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Inputs" sheetId="2" state="visible" r:id="rId4"/>
    <sheet name="Prices_MTM" sheetId="3" state="visible" r:id="rId5"/>
    <sheet name="VaR" sheetId="4" state="visible" r:id="rId6"/>
    <sheet name="MC_Sim" sheetId="5" state="visible" r:id="rId7"/>
    <sheet name="Backtest" sheetId="6" state="visible" r:id="rId8"/>
    <sheet name="Stres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" authorId="0">
      <text>
        <r>
          <rPr>
            <sz val="10"/>
            <rFont val="Arial"/>
            <family val="2"/>
          </rPr>
          <t xml:space="preserve">Source: EIA RWTC daily spot, via datasets/oil-prices mirror of EIA.</t>
        </r>
      </text>
    </comment>
  </commentList>
</comments>
</file>

<file path=xl/sharedStrings.xml><?xml version="1.0" encoding="utf-8"?>
<sst xmlns="http://schemas.openxmlformats.org/spreadsheetml/2006/main" count="244" uniqueCount="200">
  <si>
    <t xml:space="preserve">Crude Oil Market Risk Report</t>
  </si>
  <si>
    <t xml:space="preserve">Hypothetical long WTI / short Brent position. All figures recalculate from the Inputs sheet.</t>
  </si>
  <si>
    <t xml:space="preserve">Position snapshot</t>
  </si>
  <si>
    <t xml:space="preserve">As-of date</t>
  </si>
  <si>
    <t xml:space="preserve">WTI price ($/bbl)</t>
  </si>
  <si>
    <t xml:space="preserve">Brent price ($/bbl)</t>
  </si>
  <si>
    <t xml:space="preserve">WTI position (bbl)</t>
  </si>
  <si>
    <t xml:space="preserve">Brent position (bbl)</t>
  </si>
  <si>
    <t xml:space="preserve">MTM value ($)</t>
  </si>
  <si>
    <t xml:space="preserve">Last-day P&amp;L ($)</t>
  </si>
  <si>
    <t xml:space="preserve">P&amp;L, trailing 250 days ($)</t>
  </si>
  <si>
    <t xml:space="preserve">VaR window</t>
  </si>
  <si>
    <t xml:space="preserve">1-day VaR and Expected Shortfall ($ loss)</t>
  </si>
  <si>
    <t xml:space="preserve">Method</t>
  </si>
  <si>
    <t xml:space="preserve">Backtest (rolling 250-day VaR vs actual P&amp;L)</t>
  </si>
  <si>
    <t xml:space="preserve">Test</t>
  </si>
  <si>
    <t xml:space="preserve">Hist CL1</t>
  </si>
  <si>
    <t xml:space="preserve">Param CL1</t>
  </si>
  <si>
    <t xml:space="preserve">Hist CL2</t>
  </si>
  <si>
    <t xml:space="preserve">Param CL2</t>
  </si>
  <si>
    <t xml:space="preserve">Stress scenarios</t>
  </si>
  <si>
    <t xml:space="preserve">Scenario</t>
  </si>
  <si>
    <t xml:space="preserve">WTI stressed</t>
  </si>
  <si>
    <t xml:space="preserve">Brent stressed</t>
  </si>
  <si>
    <t xml:space="preserve">P&amp;L ($)</t>
  </si>
  <si>
    <t xml:space="preserve">x 99% VaR</t>
  </si>
  <si>
    <t xml:space="preserve">Key findings</t>
  </si>
  <si>
    <t xml:space="preserve">Inputs</t>
  </si>
  <si>
    <t xml:space="preserve">Blue = hardcoded input. Yellow = key assumption you can change; every other sheet recalculates.</t>
  </si>
  <si>
    <t xml:space="preserve">Parameter</t>
  </si>
  <si>
    <t xml:space="preserve">Value</t>
  </si>
  <si>
    <t xml:space="preserve">Note</t>
  </si>
  <si>
    <t xml:space="preserve">Position: WTI (bbl, + = long)</t>
  </si>
  <si>
    <t xml:space="preserve">Hypothetical long Cushing barrels (e.g. storage inventory).</t>
  </si>
  <si>
    <t xml:space="preserve">Position: Brent (bbl, + = long)</t>
  </si>
  <si>
    <t xml:space="preserve">Short Brent as a partial hedge; leaves basis (WTI-Brent spread) risk.</t>
  </si>
  <si>
    <t xml:space="preserve">VaR lookback window (days)</t>
  </si>
  <si>
    <t xml:space="preserve">Number of most recent daily price changes used for today's VaR.</t>
  </si>
  <si>
    <t xml:space="preserve">Confidence level 1</t>
  </si>
  <si>
    <t xml:space="preserve">1-day VaR confidence.</t>
  </si>
  <si>
    <t xml:space="preserve">Confidence level 2</t>
  </si>
  <si>
    <t xml:space="preserve">1-day VaR confidence (Basel standard).</t>
  </si>
  <si>
    <t xml:space="preserve">Student-t degrees of freedom (MC)</t>
  </si>
  <si>
    <t xml:space="preserve">Fat-tailed Monte Carlo variant. Lower = fatter tails; must be &gt; 2.</t>
  </si>
  <si>
    <t xml:space="preserve">Backtest window (days)</t>
  </si>
  <si>
    <t xml:space="preserve">Fixed at 250 in the Backtest sheet formulas (non-volatile ranges for speed). Python version is configurable.</t>
  </si>
  <si>
    <t xml:space="preserve">Data source</t>
  </si>
  <si>
    <t xml:space="preserve">EIA spot prices: WTI Cushing (RWTC) and Brent Europe (RBRTE), $/bbl, daily. https://www.eia.gov/dnav/pet/pet_pri_spt_s1_d.htm</t>
  </si>
  <si>
    <t xml:space="preserve">Common trading dates from 2000-01-04 to 2026-09-29 (6,035 rows).</t>
  </si>
  <si>
    <t xml:space="preserve">Method notes</t>
  </si>
  <si>
    <t xml:space="preserve">1. P&amp;L is computed from dollar price changes (dP), not % returns: WTI settled at -$36.98 on 2020-04-20, where % and log returns break.</t>
  </si>
  <si>
    <t xml:space="preserve">2. Daily P&amp;L = WTI qty x dWTI + Brent qty x dBrent, for the position held constant through history (hypothetical P&amp;L).</t>
  </si>
  <si>
    <t xml:space="preserve">3. Historical VaR = -PERCENTILE of the last N daily P&amp;L outcomes. Parametric = z x portfolio sigma (zero mean). Monte Carlo = 10,000 correlated draws via Cholesky of the same covariance.</t>
  </si>
  <si>
    <t xml:space="preserve">4. Expected Shortfall (ES) = average loss beyond VaR, shown alongside because Basel FRTB replaced 99% VaR with 97.5% ES.</t>
  </si>
  <si>
    <t xml:space="preserve">Date</t>
  </si>
  <si>
    <t xml:space="preserve">WTI ($/bbl)</t>
  </si>
  <si>
    <t xml:space="preserve">Brent ($/bbl)</t>
  </si>
  <si>
    <t xml:space="preserve">dWTI ($)</t>
  </si>
  <si>
    <t xml:space="preserve">dBrent ($)</t>
  </si>
  <si>
    <t xml:space="preserve">P&amp;L WTI ($)</t>
  </si>
  <si>
    <t xml:space="preserve">P&amp;L Brent ($)</t>
  </si>
  <si>
    <t xml:space="preserve">Daily P&amp;L ($)</t>
  </si>
  <si>
    <t xml:space="preserve">Cumulative P&amp;L ($)</t>
  </si>
  <si>
    <t xml:space="preserve">1-Day Value at Risk</t>
  </si>
  <si>
    <t xml:space="preserve">Today's VaR on the last N daily price changes (N set on Inputs).</t>
  </si>
  <si>
    <t xml:space="preserve">Window</t>
  </si>
  <si>
    <t xml:space="preserve">Last data row on Prices_MTM</t>
  </si>
  <si>
    <t xml:space="preserve">First row of window</t>
  </si>
  <si>
    <t xml:space="preserve">Window start date</t>
  </si>
  <si>
    <t xml:space="preserve">Position and window statistics</t>
  </si>
  <si>
    <t xml:space="preserve">Gross notional ($)</t>
  </si>
  <si>
    <t xml:space="preserve">Std dev dWTI ($/bbl/day)</t>
  </si>
  <si>
    <t xml:space="preserve">Std dev dBrent ($/bbl/day)</t>
  </si>
  <si>
    <t xml:space="preserve">Correlation dWTI, dBrent</t>
  </si>
  <si>
    <t xml:space="preserve">Covariance (sample)</t>
  </si>
  <si>
    <t xml:space="preserve">Portfolio sigma ($/day)</t>
  </si>
  <si>
    <t xml:space="preserve">Check: STDEV of window P&amp;L</t>
  </si>
  <si>
    <t xml:space="preserve">Must equal B21: sigma of portfolio P&amp;L = sqrt(q'Σq)</t>
  </si>
  <si>
    <t xml:space="preserve">VaR @ CL1</t>
  </si>
  <si>
    <t xml:space="preserve">ES @ CL1</t>
  </si>
  <si>
    <t xml:space="preserve">VaR @ CL2</t>
  </si>
  <si>
    <t xml:space="preserve">ES @ CL2</t>
  </si>
  <si>
    <t xml:space="preserve">Confidence</t>
  </si>
  <si>
    <t xml:space="preserve">z-score</t>
  </si>
  <si>
    <t xml:space="preserve">Historical simulation</t>
  </si>
  <si>
    <t xml:space="preserve">Parametric (variance-covariance)</t>
  </si>
  <si>
    <t xml:space="preserve">Monte Carlo (normal)</t>
  </si>
  <si>
    <t xml:space="preserve">Monte Carlo (Student-t)</t>
  </si>
  <si>
    <t xml:space="preserve">VaR as % of gross notional (hist, CL2)</t>
  </si>
  <si>
    <t xml:space="preserve">Ratio hist / parametric (CL2): &gt;1 = fat tails</t>
  </si>
  <si>
    <t xml:space="preserve">Parametric component VaR @ CL2 (sums to total)</t>
  </si>
  <si>
    <t xml:space="preserve">Leg</t>
  </si>
  <si>
    <t xml:space="preserve">Component VaR ($)</t>
  </si>
  <si>
    <t xml:space="preserve">% of total</t>
  </si>
  <si>
    <t xml:space="preserve">WTI</t>
  </si>
  <si>
    <t xml:space="preserve">Brent</t>
  </si>
  <si>
    <t xml:space="preserve">Total</t>
  </si>
  <si>
    <t xml:space="preserve">A negative component means that leg is hedging (reducing) total risk.</t>
  </si>
  <si>
    <t xml:space="preserve">Monte Carlo simulation (10,000 draws)</t>
  </si>
  <si>
    <t xml:space="preserve">Z1, Z2 ~ N(0,1) and W ~ chi-square(df) are seeded draws (seed 42), identical to the Python model. Replace with =NORMSINV(RAND()) to re-randomise.</t>
  </si>
  <si>
    <t xml:space="preserve">Cholesky of window covariance</t>
  </si>
  <si>
    <t xml:space="preserve">L11</t>
  </si>
  <si>
    <t xml:space="preserve">L21</t>
  </si>
  <si>
    <t xml:space="preserve">L22</t>
  </si>
  <si>
    <t xml:space="preserve">df</t>
  </si>
  <si>
    <t xml:space="preserve">Z1</t>
  </si>
  <si>
    <t xml:space="preserve">Z2</t>
  </si>
  <si>
    <t xml:space="preserve">W (chi2)</t>
  </si>
  <si>
    <t xml:space="preserve">sim dWTI</t>
  </si>
  <si>
    <t xml:space="preserve">sim dBrent</t>
  </si>
  <si>
    <t xml:space="preserve">P&amp;L normal ($)</t>
  </si>
  <si>
    <t xml:space="preserve">P&amp;L Student-t ($)</t>
  </si>
  <si>
    <t xml:space="preserve">VaR backtest (rolling 250-day window)</t>
  </si>
  <si>
    <t xml:space="preserve">Each day's VaR uses only the 250 days before it, then is compared with that day's actual P&amp;L. Exception = loss larger than VaR. Monte Carlo backtest is in the Python version.</t>
  </si>
  <si>
    <t xml:space="preserve">Summary</t>
  </si>
  <si>
    <t xml:space="preserve">Exceptions by year (clusters in 2008, 2014, 2026)</t>
  </si>
  <si>
    <t xml:space="preserve">Year</t>
  </si>
  <si>
    <t xml:space="preserve">Days</t>
  </si>
  <si>
    <t xml:space="preserve">Days tested</t>
  </si>
  <si>
    <t xml:space="preserve">2001</t>
  </si>
  <si>
    <t xml:space="preserve">Expected exceptions</t>
  </si>
  <si>
    <t xml:space="preserve">2002</t>
  </si>
  <si>
    <t xml:space="preserve">Actual exceptions</t>
  </si>
  <si>
    <t xml:space="preserve">2003</t>
  </si>
  <si>
    <t xml:space="preserve">Exception rate</t>
  </si>
  <si>
    <t xml:space="preserve">2004</t>
  </si>
  <si>
    <t xml:space="preserve">Kupiec POF LR</t>
  </si>
  <si>
    <t xml:space="preserve">2005</t>
  </si>
  <si>
    <t xml:space="preserve">Kupiec p-value</t>
  </si>
  <si>
    <t xml:space="preserve">2006</t>
  </si>
  <si>
    <t xml:space="preserve">Kupiec result (5%)</t>
  </si>
  <si>
    <t xml:space="preserve">2007</t>
  </si>
  <si>
    <t xml:space="preserve">Exceptions, last 250 days</t>
  </si>
  <si>
    <t xml:space="preserve">2008</t>
  </si>
  <si>
    <t xml:space="preserve">Basel traffic light (CL2 only)</t>
  </si>
  <si>
    <t xml:space="preserve">2009</t>
  </si>
  <si>
    <t xml:space="preserve">Basel zones for 250 days at 99%: Green 0-4, Yellow 5-9, Red 10+. Kupiec tests whether the exception rate over the full history equals 1 - confidence.</t>
  </si>
  <si>
    <t xml:space="preserve">2010</t>
  </si>
  <si>
    <t xml:space="preserve">2011</t>
  </si>
  <si>
    <t xml:space="preserve">2012</t>
  </si>
  <si>
    <t xml:space="preserve">2013</t>
  </si>
  <si>
    <t xml:space="preserve">Actual P&amp;L ($)</t>
  </si>
  <si>
    <t xml:space="preserve">Hist VaR CL1</t>
  </si>
  <si>
    <t xml:space="preserve">Param VaR CL1</t>
  </si>
  <si>
    <t xml:space="preserve">Hist VaR CL2</t>
  </si>
  <si>
    <t xml:space="preserve">Param VaR CL2</t>
  </si>
  <si>
    <t xml:space="preserve">Exc H1</t>
  </si>
  <si>
    <t xml:space="preserve">Exc P1</t>
  </si>
  <si>
    <t xml:space="preserve">Exc H2</t>
  </si>
  <si>
    <t xml:space="preserve">Exc P2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</si>
  <si>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</si>
  <si>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</si>
  <si>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</si>
  <si>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</si>
  <si>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</si>
  <si>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</si>
  <si>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</si>
  <si>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</si>
  <si>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</si>
  <si>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</si>
  <si>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</si>
  <si>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</si>
  <si>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2026</t>
  </si>
  <si>
    <t xml:space="preserve">Stress scenarios on today's position</t>
  </si>
  <si>
    <t xml:space="preserve">Historical shocks are measured from the price history between the two dates; hypothetical shocks are set by hand (blue).</t>
  </si>
  <si>
    <t xml:space="preserve">Today's WTI ($/bbl)</t>
  </si>
  <si>
    <t xml:space="preserve">Today's Brent ($/bbl)</t>
  </si>
  <si>
    <t xml:space="preserve">99% historical VaR ($)</t>
  </si>
  <si>
    <t xml:space="preserve">Units: % = relative move, $ = absolute $/bbl move, level = price set to the value</t>
  </si>
  <si>
    <t xml:space="preserve">Start date</t>
  </si>
  <si>
    <t xml:space="preserve">End date</t>
  </si>
  <si>
    <t xml:space="preserve">WTI unit</t>
  </si>
  <si>
    <t xml:space="preserve">WTI shock</t>
  </si>
  <si>
    <t xml:space="preserve">Brent unit</t>
  </si>
  <si>
    <t xml:space="preserve">Brent shock</t>
  </si>
  <si>
    <t xml:space="preserve">P&amp;L total ($)</t>
  </si>
  <si>
    <t xml:space="preserve">Negative WTI (20 Apr 2020, 1 day)</t>
  </si>
  <si>
    <t xml:space="preserve">$</t>
  </si>
  <si>
    <t xml:space="preserve">Applied in $ since % change through zero is meaningless.</t>
  </si>
  <si>
    <t xml:space="preserve">COVID / OPEC+ price war (9 Mar 2020, 1 day)</t>
  </si>
  <si>
    <t xml:space="preserve">%</t>
  </si>
  <si>
    <t xml:space="preserve">Saudi-Russia price war + COVID demand shock.</t>
  </si>
  <si>
    <t xml:space="preserve">2022 Russia spike (24 Feb - 8 Mar 2022)</t>
  </si>
  <si>
    <t xml:space="preserve">Spike: the short Brent leg loses, long WTI gains.</t>
  </si>
  <si>
    <t xml:space="preserve">2022 spike reversal (9 Mar 2022, 1 day)</t>
  </si>
  <si>
    <t xml:space="preserve">Largest 1-day drop after the 2022 peak.</t>
  </si>
  <si>
    <t xml:space="preserve">2008 GFC collapse (Jul - Dec 2008)</t>
  </si>
  <si>
    <t xml:space="preserve">Multi-month: illustrates liquidity-horizon risk.</t>
  </si>
  <si>
    <t xml:space="preserve">2014-15 OPEC supply glut</t>
  </si>
  <si>
    <t xml:space="preserve">Multi-month shale/OPEC price war.</t>
  </si>
  <si>
    <t xml:space="preserve">Parallel crash -30%</t>
  </si>
  <si>
    <t xml:space="preserve">Hypothetical.</t>
  </si>
  <si>
    <t xml:space="preserve">Parallel spike +30%</t>
  </si>
  <si>
    <t xml:space="preserve">Spread blowout: WTI -$5, Brent +$10</t>
  </si>
  <si>
    <t xml:space="preserve">Hypothetical Cushing glut while seaborne crude tightens.</t>
  </si>
  <si>
    <t xml:space="preserve">WTI to -$40 at expiry, Brent -20%</t>
  </si>
  <si>
    <t xml:space="preserve">level</t>
  </si>
  <si>
    <t xml:space="preserve">Hypothetical repeat of April 2020 storage squeeze.</t>
  </si>
  <si>
    <t xml:space="preserve">Worst scenario loss ($)</t>
  </si>
  <si>
    <t xml:space="preserve">Worst scenario</t>
  </si>
</sst>
</file>

<file path=xl/styles.xml><?xml version="1.0" encoding="utf-8"?>
<styleSheet xmlns="http://schemas.openxmlformats.org/spreadsheetml/2006/main">
  <numFmts count="15">
    <numFmt numFmtId="164" formatCode="General"/>
    <numFmt numFmtId="165" formatCode="yyyy\-mm\-dd"/>
    <numFmt numFmtId="166" formatCode="\$#,##0.00;&quot;($&quot;#,##0.00\);\-"/>
    <numFmt numFmtId="167" formatCode="#,##0;\(#,##0\);\-"/>
    <numFmt numFmtId="168" formatCode="\$#,##0;&quot;($&quot;#,##0\);\-"/>
    <numFmt numFmtId="169" formatCode="#,##0.0"/>
    <numFmt numFmtId="170" formatCode="0.00%"/>
    <numFmt numFmtId="171" formatCode="0.0000"/>
    <numFmt numFmtId="172" formatCode="0.0\x;\-0.0\x"/>
    <numFmt numFmtId="173" formatCode="\$#,##0"/>
    <numFmt numFmtId="174" formatCode="0.0%;\(0.0%\);\-"/>
    <numFmt numFmtId="175" formatCode="0.000"/>
    <numFmt numFmtId="176" formatCode="0.00\x"/>
    <numFmt numFmtId="177" formatCode="0.00"/>
    <numFmt numFmtId="178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2937"/>
      <name val="Arial"/>
      <family val="0"/>
      <charset val="1"/>
    </font>
    <font>
      <i val="true"/>
      <sz val="10"/>
      <color rgb="FF6B7280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sz val="10"/>
      <color rgb="FF0000FF"/>
      <name val="Arial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5E7EB"/>
        <bgColor rgb="FFD9D9D9"/>
      </patternFill>
    </fill>
    <fill>
      <patternFill patternType="solid">
        <fgColor rgb="FF1F3A5F"/>
        <bgColor rgb="FF1F2937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7" fontId="8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8" fontId="8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7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ont>
        <name val="Arial"/>
        <charset val="1"/>
        <family val="0"/>
        <b val="1"/>
        <color rgb="FFC00000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BE4B48"/>
      <rgbColor rgb="FFF9F9F9"/>
      <rgbColor rgb="FFE5E7EB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4A7EBB"/>
      <rgbColor rgb="FF33CCCC"/>
      <rgbColor rgb="FF99CC00"/>
      <rgbColor rgb="FFFFCC00"/>
      <rgbColor rgb="FFFF9900"/>
      <rgbColor rgb="FFFF6600"/>
      <rgbColor rgb="FF6B7280"/>
      <rgbColor rgb="FF969696"/>
      <rgbColor rgb="FF1F3A5F"/>
      <rgbColor rgb="FF4F81BD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Daily P&amp;L vs 99% VaR (rolling 250d)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Backtest!B19</c:f>
              <c:strCache>
                <c:ptCount val="1"/>
                <c:pt idx="0">
                  <c:v>Actual P&amp;L ($)</c:v>
                </c:pt>
              </c:strCache>
            </c:strRef>
          </c:tx>
          <c:spPr>
            <a:solidFill>
              <a:srgbClr val="4a7ebb"/>
            </a:solidFill>
            <a:ln w="61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Backtest!$A$20:$A$5803</c:f>
              <c:strCache>
                <c:ptCount val="5784"/>
                <c:pt idx="0">
                  <c:v>2001-05-30</c:v>
                </c:pt>
                <c:pt idx="1">
                  <c:v>2001-05-31</c:v>
                </c:pt>
                <c:pt idx="2">
                  <c:v>2001-06-04</c:v>
                </c:pt>
                <c:pt idx="3">
                  <c:v>2001-06-06</c:v>
                </c:pt>
                <c:pt idx="4">
                  <c:v>2001-06-07</c:v>
                </c:pt>
                <c:pt idx="5">
                  <c:v>2001-06-12</c:v>
                </c:pt>
                <c:pt idx="6">
                  <c:v>2001-06-13</c:v>
                </c:pt>
                <c:pt idx="7">
                  <c:v>2001-06-14</c:v>
                </c:pt>
                <c:pt idx="8">
                  <c:v>2001-06-15</c:v>
                </c:pt>
                <c:pt idx="9">
                  <c:v>2001-06-18</c:v>
                </c:pt>
                <c:pt idx="10">
                  <c:v>2001-06-19</c:v>
                </c:pt>
                <c:pt idx="11">
                  <c:v>2001-06-20</c:v>
                </c:pt>
                <c:pt idx="12">
                  <c:v>2001-06-21</c:v>
                </c:pt>
                <c:pt idx="13">
                  <c:v>2001-06-22</c:v>
                </c:pt>
                <c:pt idx="14">
                  <c:v>2001-06-25</c:v>
                </c:pt>
                <c:pt idx="15">
                  <c:v>2001-06-26</c:v>
                </c:pt>
                <c:pt idx="16">
                  <c:v>2001-06-27</c:v>
                </c:pt>
                <c:pt idx="17">
                  <c:v>2001-06-29</c:v>
                </c:pt>
                <c:pt idx="18">
                  <c:v>2001-07-03</c:v>
                </c:pt>
                <c:pt idx="19">
                  <c:v>2001-07-05</c:v>
                </c:pt>
                <c:pt idx="20">
                  <c:v>2001-07-06</c:v>
                </c:pt>
                <c:pt idx="21">
                  <c:v>2001-07-09</c:v>
                </c:pt>
                <c:pt idx="22">
                  <c:v>2001-07-10</c:v>
                </c:pt>
                <c:pt idx="23">
                  <c:v>2001-07-11</c:v>
                </c:pt>
                <c:pt idx="24">
                  <c:v>2001-07-12</c:v>
                </c:pt>
                <c:pt idx="25">
                  <c:v>2001-07-13</c:v>
                </c:pt>
                <c:pt idx="26">
                  <c:v>2001-07-16</c:v>
                </c:pt>
                <c:pt idx="27">
                  <c:v>2001-07-18</c:v>
                </c:pt>
                <c:pt idx="28">
                  <c:v>2001-07-20</c:v>
                </c:pt>
                <c:pt idx="29">
                  <c:v>2001-07-23</c:v>
                </c:pt>
                <c:pt idx="30">
                  <c:v>2001-07-24</c:v>
                </c:pt>
                <c:pt idx="31">
                  <c:v>2001-07-26</c:v>
                </c:pt>
                <c:pt idx="32">
                  <c:v>2001-07-27</c:v>
                </c:pt>
                <c:pt idx="33">
                  <c:v>2001-07-30</c:v>
                </c:pt>
                <c:pt idx="34">
                  <c:v>2001-07-31</c:v>
                </c:pt>
                <c:pt idx="35">
                  <c:v>2001-08-01</c:v>
                </c:pt>
                <c:pt idx="36">
                  <c:v>2001-08-02</c:v>
                </c:pt>
                <c:pt idx="37">
                  <c:v>2001-08-03</c:v>
                </c:pt>
                <c:pt idx="38">
                  <c:v>2001-08-06</c:v>
                </c:pt>
                <c:pt idx="39">
                  <c:v>2001-08-07</c:v>
                </c:pt>
                <c:pt idx="40">
                  <c:v>2001-08-08</c:v>
                </c:pt>
                <c:pt idx="41">
                  <c:v>2001-08-09</c:v>
                </c:pt>
                <c:pt idx="42">
                  <c:v>2001-08-16</c:v>
                </c:pt>
                <c:pt idx="43">
                  <c:v>2001-08-17</c:v>
                </c:pt>
                <c:pt idx="44">
                  <c:v>2001-08-20</c:v>
                </c:pt>
                <c:pt idx="45">
                  <c:v>2001-08-22</c:v>
                </c:pt>
                <c:pt idx="46">
                  <c:v>2001-08-23</c:v>
                </c:pt>
                <c:pt idx="47">
                  <c:v>2001-08-24</c:v>
                </c:pt>
                <c:pt idx="48">
                  <c:v>2001-08-28</c:v>
                </c:pt>
                <c:pt idx="49">
                  <c:v>2001-08-29</c:v>
                </c:pt>
                <c:pt idx="50">
                  <c:v>2001-08-30</c:v>
                </c:pt>
                <c:pt idx="51">
                  <c:v>2001-09-05</c:v>
                </c:pt>
                <c:pt idx="52">
                  <c:v>2001-09-06</c:v>
                </c:pt>
                <c:pt idx="53">
                  <c:v>2001-09-10</c:v>
                </c:pt>
                <c:pt idx="54">
                  <c:v>2001-09-13</c:v>
                </c:pt>
                <c:pt idx="55">
                  <c:v>2001-09-19</c:v>
                </c:pt>
                <c:pt idx="56">
                  <c:v>2001-09-24</c:v>
                </c:pt>
                <c:pt idx="57">
                  <c:v>2001-09-25</c:v>
                </c:pt>
                <c:pt idx="58">
                  <c:v>2001-09-27</c:v>
                </c:pt>
                <c:pt idx="59">
                  <c:v>2001-09-28</c:v>
                </c:pt>
                <c:pt idx="60">
                  <c:v>2001-10-01</c:v>
                </c:pt>
                <c:pt idx="61">
                  <c:v>2001-10-02</c:v>
                </c:pt>
                <c:pt idx="62">
                  <c:v>2001-10-11</c:v>
                </c:pt>
                <c:pt idx="63">
                  <c:v>2001-10-12</c:v>
                </c:pt>
                <c:pt idx="64">
                  <c:v>2001-10-16</c:v>
                </c:pt>
                <c:pt idx="65">
                  <c:v>2001-10-17</c:v>
                </c:pt>
                <c:pt idx="66">
                  <c:v>2001-10-18</c:v>
                </c:pt>
                <c:pt idx="67">
                  <c:v>2001-10-19</c:v>
                </c:pt>
                <c:pt idx="68">
                  <c:v>2001-10-23</c:v>
                </c:pt>
                <c:pt idx="69">
                  <c:v>2001-10-24</c:v>
                </c:pt>
                <c:pt idx="70">
                  <c:v>2001-10-25</c:v>
                </c:pt>
                <c:pt idx="71">
                  <c:v>2001-10-26</c:v>
                </c:pt>
                <c:pt idx="72">
                  <c:v>2001-10-29</c:v>
                </c:pt>
                <c:pt idx="73">
                  <c:v>2001-10-30</c:v>
                </c:pt>
                <c:pt idx="74">
                  <c:v>2001-10-31</c:v>
                </c:pt>
                <c:pt idx="75">
                  <c:v>2001-11-01</c:v>
                </c:pt>
                <c:pt idx="76">
                  <c:v>2001-11-02</c:v>
                </c:pt>
                <c:pt idx="77">
                  <c:v>2001-11-05</c:v>
                </c:pt>
                <c:pt idx="78">
                  <c:v>2001-11-06</c:v>
                </c:pt>
                <c:pt idx="79">
                  <c:v>2001-11-08</c:v>
                </c:pt>
                <c:pt idx="80">
                  <c:v>2001-11-09</c:v>
                </c:pt>
                <c:pt idx="81">
                  <c:v>2001-11-12</c:v>
                </c:pt>
                <c:pt idx="82">
                  <c:v>2001-11-13</c:v>
                </c:pt>
                <c:pt idx="83">
                  <c:v>2001-11-15</c:v>
                </c:pt>
                <c:pt idx="84">
                  <c:v>2001-11-16</c:v>
                </c:pt>
                <c:pt idx="85">
                  <c:v>2001-11-19</c:v>
                </c:pt>
                <c:pt idx="86">
                  <c:v>2001-11-21</c:v>
                </c:pt>
                <c:pt idx="87">
                  <c:v>2001-11-28</c:v>
                </c:pt>
                <c:pt idx="88">
                  <c:v>2001-11-30</c:v>
                </c:pt>
                <c:pt idx="89">
                  <c:v>2001-12-04</c:v>
                </c:pt>
                <c:pt idx="90">
                  <c:v>2001-12-05</c:v>
                </c:pt>
                <c:pt idx="91">
                  <c:v>2001-12-06</c:v>
                </c:pt>
                <c:pt idx="92">
                  <c:v>2001-12-07</c:v>
                </c:pt>
                <c:pt idx="93">
                  <c:v>2001-12-11</c:v>
                </c:pt>
                <c:pt idx="94">
                  <c:v>2001-12-17</c:v>
                </c:pt>
                <c:pt idx="95">
                  <c:v>2001-12-18</c:v>
                </c:pt>
                <c:pt idx="96">
                  <c:v>2001-12-19</c:v>
                </c:pt>
                <c:pt idx="97">
                  <c:v>2001-12-20</c:v>
                </c:pt>
                <c:pt idx="98">
                  <c:v>2001-12-21</c:v>
                </c:pt>
                <c:pt idx="99">
                  <c:v>2001-12-31</c:v>
                </c:pt>
                <c:pt idx="100">
                  <c:v>2002-01-02</c:v>
                </c:pt>
                <c:pt idx="101">
                  <c:v>2002-01-04</c:v>
                </c:pt>
                <c:pt idx="102">
                  <c:v>2002-01-07</c:v>
                </c:pt>
                <c:pt idx="103">
                  <c:v>2002-01-09</c:v>
                </c:pt>
                <c:pt idx="104">
                  <c:v>2002-01-10</c:v>
                </c:pt>
                <c:pt idx="105">
                  <c:v>2002-01-11</c:v>
                </c:pt>
                <c:pt idx="106">
                  <c:v>2002-01-15</c:v>
                </c:pt>
                <c:pt idx="107">
                  <c:v>2002-01-22</c:v>
                </c:pt>
                <c:pt idx="108">
                  <c:v>2002-01-23</c:v>
                </c:pt>
                <c:pt idx="109">
                  <c:v>2002-01-24</c:v>
                </c:pt>
                <c:pt idx="110">
                  <c:v>2002-01-25</c:v>
                </c:pt>
                <c:pt idx="111">
                  <c:v>2002-01-29</c:v>
                </c:pt>
                <c:pt idx="112">
                  <c:v>2002-01-31</c:v>
                </c:pt>
                <c:pt idx="113">
                  <c:v>2002-02-01</c:v>
                </c:pt>
                <c:pt idx="114">
                  <c:v>2002-02-07</c:v>
                </c:pt>
                <c:pt idx="115">
                  <c:v>2002-02-08</c:v>
                </c:pt>
                <c:pt idx="116">
                  <c:v>2002-02-19</c:v>
                </c:pt>
                <c:pt idx="117">
                  <c:v>2002-02-20</c:v>
                </c:pt>
                <c:pt idx="118">
                  <c:v>2002-02-22</c:v>
                </c:pt>
                <c:pt idx="119">
                  <c:v>2002-02-27</c:v>
                </c:pt>
                <c:pt idx="120">
                  <c:v>2002-02-28</c:v>
                </c:pt>
                <c:pt idx="121">
                  <c:v>2002-03-01</c:v>
                </c:pt>
                <c:pt idx="122">
                  <c:v>2002-03-07</c:v>
                </c:pt>
                <c:pt idx="123">
                  <c:v>2002-03-08</c:v>
                </c:pt>
                <c:pt idx="124">
                  <c:v>2002-03-11</c:v>
                </c:pt>
                <c:pt idx="125">
                  <c:v>2002-03-13</c:v>
                </c:pt>
                <c:pt idx="126">
                  <c:v>2002-03-14</c:v>
                </c:pt>
                <c:pt idx="127">
                  <c:v>2002-03-15</c:v>
                </c:pt>
                <c:pt idx="128">
                  <c:v>2002-03-18</c:v>
                </c:pt>
                <c:pt idx="129">
                  <c:v>2002-03-19</c:v>
                </c:pt>
                <c:pt idx="130">
                  <c:v>2002-03-20</c:v>
                </c:pt>
                <c:pt idx="131">
                  <c:v>2002-03-21</c:v>
                </c:pt>
                <c:pt idx="132">
                  <c:v>2002-03-22</c:v>
                </c:pt>
                <c:pt idx="133">
                  <c:v>2002-03-25</c:v>
                </c:pt>
                <c:pt idx="134">
                  <c:v>2002-03-26</c:v>
                </c:pt>
                <c:pt idx="135">
                  <c:v>2002-03-27</c:v>
                </c:pt>
                <c:pt idx="136">
                  <c:v>2002-03-28</c:v>
                </c:pt>
                <c:pt idx="137">
                  <c:v>2002-04-01</c:v>
                </c:pt>
                <c:pt idx="138">
                  <c:v>2002-04-02</c:v>
                </c:pt>
                <c:pt idx="139">
                  <c:v>2002-04-03</c:v>
                </c:pt>
                <c:pt idx="140">
                  <c:v>2002-04-04</c:v>
                </c:pt>
                <c:pt idx="141">
                  <c:v>2002-04-05</c:v>
                </c:pt>
                <c:pt idx="142">
                  <c:v>2002-04-08</c:v>
                </c:pt>
                <c:pt idx="143">
                  <c:v>2002-04-09</c:v>
                </c:pt>
                <c:pt idx="144">
                  <c:v>2002-04-10</c:v>
                </c:pt>
                <c:pt idx="145">
                  <c:v>2002-04-11</c:v>
                </c:pt>
                <c:pt idx="146">
                  <c:v>2002-04-15</c:v>
                </c:pt>
                <c:pt idx="147">
                  <c:v>2002-04-16</c:v>
                </c:pt>
                <c:pt idx="148">
                  <c:v>2002-04-17</c:v>
                </c:pt>
                <c:pt idx="149">
                  <c:v>2002-04-18</c:v>
                </c:pt>
                <c:pt idx="150">
                  <c:v>2002-04-19</c:v>
                </c:pt>
                <c:pt idx="151">
                  <c:v>2002-04-22</c:v>
                </c:pt>
                <c:pt idx="152">
                  <c:v>2002-04-23</c:v>
                </c:pt>
                <c:pt idx="153">
                  <c:v>2002-04-24</c:v>
                </c:pt>
                <c:pt idx="154">
                  <c:v>2002-04-25</c:v>
                </c:pt>
                <c:pt idx="155">
                  <c:v>2002-04-26</c:v>
                </c:pt>
                <c:pt idx="156">
                  <c:v>2002-04-30</c:v>
                </c:pt>
                <c:pt idx="157">
                  <c:v>2002-05-01</c:v>
                </c:pt>
                <c:pt idx="158">
                  <c:v>2002-05-02</c:v>
                </c:pt>
                <c:pt idx="159">
                  <c:v>2002-05-07</c:v>
                </c:pt>
                <c:pt idx="160">
                  <c:v>2002-05-08</c:v>
                </c:pt>
                <c:pt idx="161">
                  <c:v>2002-05-09</c:v>
                </c:pt>
                <c:pt idx="162">
                  <c:v>2002-05-10</c:v>
                </c:pt>
                <c:pt idx="163">
                  <c:v>2002-05-13</c:v>
                </c:pt>
                <c:pt idx="164">
                  <c:v>2002-05-14</c:v>
                </c:pt>
                <c:pt idx="165">
                  <c:v>2002-05-15</c:v>
                </c:pt>
                <c:pt idx="166">
                  <c:v>2002-05-16</c:v>
                </c:pt>
                <c:pt idx="167">
                  <c:v>2002-05-21</c:v>
                </c:pt>
                <c:pt idx="168">
                  <c:v>2002-05-22</c:v>
                </c:pt>
                <c:pt idx="169">
                  <c:v>2002-05-23</c:v>
                </c:pt>
                <c:pt idx="170">
                  <c:v>2002-05-24</c:v>
                </c:pt>
                <c:pt idx="171">
                  <c:v>2002-05-28</c:v>
                </c:pt>
                <c:pt idx="172">
                  <c:v>2002-06-05</c:v>
                </c:pt>
                <c:pt idx="173">
                  <c:v>2002-06-07</c:v>
                </c:pt>
                <c:pt idx="174">
                  <c:v>2002-06-10</c:v>
                </c:pt>
                <c:pt idx="175">
                  <c:v>2002-06-11</c:v>
                </c:pt>
                <c:pt idx="176">
                  <c:v>2002-06-13</c:v>
                </c:pt>
                <c:pt idx="177">
                  <c:v>2002-06-14</c:v>
                </c:pt>
                <c:pt idx="178">
                  <c:v>2002-06-25</c:v>
                </c:pt>
                <c:pt idx="179">
                  <c:v>2002-06-27</c:v>
                </c:pt>
                <c:pt idx="180">
                  <c:v>2002-06-28</c:v>
                </c:pt>
                <c:pt idx="181">
                  <c:v>2002-07-01</c:v>
                </c:pt>
                <c:pt idx="182">
                  <c:v>2002-07-02</c:v>
                </c:pt>
                <c:pt idx="183">
                  <c:v>2002-07-03</c:v>
                </c:pt>
                <c:pt idx="184">
                  <c:v>2002-07-08</c:v>
                </c:pt>
                <c:pt idx="185">
                  <c:v>2002-07-09</c:v>
                </c:pt>
                <c:pt idx="186">
                  <c:v>2002-07-10</c:v>
                </c:pt>
                <c:pt idx="187">
                  <c:v>2002-07-11</c:v>
                </c:pt>
                <c:pt idx="188">
                  <c:v>2002-07-16</c:v>
                </c:pt>
                <c:pt idx="189">
                  <c:v>2002-07-18</c:v>
                </c:pt>
                <c:pt idx="190">
                  <c:v>2002-07-19</c:v>
                </c:pt>
                <c:pt idx="191">
                  <c:v>2002-07-22</c:v>
                </c:pt>
                <c:pt idx="192">
                  <c:v>2002-07-24</c:v>
                </c:pt>
                <c:pt idx="193">
                  <c:v>2002-07-26</c:v>
                </c:pt>
                <c:pt idx="194">
                  <c:v>2002-07-29</c:v>
                </c:pt>
                <c:pt idx="195">
                  <c:v>2002-07-30</c:v>
                </c:pt>
                <c:pt idx="196">
                  <c:v>2002-07-31</c:v>
                </c:pt>
                <c:pt idx="197">
                  <c:v>2002-08-01</c:v>
                </c:pt>
                <c:pt idx="198">
                  <c:v>2002-08-02</c:v>
                </c:pt>
                <c:pt idx="199">
                  <c:v>2002-08-06</c:v>
                </c:pt>
                <c:pt idx="200">
                  <c:v>2002-08-07</c:v>
                </c:pt>
                <c:pt idx="201">
                  <c:v>2002-08-08</c:v>
                </c:pt>
                <c:pt idx="202">
                  <c:v>2002-08-09</c:v>
                </c:pt>
                <c:pt idx="203">
                  <c:v>2002-08-12</c:v>
                </c:pt>
                <c:pt idx="204">
                  <c:v>2002-08-13</c:v>
                </c:pt>
                <c:pt idx="205">
                  <c:v>2002-08-14</c:v>
                </c:pt>
                <c:pt idx="206">
                  <c:v>2002-08-15</c:v>
                </c:pt>
                <c:pt idx="207">
                  <c:v>2002-08-16</c:v>
                </c:pt>
                <c:pt idx="208">
                  <c:v>2002-08-19</c:v>
                </c:pt>
                <c:pt idx="209">
                  <c:v>2002-08-21</c:v>
                </c:pt>
                <c:pt idx="210">
                  <c:v>2002-08-22</c:v>
                </c:pt>
                <c:pt idx="211">
                  <c:v>2002-08-26</c:v>
                </c:pt>
                <c:pt idx="212">
                  <c:v>2002-08-28</c:v>
                </c:pt>
                <c:pt idx="213">
                  <c:v>2002-08-29</c:v>
                </c:pt>
                <c:pt idx="214">
                  <c:v>2002-09-03</c:v>
                </c:pt>
                <c:pt idx="215">
                  <c:v>2002-09-04</c:v>
                </c:pt>
                <c:pt idx="216">
                  <c:v>2002-09-05</c:v>
                </c:pt>
                <c:pt idx="217">
                  <c:v>2002-09-10</c:v>
                </c:pt>
                <c:pt idx="218">
                  <c:v>2002-09-11</c:v>
                </c:pt>
                <c:pt idx="219">
                  <c:v>2002-09-12</c:v>
                </c:pt>
                <c:pt idx="220">
                  <c:v>2002-09-13</c:v>
                </c:pt>
                <c:pt idx="221">
                  <c:v>2002-09-17</c:v>
                </c:pt>
                <c:pt idx="222">
                  <c:v>2002-09-18</c:v>
                </c:pt>
                <c:pt idx="223">
                  <c:v>2002-09-19</c:v>
                </c:pt>
                <c:pt idx="224">
                  <c:v>2002-09-20</c:v>
                </c:pt>
                <c:pt idx="225">
                  <c:v>2002-09-23</c:v>
                </c:pt>
                <c:pt idx="226">
                  <c:v>2002-09-25</c:v>
                </c:pt>
                <c:pt idx="227">
                  <c:v>2002-09-26</c:v>
                </c:pt>
                <c:pt idx="228">
                  <c:v>2002-09-27</c:v>
                </c:pt>
                <c:pt idx="229">
                  <c:v>2002-09-30</c:v>
                </c:pt>
                <c:pt idx="230">
                  <c:v>2002-10-01</c:v>
                </c:pt>
                <c:pt idx="231">
                  <c:v>2002-10-02</c:v>
                </c:pt>
                <c:pt idx="232">
                  <c:v>2002-10-07</c:v>
                </c:pt>
                <c:pt idx="233">
                  <c:v>2002-10-08</c:v>
                </c:pt>
                <c:pt idx="234">
                  <c:v>2002-10-09</c:v>
                </c:pt>
                <c:pt idx="235">
                  <c:v>2002-10-11</c:v>
                </c:pt>
                <c:pt idx="236">
                  <c:v>2002-10-14</c:v>
                </c:pt>
                <c:pt idx="237">
                  <c:v>2002-10-15</c:v>
                </c:pt>
                <c:pt idx="238">
                  <c:v>2002-10-16</c:v>
                </c:pt>
                <c:pt idx="239">
                  <c:v>2002-10-17</c:v>
                </c:pt>
                <c:pt idx="240">
                  <c:v>2002-10-18</c:v>
                </c:pt>
                <c:pt idx="241">
                  <c:v>2002-10-21</c:v>
                </c:pt>
                <c:pt idx="242">
                  <c:v>2002-10-24</c:v>
                </c:pt>
                <c:pt idx="243">
                  <c:v>2002-10-29</c:v>
                </c:pt>
                <c:pt idx="244">
                  <c:v>2002-10-30</c:v>
                </c:pt>
                <c:pt idx="245">
                  <c:v>2002-10-31</c:v>
                </c:pt>
                <c:pt idx="246">
                  <c:v>2002-11-01</c:v>
                </c:pt>
                <c:pt idx="247">
                  <c:v>2002-11-04</c:v>
                </c:pt>
                <c:pt idx="248">
                  <c:v>2002-11-07</c:v>
                </c:pt>
                <c:pt idx="249">
                  <c:v>2002-11-15</c:v>
                </c:pt>
                <c:pt idx="250">
                  <c:v>2002-11-18</c:v>
                </c:pt>
                <c:pt idx="251">
                  <c:v>2002-11-19</c:v>
                </c:pt>
                <c:pt idx="252">
                  <c:v>2002-11-20</c:v>
                </c:pt>
                <c:pt idx="253">
                  <c:v>2002-11-25</c:v>
                </c:pt>
                <c:pt idx="254">
                  <c:v>2002-12-02</c:v>
                </c:pt>
                <c:pt idx="255">
                  <c:v>2002-12-03</c:v>
                </c:pt>
                <c:pt idx="256">
                  <c:v>2002-12-04</c:v>
                </c:pt>
                <c:pt idx="257">
                  <c:v>2002-12-05</c:v>
                </c:pt>
                <c:pt idx="258">
                  <c:v>2002-12-06</c:v>
                </c:pt>
                <c:pt idx="259">
                  <c:v>2002-12-10</c:v>
                </c:pt>
                <c:pt idx="260">
                  <c:v>2002-12-11</c:v>
                </c:pt>
                <c:pt idx="261">
                  <c:v>2002-12-12</c:v>
                </c:pt>
                <c:pt idx="262">
                  <c:v>2002-12-13</c:v>
                </c:pt>
                <c:pt idx="263">
                  <c:v>2002-12-16</c:v>
                </c:pt>
                <c:pt idx="264">
                  <c:v>2002-12-17</c:v>
                </c:pt>
                <c:pt idx="265">
                  <c:v>2002-12-18</c:v>
                </c:pt>
                <c:pt idx="266">
                  <c:v>2002-12-19</c:v>
                </c:pt>
                <c:pt idx="267">
                  <c:v>2002-12-23</c:v>
                </c:pt>
                <c:pt idx="268">
                  <c:v>2002-12-27</c:v>
                </c:pt>
                <c:pt idx="269">
                  <c:v>2002-12-30</c:v>
                </c:pt>
                <c:pt idx="270">
                  <c:v>2003-01-02</c:v>
                </c:pt>
                <c:pt idx="271">
                  <c:v>2003-01-03</c:v>
                </c:pt>
                <c:pt idx="272">
                  <c:v>2003-01-06</c:v>
                </c:pt>
                <c:pt idx="273">
                  <c:v>2003-01-07</c:v>
                </c:pt>
                <c:pt idx="274">
                  <c:v>2003-01-08</c:v>
                </c:pt>
                <c:pt idx="275">
                  <c:v>2003-01-09</c:v>
                </c:pt>
                <c:pt idx="276">
                  <c:v>2003-01-10</c:v>
                </c:pt>
                <c:pt idx="277">
                  <c:v>2003-01-13</c:v>
                </c:pt>
                <c:pt idx="278">
                  <c:v>2003-01-15</c:v>
                </c:pt>
                <c:pt idx="279">
                  <c:v>2003-01-16</c:v>
                </c:pt>
                <c:pt idx="280">
                  <c:v>2003-01-17</c:v>
                </c:pt>
                <c:pt idx="281">
                  <c:v>2003-01-21</c:v>
                </c:pt>
                <c:pt idx="282">
                  <c:v>2003-01-22</c:v>
                </c:pt>
                <c:pt idx="283">
                  <c:v>2003-01-23</c:v>
                </c:pt>
                <c:pt idx="284">
                  <c:v>2003-01-24</c:v>
                </c:pt>
                <c:pt idx="285">
                  <c:v>2003-01-27</c:v>
                </c:pt>
                <c:pt idx="286">
                  <c:v>2003-01-29</c:v>
                </c:pt>
                <c:pt idx="287">
                  <c:v>2003-01-31</c:v>
                </c:pt>
                <c:pt idx="288">
                  <c:v>2003-02-04</c:v>
                </c:pt>
                <c:pt idx="289">
                  <c:v>2003-02-05</c:v>
                </c:pt>
                <c:pt idx="290">
                  <c:v>2003-02-07</c:v>
                </c:pt>
                <c:pt idx="291">
                  <c:v>2003-02-10</c:v>
                </c:pt>
                <c:pt idx="292">
                  <c:v>2003-02-13</c:v>
                </c:pt>
                <c:pt idx="293">
                  <c:v>2003-02-20</c:v>
                </c:pt>
                <c:pt idx="294">
                  <c:v>2003-02-21</c:v>
                </c:pt>
                <c:pt idx="295">
                  <c:v>2003-02-26</c:v>
                </c:pt>
                <c:pt idx="296">
                  <c:v>2003-03-05</c:v>
                </c:pt>
                <c:pt idx="297">
                  <c:v>2003-03-06</c:v>
                </c:pt>
                <c:pt idx="298">
                  <c:v>2003-03-07</c:v>
                </c:pt>
                <c:pt idx="299">
                  <c:v>2003-03-11</c:v>
                </c:pt>
                <c:pt idx="300">
                  <c:v>2003-03-12</c:v>
                </c:pt>
                <c:pt idx="301">
                  <c:v>2003-03-19</c:v>
                </c:pt>
                <c:pt idx="302">
                  <c:v>2003-03-21</c:v>
                </c:pt>
                <c:pt idx="303">
                  <c:v>2003-03-24</c:v>
                </c:pt>
                <c:pt idx="304">
                  <c:v>2003-03-25</c:v>
                </c:pt>
                <c:pt idx="305">
                  <c:v>2003-04-01</c:v>
                </c:pt>
                <c:pt idx="306">
                  <c:v>2003-04-08</c:v>
                </c:pt>
                <c:pt idx="307">
                  <c:v>2003-04-10</c:v>
                </c:pt>
                <c:pt idx="308">
                  <c:v>2003-04-15</c:v>
                </c:pt>
                <c:pt idx="309">
                  <c:v>2003-04-23</c:v>
                </c:pt>
                <c:pt idx="310">
                  <c:v>2003-04-24</c:v>
                </c:pt>
                <c:pt idx="311">
                  <c:v>2003-04-25</c:v>
                </c:pt>
                <c:pt idx="312">
                  <c:v>2003-04-29</c:v>
                </c:pt>
                <c:pt idx="313">
                  <c:v>2003-05-01</c:v>
                </c:pt>
                <c:pt idx="314">
                  <c:v>2003-05-16</c:v>
                </c:pt>
                <c:pt idx="315">
                  <c:v>2003-05-20</c:v>
                </c:pt>
                <c:pt idx="316">
                  <c:v>2003-05-21</c:v>
                </c:pt>
                <c:pt idx="317">
                  <c:v>2003-05-22</c:v>
                </c:pt>
                <c:pt idx="318">
                  <c:v>2003-05-28</c:v>
                </c:pt>
                <c:pt idx="319">
                  <c:v>2003-05-29</c:v>
                </c:pt>
                <c:pt idx="320">
                  <c:v>2003-06-10</c:v>
                </c:pt>
                <c:pt idx="321">
                  <c:v>2003-06-17</c:v>
                </c:pt>
                <c:pt idx="322">
                  <c:v>2003-06-19</c:v>
                </c:pt>
                <c:pt idx="323">
                  <c:v>2003-06-20</c:v>
                </c:pt>
                <c:pt idx="324">
                  <c:v>2003-06-24</c:v>
                </c:pt>
                <c:pt idx="325">
                  <c:v>2003-06-25</c:v>
                </c:pt>
                <c:pt idx="326">
                  <c:v>2003-06-26</c:v>
                </c:pt>
                <c:pt idx="327">
                  <c:v>2003-06-30</c:v>
                </c:pt>
                <c:pt idx="328">
                  <c:v>2003-07-01</c:v>
                </c:pt>
                <c:pt idx="329">
                  <c:v>2003-07-07</c:v>
                </c:pt>
                <c:pt idx="330">
                  <c:v>2003-07-16</c:v>
                </c:pt>
                <c:pt idx="331">
                  <c:v>2003-07-17</c:v>
                </c:pt>
                <c:pt idx="332">
                  <c:v>2003-07-23</c:v>
                </c:pt>
                <c:pt idx="333">
                  <c:v>2003-07-24</c:v>
                </c:pt>
                <c:pt idx="334">
                  <c:v>2003-07-25</c:v>
                </c:pt>
                <c:pt idx="335">
                  <c:v>2003-07-28</c:v>
                </c:pt>
                <c:pt idx="336">
                  <c:v>2003-07-29</c:v>
                </c:pt>
                <c:pt idx="337">
                  <c:v>2003-08-04</c:v>
                </c:pt>
                <c:pt idx="338">
                  <c:v>2003-08-06</c:v>
                </c:pt>
                <c:pt idx="339">
                  <c:v>2003-08-07</c:v>
                </c:pt>
                <c:pt idx="340">
                  <c:v>2003-08-08</c:v>
                </c:pt>
                <c:pt idx="341">
                  <c:v>2003-08-11</c:v>
                </c:pt>
                <c:pt idx="342">
                  <c:v>2003-08-13</c:v>
                </c:pt>
                <c:pt idx="343">
                  <c:v>2003-08-15</c:v>
                </c:pt>
                <c:pt idx="344">
                  <c:v>2003-08-19</c:v>
                </c:pt>
                <c:pt idx="345">
                  <c:v>2003-08-21</c:v>
                </c:pt>
                <c:pt idx="346">
                  <c:v>2003-08-22</c:v>
                </c:pt>
                <c:pt idx="347">
                  <c:v>2003-08-25</c:v>
                </c:pt>
                <c:pt idx="348">
                  <c:v>2003-08-26</c:v>
                </c:pt>
                <c:pt idx="349">
                  <c:v>2003-08-29</c:v>
                </c:pt>
                <c:pt idx="350">
                  <c:v>2003-09-02</c:v>
                </c:pt>
                <c:pt idx="351">
                  <c:v>2003-09-05</c:v>
                </c:pt>
                <c:pt idx="352">
                  <c:v>2003-09-08</c:v>
                </c:pt>
                <c:pt idx="353">
                  <c:v>2003-09-10</c:v>
                </c:pt>
                <c:pt idx="354">
                  <c:v>2003-09-11</c:v>
                </c:pt>
                <c:pt idx="355">
                  <c:v>2003-09-12</c:v>
                </c:pt>
                <c:pt idx="356">
                  <c:v>2003-09-17</c:v>
                </c:pt>
                <c:pt idx="357">
                  <c:v>2003-09-24</c:v>
                </c:pt>
                <c:pt idx="358">
                  <c:v>2003-09-25</c:v>
                </c:pt>
                <c:pt idx="359">
                  <c:v>2003-10-01</c:v>
                </c:pt>
                <c:pt idx="360">
                  <c:v>2003-10-09</c:v>
                </c:pt>
                <c:pt idx="361">
                  <c:v>2003-10-10</c:v>
                </c:pt>
                <c:pt idx="362">
                  <c:v>2003-10-13</c:v>
                </c:pt>
                <c:pt idx="363">
                  <c:v>2003-10-16</c:v>
                </c:pt>
                <c:pt idx="364">
                  <c:v>2003-10-22</c:v>
                </c:pt>
                <c:pt idx="365">
                  <c:v>2003-10-23</c:v>
                </c:pt>
                <c:pt idx="366">
                  <c:v>2003-10-24</c:v>
                </c:pt>
                <c:pt idx="367">
                  <c:v>2003-10-28</c:v>
                </c:pt>
                <c:pt idx="368">
                  <c:v>2003-10-29</c:v>
                </c:pt>
                <c:pt idx="369">
                  <c:v>2003-10-31</c:v>
                </c:pt>
                <c:pt idx="370">
                  <c:v>2003-11-07</c:v>
                </c:pt>
                <c:pt idx="371">
                  <c:v>2003-11-10</c:v>
                </c:pt>
                <c:pt idx="372">
                  <c:v>2003-11-11</c:v>
                </c:pt>
                <c:pt idx="373">
                  <c:v>2003-11-14</c:v>
                </c:pt>
                <c:pt idx="374">
                  <c:v>2003-11-24</c:v>
                </c:pt>
                <c:pt idx="375">
                  <c:v>2003-11-26</c:v>
                </c:pt>
                <c:pt idx="376">
                  <c:v>2003-12-03</c:v>
                </c:pt>
                <c:pt idx="377">
                  <c:v>2003-12-04</c:v>
                </c:pt>
                <c:pt idx="378">
                  <c:v>2003-12-09</c:v>
                </c:pt>
                <c:pt idx="379">
                  <c:v>2003-12-10</c:v>
                </c:pt>
                <c:pt idx="380">
                  <c:v>2003-12-11</c:v>
                </c:pt>
                <c:pt idx="381">
                  <c:v>2003-12-12</c:v>
                </c:pt>
                <c:pt idx="382">
                  <c:v>2003-12-16</c:v>
                </c:pt>
                <c:pt idx="383">
                  <c:v>2003-12-19</c:v>
                </c:pt>
                <c:pt idx="384">
                  <c:v>2003-12-22</c:v>
                </c:pt>
                <c:pt idx="385">
                  <c:v>2003-12-23</c:v>
                </c:pt>
                <c:pt idx="386">
                  <c:v>2003-12-29</c:v>
                </c:pt>
                <c:pt idx="387">
                  <c:v>2003-12-30</c:v>
                </c:pt>
                <c:pt idx="388">
                  <c:v>2004-01-06</c:v>
                </c:pt>
                <c:pt idx="389">
                  <c:v>2004-01-14</c:v>
                </c:pt>
                <c:pt idx="390">
                  <c:v>2004-01-15</c:v>
                </c:pt>
                <c:pt idx="391">
                  <c:v>2004-01-21</c:v>
                </c:pt>
                <c:pt idx="392">
                  <c:v>2004-01-22</c:v>
                </c:pt>
                <c:pt idx="393">
                  <c:v>2004-01-23</c:v>
                </c:pt>
                <c:pt idx="394">
                  <c:v>2004-01-26</c:v>
                </c:pt>
                <c:pt idx="395">
                  <c:v>2004-01-28</c:v>
                </c:pt>
                <c:pt idx="396">
                  <c:v>2004-02-04</c:v>
                </c:pt>
                <c:pt idx="397">
                  <c:v>2004-02-05</c:v>
                </c:pt>
                <c:pt idx="398">
                  <c:v>2004-02-06</c:v>
                </c:pt>
                <c:pt idx="399">
                  <c:v>2004-02-18</c:v>
                </c:pt>
                <c:pt idx="400">
                  <c:v>2004-02-23</c:v>
                </c:pt>
                <c:pt idx="401">
                  <c:v>2004-02-24</c:v>
                </c:pt>
                <c:pt idx="402">
                  <c:v>2004-02-27</c:v>
                </c:pt>
                <c:pt idx="403">
                  <c:v>2004-03-02</c:v>
                </c:pt>
                <c:pt idx="404">
                  <c:v>2004-03-05</c:v>
                </c:pt>
                <c:pt idx="405">
                  <c:v>2004-03-11</c:v>
                </c:pt>
                <c:pt idx="406">
                  <c:v>2004-03-12</c:v>
                </c:pt>
                <c:pt idx="407">
                  <c:v>2004-03-15</c:v>
                </c:pt>
                <c:pt idx="408">
                  <c:v>2004-03-17</c:v>
                </c:pt>
                <c:pt idx="409">
                  <c:v>2004-03-22</c:v>
                </c:pt>
                <c:pt idx="410">
                  <c:v>2004-03-23</c:v>
                </c:pt>
                <c:pt idx="411">
                  <c:v>2004-03-24</c:v>
                </c:pt>
                <c:pt idx="412">
                  <c:v>2004-03-25</c:v>
                </c:pt>
                <c:pt idx="413">
                  <c:v>2004-03-30</c:v>
                </c:pt>
                <c:pt idx="414">
                  <c:v>2004-04-05</c:v>
                </c:pt>
                <c:pt idx="415">
                  <c:v>2004-04-08</c:v>
                </c:pt>
                <c:pt idx="416">
                  <c:v>2004-04-14</c:v>
                </c:pt>
                <c:pt idx="417">
                  <c:v>2004-04-15</c:v>
                </c:pt>
                <c:pt idx="418">
                  <c:v>2004-04-21</c:v>
                </c:pt>
                <c:pt idx="419">
                  <c:v>2004-04-23</c:v>
                </c:pt>
                <c:pt idx="420">
                  <c:v>2004-04-26</c:v>
                </c:pt>
                <c:pt idx="421">
                  <c:v>2004-04-27</c:v>
                </c:pt>
                <c:pt idx="422">
                  <c:v>2004-05-05</c:v>
                </c:pt>
                <c:pt idx="423">
                  <c:v>2004-05-06</c:v>
                </c:pt>
                <c:pt idx="424">
                  <c:v>2004-05-07</c:v>
                </c:pt>
                <c:pt idx="425">
                  <c:v>2004-05-10</c:v>
                </c:pt>
                <c:pt idx="426">
                  <c:v>2004-05-11</c:v>
                </c:pt>
                <c:pt idx="427">
                  <c:v>2004-05-14</c:v>
                </c:pt>
                <c:pt idx="428">
                  <c:v>2004-05-17</c:v>
                </c:pt>
                <c:pt idx="429">
                  <c:v>2004-05-18</c:v>
                </c:pt>
                <c:pt idx="430">
                  <c:v>2004-05-21</c:v>
                </c:pt>
                <c:pt idx="431">
                  <c:v>2004-05-24</c:v>
                </c:pt>
                <c:pt idx="432">
                  <c:v>2004-05-25</c:v>
                </c:pt>
                <c:pt idx="433">
                  <c:v>2004-05-27</c:v>
                </c:pt>
                <c:pt idx="434">
                  <c:v>2004-05-28</c:v>
                </c:pt>
                <c:pt idx="435">
                  <c:v>2004-06-01</c:v>
                </c:pt>
                <c:pt idx="436">
                  <c:v>2004-06-02</c:v>
                </c:pt>
                <c:pt idx="437">
                  <c:v>2004-06-03</c:v>
                </c:pt>
                <c:pt idx="438">
                  <c:v>2004-06-07</c:v>
                </c:pt>
                <c:pt idx="439">
                  <c:v>2004-06-08</c:v>
                </c:pt>
                <c:pt idx="440">
                  <c:v>2004-06-09</c:v>
                </c:pt>
                <c:pt idx="441">
                  <c:v>2004-06-10</c:v>
                </c:pt>
                <c:pt idx="442">
                  <c:v>2004-06-14</c:v>
                </c:pt>
                <c:pt idx="443">
                  <c:v>2004-06-16</c:v>
                </c:pt>
                <c:pt idx="444">
                  <c:v>2004-06-17</c:v>
                </c:pt>
                <c:pt idx="445">
                  <c:v>2004-06-21</c:v>
                </c:pt>
                <c:pt idx="446">
                  <c:v>2004-06-22</c:v>
                </c:pt>
                <c:pt idx="447">
                  <c:v>2004-06-23</c:v>
                </c:pt>
                <c:pt idx="448">
                  <c:v>2004-06-24</c:v>
                </c:pt>
                <c:pt idx="449">
                  <c:v>2004-06-29</c:v>
                </c:pt>
                <c:pt idx="450">
                  <c:v>2004-06-30</c:v>
                </c:pt>
                <c:pt idx="451">
                  <c:v>2004-07-01</c:v>
                </c:pt>
                <c:pt idx="452">
                  <c:v>2004-07-02</c:v>
                </c:pt>
                <c:pt idx="453">
                  <c:v>2004-07-06</c:v>
                </c:pt>
                <c:pt idx="454">
                  <c:v>2004-07-07</c:v>
                </c:pt>
                <c:pt idx="455">
                  <c:v>2004-07-08</c:v>
                </c:pt>
                <c:pt idx="456">
                  <c:v>2004-07-12</c:v>
                </c:pt>
                <c:pt idx="457">
                  <c:v>2004-07-13</c:v>
                </c:pt>
                <c:pt idx="458">
                  <c:v>2004-07-14</c:v>
                </c:pt>
                <c:pt idx="459">
                  <c:v>2004-07-16</c:v>
                </c:pt>
                <c:pt idx="460">
                  <c:v>2004-07-19</c:v>
                </c:pt>
                <c:pt idx="461">
                  <c:v>2004-07-20</c:v>
                </c:pt>
                <c:pt idx="462">
                  <c:v>2004-07-21</c:v>
                </c:pt>
                <c:pt idx="463">
                  <c:v>2004-07-22</c:v>
                </c:pt>
                <c:pt idx="464">
                  <c:v>2004-07-23</c:v>
                </c:pt>
                <c:pt idx="465">
                  <c:v>2004-07-26</c:v>
                </c:pt>
                <c:pt idx="466">
                  <c:v>2004-07-28</c:v>
                </c:pt>
                <c:pt idx="467">
                  <c:v>2004-07-29</c:v>
                </c:pt>
                <c:pt idx="468">
                  <c:v>2004-07-30</c:v>
                </c:pt>
                <c:pt idx="469">
                  <c:v>2004-08-03</c:v>
                </c:pt>
                <c:pt idx="470">
                  <c:v>2004-08-05</c:v>
                </c:pt>
                <c:pt idx="471">
                  <c:v>2004-08-06</c:v>
                </c:pt>
                <c:pt idx="472">
                  <c:v>2004-08-09</c:v>
                </c:pt>
                <c:pt idx="473">
                  <c:v>2004-08-10</c:v>
                </c:pt>
                <c:pt idx="474">
                  <c:v>2004-08-11</c:v>
                </c:pt>
                <c:pt idx="475">
                  <c:v>2004-08-13</c:v>
                </c:pt>
                <c:pt idx="476">
                  <c:v>2004-08-16</c:v>
                </c:pt>
                <c:pt idx="477">
                  <c:v>2004-08-17</c:v>
                </c:pt>
                <c:pt idx="478">
                  <c:v>2004-08-18</c:v>
                </c:pt>
                <c:pt idx="479">
                  <c:v>2004-08-19</c:v>
                </c:pt>
                <c:pt idx="480">
                  <c:v>2004-08-20</c:v>
                </c:pt>
                <c:pt idx="481">
                  <c:v>2004-08-23</c:v>
                </c:pt>
                <c:pt idx="482">
                  <c:v>2004-08-24</c:v>
                </c:pt>
                <c:pt idx="483">
                  <c:v>2004-08-25</c:v>
                </c:pt>
                <c:pt idx="484">
                  <c:v>2004-08-26</c:v>
                </c:pt>
                <c:pt idx="485">
                  <c:v>2004-08-31</c:v>
                </c:pt>
                <c:pt idx="486">
                  <c:v>2004-09-02</c:v>
                </c:pt>
                <c:pt idx="487">
                  <c:v>2004-09-07</c:v>
                </c:pt>
                <c:pt idx="488">
                  <c:v>2004-09-09</c:v>
                </c:pt>
                <c:pt idx="489">
                  <c:v>2004-09-13</c:v>
                </c:pt>
                <c:pt idx="490">
                  <c:v>2004-09-14</c:v>
                </c:pt>
                <c:pt idx="491">
                  <c:v>2004-09-16</c:v>
                </c:pt>
                <c:pt idx="492">
                  <c:v>2004-09-20</c:v>
                </c:pt>
                <c:pt idx="493">
                  <c:v>2004-09-22</c:v>
                </c:pt>
                <c:pt idx="494">
                  <c:v>2004-09-23</c:v>
                </c:pt>
                <c:pt idx="495">
                  <c:v>2004-09-24</c:v>
                </c:pt>
                <c:pt idx="496">
                  <c:v>2004-09-27</c:v>
                </c:pt>
                <c:pt idx="497">
                  <c:v>2004-09-28</c:v>
                </c:pt>
                <c:pt idx="498">
                  <c:v>2004-09-29</c:v>
                </c:pt>
                <c:pt idx="499">
                  <c:v>2004-09-30</c:v>
                </c:pt>
                <c:pt idx="500">
                  <c:v>2004-10-04</c:v>
                </c:pt>
                <c:pt idx="501">
                  <c:v>2004-10-05</c:v>
                </c:pt>
                <c:pt idx="502">
                  <c:v>2004-10-06</c:v>
                </c:pt>
                <c:pt idx="503">
                  <c:v>2004-10-07</c:v>
                </c:pt>
                <c:pt idx="504">
                  <c:v>2004-10-08</c:v>
                </c:pt>
                <c:pt idx="505">
                  <c:v>2004-10-11</c:v>
                </c:pt>
                <c:pt idx="506">
                  <c:v>2004-10-12</c:v>
                </c:pt>
                <c:pt idx="507">
                  <c:v>2004-10-13</c:v>
                </c:pt>
                <c:pt idx="508">
                  <c:v>2004-10-15</c:v>
                </c:pt>
                <c:pt idx="509">
                  <c:v>2004-10-18</c:v>
                </c:pt>
                <c:pt idx="510">
                  <c:v>2004-10-19</c:v>
                </c:pt>
                <c:pt idx="511">
                  <c:v>2004-10-21</c:v>
                </c:pt>
                <c:pt idx="512">
                  <c:v>2004-10-25</c:v>
                </c:pt>
                <c:pt idx="513">
                  <c:v>2004-10-26</c:v>
                </c:pt>
                <c:pt idx="514">
                  <c:v>2004-10-27</c:v>
                </c:pt>
                <c:pt idx="515">
                  <c:v>2004-10-28</c:v>
                </c:pt>
                <c:pt idx="516">
                  <c:v>2004-10-29</c:v>
                </c:pt>
                <c:pt idx="517">
                  <c:v>2004-11-01</c:v>
                </c:pt>
                <c:pt idx="518">
                  <c:v>2004-11-02</c:v>
                </c:pt>
                <c:pt idx="519">
                  <c:v>2004-11-03</c:v>
                </c:pt>
                <c:pt idx="520">
                  <c:v>2004-11-04</c:v>
                </c:pt>
                <c:pt idx="521">
                  <c:v>2004-11-05</c:v>
                </c:pt>
                <c:pt idx="522">
                  <c:v>2004-11-08</c:v>
                </c:pt>
                <c:pt idx="523">
                  <c:v>2004-11-09</c:v>
                </c:pt>
                <c:pt idx="524">
                  <c:v>2004-11-10</c:v>
                </c:pt>
                <c:pt idx="525">
                  <c:v>2004-11-11</c:v>
                </c:pt>
                <c:pt idx="526">
                  <c:v>2004-11-12</c:v>
                </c:pt>
                <c:pt idx="527">
                  <c:v>2004-11-16</c:v>
                </c:pt>
                <c:pt idx="528">
                  <c:v>2004-11-17</c:v>
                </c:pt>
                <c:pt idx="529">
                  <c:v>2004-11-18</c:v>
                </c:pt>
                <c:pt idx="530">
                  <c:v>2004-11-19</c:v>
                </c:pt>
                <c:pt idx="531">
                  <c:v>2004-11-22</c:v>
                </c:pt>
                <c:pt idx="532">
                  <c:v>2004-11-23</c:v>
                </c:pt>
                <c:pt idx="533">
                  <c:v>2004-11-24</c:v>
                </c:pt>
                <c:pt idx="534">
                  <c:v>2004-11-29</c:v>
                </c:pt>
                <c:pt idx="535">
                  <c:v>2004-11-30</c:v>
                </c:pt>
                <c:pt idx="536">
                  <c:v>2004-12-01</c:v>
                </c:pt>
                <c:pt idx="537">
                  <c:v>2004-12-02</c:v>
                </c:pt>
                <c:pt idx="538">
                  <c:v>2004-12-03</c:v>
                </c:pt>
                <c:pt idx="539">
                  <c:v>2004-12-06</c:v>
                </c:pt>
                <c:pt idx="540">
                  <c:v>2004-12-07</c:v>
                </c:pt>
                <c:pt idx="541">
                  <c:v>2004-12-08</c:v>
                </c:pt>
                <c:pt idx="542">
                  <c:v>2004-12-09</c:v>
                </c:pt>
                <c:pt idx="543">
                  <c:v>2004-12-10</c:v>
                </c:pt>
                <c:pt idx="544">
                  <c:v>2004-12-13</c:v>
                </c:pt>
                <c:pt idx="545">
                  <c:v>2004-12-14</c:v>
                </c:pt>
                <c:pt idx="546">
                  <c:v>2004-12-15</c:v>
                </c:pt>
                <c:pt idx="547">
                  <c:v>2004-12-16</c:v>
                </c:pt>
                <c:pt idx="548">
                  <c:v>2004-12-17</c:v>
                </c:pt>
                <c:pt idx="549">
                  <c:v>2004-12-20</c:v>
                </c:pt>
                <c:pt idx="550">
                  <c:v>2004-12-21</c:v>
                </c:pt>
                <c:pt idx="551">
                  <c:v>2004-12-22</c:v>
                </c:pt>
                <c:pt idx="552">
                  <c:v>2004-12-23</c:v>
                </c:pt>
                <c:pt idx="553">
                  <c:v>2004-12-27</c:v>
                </c:pt>
                <c:pt idx="554">
                  <c:v>2004-12-28</c:v>
                </c:pt>
                <c:pt idx="555">
                  <c:v>2004-12-30</c:v>
                </c:pt>
                <c:pt idx="556">
                  <c:v>2005-01-04</c:v>
                </c:pt>
                <c:pt idx="557">
                  <c:v>2005-01-05</c:v>
                </c:pt>
                <c:pt idx="558">
                  <c:v>2005-01-06</c:v>
                </c:pt>
                <c:pt idx="559">
                  <c:v>2005-01-07</c:v>
                </c:pt>
                <c:pt idx="560">
                  <c:v>2005-01-10</c:v>
                </c:pt>
                <c:pt idx="561">
                  <c:v>2005-01-11</c:v>
                </c:pt>
                <c:pt idx="562">
                  <c:v>2005-01-13</c:v>
                </c:pt>
                <c:pt idx="563">
                  <c:v>2005-01-18</c:v>
                </c:pt>
                <c:pt idx="564">
                  <c:v>2005-01-19</c:v>
                </c:pt>
                <c:pt idx="565">
                  <c:v>2005-01-20</c:v>
                </c:pt>
                <c:pt idx="566">
                  <c:v>2005-01-24</c:v>
                </c:pt>
                <c:pt idx="567">
                  <c:v>2005-01-25</c:v>
                </c:pt>
                <c:pt idx="568">
                  <c:v>2005-01-26</c:v>
                </c:pt>
                <c:pt idx="569">
                  <c:v>2005-01-27</c:v>
                </c:pt>
                <c:pt idx="570">
                  <c:v>2005-01-28</c:v>
                </c:pt>
                <c:pt idx="571">
                  <c:v>2005-01-31</c:v>
                </c:pt>
                <c:pt idx="572">
                  <c:v>2005-02-01</c:v>
                </c:pt>
                <c:pt idx="573">
                  <c:v>2005-02-02</c:v>
                </c:pt>
                <c:pt idx="574">
                  <c:v>2005-02-03</c:v>
                </c:pt>
                <c:pt idx="575">
                  <c:v>2005-02-04</c:v>
                </c:pt>
                <c:pt idx="576">
                  <c:v>2005-02-07</c:v>
                </c:pt>
                <c:pt idx="577">
                  <c:v>2005-02-08</c:v>
                </c:pt>
                <c:pt idx="578">
                  <c:v>2005-02-10</c:v>
                </c:pt>
                <c:pt idx="579">
                  <c:v>2005-02-11</c:v>
                </c:pt>
                <c:pt idx="580">
                  <c:v>2005-02-15</c:v>
                </c:pt>
                <c:pt idx="581">
                  <c:v>2005-02-16</c:v>
                </c:pt>
                <c:pt idx="582">
                  <c:v>2005-02-18</c:v>
                </c:pt>
                <c:pt idx="583">
                  <c:v>2005-02-23</c:v>
                </c:pt>
                <c:pt idx="584">
                  <c:v>2005-02-24</c:v>
                </c:pt>
                <c:pt idx="585">
                  <c:v>2005-02-25</c:v>
                </c:pt>
                <c:pt idx="586">
                  <c:v>2005-03-02</c:v>
                </c:pt>
                <c:pt idx="587">
                  <c:v>2005-03-03</c:v>
                </c:pt>
                <c:pt idx="588">
                  <c:v>2005-03-04</c:v>
                </c:pt>
                <c:pt idx="589">
                  <c:v>2005-03-07</c:v>
                </c:pt>
                <c:pt idx="590">
                  <c:v>2005-03-08</c:v>
                </c:pt>
                <c:pt idx="591">
                  <c:v>2005-03-17</c:v>
                </c:pt>
                <c:pt idx="592">
                  <c:v>2005-03-18</c:v>
                </c:pt>
                <c:pt idx="593">
                  <c:v>2005-03-21</c:v>
                </c:pt>
                <c:pt idx="594">
                  <c:v>2005-03-22</c:v>
                </c:pt>
                <c:pt idx="595">
                  <c:v>2005-03-23</c:v>
                </c:pt>
                <c:pt idx="596">
                  <c:v>2005-03-31</c:v>
                </c:pt>
                <c:pt idx="597">
                  <c:v>2005-04-05</c:v>
                </c:pt>
                <c:pt idx="598">
                  <c:v>2005-04-06</c:v>
                </c:pt>
                <c:pt idx="599">
                  <c:v>2005-04-07</c:v>
                </c:pt>
                <c:pt idx="600">
                  <c:v>2005-04-08</c:v>
                </c:pt>
                <c:pt idx="601">
                  <c:v>2005-04-12</c:v>
                </c:pt>
                <c:pt idx="602">
                  <c:v>2005-04-18</c:v>
                </c:pt>
                <c:pt idx="603">
                  <c:v>2005-04-20</c:v>
                </c:pt>
                <c:pt idx="604">
                  <c:v>2005-04-22</c:v>
                </c:pt>
                <c:pt idx="605">
                  <c:v>2005-04-25</c:v>
                </c:pt>
                <c:pt idx="606">
                  <c:v>2005-04-27</c:v>
                </c:pt>
                <c:pt idx="607">
                  <c:v>2005-04-28</c:v>
                </c:pt>
                <c:pt idx="608">
                  <c:v>2005-05-05</c:v>
                </c:pt>
                <c:pt idx="609">
                  <c:v>2005-05-09</c:v>
                </c:pt>
                <c:pt idx="610">
                  <c:v>2005-05-10</c:v>
                </c:pt>
                <c:pt idx="611">
                  <c:v>2005-05-11</c:v>
                </c:pt>
                <c:pt idx="612">
                  <c:v>2005-05-12</c:v>
                </c:pt>
                <c:pt idx="613">
                  <c:v>2005-05-16</c:v>
                </c:pt>
                <c:pt idx="614">
                  <c:v>2005-05-18</c:v>
                </c:pt>
                <c:pt idx="615">
                  <c:v>2005-05-23</c:v>
                </c:pt>
                <c:pt idx="616">
                  <c:v>2005-05-24</c:v>
                </c:pt>
                <c:pt idx="617">
                  <c:v>2005-05-25</c:v>
                </c:pt>
                <c:pt idx="618">
                  <c:v>2005-05-26</c:v>
                </c:pt>
                <c:pt idx="619">
                  <c:v>2005-05-27</c:v>
                </c:pt>
                <c:pt idx="620">
                  <c:v>2005-05-31</c:v>
                </c:pt>
                <c:pt idx="621">
                  <c:v>2005-06-01</c:v>
                </c:pt>
                <c:pt idx="622">
                  <c:v>2005-06-02</c:v>
                </c:pt>
                <c:pt idx="623">
                  <c:v>2005-06-06</c:v>
                </c:pt>
                <c:pt idx="624">
                  <c:v>2005-06-07</c:v>
                </c:pt>
                <c:pt idx="625">
                  <c:v>2005-06-08</c:v>
                </c:pt>
                <c:pt idx="626">
                  <c:v>2005-06-09</c:v>
                </c:pt>
                <c:pt idx="627">
                  <c:v>2005-06-13</c:v>
                </c:pt>
                <c:pt idx="628">
                  <c:v>2005-06-14</c:v>
                </c:pt>
                <c:pt idx="629">
                  <c:v>2005-06-17</c:v>
                </c:pt>
                <c:pt idx="630">
                  <c:v>2005-06-22</c:v>
                </c:pt>
                <c:pt idx="631">
                  <c:v>2005-06-23</c:v>
                </c:pt>
                <c:pt idx="632">
                  <c:v>2005-06-24</c:v>
                </c:pt>
                <c:pt idx="633">
                  <c:v>2005-06-27</c:v>
                </c:pt>
                <c:pt idx="634">
                  <c:v>2005-06-28</c:v>
                </c:pt>
                <c:pt idx="635">
                  <c:v>2005-06-29</c:v>
                </c:pt>
                <c:pt idx="636">
                  <c:v>2005-06-30</c:v>
                </c:pt>
                <c:pt idx="637">
                  <c:v>2005-07-01</c:v>
                </c:pt>
                <c:pt idx="638">
                  <c:v>2005-07-05</c:v>
                </c:pt>
                <c:pt idx="639">
                  <c:v>2005-07-06</c:v>
                </c:pt>
                <c:pt idx="640">
                  <c:v>2005-07-07</c:v>
                </c:pt>
                <c:pt idx="641">
                  <c:v>2005-07-11</c:v>
                </c:pt>
                <c:pt idx="642">
                  <c:v>2005-07-13</c:v>
                </c:pt>
                <c:pt idx="643">
                  <c:v>2005-07-14</c:v>
                </c:pt>
                <c:pt idx="644">
                  <c:v>2005-07-18</c:v>
                </c:pt>
                <c:pt idx="645">
                  <c:v>2005-07-19</c:v>
                </c:pt>
                <c:pt idx="646">
                  <c:v>2005-07-20</c:v>
                </c:pt>
                <c:pt idx="647">
                  <c:v>2005-07-21</c:v>
                </c:pt>
                <c:pt idx="648">
                  <c:v>2005-07-22</c:v>
                </c:pt>
                <c:pt idx="649">
                  <c:v>2005-07-26</c:v>
                </c:pt>
                <c:pt idx="650">
                  <c:v>2005-07-27</c:v>
                </c:pt>
                <c:pt idx="651">
                  <c:v>2005-07-28</c:v>
                </c:pt>
                <c:pt idx="652">
                  <c:v>2005-08-01</c:v>
                </c:pt>
                <c:pt idx="653">
                  <c:v>2005-08-02</c:v>
                </c:pt>
                <c:pt idx="654">
                  <c:v>2005-08-03</c:v>
                </c:pt>
                <c:pt idx="655">
                  <c:v>2005-08-04</c:v>
                </c:pt>
                <c:pt idx="656">
                  <c:v>2005-08-05</c:v>
                </c:pt>
                <c:pt idx="657">
                  <c:v>2005-08-08</c:v>
                </c:pt>
                <c:pt idx="658">
                  <c:v>2005-08-09</c:v>
                </c:pt>
                <c:pt idx="659">
                  <c:v>2005-08-10</c:v>
                </c:pt>
                <c:pt idx="660">
                  <c:v>2005-08-11</c:v>
                </c:pt>
                <c:pt idx="661">
                  <c:v>2005-08-15</c:v>
                </c:pt>
                <c:pt idx="662">
                  <c:v>2005-08-16</c:v>
                </c:pt>
                <c:pt idx="663">
                  <c:v>2005-08-17</c:v>
                </c:pt>
                <c:pt idx="664">
                  <c:v>2005-08-18</c:v>
                </c:pt>
                <c:pt idx="665">
                  <c:v>2005-08-22</c:v>
                </c:pt>
                <c:pt idx="666">
                  <c:v>2005-08-23</c:v>
                </c:pt>
                <c:pt idx="667">
                  <c:v>2005-08-24</c:v>
                </c:pt>
                <c:pt idx="668">
                  <c:v>2005-08-25</c:v>
                </c:pt>
                <c:pt idx="669">
                  <c:v>2005-08-26</c:v>
                </c:pt>
                <c:pt idx="670">
                  <c:v>2005-08-29</c:v>
                </c:pt>
                <c:pt idx="671">
                  <c:v>2005-08-31</c:v>
                </c:pt>
                <c:pt idx="672">
                  <c:v>2005-09-01</c:v>
                </c:pt>
                <c:pt idx="673">
                  <c:v>2005-09-06</c:v>
                </c:pt>
                <c:pt idx="674">
                  <c:v>2005-09-07</c:v>
                </c:pt>
                <c:pt idx="675">
                  <c:v>2005-09-08</c:v>
                </c:pt>
                <c:pt idx="676">
                  <c:v>2005-09-12</c:v>
                </c:pt>
                <c:pt idx="677">
                  <c:v>2005-09-13</c:v>
                </c:pt>
                <c:pt idx="678">
                  <c:v>2005-09-14</c:v>
                </c:pt>
                <c:pt idx="679">
                  <c:v>2005-09-15</c:v>
                </c:pt>
                <c:pt idx="680">
                  <c:v>2005-09-19</c:v>
                </c:pt>
                <c:pt idx="681">
                  <c:v>2005-09-21</c:v>
                </c:pt>
                <c:pt idx="682">
                  <c:v>2005-09-22</c:v>
                </c:pt>
                <c:pt idx="683">
                  <c:v>2005-09-26</c:v>
                </c:pt>
                <c:pt idx="684">
                  <c:v>2005-09-27</c:v>
                </c:pt>
                <c:pt idx="685">
                  <c:v>2005-09-28</c:v>
                </c:pt>
                <c:pt idx="686">
                  <c:v>2005-09-30</c:v>
                </c:pt>
                <c:pt idx="687">
                  <c:v>2005-10-03</c:v>
                </c:pt>
                <c:pt idx="688">
                  <c:v>2005-10-04</c:v>
                </c:pt>
                <c:pt idx="689">
                  <c:v>2005-10-06</c:v>
                </c:pt>
                <c:pt idx="690">
                  <c:v>2005-10-07</c:v>
                </c:pt>
                <c:pt idx="691">
                  <c:v>2005-10-11</c:v>
                </c:pt>
                <c:pt idx="692">
                  <c:v>2005-10-12</c:v>
                </c:pt>
                <c:pt idx="693">
                  <c:v>2005-10-13</c:v>
                </c:pt>
                <c:pt idx="694">
                  <c:v>2005-10-17</c:v>
                </c:pt>
                <c:pt idx="695">
                  <c:v>2005-10-19</c:v>
                </c:pt>
                <c:pt idx="696">
                  <c:v>2005-10-24</c:v>
                </c:pt>
                <c:pt idx="697">
                  <c:v>2005-10-25</c:v>
                </c:pt>
                <c:pt idx="698">
                  <c:v>2005-10-26</c:v>
                </c:pt>
                <c:pt idx="699">
                  <c:v>2005-10-27</c:v>
                </c:pt>
                <c:pt idx="700">
                  <c:v>2005-10-28</c:v>
                </c:pt>
                <c:pt idx="701">
                  <c:v>2005-10-31</c:v>
                </c:pt>
                <c:pt idx="702">
                  <c:v>2005-11-01</c:v>
                </c:pt>
                <c:pt idx="703">
                  <c:v>2005-11-03</c:v>
                </c:pt>
                <c:pt idx="704">
                  <c:v>2005-11-04</c:v>
                </c:pt>
                <c:pt idx="705">
                  <c:v>2005-11-07</c:v>
                </c:pt>
                <c:pt idx="706">
                  <c:v>2005-11-09</c:v>
                </c:pt>
                <c:pt idx="707">
                  <c:v>2005-11-11</c:v>
                </c:pt>
                <c:pt idx="708">
                  <c:v>2005-11-14</c:v>
                </c:pt>
                <c:pt idx="709">
                  <c:v>2005-11-16</c:v>
                </c:pt>
                <c:pt idx="710">
                  <c:v>2005-11-18</c:v>
                </c:pt>
                <c:pt idx="711">
                  <c:v>2005-11-21</c:v>
                </c:pt>
                <c:pt idx="712">
                  <c:v>2005-11-22</c:v>
                </c:pt>
                <c:pt idx="713">
                  <c:v>2005-11-23</c:v>
                </c:pt>
                <c:pt idx="714">
                  <c:v>2005-11-29</c:v>
                </c:pt>
                <c:pt idx="715">
                  <c:v>2005-11-30</c:v>
                </c:pt>
                <c:pt idx="716">
                  <c:v>2005-12-01</c:v>
                </c:pt>
                <c:pt idx="717">
                  <c:v>2005-12-02</c:v>
                </c:pt>
                <c:pt idx="718">
                  <c:v>2005-12-06</c:v>
                </c:pt>
                <c:pt idx="719">
                  <c:v>2005-12-09</c:v>
                </c:pt>
                <c:pt idx="720">
                  <c:v>2005-12-12</c:v>
                </c:pt>
                <c:pt idx="721">
                  <c:v>2005-12-13</c:v>
                </c:pt>
                <c:pt idx="722">
                  <c:v>2005-12-14</c:v>
                </c:pt>
                <c:pt idx="723">
                  <c:v>2005-12-15</c:v>
                </c:pt>
                <c:pt idx="724">
                  <c:v>2005-12-16</c:v>
                </c:pt>
                <c:pt idx="725">
                  <c:v>2005-12-19</c:v>
                </c:pt>
                <c:pt idx="726">
                  <c:v>2005-12-20</c:v>
                </c:pt>
                <c:pt idx="727">
                  <c:v>2005-12-21</c:v>
                </c:pt>
                <c:pt idx="728">
                  <c:v>2005-12-23</c:v>
                </c:pt>
                <c:pt idx="729">
                  <c:v>2005-12-28</c:v>
                </c:pt>
                <c:pt idx="730">
                  <c:v>2005-12-29</c:v>
                </c:pt>
                <c:pt idx="731">
                  <c:v>2006-01-03</c:v>
                </c:pt>
                <c:pt idx="732">
                  <c:v>2006-01-04</c:v>
                </c:pt>
                <c:pt idx="733">
                  <c:v>2006-01-05</c:v>
                </c:pt>
                <c:pt idx="734">
                  <c:v>2006-01-09</c:v>
                </c:pt>
                <c:pt idx="735">
                  <c:v>2006-01-10</c:v>
                </c:pt>
                <c:pt idx="736">
                  <c:v>2006-01-17</c:v>
                </c:pt>
                <c:pt idx="737">
                  <c:v>2006-01-18</c:v>
                </c:pt>
                <c:pt idx="738">
                  <c:v>2006-01-19</c:v>
                </c:pt>
                <c:pt idx="739">
                  <c:v>2006-01-20</c:v>
                </c:pt>
                <c:pt idx="740">
                  <c:v>2006-01-23</c:v>
                </c:pt>
                <c:pt idx="741">
                  <c:v>2006-01-24</c:v>
                </c:pt>
                <c:pt idx="742">
                  <c:v>2006-01-25</c:v>
                </c:pt>
                <c:pt idx="743">
                  <c:v>2006-01-26</c:v>
                </c:pt>
                <c:pt idx="744">
                  <c:v>2006-01-27</c:v>
                </c:pt>
                <c:pt idx="745">
                  <c:v>2006-01-30</c:v>
                </c:pt>
                <c:pt idx="746">
                  <c:v>2006-01-31</c:v>
                </c:pt>
                <c:pt idx="747">
                  <c:v>2006-02-01</c:v>
                </c:pt>
                <c:pt idx="748">
                  <c:v>2006-02-02</c:v>
                </c:pt>
                <c:pt idx="749">
                  <c:v>2006-02-06</c:v>
                </c:pt>
                <c:pt idx="750">
                  <c:v>2006-02-07</c:v>
                </c:pt>
                <c:pt idx="751">
                  <c:v>2006-02-08</c:v>
                </c:pt>
                <c:pt idx="752">
                  <c:v>2006-02-09</c:v>
                </c:pt>
                <c:pt idx="753">
                  <c:v>2006-02-10</c:v>
                </c:pt>
                <c:pt idx="754">
                  <c:v>2006-02-13</c:v>
                </c:pt>
                <c:pt idx="755">
                  <c:v>2006-02-14</c:v>
                </c:pt>
                <c:pt idx="756">
                  <c:v>2006-02-15</c:v>
                </c:pt>
                <c:pt idx="757">
                  <c:v>2006-02-16</c:v>
                </c:pt>
                <c:pt idx="758">
                  <c:v>2006-02-21</c:v>
                </c:pt>
                <c:pt idx="759">
                  <c:v>2006-02-22</c:v>
                </c:pt>
                <c:pt idx="760">
                  <c:v>2006-02-23</c:v>
                </c:pt>
                <c:pt idx="761">
                  <c:v>2006-02-24</c:v>
                </c:pt>
                <c:pt idx="762">
                  <c:v>2006-02-28</c:v>
                </c:pt>
                <c:pt idx="763">
                  <c:v>2006-03-01</c:v>
                </c:pt>
                <c:pt idx="764">
                  <c:v>2006-03-07</c:v>
                </c:pt>
                <c:pt idx="765">
                  <c:v>2006-03-08</c:v>
                </c:pt>
                <c:pt idx="766">
                  <c:v>2006-03-10</c:v>
                </c:pt>
                <c:pt idx="767">
                  <c:v>2006-03-13</c:v>
                </c:pt>
                <c:pt idx="768">
                  <c:v>2006-03-22</c:v>
                </c:pt>
                <c:pt idx="769">
                  <c:v>2006-03-24</c:v>
                </c:pt>
                <c:pt idx="770">
                  <c:v>2006-03-27</c:v>
                </c:pt>
                <c:pt idx="771">
                  <c:v>2006-03-30</c:v>
                </c:pt>
                <c:pt idx="772">
                  <c:v>2006-04-03</c:v>
                </c:pt>
                <c:pt idx="773">
                  <c:v>2006-04-06</c:v>
                </c:pt>
                <c:pt idx="774">
                  <c:v>2006-04-12</c:v>
                </c:pt>
                <c:pt idx="775">
                  <c:v>2006-04-18</c:v>
                </c:pt>
                <c:pt idx="776">
                  <c:v>2006-04-19</c:v>
                </c:pt>
                <c:pt idx="777">
                  <c:v>2006-04-21</c:v>
                </c:pt>
                <c:pt idx="778">
                  <c:v>2006-04-24</c:v>
                </c:pt>
                <c:pt idx="779">
                  <c:v>2006-04-25</c:v>
                </c:pt>
                <c:pt idx="780">
                  <c:v>2006-04-26</c:v>
                </c:pt>
                <c:pt idx="781">
                  <c:v>2006-04-27</c:v>
                </c:pt>
                <c:pt idx="782">
                  <c:v>2006-04-28</c:v>
                </c:pt>
                <c:pt idx="783">
                  <c:v>2006-05-01</c:v>
                </c:pt>
                <c:pt idx="784">
                  <c:v>2006-05-02</c:v>
                </c:pt>
                <c:pt idx="785">
                  <c:v>2006-05-03</c:v>
                </c:pt>
                <c:pt idx="786">
                  <c:v>2006-05-05</c:v>
                </c:pt>
                <c:pt idx="787">
                  <c:v>2006-05-08</c:v>
                </c:pt>
                <c:pt idx="788">
                  <c:v>2006-05-10</c:v>
                </c:pt>
                <c:pt idx="789">
                  <c:v>2006-05-15</c:v>
                </c:pt>
                <c:pt idx="790">
                  <c:v>2006-05-16</c:v>
                </c:pt>
                <c:pt idx="791">
                  <c:v>2006-05-17</c:v>
                </c:pt>
                <c:pt idx="792">
                  <c:v>2006-05-18</c:v>
                </c:pt>
                <c:pt idx="793">
                  <c:v>2006-05-19</c:v>
                </c:pt>
                <c:pt idx="794">
                  <c:v>2006-05-22</c:v>
                </c:pt>
                <c:pt idx="795">
                  <c:v>2006-05-23</c:v>
                </c:pt>
                <c:pt idx="796">
                  <c:v>2006-05-24</c:v>
                </c:pt>
                <c:pt idx="797">
                  <c:v>2006-05-25</c:v>
                </c:pt>
                <c:pt idx="798">
                  <c:v>2006-05-26</c:v>
                </c:pt>
                <c:pt idx="799">
                  <c:v>2006-05-30</c:v>
                </c:pt>
                <c:pt idx="800">
                  <c:v>2006-05-31</c:v>
                </c:pt>
                <c:pt idx="801">
                  <c:v>2006-06-01</c:v>
                </c:pt>
                <c:pt idx="802">
                  <c:v>2006-06-02</c:v>
                </c:pt>
                <c:pt idx="803">
                  <c:v>2006-06-05</c:v>
                </c:pt>
                <c:pt idx="804">
                  <c:v>2006-06-06</c:v>
                </c:pt>
                <c:pt idx="805">
                  <c:v>2006-06-07</c:v>
                </c:pt>
                <c:pt idx="806">
                  <c:v>2006-06-08</c:v>
                </c:pt>
                <c:pt idx="807">
                  <c:v>2006-06-09</c:v>
                </c:pt>
                <c:pt idx="808">
                  <c:v>2006-06-12</c:v>
                </c:pt>
                <c:pt idx="809">
                  <c:v>2006-06-13</c:v>
                </c:pt>
                <c:pt idx="810">
                  <c:v>2006-06-14</c:v>
                </c:pt>
                <c:pt idx="811">
                  <c:v>2006-06-15</c:v>
                </c:pt>
                <c:pt idx="812">
                  <c:v>2006-06-16</c:v>
                </c:pt>
                <c:pt idx="813">
                  <c:v>2006-06-19</c:v>
                </c:pt>
                <c:pt idx="814">
                  <c:v>2006-06-20</c:v>
                </c:pt>
                <c:pt idx="815">
                  <c:v>2006-06-21</c:v>
                </c:pt>
                <c:pt idx="816">
                  <c:v>2006-06-22</c:v>
                </c:pt>
                <c:pt idx="817">
                  <c:v>2006-06-23</c:v>
                </c:pt>
                <c:pt idx="818">
                  <c:v>2006-06-26</c:v>
                </c:pt>
                <c:pt idx="819">
                  <c:v>2006-06-28</c:v>
                </c:pt>
                <c:pt idx="820">
                  <c:v>2006-06-29</c:v>
                </c:pt>
                <c:pt idx="821">
                  <c:v>2006-06-30</c:v>
                </c:pt>
                <c:pt idx="822">
                  <c:v>2006-07-05</c:v>
                </c:pt>
                <c:pt idx="823">
                  <c:v>2006-07-06</c:v>
                </c:pt>
                <c:pt idx="824">
                  <c:v>2006-07-07</c:v>
                </c:pt>
                <c:pt idx="825">
                  <c:v>2006-07-10</c:v>
                </c:pt>
                <c:pt idx="826">
                  <c:v>2006-07-11</c:v>
                </c:pt>
                <c:pt idx="827">
                  <c:v>2006-07-17</c:v>
                </c:pt>
                <c:pt idx="828">
                  <c:v>2006-07-18</c:v>
                </c:pt>
                <c:pt idx="829">
                  <c:v>2006-07-19</c:v>
                </c:pt>
                <c:pt idx="830">
                  <c:v>2006-07-20</c:v>
                </c:pt>
                <c:pt idx="831">
                  <c:v>2006-07-21</c:v>
                </c:pt>
                <c:pt idx="832">
                  <c:v>2006-07-24</c:v>
                </c:pt>
                <c:pt idx="833">
                  <c:v>2006-07-25</c:v>
                </c:pt>
                <c:pt idx="834">
                  <c:v>2006-07-26</c:v>
                </c:pt>
                <c:pt idx="835">
                  <c:v>2006-07-27</c:v>
                </c:pt>
                <c:pt idx="836">
                  <c:v>2006-07-28</c:v>
                </c:pt>
                <c:pt idx="837">
                  <c:v>2006-07-31</c:v>
                </c:pt>
                <c:pt idx="838">
                  <c:v>2006-08-01</c:v>
                </c:pt>
                <c:pt idx="839">
                  <c:v>2006-08-02</c:v>
                </c:pt>
                <c:pt idx="840">
                  <c:v>2006-08-03</c:v>
                </c:pt>
                <c:pt idx="841">
                  <c:v>2006-08-04</c:v>
                </c:pt>
                <c:pt idx="842">
                  <c:v>2006-08-07</c:v>
                </c:pt>
                <c:pt idx="843">
                  <c:v>2006-08-08</c:v>
                </c:pt>
                <c:pt idx="844">
                  <c:v>2006-08-09</c:v>
                </c:pt>
                <c:pt idx="845">
                  <c:v>2006-08-10</c:v>
                </c:pt>
                <c:pt idx="846">
                  <c:v>2006-08-11</c:v>
                </c:pt>
                <c:pt idx="847">
                  <c:v>2006-08-14</c:v>
                </c:pt>
                <c:pt idx="848">
                  <c:v>2006-08-15</c:v>
                </c:pt>
                <c:pt idx="849">
                  <c:v>2006-08-16</c:v>
                </c:pt>
                <c:pt idx="850">
                  <c:v>2006-08-17</c:v>
                </c:pt>
                <c:pt idx="851">
                  <c:v>2006-08-18</c:v>
                </c:pt>
                <c:pt idx="852">
                  <c:v>2006-08-21</c:v>
                </c:pt>
                <c:pt idx="853">
                  <c:v>2006-08-22</c:v>
                </c:pt>
                <c:pt idx="854">
                  <c:v>2006-08-23</c:v>
                </c:pt>
                <c:pt idx="855">
                  <c:v>2006-08-24</c:v>
                </c:pt>
                <c:pt idx="856">
                  <c:v>2006-08-25</c:v>
                </c:pt>
                <c:pt idx="857">
                  <c:v>2006-08-28</c:v>
                </c:pt>
                <c:pt idx="858">
                  <c:v>2006-08-30</c:v>
                </c:pt>
                <c:pt idx="859">
                  <c:v>2006-08-31</c:v>
                </c:pt>
                <c:pt idx="860">
                  <c:v>2006-09-01</c:v>
                </c:pt>
                <c:pt idx="861">
                  <c:v>2006-09-05</c:v>
                </c:pt>
                <c:pt idx="862">
                  <c:v>2006-09-06</c:v>
                </c:pt>
                <c:pt idx="863">
                  <c:v>2006-09-07</c:v>
                </c:pt>
                <c:pt idx="864">
                  <c:v>2006-09-08</c:v>
                </c:pt>
                <c:pt idx="865">
                  <c:v>2006-09-11</c:v>
                </c:pt>
                <c:pt idx="866">
                  <c:v>2006-09-12</c:v>
                </c:pt>
                <c:pt idx="867">
                  <c:v>2006-09-13</c:v>
                </c:pt>
                <c:pt idx="868">
                  <c:v>2006-09-14</c:v>
                </c:pt>
                <c:pt idx="869">
                  <c:v>2006-09-15</c:v>
                </c:pt>
                <c:pt idx="870">
                  <c:v>2006-09-19</c:v>
                </c:pt>
                <c:pt idx="871">
                  <c:v>2006-09-21</c:v>
                </c:pt>
                <c:pt idx="872">
                  <c:v>2006-09-22</c:v>
                </c:pt>
                <c:pt idx="873">
                  <c:v>2006-09-25</c:v>
                </c:pt>
                <c:pt idx="874">
                  <c:v>2006-09-26</c:v>
                </c:pt>
                <c:pt idx="875">
                  <c:v>2006-09-28</c:v>
                </c:pt>
                <c:pt idx="876">
                  <c:v>2006-09-29</c:v>
                </c:pt>
                <c:pt idx="877">
                  <c:v>2006-10-02</c:v>
                </c:pt>
                <c:pt idx="878">
                  <c:v>2006-10-03</c:v>
                </c:pt>
                <c:pt idx="879">
                  <c:v>2006-10-04</c:v>
                </c:pt>
                <c:pt idx="880">
                  <c:v>2006-10-05</c:v>
                </c:pt>
                <c:pt idx="881">
                  <c:v>2006-10-06</c:v>
                </c:pt>
                <c:pt idx="882">
                  <c:v>2006-10-09</c:v>
                </c:pt>
                <c:pt idx="883">
                  <c:v>2006-10-10</c:v>
                </c:pt>
                <c:pt idx="884">
                  <c:v>2006-10-11</c:v>
                </c:pt>
                <c:pt idx="885">
                  <c:v>2006-10-12</c:v>
                </c:pt>
                <c:pt idx="886">
                  <c:v>2006-10-13</c:v>
                </c:pt>
                <c:pt idx="887">
                  <c:v>2006-10-16</c:v>
                </c:pt>
                <c:pt idx="888">
                  <c:v>2006-10-17</c:v>
                </c:pt>
                <c:pt idx="889">
                  <c:v>2006-10-18</c:v>
                </c:pt>
                <c:pt idx="890">
                  <c:v>2006-10-19</c:v>
                </c:pt>
                <c:pt idx="891">
                  <c:v>2006-10-20</c:v>
                </c:pt>
                <c:pt idx="892">
                  <c:v>2006-10-23</c:v>
                </c:pt>
                <c:pt idx="893">
                  <c:v>2006-10-24</c:v>
                </c:pt>
                <c:pt idx="894">
                  <c:v>2006-10-25</c:v>
                </c:pt>
                <c:pt idx="895">
                  <c:v>2006-10-26</c:v>
                </c:pt>
                <c:pt idx="896">
                  <c:v>2006-10-27</c:v>
                </c:pt>
                <c:pt idx="897">
                  <c:v>2006-10-30</c:v>
                </c:pt>
                <c:pt idx="898">
                  <c:v>2006-10-31</c:v>
                </c:pt>
                <c:pt idx="899">
                  <c:v>2006-11-01</c:v>
                </c:pt>
                <c:pt idx="900">
                  <c:v>2006-11-03</c:v>
                </c:pt>
                <c:pt idx="901">
                  <c:v>2006-11-06</c:v>
                </c:pt>
                <c:pt idx="902">
                  <c:v>2006-11-07</c:v>
                </c:pt>
                <c:pt idx="903">
                  <c:v>2006-11-09</c:v>
                </c:pt>
                <c:pt idx="904">
                  <c:v>2006-11-10</c:v>
                </c:pt>
                <c:pt idx="905">
                  <c:v>2006-11-13</c:v>
                </c:pt>
                <c:pt idx="906">
                  <c:v>2006-11-15</c:v>
                </c:pt>
                <c:pt idx="907">
                  <c:v>2006-11-16</c:v>
                </c:pt>
                <c:pt idx="908">
                  <c:v>2006-11-17</c:v>
                </c:pt>
                <c:pt idx="909">
                  <c:v>2006-11-20</c:v>
                </c:pt>
                <c:pt idx="910">
                  <c:v>2006-11-21</c:v>
                </c:pt>
                <c:pt idx="911">
                  <c:v>2006-11-22</c:v>
                </c:pt>
                <c:pt idx="912">
                  <c:v>2006-11-27</c:v>
                </c:pt>
                <c:pt idx="913">
                  <c:v>2006-11-28</c:v>
                </c:pt>
                <c:pt idx="914">
                  <c:v>2006-11-29</c:v>
                </c:pt>
                <c:pt idx="915">
                  <c:v>2006-11-30</c:v>
                </c:pt>
                <c:pt idx="916">
                  <c:v>2006-12-01</c:v>
                </c:pt>
                <c:pt idx="917">
                  <c:v>2006-12-04</c:v>
                </c:pt>
                <c:pt idx="918">
                  <c:v>2006-12-05</c:v>
                </c:pt>
                <c:pt idx="919">
                  <c:v>2006-12-06</c:v>
                </c:pt>
                <c:pt idx="920">
                  <c:v>2006-12-07</c:v>
                </c:pt>
                <c:pt idx="921">
                  <c:v>2006-12-08</c:v>
                </c:pt>
                <c:pt idx="922">
                  <c:v>2006-12-11</c:v>
                </c:pt>
                <c:pt idx="923">
                  <c:v>2006-12-12</c:v>
                </c:pt>
                <c:pt idx="924">
                  <c:v>2006-12-13</c:v>
                </c:pt>
                <c:pt idx="925">
                  <c:v>2006-12-14</c:v>
                </c:pt>
                <c:pt idx="926">
                  <c:v>2006-12-15</c:v>
                </c:pt>
                <c:pt idx="927">
                  <c:v>2006-12-18</c:v>
                </c:pt>
                <c:pt idx="928">
                  <c:v>2006-12-19</c:v>
                </c:pt>
                <c:pt idx="929">
                  <c:v>2006-12-20</c:v>
                </c:pt>
                <c:pt idx="930">
                  <c:v>2006-12-21</c:v>
                </c:pt>
                <c:pt idx="931">
                  <c:v>2006-12-22</c:v>
                </c:pt>
                <c:pt idx="932">
                  <c:v>2006-12-27</c:v>
                </c:pt>
                <c:pt idx="933">
                  <c:v>2006-12-28</c:v>
                </c:pt>
                <c:pt idx="934">
                  <c:v>2006-12-29</c:v>
                </c:pt>
                <c:pt idx="935">
                  <c:v>2007-01-02</c:v>
                </c:pt>
                <c:pt idx="936">
                  <c:v>2007-01-03</c:v>
                </c:pt>
                <c:pt idx="937">
                  <c:v>2007-01-04</c:v>
                </c:pt>
                <c:pt idx="938">
                  <c:v>2007-01-05</c:v>
                </c:pt>
                <c:pt idx="939">
                  <c:v>2007-01-08</c:v>
                </c:pt>
                <c:pt idx="940">
                  <c:v>2007-01-09</c:v>
                </c:pt>
                <c:pt idx="941">
                  <c:v>2007-01-10</c:v>
                </c:pt>
                <c:pt idx="942">
                  <c:v>2007-01-11</c:v>
                </c:pt>
                <c:pt idx="943">
                  <c:v>2007-01-12</c:v>
                </c:pt>
                <c:pt idx="944">
                  <c:v>2007-01-16</c:v>
                </c:pt>
                <c:pt idx="945">
                  <c:v>2007-01-17</c:v>
                </c:pt>
                <c:pt idx="946">
                  <c:v>2007-01-18</c:v>
                </c:pt>
                <c:pt idx="947">
                  <c:v>2007-01-19</c:v>
                </c:pt>
                <c:pt idx="948">
                  <c:v>2007-01-22</c:v>
                </c:pt>
                <c:pt idx="949">
                  <c:v>2007-01-23</c:v>
                </c:pt>
                <c:pt idx="950">
                  <c:v>2007-01-24</c:v>
                </c:pt>
                <c:pt idx="951">
                  <c:v>2007-01-25</c:v>
                </c:pt>
                <c:pt idx="952">
                  <c:v>2007-01-26</c:v>
                </c:pt>
                <c:pt idx="953">
                  <c:v>2007-01-30</c:v>
                </c:pt>
                <c:pt idx="954">
                  <c:v>2007-01-31</c:v>
                </c:pt>
                <c:pt idx="955">
                  <c:v>2007-02-01</c:v>
                </c:pt>
                <c:pt idx="956">
                  <c:v>2007-02-02</c:v>
                </c:pt>
                <c:pt idx="957">
                  <c:v>2007-02-05</c:v>
                </c:pt>
                <c:pt idx="958">
                  <c:v>2007-02-08</c:v>
                </c:pt>
                <c:pt idx="959">
                  <c:v>2007-02-09</c:v>
                </c:pt>
                <c:pt idx="960">
                  <c:v>2007-02-12</c:v>
                </c:pt>
                <c:pt idx="961">
                  <c:v>2007-02-13</c:v>
                </c:pt>
                <c:pt idx="962">
                  <c:v>2007-02-15</c:v>
                </c:pt>
                <c:pt idx="963">
                  <c:v>2007-02-16</c:v>
                </c:pt>
                <c:pt idx="964">
                  <c:v>2007-02-20</c:v>
                </c:pt>
                <c:pt idx="965">
                  <c:v>2007-02-21</c:v>
                </c:pt>
                <c:pt idx="966">
                  <c:v>2007-02-22</c:v>
                </c:pt>
                <c:pt idx="967">
                  <c:v>2007-02-23</c:v>
                </c:pt>
                <c:pt idx="968">
                  <c:v>2007-02-26</c:v>
                </c:pt>
                <c:pt idx="969">
                  <c:v>2007-02-28</c:v>
                </c:pt>
                <c:pt idx="970">
                  <c:v>2007-03-01</c:v>
                </c:pt>
                <c:pt idx="971">
                  <c:v>2007-03-02</c:v>
                </c:pt>
                <c:pt idx="972">
                  <c:v>2007-03-06</c:v>
                </c:pt>
                <c:pt idx="973">
                  <c:v>2007-03-07</c:v>
                </c:pt>
                <c:pt idx="974">
                  <c:v>2007-03-08</c:v>
                </c:pt>
                <c:pt idx="975">
                  <c:v>2007-03-09</c:v>
                </c:pt>
                <c:pt idx="976">
                  <c:v>2007-03-12</c:v>
                </c:pt>
                <c:pt idx="977">
                  <c:v>2007-03-13</c:v>
                </c:pt>
                <c:pt idx="978">
                  <c:v>2007-03-14</c:v>
                </c:pt>
                <c:pt idx="979">
                  <c:v>2007-03-15</c:v>
                </c:pt>
                <c:pt idx="980">
                  <c:v>2007-03-16</c:v>
                </c:pt>
                <c:pt idx="981">
                  <c:v>2007-03-19</c:v>
                </c:pt>
                <c:pt idx="982">
                  <c:v>2007-03-20</c:v>
                </c:pt>
                <c:pt idx="983">
                  <c:v>2007-03-21</c:v>
                </c:pt>
                <c:pt idx="984">
                  <c:v>2007-03-22</c:v>
                </c:pt>
                <c:pt idx="985">
                  <c:v>2007-03-23</c:v>
                </c:pt>
                <c:pt idx="986">
                  <c:v>2007-03-26</c:v>
                </c:pt>
                <c:pt idx="987">
                  <c:v>2007-03-27</c:v>
                </c:pt>
                <c:pt idx="988">
                  <c:v>2007-03-28</c:v>
                </c:pt>
                <c:pt idx="989">
                  <c:v>2007-03-29</c:v>
                </c:pt>
                <c:pt idx="990">
                  <c:v>2007-03-30</c:v>
                </c:pt>
                <c:pt idx="991">
                  <c:v>2007-04-02</c:v>
                </c:pt>
                <c:pt idx="992">
                  <c:v>2007-04-03</c:v>
                </c:pt>
                <c:pt idx="993">
                  <c:v>2007-04-04</c:v>
                </c:pt>
                <c:pt idx="994">
                  <c:v>2007-04-05</c:v>
                </c:pt>
                <c:pt idx="995">
                  <c:v>2007-04-10</c:v>
                </c:pt>
                <c:pt idx="996">
                  <c:v>2007-04-11</c:v>
                </c:pt>
                <c:pt idx="997">
                  <c:v>2007-04-13</c:v>
                </c:pt>
                <c:pt idx="998">
                  <c:v>2007-04-16</c:v>
                </c:pt>
                <c:pt idx="999">
                  <c:v>2007-04-17</c:v>
                </c:pt>
                <c:pt idx="1000">
                  <c:v>2007-04-18</c:v>
                </c:pt>
                <c:pt idx="1001">
                  <c:v>2007-04-19</c:v>
                </c:pt>
                <c:pt idx="1002">
                  <c:v>2007-04-20</c:v>
                </c:pt>
                <c:pt idx="1003">
                  <c:v>2007-04-23</c:v>
                </c:pt>
                <c:pt idx="1004">
                  <c:v>2007-04-24</c:v>
                </c:pt>
                <c:pt idx="1005">
                  <c:v>2007-04-25</c:v>
                </c:pt>
                <c:pt idx="1006">
                  <c:v>2007-04-26</c:v>
                </c:pt>
                <c:pt idx="1007">
                  <c:v>2007-04-27</c:v>
                </c:pt>
                <c:pt idx="1008">
                  <c:v>2007-04-30</c:v>
                </c:pt>
                <c:pt idx="1009">
                  <c:v>2007-05-01</c:v>
                </c:pt>
                <c:pt idx="1010">
                  <c:v>2007-05-02</c:v>
                </c:pt>
                <c:pt idx="1011">
                  <c:v>2007-05-03</c:v>
                </c:pt>
                <c:pt idx="1012">
                  <c:v>2007-05-04</c:v>
                </c:pt>
                <c:pt idx="1013">
                  <c:v>2007-05-07</c:v>
                </c:pt>
                <c:pt idx="1014">
                  <c:v>2007-05-08</c:v>
                </c:pt>
                <c:pt idx="1015">
                  <c:v>2007-05-09</c:v>
                </c:pt>
                <c:pt idx="1016">
                  <c:v>2007-05-10</c:v>
                </c:pt>
                <c:pt idx="1017">
                  <c:v>2007-05-11</c:v>
                </c:pt>
                <c:pt idx="1018">
                  <c:v>2007-05-14</c:v>
                </c:pt>
                <c:pt idx="1019">
                  <c:v>2007-05-15</c:v>
                </c:pt>
                <c:pt idx="1020">
                  <c:v>2007-05-16</c:v>
                </c:pt>
                <c:pt idx="1021">
                  <c:v>2007-05-17</c:v>
                </c:pt>
                <c:pt idx="1022">
                  <c:v>2007-05-18</c:v>
                </c:pt>
                <c:pt idx="1023">
                  <c:v>2007-05-21</c:v>
                </c:pt>
                <c:pt idx="1024">
                  <c:v>2007-05-22</c:v>
                </c:pt>
                <c:pt idx="1025">
                  <c:v>2007-05-23</c:v>
                </c:pt>
                <c:pt idx="1026">
                  <c:v>2007-05-24</c:v>
                </c:pt>
                <c:pt idx="1027">
                  <c:v>2007-05-25</c:v>
                </c:pt>
                <c:pt idx="1028">
                  <c:v>2007-05-29</c:v>
                </c:pt>
                <c:pt idx="1029">
                  <c:v>2007-05-30</c:v>
                </c:pt>
                <c:pt idx="1030">
                  <c:v>2007-05-31</c:v>
                </c:pt>
                <c:pt idx="1031">
                  <c:v>2007-06-01</c:v>
                </c:pt>
                <c:pt idx="1032">
                  <c:v>2007-06-04</c:v>
                </c:pt>
                <c:pt idx="1033">
                  <c:v>2007-06-05</c:v>
                </c:pt>
                <c:pt idx="1034">
                  <c:v>2007-06-06</c:v>
                </c:pt>
                <c:pt idx="1035">
                  <c:v>2007-06-07</c:v>
                </c:pt>
                <c:pt idx="1036">
                  <c:v>2007-06-08</c:v>
                </c:pt>
                <c:pt idx="1037">
                  <c:v>2007-06-11</c:v>
                </c:pt>
                <c:pt idx="1038">
                  <c:v>2007-06-12</c:v>
                </c:pt>
                <c:pt idx="1039">
                  <c:v>2007-06-13</c:v>
                </c:pt>
                <c:pt idx="1040">
                  <c:v>2007-06-14</c:v>
                </c:pt>
                <c:pt idx="1041">
                  <c:v>2007-06-15</c:v>
                </c:pt>
                <c:pt idx="1042">
                  <c:v>2007-06-18</c:v>
                </c:pt>
                <c:pt idx="1043">
                  <c:v>2007-06-19</c:v>
                </c:pt>
                <c:pt idx="1044">
                  <c:v>2007-06-20</c:v>
                </c:pt>
                <c:pt idx="1045">
                  <c:v>2007-06-21</c:v>
                </c:pt>
                <c:pt idx="1046">
                  <c:v>2007-06-22</c:v>
                </c:pt>
                <c:pt idx="1047">
                  <c:v>2007-06-25</c:v>
                </c:pt>
                <c:pt idx="1048">
                  <c:v>2007-06-26</c:v>
                </c:pt>
                <c:pt idx="1049">
                  <c:v>2007-06-27</c:v>
                </c:pt>
                <c:pt idx="1050">
                  <c:v>2007-06-28</c:v>
                </c:pt>
                <c:pt idx="1051">
                  <c:v>2007-06-29</c:v>
                </c:pt>
                <c:pt idx="1052">
                  <c:v>2007-07-02</c:v>
                </c:pt>
                <c:pt idx="1053">
                  <c:v>2007-07-03</c:v>
                </c:pt>
                <c:pt idx="1054">
                  <c:v>2007-07-05</c:v>
                </c:pt>
                <c:pt idx="1055">
                  <c:v>2007-07-06</c:v>
                </c:pt>
                <c:pt idx="1056">
                  <c:v>2007-07-09</c:v>
                </c:pt>
                <c:pt idx="1057">
                  <c:v>2007-07-10</c:v>
                </c:pt>
                <c:pt idx="1058">
                  <c:v>2007-07-11</c:v>
                </c:pt>
                <c:pt idx="1059">
                  <c:v>2007-07-12</c:v>
                </c:pt>
                <c:pt idx="1060">
                  <c:v>2007-07-13</c:v>
                </c:pt>
                <c:pt idx="1061">
                  <c:v>2007-07-16</c:v>
                </c:pt>
                <c:pt idx="1062">
                  <c:v>2007-07-17</c:v>
                </c:pt>
                <c:pt idx="1063">
                  <c:v>2007-07-18</c:v>
                </c:pt>
                <c:pt idx="1064">
                  <c:v>2007-07-19</c:v>
                </c:pt>
                <c:pt idx="1065">
                  <c:v>2007-07-20</c:v>
                </c:pt>
                <c:pt idx="1066">
                  <c:v>2007-07-23</c:v>
                </c:pt>
                <c:pt idx="1067">
                  <c:v>2007-07-24</c:v>
                </c:pt>
                <c:pt idx="1068">
                  <c:v>2007-07-25</c:v>
                </c:pt>
                <c:pt idx="1069">
                  <c:v>2007-07-26</c:v>
                </c:pt>
                <c:pt idx="1070">
                  <c:v>2007-07-27</c:v>
                </c:pt>
                <c:pt idx="1071">
                  <c:v>2007-07-30</c:v>
                </c:pt>
                <c:pt idx="1072">
                  <c:v>2007-07-31</c:v>
                </c:pt>
                <c:pt idx="1073">
                  <c:v>2007-08-01</c:v>
                </c:pt>
                <c:pt idx="1074">
                  <c:v>2007-08-02</c:v>
                </c:pt>
                <c:pt idx="1075">
                  <c:v>2007-08-03</c:v>
                </c:pt>
                <c:pt idx="1076">
                  <c:v>2007-08-06</c:v>
                </c:pt>
                <c:pt idx="1077">
                  <c:v>2007-08-07</c:v>
                </c:pt>
                <c:pt idx="1078">
                  <c:v>2007-08-08</c:v>
                </c:pt>
                <c:pt idx="1079">
                  <c:v>2007-08-09</c:v>
                </c:pt>
                <c:pt idx="1080">
                  <c:v>2007-08-10</c:v>
                </c:pt>
                <c:pt idx="1081">
                  <c:v>2007-08-13</c:v>
                </c:pt>
                <c:pt idx="1082">
                  <c:v>2007-08-14</c:v>
                </c:pt>
                <c:pt idx="1083">
                  <c:v>2007-08-15</c:v>
                </c:pt>
                <c:pt idx="1084">
                  <c:v>2007-08-16</c:v>
                </c:pt>
                <c:pt idx="1085">
                  <c:v>2007-08-17</c:v>
                </c:pt>
                <c:pt idx="1086">
                  <c:v>2007-08-20</c:v>
                </c:pt>
                <c:pt idx="1087">
                  <c:v>2007-08-21</c:v>
                </c:pt>
                <c:pt idx="1088">
                  <c:v>2007-08-22</c:v>
                </c:pt>
                <c:pt idx="1089">
                  <c:v>2007-08-23</c:v>
                </c:pt>
                <c:pt idx="1090">
                  <c:v>2007-08-24</c:v>
                </c:pt>
                <c:pt idx="1091">
                  <c:v>2007-08-27</c:v>
                </c:pt>
                <c:pt idx="1092">
                  <c:v>2007-08-28</c:v>
                </c:pt>
                <c:pt idx="1093">
                  <c:v>2007-08-29</c:v>
                </c:pt>
                <c:pt idx="1094">
                  <c:v>2007-08-30</c:v>
                </c:pt>
                <c:pt idx="1095">
                  <c:v>2007-08-31</c:v>
                </c:pt>
                <c:pt idx="1096">
                  <c:v>2007-09-04</c:v>
                </c:pt>
                <c:pt idx="1097">
                  <c:v>2007-09-05</c:v>
                </c:pt>
                <c:pt idx="1098">
                  <c:v>2007-09-06</c:v>
                </c:pt>
                <c:pt idx="1099">
                  <c:v>2007-09-07</c:v>
                </c:pt>
                <c:pt idx="1100">
                  <c:v>2007-09-10</c:v>
                </c:pt>
                <c:pt idx="1101">
                  <c:v>2007-09-11</c:v>
                </c:pt>
                <c:pt idx="1102">
                  <c:v>2007-09-12</c:v>
                </c:pt>
                <c:pt idx="1103">
                  <c:v>2007-09-13</c:v>
                </c:pt>
                <c:pt idx="1104">
                  <c:v>2007-09-14</c:v>
                </c:pt>
                <c:pt idx="1105">
                  <c:v>2007-09-17</c:v>
                </c:pt>
                <c:pt idx="1106">
                  <c:v>2007-09-18</c:v>
                </c:pt>
                <c:pt idx="1107">
                  <c:v>2007-09-19</c:v>
                </c:pt>
                <c:pt idx="1108">
                  <c:v>2007-09-20</c:v>
                </c:pt>
                <c:pt idx="1109">
                  <c:v>2007-09-21</c:v>
                </c:pt>
                <c:pt idx="1110">
                  <c:v>2007-09-24</c:v>
                </c:pt>
                <c:pt idx="1111">
                  <c:v>2007-09-25</c:v>
                </c:pt>
                <c:pt idx="1112">
                  <c:v>2007-09-26</c:v>
                </c:pt>
                <c:pt idx="1113">
                  <c:v>2007-09-27</c:v>
                </c:pt>
                <c:pt idx="1114">
                  <c:v>2007-09-28</c:v>
                </c:pt>
                <c:pt idx="1115">
                  <c:v>2007-10-01</c:v>
                </c:pt>
                <c:pt idx="1116">
                  <c:v>2007-10-02</c:v>
                </c:pt>
                <c:pt idx="1117">
                  <c:v>2007-10-03</c:v>
                </c:pt>
                <c:pt idx="1118">
                  <c:v>2007-10-04</c:v>
                </c:pt>
                <c:pt idx="1119">
                  <c:v>2007-10-05</c:v>
                </c:pt>
                <c:pt idx="1120">
                  <c:v>2007-10-08</c:v>
                </c:pt>
                <c:pt idx="1121">
                  <c:v>2007-10-09</c:v>
                </c:pt>
                <c:pt idx="1122">
                  <c:v>2007-10-10</c:v>
                </c:pt>
                <c:pt idx="1123">
                  <c:v>2007-10-11</c:v>
                </c:pt>
                <c:pt idx="1124">
                  <c:v>2007-10-12</c:v>
                </c:pt>
                <c:pt idx="1125">
                  <c:v>2007-10-15</c:v>
                </c:pt>
                <c:pt idx="1126">
                  <c:v>2007-10-16</c:v>
                </c:pt>
                <c:pt idx="1127">
                  <c:v>2007-10-17</c:v>
                </c:pt>
                <c:pt idx="1128">
                  <c:v>2007-10-18</c:v>
                </c:pt>
                <c:pt idx="1129">
                  <c:v>2007-10-19</c:v>
                </c:pt>
                <c:pt idx="1130">
                  <c:v>2007-10-22</c:v>
                </c:pt>
                <c:pt idx="1131">
                  <c:v>2007-10-23</c:v>
                </c:pt>
                <c:pt idx="1132">
                  <c:v>2007-10-24</c:v>
                </c:pt>
                <c:pt idx="1133">
                  <c:v>2007-10-25</c:v>
                </c:pt>
                <c:pt idx="1134">
                  <c:v>2007-10-26</c:v>
                </c:pt>
                <c:pt idx="1135">
                  <c:v>2007-10-29</c:v>
                </c:pt>
                <c:pt idx="1136">
                  <c:v>2007-10-30</c:v>
                </c:pt>
                <c:pt idx="1137">
                  <c:v>2007-10-31</c:v>
                </c:pt>
                <c:pt idx="1138">
                  <c:v>2007-11-01</c:v>
                </c:pt>
                <c:pt idx="1139">
                  <c:v>2007-11-02</c:v>
                </c:pt>
                <c:pt idx="1140">
                  <c:v>2007-11-05</c:v>
                </c:pt>
                <c:pt idx="1141">
                  <c:v>2007-11-06</c:v>
                </c:pt>
                <c:pt idx="1142">
                  <c:v>2007-11-07</c:v>
                </c:pt>
                <c:pt idx="1143">
                  <c:v>2007-11-08</c:v>
                </c:pt>
                <c:pt idx="1144">
                  <c:v>2007-11-09</c:v>
                </c:pt>
                <c:pt idx="1145">
                  <c:v>2007-11-12</c:v>
                </c:pt>
                <c:pt idx="1146">
                  <c:v>2007-11-13</c:v>
                </c:pt>
                <c:pt idx="1147">
                  <c:v>2007-11-14</c:v>
                </c:pt>
                <c:pt idx="1148">
                  <c:v>2007-11-15</c:v>
                </c:pt>
                <c:pt idx="1149">
                  <c:v>2007-11-16</c:v>
                </c:pt>
                <c:pt idx="1150">
                  <c:v>2007-11-19</c:v>
                </c:pt>
                <c:pt idx="1151">
                  <c:v>2007-11-20</c:v>
                </c:pt>
                <c:pt idx="1152">
                  <c:v>2007-11-21</c:v>
                </c:pt>
                <c:pt idx="1153">
                  <c:v>2007-11-23</c:v>
                </c:pt>
                <c:pt idx="1154">
                  <c:v>2007-11-26</c:v>
                </c:pt>
                <c:pt idx="1155">
                  <c:v>2007-11-27</c:v>
                </c:pt>
                <c:pt idx="1156">
                  <c:v>2007-11-28</c:v>
                </c:pt>
                <c:pt idx="1157">
                  <c:v>2007-11-29</c:v>
                </c:pt>
                <c:pt idx="1158">
                  <c:v>2007-11-30</c:v>
                </c:pt>
                <c:pt idx="1159">
                  <c:v>2007-12-03</c:v>
                </c:pt>
                <c:pt idx="1160">
                  <c:v>2007-12-04</c:v>
                </c:pt>
                <c:pt idx="1161">
                  <c:v>2007-12-05</c:v>
                </c:pt>
                <c:pt idx="1162">
                  <c:v>2007-12-06</c:v>
                </c:pt>
                <c:pt idx="1163">
                  <c:v>2007-12-07</c:v>
                </c:pt>
                <c:pt idx="1164">
                  <c:v>2007-12-10</c:v>
                </c:pt>
                <c:pt idx="1165">
                  <c:v>2007-12-11</c:v>
                </c:pt>
                <c:pt idx="1166">
                  <c:v>2007-12-12</c:v>
                </c:pt>
                <c:pt idx="1167">
                  <c:v>2007-12-13</c:v>
                </c:pt>
                <c:pt idx="1168">
                  <c:v>2007-12-14</c:v>
                </c:pt>
                <c:pt idx="1169">
                  <c:v>2007-12-17</c:v>
                </c:pt>
                <c:pt idx="1170">
                  <c:v>2007-12-18</c:v>
                </c:pt>
                <c:pt idx="1171">
                  <c:v>2007-12-19</c:v>
                </c:pt>
                <c:pt idx="1172">
                  <c:v>2007-12-20</c:v>
                </c:pt>
                <c:pt idx="1173">
                  <c:v>2007-12-21</c:v>
                </c:pt>
                <c:pt idx="1174">
                  <c:v>2007-12-24</c:v>
                </c:pt>
                <c:pt idx="1175">
                  <c:v>2007-12-27</c:v>
                </c:pt>
                <c:pt idx="1176">
                  <c:v>2007-12-28</c:v>
                </c:pt>
                <c:pt idx="1177">
                  <c:v>2007-12-31</c:v>
                </c:pt>
                <c:pt idx="1178">
                  <c:v>2008-01-02</c:v>
                </c:pt>
                <c:pt idx="1179">
                  <c:v>2008-01-03</c:v>
                </c:pt>
                <c:pt idx="1180">
                  <c:v>2008-01-04</c:v>
                </c:pt>
                <c:pt idx="1181">
                  <c:v>2008-01-07</c:v>
                </c:pt>
                <c:pt idx="1182">
                  <c:v>2008-01-08</c:v>
                </c:pt>
                <c:pt idx="1183">
                  <c:v>2008-01-09</c:v>
                </c:pt>
                <c:pt idx="1184">
                  <c:v>2008-01-10</c:v>
                </c:pt>
                <c:pt idx="1185">
                  <c:v>2008-01-11</c:v>
                </c:pt>
                <c:pt idx="1186">
                  <c:v>2008-01-14</c:v>
                </c:pt>
                <c:pt idx="1187">
                  <c:v>2008-01-15</c:v>
                </c:pt>
                <c:pt idx="1188">
                  <c:v>2008-01-16</c:v>
                </c:pt>
                <c:pt idx="1189">
                  <c:v>2008-01-17</c:v>
                </c:pt>
                <c:pt idx="1190">
                  <c:v>2008-01-18</c:v>
                </c:pt>
                <c:pt idx="1191">
                  <c:v>2008-01-22</c:v>
                </c:pt>
                <c:pt idx="1192">
                  <c:v>2008-01-23</c:v>
                </c:pt>
                <c:pt idx="1193">
                  <c:v>2008-01-24</c:v>
                </c:pt>
                <c:pt idx="1194">
                  <c:v>2008-01-25</c:v>
                </c:pt>
                <c:pt idx="1195">
                  <c:v>2008-01-28</c:v>
                </c:pt>
                <c:pt idx="1196">
                  <c:v>2008-01-29</c:v>
                </c:pt>
                <c:pt idx="1197">
                  <c:v>2008-01-30</c:v>
                </c:pt>
                <c:pt idx="1198">
                  <c:v>2008-01-31</c:v>
                </c:pt>
                <c:pt idx="1199">
                  <c:v>2008-02-01</c:v>
                </c:pt>
                <c:pt idx="1200">
                  <c:v>2008-02-04</c:v>
                </c:pt>
                <c:pt idx="1201">
                  <c:v>2008-02-05</c:v>
                </c:pt>
                <c:pt idx="1202">
                  <c:v>2008-02-06</c:v>
                </c:pt>
                <c:pt idx="1203">
                  <c:v>2008-02-07</c:v>
                </c:pt>
                <c:pt idx="1204">
                  <c:v>2008-02-08</c:v>
                </c:pt>
                <c:pt idx="1205">
                  <c:v>2008-02-11</c:v>
                </c:pt>
                <c:pt idx="1206">
                  <c:v>2008-02-12</c:v>
                </c:pt>
                <c:pt idx="1207">
                  <c:v>2008-02-13</c:v>
                </c:pt>
                <c:pt idx="1208">
                  <c:v>2008-02-14</c:v>
                </c:pt>
                <c:pt idx="1209">
                  <c:v>2008-02-15</c:v>
                </c:pt>
                <c:pt idx="1210">
                  <c:v>2008-02-19</c:v>
                </c:pt>
                <c:pt idx="1211">
                  <c:v>2008-02-20</c:v>
                </c:pt>
                <c:pt idx="1212">
                  <c:v>2008-02-21</c:v>
                </c:pt>
                <c:pt idx="1213">
                  <c:v>2008-02-22</c:v>
                </c:pt>
                <c:pt idx="1214">
                  <c:v>2008-02-25</c:v>
                </c:pt>
                <c:pt idx="1215">
                  <c:v>2008-02-26</c:v>
                </c:pt>
                <c:pt idx="1216">
                  <c:v>2008-02-27</c:v>
                </c:pt>
                <c:pt idx="1217">
                  <c:v>2008-02-28</c:v>
                </c:pt>
                <c:pt idx="1218">
                  <c:v>2008-02-29</c:v>
                </c:pt>
                <c:pt idx="1219">
                  <c:v>2008-03-03</c:v>
                </c:pt>
                <c:pt idx="1220">
                  <c:v>2008-03-04</c:v>
                </c:pt>
                <c:pt idx="1221">
                  <c:v>2008-03-05</c:v>
                </c:pt>
                <c:pt idx="1222">
                  <c:v>2008-03-06</c:v>
                </c:pt>
                <c:pt idx="1223">
                  <c:v>2008-03-07</c:v>
                </c:pt>
                <c:pt idx="1224">
                  <c:v>2008-03-10</c:v>
                </c:pt>
                <c:pt idx="1225">
                  <c:v>2008-03-11</c:v>
                </c:pt>
                <c:pt idx="1226">
                  <c:v>2008-03-12</c:v>
                </c:pt>
                <c:pt idx="1227">
                  <c:v>2008-03-13</c:v>
                </c:pt>
                <c:pt idx="1228">
                  <c:v>2008-03-14</c:v>
                </c:pt>
                <c:pt idx="1229">
                  <c:v>2008-03-17</c:v>
                </c:pt>
                <c:pt idx="1230">
                  <c:v>2008-03-18</c:v>
                </c:pt>
                <c:pt idx="1231">
                  <c:v>2008-03-19</c:v>
                </c:pt>
                <c:pt idx="1232">
                  <c:v>2008-03-20</c:v>
                </c:pt>
                <c:pt idx="1233">
                  <c:v>2008-03-24</c:v>
                </c:pt>
                <c:pt idx="1234">
                  <c:v>2008-03-25</c:v>
                </c:pt>
                <c:pt idx="1235">
                  <c:v>2008-03-26</c:v>
                </c:pt>
                <c:pt idx="1236">
                  <c:v>2008-03-27</c:v>
                </c:pt>
                <c:pt idx="1237">
                  <c:v>2008-03-28</c:v>
                </c:pt>
                <c:pt idx="1238">
                  <c:v>2008-03-31</c:v>
                </c:pt>
                <c:pt idx="1239">
                  <c:v>2008-04-01</c:v>
                </c:pt>
                <c:pt idx="1240">
                  <c:v>2008-04-02</c:v>
                </c:pt>
                <c:pt idx="1241">
                  <c:v>2008-04-03</c:v>
                </c:pt>
                <c:pt idx="1242">
                  <c:v>2008-04-04</c:v>
                </c:pt>
                <c:pt idx="1243">
                  <c:v>2008-04-07</c:v>
                </c:pt>
                <c:pt idx="1244">
                  <c:v>2008-04-08</c:v>
                </c:pt>
                <c:pt idx="1245">
                  <c:v>2008-04-09</c:v>
                </c:pt>
                <c:pt idx="1246">
                  <c:v>2008-04-10</c:v>
                </c:pt>
                <c:pt idx="1247">
                  <c:v>2008-04-11</c:v>
                </c:pt>
                <c:pt idx="1248">
                  <c:v>2008-04-14</c:v>
                </c:pt>
                <c:pt idx="1249">
                  <c:v>2008-04-15</c:v>
                </c:pt>
                <c:pt idx="1250">
                  <c:v>2008-04-16</c:v>
                </c:pt>
                <c:pt idx="1251">
                  <c:v>2008-04-17</c:v>
                </c:pt>
                <c:pt idx="1252">
                  <c:v>2008-04-18</c:v>
                </c:pt>
                <c:pt idx="1253">
                  <c:v>2008-04-21</c:v>
                </c:pt>
                <c:pt idx="1254">
                  <c:v>2008-04-22</c:v>
                </c:pt>
                <c:pt idx="1255">
                  <c:v>2008-04-23</c:v>
                </c:pt>
                <c:pt idx="1256">
                  <c:v>2008-04-24</c:v>
                </c:pt>
                <c:pt idx="1257">
                  <c:v>2008-04-25</c:v>
                </c:pt>
                <c:pt idx="1258">
                  <c:v>2008-04-28</c:v>
                </c:pt>
                <c:pt idx="1259">
                  <c:v>2008-04-29</c:v>
                </c:pt>
                <c:pt idx="1260">
                  <c:v>2008-04-30</c:v>
                </c:pt>
                <c:pt idx="1261">
                  <c:v>2008-05-01</c:v>
                </c:pt>
                <c:pt idx="1262">
                  <c:v>2008-05-02</c:v>
                </c:pt>
                <c:pt idx="1263">
                  <c:v>2008-05-05</c:v>
                </c:pt>
                <c:pt idx="1264">
                  <c:v>2008-05-06</c:v>
                </c:pt>
                <c:pt idx="1265">
                  <c:v>2008-05-07</c:v>
                </c:pt>
                <c:pt idx="1266">
                  <c:v>2008-05-08</c:v>
                </c:pt>
                <c:pt idx="1267">
                  <c:v>2008-05-09</c:v>
                </c:pt>
                <c:pt idx="1268">
                  <c:v>2008-05-12</c:v>
                </c:pt>
                <c:pt idx="1269">
                  <c:v>2008-05-13</c:v>
                </c:pt>
                <c:pt idx="1270">
                  <c:v>2008-05-14</c:v>
                </c:pt>
                <c:pt idx="1271">
                  <c:v>2008-05-15</c:v>
                </c:pt>
                <c:pt idx="1272">
                  <c:v>2008-05-16</c:v>
                </c:pt>
                <c:pt idx="1273">
                  <c:v>2008-05-19</c:v>
                </c:pt>
                <c:pt idx="1274">
                  <c:v>2008-05-20</c:v>
                </c:pt>
                <c:pt idx="1275">
                  <c:v>2008-05-21</c:v>
                </c:pt>
                <c:pt idx="1276">
                  <c:v>2008-05-22</c:v>
                </c:pt>
                <c:pt idx="1277">
                  <c:v>2008-05-23</c:v>
                </c:pt>
                <c:pt idx="1278">
                  <c:v>2008-05-27</c:v>
                </c:pt>
                <c:pt idx="1279">
                  <c:v>2008-05-28</c:v>
                </c:pt>
                <c:pt idx="1280">
                  <c:v>2008-05-29</c:v>
                </c:pt>
                <c:pt idx="1281">
                  <c:v>2008-05-30</c:v>
                </c:pt>
                <c:pt idx="1282">
                  <c:v>2008-06-02</c:v>
                </c:pt>
                <c:pt idx="1283">
                  <c:v>2008-06-03</c:v>
                </c:pt>
                <c:pt idx="1284">
                  <c:v>2008-06-04</c:v>
                </c:pt>
                <c:pt idx="1285">
                  <c:v>2008-06-05</c:v>
                </c:pt>
                <c:pt idx="1286">
                  <c:v>2008-06-06</c:v>
                </c:pt>
                <c:pt idx="1287">
                  <c:v>2008-06-09</c:v>
                </c:pt>
                <c:pt idx="1288">
                  <c:v>2008-06-10</c:v>
                </c:pt>
                <c:pt idx="1289">
                  <c:v>2008-06-11</c:v>
                </c:pt>
                <c:pt idx="1290">
                  <c:v>2008-06-12</c:v>
                </c:pt>
                <c:pt idx="1291">
                  <c:v>2008-06-13</c:v>
                </c:pt>
                <c:pt idx="1292">
                  <c:v>2008-06-16</c:v>
                </c:pt>
                <c:pt idx="1293">
                  <c:v>2008-06-17</c:v>
                </c:pt>
                <c:pt idx="1294">
                  <c:v>2008-06-18</c:v>
                </c:pt>
                <c:pt idx="1295">
                  <c:v>2008-06-19</c:v>
                </c:pt>
                <c:pt idx="1296">
                  <c:v>2008-06-20</c:v>
                </c:pt>
                <c:pt idx="1297">
                  <c:v>2008-06-23</c:v>
                </c:pt>
                <c:pt idx="1298">
                  <c:v>2008-06-24</c:v>
                </c:pt>
                <c:pt idx="1299">
                  <c:v>2008-06-25</c:v>
                </c:pt>
                <c:pt idx="1300">
                  <c:v>2008-06-26</c:v>
                </c:pt>
                <c:pt idx="1301">
                  <c:v>2008-06-27</c:v>
                </c:pt>
                <c:pt idx="1302">
                  <c:v>2008-06-30</c:v>
                </c:pt>
                <c:pt idx="1303">
                  <c:v>2008-07-01</c:v>
                </c:pt>
                <c:pt idx="1304">
                  <c:v>2008-07-02</c:v>
                </c:pt>
                <c:pt idx="1305">
                  <c:v>2008-07-03</c:v>
                </c:pt>
                <c:pt idx="1306">
                  <c:v>2008-07-07</c:v>
                </c:pt>
                <c:pt idx="1307">
                  <c:v>2008-07-08</c:v>
                </c:pt>
                <c:pt idx="1308">
                  <c:v>2008-07-09</c:v>
                </c:pt>
                <c:pt idx="1309">
                  <c:v>2008-07-10</c:v>
                </c:pt>
                <c:pt idx="1310">
                  <c:v>2008-07-11</c:v>
                </c:pt>
                <c:pt idx="1311">
                  <c:v>2008-07-14</c:v>
                </c:pt>
                <c:pt idx="1312">
                  <c:v>2008-07-15</c:v>
                </c:pt>
                <c:pt idx="1313">
                  <c:v>2008-07-16</c:v>
                </c:pt>
                <c:pt idx="1314">
                  <c:v>2008-07-17</c:v>
                </c:pt>
                <c:pt idx="1315">
                  <c:v>2008-07-18</c:v>
                </c:pt>
                <c:pt idx="1316">
                  <c:v>2008-07-21</c:v>
                </c:pt>
                <c:pt idx="1317">
                  <c:v>2008-07-22</c:v>
                </c:pt>
                <c:pt idx="1318">
                  <c:v>2008-07-23</c:v>
                </c:pt>
                <c:pt idx="1319">
                  <c:v>2008-07-24</c:v>
                </c:pt>
                <c:pt idx="1320">
                  <c:v>2008-07-25</c:v>
                </c:pt>
                <c:pt idx="1321">
                  <c:v>2008-07-28</c:v>
                </c:pt>
                <c:pt idx="1322">
                  <c:v>2008-07-29</c:v>
                </c:pt>
                <c:pt idx="1323">
                  <c:v>2008-07-30</c:v>
                </c:pt>
                <c:pt idx="1324">
                  <c:v>2008-07-31</c:v>
                </c:pt>
                <c:pt idx="1325">
                  <c:v>2008-08-01</c:v>
                </c:pt>
                <c:pt idx="1326">
                  <c:v>2008-08-04</c:v>
                </c:pt>
                <c:pt idx="1327">
                  <c:v>2008-08-05</c:v>
                </c:pt>
                <c:pt idx="1328">
                  <c:v>2008-08-06</c:v>
                </c:pt>
                <c:pt idx="1329">
                  <c:v>2008-08-07</c:v>
                </c:pt>
                <c:pt idx="1330">
                  <c:v>2008-08-08</c:v>
                </c:pt>
                <c:pt idx="1331">
                  <c:v>2008-08-11</c:v>
                </c:pt>
                <c:pt idx="1332">
                  <c:v>2008-08-12</c:v>
                </c:pt>
                <c:pt idx="1333">
                  <c:v>2008-08-13</c:v>
                </c:pt>
                <c:pt idx="1334">
                  <c:v>2008-08-14</c:v>
                </c:pt>
                <c:pt idx="1335">
                  <c:v>2008-08-15</c:v>
                </c:pt>
                <c:pt idx="1336">
                  <c:v>2008-08-18</c:v>
                </c:pt>
                <c:pt idx="1337">
                  <c:v>2008-08-19</c:v>
                </c:pt>
                <c:pt idx="1338">
                  <c:v>2008-08-20</c:v>
                </c:pt>
                <c:pt idx="1339">
                  <c:v>2008-08-21</c:v>
                </c:pt>
                <c:pt idx="1340">
                  <c:v>2008-08-22</c:v>
                </c:pt>
                <c:pt idx="1341">
                  <c:v>2008-08-25</c:v>
                </c:pt>
                <c:pt idx="1342">
                  <c:v>2008-08-26</c:v>
                </c:pt>
                <c:pt idx="1343">
                  <c:v>2008-08-27</c:v>
                </c:pt>
                <c:pt idx="1344">
                  <c:v>2008-08-28</c:v>
                </c:pt>
                <c:pt idx="1345">
                  <c:v>2008-08-29</c:v>
                </c:pt>
                <c:pt idx="1346">
                  <c:v>2008-09-02</c:v>
                </c:pt>
                <c:pt idx="1347">
                  <c:v>2008-09-03</c:v>
                </c:pt>
                <c:pt idx="1348">
                  <c:v>2008-09-04</c:v>
                </c:pt>
                <c:pt idx="1349">
                  <c:v>2008-09-05</c:v>
                </c:pt>
                <c:pt idx="1350">
                  <c:v>2008-09-08</c:v>
                </c:pt>
                <c:pt idx="1351">
                  <c:v>2008-09-09</c:v>
                </c:pt>
                <c:pt idx="1352">
                  <c:v>2008-09-10</c:v>
                </c:pt>
                <c:pt idx="1353">
                  <c:v>2008-09-11</c:v>
                </c:pt>
                <c:pt idx="1354">
                  <c:v>2008-09-12</c:v>
                </c:pt>
                <c:pt idx="1355">
                  <c:v>2008-09-15</c:v>
                </c:pt>
                <c:pt idx="1356">
                  <c:v>2008-09-16</c:v>
                </c:pt>
                <c:pt idx="1357">
                  <c:v>2008-09-17</c:v>
                </c:pt>
                <c:pt idx="1358">
                  <c:v>2008-09-18</c:v>
                </c:pt>
                <c:pt idx="1359">
                  <c:v>2008-09-19</c:v>
                </c:pt>
                <c:pt idx="1360">
                  <c:v>2008-09-22</c:v>
                </c:pt>
                <c:pt idx="1361">
                  <c:v>2008-09-23</c:v>
                </c:pt>
                <c:pt idx="1362">
                  <c:v>2008-09-24</c:v>
                </c:pt>
                <c:pt idx="1363">
                  <c:v>2008-09-25</c:v>
                </c:pt>
                <c:pt idx="1364">
                  <c:v>2008-09-26</c:v>
                </c:pt>
                <c:pt idx="1365">
                  <c:v>2008-09-29</c:v>
                </c:pt>
                <c:pt idx="1366">
                  <c:v>2008-09-30</c:v>
                </c:pt>
                <c:pt idx="1367">
                  <c:v>2008-10-01</c:v>
                </c:pt>
                <c:pt idx="1368">
                  <c:v>2008-10-02</c:v>
                </c:pt>
                <c:pt idx="1369">
                  <c:v>2008-10-03</c:v>
                </c:pt>
                <c:pt idx="1370">
                  <c:v>2008-10-06</c:v>
                </c:pt>
                <c:pt idx="1371">
                  <c:v>2008-10-07</c:v>
                </c:pt>
                <c:pt idx="1372">
                  <c:v>2008-10-08</c:v>
                </c:pt>
                <c:pt idx="1373">
                  <c:v>2008-10-09</c:v>
                </c:pt>
                <c:pt idx="1374">
                  <c:v>2008-10-10</c:v>
                </c:pt>
                <c:pt idx="1375">
                  <c:v>2008-10-13</c:v>
                </c:pt>
                <c:pt idx="1376">
                  <c:v>2008-10-14</c:v>
                </c:pt>
                <c:pt idx="1377">
                  <c:v>2008-10-15</c:v>
                </c:pt>
                <c:pt idx="1378">
                  <c:v>2008-10-16</c:v>
                </c:pt>
                <c:pt idx="1379">
                  <c:v>2008-10-17</c:v>
                </c:pt>
                <c:pt idx="1380">
                  <c:v>2008-10-20</c:v>
                </c:pt>
                <c:pt idx="1381">
                  <c:v>2008-10-21</c:v>
                </c:pt>
                <c:pt idx="1382">
                  <c:v>2008-10-22</c:v>
                </c:pt>
                <c:pt idx="1383">
                  <c:v>2008-10-23</c:v>
                </c:pt>
                <c:pt idx="1384">
                  <c:v>2008-10-24</c:v>
                </c:pt>
                <c:pt idx="1385">
                  <c:v>2008-10-27</c:v>
                </c:pt>
                <c:pt idx="1386">
                  <c:v>2008-10-28</c:v>
                </c:pt>
                <c:pt idx="1387">
                  <c:v>2008-10-29</c:v>
                </c:pt>
                <c:pt idx="1388">
                  <c:v>2008-10-30</c:v>
                </c:pt>
                <c:pt idx="1389">
                  <c:v>2008-10-31</c:v>
                </c:pt>
                <c:pt idx="1390">
                  <c:v>2008-11-03</c:v>
                </c:pt>
                <c:pt idx="1391">
                  <c:v>2008-11-04</c:v>
                </c:pt>
                <c:pt idx="1392">
                  <c:v>2008-11-05</c:v>
                </c:pt>
                <c:pt idx="1393">
                  <c:v>2008-11-06</c:v>
                </c:pt>
                <c:pt idx="1394">
                  <c:v>2008-11-07</c:v>
                </c:pt>
                <c:pt idx="1395">
                  <c:v>2008-11-10</c:v>
                </c:pt>
                <c:pt idx="1396">
                  <c:v>2008-11-11</c:v>
                </c:pt>
                <c:pt idx="1397">
                  <c:v>2008-11-12</c:v>
                </c:pt>
                <c:pt idx="1398">
                  <c:v>2008-11-13</c:v>
                </c:pt>
                <c:pt idx="1399">
                  <c:v>2008-11-14</c:v>
                </c:pt>
                <c:pt idx="1400">
                  <c:v>2008-11-17</c:v>
                </c:pt>
                <c:pt idx="1401">
                  <c:v>2008-11-18</c:v>
                </c:pt>
                <c:pt idx="1402">
                  <c:v>2008-11-19</c:v>
                </c:pt>
                <c:pt idx="1403">
                  <c:v>2008-11-20</c:v>
                </c:pt>
                <c:pt idx="1404">
                  <c:v>2008-11-21</c:v>
                </c:pt>
                <c:pt idx="1405">
                  <c:v>2008-11-24</c:v>
                </c:pt>
                <c:pt idx="1406">
                  <c:v>2008-11-25</c:v>
                </c:pt>
                <c:pt idx="1407">
                  <c:v>2008-11-26</c:v>
                </c:pt>
                <c:pt idx="1408">
                  <c:v>2008-11-28</c:v>
                </c:pt>
                <c:pt idx="1409">
                  <c:v>2008-12-01</c:v>
                </c:pt>
                <c:pt idx="1410">
                  <c:v>2008-12-02</c:v>
                </c:pt>
                <c:pt idx="1411">
                  <c:v>2008-12-03</c:v>
                </c:pt>
                <c:pt idx="1412">
                  <c:v>2008-12-04</c:v>
                </c:pt>
                <c:pt idx="1413">
                  <c:v>2008-12-05</c:v>
                </c:pt>
                <c:pt idx="1414">
                  <c:v>2008-12-08</c:v>
                </c:pt>
                <c:pt idx="1415">
                  <c:v>2008-12-09</c:v>
                </c:pt>
                <c:pt idx="1416">
                  <c:v>2008-12-10</c:v>
                </c:pt>
                <c:pt idx="1417">
                  <c:v>2008-12-11</c:v>
                </c:pt>
                <c:pt idx="1418">
                  <c:v>2008-12-12</c:v>
                </c:pt>
                <c:pt idx="1419">
                  <c:v>2008-12-15</c:v>
                </c:pt>
                <c:pt idx="1420">
                  <c:v>2008-12-16</c:v>
                </c:pt>
                <c:pt idx="1421">
                  <c:v>2008-12-17</c:v>
                </c:pt>
                <c:pt idx="1422">
                  <c:v>2008-12-18</c:v>
                </c:pt>
                <c:pt idx="1423">
                  <c:v>2008-12-19</c:v>
                </c:pt>
                <c:pt idx="1424">
                  <c:v>2008-12-22</c:v>
                </c:pt>
                <c:pt idx="1425">
                  <c:v>2008-12-23</c:v>
                </c:pt>
                <c:pt idx="1426">
                  <c:v>2008-12-24</c:v>
                </c:pt>
                <c:pt idx="1427">
                  <c:v>2008-12-26</c:v>
                </c:pt>
                <c:pt idx="1428">
                  <c:v>2008-12-29</c:v>
                </c:pt>
                <c:pt idx="1429">
                  <c:v>2008-12-30</c:v>
                </c:pt>
                <c:pt idx="1430">
                  <c:v>2008-12-31</c:v>
                </c:pt>
                <c:pt idx="1431">
                  <c:v>2009-01-02</c:v>
                </c:pt>
                <c:pt idx="1432">
                  <c:v>2009-01-05</c:v>
                </c:pt>
                <c:pt idx="1433">
                  <c:v>2009-01-06</c:v>
                </c:pt>
                <c:pt idx="1434">
                  <c:v>2009-01-07</c:v>
                </c:pt>
                <c:pt idx="1435">
                  <c:v>2009-01-08</c:v>
                </c:pt>
                <c:pt idx="1436">
                  <c:v>2009-01-09</c:v>
                </c:pt>
                <c:pt idx="1437">
                  <c:v>2009-01-12</c:v>
                </c:pt>
                <c:pt idx="1438">
                  <c:v>2009-01-13</c:v>
                </c:pt>
                <c:pt idx="1439">
                  <c:v>2009-01-14</c:v>
                </c:pt>
                <c:pt idx="1440">
                  <c:v>2009-01-15</c:v>
                </c:pt>
                <c:pt idx="1441">
                  <c:v>2009-01-16</c:v>
                </c:pt>
                <c:pt idx="1442">
                  <c:v>2009-01-20</c:v>
                </c:pt>
                <c:pt idx="1443">
                  <c:v>2009-01-21</c:v>
                </c:pt>
                <c:pt idx="1444">
                  <c:v>2009-01-22</c:v>
                </c:pt>
                <c:pt idx="1445">
                  <c:v>2009-01-23</c:v>
                </c:pt>
                <c:pt idx="1446">
                  <c:v>2009-01-26</c:v>
                </c:pt>
                <c:pt idx="1447">
                  <c:v>2009-01-27</c:v>
                </c:pt>
                <c:pt idx="1448">
                  <c:v>2009-01-28</c:v>
                </c:pt>
                <c:pt idx="1449">
                  <c:v>2009-01-29</c:v>
                </c:pt>
                <c:pt idx="1450">
                  <c:v>2009-01-30</c:v>
                </c:pt>
                <c:pt idx="1451">
                  <c:v>2009-02-02</c:v>
                </c:pt>
                <c:pt idx="1452">
                  <c:v>2009-02-03</c:v>
                </c:pt>
                <c:pt idx="1453">
                  <c:v>2009-02-04</c:v>
                </c:pt>
                <c:pt idx="1454">
                  <c:v>2009-02-05</c:v>
                </c:pt>
                <c:pt idx="1455">
                  <c:v>2009-02-06</c:v>
                </c:pt>
                <c:pt idx="1456">
                  <c:v>2009-02-09</c:v>
                </c:pt>
                <c:pt idx="1457">
                  <c:v>2009-02-10</c:v>
                </c:pt>
                <c:pt idx="1458">
                  <c:v>2009-02-11</c:v>
                </c:pt>
                <c:pt idx="1459">
                  <c:v>2009-02-12</c:v>
                </c:pt>
                <c:pt idx="1460">
                  <c:v>2009-02-13</c:v>
                </c:pt>
                <c:pt idx="1461">
                  <c:v>2009-02-17</c:v>
                </c:pt>
                <c:pt idx="1462">
                  <c:v>2009-02-18</c:v>
                </c:pt>
                <c:pt idx="1463">
                  <c:v>2009-02-19</c:v>
                </c:pt>
                <c:pt idx="1464">
                  <c:v>2009-02-20</c:v>
                </c:pt>
                <c:pt idx="1465">
                  <c:v>2009-02-23</c:v>
                </c:pt>
                <c:pt idx="1466">
                  <c:v>2009-02-24</c:v>
                </c:pt>
                <c:pt idx="1467">
                  <c:v>2009-02-25</c:v>
                </c:pt>
                <c:pt idx="1468">
                  <c:v>2009-02-26</c:v>
                </c:pt>
                <c:pt idx="1469">
                  <c:v>2009-03-02</c:v>
                </c:pt>
                <c:pt idx="1470">
                  <c:v>2009-03-03</c:v>
                </c:pt>
                <c:pt idx="1471">
                  <c:v>2009-03-04</c:v>
                </c:pt>
                <c:pt idx="1472">
                  <c:v>2009-03-05</c:v>
                </c:pt>
                <c:pt idx="1473">
                  <c:v>2009-03-06</c:v>
                </c:pt>
                <c:pt idx="1474">
                  <c:v>2009-03-09</c:v>
                </c:pt>
                <c:pt idx="1475">
                  <c:v>2009-03-10</c:v>
                </c:pt>
                <c:pt idx="1476">
                  <c:v>2009-03-11</c:v>
                </c:pt>
                <c:pt idx="1477">
                  <c:v>2009-03-12</c:v>
                </c:pt>
                <c:pt idx="1478">
                  <c:v>2009-03-13</c:v>
                </c:pt>
                <c:pt idx="1479">
                  <c:v>2009-03-16</c:v>
                </c:pt>
                <c:pt idx="1480">
                  <c:v>2009-03-17</c:v>
                </c:pt>
                <c:pt idx="1481">
                  <c:v>2009-03-18</c:v>
                </c:pt>
                <c:pt idx="1482">
                  <c:v>2009-03-19</c:v>
                </c:pt>
                <c:pt idx="1483">
                  <c:v>2009-03-20</c:v>
                </c:pt>
                <c:pt idx="1484">
                  <c:v>2009-03-23</c:v>
                </c:pt>
                <c:pt idx="1485">
                  <c:v>2009-03-24</c:v>
                </c:pt>
                <c:pt idx="1486">
                  <c:v>2009-03-25</c:v>
                </c:pt>
                <c:pt idx="1487">
                  <c:v>2009-03-26</c:v>
                </c:pt>
                <c:pt idx="1488">
                  <c:v>2009-03-27</c:v>
                </c:pt>
                <c:pt idx="1489">
                  <c:v>2009-03-30</c:v>
                </c:pt>
                <c:pt idx="1490">
                  <c:v>2009-03-31</c:v>
                </c:pt>
                <c:pt idx="1491">
                  <c:v>2009-04-01</c:v>
                </c:pt>
                <c:pt idx="1492">
                  <c:v>2009-04-02</c:v>
                </c:pt>
                <c:pt idx="1493">
                  <c:v>2009-04-03</c:v>
                </c:pt>
                <c:pt idx="1494">
                  <c:v>2009-04-06</c:v>
                </c:pt>
                <c:pt idx="1495">
                  <c:v>2009-04-07</c:v>
                </c:pt>
                <c:pt idx="1496">
                  <c:v>2009-04-08</c:v>
                </c:pt>
                <c:pt idx="1497">
                  <c:v>2009-04-09</c:v>
                </c:pt>
                <c:pt idx="1498">
                  <c:v>2009-04-13</c:v>
                </c:pt>
                <c:pt idx="1499">
                  <c:v>2009-04-14</c:v>
                </c:pt>
                <c:pt idx="1500">
                  <c:v>2009-04-15</c:v>
                </c:pt>
                <c:pt idx="1501">
                  <c:v>2009-04-16</c:v>
                </c:pt>
                <c:pt idx="1502">
                  <c:v>2009-04-17</c:v>
                </c:pt>
                <c:pt idx="1503">
                  <c:v>2009-04-20</c:v>
                </c:pt>
                <c:pt idx="1504">
                  <c:v>2009-04-21</c:v>
                </c:pt>
                <c:pt idx="1505">
                  <c:v>2009-04-22</c:v>
                </c:pt>
                <c:pt idx="1506">
                  <c:v>2009-04-23</c:v>
                </c:pt>
                <c:pt idx="1507">
                  <c:v>2009-04-24</c:v>
                </c:pt>
                <c:pt idx="1508">
                  <c:v>2009-04-27</c:v>
                </c:pt>
                <c:pt idx="1509">
                  <c:v>2009-04-28</c:v>
                </c:pt>
                <c:pt idx="1510">
                  <c:v>2009-04-29</c:v>
                </c:pt>
                <c:pt idx="1511">
                  <c:v>2009-04-30</c:v>
                </c:pt>
                <c:pt idx="1512">
                  <c:v>2009-05-01</c:v>
                </c:pt>
                <c:pt idx="1513">
                  <c:v>2009-05-04</c:v>
                </c:pt>
                <c:pt idx="1514">
                  <c:v>2009-05-05</c:v>
                </c:pt>
                <c:pt idx="1515">
                  <c:v>2009-05-06</c:v>
                </c:pt>
                <c:pt idx="1516">
                  <c:v>2009-05-07</c:v>
                </c:pt>
                <c:pt idx="1517">
                  <c:v>2009-05-08</c:v>
                </c:pt>
                <c:pt idx="1518">
                  <c:v>2009-05-11</c:v>
                </c:pt>
                <c:pt idx="1519">
                  <c:v>2009-05-12</c:v>
                </c:pt>
                <c:pt idx="1520">
                  <c:v>2009-05-13</c:v>
                </c:pt>
                <c:pt idx="1521">
                  <c:v>2009-05-14</c:v>
                </c:pt>
                <c:pt idx="1522">
                  <c:v>2009-05-15</c:v>
                </c:pt>
                <c:pt idx="1523">
                  <c:v>2009-05-18</c:v>
                </c:pt>
                <c:pt idx="1524">
                  <c:v>2009-05-19</c:v>
                </c:pt>
                <c:pt idx="1525">
                  <c:v>2009-05-20</c:v>
                </c:pt>
                <c:pt idx="1526">
                  <c:v>2009-05-21</c:v>
                </c:pt>
                <c:pt idx="1527">
                  <c:v>2009-05-22</c:v>
                </c:pt>
                <c:pt idx="1528">
                  <c:v>2009-05-26</c:v>
                </c:pt>
                <c:pt idx="1529">
                  <c:v>2009-05-27</c:v>
                </c:pt>
                <c:pt idx="1530">
                  <c:v>2009-05-28</c:v>
                </c:pt>
                <c:pt idx="1531">
                  <c:v>2009-05-29</c:v>
                </c:pt>
                <c:pt idx="1532">
                  <c:v>2009-06-01</c:v>
                </c:pt>
                <c:pt idx="1533">
                  <c:v>2009-06-02</c:v>
                </c:pt>
                <c:pt idx="1534">
                  <c:v>2009-06-03</c:v>
                </c:pt>
                <c:pt idx="1535">
                  <c:v>2009-06-04</c:v>
                </c:pt>
                <c:pt idx="1536">
                  <c:v>2009-06-05</c:v>
                </c:pt>
                <c:pt idx="1537">
                  <c:v>2009-06-08</c:v>
                </c:pt>
                <c:pt idx="1538">
                  <c:v>2009-06-09</c:v>
                </c:pt>
                <c:pt idx="1539">
                  <c:v>2009-06-10</c:v>
                </c:pt>
                <c:pt idx="1540">
                  <c:v>2009-06-11</c:v>
                </c:pt>
                <c:pt idx="1541">
                  <c:v>2009-06-12</c:v>
                </c:pt>
                <c:pt idx="1542">
                  <c:v>2009-06-15</c:v>
                </c:pt>
                <c:pt idx="1543">
                  <c:v>2009-06-16</c:v>
                </c:pt>
                <c:pt idx="1544">
                  <c:v>2009-06-17</c:v>
                </c:pt>
                <c:pt idx="1545">
                  <c:v>2009-06-18</c:v>
                </c:pt>
                <c:pt idx="1546">
                  <c:v>2009-06-19</c:v>
                </c:pt>
                <c:pt idx="1547">
                  <c:v>2009-06-22</c:v>
                </c:pt>
                <c:pt idx="1548">
                  <c:v>2009-06-23</c:v>
                </c:pt>
                <c:pt idx="1549">
                  <c:v>2009-06-24</c:v>
                </c:pt>
                <c:pt idx="1550">
                  <c:v>2009-06-25</c:v>
                </c:pt>
                <c:pt idx="1551">
                  <c:v>2009-06-26</c:v>
                </c:pt>
                <c:pt idx="1552">
                  <c:v>2009-06-29</c:v>
                </c:pt>
                <c:pt idx="1553">
                  <c:v>2009-06-30</c:v>
                </c:pt>
                <c:pt idx="1554">
                  <c:v>2009-07-01</c:v>
                </c:pt>
                <c:pt idx="1555">
                  <c:v>2009-07-02</c:v>
                </c:pt>
                <c:pt idx="1556">
                  <c:v>2009-07-06</c:v>
                </c:pt>
                <c:pt idx="1557">
                  <c:v>2009-07-07</c:v>
                </c:pt>
                <c:pt idx="1558">
                  <c:v>2009-07-08</c:v>
                </c:pt>
                <c:pt idx="1559">
                  <c:v>2009-07-09</c:v>
                </c:pt>
                <c:pt idx="1560">
                  <c:v>2009-07-10</c:v>
                </c:pt>
                <c:pt idx="1561">
                  <c:v>2009-07-13</c:v>
                </c:pt>
                <c:pt idx="1562">
                  <c:v>2009-07-14</c:v>
                </c:pt>
                <c:pt idx="1563">
                  <c:v>2009-07-15</c:v>
                </c:pt>
                <c:pt idx="1564">
                  <c:v>2009-07-16</c:v>
                </c:pt>
                <c:pt idx="1565">
                  <c:v>2009-07-17</c:v>
                </c:pt>
                <c:pt idx="1566">
                  <c:v>2009-07-20</c:v>
                </c:pt>
                <c:pt idx="1567">
                  <c:v>2009-07-22</c:v>
                </c:pt>
                <c:pt idx="1568">
                  <c:v>2009-07-23</c:v>
                </c:pt>
                <c:pt idx="1569">
                  <c:v>2009-07-24</c:v>
                </c:pt>
                <c:pt idx="1570">
                  <c:v>2009-07-27</c:v>
                </c:pt>
                <c:pt idx="1571">
                  <c:v>2009-07-28</c:v>
                </c:pt>
                <c:pt idx="1572">
                  <c:v>2009-07-29</c:v>
                </c:pt>
                <c:pt idx="1573">
                  <c:v>2009-07-30</c:v>
                </c:pt>
                <c:pt idx="1574">
                  <c:v>2009-07-31</c:v>
                </c:pt>
                <c:pt idx="1575">
                  <c:v>2009-08-03</c:v>
                </c:pt>
                <c:pt idx="1576">
                  <c:v>2009-08-04</c:v>
                </c:pt>
                <c:pt idx="1577">
                  <c:v>2009-08-05</c:v>
                </c:pt>
                <c:pt idx="1578">
                  <c:v>2009-08-06</c:v>
                </c:pt>
                <c:pt idx="1579">
                  <c:v>2009-08-07</c:v>
                </c:pt>
                <c:pt idx="1580">
                  <c:v>2009-08-10</c:v>
                </c:pt>
                <c:pt idx="1581">
                  <c:v>2009-08-11</c:v>
                </c:pt>
                <c:pt idx="1582">
                  <c:v>2009-08-12</c:v>
                </c:pt>
                <c:pt idx="1583">
                  <c:v>2009-08-13</c:v>
                </c:pt>
                <c:pt idx="1584">
                  <c:v>2009-08-14</c:v>
                </c:pt>
                <c:pt idx="1585">
                  <c:v>2009-08-17</c:v>
                </c:pt>
                <c:pt idx="1586">
                  <c:v>2009-08-18</c:v>
                </c:pt>
                <c:pt idx="1587">
                  <c:v>2009-08-19</c:v>
                </c:pt>
                <c:pt idx="1588">
                  <c:v>2009-08-20</c:v>
                </c:pt>
                <c:pt idx="1589">
                  <c:v>2009-08-21</c:v>
                </c:pt>
                <c:pt idx="1590">
                  <c:v>2009-08-24</c:v>
                </c:pt>
                <c:pt idx="1591">
                  <c:v>2009-08-25</c:v>
                </c:pt>
                <c:pt idx="1592">
                  <c:v>2009-08-26</c:v>
                </c:pt>
                <c:pt idx="1593">
                  <c:v>2009-08-27</c:v>
                </c:pt>
                <c:pt idx="1594">
                  <c:v>2009-08-28</c:v>
                </c:pt>
                <c:pt idx="1595">
                  <c:v>2009-08-31</c:v>
                </c:pt>
                <c:pt idx="1596">
                  <c:v>2009-09-01</c:v>
                </c:pt>
                <c:pt idx="1597">
                  <c:v>2009-09-02</c:v>
                </c:pt>
                <c:pt idx="1598">
                  <c:v>2009-09-03</c:v>
                </c:pt>
                <c:pt idx="1599">
                  <c:v>2009-09-04</c:v>
                </c:pt>
                <c:pt idx="1600">
                  <c:v>2009-09-08</c:v>
                </c:pt>
                <c:pt idx="1601">
                  <c:v>2009-09-09</c:v>
                </c:pt>
                <c:pt idx="1602">
                  <c:v>2009-09-10</c:v>
                </c:pt>
                <c:pt idx="1603">
                  <c:v>2009-09-11</c:v>
                </c:pt>
                <c:pt idx="1604">
                  <c:v>2009-09-14</c:v>
                </c:pt>
                <c:pt idx="1605">
                  <c:v>2009-09-15</c:v>
                </c:pt>
                <c:pt idx="1606">
                  <c:v>2009-09-16</c:v>
                </c:pt>
                <c:pt idx="1607">
                  <c:v>2009-09-17</c:v>
                </c:pt>
                <c:pt idx="1608">
                  <c:v>2009-09-18</c:v>
                </c:pt>
                <c:pt idx="1609">
                  <c:v>2009-09-21</c:v>
                </c:pt>
                <c:pt idx="1610">
                  <c:v>2009-09-22</c:v>
                </c:pt>
                <c:pt idx="1611">
                  <c:v>2009-09-23</c:v>
                </c:pt>
                <c:pt idx="1612">
                  <c:v>2009-09-24</c:v>
                </c:pt>
                <c:pt idx="1613">
                  <c:v>2009-09-25</c:v>
                </c:pt>
                <c:pt idx="1614">
                  <c:v>2009-09-28</c:v>
                </c:pt>
                <c:pt idx="1615">
                  <c:v>2009-09-29</c:v>
                </c:pt>
                <c:pt idx="1616">
                  <c:v>2009-09-30</c:v>
                </c:pt>
                <c:pt idx="1617">
                  <c:v>2009-10-01</c:v>
                </c:pt>
                <c:pt idx="1618">
                  <c:v>2009-10-02</c:v>
                </c:pt>
                <c:pt idx="1619">
                  <c:v>2009-10-05</c:v>
                </c:pt>
                <c:pt idx="1620">
                  <c:v>2009-10-06</c:v>
                </c:pt>
                <c:pt idx="1621">
                  <c:v>2009-10-07</c:v>
                </c:pt>
                <c:pt idx="1622">
                  <c:v>2009-10-08</c:v>
                </c:pt>
                <c:pt idx="1623">
                  <c:v>2009-10-09</c:v>
                </c:pt>
                <c:pt idx="1624">
                  <c:v>2009-10-12</c:v>
                </c:pt>
                <c:pt idx="1625">
                  <c:v>2009-10-13</c:v>
                </c:pt>
                <c:pt idx="1626">
                  <c:v>2009-10-14</c:v>
                </c:pt>
                <c:pt idx="1627">
                  <c:v>2009-10-15</c:v>
                </c:pt>
                <c:pt idx="1628">
                  <c:v>2009-10-16</c:v>
                </c:pt>
                <c:pt idx="1629">
                  <c:v>2009-10-19</c:v>
                </c:pt>
                <c:pt idx="1630">
                  <c:v>2009-10-20</c:v>
                </c:pt>
                <c:pt idx="1631">
                  <c:v>2009-10-21</c:v>
                </c:pt>
                <c:pt idx="1632">
                  <c:v>2009-10-22</c:v>
                </c:pt>
                <c:pt idx="1633">
                  <c:v>2009-10-23</c:v>
                </c:pt>
                <c:pt idx="1634">
                  <c:v>2009-10-26</c:v>
                </c:pt>
                <c:pt idx="1635">
                  <c:v>2009-10-27</c:v>
                </c:pt>
                <c:pt idx="1636">
                  <c:v>2009-10-28</c:v>
                </c:pt>
                <c:pt idx="1637">
                  <c:v>2009-10-29</c:v>
                </c:pt>
                <c:pt idx="1638">
                  <c:v>2009-10-30</c:v>
                </c:pt>
                <c:pt idx="1639">
                  <c:v>2009-11-02</c:v>
                </c:pt>
                <c:pt idx="1640">
                  <c:v>2009-11-03</c:v>
                </c:pt>
                <c:pt idx="1641">
                  <c:v>2009-11-04</c:v>
                </c:pt>
                <c:pt idx="1642">
                  <c:v>2009-11-05</c:v>
                </c:pt>
                <c:pt idx="1643">
                  <c:v>2009-11-06</c:v>
                </c:pt>
                <c:pt idx="1644">
                  <c:v>2009-11-09</c:v>
                </c:pt>
                <c:pt idx="1645">
                  <c:v>2009-11-10</c:v>
                </c:pt>
                <c:pt idx="1646">
                  <c:v>2009-11-11</c:v>
                </c:pt>
                <c:pt idx="1647">
                  <c:v>2009-11-12</c:v>
                </c:pt>
                <c:pt idx="1648">
                  <c:v>2009-11-13</c:v>
                </c:pt>
                <c:pt idx="1649">
                  <c:v>2009-11-16</c:v>
                </c:pt>
                <c:pt idx="1650">
                  <c:v>2009-11-17</c:v>
                </c:pt>
                <c:pt idx="1651">
                  <c:v>2009-11-18</c:v>
                </c:pt>
                <c:pt idx="1652">
                  <c:v>2009-11-19</c:v>
                </c:pt>
                <c:pt idx="1653">
                  <c:v>2009-11-20</c:v>
                </c:pt>
                <c:pt idx="1654">
                  <c:v>2009-11-23</c:v>
                </c:pt>
                <c:pt idx="1655">
                  <c:v>2009-11-24</c:v>
                </c:pt>
                <c:pt idx="1656">
                  <c:v>2009-11-25</c:v>
                </c:pt>
                <c:pt idx="1657">
                  <c:v>2009-11-27</c:v>
                </c:pt>
                <c:pt idx="1658">
                  <c:v>2009-11-30</c:v>
                </c:pt>
                <c:pt idx="1659">
                  <c:v>2009-12-01</c:v>
                </c:pt>
                <c:pt idx="1660">
                  <c:v>2009-12-02</c:v>
                </c:pt>
                <c:pt idx="1661">
                  <c:v>2009-12-03</c:v>
                </c:pt>
                <c:pt idx="1662">
                  <c:v>2009-12-04</c:v>
                </c:pt>
                <c:pt idx="1663">
                  <c:v>2009-12-07</c:v>
                </c:pt>
                <c:pt idx="1664">
                  <c:v>2009-12-08</c:v>
                </c:pt>
                <c:pt idx="1665">
                  <c:v>2009-12-09</c:v>
                </c:pt>
                <c:pt idx="1666">
                  <c:v>2009-12-10</c:v>
                </c:pt>
                <c:pt idx="1667">
                  <c:v>2009-12-11</c:v>
                </c:pt>
                <c:pt idx="1668">
                  <c:v>2009-12-14</c:v>
                </c:pt>
                <c:pt idx="1669">
                  <c:v>2009-12-15</c:v>
                </c:pt>
                <c:pt idx="1670">
                  <c:v>2009-12-16</c:v>
                </c:pt>
                <c:pt idx="1671">
                  <c:v>2009-12-17</c:v>
                </c:pt>
                <c:pt idx="1672">
                  <c:v>2009-12-18</c:v>
                </c:pt>
                <c:pt idx="1673">
                  <c:v>2009-12-21</c:v>
                </c:pt>
                <c:pt idx="1674">
                  <c:v>2009-12-22</c:v>
                </c:pt>
                <c:pt idx="1675">
                  <c:v>2009-12-23</c:v>
                </c:pt>
                <c:pt idx="1676">
                  <c:v>2009-12-24</c:v>
                </c:pt>
                <c:pt idx="1677">
                  <c:v>2009-12-28</c:v>
                </c:pt>
                <c:pt idx="1678">
                  <c:v>2009-12-29</c:v>
                </c:pt>
                <c:pt idx="1679">
                  <c:v>2009-12-30</c:v>
                </c:pt>
                <c:pt idx="1680">
                  <c:v>2009-12-31</c:v>
                </c:pt>
                <c:pt idx="1681">
                  <c:v>2010-01-04</c:v>
                </c:pt>
                <c:pt idx="1682">
                  <c:v>2010-01-05</c:v>
                </c:pt>
                <c:pt idx="1683">
                  <c:v>2010-01-06</c:v>
                </c:pt>
                <c:pt idx="1684">
                  <c:v>2010-01-07</c:v>
                </c:pt>
                <c:pt idx="1685">
                  <c:v>2010-01-08</c:v>
                </c:pt>
                <c:pt idx="1686">
                  <c:v>2010-01-11</c:v>
                </c:pt>
                <c:pt idx="1687">
                  <c:v>2010-01-12</c:v>
                </c:pt>
                <c:pt idx="1688">
                  <c:v>2010-01-13</c:v>
                </c:pt>
                <c:pt idx="1689">
                  <c:v>2010-01-14</c:v>
                </c:pt>
                <c:pt idx="1690">
                  <c:v>2010-01-15</c:v>
                </c:pt>
                <c:pt idx="1691">
                  <c:v>2010-01-19</c:v>
                </c:pt>
                <c:pt idx="1692">
                  <c:v>2010-01-20</c:v>
                </c:pt>
                <c:pt idx="1693">
                  <c:v>2010-01-21</c:v>
                </c:pt>
                <c:pt idx="1694">
                  <c:v>2010-01-22</c:v>
                </c:pt>
                <c:pt idx="1695">
                  <c:v>2010-01-25</c:v>
                </c:pt>
                <c:pt idx="1696">
                  <c:v>2010-01-26</c:v>
                </c:pt>
                <c:pt idx="1697">
                  <c:v>2010-01-27</c:v>
                </c:pt>
                <c:pt idx="1698">
                  <c:v>2010-01-28</c:v>
                </c:pt>
                <c:pt idx="1699">
                  <c:v>2010-01-29</c:v>
                </c:pt>
                <c:pt idx="1700">
                  <c:v>2010-02-01</c:v>
                </c:pt>
                <c:pt idx="1701">
                  <c:v>2010-02-02</c:v>
                </c:pt>
                <c:pt idx="1702">
                  <c:v>2010-02-03</c:v>
                </c:pt>
                <c:pt idx="1703">
                  <c:v>2010-02-04</c:v>
                </c:pt>
                <c:pt idx="1704">
                  <c:v>2010-02-05</c:v>
                </c:pt>
                <c:pt idx="1705">
                  <c:v>2010-02-08</c:v>
                </c:pt>
                <c:pt idx="1706">
                  <c:v>2010-02-09</c:v>
                </c:pt>
                <c:pt idx="1707">
                  <c:v>2010-02-10</c:v>
                </c:pt>
                <c:pt idx="1708">
                  <c:v>2010-02-11</c:v>
                </c:pt>
                <c:pt idx="1709">
                  <c:v>2010-02-12</c:v>
                </c:pt>
                <c:pt idx="1710">
                  <c:v>2010-02-16</c:v>
                </c:pt>
                <c:pt idx="1711">
                  <c:v>2010-02-17</c:v>
                </c:pt>
                <c:pt idx="1712">
                  <c:v>2010-02-18</c:v>
                </c:pt>
                <c:pt idx="1713">
                  <c:v>2010-02-19</c:v>
                </c:pt>
                <c:pt idx="1714">
                  <c:v>2010-02-22</c:v>
                </c:pt>
                <c:pt idx="1715">
                  <c:v>2010-02-23</c:v>
                </c:pt>
                <c:pt idx="1716">
                  <c:v>2010-02-24</c:v>
                </c:pt>
                <c:pt idx="1717">
                  <c:v>2010-02-25</c:v>
                </c:pt>
                <c:pt idx="1718">
                  <c:v>2010-02-26</c:v>
                </c:pt>
                <c:pt idx="1719">
                  <c:v>2010-03-01</c:v>
                </c:pt>
                <c:pt idx="1720">
                  <c:v>2010-03-02</c:v>
                </c:pt>
                <c:pt idx="1721">
                  <c:v>2010-03-03</c:v>
                </c:pt>
                <c:pt idx="1722">
                  <c:v>2010-03-04</c:v>
                </c:pt>
                <c:pt idx="1723">
                  <c:v>2010-03-05</c:v>
                </c:pt>
                <c:pt idx="1724">
                  <c:v>2010-03-08</c:v>
                </c:pt>
                <c:pt idx="1725">
                  <c:v>2010-03-09</c:v>
                </c:pt>
                <c:pt idx="1726">
                  <c:v>2010-03-10</c:v>
                </c:pt>
                <c:pt idx="1727">
                  <c:v>2010-03-11</c:v>
                </c:pt>
                <c:pt idx="1728">
                  <c:v>2010-03-12</c:v>
                </c:pt>
                <c:pt idx="1729">
                  <c:v>2010-03-15</c:v>
                </c:pt>
                <c:pt idx="1730">
                  <c:v>2010-03-16</c:v>
                </c:pt>
                <c:pt idx="1731">
                  <c:v>2010-03-17</c:v>
                </c:pt>
                <c:pt idx="1732">
                  <c:v>2010-03-18</c:v>
                </c:pt>
                <c:pt idx="1733">
                  <c:v>2010-03-19</c:v>
                </c:pt>
                <c:pt idx="1734">
                  <c:v>2010-03-22</c:v>
                </c:pt>
                <c:pt idx="1735">
                  <c:v>2010-03-23</c:v>
                </c:pt>
                <c:pt idx="1736">
                  <c:v>2010-03-24</c:v>
                </c:pt>
                <c:pt idx="1737">
                  <c:v>2010-03-25</c:v>
                </c:pt>
                <c:pt idx="1738">
                  <c:v>2010-03-26</c:v>
                </c:pt>
                <c:pt idx="1739">
                  <c:v>2010-03-29</c:v>
                </c:pt>
                <c:pt idx="1740">
                  <c:v>2010-03-30</c:v>
                </c:pt>
                <c:pt idx="1741">
                  <c:v>2010-03-31</c:v>
                </c:pt>
                <c:pt idx="1742">
                  <c:v>2010-04-01</c:v>
                </c:pt>
                <c:pt idx="1743">
                  <c:v>2010-04-05</c:v>
                </c:pt>
                <c:pt idx="1744">
                  <c:v>2010-04-06</c:v>
                </c:pt>
                <c:pt idx="1745">
                  <c:v>2010-04-07</c:v>
                </c:pt>
                <c:pt idx="1746">
                  <c:v>2010-04-08</c:v>
                </c:pt>
                <c:pt idx="1747">
                  <c:v>2010-04-09</c:v>
                </c:pt>
                <c:pt idx="1748">
                  <c:v>2010-04-12</c:v>
                </c:pt>
                <c:pt idx="1749">
                  <c:v>2010-04-13</c:v>
                </c:pt>
                <c:pt idx="1750">
                  <c:v>2010-04-14</c:v>
                </c:pt>
                <c:pt idx="1751">
                  <c:v>2010-04-15</c:v>
                </c:pt>
                <c:pt idx="1752">
                  <c:v>2010-04-16</c:v>
                </c:pt>
                <c:pt idx="1753">
                  <c:v>2010-04-19</c:v>
                </c:pt>
                <c:pt idx="1754">
                  <c:v>2010-04-20</c:v>
                </c:pt>
                <c:pt idx="1755">
                  <c:v>2010-04-21</c:v>
                </c:pt>
                <c:pt idx="1756">
                  <c:v>2010-04-22</c:v>
                </c:pt>
                <c:pt idx="1757">
                  <c:v>2010-04-23</c:v>
                </c:pt>
                <c:pt idx="1758">
                  <c:v>2010-04-26</c:v>
                </c:pt>
                <c:pt idx="1759">
                  <c:v>2010-04-27</c:v>
                </c:pt>
                <c:pt idx="1760">
                  <c:v>2010-04-28</c:v>
                </c:pt>
                <c:pt idx="1761">
                  <c:v>2010-04-29</c:v>
                </c:pt>
                <c:pt idx="1762">
                  <c:v>2010-04-30</c:v>
                </c:pt>
                <c:pt idx="1763">
                  <c:v>2010-05-03</c:v>
                </c:pt>
                <c:pt idx="1764">
                  <c:v>2010-05-04</c:v>
                </c:pt>
                <c:pt idx="1765">
                  <c:v>2010-05-05</c:v>
                </c:pt>
                <c:pt idx="1766">
                  <c:v>2010-05-06</c:v>
                </c:pt>
                <c:pt idx="1767">
                  <c:v>2010-05-07</c:v>
                </c:pt>
                <c:pt idx="1768">
                  <c:v>2010-05-10</c:v>
                </c:pt>
                <c:pt idx="1769">
                  <c:v>2010-05-11</c:v>
                </c:pt>
                <c:pt idx="1770">
                  <c:v>2010-05-12</c:v>
                </c:pt>
                <c:pt idx="1771">
                  <c:v>2010-05-13</c:v>
                </c:pt>
                <c:pt idx="1772">
                  <c:v>2010-05-14</c:v>
                </c:pt>
                <c:pt idx="1773">
                  <c:v>2010-05-17</c:v>
                </c:pt>
                <c:pt idx="1774">
                  <c:v>2010-05-18</c:v>
                </c:pt>
                <c:pt idx="1775">
                  <c:v>2010-05-19</c:v>
                </c:pt>
                <c:pt idx="1776">
                  <c:v>2010-05-20</c:v>
                </c:pt>
                <c:pt idx="1777">
                  <c:v>2010-05-21</c:v>
                </c:pt>
                <c:pt idx="1778">
                  <c:v>2010-05-24</c:v>
                </c:pt>
                <c:pt idx="1779">
                  <c:v>2010-05-25</c:v>
                </c:pt>
                <c:pt idx="1780">
                  <c:v>2010-05-26</c:v>
                </c:pt>
                <c:pt idx="1781">
                  <c:v>2010-05-27</c:v>
                </c:pt>
                <c:pt idx="1782">
                  <c:v>2010-05-28</c:v>
                </c:pt>
                <c:pt idx="1783">
                  <c:v>2010-06-01</c:v>
                </c:pt>
                <c:pt idx="1784">
                  <c:v>2010-06-02</c:v>
                </c:pt>
                <c:pt idx="1785">
                  <c:v>2010-06-03</c:v>
                </c:pt>
                <c:pt idx="1786">
                  <c:v>2010-06-04</c:v>
                </c:pt>
                <c:pt idx="1787">
                  <c:v>2010-06-07</c:v>
                </c:pt>
                <c:pt idx="1788">
                  <c:v>2010-06-08</c:v>
                </c:pt>
                <c:pt idx="1789">
                  <c:v>2010-06-09</c:v>
                </c:pt>
                <c:pt idx="1790">
                  <c:v>2010-06-10</c:v>
                </c:pt>
                <c:pt idx="1791">
                  <c:v>2010-06-11</c:v>
                </c:pt>
                <c:pt idx="1792">
                  <c:v>2010-06-14</c:v>
                </c:pt>
                <c:pt idx="1793">
                  <c:v>2010-06-15</c:v>
                </c:pt>
                <c:pt idx="1794">
                  <c:v>2010-06-16</c:v>
                </c:pt>
                <c:pt idx="1795">
                  <c:v>2010-06-17</c:v>
                </c:pt>
                <c:pt idx="1796">
                  <c:v>2010-06-18</c:v>
                </c:pt>
                <c:pt idx="1797">
                  <c:v>2010-06-21</c:v>
                </c:pt>
                <c:pt idx="1798">
                  <c:v>2010-06-22</c:v>
                </c:pt>
                <c:pt idx="1799">
                  <c:v>2010-06-23</c:v>
                </c:pt>
                <c:pt idx="1800">
                  <c:v>2010-06-24</c:v>
                </c:pt>
                <c:pt idx="1801">
                  <c:v>2010-06-25</c:v>
                </c:pt>
                <c:pt idx="1802">
                  <c:v>2010-06-28</c:v>
                </c:pt>
                <c:pt idx="1803">
                  <c:v>2010-06-29</c:v>
                </c:pt>
                <c:pt idx="1804">
                  <c:v>2010-06-30</c:v>
                </c:pt>
                <c:pt idx="1805">
                  <c:v>2010-07-01</c:v>
                </c:pt>
                <c:pt idx="1806">
                  <c:v>2010-07-02</c:v>
                </c:pt>
                <c:pt idx="1807">
                  <c:v>2010-07-06</c:v>
                </c:pt>
                <c:pt idx="1808">
                  <c:v>2010-07-07</c:v>
                </c:pt>
                <c:pt idx="1809">
                  <c:v>2010-07-08</c:v>
                </c:pt>
                <c:pt idx="1810">
                  <c:v>2010-07-09</c:v>
                </c:pt>
                <c:pt idx="1811">
                  <c:v>2010-07-12</c:v>
                </c:pt>
                <c:pt idx="1812">
                  <c:v>2010-07-13</c:v>
                </c:pt>
                <c:pt idx="1813">
                  <c:v>2010-07-14</c:v>
                </c:pt>
                <c:pt idx="1814">
                  <c:v>2010-07-15</c:v>
                </c:pt>
                <c:pt idx="1815">
                  <c:v>2010-07-16</c:v>
                </c:pt>
                <c:pt idx="1816">
                  <c:v>2010-07-19</c:v>
                </c:pt>
                <c:pt idx="1817">
                  <c:v>2010-07-20</c:v>
                </c:pt>
                <c:pt idx="1818">
                  <c:v>2010-07-21</c:v>
                </c:pt>
                <c:pt idx="1819">
                  <c:v>2010-07-22</c:v>
                </c:pt>
                <c:pt idx="1820">
                  <c:v>2010-07-23</c:v>
                </c:pt>
                <c:pt idx="1821">
                  <c:v>2010-07-26</c:v>
                </c:pt>
                <c:pt idx="1822">
                  <c:v>2010-07-27</c:v>
                </c:pt>
                <c:pt idx="1823">
                  <c:v>2010-07-28</c:v>
                </c:pt>
                <c:pt idx="1824">
                  <c:v>2010-07-29</c:v>
                </c:pt>
                <c:pt idx="1825">
                  <c:v>2010-07-30</c:v>
                </c:pt>
                <c:pt idx="1826">
                  <c:v>2010-08-02</c:v>
                </c:pt>
                <c:pt idx="1827">
                  <c:v>2010-08-03</c:v>
                </c:pt>
                <c:pt idx="1828">
                  <c:v>2010-08-04</c:v>
                </c:pt>
                <c:pt idx="1829">
                  <c:v>2010-08-05</c:v>
                </c:pt>
                <c:pt idx="1830">
                  <c:v>2010-08-06</c:v>
                </c:pt>
                <c:pt idx="1831">
                  <c:v>2010-08-09</c:v>
                </c:pt>
                <c:pt idx="1832">
                  <c:v>2010-08-10</c:v>
                </c:pt>
                <c:pt idx="1833">
                  <c:v>2010-08-11</c:v>
                </c:pt>
                <c:pt idx="1834">
                  <c:v>2010-08-12</c:v>
                </c:pt>
                <c:pt idx="1835">
                  <c:v>2010-08-13</c:v>
                </c:pt>
                <c:pt idx="1836">
                  <c:v>2010-08-16</c:v>
                </c:pt>
                <c:pt idx="1837">
                  <c:v>2010-08-17</c:v>
                </c:pt>
                <c:pt idx="1838">
                  <c:v>2010-08-18</c:v>
                </c:pt>
                <c:pt idx="1839">
                  <c:v>2010-08-19</c:v>
                </c:pt>
                <c:pt idx="1840">
                  <c:v>2010-08-20</c:v>
                </c:pt>
                <c:pt idx="1841">
                  <c:v>2010-08-23</c:v>
                </c:pt>
                <c:pt idx="1842">
                  <c:v>2010-08-24</c:v>
                </c:pt>
                <c:pt idx="1843">
                  <c:v>2010-08-25</c:v>
                </c:pt>
                <c:pt idx="1844">
                  <c:v>2010-08-26</c:v>
                </c:pt>
                <c:pt idx="1845">
                  <c:v>2010-08-27</c:v>
                </c:pt>
                <c:pt idx="1846">
                  <c:v>2010-08-30</c:v>
                </c:pt>
                <c:pt idx="1847">
                  <c:v>2010-08-31</c:v>
                </c:pt>
                <c:pt idx="1848">
                  <c:v>2010-09-01</c:v>
                </c:pt>
                <c:pt idx="1849">
                  <c:v>2010-09-02</c:v>
                </c:pt>
                <c:pt idx="1850">
                  <c:v>2010-09-03</c:v>
                </c:pt>
                <c:pt idx="1851">
                  <c:v>2010-09-07</c:v>
                </c:pt>
                <c:pt idx="1852">
                  <c:v>2010-09-08</c:v>
                </c:pt>
                <c:pt idx="1853">
                  <c:v>2010-09-09</c:v>
                </c:pt>
                <c:pt idx="1854">
                  <c:v>2010-09-10</c:v>
                </c:pt>
                <c:pt idx="1855">
                  <c:v>2010-09-13</c:v>
                </c:pt>
                <c:pt idx="1856">
                  <c:v>2010-09-14</c:v>
                </c:pt>
                <c:pt idx="1857">
                  <c:v>2010-09-15</c:v>
                </c:pt>
                <c:pt idx="1858">
                  <c:v>2010-09-16</c:v>
                </c:pt>
                <c:pt idx="1859">
                  <c:v>2010-09-17</c:v>
                </c:pt>
                <c:pt idx="1860">
                  <c:v>2010-09-20</c:v>
                </c:pt>
                <c:pt idx="1861">
                  <c:v>2010-09-21</c:v>
                </c:pt>
                <c:pt idx="1862">
                  <c:v>2010-09-22</c:v>
                </c:pt>
                <c:pt idx="1863">
                  <c:v>2010-09-23</c:v>
                </c:pt>
                <c:pt idx="1864">
                  <c:v>2010-09-24</c:v>
                </c:pt>
                <c:pt idx="1865">
                  <c:v>2010-09-27</c:v>
                </c:pt>
                <c:pt idx="1866">
                  <c:v>2010-09-28</c:v>
                </c:pt>
                <c:pt idx="1867">
                  <c:v>2010-09-29</c:v>
                </c:pt>
                <c:pt idx="1868">
                  <c:v>2010-09-30</c:v>
                </c:pt>
                <c:pt idx="1869">
                  <c:v>2010-10-01</c:v>
                </c:pt>
                <c:pt idx="1870">
                  <c:v>2010-10-04</c:v>
                </c:pt>
                <c:pt idx="1871">
                  <c:v>2010-10-05</c:v>
                </c:pt>
                <c:pt idx="1872">
                  <c:v>2010-10-06</c:v>
                </c:pt>
                <c:pt idx="1873">
                  <c:v>2010-10-07</c:v>
                </c:pt>
                <c:pt idx="1874">
                  <c:v>2010-10-08</c:v>
                </c:pt>
                <c:pt idx="1875">
                  <c:v>2010-10-11</c:v>
                </c:pt>
                <c:pt idx="1876">
                  <c:v>2010-10-12</c:v>
                </c:pt>
                <c:pt idx="1877">
                  <c:v>2010-10-13</c:v>
                </c:pt>
                <c:pt idx="1878">
                  <c:v>2010-10-14</c:v>
                </c:pt>
                <c:pt idx="1879">
                  <c:v>2010-10-15</c:v>
                </c:pt>
                <c:pt idx="1880">
                  <c:v>2010-10-18</c:v>
                </c:pt>
                <c:pt idx="1881">
                  <c:v>2010-10-19</c:v>
                </c:pt>
                <c:pt idx="1882">
                  <c:v>2010-10-20</c:v>
                </c:pt>
                <c:pt idx="1883">
                  <c:v>2010-10-21</c:v>
                </c:pt>
                <c:pt idx="1884">
                  <c:v>2010-10-22</c:v>
                </c:pt>
                <c:pt idx="1885">
                  <c:v>2010-10-25</c:v>
                </c:pt>
                <c:pt idx="1886">
                  <c:v>2010-10-26</c:v>
                </c:pt>
                <c:pt idx="1887">
                  <c:v>2010-10-27</c:v>
                </c:pt>
                <c:pt idx="1888">
                  <c:v>2010-10-28</c:v>
                </c:pt>
                <c:pt idx="1889">
                  <c:v>2010-10-29</c:v>
                </c:pt>
                <c:pt idx="1890">
                  <c:v>2010-11-01</c:v>
                </c:pt>
                <c:pt idx="1891">
                  <c:v>2010-11-02</c:v>
                </c:pt>
                <c:pt idx="1892">
                  <c:v>2010-11-03</c:v>
                </c:pt>
                <c:pt idx="1893">
                  <c:v>2010-11-04</c:v>
                </c:pt>
                <c:pt idx="1894">
                  <c:v>2010-11-05</c:v>
                </c:pt>
                <c:pt idx="1895">
                  <c:v>2010-11-08</c:v>
                </c:pt>
                <c:pt idx="1896">
                  <c:v>2010-11-09</c:v>
                </c:pt>
                <c:pt idx="1897">
                  <c:v>2010-11-10</c:v>
                </c:pt>
                <c:pt idx="1898">
                  <c:v>2010-11-11</c:v>
                </c:pt>
                <c:pt idx="1899">
                  <c:v>2010-11-12</c:v>
                </c:pt>
                <c:pt idx="1900">
                  <c:v>2010-11-15</c:v>
                </c:pt>
                <c:pt idx="1901">
                  <c:v>2010-11-16</c:v>
                </c:pt>
                <c:pt idx="1902">
                  <c:v>2010-11-17</c:v>
                </c:pt>
                <c:pt idx="1903">
                  <c:v>2010-11-18</c:v>
                </c:pt>
                <c:pt idx="1904">
                  <c:v>2010-11-19</c:v>
                </c:pt>
                <c:pt idx="1905">
                  <c:v>2010-11-22</c:v>
                </c:pt>
                <c:pt idx="1906">
                  <c:v>2010-11-23</c:v>
                </c:pt>
                <c:pt idx="1907">
                  <c:v>2010-11-24</c:v>
                </c:pt>
                <c:pt idx="1908">
                  <c:v>2010-11-26</c:v>
                </c:pt>
                <c:pt idx="1909">
                  <c:v>2010-11-29</c:v>
                </c:pt>
                <c:pt idx="1910">
                  <c:v>2010-11-30</c:v>
                </c:pt>
                <c:pt idx="1911">
                  <c:v>2010-12-01</c:v>
                </c:pt>
                <c:pt idx="1912">
                  <c:v>2010-12-02</c:v>
                </c:pt>
                <c:pt idx="1913">
                  <c:v>2010-12-03</c:v>
                </c:pt>
                <c:pt idx="1914">
                  <c:v>2010-12-06</c:v>
                </c:pt>
                <c:pt idx="1915">
                  <c:v>2010-12-07</c:v>
                </c:pt>
                <c:pt idx="1916">
                  <c:v>2010-12-08</c:v>
                </c:pt>
                <c:pt idx="1917">
                  <c:v>2010-12-09</c:v>
                </c:pt>
                <c:pt idx="1918">
                  <c:v>2010-12-10</c:v>
                </c:pt>
                <c:pt idx="1919">
                  <c:v>2010-12-13</c:v>
                </c:pt>
                <c:pt idx="1920">
                  <c:v>2010-12-14</c:v>
                </c:pt>
                <c:pt idx="1921">
                  <c:v>2010-12-15</c:v>
                </c:pt>
                <c:pt idx="1922">
                  <c:v>2010-12-16</c:v>
                </c:pt>
                <c:pt idx="1923">
                  <c:v>2010-12-17</c:v>
                </c:pt>
                <c:pt idx="1924">
                  <c:v>2010-12-20</c:v>
                </c:pt>
                <c:pt idx="1925">
                  <c:v>2010-12-21</c:v>
                </c:pt>
                <c:pt idx="1926">
                  <c:v>2010-12-22</c:v>
                </c:pt>
                <c:pt idx="1927">
                  <c:v>2010-12-23</c:v>
                </c:pt>
                <c:pt idx="1928">
                  <c:v>2010-12-27</c:v>
                </c:pt>
                <c:pt idx="1929">
                  <c:v>2010-12-28</c:v>
                </c:pt>
                <c:pt idx="1930">
                  <c:v>2010-12-29</c:v>
                </c:pt>
                <c:pt idx="1931">
                  <c:v>2010-12-30</c:v>
                </c:pt>
                <c:pt idx="1932">
                  <c:v>2010-12-31</c:v>
                </c:pt>
                <c:pt idx="1933">
                  <c:v>2011-01-03</c:v>
                </c:pt>
                <c:pt idx="1934">
                  <c:v>2011-01-04</c:v>
                </c:pt>
                <c:pt idx="1935">
                  <c:v>2011-01-05</c:v>
                </c:pt>
                <c:pt idx="1936">
                  <c:v>2011-01-06</c:v>
                </c:pt>
                <c:pt idx="1937">
                  <c:v>2011-01-07</c:v>
                </c:pt>
                <c:pt idx="1938">
                  <c:v>2011-01-10</c:v>
                </c:pt>
                <c:pt idx="1939">
                  <c:v>2011-01-11</c:v>
                </c:pt>
                <c:pt idx="1940">
                  <c:v>2011-01-12</c:v>
                </c:pt>
                <c:pt idx="1941">
                  <c:v>2011-01-13</c:v>
                </c:pt>
                <c:pt idx="1942">
                  <c:v>2011-01-14</c:v>
                </c:pt>
                <c:pt idx="1943">
                  <c:v>2011-01-18</c:v>
                </c:pt>
                <c:pt idx="1944">
                  <c:v>2011-01-19</c:v>
                </c:pt>
                <c:pt idx="1945">
                  <c:v>2011-01-20</c:v>
                </c:pt>
                <c:pt idx="1946">
                  <c:v>2011-01-21</c:v>
                </c:pt>
                <c:pt idx="1947">
                  <c:v>2011-01-24</c:v>
                </c:pt>
                <c:pt idx="1948">
                  <c:v>2011-01-25</c:v>
                </c:pt>
                <c:pt idx="1949">
                  <c:v>2011-01-26</c:v>
                </c:pt>
                <c:pt idx="1950">
                  <c:v>2011-01-27</c:v>
                </c:pt>
                <c:pt idx="1951">
                  <c:v>2011-01-28</c:v>
                </c:pt>
                <c:pt idx="1952">
                  <c:v>2011-01-31</c:v>
                </c:pt>
                <c:pt idx="1953">
                  <c:v>2011-02-01</c:v>
                </c:pt>
                <c:pt idx="1954">
                  <c:v>2011-02-02</c:v>
                </c:pt>
                <c:pt idx="1955">
                  <c:v>2011-02-03</c:v>
                </c:pt>
                <c:pt idx="1956">
                  <c:v>2011-02-04</c:v>
                </c:pt>
                <c:pt idx="1957">
                  <c:v>2011-02-07</c:v>
                </c:pt>
                <c:pt idx="1958">
                  <c:v>2011-02-08</c:v>
                </c:pt>
                <c:pt idx="1959">
                  <c:v>2011-02-09</c:v>
                </c:pt>
                <c:pt idx="1960">
                  <c:v>2011-02-10</c:v>
                </c:pt>
                <c:pt idx="1961">
                  <c:v>2011-02-11</c:v>
                </c:pt>
                <c:pt idx="1962">
                  <c:v>2011-02-14</c:v>
                </c:pt>
                <c:pt idx="1963">
                  <c:v>2011-02-15</c:v>
                </c:pt>
                <c:pt idx="1964">
                  <c:v>2011-02-16</c:v>
                </c:pt>
                <c:pt idx="1965">
                  <c:v>2011-02-17</c:v>
                </c:pt>
                <c:pt idx="1966">
                  <c:v>2011-02-18</c:v>
                </c:pt>
                <c:pt idx="1967">
                  <c:v>2011-02-22</c:v>
                </c:pt>
                <c:pt idx="1968">
                  <c:v>2011-02-23</c:v>
                </c:pt>
                <c:pt idx="1969">
                  <c:v>2011-02-24</c:v>
                </c:pt>
                <c:pt idx="1970">
                  <c:v>2011-02-25</c:v>
                </c:pt>
                <c:pt idx="1971">
                  <c:v>2011-02-28</c:v>
                </c:pt>
                <c:pt idx="1972">
                  <c:v>2011-03-01</c:v>
                </c:pt>
                <c:pt idx="1973">
                  <c:v>2011-03-02</c:v>
                </c:pt>
                <c:pt idx="1974">
                  <c:v>2011-03-03</c:v>
                </c:pt>
                <c:pt idx="1975">
                  <c:v>2011-03-04</c:v>
                </c:pt>
                <c:pt idx="1976">
                  <c:v>2011-03-07</c:v>
                </c:pt>
                <c:pt idx="1977">
                  <c:v>2011-03-08</c:v>
                </c:pt>
                <c:pt idx="1978">
                  <c:v>2011-03-09</c:v>
                </c:pt>
                <c:pt idx="1979">
                  <c:v>2011-03-10</c:v>
                </c:pt>
                <c:pt idx="1980">
                  <c:v>2011-03-11</c:v>
                </c:pt>
                <c:pt idx="1981">
                  <c:v>2011-03-14</c:v>
                </c:pt>
                <c:pt idx="1982">
                  <c:v>2011-03-15</c:v>
                </c:pt>
                <c:pt idx="1983">
                  <c:v>2011-03-16</c:v>
                </c:pt>
                <c:pt idx="1984">
                  <c:v>2011-03-17</c:v>
                </c:pt>
                <c:pt idx="1985">
                  <c:v>2011-03-18</c:v>
                </c:pt>
                <c:pt idx="1986">
                  <c:v>2011-03-21</c:v>
                </c:pt>
                <c:pt idx="1987">
                  <c:v>2011-03-22</c:v>
                </c:pt>
                <c:pt idx="1988">
                  <c:v>2011-03-23</c:v>
                </c:pt>
                <c:pt idx="1989">
                  <c:v>2011-03-24</c:v>
                </c:pt>
                <c:pt idx="1990">
                  <c:v>2011-03-25</c:v>
                </c:pt>
                <c:pt idx="1991">
                  <c:v>2011-03-29</c:v>
                </c:pt>
                <c:pt idx="1992">
                  <c:v>2011-03-30</c:v>
                </c:pt>
                <c:pt idx="1993">
                  <c:v>2011-03-31</c:v>
                </c:pt>
                <c:pt idx="1994">
                  <c:v>2011-04-01</c:v>
                </c:pt>
                <c:pt idx="1995">
                  <c:v>2011-04-04</c:v>
                </c:pt>
                <c:pt idx="1996">
                  <c:v>2011-04-05</c:v>
                </c:pt>
                <c:pt idx="1997">
                  <c:v>2011-04-06</c:v>
                </c:pt>
                <c:pt idx="1998">
                  <c:v>2011-04-07</c:v>
                </c:pt>
                <c:pt idx="1999">
                  <c:v>2011-04-11</c:v>
                </c:pt>
                <c:pt idx="2000">
                  <c:v>2011-04-13</c:v>
                </c:pt>
                <c:pt idx="2001">
                  <c:v>2011-04-15</c:v>
                </c:pt>
                <c:pt idx="2002">
                  <c:v>2011-04-18</c:v>
                </c:pt>
                <c:pt idx="2003">
                  <c:v>2011-04-26</c:v>
                </c:pt>
                <c:pt idx="2004">
                  <c:v>2011-04-27</c:v>
                </c:pt>
                <c:pt idx="2005">
                  <c:v>2011-04-28</c:v>
                </c:pt>
                <c:pt idx="2006">
                  <c:v>2011-05-02</c:v>
                </c:pt>
                <c:pt idx="2007">
                  <c:v>2011-05-03</c:v>
                </c:pt>
                <c:pt idx="2008">
                  <c:v>2011-05-10</c:v>
                </c:pt>
                <c:pt idx="2009">
                  <c:v>2011-05-11</c:v>
                </c:pt>
                <c:pt idx="2010">
                  <c:v>2011-05-17</c:v>
                </c:pt>
                <c:pt idx="2011">
                  <c:v>2011-05-18</c:v>
                </c:pt>
                <c:pt idx="2012">
                  <c:v>2011-05-23</c:v>
                </c:pt>
                <c:pt idx="2013">
                  <c:v>2011-05-31</c:v>
                </c:pt>
                <c:pt idx="2014">
                  <c:v>2011-06-01</c:v>
                </c:pt>
                <c:pt idx="2015">
                  <c:v>2011-06-03</c:v>
                </c:pt>
                <c:pt idx="2016">
                  <c:v>2011-06-08</c:v>
                </c:pt>
                <c:pt idx="2017">
                  <c:v>2011-06-10</c:v>
                </c:pt>
                <c:pt idx="2018">
                  <c:v>2011-06-13</c:v>
                </c:pt>
                <c:pt idx="2019">
                  <c:v>2011-06-21</c:v>
                </c:pt>
                <c:pt idx="2020">
                  <c:v>2011-06-23</c:v>
                </c:pt>
                <c:pt idx="2021">
                  <c:v>2011-06-28</c:v>
                </c:pt>
                <c:pt idx="2022">
                  <c:v>2011-06-30</c:v>
                </c:pt>
                <c:pt idx="2023">
                  <c:v>2011-07-01</c:v>
                </c:pt>
                <c:pt idx="2024">
                  <c:v>2011-07-07</c:v>
                </c:pt>
                <c:pt idx="2025">
                  <c:v>2011-07-08</c:v>
                </c:pt>
                <c:pt idx="2026">
                  <c:v>2011-07-14</c:v>
                </c:pt>
                <c:pt idx="2027">
                  <c:v>2011-07-15</c:v>
                </c:pt>
                <c:pt idx="2028">
                  <c:v>2011-07-18</c:v>
                </c:pt>
                <c:pt idx="2029">
                  <c:v>2011-07-19</c:v>
                </c:pt>
                <c:pt idx="2030">
                  <c:v>2011-07-20</c:v>
                </c:pt>
                <c:pt idx="2031">
                  <c:v>2011-07-21</c:v>
                </c:pt>
                <c:pt idx="2032">
                  <c:v>2011-07-25</c:v>
                </c:pt>
                <c:pt idx="2033">
                  <c:v>2011-07-26</c:v>
                </c:pt>
                <c:pt idx="2034">
                  <c:v>2011-07-27</c:v>
                </c:pt>
                <c:pt idx="2035">
                  <c:v>2011-07-28</c:v>
                </c:pt>
                <c:pt idx="2036">
                  <c:v>2011-07-29</c:v>
                </c:pt>
                <c:pt idx="2037">
                  <c:v>2011-08-01</c:v>
                </c:pt>
                <c:pt idx="2038">
                  <c:v>2011-08-02</c:v>
                </c:pt>
                <c:pt idx="2039">
                  <c:v>2011-08-03</c:v>
                </c:pt>
                <c:pt idx="2040">
                  <c:v>2011-08-04</c:v>
                </c:pt>
                <c:pt idx="2041">
                  <c:v>2011-08-05</c:v>
                </c:pt>
                <c:pt idx="2042">
                  <c:v>2011-08-08</c:v>
                </c:pt>
                <c:pt idx="2043">
                  <c:v>2011-08-09</c:v>
                </c:pt>
                <c:pt idx="2044">
                  <c:v>2011-08-10</c:v>
                </c:pt>
                <c:pt idx="2045">
                  <c:v>2011-08-11</c:v>
                </c:pt>
                <c:pt idx="2046">
                  <c:v>2011-08-12</c:v>
                </c:pt>
                <c:pt idx="2047">
                  <c:v>2011-08-15</c:v>
                </c:pt>
                <c:pt idx="2048">
                  <c:v>2011-08-16</c:v>
                </c:pt>
                <c:pt idx="2049">
                  <c:v>2011-08-17</c:v>
                </c:pt>
                <c:pt idx="2050">
                  <c:v>2011-08-18</c:v>
                </c:pt>
                <c:pt idx="2051">
                  <c:v>2011-08-19</c:v>
                </c:pt>
                <c:pt idx="2052">
                  <c:v>2011-08-22</c:v>
                </c:pt>
                <c:pt idx="2053">
                  <c:v>2011-08-23</c:v>
                </c:pt>
                <c:pt idx="2054">
                  <c:v>2011-08-24</c:v>
                </c:pt>
                <c:pt idx="2055">
                  <c:v>2011-08-25</c:v>
                </c:pt>
                <c:pt idx="2056">
                  <c:v>2011-08-26</c:v>
                </c:pt>
                <c:pt idx="2057">
                  <c:v>2011-08-30</c:v>
                </c:pt>
                <c:pt idx="2058">
                  <c:v>2011-08-31</c:v>
                </c:pt>
                <c:pt idx="2059">
                  <c:v>2011-09-01</c:v>
                </c:pt>
                <c:pt idx="2060">
                  <c:v>2011-09-02</c:v>
                </c:pt>
                <c:pt idx="2061">
                  <c:v>2011-09-06</c:v>
                </c:pt>
                <c:pt idx="2062">
                  <c:v>2011-09-07</c:v>
                </c:pt>
                <c:pt idx="2063">
                  <c:v>2011-09-08</c:v>
                </c:pt>
                <c:pt idx="2064">
                  <c:v>2011-09-09</c:v>
                </c:pt>
                <c:pt idx="2065">
                  <c:v>2011-09-12</c:v>
                </c:pt>
                <c:pt idx="2066">
                  <c:v>2011-09-13</c:v>
                </c:pt>
                <c:pt idx="2067">
                  <c:v>2011-09-14</c:v>
                </c:pt>
                <c:pt idx="2068">
                  <c:v>2011-09-15</c:v>
                </c:pt>
                <c:pt idx="2069">
                  <c:v>2011-09-16</c:v>
                </c:pt>
                <c:pt idx="2070">
                  <c:v>2011-09-19</c:v>
                </c:pt>
                <c:pt idx="2071">
                  <c:v>2011-09-20</c:v>
                </c:pt>
                <c:pt idx="2072">
                  <c:v>2011-09-21</c:v>
                </c:pt>
                <c:pt idx="2073">
                  <c:v>2011-09-22</c:v>
                </c:pt>
                <c:pt idx="2074">
                  <c:v>2011-09-23</c:v>
                </c:pt>
                <c:pt idx="2075">
                  <c:v>2011-09-26</c:v>
                </c:pt>
                <c:pt idx="2076">
                  <c:v>2011-09-27</c:v>
                </c:pt>
                <c:pt idx="2077">
                  <c:v>2011-09-28</c:v>
                </c:pt>
                <c:pt idx="2078">
                  <c:v>2011-09-29</c:v>
                </c:pt>
                <c:pt idx="2079">
                  <c:v>2011-09-30</c:v>
                </c:pt>
                <c:pt idx="2080">
                  <c:v>2011-10-03</c:v>
                </c:pt>
                <c:pt idx="2081">
                  <c:v>2011-10-04</c:v>
                </c:pt>
                <c:pt idx="2082">
                  <c:v>2011-10-05</c:v>
                </c:pt>
                <c:pt idx="2083">
                  <c:v>2011-10-06</c:v>
                </c:pt>
                <c:pt idx="2084">
                  <c:v>2011-10-07</c:v>
                </c:pt>
                <c:pt idx="2085">
                  <c:v>2011-10-10</c:v>
                </c:pt>
                <c:pt idx="2086">
                  <c:v>2011-10-11</c:v>
                </c:pt>
                <c:pt idx="2087">
                  <c:v>2011-10-12</c:v>
                </c:pt>
                <c:pt idx="2088">
                  <c:v>2011-10-13</c:v>
                </c:pt>
                <c:pt idx="2089">
                  <c:v>2011-10-14</c:v>
                </c:pt>
                <c:pt idx="2090">
                  <c:v>2011-10-17</c:v>
                </c:pt>
                <c:pt idx="2091">
                  <c:v>2011-10-18</c:v>
                </c:pt>
                <c:pt idx="2092">
                  <c:v>2011-10-19</c:v>
                </c:pt>
                <c:pt idx="2093">
                  <c:v>2011-10-20</c:v>
                </c:pt>
                <c:pt idx="2094">
                  <c:v>2011-10-21</c:v>
                </c:pt>
                <c:pt idx="2095">
                  <c:v>2011-10-24</c:v>
                </c:pt>
                <c:pt idx="2096">
                  <c:v>2011-10-25</c:v>
                </c:pt>
                <c:pt idx="2097">
                  <c:v>2011-10-26</c:v>
                </c:pt>
                <c:pt idx="2098">
                  <c:v>2011-10-27</c:v>
                </c:pt>
                <c:pt idx="2099">
                  <c:v>2011-10-28</c:v>
                </c:pt>
                <c:pt idx="2100">
                  <c:v>2011-10-31</c:v>
                </c:pt>
                <c:pt idx="2101">
                  <c:v>2011-11-01</c:v>
                </c:pt>
                <c:pt idx="2102">
                  <c:v>2011-11-02</c:v>
                </c:pt>
                <c:pt idx="2103">
                  <c:v>2011-11-03</c:v>
                </c:pt>
                <c:pt idx="2104">
                  <c:v>2011-11-04</c:v>
                </c:pt>
                <c:pt idx="2105">
                  <c:v>2011-11-07</c:v>
                </c:pt>
                <c:pt idx="2106">
                  <c:v>2011-11-08</c:v>
                </c:pt>
                <c:pt idx="2107">
                  <c:v>2011-11-09</c:v>
                </c:pt>
                <c:pt idx="2108">
                  <c:v>2011-11-10</c:v>
                </c:pt>
                <c:pt idx="2109">
                  <c:v>2011-11-11</c:v>
                </c:pt>
                <c:pt idx="2110">
                  <c:v>2011-11-14</c:v>
                </c:pt>
                <c:pt idx="2111">
                  <c:v>2011-11-15</c:v>
                </c:pt>
                <c:pt idx="2112">
                  <c:v>2011-11-16</c:v>
                </c:pt>
                <c:pt idx="2113">
                  <c:v>2011-11-17</c:v>
                </c:pt>
                <c:pt idx="2114">
                  <c:v>2011-11-18</c:v>
                </c:pt>
                <c:pt idx="2115">
                  <c:v>2011-11-21</c:v>
                </c:pt>
                <c:pt idx="2116">
                  <c:v>2011-11-22</c:v>
                </c:pt>
                <c:pt idx="2117">
                  <c:v>2011-11-23</c:v>
                </c:pt>
                <c:pt idx="2118">
                  <c:v>2011-11-25</c:v>
                </c:pt>
                <c:pt idx="2119">
                  <c:v>2011-11-28</c:v>
                </c:pt>
                <c:pt idx="2120">
                  <c:v>2011-11-29</c:v>
                </c:pt>
                <c:pt idx="2121">
                  <c:v>2011-11-30</c:v>
                </c:pt>
                <c:pt idx="2122">
                  <c:v>2011-12-01</c:v>
                </c:pt>
                <c:pt idx="2123">
                  <c:v>2011-12-02</c:v>
                </c:pt>
                <c:pt idx="2124">
                  <c:v>2011-12-05</c:v>
                </c:pt>
                <c:pt idx="2125">
                  <c:v>2011-12-06</c:v>
                </c:pt>
                <c:pt idx="2126">
                  <c:v>2011-12-07</c:v>
                </c:pt>
                <c:pt idx="2127">
                  <c:v>2011-12-08</c:v>
                </c:pt>
                <c:pt idx="2128">
                  <c:v>2011-12-09</c:v>
                </c:pt>
                <c:pt idx="2129">
                  <c:v>2011-12-12</c:v>
                </c:pt>
                <c:pt idx="2130">
                  <c:v>2011-12-13</c:v>
                </c:pt>
                <c:pt idx="2131">
                  <c:v>2011-12-14</c:v>
                </c:pt>
                <c:pt idx="2132">
                  <c:v>2011-12-15</c:v>
                </c:pt>
                <c:pt idx="2133">
                  <c:v>2011-12-16</c:v>
                </c:pt>
                <c:pt idx="2134">
                  <c:v>2011-12-19</c:v>
                </c:pt>
                <c:pt idx="2135">
                  <c:v>2011-12-20</c:v>
                </c:pt>
                <c:pt idx="2136">
                  <c:v>2011-12-21</c:v>
                </c:pt>
                <c:pt idx="2137">
                  <c:v>2011-12-22</c:v>
                </c:pt>
                <c:pt idx="2138">
                  <c:v>2011-12-23</c:v>
                </c:pt>
                <c:pt idx="2139">
                  <c:v>2011-12-28</c:v>
                </c:pt>
                <c:pt idx="2140">
                  <c:v>2011-12-29</c:v>
                </c:pt>
                <c:pt idx="2141">
                  <c:v>2011-12-30</c:v>
                </c:pt>
                <c:pt idx="2142">
                  <c:v>2012-01-03</c:v>
                </c:pt>
                <c:pt idx="2143">
                  <c:v>2012-01-04</c:v>
                </c:pt>
                <c:pt idx="2144">
                  <c:v>2012-01-05</c:v>
                </c:pt>
                <c:pt idx="2145">
                  <c:v>2012-01-06</c:v>
                </c:pt>
                <c:pt idx="2146">
                  <c:v>2012-01-09</c:v>
                </c:pt>
                <c:pt idx="2147">
                  <c:v>2012-01-10</c:v>
                </c:pt>
                <c:pt idx="2148">
                  <c:v>2012-01-11</c:v>
                </c:pt>
                <c:pt idx="2149">
                  <c:v>2012-01-12</c:v>
                </c:pt>
                <c:pt idx="2150">
                  <c:v>2012-01-13</c:v>
                </c:pt>
                <c:pt idx="2151">
                  <c:v>2012-01-17</c:v>
                </c:pt>
                <c:pt idx="2152">
                  <c:v>2012-01-18</c:v>
                </c:pt>
                <c:pt idx="2153">
                  <c:v>2012-01-19</c:v>
                </c:pt>
                <c:pt idx="2154">
                  <c:v>2012-01-20</c:v>
                </c:pt>
                <c:pt idx="2155">
                  <c:v>2012-01-23</c:v>
                </c:pt>
                <c:pt idx="2156">
                  <c:v>2012-01-24</c:v>
                </c:pt>
                <c:pt idx="2157">
                  <c:v>2012-01-25</c:v>
                </c:pt>
                <c:pt idx="2158">
                  <c:v>2012-01-26</c:v>
                </c:pt>
                <c:pt idx="2159">
                  <c:v>2012-01-27</c:v>
                </c:pt>
                <c:pt idx="2160">
                  <c:v>2012-01-30</c:v>
                </c:pt>
                <c:pt idx="2161">
                  <c:v>2012-01-31</c:v>
                </c:pt>
                <c:pt idx="2162">
                  <c:v>2012-02-01</c:v>
                </c:pt>
                <c:pt idx="2163">
                  <c:v>2012-02-02</c:v>
                </c:pt>
                <c:pt idx="2164">
                  <c:v>2012-02-03</c:v>
                </c:pt>
                <c:pt idx="2165">
                  <c:v>2012-02-06</c:v>
                </c:pt>
                <c:pt idx="2166">
                  <c:v>2012-02-07</c:v>
                </c:pt>
                <c:pt idx="2167">
                  <c:v>2012-02-08</c:v>
                </c:pt>
                <c:pt idx="2168">
                  <c:v>2012-02-09</c:v>
                </c:pt>
                <c:pt idx="2169">
                  <c:v>2012-02-10</c:v>
                </c:pt>
                <c:pt idx="2170">
                  <c:v>2012-02-13</c:v>
                </c:pt>
                <c:pt idx="2171">
                  <c:v>2012-02-14</c:v>
                </c:pt>
                <c:pt idx="2172">
                  <c:v>2012-02-15</c:v>
                </c:pt>
                <c:pt idx="2173">
                  <c:v>2012-02-16</c:v>
                </c:pt>
                <c:pt idx="2174">
                  <c:v>2012-02-17</c:v>
                </c:pt>
                <c:pt idx="2175">
                  <c:v>2012-02-21</c:v>
                </c:pt>
                <c:pt idx="2176">
                  <c:v>2012-02-22</c:v>
                </c:pt>
                <c:pt idx="2177">
                  <c:v>2012-02-23</c:v>
                </c:pt>
                <c:pt idx="2178">
                  <c:v>2012-02-24</c:v>
                </c:pt>
                <c:pt idx="2179">
                  <c:v>2012-02-27</c:v>
                </c:pt>
                <c:pt idx="2180">
                  <c:v>2012-02-28</c:v>
                </c:pt>
                <c:pt idx="2181">
                  <c:v>2012-02-29</c:v>
                </c:pt>
                <c:pt idx="2182">
                  <c:v>2012-03-01</c:v>
                </c:pt>
                <c:pt idx="2183">
                  <c:v>2012-03-02</c:v>
                </c:pt>
                <c:pt idx="2184">
                  <c:v>2012-03-05</c:v>
                </c:pt>
                <c:pt idx="2185">
                  <c:v>2012-03-06</c:v>
                </c:pt>
                <c:pt idx="2186">
                  <c:v>2012-03-07</c:v>
                </c:pt>
                <c:pt idx="2187">
                  <c:v>2012-03-08</c:v>
                </c:pt>
                <c:pt idx="2188">
                  <c:v>2012-03-09</c:v>
                </c:pt>
                <c:pt idx="2189">
                  <c:v>2012-03-12</c:v>
                </c:pt>
                <c:pt idx="2190">
                  <c:v>2012-03-13</c:v>
                </c:pt>
                <c:pt idx="2191">
                  <c:v>2012-03-14</c:v>
                </c:pt>
                <c:pt idx="2192">
                  <c:v>2012-03-15</c:v>
                </c:pt>
                <c:pt idx="2193">
                  <c:v>2012-03-16</c:v>
                </c:pt>
                <c:pt idx="2194">
                  <c:v>2012-03-19</c:v>
                </c:pt>
                <c:pt idx="2195">
                  <c:v>2012-03-20</c:v>
                </c:pt>
                <c:pt idx="2196">
                  <c:v>2012-03-21</c:v>
                </c:pt>
                <c:pt idx="2197">
                  <c:v>2012-03-22</c:v>
                </c:pt>
                <c:pt idx="2198">
                  <c:v>2012-03-23</c:v>
                </c:pt>
                <c:pt idx="2199">
                  <c:v>2012-03-26</c:v>
                </c:pt>
                <c:pt idx="2200">
                  <c:v>2012-03-27</c:v>
                </c:pt>
                <c:pt idx="2201">
                  <c:v>2012-03-28</c:v>
                </c:pt>
                <c:pt idx="2202">
                  <c:v>2012-03-29</c:v>
                </c:pt>
                <c:pt idx="2203">
                  <c:v>2012-03-30</c:v>
                </c:pt>
                <c:pt idx="2204">
                  <c:v>2012-04-02</c:v>
                </c:pt>
                <c:pt idx="2205">
                  <c:v>2012-04-04</c:v>
                </c:pt>
                <c:pt idx="2206">
                  <c:v>2012-04-05</c:v>
                </c:pt>
                <c:pt idx="2207">
                  <c:v>2012-04-10</c:v>
                </c:pt>
                <c:pt idx="2208">
                  <c:v>2012-04-11</c:v>
                </c:pt>
                <c:pt idx="2209">
                  <c:v>2012-04-12</c:v>
                </c:pt>
                <c:pt idx="2210">
                  <c:v>2012-04-13</c:v>
                </c:pt>
                <c:pt idx="2211">
                  <c:v>2012-04-16</c:v>
                </c:pt>
                <c:pt idx="2212">
                  <c:v>2012-04-17</c:v>
                </c:pt>
                <c:pt idx="2213">
                  <c:v>2012-04-18</c:v>
                </c:pt>
                <c:pt idx="2214">
                  <c:v>2012-04-19</c:v>
                </c:pt>
                <c:pt idx="2215">
                  <c:v>2012-04-20</c:v>
                </c:pt>
                <c:pt idx="2216">
                  <c:v>2012-04-23</c:v>
                </c:pt>
                <c:pt idx="2217">
                  <c:v>2012-04-24</c:v>
                </c:pt>
                <c:pt idx="2218">
                  <c:v>2012-04-25</c:v>
                </c:pt>
                <c:pt idx="2219">
                  <c:v>2012-04-26</c:v>
                </c:pt>
                <c:pt idx="2220">
                  <c:v>2012-04-27</c:v>
                </c:pt>
                <c:pt idx="2221">
                  <c:v>2012-04-30</c:v>
                </c:pt>
                <c:pt idx="2222">
                  <c:v>2012-05-01</c:v>
                </c:pt>
                <c:pt idx="2223">
                  <c:v>2012-05-02</c:v>
                </c:pt>
                <c:pt idx="2224">
                  <c:v>2012-05-03</c:v>
                </c:pt>
                <c:pt idx="2225">
                  <c:v>2012-05-04</c:v>
                </c:pt>
                <c:pt idx="2226">
                  <c:v>2012-05-08</c:v>
                </c:pt>
                <c:pt idx="2227">
                  <c:v>2012-05-09</c:v>
                </c:pt>
                <c:pt idx="2228">
                  <c:v>2012-05-10</c:v>
                </c:pt>
                <c:pt idx="2229">
                  <c:v>2012-05-11</c:v>
                </c:pt>
                <c:pt idx="2230">
                  <c:v>2012-05-14</c:v>
                </c:pt>
                <c:pt idx="2231">
                  <c:v>2012-05-15</c:v>
                </c:pt>
                <c:pt idx="2232">
                  <c:v>2012-05-16</c:v>
                </c:pt>
                <c:pt idx="2233">
                  <c:v>2012-05-17</c:v>
                </c:pt>
                <c:pt idx="2234">
                  <c:v>2012-05-18</c:v>
                </c:pt>
                <c:pt idx="2235">
                  <c:v>2012-05-21</c:v>
                </c:pt>
                <c:pt idx="2236">
                  <c:v>2012-05-22</c:v>
                </c:pt>
                <c:pt idx="2237">
                  <c:v>2012-05-23</c:v>
                </c:pt>
                <c:pt idx="2238">
                  <c:v>2012-05-24</c:v>
                </c:pt>
                <c:pt idx="2239">
                  <c:v>2012-05-25</c:v>
                </c:pt>
                <c:pt idx="2240">
                  <c:v>2012-05-29</c:v>
                </c:pt>
                <c:pt idx="2241">
                  <c:v>2012-05-30</c:v>
                </c:pt>
                <c:pt idx="2242">
                  <c:v>2012-05-31</c:v>
                </c:pt>
                <c:pt idx="2243">
                  <c:v>2012-06-01</c:v>
                </c:pt>
                <c:pt idx="2244">
                  <c:v>2012-06-04</c:v>
                </c:pt>
                <c:pt idx="2245">
                  <c:v>2012-06-05</c:v>
                </c:pt>
                <c:pt idx="2246">
                  <c:v>2012-06-06</c:v>
                </c:pt>
                <c:pt idx="2247">
                  <c:v>2012-06-07</c:v>
                </c:pt>
                <c:pt idx="2248">
                  <c:v>2012-06-08</c:v>
                </c:pt>
                <c:pt idx="2249">
                  <c:v>2012-06-11</c:v>
                </c:pt>
                <c:pt idx="2250">
                  <c:v>2012-06-12</c:v>
                </c:pt>
                <c:pt idx="2251">
                  <c:v>2012-06-13</c:v>
                </c:pt>
                <c:pt idx="2252">
                  <c:v>2012-06-14</c:v>
                </c:pt>
                <c:pt idx="2253">
                  <c:v>2012-06-15</c:v>
                </c:pt>
                <c:pt idx="2254">
                  <c:v>2012-06-18</c:v>
                </c:pt>
                <c:pt idx="2255">
                  <c:v>2012-06-19</c:v>
                </c:pt>
                <c:pt idx="2256">
                  <c:v>2012-06-20</c:v>
                </c:pt>
                <c:pt idx="2257">
                  <c:v>2012-06-21</c:v>
                </c:pt>
                <c:pt idx="2258">
                  <c:v>2012-06-22</c:v>
                </c:pt>
                <c:pt idx="2259">
                  <c:v>2012-06-25</c:v>
                </c:pt>
                <c:pt idx="2260">
                  <c:v>2012-06-26</c:v>
                </c:pt>
                <c:pt idx="2261">
                  <c:v>2012-06-27</c:v>
                </c:pt>
                <c:pt idx="2262">
                  <c:v>2012-06-28</c:v>
                </c:pt>
                <c:pt idx="2263">
                  <c:v>2012-06-29</c:v>
                </c:pt>
                <c:pt idx="2264">
                  <c:v>2012-07-02</c:v>
                </c:pt>
                <c:pt idx="2265">
                  <c:v>2012-07-03</c:v>
                </c:pt>
                <c:pt idx="2266">
                  <c:v>2012-07-05</c:v>
                </c:pt>
                <c:pt idx="2267">
                  <c:v>2012-07-06</c:v>
                </c:pt>
                <c:pt idx="2268">
                  <c:v>2012-07-09</c:v>
                </c:pt>
                <c:pt idx="2269">
                  <c:v>2012-07-10</c:v>
                </c:pt>
                <c:pt idx="2270">
                  <c:v>2012-07-11</c:v>
                </c:pt>
                <c:pt idx="2271">
                  <c:v>2012-07-12</c:v>
                </c:pt>
                <c:pt idx="2272">
                  <c:v>2012-07-13</c:v>
                </c:pt>
                <c:pt idx="2273">
                  <c:v>2012-07-16</c:v>
                </c:pt>
                <c:pt idx="2274">
                  <c:v>2012-07-17</c:v>
                </c:pt>
                <c:pt idx="2275">
                  <c:v>2012-07-18</c:v>
                </c:pt>
                <c:pt idx="2276">
                  <c:v>2012-07-19</c:v>
                </c:pt>
                <c:pt idx="2277">
                  <c:v>2012-07-20</c:v>
                </c:pt>
                <c:pt idx="2278">
                  <c:v>2012-07-23</c:v>
                </c:pt>
                <c:pt idx="2279">
                  <c:v>2012-07-24</c:v>
                </c:pt>
                <c:pt idx="2280">
                  <c:v>2012-07-25</c:v>
                </c:pt>
                <c:pt idx="2281">
                  <c:v>2012-07-26</c:v>
                </c:pt>
                <c:pt idx="2282">
                  <c:v>2012-07-27</c:v>
                </c:pt>
                <c:pt idx="2283">
                  <c:v>2012-07-30</c:v>
                </c:pt>
                <c:pt idx="2284">
                  <c:v>2012-07-31</c:v>
                </c:pt>
                <c:pt idx="2285">
                  <c:v>2012-08-01</c:v>
                </c:pt>
                <c:pt idx="2286">
                  <c:v>2012-08-02</c:v>
                </c:pt>
                <c:pt idx="2287">
                  <c:v>2012-08-03</c:v>
                </c:pt>
                <c:pt idx="2288">
                  <c:v>2012-08-06</c:v>
                </c:pt>
                <c:pt idx="2289">
                  <c:v>2012-08-07</c:v>
                </c:pt>
                <c:pt idx="2290">
                  <c:v>2012-08-08</c:v>
                </c:pt>
                <c:pt idx="2291">
                  <c:v>2012-08-09</c:v>
                </c:pt>
                <c:pt idx="2292">
                  <c:v>2012-08-10</c:v>
                </c:pt>
                <c:pt idx="2293">
                  <c:v>2012-08-13</c:v>
                </c:pt>
                <c:pt idx="2294">
                  <c:v>2012-08-14</c:v>
                </c:pt>
                <c:pt idx="2295">
                  <c:v>2012-08-15</c:v>
                </c:pt>
                <c:pt idx="2296">
                  <c:v>2012-08-16</c:v>
                </c:pt>
                <c:pt idx="2297">
                  <c:v>2012-08-17</c:v>
                </c:pt>
                <c:pt idx="2298">
                  <c:v>2012-08-20</c:v>
                </c:pt>
                <c:pt idx="2299">
                  <c:v>2012-08-21</c:v>
                </c:pt>
                <c:pt idx="2300">
                  <c:v>2012-08-22</c:v>
                </c:pt>
                <c:pt idx="2301">
                  <c:v>2012-08-23</c:v>
                </c:pt>
                <c:pt idx="2302">
                  <c:v>2012-08-24</c:v>
                </c:pt>
                <c:pt idx="2303">
                  <c:v>2012-08-27</c:v>
                </c:pt>
                <c:pt idx="2304">
                  <c:v>2012-08-28</c:v>
                </c:pt>
                <c:pt idx="2305">
                  <c:v>2012-08-29</c:v>
                </c:pt>
                <c:pt idx="2306">
                  <c:v>2012-08-30</c:v>
                </c:pt>
                <c:pt idx="2307">
                  <c:v>2012-08-31</c:v>
                </c:pt>
                <c:pt idx="2308">
                  <c:v>2012-09-04</c:v>
                </c:pt>
                <c:pt idx="2309">
                  <c:v>2012-09-05</c:v>
                </c:pt>
                <c:pt idx="2310">
                  <c:v>2012-09-06</c:v>
                </c:pt>
                <c:pt idx="2311">
                  <c:v>2012-09-07</c:v>
                </c:pt>
                <c:pt idx="2312">
                  <c:v>2012-09-10</c:v>
                </c:pt>
                <c:pt idx="2313">
                  <c:v>2012-09-11</c:v>
                </c:pt>
                <c:pt idx="2314">
                  <c:v>2012-09-12</c:v>
                </c:pt>
                <c:pt idx="2315">
                  <c:v>2012-09-13</c:v>
                </c:pt>
                <c:pt idx="2316">
                  <c:v>2012-09-14</c:v>
                </c:pt>
                <c:pt idx="2317">
                  <c:v>2012-09-17</c:v>
                </c:pt>
                <c:pt idx="2318">
                  <c:v>2012-09-18</c:v>
                </c:pt>
                <c:pt idx="2319">
                  <c:v>2012-09-19</c:v>
                </c:pt>
                <c:pt idx="2320">
                  <c:v>2012-09-20</c:v>
                </c:pt>
                <c:pt idx="2321">
                  <c:v>2012-09-21</c:v>
                </c:pt>
                <c:pt idx="2322">
                  <c:v>2012-09-24</c:v>
                </c:pt>
                <c:pt idx="2323">
                  <c:v>2012-09-25</c:v>
                </c:pt>
                <c:pt idx="2324">
                  <c:v>2012-09-26</c:v>
                </c:pt>
                <c:pt idx="2325">
                  <c:v>2012-09-27</c:v>
                </c:pt>
                <c:pt idx="2326">
                  <c:v>2012-09-28</c:v>
                </c:pt>
                <c:pt idx="2327">
                  <c:v>2012-10-01</c:v>
                </c:pt>
                <c:pt idx="2328">
                  <c:v>2012-10-02</c:v>
                </c:pt>
                <c:pt idx="2329">
                  <c:v>2012-10-03</c:v>
                </c:pt>
                <c:pt idx="2330">
                  <c:v>2012-10-04</c:v>
                </c:pt>
                <c:pt idx="2331">
                  <c:v>2012-10-05</c:v>
                </c:pt>
                <c:pt idx="2332">
                  <c:v>2012-10-08</c:v>
                </c:pt>
                <c:pt idx="2333">
                  <c:v>2012-10-09</c:v>
                </c:pt>
                <c:pt idx="2334">
                  <c:v>2012-10-10</c:v>
                </c:pt>
                <c:pt idx="2335">
                  <c:v>2012-10-11</c:v>
                </c:pt>
                <c:pt idx="2336">
                  <c:v>2012-10-12</c:v>
                </c:pt>
                <c:pt idx="2337">
                  <c:v>2012-10-15</c:v>
                </c:pt>
                <c:pt idx="2338">
                  <c:v>2012-10-16</c:v>
                </c:pt>
                <c:pt idx="2339">
                  <c:v>2012-10-17</c:v>
                </c:pt>
                <c:pt idx="2340">
                  <c:v>2012-10-18</c:v>
                </c:pt>
                <c:pt idx="2341">
                  <c:v>2012-10-19</c:v>
                </c:pt>
                <c:pt idx="2342">
                  <c:v>2012-10-22</c:v>
                </c:pt>
                <c:pt idx="2343">
                  <c:v>2012-10-23</c:v>
                </c:pt>
                <c:pt idx="2344">
                  <c:v>2012-10-24</c:v>
                </c:pt>
                <c:pt idx="2345">
                  <c:v>2012-10-25</c:v>
                </c:pt>
                <c:pt idx="2346">
                  <c:v>2012-10-26</c:v>
                </c:pt>
                <c:pt idx="2347">
                  <c:v>2012-10-29</c:v>
                </c:pt>
                <c:pt idx="2348">
                  <c:v>2012-10-30</c:v>
                </c:pt>
                <c:pt idx="2349">
                  <c:v>2012-10-31</c:v>
                </c:pt>
                <c:pt idx="2350">
                  <c:v>2012-11-01</c:v>
                </c:pt>
                <c:pt idx="2351">
                  <c:v>2012-11-02</c:v>
                </c:pt>
                <c:pt idx="2352">
                  <c:v>2012-11-05</c:v>
                </c:pt>
                <c:pt idx="2353">
                  <c:v>2012-11-06</c:v>
                </c:pt>
                <c:pt idx="2354">
                  <c:v>2012-11-07</c:v>
                </c:pt>
                <c:pt idx="2355">
                  <c:v>2012-11-08</c:v>
                </c:pt>
                <c:pt idx="2356">
                  <c:v>2012-11-09</c:v>
                </c:pt>
                <c:pt idx="2357">
                  <c:v>2012-11-12</c:v>
                </c:pt>
                <c:pt idx="2358">
                  <c:v>2012-11-13</c:v>
                </c:pt>
                <c:pt idx="2359">
                  <c:v>2012-11-14</c:v>
                </c:pt>
                <c:pt idx="2360">
                  <c:v>2012-11-15</c:v>
                </c:pt>
                <c:pt idx="2361">
                  <c:v>2012-11-16</c:v>
                </c:pt>
                <c:pt idx="2362">
                  <c:v>2012-11-19</c:v>
                </c:pt>
                <c:pt idx="2363">
                  <c:v>2012-11-20</c:v>
                </c:pt>
                <c:pt idx="2364">
                  <c:v>2012-11-21</c:v>
                </c:pt>
                <c:pt idx="2365">
                  <c:v>2012-11-23</c:v>
                </c:pt>
                <c:pt idx="2366">
                  <c:v>2012-11-26</c:v>
                </c:pt>
                <c:pt idx="2367">
                  <c:v>2012-11-27</c:v>
                </c:pt>
                <c:pt idx="2368">
                  <c:v>2012-11-28</c:v>
                </c:pt>
                <c:pt idx="2369">
                  <c:v>2012-11-29</c:v>
                </c:pt>
                <c:pt idx="2370">
                  <c:v>2012-11-30</c:v>
                </c:pt>
                <c:pt idx="2371">
                  <c:v>2012-12-03</c:v>
                </c:pt>
                <c:pt idx="2372">
                  <c:v>2012-12-04</c:v>
                </c:pt>
                <c:pt idx="2373">
                  <c:v>2012-12-05</c:v>
                </c:pt>
                <c:pt idx="2374">
                  <c:v>2012-12-06</c:v>
                </c:pt>
                <c:pt idx="2375">
                  <c:v>2012-12-07</c:v>
                </c:pt>
                <c:pt idx="2376">
                  <c:v>2012-12-10</c:v>
                </c:pt>
                <c:pt idx="2377">
                  <c:v>2012-12-11</c:v>
                </c:pt>
                <c:pt idx="2378">
                  <c:v>2012-12-12</c:v>
                </c:pt>
                <c:pt idx="2379">
                  <c:v>2012-12-13</c:v>
                </c:pt>
                <c:pt idx="2380">
                  <c:v>2012-12-14</c:v>
                </c:pt>
                <c:pt idx="2381">
                  <c:v>2012-12-17</c:v>
                </c:pt>
                <c:pt idx="2382">
                  <c:v>2012-12-18</c:v>
                </c:pt>
                <c:pt idx="2383">
                  <c:v>2012-12-19</c:v>
                </c:pt>
                <c:pt idx="2384">
                  <c:v>2012-12-20</c:v>
                </c:pt>
                <c:pt idx="2385">
                  <c:v>2012-12-21</c:v>
                </c:pt>
                <c:pt idx="2386">
                  <c:v>2012-12-24</c:v>
                </c:pt>
                <c:pt idx="2387">
                  <c:v>2012-12-26</c:v>
                </c:pt>
                <c:pt idx="2388">
                  <c:v>2012-12-27</c:v>
                </c:pt>
                <c:pt idx="2389">
                  <c:v>2012-12-28</c:v>
                </c:pt>
                <c:pt idx="2390">
                  <c:v>2012-12-31</c:v>
                </c:pt>
                <c:pt idx="2391">
                  <c:v>2013-01-02</c:v>
                </c:pt>
                <c:pt idx="2392">
                  <c:v>2013-01-03</c:v>
                </c:pt>
                <c:pt idx="2393">
                  <c:v>2013-01-04</c:v>
                </c:pt>
                <c:pt idx="2394">
                  <c:v>2013-01-07</c:v>
                </c:pt>
                <c:pt idx="2395">
                  <c:v>2013-01-08</c:v>
                </c:pt>
                <c:pt idx="2396">
                  <c:v>2013-01-09</c:v>
                </c:pt>
                <c:pt idx="2397">
                  <c:v>2013-01-10</c:v>
                </c:pt>
                <c:pt idx="2398">
                  <c:v>2013-01-11</c:v>
                </c:pt>
                <c:pt idx="2399">
                  <c:v>2013-01-14</c:v>
                </c:pt>
                <c:pt idx="2400">
                  <c:v>2013-01-15</c:v>
                </c:pt>
                <c:pt idx="2401">
                  <c:v>2013-01-16</c:v>
                </c:pt>
                <c:pt idx="2402">
                  <c:v>2013-01-17</c:v>
                </c:pt>
                <c:pt idx="2403">
                  <c:v>2013-01-18</c:v>
                </c:pt>
                <c:pt idx="2404">
                  <c:v>2013-01-22</c:v>
                </c:pt>
                <c:pt idx="2405">
                  <c:v>2013-01-23</c:v>
                </c:pt>
                <c:pt idx="2406">
                  <c:v>2013-01-24</c:v>
                </c:pt>
                <c:pt idx="2407">
                  <c:v>2013-01-25</c:v>
                </c:pt>
                <c:pt idx="2408">
                  <c:v>2013-01-28</c:v>
                </c:pt>
                <c:pt idx="2409">
                  <c:v>2013-01-29</c:v>
                </c:pt>
                <c:pt idx="2410">
                  <c:v>2013-01-30</c:v>
                </c:pt>
                <c:pt idx="2411">
                  <c:v>2013-01-31</c:v>
                </c:pt>
                <c:pt idx="2412">
                  <c:v>2013-02-01</c:v>
                </c:pt>
                <c:pt idx="2413">
                  <c:v>2013-02-04</c:v>
                </c:pt>
                <c:pt idx="2414">
                  <c:v>2013-02-05</c:v>
                </c:pt>
                <c:pt idx="2415">
                  <c:v>2013-02-06</c:v>
                </c:pt>
                <c:pt idx="2416">
                  <c:v>2013-02-07</c:v>
                </c:pt>
                <c:pt idx="2417">
                  <c:v>2013-02-08</c:v>
                </c:pt>
                <c:pt idx="2418">
                  <c:v>2013-02-11</c:v>
                </c:pt>
                <c:pt idx="2419">
                  <c:v>2013-02-12</c:v>
                </c:pt>
                <c:pt idx="2420">
                  <c:v>2013-02-13</c:v>
                </c:pt>
                <c:pt idx="2421">
                  <c:v>2013-02-14</c:v>
                </c:pt>
                <c:pt idx="2422">
                  <c:v>2013-02-15</c:v>
                </c:pt>
                <c:pt idx="2423">
                  <c:v>2013-02-19</c:v>
                </c:pt>
                <c:pt idx="2424">
                  <c:v>2013-02-20</c:v>
                </c:pt>
                <c:pt idx="2425">
                  <c:v>2013-02-21</c:v>
                </c:pt>
                <c:pt idx="2426">
                  <c:v>2013-02-22</c:v>
                </c:pt>
                <c:pt idx="2427">
                  <c:v>2013-02-25</c:v>
                </c:pt>
                <c:pt idx="2428">
                  <c:v>2013-02-26</c:v>
                </c:pt>
                <c:pt idx="2429">
                  <c:v>2013-02-27</c:v>
                </c:pt>
                <c:pt idx="2430">
                  <c:v>2013-02-28</c:v>
                </c:pt>
                <c:pt idx="2431">
                  <c:v>2013-03-01</c:v>
                </c:pt>
                <c:pt idx="2432">
                  <c:v>2013-03-04</c:v>
                </c:pt>
                <c:pt idx="2433">
                  <c:v>2013-03-05</c:v>
                </c:pt>
                <c:pt idx="2434">
                  <c:v>2013-03-06</c:v>
                </c:pt>
                <c:pt idx="2435">
                  <c:v>2013-03-07</c:v>
                </c:pt>
                <c:pt idx="2436">
                  <c:v>2013-03-08</c:v>
                </c:pt>
                <c:pt idx="2437">
                  <c:v>2013-03-11</c:v>
                </c:pt>
                <c:pt idx="2438">
                  <c:v>2013-03-12</c:v>
                </c:pt>
                <c:pt idx="2439">
                  <c:v>2013-03-13</c:v>
                </c:pt>
                <c:pt idx="2440">
                  <c:v>2013-03-14</c:v>
                </c:pt>
                <c:pt idx="2441">
                  <c:v>2013-03-15</c:v>
                </c:pt>
                <c:pt idx="2442">
                  <c:v>2013-03-18</c:v>
                </c:pt>
                <c:pt idx="2443">
                  <c:v>2013-03-19</c:v>
                </c:pt>
                <c:pt idx="2444">
                  <c:v>2013-03-20</c:v>
                </c:pt>
                <c:pt idx="2445">
                  <c:v>2013-03-21</c:v>
                </c:pt>
                <c:pt idx="2446">
                  <c:v>2013-03-22</c:v>
                </c:pt>
                <c:pt idx="2447">
                  <c:v>2013-03-25</c:v>
                </c:pt>
                <c:pt idx="2448">
                  <c:v>2013-03-26</c:v>
                </c:pt>
                <c:pt idx="2449">
                  <c:v>2013-03-27</c:v>
                </c:pt>
                <c:pt idx="2450">
                  <c:v>2013-03-28</c:v>
                </c:pt>
                <c:pt idx="2451">
                  <c:v>2013-04-01</c:v>
                </c:pt>
                <c:pt idx="2452">
                  <c:v>2013-04-02</c:v>
                </c:pt>
                <c:pt idx="2453">
                  <c:v>2013-04-03</c:v>
                </c:pt>
                <c:pt idx="2454">
                  <c:v>2013-04-04</c:v>
                </c:pt>
                <c:pt idx="2455">
                  <c:v>2013-04-05</c:v>
                </c:pt>
                <c:pt idx="2456">
                  <c:v>2013-04-08</c:v>
                </c:pt>
                <c:pt idx="2457">
                  <c:v>2013-04-09</c:v>
                </c:pt>
                <c:pt idx="2458">
                  <c:v>2013-04-10</c:v>
                </c:pt>
                <c:pt idx="2459">
                  <c:v>2013-04-11</c:v>
                </c:pt>
                <c:pt idx="2460">
                  <c:v>2013-04-12</c:v>
                </c:pt>
                <c:pt idx="2461">
                  <c:v>2013-04-15</c:v>
                </c:pt>
                <c:pt idx="2462">
                  <c:v>2013-04-16</c:v>
                </c:pt>
                <c:pt idx="2463">
                  <c:v>2013-04-17</c:v>
                </c:pt>
                <c:pt idx="2464">
                  <c:v>2013-04-18</c:v>
                </c:pt>
                <c:pt idx="2465">
                  <c:v>2013-04-19</c:v>
                </c:pt>
                <c:pt idx="2466">
                  <c:v>2013-04-22</c:v>
                </c:pt>
                <c:pt idx="2467">
                  <c:v>2013-04-23</c:v>
                </c:pt>
                <c:pt idx="2468">
                  <c:v>2013-04-24</c:v>
                </c:pt>
                <c:pt idx="2469">
                  <c:v>2013-04-25</c:v>
                </c:pt>
                <c:pt idx="2470">
                  <c:v>2013-04-26</c:v>
                </c:pt>
                <c:pt idx="2471">
                  <c:v>2013-04-29</c:v>
                </c:pt>
                <c:pt idx="2472">
                  <c:v>2013-04-30</c:v>
                </c:pt>
                <c:pt idx="2473">
                  <c:v>2013-05-01</c:v>
                </c:pt>
                <c:pt idx="2474">
                  <c:v>2013-05-02</c:v>
                </c:pt>
                <c:pt idx="2475">
                  <c:v>2013-05-03</c:v>
                </c:pt>
                <c:pt idx="2476">
                  <c:v>2013-05-06</c:v>
                </c:pt>
                <c:pt idx="2477">
                  <c:v>2013-05-08</c:v>
                </c:pt>
                <c:pt idx="2478">
                  <c:v>2013-05-09</c:v>
                </c:pt>
                <c:pt idx="2479">
                  <c:v>2013-05-10</c:v>
                </c:pt>
                <c:pt idx="2480">
                  <c:v>2013-05-13</c:v>
                </c:pt>
                <c:pt idx="2481">
                  <c:v>2013-05-14</c:v>
                </c:pt>
                <c:pt idx="2482">
                  <c:v>2013-05-15</c:v>
                </c:pt>
                <c:pt idx="2483">
                  <c:v>2013-05-16</c:v>
                </c:pt>
                <c:pt idx="2484">
                  <c:v>2013-05-17</c:v>
                </c:pt>
                <c:pt idx="2485">
                  <c:v>2013-05-20</c:v>
                </c:pt>
                <c:pt idx="2486">
                  <c:v>2013-05-21</c:v>
                </c:pt>
                <c:pt idx="2487">
                  <c:v>2013-05-22</c:v>
                </c:pt>
                <c:pt idx="2488">
                  <c:v>2013-05-23</c:v>
                </c:pt>
                <c:pt idx="2489">
                  <c:v>2013-05-24</c:v>
                </c:pt>
                <c:pt idx="2490">
                  <c:v>2013-05-28</c:v>
                </c:pt>
                <c:pt idx="2491">
                  <c:v>2013-05-29</c:v>
                </c:pt>
                <c:pt idx="2492">
                  <c:v>2013-05-30</c:v>
                </c:pt>
                <c:pt idx="2493">
                  <c:v>2013-05-31</c:v>
                </c:pt>
                <c:pt idx="2494">
                  <c:v>2013-06-03</c:v>
                </c:pt>
                <c:pt idx="2495">
                  <c:v>2013-06-04</c:v>
                </c:pt>
                <c:pt idx="2496">
                  <c:v>2013-06-05</c:v>
                </c:pt>
                <c:pt idx="2497">
                  <c:v>2013-06-06</c:v>
                </c:pt>
                <c:pt idx="2498">
                  <c:v>2013-06-07</c:v>
                </c:pt>
                <c:pt idx="2499">
                  <c:v>2013-06-10</c:v>
                </c:pt>
                <c:pt idx="2500">
                  <c:v>2013-06-11</c:v>
                </c:pt>
                <c:pt idx="2501">
                  <c:v>2013-06-12</c:v>
                </c:pt>
                <c:pt idx="2502">
                  <c:v>2013-06-13</c:v>
                </c:pt>
                <c:pt idx="2503">
                  <c:v>2013-06-14</c:v>
                </c:pt>
                <c:pt idx="2504">
                  <c:v>2013-06-17</c:v>
                </c:pt>
                <c:pt idx="2505">
                  <c:v>2013-06-18</c:v>
                </c:pt>
                <c:pt idx="2506">
                  <c:v>2013-06-19</c:v>
                </c:pt>
                <c:pt idx="2507">
                  <c:v>2013-06-20</c:v>
                </c:pt>
                <c:pt idx="2508">
                  <c:v>2013-06-21</c:v>
                </c:pt>
                <c:pt idx="2509">
                  <c:v>2013-06-24</c:v>
                </c:pt>
                <c:pt idx="2510">
                  <c:v>2013-06-25</c:v>
                </c:pt>
                <c:pt idx="2511">
                  <c:v>2013-06-26</c:v>
                </c:pt>
                <c:pt idx="2512">
                  <c:v>2013-06-27</c:v>
                </c:pt>
                <c:pt idx="2513">
                  <c:v>2013-06-28</c:v>
                </c:pt>
                <c:pt idx="2514">
                  <c:v>2013-07-01</c:v>
                </c:pt>
                <c:pt idx="2515">
                  <c:v>2013-07-02</c:v>
                </c:pt>
                <c:pt idx="2516">
                  <c:v>2013-07-03</c:v>
                </c:pt>
                <c:pt idx="2517">
                  <c:v>2013-07-05</c:v>
                </c:pt>
                <c:pt idx="2518">
                  <c:v>2013-07-08</c:v>
                </c:pt>
                <c:pt idx="2519">
                  <c:v>2013-07-09</c:v>
                </c:pt>
                <c:pt idx="2520">
                  <c:v>2013-07-10</c:v>
                </c:pt>
                <c:pt idx="2521">
                  <c:v>2013-07-11</c:v>
                </c:pt>
                <c:pt idx="2522">
                  <c:v>2013-07-12</c:v>
                </c:pt>
                <c:pt idx="2523">
                  <c:v>2013-07-15</c:v>
                </c:pt>
                <c:pt idx="2524">
                  <c:v>2013-07-16</c:v>
                </c:pt>
                <c:pt idx="2525">
                  <c:v>2013-07-17</c:v>
                </c:pt>
                <c:pt idx="2526">
                  <c:v>2013-07-18</c:v>
                </c:pt>
                <c:pt idx="2527">
                  <c:v>2013-07-19</c:v>
                </c:pt>
                <c:pt idx="2528">
                  <c:v>2013-07-22</c:v>
                </c:pt>
                <c:pt idx="2529">
                  <c:v>2013-07-23</c:v>
                </c:pt>
                <c:pt idx="2530">
                  <c:v>2013-07-24</c:v>
                </c:pt>
                <c:pt idx="2531">
                  <c:v>2013-07-25</c:v>
                </c:pt>
                <c:pt idx="2532">
                  <c:v>2013-07-26</c:v>
                </c:pt>
                <c:pt idx="2533">
                  <c:v>2013-07-29</c:v>
                </c:pt>
                <c:pt idx="2534">
                  <c:v>2013-07-30</c:v>
                </c:pt>
                <c:pt idx="2535">
                  <c:v>2013-07-31</c:v>
                </c:pt>
                <c:pt idx="2536">
                  <c:v>2013-08-01</c:v>
                </c:pt>
                <c:pt idx="2537">
                  <c:v>2013-08-02</c:v>
                </c:pt>
                <c:pt idx="2538">
                  <c:v>2013-08-05</c:v>
                </c:pt>
                <c:pt idx="2539">
                  <c:v>2013-08-06</c:v>
                </c:pt>
                <c:pt idx="2540">
                  <c:v>2013-08-07</c:v>
                </c:pt>
                <c:pt idx="2541">
                  <c:v>2013-08-08</c:v>
                </c:pt>
                <c:pt idx="2542">
                  <c:v>2013-08-09</c:v>
                </c:pt>
                <c:pt idx="2543">
                  <c:v>2013-08-12</c:v>
                </c:pt>
                <c:pt idx="2544">
                  <c:v>2013-08-13</c:v>
                </c:pt>
                <c:pt idx="2545">
                  <c:v>2013-08-14</c:v>
                </c:pt>
                <c:pt idx="2546">
                  <c:v>2013-08-15</c:v>
                </c:pt>
                <c:pt idx="2547">
                  <c:v>2013-08-16</c:v>
                </c:pt>
                <c:pt idx="2548">
                  <c:v>2013-08-19</c:v>
                </c:pt>
                <c:pt idx="2549">
                  <c:v>2013-08-20</c:v>
                </c:pt>
                <c:pt idx="2550">
                  <c:v>2013-08-21</c:v>
                </c:pt>
                <c:pt idx="2551">
                  <c:v>2013-08-22</c:v>
                </c:pt>
                <c:pt idx="2552">
                  <c:v>2013-08-23</c:v>
                </c:pt>
                <c:pt idx="2553">
                  <c:v>2013-08-26</c:v>
                </c:pt>
                <c:pt idx="2554">
                  <c:v>2013-08-27</c:v>
                </c:pt>
                <c:pt idx="2555">
                  <c:v>2013-08-28</c:v>
                </c:pt>
                <c:pt idx="2556">
                  <c:v>2013-08-29</c:v>
                </c:pt>
                <c:pt idx="2557">
                  <c:v>2013-08-30</c:v>
                </c:pt>
                <c:pt idx="2558">
                  <c:v>2013-09-03</c:v>
                </c:pt>
                <c:pt idx="2559">
                  <c:v>2013-09-04</c:v>
                </c:pt>
                <c:pt idx="2560">
                  <c:v>2013-09-05</c:v>
                </c:pt>
                <c:pt idx="2561">
                  <c:v>2013-09-06</c:v>
                </c:pt>
                <c:pt idx="2562">
                  <c:v>2013-09-09</c:v>
                </c:pt>
                <c:pt idx="2563">
                  <c:v>2013-09-10</c:v>
                </c:pt>
                <c:pt idx="2564">
                  <c:v>2013-09-11</c:v>
                </c:pt>
                <c:pt idx="2565">
                  <c:v>2013-09-12</c:v>
                </c:pt>
                <c:pt idx="2566">
                  <c:v>2013-09-13</c:v>
                </c:pt>
                <c:pt idx="2567">
                  <c:v>2013-09-16</c:v>
                </c:pt>
                <c:pt idx="2568">
                  <c:v>2013-09-17</c:v>
                </c:pt>
                <c:pt idx="2569">
                  <c:v>2013-09-18</c:v>
                </c:pt>
                <c:pt idx="2570">
                  <c:v>2013-09-19</c:v>
                </c:pt>
                <c:pt idx="2571">
                  <c:v>2013-09-20</c:v>
                </c:pt>
                <c:pt idx="2572">
                  <c:v>2013-09-23</c:v>
                </c:pt>
                <c:pt idx="2573">
                  <c:v>2013-09-24</c:v>
                </c:pt>
                <c:pt idx="2574">
                  <c:v>2013-09-25</c:v>
                </c:pt>
                <c:pt idx="2575">
                  <c:v>2013-09-26</c:v>
                </c:pt>
                <c:pt idx="2576">
                  <c:v>2013-09-27</c:v>
                </c:pt>
                <c:pt idx="2577">
                  <c:v>2013-09-30</c:v>
                </c:pt>
                <c:pt idx="2578">
                  <c:v>2013-10-01</c:v>
                </c:pt>
                <c:pt idx="2579">
                  <c:v>2013-10-02</c:v>
                </c:pt>
                <c:pt idx="2580">
                  <c:v>2013-10-03</c:v>
                </c:pt>
                <c:pt idx="2581">
                  <c:v>2013-10-04</c:v>
                </c:pt>
                <c:pt idx="2582">
                  <c:v>2013-10-07</c:v>
                </c:pt>
                <c:pt idx="2583">
                  <c:v>2013-10-08</c:v>
                </c:pt>
                <c:pt idx="2584">
                  <c:v>2013-10-09</c:v>
                </c:pt>
                <c:pt idx="2585">
                  <c:v>2013-10-10</c:v>
                </c:pt>
                <c:pt idx="2586">
                  <c:v>2013-10-11</c:v>
                </c:pt>
                <c:pt idx="2587">
                  <c:v>2013-10-14</c:v>
                </c:pt>
                <c:pt idx="2588">
                  <c:v>2013-10-15</c:v>
                </c:pt>
                <c:pt idx="2589">
                  <c:v>2013-10-16</c:v>
                </c:pt>
                <c:pt idx="2590">
                  <c:v>2013-10-17</c:v>
                </c:pt>
                <c:pt idx="2591">
                  <c:v>2013-10-18</c:v>
                </c:pt>
                <c:pt idx="2592">
                  <c:v>2013-10-21</c:v>
                </c:pt>
                <c:pt idx="2593">
                  <c:v>2013-10-22</c:v>
                </c:pt>
                <c:pt idx="2594">
                  <c:v>2013-10-23</c:v>
                </c:pt>
                <c:pt idx="2595">
                  <c:v>2013-10-24</c:v>
                </c:pt>
                <c:pt idx="2596">
                  <c:v>2013-10-25</c:v>
                </c:pt>
                <c:pt idx="2597">
                  <c:v>2013-10-28</c:v>
                </c:pt>
                <c:pt idx="2598">
                  <c:v>2013-10-29</c:v>
                </c:pt>
                <c:pt idx="2599">
                  <c:v>2013-10-30</c:v>
                </c:pt>
                <c:pt idx="2600">
                  <c:v>2013-10-31</c:v>
                </c:pt>
                <c:pt idx="2601">
                  <c:v>2013-11-01</c:v>
                </c:pt>
                <c:pt idx="2602">
                  <c:v>2013-11-04</c:v>
                </c:pt>
                <c:pt idx="2603">
                  <c:v>2013-11-05</c:v>
                </c:pt>
                <c:pt idx="2604">
                  <c:v>2013-11-06</c:v>
                </c:pt>
                <c:pt idx="2605">
                  <c:v>2013-11-07</c:v>
                </c:pt>
                <c:pt idx="2606">
                  <c:v>2013-11-08</c:v>
                </c:pt>
                <c:pt idx="2607">
                  <c:v>2013-11-11</c:v>
                </c:pt>
                <c:pt idx="2608">
                  <c:v>2013-11-12</c:v>
                </c:pt>
                <c:pt idx="2609">
                  <c:v>2013-11-13</c:v>
                </c:pt>
                <c:pt idx="2610">
                  <c:v>2013-11-14</c:v>
                </c:pt>
                <c:pt idx="2611">
                  <c:v>2013-11-15</c:v>
                </c:pt>
                <c:pt idx="2612">
                  <c:v>2013-11-18</c:v>
                </c:pt>
                <c:pt idx="2613">
                  <c:v>2013-11-19</c:v>
                </c:pt>
                <c:pt idx="2614">
                  <c:v>2013-11-20</c:v>
                </c:pt>
                <c:pt idx="2615">
                  <c:v>2013-11-21</c:v>
                </c:pt>
                <c:pt idx="2616">
                  <c:v>2013-11-22</c:v>
                </c:pt>
                <c:pt idx="2617">
                  <c:v>2013-11-25</c:v>
                </c:pt>
                <c:pt idx="2618">
                  <c:v>2013-11-26</c:v>
                </c:pt>
                <c:pt idx="2619">
                  <c:v>2013-11-27</c:v>
                </c:pt>
                <c:pt idx="2620">
                  <c:v>2013-11-29</c:v>
                </c:pt>
                <c:pt idx="2621">
                  <c:v>2013-12-02</c:v>
                </c:pt>
                <c:pt idx="2622">
                  <c:v>2013-12-03</c:v>
                </c:pt>
                <c:pt idx="2623">
                  <c:v>2013-12-04</c:v>
                </c:pt>
                <c:pt idx="2624">
                  <c:v>2013-12-05</c:v>
                </c:pt>
                <c:pt idx="2625">
                  <c:v>2013-12-06</c:v>
                </c:pt>
                <c:pt idx="2626">
                  <c:v>2013-12-09</c:v>
                </c:pt>
                <c:pt idx="2627">
                  <c:v>2013-12-11</c:v>
                </c:pt>
                <c:pt idx="2628">
                  <c:v>2013-12-12</c:v>
                </c:pt>
                <c:pt idx="2629">
                  <c:v>2013-12-13</c:v>
                </c:pt>
                <c:pt idx="2630">
                  <c:v>2013-12-16</c:v>
                </c:pt>
                <c:pt idx="2631">
                  <c:v>2013-12-17</c:v>
                </c:pt>
                <c:pt idx="2632">
                  <c:v>2013-12-18</c:v>
                </c:pt>
                <c:pt idx="2633">
                  <c:v>2013-12-19</c:v>
                </c:pt>
                <c:pt idx="2634">
                  <c:v>2013-12-20</c:v>
                </c:pt>
                <c:pt idx="2635">
                  <c:v>2013-12-23</c:v>
                </c:pt>
                <c:pt idx="2636">
                  <c:v>2013-12-24</c:v>
                </c:pt>
                <c:pt idx="2637">
                  <c:v>2013-12-26</c:v>
                </c:pt>
                <c:pt idx="2638">
                  <c:v>2013-12-27</c:v>
                </c:pt>
                <c:pt idx="2639">
                  <c:v>2013-12-30</c:v>
                </c:pt>
                <c:pt idx="2640">
                  <c:v>2013-12-31</c:v>
                </c:pt>
                <c:pt idx="2641">
                  <c:v>2014-01-02</c:v>
                </c:pt>
                <c:pt idx="2642">
                  <c:v>2014-01-03</c:v>
                </c:pt>
                <c:pt idx="2643">
                  <c:v>2014-01-06</c:v>
                </c:pt>
                <c:pt idx="2644">
                  <c:v>2014-01-07</c:v>
                </c:pt>
                <c:pt idx="2645">
                  <c:v>2014-01-08</c:v>
                </c:pt>
                <c:pt idx="2646">
                  <c:v>2014-01-09</c:v>
                </c:pt>
                <c:pt idx="2647">
                  <c:v>2014-01-10</c:v>
                </c:pt>
                <c:pt idx="2648">
                  <c:v>2014-01-13</c:v>
                </c:pt>
                <c:pt idx="2649">
                  <c:v>2014-01-14</c:v>
                </c:pt>
                <c:pt idx="2650">
                  <c:v>2014-01-15</c:v>
                </c:pt>
                <c:pt idx="2651">
                  <c:v>2014-01-16</c:v>
                </c:pt>
                <c:pt idx="2652">
                  <c:v>2014-01-17</c:v>
                </c:pt>
                <c:pt idx="2653">
                  <c:v>2014-01-21</c:v>
                </c:pt>
                <c:pt idx="2654">
                  <c:v>2014-01-22</c:v>
                </c:pt>
                <c:pt idx="2655">
                  <c:v>2014-01-23</c:v>
                </c:pt>
                <c:pt idx="2656">
                  <c:v>2014-01-24</c:v>
                </c:pt>
                <c:pt idx="2657">
                  <c:v>2014-01-27</c:v>
                </c:pt>
                <c:pt idx="2658">
                  <c:v>2014-01-28</c:v>
                </c:pt>
                <c:pt idx="2659">
                  <c:v>2014-01-29</c:v>
                </c:pt>
                <c:pt idx="2660">
                  <c:v>2014-01-30</c:v>
                </c:pt>
                <c:pt idx="2661">
                  <c:v>2014-01-31</c:v>
                </c:pt>
                <c:pt idx="2662">
                  <c:v>2014-02-03</c:v>
                </c:pt>
                <c:pt idx="2663">
                  <c:v>2014-02-04</c:v>
                </c:pt>
                <c:pt idx="2664">
                  <c:v>2014-02-05</c:v>
                </c:pt>
                <c:pt idx="2665">
                  <c:v>2014-02-06</c:v>
                </c:pt>
                <c:pt idx="2666">
                  <c:v>2014-02-07</c:v>
                </c:pt>
                <c:pt idx="2667">
                  <c:v>2014-02-10</c:v>
                </c:pt>
                <c:pt idx="2668">
                  <c:v>2014-02-11</c:v>
                </c:pt>
                <c:pt idx="2669">
                  <c:v>2014-02-12</c:v>
                </c:pt>
                <c:pt idx="2670">
                  <c:v>2014-02-13</c:v>
                </c:pt>
                <c:pt idx="2671">
                  <c:v>2014-02-14</c:v>
                </c:pt>
                <c:pt idx="2672">
                  <c:v>2014-02-18</c:v>
                </c:pt>
                <c:pt idx="2673">
                  <c:v>2014-02-19</c:v>
                </c:pt>
                <c:pt idx="2674">
                  <c:v>2014-02-20</c:v>
                </c:pt>
                <c:pt idx="2675">
                  <c:v>2014-02-21</c:v>
                </c:pt>
                <c:pt idx="2676">
                  <c:v>2014-02-24</c:v>
                </c:pt>
                <c:pt idx="2677">
                  <c:v>2014-02-25</c:v>
                </c:pt>
                <c:pt idx="2678">
                  <c:v>2014-02-26</c:v>
                </c:pt>
                <c:pt idx="2679">
                  <c:v>2014-02-27</c:v>
                </c:pt>
                <c:pt idx="2680">
                  <c:v>2014-02-28</c:v>
                </c:pt>
                <c:pt idx="2681">
                  <c:v>2014-03-03</c:v>
                </c:pt>
                <c:pt idx="2682">
                  <c:v>2014-03-04</c:v>
                </c:pt>
                <c:pt idx="2683">
                  <c:v>2014-03-05</c:v>
                </c:pt>
                <c:pt idx="2684">
                  <c:v>2014-03-06</c:v>
                </c:pt>
                <c:pt idx="2685">
                  <c:v>2014-03-07</c:v>
                </c:pt>
                <c:pt idx="2686">
                  <c:v>2014-03-10</c:v>
                </c:pt>
                <c:pt idx="2687">
                  <c:v>2014-03-11</c:v>
                </c:pt>
                <c:pt idx="2688">
                  <c:v>2014-03-12</c:v>
                </c:pt>
                <c:pt idx="2689">
                  <c:v>2014-03-13</c:v>
                </c:pt>
                <c:pt idx="2690">
                  <c:v>2014-03-14</c:v>
                </c:pt>
                <c:pt idx="2691">
                  <c:v>2014-03-17</c:v>
                </c:pt>
                <c:pt idx="2692">
                  <c:v>2014-03-18</c:v>
                </c:pt>
                <c:pt idx="2693">
                  <c:v>2014-03-19</c:v>
                </c:pt>
                <c:pt idx="2694">
                  <c:v>2014-03-20</c:v>
                </c:pt>
                <c:pt idx="2695">
                  <c:v>2014-03-21</c:v>
                </c:pt>
                <c:pt idx="2696">
                  <c:v>2014-03-24</c:v>
                </c:pt>
                <c:pt idx="2697">
                  <c:v>2014-03-25</c:v>
                </c:pt>
                <c:pt idx="2698">
                  <c:v>2014-03-26</c:v>
                </c:pt>
                <c:pt idx="2699">
                  <c:v>2014-03-27</c:v>
                </c:pt>
                <c:pt idx="2700">
                  <c:v>2014-03-28</c:v>
                </c:pt>
                <c:pt idx="2701">
                  <c:v>2014-03-31</c:v>
                </c:pt>
                <c:pt idx="2702">
                  <c:v>2014-04-01</c:v>
                </c:pt>
                <c:pt idx="2703">
                  <c:v>2014-04-02</c:v>
                </c:pt>
                <c:pt idx="2704">
                  <c:v>2014-04-03</c:v>
                </c:pt>
                <c:pt idx="2705">
                  <c:v>2014-04-04</c:v>
                </c:pt>
                <c:pt idx="2706">
                  <c:v>2014-04-07</c:v>
                </c:pt>
                <c:pt idx="2707">
                  <c:v>2014-04-08</c:v>
                </c:pt>
                <c:pt idx="2708">
                  <c:v>2014-04-09</c:v>
                </c:pt>
                <c:pt idx="2709">
                  <c:v>2014-04-10</c:v>
                </c:pt>
                <c:pt idx="2710">
                  <c:v>2014-04-11</c:v>
                </c:pt>
                <c:pt idx="2711">
                  <c:v>2014-04-14</c:v>
                </c:pt>
                <c:pt idx="2712">
                  <c:v>2014-04-15</c:v>
                </c:pt>
                <c:pt idx="2713">
                  <c:v>2014-04-16</c:v>
                </c:pt>
                <c:pt idx="2714">
                  <c:v>2014-04-17</c:v>
                </c:pt>
                <c:pt idx="2715">
                  <c:v>2014-04-21</c:v>
                </c:pt>
                <c:pt idx="2716">
                  <c:v>2014-04-22</c:v>
                </c:pt>
                <c:pt idx="2717">
                  <c:v>2014-04-23</c:v>
                </c:pt>
                <c:pt idx="2718">
                  <c:v>2014-04-24</c:v>
                </c:pt>
                <c:pt idx="2719">
                  <c:v>2014-04-25</c:v>
                </c:pt>
                <c:pt idx="2720">
                  <c:v>2014-04-28</c:v>
                </c:pt>
                <c:pt idx="2721">
                  <c:v>2014-04-29</c:v>
                </c:pt>
                <c:pt idx="2722">
                  <c:v>2014-04-30</c:v>
                </c:pt>
                <c:pt idx="2723">
                  <c:v>2014-05-01</c:v>
                </c:pt>
                <c:pt idx="2724">
                  <c:v>2014-05-02</c:v>
                </c:pt>
                <c:pt idx="2725">
                  <c:v>2014-05-05</c:v>
                </c:pt>
                <c:pt idx="2726">
                  <c:v>2014-05-06</c:v>
                </c:pt>
                <c:pt idx="2727">
                  <c:v>2014-05-07</c:v>
                </c:pt>
                <c:pt idx="2728">
                  <c:v>2014-05-08</c:v>
                </c:pt>
                <c:pt idx="2729">
                  <c:v>2014-05-09</c:v>
                </c:pt>
                <c:pt idx="2730">
                  <c:v>2014-05-12</c:v>
                </c:pt>
                <c:pt idx="2731">
                  <c:v>2014-05-13</c:v>
                </c:pt>
                <c:pt idx="2732">
                  <c:v>2014-05-14</c:v>
                </c:pt>
                <c:pt idx="2733">
                  <c:v>2014-05-15</c:v>
                </c:pt>
                <c:pt idx="2734">
                  <c:v>2014-05-16</c:v>
                </c:pt>
                <c:pt idx="2735">
                  <c:v>2014-05-19</c:v>
                </c:pt>
                <c:pt idx="2736">
                  <c:v>2014-05-20</c:v>
                </c:pt>
                <c:pt idx="2737">
                  <c:v>2014-05-21</c:v>
                </c:pt>
                <c:pt idx="2738">
                  <c:v>2014-05-22</c:v>
                </c:pt>
                <c:pt idx="2739">
                  <c:v>2014-05-23</c:v>
                </c:pt>
                <c:pt idx="2740">
                  <c:v>2014-05-27</c:v>
                </c:pt>
                <c:pt idx="2741">
                  <c:v>2014-05-28</c:v>
                </c:pt>
                <c:pt idx="2742">
                  <c:v>2014-05-29</c:v>
                </c:pt>
                <c:pt idx="2743">
                  <c:v>2014-05-30</c:v>
                </c:pt>
                <c:pt idx="2744">
                  <c:v>2014-06-02</c:v>
                </c:pt>
                <c:pt idx="2745">
                  <c:v>2014-06-03</c:v>
                </c:pt>
                <c:pt idx="2746">
                  <c:v>2014-06-04</c:v>
                </c:pt>
                <c:pt idx="2747">
                  <c:v>2014-06-05</c:v>
                </c:pt>
                <c:pt idx="2748">
                  <c:v>2014-06-06</c:v>
                </c:pt>
                <c:pt idx="2749">
                  <c:v>2014-06-09</c:v>
                </c:pt>
                <c:pt idx="2750">
                  <c:v>2014-06-10</c:v>
                </c:pt>
                <c:pt idx="2751">
                  <c:v>2014-06-11</c:v>
                </c:pt>
                <c:pt idx="2752">
                  <c:v>2014-06-12</c:v>
                </c:pt>
                <c:pt idx="2753">
                  <c:v>2014-06-13</c:v>
                </c:pt>
                <c:pt idx="2754">
                  <c:v>2014-06-16</c:v>
                </c:pt>
                <c:pt idx="2755">
                  <c:v>2014-06-17</c:v>
                </c:pt>
                <c:pt idx="2756">
                  <c:v>2014-06-18</c:v>
                </c:pt>
                <c:pt idx="2757">
                  <c:v>2014-06-19</c:v>
                </c:pt>
                <c:pt idx="2758">
                  <c:v>2014-06-20</c:v>
                </c:pt>
                <c:pt idx="2759">
                  <c:v>2014-06-23</c:v>
                </c:pt>
                <c:pt idx="2760">
                  <c:v>2014-06-24</c:v>
                </c:pt>
                <c:pt idx="2761">
                  <c:v>2014-06-25</c:v>
                </c:pt>
                <c:pt idx="2762">
                  <c:v>2014-06-26</c:v>
                </c:pt>
                <c:pt idx="2763">
                  <c:v>2014-06-27</c:v>
                </c:pt>
                <c:pt idx="2764">
                  <c:v>2014-06-30</c:v>
                </c:pt>
                <c:pt idx="2765">
                  <c:v>2014-07-01</c:v>
                </c:pt>
                <c:pt idx="2766">
                  <c:v>2014-07-02</c:v>
                </c:pt>
                <c:pt idx="2767">
                  <c:v>2014-07-03</c:v>
                </c:pt>
                <c:pt idx="2768">
                  <c:v>2014-07-07</c:v>
                </c:pt>
                <c:pt idx="2769">
                  <c:v>2014-07-08</c:v>
                </c:pt>
                <c:pt idx="2770">
                  <c:v>2014-07-09</c:v>
                </c:pt>
                <c:pt idx="2771">
                  <c:v>2014-07-10</c:v>
                </c:pt>
                <c:pt idx="2772">
                  <c:v>2014-07-11</c:v>
                </c:pt>
                <c:pt idx="2773">
                  <c:v>2014-07-14</c:v>
                </c:pt>
                <c:pt idx="2774">
                  <c:v>2014-07-15</c:v>
                </c:pt>
                <c:pt idx="2775">
                  <c:v>2014-07-16</c:v>
                </c:pt>
                <c:pt idx="2776">
                  <c:v>2014-07-17</c:v>
                </c:pt>
                <c:pt idx="2777">
                  <c:v>2014-07-18</c:v>
                </c:pt>
                <c:pt idx="2778">
                  <c:v>2014-07-21</c:v>
                </c:pt>
                <c:pt idx="2779">
                  <c:v>2014-07-22</c:v>
                </c:pt>
                <c:pt idx="2780">
                  <c:v>2014-07-23</c:v>
                </c:pt>
                <c:pt idx="2781">
                  <c:v>2014-07-24</c:v>
                </c:pt>
                <c:pt idx="2782">
                  <c:v>2014-07-25</c:v>
                </c:pt>
                <c:pt idx="2783">
                  <c:v>2014-07-28</c:v>
                </c:pt>
                <c:pt idx="2784">
                  <c:v>2014-07-29</c:v>
                </c:pt>
                <c:pt idx="2785">
                  <c:v>2014-07-30</c:v>
                </c:pt>
                <c:pt idx="2786">
                  <c:v>2014-07-31</c:v>
                </c:pt>
                <c:pt idx="2787">
                  <c:v>2014-08-01</c:v>
                </c:pt>
                <c:pt idx="2788">
                  <c:v>2014-08-04</c:v>
                </c:pt>
                <c:pt idx="2789">
                  <c:v>2014-08-05</c:v>
                </c:pt>
                <c:pt idx="2790">
                  <c:v>2014-08-06</c:v>
                </c:pt>
                <c:pt idx="2791">
                  <c:v>2014-08-07</c:v>
                </c:pt>
                <c:pt idx="2792">
                  <c:v>2014-08-08</c:v>
                </c:pt>
                <c:pt idx="2793">
                  <c:v>2014-08-11</c:v>
                </c:pt>
                <c:pt idx="2794">
                  <c:v>2014-08-12</c:v>
                </c:pt>
                <c:pt idx="2795">
                  <c:v>2014-08-13</c:v>
                </c:pt>
                <c:pt idx="2796">
                  <c:v>2014-08-14</c:v>
                </c:pt>
                <c:pt idx="2797">
                  <c:v>2014-08-15</c:v>
                </c:pt>
                <c:pt idx="2798">
                  <c:v>2014-08-18</c:v>
                </c:pt>
                <c:pt idx="2799">
                  <c:v>2014-08-19</c:v>
                </c:pt>
                <c:pt idx="2800">
                  <c:v>2014-08-20</c:v>
                </c:pt>
                <c:pt idx="2801">
                  <c:v>2014-08-21</c:v>
                </c:pt>
                <c:pt idx="2802">
                  <c:v>2014-08-22</c:v>
                </c:pt>
                <c:pt idx="2803">
                  <c:v>2014-08-25</c:v>
                </c:pt>
                <c:pt idx="2804">
                  <c:v>2014-08-26</c:v>
                </c:pt>
                <c:pt idx="2805">
                  <c:v>2014-08-27</c:v>
                </c:pt>
                <c:pt idx="2806">
                  <c:v>2014-08-28</c:v>
                </c:pt>
                <c:pt idx="2807">
                  <c:v>2014-08-29</c:v>
                </c:pt>
                <c:pt idx="2808">
                  <c:v>2014-09-02</c:v>
                </c:pt>
                <c:pt idx="2809">
                  <c:v>2014-09-03</c:v>
                </c:pt>
                <c:pt idx="2810">
                  <c:v>2014-09-04</c:v>
                </c:pt>
                <c:pt idx="2811">
                  <c:v>2014-09-05</c:v>
                </c:pt>
                <c:pt idx="2812">
                  <c:v>2014-09-08</c:v>
                </c:pt>
                <c:pt idx="2813">
                  <c:v>2014-09-09</c:v>
                </c:pt>
                <c:pt idx="2814">
                  <c:v>2014-09-10</c:v>
                </c:pt>
                <c:pt idx="2815">
                  <c:v>2014-09-11</c:v>
                </c:pt>
                <c:pt idx="2816">
                  <c:v>2014-09-12</c:v>
                </c:pt>
                <c:pt idx="2817">
                  <c:v>2014-09-15</c:v>
                </c:pt>
                <c:pt idx="2818">
                  <c:v>2014-09-16</c:v>
                </c:pt>
                <c:pt idx="2819">
                  <c:v>2014-09-17</c:v>
                </c:pt>
                <c:pt idx="2820">
                  <c:v>2014-09-18</c:v>
                </c:pt>
                <c:pt idx="2821">
                  <c:v>2014-09-19</c:v>
                </c:pt>
                <c:pt idx="2822">
                  <c:v>2014-09-22</c:v>
                </c:pt>
                <c:pt idx="2823">
                  <c:v>2014-09-23</c:v>
                </c:pt>
                <c:pt idx="2824">
                  <c:v>2014-09-24</c:v>
                </c:pt>
                <c:pt idx="2825">
                  <c:v>2014-09-25</c:v>
                </c:pt>
                <c:pt idx="2826">
                  <c:v>2014-09-26</c:v>
                </c:pt>
                <c:pt idx="2827">
                  <c:v>2014-09-29</c:v>
                </c:pt>
                <c:pt idx="2828">
                  <c:v>2014-09-30</c:v>
                </c:pt>
                <c:pt idx="2829">
                  <c:v>2014-10-01</c:v>
                </c:pt>
                <c:pt idx="2830">
                  <c:v>2014-10-02</c:v>
                </c:pt>
                <c:pt idx="2831">
                  <c:v>2014-10-03</c:v>
                </c:pt>
                <c:pt idx="2832">
                  <c:v>2014-10-06</c:v>
                </c:pt>
                <c:pt idx="2833">
                  <c:v>2014-10-07</c:v>
                </c:pt>
                <c:pt idx="2834">
                  <c:v>2014-10-08</c:v>
                </c:pt>
                <c:pt idx="2835">
                  <c:v>2014-10-09</c:v>
                </c:pt>
                <c:pt idx="2836">
                  <c:v>2014-10-10</c:v>
                </c:pt>
                <c:pt idx="2837">
                  <c:v>2014-10-13</c:v>
                </c:pt>
                <c:pt idx="2838">
                  <c:v>2014-10-15</c:v>
                </c:pt>
                <c:pt idx="2839">
                  <c:v>2014-10-16</c:v>
                </c:pt>
                <c:pt idx="2840">
                  <c:v>2014-10-17</c:v>
                </c:pt>
                <c:pt idx="2841">
                  <c:v>2014-10-20</c:v>
                </c:pt>
                <c:pt idx="2842">
                  <c:v>2014-10-21</c:v>
                </c:pt>
                <c:pt idx="2843">
                  <c:v>2014-10-22</c:v>
                </c:pt>
                <c:pt idx="2844">
                  <c:v>2014-10-23</c:v>
                </c:pt>
                <c:pt idx="2845">
                  <c:v>2014-10-24</c:v>
                </c:pt>
                <c:pt idx="2846">
                  <c:v>2014-10-28</c:v>
                </c:pt>
                <c:pt idx="2847">
                  <c:v>2014-10-29</c:v>
                </c:pt>
                <c:pt idx="2848">
                  <c:v>2014-10-30</c:v>
                </c:pt>
                <c:pt idx="2849">
                  <c:v>2014-10-31</c:v>
                </c:pt>
                <c:pt idx="2850">
                  <c:v>2014-11-03</c:v>
                </c:pt>
                <c:pt idx="2851">
                  <c:v>2014-11-04</c:v>
                </c:pt>
                <c:pt idx="2852">
                  <c:v>2014-11-05</c:v>
                </c:pt>
                <c:pt idx="2853">
                  <c:v>2014-11-06</c:v>
                </c:pt>
                <c:pt idx="2854">
                  <c:v>2014-11-07</c:v>
                </c:pt>
                <c:pt idx="2855">
                  <c:v>2014-11-10</c:v>
                </c:pt>
                <c:pt idx="2856">
                  <c:v>2014-11-11</c:v>
                </c:pt>
                <c:pt idx="2857">
                  <c:v>2014-11-12</c:v>
                </c:pt>
                <c:pt idx="2858">
                  <c:v>2014-11-13</c:v>
                </c:pt>
                <c:pt idx="2859">
                  <c:v>2014-11-14</c:v>
                </c:pt>
                <c:pt idx="2860">
                  <c:v>2014-11-17</c:v>
                </c:pt>
                <c:pt idx="2861">
                  <c:v>2014-11-18</c:v>
                </c:pt>
                <c:pt idx="2862">
                  <c:v>2014-11-19</c:v>
                </c:pt>
                <c:pt idx="2863">
                  <c:v>2014-11-20</c:v>
                </c:pt>
                <c:pt idx="2864">
                  <c:v>2014-11-21</c:v>
                </c:pt>
                <c:pt idx="2865">
                  <c:v>2014-11-24</c:v>
                </c:pt>
                <c:pt idx="2866">
                  <c:v>2014-11-25</c:v>
                </c:pt>
                <c:pt idx="2867">
                  <c:v>2014-11-26</c:v>
                </c:pt>
                <c:pt idx="2868">
                  <c:v>2014-11-28</c:v>
                </c:pt>
                <c:pt idx="2869">
                  <c:v>2014-12-01</c:v>
                </c:pt>
                <c:pt idx="2870">
                  <c:v>2014-12-02</c:v>
                </c:pt>
                <c:pt idx="2871">
                  <c:v>2014-12-04</c:v>
                </c:pt>
                <c:pt idx="2872">
                  <c:v>2014-12-05</c:v>
                </c:pt>
                <c:pt idx="2873">
                  <c:v>2014-12-08</c:v>
                </c:pt>
                <c:pt idx="2874">
                  <c:v>2014-12-09</c:v>
                </c:pt>
                <c:pt idx="2875">
                  <c:v>2014-12-10</c:v>
                </c:pt>
                <c:pt idx="2876">
                  <c:v>2014-12-11</c:v>
                </c:pt>
                <c:pt idx="2877">
                  <c:v>2014-12-12</c:v>
                </c:pt>
                <c:pt idx="2878">
                  <c:v>2014-12-15</c:v>
                </c:pt>
                <c:pt idx="2879">
                  <c:v>2014-12-16</c:v>
                </c:pt>
                <c:pt idx="2880">
                  <c:v>2014-12-17</c:v>
                </c:pt>
                <c:pt idx="2881">
                  <c:v>2014-12-18</c:v>
                </c:pt>
                <c:pt idx="2882">
                  <c:v>2014-12-19</c:v>
                </c:pt>
                <c:pt idx="2883">
                  <c:v>2014-12-22</c:v>
                </c:pt>
                <c:pt idx="2884">
                  <c:v>2014-12-23</c:v>
                </c:pt>
                <c:pt idx="2885">
                  <c:v>2014-12-26</c:v>
                </c:pt>
                <c:pt idx="2886">
                  <c:v>2014-12-29</c:v>
                </c:pt>
                <c:pt idx="2887">
                  <c:v>2014-12-30</c:v>
                </c:pt>
                <c:pt idx="2888">
                  <c:v>2014-12-31</c:v>
                </c:pt>
                <c:pt idx="2889">
                  <c:v>2015-01-02</c:v>
                </c:pt>
                <c:pt idx="2890">
                  <c:v>2015-01-05</c:v>
                </c:pt>
                <c:pt idx="2891">
                  <c:v>2015-01-06</c:v>
                </c:pt>
                <c:pt idx="2892">
                  <c:v>2015-01-07</c:v>
                </c:pt>
                <c:pt idx="2893">
                  <c:v>2015-01-09</c:v>
                </c:pt>
                <c:pt idx="2894">
                  <c:v>2015-01-12</c:v>
                </c:pt>
                <c:pt idx="2895">
                  <c:v>2015-01-13</c:v>
                </c:pt>
                <c:pt idx="2896">
                  <c:v>2015-01-14</c:v>
                </c:pt>
                <c:pt idx="2897">
                  <c:v>2015-01-15</c:v>
                </c:pt>
                <c:pt idx="2898">
                  <c:v>2015-01-16</c:v>
                </c:pt>
                <c:pt idx="2899">
                  <c:v>2015-01-20</c:v>
                </c:pt>
                <c:pt idx="2900">
                  <c:v>2015-01-21</c:v>
                </c:pt>
                <c:pt idx="2901">
                  <c:v>2015-01-23</c:v>
                </c:pt>
                <c:pt idx="2902">
                  <c:v>2015-01-30</c:v>
                </c:pt>
                <c:pt idx="2903">
                  <c:v>2015-02-03</c:v>
                </c:pt>
                <c:pt idx="2904">
                  <c:v>2015-02-05</c:v>
                </c:pt>
                <c:pt idx="2905">
                  <c:v>2015-02-06</c:v>
                </c:pt>
                <c:pt idx="2906">
                  <c:v>2015-02-09</c:v>
                </c:pt>
                <c:pt idx="2907">
                  <c:v>2015-02-10</c:v>
                </c:pt>
                <c:pt idx="2908">
                  <c:v>2015-02-11</c:v>
                </c:pt>
                <c:pt idx="2909">
                  <c:v>2015-02-12</c:v>
                </c:pt>
                <c:pt idx="2910">
                  <c:v>2015-02-13</c:v>
                </c:pt>
                <c:pt idx="2911">
                  <c:v>2015-02-17</c:v>
                </c:pt>
                <c:pt idx="2912">
                  <c:v>2015-02-18</c:v>
                </c:pt>
                <c:pt idx="2913">
                  <c:v>2015-02-19</c:v>
                </c:pt>
                <c:pt idx="2914">
                  <c:v>2015-02-20</c:v>
                </c:pt>
                <c:pt idx="2915">
                  <c:v>2015-02-23</c:v>
                </c:pt>
                <c:pt idx="2916">
                  <c:v>2015-02-24</c:v>
                </c:pt>
                <c:pt idx="2917">
                  <c:v>2015-02-25</c:v>
                </c:pt>
                <c:pt idx="2918">
                  <c:v>2015-02-26</c:v>
                </c:pt>
                <c:pt idx="2919">
                  <c:v>2015-02-27</c:v>
                </c:pt>
                <c:pt idx="2920">
                  <c:v>2015-03-02</c:v>
                </c:pt>
                <c:pt idx="2921">
                  <c:v>2015-03-03</c:v>
                </c:pt>
                <c:pt idx="2922">
                  <c:v>2015-03-04</c:v>
                </c:pt>
                <c:pt idx="2923">
                  <c:v>2015-03-05</c:v>
                </c:pt>
                <c:pt idx="2924">
                  <c:v>2015-03-06</c:v>
                </c:pt>
                <c:pt idx="2925">
                  <c:v>2015-03-09</c:v>
                </c:pt>
                <c:pt idx="2926">
                  <c:v>2015-03-10</c:v>
                </c:pt>
                <c:pt idx="2927">
                  <c:v>2015-03-11</c:v>
                </c:pt>
                <c:pt idx="2928">
                  <c:v>2015-03-12</c:v>
                </c:pt>
                <c:pt idx="2929">
                  <c:v>2015-03-13</c:v>
                </c:pt>
                <c:pt idx="2930">
                  <c:v>2015-03-16</c:v>
                </c:pt>
                <c:pt idx="2931">
                  <c:v>2015-03-17</c:v>
                </c:pt>
                <c:pt idx="2932">
                  <c:v>2015-03-18</c:v>
                </c:pt>
                <c:pt idx="2933">
                  <c:v>2015-03-19</c:v>
                </c:pt>
                <c:pt idx="2934">
                  <c:v>2015-03-20</c:v>
                </c:pt>
                <c:pt idx="2935">
                  <c:v>2015-03-23</c:v>
                </c:pt>
                <c:pt idx="2936">
                  <c:v>2015-03-24</c:v>
                </c:pt>
                <c:pt idx="2937">
                  <c:v>2015-03-25</c:v>
                </c:pt>
                <c:pt idx="2938">
                  <c:v>2015-03-26</c:v>
                </c:pt>
                <c:pt idx="2939">
                  <c:v>2015-03-27</c:v>
                </c:pt>
                <c:pt idx="2940">
                  <c:v>2015-03-30</c:v>
                </c:pt>
                <c:pt idx="2941">
                  <c:v>2015-03-31</c:v>
                </c:pt>
                <c:pt idx="2942">
                  <c:v>2015-04-01</c:v>
                </c:pt>
                <c:pt idx="2943">
                  <c:v>2015-04-02</c:v>
                </c:pt>
                <c:pt idx="2944">
                  <c:v>2015-04-06</c:v>
                </c:pt>
                <c:pt idx="2945">
                  <c:v>2015-04-07</c:v>
                </c:pt>
                <c:pt idx="2946">
                  <c:v>2015-04-08</c:v>
                </c:pt>
                <c:pt idx="2947">
                  <c:v>2015-04-09</c:v>
                </c:pt>
                <c:pt idx="2948">
                  <c:v>2015-04-10</c:v>
                </c:pt>
                <c:pt idx="2949">
                  <c:v>2015-04-13</c:v>
                </c:pt>
                <c:pt idx="2950">
                  <c:v>2015-04-14</c:v>
                </c:pt>
                <c:pt idx="2951">
                  <c:v>2015-04-15</c:v>
                </c:pt>
                <c:pt idx="2952">
                  <c:v>2015-04-16</c:v>
                </c:pt>
                <c:pt idx="2953">
                  <c:v>2015-04-17</c:v>
                </c:pt>
                <c:pt idx="2954">
                  <c:v>2015-04-20</c:v>
                </c:pt>
                <c:pt idx="2955">
                  <c:v>2015-04-21</c:v>
                </c:pt>
                <c:pt idx="2956">
                  <c:v>2015-04-22</c:v>
                </c:pt>
                <c:pt idx="2957">
                  <c:v>2015-04-23</c:v>
                </c:pt>
                <c:pt idx="2958">
                  <c:v>2015-04-24</c:v>
                </c:pt>
                <c:pt idx="2959">
                  <c:v>2015-04-27</c:v>
                </c:pt>
                <c:pt idx="2960">
                  <c:v>2015-04-28</c:v>
                </c:pt>
                <c:pt idx="2961">
                  <c:v>2015-04-29</c:v>
                </c:pt>
                <c:pt idx="2962">
                  <c:v>2015-04-30</c:v>
                </c:pt>
                <c:pt idx="2963">
                  <c:v>2015-05-01</c:v>
                </c:pt>
                <c:pt idx="2964">
                  <c:v>2015-05-04</c:v>
                </c:pt>
                <c:pt idx="2965">
                  <c:v>2015-05-05</c:v>
                </c:pt>
                <c:pt idx="2966">
                  <c:v>2015-05-06</c:v>
                </c:pt>
                <c:pt idx="2967">
                  <c:v>2015-05-07</c:v>
                </c:pt>
                <c:pt idx="2968">
                  <c:v>2015-05-08</c:v>
                </c:pt>
                <c:pt idx="2969">
                  <c:v>2015-05-11</c:v>
                </c:pt>
                <c:pt idx="2970">
                  <c:v>2015-05-12</c:v>
                </c:pt>
                <c:pt idx="2971">
                  <c:v>2015-05-13</c:v>
                </c:pt>
                <c:pt idx="2972">
                  <c:v>2015-05-14</c:v>
                </c:pt>
                <c:pt idx="2973">
                  <c:v>2015-05-15</c:v>
                </c:pt>
                <c:pt idx="2974">
                  <c:v>2015-05-18</c:v>
                </c:pt>
                <c:pt idx="2975">
                  <c:v>2015-05-19</c:v>
                </c:pt>
                <c:pt idx="2976">
                  <c:v>2015-05-20</c:v>
                </c:pt>
                <c:pt idx="2977">
                  <c:v>2015-05-21</c:v>
                </c:pt>
                <c:pt idx="2978">
                  <c:v>2015-05-22</c:v>
                </c:pt>
                <c:pt idx="2979">
                  <c:v>2015-05-26</c:v>
                </c:pt>
                <c:pt idx="2980">
                  <c:v>2015-05-27</c:v>
                </c:pt>
                <c:pt idx="2981">
                  <c:v>2015-05-28</c:v>
                </c:pt>
                <c:pt idx="2982">
                  <c:v>2015-05-29</c:v>
                </c:pt>
                <c:pt idx="2983">
                  <c:v>2015-06-01</c:v>
                </c:pt>
                <c:pt idx="2984">
                  <c:v>2015-06-02</c:v>
                </c:pt>
                <c:pt idx="2985">
                  <c:v>2015-06-03</c:v>
                </c:pt>
                <c:pt idx="2986">
                  <c:v>2015-06-04</c:v>
                </c:pt>
                <c:pt idx="2987">
                  <c:v>2015-06-05</c:v>
                </c:pt>
                <c:pt idx="2988">
                  <c:v>2015-06-08</c:v>
                </c:pt>
                <c:pt idx="2989">
                  <c:v>2015-06-09</c:v>
                </c:pt>
                <c:pt idx="2990">
                  <c:v>2015-06-10</c:v>
                </c:pt>
                <c:pt idx="2991">
                  <c:v>2015-06-11</c:v>
                </c:pt>
                <c:pt idx="2992">
                  <c:v>2015-06-12</c:v>
                </c:pt>
                <c:pt idx="2993">
                  <c:v>2015-06-15</c:v>
                </c:pt>
                <c:pt idx="2994">
                  <c:v>2015-06-16</c:v>
                </c:pt>
                <c:pt idx="2995">
                  <c:v>2015-06-17</c:v>
                </c:pt>
                <c:pt idx="2996">
                  <c:v>2015-06-18</c:v>
                </c:pt>
                <c:pt idx="2997">
                  <c:v>2015-06-19</c:v>
                </c:pt>
                <c:pt idx="2998">
                  <c:v>2015-06-22</c:v>
                </c:pt>
                <c:pt idx="2999">
                  <c:v>2015-06-23</c:v>
                </c:pt>
                <c:pt idx="3000">
                  <c:v>2015-06-24</c:v>
                </c:pt>
                <c:pt idx="3001">
                  <c:v>2015-06-25</c:v>
                </c:pt>
                <c:pt idx="3002">
                  <c:v>2015-06-26</c:v>
                </c:pt>
                <c:pt idx="3003">
                  <c:v>2015-06-29</c:v>
                </c:pt>
                <c:pt idx="3004">
                  <c:v>2015-06-30</c:v>
                </c:pt>
                <c:pt idx="3005">
                  <c:v>2015-07-01</c:v>
                </c:pt>
                <c:pt idx="3006">
                  <c:v>2015-07-02</c:v>
                </c:pt>
                <c:pt idx="3007">
                  <c:v>2015-07-06</c:v>
                </c:pt>
                <c:pt idx="3008">
                  <c:v>2015-07-07</c:v>
                </c:pt>
                <c:pt idx="3009">
                  <c:v>2015-07-08</c:v>
                </c:pt>
                <c:pt idx="3010">
                  <c:v>2015-07-09</c:v>
                </c:pt>
                <c:pt idx="3011">
                  <c:v>2015-07-10</c:v>
                </c:pt>
                <c:pt idx="3012">
                  <c:v>2015-07-13</c:v>
                </c:pt>
                <c:pt idx="3013">
                  <c:v>2015-07-14</c:v>
                </c:pt>
                <c:pt idx="3014">
                  <c:v>2015-07-15</c:v>
                </c:pt>
                <c:pt idx="3015">
                  <c:v>2015-07-16</c:v>
                </c:pt>
                <c:pt idx="3016">
                  <c:v>2015-07-17</c:v>
                </c:pt>
                <c:pt idx="3017">
                  <c:v>2015-07-20</c:v>
                </c:pt>
                <c:pt idx="3018">
                  <c:v>2015-07-21</c:v>
                </c:pt>
                <c:pt idx="3019">
                  <c:v>2015-07-22</c:v>
                </c:pt>
                <c:pt idx="3020">
                  <c:v>2015-07-23</c:v>
                </c:pt>
                <c:pt idx="3021">
                  <c:v>2015-07-24</c:v>
                </c:pt>
                <c:pt idx="3022">
                  <c:v>2015-07-27</c:v>
                </c:pt>
                <c:pt idx="3023">
                  <c:v>2015-07-28</c:v>
                </c:pt>
                <c:pt idx="3024">
                  <c:v>2015-07-29</c:v>
                </c:pt>
                <c:pt idx="3025">
                  <c:v>2015-07-30</c:v>
                </c:pt>
                <c:pt idx="3026">
                  <c:v>2015-07-31</c:v>
                </c:pt>
                <c:pt idx="3027">
                  <c:v>2015-08-03</c:v>
                </c:pt>
                <c:pt idx="3028">
                  <c:v>2015-08-04</c:v>
                </c:pt>
                <c:pt idx="3029">
                  <c:v>2015-08-05</c:v>
                </c:pt>
                <c:pt idx="3030">
                  <c:v>2015-08-06</c:v>
                </c:pt>
                <c:pt idx="3031">
                  <c:v>2015-08-07</c:v>
                </c:pt>
                <c:pt idx="3032">
                  <c:v>2015-08-10</c:v>
                </c:pt>
                <c:pt idx="3033">
                  <c:v>2015-08-11</c:v>
                </c:pt>
                <c:pt idx="3034">
                  <c:v>2015-08-12</c:v>
                </c:pt>
                <c:pt idx="3035">
                  <c:v>2015-08-13</c:v>
                </c:pt>
                <c:pt idx="3036">
                  <c:v>2015-08-14</c:v>
                </c:pt>
                <c:pt idx="3037">
                  <c:v>2015-08-17</c:v>
                </c:pt>
                <c:pt idx="3038">
                  <c:v>2015-08-18</c:v>
                </c:pt>
                <c:pt idx="3039">
                  <c:v>2015-08-19</c:v>
                </c:pt>
                <c:pt idx="3040">
                  <c:v>2015-08-20</c:v>
                </c:pt>
                <c:pt idx="3041">
                  <c:v>2015-08-21</c:v>
                </c:pt>
                <c:pt idx="3042">
                  <c:v>2015-08-24</c:v>
                </c:pt>
                <c:pt idx="3043">
                  <c:v>2015-08-25</c:v>
                </c:pt>
                <c:pt idx="3044">
                  <c:v>2015-08-26</c:v>
                </c:pt>
                <c:pt idx="3045">
                  <c:v>2015-08-27</c:v>
                </c:pt>
                <c:pt idx="3046">
                  <c:v>2015-08-28</c:v>
                </c:pt>
                <c:pt idx="3047">
                  <c:v>2015-09-01</c:v>
                </c:pt>
                <c:pt idx="3048">
                  <c:v>2015-09-02</c:v>
                </c:pt>
                <c:pt idx="3049">
                  <c:v>2015-09-03</c:v>
                </c:pt>
                <c:pt idx="3050">
                  <c:v>2015-09-04</c:v>
                </c:pt>
                <c:pt idx="3051">
                  <c:v>2015-09-08</c:v>
                </c:pt>
                <c:pt idx="3052">
                  <c:v>2015-09-09</c:v>
                </c:pt>
                <c:pt idx="3053">
                  <c:v>2015-09-10</c:v>
                </c:pt>
                <c:pt idx="3054">
                  <c:v>2015-09-11</c:v>
                </c:pt>
                <c:pt idx="3055">
                  <c:v>2015-09-14</c:v>
                </c:pt>
                <c:pt idx="3056">
                  <c:v>2015-09-15</c:v>
                </c:pt>
                <c:pt idx="3057">
                  <c:v>2015-09-16</c:v>
                </c:pt>
                <c:pt idx="3058">
                  <c:v>2015-09-17</c:v>
                </c:pt>
                <c:pt idx="3059">
                  <c:v>2015-09-18</c:v>
                </c:pt>
                <c:pt idx="3060">
                  <c:v>2015-09-21</c:v>
                </c:pt>
                <c:pt idx="3061">
                  <c:v>2015-09-22</c:v>
                </c:pt>
                <c:pt idx="3062">
                  <c:v>2015-09-23</c:v>
                </c:pt>
                <c:pt idx="3063">
                  <c:v>2015-09-24</c:v>
                </c:pt>
                <c:pt idx="3064">
                  <c:v>2015-09-25</c:v>
                </c:pt>
                <c:pt idx="3065">
                  <c:v>2015-09-28</c:v>
                </c:pt>
                <c:pt idx="3066">
                  <c:v>2015-09-29</c:v>
                </c:pt>
                <c:pt idx="3067">
                  <c:v>2015-09-30</c:v>
                </c:pt>
                <c:pt idx="3068">
                  <c:v>2015-10-01</c:v>
                </c:pt>
                <c:pt idx="3069">
                  <c:v>2015-10-02</c:v>
                </c:pt>
                <c:pt idx="3070">
                  <c:v>2015-10-05</c:v>
                </c:pt>
                <c:pt idx="3071">
                  <c:v>2015-10-06</c:v>
                </c:pt>
                <c:pt idx="3072">
                  <c:v>2015-10-07</c:v>
                </c:pt>
                <c:pt idx="3073">
                  <c:v>2015-10-08</c:v>
                </c:pt>
                <c:pt idx="3074">
                  <c:v>2015-10-09</c:v>
                </c:pt>
                <c:pt idx="3075">
                  <c:v>2015-10-12</c:v>
                </c:pt>
                <c:pt idx="3076">
                  <c:v>2015-10-13</c:v>
                </c:pt>
                <c:pt idx="3077">
                  <c:v>2015-10-14</c:v>
                </c:pt>
                <c:pt idx="3078">
                  <c:v>2015-10-15</c:v>
                </c:pt>
                <c:pt idx="3079">
                  <c:v>2015-10-16</c:v>
                </c:pt>
                <c:pt idx="3080">
                  <c:v>2015-10-19</c:v>
                </c:pt>
                <c:pt idx="3081">
                  <c:v>2015-10-20</c:v>
                </c:pt>
                <c:pt idx="3082">
                  <c:v>2015-10-21</c:v>
                </c:pt>
                <c:pt idx="3083">
                  <c:v>2015-10-22</c:v>
                </c:pt>
                <c:pt idx="3084">
                  <c:v>2015-10-23</c:v>
                </c:pt>
                <c:pt idx="3085">
                  <c:v>2015-10-26</c:v>
                </c:pt>
                <c:pt idx="3086">
                  <c:v>2015-10-27</c:v>
                </c:pt>
                <c:pt idx="3087">
                  <c:v>2015-10-28</c:v>
                </c:pt>
                <c:pt idx="3088">
                  <c:v>2015-10-29</c:v>
                </c:pt>
                <c:pt idx="3089">
                  <c:v>2015-10-30</c:v>
                </c:pt>
                <c:pt idx="3090">
                  <c:v>2015-11-02</c:v>
                </c:pt>
                <c:pt idx="3091">
                  <c:v>2015-11-03</c:v>
                </c:pt>
                <c:pt idx="3092">
                  <c:v>2015-11-04</c:v>
                </c:pt>
                <c:pt idx="3093">
                  <c:v>2015-11-05</c:v>
                </c:pt>
                <c:pt idx="3094">
                  <c:v>2015-11-06</c:v>
                </c:pt>
                <c:pt idx="3095">
                  <c:v>2015-11-09</c:v>
                </c:pt>
                <c:pt idx="3096">
                  <c:v>2015-11-10</c:v>
                </c:pt>
                <c:pt idx="3097">
                  <c:v>2015-11-11</c:v>
                </c:pt>
                <c:pt idx="3098">
                  <c:v>2015-11-12</c:v>
                </c:pt>
                <c:pt idx="3099">
                  <c:v>2015-11-13</c:v>
                </c:pt>
                <c:pt idx="3100">
                  <c:v>2015-11-16</c:v>
                </c:pt>
                <c:pt idx="3101">
                  <c:v>2015-11-17</c:v>
                </c:pt>
                <c:pt idx="3102">
                  <c:v>2015-11-18</c:v>
                </c:pt>
                <c:pt idx="3103">
                  <c:v>2015-11-19</c:v>
                </c:pt>
                <c:pt idx="3104">
                  <c:v>2015-11-20</c:v>
                </c:pt>
                <c:pt idx="3105">
                  <c:v>2015-11-23</c:v>
                </c:pt>
                <c:pt idx="3106">
                  <c:v>2015-11-24</c:v>
                </c:pt>
                <c:pt idx="3107">
                  <c:v>2015-11-25</c:v>
                </c:pt>
                <c:pt idx="3108">
                  <c:v>2015-11-27</c:v>
                </c:pt>
                <c:pt idx="3109">
                  <c:v>2015-11-30</c:v>
                </c:pt>
                <c:pt idx="3110">
                  <c:v>2015-12-01</c:v>
                </c:pt>
                <c:pt idx="3111">
                  <c:v>2015-12-02</c:v>
                </c:pt>
                <c:pt idx="3112">
                  <c:v>2015-12-03</c:v>
                </c:pt>
                <c:pt idx="3113">
                  <c:v>2015-12-04</c:v>
                </c:pt>
                <c:pt idx="3114">
                  <c:v>2015-12-07</c:v>
                </c:pt>
                <c:pt idx="3115">
                  <c:v>2015-12-08</c:v>
                </c:pt>
                <c:pt idx="3116">
                  <c:v>2015-12-09</c:v>
                </c:pt>
                <c:pt idx="3117">
                  <c:v>2015-12-10</c:v>
                </c:pt>
                <c:pt idx="3118">
                  <c:v>2015-12-11</c:v>
                </c:pt>
                <c:pt idx="3119">
                  <c:v>2015-12-14</c:v>
                </c:pt>
                <c:pt idx="3120">
                  <c:v>2015-12-15</c:v>
                </c:pt>
                <c:pt idx="3121">
                  <c:v>2015-12-16</c:v>
                </c:pt>
                <c:pt idx="3122">
                  <c:v>2015-12-17</c:v>
                </c:pt>
                <c:pt idx="3123">
                  <c:v>2015-12-18</c:v>
                </c:pt>
                <c:pt idx="3124">
                  <c:v>2015-12-21</c:v>
                </c:pt>
                <c:pt idx="3125">
                  <c:v>2015-12-22</c:v>
                </c:pt>
                <c:pt idx="3126">
                  <c:v>2015-12-23</c:v>
                </c:pt>
                <c:pt idx="3127">
                  <c:v>2015-12-24</c:v>
                </c:pt>
                <c:pt idx="3128">
                  <c:v>2015-12-28</c:v>
                </c:pt>
                <c:pt idx="3129">
                  <c:v>2015-12-29</c:v>
                </c:pt>
                <c:pt idx="3130">
                  <c:v>2015-12-30</c:v>
                </c:pt>
                <c:pt idx="3131">
                  <c:v>2015-12-31</c:v>
                </c:pt>
                <c:pt idx="3132">
                  <c:v>2016-01-04</c:v>
                </c:pt>
                <c:pt idx="3133">
                  <c:v>2016-01-05</c:v>
                </c:pt>
                <c:pt idx="3134">
                  <c:v>2016-01-06</c:v>
                </c:pt>
                <c:pt idx="3135">
                  <c:v>2016-01-07</c:v>
                </c:pt>
                <c:pt idx="3136">
                  <c:v>2016-01-08</c:v>
                </c:pt>
                <c:pt idx="3137">
                  <c:v>2016-01-11</c:v>
                </c:pt>
                <c:pt idx="3138">
                  <c:v>2016-01-12</c:v>
                </c:pt>
                <c:pt idx="3139">
                  <c:v>2016-01-13</c:v>
                </c:pt>
                <c:pt idx="3140">
                  <c:v>2016-01-14</c:v>
                </c:pt>
                <c:pt idx="3141">
                  <c:v>2016-01-15</c:v>
                </c:pt>
                <c:pt idx="3142">
                  <c:v>2016-01-19</c:v>
                </c:pt>
                <c:pt idx="3143">
                  <c:v>2016-01-20</c:v>
                </c:pt>
                <c:pt idx="3144">
                  <c:v>2016-01-21</c:v>
                </c:pt>
                <c:pt idx="3145">
                  <c:v>2016-01-22</c:v>
                </c:pt>
                <c:pt idx="3146">
                  <c:v>2016-01-25</c:v>
                </c:pt>
                <c:pt idx="3147">
                  <c:v>2016-01-26</c:v>
                </c:pt>
                <c:pt idx="3148">
                  <c:v>2016-01-27</c:v>
                </c:pt>
                <c:pt idx="3149">
                  <c:v>2016-01-28</c:v>
                </c:pt>
                <c:pt idx="3150">
                  <c:v>2016-01-29</c:v>
                </c:pt>
                <c:pt idx="3151">
                  <c:v>2016-02-01</c:v>
                </c:pt>
                <c:pt idx="3152">
                  <c:v>2016-02-02</c:v>
                </c:pt>
                <c:pt idx="3153">
                  <c:v>2016-02-03</c:v>
                </c:pt>
                <c:pt idx="3154">
                  <c:v>2016-02-04</c:v>
                </c:pt>
                <c:pt idx="3155">
                  <c:v>2016-02-05</c:v>
                </c:pt>
                <c:pt idx="3156">
                  <c:v>2016-02-08</c:v>
                </c:pt>
                <c:pt idx="3157">
                  <c:v>2016-02-09</c:v>
                </c:pt>
                <c:pt idx="3158">
                  <c:v>2016-02-10</c:v>
                </c:pt>
                <c:pt idx="3159">
                  <c:v>2016-02-11</c:v>
                </c:pt>
                <c:pt idx="3160">
                  <c:v>2016-02-12</c:v>
                </c:pt>
                <c:pt idx="3161">
                  <c:v>2016-02-16</c:v>
                </c:pt>
                <c:pt idx="3162">
                  <c:v>2016-02-17</c:v>
                </c:pt>
                <c:pt idx="3163">
                  <c:v>2016-02-18</c:v>
                </c:pt>
                <c:pt idx="3164">
                  <c:v>2016-02-19</c:v>
                </c:pt>
                <c:pt idx="3165">
                  <c:v>2016-02-22</c:v>
                </c:pt>
                <c:pt idx="3166">
                  <c:v>2016-02-23</c:v>
                </c:pt>
                <c:pt idx="3167">
                  <c:v>2016-02-24</c:v>
                </c:pt>
                <c:pt idx="3168">
                  <c:v>2016-02-25</c:v>
                </c:pt>
                <c:pt idx="3169">
                  <c:v>2016-02-26</c:v>
                </c:pt>
                <c:pt idx="3170">
                  <c:v>2016-02-29</c:v>
                </c:pt>
                <c:pt idx="3171">
                  <c:v>2016-03-01</c:v>
                </c:pt>
                <c:pt idx="3172">
                  <c:v>2016-03-02</c:v>
                </c:pt>
                <c:pt idx="3173">
                  <c:v>2016-03-03</c:v>
                </c:pt>
                <c:pt idx="3174">
                  <c:v>2016-03-04</c:v>
                </c:pt>
                <c:pt idx="3175">
                  <c:v>2016-03-07</c:v>
                </c:pt>
                <c:pt idx="3176">
                  <c:v>2016-03-08</c:v>
                </c:pt>
                <c:pt idx="3177">
                  <c:v>2016-03-09</c:v>
                </c:pt>
                <c:pt idx="3178">
                  <c:v>2016-03-10</c:v>
                </c:pt>
                <c:pt idx="3179">
                  <c:v>2016-03-11</c:v>
                </c:pt>
                <c:pt idx="3180">
                  <c:v>2016-03-14</c:v>
                </c:pt>
                <c:pt idx="3181">
                  <c:v>2016-03-15</c:v>
                </c:pt>
                <c:pt idx="3182">
                  <c:v>2016-03-16</c:v>
                </c:pt>
                <c:pt idx="3183">
                  <c:v>2016-03-17</c:v>
                </c:pt>
                <c:pt idx="3184">
                  <c:v>2016-03-18</c:v>
                </c:pt>
                <c:pt idx="3185">
                  <c:v>2016-03-21</c:v>
                </c:pt>
                <c:pt idx="3186">
                  <c:v>2016-03-22</c:v>
                </c:pt>
                <c:pt idx="3187">
                  <c:v>2016-03-23</c:v>
                </c:pt>
                <c:pt idx="3188">
                  <c:v>2016-03-24</c:v>
                </c:pt>
                <c:pt idx="3189">
                  <c:v>2016-03-28</c:v>
                </c:pt>
                <c:pt idx="3190">
                  <c:v>2016-03-29</c:v>
                </c:pt>
                <c:pt idx="3191">
                  <c:v>2016-03-30</c:v>
                </c:pt>
                <c:pt idx="3192">
                  <c:v>2016-03-31</c:v>
                </c:pt>
                <c:pt idx="3193">
                  <c:v>2016-04-01</c:v>
                </c:pt>
                <c:pt idx="3194">
                  <c:v>2016-04-04</c:v>
                </c:pt>
                <c:pt idx="3195">
                  <c:v>2016-04-05</c:v>
                </c:pt>
                <c:pt idx="3196">
                  <c:v>2016-04-06</c:v>
                </c:pt>
                <c:pt idx="3197">
                  <c:v>2016-04-07</c:v>
                </c:pt>
                <c:pt idx="3198">
                  <c:v>2016-04-08</c:v>
                </c:pt>
                <c:pt idx="3199">
                  <c:v>2016-04-11</c:v>
                </c:pt>
                <c:pt idx="3200">
                  <c:v>2016-04-12</c:v>
                </c:pt>
                <c:pt idx="3201">
                  <c:v>2016-04-13</c:v>
                </c:pt>
                <c:pt idx="3202">
                  <c:v>2016-04-14</c:v>
                </c:pt>
                <c:pt idx="3203">
                  <c:v>2016-04-15</c:v>
                </c:pt>
                <c:pt idx="3204">
                  <c:v>2016-04-18</c:v>
                </c:pt>
                <c:pt idx="3205">
                  <c:v>2016-04-19</c:v>
                </c:pt>
                <c:pt idx="3206">
                  <c:v>2016-04-20</c:v>
                </c:pt>
                <c:pt idx="3207">
                  <c:v>2016-04-21</c:v>
                </c:pt>
                <c:pt idx="3208">
                  <c:v>2016-04-22</c:v>
                </c:pt>
                <c:pt idx="3209">
                  <c:v>2016-04-25</c:v>
                </c:pt>
                <c:pt idx="3210">
                  <c:v>2016-04-26</c:v>
                </c:pt>
                <c:pt idx="3211">
                  <c:v>2016-04-27</c:v>
                </c:pt>
                <c:pt idx="3212">
                  <c:v>2016-04-28</c:v>
                </c:pt>
                <c:pt idx="3213">
                  <c:v>2016-04-29</c:v>
                </c:pt>
                <c:pt idx="3214">
                  <c:v>2016-05-02</c:v>
                </c:pt>
                <c:pt idx="3215">
                  <c:v>2016-05-03</c:v>
                </c:pt>
                <c:pt idx="3216">
                  <c:v>2016-05-04</c:v>
                </c:pt>
                <c:pt idx="3217">
                  <c:v>2016-05-05</c:v>
                </c:pt>
                <c:pt idx="3218">
                  <c:v>2016-05-06</c:v>
                </c:pt>
                <c:pt idx="3219">
                  <c:v>2016-05-09</c:v>
                </c:pt>
                <c:pt idx="3220">
                  <c:v>2016-05-10</c:v>
                </c:pt>
                <c:pt idx="3221">
                  <c:v>2016-05-11</c:v>
                </c:pt>
                <c:pt idx="3222">
                  <c:v>2016-05-12</c:v>
                </c:pt>
                <c:pt idx="3223">
                  <c:v>2016-05-13</c:v>
                </c:pt>
                <c:pt idx="3224">
                  <c:v>2016-05-16</c:v>
                </c:pt>
                <c:pt idx="3225">
                  <c:v>2016-05-17</c:v>
                </c:pt>
                <c:pt idx="3226">
                  <c:v>2016-05-18</c:v>
                </c:pt>
                <c:pt idx="3227">
                  <c:v>2016-05-19</c:v>
                </c:pt>
                <c:pt idx="3228">
                  <c:v>2016-05-20</c:v>
                </c:pt>
                <c:pt idx="3229">
                  <c:v>2016-05-23</c:v>
                </c:pt>
                <c:pt idx="3230">
                  <c:v>2016-05-24</c:v>
                </c:pt>
                <c:pt idx="3231">
                  <c:v>2016-05-25</c:v>
                </c:pt>
                <c:pt idx="3232">
                  <c:v>2016-05-26</c:v>
                </c:pt>
                <c:pt idx="3233">
                  <c:v>2016-05-27</c:v>
                </c:pt>
                <c:pt idx="3234">
                  <c:v>2016-05-31</c:v>
                </c:pt>
                <c:pt idx="3235">
                  <c:v>2016-06-01</c:v>
                </c:pt>
                <c:pt idx="3236">
                  <c:v>2016-06-02</c:v>
                </c:pt>
                <c:pt idx="3237">
                  <c:v>2016-06-03</c:v>
                </c:pt>
                <c:pt idx="3238">
                  <c:v>2016-06-06</c:v>
                </c:pt>
                <c:pt idx="3239">
                  <c:v>2016-06-07</c:v>
                </c:pt>
                <c:pt idx="3240">
                  <c:v>2016-06-08</c:v>
                </c:pt>
                <c:pt idx="3241">
                  <c:v>2016-06-09</c:v>
                </c:pt>
                <c:pt idx="3242">
                  <c:v>2016-06-10</c:v>
                </c:pt>
                <c:pt idx="3243">
                  <c:v>2016-06-13</c:v>
                </c:pt>
                <c:pt idx="3244">
                  <c:v>2016-06-14</c:v>
                </c:pt>
                <c:pt idx="3245">
                  <c:v>2016-06-15</c:v>
                </c:pt>
                <c:pt idx="3246">
                  <c:v>2016-06-16</c:v>
                </c:pt>
                <c:pt idx="3247">
                  <c:v>2016-06-17</c:v>
                </c:pt>
                <c:pt idx="3248">
                  <c:v>2016-06-20</c:v>
                </c:pt>
                <c:pt idx="3249">
                  <c:v>2016-06-21</c:v>
                </c:pt>
                <c:pt idx="3250">
                  <c:v>2016-06-22</c:v>
                </c:pt>
                <c:pt idx="3251">
                  <c:v>2016-06-23</c:v>
                </c:pt>
                <c:pt idx="3252">
                  <c:v>2016-06-24</c:v>
                </c:pt>
                <c:pt idx="3253">
                  <c:v>2016-06-27</c:v>
                </c:pt>
                <c:pt idx="3254">
                  <c:v>2016-06-28</c:v>
                </c:pt>
                <c:pt idx="3255">
                  <c:v>2016-06-29</c:v>
                </c:pt>
                <c:pt idx="3256">
                  <c:v>2016-06-30</c:v>
                </c:pt>
                <c:pt idx="3257">
                  <c:v>2016-07-01</c:v>
                </c:pt>
                <c:pt idx="3258">
                  <c:v>2016-07-05</c:v>
                </c:pt>
                <c:pt idx="3259">
                  <c:v>2016-07-06</c:v>
                </c:pt>
                <c:pt idx="3260">
                  <c:v>2016-07-07</c:v>
                </c:pt>
                <c:pt idx="3261">
                  <c:v>2016-07-08</c:v>
                </c:pt>
                <c:pt idx="3262">
                  <c:v>2016-07-11</c:v>
                </c:pt>
                <c:pt idx="3263">
                  <c:v>2016-07-12</c:v>
                </c:pt>
                <c:pt idx="3264">
                  <c:v>2016-07-13</c:v>
                </c:pt>
                <c:pt idx="3265">
                  <c:v>2016-07-14</c:v>
                </c:pt>
                <c:pt idx="3266">
                  <c:v>2016-07-15</c:v>
                </c:pt>
                <c:pt idx="3267">
                  <c:v>2016-07-18</c:v>
                </c:pt>
                <c:pt idx="3268">
                  <c:v>2016-07-19</c:v>
                </c:pt>
                <c:pt idx="3269">
                  <c:v>2016-07-20</c:v>
                </c:pt>
                <c:pt idx="3270">
                  <c:v>2016-07-21</c:v>
                </c:pt>
                <c:pt idx="3271">
                  <c:v>2016-07-22</c:v>
                </c:pt>
                <c:pt idx="3272">
                  <c:v>2016-07-25</c:v>
                </c:pt>
                <c:pt idx="3273">
                  <c:v>2016-07-26</c:v>
                </c:pt>
                <c:pt idx="3274">
                  <c:v>2016-07-27</c:v>
                </c:pt>
                <c:pt idx="3275">
                  <c:v>2016-07-28</c:v>
                </c:pt>
                <c:pt idx="3276">
                  <c:v>2016-07-29</c:v>
                </c:pt>
                <c:pt idx="3277">
                  <c:v>2016-08-01</c:v>
                </c:pt>
                <c:pt idx="3278">
                  <c:v>2016-08-02</c:v>
                </c:pt>
                <c:pt idx="3279">
                  <c:v>2016-08-03</c:v>
                </c:pt>
                <c:pt idx="3280">
                  <c:v>2016-08-04</c:v>
                </c:pt>
                <c:pt idx="3281">
                  <c:v>2016-08-05</c:v>
                </c:pt>
                <c:pt idx="3282">
                  <c:v>2016-08-08</c:v>
                </c:pt>
                <c:pt idx="3283">
                  <c:v>2016-08-09</c:v>
                </c:pt>
                <c:pt idx="3284">
                  <c:v>2016-08-10</c:v>
                </c:pt>
                <c:pt idx="3285">
                  <c:v>2016-08-11</c:v>
                </c:pt>
                <c:pt idx="3286">
                  <c:v>2016-08-12</c:v>
                </c:pt>
                <c:pt idx="3287">
                  <c:v>2016-08-15</c:v>
                </c:pt>
                <c:pt idx="3288">
                  <c:v>2016-08-16</c:v>
                </c:pt>
                <c:pt idx="3289">
                  <c:v>2016-08-17</c:v>
                </c:pt>
                <c:pt idx="3290">
                  <c:v>2016-08-18</c:v>
                </c:pt>
                <c:pt idx="3291">
                  <c:v>2016-08-19</c:v>
                </c:pt>
                <c:pt idx="3292">
                  <c:v>2016-08-22</c:v>
                </c:pt>
                <c:pt idx="3293">
                  <c:v>2016-08-23</c:v>
                </c:pt>
                <c:pt idx="3294">
                  <c:v>2016-08-24</c:v>
                </c:pt>
                <c:pt idx="3295">
                  <c:v>2016-08-25</c:v>
                </c:pt>
                <c:pt idx="3296">
                  <c:v>2016-08-26</c:v>
                </c:pt>
                <c:pt idx="3297">
                  <c:v>2016-08-29</c:v>
                </c:pt>
                <c:pt idx="3298">
                  <c:v>2016-08-30</c:v>
                </c:pt>
                <c:pt idx="3299">
                  <c:v>2016-08-31</c:v>
                </c:pt>
                <c:pt idx="3300">
                  <c:v>2016-09-01</c:v>
                </c:pt>
                <c:pt idx="3301">
                  <c:v>2016-09-02</c:v>
                </c:pt>
                <c:pt idx="3302">
                  <c:v>2016-09-06</c:v>
                </c:pt>
                <c:pt idx="3303">
                  <c:v>2016-09-07</c:v>
                </c:pt>
                <c:pt idx="3304">
                  <c:v>2016-09-08</c:v>
                </c:pt>
                <c:pt idx="3305">
                  <c:v>2016-09-09</c:v>
                </c:pt>
                <c:pt idx="3306">
                  <c:v>2016-09-12</c:v>
                </c:pt>
                <c:pt idx="3307">
                  <c:v>2016-09-13</c:v>
                </c:pt>
                <c:pt idx="3308">
                  <c:v>2016-09-14</c:v>
                </c:pt>
                <c:pt idx="3309">
                  <c:v>2016-09-15</c:v>
                </c:pt>
                <c:pt idx="3310">
                  <c:v>2016-09-16</c:v>
                </c:pt>
                <c:pt idx="3311">
                  <c:v>2016-09-19</c:v>
                </c:pt>
                <c:pt idx="3312">
                  <c:v>2016-09-20</c:v>
                </c:pt>
                <c:pt idx="3313">
                  <c:v>2016-09-21</c:v>
                </c:pt>
                <c:pt idx="3314">
                  <c:v>2016-09-22</c:v>
                </c:pt>
                <c:pt idx="3315">
                  <c:v>2016-09-23</c:v>
                </c:pt>
                <c:pt idx="3316">
                  <c:v>2016-09-26</c:v>
                </c:pt>
                <c:pt idx="3317">
                  <c:v>2016-09-27</c:v>
                </c:pt>
                <c:pt idx="3318">
                  <c:v>2016-09-28</c:v>
                </c:pt>
                <c:pt idx="3319">
                  <c:v>2016-09-29</c:v>
                </c:pt>
                <c:pt idx="3320">
                  <c:v>2016-09-30</c:v>
                </c:pt>
                <c:pt idx="3321">
                  <c:v>2016-10-03</c:v>
                </c:pt>
                <c:pt idx="3322">
                  <c:v>2016-10-04</c:v>
                </c:pt>
                <c:pt idx="3323">
                  <c:v>2016-10-05</c:v>
                </c:pt>
                <c:pt idx="3324">
                  <c:v>2016-10-06</c:v>
                </c:pt>
                <c:pt idx="3325">
                  <c:v>2016-10-07</c:v>
                </c:pt>
                <c:pt idx="3326">
                  <c:v>2016-10-10</c:v>
                </c:pt>
                <c:pt idx="3327">
                  <c:v>2016-10-11</c:v>
                </c:pt>
                <c:pt idx="3328">
                  <c:v>2016-10-12</c:v>
                </c:pt>
                <c:pt idx="3329">
                  <c:v>2016-10-13</c:v>
                </c:pt>
                <c:pt idx="3330">
                  <c:v>2016-10-14</c:v>
                </c:pt>
                <c:pt idx="3331">
                  <c:v>2016-10-17</c:v>
                </c:pt>
                <c:pt idx="3332">
                  <c:v>2016-10-18</c:v>
                </c:pt>
                <c:pt idx="3333">
                  <c:v>2016-10-19</c:v>
                </c:pt>
                <c:pt idx="3334">
                  <c:v>2016-10-20</c:v>
                </c:pt>
                <c:pt idx="3335">
                  <c:v>2016-10-21</c:v>
                </c:pt>
                <c:pt idx="3336">
                  <c:v>2016-10-24</c:v>
                </c:pt>
                <c:pt idx="3337">
                  <c:v>2016-10-25</c:v>
                </c:pt>
                <c:pt idx="3338">
                  <c:v>2016-10-26</c:v>
                </c:pt>
                <c:pt idx="3339">
                  <c:v>2016-10-27</c:v>
                </c:pt>
                <c:pt idx="3340">
                  <c:v>2016-10-28</c:v>
                </c:pt>
                <c:pt idx="3341">
                  <c:v>2016-10-31</c:v>
                </c:pt>
                <c:pt idx="3342">
                  <c:v>2016-11-01</c:v>
                </c:pt>
                <c:pt idx="3343">
                  <c:v>2016-11-02</c:v>
                </c:pt>
                <c:pt idx="3344">
                  <c:v>2016-11-03</c:v>
                </c:pt>
                <c:pt idx="3345">
                  <c:v>2016-11-04</c:v>
                </c:pt>
                <c:pt idx="3346">
                  <c:v>2016-11-07</c:v>
                </c:pt>
                <c:pt idx="3347">
                  <c:v>2016-11-08</c:v>
                </c:pt>
                <c:pt idx="3348">
                  <c:v>2016-11-09</c:v>
                </c:pt>
                <c:pt idx="3349">
                  <c:v>2016-11-10</c:v>
                </c:pt>
                <c:pt idx="3350">
                  <c:v>2016-11-11</c:v>
                </c:pt>
                <c:pt idx="3351">
                  <c:v>2016-11-14</c:v>
                </c:pt>
                <c:pt idx="3352">
                  <c:v>2016-11-15</c:v>
                </c:pt>
                <c:pt idx="3353">
                  <c:v>2016-11-16</c:v>
                </c:pt>
                <c:pt idx="3354">
                  <c:v>2016-11-17</c:v>
                </c:pt>
                <c:pt idx="3355">
                  <c:v>2016-11-18</c:v>
                </c:pt>
                <c:pt idx="3356">
                  <c:v>2016-11-21</c:v>
                </c:pt>
                <c:pt idx="3357">
                  <c:v>2016-11-22</c:v>
                </c:pt>
                <c:pt idx="3358">
                  <c:v>2016-11-23</c:v>
                </c:pt>
                <c:pt idx="3359">
                  <c:v>2016-11-25</c:v>
                </c:pt>
                <c:pt idx="3360">
                  <c:v>2016-11-28</c:v>
                </c:pt>
                <c:pt idx="3361">
                  <c:v>2016-11-29</c:v>
                </c:pt>
                <c:pt idx="3362">
                  <c:v>2016-11-30</c:v>
                </c:pt>
                <c:pt idx="3363">
                  <c:v>2016-12-01</c:v>
                </c:pt>
                <c:pt idx="3364">
                  <c:v>2016-12-02</c:v>
                </c:pt>
                <c:pt idx="3365">
                  <c:v>2016-12-05</c:v>
                </c:pt>
                <c:pt idx="3366">
                  <c:v>2016-12-06</c:v>
                </c:pt>
                <c:pt idx="3367">
                  <c:v>2016-12-07</c:v>
                </c:pt>
                <c:pt idx="3368">
                  <c:v>2016-12-08</c:v>
                </c:pt>
                <c:pt idx="3369">
                  <c:v>2016-12-09</c:v>
                </c:pt>
                <c:pt idx="3370">
                  <c:v>2016-12-12</c:v>
                </c:pt>
                <c:pt idx="3371">
                  <c:v>2016-12-13</c:v>
                </c:pt>
                <c:pt idx="3372">
                  <c:v>2016-12-14</c:v>
                </c:pt>
                <c:pt idx="3373">
                  <c:v>2016-12-15</c:v>
                </c:pt>
                <c:pt idx="3374">
                  <c:v>2016-12-16</c:v>
                </c:pt>
                <c:pt idx="3375">
                  <c:v>2016-12-19</c:v>
                </c:pt>
                <c:pt idx="3376">
                  <c:v>2016-12-20</c:v>
                </c:pt>
                <c:pt idx="3377">
                  <c:v>2016-12-21</c:v>
                </c:pt>
                <c:pt idx="3378">
                  <c:v>2016-12-22</c:v>
                </c:pt>
                <c:pt idx="3379">
                  <c:v>2016-12-23</c:v>
                </c:pt>
                <c:pt idx="3380">
                  <c:v>2016-12-28</c:v>
                </c:pt>
                <c:pt idx="3381">
                  <c:v>2016-12-29</c:v>
                </c:pt>
                <c:pt idx="3382">
                  <c:v>2016-12-30</c:v>
                </c:pt>
                <c:pt idx="3383">
                  <c:v>2017-01-03</c:v>
                </c:pt>
                <c:pt idx="3384">
                  <c:v>2017-01-04</c:v>
                </c:pt>
                <c:pt idx="3385">
                  <c:v>2017-01-05</c:v>
                </c:pt>
                <c:pt idx="3386">
                  <c:v>2017-01-06</c:v>
                </c:pt>
                <c:pt idx="3387">
                  <c:v>2017-01-09</c:v>
                </c:pt>
                <c:pt idx="3388">
                  <c:v>2017-01-10</c:v>
                </c:pt>
                <c:pt idx="3389">
                  <c:v>2017-01-11</c:v>
                </c:pt>
                <c:pt idx="3390">
                  <c:v>2017-01-12</c:v>
                </c:pt>
                <c:pt idx="3391">
                  <c:v>2017-01-13</c:v>
                </c:pt>
                <c:pt idx="3392">
                  <c:v>2017-01-17</c:v>
                </c:pt>
                <c:pt idx="3393">
                  <c:v>2017-01-18</c:v>
                </c:pt>
                <c:pt idx="3394">
                  <c:v>2017-01-19</c:v>
                </c:pt>
                <c:pt idx="3395">
                  <c:v>2017-01-20</c:v>
                </c:pt>
                <c:pt idx="3396">
                  <c:v>2017-01-23</c:v>
                </c:pt>
                <c:pt idx="3397">
                  <c:v>2017-01-24</c:v>
                </c:pt>
                <c:pt idx="3398">
                  <c:v>2017-01-25</c:v>
                </c:pt>
                <c:pt idx="3399">
                  <c:v>2017-01-26</c:v>
                </c:pt>
                <c:pt idx="3400">
                  <c:v>2017-01-27</c:v>
                </c:pt>
                <c:pt idx="3401">
                  <c:v>2017-01-30</c:v>
                </c:pt>
                <c:pt idx="3402">
                  <c:v>2017-01-31</c:v>
                </c:pt>
                <c:pt idx="3403">
                  <c:v>2017-02-01</c:v>
                </c:pt>
                <c:pt idx="3404">
                  <c:v>2017-02-02</c:v>
                </c:pt>
                <c:pt idx="3405">
                  <c:v>2017-02-03</c:v>
                </c:pt>
                <c:pt idx="3406">
                  <c:v>2017-02-06</c:v>
                </c:pt>
                <c:pt idx="3407">
                  <c:v>2017-02-07</c:v>
                </c:pt>
                <c:pt idx="3408">
                  <c:v>2017-02-08</c:v>
                </c:pt>
                <c:pt idx="3409">
                  <c:v>2017-02-09</c:v>
                </c:pt>
                <c:pt idx="3410">
                  <c:v>2017-02-10</c:v>
                </c:pt>
                <c:pt idx="3411">
                  <c:v>2017-02-13</c:v>
                </c:pt>
                <c:pt idx="3412">
                  <c:v>2017-02-14</c:v>
                </c:pt>
                <c:pt idx="3413">
                  <c:v>2017-02-15</c:v>
                </c:pt>
                <c:pt idx="3414">
                  <c:v>2017-02-16</c:v>
                </c:pt>
                <c:pt idx="3415">
                  <c:v>2017-02-17</c:v>
                </c:pt>
                <c:pt idx="3416">
                  <c:v>2017-02-21</c:v>
                </c:pt>
                <c:pt idx="3417">
                  <c:v>2017-02-22</c:v>
                </c:pt>
                <c:pt idx="3418">
                  <c:v>2017-02-23</c:v>
                </c:pt>
                <c:pt idx="3419">
                  <c:v>2017-02-24</c:v>
                </c:pt>
                <c:pt idx="3420">
                  <c:v>2017-02-27</c:v>
                </c:pt>
                <c:pt idx="3421">
                  <c:v>2017-02-28</c:v>
                </c:pt>
                <c:pt idx="3422">
                  <c:v>2017-03-01</c:v>
                </c:pt>
                <c:pt idx="3423">
                  <c:v>2017-03-02</c:v>
                </c:pt>
                <c:pt idx="3424">
                  <c:v>2017-03-03</c:v>
                </c:pt>
                <c:pt idx="3425">
                  <c:v>2017-03-06</c:v>
                </c:pt>
                <c:pt idx="3426">
                  <c:v>2017-03-07</c:v>
                </c:pt>
                <c:pt idx="3427">
                  <c:v>2017-03-08</c:v>
                </c:pt>
                <c:pt idx="3428">
                  <c:v>2017-03-09</c:v>
                </c:pt>
                <c:pt idx="3429">
                  <c:v>2017-03-10</c:v>
                </c:pt>
                <c:pt idx="3430">
                  <c:v>2017-03-13</c:v>
                </c:pt>
                <c:pt idx="3431">
                  <c:v>2017-03-14</c:v>
                </c:pt>
                <c:pt idx="3432">
                  <c:v>2017-03-15</c:v>
                </c:pt>
                <c:pt idx="3433">
                  <c:v>2017-03-16</c:v>
                </c:pt>
                <c:pt idx="3434">
                  <c:v>2017-03-17</c:v>
                </c:pt>
                <c:pt idx="3435">
                  <c:v>2017-03-20</c:v>
                </c:pt>
                <c:pt idx="3436">
                  <c:v>2017-03-21</c:v>
                </c:pt>
                <c:pt idx="3437">
                  <c:v>2017-03-22</c:v>
                </c:pt>
                <c:pt idx="3438">
                  <c:v>2017-03-23</c:v>
                </c:pt>
                <c:pt idx="3439">
                  <c:v>2017-03-24</c:v>
                </c:pt>
                <c:pt idx="3440">
                  <c:v>2017-03-27</c:v>
                </c:pt>
                <c:pt idx="3441">
                  <c:v>2017-03-28</c:v>
                </c:pt>
                <c:pt idx="3442">
                  <c:v>2017-03-29</c:v>
                </c:pt>
                <c:pt idx="3443">
                  <c:v>2017-03-30</c:v>
                </c:pt>
                <c:pt idx="3444">
                  <c:v>2017-03-31</c:v>
                </c:pt>
                <c:pt idx="3445">
                  <c:v>2017-04-03</c:v>
                </c:pt>
                <c:pt idx="3446">
                  <c:v>2017-04-04</c:v>
                </c:pt>
                <c:pt idx="3447">
                  <c:v>2017-04-05</c:v>
                </c:pt>
                <c:pt idx="3448">
                  <c:v>2017-04-06</c:v>
                </c:pt>
                <c:pt idx="3449">
                  <c:v>2017-04-07</c:v>
                </c:pt>
                <c:pt idx="3450">
                  <c:v>2017-04-10</c:v>
                </c:pt>
                <c:pt idx="3451">
                  <c:v>2017-04-11</c:v>
                </c:pt>
                <c:pt idx="3452">
                  <c:v>2017-04-12</c:v>
                </c:pt>
                <c:pt idx="3453">
                  <c:v>2017-04-13</c:v>
                </c:pt>
                <c:pt idx="3454">
                  <c:v>2017-04-17</c:v>
                </c:pt>
                <c:pt idx="3455">
                  <c:v>2017-04-18</c:v>
                </c:pt>
                <c:pt idx="3456">
                  <c:v>2017-04-19</c:v>
                </c:pt>
                <c:pt idx="3457">
                  <c:v>2017-04-20</c:v>
                </c:pt>
                <c:pt idx="3458">
                  <c:v>2017-04-21</c:v>
                </c:pt>
                <c:pt idx="3459">
                  <c:v>2017-04-24</c:v>
                </c:pt>
                <c:pt idx="3460">
                  <c:v>2017-04-25</c:v>
                </c:pt>
                <c:pt idx="3461">
                  <c:v>2017-04-26</c:v>
                </c:pt>
                <c:pt idx="3462">
                  <c:v>2017-04-27</c:v>
                </c:pt>
                <c:pt idx="3463">
                  <c:v>2017-04-28</c:v>
                </c:pt>
                <c:pt idx="3464">
                  <c:v>2017-05-01</c:v>
                </c:pt>
                <c:pt idx="3465">
                  <c:v>2017-05-02</c:v>
                </c:pt>
                <c:pt idx="3466">
                  <c:v>2017-05-03</c:v>
                </c:pt>
                <c:pt idx="3467">
                  <c:v>2017-05-04</c:v>
                </c:pt>
                <c:pt idx="3468">
                  <c:v>2017-05-05</c:v>
                </c:pt>
                <c:pt idx="3469">
                  <c:v>2017-05-08</c:v>
                </c:pt>
                <c:pt idx="3470">
                  <c:v>2017-05-09</c:v>
                </c:pt>
                <c:pt idx="3471">
                  <c:v>2017-05-10</c:v>
                </c:pt>
                <c:pt idx="3472">
                  <c:v>2017-05-11</c:v>
                </c:pt>
                <c:pt idx="3473">
                  <c:v>2017-05-12</c:v>
                </c:pt>
                <c:pt idx="3474">
                  <c:v>2017-05-15</c:v>
                </c:pt>
                <c:pt idx="3475">
                  <c:v>2017-05-16</c:v>
                </c:pt>
                <c:pt idx="3476">
                  <c:v>2017-05-17</c:v>
                </c:pt>
                <c:pt idx="3477">
                  <c:v>2017-05-18</c:v>
                </c:pt>
                <c:pt idx="3478">
                  <c:v>2017-05-19</c:v>
                </c:pt>
                <c:pt idx="3479">
                  <c:v>2017-05-22</c:v>
                </c:pt>
                <c:pt idx="3480">
                  <c:v>2017-05-23</c:v>
                </c:pt>
                <c:pt idx="3481">
                  <c:v>2017-05-24</c:v>
                </c:pt>
                <c:pt idx="3482">
                  <c:v>2017-05-25</c:v>
                </c:pt>
                <c:pt idx="3483">
                  <c:v>2017-05-26</c:v>
                </c:pt>
                <c:pt idx="3484">
                  <c:v>2017-05-30</c:v>
                </c:pt>
                <c:pt idx="3485">
                  <c:v>2017-05-31</c:v>
                </c:pt>
                <c:pt idx="3486">
                  <c:v>2017-06-01</c:v>
                </c:pt>
                <c:pt idx="3487">
                  <c:v>2017-06-02</c:v>
                </c:pt>
                <c:pt idx="3488">
                  <c:v>2017-06-05</c:v>
                </c:pt>
                <c:pt idx="3489">
                  <c:v>2017-06-06</c:v>
                </c:pt>
                <c:pt idx="3490">
                  <c:v>2017-06-07</c:v>
                </c:pt>
                <c:pt idx="3491">
                  <c:v>2017-06-08</c:v>
                </c:pt>
                <c:pt idx="3492">
                  <c:v>2017-06-09</c:v>
                </c:pt>
                <c:pt idx="3493">
                  <c:v>2017-06-12</c:v>
                </c:pt>
                <c:pt idx="3494">
                  <c:v>2017-06-13</c:v>
                </c:pt>
                <c:pt idx="3495">
                  <c:v>2017-06-14</c:v>
                </c:pt>
                <c:pt idx="3496">
                  <c:v>2017-06-15</c:v>
                </c:pt>
                <c:pt idx="3497">
                  <c:v>2017-06-16</c:v>
                </c:pt>
                <c:pt idx="3498">
                  <c:v>2017-06-19</c:v>
                </c:pt>
                <c:pt idx="3499">
                  <c:v>2017-06-20</c:v>
                </c:pt>
                <c:pt idx="3500">
                  <c:v>2017-06-21</c:v>
                </c:pt>
                <c:pt idx="3501">
                  <c:v>2017-06-22</c:v>
                </c:pt>
                <c:pt idx="3502">
                  <c:v>2017-06-23</c:v>
                </c:pt>
                <c:pt idx="3503">
                  <c:v>2017-06-26</c:v>
                </c:pt>
                <c:pt idx="3504">
                  <c:v>2017-06-27</c:v>
                </c:pt>
                <c:pt idx="3505">
                  <c:v>2017-06-28</c:v>
                </c:pt>
                <c:pt idx="3506">
                  <c:v>2017-06-29</c:v>
                </c:pt>
                <c:pt idx="3507">
                  <c:v>2017-06-30</c:v>
                </c:pt>
                <c:pt idx="3508">
                  <c:v>2017-07-05</c:v>
                </c:pt>
                <c:pt idx="3509">
                  <c:v>2017-07-06</c:v>
                </c:pt>
                <c:pt idx="3510">
                  <c:v>2017-07-07</c:v>
                </c:pt>
                <c:pt idx="3511">
                  <c:v>2017-07-10</c:v>
                </c:pt>
                <c:pt idx="3512">
                  <c:v>2017-07-11</c:v>
                </c:pt>
                <c:pt idx="3513">
                  <c:v>2017-07-12</c:v>
                </c:pt>
                <c:pt idx="3514">
                  <c:v>2017-07-13</c:v>
                </c:pt>
                <c:pt idx="3515">
                  <c:v>2017-07-14</c:v>
                </c:pt>
                <c:pt idx="3516">
                  <c:v>2017-07-17</c:v>
                </c:pt>
                <c:pt idx="3517">
                  <c:v>2017-07-18</c:v>
                </c:pt>
                <c:pt idx="3518">
                  <c:v>2017-07-19</c:v>
                </c:pt>
                <c:pt idx="3519">
                  <c:v>2017-07-20</c:v>
                </c:pt>
                <c:pt idx="3520">
                  <c:v>2017-07-21</c:v>
                </c:pt>
                <c:pt idx="3521">
                  <c:v>2017-07-24</c:v>
                </c:pt>
                <c:pt idx="3522">
                  <c:v>2017-07-25</c:v>
                </c:pt>
                <c:pt idx="3523">
                  <c:v>2017-07-26</c:v>
                </c:pt>
                <c:pt idx="3524">
                  <c:v>2017-07-27</c:v>
                </c:pt>
                <c:pt idx="3525">
                  <c:v>2017-07-28</c:v>
                </c:pt>
                <c:pt idx="3526">
                  <c:v>2017-07-31</c:v>
                </c:pt>
                <c:pt idx="3527">
                  <c:v>2017-08-01</c:v>
                </c:pt>
                <c:pt idx="3528">
                  <c:v>2017-08-02</c:v>
                </c:pt>
                <c:pt idx="3529">
                  <c:v>2017-08-03</c:v>
                </c:pt>
                <c:pt idx="3530">
                  <c:v>2017-08-04</c:v>
                </c:pt>
                <c:pt idx="3531">
                  <c:v>2017-08-07</c:v>
                </c:pt>
                <c:pt idx="3532">
                  <c:v>2017-08-08</c:v>
                </c:pt>
                <c:pt idx="3533">
                  <c:v>2017-08-09</c:v>
                </c:pt>
                <c:pt idx="3534">
                  <c:v>2017-08-10</c:v>
                </c:pt>
                <c:pt idx="3535">
                  <c:v>2017-08-11</c:v>
                </c:pt>
                <c:pt idx="3536">
                  <c:v>2017-08-14</c:v>
                </c:pt>
                <c:pt idx="3537">
                  <c:v>2017-08-15</c:v>
                </c:pt>
                <c:pt idx="3538">
                  <c:v>2017-08-16</c:v>
                </c:pt>
                <c:pt idx="3539">
                  <c:v>2017-08-17</c:v>
                </c:pt>
                <c:pt idx="3540">
                  <c:v>2017-08-18</c:v>
                </c:pt>
                <c:pt idx="3541">
                  <c:v>2017-08-21</c:v>
                </c:pt>
                <c:pt idx="3542">
                  <c:v>2017-08-22</c:v>
                </c:pt>
                <c:pt idx="3543">
                  <c:v>2017-08-23</c:v>
                </c:pt>
                <c:pt idx="3544">
                  <c:v>2017-08-24</c:v>
                </c:pt>
                <c:pt idx="3545">
                  <c:v>2017-08-25</c:v>
                </c:pt>
                <c:pt idx="3546">
                  <c:v>2017-08-28</c:v>
                </c:pt>
                <c:pt idx="3547">
                  <c:v>2017-08-29</c:v>
                </c:pt>
                <c:pt idx="3548">
                  <c:v>2017-08-30</c:v>
                </c:pt>
                <c:pt idx="3549">
                  <c:v>2017-08-31</c:v>
                </c:pt>
                <c:pt idx="3550">
                  <c:v>2017-09-01</c:v>
                </c:pt>
                <c:pt idx="3551">
                  <c:v>2017-09-05</c:v>
                </c:pt>
                <c:pt idx="3552">
                  <c:v>2017-09-06</c:v>
                </c:pt>
                <c:pt idx="3553">
                  <c:v>2017-09-07</c:v>
                </c:pt>
                <c:pt idx="3554">
                  <c:v>2017-09-08</c:v>
                </c:pt>
                <c:pt idx="3555">
                  <c:v>2017-09-11</c:v>
                </c:pt>
                <c:pt idx="3556">
                  <c:v>2017-09-12</c:v>
                </c:pt>
                <c:pt idx="3557">
                  <c:v>2017-09-13</c:v>
                </c:pt>
                <c:pt idx="3558">
                  <c:v>2017-09-14</c:v>
                </c:pt>
                <c:pt idx="3559">
                  <c:v>2017-09-15</c:v>
                </c:pt>
                <c:pt idx="3560">
                  <c:v>2017-09-18</c:v>
                </c:pt>
                <c:pt idx="3561">
                  <c:v>2017-09-19</c:v>
                </c:pt>
                <c:pt idx="3562">
                  <c:v>2017-09-20</c:v>
                </c:pt>
                <c:pt idx="3563">
                  <c:v>2017-09-21</c:v>
                </c:pt>
                <c:pt idx="3564">
                  <c:v>2017-09-22</c:v>
                </c:pt>
                <c:pt idx="3565">
                  <c:v>2017-09-25</c:v>
                </c:pt>
                <c:pt idx="3566">
                  <c:v>2017-09-26</c:v>
                </c:pt>
                <c:pt idx="3567">
                  <c:v>2017-09-27</c:v>
                </c:pt>
                <c:pt idx="3568">
                  <c:v>2017-09-28</c:v>
                </c:pt>
                <c:pt idx="3569">
                  <c:v>2017-09-29</c:v>
                </c:pt>
                <c:pt idx="3570">
                  <c:v>2017-10-02</c:v>
                </c:pt>
                <c:pt idx="3571">
                  <c:v>2017-10-03</c:v>
                </c:pt>
                <c:pt idx="3572">
                  <c:v>2017-10-04</c:v>
                </c:pt>
                <c:pt idx="3573">
                  <c:v>2017-10-05</c:v>
                </c:pt>
                <c:pt idx="3574">
                  <c:v>2017-10-06</c:v>
                </c:pt>
                <c:pt idx="3575">
                  <c:v>2017-10-09</c:v>
                </c:pt>
                <c:pt idx="3576">
                  <c:v>2017-10-10</c:v>
                </c:pt>
                <c:pt idx="3577">
                  <c:v>2017-10-11</c:v>
                </c:pt>
                <c:pt idx="3578">
                  <c:v>2017-10-12</c:v>
                </c:pt>
                <c:pt idx="3579">
                  <c:v>2017-10-13</c:v>
                </c:pt>
                <c:pt idx="3580">
                  <c:v>2017-10-16</c:v>
                </c:pt>
                <c:pt idx="3581">
                  <c:v>2017-10-17</c:v>
                </c:pt>
                <c:pt idx="3582">
                  <c:v>2017-10-18</c:v>
                </c:pt>
                <c:pt idx="3583">
                  <c:v>2017-10-19</c:v>
                </c:pt>
                <c:pt idx="3584">
                  <c:v>2017-10-20</c:v>
                </c:pt>
                <c:pt idx="3585">
                  <c:v>2017-10-23</c:v>
                </c:pt>
                <c:pt idx="3586">
                  <c:v>2017-10-24</c:v>
                </c:pt>
                <c:pt idx="3587">
                  <c:v>2017-10-25</c:v>
                </c:pt>
                <c:pt idx="3588">
                  <c:v>2017-10-26</c:v>
                </c:pt>
                <c:pt idx="3589">
                  <c:v>2017-10-27</c:v>
                </c:pt>
                <c:pt idx="3590">
                  <c:v>2017-10-30</c:v>
                </c:pt>
                <c:pt idx="3591">
                  <c:v>2017-10-31</c:v>
                </c:pt>
                <c:pt idx="3592">
                  <c:v>2017-11-01</c:v>
                </c:pt>
                <c:pt idx="3593">
                  <c:v>2017-11-02</c:v>
                </c:pt>
                <c:pt idx="3594">
                  <c:v>2017-11-03</c:v>
                </c:pt>
                <c:pt idx="3595">
                  <c:v>2017-11-06</c:v>
                </c:pt>
                <c:pt idx="3596">
                  <c:v>2017-11-07</c:v>
                </c:pt>
                <c:pt idx="3597">
                  <c:v>2017-11-08</c:v>
                </c:pt>
                <c:pt idx="3598">
                  <c:v>2017-11-09</c:v>
                </c:pt>
                <c:pt idx="3599">
                  <c:v>2017-11-10</c:v>
                </c:pt>
                <c:pt idx="3600">
                  <c:v>2017-11-13</c:v>
                </c:pt>
                <c:pt idx="3601">
                  <c:v>2017-11-14</c:v>
                </c:pt>
                <c:pt idx="3602">
                  <c:v>2017-11-15</c:v>
                </c:pt>
                <c:pt idx="3603">
                  <c:v>2017-11-16</c:v>
                </c:pt>
                <c:pt idx="3604">
                  <c:v>2017-11-17</c:v>
                </c:pt>
                <c:pt idx="3605">
                  <c:v>2017-11-20</c:v>
                </c:pt>
                <c:pt idx="3606">
                  <c:v>2017-11-21</c:v>
                </c:pt>
                <c:pt idx="3607">
                  <c:v>2017-11-22</c:v>
                </c:pt>
                <c:pt idx="3608">
                  <c:v>2017-11-24</c:v>
                </c:pt>
                <c:pt idx="3609">
                  <c:v>2017-11-27</c:v>
                </c:pt>
                <c:pt idx="3610">
                  <c:v>2017-11-28</c:v>
                </c:pt>
                <c:pt idx="3611">
                  <c:v>2017-11-29</c:v>
                </c:pt>
                <c:pt idx="3612">
                  <c:v>2017-11-30</c:v>
                </c:pt>
                <c:pt idx="3613">
                  <c:v>2017-12-01</c:v>
                </c:pt>
                <c:pt idx="3614">
                  <c:v>2017-12-04</c:v>
                </c:pt>
                <c:pt idx="3615">
                  <c:v>2017-12-05</c:v>
                </c:pt>
                <c:pt idx="3616">
                  <c:v>2017-12-06</c:v>
                </c:pt>
                <c:pt idx="3617">
                  <c:v>2017-12-07</c:v>
                </c:pt>
                <c:pt idx="3618">
                  <c:v>2017-12-08</c:v>
                </c:pt>
                <c:pt idx="3619">
                  <c:v>2017-12-11</c:v>
                </c:pt>
                <c:pt idx="3620">
                  <c:v>2017-12-12</c:v>
                </c:pt>
                <c:pt idx="3621">
                  <c:v>2017-12-13</c:v>
                </c:pt>
                <c:pt idx="3622">
                  <c:v>2017-12-14</c:v>
                </c:pt>
                <c:pt idx="3623">
                  <c:v>2017-12-15</c:v>
                </c:pt>
                <c:pt idx="3624">
                  <c:v>2017-12-18</c:v>
                </c:pt>
                <c:pt idx="3625">
                  <c:v>2017-12-19</c:v>
                </c:pt>
                <c:pt idx="3626">
                  <c:v>2017-12-20</c:v>
                </c:pt>
                <c:pt idx="3627">
                  <c:v>2017-12-21</c:v>
                </c:pt>
                <c:pt idx="3628">
                  <c:v>2017-12-22</c:v>
                </c:pt>
                <c:pt idx="3629">
                  <c:v>2017-12-27</c:v>
                </c:pt>
                <c:pt idx="3630">
                  <c:v>2017-12-28</c:v>
                </c:pt>
                <c:pt idx="3631">
                  <c:v>2017-12-29</c:v>
                </c:pt>
                <c:pt idx="3632">
                  <c:v>2018-01-02</c:v>
                </c:pt>
                <c:pt idx="3633">
                  <c:v>2018-01-03</c:v>
                </c:pt>
                <c:pt idx="3634">
                  <c:v>2018-01-04</c:v>
                </c:pt>
                <c:pt idx="3635">
                  <c:v>2018-01-05</c:v>
                </c:pt>
                <c:pt idx="3636">
                  <c:v>2018-01-08</c:v>
                </c:pt>
                <c:pt idx="3637">
                  <c:v>2018-01-09</c:v>
                </c:pt>
                <c:pt idx="3638">
                  <c:v>2018-01-10</c:v>
                </c:pt>
                <c:pt idx="3639">
                  <c:v>2018-01-11</c:v>
                </c:pt>
                <c:pt idx="3640">
                  <c:v>2018-01-12</c:v>
                </c:pt>
                <c:pt idx="3641">
                  <c:v>2018-01-16</c:v>
                </c:pt>
                <c:pt idx="3642">
                  <c:v>2018-01-17</c:v>
                </c:pt>
                <c:pt idx="3643">
                  <c:v>2018-01-18</c:v>
                </c:pt>
                <c:pt idx="3644">
                  <c:v>2018-01-19</c:v>
                </c:pt>
                <c:pt idx="3645">
                  <c:v>2018-01-22</c:v>
                </c:pt>
                <c:pt idx="3646">
                  <c:v>2018-01-23</c:v>
                </c:pt>
                <c:pt idx="3647">
                  <c:v>2018-01-24</c:v>
                </c:pt>
                <c:pt idx="3648">
                  <c:v>2018-01-25</c:v>
                </c:pt>
                <c:pt idx="3649">
                  <c:v>2018-01-26</c:v>
                </c:pt>
                <c:pt idx="3650">
                  <c:v>2018-01-29</c:v>
                </c:pt>
                <c:pt idx="3651">
                  <c:v>2018-01-30</c:v>
                </c:pt>
                <c:pt idx="3652">
                  <c:v>2018-01-31</c:v>
                </c:pt>
                <c:pt idx="3653">
                  <c:v>2018-02-01</c:v>
                </c:pt>
                <c:pt idx="3654">
                  <c:v>2018-02-02</c:v>
                </c:pt>
                <c:pt idx="3655">
                  <c:v>2018-02-05</c:v>
                </c:pt>
                <c:pt idx="3656">
                  <c:v>2018-02-06</c:v>
                </c:pt>
                <c:pt idx="3657">
                  <c:v>2018-02-07</c:v>
                </c:pt>
                <c:pt idx="3658">
                  <c:v>2018-02-08</c:v>
                </c:pt>
                <c:pt idx="3659">
                  <c:v>2018-02-09</c:v>
                </c:pt>
                <c:pt idx="3660">
                  <c:v>2018-02-12</c:v>
                </c:pt>
                <c:pt idx="3661">
                  <c:v>2018-02-13</c:v>
                </c:pt>
                <c:pt idx="3662">
                  <c:v>2018-02-14</c:v>
                </c:pt>
                <c:pt idx="3663">
                  <c:v>2018-02-15</c:v>
                </c:pt>
                <c:pt idx="3664">
                  <c:v>2018-02-16</c:v>
                </c:pt>
                <c:pt idx="3665">
                  <c:v>2018-02-20</c:v>
                </c:pt>
                <c:pt idx="3666">
                  <c:v>2018-02-21</c:v>
                </c:pt>
                <c:pt idx="3667">
                  <c:v>2018-02-22</c:v>
                </c:pt>
                <c:pt idx="3668">
                  <c:v>2018-02-23</c:v>
                </c:pt>
                <c:pt idx="3669">
                  <c:v>2018-02-26</c:v>
                </c:pt>
                <c:pt idx="3670">
                  <c:v>2018-02-27</c:v>
                </c:pt>
                <c:pt idx="3671">
                  <c:v>2018-02-28</c:v>
                </c:pt>
                <c:pt idx="3672">
                  <c:v>2018-03-01</c:v>
                </c:pt>
                <c:pt idx="3673">
                  <c:v>2018-03-02</c:v>
                </c:pt>
                <c:pt idx="3674">
                  <c:v>2018-03-05</c:v>
                </c:pt>
                <c:pt idx="3675">
                  <c:v>2018-03-06</c:v>
                </c:pt>
                <c:pt idx="3676">
                  <c:v>2018-03-07</c:v>
                </c:pt>
                <c:pt idx="3677">
                  <c:v>2018-03-08</c:v>
                </c:pt>
                <c:pt idx="3678">
                  <c:v>2018-03-09</c:v>
                </c:pt>
                <c:pt idx="3679">
                  <c:v>2018-03-12</c:v>
                </c:pt>
                <c:pt idx="3680">
                  <c:v>2018-03-13</c:v>
                </c:pt>
                <c:pt idx="3681">
                  <c:v>2018-03-14</c:v>
                </c:pt>
                <c:pt idx="3682">
                  <c:v>2018-03-15</c:v>
                </c:pt>
                <c:pt idx="3683">
                  <c:v>2018-03-16</c:v>
                </c:pt>
                <c:pt idx="3684">
                  <c:v>2018-03-19</c:v>
                </c:pt>
                <c:pt idx="3685">
                  <c:v>2018-03-20</c:v>
                </c:pt>
                <c:pt idx="3686">
                  <c:v>2018-03-21</c:v>
                </c:pt>
                <c:pt idx="3687">
                  <c:v>2018-03-22</c:v>
                </c:pt>
                <c:pt idx="3688">
                  <c:v>2018-03-23</c:v>
                </c:pt>
                <c:pt idx="3689">
                  <c:v>2018-03-26</c:v>
                </c:pt>
                <c:pt idx="3690">
                  <c:v>2018-03-27</c:v>
                </c:pt>
                <c:pt idx="3691">
                  <c:v>2018-03-28</c:v>
                </c:pt>
                <c:pt idx="3692">
                  <c:v>2018-03-29</c:v>
                </c:pt>
                <c:pt idx="3693">
                  <c:v>2018-04-03</c:v>
                </c:pt>
                <c:pt idx="3694">
                  <c:v>2018-04-04</c:v>
                </c:pt>
                <c:pt idx="3695">
                  <c:v>2018-04-05</c:v>
                </c:pt>
                <c:pt idx="3696">
                  <c:v>2018-04-06</c:v>
                </c:pt>
                <c:pt idx="3697">
                  <c:v>2018-04-09</c:v>
                </c:pt>
                <c:pt idx="3698">
                  <c:v>2018-04-10</c:v>
                </c:pt>
                <c:pt idx="3699">
                  <c:v>2018-04-11</c:v>
                </c:pt>
                <c:pt idx="3700">
                  <c:v>2018-04-12</c:v>
                </c:pt>
                <c:pt idx="3701">
                  <c:v>2018-04-13</c:v>
                </c:pt>
                <c:pt idx="3702">
                  <c:v>2018-04-16</c:v>
                </c:pt>
                <c:pt idx="3703">
                  <c:v>2018-04-17</c:v>
                </c:pt>
                <c:pt idx="3704">
                  <c:v>2018-04-18</c:v>
                </c:pt>
                <c:pt idx="3705">
                  <c:v>2018-04-19</c:v>
                </c:pt>
                <c:pt idx="3706">
                  <c:v>2018-04-20</c:v>
                </c:pt>
                <c:pt idx="3707">
                  <c:v>2018-04-23</c:v>
                </c:pt>
                <c:pt idx="3708">
                  <c:v>2018-04-24</c:v>
                </c:pt>
                <c:pt idx="3709">
                  <c:v>2018-04-25</c:v>
                </c:pt>
                <c:pt idx="3710">
                  <c:v>2018-04-26</c:v>
                </c:pt>
                <c:pt idx="3711">
                  <c:v>2018-04-27</c:v>
                </c:pt>
                <c:pt idx="3712">
                  <c:v>2018-04-30</c:v>
                </c:pt>
                <c:pt idx="3713">
                  <c:v>2018-05-01</c:v>
                </c:pt>
                <c:pt idx="3714">
                  <c:v>2018-05-02</c:v>
                </c:pt>
                <c:pt idx="3715">
                  <c:v>2018-05-03</c:v>
                </c:pt>
                <c:pt idx="3716">
                  <c:v>2018-05-04</c:v>
                </c:pt>
                <c:pt idx="3717">
                  <c:v>2018-05-08</c:v>
                </c:pt>
                <c:pt idx="3718">
                  <c:v>2018-05-09</c:v>
                </c:pt>
                <c:pt idx="3719">
                  <c:v>2018-05-10</c:v>
                </c:pt>
                <c:pt idx="3720">
                  <c:v>2018-05-11</c:v>
                </c:pt>
                <c:pt idx="3721">
                  <c:v>2018-05-14</c:v>
                </c:pt>
                <c:pt idx="3722">
                  <c:v>2018-05-15</c:v>
                </c:pt>
                <c:pt idx="3723">
                  <c:v>2018-05-16</c:v>
                </c:pt>
                <c:pt idx="3724">
                  <c:v>2018-05-17</c:v>
                </c:pt>
                <c:pt idx="3725">
                  <c:v>2018-05-18</c:v>
                </c:pt>
                <c:pt idx="3726">
                  <c:v>2018-05-21</c:v>
                </c:pt>
                <c:pt idx="3727">
                  <c:v>2018-05-22</c:v>
                </c:pt>
                <c:pt idx="3728">
                  <c:v>2018-05-23</c:v>
                </c:pt>
                <c:pt idx="3729">
                  <c:v>2018-05-24</c:v>
                </c:pt>
                <c:pt idx="3730">
                  <c:v>2018-05-25</c:v>
                </c:pt>
                <c:pt idx="3731">
                  <c:v>2018-05-29</c:v>
                </c:pt>
                <c:pt idx="3732">
                  <c:v>2018-05-30</c:v>
                </c:pt>
                <c:pt idx="3733">
                  <c:v>2018-05-31</c:v>
                </c:pt>
                <c:pt idx="3734">
                  <c:v>2018-06-01</c:v>
                </c:pt>
                <c:pt idx="3735">
                  <c:v>2018-06-04</c:v>
                </c:pt>
                <c:pt idx="3736">
                  <c:v>2018-06-05</c:v>
                </c:pt>
                <c:pt idx="3737">
                  <c:v>2018-06-06</c:v>
                </c:pt>
                <c:pt idx="3738">
                  <c:v>2018-06-07</c:v>
                </c:pt>
                <c:pt idx="3739">
                  <c:v>2018-06-08</c:v>
                </c:pt>
                <c:pt idx="3740">
                  <c:v>2018-06-11</c:v>
                </c:pt>
                <c:pt idx="3741">
                  <c:v>2018-06-12</c:v>
                </c:pt>
                <c:pt idx="3742">
                  <c:v>2018-06-13</c:v>
                </c:pt>
                <c:pt idx="3743">
                  <c:v>2018-06-14</c:v>
                </c:pt>
                <c:pt idx="3744">
                  <c:v>2018-06-15</c:v>
                </c:pt>
                <c:pt idx="3745">
                  <c:v>2018-06-18</c:v>
                </c:pt>
                <c:pt idx="3746">
                  <c:v>2018-06-19</c:v>
                </c:pt>
                <c:pt idx="3747">
                  <c:v>2018-06-20</c:v>
                </c:pt>
                <c:pt idx="3748">
                  <c:v>2018-06-21</c:v>
                </c:pt>
                <c:pt idx="3749">
                  <c:v>2018-06-22</c:v>
                </c:pt>
                <c:pt idx="3750">
                  <c:v>2018-06-25</c:v>
                </c:pt>
                <c:pt idx="3751">
                  <c:v>2018-06-26</c:v>
                </c:pt>
                <c:pt idx="3752">
                  <c:v>2018-06-27</c:v>
                </c:pt>
                <c:pt idx="3753">
                  <c:v>2018-06-28</c:v>
                </c:pt>
                <c:pt idx="3754">
                  <c:v>2018-06-29</c:v>
                </c:pt>
                <c:pt idx="3755">
                  <c:v>2018-07-02</c:v>
                </c:pt>
                <c:pt idx="3756">
                  <c:v>2018-07-03</c:v>
                </c:pt>
                <c:pt idx="3757">
                  <c:v>2018-07-05</c:v>
                </c:pt>
                <c:pt idx="3758">
                  <c:v>2018-07-06</c:v>
                </c:pt>
                <c:pt idx="3759">
                  <c:v>2018-07-09</c:v>
                </c:pt>
                <c:pt idx="3760">
                  <c:v>2018-07-10</c:v>
                </c:pt>
                <c:pt idx="3761">
                  <c:v>2018-07-11</c:v>
                </c:pt>
                <c:pt idx="3762">
                  <c:v>2018-07-12</c:v>
                </c:pt>
                <c:pt idx="3763">
                  <c:v>2018-07-13</c:v>
                </c:pt>
                <c:pt idx="3764">
                  <c:v>2018-07-16</c:v>
                </c:pt>
                <c:pt idx="3765">
                  <c:v>2018-07-17</c:v>
                </c:pt>
                <c:pt idx="3766">
                  <c:v>2018-07-18</c:v>
                </c:pt>
                <c:pt idx="3767">
                  <c:v>2018-07-19</c:v>
                </c:pt>
                <c:pt idx="3768">
                  <c:v>2018-07-20</c:v>
                </c:pt>
                <c:pt idx="3769">
                  <c:v>2018-07-23</c:v>
                </c:pt>
                <c:pt idx="3770">
                  <c:v>2018-07-24</c:v>
                </c:pt>
                <c:pt idx="3771">
                  <c:v>2018-07-25</c:v>
                </c:pt>
                <c:pt idx="3772">
                  <c:v>2018-07-26</c:v>
                </c:pt>
                <c:pt idx="3773">
                  <c:v>2018-07-27</c:v>
                </c:pt>
                <c:pt idx="3774">
                  <c:v>2018-07-30</c:v>
                </c:pt>
                <c:pt idx="3775">
                  <c:v>2018-07-31</c:v>
                </c:pt>
                <c:pt idx="3776">
                  <c:v>2018-08-01</c:v>
                </c:pt>
                <c:pt idx="3777">
                  <c:v>2018-08-02</c:v>
                </c:pt>
                <c:pt idx="3778">
                  <c:v>2018-08-03</c:v>
                </c:pt>
                <c:pt idx="3779">
                  <c:v>2018-08-06</c:v>
                </c:pt>
                <c:pt idx="3780">
                  <c:v>2018-08-07</c:v>
                </c:pt>
                <c:pt idx="3781">
                  <c:v>2018-08-08</c:v>
                </c:pt>
                <c:pt idx="3782">
                  <c:v>2018-08-09</c:v>
                </c:pt>
                <c:pt idx="3783">
                  <c:v>2018-08-10</c:v>
                </c:pt>
                <c:pt idx="3784">
                  <c:v>2018-08-13</c:v>
                </c:pt>
                <c:pt idx="3785">
                  <c:v>2018-08-14</c:v>
                </c:pt>
                <c:pt idx="3786">
                  <c:v>2018-08-15</c:v>
                </c:pt>
                <c:pt idx="3787">
                  <c:v>2018-08-16</c:v>
                </c:pt>
                <c:pt idx="3788">
                  <c:v>2018-08-17</c:v>
                </c:pt>
                <c:pt idx="3789">
                  <c:v>2018-08-20</c:v>
                </c:pt>
                <c:pt idx="3790">
                  <c:v>2018-08-21</c:v>
                </c:pt>
                <c:pt idx="3791">
                  <c:v>2018-08-22</c:v>
                </c:pt>
                <c:pt idx="3792">
                  <c:v>2018-08-23</c:v>
                </c:pt>
                <c:pt idx="3793">
                  <c:v>2018-08-24</c:v>
                </c:pt>
                <c:pt idx="3794">
                  <c:v>2018-08-27</c:v>
                </c:pt>
                <c:pt idx="3795">
                  <c:v>2018-08-28</c:v>
                </c:pt>
                <c:pt idx="3796">
                  <c:v>2018-08-29</c:v>
                </c:pt>
                <c:pt idx="3797">
                  <c:v>2018-08-30</c:v>
                </c:pt>
                <c:pt idx="3798">
                  <c:v>2018-08-31</c:v>
                </c:pt>
                <c:pt idx="3799">
                  <c:v>2018-09-04</c:v>
                </c:pt>
                <c:pt idx="3800">
                  <c:v>2018-09-05</c:v>
                </c:pt>
                <c:pt idx="3801">
                  <c:v>2018-09-06</c:v>
                </c:pt>
                <c:pt idx="3802">
                  <c:v>2018-09-07</c:v>
                </c:pt>
                <c:pt idx="3803">
                  <c:v>2018-09-10</c:v>
                </c:pt>
                <c:pt idx="3804">
                  <c:v>2018-09-11</c:v>
                </c:pt>
                <c:pt idx="3805">
                  <c:v>2018-09-12</c:v>
                </c:pt>
                <c:pt idx="3806">
                  <c:v>2018-09-13</c:v>
                </c:pt>
                <c:pt idx="3807">
                  <c:v>2018-09-14</c:v>
                </c:pt>
                <c:pt idx="3808">
                  <c:v>2018-09-17</c:v>
                </c:pt>
                <c:pt idx="3809">
                  <c:v>2018-09-18</c:v>
                </c:pt>
                <c:pt idx="3810">
                  <c:v>2018-09-19</c:v>
                </c:pt>
                <c:pt idx="3811">
                  <c:v>2018-09-20</c:v>
                </c:pt>
                <c:pt idx="3812">
                  <c:v>2018-09-21</c:v>
                </c:pt>
                <c:pt idx="3813">
                  <c:v>2018-09-24</c:v>
                </c:pt>
                <c:pt idx="3814">
                  <c:v>2018-09-25</c:v>
                </c:pt>
                <c:pt idx="3815">
                  <c:v>2018-09-26</c:v>
                </c:pt>
                <c:pt idx="3816">
                  <c:v>2018-09-27</c:v>
                </c:pt>
                <c:pt idx="3817">
                  <c:v>2018-09-28</c:v>
                </c:pt>
                <c:pt idx="3818">
                  <c:v>2018-10-01</c:v>
                </c:pt>
                <c:pt idx="3819">
                  <c:v>2018-10-02</c:v>
                </c:pt>
                <c:pt idx="3820">
                  <c:v>2018-10-03</c:v>
                </c:pt>
                <c:pt idx="3821">
                  <c:v>2018-10-04</c:v>
                </c:pt>
                <c:pt idx="3822">
                  <c:v>2018-10-05</c:v>
                </c:pt>
                <c:pt idx="3823">
                  <c:v>2018-10-08</c:v>
                </c:pt>
                <c:pt idx="3824">
                  <c:v>2018-10-09</c:v>
                </c:pt>
                <c:pt idx="3825">
                  <c:v>2018-10-10</c:v>
                </c:pt>
                <c:pt idx="3826">
                  <c:v>2018-10-11</c:v>
                </c:pt>
                <c:pt idx="3827">
                  <c:v>2018-10-12</c:v>
                </c:pt>
                <c:pt idx="3828">
                  <c:v>2018-10-15</c:v>
                </c:pt>
                <c:pt idx="3829">
                  <c:v>2018-10-16</c:v>
                </c:pt>
                <c:pt idx="3830">
                  <c:v>2018-10-17</c:v>
                </c:pt>
                <c:pt idx="3831">
                  <c:v>2018-10-18</c:v>
                </c:pt>
                <c:pt idx="3832">
                  <c:v>2018-10-19</c:v>
                </c:pt>
                <c:pt idx="3833">
                  <c:v>2018-10-22</c:v>
                </c:pt>
                <c:pt idx="3834">
                  <c:v>2018-10-23</c:v>
                </c:pt>
                <c:pt idx="3835">
                  <c:v>2018-10-24</c:v>
                </c:pt>
                <c:pt idx="3836">
                  <c:v>2018-10-25</c:v>
                </c:pt>
                <c:pt idx="3837">
                  <c:v>2018-10-26</c:v>
                </c:pt>
                <c:pt idx="3838">
                  <c:v>2018-10-29</c:v>
                </c:pt>
                <c:pt idx="3839">
                  <c:v>2018-10-30</c:v>
                </c:pt>
                <c:pt idx="3840">
                  <c:v>2018-10-31</c:v>
                </c:pt>
                <c:pt idx="3841">
                  <c:v>2018-11-01</c:v>
                </c:pt>
                <c:pt idx="3842">
                  <c:v>2018-11-02</c:v>
                </c:pt>
                <c:pt idx="3843">
                  <c:v>2018-11-05</c:v>
                </c:pt>
                <c:pt idx="3844">
                  <c:v>2018-11-06</c:v>
                </c:pt>
                <c:pt idx="3845">
                  <c:v>2018-11-07</c:v>
                </c:pt>
                <c:pt idx="3846">
                  <c:v>2018-11-08</c:v>
                </c:pt>
                <c:pt idx="3847">
                  <c:v>2018-11-09</c:v>
                </c:pt>
                <c:pt idx="3848">
                  <c:v>2018-11-12</c:v>
                </c:pt>
                <c:pt idx="3849">
                  <c:v>2018-11-13</c:v>
                </c:pt>
                <c:pt idx="3850">
                  <c:v>2018-11-14</c:v>
                </c:pt>
                <c:pt idx="3851">
                  <c:v>2018-11-15</c:v>
                </c:pt>
                <c:pt idx="3852">
                  <c:v>2018-11-16</c:v>
                </c:pt>
                <c:pt idx="3853">
                  <c:v>2018-11-19</c:v>
                </c:pt>
                <c:pt idx="3854">
                  <c:v>2018-11-20</c:v>
                </c:pt>
                <c:pt idx="3855">
                  <c:v>2018-11-21</c:v>
                </c:pt>
                <c:pt idx="3856">
                  <c:v>2018-11-26</c:v>
                </c:pt>
                <c:pt idx="3857">
                  <c:v>2018-11-27</c:v>
                </c:pt>
                <c:pt idx="3858">
                  <c:v>2018-11-28</c:v>
                </c:pt>
                <c:pt idx="3859">
                  <c:v>2018-11-29</c:v>
                </c:pt>
                <c:pt idx="3860">
                  <c:v>2018-11-30</c:v>
                </c:pt>
                <c:pt idx="3861">
                  <c:v>2018-12-03</c:v>
                </c:pt>
                <c:pt idx="3862">
                  <c:v>2018-12-04</c:v>
                </c:pt>
                <c:pt idx="3863">
                  <c:v>2018-12-05</c:v>
                </c:pt>
                <c:pt idx="3864">
                  <c:v>2018-12-06</c:v>
                </c:pt>
                <c:pt idx="3865">
                  <c:v>2018-12-07</c:v>
                </c:pt>
                <c:pt idx="3866">
                  <c:v>2018-12-10</c:v>
                </c:pt>
                <c:pt idx="3867">
                  <c:v>2018-12-11</c:v>
                </c:pt>
                <c:pt idx="3868">
                  <c:v>2018-12-12</c:v>
                </c:pt>
                <c:pt idx="3869">
                  <c:v>2018-12-13</c:v>
                </c:pt>
                <c:pt idx="3870">
                  <c:v>2018-12-14</c:v>
                </c:pt>
                <c:pt idx="3871">
                  <c:v>2018-12-17</c:v>
                </c:pt>
                <c:pt idx="3872">
                  <c:v>2018-12-18</c:v>
                </c:pt>
                <c:pt idx="3873">
                  <c:v>2018-12-19</c:v>
                </c:pt>
                <c:pt idx="3874">
                  <c:v>2018-12-20</c:v>
                </c:pt>
                <c:pt idx="3875">
                  <c:v>2018-12-21</c:v>
                </c:pt>
                <c:pt idx="3876">
                  <c:v>2018-12-27</c:v>
                </c:pt>
                <c:pt idx="3877">
                  <c:v>2018-12-28</c:v>
                </c:pt>
                <c:pt idx="3878">
                  <c:v>2019-01-02</c:v>
                </c:pt>
                <c:pt idx="3879">
                  <c:v>2019-01-03</c:v>
                </c:pt>
                <c:pt idx="3880">
                  <c:v>2019-01-04</c:v>
                </c:pt>
                <c:pt idx="3881">
                  <c:v>2019-01-07</c:v>
                </c:pt>
                <c:pt idx="3882">
                  <c:v>2019-01-08</c:v>
                </c:pt>
                <c:pt idx="3883">
                  <c:v>2019-01-09</c:v>
                </c:pt>
                <c:pt idx="3884">
                  <c:v>2019-01-10</c:v>
                </c:pt>
                <c:pt idx="3885">
                  <c:v>2019-01-11</c:v>
                </c:pt>
                <c:pt idx="3886">
                  <c:v>2019-01-14</c:v>
                </c:pt>
                <c:pt idx="3887">
                  <c:v>2019-01-15</c:v>
                </c:pt>
                <c:pt idx="3888">
                  <c:v>2019-01-16</c:v>
                </c:pt>
                <c:pt idx="3889">
                  <c:v>2019-01-17</c:v>
                </c:pt>
                <c:pt idx="3890">
                  <c:v>2019-01-18</c:v>
                </c:pt>
                <c:pt idx="3891">
                  <c:v>2019-01-22</c:v>
                </c:pt>
                <c:pt idx="3892">
                  <c:v>2019-01-23</c:v>
                </c:pt>
                <c:pt idx="3893">
                  <c:v>2019-01-24</c:v>
                </c:pt>
                <c:pt idx="3894">
                  <c:v>2019-01-25</c:v>
                </c:pt>
                <c:pt idx="3895">
                  <c:v>2019-01-28</c:v>
                </c:pt>
                <c:pt idx="3896">
                  <c:v>2019-01-29</c:v>
                </c:pt>
                <c:pt idx="3897">
                  <c:v>2019-01-30</c:v>
                </c:pt>
                <c:pt idx="3898">
                  <c:v>2019-01-31</c:v>
                </c:pt>
                <c:pt idx="3899">
                  <c:v>2019-02-01</c:v>
                </c:pt>
                <c:pt idx="3900">
                  <c:v>2019-02-04</c:v>
                </c:pt>
                <c:pt idx="3901">
                  <c:v>2019-02-05</c:v>
                </c:pt>
                <c:pt idx="3902">
                  <c:v>2019-02-06</c:v>
                </c:pt>
                <c:pt idx="3903">
                  <c:v>2019-02-07</c:v>
                </c:pt>
                <c:pt idx="3904">
                  <c:v>2019-02-08</c:v>
                </c:pt>
                <c:pt idx="3905">
                  <c:v>2019-02-11</c:v>
                </c:pt>
                <c:pt idx="3906">
                  <c:v>2019-02-12</c:v>
                </c:pt>
                <c:pt idx="3907">
                  <c:v>2019-02-13</c:v>
                </c:pt>
                <c:pt idx="3908">
                  <c:v>2019-02-14</c:v>
                </c:pt>
                <c:pt idx="3909">
                  <c:v>2019-02-15</c:v>
                </c:pt>
                <c:pt idx="3910">
                  <c:v>2019-02-19</c:v>
                </c:pt>
                <c:pt idx="3911">
                  <c:v>2019-02-20</c:v>
                </c:pt>
                <c:pt idx="3912">
                  <c:v>2019-02-21</c:v>
                </c:pt>
                <c:pt idx="3913">
                  <c:v>2019-02-22</c:v>
                </c:pt>
                <c:pt idx="3914">
                  <c:v>2019-02-25</c:v>
                </c:pt>
                <c:pt idx="3915">
                  <c:v>2019-02-26</c:v>
                </c:pt>
                <c:pt idx="3916">
                  <c:v>2019-02-27</c:v>
                </c:pt>
                <c:pt idx="3917">
                  <c:v>2019-02-28</c:v>
                </c:pt>
                <c:pt idx="3918">
                  <c:v>2019-03-01</c:v>
                </c:pt>
                <c:pt idx="3919">
                  <c:v>2019-03-04</c:v>
                </c:pt>
                <c:pt idx="3920">
                  <c:v>2019-03-05</c:v>
                </c:pt>
                <c:pt idx="3921">
                  <c:v>2019-03-06</c:v>
                </c:pt>
                <c:pt idx="3922">
                  <c:v>2019-03-07</c:v>
                </c:pt>
                <c:pt idx="3923">
                  <c:v>2019-03-08</c:v>
                </c:pt>
                <c:pt idx="3924">
                  <c:v>2019-03-11</c:v>
                </c:pt>
                <c:pt idx="3925">
                  <c:v>2019-03-12</c:v>
                </c:pt>
                <c:pt idx="3926">
                  <c:v>2019-03-13</c:v>
                </c:pt>
                <c:pt idx="3927">
                  <c:v>2019-03-14</c:v>
                </c:pt>
                <c:pt idx="3928">
                  <c:v>2019-03-15</c:v>
                </c:pt>
                <c:pt idx="3929">
                  <c:v>2019-03-18</c:v>
                </c:pt>
                <c:pt idx="3930">
                  <c:v>2019-03-19</c:v>
                </c:pt>
                <c:pt idx="3931">
                  <c:v>2019-03-20</c:v>
                </c:pt>
                <c:pt idx="3932">
                  <c:v>2019-03-21</c:v>
                </c:pt>
                <c:pt idx="3933">
                  <c:v>2019-03-22</c:v>
                </c:pt>
                <c:pt idx="3934">
                  <c:v>2019-03-25</c:v>
                </c:pt>
                <c:pt idx="3935">
                  <c:v>2019-03-26</c:v>
                </c:pt>
                <c:pt idx="3936">
                  <c:v>2019-03-27</c:v>
                </c:pt>
                <c:pt idx="3937">
                  <c:v>2019-03-28</c:v>
                </c:pt>
                <c:pt idx="3938">
                  <c:v>2019-03-29</c:v>
                </c:pt>
                <c:pt idx="3939">
                  <c:v>2019-04-01</c:v>
                </c:pt>
                <c:pt idx="3940">
                  <c:v>2019-04-02</c:v>
                </c:pt>
                <c:pt idx="3941">
                  <c:v>2019-04-03</c:v>
                </c:pt>
                <c:pt idx="3942">
                  <c:v>2019-04-04</c:v>
                </c:pt>
                <c:pt idx="3943">
                  <c:v>2019-04-05</c:v>
                </c:pt>
                <c:pt idx="3944">
                  <c:v>2019-04-08</c:v>
                </c:pt>
                <c:pt idx="3945">
                  <c:v>2019-04-09</c:v>
                </c:pt>
                <c:pt idx="3946">
                  <c:v>2019-04-10</c:v>
                </c:pt>
                <c:pt idx="3947">
                  <c:v>2019-04-11</c:v>
                </c:pt>
                <c:pt idx="3948">
                  <c:v>2019-04-12</c:v>
                </c:pt>
                <c:pt idx="3949">
                  <c:v>2019-04-15</c:v>
                </c:pt>
                <c:pt idx="3950">
                  <c:v>2019-04-16</c:v>
                </c:pt>
                <c:pt idx="3951">
                  <c:v>2019-04-17</c:v>
                </c:pt>
                <c:pt idx="3952">
                  <c:v>2019-04-18</c:v>
                </c:pt>
                <c:pt idx="3953">
                  <c:v>2019-04-22</c:v>
                </c:pt>
                <c:pt idx="3954">
                  <c:v>2019-04-23</c:v>
                </c:pt>
                <c:pt idx="3955">
                  <c:v>2019-04-24</c:v>
                </c:pt>
                <c:pt idx="3956">
                  <c:v>2019-04-25</c:v>
                </c:pt>
                <c:pt idx="3957">
                  <c:v>2019-04-26</c:v>
                </c:pt>
                <c:pt idx="3958">
                  <c:v>2019-04-29</c:v>
                </c:pt>
                <c:pt idx="3959">
                  <c:v>2019-04-30</c:v>
                </c:pt>
                <c:pt idx="3960">
                  <c:v>2019-05-01</c:v>
                </c:pt>
                <c:pt idx="3961">
                  <c:v>2019-05-02</c:v>
                </c:pt>
                <c:pt idx="3962">
                  <c:v>2019-05-03</c:v>
                </c:pt>
                <c:pt idx="3963">
                  <c:v>2019-05-06</c:v>
                </c:pt>
                <c:pt idx="3964">
                  <c:v>2019-05-07</c:v>
                </c:pt>
                <c:pt idx="3965">
                  <c:v>2019-05-08</c:v>
                </c:pt>
                <c:pt idx="3966">
                  <c:v>2019-05-09</c:v>
                </c:pt>
                <c:pt idx="3967">
                  <c:v>2019-05-10</c:v>
                </c:pt>
                <c:pt idx="3968">
                  <c:v>2019-05-13</c:v>
                </c:pt>
                <c:pt idx="3969">
                  <c:v>2019-05-14</c:v>
                </c:pt>
                <c:pt idx="3970">
                  <c:v>2019-05-15</c:v>
                </c:pt>
                <c:pt idx="3971">
                  <c:v>2019-05-16</c:v>
                </c:pt>
                <c:pt idx="3972">
                  <c:v>2019-05-17</c:v>
                </c:pt>
                <c:pt idx="3973">
                  <c:v>2019-05-20</c:v>
                </c:pt>
                <c:pt idx="3974">
                  <c:v>2019-05-21</c:v>
                </c:pt>
                <c:pt idx="3975">
                  <c:v>2019-05-22</c:v>
                </c:pt>
                <c:pt idx="3976">
                  <c:v>2019-05-23</c:v>
                </c:pt>
                <c:pt idx="3977">
                  <c:v>2019-05-24</c:v>
                </c:pt>
                <c:pt idx="3978">
                  <c:v>2019-05-28</c:v>
                </c:pt>
                <c:pt idx="3979">
                  <c:v>2019-05-29</c:v>
                </c:pt>
                <c:pt idx="3980">
                  <c:v>2019-05-30</c:v>
                </c:pt>
                <c:pt idx="3981">
                  <c:v>2019-05-31</c:v>
                </c:pt>
                <c:pt idx="3982">
                  <c:v>2019-06-03</c:v>
                </c:pt>
                <c:pt idx="3983">
                  <c:v>2019-06-04</c:v>
                </c:pt>
                <c:pt idx="3984">
                  <c:v>2019-06-05</c:v>
                </c:pt>
                <c:pt idx="3985">
                  <c:v>2019-06-06</c:v>
                </c:pt>
                <c:pt idx="3986">
                  <c:v>2019-06-07</c:v>
                </c:pt>
                <c:pt idx="3987">
                  <c:v>2019-06-10</c:v>
                </c:pt>
                <c:pt idx="3988">
                  <c:v>2019-06-11</c:v>
                </c:pt>
                <c:pt idx="3989">
                  <c:v>2019-06-12</c:v>
                </c:pt>
                <c:pt idx="3990">
                  <c:v>2019-06-13</c:v>
                </c:pt>
                <c:pt idx="3991">
                  <c:v>2019-06-14</c:v>
                </c:pt>
                <c:pt idx="3992">
                  <c:v>2019-06-17</c:v>
                </c:pt>
                <c:pt idx="3993">
                  <c:v>2019-06-18</c:v>
                </c:pt>
                <c:pt idx="3994">
                  <c:v>2019-06-19</c:v>
                </c:pt>
                <c:pt idx="3995">
                  <c:v>2019-06-20</c:v>
                </c:pt>
                <c:pt idx="3996">
                  <c:v>2019-06-21</c:v>
                </c:pt>
                <c:pt idx="3997">
                  <c:v>2019-06-24</c:v>
                </c:pt>
                <c:pt idx="3998">
                  <c:v>2019-06-25</c:v>
                </c:pt>
                <c:pt idx="3999">
                  <c:v>2019-06-26</c:v>
                </c:pt>
                <c:pt idx="4000">
                  <c:v>2019-06-27</c:v>
                </c:pt>
                <c:pt idx="4001">
                  <c:v>2019-06-28</c:v>
                </c:pt>
                <c:pt idx="4002">
                  <c:v>2019-07-01</c:v>
                </c:pt>
                <c:pt idx="4003">
                  <c:v>2019-07-02</c:v>
                </c:pt>
                <c:pt idx="4004">
                  <c:v>2019-07-03</c:v>
                </c:pt>
                <c:pt idx="4005">
                  <c:v>2019-07-08</c:v>
                </c:pt>
                <c:pt idx="4006">
                  <c:v>2019-07-09</c:v>
                </c:pt>
                <c:pt idx="4007">
                  <c:v>2019-07-10</c:v>
                </c:pt>
                <c:pt idx="4008">
                  <c:v>2019-07-11</c:v>
                </c:pt>
                <c:pt idx="4009">
                  <c:v>2019-07-12</c:v>
                </c:pt>
                <c:pt idx="4010">
                  <c:v>2019-07-15</c:v>
                </c:pt>
                <c:pt idx="4011">
                  <c:v>2019-07-16</c:v>
                </c:pt>
                <c:pt idx="4012">
                  <c:v>2019-07-17</c:v>
                </c:pt>
                <c:pt idx="4013">
                  <c:v>2019-07-18</c:v>
                </c:pt>
                <c:pt idx="4014">
                  <c:v>2019-07-19</c:v>
                </c:pt>
                <c:pt idx="4015">
                  <c:v>2019-07-22</c:v>
                </c:pt>
                <c:pt idx="4016">
                  <c:v>2019-07-23</c:v>
                </c:pt>
                <c:pt idx="4017">
                  <c:v>2019-07-24</c:v>
                </c:pt>
                <c:pt idx="4018">
                  <c:v>2019-07-25</c:v>
                </c:pt>
                <c:pt idx="4019">
                  <c:v>2019-07-26</c:v>
                </c:pt>
                <c:pt idx="4020">
                  <c:v>2019-07-29</c:v>
                </c:pt>
                <c:pt idx="4021">
                  <c:v>2019-07-30</c:v>
                </c:pt>
                <c:pt idx="4022">
                  <c:v>2019-07-31</c:v>
                </c:pt>
                <c:pt idx="4023">
                  <c:v>2019-08-01</c:v>
                </c:pt>
                <c:pt idx="4024">
                  <c:v>2019-08-02</c:v>
                </c:pt>
                <c:pt idx="4025">
                  <c:v>2019-08-05</c:v>
                </c:pt>
                <c:pt idx="4026">
                  <c:v>2019-08-06</c:v>
                </c:pt>
                <c:pt idx="4027">
                  <c:v>2019-08-07</c:v>
                </c:pt>
                <c:pt idx="4028">
                  <c:v>2019-08-08</c:v>
                </c:pt>
                <c:pt idx="4029">
                  <c:v>2019-08-09</c:v>
                </c:pt>
                <c:pt idx="4030">
                  <c:v>2019-08-12</c:v>
                </c:pt>
                <c:pt idx="4031">
                  <c:v>2019-08-13</c:v>
                </c:pt>
                <c:pt idx="4032">
                  <c:v>2019-08-14</c:v>
                </c:pt>
                <c:pt idx="4033">
                  <c:v>2019-08-15</c:v>
                </c:pt>
                <c:pt idx="4034">
                  <c:v>2019-08-16</c:v>
                </c:pt>
                <c:pt idx="4035">
                  <c:v>2019-08-19</c:v>
                </c:pt>
                <c:pt idx="4036">
                  <c:v>2019-08-20</c:v>
                </c:pt>
                <c:pt idx="4037">
                  <c:v>2019-08-21</c:v>
                </c:pt>
                <c:pt idx="4038">
                  <c:v>2019-08-22</c:v>
                </c:pt>
                <c:pt idx="4039">
                  <c:v>2019-08-23</c:v>
                </c:pt>
                <c:pt idx="4040">
                  <c:v>2019-08-26</c:v>
                </c:pt>
                <c:pt idx="4041">
                  <c:v>2019-08-27</c:v>
                </c:pt>
                <c:pt idx="4042">
                  <c:v>2019-08-28</c:v>
                </c:pt>
                <c:pt idx="4043">
                  <c:v>2019-08-29</c:v>
                </c:pt>
                <c:pt idx="4044">
                  <c:v>2019-08-30</c:v>
                </c:pt>
                <c:pt idx="4045">
                  <c:v>2019-09-03</c:v>
                </c:pt>
                <c:pt idx="4046">
                  <c:v>2019-09-04</c:v>
                </c:pt>
                <c:pt idx="4047">
                  <c:v>2019-09-05</c:v>
                </c:pt>
                <c:pt idx="4048">
                  <c:v>2019-09-06</c:v>
                </c:pt>
                <c:pt idx="4049">
                  <c:v>2019-09-09</c:v>
                </c:pt>
                <c:pt idx="4050">
                  <c:v>2019-09-10</c:v>
                </c:pt>
                <c:pt idx="4051">
                  <c:v>2019-09-11</c:v>
                </c:pt>
                <c:pt idx="4052">
                  <c:v>2019-09-12</c:v>
                </c:pt>
                <c:pt idx="4053">
                  <c:v>2019-09-13</c:v>
                </c:pt>
                <c:pt idx="4054">
                  <c:v>2019-09-16</c:v>
                </c:pt>
                <c:pt idx="4055">
                  <c:v>2019-09-17</c:v>
                </c:pt>
                <c:pt idx="4056">
                  <c:v>2019-09-18</c:v>
                </c:pt>
                <c:pt idx="4057">
                  <c:v>2019-09-19</c:v>
                </c:pt>
                <c:pt idx="4058">
                  <c:v>2019-09-20</c:v>
                </c:pt>
                <c:pt idx="4059">
                  <c:v>2019-09-23</c:v>
                </c:pt>
                <c:pt idx="4060">
                  <c:v>2019-09-24</c:v>
                </c:pt>
                <c:pt idx="4061">
                  <c:v>2019-09-25</c:v>
                </c:pt>
                <c:pt idx="4062">
                  <c:v>2019-09-26</c:v>
                </c:pt>
                <c:pt idx="4063">
                  <c:v>2019-09-27</c:v>
                </c:pt>
                <c:pt idx="4064">
                  <c:v>2019-09-30</c:v>
                </c:pt>
                <c:pt idx="4065">
                  <c:v>2019-10-01</c:v>
                </c:pt>
                <c:pt idx="4066">
                  <c:v>2019-10-02</c:v>
                </c:pt>
                <c:pt idx="4067">
                  <c:v>2019-10-03</c:v>
                </c:pt>
                <c:pt idx="4068">
                  <c:v>2019-10-04</c:v>
                </c:pt>
                <c:pt idx="4069">
                  <c:v>2019-10-07</c:v>
                </c:pt>
                <c:pt idx="4070">
                  <c:v>2019-10-08</c:v>
                </c:pt>
                <c:pt idx="4071">
                  <c:v>2019-10-09</c:v>
                </c:pt>
                <c:pt idx="4072">
                  <c:v>2019-10-10</c:v>
                </c:pt>
                <c:pt idx="4073">
                  <c:v>2019-10-11</c:v>
                </c:pt>
                <c:pt idx="4074">
                  <c:v>2019-10-14</c:v>
                </c:pt>
                <c:pt idx="4075">
                  <c:v>2019-10-15</c:v>
                </c:pt>
                <c:pt idx="4076">
                  <c:v>2019-10-16</c:v>
                </c:pt>
                <c:pt idx="4077">
                  <c:v>2019-10-17</c:v>
                </c:pt>
                <c:pt idx="4078">
                  <c:v>2019-10-18</c:v>
                </c:pt>
                <c:pt idx="4079">
                  <c:v>2019-10-21</c:v>
                </c:pt>
                <c:pt idx="4080">
                  <c:v>2019-10-22</c:v>
                </c:pt>
                <c:pt idx="4081">
                  <c:v>2019-10-23</c:v>
                </c:pt>
                <c:pt idx="4082">
                  <c:v>2019-10-24</c:v>
                </c:pt>
                <c:pt idx="4083">
                  <c:v>2019-10-25</c:v>
                </c:pt>
                <c:pt idx="4084">
                  <c:v>2019-10-28</c:v>
                </c:pt>
                <c:pt idx="4085">
                  <c:v>2019-10-29</c:v>
                </c:pt>
                <c:pt idx="4086">
                  <c:v>2019-10-30</c:v>
                </c:pt>
                <c:pt idx="4087">
                  <c:v>2019-10-31</c:v>
                </c:pt>
                <c:pt idx="4088">
                  <c:v>2019-11-01</c:v>
                </c:pt>
                <c:pt idx="4089">
                  <c:v>2019-11-04</c:v>
                </c:pt>
                <c:pt idx="4090">
                  <c:v>2019-11-05</c:v>
                </c:pt>
                <c:pt idx="4091">
                  <c:v>2019-11-06</c:v>
                </c:pt>
                <c:pt idx="4092">
                  <c:v>2019-11-07</c:v>
                </c:pt>
                <c:pt idx="4093">
                  <c:v>2019-11-08</c:v>
                </c:pt>
                <c:pt idx="4094">
                  <c:v>2019-11-12</c:v>
                </c:pt>
                <c:pt idx="4095">
                  <c:v>2019-11-13</c:v>
                </c:pt>
                <c:pt idx="4096">
                  <c:v>2019-11-14</c:v>
                </c:pt>
                <c:pt idx="4097">
                  <c:v>2019-11-15</c:v>
                </c:pt>
                <c:pt idx="4098">
                  <c:v>2019-11-18</c:v>
                </c:pt>
                <c:pt idx="4099">
                  <c:v>2019-11-19</c:v>
                </c:pt>
                <c:pt idx="4100">
                  <c:v>2019-11-20</c:v>
                </c:pt>
                <c:pt idx="4101">
                  <c:v>2019-11-21</c:v>
                </c:pt>
                <c:pt idx="4102">
                  <c:v>2019-11-22</c:v>
                </c:pt>
                <c:pt idx="4103">
                  <c:v>2019-11-25</c:v>
                </c:pt>
                <c:pt idx="4104">
                  <c:v>2019-11-26</c:v>
                </c:pt>
                <c:pt idx="4105">
                  <c:v>2019-11-27</c:v>
                </c:pt>
                <c:pt idx="4106">
                  <c:v>2019-11-29</c:v>
                </c:pt>
                <c:pt idx="4107">
                  <c:v>2019-12-02</c:v>
                </c:pt>
                <c:pt idx="4108">
                  <c:v>2019-12-03</c:v>
                </c:pt>
                <c:pt idx="4109">
                  <c:v>2019-12-04</c:v>
                </c:pt>
                <c:pt idx="4110">
                  <c:v>2019-12-05</c:v>
                </c:pt>
                <c:pt idx="4111">
                  <c:v>2019-12-06</c:v>
                </c:pt>
                <c:pt idx="4112">
                  <c:v>2019-12-09</c:v>
                </c:pt>
                <c:pt idx="4113">
                  <c:v>2019-12-10</c:v>
                </c:pt>
                <c:pt idx="4114">
                  <c:v>2019-12-11</c:v>
                </c:pt>
                <c:pt idx="4115">
                  <c:v>2019-12-12</c:v>
                </c:pt>
                <c:pt idx="4116">
                  <c:v>2019-12-13</c:v>
                </c:pt>
                <c:pt idx="4117">
                  <c:v>2019-12-16</c:v>
                </c:pt>
                <c:pt idx="4118">
                  <c:v>2019-12-17</c:v>
                </c:pt>
                <c:pt idx="4119">
                  <c:v>2019-12-18</c:v>
                </c:pt>
                <c:pt idx="4120">
                  <c:v>2019-12-19</c:v>
                </c:pt>
                <c:pt idx="4121">
                  <c:v>2019-12-20</c:v>
                </c:pt>
                <c:pt idx="4122">
                  <c:v>2019-12-23</c:v>
                </c:pt>
                <c:pt idx="4123">
                  <c:v>2019-12-24</c:v>
                </c:pt>
                <c:pt idx="4124">
                  <c:v>2019-12-26</c:v>
                </c:pt>
                <c:pt idx="4125">
                  <c:v>2019-12-27</c:v>
                </c:pt>
                <c:pt idx="4126">
                  <c:v>2019-12-30</c:v>
                </c:pt>
                <c:pt idx="4127">
                  <c:v>2019-12-31</c:v>
                </c:pt>
                <c:pt idx="4128">
                  <c:v>2020-01-02</c:v>
                </c:pt>
                <c:pt idx="4129">
                  <c:v>2020-01-03</c:v>
                </c:pt>
                <c:pt idx="4130">
                  <c:v>2020-01-06</c:v>
                </c:pt>
                <c:pt idx="4131">
                  <c:v>2020-01-07</c:v>
                </c:pt>
                <c:pt idx="4132">
                  <c:v>2020-01-08</c:v>
                </c:pt>
                <c:pt idx="4133">
                  <c:v>2020-01-09</c:v>
                </c:pt>
                <c:pt idx="4134">
                  <c:v>2020-01-10</c:v>
                </c:pt>
                <c:pt idx="4135">
                  <c:v>2020-01-13</c:v>
                </c:pt>
                <c:pt idx="4136">
                  <c:v>2020-01-14</c:v>
                </c:pt>
                <c:pt idx="4137">
                  <c:v>2020-01-15</c:v>
                </c:pt>
                <c:pt idx="4138">
                  <c:v>2020-01-16</c:v>
                </c:pt>
                <c:pt idx="4139">
                  <c:v>2020-01-17</c:v>
                </c:pt>
                <c:pt idx="4140">
                  <c:v>2020-01-21</c:v>
                </c:pt>
                <c:pt idx="4141">
                  <c:v>2020-01-22</c:v>
                </c:pt>
                <c:pt idx="4142">
                  <c:v>2020-01-23</c:v>
                </c:pt>
                <c:pt idx="4143">
                  <c:v>2020-01-24</c:v>
                </c:pt>
                <c:pt idx="4144">
                  <c:v>2020-01-27</c:v>
                </c:pt>
                <c:pt idx="4145">
                  <c:v>2020-01-28</c:v>
                </c:pt>
                <c:pt idx="4146">
                  <c:v>2020-01-29</c:v>
                </c:pt>
                <c:pt idx="4147">
                  <c:v>2020-01-30</c:v>
                </c:pt>
                <c:pt idx="4148">
                  <c:v>2020-01-31</c:v>
                </c:pt>
                <c:pt idx="4149">
                  <c:v>2020-02-03</c:v>
                </c:pt>
                <c:pt idx="4150">
                  <c:v>2020-02-04</c:v>
                </c:pt>
                <c:pt idx="4151">
                  <c:v>2020-02-05</c:v>
                </c:pt>
                <c:pt idx="4152">
                  <c:v>2020-02-06</c:v>
                </c:pt>
                <c:pt idx="4153">
                  <c:v>2020-02-07</c:v>
                </c:pt>
                <c:pt idx="4154">
                  <c:v>2020-02-10</c:v>
                </c:pt>
                <c:pt idx="4155">
                  <c:v>2020-02-11</c:v>
                </c:pt>
                <c:pt idx="4156">
                  <c:v>2020-02-12</c:v>
                </c:pt>
                <c:pt idx="4157">
                  <c:v>2020-02-13</c:v>
                </c:pt>
                <c:pt idx="4158">
                  <c:v>2020-02-14</c:v>
                </c:pt>
                <c:pt idx="4159">
                  <c:v>2020-02-18</c:v>
                </c:pt>
                <c:pt idx="4160">
                  <c:v>2020-02-19</c:v>
                </c:pt>
                <c:pt idx="4161">
                  <c:v>2020-02-20</c:v>
                </c:pt>
                <c:pt idx="4162">
                  <c:v>2020-02-21</c:v>
                </c:pt>
                <c:pt idx="4163">
                  <c:v>2020-02-24</c:v>
                </c:pt>
                <c:pt idx="4164">
                  <c:v>2020-02-25</c:v>
                </c:pt>
                <c:pt idx="4165">
                  <c:v>2020-02-26</c:v>
                </c:pt>
                <c:pt idx="4166">
                  <c:v>2020-02-27</c:v>
                </c:pt>
                <c:pt idx="4167">
                  <c:v>2020-02-28</c:v>
                </c:pt>
                <c:pt idx="4168">
                  <c:v>2020-03-02</c:v>
                </c:pt>
                <c:pt idx="4169">
                  <c:v>2020-03-03</c:v>
                </c:pt>
                <c:pt idx="4170">
                  <c:v>2020-03-04</c:v>
                </c:pt>
                <c:pt idx="4171">
                  <c:v>2020-03-05</c:v>
                </c:pt>
                <c:pt idx="4172">
                  <c:v>2020-03-06</c:v>
                </c:pt>
                <c:pt idx="4173">
                  <c:v>2020-03-09</c:v>
                </c:pt>
                <c:pt idx="4174">
                  <c:v>2020-03-10</c:v>
                </c:pt>
                <c:pt idx="4175">
                  <c:v>2020-03-11</c:v>
                </c:pt>
                <c:pt idx="4176">
                  <c:v>2020-03-12</c:v>
                </c:pt>
                <c:pt idx="4177">
                  <c:v>2020-03-13</c:v>
                </c:pt>
                <c:pt idx="4178">
                  <c:v>2020-03-16</c:v>
                </c:pt>
                <c:pt idx="4179">
                  <c:v>2020-03-17</c:v>
                </c:pt>
                <c:pt idx="4180">
                  <c:v>2020-03-18</c:v>
                </c:pt>
                <c:pt idx="4181">
                  <c:v>2020-03-19</c:v>
                </c:pt>
                <c:pt idx="4182">
                  <c:v>2020-03-20</c:v>
                </c:pt>
                <c:pt idx="4183">
                  <c:v>2020-03-23</c:v>
                </c:pt>
                <c:pt idx="4184">
                  <c:v>2020-03-24</c:v>
                </c:pt>
                <c:pt idx="4185">
                  <c:v>2020-03-25</c:v>
                </c:pt>
                <c:pt idx="4186">
                  <c:v>2020-03-26</c:v>
                </c:pt>
                <c:pt idx="4187">
                  <c:v>2020-03-27</c:v>
                </c:pt>
                <c:pt idx="4188">
                  <c:v>2020-03-30</c:v>
                </c:pt>
                <c:pt idx="4189">
                  <c:v>2020-03-31</c:v>
                </c:pt>
                <c:pt idx="4190">
                  <c:v>2020-04-01</c:v>
                </c:pt>
                <c:pt idx="4191">
                  <c:v>2020-04-02</c:v>
                </c:pt>
                <c:pt idx="4192">
                  <c:v>2020-04-03</c:v>
                </c:pt>
                <c:pt idx="4193">
                  <c:v>2020-04-06</c:v>
                </c:pt>
                <c:pt idx="4194">
                  <c:v>2020-04-07</c:v>
                </c:pt>
                <c:pt idx="4195">
                  <c:v>2020-04-08</c:v>
                </c:pt>
                <c:pt idx="4196">
                  <c:v>2020-04-09</c:v>
                </c:pt>
                <c:pt idx="4197">
                  <c:v>2020-04-14</c:v>
                </c:pt>
                <c:pt idx="4198">
                  <c:v>2020-04-15</c:v>
                </c:pt>
                <c:pt idx="4199">
                  <c:v>2020-04-16</c:v>
                </c:pt>
                <c:pt idx="4200">
                  <c:v>2020-04-17</c:v>
                </c:pt>
                <c:pt idx="4201">
                  <c:v>2020-04-20</c:v>
                </c:pt>
                <c:pt idx="4202">
                  <c:v>2020-04-21</c:v>
                </c:pt>
                <c:pt idx="4203">
                  <c:v>2020-04-22</c:v>
                </c:pt>
                <c:pt idx="4204">
                  <c:v>2020-04-23</c:v>
                </c:pt>
                <c:pt idx="4205">
                  <c:v>2020-04-24</c:v>
                </c:pt>
                <c:pt idx="4206">
                  <c:v>2020-04-27</c:v>
                </c:pt>
                <c:pt idx="4207">
                  <c:v>2020-04-28</c:v>
                </c:pt>
                <c:pt idx="4208">
                  <c:v>2020-04-29</c:v>
                </c:pt>
                <c:pt idx="4209">
                  <c:v>2020-04-30</c:v>
                </c:pt>
                <c:pt idx="4210">
                  <c:v>2020-05-01</c:v>
                </c:pt>
                <c:pt idx="4211">
                  <c:v>2020-05-04</c:v>
                </c:pt>
                <c:pt idx="4212">
                  <c:v>2020-05-05</c:v>
                </c:pt>
                <c:pt idx="4213">
                  <c:v>2020-05-06</c:v>
                </c:pt>
                <c:pt idx="4214">
                  <c:v>2020-05-07</c:v>
                </c:pt>
                <c:pt idx="4215">
                  <c:v>2020-05-11</c:v>
                </c:pt>
                <c:pt idx="4216">
                  <c:v>2020-05-12</c:v>
                </c:pt>
                <c:pt idx="4217">
                  <c:v>2020-05-13</c:v>
                </c:pt>
                <c:pt idx="4218">
                  <c:v>2020-05-14</c:v>
                </c:pt>
                <c:pt idx="4219">
                  <c:v>2020-05-15</c:v>
                </c:pt>
                <c:pt idx="4220">
                  <c:v>2020-05-18</c:v>
                </c:pt>
                <c:pt idx="4221">
                  <c:v>2020-05-19</c:v>
                </c:pt>
                <c:pt idx="4222">
                  <c:v>2020-05-20</c:v>
                </c:pt>
                <c:pt idx="4223">
                  <c:v>2020-05-21</c:v>
                </c:pt>
                <c:pt idx="4224">
                  <c:v>2020-05-22</c:v>
                </c:pt>
                <c:pt idx="4225">
                  <c:v>2020-05-26</c:v>
                </c:pt>
                <c:pt idx="4226">
                  <c:v>2020-05-27</c:v>
                </c:pt>
                <c:pt idx="4227">
                  <c:v>2020-05-28</c:v>
                </c:pt>
                <c:pt idx="4228">
                  <c:v>2020-05-29</c:v>
                </c:pt>
                <c:pt idx="4229">
                  <c:v>2020-06-01</c:v>
                </c:pt>
                <c:pt idx="4230">
                  <c:v>2020-06-02</c:v>
                </c:pt>
                <c:pt idx="4231">
                  <c:v>2020-06-03</c:v>
                </c:pt>
                <c:pt idx="4232">
                  <c:v>2020-06-04</c:v>
                </c:pt>
                <c:pt idx="4233">
                  <c:v>2020-06-05</c:v>
                </c:pt>
                <c:pt idx="4234">
                  <c:v>2020-06-08</c:v>
                </c:pt>
                <c:pt idx="4235">
                  <c:v>2020-06-09</c:v>
                </c:pt>
                <c:pt idx="4236">
                  <c:v>2020-06-10</c:v>
                </c:pt>
                <c:pt idx="4237">
                  <c:v>2020-06-11</c:v>
                </c:pt>
                <c:pt idx="4238">
                  <c:v>2020-06-12</c:v>
                </c:pt>
                <c:pt idx="4239">
                  <c:v>2020-06-15</c:v>
                </c:pt>
                <c:pt idx="4240">
                  <c:v>2020-06-16</c:v>
                </c:pt>
                <c:pt idx="4241">
                  <c:v>2020-06-17</c:v>
                </c:pt>
                <c:pt idx="4242">
                  <c:v>2020-06-18</c:v>
                </c:pt>
                <c:pt idx="4243">
                  <c:v>2020-06-19</c:v>
                </c:pt>
                <c:pt idx="4244">
                  <c:v>2020-06-22</c:v>
                </c:pt>
                <c:pt idx="4245">
                  <c:v>2020-06-23</c:v>
                </c:pt>
                <c:pt idx="4246">
                  <c:v>2020-06-24</c:v>
                </c:pt>
                <c:pt idx="4247">
                  <c:v>2020-06-25</c:v>
                </c:pt>
                <c:pt idx="4248">
                  <c:v>2020-06-26</c:v>
                </c:pt>
                <c:pt idx="4249">
                  <c:v>2020-06-29</c:v>
                </c:pt>
                <c:pt idx="4250">
                  <c:v>2020-06-30</c:v>
                </c:pt>
                <c:pt idx="4251">
                  <c:v>2020-07-01</c:v>
                </c:pt>
                <c:pt idx="4252">
                  <c:v>2020-07-02</c:v>
                </c:pt>
                <c:pt idx="4253">
                  <c:v>2020-07-06</c:v>
                </c:pt>
                <c:pt idx="4254">
                  <c:v>2020-07-07</c:v>
                </c:pt>
                <c:pt idx="4255">
                  <c:v>2020-07-08</c:v>
                </c:pt>
                <c:pt idx="4256">
                  <c:v>2020-07-09</c:v>
                </c:pt>
                <c:pt idx="4257">
                  <c:v>2020-07-10</c:v>
                </c:pt>
                <c:pt idx="4258">
                  <c:v>2020-07-13</c:v>
                </c:pt>
                <c:pt idx="4259">
                  <c:v>2020-07-14</c:v>
                </c:pt>
                <c:pt idx="4260">
                  <c:v>2020-07-15</c:v>
                </c:pt>
                <c:pt idx="4261">
                  <c:v>2020-07-16</c:v>
                </c:pt>
                <c:pt idx="4262">
                  <c:v>2020-07-17</c:v>
                </c:pt>
                <c:pt idx="4263">
                  <c:v>2020-07-20</c:v>
                </c:pt>
                <c:pt idx="4264">
                  <c:v>2020-07-21</c:v>
                </c:pt>
                <c:pt idx="4265">
                  <c:v>2020-07-22</c:v>
                </c:pt>
                <c:pt idx="4266">
                  <c:v>2020-07-23</c:v>
                </c:pt>
                <c:pt idx="4267">
                  <c:v>2020-07-24</c:v>
                </c:pt>
                <c:pt idx="4268">
                  <c:v>2020-07-27</c:v>
                </c:pt>
                <c:pt idx="4269">
                  <c:v>2020-07-28</c:v>
                </c:pt>
                <c:pt idx="4270">
                  <c:v>2020-07-29</c:v>
                </c:pt>
                <c:pt idx="4271">
                  <c:v>2020-07-30</c:v>
                </c:pt>
                <c:pt idx="4272">
                  <c:v>2020-07-31</c:v>
                </c:pt>
                <c:pt idx="4273">
                  <c:v>2020-08-03</c:v>
                </c:pt>
                <c:pt idx="4274">
                  <c:v>2020-08-04</c:v>
                </c:pt>
                <c:pt idx="4275">
                  <c:v>2020-08-05</c:v>
                </c:pt>
                <c:pt idx="4276">
                  <c:v>2020-08-06</c:v>
                </c:pt>
                <c:pt idx="4277">
                  <c:v>2020-08-07</c:v>
                </c:pt>
                <c:pt idx="4278">
                  <c:v>2020-08-10</c:v>
                </c:pt>
                <c:pt idx="4279">
                  <c:v>2020-08-11</c:v>
                </c:pt>
                <c:pt idx="4280">
                  <c:v>2020-08-12</c:v>
                </c:pt>
                <c:pt idx="4281">
                  <c:v>2020-08-13</c:v>
                </c:pt>
                <c:pt idx="4282">
                  <c:v>2020-08-14</c:v>
                </c:pt>
                <c:pt idx="4283">
                  <c:v>2020-08-17</c:v>
                </c:pt>
                <c:pt idx="4284">
                  <c:v>2020-08-18</c:v>
                </c:pt>
                <c:pt idx="4285">
                  <c:v>2020-08-19</c:v>
                </c:pt>
                <c:pt idx="4286">
                  <c:v>2020-08-20</c:v>
                </c:pt>
                <c:pt idx="4287">
                  <c:v>2020-08-21</c:v>
                </c:pt>
                <c:pt idx="4288">
                  <c:v>2020-08-24</c:v>
                </c:pt>
                <c:pt idx="4289">
                  <c:v>2020-08-25</c:v>
                </c:pt>
                <c:pt idx="4290">
                  <c:v>2020-08-26</c:v>
                </c:pt>
                <c:pt idx="4291">
                  <c:v>2020-08-27</c:v>
                </c:pt>
                <c:pt idx="4292">
                  <c:v>2020-08-28</c:v>
                </c:pt>
                <c:pt idx="4293">
                  <c:v>2020-09-01</c:v>
                </c:pt>
                <c:pt idx="4294">
                  <c:v>2020-09-02</c:v>
                </c:pt>
                <c:pt idx="4295">
                  <c:v>2020-09-03</c:v>
                </c:pt>
                <c:pt idx="4296">
                  <c:v>2020-09-04</c:v>
                </c:pt>
                <c:pt idx="4297">
                  <c:v>2020-09-08</c:v>
                </c:pt>
                <c:pt idx="4298">
                  <c:v>2020-09-09</c:v>
                </c:pt>
                <c:pt idx="4299">
                  <c:v>2020-09-10</c:v>
                </c:pt>
                <c:pt idx="4300">
                  <c:v>2020-09-11</c:v>
                </c:pt>
                <c:pt idx="4301">
                  <c:v>2020-09-14</c:v>
                </c:pt>
                <c:pt idx="4302">
                  <c:v>2020-09-15</c:v>
                </c:pt>
                <c:pt idx="4303">
                  <c:v>2020-09-16</c:v>
                </c:pt>
                <c:pt idx="4304">
                  <c:v>2020-09-17</c:v>
                </c:pt>
                <c:pt idx="4305">
                  <c:v>2020-09-18</c:v>
                </c:pt>
                <c:pt idx="4306">
                  <c:v>2020-09-21</c:v>
                </c:pt>
                <c:pt idx="4307">
                  <c:v>2020-09-22</c:v>
                </c:pt>
                <c:pt idx="4308">
                  <c:v>2020-09-23</c:v>
                </c:pt>
                <c:pt idx="4309">
                  <c:v>2020-09-24</c:v>
                </c:pt>
                <c:pt idx="4310">
                  <c:v>2020-09-25</c:v>
                </c:pt>
                <c:pt idx="4311">
                  <c:v>2020-09-28</c:v>
                </c:pt>
                <c:pt idx="4312">
                  <c:v>2020-09-29</c:v>
                </c:pt>
                <c:pt idx="4313">
                  <c:v>2020-09-30</c:v>
                </c:pt>
                <c:pt idx="4314">
                  <c:v>2020-10-01</c:v>
                </c:pt>
                <c:pt idx="4315">
                  <c:v>2020-10-02</c:v>
                </c:pt>
                <c:pt idx="4316">
                  <c:v>2020-10-05</c:v>
                </c:pt>
                <c:pt idx="4317">
                  <c:v>2020-10-06</c:v>
                </c:pt>
                <c:pt idx="4318">
                  <c:v>2020-10-07</c:v>
                </c:pt>
                <c:pt idx="4319">
                  <c:v>2020-10-08</c:v>
                </c:pt>
                <c:pt idx="4320">
                  <c:v>2020-10-09</c:v>
                </c:pt>
                <c:pt idx="4321">
                  <c:v>2020-10-12</c:v>
                </c:pt>
                <c:pt idx="4322">
                  <c:v>2020-10-13</c:v>
                </c:pt>
                <c:pt idx="4323">
                  <c:v>2020-10-14</c:v>
                </c:pt>
                <c:pt idx="4324">
                  <c:v>2020-10-15</c:v>
                </c:pt>
                <c:pt idx="4325">
                  <c:v>2020-10-16</c:v>
                </c:pt>
                <c:pt idx="4326">
                  <c:v>2020-10-19</c:v>
                </c:pt>
                <c:pt idx="4327">
                  <c:v>2020-10-20</c:v>
                </c:pt>
                <c:pt idx="4328">
                  <c:v>2020-10-21</c:v>
                </c:pt>
                <c:pt idx="4329">
                  <c:v>2020-10-22</c:v>
                </c:pt>
                <c:pt idx="4330">
                  <c:v>2020-10-23</c:v>
                </c:pt>
                <c:pt idx="4331">
                  <c:v>2020-10-26</c:v>
                </c:pt>
                <c:pt idx="4332">
                  <c:v>2020-10-27</c:v>
                </c:pt>
                <c:pt idx="4333">
                  <c:v>2020-10-28</c:v>
                </c:pt>
                <c:pt idx="4334">
                  <c:v>2020-10-29</c:v>
                </c:pt>
                <c:pt idx="4335">
                  <c:v>2020-10-30</c:v>
                </c:pt>
                <c:pt idx="4336">
                  <c:v>2020-11-02</c:v>
                </c:pt>
                <c:pt idx="4337">
                  <c:v>2020-11-03</c:v>
                </c:pt>
                <c:pt idx="4338">
                  <c:v>2020-11-04</c:v>
                </c:pt>
                <c:pt idx="4339">
                  <c:v>2020-11-05</c:v>
                </c:pt>
                <c:pt idx="4340">
                  <c:v>2020-11-06</c:v>
                </c:pt>
                <c:pt idx="4341">
                  <c:v>2020-11-09</c:v>
                </c:pt>
                <c:pt idx="4342">
                  <c:v>2020-11-10</c:v>
                </c:pt>
                <c:pt idx="4343">
                  <c:v>2020-11-11</c:v>
                </c:pt>
                <c:pt idx="4344">
                  <c:v>2020-11-12</c:v>
                </c:pt>
                <c:pt idx="4345">
                  <c:v>2020-11-13</c:v>
                </c:pt>
                <c:pt idx="4346">
                  <c:v>2020-11-16</c:v>
                </c:pt>
                <c:pt idx="4347">
                  <c:v>2020-11-17</c:v>
                </c:pt>
                <c:pt idx="4348">
                  <c:v>2020-11-18</c:v>
                </c:pt>
                <c:pt idx="4349">
                  <c:v>2020-11-19</c:v>
                </c:pt>
                <c:pt idx="4350">
                  <c:v>2020-11-20</c:v>
                </c:pt>
                <c:pt idx="4351">
                  <c:v>2020-11-23</c:v>
                </c:pt>
                <c:pt idx="4352">
                  <c:v>2020-11-24</c:v>
                </c:pt>
                <c:pt idx="4353">
                  <c:v>2020-11-25</c:v>
                </c:pt>
                <c:pt idx="4354">
                  <c:v>2020-11-30</c:v>
                </c:pt>
                <c:pt idx="4355">
                  <c:v>2020-12-01</c:v>
                </c:pt>
                <c:pt idx="4356">
                  <c:v>2020-12-02</c:v>
                </c:pt>
                <c:pt idx="4357">
                  <c:v>2020-12-03</c:v>
                </c:pt>
                <c:pt idx="4358">
                  <c:v>2020-12-04</c:v>
                </c:pt>
                <c:pt idx="4359">
                  <c:v>2020-12-07</c:v>
                </c:pt>
                <c:pt idx="4360">
                  <c:v>2020-12-08</c:v>
                </c:pt>
                <c:pt idx="4361">
                  <c:v>2020-12-09</c:v>
                </c:pt>
                <c:pt idx="4362">
                  <c:v>2020-12-10</c:v>
                </c:pt>
                <c:pt idx="4363">
                  <c:v>2020-12-11</c:v>
                </c:pt>
                <c:pt idx="4364">
                  <c:v>2020-12-14</c:v>
                </c:pt>
                <c:pt idx="4365">
                  <c:v>2020-12-15</c:v>
                </c:pt>
                <c:pt idx="4366">
                  <c:v>2020-12-16</c:v>
                </c:pt>
                <c:pt idx="4367">
                  <c:v>2020-12-17</c:v>
                </c:pt>
                <c:pt idx="4368">
                  <c:v>2020-12-18</c:v>
                </c:pt>
                <c:pt idx="4369">
                  <c:v>2020-12-21</c:v>
                </c:pt>
                <c:pt idx="4370">
                  <c:v>2020-12-22</c:v>
                </c:pt>
                <c:pt idx="4371">
                  <c:v>2020-12-23</c:v>
                </c:pt>
                <c:pt idx="4372">
                  <c:v>2020-12-24</c:v>
                </c:pt>
                <c:pt idx="4373">
                  <c:v>2020-12-28</c:v>
                </c:pt>
                <c:pt idx="4374">
                  <c:v>2020-12-29</c:v>
                </c:pt>
                <c:pt idx="4375">
                  <c:v>2020-12-30</c:v>
                </c:pt>
                <c:pt idx="4376">
                  <c:v>2020-12-31</c:v>
                </c:pt>
                <c:pt idx="4377">
                  <c:v>2021-01-04</c:v>
                </c:pt>
                <c:pt idx="4378">
                  <c:v>2021-01-05</c:v>
                </c:pt>
                <c:pt idx="4379">
                  <c:v>2021-01-06</c:v>
                </c:pt>
                <c:pt idx="4380">
                  <c:v>2021-01-07</c:v>
                </c:pt>
                <c:pt idx="4381">
                  <c:v>2021-01-08</c:v>
                </c:pt>
                <c:pt idx="4382">
                  <c:v>2021-01-11</c:v>
                </c:pt>
                <c:pt idx="4383">
                  <c:v>2021-01-12</c:v>
                </c:pt>
                <c:pt idx="4384">
                  <c:v>2021-01-13</c:v>
                </c:pt>
                <c:pt idx="4385">
                  <c:v>2021-01-14</c:v>
                </c:pt>
                <c:pt idx="4386">
                  <c:v>2021-01-15</c:v>
                </c:pt>
                <c:pt idx="4387">
                  <c:v>2021-01-19</c:v>
                </c:pt>
                <c:pt idx="4388">
                  <c:v>2021-01-20</c:v>
                </c:pt>
                <c:pt idx="4389">
                  <c:v>2021-01-21</c:v>
                </c:pt>
                <c:pt idx="4390">
                  <c:v>2021-01-22</c:v>
                </c:pt>
                <c:pt idx="4391">
                  <c:v>2021-01-25</c:v>
                </c:pt>
                <c:pt idx="4392">
                  <c:v>2021-01-26</c:v>
                </c:pt>
                <c:pt idx="4393">
                  <c:v>2021-01-27</c:v>
                </c:pt>
                <c:pt idx="4394">
                  <c:v>2021-01-28</c:v>
                </c:pt>
                <c:pt idx="4395">
                  <c:v>2021-01-29</c:v>
                </c:pt>
                <c:pt idx="4396">
                  <c:v>2021-02-01</c:v>
                </c:pt>
                <c:pt idx="4397">
                  <c:v>2021-02-02</c:v>
                </c:pt>
                <c:pt idx="4398">
                  <c:v>2021-02-03</c:v>
                </c:pt>
                <c:pt idx="4399">
                  <c:v>2021-02-04</c:v>
                </c:pt>
                <c:pt idx="4400">
                  <c:v>2021-02-05</c:v>
                </c:pt>
                <c:pt idx="4401">
                  <c:v>2021-02-08</c:v>
                </c:pt>
                <c:pt idx="4402">
                  <c:v>2021-02-09</c:v>
                </c:pt>
                <c:pt idx="4403">
                  <c:v>2021-02-10</c:v>
                </c:pt>
                <c:pt idx="4404">
                  <c:v>2021-02-11</c:v>
                </c:pt>
                <c:pt idx="4405">
                  <c:v>2021-02-12</c:v>
                </c:pt>
                <c:pt idx="4406">
                  <c:v>2021-02-16</c:v>
                </c:pt>
                <c:pt idx="4407">
                  <c:v>2021-02-17</c:v>
                </c:pt>
                <c:pt idx="4408">
                  <c:v>2021-02-18</c:v>
                </c:pt>
                <c:pt idx="4409">
                  <c:v>2021-02-19</c:v>
                </c:pt>
                <c:pt idx="4410">
                  <c:v>2021-02-22</c:v>
                </c:pt>
                <c:pt idx="4411">
                  <c:v>2021-02-23</c:v>
                </c:pt>
                <c:pt idx="4412">
                  <c:v>2021-02-24</c:v>
                </c:pt>
                <c:pt idx="4413">
                  <c:v>2021-02-25</c:v>
                </c:pt>
                <c:pt idx="4414">
                  <c:v>2021-02-26</c:v>
                </c:pt>
                <c:pt idx="4415">
                  <c:v>2021-03-01</c:v>
                </c:pt>
                <c:pt idx="4416">
                  <c:v>2021-03-02</c:v>
                </c:pt>
                <c:pt idx="4417">
                  <c:v>2021-03-03</c:v>
                </c:pt>
                <c:pt idx="4418">
                  <c:v>2021-03-04</c:v>
                </c:pt>
                <c:pt idx="4419">
                  <c:v>2021-03-05</c:v>
                </c:pt>
                <c:pt idx="4420">
                  <c:v>2021-03-08</c:v>
                </c:pt>
                <c:pt idx="4421">
                  <c:v>2021-03-09</c:v>
                </c:pt>
                <c:pt idx="4422">
                  <c:v>2021-03-10</c:v>
                </c:pt>
                <c:pt idx="4423">
                  <c:v>2021-03-11</c:v>
                </c:pt>
                <c:pt idx="4424">
                  <c:v>2021-03-12</c:v>
                </c:pt>
                <c:pt idx="4425">
                  <c:v>2021-03-15</c:v>
                </c:pt>
                <c:pt idx="4426">
                  <c:v>2021-03-16</c:v>
                </c:pt>
                <c:pt idx="4427">
                  <c:v>2021-03-17</c:v>
                </c:pt>
                <c:pt idx="4428">
                  <c:v>2021-03-18</c:v>
                </c:pt>
                <c:pt idx="4429">
                  <c:v>2021-03-19</c:v>
                </c:pt>
                <c:pt idx="4430">
                  <c:v>2021-03-22</c:v>
                </c:pt>
                <c:pt idx="4431">
                  <c:v>2021-03-23</c:v>
                </c:pt>
                <c:pt idx="4432">
                  <c:v>2021-03-24</c:v>
                </c:pt>
                <c:pt idx="4433">
                  <c:v>2021-03-25</c:v>
                </c:pt>
                <c:pt idx="4434">
                  <c:v>2021-03-26</c:v>
                </c:pt>
                <c:pt idx="4435">
                  <c:v>2021-03-29</c:v>
                </c:pt>
                <c:pt idx="4436">
                  <c:v>2021-03-30</c:v>
                </c:pt>
                <c:pt idx="4437">
                  <c:v>2021-03-31</c:v>
                </c:pt>
                <c:pt idx="4438">
                  <c:v>2021-04-01</c:v>
                </c:pt>
                <c:pt idx="4439">
                  <c:v>2021-04-06</c:v>
                </c:pt>
                <c:pt idx="4440">
                  <c:v>2021-04-07</c:v>
                </c:pt>
                <c:pt idx="4441">
                  <c:v>2021-04-08</c:v>
                </c:pt>
                <c:pt idx="4442">
                  <c:v>2021-04-09</c:v>
                </c:pt>
                <c:pt idx="4443">
                  <c:v>2021-04-12</c:v>
                </c:pt>
                <c:pt idx="4444">
                  <c:v>2021-04-13</c:v>
                </c:pt>
                <c:pt idx="4445">
                  <c:v>2021-04-14</c:v>
                </c:pt>
                <c:pt idx="4446">
                  <c:v>2021-04-15</c:v>
                </c:pt>
                <c:pt idx="4447">
                  <c:v>2021-04-16</c:v>
                </c:pt>
                <c:pt idx="4448">
                  <c:v>2021-04-19</c:v>
                </c:pt>
                <c:pt idx="4449">
                  <c:v>2021-04-20</c:v>
                </c:pt>
                <c:pt idx="4450">
                  <c:v>2021-04-21</c:v>
                </c:pt>
                <c:pt idx="4451">
                  <c:v>2021-04-22</c:v>
                </c:pt>
                <c:pt idx="4452">
                  <c:v>2021-04-23</c:v>
                </c:pt>
                <c:pt idx="4453">
                  <c:v>2021-04-26</c:v>
                </c:pt>
                <c:pt idx="4454">
                  <c:v>2021-04-27</c:v>
                </c:pt>
                <c:pt idx="4455">
                  <c:v>2021-04-28</c:v>
                </c:pt>
                <c:pt idx="4456">
                  <c:v>2021-04-29</c:v>
                </c:pt>
                <c:pt idx="4457">
                  <c:v>2021-04-30</c:v>
                </c:pt>
                <c:pt idx="4458">
                  <c:v>2021-05-04</c:v>
                </c:pt>
                <c:pt idx="4459">
                  <c:v>2021-05-05</c:v>
                </c:pt>
                <c:pt idx="4460">
                  <c:v>2021-05-06</c:v>
                </c:pt>
                <c:pt idx="4461">
                  <c:v>2021-05-07</c:v>
                </c:pt>
                <c:pt idx="4462">
                  <c:v>2021-05-10</c:v>
                </c:pt>
                <c:pt idx="4463">
                  <c:v>2021-05-11</c:v>
                </c:pt>
                <c:pt idx="4464">
                  <c:v>2021-05-12</c:v>
                </c:pt>
                <c:pt idx="4465">
                  <c:v>2021-05-13</c:v>
                </c:pt>
                <c:pt idx="4466">
                  <c:v>2021-05-14</c:v>
                </c:pt>
                <c:pt idx="4467">
                  <c:v>2021-05-17</c:v>
                </c:pt>
                <c:pt idx="4468">
                  <c:v>2021-05-18</c:v>
                </c:pt>
                <c:pt idx="4469">
                  <c:v>2021-05-19</c:v>
                </c:pt>
                <c:pt idx="4470">
                  <c:v>2021-05-20</c:v>
                </c:pt>
                <c:pt idx="4471">
                  <c:v>2021-05-21</c:v>
                </c:pt>
                <c:pt idx="4472">
                  <c:v>2021-05-24</c:v>
                </c:pt>
                <c:pt idx="4473">
                  <c:v>2021-05-25</c:v>
                </c:pt>
                <c:pt idx="4474">
                  <c:v>2021-05-26</c:v>
                </c:pt>
                <c:pt idx="4475">
                  <c:v>2021-05-27</c:v>
                </c:pt>
                <c:pt idx="4476">
                  <c:v>2021-05-28</c:v>
                </c:pt>
                <c:pt idx="4477">
                  <c:v>2021-06-01</c:v>
                </c:pt>
                <c:pt idx="4478">
                  <c:v>2021-06-02</c:v>
                </c:pt>
                <c:pt idx="4479">
                  <c:v>2021-06-03</c:v>
                </c:pt>
                <c:pt idx="4480">
                  <c:v>2021-06-04</c:v>
                </c:pt>
                <c:pt idx="4481">
                  <c:v>2021-06-07</c:v>
                </c:pt>
                <c:pt idx="4482">
                  <c:v>2021-06-08</c:v>
                </c:pt>
                <c:pt idx="4483">
                  <c:v>2021-06-09</c:v>
                </c:pt>
                <c:pt idx="4484">
                  <c:v>2021-06-10</c:v>
                </c:pt>
                <c:pt idx="4485">
                  <c:v>2021-06-11</c:v>
                </c:pt>
                <c:pt idx="4486">
                  <c:v>2021-06-14</c:v>
                </c:pt>
                <c:pt idx="4487">
                  <c:v>2021-06-15</c:v>
                </c:pt>
                <c:pt idx="4488">
                  <c:v>2021-06-16</c:v>
                </c:pt>
                <c:pt idx="4489">
                  <c:v>2021-06-17</c:v>
                </c:pt>
                <c:pt idx="4490">
                  <c:v>2021-06-18</c:v>
                </c:pt>
                <c:pt idx="4491">
                  <c:v>2021-06-21</c:v>
                </c:pt>
                <c:pt idx="4492">
                  <c:v>2021-06-22</c:v>
                </c:pt>
                <c:pt idx="4493">
                  <c:v>2021-06-23</c:v>
                </c:pt>
                <c:pt idx="4494">
                  <c:v>2021-06-24</c:v>
                </c:pt>
                <c:pt idx="4495">
                  <c:v>2021-06-25</c:v>
                </c:pt>
                <c:pt idx="4496">
                  <c:v>2021-06-28</c:v>
                </c:pt>
                <c:pt idx="4497">
                  <c:v>2021-06-29</c:v>
                </c:pt>
                <c:pt idx="4498">
                  <c:v>2021-06-30</c:v>
                </c:pt>
                <c:pt idx="4499">
                  <c:v>2021-07-01</c:v>
                </c:pt>
                <c:pt idx="4500">
                  <c:v>2021-07-02</c:v>
                </c:pt>
                <c:pt idx="4501">
                  <c:v>2021-07-06</c:v>
                </c:pt>
                <c:pt idx="4502">
                  <c:v>2021-07-07</c:v>
                </c:pt>
                <c:pt idx="4503">
                  <c:v>2021-07-08</c:v>
                </c:pt>
                <c:pt idx="4504">
                  <c:v>2021-07-09</c:v>
                </c:pt>
                <c:pt idx="4505">
                  <c:v>2021-07-12</c:v>
                </c:pt>
                <c:pt idx="4506">
                  <c:v>2021-07-13</c:v>
                </c:pt>
                <c:pt idx="4507">
                  <c:v>2021-07-14</c:v>
                </c:pt>
                <c:pt idx="4508">
                  <c:v>2021-07-15</c:v>
                </c:pt>
                <c:pt idx="4509">
                  <c:v>2021-07-16</c:v>
                </c:pt>
                <c:pt idx="4510">
                  <c:v>2021-07-19</c:v>
                </c:pt>
                <c:pt idx="4511">
                  <c:v>2021-07-20</c:v>
                </c:pt>
                <c:pt idx="4512">
                  <c:v>2021-07-21</c:v>
                </c:pt>
                <c:pt idx="4513">
                  <c:v>2021-07-22</c:v>
                </c:pt>
                <c:pt idx="4514">
                  <c:v>2021-07-23</c:v>
                </c:pt>
                <c:pt idx="4515">
                  <c:v>2021-07-26</c:v>
                </c:pt>
                <c:pt idx="4516">
                  <c:v>2021-07-27</c:v>
                </c:pt>
                <c:pt idx="4517">
                  <c:v>2021-07-28</c:v>
                </c:pt>
                <c:pt idx="4518">
                  <c:v>2021-07-29</c:v>
                </c:pt>
                <c:pt idx="4519">
                  <c:v>2021-07-30</c:v>
                </c:pt>
                <c:pt idx="4520">
                  <c:v>2021-08-02</c:v>
                </c:pt>
                <c:pt idx="4521">
                  <c:v>2021-08-03</c:v>
                </c:pt>
                <c:pt idx="4522">
                  <c:v>2021-08-04</c:v>
                </c:pt>
                <c:pt idx="4523">
                  <c:v>2021-08-05</c:v>
                </c:pt>
                <c:pt idx="4524">
                  <c:v>2021-08-06</c:v>
                </c:pt>
                <c:pt idx="4525">
                  <c:v>2021-08-09</c:v>
                </c:pt>
                <c:pt idx="4526">
                  <c:v>2021-08-10</c:v>
                </c:pt>
                <c:pt idx="4527">
                  <c:v>2021-08-11</c:v>
                </c:pt>
                <c:pt idx="4528">
                  <c:v>2021-08-12</c:v>
                </c:pt>
                <c:pt idx="4529">
                  <c:v>2021-08-13</c:v>
                </c:pt>
                <c:pt idx="4530">
                  <c:v>2021-08-16</c:v>
                </c:pt>
                <c:pt idx="4531">
                  <c:v>2021-08-17</c:v>
                </c:pt>
                <c:pt idx="4532">
                  <c:v>2021-08-18</c:v>
                </c:pt>
                <c:pt idx="4533">
                  <c:v>2021-08-19</c:v>
                </c:pt>
                <c:pt idx="4534">
                  <c:v>2021-08-20</c:v>
                </c:pt>
                <c:pt idx="4535">
                  <c:v>2021-08-23</c:v>
                </c:pt>
                <c:pt idx="4536">
                  <c:v>2021-08-24</c:v>
                </c:pt>
                <c:pt idx="4537">
                  <c:v>2021-08-25</c:v>
                </c:pt>
                <c:pt idx="4538">
                  <c:v>2021-08-26</c:v>
                </c:pt>
                <c:pt idx="4539">
                  <c:v>2021-08-27</c:v>
                </c:pt>
                <c:pt idx="4540">
                  <c:v>2021-08-31</c:v>
                </c:pt>
                <c:pt idx="4541">
                  <c:v>2021-09-01</c:v>
                </c:pt>
                <c:pt idx="4542">
                  <c:v>2021-09-02</c:v>
                </c:pt>
                <c:pt idx="4543">
                  <c:v>2021-09-03</c:v>
                </c:pt>
                <c:pt idx="4544">
                  <c:v>2021-09-07</c:v>
                </c:pt>
                <c:pt idx="4545">
                  <c:v>2021-09-08</c:v>
                </c:pt>
                <c:pt idx="4546">
                  <c:v>2021-09-09</c:v>
                </c:pt>
                <c:pt idx="4547">
                  <c:v>2021-09-10</c:v>
                </c:pt>
                <c:pt idx="4548">
                  <c:v>2021-09-13</c:v>
                </c:pt>
                <c:pt idx="4549">
                  <c:v>2021-09-14</c:v>
                </c:pt>
                <c:pt idx="4550">
                  <c:v>2021-09-15</c:v>
                </c:pt>
                <c:pt idx="4551">
                  <c:v>2021-09-16</c:v>
                </c:pt>
                <c:pt idx="4552">
                  <c:v>2021-09-17</c:v>
                </c:pt>
                <c:pt idx="4553">
                  <c:v>2021-09-20</c:v>
                </c:pt>
                <c:pt idx="4554">
                  <c:v>2021-09-21</c:v>
                </c:pt>
                <c:pt idx="4555">
                  <c:v>2021-09-22</c:v>
                </c:pt>
                <c:pt idx="4556">
                  <c:v>2021-09-23</c:v>
                </c:pt>
                <c:pt idx="4557">
                  <c:v>2021-09-24</c:v>
                </c:pt>
                <c:pt idx="4558">
                  <c:v>2021-09-27</c:v>
                </c:pt>
                <c:pt idx="4559">
                  <c:v>2021-09-28</c:v>
                </c:pt>
                <c:pt idx="4560">
                  <c:v>2021-09-29</c:v>
                </c:pt>
                <c:pt idx="4561">
                  <c:v>2021-09-30</c:v>
                </c:pt>
                <c:pt idx="4562">
                  <c:v>2021-10-01</c:v>
                </c:pt>
                <c:pt idx="4563">
                  <c:v>2021-10-04</c:v>
                </c:pt>
                <c:pt idx="4564">
                  <c:v>2021-10-05</c:v>
                </c:pt>
                <c:pt idx="4565">
                  <c:v>2021-10-06</c:v>
                </c:pt>
                <c:pt idx="4566">
                  <c:v>2021-10-07</c:v>
                </c:pt>
                <c:pt idx="4567">
                  <c:v>2021-10-08</c:v>
                </c:pt>
                <c:pt idx="4568">
                  <c:v>2021-10-11</c:v>
                </c:pt>
                <c:pt idx="4569">
                  <c:v>2021-10-12</c:v>
                </c:pt>
                <c:pt idx="4570">
                  <c:v>2021-10-13</c:v>
                </c:pt>
                <c:pt idx="4571">
                  <c:v>2021-10-14</c:v>
                </c:pt>
                <c:pt idx="4572">
                  <c:v>2021-10-15</c:v>
                </c:pt>
                <c:pt idx="4573">
                  <c:v>2021-10-18</c:v>
                </c:pt>
                <c:pt idx="4574">
                  <c:v>2021-10-19</c:v>
                </c:pt>
                <c:pt idx="4575">
                  <c:v>2021-10-20</c:v>
                </c:pt>
                <c:pt idx="4576">
                  <c:v>2021-10-21</c:v>
                </c:pt>
                <c:pt idx="4577">
                  <c:v>2021-10-22</c:v>
                </c:pt>
                <c:pt idx="4578">
                  <c:v>2021-10-25</c:v>
                </c:pt>
                <c:pt idx="4579">
                  <c:v>2021-10-26</c:v>
                </c:pt>
                <c:pt idx="4580">
                  <c:v>2021-10-27</c:v>
                </c:pt>
                <c:pt idx="4581">
                  <c:v>2021-10-28</c:v>
                </c:pt>
                <c:pt idx="4582">
                  <c:v>2021-10-29</c:v>
                </c:pt>
                <c:pt idx="4583">
                  <c:v>2021-11-01</c:v>
                </c:pt>
                <c:pt idx="4584">
                  <c:v>2021-11-02</c:v>
                </c:pt>
                <c:pt idx="4585">
                  <c:v>2021-11-03</c:v>
                </c:pt>
                <c:pt idx="4586">
                  <c:v>2021-11-04</c:v>
                </c:pt>
                <c:pt idx="4587">
                  <c:v>2021-11-05</c:v>
                </c:pt>
                <c:pt idx="4588">
                  <c:v>2021-11-08</c:v>
                </c:pt>
                <c:pt idx="4589">
                  <c:v>2021-11-09</c:v>
                </c:pt>
                <c:pt idx="4590">
                  <c:v>2021-11-10</c:v>
                </c:pt>
                <c:pt idx="4591">
                  <c:v>2021-11-11</c:v>
                </c:pt>
                <c:pt idx="4592">
                  <c:v>2021-11-12</c:v>
                </c:pt>
                <c:pt idx="4593">
                  <c:v>2021-11-15</c:v>
                </c:pt>
                <c:pt idx="4594">
                  <c:v>2021-11-16</c:v>
                </c:pt>
                <c:pt idx="4595">
                  <c:v>2021-11-17</c:v>
                </c:pt>
                <c:pt idx="4596">
                  <c:v>2021-11-18</c:v>
                </c:pt>
                <c:pt idx="4597">
                  <c:v>2021-11-19</c:v>
                </c:pt>
                <c:pt idx="4598">
                  <c:v>2021-11-22</c:v>
                </c:pt>
                <c:pt idx="4599">
                  <c:v>2021-11-23</c:v>
                </c:pt>
                <c:pt idx="4600">
                  <c:v>2021-11-24</c:v>
                </c:pt>
                <c:pt idx="4601">
                  <c:v>2021-11-29</c:v>
                </c:pt>
                <c:pt idx="4602">
                  <c:v>2021-11-30</c:v>
                </c:pt>
                <c:pt idx="4603">
                  <c:v>2021-12-01</c:v>
                </c:pt>
                <c:pt idx="4604">
                  <c:v>2021-12-02</c:v>
                </c:pt>
                <c:pt idx="4605">
                  <c:v>2021-12-03</c:v>
                </c:pt>
                <c:pt idx="4606">
                  <c:v>2021-12-06</c:v>
                </c:pt>
                <c:pt idx="4607">
                  <c:v>2021-12-07</c:v>
                </c:pt>
                <c:pt idx="4608">
                  <c:v>2021-12-08</c:v>
                </c:pt>
                <c:pt idx="4609">
                  <c:v>2021-12-09</c:v>
                </c:pt>
                <c:pt idx="4610">
                  <c:v>2021-12-10</c:v>
                </c:pt>
                <c:pt idx="4611">
                  <c:v>2021-12-13</c:v>
                </c:pt>
                <c:pt idx="4612">
                  <c:v>2021-12-14</c:v>
                </c:pt>
                <c:pt idx="4613">
                  <c:v>2021-12-15</c:v>
                </c:pt>
                <c:pt idx="4614">
                  <c:v>2021-12-16</c:v>
                </c:pt>
                <c:pt idx="4615">
                  <c:v>2021-12-17</c:v>
                </c:pt>
                <c:pt idx="4616">
                  <c:v>2021-12-20</c:v>
                </c:pt>
                <c:pt idx="4617">
                  <c:v>2021-12-21</c:v>
                </c:pt>
                <c:pt idx="4618">
                  <c:v>2021-12-22</c:v>
                </c:pt>
                <c:pt idx="4619">
                  <c:v>2021-12-23</c:v>
                </c:pt>
                <c:pt idx="4620">
                  <c:v>2021-12-29</c:v>
                </c:pt>
                <c:pt idx="4621">
                  <c:v>2021-12-30</c:v>
                </c:pt>
                <c:pt idx="4622">
                  <c:v>2021-12-31</c:v>
                </c:pt>
                <c:pt idx="4623">
                  <c:v>2022-01-03</c:v>
                </c:pt>
                <c:pt idx="4624">
                  <c:v>2022-01-04</c:v>
                </c:pt>
                <c:pt idx="4625">
                  <c:v>2022-01-05</c:v>
                </c:pt>
                <c:pt idx="4626">
                  <c:v>2022-01-06</c:v>
                </c:pt>
                <c:pt idx="4627">
                  <c:v>2022-01-07</c:v>
                </c:pt>
                <c:pt idx="4628">
                  <c:v>2022-01-10</c:v>
                </c:pt>
                <c:pt idx="4629">
                  <c:v>2022-01-11</c:v>
                </c:pt>
                <c:pt idx="4630">
                  <c:v>2022-01-12</c:v>
                </c:pt>
                <c:pt idx="4631">
                  <c:v>2022-01-13</c:v>
                </c:pt>
                <c:pt idx="4632">
                  <c:v>2022-01-14</c:v>
                </c:pt>
                <c:pt idx="4633">
                  <c:v>2022-01-18</c:v>
                </c:pt>
                <c:pt idx="4634">
                  <c:v>2022-01-19</c:v>
                </c:pt>
                <c:pt idx="4635">
                  <c:v>2022-01-20</c:v>
                </c:pt>
                <c:pt idx="4636">
                  <c:v>2022-01-21</c:v>
                </c:pt>
                <c:pt idx="4637">
                  <c:v>2022-01-24</c:v>
                </c:pt>
                <c:pt idx="4638">
                  <c:v>2022-01-25</c:v>
                </c:pt>
                <c:pt idx="4639">
                  <c:v>2022-01-26</c:v>
                </c:pt>
                <c:pt idx="4640">
                  <c:v>2022-01-27</c:v>
                </c:pt>
                <c:pt idx="4641">
                  <c:v>2022-01-28</c:v>
                </c:pt>
                <c:pt idx="4642">
                  <c:v>2022-01-31</c:v>
                </c:pt>
                <c:pt idx="4643">
                  <c:v>2022-02-01</c:v>
                </c:pt>
                <c:pt idx="4644">
                  <c:v>2022-02-02</c:v>
                </c:pt>
                <c:pt idx="4645">
                  <c:v>2022-02-03</c:v>
                </c:pt>
                <c:pt idx="4646">
                  <c:v>2022-02-04</c:v>
                </c:pt>
                <c:pt idx="4647">
                  <c:v>2022-02-07</c:v>
                </c:pt>
                <c:pt idx="4648">
                  <c:v>2022-02-08</c:v>
                </c:pt>
                <c:pt idx="4649">
                  <c:v>2022-02-09</c:v>
                </c:pt>
                <c:pt idx="4650">
                  <c:v>2022-02-10</c:v>
                </c:pt>
                <c:pt idx="4651">
                  <c:v>2022-02-11</c:v>
                </c:pt>
                <c:pt idx="4652">
                  <c:v>2022-02-14</c:v>
                </c:pt>
                <c:pt idx="4653">
                  <c:v>2022-02-15</c:v>
                </c:pt>
                <c:pt idx="4654">
                  <c:v>2022-02-16</c:v>
                </c:pt>
                <c:pt idx="4655">
                  <c:v>2022-02-17</c:v>
                </c:pt>
                <c:pt idx="4656">
                  <c:v>2022-02-18</c:v>
                </c:pt>
                <c:pt idx="4657">
                  <c:v>2022-02-22</c:v>
                </c:pt>
                <c:pt idx="4658">
                  <c:v>2022-02-23</c:v>
                </c:pt>
                <c:pt idx="4659">
                  <c:v>2022-02-24</c:v>
                </c:pt>
                <c:pt idx="4660">
                  <c:v>2022-02-25</c:v>
                </c:pt>
                <c:pt idx="4661">
                  <c:v>2022-02-28</c:v>
                </c:pt>
                <c:pt idx="4662">
                  <c:v>2022-03-01</c:v>
                </c:pt>
                <c:pt idx="4663">
                  <c:v>2022-03-02</c:v>
                </c:pt>
                <c:pt idx="4664">
                  <c:v>2022-03-03</c:v>
                </c:pt>
                <c:pt idx="4665">
                  <c:v>2022-03-04</c:v>
                </c:pt>
                <c:pt idx="4666">
                  <c:v>2022-03-07</c:v>
                </c:pt>
                <c:pt idx="4667">
                  <c:v>2022-03-08</c:v>
                </c:pt>
                <c:pt idx="4668">
                  <c:v>2022-03-09</c:v>
                </c:pt>
                <c:pt idx="4669">
                  <c:v>2022-03-10</c:v>
                </c:pt>
                <c:pt idx="4670">
                  <c:v>2022-03-11</c:v>
                </c:pt>
                <c:pt idx="4671">
                  <c:v>2022-03-14</c:v>
                </c:pt>
                <c:pt idx="4672">
                  <c:v>2022-03-15</c:v>
                </c:pt>
                <c:pt idx="4673">
                  <c:v>2022-03-16</c:v>
                </c:pt>
                <c:pt idx="4674">
                  <c:v>2022-03-17</c:v>
                </c:pt>
                <c:pt idx="4675">
                  <c:v>2022-03-18</c:v>
                </c:pt>
                <c:pt idx="4676">
                  <c:v>2022-03-21</c:v>
                </c:pt>
                <c:pt idx="4677">
                  <c:v>2022-03-22</c:v>
                </c:pt>
                <c:pt idx="4678">
                  <c:v>2022-03-23</c:v>
                </c:pt>
                <c:pt idx="4679">
                  <c:v>2022-03-24</c:v>
                </c:pt>
                <c:pt idx="4680">
                  <c:v>2022-03-25</c:v>
                </c:pt>
                <c:pt idx="4681">
                  <c:v>2022-03-28</c:v>
                </c:pt>
                <c:pt idx="4682">
                  <c:v>2022-03-29</c:v>
                </c:pt>
                <c:pt idx="4683">
                  <c:v>2022-03-30</c:v>
                </c:pt>
                <c:pt idx="4684">
                  <c:v>2022-03-31</c:v>
                </c:pt>
                <c:pt idx="4685">
                  <c:v>2022-04-01</c:v>
                </c:pt>
                <c:pt idx="4686">
                  <c:v>2022-04-04</c:v>
                </c:pt>
                <c:pt idx="4687">
                  <c:v>2022-04-05</c:v>
                </c:pt>
                <c:pt idx="4688">
                  <c:v>2022-04-06</c:v>
                </c:pt>
                <c:pt idx="4689">
                  <c:v>2022-04-07</c:v>
                </c:pt>
                <c:pt idx="4690">
                  <c:v>2022-04-08</c:v>
                </c:pt>
                <c:pt idx="4691">
                  <c:v>2022-04-11</c:v>
                </c:pt>
                <c:pt idx="4692">
                  <c:v>2022-04-12</c:v>
                </c:pt>
                <c:pt idx="4693">
                  <c:v>2022-04-13</c:v>
                </c:pt>
                <c:pt idx="4694">
                  <c:v>2022-04-14</c:v>
                </c:pt>
                <c:pt idx="4695">
                  <c:v>2022-04-19</c:v>
                </c:pt>
                <c:pt idx="4696">
                  <c:v>2022-04-20</c:v>
                </c:pt>
                <c:pt idx="4697">
                  <c:v>2022-04-21</c:v>
                </c:pt>
                <c:pt idx="4698">
                  <c:v>2022-04-22</c:v>
                </c:pt>
                <c:pt idx="4699">
                  <c:v>2022-04-25</c:v>
                </c:pt>
                <c:pt idx="4700">
                  <c:v>2022-04-26</c:v>
                </c:pt>
                <c:pt idx="4701">
                  <c:v>2022-04-27</c:v>
                </c:pt>
                <c:pt idx="4702">
                  <c:v>2022-04-28</c:v>
                </c:pt>
                <c:pt idx="4703">
                  <c:v>2022-04-29</c:v>
                </c:pt>
                <c:pt idx="4704">
                  <c:v>2022-05-03</c:v>
                </c:pt>
                <c:pt idx="4705">
                  <c:v>2022-05-04</c:v>
                </c:pt>
                <c:pt idx="4706">
                  <c:v>2022-05-05</c:v>
                </c:pt>
                <c:pt idx="4707">
                  <c:v>2022-05-06</c:v>
                </c:pt>
                <c:pt idx="4708">
                  <c:v>2022-05-09</c:v>
                </c:pt>
                <c:pt idx="4709">
                  <c:v>2022-05-10</c:v>
                </c:pt>
                <c:pt idx="4710">
                  <c:v>2022-05-11</c:v>
                </c:pt>
                <c:pt idx="4711">
                  <c:v>2022-05-12</c:v>
                </c:pt>
                <c:pt idx="4712">
                  <c:v>2022-05-13</c:v>
                </c:pt>
                <c:pt idx="4713">
                  <c:v>2022-05-16</c:v>
                </c:pt>
                <c:pt idx="4714">
                  <c:v>2022-05-17</c:v>
                </c:pt>
                <c:pt idx="4715">
                  <c:v>2022-05-18</c:v>
                </c:pt>
                <c:pt idx="4716">
                  <c:v>2022-05-19</c:v>
                </c:pt>
                <c:pt idx="4717">
                  <c:v>2022-05-20</c:v>
                </c:pt>
                <c:pt idx="4718">
                  <c:v>2022-05-23</c:v>
                </c:pt>
                <c:pt idx="4719">
                  <c:v>2022-05-24</c:v>
                </c:pt>
                <c:pt idx="4720">
                  <c:v>2022-05-25</c:v>
                </c:pt>
                <c:pt idx="4721">
                  <c:v>2022-05-26</c:v>
                </c:pt>
                <c:pt idx="4722">
                  <c:v>2022-05-27</c:v>
                </c:pt>
                <c:pt idx="4723">
                  <c:v>2022-05-31</c:v>
                </c:pt>
                <c:pt idx="4724">
                  <c:v>2022-06-01</c:v>
                </c:pt>
                <c:pt idx="4725">
                  <c:v>2022-06-03</c:v>
                </c:pt>
                <c:pt idx="4726">
                  <c:v>2022-06-06</c:v>
                </c:pt>
                <c:pt idx="4727">
                  <c:v>2022-06-07</c:v>
                </c:pt>
                <c:pt idx="4728">
                  <c:v>2022-06-08</c:v>
                </c:pt>
                <c:pt idx="4729">
                  <c:v>2022-06-09</c:v>
                </c:pt>
                <c:pt idx="4730">
                  <c:v>2022-06-10</c:v>
                </c:pt>
                <c:pt idx="4731">
                  <c:v>2022-06-13</c:v>
                </c:pt>
                <c:pt idx="4732">
                  <c:v>2022-06-14</c:v>
                </c:pt>
                <c:pt idx="4733">
                  <c:v>2022-06-15</c:v>
                </c:pt>
                <c:pt idx="4734">
                  <c:v>2022-06-16</c:v>
                </c:pt>
                <c:pt idx="4735">
                  <c:v>2022-06-17</c:v>
                </c:pt>
                <c:pt idx="4736">
                  <c:v>2022-06-21</c:v>
                </c:pt>
                <c:pt idx="4737">
                  <c:v>2022-06-22</c:v>
                </c:pt>
                <c:pt idx="4738">
                  <c:v>2022-06-23</c:v>
                </c:pt>
                <c:pt idx="4739">
                  <c:v>2022-06-24</c:v>
                </c:pt>
                <c:pt idx="4740">
                  <c:v>2022-06-27</c:v>
                </c:pt>
                <c:pt idx="4741">
                  <c:v>2022-06-28</c:v>
                </c:pt>
                <c:pt idx="4742">
                  <c:v>2022-06-29</c:v>
                </c:pt>
                <c:pt idx="4743">
                  <c:v>2022-06-30</c:v>
                </c:pt>
                <c:pt idx="4744">
                  <c:v>2022-07-01</c:v>
                </c:pt>
                <c:pt idx="4745">
                  <c:v>2022-07-05</c:v>
                </c:pt>
                <c:pt idx="4746">
                  <c:v>2022-07-06</c:v>
                </c:pt>
                <c:pt idx="4747">
                  <c:v>2022-07-07</c:v>
                </c:pt>
                <c:pt idx="4748">
                  <c:v>2022-07-08</c:v>
                </c:pt>
                <c:pt idx="4749">
                  <c:v>2022-07-11</c:v>
                </c:pt>
                <c:pt idx="4750">
                  <c:v>2022-07-12</c:v>
                </c:pt>
                <c:pt idx="4751">
                  <c:v>2022-07-13</c:v>
                </c:pt>
                <c:pt idx="4752">
                  <c:v>2022-07-14</c:v>
                </c:pt>
                <c:pt idx="4753">
                  <c:v>2022-07-15</c:v>
                </c:pt>
                <c:pt idx="4754">
                  <c:v>2022-07-18</c:v>
                </c:pt>
                <c:pt idx="4755">
                  <c:v>2022-07-19</c:v>
                </c:pt>
                <c:pt idx="4756">
                  <c:v>2022-07-20</c:v>
                </c:pt>
                <c:pt idx="4757">
                  <c:v>2022-07-21</c:v>
                </c:pt>
                <c:pt idx="4758">
                  <c:v>2022-07-22</c:v>
                </c:pt>
                <c:pt idx="4759">
                  <c:v>2022-07-25</c:v>
                </c:pt>
                <c:pt idx="4760">
                  <c:v>2022-07-26</c:v>
                </c:pt>
                <c:pt idx="4761">
                  <c:v>2022-07-27</c:v>
                </c:pt>
                <c:pt idx="4762">
                  <c:v>2022-07-28</c:v>
                </c:pt>
                <c:pt idx="4763">
                  <c:v>2022-07-29</c:v>
                </c:pt>
                <c:pt idx="4764">
                  <c:v>2022-08-01</c:v>
                </c:pt>
                <c:pt idx="4765">
                  <c:v>2022-08-02</c:v>
                </c:pt>
                <c:pt idx="4766">
                  <c:v>2022-08-03</c:v>
                </c:pt>
                <c:pt idx="4767">
                  <c:v>2022-08-04</c:v>
                </c:pt>
                <c:pt idx="4768">
                  <c:v>2022-08-05</c:v>
                </c:pt>
                <c:pt idx="4769">
                  <c:v>2022-08-08</c:v>
                </c:pt>
                <c:pt idx="4770">
                  <c:v>2022-08-09</c:v>
                </c:pt>
                <c:pt idx="4771">
                  <c:v>2022-08-10</c:v>
                </c:pt>
                <c:pt idx="4772">
                  <c:v>2022-08-11</c:v>
                </c:pt>
                <c:pt idx="4773">
                  <c:v>2022-08-12</c:v>
                </c:pt>
                <c:pt idx="4774">
                  <c:v>2022-08-15</c:v>
                </c:pt>
                <c:pt idx="4775">
                  <c:v>2022-08-16</c:v>
                </c:pt>
                <c:pt idx="4776">
                  <c:v>2022-08-17</c:v>
                </c:pt>
                <c:pt idx="4777">
                  <c:v>2022-08-18</c:v>
                </c:pt>
                <c:pt idx="4778">
                  <c:v>2022-08-19</c:v>
                </c:pt>
                <c:pt idx="4779">
                  <c:v>2022-08-22</c:v>
                </c:pt>
                <c:pt idx="4780">
                  <c:v>2022-08-23</c:v>
                </c:pt>
                <c:pt idx="4781">
                  <c:v>2022-08-24</c:v>
                </c:pt>
                <c:pt idx="4782">
                  <c:v>2022-08-25</c:v>
                </c:pt>
                <c:pt idx="4783">
                  <c:v>2022-08-26</c:v>
                </c:pt>
                <c:pt idx="4784">
                  <c:v>2022-08-30</c:v>
                </c:pt>
                <c:pt idx="4785">
                  <c:v>2022-08-31</c:v>
                </c:pt>
                <c:pt idx="4786">
                  <c:v>2022-09-01</c:v>
                </c:pt>
                <c:pt idx="4787">
                  <c:v>2022-09-02</c:v>
                </c:pt>
                <c:pt idx="4788">
                  <c:v>2022-09-06</c:v>
                </c:pt>
                <c:pt idx="4789">
                  <c:v>2022-09-07</c:v>
                </c:pt>
                <c:pt idx="4790">
                  <c:v>2022-09-08</c:v>
                </c:pt>
                <c:pt idx="4791">
                  <c:v>2022-09-09</c:v>
                </c:pt>
                <c:pt idx="4792">
                  <c:v>2022-09-12</c:v>
                </c:pt>
                <c:pt idx="4793">
                  <c:v>2022-09-13</c:v>
                </c:pt>
                <c:pt idx="4794">
                  <c:v>2022-09-14</c:v>
                </c:pt>
                <c:pt idx="4795">
                  <c:v>2022-09-15</c:v>
                </c:pt>
                <c:pt idx="4796">
                  <c:v>2022-09-16</c:v>
                </c:pt>
                <c:pt idx="4797">
                  <c:v>2022-09-20</c:v>
                </c:pt>
                <c:pt idx="4798">
                  <c:v>2022-09-21</c:v>
                </c:pt>
                <c:pt idx="4799">
                  <c:v>2022-09-22</c:v>
                </c:pt>
                <c:pt idx="4800">
                  <c:v>2022-09-23</c:v>
                </c:pt>
                <c:pt idx="4801">
                  <c:v>2022-09-26</c:v>
                </c:pt>
                <c:pt idx="4802">
                  <c:v>2022-09-27</c:v>
                </c:pt>
                <c:pt idx="4803">
                  <c:v>2022-09-28</c:v>
                </c:pt>
                <c:pt idx="4804">
                  <c:v>2022-09-29</c:v>
                </c:pt>
                <c:pt idx="4805">
                  <c:v>2022-09-30</c:v>
                </c:pt>
                <c:pt idx="4806">
                  <c:v>2022-10-03</c:v>
                </c:pt>
                <c:pt idx="4807">
                  <c:v>2022-10-04</c:v>
                </c:pt>
                <c:pt idx="4808">
                  <c:v>2022-10-05</c:v>
                </c:pt>
                <c:pt idx="4809">
                  <c:v>2022-10-06</c:v>
                </c:pt>
                <c:pt idx="4810">
                  <c:v>2022-10-07</c:v>
                </c:pt>
                <c:pt idx="4811">
                  <c:v>2022-10-10</c:v>
                </c:pt>
                <c:pt idx="4812">
                  <c:v>2022-10-11</c:v>
                </c:pt>
                <c:pt idx="4813">
                  <c:v>2022-10-12</c:v>
                </c:pt>
                <c:pt idx="4814">
                  <c:v>2022-10-13</c:v>
                </c:pt>
                <c:pt idx="4815">
                  <c:v>2022-10-14</c:v>
                </c:pt>
                <c:pt idx="4816">
                  <c:v>2022-10-17</c:v>
                </c:pt>
                <c:pt idx="4817">
                  <c:v>2022-10-18</c:v>
                </c:pt>
                <c:pt idx="4818">
                  <c:v>2022-10-19</c:v>
                </c:pt>
                <c:pt idx="4819">
                  <c:v>2022-10-20</c:v>
                </c:pt>
                <c:pt idx="4820">
                  <c:v>2022-10-21</c:v>
                </c:pt>
                <c:pt idx="4821">
                  <c:v>2022-10-24</c:v>
                </c:pt>
                <c:pt idx="4822">
                  <c:v>2022-10-25</c:v>
                </c:pt>
                <c:pt idx="4823">
                  <c:v>2022-10-26</c:v>
                </c:pt>
                <c:pt idx="4824">
                  <c:v>2022-10-27</c:v>
                </c:pt>
                <c:pt idx="4825">
                  <c:v>2022-10-28</c:v>
                </c:pt>
                <c:pt idx="4826">
                  <c:v>2022-10-31</c:v>
                </c:pt>
                <c:pt idx="4827">
                  <c:v>2022-11-01</c:v>
                </c:pt>
                <c:pt idx="4828">
                  <c:v>2022-11-02</c:v>
                </c:pt>
                <c:pt idx="4829">
                  <c:v>2022-11-03</c:v>
                </c:pt>
                <c:pt idx="4830">
                  <c:v>2022-11-04</c:v>
                </c:pt>
                <c:pt idx="4831">
                  <c:v>2022-11-07</c:v>
                </c:pt>
                <c:pt idx="4832">
                  <c:v>2022-11-08</c:v>
                </c:pt>
                <c:pt idx="4833">
                  <c:v>2022-11-09</c:v>
                </c:pt>
                <c:pt idx="4834">
                  <c:v>2022-11-10</c:v>
                </c:pt>
                <c:pt idx="4835">
                  <c:v>2022-11-11</c:v>
                </c:pt>
                <c:pt idx="4836">
                  <c:v>2022-11-14</c:v>
                </c:pt>
                <c:pt idx="4837">
                  <c:v>2022-11-15</c:v>
                </c:pt>
                <c:pt idx="4838">
                  <c:v>2022-11-16</c:v>
                </c:pt>
                <c:pt idx="4839">
                  <c:v>2022-11-17</c:v>
                </c:pt>
                <c:pt idx="4840">
                  <c:v>2022-11-18</c:v>
                </c:pt>
                <c:pt idx="4841">
                  <c:v>2022-11-21</c:v>
                </c:pt>
                <c:pt idx="4842">
                  <c:v>2022-11-22</c:v>
                </c:pt>
                <c:pt idx="4843">
                  <c:v>2022-11-23</c:v>
                </c:pt>
                <c:pt idx="4844">
                  <c:v>2022-11-25</c:v>
                </c:pt>
                <c:pt idx="4845">
                  <c:v>2022-11-28</c:v>
                </c:pt>
                <c:pt idx="4846">
                  <c:v>2022-11-29</c:v>
                </c:pt>
                <c:pt idx="4847">
                  <c:v>2022-11-30</c:v>
                </c:pt>
                <c:pt idx="4848">
                  <c:v>2022-12-01</c:v>
                </c:pt>
                <c:pt idx="4849">
                  <c:v>2022-12-02</c:v>
                </c:pt>
                <c:pt idx="4850">
                  <c:v>2022-12-05</c:v>
                </c:pt>
                <c:pt idx="4851">
                  <c:v>2022-12-06</c:v>
                </c:pt>
                <c:pt idx="4852">
                  <c:v>2022-12-07</c:v>
                </c:pt>
                <c:pt idx="4853">
                  <c:v>2022-12-08</c:v>
                </c:pt>
                <c:pt idx="4854">
                  <c:v>2022-12-09</c:v>
                </c:pt>
                <c:pt idx="4855">
                  <c:v>2022-12-12</c:v>
                </c:pt>
                <c:pt idx="4856">
                  <c:v>2022-12-13</c:v>
                </c:pt>
                <c:pt idx="4857">
                  <c:v>2022-12-14</c:v>
                </c:pt>
                <c:pt idx="4858">
                  <c:v>2022-12-15</c:v>
                </c:pt>
                <c:pt idx="4859">
                  <c:v>2022-12-16</c:v>
                </c:pt>
                <c:pt idx="4860">
                  <c:v>2022-12-19</c:v>
                </c:pt>
                <c:pt idx="4861">
                  <c:v>2022-12-20</c:v>
                </c:pt>
                <c:pt idx="4862">
                  <c:v>2022-12-21</c:v>
                </c:pt>
                <c:pt idx="4863">
                  <c:v>2022-12-22</c:v>
                </c:pt>
                <c:pt idx="4864">
                  <c:v>2022-12-23</c:v>
                </c:pt>
                <c:pt idx="4865">
                  <c:v>2022-12-28</c:v>
                </c:pt>
                <c:pt idx="4866">
                  <c:v>2022-12-29</c:v>
                </c:pt>
                <c:pt idx="4867">
                  <c:v>2022-12-30</c:v>
                </c:pt>
                <c:pt idx="4868">
                  <c:v>2023-01-03</c:v>
                </c:pt>
                <c:pt idx="4869">
                  <c:v>2023-01-04</c:v>
                </c:pt>
                <c:pt idx="4870">
                  <c:v>2023-01-05</c:v>
                </c:pt>
                <c:pt idx="4871">
                  <c:v>2023-01-06</c:v>
                </c:pt>
                <c:pt idx="4872">
                  <c:v>2023-01-09</c:v>
                </c:pt>
                <c:pt idx="4873">
                  <c:v>2023-01-10</c:v>
                </c:pt>
                <c:pt idx="4874">
                  <c:v>2023-01-11</c:v>
                </c:pt>
                <c:pt idx="4875">
                  <c:v>2023-01-12</c:v>
                </c:pt>
                <c:pt idx="4876">
                  <c:v>2023-01-13</c:v>
                </c:pt>
                <c:pt idx="4877">
                  <c:v>2023-01-17</c:v>
                </c:pt>
                <c:pt idx="4878">
                  <c:v>2023-01-18</c:v>
                </c:pt>
                <c:pt idx="4879">
                  <c:v>2023-01-19</c:v>
                </c:pt>
                <c:pt idx="4880">
                  <c:v>2023-01-20</c:v>
                </c:pt>
                <c:pt idx="4881">
                  <c:v>2023-01-23</c:v>
                </c:pt>
                <c:pt idx="4882">
                  <c:v>2023-01-24</c:v>
                </c:pt>
                <c:pt idx="4883">
                  <c:v>2023-01-25</c:v>
                </c:pt>
                <c:pt idx="4884">
                  <c:v>2023-01-26</c:v>
                </c:pt>
                <c:pt idx="4885">
                  <c:v>2023-01-27</c:v>
                </c:pt>
                <c:pt idx="4886">
                  <c:v>2023-01-30</c:v>
                </c:pt>
                <c:pt idx="4887">
                  <c:v>2023-01-31</c:v>
                </c:pt>
                <c:pt idx="4888">
                  <c:v>2023-02-01</c:v>
                </c:pt>
                <c:pt idx="4889">
                  <c:v>2023-02-02</c:v>
                </c:pt>
                <c:pt idx="4890">
                  <c:v>2023-02-03</c:v>
                </c:pt>
                <c:pt idx="4891">
                  <c:v>2023-02-06</c:v>
                </c:pt>
                <c:pt idx="4892">
                  <c:v>2023-02-07</c:v>
                </c:pt>
                <c:pt idx="4893">
                  <c:v>2023-02-08</c:v>
                </c:pt>
                <c:pt idx="4894">
                  <c:v>2023-02-09</c:v>
                </c:pt>
                <c:pt idx="4895">
                  <c:v>2023-02-10</c:v>
                </c:pt>
                <c:pt idx="4896">
                  <c:v>2023-02-13</c:v>
                </c:pt>
                <c:pt idx="4897">
                  <c:v>2023-02-14</c:v>
                </c:pt>
                <c:pt idx="4898">
                  <c:v>2023-02-15</c:v>
                </c:pt>
                <c:pt idx="4899">
                  <c:v>2023-02-16</c:v>
                </c:pt>
                <c:pt idx="4900">
                  <c:v>2023-02-17</c:v>
                </c:pt>
                <c:pt idx="4901">
                  <c:v>2023-02-21</c:v>
                </c:pt>
                <c:pt idx="4902">
                  <c:v>2023-02-22</c:v>
                </c:pt>
                <c:pt idx="4903">
                  <c:v>2023-02-23</c:v>
                </c:pt>
                <c:pt idx="4904">
                  <c:v>2023-02-24</c:v>
                </c:pt>
                <c:pt idx="4905">
                  <c:v>2023-02-27</c:v>
                </c:pt>
                <c:pt idx="4906">
                  <c:v>2023-02-28</c:v>
                </c:pt>
                <c:pt idx="4907">
                  <c:v>2023-03-01</c:v>
                </c:pt>
                <c:pt idx="4908">
                  <c:v>2023-03-02</c:v>
                </c:pt>
                <c:pt idx="4909">
                  <c:v>2023-03-03</c:v>
                </c:pt>
                <c:pt idx="4910">
                  <c:v>2023-03-06</c:v>
                </c:pt>
                <c:pt idx="4911">
                  <c:v>2023-03-07</c:v>
                </c:pt>
                <c:pt idx="4912">
                  <c:v>2023-03-08</c:v>
                </c:pt>
                <c:pt idx="4913">
                  <c:v>2023-03-09</c:v>
                </c:pt>
                <c:pt idx="4914">
                  <c:v>2023-03-10</c:v>
                </c:pt>
                <c:pt idx="4915">
                  <c:v>2023-03-13</c:v>
                </c:pt>
                <c:pt idx="4916">
                  <c:v>2023-03-14</c:v>
                </c:pt>
                <c:pt idx="4917">
                  <c:v>2023-03-15</c:v>
                </c:pt>
                <c:pt idx="4918">
                  <c:v>2023-03-16</c:v>
                </c:pt>
                <c:pt idx="4919">
                  <c:v>2023-03-17</c:v>
                </c:pt>
                <c:pt idx="4920">
                  <c:v>2023-03-20</c:v>
                </c:pt>
                <c:pt idx="4921">
                  <c:v>2023-03-21</c:v>
                </c:pt>
                <c:pt idx="4922">
                  <c:v>2023-03-22</c:v>
                </c:pt>
                <c:pt idx="4923">
                  <c:v>2023-03-23</c:v>
                </c:pt>
                <c:pt idx="4924">
                  <c:v>2023-03-24</c:v>
                </c:pt>
                <c:pt idx="4925">
                  <c:v>2023-03-27</c:v>
                </c:pt>
                <c:pt idx="4926">
                  <c:v>2023-03-28</c:v>
                </c:pt>
                <c:pt idx="4927">
                  <c:v>2023-03-29</c:v>
                </c:pt>
                <c:pt idx="4928">
                  <c:v>2023-03-30</c:v>
                </c:pt>
                <c:pt idx="4929">
                  <c:v>2023-03-31</c:v>
                </c:pt>
                <c:pt idx="4930">
                  <c:v>2023-04-03</c:v>
                </c:pt>
                <c:pt idx="4931">
                  <c:v>2023-04-04</c:v>
                </c:pt>
                <c:pt idx="4932">
                  <c:v>2023-04-05</c:v>
                </c:pt>
                <c:pt idx="4933">
                  <c:v>2023-04-06</c:v>
                </c:pt>
                <c:pt idx="4934">
                  <c:v>2023-04-11</c:v>
                </c:pt>
                <c:pt idx="4935">
                  <c:v>2023-04-12</c:v>
                </c:pt>
                <c:pt idx="4936">
                  <c:v>2023-04-13</c:v>
                </c:pt>
                <c:pt idx="4937">
                  <c:v>2023-04-14</c:v>
                </c:pt>
                <c:pt idx="4938">
                  <c:v>2023-04-17</c:v>
                </c:pt>
                <c:pt idx="4939">
                  <c:v>2023-04-18</c:v>
                </c:pt>
                <c:pt idx="4940">
                  <c:v>2023-04-19</c:v>
                </c:pt>
                <c:pt idx="4941">
                  <c:v>2023-04-20</c:v>
                </c:pt>
                <c:pt idx="4942">
                  <c:v>2023-04-21</c:v>
                </c:pt>
                <c:pt idx="4943">
                  <c:v>2023-04-24</c:v>
                </c:pt>
                <c:pt idx="4944">
                  <c:v>2023-04-25</c:v>
                </c:pt>
                <c:pt idx="4945">
                  <c:v>2023-04-26</c:v>
                </c:pt>
                <c:pt idx="4946">
                  <c:v>2023-04-27</c:v>
                </c:pt>
                <c:pt idx="4947">
                  <c:v>2023-04-28</c:v>
                </c:pt>
                <c:pt idx="4948">
                  <c:v>2023-05-02</c:v>
                </c:pt>
                <c:pt idx="4949">
                  <c:v>2023-05-03</c:v>
                </c:pt>
                <c:pt idx="4950">
                  <c:v>2023-05-04</c:v>
                </c:pt>
                <c:pt idx="4951">
                  <c:v>2023-05-05</c:v>
                </c:pt>
                <c:pt idx="4952">
                  <c:v>2023-05-09</c:v>
                </c:pt>
                <c:pt idx="4953">
                  <c:v>2023-05-10</c:v>
                </c:pt>
                <c:pt idx="4954">
                  <c:v>2023-05-11</c:v>
                </c:pt>
                <c:pt idx="4955">
                  <c:v>2023-05-12</c:v>
                </c:pt>
                <c:pt idx="4956">
                  <c:v>2023-05-15</c:v>
                </c:pt>
                <c:pt idx="4957">
                  <c:v>2023-05-16</c:v>
                </c:pt>
                <c:pt idx="4958">
                  <c:v>2023-05-17</c:v>
                </c:pt>
                <c:pt idx="4959">
                  <c:v>2023-05-18</c:v>
                </c:pt>
                <c:pt idx="4960">
                  <c:v>2023-05-19</c:v>
                </c:pt>
                <c:pt idx="4961">
                  <c:v>2023-05-22</c:v>
                </c:pt>
                <c:pt idx="4962">
                  <c:v>2023-05-23</c:v>
                </c:pt>
                <c:pt idx="4963">
                  <c:v>2023-05-24</c:v>
                </c:pt>
                <c:pt idx="4964">
                  <c:v>2023-05-25</c:v>
                </c:pt>
                <c:pt idx="4965">
                  <c:v>2023-05-26</c:v>
                </c:pt>
                <c:pt idx="4966">
                  <c:v>2023-05-30</c:v>
                </c:pt>
                <c:pt idx="4967">
                  <c:v>2023-05-31</c:v>
                </c:pt>
                <c:pt idx="4968">
                  <c:v>2023-06-01</c:v>
                </c:pt>
                <c:pt idx="4969">
                  <c:v>2023-06-02</c:v>
                </c:pt>
                <c:pt idx="4970">
                  <c:v>2023-06-05</c:v>
                </c:pt>
                <c:pt idx="4971">
                  <c:v>2023-06-06</c:v>
                </c:pt>
                <c:pt idx="4972">
                  <c:v>2023-06-07</c:v>
                </c:pt>
                <c:pt idx="4973">
                  <c:v>2023-06-08</c:v>
                </c:pt>
                <c:pt idx="4974">
                  <c:v>2023-06-09</c:v>
                </c:pt>
                <c:pt idx="4975">
                  <c:v>2023-06-12</c:v>
                </c:pt>
                <c:pt idx="4976">
                  <c:v>2023-06-13</c:v>
                </c:pt>
                <c:pt idx="4977">
                  <c:v>2023-06-14</c:v>
                </c:pt>
                <c:pt idx="4978">
                  <c:v>2023-06-15</c:v>
                </c:pt>
                <c:pt idx="4979">
                  <c:v>2023-06-16</c:v>
                </c:pt>
                <c:pt idx="4980">
                  <c:v>2023-06-20</c:v>
                </c:pt>
                <c:pt idx="4981">
                  <c:v>2023-06-21</c:v>
                </c:pt>
                <c:pt idx="4982">
                  <c:v>2023-06-22</c:v>
                </c:pt>
                <c:pt idx="4983">
                  <c:v>2023-06-23</c:v>
                </c:pt>
                <c:pt idx="4984">
                  <c:v>2023-06-26</c:v>
                </c:pt>
                <c:pt idx="4985">
                  <c:v>2023-06-27</c:v>
                </c:pt>
                <c:pt idx="4986">
                  <c:v>2023-06-28</c:v>
                </c:pt>
                <c:pt idx="4987">
                  <c:v>2023-06-29</c:v>
                </c:pt>
                <c:pt idx="4988">
                  <c:v>2023-06-30</c:v>
                </c:pt>
                <c:pt idx="4989">
                  <c:v>2023-07-03</c:v>
                </c:pt>
                <c:pt idx="4990">
                  <c:v>2023-07-05</c:v>
                </c:pt>
                <c:pt idx="4991">
                  <c:v>2023-07-06</c:v>
                </c:pt>
                <c:pt idx="4992">
                  <c:v>2023-07-07</c:v>
                </c:pt>
                <c:pt idx="4993">
                  <c:v>2023-07-10</c:v>
                </c:pt>
                <c:pt idx="4994">
                  <c:v>2023-07-11</c:v>
                </c:pt>
                <c:pt idx="4995">
                  <c:v>2023-07-12</c:v>
                </c:pt>
                <c:pt idx="4996">
                  <c:v>2023-07-13</c:v>
                </c:pt>
                <c:pt idx="4997">
                  <c:v>2023-07-14</c:v>
                </c:pt>
                <c:pt idx="4998">
                  <c:v>2023-07-17</c:v>
                </c:pt>
                <c:pt idx="4999">
                  <c:v>2023-07-18</c:v>
                </c:pt>
                <c:pt idx="5000">
                  <c:v>2023-07-19</c:v>
                </c:pt>
                <c:pt idx="5001">
                  <c:v>2023-07-20</c:v>
                </c:pt>
                <c:pt idx="5002">
                  <c:v>2023-07-21</c:v>
                </c:pt>
                <c:pt idx="5003">
                  <c:v>2023-07-24</c:v>
                </c:pt>
                <c:pt idx="5004">
                  <c:v>2023-07-25</c:v>
                </c:pt>
                <c:pt idx="5005">
                  <c:v>2023-07-26</c:v>
                </c:pt>
                <c:pt idx="5006">
                  <c:v>2023-07-27</c:v>
                </c:pt>
                <c:pt idx="5007">
                  <c:v>2023-07-28</c:v>
                </c:pt>
                <c:pt idx="5008">
                  <c:v>2023-07-31</c:v>
                </c:pt>
                <c:pt idx="5009">
                  <c:v>2023-08-01</c:v>
                </c:pt>
                <c:pt idx="5010">
                  <c:v>2023-08-02</c:v>
                </c:pt>
                <c:pt idx="5011">
                  <c:v>2023-08-03</c:v>
                </c:pt>
                <c:pt idx="5012">
                  <c:v>2023-08-04</c:v>
                </c:pt>
                <c:pt idx="5013">
                  <c:v>2023-08-07</c:v>
                </c:pt>
                <c:pt idx="5014">
                  <c:v>2023-08-08</c:v>
                </c:pt>
                <c:pt idx="5015">
                  <c:v>2023-08-09</c:v>
                </c:pt>
                <c:pt idx="5016">
                  <c:v>2023-08-10</c:v>
                </c:pt>
                <c:pt idx="5017">
                  <c:v>2023-08-11</c:v>
                </c:pt>
                <c:pt idx="5018">
                  <c:v>2023-08-14</c:v>
                </c:pt>
                <c:pt idx="5019">
                  <c:v>2023-08-15</c:v>
                </c:pt>
                <c:pt idx="5020">
                  <c:v>2023-08-16</c:v>
                </c:pt>
                <c:pt idx="5021">
                  <c:v>2023-08-17</c:v>
                </c:pt>
                <c:pt idx="5022">
                  <c:v>2023-08-18</c:v>
                </c:pt>
                <c:pt idx="5023">
                  <c:v>2023-08-21</c:v>
                </c:pt>
                <c:pt idx="5024">
                  <c:v>2023-08-22</c:v>
                </c:pt>
                <c:pt idx="5025">
                  <c:v>2023-08-23</c:v>
                </c:pt>
                <c:pt idx="5026">
                  <c:v>2023-08-24</c:v>
                </c:pt>
                <c:pt idx="5027">
                  <c:v>2023-08-25</c:v>
                </c:pt>
                <c:pt idx="5028">
                  <c:v>2023-08-29</c:v>
                </c:pt>
                <c:pt idx="5029">
                  <c:v>2023-08-30</c:v>
                </c:pt>
                <c:pt idx="5030">
                  <c:v>2023-08-31</c:v>
                </c:pt>
                <c:pt idx="5031">
                  <c:v>2023-09-01</c:v>
                </c:pt>
                <c:pt idx="5032">
                  <c:v>2023-09-05</c:v>
                </c:pt>
                <c:pt idx="5033">
                  <c:v>2023-09-06</c:v>
                </c:pt>
                <c:pt idx="5034">
                  <c:v>2023-09-07</c:v>
                </c:pt>
                <c:pt idx="5035">
                  <c:v>2023-09-08</c:v>
                </c:pt>
                <c:pt idx="5036">
                  <c:v>2023-09-11</c:v>
                </c:pt>
                <c:pt idx="5037">
                  <c:v>2023-09-12</c:v>
                </c:pt>
                <c:pt idx="5038">
                  <c:v>2023-09-13</c:v>
                </c:pt>
                <c:pt idx="5039">
                  <c:v>2023-09-14</c:v>
                </c:pt>
                <c:pt idx="5040">
                  <c:v>2023-09-15</c:v>
                </c:pt>
                <c:pt idx="5041">
                  <c:v>2023-09-18</c:v>
                </c:pt>
                <c:pt idx="5042">
                  <c:v>2023-09-19</c:v>
                </c:pt>
                <c:pt idx="5043">
                  <c:v>2023-09-20</c:v>
                </c:pt>
                <c:pt idx="5044">
                  <c:v>2023-09-21</c:v>
                </c:pt>
                <c:pt idx="5045">
                  <c:v>2023-09-22</c:v>
                </c:pt>
                <c:pt idx="5046">
                  <c:v>2023-09-25</c:v>
                </c:pt>
                <c:pt idx="5047">
                  <c:v>2023-09-26</c:v>
                </c:pt>
                <c:pt idx="5048">
                  <c:v>2023-09-27</c:v>
                </c:pt>
                <c:pt idx="5049">
                  <c:v>2023-09-28</c:v>
                </c:pt>
                <c:pt idx="5050">
                  <c:v>2023-09-29</c:v>
                </c:pt>
                <c:pt idx="5051">
                  <c:v>2023-10-02</c:v>
                </c:pt>
                <c:pt idx="5052">
                  <c:v>2023-10-03</c:v>
                </c:pt>
                <c:pt idx="5053">
                  <c:v>2023-10-04</c:v>
                </c:pt>
                <c:pt idx="5054">
                  <c:v>2023-10-05</c:v>
                </c:pt>
                <c:pt idx="5055">
                  <c:v>2023-10-06</c:v>
                </c:pt>
                <c:pt idx="5056">
                  <c:v>2023-10-10</c:v>
                </c:pt>
                <c:pt idx="5057">
                  <c:v>2023-10-11</c:v>
                </c:pt>
                <c:pt idx="5058">
                  <c:v>2023-10-12</c:v>
                </c:pt>
                <c:pt idx="5059">
                  <c:v>2023-10-13</c:v>
                </c:pt>
                <c:pt idx="5060">
                  <c:v>2023-10-16</c:v>
                </c:pt>
                <c:pt idx="5061">
                  <c:v>2023-10-17</c:v>
                </c:pt>
                <c:pt idx="5062">
                  <c:v>2023-10-18</c:v>
                </c:pt>
                <c:pt idx="5063">
                  <c:v>2023-10-19</c:v>
                </c:pt>
                <c:pt idx="5064">
                  <c:v>2023-10-20</c:v>
                </c:pt>
                <c:pt idx="5065">
                  <c:v>2023-10-23</c:v>
                </c:pt>
                <c:pt idx="5066">
                  <c:v>2023-10-24</c:v>
                </c:pt>
                <c:pt idx="5067">
                  <c:v>2023-10-25</c:v>
                </c:pt>
                <c:pt idx="5068">
                  <c:v>2023-10-26</c:v>
                </c:pt>
                <c:pt idx="5069">
                  <c:v>2023-10-27</c:v>
                </c:pt>
                <c:pt idx="5070">
                  <c:v>2023-10-30</c:v>
                </c:pt>
                <c:pt idx="5071">
                  <c:v>2023-10-31</c:v>
                </c:pt>
                <c:pt idx="5072">
                  <c:v>2023-11-01</c:v>
                </c:pt>
                <c:pt idx="5073">
                  <c:v>2023-11-02</c:v>
                </c:pt>
                <c:pt idx="5074">
                  <c:v>2023-11-03</c:v>
                </c:pt>
                <c:pt idx="5075">
                  <c:v>2023-11-06</c:v>
                </c:pt>
                <c:pt idx="5076">
                  <c:v>2023-11-07</c:v>
                </c:pt>
                <c:pt idx="5077">
                  <c:v>2023-11-08</c:v>
                </c:pt>
                <c:pt idx="5078">
                  <c:v>2023-11-09</c:v>
                </c:pt>
                <c:pt idx="5079">
                  <c:v>2023-11-13</c:v>
                </c:pt>
                <c:pt idx="5080">
                  <c:v>2023-11-14</c:v>
                </c:pt>
                <c:pt idx="5081">
                  <c:v>2023-11-15</c:v>
                </c:pt>
                <c:pt idx="5082">
                  <c:v>2023-11-16</c:v>
                </c:pt>
                <c:pt idx="5083">
                  <c:v>2023-11-17</c:v>
                </c:pt>
                <c:pt idx="5084">
                  <c:v>2023-11-20</c:v>
                </c:pt>
                <c:pt idx="5085">
                  <c:v>2023-11-21</c:v>
                </c:pt>
                <c:pt idx="5086">
                  <c:v>2023-11-22</c:v>
                </c:pt>
                <c:pt idx="5087">
                  <c:v>2023-11-24</c:v>
                </c:pt>
                <c:pt idx="5088">
                  <c:v>2023-11-27</c:v>
                </c:pt>
                <c:pt idx="5089">
                  <c:v>2023-11-28</c:v>
                </c:pt>
                <c:pt idx="5090">
                  <c:v>2023-11-29</c:v>
                </c:pt>
                <c:pt idx="5091">
                  <c:v>2023-11-30</c:v>
                </c:pt>
                <c:pt idx="5092">
                  <c:v>2023-12-01</c:v>
                </c:pt>
                <c:pt idx="5093">
                  <c:v>2023-12-04</c:v>
                </c:pt>
                <c:pt idx="5094">
                  <c:v>2023-12-05</c:v>
                </c:pt>
                <c:pt idx="5095">
                  <c:v>2023-12-06</c:v>
                </c:pt>
                <c:pt idx="5096">
                  <c:v>2023-12-07</c:v>
                </c:pt>
                <c:pt idx="5097">
                  <c:v>2023-12-08</c:v>
                </c:pt>
                <c:pt idx="5098">
                  <c:v>2023-12-11</c:v>
                </c:pt>
                <c:pt idx="5099">
                  <c:v>2023-12-12</c:v>
                </c:pt>
                <c:pt idx="5100">
                  <c:v>2023-12-13</c:v>
                </c:pt>
                <c:pt idx="5101">
                  <c:v>2023-12-14</c:v>
                </c:pt>
                <c:pt idx="5102">
                  <c:v>2023-12-15</c:v>
                </c:pt>
                <c:pt idx="5103">
                  <c:v>2023-12-18</c:v>
                </c:pt>
                <c:pt idx="5104">
                  <c:v>2023-12-19</c:v>
                </c:pt>
                <c:pt idx="5105">
                  <c:v>2023-12-20</c:v>
                </c:pt>
                <c:pt idx="5106">
                  <c:v>2023-12-21</c:v>
                </c:pt>
                <c:pt idx="5107">
                  <c:v>2023-12-22</c:v>
                </c:pt>
                <c:pt idx="5108">
                  <c:v>2023-12-27</c:v>
                </c:pt>
                <c:pt idx="5109">
                  <c:v>2023-12-28</c:v>
                </c:pt>
                <c:pt idx="5110">
                  <c:v>2023-12-29</c:v>
                </c:pt>
                <c:pt idx="5111">
                  <c:v>2024-01-02</c:v>
                </c:pt>
                <c:pt idx="5112">
                  <c:v>2024-01-03</c:v>
                </c:pt>
                <c:pt idx="5113">
                  <c:v>2024-01-04</c:v>
                </c:pt>
                <c:pt idx="5114">
                  <c:v>2024-01-05</c:v>
                </c:pt>
                <c:pt idx="5115">
                  <c:v>2024-01-08</c:v>
                </c:pt>
                <c:pt idx="5116">
                  <c:v>2024-01-09</c:v>
                </c:pt>
                <c:pt idx="5117">
                  <c:v>2024-01-10</c:v>
                </c:pt>
                <c:pt idx="5118">
                  <c:v>2024-01-11</c:v>
                </c:pt>
                <c:pt idx="5119">
                  <c:v>2024-01-12</c:v>
                </c:pt>
                <c:pt idx="5120">
                  <c:v>2024-01-16</c:v>
                </c:pt>
                <c:pt idx="5121">
                  <c:v>2024-01-17</c:v>
                </c:pt>
                <c:pt idx="5122">
                  <c:v>2024-01-18</c:v>
                </c:pt>
                <c:pt idx="5123">
                  <c:v>2024-01-19</c:v>
                </c:pt>
                <c:pt idx="5124">
                  <c:v>2024-01-22</c:v>
                </c:pt>
                <c:pt idx="5125">
                  <c:v>2024-01-23</c:v>
                </c:pt>
                <c:pt idx="5126">
                  <c:v>2024-01-24</c:v>
                </c:pt>
                <c:pt idx="5127">
                  <c:v>2024-01-25</c:v>
                </c:pt>
                <c:pt idx="5128">
                  <c:v>2024-01-26</c:v>
                </c:pt>
                <c:pt idx="5129">
                  <c:v>2024-01-29</c:v>
                </c:pt>
                <c:pt idx="5130">
                  <c:v>2024-01-30</c:v>
                </c:pt>
                <c:pt idx="5131">
                  <c:v>2024-01-31</c:v>
                </c:pt>
                <c:pt idx="5132">
                  <c:v>2024-02-01</c:v>
                </c:pt>
                <c:pt idx="5133">
                  <c:v>2024-02-02</c:v>
                </c:pt>
                <c:pt idx="5134">
                  <c:v>2024-02-05</c:v>
                </c:pt>
                <c:pt idx="5135">
                  <c:v>2024-02-06</c:v>
                </c:pt>
                <c:pt idx="5136">
                  <c:v>2024-02-07</c:v>
                </c:pt>
                <c:pt idx="5137">
                  <c:v>2024-02-08</c:v>
                </c:pt>
                <c:pt idx="5138">
                  <c:v>2024-02-09</c:v>
                </c:pt>
                <c:pt idx="5139">
                  <c:v>2024-02-12</c:v>
                </c:pt>
                <c:pt idx="5140">
                  <c:v>2024-02-13</c:v>
                </c:pt>
                <c:pt idx="5141">
                  <c:v>2024-02-14</c:v>
                </c:pt>
                <c:pt idx="5142">
                  <c:v>2024-02-15</c:v>
                </c:pt>
                <c:pt idx="5143">
                  <c:v>2024-02-16</c:v>
                </c:pt>
                <c:pt idx="5144">
                  <c:v>2024-02-20</c:v>
                </c:pt>
                <c:pt idx="5145">
                  <c:v>2024-02-21</c:v>
                </c:pt>
                <c:pt idx="5146">
                  <c:v>2024-02-22</c:v>
                </c:pt>
                <c:pt idx="5147">
                  <c:v>2024-02-23</c:v>
                </c:pt>
                <c:pt idx="5148">
                  <c:v>2024-02-26</c:v>
                </c:pt>
                <c:pt idx="5149">
                  <c:v>2024-02-27</c:v>
                </c:pt>
                <c:pt idx="5150">
                  <c:v>2024-02-28</c:v>
                </c:pt>
                <c:pt idx="5151">
                  <c:v>2024-02-29</c:v>
                </c:pt>
                <c:pt idx="5152">
                  <c:v>2024-03-01</c:v>
                </c:pt>
                <c:pt idx="5153">
                  <c:v>2024-03-04</c:v>
                </c:pt>
                <c:pt idx="5154">
                  <c:v>2024-03-05</c:v>
                </c:pt>
                <c:pt idx="5155">
                  <c:v>2024-03-06</c:v>
                </c:pt>
                <c:pt idx="5156">
                  <c:v>2024-03-07</c:v>
                </c:pt>
                <c:pt idx="5157">
                  <c:v>2024-03-08</c:v>
                </c:pt>
                <c:pt idx="5158">
                  <c:v>2024-03-11</c:v>
                </c:pt>
                <c:pt idx="5159">
                  <c:v>2024-03-12</c:v>
                </c:pt>
                <c:pt idx="5160">
                  <c:v>2024-03-13</c:v>
                </c:pt>
                <c:pt idx="5161">
                  <c:v>2024-03-14</c:v>
                </c:pt>
                <c:pt idx="5162">
                  <c:v>2024-03-15</c:v>
                </c:pt>
                <c:pt idx="5163">
                  <c:v>2024-03-18</c:v>
                </c:pt>
                <c:pt idx="5164">
                  <c:v>2024-03-19</c:v>
                </c:pt>
                <c:pt idx="5165">
                  <c:v>2024-03-20</c:v>
                </c:pt>
                <c:pt idx="5166">
                  <c:v>2024-03-21</c:v>
                </c:pt>
                <c:pt idx="5167">
                  <c:v>2024-03-22</c:v>
                </c:pt>
                <c:pt idx="5168">
                  <c:v>2024-03-25</c:v>
                </c:pt>
                <c:pt idx="5169">
                  <c:v>2024-03-26</c:v>
                </c:pt>
                <c:pt idx="5170">
                  <c:v>2024-03-27</c:v>
                </c:pt>
                <c:pt idx="5171">
                  <c:v>2024-03-28</c:v>
                </c:pt>
                <c:pt idx="5172">
                  <c:v>2024-04-02</c:v>
                </c:pt>
                <c:pt idx="5173">
                  <c:v>2024-04-03</c:v>
                </c:pt>
                <c:pt idx="5174">
                  <c:v>2024-04-04</c:v>
                </c:pt>
                <c:pt idx="5175">
                  <c:v>2024-04-05</c:v>
                </c:pt>
                <c:pt idx="5176">
                  <c:v>2024-04-08</c:v>
                </c:pt>
                <c:pt idx="5177">
                  <c:v>2024-04-09</c:v>
                </c:pt>
                <c:pt idx="5178">
                  <c:v>2024-04-10</c:v>
                </c:pt>
                <c:pt idx="5179">
                  <c:v>2024-04-11</c:v>
                </c:pt>
                <c:pt idx="5180">
                  <c:v>2024-04-12</c:v>
                </c:pt>
                <c:pt idx="5181">
                  <c:v>2024-04-15</c:v>
                </c:pt>
                <c:pt idx="5182">
                  <c:v>2024-04-16</c:v>
                </c:pt>
                <c:pt idx="5183">
                  <c:v>2024-04-17</c:v>
                </c:pt>
                <c:pt idx="5184">
                  <c:v>2024-04-18</c:v>
                </c:pt>
                <c:pt idx="5185">
                  <c:v>2024-04-19</c:v>
                </c:pt>
                <c:pt idx="5186">
                  <c:v>2024-04-22</c:v>
                </c:pt>
                <c:pt idx="5187">
                  <c:v>2024-04-23</c:v>
                </c:pt>
                <c:pt idx="5188">
                  <c:v>2024-04-24</c:v>
                </c:pt>
                <c:pt idx="5189">
                  <c:v>2024-04-25</c:v>
                </c:pt>
                <c:pt idx="5190">
                  <c:v>2024-04-26</c:v>
                </c:pt>
                <c:pt idx="5191">
                  <c:v>2024-04-29</c:v>
                </c:pt>
                <c:pt idx="5192">
                  <c:v>2024-04-30</c:v>
                </c:pt>
                <c:pt idx="5193">
                  <c:v>2024-05-01</c:v>
                </c:pt>
                <c:pt idx="5194">
                  <c:v>2024-05-02</c:v>
                </c:pt>
                <c:pt idx="5195">
                  <c:v>2024-05-03</c:v>
                </c:pt>
                <c:pt idx="5196">
                  <c:v>2024-05-07</c:v>
                </c:pt>
                <c:pt idx="5197">
                  <c:v>2024-05-08</c:v>
                </c:pt>
                <c:pt idx="5198">
                  <c:v>2024-05-09</c:v>
                </c:pt>
                <c:pt idx="5199">
                  <c:v>2024-05-10</c:v>
                </c:pt>
                <c:pt idx="5200">
                  <c:v>2024-05-13</c:v>
                </c:pt>
                <c:pt idx="5201">
                  <c:v>2024-05-14</c:v>
                </c:pt>
                <c:pt idx="5202">
                  <c:v>2024-05-15</c:v>
                </c:pt>
                <c:pt idx="5203">
                  <c:v>2024-05-16</c:v>
                </c:pt>
                <c:pt idx="5204">
                  <c:v>2024-05-17</c:v>
                </c:pt>
                <c:pt idx="5205">
                  <c:v>2024-05-20</c:v>
                </c:pt>
                <c:pt idx="5206">
                  <c:v>2024-05-21</c:v>
                </c:pt>
                <c:pt idx="5207">
                  <c:v>2024-05-22</c:v>
                </c:pt>
                <c:pt idx="5208">
                  <c:v>2024-05-23</c:v>
                </c:pt>
                <c:pt idx="5209">
                  <c:v>2024-05-24</c:v>
                </c:pt>
                <c:pt idx="5210">
                  <c:v>2024-05-28</c:v>
                </c:pt>
                <c:pt idx="5211">
                  <c:v>2024-05-29</c:v>
                </c:pt>
                <c:pt idx="5212">
                  <c:v>2024-05-30</c:v>
                </c:pt>
                <c:pt idx="5213">
                  <c:v>2024-05-31</c:v>
                </c:pt>
                <c:pt idx="5214">
                  <c:v>2024-06-03</c:v>
                </c:pt>
                <c:pt idx="5215">
                  <c:v>2024-06-04</c:v>
                </c:pt>
                <c:pt idx="5216">
                  <c:v>2024-06-05</c:v>
                </c:pt>
                <c:pt idx="5217">
                  <c:v>2024-06-06</c:v>
                </c:pt>
                <c:pt idx="5218">
                  <c:v>2024-06-07</c:v>
                </c:pt>
                <c:pt idx="5219">
                  <c:v>2024-06-10</c:v>
                </c:pt>
                <c:pt idx="5220">
                  <c:v>2024-06-11</c:v>
                </c:pt>
                <c:pt idx="5221">
                  <c:v>2024-06-12</c:v>
                </c:pt>
                <c:pt idx="5222">
                  <c:v>2024-06-13</c:v>
                </c:pt>
                <c:pt idx="5223">
                  <c:v>2024-06-14</c:v>
                </c:pt>
                <c:pt idx="5224">
                  <c:v>2024-06-17</c:v>
                </c:pt>
                <c:pt idx="5225">
                  <c:v>2024-06-18</c:v>
                </c:pt>
                <c:pt idx="5226">
                  <c:v>2024-06-20</c:v>
                </c:pt>
                <c:pt idx="5227">
                  <c:v>2024-06-21</c:v>
                </c:pt>
                <c:pt idx="5228">
                  <c:v>2024-06-24</c:v>
                </c:pt>
                <c:pt idx="5229">
                  <c:v>2024-06-25</c:v>
                </c:pt>
                <c:pt idx="5230">
                  <c:v>2024-06-26</c:v>
                </c:pt>
                <c:pt idx="5231">
                  <c:v>2024-06-27</c:v>
                </c:pt>
                <c:pt idx="5232">
                  <c:v>2024-06-28</c:v>
                </c:pt>
                <c:pt idx="5233">
                  <c:v>2024-07-01</c:v>
                </c:pt>
                <c:pt idx="5234">
                  <c:v>2024-07-02</c:v>
                </c:pt>
                <c:pt idx="5235">
                  <c:v>2024-07-03</c:v>
                </c:pt>
                <c:pt idx="5236">
                  <c:v>2024-07-05</c:v>
                </c:pt>
                <c:pt idx="5237">
                  <c:v>2024-07-08</c:v>
                </c:pt>
                <c:pt idx="5238">
                  <c:v>2024-07-09</c:v>
                </c:pt>
                <c:pt idx="5239">
                  <c:v>2024-07-10</c:v>
                </c:pt>
                <c:pt idx="5240">
                  <c:v>2024-07-11</c:v>
                </c:pt>
                <c:pt idx="5241">
                  <c:v>2024-07-12</c:v>
                </c:pt>
                <c:pt idx="5242">
                  <c:v>2024-07-15</c:v>
                </c:pt>
                <c:pt idx="5243">
                  <c:v>2024-07-16</c:v>
                </c:pt>
                <c:pt idx="5244">
                  <c:v>2024-07-17</c:v>
                </c:pt>
                <c:pt idx="5245">
                  <c:v>2024-07-18</c:v>
                </c:pt>
                <c:pt idx="5246">
                  <c:v>2024-07-19</c:v>
                </c:pt>
                <c:pt idx="5247">
                  <c:v>2024-07-22</c:v>
                </c:pt>
                <c:pt idx="5248">
                  <c:v>2024-07-23</c:v>
                </c:pt>
                <c:pt idx="5249">
                  <c:v>2024-07-24</c:v>
                </c:pt>
                <c:pt idx="5250">
                  <c:v>2024-07-25</c:v>
                </c:pt>
                <c:pt idx="5251">
                  <c:v>2024-07-26</c:v>
                </c:pt>
                <c:pt idx="5252">
                  <c:v>2024-07-29</c:v>
                </c:pt>
                <c:pt idx="5253">
                  <c:v>2024-07-30</c:v>
                </c:pt>
                <c:pt idx="5254">
                  <c:v>2024-07-31</c:v>
                </c:pt>
                <c:pt idx="5255">
                  <c:v>2024-08-01</c:v>
                </c:pt>
                <c:pt idx="5256">
                  <c:v>2024-08-02</c:v>
                </c:pt>
                <c:pt idx="5257">
                  <c:v>2024-08-05</c:v>
                </c:pt>
                <c:pt idx="5258">
                  <c:v>2024-08-06</c:v>
                </c:pt>
                <c:pt idx="5259">
                  <c:v>2024-08-07</c:v>
                </c:pt>
                <c:pt idx="5260">
                  <c:v>2024-08-08</c:v>
                </c:pt>
                <c:pt idx="5261">
                  <c:v>2024-08-09</c:v>
                </c:pt>
                <c:pt idx="5262">
                  <c:v>2024-08-12</c:v>
                </c:pt>
                <c:pt idx="5263">
                  <c:v>2024-08-13</c:v>
                </c:pt>
                <c:pt idx="5264">
                  <c:v>2024-08-14</c:v>
                </c:pt>
                <c:pt idx="5265">
                  <c:v>2024-08-15</c:v>
                </c:pt>
                <c:pt idx="5266">
                  <c:v>2024-08-16</c:v>
                </c:pt>
                <c:pt idx="5267">
                  <c:v>2024-08-19</c:v>
                </c:pt>
                <c:pt idx="5268">
                  <c:v>2024-08-20</c:v>
                </c:pt>
                <c:pt idx="5269">
                  <c:v>2024-08-21</c:v>
                </c:pt>
                <c:pt idx="5270">
                  <c:v>2024-08-22</c:v>
                </c:pt>
                <c:pt idx="5271">
                  <c:v>2024-08-23</c:v>
                </c:pt>
                <c:pt idx="5272">
                  <c:v>2024-08-27</c:v>
                </c:pt>
                <c:pt idx="5273">
                  <c:v>2024-08-28</c:v>
                </c:pt>
                <c:pt idx="5274">
                  <c:v>2024-08-29</c:v>
                </c:pt>
                <c:pt idx="5275">
                  <c:v>2024-08-30</c:v>
                </c:pt>
                <c:pt idx="5276">
                  <c:v>2024-09-03</c:v>
                </c:pt>
                <c:pt idx="5277">
                  <c:v>2024-09-04</c:v>
                </c:pt>
                <c:pt idx="5278">
                  <c:v>2024-09-05</c:v>
                </c:pt>
                <c:pt idx="5279">
                  <c:v>2024-09-06</c:v>
                </c:pt>
                <c:pt idx="5280">
                  <c:v>2024-09-09</c:v>
                </c:pt>
                <c:pt idx="5281">
                  <c:v>2024-09-10</c:v>
                </c:pt>
                <c:pt idx="5282">
                  <c:v>2024-09-11</c:v>
                </c:pt>
                <c:pt idx="5283">
                  <c:v>2024-09-12</c:v>
                </c:pt>
                <c:pt idx="5284">
                  <c:v>2024-09-13</c:v>
                </c:pt>
                <c:pt idx="5285">
                  <c:v>2024-09-16</c:v>
                </c:pt>
                <c:pt idx="5286">
                  <c:v>2024-09-17</c:v>
                </c:pt>
                <c:pt idx="5287">
                  <c:v>2024-09-18</c:v>
                </c:pt>
                <c:pt idx="5288">
                  <c:v>2024-09-19</c:v>
                </c:pt>
                <c:pt idx="5289">
                  <c:v>2024-09-20</c:v>
                </c:pt>
                <c:pt idx="5290">
                  <c:v>2024-09-23</c:v>
                </c:pt>
                <c:pt idx="5291">
                  <c:v>2024-09-24</c:v>
                </c:pt>
                <c:pt idx="5292">
                  <c:v>2024-09-25</c:v>
                </c:pt>
                <c:pt idx="5293">
                  <c:v>2024-09-26</c:v>
                </c:pt>
                <c:pt idx="5294">
                  <c:v>2024-09-27</c:v>
                </c:pt>
                <c:pt idx="5295">
                  <c:v>2024-09-30</c:v>
                </c:pt>
                <c:pt idx="5296">
                  <c:v>2024-10-01</c:v>
                </c:pt>
                <c:pt idx="5297">
                  <c:v>2024-10-02</c:v>
                </c:pt>
                <c:pt idx="5298">
                  <c:v>2024-10-03</c:v>
                </c:pt>
                <c:pt idx="5299">
                  <c:v>2024-10-04</c:v>
                </c:pt>
                <c:pt idx="5300">
                  <c:v>2024-10-07</c:v>
                </c:pt>
                <c:pt idx="5301">
                  <c:v>2024-10-08</c:v>
                </c:pt>
                <c:pt idx="5302">
                  <c:v>2024-10-09</c:v>
                </c:pt>
                <c:pt idx="5303">
                  <c:v>2024-10-10</c:v>
                </c:pt>
                <c:pt idx="5304">
                  <c:v>2024-10-11</c:v>
                </c:pt>
                <c:pt idx="5305">
                  <c:v>2024-10-15</c:v>
                </c:pt>
                <c:pt idx="5306">
                  <c:v>2024-10-16</c:v>
                </c:pt>
                <c:pt idx="5307">
                  <c:v>2024-10-17</c:v>
                </c:pt>
                <c:pt idx="5308">
                  <c:v>2024-10-18</c:v>
                </c:pt>
                <c:pt idx="5309">
                  <c:v>2024-10-21</c:v>
                </c:pt>
                <c:pt idx="5310">
                  <c:v>2024-10-22</c:v>
                </c:pt>
                <c:pt idx="5311">
                  <c:v>2024-10-23</c:v>
                </c:pt>
                <c:pt idx="5312">
                  <c:v>2024-10-24</c:v>
                </c:pt>
                <c:pt idx="5313">
                  <c:v>2024-10-25</c:v>
                </c:pt>
                <c:pt idx="5314">
                  <c:v>2024-10-28</c:v>
                </c:pt>
                <c:pt idx="5315">
                  <c:v>2024-10-29</c:v>
                </c:pt>
                <c:pt idx="5316">
                  <c:v>2024-10-30</c:v>
                </c:pt>
                <c:pt idx="5317">
                  <c:v>2024-10-31</c:v>
                </c:pt>
                <c:pt idx="5318">
                  <c:v>2024-11-01</c:v>
                </c:pt>
                <c:pt idx="5319">
                  <c:v>2024-11-04</c:v>
                </c:pt>
                <c:pt idx="5320">
                  <c:v>2024-11-05</c:v>
                </c:pt>
                <c:pt idx="5321">
                  <c:v>2024-11-06</c:v>
                </c:pt>
                <c:pt idx="5322">
                  <c:v>2024-11-07</c:v>
                </c:pt>
                <c:pt idx="5323">
                  <c:v>2024-11-08</c:v>
                </c:pt>
                <c:pt idx="5324">
                  <c:v>2024-11-12</c:v>
                </c:pt>
                <c:pt idx="5325">
                  <c:v>2024-11-13</c:v>
                </c:pt>
                <c:pt idx="5326">
                  <c:v>2024-11-14</c:v>
                </c:pt>
                <c:pt idx="5327">
                  <c:v>2024-11-15</c:v>
                </c:pt>
                <c:pt idx="5328">
                  <c:v>2024-11-18</c:v>
                </c:pt>
                <c:pt idx="5329">
                  <c:v>2024-11-19</c:v>
                </c:pt>
                <c:pt idx="5330">
                  <c:v>2024-11-20</c:v>
                </c:pt>
                <c:pt idx="5331">
                  <c:v>2024-11-21</c:v>
                </c:pt>
                <c:pt idx="5332">
                  <c:v>2024-11-22</c:v>
                </c:pt>
                <c:pt idx="5333">
                  <c:v>2024-11-25</c:v>
                </c:pt>
                <c:pt idx="5334">
                  <c:v>2024-11-26</c:v>
                </c:pt>
                <c:pt idx="5335">
                  <c:v>2024-11-27</c:v>
                </c:pt>
                <c:pt idx="5336">
                  <c:v>2024-11-29</c:v>
                </c:pt>
                <c:pt idx="5337">
                  <c:v>2024-12-02</c:v>
                </c:pt>
                <c:pt idx="5338">
                  <c:v>2024-12-03</c:v>
                </c:pt>
                <c:pt idx="5339">
                  <c:v>2024-12-04</c:v>
                </c:pt>
                <c:pt idx="5340">
                  <c:v>2024-12-05</c:v>
                </c:pt>
                <c:pt idx="5341">
                  <c:v>2024-12-06</c:v>
                </c:pt>
                <c:pt idx="5342">
                  <c:v>2024-12-09</c:v>
                </c:pt>
                <c:pt idx="5343">
                  <c:v>2024-12-10</c:v>
                </c:pt>
                <c:pt idx="5344">
                  <c:v>2024-12-11</c:v>
                </c:pt>
                <c:pt idx="5345">
                  <c:v>2024-12-12</c:v>
                </c:pt>
                <c:pt idx="5346">
                  <c:v>2024-12-13</c:v>
                </c:pt>
                <c:pt idx="5347">
                  <c:v>2024-12-16</c:v>
                </c:pt>
                <c:pt idx="5348">
                  <c:v>2024-12-17</c:v>
                </c:pt>
                <c:pt idx="5349">
                  <c:v>2024-12-18</c:v>
                </c:pt>
                <c:pt idx="5350">
                  <c:v>2024-12-19</c:v>
                </c:pt>
                <c:pt idx="5351">
                  <c:v>2024-12-20</c:v>
                </c:pt>
                <c:pt idx="5352">
                  <c:v>2024-12-23</c:v>
                </c:pt>
                <c:pt idx="5353">
                  <c:v>2024-12-24</c:v>
                </c:pt>
                <c:pt idx="5354">
                  <c:v>2024-12-27</c:v>
                </c:pt>
                <c:pt idx="5355">
                  <c:v>2024-12-30</c:v>
                </c:pt>
                <c:pt idx="5356">
                  <c:v>2024-12-31</c:v>
                </c:pt>
                <c:pt idx="5357">
                  <c:v>2025-01-02</c:v>
                </c:pt>
                <c:pt idx="5358">
                  <c:v>2025-01-03</c:v>
                </c:pt>
                <c:pt idx="5359">
                  <c:v>2025-01-06</c:v>
                </c:pt>
                <c:pt idx="5360">
                  <c:v>2025-01-07</c:v>
                </c:pt>
                <c:pt idx="5361">
                  <c:v>2025-01-08</c:v>
                </c:pt>
                <c:pt idx="5362">
                  <c:v>2025-01-10</c:v>
                </c:pt>
                <c:pt idx="5363">
                  <c:v>2025-01-13</c:v>
                </c:pt>
                <c:pt idx="5364">
                  <c:v>2025-01-14</c:v>
                </c:pt>
                <c:pt idx="5365">
                  <c:v>2025-01-15</c:v>
                </c:pt>
                <c:pt idx="5366">
                  <c:v>2025-01-16</c:v>
                </c:pt>
                <c:pt idx="5367">
                  <c:v>2025-01-17</c:v>
                </c:pt>
                <c:pt idx="5368">
                  <c:v>2025-01-21</c:v>
                </c:pt>
                <c:pt idx="5369">
                  <c:v>2025-01-22</c:v>
                </c:pt>
                <c:pt idx="5370">
                  <c:v>2025-01-23</c:v>
                </c:pt>
                <c:pt idx="5371">
                  <c:v>2025-01-24</c:v>
                </c:pt>
                <c:pt idx="5372">
                  <c:v>2025-01-27</c:v>
                </c:pt>
                <c:pt idx="5373">
                  <c:v>2025-01-28</c:v>
                </c:pt>
                <c:pt idx="5374">
                  <c:v>2025-01-29</c:v>
                </c:pt>
                <c:pt idx="5375">
                  <c:v>2025-01-30</c:v>
                </c:pt>
                <c:pt idx="5376">
                  <c:v>2025-01-31</c:v>
                </c:pt>
                <c:pt idx="5377">
                  <c:v>2025-02-03</c:v>
                </c:pt>
                <c:pt idx="5378">
                  <c:v>2025-02-04</c:v>
                </c:pt>
                <c:pt idx="5379">
                  <c:v>2025-02-05</c:v>
                </c:pt>
                <c:pt idx="5380">
                  <c:v>2025-02-06</c:v>
                </c:pt>
                <c:pt idx="5381">
                  <c:v>2025-02-07</c:v>
                </c:pt>
                <c:pt idx="5382">
                  <c:v>2025-02-10</c:v>
                </c:pt>
                <c:pt idx="5383">
                  <c:v>2025-02-11</c:v>
                </c:pt>
                <c:pt idx="5384">
                  <c:v>2025-02-12</c:v>
                </c:pt>
                <c:pt idx="5385">
                  <c:v>2025-02-13</c:v>
                </c:pt>
                <c:pt idx="5386">
                  <c:v>2025-02-14</c:v>
                </c:pt>
                <c:pt idx="5387">
                  <c:v>2025-02-18</c:v>
                </c:pt>
                <c:pt idx="5388">
                  <c:v>2025-02-19</c:v>
                </c:pt>
                <c:pt idx="5389">
                  <c:v>2025-02-20</c:v>
                </c:pt>
                <c:pt idx="5390">
                  <c:v>2025-02-21</c:v>
                </c:pt>
                <c:pt idx="5391">
                  <c:v>2025-02-24</c:v>
                </c:pt>
                <c:pt idx="5392">
                  <c:v>2025-02-25</c:v>
                </c:pt>
                <c:pt idx="5393">
                  <c:v>2025-02-26</c:v>
                </c:pt>
                <c:pt idx="5394">
                  <c:v>2025-02-27</c:v>
                </c:pt>
                <c:pt idx="5395">
                  <c:v>2025-02-28</c:v>
                </c:pt>
                <c:pt idx="5396">
                  <c:v>2025-03-03</c:v>
                </c:pt>
                <c:pt idx="5397">
                  <c:v>2025-03-04</c:v>
                </c:pt>
                <c:pt idx="5398">
                  <c:v>2025-03-05</c:v>
                </c:pt>
                <c:pt idx="5399">
                  <c:v>2025-03-06</c:v>
                </c:pt>
                <c:pt idx="5400">
                  <c:v>2025-03-07</c:v>
                </c:pt>
                <c:pt idx="5401">
                  <c:v>2025-03-10</c:v>
                </c:pt>
                <c:pt idx="5402">
                  <c:v>2025-03-11</c:v>
                </c:pt>
                <c:pt idx="5403">
                  <c:v>2025-03-12</c:v>
                </c:pt>
                <c:pt idx="5404">
                  <c:v>2025-03-13</c:v>
                </c:pt>
                <c:pt idx="5405">
                  <c:v>2025-03-14</c:v>
                </c:pt>
                <c:pt idx="5406">
                  <c:v>2025-03-17</c:v>
                </c:pt>
                <c:pt idx="5407">
                  <c:v>2025-03-18</c:v>
                </c:pt>
                <c:pt idx="5408">
                  <c:v>2025-03-19</c:v>
                </c:pt>
                <c:pt idx="5409">
                  <c:v>2025-03-20</c:v>
                </c:pt>
                <c:pt idx="5410">
                  <c:v>2025-03-21</c:v>
                </c:pt>
                <c:pt idx="5411">
                  <c:v>2025-03-24</c:v>
                </c:pt>
                <c:pt idx="5412">
                  <c:v>2025-03-25</c:v>
                </c:pt>
                <c:pt idx="5413">
                  <c:v>2025-03-26</c:v>
                </c:pt>
                <c:pt idx="5414">
                  <c:v>2025-03-27</c:v>
                </c:pt>
                <c:pt idx="5415">
                  <c:v>2025-03-28</c:v>
                </c:pt>
                <c:pt idx="5416">
                  <c:v>2025-03-31</c:v>
                </c:pt>
                <c:pt idx="5417">
                  <c:v>2025-04-01</c:v>
                </c:pt>
                <c:pt idx="5418">
                  <c:v>2025-04-02</c:v>
                </c:pt>
                <c:pt idx="5419">
                  <c:v>2025-04-03</c:v>
                </c:pt>
                <c:pt idx="5420">
                  <c:v>2025-04-04</c:v>
                </c:pt>
                <c:pt idx="5421">
                  <c:v>2025-04-07</c:v>
                </c:pt>
                <c:pt idx="5422">
                  <c:v>2025-04-08</c:v>
                </c:pt>
                <c:pt idx="5423">
                  <c:v>2025-04-09</c:v>
                </c:pt>
                <c:pt idx="5424">
                  <c:v>2025-04-10</c:v>
                </c:pt>
                <c:pt idx="5425">
                  <c:v>2025-04-11</c:v>
                </c:pt>
                <c:pt idx="5426">
                  <c:v>2025-04-14</c:v>
                </c:pt>
                <c:pt idx="5427">
                  <c:v>2025-04-15</c:v>
                </c:pt>
                <c:pt idx="5428">
                  <c:v>2025-04-16</c:v>
                </c:pt>
                <c:pt idx="5429">
                  <c:v>2025-04-17</c:v>
                </c:pt>
                <c:pt idx="5430">
                  <c:v>2025-04-22</c:v>
                </c:pt>
                <c:pt idx="5431">
                  <c:v>2025-04-23</c:v>
                </c:pt>
                <c:pt idx="5432">
                  <c:v>2025-04-24</c:v>
                </c:pt>
                <c:pt idx="5433">
                  <c:v>2025-04-25</c:v>
                </c:pt>
                <c:pt idx="5434">
                  <c:v>2025-04-28</c:v>
                </c:pt>
                <c:pt idx="5435">
                  <c:v>2025-04-29</c:v>
                </c:pt>
                <c:pt idx="5436">
                  <c:v>2025-04-30</c:v>
                </c:pt>
                <c:pt idx="5437">
                  <c:v>2025-05-01</c:v>
                </c:pt>
                <c:pt idx="5438">
                  <c:v>2025-05-02</c:v>
                </c:pt>
                <c:pt idx="5439">
                  <c:v>2025-05-06</c:v>
                </c:pt>
                <c:pt idx="5440">
                  <c:v>2025-05-07</c:v>
                </c:pt>
                <c:pt idx="5441">
                  <c:v>2025-05-08</c:v>
                </c:pt>
                <c:pt idx="5442">
                  <c:v>2025-05-09</c:v>
                </c:pt>
                <c:pt idx="5443">
                  <c:v>2025-05-12</c:v>
                </c:pt>
                <c:pt idx="5444">
                  <c:v>2025-05-13</c:v>
                </c:pt>
                <c:pt idx="5445">
                  <c:v>2025-05-14</c:v>
                </c:pt>
                <c:pt idx="5446">
                  <c:v>2025-05-15</c:v>
                </c:pt>
                <c:pt idx="5447">
                  <c:v>2025-05-16</c:v>
                </c:pt>
                <c:pt idx="5448">
                  <c:v>2025-05-19</c:v>
                </c:pt>
                <c:pt idx="5449">
                  <c:v>2025-05-20</c:v>
                </c:pt>
                <c:pt idx="5450">
                  <c:v>2025-05-21</c:v>
                </c:pt>
                <c:pt idx="5451">
                  <c:v>2025-05-22</c:v>
                </c:pt>
                <c:pt idx="5452">
                  <c:v>2025-05-23</c:v>
                </c:pt>
                <c:pt idx="5453">
                  <c:v>2025-05-27</c:v>
                </c:pt>
                <c:pt idx="5454">
                  <c:v>2025-05-28</c:v>
                </c:pt>
                <c:pt idx="5455">
                  <c:v>2025-05-29</c:v>
                </c:pt>
                <c:pt idx="5456">
                  <c:v>2025-05-30</c:v>
                </c:pt>
                <c:pt idx="5457">
                  <c:v>2025-06-02</c:v>
                </c:pt>
                <c:pt idx="5458">
                  <c:v>2025-06-03</c:v>
                </c:pt>
                <c:pt idx="5459">
                  <c:v>2025-06-04</c:v>
                </c:pt>
                <c:pt idx="5460">
                  <c:v>2025-06-05</c:v>
                </c:pt>
                <c:pt idx="5461">
                  <c:v>2025-06-06</c:v>
                </c:pt>
                <c:pt idx="5462">
                  <c:v>2025-06-09</c:v>
                </c:pt>
                <c:pt idx="5463">
                  <c:v>2025-06-10</c:v>
                </c:pt>
                <c:pt idx="5464">
                  <c:v>2025-06-11</c:v>
                </c:pt>
                <c:pt idx="5465">
                  <c:v>2025-06-12</c:v>
                </c:pt>
                <c:pt idx="5466">
                  <c:v>2025-06-13</c:v>
                </c:pt>
                <c:pt idx="5467">
                  <c:v>2025-06-16</c:v>
                </c:pt>
                <c:pt idx="5468">
                  <c:v>2025-06-17</c:v>
                </c:pt>
                <c:pt idx="5469">
                  <c:v>2025-06-18</c:v>
                </c:pt>
                <c:pt idx="5470">
                  <c:v>2025-06-20</c:v>
                </c:pt>
                <c:pt idx="5471">
                  <c:v>2025-06-23</c:v>
                </c:pt>
                <c:pt idx="5472">
                  <c:v>2025-06-24</c:v>
                </c:pt>
                <c:pt idx="5473">
                  <c:v>2025-06-25</c:v>
                </c:pt>
                <c:pt idx="5474">
                  <c:v>2025-06-26</c:v>
                </c:pt>
                <c:pt idx="5475">
                  <c:v>2025-06-27</c:v>
                </c:pt>
                <c:pt idx="5476">
                  <c:v>2025-06-30</c:v>
                </c:pt>
                <c:pt idx="5477">
                  <c:v>2025-07-01</c:v>
                </c:pt>
                <c:pt idx="5478">
                  <c:v>2025-07-02</c:v>
                </c:pt>
                <c:pt idx="5479">
                  <c:v>2025-07-03</c:v>
                </c:pt>
                <c:pt idx="5480">
                  <c:v>2025-07-07</c:v>
                </c:pt>
                <c:pt idx="5481">
                  <c:v>2025-07-08</c:v>
                </c:pt>
                <c:pt idx="5482">
                  <c:v>2025-07-09</c:v>
                </c:pt>
                <c:pt idx="5483">
                  <c:v>2025-07-10</c:v>
                </c:pt>
                <c:pt idx="5484">
                  <c:v>2025-07-11</c:v>
                </c:pt>
                <c:pt idx="5485">
                  <c:v>2025-07-14</c:v>
                </c:pt>
                <c:pt idx="5486">
                  <c:v>2025-07-15</c:v>
                </c:pt>
                <c:pt idx="5487">
                  <c:v>2025-07-16</c:v>
                </c:pt>
                <c:pt idx="5488">
                  <c:v>2025-07-17</c:v>
                </c:pt>
                <c:pt idx="5489">
                  <c:v>2025-07-18</c:v>
                </c:pt>
                <c:pt idx="5490">
                  <c:v>2025-07-21</c:v>
                </c:pt>
                <c:pt idx="5491">
                  <c:v>2025-07-22</c:v>
                </c:pt>
                <c:pt idx="5492">
                  <c:v>2025-07-23</c:v>
                </c:pt>
                <c:pt idx="5493">
                  <c:v>2025-07-24</c:v>
                </c:pt>
                <c:pt idx="5494">
                  <c:v>2025-07-25</c:v>
                </c:pt>
                <c:pt idx="5495">
                  <c:v>2025-07-28</c:v>
                </c:pt>
                <c:pt idx="5496">
                  <c:v>2025-07-29</c:v>
                </c:pt>
                <c:pt idx="5497">
                  <c:v>2025-07-30</c:v>
                </c:pt>
                <c:pt idx="5498">
                  <c:v>2025-07-31</c:v>
                </c:pt>
                <c:pt idx="5499">
                  <c:v>2025-08-01</c:v>
                </c:pt>
                <c:pt idx="5500">
                  <c:v>2025-08-04</c:v>
                </c:pt>
                <c:pt idx="5501">
                  <c:v>2025-08-05</c:v>
                </c:pt>
                <c:pt idx="5502">
                  <c:v>2025-08-06</c:v>
                </c:pt>
                <c:pt idx="5503">
                  <c:v>2025-08-07</c:v>
                </c:pt>
                <c:pt idx="5504">
                  <c:v>2025-08-08</c:v>
                </c:pt>
                <c:pt idx="5505">
                  <c:v>2025-08-11</c:v>
                </c:pt>
                <c:pt idx="5506">
                  <c:v>2025-08-12</c:v>
                </c:pt>
                <c:pt idx="5507">
                  <c:v>2025-08-13</c:v>
                </c:pt>
                <c:pt idx="5508">
                  <c:v>2025-08-14</c:v>
                </c:pt>
                <c:pt idx="5509">
                  <c:v>2025-08-15</c:v>
                </c:pt>
                <c:pt idx="5510">
                  <c:v>2025-08-18</c:v>
                </c:pt>
                <c:pt idx="5511">
                  <c:v>2025-08-19</c:v>
                </c:pt>
                <c:pt idx="5512">
                  <c:v>2025-08-20</c:v>
                </c:pt>
                <c:pt idx="5513">
                  <c:v>2025-08-21</c:v>
                </c:pt>
                <c:pt idx="5514">
                  <c:v>2025-08-22</c:v>
                </c:pt>
                <c:pt idx="5515">
                  <c:v>2025-08-26</c:v>
                </c:pt>
                <c:pt idx="5516">
                  <c:v>2025-08-27</c:v>
                </c:pt>
                <c:pt idx="5517">
                  <c:v>2025-08-28</c:v>
                </c:pt>
                <c:pt idx="5518">
                  <c:v>2025-08-29</c:v>
                </c:pt>
                <c:pt idx="5519">
                  <c:v>2025-09-02</c:v>
                </c:pt>
                <c:pt idx="5520">
                  <c:v>2025-09-03</c:v>
                </c:pt>
                <c:pt idx="5521">
                  <c:v>2025-09-04</c:v>
                </c:pt>
                <c:pt idx="5522">
                  <c:v>2025-09-05</c:v>
                </c:pt>
                <c:pt idx="5523">
                  <c:v>2025-09-08</c:v>
                </c:pt>
                <c:pt idx="5524">
                  <c:v>2025-09-09</c:v>
                </c:pt>
                <c:pt idx="5525">
                  <c:v>2025-09-10</c:v>
                </c:pt>
                <c:pt idx="5526">
                  <c:v>2025-09-11</c:v>
                </c:pt>
                <c:pt idx="5527">
                  <c:v>2025-09-12</c:v>
                </c:pt>
                <c:pt idx="5528">
                  <c:v>2025-09-15</c:v>
                </c:pt>
                <c:pt idx="5529">
                  <c:v>2025-09-16</c:v>
                </c:pt>
                <c:pt idx="5530">
                  <c:v>2025-09-17</c:v>
                </c:pt>
                <c:pt idx="5531">
                  <c:v>2025-09-18</c:v>
                </c:pt>
                <c:pt idx="5532">
                  <c:v>2025-09-19</c:v>
                </c:pt>
                <c:pt idx="5533">
                  <c:v>2025-09-22</c:v>
                </c:pt>
                <c:pt idx="5534">
                  <c:v>2025-09-23</c:v>
                </c:pt>
                <c:pt idx="5535">
                  <c:v>2025-09-24</c:v>
                </c:pt>
                <c:pt idx="5536">
                  <c:v>2025-09-25</c:v>
                </c:pt>
                <c:pt idx="5537">
                  <c:v>2025-09-26</c:v>
                </c:pt>
                <c:pt idx="5538">
                  <c:v>2025-09-29</c:v>
                </c:pt>
                <c:pt idx="5539">
                  <c:v>2025-09-30</c:v>
                </c:pt>
                <c:pt idx="5540">
                  <c:v>2025-10-01</c:v>
                </c:pt>
                <c:pt idx="5541">
                  <c:v>2025-10-02</c:v>
                </c:pt>
                <c:pt idx="5542">
                  <c:v>2025-10-03</c:v>
                </c:pt>
                <c:pt idx="5543">
                  <c:v>2025-10-06</c:v>
                </c:pt>
                <c:pt idx="5544">
                  <c:v>2025-10-07</c:v>
                </c:pt>
                <c:pt idx="5545">
                  <c:v>2025-10-08</c:v>
                </c:pt>
                <c:pt idx="5546">
                  <c:v>2025-10-09</c:v>
                </c:pt>
                <c:pt idx="5547">
                  <c:v>2025-10-10</c:v>
                </c:pt>
                <c:pt idx="5548">
                  <c:v>2025-10-14</c:v>
                </c:pt>
                <c:pt idx="5549">
                  <c:v>2025-10-15</c:v>
                </c:pt>
                <c:pt idx="5550">
                  <c:v>2025-10-16</c:v>
                </c:pt>
                <c:pt idx="5551">
                  <c:v>2025-10-17</c:v>
                </c:pt>
                <c:pt idx="5552">
                  <c:v>2025-10-20</c:v>
                </c:pt>
                <c:pt idx="5553">
                  <c:v>2025-10-21</c:v>
                </c:pt>
                <c:pt idx="5554">
                  <c:v>2025-10-22</c:v>
                </c:pt>
                <c:pt idx="5555">
                  <c:v>2025-10-23</c:v>
                </c:pt>
                <c:pt idx="5556">
                  <c:v>2025-10-24</c:v>
                </c:pt>
                <c:pt idx="5557">
                  <c:v>2025-10-27</c:v>
                </c:pt>
                <c:pt idx="5558">
                  <c:v>2025-10-28</c:v>
                </c:pt>
                <c:pt idx="5559">
                  <c:v>2025-10-29</c:v>
                </c:pt>
                <c:pt idx="5560">
                  <c:v>2025-10-30</c:v>
                </c:pt>
                <c:pt idx="5561">
                  <c:v>2025-10-31</c:v>
                </c:pt>
                <c:pt idx="5562">
                  <c:v>2025-11-03</c:v>
                </c:pt>
                <c:pt idx="5563">
                  <c:v>2025-11-04</c:v>
                </c:pt>
                <c:pt idx="5564">
                  <c:v>2025-11-05</c:v>
                </c:pt>
                <c:pt idx="5565">
                  <c:v>2025-11-06</c:v>
                </c:pt>
                <c:pt idx="5566">
                  <c:v>2025-11-07</c:v>
                </c:pt>
                <c:pt idx="5567">
                  <c:v>2025-11-10</c:v>
                </c:pt>
                <c:pt idx="5568">
                  <c:v>2025-11-12</c:v>
                </c:pt>
                <c:pt idx="5569">
                  <c:v>2025-11-13</c:v>
                </c:pt>
                <c:pt idx="5570">
                  <c:v>2025-11-14</c:v>
                </c:pt>
                <c:pt idx="5571">
                  <c:v>2025-11-17</c:v>
                </c:pt>
                <c:pt idx="5572">
                  <c:v>2025-11-18</c:v>
                </c:pt>
                <c:pt idx="5573">
                  <c:v>2025-11-19</c:v>
                </c:pt>
                <c:pt idx="5574">
                  <c:v>2025-11-20</c:v>
                </c:pt>
                <c:pt idx="5575">
                  <c:v>2025-11-21</c:v>
                </c:pt>
                <c:pt idx="5576">
                  <c:v>2025-11-24</c:v>
                </c:pt>
                <c:pt idx="5577">
                  <c:v>2025-11-25</c:v>
                </c:pt>
                <c:pt idx="5578">
                  <c:v>2025-11-26</c:v>
                </c:pt>
                <c:pt idx="5579">
                  <c:v>2025-11-28</c:v>
                </c:pt>
                <c:pt idx="5580">
                  <c:v>2025-12-01</c:v>
                </c:pt>
                <c:pt idx="5581">
                  <c:v>2025-12-02</c:v>
                </c:pt>
                <c:pt idx="5582">
                  <c:v>2025-12-03</c:v>
                </c:pt>
                <c:pt idx="5583">
                  <c:v>2025-12-04</c:v>
                </c:pt>
                <c:pt idx="5584">
                  <c:v>2025-12-05</c:v>
                </c:pt>
                <c:pt idx="5585">
                  <c:v>2025-12-08</c:v>
                </c:pt>
                <c:pt idx="5586">
                  <c:v>2025-12-09</c:v>
                </c:pt>
                <c:pt idx="5587">
                  <c:v>2025-12-10</c:v>
                </c:pt>
                <c:pt idx="5588">
                  <c:v>2025-12-11</c:v>
                </c:pt>
                <c:pt idx="5589">
                  <c:v>2025-12-12</c:v>
                </c:pt>
                <c:pt idx="5590">
                  <c:v>2025-12-15</c:v>
                </c:pt>
                <c:pt idx="5591">
                  <c:v>2025-12-16</c:v>
                </c:pt>
                <c:pt idx="5592">
                  <c:v>2025-12-17</c:v>
                </c:pt>
                <c:pt idx="5593">
                  <c:v>2025-12-18</c:v>
                </c:pt>
                <c:pt idx="5594">
                  <c:v>2025-12-19</c:v>
                </c:pt>
                <c:pt idx="5595">
                  <c:v>2025-12-22</c:v>
                </c:pt>
                <c:pt idx="5596">
                  <c:v>2025-12-23</c:v>
                </c:pt>
                <c:pt idx="5597">
                  <c:v>2025-12-24</c:v>
                </c:pt>
                <c:pt idx="5598">
                  <c:v>2025-12-29</c:v>
                </c:pt>
                <c:pt idx="5599">
                  <c:v>2025-12-30</c:v>
                </c:pt>
                <c:pt idx="5600">
                  <c:v>2025-12-31</c:v>
                </c:pt>
                <c:pt idx="5601">
                  <c:v>2026-01-02</c:v>
                </c:pt>
                <c:pt idx="5602">
                  <c:v>2026-01-05</c:v>
                </c:pt>
                <c:pt idx="5603">
                  <c:v>2026-01-06</c:v>
                </c:pt>
                <c:pt idx="5604">
                  <c:v>2026-01-07</c:v>
                </c:pt>
                <c:pt idx="5605">
                  <c:v>2026-01-08</c:v>
                </c:pt>
                <c:pt idx="5606">
                  <c:v>2026-01-09</c:v>
                </c:pt>
                <c:pt idx="5607">
                  <c:v>2026-01-12</c:v>
                </c:pt>
                <c:pt idx="5608">
                  <c:v>2026-01-13</c:v>
                </c:pt>
                <c:pt idx="5609">
                  <c:v>2026-01-14</c:v>
                </c:pt>
                <c:pt idx="5610">
                  <c:v>2026-01-15</c:v>
                </c:pt>
                <c:pt idx="5611">
                  <c:v>2026-01-16</c:v>
                </c:pt>
                <c:pt idx="5612">
                  <c:v>2026-01-20</c:v>
                </c:pt>
                <c:pt idx="5613">
                  <c:v>2026-01-21</c:v>
                </c:pt>
                <c:pt idx="5614">
                  <c:v>2026-01-22</c:v>
                </c:pt>
                <c:pt idx="5615">
                  <c:v>2026-01-23</c:v>
                </c:pt>
                <c:pt idx="5616">
                  <c:v>2026-01-26</c:v>
                </c:pt>
                <c:pt idx="5617">
                  <c:v>2026-01-27</c:v>
                </c:pt>
                <c:pt idx="5618">
                  <c:v>2026-01-28</c:v>
                </c:pt>
                <c:pt idx="5619">
                  <c:v>2026-01-29</c:v>
                </c:pt>
                <c:pt idx="5620">
                  <c:v>2026-01-30</c:v>
                </c:pt>
                <c:pt idx="5621">
                  <c:v>2026-02-02</c:v>
                </c:pt>
                <c:pt idx="5622">
                  <c:v>2026-02-03</c:v>
                </c:pt>
                <c:pt idx="5623">
                  <c:v>2026-02-04</c:v>
                </c:pt>
                <c:pt idx="5624">
                  <c:v>2026-02-05</c:v>
                </c:pt>
                <c:pt idx="5625">
                  <c:v>2026-02-06</c:v>
                </c:pt>
                <c:pt idx="5626">
                  <c:v>2026-02-09</c:v>
                </c:pt>
                <c:pt idx="5627">
                  <c:v>2026-02-10</c:v>
                </c:pt>
                <c:pt idx="5628">
                  <c:v>2026-02-11</c:v>
                </c:pt>
                <c:pt idx="5629">
                  <c:v>2026-02-12</c:v>
                </c:pt>
                <c:pt idx="5630">
                  <c:v>2026-02-13</c:v>
                </c:pt>
                <c:pt idx="5631">
                  <c:v>2026-02-17</c:v>
                </c:pt>
                <c:pt idx="5632">
                  <c:v>2026-02-18</c:v>
                </c:pt>
                <c:pt idx="5633">
                  <c:v>2026-02-19</c:v>
                </c:pt>
                <c:pt idx="5634">
                  <c:v>2026-02-20</c:v>
                </c:pt>
                <c:pt idx="5635">
                  <c:v>2026-02-23</c:v>
                </c:pt>
                <c:pt idx="5636">
                  <c:v>2026-02-24</c:v>
                </c:pt>
                <c:pt idx="5637">
                  <c:v>2026-02-25</c:v>
                </c:pt>
                <c:pt idx="5638">
                  <c:v>2026-02-26</c:v>
                </c:pt>
                <c:pt idx="5639">
                  <c:v>2026-02-27</c:v>
                </c:pt>
                <c:pt idx="5640">
                  <c:v>2026-03-02</c:v>
                </c:pt>
                <c:pt idx="5641">
                  <c:v>2026-03-03</c:v>
                </c:pt>
                <c:pt idx="5642">
                  <c:v>2026-03-04</c:v>
                </c:pt>
                <c:pt idx="5643">
                  <c:v>2026-03-05</c:v>
                </c:pt>
                <c:pt idx="5644">
                  <c:v>2026-03-06</c:v>
                </c:pt>
                <c:pt idx="5645">
                  <c:v>2026-03-09</c:v>
                </c:pt>
                <c:pt idx="5646">
                  <c:v>2026-03-10</c:v>
                </c:pt>
                <c:pt idx="5647">
                  <c:v>2026-03-11</c:v>
                </c:pt>
                <c:pt idx="5648">
                  <c:v>2026-03-12</c:v>
                </c:pt>
                <c:pt idx="5649">
                  <c:v>2026-03-13</c:v>
                </c:pt>
                <c:pt idx="5650">
                  <c:v>2026-03-16</c:v>
                </c:pt>
                <c:pt idx="5651">
                  <c:v>2026-03-17</c:v>
                </c:pt>
                <c:pt idx="5652">
                  <c:v>2026-03-18</c:v>
                </c:pt>
                <c:pt idx="5653">
                  <c:v>2026-03-19</c:v>
                </c:pt>
                <c:pt idx="5654">
                  <c:v>2026-03-20</c:v>
                </c:pt>
                <c:pt idx="5655">
                  <c:v>2026-03-23</c:v>
                </c:pt>
                <c:pt idx="5656">
                  <c:v>2026-03-24</c:v>
                </c:pt>
                <c:pt idx="5657">
                  <c:v>2026-03-25</c:v>
                </c:pt>
                <c:pt idx="5658">
                  <c:v>2026-03-26</c:v>
                </c:pt>
                <c:pt idx="5659">
                  <c:v>2026-03-27</c:v>
                </c:pt>
                <c:pt idx="5660">
                  <c:v>2026-03-30</c:v>
                </c:pt>
                <c:pt idx="5661">
                  <c:v>2026-03-31</c:v>
                </c:pt>
                <c:pt idx="5662">
                  <c:v>2026-04-01</c:v>
                </c:pt>
                <c:pt idx="5663">
                  <c:v>2026-04-02</c:v>
                </c:pt>
                <c:pt idx="5664">
                  <c:v>2026-04-07</c:v>
                </c:pt>
                <c:pt idx="5665">
                  <c:v>2026-04-08</c:v>
                </c:pt>
                <c:pt idx="5666">
                  <c:v>2026-04-09</c:v>
                </c:pt>
                <c:pt idx="5667">
                  <c:v>2026-04-10</c:v>
                </c:pt>
                <c:pt idx="5668">
                  <c:v>2026-04-13</c:v>
                </c:pt>
                <c:pt idx="5669">
                  <c:v>2026-04-14</c:v>
                </c:pt>
                <c:pt idx="5670">
                  <c:v>2026-04-15</c:v>
                </c:pt>
                <c:pt idx="5671">
                  <c:v>2026-04-16</c:v>
                </c:pt>
                <c:pt idx="5672">
                  <c:v>2026-04-17</c:v>
                </c:pt>
                <c:pt idx="5673">
                  <c:v>2026-04-20</c:v>
                </c:pt>
                <c:pt idx="5674">
                  <c:v>2026-04-21</c:v>
                </c:pt>
                <c:pt idx="5675">
                  <c:v>2026-04-22</c:v>
                </c:pt>
                <c:pt idx="5676">
                  <c:v>2026-04-23</c:v>
                </c:pt>
                <c:pt idx="5677">
                  <c:v>2026-04-24</c:v>
                </c:pt>
                <c:pt idx="5678">
                  <c:v>2026-04-27</c:v>
                </c:pt>
                <c:pt idx="5679">
                  <c:v>2026-04-28</c:v>
                </c:pt>
                <c:pt idx="5680">
                  <c:v>2026-04-29</c:v>
                </c:pt>
                <c:pt idx="5681">
                  <c:v>2026-04-30</c:v>
                </c:pt>
                <c:pt idx="5682">
                  <c:v>2026-05-01</c:v>
                </c:pt>
                <c:pt idx="5683">
                  <c:v>2026-05-05</c:v>
                </c:pt>
                <c:pt idx="5684">
                  <c:v>2026-05-06</c:v>
                </c:pt>
                <c:pt idx="5685">
                  <c:v>2026-05-07</c:v>
                </c:pt>
                <c:pt idx="5686">
                  <c:v>2026-05-08</c:v>
                </c:pt>
                <c:pt idx="5687">
                  <c:v>2026-05-11</c:v>
                </c:pt>
                <c:pt idx="5688">
                  <c:v>2026-05-12</c:v>
                </c:pt>
                <c:pt idx="5689">
                  <c:v>2026-05-13</c:v>
                </c:pt>
                <c:pt idx="5690">
                  <c:v>2026-05-14</c:v>
                </c:pt>
                <c:pt idx="5691">
                  <c:v>2026-05-15</c:v>
                </c:pt>
                <c:pt idx="5692">
                  <c:v>2026-05-18</c:v>
                </c:pt>
                <c:pt idx="5693">
                  <c:v>2026-05-19</c:v>
                </c:pt>
                <c:pt idx="5694">
                  <c:v>2026-05-20</c:v>
                </c:pt>
                <c:pt idx="5695">
                  <c:v>2026-05-21</c:v>
                </c:pt>
                <c:pt idx="5696">
                  <c:v>2026-05-22</c:v>
                </c:pt>
                <c:pt idx="5697">
                  <c:v>2026-05-26</c:v>
                </c:pt>
                <c:pt idx="5698">
                  <c:v>2026-05-27</c:v>
                </c:pt>
                <c:pt idx="5699">
                  <c:v>2026-05-28</c:v>
                </c:pt>
                <c:pt idx="5700">
                  <c:v>2026-05-29</c:v>
                </c:pt>
                <c:pt idx="5701">
                  <c:v>2026-06-01</c:v>
                </c:pt>
                <c:pt idx="5702">
                  <c:v>2026-06-02</c:v>
                </c:pt>
                <c:pt idx="5703">
                  <c:v>2026-06-03</c:v>
                </c:pt>
                <c:pt idx="5704">
                  <c:v>2026-06-04</c:v>
                </c:pt>
                <c:pt idx="5705">
                  <c:v>2026-06-05</c:v>
                </c:pt>
                <c:pt idx="5706">
                  <c:v>2026-06-08</c:v>
                </c:pt>
                <c:pt idx="5707">
                  <c:v>2026-06-09</c:v>
                </c:pt>
                <c:pt idx="5708">
                  <c:v>2026-06-10</c:v>
                </c:pt>
                <c:pt idx="5709">
                  <c:v>2026-06-11</c:v>
                </c:pt>
                <c:pt idx="5710">
                  <c:v>2026-06-12</c:v>
                </c:pt>
                <c:pt idx="5711">
                  <c:v>2026-06-15</c:v>
                </c:pt>
                <c:pt idx="5712">
                  <c:v>2026-06-16</c:v>
                </c:pt>
                <c:pt idx="5713">
                  <c:v>2026-06-17</c:v>
                </c:pt>
                <c:pt idx="5714">
                  <c:v>2026-06-18</c:v>
                </c:pt>
                <c:pt idx="5715">
                  <c:v>2026-06-22</c:v>
                </c:pt>
                <c:pt idx="5716">
                  <c:v>2026-06-23</c:v>
                </c:pt>
                <c:pt idx="5717">
                  <c:v>2026-06-24</c:v>
                </c:pt>
                <c:pt idx="5718">
                  <c:v>2026-06-25</c:v>
                </c:pt>
                <c:pt idx="5719">
                  <c:v>2026-06-26</c:v>
                </c:pt>
                <c:pt idx="5720">
                  <c:v>2026-06-29</c:v>
                </c:pt>
                <c:pt idx="5721">
                  <c:v>2026-06-30</c:v>
                </c:pt>
                <c:pt idx="5722">
                  <c:v>2026-07-01</c:v>
                </c:pt>
                <c:pt idx="5723">
                  <c:v>2026-07-02</c:v>
                </c:pt>
                <c:pt idx="5724">
                  <c:v>2026-07-06</c:v>
                </c:pt>
                <c:pt idx="5725">
                  <c:v>2026-07-07</c:v>
                </c:pt>
                <c:pt idx="5726">
                  <c:v>2026-07-08</c:v>
                </c:pt>
                <c:pt idx="5727">
                  <c:v>2026-07-09</c:v>
                </c:pt>
                <c:pt idx="5728">
                  <c:v>2026-07-10</c:v>
                </c:pt>
                <c:pt idx="5729">
                  <c:v>2026-07-13</c:v>
                </c:pt>
                <c:pt idx="5730">
                  <c:v>2026-07-14</c:v>
                </c:pt>
                <c:pt idx="5731">
                  <c:v>2026-07-15</c:v>
                </c:pt>
                <c:pt idx="5732">
                  <c:v>2026-07-16</c:v>
                </c:pt>
                <c:pt idx="5733">
                  <c:v>2026-07-17</c:v>
                </c:pt>
                <c:pt idx="5734">
                  <c:v>2026-07-20</c:v>
                </c:pt>
                <c:pt idx="5735">
                  <c:v>2026-07-21</c:v>
                </c:pt>
                <c:pt idx="5736">
                  <c:v>2026-07-22</c:v>
                </c:pt>
                <c:pt idx="5737">
                  <c:v>2026-07-23</c:v>
                </c:pt>
                <c:pt idx="5738">
                  <c:v>2026-07-24</c:v>
                </c:pt>
                <c:pt idx="5739">
                  <c:v>2026-07-27</c:v>
                </c:pt>
                <c:pt idx="5740">
                  <c:v>2026-07-28</c:v>
                </c:pt>
                <c:pt idx="5741">
                  <c:v>2026-07-29</c:v>
                </c:pt>
                <c:pt idx="5742">
                  <c:v>2026-07-30</c:v>
                </c:pt>
                <c:pt idx="5743">
                  <c:v>2026-07-31</c:v>
                </c:pt>
                <c:pt idx="5744">
                  <c:v>2026-08-03</c:v>
                </c:pt>
                <c:pt idx="5745">
                  <c:v>2026-08-04</c:v>
                </c:pt>
                <c:pt idx="5746">
                  <c:v>2026-08-05</c:v>
                </c:pt>
                <c:pt idx="5747">
                  <c:v>2026-08-06</c:v>
                </c:pt>
                <c:pt idx="5748">
                  <c:v>2026-08-07</c:v>
                </c:pt>
                <c:pt idx="5749">
                  <c:v>2026-08-10</c:v>
                </c:pt>
                <c:pt idx="5750">
                  <c:v>2026-08-11</c:v>
                </c:pt>
                <c:pt idx="5751">
                  <c:v>2026-08-12</c:v>
                </c:pt>
                <c:pt idx="5752">
                  <c:v>2026-08-13</c:v>
                </c:pt>
                <c:pt idx="5753">
                  <c:v>2026-08-14</c:v>
                </c:pt>
                <c:pt idx="5754">
                  <c:v>2026-08-17</c:v>
                </c:pt>
                <c:pt idx="5755">
                  <c:v>2026-08-18</c:v>
                </c:pt>
                <c:pt idx="5756">
                  <c:v>2026-08-19</c:v>
                </c:pt>
                <c:pt idx="5757">
                  <c:v>2026-08-20</c:v>
                </c:pt>
                <c:pt idx="5758">
                  <c:v>2026-08-21</c:v>
                </c:pt>
                <c:pt idx="5759">
                  <c:v>2026-08-24</c:v>
                </c:pt>
                <c:pt idx="5760">
                  <c:v>2026-08-25</c:v>
                </c:pt>
                <c:pt idx="5761">
                  <c:v>2026-08-26</c:v>
                </c:pt>
                <c:pt idx="5762">
                  <c:v>2026-08-27</c:v>
                </c:pt>
                <c:pt idx="5763">
                  <c:v>2026-08-28</c:v>
                </c:pt>
                <c:pt idx="5764">
                  <c:v>2026-09-01</c:v>
                </c:pt>
                <c:pt idx="5765">
                  <c:v>2026-09-02</c:v>
                </c:pt>
                <c:pt idx="5766">
                  <c:v>2026-09-03</c:v>
                </c:pt>
                <c:pt idx="5767">
                  <c:v>2026-09-04</c:v>
                </c:pt>
                <c:pt idx="5768">
                  <c:v>2026-09-08</c:v>
                </c:pt>
                <c:pt idx="5769">
                  <c:v>2026-09-09</c:v>
                </c:pt>
                <c:pt idx="5770">
                  <c:v>2026-09-10</c:v>
                </c:pt>
                <c:pt idx="5771">
                  <c:v>2026-09-11</c:v>
                </c:pt>
                <c:pt idx="5772">
                  <c:v>2026-09-14</c:v>
                </c:pt>
                <c:pt idx="5773">
                  <c:v>2026-09-15</c:v>
                </c:pt>
                <c:pt idx="5774">
                  <c:v>2026-09-16</c:v>
                </c:pt>
                <c:pt idx="5775">
                  <c:v>2026-09-17</c:v>
                </c:pt>
                <c:pt idx="5776">
                  <c:v>2026-09-18</c:v>
                </c:pt>
                <c:pt idx="5777">
                  <c:v>2026-09-21</c:v>
                </c:pt>
                <c:pt idx="5778">
                  <c:v>2026-09-22</c:v>
                </c:pt>
                <c:pt idx="5779">
                  <c:v>2026-09-23</c:v>
                </c:pt>
                <c:pt idx="5780">
                  <c:v>2026-09-24</c:v>
                </c:pt>
                <c:pt idx="5781">
                  <c:v>2026-09-25</c:v>
                </c:pt>
                <c:pt idx="5782">
                  <c:v>2026-09-28</c:v>
                </c:pt>
                <c:pt idx="5783">
                  <c:v>2026-09-29</c:v>
                </c:pt>
              </c:strCache>
            </c:strRef>
          </c:cat>
          <c:val>
            <c:numRef>
              <c:f>Backtest!$B$20:$B$5803</c:f>
              <c:numCache>
                <c:formatCode>\$#,##0;"($"#,##0\);\-</c:formatCode>
                <c:ptCount val="5784"/>
                <c:pt idx="0">
                  <c:v>4499.99999999982</c:v>
                </c:pt>
                <c:pt idx="1">
                  <c:v>-13500</c:v>
                </c:pt>
                <c:pt idx="2">
                  <c:v>-44999.9999999999</c:v>
                </c:pt>
                <c:pt idx="3">
                  <c:v>-47000.0000000002</c:v>
                </c:pt>
                <c:pt idx="4">
                  <c:v>44000.0000000001</c:v>
                </c:pt>
                <c:pt idx="5">
                  <c:v>97999.9999999999</c:v>
                </c:pt>
                <c:pt idx="6">
                  <c:v>-36999.9999999999</c:v>
                </c:pt>
                <c:pt idx="7">
                  <c:v>62500.0000000002</c:v>
                </c:pt>
                <c:pt idx="8">
                  <c:v>-41500.0000000001</c:v>
                </c:pt>
                <c:pt idx="9">
                  <c:v>-70999.9999999999</c:v>
                </c:pt>
                <c:pt idx="10">
                  <c:v>40499.9999999998</c:v>
                </c:pt>
                <c:pt idx="11">
                  <c:v>-74999.9999999998</c:v>
                </c:pt>
                <c:pt idx="12">
                  <c:v>10000.0000000001</c:v>
                </c:pt>
                <c:pt idx="13">
                  <c:v>8999.99999999981</c:v>
                </c:pt>
                <c:pt idx="14">
                  <c:v>-16000</c:v>
                </c:pt>
                <c:pt idx="15">
                  <c:v>-29000.0000000001</c:v>
                </c:pt>
                <c:pt idx="16">
                  <c:v>-59499.9999999997</c:v>
                </c:pt>
                <c:pt idx="17">
                  <c:v>71999.9999999999</c:v>
                </c:pt>
                <c:pt idx="18">
                  <c:v>23500.0000000001</c:v>
                </c:pt>
                <c:pt idx="19">
                  <c:v>72499.9999999998</c:v>
                </c:pt>
                <c:pt idx="20">
                  <c:v>60000.0000000001</c:v>
                </c:pt>
                <c:pt idx="21">
                  <c:v>999.999999999804</c:v>
                </c:pt>
                <c:pt idx="22">
                  <c:v>3999.99999999991</c:v>
                </c:pt>
                <c:pt idx="23">
                  <c:v>-2499.99999999986</c:v>
                </c:pt>
                <c:pt idx="24">
                  <c:v>19000.0000000001</c:v>
                </c:pt>
                <c:pt idx="25">
                  <c:v>-48000</c:v>
                </c:pt>
                <c:pt idx="26">
                  <c:v>-33000</c:v>
                </c:pt>
                <c:pt idx="27">
                  <c:v>-113000</c:v>
                </c:pt>
                <c:pt idx="28">
                  <c:v>85500.0000000004</c:v>
                </c:pt>
                <c:pt idx="29">
                  <c:v>-29500.0000000004</c:v>
                </c:pt>
                <c:pt idx="30">
                  <c:v>33500.0000000001</c:v>
                </c:pt>
                <c:pt idx="31">
                  <c:v>27499.9999999999</c:v>
                </c:pt>
                <c:pt idx="32">
                  <c:v>30000.0000000003</c:v>
                </c:pt>
                <c:pt idx="33">
                  <c:v>-19999.9999999999</c:v>
                </c:pt>
                <c:pt idx="34">
                  <c:v>15499.9999999998</c:v>
                </c:pt>
                <c:pt idx="35">
                  <c:v>19000</c:v>
                </c:pt>
                <c:pt idx="36">
                  <c:v>40000.0000000002</c:v>
                </c:pt>
                <c:pt idx="37">
                  <c:v>-40499.9999999999</c:v>
                </c:pt>
                <c:pt idx="38">
                  <c:v>29499.9999999998</c:v>
                </c:pt>
                <c:pt idx="39">
                  <c:v>19500.0000000002</c:v>
                </c:pt>
                <c:pt idx="40">
                  <c:v>-38500</c:v>
                </c:pt>
                <c:pt idx="41">
                  <c:v>26499.9999999997</c:v>
                </c:pt>
                <c:pt idx="42">
                  <c:v>-19999.9999999999</c:v>
                </c:pt>
                <c:pt idx="43">
                  <c:v>-57000</c:v>
                </c:pt>
                <c:pt idx="44">
                  <c:v>71500</c:v>
                </c:pt>
                <c:pt idx="45">
                  <c:v>-70999.9999999997</c:v>
                </c:pt>
                <c:pt idx="46">
                  <c:v>-151500</c:v>
                </c:pt>
                <c:pt idx="47">
                  <c:v>237500</c:v>
                </c:pt>
                <c:pt idx="48">
                  <c:v>-124500</c:v>
                </c:pt>
                <c:pt idx="49">
                  <c:v>-19500</c:v>
                </c:pt>
                <c:pt idx="50">
                  <c:v>-43500</c:v>
                </c:pt>
                <c:pt idx="51">
                  <c:v>59500.0000000002</c:v>
                </c:pt>
                <c:pt idx="52">
                  <c:v>33999.9999999998</c:v>
                </c:pt>
                <c:pt idx="53">
                  <c:v>-36999.9999999999</c:v>
                </c:pt>
                <c:pt idx="54">
                  <c:v>61499.9999999998</c:v>
                </c:pt>
                <c:pt idx="55">
                  <c:v>-46999.9999999999</c:v>
                </c:pt>
                <c:pt idx="56">
                  <c:v>-286500</c:v>
                </c:pt>
                <c:pt idx="57">
                  <c:v>41999.9999999998</c:v>
                </c:pt>
                <c:pt idx="58">
                  <c:v>50000.0000000002</c:v>
                </c:pt>
                <c:pt idx="59">
                  <c:v>44000</c:v>
                </c:pt>
                <c:pt idx="60">
                  <c:v>500.000000000076</c:v>
                </c:pt>
                <c:pt idx="61">
                  <c:v>-45500.0000000002</c:v>
                </c:pt>
                <c:pt idx="62">
                  <c:v>74499.9999999999</c:v>
                </c:pt>
                <c:pt idx="63">
                  <c:v>-59500.0000000001</c:v>
                </c:pt>
                <c:pt idx="64">
                  <c:v>-42999.9999999996</c:v>
                </c:pt>
                <c:pt idx="65">
                  <c:v>37999.9999999999</c:v>
                </c:pt>
                <c:pt idx="66">
                  <c:v>-43000.0000000003</c:v>
                </c:pt>
                <c:pt idx="67">
                  <c:v>31000.0000000001</c:v>
                </c:pt>
                <c:pt idx="68">
                  <c:v>-103500</c:v>
                </c:pt>
                <c:pt idx="69">
                  <c:v>81499.9999999998</c:v>
                </c:pt>
                <c:pt idx="70">
                  <c:v>-40000</c:v>
                </c:pt>
                <c:pt idx="71">
                  <c:v>50000.0000000002</c:v>
                </c:pt>
                <c:pt idx="72">
                  <c:v>-8999.99999999999</c:v>
                </c:pt>
                <c:pt idx="73">
                  <c:v>-20000.0000000003</c:v>
                </c:pt>
                <c:pt idx="74">
                  <c:v>-23999.9999999998</c:v>
                </c:pt>
                <c:pt idx="75">
                  <c:v>-61000.0000000001</c:v>
                </c:pt>
                <c:pt idx="76">
                  <c:v>15000</c:v>
                </c:pt>
                <c:pt idx="77">
                  <c:v>-31500</c:v>
                </c:pt>
                <c:pt idx="78">
                  <c:v>0</c:v>
                </c:pt>
                <c:pt idx="79">
                  <c:v>83000.0000000002</c:v>
                </c:pt>
                <c:pt idx="80">
                  <c:v>43000</c:v>
                </c:pt>
                <c:pt idx="81">
                  <c:v>-35000</c:v>
                </c:pt>
                <c:pt idx="82">
                  <c:v>-19500.0000000002</c:v>
                </c:pt>
                <c:pt idx="83">
                  <c:v>-208000</c:v>
                </c:pt>
                <c:pt idx="84">
                  <c:v>41500.0000000001</c:v>
                </c:pt>
                <c:pt idx="85">
                  <c:v>-19500.0000000002</c:v>
                </c:pt>
                <c:pt idx="86">
                  <c:v>-30500</c:v>
                </c:pt>
                <c:pt idx="87">
                  <c:v>80500.0000000003</c:v>
                </c:pt>
                <c:pt idx="88">
                  <c:v>3499.99999999984</c:v>
                </c:pt>
                <c:pt idx="89">
                  <c:v>7000.00000000003</c:v>
                </c:pt>
                <c:pt idx="90">
                  <c:v>-8499.99999999991</c:v>
                </c:pt>
                <c:pt idx="91">
                  <c:v>-58000</c:v>
                </c:pt>
                <c:pt idx="92">
                  <c:v>76999.9999999998</c:v>
                </c:pt>
                <c:pt idx="93">
                  <c:v>-93999.9999999999</c:v>
                </c:pt>
                <c:pt idx="94">
                  <c:v>75500.0000000003</c:v>
                </c:pt>
                <c:pt idx="95">
                  <c:v>13499.9999999996</c:v>
                </c:pt>
                <c:pt idx="96">
                  <c:v>-26999.9999999998</c:v>
                </c:pt>
                <c:pt idx="97">
                  <c:v>-61999.9999999999</c:v>
                </c:pt>
                <c:pt idx="98">
                  <c:v>69999.9999999999</c:v>
                </c:pt>
                <c:pt idx="99">
                  <c:v>35000</c:v>
                </c:pt>
                <c:pt idx="100">
                  <c:v>77999.9999999999</c:v>
                </c:pt>
                <c:pt idx="101">
                  <c:v>-19500</c:v>
                </c:pt>
                <c:pt idx="102">
                  <c:v>1000.00000000033</c:v>
                </c:pt>
                <c:pt idx="103">
                  <c:v>-66500.0000000003</c:v>
                </c:pt>
                <c:pt idx="104">
                  <c:v>41000</c:v>
                </c:pt>
                <c:pt idx="105">
                  <c:v>-99499.9999999997</c:v>
                </c:pt>
                <c:pt idx="106">
                  <c:v>-7000.00000000038</c:v>
                </c:pt>
                <c:pt idx="107">
                  <c:v>-54999.9999999999</c:v>
                </c:pt>
                <c:pt idx="108">
                  <c:v>64500.0000000001</c:v>
                </c:pt>
                <c:pt idx="109">
                  <c:v>45999.9999999999</c:v>
                </c:pt>
                <c:pt idx="110">
                  <c:v>16500.0000000001</c:v>
                </c:pt>
                <c:pt idx="111">
                  <c:v>-61000.0000000001</c:v>
                </c:pt>
                <c:pt idx="112">
                  <c:v>50500.0000000001</c:v>
                </c:pt>
                <c:pt idx="113">
                  <c:v>37499.9999999998</c:v>
                </c:pt>
                <c:pt idx="114">
                  <c:v>-51000</c:v>
                </c:pt>
                <c:pt idx="115">
                  <c:v>20500</c:v>
                </c:pt>
                <c:pt idx="116">
                  <c:v>43500.0000000001</c:v>
                </c:pt>
                <c:pt idx="117">
                  <c:v>-9000.00000000017</c:v>
                </c:pt>
                <c:pt idx="118">
                  <c:v>26000.0000000003</c:v>
                </c:pt>
                <c:pt idx="119">
                  <c:v>18499.9999999997</c:v>
                </c:pt>
                <c:pt idx="120">
                  <c:v>38000.0000000003</c:v>
                </c:pt>
                <c:pt idx="121">
                  <c:v>4000.00000000009</c:v>
                </c:pt>
                <c:pt idx="122">
                  <c:v>61499.9999999999</c:v>
                </c:pt>
                <c:pt idx="123">
                  <c:v>64000.0000000001</c:v>
                </c:pt>
                <c:pt idx="124">
                  <c:v>7999.99999999983</c:v>
                </c:pt>
                <c:pt idx="125">
                  <c:v>-44999.9999999999</c:v>
                </c:pt>
                <c:pt idx="126">
                  <c:v>26000</c:v>
                </c:pt>
                <c:pt idx="127">
                  <c:v>-8000.00000000001</c:v>
                </c:pt>
                <c:pt idx="128">
                  <c:v>61000.0000000001</c:v>
                </c:pt>
                <c:pt idx="129">
                  <c:v>-36500.0000000002</c:v>
                </c:pt>
                <c:pt idx="130">
                  <c:v>-23499.9999999998</c:v>
                </c:pt>
                <c:pt idx="131">
                  <c:v>108500</c:v>
                </c:pt>
                <c:pt idx="132">
                  <c:v>-46999.9999999999</c:v>
                </c:pt>
                <c:pt idx="133">
                  <c:v>17000.0000000002</c:v>
                </c:pt>
                <c:pt idx="134">
                  <c:v>13499.9999999998</c:v>
                </c:pt>
                <c:pt idx="135">
                  <c:v>-22500</c:v>
                </c:pt>
                <c:pt idx="136">
                  <c:v>31500.0000000001</c:v>
                </c:pt>
                <c:pt idx="137">
                  <c:v>25000</c:v>
                </c:pt>
                <c:pt idx="138">
                  <c:v>47500</c:v>
                </c:pt>
                <c:pt idx="139">
                  <c:v>-7499.99999999993</c:v>
                </c:pt>
                <c:pt idx="140">
                  <c:v>-103500</c:v>
                </c:pt>
                <c:pt idx="141">
                  <c:v>35999.9999999999</c:v>
                </c:pt>
                <c:pt idx="142">
                  <c:v>-53500</c:v>
                </c:pt>
                <c:pt idx="143">
                  <c:v>-27000.0000000001</c:v>
                </c:pt>
                <c:pt idx="144">
                  <c:v>87500</c:v>
                </c:pt>
                <c:pt idx="145">
                  <c:v>-76499.9999999999</c:v>
                </c:pt>
                <c:pt idx="146">
                  <c:v>1500.00000000006</c:v>
                </c:pt>
                <c:pt idx="147">
                  <c:v>7000.00000000003</c:v>
                </c:pt>
                <c:pt idx="148">
                  <c:v>40499.9999999999</c:v>
                </c:pt>
                <c:pt idx="149">
                  <c:v>-40000</c:v>
                </c:pt>
                <c:pt idx="150">
                  <c:v>59000</c:v>
                </c:pt>
                <c:pt idx="151">
                  <c:v>-19999.9999999999</c:v>
                </c:pt>
                <c:pt idx="152">
                  <c:v>-15000</c:v>
                </c:pt>
                <c:pt idx="153">
                  <c:v>3000.00000000011</c:v>
                </c:pt>
                <c:pt idx="154">
                  <c:v>-5500.00000000015</c:v>
                </c:pt>
                <c:pt idx="155">
                  <c:v>83500.0000000001</c:v>
                </c:pt>
                <c:pt idx="156">
                  <c:v>-13000.0000000001</c:v>
                </c:pt>
                <c:pt idx="157">
                  <c:v>-58500.0000000003</c:v>
                </c:pt>
                <c:pt idx="158">
                  <c:v>20000.0000000001</c:v>
                </c:pt>
                <c:pt idx="159">
                  <c:v>58000</c:v>
                </c:pt>
                <c:pt idx="160">
                  <c:v>69000.0000000003</c:v>
                </c:pt>
                <c:pt idx="161">
                  <c:v>1999.99999999996</c:v>
                </c:pt>
                <c:pt idx="162">
                  <c:v>-26000</c:v>
                </c:pt>
                <c:pt idx="163">
                  <c:v>99499.9999999999</c:v>
                </c:pt>
                <c:pt idx="164">
                  <c:v>14000.0000000001</c:v>
                </c:pt>
                <c:pt idx="165">
                  <c:v>-102500</c:v>
                </c:pt>
                <c:pt idx="166">
                  <c:v>55999.9999999999</c:v>
                </c:pt>
                <c:pt idx="167">
                  <c:v>-28999.9999999997</c:v>
                </c:pt>
                <c:pt idx="168">
                  <c:v>-500.00000000008</c:v>
                </c:pt>
                <c:pt idx="169">
                  <c:v>-25500.0000000001</c:v>
                </c:pt>
                <c:pt idx="170">
                  <c:v>21500</c:v>
                </c:pt>
                <c:pt idx="171">
                  <c:v>-208500</c:v>
                </c:pt>
                <c:pt idx="172">
                  <c:v>70000.0000000001</c:v>
                </c:pt>
                <c:pt idx="173">
                  <c:v>-19999.9999999999</c:v>
                </c:pt>
                <c:pt idx="174">
                  <c:v>-40000</c:v>
                </c:pt>
                <c:pt idx="175">
                  <c:v>20000.0000000001</c:v>
                </c:pt>
                <c:pt idx="176">
                  <c:v>65499.9999999999</c:v>
                </c:pt>
                <c:pt idx="177">
                  <c:v>23499.9999999999</c:v>
                </c:pt>
                <c:pt idx="178">
                  <c:v>-51500.0000000001</c:v>
                </c:pt>
                <c:pt idx="179">
                  <c:v>67500.0000000001</c:v>
                </c:pt>
                <c:pt idx="180">
                  <c:v>5000.00000000007</c:v>
                </c:pt>
                <c:pt idx="181">
                  <c:v>-16000</c:v>
                </c:pt>
                <c:pt idx="182">
                  <c:v>4499.99999999982</c:v>
                </c:pt>
                <c:pt idx="183">
                  <c:v>1500.00000000023</c:v>
                </c:pt>
                <c:pt idx="184">
                  <c:v>-42499.9999999999</c:v>
                </c:pt>
                <c:pt idx="185">
                  <c:v>10999.9999999999</c:v>
                </c:pt>
                <c:pt idx="186">
                  <c:v>10999.9999999999</c:v>
                </c:pt>
                <c:pt idx="187">
                  <c:v>27500.0000000002</c:v>
                </c:pt>
                <c:pt idx="188">
                  <c:v>61499.9999999997</c:v>
                </c:pt>
                <c:pt idx="189">
                  <c:v>-56999.9999999999</c:v>
                </c:pt>
                <c:pt idx="190">
                  <c:v>50499.9999999997</c:v>
                </c:pt>
                <c:pt idx="191">
                  <c:v>-88499.9999999998</c:v>
                </c:pt>
                <c:pt idx="192">
                  <c:v>30500.0000000002</c:v>
                </c:pt>
                <c:pt idx="193">
                  <c:v>-6500.00000000013</c:v>
                </c:pt>
                <c:pt idx="194">
                  <c:v>-6000.00000000005</c:v>
                </c:pt>
                <c:pt idx="195">
                  <c:v>51500.0000000001</c:v>
                </c:pt>
                <c:pt idx="196">
                  <c:v>-57500.0000000001</c:v>
                </c:pt>
                <c:pt idx="197">
                  <c:v>-26499.9999999997</c:v>
                </c:pt>
                <c:pt idx="198">
                  <c:v>66999.9999999998</c:v>
                </c:pt>
                <c:pt idx="199">
                  <c:v>4999.99999999989</c:v>
                </c:pt>
                <c:pt idx="200">
                  <c:v>-60500</c:v>
                </c:pt>
                <c:pt idx="201">
                  <c:v>18500.0000000002</c:v>
                </c:pt>
                <c:pt idx="202">
                  <c:v>21000.0000000001</c:v>
                </c:pt>
                <c:pt idx="203">
                  <c:v>89999.9999999999</c:v>
                </c:pt>
                <c:pt idx="204">
                  <c:v>27000.0000000001</c:v>
                </c:pt>
                <c:pt idx="205">
                  <c:v>-34000</c:v>
                </c:pt>
                <c:pt idx="206">
                  <c:v>70499.9999999997</c:v>
                </c:pt>
                <c:pt idx="207">
                  <c:v>-8499.99999999991</c:v>
                </c:pt>
                <c:pt idx="208">
                  <c:v>56500</c:v>
                </c:pt>
                <c:pt idx="209">
                  <c:v>46500.0000000002</c:v>
                </c:pt>
                <c:pt idx="210">
                  <c:v>-40000</c:v>
                </c:pt>
                <c:pt idx="211">
                  <c:v>-75499.9999999999</c:v>
                </c:pt>
                <c:pt idx="212">
                  <c:v>-91000.0000000002</c:v>
                </c:pt>
                <c:pt idx="213">
                  <c:v>73499.9999999999</c:v>
                </c:pt>
                <c:pt idx="214">
                  <c:v>-80499.9999999996</c:v>
                </c:pt>
                <c:pt idx="215">
                  <c:v>15499.9999999999</c:v>
                </c:pt>
                <c:pt idx="216">
                  <c:v>66499.9999999997</c:v>
                </c:pt>
                <c:pt idx="217">
                  <c:v>-12999.9999999999</c:v>
                </c:pt>
                <c:pt idx="218">
                  <c:v>27000</c:v>
                </c:pt>
                <c:pt idx="219">
                  <c:v>-36000.0000000001</c:v>
                </c:pt>
                <c:pt idx="220">
                  <c:v>49499.9999999999</c:v>
                </c:pt>
                <c:pt idx="221">
                  <c:v>-36500</c:v>
                </c:pt>
                <c:pt idx="222">
                  <c:v>16500.0000000003</c:v>
                </c:pt>
                <c:pt idx="223">
                  <c:v>-10000.0000000001</c:v>
                </c:pt>
                <c:pt idx="224">
                  <c:v>8000.00000000001</c:v>
                </c:pt>
                <c:pt idx="225">
                  <c:v>82500.0000000003</c:v>
                </c:pt>
                <c:pt idx="226">
                  <c:v>-3500.00000000001</c:v>
                </c:pt>
                <c:pt idx="227">
                  <c:v>-29000.0000000003</c:v>
                </c:pt>
                <c:pt idx="228">
                  <c:v>18500.0000000002</c:v>
                </c:pt>
                <c:pt idx="229">
                  <c:v>499.9999999999</c:v>
                </c:pt>
                <c:pt idx="230">
                  <c:v>-3500.00000000001</c:v>
                </c:pt>
                <c:pt idx="231">
                  <c:v>1999.99999999996</c:v>
                </c:pt>
                <c:pt idx="232">
                  <c:v>-56000.0000000001</c:v>
                </c:pt>
                <c:pt idx="233">
                  <c:v>-4000.00000000009</c:v>
                </c:pt>
                <c:pt idx="234">
                  <c:v>-25499.9999999999</c:v>
                </c:pt>
                <c:pt idx="235">
                  <c:v>10500</c:v>
                </c:pt>
                <c:pt idx="236">
                  <c:v>51000</c:v>
                </c:pt>
                <c:pt idx="237">
                  <c:v>-37999.9999999999</c:v>
                </c:pt>
                <c:pt idx="238">
                  <c:v>-42499.9999999999</c:v>
                </c:pt>
                <c:pt idx="239">
                  <c:v>52499.9999999999</c:v>
                </c:pt>
                <c:pt idx="240">
                  <c:v>-4000.00000000009</c:v>
                </c:pt>
                <c:pt idx="241">
                  <c:v>-65500.0000000001</c:v>
                </c:pt>
                <c:pt idx="242">
                  <c:v>-32499.9999999998</c:v>
                </c:pt>
                <c:pt idx="243">
                  <c:v>-52500.0000000002</c:v>
                </c:pt>
                <c:pt idx="244">
                  <c:v>25000.0000000004</c:v>
                </c:pt>
                <c:pt idx="245">
                  <c:v>21999.9999999997</c:v>
                </c:pt>
                <c:pt idx="246">
                  <c:v>-27500</c:v>
                </c:pt>
                <c:pt idx="247">
                  <c:v>13500.0000000002</c:v>
                </c:pt>
                <c:pt idx="248">
                  <c:v>-110500</c:v>
                </c:pt>
                <c:pt idx="249">
                  <c:v>65500.0000000001</c:v>
                </c:pt>
                <c:pt idx="250">
                  <c:v>117000</c:v>
                </c:pt>
                <c:pt idx="251">
                  <c:v>-62000.0000000001</c:v>
                </c:pt>
                <c:pt idx="252">
                  <c:v>59000</c:v>
                </c:pt>
                <c:pt idx="253">
                  <c:v>-38999.9999999999</c:v>
                </c:pt>
                <c:pt idx="254">
                  <c:v>-18000.0000000002</c:v>
                </c:pt>
                <c:pt idx="255">
                  <c:v>-10999.9999999999</c:v>
                </c:pt>
                <c:pt idx="256">
                  <c:v>-48999.9999999998</c:v>
                </c:pt>
                <c:pt idx="257">
                  <c:v>42999.9999999998</c:v>
                </c:pt>
                <c:pt idx="258">
                  <c:v>-3999.99999999992</c:v>
                </c:pt>
                <c:pt idx="259">
                  <c:v>35999.9999999999</c:v>
                </c:pt>
                <c:pt idx="260">
                  <c:v>-49000.0000000002</c:v>
                </c:pt>
                <c:pt idx="261">
                  <c:v>49000.0000000002</c:v>
                </c:pt>
                <c:pt idx="262">
                  <c:v>1500.00000000005</c:v>
                </c:pt>
                <c:pt idx="263">
                  <c:v>121500</c:v>
                </c:pt>
                <c:pt idx="264">
                  <c:v>-36999.9999999999</c:v>
                </c:pt>
                <c:pt idx="265">
                  <c:v>2000.00000000014</c:v>
                </c:pt>
                <c:pt idx="266">
                  <c:v>499.999999999902</c:v>
                </c:pt>
                <c:pt idx="267">
                  <c:v>134500</c:v>
                </c:pt>
                <c:pt idx="268">
                  <c:v>14999.9999999997</c:v>
                </c:pt>
                <c:pt idx="269">
                  <c:v>-153500</c:v>
                </c:pt>
                <c:pt idx="270">
                  <c:v>141000</c:v>
                </c:pt>
                <c:pt idx="271">
                  <c:v>73499.9999999999</c:v>
                </c:pt>
                <c:pt idx="272">
                  <c:v>-96999.9999999999</c:v>
                </c:pt>
                <c:pt idx="273">
                  <c:v>-76500.0000000001</c:v>
                </c:pt>
                <c:pt idx="274">
                  <c:v>20000.0000000001</c:v>
                </c:pt>
                <c:pt idx="275">
                  <c:v>80999.9999999999</c:v>
                </c:pt>
                <c:pt idx="276">
                  <c:v>-26499.9999999999</c:v>
                </c:pt>
                <c:pt idx="277">
                  <c:v>29499.9999999998</c:v>
                </c:pt>
                <c:pt idx="278">
                  <c:v>51499.9999999999</c:v>
                </c:pt>
                <c:pt idx="279">
                  <c:v>7000.00000000021</c:v>
                </c:pt>
                <c:pt idx="280">
                  <c:v>66000.0000000004</c:v>
                </c:pt>
                <c:pt idx="281">
                  <c:v>66499.9999999996</c:v>
                </c:pt>
                <c:pt idx="282">
                  <c:v>-47499.9999999998</c:v>
                </c:pt>
                <c:pt idx="283">
                  <c:v>-8500.00000000008</c:v>
                </c:pt>
                <c:pt idx="284">
                  <c:v>96999.9999999997</c:v>
                </c:pt>
                <c:pt idx="285">
                  <c:v>-225000</c:v>
                </c:pt>
                <c:pt idx="286">
                  <c:v>98999.9999999998</c:v>
                </c:pt>
                <c:pt idx="287">
                  <c:v>-18500.0000000001</c:v>
                </c:pt>
                <c:pt idx="288">
                  <c:v>32000.0000000002</c:v>
                </c:pt>
                <c:pt idx="289">
                  <c:v>-2000.00000000031</c:v>
                </c:pt>
                <c:pt idx="290">
                  <c:v>91000.0000000002</c:v>
                </c:pt>
                <c:pt idx="291">
                  <c:v>-70999.9999999997</c:v>
                </c:pt>
                <c:pt idx="292">
                  <c:v>179000</c:v>
                </c:pt>
                <c:pt idx="293">
                  <c:v>5499.99999999997</c:v>
                </c:pt>
                <c:pt idx="294">
                  <c:v>30999.9999999995</c:v>
                </c:pt>
                <c:pt idx="295">
                  <c:v>85000.0000000002</c:v>
                </c:pt>
                <c:pt idx="296">
                  <c:v>-133000</c:v>
                </c:pt>
                <c:pt idx="297">
                  <c:v>11500.0000000002</c:v>
                </c:pt>
                <c:pt idx="298">
                  <c:v>50999.9999999998</c:v>
                </c:pt>
                <c:pt idx="299">
                  <c:v>-74499.9999999998</c:v>
                </c:pt>
                <c:pt idx="300">
                  <c:v>101000</c:v>
                </c:pt>
                <c:pt idx="301">
                  <c:v>-498000</c:v>
                </c:pt>
                <c:pt idx="302">
                  <c:v>-142500</c:v>
                </c:pt>
                <c:pt idx="303">
                  <c:v>185500</c:v>
                </c:pt>
                <c:pt idx="304">
                  <c:v>354000</c:v>
                </c:pt>
                <c:pt idx="305">
                  <c:v>-427000</c:v>
                </c:pt>
                <c:pt idx="306">
                  <c:v>1999.99999999997</c:v>
                </c:pt>
                <c:pt idx="307">
                  <c:v>-91000</c:v>
                </c:pt>
                <c:pt idx="308">
                  <c:v>247000</c:v>
                </c:pt>
                <c:pt idx="309">
                  <c:v>-133000</c:v>
                </c:pt>
                <c:pt idx="310">
                  <c:v>-27000</c:v>
                </c:pt>
                <c:pt idx="311">
                  <c:v>-171500</c:v>
                </c:pt>
                <c:pt idx="312">
                  <c:v>-7000.00000000021</c:v>
                </c:pt>
                <c:pt idx="313">
                  <c:v>45000.0000000001</c:v>
                </c:pt>
                <c:pt idx="314">
                  <c:v>132500</c:v>
                </c:pt>
                <c:pt idx="315">
                  <c:v>46499.9999999998</c:v>
                </c:pt>
                <c:pt idx="316">
                  <c:v>-22499.9999999996</c:v>
                </c:pt>
                <c:pt idx="317">
                  <c:v>-29000.0000000003</c:v>
                </c:pt>
                <c:pt idx="318">
                  <c:v>-20999.9999999999</c:v>
                </c:pt>
                <c:pt idx="319">
                  <c:v>73499.9999999998</c:v>
                </c:pt>
                <c:pt idx="320">
                  <c:v>154500</c:v>
                </c:pt>
                <c:pt idx="321">
                  <c:v>999.999999999978</c:v>
                </c:pt>
                <c:pt idx="322">
                  <c:v>-75499.9999999999</c:v>
                </c:pt>
                <c:pt idx="323">
                  <c:v>31000.0000000001</c:v>
                </c:pt>
                <c:pt idx="324">
                  <c:v>-49499.9999999999</c:v>
                </c:pt>
                <c:pt idx="325">
                  <c:v>141000</c:v>
                </c:pt>
                <c:pt idx="326">
                  <c:v>-254000</c:v>
                </c:pt>
                <c:pt idx="327">
                  <c:v>27000</c:v>
                </c:pt>
                <c:pt idx="328">
                  <c:v>53500.0000000002</c:v>
                </c:pt>
                <c:pt idx="329">
                  <c:v>21999.9999999997</c:v>
                </c:pt>
                <c:pt idx="330">
                  <c:v>48000</c:v>
                </c:pt>
                <c:pt idx="331">
                  <c:v>20000.0000000003</c:v>
                </c:pt>
                <c:pt idx="332">
                  <c:v>-85000.0000000003</c:v>
                </c:pt>
                <c:pt idx="333">
                  <c:v>56000.0000000001</c:v>
                </c:pt>
                <c:pt idx="334">
                  <c:v>-69500</c:v>
                </c:pt>
                <c:pt idx="335">
                  <c:v>-3499.99999999984</c:v>
                </c:pt>
                <c:pt idx="336">
                  <c:v>-4999.99999999989</c:v>
                </c:pt>
                <c:pt idx="337">
                  <c:v>77000</c:v>
                </c:pt>
                <c:pt idx="338">
                  <c:v>-8000.00000000019</c:v>
                </c:pt>
                <c:pt idx="339">
                  <c:v>61499.9999999998</c:v>
                </c:pt>
                <c:pt idx="340">
                  <c:v>-44500</c:v>
                </c:pt>
                <c:pt idx="341">
                  <c:v>-4999.99999999972</c:v>
                </c:pt>
                <c:pt idx="342">
                  <c:v>-86499.9999999998</c:v>
                </c:pt>
                <c:pt idx="343">
                  <c:v>40000</c:v>
                </c:pt>
                <c:pt idx="344">
                  <c:v>-25000</c:v>
                </c:pt>
                <c:pt idx="345">
                  <c:v>63500</c:v>
                </c:pt>
                <c:pt idx="346">
                  <c:v>-27500</c:v>
                </c:pt>
                <c:pt idx="347">
                  <c:v>-9000.00000000016</c:v>
                </c:pt>
                <c:pt idx="348">
                  <c:v>52999.9999999999</c:v>
                </c:pt>
                <c:pt idx="349">
                  <c:v>-39999.9999999997</c:v>
                </c:pt>
                <c:pt idx="350">
                  <c:v>-104000</c:v>
                </c:pt>
                <c:pt idx="351">
                  <c:v>-46000.0000000001</c:v>
                </c:pt>
                <c:pt idx="352">
                  <c:v>-45499.9999999998</c:v>
                </c:pt>
                <c:pt idx="353">
                  <c:v>91499.9999999997</c:v>
                </c:pt>
                <c:pt idx="354">
                  <c:v>-41000</c:v>
                </c:pt>
                <c:pt idx="355">
                  <c:v>-11999.9999999997</c:v>
                </c:pt>
                <c:pt idx="356">
                  <c:v>-88000.0000000003</c:v>
                </c:pt>
                <c:pt idx="357">
                  <c:v>66500.0000000003</c:v>
                </c:pt>
                <c:pt idx="358">
                  <c:v>-1500.00000000023</c:v>
                </c:pt>
                <c:pt idx="359">
                  <c:v>67000</c:v>
                </c:pt>
                <c:pt idx="360">
                  <c:v>42499.9999999999</c:v>
                </c:pt>
                <c:pt idx="361">
                  <c:v>58000</c:v>
                </c:pt>
                <c:pt idx="362">
                  <c:v>-3499.99999999984</c:v>
                </c:pt>
                <c:pt idx="363">
                  <c:v>-42499.9999999999</c:v>
                </c:pt>
                <c:pt idx="364">
                  <c:v>-61000.0000000001</c:v>
                </c:pt>
                <c:pt idx="365">
                  <c:v>11999.9999999999</c:v>
                </c:pt>
                <c:pt idx="366">
                  <c:v>-51000.0000000002</c:v>
                </c:pt>
                <c:pt idx="367">
                  <c:v>9000.00000000034</c:v>
                </c:pt>
                <c:pt idx="368">
                  <c:v>-40500.0000000001</c:v>
                </c:pt>
                <c:pt idx="369">
                  <c:v>62999.9999999999</c:v>
                </c:pt>
                <c:pt idx="370">
                  <c:v>106500</c:v>
                </c:pt>
                <c:pt idx="371">
                  <c:v>23500.0000000001</c:v>
                </c:pt>
                <c:pt idx="372">
                  <c:v>17000</c:v>
                </c:pt>
                <c:pt idx="373">
                  <c:v>65000</c:v>
                </c:pt>
                <c:pt idx="374">
                  <c:v>-142500</c:v>
                </c:pt>
                <c:pt idx="375">
                  <c:v>21999.9999999999</c:v>
                </c:pt>
                <c:pt idx="376">
                  <c:v>-23499.9999999999</c:v>
                </c:pt>
                <c:pt idx="377">
                  <c:v>63500</c:v>
                </c:pt>
                <c:pt idx="378">
                  <c:v>-2999.99999999993</c:v>
                </c:pt>
                <c:pt idx="379">
                  <c:v>32500.0000000003</c:v>
                </c:pt>
                <c:pt idx="380">
                  <c:v>20499.9999999997</c:v>
                </c:pt>
                <c:pt idx="381">
                  <c:v>82500.0000000005</c:v>
                </c:pt>
                <c:pt idx="382">
                  <c:v>-32000.0000000006</c:v>
                </c:pt>
                <c:pt idx="383">
                  <c:v>-32499.9999999996</c:v>
                </c:pt>
                <c:pt idx="384">
                  <c:v>2499.99999999985</c:v>
                </c:pt>
                <c:pt idx="385">
                  <c:v>56000.0000000001</c:v>
                </c:pt>
                <c:pt idx="386">
                  <c:v>4499.99999999964</c:v>
                </c:pt>
                <c:pt idx="387">
                  <c:v>3500.00000000001</c:v>
                </c:pt>
                <c:pt idx="388">
                  <c:v>-1999.99999999977</c:v>
                </c:pt>
                <c:pt idx="389">
                  <c:v>75999.9999999998</c:v>
                </c:pt>
                <c:pt idx="390">
                  <c:v>-80499.9999999998</c:v>
                </c:pt>
                <c:pt idx="391">
                  <c:v>166000</c:v>
                </c:pt>
                <c:pt idx="392">
                  <c:v>-14500.0000000005</c:v>
                </c:pt>
                <c:pt idx="393">
                  <c:v>-50999.9999999998</c:v>
                </c:pt>
                <c:pt idx="394">
                  <c:v>-6500.00000000013</c:v>
                </c:pt>
                <c:pt idx="395">
                  <c:v>-58999.9999999995</c:v>
                </c:pt>
                <c:pt idx="396">
                  <c:v>0</c:v>
                </c:pt>
                <c:pt idx="397">
                  <c:v>50499.9999999996</c:v>
                </c:pt>
                <c:pt idx="398">
                  <c:v>-88999.9999999997</c:v>
                </c:pt>
                <c:pt idx="399">
                  <c:v>177500</c:v>
                </c:pt>
                <c:pt idx="400">
                  <c:v>16999.9999999998</c:v>
                </c:pt>
                <c:pt idx="401">
                  <c:v>24500.0000000001</c:v>
                </c:pt>
                <c:pt idx="402">
                  <c:v>-44000.0000000001</c:v>
                </c:pt>
                <c:pt idx="403">
                  <c:v>-8499.99999999973</c:v>
                </c:pt>
                <c:pt idx="404">
                  <c:v>58500.0000000001</c:v>
                </c:pt>
                <c:pt idx="405">
                  <c:v>23000</c:v>
                </c:pt>
                <c:pt idx="406">
                  <c:v>-51000.0000000002</c:v>
                </c:pt>
                <c:pt idx="407">
                  <c:v>41499.9999999996</c:v>
                </c:pt>
                <c:pt idx="408">
                  <c:v>49000.0000000002</c:v>
                </c:pt>
                <c:pt idx="409">
                  <c:v>-40000.0000000002</c:v>
                </c:pt>
                <c:pt idx="410">
                  <c:v>27500.0000000006</c:v>
                </c:pt>
                <c:pt idx="411">
                  <c:v>-62000.0000000001</c:v>
                </c:pt>
                <c:pt idx="412">
                  <c:v>-98000</c:v>
                </c:pt>
                <c:pt idx="413">
                  <c:v>61999.9999999997</c:v>
                </c:pt>
                <c:pt idx="414">
                  <c:v>-92500.0000000001</c:v>
                </c:pt>
                <c:pt idx="415">
                  <c:v>144500</c:v>
                </c:pt>
                <c:pt idx="416">
                  <c:v>-30000.0000000004</c:v>
                </c:pt>
                <c:pt idx="417">
                  <c:v>103000</c:v>
                </c:pt>
                <c:pt idx="418">
                  <c:v>-88500.0000000002</c:v>
                </c:pt>
                <c:pt idx="419">
                  <c:v>33499.9999999997</c:v>
                </c:pt>
                <c:pt idx="420">
                  <c:v>-39999.9999999995</c:v>
                </c:pt>
                <c:pt idx="421">
                  <c:v>50499.9999999999</c:v>
                </c:pt>
                <c:pt idx="422">
                  <c:v>96499.9999999996</c:v>
                </c:pt>
                <c:pt idx="423">
                  <c:v>-51500.0000000001</c:v>
                </c:pt>
                <c:pt idx="424">
                  <c:v>46999.9999999999</c:v>
                </c:pt>
                <c:pt idx="425">
                  <c:v>-36999.9999999997</c:v>
                </c:pt>
                <c:pt idx="426">
                  <c:v>82999.9999999998</c:v>
                </c:pt>
                <c:pt idx="427">
                  <c:v>8500.00000000044</c:v>
                </c:pt>
                <c:pt idx="428">
                  <c:v>18999.9999999998</c:v>
                </c:pt>
                <c:pt idx="429">
                  <c:v>-98499.9999999999</c:v>
                </c:pt>
                <c:pt idx="430">
                  <c:v>-7500.00000000028</c:v>
                </c:pt>
                <c:pt idx="431">
                  <c:v>139000</c:v>
                </c:pt>
                <c:pt idx="432">
                  <c:v>-19999.9999999999</c:v>
                </c:pt>
                <c:pt idx="433">
                  <c:v>-148500</c:v>
                </c:pt>
                <c:pt idx="434">
                  <c:v>66499.9999999999</c:v>
                </c:pt>
                <c:pt idx="435">
                  <c:v>140500</c:v>
                </c:pt>
                <c:pt idx="436">
                  <c:v>-184000</c:v>
                </c:pt>
                <c:pt idx="437">
                  <c:v>19500</c:v>
                </c:pt>
                <c:pt idx="438">
                  <c:v>-22500.0000000001</c:v>
                </c:pt>
                <c:pt idx="439">
                  <c:v>-149000</c:v>
                </c:pt>
                <c:pt idx="440">
                  <c:v>81000.0000000002</c:v>
                </c:pt>
                <c:pt idx="441">
                  <c:v>32000</c:v>
                </c:pt>
                <c:pt idx="442">
                  <c:v>-60500.0000000004</c:v>
                </c:pt>
                <c:pt idx="443">
                  <c:v>7999.99999999983</c:v>
                </c:pt>
                <c:pt idx="444">
                  <c:v>67000.0000000002</c:v>
                </c:pt>
                <c:pt idx="445">
                  <c:v>-44000.0000000001</c:v>
                </c:pt>
                <c:pt idx="446">
                  <c:v>35500</c:v>
                </c:pt>
                <c:pt idx="447">
                  <c:v>-47999.9999999997</c:v>
                </c:pt>
                <c:pt idx="448">
                  <c:v>30000.0000000001</c:v>
                </c:pt>
                <c:pt idx="449">
                  <c:v>-116000</c:v>
                </c:pt>
                <c:pt idx="450">
                  <c:v>101500</c:v>
                </c:pt>
                <c:pt idx="451">
                  <c:v>46000.0000000001</c:v>
                </c:pt>
                <c:pt idx="452">
                  <c:v>-8000.00000000054</c:v>
                </c:pt>
                <c:pt idx="453">
                  <c:v>63500.0000000005</c:v>
                </c:pt>
                <c:pt idx="454">
                  <c:v>4499.99999999982</c:v>
                </c:pt>
                <c:pt idx="455">
                  <c:v>33500.0000000001</c:v>
                </c:pt>
                <c:pt idx="456">
                  <c:v>-127000</c:v>
                </c:pt>
                <c:pt idx="457">
                  <c:v>77499.9999999999</c:v>
                </c:pt>
                <c:pt idx="458">
                  <c:v>101500</c:v>
                </c:pt>
                <c:pt idx="459">
                  <c:v>-36999.9999999997</c:v>
                </c:pt>
                <c:pt idx="460">
                  <c:v>15999.9999999997</c:v>
                </c:pt>
                <c:pt idx="461">
                  <c:v>-63499.9999999998</c:v>
                </c:pt>
                <c:pt idx="462">
                  <c:v>1000.00000000051</c:v>
                </c:pt>
                <c:pt idx="463">
                  <c:v>53999.9999999996</c:v>
                </c:pt>
                <c:pt idx="464">
                  <c:v>9499.99999999988</c:v>
                </c:pt>
                <c:pt idx="465">
                  <c:v>-44999.9999999996</c:v>
                </c:pt>
                <c:pt idx="466">
                  <c:v>69500</c:v>
                </c:pt>
                <c:pt idx="467">
                  <c:v>-4500.00000000053</c:v>
                </c:pt>
                <c:pt idx="468">
                  <c:v>76000.0000000002</c:v>
                </c:pt>
                <c:pt idx="469">
                  <c:v>23500.0000000003</c:v>
                </c:pt>
                <c:pt idx="470">
                  <c:v>-7500.00000000029</c:v>
                </c:pt>
                <c:pt idx="471">
                  <c:v>-50999.9999999998</c:v>
                </c:pt>
                <c:pt idx="472">
                  <c:v>61999.9999999998</c:v>
                </c:pt>
                <c:pt idx="473">
                  <c:v>499.999999999898</c:v>
                </c:pt>
                <c:pt idx="474">
                  <c:v>23499.9999999999</c:v>
                </c:pt>
                <c:pt idx="475">
                  <c:v>105000</c:v>
                </c:pt>
                <c:pt idx="476">
                  <c:v>-69999.9999999996</c:v>
                </c:pt>
                <c:pt idx="477">
                  <c:v>87999.9999999999</c:v>
                </c:pt>
                <c:pt idx="478">
                  <c:v>57499.9999999999</c:v>
                </c:pt>
                <c:pt idx="479">
                  <c:v>93999.9999999994</c:v>
                </c:pt>
                <c:pt idx="480">
                  <c:v>-136999.999999999</c:v>
                </c:pt>
                <c:pt idx="481">
                  <c:v>-106500</c:v>
                </c:pt>
                <c:pt idx="482">
                  <c:v>37999.9999999999</c:v>
                </c:pt>
                <c:pt idx="483">
                  <c:v>-155000</c:v>
                </c:pt>
                <c:pt idx="484">
                  <c:v>10000.0000000005</c:v>
                </c:pt>
                <c:pt idx="485">
                  <c:v>-40500.0000000005</c:v>
                </c:pt>
                <c:pt idx="486">
                  <c:v>51500.0000000001</c:v>
                </c:pt>
                <c:pt idx="487">
                  <c:v>24000.0000000002</c:v>
                </c:pt>
                <c:pt idx="488">
                  <c:v>71999.9999999999</c:v>
                </c:pt>
                <c:pt idx="489">
                  <c:v>-26000.0000000002</c:v>
                </c:pt>
                <c:pt idx="490">
                  <c:v>40499.9999999998</c:v>
                </c:pt>
                <c:pt idx="491">
                  <c:v>-25999.9999999994</c:v>
                </c:pt>
                <c:pt idx="492">
                  <c:v>83999.9999999996</c:v>
                </c:pt>
                <c:pt idx="493">
                  <c:v>105000</c:v>
                </c:pt>
                <c:pt idx="494">
                  <c:v>-47500.0000000001</c:v>
                </c:pt>
                <c:pt idx="495">
                  <c:v>69000.0000000001</c:v>
                </c:pt>
                <c:pt idx="496">
                  <c:v>33000.0000000005</c:v>
                </c:pt>
                <c:pt idx="497">
                  <c:v>-12500.0000000007</c:v>
                </c:pt>
                <c:pt idx="498">
                  <c:v>26000.0000000005</c:v>
                </c:pt>
                <c:pt idx="499">
                  <c:v>-57999.9999999998</c:v>
                </c:pt>
                <c:pt idx="500">
                  <c:v>67499.9999999997</c:v>
                </c:pt>
                <c:pt idx="501">
                  <c:v>117500</c:v>
                </c:pt>
                <c:pt idx="502">
                  <c:v>47499.9999999998</c:v>
                </c:pt>
                <c:pt idx="503">
                  <c:v>6500.00000000084</c:v>
                </c:pt>
                <c:pt idx="504">
                  <c:v>62499.9999999997</c:v>
                </c:pt>
                <c:pt idx="505">
                  <c:v>-42000.0000000002</c:v>
                </c:pt>
                <c:pt idx="506">
                  <c:v>-42499.9999999997</c:v>
                </c:pt>
                <c:pt idx="507">
                  <c:v>79999.9999999997</c:v>
                </c:pt>
                <c:pt idx="508">
                  <c:v>73000</c:v>
                </c:pt>
                <c:pt idx="509">
                  <c:v>-36999.9999999994</c:v>
                </c:pt>
                <c:pt idx="510">
                  <c:v>-33500.0000000004</c:v>
                </c:pt>
                <c:pt idx="511">
                  <c:v>30499.9999999996</c:v>
                </c:pt>
                <c:pt idx="512">
                  <c:v>70000.0000000006</c:v>
                </c:pt>
                <c:pt idx="513">
                  <c:v>66999.9999999995</c:v>
                </c:pt>
                <c:pt idx="514">
                  <c:v>-282500</c:v>
                </c:pt>
                <c:pt idx="515">
                  <c:v>-101500</c:v>
                </c:pt>
                <c:pt idx="516">
                  <c:v>119000</c:v>
                </c:pt>
                <c:pt idx="517">
                  <c:v>-102000</c:v>
                </c:pt>
                <c:pt idx="518">
                  <c:v>-20499.9999999998</c:v>
                </c:pt>
                <c:pt idx="519">
                  <c:v>135500</c:v>
                </c:pt>
                <c:pt idx="520">
                  <c:v>-169000</c:v>
                </c:pt>
                <c:pt idx="521">
                  <c:v>132500</c:v>
                </c:pt>
                <c:pt idx="522">
                  <c:v>-75499.9999999999</c:v>
                </c:pt>
                <c:pt idx="523">
                  <c:v>-94500.0000000004</c:v>
                </c:pt>
                <c:pt idx="524">
                  <c:v>165000.000000001</c:v>
                </c:pt>
                <c:pt idx="525">
                  <c:v>-102500</c:v>
                </c:pt>
                <c:pt idx="526">
                  <c:v>24499.9999999997</c:v>
                </c:pt>
                <c:pt idx="527">
                  <c:v>-77499.9999999995</c:v>
                </c:pt>
                <c:pt idx="528">
                  <c:v>85499.9999999997</c:v>
                </c:pt>
                <c:pt idx="529">
                  <c:v>-81500.0000000001</c:v>
                </c:pt>
                <c:pt idx="530">
                  <c:v>185500</c:v>
                </c:pt>
                <c:pt idx="531">
                  <c:v>-40500.0000000001</c:v>
                </c:pt>
                <c:pt idx="532">
                  <c:v>-12499.9999999996</c:v>
                </c:pt>
                <c:pt idx="533">
                  <c:v>60500</c:v>
                </c:pt>
                <c:pt idx="534">
                  <c:v>-14500</c:v>
                </c:pt>
                <c:pt idx="535">
                  <c:v>-64000.0000000004</c:v>
                </c:pt>
                <c:pt idx="536">
                  <c:v>-207999.999999999</c:v>
                </c:pt>
                <c:pt idx="537">
                  <c:v>-90000.0000000002</c:v>
                </c:pt>
                <c:pt idx="538">
                  <c:v>-78999.9999999999</c:v>
                </c:pt>
                <c:pt idx="539">
                  <c:v>46999.9999999999</c:v>
                </c:pt>
                <c:pt idx="540">
                  <c:v>-79000.0000000003</c:v>
                </c:pt>
                <c:pt idx="541">
                  <c:v>55500.0000000003</c:v>
                </c:pt>
                <c:pt idx="542">
                  <c:v>-26500.0000000004</c:v>
                </c:pt>
                <c:pt idx="543">
                  <c:v>-115500</c:v>
                </c:pt>
                <c:pt idx="544">
                  <c:v>58500.0000000001</c:v>
                </c:pt>
                <c:pt idx="545">
                  <c:v>56999.9999999997</c:v>
                </c:pt>
                <c:pt idx="546">
                  <c:v>20000.0000000003</c:v>
                </c:pt>
                <c:pt idx="547">
                  <c:v>-3000.00000000047</c:v>
                </c:pt>
                <c:pt idx="548">
                  <c:v>136500.000000001</c:v>
                </c:pt>
                <c:pt idx="549">
                  <c:v>-54500.0000000002</c:v>
                </c:pt>
                <c:pt idx="550">
                  <c:v>14500</c:v>
                </c:pt>
                <c:pt idx="551">
                  <c:v>-55000.0000000001</c:v>
                </c:pt>
                <c:pt idx="552">
                  <c:v>-178500</c:v>
                </c:pt>
                <c:pt idx="553">
                  <c:v>-58500.0000000001</c:v>
                </c:pt>
                <c:pt idx="554">
                  <c:v>20000.0000000003</c:v>
                </c:pt>
                <c:pt idx="555">
                  <c:v>180000</c:v>
                </c:pt>
                <c:pt idx="556">
                  <c:v>12500</c:v>
                </c:pt>
                <c:pt idx="557">
                  <c:v>-67500.0000000004</c:v>
                </c:pt>
                <c:pt idx="558">
                  <c:v>97500.0000000002</c:v>
                </c:pt>
                <c:pt idx="559">
                  <c:v>-20499.9999999998</c:v>
                </c:pt>
                <c:pt idx="560">
                  <c:v>-72499.9999999998</c:v>
                </c:pt>
                <c:pt idx="561">
                  <c:v>97999.9999999993</c:v>
                </c:pt>
                <c:pt idx="562">
                  <c:v>129500.000000001</c:v>
                </c:pt>
                <c:pt idx="563">
                  <c:v>64000.0000000001</c:v>
                </c:pt>
                <c:pt idx="564">
                  <c:v>-84000</c:v>
                </c:pt>
                <c:pt idx="565">
                  <c:v>-5000.00000000043</c:v>
                </c:pt>
                <c:pt idx="566">
                  <c:v>76000.0000000002</c:v>
                </c:pt>
                <c:pt idx="567">
                  <c:v>62000.0000000001</c:v>
                </c:pt>
                <c:pt idx="568">
                  <c:v>-53000.0000000001</c:v>
                </c:pt>
                <c:pt idx="569">
                  <c:v>-28500</c:v>
                </c:pt>
                <c:pt idx="570">
                  <c:v>-77000</c:v>
                </c:pt>
                <c:pt idx="571">
                  <c:v>122000</c:v>
                </c:pt>
                <c:pt idx="572">
                  <c:v>-145500</c:v>
                </c:pt>
                <c:pt idx="573">
                  <c:v>2499.99999999951</c:v>
                </c:pt>
                <c:pt idx="574">
                  <c:v>27000</c:v>
                </c:pt>
                <c:pt idx="575">
                  <c:v>-1499.99999999935</c:v>
                </c:pt>
                <c:pt idx="576">
                  <c:v>-82000.0000000004</c:v>
                </c:pt>
                <c:pt idx="577">
                  <c:v>499.999999999901</c:v>
                </c:pt>
                <c:pt idx="578">
                  <c:v>102500</c:v>
                </c:pt>
                <c:pt idx="579">
                  <c:v>-8499.99999999973</c:v>
                </c:pt>
                <c:pt idx="580">
                  <c:v>-10000.0000000001</c:v>
                </c:pt>
                <c:pt idx="581">
                  <c:v>79500.0000000002</c:v>
                </c:pt>
                <c:pt idx="582">
                  <c:v>-11999.9999999997</c:v>
                </c:pt>
                <c:pt idx="583">
                  <c:v>213000</c:v>
                </c:pt>
                <c:pt idx="584">
                  <c:v>-22000.0000000002</c:v>
                </c:pt>
                <c:pt idx="585">
                  <c:v>-25499.9999999992</c:v>
                </c:pt>
                <c:pt idx="586">
                  <c:v>29999.9999999997</c:v>
                </c:pt>
                <c:pt idx="587">
                  <c:v>-32000</c:v>
                </c:pt>
                <c:pt idx="588">
                  <c:v>49500.0000000001</c:v>
                </c:pt>
                <c:pt idx="589">
                  <c:v>31499.9999999998</c:v>
                </c:pt>
                <c:pt idx="590">
                  <c:v>-6000.00000000023</c:v>
                </c:pt>
                <c:pt idx="591">
                  <c:v>48000.0000000001</c:v>
                </c:pt>
                <c:pt idx="592">
                  <c:v>43000</c:v>
                </c:pt>
                <c:pt idx="593">
                  <c:v>-999.999999999447</c:v>
                </c:pt>
                <c:pt idx="594">
                  <c:v>-55000.0000000001</c:v>
                </c:pt>
                <c:pt idx="595">
                  <c:v>-458500</c:v>
                </c:pt>
                <c:pt idx="596">
                  <c:v>503000</c:v>
                </c:pt>
                <c:pt idx="597">
                  <c:v>-13500.0000000005</c:v>
                </c:pt>
                <c:pt idx="598">
                  <c:v>27500.0000000006</c:v>
                </c:pt>
                <c:pt idx="599">
                  <c:v>-96500.0000000007</c:v>
                </c:pt>
                <c:pt idx="600">
                  <c:v>-32999.9999999995</c:v>
                </c:pt>
                <c:pt idx="601">
                  <c:v>-177000</c:v>
                </c:pt>
                <c:pt idx="602">
                  <c:v>45500.0000000005</c:v>
                </c:pt>
                <c:pt idx="603">
                  <c:v>45499.9999999998</c:v>
                </c:pt>
                <c:pt idx="604">
                  <c:v>71999.9999999996</c:v>
                </c:pt>
                <c:pt idx="605">
                  <c:v>-79500.0000000002</c:v>
                </c:pt>
                <c:pt idx="606">
                  <c:v>-88499.9999999998</c:v>
                </c:pt>
                <c:pt idx="607">
                  <c:v>82500.0000000003</c:v>
                </c:pt>
                <c:pt idx="608">
                  <c:v>-33500.0000000004</c:v>
                </c:pt>
                <c:pt idx="609">
                  <c:v>97000.0000000003</c:v>
                </c:pt>
                <c:pt idx="610">
                  <c:v>-73000</c:v>
                </c:pt>
                <c:pt idx="611">
                  <c:v>-51999.9999999996</c:v>
                </c:pt>
                <c:pt idx="612">
                  <c:v>-80500.0000000003</c:v>
                </c:pt>
                <c:pt idx="613">
                  <c:v>30000.0000000001</c:v>
                </c:pt>
                <c:pt idx="614">
                  <c:v>-211500</c:v>
                </c:pt>
                <c:pt idx="615">
                  <c:v>172500</c:v>
                </c:pt>
                <c:pt idx="616">
                  <c:v>45500.0000000002</c:v>
                </c:pt>
                <c:pt idx="617">
                  <c:v>25499.9999999996</c:v>
                </c:pt>
                <c:pt idx="618">
                  <c:v>28500.0000000004</c:v>
                </c:pt>
                <c:pt idx="619">
                  <c:v>90499.9999999998</c:v>
                </c:pt>
                <c:pt idx="620">
                  <c:v>49000.0000000002</c:v>
                </c:pt>
                <c:pt idx="621">
                  <c:v>174000</c:v>
                </c:pt>
                <c:pt idx="622">
                  <c:v>-136000</c:v>
                </c:pt>
                <c:pt idx="623">
                  <c:v>34499.9999999999</c:v>
                </c:pt>
                <c:pt idx="624">
                  <c:v>-12499.9999999996</c:v>
                </c:pt>
                <c:pt idx="625">
                  <c:v>-148000.000000001</c:v>
                </c:pt>
                <c:pt idx="626">
                  <c:v>213000</c:v>
                </c:pt>
                <c:pt idx="627">
                  <c:v>78999.9999999999</c:v>
                </c:pt>
                <c:pt idx="628">
                  <c:v>-120000</c:v>
                </c:pt>
                <c:pt idx="629">
                  <c:v>167000</c:v>
                </c:pt>
                <c:pt idx="630">
                  <c:v>30000.0000000004</c:v>
                </c:pt>
                <c:pt idx="631">
                  <c:v>47499.9999999994</c:v>
                </c:pt>
                <c:pt idx="632">
                  <c:v>31000.0000000006</c:v>
                </c:pt>
                <c:pt idx="633">
                  <c:v>-49500.0000000001</c:v>
                </c:pt>
                <c:pt idx="634">
                  <c:v>-108500</c:v>
                </c:pt>
                <c:pt idx="635">
                  <c:v>7499.99999999958</c:v>
                </c:pt>
                <c:pt idx="636">
                  <c:v>-56999.9999999993</c:v>
                </c:pt>
                <c:pt idx="637">
                  <c:v>195500</c:v>
                </c:pt>
                <c:pt idx="638">
                  <c:v>-12500</c:v>
                </c:pt>
                <c:pt idx="639">
                  <c:v>127000</c:v>
                </c:pt>
                <c:pt idx="640">
                  <c:v>-6500.00000000013</c:v>
                </c:pt>
                <c:pt idx="641">
                  <c:v>-80500.0000000003</c:v>
                </c:pt>
                <c:pt idx="642">
                  <c:v>-34499.9999999995</c:v>
                </c:pt>
                <c:pt idx="643">
                  <c:v>-140000</c:v>
                </c:pt>
                <c:pt idx="644">
                  <c:v>-44000.0000000001</c:v>
                </c:pt>
                <c:pt idx="645">
                  <c:v>24000.0000000002</c:v>
                </c:pt>
                <c:pt idx="646">
                  <c:v>-70000.0000000003</c:v>
                </c:pt>
                <c:pt idx="647">
                  <c:v>98000.0000000004</c:v>
                </c:pt>
                <c:pt idx="648">
                  <c:v>-25499.9999999999</c:v>
                </c:pt>
                <c:pt idx="649">
                  <c:v>49999.9999999996</c:v>
                </c:pt>
                <c:pt idx="650">
                  <c:v>18999.9999999998</c:v>
                </c:pt>
                <c:pt idx="651">
                  <c:v>82000</c:v>
                </c:pt>
                <c:pt idx="652">
                  <c:v>46000.0000000001</c:v>
                </c:pt>
                <c:pt idx="653">
                  <c:v>57499.9999999999</c:v>
                </c:pt>
                <c:pt idx="654">
                  <c:v>-106500</c:v>
                </c:pt>
                <c:pt idx="655">
                  <c:v>55000.0000000004</c:v>
                </c:pt>
                <c:pt idx="656">
                  <c:v>78499.9999999997</c:v>
                </c:pt>
                <c:pt idx="657">
                  <c:v>56500.0000000001</c:v>
                </c:pt>
                <c:pt idx="658">
                  <c:v>-90499.9999999998</c:v>
                </c:pt>
                <c:pt idx="659">
                  <c:v>117999.999999999</c:v>
                </c:pt>
                <c:pt idx="660">
                  <c:v>-19499.9999999997</c:v>
                </c:pt>
                <c:pt idx="661">
                  <c:v>14999.9999999991</c:v>
                </c:pt>
                <c:pt idx="662">
                  <c:v>69000.0000000012</c:v>
                </c:pt>
                <c:pt idx="663">
                  <c:v>-197500</c:v>
                </c:pt>
                <c:pt idx="664">
                  <c:v>101000</c:v>
                </c:pt>
                <c:pt idx="665">
                  <c:v>-7000.00000000076</c:v>
                </c:pt>
                <c:pt idx="666">
                  <c:v>70500.0000000013</c:v>
                </c:pt>
                <c:pt idx="667">
                  <c:v>124499.999999999</c:v>
                </c:pt>
                <c:pt idx="668">
                  <c:v>-12499.9999999986</c:v>
                </c:pt>
                <c:pt idx="669">
                  <c:v>-141500.000000001</c:v>
                </c:pt>
                <c:pt idx="670">
                  <c:v>209000</c:v>
                </c:pt>
                <c:pt idx="671">
                  <c:v>20499.9999999998</c:v>
                </c:pt>
                <c:pt idx="672">
                  <c:v>87500</c:v>
                </c:pt>
                <c:pt idx="673">
                  <c:v>-235500</c:v>
                </c:pt>
                <c:pt idx="674">
                  <c:v>-117000.000000001</c:v>
                </c:pt>
                <c:pt idx="675">
                  <c:v>139000</c:v>
                </c:pt>
                <c:pt idx="676">
                  <c:v>-102500</c:v>
                </c:pt>
                <c:pt idx="677">
                  <c:v>-42000.0000000002</c:v>
                </c:pt>
                <c:pt idx="678">
                  <c:v>182500</c:v>
                </c:pt>
                <c:pt idx="679">
                  <c:v>-66000</c:v>
                </c:pt>
                <c:pt idx="680">
                  <c:v>149999.999999999</c:v>
                </c:pt>
                <c:pt idx="681">
                  <c:v>-38499.9999999998</c:v>
                </c:pt>
                <c:pt idx="682">
                  <c:v>-5499.99999999997</c:v>
                </c:pt>
                <c:pt idx="683">
                  <c:v>36500.0000000013</c:v>
                </c:pt>
                <c:pt idx="684">
                  <c:v>-145500.000000001</c:v>
                </c:pt>
                <c:pt idx="685">
                  <c:v>129500</c:v>
                </c:pt>
                <c:pt idx="686">
                  <c:v>40499.9999999994</c:v>
                </c:pt>
                <c:pt idx="687">
                  <c:v>-81999.9999999993</c:v>
                </c:pt>
                <c:pt idx="688">
                  <c:v>-38499.9999999998</c:v>
                </c:pt>
                <c:pt idx="689">
                  <c:v>-94500</c:v>
                </c:pt>
                <c:pt idx="690">
                  <c:v>-4499.99999999982</c:v>
                </c:pt>
                <c:pt idx="691">
                  <c:v>162500</c:v>
                </c:pt>
                <c:pt idx="692">
                  <c:v>-61500.0000000006</c:v>
                </c:pt>
                <c:pt idx="693">
                  <c:v>-86499.9999999998</c:v>
                </c:pt>
                <c:pt idx="694">
                  <c:v>104500.000000001</c:v>
                </c:pt>
                <c:pt idx="695">
                  <c:v>-131000.000000001</c:v>
                </c:pt>
                <c:pt idx="696">
                  <c:v>-123500</c:v>
                </c:pt>
                <c:pt idx="697">
                  <c:v>166000</c:v>
                </c:pt>
                <c:pt idx="698">
                  <c:v>-190000</c:v>
                </c:pt>
                <c:pt idx="699">
                  <c:v>41000</c:v>
                </c:pt>
                <c:pt idx="700">
                  <c:v>-41500.0000000003</c:v>
                </c:pt>
                <c:pt idx="701">
                  <c:v>-100000</c:v>
                </c:pt>
                <c:pt idx="702">
                  <c:v>94000.0000000005</c:v>
                </c:pt>
                <c:pt idx="703">
                  <c:v>42000.0000000002</c:v>
                </c:pt>
                <c:pt idx="704">
                  <c:v>-156500</c:v>
                </c:pt>
                <c:pt idx="705">
                  <c:v>-5500.00000000034</c:v>
                </c:pt>
                <c:pt idx="706">
                  <c:v>48999.9999999998</c:v>
                </c:pt>
                <c:pt idx="707">
                  <c:v>-49499.9999999994</c:v>
                </c:pt>
                <c:pt idx="708">
                  <c:v>24999.9999999996</c:v>
                </c:pt>
                <c:pt idx="709">
                  <c:v>46000.0000000001</c:v>
                </c:pt>
                <c:pt idx="710">
                  <c:v>-113000.000000001</c:v>
                </c:pt>
                <c:pt idx="711">
                  <c:v>119000.000000001</c:v>
                </c:pt>
                <c:pt idx="712">
                  <c:v>12499.9999999996</c:v>
                </c:pt>
                <c:pt idx="713">
                  <c:v>29000.0000000006</c:v>
                </c:pt>
                <c:pt idx="714">
                  <c:v>-164500</c:v>
                </c:pt>
                <c:pt idx="715">
                  <c:v>86499.9999999998</c:v>
                </c:pt>
                <c:pt idx="716">
                  <c:v>93000.0000000003</c:v>
                </c:pt>
                <c:pt idx="717">
                  <c:v>22000.0000000002</c:v>
                </c:pt>
                <c:pt idx="718">
                  <c:v>26499.9999999997</c:v>
                </c:pt>
                <c:pt idx="719">
                  <c:v>-130000</c:v>
                </c:pt>
                <c:pt idx="720">
                  <c:v>192500</c:v>
                </c:pt>
                <c:pt idx="721">
                  <c:v>-96500</c:v>
                </c:pt>
                <c:pt idx="722">
                  <c:v>-71500.0000000004</c:v>
                </c:pt>
                <c:pt idx="723">
                  <c:v>-89000.0000000001</c:v>
                </c:pt>
                <c:pt idx="724">
                  <c:v>-122000</c:v>
                </c:pt>
                <c:pt idx="725">
                  <c:v>31000.0000000002</c:v>
                </c:pt>
                <c:pt idx="726">
                  <c:v>50500.0000000003</c:v>
                </c:pt>
                <c:pt idx="727">
                  <c:v>76500.0000000001</c:v>
                </c:pt>
                <c:pt idx="728">
                  <c:v>-59500.0000000006</c:v>
                </c:pt>
                <c:pt idx="729">
                  <c:v>141500.000000001</c:v>
                </c:pt>
                <c:pt idx="730">
                  <c:v>4499.99999999945</c:v>
                </c:pt>
                <c:pt idx="731">
                  <c:v>95500.0000000002</c:v>
                </c:pt>
                <c:pt idx="732">
                  <c:v>42999.9999999996</c:v>
                </c:pt>
                <c:pt idx="733">
                  <c:v>-81499.9999999994</c:v>
                </c:pt>
                <c:pt idx="734">
                  <c:v>33500.0000000001</c:v>
                </c:pt>
                <c:pt idx="735">
                  <c:v>-5500.00000000068</c:v>
                </c:pt>
                <c:pt idx="736">
                  <c:v>250000</c:v>
                </c:pt>
                <c:pt idx="737">
                  <c:v>-78999.9999999996</c:v>
                </c:pt>
                <c:pt idx="738">
                  <c:v>107999.999999999</c:v>
                </c:pt>
                <c:pt idx="739">
                  <c:v>65999.9999999997</c:v>
                </c:pt>
                <c:pt idx="740">
                  <c:v>8000.00000000054</c:v>
                </c:pt>
                <c:pt idx="741">
                  <c:v>-86000.0000000003</c:v>
                </c:pt>
                <c:pt idx="742">
                  <c:v>-62500.0000000004</c:v>
                </c:pt>
                <c:pt idx="743">
                  <c:v>4000.00000000027</c:v>
                </c:pt>
                <c:pt idx="744">
                  <c:v>100000</c:v>
                </c:pt>
                <c:pt idx="745">
                  <c:v>45499.9999999998</c:v>
                </c:pt>
                <c:pt idx="746">
                  <c:v>47500.0000000001</c:v>
                </c:pt>
                <c:pt idx="747">
                  <c:v>-247500</c:v>
                </c:pt>
                <c:pt idx="748">
                  <c:v>-82500.0000000007</c:v>
                </c:pt>
                <c:pt idx="749">
                  <c:v>48500.0000000007</c:v>
                </c:pt>
                <c:pt idx="750">
                  <c:v>-126000</c:v>
                </c:pt>
                <c:pt idx="751">
                  <c:v>-8999.99999999999</c:v>
                </c:pt>
                <c:pt idx="752">
                  <c:v>20999.9999999997</c:v>
                </c:pt>
                <c:pt idx="753">
                  <c:v>-12999.9999999995</c:v>
                </c:pt>
                <c:pt idx="754">
                  <c:v>-50000</c:v>
                </c:pt>
                <c:pt idx="755">
                  <c:v>-120500</c:v>
                </c:pt>
                <c:pt idx="756">
                  <c:v>-170000</c:v>
                </c:pt>
                <c:pt idx="757">
                  <c:v>144500</c:v>
                </c:pt>
                <c:pt idx="758">
                  <c:v>131500</c:v>
                </c:pt>
                <c:pt idx="759">
                  <c:v>-186000</c:v>
                </c:pt>
                <c:pt idx="760">
                  <c:v>-100000</c:v>
                </c:pt>
                <c:pt idx="761">
                  <c:v>272000</c:v>
                </c:pt>
                <c:pt idx="762">
                  <c:v>8499.99999999973</c:v>
                </c:pt>
                <c:pt idx="763">
                  <c:v>-2999.99999999975</c:v>
                </c:pt>
                <c:pt idx="764">
                  <c:v>16499.9999999999</c:v>
                </c:pt>
                <c:pt idx="765">
                  <c:v>-76499.9999999997</c:v>
                </c:pt>
                <c:pt idx="766">
                  <c:v>-46000.0000000004</c:v>
                </c:pt>
                <c:pt idx="767">
                  <c:v>92500.0000000004</c:v>
                </c:pt>
                <c:pt idx="768">
                  <c:v>-190000</c:v>
                </c:pt>
                <c:pt idx="769">
                  <c:v>309500</c:v>
                </c:pt>
                <c:pt idx="770">
                  <c:v>-5499.99999999997</c:v>
                </c:pt>
                <c:pt idx="771">
                  <c:v>127000</c:v>
                </c:pt>
                <c:pt idx="772">
                  <c:v>-129500.000000001</c:v>
                </c:pt>
                <c:pt idx="773">
                  <c:v>100000.000000001</c:v>
                </c:pt>
                <c:pt idx="774">
                  <c:v>32999.9999999998</c:v>
                </c:pt>
                <c:pt idx="775">
                  <c:v>203500</c:v>
                </c:pt>
                <c:pt idx="776">
                  <c:v>-7000.00000000074</c:v>
                </c:pt>
                <c:pt idx="777">
                  <c:v>103500.000000001</c:v>
                </c:pt>
                <c:pt idx="778">
                  <c:v>-355000</c:v>
                </c:pt>
                <c:pt idx="779">
                  <c:v>-220999.999999999</c:v>
                </c:pt>
                <c:pt idx="780">
                  <c:v>397999.999999999</c:v>
                </c:pt>
                <c:pt idx="781">
                  <c:v>-11499.9999999995</c:v>
                </c:pt>
                <c:pt idx="782">
                  <c:v>85999.9999999992</c:v>
                </c:pt>
                <c:pt idx="783">
                  <c:v>134000</c:v>
                </c:pt>
                <c:pt idx="784">
                  <c:v>33000.0000000005</c:v>
                </c:pt>
                <c:pt idx="785">
                  <c:v>-200000</c:v>
                </c:pt>
                <c:pt idx="786">
                  <c:v>-91499.9999999999</c:v>
                </c:pt>
                <c:pt idx="787">
                  <c:v>113999.999999999</c:v>
                </c:pt>
                <c:pt idx="788">
                  <c:v>161500.000000001</c:v>
                </c:pt>
                <c:pt idx="789">
                  <c:v>-233000.000000001</c:v>
                </c:pt>
                <c:pt idx="790">
                  <c:v>16500.0000000006</c:v>
                </c:pt>
                <c:pt idx="791">
                  <c:v>-18000</c:v>
                </c:pt>
                <c:pt idx="792">
                  <c:v>104499.999999999</c:v>
                </c:pt>
                <c:pt idx="793">
                  <c:v>-96000.0000000001</c:v>
                </c:pt>
                <c:pt idx="794">
                  <c:v>99500.0000000012</c:v>
                </c:pt>
                <c:pt idx="795">
                  <c:v>32499.9999999996</c:v>
                </c:pt>
                <c:pt idx="796">
                  <c:v>-105000</c:v>
                </c:pt>
                <c:pt idx="797">
                  <c:v>142000</c:v>
                </c:pt>
                <c:pt idx="798">
                  <c:v>-25500.0000000003</c:v>
                </c:pt>
                <c:pt idx="799">
                  <c:v>53000.0000000001</c:v>
                </c:pt>
                <c:pt idx="800">
                  <c:v>69500.0000000007</c:v>
                </c:pt>
                <c:pt idx="801">
                  <c:v>-191000</c:v>
                </c:pt>
                <c:pt idx="802">
                  <c:v>279500</c:v>
                </c:pt>
                <c:pt idx="803">
                  <c:v>-58500.0000000001</c:v>
                </c:pt>
                <c:pt idx="804">
                  <c:v>37000.0000000005</c:v>
                </c:pt>
                <c:pt idx="805">
                  <c:v>-99000.0000000002</c:v>
                </c:pt>
                <c:pt idx="806">
                  <c:v>5499.99999999926</c:v>
                </c:pt>
                <c:pt idx="807">
                  <c:v>-31499.999999999</c:v>
                </c:pt>
                <c:pt idx="808">
                  <c:v>-108500.000000001</c:v>
                </c:pt>
                <c:pt idx="809">
                  <c:v>-32499.9999999996</c:v>
                </c:pt>
                <c:pt idx="810">
                  <c:v>71500.0000000004</c:v>
                </c:pt>
                <c:pt idx="811">
                  <c:v>39999.9999999992</c:v>
                </c:pt>
                <c:pt idx="812">
                  <c:v>48499.9999999999</c:v>
                </c:pt>
                <c:pt idx="813">
                  <c:v>-123500.000000001</c:v>
                </c:pt>
                <c:pt idx="814">
                  <c:v>-49499.999999999</c:v>
                </c:pt>
                <c:pt idx="815">
                  <c:v>46999.9999999992</c:v>
                </c:pt>
                <c:pt idx="816">
                  <c:v>-16499.9999999985</c:v>
                </c:pt>
                <c:pt idx="817">
                  <c:v>-27500.0000000006</c:v>
                </c:pt>
                <c:pt idx="818">
                  <c:v>116000</c:v>
                </c:pt>
                <c:pt idx="819">
                  <c:v>-43499.9999999995</c:v>
                </c:pt>
                <c:pt idx="820">
                  <c:v>71999.9999999999</c:v>
                </c:pt>
                <c:pt idx="821">
                  <c:v>34999.9999999994</c:v>
                </c:pt>
                <c:pt idx="822">
                  <c:v>142000.000000001</c:v>
                </c:pt>
                <c:pt idx="823">
                  <c:v>-32000.0000000007</c:v>
                </c:pt>
                <c:pt idx="824">
                  <c:v>-174999.999999999</c:v>
                </c:pt>
                <c:pt idx="825">
                  <c:v>61499.9999999995</c:v>
                </c:pt>
                <c:pt idx="826">
                  <c:v>17499.9999999997</c:v>
                </c:pt>
                <c:pt idx="827">
                  <c:v>66000.0000000004</c:v>
                </c:pt>
                <c:pt idx="828">
                  <c:v>-192999.999999999</c:v>
                </c:pt>
                <c:pt idx="829">
                  <c:v>76999.9999999996</c:v>
                </c:pt>
                <c:pt idx="830">
                  <c:v>73999.9999999995</c:v>
                </c:pt>
                <c:pt idx="831">
                  <c:v>-68000</c:v>
                </c:pt>
                <c:pt idx="832">
                  <c:v>120500.000000001</c:v>
                </c:pt>
                <c:pt idx="833">
                  <c:v>-103000.000000001</c:v>
                </c:pt>
                <c:pt idx="834">
                  <c:v>-27500.0000000006</c:v>
                </c:pt>
                <c:pt idx="835">
                  <c:v>-11999.999999999</c:v>
                </c:pt>
                <c:pt idx="836">
                  <c:v>-49500.0000000005</c:v>
                </c:pt>
                <c:pt idx="837">
                  <c:v>86000.0000000007</c:v>
                </c:pt>
                <c:pt idx="838">
                  <c:v>-44999.9999999996</c:v>
                </c:pt>
                <c:pt idx="839">
                  <c:v>60999.9999999992</c:v>
                </c:pt>
                <c:pt idx="840">
                  <c:v>10500.0000000004</c:v>
                </c:pt>
                <c:pt idx="841">
                  <c:v>-93500.0000000002</c:v>
                </c:pt>
                <c:pt idx="842">
                  <c:v>162500</c:v>
                </c:pt>
                <c:pt idx="843">
                  <c:v>-81499.9999999998</c:v>
                </c:pt>
                <c:pt idx="844">
                  <c:v>-17500.0000000004</c:v>
                </c:pt>
                <c:pt idx="845">
                  <c:v>-82499.9999999996</c:v>
                </c:pt>
                <c:pt idx="846">
                  <c:v>45999.9999999994</c:v>
                </c:pt>
                <c:pt idx="847">
                  <c:v>-34499.9999999999</c:v>
                </c:pt>
                <c:pt idx="848">
                  <c:v>-27499.9999999992</c:v>
                </c:pt>
                <c:pt idx="849">
                  <c:v>-86000.0000000007</c:v>
                </c:pt>
                <c:pt idx="850">
                  <c:v>-39499.9999999996</c:v>
                </c:pt>
                <c:pt idx="851">
                  <c:v>37000.0000000005</c:v>
                </c:pt>
                <c:pt idx="852">
                  <c:v>95999.9999999994</c:v>
                </c:pt>
                <c:pt idx="853">
                  <c:v>27999.9999999994</c:v>
                </c:pt>
                <c:pt idx="854">
                  <c:v>-62999.9999999996</c:v>
                </c:pt>
                <c:pt idx="855">
                  <c:v>42999.9999999993</c:v>
                </c:pt>
                <c:pt idx="856">
                  <c:v>-47999.9999999997</c:v>
                </c:pt>
                <c:pt idx="857">
                  <c:v>-8999.99999999962</c:v>
                </c:pt>
                <c:pt idx="858">
                  <c:v>87500</c:v>
                </c:pt>
                <c:pt idx="859">
                  <c:v>-7500.00000000028</c:v>
                </c:pt>
                <c:pt idx="860">
                  <c:v>-255500</c:v>
                </c:pt>
                <c:pt idx="861">
                  <c:v>173500.000000001</c:v>
                </c:pt>
                <c:pt idx="862">
                  <c:v>-68500.0000000002</c:v>
                </c:pt>
                <c:pt idx="863">
                  <c:v>6500.00000000048</c:v>
                </c:pt>
                <c:pt idx="864">
                  <c:v>-96000.0000000008</c:v>
                </c:pt>
                <c:pt idx="865">
                  <c:v>6500.00000000048</c:v>
                </c:pt>
                <c:pt idx="866">
                  <c:v>-152000</c:v>
                </c:pt>
                <c:pt idx="867">
                  <c:v>75499.9999999999</c:v>
                </c:pt>
                <c:pt idx="868">
                  <c:v>-55500</c:v>
                </c:pt>
                <c:pt idx="869">
                  <c:v>28999.9999999996</c:v>
                </c:pt>
                <c:pt idx="870">
                  <c:v>-267500</c:v>
                </c:pt>
                <c:pt idx="871">
                  <c:v>147499.999999999</c:v>
                </c:pt>
                <c:pt idx="872">
                  <c:v>-160000</c:v>
                </c:pt>
                <c:pt idx="873">
                  <c:v>141000</c:v>
                </c:pt>
                <c:pt idx="874">
                  <c:v>-43000</c:v>
                </c:pt>
                <c:pt idx="875">
                  <c:v>75499.9999999999</c:v>
                </c:pt>
                <c:pt idx="876">
                  <c:v>123500</c:v>
                </c:pt>
                <c:pt idx="877">
                  <c:v>-179499.999999999</c:v>
                </c:pt>
                <c:pt idx="878">
                  <c:v>-106000</c:v>
                </c:pt>
                <c:pt idx="879">
                  <c:v>112000</c:v>
                </c:pt>
                <c:pt idx="880">
                  <c:v>-56499.9999999998</c:v>
                </c:pt>
                <c:pt idx="881">
                  <c:v>17499.9999999997</c:v>
                </c:pt>
                <c:pt idx="882">
                  <c:v>-92500.0000000001</c:v>
                </c:pt>
                <c:pt idx="883">
                  <c:v>-70499.9999999998</c:v>
                </c:pt>
                <c:pt idx="884">
                  <c:v>-91499.9999999999</c:v>
                </c:pt>
                <c:pt idx="885">
                  <c:v>60999.9999999996</c:v>
                </c:pt>
                <c:pt idx="886">
                  <c:v>-8999.99999999999</c:v>
                </c:pt>
                <c:pt idx="887">
                  <c:v>159500</c:v>
                </c:pt>
                <c:pt idx="888">
                  <c:v>-195500</c:v>
                </c:pt>
                <c:pt idx="889">
                  <c:v>-43999.9999999998</c:v>
                </c:pt>
                <c:pt idx="890">
                  <c:v>127500</c:v>
                </c:pt>
                <c:pt idx="891">
                  <c:v>-129999.999999999</c:v>
                </c:pt>
                <c:pt idx="892">
                  <c:v>7999.99999999983</c:v>
                </c:pt>
                <c:pt idx="893">
                  <c:v>80999.9999999995</c:v>
                </c:pt>
                <c:pt idx="894">
                  <c:v>42500.0000000008</c:v>
                </c:pt>
                <c:pt idx="895">
                  <c:v>119500</c:v>
                </c:pt>
                <c:pt idx="896">
                  <c:v>86499.9999999995</c:v>
                </c:pt>
                <c:pt idx="897">
                  <c:v>-188500</c:v>
                </c:pt>
                <c:pt idx="898">
                  <c:v>78500</c:v>
                </c:pt>
                <c:pt idx="899">
                  <c:v>-19999.9999999996</c:v>
                </c:pt>
                <c:pt idx="900">
                  <c:v>40000.0000000002</c:v>
                </c:pt>
                <c:pt idx="901">
                  <c:v>74499.9999999994</c:v>
                </c:pt>
                <c:pt idx="902">
                  <c:v>-115500</c:v>
                </c:pt>
                <c:pt idx="903">
                  <c:v>87500.0000000004</c:v>
                </c:pt>
                <c:pt idx="904">
                  <c:v>-125000</c:v>
                </c:pt>
                <c:pt idx="905">
                  <c:v>8000.00000000054</c:v>
                </c:pt>
                <c:pt idx="906">
                  <c:v>-34500.0000000003</c:v>
                </c:pt>
                <c:pt idx="907">
                  <c:v>-332500</c:v>
                </c:pt>
                <c:pt idx="908">
                  <c:v>91500.0000000003</c:v>
                </c:pt>
                <c:pt idx="909">
                  <c:v>33500.0000000001</c:v>
                </c:pt>
                <c:pt idx="910">
                  <c:v>51499.9999999997</c:v>
                </c:pt>
                <c:pt idx="911">
                  <c:v>-29499.9999999995</c:v>
                </c:pt>
                <c:pt idx="912">
                  <c:v>208999.999999999</c:v>
                </c:pt>
                <c:pt idx="913">
                  <c:v>32000.0000000004</c:v>
                </c:pt>
                <c:pt idx="914">
                  <c:v>102500</c:v>
                </c:pt>
                <c:pt idx="915">
                  <c:v>-59500.0000000002</c:v>
                </c:pt>
                <c:pt idx="916">
                  <c:v>27000.0000000003</c:v>
                </c:pt>
                <c:pt idx="917">
                  <c:v>-65500.0000000001</c:v>
                </c:pt>
                <c:pt idx="918">
                  <c:v>16999.9999999998</c:v>
                </c:pt>
                <c:pt idx="919">
                  <c:v>-22499.9999999998</c:v>
                </c:pt>
                <c:pt idx="920">
                  <c:v>60499.9999999997</c:v>
                </c:pt>
                <c:pt idx="921">
                  <c:v>-72999.9999999997</c:v>
                </c:pt>
                <c:pt idx="922">
                  <c:v>-26000.0000000005</c:v>
                </c:pt>
                <c:pt idx="923">
                  <c:v>-19499.9999999993</c:v>
                </c:pt>
                <c:pt idx="924">
                  <c:v>62500</c:v>
                </c:pt>
                <c:pt idx="925">
                  <c:v>65999.9999999993</c:v>
                </c:pt>
                <c:pt idx="926">
                  <c:v>89000.0000000004</c:v>
                </c:pt>
                <c:pt idx="927">
                  <c:v>-116000</c:v>
                </c:pt>
                <c:pt idx="928">
                  <c:v>99000.0000000002</c:v>
                </c:pt>
                <c:pt idx="929">
                  <c:v>-26000.0000000002</c:v>
                </c:pt>
                <c:pt idx="930">
                  <c:v>-53000.0000000001</c:v>
                </c:pt>
                <c:pt idx="931">
                  <c:v>-13499.9999999994</c:v>
                </c:pt>
                <c:pt idx="932">
                  <c:v>-89000.0000000001</c:v>
                </c:pt>
                <c:pt idx="933">
                  <c:v>72500.0000000002</c:v>
                </c:pt>
                <c:pt idx="934">
                  <c:v>68499.9999999999</c:v>
                </c:pt>
                <c:pt idx="935">
                  <c:v>15500.0000000001</c:v>
                </c:pt>
                <c:pt idx="936">
                  <c:v>-153000</c:v>
                </c:pt>
                <c:pt idx="937">
                  <c:v>-163500</c:v>
                </c:pt>
                <c:pt idx="938">
                  <c:v>152000</c:v>
                </c:pt>
                <c:pt idx="939">
                  <c:v>-21000.0000000001</c:v>
                </c:pt>
                <c:pt idx="940">
                  <c:v>-21000.0000000001</c:v>
                </c:pt>
                <c:pt idx="941">
                  <c:v>-156499.999999999</c:v>
                </c:pt>
                <c:pt idx="942">
                  <c:v>-182500.000000001</c:v>
                </c:pt>
                <c:pt idx="943">
                  <c:v>191500</c:v>
                </c:pt>
                <c:pt idx="944">
                  <c:v>-239500</c:v>
                </c:pt>
                <c:pt idx="945">
                  <c:v>111500</c:v>
                </c:pt>
                <c:pt idx="946">
                  <c:v>-161000</c:v>
                </c:pt>
                <c:pt idx="947">
                  <c:v>73999.9999999998</c:v>
                </c:pt>
                <c:pt idx="948">
                  <c:v>-189500</c:v>
                </c:pt>
                <c:pt idx="949">
                  <c:v>270500</c:v>
                </c:pt>
                <c:pt idx="950">
                  <c:v>4000.00000000027</c:v>
                </c:pt>
                <c:pt idx="951">
                  <c:v>-103000</c:v>
                </c:pt>
                <c:pt idx="952">
                  <c:v>208000</c:v>
                </c:pt>
                <c:pt idx="953">
                  <c:v>195000</c:v>
                </c:pt>
                <c:pt idx="954">
                  <c:v>22499.9999999998</c:v>
                </c:pt>
                <c:pt idx="955">
                  <c:v>-93000</c:v>
                </c:pt>
                <c:pt idx="956">
                  <c:v>156500</c:v>
                </c:pt>
                <c:pt idx="957">
                  <c:v>-119000</c:v>
                </c:pt>
                <c:pt idx="958">
                  <c:v>178500</c:v>
                </c:pt>
                <c:pt idx="959">
                  <c:v>11500.0000000002</c:v>
                </c:pt>
                <c:pt idx="960">
                  <c:v>-125500</c:v>
                </c:pt>
                <c:pt idx="961">
                  <c:v>92000.0000000002</c:v>
                </c:pt>
                <c:pt idx="962">
                  <c:v>-12499.9999999997</c:v>
                </c:pt>
                <c:pt idx="963">
                  <c:v>19500</c:v>
                </c:pt>
                <c:pt idx="964">
                  <c:v>-62500</c:v>
                </c:pt>
                <c:pt idx="965">
                  <c:v>16499.9999999996</c:v>
                </c:pt>
                <c:pt idx="966">
                  <c:v>44000.0000000005</c:v>
                </c:pt>
                <c:pt idx="967">
                  <c:v>-88000.0000000003</c:v>
                </c:pt>
                <c:pt idx="968">
                  <c:v>115000</c:v>
                </c:pt>
                <c:pt idx="969">
                  <c:v>84500.0000000006</c:v>
                </c:pt>
                <c:pt idx="970">
                  <c:v>-70500.0000000002</c:v>
                </c:pt>
                <c:pt idx="971">
                  <c:v>-76000.0000000002</c:v>
                </c:pt>
                <c:pt idx="972">
                  <c:v>19999.9999999999</c:v>
                </c:pt>
                <c:pt idx="973">
                  <c:v>46500.0000000003</c:v>
                </c:pt>
                <c:pt idx="974">
                  <c:v>-10499.9999999997</c:v>
                </c:pt>
                <c:pt idx="975">
                  <c:v>-124500</c:v>
                </c:pt>
                <c:pt idx="976">
                  <c:v>-129000.000000001</c:v>
                </c:pt>
                <c:pt idx="977">
                  <c:v>-137500</c:v>
                </c:pt>
                <c:pt idx="978">
                  <c:v>43499.9999999999</c:v>
                </c:pt>
                <c:pt idx="979">
                  <c:v>-38499.9999999995</c:v>
                </c:pt>
                <c:pt idx="980">
                  <c:v>-72500.0000000002</c:v>
                </c:pt>
                <c:pt idx="981">
                  <c:v>-19000.0000000005</c:v>
                </c:pt>
                <c:pt idx="982">
                  <c:v>-5000.00000000007</c:v>
                </c:pt>
                <c:pt idx="983">
                  <c:v>53500</c:v>
                </c:pt>
                <c:pt idx="984">
                  <c:v>253500</c:v>
                </c:pt>
                <c:pt idx="985">
                  <c:v>9499.99999999988</c:v>
                </c:pt>
                <c:pt idx="986">
                  <c:v>3500.00000000001</c:v>
                </c:pt>
                <c:pt idx="987">
                  <c:v>130000</c:v>
                </c:pt>
                <c:pt idx="988">
                  <c:v>18000</c:v>
                </c:pt>
                <c:pt idx="989">
                  <c:v>147000</c:v>
                </c:pt>
                <c:pt idx="990">
                  <c:v>-79999.9999999997</c:v>
                </c:pt>
                <c:pt idx="991">
                  <c:v>-14499.9999999996</c:v>
                </c:pt>
                <c:pt idx="992">
                  <c:v>-96999.9999999999</c:v>
                </c:pt>
                <c:pt idx="993">
                  <c:v>-23499.9999999999</c:v>
                </c:pt>
                <c:pt idx="994">
                  <c:v>-67000.0000000002</c:v>
                </c:pt>
                <c:pt idx="995">
                  <c:v>-158500</c:v>
                </c:pt>
                <c:pt idx="996">
                  <c:v>-42000.0000000002</c:v>
                </c:pt>
                <c:pt idx="997">
                  <c:v>156000</c:v>
                </c:pt>
                <c:pt idx="998">
                  <c:v>84000.0000000003</c:v>
                </c:pt>
                <c:pt idx="999">
                  <c:v>-11000.0000000006</c:v>
                </c:pt>
                <c:pt idx="1000">
                  <c:v>62500</c:v>
                </c:pt>
                <c:pt idx="1001">
                  <c:v>-187000</c:v>
                </c:pt>
                <c:pt idx="1002">
                  <c:v>166500</c:v>
                </c:pt>
                <c:pt idx="1003">
                  <c:v>154000</c:v>
                </c:pt>
                <c:pt idx="1004">
                  <c:v>-180000</c:v>
                </c:pt>
                <c:pt idx="1005">
                  <c:v>148000</c:v>
                </c:pt>
                <c:pt idx="1006">
                  <c:v>-28500.0000000004</c:v>
                </c:pt>
                <c:pt idx="1007">
                  <c:v>148500.000000001</c:v>
                </c:pt>
                <c:pt idx="1008">
                  <c:v>-64500.0000000003</c:v>
                </c:pt>
                <c:pt idx="1009">
                  <c:v>-143500</c:v>
                </c:pt>
                <c:pt idx="1010">
                  <c:v>26500.0000000001</c:v>
                </c:pt>
                <c:pt idx="1011">
                  <c:v>-19000.0000000005</c:v>
                </c:pt>
                <c:pt idx="1012">
                  <c:v>-148500</c:v>
                </c:pt>
                <c:pt idx="1013">
                  <c:v>80999.9999999995</c:v>
                </c:pt>
                <c:pt idx="1014">
                  <c:v>35500.0000000004</c:v>
                </c:pt>
                <c:pt idx="1015">
                  <c:v>-69500</c:v>
                </c:pt>
                <c:pt idx="1016">
                  <c:v>-25499.9999999996</c:v>
                </c:pt>
                <c:pt idx="1017">
                  <c:v>22499.9999999994</c:v>
                </c:pt>
                <c:pt idx="1018">
                  <c:v>-14000.0000000001</c:v>
                </c:pt>
                <c:pt idx="1019">
                  <c:v>17000.0000000002</c:v>
                </c:pt>
                <c:pt idx="1020">
                  <c:v>-63499.9999999998</c:v>
                </c:pt>
                <c:pt idx="1021">
                  <c:v>113500</c:v>
                </c:pt>
                <c:pt idx="1022">
                  <c:v>1000.00000000051</c:v>
                </c:pt>
                <c:pt idx="1023">
                  <c:v>119499.999999999</c:v>
                </c:pt>
                <c:pt idx="1024">
                  <c:v>-161000</c:v>
                </c:pt>
                <c:pt idx="1025">
                  <c:v>-29000.0000000006</c:v>
                </c:pt>
                <c:pt idx="1026">
                  <c:v>-195499.999999999</c:v>
                </c:pt>
                <c:pt idx="1027">
                  <c:v>159000</c:v>
                </c:pt>
                <c:pt idx="1028">
                  <c:v>-69500.0000000008</c:v>
                </c:pt>
                <c:pt idx="1029">
                  <c:v>111500</c:v>
                </c:pt>
                <c:pt idx="1030">
                  <c:v>27999.9999999994</c:v>
                </c:pt>
                <c:pt idx="1031">
                  <c:v>83500.0000000008</c:v>
                </c:pt>
                <c:pt idx="1032">
                  <c:v>-4500.00000000018</c:v>
                </c:pt>
                <c:pt idx="1033">
                  <c:v>-77000.0000000003</c:v>
                </c:pt>
                <c:pt idx="1034">
                  <c:v>27000.0000000003</c:v>
                </c:pt>
                <c:pt idx="1035">
                  <c:v>53000.0000000008</c:v>
                </c:pt>
                <c:pt idx="1036">
                  <c:v>-99000.0000000009</c:v>
                </c:pt>
                <c:pt idx="1037">
                  <c:v>174500.000000001</c:v>
                </c:pt>
                <c:pt idx="1038">
                  <c:v>-42500.0000000011</c:v>
                </c:pt>
                <c:pt idx="1039">
                  <c:v>47000.0000000006</c:v>
                </c:pt>
                <c:pt idx="1040">
                  <c:v>47999.9999999997</c:v>
                </c:pt>
                <c:pt idx="1041">
                  <c:v>19500.0000000007</c:v>
                </c:pt>
                <c:pt idx="1042">
                  <c:v>66999.9999999995</c:v>
                </c:pt>
                <c:pt idx="1043">
                  <c:v>17000.0000000002</c:v>
                </c:pt>
                <c:pt idx="1044">
                  <c:v>15999.9999999997</c:v>
                </c:pt>
                <c:pt idx="1045">
                  <c:v>-78000.0000000008</c:v>
                </c:pt>
                <c:pt idx="1046">
                  <c:v>38499.9999999998</c:v>
                </c:pt>
                <c:pt idx="1047">
                  <c:v>32000.0000000007</c:v>
                </c:pt>
                <c:pt idx="1048">
                  <c:v>-107500</c:v>
                </c:pt>
                <c:pt idx="1049">
                  <c:v>98499.9999999999</c:v>
                </c:pt>
                <c:pt idx="1050">
                  <c:v>57000</c:v>
                </c:pt>
                <c:pt idx="1051">
                  <c:v>72999.9999999997</c:v>
                </c:pt>
                <c:pt idx="1052">
                  <c:v>29999.9999999997</c:v>
                </c:pt>
                <c:pt idx="1053">
                  <c:v>-38000.0000000003</c:v>
                </c:pt>
                <c:pt idx="1054">
                  <c:v>-16999.9999999995</c:v>
                </c:pt>
                <c:pt idx="1055">
                  <c:v>39999.9999999999</c:v>
                </c:pt>
                <c:pt idx="1056">
                  <c:v>-91999.9999999995</c:v>
                </c:pt>
                <c:pt idx="1057">
                  <c:v>26999.9999999996</c:v>
                </c:pt>
                <c:pt idx="1058">
                  <c:v>0</c:v>
                </c:pt>
                <c:pt idx="1059">
                  <c:v>-43000</c:v>
                </c:pt>
                <c:pt idx="1060">
                  <c:v>140000</c:v>
                </c:pt>
                <c:pt idx="1061">
                  <c:v>19500</c:v>
                </c:pt>
                <c:pt idx="1062">
                  <c:v>21000.0000000001</c:v>
                </c:pt>
                <c:pt idx="1063">
                  <c:v>79500.0000000002</c:v>
                </c:pt>
                <c:pt idx="1064">
                  <c:v>68500.0000000002</c:v>
                </c:pt>
                <c:pt idx="1065">
                  <c:v>-73000.0000000004</c:v>
                </c:pt>
                <c:pt idx="1066">
                  <c:v>-51499.9999999994</c:v>
                </c:pt>
                <c:pt idx="1067">
                  <c:v>-3000.00000000082</c:v>
                </c:pt>
                <c:pt idx="1068">
                  <c:v>269500</c:v>
                </c:pt>
                <c:pt idx="1069">
                  <c:v>-181500</c:v>
                </c:pt>
                <c:pt idx="1070">
                  <c:v>242000.000000001</c:v>
                </c:pt>
                <c:pt idx="1071">
                  <c:v>4499.99999999946</c:v>
                </c:pt>
                <c:pt idx="1072">
                  <c:v>91000.0000000004</c:v>
                </c:pt>
                <c:pt idx="1073">
                  <c:v>-176000.000000001</c:v>
                </c:pt>
                <c:pt idx="1074">
                  <c:v>83500.0000000008</c:v>
                </c:pt>
                <c:pt idx="1075">
                  <c:v>-104000.000000001</c:v>
                </c:pt>
                <c:pt idx="1076">
                  <c:v>-204499.999999999</c:v>
                </c:pt>
                <c:pt idx="1077">
                  <c:v>135500</c:v>
                </c:pt>
                <c:pt idx="1078">
                  <c:v>-17499.9999999997</c:v>
                </c:pt>
                <c:pt idx="1079">
                  <c:v>-28499.9999999997</c:v>
                </c:pt>
                <c:pt idx="1080">
                  <c:v>12499.9999999993</c:v>
                </c:pt>
                <c:pt idx="1081">
                  <c:v>-75500.0000000003</c:v>
                </c:pt>
                <c:pt idx="1082">
                  <c:v>180500.000000001</c:v>
                </c:pt>
                <c:pt idx="1083">
                  <c:v>-4500.00000000018</c:v>
                </c:pt>
                <c:pt idx="1084">
                  <c:v>-110500</c:v>
                </c:pt>
                <c:pt idx="1085">
                  <c:v>39500.000000001</c:v>
                </c:pt>
                <c:pt idx="1086">
                  <c:v>-6500.00000000048</c:v>
                </c:pt>
                <c:pt idx="1087">
                  <c:v>-138500.000000001</c:v>
                </c:pt>
                <c:pt idx="1088">
                  <c:v>-11500.0000000002</c:v>
                </c:pt>
                <c:pt idx="1089">
                  <c:v>6000.00000000023</c:v>
                </c:pt>
                <c:pt idx="1090">
                  <c:v>93000.0000000007</c:v>
                </c:pt>
                <c:pt idx="1091">
                  <c:v>113000</c:v>
                </c:pt>
                <c:pt idx="1092">
                  <c:v>-59499.9999999999</c:v>
                </c:pt>
                <c:pt idx="1093">
                  <c:v>131999.999999999</c:v>
                </c:pt>
                <c:pt idx="1094">
                  <c:v>-63999.9999999986</c:v>
                </c:pt>
                <c:pt idx="1095">
                  <c:v>19499.9999999993</c:v>
                </c:pt>
                <c:pt idx="1096">
                  <c:v>12499.9999999993</c:v>
                </c:pt>
                <c:pt idx="1097">
                  <c:v>42000.0000000002</c:v>
                </c:pt>
                <c:pt idx="1098">
                  <c:v>-14499.9999999989</c:v>
                </c:pt>
                <c:pt idx="1099">
                  <c:v>92499.9999999997</c:v>
                </c:pt>
                <c:pt idx="1100">
                  <c:v>88499.9999999998</c:v>
                </c:pt>
                <c:pt idx="1101">
                  <c:v>-7.05767888575792E-010</c:v>
                </c:pt>
                <c:pt idx="1102">
                  <c:v>123000</c:v>
                </c:pt>
                <c:pt idx="1103">
                  <c:v>-14499.9999999996</c:v>
                </c:pt>
                <c:pt idx="1104">
                  <c:v>-112499.999999999</c:v>
                </c:pt>
                <c:pt idx="1105">
                  <c:v>155000</c:v>
                </c:pt>
                <c:pt idx="1106">
                  <c:v>145500.000000001</c:v>
                </c:pt>
                <c:pt idx="1107">
                  <c:v>-25500.000000001</c:v>
                </c:pt>
                <c:pt idx="1108">
                  <c:v>185500</c:v>
                </c:pt>
                <c:pt idx="1109">
                  <c:v>-68499.9999999995</c:v>
                </c:pt>
                <c:pt idx="1110">
                  <c:v>-34999.9999999994</c:v>
                </c:pt>
                <c:pt idx="1111">
                  <c:v>-78499.9999999997</c:v>
                </c:pt>
                <c:pt idx="1112">
                  <c:v>-58500.0000000001</c:v>
                </c:pt>
                <c:pt idx="1113">
                  <c:v>121500</c:v>
                </c:pt>
                <c:pt idx="1114">
                  <c:v>-226500</c:v>
                </c:pt>
                <c:pt idx="1115">
                  <c:v>-999.999999999796</c:v>
                </c:pt>
                <c:pt idx="1116">
                  <c:v>41999.9999999995</c:v>
                </c:pt>
                <c:pt idx="1117">
                  <c:v>-49499.9999999997</c:v>
                </c:pt>
                <c:pt idx="1118">
                  <c:v>149000</c:v>
                </c:pt>
                <c:pt idx="1119">
                  <c:v>-88499.9999999998</c:v>
                </c:pt>
                <c:pt idx="1120">
                  <c:v>-117500</c:v>
                </c:pt>
                <c:pt idx="1121">
                  <c:v>82000.0000000007</c:v>
                </c:pt>
                <c:pt idx="1122">
                  <c:v>105499.999999999</c:v>
                </c:pt>
                <c:pt idx="1123">
                  <c:v>25999.9999999998</c:v>
                </c:pt>
                <c:pt idx="1124">
                  <c:v>68500.000000001</c:v>
                </c:pt>
                <c:pt idx="1125">
                  <c:v>161999.999999999</c:v>
                </c:pt>
                <c:pt idx="1126">
                  <c:v>42499.9999999997</c:v>
                </c:pt>
                <c:pt idx="1127">
                  <c:v>-79499.9999999995</c:v>
                </c:pt>
                <c:pt idx="1128">
                  <c:v>239500</c:v>
                </c:pt>
                <c:pt idx="1129">
                  <c:v>-51000.0000000005</c:v>
                </c:pt>
                <c:pt idx="1130">
                  <c:v>-21500.0000000003</c:v>
                </c:pt>
                <c:pt idx="1131">
                  <c:v>-94499.9999999993</c:v>
                </c:pt>
                <c:pt idx="1132">
                  <c:v>127000</c:v>
                </c:pt>
                <c:pt idx="1133">
                  <c:v>282500</c:v>
                </c:pt>
                <c:pt idx="1134">
                  <c:v>-1499.99999999935</c:v>
                </c:pt>
                <c:pt idx="1135">
                  <c:v>-86000.0000000007</c:v>
                </c:pt>
                <c:pt idx="1136">
                  <c:v>-312000</c:v>
                </c:pt>
                <c:pt idx="1137">
                  <c:v>383000</c:v>
                </c:pt>
                <c:pt idx="1138">
                  <c:v>-87499.9999999993</c:v>
                </c:pt>
                <c:pt idx="1139">
                  <c:v>140500</c:v>
                </c:pt>
                <c:pt idx="1140">
                  <c:v>-177500</c:v>
                </c:pt>
                <c:pt idx="1141">
                  <c:v>167500</c:v>
                </c:pt>
                <c:pt idx="1142">
                  <c:v>-62000.0000000012</c:v>
                </c:pt>
                <c:pt idx="1143">
                  <c:v>-72499.9999999994</c:v>
                </c:pt>
                <c:pt idx="1144">
                  <c:v>189000</c:v>
                </c:pt>
                <c:pt idx="1145">
                  <c:v>-158000</c:v>
                </c:pt>
                <c:pt idx="1146">
                  <c:v>-198500</c:v>
                </c:pt>
                <c:pt idx="1147">
                  <c:v>201999.999999999</c:v>
                </c:pt>
                <c:pt idx="1148">
                  <c:v>-44499.9999999986</c:v>
                </c:pt>
                <c:pt idx="1149">
                  <c:v>60499.9999999997</c:v>
                </c:pt>
                <c:pt idx="1150">
                  <c:v>113999.999999999</c:v>
                </c:pt>
                <c:pt idx="1151">
                  <c:v>214000</c:v>
                </c:pt>
                <c:pt idx="1152">
                  <c:v>-101000.000000001</c:v>
                </c:pt>
                <c:pt idx="1153">
                  <c:v>-50999.9999999998</c:v>
                </c:pt>
                <c:pt idx="1154">
                  <c:v>-35499.9999999997</c:v>
                </c:pt>
                <c:pt idx="1155">
                  <c:v>-244500</c:v>
                </c:pt>
                <c:pt idx="1156">
                  <c:v>-288500.000000001</c:v>
                </c:pt>
                <c:pt idx="1157">
                  <c:v>-7999.99999999912</c:v>
                </c:pt>
                <c:pt idx="1158">
                  <c:v>-56500.0000000005</c:v>
                </c:pt>
                <c:pt idx="1159">
                  <c:v>112000.000000001</c:v>
                </c:pt>
                <c:pt idx="1160">
                  <c:v>-204000.000000001</c:v>
                </c:pt>
                <c:pt idx="1161">
                  <c:v>-122500</c:v>
                </c:pt>
                <c:pt idx="1162">
                  <c:v>392000</c:v>
                </c:pt>
                <c:pt idx="1163">
                  <c:v>-202000</c:v>
                </c:pt>
                <c:pt idx="1164">
                  <c:v>5499.99999999927</c:v>
                </c:pt>
                <c:pt idx="1165">
                  <c:v>218000.000000001</c:v>
                </c:pt>
                <c:pt idx="1166">
                  <c:v>232999.999999999</c:v>
                </c:pt>
                <c:pt idx="1167">
                  <c:v>-250000</c:v>
                </c:pt>
                <c:pt idx="1168">
                  <c:v>-68499.9999999995</c:v>
                </c:pt>
                <c:pt idx="1169">
                  <c:v>14999.9999999999</c:v>
                </c:pt>
                <c:pt idx="1170">
                  <c:v>-95499.9999999991</c:v>
                </c:pt>
                <c:pt idx="1171">
                  <c:v>104499.999999999</c:v>
                </c:pt>
                <c:pt idx="1172">
                  <c:v>-27000.0000000003</c:v>
                </c:pt>
                <c:pt idx="1173">
                  <c:v>232500</c:v>
                </c:pt>
                <c:pt idx="1174">
                  <c:v>53000.0000000001</c:v>
                </c:pt>
                <c:pt idx="1175">
                  <c:v>59499.9999999999</c:v>
                </c:pt>
                <c:pt idx="1176">
                  <c:v>-72999.9999999997</c:v>
                </c:pt>
                <c:pt idx="1177">
                  <c:v>104000</c:v>
                </c:pt>
                <c:pt idx="1178">
                  <c:v>202500</c:v>
                </c:pt>
                <c:pt idx="1179">
                  <c:v>-119000</c:v>
                </c:pt>
                <c:pt idx="1180">
                  <c:v>-47999.9999999997</c:v>
                </c:pt>
                <c:pt idx="1181">
                  <c:v>-148000</c:v>
                </c:pt>
                <c:pt idx="1182">
                  <c:v>26000.0000000005</c:v>
                </c:pt>
                <c:pt idx="1183">
                  <c:v>-98500.0000000007</c:v>
                </c:pt>
                <c:pt idx="1184">
                  <c:v>26000.0000000005</c:v>
                </c:pt>
                <c:pt idx="1185">
                  <c:v>-71000.0000000008</c:v>
                </c:pt>
                <c:pt idx="1186">
                  <c:v>113000.000000001</c:v>
                </c:pt>
                <c:pt idx="1187">
                  <c:v>-150500</c:v>
                </c:pt>
                <c:pt idx="1188">
                  <c:v>31499.9999999998</c:v>
                </c:pt>
                <c:pt idx="1189">
                  <c:v>-112000</c:v>
                </c:pt>
                <c:pt idx="1190">
                  <c:v>8999.99999999963</c:v>
                </c:pt>
                <c:pt idx="1191">
                  <c:v>-13499.9999999998</c:v>
                </c:pt>
                <c:pt idx="1192">
                  <c:v>-146500</c:v>
                </c:pt>
                <c:pt idx="1193">
                  <c:v>201500</c:v>
                </c:pt>
                <c:pt idx="1194">
                  <c:v>-124500</c:v>
                </c:pt>
                <c:pt idx="1195">
                  <c:v>64499.9999999989</c:v>
                </c:pt>
                <c:pt idx="1196">
                  <c:v>-11999.9999999997</c:v>
                </c:pt>
                <c:pt idx="1197">
                  <c:v>69500.0000000007</c:v>
                </c:pt>
                <c:pt idx="1198">
                  <c:v>-23000.0000000004</c:v>
                </c:pt>
                <c:pt idx="1199">
                  <c:v>-255500</c:v>
                </c:pt>
                <c:pt idx="1200">
                  <c:v>119999.999999999</c:v>
                </c:pt>
                <c:pt idx="1201">
                  <c:v>-100500</c:v>
                </c:pt>
                <c:pt idx="1202">
                  <c:v>-72500.0000000002</c:v>
                </c:pt>
                <c:pt idx="1203">
                  <c:v>100000</c:v>
                </c:pt>
                <c:pt idx="1204">
                  <c:v>225000</c:v>
                </c:pt>
                <c:pt idx="1205">
                  <c:v>55000.0000000004</c:v>
                </c:pt>
                <c:pt idx="1206">
                  <c:v>-91500.0000000006</c:v>
                </c:pt>
                <c:pt idx="1207">
                  <c:v>69000.0000000012</c:v>
                </c:pt>
                <c:pt idx="1208">
                  <c:v>109000</c:v>
                </c:pt>
                <c:pt idx="1209">
                  <c:v>-37000.0000000005</c:v>
                </c:pt>
                <c:pt idx="1210">
                  <c:v>438500</c:v>
                </c:pt>
                <c:pt idx="1211">
                  <c:v>44500.0000000007</c:v>
                </c:pt>
                <c:pt idx="1212">
                  <c:v>-211000.000000001</c:v>
                </c:pt>
                <c:pt idx="1213">
                  <c:v>118500.000000001</c:v>
                </c:pt>
                <c:pt idx="1214">
                  <c:v>-31000.0000000002</c:v>
                </c:pt>
                <c:pt idx="1215">
                  <c:v>61999.9999999998</c:v>
                </c:pt>
                <c:pt idx="1216">
                  <c:v>-85499.9999999997</c:v>
                </c:pt>
                <c:pt idx="1217">
                  <c:v>223499.999999999</c:v>
                </c:pt>
                <c:pt idx="1218">
                  <c:v>-135500</c:v>
                </c:pt>
                <c:pt idx="1219">
                  <c:v>17500.0000000004</c:v>
                </c:pt>
                <c:pt idx="1220">
                  <c:v>-108500</c:v>
                </c:pt>
                <c:pt idx="1221">
                  <c:v>355500</c:v>
                </c:pt>
                <c:pt idx="1222">
                  <c:v>-19999.9999999996</c:v>
                </c:pt>
                <c:pt idx="1223">
                  <c:v>-98499.9999999999</c:v>
                </c:pt>
                <c:pt idx="1224">
                  <c:v>244500</c:v>
                </c:pt>
                <c:pt idx="1225">
                  <c:v>10499.9999999997</c:v>
                </c:pt>
                <c:pt idx="1226">
                  <c:v>52499.9999999999</c:v>
                </c:pt>
                <c:pt idx="1227">
                  <c:v>-24500.0000000012</c:v>
                </c:pt>
                <c:pt idx="1228">
                  <c:v>-16999.9999999988</c:v>
                </c:pt>
                <c:pt idx="1229">
                  <c:v>-191500.000000001</c:v>
                </c:pt>
                <c:pt idx="1230">
                  <c:v>336000</c:v>
                </c:pt>
                <c:pt idx="1231">
                  <c:v>-497000</c:v>
                </c:pt>
                <c:pt idx="1232">
                  <c:v>75499.9999999996</c:v>
                </c:pt>
                <c:pt idx="1233">
                  <c:v>-144499.999999999</c:v>
                </c:pt>
                <c:pt idx="1234">
                  <c:v>59000.0000000003</c:v>
                </c:pt>
                <c:pt idx="1235">
                  <c:v>259000</c:v>
                </c:pt>
                <c:pt idx="1236">
                  <c:v>120000</c:v>
                </c:pt>
                <c:pt idx="1237">
                  <c:v>-136500</c:v>
                </c:pt>
                <c:pt idx="1238">
                  <c:v>-387499.999999999</c:v>
                </c:pt>
                <c:pt idx="1239">
                  <c:v>120000</c:v>
                </c:pt>
                <c:pt idx="1240">
                  <c:v>383000</c:v>
                </c:pt>
                <c:pt idx="1241">
                  <c:v>-264000</c:v>
                </c:pt>
                <c:pt idx="1242">
                  <c:v>222000.000000001</c:v>
                </c:pt>
                <c:pt idx="1243">
                  <c:v>93499.9999999988</c:v>
                </c:pt>
                <c:pt idx="1244">
                  <c:v>9500.00000000131</c:v>
                </c:pt>
                <c:pt idx="1245">
                  <c:v>114500</c:v>
                </c:pt>
                <c:pt idx="1246">
                  <c:v>-77500.0000000013</c:v>
                </c:pt>
                <c:pt idx="1247">
                  <c:v>18000.0000000007</c:v>
                </c:pt>
                <c:pt idx="1248">
                  <c:v>98500</c:v>
                </c:pt>
                <c:pt idx="1249">
                  <c:v>79999.9999999997</c:v>
                </c:pt>
                <c:pt idx="1250">
                  <c:v>97500.0000000002</c:v>
                </c:pt>
                <c:pt idx="1251">
                  <c:v>-19500</c:v>
                </c:pt>
                <c:pt idx="1252">
                  <c:v>209500.000000001</c:v>
                </c:pt>
                <c:pt idx="1253">
                  <c:v>58000.0000000005</c:v>
                </c:pt>
                <c:pt idx="1254">
                  <c:v>59499.9999999992</c:v>
                </c:pt>
                <c:pt idx="1255">
                  <c:v>-78999.9999999999</c:v>
                </c:pt>
                <c:pt idx="1256">
                  <c:v>-193500</c:v>
                </c:pt>
                <c:pt idx="1257">
                  <c:v>165500</c:v>
                </c:pt>
                <c:pt idx="1258">
                  <c:v>-39999.9999999999</c:v>
                </c:pt>
                <c:pt idx="1259">
                  <c:v>-219000</c:v>
                </c:pt>
                <c:pt idx="1260">
                  <c:v>-60000.0000000001</c:v>
                </c:pt>
                <c:pt idx="1261">
                  <c:v>80999.9999999995</c:v>
                </c:pt>
                <c:pt idx="1262">
                  <c:v>145000</c:v>
                </c:pt>
                <c:pt idx="1263">
                  <c:v>170000</c:v>
                </c:pt>
                <c:pt idx="1264">
                  <c:v>-21999.9999999999</c:v>
                </c:pt>
                <c:pt idx="1265">
                  <c:v>154500.000000001</c:v>
                </c:pt>
                <c:pt idx="1266">
                  <c:v>41999.9999999995</c:v>
                </c:pt>
                <c:pt idx="1267">
                  <c:v>32499.9999999996</c:v>
                </c:pt>
                <c:pt idx="1268">
                  <c:v>-159500</c:v>
                </c:pt>
                <c:pt idx="1269">
                  <c:v>170000</c:v>
                </c:pt>
                <c:pt idx="1270">
                  <c:v>-65500.0000000008</c:v>
                </c:pt>
                <c:pt idx="1271">
                  <c:v>-74999.9999999993</c:v>
                </c:pt>
                <c:pt idx="1272">
                  <c:v>214000</c:v>
                </c:pt>
                <c:pt idx="1273">
                  <c:v>104500.000000001</c:v>
                </c:pt>
                <c:pt idx="1274">
                  <c:v>81499.9999999998</c:v>
                </c:pt>
                <c:pt idx="1275">
                  <c:v>248000</c:v>
                </c:pt>
                <c:pt idx="1276">
                  <c:v>-383000.000000001</c:v>
                </c:pt>
                <c:pt idx="1277">
                  <c:v>120000.000000002</c:v>
                </c:pt>
                <c:pt idx="1278">
                  <c:v>-237000</c:v>
                </c:pt>
                <c:pt idx="1279">
                  <c:v>218499.999999999</c:v>
                </c:pt>
                <c:pt idx="1280">
                  <c:v>-450000</c:v>
                </c:pt>
                <c:pt idx="1281">
                  <c:v>139000</c:v>
                </c:pt>
                <c:pt idx="1282">
                  <c:v>7500.00000000028</c:v>
                </c:pt>
                <c:pt idx="1283">
                  <c:v>-231000</c:v>
                </c:pt>
                <c:pt idx="1284">
                  <c:v>25000</c:v>
                </c:pt>
                <c:pt idx="1285">
                  <c:v>531000.000000001</c:v>
                </c:pt>
                <c:pt idx="1286">
                  <c:v>535499.999999998</c:v>
                </c:pt>
                <c:pt idx="1287">
                  <c:v>-488000</c:v>
                </c:pt>
                <c:pt idx="1288">
                  <c:v>-346500</c:v>
                </c:pt>
                <c:pt idx="1289">
                  <c:v>541000.000000001</c:v>
                </c:pt>
                <c:pt idx="1290">
                  <c:v>168499.999999999</c:v>
                </c:pt>
                <c:pt idx="1291">
                  <c:v>-315999.999999998</c:v>
                </c:pt>
                <c:pt idx="1292">
                  <c:v>-12500</c:v>
                </c:pt>
                <c:pt idx="1293">
                  <c:v>78499.9999999997</c:v>
                </c:pt>
                <c:pt idx="1294">
                  <c:v>362499.999999999</c:v>
                </c:pt>
                <c:pt idx="1295">
                  <c:v>-602000</c:v>
                </c:pt>
                <c:pt idx="1296">
                  <c:v>168000.000000001</c:v>
                </c:pt>
                <c:pt idx="1297">
                  <c:v>106999.999999999</c:v>
                </c:pt>
                <c:pt idx="1298">
                  <c:v>9500.00000000131</c:v>
                </c:pt>
                <c:pt idx="1299">
                  <c:v>-68000.0000000021</c:v>
                </c:pt>
                <c:pt idx="1300">
                  <c:v>237500.000000001</c:v>
                </c:pt>
                <c:pt idx="1301">
                  <c:v>-50000</c:v>
                </c:pt>
                <c:pt idx="1302">
                  <c:v>76000.0000000005</c:v>
                </c:pt>
                <c:pt idx="1303">
                  <c:v>-3499.99999999967</c:v>
                </c:pt>
                <c:pt idx="1304">
                  <c:v>239500</c:v>
                </c:pt>
                <c:pt idx="1305">
                  <c:v>21500.0000000004</c:v>
                </c:pt>
                <c:pt idx="1306">
                  <c:v>-176500.000000001</c:v>
                </c:pt>
                <c:pt idx="1307">
                  <c:v>-258499.999999999</c:v>
                </c:pt>
                <c:pt idx="1308">
                  <c:v>-6000.00000000023</c:v>
                </c:pt>
                <c:pt idx="1309">
                  <c:v>464000</c:v>
                </c:pt>
                <c:pt idx="1310">
                  <c:v>-44499.9999999993</c:v>
                </c:pt>
                <c:pt idx="1311">
                  <c:v>82499.9999999989</c:v>
                </c:pt>
                <c:pt idx="1312">
                  <c:v>-327499.999999999</c:v>
                </c:pt>
                <c:pt idx="1313">
                  <c:v>-269500.000000001</c:v>
                </c:pt>
                <c:pt idx="1314">
                  <c:v>-562499.999999999</c:v>
                </c:pt>
                <c:pt idx="1315">
                  <c:v>191999.999999999</c:v>
                </c:pt>
                <c:pt idx="1316">
                  <c:v>249000.000000001</c:v>
                </c:pt>
                <c:pt idx="1317">
                  <c:v>-310000.000000001</c:v>
                </c:pt>
                <c:pt idx="1318">
                  <c:v>-335999.999999999</c:v>
                </c:pt>
                <c:pt idx="1319">
                  <c:v>160500</c:v>
                </c:pt>
                <c:pt idx="1320">
                  <c:v>-166500</c:v>
                </c:pt>
                <c:pt idx="1321">
                  <c:v>164500</c:v>
                </c:pt>
                <c:pt idx="1322">
                  <c:v>-256000</c:v>
                </c:pt>
                <c:pt idx="1323">
                  <c:v>618500</c:v>
                </c:pt>
                <c:pt idx="1324">
                  <c:v>-338999.999999999</c:v>
                </c:pt>
                <c:pt idx="1325">
                  <c:v>82999.9999999998</c:v>
                </c:pt>
                <c:pt idx="1326">
                  <c:v>-243500</c:v>
                </c:pt>
                <c:pt idx="1327">
                  <c:v>-5500.0000000007</c:v>
                </c:pt>
                <c:pt idx="1328">
                  <c:v>87500</c:v>
                </c:pt>
                <c:pt idx="1329">
                  <c:v>3500.00000000108</c:v>
                </c:pt>
                <c:pt idx="1330">
                  <c:v>-246500</c:v>
                </c:pt>
                <c:pt idx="1331">
                  <c:v>26499.9999999993</c:v>
                </c:pt>
                <c:pt idx="1332">
                  <c:v>-56000.0000000002</c:v>
                </c:pt>
                <c:pt idx="1333">
                  <c:v>201000</c:v>
                </c:pt>
                <c:pt idx="1334">
                  <c:v>-147999.999999999</c:v>
                </c:pt>
                <c:pt idx="1335">
                  <c:v>-8000.00000000055</c:v>
                </c:pt>
                <c:pt idx="1336">
                  <c:v>-80499.9999999993</c:v>
                </c:pt>
                <c:pt idx="1337">
                  <c:v>162500</c:v>
                </c:pt>
                <c:pt idx="1338">
                  <c:v>124000</c:v>
                </c:pt>
                <c:pt idx="1339">
                  <c:v>149000</c:v>
                </c:pt>
                <c:pt idx="1340">
                  <c:v>-512500</c:v>
                </c:pt>
                <c:pt idx="1341">
                  <c:v>249499.999999999</c:v>
                </c:pt>
                <c:pt idx="1342">
                  <c:v>23000.0000000004</c:v>
                </c:pt>
                <c:pt idx="1343">
                  <c:v>143500</c:v>
                </c:pt>
                <c:pt idx="1344">
                  <c:v>-283500.000000001</c:v>
                </c:pt>
                <c:pt idx="1345">
                  <c:v>-499.999999999545</c:v>
                </c:pt>
                <c:pt idx="1346">
                  <c:v>-164500</c:v>
                </c:pt>
                <c:pt idx="1347">
                  <c:v>28000.0000000001</c:v>
                </c:pt>
                <c:pt idx="1348">
                  <c:v>-115500</c:v>
                </c:pt>
                <c:pt idx="1349">
                  <c:v>-107000</c:v>
                </c:pt>
                <c:pt idx="1350">
                  <c:v>59499.9999999999</c:v>
                </c:pt>
                <c:pt idx="1351">
                  <c:v>-204999.999999999</c:v>
                </c:pt>
                <c:pt idx="1352">
                  <c:v>89999.9999999991</c:v>
                </c:pt>
                <c:pt idx="1353">
                  <c:v>-171500</c:v>
                </c:pt>
                <c:pt idx="1354">
                  <c:v>106000</c:v>
                </c:pt>
                <c:pt idx="1355">
                  <c:v>-371000</c:v>
                </c:pt>
                <c:pt idx="1356">
                  <c:v>-173000</c:v>
                </c:pt>
                <c:pt idx="1357">
                  <c:v>578000</c:v>
                </c:pt>
                <c:pt idx="1358">
                  <c:v>-229000</c:v>
                </c:pt>
                <c:pt idx="1359">
                  <c:v>526500</c:v>
                </c:pt>
                <c:pt idx="1360">
                  <c:v>1507500</c:v>
                </c:pt>
                <c:pt idx="1361">
                  <c:v>-1490500</c:v>
                </c:pt>
                <c:pt idx="1362">
                  <c:v>-169499.999999999</c:v>
                </c:pt>
                <c:pt idx="1363">
                  <c:v>552000</c:v>
                </c:pt>
                <c:pt idx="1364">
                  <c:v>-498500.000000001</c:v>
                </c:pt>
                <c:pt idx="1365">
                  <c:v>-801999.999999999</c:v>
                </c:pt>
                <c:pt idx="1366">
                  <c:v>563000</c:v>
                </c:pt>
                <c:pt idx="1367">
                  <c:v>-180500</c:v>
                </c:pt>
                <c:pt idx="1368">
                  <c:v>-273500</c:v>
                </c:pt>
                <c:pt idx="1369">
                  <c:v>3499.99999999895</c:v>
                </c:pt>
                <c:pt idx="1370">
                  <c:v>-363999.999999999</c:v>
                </c:pt>
                <c:pt idx="1371">
                  <c:v>280000</c:v>
                </c:pt>
                <c:pt idx="1372">
                  <c:v>-4000.00000000061</c:v>
                </c:pt>
                <c:pt idx="1373">
                  <c:v>-288000</c:v>
                </c:pt>
                <c:pt idx="1374">
                  <c:v>-552500</c:v>
                </c:pt>
                <c:pt idx="1375">
                  <c:v>383500</c:v>
                </c:pt>
                <c:pt idx="1376">
                  <c:v>-278500</c:v>
                </c:pt>
                <c:pt idx="1377">
                  <c:v>-25000</c:v>
                </c:pt>
                <c:pt idx="1378">
                  <c:v>-320999.999999999</c:v>
                </c:pt>
                <c:pt idx="1379">
                  <c:v>113500.000000001</c:v>
                </c:pt>
                <c:pt idx="1380">
                  <c:v>147999.999999999</c:v>
                </c:pt>
                <c:pt idx="1381">
                  <c:v>-205999.999999999</c:v>
                </c:pt>
                <c:pt idx="1382">
                  <c:v>-285000.000000001</c:v>
                </c:pt>
                <c:pt idx="1383">
                  <c:v>-80500</c:v>
                </c:pt>
                <c:pt idx="1384">
                  <c:v>-158500</c:v>
                </c:pt>
                <c:pt idx="1385">
                  <c:v>-80500.0000000003</c:v>
                </c:pt>
                <c:pt idx="1386">
                  <c:v>111500</c:v>
                </c:pt>
                <c:pt idx="1387">
                  <c:v>208500</c:v>
                </c:pt>
                <c:pt idx="1388">
                  <c:v>-8999.99999999962</c:v>
                </c:pt>
                <c:pt idx="1389">
                  <c:v>273999.999999999</c:v>
                </c:pt>
                <c:pt idx="1390">
                  <c:v>-433000</c:v>
                </c:pt>
                <c:pt idx="1391">
                  <c:v>525000</c:v>
                </c:pt>
                <c:pt idx="1392">
                  <c:v>-415500</c:v>
                </c:pt>
                <c:pt idx="1393">
                  <c:v>-221500</c:v>
                </c:pt>
                <c:pt idx="1394">
                  <c:v>-999.999999999804</c:v>
                </c:pt>
                <c:pt idx="1395">
                  <c:v>101000</c:v>
                </c:pt>
                <c:pt idx="1396">
                  <c:v>-165000</c:v>
                </c:pt>
                <c:pt idx="1397">
                  <c:v>-228500</c:v>
                </c:pt>
                <c:pt idx="1398">
                  <c:v>293500</c:v>
                </c:pt>
                <c:pt idx="1399">
                  <c:v>-82000.0000000004</c:v>
                </c:pt>
                <c:pt idx="1400">
                  <c:v>-210000</c:v>
                </c:pt>
                <c:pt idx="1401">
                  <c:v>14000.0000000001</c:v>
                </c:pt>
                <c:pt idx="1402">
                  <c:v>-40500.0000000001</c:v>
                </c:pt>
                <c:pt idx="1403">
                  <c:v>-350000</c:v>
                </c:pt>
                <c:pt idx="1404">
                  <c:v>80000.0000000001</c:v>
                </c:pt>
                <c:pt idx="1405">
                  <c:v>211000</c:v>
                </c:pt>
                <c:pt idx="1406">
                  <c:v>-261000</c:v>
                </c:pt>
                <c:pt idx="1407">
                  <c:v>324000</c:v>
                </c:pt>
                <c:pt idx="1408">
                  <c:v>184500</c:v>
                </c:pt>
                <c:pt idx="1409">
                  <c:v>-580000</c:v>
                </c:pt>
                <c:pt idx="1410">
                  <c:v>-132000.000000001</c:v>
                </c:pt>
                <c:pt idx="1411">
                  <c:v>36500.0000000002</c:v>
                </c:pt>
                <c:pt idx="1412">
                  <c:v>-271000</c:v>
                </c:pt>
                <c:pt idx="1413">
                  <c:v>60500</c:v>
                </c:pt>
                <c:pt idx="1414">
                  <c:v>119000</c:v>
                </c:pt>
                <c:pt idx="1415">
                  <c:v>-156500</c:v>
                </c:pt>
                <c:pt idx="1416">
                  <c:v>131500</c:v>
                </c:pt>
                <c:pt idx="1417">
                  <c:v>257000</c:v>
                </c:pt>
                <c:pt idx="1418">
                  <c:v>-92000.0000000002</c:v>
                </c:pt>
                <c:pt idx="1419">
                  <c:v>-298000</c:v>
                </c:pt>
                <c:pt idx="1420">
                  <c:v>74000.0000000005</c:v>
                </c:pt>
                <c:pt idx="1421">
                  <c:v>-359000</c:v>
                </c:pt>
                <c:pt idx="1422">
                  <c:v>-261500</c:v>
                </c:pt>
                <c:pt idx="1423">
                  <c:v>-322500</c:v>
                </c:pt>
                <c:pt idx="1424">
                  <c:v>-135000</c:v>
                </c:pt>
                <c:pt idx="1425">
                  <c:v>58499.9999999997</c:v>
                </c:pt>
                <c:pt idx="1426">
                  <c:v>307000</c:v>
                </c:pt>
                <c:pt idx="1427">
                  <c:v>500000</c:v>
                </c:pt>
                <c:pt idx="1428">
                  <c:v>209500</c:v>
                </c:pt>
                <c:pt idx="1429">
                  <c:v>-147000</c:v>
                </c:pt>
                <c:pt idx="1430">
                  <c:v>535000</c:v>
                </c:pt>
                <c:pt idx="1431">
                  <c:v>-199000</c:v>
                </c:pt>
                <c:pt idx="1432">
                  <c:v>98999.9999999995</c:v>
                </c:pt>
                <c:pt idx="1433">
                  <c:v>-157500</c:v>
                </c:pt>
                <c:pt idx="1434">
                  <c:v>-448000</c:v>
                </c:pt>
                <c:pt idx="1435">
                  <c:v>57499.9999999999</c:v>
                </c:pt>
                <c:pt idx="1436">
                  <c:v>-69000.0000000005</c:v>
                </c:pt>
                <c:pt idx="1437">
                  <c:v>-230000</c:v>
                </c:pt>
                <c:pt idx="1438">
                  <c:v>-97499.9999999994</c:v>
                </c:pt>
                <c:pt idx="1439">
                  <c:v>4999.99999999936</c:v>
                </c:pt>
                <c:pt idx="1440">
                  <c:v>-204500</c:v>
                </c:pt>
                <c:pt idx="1441">
                  <c:v>-57999.9999999995</c:v>
                </c:pt>
                <c:pt idx="1442">
                  <c:v>429000</c:v>
                </c:pt>
                <c:pt idx="1443">
                  <c:v>465000</c:v>
                </c:pt>
                <c:pt idx="1444">
                  <c:v>-149000.000000001</c:v>
                </c:pt>
                <c:pt idx="1445">
                  <c:v>243500</c:v>
                </c:pt>
                <c:pt idx="1446">
                  <c:v>-105500</c:v>
                </c:pt>
                <c:pt idx="1447">
                  <c:v>-226000</c:v>
                </c:pt>
                <c:pt idx="1448">
                  <c:v>36999.9999999997</c:v>
                </c:pt>
                <c:pt idx="1449">
                  <c:v>-59500.0000000003</c:v>
                </c:pt>
                <c:pt idx="1450">
                  <c:v>-37000.0000000001</c:v>
                </c:pt>
                <c:pt idx="1451">
                  <c:v>22500.0000000005</c:v>
                </c:pt>
                <c:pt idx="1452">
                  <c:v>-57500.0000000003</c:v>
                </c:pt>
                <c:pt idx="1453">
                  <c:v>-86499.9999999995</c:v>
                </c:pt>
                <c:pt idx="1454">
                  <c:v>75999.9999999995</c:v>
                </c:pt>
                <c:pt idx="1455">
                  <c:v>-119500</c:v>
                </c:pt>
                <c:pt idx="1456">
                  <c:v>-203000</c:v>
                </c:pt>
                <c:pt idx="1457">
                  <c:v>-136500</c:v>
                </c:pt>
                <c:pt idx="1458">
                  <c:v>-78999.9999999999</c:v>
                </c:pt>
                <c:pt idx="1459">
                  <c:v>-339500</c:v>
                </c:pt>
                <c:pt idx="1460">
                  <c:v>553500</c:v>
                </c:pt>
                <c:pt idx="1461">
                  <c:v>-83500.0000000001</c:v>
                </c:pt>
                <c:pt idx="1462">
                  <c:v>-14999.9999999999</c:v>
                </c:pt>
                <c:pt idx="1463">
                  <c:v>345500</c:v>
                </c:pt>
                <c:pt idx="1464">
                  <c:v>-16499.9999999999</c:v>
                </c:pt>
                <c:pt idx="1465">
                  <c:v>-123000.000000001</c:v>
                </c:pt>
                <c:pt idx="1466">
                  <c:v>174500</c:v>
                </c:pt>
                <c:pt idx="1467">
                  <c:v>168500</c:v>
                </c:pt>
                <c:pt idx="1468">
                  <c:v>14999.9999999999</c:v>
                </c:pt>
                <c:pt idx="1469">
                  <c:v>-183500</c:v>
                </c:pt>
                <c:pt idx="1470">
                  <c:v>144000</c:v>
                </c:pt>
                <c:pt idx="1471">
                  <c:v>203500</c:v>
                </c:pt>
                <c:pt idx="1472">
                  <c:v>-93000.0000000003</c:v>
                </c:pt>
                <c:pt idx="1473">
                  <c:v>237500</c:v>
                </c:pt>
                <c:pt idx="1474">
                  <c:v>104500</c:v>
                </c:pt>
                <c:pt idx="1475">
                  <c:v>-155000</c:v>
                </c:pt>
                <c:pt idx="1476">
                  <c:v>-232500</c:v>
                </c:pt>
                <c:pt idx="1477">
                  <c:v>495500</c:v>
                </c:pt>
                <c:pt idx="1478">
                  <c:v>-208000</c:v>
                </c:pt>
                <c:pt idx="1479">
                  <c:v>153500</c:v>
                </c:pt>
                <c:pt idx="1480">
                  <c:v>93499.9999999999</c:v>
                </c:pt>
                <c:pt idx="1481">
                  <c:v>-69500</c:v>
                </c:pt>
                <c:pt idx="1482">
                  <c:v>193500</c:v>
                </c:pt>
                <c:pt idx="1483">
                  <c:v>-53000.0000000005</c:v>
                </c:pt>
                <c:pt idx="1484">
                  <c:v>21500</c:v>
                </c:pt>
                <c:pt idx="1485">
                  <c:v>57000.0000000004</c:v>
                </c:pt>
                <c:pt idx="1486">
                  <c:v>-119000</c:v>
                </c:pt>
                <c:pt idx="1487">
                  <c:v>141500</c:v>
                </c:pt>
                <c:pt idx="1488">
                  <c:v>-92000.0000000002</c:v>
                </c:pt>
                <c:pt idx="1489">
                  <c:v>-303999.999999999</c:v>
                </c:pt>
                <c:pt idx="1490">
                  <c:v>261000</c:v>
                </c:pt>
                <c:pt idx="1491">
                  <c:v>-107500</c:v>
                </c:pt>
                <c:pt idx="1492">
                  <c:v>166500</c:v>
                </c:pt>
                <c:pt idx="1493">
                  <c:v>11500.0000000006</c:v>
                </c:pt>
                <c:pt idx="1494">
                  <c:v>-163500</c:v>
                </c:pt>
                <c:pt idx="1495">
                  <c:v>-182500</c:v>
                </c:pt>
                <c:pt idx="1496">
                  <c:v>-48000.0000000008</c:v>
                </c:pt>
                <c:pt idx="1497">
                  <c:v>273500.000000001</c:v>
                </c:pt>
                <c:pt idx="1498">
                  <c:v>-122000</c:v>
                </c:pt>
                <c:pt idx="1499">
                  <c:v>-137500</c:v>
                </c:pt>
                <c:pt idx="1500">
                  <c:v>12500</c:v>
                </c:pt>
                <c:pt idx="1501">
                  <c:v>45000.0000000003</c:v>
                </c:pt>
                <c:pt idx="1502">
                  <c:v>29499.9999999998</c:v>
                </c:pt>
                <c:pt idx="1503">
                  <c:v>-306000</c:v>
                </c:pt>
                <c:pt idx="1504">
                  <c:v>101500</c:v>
                </c:pt>
                <c:pt idx="1505">
                  <c:v>85499.9999999997</c:v>
                </c:pt>
                <c:pt idx="1506">
                  <c:v>115500</c:v>
                </c:pt>
                <c:pt idx="1507">
                  <c:v>119000</c:v>
                </c:pt>
                <c:pt idx="1508">
                  <c:v>-55000.0000000001</c:v>
                </c:pt>
                <c:pt idx="1509">
                  <c:v>-26500.0000000001</c:v>
                </c:pt>
                <c:pt idx="1510">
                  <c:v>39000.0000000001</c:v>
                </c:pt>
                <c:pt idx="1511">
                  <c:v>12000.0000000005</c:v>
                </c:pt>
                <c:pt idx="1512">
                  <c:v>110500</c:v>
                </c:pt>
                <c:pt idx="1513">
                  <c:v>151500</c:v>
                </c:pt>
                <c:pt idx="1514">
                  <c:v>-59000</c:v>
                </c:pt>
                <c:pt idx="1515">
                  <c:v>152499.999999999</c:v>
                </c:pt>
                <c:pt idx="1516">
                  <c:v>-39999.9999999999</c:v>
                </c:pt>
                <c:pt idx="1517">
                  <c:v>221500</c:v>
                </c:pt>
                <c:pt idx="1518">
                  <c:v>-77499.9999999999</c:v>
                </c:pt>
                <c:pt idx="1519">
                  <c:v>75500.0000000003</c:v>
                </c:pt>
                <c:pt idx="1520">
                  <c:v>-97000.0000000003</c:v>
                </c:pt>
                <c:pt idx="1521">
                  <c:v>87500</c:v>
                </c:pt>
                <c:pt idx="1522">
                  <c:v>-209999.999999999</c:v>
                </c:pt>
                <c:pt idx="1523">
                  <c:v>238000</c:v>
                </c:pt>
                <c:pt idx="1524">
                  <c:v>22500.0000000001</c:v>
                </c:pt>
                <c:pt idx="1525">
                  <c:v>93999.9999999998</c:v>
                </c:pt>
                <c:pt idx="1526">
                  <c:v>-42000.0000000002</c:v>
                </c:pt>
                <c:pt idx="1527">
                  <c:v>31999.9999999997</c:v>
                </c:pt>
                <c:pt idx="1528">
                  <c:v>115500</c:v>
                </c:pt>
                <c:pt idx="1529">
                  <c:v>-18500.0000000002</c:v>
                </c:pt>
                <c:pt idx="1530">
                  <c:v>58500.0000000008</c:v>
                </c:pt>
                <c:pt idx="1531">
                  <c:v>46499.9999999996</c:v>
                </c:pt>
                <c:pt idx="1532">
                  <c:v>147000.000000001</c:v>
                </c:pt>
                <c:pt idx="1533">
                  <c:v>-54500.0000000009</c:v>
                </c:pt>
                <c:pt idx="1534">
                  <c:v>-168000</c:v>
                </c:pt>
                <c:pt idx="1535">
                  <c:v>189500</c:v>
                </c:pt>
                <c:pt idx="1536">
                  <c:v>-41499.9999999985</c:v>
                </c:pt>
                <c:pt idx="1537">
                  <c:v>-30000.0000000011</c:v>
                </c:pt>
                <c:pt idx="1538">
                  <c:v>130500</c:v>
                </c:pt>
                <c:pt idx="1539">
                  <c:v>57000</c:v>
                </c:pt>
                <c:pt idx="1540">
                  <c:v>71500.0000000004</c:v>
                </c:pt>
                <c:pt idx="1541">
                  <c:v>-1500.00000000076</c:v>
                </c:pt>
                <c:pt idx="1542">
                  <c:v>-52499.9999999984</c:v>
                </c:pt>
                <c:pt idx="1543">
                  <c:v>-108500.000000001</c:v>
                </c:pt>
                <c:pt idx="1544">
                  <c:v>138499.999999999</c:v>
                </c:pt>
                <c:pt idx="1545">
                  <c:v>-15499.9999999987</c:v>
                </c:pt>
                <c:pt idx="1546">
                  <c:v>-208000.000000001</c:v>
                </c:pt>
                <c:pt idx="1547">
                  <c:v>-33499.9999999987</c:v>
                </c:pt>
                <c:pt idx="1548">
                  <c:v>160500</c:v>
                </c:pt>
                <c:pt idx="1549">
                  <c:v>-172500</c:v>
                </c:pt>
                <c:pt idx="1550">
                  <c:v>138500.000000001</c:v>
                </c:pt>
                <c:pt idx="1551">
                  <c:v>-18000.0000000007</c:v>
                </c:pt>
                <c:pt idx="1552">
                  <c:v>148500</c:v>
                </c:pt>
                <c:pt idx="1553">
                  <c:v>-83000.0000000006</c:v>
                </c:pt>
                <c:pt idx="1554">
                  <c:v>-70499.9999999998</c:v>
                </c:pt>
                <c:pt idx="1555">
                  <c:v>-124999.999999999</c:v>
                </c:pt>
                <c:pt idx="1556">
                  <c:v>-131000.000000001</c:v>
                </c:pt>
                <c:pt idx="1557">
                  <c:v>-39000.0000000001</c:v>
                </c:pt>
                <c:pt idx="1558">
                  <c:v>-181500.000000001</c:v>
                </c:pt>
                <c:pt idx="1559">
                  <c:v>48000</c:v>
                </c:pt>
                <c:pt idx="1560">
                  <c:v>-5999.99999999987</c:v>
                </c:pt>
                <c:pt idx="1561">
                  <c:v>-15000.0000000002</c:v>
                </c:pt>
                <c:pt idx="1562">
                  <c:v>-118500</c:v>
                </c:pt>
                <c:pt idx="1563">
                  <c:v>148500</c:v>
                </c:pt>
                <c:pt idx="1564">
                  <c:v>19499.9999999997</c:v>
                </c:pt>
                <c:pt idx="1565">
                  <c:v>73000.0000000004</c:v>
                </c:pt>
                <c:pt idx="1566">
                  <c:v>-18000.0000000003</c:v>
                </c:pt>
                <c:pt idx="1567">
                  <c:v>28999.9999999999</c:v>
                </c:pt>
                <c:pt idx="1568">
                  <c:v>16999.9999999994</c:v>
                </c:pt>
                <c:pt idx="1569">
                  <c:v>48000.0000000004</c:v>
                </c:pt>
                <c:pt idx="1570">
                  <c:v>90000.0000000006</c:v>
                </c:pt>
                <c:pt idx="1571">
                  <c:v>-47500.0000000009</c:v>
                </c:pt>
                <c:pt idx="1572">
                  <c:v>-245000</c:v>
                </c:pt>
                <c:pt idx="1573">
                  <c:v>196500.000000001</c:v>
                </c:pt>
                <c:pt idx="1574">
                  <c:v>173000</c:v>
                </c:pt>
                <c:pt idx="1575">
                  <c:v>91999.9999999995</c:v>
                </c:pt>
                <c:pt idx="1576">
                  <c:v>-64999.9999999992</c:v>
                </c:pt>
                <c:pt idx="1577">
                  <c:v>28499.9999999989</c:v>
                </c:pt>
                <c:pt idx="1578">
                  <c:v>-12000.0000000005</c:v>
                </c:pt>
                <c:pt idx="1579">
                  <c:v>-78999.9999999992</c:v>
                </c:pt>
                <c:pt idx="1580">
                  <c:v>-17000.0000000002</c:v>
                </c:pt>
                <c:pt idx="1581">
                  <c:v>-2500.00000000057</c:v>
                </c:pt>
                <c:pt idx="1582">
                  <c:v>-60499.9999999997</c:v>
                </c:pt>
                <c:pt idx="1583">
                  <c:v>62499.9999999993</c:v>
                </c:pt>
                <c:pt idx="1584">
                  <c:v>-184499.999999998</c:v>
                </c:pt>
                <c:pt idx="1585">
                  <c:v>54999.999999999</c:v>
                </c:pt>
                <c:pt idx="1586">
                  <c:v>249500</c:v>
                </c:pt>
                <c:pt idx="1587">
                  <c:v>124500</c:v>
                </c:pt>
                <c:pt idx="1588">
                  <c:v>-60999.9999999999</c:v>
                </c:pt>
                <c:pt idx="1589">
                  <c:v>74000.0000000002</c:v>
                </c:pt>
                <c:pt idx="1590">
                  <c:v>24499.9999999997</c:v>
                </c:pt>
                <c:pt idx="1591">
                  <c:v>-146000.000000001</c:v>
                </c:pt>
                <c:pt idx="1592">
                  <c:v>96000.0000000001</c:v>
                </c:pt>
                <c:pt idx="1593">
                  <c:v>113999.999999999</c:v>
                </c:pt>
                <c:pt idx="1594">
                  <c:v>-82999.9999999991</c:v>
                </c:pt>
                <c:pt idx="1595">
                  <c:v>-85999.9999999999</c:v>
                </c:pt>
                <c:pt idx="1596">
                  <c:v>-174000</c:v>
                </c:pt>
                <c:pt idx="1597">
                  <c:v>51000.0000000005</c:v>
                </c:pt>
                <c:pt idx="1598">
                  <c:v>28000.0000000001</c:v>
                </c:pt>
                <c:pt idx="1599">
                  <c:v>51999.9999999996</c:v>
                </c:pt>
                <c:pt idx="1600">
                  <c:v>145000</c:v>
                </c:pt>
                <c:pt idx="1601">
                  <c:v>-9000.00000000034</c:v>
                </c:pt>
                <c:pt idx="1602">
                  <c:v>108000.000000001</c:v>
                </c:pt>
                <c:pt idx="1603">
                  <c:v>-251000.000000001</c:v>
                </c:pt>
                <c:pt idx="1604">
                  <c:v>44500</c:v>
                </c:pt>
                <c:pt idx="1605">
                  <c:v>214000</c:v>
                </c:pt>
                <c:pt idx="1606">
                  <c:v>69999.9999999996</c:v>
                </c:pt>
                <c:pt idx="1607">
                  <c:v>-154499.999999999</c:v>
                </c:pt>
                <c:pt idx="1608">
                  <c:v>-10999.9999999999</c:v>
                </c:pt>
                <c:pt idx="1609">
                  <c:v>-90500.0000000008</c:v>
                </c:pt>
                <c:pt idx="1610">
                  <c:v>99000.0000000002</c:v>
                </c:pt>
                <c:pt idx="1611">
                  <c:v>-165000.000000001</c:v>
                </c:pt>
                <c:pt idx="1612">
                  <c:v>-177999.999999999</c:v>
                </c:pt>
                <c:pt idx="1613">
                  <c:v>36500.0000000002</c:v>
                </c:pt>
                <c:pt idx="1614">
                  <c:v>36499.9999999995</c:v>
                </c:pt>
                <c:pt idx="1615">
                  <c:v>27000.000000001</c:v>
                </c:pt>
                <c:pt idx="1616">
                  <c:v>330499.999999999</c:v>
                </c:pt>
                <c:pt idx="1617">
                  <c:v>-43999.9999999998</c:v>
                </c:pt>
                <c:pt idx="1618">
                  <c:v>-56000.0000000002</c:v>
                </c:pt>
                <c:pt idx="1619">
                  <c:v>108000.000000001</c:v>
                </c:pt>
                <c:pt idx="1620">
                  <c:v>-117500.000000001</c:v>
                </c:pt>
                <c:pt idx="1621">
                  <c:v>-68000</c:v>
                </c:pt>
                <c:pt idx="1622">
                  <c:v>168000.000000001</c:v>
                </c:pt>
                <c:pt idx="1623">
                  <c:v>-43000</c:v>
                </c:pt>
                <c:pt idx="1624">
                  <c:v>83999.9999999996</c:v>
                </c:pt>
                <c:pt idx="1625">
                  <c:v>82999.9999999998</c:v>
                </c:pt>
                <c:pt idx="1626">
                  <c:v>42500.0000000012</c:v>
                </c:pt>
                <c:pt idx="1627">
                  <c:v>185999.999999999</c:v>
                </c:pt>
                <c:pt idx="1628">
                  <c:v>27000.000000001</c:v>
                </c:pt>
                <c:pt idx="1629">
                  <c:v>28999.9999999992</c:v>
                </c:pt>
                <c:pt idx="1630">
                  <c:v>-92499.9999999997</c:v>
                </c:pt>
                <c:pt idx="1631">
                  <c:v>154500</c:v>
                </c:pt>
                <c:pt idx="1632">
                  <c:v>-52000.000000001</c:v>
                </c:pt>
                <c:pt idx="1633">
                  <c:v>-38999.9999999993</c:v>
                </c:pt>
                <c:pt idx="1634">
                  <c:v>-86500.0000000002</c:v>
                </c:pt>
                <c:pt idx="1635">
                  <c:v>72000.0000000006</c:v>
                </c:pt>
                <c:pt idx="1636">
                  <c:v>-127000</c:v>
                </c:pt>
                <c:pt idx="1637">
                  <c:v>141500</c:v>
                </c:pt>
                <c:pt idx="1638">
                  <c:v>-166499.999999999</c:v>
                </c:pt>
                <c:pt idx="1639">
                  <c:v>71499.9999999989</c:v>
                </c:pt>
                <c:pt idx="1640">
                  <c:v>144000</c:v>
                </c:pt>
                <c:pt idx="1641">
                  <c:v>-54499.9999999995</c:v>
                </c:pt>
                <c:pt idx="1642">
                  <c:v>-56499.9999999998</c:v>
                </c:pt>
                <c:pt idx="1643">
                  <c:v>-98499.9999999999</c:v>
                </c:pt>
                <c:pt idx="1644">
                  <c:v>120499.999999999</c:v>
                </c:pt>
                <c:pt idx="1645">
                  <c:v>-37499.9999999986</c:v>
                </c:pt>
                <c:pt idx="1646">
                  <c:v>18999.9999999991</c:v>
                </c:pt>
                <c:pt idx="1647">
                  <c:v>-100500</c:v>
                </c:pt>
                <c:pt idx="1648">
                  <c:v>-72499.9999999995</c:v>
                </c:pt>
                <c:pt idx="1649">
                  <c:v>140499.999999999</c:v>
                </c:pt>
                <c:pt idx="1650">
                  <c:v>6000.00000000023</c:v>
                </c:pt>
                <c:pt idx="1651">
                  <c:v>-17000.0000000002</c:v>
                </c:pt>
                <c:pt idx="1652">
                  <c:v>-98499.9999999999</c:v>
                </c:pt>
                <c:pt idx="1653">
                  <c:v>-21999.9999999999</c:v>
                </c:pt>
                <c:pt idx="1654">
                  <c:v>-160500</c:v>
                </c:pt>
                <c:pt idx="1655">
                  <c:v>-21499.9999999996</c:v>
                </c:pt>
                <c:pt idx="1656">
                  <c:v>176000.000000001</c:v>
                </c:pt>
                <c:pt idx="1657">
                  <c:v>-101500</c:v>
                </c:pt>
                <c:pt idx="1658">
                  <c:v>35499.9999999997</c:v>
                </c:pt>
                <c:pt idx="1659">
                  <c:v>74499.9999999998</c:v>
                </c:pt>
                <c:pt idx="1660">
                  <c:v>-90999.9999999989</c:v>
                </c:pt>
                <c:pt idx="1661">
                  <c:v>-60000.0000000009</c:v>
                </c:pt>
                <c:pt idx="1662">
                  <c:v>-100000</c:v>
                </c:pt>
                <c:pt idx="1663">
                  <c:v>-74000.0000000002</c:v>
                </c:pt>
                <c:pt idx="1664">
                  <c:v>-67499.9999999997</c:v>
                </c:pt>
                <c:pt idx="1665">
                  <c:v>-127000</c:v>
                </c:pt>
                <c:pt idx="1666">
                  <c:v>123000</c:v>
                </c:pt>
                <c:pt idx="1667">
                  <c:v>-26000.0000000005</c:v>
                </c:pt>
                <c:pt idx="1668">
                  <c:v>-93999.9999999998</c:v>
                </c:pt>
                <c:pt idx="1669">
                  <c:v>107000</c:v>
                </c:pt>
                <c:pt idx="1670">
                  <c:v>101499.999999999</c:v>
                </c:pt>
                <c:pt idx="1671">
                  <c:v>96999.9999999999</c:v>
                </c:pt>
                <c:pt idx="1672">
                  <c:v>42499.9999999997</c:v>
                </c:pt>
                <c:pt idx="1673">
                  <c:v>-102500</c:v>
                </c:pt>
                <c:pt idx="1674">
                  <c:v>132000.000000001</c:v>
                </c:pt>
                <c:pt idx="1675">
                  <c:v>143500</c:v>
                </c:pt>
                <c:pt idx="1676">
                  <c:v>15999.9999999997</c:v>
                </c:pt>
                <c:pt idx="1677">
                  <c:v>112000</c:v>
                </c:pt>
                <c:pt idx="1678">
                  <c:v>17000.0000000002</c:v>
                </c:pt>
                <c:pt idx="1679">
                  <c:v>-500.000000000968</c:v>
                </c:pt>
                <c:pt idx="1680">
                  <c:v>-10499.999999999</c:v>
                </c:pt>
                <c:pt idx="1681">
                  <c:v>156000</c:v>
                </c:pt>
                <c:pt idx="1682">
                  <c:v>10999.9999999999</c:v>
                </c:pt>
                <c:pt idx="1683">
                  <c:v>94500.0000000007</c:v>
                </c:pt>
                <c:pt idx="1684">
                  <c:v>-73500.0000000007</c:v>
                </c:pt>
                <c:pt idx="1685">
                  <c:v>39499.9999999996</c:v>
                </c:pt>
                <c:pt idx="1686">
                  <c:v>-23999.9999999988</c:v>
                </c:pt>
                <c:pt idx="1687">
                  <c:v>-137000</c:v>
                </c:pt>
                <c:pt idx="1688">
                  <c:v>-22500.0000000008</c:v>
                </c:pt>
                <c:pt idx="1689">
                  <c:v>-33000.0000000005</c:v>
                </c:pt>
                <c:pt idx="1690">
                  <c:v>-101000</c:v>
                </c:pt>
                <c:pt idx="1691">
                  <c:v>185500</c:v>
                </c:pt>
                <c:pt idx="1692">
                  <c:v>-151500</c:v>
                </c:pt>
                <c:pt idx="1693">
                  <c:v>-109999.999999999</c:v>
                </c:pt>
                <c:pt idx="1694">
                  <c:v>-89000.0000000008</c:v>
                </c:pt>
                <c:pt idx="1695">
                  <c:v>92500.0000000004</c:v>
                </c:pt>
                <c:pt idx="1696">
                  <c:v>-45499.9999999998</c:v>
                </c:pt>
                <c:pt idx="1697">
                  <c:v>-109000</c:v>
                </c:pt>
                <c:pt idx="1698">
                  <c:v>103000</c:v>
                </c:pt>
                <c:pt idx="1699">
                  <c:v>-104500.000000001</c:v>
                </c:pt>
                <c:pt idx="1700">
                  <c:v>137000</c:v>
                </c:pt>
                <c:pt idx="1701">
                  <c:v>162000</c:v>
                </c:pt>
                <c:pt idx="1702">
                  <c:v>-116500</c:v>
                </c:pt>
                <c:pt idx="1703">
                  <c:v>-159500</c:v>
                </c:pt>
                <c:pt idx="1704">
                  <c:v>-138499.999999999</c:v>
                </c:pt>
                <c:pt idx="1705">
                  <c:v>96499.9999999996</c:v>
                </c:pt>
                <c:pt idx="1706">
                  <c:v>144999.999999999</c:v>
                </c:pt>
                <c:pt idx="1707">
                  <c:v>77000.000000001</c:v>
                </c:pt>
                <c:pt idx="1708">
                  <c:v>-22499.9999999994</c:v>
                </c:pt>
                <c:pt idx="1709">
                  <c:v>-69000.0000000005</c:v>
                </c:pt>
                <c:pt idx="1710">
                  <c:v>120500.000000001</c:v>
                </c:pt>
                <c:pt idx="1711">
                  <c:v>25499.9999999988</c:v>
                </c:pt>
                <c:pt idx="1712">
                  <c:v>84000.0000000004</c:v>
                </c:pt>
                <c:pt idx="1713">
                  <c:v>66499.9999999999</c:v>
                </c:pt>
                <c:pt idx="1714">
                  <c:v>23500.0000000007</c:v>
                </c:pt>
                <c:pt idx="1715">
                  <c:v>-117500</c:v>
                </c:pt>
                <c:pt idx="1716">
                  <c:v>85999.9999999999</c:v>
                </c:pt>
                <c:pt idx="1717">
                  <c:v>-45000.0000000003</c:v>
                </c:pt>
                <c:pt idx="1718">
                  <c:v>74000.0000000002</c:v>
                </c:pt>
                <c:pt idx="1719">
                  <c:v>-86500.0000000002</c:v>
                </c:pt>
                <c:pt idx="1720">
                  <c:v>19500.0000000007</c:v>
                </c:pt>
                <c:pt idx="1721">
                  <c:v>70999.9999999994</c:v>
                </c:pt>
                <c:pt idx="1722">
                  <c:v>-31000.0000000002</c:v>
                </c:pt>
                <c:pt idx="1723">
                  <c:v>63000.0000000003</c:v>
                </c:pt>
                <c:pt idx="1724">
                  <c:v>47999.9999999997</c:v>
                </c:pt>
                <c:pt idx="1725">
                  <c:v>-26499.9999999993</c:v>
                </c:pt>
                <c:pt idx="1726">
                  <c:v>-19000.0000000012</c:v>
                </c:pt>
                <c:pt idx="1727">
                  <c:v>45500.0000000005</c:v>
                </c:pt>
                <c:pt idx="1728">
                  <c:v>-80999.9999999988</c:v>
                </c:pt>
                <c:pt idx="1729">
                  <c:v>-32000</c:v>
                </c:pt>
                <c:pt idx="1730">
                  <c:v>77499.9999999992</c:v>
                </c:pt>
                <c:pt idx="1731">
                  <c:v>76500.0000000008</c:v>
                </c:pt>
                <c:pt idx="1732">
                  <c:v>-67500.0000000011</c:v>
                </c:pt>
                <c:pt idx="1733">
                  <c:v>-71999.9999999999</c:v>
                </c:pt>
                <c:pt idx="1734">
                  <c:v>82000.0000000007</c:v>
                </c:pt>
                <c:pt idx="1735">
                  <c:v>-11999.9999999997</c:v>
                </c:pt>
                <c:pt idx="1736">
                  <c:v>-82000</c:v>
                </c:pt>
                <c:pt idx="1737">
                  <c:v>-34500.0000000006</c:v>
                </c:pt>
                <c:pt idx="1738">
                  <c:v>-17000.0000000002</c:v>
                </c:pt>
                <c:pt idx="1739">
                  <c:v>121500</c:v>
                </c:pt>
                <c:pt idx="1740">
                  <c:v>43500.0000000002</c:v>
                </c:pt>
                <c:pt idx="1741">
                  <c:v>85499.9999999997</c:v>
                </c:pt>
                <c:pt idx="1742">
                  <c:v>-4999.99999999972</c:v>
                </c:pt>
                <c:pt idx="1743">
                  <c:v>90499.9999999994</c:v>
                </c:pt>
                <c:pt idx="1744">
                  <c:v>-10499.999999999</c:v>
                </c:pt>
                <c:pt idx="1745">
                  <c:v>-62000.0000000005</c:v>
                </c:pt>
                <c:pt idx="1746">
                  <c:v>46000.0000000001</c:v>
                </c:pt>
                <c:pt idx="1747">
                  <c:v>-64000.0000000008</c:v>
                </c:pt>
                <c:pt idx="1748">
                  <c:v>-175000</c:v>
                </c:pt>
                <c:pt idx="1749">
                  <c:v>61500.0000000002</c:v>
                </c:pt>
                <c:pt idx="1750">
                  <c:v>63500.0000000005</c:v>
                </c:pt>
                <c:pt idx="1751">
                  <c:v>-91500.0000000006</c:v>
                </c:pt>
                <c:pt idx="1752">
                  <c:v>-123500</c:v>
                </c:pt>
                <c:pt idx="1753">
                  <c:v>-59000.0000000004</c:v>
                </c:pt>
                <c:pt idx="1754">
                  <c:v>64000.0000000008</c:v>
                </c:pt>
                <c:pt idx="1755">
                  <c:v>-10999.9999999999</c:v>
                </c:pt>
                <c:pt idx="1756">
                  <c:v>9499.99999999989</c:v>
                </c:pt>
                <c:pt idx="1757">
                  <c:v>69500</c:v>
                </c:pt>
                <c:pt idx="1758">
                  <c:v>-45499.9999999998</c:v>
                </c:pt>
                <c:pt idx="1759">
                  <c:v>-120500</c:v>
                </c:pt>
                <c:pt idx="1760">
                  <c:v>128999.999999999</c:v>
                </c:pt>
                <c:pt idx="1761">
                  <c:v>83500.0000000008</c:v>
                </c:pt>
                <c:pt idx="1762">
                  <c:v>121499.999999999</c:v>
                </c:pt>
                <c:pt idx="1763">
                  <c:v>-82999.9999999998</c:v>
                </c:pt>
                <c:pt idx="1764">
                  <c:v>-210999.999999999</c:v>
                </c:pt>
                <c:pt idx="1765">
                  <c:v>-119000.000000001</c:v>
                </c:pt>
                <c:pt idx="1766">
                  <c:v>-176999.999999999</c:v>
                </c:pt>
                <c:pt idx="1767">
                  <c:v>-21500.0000000018</c:v>
                </c:pt>
                <c:pt idx="1768">
                  <c:v>99000.0000000009</c:v>
                </c:pt>
                <c:pt idx="1769">
                  <c:v>-97999.9999999997</c:v>
                </c:pt>
                <c:pt idx="1770">
                  <c:v>-57000</c:v>
                </c:pt>
                <c:pt idx="1771">
                  <c:v>-162500.000000001</c:v>
                </c:pt>
                <c:pt idx="1772">
                  <c:v>-128000</c:v>
                </c:pt>
                <c:pt idx="1773">
                  <c:v>-25000</c:v>
                </c:pt>
                <c:pt idx="1774">
                  <c:v>-132500</c:v>
                </c:pt>
                <c:pt idx="1775">
                  <c:v>216000</c:v>
                </c:pt>
                <c:pt idx="1776">
                  <c:v>-47999.9999999997</c:v>
                </c:pt>
                <c:pt idx="1777">
                  <c:v>-69500</c:v>
                </c:pt>
                <c:pt idx="1778">
                  <c:v>61500.0000000002</c:v>
                </c:pt>
                <c:pt idx="1779">
                  <c:v>-223000</c:v>
                </c:pt>
                <c:pt idx="1780">
                  <c:v>503500</c:v>
                </c:pt>
                <c:pt idx="1781">
                  <c:v>155500.000000001</c:v>
                </c:pt>
                <c:pt idx="1782">
                  <c:v>-28000.0000000001</c:v>
                </c:pt>
                <c:pt idx="1783">
                  <c:v>-134000</c:v>
                </c:pt>
                <c:pt idx="1784">
                  <c:v>32999.9999999991</c:v>
                </c:pt>
                <c:pt idx="1785">
                  <c:v>157000.000000001</c:v>
                </c:pt>
                <c:pt idx="1786">
                  <c:v>-255000</c:v>
                </c:pt>
                <c:pt idx="1787">
                  <c:v>49499.999999999</c:v>
                </c:pt>
                <c:pt idx="1788">
                  <c:v>15999.9999999997</c:v>
                </c:pt>
                <c:pt idx="1789">
                  <c:v>137500</c:v>
                </c:pt>
                <c:pt idx="1790">
                  <c:v>77500.0000000013</c:v>
                </c:pt>
                <c:pt idx="1791">
                  <c:v>-106500.000000001</c:v>
                </c:pt>
                <c:pt idx="1792">
                  <c:v>18499.9999999995</c:v>
                </c:pt>
                <c:pt idx="1793">
                  <c:v>176000.000000001</c:v>
                </c:pt>
                <c:pt idx="1794">
                  <c:v>41499.9999999999</c:v>
                </c:pt>
                <c:pt idx="1795">
                  <c:v>-155000</c:v>
                </c:pt>
                <c:pt idx="1796">
                  <c:v>59500.0000000013</c:v>
                </c:pt>
                <c:pt idx="1797">
                  <c:v>-8000.00000000054</c:v>
                </c:pt>
                <c:pt idx="1798">
                  <c:v>-46499.9999999996</c:v>
                </c:pt>
                <c:pt idx="1799">
                  <c:v>18000</c:v>
                </c:pt>
                <c:pt idx="1800">
                  <c:v>8499.99999999867</c:v>
                </c:pt>
                <c:pt idx="1801">
                  <c:v>197000.000000001</c:v>
                </c:pt>
                <c:pt idx="1802">
                  <c:v>-41499.9999999999</c:v>
                </c:pt>
                <c:pt idx="1803">
                  <c:v>-110500</c:v>
                </c:pt>
                <c:pt idx="1804">
                  <c:v>-70500.0000000005</c:v>
                </c:pt>
                <c:pt idx="1805">
                  <c:v>-103500</c:v>
                </c:pt>
                <c:pt idx="1806">
                  <c:v>-89999.9999999999</c:v>
                </c:pt>
                <c:pt idx="1807">
                  <c:v>-76500.0000000008</c:v>
                </c:pt>
                <c:pt idx="1808">
                  <c:v>214500</c:v>
                </c:pt>
                <c:pt idx="1809">
                  <c:v>61499.9999999995</c:v>
                </c:pt>
                <c:pt idx="1810">
                  <c:v>30000.0000000004</c:v>
                </c:pt>
                <c:pt idx="1811">
                  <c:v>-72499.9999999987</c:v>
                </c:pt>
                <c:pt idx="1812">
                  <c:v>117999.999999999</c:v>
                </c:pt>
                <c:pt idx="1813">
                  <c:v>-22999.9999999997</c:v>
                </c:pt>
                <c:pt idx="1814">
                  <c:v>20500.0000000005</c:v>
                </c:pt>
                <c:pt idx="1815">
                  <c:v>-72500.0000000009</c:v>
                </c:pt>
                <c:pt idx="1816">
                  <c:v>20000.0000000003</c:v>
                </c:pt>
                <c:pt idx="1817">
                  <c:v>77999.9999999994</c:v>
                </c:pt>
                <c:pt idx="1818">
                  <c:v>-76999.9999999996</c:v>
                </c:pt>
                <c:pt idx="1819">
                  <c:v>182000.000000001</c:v>
                </c:pt>
                <c:pt idx="1820">
                  <c:v>-16999.9999999995</c:v>
                </c:pt>
                <c:pt idx="1821">
                  <c:v>-6500.00000000048</c:v>
                </c:pt>
                <c:pt idx="1822">
                  <c:v>-28000.0000000008</c:v>
                </c:pt>
                <c:pt idx="1823">
                  <c:v>-96999.9999999992</c:v>
                </c:pt>
                <c:pt idx="1824">
                  <c:v>26999.9999999996</c:v>
                </c:pt>
                <c:pt idx="1825">
                  <c:v>109999.999999999</c:v>
                </c:pt>
                <c:pt idx="1826">
                  <c:v>18500.0000000002</c:v>
                </c:pt>
                <c:pt idx="1827">
                  <c:v>43500.0000000002</c:v>
                </c:pt>
                <c:pt idx="1828">
                  <c:v>-11000.0000000007</c:v>
                </c:pt>
                <c:pt idx="1829">
                  <c:v>-5999.99999999952</c:v>
                </c:pt>
                <c:pt idx="1830">
                  <c:v>-51999.9999999996</c:v>
                </c:pt>
                <c:pt idx="1831">
                  <c:v>65999.9999999989</c:v>
                </c:pt>
                <c:pt idx="1832">
                  <c:v>-39499.9999999996</c:v>
                </c:pt>
                <c:pt idx="1833">
                  <c:v>-111999.999999999</c:v>
                </c:pt>
                <c:pt idx="1834">
                  <c:v>-181000</c:v>
                </c:pt>
                <c:pt idx="1835">
                  <c:v>45499.9999999991</c:v>
                </c:pt>
                <c:pt idx="1836">
                  <c:v>7000.00000000003</c:v>
                </c:pt>
                <c:pt idx="1837">
                  <c:v>-49999.9999999993</c:v>
                </c:pt>
                <c:pt idx="1838">
                  <c:v>44999.9999999996</c:v>
                </c:pt>
                <c:pt idx="1839">
                  <c:v>-81000.0000000002</c:v>
                </c:pt>
                <c:pt idx="1840">
                  <c:v>-32000</c:v>
                </c:pt>
                <c:pt idx="1841">
                  <c:v>-54000.0000000006</c:v>
                </c:pt>
                <c:pt idx="1842">
                  <c:v>-23499.9999999999</c:v>
                </c:pt>
                <c:pt idx="1843">
                  <c:v>76500.0000000001</c:v>
                </c:pt>
                <c:pt idx="1844">
                  <c:v>-58999.9999999996</c:v>
                </c:pt>
                <c:pt idx="1845">
                  <c:v>148000</c:v>
                </c:pt>
                <c:pt idx="1846">
                  <c:v>-92500.0000000004</c:v>
                </c:pt>
                <c:pt idx="1847">
                  <c:v>-248999.999999999</c:v>
                </c:pt>
                <c:pt idx="1848">
                  <c:v>202999.999999999</c:v>
                </c:pt>
                <c:pt idx="1849">
                  <c:v>131999.999999999</c:v>
                </c:pt>
                <c:pt idx="1850">
                  <c:v>-51999.9999999996</c:v>
                </c:pt>
                <c:pt idx="1851">
                  <c:v>-91499.9999999992</c:v>
                </c:pt>
                <c:pt idx="1852">
                  <c:v>-18000</c:v>
                </c:pt>
                <c:pt idx="1853">
                  <c:v>-59500.0000000006</c:v>
                </c:pt>
                <c:pt idx="1854">
                  <c:v>231500.000000001</c:v>
                </c:pt>
                <c:pt idx="1855">
                  <c:v>28000.0000000001</c:v>
                </c:pt>
                <c:pt idx="1856">
                  <c:v>-57500.0000000003</c:v>
                </c:pt>
                <c:pt idx="1857">
                  <c:v>-64499.9999999996</c:v>
                </c:pt>
                <c:pt idx="1858">
                  <c:v>-155500.000000001</c:v>
                </c:pt>
                <c:pt idx="1859">
                  <c:v>-22000.0000000006</c:v>
                </c:pt>
                <c:pt idx="1860">
                  <c:v>18500.0000000009</c:v>
                </c:pt>
                <c:pt idx="1861">
                  <c:v>-152000.000000001</c:v>
                </c:pt>
                <c:pt idx="1862">
                  <c:v>75500.000000001</c:v>
                </c:pt>
                <c:pt idx="1863">
                  <c:v>22000.0000000006</c:v>
                </c:pt>
                <c:pt idx="1864">
                  <c:v>70999.9999999987</c:v>
                </c:pt>
                <c:pt idx="1865">
                  <c:v>239000.000000001</c:v>
                </c:pt>
                <c:pt idx="1866">
                  <c:v>-107500</c:v>
                </c:pt>
                <c:pt idx="1867">
                  <c:v>187499.999999999</c:v>
                </c:pt>
                <c:pt idx="1868">
                  <c:v>111000.000000001</c:v>
                </c:pt>
                <c:pt idx="1869">
                  <c:v>65999.999999999</c:v>
                </c:pt>
                <c:pt idx="1870">
                  <c:v>-50499.9999999988</c:v>
                </c:pt>
                <c:pt idx="1871">
                  <c:v>143500</c:v>
                </c:pt>
                <c:pt idx="1872">
                  <c:v>-45000.000000001</c:v>
                </c:pt>
                <c:pt idx="1873">
                  <c:v>-119999.999999999</c:v>
                </c:pt>
                <c:pt idx="1874">
                  <c:v>121500</c:v>
                </c:pt>
                <c:pt idx="1875">
                  <c:v>-7999.99999999912</c:v>
                </c:pt>
                <c:pt idx="1876">
                  <c:v>-46500.0000000003</c:v>
                </c:pt>
                <c:pt idx="1877">
                  <c:v>84999.9999999994</c:v>
                </c:pt>
                <c:pt idx="1878">
                  <c:v>-9000.00000000034</c:v>
                </c:pt>
                <c:pt idx="1879">
                  <c:v>-67499.999999999</c:v>
                </c:pt>
                <c:pt idx="1880">
                  <c:v>165000</c:v>
                </c:pt>
                <c:pt idx="1881">
                  <c:v>-290000.000000001</c:v>
                </c:pt>
                <c:pt idx="1882">
                  <c:v>208000.000000001</c:v>
                </c:pt>
                <c:pt idx="1883">
                  <c:v>-170000</c:v>
                </c:pt>
                <c:pt idx="1884">
                  <c:v>138500.000000001</c:v>
                </c:pt>
                <c:pt idx="1885">
                  <c:v>26999.9999999996</c:v>
                </c:pt>
                <c:pt idx="1886">
                  <c:v>24499.999999999</c:v>
                </c:pt>
                <c:pt idx="1887">
                  <c:v>-2499.99999999844</c:v>
                </c:pt>
                <c:pt idx="1888">
                  <c:v>-55000.0000000004</c:v>
                </c:pt>
                <c:pt idx="1889">
                  <c:v>-50000</c:v>
                </c:pt>
                <c:pt idx="1890">
                  <c:v>69499.9999999993</c:v>
                </c:pt>
                <c:pt idx="1891">
                  <c:v>64500.0000000003</c:v>
                </c:pt>
                <c:pt idx="1892">
                  <c:v>23000.0000000004</c:v>
                </c:pt>
                <c:pt idx="1893">
                  <c:v>128999.999999999</c:v>
                </c:pt>
                <c:pt idx="1894">
                  <c:v>25000</c:v>
                </c:pt>
                <c:pt idx="1895">
                  <c:v>16999.9999999995</c:v>
                </c:pt>
                <c:pt idx="1896">
                  <c:v>-41999.9999999988</c:v>
                </c:pt>
                <c:pt idx="1897">
                  <c:v>73499.9999999992</c:v>
                </c:pt>
                <c:pt idx="1898">
                  <c:v>-7999.99999999983</c:v>
                </c:pt>
                <c:pt idx="1899">
                  <c:v>-187499.999999999</c:v>
                </c:pt>
                <c:pt idx="1900">
                  <c:v>27999.9999999994</c:v>
                </c:pt>
                <c:pt idx="1901">
                  <c:v>-179500</c:v>
                </c:pt>
                <c:pt idx="1902">
                  <c:v>-158999.999999999</c:v>
                </c:pt>
                <c:pt idx="1903">
                  <c:v>127999.999999999</c:v>
                </c:pt>
                <c:pt idx="1904">
                  <c:v>3500.00000000108</c:v>
                </c:pt>
                <c:pt idx="1905">
                  <c:v>499.999999998836</c:v>
                </c:pt>
                <c:pt idx="1906">
                  <c:v>-46499.9999999989</c:v>
                </c:pt>
                <c:pt idx="1907">
                  <c:v>133999.999999999</c:v>
                </c:pt>
                <c:pt idx="1908">
                  <c:v>53500.0000000011</c:v>
                </c:pt>
                <c:pt idx="1909">
                  <c:v>130000</c:v>
                </c:pt>
                <c:pt idx="1910">
                  <c:v>-166999.999999999</c:v>
                </c:pt>
                <c:pt idx="1911">
                  <c:v>135999.999999999</c:v>
                </c:pt>
                <c:pt idx="1912">
                  <c:v>82500.0000000003</c:v>
                </c:pt>
                <c:pt idx="1913">
                  <c:v>56000.0000000002</c:v>
                </c:pt>
                <c:pt idx="1914">
                  <c:v>-15000.0000000006</c:v>
                </c:pt>
                <c:pt idx="1915">
                  <c:v>-40500.0000000001</c:v>
                </c:pt>
                <c:pt idx="1916">
                  <c:v>13000.0000000003</c:v>
                </c:pt>
                <c:pt idx="1917">
                  <c:v>-4500.00000000088</c:v>
                </c:pt>
                <c:pt idx="1918">
                  <c:v>-34499.9999999992</c:v>
                </c:pt>
                <c:pt idx="1919">
                  <c:v>38000.0000000003</c:v>
                </c:pt>
                <c:pt idx="1920">
                  <c:v>-40500.0000000001</c:v>
                </c:pt>
                <c:pt idx="1921">
                  <c:v>-2000.00000000031</c:v>
                </c:pt>
                <c:pt idx="1922">
                  <c:v>-83000.0000000006</c:v>
                </c:pt>
                <c:pt idx="1923">
                  <c:v>30000.0000000004</c:v>
                </c:pt>
                <c:pt idx="1924">
                  <c:v>56000.0000000009</c:v>
                </c:pt>
                <c:pt idx="1925">
                  <c:v>-28000.0000000008</c:v>
                </c:pt>
                <c:pt idx="1926">
                  <c:v>31000.0000000002</c:v>
                </c:pt>
                <c:pt idx="1927">
                  <c:v>97000.0000000006</c:v>
                </c:pt>
                <c:pt idx="1928">
                  <c:v>42499.999999999</c:v>
                </c:pt>
                <c:pt idx="1929">
                  <c:v>27000.000000001</c:v>
                </c:pt>
                <c:pt idx="1930">
                  <c:v>-35000.0000000009</c:v>
                </c:pt>
                <c:pt idx="1931">
                  <c:v>-77000.0000000003</c:v>
                </c:pt>
                <c:pt idx="1932">
                  <c:v>116500</c:v>
                </c:pt>
                <c:pt idx="1933">
                  <c:v>-108499.999999999</c:v>
                </c:pt>
                <c:pt idx="1934">
                  <c:v>-105000</c:v>
                </c:pt>
                <c:pt idx="1935">
                  <c:v>13499.9999999998</c:v>
                </c:pt>
                <c:pt idx="1936">
                  <c:v>-187000</c:v>
                </c:pt>
                <c:pt idx="1937">
                  <c:v>4999.99999999901</c:v>
                </c:pt>
                <c:pt idx="1938">
                  <c:v>77000.0000000003</c:v>
                </c:pt>
                <c:pt idx="1939">
                  <c:v>99500.0000000005</c:v>
                </c:pt>
                <c:pt idx="1940">
                  <c:v>20999.9999999994</c:v>
                </c:pt>
                <c:pt idx="1941">
                  <c:v>-45999.9999999994</c:v>
                </c:pt>
                <c:pt idx="1942">
                  <c:v>14000.0000000001</c:v>
                </c:pt>
                <c:pt idx="1943">
                  <c:v>-13500.0000000005</c:v>
                </c:pt>
                <c:pt idx="1944">
                  <c:v>-82500.0000000003</c:v>
                </c:pt>
                <c:pt idx="1945">
                  <c:v>-121499.999999999</c:v>
                </c:pt>
                <c:pt idx="1946">
                  <c:v>-62500.0000000007</c:v>
                </c:pt>
                <c:pt idx="1947">
                  <c:v>-144000.000000001</c:v>
                </c:pt>
                <c:pt idx="1948">
                  <c:v>-166000</c:v>
                </c:pt>
                <c:pt idx="1949">
                  <c:v>143000.000000001</c:v>
                </c:pt>
                <c:pt idx="1950">
                  <c:v>-192000</c:v>
                </c:pt>
                <c:pt idx="1951">
                  <c:v>341000</c:v>
                </c:pt>
                <c:pt idx="1952">
                  <c:v>188499.999999999</c:v>
                </c:pt>
                <c:pt idx="1953">
                  <c:v>-216499.999999999</c:v>
                </c:pt>
                <c:pt idx="1954">
                  <c:v>-21000.0000000001</c:v>
                </c:pt>
                <c:pt idx="1955">
                  <c:v>-55500</c:v>
                </c:pt>
                <c:pt idx="1956">
                  <c:v>-42000.0000000002</c:v>
                </c:pt>
                <c:pt idx="1957">
                  <c:v>-157500</c:v>
                </c:pt>
                <c:pt idx="1958">
                  <c:v>-35500.0000000004</c:v>
                </c:pt>
                <c:pt idx="1959">
                  <c:v>-71499.9999999989</c:v>
                </c:pt>
                <c:pt idx="1960">
                  <c:v>-44000.0000000005</c:v>
                </c:pt>
                <c:pt idx="1961">
                  <c:v>-64500.0000000003</c:v>
                </c:pt>
                <c:pt idx="1962">
                  <c:v>-232500</c:v>
                </c:pt>
                <c:pt idx="1963">
                  <c:v>-21000.0000000001</c:v>
                </c:pt>
                <c:pt idx="1964">
                  <c:v>52000.0000000003</c:v>
                </c:pt>
                <c:pt idx="1965">
                  <c:v>91499.9999999999</c:v>
                </c:pt>
                <c:pt idx="1966">
                  <c:v>60500.0000000004</c:v>
                </c:pt>
                <c:pt idx="1967">
                  <c:v>531000.000000001</c:v>
                </c:pt>
                <c:pt idx="1968">
                  <c:v>191500</c:v>
                </c:pt>
                <c:pt idx="1969">
                  <c:v>-228000.000000001</c:v>
                </c:pt>
                <c:pt idx="1970">
                  <c:v>191000</c:v>
                </c:pt>
                <c:pt idx="1971">
                  <c:v>18000</c:v>
                </c:pt>
                <c:pt idx="1972">
                  <c:v>199500</c:v>
                </c:pt>
                <c:pt idx="1973">
                  <c:v>86500.0000000002</c:v>
                </c:pt>
                <c:pt idx="1974">
                  <c:v>88500.0000000005</c:v>
                </c:pt>
                <c:pt idx="1975">
                  <c:v>177500.000000001</c:v>
                </c:pt>
                <c:pt idx="1976">
                  <c:v>59499.9999999999</c:v>
                </c:pt>
                <c:pt idx="1977">
                  <c:v>182000</c:v>
                </c:pt>
                <c:pt idx="1978">
                  <c:v>-210500</c:v>
                </c:pt>
                <c:pt idx="1979">
                  <c:v>-109999.999999999</c:v>
                </c:pt>
                <c:pt idx="1980">
                  <c:v>-159000</c:v>
                </c:pt>
                <c:pt idx="1981">
                  <c:v>61999.9999999997</c:v>
                </c:pt>
                <c:pt idx="1982">
                  <c:v>-305000</c:v>
                </c:pt>
                <c:pt idx="1983">
                  <c:v>83499.9999999994</c:v>
                </c:pt>
                <c:pt idx="1984">
                  <c:v>187000</c:v>
                </c:pt>
                <c:pt idx="1985">
                  <c:v>-38499.9999999991</c:v>
                </c:pt>
                <c:pt idx="1986">
                  <c:v>90499.9999999994</c:v>
                </c:pt>
                <c:pt idx="1987">
                  <c:v>181500.000000001</c:v>
                </c:pt>
                <c:pt idx="1988">
                  <c:v>66999.9999999988</c:v>
                </c:pt>
                <c:pt idx="1989">
                  <c:v>-4999.99999999829</c:v>
                </c:pt>
                <c:pt idx="1990">
                  <c:v>-17000.0000000009</c:v>
                </c:pt>
                <c:pt idx="1991">
                  <c:v>-61499.9999999995</c:v>
                </c:pt>
                <c:pt idx="1992">
                  <c:v>-42500.0000000004</c:v>
                </c:pt>
                <c:pt idx="1993">
                  <c:v>159500</c:v>
                </c:pt>
                <c:pt idx="1994">
                  <c:v>51500.0000000001</c:v>
                </c:pt>
                <c:pt idx="1995">
                  <c:v>-12999.9999999995</c:v>
                </c:pt>
                <c:pt idx="1996">
                  <c:v>-172000.000000001</c:v>
                </c:pt>
                <c:pt idx="1997">
                  <c:v>49000.0000000002</c:v>
                </c:pt>
                <c:pt idx="1998">
                  <c:v>149500</c:v>
                </c:pt>
                <c:pt idx="1999">
                  <c:v>-209999.999999999</c:v>
                </c:pt>
                <c:pt idx="2000">
                  <c:v>-102000.000000001</c:v>
                </c:pt>
                <c:pt idx="2001">
                  <c:v>160500.000000001</c:v>
                </c:pt>
                <c:pt idx="2002">
                  <c:v>-100000</c:v>
                </c:pt>
                <c:pt idx="2003">
                  <c:v>359000</c:v>
                </c:pt>
                <c:pt idx="2004">
                  <c:v>39500.0000000003</c:v>
                </c:pt>
                <c:pt idx="2005">
                  <c:v>-75500.000000001</c:v>
                </c:pt>
                <c:pt idx="2006">
                  <c:v>62500.0000000007</c:v>
                </c:pt>
                <c:pt idx="2007">
                  <c:v>-111500.000000001</c:v>
                </c:pt>
                <c:pt idx="2008">
                  <c:v>-411499.999999999</c:v>
                </c:pt>
                <c:pt idx="2009">
                  <c:v>-443000.000000001</c:v>
                </c:pt>
                <c:pt idx="2010">
                  <c:v>165500.000000001</c:v>
                </c:pt>
                <c:pt idx="2011">
                  <c:v>154499.999999999</c:v>
                </c:pt>
                <c:pt idx="2012">
                  <c:v>-125499.999999999</c:v>
                </c:pt>
                <c:pt idx="2013">
                  <c:v>211499.999999999</c:v>
                </c:pt>
                <c:pt idx="2014">
                  <c:v>-188500.000000001</c:v>
                </c:pt>
                <c:pt idx="2015">
                  <c:v>51000.0000000005</c:v>
                </c:pt>
                <c:pt idx="2016">
                  <c:v>-118000.000000001</c:v>
                </c:pt>
                <c:pt idx="2017">
                  <c:v>-160999.999999999</c:v>
                </c:pt>
                <c:pt idx="2018">
                  <c:v>-299000</c:v>
                </c:pt>
                <c:pt idx="2019">
                  <c:v>73499.9999999999</c:v>
                </c:pt>
                <c:pt idx="2020">
                  <c:v>-112500</c:v>
                </c:pt>
                <c:pt idx="2021">
                  <c:v>255000</c:v>
                </c:pt>
                <c:pt idx="2022">
                  <c:v>32999.9999999991</c:v>
                </c:pt>
                <c:pt idx="2023">
                  <c:v>45500.0000000005</c:v>
                </c:pt>
                <c:pt idx="2024">
                  <c:v>9999.99999999942</c:v>
                </c:pt>
                <c:pt idx="2025">
                  <c:v>-250000</c:v>
                </c:pt>
                <c:pt idx="2026">
                  <c:v>-43999.9999999998</c:v>
                </c:pt>
                <c:pt idx="2027">
                  <c:v>114999.999999999</c:v>
                </c:pt>
                <c:pt idx="2028">
                  <c:v>-79499.9999999995</c:v>
                </c:pt>
                <c:pt idx="2029">
                  <c:v>98499.9999999992</c:v>
                </c:pt>
                <c:pt idx="2030">
                  <c:v>45000.000000001</c:v>
                </c:pt>
                <c:pt idx="2031">
                  <c:v>98499.9999999992</c:v>
                </c:pt>
                <c:pt idx="2032">
                  <c:v>7.105427357601E-010</c:v>
                </c:pt>
                <c:pt idx="2033">
                  <c:v>70499.9999999998</c:v>
                </c:pt>
                <c:pt idx="2034">
                  <c:v>-213499.999999999</c:v>
                </c:pt>
                <c:pt idx="2035">
                  <c:v>-500.000000000257</c:v>
                </c:pt>
                <c:pt idx="2036">
                  <c:v>-68500.0000000002</c:v>
                </c:pt>
                <c:pt idx="2037">
                  <c:v>-92000.0000000002</c:v>
                </c:pt>
                <c:pt idx="2038">
                  <c:v>-102500</c:v>
                </c:pt>
                <c:pt idx="2039">
                  <c:v>-76999.9999999996</c:v>
                </c:pt>
                <c:pt idx="2040">
                  <c:v>-336000.000000001</c:v>
                </c:pt>
                <c:pt idx="2041">
                  <c:v>179000</c:v>
                </c:pt>
                <c:pt idx="2042">
                  <c:v>-369000</c:v>
                </c:pt>
                <c:pt idx="2043">
                  <c:v>-223500</c:v>
                </c:pt>
                <c:pt idx="2044">
                  <c:v>362500</c:v>
                </c:pt>
                <c:pt idx="2045">
                  <c:v>44000.0000000012</c:v>
                </c:pt>
                <c:pt idx="2046">
                  <c:v>-46500.0000000011</c:v>
                </c:pt>
                <c:pt idx="2047">
                  <c:v>233000</c:v>
                </c:pt>
                <c:pt idx="2048">
                  <c:v>-162999.999999999</c:v>
                </c:pt>
                <c:pt idx="2049">
                  <c:v>8999.99999999892</c:v>
                </c:pt>
                <c:pt idx="2050">
                  <c:v>-369500</c:v>
                </c:pt>
                <c:pt idx="2051">
                  <c:v>-55500</c:v>
                </c:pt>
                <c:pt idx="2052">
                  <c:v>236000.000000001</c:v>
                </c:pt>
                <c:pt idx="2053">
                  <c:v>16999.9999999995</c:v>
                </c:pt>
                <c:pt idx="2054">
                  <c:v>-114000</c:v>
                </c:pt>
                <c:pt idx="2055">
                  <c:v>16000.0000000011</c:v>
                </c:pt>
                <c:pt idx="2056">
                  <c:v>2999.9999999994</c:v>
                </c:pt>
                <c:pt idx="2057">
                  <c:v>188000</c:v>
                </c:pt>
                <c:pt idx="2058">
                  <c:v>-53500.0000000004</c:v>
                </c:pt>
                <c:pt idx="2059">
                  <c:v>14500.0000000003</c:v>
                </c:pt>
                <c:pt idx="2060">
                  <c:v>-222500</c:v>
                </c:pt>
                <c:pt idx="2061">
                  <c:v>85499.999999999</c:v>
                </c:pt>
                <c:pt idx="2062">
                  <c:v>124500.000000001</c:v>
                </c:pt>
                <c:pt idx="2063">
                  <c:v>-53500.0000000004</c:v>
                </c:pt>
                <c:pt idx="2064">
                  <c:v>-36500.0000000002</c:v>
                </c:pt>
                <c:pt idx="2065">
                  <c:v>112500</c:v>
                </c:pt>
                <c:pt idx="2066">
                  <c:v>235500</c:v>
                </c:pt>
                <c:pt idx="2067">
                  <c:v>-80999.9999999995</c:v>
                </c:pt>
                <c:pt idx="2068">
                  <c:v>-131499.999999999</c:v>
                </c:pt>
                <c:pt idx="2069">
                  <c:v>-121500.000000002</c:v>
                </c:pt>
                <c:pt idx="2070">
                  <c:v>-57499.9999999989</c:v>
                </c:pt>
                <c:pt idx="2071">
                  <c:v>46999.9999999999</c:v>
                </c:pt>
                <c:pt idx="2072">
                  <c:v>-108500.000000001</c:v>
                </c:pt>
                <c:pt idx="2073">
                  <c:v>-295499.999999998</c:v>
                </c:pt>
                <c:pt idx="2074">
                  <c:v>-69000.0000000012</c:v>
                </c:pt>
                <c:pt idx="2075">
                  <c:v>102500</c:v>
                </c:pt>
                <c:pt idx="2076">
                  <c:v>339000.000000001</c:v>
                </c:pt>
                <c:pt idx="2077">
                  <c:v>-273000</c:v>
                </c:pt>
                <c:pt idx="2078">
                  <c:v>165000.000000001</c:v>
                </c:pt>
                <c:pt idx="2079">
                  <c:v>-211000</c:v>
                </c:pt>
                <c:pt idx="2080">
                  <c:v>-68500.0000000002</c:v>
                </c:pt>
                <c:pt idx="2081">
                  <c:v>-105500</c:v>
                </c:pt>
                <c:pt idx="2082">
                  <c:v>304499.999999999</c:v>
                </c:pt>
                <c:pt idx="2083">
                  <c:v>260500</c:v>
                </c:pt>
                <c:pt idx="2084">
                  <c:v>-70999.9999999994</c:v>
                </c:pt>
                <c:pt idx="2085">
                  <c:v>97500.0000000002</c:v>
                </c:pt>
                <c:pt idx="2086">
                  <c:v>53500.0000000004</c:v>
                </c:pt>
                <c:pt idx="2087">
                  <c:v>-185000.000000001</c:v>
                </c:pt>
                <c:pt idx="2088">
                  <c:v>-134500.000000001</c:v>
                </c:pt>
                <c:pt idx="2089">
                  <c:v>190000.000000001</c:v>
                </c:pt>
                <c:pt idx="2090">
                  <c:v>28499.9999999997</c:v>
                </c:pt>
                <c:pt idx="2091">
                  <c:v>238000.000000001</c:v>
                </c:pt>
                <c:pt idx="2092">
                  <c:v>-207000.000000001</c:v>
                </c:pt>
                <c:pt idx="2093">
                  <c:v>134000</c:v>
                </c:pt>
                <c:pt idx="2094">
                  <c:v>-17999.9999999993</c:v>
                </c:pt>
                <c:pt idx="2095">
                  <c:v>389500</c:v>
                </c:pt>
                <c:pt idx="2096">
                  <c:v>164000</c:v>
                </c:pt>
                <c:pt idx="2097">
                  <c:v>-194000</c:v>
                </c:pt>
                <c:pt idx="2098">
                  <c:v>274999.999999999</c:v>
                </c:pt>
                <c:pt idx="2099">
                  <c:v>57999.9999999998</c:v>
                </c:pt>
                <c:pt idx="2100">
                  <c:v>66000.0000000004</c:v>
                </c:pt>
                <c:pt idx="2101">
                  <c:v>-26999.9999999996</c:v>
                </c:pt>
                <c:pt idx="2102">
                  <c:v>-160499.999999999</c:v>
                </c:pt>
                <c:pt idx="2103">
                  <c:v>158999.999999998</c:v>
                </c:pt>
                <c:pt idx="2104">
                  <c:v>-53999.9999999985</c:v>
                </c:pt>
                <c:pt idx="2105">
                  <c:v>-500.00000000096</c:v>
                </c:pt>
                <c:pt idx="2106">
                  <c:v>85000.0000000002</c:v>
                </c:pt>
                <c:pt idx="2107">
                  <c:v>-90000.0000000006</c:v>
                </c:pt>
                <c:pt idx="2108">
                  <c:v>302500.000000001</c:v>
                </c:pt>
                <c:pt idx="2109">
                  <c:v>65499.9999999987</c:v>
                </c:pt>
                <c:pt idx="2110">
                  <c:v>8000.00000000125</c:v>
                </c:pt>
                <c:pt idx="2111">
                  <c:v>156500</c:v>
                </c:pt>
                <c:pt idx="2112">
                  <c:v>321500</c:v>
                </c:pt>
                <c:pt idx="2113">
                  <c:v>-244000.000000001</c:v>
                </c:pt>
                <c:pt idx="2114">
                  <c:v>-43499.9999999988</c:v>
                </c:pt>
                <c:pt idx="2115">
                  <c:v>-2000.00000000031</c:v>
                </c:pt>
                <c:pt idx="2116">
                  <c:v>13500.0000000005</c:v>
                </c:pt>
                <c:pt idx="2117">
                  <c:v>-113000.000000001</c:v>
                </c:pt>
                <c:pt idx="2118">
                  <c:v>112500</c:v>
                </c:pt>
                <c:pt idx="2119">
                  <c:v>-35000.0000000001</c:v>
                </c:pt>
                <c:pt idx="2120">
                  <c:v>64500.000000001</c:v>
                </c:pt>
                <c:pt idx="2121">
                  <c:v>58499.9999999994</c:v>
                </c:pt>
                <c:pt idx="2122">
                  <c:v>103500</c:v>
                </c:pt>
                <c:pt idx="2123">
                  <c:v>38999.9999999994</c:v>
                </c:pt>
                <c:pt idx="2124">
                  <c:v>-32500.0000000003</c:v>
                </c:pt>
                <c:pt idx="2125">
                  <c:v>32000.0000000007</c:v>
                </c:pt>
                <c:pt idx="2126">
                  <c:v>-75499.9999999995</c:v>
                </c:pt>
                <c:pt idx="2127">
                  <c:v>-118000.000000001</c:v>
                </c:pt>
                <c:pt idx="2128">
                  <c:v>121000.000000002</c:v>
                </c:pt>
                <c:pt idx="2129">
                  <c:v>-158500.000000001</c:v>
                </c:pt>
                <c:pt idx="2130">
                  <c:v>175500</c:v>
                </c:pt>
                <c:pt idx="2131">
                  <c:v>-355499.999999999</c:v>
                </c:pt>
                <c:pt idx="2132">
                  <c:v>-47999.9999999997</c:v>
                </c:pt>
                <c:pt idx="2133">
                  <c:v>-3000.00000000083</c:v>
                </c:pt>
                <c:pt idx="2134">
                  <c:v>3500.00000000037</c:v>
                </c:pt>
                <c:pt idx="2135">
                  <c:v>167500</c:v>
                </c:pt>
                <c:pt idx="2136">
                  <c:v>128000.000000001</c:v>
                </c:pt>
                <c:pt idx="2137">
                  <c:v>38999.9999999994</c:v>
                </c:pt>
                <c:pt idx="2138">
                  <c:v>14999.9999999999</c:v>
                </c:pt>
                <c:pt idx="2139">
                  <c:v>58999.9999999996</c:v>
                </c:pt>
                <c:pt idx="2140">
                  <c:v>56500.0000000012</c:v>
                </c:pt>
                <c:pt idx="2141">
                  <c:v>-145000.000000001</c:v>
                </c:pt>
                <c:pt idx="2142">
                  <c:v>261499.999999999</c:v>
                </c:pt>
                <c:pt idx="2143">
                  <c:v>-86499.9999999995</c:v>
                </c:pt>
                <c:pt idx="2144">
                  <c:v>-152000</c:v>
                </c:pt>
                <c:pt idx="2145">
                  <c:v>56500.0000000005</c:v>
                </c:pt>
                <c:pt idx="2146">
                  <c:v>19500</c:v>
                </c:pt>
                <c:pt idx="2147">
                  <c:v>-18500.0000000009</c:v>
                </c:pt>
                <c:pt idx="2148">
                  <c:v>-52999.9999999994</c:v>
                </c:pt>
                <c:pt idx="2149">
                  <c:v>-251500</c:v>
                </c:pt>
                <c:pt idx="2150">
                  <c:v>120500</c:v>
                </c:pt>
                <c:pt idx="2151">
                  <c:v>167500</c:v>
                </c:pt>
                <c:pt idx="2152">
                  <c:v>27999.9999999994</c:v>
                </c:pt>
                <c:pt idx="2153">
                  <c:v>-15500.0000000008</c:v>
                </c:pt>
                <c:pt idx="2154">
                  <c:v>-164999.999999998</c:v>
                </c:pt>
                <c:pt idx="2155">
                  <c:v>83999.9999999997</c:v>
                </c:pt>
                <c:pt idx="2156">
                  <c:v>-8999.99999999964</c:v>
                </c:pt>
                <c:pt idx="2157">
                  <c:v>33999.9999999996</c:v>
                </c:pt>
                <c:pt idx="2158">
                  <c:v>23000.0000000004</c:v>
                </c:pt>
                <c:pt idx="2159">
                  <c:v>-100000.000000001</c:v>
                </c:pt>
                <c:pt idx="2160">
                  <c:v>-58999.9999999996</c:v>
                </c:pt>
                <c:pt idx="2161">
                  <c:v>-30000.0000000011</c:v>
                </c:pt>
                <c:pt idx="2162">
                  <c:v>-167999.999999999</c:v>
                </c:pt>
                <c:pt idx="2163">
                  <c:v>-76999.9999999996</c:v>
                </c:pt>
                <c:pt idx="2164">
                  <c:v>63999.9999999993</c:v>
                </c:pt>
                <c:pt idx="2165">
                  <c:v>-236499.999999999</c:v>
                </c:pt>
                <c:pt idx="2166">
                  <c:v>96499.9999999996</c:v>
                </c:pt>
                <c:pt idx="2167">
                  <c:v>8999.99999999963</c:v>
                </c:pt>
                <c:pt idx="2168">
                  <c:v>46999.9999999999</c:v>
                </c:pt>
                <c:pt idx="2169">
                  <c:v>-106499.999999998</c:v>
                </c:pt>
                <c:pt idx="2170">
                  <c:v>140999.999999999</c:v>
                </c:pt>
                <c:pt idx="2171">
                  <c:v>64499.9999999996</c:v>
                </c:pt>
                <c:pt idx="2172">
                  <c:v>2499.99999999985</c:v>
                </c:pt>
                <c:pt idx="2173">
                  <c:v>13500.0000000005</c:v>
                </c:pt>
                <c:pt idx="2174">
                  <c:v>109500</c:v>
                </c:pt>
                <c:pt idx="2175">
                  <c:v>253000</c:v>
                </c:pt>
                <c:pt idx="2176">
                  <c:v>-100000</c:v>
                </c:pt>
                <c:pt idx="2177">
                  <c:v>71999.9999999999</c:v>
                </c:pt>
                <c:pt idx="2178">
                  <c:v>177000</c:v>
                </c:pt>
                <c:pt idx="2179">
                  <c:v>-168500</c:v>
                </c:pt>
                <c:pt idx="2180">
                  <c:v>-67999.9999999993</c:v>
                </c:pt>
                <c:pt idx="2181">
                  <c:v>138499.999999999</c:v>
                </c:pt>
                <c:pt idx="2182">
                  <c:v>-8499.99999999939</c:v>
                </c:pt>
                <c:pt idx="2183">
                  <c:v>-216500</c:v>
                </c:pt>
                <c:pt idx="2184">
                  <c:v>-35500.0000000004</c:v>
                </c:pt>
                <c:pt idx="2185">
                  <c:v>-116500.000000001</c:v>
                </c:pt>
                <c:pt idx="2186">
                  <c:v>128000</c:v>
                </c:pt>
                <c:pt idx="2187">
                  <c:v>-80499.9999999985</c:v>
                </c:pt>
                <c:pt idx="2188">
                  <c:v>68999.9999999991</c:v>
                </c:pt>
                <c:pt idx="2189">
                  <c:v>-65499.9999999994</c:v>
                </c:pt>
                <c:pt idx="2190">
                  <c:v>-7499.99999999958</c:v>
                </c:pt>
                <c:pt idx="2191">
                  <c:v>-63000.0000000017</c:v>
                </c:pt>
                <c:pt idx="2192">
                  <c:v>137500.000000001</c:v>
                </c:pt>
                <c:pt idx="2193">
                  <c:v>111000</c:v>
                </c:pt>
                <c:pt idx="2194">
                  <c:v>72500.0000000002</c:v>
                </c:pt>
                <c:pt idx="2195">
                  <c:v>-171999.999999999</c:v>
                </c:pt>
                <c:pt idx="2196">
                  <c:v>143500</c:v>
                </c:pt>
                <c:pt idx="2197">
                  <c:v>-119000</c:v>
                </c:pt>
                <c:pt idx="2198">
                  <c:v>9000.00000000035</c:v>
                </c:pt>
                <c:pt idx="2199">
                  <c:v>31999.9999999986</c:v>
                </c:pt>
                <c:pt idx="2200">
                  <c:v>54999.9999999997</c:v>
                </c:pt>
                <c:pt idx="2201">
                  <c:v>-149999.999999999</c:v>
                </c:pt>
                <c:pt idx="2202">
                  <c:v>-202000</c:v>
                </c:pt>
                <c:pt idx="2203">
                  <c:v>14999.9999999999</c:v>
                </c:pt>
                <c:pt idx="2204">
                  <c:v>170500</c:v>
                </c:pt>
                <c:pt idx="2205">
                  <c:v>-302000</c:v>
                </c:pt>
                <c:pt idx="2206">
                  <c:v>149000.000000001</c:v>
                </c:pt>
                <c:pt idx="2207">
                  <c:v>-132500</c:v>
                </c:pt>
                <c:pt idx="2208">
                  <c:v>227999.999999999</c:v>
                </c:pt>
                <c:pt idx="2209">
                  <c:v>95000.0000000003</c:v>
                </c:pt>
                <c:pt idx="2210">
                  <c:v>-87500</c:v>
                </c:pt>
                <c:pt idx="2211">
                  <c:v>127500</c:v>
                </c:pt>
                <c:pt idx="2212">
                  <c:v>172000.000000001</c:v>
                </c:pt>
                <c:pt idx="2213">
                  <c:v>-46500.0000000003</c:v>
                </c:pt>
                <c:pt idx="2214">
                  <c:v>-118000.000000001</c:v>
                </c:pt>
                <c:pt idx="2215">
                  <c:v>66000.0000000004</c:v>
                </c:pt>
                <c:pt idx="2216">
                  <c:v>-18999.9999999991</c:v>
                </c:pt>
                <c:pt idx="2217">
                  <c:v>-12000.0000000012</c:v>
                </c:pt>
                <c:pt idx="2218">
                  <c:v>76500.0000000001</c:v>
                </c:pt>
                <c:pt idx="2219">
                  <c:v>-9999.99999999943</c:v>
                </c:pt>
                <c:pt idx="2220">
                  <c:v>31499.9999999998</c:v>
                </c:pt>
                <c:pt idx="2221">
                  <c:v>35000.0000000001</c:v>
                </c:pt>
                <c:pt idx="2222">
                  <c:v>82500.0000000003</c:v>
                </c:pt>
                <c:pt idx="2223">
                  <c:v>7999.99999999983</c:v>
                </c:pt>
                <c:pt idx="2224">
                  <c:v>-186000</c:v>
                </c:pt>
                <c:pt idx="2225">
                  <c:v>-194500.000000001</c:v>
                </c:pt>
                <c:pt idx="2226">
                  <c:v>-77000.0000000003</c:v>
                </c:pt>
                <c:pt idx="2227">
                  <c:v>-103500</c:v>
                </c:pt>
                <c:pt idx="2228">
                  <c:v>12500</c:v>
                </c:pt>
                <c:pt idx="2229">
                  <c:v>-120000</c:v>
                </c:pt>
                <c:pt idx="2230">
                  <c:v>-42500.0000000004</c:v>
                </c:pt>
                <c:pt idx="2231">
                  <c:v>-108500</c:v>
                </c:pt>
                <c:pt idx="2232">
                  <c:v>-38999.9999999993</c:v>
                </c:pt>
                <c:pt idx="2233">
                  <c:v>-500.000000000255</c:v>
                </c:pt>
                <c:pt idx="2234">
                  <c:v>-37999.9999999996</c:v>
                </c:pt>
                <c:pt idx="2235">
                  <c:v>56499.9999999991</c:v>
                </c:pt>
                <c:pt idx="2236">
                  <c:v>-150000</c:v>
                </c:pt>
                <c:pt idx="2237">
                  <c:v>-59999.9999999987</c:v>
                </c:pt>
                <c:pt idx="2238">
                  <c:v>79999.999999999</c:v>
                </c:pt>
                <c:pt idx="2239">
                  <c:v>-4999.99999999972</c:v>
                </c:pt>
                <c:pt idx="2240">
                  <c:v>26500.0000000001</c:v>
                </c:pt>
                <c:pt idx="2241">
                  <c:v>-110999.999999999</c:v>
                </c:pt>
                <c:pt idx="2242">
                  <c:v>-127500.000000001</c:v>
                </c:pt>
                <c:pt idx="2243">
                  <c:v>-73499.9999999992</c:v>
                </c:pt>
                <c:pt idx="2244">
                  <c:v>122500</c:v>
                </c:pt>
                <c:pt idx="2245">
                  <c:v>-9500.0000000006</c:v>
                </c:pt>
                <c:pt idx="2246">
                  <c:v>-50500.0000000003</c:v>
                </c:pt>
                <c:pt idx="2247">
                  <c:v>27500.0000000006</c:v>
                </c:pt>
                <c:pt idx="2248">
                  <c:v>53999.9999999999</c:v>
                </c:pt>
                <c:pt idx="2249">
                  <c:v>-201500</c:v>
                </c:pt>
                <c:pt idx="2250">
                  <c:v>177499.999999999</c:v>
                </c:pt>
                <c:pt idx="2251">
                  <c:v>-113999.999999999</c:v>
                </c:pt>
                <c:pt idx="2252">
                  <c:v>168500</c:v>
                </c:pt>
                <c:pt idx="2253">
                  <c:v>-13499.9999999998</c:v>
                </c:pt>
                <c:pt idx="2254">
                  <c:v>19000.0000000005</c:v>
                </c:pt>
                <c:pt idx="2255">
                  <c:v>76499.9999999987</c:v>
                </c:pt>
                <c:pt idx="2256">
                  <c:v>-210999.999999999</c:v>
                </c:pt>
                <c:pt idx="2257">
                  <c:v>-101000.000000001</c:v>
                </c:pt>
                <c:pt idx="2258">
                  <c:v>142000</c:v>
                </c:pt>
                <c:pt idx="2259">
                  <c:v>-30499.9999999993</c:v>
                </c:pt>
                <c:pt idx="2260">
                  <c:v>-17000.0000000002</c:v>
                </c:pt>
                <c:pt idx="2261">
                  <c:v>-500.000000000975</c:v>
                </c:pt>
                <c:pt idx="2262">
                  <c:v>-202999.999999999</c:v>
                </c:pt>
                <c:pt idx="2263">
                  <c:v>574500.000000001</c:v>
                </c:pt>
                <c:pt idx="2264">
                  <c:v>-187500.000000001</c:v>
                </c:pt>
                <c:pt idx="2265">
                  <c:v>171500</c:v>
                </c:pt>
                <c:pt idx="2266">
                  <c:v>-145500</c:v>
                </c:pt>
                <c:pt idx="2267">
                  <c:v>-121999.999999999</c:v>
                </c:pt>
                <c:pt idx="2268">
                  <c:v>84000.0000000004</c:v>
                </c:pt>
                <c:pt idx="2269">
                  <c:v>-161500.000000001</c:v>
                </c:pt>
                <c:pt idx="2270">
                  <c:v>191999.999999999</c:v>
                </c:pt>
                <c:pt idx="2271">
                  <c:v>16499.9999999999</c:v>
                </c:pt>
                <c:pt idx="2272">
                  <c:v>-23499.9999999985</c:v>
                </c:pt>
                <c:pt idx="2273">
                  <c:v>116499.999999999</c:v>
                </c:pt>
                <c:pt idx="2274">
                  <c:v>-39500.0000000003</c:v>
                </c:pt>
                <c:pt idx="2275">
                  <c:v>-4500.00000000016</c:v>
                </c:pt>
                <c:pt idx="2276">
                  <c:v>196500</c:v>
                </c:pt>
                <c:pt idx="2277">
                  <c:v>-81499.9999999998</c:v>
                </c:pt>
                <c:pt idx="2278">
                  <c:v>-225500</c:v>
                </c:pt>
                <c:pt idx="2279">
                  <c:v>68000.0000000007</c:v>
                </c:pt>
                <c:pt idx="2280">
                  <c:v>113000</c:v>
                </c:pt>
                <c:pt idx="2281">
                  <c:v>-60999.9999999992</c:v>
                </c:pt>
                <c:pt idx="2282">
                  <c:v>-3500.00000000108</c:v>
                </c:pt>
                <c:pt idx="2283">
                  <c:v>-45000.0000000003</c:v>
                </c:pt>
                <c:pt idx="2284">
                  <c:v>-141500</c:v>
                </c:pt>
                <c:pt idx="2285">
                  <c:v>48500</c:v>
                </c:pt>
                <c:pt idx="2286">
                  <c:v>-215499.999999999</c:v>
                </c:pt>
                <c:pt idx="2287">
                  <c:v>317000.000000001</c:v>
                </c:pt>
                <c:pt idx="2288">
                  <c:v>67999.9999999985</c:v>
                </c:pt>
                <c:pt idx="2289">
                  <c:v>19000.0000000012</c:v>
                </c:pt>
                <c:pt idx="2290">
                  <c:v>-80500.0000000007</c:v>
                </c:pt>
                <c:pt idx="2291">
                  <c:v>-4999.99999999972</c:v>
                </c:pt>
                <c:pt idx="2292">
                  <c:v>-25500.0000000003</c:v>
                </c:pt>
                <c:pt idx="2293">
                  <c:v>-85499.9999999997</c:v>
                </c:pt>
                <c:pt idx="2294">
                  <c:v>93000</c:v>
                </c:pt>
                <c:pt idx="2295">
                  <c:v>14499.9999999989</c:v>
                </c:pt>
                <c:pt idx="2296">
                  <c:v>100500</c:v>
                </c:pt>
                <c:pt idx="2297">
                  <c:v>80000.0000000004</c:v>
                </c:pt>
                <c:pt idx="2298">
                  <c:v>-11999.9999999997</c:v>
                </c:pt>
                <c:pt idx="2299">
                  <c:v>25499.9999999995</c:v>
                </c:pt>
                <c:pt idx="2300">
                  <c:v>47000.0000000006</c:v>
                </c:pt>
                <c:pt idx="2301">
                  <c:v>-186000</c:v>
                </c:pt>
                <c:pt idx="2302">
                  <c:v>75499.9999999995</c:v>
                </c:pt>
                <c:pt idx="2303">
                  <c:v>77000.000000001</c:v>
                </c:pt>
                <c:pt idx="2304">
                  <c:v>131999.999999999</c:v>
                </c:pt>
                <c:pt idx="2305">
                  <c:v>-75499.9999999995</c:v>
                </c:pt>
                <c:pt idx="2306">
                  <c:v>-76500.0000000001</c:v>
                </c:pt>
                <c:pt idx="2307">
                  <c:v>103500</c:v>
                </c:pt>
                <c:pt idx="2308">
                  <c:v>-165499.999999999</c:v>
                </c:pt>
                <c:pt idx="2309">
                  <c:v>86000.0000000007</c:v>
                </c:pt>
                <c:pt idx="2310">
                  <c:v>-38000.000000001</c:v>
                </c:pt>
                <c:pt idx="2311">
                  <c:v>126000</c:v>
                </c:pt>
                <c:pt idx="2312">
                  <c:v>999.999999999802</c:v>
                </c:pt>
                <c:pt idx="2313">
                  <c:v>7.05767888575792E-010</c:v>
                </c:pt>
                <c:pt idx="2314">
                  <c:v>-1000.00000000051</c:v>
                </c:pt>
                <c:pt idx="2315">
                  <c:v>71000.0000000001</c:v>
                </c:pt>
                <c:pt idx="2316">
                  <c:v>-10000.0000000001</c:v>
                </c:pt>
                <c:pt idx="2317">
                  <c:v>-203999.999999999</c:v>
                </c:pt>
                <c:pt idx="2318">
                  <c:v>44499.9999999993</c:v>
                </c:pt>
                <c:pt idx="2319">
                  <c:v>-87999.9999999995</c:v>
                </c:pt>
                <c:pt idx="2320">
                  <c:v>-28999.9999999999</c:v>
                </c:pt>
                <c:pt idx="2321">
                  <c:v>-43000</c:v>
                </c:pt>
                <c:pt idx="2322">
                  <c:v>7500.00000000029</c:v>
                </c:pt>
                <c:pt idx="2323">
                  <c:v>-139500.000000001</c:v>
                </c:pt>
                <c:pt idx="2324">
                  <c:v>-25999.9999999991</c:v>
                </c:pt>
                <c:pt idx="2325">
                  <c:v>73999.9999999995</c:v>
                </c:pt>
                <c:pt idx="2326">
                  <c:v>33500.0000000008</c:v>
                </c:pt>
                <c:pt idx="2327">
                  <c:v>-35000.0000000009</c:v>
                </c:pt>
                <c:pt idx="2328">
                  <c:v>-51500.0000000001</c:v>
                </c:pt>
                <c:pt idx="2329">
                  <c:v>-210500</c:v>
                </c:pt>
                <c:pt idx="2330">
                  <c:v>292000</c:v>
                </c:pt>
                <c:pt idx="2331">
                  <c:v>-266499.999999999</c:v>
                </c:pt>
                <c:pt idx="2332">
                  <c:v>-65499.9999999994</c:v>
                </c:pt>
                <c:pt idx="2333">
                  <c:v>213000</c:v>
                </c:pt>
                <c:pt idx="2334">
                  <c:v>-207500.000000001</c:v>
                </c:pt>
                <c:pt idx="2335">
                  <c:v>91499.9999999999</c:v>
                </c:pt>
                <c:pt idx="2336">
                  <c:v>14500.0000000003</c:v>
                </c:pt>
                <c:pt idx="2337">
                  <c:v>9500.0000000006</c:v>
                </c:pt>
                <c:pt idx="2338">
                  <c:v>22999.999999999</c:v>
                </c:pt>
                <c:pt idx="2339">
                  <c:v>72500.0000000016</c:v>
                </c:pt>
                <c:pt idx="2340">
                  <c:v>41499.9999999992</c:v>
                </c:pt>
                <c:pt idx="2341">
                  <c:v>-165500</c:v>
                </c:pt>
                <c:pt idx="2342">
                  <c:v>-56500.0000000005</c:v>
                </c:pt>
                <c:pt idx="2343">
                  <c:v>-60499.999999999</c:v>
                </c:pt>
                <c:pt idx="2344">
                  <c:v>-132500</c:v>
                </c:pt>
                <c:pt idx="2345">
                  <c:v>21000.0000000001</c:v>
                </c:pt>
                <c:pt idx="2346">
                  <c:v>-38000.0000000003</c:v>
                </c:pt>
                <c:pt idx="2347">
                  <c:v>-53500.0000000004</c:v>
                </c:pt>
                <c:pt idx="2348">
                  <c:v>9500.0000000006</c:v>
                </c:pt>
                <c:pt idx="2349">
                  <c:v>33500.0000000001</c:v>
                </c:pt>
                <c:pt idx="2350">
                  <c:v>134499.999999999</c:v>
                </c:pt>
                <c:pt idx="2351">
                  <c:v>-112499.999999999</c:v>
                </c:pt>
                <c:pt idx="2352">
                  <c:v>134000</c:v>
                </c:pt>
                <c:pt idx="2353">
                  <c:v>114000.000000001</c:v>
                </c:pt>
                <c:pt idx="2354">
                  <c:v>-359000</c:v>
                </c:pt>
                <c:pt idx="2355">
                  <c:v>105999.999999999</c:v>
                </c:pt>
                <c:pt idx="2356">
                  <c:v>32000.0000000007</c:v>
                </c:pt>
                <c:pt idx="2357">
                  <c:v>-133000</c:v>
                </c:pt>
                <c:pt idx="2358">
                  <c:v>52499.9999999999</c:v>
                </c:pt>
                <c:pt idx="2359">
                  <c:v>51999.9999999996</c:v>
                </c:pt>
                <c:pt idx="2360">
                  <c:v>-107499.999999999</c:v>
                </c:pt>
                <c:pt idx="2361">
                  <c:v>280000</c:v>
                </c:pt>
                <c:pt idx="2362">
                  <c:v>80499.9999999993</c:v>
                </c:pt>
                <c:pt idx="2363">
                  <c:v>-256500.000000001</c:v>
                </c:pt>
                <c:pt idx="2364">
                  <c:v>22000.0000000006</c:v>
                </c:pt>
                <c:pt idx="2365">
                  <c:v>26500.0000000008</c:v>
                </c:pt>
                <c:pt idx="2366">
                  <c:v>24999.9999999993</c:v>
                </c:pt>
                <c:pt idx="2367">
                  <c:v>-4499.99999999945</c:v>
                </c:pt>
                <c:pt idx="2368">
                  <c:v>-17500.0000000011</c:v>
                </c:pt>
                <c:pt idx="2369">
                  <c:v>43500.0000000009</c:v>
                </c:pt>
                <c:pt idx="2370">
                  <c:v>71500.0000000004</c:v>
                </c:pt>
                <c:pt idx="2371">
                  <c:v>-6500.00000000048</c:v>
                </c:pt>
                <c:pt idx="2372">
                  <c:v>-999.999999999091</c:v>
                </c:pt>
                <c:pt idx="2373">
                  <c:v>-16500.0000000006</c:v>
                </c:pt>
                <c:pt idx="2374">
                  <c:v>-141500.000000001</c:v>
                </c:pt>
                <c:pt idx="2375">
                  <c:v>40500.0000000008</c:v>
                </c:pt>
                <c:pt idx="2376">
                  <c:v>-85500.0000000004</c:v>
                </c:pt>
                <c:pt idx="2377">
                  <c:v>54500.0000000002</c:v>
                </c:pt>
                <c:pt idx="2378">
                  <c:v>-29500.0000000009</c:v>
                </c:pt>
                <c:pt idx="2379">
                  <c:v>-96499.9999999996</c:v>
                </c:pt>
                <c:pt idx="2380">
                  <c:v>138000</c:v>
                </c:pt>
                <c:pt idx="2381">
                  <c:v>35500.0000000004</c:v>
                </c:pt>
                <c:pt idx="2382">
                  <c:v>44500</c:v>
                </c:pt>
                <c:pt idx="2383">
                  <c:v>163500.000000001</c:v>
                </c:pt>
                <c:pt idx="2384">
                  <c:v>36000.0000000007</c:v>
                </c:pt>
                <c:pt idx="2385">
                  <c:v>-84000.0000000004</c:v>
                </c:pt>
                <c:pt idx="2386">
                  <c:v>43500.0000000002</c:v>
                </c:pt>
                <c:pt idx="2387">
                  <c:v>127999.999999999</c:v>
                </c:pt>
                <c:pt idx="2388">
                  <c:v>53999.9999999999</c:v>
                </c:pt>
                <c:pt idx="2389">
                  <c:v>-25499.9999999995</c:v>
                </c:pt>
                <c:pt idx="2390">
                  <c:v>79500.0000000002</c:v>
                </c:pt>
                <c:pt idx="2391">
                  <c:v>21999.9999999999</c:v>
                </c:pt>
                <c:pt idx="2392">
                  <c:v>-19500</c:v>
                </c:pt>
                <c:pt idx="2393">
                  <c:v>37500.0000000007</c:v>
                </c:pt>
                <c:pt idx="2394">
                  <c:v>12500</c:v>
                </c:pt>
                <c:pt idx="2395">
                  <c:v>-26000.0000000012</c:v>
                </c:pt>
                <c:pt idx="2396">
                  <c:v>-14999.9999999991</c:v>
                </c:pt>
                <c:pt idx="2397">
                  <c:v>78000.0000000001</c:v>
                </c:pt>
                <c:pt idx="2398">
                  <c:v>112499.999999999</c:v>
                </c:pt>
                <c:pt idx="2399">
                  <c:v>16000.0000000004</c:v>
                </c:pt>
                <c:pt idx="2400">
                  <c:v>-120999.999999999</c:v>
                </c:pt>
                <c:pt idx="2401">
                  <c:v>139500</c:v>
                </c:pt>
                <c:pt idx="2402">
                  <c:v>118999.999999999</c:v>
                </c:pt>
                <c:pt idx="2403">
                  <c:v>-22999.999999999</c:v>
                </c:pt>
                <c:pt idx="2404">
                  <c:v>-2499.99999999985</c:v>
                </c:pt>
                <c:pt idx="2405">
                  <c:v>-151000.000000001</c:v>
                </c:pt>
                <c:pt idx="2406">
                  <c:v>-16500.0000000006</c:v>
                </c:pt>
                <c:pt idx="2407">
                  <c:v>15500.0000000015</c:v>
                </c:pt>
                <c:pt idx="2408">
                  <c:v>77999.9999999994</c:v>
                </c:pt>
                <c:pt idx="2409">
                  <c:v>102000</c:v>
                </c:pt>
                <c:pt idx="2410">
                  <c:v>25999.9999999998</c:v>
                </c:pt>
                <c:pt idx="2411">
                  <c:v>-39499.9999999996</c:v>
                </c:pt>
                <c:pt idx="2412">
                  <c:v>-19000.0000000012</c:v>
                </c:pt>
                <c:pt idx="2413">
                  <c:v>-150500</c:v>
                </c:pt>
                <c:pt idx="2414">
                  <c:v>-1499.99999999863</c:v>
                </c:pt>
                <c:pt idx="2415">
                  <c:v>-3000.00000000083</c:v>
                </c:pt>
                <c:pt idx="2416">
                  <c:v>-87999.9999999996</c:v>
                </c:pt>
                <c:pt idx="2417">
                  <c:v>-99500.0000000012</c:v>
                </c:pt>
                <c:pt idx="2418">
                  <c:v>160500.000000001</c:v>
                </c:pt>
                <c:pt idx="2419">
                  <c:v>67000.0000000002</c:v>
                </c:pt>
                <c:pt idx="2420">
                  <c:v>-72000.0000000006</c:v>
                </c:pt>
                <c:pt idx="2421">
                  <c:v>24499.9999999997</c:v>
                </c:pt>
                <c:pt idx="2422">
                  <c:v>-80999.9999999995</c:v>
                </c:pt>
                <c:pt idx="2423">
                  <c:v>91999.9999999995</c:v>
                </c:pt>
                <c:pt idx="2424">
                  <c:v>-136499.999999999</c:v>
                </c:pt>
                <c:pt idx="2425">
                  <c:v>-110999.999999999</c:v>
                </c:pt>
                <c:pt idx="2426">
                  <c:v>55500</c:v>
                </c:pt>
                <c:pt idx="2427">
                  <c:v>-78500.0000000011</c:v>
                </c:pt>
                <c:pt idx="2428">
                  <c:v>68500.0000000002</c:v>
                </c:pt>
                <c:pt idx="2429">
                  <c:v>57000.0000000007</c:v>
                </c:pt>
                <c:pt idx="2430">
                  <c:v>-79000.0000000006</c:v>
                </c:pt>
                <c:pt idx="2431">
                  <c:v>-29000.0000000006</c:v>
                </c:pt>
                <c:pt idx="2432">
                  <c:v>-46000.0000000001</c:v>
                </c:pt>
                <c:pt idx="2433">
                  <c:v>49000.0000000002</c:v>
                </c:pt>
                <c:pt idx="2434">
                  <c:v>-33499.9999999994</c:v>
                </c:pt>
                <c:pt idx="2435">
                  <c:v>98499.9999999999</c:v>
                </c:pt>
                <c:pt idx="2436">
                  <c:v>123500.000000001</c:v>
                </c:pt>
                <c:pt idx="2437">
                  <c:v>19499.9999999986</c:v>
                </c:pt>
                <c:pt idx="2438">
                  <c:v>45000.0000000003</c:v>
                </c:pt>
                <c:pt idx="2439">
                  <c:v>51500.0000000001</c:v>
                </c:pt>
                <c:pt idx="2440">
                  <c:v>26500.0000000008</c:v>
                </c:pt>
                <c:pt idx="2441">
                  <c:v>-15000.0000000006</c:v>
                </c:pt>
                <c:pt idx="2442">
                  <c:v>60999.9999999992</c:v>
                </c:pt>
                <c:pt idx="2443">
                  <c:v>-45499.9999999991</c:v>
                </c:pt>
                <c:pt idx="2444">
                  <c:v>8999.99999999964</c:v>
                </c:pt>
                <c:pt idx="2445">
                  <c:v>18000</c:v>
                </c:pt>
                <c:pt idx="2446">
                  <c:v>89999.9999999999</c:v>
                </c:pt>
                <c:pt idx="2447">
                  <c:v>106500</c:v>
                </c:pt>
                <c:pt idx="2448">
                  <c:v>122000</c:v>
                </c:pt>
                <c:pt idx="2449">
                  <c:v>-16499.9999999999</c:v>
                </c:pt>
                <c:pt idx="2450">
                  <c:v>73499.9999999999</c:v>
                </c:pt>
                <c:pt idx="2451">
                  <c:v>-29000.0000000006</c:v>
                </c:pt>
                <c:pt idx="2452">
                  <c:v>-31999.9999999986</c:v>
                </c:pt>
                <c:pt idx="2453">
                  <c:v>-129000.000000001</c:v>
                </c:pt>
                <c:pt idx="2454">
                  <c:v>-39499.9999999996</c:v>
                </c:pt>
                <c:pt idx="2455">
                  <c:v>5499.99999999997</c:v>
                </c:pt>
                <c:pt idx="2456">
                  <c:v>101000</c:v>
                </c:pt>
                <c:pt idx="2457">
                  <c:v>36000.0000000007</c:v>
                </c:pt>
                <c:pt idx="2458">
                  <c:v>4999.99999999972</c:v>
                </c:pt>
                <c:pt idx="2459">
                  <c:v>-56000.0000000009</c:v>
                </c:pt>
                <c:pt idx="2460">
                  <c:v>-68999.9999999991</c:v>
                </c:pt>
                <c:pt idx="2461">
                  <c:v>-185000</c:v>
                </c:pt>
                <c:pt idx="2462">
                  <c:v>70000.0000000003</c:v>
                </c:pt>
                <c:pt idx="2463">
                  <c:v>-156000</c:v>
                </c:pt>
                <c:pt idx="2464">
                  <c:v>85999.9999999992</c:v>
                </c:pt>
                <c:pt idx="2465">
                  <c:v>-51999.9999999989</c:v>
                </c:pt>
                <c:pt idx="2466">
                  <c:v>70499.9999999998</c:v>
                </c:pt>
                <c:pt idx="2467">
                  <c:v>30999.9999999988</c:v>
                </c:pt>
                <c:pt idx="2468">
                  <c:v>113000</c:v>
                </c:pt>
                <c:pt idx="2469">
                  <c:v>174500</c:v>
                </c:pt>
                <c:pt idx="2470">
                  <c:v>-102500</c:v>
                </c:pt>
                <c:pt idx="2471">
                  <c:v>121500.000000001</c:v>
                </c:pt>
                <c:pt idx="2472">
                  <c:v>-19500.0000000007</c:v>
                </c:pt>
                <c:pt idx="2473">
                  <c:v>-88500.0000000005</c:v>
                </c:pt>
                <c:pt idx="2474">
                  <c:v>197000.000000001</c:v>
                </c:pt>
                <c:pt idx="2475">
                  <c:v>-59000.0000000004</c:v>
                </c:pt>
                <c:pt idx="2476">
                  <c:v>34999.9999999994</c:v>
                </c:pt>
                <c:pt idx="2477">
                  <c:v>104499.999999999</c:v>
                </c:pt>
                <c:pt idx="2478">
                  <c:v>-4999.99999999901</c:v>
                </c:pt>
                <c:pt idx="2479">
                  <c:v>85999.9999999999</c:v>
                </c:pt>
                <c:pt idx="2480">
                  <c:v>-148000</c:v>
                </c:pt>
                <c:pt idx="2481">
                  <c:v>-106500.000000001</c:v>
                </c:pt>
                <c:pt idx="2482">
                  <c:v>55500.0000000014</c:v>
                </c:pt>
                <c:pt idx="2483">
                  <c:v>-45000.000000001</c:v>
                </c:pt>
                <c:pt idx="2484">
                  <c:v>109000</c:v>
                </c:pt>
                <c:pt idx="2485">
                  <c:v>21000.0000000008</c:v>
                </c:pt>
                <c:pt idx="2486">
                  <c:v>-1500.00000000076</c:v>
                </c:pt>
                <c:pt idx="2487">
                  <c:v>-109000</c:v>
                </c:pt>
                <c:pt idx="2488">
                  <c:v>98000.0000000004</c:v>
                </c:pt>
                <c:pt idx="2489">
                  <c:v>-67000.0000000002</c:v>
                </c:pt>
                <c:pt idx="2490">
                  <c:v>-45499.9999999998</c:v>
                </c:pt>
                <c:pt idx="2491">
                  <c:v>-70500.0000000013</c:v>
                </c:pt>
                <c:pt idx="2492">
                  <c:v>61499.9999999995</c:v>
                </c:pt>
                <c:pt idx="2493">
                  <c:v>-95999.9999999987</c:v>
                </c:pt>
                <c:pt idx="2494">
                  <c:v>87999.9999999996</c:v>
                </c:pt>
                <c:pt idx="2495">
                  <c:v>-25500.0000000003</c:v>
                </c:pt>
                <c:pt idx="2496">
                  <c:v>-43500.0000000002</c:v>
                </c:pt>
                <c:pt idx="2497">
                  <c:v>112000</c:v>
                </c:pt>
                <c:pt idx="2498">
                  <c:v>105000.000000001</c:v>
                </c:pt>
                <c:pt idx="2499">
                  <c:v>-19000.0000000012</c:v>
                </c:pt>
                <c:pt idx="2500">
                  <c:v>86500.0000000009</c:v>
                </c:pt>
                <c:pt idx="2501">
                  <c:v>-32499.9999999996</c:v>
                </c:pt>
                <c:pt idx="2502">
                  <c:v>54499.9999999995</c:v>
                </c:pt>
                <c:pt idx="2503">
                  <c:v>31000.0000000002</c:v>
                </c:pt>
                <c:pt idx="2504">
                  <c:v>-32000</c:v>
                </c:pt>
                <c:pt idx="2505">
                  <c:v>89499.9999999996</c:v>
                </c:pt>
                <c:pt idx="2506">
                  <c:v>-39500.0000000003</c:v>
                </c:pt>
                <c:pt idx="2507">
                  <c:v>-192999.999999999</c:v>
                </c:pt>
                <c:pt idx="2508">
                  <c:v>10000.0000000001</c:v>
                </c:pt>
                <c:pt idx="2509">
                  <c:v>153999.999999999</c:v>
                </c:pt>
                <c:pt idx="2510">
                  <c:v>-67499.9999999997</c:v>
                </c:pt>
                <c:pt idx="2511">
                  <c:v>66499.9999999999</c:v>
                </c:pt>
                <c:pt idx="2512">
                  <c:v>47000.0000000006</c:v>
                </c:pt>
                <c:pt idx="2513">
                  <c:v>-51500.0000000001</c:v>
                </c:pt>
                <c:pt idx="2514">
                  <c:v>123000</c:v>
                </c:pt>
                <c:pt idx="2515">
                  <c:v>132500.000000001</c:v>
                </c:pt>
                <c:pt idx="2516">
                  <c:v>118999.999999999</c:v>
                </c:pt>
                <c:pt idx="2517">
                  <c:v>50000.0000000007</c:v>
                </c:pt>
                <c:pt idx="2518">
                  <c:v>-20500.0000000005</c:v>
                </c:pt>
                <c:pt idx="2519">
                  <c:v>35499.999999999</c:v>
                </c:pt>
                <c:pt idx="2520">
                  <c:v>268500</c:v>
                </c:pt>
                <c:pt idx="2521">
                  <c:v>-151500</c:v>
                </c:pt>
                <c:pt idx="2522">
                  <c:v>65500.0000000001</c:v>
                </c:pt>
                <c:pt idx="2523">
                  <c:v>34000.0000000011</c:v>
                </c:pt>
                <c:pt idx="2524">
                  <c:v>-44000.0000000012</c:v>
                </c:pt>
                <c:pt idx="2525">
                  <c:v>32000.0000000007</c:v>
                </c:pt>
                <c:pt idx="2526">
                  <c:v>153000</c:v>
                </c:pt>
                <c:pt idx="2527">
                  <c:v>24499.9999999997</c:v>
                </c:pt>
                <c:pt idx="2528">
                  <c:v>-113000</c:v>
                </c:pt>
                <c:pt idx="2529">
                  <c:v>29499.9999999995</c:v>
                </c:pt>
                <c:pt idx="2530">
                  <c:v>-120000</c:v>
                </c:pt>
                <c:pt idx="2531">
                  <c:v>12500.0000000007</c:v>
                </c:pt>
                <c:pt idx="2532">
                  <c:v>-44499.9999999993</c:v>
                </c:pt>
                <c:pt idx="2533">
                  <c:v>-41500.0000000006</c:v>
                </c:pt>
                <c:pt idx="2534">
                  <c:v>-115500</c:v>
                </c:pt>
                <c:pt idx="2535">
                  <c:v>174999.999999999</c:v>
                </c:pt>
                <c:pt idx="2536">
                  <c:v>180500.000000001</c:v>
                </c:pt>
                <c:pt idx="2537">
                  <c:v>-83500.0000000008</c:v>
                </c:pt>
                <c:pt idx="2538">
                  <c:v>-42000.0000000002</c:v>
                </c:pt>
                <c:pt idx="2539">
                  <c:v>-77000.0000000003</c:v>
                </c:pt>
                <c:pt idx="2540">
                  <c:v>-71999.9999999999</c:v>
                </c:pt>
                <c:pt idx="2541">
                  <c:v>-42499.999999999</c:v>
                </c:pt>
                <c:pt idx="2542">
                  <c:v>200500</c:v>
                </c:pt>
                <c:pt idx="2543">
                  <c:v>-24500.0000000012</c:v>
                </c:pt>
                <c:pt idx="2544">
                  <c:v>-11499.9999999995</c:v>
                </c:pt>
                <c:pt idx="2545">
                  <c:v>32499.9999999996</c:v>
                </c:pt>
                <c:pt idx="2546">
                  <c:v>-11999.999999999</c:v>
                </c:pt>
                <c:pt idx="2547">
                  <c:v>2999.9999999994</c:v>
                </c:pt>
                <c:pt idx="2548">
                  <c:v>-23499.9999999999</c:v>
                </c:pt>
                <c:pt idx="2549">
                  <c:v>-190499.999999999</c:v>
                </c:pt>
                <c:pt idx="2550">
                  <c:v>-101000</c:v>
                </c:pt>
                <c:pt idx="2551">
                  <c:v>115499.999999999</c:v>
                </c:pt>
                <c:pt idx="2552">
                  <c:v>74499.9999999997</c:v>
                </c:pt>
                <c:pt idx="2553">
                  <c:v>-65500.0000000008</c:v>
                </c:pt>
                <c:pt idx="2554">
                  <c:v>174000.000000001</c:v>
                </c:pt>
                <c:pt idx="2555">
                  <c:v>53000.0000000001</c:v>
                </c:pt>
                <c:pt idx="2556">
                  <c:v>-198000</c:v>
                </c:pt>
                <c:pt idx="2557">
                  <c:v>-6000.00000000023</c:v>
                </c:pt>
                <c:pt idx="2558">
                  <c:v>93000</c:v>
                </c:pt>
                <c:pt idx="2559">
                  <c:v>-146000</c:v>
                </c:pt>
                <c:pt idx="2560">
                  <c:v>113000</c:v>
                </c:pt>
                <c:pt idx="2561">
                  <c:v>145000</c:v>
                </c:pt>
                <c:pt idx="2562">
                  <c:v>-2499.99999999985</c:v>
                </c:pt>
                <c:pt idx="2563">
                  <c:v>-58999.9999999996</c:v>
                </c:pt>
                <c:pt idx="2564">
                  <c:v>3499.99999999966</c:v>
                </c:pt>
                <c:pt idx="2565">
                  <c:v>69999.9999999996</c:v>
                </c:pt>
                <c:pt idx="2566">
                  <c:v>-50999.9999999998</c:v>
                </c:pt>
                <c:pt idx="2567">
                  <c:v>-54499.9999999995</c:v>
                </c:pt>
                <c:pt idx="2568">
                  <c:v>-27500.0000000006</c:v>
                </c:pt>
                <c:pt idx="2569">
                  <c:v>285000</c:v>
                </c:pt>
                <c:pt idx="2570">
                  <c:v>-275500</c:v>
                </c:pt>
                <c:pt idx="2571">
                  <c:v>-134000</c:v>
                </c:pt>
                <c:pt idx="2572">
                  <c:v>-25000</c:v>
                </c:pt>
                <c:pt idx="2573">
                  <c:v>3999.99999999921</c:v>
                </c:pt>
                <c:pt idx="2574">
                  <c:v>-142999.999999999</c:v>
                </c:pt>
                <c:pt idx="2575">
                  <c:v>71999.9999999985</c:v>
                </c:pt>
                <c:pt idx="2576">
                  <c:v>-53499.9999999997</c:v>
                </c:pt>
                <c:pt idx="2577">
                  <c:v>30000.0000000004</c:v>
                </c:pt>
                <c:pt idx="2578">
                  <c:v>-499.999999999545</c:v>
                </c:pt>
                <c:pt idx="2579">
                  <c:v>117500</c:v>
                </c:pt>
                <c:pt idx="2580">
                  <c:v>-106000</c:v>
                </c:pt>
                <c:pt idx="2581">
                  <c:v>57499.9999999989</c:v>
                </c:pt>
                <c:pt idx="2582">
                  <c:v>-88000.0000000003</c:v>
                </c:pt>
                <c:pt idx="2583">
                  <c:v>2000.00000000103</c:v>
                </c:pt>
                <c:pt idx="2584">
                  <c:v>-114000.000000001</c:v>
                </c:pt>
                <c:pt idx="2585">
                  <c:v>14500.0000000003</c:v>
                </c:pt>
                <c:pt idx="2586">
                  <c:v>-42000.0000000002</c:v>
                </c:pt>
                <c:pt idx="2587">
                  <c:v>54999.9999999997</c:v>
                </c:pt>
                <c:pt idx="2588">
                  <c:v>-157999.999999999</c:v>
                </c:pt>
                <c:pt idx="2589">
                  <c:v>113000</c:v>
                </c:pt>
                <c:pt idx="2590">
                  <c:v>-100000</c:v>
                </c:pt>
                <c:pt idx="2591">
                  <c:v>22500.0000000001</c:v>
                </c:pt>
                <c:pt idx="2592">
                  <c:v>-162500</c:v>
                </c:pt>
                <c:pt idx="2593">
                  <c:v>-170000</c:v>
                </c:pt>
                <c:pt idx="2594">
                  <c:v>18500.0000000009</c:v>
                </c:pt>
                <c:pt idx="2595">
                  <c:v>30500</c:v>
                </c:pt>
                <c:pt idx="2596">
                  <c:v>121500</c:v>
                </c:pt>
                <c:pt idx="2597">
                  <c:v>4499.99999999875</c:v>
                </c:pt>
                <c:pt idx="2598">
                  <c:v>-32499.9999999989</c:v>
                </c:pt>
                <c:pt idx="2599">
                  <c:v>-166500</c:v>
                </c:pt>
                <c:pt idx="2600">
                  <c:v>-7999.99999999983</c:v>
                </c:pt>
                <c:pt idx="2601">
                  <c:v>-85500.0000000004</c:v>
                </c:pt>
                <c:pt idx="2602">
                  <c:v>48499.9999999999</c:v>
                </c:pt>
                <c:pt idx="2603">
                  <c:v>-126000</c:v>
                </c:pt>
                <c:pt idx="2604">
                  <c:v>111499.999999999</c:v>
                </c:pt>
                <c:pt idx="2605">
                  <c:v>70000.0000000003</c:v>
                </c:pt>
                <c:pt idx="2606">
                  <c:v>-29500.0000000002</c:v>
                </c:pt>
                <c:pt idx="2607">
                  <c:v>-16500.0000000006</c:v>
                </c:pt>
                <c:pt idx="2608">
                  <c:v>-227499.999999999</c:v>
                </c:pt>
                <c:pt idx="2609">
                  <c:v>48499.9999999992</c:v>
                </c:pt>
                <c:pt idx="2610">
                  <c:v>-84499.9999999992</c:v>
                </c:pt>
                <c:pt idx="2611">
                  <c:v>5999.99999999952</c:v>
                </c:pt>
                <c:pt idx="2612">
                  <c:v>-104499.999999999</c:v>
                </c:pt>
                <c:pt idx="2613">
                  <c:v>57499.9999999989</c:v>
                </c:pt>
                <c:pt idx="2614">
                  <c:v>1.4210854715202E-009</c:v>
                </c:pt>
                <c:pt idx="2615">
                  <c:v>119499.999999999</c:v>
                </c:pt>
                <c:pt idx="2616">
                  <c:v>-154999.999999999</c:v>
                </c:pt>
                <c:pt idx="2617">
                  <c:v>-40500.0000000001</c:v>
                </c:pt>
                <c:pt idx="2618">
                  <c:v>-105500.000000001</c:v>
                </c:pt>
                <c:pt idx="2619">
                  <c:v>-99999.9999999993</c:v>
                </c:pt>
                <c:pt idx="2620">
                  <c:v>62500</c:v>
                </c:pt>
                <c:pt idx="2621">
                  <c:v>85000.0000000002</c:v>
                </c:pt>
                <c:pt idx="2622">
                  <c:v>143500</c:v>
                </c:pt>
                <c:pt idx="2623">
                  <c:v>103500</c:v>
                </c:pt>
                <c:pt idx="2624">
                  <c:v>77000.0000000003</c:v>
                </c:pt>
                <c:pt idx="2625">
                  <c:v>62500</c:v>
                </c:pt>
                <c:pt idx="2626">
                  <c:v>33499.9999999994</c:v>
                </c:pt>
                <c:pt idx="2627">
                  <c:v>45000.0000000003</c:v>
                </c:pt>
                <c:pt idx="2628">
                  <c:v>19999.9999999996</c:v>
                </c:pt>
                <c:pt idx="2629">
                  <c:v>-48499.9999999999</c:v>
                </c:pt>
                <c:pt idx="2630">
                  <c:v>-19999.9999999989</c:v>
                </c:pt>
                <c:pt idx="2631">
                  <c:v>50499.9999999988</c:v>
                </c:pt>
                <c:pt idx="2632">
                  <c:v>27500.0000000006</c:v>
                </c:pt>
                <c:pt idx="2633">
                  <c:v>20000.0000000003</c:v>
                </c:pt>
                <c:pt idx="2634">
                  <c:v>2499.99999999914</c:v>
                </c:pt>
                <c:pt idx="2635">
                  <c:v>-20499.9999999991</c:v>
                </c:pt>
                <c:pt idx="2636">
                  <c:v>25500.0000000003</c:v>
                </c:pt>
                <c:pt idx="2637">
                  <c:v>26999.9999999996</c:v>
                </c:pt>
                <c:pt idx="2638">
                  <c:v>55499.9999999993</c:v>
                </c:pt>
                <c:pt idx="2639">
                  <c:v>-24499.999999999</c:v>
                </c:pt>
                <c:pt idx="2640">
                  <c:v>-47000.0000000006</c:v>
                </c:pt>
                <c:pt idx="2641">
                  <c:v>-202500</c:v>
                </c:pt>
                <c:pt idx="2642">
                  <c:v>-79500.0000000002</c:v>
                </c:pt>
                <c:pt idx="2643">
                  <c:v>-60999.9999999992</c:v>
                </c:pt>
                <c:pt idx="2644">
                  <c:v>3999.99999999921</c:v>
                </c:pt>
                <c:pt idx="2645">
                  <c:v>-161499.999999999</c:v>
                </c:pt>
                <c:pt idx="2646">
                  <c:v>-57500.0000000003</c:v>
                </c:pt>
                <c:pt idx="2647">
                  <c:v>155500</c:v>
                </c:pt>
                <c:pt idx="2648">
                  <c:v>-173000</c:v>
                </c:pt>
                <c:pt idx="2649">
                  <c:v>115000</c:v>
                </c:pt>
                <c:pt idx="2650">
                  <c:v>114500</c:v>
                </c:pt>
                <c:pt idx="2651">
                  <c:v>7500.000000001</c:v>
                </c:pt>
                <c:pt idx="2652">
                  <c:v>-7500.0000000017</c:v>
                </c:pt>
                <c:pt idx="2653">
                  <c:v>19000.0000000012</c:v>
                </c:pt>
                <c:pt idx="2654">
                  <c:v>157999.999999999</c:v>
                </c:pt>
                <c:pt idx="2655">
                  <c:v>88000.000000001</c:v>
                </c:pt>
                <c:pt idx="2656">
                  <c:v>-29500.0000000009</c:v>
                </c:pt>
                <c:pt idx="2657">
                  <c:v>-63000.0000000003</c:v>
                </c:pt>
                <c:pt idx="2658">
                  <c:v>148000</c:v>
                </c:pt>
                <c:pt idx="2659">
                  <c:v>-1499.99999999935</c:v>
                </c:pt>
                <c:pt idx="2660">
                  <c:v>64499.9999999996</c:v>
                </c:pt>
                <c:pt idx="2661">
                  <c:v>-10000.0000000001</c:v>
                </c:pt>
                <c:pt idx="2662">
                  <c:v>-30500</c:v>
                </c:pt>
                <c:pt idx="2663">
                  <c:v>55499.9999999993</c:v>
                </c:pt>
                <c:pt idx="2664">
                  <c:v>27500.0000000013</c:v>
                </c:pt>
                <c:pt idx="2665">
                  <c:v>-23000.0000000004</c:v>
                </c:pt>
                <c:pt idx="2666">
                  <c:v>115500</c:v>
                </c:pt>
                <c:pt idx="2667">
                  <c:v>10999.9999999999</c:v>
                </c:pt>
                <c:pt idx="2668">
                  <c:v>32499.9999999996</c:v>
                </c:pt>
                <c:pt idx="2669">
                  <c:v>71499.9999999996</c:v>
                </c:pt>
                <c:pt idx="2670">
                  <c:v>-28999.9999999999</c:v>
                </c:pt>
                <c:pt idx="2671">
                  <c:v>21500.0000000011</c:v>
                </c:pt>
                <c:pt idx="2672">
                  <c:v>147500</c:v>
                </c:pt>
                <c:pt idx="2673">
                  <c:v>80499.9999999985</c:v>
                </c:pt>
                <c:pt idx="2674">
                  <c:v>21500.0000000011</c:v>
                </c:pt>
                <c:pt idx="2675">
                  <c:v>-47500.0000000001</c:v>
                </c:pt>
                <c:pt idx="2676">
                  <c:v>27499.9999999999</c:v>
                </c:pt>
                <c:pt idx="2677">
                  <c:v>-68499.9999999995</c:v>
                </c:pt>
                <c:pt idx="2678">
                  <c:v>63000.0000000003</c:v>
                </c:pt>
                <c:pt idx="2679">
                  <c:v>17499.9999999997</c:v>
                </c:pt>
                <c:pt idx="2680">
                  <c:v>-2000.00000000102</c:v>
                </c:pt>
                <c:pt idx="2681">
                  <c:v>132000.000000001</c:v>
                </c:pt>
                <c:pt idx="2682">
                  <c:v>-65500.0000000001</c:v>
                </c:pt>
                <c:pt idx="2683">
                  <c:v>-138000</c:v>
                </c:pt>
                <c:pt idx="2684">
                  <c:v>14999.9999999999</c:v>
                </c:pt>
                <c:pt idx="2685">
                  <c:v>42499.9999999997</c:v>
                </c:pt>
                <c:pt idx="2686">
                  <c:v>-99499.999999999</c:v>
                </c:pt>
                <c:pt idx="2687">
                  <c:v>-113999.999999999</c:v>
                </c:pt>
                <c:pt idx="2688">
                  <c:v>-176500</c:v>
                </c:pt>
                <c:pt idx="2689">
                  <c:v>47999.9999999983</c:v>
                </c:pt>
                <c:pt idx="2690">
                  <c:v>36000.0000000014</c:v>
                </c:pt>
                <c:pt idx="2691">
                  <c:v>-25499.9999999995</c:v>
                </c:pt>
                <c:pt idx="2692">
                  <c:v>174999.999999999</c:v>
                </c:pt>
                <c:pt idx="2693">
                  <c:v>105000</c:v>
                </c:pt>
                <c:pt idx="2694">
                  <c:v>-91999.9999999988</c:v>
                </c:pt>
                <c:pt idx="2695">
                  <c:v>-44500.0000000007</c:v>
                </c:pt>
                <c:pt idx="2696">
                  <c:v>38499.9999999998</c:v>
                </c:pt>
                <c:pt idx="2697">
                  <c:v>-60000.0000000001</c:v>
                </c:pt>
                <c:pt idx="2698">
                  <c:v>150500</c:v>
                </c:pt>
                <c:pt idx="2699">
                  <c:v>30000.0000000004</c:v>
                </c:pt>
                <c:pt idx="2700">
                  <c:v>45000.0000000003</c:v>
                </c:pt>
                <c:pt idx="2701">
                  <c:v>18499.9999999988</c:v>
                </c:pt>
                <c:pt idx="2702">
                  <c:v>-175500</c:v>
                </c:pt>
                <c:pt idx="2703">
                  <c:v>107500</c:v>
                </c:pt>
                <c:pt idx="2704">
                  <c:v>-6499.99999999836</c:v>
                </c:pt>
                <c:pt idx="2705">
                  <c:v>10499.999999999</c:v>
                </c:pt>
                <c:pt idx="2706">
                  <c:v>3000.00000000082</c:v>
                </c:pt>
                <c:pt idx="2707">
                  <c:v>166999.999999999</c:v>
                </c:pt>
                <c:pt idx="2708">
                  <c:v>20000.0000000003</c:v>
                </c:pt>
                <c:pt idx="2709">
                  <c:v>-3499.99999999895</c:v>
                </c:pt>
                <c:pt idx="2710">
                  <c:v>18999.9999999998</c:v>
                </c:pt>
                <c:pt idx="2711">
                  <c:v>19999.9999999989</c:v>
                </c:pt>
                <c:pt idx="2712">
                  <c:v>-105999.999999999</c:v>
                </c:pt>
                <c:pt idx="2713">
                  <c:v>-29500.0000000009</c:v>
                </c:pt>
                <c:pt idx="2714">
                  <c:v>57999.9999999998</c:v>
                </c:pt>
                <c:pt idx="2715">
                  <c:v>7000.00000000003</c:v>
                </c:pt>
                <c:pt idx="2716">
                  <c:v>-208500</c:v>
                </c:pt>
                <c:pt idx="2717">
                  <c:v>-18999.9999999998</c:v>
                </c:pt>
                <c:pt idx="2718">
                  <c:v>7500.00000000028</c:v>
                </c:pt>
                <c:pt idx="2719">
                  <c:v>-122000.000000001</c:v>
                </c:pt>
                <c:pt idx="2720">
                  <c:v>48499.9999999999</c:v>
                </c:pt>
                <c:pt idx="2721">
                  <c:v>4500.00000000088</c:v>
                </c:pt>
                <c:pt idx="2722">
                  <c:v>-86000.0000000006</c:v>
                </c:pt>
                <c:pt idx="2723">
                  <c:v>-37999.9999999996</c:v>
                </c:pt>
                <c:pt idx="2724">
                  <c:v>-2499.99999999986</c:v>
                </c:pt>
                <c:pt idx="2725">
                  <c:v>-35000.0000000009</c:v>
                </c:pt>
                <c:pt idx="2726">
                  <c:v>66000.0000000011</c:v>
                </c:pt>
                <c:pt idx="2727">
                  <c:v>131500</c:v>
                </c:pt>
                <c:pt idx="2728">
                  <c:v>-55000.0000000004</c:v>
                </c:pt>
                <c:pt idx="2729">
                  <c:v>-23500.0000000007</c:v>
                </c:pt>
                <c:pt idx="2730">
                  <c:v>51500.0000000008</c:v>
                </c:pt>
                <c:pt idx="2731">
                  <c:v>91500.0000000006</c:v>
                </c:pt>
                <c:pt idx="2732">
                  <c:v>7499.99999999887</c:v>
                </c:pt>
                <c:pt idx="2733">
                  <c:v>-82499.9999999996</c:v>
                </c:pt>
                <c:pt idx="2734">
                  <c:v>-999.999999999796</c:v>
                </c:pt>
                <c:pt idx="2735">
                  <c:v>67000.0000000002</c:v>
                </c:pt>
                <c:pt idx="2736">
                  <c:v>9499.99999999989</c:v>
                </c:pt>
                <c:pt idx="2737">
                  <c:v>102500.000000001</c:v>
                </c:pt>
                <c:pt idx="2738">
                  <c:v>-6500.00000000048</c:v>
                </c:pt>
                <c:pt idx="2739">
                  <c:v>133000.000000001</c:v>
                </c:pt>
                <c:pt idx="2740">
                  <c:v>-4000.00000000062</c:v>
                </c:pt>
                <c:pt idx="2741">
                  <c:v>-105000</c:v>
                </c:pt>
                <c:pt idx="2742">
                  <c:v>44500</c:v>
                </c:pt>
                <c:pt idx="2743">
                  <c:v>-47499.9999999994</c:v>
                </c:pt>
                <c:pt idx="2744">
                  <c:v>-39500.0000000017</c:v>
                </c:pt>
                <c:pt idx="2745">
                  <c:v>50500.000000001</c:v>
                </c:pt>
                <c:pt idx="2746">
                  <c:v>-17000.0000000002</c:v>
                </c:pt>
                <c:pt idx="2747">
                  <c:v>21999.9999999999</c:v>
                </c:pt>
                <c:pt idx="2748">
                  <c:v>-24000.0000000002</c:v>
                </c:pt>
                <c:pt idx="2749">
                  <c:v>110000.000000001</c:v>
                </c:pt>
                <c:pt idx="2750">
                  <c:v>61499.9999999988</c:v>
                </c:pt>
                <c:pt idx="2751">
                  <c:v>-30499.9999999986</c:v>
                </c:pt>
                <c:pt idx="2752">
                  <c:v>98499.9999999992</c:v>
                </c:pt>
                <c:pt idx="2753">
                  <c:v>-19500.0000000007</c:v>
                </c:pt>
                <c:pt idx="2754">
                  <c:v>-10499.9999999997</c:v>
                </c:pt>
                <c:pt idx="2755">
                  <c:v>-86999.999999999</c:v>
                </c:pt>
                <c:pt idx="2756">
                  <c:v>-42500.0000000004</c:v>
                </c:pt>
                <c:pt idx="2757">
                  <c:v>-3000.00000000011</c:v>
                </c:pt>
                <c:pt idx="2758">
                  <c:v>119000</c:v>
                </c:pt>
                <c:pt idx="2759">
                  <c:v>-65500.0000000008</c:v>
                </c:pt>
                <c:pt idx="2760">
                  <c:v>-24999.9999999993</c:v>
                </c:pt>
                <c:pt idx="2761">
                  <c:v>85000.0000000002</c:v>
                </c:pt>
                <c:pt idx="2762">
                  <c:v>-43500.0000000009</c:v>
                </c:pt>
                <c:pt idx="2763">
                  <c:v>-3500.00000000037</c:v>
                </c:pt>
                <c:pt idx="2764">
                  <c:v>40500.0000000001</c:v>
                </c:pt>
                <c:pt idx="2765">
                  <c:v>8500.0000000008</c:v>
                </c:pt>
                <c:pt idx="2766">
                  <c:v>-54999.9999999997</c:v>
                </c:pt>
                <c:pt idx="2767">
                  <c:v>18000</c:v>
                </c:pt>
                <c:pt idx="2768">
                  <c:v>-43000.0000000007</c:v>
                </c:pt>
                <c:pt idx="2769">
                  <c:v>39500.0000000003</c:v>
                </c:pt>
                <c:pt idx="2770">
                  <c:v>-72499.9999999994</c:v>
                </c:pt>
                <c:pt idx="2771">
                  <c:v>99999.9999999993</c:v>
                </c:pt>
                <c:pt idx="2772">
                  <c:v>-191499.999999999</c:v>
                </c:pt>
                <c:pt idx="2773">
                  <c:v>76999.9999999996</c:v>
                </c:pt>
                <c:pt idx="2774">
                  <c:v>-117000</c:v>
                </c:pt>
                <c:pt idx="2775">
                  <c:v>97999.9999999997</c:v>
                </c:pt>
                <c:pt idx="2776">
                  <c:v>164500</c:v>
                </c:pt>
                <c:pt idx="2777">
                  <c:v>-500.000000000256</c:v>
                </c:pt>
                <c:pt idx="2778">
                  <c:v>167000.000000001</c:v>
                </c:pt>
                <c:pt idx="2779">
                  <c:v>-113500.000000001</c:v>
                </c:pt>
                <c:pt idx="2780">
                  <c:v>-96499.9999999996</c:v>
                </c:pt>
                <c:pt idx="2781">
                  <c:v>-51500.0000000001</c:v>
                </c:pt>
                <c:pt idx="2782">
                  <c:v>191500</c:v>
                </c:pt>
                <c:pt idx="2783">
                  <c:v>54500.0000000002</c:v>
                </c:pt>
                <c:pt idx="2784">
                  <c:v>-91000.0000000011</c:v>
                </c:pt>
                <c:pt idx="2785">
                  <c:v>-36499.9999999988</c:v>
                </c:pt>
                <c:pt idx="2786">
                  <c:v>-529500</c:v>
                </c:pt>
                <c:pt idx="2787">
                  <c:v>37499.9999999993</c:v>
                </c:pt>
                <c:pt idx="2788">
                  <c:v>31000.0000000009</c:v>
                </c:pt>
                <c:pt idx="2789">
                  <c:v>-51500.0000000001</c:v>
                </c:pt>
                <c:pt idx="2790">
                  <c:v>-108500</c:v>
                </c:pt>
                <c:pt idx="2791">
                  <c:v>48499.9999999999</c:v>
                </c:pt>
                <c:pt idx="2792">
                  <c:v>59999.9999999994</c:v>
                </c:pt>
                <c:pt idx="2793">
                  <c:v>42500.0000000004</c:v>
                </c:pt>
                <c:pt idx="2794">
                  <c:v>16499.9999999992</c:v>
                </c:pt>
                <c:pt idx="2795">
                  <c:v>-8500.00000000009</c:v>
                </c:pt>
                <c:pt idx="2796">
                  <c:v>-146999.999999999</c:v>
                </c:pt>
                <c:pt idx="2797">
                  <c:v>177000</c:v>
                </c:pt>
                <c:pt idx="2798">
                  <c:v>1999.99999999961</c:v>
                </c:pt>
                <c:pt idx="2799">
                  <c:v>-227500</c:v>
                </c:pt>
                <c:pt idx="2800">
                  <c:v>196000.000000001</c:v>
                </c:pt>
                <c:pt idx="2801">
                  <c:v>-261000.000000001</c:v>
                </c:pt>
                <c:pt idx="2802">
                  <c:v>-26500.0000000001</c:v>
                </c:pt>
                <c:pt idx="2803">
                  <c:v>158000.000000001</c:v>
                </c:pt>
                <c:pt idx="2804">
                  <c:v>38499.9999999998</c:v>
                </c:pt>
                <c:pt idx="2805">
                  <c:v>8999.99999999892</c:v>
                </c:pt>
                <c:pt idx="2806">
                  <c:v>46500.0000000011</c:v>
                </c:pt>
                <c:pt idx="2807">
                  <c:v>121500</c:v>
                </c:pt>
                <c:pt idx="2808">
                  <c:v>-448499.999999999</c:v>
                </c:pt>
                <c:pt idx="2809">
                  <c:v>224500</c:v>
                </c:pt>
                <c:pt idx="2810">
                  <c:v>-115499.999999999</c:v>
                </c:pt>
                <c:pt idx="2811">
                  <c:v>-34000.0000000018</c:v>
                </c:pt>
                <c:pt idx="2812">
                  <c:v>-68999.9999999991</c:v>
                </c:pt>
                <c:pt idx="2813">
                  <c:v>81500.0000000005</c:v>
                </c:pt>
                <c:pt idx="2814">
                  <c:v>-11000.0000000014</c:v>
                </c:pt>
                <c:pt idx="2815">
                  <c:v>110000.000000001</c:v>
                </c:pt>
                <c:pt idx="2816">
                  <c:v>-65499.9999999994</c:v>
                </c:pt>
                <c:pt idx="2817">
                  <c:v>61999.999999999</c:v>
                </c:pt>
                <c:pt idx="2818">
                  <c:v>157000</c:v>
                </c:pt>
                <c:pt idx="2819">
                  <c:v>-73499.9999999999</c:v>
                </c:pt>
                <c:pt idx="2820">
                  <c:v>-82000</c:v>
                </c:pt>
                <c:pt idx="2821">
                  <c:v>-60499.999999999</c:v>
                </c:pt>
                <c:pt idx="2822">
                  <c:v>-28000.0000000015</c:v>
                </c:pt>
                <c:pt idx="2823">
                  <c:v>34000.0000000003</c:v>
                </c:pt>
                <c:pt idx="2824">
                  <c:v>222000</c:v>
                </c:pt>
                <c:pt idx="2825">
                  <c:v>-34499.9999999992</c:v>
                </c:pt>
                <c:pt idx="2826">
                  <c:v>202000</c:v>
                </c:pt>
                <c:pt idx="2827">
                  <c:v>-133000</c:v>
                </c:pt>
                <c:pt idx="2828">
                  <c:v>-284500</c:v>
                </c:pt>
                <c:pt idx="2829">
                  <c:v>-38000.0000000003</c:v>
                </c:pt>
                <c:pt idx="2830">
                  <c:v>191999.999999999</c:v>
                </c:pt>
                <c:pt idx="2831">
                  <c:v>-101499.999999999</c:v>
                </c:pt>
                <c:pt idx="2832">
                  <c:v>64499.9999999989</c:v>
                </c:pt>
                <c:pt idx="2833">
                  <c:v>-156500</c:v>
                </c:pt>
                <c:pt idx="2834">
                  <c:v>-127499.999999999</c:v>
                </c:pt>
                <c:pt idx="2835">
                  <c:v>-164000</c:v>
                </c:pt>
                <c:pt idx="2836">
                  <c:v>101500</c:v>
                </c:pt>
                <c:pt idx="2837">
                  <c:v>28000.0000000001</c:v>
                </c:pt>
                <c:pt idx="2838">
                  <c:v>-201000.000000001</c:v>
                </c:pt>
                <c:pt idx="2839">
                  <c:v>51000.0000000005</c:v>
                </c:pt>
                <c:pt idx="2840">
                  <c:v>-15500.0000000001</c:v>
                </c:pt>
                <c:pt idx="2841">
                  <c:v>38500.0000000005</c:v>
                </c:pt>
                <c:pt idx="2842">
                  <c:v>11499.9999999995</c:v>
                </c:pt>
                <c:pt idx="2843">
                  <c:v>-333500</c:v>
                </c:pt>
                <c:pt idx="2844">
                  <c:v>251000.000000001</c:v>
                </c:pt>
                <c:pt idx="2845">
                  <c:v>-157000.000000001</c:v>
                </c:pt>
                <c:pt idx="2846">
                  <c:v>30500.0000000007</c:v>
                </c:pt>
                <c:pt idx="2847">
                  <c:v>21999.9999999999</c:v>
                </c:pt>
                <c:pt idx="2848">
                  <c:v>-48499.9999999999</c:v>
                </c:pt>
                <c:pt idx="2849">
                  <c:v>13499.9999999998</c:v>
                </c:pt>
                <c:pt idx="2850">
                  <c:v>-212500.000000001</c:v>
                </c:pt>
                <c:pt idx="2851">
                  <c:v>-22999.999999999</c:v>
                </c:pt>
                <c:pt idx="2852">
                  <c:v>117999.999999999</c:v>
                </c:pt>
                <c:pt idx="2853">
                  <c:v>-43999.9999999991</c:v>
                </c:pt>
                <c:pt idx="2854">
                  <c:v>27999.9999999987</c:v>
                </c:pt>
                <c:pt idx="2855">
                  <c:v>-112999.999999999</c:v>
                </c:pt>
                <c:pt idx="2856">
                  <c:v>139999.999999999</c:v>
                </c:pt>
                <c:pt idx="2857">
                  <c:v>-43000</c:v>
                </c:pt>
                <c:pt idx="2858">
                  <c:v>-169000</c:v>
                </c:pt>
                <c:pt idx="2859">
                  <c:v>189500</c:v>
                </c:pt>
                <c:pt idx="2860">
                  <c:v>5500.00000000068</c:v>
                </c:pt>
                <c:pt idx="2861">
                  <c:v>-127500.000000001</c:v>
                </c:pt>
                <c:pt idx="2862">
                  <c:v>1000.00000000051</c:v>
                </c:pt>
                <c:pt idx="2863">
                  <c:v>87999.9999999995</c:v>
                </c:pt>
                <c:pt idx="2864">
                  <c:v>9499.99999999988</c:v>
                </c:pt>
                <c:pt idx="2865">
                  <c:v>-99000.0000000002</c:v>
                </c:pt>
                <c:pt idx="2866">
                  <c:v>-69999.9999999989</c:v>
                </c:pt>
                <c:pt idx="2867">
                  <c:v>-22500.0000000001</c:v>
                </c:pt>
                <c:pt idx="2868">
                  <c:v>-501000</c:v>
                </c:pt>
                <c:pt idx="2869">
                  <c:v>355000</c:v>
                </c:pt>
                <c:pt idx="2870">
                  <c:v>-212000</c:v>
                </c:pt>
                <c:pt idx="2871">
                  <c:v>106500</c:v>
                </c:pt>
                <c:pt idx="2872">
                  <c:v>-60000.0000000001</c:v>
                </c:pt>
                <c:pt idx="2873">
                  <c:v>-158000</c:v>
                </c:pt>
                <c:pt idx="2874">
                  <c:v>37500</c:v>
                </c:pt>
                <c:pt idx="2875">
                  <c:v>-135500</c:v>
                </c:pt>
                <c:pt idx="2876">
                  <c:v>-114500</c:v>
                </c:pt>
                <c:pt idx="2877">
                  <c:v>-121000</c:v>
                </c:pt>
                <c:pt idx="2878">
                  <c:v>-156000</c:v>
                </c:pt>
                <c:pt idx="2879">
                  <c:v>42500.0000000001</c:v>
                </c:pt>
                <c:pt idx="2880">
                  <c:v>66999.9999999998</c:v>
                </c:pt>
                <c:pt idx="2881">
                  <c:v>-173500</c:v>
                </c:pt>
                <c:pt idx="2882">
                  <c:v>270000</c:v>
                </c:pt>
                <c:pt idx="2883">
                  <c:v>-138000</c:v>
                </c:pt>
                <c:pt idx="2884">
                  <c:v>115000</c:v>
                </c:pt>
                <c:pt idx="2885">
                  <c:v>-201500</c:v>
                </c:pt>
                <c:pt idx="2886">
                  <c:v>-70000.0000000003</c:v>
                </c:pt>
                <c:pt idx="2887">
                  <c:v>181000</c:v>
                </c:pt>
                <c:pt idx="2888">
                  <c:v>-52499.9999999999</c:v>
                </c:pt>
                <c:pt idx="2889">
                  <c:v>-78500.0000000004</c:v>
                </c:pt>
                <c:pt idx="2890">
                  <c:v>-52000</c:v>
                </c:pt>
                <c:pt idx="2891">
                  <c:v>-159000</c:v>
                </c:pt>
                <c:pt idx="2892">
                  <c:v>124000</c:v>
                </c:pt>
                <c:pt idx="2893">
                  <c:v>37000.0000000005</c:v>
                </c:pt>
                <c:pt idx="2894">
                  <c:v>-192000</c:v>
                </c:pt>
                <c:pt idx="2895">
                  <c:v>74499.9999999997</c:v>
                </c:pt>
                <c:pt idx="2896">
                  <c:v>222500</c:v>
                </c:pt>
                <c:pt idx="2897">
                  <c:v>-304000</c:v>
                </c:pt>
                <c:pt idx="2898">
                  <c:v>226000</c:v>
                </c:pt>
                <c:pt idx="2899">
                  <c:v>-125500</c:v>
                </c:pt>
                <c:pt idx="2900">
                  <c:v>105500</c:v>
                </c:pt>
                <c:pt idx="2901">
                  <c:v>-268500</c:v>
                </c:pt>
                <c:pt idx="2902">
                  <c:v>211500</c:v>
                </c:pt>
                <c:pt idx="2903">
                  <c:v>180500</c:v>
                </c:pt>
                <c:pt idx="2904">
                  <c:v>-334500</c:v>
                </c:pt>
                <c:pt idx="2905">
                  <c:v>123000</c:v>
                </c:pt>
                <c:pt idx="2906">
                  <c:v>77000.0000000007</c:v>
                </c:pt>
                <c:pt idx="2907">
                  <c:v>-232500</c:v>
                </c:pt>
                <c:pt idx="2908">
                  <c:v>-10500.0000000004</c:v>
                </c:pt>
                <c:pt idx="2909">
                  <c:v>99500.0000000005</c:v>
                </c:pt>
                <c:pt idx="2910">
                  <c:v>-56000.0000000006</c:v>
                </c:pt>
                <c:pt idx="2911">
                  <c:v>67500.0000000004</c:v>
                </c:pt>
                <c:pt idx="2912">
                  <c:v>-140000</c:v>
                </c:pt>
                <c:pt idx="2913">
                  <c:v>-4000.00000000063</c:v>
                </c:pt>
                <c:pt idx="2914">
                  <c:v>-227500</c:v>
                </c:pt>
                <c:pt idx="2915">
                  <c:v>21500</c:v>
                </c:pt>
                <c:pt idx="2916">
                  <c:v>-135500</c:v>
                </c:pt>
                <c:pt idx="2917">
                  <c:v>205000</c:v>
                </c:pt>
                <c:pt idx="2918">
                  <c:v>-341000</c:v>
                </c:pt>
                <c:pt idx="2919">
                  <c:v>194000.000000001</c:v>
                </c:pt>
                <c:pt idx="2920">
                  <c:v>32000</c:v>
                </c:pt>
                <c:pt idx="2921">
                  <c:v>62499.9999999997</c:v>
                </c:pt>
                <c:pt idx="2922">
                  <c:v>210000</c:v>
                </c:pt>
                <c:pt idx="2923">
                  <c:v>-134500</c:v>
                </c:pt>
                <c:pt idx="2924">
                  <c:v>-55999.9999999999</c:v>
                </c:pt>
                <c:pt idx="2925">
                  <c:v>58000.0000000002</c:v>
                </c:pt>
                <c:pt idx="2926">
                  <c:v>-17000.0000000002</c:v>
                </c:pt>
                <c:pt idx="2927">
                  <c:v>-61499.9999999998</c:v>
                </c:pt>
                <c:pt idx="2928">
                  <c:v>-104000</c:v>
                </c:pt>
                <c:pt idx="2929">
                  <c:v>-131000</c:v>
                </c:pt>
                <c:pt idx="2930">
                  <c:v>44999.9999999996</c:v>
                </c:pt>
                <c:pt idx="2931">
                  <c:v>-62500</c:v>
                </c:pt>
                <c:pt idx="2932">
                  <c:v>103000</c:v>
                </c:pt>
                <c:pt idx="2933">
                  <c:v>-79499.9999999998</c:v>
                </c:pt>
                <c:pt idx="2934">
                  <c:v>152000</c:v>
                </c:pt>
                <c:pt idx="2935">
                  <c:v>143000</c:v>
                </c:pt>
                <c:pt idx="2936">
                  <c:v>-26499.9999999997</c:v>
                </c:pt>
                <c:pt idx="2937">
                  <c:v>143500</c:v>
                </c:pt>
                <c:pt idx="2938">
                  <c:v>123999.999999999</c:v>
                </c:pt>
                <c:pt idx="2939">
                  <c:v>-229000</c:v>
                </c:pt>
                <c:pt idx="2940">
                  <c:v>105500</c:v>
                </c:pt>
                <c:pt idx="2941">
                  <c:v>-78999.9999999996</c:v>
                </c:pt>
                <c:pt idx="2942">
                  <c:v>138000</c:v>
                </c:pt>
                <c:pt idx="2943">
                  <c:v>-98999.9999999995</c:v>
                </c:pt>
                <c:pt idx="2944">
                  <c:v>295000</c:v>
                </c:pt>
                <c:pt idx="2945">
                  <c:v>96000.0000000005</c:v>
                </c:pt>
                <c:pt idx="2946">
                  <c:v>-294500.000000001</c:v>
                </c:pt>
                <c:pt idx="2947">
                  <c:v>54000.0000000003</c:v>
                </c:pt>
                <c:pt idx="2948">
                  <c:v>45000.0000000003</c:v>
                </c:pt>
                <c:pt idx="2949">
                  <c:v>16000</c:v>
                </c:pt>
                <c:pt idx="2950">
                  <c:v>107500</c:v>
                </c:pt>
                <c:pt idx="2951">
                  <c:v>213500</c:v>
                </c:pt>
                <c:pt idx="2952">
                  <c:v>3499.99999999966</c:v>
                </c:pt>
                <c:pt idx="2953">
                  <c:v>-157000</c:v>
                </c:pt>
                <c:pt idx="2954">
                  <c:v>71499.9999999996</c:v>
                </c:pt>
                <c:pt idx="2955">
                  <c:v>-24999.9999999996</c:v>
                </c:pt>
                <c:pt idx="2956">
                  <c:v>59000.0000000003</c:v>
                </c:pt>
                <c:pt idx="2957">
                  <c:v>-84999.9999999998</c:v>
                </c:pt>
                <c:pt idx="2958">
                  <c:v>-76000.0000000009</c:v>
                </c:pt>
                <c:pt idx="2959">
                  <c:v>-36999.9999999994</c:v>
                </c:pt>
                <c:pt idx="2960">
                  <c:v>161499.999999999</c:v>
                </c:pt>
                <c:pt idx="2961">
                  <c:v>82000</c:v>
                </c:pt>
                <c:pt idx="2962">
                  <c:v>110500</c:v>
                </c:pt>
                <c:pt idx="2963">
                  <c:v>-63499.9999999995</c:v>
                </c:pt>
                <c:pt idx="2964">
                  <c:v>-42500.0000000004</c:v>
                </c:pt>
                <c:pt idx="2965">
                  <c:v>105000</c:v>
                </c:pt>
                <c:pt idx="2966">
                  <c:v>15999.9999999997</c:v>
                </c:pt>
                <c:pt idx="2967">
                  <c:v>-129500</c:v>
                </c:pt>
                <c:pt idx="2968">
                  <c:v>97499.9999999998</c:v>
                </c:pt>
                <c:pt idx="2969">
                  <c:v>32000</c:v>
                </c:pt>
                <c:pt idx="2970">
                  <c:v>35500</c:v>
                </c:pt>
                <c:pt idx="2971">
                  <c:v>-83999.9999999996</c:v>
                </c:pt>
                <c:pt idx="2972">
                  <c:v>-23499.9999999999</c:v>
                </c:pt>
                <c:pt idx="2973">
                  <c:v>28499.9999999997</c:v>
                </c:pt>
                <c:pt idx="2974">
                  <c:v>-52000.0000000003</c:v>
                </c:pt>
                <c:pt idx="2975">
                  <c:v>-130500</c:v>
                </c:pt>
                <c:pt idx="2976">
                  <c:v>164000</c:v>
                </c:pt>
                <c:pt idx="2977">
                  <c:v>62999.9999999999</c:v>
                </c:pt>
                <c:pt idx="2978">
                  <c:v>-130000</c:v>
                </c:pt>
                <c:pt idx="2979">
                  <c:v>-6500.00000000015</c:v>
                </c:pt>
                <c:pt idx="2980">
                  <c:v>36999.9999999997</c:v>
                </c:pt>
                <c:pt idx="2981">
                  <c:v>79500.0000000002</c:v>
                </c:pt>
                <c:pt idx="2982">
                  <c:v>104000</c:v>
                </c:pt>
                <c:pt idx="2983">
                  <c:v>13500.0000000002</c:v>
                </c:pt>
                <c:pt idx="2984">
                  <c:v>92499.9999999994</c:v>
                </c:pt>
                <c:pt idx="2985">
                  <c:v>-145000</c:v>
                </c:pt>
                <c:pt idx="2986">
                  <c:v>-45000.0000000003</c:v>
                </c:pt>
                <c:pt idx="2987">
                  <c:v>110000</c:v>
                </c:pt>
                <c:pt idx="2988">
                  <c:v>-144500</c:v>
                </c:pt>
                <c:pt idx="2989">
                  <c:v>105000</c:v>
                </c:pt>
                <c:pt idx="2990">
                  <c:v>48499.9999999996</c:v>
                </c:pt>
                <c:pt idx="2991">
                  <c:v>-15999.9999999993</c:v>
                </c:pt>
                <c:pt idx="2992">
                  <c:v>-49500.0000000001</c:v>
                </c:pt>
                <c:pt idx="2993">
                  <c:v>66999.9999999998</c:v>
                </c:pt>
                <c:pt idx="2994">
                  <c:v>59999.9999999998</c:v>
                </c:pt>
                <c:pt idx="2995">
                  <c:v>-11999.9999999997</c:v>
                </c:pt>
                <c:pt idx="2996">
                  <c:v>20999.9999999997</c:v>
                </c:pt>
                <c:pt idx="2997">
                  <c:v>19000.0000000001</c:v>
                </c:pt>
                <c:pt idx="2998">
                  <c:v>-17500.0000000001</c:v>
                </c:pt>
                <c:pt idx="2999">
                  <c:v>47499.9999999998</c:v>
                </c:pt>
                <c:pt idx="3000">
                  <c:v>-102000</c:v>
                </c:pt>
                <c:pt idx="3001">
                  <c:v>27500.0000000006</c:v>
                </c:pt>
                <c:pt idx="3002">
                  <c:v>-13000.0000000006</c:v>
                </c:pt>
                <c:pt idx="3003">
                  <c:v>-51499.9999999993</c:v>
                </c:pt>
                <c:pt idx="3004">
                  <c:v>49999.9999999993</c:v>
                </c:pt>
                <c:pt idx="3005">
                  <c:v>-321000</c:v>
                </c:pt>
                <c:pt idx="3006">
                  <c:v>-4999.99999999972</c:v>
                </c:pt>
                <c:pt idx="3007">
                  <c:v>-218000</c:v>
                </c:pt>
                <c:pt idx="3008">
                  <c:v>108500</c:v>
                </c:pt>
                <c:pt idx="3009">
                  <c:v>-121000</c:v>
                </c:pt>
                <c:pt idx="3010">
                  <c:v>8500.00000000009</c:v>
                </c:pt>
                <c:pt idx="3011">
                  <c:v>3500.00000000037</c:v>
                </c:pt>
                <c:pt idx="3012">
                  <c:v>-50500.0000000006</c:v>
                </c:pt>
                <c:pt idx="3013">
                  <c:v>107500</c:v>
                </c:pt>
                <c:pt idx="3014">
                  <c:v>-172000</c:v>
                </c:pt>
                <c:pt idx="3015">
                  <c:v>-48499.9999999999</c:v>
                </c:pt>
                <c:pt idx="3016">
                  <c:v>44500.0000000004</c:v>
                </c:pt>
                <c:pt idx="3017">
                  <c:v>-79000.0000000003</c:v>
                </c:pt>
                <c:pt idx="3018">
                  <c:v>72000.0000000006</c:v>
                </c:pt>
                <c:pt idx="3019">
                  <c:v>-153000</c:v>
                </c:pt>
                <c:pt idx="3020">
                  <c:v>-86000.0000000003</c:v>
                </c:pt>
                <c:pt idx="3021">
                  <c:v>60499.9999999997</c:v>
                </c:pt>
                <c:pt idx="3022">
                  <c:v>-69999.9999999996</c:v>
                </c:pt>
                <c:pt idx="3023">
                  <c:v>68499.9999999999</c:v>
                </c:pt>
                <c:pt idx="3024">
                  <c:v>58500.0000000004</c:v>
                </c:pt>
                <c:pt idx="3025">
                  <c:v>-2000.00000000031</c:v>
                </c:pt>
                <c:pt idx="3026">
                  <c:v>-92000.0000000002</c:v>
                </c:pt>
                <c:pt idx="3027">
                  <c:v>3999.99999999991</c:v>
                </c:pt>
                <c:pt idx="3028">
                  <c:v>70500.0000000002</c:v>
                </c:pt>
                <c:pt idx="3029">
                  <c:v>-59999.9999999998</c:v>
                </c:pt>
                <c:pt idx="3030">
                  <c:v>17999.9999999996</c:v>
                </c:pt>
                <c:pt idx="3031">
                  <c:v>-69000.0000000001</c:v>
                </c:pt>
                <c:pt idx="3032">
                  <c:v>69000.0000000001</c:v>
                </c:pt>
                <c:pt idx="3033">
                  <c:v>-134500</c:v>
                </c:pt>
                <c:pt idx="3034">
                  <c:v>-37000.0000000001</c:v>
                </c:pt>
                <c:pt idx="3035">
                  <c:v>-80999.9999999995</c:v>
                </c:pt>
                <c:pt idx="3036">
                  <c:v>28999.9999999999</c:v>
                </c:pt>
                <c:pt idx="3037">
                  <c:v>-51000.0000000005</c:v>
                </c:pt>
                <c:pt idx="3038">
                  <c:v>103500</c:v>
                </c:pt>
                <c:pt idx="3039">
                  <c:v>-120500</c:v>
                </c:pt>
                <c:pt idx="3040">
                  <c:v>30999.9999999999</c:v>
                </c:pt>
                <c:pt idx="3041">
                  <c:v>34500.0000000002</c:v>
                </c:pt>
                <c:pt idx="3042">
                  <c:v>-110500</c:v>
                </c:pt>
                <c:pt idx="3043">
                  <c:v>79500.0000000002</c:v>
                </c:pt>
                <c:pt idx="3044">
                  <c:v>-59999.9999999998</c:v>
                </c:pt>
                <c:pt idx="3045">
                  <c:v>262000</c:v>
                </c:pt>
                <c:pt idx="3046">
                  <c:v>106500</c:v>
                </c:pt>
                <c:pt idx="3047">
                  <c:v>-32499.9999999996</c:v>
                </c:pt>
                <c:pt idx="3048">
                  <c:v>148499.999999999</c:v>
                </c:pt>
                <c:pt idx="3049">
                  <c:v>-91999.9999999995</c:v>
                </c:pt>
                <c:pt idx="3050">
                  <c:v>18000</c:v>
                </c:pt>
                <c:pt idx="3051">
                  <c:v>-24500.0000000001</c:v>
                </c:pt>
                <c:pt idx="3052">
                  <c:v>-137000</c:v>
                </c:pt>
                <c:pt idx="3053">
                  <c:v>185500</c:v>
                </c:pt>
                <c:pt idx="3054">
                  <c:v>-64999.9999999999</c:v>
                </c:pt>
                <c:pt idx="3055">
                  <c:v>-18000</c:v>
                </c:pt>
                <c:pt idx="3056">
                  <c:v>48999.9999999999</c:v>
                </c:pt>
                <c:pt idx="3057">
                  <c:v>81999.9999999997</c:v>
                </c:pt>
                <c:pt idx="3058">
                  <c:v>35000.0000000001</c:v>
                </c:pt>
                <c:pt idx="3059">
                  <c:v>-172500</c:v>
                </c:pt>
                <c:pt idx="3060">
                  <c:v>178000</c:v>
                </c:pt>
                <c:pt idx="3061">
                  <c:v>-2499.99999999985</c:v>
                </c:pt>
                <c:pt idx="3062">
                  <c:v>-229500</c:v>
                </c:pt>
                <c:pt idx="3063">
                  <c:v>87999.9999999995</c:v>
                </c:pt>
                <c:pt idx="3064">
                  <c:v>50000</c:v>
                </c:pt>
                <c:pt idx="3065">
                  <c:v>-52999.9999999998</c:v>
                </c:pt>
                <c:pt idx="3066">
                  <c:v>7000.00000000038</c:v>
                </c:pt>
                <c:pt idx="3067">
                  <c:v>-3500.00000000001</c:v>
                </c:pt>
                <c:pt idx="3068">
                  <c:v>-40500.0000000001</c:v>
                </c:pt>
                <c:pt idx="3069">
                  <c:v>125500</c:v>
                </c:pt>
                <c:pt idx="3070">
                  <c:v>-71000.0000000001</c:v>
                </c:pt>
                <c:pt idx="3071">
                  <c:v>130500</c:v>
                </c:pt>
                <c:pt idx="3072">
                  <c:v>-82999.9999999998</c:v>
                </c:pt>
                <c:pt idx="3073">
                  <c:v>136500</c:v>
                </c:pt>
                <c:pt idx="3074">
                  <c:v>23500.0000000003</c:v>
                </c:pt>
                <c:pt idx="3075">
                  <c:v>-201500</c:v>
                </c:pt>
                <c:pt idx="3076">
                  <c:v>61500.0000000002</c:v>
                </c:pt>
                <c:pt idx="3077">
                  <c:v>27499.9999999999</c:v>
                </c:pt>
                <c:pt idx="3078">
                  <c:v>-5999.99999999987</c:v>
                </c:pt>
                <c:pt idx="3079">
                  <c:v>37499.9999999993</c:v>
                </c:pt>
                <c:pt idx="3080">
                  <c:v>-66499.9999999999</c:v>
                </c:pt>
                <c:pt idx="3081">
                  <c:v>22000.0000000006</c:v>
                </c:pt>
                <c:pt idx="3082">
                  <c:v>-51500.0000000004</c:v>
                </c:pt>
                <c:pt idx="3083">
                  <c:v>-25500.0000000003</c:v>
                </c:pt>
                <c:pt idx="3084">
                  <c:v>-84499.9999999999</c:v>
                </c:pt>
                <c:pt idx="3085">
                  <c:v>-85500</c:v>
                </c:pt>
                <c:pt idx="3086">
                  <c:v>53500.0000000004</c:v>
                </c:pt>
                <c:pt idx="3087">
                  <c:v>169000</c:v>
                </c:pt>
                <c:pt idx="3088">
                  <c:v>-12999.9999999995</c:v>
                </c:pt>
                <c:pt idx="3089">
                  <c:v>59999.9999999998</c:v>
                </c:pt>
                <c:pt idx="3090">
                  <c:v>-43500.0000000002</c:v>
                </c:pt>
                <c:pt idx="3091">
                  <c:v>171500</c:v>
                </c:pt>
                <c:pt idx="3092">
                  <c:v>-104000</c:v>
                </c:pt>
                <c:pt idx="3093">
                  <c:v>-116500</c:v>
                </c:pt>
                <c:pt idx="3094">
                  <c:v>-40000.0000000006</c:v>
                </c:pt>
                <c:pt idx="3095">
                  <c:v>-9500.00000000024</c:v>
                </c:pt>
                <c:pt idx="3096">
                  <c:v>-16999.9999999998</c:v>
                </c:pt>
                <c:pt idx="3097">
                  <c:v>-54999.9999999994</c:v>
                </c:pt>
                <c:pt idx="3098">
                  <c:v>-121000</c:v>
                </c:pt>
                <c:pt idx="3099">
                  <c:v>44999.9999999996</c:v>
                </c:pt>
                <c:pt idx="3100">
                  <c:v>184000</c:v>
                </c:pt>
                <c:pt idx="3101">
                  <c:v>-145000</c:v>
                </c:pt>
                <c:pt idx="3102">
                  <c:v>-6499.99999999977</c:v>
                </c:pt>
                <c:pt idx="3103">
                  <c:v>-58500.0000000001</c:v>
                </c:pt>
                <c:pt idx="3104">
                  <c:v>-129500</c:v>
                </c:pt>
                <c:pt idx="3105">
                  <c:v>-72499.9999999998</c:v>
                </c:pt>
                <c:pt idx="3106">
                  <c:v>128000</c:v>
                </c:pt>
                <c:pt idx="3107">
                  <c:v>73999.9999999999</c:v>
                </c:pt>
                <c:pt idx="3108">
                  <c:v>-40499.9999999998</c:v>
                </c:pt>
                <c:pt idx="3109">
                  <c:v>-46999.9999999999</c:v>
                </c:pt>
                <c:pt idx="3110">
                  <c:v>52999.9999999998</c:v>
                </c:pt>
                <c:pt idx="3111">
                  <c:v>-12500</c:v>
                </c:pt>
                <c:pt idx="3112">
                  <c:v>111000</c:v>
                </c:pt>
                <c:pt idx="3113">
                  <c:v>-79999.9999999997</c:v>
                </c:pt>
                <c:pt idx="3114">
                  <c:v>-148500</c:v>
                </c:pt>
                <c:pt idx="3115">
                  <c:v>-5499.99999999997</c:v>
                </c:pt>
                <c:pt idx="3116">
                  <c:v>-10000.0000000005</c:v>
                </c:pt>
                <c:pt idx="3117">
                  <c:v>-20499.9999999998</c:v>
                </c:pt>
                <c:pt idx="3118">
                  <c:v>-28000.0000000001</c:v>
                </c:pt>
                <c:pt idx="3119">
                  <c:v>90000.0000000006</c:v>
                </c:pt>
                <c:pt idx="3120">
                  <c:v>43499.9999999999</c:v>
                </c:pt>
                <c:pt idx="3121">
                  <c:v>-142000.000000001</c:v>
                </c:pt>
                <c:pt idx="3122">
                  <c:v>-23499.9999999999</c:v>
                </c:pt>
                <c:pt idx="3123">
                  <c:v>-49499.9999999997</c:v>
                </c:pt>
                <c:pt idx="3124">
                  <c:v>53999.9999999996</c:v>
                </c:pt>
                <c:pt idx="3125">
                  <c:v>161000</c:v>
                </c:pt>
                <c:pt idx="3126">
                  <c:v>37500</c:v>
                </c:pt>
                <c:pt idx="3127">
                  <c:v>14500</c:v>
                </c:pt>
                <c:pt idx="3128">
                  <c:v>-119000</c:v>
                </c:pt>
                <c:pt idx="3129">
                  <c:v>163500</c:v>
                </c:pt>
                <c:pt idx="3130">
                  <c:v>-68999.9999999998</c:v>
                </c:pt>
                <c:pt idx="3131">
                  <c:v>5999.99999999987</c:v>
                </c:pt>
                <c:pt idx="3132">
                  <c:v>-15500.0000000001</c:v>
                </c:pt>
                <c:pt idx="3133">
                  <c:v>-48000.0000000004</c:v>
                </c:pt>
                <c:pt idx="3134">
                  <c:v>-116500</c:v>
                </c:pt>
                <c:pt idx="3135">
                  <c:v>-52000</c:v>
                </c:pt>
                <c:pt idx="3136">
                  <c:v>86000.0000000003</c:v>
                </c:pt>
                <c:pt idx="3137">
                  <c:v>-101500</c:v>
                </c:pt>
                <c:pt idx="3138">
                  <c:v>-50000</c:v>
                </c:pt>
                <c:pt idx="3139">
                  <c:v>28000.0000000001</c:v>
                </c:pt>
                <c:pt idx="3140">
                  <c:v>66999.9999999996</c:v>
                </c:pt>
                <c:pt idx="3141">
                  <c:v>-175000</c:v>
                </c:pt>
                <c:pt idx="3142">
                  <c:v>-26000</c:v>
                </c:pt>
                <c:pt idx="3143">
                  <c:v>-111500</c:v>
                </c:pt>
                <c:pt idx="3144">
                  <c:v>208000</c:v>
                </c:pt>
                <c:pt idx="3145">
                  <c:v>108500</c:v>
                </c:pt>
                <c:pt idx="3146">
                  <c:v>-144000</c:v>
                </c:pt>
                <c:pt idx="3147">
                  <c:v>-133000</c:v>
                </c:pt>
                <c:pt idx="3148">
                  <c:v>233500</c:v>
                </c:pt>
                <c:pt idx="3149">
                  <c:v>30000.0000000001</c:v>
                </c:pt>
                <c:pt idx="3150">
                  <c:v>38499.9999999994</c:v>
                </c:pt>
                <c:pt idx="3151">
                  <c:v>-169500</c:v>
                </c:pt>
                <c:pt idx="3152">
                  <c:v>-98500.0000000001</c:v>
                </c:pt>
                <c:pt idx="3153">
                  <c:v>169000</c:v>
                </c:pt>
                <c:pt idx="3154">
                  <c:v>-84999.9999999998</c:v>
                </c:pt>
                <c:pt idx="3155">
                  <c:v>-56500.0000000001</c:v>
                </c:pt>
                <c:pt idx="3156">
                  <c:v>-79499.9999999998</c:v>
                </c:pt>
                <c:pt idx="3157">
                  <c:v>-100500</c:v>
                </c:pt>
                <c:pt idx="3158">
                  <c:v>-16500.0000000003</c:v>
                </c:pt>
                <c:pt idx="3159">
                  <c:v>-93999.9999999998</c:v>
                </c:pt>
                <c:pt idx="3160">
                  <c:v>164000</c:v>
                </c:pt>
                <c:pt idx="3161">
                  <c:v>8500.00000000009</c:v>
                </c:pt>
                <c:pt idx="3162">
                  <c:v>56999.9999999999</c:v>
                </c:pt>
                <c:pt idx="3163">
                  <c:v>9499.99999999989</c:v>
                </c:pt>
                <c:pt idx="3164">
                  <c:v>-40999.9999999998</c:v>
                </c:pt>
                <c:pt idx="3165">
                  <c:v>81500</c:v>
                </c:pt>
                <c:pt idx="3166">
                  <c:v>131500</c:v>
                </c:pt>
                <c:pt idx="3167">
                  <c:v>-129000</c:v>
                </c:pt>
                <c:pt idx="3168">
                  <c:v>38499.9999999998</c:v>
                </c:pt>
                <c:pt idx="3169">
                  <c:v>-121500</c:v>
                </c:pt>
                <c:pt idx="3170">
                  <c:v>101000</c:v>
                </c:pt>
                <c:pt idx="3171">
                  <c:v>174500</c:v>
                </c:pt>
                <c:pt idx="3172">
                  <c:v>-14500.0000000003</c:v>
                </c:pt>
                <c:pt idx="3173">
                  <c:v>30500.0000000003</c:v>
                </c:pt>
                <c:pt idx="3174">
                  <c:v>41999.9999999995</c:v>
                </c:pt>
                <c:pt idx="3175">
                  <c:v>128500</c:v>
                </c:pt>
                <c:pt idx="3176">
                  <c:v>-129999.999999999</c:v>
                </c:pt>
                <c:pt idx="3177">
                  <c:v>39999.9999999995</c:v>
                </c:pt>
                <c:pt idx="3178">
                  <c:v>96500.0000000003</c:v>
                </c:pt>
                <c:pt idx="3179">
                  <c:v>34999.9999999998</c:v>
                </c:pt>
                <c:pt idx="3180">
                  <c:v>-63499.9999999998</c:v>
                </c:pt>
                <c:pt idx="3181">
                  <c:v>-59500.0000000003</c:v>
                </c:pt>
                <c:pt idx="3182">
                  <c:v>166500</c:v>
                </c:pt>
                <c:pt idx="3183">
                  <c:v>128500</c:v>
                </c:pt>
                <c:pt idx="3184">
                  <c:v>-68500.0000000002</c:v>
                </c:pt>
                <c:pt idx="3185">
                  <c:v>11499.9999999998</c:v>
                </c:pt>
                <c:pt idx="3186">
                  <c:v>122500</c:v>
                </c:pt>
                <c:pt idx="3187">
                  <c:v>-232000</c:v>
                </c:pt>
                <c:pt idx="3188">
                  <c:v>11500.0000000002</c:v>
                </c:pt>
                <c:pt idx="3189">
                  <c:v>-14999.9999999999</c:v>
                </c:pt>
                <c:pt idx="3190">
                  <c:v>-29000.0000000006</c:v>
                </c:pt>
                <c:pt idx="3191">
                  <c:v>0</c:v>
                </c:pt>
                <c:pt idx="3192">
                  <c:v>3000.00000000011</c:v>
                </c:pt>
                <c:pt idx="3193">
                  <c:v>-141500</c:v>
                </c:pt>
                <c:pt idx="3194">
                  <c:v>-87500</c:v>
                </c:pt>
                <c:pt idx="3195">
                  <c:v>30500.0000000003</c:v>
                </c:pt>
                <c:pt idx="3196">
                  <c:v>227500</c:v>
                </c:pt>
                <c:pt idx="3197">
                  <c:v>-13000.0000000003</c:v>
                </c:pt>
                <c:pt idx="3198">
                  <c:v>66000.0000000004</c:v>
                </c:pt>
                <c:pt idx="3199">
                  <c:v>28500</c:v>
                </c:pt>
                <c:pt idx="3200">
                  <c:v>93999.9999999994</c:v>
                </c:pt>
                <c:pt idx="3201">
                  <c:v>-31499.9999999994</c:v>
                </c:pt>
                <c:pt idx="3202">
                  <c:v>-35500</c:v>
                </c:pt>
                <c:pt idx="3203">
                  <c:v>-20000.0000000003</c:v>
                </c:pt>
                <c:pt idx="3204">
                  <c:v>-81999.9999999997</c:v>
                </c:pt>
                <c:pt idx="3205">
                  <c:v>44999.9999999999</c:v>
                </c:pt>
                <c:pt idx="3206">
                  <c:v>180500</c:v>
                </c:pt>
                <c:pt idx="3207">
                  <c:v>26500.0000000004</c:v>
                </c:pt>
                <c:pt idx="3208">
                  <c:v>-66500.0000000003</c:v>
                </c:pt>
                <c:pt idx="3209">
                  <c:v>-58999.9999999996</c:v>
                </c:pt>
                <c:pt idx="3210">
                  <c:v>36500.0000000002</c:v>
                </c:pt>
                <c:pt idx="3211">
                  <c:v>265499.999999999</c:v>
                </c:pt>
                <c:pt idx="3212">
                  <c:v>2500.00000000022</c:v>
                </c:pt>
                <c:pt idx="3213">
                  <c:v>-7000.00000000038</c:v>
                </c:pt>
                <c:pt idx="3214">
                  <c:v>-132000</c:v>
                </c:pt>
                <c:pt idx="3215">
                  <c:v>26499.9999999997</c:v>
                </c:pt>
                <c:pt idx="3216">
                  <c:v>12500.0000000007</c:v>
                </c:pt>
                <c:pt idx="3217">
                  <c:v>-9500.0000000006</c:v>
                </c:pt>
                <c:pt idx="3218">
                  <c:v>14500</c:v>
                </c:pt>
                <c:pt idx="3219">
                  <c:v>-4499.99999999946</c:v>
                </c:pt>
                <c:pt idx="3220">
                  <c:v>43999.9999999998</c:v>
                </c:pt>
                <c:pt idx="3221">
                  <c:v>49500.0000000001</c:v>
                </c:pt>
                <c:pt idx="3222">
                  <c:v>25499.9999999999</c:v>
                </c:pt>
                <c:pt idx="3223">
                  <c:v>-73000</c:v>
                </c:pt>
                <c:pt idx="3224">
                  <c:v>77999.9999999998</c:v>
                </c:pt>
                <c:pt idx="3225">
                  <c:v>46000.0000000001</c:v>
                </c:pt>
                <c:pt idx="3226">
                  <c:v>-28000.0000000001</c:v>
                </c:pt>
                <c:pt idx="3227">
                  <c:v>100000</c:v>
                </c:pt>
                <c:pt idx="3228">
                  <c:v>-125500</c:v>
                </c:pt>
                <c:pt idx="3229">
                  <c:v>83499.9999999994</c:v>
                </c:pt>
                <c:pt idx="3230">
                  <c:v>-40499.9999999998</c:v>
                </c:pt>
                <c:pt idx="3231">
                  <c:v>83500.0000000005</c:v>
                </c:pt>
                <c:pt idx="3232">
                  <c:v>-42500.0000000004</c:v>
                </c:pt>
                <c:pt idx="3233">
                  <c:v>57499.9999999999</c:v>
                </c:pt>
                <c:pt idx="3234">
                  <c:v>-34499.9999999995</c:v>
                </c:pt>
                <c:pt idx="3235">
                  <c:v>19499.9999999997</c:v>
                </c:pt>
                <c:pt idx="3236">
                  <c:v>-4999.99999999972</c:v>
                </c:pt>
                <c:pt idx="3237">
                  <c:v>-17500.0000000004</c:v>
                </c:pt>
                <c:pt idx="3238">
                  <c:v>80000.0000000004</c:v>
                </c:pt>
                <c:pt idx="3239">
                  <c:v>24999.9999999997</c:v>
                </c:pt>
                <c:pt idx="3240">
                  <c:v>37500</c:v>
                </c:pt>
                <c:pt idx="3241">
                  <c:v>-63999.9999999997</c:v>
                </c:pt>
                <c:pt idx="3242">
                  <c:v>-98499.9999999999</c:v>
                </c:pt>
                <c:pt idx="3243">
                  <c:v>-3000.00000000011</c:v>
                </c:pt>
                <c:pt idx="3244">
                  <c:v>34000</c:v>
                </c:pt>
                <c:pt idx="3245">
                  <c:v>-36499.9999999998</c:v>
                </c:pt>
                <c:pt idx="3246">
                  <c:v>-87500</c:v>
                </c:pt>
                <c:pt idx="3247">
                  <c:v>140500</c:v>
                </c:pt>
                <c:pt idx="3248">
                  <c:v>34499.9999999999</c:v>
                </c:pt>
                <c:pt idx="3249">
                  <c:v>-19999.9999999996</c:v>
                </c:pt>
                <c:pt idx="3250">
                  <c:v>8499.99999999937</c:v>
                </c:pt>
                <c:pt idx="3251">
                  <c:v>8000.00000000054</c:v>
                </c:pt>
                <c:pt idx="3252">
                  <c:v>-167000</c:v>
                </c:pt>
                <c:pt idx="3253">
                  <c:v>-9000.0000000007</c:v>
                </c:pt>
                <c:pt idx="3254">
                  <c:v>152000</c:v>
                </c:pt>
                <c:pt idx="3255">
                  <c:v>86500.0000000002</c:v>
                </c:pt>
                <c:pt idx="3256">
                  <c:v>-140500</c:v>
                </c:pt>
                <c:pt idx="3257">
                  <c:v>94999.9999999999</c:v>
                </c:pt>
                <c:pt idx="3258">
                  <c:v>-128500.000000001</c:v>
                </c:pt>
                <c:pt idx="3259">
                  <c:v>60999.9999999999</c:v>
                </c:pt>
                <c:pt idx="3260">
                  <c:v>-226500</c:v>
                </c:pt>
                <c:pt idx="3261">
                  <c:v>84999.9999999998</c:v>
                </c:pt>
                <c:pt idx="3262">
                  <c:v>-39500</c:v>
                </c:pt>
                <c:pt idx="3263">
                  <c:v>75000.0000000004</c:v>
                </c:pt>
                <c:pt idx="3264">
                  <c:v>-92500.0000000004</c:v>
                </c:pt>
                <c:pt idx="3265">
                  <c:v>10000.0000000005</c:v>
                </c:pt>
                <c:pt idx="3266">
                  <c:v>16999.9999999998</c:v>
                </c:pt>
                <c:pt idx="3267">
                  <c:v>-25000.0000000004</c:v>
                </c:pt>
                <c:pt idx="3268">
                  <c:v>-76499.9999999997</c:v>
                </c:pt>
                <c:pt idx="3269">
                  <c:v>26000.0000000002</c:v>
                </c:pt>
                <c:pt idx="3270">
                  <c:v>-58500.0000000001</c:v>
                </c:pt>
                <c:pt idx="3271">
                  <c:v>-17500.0000000004</c:v>
                </c:pt>
                <c:pt idx="3272">
                  <c:v>-76999.9999999996</c:v>
                </c:pt>
                <c:pt idx="3273">
                  <c:v>-14000.0000000004</c:v>
                </c:pt>
                <c:pt idx="3274">
                  <c:v>13000.0000000003</c:v>
                </c:pt>
                <c:pt idx="3275">
                  <c:v>-31499.9999999994</c:v>
                </c:pt>
                <c:pt idx="3276">
                  <c:v>96499.9999999996</c:v>
                </c:pt>
                <c:pt idx="3277">
                  <c:v>-119500</c:v>
                </c:pt>
                <c:pt idx="3278">
                  <c:v>-46499.9999999996</c:v>
                </c:pt>
                <c:pt idx="3279">
                  <c:v>107500</c:v>
                </c:pt>
                <c:pt idx="3280">
                  <c:v>68000.0000000007</c:v>
                </c:pt>
                <c:pt idx="3281">
                  <c:v>-66000.0000000004</c:v>
                </c:pt>
                <c:pt idx="3282">
                  <c:v>84500.0000000002</c:v>
                </c:pt>
                <c:pt idx="3283">
                  <c:v>-34499.9999999999</c:v>
                </c:pt>
                <c:pt idx="3284">
                  <c:v>-44000.0000000001</c:v>
                </c:pt>
                <c:pt idx="3285">
                  <c:v>73999.9999999998</c:v>
                </c:pt>
                <c:pt idx="3286">
                  <c:v>51500.0000000001</c:v>
                </c:pt>
                <c:pt idx="3287">
                  <c:v>15499.9999999998</c:v>
                </c:pt>
                <c:pt idx="3288">
                  <c:v>37000.0000000001</c:v>
                </c:pt>
                <c:pt idx="3289">
                  <c:v>8500.00000000044</c:v>
                </c:pt>
                <c:pt idx="3290">
                  <c:v>94999.9999999999</c:v>
                </c:pt>
                <c:pt idx="3291">
                  <c:v>31499.9999999994</c:v>
                </c:pt>
                <c:pt idx="3292">
                  <c:v>-103500</c:v>
                </c:pt>
                <c:pt idx="3293">
                  <c:v>44000.0000000001</c:v>
                </c:pt>
                <c:pt idx="3294">
                  <c:v>-68000</c:v>
                </c:pt>
                <c:pt idx="3295">
                  <c:v>-16499.9999999999</c:v>
                </c:pt>
                <c:pt idx="3296">
                  <c:v>46500.0000000004</c:v>
                </c:pt>
                <c:pt idx="3297">
                  <c:v>-67000.0000000002</c:v>
                </c:pt>
                <c:pt idx="3298">
                  <c:v>21000.0000000001</c:v>
                </c:pt>
                <c:pt idx="3299">
                  <c:v>-164000</c:v>
                </c:pt>
                <c:pt idx="3300">
                  <c:v>-6499.99999999977</c:v>
                </c:pt>
                <c:pt idx="3301">
                  <c:v>76499.9999999997</c:v>
                </c:pt>
                <c:pt idx="3302">
                  <c:v>33500.0000000001</c:v>
                </c:pt>
                <c:pt idx="3303">
                  <c:v>22499.9999999998</c:v>
                </c:pt>
                <c:pt idx="3304">
                  <c:v>104500.000000001</c:v>
                </c:pt>
                <c:pt idx="3305">
                  <c:v>-132000</c:v>
                </c:pt>
                <c:pt idx="3306">
                  <c:v>67499.9999999997</c:v>
                </c:pt>
                <c:pt idx="3307">
                  <c:v>-70000.0000000003</c:v>
                </c:pt>
                <c:pt idx="3308">
                  <c:v>-87500</c:v>
                </c:pt>
                <c:pt idx="3309">
                  <c:v>14000.0000000004</c:v>
                </c:pt>
                <c:pt idx="3310">
                  <c:v>-52500.0000000002</c:v>
                </c:pt>
                <c:pt idx="3311">
                  <c:v>-8999.99999999963</c:v>
                </c:pt>
                <c:pt idx="3312">
                  <c:v>90999.9999999997</c:v>
                </c:pt>
                <c:pt idx="3313">
                  <c:v>110500</c:v>
                </c:pt>
                <c:pt idx="3314">
                  <c:v>16000.0000000004</c:v>
                </c:pt>
                <c:pt idx="3315">
                  <c:v>-149000</c:v>
                </c:pt>
                <c:pt idx="3316">
                  <c:v>129000</c:v>
                </c:pt>
                <c:pt idx="3317">
                  <c:v>-12000.0000000005</c:v>
                </c:pt>
                <c:pt idx="3318">
                  <c:v>215000</c:v>
                </c:pt>
                <c:pt idx="3319">
                  <c:v>-82000</c:v>
                </c:pt>
                <c:pt idx="3320">
                  <c:v>9499.99999999989</c:v>
                </c:pt>
                <c:pt idx="3321">
                  <c:v>89500</c:v>
                </c:pt>
                <c:pt idx="3322">
                  <c:v>-22999.9999999997</c:v>
                </c:pt>
                <c:pt idx="3323">
                  <c:v>69999.9999999999</c:v>
                </c:pt>
                <c:pt idx="3324">
                  <c:v>40499.9999999998</c:v>
                </c:pt>
                <c:pt idx="3325">
                  <c:v>-85500</c:v>
                </c:pt>
                <c:pt idx="3326">
                  <c:v>-52499.9999999999</c:v>
                </c:pt>
                <c:pt idx="3327">
                  <c:v>149000</c:v>
                </c:pt>
                <c:pt idx="3328">
                  <c:v>-10500</c:v>
                </c:pt>
                <c:pt idx="3329">
                  <c:v>44999.9999999999</c:v>
                </c:pt>
                <c:pt idx="3330">
                  <c:v>9000.00000000034</c:v>
                </c:pt>
                <c:pt idx="3331">
                  <c:v>-60000.0000000005</c:v>
                </c:pt>
                <c:pt idx="3332">
                  <c:v>7999.99999999983</c:v>
                </c:pt>
                <c:pt idx="3333">
                  <c:v>27000.0000000007</c:v>
                </c:pt>
                <c:pt idx="3334">
                  <c:v>-56500.0000000001</c:v>
                </c:pt>
                <c:pt idx="3335">
                  <c:v>36999.9999999997</c:v>
                </c:pt>
                <c:pt idx="3336">
                  <c:v>-18999.9999999998</c:v>
                </c:pt>
                <c:pt idx="3337">
                  <c:v>-36999.9999999998</c:v>
                </c:pt>
                <c:pt idx="3338">
                  <c:v>-65000.0000000002</c:v>
                </c:pt>
                <c:pt idx="3339">
                  <c:v>88499.9999999998</c:v>
                </c:pt>
                <c:pt idx="3340">
                  <c:v>-31500.0000000001</c:v>
                </c:pt>
                <c:pt idx="3341">
                  <c:v>-110000</c:v>
                </c:pt>
                <c:pt idx="3342">
                  <c:v>4499.99999999981</c:v>
                </c:pt>
                <c:pt idx="3343">
                  <c:v>-58499.9999999994</c:v>
                </c:pt>
                <c:pt idx="3344">
                  <c:v>-45000.0000000006</c:v>
                </c:pt>
                <c:pt idx="3345">
                  <c:v>-19999.9999999996</c:v>
                </c:pt>
                <c:pt idx="3346">
                  <c:v>92500.0000000004</c:v>
                </c:pt>
                <c:pt idx="3347">
                  <c:v>-24000.0000000002</c:v>
                </c:pt>
                <c:pt idx="3348">
                  <c:v>3500.00000000001</c:v>
                </c:pt>
                <c:pt idx="3349">
                  <c:v>-47500.0000000005</c:v>
                </c:pt>
                <c:pt idx="3350">
                  <c:v>-19999.9999999996</c:v>
                </c:pt>
                <c:pt idx="3351">
                  <c:v>-21000.0000000001</c:v>
                </c:pt>
                <c:pt idx="3352">
                  <c:v>141000</c:v>
                </c:pt>
                <c:pt idx="3353">
                  <c:v>-75999.9999999998</c:v>
                </c:pt>
                <c:pt idx="3354">
                  <c:v>5999.99999999952</c:v>
                </c:pt>
                <c:pt idx="3355">
                  <c:v>40000.0000000002</c:v>
                </c:pt>
                <c:pt idx="3356">
                  <c:v>101500</c:v>
                </c:pt>
                <c:pt idx="3357">
                  <c:v>52000.0000000003</c:v>
                </c:pt>
                <c:pt idx="3358">
                  <c:v>-157000</c:v>
                </c:pt>
                <c:pt idx="3359">
                  <c:v>10999.9999999999</c:v>
                </c:pt>
                <c:pt idx="3360">
                  <c:v>-122000</c:v>
                </c:pt>
                <c:pt idx="3361">
                  <c:v>61000.0000000003</c:v>
                </c:pt>
                <c:pt idx="3362">
                  <c:v>248500</c:v>
                </c:pt>
                <c:pt idx="3363">
                  <c:v>-49499.9999999997</c:v>
                </c:pt>
                <c:pt idx="3364">
                  <c:v>58500.0000000004</c:v>
                </c:pt>
                <c:pt idx="3365">
                  <c:v>-45500.0000000002</c:v>
                </c:pt>
                <c:pt idx="3366">
                  <c:v>-27499.9999999999</c:v>
                </c:pt>
                <c:pt idx="3367">
                  <c:v>-89500</c:v>
                </c:pt>
                <c:pt idx="3368">
                  <c:v>114000</c:v>
                </c:pt>
                <c:pt idx="3369">
                  <c:v>37499.9999999997</c:v>
                </c:pt>
                <c:pt idx="3370">
                  <c:v>33000.0000000002</c:v>
                </c:pt>
                <c:pt idx="3371">
                  <c:v>60500</c:v>
                </c:pt>
                <c:pt idx="3372">
                  <c:v>-191500</c:v>
                </c:pt>
                <c:pt idx="3373">
                  <c:v>60500</c:v>
                </c:pt>
                <c:pt idx="3374">
                  <c:v>-18499.9999999999</c:v>
                </c:pt>
                <c:pt idx="3375">
                  <c:v>51000.0000000002</c:v>
                </c:pt>
                <c:pt idx="3376">
                  <c:v>-42500.0000000004</c:v>
                </c:pt>
                <c:pt idx="3377">
                  <c:v>-499.999999999898</c:v>
                </c:pt>
                <c:pt idx="3378">
                  <c:v>2499.99999999985</c:v>
                </c:pt>
                <c:pt idx="3379">
                  <c:v>8500.00000000009</c:v>
                </c:pt>
                <c:pt idx="3380">
                  <c:v>149000</c:v>
                </c:pt>
                <c:pt idx="3381">
                  <c:v>-21999.9999999999</c:v>
                </c:pt>
                <c:pt idx="3382">
                  <c:v>-4499.99999999982</c:v>
                </c:pt>
                <c:pt idx="3383">
                  <c:v>-143500</c:v>
                </c:pt>
                <c:pt idx="3384">
                  <c:v>114000</c:v>
                </c:pt>
                <c:pt idx="3385">
                  <c:v>30000.0000000004</c:v>
                </c:pt>
                <c:pt idx="3386">
                  <c:v>-24500.0000000005</c:v>
                </c:pt>
                <c:pt idx="3387">
                  <c:v>-127499.999999999</c:v>
                </c:pt>
                <c:pt idx="3388">
                  <c:v>-53500.0000000004</c:v>
                </c:pt>
                <c:pt idx="3389">
                  <c:v>116500</c:v>
                </c:pt>
                <c:pt idx="3390">
                  <c:v>37000.0000000001</c:v>
                </c:pt>
                <c:pt idx="3391">
                  <c:v>-57999.9999999998</c:v>
                </c:pt>
                <c:pt idx="3392">
                  <c:v>-6499.99999999977</c:v>
                </c:pt>
                <c:pt idx="3393">
                  <c:v>-87500.0000000007</c:v>
                </c:pt>
                <c:pt idx="3394">
                  <c:v>56500.0000000005</c:v>
                </c:pt>
                <c:pt idx="3395">
                  <c:v>999.999999999796</c:v>
                </c:pt>
                <c:pt idx="3396">
                  <c:v>56000.0000000006</c:v>
                </c:pt>
                <c:pt idx="3397">
                  <c:v>-34000.0000000003</c:v>
                </c:pt>
                <c:pt idx="3398">
                  <c:v>-6000.00000000023</c:v>
                </c:pt>
                <c:pt idx="3399">
                  <c:v>32500.0000000003</c:v>
                </c:pt>
                <c:pt idx="3400">
                  <c:v>48499.9999999999</c:v>
                </c:pt>
                <c:pt idx="3401">
                  <c:v>-53500</c:v>
                </c:pt>
                <c:pt idx="3402">
                  <c:v>-12000.0000000001</c:v>
                </c:pt>
                <c:pt idx="3403">
                  <c:v>87999.9999999999</c:v>
                </c:pt>
                <c:pt idx="3404">
                  <c:v>-42500.0000000001</c:v>
                </c:pt>
                <c:pt idx="3405">
                  <c:v>27000.0000000003</c:v>
                </c:pt>
                <c:pt idx="3406">
                  <c:v>-35000.0000000005</c:v>
                </c:pt>
                <c:pt idx="3407">
                  <c:v>-20499.9999999998</c:v>
                </c:pt>
                <c:pt idx="3408">
                  <c:v>-13500.0000000002</c:v>
                </c:pt>
                <c:pt idx="3409">
                  <c:v>84000.0000000007</c:v>
                </c:pt>
                <c:pt idx="3410">
                  <c:v>23999.9999999998</c:v>
                </c:pt>
                <c:pt idx="3411">
                  <c:v>-35500.0000000001</c:v>
                </c:pt>
                <c:pt idx="3412">
                  <c:v>-15500.0000000001</c:v>
                </c:pt>
                <c:pt idx="3413">
                  <c:v>9499.99999999989</c:v>
                </c:pt>
                <c:pt idx="3414">
                  <c:v>50499.9999999999</c:v>
                </c:pt>
                <c:pt idx="3415">
                  <c:v>-16000</c:v>
                </c:pt>
                <c:pt idx="3416">
                  <c:v>-31999.9999999997</c:v>
                </c:pt>
                <c:pt idx="3417">
                  <c:v>30999.9999999999</c:v>
                </c:pt>
                <c:pt idx="3418">
                  <c:v>40999.9999999997</c:v>
                </c:pt>
                <c:pt idx="3419">
                  <c:v>7500.00000000064</c:v>
                </c:pt>
                <c:pt idx="3420">
                  <c:v>6999.99999999967</c:v>
                </c:pt>
                <c:pt idx="3421">
                  <c:v>60500</c:v>
                </c:pt>
                <c:pt idx="3422">
                  <c:v>-136000</c:v>
                </c:pt>
                <c:pt idx="3423">
                  <c:v>-40999.9999999997</c:v>
                </c:pt>
                <c:pt idx="3424">
                  <c:v>71999.9999999995</c:v>
                </c:pt>
                <c:pt idx="3425">
                  <c:v>-44500</c:v>
                </c:pt>
                <c:pt idx="3426">
                  <c:v>-44999.9999999999</c:v>
                </c:pt>
                <c:pt idx="3427">
                  <c:v>-219500</c:v>
                </c:pt>
                <c:pt idx="3428">
                  <c:v>24500.0000000001</c:v>
                </c:pt>
                <c:pt idx="3429">
                  <c:v>-69000.0000000005</c:v>
                </c:pt>
                <c:pt idx="3430">
                  <c:v>16500.0000000006</c:v>
                </c:pt>
                <c:pt idx="3431">
                  <c:v>-46000.0000000001</c:v>
                </c:pt>
                <c:pt idx="3432">
                  <c:v>58500.0000000001</c:v>
                </c:pt>
                <c:pt idx="3433">
                  <c:v>-500.000000000611</c:v>
                </c:pt>
                <c:pt idx="3434">
                  <c:v>3000.00000000082</c:v>
                </c:pt>
                <c:pt idx="3435">
                  <c:v>-59500.0000000006</c:v>
                </c:pt>
                <c:pt idx="3436">
                  <c:v>-50499.9999999996</c:v>
                </c:pt>
                <c:pt idx="3437">
                  <c:v>55999.9999999995</c:v>
                </c:pt>
                <c:pt idx="3438">
                  <c:v>-59499.9999999999</c:v>
                </c:pt>
                <c:pt idx="3439">
                  <c:v>39999.9999999999</c:v>
                </c:pt>
                <c:pt idx="3440">
                  <c:v>-35499.9999999993</c:v>
                </c:pt>
                <c:pt idx="3441">
                  <c:v>104000</c:v>
                </c:pt>
                <c:pt idx="3442">
                  <c:v>78999.9999999999</c:v>
                </c:pt>
                <c:pt idx="3443">
                  <c:v>38499.9999999998</c:v>
                </c:pt>
                <c:pt idx="3444">
                  <c:v>26500.0000000001</c:v>
                </c:pt>
                <c:pt idx="3445">
                  <c:v>-20999.9999999997</c:v>
                </c:pt>
                <c:pt idx="3446">
                  <c:v>22000.0000000002</c:v>
                </c:pt>
                <c:pt idx="3447">
                  <c:v>-1500.00000000006</c:v>
                </c:pt>
                <c:pt idx="3448">
                  <c:v>44499.9999999997</c:v>
                </c:pt>
                <c:pt idx="3449">
                  <c:v>25000</c:v>
                </c:pt>
                <c:pt idx="3450">
                  <c:v>53500.0000000004</c:v>
                </c:pt>
                <c:pt idx="3451">
                  <c:v>35000.0000000001</c:v>
                </c:pt>
                <c:pt idx="3452">
                  <c:v>-27000.0000000007</c:v>
                </c:pt>
                <c:pt idx="3453">
                  <c:v>-7999.99999999983</c:v>
                </c:pt>
                <c:pt idx="3454">
                  <c:v>-44000.0000000001</c:v>
                </c:pt>
                <c:pt idx="3455">
                  <c:v>93500.0000000002</c:v>
                </c:pt>
                <c:pt idx="3456">
                  <c:v>-188500</c:v>
                </c:pt>
                <c:pt idx="3457">
                  <c:v>65499.9999999998</c:v>
                </c:pt>
                <c:pt idx="3458">
                  <c:v>-25499.9999999999</c:v>
                </c:pt>
                <c:pt idx="3459">
                  <c:v>-50000.0000000004</c:v>
                </c:pt>
                <c:pt idx="3460">
                  <c:v>36000.0000000003</c:v>
                </c:pt>
                <c:pt idx="3461">
                  <c:v>-31000.0000000002</c:v>
                </c:pt>
                <c:pt idx="3462">
                  <c:v>500.000000000258</c:v>
                </c:pt>
                <c:pt idx="3463">
                  <c:v>35000.0000000001</c:v>
                </c:pt>
                <c:pt idx="3464">
                  <c:v>-95500.0000000002</c:v>
                </c:pt>
                <c:pt idx="3465">
                  <c:v>-63000.0000000003</c:v>
                </c:pt>
                <c:pt idx="3466">
                  <c:v>38500.0000000002</c:v>
                </c:pt>
                <c:pt idx="3467">
                  <c:v>-159500</c:v>
                </c:pt>
                <c:pt idx="3468">
                  <c:v>71999.9999999999</c:v>
                </c:pt>
                <c:pt idx="3469">
                  <c:v>65000.0000000006</c:v>
                </c:pt>
                <c:pt idx="3470">
                  <c:v>-84499.9999999999</c:v>
                </c:pt>
                <c:pt idx="3471">
                  <c:v>92499.9999999997</c:v>
                </c:pt>
                <c:pt idx="3472">
                  <c:v>-1499.9999999997</c:v>
                </c:pt>
                <c:pt idx="3473">
                  <c:v>6999.99999999967</c:v>
                </c:pt>
                <c:pt idx="3474">
                  <c:v>-7499.99999999993</c:v>
                </c:pt>
                <c:pt idx="3475">
                  <c:v>-18000</c:v>
                </c:pt>
                <c:pt idx="3476">
                  <c:v>12500</c:v>
                </c:pt>
                <c:pt idx="3477">
                  <c:v>34499.9999999999</c:v>
                </c:pt>
                <c:pt idx="3478">
                  <c:v>42500.0000000001</c:v>
                </c:pt>
                <c:pt idx="3479">
                  <c:v>20500.0000000002</c:v>
                </c:pt>
                <c:pt idx="3480">
                  <c:v>38999.9999999997</c:v>
                </c:pt>
                <c:pt idx="3481">
                  <c:v>-17999.9999999996</c:v>
                </c:pt>
                <c:pt idx="3482">
                  <c:v>-190000</c:v>
                </c:pt>
                <c:pt idx="3483">
                  <c:v>171500</c:v>
                </c:pt>
                <c:pt idx="3484">
                  <c:v>14500.0000000007</c:v>
                </c:pt>
                <c:pt idx="3485">
                  <c:v>-71500.0000000004</c:v>
                </c:pt>
                <c:pt idx="3486">
                  <c:v>-47499.9999999998</c:v>
                </c:pt>
                <c:pt idx="3487">
                  <c:v>33499.9999999997</c:v>
                </c:pt>
                <c:pt idx="3488">
                  <c:v>-17500.0000000001</c:v>
                </c:pt>
                <c:pt idx="3489">
                  <c:v>80000.0000000004</c:v>
                </c:pt>
                <c:pt idx="3490">
                  <c:v>-181500.000000001</c:v>
                </c:pt>
                <c:pt idx="3491">
                  <c:v>27000.0000000003</c:v>
                </c:pt>
                <c:pt idx="3492">
                  <c:v>-3000.00000000011</c:v>
                </c:pt>
                <c:pt idx="3493">
                  <c:v>1000.00000000016</c:v>
                </c:pt>
                <c:pt idx="3494">
                  <c:v>42499.9999999994</c:v>
                </c:pt>
                <c:pt idx="3495">
                  <c:v>-87999.9999999995</c:v>
                </c:pt>
                <c:pt idx="3496">
                  <c:v>-39000.0000000001</c:v>
                </c:pt>
                <c:pt idx="3497">
                  <c:v>21499.9999999996</c:v>
                </c:pt>
                <c:pt idx="3498">
                  <c:v>-60499.9999999993</c:v>
                </c:pt>
                <c:pt idx="3499">
                  <c:v>7500.00000000029</c:v>
                </c:pt>
                <c:pt idx="3500">
                  <c:v>-118000.000000001</c:v>
                </c:pt>
                <c:pt idx="3501">
                  <c:v>13000.0000000003</c:v>
                </c:pt>
                <c:pt idx="3502">
                  <c:v>48999.9999999999</c:v>
                </c:pt>
                <c:pt idx="3503">
                  <c:v>40500.0000000001</c:v>
                </c:pt>
                <c:pt idx="3504">
                  <c:v>-3000.00000000012</c:v>
                </c:pt>
                <c:pt idx="3505">
                  <c:v>35000.0000000001</c:v>
                </c:pt>
                <c:pt idx="3506">
                  <c:v>-14500</c:v>
                </c:pt>
                <c:pt idx="3507">
                  <c:v>111000</c:v>
                </c:pt>
                <c:pt idx="3508">
                  <c:v>-116000</c:v>
                </c:pt>
                <c:pt idx="3509">
                  <c:v>-6499.99999999977</c:v>
                </c:pt>
                <c:pt idx="3510">
                  <c:v>-24000.0000000002</c:v>
                </c:pt>
                <c:pt idx="3511">
                  <c:v>9999.99999999979</c:v>
                </c:pt>
                <c:pt idx="3512">
                  <c:v>60500.0000000004</c:v>
                </c:pt>
                <c:pt idx="3513">
                  <c:v>39499.9999999996</c:v>
                </c:pt>
                <c:pt idx="3514">
                  <c:v>12000.0000000005</c:v>
                </c:pt>
                <c:pt idx="3515">
                  <c:v>34999.9999999998</c:v>
                </c:pt>
                <c:pt idx="3516">
                  <c:v>-39499.9999999996</c:v>
                </c:pt>
                <c:pt idx="3517">
                  <c:v>24999.9999999993</c:v>
                </c:pt>
                <c:pt idx="3518">
                  <c:v>49000.0000000002</c:v>
                </c:pt>
                <c:pt idx="3519">
                  <c:v>-47000.0000000002</c:v>
                </c:pt>
                <c:pt idx="3520">
                  <c:v>-41499.9999999996</c:v>
                </c:pt>
                <c:pt idx="3521">
                  <c:v>25999.9999999998</c:v>
                </c:pt>
                <c:pt idx="3522">
                  <c:v>87000.0000000005</c:v>
                </c:pt>
                <c:pt idx="3523">
                  <c:v>36499.9999999995</c:v>
                </c:pt>
                <c:pt idx="3524">
                  <c:v>17499.9999999997</c:v>
                </c:pt>
                <c:pt idx="3525">
                  <c:v>500.000000000262</c:v>
                </c:pt>
                <c:pt idx="3526">
                  <c:v>49500.0000000001</c:v>
                </c:pt>
                <c:pt idx="3527">
                  <c:v>-41000.0000000004</c:v>
                </c:pt>
                <c:pt idx="3528">
                  <c:v>-24999.9999999996</c:v>
                </c:pt>
                <c:pt idx="3529">
                  <c:v>-96500</c:v>
                </c:pt>
                <c:pt idx="3530">
                  <c:v>74000.0000000002</c:v>
                </c:pt>
                <c:pt idx="3531">
                  <c:v>32999.9999999995</c:v>
                </c:pt>
                <c:pt idx="3532">
                  <c:v>-67999.9999999996</c:v>
                </c:pt>
                <c:pt idx="3533">
                  <c:v>53000.0000000005</c:v>
                </c:pt>
                <c:pt idx="3534">
                  <c:v>-126500.000000001</c:v>
                </c:pt>
                <c:pt idx="3535">
                  <c:v>83000.0000000005</c:v>
                </c:pt>
                <c:pt idx="3536">
                  <c:v>-113000</c:v>
                </c:pt>
                <c:pt idx="3537">
                  <c:v>67499.9999999997</c:v>
                </c:pt>
                <c:pt idx="3538">
                  <c:v>-101500</c:v>
                </c:pt>
                <c:pt idx="3539">
                  <c:v>28000.0000000005</c:v>
                </c:pt>
                <c:pt idx="3540">
                  <c:v>122500</c:v>
                </c:pt>
                <c:pt idx="3541">
                  <c:v>-169000</c:v>
                </c:pt>
                <c:pt idx="3542">
                  <c:v>8499.99999999973</c:v>
                </c:pt>
                <c:pt idx="3543">
                  <c:v>79000.0000000003</c:v>
                </c:pt>
                <c:pt idx="3544">
                  <c:v>-91999.9999999998</c:v>
                </c:pt>
                <c:pt idx="3545">
                  <c:v>33999.9999999996</c:v>
                </c:pt>
                <c:pt idx="3546">
                  <c:v>-125000</c:v>
                </c:pt>
                <c:pt idx="3547">
                  <c:v>17500.0000000001</c:v>
                </c:pt>
                <c:pt idx="3548">
                  <c:v>-63499.9999999998</c:v>
                </c:pt>
                <c:pt idx="3549">
                  <c:v>90999.9999999997</c:v>
                </c:pt>
                <c:pt idx="3550">
                  <c:v>-16999.9999999998</c:v>
                </c:pt>
                <c:pt idx="3551">
                  <c:v>107000</c:v>
                </c:pt>
                <c:pt idx="3552">
                  <c:v>7500.00000000028</c:v>
                </c:pt>
                <c:pt idx="3553">
                  <c:v>12999.9999999999</c:v>
                </c:pt>
                <c:pt idx="3554">
                  <c:v>-185500</c:v>
                </c:pt>
                <c:pt idx="3555">
                  <c:v>79500.0000000002</c:v>
                </c:pt>
                <c:pt idx="3556">
                  <c:v>-28000.0000000001</c:v>
                </c:pt>
                <c:pt idx="3557">
                  <c:v>85999.9999999996</c:v>
                </c:pt>
                <c:pt idx="3558">
                  <c:v>-5999.99999999952</c:v>
                </c:pt>
                <c:pt idx="3559">
                  <c:v>32999.9999999998</c:v>
                </c:pt>
                <c:pt idx="3560">
                  <c:v>32000.0000000004</c:v>
                </c:pt>
                <c:pt idx="3561">
                  <c:v>-88000.0000000003</c:v>
                </c:pt>
                <c:pt idx="3562">
                  <c:v>43999.9999999998</c:v>
                </c:pt>
                <c:pt idx="3563">
                  <c:v>2500.00000000021</c:v>
                </c:pt>
                <c:pt idx="3564">
                  <c:v>-46500</c:v>
                </c:pt>
                <c:pt idx="3565">
                  <c:v>89000.0000000001</c:v>
                </c:pt>
                <c:pt idx="3566">
                  <c:v>-43499.9999999999</c:v>
                </c:pt>
                <c:pt idx="3567">
                  <c:v>106500</c:v>
                </c:pt>
                <c:pt idx="3568">
                  <c:v>-55000.0000000001</c:v>
                </c:pt>
                <c:pt idx="3569">
                  <c:v>94000.0000000001</c:v>
                </c:pt>
                <c:pt idx="3570">
                  <c:v>-40499.9999999998</c:v>
                </c:pt>
                <c:pt idx="3571">
                  <c:v>-37500.0000000004</c:v>
                </c:pt>
                <c:pt idx="3572">
                  <c:v>-37999.9999999999</c:v>
                </c:pt>
                <c:pt idx="3573">
                  <c:v>24499.9999999997</c:v>
                </c:pt>
                <c:pt idx="3574">
                  <c:v>-65499.9999999994</c:v>
                </c:pt>
                <c:pt idx="3575">
                  <c:v>34499.9999999995</c:v>
                </c:pt>
                <c:pt idx="3576">
                  <c:v>68500.0000000002</c:v>
                </c:pt>
                <c:pt idx="3577">
                  <c:v>61499.9999999995</c:v>
                </c:pt>
                <c:pt idx="3578">
                  <c:v>-68999.9999999998</c:v>
                </c:pt>
                <c:pt idx="3579">
                  <c:v>45500.0000000002</c:v>
                </c:pt>
                <c:pt idx="3580">
                  <c:v>11499.9999999998</c:v>
                </c:pt>
                <c:pt idx="3581">
                  <c:v>-6000.00000000023</c:v>
                </c:pt>
                <c:pt idx="3582">
                  <c:v>-2999.99999999976</c:v>
                </c:pt>
                <c:pt idx="3583">
                  <c:v>-64500</c:v>
                </c:pt>
                <c:pt idx="3584">
                  <c:v>30500.0000000003</c:v>
                </c:pt>
                <c:pt idx="3585">
                  <c:v>37999.9999999996</c:v>
                </c:pt>
                <c:pt idx="3586">
                  <c:v>33500.0000000001</c:v>
                </c:pt>
                <c:pt idx="3587">
                  <c:v>-65500.0000000001</c:v>
                </c:pt>
                <c:pt idx="3588">
                  <c:v>28999.9999999999</c:v>
                </c:pt>
                <c:pt idx="3589">
                  <c:v>81000.0000000006</c:v>
                </c:pt>
                <c:pt idx="3590">
                  <c:v>-6000.00000000023</c:v>
                </c:pt>
                <c:pt idx="3591">
                  <c:v>-10000.0000000001</c:v>
                </c:pt>
                <c:pt idx="3592">
                  <c:v>14500.0000000003</c:v>
                </c:pt>
                <c:pt idx="3593">
                  <c:v>32499.9999999996</c:v>
                </c:pt>
                <c:pt idx="3594">
                  <c:v>76500.0000000004</c:v>
                </c:pt>
                <c:pt idx="3595">
                  <c:v>28500.0000000004</c:v>
                </c:pt>
                <c:pt idx="3596">
                  <c:v>-19500.0000000007</c:v>
                </c:pt>
                <c:pt idx="3597">
                  <c:v>-16999.9999999998</c:v>
                </c:pt>
                <c:pt idx="3598">
                  <c:v>7499.99999999993</c:v>
                </c:pt>
                <c:pt idx="3599">
                  <c:v>-33999.9999999996</c:v>
                </c:pt>
                <c:pt idx="3600">
                  <c:v>72500.0000000001</c:v>
                </c:pt>
                <c:pt idx="3601">
                  <c:v>-8500.00000000009</c:v>
                </c:pt>
                <c:pt idx="3602">
                  <c:v>-56000.0000000002</c:v>
                </c:pt>
                <c:pt idx="3603">
                  <c:v>-10500</c:v>
                </c:pt>
                <c:pt idx="3604">
                  <c:v>98999.9999999998</c:v>
                </c:pt>
                <c:pt idx="3605">
                  <c:v>0</c:v>
                </c:pt>
                <c:pt idx="3606">
                  <c:v>16000.0000000004</c:v>
                </c:pt>
                <c:pt idx="3607">
                  <c:v>71999.9999999999</c:v>
                </c:pt>
                <c:pt idx="3608">
                  <c:v>72999.9999999997</c:v>
                </c:pt>
                <c:pt idx="3609">
                  <c:v>-67499.9999999997</c:v>
                </c:pt>
                <c:pt idx="3610">
                  <c:v>-29500.0000000002</c:v>
                </c:pt>
                <c:pt idx="3611">
                  <c:v>-80000.0000000001</c:v>
                </c:pt>
                <c:pt idx="3612">
                  <c:v>25499.9999999999</c:v>
                </c:pt>
                <c:pt idx="3613">
                  <c:v>43000.0000000007</c:v>
                </c:pt>
                <c:pt idx="3614">
                  <c:v>-31000.0000000009</c:v>
                </c:pt>
                <c:pt idx="3615">
                  <c:v>18000</c:v>
                </c:pt>
                <c:pt idx="3616">
                  <c:v>-127000</c:v>
                </c:pt>
                <c:pt idx="3617">
                  <c:v>65000.0000000002</c:v>
                </c:pt>
                <c:pt idx="3618">
                  <c:v>-9500.00000000025</c:v>
                </c:pt>
                <c:pt idx="3619">
                  <c:v>-18999.9999999998</c:v>
                </c:pt>
                <c:pt idx="3620">
                  <c:v>-39000.0000000001</c:v>
                </c:pt>
                <c:pt idx="3621">
                  <c:v>12000.0000000005</c:v>
                </c:pt>
                <c:pt idx="3622">
                  <c:v>37999.9999999995</c:v>
                </c:pt>
                <c:pt idx="3623">
                  <c:v>24499.9999999997</c:v>
                </c:pt>
                <c:pt idx="3624">
                  <c:v>-43999.9999999998</c:v>
                </c:pt>
                <c:pt idx="3625">
                  <c:v>70000.0000000003</c:v>
                </c:pt>
                <c:pt idx="3626">
                  <c:v>22999.9999999997</c:v>
                </c:pt>
                <c:pt idx="3627">
                  <c:v>14500.0000000003</c:v>
                </c:pt>
                <c:pt idx="3628">
                  <c:v>-7500.00000000029</c:v>
                </c:pt>
                <c:pt idx="3629">
                  <c:v>71000.0000000001</c:v>
                </c:pt>
                <c:pt idx="3630">
                  <c:v>-21499.9999999996</c:v>
                </c:pt>
                <c:pt idx="3631">
                  <c:v>65499.9999999994</c:v>
                </c:pt>
                <c:pt idx="3632">
                  <c:v>-5000.00000000043</c:v>
                </c:pt>
                <c:pt idx="3633">
                  <c:v>64000.0000000008</c:v>
                </c:pt>
                <c:pt idx="3634">
                  <c:v>-7000.00000000074</c:v>
                </c:pt>
                <c:pt idx="3635">
                  <c:v>-12999.9999999995</c:v>
                </c:pt>
                <c:pt idx="3636">
                  <c:v>499.999999999545</c:v>
                </c:pt>
                <c:pt idx="3637">
                  <c:v>89000.0000000008</c:v>
                </c:pt>
                <c:pt idx="3638">
                  <c:v>32499.9999999996</c:v>
                </c:pt>
                <c:pt idx="3639">
                  <c:v>-7499.99999999957</c:v>
                </c:pt>
                <c:pt idx="3640">
                  <c:v>76999.9999999996</c:v>
                </c:pt>
                <c:pt idx="3641">
                  <c:v>-28000.0000000001</c:v>
                </c:pt>
                <c:pt idx="3642">
                  <c:v>20500.0000000005</c:v>
                </c:pt>
                <c:pt idx="3643">
                  <c:v>-10500.0000000004</c:v>
                </c:pt>
                <c:pt idx="3644">
                  <c:v>-11999.9999999997</c:v>
                </c:pt>
                <c:pt idx="3645">
                  <c:v>-10000.0000000001</c:v>
                </c:pt>
                <c:pt idx="3646">
                  <c:v>54500.0000000002</c:v>
                </c:pt>
                <c:pt idx="3647">
                  <c:v>119000</c:v>
                </c:pt>
                <c:pt idx="3648">
                  <c:v>-65499.9999999994</c:v>
                </c:pt>
                <c:pt idx="3649">
                  <c:v>114999.999999999</c:v>
                </c:pt>
                <c:pt idx="3650">
                  <c:v>27499.9999999999</c:v>
                </c:pt>
                <c:pt idx="3651">
                  <c:v>-75499.9999999995</c:v>
                </c:pt>
                <c:pt idx="3652">
                  <c:v>17999.9999999993</c:v>
                </c:pt>
                <c:pt idx="3653">
                  <c:v>69000.0000000012</c:v>
                </c:pt>
                <c:pt idx="3654">
                  <c:v>15499.9999999994</c:v>
                </c:pt>
                <c:pt idx="3655">
                  <c:v>-143999.999999999</c:v>
                </c:pt>
                <c:pt idx="3656">
                  <c:v>-23000.0000000011</c:v>
                </c:pt>
                <c:pt idx="3657">
                  <c:v>-106500</c:v>
                </c:pt>
                <c:pt idx="3658">
                  <c:v>12999.9999999995</c:v>
                </c:pt>
                <c:pt idx="3659">
                  <c:v>-148999.999999999</c:v>
                </c:pt>
                <c:pt idx="3660">
                  <c:v>62999.9999999992</c:v>
                </c:pt>
                <c:pt idx="3661">
                  <c:v>5000.00000000043</c:v>
                </c:pt>
                <c:pt idx="3662">
                  <c:v>119500</c:v>
                </c:pt>
                <c:pt idx="3663">
                  <c:v>49499.9999999994</c:v>
                </c:pt>
                <c:pt idx="3664">
                  <c:v>-30999.9999999995</c:v>
                </c:pt>
                <c:pt idx="3665">
                  <c:v>-17000.0000000009</c:v>
                </c:pt>
                <c:pt idx="3666">
                  <c:v>-24499.9999999997</c:v>
                </c:pt>
                <c:pt idx="3667">
                  <c:v>33500.0000000001</c:v>
                </c:pt>
                <c:pt idx="3668">
                  <c:v>34000.0000000003</c:v>
                </c:pt>
                <c:pt idx="3669">
                  <c:v>-16999.9999999995</c:v>
                </c:pt>
                <c:pt idx="3670">
                  <c:v>-68500.0000000009</c:v>
                </c:pt>
                <c:pt idx="3671">
                  <c:v>-75499.9999999995</c:v>
                </c:pt>
                <c:pt idx="3672">
                  <c:v>47499.9999999994</c:v>
                </c:pt>
                <c:pt idx="3673">
                  <c:v>19500</c:v>
                </c:pt>
                <c:pt idx="3674">
                  <c:v>54000.0000000006</c:v>
                </c:pt>
                <c:pt idx="3675">
                  <c:v>10499.9999999997</c:v>
                </c:pt>
                <c:pt idx="3676">
                  <c:v>-116000</c:v>
                </c:pt>
                <c:pt idx="3677">
                  <c:v>-34999.9999999998</c:v>
                </c:pt>
                <c:pt idx="3678">
                  <c:v>123000</c:v>
                </c:pt>
                <c:pt idx="3679">
                  <c:v>-34000.0000000003</c:v>
                </c:pt>
                <c:pt idx="3680">
                  <c:v>-49500.0000000005</c:v>
                </c:pt>
                <c:pt idx="3681">
                  <c:v>49500.0000000005</c:v>
                </c:pt>
                <c:pt idx="3682">
                  <c:v>23999.9999999995</c:v>
                </c:pt>
                <c:pt idx="3683">
                  <c:v>62500</c:v>
                </c:pt>
                <c:pt idx="3684">
                  <c:v>-34999.9999999994</c:v>
                </c:pt>
                <c:pt idx="3685">
                  <c:v>76999.9999999996</c:v>
                </c:pt>
                <c:pt idx="3686">
                  <c:v>65499.9999999994</c:v>
                </c:pt>
                <c:pt idx="3687">
                  <c:v>-126499.999999999</c:v>
                </c:pt>
                <c:pt idx="3688">
                  <c:v>152500</c:v>
                </c:pt>
                <c:pt idx="3689">
                  <c:v>-20000.0000000003</c:v>
                </c:pt>
                <c:pt idx="3690">
                  <c:v>-18999.9999999998</c:v>
                </c:pt>
                <c:pt idx="3691">
                  <c:v>-65999.9999999997</c:v>
                </c:pt>
                <c:pt idx="3692">
                  <c:v>12500.0000000007</c:v>
                </c:pt>
                <c:pt idx="3693">
                  <c:v>-146000.000000001</c:v>
                </c:pt>
                <c:pt idx="3694">
                  <c:v>143000</c:v>
                </c:pt>
                <c:pt idx="3695">
                  <c:v>-7000.00000000003</c:v>
                </c:pt>
                <c:pt idx="3696">
                  <c:v>-148500</c:v>
                </c:pt>
                <c:pt idx="3697">
                  <c:v>53000.0000000001</c:v>
                </c:pt>
                <c:pt idx="3698">
                  <c:v>84000.0000000004</c:v>
                </c:pt>
                <c:pt idx="3699">
                  <c:v>29500.0000000002</c:v>
                </c:pt>
                <c:pt idx="3700">
                  <c:v>90999.999999999</c:v>
                </c:pt>
                <c:pt idx="3701">
                  <c:v>-59000.0000000003</c:v>
                </c:pt>
                <c:pt idx="3702">
                  <c:v>-55499.9999999986</c:v>
                </c:pt>
                <c:pt idx="3703">
                  <c:v>43999.9999999998</c:v>
                </c:pt>
                <c:pt idx="3704">
                  <c:v>92999.9999999993</c:v>
                </c:pt>
                <c:pt idx="3705">
                  <c:v>-69999.9999999996</c:v>
                </c:pt>
                <c:pt idx="3706">
                  <c:v>7500.00000000029</c:v>
                </c:pt>
                <c:pt idx="3707">
                  <c:v>-61000.0000000007</c:v>
                </c:pt>
                <c:pt idx="3708">
                  <c:v>-61000</c:v>
                </c:pt>
                <c:pt idx="3709">
                  <c:v>137500</c:v>
                </c:pt>
                <c:pt idx="3710">
                  <c:v>-61999.999999999</c:v>
                </c:pt>
                <c:pt idx="3711">
                  <c:v>-4000.00000000063</c:v>
                </c:pt>
                <c:pt idx="3712">
                  <c:v>15500.0000000001</c:v>
                </c:pt>
                <c:pt idx="3713">
                  <c:v>-74499.9999999997</c:v>
                </c:pt>
                <c:pt idx="3714">
                  <c:v>148499.999999999</c:v>
                </c:pt>
                <c:pt idx="3715">
                  <c:v>38500.0000000005</c:v>
                </c:pt>
                <c:pt idx="3716">
                  <c:v>60999.9999999992</c:v>
                </c:pt>
                <c:pt idx="3717">
                  <c:v>-58499.9999999994</c:v>
                </c:pt>
                <c:pt idx="3718">
                  <c:v>60999.9999999999</c:v>
                </c:pt>
                <c:pt idx="3719">
                  <c:v>20499.9999999998</c:v>
                </c:pt>
                <c:pt idx="3720">
                  <c:v>-56000.0000000002</c:v>
                </c:pt>
                <c:pt idx="3721">
                  <c:v>-7999.99999999912</c:v>
                </c:pt>
                <c:pt idx="3722">
                  <c:v>-5499.99999999997</c:v>
                </c:pt>
                <c:pt idx="3723">
                  <c:v>46500.0000000003</c:v>
                </c:pt>
                <c:pt idx="3724">
                  <c:v>-91000.0000000011</c:v>
                </c:pt>
                <c:pt idx="3725">
                  <c:v>61500.0000000009</c:v>
                </c:pt>
                <c:pt idx="3726">
                  <c:v>105000</c:v>
                </c:pt>
                <c:pt idx="3727">
                  <c:v>-121000</c:v>
                </c:pt>
                <c:pt idx="3728">
                  <c:v>62499.9999999993</c:v>
                </c:pt>
                <c:pt idx="3729">
                  <c:v>-118500</c:v>
                </c:pt>
                <c:pt idx="3730">
                  <c:v>-169999.999999999</c:v>
                </c:pt>
                <c:pt idx="3731">
                  <c:v>-7500.00000000099</c:v>
                </c:pt>
                <c:pt idx="3732">
                  <c:v>75000</c:v>
                </c:pt>
                <c:pt idx="3733">
                  <c:v>-153999.999999999</c:v>
                </c:pt>
                <c:pt idx="3734">
                  <c:v>-21500.0000000004</c:v>
                </c:pt>
                <c:pt idx="3735">
                  <c:v>-48499.9999999992</c:v>
                </c:pt>
                <c:pt idx="3736">
                  <c:v>100000</c:v>
                </c:pt>
                <c:pt idx="3737">
                  <c:v>-92000.0000000009</c:v>
                </c:pt>
                <c:pt idx="3738">
                  <c:v>20999.9999999994</c:v>
                </c:pt>
                <c:pt idx="3739">
                  <c:v>-12999.9999999995</c:v>
                </c:pt>
                <c:pt idx="3740">
                  <c:v>59499.9999999999</c:v>
                </c:pt>
                <c:pt idx="3741">
                  <c:v>14000.0000000001</c:v>
                </c:pt>
                <c:pt idx="3742">
                  <c:v>14500.0000000003</c:v>
                </c:pt>
                <c:pt idx="3743">
                  <c:v>43000</c:v>
                </c:pt>
                <c:pt idx="3744">
                  <c:v>-52499.9999999992</c:v>
                </c:pt>
                <c:pt idx="3745">
                  <c:v>-52500.0000000013</c:v>
                </c:pt>
                <c:pt idx="3746">
                  <c:v>-84499.9999999992</c:v>
                </c:pt>
                <c:pt idx="3747">
                  <c:v>116500</c:v>
                </c:pt>
                <c:pt idx="3748">
                  <c:v>45000.0000000003</c:v>
                </c:pt>
                <c:pt idx="3749">
                  <c:v>293999.999999999</c:v>
                </c:pt>
                <c:pt idx="3750">
                  <c:v>131500.000000001</c:v>
                </c:pt>
                <c:pt idx="3751">
                  <c:v>494000</c:v>
                </c:pt>
                <c:pt idx="3752">
                  <c:v>92499.999999999</c:v>
                </c:pt>
                <c:pt idx="3753">
                  <c:v>-404499.999999999</c:v>
                </c:pt>
                <c:pt idx="3754">
                  <c:v>8999.99999999963</c:v>
                </c:pt>
                <c:pt idx="3755">
                  <c:v>12500.0000000007</c:v>
                </c:pt>
                <c:pt idx="3756">
                  <c:v>71999.9999999992</c:v>
                </c:pt>
                <c:pt idx="3757">
                  <c:v>-175000</c:v>
                </c:pt>
                <c:pt idx="3758">
                  <c:v>178500</c:v>
                </c:pt>
                <c:pt idx="3759">
                  <c:v>-89999.9999999991</c:v>
                </c:pt>
                <c:pt idx="3760">
                  <c:v>-18000.0000000007</c:v>
                </c:pt>
                <c:pt idx="3761">
                  <c:v>-241500</c:v>
                </c:pt>
                <c:pt idx="3762">
                  <c:v>143000</c:v>
                </c:pt>
                <c:pt idx="3763">
                  <c:v>-25000</c:v>
                </c:pt>
                <c:pt idx="3764">
                  <c:v>-127000</c:v>
                </c:pt>
                <c:pt idx="3765">
                  <c:v>-10999.9999999999</c:v>
                </c:pt>
                <c:pt idx="3766">
                  <c:v>92500.0000000004</c:v>
                </c:pt>
                <c:pt idx="3767">
                  <c:v>-7000.00000000003</c:v>
                </c:pt>
                <c:pt idx="3768">
                  <c:v>86500.0000000002</c:v>
                </c:pt>
                <c:pt idx="3769">
                  <c:v>-314000</c:v>
                </c:pt>
                <c:pt idx="3770">
                  <c:v>282999.999999999</c:v>
                </c:pt>
                <c:pt idx="3771">
                  <c:v>28999.9999999999</c:v>
                </c:pt>
                <c:pt idx="3772">
                  <c:v>4000.00000000063</c:v>
                </c:pt>
                <c:pt idx="3773">
                  <c:v>-309500.000000001</c:v>
                </c:pt>
                <c:pt idx="3774">
                  <c:v>245500.000000001</c:v>
                </c:pt>
                <c:pt idx="3775">
                  <c:v>-89500.0000000003</c:v>
                </c:pt>
                <c:pt idx="3776">
                  <c:v>-14000.0000000001</c:v>
                </c:pt>
                <c:pt idx="3777">
                  <c:v>-18499.9999999995</c:v>
                </c:pt>
                <c:pt idx="3778">
                  <c:v>-22500.0000000009</c:v>
                </c:pt>
                <c:pt idx="3779">
                  <c:v>50500.000000001</c:v>
                </c:pt>
                <c:pt idx="3780">
                  <c:v>25999.9999999998</c:v>
                </c:pt>
                <c:pt idx="3781">
                  <c:v>-145000</c:v>
                </c:pt>
                <c:pt idx="3782">
                  <c:v>-3000.00000000011</c:v>
                </c:pt>
                <c:pt idx="3783">
                  <c:v>57499.9999999996</c:v>
                </c:pt>
                <c:pt idx="3784">
                  <c:v>-17000.0000000002</c:v>
                </c:pt>
                <c:pt idx="3785">
                  <c:v>-28499.999999999</c:v>
                </c:pt>
                <c:pt idx="3786">
                  <c:v>-77500.0000000013</c:v>
                </c:pt>
                <c:pt idx="3787">
                  <c:v>-4499.99999999946</c:v>
                </c:pt>
                <c:pt idx="3788">
                  <c:v>2500.00000000057</c:v>
                </c:pt>
                <c:pt idx="3789">
                  <c:v>8499.99999999937</c:v>
                </c:pt>
                <c:pt idx="3790">
                  <c:v>54999.999999999</c:v>
                </c:pt>
                <c:pt idx="3791">
                  <c:v>-12499.9999999993</c:v>
                </c:pt>
                <c:pt idx="3792">
                  <c:v>89499.9999999996</c:v>
                </c:pt>
                <c:pt idx="3793">
                  <c:v>24000.0000000002</c:v>
                </c:pt>
                <c:pt idx="3794">
                  <c:v>26000.0000000005</c:v>
                </c:pt>
                <c:pt idx="3795">
                  <c:v>-217999.999999999</c:v>
                </c:pt>
                <c:pt idx="3796">
                  <c:v>106000</c:v>
                </c:pt>
                <c:pt idx="3797">
                  <c:v>7999.99999999912</c:v>
                </c:pt>
                <c:pt idx="3798">
                  <c:v>-35499.9999999997</c:v>
                </c:pt>
                <c:pt idx="3799">
                  <c:v>-30500.0000000014</c:v>
                </c:pt>
                <c:pt idx="3800">
                  <c:v>-71499.9999999996</c:v>
                </c:pt>
                <c:pt idx="3801">
                  <c:v>-37499.9999999993</c:v>
                </c:pt>
                <c:pt idx="3802">
                  <c:v>-1999.9999999996</c:v>
                </c:pt>
                <c:pt idx="3803">
                  <c:v>-79000.0000000006</c:v>
                </c:pt>
                <c:pt idx="3804">
                  <c:v>101500.000000001</c:v>
                </c:pt>
                <c:pt idx="3805">
                  <c:v>18000</c:v>
                </c:pt>
                <c:pt idx="3806">
                  <c:v>-59000.0000000011</c:v>
                </c:pt>
                <c:pt idx="3807">
                  <c:v>27500.0000000006</c:v>
                </c:pt>
                <c:pt idx="3808">
                  <c:v>-29500.0000000002</c:v>
                </c:pt>
                <c:pt idx="3809">
                  <c:v>49500.0000000005</c:v>
                </c:pt>
                <c:pt idx="3810">
                  <c:v>111999.999999999</c:v>
                </c:pt>
                <c:pt idx="3811">
                  <c:v>-10999.9999999999</c:v>
                </c:pt>
                <c:pt idx="3812">
                  <c:v>9499.99999999989</c:v>
                </c:pt>
                <c:pt idx="3813">
                  <c:v>143500.000000001</c:v>
                </c:pt>
                <c:pt idx="3814">
                  <c:v>-48999.9999999995</c:v>
                </c:pt>
                <c:pt idx="3815">
                  <c:v>-101000.000000001</c:v>
                </c:pt>
                <c:pt idx="3816">
                  <c:v>12500.0000000007</c:v>
                </c:pt>
                <c:pt idx="3817">
                  <c:v>38999.9999999994</c:v>
                </c:pt>
                <c:pt idx="3818">
                  <c:v>110000.000000001</c:v>
                </c:pt>
                <c:pt idx="3819">
                  <c:v>-55500.0000000007</c:v>
                </c:pt>
                <c:pt idx="3820">
                  <c:v>133000.000000001</c:v>
                </c:pt>
                <c:pt idx="3821">
                  <c:v>-227000</c:v>
                </c:pt>
                <c:pt idx="3822">
                  <c:v>29500.0000000002</c:v>
                </c:pt>
                <c:pt idx="3823">
                  <c:v>45999.9999999994</c:v>
                </c:pt>
                <c:pt idx="3824">
                  <c:v>21000.0000000008</c:v>
                </c:pt>
                <c:pt idx="3825">
                  <c:v>-109999.999999999</c:v>
                </c:pt>
                <c:pt idx="3826">
                  <c:v>-97500.0000000008</c:v>
                </c:pt>
                <c:pt idx="3827">
                  <c:v>75999.9999999998</c:v>
                </c:pt>
                <c:pt idx="3828">
                  <c:v>33000.0000000005</c:v>
                </c:pt>
                <c:pt idx="3829">
                  <c:v>28000.0000000001</c:v>
                </c:pt>
                <c:pt idx="3830">
                  <c:v>-199000.000000001</c:v>
                </c:pt>
                <c:pt idx="3831">
                  <c:v>-119500</c:v>
                </c:pt>
                <c:pt idx="3832">
                  <c:v>49000.0000000002</c:v>
                </c:pt>
                <c:pt idx="3833">
                  <c:v>5499.99999999997</c:v>
                </c:pt>
                <c:pt idx="3834">
                  <c:v>-187000</c:v>
                </c:pt>
                <c:pt idx="3835">
                  <c:v>73500.0000000007</c:v>
                </c:pt>
                <c:pt idx="3836">
                  <c:v>71000.0000000001</c:v>
                </c:pt>
                <c:pt idx="3837">
                  <c:v>27999.9999999994</c:v>
                </c:pt>
                <c:pt idx="3838">
                  <c:v>-65999.9999999997</c:v>
                </c:pt>
                <c:pt idx="3839">
                  <c:v>12000.0000000005</c:v>
                </c:pt>
                <c:pt idx="3840">
                  <c:v>-45000.0000000003</c:v>
                </c:pt>
                <c:pt idx="3841">
                  <c:v>15500.0000000001</c:v>
                </c:pt>
                <c:pt idx="3842">
                  <c:v>-48000.0000000004</c:v>
                </c:pt>
                <c:pt idx="3843">
                  <c:v>-78500.0000000004</c:v>
                </c:pt>
                <c:pt idx="3844">
                  <c:v>6000.00000000022</c:v>
                </c:pt>
                <c:pt idx="3845">
                  <c:v>-19999.9999999996</c:v>
                </c:pt>
                <c:pt idx="3846">
                  <c:v>-57500.0000000003</c:v>
                </c:pt>
                <c:pt idx="3847">
                  <c:v>-38000.0000000003</c:v>
                </c:pt>
                <c:pt idx="3848">
                  <c:v>-73999.9999999995</c:v>
                </c:pt>
                <c:pt idx="3849">
                  <c:v>-204000</c:v>
                </c:pt>
                <c:pt idx="3850">
                  <c:v>81499.9999999998</c:v>
                </c:pt>
                <c:pt idx="3851">
                  <c:v>-7499.99999999957</c:v>
                </c:pt>
                <c:pt idx="3852">
                  <c:v>19999.9999999996</c:v>
                </c:pt>
                <c:pt idx="3853">
                  <c:v>124500</c:v>
                </c:pt>
                <c:pt idx="3854">
                  <c:v>-245000</c:v>
                </c:pt>
                <c:pt idx="3855">
                  <c:v>94499.9999999997</c:v>
                </c:pt>
                <c:pt idx="3856">
                  <c:v>-197500</c:v>
                </c:pt>
                <c:pt idx="3857">
                  <c:v>-8999.99999999963</c:v>
                </c:pt>
                <c:pt idx="3858">
                  <c:v>-44500</c:v>
                </c:pt>
                <c:pt idx="3859">
                  <c:v>124000</c:v>
                </c:pt>
                <c:pt idx="3860">
                  <c:v>-39000.0000000001</c:v>
                </c:pt>
                <c:pt idx="3861">
                  <c:v>96999.9999999995</c:v>
                </c:pt>
                <c:pt idx="3862">
                  <c:v>-29499.9999999995</c:v>
                </c:pt>
                <c:pt idx="3863">
                  <c:v>-66000</c:v>
                </c:pt>
                <c:pt idx="3864">
                  <c:v>68499.9999999999</c:v>
                </c:pt>
                <c:pt idx="3865">
                  <c:v>-72000.0000000002</c:v>
                </c:pt>
                <c:pt idx="3866">
                  <c:v>-97999.9999999997</c:v>
                </c:pt>
                <c:pt idx="3867">
                  <c:v>85999.9999999999</c:v>
                </c:pt>
                <c:pt idx="3868">
                  <c:v>-71500</c:v>
                </c:pt>
                <c:pt idx="3869">
                  <c:v>210500</c:v>
                </c:pt>
                <c:pt idx="3870">
                  <c:v>-119500</c:v>
                </c:pt>
                <c:pt idx="3871">
                  <c:v>-97500.0000000002</c:v>
                </c:pt>
                <c:pt idx="3872">
                  <c:v>-251500</c:v>
                </c:pt>
                <c:pt idx="3873">
                  <c:v>167000</c:v>
                </c:pt>
                <c:pt idx="3874">
                  <c:v>-94000.0000000001</c:v>
                </c:pt>
                <c:pt idx="3875">
                  <c:v>19500.0000000004</c:v>
                </c:pt>
                <c:pt idx="3876">
                  <c:v>-68000.0000000007</c:v>
                </c:pt>
                <c:pt idx="3877">
                  <c:v>113000</c:v>
                </c:pt>
                <c:pt idx="3878">
                  <c:v>-58499.9999999997</c:v>
                </c:pt>
                <c:pt idx="3879">
                  <c:v>102500</c:v>
                </c:pt>
                <c:pt idx="3880">
                  <c:v>-36500.0000000006</c:v>
                </c:pt>
                <c:pt idx="3881">
                  <c:v>-21999.9999999995</c:v>
                </c:pt>
                <c:pt idx="3882">
                  <c:v>140500</c:v>
                </c:pt>
                <c:pt idx="3883">
                  <c:v>133500</c:v>
                </c:pt>
                <c:pt idx="3884">
                  <c:v>-27499.9999999995</c:v>
                </c:pt>
                <c:pt idx="3885">
                  <c:v>-36500.0000000005</c:v>
                </c:pt>
                <c:pt idx="3886">
                  <c:v>-90999.9999999993</c:v>
                </c:pt>
                <c:pt idx="3887">
                  <c:v>156499.999999999</c:v>
                </c:pt>
                <c:pt idx="3888">
                  <c:v>-30000.0000000001</c:v>
                </c:pt>
                <c:pt idx="3889">
                  <c:v>-27000</c:v>
                </c:pt>
                <c:pt idx="3890">
                  <c:v>67500.0000000004</c:v>
                </c:pt>
                <c:pt idx="3891">
                  <c:v>-43999.9999999998</c:v>
                </c:pt>
                <c:pt idx="3892">
                  <c:v>-22500.0000000005</c:v>
                </c:pt>
                <c:pt idx="3893">
                  <c:v>47999.9999999997</c:v>
                </c:pt>
                <c:pt idx="3894">
                  <c:v>39000.0000000004</c:v>
                </c:pt>
                <c:pt idx="3895">
                  <c:v>-85000.0000000002</c:v>
                </c:pt>
                <c:pt idx="3896">
                  <c:v>64500.0000000003</c:v>
                </c:pt>
                <c:pt idx="3897">
                  <c:v>65499.9999999998</c:v>
                </c:pt>
                <c:pt idx="3898">
                  <c:v>-62499.9999999996</c:v>
                </c:pt>
                <c:pt idx="3899">
                  <c:v>175000</c:v>
                </c:pt>
                <c:pt idx="3900">
                  <c:v>-91999.9999999998</c:v>
                </c:pt>
                <c:pt idx="3901">
                  <c:v>-58500.0000000005</c:v>
                </c:pt>
                <c:pt idx="3902">
                  <c:v>-2499.99999999986</c:v>
                </c:pt>
                <c:pt idx="3903">
                  <c:v>-65499.9999999998</c:v>
                </c:pt>
                <c:pt idx="3904">
                  <c:v>-10999.9999999999</c:v>
                </c:pt>
                <c:pt idx="3905">
                  <c:v>-28500</c:v>
                </c:pt>
                <c:pt idx="3906">
                  <c:v>7000.00000000003</c:v>
                </c:pt>
                <c:pt idx="3907">
                  <c:v>35500.0000000001</c:v>
                </c:pt>
                <c:pt idx="3908">
                  <c:v>19499.9999999997</c:v>
                </c:pt>
                <c:pt idx="3909">
                  <c:v>35499.9999999997</c:v>
                </c:pt>
                <c:pt idx="3910">
                  <c:v>43500.0000000002</c:v>
                </c:pt>
                <c:pt idx="3911">
                  <c:v>30000.0000000004</c:v>
                </c:pt>
                <c:pt idx="3912">
                  <c:v>500.000000000256</c:v>
                </c:pt>
                <c:pt idx="3913">
                  <c:v>5999.99999999952</c:v>
                </c:pt>
                <c:pt idx="3914">
                  <c:v>-24499.9999999997</c:v>
                </c:pt>
                <c:pt idx="3915">
                  <c:v>-16500.0000000006</c:v>
                </c:pt>
                <c:pt idx="3916">
                  <c:v>100000.000000001</c:v>
                </c:pt>
                <c:pt idx="3917">
                  <c:v>54999.9999999997</c:v>
                </c:pt>
                <c:pt idx="3918">
                  <c:v>-79000.0000000003</c:v>
                </c:pt>
                <c:pt idx="3919">
                  <c:v>47500.0000000005</c:v>
                </c:pt>
                <c:pt idx="3920">
                  <c:v>4999.99999999972</c:v>
                </c:pt>
                <c:pt idx="3921">
                  <c:v>-46500.0000000003</c:v>
                </c:pt>
                <c:pt idx="3922">
                  <c:v>22500.0000000009</c:v>
                </c:pt>
                <c:pt idx="3923">
                  <c:v>-125000</c:v>
                </c:pt>
                <c:pt idx="3924">
                  <c:v>131999.999999999</c:v>
                </c:pt>
                <c:pt idx="3925">
                  <c:v>-3499.99999999966</c:v>
                </c:pt>
                <c:pt idx="3926">
                  <c:v>110000</c:v>
                </c:pt>
                <c:pt idx="3927">
                  <c:v>17499.9999999997</c:v>
                </c:pt>
                <c:pt idx="3928">
                  <c:v>-4500.00000000017</c:v>
                </c:pt>
                <c:pt idx="3929">
                  <c:v>31000.0000000002</c:v>
                </c:pt>
                <c:pt idx="3930">
                  <c:v>-21000.0000000001</c:v>
                </c:pt>
                <c:pt idx="3931">
                  <c:v>39000.0000000001</c:v>
                </c:pt>
                <c:pt idx="3932">
                  <c:v>-11500.0000000002</c:v>
                </c:pt>
                <c:pt idx="3933">
                  <c:v>-10500.0000000004</c:v>
                </c:pt>
                <c:pt idx="3934">
                  <c:v>-69999.9999999996</c:v>
                </c:pt>
                <c:pt idx="3935">
                  <c:v>109000</c:v>
                </c:pt>
                <c:pt idx="3936">
                  <c:v>-39999.9999999992</c:v>
                </c:pt>
                <c:pt idx="3937">
                  <c:v>53499.9999999997</c:v>
                </c:pt>
                <c:pt idx="3938">
                  <c:v>-2500.00000000057</c:v>
                </c:pt>
                <c:pt idx="3939">
                  <c:v>82500.000000001</c:v>
                </c:pt>
                <c:pt idx="3940">
                  <c:v>63999.9999999993</c:v>
                </c:pt>
                <c:pt idx="3941">
                  <c:v>16500.0000000006</c:v>
                </c:pt>
                <c:pt idx="3942">
                  <c:v>-63500.0000000005</c:v>
                </c:pt>
                <c:pt idx="3943">
                  <c:v>91499.9999999999</c:v>
                </c:pt>
                <c:pt idx="3944">
                  <c:v>67500.0000000004</c:v>
                </c:pt>
                <c:pt idx="3945">
                  <c:v>-27000.0000000003</c:v>
                </c:pt>
                <c:pt idx="3946">
                  <c:v>26500.0000000008</c:v>
                </c:pt>
                <c:pt idx="3947">
                  <c:v>-84500.0000000006</c:v>
                </c:pt>
                <c:pt idx="3948">
                  <c:v>11500.0000000002</c:v>
                </c:pt>
                <c:pt idx="3949">
                  <c:v>-9500.0000000006</c:v>
                </c:pt>
                <c:pt idx="3950">
                  <c:v>66000.0000000011</c:v>
                </c:pt>
                <c:pt idx="3951">
                  <c:v>-47000.0000000006</c:v>
                </c:pt>
                <c:pt idx="3952">
                  <c:v>49499.9999999997</c:v>
                </c:pt>
                <c:pt idx="3953">
                  <c:v>164000</c:v>
                </c:pt>
                <c:pt idx="3954">
                  <c:v>-126000.000000001</c:v>
                </c:pt>
                <c:pt idx="3955">
                  <c:v>11999.9999999997</c:v>
                </c:pt>
                <c:pt idx="3956">
                  <c:v>-140499.999999999</c:v>
                </c:pt>
                <c:pt idx="3957">
                  <c:v>1499.99999999933</c:v>
                </c:pt>
                <c:pt idx="3958">
                  <c:v>500.000000000255</c:v>
                </c:pt>
                <c:pt idx="3959">
                  <c:v>-4500.00000000017</c:v>
                </c:pt>
                <c:pt idx="3960">
                  <c:v>-19000.0000000005</c:v>
                </c:pt>
                <c:pt idx="3961">
                  <c:v>-107500</c:v>
                </c:pt>
                <c:pt idx="3962">
                  <c:v>-46500.0000000003</c:v>
                </c:pt>
                <c:pt idx="3963">
                  <c:v>32000</c:v>
                </c:pt>
                <c:pt idx="3964">
                  <c:v>-40500.0000000001</c:v>
                </c:pt>
                <c:pt idx="3965">
                  <c:v>66500.0000000006</c:v>
                </c:pt>
                <c:pt idx="3966">
                  <c:v>-31000.0000000002</c:v>
                </c:pt>
                <c:pt idx="3967">
                  <c:v>-43999.9999999998</c:v>
                </c:pt>
                <c:pt idx="3968">
                  <c:v>-104000</c:v>
                </c:pt>
                <c:pt idx="3969">
                  <c:v>75999.9999999998</c:v>
                </c:pt>
                <c:pt idx="3970">
                  <c:v>-7000.00000000003</c:v>
                </c:pt>
                <c:pt idx="3971">
                  <c:v>9499.99999999988</c:v>
                </c:pt>
                <c:pt idx="3972">
                  <c:v>22000.0000000006</c:v>
                </c:pt>
                <c:pt idx="3973">
                  <c:v>71499.9999999996</c:v>
                </c:pt>
                <c:pt idx="3974">
                  <c:v>3500.00000000037</c:v>
                </c:pt>
                <c:pt idx="3975">
                  <c:v>-110000</c:v>
                </c:pt>
                <c:pt idx="3976">
                  <c:v>-198500.000000001</c:v>
                </c:pt>
                <c:pt idx="3977">
                  <c:v>94500</c:v>
                </c:pt>
                <c:pt idx="3978">
                  <c:v>-59499.9999999999</c:v>
                </c:pt>
                <c:pt idx="3979">
                  <c:v>-29499.9999999995</c:v>
                </c:pt>
                <c:pt idx="3980">
                  <c:v>-182500</c:v>
                </c:pt>
                <c:pt idx="3981">
                  <c:v>-159500</c:v>
                </c:pt>
                <c:pt idx="3982">
                  <c:v>157000</c:v>
                </c:pt>
                <c:pt idx="3983">
                  <c:v>4999.99999999972</c:v>
                </c:pt>
                <c:pt idx="3984">
                  <c:v>-122000</c:v>
                </c:pt>
                <c:pt idx="3985">
                  <c:v>70500.0000000002</c:v>
                </c:pt>
                <c:pt idx="3986">
                  <c:v>69500.0000000004</c:v>
                </c:pt>
                <c:pt idx="3987">
                  <c:v>-72500.0000000008</c:v>
                </c:pt>
                <c:pt idx="3988">
                  <c:v>34499.9999999999</c:v>
                </c:pt>
                <c:pt idx="3989">
                  <c:v>-121999.999999999</c:v>
                </c:pt>
                <c:pt idx="3990">
                  <c:v>43999.9999999998</c:v>
                </c:pt>
                <c:pt idx="3991">
                  <c:v>16499.9999999996</c:v>
                </c:pt>
                <c:pt idx="3992">
                  <c:v>-24500.0000000001</c:v>
                </c:pt>
                <c:pt idx="3993">
                  <c:v>152500</c:v>
                </c:pt>
                <c:pt idx="3994">
                  <c:v>13000.0000000003</c:v>
                </c:pt>
                <c:pt idx="3995">
                  <c:v>184500</c:v>
                </c:pt>
                <c:pt idx="3996">
                  <c:v>19500</c:v>
                </c:pt>
                <c:pt idx="3997">
                  <c:v>79499.9999999995</c:v>
                </c:pt>
                <c:pt idx="3998">
                  <c:v>-63999.9999999993</c:v>
                </c:pt>
                <c:pt idx="3999">
                  <c:v>123500</c:v>
                </c:pt>
                <c:pt idx="4000">
                  <c:v>4499.99999999946</c:v>
                </c:pt>
                <c:pt idx="4001">
                  <c:v>-134999.999999999</c:v>
                </c:pt>
                <c:pt idx="4002">
                  <c:v>191999.999999999</c:v>
                </c:pt>
                <c:pt idx="4003">
                  <c:v>-172000</c:v>
                </c:pt>
                <c:pt idx="4004">
                  <c:v>65500.0000000001</c:v>
                </c:pt>
                <c:pt idx="4005">
                  <c:v>-39000.0000000001</c:v>
                </c:pt>
                <c:pt idx="4006">
                  <c:v>51500.0000000001</c:v>
                </c:pt>
                <c:pt idx="4007">
                  <c:v>165500</c:v>
                </c:pt>
                <c:pt idx="4008">
                  <c:v>-96500.0000000004</c:v>
                </c:pt>
                <c:pt idx="4009">
                  <c:v>55500</c:v>
                </c:pt>
                <c:pt idx="4010">
                  <c:v>-79500.0000000002</c:v>
                </c:pt>
                <c:pt idx="4011">
                  <c:v>-136500</c:v>
                </c:pt>
                <c:pt idx="4012">
                  <c:v>16000.0000000004</c:v>
                </c:pt>
                <c:pt idx="4013">
                  <c:v>6499.99999999977</c:v>
                </c:pt>
                <c:pt idx="4014">
                  <c:v>17000.0000000005</c:v>
                </c:pt>
                <c:pt idx="4015">
                  <c:v>-1000.00000000052</c:v>
                </c:pt>
                <c:pt idx="4016">
                  <c:v>55000.0000000001</c:v>
                </c:pt>
                <c:pt idx="4017">
                  <c:v>-145500</c:v>
                </c:pt>
                <c:pt idx="4018">
                  <c:v>16000.0000000004</c:v>
                </c:pt>
                <c:pt idx="4019">
                  <c:v>66499.9999999996</c:v>
                </c:pt>
                <c:pt idx="4020">
                  <c:v>89500.0000000003</c:v>
                </c:pt>
                <c:pt idx="4021">
                  <c:v>106000</c:v>
                </c:pt>
                <c:pt idx="4022">
                  <c:v>-26999.9999999996</c:v>
                </c:pt>
                <c:pt idx="4023">
                  <c:v>-430500</c:v>
                </c:pt>
                <c:pt idx="4024">
                  <c:v>292000</c:v>
                </c:pt>
                <c:pt idx="4025">
                  <c:v>-14000.0000000001</c:v>
                </c:pt>
                <c:pt idx="4026">
                  <c:v>-68500.0000000002</c:v>
                </c:pt>
                <c:pt idx="4027">
                  <c:v>-66000</c:v>
                </c:pt>
                <c:pt idx="4028">
                  <c:v>83000.0000000002</c:v>
                </c:pt>
                <c:pt idx="4029">
                  <c:v>127000</c:v>
                </c:pt>
                <c:pt idx="4030">
                  <c:v>68999.9999999998</c:v>
                </c:pt>
                <c:pt idx="4031">
                  <c:v>68500.0000000002</c:v>
                </c:pt>
                <c:pt idx="4032">
                  <c:v>-87000.0000000001</c:v>
                </c:pt>
                <c:pt idx="4033">
                  <c:v>-40499.9999999998</c:v>
                </c:pt>
                <c:pt idx="4034">
                  <c:v>-49500.0000000001</c:v>
                </c:pt>
                <c:pt idx="4035">
                  <c:v>101500</c:v>
                </c:pt>
                <c:pt idx="4036">
                  <c:v>31999.9999999997</c:v>
                </c:pt>
                <c:pt idx="4037">
                  <c:v>-131500</c:v>
                </c:pt>
                <c:pt idx="4038">
                  <c:v>7499.99999999993</c:v>
                </c:pt>
                <c:pt idx="4039">
                  <c:v>-66499.9999999999</c:v>
                </c:pt>
                <c:pt idx="4040">
                  <c:v>-53999.9999999999</c:v>
                </c:pt>
                <c:pt idx="4041">
                  <c:v>155000</c:v>
                </c:pt>
                <c:pt idx="4042">
                  <c:v>-22000.0000000006</c:v>
                </c:pt>
                <c:pt idx="4043">
                  <c:v>82500.0000000003</c:v>
                </c:pt>
                <c:pt idx="4044">
                  <c:v>-182500</c:v>
                </c:pt>
                <c:pt idx="4045">
                  <c:v>39499.9999999996</c:v>
                </c:pt>
                <c:pt idx="4046">
                  <c:v>93500.0000000002</c:v>
                </c:pt>
                <c:pt idx="4047">
                  <c:v>-90000.0000000002</c:v>
                </c:pt>
                <c:pt idx="4048">
                  <c:v>83000.0000000005</c:v>
                </c:pt>
                <c:pt idx="4049">
                  <c:v>7499.99999999994</c:v>
                </c:pt>
                <c:pt idx="4050">
                  <c:v>-85000.0000000005</c:v>
                </c:pt>
                <c:pt idx="4051">
                  <c:v>-88500.0000000002</c:v>
                </c:pt>
                <c:pt idx="4052">
                  <c:v>60000.0000000009</c:v>
                </c:pt>
                <c:pt idx="4053">
                  <c:v>-61500.0000000006</c:v>
                </c:pt>
                <c:pt idx="4054">
                  <c:v>475500</c:v>
                </c:pt>
                <c:pt idx="4055">
                  <c:v>-242500</c:v>
                </c:pt>
                <c:pt idx="4056">
                  <c:v>-42000.0000000002</c:v>
                </c:pt>
                <c:pt idx="4057">
                  <c:v>2000.00000000031</c:v>
                </c:pt>
                <c:pt idx="4058">
                  <c:v>-75999.9999999998</c:v>
                </c:pt>
                <c:pt idx="4059">
                  <c:v>105500</c:v>
                </c:pt>
                <c:pt idx="4060">
                  <c:v>-120500</c:v>
                </c:pt>
                <c:pt idx="4061">
                  <c:v>2000.00000000031</c:v>
                </c:pt>
                <c:pt idx="4062">
                  <c:v>2499.99999999986</c:v>
                </c:pt>
                <c:pt idx="4063">
                  <c:v>-48999.9999999998</c:v>
                </c:pt>
                <c:pt idx="4064">
                  <c:v>-111500</c:v>
                </c:pt>
                <c:pt idx="4065">
                  <c:v>-2500.00000000021</c:v>
                </c:pt>
                <c:pt idx="4066">
                  <c:v>14000.0000000001</c:v>
                </c:pt>
                <c:pt idx="4067">
                  <c:v>-30500.0000000003</c:v>
                </c:pt>
                <c:pt idx="4068">
                  <c:v>-12999.9999999995</c:v>
                </c:pt>
                <c:pt idx="4069">
                  <c:v>-24500.0000000005</c:v>
                </c:pt>
                <c:pt idx="4070">
                  <c:v>54000.0000000003</c:v>
                </c:pt>
                <c:pt idx="4071">
                  <c:v>-78999.9999999999</c:v>
                </c:pt>
                <c:pt idx="4072">
                  <c:v>125000</c:v>
                </c:pt>
                <c:pt idx="4073">
                  <c:v>43499.9999999995</c:v>
                </c:pt>
                <c:pt idx="4074">
                  <c:v>-29999.9999999997</c:v>
                </c:pt>
                <c:pt idx="4075">
                  <c:v>-94999.9999999996</c:v>
                </c:pt>
                <c:pt idx="4076">
                  <c:v>55500</c:v>
                </c:pt>
                <c:pt idx="4077">
                  <c:v>44499.9999999997</c:v>
                </c:pt>
                <c:pt idx="4078">
                  <c:v>-44500</c:v>
                </c:pt>
                <c:pt idx="4079">
                  <c:v>3500.00000000001</c:v>
                </c:pt>
                <c:pt idx="4080">
                  <c:v>15500.0000000001</c:v>
                </c:pt>
                <c:pt idx="4081">
                  <c:v>168000</c:v>
                </c:pt>
                <c:pt idx="4082">
                  <c:v>-38499.9999999998</c:v>
                </c:pt>
                <c:pt idx="4083">
                  <c:v>23500.0000000003</c:v>
                </c:pt>
                <c:pt idx="4084">
                  <c:v>-8500.00000000009</c:v>
                </c:pt>
                <c:pt idx="4085">
                  <c:v>-58999.9999999996</c:v>
                </c:pt>
                <c:pt idx="4086">
                  <c:v>-7500.00000000028</c:v>
                </c:pt>
                <c:pt idx="4087">
                  <c:v>-36999.9999999997</c:v>
                </c:pt>
                <c:pt idx="4088">
                  <c:v>158499.999999999</c:v>
                </c:pt>
                <c:pt idx="4089">
                  <c:v>-88500.0000000002</c:v>
                </c:pt>
                <c:pt idx="4090">
                  <c:v>61000.0000000003</c:v>
                </c:pt>
                <c:pt idx="4091">
                  <c:v>-58500.0000000001</c:v>
                </c:pt>
                <c:pt idx="4092">
                  <c:v>51499.9999999997</c:v>
                </c:pt>
                <c:pt idx="4093">
                  <c:v>41000.0000000007</c:v>
                </c:pt>
                <c:pt idx="4094">
                  <c:v>-44500</c:v>
                </c:pt>
                <c:pt idx="4095">
                  <c:v>16999.9999999998</c:v>
                </c:pt>
                <c:pt idx="4096">
                  <c:v>-40500.0000000001</c:v>
                </c:pt>
                <c:pt idx="4097">
                  <c:v>53999.9999999999</c:v>
                </c:pt>
                <c:pt idx="4098">
                  <c:v>-46999.9999999999</c:v>
                </c:pt>
                <c:pt idx="4099">
                  <c:v>-166500</c:v>
                </c:pt>
                <c:pt idx="4100">
                  <c:v>106500</c:v>
                </c:pt>
                <c:pt idx="4101">
                  <c:v>105500</c:v>
                </c:pt>
                <c:pt idx="4102">
                  <c:v>-60000.0000000001</c:v>
                </c:pt>
                <c:pt idx="4103">
                  <c:v>18999.9999999998</c:v>
                </c:pt>
                <c:pt idx="4104">
                  <c:v>38500.0000000005</c:v>
                </c:pt>
                <c:pt idx="4105">
                  <c:v>-23500.0000000007</c:v>
                </c:pt>
                <c:pt idx="4106">
                  <c:v>26500.0000000001</c:v>
                </c:pt>
                <c:pt idx="4107">
                  <c:v>-150000</c:v>
                </c:pt>
                <c:pt idx="4108">
                  <c:v>30500</c:v>
                </c:pt>
                <c:pt idx="4109">
                  <c:v>116000</c:v>
                </c:pt>
                <c:pt idx="4110">
                  <c:v>-25000</c:v>
                </c:pt>
                <c:pt idx="4111">
                  <c:v>36500.0000000002</c:v>
                </c:pt>
                <c:pt idx="4112">
                  <c:v>-18000</c:v>
                </c:pt>
                <c:pt idx="4113">
                  <c:v>16499.9999999999</c:v>
                </c:pt>
                <c:pt idx="4114">
                  <c:v>11999.9999999997</c:v>
                </c:pt>
                <c:pt idx="4115">
                  <c:v>-21000.0000000001</c:v>
                </c:pt>
                <c:pt idx="4116">
                  <c:v>54500.0000000002</c:v>
                </c:pt>
                <c:pt idx="4117">
                  <c:v>-20000.0000000003</c:v>
                </c:pt>
                <c:pt idx="4118">
                  <c:v>19500.0000000007</c:v>
                </c:pt>
                <c:pt idx="4119">
                  <c:v>-1500.00000000077</c:v>
                </c:pt>
                <c:pt idx="4120">
                  <c:v>7999.99999999983</c:v>
                </c:pt>
                <c:pt idx="4121">
                  <c:v>-34999.9999999994</c:v>
                </c:pt>
                <c:pt idx="4122">
                  <c:v>66499.9999999999</c:v>
                </c:pt>
                <c:pt idx="4123">
                  <c:v>-22500.0000000001</c:v>
                </c:pt>
                <c:pt idx="4124">
                  <c:v>54999.9999999997</c:v>
                </c:pt>
                <c:pt idx="4125">
                  <c:v>21500.0000000003</c:v>
                </c:pt>
                <c:pt idx="4126">
                  <c:v>20499.9999999998</c:v>
                </c:pt>
                <c:pt idx="4127">
                  <c:v>-25499.9999999995</c:v>
                </c:pt>
                <c:pt idx="4128">
                  <c:v>39000.0000000001</c:v>
                </c:pt>
                <c:pt idx="4129">
                  <c:v>81499.9999999998</c:v>
                </c:pt>
                <c:pt idx="4130">
                  <c:v>-31499.9999999998</c:v>
                </c:pt>
                <c:pt idx="4131">
                  <c:v>18500.0000000002</c:v>
                </c:pt>
                <c:pt idx="4132">
                  <c:v>-233500.000000001</c:v>
                </c:pt>
                <c:pt idx="4133">
                  <c:v>27500.0000000006</c:v>
                </c:pt>
                <c:pt idx="4134">
                  <c:v>-63499.9999999998</c:v>
                </c:pt>
                <c:pt idx="4135">
                  <c:v>46499.9999999996</c:v>
                </c:pt>
                <c:pt idx="4136">
                  <c:v>1500.00000000006</c:v>
                </c:pt>
                <c:pt idx="4137">
                  <c:v>9999.99999999978</c:v>
                </c:pt>
                <c:pt idx="4138">
                  <c:v>-999.999999999447</c:v>
                </c:pt>
                <c:pt idx="4139">
                  <c:v>31999.9999999993</c:v>
                </c:pt>
                <c:pt idx="4140">
                  <c:v>-10499.9999999997</c:v>
                </c:pt>
                <c:pt idx="4141">
                  <c:v>-71500.0000000004</c:v>
                </c:pt>
                <c:pt idx="4142">
                  <c:v>-82499.9999999999</c:v>
                </c:pt>
                <c:pt idx="4143">
                  <c:v>-45999.9999999997</c:v>
                </c:pt>
                <c:pt idx="4144">
                  <c:v>-59999.9999999998</c:v>
                </c:pt>
                <c:pt idx="4145">
                  <c:v>-17500.0000000004</c:v>
                </c:pt>
                <c:pt idx="4146">
                  <c:v>-8500.00000000009</c:v>
                </c:pt>
                <c:pt idx="4147">
                  <c:v>-23000</c:v>
                </c:pt>
                <c:pt idx="4148">
                  <c:v>-63500.0000000002</c:v>
                </c:pt>
                <c:pt idx="4149">
                  <c:v>36500.0000000006</c:v>
                </c:pt>
                <c:pt idx="4150">
                  <c:v>-41999.9999999998</c:v>
                </c:pt>
                <c:pt idx="4151">
                  <c:v>54999.9999999994</c:v>
                </c:pt>
                <c:pt idx="4152">
                  <c:v>16000</c:v>
                </c:pt>
                <c:pt idx="4153">
                  <c:v>-27499.9999999995</c:v>
                </c:pt>
                <c:pt idx="4154">
                  <c:v>-18000</c:v>
                </c:pt>
                <c:pt idx="4155">
                  <c:v>10499.9999999997</c:v>
                </c:pt>
                <c:pt idx="4156">
                  <c:v>36000.0000000003</c:v>
                </c:pt>
                <c:pt idx="4157">
                  <c:v>-12000.0000000008</c:v>
                </c:pt>
                <c:pt idx="4158">
                  <c:v>10500.0000000008</c:v>
                </c:pt>
                <c:pt idx="4159">
                  <c:v>7999.99999999983</c:v>
                </c:pt>
                <c:pt idx="4160">
                  <c:v>2500.00000000022</c:v>
                </c:pt>
                <c:pt idx="4161">
                  <c:v>53500</c:v>
                </c:pt>
                <c:pt idx="4162">
                  <c:v>7499.99999999957</c:v>
                </c:pt>
                <c:pt idx="4163">
                  <c:v>-105500</c:v>
                </c:pt>
                <c:pt idx="4164">
                  <c:v>-86999.9999999997</c:v>
                </c:pt>
                <c:pt idx="4165">
                  <c:v>-94500</c:v>
                </c:pt>
                <c:pt idx="4166">
                  <c:v>-11499.9999999999</c:v>
                </c:pt>
                <c:pt idx="4167">
                  <c:v>-190000.000000001</c:v>
                </c:pt>
                <c:pt idx="4168">
                  <c:v>134500</c:v>
                </c:pt>
                <c:pt idx="4169">
                  <c:v>63000.0000000003</c:v>
                </c:pt>
                <c:pt idx="4170">
                  <c:v>-30000.0000000001</c:v>
                </c:pt>
                <c:pt idx="4171">
                  <c:v>-59500.0000000003</c:v>
                </c:pt>
                <c:pt idx="4172">
                  <c:v>-191500</c:v>
                </c:pt>
                <c:pt idx="4173">
                  <c:v>-495500</c:v>
                </c:pt>
                <c:pt idx="4174">
                  <c:v>330000</c:v>
                </c:pt>
                <c:pt idx="4175">
                  <c:v>-77999.9999999998</c:v>
                </c:pt>
                <c:pt idx="4176">
                  <c:v>14499.9999999998</c:v>
                </c:pt>
                <c:pt idx="4177">
                  <c:v>-45500</c:v>
                </c:pt>
                <c:pt idx="4178">
                  <c:v>-62499.9999999999</c:v>
                </c:pt>
                <c:pt idx="4179">
                  <c:v>-199500</c:v>
                </c:pt>
                <c:pt idx="4180">
                  <c:v>-389000</c:v>
                </c:pt>
                <c:pt idx="4181">
                  <c:v>401500</c:v>
                </c:pt>
                <c:pt idx="4182">
                  <c:v>-639500</c:v>
                </c:pt>
                <c:pt idx="4183">
                  <c:v>475000</c:v>
                </c:pt>
                <c:pt idx="4184">
                  <c:v>-267500</c:v>
                </c:pt>
                <c:pt idx="4185">
                  <c:v>-84000.0000000002</c:v>
                </c:pt>
                <c:pt idx="4186">
                  <c:v>-311500</c:v>
                </c:pt>
                <c:pt idx="4187">
                  <c:v>-54000.0000000001</c:v>
                </c:pt>
                <c:pt idx="4188">
                  <c:v>21999.9999999999</c:v>
                </c:pt>
                <c:pt idx="4189">
                  <c:v>858000</c:v>
                </c:pt>
                <c:pt idx="4190">
                  <c:v>-29000.0000000001</c:v>
                </c:pt>
                <c:pt idx="4191">
                  <c:v>226500</c:v>
                </c:pt>
                <c:pt idx="4192">
                  <c:v>113500</c:v>
                </c:pt>
                <c:pt idx="4193">
                  <c:v>-127500</c:v>
                </c:pt>
                <c:pt idx="4194">
                  <c:v>-243000</c:v>
                </c:pt>
                <c:pt idx="4195">
                  <c:v>-12999.9999999999</c:v>
                </c:pt>
                <c:pt idx="4196">
                  <c:v>42499.9999999999</c:v>
                </c:pt>
                <c:pt idx="4197">
                  <c:v>-350500</c:v>
                </c:pt>
                <c:pt idx="4198">
                  <c:v>78000.0000000001</c:v>
                </c:pt>
                <c:pt idx="4199">
                  <c:v>41499.9999999999</c:v>
                </c:pt>
                <c:pt idx="4200">
                  <c:v>-204000</c:v>
                </c:pt>
                <c:pt idx="4201">
                  <c:v>-5409500</c:v>
                </c:pt>
                <c:pt idx="4202">
                  <c:v>5001000</c:v>
                </c:pt>
                <c:pt idx="4203">
                  <c:v>240500</c:v>
                </c:pt>
                <c:pt idx="4204">
                  <c:v>77500</c:v>
                </c:pt>
                <c:pt idx="4205">
                  <c:v>52500</c:v>
                </c:pt>
                <c:pt idx="4206">
                  <c:v>-347000</c:v>
                </c:pt>
                <c:pt idx="4207">
                  <c:v>1500.00000000006</c:v>
                </c:pt>
                <c:pt idx="4208">
                  <c:v>151000</c:v>
                </c:pt>
                <c:pt idx="4209">
                  <c:v>406500</c:v>
                </c:pt>
                <c:pt idx="4210">
                  <c:v>29999.9999999999</c:v>
                </c:pt>
                <c:pt idx="4211">
                  <c:v>-20500</c:v>
                </c:pt>
                <c:pt idx="4212">
                  <c:v>156000</c:v>
                </c:pt>
                <c:pt idx="4213">
                  <c:v>-4999.99999999989</c:v>
                </c:pt>
                <c:pt idx="4214">
                  <c:v>-21500</c:v>
                </c:pt>
                <c:pt idx="4215">
                  <c:v>-31000.0000000001</c:v>
                </c:pt>
                <c:pt idx="4216">
                  <c:v>117000</c:v>
                </c:pt>
                <c:pt idx="4217">
                  <c:v>-100000</c:v>
                </c:pt>
                <c:pt idx="4218">
                  <c:v>104000</c:v>
                </c:pt>
                <c:pt idx="4219">
                  <c:v>150000</c:v>
                </c:pt>
                <c:pt idx="4220">
                  <c:v>121500</c:v>
                </c:pt>
                <c:pt idx="4221">
                  <c:v>58999.9999999996</c:v>
                </c:pt>
                <c:pt idx="4222">
                  <c:v>41000.0000000007</c:v>
                </c:pt>
                <c:pt idx="4223">
                  <c:v>72999.9999999993</c:v>
                </c:pt>
                <c:pt idx="4224">
                  <c:v>-31999.9999999993</c:v>
                </c:pt>
                <c:pt idx="4225">
                  <c:v>113500</c:v>
                </c:pt>
                <c:pt idx="4226">
                  <c:v>-129000</c:v>
                </c:pt>
                <c:pt idx="4227">
                  <c:v>24500.0000000005</c:v>
                </c:pt>
                <c:pt idx="4228">
                  <c:v>181500</c:v>
                </c:pt>
                <c:pt idx="4229">
                  <c:v>-137500</c:v>
                </c:pt>
                <c:pt idx="4230">
                  <c:v>90000.0000000002</c:v>
                </c:pt>
                <c:pt idx="4231">
                  <c:v>31999.9999999997</c:v>
                </c:pt>
                <c:pt idx="4232">
                  <c:v>-12499.9999999996</c:v>
                </c:pt>
                <c:pt idx="4233">
                  <c:v>77499.9999999999</c:v>
                </c:pt>
                <c:pt idx="4234">
                  <c:v>-64999.9999999999</c:v>
                </c:pt>
                <c:pt idx="4235">
                  <c:v>41499.9999999992</c:v>
                </c:pt>
                <c:pt idx="4236">
                  <c:v>19500.0000000004</c:v>
                </c:pt>
                <c:pt idx="4237">
                  <c:v>-140000</c:v>
                </c:pt>
                <c:pt idx="4238">
                  <c:v>-57999.9999999998</c:v>
                </c:pt>
                <c:pt idx="4239">
                  <c:v>37999.9999999999</c:v>
                </c:pt>
                <c:pt idx="4240">
                  <c:v>53499.9999999997</c:v>
                </c:pt>
                <c:pt idx="4241">
                  <c:v>-21000.0000000001</c:v>
                </c:pt>
                <c:pt idx="4242">
                  <c:v>24000.0000000002</c:v>
                </c:pt>
                <c:pt idx="4243">
                  <c:v>64000.0000000001</c:v>
                </c:pt>
                <c:pt idx="4244">
                  <c:v>44500</c:v>
                </c:pt>
                <c:pt idx="4245">
                  <c:v>3999.99999999992</c:v>
                </c:pt>
                <c:pt idx="4246">
                  <c:v>-133000</c:v>
                </c:pt>
                <c:pt idx="4247">
                  <c:v>35999.9999999999</c:v>
                </c:pt>
                <c:pt idx="4248">
                  <c:v>-2499.9999999995</c:v>
                </c:pt>
                <c:pt idx="4249">
                  <c:v>83500.0000000001</c:v>
                </c:pt>
                <c:pt idx="4250">
                  <c:v>-43000</c:v>
                </c:pt>
                <c:pt idx="4251">
                  <c:v>34000</c:v>
                </c:pt>
                <c:pt idx="4252">
                  <c:v>18499.9999999999</c:v>
                </c:pt>
                <c:pt idx="4253">
                  <c:v>16999.9999999998</c:v>
                </c:pt>
                <c:pt idx="4254">
                  <c:v>-19499.9999999997</c:v>
                </c:pt>
                <c:pt idx="4255">
                  <c:v>12499.9999999993</c:v>
                </c:pt>
                <c:pt idx="4256">
                  <c:v>-60999.9999999996</c:v>
                </c:pt>
                <c:pt idx="4257">
                  <c:v>46000.0000000001</c:v>
                </c:pt>
                <c:pt idx="4258">
                  <c:v>-28999.9999999999</c:v>
                </c:pt>
                <c:pt idx="4259">
                  <c:v>17999.9999999996</c:v>
                </c:pt>
                <c:pt idx="4260">
                  <c:v>40500.0000000005</c:v>
                </c:pt>
                <c:pt idx="4261">
                  <c:v>-33500.0000000001</c:v>
                </c:pt>
                <c:pt idx="4262">
                  <c:v>-10000.0000000005</c:v>
                </c:pt>
                <c:pt idx="4263">
                  <c:v>39500.0000000003</c:v>
                </c:pt>
                <c:pt idx="4264">
                  <c:v>42499.9999999997</c:v>
                </c:pt>
                <c:pt idx="4265">
                  <c:v>28500.0000000007</c:v>
                </c:pt>
                <c:pt idx="4266">
                  <c:v>-38000.0000000003</c:v>
                </c:pt>
                <c:pt idx="4267">
                  <c:v>7499.99999999957</c:v>
                </c:pt>
                <c:pt idx="4268">
                  <c:v>18000.0000000003</c:v>
                </c:pt>
                <c:pt idx="4269">
                  <c:v>-43000</c:v>
                </c:pt>
                <c:pt idx="4270">
                  <c:v>4000.00000000027</c:v>
                </c:pt>
                <c:pt idx="4271">
                  <c:v>-101500</c:v>
                </c:pt>
                <c:pt idx="4272">
                  <c:v>17499.9999999997</c:v>
                </c:pt>
                <c:pt idx="4273">
                  <c:v>41499.9999999999</c:v>
                </c:pt>
                <c:pt idx="4274">
                  <c:v>72500.0000000001</c:v>
                </c:pt>
                <c:pt idx="4275">
                  <c:v>11499.9999999998</c:v>
                </c:pt>
                <c:pt idx="4276">
                  <c:v>-37999.9999999999</c:v>
                </c:pt>
                <c:pt idx="4277">
                  <c:v>-28500.0000000004</c:v>
                </c:pt>
                <c:pt idx="4278">
                  <c:v>72000.0000000003</c:v>
                </c:pt>
                <c:pt idx="4279">
                  <c:v>-15499.9999999998</c:v>
                </c:pt>
                <c:pt idx="4280">
                  <c:v>36499.9999999998</c:v>
                </c:pt>
                <c:pt idx="4281">
                  <c:v>-23000</c:v>
                </c:pt>
                <c:pt idx="4282">
                  <c:v>-20500.0000000002</c:v>
                </c:pt>
                <c:pt idx="4283">
                  <c:v>81500.0000000005</c:v>
                </c:pt>
                <c:pt idx="4284">
                  <c:v>-21500.0000000003</c:v>
                </c:pt>
                <c:pt idx="4285">
                  <c:v>8499.99999999973</c:v>
                </c:pt>
                <c:pt idx="4286">
                  <c:v>3500.00000000001</c:v>
                </c:pt>
                <c:pt idx="4287">
                  <c:v>1000.00000000051</c:v>
                </c:pt>
                <c:pt idx="4288">
                  <c:v>-12500.0000000004</c:v>
                </c:pt>
                <c:pt idx="4289">
                  <c:v>-5999.99999999952</c:v>
                </c:pt>
                <c:pt idx="4290">
                  <c:v>14999.9999999999</c:v>
                </c:pt>
                <c:pt idx="4291">
                  <c:v>14500</c:v>
                </c:pt>
                <c:pt idx="4292">
                  <c:v>-10999.9999999999</c:v>
                </c:pt>
                <c:pt idx="4293">
                  <c:v>-45000.0000000003</c:v>
                </c:pt>
                <c:pt idx="4294">
                  <c:v>151000</c:v>
                </c:pt>
                <c:pt idx="4295">
                  <c:v>-138000</c:v>
                </c:pt>
                <c:pt idx="4296">
                  <c:v>-89000.0000000004</c:v>
                </c:pt>
                <c:pt idx="4297">
                  <c:v>-153500</c:v>
                </c:pt>
                <c:pt idx="4298">
                  <c:v>45500.0000000002</c:v>
                </c:pt>
                <c:pt idx="4299">
                  <c:v>-44500</c:v>
                </c:pt>
                <c:pt idx="4300">
                  <c:v>31500.0000000001</c:v>
                </c:pt>
                <c:pt idx="4301">
                  <c:v>1499.9999999997</c:v>
                </c:pt>
                <c:pt idx="4302">
                  <c:v>57500.0000000003</c:v>
                </c:pt>
                <c:pt idx="4303">
                  <c:v>103500</c:v>
                </c:pt>
                <c:pt idx="4304">
                  <c:v>25999.9999999998</c:v>
                </c:pt>
                <c:pt idx="4305">
                  <c:v>19500.0000000004</c:v>
                </c:pt>
                <c:pt idx="4306">
                  <c:v>-93500.0000000006</c:v>
                </c:pt>
                <c:pt idx="4307">
                  <c:v>5499.99999999962</c:v>
                </c:pt>
                <c:pt idx="4308">
                  <c:v>24500.0000000005</c:v>
                </c:pt>
                <c:pt idx="4309">
                  <c:v>11499.9999999998</c:v>
                </c:pt>
                <c:pt idx="4310">
                  <c:v>11500.0000000006</c:v>
                </c:pt>
                <c:pt idx="4311">
                  <c:v>6999.99999999932</c:v>
                </c:pt>
                <c:pt idx="4312">
                  <c:v>-80999.9999999995</c:v>
                </c:pt>
                <c:pt idx="4313">
                  <c:v>103500</c:v>
                </c:pt>
                <c:pt idx="4314">
                  <c:v>-126500</c:v>
                </c:pt>
                <c:pt idx="4315">
                  <c:v>-73499.9999999999</c:v>
                </c:pt>
                <c:pt idx="4316">
                  <c:v>133000</c:v>
                </c:pt>
                <c:pt idx="4317">
                  <c:v>65500.0000000005</c:v>
                </c:pt>
                <c:pt idx="4318">
                  <c:v>-37500</c:v>
                </c:pt>
                <c:pt idx="4319">
                  <c:v>52999.9999999998</c:v>
                </c:pt>
                <c:pt idx="4320">
                  <c:v>-41500.0000000003</c:v>
                </c:pt>
                <c:pt idx="4321">
                  <c:v>-65499.9999999998</c:v>
                </c:pt>
                <c:pt idx="4322">
                  <c:v>39000.0000000001</c:v>
                </c:pt>
                <c:pt idx="4323">
                  <c:v>59499.9999999999</c:v>
                </c:pt>
                <c:pt idx="4324">
                  <c:v>8000.00000000054</c:v>
                </c:pt>
                <c:pt idx="4325">
                  <c:v>-500.000000000255</c:v>
                </c:pt>
                <c:pt idx="4326">
                  <c:v>1499.9999999997</c:v>
                </c:pt>
                <c:pt idx="4327">
                  <c:v>51500.0000000001</c:v>
                </c:pt>
                <c:pt idx="4328">
                  <c:v>-72499.9999999998</c:v>
                </c:pt>
                <c:pt idx="4329">
                  <c:v>-1500.00000000005</c:v>
                </c:pt>
                <c:pt idx="4330">
                  <c:v>-44500.0000000004</c:v>
                </c:pt>
                <c:pt idx="4331">
                  <c:v>-51499.9999999997</c:v>
                </c:pt>
                <c:pt idx="4332">
                  <c:v>62000.0000000005</c:v>
                </c:pt>
                <c:pt idx="4333">
                  <c:v>-114000</c:v>
                </c:pt>
                <c:pt idx="4334">
                  <c:v>-68000.0000000007</c:v>
                </c:pt>
                <c:pt idx="4335">
                  <c:v>-18499.9999999995</c:v>
                </c:pt>
                <c:pt idx="4336">
                  <c:v>23499.9999999999</c:v>
                </c:pt>
                <c:pt idx="4337">
                  <c:v>64499.9999999996</c:v>
                </c:pt>
                <c:pt idx="4338">
                  <c:v>77500.0000000002</c:v>
                </c:pt>
                <c:pt idx="4339">
                  <c:v>-30499.9999999996</c:v>
                </c:pt>
                <c:pt idx="4340">
                  <c:v>-89500.0000000003</c:v>
                </c:pt>
                <c:pt idx="4341">
                  <c:v>165500</c:v>
                </c:pt>
                <c:pt idx="4342">
                  <c:v>47000.0000000003</c:v>
                </c:pt>
                <c:pt idx="4343">
                  <c:v>-7500.00000000028</c:v>
                </c:pt>
                <c:pt idx="4344">
                  <c:v>-15999.9999999997</c:v>
                </c:pt>
                <c:pt idx="4345">
                  <c:v>-64500</c:v>
                </c:pt>
                <c:pt idx="4346">
                  <c:v>60999.9999999999</c:v>
                </c:pt>
                <c:pt idx="4347">
                  <c:v>18500.0000000002</c:v>
                </c:pt>
                <c:pt idx="4348">
                  <c:v>21500</c:v>
                </c:pt>
                <c:pt idx="4349">
                  <c:v>-16000.0000000004</c:v>
                </c:pt>
                <c:pt idx="4350">
                  <c:v>7000.00000000038</c:v>
                </c:pt>
                <c:pt idx="4351">
                  <c:v>31499.9999999994</c:v>
                </c:pt>
                <c:pt idx="4352">
                  <c:v>98500.0000000003</c:v>
                </c:pt>
                <c:pt idx="4353">
                  <c:v>53500</c:v>
                </c:pt>
                <c:pt idx="4354">
                  <c:v>-14999.9999999999</c:v>
                </c:pt>
                <c:pt idx="4355">
                  <c:v>-75500.0000000003</c:v>
                </c:pt>
                <c:pt idx="4356">
                  <c:v>30500</c:v>
                </c:pt>
                <c:pt idx="4357">
                  <c:v>13500.0000000002</c:v>
                </c:pt>
                <c:pt idx="4358">
                  <c:v>21499.9999999996</c:v>
                </c:pt>
                <c:pt idx="4359">
                  <c:v>-27499.9999999999</c:v>
                </c:pt>
                <c:pt idx="4360">
                  <c:v>-18499.9999999999</c:v>
                </c:pt>
                <c:pt idx="4361">
                  <c:v>-14500.0000000003</c:v>
                </c:pt>
                <c:pt idx="4362">
                  <c:v>52000.0000000003</c:v>
                </c:pt>
                <c:pt idx="4363">
                  <c:v>-999.999999999447</c:v>
                </c:pt>
                <c:pt idx="4364">
                  <c:v>29999.9999999997</c:v>
                </c:pt>
                <c:pt idx="4365">
                  <c:v>30999.9999999995</c:v>
                </c:pt>
                <c:pt idx="4366">
                  <c:v>25000.0000000004</c:v>
                </c:pt>
                <c:pt idx="4367">
                  <c:v>29500.0000000002</c:v>
                </c:pt>
                <c:pt idx="4368">
                  <c:v>21499.9999999996</c:v>
                </c:pt>
                <c:pt idx="4369">
                  <c:v>-46999.9999999999</c:v>
                </c:pt>
                <c:pt idx="4370">
                  <c:v>-40499.9999999998</c:v>
                </c:pt>
                <c:pt idx="4371">
                  <c:v>33499.9999999997</c:v>
                </c:pt>
                <c:pt idx="4372">
                  <c:v>32499.9999999999</c:v>
                </c:pt>
                <c:pt idx="4373">
                  <c:v>-68000</c:v>
                </c:pt>
                <c:pt idx="4374">
                  <c:v>57000.0000000004</c:v>
                </c:pt>
                <c:pt idx="4375">
                  <c:v>23999.9999999998</c:v>
                </c:pt>
                <c:pt idx="4376">
                  <c:v>-12999.9999999999</c:v>
                </c:pt>
                <c:pt idx="4377">
                  <c:v>-45500.0000000002</c:v>
                </c:pt>
                <c:pt idx="4378">
                  <c:v>91500.0000000003</c:v>
                </c:pt>
                <c:pt idx="4379">
                  <c:v>35000.0000000001</c:v>
                </c:pt>
                <c:pt idx="4380">
                  <c:v>22999.9999999997</c:v>
                </c:pt>
                <c:pt idx="4381">
                  <c:v>60500</c:v>
                </c:pt>
                <c:pt idx="4382">
                  <c:v>34499.9999999995</c:v>
                </c:pt>
                <c:pt idx="4383">
                  <c:v>36000.0000000003</c:v>
                </c:pt>
                <c:pt idx="4384">
                  <c:v>-3999.99999999992</c:v>
                </c:pt>
                <c:pt idx="4385">
                  <c:v>53999.9999999999</c:v>
                </c:pt>
                <c:pt idx="4386">
                  <c:v>-73999.9999999998</c:v>
                </c:pt>
                <c:pt idx="4387">
                  <c:v>32999.9999999995</c:v>
                </c:pt>
                <c:pt idx="4388">
                  <c:v>15000.0000000002</c:v>
                </c:pt>
                <c:pt idx="4389">
                  <c:v>-16999.9999999998</c:v>
                </c:pt>
                <c:pt idx="4390">
                  <c:v>-48999.9999999998</c:v>
                </c:pt>
                <c:pt idx="4391">
                  <c:v>39000.0000000001</c:v>
                </c:pt>
                <c:pt idx="4392">
                  <c:v>-8000.00000000019</c:v>
                </c:pt>
                <c:pt idx="4393">
                  <c:v>29500.0000000002</c:v>
                </c:pt>
                <c:pt idx="4394">
                  <c:v>-45000.0000000003</c:v>
                </c:pt>
                <c:pt idx="4395">
                  <c:v>-29000.0000000003</c:v>
                </c:pt>
                <c:pt idx="4396">
                  <c:v>80500</c:v>
                </c:pt>
                <c:pt idx="4397">
                  <c:v>62000.0000000008</c:v>
                </c:pt>
                <c:pt idx="4398">
                  <c:v>40499.9999999998</c:v>
                </c:pt>
                <c:pt idx="4399">
                  <c:v>33499.9999999997</c:v>
                </c:pt>
                <c:pt idx="4400">
                  <c:v>35999.9999999999</c:v>
                </c:pt>
                <c:pt idx="4401">
                  <c:v>80500.0000000003</c:v>
                </c:pt>
                <c:pt idx="4402">
                  <c:v>10500</c:v>
                </c:pt>
                <c:pt idx="4403">
                  <c:v>13499.9999999994</c:v>
                </c:pt>
                <c:pt idx="4404">
                  <c:v>-43000</c:v>
                </c:pt>
                <c:pt idx="4405">
                  <c:v>59000.0000000004</c:v>
                </c:pt>
                <c:pt idx="4406">
                  <c:v>-17500.0000000001</c:v>
                </c:pt>
                <c:pt idx="4407">
                  <c:v>49000.0000000005</c:v>
                </c:pt>
                <c:pt idx="4408">
                  <c:v>-22500.0000000009</c:v>
                </c:pt>
                <c:pt idx="4409">
                  <c:v>-65500.0000000001</c:v>
                </c:pt>
                <c:pt idx="4410">
                  <c:v>160500</c:v>
                </c:pt>
                <c:pt idx="4411">
                  <c:v>-22500.0000000001</c:v>
                </c:pt>
                <c:pt idx="4412">
                  <c:v>70500.0000000006</c:v>
                </c:pt>
                <c:pt idx="4413">
                  <c:v>29999.9999999997</c:v>
                </c:pt>
                <c:pt idx="4414">
                  <c:v>-146500</c:v>
                </c:pt>
                <c:pt idx="4415">
                  <c:v>-35999.9999999999</c:v>
                </c:pt>
                <c:pt idx="4416">
                  <c:v>-14499.9999999996</c:v>
                </c:pt>
                <c:pt idx="4417">
                  <c:v>86499.9999999995</c:v>
                </c:pt>
                <c:pt idx="4418">
                  <c:v>117000.000000001</c:v>
                </c:pt>
                <c:pt idx="4419">
                  <c:v>95499.9999999991</c:v>
                </c:pt>
                <c:pt idx="4420">
                  <c:v>-7499.99999999956</c:v>
                </c:pt>
                <c:pt idx="4421">
                  <c:v>-52500.0000000006</c:v>
                </c:pt>
                <c:pt idx="4422">
                  <c:v>18000.0000000007</c:v>
                </c:pt>
                <c:pt idx="4423">
                  <c:v>66499.9999999992</c:v>
                </c:pt>
                <c:pt idx="4424">
                  <c:v>-19499.9999999993</c:v>
                </c:pt>
                <c:pt idx="4425">
                  <c:v>-18500.0000000002</c:v>
                </c:pt>
                <c:pt idx="4426">
                  <c:v>-12500.0000000007</c:v>
                </c:pt>
                <c:pt idx="4427">
                  <c:v>-15999.9999999997</c:v>
                </c:pt>
                <c:pt idx="4428">
                  <c:v>-178999.999999999</c:v>
                </c:pt>
                <c:pt idx="4429">
                  <c:v>53499.9999999997</c:v>
                </c:pt>
                <c:pt idx="4430">
                  <c:v>10499.9999999997</c:v>
                </c:pt>
                <c:pt idx="4431">
                  <c:v>-176500</c:v>
                </c:pt>
                <c:pt idx="4432">
                  <c:v>150000</c:v>
                </c:pt>
                <c:pt idx="4433">
                  <c:v>-140500</c:v>
                </c:pt>
                <c:pt idx="4434">
                  <c:v>118000</c:v>
                </c:pt>
                <c:pt idx="4435">
                  <c:v>41500.0000000003</c:v>
                </c:pt>
                <c:pt idx="4436">
                  <c:v>-55000.0000000004</c:v>
                </c:pt>
                <c:pt idx="4437">
                  <c:v>-148000</c:v>
                </c:pt>
                <c:pt idx="4438">
                  <c:v>205500</c:v>
                </c:pt>
                <c:pt idx="4439">
                  <c:v>-87999.9999999992</c:v>
                </c:pt>
                <c:pt idx="4440">
                  <c:v>23499.9999999999</c:v>
                </c:pt>
                <c:pt idx="4441">
                  <c:v>-27500.0000000006</c:v>
                </c:pt>
                <c:pt idx="4442">
                  <c:v>-21999.9999999999</c:v>
                </c:pt>
                <c:pt idx="4443">
                  <c:v>16500.0000000003</c:v>
                </c:pt>
                <c:pt idx="4444">
                  <c:v>27500.0000000002</c:v>
                </c:pt>
                <c:pt idx="4445">
                  <c:v>131000</c:v>
                </c:pt>
                <c:pt idx="4446">
                  <c:v>26000.0000000005</c:v>
                </c:pt>
                <c:pt idx="4447">
                  <c:v>-18500.0000000009</c:v>
                </c:pt>
                <c:pt idx="4448">
                  <c:v>-10999.9999999999</c:v>
                </c:pt>
                <c:pt idx="4449">
                  <c:v>-11999.9999999997</c:v>
                </c:pt>
                <c:pt idx="4450">
                  <c:v>-60999.9999999992</c:v>
                </c:pt>
                <c:pt idx="4451">
                  <c:v>-41499.9999999999</c:v>
                </c:pt>
                <c:pt idx="4452">
                  <c:v>38999.9999999994</c:v>
                </c:pt>
                <c:pt idx="4453">
                  <c:v>-3499.99999999966</c:v>
                </c:pt>
                <c:pt idx="4454">
                  <c:v>63499.9999999998</c:v>
                </c:pt>
                <c:pt idx="4455">
                  <c:v>36500.0000000002</c:v>
                </c:pt>
                <c:pt idx="4456">
                  <c:v>59999.9999999994</c:v>
                </c:pt>
                <c:pt idx="4457">
                  <c:v>-123500</c:v>
                </c:pt>
                <c:pt idx="4458">
                  <c:v>163000</c:v>
                </c:pt>
                <c:pt idx="4459">
                  <c:v>-49000.0000000002</c:v>
                </c:pt>
                <c:pt idx="4460">
                  <c:v>-35499.9999999997</c:v>
                </c:pt>
                <c:pt idx="4461">
                  <c:v>17499.999999999</c:v>
                </c:pt>
                <c:pt idx="4462">
                  <c:v>2000.00000000102</c:v>
                </c:pt>
                <c:pt idx="4463">
                  <c:v>28000.0000000001</c:v>
                </c:pt>
                <c:pt idx="4464">
                  <c:v>25499.9999999988</c:v>
                </c:pt>
                <c:pt idx="4465">
                  <c:v>-100999.999999999</c:v>
                </c:pt>
                <c:pt idx="4466">
                  <c:v>55999.9999999995</c:v>
                </c:pt>
                <c:pt idx="4467">
                  <c:v>72999.9999999997</c:v>
                </c:pt>
                <c:pt idx="4468">
                  <c:v>-44500</c:v>
                </c:pt>
                <c:pt idx="4469">
                  <c:v>-114499.999999999</c:v>
                </c:pt>
                <c:pt idx="4470">
                  <c:v>-48000.0000000004</c:v>
                </c:pt>
                <c:pt idx="4471">
                  <c:v>89000</c:v>
                </c:pt>
                <c:pt idx="4472">
                  <c:v>158499.999999999</c:v>
                </c:pt>
                <c:pt idx="4473">
                  <c:v>3500.00000000037</c:v>
                </c:pt>
                <c:pt idx="4474">
                  <c:v>7499.99999999957</c:v>
                </c:pt>
                <c:pt idx="4475">
                  <c:v>21000.0000000008</c:v>
                </c:pt>
                <c:pt idx="4476">
                  <c:v>-52499.9999999999</c:v>
                </c:pt>
                <c:pt idx="4477">
                  <c:v>115499.999999999</c:v>
                </c:pt>
                <c:pt idx="4478">
                  <c:v>70500.0000000013</c:v>
                </c:pt>
                <c:pt idx="4479">
                  <c:v>-3500.00000000037</c:v>
                </c:pt>
                <c:pt idx="4480">
                  <c:v>46499.9999999989</c:v>
                </c:pt>
                <c:pt idx="4481">
                  <c:v>-15500.0000000001</c:v>
                </c:pt>
                <c:pt idx="4482">
                  <c:v>65000.0000000006</c:v>
                </c:pt>
                <c:pt idx="4483">
                  <c:v>-16999.9999999995</c:v>
                </c:pt>
                <c:pt idx="4484">
                  <c:v>26999.9999999996</c:v>
                </c:pt>
                <c:pt idx="4485">
                  <c:v>46000.0000000001</c:v>
                </c:pt>
                <c:pt idx="4486">
                  <c:v>-17000.0000000002</c:v>
                </c:pt>
                <c:pt idx="4487">
                  <c:v>56500.0000000005</c:v>
                </c:pt>
                <c:pt idx="4488">
                  <c:v>-28000.0000000001</c:v>
                </c:pt>
                <c:pt idx="4489">
                  <c:v>-49000.0000000002</c:v>
                </c:pt>
                <c:pt idx="4490">
                  <c:v>49000.0000000002</c:v>
                </c:pt>
                <c:pt idx="4491">
                  <c:v>130500</c:v>
                </c:pt>
                <c:pt idx="4492">
                  <c:v>-70499.9999999998</c:v>
                </c:pt>
                <c:pt idx="4493">
                  <c:v>-19000.0000000005</c:v>
                </c:pt>
                <c:pt idx="4494">
                  <c:v>-16499.9999999999</c:v>
                </c:pt>
                <c:pt idx="4495">
                  <c:v>64999.9999999991</c:v>
                </c:pt>
                <c:pt idx="4496">
                  <c:v>-39499.9999999989</c:v>
                </c:pt>
                <c:pt idx="4497">
                  <c:v>-14000.0000000001</c:v>
                </c:pt>
                <c:pt idx="4498">
                  <c:v>-40000.0000000006</c:v>
                </c:pt>
                <c:pt idx="4499">
                  <c:v>193500</c:v>
                </c:pt>
                <c:pt idx="4500">
                  <c:v>-36999.9999999997</c:v>
                </c:pt>
                <c:pt idx="4501">
                  <c:v>-89999.9999999999</c:v>
                </c:pt>
                <c:pt idx="4502">
                  <c:v>-65000.0000000006</c:v>
                </c:pt>
                <c:pt idx="4503">
                  <c:v>38000.000000001</c:v>
                </c:pt>
                <c:pt idx="4504">
                  <c:v>54499.9999999995</c:v>
                </c:pt>
                <c:pt idx="4505">
                  <c:v>-16500.0000000006</c:v>
                </c:pt>
                <c:pt idx="4506">
                  <c:v>66499.9999999999</c:v>
                </c:pt>
                <c:pt idx="4507">
                  <c:v>-129999.999999999</c:v>
                </c:pt>
                <c:pt idx="4508">
                  <c:v>-78500.0000000004</c:v>
                </c:pt>
                <c:pt idx="4509">
                  <c:v>12500.0000000007</c:v>
                </c:pt>
                <c:pt idx="4510">
                  <c:v>-274500</c:v>
                </c:pt>
                <c:pt idx="4511">
                  <c:v>51999.9999999989</c:v>
                </c:pt>
                <c:pt idx="4512">
                  <c:v>168500.000000001</c:v>
                </c:pt>
                <c:pt idx="4513">
                  <c:v>103500</c:v>
                </c:pt>
                <c:pt idx="4514">
                  <c:v>-21500.0000000011</c:v>
                </c:pt>
                <c:pt idx="4515">
                  <c:v>-5499.99999999926</c:v>
                </c:pt>
                <c:pt idx="4516">
                  <c:v>-50999.9999999998</c:v>
                </c:pt>
                <c:pt idx="4517">
                  <c:v>57999.9999999998</c:v>
                </c:pt>
                <c:pt idx="4518">
                  <c:v>64500.0000000003</c:v>
                </c:pt>
                <c:pt idx="4519">
                  <c:v>-39999.9999999999</c:v>
                </c:pt>
                <c:pt idx="4520">
                  <c:v>-71500.0000000004</c:v>
                </c:pt>
                <c:pt idx="4521">
                  <c:v>-33500.0000000001</c:v>
                </c:pt>
                <c:pt idx="4522">
                  <c:v>-132500</c:v>
                </c:pt>
                <c:pt idx="4523">
                  <c:v>33499.9999999994</c:v>
                </c:pt>
                <c:pt idx="4524">
                  <c:v>-27999.9999999987</c:v>
                </c:pt>
                <c:pt idx="4525">
                  <c:v>-101500.000000001</c:v>
                </c:pt>
                <c:pt idx="4526">
                  <c:v>102500</c:v>
                </c:pt>
                <c:pt idx="4527">
                  <c:v>54500.0000000002</c:v>
                </c:pt>
                <c:pt idx="4528">
                  <c:v>-7999.99999999983</c:v>
                </c:pt>
                <c:pt idx="4529">
                  <c:v>-31500.0000000005</c:v>
                </c:pt>
                <c:pt idx="4530">
                  <c:v>-50499.9999999996</c:v>
                </c:pt>
                <c:pt idx="4531">
                  <c:v>-60500.0000000004</c:v>
                </c:pt>
                <c:pt idx="4532">
                  <c:v>-74499.9999999997</c:v>
                </c:pt>
                <c:pt idx="4533">
                  <c:v>-76500.0000000001</c:v>
                </c:pt>
                <c:pt idx="4534">
                  <c:v>-79500.0000000002</c:v>
                </c:pt>
                <c:pt idx="4535">
                  <c:v>162000.000000001</c:v>
                </c:pt>
                <c:pt idx="4536">
                  <c:v>77999.9999999994</c:v>
                </c:pt>
                <c:pt idx="4537">
                  <c:v>58500.0000000001</c:v>
                </c:pt>
                <c:pt idx="4538">
                  <c:v>-27000.0000000003</c:v>
                </c:pt>
                <c:pt idx="4539">
                  <c:v>50000</c:v>
                </c:pt>
                <c:pt idx="4540">
                  <c:v>-100500</c:v>
                </c:pt>
                <c:pt idx="4541">
                  <c:v>92999.9999999993</c:v>
                </c:pt>
                <c:pt idx="4542">
                  <c:v>65499.9999999994</c:v>
                </c:pt>
                <c:pt idx="4543">
                  <c:v>-48499.9999999985</c:v>
                </c:pt>
                <c:pt idx="4544">
                  <c:v>-7500.000000001</c:v>
                </c:pt>
                <c:pt idx="4545">
                  <c:v>45000.0000000003</c:v>
                </c:pt>
                <c:pt idx="4546">
                  <c:v>-57999.9999999991</c:v>
                </c:pt>
                <c:pt idx="4547">
                  <c:v>99999.9999999986</c:v>
                </c:pt>
                <c:pt idx="4548">
                  <c:v>45500.0000000013</c:v>
                </c:pt>
                <c:pt idx="4549">
                  <c:v>-5000.00000000043</c:v>
                </c:pt>
                <c:pt idx="4550">
                  <c:v>116500</c:v>
                </c:pt>
                <c:pt idx="4551">
                  <c:v>-5000.00000000043</c:v>
                </c:pt>
                <c:pt idx="4552">
                  <c:v>-34999.9999999994</c:v>
                </c:pt>
                <c:pt idx="4553">
                  <c:v>-115500.000000001</c:v>
                </c:pt>
                <c:pt idx="4554">
                  <c:v>7000.00000000074</c:v>
                </c:pt>
                <c:pt idx="4555">
                  <c:v>93500.0000000002</c:v>
                </c:pt>
                <c:pt idx="4556">
                  <c:v>59000.0000000004</c:v>
                </c:pt>
                <c:pt idx="4557">
                  <c:v>25999.9999999998</c:v>
                </c:pt>
                <c:pt idx="4558">
                  <c:v>64500.0000000003</c:v>
                </c:pt>
                <c:pt idx="4559">
                  <c:v>17499.999999999</c:v>
                </c:pt>
                <c:pt idx="4560">
                  <c:v>-15999.9999999997</c:v>
                </c:pt>
                <c:pt idx="4561">
                  <c:v>18499.9999999995</c:v>
                </c:pt>
                <c:pt idx="4562">
                  <c:v>-499.999999999549</c:v>
                </c:pt>
                <c:pt idx="4563">
                  <c:v>65000.0000000006</c:v>
                </c:pt>
                <c:pt idx="4564">
                  <c:v>84999.9999999994</c:v>
                </c:pt>
                <c:pt idx="4565">
                  <c:v>-84500.0000000006</c:v>
                </c:pt>
                <c:pt idx="4566">
                  <c:v>32499.9999999996</c:v>
                </c:pt>
                <c:pt idx="4567">
                  <c:v>117500</c:v>
                </c:pt>
                <c:pt idx="4568">
                  <c:v>30000.0000000004</c:v>
                </c:pt>
                <c:pt idx="4569">
                  <c:v>21999.9999999999</c:v>
                </c:pt>
                <c:pt idx="4570">
                  <c:v>-7999.99999999983</c:v>
                </c:pt>
                <c:pt idx="4571">
                  <c:v>59500.0000000006</c:v>
                </c:pt>
                <c:pt idx="4572">
                  <c:v>55499.9999999993</c:v>
                </c:pt>
                <c:pt idx="4573">
                  <c:v>50000.0000000007</c:v>
                </c:pt>
                <c:pt idx="4574">
                  <c:v>12499.9999999993</c:v>
                </c:pt>
                <c:pt idx="4575">
                  <c:v>84000.0000000004</c:v>
                </c:pt>
                <c:pt idx="4576">
                  <c:v>-117000</c:v>
                </c:pt>
                <c:pt idx="4577">
                  <c:v>146500</c:v>
                </c:pt>
                <c:pt idx="4578">
                  <c:v>40000.0000000006</c:v>
                </c:pt>
                <c:pt idx="4579">
                  <c:v>86999.9999999997</c:v>
                </c:pt>
                <c:pt idx="4580">
                  <c:v>-248500.000000001</c:v>
                </c:pt>
                <c:pt idx="4581">
                  <c:v>48000.0000000004</c:v>
                </c:pt>
                <c:pt idx="4582">
                  <c:v>87000.0000000005</c:v>
                </c:pt>
                <c:pt idx="4583">
                  <c:v>-12500.0000000007</c:v>
                </c:pt>
                <c:pt idx="4584">
                  <c:v>-12500</c:v>
                </c:pt>
                <c:pt idx="4585">
                  <c:v>-143000</c:v>
                </c:pt>
                <c:pt idx="4586">
                  <c:v>-146500</c:v>
                </c:pt>
                <c:pt idx="4587">
                  <c:v>123000</c:v>
                </c:pt>
                <c:pt idx="4588">
                  <c:v>31499.9999999998</c:v>
                </c:pt>
                <c:pt idx="4589">
                  <c:v>151000.000000001</c:v>
                </c:pt>
                <c:pt idx="4590">
                  <c:v>-208500</c:v>
                </c:pt>
                <c:pt idx="4591">
                  <c:v>-500.000000000968</c:v>
                </c:pt>
                <c:pt idx="4592">
                  <c:v>-34999.9999999994</c:v>
                </c:pt>
                <c:pt idx="4593">
                  <c:v>45999.9999999994</c:v>
                </c:pt>
                <c:pt idx="4594">
                  <c:v>-54499.9999999988</c:v>
                </c:pt>
                <c:pt idx="4595">
                  <c:v>-135000.000000002</c:v>
                </c:pt>
                <c:pt idx="4596">
                  <c:v>-28999.9999999992</c:v>
                </c:pt>
                <c:pt idx="4597">
                  <c:v>-170500</c:v>
                </c:pt>
                <c:pt idx="4598">
                  <c:v>26499.9999999994</c:v>
                </c:pt>
                <c:pt idx="4599">
                  <c:v>34999.9999999994</c:v>
                </c:pt>
                <c:pt idx="4600">
                  <c:v>53000.0000000001</c:v>
                </c:pt>
                <c:pt idx="4601">
                  <c:v>-392500</c:v>
                </c:pt>
                <c:pt idx="4602">
                  <c:v>-249999.999999999</c:v>
                </c:pt>
                <c:pt idx="4603">
                  <c:v>-3500.00000000038</c:v>
                </c:pt>
                <c:pt idx="4604">
                  <c:v>64499.9999999996</c:v>
                </c:pt>
                <c:pt idx="4605">
                  <c:v>-28499.999999999</c:v>
                </c:pt>
                <c:pt idx="4606">
                  <c:v>189500</c:v>
                </c:pt>
                <c:pt idx="4607">
                  <c:v>123999.999999999</c:v>
                </c:pt>
                <c:pt idx="4608">
                  <c:v>29000.0000000013</c:v>
                </c:pt>
                <c:pt idx="4609">
                  <c:v>-64000.0000000001</c:v>
                </c:pt>
                <c:pt idx="4610">
                  <c:v>39999.9999999984</c:v>
                </c:pt>
                <c:pt idx="4611">
                  <c:v>-8999.99999999963</c:v>
                </c:pt>
                <c:pt idx="4612">
                  <c:v>-24500.0000000005</c:v>
                </c:pt>
                <c:pt idx="4613">
                  <c:v>15000.0000000013</c:v>
                </c:pt>
                <c:pt idx="4614">
                  <c:v>98499.9999999999</c:v>
                </c:pt>
                <c:pt idx="4615">
                  <c:v>-57499.9999999996</c:v>
                </c:pt>
                <c:pt idx="4616">
                  <c:v>-101000.000000001</c:v>
                </c:pt>
                <c:pt idx="4617">
                  <c:v>124000</c:v>
                </c:pt>
                <c:pt idx="4618">
                  <c:v>79999.9999999997</c:v>
                </c:pt>
                <c:pt idx="4619">
                  <c:v>28500.0000000004</c:v>
                </c:pt>
                <c:pt idx="4620">
                  <c:v>150500</c:v>
                </c:pt>
                <c:pt idx="4621">
                  <c:v>25999.9999999998</c:v>
                </c:pt>
                <c:pt idx="4622">
                  <c:v>-81499.9999999998</c:v>
                </c:pt>
                <c:pt idx="4623">
                  <c:v>15499.9999999994</c:v>
                </c:pt>
                <c:pt idx="4624">
                  <c:v>44000.0000000005</c:v>
                </c:pt>
                <c:pt idx="4625">
                  <c:v>22500.0000000001</c:v>
                </c:pt>
                <c:pt idx="4626">
                  <c:v>94500</c:v>
                </c:pt>
                <c:pt idx="4627">
                  <c:v>-61500.0000000002</c:v>
                </c:pt>
                <c:pt idx="4628">
                  <c:v>-53000.0000000001</c:v>
                </c:pt>
                <c:pt idx="4629">
                  <c:v>135000</c:v>
                </c:pt>
                <c:pt idx="4630">
                  <c:v>91500.0000000006</c:v>
                </c:pt>
                <c:pt idx="4631">
                  <c:v>-52500.0000000006</c:v>
                </c:pt>
                <c:pt idx="4632">
                  <c:v>116499.999999999</c:v>
                </c:pt>
                <c:pt idx="4633">
                  <c:v>77000.000000001</c:v>
                </c:pt>
                <c:pt idx="4634">
                  <c:v>101500</c:v>
                </c:pt>
                <c:pt idx="4635">
                  <c:v>-60499.9999999997</c:v>
                </c:pt>
                <c:pt idx="4636">
                  <c:v>-113000.000000001</c:v>
                </c:pt>
                <c:pt idx="4637">
                  <c:v>32500.000000001</c:v>
                </c:pt>
                <c:pt idx="4638">
                  <c:v>125500</c:v>
                </c:pt>
                <c:pt idx="4639">
                  <c:v>85499.9999999997</c:v>
                </c:pt>
                <c:pt idx="4640">
                  <c:v>-46000.0000000001</c:v>
                </c:pt>
                <c:pt idx="4641">
                  <c:v>-32499.9999999996</c:v>
                </c:pt>
                <c:pt idx="4642">
                  <c:v>105000</c:v>
                </c:pt>
                <c:pt idx="4643">
                  <c:v>11500.0000000002</c:v>
                </c:pt>
                <c:pt idx="4644">
                  <c:v>-65500.0000000008</c:v>
                </c:pt>
                <c:pt idx="4645">
                  <c:v>123000.000000001</c:v>
                </c:pt>
                <c:pt idx="4646">
                  <c:v>16499.9999999992</c:v>
                </c:pt>
                <c:pt idx="4647">
                  <c:v>-123000</c:v>
                </c:pt>
                <c:pt idx="4648">
                  <c:v>-132500</c:v>
                </c:pt>
                <c:pt idx="4649">
                  <c:v>80999.9999999995</c:v>
                </c:pt>
                <c:pt idx="4650">
                  <c:v>-44999.9999999996</c:v>
                </c:pt>
                <c:pt idx="4651">
                  <c:v>270500</c:v>
                </c:pt>
                <c:pt idx="4652">
                  <c:v>34000.0000000004</c:v>
                </c:pt>
                <c:pt idx="4653">
                  <c:v>-183500.000000001</c:v>
                </c:pt>
                <c:pt idx="4654">
                  <c:v>225500.000000001</c:v>
                </c:pt>
                <c:pt idx="4655">
                  <c:v>-96999.9999999999</c:v>
                </c:pt>
                <c:pt idx="4656">
                  <c:v>-96999.9999999999</c:v>
                </c:pt>
                <c:pt idx="4657">
                  <c:v>-42500.0000000004</c:v>
                </c:pt>
                <c:pt idx="4658">
                  <c:v>-25000</c:v>
                </c:pt>
                <c:pt idx="4659">
                  <c:v>-37000.0000000005</c:v>
                </c:pt>
                <c:pt idx="4660">
                  <c:v>27500.0000000013</c:v>
                </c:pt>
                <c:pt idx="4661">
                  <c:v>218999.999999999</c:v>
                </c:pt>
                <c:pt idx="4662">
                  <c:v>360500</c:v>
                </c:pt>
                <c:pt idx="4663">
                  <c:v>307500</c:v>
                </c:pt>
                <c:pt idx="4664">
                  <c:v>-126000</c:v>
                </c:pt>
                <c:pt idx="4665">
                  <c:v>383000</c:v>
                </c:pt>
                <c:pt idx="4666">
                  <c:v>91000.0000000004</c:v>
                </c:pt>
                <c:pt idx="4667">
                  <c:v>230000</c:v>
                </c:pt>
                <c:pt idx="4668">
                  <c:v>-652999.999999999</c:v>
                </c:pt>
                <c:pt idx="4669">
                  <c:v>-186000</c:v>
                </c:pt>
                <c:pt idx="4670">
                  <c:v>159500</c:v>
                </c:pt>
                <c:pt idx="4671">
                  <c:v>-223000</c:v>
                </c:pt>
                <c:pt idx="4672">
                  <c:v>-417500</c:v>
                </c:pt>
                <c:pt idx="4673">
                  <c:v>-130500.000000001</c:v>
                </c:pt>
                <c:pt idx="4674">
                  <c:v>367500</c:v>
                </c:pt>
                <c:pt idx="4675">
                  <c:v>131000</c:v>
                </c:pt>
                <c:pt idx="4676">
                  <c:v>346500</c:v>
                </c:pt>
                <c:pt idx="4677">
                  <c:v>-72999.9999999997</c:v>
                </c:pt>
                <c:pt idx="4678">
                  <c:v>86500.0000000002</c:v>
                </c:pt>
                <c:pt idx="4679">
                  <c:v>108000</c:v>
                </c:pt>
                <c:pt idx="4680">
                  <c:v>265500</c:v>
                </c:pt>
                <c:pt idx="4681">
                  <c:v>-456500.000000001</c:v>
                </c:pt>
                <c:pt idx="4682">
                  <c:v>-244500</c:v>
                </c:pt>
                <c:pt idx="4683">
                  <c:v>216000</c:v>
                </c:pt>
                <c:pt idx="4684">
                  <c:v>-313000</c:v>
                </c:pt>
                <c:pt idx="4685">
                  <c:v>-63000.0000000003</c:v>
                </c:pt>
                <c:pt idx="4686">
                  <c:v>296000.000000001</c:v>
                </c:pt>
                <c:pt idx="4687">
                  <c:v>-53499.9999999997</c:v>
                </c:pt>
                <c:pt idx="4688">
                  <c:v>-269500.000000001</c:v>
                </c:pt>
                <c:pt idx="4689">
                  <c:v>14999.9999999999</c:v>
                </c:pt>
                <c:pt idx="4690">
                  <c:v>158499.999999999</c:v>
                </c:pt>
                <c:pt idx="4691">
                  <c:v>-245999.999999999</c:v>
                </c:pt>
                <c:pt idx="4692">
                  <c:v>305000</c:v>
                </c:pt>
                <c:pt idx="4693">
                  <c:v>170500.000000001</c:v>
                </c:pt>
                <c:pt idx="4694">
                  <c:v>141000</c:v>
                </c:pt>
                <c:pt idx="4695">
                  <c:v>-163000</c:v>
                </c:pt>
                <c:pt idx="4696">
                  <c:v>23999.9999999995</c:v>
                </c:pt>
                <c:pt idx="4697">
                  <c:v>25499.9999999995</c:v>
                </c:pt>
                <c:pt idx="4698">
                  <c:v>-500.000000000262</c:v>
                </c:pt>
                <c:pt idx="4699">
                  <c:v>-32000.0000000001</c:v>
                </c:pt>
                <c:pt idx="4700">
                  <c:v>121000.000000001</c:v>
                </c:pt>
                <c:pt idx="4701">
                  <c:v>-86500.0000000009</c:v>
                </c:pt>
                <c:pt idx="4702">
                  <c:v>227000</c:v>
                </c:pt>
                <c:pt idx="4703">
                  <c:v>-216999.999999999</c:v>
                </c:pt>
                <c:pt idx="4704">
                  <c:v>-35000.0000000001</c:v>
                </c:pt>
                <c:pt idx="4705">
                  <c:v>251500</c:v>
                </c:pt>
                <c:pt idx="4706">
                  <c:v>-46000.0000000001</c:v>
                </c:pt>
                <c:pt idx="4707">
                  <c:v>67499.9999999997</c:v>
                </c:pt>
                <c:pt idx="4708">
                  <c:v>-304500</c:v>
                </c:pt>
                <c:pt idx="4709">
                  <c:v>-131000</c:v>
                </c:pt>
                <c:pt idx="4710">
                  <c:v>321500</c:v>
                </c:pt>
                <c:pt idx="4711">
                  <c:v>47000.0000000006</c:v>
                </c:pt>
                <c:pt idx="4712">
                  <c:v>233999.999999999</c:v>
                </c:pt>
                <c:pt idx="4713">
                  <c:v>218000</c:v>
                </c:pt>
                <c:pt idx="4714">
                  <c:v>-77499.9999999992</c:v>
                </c:pt>
                <c:pt idx="4715">
                  <c:v>-121500</c:v>
                </c:pt>
                <c:pt idx="4716">
                  <c:v>94999.9999999996</c:v>
                </c:pt>
                <c:pt idx="4717">
                  <c:v>21500.0000000003</c:v>
                </c:pt>
                <c:pt idx="4718">
                  <c:v>-306000</c:v>
                </c:pt>
                <c:pt idx="4719">
                  <c:v>191000</c:v>
                </c:pt>
                <c:pt idx="4720">
                  <c:v>999.999999999804</c:v>
                </c:pt>
                <c:pt idx="4721">
                  <c:v>161000</c:v>
                </c:pt>
                <c:pt idx="4722">
                  <c:v>-192000</c:v>
                </c:pt>
                <c:pt idx="4723">
                  <c:v>-275000</c:v>
                </c:pt>
                <c:pt idx="4724">
                  <c:v>254500.000000001</c:v>
                </c:pt>
                <c:pt idx="4725">
                  <c:v>196999.999999999</c:v>
                </c:pt>
                <c:pt idx="4726">
                  <c:v>-21499.9999999996</c:v>
                </c:pt>
                <c:pt idx="4727">
                  <c:v>18999.9999999998</c:v>
                </c:pt>
                <c:pt idx="4728">
                  <c:v>123500.000000001</c:v>
                </c:pt>
                <c:pt idx="4729">
                  <c:v>-5500.00000000068</c:v>
                </c:pt>
                <c:pt idx="4730">
                  <c:v>-27499.9999999991</c:v>
                </c:pt>
                <c:pt idx="4731">
                  <c:v>-31000.0000000002</c:v>
                </c:pt>
                <c:pt idx="4732">
                  <c:v>-129000</c:v>
                </c:pt>
                <c:pt idx="4733">
                  <c:v>-257000.000000001</c:v>
                </c:pt>
                <c:pt idx="4734">
                  <c:v>183000.000000001</c:v>
                </c:pt>
                <c:pt idx="4735">
                  <c:v>-472000</c:v>
                </c:pt>
                <c:pt idx="4736">
                  <c:v>128499.999999999</c:v>
                </c:pt>
                <c:pt idx="4737">
                  <c:v>-278500</c:v>
                </c:pt>
                <c:pt idx="4738">
                  <c:v>5000.00000000043</c:v>
                </c:pt>
                <c:pt idx="4739">
                  <c:v>188999.999999999</c:v>
                </c:pt>
                <c:pt idx="4740">
                  <c:v>120500.000000001</c:v>
                </c:pt>
                <c:pt idx="4741">
                  <c:v>96000.0000000001</c:v>
                </c:pt>
                <c:pt idx="4742">
                  <c:v>-130499.999999999</c:v>
                </c:pt>
                <c:pt idx="4743">
                  <c:v>-338000</c:v>
                </c:pt>
                <c:pt idx="4744">
                  <c:v>282500</c:v>
                </c:pt>
                <c:pt idx="4745">
                  <c:v>-439000</c:v>
                </c:pt>
                <c:pt idx="4746">
                  <c:v>-26500.0000000001</c:v>
                </c:pt>
                <c:pt idx="4747">
                  <c:v>188000</c:v>
                </c:pt>
                <c:pt idx="4748">
                  <c:v>188500</c:v>
                </c:pt>
                <c:pt idx="4749">
                  <c:v>-113999.999999999</c:v>
                </c:pt>
                <c:pt idx="4750">
                  <c:v>-446500.000000001</c:v>
                </c:pt>
                <c:pt idx="4751">
                  <c:v>65500.0000000001</c:v>
                </c:pt>
                <c:pt idx="4752">
                  <c:v>-93499.9999999988</c:v>
                </c:pt>
                <c:pt idx="4753">
                  <c:v>-46000.0000000008</c:v>
                </c:pt>
                <c:pt idx="4754">
                  <c:v>238500.000000001</c:v>
                </c:pt>
                <c:pt idx="4755">
                  <c:v>279500</c:v>
                </c:pt>
                <c:pt idx="4756">
                  <c:v>-212000</c:v>
                </c:pt>
                <c:pt idx="4757">
                  <c:v>-448500.000000001</c:v>
                </c:pt>
                <c:pt idx="4758">
                  <c:v>229000</c:v>
                </c:pt>
                <c:pt idx="4759">
                  <c:v>139000</c:v>
                </c:pt>
                <c:pt idx="4760">
                  <c:v>-163500</c:v>
                </c:pt>
                <c:pt idx="4761">
                  <c:v>113000</c:v>
                </c:pt>
                <c:pt idx="4762">
                  <c:v>-94000.0000000005</c:v>
                </c:pt>
                <c:pt idx="4763">
                  <c:v>128500</c:v>
                </c:pt>
                <c:pt idx="4764">
                  <c:v>-201000</c:v>
                </c:pt>
                <c:pt idx="4765">
                  <c:v>33999.9999999996</c:v>
                </c:pt>
                <c:pt idx="4766">
                  <c:v>-154499.999999999</c:v>
                </c:pt>
                <c:pt idx="4767">
                  <c:v>-4499.99999999948</c:v>
                </c:pt>
                <c:pt idx="4768">
                  <c:v>-68000.0000000014</c:v>
                </c:pt>
                <c:pt idx="4769">
                  <c:v>17500.0000000004</c:v>
                </c:pt>
                <c:pt idx="4770">
                  <c:v>-51499.9999999993</c:v>
                </c:pt>
                <c:pt idx="4771">
                  <c:v>87500</c:v>
                </c:pt>
                <c:pt idx="4772">
                  <c:v>127499.999999999</c:v>
                </c:pt>
                <c:pt idx="4773">
                  <c:v>-41499.9999999999</c:v>
                </c:pt>
                <c:pt idx="4774">
                  <c:v>10499.9999999997</c:v>
                </c:pt>
                <c:pt idx="4775">
                  <c:v>-156499.999999999</c:v>
                </c:pt>
                <c:pt idx="4776">
                  <c:v>68999.9999999991</c:v>
                </c:pt>
                <c:pt idx="4777">
                  <c:v>278500.000000001</c:v>
                </c:pt>
                <c:pt idx="4778">
                  <c:v>29999.999999999</c:v>
                </c:pt>
                <c:pt idx="4779">
                  <c:v>56500.0000000005</c:v>
                </c:pt>
                <c:pt idx="4780">
                  <c:v>82499.9999999996</c:v>
                </c:pt>
                <c:pt idx="4781">
                  <c:v>-113000</c:v>
                </c:pt>
                <c:pt idx="4782">
                  <c:v>-166000</c:v>
                </c:pt>
                <c:pt idx="4783">
                  <c:v>-85999.9999999999</c:v>
                </c:pt>
                <c:pt idx="4784">
                  <c:v>-65500.0000000001</c:v>
                </c:pt>
                <c:pt idx="4785">
                  <c:v>-59499.9999999992</c:v>
                </c:pt>
                <c:pt idx="4786">
                  <c:v>-84499.9999999999</c:v>
                </c:pt>
                <c:pt idx="4787">
                  <c:v>-22500.0000000001</c:v>
                </c:pt>
                <c:pt idx="4788">
                  <c:v>88999.9999999986</c:v>
                </c:pt>
                <c:pt idx="4789">
                  <c:v>-254999.999999999</c:v>
                </c:pt>
                <c:pt idx="4790">
                  <c:v>96000.0000000008</c:v>
                </c:pt>
                <c:pt idx="4791">
                  <c:v>138499.999999998</c:v>
                </c:pt>
                <c:pt idx="4792">
                  <c:v>2500.00000000128</c:v>
                </c:pt>
                <c:pt idx="4793">
                  <c:v>36499.9999999995</c:v>
                </c:pt>
                <c:pt idx="4794">
                  <c:v>64499.9999999996</c:v>
                </c:pt>
                <c:pt idx="4795">
                  <c:v>-138500</c:v>
                </c:pt>
                <c:pt idx="4796">
                  <c:v>-22500.0000000009</c:v>
                </c:pt>
                <c:pt idx="4797">
                  <c:v>-97499.9999999994</c:v>
                </c:pt>
                <c:pt idx="4798">
                  <c:v>-143000</c:v>
                </c:pt>
                <c:pt idx="4799">
                  <c:v>36999.9999999997</c:v>
                </c:pt>
                <c:pt idx="4800">
                  <c:v>-189500</c:v>
                </c:pt>
                <c:pt idx="4801">
                  <c:v>-102999.999999999</c:v>
                </c:pt>
                <c:pt idx="4802">
                  <c:v>2999.99999999939</c:v>
                </c:pt>
                <c:pt idx="4803">
                  <c:v>191000</c:v>
                </c:pt>
                <c:pt idx="4804">
                  <c:v>-75999.9999999998</c:v>
                </c:pt>
                <c:pt idx="4805">
                  <c:v>-161500.000000001</c:v>
                </c:pt>
                <c:pt idx="4806">
                  <c:v>325000</c:v>
                </c:pt>
                <c:pt idx="4807">
                  <c:v>129000.000000001</c:v>
                </c:pt>
                <c:pt idx="4808">
                  <c:v>104499.999999999</c:v>
                </c:pt>
                <c:pt idx="4809">
                  <c:v>3000.00000000012</c:v>
                </c:pt>
                <c:pt idx="4810">
                  <c:v>255499.999999999</c:v>
                </c:pt>
                <c:pt idx="4811">
                  <c:v>-59499.9999999999</c:v>
                </c:pt>
                <c:pt idx="4812">
                  <c:v>-86999.9999999997</c:v>
                </c:pt>
                <c:pt idx="4813">
                  <c:v>-105500</c:v>
                </c:pt>
                <c:pt idx="4814">
                  <c:v>90000.0000000006</c:v>
                </c:pt>
                <c:pt idx="4815">
                  <c:v>-202000.000000001</c:v>
                </c:pt>
                <c:pt idx="4816">
                  <c:v>49000.0000000002</c:v>
                </c:pt>
                <c:pt idx="4817">
                  <c:v>-191999.999999999</c:v>
                </c:pt>
                <c:pt idx="4818">
                  <c:v>176999.999999999</c:v>
                </c:pt>
                <c:pt idx="4819">
                  <c:v>-7000.00000000003</c:v>
                </c:pt>
                <c:pt idx="4820">
                  <c:v>-69999.9999999996</c:v>
                </c:pt>
                <c:pt idx="4821">
                  <c:v>77500.0000000006</c:v>
                </c:pt>
                <c:pt idx="4822">
                  <c:v>71499.9999999996</c:v>
                </c:pt>
                <c:pt idx="4823">
                  <c:v>187499.999999999</c:v>
                </c:pt>
                <c:pt idx="4824">
                  <c:v>-94999.9999999996</c:v>
                </c:pt>
                <c:pt idx="4825">
                  <c:v>-144500.000000001</c:v>
                </c:pt>
                <c:pt idx="4826">
                  <c:v>-63999.9999999986</c:v>
                </c:pt>
                <c:pt idx="4827">
                  <c:v>90999.999999999</c:v>
                </c:pt>
                <c:pt idx="4828">
                  <c:v>122500.000000001</c:v>
                </c:pt>
                <c:pt idx="4829">
                  <c:v>-153000.000000001</c:v>
                </c:pt>
                <c:pt idx="4830">
                  <c:v>232000</c:v>
                </c:pt>
                <c:pt idx="4831">
                  <c:v>-95000.0000000003</c:v>
                </c:pt>
                <c:pt idx="4832">
                  <c:v>-148999.999999999</c:v>
                </c:pt>
                <c:pt idx="4833">
                  <c:v>-110999.999999999</c:v>
                </c:pt>
                <c:pt idx="4834">
                  <c:v>12999.9999999988</c:v>
                </c:pt>
                <c:pt idx="4835">
                  <c:v>156000</c:v>
                </c:pt>
                <c:pt idx="4836">
                  <c:v>-190000.000000001</c:v>
                </c:pt>
                <c:pt idx="4837">
                  <c:v>66500.0000000013</c:v>
                </c:pt>
                <c:pt idx="4838">
                  <c:v>-40500.0000000001</c:v>
                </c:pt>
                <c:pt idx="4839">
                  <c:v>-312500.000000001</c:v>
                </c:pt>
                <c:pt idx="4840">
                  <c:v>-58500.0000000008</c:v>
                </c:pt>
                <c:pt idx="4841">
                  <c:v>-8499.99999999938</c:v>
                </c:pt>
                <c:pt idx="4842">
                  <c:v>98499.9999999999</c:v>
                </c:pt>
                <c:pt idx="4843">
                  <c:v>-152499.999999999</c:v>
                </c:pt>
                <c:pt idx="4844">
                  <c:v>-23000.0000000004</c:v>
                </c:pt>
                <c:pt idx="4845">
                  <c:v>59999.9999999994</c:v>
                </c:pt>
                <c:pt idx="4846">
                  <c:v>100000</c:v>
                </c:pt>
                <c:pt idx="4847">
                  <c:v>132500.000000001</c:v>
                </c:pt>
                <c:pt idx="4848">
                  <c:v>24499.9999999997</c:v>
                </c:pt>
                <c:pt idx="4849">
                  <c:v>-133000.000000001</c:v>
                </c:pt>
                <c:pt idx="4850">
                  <c:v>-144000</c:v>
                </c:pt>
                <c:pt idx="4851">
                  <c:v>-90000.0000000006</c:v>
                </c:pt>
                <c:pt idx="4852">
                  <c:v>-87499.9999999986</c:v>
                </c:pt>
                <c:pt idx="4853">
                  <c:v>-8500.0000000008</c:v>
                </c:pt>
                <c:pt idx="4854">
                  <c:v>-42500.0000000004</c:v>
                </c:pt>
                <c:pt idx="4855">
                  <c:v>109500</c:v>
                </c:pt>
                <c:pt idx="4856">
                  <c:v>141000</c:v>
                </c:pt>
                <c:pt idx="4857">
                  <c:v>10500.0000000004</c:v>
                </c:pt>
                <c:pt idx="4858">
                  <c:v>-75500.0000000003</c:v>
                </c:pt>
                <c:pt idx="4859">
                  <c:v>-63000.0000000003</c:v>
                </c:pt>
                <c:pt idx="4860">
                  <c:v>13000.0000000002</c:v>
                </c:pt>
                <c:pt idx="4861">
                  <c:v>197500</c:v>
                </c:pt>
                <c:pt idx="4862">
                  <c:v>185000</c:v>
                </c:pt>
                <c:pt idx="4863">
                  <c:v>-15499.9999999994</c:v>
                </c:pt>
                <c:pt idx="4864">
                  <c:v>45499.9999999984</c:v>
                </c:pt>
                <c:pt idx="4865">
                  <c:v>-30499.9999999993</c:v>
                </c:pt>
                <c:pt idx="4866">
                  <c:v>-8999.99999999892</c:v>
                </c:pt>
                <c:pt idx="4867">
                  <c:v>79999.999999999</c:v>
                </c:pt>
                <c:pt idx="4868">
                  <c:v>-205999.999999999</c:v>
                </c:pt>
                <c:pt idx="4869">
                  <c:v>-152500.000000001</c:v>
                </c:pt>
                <c:pt idx="4870">
                  <c:v>8000.00000000054</c:v>
                </c:pt>
                <c:pt idx="4871">
                  <c:v>32000</c:v>
                </c:pt>
                <c:pt idx="4872">
                  <c:v>37500</c:v>
                </c:pt>
                <c:pt idx="4873">
                  <c:v>-3000.00000000012</c:v>
                </c:pt>
                <c:pt idx="4874">
                  <c:v>99499.9999999997</c:v>
                </c:pt>
                <c:pt idx="4875">
                  <c:v>11999.9999999997</c:v>
                </c:pt>
                <c:pt idx="4876">
                  <c:v>116000.000000001</c:v>
                </c:pt>
                <c:pt idx="4877">
                  <c:v>-12500</c:v>
                </c:pt>
                <c:pt idx="4878">
                  <c:v>-42000.0000000002</c:v>
                </c:pt>
                <c:pt idx="4879">
                  <c:v>13000.0000000003</c:v>
                </c:pt>
                <c:pt idx="4880">
                  <c:v>1999.99999999961</c:v>
                </c:pt>
                <c:pt idx="4881">
                  <c:v>6000.00000000023</c:v>
                </c:pt>
                <c:pt idx="4882">
                  <c:v>-61500.0000000002</c:v>
                </c:pt>
                <c:pt idx="4883">
                  <c:v>500.000000000257</c:v>
                </c:pt>
                <c:pt idx="4884">
                  <c:v>25499.9999999995</c:v>
                </c:pt>
                <c:pt idx="4885">
                  <c:v>-44499.9999999993</c:v>
                </c:pt>
                <c:pt idx="4886">
                  <c:v>-153000.000000001</c:v>
                </c:pt>
                <c:pt idx="4887">
                  <c:v>172000.000000001</c:v>
                </c:pt>
                <c:pt idx="4888">
                  <c:v>-170500</c:v>
                </c:pt>
                <c:pt idx="4889">
                  <c:v>5000.00000000043</c:v>
                </c:pt>
                <c:pt idx="4890">
                  <c:v>-161000</c:v>
                </c:pt>
                <c:pt idx="4891">
                  <c:v>-10500.0000000011</c:v>
                </c:pt>
                <c:pt idx="4892">
                  <c:v>184000</c:v>
                </c:pt>
                <c:pt idx="4893">
                  <c:v>67499.9999999997</c:v>
                </c:pt>
                <c:pt idx="4894">
                  <c:v>-7499.99999999886</c:v>
                </c:pt>
                <c:pt idx="4895">
                  <c:v>69999.9999999989</c:v>
                </c:pt>
                <c:pt idx="4896">
                  <c:v>14000.0000000001</c:v>
                </c:pt>
                <c:pt idx="4897">
                  <c:v>-54999.9999999997</c:v>
                </c:pt>
                <c:pt idx="4898">
                  <c:v>-8500.00000000079</c:v>
                </c:pt>
                <c:pt idx="4899">
                  <c:v>1500.00000000077</c:v>
                </c:pt>
                <c:pt idx="4900">
                  <c:v>-120500</c:v>
                </c:pt>
                <c:pt idx="4901">
                  <c:v>-11500.0000000002</c:v>
                </c:pt>
                <c:pt idx="4902">
                  <c:v>-103500</c:v>
                </c:pt>
                <c:pt idx="4903">
                  <c:v>4500.00000000018</c:v>
                </c:pt>
                <c:pt idx="4904">
                  <c:v>81499.9999999991</c:v>
                </c:pt>
                <c:pt idx="4905">
                  <c:v>-8500.00000000008</c:v>
                </c:pt>
                <c:pt idx="4906">
                  <c:v>32500.0000000003</c:v>
                </c:pt>
                <c:pt idx="4907">
                  <c:v>45499.9999999991</c:v>
                </c:pt>
                <c:pt idx="4908">
                  <c:v>24500.0000000005</c:v>
                </c:pt>
                <c:pt idx="4909">
                  <c:v>77500.0000000013</c:v>
                </c:pt>
                <c:pt idx="4910">
                  <c:v>70999.9999999994</c:v>
                </c:pt>
                <c:pt idx="4911">
                  <c:v>-152500</c:v>
                </c:pt>
                <c:pt idx="4912">
                  <c:v>-42499.9999999997</c:v>
                </c:pt>
                <c:pt idx="4913">
                  <c:v>-41000.0000000011</c:v>
                </c:pt>
                <c:pt idx="4914">
                  <c:v>30000.0000000004</c:v>
                </c:pt>
                <c:pt idx="4915">
                  <c:v>-55499.9999999993</c:v>
                </c:pt>
                <c:pt idx="4916">
                  <c:v>-205000</c:v>
                </c:pt>
                <c:pt idx="4917">
                  <c:v>-256500.000000001</c:v>
                </c:pt>
                <c:pt idx="4918">
                  <c:v>136000.000000001</c:v>
                </c:pt>
                <c:pt idx="4919">
                  <c:v>-49500.0000000004</c:v>
                </c:pt>
                <c:pt idx="4920">
                  <c:v>25500.0000000003</c:v>
                </c:pt>
                <c:pt idx="4921">
                  <c:v>66000.0000000004</c:v>
                </c:pt>
                <c:pt idx="4922">
                  <c:v>65999.999999999</c:v>
                </c:pt>
                <c:pt idx="4923">
                  <c:v>-5499.99999999997</c:v>
                </c:pt>
                <c:pt idx="4924">
                  <c:v>-20999.9999999994</c:v>
                </c:pt>
                <c:pt idx="4925">
                  <c:v>206500.000000001</c:v>
                </c:pt>
                <c:pt idx="4926">
                  <c:v>-38499.9999999998</c:v>
                </c:pt>
                <c:pt idx="4927">
                  <c:v>10999.9999999992</c:v>
                </c:pt>
                <c:pt idx="4928">
                  <c:v>89999.9999999992</c:v>
                </c:pt>
                <c:pt idx="4929">
                  <c:v>99000.0000000016</c:v>
                </c:pt>
                <c:pt idx="4930">
                  <c:v>141000</c:v>
                </c:pt>
                <c:pt idx="4931">
                  <c:v>35499.9999999997</c:v>
                </c:pt>
                <c:pt idx="4932">
                  <c:v>-10500.0000000004</c:v>
                </c:pt>
                <c:pt idx="4933">
                  <c:v>-32499.9999999996</c:v>
                </c:pt>
                <c:pt idx="4934">
                  <c:v>46000.0000000008</c:v>
                </c:pt>
                <c:pt idx="4935">
                  <c:v>122499.999999999</c:v>
                </c:pt>
                <c:pt idx="4936">
                  <c:v>-20000.000000001</c:v>
                </c:pt>
                <c:pt idx="4937">
                  <c:v>2000.00000000031</c:v>
                </c:pt>
                <c:pt idx="4938">
                  <c:v>-80999.9999999988</c:v>
                </c:pt>
                <c:pt idx="4939">
                  <c:v>-500.000000001677</c:v>
                </c:pt>
                <c:pt idx="4940">
                  <c:v>-159999.999999999</c:v>
                </c:pt>
                <c:pt idx="4941">
                  <c:v>-88500.0000000012</c:v>
                </c:pt>
                <c:pt idx="4942">
                  <c:v>55500.0000000007</c:v>
                </c:pt>
                <c:pt idx="4943">
                  <c:v>34499.9999999999</c:v>
                </c:pt>
                <c:pt idx="4944">
                  <c:v>-53999.9999999999</c:v>
                </c:pt>
                <c:pt idx="4945">
                  <c:v>-125000</c:v>
                </c:pt>
                <c:pt idx="4946">
                  <c:v>-2000.00000000031</c:v>
                </c:pt>
                <c:pt idx="4947">
                  <c:v>140500.000000001</c:v>
                </c:pt>
                <c:pt idx="4948">
                  <c:v>-276500.000000001</c:v>
                </c:pt>
                <c:pt idx="4949">
                  <c:v>-118999.999999999</c:v>
                </c:pt>
                <c:pt idx="4950">
                  <c:v>-14500.000000001</c:v>
                </c:pt>
                <c:pt idx="4951">
                  <c:v>137500</c:v>
                </c:pt>
                <c:pt idx="4952">
                  <c:v>140500.000000001</c:v>
                </c:pt>
                <c:pt idx="4953">
                  <c:v>-62000.0000000005</c:v>
                </c:pt>
                <c:pt idx="4954">
                  <c:v>-102999.999999999</c:v>
                </c:pt>
                <c:pt idx="4955">
                  <c:v>-40000.0000000013</c:v>
                </c:pt>
                <c:pt idx="4956">
                  <c:v>59000.0000000003</c:v>
                </c:pt>
                <c:pt idx="4957">
                  <c:v>-6500.00000000048</c:v>
                </c:pt>
                <c:pt idx="4958">
                  <c:v>101500.000000001</c:v>
                </c:pt>
                <c:pt idx="4959">
                  <c:v>-34500.0000000006</c:v>
                </c:pt>
                <c:pt idx="4960">
                  <c:v>-8500.00000000008</c:v>
                </c:pt>
                <c:pt idx="4961">
                  <c:v>6500.00000000119</c:v>
                </c:pt>
                <c:pt idx="4962">
                  <c:v>61500.0000000002</c:v>
                </c:pt>
                <c:pt idx="4963">
                  <c:v>83500.0000000001</c:v>
                </c:pt>
                <c:pt idx="4964">
                  <c:v>-152500</c:v>
                </c:pt>
                <c:pt idx="4965">
                  <c:v>33499.9999999987</c:v>
                </c:pt>
                <c:pt idx="4966">
                  <c:v>-142499.999999999</c:v>
                </c:pt>
                <c:pt idx="4967">
                  <c:v>-64000.0000000008</c:v>
                </c:pt>
                <c:pt idx="4968">
                  <c:v>88000.0000000003</c:v>
                </c:pt>
                <c:pt idx="4969">
                  <c:v>76000.0000000005</c:v>
                </c:pt>
                <c:pt idx="4970">
                  <c:v>7499.99999999958</c:v>
                </c:pt>
                <c:pt idx="4971">
                  <c:v>-23500.0000000007</c:v>
                </c:pt>
                <c:pt idx="4972">
                  <c:v>49500.0000000005</c:v>
                </c:pt>
                <c:pt idx="4973">
                  <c:v>-75499.9999999996</c:v>
                </c:pt>
                <c:pt idx="4974">
                  <c:v>-55000.0000000004</c:v>
                </c:pt>
                <c:pt idx="4975">
                  <c:v>-161000</c:v>
                </c:pt>
                <c:pt idx="4976">
                  <c:v>109000</c:v>
                </c:pt>
                <c:pt idx="4977">
                  <c:v>-74500.0000000005</c:v>
                </c:pt>
                <c:pt idx="4978">
                  <c:v>121000</c:v>
                </c:pt>
                <c:pt idx="4979">
                  <c:v>69500</c:v>
                </c:pt>
                <c:pt idx="4980">
                  <c:v>-38500.0000000005</c:v>
                </c:pt>
                <c:pt idx="4981">
                  <c:v>104500</c:v>
                </c:pt>
                <c:pt idx="4982">
                  <c:v>-183500</c:v>
                </c:pt>
                <c:pt idx="4983">
                  <c:v>-12500</c:v>
                </c:pt>
                <c:pt idx="4984">
                  <c:v>3000.00000000083</c:v>
                </c:pt>
                <c:pt idx="4985">
                  <c:v>-41999.9999999995</c:v>
                </c:pt>
                <c:pt idx="4986">
                  <c:v>97999.9999999997</c:v>
                </c:pt>
                <c:pt idx="4987">
                  <c:v>19999.9999999989</c:v>
                </c:pt>
                <c:pt idx="4988">
                  <c:v>48500</c:v>
                </c:pt>
                <c:pt idx="4989">
                  <c:v>-95499.9999999998</c:v>
                </c:pt>
                <c:pt idx="4990">
                  <c:v>96000.0000000008</c:v>
                </c:pt>
                <c:pt idx="4991">
                  <c:v>-999.999999999801</c:v>
                </c:pt>
                <c:pt idx="4992">
                  <c:v>112499.999999999</c:v>
                </c:pt>
                <c:pt idx="4993">
                  <c:v>-39000.0000000001</c:v>
                </c:pt>
                <c:pt idx="4994">
                  <c:v>96500.0000000003</c:v>
                </c:pt>
                <c:pt idx="4995">
                  <c:v>49499.9999999997</c:v>
                </c:pt>
                <c:pt idx="4996">
                  <c:v>60999.9999999999</c:v>
                </c:pt>
                <c:pt idx="4997">
                  <c:v>-71500.0000000004</c:v>
                </c:pt>
                <c:pt idx="4998">
                  <c:v>-21999.9999999992</c:v>
                </c:pt>
                <c:pt idx="4999">
                  <c:v>71999.9999999999</c:v>
                </c:pt>
                <c:pt idx="5000">
                  <c:v>-27999.9999999994</c:v>
                </c:pt>
                <c:pt idx="5001">
                  <c:v>12999.9999999995</c:v>
                </c:pt>
                <c:pt idx="5002">
                  <c:v>68999.9999999998</c:v>
                </c:pt>
                <c:pt idx="5003">
                  <c:v>101500</c:v>
                </c:pt>
                <c:pt idx="5004">
                  <c:v>48500.0000000007</c:v>
                </c:pt>
                <c:pt idx="5005">
                  <c:v>-41000.0000000011</c:v>
                </c:pt>
                <c:pt idx="5006">
                  <c:v>41000.0000000004</c:v>
                </c:pt>
                <c:pt idx="5007">
                  <c:v>27499.9999999999</c:v>
                </c:pt>
                <c:pt idx="5008">
                  <c:v>88499.9999999998</c:v>
                </c:pt>
                <c:pt idx="5009">
                  <c:v>-48999.9999999995</c:v>
                </c:pt>
                <c:pt idx="5010">
                  <c:v>-120500.000000001</c:v>
                </c:pt>
                <c:pt idx="5011">
                  <c:v>97000.0000000006</c:v>
                </c:pt>
                <c:pt idx="5012">
                  <c:v>60500.0000000004</c:v>
                </c:pt>
                <c:pt idx="5013">
                  <c:v>-36500.0000000009</c:v>
                </c:pt>
                <c:pt idx="5014">
                  <c:v>23499.9999999999</c:v>
                </c:pt>
                <c:pt idx="5015">
                  <c:v>75499.9999999995</c:v>
                </c:pt>
                <c:pt idx="5016">
                  <c:v>-60499.999999999</c:v>
                </c:pt>
                <c:pt idx="5017">
                  <c:v>11499.9999999995</c:v>
                </c:pt>
                <c:pt idx="5018">
                  <c:v>-40500.0000000001</c:v>
                </c:pt>
                <c:pt idx="5019">
                  <c:v>-87999.9999999995</c:v>
                </c:pt>
                <c:pt idx="5020">
                  <c:v>-76499.9999999994</c:v>
                </c:pt>
                <c:pt idx="5021">
                  <c:v>65500.0000000001</c:v>
                </c:pt>
                <c:pt idx="5022">
                  <c:v>47999.999999999</c:v>
                </c:pt>
                <c:pt idx="5023">
                  <c:v>-30000.0000000004</c:v>
                </c:pt>
                <c:pt idx="5024">
                  <c:v>-8999.99999999963</c:v>
                </c:pt>
                <c:pt idx="5025">
                  <c:v>-96000.0000000001</c:v>
                </c:pt>
                <c:pt idx="5026">
                  <c:v>54500.0000000002</c:v>
                </c:pt>
                <c:pt idx="5027">
                  <c:v>27499.9999999999</c:v>
                </c:pt>
                <c:pt idx="5028">
                  <c:v>19500</c:v>
                </c:pt>
                <c:pt idx="5029">
                  <c:v>37500</c:v>
                </c:pt>
                <c:pt idx="5030">
                  <c:v>157500</c:v>
                </c:pt>
                <c:pt idx="5031">
                  <c:v>62500</c:v>
                </c:pt>
                <c:pt idx="5032">
                  <c:v>58500.0000000001</c:v>
                </c:pt>
                <c:pt idx="5033">
                  <c:v>53999.9999999999</c:v>
                </c:pt>
                <c:pt idx="5034">
                  <c:v>-36499.9999999988</c:v>
                </c:pt>
                <c:pt idx="5035">
                  <c:v>29500.0000000002</c:v>
                </c:pt>
                <c:pt idx="5036">
                  <c:v>-27000.000000001</c:v>
                </c:pt>
                <c:pt idx="5037">
                  <c:v>76500.0000000008</c:v>
                </c:pt>
                <c:pt idx="5038">
                  <c:v>-1000.00000000051</c:v>
                </c:pt>
                <c:pt idx="5039">
                  <c:v>45999.9999999994</c:v>
                </c:pt>
                <c:pt idx="5040">
                  <c:v>52500.0000000006</c:v>
                </c:pt>
                <c:pt idx="5041">
                  <c:v>43999.9999999998</c:v>
                </c:pt>
                <c:pt idx="5042">
                  <c:v>-39000.0000000001</c:v>
                </c:pt>
                <c:pt idx="5043">
                  <c:v>-118500</c:v>
                </c:pt>
                <c:pt idx="5044">
                  <c:v>78999.9999999999</c:v>
                </c:pt>
                <c:pt idx="5045">
                  <c:v>29500.0000000002</c:v>
                </c:pt>
                <c:pt idx="5046">
                  <c:v>-32999.9999999998</c:v>
                </c:pt>
                <c:pt idx="5047">
                  <c:v>152500.000000001</c:v>
                </c:pt>
                <c:pt idx="5048">
                  <c:v>91999.9999999995</c:v>
                </c:pt>
                <c:pt idx="5049">
                  <c:v>-179000</c:v>
                </c:pt>
                <c:pt idx="5050">
                  <c:v>-49000.0000000009</c:v>
                </c:pt>
                <c:pt idx="5051">
                  <c:v>36500.0000000009</c:v>
                </c:pt>
                <c:pt idx="5052">
                  <c:v>-117500</c:v>
                </c:pt>
                <c:pt idx="5053">
                  <c:v>-262500.000000001</c:v>
                </c:pt>
                <c:pt idx="5054">
                  <c:v>-124500</c:v>
                </c:pt>
                <c:pt idx="5055">
                  <c:v>74000.0000000002</c:v>
                </c:pt>
                <c:pt idx="5056">
                  <c:v>164000</c:v>
                </c:pt>
                <c:pt idx="5057">
                  <c:v>-62999.9999999995</c:v>
                </c:pt>
                <c:pt idx="5058">
                  <c:v>-124000</c:v>
                </c:pt>
                <c:pt idx="5059">
                  <c:v>183500</c:v>
                </c:pt>
                <c:pt idx="5060">
                  <c:v>65000.0000000006</c:v>
                </c:pt>
                <c:pt idx="5061">
                  <c:v>-75500.000000001</c:v>
                </c:pt>
                <c:pt idx="5062">
                  <c:v>195500</c:v>
                </c:pt>
                <c:pt idx="5063">
                  <c:v>43499.9999999995</c:v>
                </c:pt>
                <c:pt idx="5064">
                  <c:v>-52999.9999999987</c:v>
                </c:pt>
                <c:pt idx="5065">
                  <c:v>-271000.000000001</c:v>
                </c:pt>
                <c:pt idx="5066">
                  <c:v>103000</c:v>
                </c:pt>
                <c:pt idx="5067">
                  <c:v>41999.9999999995</c:v>
                </c:pt>
                <c:pt idx="5068">
                  <c:v>-142500</c:v>
                </c:pt>
                <c:pt idx="5069">
                  <c:v>110000.000000001</c:v>
                </c:pt>
                <c:pt idx="5070">
                  <c:v>-301000.000000001</c:v>
                </c:pt>
                <c:pt idx="5071">
                  <c:v>56500.0000000005</c:v>
                </c:pt>
                <c:pt idx="5072">
                  <c:v>-64000.0000000008</c:v>
                </c:pt>
                <c:pt idx="5073">
                  <c:v>94000.0000000012</c:v>
                </c:pt>
                <c:pt idx="5074">
                  <c:v>-111500.000000001</c:v>
                </c:pt>
                <c:pt idx="5075">
                  <c:v>47000.0000000006</c:v>
                </c:pt>
                <c:pt idx="5076">
                  <c:v>-164000.000000001</c:v>
                </c:pt>
                <c:pt idx="5077">
                  <c:v>-112499.999999999</c:v>
                </c:pt>
                <c:pt idx="5078">
                  <c:v>35000.0000000009</c:v>
                </c:pt>
                <c:pt idx="5079">
                  <c:v>134499.999999999</c:v>
                </c:pt>
                <c:pt idx="5080">
                  <c:v>-1499.99999999935</c:v>
                </c:pt>
                <c:pt idx="5081">
                  <c:v>-85000.0000000002</c:v>
                </c:pt>
                <c:pt idx="5082">
                  <c:v>-131500.000000001</c:v>
                </c:pt>
                <c:pt idx="5083">
                  <c:v>122500</c:v>
                </c:pt>
                <c:pt idx="5084">
                  <c:v>61499.9999999995</c:v>
                </c:pt>
                <c:pt idx="5085">
                  <c:v>66499.9999999999</c:v>
                </c:pt>
                <c:pt idx="5086">
                  <c:v>-122000</c:v>
                </c:pt>
                <c:pt idx="5087">
                  <c:v>-99999.9999999993</c:v>
                </c:pt>
                <c:pt idx="5088">
                  <c:v>-20500.0000000005</c:v>
                </c:pt>
                <c:pt idx="5089">
                  <c:v>54500.0000000009</c:v>
                </c:pt>
                <c:pt idx="5090">
                  <c:v>80999.9999999995</c:v>
                </c:pt>
                <c:pt idx="5091">
                  <c:v>-127000</c:v>
                </c:pt>
                <c:pt idx="5092">
                  <c:v>-45999.9999999994</c:v>
                </c:pt>
                <c:pt idx="5093">
                  <c:v>-68999.9999999998</c:v>
                </c:pt>
                <c:pt idx="5094">
                  <c:v>-33500.0000000001</c:v>
                </c:pt>
                <c:pt idx="5095">
                  <c:v>-150000</c:v>
                </c:pt>
                <c:pt idx="5096">
                  <c:v>7999.99999999983</c:v>
                </c:pt>
                <c:pt idx="5097">
                  <c:v>100500</c:v>
                </c:pt>
                <c:pt idx="5098">
                  <c:v>17499.9999999997</c:v>
                </c:pt>
                <c:pt idx="5099">
                  <c:v>-186000.000000001</c:v>
                </c:pt>
                <c:pt idx="5100">
                  <c:v>80500.0000000007</c:v>
                </c:pt>
                <c:pt idx="5101">
                  <c:v>66499.9999999992</c:v>
                </c:pt>
                <c:pt idx="5102">
                  <c:v>-5499.99999999997</c:v>
                </c:pt>
                <c:pt idx="5103">
                  <c:v>8500.00000000009</c:v>
                </c:pt>
                <c:pt idx="5104">
                  <c:v>60500.0000000011</c:v>
                </c:pt>
                <c:pt idx="5105">
                  <c:v>0</c:v>
                </c:pt>
                <c:pt idx="5106">
                  <c:v>-9500.0000000006</c:v>
                </c:pt>
                <c:pt idx="5107">
                  <c:v>-4999.99999999972</c:v>
                </c:pt>
                <c:pt idx="5108">
                  <c:v>64999.9999999999</c:v>
                </c:pt>
                <c:pt idx="5109">
                  <c:v>-132500.000000001</c:v>
                </c:pt>
                <c:pt idx="5110">
                  <c:v>54500.0000000009</c:v>
                </c:pt>
                <c:pt idx="5111">
                  <c:v>-54499.9999999995</c:v>
                </c:pt>
                <c:pt idx="5112">
                  <c:v>187999.999999999</c:v>
                </c:pt>
                <c:pt idx="5113">
                  <c:v>10499.9999999997</c:v>
                </c:pt>
                <c:pt idx="5114">
                  <c:v>36000.0000000007</c:v>
                </c:pt>
                <c:pt idx="5115">
                  <c:v>-152000</c:v>
                </c:pt>
                <c:pt idx="5116">
                  <c:v>12000.0000000005</c:v>
                </c:pt>
                <c:pt idx="5117">
                  <c:v>-110500.000000001</c:v>
                </c:pt>
                <c:pt idx="5118">
                  <c:v>-29499.9999999988</c:v>
                </c:pt>
                <c:pt idx="5119">
                  <c:v>94999.9999999989</c:v>
                </c:pt>
                <c:pt idx="5120">
                  <c:v>-44000.0000000005</c:v>
                </c:pt>
                <c:pt idx="5121">
                  <c:v>79500.0000000016</c:v>
                </c:pt>
                <c:pt idx="5122">
                  <c:v>44999.9999999982</c:v>
                </c:pt>
                <c:pt idx="5123">
                  <c:v>-46499.9999999989</c:v>
                </c:pt>
                <c:pt idx="5124">
                  <c:v>107500</c:v>
                </c:pt>
                <c:pt idx="5125">
                  <c:v>-71000.0000000008</c:v>
                </c:pt>
                <c:pt idx="5126">
                  <c:v>70500.0000000005</c:v>
                </c:pt>
                <c:pt idx="5127">
                  <c:v>234000</c:v>
                </c:pt>
                <c:pt idx="5128">
                  <c:v>3500.00000000037</c:v>
                </c:pt>
                <c:pt idx="5129">
                  <c:v>-152500</c:v>
                </c:pt>
                <c:pt idx="5130">
                  <c:v>97499.9999999994</c:v>
                </c:pt>
                <c:pt idx="5131">
                  <c:v>-144000</c:v>
                </c:pt>
                <c:pt idx="5132">
                  <c:v>-153000</c:v>
                </c:pt>
                <c:pt idx="5133">
                  <c:v>-31000.0000000002</c:v>
                </c:pt>
                <c:pt idx="5134">
                  <c:v>60999.9999999999</c:v>
                </c:pt>
                <c:pt idx="5135">
                  <c:v>4000.00000000062</c:v>
                </c:pt>
                <c:pt idx="5136">
                  <c:v>7000.00000000003</c:v>
                </c:pt>
                <c:pt idx="5137">
                  <c:v>149500</c:v>
                </c:pt>
                <c:pt idx="5138">
                  <c:v>30500.0000000007</c:v>
                </c:pt>
                <c:pt idx="5139">
                  <c:v>-7000.00000000003</c:v>
                </c:pt>
                <c:pt idx="5140">
                  <c:v>51999.9999999996</c:v>
                </c:pt>
                <c:pt idx="5141">
                  <c:v>-103500</c:v>
                </c:pt>
                <c:pt idx="5142">
                  <c:v>141999.999999999</c:v>
                </c:pt>
                <c:pt idx="5143">
                  <c:v>90500.0000000008</c:v>
                </c:pt>
                <c:pt idx="5144">
                  <c:v>-88000.000000001</c:v>
                </c:pt>
                <c:pt idx="5145">
                  <c:v>17500.0000000004</c:v>
                </c:pt>
                <c:pt idx="5146">
                  <c:v>21499.9999999996</c:v>
                </c:pt>
                <c:pt idx="5147">
                  <c:v>-121000.000000001</c:v>
                </c:pt>
                <c:pt idx="5148">
                  <c:v>101500.000000001</c:v>
                </c:pt>
                <c:pt idx="5149">
                  <c:v>137500</c:v>
                </c:pt>
                <c:pt idx="5150">
                  <c:v>-50000</c:v>
                </c:pt>
                <c:pt idx="5151">
                  <c:v>-46499.9999999996</c:v>
                </c:pt>
                <c:pt idx="5152">
                  <c:v>155500.000000001</c:v>
                </c:pt>
                <c:pt idx="5153">
                  <c:v>-211000.000000001</c:v>
                </c:pt>
                <c:pt idx="5154">
                  <c:v>-18000</c:v>
                </c:pt>
                <c:pt idx="5155">
                  <c:v>58499.9999999994</c:v>
                </c:pt>
                <c:pt idx="5156">
                  <c:v>58500.0000000008</c:v>
                </c:pt>
                <c:pt idx="5157">
                  <c:v>-55500.0000000014</c:v>
                </c:pt>
                <c:pt idx="5158">
                  <c:v>33500.0000000015</c:v>
                </c:pt>
                <c:pt idx="5159">
                  <c:v>-46999.9999999999</c:v>
                </c:pt>
                <c:pt idx="5160">
                  <c:v>201499.999999999</c:v>
                </c:pt>
                <c:pt idx="5161">
                  <c:v>38499.9999999998</c:v>
                </c:pt>
                <c:pt idx="5162">
                  <c:v>16499.9999999999</c:v>
                </c:pt>
                <c:pt idx="5163">
                  <c:v>120000.000000001</c:v>
                </c:pt>
                <c:pt idx="5164">
                  <c:v>26499.9999999993</c:v>
                </c:pt>
                <c:pt idx="5165">
                  <c:v>-80499.9999999992</c:v>
                </c:pt>
                <c:pt idx="5166">
                  <c:v>-37500.0000000014</c:v>
                </c:pt>
                <c:pt idx="5167">
                  <c:v>-86500.0000000002</c:v>
                </c:pt>
                <c:pt idx="5168">
                  <c:v>65500.0000000001</c:v>
                </c:pt>
                <c:pt idx="5169">
                  <c:v>13500.0000000005</c:v>
                </c:pt>
                <c:pt idx="5170">
                  <c:v>22500.0000000009</c:v>
                </c:pt>
                <c:pt idx="5171">
                  <c:v>119499.999999999</c:v>
                </c:pt>
                <c:pt idx="5172">
                  <c:v>126000.000000001</c:v>
                </c:pt>
                <c:pt idx="5173">
                  <c:v>-121500</c:v>
                </c:pt>
                <c:pt idx="5174">
                  <c:v>129000.000000001</c:v>
                </c:pt>
                <c:pt idx="5175">
                  <c:v>-92500.0000000011</c:v>
                </c:pt>
                <c:pt idx="5176">
                  <c:v>8999.99999999963</c:v>
                </c:pt>
                <c:pt idx="5177">
                  <c:v>-139999.999999998</c:v>
                </c:pt>
                <c:pt idx="5178">
                  <c:v>122000</c:v>
                </c:pt>
                <c:pt idx="5179">
                  <c:v>-115000</c:v>
                </c:pt>
                <c:pt idx="5180">
                  <c:v>-14500.0000000017</c:v>
                </c:pt>
                <c:pt idx="5181">
                  <c:v>89000.0000000001</c:v>
                </c:pt>
                <c:pt idx="5182">
                  <c:v>-28499.999999999</c:v>
                </c:pt>
                <c:pt idx="5183">
                  <c:v>-169500.000000001</c:v>
                </c:pt>
                <c:pt idx="5184">
                  <c:v>52000.0000000003</c:v>
                </c:pt>
                <c:pt idx="5185">
                  <c:v>48000.0000000011</c:v>
                </c:pt>
                <c:pt idx="5186">
                  <c:v>35999.9999999985</c:v>
                </c:pt>
                <c:pt idx="5187">
                  <c:v>-14499.9999999996</c:v>
                </c:pt>
                <c:pt idx="5188">
                  <c:v>-44499.9999999993</c:v>
                </c:pt>
                <c:pt idx="5189">
                  <c:v>129000</c:v>
                </c:pt>
                <c:pt idx="5190">
                  <c:v>-46500.0000000011</c:v>
                </c:pt>
                <c:pt idx="5191">
                  <c:v>-36499.9999999988</c:v>
                </c:pt>
                <c:pt idx="5192">
                  <c:v>-66500.0000000013</c:v>
                </c:pt>
                <c:pt idx="5193">
                  <c:v>-44999.9999999988</c:v>
                </c:pt>
                <c:pt idx="5194">
                  <c:v>-74000.0000000002</c:v>
                </c:pt>
                <c:pt idx="5195">
                  <c:v>-33499.9999999994</c:v>
                </c:pt>
                <c:pt idx="5196">
                  <c:v>77499.9999999992</c:v>
                </c:pt>
                <c:pt idx="5197">
                  <c:v>72499.9999999994</c:v>
                </c:pt>
                <c:pt idx="5198">
                  <c:v>-12499.9999999993</c:v>
                </c:pt>
                <c:pt idx="5199">
                  <c:v>-111000</c:v>
                </c:pt>
                <c:pt idx="5200">
                  <c:v>100499.999999999</c:v>
                </c:pt>
                <c:pt idx="5201">
                  <c:v>1.41153577715158E-009</c:v>
                </c:pt>
                <c:pt idx="5202">
                  <c:v>112000</c:v>
                </c:pt>
                <c:pt idx="5203">
                  <c:v>-21500.0000000011</c:v>
                </c:pt>
                <c:pt idx="5204">
                  <c:v>51500.0000000008</c:v>
                </c:pt>
                <c:pt idx="5205">
                  <c:v>-10499.9999999997</c:v>
                </c:pt>
                <c:pt idx="5206">
                  <c:v>-38500.0000000005</c:v>
                </c:pt>
                <c:pt idx="5207">
                  <c:v>-84999.9999999994</c:v>
                </c:pt>
                <c:pt idx="5208">
                  <c:v>-135500</c:v>
                </c:pt>
                <c:pt idx="5209">
                  <c:v>117500</c:v>
                </c:pt>
                <c:pt idx="5210">
                  <c:v>121000</c:v>
                </c:pt>
                <c:pt idx="5211">
                  <c:v>-74000.0000000009</c:v>
                </c:pt>
                <c:pt idx="5212">
                  <c:v>-124000</c:v>
                </c:pt>
                <c:pt idx="5213">
                  <c:v>1500.00000000077</c:v>
                </c:pt>
                <c:pt idx="5214">
                  <c:v>-123000</c:v>
                </c:pt>
                <c:pt idx="5215">
                  <c:v>-43000.0000000007</c:v>
                </c:pt>
                <c:pt idx="5216">
                  <c:v>77000.0000000003</c:v>
                </c:pt>
                <c:pt idx="5217">
                  <c:v>33499.9999999994</c:v>
                </c:pt>
                <c:pt idx="5218">
                  <c:v>-23999.9999999995</c:v>
                </c:pt>
                <c:pt idx="5219">
                  <c:v>148500</c:v>
                </c:pt>
                <c:pt idx="5220">
                  <c:v>-15000.0000000006</c:v>
                </c:pt>
                <c:pt idx="5221">
                  <c:v>49500.0000000012</c:v>
                </c:pt>
                <c:pt idx="5222">
                  <c:v>-41000.0000000004</c:v>
                </c:pt>
                <c:pt idx="5223">
                  <c:v>-22500.0000000001</c:v>
                </c:pt>
                <c:pt idx="5224">
                  <c:v>144000</c:v>
                </c:pt>
                <c:pt idx="5225">
                  <c:v>17000.0000000002</c:v>
                </c:pt>
                <c:pt idx="5226">
                  <c:v>10500.0000000004</c:v>
                </c:pt>
                <c:pt idx="5227">
                  <c:v>-188000.000000001</c:v>
                </c:pt>
                <c:pt idx="5228">
                  <c:v>75500.0000000003</c:v>
                </c:pt>
                <c:pt idx="5229">
                  <c:v>-68999.9999999998</c:v>
                </c:pt>
                <c:pt idx="5230">
                  <c:v>74499.9999999997</c:v>
                </c:pt>
                <c:pt idx="5231">
                  <c:v>23000.0000000011</c:v>
                </c:pt>
                <c:pt idx="5232">
                  <c:v>-34000.0000000011</c:v>
                </c:pt>
                <c:pt idx="5233">
                  <c:v>221500.000000001</c:v>
                </c:pt>
                <c:pt idx="5234">
                  <c:v>-146500</c:v>
                </c:pt>
                <c:pt idx="5235">
                  <c:v>111499.999999999</c:v>
                </c:pt>
                <c:pt idx="5236">
                  <c:v>-95499.9999999998</c:v>
                </c:pt>
                <c:pt idx="5237">
                  <c:v>-5500.00000000068</c:v>
                </c:pt>
                <c:pt idx="5238">
                  <c:v>-51499.9999999993</c:v>
                </c:pt>
                <c:pt idx="5239">
                  <c:v>57500.0000000003</c:v>
                </c:pt>
                <c:pt idx="5240">
                  <c:v>56000.0000000002</c:v>
                </c:pt>
                <c:pt idx="5241">
                  <c:v>-86000.0000000007</c:v>
                </c:pt>
                <c:pt idx="5242">
                  <c:v>19500</c:v>
                </c:pt>
                <c:pt idx="5243">
                  <c:v>-138999.999999999</c:v>
                </c:pt>
                <c:pt idx="5244">
                  <c:v>265999.999999999</c:v>
                </c:pt>
                <c:pt idx="5245">
                  <c:v>-23999.9999999995</c:v>
                </c:pt>
                <c:pt idx="5246">
                  <c:v>-220499.999999999</c:v>
                </c:pt>
                <c:pt idx="5247">
                  <c:v>69499.9999999993</c:v>
                </c:pt>
                <c:pt idx="5248">
                  <c:v>-239000.000000001</c:v>
                </c:pt>
                <c:pt idx="5249">
                  <c:v>13500.0000000005</c:v>
                </c:pt>
                <c:pt idx="5250">
                  <c:v>86500.0000000009</c:v>
                </c:pt>
                <c:pt idx="5251">
                  <c:v>-23500.0000000007</c:v>
                </c:pt>
                <c:pt idx="5252">
                  <c:v>-110500</c:v>
                </c:pt>
                <c:pt idx="5253">
                  <c:v>-25999.9999999998</c:v>
                </c:pt>
                <c:pt idx="5254">
                  <c:v>212500</c:v>
                </c:pt>
                <c:pt idx="5255">
                  <c:v>-161000.000000001</c:v>
                </c:pt>
                <c:pt idx="5256">
                  <c:v>-123999.999999999</c:v>
                </c:pt>
                <c:pt idx="5257">
                  <c:v>-11000.0000000007</c:v>
                </c:pt>
                <c:pt idx="5258">
                  <c:v>58500.0000000001</c:v>
                </c:pt>
                <c:pt idx="5259">
                  <c:v>126000.000000001</c:v>
                </c:pt>
                <c:pt idx="5260">
                  <c:v>-29000.0000000006</c:v>
                </c:pt>
                <c:pt idx="5261">
                  <c:v>48500.0000000007</c:v>
                </c:pt>
                <c:pt idx="5262">
                  <c:v>217500</c:v>
                </c:pt>
                <c:pt idx="5263">
                  <c:v>-136500</c:v>
                </c:pt>
                <c:pt idx="5264">
                  <c:v>-116000</c:v>
                </c:pt>
                <c:pt idx="5265">
                  <c:v>71999.9999999999</c:v>
                </c:pt>
                <c:pt idx="5266">
                  <c:v>-84499.9999999999</c:v>
                </c:pt>
                <c:pt idx="5267">
                  <c:v>-199500</c:v>
                </c:pt>
                <c:pt idx="5268">
                  <c:v>57000.0000000007</c:v>
                </c:pt>
                <c:pt idx="5269">
                  <c:v>-246999.999999999</c:v>
                </c:pt>
                <c:pt idx="5270">
                  <c:v>94499.9999999993</c:v>
                </c:pt>
                <c:pt idx="5271">
                  <c:v>132999.999999999</c:v>
                </c:pt>
                <c:pt idx="5272">
                  <c:v>9500.0000000006</c:v>
                </c:pt>
                <c:pt idx="5273">
                  <c:v>-27500.0000000006</c:v>
                </c:pt>
                <c:pt idx="5274">
                  <c:v>65500.0000000015</c:v>
                </c:pt>
                <c:pt idx="5275">
                  <c:v>-170500.000000001</c:v>
                </c:pt>
                <c:pt idx="5276">
                  <c:v>-136999.999999999</c:v>
                </c:pt>
                <c:pt idx="5277">
                  <c:v>-27500.0000000006</c:v>
                </c:pt>
                <c:pt idx="5278">
                  <c:v>8000.00000000054</c:v>
                </c:pt>
                <c:pt idx="5279">
                  <c:v>-68500.0000000002</c:v>
                </c:pt>
                <c:pt idx="5280">
                  <c:v>129500</c:v>
                </c:pt>
                <c:pt idx="5281">
                  <c:v>-190500</c:v>
                </c:pt>
                <c:pt idx="5282">
                  <c:v>153500</c:v>
                </c:pt>
                <c:pt idx="5283">
                  <c:v>-10999.9999999999</c:v>
                </c:pt>
                <c:pt idx="5284">
                  <c:v>-23499.9999999999</c:v>
                </c:pt>
                <c:pt idx="5285">
                  <c:v>137000</c:v>
                </c:pt>
                <c:pt idx="5286">
                  <c:v>76500.0000000001</c:v>
                </c:pt>
                <c:pt idx="5287">
                  <c:v>-27499.9999999991</c:v>
                </c:pt>
                <c:pt idx="5288">
                  <c:v>28499.999999999</c:v>
                </c:pt>
                <c:pt idx="5289">
                  <c:v>-15499.9999999994</c:v>
                </c:pt>
                <c:pt idx="5290">
                  <c:v>-88500.0000000005</c:v>
                </c:pt>
                <c:pt idx="5291">
                  <c:v>84000.0000000003</c:v>
                </c:pt>
                <c:pt idx="5292">
                  <c:v>-197500</c:v>
                </c:pt>
                <c:pt idx="5293">
                  <c:v>-96999.9999999999</c:v>
                </c:pt>
                <c:pt idx="5294">
                  <c:v>115500</c:v>
                </c:pt>
                <c:pt idx="5295">
                  <c:v>-32999.9999999998</c:v>
                </c:pt>
                <c:pt idx="5296">
                  <c:v>18499.9999999995</c:v>
                </c:pt>
                <c:pt idx="5297">
                  <c:v>54999.9999999997</c:v>
                </c:pt>
                <c:pt idx="5298">
                  <c:v>223500.000000001</c:v>
                </c:pt>
                <c:pt idx="5299">
                  <c:v>-27499.9999999992</c:v>
                </c:pt>
                <c:pt idx="5300">
                  <c:v>162000</c:v>
                </c:pt>
                <c:pt idx="5301">
                  <c:v>-172500</c:v>
                </c:pt>
                <c:pt idx="5302">
                  <c:v>15499.9999999987</c:v>
                </c:pt>
                <c:pt idx="5303">
                  <c:v>141500</c:v>
                </c:pt>
                <c:pt idx="5304">
                  <c:v>-75999.9999999991</c:v>
                </c:pt>
                <c:pt idx="5305">
                  <c:v>-159500.000000001</c:v>
                </c:pt>
                <c:pt idx="5306">
                  <c:v>-23499.9999999999</c:v>
                </c:pt>
                <c:pt idx="5307">
                  <c:v>-6999.99999999932</c:v>
                </c:pt>
                <c:pt idx="5308">
                  <c:v>-67000.0000000002</c:v>
                </c:pt>
                <c:pt idx="5309">
                  <c:v>110999.999999999</c:v>
                </c:pt>
                <c:pt idx="5310">
                  <c:v>53000.0000000008</c:v>
                </c:pt>
                <c:pt idx="5311">
                  <c:v>-101500</c:v>
                </c:pt>
                <c:pt idx="5312">
                  <c:v>-58500.0000000001</c:v>
                </c:pt>
                <c:pt idx="5313">
                  <c:v>76499.9999999994</c:v>
                </c:pt>
                <c:pt idx="5314">
                  <c:v>-249499.999999999</c:v>
                </c:pt>
                <c:pt idx="5315">
                  <c:v>21999.9999999999</c:v>
                </c:pt>
                <c:pt idx="5316">
                  <c:v>36999.9999999998</c:v>
                </c:pt>
                <c:pt idx="5317">
                  <c:v>64999.9999999999</c:v>
                </c:pt>
                <c:pt idx="5318">
                  <c:v>4000.00000000062</c:v>
                </c:pt>
                <c:pt idx="5319">
                  <c:v>138999.999999999</c:v>
                </c:pt>
                <c:pt idx="5320">
                  <c:v>-61499.9999999995</c:v>
                </c:pt>
                <c:pt idx="5321">
                  <c:v>-4999.99999999972</c:v>
                </c:pt>
                <c:pt idx="5322">
                  <c:v>110499.999999999</c:v>
                </c:pt>
                <c:pt idx="5323">
                  <c:v>-115500</c:v>
                </c:pt>
                <c:pt idx="5324">
                  <c:v>-151999.999999999</c:v>
                </c:pt>
                <c:pt idx="5325">
                  <c:v>18000</c:v>
                </c:pt>
                <c:pt idx="5326">
                  <c:v>-3500.00000000108</c:v>
                </c:pt>
                <c:pt idx="5327">
                  <c:v>-169000</c:v>
                </c:pt>
                <c:pt idx="5328">
                  <c:v>168000</c:v>
                </c:pt>
                <c:pt idx="5329">
                  <c:v>30500.0000000007</c:v>
                </c:pt>
                <c:pt idx="5330">
                  <c:v>-50500.0000000003</c:v>
                </c:pt>
                <c:pt idx="5331">
                  <c:v>75999.9999999998</c:v>
                </c:pt>
                <c:pt idx="5332">
                  <c:v>78500.0000000011</c:v>
                </c:pt>
                <c:pt idx="5333">
                  <c:v>-135500.000000001</c:v>
                </c:pt>
                <c:pt idx="5334">
                  <c:v>-50500.0000000003</c:v>
                </c:pt>
                <c:pt idx="5335">
                  <c:v>30500.0000000007</c:v>
                </c:pt>
                <c:pt idx="5336">
                  <c:v>-89499.9999999996</c:v>
                </c:pt>
                <c:pt idx="5337">
                  <c:v>76499.9999999986</c:v>
                </c:pt>
                <c:pt idx="5338">
                  <c:v>80500.0000000014</c:v>
                </c:pt>
                <c:pt idx="5339">
                  <c:v>-128000.000000001</c:v>
                </c:pt>
                <c:pt idx="5340">
                  <c:v>21999.9999999999</c:v>
                </c:pt>
                <c:pt idx="5341">
                  <c:v>0</c:v>
                </c:pt>
                <c:pt idx="5342">
                  <c:v>9500.0000000006</c:v>
                </c:pt>
                <c:pt idx="5343">
                  <c:v>24499.999999999</c:v>
                </c:pt>
                <c:pt idx="5344">
                  <c:v>135000</c:v>
                </c:pt>
                <c:pt idx="5345">
                  <c:v>11000.0000000007</c:v>
                </c:pt>
                <c:pt idx="5346">
                  <c:v>60500.0000000004</c:v>
                </c:pt>
                <c:pt idx="5347">
                  <c:v>-21500.0000000003</c:v>
                </c:pt>
                <c:pt idx="5348">
                  <c:v>-14999.9999999999</c:v>
                </c:pt>
                <c:pt idx="5349">
                  <c:v>-21500.0000000003</c:v>
                </c:pt>
                <c:pt idx="5350">
                  <c:v>-29000.0000000006</c:v>
                </c:pt>
                <c:pt idx="5351">
                  <c:v>-10999.9999999999</c:v>
                </c:pt>
                <c:pt idx="5352">
                  <c:v>32500.0000000003</c:v>
                </c:pt>
                <c:pt idx="5353">
                  <c:v>68000.0000000007</c:v>
                </c:pt>
                <c:pt idx="5354">
                  <c:v>27499.9999999999</c:v>
                </c:pt>
                <c:pt idx="5355">
                  <c:v>21500.0000000003</c:v>
                </c:pt>
                <c:pt idx="5356">
                  <c:v>53999.9999999992</c:v>
                </c:pt>
                <c:pt idx="5357">
                  <c:v>57000.0000000007</c:v>
                </c:pt>
                <c:pt idx="5358">
                  <c:v>55999.9999999995</c:v>
                </c:pt>
                <c:pt idx="5359">
                  <c:v>-60499.9999999997</c:v>
                </c:pt>
                <c:pt idx="5360">
                  <c:v>39499.9999999989</c:v>
                </c:pt>
                <c:pt idx="5361">
                  <c:v>-76500.0000000001</c:v>
                </c:pt>
                <c:pt idx="5362">
                  <c:v>208500</c:v>
                </c:pt>
                <c:pt idx="5363">
                  <c:v>83500.0000000001</c:v>
                </c:pt>
                <c:pt idx="5364">
                  <c:v>-121999.999999999</c:v>
                </c:pt>
                <c:pt idx="5365">
                  <c:v>198500</c:v>
                </c:pt>
                <c:pt idx="5366">
                  <c:v>-83500.0000000008</c:v>
                </c:pt>
                <c:pt idx="5367">
                  <c:v>-110499.999999999</c:v>
                </c:pt>
                <c:pt idx="5368">
                  <c:v>-54499.9999999995</c:v>
                </c:pt>
                <c:pt idx="5369">
                  <c:v>-38500.0000000005</c:v>
                </c:pt>
                <c:pt idx="5370">
                  <c:v>-40000.0000000006</c:v>
                </c:pt>
                <c:pt idx="5371">
                  <c:v>-10499.9999999997</c:v>
                </c:pt>
                <c:pt idx="5372">
                  <c:v>-75499.9999999996</c:v>
                </c:pt>
                <c:pt idx="5373">
                  <c:v>28499.9999999997</c:v>
                </c:pt>
                <c:pt idx="5374">
                  <c:v>-71500.0000000004</c:v>
                </c:pt>
                <c:pt idx="5375">
                  <c:v>-4000.00000000063</c:v>
                </c:pt>
                <c:pt idx="5376">
                  <c:v>-10499.999999999</c:v>
                </c:pt>
                <c:pt idx="5377">
                  <c:v>98999.9999999995</c:v>
                </c:pt>
                <c:pt idx="5378">
                  <c:v>-52499.9999999991</c:v>
                </c:pt>
                <c:pt idx="5379">
                  <c:v>-71500.0000000004</c:v>
                </c:pt>
                <c:pt idx="5380">
                  <c:v>-33500.0000000008</c:v>
                </c:pt>
                <c:pt idx="5381">
                  <c:v>27999.9999999994</c:v>
                </c:pt>
                <c:pt idx="5382">
                  <c:v>63500.0000000012</c:v>
                </c:pt>
                <c:pt idx="5383">
                  <c:v>22999.9999999997</c:v>
                </c:pt>
                <c:pt idx="5384">
                  <c:v>-81499.9999999998</c:v>
                </c:pt>
                <c:pt idx="5385">
                  <c:v>-17500.0000000004</c:v>
                </c:pt>
                <c:pt idx="5386">
                  <c:v>-39999.9999999999</c:v>
                </c:pt>
                <c:pt idx="5387">
                  <c:v>52499.9999999999</c:v>
                </c:pt>
                <c:pt idx="5388">
                  <c:v>43000</c:v>
                </c:pt>
                <c:pt idx="5389">
                  <c:v>-500.000000000255</c:v>
                </c:pt>
                <c:pt idx="5390">
                  <c:v>-112499.999999999</c:v>
                </c:pt>
                <c:pt idx="5391">
                  <c:v>33500.0000000001</c:v>
                </c:pt>
                <c:pt idx="5392">
                  <c:v>-102000</c:v>
                </c:pt>
                <c:pt idx="5393">
                  <c:v>-46999.9999999999</c:v>
                </c:pt>
                <c:pt idx="5394">
                  <c:v>98999.9999999995</c:v>
                </c:pt>
                <c:pt idx="5395">
                  <c:v>-52500.0000000006</c:v>
                </c:pt>
                <c:pt idx="5396">
                  <c:v>-38499.9999999998</c:v>
                </c:pt>
                <c:pt idx="5397">
                  <c:v>10999.9999999999</c:v>
                </c:pt>
                <c:pt idx="5398">
                  <c:v>-119500</c:v>
                </c:pt>
                <c:pt idx="5399">
                  <c:v>-3999.9999999992</c:v>
                </c:pt>
                <c:pt idx="5400">
                  <c:v>-3499.99999999965</c:v>
                </c:pt>
                <c:pt idx="5401">
                  <c:v>-27500.0000000006</c:v>
                </c:pt>
                <c:pt idx="5402">
                  <c:v>-500.000000000968</c:v>
                </c:pt>
                <c:pt idx="5403">
                  <c:v>70500.0000000013</c:v>
                </c:pt>
                <c:pt idx="5404">
                  <c:v>-6000.00000000095</c:v>
                </c:pt>
                <c:pt idx="5405">
                  <c:v>5000.00000000114</c:v>
                </c:pt>
                <c:pt idx="5406">
                  <c:v>41499.9999999992</c:v>
                </c:pt>
                <c:pt idx="5407">
                  <c:v>-35000.0000000009</c:v>
                </c:pt>
                <c:pt idx="5408">
                  <c:v>-9499.99999999847</c:v>
                </c:pt>
                <c:pt idx="5409">
                  <c:v>81499.9999999991</c:v>
                </c:pt>
                <c:pt idx="5410">
                  <c:v>-4500.00000000017</c:v>
                </c:pt>
                <c:pt idx="5411">
                  <c:v>28000.0000000001</c:v>
                </c:pt>
                <c:pt idx="5412">
                  <c:v>11000.0000000007</c:v>
                </c:pt>
                <c:pt idx="5413">
                  <c:v>15999.9999999997</c:v>
                </c:pt>
                <c:pt idx="5414">
                  <c:v>18999.9999999998</c:v>
                </c:pt>
                <c:pt idx="5415">
                  <c:v>-54500.0000000002</c:v>
                </c:pt>
                <c:pt idx="5416">
                  <c:v>86000.0000000007</c:v>
                </c:pt>
                <c:pt idx="5417">
                  <c:v>-53500.0000000004</c:v>
                </c:pt>
                <c:pt idx="5418">
                  <c:v>76500.0000000008</c:v>
                </c:pt>
                <c:pt idx="5419">
                  <c:v>-232500</c:v>
                </c:pt>
                <c:pt idx="5420">
                  <c:v>-292000</c:v>
                </c:pt>
                <c:pt idx="5421">
                  <c:v>-25500.0000000003</c:v>
                </c:pt>
                <c:pt idx="5422">
                  <c:v>-37500</c:v>
                </c:pt>
                <c:pt idx="5423">
                  <c:v>137000</c:v>
                </c:pt>
                <c:pt idx="5424">
                  <c:v>-109500.000000001</c:v>
                </c:pt>
                <c:pt idx="5425">
                  <c:v>60999.9999999999</c:v>
                </c:pt>
                <c:pt idx="5426">
                  <c:v>-9499.99999999989</c:v>
                </c:pt>
                <c:pt idx="5427">
                  <c:v>5000.00000000043</c:v>
                </c:pt>
                <c:pt idx="5428">
                  <c:v>46000.0000000001</c:v>
                </c:pt>
                <c:pt idx="5429">
                  <c:v>149499.999999999</c:v>
                </c:pt>
                <c:pt idx="5430">
                  <c:v>-27000.0000000003</c:v>
                </c:pt>
                <c:pt idx="5431">
                  <c:v>-162499.999999999</c:v>
                </c:pt>
                <c:pt idx="5432">
                  <c:v>129000</c:v>
                </c:pt>
                <c:pt idx="5433">
                  <c:v>55500.0000000007</c:v>
                </c:pt>
                <c:pt idx="5434">
                  <c:v>-12000.0000000005</c:v>
                </c:pt>
                <c:pt idx="5435">
                  <c:v>-41499.9999999999</c:v>
                </c:pt>
                <c:pt idx="5436">
                  <c:v>-195500</c:v>
                </c:pt>
                <c:pt idx="5437">
                  <c:v>154000.000000001</c:v>
                </c:pt>
                <c:pt idx="5438">
                  <c:v>-52000.0000000003</c:v>
                </c:pt>
                <c:pt idx="5439">
                  <c:v>35000.0000000001</c:v>
                </c:pt>
                <c:pt idx="5440">
                  <c:v>2999.99999999975</c:v>
                </c:pt>
                <c:pt idx="5441">
                  <c:v>87500</c:v>
                </c:pt>
                <c:pt idx="5442">
                  <c:v>9999.99999999943</c:v>
                </c:pt>
                <c:pt idx="5443">
                  <c:v>44000.0000000005</c:v>
                </c:pt>
                <c:pt idx="5444">
                  <c:v>89500.0000000003</c:v>
                </c:pt>
                <c:pt idx="5445">
                  <c:v>-4999.99999999972</c:v>
                </c:pt>
                <c:pt idx="5446">
                  <c:v>-67500.0000000004</c:v>
                </c:pt>
                <c:pt idx="5447">
                  <c:v>39000.0000000001</c:v>
                </c:pt>
                <c:pt idx="5448">
                  <c:v>-38500.0000000005</c:v>
                </c:pt>
                <c:pt idx="5449">
                  <c:v>-35000.0000000001</c:v>
                </c:pt>
                <c:pt idx="5450">
                  <c:v>-50499.9999999995</c:v>
                </c:pt>
                <c:pt idx="5451">
                  <c:v>11499.9999999995</c:v>
                </c:pt>
                <c:pt idx="5452">
                  <c:v>7000.00000000074</c:v>
                </c:pt>
                <c:pt idx="5453">
                  <c:v>-73499.9999999999</c:v>
                </c:pt>
                <c:pt idx="5454">
                  <c:v>22999.9999999997</c:v>
                </c:pt>
                <c:pt idx="5455">
                  <c:v>-32000</c:v>
                </c:pt>
                <c:pt idx="5456">
                  <c:v>-5999.99999999952</c:v>
                </c:pt>
                <c:pt idx="5457">
                  <c:v>69500</c:v>
                </c:pt>
                <c:pt idx="5458">
                  <c:v>36499.9999999988</c:v>
                </c:pt>
                <c:pt idx="5459">
                  <c:v>-13499.9999999991</c:v>
                </c:pt>
                <c:pt idx="5460">
                  <c:v>26500.0000000001</c:v>
                </c:pt>
                <c:pt idx="5461">
                  <c:v>79999.9999999997</c:v>
                </c:pt>
                <c:pt idx="5462">
                  <c:v>33499.9999999994</c:v>
                </c:pt>
                <c:pt idx="5463">
                  <c:v>-16999.9999999995</c:v>
                </c:pt>
                <c:pt idx="5464">
                  <c:v>181000</c:v>
                </c:pt>
                <c:pt idx="5465">
                  <c:v>4500.00000000088</c:v>
                </c:pt>
                <c:pt idx="5466">
                  <c:v>253000</c:v>
                </c:pt>
                <c:pt idx="5467">
                  <c:v>-83500.0000000001</c:v>
                </c:pt>
                <c:pt idx="5468">
                  <c:v>126500</c:v>
                </c:pt>
                <c:pt idx="5469">
                  <c:v>43000</c:v>
                </c:pt>
                <c:pt idx="5470">
                  <c:v>-34500.0000000006</c:v>
                </c:pt>
                <c:pt idx="5471">
                  <c:v>-416500</c:v>
                </c:pt>
                <c:pt idx="5472">
                  <c:v>-130499.999999999</c:v>
                </c:pt>
                <c:pt idx="5473">
                  <c:v>89499.9999999996</c:v>
                </c:pt>
                <c:pt idx="5474">
                  <c:v>37500</c:v>
                </c:pt>
                <c:pt idx="5475">
                  <c:v>-18000.0000000007</c:v>
                </c:pt>
                <c:pt idx="5476">
                  <c:v>25000</c:v>
                </c:pt>
                <c:pt idx="5477">
                  <c:v>60000.0000000009</c:v>
                </c:pt>
                <c:pt idx="5478">
                  <c:v>43499.9999999995</c:v>
                </c:pt>
                <c:pt idx="5479">
                  <c:v>-34000.0000000003</c:v>
                </c:pt>
                <c:pt idx="5480">
                  <c:v>26500.0000000001</c:v>
                </c:pt>
                <c:pt idx="5481">
                  <c:v>11500.0000000002</c:v>
                </c:pt>
                <c:pt idx="5482">
                  <c:v>32000</c:v>
                </c:pt>
                <c:pt idx="5483">
                  <c:v>-102999.999999999</c:v>
                </c:pt>
                <c:pt idx="5484">
                  <c:v>100999.999999999</c:v>
                </c:pt>
                <c:pt idx="5485">
                  <c:v>-88999.9999999993</c:v>
                </c:pt>
                <c:pt idx="5486">
                  <c:v>-8499.99999999937</c:v>
                </c:pt>
                <c:pt idx="5487">
                  <c:v>-33000.0000000013</c:v>
                </c:pt>
                <c:pt idx="5488">
                  <c:v>80500.0000000014</c:v>
                </c:pt>
                <c:pt idx="5489">
                  <c:v>-10000.0000000009</c:v>
                </c:pt>
                <c:pt idx="5490">
                  <c:v>-57000</c:v>
                </c:pt>
                <c:pt idx="5491">
                  <c:v>28500.0000000004</c:v>
                </c:pt>
                <c:pt idx="5492">
                  <c:v>-125000.000000001</c:v>
                </c:pt>
                <c:pt idx="5493">
                  <c:v>48499.9999999999</c:v>
                </c:pt>
                <c:pt idx="5494">
                  <c:v>-18500.0000000002</c:v>
                </c:pt>
                <c:pt idx="5495">
                  <c:v>61000.0000000006</c:v>
                </c:pt>
                <c:pt idx="5496">
                  <c:v>129000</c:v>
                </c:pt>
                <c:pt idx="5497">
                  <c:v>43500.0000000002</c:v>
                </c:pt>
                <c:pt idx="5498">
                  <c:v>-45500.0000000005</c:v>
                </c:pt>
                <c:pt idx="5499">
                  <c:v>-52999.9999999994</c:v>
                </c:pt>
                <c:pt idx="5500">
                  <c:v>-56500.0000000005</c:v>
                </c:pt>
                <c:pt idx="5501">
                  <c:v>-91999.9999999995</c:v>
                </c:pt>
                <c:pt idx="5502">
                  <c:v>-23500.0000000007</c:v>
                </c:pt>
                <c:pt idx="5503">
                  <c:v>1000.00000000122</c:v>
                </c:pt>
                <c:pt idx="5504">
                  <c:v>-5000.00000000114</c:v>
                </c:pt>
                <c:pt idx="5505">
                  <c:v>-499.999999999545</c:v>
                </c:pt>
                <c:pt idx="5506">
                  <c:v>-53000.0000000001</c:v>
                </c:pt>
                <c:pt idx="5507">
                  <c:v>-26500.0000000001</c:v>
                </c:pt>
                <c:pt idx="5508">
                  <c:v>37499.9999999993</c:v>
                </c:pt>
                <c:pt idx="5509">
                  <c:v>-79999.999999999</c:v>
                </c:pt>
                <c:pt idx="5510">
                  <c:v>28999.9999999999</c:v>
                </c:pt>
                <c:pt idx="5511">
                  <c:v>-35000.0000000001</c:v>
                </c:pt>
                <c:pt idx="5512">
                  <c:v>31499.9999999998</c:v>
                </c:pt>
                <c:pt idx="5513">
                  <c:v>-2999.9999999994</c:v>
                </c:pt>
                <c:pt idx="5514">
                  <c:v>-42000.0000000009</c:v>
                </c:pt>
                <c:pt idx="5515">
                  <c:v>22000.0000000006</c:v>
                </c:pt>
                <c:pt idx="5516">
                  <c:v>45999.9999999994</c:v>
                </c:pt>
                <c:pt idx="5517">
                  <c:v>3999.99999999991</c:v>
                </c:pt>
                <c:pt idx="5518">
                  <c:v>-20999.9999999994</c:v>
                </c:pt>
                <c:pt idx="5519">
                  <c:v>146000</c:v>
                </c:pt>
                <c:pt idx="5520">
                  <c:v>-142500</c:v>
                </c:pt>
                <c:pt idx="5521">
                  <c:v>12500.0000000007</c:v>
                </c:pt>
                <c:pt idx="5522">
                  <c:v>-84500.0000000006</c:v>
                </c:pt>
                <c:pt idx="5523">
                  <c:v>12000.0000000005</c:v>
                </c:pt>
                <c:pt idx="5524">
                  <c:v>-89500.0000000003</c:v>
                </c:pt>
                <c:pt idx="5525">
                  <c:v>121500</c:v>
                </c:pt>
                <c:pt idx="5526">
                  <c:v>-111500</c:v>
                </c:pt>
                <c:pt idx="5527">
                  <c:v>0</c:v>
                </c:pt>
                <c:pt idx="5528">
                  <c:v>63499.9999999998</c:v>
                </c:pt>
                <c:pt idx="5529">
                  <c:v>32500.0000000003</c:v>
                </c:pt>
                <c:pt idx="5530">
                  <c:v>-23000.0000000004</c:v>
                </c:pt>
                <c:pt idx="5531">
                  <c:v>18000</c:v>
                </c:pt>
                <c:pt idx="5532">
                  <c:v>-49999.9999999993</c:v>
                </c:pt>
                <c:pt idx="5533">
                  <c:v>5999.99999999952</c:v>
                </c:pt>
                <c:pt idx="5534">
                  <c:v>22500.0000000001</c:v>
                </c:pt>
                <c:pt idx="5535">
                  <c:v>80000.0000000004</c:v>
                </c:pt>
                <c:pt idx="5536">
                  <c:v>-31000.0000000002</c:v>
                </c:pt>
                <c:pt idx="5537">
                  <c:v>65499.9999999994</c:v>
                </c:pt>
                <c:pt idx="5538">
                  <c:v>-115500</c:v>
                </c:pt>
                <c:pt idx="5539">
                  <c:v>-85999.9999999992</c:v>
                </c:pt>
                <c:pt idx="5540">
                  <c:v>34499.9999999999</c:v>
                </c:pt>
                <c:pt idx="5541">
                  <c:v>-69500</c:v>
                </c:pt>
                <c:pt idx="5542">
                  <c:v>2499.99999999986</c:v>
                </c:pt>
                <c:pt idx="5543">
                  <c:v>35999.9999999999</c:v>
                </c:pt>
                <c:pt idx="5544">
                  <c:v>2500.00000000057</c:v>
                </c:pt>
                <c:pt idx="5545">
                  <c:v>68999.9999999991</c:v>
                </c:pt>
                <c:pt idx="5546">
                  <c:v>-91499.9999999999</c:v>
                </c:pt>
                <c:pt idx="5547">
                  <c:v>-120000</c:v>
                </c:pt>
                <c:pt idx="5548">
                  <c:v>47500.0000000001</c:v>
                </c:pt>
                <c:pt idx="5549">
                  <c:v>-10500.0000000004</c:v>
                </c:pt>
                <c:pt idx="5550">
                  <c:v>-16499.9999999999</c:v>
                </c:pt>
                <c:pt idx="5551">
                  <c:v>-6500.00000000013</c:v>
                </c:pt>
                <c:pt idx="5552">
                  <c:v>30000.0000000004</c:v>
                </c:pt>
                <c:pt idx="5553">
                  <c:v>17499.9999999994</c:v>
                </c:pt>
                <c:pt idx="5554">
                  <c:v>0</c:v>
                </c:pt>
                <c:pt idx="5555">
                  <c:v>112000</c:v>
                </c:pt>
                <c:pt idx="5556">
                  <c:v>9000.00000000034</c:v>
                </c:pt>
                <c:pt idx="5557">
                  <c:v>0</c:v>
                </c:pt>
                <c:pt idx="5558">
                  <c:v>-41500.0000000006</c:v>
                </c:pt>
                <c:pt idx="5559">
                  <c:v>-20000.0000000003</c:v>
                </c:pt>
                <c:pt idx="5560">
                  <c:v>5000.00000000043</c:v>
                </c:pt>
                <c:pt idx="5561">
                  <c:v>22500.0000000001</c:v>
                </c:pt>
                <c:pt idx="5562">
                  <c:v>-13500.0000000005</c:v>
                </c:pt>
                <c:pt idx="5563">
                  <c:v>-3499.99999999966</c:v>
                </c:pt>
                <c:pt idx="5564">
                  <c:v>-23000</c:v>
                </c:pt>
                <c:pt idx="5565">
                  <c:v>-9499.99999999953</c:v>
                </c:pt>
                <c:pt idx="5566">
                  <c:v>14499.9999999996</c:v>
                </c:pt>
                <c:pt idx="5567">
                  <c:v>75499.9999999999</c:v>
                </c:pt>
                <c:pt idx="5568">
                  <c:v>-107500</c:v>
                </c:pt>
                <c:pt idx="5569">
                  <c:v>11000.0000000003</c:v>
                </c:pt>
                <c:pt idx="5570">
                  <c:v>67499.9999999997</c:v>
                </c:pt>
                <c:pt idx="5571">
                  <c:v>-6499.99999999977</c:v>
                </c:pt>
                <c:pt idx="5572">
                  <c:v>0</c:v>
                </c:pt>
                <c:pt idx="5573">
                  <c:v>-69999.9999999996</c:v>
                </c:pt>
                <c:pt idx="5574">
                  <c:v>-13000.0000000003</c:v>
                </c:pt>
                <c:pt idx="5575">
                  <c:v>-78000.0000000001</c:v>
                </c:pt>
                <c:pt idx="5576">
                  <c:v>-77499.9999999999</c:v>
                </c:pt>
                <c:pt idx="5577">
                  <c:v>-44000.0000000001</c:v>
                </c:pt>
                <c:pt idx="5578">
                  <c:v>15000.0000000002</c:v>
                </c:pt>
                <c:pt idx="5579">
                  <c:v>14000.0000000001</c:v>
                </c:pt>
                <c:pt idx="5580">
                  <c:v>81499.9999999998</c:v>
                </c:pt>
                <c:pt idx="5581">
                  <c:v>-23499.9999999996</c:v>
                </c:pt>
                <c:pt idx="5582">
                  <c:v>8999.99999999999</c:v>
                </c:pt>
                <c:pt idx="5583">
                  <c:v>52999.9999999994</c:v>
                </c:pt>
                <c:pt idx="5584">
                  <c:v>27499.9999999999</c:v>
                </c:pt>
                <c:pt idx="5585">
                  <c:v>-62999.9999999995</c:v>
                </c:pt>
                <c:pt idx="5586">
                  <c:v>-30000.0000000001</c:v>
                </c:pt>
                <c:pt idx="5587">
                  <c:v>2000.00000000031</c:v>
                </c:pt>
                <c:pt idx="5588">
                  <c:v>-28500.0000000004</c:v>
                </c:pt>
                <c:pt idx="5589">
                  <c:v>-27000</c:v>
                </c:pt>
                <c:pt idx="5590">
                  <c:v>-35999.9999999999</c:v>
                </c:pt>
                <c:pt idx="5591">
                  <c:v>-72000.0000000003</c:v>
                </c:pt>
                <c:pt idx="5592">
                  <c:v>29000.0000000003</c:v>
                </c:pt>
                <c:pt idx="5593">
                  <c:v>10999.9999999999</c:v>
                </c:pt>
                <c:pt idx="5594">
                  <c:v>24999.9999999997</c:v>
                </c:pt>
                <c:pt idx="5595">
                  <c:v>94500.0000000004</c:v>
                </c:pt>
                <c:pt idx="5596">
                  <c:v>-37000.0000000005</c:v>
                </c:pt>
                <c:pt idx="5597">
                  <c:v>17000.0000000002</c:v>
                </c:pt>
                <c:pt idx="5598">
                  <c:v>-52999.9999999998</c:v>
                </c:pt>
                <c:pt idx="5599">
                  <c:v>30000.0000000001</c:v>
                </c:pt>
                <c:pt idx="5600">
                  <c:v>-5500.00000000033</c:v>
                </c:pt>
                <c:pt idx="5601">
                  <c:v>-36499.9999999995</c:v>
                </c:pt>
                <c:pt idx="5602">
                  <c:v>37999.9999999999</c:v>
                </c:pt>
                <c:pt idx="5603">
                  <c:v>-68000.0000000003</c:v>
                </c:pt>
                <c:pt idx="5604">
                  <c:v>-44999.9999999999</c:v>
                </c:pt>
                <c:pt idx="5605">
                  <c:v>60000.0000000001</c:v>
                </c:pt>
                <c:pt idx="5606">
                  <c:v>33500.0000000001</c:v>
                </c:pt>
                <c:pt idx="5607">
                  <c:v>28499.9999999997</c:v>
                </c:pt>
                <c:pt idx="5608">
                  <c:v>37000.0000000005</c:v>
                </c:pt>
                <c:pt idx="5609">
                  <c:v>34499.9999999999</c:v>
                </c:pt>
                <c:pt idx="5610">
                  <c:v>-135500</c:v>
                </c:pt>
                <c:pt idx="5611">
                  <c:v>-13500.0000000005</c:v>
                </c:pt>
                <c:pt idx="5612">
                  <c:v>54499.9999999995</c:v>
                </c:pt>
                <c:pt idx="5613">
                  <c:v>56000.0000000009</c:v>
                </c:pt>
                <c:pt idx="5614">
                  <c:v>-50999.9999999998</c:v>
                </c:pt>
                <c:pt idx="5615">
                  <c:v>10999.9999999999</c:v>
                </c:pt>
                <c:pt idx="5616">
                  <c:v>-1000.00000000051</c:v>
                </c:pt>
                <c:pt idx="5617">
                  <c:v>28999.9999999999</c:v>
                </c:pt>
                <c:pt idx="5618">
                  <c:v>39999.9999999999</c:v>
                </c:pt>
                <c:pt idx="5619">
                  <c:v>197000</c:v>
                </c:pt>
                <c:pt idx="5620">
                  <c:v>-89499.9999999996</c:v>
                </c:pt>
                <c:pt idx="5621">
                  <c:v>-63499.9999999998</c:v>
                </c:pt>
                <c:pt idx="5622">
                  <c:v>-12500.0000000007</c:v>
                </c:pt>
                <c:pt idx="5623">
                  <c:v>137000</c:v>
                </c:pt>
                <c:pt idx="5624">
                  <c:v>-102000</c:v>
                </c:pt>
                <c:pt idx="5625">
                  <c:v>58000.0000000005</c:v>
                </c:pt>
                <c:pt idx="5626">
                  <c:v>39000.0000000001</c:v>
                </c:pt>
                <c:pt idx="5627">
                  <c:v>-24000.0000000002</c:v>
                </c:pt>
                <c:pt idx="5628">
                  <c:v>34499.9999999999</c:v>
                </c:pt>
                <c:pt idx="5629">
                  <c:v>-85999.9999999999</c:v>
                </c:pt>
                <c:pt idx="5630">
                  <c:v>-10999.9999999999</c:v>
                </c:pt>
                <c:pt idx="5631">
                  <c:v>-42499.9999999997</c:v>
                </c:pt>
                <c:pt idx="5632">
                  <c:v>179499.999999999</c:v>
                </c:pt>
                <c:pt idx="5633">
                  <c:v>63499.9999999998</c:v>
                </c:pt>
                <c:pt idx="5634">
                  <c:v>24000.0000000002</c:v>
                </c:pt>
                <c:pt idx="5635">
                  <c:v>9499.99999999988</c:v>
                </c:pt>
                <c:pt idx="5636">
                  <c:v>-39499.9999999989</c:v>
                </c:pt>
                <c:pt idx="5637">
                  <c:v>-6000.00000000094</c:v>
                </c:pt>
                <c:pt idx="5638">
                  <c:v>-68500.0000000002</c:v>
                </c:pt>
                <c:pt idx="5639">
                  <c:v>203000</c:v>
                </c:pt>
                <c:pt idx="5640">
                  <c:v>121000</c:v>
                </c:pt>
                <c:pt idx="5641">
                  <c:v>33000.0000000006</c:v>
                </c:pt>
                <c:pt idx="5642">
                  <c:v>95999.9999999994</c:v>
                </c:pt>
                <c:pt idx="5643">
                  <c:v>278500</c:v>
                </c:pt>
                <c:pt idx="5644">
                  <c:v>631500.000000001</c:v>
                </c:pt>
                <c:pt idx="5645">
                  <c:v>457500.000000001</c:v>
                </c:pt>
                <c:pt idx="5646">
                  <c:v>-868500.000000002</c:v>
                </c:pt>
                <c:pt idx="5647">
                  <c:v>252000</c:v>
                </c:pt>
                <c:pt idx="5648">
                  <c:v>311000.000000001</c:v>
                </c:pt>
                <c:pt idx="5649">
                  <c:v>244500</c:v>
                </c:pt>
                <c:pt idx="5650">
                  <c:v>-399500</c:v>
                </c:pt>
                <c:pt idx="5651">
                  <c:v>-105499.999999999</c:v>
                </c:pt>
                <c:pt idx="5652">
                  <c:v>-474000</c:v>
                </c:pt>
                <c:pt idx="5653">
                  <c:v>351000</c:v>
                </c:pt>
                <c:pt idx="5654">
                  <c:v>-108500.000000001</c:v>
                </c:pt>
                <c:pt idx="5655">
                  <c:v>-206500</c:v>
                </c:pt>
                <c:pt idx="5656">
                  <c:v>153500.000000001</c:v>
                </c:pt>
                <c:pt idx="5657">
                  <c:v>-203000</c:v>
                </c:pt>
                <c:pt idx="5658">
                  <c:v>254500</c:v>
                </c:pt>
                <c:pt idx="5659">
                  <c:v>104000</c:v>
                </c:pt>
                <c:pt idx="5660">
                  <c:v>322499.999999999</c:v>
                </c:pt>
                <c:pt idx="5661">
                  <c:v>-423500</c:v>
                </c:pt>
                <c:pt idx="5662">
                  <c:v>260500</c:v>
                </c:pt>
                <c:pt idx="5663">
                  <c:v>730500</c:v>
                </c:pt>
                <c:pt idx="5664">
                  <c:v>-395000.000000001</c:v>
                </c:pt>
                <c:pt idx="5665">
                  <c:v>-1036000</c:v>
                </c:pt>
                <c:pt idx="5666">
                  <c:v>499000</c:v>
                </c:pt>
                <c:pt idx="5667">
                  <c:v>-130000</c:v>
                </c:pt>
                <c:pt idx="5668">
                  <c:v>27499.9999999991</c:v>
                </c:pt>
                <c:pt idx="5669">
                  <c:v>-535500.000000001</c:v>
                </c:pt>
                <c:pt idx="5670">
                  <c:v>185000.000000001</c:v>
                </c:pt>
                <c:pt idx="5671">
                  <c:v>256999.999999999</c:v>
                </c:pt>
                <c:pt idx="5672">
                  <c:v>-155000</c:v>
                </c:pt>
                <c:pt idx="5673">
                  <c:v>276500</c:v>
                </c:pt>
                <c:pt idx="5674">
                  <c:v>121000</c:v>
                </c:pt>
                <c:pt idx="5675">
                  <c:v>-252999.999999999</c:v>
                </c:pt>
                <c:pt idx="5676">
                  <c:v>460499.999999999</c:v>
                </c:pt>
                <c:pt idx="5677">
                  <c:v>-15499.9999999994</c:v>
                </c:pt>
                <c:pt idx="5678">
                  <c:v>45499.9999999998</c:v>
                </c:pt>
                <c:pt idx="5679">
                  <c:v>169500</c:v>
                </c:pt>
                <c:pt idx="5680">
                  <c:v>375000</c:v>
                </c:pt>
                <c:pt idx="5681">
                  <c:v>-187000</c:v>
                </c:pt>
                <c:pt idx="5682">
                  <c:v>-27000.000000001</c:v>
                </c:pt>
                <c:pt idx="5683">
                  <c:v>215500</c:v>
                </c:pt>
                <c:pt idx="5684">
                  <c:v>-150500</c:v>
                </c:pt>
                <c:pt idx="5685">
                  <c:v>57000</c:v>
                </c:pt>
                <c:pt idx="5686">
                  <c:v>-33999.9999999996</c:v>
                </c:pt>
                <c:pt idx="5687">
                  <c:v>137500</c:v>
                </c:pt>
                <c:pt idx="5688">
                  <c:v>159000</c:v>
                </c:pt>
                <c:pt idx="5689">
                  <c:v>-71500.0000000004</c:v>
                </c:pt>
                <c:pt idx="5690">
                  <c:v>-17499.9999999997</c:v>
                </c:pt>
                <c:pt idx="5691">
                  <c:v>280500</c:v>
                </c:pt>
                <c:pt idx="5692">
                  <c:v>187500</c:v>
                </c:pt>
                <c:pt idx="5693">
                  <c:v>88500.0000000005</c:v>
                </c:pt>
                <c:pt idx="5694">
                  <c:v>-754500.000000001</c:v>
                </c:pt>
                <c:pt idx="5695">
                  <c:v>5500.0000000007</c:v>
                </c:pt>
                <c:pt idx="5696">
                  <c:v>-38000.000000001</c:v>
                </c:pt>
                <c:pt idx="5697">
                  <c:v>-64499.9999999996</c:v>
                </c:pt>
                <c:pt idx="5698">
                  <c:v>-246000</c:v>
                </c:pt>
                <c:pt idx="5699">
                  <c:v>112000.000000001</c:v>
                </c:pt>
                <c:pt idx="5700">
                  <c:v>-19500.0000000007</c:v>
                </c:pt>
                <c:pt idx="5701">
                  <c:v>209499.999999999</c:v>
                </c:pt>
                <c:pt idx="5702">
                  <c:v>141000.000000001</c:v>
                </c:pt>
                <c:pt idx="5703">
                  <c:v>69000.0000000005</c:v>
                </c:pt>
                <c:pt idx="5704">
                  <c:v>-157500.000000001</c:v>
                </c:pt>
                <c:pt idx="5705">
                  <c:v>-166500.000000001</c:v>
                </c:pt>
                <c:pt idx="5706">
                  <c:v>59500.0000000013</c:v>
                </c:pt>
                <c:pt idx="5707">
                  <c:v>-144500</c:v>
                </c:pt>
                <c:pt idx="5708">
                  <c:v>99000.0000000002</c:v>
                </c:pt>
                <c:pt idx="5709">
                  <c:v>-65500.0000000008</c:v>
                </c:pt>
                <c:pt idx="5710">
                  <c:v>-85999.9999999992</c:v>
                </c:pt>
                <c:pt idx="5711">
                  <c:v>-183000</c:v>
                </c:pt>
                <c:pt idx="5712">
                  <c:v>-292000.000000001</c:v>
                </c:pt>
                <c:pt idx="5713">
                  <c:v>93500.000000001</c:v>
                </c:pt>
                <c:pt idx="5714">
                  <c:v>18999.9999999991</c:v>
                </c:pt>
                <c:pt idx="5715">
                  <c:v>2000.00000000032</c:v>
                </c:pt>
                <c:pt idx="5716">
                  <c:v>-391999.999999999</c:v>
                </c:pt>
                <c:pt idx="5717">
                  <c:v>-140000.000000001</c:v>
                </c:pt>
                <c:pt idx="5718">
                  <c:v>42500.0000000004</c:v>
                </c:pt>
                <c:pt idx="5719">
                  <c:v>-58000.0000000006</c:v>
                </c:pt>
                <c:pt idx="5720">
                  <c:v>85500.0000000004</c:v>
                </c:pt>
                <c:pt idx="5721">
                  <c:v>-74499.9999999998</c:v>
                </c:pt>
                <c:pt idx="5722">
                  <c:v>-21000.0000000008</c:v>
                </c:pt>
                <c:pt idx="5723">
                  <c:v>34500.0000000006</c:v>
                </c:pt>
                <c:pt idx="5724">
                  <c:v>-64500.000000001</c:v>
                </c:pt>
                <c:pt idx="5725">
                  <c:v>82000.0000000007</c:v>
                </c:pt>
                <c:pt idx="5726">
                  <c:v>67000.0000000002</c:v>
                </c:pt>
                <c:pt idx="5727">
                  <c:v>-38999.9999999993</c:v>
                </c:pt>
                <c:pt idx="5728">
                  <c:v>-64000.0000000008</c:v>
                </c:pt>
                <c:pt idx="5729">
                  <c:v>311000</c:v>
                </c:pt>
                <c:pt idx="5730">
                  <c:v>20499.9999999998</c:v>
                </c:pt>
                <c:pt idx="5731">
                  <c:v>59500.0000000006</c:v>
                </c:pt>
                <c:pt idx="5732">
                  <c:v>22499.9999999994</c:v>
                </c:pt>
                <c:pt idx="5733">
                  <c:v>151000.000000001</c:v>
                </c:pt>
                <c:pt idx="5734">
                  <c:v>-4000.00000000063</c:v>
                </c:pt>
                <c:pt idx="5735">
                  <c:v>-176999.999999999</c:v>
                </c:pt>
                <c:pt idx="5736">
                  <c:v>148499.999999999</c:v>
                </c:pt>
                <c:pt idx="5737">
                  <c:v>-17999.9999999993</c:v>
                </c:pt>
                <c:pt idx="5738">
                  <c:v>116499.999999999</c:v>
                </c:pt>
                <c:pt idx="5739">
                  <c:v>-324499.999999999</c:v>
                </c:pt>
                <c:pt idx="5740">
                  <c:v>-18500.0000000009</c:v>
                </c:pt>
                <c:pt idx="5741">
                  <c:v>195000</c:v>
                </c:pt>
                <c:pt idx="5742">
                  <c:v>-90999.999999999</c:v>
                </c:pt>
                <c:pt idx="5743">
                  <c:v>-151000.000000001</c:v>
                </c:pt>
                <c:pt idx="5744">
                  <c:v>-17500.0000000004</c:v>
                </c:pt>
                <c:pt idx="5745">
                  <c:v>-341499.999999999</c:v>
                </c:pt>
                <c:pt idx="5746">
                  <c:v>-64000.0000000001</c:v>
                </c:pt>
                <c:pt idx="5747">
                  <c:v>59999.9999999994</c:v>
                </c:pt>
                <c:pt idx="5748">
                  <c:v>190500</c:v>
                </c:pt>
                <c:pt idx="5749">
                  <c:v>143000.000000001</c:v>
                </c:pt>
                <c:pt idx="5750">
                  <c:v>74999.9999999986</c:v>
                </c:pt>
                <c:pt idx="5751">
                  <c:v>57000.0000000007</c:v>
                </c:pt>
                <c:pt idx="5752">
                  <c:v>-195500.000000001</c:v>
                </c:pt>
                <c:pt idx="5753">
                  <c:v>122500</c:v>
                </c:pt>
                <c:pt idx="5754">
                  <c:v>184500.000000001</c:v>
                </c:pt>
                <c:pt idx="5755">
                  <c:v>-99000.0000000002</c:v>
                </c:pt>
                <c:pt idx="5756">
                  <c:v>226000</c:v>
                </c:pt>
                <c:pt idx="5757">
                  <c:v>165500</c:v>
                </c:pt>
                <c:pt idx="5758">
                  <c:v>-400000.000000001</c:v>
                </c:pt>
                <c:pt idx="5759">
                  <c:v>123500.000000001</c:v>
                </c:pt>
                <c:pt idx="5760">
                  <c:v>-20499.9999999998</c:v>
                </c:pt>
                <c:pt idx="5761">
                  <c:v>-20500.0000000013</c:v>
                </c:pt>
                <c:pt idx="5762">
                  <c:v>14500.0000000003</c:v>
                </c:pt>
                <c:pt idx="5763">
                  <c:v>-2500.00000000057</c:v>
                </c:pt>
                <c:pt idx="5764">
                  <c:v>377500.000000001</c:v>
                </c:pt>
                <c:pt idx="5765">
                  <c:v>-11500.0000000002</c:v>
                </c:pt>
                <c:pt idx="5766">
                  <c:v>-106500</c:v>
                </c:pt>
                <c:pt idx="5767">
                  <c:v>-71999.9999999999</c:v>
                </c:pt>
                <c:pt idx="5768">
                  <c:v>-42000.0000000009</c:v>
                </c:pt>
                <c:pt idx="5769">
                  <c:v>135500.000000001</c:v>
                </c:pt>
                <c:pt idx="5770">
                  <c:v>57499.9999999988</c:v>
                </c:pt>
                <c:pt idx="5771">
                  <c:v>-83999.9999999996</c:v>
                </c:pt>
                <c:pt idx="5772">
                  <c:v>-44499.9999999993</c:v>
                </c:pt>
                <c:pt idx="5773">
                  <c:v>-17500.0000000012</c:v>
                </c:pt>
                <c:pt idx="5774">
                  <c:v>-191999.999999999</c:v>
                </c:pt>
                <c:pt idx="5775">
                  <c:v>291999.999999999</c:v>
                </c:pt>
                <c:pt idx="5776">
                  <c:v>-100999.999999999</c:v>
                </c:pt>
                <c:pt idx="5777">
                  <c:v>-271500</c:v>
                </c:pt>
                <c:pt idx="5778">
                  <c:v>7000.00000000003</c:v>
                </c:pt>
                <c:pt idx="5779">
                  <c:v>-431000</c:v>
                </c:pt>
                <c:pt idx="5780">
                  <c:v>76500.0000000001</c:v>
                </c:pt>
                <c:pt idx="5781">
                  <c:v>-819499.999999999</c:v>
                </c:pt>
                <c:pt idx="5782">
                  <c:v>1216000</c:v>
                </c:pt>
                <c:pt idx="5783">
                  <c:v>-20500.0000000006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Backtest!E19</c:f>
              <c:strCache>
                <c:ptCount val="1"/>
                <c:pt idx="0">
                  <c:v>Hist VaR CL2</c:v>
                </c:pt>
              </c:strCache>
            </c:strRef>
          </c:tx>
          <c:spPr>
            <a:solidFill>
              <a:srgbClr val="be4b48"/>
            </a:solidFill>
            <a:ln w="61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Backtest!$A$20:$A$5803</c:f>
              <c:strCache>
                <c:ptCount val="5784"/>
                <c:pt idx="0">
                  <c:v>2001-05-30</c:v>
                </c:pt>
                <c:pt idx="1">
                  <c:v>2001-05-31</c:v>
                </c:pt>
                <c:pt idx="2">
                  <c:v>2001-06-04</c:v>
                </c:pt>
                <c:pt idx="3">
                  <c:v>2001-06-06</c:v>
                </c:pt>
                <c:pt idx="4">
                  <c:v>2001-06-07</c:v>
                </c:pt>
                <c:pt idx="5">
                  <c:v>2001-06-12</c:v>
                </c:pt>
                <c:pt idx="6">
                  <c:v>2001-06-13</c:v>
                </c:pt>
                <c:pt idx="7">
                  <c:v>2001-06-14</c:v>
                </c:pt>
                <c:pt idx="8">
                  <c:v>2001-06-15</c:v>
                </c:pt>
                <c:pt idx="9">
                  <c:v>2001-06-18</c:v>
                </c:pt>
                <c:pt idx="10">
                  <c:v>2001-06-19</c:v>
                </c:pt>
                <c:pt idx="11">
                  <c:v>2001-06-20</c:v>
                </c:pt>
                <c:pt idx="12">
                  <c:v>2001-06-21</c:v>
                </c:pt>
                <c:pt idx="13">
                  <c:v>2001-06-22</c:v>
                </c:pt>
                <c:pt idx="14">
                  <c:v>2001-06-25</c:v>
                </c:pt>
                <c:pt idx="15">
                  <c:v>2001-06-26</c:v>
                </c:pt>
                <c:pt idx="16">
                  <c:v>2001-06-27</c:v>
                </c:pt>
                <c:pt idx="17">
                  <c:v>2001-06-29</c:v>
                </c:pt>
                <c:pt idx="18">
                  <c:v>2001-07-03</c:v>
                </c:pt>
                <c:pt idx="19">
                  <c:v>2001-07-05</c:v>
                </c:pt>
                <c:pt idx="20">
                  <c:v>2001-07-06</c:v>
                </c:pt>
                <c:pt idx="21">
                  <c:v>2001-07-09</c:v>
                </c:pt>
                <c:pt idx="22">
                  <c:v>2001-07-10</c:v>
                </c:pt>
                <c:pt idx="23">
                  <c:v>2001-07-11</c:v>
                </c:pt>
                <c:pt idx="24">
                  <c:v>2001-07-12</c:v>
                </c:pt>
                <c:pt idx="25">
                  <c:v>2001-07-13</c:v>
                </c:pt>
                <c:pt idx="26">
                  <c:v>2001-07-16</c:v>
                </c:pt>
                <c:pt idx="27">
                  <c:v>2001-07-18</c:v>
                </c:pt>
                <c:pt idx="28">
                  <c:v>2001-07-20</c:v>
                </c:pt>
                <c:pt idx="29">
                  <c:v>2001-07-23</c:v>
                </c:pt>
                <c:pt idx="30">
                  <c:v>2001-07-24</c:v>
                </c:pt>
                <c:pt idx="31">
                  <c:v>2001-07-26</c:v>
                </c:pt>
                <c:pt idx="32">
                  <c:v>2001-07-27</c:v>
                </c:pt>
                <c:pt idx="33">
                  <c:v>2001-07-30</c:v>
                </c:pt>
                <c:pt idx="34">
                  <c:v>2001-07-31</c:v>
                </c:pt>
                <c:pt idx="35">
                  <c:v>2001-08-01</c:v>
                </c:pt>
                <c:pt idx="36">
                  <c:v>2001-08-02</c:v>
                </c:pt>
                <c:pt idx="37">
                  <c:v>2001-08-03</c:v>
                </c:pt>
                <c:pt idx="38">
                  <c:v>2001-08-06</c:v>
                </c:pt>
                <c:pt idx="39">
                  <c:v>2001-08-07</c:v>
                </c:pt>
                <c:pt idx="40">
                  <c:v>2001-08-08</c:v>
                </c:pt>
                <c:pt idx="41">
                  <c:v>2001-08-09</c:v>
                </c:pt>
                <c:pt idx="42">
                  <c:v>2001-08-16</c:v>
                </c:pt>
                <c:pt idx="43">
                  <c:v>2001-08-17</c:v>
                </c:pt>
                <c:pt idx="44">
                  <c:v>2001-08-20</c:v>
                </c:pt>
                <c:pt idx="45">
                  <c:v>2001-08-22</c:v>
                </c:pt>
                <c:pt idx="46">
                  <c:v>2001-08-23</c:v>
                </c:pt>
                <c:pt idx="47">
                  <c:v>2001-08-24</c:v>
                </c:pt>
                <c:pt idx="48">
                  <c:v>2001-08-28</c:v>
                </c:pt>
                <c:pt idx="49">
                  <c:v>2001-08-29</c:v>
                </c:pt>
                <c:pt idx="50">
                  <c:v>2001-08-30</c:v>
                </c:pt>
                <c:pt idx="51">
                  <c:v>2001-09-05</c:v>
                </c:pt>
                <c:pt idx="52">
                  <c:v>2001-09-06</c:v>
                </c:pt>
                <c:pt idx="53">
                  <c:v>2001-09-10</c:v>
                </c:pt>
                <c:pt idx="54">
                  <c:v>2001-09-13</c:v>
                </c:pt>
                <c:pt idx="55">
                  <c:v>2001-09-19</c:v>
                </c:pt>
                <c:pt idx="56">
                  <c:v>2001-09-24</c:v>
                </c:pt>
                <c:pt idx="57">
                  <c:v>2001-09-25</c:v>
                </c:pt>
                <c:pt idx="58">
                  <c:v>2001-09-27</c:v>
                </c:pt>
                <c:pt idx="59">
                  <c:v>2001-09-28</c:v>
                </c:pt>
                <c:pt idx="60">
                  <c:v>2001-10-01</c:v>
                </c:pt>
                <c:pt idx="61">
                  <c:v>2001-10-02</c:v>
                </c:pt>
                <c:pt idx="62">
                  <c:v>2001-10-11</c:v>
                </c:pt>
                <c:pt idx="63">
                  <c:v>2001-10-12</c:v>
                </c:pt>
                <c:pt idx="64">
                  <c:v>2001-10-16</c:v>
                </c:pt>
                <c:pt idx="65">
                  <c:v>2001-10-17</c:v>
                </c:pt>
                <c:pt idx="66">
                  <c:v>2001-10-18</c:v>
                </c:pt>
                <c:pt idx="67">
                  <c:v>2001-10-19</c:v>
                </c:pt>
                <c:pt idx="68">
                  <c:v>2001-10-23</c:v>
                </c:pt>
                <c:pt idx="69">
                  <c:v>2001-10-24</c:v>
                </c:pt>
                <c:pt idx="70">
                  <c:v>2001-10-25</c:v>
                </c:pt>
                <c:pt idx="71">
                  <c:v>2001-10-26</c:v>
                </c:pt>
                <c:pt idx="72">
                  <c:v>2001-10-29</c:v>
                </c:pt>
                <c:pt idx="73">
                  <c:v>2001-10-30</c:v>
                </c:pt>
                <c:pt idx="74">
                  <c:v>2001-10-31</c:v>
                </c:pt>
                <c:pt idx="75">
                  <c:v>2001-11-01</c:v>
                </c:pt>
                <c:pt idx="76">
                  <c:v>2001-11-02</c:v>
                </c:pt>
                <c:pt idx="77">
                  <c:v>2001-11-05</c:v>
                </c:pt>
                <c:pt idx="78">
                  <c:v>2001-11-06</c:v>
                </c:pt>
                <c:pt idx="79">
                  <c:v>2001-11-08</c:v>
                </c:pt>
                <c:pt idx="80">
                  <c:v>2001-11-09</c:v>
                </c:pt>
                <c:pt idx="81">
                  <c:v>2001-11-12</c:v>
                </c:pt>
                <c:pt idx="82">
                  <c:v>2001-11-13</c:v>
                </c:pt>
                <c:pt idx="83">
                  <c:v>2001-11-15</c:v>
                </c:pt>
                <c:pt idx="84">
                  <c:v>2001-11-16</c:v>
                </c:pt>
                <c:pt idx="85">
                  <c:v>2001-11-19</c:v>
                </c:pt>
                <c:pt idx="86">
                  <c:v>2001-11-21</c:v>
                </c:pt>
                <c:pt idx="87">
                  <c:v>2001-11-28</c:v>
                </c:pt>
                <c:pt idx="88">
                  <c:v>2001-11-30</c:v>
                </c:pt>
                <c:pt idx="89">
                  <c:v>2001-12-04</c:v>
                </c:pt>
                <c:pt idx="90">
                  <c:v>2001-12-05</c:v>
                </c:pt>
                <c:pt idx="91">
                  <c:v>2001-12-06</c:v>
                </c:pt>
                <c:pt idx="92">
                  <c:v>2001-12-07</c:v>
                </c:pt>
                <c:pt idx="93">
                  <c:v>2001-12-11</c:v>
                </c:pt>
                <c:pt idx="94">
                  <c:v>2001-12-17</c:v>
                </c:pt>
                <c:pt idx="95">
                  <c:v>2001-12-18</c:v>
                </c:pt>
                <c:pt idx="96">
                  <c:v>2001-12-19</c:v>
                </c:pt>
                <c:pt idx="97">
                  <c:v>2001-12-20</c:v>
                </c:pt>
                <c:pt idx="98">
                  <c:v>2001-12-21</c:v>
                </c:pt>
                <c:pt idx="99">
                  <c:v>2001-12-31</c:v>
                </c:pt>
                <c:pt idx="100">
                  <c:v>2002-01-02</c:v>
                </c:pt>
                <c:pt idx="101">
                  <c:v>2002-01-04</c:v>
                </c:pt>
                <c:pt idx="102">
                  <c:v>2002-01-07</c:v>
                </c:pt>
                <c:pt idx="103">
                  <c:v>2002-01-09</c:v>
                </c:pt>
                <c:pt idx="104">
                  <c:v>2002-01-10</c:v>
                </c:pt>
                <c:pt idx="105">
                  <c:v>2002-01-11</c:v>
                </c:pt>
                <c:pt idx="106">
                  <c:v>2002-01-15</c:v>
                </c:pt>
                <c:pt idx="107">
                  <c:v>2002-01-22</c:v>
                </c:pt>
                <c:pt idx="108">
                  <c:v>2002-01-23</c:v>
                </c:pt>
                <c:pt idx="109">
                  <c:v>2002-01-24</c:v>
                </c:pt>
                <c:pt idx="110">
                  <c:v>2002-01-25</c:v>
                </c:pt>
                <c:pt idx="111">
                  <c:v>2002-01-29</c:v>
                </c:pt>
                <c:pt idx="112">
                  <c:v>2002-01-31</c:v>
                </c:pt>
                <c:pt idx="113">
                  <c:v>2002-02-01</c:v>
                </c:pt>
                <c:pt idx="114">
                  <c:v>2002-02-07</c:v>
                </c:pt>
                <c:pt idx="115">
                  <c:v>2002-02-08</c:v>
                </c:pt>
                <c:pt idx="116">
                  <c:v>2002-02-19</c:v>
                </c:pt>
                <c:pt idx="117">
                  <c:v>2002-02-20</c:v>
                </c:pt>
                <c:pt idx="118">
                  <c:v>2002-02-22</c:v>
                </c:pt>
                <c:pt idx="119">
                  <c:v>2002-02-27</c:v>
                </c:pt>
                <c:pt idx="120">
                  <c:v>2002-02-28</c:v>
                </c:pt>
                <c:pt idx="121">
                  <c:v>2002-03-01</c:v>
                </c:pt>
                <c:pt idx="122">
                  <c:v>2002-03-07</c:v>
                </c:pt>
                <c:pt idx="123">
                  <c:v>2002-03-08</c:v>
                </c:pt>
                <c:pt idx="124">
                  <c:v>2002-03-11</c:v>
                </c:pt>
                <c:pt idx="125">
                  <c:v>2002-03-13</c:v>
                </c:pt>
                <c:pt idx="126">
                  <c:v>2002-03-14</c:v>
                </c:pt>
                <c:pt idx="127">
                  <c:v>2002-03-15</c:v>
                </c:pt>
                <c:pt idx="128">
                  <c:v>2002-03-18</c:v>
                </c:pt>
                <c:pt idx="129">
                  <c:v>2002-03-19</c:v>
                </c:pt>
                <c:pt idx="130">
                  <c:v>2002-03-20</c:v>
                </c:pt>
                <c:pt idx="131">
                  <c:v>2002-03-21</c:v>
                </c:pt>
                <c:pt idx="132">
                  <c:v>2002-03-22</c:v>
                </c:pt>
                <c:pt idx="133">
                  <c:v>2002-03-25</c:v>
                </c:pt>
                <c:pt idx="134">
                  <c:v>2002-03-26</c:v>
                </c:pt>
                <c:pt idx="135">
                  <c:v>2002-03-27</c:v>
                </c:pt>
                <c:pt idx="136">
                  <c:v>2002-03-28</c:v>
                </c:pt>
                <c:pt idx="137">
                  <c:v>2002-04-01</c:v>
                </c:pt>
                <c:pt idx="138">
                  <c:v>2002-04-02</c:v>
                </c:pt>
                <c:pt idx="139">
                  <c:v>2002-04-03</c:v>
                </c:pt>
                <c:pt idx="140">
                  <c:v>2002-04-04</c:v>
                </c:pt>
                <c:pt idx="141">
                  <c:v>2002-04-05</c:v>
                </c:pt>
                <c:pt idx="142">
                  <c:v>2002-04-08</c:v>
                </c:pt>
                <c:pt idx="143">
                  <c:v>2002-04-09</c:v>
                </c:pt>
                <c:pt idx="144">
                  <c:v>2002-04-10</c:v>
                </c:pt>
                <c:pt idx="145">
                  <c:v>2002-04-11</c:v>
                </c:pt>
                <c:pt idx="146">
                  <c:v>2002-04-15</c:v>
                </c:pt>
                <c:pt idx="147">
                  <c:v>2002-04-16</c:v>
                </c:pt>
                <c:pt idx="148">
                  <c:v>2002-04-17</c:v>
                </c:pt>
                <c:pt idx="149">
                  <c:v>2002-04-18</c:v>
                </c:pt>
                <c:pt idx="150">
                  <c:v>2002-04-19</c:v>
                </c:pt>
                <c:pt idx="151">
                  <c:v>2002-04-22</c:v>
                </c:pt>
                <c:pt idx="152">
                  <c:v>2002-04-23</c:v>
                </c:pt>
                <c:pt idx="153">
                  <c:v>2002-04-24</c:v>
                </c:pt>
                <c:pt idx="154">
                  <c:v>2002-04-25</c:v>
                </c:pt>
                <c:pt idx="155">
                  <c:v>2002-04-26</c:v>
                </c:pt>
                <c:pt idx="156">
                  <c:v>2002-04-30</c:v>
                </c:pt>
                <c:pt idx="157">
                  <c:v>2002-05-01</c:v>
                </c:pt>
                <c:pt idx="158">
                  <c:v>2002-05-02</c:v>
                </c:pt>
                <c:pt idx="159">
                  <c:v>2002-05-07</c:v>
                </c:pt>
                <c:pt idx="160">
                  <c:v>2002-05-08</c:v>
                </c:pt>
                <c:pt idx="161">
                  <c:v>2002-05-09</c:v>
                </c:pt>
                <c:pt idx="162">
                  <c:v>2002-05-10</c:v>
                </c:pt>
                <c:pt idx="163">
                  <c:v>2002-05-13</c:v>
                </c:pt>
                <c:pt idx="164">
                  <c:v>2002-05-14</c:v>
                </c:pt>
                <c:pt idx="165">
                  <c:v>2002-05-15</c:v>
                </c:pt>
                <c:pt idx="166">
                  <c:v>2002-05-16</c:v>
                </c:pt>
                <c:pt idx="167">
                  <c:v>2002-05-21</c:v>
                </c:pt>
                <c:pt idx="168">
                  <c:v>2002-05-22</c:v>
                </c:pt>
                <c:pt idx="169">
                  <c:v>2002-05-23</c:v>
                </c:pt>
                <c:pt idx="170">
                  <c:v>2002-05-24</c:v>
                </c:pt>
                <c:pt idx="171">
                  <c:v>2002-05-28</c:v>
                </c:pt>
                <c:pt idx="172">
                  <c:v>2002-06-05</c:v>
                </c:pt>
                <c:pt idx="173">
                  <c:v>2002-06-07</c:v>
                </c:pt>
                <c:pt idx="174">
                  <c:v>2002-06-10</c:v>
                </c:pt>
                <c:pt idx="175">
                  <c:v>2002-06-11</c:v>
                </c:pt>
                <c:pt idx="176">
                  <c:v>2002-06-13</c:v>
                </c:pt>
                <c:pt idx="177">
                  <c:v>2002-06-14</c:v>
                </c:pt>
                <c:pt idx="178">
                  <c:v>2002-06-25</c:v>
                </c:pt>
                <c:pt idx="179">
                  <c:v>2002-06-27</c:v>
                </c:pt>
                <c:pt idx="180">
                  <c:v>2002-06-28</c:v>
                </c:pt>
                <c:pt idx="181">
                  <c:v>2002-07-01</c:v>
                </c:pt>
                <c:pt idx="182">
                  <c:v>2002-07-02</c:v>
                </c:pt>
                <c:pt idx="183">
                  <c:v>2002-07-03</c:v>
                </c:pt>
                <c:pt idx="184">
                  <c:v>2002-07-08</c:v>
                </c:pt>
                <c:pt idx="185">
                  <c:v>2002-07-09</c:v>
                </c:pt>
                <c:pt idx="186">
                  <c:v>2002-07-10</c:v>
                </c:pt>
                <c:pt idx="187">
                  <c:v>2002-07-11</c:v>
                </c:pt>
                <c:pt idx="188">
                  <c:v>2002-07-16</c:v>
                </c:pt>
                <c:pt idx="189">
                  <c:v>2002-07-18</c:v>
                </c:pt>
                <c:pt idx="190">
                  <c:v>2002-07-19</c:v>
                </c:pt>
                <c:pt idx="191">
                  <c:v>2002-07-22</c:v>
                </c:pt>
                <c:pt idx="192">
                  <c:v>2002-07-24</c:v>
                </c:pt>
                <c:pt idx="193">
                  <c:v>2002-07-26</c:v>
                </c:pt>
                <c:pt idx="194">
                  <c:v>2002-07-29</c:v>
                </c:pt>
                <c:pt idx="195">
                  <c:v>2002-07-30</c:v>
                </c:pt>
                <c:pt idx="196">
                  <c:v>2002-07-31</c:v>
                </c:pt>
                <c:pt idx="197">
                  <c:v>2002-08-01</c:v>
                </c:pt>
                <c:pt idx="198">
                  <c:v>2002-08-02</c:v>
                </c:pt>
                <c:pt idx="199">
                  <c:v>2002-08-06</c:v>
                </c:pt>
                <c:pt idx="200">
                  <c:v>2002-08-07</c:v>
                </c:pt>
                <c:pt idx="201">
                  <c:v>2002-08-08</c:v>
                </c:pt>
                <c:pt idx="202">
                  <c:v>2002-08-09</c:v>
                </c:pt>
                <c:pt idx="203">
                  <c:v>2002-08-12</c:v>
                </c:pt>
                <c:pt idx="204">
                  <c:v>2002-08-13</c:v>
                </c:pt>
                <c:pt idx="205">
                  <c:v>2002-08-14</c:v>
                </c:pt>
                <c:pt idx="206">
                  <c:v>2002-08-15</c:v>
                </c:pt>
                <c:pt idx="207">
                  <c:v>2002-08-16</c:v>
                </c:pt>
                <c:pt idx="208">
                  <c:v>2002-08-19</c:v>
                </c:pt>
                <c:pt idx="209">
                  <c:v>2002-08-21</c:v>
                </c:pt>
                <c:pt idx="210">
                  <c:v>2002-08-22</c:v>
                </c:pt>
                <c:pt idx="211">
                  <c:v>2002-08-26</c:v>
                </c:pt>
                <c:pt idx="212">
                  <c:v>2002-08-28</c:v>
                </c:pt>
                <c:pt idx="213">
                  <c:v>2002-08-29</c:v>
                </c:pt>
                <c:pt idx="214">
                  <c:v>2002-09-03</c:v>
                </c:pt>
                <c:pt idx="215">
                  <c:v>2002-09-04</c:v>
                </c:pt>
                <c:pt idx="216">
                  <c:v>2002-09-05</c:v>
                </c:pt>
                <c:pt idx="217">
                  <c:v>2002-09-10</c:v>
                </c:pt>
                <c:pt idx="218">
                  <c:v>2002-09-11</c:v>
                </c:pt>
                <c:pt idx="219">
                  <c:v>2002-09-12</c:v>
                </c:pt>
                <c:pt idx="220">
                  <c:v>2002-09-13</c:v>
                </c:pt>
                <c:pt idx="221">
                  <c:v>2002-09-17</c:v>
                </c:pt>
                <c:pt idx="222">
                  <c:v>2002-09-18</c:v>
                </c:pt>
                <c:pt idx="223">
                  <c:v>2002-09-19</c:v>
                </c:pt>
                <c:pt idx="224">
                  <c:v>2002-09-20</c:v>
                </c:pt>
                <c:pt idx="225">
                  <c:v>2002-09-23</c:v>
                </c:pt>
                <c:pt idx="226">
                  <c:v>2002-09-25</c:v>
                </c:pt>
                <c:pt idx="227">
                  <c:v>2002-09-26</c:v>
                </c:pt>
                <c:pt idx="228">
                  <c:v>2002-09-27</c:v>
                </c:pt>
                <c:pt idx="229">
                  <c:v>2002-09-30</c:v>
                </c:pt>
                <c:pt idx="230">
                  <c:v>2002-10-01</c:v>
                </c:pt>
                <c:pt idx="231">
                  <c:v>2002-10-02</c:v>
                </c:pt>
                <c:pt idx="232">
                  <c:v>2002-10-07</c:v>
                </c:pt>
                <c:pt idx="233">
                  <c:v>2002-10-08</c:v>
                </c:pt>
                <c:pt idx="234">
                  <c:v>2002-10-09</c:v>
                </c:pt>
                <c:pt idx="235">
                  <c:v>2002-10-11</c:v>
                </c:pt>
                <c:pt idx="236">
                  <c:v>2002-10-14</c:v>
                </c:pt>
                <c:pt idx="237">
                  <c:v>2002-10-15</c:v>
                </c:pt>
                <c:pt idx="238">
                  <c:v>2002-10-16</c:v>
                </c:pt>
                <c:pt idx="239">
                  <c:v>2002-10-17</c:v>
                </c:pt>
                <c:pt idx="240">
                  <c:v>2002-10-18</c:v>
                </c:pt>
                <c:pt idx="241">
                  <c:v>2002-10-21</c:v>
                </c:pt>
                <c:pt idx="242">
                  <c:v>2002-10-24</c:v>
                </c:pt>
                <c:pt idx="243">
                  <c:v>2002-10-29</c:v>
                </c:pt>
                <c:pt idx="244">
                  <c:v>2002-10-30</c:v>
                </c:pt>
                <c:pt idx="245">
                  <c:v>2002-10-31</c:v>
                </c:pt>
                <c:pt idx="246">
                  <c:v>2002-11-01</c:v>
                </c:pt>
                <c:pt idx="247">
                  <c:v>2002-11-04</c:v>
                </c:pt>
                <c:pt idx="248">
                  <c:v>2002-11-07</c:v>
                </c:pt>
                <c:pt idx="249">
                  <c:v>2002-11-15</c:v>
                </c:pt>
                <c:pt idx="250">
                  <c:v>2002-11-18</c:v>
                </c:pt>
                <c:pt idx="251">
                  <c:v>2002-11-19</c:v>
                </c:pt>
                <c:pt idx="252">
                  <c:v>2002-11-20</c:v>
                </c:pt>
                <c:pt idx="253">
                  <c:v>2002-11-25</c:v>
                </c:pt>
                <c:pt idx="254">
                  <c:v>2002-12-02</c:v>
                </c:pt>
                <c:pt idx="255">
                  <c:v>2002-12-03</c:v>
                </c:pt>
                <c:pt idx="256">
                  <c:v>2002-12-04</c:v>
                </c:pt>
                <c:pt idx="257">
                  <c:v>2002-12-05</c:v>
                </c:pt>
                <c:pt idx="258">
                  <c:v>2002-12-06</c:v>
                </c:pt>
                <c:pt idx="259">
                  <c:v>2002-12-10</c:v>
                </c:pt>
                <c:pt idx="260">
                  <c:v>2002-12-11</c:v>
                </c:pt>
                <c:pt idx="261">
                  <c:v>2002-12-12</c:v>
                </c:pt>
                <c:pt idx="262">
                  <c:v>2002-12-13</c:v>
                </c:pt>
                <c:pt idx="263">
                  <c:v>2002-12-16</c:v>
                </c:pt>
                <c:pt idx="264">
                  <c:v>2002-12-17</c:v>
                </c:pt>
                <c:pt idx="265">
                  <c:v>2002-12-18</c:v>
                </c:pt>
                <c:pt idx="266">
                  <c:v>2002-12-19</c:v>
                </c:pt>
                <c:pt idx="267">
                  <c:v>2002-12-23</c:v>
                </c:pt>
                <c:pt idx="268">
                  <c:v>2002-12-27</c:v>
                </c:pt>
                <c:pt idx="269">
                  <c:v>2002-12-30</c:v>
                </c:pt>
                <c:pt idx="270">
                  <c:v>2003-01-02</c:v>
                </c:pt>
                <c:pt idx="271">
                  <c:v>2003-01-03</c:v>
                </c:pt>
                <c:pt idx="272">
                  <c:v>2003-01-06</c:v>
                </c:pt>
                <c:pt idx="273">
                  <c:v>2003-01-07</c:v>
                </c:pt>
                <c:pt idx="274">
                  <c:v>2003-01-08</c:v>
                </c:pt>
                <c:pt idx="275">
                  <c:v>2003-01-09</c:v>
                </c:pt>
                <c:pt idx="276">
                  <c:v>2003-01-10</c:v>
                </c:pt>
                <c:pt idx="277">
                  <c:v>2003-01-13</c:v>
                </c:pt>
                <c:pt idx="278">
                  <c:v>2003-01-15</c:v>
                </c:pt>
                <c:pt idx="279">
                  <c:v>2003-01-16</c:v>
                </c:pt>
                <c:pt idx="280">
                  <c:v>2003-01-17</c:v>
                </c:pt>
                <c:pt idx="281">
                  <c:v>2003-01-21</c:v>
                </c:pt>
                <c:pt idx="282">
                  <c:v>2003-01-22</c:v>
                </c:pt>
                <c:pt idx="283">
                  <c:v>2003-01-23</c:v>
                </c:pt>
                <c:pt idx="284">
                  <c:v>2003-01-24</c:v>
                </c:pt>
                <c:pt idx="285">
                  <c:v>2003-01-27</c:v>
                </c:pt>
                <c:pt idx="286">
                  <c:v>2003-01-29</c:v>
                </c:pt>
                <c:pt idx="287">
                  <c:v>2003-01-31</c:v>
                </c:pt>
                <c:pt idx="288">
                  <c:v>2003-02-04</c:v>
                </c:pt>
                <c:pt idx="289">
                  <c:v>2003-02-05</c:v>
                </c:pt>
                <c:pt idx="290">
                  <c:v>2003-02-07</c:v>
                </c:pt>
                <c:pt idx="291">
                  <c:v>2003-02-10</c:v>
                </c:pt>
                <c:pt idx="292">
                  <c:v>2003-02-13</c:v>
                </c:pt>
                <c:pt idx="293">
                  <c:v>2003-02-20</c:v>
                </c:pt>
                <c:pt idx="294">
                  <c:v>2003-02-21</c:v>
                </c:pt>
                <c:pt idx="295">
                  <c:v>2003-02-26</c:v>
                </c:pt>
                <c:pt idx="296">
                  <c:v>2003-03-05</c:v>
                </c:pt>
                <c:pt idx="297">
                  <c:v>2003-03-06</c:v>
                </c:pt>
                <c:pt idx="298">
                  <c:v>2003-03-07</c:v>
                </c:pt>
                <c:pt idx="299">
                  <c:v>2003-03-11</c:v>
                </c:pt>
                <c:pt idx="300">
                  <c:v>2003-03-12</c:v>
                </c:pt>
                <c:pt idx="301">
                  <c:v>2003-03-19</c:v>
                </c:pt>
                <c:pt idx="302">
                  <c:v>2003-03-21</c:v>
                </c:pt>
                <c:pt idx="303">
                  <c:v>2003-03-24</c:v>
                </c:pt>
                <c:pt idx="304">
                  <c:v>2003-03-25</c:v>
                </c:pt>
                <c:pt idx="305">
                  <c:v>2003-04-01</c:v>
                </c:pt>
                <c:pt idx="306">
                  <c:v>2003-04-08</c:v>
                </c:pt>
                <c:pt idx="307">
                  <c:v>2003-04-10</c:v>
                </c:pt>
                <c:pt idx="308">
                  <c:v>2003-04-15</c:v>
                </c:pt>
                <c:pt idx="309">
                  <c:v>2003-04-23</c:v>
                </c:pt>
                <c:pt idx="310">
                  <c:v>2003-04-24</c:v>
                </c:pt>
                <c:pt idx="311">
                  <c:v>2003-04-25</c:v>
                </c:pt>
                <c:pt idx="312">
                  <c:v>2003-04-29</c:v>
                </c:pt>
                <c:pt idx="313">
                  <c:v>2003-05-01</c:v>
                </c:pt>
                <c:pt idx="314">
                  <c:v>2003-05-16</c:v>
                </c:pt>
                <c:pt idx="315">
                  <c:v>2003-05-20</c:v>
                </c:pt>
                <c:pt idx="316">
                  <c:v>2003-05-21</c:v>
                </c:pt>
                <c:pt idx="317">
                  <c:v>2003-05-22</c:v>
                </c:pt>
                <c:pt idx="318">
                  <c:v>2003-05-28</c:v>
                </c:pt>
                <c:pt idx="319">
                  <c:v>2003-05-29</c:v>
                </c:pt>
                <c:pt idx="320">
                  <c:v>2003-06-10</c:v>
                </c:pt>
                <c:pt idx="321">
                  <c:v>2003-06-17</c:v>
                </c:pt>
                <c:pt idx="322">
                  <c:v>2003-06-19</c:v>
                </c:pt>
                <c:pt idx="323">
                  <c:v>2003-06-20</c:v>
                </c:pt>
                <c:pt idx="324">
                  <c:v>2003-06-24</c:v>
                </c:pt>
                <c:pt idx="325">
                  <c:v>2003-06-25</c:v>
                </c:pt>
                <c:pt idx="326">
                  <c:v>2003-06-26</c:v>
                </c:pt>
                <c:pt idx="327">
                  <c:v>2003-06-30</c:v>
                </c:pt>
                <c:pt idx="328">
                  <c:v>2003-07-01</c:v>
                </c:pt>
                <c:pt idx="329">
                  <c:v>2003-07-07</c:v>
                </c:pt>
                <c:pt idx="330">
                  <c:v>2003-07-16</c:v>
                </c:pt>
                <c:pt idx="331">
                  <c:v>2003-07-17</c:v>
                </c:pt>
                <c:pt idx="332">
                  <c:v>2003-07-23</c:v>
                </c:pt>
                <c:pt idx="333">
                  <c:v>2003-07-24</c:v>
                </c:pt>
                <c:pt idx="334">
                  <c:v>2003-07-25</c:v>
                </c:pt>
                <c:pt idx="335">
                  <c:v>2003-07-28</c:v>
                </c:pt>
                <c:pt idx="336">
                  <c:v>2003-07-29</c:v>
                </c:pt>
                <c:pt idx="337">
                  <c:v>2003-08-04</c:v>
                </c:pt>
                <c:pt idx="338">
                  <c:v>2003-08-06</c:v>
                </c:pt>
                <c:pt idx="339">
                  <c:v>2003-08-07</c:v>
                </c:pt>
                <c:pt idx="340">
                  <c:v>2003-08-08</c:v>
                </c:pt>
                <c:pt idx="341">
                  <c:v>2003-08-11</c:v>
                </c:pt>
                <c:pt idx="342">
                  <c:v>2003-08-13</c:v>
                </c:pt>
                <c:pt idx="343">
                  <c:v>2003-08-15</c:v>
                </c:pt>
                <c:pt idx="344">
                  <c:v>2003-08-19</c:v>
                </c:pt>
                <c:pt idx="345">
                  <c:v>2003-08-21</c:v>
                </c:pt>
                <c:pt idx="346">
                  <c:v>2003-08-22</c:v>
                </c:pt>
                <c:pt idx="347">
                  <c:v>2003-08-25</c:v>
                </c:pt>
                <c:pt idx="348">
                  <c:v>2003-08-26</c:v>
                </c:pt>
                <c:pt idx="349">
                  <c:v>2003-08-29</c:v>
                </c:pt>
                <c:pt idx="350">
                  <c:v>2003-09-02</c:v>
                </c:pt>
                <c:pt idx="351">
                  <c:v>2003-09-05</c:v>
                </c:pt>
                <c:pt idx="352">
                  <c:v>2003-09-08</c:v>
                </c:pt>
                <c:pt idx="353">
                  <c:v>2003-09-10</c:v>
                </c:pt>
                <c:pt idx="354">
                  <c:v>2003-09-11</c:v>
                </c:pt>
                <c:pt idx="355">
                  <c:v>2003-09-12</c:v>
                </c:pt>
                <c:pt idx="356">
                  <c:v>2003-09-17</c:v>
                </c:pt>
                <c:pt idx="357">
                  <c:v>2003-09-24</c:v>
                </c:pt>
                <c:pt idx="358">
                  <c:v>2003-09-25</c:v>
                </c:pt>
                <c:pt idx="359">
                  <c:v>2003-10-01</c:v>
                </c:pt>
                <c:pt idx="360">
                  <c:v>2003-10-09</c:v>
                </c:pt>
                <c:pt idx="361">
                  <c:v>2003-10-10</c:v>
                </c:pt>
                <c:pt idx="362">
                  <c:v>2003-10-13</c:v>
                </c:pt>
                <c:pt idx="363">
                  <c:v>2003-10-16</c:v>
                </c:pt>
                <c:pt idx="364">
                  <c:v>2003-10-22</c:v>
                </c:pt>
                <c:pt idx="365">
                  <c:v>2003-10-23</c:v>
                </c:pt>
                <c:pt idx="366">
                  <c:v>2003-10-24</c:v>
                </c:pt>
                <c:pt idx="367">
                  <c:v>2003-10-28</c:v>
                </c:pt>
                <c:pt idx="368">
                  <c:v>2003-10-29</c:v>
                </c:pt>
                <c:pt idx="369">
                  <c:v>2003-10-31</c:v>
                </c:pt>
                <c:pt idx="370">
                  <c:v>2003-11-07</c:v>
                </c:pt>
                <c:pt idx="371">
                  <c:v>2003-11-10</c:v>
                </c:pt>
                <c:pt idx="372">
                  <c:v>2003-11-11</c:v>
                </c:pt>
                <c:pt idx="373">
                  <c:v>2003-11-14</c:v>
                </c:pt>
                <c:pt idx="374">
                  <c:v>2003-11-24</c:v>
                </c:pt>
                <c:pt idx="375">
                  <c:v>2003-11-26</c:v>
                </c:pt>
                <c:pt idx="376">
                  <c:v>2003-12-03</c:v>
                </c:pt>
                <c:pt idx="377">
                  <c:v>2003-12-04</c:v>
                </c:pt>
                <c:pt idx="378">
                  <c:v>2003-12-09</c:v>
                </c:pt>
                <c:pt idx="379">
                  <c:v>2003-12-10</c:v>
                </c:pt>
                <c:pt idx="380">
                  <c:v>2003-12-11</c:v>
                </c:pt>
                <c:pt idx="381">
                  <c:v>2003-12-12</c:v>
                </c:pt>
                <c:pt idx="382">
                  <c:v>2003-12-16</c:v>
                </c:pt>
                <c:pt idx="383">
                  <c:v>2003-12-19</c:v>
                </c:pt>
                <c:pt idx="384">
                  <c:v>2003-12-22</c:v>
                </c:pt>
                <c:pt idx="385">
                  <c:v>2003-12-23</c:v>
                </c:pt>
                <c:pt idx="386">
                  <c:v>2003-12-29</c:v>
                </c:pt>
                <c:pt idx="387">
                  <c:v>2003-12-30</c:v>
                </c:pt>
                <c:pt idx="388">
                  <c:v>2004-01-06</c:v>
                </c:pt>
                <c:pt idx="389">
                  <c:v>2004-01-14</c:v>
                </c:pt>
                <c:pt idx="390">
                  <c:v>2004-01-15</c:v>
                </c:pt>
                <c:pt idx="391">
                  <c:v>2004-01-21</c:v>
                </c:pt>
                <c:pt idx="392">
                  <c:v>2004-01-22</c:v>
                </c:pt>
                <c:pt idx="393">
                  <c:v>2004-01-23</c:v>
                </c:pt>
                <c:pt idx="394">
                  <c:v>2004-01-26</c:v>
                </c:pt>
                <c:pt idx="395">
                  <c:v>2004-01-28</c:v>
                </c:pt>
                <c:pt idx="396">
                  <c:v>2004-02-04</c:v>
                </c:pt>
                <c:pt idx="397">
                  <c:v>2004-02-05</c:v>
                </c:pt>
                <c:pt idx="398">
                  <c:v>2004-02-06</c:v>
                </c:pt>
                <c:pt idx="399">
                  <c:v>2004-02-18</c:v>
                </c:pt>
                <c:pt idx="400">
                  <c:v>2004-02-23</c:v>
                </c:pt>
                <c:pt idx="401">
                  <c:v>2004-02-24</c:v>
                </c:pt>
                <c:pt idx="402">
                  <c:v>2004-02-27</c:v>
                </c:pt>
                <c:pt idx="403">
                  <c:v>2004-03-02</c:v>
                </c:pt>
                <c:pt idx="404">
                  <c:v>2004-03-05</c:v>
                </c:pt>
                <c:pt idx="405">
                  <c:v>2004-03-11</c:v>
                </c:pt>
                <c:pt idx="406">
                  <c:v>2004-03-12</c:v>
                </c:pt>
                <c:pt idx="407">
                  <c:v>2004-03-15</c:v>
                </c:pt>
                <c:pt idx="408">
                  <c:v>2004-03-17</c:v>
                </c:pt>
                <c:pt idx="409">
                  <c:v>2004-03-22</c:v>
                </c:pt>
                <c:pt idx="410">
                  <c:v>2004-03-23</c:v>
                </c:pt>
                <c:pt idx="411">
                  <c:v>2004-03-24</c:v>
                </c:pt>
                <c:pt idx="412">
                  <c:v>2004-03-25</c:v>
                </c:pt>
                <c:pt idx="413">
                  <c:v>2004-03-30</c:v>
                </c:pt>
                <c:pt idx="414">
                  <c:v>2004-04-05</c:v>
                </c:pt>
                <c:pt idx="415">
                  <c:v>2004-04-08</c:v>
                </c:pt>
                <c:pt idx="416">
                  <c:v>2004-04-14</c:v>
                </c:pt>
                <c:pt idx="417">
                  <c:v>2004-04-15</c:v>
                </c:pt>
                <c:pt idx="418">
                  <c:v>2004-04-21</c:v>
                </c:pt>
                <c:pt idx="419">
                  <c:v>2004-04-23</c:v>
                </c:pt>
                <c:pt idx="420">
                  <c:v>2004-04-26</c:v>
                </c:pt>
                <c:pt idx="421">
                  <c:v>2004-04-27</c:v>
                </c:pt>
                <c:pt idx="422">
                  <c:v>2004-05-05</c:v>
                </c:pt>
                <c:pt idx="423">
                  <c:v>2004-05-06</c:v>
                </c:pt>
                <c:pt idx="424">
                  <c:v>2004-05-07</c:v>
                </c:pt>
                <c:pt idx="425">
                  <c:v>2004-05-10</c:v>
                </c:pt>
                <c:pt idx="426">
                  <c:v>2004-05-11</c:v>
                </c:pt>
                <c:pt idx="427">
                  <c:v>2004-05-14</c:v>
                </c:pt>
                <c:pt idx="428">
                  <c:v>2004-05-17</c:v>
                </c:pt>
                <c:pt idx="429">
                  <c:v>2004-05-18</c:v>
                </c:pt>
                <c:pt idx="430">
                  <c:v>2004-05-21</c:v>
                </c:pt>
                <c:pt idx="431">
                  <c:v>2004-05-24</c:v>
                </c:pt>
                <c:pt idx="432">
                  <c:v>2004-05-25</c:v>
                </c:pt>
                <c:pt idx="433">
                  <c:v>2004-05-27</c:v>
                </c:pt>
                <c:pt idx="434">
                  <c:v>2004-05-28</c:v>
                </c:pt>
                <c:pt idx="435">
                  <c:v>2004-06-01</c:v>
                </c:pt>
                <c:pt idx="436">
                  <c:v>2004-06-02</c:v>
                </c:pt>
                <c:pt idx="437">
                  <c:v>2004-06-03</c:v>
                </c:pt>
                <c:pt idx="438">
                  <c:v>2004-06-07</c:v>
                </c:pt>
                <c:pt idx="439">
                  <c:v>2004-06-08</c:v>
                </c:pt>
                <c:pt idx="440">
                  <c:v>2004-06-09</c:v>
                </c:pt>
                <c:pt idx="441">
                  <c:v>2004-06-10</c:v>
                </c:pt>
                <c:pt idx="442">
                  <c:v>2004-06-14</c:v>
                </c:pt>
                <c:pt idx="443">
                  <c:v>2004-06-16</c:v>
                </c:pt>
                <c:pt idx="444">
                  <c:v>2004-06-17</c:v>
                </c:pt>
                <c:pt idx="445">
                  <c:v>2004-06-21</c:v>
                </c:pt>
                <c:pt idx="446">
                  <c:v>2004-06-22</c:v>
                </c:pt>
                <c:pt idx="447">
                  <c:v>2004-06-23</c:v>
                </c:pt>
                <c:pt idx="448">
                  <c:v>2004-06-24</c:v>
                </c:pt>
                <c:pt idx="449">
                  <c:v>2004-06-29</c:v>
                </c:pt>
                <c:pt idx="450">
                  <c:v>2004-06-30</c:v>
                </c:pt>
                <c:pt idx="451">
                  <c:v>2004-07-01</c:v>
                </c:pt>
                <c:pt idx="452">
                  <c:v>2004-07-02</c:v>
                </c:pt>
                <c:pt idx="453">
                  <c:v>2004-07-06</c:v>
                </c:pt>
                <c:pt idx="454">
                  <c:v>2004-07-07</c:v>
                </c:pt>
                <c:pt idx="455">
                  <c:v>2004-07-08</c:v>
                </c:pt>
                <c:pt idx="456">
                  <c:v>2004-07-12</c:v>
                </c:pt>
                <c:pt idx="457">
                  <c:v>2004-07-13</c:v>
                </c:pt>
                <c:pt idx="458">
                  <c:v>2004-07-14</c:v>
                </c:pt>
                <c:pt idx="459">
                  <c:v>2004-07-16</c:v>
                </c:pt>
                <c:pt idx="460">
                  <c:v>2004-07-19</c:v>
                </c:pt>
                <c:pt idx="461">
                  <c:v>2004-07-20</c:v>
                </c:pt>
                <c:pt idx="462">
                  <c:v>2004-07-21</c:v>
                </c:pt>
                <c:pt idx="463">
                  <c:v>2004-07-22</c:v>
                </c:pt>
                <c:pt idx="464">
                  <c:v>2004-07-23</c:v>
                </c:pt>
                <c:pt idx="465">
                  <c:v>2004-07-26</c:v>
                </c:pt>
                <c:pt idx="466">
                  <c:v>2004-07-28</c:v>
                </c:pt>
                <c:pt idx="467">
                  <c:v>2004-07-29</c:v>
                </c:pt>
                <c:pt idx="468">
                  <c:v>2004-07-30</c:v>
                </c:pt>
                <c:pt idx="469">
                  <c:v>2004-08-03</c:v>
                </c:pt>
                <c:pt idx="470">
                  <c:v>2004-08-05</c:v>
                </c:pt>
                <c:pt idx="471">
                  <c:v>2004-08-06</c:v>
                </c:pt>
                <c:pt idx="472">
                  <c:v>2004-08-09</c:v>
                </c:pt>
                <c:pt idx="473">
                  <c:v>2004-08-10</c:v>
                </c:pt>
                <c:pt idx="474">
                  <c:v>2004-08-11</c:v>
                </c:pt>
                <c:pt idx="475">
                  <c:v>2004-08-13</c:v>
                </c:pt>
                <c:pt idx="476">
                  <c:v>2004-08-16</c:v>
                </c:pt>
                <c:pt idx="477">
                  <c:v>2004-08-17</c:v>
                </c:pt>
                <c:pt idx="478">
                  <c:v>2004-08-18</c:v>
                </c:pt>
                <c:pt idx="479">
                  <c:v>2004-08-19</c:v>
                </c:pt>
                <c:pt idx="480">
                  <c:v>2004-08-20</c:v>
                </c:pt>
                <c:pt idx="481">
                  <c:v>2004-08-23</c:v>
                </c:pt>
                <c:pt idx="482">
                  <c:v>2004-08-24</c:v>
                </c:pt>
                <c:pt idx="483">
                  <c:v>2004-08-25</c:v>
                </c:pt>
                <c:pt idx="484">
                  <c:v>2004-08-26</c:v>
                </c:pt>
                <c:pt idx="485">
                  <c:v>2004-08-31</c:v>
                </c:pt>
                <c:pt idx="486">
                  <c:v>2004-09-02</c:v>
                </c:pt>
                <c:pt idx="487">
                  <c:v>2004-09-07</c:v>
                </c:pt>
                <c:pt idx="488">
                  <c:v>2004-09-09</c:v>
                </c:pt>
                <c:pt idx="489">
                  <c:v>2004-09-13</c:v>
                </c:pt>
                <c:pt idx="490">
                  <c:v>2004-09-14</c:v>
                </c:pt>
                <c:pt idx="491">
                  <c:v>2004-09-16</c:v>
                </c:pt>
                <c:pt idx="492">
                  <c:v>2004-09-20</c:v>
                </c:pt>
                <c:pt idx="493">
                  <c:v>2004-09-22</c:v>
                </c:pt>
                <c:pt idx="494">
                  <c:v>2004-09-23</c:v>
                </c:pt>
                <c:pt idx="495">
                  <c:v>2004-09-24</c:v>
                </c:pt>
                <c:pt idx="496">
                  <c:v>2004-09-27</c:v>
                </c:pt>
                <c:pt idx="497">
                  <c:v>2004-09-28</c:v>
                </c:pt>
                <c:pt idx="498">
                  <c:v>2004-09-29</c:v>
                </c:pt>
                <c:pt idx="499">
                  <c:v>2004-09-30</c:v>
                </c:pt>
                <c:pt idx="500">
                  <c:v>2004-10-04</c:v>
                </c:pt>
                <c:pt idx="501">
                  <c:v>2004-10-05</c:v>
                </c:pt>
                <c:pt idx="502">
                  <c:v>2004-10-06</c:v>
                </c:pt>
                <c:pt idx="503">
                  <c:v>2004-10-07</c:v>
                </c:pt>
                <c:pt idx="504">
                  <c:v>2004-10-08</c:v>
                </c:pt>
                <c:pt idx="505">
                  <c:v>2004-10-11</c:v>
                </c:pt>
                <c:pt idx="506">
                  <c:v>2004-10-12</c:v>
                </c:pt>
                <c:pt idx="507">
                  <c:v>2004-10-13</c:v>
                </c:pt>
                <c:pt idx="508">
                  <c:v>2004-10-15</c:v>
                </c:pt>
                <c:pt idx="509">
                  <c:v>2004-10-18</c:v>
                </c:pt>
                <c:pt idx="510">
                  <c:v>2004-10-19</c:v>
                </c:pt>
                <c:pt idx="511">
                  <c:v>2004-10-21</c:v>
                </c:pt>
                <c:pt idx="512">
                  <c:v>2004-10-25</c:v>
                </c:pt>
                <c:pt idx="513">
                  <c:v>2004-10-26</c:v>
                </c:pt>
                <c:pt idx="514">
                  <c:v>2004-10-27</c:v>
                </c:pt>
                <c:pt idx="515">
                  <c:v>2004-10-28</c:v>
                </c:pt>
                <c:pt idx="516">
                  <c:v>2004-10-29</c:v>
                </c:pt>
                <c:pt idx="517">
                  <c:v>2004-11-01</c:v>
                </c:pt>
                <c:pt idx="518">
                  <c:v>2004-11-02</c:v>
                </c:pt>
                <c:pt idx="519">
                  <c:v>2004-11-03</c:v>
                </c:pt>
                <c:pt idx="520">
                  <c:v>2004-11-04</c:v>
                </c:pt>
                <c:pt idx="521">
                  <c:v>2004-11-05</c:v>
                </c:pt>
                <c:pt idx="522">
                  <c:v>2004-11-08</c:v>
                </c:pt>
                <c:pt idx="523">
                  <c:v>2004-11-09</c:v>
                </c:pt>
                <c:pt idx="524">
                  <c:v>2004-11-10</c:v>
                </c:pt>
                <c:pt idx="525">
                  <c:v>2004-11-11</c:v>
                </c:pt>
                <c:pt idx="526">
                  <c:v>2004-11-12</c:v>
                </c:pt>
                <c:pt idx="527">
                  <c:v>2004-11-16</c:v>
                </c:pt>
                <c:pt idx="528">
                  <c:v>2004-11-17</c:v>
                </c:pt>
                <c:pt idx="529">
                  <c:v>2004-11-18</c:v>
                </c:pt>
                <c:pt idx="530">
                  <c:v>2004-11-19</c:v>
                </c:pt>
                <c:pt idx="531">
                  <c:v>2004-11-22</c:v>
                </c:pt>
                <c:pt idx="532">
                  <c:v>2004-11-23</c:v>
                </c:pt>
                <c:pt idx="533">
                  <c:v>2004-11-24</c:v>
                </c:pt>
                <c:pt idx="534">
                  <c:v>2004-11-29</c:v>
                </c:pt>
                <c:pt idx="535">
                  <c:v>2004-11-30</c:v>
                </c:pt>
                <c:pt idx="536">
                  <c:v>2004-12-01</c:v>
                </c:pt>
                <c:pt idx="537">
                  <c:v>2004-12-02</c:v>
                </c:pt>
                <c:pt idx="538">
                  <c:v>2004-12-03</c:v>
                </c:pt>
                <c:pt idx="539">
                  <c:v>2004-12-06</c:v>
                </c:pt>
                <c:pt idx="540">
                  <c:v>2004-12-07</c:v>
                </c:pt>
                <c:pt idx="541">
                  <c:v>2004-12-08</c:v>
                </c:pt>
                <c:pt idx="542">
                  <c:v>2004-12-09</c:v>
                </c:pt>
                <c:pt idx="543">
                  <c:v>2004-12-10</c:v>
                </c:pt>
                <c:pt idx="544">
                  <c:v>2004-12-13</c:v>
                </c:pt>
                <c:pt idx="545">
                  <c:v>2004-12-14</c:v>
                </c:pt>
                <c:pt idx="546">
                  <c:v>2004-12-15</c:v>
                </c:pt>
                <c:pt idx="547">
                  <c:v>2004-12-16</c:v>
                </c:pt>
                <c:pt idx="548">
                  <c:v>2004-12-17</c:v>
                </c:pt>
                <c:pt idx="549">
                  <c:v>2004-12-20</c:v>
                </c:pt>
                <c:pt idx="550">
                  <c:v>2004-12-21</c:v>
                </c:pt>
                <c:pt idx="551">
                  <c:v>2004-12-22</c:v>
                </c:pt>
                <c:pt idx="552">
                  <c:v>2004-12-23</c:v>
                </c:pt>
                <c:pt idx="553">
                  <c:v>2004-12-27</c:v>
                </c:pt>
                <c:pt idx="554">
                  <c:v>2004-12-28</c:v>
                </c:pt>
                <c:pt idx="555">
                  <c:v>2004-12-30</c:v>
                </c:pt>
                <c:pt idx="556">
                  <c:v>2005-01-04</c:v>
                </c:pt>
                <c:pt idx="557">
                  <c:v>2005-01-05</c:v>
                </c:pt>
                <c:pt idx="558">
                  <c:v>2005-01-06</c:v>
                </c:pt>
                <c:pt idx="559">
                  <c:v>2005-01-07</c:v>
                </c:pt>
                <c:pt idx="560">
                  <c:v>2005-01-10</c:v>
                </c:pt>
                <c:pt idx="561">
                  <c:v>2005-01-11</c:v>
                </c:pt>
                <c:pt idx="562">
                  <c:v>2005-01-13</c:v>
                </c:pt>
                <c:pt idx="563">
                  <c:v>2005-01-18</c:v>
                </c:pt>
                <c:pt idx="564">
                  <c:v>2005-01-19</c:v>
                </c:pt>
                <c:pt idx="565">
                  <c:v>2005-01-20</c:v>
                </c:pt>
                <c:pt idx="566">
                  <c:v>2005-01-24</c:v>
                </c:pt>
                <c:pt idx="567">
                  <c:v>2005-01-25</c:v>
                </c:pt>
                <c:pt idx="568">
                  <c:v>2005-01-26</c:v>
                </c:pt>
                <c:pt idx="569">
                  <c:v>2005-01-27</c:v>
                </c:pt>
                <c:pt idx="570">
                  <c:v>2005-01-28</c:v>
                </c:pt>
                <c:pt idx="571">
                  <c:v>2005-01-31</c:v>
                </c:pt>
                <c:pt idx="572">
                  <c:v>2005-02-01</c:v>
                </c:pt>
                <c:pt idx="573">
                  <c:v>2005-02-02</c:v>
                </c:pt>
                <c:pt idx="574">
                  <c:v>2005-02-03</c:v>
                </c:pt>
                <c:pt idx="575">
                  <c:v>2005-02-04</c:v>
                </c:pt>
                <c:pt idx="576">
                  <c:v>2005-02-07</c:v>
                </c:pt>
                <c:pt idx="577">
                  <c:v>2005-02-08</c:v>
                </c:pt>
                <c:pt idx="578">
                  <c:v>2005-02-10</c:v>
                </c:pt>
                <c:pt idx="579">
                  <c:v>2005-02-11</c:v>
                </c:pt>
                <c:pt idx="580">
                  <c:v>2005-02-15</c:v>
                </c:pt>
                <c:pt idx="581">
                  <c:v>2005-02-16</c:v>
                </c:pt>
                <c:pt idx="582">
                  <c:v>2005-02-18</c:v>
                </c:pt>
                <c:pt idx="583">
                  <c:v>2005-02-23</c:v>
                </c:pt>
                <c:pt idx="584">
                  <c:v>2005-02-24</c:v>
                </c:pt>
                <c:pt idx="585">
                  <c:v>2005-02-25</c:v>
                </c:pt>
                <c:pt idx="586">
                  <c:v>2005-03-02</c:v>
                </c:pt>
                <c:pt idx="587">
                  <c:v>2005-03-03</c:v>
                </c:pt>
                <c:pt idx="588">
                  <c:v>2005-03-04</c:v>
                </c:pt>
                <c:pt idx="589">
                  <c:v>2005-03-07</c:v>
                </c:pt>
                <c:pt idx="590">
                  <c:v>2005-03-08</c:v>
                </c:pt>
                <c:pt idx="591">
                  <c:v>2005-03-17</c:v>
                </c:pt>
                <c:pt idx="592">
                  <c:v>2005-03-18</c:v>
                </c:pt>
                <c:pt idx="593">
                  <c:v>2005-03-21</c:v>
                </c:pt>
                <c:pt idx="594">
                  <c:v>2005-03-22</c:v>
                </c:pt>
                <c:pt idx="595">
                  <c:v>2005-03-23</c:v>
                </c:pt>
                <c:pt idx="596">
                  <c:v>2005-03-31</c:v>
                </c:pt>
                <c:pt idx="597">
                  <c:v>2005-04-05</c:v>
                </c:pt>
                <c:pt idx="598">
                  <c:v>2005-04-06</c:v>
                </c:pt>
                <c:pt idx="599">
                  <c:v>2005-04-07</c:v>
                </c:pt>
                <c:pt idx="600">
                  <c:v>2005-04-08</c:v>
                </c:pt>
                <c:pt idx="601">
                  <c:v>2005-04-12</c:v>
                </c:pt>
                <c:pt idx="602">
                  <c:v>2005-04-18</c:v>
                </c:pt>
                <c:pt idx="603">
                  <c:v>2005-04-20</c:v>
                </c:pt>
                <c:pt idx="604">
                  <c:v>2005-04-22</c:v>
                </c:pt>
                <c:pt idx="605">
                  <c:v>2005-04-25</c:v>
                </c:pt>
                <c:pt idx="606">
                  <c:v>2005-04-27</c:v>
                </c:pt>
                <c:pt idx="607">
                  <c:v>2005-04-28</c:v>
                </c:pt>
                <c:pt idx="608">
                  <c:v>2005-05-05</c:v>
                </c:pt>
                <c:pt idx="609">
                  <c:v>2005-05-09</c:v>
                </c:pt>
                <c:pt idx="610">
                  <c:v>2005-05-10</c:v>
                </c:pt>
                <c:pt idx="611">
                  <c:v>2005-05-11</c:v>
                </c:pt>
                <c:pt idx="612">
                  <c:v>2005-05-12</c:v>
                </c:pt>
                <c:pt idx="613">
                  <c:v>2005-05-16</c:v>
                </c:pt>
                <c:pt idx="614">
                  <c:v>2005-05-18</c:v>
                </c:pt>
                <c:pt idx="615">
                  <c:v>2005-05-23</c:v>
                </c:pt>
                <c:pt idx="616">
                  <c:v>2005-05-24</c:v>
                </c:pt>
                <c:pt idx="617">
                  <c:v>2005-05-25</c:v>
                </c:pt>
                <c:pt idx="618">
                  <c:v>2005-05-26</c:v>
                </c:pt>
                <c:pt idx="619">
                  <c:v>2005-05-27</c:v>
                </c:pt>
                <c:pt idx="620">
                  <c:v>2005-05-31</c:v>
                </c:pt>
                <c:pt idx="621">
                  <c:v>2005-06-01</c:v>
                </c:pt>
                <c:pt idx="622">
                  <c:v>2005-06-02</c:v>
                </c:pt>
                <c:pt idx="623">
                  <c:v>2005-06-06</c:v>
                </c:pt>
                <c:pt idx="624">
                  <c:v>2005-06-07</c:v>
                </c:pt>
                <c:pt idx="625">
                  <c:v>2005-06-08</c:v>
                </c:pt>
                <c:pt idx="626">
                  <c:v>2005-06-09</c:v>
                </c:pt>
                <c:pt idx="627">
                  <c:v>2005-06-13</c:v>
                </c:pt>
                <c:pt idx="628">
                  <c:v>2005-06-14</c:v>
                </c:pt>
                <c:pt idx="629">
                  <c:v>2005-06-17</c:v>
                </c:pt>
                <c:pt idx="630">
                  <c:v>2005-06-22</c:v>
                </c:pt>
                <c:pt idx="631">
                  <c:v>2005-06-23</c:v>
                </c:pt>
                <c:pt idx="632">
                  <c:v>2005-06-24</c:v>
                </c:pt>
                <c:pt idx="633">
                  <c:v>2005-06-27</c:v>
                </c:pt>
                <c:pt idx="634">
                  <c:v>2005-06-28</c:v>
                </c:pt>
                <c:pt idx="635">
                  <c:v>2005-06-29</c:v>
                </c:pt>
                <c:pt idx="636">
                  <c:v>2005-06-30</c:v>
                </c:pt>
                <c:pt idx="637">
                  <c:v>2005-07-01</c:v>
                </c:pt>
                <c:pt idx="638">
                  <c:v>2005-07-05</c:v>
                </c:pt>
                <c:pt idx="639">
                  <c:v>2005-07-06</c:v>
                </c:pt>
                <c:pt idx="640">
                  <c:v>2005-07-07</c:v>
                </c:pt>
                <c:pt idx="641">
                  <c:v>2005-07-11</c:v>
                </c:pt>
                <c:pt idx="642">
                  <c:v>2005-07-13</c:v>
                </c:pt>
                <c:pt idx="643">
                  <c:v>2005-07-14</c:v>
                </c:pt>
                <c:pt idx="644">
                  <c:v>2005-07-18</c:v>
                </c:pt>
                <c:pt idx="645">
                  <c:v>2005-07-19</c:v>
                </c:pt>
                <c:pt idx="646">
                  <c:v>2005-07-20</c:v>
                </c:pt>
                <c:pt idx="647">
                  <c:v>2005-07-21</c:v>
                </c:pt>
                <c:pt idx="648">
                  <c:v>2005-07-22</c:v>
                </c:pt>
                <c:pt idx="649">
                  <c:v>2005-07-26</c:v>
                </c:pt>
                <c:pt idx="650">
                  <c:v>2005-07-27</c:v>
                </c:pt>
                <c:pt idx="651">
                  <c:v>2005-07-28</c:v>
                </c:pt>
                <c:pt idx="652">
                  <c:v>2005-08-01</c:v>
                </c:pt>
                <c:pt idx="653">
                  <c:v>2005-08-02</c:v>
                </c:pt>
                <c:pt idx="654">
                  <c:v>2005-08-03</c:v>
                </c:pt>
                <c:pt idx="655">
                  <c:v>2005-08-04</c:v>
                </c:pt>
                <c:pt idx="656">
                  <c:v>2005-08-05</c:v>
                </c:pt>
                <c:pt idx="657">
                  <c:v>2005-08-08</c:v>
                </c:pt>
                <c:pt idx="658">
                  <c:v>2005-08-09</c:v>
                </c:pt>
                <c:pt idx="659">
                  <c:v>2005-08-10</c:v>
                </c:pt>
                <c:pt idx="660">
                  <c:v>2005-08-11</c:v>
                </c:pt>
                <c:pt idx="661">
                  <c:v>2005-08-15</c:v>
                </c:pt>
                <c:pt idx="662">
                  <c:v>2005-08-16</c:v>
                </c:pt>
                <c:pt idx="663">
                  <c:v>2005-08-17</c:v>
                </c:pt>
                <c:pt idx="664">
                  <c:v>2005-08-18</c:v>
                </c:pt>
                <c:pt idx="665">
                  <c:v>2005-08-22</c:v>
                </c:pt>
                <c:pt idx="666">
                  <c:v>2005-08-23</c:v>
                </c:pt>
                <c:pt idx="667">
                  <c:v>2005-08-24</c:v>
                </c:pt>
                <c:pt idx="668">
                  <c:v>2005-08-25</c:v>
                </c:pt>
                <c:pt idx="669">
                  <c:v>2005-08-26</c:v>
                </c:pt>
                <c:pt idx="670">
                  <c:v>2005-08-29</c:v>
                </c:pt>
                <c:pt idx="671">
                  <c:v>2005-08-31</c:v>
                </c:pt>
                <c:pt idx="672">
                  <c:v>2005-09-01</c:v>
                </c:pt>
                <c:pt idx="673">
                  <c:v>2005-09-06</c:v>
                </c:pt>
                <c:pt idx="674">
                  <c:v>2005-09-07</c:v>
                </c:pt>
                <c:pt idx="675">
                  <c:v>2005-09-08</c:v>
                </c:pt>
                <c:pt idx="676">
                  <c:v>2005-09-12</c:v>
                </c:pt>
                <c:pt idx="677">
                  <c:v>2005-09-13</c:v>
                </c:pt>
                <c:pt idx="678">
                  <c:v>2005-09-14</c:v>
                </c:pt>
                <c:pt idx="679">
                  <c:v>2005-09-15</c:v>
                </c:pt>
                <c:pt idx="680">
                  <c:v>2005-09-19</c:v>
                </c:pt>
                <c:pt idx="681">
                  <c:v>2005-09-21</c:v>
                </c:pt>
                <c:pt idx="682">
                  <c:v>2005-09-22</c:v>
                </c:pt>
                <c:pt idx="683">
                  <c:v>2005-09-26</c:v>
                </c:pt>
                <c:pt idx="684">
                  <c:v>2005-09-27</c:v>
                </c:pt>
                <c:pt idx="685">
                  <c:v>2005-09-28</c:v>
                </c:pt>
                <c:pt idx="686">
                  <c:v>2005-09-30</c:v>
                </c:pt>
                <c:pt idx="687">
                  <c:v>2005-10-03</c:v>
                </c:pt>
                <c:pt idx="688">
                  <c:v>2005-10-04</c:v>
                </c:pt>
                <c:pt idx="689">
                  <c:v>2005-10-06</c:v>
                </c:pt>
                <c:pt idx="690">
                  <c:v>2005-10-07</c:v>
                </c:pt>
                <c:pt idx="691">
                  <c:v>2005-10-11</c:v>
                </c:pt>
                <c:pt idx="692">
                  <c:v>2005-10-12</c:v>
                </c:pt>
                <c:pt idx="693">
                  <c:v>2005-10-13</c:v>
                </c:pt>
                <c:pt idx="694">
                  <c:v>2005-10-17</c:v>
                </c:pt>
                <c:pt idx="695">
                  <c:v>2005-10-19</c:v>
                </c:pt>
                <c:pt idx="696">
                  <c:v>2005-10-24</c:v>
                </c:pt>
                <c:pt idx="697">
                  <c:v>2005-10-25</c:v>
                </c:pt>
                <c:pt idx="698">
                  <c:v>2005-10-26</c:v>
                </c:pt>
                <c:pt idx="699">
                  <c:v>2005-10-27</c:v>
                </c:pt>
                <c:pt idx="700">
                  <c:v>2005-10-28</c:v>
                </c:pt>
                <c:pt idx="701">
                  <c:v>2005-10-31</c:v>
                </c:pt>
                <c:pt idx="702">
                  <c:v>2005-11-01</c:v>
                </c:pt>
                <c:pt idx="703">
                  <c:v>2005-11-03</c:v>
                </c:pt>
                <c:pt idx="704">
                  <c:v>2005-11-04</c:v>
                </c:pt>
                <c:pt idx="705">
                  <c:v>2005-11-07</c:v>
                </c:pt>
                <c:pt idx="706">
                  <c:v>2005-11-09</c:v>
                </c:pt>
                <c:pt idx="707">
                  <c:v>2005-11-11</c:v>
                </c:pt>
                <c:pt idx="708">
                  <c:v>2005-11-14</c:v>
                </c:pt>
                <c:pt idx="709">
                  <c:v>2005-11-16</c:v>
                </c:pt>
                <c:pt idx="710">
                  <c:v>2005-11-18</c:v>
                </c:pt>
                <c:pt idx="711">
                  <c:v>2005-11-21</c:v>
                </c:pt>
                <c:pt idx="712">
                  <c:v>2005-11-22</c:v>
                </c:pt>
                <c:pt idx="713">
                  <c:v>2005-11-23</c:v>
                </c:pt>
                <c:pt idx="714">
                  <c:v>2005-11-29</c:v>
                </c:pt>
                <c:pt idx="715">
                  <c:v>2005-11-30</c:v>
                </c:pt>
                <c:pt idx="716">
                  <c:v>2005-12-01</c:v>
                </c:pt>
                <c:pt idx="717">
                  <c:v>2005-12-02</c:v>
                </c:pt>
                <c:pt idx="718">
                  <c:v>2005-12-06</c:v>
                </c:pt>
                <c:pt idx="719">
                  <c:v>2005-12-09</c:v>
                </c:pt>
                <c:pt idx="720">
                  <c:v>2005-12-12</c:v>
                </c:pt>
                <c:pt idx="721">
                  <c:v>2005-12-13</c:v>
                </c:pt>
                <c:pt idx="722">
                  <c:v>2005-12-14</c:v>
                </c:pt>
                <c:pt idx="723">
                  <c:v>2005-12-15</c:v>
                </c:pt>
                <c:pt idx="724">
                  <c:v>2005-12-16</c:v>
                </c:pt>
                <c:pt idx="725">
                  <c:v>2005-12-19</c:v>
                </c:pt>
                <c:pt idx="726">
                  <c:v>2005-12-20</c:v>
                </c:pt>
                <c:pt idx="727">
                  <c:v>2005-12-21</c:v>
                </c:pt>
                <c:pt idx="728">
                  <c:v>2005-12-23</c:v>
                </c:pt>
                <c:pt idx="729">
                  <c:v>2005-12-28</c:v>
                </c:pt>
                <c:pt idx="730">
                  <c:v>2005-12-29</c:v>
                </c:pt>
                <c:pt idx="731">
                  <c:v>2006-01-03</c:v>
                </c:pt>
                <c:pt idx="732">
                  <c:v>2006-01-04</c:v>
                </c:pt>
                <c:pt idx="733">
                  <c:v>2006-01-05</c:v>
                </c:pt>
                <c:pt idx="734">
                  <c:v>2006-01-09</c:v>
                </c:pt>
                <c:pt idx="735">
                  <c:v>2006-01-10</c:v>
                </c:pt>
                <c:pt idx="736">
                  <c:v>2006-01-17</c:v>
                </c:pt>
                <c:pt idx="737">
                  <c:v>2006-01-18</c:v>
                </c:pt>
                <c:pt idx="738">
                  <c:v>2006-01-19</c:v>
                </c:pt>
                <c:pt idx="739">
                  <c:v>2006-01-20</c:v>
                </c:pt>
                <c:pt idx="740">
                  <c:v>2006-01-23</c:v>
                </c:pt>
                <c:pt idx="741">
                  <c:v>2006-01-24</c:v>
                </c:pt>
                <c:pt idx="742">
                  <c:v>2006-01-25</c:v>
                </c:pt>
                <c:pt idx="743">
                  <c:v>2006-01-26</c:v>
                </c:pt>
                <c:pt idx="744">
                  <c:v>2006-01-27</c:v>
                </c:pt>
                <c:pt idx="745">
                  <c:v>2006-01-30</c:v>
                </c:pt>
                <c:pt idx="746">
                  <c:v>2006-01-31</c:v>
                </c:pt>
                <c:pt idx="747">
                  <c:v>2006-02-01</c:v>
                </c:pt>
                <c:pt idx="748">
                  <c:v>2006-02-02</c:v>
                </c:pt>
                <c:pt idx="749">
                  <c:v>2006-02-06</c:v>
                </c:pt>
                <c:pt idx="750">
                  <c:v>2006-02-07</c:v>
                </c:pt>
                <c:pt idx="751">
                  <c:v>2006-02-08</c:v>
                </c:pt>
                <c:pt idx="752">
                  <c:v>2006-02-09</c:v>
                </c:pt>
                <c:pt idx="753">
                  <c:v>2006-02-10</c:v>
                </c:pt>
                <c:pt idx="754">
                  <c:v>2006-02-13</c:v>
                </c:pt>
                <c:pt idx="755">
                  <c:v>2006-02-14</c:v>
                </c:pt>
                <c:pt idx="756">
                  <c:v>2006-02-15</c:v>
                </c:pt>
                <c:pt idx="757">
                  <c:v>2006-02-16</c:v>
                </c:pt>
                <c:pt idx="758">
                  <c:v>2006-02-21</c:v>
                </c:pt>
                <c:pt idx="759">
                  <c:v>2006-02-22</c:v>
                </c:pt>
                <c:pt idx="760">
                  <c:v>2006-02-23</c:v>
                </c:pt>
                <c:pt idx="761">
                  <c:v>2006-02-24</c:v>
                </c:pt>
                <c:pt idx="762">
                  <c:v>2006-02-28</c:v>
                </c:pt>
                <c:pt idx="763">
                  <c:v>2006-03-01</c:v>
                </c:pt>
                <c:pt idx="764">
                  <c:v>2006-03-07</c:v>
                </c:pt>
                <c:pt idx="765">
                  <c:v>2006-03-08</c:v>
                </c:pt>
                <c:pt idx="766">
                  <c:v>2006-03-10</c:v>
                </c:pt>
                <c:pt idx="767">
                  <c:v>2006-03-13</c:v>
                </c:pt>
                <c:pt idx="768">
                  <c:v>2006-03-22</c:v>
                </c:pt>
                <c:pt idx="769">
                  <c:v>2006-03-24</c:v>
                </c:pt>
                <c:pt idx="770">
                  <c:v>2006-03-27</c:v>
                </c:pt>
                <c:pt idx="771">
                  <c:v>2006-03-30</c:v>
                </c:pt>
                <c:pt idx="772">
                  <c:v>2006-04-03</c:v>
                </c:pt>
                <c:pt idx="773">
                  <c:v>2006-04-06</c:v>
                </c:pt>
                <c:pt idx="774">
                  <c:v>2006-04-12</c:v>
                </c:pt>
                <c:pt idx="775">
                  <c:v>2006-04-18</c:v>
                </c:pt>
                <c:pt idx="776">
                  <c:v>2006-04-19</c:v>
                </c:pt>
                <c:pt idx="777">
                  <c:v>2006-04-21</c:v>
                </c:pt>
                <c:pt idx="778">
                  <c:v>2006-04-24</c:v>
                </c:pt>
                <c:pt idx="779">
                  <c:v>2006-04-25</c:v>
                </c:pt>
                <c:pt idx="780">
                  <c:v>2006-04-26</c:v>
                </c:pt>
                <c:pt idx="781">
                  <c:v>2006-04-27</c:v>
                </c:pt>
                <c:pt idx="782">
                  <c:v>2006-04-28</c:v>
                </c:pt>
                <c:pt idx="783">
                  <c:v>2006-05-01</c:v>
                </c:pt>
                <c:pt idx="784">
                  <c:v>2006-05-02</c:v>
                </c:pt>
                <c:pt idx="785">
                  <c:v>2006-05-03</c:v>
                </c:pt>
                <c:pt idx="786">
                  <c:v>2006-05-05</c:v>
                </c:pt>
                <c:pt idx="787">
                  <c:v>2006-05-08</c:v>
                </c:pt>
                <c:pt idx="788">
                  <c:v>2006-05-10</c:v>
                </c:pt>
                <c:pt idx="789">
                  <c:v>2006-05-15</c:v>
                </c:pt>
                <c:pt idx="790">
                  <c:v>2006-05-16</c:v>
                </c:pt>
                <c:pt idx="791">
                  <c:v>2006-05-17</c:v>
                </c:pt>
                <c:pt idx="792">
                  <c:v>2006-05-18</c:v>
                </c:pt>
                <c:pt idx="793">
                  <c:v>2006-05-19</c:v>
                </c:pt>
                <c:pt idx="794">
                  <c:v>2006-05-22</c:v>
                </c:pt>
                <c:pt idx="795">
                  <c:v>2006-05-23</c:v>
                </c:pt>
                <c:pt idx="796">
                  <c:v>2006-05-24</c:v>
                </c:pt>
                <c:pt idx="797">
                  <c:v>2006-05-25</c:v>
                </c:pt>
                <c:pt idx="798">
                  <c:v>2006-05-26</c:v>
                </c:pt>
                <c:pt idx="799">
                  <c:v>2006-05-30</c:v>
                </c:pt>
                <c:pt idx="800">
                  <c:v>2006-05-31</c:v>
                </c:pt>
                <c:pt idx="801">
                  <c:v>2006-06-01</c:v>
                </c:pt>
                <c:pt idx="802">
                  <c:v>2006-06-02</c:v>
                </c:pt>
                <c:pt idx="803">
                  <c:v>2006-06-05</c:v>
                </c:pt>
                <c:pt idx="804">
                  <c:v>2006-06-06</c:v>
                </c:pt>
                <c:pt idx="805">
                  <c:v>2006-06-07</c:v>
                </c:pt>
                <c:pt idx="806">
                  <c:v>2006-06-08</c:v>
                </c:pt>
                <c:pt idx="807">
                  <c:v>2006-06-09</c:v>
                </c:pt>
                <c:pt idx="808">
                  <c:v>2006-06-12</c:v>
                </c:pt>
                <c:pt idx="809">
                  <c:v>2006-06-13</c:v>
                </c:pt>
                <c:pt idx="810">
                  <c:v>2006-06-14</c:v>
                </c:pt>
                <c:pt idx="811">
                  <c:v>2006-06-15</c:v>
                </c:pt>
                <c:pt idx="812">
                  <c:v>2006-06-16</c:v>
                </c:pt>
                <c:pt idx="813">
                  <c:v>2006-06-19</c:v>
                </c:pt>
                <c:pt idx="814">
                  <c:v>2006-06-20</c:v>
                </c:pt>
                <c:pt idx="815">
                  <c:v>2006-06-21</c:v>
                </c:pt>
                <c:pt idx="816">
                  <c:v>2006-06-22</c:v>
                </c:pt>
                <c:pt idx="817">
                  <c:v>2006-06-23</c:v>
                </c:pt>
                <c:pt idx="818">
                  <c:v>2006-06-26</c:v>
                </c:pt>
                <c:pt idx="819">
                  <c:v>2006-06-28</c:v>
                </c:pt>
                <c:pt idx="820">
                  <c:v>2006-06-29</c:v>
                </c:pt>
                <c:pt idx="821">
                  <c:v>2006-06-30</c:v>
                </c:pt>
                <c:pt idx="822">
                  <c:v>2006-07-05</c:v>
                </c:pt>
                <c:pt idx="823">
                  <c:v>2006-07-06</c:v>
                </c:pt>
                <c:pt idx="824">
                  <c:v>2006-07-07</c:v>
                </c:pt>
                <c:pt idx="825">
                  <c:v>2006-07-10</c:v>
                </c:pt>
                <c:pt idx="826">
                  <c:v>2006-07-11</c:v>
                </c:pt>
                <c:pt idx="827">
                  <c:v>2006-07-17</c:v>
                </c:pt>
                <c:pt idx="828">
                  <c:v>2006-07-18</c:v>
                </c:pt>
                <c:pt idx="829">
                  <c:v>2006-07-19</c:v>
                </c:pt>
                <c:pt idx="830">
                  <c:v>2006-07-20</c:v>
                </c:pt>
                <c:pt idx="831">
                  <c:v>2006-07-21</c:v>
                </c:pt>
                <c:pt idx="832">
                  <c:v>2006-07-24</c:v>
                </c:pt>
                <c:pt idx="833">
                  <c:v>2006-07-25</c:v>
                </c:pt>
                <c:pt idx="834">
                  <c:v>2006-07-26</c:v>
                </c:pt>
                <c:pt idx="835">
                  <c:v>2006-07-27</c:v>
                </c:pt>
                <c:pt idx="836">
                  <c:v>2006-07-28</c:v>
                </c:pt>
                <c:pt idx="837">
                  <c:v>2006-07-31</c:v>
                </c:pt>
                <c:pt idx="838">
                  <c:v>2006-08-01</c:v>
                </c:pt>
                <c:pt idx="839">
                  <c:v>2006-08-02</c:v>
                </c:pt>
                <c:pt idx="840">
                  <c:v>2006-08-03</c:v>
                </c:pt>
                <c:pt idx="841">
                  <c:v>2006-08-04</c:v>
                </c:pt>
                <c:pt idx="842">
                  <c:v>2006-08-07</c:v>
                </c:pt>
                <c:pt idx="843">
                  <c:v>2006-08-08</c:v>
                </c:pt>
                <c:pt idx="844">
                  <c:v>2006-08-09</c:v>
                </c:pt>
                <c:pt idx="845">
                  <c:v>2006-08-10</c:v>
                </c:pt>
                <c:pt idx="846">
                  <c:v>2006-08-11</c:v>
                </c:pt>
                <c:pt idx="847">
                  <c:v>2006-08-14</c:v>
                </c:pt>
                <c:pt idx="848">
                  <c:v>2006-08-15</c:v>
                </c:pt>
                <c:pt idx="849">
                  <c:v>2006-08-16</c:v>
                </c:pt>
                <c:pt idx="850">
                  <c:v>2006-08-17</c:v>
                </c:pt>
                <c:pt idx="851">
                  <c:v>2006-08-18</c:v>
                </c:pt>
                <c:pt idx="852">
                  <c:v>2006-08-21</c:v>
                </c:pt>
                <c:pt idx="853">
                  <c:v>2006-08-22</c:v>
                </c:pt>
                <c:pt idx="854">
                  <c:v>2006-08-23</c:v>
                </c:pt>
                <c:pt idx="855">
                  <c:v>2006-08-24</c:v>
                </c:pt>
                <c:pt idx="856">
                  <c:v>2006-08-25</c:v>
                </c:pt>
                <c:pt idx="857">
                  <c:v>2006-08-28</c:v>
                </c:pt>
                <c:pt idx="858">
                  <c:v>2006-08-30</c:v>
                </c:pt>
                <c:pt idx="859">
                  <c:v>2006-08-31</c:v>
                </c:pt>
                <c:pt idx="860">
                  <c:v>2006-09-01</c:v>
                </c:pt>
                <c:pt idx="861">
                  <c:v>2006-09-05</c:v>
                </c:pt>
                <c:pt idx="862">
                  <c:v>2006-09-06</c:v>
                </c:pt>
                <c:pt idx="863">
                  <c:v>2006-09-07</c:v>
                </c:pt>
                <c:pt idx="864">
                  <c:v>2006-09-08</c:v>
                </c:pt>
                <c:pt idx="865">
                  <c:v>2006-09-11</c:v>
                </c:pt>
                <c:pt idx="866">
                  <c:v>2006-09-12</c:v>
                </c:pt>
                <c:pt idx="867">
                  <c:v>2006-09-13</c:v>
                </c:pt>
                <c:pt idx="868">
                  <c:v>2006-09-14</c:v>
                </c:pt>
                <c:pt idx="869">
                  <c:v>2006-09-15</c:v>
                </c:pt>
                <c:pt idx="870">
                  <c:v>2006-09-19</c:v>
                </c:pt>
                <c:pt idx="871">
                  <c:v>2006-09-21</c:v>
                </c:pt>
                <c:pt idx="872">
                  <c:v>2006-09-22</c:v>
                </c:pt>
                <c:pt idx="873">
                  <c:v>2006-09-25</c:v>
                </c:pt>
                <c:pt idx="874">
                  <c:v>2006-09-26</c:v>
                </c:pt>
                <c:pt idx="875">
                  <c:v>2006-09-28</c:v>
                </c:pt>
                <c:pt idx="876">
                  <c:v>2006-09-29</c:v>
                </c:pt>
                <c:pt idx="877">
                  <c:v>2006-10-02</c:v>
                </c:pt>
                <c:pt idx="878">
                  <c:v>2006-10-03</c:v>
                </c:pt>
                <c:pt idx="879">
                  <c:v>2006-10-04</c:v>
                </c:pt>
                <c:pt idx="880">
                  <c:v>2006-10-05</c:v>
                </c:pt>
                <c:pt idx="881">
                  <c:v>2006-10-06</c:v>
                </c:pt>
                <c:pt idx="882">
                  <c:v>2006-10-09</c:v>
                </c:pt>
                <c:pt idx="883">
                  <c:v>2006-10-10</c:v>
                </c:pt>
                <c:pt idx="884">
                  <c:v>2006-10-11</c:v>
                </c:pt>
                <c:pt idx="885">
                  <c:v>2006-10-12</c:v>
                </c:pt>
                <c:pt idx="886">
                  <c:v>2006-10-13</c:v>
                </c:pt>
                <c:pt idx="887">
                  <c:v>2006-10-16</c:v>
                </c:pt>
                <c:pt idx="888">
                  <c:v>2006-10-17</c:v>
                </c:pt>
                <c:pt idx="889">
                  <c:v>2006-10-18</c:v>
                </c:pt>
                <c:pt idx="890">
                  <c:v>2006-10-19</c:v>
                </c:pt>
                <c:pt idx="891">
                  <c:v>2006-10-20</c:v>
                </c:pt>
                <c:pt idx="892">
                  <c:v>2006-10-23</c:v>
                </c:pt>
                <c:pt idx="893">
                  <c:v>2006-10-24</c:v>
                </c:pt>
                <c:pt idx="894">
                  <c:v>2006-10-25</c:v>
                </c:pt>
                <c:pt idx="895">
                  <c:v>2006-10-26</c:v>
                </c:pt>
                <c:pt idx="896">
                  <c:v>2006-10-27</c:v>
                </c:pt>
                <c:pt idx="897">
                  <c:v>2006-10-30</c:v>
                </c:pt>
                <c:pt idx="898">
                  <c:v>2006-10-31</c:v>
                </c:pt>
                <c:pt idx="899">
                  <c:v>2006-11-01</c:v>
                </c:pt>
                <c:pt idx="900">
                  <c:v>2006-11-03</c:v>
                </c:pt>
                <c:pt idx="901">
                  <c:v>2006-11-06</c:v>
                </c:pt>
                <c:pt idx="902">
                  <c:v>2006-11-07</c:v>
                </c:pt>
                <c:pt idx="903">
                  <c:v>2006-11-09</c:v>
                </c:pt>
                <c:pt idx="904">
                  <c:v>2006-11-10</c:v>
                </c:pt>
                <c:pt idx="905">
                  <c:v>2006-11-13</c:v>
                </c:pt>
                <c:pt idx="906">
                  <c:v>2006-11-15</c:v>
                </c:pt>
                <c:pt idx="907">
                  <c:v>2006-11-16</c:v>
                </c:pt>
                <c:pt idx="908">
                  <c:v>2006-11-17</c:v>
                </c:pt>
                <c:pt idx="909">
                  <c:v>2006-11-20</c:v>
                </c:pt>
                <c:pt idx="910">
                  <c:v>2006-11-21</c:v>
                </c:pt>
                <c:pt idx="911">
                  <c:v>2006-11-22</c:v>
                </c:pt>
                <c:pt idx="912">
                  <c:v>2006-11-27</c:v>
                </c:pt>
                <c:pt idx="913">
                  <c:v>2006-11-28</c:v>
                </c:pt>
                <c:pt idx="914">
                  <c:v>2006-11-29</c:v>
                </c:pt>
                <c:pt idx="915">
                  <c:v>2006-11-30</c:v>
                </c:pt>
                <c:pt idx="916">
                  <c:v>2006-12-01</c:v>
                </c:pt>
                <c:pt idx="917">
                  <c:v>2006-12-04</c:v>
                </c:pt>
                <c:pt idx="918">
                  <c:v>2006-12-05</c:v>
                </c:pt>
                <c:pt idx="919">
                  <c:v>2006-12-06</c:v>
                </c:pt>
                <c:pt idx="920">
                  <c:v>2006-12-07</c:v>
                </c:pt>
                <c:pt idx="921">
                  <c:v>2006-12-08</c:v>
                </c:pt>
                <c:pt idx="922">
                  <c:v>2006-12-11</c:v>
                </c:pt>
                <c:pt idx="923">
                  <c:v>2006-12-12</c:v>
                </c:pt>
                <c:pt idx="924">
                  <c:v>2006-12-13</c:v>
                </c:pt>
                <c:pt idx="925">
                  <c:v>2006-12-14</c:v>
                </c:pt>
                <c:pt idx="926">
                  <c:v>2006-12-15</c:v>
                </c:pt>
                <c:pt idx="927">
                  <c:v>2006-12-18</c:v>
                </c:pt>
                <c:pt idx="928">
                  <c:v>2006-12-19</c:v>
                </c:pt>
                <c:pt idx="929">
                  <c:v>2006-12-20</c:v>
                </c:pt>
                <c:pt idx="930">
                  <c:v>2006-12-21</c:v>
                </c:pt>
                <c:pt idx="931">
                  <c:v>2006-12-22</c:v>
                </c:pt>
                <c:pt idx="932">
                  <c:v>2006-12-27</c:v>
                </c:pt>
                <c:pt idx="933">
                  <c:v>2006-12-28</c:v>
                </c:pt>
                <c:pt idx="934">
                  <c:v>2006-12-29</c:v>
                </c:pt>
                <c:pt idx="935">
                  <c:v>2007-01-02</c:v>
                </c:pt>
                <c:pt idx="936">
                  <c:v>2007-01-03</c:v>
                </c:pt>
                <c:pt idx="937">
                  <c:v>2007-01-04</c:v>
                </c:pt>
                <c:pt idx="938">
                  <c:v>2007-01-05</c:v>
                </c:pt>
                <c:pt idx="939">
                  <c:v>2007-01-08</c:v>
                </c:pt>
                <c:pt idx="940">
                  <c:v>2007-01-09</c:v>
                </c:pt>
                <c:pt idx="941">
                  <c:v>2007-01-10</c:v>
                </c:pt>
                <c:pt idx="942">
                  <c:v>2007-01-11</c:v>
                </c:pt>
                <c:pt idx="943">
                  <c:v>2007-01-12</c:v>
                </c:pt>
                <c:pt idx="944">
                  <c:v>2007-01-16</c:v>
                </c:pt>
                <c:pt idx="945">
                  <c:v>2007-01-17</c:v>
                </c:pt>
                <c:pt idx="946">
                  <c:v>2007-01-18</c:v>
                </c:pt>
                <c:pt idx="947">
                  <c:v>2007-01-19</c:v>
                </c:pt>
                <c:pt idx="948">
                  <c:v>2007-01-22</c:v>
                </c:pt>
                <c:pt idx="949">
                  <c:v>2007-01-23</c:v>
                </c:pt>
                <c:pt idx="950">
                  <c:v>2007-01-24</c:v>
                </c:pt>
                <c:pt idx="951">
                  <c:v>2007-01-25</c:v>
                </c:pt>
                <c:pt idx="952">
                  <c:v>2007-01-26</c:v>
                </c:pt>
                <c:pt idx="953">
                  <c:v>2007-01-30</c:v>
                </c:pt>
                <c:pt idx="954">
                  <c:v>2007-01-31</c:v>
                </c:pt>
                <c:pt idx="955">
                  <c:v>2007-02-01</c:v>
                </c:pt>
                <c:pt idx="956">
                  <c:v>2007-02-02</c:v>
                </c:pt>
                <c:pt idx="957">
                  <c:v>2007-02-05</c:v>
                </c:pt>
                <c:pt idx="958">
                  <c:v>2007-02-08</c:v>
                </c:pt>
                <c:pt idx="959">
                  <c:v>2007-02-09</c:v>
                </c:pt>
                <c:pt idx="960">
                  <c:v>2007-02-12</c:v>
                </c:pt>
                <c:pt idx="961">
                  <c:v>2007-02-13</c:v>
                </c:pt>
                <c:pt idx="962">
                  <c:v>2007-02-15</c:v>
                </c:pt>
                <c:pt idx="963">
                  <c:v>2007-02-16</c:v>
                </c:pt>
                <c:pt idx="964">
                  <c:v>2007-02-20</c:v>
                </c:pt>
                <c:pt idx="965">
                  <c:v>2007-02-21</c:v>
                </c:pt>
                <c:pt idx="966">
                  <c:v>2007-02-22</c:v>
                </c:pt>
                <c:pt idx="967">
                  <c:v>2007-02-23</c:v>
                </c:pt>
                <c:pt idx="968">
                  <c:v>2007-02-26</c:v>
                </c:pt>
                <c:pt idx="969">
                  <c:v>2007-02-28</c:v>
                </c:pt>
                <c:pt idx="970">
                  <c:v>2007-03-01</c:v>
                </c:pt>
                <c:pt idx="971">
                  <c:v>2007-03-02</c:v>
                </c:pt>
                <c:pt idx="972">
                  <c:v>2007-03-06</c:v>
                </c:pt>
                <c:pt idx="973">
                  <c:v>2007-03-07</c:v>
                </c:pt>
                <c:pt idx="974">
                  <c:v>2007-03-08</c:v>
                </c:pt>
                <c:pt idx="975">
                  <c:v>2007-03-09</c:v>
                </c:pt>
                <c:pt idx="976">
                  <c:v>2007-03-12</c:v>
                </c:pt>
                <c:pt idx="977">
                  <c:v>2007-03-13</c:v>
                </c:pt>
                <c:pt idx="978">
                  <c:v>2007-03-14</c:v>
                </c:pt>
                <c:pt idx="979">
                  <c:v>2007-03-15</c:v>
                </c:pt>
                <c:pt idx="980">
                  <c:v>2007-03-16</c:v>
                </c:pt>
                <c:pt idx="981">
                  <c:v>2007-03-19</c:v>
                </c:pt>
                <c:pt idx="982">
                  <c:v>2007-03-20</c:v>
                </c:pt>
                <c:pt idx="983">
                  <c:v>2007-03-21</c:v>
                </c:pt>
                <c:pt idx="984">
                  <c:v>2007-03-22</c:v>
                </c:pt>
                <c:pt idx="985">
                  <c:v>2007-03-23</c:v>
                </c:pt>
                <c:pt idx="986">
                  <c:v>2007-03-26</c:v>
                </c:pt>
                <c:pt idx="987">
                  <c:v>2007-03-27</c:v>
                </c:pt>
                <c:pt idx="988">
                  <c:v>2007-03-28</c:v>
                </c:pt>
                <c:pt idx="989">
                  <c:v>2007-03-29</c:v>
                </c:pt>
                <c:pt idx="990">
                  <c:v>2007-03-30</c:v>
                </c:pt>
                <c:pt idx="991">
                  <c:v>2007-04-02</c:v>
                </c:pt>
                <c:pt idx="992">
                  <c:v>2007-04-03</c:v>
                </c:pt>
                <c:pt idx="993">
                  <c:v>2007-04-04</c:v>
                </c:pt>
                <c:pt idx="994">
                  <c:v>2007-04-05</c:v>
                </c:pt>
                <c:pt idx="995">
                  <c:v>2007-04-10</c:v>
                </c:pt>
                <c:pt idx="996">
                  <c:v>2007-04-11</c:v>
                </c:pt>
                <c:pt idx="997">
                  <c:v>2007-04-13</c:v>
                </c:pt>
                <c:pt idx="998">
                  <c:v>2007-04-16</c:v>
                </c:pt>
                <c:pt idx="999">
                  <c:v>2007-04-17</c:v>
                </c:pt>
                <c:pt idx="1000">
                  <c:v>2007-04-18</c:v>
                </c:pt>
                <c:pt idx="1001">
                  <c:v>2007-04-19</c:v>
                </c:pt>
                <c:pt idx="1002">
                  <c:v>2007-04-20</c:v>
                </c:pt>
                <c:pt idx="1003">
                  <c:v>2007-04-23</c:v>
                </c:pt>
                <c:pt idx="1004">
                  <c:v>2007-04-24</c:v>
                </c:pt>
                <c:pt idx="1005">
                  <c:v>2007-04-25</c:v>
                </c:pt>
                <c:pt idx="1006">
                  <c:v>2007-04-26</c:v>
                </c:pt>
                <c:pt idx="1007">
                  <c:v>2007-04-27</c:v>
                </c:pt>
                <c:pt idx="1008">
                  <c:v>2007-04-30</c:v>
                </c:pt>
                <c:pt idx="1009">
                  <c:v>2007-05-01</c:v>
                </c:pt>
                <c:pt idx="1010">
                  <c:v>2007-05-02</c:v>
                </c:pt>
                <c:pt idx="1011">
                  <c:v>2007-05-03</c:v>
                </c:pt>
                <c:pt idx="1012">
                  <c:v>2007-05-04</c:v>
                </c:pt>
                <c:pt idx="1013">
                  <c:v>2007-05-07</c:v>
                </c:pt>
                <c:pt idx="1014">
                  <c:v>2007-05-08</c:v>
                </c:pt>
                <c:pt idx="1015">
                  <c:v>2007-05-09</c:v>
                </c:pt>
                <c:pt idx="1016">
                  <c:v>2007-05-10</c:v>
                </c:pt>
                <c:pt idx="1017">
                  <c:v>2007-05-11</c:v>
                </c:pt>
                <c:pt idx="1018">
                  <c:v>2007-05-14</c:v>
                </c:pt>
                <c:pt idx="1019">
                  <c:v>2007-05-15</c:v>
                </c:pt>
                <c:pt idx="1020">
                  <c:v>2007-05-16</c:v>
                </c:pt>
                <c:pt idx="1021">
                  <c:v>2007-05-17</c:v>
                </c:pt>
                <c:pt idx="1022">
                  <c:v>2007-05-18</c:v>
                </c:pt>
                <c:pt idx="1023">
                  <c:v>2007-05-21</c:v>
                </c:pt>
                <c:pt idx="1024">
                  <c:v>2007-05-22</c:v>
                </c:pt>
                <c:pt idx="1025">
                  <c:v>2007-05-23</c:v>
                </c:pt>
                <c:pt idx="1026">
                  <c:v>2007-05-24</c:v>
                </c:pt>
                <c:pt idx="1027">
                  <c:v>2007-05-25</c:v>
                </c:pt>
                <c:pt idx="1028">
                  <c:v>2007-05-29</c:v>
                </c:pt>
                <c:pt idx="1029">
                  <c:v>2007-05-30</c:v>
                </c:pt>
                <c:pt idx="1030">
                  <c:v>2007-05-31</c:v>
                </c:pt>
                <c:pt idx="1031">
                  <c:v>2007-06-01</c:v>
                </c:pt>
                <c:pt idx="1032">
                  <c:v>2007-06-04</c:v>
                </c:pt>
                <c:pt idx="1033">
                  <c:v>2007-06-05</c:v>
                </c:pt>
                <c:pt idx="1034">
                  <c:v>2007-06-06</c:v>
                </c:pt>
                <c:pt idx="1035">
                  <c:v>2007-06-07</c:v>
                </c:pt>
                <c:pt idx="1036">
                  <c:v>2007-06-08</c:v>
                </c:pt>
                <c:pt idx="1037">
                  <c:v>2007-06-11</c:v>
                </c:pt>
                <c:pt idx="1038">
                  <c:v>2007-06-12</c:v>
                </c:pt>
                <c:pt idx="1039">
                  <c:v>2007-06-13</c:v>
                </c:pt>
                <c:pt idx="1040">
                  <c:v>2007-06-14</c:v>
                </c:pt>
                <c:pt idx="1041">
                  <c:v>2007-06-15</c:v>
                </c:pt>
                <c:pt idx="1042">
                  <c:v>2007-06-18</c:v>
                </c:pt>
                <c:pt idx="1043">
                  <c:v>2007-06-19</c:v>
                </c:pt>
                <c:pt idx="1044">
                  <c:v>2007-06-20</c:v>
                </c:pt>
                <c:pt idx="1045">
                  <c:v>2007-06-21</c:v>
                </c:pt>
                <c:pt idx="1046">
                  <c:v>2007-06-22</c:v>
                </c:pt>
                <c:pt idx="1047">
                  <c:v>2007-06-25</c:v>
                </c:pt>
                <c:pt idx="1048">
                  <c:v>2007-06-26</c:v>
                </c:pt>
                <c:pt idx="1049">
                  <c:v>2007-06-27</c:v>
                </c:pt>
                <c:pt idx="1050">
                  <c:v>2007-06-28</c:v>
                </c:pt>
                <c:pt idx="1051">
                  <c:v>2007-06-29</c:v>
                </c:pt>
                <c:pt idx="1052">
                  <c:v>2007-07-02</c:v>
                </c:pt>
                <c:pt idx="1053">
                  <c:v>2007-07-03</c:v>
                </c:pt>
                <c:pt idx="1054">
                  <c:v>2007-07-05</c:v>
                </c:pt>
                <c:pt idx="1055">
                  <c:v>2007-07-06</c:v>
                </c:pt>
                <c:pt idx="1056">
                  <c:v>2007-07-09</c:v>
                </c:pt>
                <c:pt idx="1057">
                  <c:v>2007-07-10</c:v>
                </c:pt>
                <c:pt idx="1058">
                  <c:v>2007-07-11</c:v>
                </c:pt>
                <c:pt idx="1059">
                  <c:v>2007-07-12</c:v>
                </c:pt>
                <c:pt idx="1060">
                  <c:v>2007-07-13</c:v>
                </c:pt>
                <c:pt idx="1061">
                  <c:v>2007-07-16</c:v>
                </c:pt>
                <c:pt idx="1062">
                  <c:v>2007-07-17</c:v>
                </c:pt>
                <c:pt idx="1063">
                  <c:v>2007-07-18</c:v>
                </c:pt>
                <c:pt idx="1064">
                  <c:v>2007-07-19</c:v>
                </c:pt>
                <c:pt idx="1065">
                  <c:v>2007-07-20</c:v>
                </c:pt>
                <c:pt idx="1066">
                  <c:v>2007-07-23</c:v>
                </c:pt>
                <c:pt idx="1067">
                  <c:v>2007-07-24</c:v>
                </c:pt>
                <c:pt idx="1068">
                  <c:v>2007-07-25</c:v>
                </c:pt>
                <c:pt idx="1069">
                  <c:v>2007-07-26</c:v>
                </c:pt>
                <c:pt idx="1070">
                  <c:v>2007-07-27</c:v>
                </c:pt>
                <c:pt idx="1071">
                  <c:v>2007-07-30</c:v>
                </c:pt>
                <c:pt idx="1072">
                  <c:v>2007-07-31</c:v>
                </c:pt>
                <c:pt idx="1073">
                  <c:v>2007-08-01</c:v>
                </c:pt>
                <c:pt idx="1074">
                  <c:v>2007-08-02</c:v>
                </c:pt>
                <c:pt idx="1075">
                  <c:v>2007-08-03</c:v>
                </c:pt>
                <c:pt idx="1076">
                  <c:v>2007-08-06</c:v>
                </c:pt>
                <c:pt idx="1077">
                  <c:v>2007-08-07</c:v>
                </c:pt>
                <c:pt idx="1078">
                  <c:v>2007-08-08</c:v>
                </c:pt>
                <c:pt idx="1079">
                  <c:v>2007-08-09</c:v>
                </c:pt>
                <c:pt idx="1080">
                  <c:v>2007-08-10</c:v>
                </c:pt>
                <c:pt idx="1081">
                  <c:v>2007-08-13</c:v>
                </c:pt>
                <c:pt idx="1082">
                  <c:v>2007-08-14</c:v>
                </c:pt>
                <c:pt idx="1083">
                  <c:v>2007-08-15</c:v>
                </c:pt>
                <c:pt idx="1084">
                  <c:v>2007-08-16</c:v>
                </c:pt>
                <c:pt idx="1085">
                  <c:v>2007-08-17</c:v>
                </c:pt>
                <c:pt idx="1086">
                  <c:v>2007-08-20</c:v>
                </c:pt>
                <c:pt idx="1087">
                  <c:v>2007-08-21</c:v>
                </c:pt>
                <c:pt idx="1088">
                  <c:v>2007-08-22</c:v>
                </c:pt>
                <c:pt idx="1089">
                  <c:v>2007-08-23</c:v>
                </c:pt>
                <c:pt idx="1090">
                  <c:v>2007-08-24</c:v>
                </c:pt>
                <c:pt idx="1091">
                  <c:v>2007-08-27</c:v>
                </c:pt>
                <c:pt idx="1092">
                  <c:v>2007-08-28</c:v>
                </c:pt>
                <c:pt idx="1093">
                  <c:v>2007-08-29</c:v>
                </c:pt>
                <c:pt idx="1094">
                  <c:v>2007-08-30</c:v>
                </c:pt>
                <c:pt idx="1095">
                  <c:v>2007-08-31</c:v>
                </c:pt>
                <c:pt idx="1096">
                  <c:v>2007-09-04</c:v>
                </c:pt>
                <c:pt idx="1097">
                  <c:v>2007-09-05</c:v>
                </c:pt>
                <c:pt idx="1098">
                  <c:v>2007-09-06</c:v>
                </c:pt>
                <c:pt idx="1099">
                  <c:v>2007-09-07</c:v>
                </c:pt>
                <c:pt idx="1100">
                  <c:v>2007-09-10</c:v>
                </c:pt>
                <c:pt idx="1101">
                  <c:v>2007-09-11</c:v>
                </c:pt>
                <c:pt idx="1102">
                  <c:v>2007-09-12</c:v>
                </c:pt>
                <c:pt idx="1103">
                  <c:v>2007-09-13</c:v>
                </c:pt>
                <c:pt idx="1104">
                  <c:v>2007-09-14</c:v>
                </c:pt>
                <c:pt idx="1105">
                  <c:v>2007-09-17</c:v>
                </c:pt>
                <c:pt idx="1106">
                  <c:v>2007-09-18</c:v>
                </c:pt>
                <c:pt idx="1107">
                  <c:v>2007-09-19</c:v>
                </c:pt>
                <c:pt idx="1108">
                  <c:v>2007-09-20</c:v>
                </c:pt>
                <c:pt idx="1109">
                  <c:v>2007-09-21</c:v>
                </c:pt>
                <c:pt idx="1110">
                  <c:v>2007-09-24</c:v>
                </c:pt>
                <c:pt idx="1111">
                  <c:v>2007-09-25</c:v>
                </c:pt>
                <c:pt idx="1112">
                  <c:v>2007-09-26</c:v>
                </c:pt>
                <c:pt idx="1113">
                  <c:v>2007-09-27</c:v>
                </c:pt>
                <c:pt idx="1114">
                  <c:v>2007-09-28</c:v>
                </c:pt>
                <c:pt idx="1115">
                  <c:v>2007-10-01</c:v>
                </c:pt>
                <c:pt idx="1116">
                  <c:v>2007-10-02</c:v>
                </c:pt>
                <c:pt idx="1117">
                  <c:v>2007-10-03</c:v>
                </c:pt>
                <c:pt idx="1118">
                  <c:v>2007-10-04</c:v>
                </c:pt>
                <c:pt idx="1119">
                  <c:v>2007-10-05</c:v>
                </c:pt>
                <c:pt idx="1120">
                  <c:v>2007-10-08</c:v>
                </c:pt>
                <c:pt idx="1121">
                  <c:v>2007-10-09</c:v>
                </c:pt>
                <c:pt idx="1122">
                  <c:v>2007-10-10</c:v>
                </c:pt>
                <c:pt idx="1123">
                  <c:v>2007-10-11</c:v>
                </c:pt>
                <c:pt idx="1124">
                  <c:v>2007-10-12</c:v>
                </c:pt>
                <c:pt idx="1125">
                  <c:v>2007-10-15</c:v>
                </c:pt>
                <c:pt idx="1126">
                  <c:v>2007-10-16</c:v>
                </c:pt>
                <c:pt idx="1127">
                  <c:v>2007-10-17</c:v>
                </c:pt>
                <c:pt idx="1128">
                  <c:v>2007-10-18</c:v>
                </c:pt>
                <c:pt idx="1129">
                  <c:v>2007-10-19</c:v>
                </c:pt>
                <c:pt idx="1130">
                  <c:v>2007-10-22</c:v>
                </c:pt>
                <c:pt idx="1131">
                  <c:v>2007-10-23</c:v>
                </c:pt>
                <c:pt idx="1132">
                  <c:v>2007-10-24</c:v>
                </c:pt>
                <c:pt idx="1133">
                  <c:v>2007-10-25</c:v>
                </c:pt>
                <c:pt idx="1134">
                  <c:v>2007-10-26</c:v>
                </c:pt>
                <c:pt idx="1135">
                  <c:v>2007-10-29</c:v>
                </c:pt>
                <c:pt idx="1136">
                  <c:v>2007-10-30</c:v>
                </c:pt>
                <c:pt idx="1137">
                  <c:v>2007-10-31</c:v>
                </c:pt>
                <c:pt idx="1138">
                  <c:v>2007-11-01</c:v>
                </c:pt>
                <c:pt idx="1139">
                  <c:v>2007-11-02</c:v>
                </c:pt>
                <c:pt idx="1140">
                  <c:v>2007-11-05</c:v>
                </c:pt>
                <c:pt idx="1141">
                  <c:v>2007-11-06</c:v>
                </c:pt>
                <c:pt idx="1142">
                  <c:v>2007-11-07</c:v>
                </c:pt>
                <c:pt idx="1143">
                  <c:v>2007-11-08</c:v>
                </c:pt>
                <c:pt idx="1144">
                  <c:v>2007-11-09</c:v>
                </c:pt>
                <c:pt idx="1145">
                  <c:v>2007-11-12</c:v>
                </c:pt>
                <c:pt idx="1146">
                  <c:v>2007-11-13</c:v>
                </c:pt>
                <c:pt idx="1147">
                  <c:v>2007-11-14</c:v>
                </c:pt>
                <c:pt idx="1148">
                  <c:v>2007-11-15</c:v>
                </c:pt>
                <c:pt idx="1149">
                  <c:v>2007-11-16</c:v>
                </c:pt>
                <c:pt idx="1150">
                  <c:v>2007-11-19</c:v>
                </c:pt>
                <c:pt idx="1151">
                  <c:v>2007-11-20</c:v>
                </c:pt>
                <c:pt idx="1152">
                  <c:v>2007-11-21</c:v>
                </c:pt>
                <c:pt idx="1153">
                  <c:v>2007-11-23</c:v>
                </c:pt>
                <c:pt idx="1154">
                  <c:v>2007-11-26</c:v>
                </c:pt>
                <c:pt idx="1155">
                  <c:v>2007-11-27</c:v>
                </c:pt>
                <c:pt idx="1156">
                  <c:v>2007-11-28</c:v>
                </c:pt>
                <c:pt idx="1157">
                  <c:v>2007-11-29</c:v>
                </c:pt>
                <c:pt idx="1158">
                  <c:v>2007-11-30</c:v>
                </c:pt>
                <c:pt idx="1159">
                  <c:v>2007-12-03</c:v>
                </c:pt>
                <c:pt idx="1160">
                  <c:v>2007-12-04</c:v>
                </c:pt>
                <c:pt idx="1161">
                  <c:v>2007-12-05</c:v>
                </c:pt>
                <c:pt idx="1162">
                  <c:v>2007-12-06</c:v>
                </c:pt>
                <c:pt idx="1163">
                  <c:v>2007-12-07</c:v>
                </c:pt>
                <c:pt idx="1164">
                  <c:v>2007-12-10</c:v>
                </c:pt>
                <c:pt idx="1165">
                  <c:v>2007-12-11</c:v>
                </c:pt>
                <c:pt idx="1166">
                  <c:v>2007-12-12</c:v>
                </c:pt>
                <c:pt idx="1167">
                  <c:v>2007-12-13</c:v>
                </c:pt>
                <c:pt idx="1168">
                  <c:v>2007-12-14</c:v>
                </c:pt>
                <c:pt idx="1169">
                  <c:v>2007-12-17</c:v>
                </c:pt>
                <c:pt idx="1170">
                  <c:v>2007-12-18</c:v>
                </c:pt>
                <c:pt idx="1171">
                  <c:v>2007-12-19</c:v>
                </c:pt>
                <c:pt idx="1172">
                  <c:v>2007-12-20</c:v>
                </c:pt>
                <c:pt idx="1173">
                  <c:v>2007-12-21</c:v>
                </c:pt>
                <c:pt idx="1174">
                  <c:v>2007-12-24</c:v>
                </c:pt>
                <c:pt idx="1175">
                  <c:v>2007-12-27</c:v>
                </c:pt>
                <c:pt idx="1176">
                  <c:v>2007-12-28</c:v>
                </c:pt>
                <c:pt idx="1177">
                  <c:v>2007-12-31</c:v>
                </c:pt>
                <c:pt idx="1178">
                  <c:v>2008-01-02</c:v>
                </c:pt>
                <c:pt idx="1179">
                  <c:v>2008-01-03</c:v>
                </c:pt>
                <c:pt idx="1180">
                  <c:v>2008-01-04</c:v>
                </c:pt>
                <c:pt idx="1181">
                  <c:v>2008-01-07</c:v>
                </c:pt>
                <c:pt idx="1182">
                  <c:v>2008-01-08</c:v>
                </c:pt>
                <c:pt idx="1183">
                  <c:v>2008-01-09</c:v>
                </c:pt>
                <c:pt idx="1184">
                  <c:v>2008-01-10</c:v>
                </c:pt>
                <c:pt idx="1185">
                  <c:v>2008-01-11</c:v>
                </c:pt>
                <c:pt idx="1186">
                  <c:v>2008-01-14</c:v>
                </c:pt>
                <c:pt idx="1187">
                  <c:v>2008-01-15</c:v>
                </c:pt>
                <c:pt idx="1188">
                  <c:v>2008-01-16</c:v>
                </c:pt>
                <c:pt idx="1189">
                  <c:v>2008-01-17</c:v>
                </c:pt>
                <c:pt idx="1190">
                  <c:v>2008-01-18</c:v>
                </c:pt>
                <c:pt idx="1191">
                  <c:v>2008-01-22</c:v>
                </c:pt>
                <c:pt idx="1192">
                  <c:v>2008-01-23</c:v>
                </c:pt>
                <c:pt idx="1193">
                  <c:v>2008-01-24</c:v>
                </c:pt>
                <c:pt idx="1194">
                  <c:v>2008-01-25</c:v>
                </c:pt>
                <c:pt idx="1195">
                  <c:v>2008-01-28</c:v>
                </c:pt>
                <c:pt idx="1196">
                  <c:v>2008-01-29</c:v>
                </c:pt>
                <c:pt idx="1197">
                  <c:v>2008-01-30</c:v>
                </c:pt>
                <c:pt idx="1198">
                  <c:v>2008-01-31</c:v>
                </c:pt>
                <c:pt idx="1199">
                  <c:v>2008-02-01</c:v>
                </c:pt>
                <c:pt idx="1200">
                  <c:v>2008-02-04</c:v>
                </c:pt>
                <c:pt idx="1201">
                  <c:v>2008-02-05</c:v>
                </c:pt>
                <c:pt idx="1202">
                  <c:v>2008-02-06</c:v>
                </c:pt>
                <c:pt idx="1203">
                  <c:v>2008-02-07</c:v>
                </c:pt>
                <c:pt idx="1204">
                  <c:v>2008-02-08</c:v>
                </c:pt>
                <c:pt idx="1205">
                  <c:v>2008-02-11</c:v>
                </c:pt>
                <c:pt idx="1206">
                  <c:v>2008-02-12</c:v>
                </c:pt>
                <c:pt idx="1207">
                  <c:v>2008-02-13</c:v>
                </c:pt>
                <c:pt idx="1208">
                  <c:v>2008-02-14</c:v>
                </c:pt>
                <c:pt idx="1209">
                  <c:v>2008-02-15</c:v>
                </c:pt>
                <c:pt idx="1210">
                  <c:v>2008-02-19</c:v>
                </c:pt>
                <c:pt idx="1211">
                  <c:v>2008-02-20</c:v>
                </c:pt>
                <c:pt idx="1212">
                  <c:v>2008-02-21</c:v>
                </c:pt>
                <c:pt idx="1213">
                  <c:v>2008-02-22</c:v>
                </c:pt>
                <c:pt idx="1214">
                  <c:v>2008-02-25</c:v>
                </c:pt>
                <c:pt idx="1215">
                  <c:v>2008-02-26</c:v>
                </c:pt>
                <c:pt idx="1216">
                  <c:v>2008-02-27</c:v>
                </c:pt>
                <c:pt idx="1217">
                  <c:v>2008-02-28</c:v>
                </c:pt>
                <c:pt idx="1218">
                  <c:v>2008-02-29</c:v>
                </c:pt>
                <c:pt idx="1219">
                  <c:v>2008-03-03</c:v>
                </c:pt>
                <c:pt idx="1220">
                  <c:v>2008-03-04</c:v>
                </c:pt>
                <c:pt idx="1221">
                  <c:v>2008-03-05</c:v>
                </c:pt>
                <c:pt idx="1222">
                  <c:v>2008-03-06</c:v>
                </c:pt>
                <c:pt idx="1223">
                  <c:v>2008-03-07</c:v>
                </c:pt>
                <c:pt idx="1224">
                  <c:v>2008-03-10</c:v>
                </c:pt>
                <c:pt idx="1225">
                  <c:v>2008-03-11</c:v>
                </c:pt>
                <c:pt idx="1226">
                  <c:v>2008-03-12</c:v>
                </c:pt>
                <c:pt idx="1227">
                  <c:v>2008-03-13</c:v>
                </c:pt>
                <c:pt idx="1228">
                  <c:v>2008-03-14</c:v>
                </c:pt>
                <c:pt idx="1229">
                  <c:v>2008-03-17</c:v>
                </c:pt>
                <c:pt idx="1230">
                  <c:v>2008-03-18</c:v>
                </c:pt>
                <c:pt idx="1231">
                  <c:v>2008-03-19</c:v>
                </c:pt>
                <c:pt idx="1232">
                  <c:v>2008-03-20</c:v>
                </c:pt>
                <c:pt idx="1233">
                  <c:v>2008-03-24</c:v>
                </c:pt>
                <c:pt idx="1234">
                  <c:v>2008-03-25</c:v>
                </c:pt>
                <c:pt idx="1235">
                  <c:v>2008-03-26</c:v>
                </c:pt>
                <c:pt idx="1236">
                  <c:v>2008-03-27</c:v>
                </c:pt>
                <c:pt idx="1237">
                  <c:v>2008-03-28</c:v>
                </c:pt>
                <c:pt idx="1238">
                  <c:v>2008-03-31</c:v>
                </c:pt>
                <c:pt idx="1239">
                  <c:v>2008-04-01</c:v>
                </c:pt>
                <c:pt idx="1240">
                  <c:v>2008-04-02</c:v>
                </c:pt>
                <c:pt idx="1241">
                  <c:v>2008-04-03</c:v>
                </c:pt>
                <c:pt idx="1242">
                  <c:v>2008-04-04</c:v>
                </c:pt>
                <c:pt idx="1243">
                  <c:v>2008-04-07</c:v>
                </c:pt>
                <c:pt idx="1244">
                  <c:v>2008-04-08</c:v>
                </c:pt>
                <c:pt idx="1245">
                  <c:v>2008-04-09</c:v>
                </c:pt>
                <c:pt idx="1246">
                  <c:v>2008-04-10</c:v>
                </c:pt>
                <c:pt idx="1247">
                  <c:v>2008-04-11</c:v>
                </c:pt>
                <c:pt idx="1248">
                  <c:v>2008-04-14</c:v>
                </c:pt>
                <c:pt idx="1249">
                  <c:v>2008-04-15</c:v>
                </c:pt>
                <c:pt idx="1250">
                  <c:v>2008-04-16</c:v>
                </c:pt>
                <c:pt idx="1251">
                  <c:v>2008-04-17</c:v>
                </c:pt>
                <c:pt idx="1252">
                  <c:v>2008-04-18</c:v>
                </c:pt>
                <c:pt idx="1253">
                  <c:v>2008-04-21</c:v>
                </c:pt>
                <c:pt idx="1254">
                  <c:v>2008-04-22</c:v>
                </c:pt>
                <c:pt idx="1255">
                  <c:v>2008-04-23</c:v>
                </c:pt>
                <c:pt idx="1256">
                  <c:v>2008-04-24</c:v>
                </c:pt>
                <c:pt idx="1257">
                  <c:v>2008-04-25</c:v>
                </c:pt>
                <c:pt idx="1258">
                  <c:v>2008-04-28</c:v>
                </c:pt>
                <c:pt idx="1259">
                  <c:v>2008-04-29</c:v>
                </c:pt>
                <c:pt idx="1260">
                  <c:v>2008-04-30</c:v>
                </c:pt>
                <c:pt idx="1261">
                  <c:v>2008-05-01</c:v>
                </c:pt>
                <c:pt idx="1262">
                  <c:v>2008-05-02</c:v>
                </c:pt>
                <c:pt idx="1263">
                  <c:v>2008-05-05</c:v>
                </c:pt>
                <c:pt idx="1264">
                  <c:v>2008-05-06</c:v>
                </c:pt>
                <c:pt idx="1265">
                  <c:v>2008-05-07</c:v>
                </c:pt>
                <c:pt idx="1266">
                  <c:v>2008-05-08</c:v>
                </c:pt>
                <c:pt idx="1267">
                  <c:v>2008-05-09</c:v>
                </c:pt>
                <c:pt idx="1268">
                  <c:v>2008-05-12</c:v>
                </c:pt>
                <c:pt idx="1269">
                  <c:v>2008-05-13</c:v>
                </c:pt>
                <c:pt idx="1270">
                  <c:v>2008-05-14</c:v>
                </c:pt>
                <c:pt idx="1271">
                  <c:v>2008-05-15</c:v>
                </c:pt>
                <c:pt idx="1272">
                  <c:v>2008-05-16</c:v>
                </c:pt>
                <c:pt idx="1273">
                  <c:v>2008-05-19</c:v>
                </c:pt>
                <c:pt idx="1274">
                  <c:v>2008-05-20</c:v>
                </c:pt>
                <c:pt idx="1275">
                  <c:v>2008-05-21</c:v>
                </c:pt>
                <c:pt idx="1276">
                  <c:v>2008-05-22</c:v>
                </c:pt>
                <c:pt idx="1277">
                  <c:v>2008-05-23</c:v>
                </c:pt>
                <c:pt idx="1278">
                  <c:v>2008-05-27</c:v>
                </c:pt>
                <c:pt idx="1279">
                  <c:v>2008-05-28</c:v>
                </c:pt>
                <c:pt idx="1280">
                  <c:v>2008-05-29</c:v>
                </c:pt>
                <c:pt idx="1281">
                  <c:v>2008-05-30</c:v>
                </c:pt>
                <c:pt idx="1282">
                  <c:v>2008-06-02</c:v>
                </c:pt>
                <c:pt idx="1283">
                  <c:v>2008-06-03</c:v>
                </c:pt>
                <c:pt idx="1284">
                  <c:v>2008-06-04</c:v>
                </c:pt>
                <c:pt idx="1285">
                  <c:v>2008-06-05</c:v>
                </c:pt>
                <c:pt idx="1286">
                  <c:v>2008-06-06</c:v>
                </c:pt>
                <c:pt idx="1287">
                  <c:v>2008-06-09</c:v>
                </c:pt>
                <c:pt idx="1288">
                  <c:v>2008-06-10</c:v>
                </c:pt>
                <c:pt idx="1289">
                  <c:v>2008-06-11</c:v>
                </c:pt>
                <c:pt idx="1290">
                  <c:v>2008-06-12</c:v>
                </c:pt>
                <c:pt idx="1291">
                  <c:v>2008-06-13</c:v>
                </c:pt>
                <c:pt idx="1292">
                  <c:v>2008-06-16</c:v>
                </c:pt>
                <c:pt idx="1293">
                  <c:v>2008-06-17</c:v>
                </c:pt>
                <c:pt idx="1294">
                  <c:v>2008-06-18</c:v>
                </c:pt>
                <c:pt idx="1295">
                  <c:v>2008-06-19</c:v>
                </c:pt>
                <c:pt idx="1296">
                  <c:v>2008-06-20</c:v>
                </c:pt>
                <c:pt idx="1297">
                  <c:v>2008-06-23</c:v>
                </c:pt>
                <c:pt idx="1298">
                  <c:v>2008-06-24</c:v>
                </c:pt>
                <c:pt idx="1299">
                  <c:v>2008-06-25</c:v>
                </c:pt>
                <c:pt idx="1300">
                  <c:v>2008-06-26</c:v>
                </c:pt>
                <c:pt idx="1301">
                  <c:v>2008-06-27</c:v>
                </c:pt>
                <c:pt idx="1302">
                  <c:v>2008-06-30</c:v>
                </c:pt>
                <c:pt idx="1303">
                  <c:v>2008-07-01</c:v>
                </c:pt>
                <c:pt idx="1304">
                  <c:v>2008-07-02</c:v>
                </c:pt>
                <c:pt idx="1305">
                  <c:v>2008-07-03</c:v>
                </c:pt>
                <c:pt idx="1306">
                  <c:v>2008-07-07</c:v>
                </c:pt>
                <c:pt idx="1307">
                  <c:v>2008-07-08</c:v>
                </c:pt>
                <c:pt idx="1308">
                  <c:v>2008-07-09</c:v>
                </c:pt>
                <c:pt idx="1309">
                  <c:v>2008-07-10</c:v>
                </c:pt>
                <c:pt idx="1310">
                  <c:v>2008-07-11</c:v>
                </c:pt>
                <c:pt idx="1311">
                  <c:v>2008-07-14</c:v>
                </c:pt>
                <c:pt idx="1312">
                  <c:v>2008-07-15</c:v>
                </c:pt>
                <c:pt idx="1313">
                  <c:v>2008-07-16</c:v>
                </c:pt>
                <c:pt idx="1314">
                  <c:v>2008-07-17</c:v>
                </c:pt>
                <c:pt idx="1315">
                  <c:v>2008-07-18</c:v>
                </c:pt>
                <c:pt idx="1316">
                  <c:v>2008-07-21</c:v>
                </c:pt>
                <c:pt idx="1317">
                  <c:v>2008-07-22</c:v>
                </c:pt>
                <c:pt idx="1318">
                  <c:v>2008-07-23</c:v>
                </c:pt>
                <c:pt idx="1319">
                  <c:v>2008-07-24</c:v>
                </c:pt>
                <c:pt idx="1320">
                  <c:v>2008-07-25</c:v>
                </c:pt>
                <c:pt idx="1321">
                  <c:v>2008-07-28</c:v>
                </c:pt>
                <c:pt idx="1322">
                  <c:v>2008-07-29</c:v>
                </c:pt>
                <c:pt idx="1323">
                  <c:v>2008-07-30</c:v>
                </c:pt>
                <c:pt idx="1324">
                  <c:v>2008-07-31</c:v>
                </c:pt>
                <c:pt idx="1325">
                  <c:v>2008-08-01</c:v>
                </c:pt>
                <c:pt idx="1326">
                  <c:v>2008-08-04</c:v>
                </c:pt>
                <c:pt idx="1327">
                  <c:v>2008-08-05</c:v>
                </c:pt>
                <c:pt idx="1328">
                  <c:v>2008-08-06</c:v>
                </c:pt>
                <c:pt idx="1329">
                  <c:v>2008-08-07</c:v>
                </c:pt>
                <c:pt idx="1330">
                  <c:v>2008-08-08</c:v>
                </c:pt>
                <c:pt idx="1331">
                  <c:v>2008-08-11</c:v>
                </c:pt>
                <c:pt idx="1332">
                  <c:v>2008-08-12</c:v>
                </c:pt>
                <c:pt idx="1333">
                  <c:v>2008-08-13</c:v>
                </c:pt>
                <c:pt idx="1334">
                  <c:v>2008-08-14</c:v>
                </c:pt>
                <c:pt idx="1335">
                  <c:v>2008-08-15</c:v>
                </c:pt>
                <c:pt idx="1336">
                  <c:v>2008-08-18</c:v>
                </c:pt>
                <c:pt idx="1337">
                  <c:v>2008-08-19</c:v>
                </c:pt>
                <c:pt idx="1338">
                  <c:v>2008-08-20</c:v>
                </c:pt>
                <c:pt idx="1339">
                  <c:v>2008-08-21</c:v>
                </c:pt>
                <c:pt idx="1340">
                  <c:v>2008-08-22</c:v>
                </c:pt>
                <c:pt idx="1341">
                  <c:v>2008-08-25</c:v>
                </c:pt>
                <c:pt idx="1342">
                  <c:v>2008-08-26</c:v>
                </c:pt>
                <c:pt idx="1343">
                  <c:v>2008-08-27</c:v>
                </c:pt>
                <c:pt idx="1344">
                  <c:v>2008-08-28</c:v>
                </c:pt>
                <c:pt idx="1345">
                  <c:v>2008-08-29</c:v>
                </c:pt>
                <c:pt idx="1346">
                  <c:v>2008-09-02</c:v>
                </c:pt>
                <c:pt idx="1347">
                  <c:v>2008-09-03</c:v>
                </c:pt>
                <c:pt idx="1348">
                  <c:v>2008-09-04</c:v>
                </c:pt>
                <c:pt idx="1349">
                  <c:v>2008-09-05</c:v>
                </c:pt>
                <c:pt idx="1350">
                  <c:v>2008-09-08</c:v>
                </c:pt>
                <c:pt idx="1351">
                  <c:v>2008-09-09</c:v>
                </c:pt>
                <c:pt idx="1352">
                  <c:v>2008-09-10</c:v>
                </c:pt>
                <c:pt idx="1353">
                  <c:v>2008-09-11</c:v>
                </c:pt>
                <c:pt idx="1354">
                  <c:v>2008-09-12</c:v>
                </c:pt>
                <c:pt idx="1355">
                  <c:v>2008-09-15</c:v>
                </c:pt>
                <c:pt idx="1356">
                  <c:v>2008-09-16</c:v>
                </c:pt>
                <c:pt idx="1357">
                  <c:v>2008-09-17</c:v>
                </c:pt>
                <c:pt idx="1358">
                  <c:v>2008-09-18</c:v>
                </c:pt>
                <c:pt idx="1359">
                  <c:v>2008-09-19</c:v>
                </c:pt>
                <c:pt idx="1360">
                  <c:v>2008-09-22</c:v>
                </c:pt>
                <c:pt idx="1361">
                  <c:v>2008-09-23</c:v>
                </c:pt>
                <c:pt idx="1362">
                  <c:v>2008-09-24</c:v>
                </c:pt>
                <c:pt idx="1363">
                  <c:v>2008-09-25</c:v>
                </c:pt>
                <c:pt idx="1364">
                  <c:v>2008-09-26</c:v>
                </c:pt>
                <c:pt idx="1365">
                  <c:v>2008-09-29</c:v>
                </c:pt>
                <c:pt idx="1366">
                  <c:v>2008-09-30</c:v>
                </c:pt>
                <c:pt idx="1367">
                  <c:v>2008-10-01</c:v>
                </c:pt>
                <c:pt idx="1368">
                  <c:v>2008-10-02</c:v>
                </c:pt>
                <c:pt idx="1369">
                  <c:v>2008-10-03</c:v>
                </c:pt>
                <c:pt idx="1370">
                  <c:v>2008-10-06</c:v>
                </c:pt>
                <c:pt idx="1371">
                  <c:v>2008-10-07</c:v>
                </c:pt>
                <c:pt idx="1372">
                  <c:v>2008-10-08</c:v>
                </c:pt>
                <c:pt idx="1373">
                  <c:v>2008-10-09</c:v>
                </c:pt>
                <c:pt idx="1374">
                  <c:v>2008-10-10</c:v>
                </c:pt>
                <c:pt idx="1375">
                  <c:v>2008-10-13</c:v>
                </c:pt>
                <c:pt idx="1376">
                  <c:v>2008-10-14</c:v>
                </c:pt>
                <c:pt idx="1377">
                  <c:v>2008-10-15</c:v>
                </c:pt>
                <c:pt idx="1378">
                  <c:v>2008-10-16</c:v>
                </c:pt>
                <c:pt idx="1379">
                  <c:v>2008-10-17</c:v>
                </c:pt>
                <c:pt idx="1380">
                  <c:v>2008-10-20</c:v>
                </c:pt>
                <c:pt idx="1381">
                  <c:v>2008-10-21</c:v>
                </c:pt>
                <c:pt idx="1382">
                  <c:v>2008-10-22</c:v>
                </c:pt>
                <c:pt idx="1383">
                  <c:v>2008-10-23</c:v>
                </c:pt>
                <c:pt idx="1384">
                  <c:v>2008-10-24</c:v>
                </c:pt>
                <c:pt idx="1385">
                  <c:v>2008-10-27</c:v>
                </c:pt>
                <c:pt idx="1386">
                  <c:v>2008-10-28</c:v>
                </c:pt>
                <c:pt idx="1387">
                  <c:v>2008-10-29</c:v>
                </c:pt>
                <c:pt idx="1388">
                  <c:v>2008-10-30</c:v>
                </c:pt>
                <c:pt idx="1389">
                  <c:v>2008-10-31</c:v>
                </c:pt>
                <c:pt idx="1390">
                  <c:v>2008-11-03</c:v>
                </c:pt>
                <c:pt idx="1391">
                  <c:v>2008-11-04</c:v>
                </c:pt>
                <c:pt idx="1392">
                  <c:v>2008-11-05</c:v>
                </c:pt>
                <c:pt idx="1393">
                  <c:v>2008-11-06</c:v>
                </c:pt>
                <c:pt idx="1394">
                  <c:v>2008-11-07</c:v>
                </c:pt>
                <c:pt idx="1395">
                  <c:v>2008-11-10</c:v>
                </c:pt>
                <c:pt idx="1396">
                  <c:v>2008-11-11</c:v>
                </c:pt>
                <c:pt idx="1397">
                  <c:v>2008-11-12</c:v>
                </c:pt>
                <c:pt idx="1398">
                  <c:v>2008-11-13</c:v>
                </c:pt>
                <c:pt idx="1399">
                  <c:v>2008-11-14</c:v>
                </c:pt>
                <c:pt idx="1400">
                  <c:v>2008-11-17</c:v>
                </c:pt>
                <c:pt idx="1401">
                  <c:v>2008-11-18</c:v>
                </c:pt>
                <c:pt idx="1402">
                  <c:v>2008-11-19</c:v>
                </c:pt>
                <c:pt idx="1403">
                  <c:v>2008-11-20</c:v>
                </c:pt>
                <c:pt idx="1404">
                  <c:v>2008-11-21</c:v>
                </c:pt>
                <c:pt idx="1405">
                  <c:v>2008-11-24</c:v>
                </c:pt>
                <c:pt idx="1406">
                  <c:v>2008-11-25</c:v>
                </c:pt>
                <c:pt idx="1407">
                  <c:v>2008-11-26</c:v>
                </c:pt>
                <c:pt idx="1408">
                  <c:v>2008-11-28</c:v>
                </c:pt>
                <c:pt idx="1409">
                  <c:v>2008-12-01</c:v>
                </c:pt>
                <c:pt idx="1410">
                  <c:v>2008-12-02</c:v>
                </c:pt>
                <c:pt idx="1411">
                  <c:v>2008-12-03</c:v>
                </c:pt>
                <c:pt idx="1412">
                  <c:v>2008-12-04</c:v>
                </c:pt>
                <c:pt idx="1413">
                  <c:v>2008-12-05</c:v>
                </c:pt>
                <c:pt idx="1414">
                  <c:v>2008-12-08</c:v>
                </c:pt>
                <c:pt idx="1415">
                  <c:v>2008-12-09</c:v>
                </c:pt>
                <c:pt idx="1416">
                  <c:v>2008-12-10</c:v>
                </c:pt>
                <c:pt idx="1417">
                  <c:v>2008-12-11</c:v>
                </c:pt>
                <c:pt idx="1418">
                  <c:v>2008-12-12</c:v>
                </c:pt>
                <c:pt idx="1419">
                  <c:v>2008-12-15</c:v>
                </c:pt>
                <c:pt idx="1420">
                  <c:v>2008-12-16</c:v>
                </c:pt>
                <c:pt idx="1421">
                  <c:v>2008-12-17</c:v>
                </c:pt>
                <c:pt idx="1422">
                  <c:v>2008-12-18</c:v>
                </c:pt>
                <c:pt idx="1423">
                  <c:v>2008-12-19</c:v>
                </c:pt>
                <c:pt idx="1424">
                  <c:v>2008-12-22</c:v>
                </c:pt>
                <c:pt idx="1425">
                  <c:v>2008-12-23</c:v>
                </c:pt>
                <c:pt idx="1426">
                  <c:v>2008-12-24</c:v>
                </c:pt>
                <c:pt idx="1427">
                  <c:v>2008-12-26</c:v>
                </c:pt>
                <c:pt idx="1428">
                  <c:v>2008-12-29</c:v>
                </c:pt>
                <c:pt idx="1429">
                  <c:v>2008-12-30</c:v>
                </c:pt>
                <c:pt idx="1430">
                  <c:v>2008-12-31</c:v>
                </c:pt>
                <c:pt idx="1431">
                  <c:v>2009-01-02</c:v>
                </c:pt>
                <c:pt idx="1432">
                  <c:v>2009-01-05</c:v>
                </c:pt>
                <c:pt idx="1433">
                  <c:v>2009-01-06</c:v>
                </c:pt>
                <c:pt idx="1434">
                  <c:v>2009-01-07</c:v>
                </c:pt>
                <c:pt idx="1435">
                  <c:v>2009-01-08</c:v>
                </c:pt>
                <c:pt idx="1436">
                  <c:v>2009-01-09</c:v>
                </c:pt>
                <c:pt idx="1437">
                  <c:v>2009-01-12</c:v>
                </c:pt>
                <c:pt idx="1438">
                  <c:v>2009-01-13</c:v>
                </c:pt>
                <c:pt idx="1439">
                  <c:v>2009-01-14</c:v>
                </c:pt>
                <c:pt idx="1440">
                  <c:v>2009-01-15</c:v>
                </c:pt>
                <c:pt idx="1441">
                  <c:v>2009-01-16</c:v>
                </c:pt>
                <c:pt idx="1442">
                  <c:v>2009-01-20</c:v>
                </c:pt>
                <c:pt idx="1443">
                  <c:v>2009-01-21</c:v>
                </c:pt>
                <c:pt idx="1444">
                  <c:v>2009-01-22</c:v>
                </c:pt>
                <c:pt idx="1445">
                  <c:v>2009-01-23</c:v>
                </c:pt>
                <c:pt idx="1446">
                  <c:v>2009-01-26</c:v>
                </c:pt>
                <c:pt idx="1447">
                  <c:v>2009-01-27</c:v>
                </c:pt>
                <c:pt idx="1448">
                  <c:v>2009-01-28</c:v>
                </c:pt>
                <c:pt idx="1449">
                  <c:v>2009-01-29</c:v>
                </c:pt>
                <c:pt idx="1450">
                  <c:v>2009-01-30</c:v>
                </c:pt>
                <c:pt idx="1451">
                  <c:v>2009-02-02</c:v>
                </c:pt>
                <c:pt idx="1452">
                  <c:v>2009-02-03</c:v>
                </c:pt>
                <c:pt idx="1453">
                  <c:v>2009-02-04</c:v>
                </c:pt>
                <c:pt idx="1454">
                  <c:v>2009-02-05</c:v>
                </c:pt>
                <c:pt idx="1455">
                  <c:v>2009-02-06</c:v>
                </c:pt>
                <c:pt idx="1456">
                  <c:v>2009-02-09</c:v>
                </c:pt>
                <c:pt idx="1457">
                  <c:v>2009-02-10</c:v>
                </c:pt>
                <c:pt idx="1458">
                  <c:v>2009-02-11</c:v>
                </c:pt>
                <c:pt idx="1459">
                  <c:v>2009-02-12</c:v>
                </c:pt>
                <c:pt idx="1460">
                  <c:v>2009-02-13</c:v>
                </c:pt>
                <c:pt idx="1461">
                  <c:v>2009-02-17</c:v>
                </c:pt>
                <c:pt idx="1462">
                  <c:v>2009-02-18</c:v>
                </c:pt>
                <c:pt idx="1463">
                  <c:v>2009-02-19</c:v>
                </c:pt>
                <c:pt idx="1464">
                  <c:v>2009-02-20</c:v>
                </c:pt>
                <c:pt idx="1465">
                  <c:v>2009-02-23</c:v>
                </c:pt>
                <c:pt idx="1466">
                  <c:v>2009-02-24</c:v>
                </c:pt>
                <c:pt idx="1467">
                  <c:v>2009-02-25</c:v>
                </c:pt>
                <c:pt idx="1468">
                  <c:v>2009-02-26</c:v>
                </c:pt>
                <c:pt idx="1469">
                  <c:v>2009-03-02</c:v>
                </c:pt>
                <c:pt idx="1470">
                  <c:v>2009-03-03</c:v>
                </c:pt>
                <c:pt idx="1471">
                  <c:v>2009-03-04</c:v>
                </c:pt>
                <c:pt idx="1472">
                  <c:v>2009-03-05</c:v>
                </c:pt>
                <c:pt idx="1473">
                  <c:v>2009-03-06</c:v>
                </c:pt>
                <c:pt idx="1474">
                  <c:v>2009-03-09</c:v>
                </c:pt>
                <c:pt idx="1475">
                  <c:v>2009-03-10</c:v>
                </c:pt>
                <c:pt idx="1476">
                  <c:v>2009-03-11</c:v>
                </c:pt>
                <c:pt idx="1477">
                  <c:v>2009-03-12</c:v>
                </c:pt>
                <c:pt idx="1478">
                  <c:v>2009-03-13</c:v>
                </c:pt>
                <c:pt idx="1479">
                  <c:v>2009-03-16</c:v>
                </c:pt>
                <c:pt idx="1480">
                  <c:v>2009-03-17</c:v>
                </c:pt>
                <c:pt idx="1481">
                  <c:v>2009-03-18</c:v>
                </c:pt>
                <c:pt idx="1482">
                  <c:v>2009-03-19</c:v>
                </c:pt>
                <c:pt idx="1483">
                  <c:v>2009-03-20</c:v>
                </c:pt>
                <c:pt idx="1484">
                  <c:v>2009-03-23</c:v>
                </c:pt>
                <c:pt idx="1485">
                  <c:v>2009-03-24</c:v>
                </c:pt>
                <c:pt idx="1486">
                  <c:v>2009-03-25</c:v>
                </c:pt>
                <c:pt idx="1487">
                  <c:v>2009-03-26</c:v>
                </c:pt>
                <c:pt idx="1488">
                  <c:v>2009-03-27</c:v>
                </c:pt>
                <c:pt idx="1489">
                  <c:v>2009-03-30</c:v>
                </c:pt>
                <c:pt idx="1490">
                  <c:v>2009-03-31</c:v>
                </c:pt>
                <c:pt idx="1491">
                  <c:v>2009-04-01</c:v>
                </c:pt>
                <c:pt idx="1492">
                  <c:v>2009-04-02</c:v>
                </c:pt>
                <c:pt idx="1493">
                  <c:v>2009-04-03</c:v>
                </c:pt>
                <c:pt idx="1494">
                  <c:v>2009-04-06</c:v>
                </c:pt>
                <c:pt idx="1495">
                  <c:v>2009-04-07</c:v>
                </c:pt>
                <c:pt idx="1496">
                  <c:v>2009-04-08</c:v>
                </c:pt>
                <c:pt idx="1497">
                  <c:v>2009-04-09</c:v>
                </c:pt>
                <c:pt idx="1498">
                  <c:v>2009-04-13</c:v>
                </c:pt>
                <c:pt idx="1499">
                  <c:v>2009-04-14</c:v>
                </c:pt>
                <c:pt idx="1500">
                  <c:v>2009-04-15</c:v>
                </c:pt>
                <c:pt idx="1501">
                  <c:v>2009-04-16</c:v>
                </c:pt>
                <c:pt idx="1502">
                  <c:v>2009-04-17</c:v>
                </c:pt>
                <c:pt idx="1503">
                  <c:v>2009-04-20</c:v>
                </c:pt>
                <c:pt idx="1504">
                  <c:v>2009-04-21</c:v>
                </c:pt>
                <c:pt idx="1505">
                  <c:v>2009-04-22</c:v>
                </c:pt>
                <c:pt idx="1506">
                  <c:v>2009-04-23</c:v>
                </c:pt>
                <c:pt idx="1507">
                  <c:v>2009-04-24</c:v>
                </c:pt>
                <c:pt idx="1508">
                  <c:v>2009-04-27</c:v>
                </c:pt>
                <c:pt idx="1509">
                  <c:v>2009-04-28</c:v>
                </c:pt>
                <c:pt idx="1510">
                  <c:v>2009-04-29</c:v>
                </c:pt>
                <c:pt idx="1511">
                  <c:v>2009-04-30</c:v>
                </c:pt>
                <c:pt idx="1512">
                  <c:v>2009-05-01</c:v>
                </c:pt>
                <c:pt idx="1513">
                  <c:v>2009-05-04</c:v>
                </c:pt>
                <c:pt idx="1514">
                  <c:v>2009-05-05</c:v>
                </c:pt>
                <c:pt idx="1515">
                  <c:v>2009-05-06</c:v>
                </c:pt>
                <c:pt idx="1516">
                  <c:v>2009-05-07</c:v>
                </c:pt>
                <c:pt idx="1517">
                  <c:v>2009-05-08</c:v>
                </c:pt>
                <c:pt idx="1518">
                  <c:v>2009-05-11</c:v>
                </c:pt>
                <c:pt idx="1519">
                  <c:v>2009-05-12</c:v>
                </c:pt>
                <c:pt idx="1520">
                  <c:v>2009-05-13</c:v>
                </c:pt>
                <c:pt idx="1521">
                  <c:v>2009-05-14</c:v>
                </c:pt>
                <c:pt idx="1522">
                  <c:v>2009-05-15</c:v>
                </c:pt>
                <c:pt idx="1523">
                  <c:v>2009-05-18</c:v>
                </c:pt>
                <c:pt idx="1524">
                  <c:v>2009-05-19</c:v>
                </c:pt>
                <c:pt idx="1525">
                  <c:v>2009-05-20</c:v>
                </c:pt>
                <c:pt idx="1526">
                  <c:v>2009-05-21</c:v>
                </c:pt>
                <c:pt idx="1527">
                  <c:v>2009-05-22</c:v>
                </c:pt>
                <c:pt idx="1528">
                  <c:v>2009-05-26</c:v>
                </c:pt>
                <c:pt idx="1529">
                  <c:v>2009-05-27</c:v>
                </c:pt>
                <c:pt idx="1530">
                  <c:v>2009-05-28</c:v>
                </c:pt>
                <c:pt idx="1531">
                  <c:v>2009-05-29</c:v>
                </c:pt>
                <c:pt idx="1532">
                  <c:v>2009-06-01</c:v>
                </c:pt>
                <c:pt idx="1533">
                  <c:v>2009-06-02</c:v>
                </c:pt>
                <c:pt idx="1534">
                  <c:v>2009-06-03</c:v>
                </c:pt>
                <c:pt idx="1535">
                  <c:v>2009-06-04</c:v>
                </c:pt>
                <c:pt idx="1536">
                  <c:v>2009-06-05</c:v>
                </c:pt>
                <c:pt idx="1537">
                  <c:v>2009-06-08</c:v>
                </c:pt>
                <c:pt idx="1538">
                  <c:v>2009-06-09</c:v>
                </c:pt>
                <c:pt idx="1539">
                  <c:v>2009-06-10</c:v>
                </c:pt>
                <c:pt idx="1540">
                  <c:v>2009-06-11</c:v>
                </c:pt>
                <c:pt idx="1541">
                  <c:v>2009-06-12</c:v>
                </c:pt>
                <c:pt idx="1542">
                  <c:v>2009-06-15</c:v>
                </c:pt>
                <c:pt idx="1543">
                  <c:v>2009-06-16</c:v>
                </c:pt>
                <c:pt idx="1544">
                  <c:v>2009-06-17</c:v>
                </c:pt>
                <c:pt idx="1545">
                  <c:v>2009-06-18</c:v>
                </c:pt>
                <c:pt idx="1546">
                  <c:v>2009-06-19</c:v>
                </c:pt>
                <c:pt idx="1547">
                  <c:v>2009-06-22</c:v>
                </c:pt>
                <c:pt idx="1548">
                  <c:v>2009-06-23</c:v>
                </c:pt>
                <c:pt idx="1549">
                  <c:v>2009-06-24</c:v>
                </c:pt>
                <c:pt idx="1550">
                  <c:v>2009-06-25</c:v>
                </c:pt>
                <c:pt idx="1551">
                  <c:v>2009-06-26</c:v>
                </c:pt>
                <c:pt idx="1552">
                  <c:v>2009-06-29</c:v>
                </c:pt>
                <c:pt idx="1553">
                  <c:v>2009-06-30</c:v>
                </c:pt>
                <c:pt idx="1554">
                  <c:v>2009-07-01</c:v>
                </c:pt>
                <c:pt idx="1555">
                  <c:v>2009-07-02</c:v>
                </c:pt>
                <c:pt idx="1556">
                  <c:v>2009-07-06</c:v>
                </c:pt>
                <c:pt idx="1557">
                  <c:v>2009-07-07</c:v>
                </c:pt>
                <c:pt idx="1558">
                  <c:v>2009-07-08</c:v>
                </c:pt>
                <c:pt idx="1559">
                  <c:v>2009-07-09</c:v>
                </c:pt>
                <c:pt idx="1560">
                  <c:v>2009-07-10</c:v>
                </c:pt>
                <c:pt idx="1561">
                  <c:v>2009-07-13</c:v>
                </c:pt>
                <c:pt idx="1562">
                  <c:v>2009-07-14</c:v>
                </c:pt>
                <c:pt idx="1563">
                  <c:v>2009-07-15</c:v>
                </c:pt>
                <c:pt idx="1564">
                  <c:v>2009-07-16</c:v>
                </c:pt>
                <c:pt idx="1565">
                  <c:v>2009-07-17</c:v>
                </c:pt>
                <c:pt idx="1566">
                  <c:v>2009-07-20</c:v>
                </c:pt>
                <c:pt idx="1567">
                  <c:v>2009-07-22</c:v>
                </c:pt>
                <c:pt idx="1568">
                  <c:v>2009-07-23</c:v>
                </c:pt>
                <c:pt idx="1569">
                  <c:v>2009-07-24</c:v>
                </c:pt>
                <c:pt idx="1570">
                  <c:v>2009-07-27</c:v>
                </c:pt>
                <c:pt idx="1571">
                  <c:v>2009-07-28</c:v>
                </c:pt>
                <c:pt idx="1572">
                  <c:v>2009-07-29</c:v>
                </c:pt>
                <c:pt idx="1573">
                  <c:v>2009-07-30</c:v>
                </c:pt>
                <c:pt idx="1574">
                  <c:v>2009-07-31</c:v>
                </c:pt>
                <c:pt idx="1575">
                  <c:v>2009-08-03</c:v>
                </c:pt>
                <c:pt idx="1576">
                  <c:v>2009-08-04</c:v>
                </c:pt>
                <c:pt idx="1577">
                  <c:v>2009-08-05</c:v>
                </c:pt>
                <c:pt idx="1578">
                  <c:v>2009-08-06</c:v>
                </c:pt>
                <c:pt idx="1579">
                  <c:v>2009-08-07</c:v>
                </c:pt>
                <c:pt idx="1580">
                  <c:v>2009-08-10</c:v>
                </c:pt>
                <c:pt idx="1581">
                  <c:v>2009-08-11</c:v>
                </c:pt>
                <c:pt idx="1582">
                  <c:v>2009-08-12</c:v>
                </c:pt>
                <c:pt idx="1583">
                  <c:v>2009-08-13</c:v>
                </c:pt>
                <c:pt idx="1584">
                  <c:v>2009-08-14</c:v>
                </c:pt>
                <c:pt idx="1585">
                  <c:v>2009-08-17</c:v>
                </c:pt>
                <c:pt idx="1586">
                  <c:v>2009-08-18</c:v>
                </c:pt>
                <c:pt idx="1587">
                  <c:v>2009-08-19</c:v>
                </c:pt>
                <c:pt idx="1588">
                  <c:v>2009-08-20</c:v>
                </c:pt>
                <c:pt idx="1589">
                  <c:v>2009-08-21</c:v>
                </c:pt>
                <c:pt idx="1590">
                  <c:v>2009-08-24</c:v>
                </c:pt>
                <c:pt idx="1591">
                  <c:v>2009-08-25</c:v>
                </c:pt>
                <c:pt idx="1592">
                  <c:v>2009-08-26</c:v>
                </c:pt>
                <c:pt idx="1593">
                  <c:v>2009-08-27</c:v>
                </c:pt>
                <c:pt idx="1594">
                  <c:v>2009-08-28</c:v>
                </c:pt>
                <c:pt idx="1595">
                  <c:v>2009-08-31</c:v>
                </c:pt>
                <c:pt idx="1596">
                  <c:v>2009-09-01</c:v>
                </c:pt>
                <c:pt idx="1597">
                  <c:v>2009-09-02</c:v>
                </c:pt>
                <c:pt idx="1598">
                  <c:v>2009-09-03</c:v>
                </c:pt>
                <c:pt idx="1599">
                  <c:v>2009-09-04</c:v>
                </c:pt>
                <c:pt idx="1600">
                  <c:v>2009-09-08</c:v>
                </c:pt>
                <c:pt idx="1601">
                  <c:v>2009-09-09</c:v>
                </c:pt>
                <c:pt idx="1602">
                  <c:v>2009-09-10</c:v>
                </c:pt>
                <c:pt idx="1603">
                  <c:v>2009-09-11</c:v>
                </c:pt>
                <c:pt idx="1604">
                  <c:v>2009-09-14</c:v>
                </c:pt>
                <c:pt idx="1605">
                  <c:v>2009-09-15</c:v>
                </c:pt>
                <c:pt idx="1606">
                  <c:v>2009-09-16</c:v>
                </c:pt>
                <c:pt idx="1607">
                  <c:v>2009-09-17</c:v>
                </c:pt>
                <c:pt idx="1608">
                  <c:v>2009-09-18</c:v>
                </c:pt>
                <c:pt idx="1609">
                  <c:v>2009-09-21</c:v>
                </c:pt>
                <c:pt idx="1610">
                  <c:v>2009-09-22</c:v>
                </c:pt>
                <c:pt idx="1611">
                  <c:v>2009-09-23</c:v>
                </c:pt>
                <c:pt idx="1612">
                  <c:v>2009-09-24</c:v>
                </c:pt>
                <c:pt idx="1613">
                  <c:v>2009-09-25</c:v>
                </c:pt>
                <c:pt idx="1614">
                  <c:v>2009-09-28</c:v>
                </c:pt>
                <c:pt idx="1615">
                  <c:v>2009-09-29</c:v>
                </c:pt>
                <c:pt idx="1616">
                  <c:v>2009-09-30</c:v>
                </c:pt>
                <c:pt idx="1617">
                  <c:v>2009-10-01</c:v>
                </c:pt>
                <c:pt idx="1618">
                  <c:v>2009-10-02</c:v>
                </c:pt>
                <c:pt idx="1619">
                  <c:v>2009-10-05</c:v>
                </c:pt>
                <c:pt idx="1620">
                  <c:v>2009-10-06</c:v>
                </c:pt>
                <c:pt idx="1621">
                  <c:v>2009-10-07</c:v>
                </c:pt>
                <c:pt idx="1622">
                  <c:v>2009-10-08</c:v>
                </c:pt>
                <c:pt idx="1623">
                  <c:v>2009-10-09</c:v>
                </c:pt>
                <c:pt idx="1624">
                  <c:v>2009-10-12</c:v>
                </c:pt>
                <c:pt idx="1625">
                  <c:v>2009-10-13</c:v>
                </c:pt>
                <c:pt idx="1626">
                  <c:v>2009-10-14</c:v>
                </c:pt>
                <c:pt idx="1627">
                  <c:v>2009-10-15</c:v>
                </c:pt>
                <c:pt idx="1628">
                  <c:v>2009-10-16</c:v>
                </c:pt>
                <c:pt idx="1629">
                  <c:v>2009-10-19</c:v>
                </c:pt>
                <c:pt idx="1630">
                  <c:v>2009-10-20</c:v>
                </c:pt>
                <c:pt idx="1631">
                  <c:v>2009-10-21</c:v>
                </c:pt>
                <c:pt idx="1632">
                  <c:v>2009-10-22</c:v>
                </c:pt>
                <c:pt idx="1633">
                  <c:v>2009-10-23</c:v>
                </c:pt>
                <c:pt idx="1634">
                  <c:v>2009-10-26</c:v>
                </c:pt>
                <c:pt idx="1635">
                  <c:v>2009-10-27</c:v>
                </c:pt>
                <c:pt idx="1636">
                  <c:v>2009-10-28</c:v>
                </c:pt>
                <c:pt idx="1637">
                  <c:v>2009-10-29</c:v>
                </c:pt>
                <c:pt idx="1638">
                  <c:v>2009-10-30</c:v>
                </c:pt>
                <c:pt idx="1639">
                  <c:v>2009-11-02</c:v>
                </c:pt>
                <c:pt idx="1640">
                  <c:v>2009-11-03</c:v>
                </c:pt>
                <c:pt idx="1641">
                  <c:v>2009-11-04</c:v>
                </c:pt>
                <c:pt idx="1642">
                  <c:v>2009-11-05</c:v>
                </c:pt>
                <c:pt idx="1643">
                  <c:v>2009-11-06</c:v>
                </c:pt>
                <c:pt idx="1644">
                  <c:v>2009-11-09</c:v>
                </c:pt>
                <c:pt idx="1645">
                  <c:v>2009-11-10</c:v>
                </c:pt>
                <c:pt idx="1646">
                  <c:v>2009-11-11</c:v>
                </c:pt>
                <c:pt idx="1647">
                  <c:v>2009-11-12</c:v>
                </c:pt>
                <c:pt idx="1648">
                  <c:v>2009-11-13</c:v>
                </c:pt>
                <c:pt idx="1649">
                  <c:v>2009-11-16</c:v>
                </c:pt>
                <c:pt idx="1650">
                  <c:v>2009-11-17</c:v>
                </c:pt>
                <c:pt idx="1651">
                  <c:v>2009-11-18</c:v>
                </c:pt>
                <c:pt idx="1652">
                  <c:v>2009-11-19</c:v>
                </c:pt>
                <c:pt idx="1653">
                  <c:v>2009-11-20</c:v>
                </c:pt>
                <c:pt idx="1654">
                  <c:v>2009-11-23</c:v>
                </c:pt>
                <c:pt idx="1655">
                  <c:v>2009-11-24</c:v>
                </c:pt>
                <c:pt idx="1656">
                  <c:v>2009-11-25</c:v>
                </c:pt>
                <c:pt idx="1657">
                  <c:v>2009-11-27</c:v>
                </c:pt>
                <c:pt idx="1658">
                  <c:v>2009-11-30</c:v>
                </c:pt>
                <c:pt idx="1659">
                  <c:v>2009-12-01</c:v>
                </c:pt>
                <c:pt idx="1660">
                  <c:v>2009-12-02</c:v>
                </c:pt>
                <c:pt idx="1661">
                  <c:v>2009-12-03</c:v>
                </c:pt>
                <c:pt idx="1662">
                  <c:v>2009-12-04</c:v>
                </c:pt>
                <c:pt idx="1663">
                  <c:v>2009-12-07</c:v>
                </c:pt>
                <c:pt idx="1664">
                  <c:v>2009-12-08</c:v>
                </c:pt>
                <c:pt idx="1665">
                  <c:v>2009-12-09</c:v>
                </c:pt>
                <c:pt idx="1666">
                  <c:v>2009-12-10</c:v>
                </c:pt>
                <c:pt idx="1667">
                  <c:v>2009-12-11</c:v>
                </c:pt>
                <c:pt idx="1668">
                  <c:v>2009-12-14</c:v>
                </c:pt>
                <c:pt idx="1669">
                  <c:v>2009-12-15</c:v>
                </c:pt>
                <c:pt idx="1670">
                  <c:v>2009-12-16</c:v>
                </c:pt>
                <c:pt idx="1671">
                  <c:v>2009-12-17</c:v>
                </c:pt>
                <c:pt idx="1672">
                  <c:v>2009-12-18</c:v>
                </c:pt>
                <c:pt idx="1673">
                  <c:v>2009-12-21</c:v>
                </c:pt>
                <c:pt idx="1674">
                  <c:v>2009-12-22</c:v>
                </c:pt>
                <c:pt idx="1675">
                  <c:v>2009-12-23</c:v>
                </c:pt>
                <c:pt idx="1676">
                  <c:v>2009-12-24</c:v>
                </c:pt>
                <c:pt idx="1677">
                  <c:v>2009-12-28</c:v>
                </c:pt>
                <c:pt idx="1678">
                  <c:v>2009-12-29</c:v>
                </c:pt>
                <c:pt idx="1679">
                  <c:v>2009-12-30</c:v>
                </c:pt>
                <c:pt idx="1680">
                  <c:v>2009-12-31</c:v>
                </c:pt>
                <c:pt idx="1681">
                  <c:v>2010-01-04</c:v>
                </c:pt>
                <c:pt idx="1682">
                  <c:v>2010-01-05</c:v>
                </c:pt>
                <c:pt idx="1683">
                  <c:v>2010-01-06</c:v>
                </c:pt>
                <c:pt idx="1684">
                  <c:v>2010-01-07</c:v>
                </c:pt>
                <c:pt idx="1685">
                  <c:v>2010-01-08</c:v>
                </c:pt>
                <c:pt idx="1686">
                  <c:v>2010-01-11</c:v>
                </c:pt>
                <c:pt idx="1687">
                  <c:v>2010-01-12</c:v>
                </c:pt>
                <c:pt idx="1688">
                  <c:v>2010-01-13</c:v>
                </c:pt>
                <c:pt idx="1689">
                  <c:v>2010-01-14</c:v>
                </c:pt>
                <c:pt idx="1690">
                  <c:v>2010-01-15</c:v>
                </c:pt>
                <c:pt idx="1691">
                  <c:v>2010-01-19</c:v>
                </c:pt>
                <c:pt idx="1692">
                  <c:v>2010-01-20</c:v>
                </c:pt>
                <c:pt idx="1693">
                  <c:v>2010-01-21</c:v>
                </c:pt>
                <c:pt idx="1694">
                  <c:v>2010-01-22</c:v>
                </c:pt>
                <c:pt idx="1695">
                  <c:v>2010-01-25</c:v>
                </c:pt>
                <c:pt idx="1696">
                  <c:v>2010-01-26</c:v>
                </c:pt>
                <c:pt idx="1697">
                  <c:v>2010-01-27</c:v>
                </c:pt>
                <c:pt idx="1698">
                  <c:v>2010-01-28</c:v>
                </c:pt>
                <c:pt idx="1699">
                  <c:v>2010-01-29</c:v>
                </c:pt>
                <c:pt idx="1700">
                  <c:v>2010-02-01</c:v>
                </c:pt>
                <c:pt idx="1701">
                  <c:v>2010-02-02</c:v>
                </c:pt>
                <c:pt idx="1702">
                  <c:v>2010-02-03</c:v>
                </c:pt>
                <c:pt idx="1703">
                  <c:v>2010-02-04</c:v>
                </c:pt>
                <c:pt idx="1704">
                  <c:v>2010-02-05</c:v>
                </c:pt>
                <c:pt idx="1705">
                  <c:v>2010-02-08</c:v>
                </c:pt>
                <c:pt idx="1706">
                  <c:v>2010-02-09</c:v>
                </c:pt>
                <c:pt idx="1707">
                  <c:v>2010-02-10</c:v>
                </c:pt>
                <c:pt idx="1708">
                  <c:v>2010-02-11</c:v>
                </c:pt>
                <c:pt idx="1709">
                  <c:v>2010-02-12</c:v>
                </c:pt>
                <c:pt idx="1710">
                  <c:v>2010-02-16</c:v>
                </c:pt>
                <c:pt idx="1711">
                  <c:v>2010-02-17</c:v>
                </c:pt>
                <c:pt idx="1712">
                  <c:v>2010-02-18</c:v>
                </c:pt>
                <c:pt idx="1713">
                  <c:v>2010-02-19</c:v>
                </c:pt>
                <c:pt idx="1714">
                  <c:v>2010-02-22</c:v>
                </c:pt>
                <c:pt idx="1715">
                  <c:v>2010-02-23</c:v>
                </c:pt>
                <c:pt idx="1716">
                  <c:v>2010-02-24</c:v>
                </c:pt>
                <c:pt idx="1717">
                  <c:v>2010-02-25</c:v>
                </c:pt>
                <c:pt idx="1718">
                  <c:v>2010-02-26</c:v>
                </c:pt>
                <c:pt idx="1719">
                  <c:v>2010-03-01</c:v>
                </c:pt>
                <c:pt idx="1720">
                  <c:v>2010-03-02</c:v>
                </c:pt>
                <c:pt idx="1721">
                  <c:v>2010-03-03</c:v>
                </c:pt>
                <c:pt idx="1722">
                  <c:v>2010-03-04</c:v>
                </c:pt>
                <c:pt idx="1723">
                  <c:v>2010-03-05</c:v>
                </c:pt>
                <c:pt idx="1724">
                  <c:v>2010-03-08</c:v>
                </c:pt>
                <c:pt idx="1725">
                  <c:v>2010-03-09</c:v>
                </c:pt>
                <c:pt idx="1726">
                  <c:v>2010-03-10</c:v>
                </c:pt>
                <c:pt idx="1727">
                  <c:v>2010-03-11</c:v>
                </c:pt>
                <c:pt idx="1728">
                  <c:v>2010-03-12</c:v>
                </c:pt>
                <c:pt idx="1729">
                  <c:v>2010-03-15</c:v>
                </c:pt>
                <c:pt idx="1730">
                  <c:v>2010-03-16</c:v>
                </c:pt>
                <c:pt idx="1731">
                  <c:v>2010-03-17</c:v>
                </c:pt>
                <c:pt idx="1732">
                  <c:v>2010-03-18</c:v>
                </c:pt>
                <c:pt idx="1733">
                  <c:v>2010-03-19</c:v>
                </c:pt>
                <c:pt idx="1734">
                  <c:v>2010-03-22</c:v>
                </c:pt>
                <c:pt idx="1735">
                  <c:v>2010-03-23</c:v>
                </c:pt>
                <c:pt idx="1736">
                  <c:v>2010-03-24</c:v>
                </c:pt>
                <c:pt idx="1737">
                  <c:v>2010-03-25</c:v>
                </c:pt>
                <c:pt idx="1738">
                  <c:v>2010-03-26</c:v>
                </c:pt>
                <c:pt idx="1739">
                  <c:v>2010-03-29</c:v>
                </c:pt>
                <c:pt idx="1740">
                  <c:v>2010-03-30</c:v>
                </c:pt>
                <c:pt idx="1741">
                  <c:v>2010-03-31</c:v>
                </c:pt>
                <c:pt idx="1742">
                  <c:v>2010-04-01</c:v>
                </c:pt>
                <c:pt idx="1743">
                  <c:v>2010-04-05</c:v>
                </c:pt>
                <c:pt idx="1744">
                  <c:v>2010-04-06</c:v>
                </c:pt>
                <c:pt idx="1745">
                  <c:v>2010-04-07</c:v>
                </c:pt>
                <c:pt idx="1746">
                  <c:v>2010-04-08</c:v>
                </c:pt>
                <c:pt idx="1747">
                  <c:v>2010-04-09</c:v>
                </c:pt>
                <c:pt idx="1748">
                  <c:v>2010-04-12</c:v>
                </c:pt>
                <c:pt idx="1749">
                  <c:v>2010-04-13</c:v>
                </c:pt>
                <c:pt idx="1750">
                  <c:v>2010-04-14</c:v>
                </c:pt>
                <c:pt idx="1751">
                  <c:v>2010-04-15</c:v>
                </c:pt>
                <c:pt idx="1752">
                  <c:v>2010-04-16</c:v>
                </c:pt>
                <c:pt idx="1753">
                  <c:v>2010-04-19</c:v>
                </c:pt>
                <c:pt idx="1754">
                  <c:v>2010-04-20</c:v>
                </c:pt>
                <c:pt idx="1755">
                  <c:v>2010-04-21</c:v>
                </c:pt>
                <c:pt idx="1756">
                  <c:v>2010-04-22</c:v>
                </c:pt>
                <c:pt idx="1757">
                  <c:v>2010-04-23</c:v>
                </c:pt>
                <c:pt idx="1758">
                  <c:v>2010-04-26</c:v>
                </c:pt>
                <c:pt idx="1759">
                  <c:v>2010-04-27</c:v>
                </c:pt>
                <c:pt idx="1760">
                  <c:v>2010-04-28</c:v>
                </c:pt>
                <c:pt idx="1761">
                  <c:v>2010-04-29</c:v>
                </c:pt>
                <c:pt idx="1762">
                  <c:v>2010-04-30</c:v>
                </c:pt>
                <c:pt idx="1763">
                  <c:v>2010-05-03</c:v>
                </c:pt>
                <c:pt idx="1764">
                  <c:v>2010-05-04</c:v>
                </c:pt>
                <c:pt idx="1765">
                  <c:v>2010-05-05</c:v>
                </c:pt>
                <c:pt idx="1766">
                  <c:v>2010-05-06</c:v>
                </c:pt>
                <c:pt idx="1767">
                  <c:v>2010-05-07</c:v>
                </c:pt>
                <c:pt idx="1768">
                  <c:v>2010-05-10</c:v>
                </c:pt>
                <c:pt idx="1769">
                  <c:v>2010-05-11</c:v>
                </c:pt>
                <c:pt idx="1770">
                  <c:v>2010-05-12</c:v>
                </c:pt>
                <c:pt idx="1771">
                  <c:v>2010-05-13</c:v>
                </c:pt>
                <c:pt idx="1772">
                  <c:v>2010-05-14</c:v>
                </c:pt>
                <c:pt idx="1773">
                  <c:v>2010-05-17</c:v>
                </c:pt>
                <c:pt idx="1774">
                  <c:v>2010-05-18</c:v>
                </c:pt>
                <c:pt idx="1775">
                  <c:v>2010-05-19</c:v>
                </c:pt>
                <c:pt idx="1776">
                  <c:v>2010-05-20</c:v>
                </c:pt>
                <c:pt idx="1777">
                  <c:v>2010-05-21</c:v>
                </c:pt>
                <c:pt idx="1778">
                  <c:v>2010-05-24</c:v>
                </c:pt>
                <c:pt idx="1779">
                  <c:v>2010-05-25</c:v>
                </c:pt>
                <c:pt idx="1780">
                  <c:v>2010-05-26</c:v>
                </c:pt>
                <c:pt idx="1781">
                  <c:v>2010-05-27</c:v>
                </c:pt>
                <c:pt idx="1782">
                  <c:v>2010-05-28</c:v>
                </c:pt>
                <c:pt idx="1783">
                  <c:v>2010-06-01</c:v>
                </c:pt>
                <c:pt idx="1784">
                  <c:v>2010-06-02</c:v>
                </c:pt>
                <c:pt idx="1785">
                  <c:v>2010-06-03</c:v>
                </c:pt>
                <c:pt idx="1786">
                  <c:v>2010-06-04</c:v>
                </c:pt>
                <c:pt idx="1787">
                  <c:v>2010-06-07</c:v>
                </c:pt>
                <c:pt idx="1788">
                  <c:v>2010-06-08</c:v>
                </c:pt>
                <c:pt idx="1789">
                  <c:v>2010-06-09</c:v>
                </c:pt>
                <c:pt idx="1790">
                  <c:v>2010-06-10</c:v>
                </c:pt>
                <c:pt idx="1791">
                  <c:v>2010-06-11</c:v>
                </c:pt>
                <c:pt idx="1792">
                  <c:v>2010-06-14</c:v>
                </c:pt>
                <c:pt idx="1793">
                  <c:v>2010-06-15</c:v>
                </c:pt>
                <c:pt idx="1794">
                  <c:v>2010-06-16</c:v>
                </c:pt>
                <c:pt idx="1795">
                  <c:v>2010-06-17</c:v>
                </c:pt>
                <c:pt idx="1796">
                  <c:v>2010-06-18</c:v>
                </c:pt>
                <c:pt idx="1797">
                  <c:v>2010-06-21</c:v>
                </c:pt>
                <c:pt idx="1798">
                  <c:v>2010-06-22</c:v>
                </c:pt>
                <c:pt idx="1799">
                  <c:v>2010-06-23</c:v>
                </c:pt>
                <c:pt idx="1800">
                  <c:v>2010-06-24</c:v>
                </c:pt>
                <c:pt idx="1801">
                  <c:v>2010-06-25</c:v>
                </c:pt>
                <c:pt idx="1802">
                  <c:v>2010-06-28</c:v>
                </c:pt>
                <c:pt idx="1803">
                  <c:v>2010-06-29</c:v>
                </c:pt>
                <c:pt idx="1804">
                  <c:v>2010-06-30</c:v>
                </c:pt>
                <c:pt idx="1805">
                  <c:v>2010-07-01</c:v>
                </c:pt>
                <c:pt idx="1806">
                  <c:v>2010-07-02</c:v>
                </c:pt>
                <c:pt idx="1807">
                  <c:v>2010-07-06</c:v>
                </c:pt>
                <c:pt idx="1808">
                  <c:v>2010-07-07</c:v>
                </c:pt>
                <c:pt idx="1809">
                  <c:v>2010-07-08</c:v>
                </c:pt>
                <c:pt idx="1810">
                  <c:v>2010-07-09</c:v>
                </c:pt>
                <c:pt idx="1811">
                  <c:v>2010-07-12</c:v>
                </c:pt>
                <c:pt idx="1812">
                  <c:v>2010-07-13</c:v>
                </c:pt>
                <c:pt idx="1813">
                  <c:v>2010-07-14</c:v>
                </c:pt>
                <c:pt idx="1814">
                  <c:v>2010-07-15</c:v>
                </c:pt>
                <c:pt idx="1815">
                  <c:v>2010-07-16</c:v>
                </c:pt>
                <c:pt idx="1816">
                  <c:v>2010-07-19</c:v>
                </c:pt>
                <c:pt idx="1817">
                  <c:v>2010-07-20</c:v>
                </c:pt>
                <c:pt idx="1818">
                  <c:v>2010-07-21</c:v>
                </c:pt>
                <c:pt idx="1819">
                  <c:v>2010-07-22</c:v>
                </c:pt>
                <c:pt idx="1820">
                  <c:v>2010-07-23</c:v>
                </c:pt>
                <c:pt idx="1821">
                  <c:v>2010-07-26</c:v>
                </c:pt>
                <c:pt idx="1822">
                  <c:v>2010-07-27</c:v>
                </c:pt>
                <c:pt idx="1823">
                  <c:v>2010-07-28</c:v>
                </c:pt>
                <c:pt idx="1824">
                  <c:v>2010-07-29</c:v>
                </c:pt>
                <c:pt idx="1825">
                  <c:v>2010-07-30</c:v>
                </c:pt>
                <c:pt idx="1826">
                  <c:v>2010-08-02</c:v>
                </c:pt>
                <c:pt idx="1827">
                  <c:v>2010-08-03</c:v>
                </c:pt>
                <c:pt idx="1828">
                  <c:v>2010-08-04</c:v>
                </c:pt>
                <c:pt idx="1829">
                  <c:v>2010-08-05</c:v>
                </c:pt>
                <c:pt idx="1830">
                  <c:v>2010-08-06</c:v>
                </c:pt>
                <c:pt idx="1831">
                  <c:v>2010-08-09</c:v>
                </c:pt>
                <c:pt idx="1832">
                  <c:v>2010-08-10</c:v>
                </c:pt>
                <c:pt idx="1833">
                  <c:v>2010-08-11</c:v>
                </c:pt>
                <c:pt idx="1834">
                  <c:v>2010-08-12</c:v>
                </c:pt>
                <c:pt idx="1835">
                  <c:v>2010-08-13</c:v>
                </c:pt>
                <c:pt idx="1836">
                  <c:v>2010-08-16</c:v>
                </c:pt>
                <c:pt idx="1837">
                  <c:v>2010-08-17</c:v>
                </c:pt>
                <c:pt idx="1838">
                  <c:v>2010-08-18</c:v>
                </c:pt>
                <c:pt idx="1839">
                  <c:v>2010-08-19</c:v>
                </c:pt>
                <c:pt idx="1840">
                  <c:v>2010-08-20</c:v>
                </c:pt>
                <c:pt idx="1841">
                  <c:v>2010-08-23</c:v>
                </c:pt>
                <c:pt idx="1842">
                  <c:v>2010-08-24</c:v>
                </c:pt>
                <c:pt idx="1843">
                  <c:v>2010-08-25</c:v>
                </c:pt>
                <c:pt idx="1844">
                  <c:v>2010-08-26</c:v>
                </c:pt>
                <c:pt idx="1845">
                  <c:v>2010-08-27</c:v>
                </c:pt>
                <c:pt idx="1846">
                  <c:v>2010-08-30</c:v>
                </c:pt>
                <c:pt idx="1847">
                  <c:v>2010-08-31</c:v>
                </c:pt>
                <c:pt idx="1848">
                  <c:v>2010-09-01</c:v>
                </c:pt>
                <c:pt idx="1849">
                  <c:v>2010-09-02</c:v>
                </c:pt>
                <c:pt idx="1850">
                  <c:v>2010-09-03</c:v>
                </c:pt>
                <c:pt idx="1851">
                  <c:v>2010-09-07</c:v>
                </c:pt>
                <c:pt idx="1852">
                  <c:v>2010-09-08</c:v>
                </c:pt>
                <c:pt idx="1853">
                  <c:v>2010-09-09</c:v>
                </c:pt>
                <c:pt idx="1854">
                  <c:v>2010-09-10</c:v>
                </c:pt>
                <c:pt idx="1855">
                  <c:v>2010-09-13</c:v>
                </c:pt>
                <c:pt idx="1856">
                  <c:v>2010-09-14</c:v>
                </c:pt>
                <c:pt idx="1857">
                  <c:v>2010-09-15</c:v>
                </c:pt>
                <c:pt idx="1858">
                  <c:v>2010-09-16</c:v>
                </c:pt>
                <c:pt idx="1859">
                  <c:v>2010-09-17</c:v>
                </c:pt>
                <c:pt idx="1860">
                  <c:v>2010-09-20</c:v>
                </c:pt>
                <c:pt idx="1861">
                  <c:v>2010-09-21</c:v>
                </c:pt>
                <c:pt idx="1862">
                  <c:v>2010-09-22</c:v>
                </c:pt>
                <c:pt idx="1863">
                  <c:v>2010-09-23</c:v>
                </c:pt>
                <c:pt idx="1864">
                  <c:v>2010-09-24</c:v>
                </c:pt>
                <c:pt idx="1865">
                  <c:v>2010-09-27</c:v>
                </c:pt>
                <c:pt idx="1866">
                  <c:v>2010-09-28</c:v>
                </c:pt>
                <c:pt idx="1867">
                  <c:v>2010-09-29</c:v>
                </c:pt>
                <c:pt idx="1868">
                  <c:v>2010-09-30</c:v>
                </c:pt>
                <c:pt idx="1869">
                  <c:v>2010-10-01</c:v>
                </c:pt>
                <c:pt idx="1870">
                  <c:v>2010-10-04</c:v>
                </c:pt>
                <c:pt idx="1871">
                  <c:v>2010-10-05</c:v>
                </c:pt>
                <c:pt idx="1872">
                  <c:v>2010-10-06</c:v>
                </c:pt>
                <c:pt idx="1873">
                  <c:v>2010-10-07</c:v>
                </c:pt>
                <c:pt idx="1874">
                  <c:v>2010-10-08</c:v>
                </c:pt>
                <c:pt idx="1875">
                  <c:v>2010-10-11</c:v>
                </c:pt>
                <c:pt idx="1876">
                  <c:v>2010-10-12</c:v>
                </c:pt>
                <c:pt idx="1877">
                  <c:v>2010-10-13</c:v>
                </c:pt>
                <c:pt idx="1878">
                  <c:v>2010-10-14</c:v>
                </c:pt>
                <c:pt idx="1879">
                  <c:v>2010-10-15</c:v>
                </c:pt>
                <c:pt idx="1880">
                  <c:v>2010-10-18</c:v>
                </c:pt>
                <c:pt idx="1881">
                  <c:v>2010-10-19</c:v>
                </c:pt>
                <c:pt idx="1882">
                  <c:v>2010-10-20</c:v>
                </c:pt>
                <c:pt idx="1883">
                  <c:v>2010-10-21</c:v>
                </c:pt>
                <c:pt idx="1884">
                  <c:v>2010-10-22</c:v>
                </c:pt>
                <c:pt idx="1885">
                  <c:v>2010-10-25</c:v>
                </c:pt>
                <c:pt idx="1886">
                  <c:v>2010-10-26</c:v>
                </c:pt>
                <c:pt idx="1887">
                  <c:v>2010-10-27</c:v>
                </c:pt>
                <c:pt idx="1888">
                  <c:v>2010-10-28</c:v>
                </c:pt>
                <c:pt idx="1889">
                  <c:v>2010-10-29</c:v>
                </c:pt>
                <c:pt idx="1890">
                  <c:v>2010-11-01</c:v>
                </c:pt>
                <c:pt idx="1891">
                  <c:v>2010-11-02</c:v>
                </c:pt>
                <c:pt idx="1892">
                  <c:v>2010-11-03</c:v>
                </c:pt>
                <c:pt idx="1893">
                  <c:v>2010-11-04</c:v>
                </c:pt>
                <c:pt idx="1894">
                  <c:v>2010-11-05</c:v>
                </c:pt>
                <c:pt idx="1895">
                  <c:v>2010-11-08</c:v>
                </c:pt>
                <c:pt idx="1896">
                  <c:v>2010-11-09</c:v>
                </c:pt>
                <c:pt idx="1897">
                  <c:v>2010-11-10</c:v>
                </c:pt>
                <c:pt idx="1898">
                  <c:v>2010-11-11</c:v>
                </c:pt>
                <c:pt idx="1899">
                  <c:v>2010-11-12</c:v>
                </c:pt>
                <c:pt idx="1900">
                  <c:v>2010-11-15</c:v>
                </c:pt>
                <c:pt idx="1901">
                  <c:v>2010-11-16</c:v>
                </c:pt>
                <c:pt idx="1902">
                  <c:v>2010-11-17</c:v>
                </c:pt>
                <c:pt idx="1903">
                  <c:v>2010-11-18</c:v>
                </c:pt>
                <c:pt idx="1904">
                  <c:v>2010-11-19</c:v>
                </c:pt>
                <c:pt idx="1905">
                  <c:v>2010-11-22</c:v>
                </c:pt>
                <c:pt idx="1906">
                  <c:v>2010-11-23</c:v>
                </c:pt>
                <c:pt idx="1907">
                  <c:v>2010-11-24</c:v>
                </c:pt>
                <c:pt idx="1908">
                  <c:v>2010-11-26</c:v>
                </c:pt>
                <c:pt idx="1909">
                  <c:v>2010-11-29</c:v>
                </c:pt>
                <c:pt idx="1910">
                  <c:v>2010-11-30</c:v>
                </c:pt>
                <c:pt idx="1911">
                  <c:v>2010-12-01</c:v>
                </c:pt>
                <c:pt idx="1912">
                  <c:v>2010-12-02</c:v>
                </c:pt>
                <c:pt idx="1913">
                  <c:v>2010-12-03</c:v>
                </c:pt>
                <c:pt idx="1914">
                  <c:v>2010-12-06</c:v>
                </c:pt>
                <c:pt idx="1915">
                  <c:v>2010-12-07</c:v>
                </c:pt>
                <c:pt idx="1916">
                  <c:v>2010-12-08</c:v>
                </c:pt>
                <c:pt idx="1917">
                  <c:v>2010-12-09</c:v>
                </c:pt>
                <c:pt idx="1918">
                  <c:v>2010-12-10</c:v>
                </c:pt>
                <c:pt idx="1919">
                  <c:v>2010-12-13</c:v>
                </c:pt>
                <c:pt idx="1920">
                  <c:v>2010-12-14</c:v>
                </c:pt>
                <c:pt idx="1921">
                  <c:v>2010-12-15</c:v>
                </c:pt>
                <c:pt idx="1922">
                  <c:v>2010-12-16</c:v>
                </c:pt>
                <c:pt idx="1923">
                  <c:v>2010-12-17</c:v>
                </c:pt>
                <c:pt idx="1924">
                  <c:v>2010-12-20</c:v>
                </c:pt>
                <c:pt idx="1925">
                  <c:v>2010-12-21</c:v>
                </c:pt>
                <c:pt idx="1926">
                  <c:v>2010-12-22</c:v>
                </c:pt>
                <c:pt idx="1927">
                  <c:v>2010-12-23</c:v>
                </c:pt>
                <c:pt idx="1928">
                  <c:v>2010-12-27</c:v>
                </c:pt>
                <c:pt idx="1929">
                  <c:v>2010-12-28</c:v>
                </c:pt>
                <c:pt idx="1930">
                  <c:v>2010-12-29</c:v>
                </c:pt>
                <c:pt idx="1931">
                  <c:v>2010-12-30</c:v>
                </c:pt>
                <c:pt idx="1932">
                  <c:v>2010-12-31</c:v>
                </c:pt>
                <c:pt idx="1933">
                  <c:v>2011-01-03</c:v>
                </c:pt>
                <c:pt idx="1934">
                  <c:v>2011-01-04</c:v>
                </c:pt>
                <c:pt idx="1935">
                  <c:v>2011-01-05</c:v>
                </c:pt>
                <c:pt idx="1936">
                  <c:v>2011-01-06</c:v>
                </c:pt>
                <c:pt idx="1937">
                  <c:v>2011-01-07</c:v>
                </c:pt>
                <c:pt idx="1938">
                  <c:v>2011-01-10</c:v>
                </c:pt>
                <c:pt idx="1939">
                  <c:v>2011-01-11</c:v>
                </c:pt>
                <c:pt idx="1940">
                  <c:v>2011-01-12</c:v>
                </c:pt>
                <c:pt idx="1941">
                  <c:v>2011-01-13</c:v>
                </c:pt>
                <c:pt idx="1942">
                  <c:v>2011-01-14</c:v>
                </c:pt>
                <c:pt idx="1943">
                  <c:v>2011-01-18</c:v>
                </c:pt>
                <c:pt idx="1944">
                  <c:v>2011-01-19</c:v>
                </c:pt>
                <c:pt idx="1945">
                  <c:v>2011-01-20</c:v>
                </c:pt>
                <c:pt idx="1946">
                  <c:v>2011-01-21</c:v>
                </c:pt>
                <c:pt idx="1947">
                  <c:v>2011-01-24</c:v>
                </c:pt>
                <c:pt idx="1948">
                  <c:v>2011-01-25</c:v>
                </c:pt>
                <c:pt idx="1949">
                  <c:v>2011-01-26</c:v>
                </c:pt>
                <c:pt idx="1950">
                  <c:v>2011-01-27</c:v>
                </c:pt>
                <c:pt idx="1951">
                  <c:v>2011-01-28</c:v>
                </c:pt>
                <c:pt idx="1952">
                  <c:v>2011-01-31</c:v>
                </c:pt>
                <c:pt idx="1953">
                  <c:v>2011-02-01</c:v>
                </c:pt>
                <c:pt idx="1954">
                  <c:v>2011-02-02</c:v>
                </c:pt>
                <c:pt idx="1955">
                  <c:v>2011-02-03</c:v>
                </c:pt>
                <c:pt idx="1956">
                  <c:v>2011-02-04</c:v>
                </c:pt>
                <c:pt idx="1957">
                  <c:v>2011-02-07</c:v>
                </c:pt>
                <c:pt idx="1958">
                  <c:v>2011-02-08</c:v>
                </c:pt>
                <c:pt idx="1959">
                  <c:v>2011-02-09</c:v>
                </c:pt>
                <c:pt idx="1960">
                  <c:v>2011-02-10</c:v>
                </c:pt>
                <c:pt idx="1961">
                  <c:v>2011-02-11</c:v>
                </c:pt>
                <c:pt idx="1962">
                  <c:v>2011-02-14</c:v>
                </c:pt>
                <c:pt idx="1963">
                  <c:v>2011-02-15</c:v>
                </c:pt>
                <c:pt idx="1964">
                  <c:v>2011-02-16</c:v>
                </c:pt>
                <c:pt idx="1965">
                  <c:v>2011-02-17</c:v>
                </c:pt>
                <c:pt idx="1966">
                  <c:v>2011-02-18</c:v>
                </c:pt>
                <c:pt idx="1967">
                  <c:v>2011-02-22</c:v>
                </c:pt>
                <c:pt idx="1968">
                  <c:v>2011-02-23</c:v>
                </c:pt>
                <c:pt idx="1969">
                  <c:v>2011-02-24</c:v>
                </c:pt>
                <c:pt idx="1970">
                  <c:v>2011-02-25</c:v>
                </c:pt>
                <c:pt idx="1971">
                  <c:v>2011-02-28</c:v>
                </c:pt>
                <c:pt idx="1972">
                  <c:v>2011-03-01</c:v>
                </c:pt>
                <c:pt idx="1973">
                  <c:v>2011-03-02</c:v>
                </c:pt>
                <c:pt idx="1974">
                  <c:v>2011-03-03</c:v>
                </c:pt>
                <c:pt idx="1975">
                  <c:v>2011-03-04</c:v>
                </c:pt>
                <c:pt idx="1976">
                  <c:v>2011-03-07</c:v>
                </c:pt>
                <c:pt idx="1977">
                  <c:v>2011-03-08</c:v>
                </c:pt>
                <c:pt idx="1978">
                  <c:v>2011-03-09</c:v>
                </c:pt>
                <c:pt idx="1979">
                  <c:v>2011-03-10</c:v>
                </c:pt>
                <c:pt idx="1980">
                  <c:v>2011-03-11</c:v>
                </c:pt>
                <c:pt idx="1981">
                  <c:v>2011-03-14</c:v>
                </c:pt>
                <c:pt idx="1982">
                  <c:v>2011-03-15</c:v>
                </c:pt>
                <c:pt idx="1983">
                  <c:v>2011-03-16</c:v>
                </c:pt>
                <c:pt idx="1984">
                  <c:v>2011-03-17</c:v>
                </c:pt>
                <c:pt idx="1985">
                  <c:v>2011-03-18</c:v>
                </c:pt>
                <c:pt idx="1986">
                  <c:v>2011-03-21</c:v>
                </c:pt>
                <c:pt idx="1987">
                  <c:v>2011-03-22</c:v>
                </c:pt>
                <c:pt idx="1988">
                  <c:v>2011-03-23</c:v>
                </c:pt>
                <c:pt idx="1989">
                  <c:v>2011-03-24</c:v>
                </c:pt>
                <c:pt idx="1990">
                  <c:v>2011-03-25</c:v>
                </c:pt>
                <c:pt idx="1991">
                  <c:v>2011-03-29</c:v>
                </c:pt>
                <c:pt idx="1992">
                  <c:v>2011-03-30</c:v>
                </c:pt>
                <c:pt idx="1993">
                  <c:v>2011-03-31</c:v>
                </c:pt>
                <c:pt idx="1994">
                  <c:v>2011-04-01</c:v>
                </c:pt>
                <c:pt idx="1995">
                  <c:v>2011-04-04</c:v>
                </c:pt>
                <c:pt idx="1996">
                  <c:v>2011-04-05</c:v>
                </c:pt>
                <c:pt idx="1997">
                  <c:v>2011-04-06</c:v>
                </c:pt>
                <c:pt idx="1998">
                  <c:v>2011-04-07</c:v>
                </c:pt>
                <c:pt idx="1999">
                  <c:v>2011-04-11</c:v>
                </c:pt>
                <c:pt idx="2000">
                  <c:v>2011-04-13</c:v>
                </c:pt>
                <c:pt idx="2001">
                  <c:v>2011-04-15</c:v>
                </c:pt>
                <c:pt idx="2002">
                  <c:v>2011-04-18</c:v>
                </c:pt>
                <c:pt idx="2003">
                  <c:v>2011-04-26</c:v>
                </c:pt>
                <c:pt idx="2004">
                  <c:v>2011-04-27</c:v>
                </c:pt>
                <c:pt idx="2005">
                  <c:v>2011-04-28</c:v>
                </c:pt>
                <c:pt idx="2006">
                  <c:v>2011-05-02</c:v>
                </c:pt>
                <c:pt idx="2007">
                  <c:v>2011-05-03</c:v>
                </c:pt>
                <c:pt idx="2008">
                  <c:v>2011-05-10</c:v>
                </c:pt>
                <c:pt idx="2009">
                  <c:v>2011-05-11</c:v>
                </c:pt>
                <c:pt idx="2010">
                  <c:v>2011-05-17</c:v>
                </c:pt>
                <c:pt idx="2011">
                  <c:v>2011-05-18</c:v>
                </c:pt>
                <c:pt idx="2012">
                  <c:v>2011-05-23</c:v>
                </c:pt>
                <c:pt idx="2013">
                  <c:v>2011-05-31</c:v>
                </c:pt>
                <c:pt idx="2014">
                  <c:v>2011-06-01</c:v>
                </c:pt>
                <c:pt idx="2015">
                  <c:v>2011-06-03</c:v>
                </c:pt>
                <c:pt idx="2016">
                  <c:v>2011-06-08</c:v>
                </c:pt>
                <c:pt idx="2017">
                  <c:v>2011-06-10</c:v>
                </c:pt>
                <c:pt idx="2018">
                  <c:v>2011-06-13</c:v>
                </c:pt>
                <c:pt idx="2019">
                  <c:v>2011-06-21</c:v>
                </c:pt>
                <c:pt idx="2020">
                  <c:v>2011-06-23</c:v>
                </c:pt>
                <c:pt idx="2021">
                  <c:v>2011-06-28</c:v>
                </c:pt>
                <c:pt idx="2022">
                  <c:v>2011-06-30</c:v>
                </c:pt>
                <c:pt idx="2023">
                  <c:v>2011-07-01</c:v>
                </c:pt>
                <c:pt idx="2024">
                  <c:v>2011-07-07</c:v>
                </c:pt>
                <c:pt idx="2025">
                  <c:v>2011-07-08</c:v>
                </c:pt>
                <c:pt idx="2026">
                  <c:v>2011-07-14</c:v>
                </c:pt>
                <c:pt idx="2027">
                  <c:v>2011-07-15</c:v>
                </c:pt>
                <c:pt idx="2028">
                  <c:v>2011-07-18</c:v>
                </c:pt>
                <c:pt idx="2029">
                  <c:v>2011-07-19</c:v>
                </c:pt>
                <c:pt idx="2030">
                  <c:v>2011-07-20</c:v>
                </c:pt>
                <c:pt idx="2031">
                  <c:v>2011-07-21</c:v>
                </c:pt>
                <c:pt idx="2032">
                  <c:v>2011-07-25</c:v>
                </c:pt>
                <c:pt idx="2033">
                  <c:v>2011-07-26</c:v>
                </c:pt>
                <c:pt idx="2034">
                  <c:v>2011-07-27</c:v>
                </c:pt>
                <c:pt idx="2035">
                  <c:v>2011-07-28</c:v>
                </c:pt>
                <c:pt idx="2036">
                  <c:v>2011-07-29</c:v>
                </c:pt>
                <c:pt idx="2037">
                  <c:v>2011-08-01</c:v>
                </c:pt>
                <c:pt idx="2038">
                  <c:v>2011-08-02</c:v>
                </c:pt>
                <c:pt idx="2039">
                  <c:v>2011-08-03</c:v>
                </c:pt>
                <c:pt idx="2040">
                  <c:v>2011-08-04</c:v>
                </c:pt>
                <c:pt idx="2041">
                  <c:v>2011-08-05</c:v>
                </c:pt>
                <c:pt idx="2042">
                  <c:v>2011-08-08</c:v>
                </c:pt>
                <c:pt idx="2043">
                  <c:v>2011-08-09</c:v>
                </c:pt>
                <c:pt idx="2044">
                  <c:v>2011-08-10</c:v>
                </c:pt>
                <c:pt idx="2045">
                  <c:v>2011-08-11</c:v>
                </c:pt>
                <c:pt idx="2046">
                  <c:v>2011-08-12</c:v>
                </c:pt>
                <c:pt idx="2047">
                  <c:v>2011-08-15</c:v>
                </c:pt>
                <c:pt idx="2048">
                  <c:v>2011-08-16</c:v>
                </c:pt>
                <c:pt idx="2049">
                  <c:v>2011-08-17</c:v>
                </c:pt>
                <c:pt idx="2050">
                  <c:v>2011-08-18</c:v>
                </c:pt>
                <c:pt idx="2051">
                  <c:v>2011-08-19</c:v>
                </c:pt>
                <c:pt idx="2052">
                  <c:v>2011-08-22</c:v>
                </c:pt>
                <c:pt idx="2053">
                  <c:v>2011-08-23</c:v>
                </c:pt>
                <c:pt idx="2054">
                  <c:v>2011-08-24</c:v>
                </c:pt>
                <c:pt idx="2055">
                  <c:v>2011-08-25</c:v>
                </c:pt>
                <c:pt idx="2056">
                  <c:v>2011-08-26</c:v>
                </c:pt>
                <c:pt idx="2057">
                  <c:v>2011-08-30</c:v>
                </c:pt>
                <c:pt idx="2058">
                  <c:v>2011-08-31</c:v>
                </c:pt>
                <c:pt idx="2059">
                  <c:v>2011-09-01</c:v>
                </c:pt>
                <c:pt idx="2060">
                  <c:v>2011-09-02</c:v>
                </c:pt>
                <c:pt idx="2061">
                  <c:v>2011-09-06</c:v>
                </c:pt>
                <c:pt idx="2062">
                  <c:v>2011-09-07</c:v>
                </c:pt>
                <c:pt idx="2063">
                  <c:v>2011-09-08</c:v>
                </c:pt>
                <c:pt idx="2064">
                  <c:v>2011-09-09</c:v>
                </c:pt>
                <c:pt idx="2065">
                  <c:v>2011-09-12</c:v>
                </c:pt>
                <c:pt idx="2066">
                  <c:v>2011-09-13</c:v>
                </c:pt>
                <c:pt idx="2067">
                  <c:v>2011-09-14</c:v>
                </c:pt>
                <c:pt idx="2068">
                  <c:v>2011-09-15</c:v>
                </c:pt>
                <c:pt idx="2069">
                  <c:v>2011-09-16</c:v>
                </c:pt>
                <c:pt idx="2070">
                  <c:v>2011-09-19</c:v>
                </c:pt>
                <c:pt idx="2071">
                  <c:v>2011-09-20</c:v>
                </c:pt>
                <c:pt idx="2072">
                  <c:v>2011-09-21</c:v>
                </c:pt>
                <c:pt idx="2073">
                  <c:v>2011-09-22</c:v>
                </c:pt>
                <c:pt idx="2074">
                  <c:v>2011-09-23</c:v>
                </c:pt>
                <c:pt idx="2075">
                  <c:v>2011-09-26</c:v>
                </c:pt>
                <c:pt idx="2076">
                  <c:v>2011-09-27</c:v>
                </c:pt>
                <c:pt idx="2077">
                  <c:v>2011-09-28</c:v>
                </c:pt>
                <c:pt idx="2078">
                  <c:v>2011-09-29</c:v>
                </c:pt>
                <c:pt idx="2079">
                  <c:v>2011-09-30</c:v>
                </c:pt>
                <c:pt idx="2080">
                  <c:v>2011-10-03</c:v>
                </c:pt>
                <c:pt idx="2081">
                  <c:v>2011-10-04</c:v>
                </c:pt>
                <c:pt idx="2082">
                  <c:v>2011-10-05</c:v>
                </c:pt>
                <c:pt idx="2083">
                  <c:v>2011-10-06</c:v>
                </c:pt>
                <c:pt idx="2084">
                  <c:v>2011-10-07</c:v>
                </c:pt>
                <c:pt idx="2085">
                  <c:v>2011-10-10</c:v>
                </c:pt>
                <c:pt idx="2086">
                  <c:v>2011-10-11</c:v>
                </c:pt>
                <c:pt idx="2087">
                  <c:v>2011-10-12</c:v>
                </c:pt>
                <c:pt idx="2088">
                  <c:v>2011-10-13</c:v>
                </c:pt>
                <c:pt idx="2089">
                  <c:v>2011-10-14</c:v>
                </c:pt>
                <c:pt idx="2090">
                  <c:v>2011-10-17</c:v>
                </c:pt>
                <c:pt idx="2091">
                  <c:v>2011-10-18</c:v>
                </c:pt>
                <c:pt idx="2092">
                  <c:v>2011-10-19</c:v>
                </c:pt>
                <c:pt idx="2093">
                  <c:v>2011-10-20</c:v>
                </c:pt>
                <c:pt idx="2094">
                  <c:v>2011-10-21</c:v>
                </c:pt>
                <c:pt idx="2095">
                  <c:v>2011-10-24</c:v>
                </c:pt>
                <c:pt idx="2096">
                  <c:v>2011-10-25</c:v>
                </c:pt>
                <c:pt idx="2097">
                  <c:v>2011-10-26</c:v>
                </c:pt>
                <c:pt idx="2098">
                  <c:v>2011-10-27</c:v>
                </c:pt>
                <c:pt idx="2099">
                  <c:v>2011-10-28</c:v>
                </c:pt>
                <c:pt idx="2100">
                  <c:v>2011-10-31</c:v>
                </c:pt>
                <c:pt idx="2101">
                  <c:v>2011-11-01</c:v>
                </c:pt>
                <c:pt idx="2102">
                  <c:v>2011-11-02</c:v>
                </c:pt>
                <c:pt idx="2103">
                  <c:v>2011-11-03</c:v>
                </c:pt>
                <c:pt idx="2104">
                  <c:v>2011-11-04</c:v>
                </c:pt>
                <c:pt idx="2105">
                  <c:v>2011-11-07</c:v>
                </c:pt>
                <c:pt idx="2106">
                  <c:v>2011-11-08</c:v>
                </c:pt>
                <c:pt idx="2107">
                  <c:v>2011-11-09</c:v>
                </c:pt>
                <c:pt idx="2108">
                  <c:v>2011-11-10</c:v>
                </c:pt>
                <c:pt idx="2109">
                  <c:v>2011-11-11</c:v>
                </c:pt>
                <c:pt idx="2110">
                  <c:v>2011-11-14</c:v>
                </c:pt>
                <c:pt idx="2111">
                  <c:v>2011-11-15</c:v>
                </c:pt>
                <c:pt idx="2112">
                  <c:v>2011-11-16</c:v>
                </c:pt>
                <c:pt idx="2113">
                  <c:v>2011-11-17</c:v>
                </c:pt>
                <c:pt idx="2114">
                  <c:v>2011-11-18</c:v>
                </c:pt>
                <c:pt idx="2115">
                  <c:v>2011-11-21</c:v>
                </c:pt>
                <c:pt idx="2116">
                  <c:v>2011-11-22</c:v>
                </c:pt>
                <c:pt idx="2117">
                  <c:v>2011-11-23</c:v>
                </c:pt>
                <c:pt idx="2118">
                  <c:v>2011-11-25</c:v>
                </c:pt>
                <c:pt idx="2119">
                  <c:v>2011-11-28</c:v>
                </c:pt>
                <c:pt idx="2120">
                  <c:v>2011-11-29</c:v>
                </c:pt>
                <c:pt idx="2121">
                  <c:v>2011-11-30</c:v>
                </c:pt>
                <c:pt idx="2122">
                  <c:v>2011-12-01</c:v>
                </c:pt>
                <c:pt idx="2123">
                  <c:v>2011-12-02</c:v>
                </c:pt>
                <c:pt idx="2124">
                  <c:v>2011-12-05</c:v>
                </c:pt>
                <c:pt idx="2125">
                  <c:v>2011-12-06</c:v>
                </c:pt>
                <c:pt idx="2126">
                  <c:v>2011-12-07</c:v>
                </c:pt>
                <c:pt idx="2127">
                  <c:v>2011-12-08</c:v>
                </c:pt>
                <c:pt idx="2128">
                  <c:v>2011-12-09</c:v>
                </c:pt>
                <c:pt idx="2129">
                  <c:v>2011-12-12</c:v>
                </c:pt>
                <c:pt idx="2130">
                  <c:v>2011-12-13</c:v>
                </c:pt>
                <c:pt idx="2131">
                  <c:v>2011-12-14</c:v>
                </c:pt>
                <c:pt idx="2132">
                  <c:v>2011-12-15</c:v>
                </c:pt>
                <c:pt idx="2133">
                  <c:v>2011-12-16</c:v>
                </c:pt>
                <c:pt idx="2134">
                  <c:v>2011-12-19</c:v>
                </c:pt>
                <c:pt idx="2135">
                  <c:v>2011-12-20</c:v>
                </c:pt>
                <c:pt idx="2136">
                  <c:v>2011-12-21</c:v>
                </c:pt>
                <c:pt idx="2137">
                  <c:v>2011-12-22</c:v>
                </c:pt>
                <c:pt idx="2138">
                  <c:v>2011-12-23</c:v>
                </c:pt>
                <c:pt idx="2139">
                  <c:v>2011-12-28</c:v>
                </c:pt>
                <c:pt idx="2140">
                  <c:v>2011-12-29</c:v>
                </c:pt>
                <c:pt idx="2141">
                  <c:v>2011-12-30</c:v>
                </c:pt>
                <c:pt idx="2142">
                  <c:v>2012-01-03</c:v>
                </c:pt>
                <c:pt idx="2143">
                  <c:v>2012-01-04</c:v>
                </c:pt>
                <c:pt idx="2144">
                  <c:v>2012-01-05</c:v>
                </c:pt>
                <c:pt idx="2145">
                  <c:v>2012-01-06</c:v>
                </c:pt>
                <c:pt idx="2146">
                  <c:v>2012-01-09</c:v>
                </c:pt>
                <c:pt idx="2147">
                  <c:v>2012-01-10</c:v>
                </c:pt>
                <c:pt idx="2148">
                  <c:v>2012-01-11</c:v>
                </c:pt>
                <c:pt idx="2149">
                  <c:v>2012-01-12</c:v>
                </c:pt>
                <c:pt idx="2150">
                  <c:v>2012-01-13</c:v>
                </c:pt>
                <c:pt idx="2151">
                  <c:v>2012-01-17</c:v>
                </c:pt>
                <c:pt idx="2152">
                  <c:v>2012-01-18</c:v>
                </c:pt>
                <c:pt idx="2153">
                  <c:v>2012-01-19</c:v>
                </c:pt>
                <c:pt idx="2154">
                  <c:v>2012-01-20</c:v>
                </c:pt>
                <c:pt idx="2155">
                  <c:v>2012-01-23</c:v>
                </c:pt>
                <c:pt idx="2156">
                  <c:v>2012-01-24</c:v>
                </c:pt>
                <c:pt idx="2157">
                  <c:v>2012-01-25</c:v>
                </c:pt>
                <c:pt idx="2158">
                  <c:v>2012-01-26</c:v>
                </c:pt>
                <c:pt idx="2159">
                  <c:v>2012-01-27</c:v>
                </c:pt>
                <c:pt idx="2160">
                  <c:v>2012-01-30</c:v>
                </c:pt>
                <c:pt idx="2161">
                  <c:v>2012-01-31</c:v>
                </c:pt>
                <c:pt idx="2162">
                  <c:v>2012-02-01</c:v>
                </c:pt>
                <c:pt idx="2163">
                  <c:v>2012-02-02</c:v>
                </c:pt>
                <c:pt idx="2164">
                  <c:v>2012-02-03</c:v>
                </c:pt>
                <c:pt idx="2165">
                  <c:v>2012-02-06</c:v>
                </c:pt>
                <c:pt idx="2166">
                  <c:v>2012-02-07</c:v>
                </c:pt>
                <c:pt idx="2167">
                  <c:v>2012-02-08</c:v>
                </c:pt>
                <c:pt idx="2168">
                  <c:v>2012-02-09</c:v>
                </c:pt>
                <c:pt idx="2169">
                  <c:v>2012-02-10</c:v>
                </c:pt>
                <c:pt idx="2170">
                  <c:v>2012-02-13</c:v>
                </c:pt>
                <c:pt idx="2171">
                  <c:v>2012-02-14</c:v>
                </c:pt>
                <c:pt idx="2172">
                  <c:v>2012-02-15</c:v>
                </c:pt>
                <c:pt idx="2173">
                  <c:v>2012-02-16</c:v>
                </c:pt>
                <c:pt idx="2174">
                  <c:v>2012-02-17</c:v>
                </c:pt>
                <c:pt idx="2175">
                  <c:v>2012-02-21</c:v>
                </c:pt>
                <c:pt idx="2176">
                  <c:v>2012-02-22</c:v>
                </c:pt>
                <c:pt idx="2177">
                  <c:v>2012-02-23</c:v>
                </c:pt>
                <c:pt idx="2178">
                  <c:v>2012-02-24</c:v>
                </c:pt>
                <c:pt idx="2179">
                  <c:v>2012-02-27</c:v>
                </c:pt>
                <c:pt idx="2180">
                  <c:v>2012-02-28</c:v>
                </c:pt>
                <c:pt idx="2181">
                  <c:v>2012-02-29</c:v>
                </c:pt>
                <c:pt idx="2182">
                  <c:v>2012-03-01</c:v>
                </c:pt>
                <c:pt idx="2183">
                  <c:v>2012-03-02</c:v>
                </c:pt>
                <c:pt idx="2184">
                  <c:v>2012-03-05</c:v>
                </c:pt>
                <c:pt idx="2185">
                  <c:v>2012-03-06</c:v>
                </c:pt>
                <c:pt idx="2186">
                  <c:v>2012-03-07</c:v>
                </c:pt>
                <c:pt idx="2187">
                  <c:v>2012-03-08</c:v>
                </c:pt>
                <c:pt idx="2188">
                  <c:v>2012-03-09</c:v>
                </c:pt>
                <c:pt idx="2189">
                  <c:v>2012-03-12</c:v>
                </c:pt>
                <c:pt idx="2190">
                  <c:v>2012-03-13</c:v>
                </c:pt>
                <c:pt idx="2191">
                  <c:v>2012-03-14</c:v>
                </c:pt>
                <c:pt idx="2192">
                  <c:v>2012-03-15</c:v>
                </c:pt>
                <c:pt idx="2193">
                  <c:v>2012-03-16</c:v>
                </c:pt>
                <c:pt idx="2194">
                  <c:v>2012-03-19</c:v>
                </c:pt>
                <c:pt idx="2195">
                  <c:v>2012-03-20</c:v>
                </c:pt>
                <c:pt idx="2196">
                  <c:v>2012-03-21</c:v>
                </c:pt>
                <c:pt idx="2197">
                  <c:v>2012-03-22</c:v>
                </c:pt>
                <c:pt idx="2198">
                  <c:v>2012-03-23</c:v>
                </c:pt>
                <c:pt idx="2199">
                  <c:v>2012-03-26</c:v>
                </c:pt>
                <c:pt idx="2200">
                  <c:v>2012-03-27</c:v>
                </c:pt>
                <c:pt idx="2201">
                  <c:v>2012-03-28</c:v>
                </c:pt>
                <c:pt idx="2202">
                  <c:v>2012-03-29</c:v>
                </c:pt>
                <c:pt idx="2203">
                  <c:v>2012-03-30</c:v>
                </c:pt>
                <c:pt idx="2204">
                  <c:v>2012-04-02</c:v>
                </c:pt>
                <c:pt idx="2205">
                  <c:v>2012-04-04</c:v>
                </c:pt>
                <c:pt idx="2206">
                  <c:v>2012-04-05</c:v>
                </c:pt>
                <c:pt idx="2207">
                  <c:v>2012-04-10</c:v>
                </c:pt>
                <c:pt idx="2208">
                  <c:v>2012-04-11</c:v>
                </c:pt>
                <c:pt idx="2209">
                  <c:v>2012-04-12</c:v>
                </c:pt>
                <c:pt idx="2210">
                  <c:v>2012-04-13</c:v>
                </c:pt>
                <c:pt idx="2211">
                  <c:v>2012-04-16</c:v>
                </c:pt>
                <c:pt idx="2212">
                  <c:v>2012-04-17</c:v>
                </c:pt>
                <c:pt idx="2213">
                  <c:v>2012-04-18</c:v>
                </c:pt>
                <c:pt idx="2214">
                  <c:v>2012-04-19</c:v>
                </c:pt>
                <c:pt idx="2215">
                  <c:v>2012-04-20</c:v>
                </c:pt>
                <c:pt idx="2216">
                  <c:v>2012-04-23</c:v>
                </c:pt>
                <c:pt idx="2217">
                  <c:v>2012-04-24</c:v>
                </c:pt>
                <c:pt idx="2218">
                  <c:v>2012-04-25</c:v>
                </c:pt>
                <c:pt idx="2219">
                  <c:v>2012-04-26</c:v>
                </c:pt>
                <c:pt idx="2220">
                  <c:v>2012-04-27</c:v>
                </c:pt>
                <c:pt idx="2221">
                  <c:v>2012-04-30</c:v>
                </c:pt>
                <c:pt idx="2222">
                  <c:v>2012-05-01</c:v>
                </c:pt>
                <c:pt idx="2223">
                  <c:v>2012-05-02</c:v>
                </c:pt>
                <c:pt idx="2224">
                  <c:v>2012-05-03</c:v>
                </c:pt>
                <c:pt idx="2225">
                  <c:v>2012-05-04</c:v>
                </c:pt>
                <c:pt idx="2226">
                  <c:v>2012-05-08</c:v>
                </c:pt>
                <c:pt idx="2227">
                  <c:v>2012-05-09</c:v>
                </c:pt>
                <c:pt idx="2228">
                  <c:v>2012-05-10</c:v>
                </c:pt>
                <c:pt idx="2229">
                  <c:v>2012-05-11</c:v>
                </c:pt>
                <c:pt idx="2230">
                  <c:v>2012-05-14</c:v>
                </c:pt>
                <c:pt idx="2231">
                  <c:v>2012-05-15</c:v>
                </c:pt>
                <c:pt idx="2232">
                  <c:v>2012-05-16</c:v>
                </c:pt>
                <c:pt idx="2233">
                  <c:v>2012-05-17</c:v>
                </c:pt>
                <c:pt idx="2234">
                  <c:v>2012-05-18</c:v>
                </c:pt>
                <c:pt idx="2235">
                  <c:v>2012-05-21</c:v>
                </c:pt>
                <c:pt idx="2236">
                  <c:v>2012-05-22</c:v>
                </c:pt>
                <c:pt idx="2237">
                  <c:v>2012-05-23</c:v>
                </c:pt>
                <c:pt idx="2238">
                  <c:v>2012-05-24</c:v>
                </c:pt>
                <c:pt idx="2239">
                  <c:v>2012-05-25</c:v>
                </c:pt>
                <c:pt idx="2240">
                  <c:v>2012-05-29</c:v>
                </c:pt>
                <c:pt idx="2241">
                  <c:v>2012-05-30</c:v>
                </c:pt>
                <c:pt idx="2242">
                  <c:v>2012-05-31</c:v>
                </c:pt>
                <c:pt idx="2243">
                  <c:v>2012-06-01</c:v>
                </c:pt>
                <c:pt idx="2244">
                  <c:v>2012-06-04</c:v>
                </c:pt>
                <c:pt idx="2245">
                  <c:v>2012-06-05</c:v>
                </c:pt>
                <c:pt idx="2246">
                  <c:v>2012-06-06</c:v>
                </c:pt>
                <c:pt idx="2247">
                  <c:v>2012-06-07</c:v>
                </c:pt>
                <c:pt idx="2248">
                  <c:v>2012-06-08</c:v>
                </c:pt>
                <c:pt idx="2249">
                  <c:v>2012-06-11</c:v>
                </c:pt>
                <c:pt idx="2250">
                  <c:v>2012-06-12</c:v>
                </c:pt>
                <c:pt idx="2251">
                  <c:v>2012-06-13</c:v>
                </c:pt>
                <c:pt idx="2252">
                  <c:v>2012-06-14</c:v>
                </c:pt>
                <c:pt idx="2253">
                  <c:v>2012-06-15</c:v>
                </c:pt>
                <c:pt idx="2254">
                  <c:v>2012-06-18</c:v>
                </c:pt>
                <c:pt idx="2255">
                  <c:v>2012-06-19</c:v>
                </c:pt>
                <c:pt idx="2256">
                  <c:v>2012-06-20</c:v>
                </c:pt>
                <c:pt idx="2257">
                  <c:v>2012-06-21</c:v>
                </c:pt>
                <c:pt idx="2258">
                  <c:v>2012-06-22</c:v>
                </c:pt>
                <c:pt idx="2259">
                  <c:v>2012-06-25</c:v>
                </c:pt>
                <c:pt idx="2260">
                  <c:v>2012-06-26</c:v>
                </c:pt>
                <c:pt idx="2261">
                  <c:v>2012-06-27</c:v>
                </c:pt>
                <c:pt idx="2262">
                  <c:v>2012-06-28</c:v>
                </c:pt>
                <c:pt idx="2263">
                  <c:v>2012-06-29</c:v>
                </c:pt>
                <c:pt idx="2264">
                  <c:v>2012-07-02</c:v>
                </c:pt>
                <c:pt idx="2265">
                  <c:v>2012-07-03</c:v>
                </c:pt>
                <c:pt idx="2266">
                  <c:v>2012-07-05</c:v>
                </c:pt>
                <c:pt idx="2267">
                  <c:v>2012-07-06</c:v>
                </c:pt>
                <c:pt idx="2268">
                  <c:v>2012-07-09</c:v>
                </c:pt>
                <c:pt idx="2269">
                  <c:v>2012-07-10</c:v>
                </c:pt>
                <c:pt idx="2270">
                  <c:v>2012-07-11</c:v>
                </c:pt>
                <c:pt idx="2271">
                  <c:v>2012-07-12</c:v>
                </c:pt>
                <c:pt idx="2272">
                  <c:v>2012-07-13</c:v>
                </c:pt>
                <c:pt idx="2273">
                  <c:v>2012-07-16</c:v>
                </c:pt>
                <c:pt idx="2274">
                  <c:v>2012-07-17</c:v>
                </c:pt>
                <c:pt idx="2275">
                  <c:v>2012-07-18</c:v>
                </c:pt>
                <c:pt idx="2276">
                  <c:v>2012-07-19</c:v>
                </c:pt>
                <c:pt idx="2277">
                  <c:v>2012-07-20</c:v>
                </c:pt>
                <c:pt idx="2278">
                  <c:v>2012-07-23</c:v>
                </c:pt>
                <c:pt idx="2279">
                  <c:v>2012-07-24</c:v>
                </c:pt>
                <c:pt idx="2280">
                  <c:v>2012-07-25</c:v>
                </c:pt>
                <c:pt idx="2281">
                  <c:v>2012-07-26</c:v>
                </c:pt>
                <c:pt idx="2282">
                  <c:v>2012-07-27</c:v>
                </c:pt>
                <c:pt idx="2283">
                  <c:v>2012-07-30</c:v>
                </c:pt>
                <c:pt idx="2284">
                  <c:v>2012-07-31</c:v>
                </c:pt>
                <c:pt idx="2285">
                  <c:v>2012-08-01</c:v>
                </c:pt>
                <c:pt idx="2286">
                  <c:v>2012-08-02</c:v>
                </c:pt>
                <c:pt idx="2287">
                  <c:v>2012-08-03</c:v>
                </c:pt>
                <c:pt idx="2288">
                  <c:v>2012-08-06</c:v>
                </c:pt>
                <c:pt idx="2289">
                  <c:v>2012-08-07</c:v>
                </c:pt>
                <c:pt idx="2290">
                  <c:v>2012-08-08</c:v>
                </c:pt>
                <c:pt idx="2291">
                  <c:v>2012-08-09</c:v>
                </c:pt>
                <c:pt idx="2292">
                  <c:v>2012-08-10</c:v>
                </c:pt>
                <c:pt idx="2293">
                  <c:v>2012-08-13</c:v>
                </c:pt>
                <c:pt idx="2294">
                  <c:v>2012-08-14</c:v>
                </c:pt>
                <c:pt idx="2295">
                  <c:v>2012-08-15</c:v>
                </c:pt>
                <c:pt idx="2296">
                  <c:v>2012-08-16</c:v>
                </c:pt>
                <c:pt idx="2297">
                  <c:v>2012-08-17</c:v>
                </c:pt>
                <c:pt idx="2298">
                  <c:v>2012-08-20</c:v>
                </c:pt>
                <c:pt idx="2299">
                  <c:v>2012-08-21</c:v>
                </c:pt>
                <c:pt idx="2300">
                  <c:v>2012-08-22</c:v>
                </c:pt>
                <c:pt idx="2301">
                  <c:v>2012-08-23</c:v>
                </c:pt>
                <c:pt idx="2302">
                  <c:v>2012-08-24</c:v>
                </c:pt>
                <c:pt idx="2303">
                  <c:v>2012-08-27</c:v>
                </c:pt>
                <c:pt idx="2304">
                  <c:v>2012-08-28</c:v>
                </c:pt>
                <c:pt idx="2305">
                  <c:v>2012-08-29</c:v>
                </c:pt>
                <c:pt idx="2306">
                  <c:v>2012-08-30</c:v>
                </c:pt>
                <c:pt idx="2307">
                  <c:v>2012-08-31</c:v>
                </c:pt>
                <c:pt idx="2308">
                  <c:v>2012-09-04</c:v>
                </c:pt>
                <c:pt idx="2309">
                  <c:v>2012-09-05</c:v>
                </c:pt>
                <c:pt idx="2310">
                  <c:v>2012-09-06</c:v>
                </c:pt>
                <c:pt idx="2311">
                  <c:v>2012-09-07</c:v>
                </c:pt>
                <c:pt idx="2312">
                  <c:v>2012-09-10</c:v>
                </c:pt>
                <c:pt idx="2313">
                  <c:v>2012-09-11</c:v>
                </c:pt>
                <c:pt idx="2314">
                  <c:v>2012-09-12</c:v>
                </c:pt>
                <c:pt idx="2315">
                  <c:v>2012-09-13</c:v>
                </c:pt>
                <c:pt idx="2316">
                  <c:v>2012-09-14</c:v>
                </c:pt>
                <c:pt idx="2317">
                  <c:v>2012-09-17</c:v>
                </c:pt>
                <c:pt idx="2318">
                  <c:v>2012-09-18</c:v>
                </c:pt>
                <c:pt idx="2319">
                  <c:v>2012-09-19</c:v>
                </c:pt>
                <c:pt idx="2320">
                  <c:v>2012-09-20</c:v>
                </c:pt>
                <c:pt idx="2321">
                  <c:v>2012-09-21</c:v>
                </c:pt>
                <c:pt idx="2322">
                  <c:v>2012-09-24</c:v>
                </c:pt>
                <c:pt idx="2323">
                  <c:v>2012-09-25</c:v>
                </c:pt>
                <c:pt idx="2324">
                  <c:v>2012-09-26</c:v>
                </c:pt>
                <c:pt idx="2325">
                  <c:v>2012-09-27</c:v>
                </c:pt>
                <c:pt idx="2326">
                  <c:v>2012-09-28</c:v>
                </c:pt>
                <c:pt idx="2327">
                  <c:v>2012-10-01</c:v>
                </c:pt>
                <c:pt idx="2328">
                  <c:v>2012-10-02</c:v>
                </c:pt>
                <c:pt idx="2329">
                  <c:v>2012-10-03</c:v>
                </c:pt>
                <c:pt idx="2330">
                  <c:v>2012-10-04</c:v>
                </c:pt>
                <c:pt idx="2331">
                  <c:v>2012-10-05</c:v>
                </c:pt>
                <c:pt idx="2332">
                  <c:v>2012-10-08</c:v>
                </c:pt>
                <c:pt idx="2333">
                  <c:v>2012-10-09</c:v>
                </c:pt>
                <c:pt idx="2334">
                  <c:v>2012-10-10</c:v>
                </c:pt>
                <c:pt idx="2335">
                  <c:v>2012-10-11</c:v>
                </c:pt>
                <c:pt idx="2336">
                  <c:v>2012-10-12</c:v>
                </c:pt>
                <c:pt idx="2337">
                  <c:v>2012-10-15</c:v>
                </c:pt>
                <c:pt idx="2338">
                  <c:v>2012-10-16</c:v>
                </c:pt>
                <c:pt idx="2339">
                  <c:v>2012-10-17</c:v>
                </c:pt>
                <c:pt idx="2340">
                  <c:v>2012-10-18</c:v>
                </c:pt>
                <c:pt idx="2341">
                  <c:v>2012-10-19</c:v>
                </c:pt>
                <c:pt idx="2342">
                  <c:v>2012-10-22</c:v>
                </c:pt>
                <c:pt idx="2343">
                  <c:v>2012-10-23</c:v>
                </c:pt>
                <c:pt idx="2344">
                  <c:v>2012-10-24</c:v>
                </c:pt>
                <c:pt idx="2345">
                  <c:v>2012-10-25</c:v>
                </c:pt>
                <c:pt idx="2346">
                  <c:v>2012-10-26</c:v>
                </c:pt>
                <c:pt idx="2347">
                  <c:v>2012-10-29</c:v>
                </c:pt>
                <c:pt idx="2348">
                  <c:v>2012-10-30</c:v>
                </c:pt>
                <c:pt idx="2349">
                  <c:v>2012-10-31</c:v>
                </c:pt>
                <c:pt idx="2350">
                  <c:v>2012-11-01</c:v>
                </c:pt>
                <c:pt idx="2351">
                  <c:v>2012-11-02</c:v>
                </c:pt>
                <c:pt idx="2352">
                  <c:v>2012-11-05</c:v>
                </c:pt>
                <c:pt idx="2353">
                  <c:v>2012-11-06</c:v>
                </c:pt>
                <c:pt idx="2354">
                  <c:v>2012-11-07</c:v>
                </c:pt>
                <c:pt idx="2355">
                  <c:v>2012-11-08</c:v>
                </c:pt>
                <c:pt idx="2356">
                  <c:v>2012-11-09</c:v>
                </c:pt>
                <c:pt idx="2357">
                  <c:v>2012-11-12</c:v>
                </c:pt>
                <c:pt idx="2358">
                  <c:v>2012-11-13</c:v>
                </c:pt>
                <c:pt idx="2359">
                  <c:v>2012-11-14</c:v>
                </c:pt>
                <c:pt idx="2360">
                  <c:v>2012-11-15</c:v>
                </c:pt>
                <c:pt idx="2361">
                  <c:v>2012-11-16</c:v>
                </c:pt>
                <c:pt idx="2362">
                  <c:v>2012-11-19</c:v>
                </c:pt>
                <c:pt idx="2363">
                  <c:v>2012-11-20</c:v>
                </c:pt>
                <c:pt idx="2364">
                  <c:v>2012-11-21</c:v>
                </c:pt>
                <c:pt idx="2365">
                  <c:v>2012-11-23</c:v>
                </c:pt>
                <c:pt idx="2366">
                  <c:v>2012-11-26</c:v>
                </c:pt>
                <c:pt idx="2367">
                  <c:v>2012-11-27</c:v>
                </c:pt>
                <c:pt idx="2368">
                  <c:v>2012-11-28</c:v>
                </c:pt>
                <c:pt idx="2369">
                  <c:v>2012-11-29</c:v>
                </c:pt>
                <c:pt idx="2370">
                  <c:v>2012-11-30</c:v>
                </c:pt>
                <c:pt idx="2371">
                  <c:v>2012-12-03</c:v>
                </c:pt>
                <c:pt idx="2372">
                  <c:v>2012-12-04</c:v>
                </c:pt>
                <c:pt idx="2373">
                  <c:v>2012-12-05</c:v>
                </c:pt>
                <c:pt idx="2374">
                  <c:v>2012-12-06</c:v>
                </c:pt>
                <c:pt idx="2375">
                  <c:v>2012-12-07</c:v>
                </c:pt>
                <c:pt idx="2376">
                  <c:v>2012-12-10</c:v>
                </c:pt>
                <c:pt idx="2377">
                  <c:v>2012-12-11</c:v>
                </c:pt>
                <c:pt idx="2378">
                  <c:v>2012-12-12</c:v>
                </c:pt>
                <c:pt idx="2379">
                  <c:v>2012-12-13</c:v>
                </c:pt>
                <c:pt idx="2380">
                  <c:v>2012-12-14</c:v>
                </c:pt>
                <c:pt idx="2381">
                  <c:v>2012-12-17</c:v>
                </c:pt>
                <c:pt idx="2382">
                  <c:v>2012-12-18</c:v>
                </c:pt>
                <c:pt idx="2383">
                  <c:v>2012-12-19</c:v>
                </c:pt>
                <c:pt idx="2384">
                  <c:v>2012-12-20</c:v>
                </c:pt>
                <c:pt idx="2385">
                  <c:v>2012-12-21</c:v>
                </c:pt>
                <c:pt idx="2386">
                  <c:v>2012-12-24</c:v>
                </c:pt>
                <c:pt idx="2387">
                  <c:v>2012-12-26</c:v>
                </c:pt>
                <c:pt idx="2388">
                  <c:v>2012-12-27</c:v>
                </c:pt>
                <c:pt idx="2389">
                  <c:v>2012-12-28</c:v>
                </c:pt>
                <c:pt idx="2390">
                  <c:v>2012-12-31</c:v>
                </c:pt>
                <c:pt idx="2391">
                  <c:v>2013-01-02</c:v>
                </c:pt>
                <c:pt idx="2392">
                  <c:v>2013-01-03</c:v>
                </c:pt>
                <c:pt idx="2393">
                  <c:v>2013-01-04</c:v>
                </c:pt>
                <c:pt idx="2394">
                  <c:v>2013-01-07</c:v>
                </c:pt>
                <c:pt idx="2395">
                  <c:v>2013-01-08</c:v>
                </c:pt>
                <c:pt idx="2396">
                  <c:v>2013-01-09</c:v>
                </c:pt>
                <c:pt idx="2397">
                  <c:v>2013-01-10</c:v>
                </c:pt>
                <c:pt idx="2398">
                  <c:v>2013-01-11</c:v>
                </c:pt>
                <c:pt idx="2399">
                  <c:v>2013-01-14</c:v>
                </c:pt>
                <c:pt idx="2400">
                  <c:v>2013-01-15</c:v>
                </c:pt>
                <c:pt idx="2401">
                  <c:v>2013-01-16</c:v>
                </c:pt>
                <c:pt idx="2402">
                  <c:v>2013-01-17</c:v>
                </c:pt>
                <c:pt idx="2403">
                  <c:v>2013-01-18</c:v>
                </c:pt>
                <c:pt idx="2404">
                  <c:v>2013-01-22</c:v>
                </c:pt>
                <c:pt idx="2405">
                  <c:v>2013-01-23</c:v>
                </c:pt>
                <c:pt idx="2406">
                  <c:v>2013-01-24</c:v>
                </c:pt>
                <c:pt idx="2407">
                  <c:v>2013-01-25</c:v>
                </c:pt>
                <c:pt idx="2408">
                  <c:v>2013-01-28</c:v>
                </c:pt>
                <c:pt idx="2409">
                  <c:v>2013-01-29</c:v>
                </c:pt>
                <c:pt idx="2410">
                  <c:v>2013-01-30</c:v>
                </c:pt>
                <c:pt idx="2411">
                  <c:v>2013-01-31</c:v>
                </c:pt>
                <c:pt idx="2412">
                  <c:v>2013-02-01</c:v>
                </c:pt>
                <c:pt idx="2413">
                  <c:v>2013-02-04</c:v>
                </c:pt>
                <c:pt idx="2414">
                  <c:v>2013-02-05</c:v>
                </c:pt>
                <c:pt idx="2415">
                  <c:v>2013-02-06</c:v>
                </c:pt>
                <c:pt idx="2416">
                  <c:v>2013-02-07</c:v>
                </c:pt>
                <c:pt idx="2417">
                  <c:v>2013-02-08</c:v>
                </c:pt>
                <c:pt idx="2418">
                  <c:v>2013-02-11</c:v>
                </c:pt>
                <c:pt idx="2419">
                  <c:v>2013-02-12</c:v>
                </c:pt>
                <c:pt idx="2420">
                  <c:v>2013-02-13</c:v>
                </c:pt>
                <c:pt idx="2421">
                  <c:v>2013-02-14</c:v>
                </c:pt>
                <c:pt idx="2422">
                  <c:v>2013-02-15</c:v>
                </c:pt>
                <c:pt idx="2423">
                  <c:v>2013-02-19</c:v>
                </c:pt>
                <c:pt idx="2424">
                  <c:v>2013-02-20</c:v>
                </c:pt>
                <c:pt idx="2425">
                  <c:v>2013-02-21</c:v>
                </c:pt>
                <c:pt idx="2426">
                  <c:v>2013-02-22</c:v>
                </c:pt>
                <c:pt idx="2427">
                  <c:v>2013-02-25</c:v>
                </c:pt>
                <c:pt idx="2428">
                  <c:v>2013-02-26</c:v>
                </c:pt>
                <c:pt idx="2429">
                  <c:v>2013-02-27</c:v>
                </c:pt>
                <c:pt idx="2430">
                  <c:v>2013-02-28</c:v>
                </c:pt>
                <c:pt idx="2431">
                  <c:v>2013-03-01</c:v>
                </c:pt>
                <c:pt idx="2432">
                  <c:v>2013-03-04</c:v>
                </c:pt>
                <c:pt idx="2433">
                  <c:v>2013-03-05</c:v>
                </c:pt>
                <c:pt idx="2434">
                  <c:v>2013-03-06</c:v>
                </c:pt>
                <c:pt idx="2435">
                  <c:v>2013-03-07</c:v>
                </c:pt>
                <c:pt idx="2436">
                  <c:v>2013-03-08</c:v>
                </c:pt>
                <c:pt idx="2437">
                  <c:v>2013-03-11</c:v>
                </c:pt>
                <c:pt idx="2438">
                  <c:v>2013-03-12</c:v>
                </c:pt>
                <c:pt idx="2439">
                  <c:v>2013-03-13</c:v>
                </c:pt>
                <c:pt idx="2440">
                  <c:v>2013-03-14</c:v>
                </c:pt>
                <c:pt idx="2441">
                  <c:v>2013-03-15</c:v>
                </c:pt>
                <c:pt idx="2442">
                  <c:v>2013-03-18</c:v>
                </c:pt>
                <c:pt idx="2443">
                  <c:v>2013-03-19</c:v>
                </c:pt>
                <c:pt idx="2444">
                  <c:v>2013-03-20</c:v>
                </c:pt>
                <c:pt idx="2445">
                  <c:v>2013-03-21</c:v>
                </c:pt>
                <c:pt idx="2446">
                  <c:v>2013-03-22</c:v>
                </c:pt>
                <c:pt idx="2447">
                  <c:v>2013-03-25</c:v>
                </c:pt>
                <c:pt idx="2448">
                  <c:v>2013-03-26</c:v>
                </c:pt>
                <c:pt idx="2449">
                  <c:v>2013-03-27</c:v>
                </c:pt>
                <c:pt idx="2450">
                  <c:v>2013-03-28</c:v>
                </c:pt>
                <c:pt idx="2451">
                  <c:v>2013-04-01</c:v>
                </c:pt>
                <c:pt idx="2452">
                  <c:v>2013-04-02</c:v>
                </c:pt>
                <c:pt idx="2453">
                  <c:v>2013-04-03</c:v>
                </c:pt>
                <c:pt idx="2454">
                  <c:v>2013-04-04</c:v>
                </c:pt>
                <c:pt idx="2455">
                  <c:v>2013-04-05</c:v>
                </c:pt>
                <c:pt idx="2456">
                  <c:v>2013-04-08</c:v>
                </c:pt>
                <c:pt idx="2457">
                  <c:v>2013-04-09</c:v>
                </c:pt>
                <c:pt idx="2458">
                  <c:v>2013-04-10</c:v>
                </c:pt>
                <c:pt idx="2459">
                  <c:v>2013-04-11</c:v>
                </c:pt>
                <c:pt idx="2460">
                  <c:v>2013-04-12</c:v>
                </c:pt>
                <c:pt idx="2461">
                  <c:v>2013-04-15</c:v>
                </c:pt>
                <c:pt idx="2462">
                  <c:v>2013-04-16</c:v>
                </c:pt>
                <c:pt idx="2463">
                  <c:v>2013-04-17</c:v>
                </c:pt>
                <c:pt idx="2464">
                  <c:v>2013-04-18</c:v>
                </c:pt>
                <c:pt idx="2465">
                  <c:v>2013-04-19</c:v>
                </c:pt>
                <c:pt idx="2466">
                  <c:v>2013-04-22</c:v>
                </c:pt>
                <c:pt idx="2467">
                  <c:v>2013-04-23</c:v>
                </c:pt>
                <c:pt idx="2468">
                  <c:v>2013-04-24</c:v>
                </c:pt>
                <c:pt idx="2469">
                  <c:v>2013-04-25</c:v>
                </c:pt>
                <c:pt idx="2470">
                  <c:v>2013-04-26</c:v>
                </c:pt>
                <c:pt idx="2471">
                  <c:v>2013-04-29</c:v>
                </c:pt>
                <c:pt idx="2472">
                  <c:v>2013-04-30</c:v>
                </c:pt>
                <c:pt idx="2473">
                  <c:v>2013-05-01</c:v>
                </c:pt>
                <c:pt idx="2474">
                  <c:v>2013-05-02</c:v>
                </c:pt>
                <c:pt idx="2475">
                  <c:v>2013-05-03</c:v>
                </c:pt>
                <c:pt idx="2476">
                  <c:v>2013-05-06</c:v>
                </c:pt>
                <c:pt idx="2477">
                  <c:v>2013-05-08</c:v>
                </c:pt>
                <c:pt idx="2478">
                  <c:v>2013-05-09</c:v>
                </c:pt>
                <c:pt idx="2479">
                  <c:v>2013-05-10</c:v>
                </c:pt>
                <c:pt idx="2480">
                  <c:v>2013-05-13</c:v>
                </c:pt>
                <c:pt idx="2481">
                  <c:v>2013-05-14</c:v>
                </c:pt>
                <c:pt idx="2482">
                  <c:v>2013-05-15</c:v>
                </c:pt>
                <c:pt idx="2483">
                  <c:v>2013-05-16</c:v>
                </c:pt>
                <c:pt idx="2484">
                  <c:v>2013-05-17</c:v>
                </c:pt>
                <c:pt idx="2485">
                  <c:v>2013-05-20</c:v>
                </c:pt>
                <c:pt idx="2486">
                  <c:v>2013-05-21</c:v>
                </c:pt>
                <c:pt idx="2487">
                  <c:v>2013-05-22</c:v>
                </c:pt>
                <c:pt idx="2488">
                  <c:v>2013-05-23</c:v>
                </c:pt>
                <c:pt idx="2489">
                  <c:v>2013-05-24</c:v>
                </c:pt>
                <c:pt idx="2490">
                  <c:v>2013-05-28</c:v>
                </c:pt>
                <c:pt idx="2491">
                  <c:v>2013-05-29</c:v>
                </c:pt>
                <c:pt idx="2492">
                  <c:v>2013-05-30</c:v>
                </c:pt>
                <c:pt idx="2493">
                  <c:v>2013-05-31</c:v>
                </c:pt>
                <c:pt idx="2494">
                  <c:v>2013-06-03</c:v>
                </c:pt>
                <c:pt idx="2495">
                  <c:v>2013-06-04</c:v>
                </c:pt>
                <c:pt idx="2496">
                  <c:v>2013-06-05</c:v>
                </c:pt>
                <c:pt idx="2497">
                  <c:v>2013-06-06</c:v>
                </c:pt>
                <c:pt idx="2498">
                  <c:v>2013-06-07</c:v>
                </c:pt>
                <c:pt idx="2499">
                  <c:v>2013-06-10</c:v>
                </c:pt>
                <c:pt idx="2500">
                  <c:v>2013-06-11</c:v>
                </c:pt>
                <c:pt idx="2501">
                  <c:v>2013-06-12</c:v>
                </c:pt>
                <c:pt idx="2502">
                  <c:v>2013-06-13</c:v>
                </c:pt>
                <c:pt idx="2503">
                  <c:v>2013-06-14</c:v>
                </c:pt>
                <c:pt idx="2504">
                  <c:v>2013-06-17</c:v>
                </c:pt>
                <c:pt idx="2505">
                  <c:v>2013-06-18</c:v>
                </c:pt>
                <c:pt idx="2506">
                  <c:v>2013-06-19</c:v>
                </c:pt>
                <c:pt idx="2507">
                  <c:v>2013-06-20</c:v>
                </c:pt>
                <c:pt idx="2508">
                  <c:v>2013-06-21</c:v>
                </c:pt>
                <c:pt idx="2509">
                  <c:v>2013-06-24</c:v>
                </c:pt>
                <c:pt idx="2510">
                  <c:v>2013-06-25</c:v>
                </c:pt>
                <c:pt idx="2511">
                  <c:v>2013-06-26</c:v>
                </c:pt>
                <c:pt idx="2512">
                  <c:v>2013-06-27</c:v>
                </c:pt>
                <c:pt idx="2513">
                  <c:v>2013-06-28</c:v>
                </c:pt>
                <c:pt idx="2514">
                  <c:v>2013-07-01</c:v>
                </c:pt>
                <c:pt idx="2515">
                  <c:v>2013-07-02</c:v>
                </c:pt>
                <c:pt idx="2516">
                  <c:v>2013-07-03</c:v>
                </c:pt>
                <c:pt idx="2517">
                  <c:v>2013-07-05</c:v>
                </c:pt>
                <c:pt idx="2518">
                  <c:v>2013-07-08</c:v>
                </c:pt>
                <c:pt idx="2519">
                  <c:v>2013-07-09</c:v>
                </c:pt>
                <c:pt idx="2520">
                  <c:v>2013-07-10</c:v>
                </c:pt>
                <c:pt idx="2521">
                  <c:v>2013-07-11</c:v>
                </c:pt>
                <c:pt idx="2522">
                  <c:v>2013-07-12</c:v>
                </c:pt>
                <c:pt idx="2523">
                  <c:v>2013-07-15</c:v>
                </c:pt>
                <c:pt idx="2524">
                  <c:v>2013-07-16</c:v>
                </c:pt>
                <c:pt idx="2525">
                  <c:v>2013-07-17</c:v>
                </c:pt>
                <c:pt idx="2526">
                  <c:v>2013-07-18</c:v>
                </c:pt>
                <c:pt idx="2527">
                  <c:v>2013-07-19</c:v>
                </c:pt>
                <c:pt idx="2528">
                  <c:v>2013-07-22</c:v>
                </c:pt>
                <c:pt idx="2529">
                  <c:v>2013-07-23</c:v>
                </c:pt>
                <c:pt idx="2530">
                  <c:v>2013-07-24</c:v>
                </c:pt>
                <c:pt idx="2531">
                  <c:v>2013-07-25</c:v>
                </c:pt>
                <c:pt idx="2532">
                  <c:v>2013-07-26</c:v>
                </c:pt>
                <c:pt idx="2533">
                  <c:v>2013-07-29</c:v>
                </c:pt>
                <c:pt idx="2534">
                  <c:v>2013-07-30</c:v>
                </c:pt>
                <c:pt idx="2535">
                  <c:v>2013-07-31</c:v>
                </c:pt>
                <c:pt idx="2536">
                  <c:v>2013-08-01</c:v>
                </c:pt>
                <c:pt idx="2537">
                  <c:v>2013-08-02</c:v>
                </c:pt>
                <c:pt idx="2538">
                  <c:v>2013-08-05</c:v>
                </c:pt>
                <c:pt idx="2539">
                  <c:v>2013-08-06</c:v>
                </c:pt>
                <c:pt idx="2540">
                  <c:v>2013-08-07</c:v>
                </c:pt>
                <c:pt idx="2541">
                  <c:v>2013-08-08</c:v>
                </c:pt>
                <c:pt idx="2542">
                  <c:v>2013-08-09</c:v>
                </c:pt>
                <c:pt idx="2543">
                  <c:v>2013-08-12</c:v>
                </c:pt>
                <c:pt idx="2544">
                  <c:v>2013-08-13</c:v>
                </c:pt>
                <c:pt idx="2545">
                  <c:v>2013-08-14</c:v>
                </c:pt>
                <c:pt idx="2546">
                  <c:v>2013-08-15</c:v>
                </c:pt>
                <c:pt idx="2547">
                  <c:v>2013-08-16</c:v>
                </c:pt>
                <c:pt idx="2548">
                  <c:v>2013-08-19</c:v>
                </c:pt>
                <c:pt idx="2549">
                  <c:v>2013-08-20</c:v>
                </c:pt>
                <c:pt idx="2550">
                  <c:v>2013-08-21</c:v>
                </c:pt>
                <c:pt idx="2551">
                  <c:v>2013-08-22</c:v>
                </c:pt>
                <c:pt idx="2552">
                  <c:v>2013-08-23</c:v>
                </c:pt>
                <c:pt idx="2553">
                  <c:v>2013-08-26</c:v>
                </c:pt>
                <c:pt idx="2554">
                  <c:v>2013-08-27</c:v>
                </c:pt>
                <c:pt idx="2555">
                  <c:v>2013-08-28</c:v>
                </c:pt>
                <c:pt idx="2556">
                  <c:v>2013-08-29</c:v>
                </c:pt>
                <c:pt idx="2557">
                  <c:v>2013-08-30</c:v>
                </c:pt>
                <c:pt idx="2558">
                  <c:v>2013-09-03</c:v>
                </c:pt>
                <c:pt idx="2559">
                  <c:v>2013-09-04</c:v>
                </c:pt>
                <c:pt idx="2560">
                  <c:v>2013-09-05</c:v>
                </c:pt>
                <c:pt idx="2561">
                  <c:v>2013-09-06</c:v>
                </c:pt>
                <c:pt idx="2562">
                  <c:v>2013-09-09</c:v>
                </c:pt>
                <c:pt idx="2563">
                  <c:v>2013-09-10</c:v>
                </c:pt>
                <c:pt idx="2564">
                  <c:v>2013-09-11</c:v>
                </c:pt>
                <c:pt idx="2565">
                  <c:v>2013-09-12</c:v>
                </c:pt>
                <c:pt idx="2566">
                  <c:v>2013-09-13</c:v>
                </c:pt>
                <c:pt idx="2567">
                  <c:v>2013-09-16</c:v>
                </c:pt>
                <c:pt idx="2568">
                  <c:v>2013-09-17</c:v>
                </c:pt>
                <c:pt idx="2569">
                  <c:v>2013-09-18</c:v>
                </c:pt>
                <c:pt idx="2570">
                  <c:v>2013-09-19</c:v>
                </c:pt>
                <c:pt idx="2571">
                  <c:v>2013-09-20</c:v>
                </c:pt>
                <c:pt idx="2572">
                  <c:v>2013-09-23</c:v>
                </c:pt>
                <c:pt idx="2573">
                  <c:v>2013-09-24</c:v>
                </c:pt>
                <c:pt idx="2574">
                  <c:v>2013-09-25</c:v>
                </c:pt>
                <c:pt idx="2575">
                  <c:v>2013-09-26</c:v>
                </c:pt>
                <c:pt idx="2576">
                  <c:v>2013-09-27</c:v>
                </c:pt>
                <c:pt idx="2577">
                  <c:v>2013-09-30</c:v>
                </c:pt>
                <c:pt idx="2578">
                  <c:v>2013-10-01</c:v>
                </c:pt>
                <c:pt idx="2579">
                  <c:v>2013-10-02</c:v>
                </c:pt>
                <c:pt idx="2580">
                  <c:v>2013-10-03</c:v>
                </c:pt>
                <c:pt idx="2581">
                  <c:v>2013-10-04</c:v>
                </c:pt>
                <c:pt idx="2582">
                  <c:v>2013-10-07</c:v>
                </c:pt>
                <c:pt idx="2583">
                  <c:v>2013-10-08</c:v>
                </c:pt>
                <c:pt idx="2584">
                  <c:v>2013-10-09</c:v>
                </c:pt>
                <c:pt idx="2585">
                  <c:v>2013-10-10</c:v>
                </c:pt>
                <c:pt idx="2586">
                  <c:v>2013-10-11</c:v>
                </c:pt>
                <c:pt idx="2587">
                  <c:v>2013-10-14</c:v>
                </c:pt>
                <c:pt idx="2588">
                  <c:v>2013-10-15</c:v>
                </c:pt>
                <c:pt idx="2589">
                  <c:v>2013-10-16</c:v>
                </c:pt>
                <c:pt idx="2590">
                  <c:v>2013-10-17</c:v>
                </c:pt>
                <c:pt idx="2591">
                  <c:v>2013-10-18</c:v>
                </c:pt>
                <c:pt idx="2592">
                  <c:v>2013-10-21</c:v>
                </c:pt>
                <c:pt idx="2593">
                  <c:v>2013-10-22</c:v>
                </c:pt>
                <c:pt idx="2594">
                  <c:v>2013-10-23</c:v>
                </c:pt>
                <c:pt idx="2595">
                  <c:v>2013-10-24</c:v>
                </c:pt>
                <c:pt idx="2596">
                  <c:v>2013-10-25</c:v>
                </c:pt>
                <c:pt idx="2597">
                  <c:v>2013-10-28</c:v>
                </c:pt>
                <c:pt idx="2598">
                  <c:v>2013-10-29</c:v>
                </c:pt>
                <c:pt idx="2599">
                  <c:v>2013-10-30</c:v>
                </c:pt>
                <c:pt idx="2600">
                  <c:v>2013-10-31</c:v>
                </c:pt>
                <c:pt idx="2601">
                  <c:v>2013-11-01</c:v>
                </c:pt>
                <c:pt idx="2602">
                  <c:v>2013-11-04</c:v>
                </c:pt>
                <c:pt idx="2603">
                  <c:v>2013-11-05</c:v>
                </c:pt>
                <c:pt idx="2604">
                  <c:v>2013-11-06</c:v>
                </c:pt>
                <c:pt idx="2605">
                  <c:v>2013-11-07</c:v>
                </c:pt>
                <c:pt idx="2606">
                  <c:v>2013-11-08</c:v>
                </c:pt>
                <c:pt idx="2607">
                  <c:v>2013-11-11</c:v>
                </c:pt>
                <c:pt idx="2608">
                  <c:v>2013-11-12</c:v>
                </c:pt>
                <c:pt idx="2609">
                  <c:v>2013-11-13</c:v>
                </c:pt>
                <c:pt idx="2610">
                  <c:v>2013-11-14</c:v>
                </c:pt>
                <c:pt idx="2611">
                  <c:v>2013-11-15</c:v>
                </c:pt>
                <c:pt idx="2612">
                  <c:v>2013-11-18</c:v>
                </c:pt>
                <c:pt idx="2613">
                  <c:v>2013-11-19</c:v>
                </c:pt>
                <c:pt idx="2614">
                  <c:v>2013-11-20</c:v>
                </c:pt>
                <c:pt idx="2615">
                  <c:v>2013-11-21</c:v>
                </c:pt>
                <c:pt idx="2616">
                  <c:v>2013-11-22</c:v>
                </c:pt>
                <c:pt idx="2617">
                  <c:v>2013-11-25</c:v>
                </c:pt>
                <c:pt idx="2618">
                  <c:v>2013-11-26</c:v>
                </c:pt>
                <c:pt idx="2619">
                  <c:v>2013-11-27</c:v>
                </c:pt>
                <c:pt idx="2620">
                  <c:v>2013-11-29</c:v>
                </c:pt>
                <c:pt idx="2621">
                  <c:v>2013-12-02</c:v>
                </c:pt>
                <c:pt idx="2622">
                  <c:v>2013-12-03</c:v>
                </c:pt>
                <c:pt idx="2623">
                  <c:v>2013-12-04</c:v>
                </c:pt>
                <c:pt idx="2624">
                  <c:v>2013-12-05</c:v>
                </c:pt>
                <c:pt idx="2625">
                  <c:v>2013-12-06</c:v>
                </c:pt>
                <c:pt idx="2626">
                  <c:v>2013-12-09</c:v>
                </c:pt>
                <c:pt idx="2627">
                  <c:v>2013-12-11</c:v>
                </c:pt>
                <c:pt idx="2628">
                  <c:v>2013-12-12</c:v>
                </c:pt>
                <c:pt idx="2629">
                  <c:v>2013-12-13</c:v>
                </c:pt>
                <c:pt idx="2630">
                  <c:v>2013-12-16</c:v>
                </c:pt>
                <c:pt idx="2631">
                  <c:v>2013-12-17</c:v>
                </c:pt>
                <c:pt idx="2632">
                  <c:v>2013-12-18</c:v>
                </c:pt>
                <c:pt idx="2633">
                  <c:v>2013-12-19</c:v>
                </c:pt>
                <c:pt idx="2634">
                  <c:v>2013-12-20</c:v>
                </c:pt>
                <c:pt idx="2635">
                  <c:v>2013-12-23</c:v>
                </c:pt>
                <c:pt idx="2636">
                  <c:v>2013-12-24</c:v>
                </c:pt>
                <c:pt idx="2637">
                  <c:v>2013-12-26</c:v>
                </c:pt>
                <c:pt idx="2638">
                  <c:v>2013-12-27</c:v>
                </c:pt>
                <c:pt idx="2639">
                  <c:v>2013-12-30</c:v>
                </c:pt>
                <c:pt idx="2640">
                  <c:v>2013-12-31</c:v>
                </c:pt>
                <c:pt idx="2641">
                  <c:v>2014-01-02</c:v>
                </c:pt>
                <c:pt idx="2642">
                  <c:v>2014-01-03</c:v>
                </c:pt>
                <c:pt idx="2643">
                  <c:v>2014-01-06</c:v>
                </c:pt>
                <c:pt idx="2644">
                  <c:v>2014-01-07</c:v>
                </c:pt>
                <c:pt idx="2645">
                  <c:v>2014-01-08</c:v>
                </c:pt>
                <c:pt idx="2646">
                  <c:v>2014-01-09</c:v>
                </c:pt>
                <c:pt idx="2647">
                  <c:v>2014-01-10</c:v>
                </c:pt>
                <c:pt idx="2648">
                  <c:v>2014-01-13</c:v>
                </c:pt>
                <c:pt idx="2649">
                  <c:v>2014-01-14</c:v>
                </c:pt>
                <c:pt idx="2650">
                  <c:v>2014-01-15</c:v>
                </c:pt>
                <c:pt idx="2651">
                  <c:v>2014-01-16</c:v>
                </c:pt>
                <c:pt idx="2652">
                  <c:v>2014-01-17</c:v>
                </c:pt>
                <c:pt idx="2653">
                  <c:v>2014-01-21</c:v>
                </c:pt>
                <c:pt idx="2654">
                  <c:v>2014-01-22</c:v>
                </c:pt>
                <c:pt idx="2655">
                  <c:v>2014-01-23</c:v>
                </c:pt>
                <c:pt idx="2656">
                  <c:v>2014-01-24</c:v>
                </c:pt>
                <c:pt idx="2657">
                  <c:v>2014-01-27</c:v>
                </c:pt>
                <c:pt idx="2658">
                  <c:v>2014-01-28</c:v>
                </c:pt>
                <c:pt idx="2659">
                  <c:v>2014-01-29</c:v>
                </c:pt>
                <c:pt idx="2660">
                  <c:v>2014-01-30</c:v>
                </c:pt>
                <c:pt idx="2661">
                  <c:v>2014-01-31</c:v>
                </c:pt>
                <c:pt idx="2662">
                  <c:v>2014-02-03</c:v>
                </c:pt>
                <c:pt idx="2663">
                  <c:v>2014-02-04</c:v>
                </c:pt>
                <c:pt idx="2664">
                  <c:v>2014-02-05</c:v>
                </c:pt>
                <c:pt idx="2665">
                  <c:v>2014-02-06</c:v>
                </c:pt>
                <c:pt idx="2666">
                  <c:v>2014-02-07</c:v>
                </c:pt>
                <c:pt idx="2667">
                  <c:v>2014-02-10</c:v>
                </c:pt>
                <c:pt idx="2668">
                  <c:v>2014-02-11</c:v>
                </c:pt>
                <c:pt idx="2669">
                  <c:v>2014-02-12</c:v>
                </c:pt>
                <c:pt idx="2670">
                  <c:v>2014-02-13</c:v>
                </c:pt>
                <c:pt idx="2671">
                  <c:v>2014-02-14</c:v>
                </c:pt>
                <c:pt idx="2672">
                  <c:v>2014-02-18</c:v>
                </c:pt>
                <c:pt idx="2673">
                  <c:v>2014-02-19</c:v>
                </c:pt>
                <c:pt idx="2674">
                  <c:v>2014-02-20</c:v>
                </c:pt>
                <c:pt idx="2675">
                  <c:v>2014-02-21</c:v>
                </c:pt>
                <c:pt idx="2676">
                  <c:v>2014-02-24</c:v>
                </c:pt>
                <c:pt idx="2677">
                  <c:v>2014-02-25</c:v>
                </c:pt>
                <c:pt idx="2678">
                  <c:v>2014-02-26</c:v>
                </c:pt>
                <c:pt idx="2679">
                  <c:v>2014-02-27</c:v>
                </c:pt>
                <c:pt idx="2680">
                  <c:v>2014-02-28</c:v>
                </c:pt>
                <c:pt idx="2681">
                  <c:v>2014-03-03</c:v>
                </c:pt>
                <c:pt idx="2682">
                  <c:v>2014-03-04</c:v>
                </c:pt>
                <c:pt idx="2683">
                  <c:v>2014-03-05</c:v>
                </c:pt>
                <c:pt idx="2684">
                  <c:v>2014-03-06</c:v>
                </c:pt>
                <c:pt idx="2685">
                  <c:v>2014-03-07</c:v>
                </c:pt>
                <c:pt idx="2686">
                  <c:v>2014-03-10</c:v>
                </c:pt>
                <c:pt idx="2687">
                  <c:v>2014-03-11</c:v>
                </c:pt>
                <c:pt idx="2688">
                  <c:v>2014-03-12</c:v>
                </c:pt>
                <c:pt idx="2689">
                  <c:v>2014-03-13</c:v>
                </c:pt>
                <c:pt idx="2690">
                  <c:v>2014-03-14</c:v>
                </c:pt>
                <c:pt idx="2691">
                  <c:v>2014-03-17</c:v>
                </c:pt>
                <c:pt idx="2692">
                  <c:v>2014-03-18</c:v>
                </c:pt>
                <c:pt idx="2693">
                  <c:v>2014-03-19</c:v>
                </c:pt>
                <c:pt idx="2694">
                  <c:v>2014-03-20</c:v>
                </c:pt>
                <c:pt idx="2695">
                  <c:v>2014-03-21</c:v>
                </c:pt>
                <c:pt idx="2696">
                  <c:v>2014-03-24</c:v>
                </c:pt>
                <c:pt idx="2697">
                  <c:v>2014-03-25</c:v>
                </c:pt>
                <c:pt idx="2698">
                  <c:v>2014-03-26</c:v>
                </c:pt>
                <c:pt idx="2699">
                  <c:v>2014-03-27</c:v>
                </c:pt>
                <c:pt idx="2700">
                  <c:v>2014-03-28</c:v>
                </c:pt>
                <c:pt idx="2701">
                  <c:v>2014-03-31</c:v>
                </c:pt>
                <c:pt idx="2702">
                  <c:v>2014-04-01</c:v>
                </c:pt>
                <c:pt idx="2703">
                  <c:v>2014-04-02</c:v>
                </c:pt>
                <c:pt idx="2704">
                  <c:v>2014-04-03</c:v>
                </c:pt>
                <c:pt idx="2705">
                  <c:v>2014-04-04</c:v>
                </c:pt>
                <c:pt idx="2706">
                  <c:v>2014-04-07</c:v>
                </c:pt>
                <c:pt idx="2707">
                  <c:v>2014-04-08</c:v>
                </c:pt>
                <c:pt idx="2708">
                  <c:v>2014-04-09</c:v>
                </c:pt>
                <c:pt idx="2709">
                  <c:v>2014-04-10</c:v>
                </c:pt>
                <c:pt idx="2710">
                  <c:v>2014-04-11</c:v>
                </c:pt>
                <c:pt idx="2711">
                  <c:v>2014-04-14</c:v>
                </c:pt>
                <c:pt idx="2712">
                  <c:v>2014-04-15</c:v>
                </c:pt>
                <c:pt idx="2713">
                  <c:v>2014-04-16</c:v>
                </c:pt>
                <c:pt idx="2714">
                  <c:v>2014-04-17</c:v>
                </c:pt>
                <c:pt idx="2715">
                  <c:v>2014-04-21</c:v>
                </c:pt>
                <c:pt idx="2716">
                  <c:v>2014-04-22</c:v>
                </c:pt>
                <c:pt idx="2717">
                  <c:v>2014-04-23</c:v>
                </c:pt>
                <c:pt idx="2718">
                  <c:v>2014-04-24</c:v>
                </c:pt>
                <c:pt idx="2719">
                  <c:v>2014-04-25</c:v>
                </c:pt>
                <c:pt idx="2720">
                  <c:v>2014-04-28</c:v>
                </c:pt>
                <c:pt idx="2721">
                  <c:v>2014-04-29</c:v>
                </c:pt>
                <c:pt idx="2722">
                  <c:v>2014-04-30</c:v>
                </c:pt>
                <c:pt idx="2723">
                  <c:v>2014-05-01</c:v>
                </c:pt>
                <c:pt idx="2724">
                  <c:v>2014-05-02</c:v>
                </c:pt>
                <c:pt idx="2725">
                  <c:v>2014-05-05</c:v>
                </c:pt>
                <c:pt idx="2726">
                  <c:v>2014-05-06</c:v>
                </c:pt>
                <c:pt idx="2727">
                  <c:v>2014-05-07</c:v>
                </c:pt>
                <c:pt idx="2728">
                  <c:v>2014-05-08</c:v>
                </c:pt>
                <c:pt idx="2729">
                  <c:v>2014-05-09</c:v>
                </c:pt>
                <c:pt idx="2730">
                  <c:v>2014-05-12</c:v>
                </c:pt>
                <c:pt idx="2731">
                  <c:v>2014-05-13</c:v>
                </c:pt>
                <c:pt idx="2732">
                  <c:v>2014-05-14</c:v>
                </c:pt>
                <c:pt idx="2733">
                  <c:v>2014-05-15</c:v>
                </c:pt>
                <c:pt idx="2734">
                  <c:v>2014-05-16</c:v>
                </c:pt>
                <c:pt idx="2735">
                  <c:v>2014-05-19</c:v>
                </c:pt>
                <c:pt idx="2736">
                  <c:v>2014-05-20</c:v>
                </c:pt>
                <c:pt idx="2737">
                  <c:v>2014-05-21</c:v>
                </c:pt>
                <c:pt idx="2738">
                  <c:v>2014-05-22</c:v>
                </c:pt>
                <c:pt idx="2739">
                  <c:v>2014-05-23</c:v>
                </c:pt>
                <c:pt idx="2740">
                  <c:v>2014-05-27</c:v>
                </c:pt>
                <c:pt idx="2741">
                  <c:v>2014-05-28</c:v>
                </c:pt>
                <c:pt idx="2742">
                  <c:v>2014-05-29</c:v>
                </c:pt>
                <c:pt idx="2743">
                  <c:v>2014-05-30</c:v>
                </c:pt>
                <c:pt idx="2744">
                  <c:v>2014-06-02</c:v>
                </c:pt>
                <c:pt idx="2745">
                  <c:v>2014-06-03</c:v>
                </c:pt>
                <c:pt idx="2746">
                  <c:v>2014-06-04</c:v>
                </c:pt>
                <c:pt idx="2747">
                  <c:v>2014-06-05</c:v>
                </c:pt>
                <c:pt idx="2748">
                  <c:v>2014-06-06</c:v>
                </c:pt>
                <c:pt idx="2749">
                  <c:v>2014-06-09</c:v>
                </c:pt>
                <c:pt idx="2750">
                  <c:v>2014-06-10</c:v>
                </c:pt>
                <c:pt idx="2751">
                  <c:v>2014-06-11</c:v>
                </c:pt>
                <c:pt idx="2752">
                  <c:v>2014-06-12</c:v>
                </c:pt>
                <c:pt idx="2753">
                  <c:v>2014-06-13</c:v>
                </c:pt>
                <c:pt idx="2754">
                  <c:v>2014-06-16</c:v>
                </c:pt>
                <c:pt idx="2755">
                  <c:v>2014-06-17</c:v>
                </c:pt>
                <c:pt idx="2756">
                  <c:v>2014-06-18</c:v>
                </c:pt>
                <c:pt idx="2757">
                  <c:v>2014-06-19</c:v>
                </c:pt>
                <c:pt idx="2758">
                  <c:v>2014-06-20</c:v>
                </c:pt>
                <c:pt idx="2759">
                  <c:v>2014-06-23</c:v>
                </c:pt>
                <c:pt idx="2760">
                  <c:v>2014-06-24</c:v>
                </c:pt>
                <c:pt idx="2761">
                  <c:v>2014-06-25</c:v>
                </c:pt>
                <c:pt idx="2762">
                  <c:v>2014-06-26</c:v>
                </c:pt>
                <c:pt idx="2763">
                  <c:v>2014-06-27</c:v>
                </c:pt>
                <c:pt idx="2764">
                  <c:v>2014-06-30</c:v>
                </c:pt>
                <c:pt idx="2765">
                  <c:v>2014-07-01</c:v>
                </c:pt>
                <c:pt idx="2766">
                  <c:v>2014-07-02</c:v>
                </c:pt>
                <c:pt idx="2767">
                  <c:v>2014-07-03</c:v>
                </c:pt>
                <c:pt idx="2768">
                  <c:v>2014-07-07</c:v>
                </c:pt>
                <c:pt idx="2769">
                  <c:v>2014-07-08</c:v>
                </c:pt>
                <c:pt idx="2770">
                  <c:v>2014-07-09</c:v>
                </c:pt>
                <c:pt idx="2771">
                  <c:v>2014-07-10</c:v>
                </c:pt>
                <c:pt idx="2772">
                  <c:v>2014-07-11</c:v>
                </c:pt>
                <c:pt idx="2773">
                  <c:v>2014-07-14</c:v>
                </c:pt>
                <c:pt idx="2774">
                  <c:v>2014-07-15</c:v>
                </c:pt>
                <c:pt idx="2775">
                  <c:v>2014-07-16</c:v>
                </c:pt>
                <c:pt idx="2776">
                  <c:v>2014-07-17</c:v>
                </c:pt>
                <c:pt idx="2777">
                  <c:v>2014-07-18</c:v>
                </c:pt>
                <c:pt idx="2778">
                  <c:v>2014-07-21</c:v>
                </c:pt>
                <c:pt idx="2779">
                  <c:v>2014-07-22</c:v>
                </c:pt>
                <c:pt idx="2780">
                  <c:v>2014-07-23</c:v>
                </c:pt>
                <c:pt idx="2781">
                  <c:v>2014-07-24</c:v>
                </c:pt>
                <c:pt idx="2782">
                  <c:v>2014-07-25</c:v>
                </c:pt>
                <c:pt idx="2783">
                  <c:v>2014-07-28</c:v>
                </c:pt>
                <c:pt idx="2784">
                  <c:v>2014-07-29</c:v>
                </c:pt>
                <c:pt idx="2785">
                  <c:v>2014-07-30</c:v>
                </c:pt>
                <c:pt idx="2786">
                  <c:v>2014-07-31</c:v>
                </c:pt>
                <c:pt idx="2787">
                  <c:v>2014-08-01</c:v>
                </c:pt>
                <c:pt idx="2788">
                  <c:v>2014-08-04</c:v>
                </c:pt>
                <c:pt idx="2789">
                  <c:v>2014-08-05</c:v>
                </c:pt>
                <c:pt idx="2790">
                  <c:v>2014-08-06</c:v>
                </c:pt>
                <c:pt idx="2791">
                  <c:v>2014-08-07</c:v>
                </c:pt>
                <c:pt idx="2792">
                  <c:v>2014-08-08</c:v>
                </c:pt>
                <c:pt idx="2793">
                  <c:v>2014-08-11</c:v>
                </c:pt>
                <c:pt idx="2794">
                  <c:v>2014-08-12</c:v>
                </c:pt>
                <c:pt idx="2795">
                  <c:v>2014-08-13</c:v>
                </c:pt>
                <c:pt idx="2796">
                  <c:v>2014-08-14</c:v>
                </c:pt>
                <c:pt idx="2797">
                  <c:v>2014-08-15</c:v>
                </c:pt>
                <c:pt idx="2798">
                  <c:v>2014-08-18</c:v>
                </c:pt>
                <c:pt idx="2799">
                  <c:v>2014-08-19</c:v>
                </c:pt>
                <c:pt idx="2800">
                  <c:v>2014-08-20</c:v>
                </c:pt>
                <c:pt idx="2801">
                  <c:v>2014-08-21</c:v>
                </c:pt>
                <c:pt idx="2802">
                  <c:v>2014-08-22</c:v>
                </c:pt>
                <c:pt idx="2803">
                  <c:v>2014-08-25</c:v>
                </c:pt>
                <c:pt idx="2804">
                  <c:v>2014-08-26</c:v>
                </c:pt>
                <c:pt idx="2805">
                  <c:v>2014-08-27</c:v>
                </c:pt>
                <c:pt idx="2806">
                  <c:v>2014-08-28</c:v>
                </c:pt>
                <c:pt idx="2807">
                  <c:v>2014-08-29</c:v>
                </c:pt>
                <c:pt idx="2808">
                  <c:v>2014-09-02</c:v>
                </c:pt>
                <c:pt idx="2809">
                  <c:v>2014-09-03</c:v>
                </c:pt>
                <c:pt idx="2810">
                  <c:v>2014-09-04</c:v>
                </c:pt>
                <c:pt idx="2811">
                  <c:v>2014-09-05</c:v>
                </c:pt>
                <c:pt idx="2812">
                  <c:v>2014-09-08</c:v>
                </c:pt>
                <c:pt idx="2813">
                  <c:v>2014-09-09</c:v>
                </c:pt>
                <c:pt idx="2814">
                  <c:v>2014-09-10</c:v>
                </c:pt>
                <c:pt idx="2815">
                  <c:v>2014-09-11</c:v>
                </c:pt>
                <c:pt idx="2816">
                  <c:v>2014-09-12</c:v>
                </c:pt>
                <c:pt idx="2817">
                  <c:v>2014-09-15</c:v>
                </c:pt>
                <c:pt idx="2818">
                  <c:v>2014-09-16</c:v>
                </c:pt>
                <c:pt idx="2819">
                  <c:v>2014-09-17</c:v>
                </c:pt>
                <c:pt idx="2820">
                  <c:v>2014-09-18</c:v>
                </c:pt>
                <c:pt idx="2821">
                  <c:v>2014-09-19</c:v>
                </c:pt>
                <c:pt idx="2822">
                  <c:v>2014-09-22</c:v>
                </c:pt>
                <c:pt idx="2823">
                  <c:v>2014-09-23</c:v>
                </c:pt>
                <c:pt idx="2824">
                  <c:v>2014-09-24</c:v>
                </c:pt>
                <c:pt idx="2825">
                  <c:v>2014-09-25</c:v>
                </c:pt>
                <c:pt idx="2826">
                  <c:v>2014-09-26</c:v>
                </c:pt>
                <c:pt idx="2827">
                  <c:v>2014-09-29</c:v>
                </c:pt>
                <c:pt idx="2828">
                  <c:v>2014-09-30</c:v>
                </c:pt>
                <c:pt idx="2829">
                  <c:v>2014-10-01</c:v>
                </c:pt>
                <c:pt idx="2830">
                  <c:v>2014-10-02</c:v>
                </c:pt>
                <c:pt idx="2831">
                  <c:v>2014-10-03</c:v>
                </c:pt>
                <c:pt idx="2832">
                  <c:v>2014-10-06</c:v>
                </c:pt>
                <c:pt idx="2833">
                  <c:v>2014-10-07</c:v>
                </c:pt>
                <c:pt idx="2834">
                  <c:v>2014-10-08</c:v>
                </c:pt>
                <c:pt idx="2835">
                  <c:v>2014-10-09</c:v>
                </c:pt>
                <c:pt idx="2836">
                  <c:v>2014-10-10</c:v>
                </c:pt>
                <c:pt idx="2837">
                  <c:v>2014-10-13</c:v>
                </c:pt>
                <c:pt idx="2838">
                  <c:v>2014-10-15</c:v>
                </c:pt>
                <c:pt idx="2839">
                  <c:v>2014-10-16</c:v>
                </c:pt>
                <c:pt idx="2840">
                  <c:v>2014-10-17</c:v>
                </c:pt>
                <c:pt idx="2841">
                  <c:v>2014-10-20</c:v>
                </c:pt>
                <c:pt idx="2842">
                  <c:v>2014-10-21</c:v>
                </c:pt>
                <c:pt idx="2843">
                  <c:v>2014-10-22</c:v>
                </c:pt>
                <c:pt idx="2844">
                  <c:v>2014-10-23</c:v>
                </c:pt>
                <c:pt idx="2845">
                  <c:v>2014-10-24</c:v>
                </c:pt>
                <c:pt idx="2846">
                  <c:v>2014-10-28</c:v>
                </c:pt>
                <c:pt idx="2847">
                  <c:v>2014-10-29</c:v>
                </c:pt>
                <c:pt idx="2848">
                  <c:v>2014-10-30</c:v>
                </c:pt>
                <c:pt idx="2849">
                  <c:v>2014-10-31</c:v>
                </c:pt>
                <c:pt idx="2850">
                  <c:v>2014-11-03</c:v>
                </c:pt>
                <c:pt idx="2851">
                  <c:v>2014-11-04</c:v>
                </c:pt>
                <c:pt idx="2852">
                  <c:v>2014-11-05</c:v>
                </c:pt>
                <c:pt idx="2853">
                  <c:v>2014-11-06</c:v>
                </c:pt>
                <c:pt idx="2854">
                  <c:v>2014-11-07</c:v>
                </c:pt>
                <c:pt idx="2855">
                  <c:v>2014-11-10</c:v>
                </c:pt>
                <c:pt idx="2856">
                  <c:v>2014-11-11</c:v>
                </c:pt>
                <c:pt idx="2857">
                  <c:v>2014-11-12</c:v>
                </c:pt>
                <c:pt idx="2858">
                  <c:v>2014-11-13</c:v>
                </c:pt>
                <c:pt idx="2859">
                  <c:v>2014-11-14</c:v>
                </c:pt>
                <c:pt idx="2860">
                  <c:v>2014-11-17</c:v>
                </c:pt>
                <c:pt idx="2861">
                  <c:v>2014-11-18</c:v>
                </c:pt>
                <c:pt idx="2862">
                  <c:v>2014-11-19</c:v>
                </c:pt>
                <c:pt idx="2863">
                  <c:v>2014-11-20</c:v>
                </c:pt>
                <c:pt idx="2864">
                  <c:v>2014-11-21</c:v>
                </c:pt>
                <c:pt idx="2865">
                  <c:v>2014-11-24</c:v>
                </c:pt>
                <c:pt idx="2866">
                  <c:v>2014-11-25</c:v>
                </c:pt>
                <c:pt idx="2867">
                  <c:v>2014-11-26</c:v>
                </c:pt>
                <c:pt idx="2868">
                  <c:v>2014-11-28</c:v>
                </c:pt>
                <c:pt idx="2869">
                  <c:v>2014-12-01</c:v>
                </c:pt>
                <c:pt idx="2870">
                  <c:v>2014-12-02</c:v>
                </c:pt>
                <c:pt idx="2871">
                  <c:v>2014-12-04</c:v>
                </c:pt>
                <c:pt idx="2872">
                  <c:v>2014-12-05</c:v>
                </c:pt>
                <c:pt idx="2873">
                  <c:v>2014-12-08</c:v>
                </c:pt>
                <c:pt idx="2874">
                  <c:v>2014-12-09</c:v>
                </c:pt>
                <c:pt idx="2875">
                  <c:v>2014-12-10</c:v>
                </c:pt>
                <c:pt idx="2876">
                  <c:v>2014-12-11</c:v>
                </c:pt>
                <c:pt idx="2877">
                  <c:v>2014-12-12</c:v>
                </c:pt>
                <c:pt idx="2878">
                  <c:v>2014-12-15</c:v>
                </c:pt>
                <c:pt idx="2879">
                  <c:v>2014-12-16</c:v>
                </c:pt>
                <c:pt idx="2880">
                  <c:v>2014-12-17</c:v>
                </c:pt>
                <c:pt idx="2881">
                  <c:v>2014-12-18</c:v>
                </c:pt>
                <c:pt idx="2882">
                  <c:v>2014-12-19</c:v>
                </c:pt>
                <c:pt idx="2883">
                  <c:v>2014-12-22</c:v>
                </c:pt>
                <c:pt idx="2884">
                  <c:v>2014-12-23</c:v>
                </c:pt>
                <c:pt idx="2885">
                  <c:v>2014-12-26</c:v>
                </c:pt>
                <c:pt idx="2886">
                  <c:v>2014-12-29</c:v>
                </c:pt>
                <c:pt idx="2887">
                  <c:v>2014-12-30</c:v>
                </c:pt>
                <c:pt idx="2888">
                  <c:v>2014-12-31</c:v>
                </c:pt>
                <c:pt idx="2889">
                  <c:v>2015-01-02</c:v>
                </c:pt>
                <c:pt idx="2890">
                  <c:v>2015-01-05</c:v>
                </c:pt>
                <c:pt idx="2891">
                  <c:v>2015-01-06</c:v>
                </c:pt>
                <c:pt idx="2892">
                  <c:v>2015-01-07</c:v>
                </c:pt>
                <c:pt idx="2893">
                  <c:v>2015-01-09</c:v>
                </c:pt>
                <c:pt idx="2894">
                  <c:v>2015-01-12</c:v>
                </c:pt>
                <c:pt idx="2895">
                  <c:v>2015-01-13</c:v>
                </c:pt>
                <c:pt idx="2896">
                  <c:v>2015-01-14</c:v>
                </c:pt>
                <c:pt idx="2897">
                  <c:v>2015-01-15</c:v>
                </c:pt>
                <c:pt idx="2898">
                  <c:v>2015-01-16</c:v>
                </c:pt>
                <c:pt idx="2899">
                  <c:v>2015-01-20</c:v>
                </c:pt>
                <c:pt idx="2900">
                  <c:v>2015-01-21</c:v>
                </c:pt>
                <c:pt idx="2901">
                  <c:v>2015-01-23</c:v>
                </c:pt>
                <c:pt idx="2902">
                  <c:v>2015-01-30</c:v>
                </c:pt>
                <c:pt idx="2903">
                  <c:v>2015-02-03</c:v>
                </c:pt>
                <c:pt idx="2904">
                  <c:v>2015-02-05</c:v>
                </c:pt>
                <c:pt idx="2905">
                  <c:v>2015-02-06</c:v>
                </c:pt>
                <c:pt idx="2906">
                  <c:v>2015-02-09</c:v>
                </c:pt>
                <c:pt idx="2907">
                  <c:v>2015-02-10</c:v>
                </c:pt>
                <c:pt idx="2908">
                  <c:v>2015-02-11</c:v>
                </c:pt>
                <c:pt idx="2909">
                  <c:v>2015-02-12</c:v>
                </c:pt>
                <c:pt idx="2910">
                  <c:v>2015-02-13</c:v>
                </c:pt>
                <c:pt idx="2911">
                  <c:v>2015-02-17</c:v>
                </c:pt>
                <c:pt idx="2912">
                  <c:v>2015-02-18</c:v>
                </c:pt>
                <c:pt idx="2913">
                  <c:v>2015-02-19</c:v>
                </c:pt>
                <c:pt idx="2914">
                  <c:v>2015-02-20</c:v>
                </c:pt>
                <c:pt idx="2915">
                  <c:v>2015-02-23</c:v>
                </c:pt>
                <c:pt idx="2916">
                  <c:v>2015-02-24</c:v>
                </c:pt>
                <c:pt idx="2917">
                  <c:v>2015-02-25</c:v>
                </c:pt>
                <c:pt idx="2918">
                  <c:v>2015-02-26</c:v>
                </c:pt>
                <c:pt idx="2919">
                  <c:v>2015-02-27</c:v>
                </c:pt>
                <c:pt idx="2920">
                  <c:v>2015-03-02</c:v>
                </c:pt>
                <c:pt idx="2921">
                  <c:v>2015-03-03</c:v>
                </c:pt>
                <c:pt idx="2922">
                  <c:v>2015-03-04</c:v>
                </c:pt>
                <c:pt idx="2923">
                  <c:v>2015-03-05</c:v>
                </c:pt>
                <c:pt idx="2924">
                  <c:v>2015-03-06</c:v>
                </c:pt>
                <c:pt idx="2925">
                  <c:v>2015-03-09</c:v>
                </c:pt>
                <c:pt idx="2926">
                  <c:v>2015-03-10</c:v>
                </c:pt>
                <c:pt idx="2927">
                  <c:v>2015-03-11</c:v>
                </c:pt>
                <c:pt idx="2928">
                  <c:v>2015-03-12</c:v>
                </c:pt>
                <c:pt idx="2929">
                  <c:v>2015-03-13</c:v>
                </c:pt>
                <c:pt idx="2930">
                  <c:v>2015-03-16</c:v>
                </c:pt>
                <c:pt idx="2931">
                  <c:v>2015-03-17</c:v>
                </c:pt>
                <c:pt idx="2932">
                  <c:v>2015-03-18</c:v>
                </c:pt>
                <c:pt idx="2933">
                  <c:v>2015-03-19</c:v>
                </c:pt>
                <c:pt idx="2934">
                  <c:v>2015-03-20</c:v>
                </c:pt>
                <c:pt idx="2935">
                  <c:v>2015-03-23</c:v>
                </c:pt>
                <c:pt idx="2936">
                  <c:v>2015-03-24</c:v>
                </c:pt>
                <c:pt idx="2937">
                  <c:v>2015-03-25</c:v>
                </c:pt>
                <c:pt idx="2938">
                  <c:v>2015-03-26</c:v>
                </c:pt>
                <c:pt idx="2939">
                  <c:v>2015-03-27</c:v>
                </c:pt>
                <c:pt idx="2940">
                  <c:v>2015-03-30</c:v>
                </c:pt>
                <c:pt idx="2941">
                  <c:v>2015-03-31</c:v>
                </c:pt>
                <c:pt idx="2942">
                  <c:v>2015-04-01</c:v>
                </c:pt>
                <c:pt idx="2943">
                  <c:v>2015-04-02</c:v>
                </c:pt>
                <c:pt idx="2944">
                  <c:v>2015-04-06</c:v>
                </c:pt>
                <c:pt idx="2945">
                  <c:v>2015-04-07</c:v>
                </c:pt>
                <c:pt idx="2946">
                  <c:v>2015-04-08</c:v>
                </c:pt>
                <c:pt idx="2947">
                  <c:v>2015-04-09</c:v>
                </c:pt>
                <c:pt idx="2948">
                  <c:v>2015-04-10</c:v>
                </c:pt>
                <c:pt idx="2949">
                  <c:v>2015-04-13</c:v>
                </c:pt>
                <c:pt idx="2950">
                  <c:v>2015-04-14</c:v>
                </c:pt>
                <c:pt idx="2951">
                  <c:v>2015-04-15</c:v>
                </c:pt>
                <c:pt idx="2952">
                  <c:v>2015-04-16</c:v>
                </c:pt>
                <c:pt idx="2953">
                  <c:v>2015-04-17</c:v>
                </c:pt>
                <c:pt idx="2954">
                  <c:v>2015-04-20</c:v>
                </c:pt>
                <c:pt idx="2955">
                  <c:v>2015-04-21</c:v>
                </c:pt>
                <c:pt idx="2956">
                  <c:v>2015-04-22</c:v>
                </c:pt>
                <c:pt idx="2957">
                  <c:v>2015-04-23</c:v>
                </c:pt>
                <c:pt idx="2958">
                  <c:v>2015-04-24</c:v>
                </c:pt>
                <c:pt idx="2959">
                  <c:v>2015-04-27</c:v>
                </c:pt>
                <c:pt idx="2960">
                  <c:v>2015-04-28</c:v>
                </c:pt>
                <c:pt idx="2961">
                  <c:v>2015-04-29</c:v>
                </c:pt>
                <c:pt idx="2962">
                  <c:v>2015-04-30</c:v>
                </c:pt>
                <c:pt idx="2963">
                  <c:v>2015-05-01</c:v>
                </c:pt>
                <c:pt idx="2964">
                  <c:v>2015-05-04</c:v>
                </c:pt>
                <c:pt idx="2965">
                  <c:v>2015-05-05</c:v>
                </c:pt>
                <c:pt idx="2966">
                  <c:v>2015-05-06</c:v>
                </c:pt>
                <c:pt idx="2967">
                  <c:v>2015-05-07</c:v>
                </c:pt>
                <c:pt idx="2968">
                  <c:v>2015-05-08</c:v>
                </c:pt>
                <c:pt idx="2969">
                  <c:v>2015-05-11</c:v>
                </c:pt>
                <c:pt idx="2970">
                  <c:v>2015-05-12</c:v>
                </c:pt>
                <c:pt idx="2971">
                  <c:v>2015-05-13</c:v>
                </c:pt>
                <c:pt idx="2972">
                  <c:v>2015-05-14</c:v>
                </c:pt>
                <c:pt idx="2973">
                  <c:v>2015-05-15</c:v>
                </c:pt>
                <c:pt idx="2974">
                  <c:v>2015-05-18</c:v>
                </c:pt>
                <c:pt idx="2975">
                  <c:v>2015-05-19</c:v>
                </c:pt>
                <c:pt idx="2976">
                  <c:v>2015-05-20</c:v>
                </c:pt>
                <c:pt idx="2977">
                  <c:v>2015-05-21</c:v>
                </c:pt>
                <c:pt idx="2978">
                  <c:v>2015-05-22</c:v>
                </c:pt>
                <c:pt idx="2979">
                  <c:v>2015-05-26</c:v>
                </c:pt>
                <c:pt idx="2980">
                  <c:v>2015-05-27</c:v>
                </c:pt>
                <c:pt idx="2981">
                  <c:v>2015-05-28</c:v>
                </c:pt>
                <c:pt idx="2982">
                  <c:v>2015-05-29</c:v>
                </c:pt>
                <c:pt idx="2983">
                  <c:v>2015-06-01</c:v>
                </c:pt>
                <c:pt idx="2984">
                  <c:v>2015-06-02</c:v>
                </c:pt>
                <c:pt idx="2985">
                  <c:v>2015-06-03</c:v>
                </c:pt>
                <c:pt idx="2986">
                  <c:v>2015-06-04</c:v>
                </c:pt>
                <c:pt idx="2987">
                  <c:v>2015-06-05</c:v>
                </c:pt>
                <c:pt idx="2988">
                  <c:v>2015-06-08</c:v>
                </c:pt>
                <c:pt idx="2989">
                  <c:v>2015-06-09</c:v>
                </c:pt>
                <c:pt idx="2990">
                  <c:v>2015-06-10</c:v>
                </c:pt>
                <c:pt idx="2991">
                  <c:v>2015-06-11</c:v>
                </c:pt>
                <c:pt idx="2992">
                  <c:v>2015-06-12</c:v>
                </c:pt>
                <c:pt idx="2993">
                  <c:v>2015-06-15</c:v>
                </c:pt>
                <c:pt idx="2994">
                  <c:v>2015-06-16</c:v>
                </c:pt>
                <c:pt idx="2995">
                  <c:v>2015-06-17</c:v>
                </c:pt>
                <c:pt idx="2996">
                  <c:v>2015-06-18</c:v>
                </c:pt>
                <c:pt idx="2997">
                  <c:v>2015-06-19</c:v>
                </c:pt>
                <c:pt idx="2998">
                  <c:v>2015-06-22</c:v>
                </c:pt>
                <c:pt idx="2999">
                  <c:v>2015-06-23</c:v>
                </c:pt>
                <c:pt idx="3000">
                  <c:v>2015-06-24</c:v>
                </c:pt>
                <c:pt idx="3001">
                  <c:v>2015-06-25</c:v>
                </c:pt>
                <c:pt idx="3002">
                  <c:v>2015-06-26</c:v>
                </c:pt>
                <c:pt idx="3003">
                  <c:v>2015-06-29</c:v>
                </c:pt>
                <c:pt idx="3004">
                  <c:v>2015-06-30</c:v>
                </c:pt>
                <c:pt idx="3005">
                  <c:v>2015-07-01</c:v>
                </c:pt>
                <c:pt idx="3006">
                  <c:v>2015-07-02</c:v>
                </c:pt>
                <c:pt idx="3007">
                  <c:v>2015-07-06</c:v>
                </c:pt>
                <c:pt idx="3008">
                  <c:v>2015-07-07</c:v>
                </c:pt>
                <c:pt idx="3009">
                  <c:v>2015-07-08</c:v>
                </c:pt>
                <c:pt idx="3010">
                  <c:v>2015-07-09</c:v>
                </c:pt>
                <c:pt idx="3011">
                  <c:v>2015-07-10</c:v>
                </c:pt>
                <c:pt idx="3012">
                  <c:v>2015-07-13</c:v>
                </c:pt>
                <c:pt idx="3013">
                  <c:v>2015-07-14</c:v>
                </c:pt>
                <c:pt idx="3014">
                  <c:v>2015-07-15</c:v>
                </c:pt>
                <c:pt idx="3015">
                  <c:v>2015-07-16</c:v>
                </c:pt>
                <c:pt idx="3016">
                  <c:v>2015-07-17</c:v>
                </c:pt>
                <c:pt idx="3017">
                  <c:v>2015-07-20</c:v>
                </c:pt>
                <c:pt idx="3018">
                  <c:v>2015-07-21</c:v>
                </c:pt>
                <c:pt idx="3019">
                  <c:v>2015-07-22</c:v>
                </c:pt>
                <c:pt idx="3020">
                  <c:v>2015-07-23</c:v>
                </c:pt>
                <c:pt idx="3021">
                  <c:v>2015-07-24</c:v>
                </c:pt>
                <c:pt idx="3022">
                  <c:v>2015-07-27</c:v>
                </c:pt>
                <c:pt idx="3023">
                  <c:v>2015-07-28</c:v>
                </c:pt>
                <c:pt idx="3024">
                  <c:v>2015-07-29</c:v>
                </c:pt>
                <c:pt idx="3025">
                  <c:v>2015-07-30</c:v>
                </c:pt>
                <c:pt idx="3026">
                  <c:v>2015-07-31</c:v>
                </c:pt>
                <c:pt idx="3027">
                  <c:v>2015-08-03</c:v>
                </c:pt>
                <c:pt idx="3028">
                  <c:v>2015-08-04</c:v>
                </c:pt>
                <c:pt idx="3029">
                  <c:v>2015-08-05</c:v>
                </c:pt>
                <c:pt idx="3030">
                  <c:v>2015-08-06</c:v>
                </c:pt>
                <c:pt idx="3031">
                  <c:v>2015-08-07</c:v>
                </c:pt>
                <c:pt idx="3032">
                  <c:v>2015-08-10</c:v>
                </c:pt>
                <c:pt idx="3033">
                  <c:v>2015-08-11</c:v>
                </c:pt>
                <c:pt idx="3034">
                  <c:v>2015-08-12</c:v>
                </c:pt>
                <c:pt idx="3035">
                  <c:v>2015-08-13</c:v>
                </c:pt>
                <c:pt idx="3036">
                  <c:v>2015-08-14</c:v>
                </c:pt>
                <c:pt idx="3037">
                  <c:v>2015-08-17</c:v>
                </c:pt>
                <c:pt idx="3038">
                  <c:v>2015-08-18</c:v>
                </c:pt>
                <c:pt idx="3039">
                  <c:v>2015-08-19</c:v>
                </c:pt>
                <c:pt idx="3040">
                  <c:v>2015-08-20</c:v>
                </c:pt>
                <c:pt idx="3041">
                  <c:v>2015-08-21</c:v>
                </c:pt>
                <c:pt idx="3042">
                  <c:v>2015-08-24</c:v>
                </c:pt>
                <c:pt idx="3043">
                  <c:v>2015-08-25</c:v>
                </c:pt>
                <c:pt idx="3044">
                  <c:v>2015-08-26</c:v>
                </c:pt>
                <c:pt idx="3045">
                  <c:v>2015-08-27</c:v>
                </c:pt>
                <c:pt idx="3046">
                  <c:v>2015-08-28</c:v>
                </c:pt>
                <c:pt idx="3047">
                  <c:v>2015-09-01</c:v>
                </c:pt>
                <c:pt idx="3048">
                  <c:v>2015-09-02</c:v>
                </c:pt>
                <c:pt idx="3049">
                  <c:v>2015-09-03</c:v>
                </c:pt>
                <c:pt idx="3050">
                  <c:v>2015-09-04</c:v>
                </c:pt>
                <c:pt idx="3051">
                  <c:v>2015-09-08</c:v>
                </c:pt>
                <c:pt idx="3052">
                  <c:v>2015-09-09</c:v>
                </c:pt>
                <c:pt idx="3053">
                  <c:v>2015-09-10</c:v>
                </c:pt>
                <c:pt idx="3054">
                  <c:v>2015-09-11</c:v>
                </c:pt>
                <c:pt idx="3055">
                  <c:v>2015-09-14</c:v>
                </c:pt>
                <c:pt idx="3056">
                  <c:v>2015-09-15</c:v>
                </c:pt>
                <c:pt idx="3057">
                  <c:v>2015-09-16</c:v>
                </c:pt>
                <c:pt idx="3058">
                  <c:v>2015-09-17</c:v>
                </c:pt>
                <c:pt idx="3059">
                  <c:v>2015-09-18</c:v>
                </c:pt>
                <c:pt idx="3060">
                  <c:v>2015-09-21</c:v>
                </c:pt>
                <c:pt idx="3061">
                  <c:v>2015-09-22</c:v>
                </c:pt>
                <c:pt idx="3062">
                  <c:v>2015-09-23</c:v>
                </c:pt>
                <c:pt idx="3063">
                  <c:v>2015-09-24</c:v>
                </c:pt>
                <c:pt idx="3064">
                  <c:v>2015-09-25</c:v>
                </c:pt>
                <c:pt idx="3065">
                  <c:v>2015-09-28</c:v>
                </c:pt>
                <c:pt idx="3066">
                  <c:v>2015-09-29</c:v>
                </c:pt>
                <c:pt idx="3067">
                  <c:v>2015-09-30</c:v>
                </c:pt>
                <c:pt idx="3068">
                  <c:v>2015-10-01</c:v>
                </c:pt>
                <c:pt idx="3069">
                  <c:v>2015-10-02</c:v>
                </c:pt>
                <c:pt idx="3070">
                  <c:v>2015-10-05</c:v>
                </c:pt>
                <c:pt idx="3071">
                  <c:v>2015-10-06</c:v>
                </c:pt>
                <c:pt idx="3072">
                  <c:v>2015-10-07</c:v>
                </c:pt>
                <c:pt idx="3073">
                  <c:v>2015-10-08</c:v>
                </c:pt>
                <c:pt idx="3074">
                  <c:v>2015-10-09</c:v>
                </c:pt>
                <c:pt idx="3075">
                  <c:v>2015-10-12</c:v>
                </c:pt>
                <c:pt idx="3076">
                  <c:v>2015-10-13</c:v>
                </c:pt>
                <c:pt idx="3077">
                  <c:v>2015-10-14</c:v>
                </c:pt>
                <c:pt idx="3078">
                  <c:v>2015-10-15</c:v>
                </c:pt>
                <c:pt idx="3079">
                  <c:v>2015-10-16</c:v>
                </c:pt>
                <c:pt idx="3080">
                  <c:v>2015-10-19</c:v>
                </c:pt>
                <c:pt idx="3081">
                  <c:v>2015-10-20</c:v>
                </c:pt>
                <c:pt idx="3082">
                  <c:v>2015-10-21</c:v>
                </c:pt>
                <c:pt idx="3083">
                  <c:v>2015-10-22</c:v>
                </c:pt>
                <c:pt idx="3084">
                  <c:v>2015-10-23</c:v>
                </c:pt>
                <c:pt idx="3085">
                  <c:v>2015-10-26</c:v>
                </c:pt>
                <c:pt idx="3086">
                  <c:v>2015-10-27</c:v>
                </c:pt>
                <c:pt idx="3087">
                  <c:v>2015-10-28</c:v>
                </c:pt>
                <c:pt idx="3088">
                  <c:v>2015-10-29</c:v>
                </c:pt>
                <c:pt idx="3089">
                  <c:v>2015-10-30</c:v>
                </c:pt>
                <c:pt idx="3090">
                  <c:v>2015-11-02</c:v>
                </c:pt>
                <c:pt idx="3091">
                  <c:v>2015-11-03</c:v>
                </c:pt>
                <c:pt idx="3092">
                  <c:v>2015-11-04</c:v>
                </c:pt>
                <c:pt idx="3093">
                  <c:v>2015-11-05</c:v>
                </c:pt>
                <c:pt idx="3094">
                  <c:v>2015-11-06</c:v>
                </c:pt>
                <c:pt idx="3095">
                  <c:v>2015-11-09</c:v>
                </c:pt>
                <c:pt idx="3096">
                  <c:v>2015-11-10</c:v>
                </c:pt>
                <c:pt idx="3097">
                  <c:v>2015-11-11</c:v>
                </c:pt>
                <c:pt idx="3098">
                  <c:v>2015-11-12</c:v>
                </c:pt>
                <c:pt idx="3099">
                  <c:v>2015-11-13</c:v>
                </c:pt>
                <c:pt idx="3100">
                  <c:v>2015-11-16</c:v>
                </c:pt>
                <c:pt idx="3101">
                  <c:v>2015-11-17</c:v>
                </c:pt>
                <c:pt idx="3102">
                  <c:v>2015-11-18</c:v>
                </c:pt>
                <c:pt idx="3103">
                  <c:v>2015-11-19</c:v>
                </c:pt>
                <c:pt idx="3104">
                  <c:v>2015-11-20</c:v>
                </c:pt>
                <c:pt idx="3105">
                  <c:v>2015-11-23</c:v>
                </c:pt>
                <c:pt idx="3106">
                  <c:v>2015-11-24</c:v>
                </c:pt>
                <c:pt idx="3107">
                  <c:v>2015-11-25</c:v>
                </c:pt>
                <c:pt idx="3108">
                  <c:v>2015-11-27</c:v>
                </c:pt>
                <c:pt idx="3109">
                  <c:v>2015-11-30</c:v>
                </c:pt>
                <c:pt idx="3110">
                  <c:v>2015-12-01</c:v>
                </c:pt>
                <c:pt idx="3111">
                  <c:v>2015-12-02</c:v>
                </c:pt>
                <c:pt idx="3112">
                  <c:v>2015-12-03</c:v>
                </c:pt>
                <c:pt idx="3113">
                  <c:v>2015-12-04</c:v>
                </c:pt>
                <c:pt idx="3114">
                  <c:v>2015-12-07</c:v>
                </c:pt>
                <c:pt idx="3115">
                  <c:v>2015-12-08</c:v>
                </c:pt>
                <c:pt idx="3116">
                  <c:v>2015-12-09</c:v>
                </c:pt>
                <c:pt idx="3117">
                  <c:v>2015-12-10</c:v>
                </c:pt>
                <c:pt idx="3118">
                  <c:v>2015-12-11</c:v>
                </c:pt>
                <c:pt idx="3119">
                  <c:v>2015-12-14</c:v>
                </c:pt>
                <c:pt idx="3120">
                  <c:v>2015-12-15</c:v>
                </c:pt>
                <c:pt idx="3121">
                  <c:v>2015-12-16</c:v>
                </c:pt>
                <c:pt idx="3122">
                  <c:v>2015-12-17</c:v>
                </c:pt>
                <c:pt idx="3123">
                  <c:v>2015-12-18</c:v>
                </c:pt>
                <c:pt idx="3124">
                  <c:v>2015-12-21</c:v>
                </c:pt>
                <c:pt idx="3125">
                  <c:v>2015-12-22</c:v>
                </c:pt>
                <c:pt idx="3126">
                  <c:v>2015-12-23</c:v>
                </c:pt>
                <c:pt idx="3127">
                  <c:v>2015-12-24</c:v>
                </c:pt>
                <c:pt idx="3128">
                  <c:v>2015-12-28</c:v>
                </c:pt>
                <c:pt idx="3129">
                  <c:v>2015-12-29</c:v>
                </c:pt>
                <c:pt idx="3130">
                  <c:v>2015-12-30</c:v>
                </c:pt>
                <c:pt idx="3131">
                  <c:v>2015-12-31</c:v>
                </c:pt>
                <c:pt idx="3132">
                  <c:v>2016-01-04</c:v>
                </c:pt>
                <c:pt idx="3133">
                  <c:v>2016-01-05</c:v>
                </c:pt>
                <c:pt idx="3134">
                  <c:v>2016-01-06</c:v>
                </c:pt>
                <c:pt idx="3135">
                  <c:v>2016-01-07</c:v>
                </c:pt>
                <c:pt idx="3136">
                  <c:v>2016-01-08</c:v>
                </c:pt>
                <c:pt idx="3137">
                  <c:v>2016-01-11</c:v>
                </c:pt>
                <c:pt idx="3138">
                  <c:v>2016-01-12</c:v>
                </c:pt>
                <c:pt idx="3139">
                  <c:v>2016-01-13</c:v>
                </c:pt>
                <c:pt idx="3140">
                  <c:v>2016-01-14</c:v>
                </c:pt>
                <c:pt idx="3141">
                  <c:v>2016-01-15</c:v>
                </c:pt>
                <c:pt idx="3142">
                  <c:v>2016-01-19</c:v>
                </c:pt>
                <c:pt idx="3143">
                  <c:v>2016-01-20</c:v>
                </c:pt>
                <c:pt idx="3144">
                  <c:v>2016-01-21</c:v>
                </c:pt>
                <c:pt idx="3145">
                  <c:v>2016-01-22</c:v>
                </c:pt>
                <c:pt idx="3146">
                  <c:v>2016-01-25</c:v>
                </c:pt>
                <c:pt idx="3147">
                  <c:v>2016-01-26</c:v>
                </c:pt>
                <c:pt idx="3148">
                  <c:v>2016-01-27</c:v>
                </c:pt>
                <c:pt idx="3149">
                  <c:v>2016-01-28</c:v>
                </c:pt>
                <c:pt idx="3150">
                  <c:v>2016-01-29</c:v>
                </c:pt>
                <c:pt idx="3151">
                  <c:v>2016-02-01</c:v>
                </c:pt>
                <c:pt idx="3152">
                  <c:v>2016-02-02</c:v>
                </c:pt>
                <c:pt idx="3153">
                  <c:v>2016-02-03</c:v>
                </c:pt>
                <c:pt idx="3154">
                  <c:v>2016-02-04</c:v>
                </c:pt>
                <c:pt idx="3155">
                  <c:v>2016-02-05</c:v>
                </c:pt>
                <c:pt idx="3156">
                  <c:v>2016-02-08</c:v>
                </c:pt>
                <c:pt idx="3157">
                  <c:v>2016-02-09</c:v>
                </c:pt>
                <c:pt idx="3158">
                  <c:v>2016-02-10</c:v>
                </c:pt>
                <c:pt idx="3159">
                  <c:v>2016-02-11</c:v>
                </c:pt>
                <c:pt idx="3160">
                  <c:v>2016-02-12</c:v>
                </c:pt>
                <c:pt idx="3161">
                  <c:v>2016-02-16</c:v>
                </c:pt>
                <c:pt idx="3162">
                  <c:v>2016-02-17</c:v>
                </c:pt>
                <c:pt idx="3163">
                  <c:v>2016-02-18</c:v>
                </c:pt>
                <c:pt idx="3164">
                  <c:v>2016-02-19</c:v>
                </c:pt>
                <c:pt idx="3165">
                  <c:v>2016-02-22</c:v>
                </c:pt>
                <c:pt idx="3166">
                  <c:v>2016-02-23</c:v>
                </c:pt>
                <c:pt idx="3167">
                  <c:v>2016-02-24</c:v>
                </c:pt>
                <c:pt idx="3168">
                  <c:v>2016-02-25</c:v>
                </c:pt>
                <c:pt idx="3169">
                  <c:v>2016-02-26</c:v>
                </c:pt>
                <c:pt idx="3170">
                  <c:v>2016-02-29</c:v>
                </c:pt>
                <c:pt idx="3171">
                  <c:v>2016-03-01</c:v>
                </c:pt>
                <c:pt idx="3172">
                  <c:v>2016-03-02</c:v>
                </c:pt>
                <c:pt idx="3173">
                  <c:v>2016-03-03</c:v>
                </c:pt>
                <c:pt idx="3174">
                  <c:v>2016-03-04</c:v>
                </c:pt>
                <c:pt idx="3175">
                  <c:v>2016-03-07</c:v>
                </c:pt>
                <c:pt idx="3176">
                  <c:v>2016-03-08</c:v>
                </c:pt>
                <c:pt idx="3177">
                  <c:v>2016-03-09</c:v>
                </c:pt>
                <c:pt idx="3178">
                  <c:v>2016-03-10</c:v>
                </c:pt>
                <c:pt idx="3179">
                  <c:v>2016-03-11</c:v>
                </c:pt>
                <c:pt idx="3180">
                  <c:v>2016-03-14</c:v>
                </c:pt>
                <c:pt idx="3181">
                  <c:v>2016-03-15</c:v>
                </c:pt>
                <c:pt idx="3182">
                  <c:v>2016-03-16</c:v>
                </c:pt>
                <c:pt idx="3183">
                  <c:v>2016-03-17</c:v>
                </c:pt>
                <c:pt idx="3184">
                  <c:v>2016-03-18</c:v>
                </c:pt>
                <c:pt idx="3185">
                  <c:v>2016-03-21</c:v>
                </c:pt>
                <c:pt idx="3186">
                  <c:v>2016-03-22</c:v>
                </c:pt>
                <c:pt idx="3187">
                  <c:v>2016-03-23</c:v>
                </c:pt>
                <c:pt idx="3188">
                  <c:v>2016-03-24</c:v>
                </c:pt>
                <c:pt idx="3189">
                  <c:v>2016-03-28</c:v>
                </c:pt>
                <c:pt idx="3190">
                  <c:v>2016-03-29</c:v>
                </c:pt>
                <c:pt idx="3191">
                  <c:v>2016-03-30</c:v>
                </c:pt>
                <c:pt idx="3192">
                  <c:v>2016-03-31</c:v>
                </c:pt>
                <c:pt idx="3193">
                  <c:v>2016-04-01</c:v>
                </c:pt>
                <c:pt idx="3194">
                  <c:v>2016-04-04</c:v>
                </c:pt>
                <c:pt idx="3195">
                  <c:v>2016-04-05</c:v>
                </c:pt>
                <c:pt idx="3196">
                  <c:v>2016-04-06</c:v>
                </c:pt>
                <c:pt idx="3197">
                  <c:v>2016-04-07</c:v>
                </c:pt>
                <c:pt idx="3198">
                  <c:v>2016-04-08</c:v>
                </c:pt>
                <c:pt idx="3199">
                  <c:v>2016-04-11</c:v>
                </c:pt>
                <c:pt idx="3200">
                  <c:v>2016-04-12</c:v>
                </c:pt>
                <c:pt idx="3201">
                  <c:v>2016-04-13</c:v>
                </c:pt>
                <c:pt idx="3202">
                  <c:v>2016-04-14</c:v>
                </c:pt>
                <c:pt idx="3203">
                  <c:v>2016-04-15</c:v>
                </c:pt>
                <c:pt idx="3204">
                  <c:v>2016-04-18</c:v>
                </c:pt>
                <c:pt idx="3205">
                  <c:v>2016-04-19</c:v>
                </c:pt>
                <c:pt idx="3206">
                  <c:v>2016-04-20</c:v>
                </c:pt>
                <c:pt idx="3207">
                  <c:v>2016-04-21</c:v>
                </c:pt>
                <c:pt idx="3208">
                  <c:v>2016-04-22</c:v>
                </c:pt>
                <c:pt idx="3209">
                  <c:v>2016-04-25</c:v>
                </c:pt>
                <c:pt idx="3210">
                  <c:v>2016-04-26</c:v>
                </c:pt>
                <c:pt idx="3211">
                  <c:v>2016-04-27</c:v>
                </c:pt>
                <c:pt idx="3212">
                  <c:v>2016-04-28</c:v>
                </c:pt>
                <c:pt idx="3213">
                  <c:v>2016-04-29</c:v>
                </c:pt>
                <c:pt idx="3214">
                  <c:v>2016-05-02</c:v>
                </c:pt>
                <c:pt idx="3215">
                  <c:v>2016-05-03</c:v>
                </c:pt>
                <c:pt idx="3216">
                  <c:v>2016-05-04</c:v>
                </c:pt>
                <c:pt idx="3217">
                  <c:v>2016-05-05</c:v>
                </c:pt>
                <c:pt idx="3218">
                  <c:v>2016-05-06</c:v>
                </c:pt>
                <c:pt idx="3219">
                  <c:v>2016-05-09</c:v>
                </c:pt>
                <c:pt idx="3220">
                  <c:v>2016-05-10</c:v>
                </c:pt>
                <c:pt idx="3221">
                  <c:v>2016-05-11</c:v>
                </c:pt>
                <c:pt idx="3222">
                  <c:v>2016-05-12</c:v>
                </c:pt>
                <c:pt idx="3223">
                  <c:v>2016-05-13</c:v>
                </c:pt>
                <c:pt idx="3224">
                  <c:v>2016-05-16</c:v>
                </c:pt>
                <c:pt idx="3225">
                  <c:v>2016-05-17</c:v>
                </c:pt>
                <c:pt idx="3226">
                  <c:v>2016-05-18</c:v>
                </c:pt>
                <c:pt idx="3227">
                  <c:v>2016-05-19</c:v>
                </c:pt>
                <c:pt idx="3228">
                  <c:v>2016-05-20</c:v>
                </c:pt>
                <c:pt idx="3229">
                  <c:v>2016-05-23</c:v>
                </c:pt>
                <c:pt idx="3230">
                  <c:v>2016-05-24</c:v>
                </c:pt>
                <c:pt idx="3231">
                  <c:v>2016-05-25</c:v>
                </c:pt>
                <c:pt idx="3232">
                  <c:v>2016-05-26</c:v>
                </c:pt>
                <c:pt idx="3233">
                  <c:v>2016-05-27</c:v>
                </c:pt>
                <c:pt idx="3234">
                  <c:v>2016-05-31</c:v>
                </c:pt>
                <c:pt idx="3235">
                  <c:v>2016-06-01</c:v>
                </c:pt>
                <c:pt idx="3236">
                  <c:v>2016-06-02</c:v>
                </c:pt>
                <c:pt idx="3237">
                  <c:v>2016-06-03</c:v>
                </c:pt>
                <c:pt idx="3238">
                  <c:v>2016-06-06</c:v>
                </c:pt>
                <c:pt idx="3239">
                  <c:v>2016-06-07</c:v>
                </c:pt>
                <c:pt idx="3240">
                  <c:v>2016-06-08</c:v>
                </c:pt>
                <c:pt idx="3241">
                  <c:v>2016-06-09</c:v>
                </c:pt>
                <c:pt idx="3242">
                  <c:v>2016-06-10</c:v>
                </c:pt>
                <c:pt idx="3243">
                  <c:v>2016-06-13</c:v>
                </c:pt>
                <c:pt idx="3244">
                  <c:v>2016-06-14</c:v>
                </c:pt>
                <c:pt idx="3245">
                  <c:v>2016-06-15</c:v>
                </c:pt>
                <c:pt idx="3246">
                  <c:v>2016-06-16</c:v>
                </c:pt>
                <c:pt idx="3247">
                  <c:v>2016-06-17</c:v>
                </c:pt>
                <c:pt idx="3248">
                  <c:v>2016-06-20</c:v>
                </c:pt>
                <c:pt idx="3249">
                  <c:v>2016-06-21</c:v>
                </c:pt>
                <c:pt idx="3250">
                  <c:v>2016-06-22</c:v>
                </c:pt>
                <c:pt idx="3251">
                  <c:v>2016-06-23</c:v>
                </c:pt>
                <c:pt idx="3252">
                  <c:v>2016-06-24</c:v>
                </c:pt>
                <c:pt idx="3253">
                  <c:v>2016-06-27</c:v>
                </c:pt>
                <c:pt idx="3254">
                  <c:v>2016-06-28</c:v>
                </c:pt>
                <c:pt idx="3255">
                  <c:v>2016-06-29</c:v>
                </c:pt>
                <c:pt idx="3256">
                  <c:v>2016-06-30</c:v>
                </c:pt>
                <c:pt idx="3257">
                  <c:v>2016-07-01</c:v>
                </c:pt>
                <c:pt idx="3258">
                  <c:v>2016-07-05</c:v>
                </c:pt>
                <c:pt idx="3259">
                  <c:v>2016-07-06</c:v>
                </c:pt>
                <c:pt idx="3260">
                  <c:v>2016-07-07</c:v>
                </c:pt>
                <c:pt idx="3261">
                  <c:v>2016-07-08</c:v>
                </c:pt>
                <c:pt idx="3262">
                  <c:v>2016-07-11</c:v>
                </c:pt>
                <c:pt idx="3263">
                  <c:v>2016-07-12</c:v>
                </c:pt>
                <c:pt idx="3264">
                  <c:v>2016-07-13</c:v>
                </c:pt>
                <c:pt idx="3265">
                  <c:v>2016-07-14</c:v>
                </c:pt>
                <c:pt idx="3266">
                  <c:v>2016-07-15</c:v>
                </c:pt>
                <c:pt idx="3267">
                  <c:v>2016-07-18</c:v>
                </c:pt>
                <c:pt idx="3268">
                  <c:v>2016-07-19</c:v>
                </c:pt>
                <c:pt idx="3269">
                  <c:v>2016-07-20</c:v>
                </c:pt>
                <c:pt idx="3270">
                  <c:v>2016-07-21</c:v>
                </c:pt>
                <c:pt idx="3271">
                  <c:v>2016-07-22</c:v>
                </c:pt>
                <c:pt idx="3272">
                  <c:v>2016-07-25</c:v>
                </c:pt>
                <c:pt idx="3273">
                  <c:v>2016-07-26</c:v>
                </c:pt>
                <c:pt idx="3274">
                  <c:v>2016-07-27</c:v>
                </c:pt>
                <c:pt idx="3275">
                  <c:v>2016-07-28</c:v>
                </c:pt>
                <c:pt idx="3276">
                  <c:v>2016-07-29</c:v>
                </c:pt>
                <c:pt idx="3277">
                  <c:v>2016-08-01</c:v>
                </c:pt>
                <c:pt idx="3278">
                  <c:v>2016-08-02</c:v>
                </c:pt>
                <c:pt idx="3279">
                  <c:v>2016-08-03</c:v>
                </c:pt>
                <c:pt idx="3280">
                  <c:v>2016-08-04</c:v>
                </c:pt>
                <c:pt idx="3281">
                  <c:v>2016-08-05</c:v>
                </c:pt>
                <c:pt idx="3282">
                  <c:v>2016-08-08</c:v>
                </c:pt>
                <c:pt idx="3283">
                  <c:v>2016-08-09</c:v>
                </c:pt>
                <c:pt idx="3284">
                  <c:v>2016-08-10</c:v>
                </c:pt>
                <c:pt idx="3285">
                  <c:v>2016-08-11</c:v>
                </c:pt>
                <c:pt idx="3286">
                  <c:v>2016-08-12</c:v>
                </c:pt>
                <c:pt idx="3287">
                  <c:v>2016-08-15</c:v>
                </c:pt>
                <c:pt idx="3288">
                  <c:v>2016-08-16</c:v>
                </c:pt>
                <c:pt idx="3289">
                  <c:v>2016-08-17</c:v>
                </c:pt>
                <c:pt idx="3290">
                  <c:v>2016-08-18</c:v>
                </c:pt>
                <c:pt idx="3291">
                  <c:v>2016-08-19</c:v>
                </c:pt>
                <c:pt idx="3292">
                  <c:v>2016-08-22</c:v>
                </c:pt>
                <c:pt idx="3293">
                  <c:v>2016-08-23</c:v>
                </c:pt>
                <c:pt idx="3294">
                  <c:v>2016-08-24</c:v>
                </c:pt>
                <c:pt idx="3295">
                  <c:v>2016-08-25</c:v>
                </c:pt>
                <c:pt idx="3296">
                  <c:v>2016-08-26</c:v>
                </c:pt>
                <c:pt idx="3297">
                  <c:v>2016-08-29</c:v>
                </c:pt>
                <c:pt idx="3298">
                  <c:v>2016-08-30</c:v>
                </c:pt>
                <c:pt idx="3299">
                  <c:v>2016-08-31</c:v>
                </c:pt>
                <c:pt idx="3300">
                  <c:v>2016-09-01</c:v>
                </c:pt>
                <c:pt idx="3301">
                  <c:v>2016-09-02</c:v>
                </c:pt>
                <c:pt idx="3302">
                  <c:v>2016-09-06</c:v>
                </c:pt>
                <c:pt idx="3303">
                  <c:v>2016-09-07</c:v>
                </c:pt>
                <c:pt idx="3304">
                  <c:v>2016-09-08</c:v>
                </c:pt>
                <c:pt idx="3305">
                  <c:v>2016-09-09</c:v>
                </c:pt>
                <c:pt idx="3306">
                  <c:v>2016-09-12</c:v>
                </c:pt>
                <c:pt idx="3307">
                  <c:v>2016-09-13</c:v>
                </c:pt>
                <c:pt idx="3308">
                  <c:v>2016-09-14</c:v>
                </c:pt>
                <c:pt idx="3309">
                  <c:v>2016-09-15</c:v>
                </c:pt>
                <c:pt idx="3310">
                  <c:v>2016-09-16</c:v>
                </c:pt>
                <c:pt idx="3311">
                  <c:v>2016-09-19</c:v>
                </c:pt>
                <c:pt idx="3312">
                  <c:v>2016-09-20</c:v>
                </c:pt>
                <c:pt idx="3313">
                  <c:v>2016-09-21</c:v>
                </c:pt>
                <c:pt idx="3314">
                  <c:v>2016-09-22</c:v>
                </c:pt>
                <c:pt idx="3315">
                  <c:v>2016-09-23</c:v>
                </c:pt>
                <c:pt idx="3316">
                  <c:v>2016-09-26</c:v>
                </c:pt>
                <c:pt idx="3317">
                  <c:v>2016-09-27</c:v>
                </c:pt>
                <c:pt idx="3318">
                  <c:v>2016-09-28</c:v>
                </c:pt>
                <c:pt idx="3319">
                  <c:v>2016-09-29</c:v>
                </c:pt>
                <c:pt idx="3320">
                  <c:v>2016-09-30</c:v>
                </c:pt>
                <c:pt idx="3321">
                  <c:v>2016-10-03</c:v>
                </c:pt>
                <c:pt idx="3322">
                  <c:v>2016-10-04</c:v>
                </c:pt>
                <c:pt idx="3323">
                  <c:v>2016-10-05</c:v>
                </c:pt>
                <c:pt idx="3324">
                  <c:v>2016-10-06</c:v>
                </c:pt>
                <c:pt idx="3325">
                  <c:v>2016-10-07</c:v>
                </c:pt>
                <c:pt idx="3326">
                  <c:v>2016-10-10</c:v>
                </c:pt>
                <c:pt idx="3327">
                  <c:v>2016-10-11</c:v>
                </c:pt>
                <c:pt idx="3328">
                  <c:v>2016-10-12</c:v>
                </c:pt>
                <c:pt idx="3329">
                  <c:v>2016-10-13</c:v>
                </c:pt>
                <c:pt idx="3330">
                  <c:v>2016-10-14</c:v>
                </c:pt>
                <c:pt idx="3331">
                  <c:v>2016-10-17</c:v>
                </c:pt>
                <c:pt idx="3332">
                  <c:v>2016-10-18</c:v>
                </c:pt>
                <c:pt idx="3333">
                  <c:v>2016-10-19</c:v>
                </c:pt>
                <c:pt idx="3334">
                  <c:v>2016-10-20</c:v>
                </c:pt>
                <c:pt idx="3335">
                  <c:v>2016-10-21</c:v>
                </c:pt>
                <c:pt idx="3336">
                  <c:v>2016-10-24</c:v>
                </c:pt>
                <c:pt idx="3337">
                  <c:v>2016-10-25</c:v>
                </c:pt>
                <c:pt idx="3338">
                  <c:v>2016-10-26</c:v>
                </c:pt>
                <c:pt idx="3339">
                  <c:v>2016-10-27</c:v>
                </c:pt>
                <c:pt idx="3340">
                  <c:v>2016-10-28</c:v>
                </c:pt>
                <c:pt idx="3341">
                  <c:v>2016-10-31</c:v>
                </c:pt>
                <c:pt idx="3342">
                  <c:v>2016-11-01</c:v>
                </c:pt>
                <c:pt idx="3343">
                  <c:v>2016-11-02</c:v>
                </c:pt>
                <c:pt idx="3344">
                  <c:v>2016-11-03</c:v>
                </c:pt>
                <c:pt idx="3345">
                  <c:v>2016-11-04</c:v>
                </c:pt>
                <c:pt idx="3346">
                  <c:v>2016-11-07</c:v>
                </c:pt>
                <c:pt idx="3347">
                  <c:v>2016-11-08</c:v>
                </c:pt>
                <c:pt idx="3348">
                  <c:v>2016-11-09</c:v>
                </c:pt>
                <c:pt idx="3349">
                  <c:v>2016-11-10</c:v>
                </c:pt>
                <c:pt idx="3350">
                  <c:v>2016-11-11</c:v>
                </c:pt>
                <c:pt idx="3351">
                  <c:v>2016-11-14</c:v>
                </c:pt>
                <c:pt idx="3352">
                  <c:v>2016-11-15</c:v>
                </c:pt>
                <c:pt idx="3353">
                  <c:v>2016-11-16</c:v>
                </c:pt>
                <c:pt idx="3354">
                  <c:v>2016-11-17</c:v>
                </c:pt>
                <c:pt idx="3355">
                  <c:v>2016-11-18</c:v>
                </c:pt>
                <c:pt idx="3356">
                  <c:v>2016-11-21</c:v>
                </c:pt>
                <c:pt idx="3357">
                  <c:v>2016-11-22</c:v>
                </c:pt>
                <c:pt idx="3358">
                  <c:v>2016-11-23</c:v>
                </c:pt>
                <c:pt idx="3359">
                  <c:v>2016-11-25</c:v>
                </c:pt>
                <c:pt idx="3360">
                  <c:v>2016-11-28</c:v>
                </c:pt>
                <c:pt idx="3361">
                  <c:v>2016-11-29</c:v>
                </c:pt>
                <c:pt idx="3362">
                  <c:v>2016-11-30</c:v>
                </c:pt>
                <c:pt idx="3363">
                  <c:v>2016-12-01</c:v>
                </c:pt>
                <c:pt idx="3364">
                  <c:v>2016-12-02</c:v>
                </c:pt>
                <c:pt idx="3365">
                  <c:v>2016-12-05</c:v>
                </c:pt>
                <c:pt idx="3366">
                  <c:v>2016-12-06</c:v>
                </c:pt>
                <c:pt idx="3367">
                  <c:v>2016-12-07</c:v>
                </c:pt>
                <c:pt idx="3368">
                  <c:v>2016-12-08</c:v>
                </c:pt>
                <c:pt idx="3369">
                  <c:v>2016-12-09</c:v>
                </c:pt>
                <c:pt idx="3370">
                  <c:v>2016-12-12</c:v>
                </c:pt>
                <c:pt idx="3371">
                  <c:v>2016-12-13</c:v>
                </c:pt>
                <c:pt idx="3372">
                  <c:v>2016-12-14</c:v>
                </c:pt>
                <c:pt idx="3373">
                  <c:v>2016-12-15</c:v>
                </c:pt>
                <c:pt idx="3374">
                  <c:v>2016-12-16</c:v>
                </c:pt>
                <c:pt idx="3375">
                  <c:v>2016-12-19</c:v>
                </c:pt>
                <c:pt idx="3376">
                  <c:v>2016-12-20</c:v>
                </c:pt>
                <c:pt idx="3377">
                  <c:v>2016-12-21</c:v>
                </c:pt>
                <c:pt idx="3378">
                  <c:v>2016-12-22</c:v>
                </c:pt>
                <c:pt idx="3379">
                  <c:v>2016-12-23</c:v>
                </c:pt>
                <c:pt idx="3380">
                  <c:v>2016-12-28</c:v>
                </c:pt>
                <c:pt idx="3381">
                  <c:v>2016-12-29</c:v>
                </c:pt>
                <c:pt idx="3382">
                  <c:v>2016-12-30</c:v>
                </c:pt>
                <c:pt idx="3383">
                  <c:v>2017-01-03</c:v>
                </c:pt>
                <c:pt idx="3384">
                  <c:v>2017-01-04</c:v>
                </c:pt>
                <c:pt idx="3385">
                  <c:v>2017-01-05</c:v>
                </c:pt>
                <c:pt idx="3386">
                  <c:v>2017-01-06</c:v>
                </c:pt>
                <c:pt idx="3387">
                  <c:v>2017-01-09</c:v>
                </c:pt>
                <c:pt idx="3388">
                  <c:v>2017-01-10</c:v>
                </c:pt>
                <c:pt idx="3389">
                  <c:v>2017-01-11</c:v>
                </c:pt>
                <c:pt idx="3390">
                  <c:v>2017-01-12</c:v>
                </c:pt>
                <c:pt idx="3391">
                  <c:v>2017-01-13</c:v>
                </c:pt>
                <c:pt idx="3392">
                  <c:v>2017-01-17</c:v>
                </c:pt>
                <c:pt idx="3393">
                  <c:v>2017-01-18</c:v>
                </c:pt>
                <c:pt idx="3394">
                  <c:v>2017-01-19</c:v>
                </c:pt>
                <c:pt idx="3395">
                  <c:v>2017-01-20</c:v>
                </c:pt>
                <c:pt idx="3396">
                  <c:v>2017-01-23</c:v>
                </c:pt>
                <c:pt idx="3397">
                  <c:v>2017-01-24</c:v>
                </c:pt>
                <c:pt idx="3398">
                  <c:v>2017-01-25</c:v>
                </c:pt>
                <c:pt idx="3399">
                  <c:v>2017-01-26</c:v>
                </c:pt>
                <c:pt idx="3400">
                  <c:v>2017-01-27</c:v>
                </c:pt>
                <c:pt idx="3401">
                  <c:v>2017-01-30</c:v>
                </c:pt>
                <c:pt idx="3402">
                  <c:v>2017-01-31</c:v>
                </c:pt>
                <c:pt idx="3403">
                  <c:v>2017-02-01</c:v>
                </c:pt>
                <c:pt idx="3404">
                  <c:v>2017-02-02</c:v>
                </c:pt>
                <c:pt idx="3405">
                  <c:v>2017-02-03</c:v>
                </c:pt>
                <c:pt idx="3406">
                  <c:v>2017-02-06</c:v>
                </c:pt>
                <c:pt idx="3407">
                  <c:v>2017-02-07</c:v>
                </c:pt>
                <c:pt idx="3408">
                  <c:v>2017-02-08</c:v>
                </c:pt>
                <c:pt idx="3409">
                  <c:v>2017-02-09</c:v>
                </c:pt>
                <c:pt idx="3410">
                  <c:v>2017-02-10</c:v>
                </c:pt>
                <c:pt idx="3411">
                  <c:v>2017-02-13</c:v>
                </c:pt>
                <c:pt idx="3412">
                  <c:v>2017-02-14</c:v>
                </c:pt>
                <c:pt idx="3413">
                  <c:v>2017-02-15</c:v>
                </c:pt>
                <c:pt idx="3414">
                  <c:v>2017-02-16</c:v>
                </c:pt>
                <c:pt idx="3415">
                  <c:v>2017-02-17</c:v>
                </c:pt>
                <c:pt idx="3416">
                  <c:v>2017-02-21</c:v>
                </c:pt>
                <c:pt idx="3417">
                  <c:v>2017-02-22</c:v>
                </c:pt>
                <c:pt idx="3418">
                  <c:v>2017-02-23</c:v>
                </c:pt>
                <c:pt idx="3419">
                  <c:v>2017-02-24</c:v>
                </c:pt>
                <c:pt idx="3420">
                  <c:v>2017-02-27</c:v>
                </c:pt>
                <c:pt idx="3421">
                  <c:v>2017-02-28</c:v>
                </c:pt>
                <c:pt idx="3422">
                  <c:v>2017-03-01</c:v>
                </c:pt>
                <c:pt idx="3423">
                  <c:v>2017-03-02</c:v>
                </c:pt>
                <c:pt idx="3424">
                  <c:v>2017-03-03</c:v>
                </c:pt>
                <c:pt idx="3425">
                  <c:v>2017-03-06</c:v>
                </c:pt>
                <c:pt idx="3426">
                  <c:v>2017-03-07</c:v>
                </c:pt>
                <c:pt idx="3427">
                  <c:v>2017-03-08</c:v>
                </c:pt>
                <c:pt idx="3428">
                  <c:v>2017-03-09</c:v>
                </c:pt>
                <c:pt idx="3429">
                  <c:v>2017-03-10</c:v>
                </c:pt>
                <c:pt idx="3430">
                  <c:v>2017-03-13</c:v>
                </c:pt>
                <c:pt idx="3431">
                  <c:v>2017-03-14</c:v>
                </c:pt>
                <c:pt idx="3432">
                  <c:v>2017-03-15</c:v>
                </c:pt>
                <c:pt idx="3433">
                  <c:v>2017-03-16</c:v>
                </c:pt>
                <c:pt idx="3434">
                  <c:v>2017-03-17</c:v>
                </c:pt>
                <c:pt idx="3435">
                  <c:v>2017-03-20</c:v>
                </c:pt>
                <c:pt idx="3436">
                  <c:v>2017-03-21</c:v>
                </c:pt>
                <c:pt idx="3437">
                  <c:v>2017-03-22</c:v>
                </c:pt>
                <c:pt idx="3438">
                  <c:v>2017-03-23</c:v>
                </c:pt>
                <c:pt idx="3439">
                  <c:v>2017-03-24</c:v>
                </c:pt>
                <c:pt idx="3440">
                  <c:v>2017-03-27</c:v>
                </c:pt>
                <c:pt idx="3441">
                  <c:v>2017-03-28</c:v>
                </c:pt>
                <c:pt idx="3442">
                  <c:v>2017-03-29</c:v>
                </c:pt>
                <c:pt idx="3443">
                  <c:v>2017-03-30</c:v>
                </c:pt>
                <c:pt idx="3444">
                  <c:v>2017-03-31</c:v>
                </c:pt>
                <c:pt idx="3445">
                  <c:v>2017-04-03</c:v>
                </c:pt>
                <c:pt idx="3446">
                  <c:v>2017-04-04</c:v>
                </c:pt>
                <c:pt idx="3447">
                  <c:v>2017-04-05</c:v>
                </c:pt>
                <c:pt idx="3448">
                  <c:v>2017-04-06</c:v>
                </c:pt>
                <c:pt idx="3449">
                  <c:v>2017-04-07</c:v>
                </c:pt>
                <c:pt idx="3450">
                  <c:v>2017-04-10</c:v>
                </c:pt>
                <c:pt idx="3451">
                  <c:v>2017-04-11</c:v>
                </c:pt>
                <c:pt idx="3452">
                  <c:v>2017-04-12</c:v>
                </c:pt>
                <c:pt idx="3453">
                  <c:v>2017-04-13</c:v>
                </c:pt>
                <c:pt idx="3454">
                  <c:v>2017-04-17</c:v>
                </c:pt>
                <c:pt idx="3455">
                  <c:v>2017-04-18</c:v>
                </c:pt>
                <c:pt idx="3456">
                  <c:v>2017-04-19</c:v>
                </c:pt>
                <c:pt idx="3457">
                  <c:v>2017-04-20</c:v>
                </c:pt>
                <c:pt idx="3458">
                  <c:v>2017-04-21</c:v>
                </c:pt>
                <c:pt idx="3459">
                  <c:v>2017-04-24</c:v>
                </c:pt>
                <c:pt idx="3460">
                  <c:v>2017-04-25</c:v>
                </c:pt>
                <c:pt idx="3461">
                  <c:v>2017-04-26</c:v>
                </c:pt>
                <c:pt idx="3462">
                  <c:v>2017-04-27</c:v>
                </c:pt>
                <c:pt idx="3463">
                  <c:v>2017-04-28</c:v>
                </c:pt>
                <c:pt idx="3464">
                  <c:v>2017-05-01</c:v>
                </c:pt>
                <c:pt idx="3465">
                  <c:v>2017-05-02</c:v>
                </c:pt>
                <c:pt idx="3466">
                  <c:v>2017-05-03</c:v>
                </c:pt>
                <c:pt idx="3467">
                  <c:v>2017-05-04</c:v>
                </c:pt>
                <c:pt idx="3468">
                  <c:v>2017-05-05</c:v>
                </c:pt>
                <c:pt idx="3469">
                  <c:v>2017-05-08</c:v>
                </c:pt>
                <c:pt idx="3470">
                  <c:v>2017-05-09</c:v>
                </c:pt>
                <c:pt idx="3471">
                  <c:v>2017-05-10</c:v>
                </c:pt>
                <c:pt idx="3472">
                  <c:v>2017-05-11</c:v>
                </c:pt>
                <c:pt idx="3473">
                  <c:v>2017-05-12</c:v>
                </c:pt>
                <c:pt idx="3474">
                  <c:v>2017-05-15</c:v>
                </c:pt>
                <c:pt idx="3475">
                  <c:v>2017-05-16</c:v>
                </c:pt>
                <c:pt idx="3476">
                  <c:v>2017-05-17</c:v>
                </c:pt>
                <c:pt idx="3477">
                  <c:v>2017-05-18</c:v>
                </c:pt>
                <c:pt idx="3478">
                  <c:v>2017-05-19</c:v>
                </c:pt>
                <c:pt idx="3479">
                  <c:v>2017-05-22</c:v>
                </c:pt>
                <c:pt idx="3480">
                  <c:v>2017-05-23</c:v>
                </c:pt>
                <c:pt idx="3481">
                  <c:v>2017-05-24</c:v>
                </c:pt>
                <c:pt idx="3482">
                  <c:v>2017-05-25</c:v>
                </c:pt>
                <c:pt idx="3483">
                  <c:v>2017-05-26</c:v>
                </c:pt>
                <c:pt idx="3484">
                  <c:v>2017-05-30</c:v>
                </c:pt>
                <c:pt idx="3485">
                  <c:v>2017-05-31</c:v>
                </c:pt>
                <c:pt idx="3486">
                  <c:v>2017-06-01</c:v>
                </c:pt>
                <c:pt idx="3487">
                  <c:v>2017-06-02</c:v>
                </c:pt>
                <c:pt idx="3488">
                  <c:v>2017-06-05</c:v>
                </c:pt>
                <c:pt idx="3489">
                  <c:v>2017-06-06</c:v>
                </c:pt>
                <c:pt idx="3490">
                  <c:v>2017-06-07</c:v>
                </c:pt>
                <c:pt idx="3491">
                  <c:v>2017-06-08</c:v>
                </c:pt>
                <c:pt idx="3492">
                  <c:v>2017-06-09</c:v>
                </c:pt>
                <c:pt idx="3493">
                  <c:v>2017-06-12</c:v>
                </c:pt>
                <c:pt idx="3494">
                  <c:v>2017-06-13</c:v>
                </c:pt>
                <c:pt idx="3495">
                  <c:v>2017-06-14</c:v>
                </c:pt>
                <c:pt idx="3496">
                  <c:v>2017-06-15</c:v>
                </c:pt>
                <c:pt idx="3497">
                  <c:v>2017-06-16</c:v>
                </c:pt>
                <c:pt idx="3498">
                  <c:v>2017-06-19</c:v>
                </c:pt>
                <c:pt idx="3499">
                  <c:v>2017-06-20</c:v>
                </c:pt>
                <c:pt idx="3500">
                  <c:v>2017-06-21</c:v>
                </c:pt>
                <c:pt idx="3501">
                  <c:v>2017-06-22</c:v>
                </c:pt>
                <c:pt idx="3502">
                  <c:v>2017-06-23</c:v>
                </c:pt>
                <c:pt idx="3503">
                  <c:v>2017-06-26</c:v>
                </c:pt>
                <c:pt idx="3504">
                  <c:v>2017-06-27</c:v>
                </c:pt>
                <c:pt idx="3505">
                  <c:v>2017-06-28</c:v>
                </c:pt>
                <c:pt idx="3506">
                  <c:v>2017-06-29</c:v>
                </c:pt>
                <c:pt idx="3507">
                  <c:v>2017-06-30</c:v>
                </c:pt>
                <c:pt idx="3508">
                  <c:v>2017-07-05</c:v>
                </c:pt>
                <c:pt idx="3509">
                  <c:v>2017-07-06</c:v>
                </c:pt>
                <c:pt idx="3510">
                  <c:v>2017-07-07</c:v>
                </c:pt>
                <c:pt idx="3511">
                  <c:v>2017-07-10</c:v>
                </c:pt>
                <c:pt idx="3512">
                  <c:v>2017-07-11</c:v>
                </c:pt>
                <c:pt idx="3513">
                  <c:v>2017-07-12</c:v>
                </c:pt>
                <c:pt idx="3514">
                  <c:v>2017-07-13</c:v>
                </c:pt>
                <c:pt idx="3515">
                  <c:v>2017-07-14</c:v>
                </c:pt>
                <c:pt idx="3516">
                  <c:v>2017-07-17</c:v>
                </c:pt>
                <c:pt idx="3517">
                  <c:v>2017-07-18</c:v>
                </c:pt>
                <c:pt idx="3518">
                  <c:v>2017-07-19</c:v>
                </c:pt>
                <c:pt idx="3519">
                  <c:v>2017-07-20</c:v>
                </c:pt>
                <c:pt idx="3520">
                  <c:v>2017-07-21</c:v>
                </c:pt>
                <c:pt idx="3521">
                  <c:v>2017-07-24</c:v>
                </c:pt>
                <c:pt idx="3522">
                  <c:v>2017-07-25</c:v>
                </c:pt>
                <c:pt idx="3523">
                  <c:v>2017-07-26</c:v>
                </c:pt>
                <c:pt idx="3524">
                  <c:v>2017-07-27</c:v>
                </c:pt>
                <c:pt idx="3525">
                  <c:v>2017-07-28</c:v>
                </c:pt>
                <c:pt idx="3526">
                  <c:v>2017-07-31</c:v>
                </c:pt>
                <c:pt idx="3527">
                  <c:v>2017-08-01</c:v>
                </c:pt>
                <c:pt idx="3528">
                  <c:v>2017-08-02</c:v>
                </c:pt>
                <c:pt idx="3529">
                  <c:v>2017-08-03</c:v>
                </c:pt>
                <c:pt idx="3530">
                  <c:v>2017-08-04</c:v>
                </c:pt>
                <c:pt idx="3531">
                  <c:v>2017-08-07</c:v>
                </c:pt>
                <c:pt idx="3532">
                  <c:v>2017-08-08</c:v>
                </c:pt>
                <c:pt idx="3533">
                  <c:v>2017-08-09</c:v>
                </c:pt>
                <c:pt idx="3534">
                  <c:v>2017-08-10</c:v>
                </c:pt>
                <c:pt idx="3535">
                  <c:v>2017-08-11</c:v>
                </c:pt>
                <c:pt idx="3536">
                  <c:v>2017-08-14</c:v>
                </c:pt>
                <c:pt idx="3537">
                  <c:v>2017-08-15</c:v>
                </c:pt>
                <c:pt idx="3538">
                  <c:v>2017-08-16</c:v>
                </c:pt>
                <c:pt idx="3539">
                  <c:v>2017-08-17</c:v>
                </c:pt>
                <c:pt idx="3540">
                  <c:v>2017-08-18</c:v>
                </c:pt>
                <c:pt idx="3541">
                  <c:v>2017-08-21</c:v>
                </c:pt>
                <c:pt idx="3542">
                  <c:v>2017-08-22</c:v>
                </c:pt>
                <c:pt idx="3543">
                  <c:v>2017-08-23</c:v>
                </c:pt>
                <c:pt idx="3544">
                  <c:v>2017-08-24</c:v>
                </c:pt>
                <c:pt idx="3545">
                  <c:v>2017-08-25</c:v>
                </c:pt>
                <c:pt idx="3546">
                  <c:v>2017-08-28</c:v>
                </c:pt>
                <c:pt idx="3547">
                  <c:v>2017-08-29</c:v>
                </c:pt>
                <c:pt idx="3548">
                  <c:v>2017-08-30</c:v>
                </c:pt>
                <c:pt idx="3549">
                  <c:v>2017-08-31</c:v>
                </c:pt>
                <c:pt idx="3550">
                  <c:v>2017-09-01</c:v>
                </c:pt>
                <c:pt idx="3551">
                  <c:v>2017-09-05</c:v>
                </c:pt>
                <c:pt idx="3552">
                  <c:v>2017-09-06</c:v>
                </c:pt>
                <c:pt idx="3553">
                  <c:v>2017-09-07</c:v>
                </c:pt>
                <c:pt idx="3554">
                  <c:v>2017-09-08</c:v>
                </c:pt>
                <c:pt idx="3555">
                  <c:v>2017-09-11</c:v>
                </c:pt>
                <c:pt idx="3556">
                  <c:v>2017-09-12</c:v>
                </c:pt>
                <c:pt idx="3557">
                  <c:v>2017-09-13</c:v>
                </c:pt>
                <c:pt idx="3558">
                  <c:v>2017-09-14</c:v>
                </c:pt>
                <c:pt idx="3559">
                  <c:v>2017-09-15</c:v>
                </c:pt>
                <c:pt idx="3560">
                  <c:v>2017-09-18</c:v>
                </c:pt>
                <c:pt idx="3561">
                  <c:v>2017-09-19</c:v>
                </c:pt>
                <c:pt idx="3562">
                  <c:v>2017-09-20</c:v>
                </c:pt>
                <c:pt idx="3563">
                  <c:v>2017-09-21</c:v>
                </c:pt>
                <c:pt idx="3564">
                  <c:v>2017-09-22</c:v>
                </c:pt>
                <c:pt idx="3565">
                  <c:v>2017-09-25</c:v>
                </c:pt>
                <c:pt idx="3566">
                  <c:v>2017-09-26</c:v>
                </c:pt>
                <c:pt idx="3567">
                  <c:v>2017-09-27</c:v>
                </c:pt>
                <c:pt idx="3568">
                  <c:v>2017-09-28</c:v>
                </c:pt>
                <c:pt idx="3569">
                  <c:v>2017-09-29</c:v>
                </c:pt>
                <c:pt idx="3570">
                  <c:v>2017-10-02</c:v>
                </c:pt>
                <c:pt idx="3571">
                  <c:v>2017-10-03</c:v>
                </c:pt>
                <c:pt idx="3572">
                  <c:v>2017-10-04</c:v>
                </c:pt>
                <c:pt idx="3573">
                  <c:v>2017-10-05</c:v>
                </c:pt>
                <c:pt idx="3574">
                  <c:v>2017-10-06</c:v>
                </c:pt>
                <c:pt idx="3575">
                  <c:v>2017-10-09</c:v>
                </c:pt>
                <c:pt idx="3576">
                  <c:v>2017-10-10</c:v>
                </c:pt>
                <c:pt idx="3577">
                  <c:v>2017-10-11</c:v>
                </c:pt>
                <c:pt idx="3578">
                  <c:v>2017-10-12</c:v>
                </c:pt>
                <c:pt idx="3579">
                  <c:v>2017-10-13</c:v>
                </c:pt>
                <c:pt idx="3580">
                  <c:v>2017-10-16</c:v>
                </c:pt>
                <c:pt idx="3581">
                  <c:v>2017-10-17</c:v>
                </c:pt>
                <c:pt idx="3582">
                  <c:v>2017-10-18</c:v>
                </c:pt>
                <c:pt idx="3583">
                  <c:v>2017-10-19</c:v>
                </c:pt>
                <c:pt idx="3584">
                  <c:v>2017-10-20</c:v>
                </c:pt>
                <c:pt idx="3585">
                  <c:v>2017-10-23</c:v>
                </c:pt>
                <c:pt idx="3586">
                  <c:v>2017-10-24</c:v>
                </c:pt>
                <c:pt idx="3587">
                  <c:v>2017-10-25</c:v>
                </c:pt>
                <c:pt idx="3588">
                  <c:v>2017-10-26</c:v>
                </c:pt>
                <c:pt idx="3589">
                  <c:v>2017-10-27</c:v>
                </c:pt>
                <c:pt idx="3590">
                  <c:v>2017-10-30</c:v>
                </c:pt>
                <c:pt idx="3591">
                  <c:v>2017-10-31</c:v>
                </c:pt>
                <c:pt idx="3592">
                  <c:v>2017-11-01</c:v>
                </c:pt>
                <c:pt idx="3593">
                  <c:v>2017-11-02</c:v>
                </c:pt>
                <c:pt idx="3594">
                  <c:v>2017-11-03</c:v>
                </c:pt>
                <c:pt idx="3595">
                  <c:v>2017-11-06</c:v>
                </c:pt>
                <c:pt idx="3596">
                  <c:v>2017-11-07</c:v>
                </c:pt>
                <c:pt idx="3597">
                  <c:v>2017-11-08</c:v>
                </c:pt>
                <c:pt idx="3598">
                  <c:v>2017-11-09</c:v>
                </c:pt>
                <c:pt idx="3599">
                  <c:v>2017-11-10</c:v>
                </c:pt>
                <c:pt idx="3600">
                  <c:v>2017-11-13</c:v>
                </c:pt>
                <c:pt idx="3601">
                  <c:v>2017-11-14</c:v>
                </c:pt>
                <c:pt idx="3602">
                  <c:v>2017-11-15</c:v>
                </c:pt>
                <c:pt idx="3603">
                  <c:v>2017-11-16</c:v>
                </c:pt>
                <c:pt idx="3604">
                  <c:v>2017-11-17</c:v>
                </c:pt>
                <c:pt idx="3605">
                  <c:v>2017-11-20</c:v>
                </c:pt>
                <c:pt idx="3606">
                  <c:v>2017-11-21</c:v>
                </c:pt>
                <c:pt idx="3607">
                  <c:v>2017-11-22</c:v>
                </c:pt>
                <c:pt idx="3608">
                  <c:v>2017-11-24</c:v>
                </c:pt>
                <c:pt idx="3609">
                  <c:v>2017-11-27</c:v>
                </c:pt>
                <c:pt idx="3610">
                  <c:v>2017-11-28</c:v>
                </c:pt>
                <c:pt idx="3611">
                  <c:v>2017-11-29</c:v>
                </c:pt>
                <c:pt idx="3612">
                  <c:v>2017-11-30</c:v>
                </c:pt>
                <c:pt idx="3613">
                  <c:v>2017-12-01</c:v>
                </c:pt>
                <c:pt idx="3614">
                  <c:v>2017-12-04</c:v>
                </c:pt>
                <c:pt idx="3615">
                  <c:v>2017-12-05</c:v>
                </c:pt>
                <c:pt idx="3616">
                  <c:v>2017-12-06</c:v>
                </c:pt>
                <c:pt idx="3617">
                  <c:v>2017-12-07</c:v>
                </c:pt>
                <c:pt idx="3618">
                  <c:v>2017-12-08</c:v>
                </c:pt>
                <c:pt idx="3619">
                  <c:v>2017-12-11</c:v>
                </c:pt>
                <c:pt idx="3620">
                  <c:v>2017-12-12</c:v>
                </c:pt>
                <c:pt idx="3621">
                  <c:v>2017-12-13</c:v>
                </c:pt>
                <c:pt idx="3622">
                  <c:v>2017-12-14</c:v>
                </c:pt>
                <c:pt idx="3623">
                  <c:v>2017-12-15</c:v>
                </c:pt>
                <c:pt idx="3624">
                  <c:v>2017-12-18</c:v>
                </c:pt>
                <c:pt idx="3625">
                  <c:v>2017-12-19</c:v>
                </c:pt>
                <c:pt idx="3626">
                  <c:v>2017-12-20</c:v>
                </c:pt>
                <c:pt idx="3627">
                  <c:v>2017-12-21</c:v>
                </c:pt>
                <c:pt idx="3628">
                  <c:v>2017-12-22</c:v>
                </c:pt>
                <c:pt idx="3629">
                  <c:v>2017-12-27</c:v>
                </c:pt>
                <c:pt idx="3630">
                  <c:v>2017-12-28</c:v>
                </c:pt>
                <c:pt idx="3631">
                  <c:v>2017-12-29</c:v>
                </c:pt>
                <c:pt idx="3632">
                  <c:v>2018-01-02</c:v>
                </c:pt>
                <c:pt idx="3633">
                  <c:v>2018-01-03</c:v>
                </c:pt>
                <c:pt idx="3634">
                  <c:v>2018-01-04</c:v>
                </c:pt>
                <c:pt idx="3635">
                  <c:v>2018-01-05</c:v>
                </c:pt>
                <c:pt idx="3636">
                  <c:v>2018-01-08</c:v>
                </c:pt>
                <c:pt idx="3637">
                  <c:v>2018-01-09</c:v>
                </c:pt>
                <c:pt idx="3638">
                  <c:v>2018-01-10</c:v>
                </c:pt>
                <c:pt idx="3639">
                  <c:v>2018-01-11</c:v>
                </c:pt>
                <c:pt idx="3640">
                  <c:v>2018-01-12</c:v>
                </c:pt>
                <c:pt idx="3641">
                  <c:v>2018-01-16</c:v>
                </c:pt>
                <c:pt idx="3642">
                  <c:v>2018-01-17</c:v>
                </c:pt>
                <c:pt idx="3643">
                  <c:v>2018-01-18</c:v>
                </c:pt>
                <c:pt idx="3644">
                  <c:v>2018-01-19</c:v>
                </c:pt>
                <c:pt idx="3645">
                  <c:v>2018-01-22</c:v>
                </c:pt>
                <c:pt idx="3646">
                  <c:v>2018-01-23</c:v>
                </c:pt>
                <c:pt idx="3647">
                  <c:v>2018-01-24</c:v>
                </c:pt>
                <c:pt idx="3648">
                  <c:v>2018-01-25</c:v>
                </c:pt>
                <c:pt idx="3649">
                  <c:v>2018-01-26</c:v>
                </c:pt>
                <c:pt idx="3650">
                  <c:v>2018-01-29</c:v>
                </c:pt>
                <c:pt idx="3651">
                  <c:v>2018-01-30</c:v>
                </c:pt>
                <c:pt idx="3652">
                  <c:v>2018-01-31</c:v>
                </c:pt>
                <c:pt idx="3653">
                  <c:v>2018-02-01</c:v>
                </c:pt>
                <c:pt idx="3654">
                  <c:v>2018-02-02</c:v>
                </c:pt>
                <c:pt idx="3655">
                  <c:v>2018-02-05</c:v>
                </c:pt>
                <c:pt idx="3656">
                  <c:v>2018-02-06</c:v>
                </c:pt>
                <c:pt idx="3657">
                  <c:v>2018-02-07</c:v>
                </c:pt>
                <c:pt idx="3658">
                  <c:v>2018-02-08</c:v>
                </c:pt>
                <c:pt idx="3659">
                  <c:v>2018-02-09</c:v>
                </c:pt>
                <c:pt idx="3660">
                  <c:v>2018-02-12</c:v>
                </c:pt>
                <c:pt idx="3661">
                  <c:v>2018-02-13</c:v>
                </c:pt>
                <c:pt idx="3662">
                  <c:v>2018-02-14</c:v>
                </c:pt>
                <c:pt idx="3663">
                  <c:v>2018-02-15</c:v>
                </c:pt>
                <c:pt idx="3664">
                  <c:v>2018-02-16</c:v>
                </c:pt>
                <c:pt idx="3665">
                  <c:v>2018-02-20</c:v>
                </c:pt>
                <c:pt idx="3666">
                  <c:v>2018-02-21</c:v>
                </c:pt>
                <c:pt idx="3667">
                  <c:v>2018-02-22</c:v>
                </c:pt>
                <c:pt idx="3668">
                  <c:v>2018-02-23</c:v>
                </c:pt>
                <c:pt idx="3669">
                  <c:v>2018-02-26</c:v>
                </c:pt>
                <c:pt idx="3670">
                  <c:v>2018-02-27</c:v>
                </c:pt>
                <c:pt idx="3671">
                  <c:v>2018-02-28</c:v>
                </c:pt>
                <c:pt idx="3672">
                  <c:v>2018-03-01</c:v>
                </c:pt>
                <c:pt idx="3673">
                  <c:v>2018-03-02</c:v>
                </c:pt>
                <c:pt idx="3674">
                  <c:v>2018-03-05</c:v>
                </c:pt>
                <c:pt idx="3675">
                  <c:v>2018-03-06</c:v>
                </c:pt>
                <c:pt idx="3676">
                  <c:v>2018-03-07</c:v>
                </c:pt>
                <c:pt idx="3677">
                  <c:v>2018-03-08</c:v>
                </c:pt>
                <c:pt idx="3678">
                  <c:v>2018-03-09</c:v>
                </c:pt>
                <c:pt idx="3679">
                  <c:v>2018-03-12</c:v>
                </c:pt>
                <c:pt idx="3680">
                  <c:v>2018-03-13</c:v>
                </c:pt>
                <c:pt idx="3681">
                  <c:v>2018-03-14</c:v>
                </c:pt>
                <c:pt idx="3682">
                  <c:v>2018-03-15</c:v>
                </c:pt>
                <c:pt idx="3683">
                  <c:v>2018-03-16</c:v>
                </c:pt>
                <c:pt idx="3684">
                  <c:v>2018-03-19</c:v>
                </c:pt>
                <c:pt idx="3685">
                  <c:v>2018-03-20</c:v>
                </c:pt>
                <c:pt idx="3686">
                  <c:v>2018-03-21</c:v>
                </c:pt>
                <c:pt idx="3687">
                  <c:v>2018-03-22</c:v>
                </c:pt>
                <c:pt idx="3688">
                  <c:v>2018-03-23</c:v>
                </c:pt>
                <c:pt idx="3689">
                  <c:v>2018-03-26</c:v>
                </c:pt>
                <c:pt idx="3690">
                  <c:v>2018-03-27</c:v>
                </c:pt>
                <c:pt idx="3691">
                  <c:v>2018-03-28</c:v>
                </c:pt>
                <c:pt idx="3692">
                  <c:v>2018-03-29</c:v>
                </c:pt>
                <c:pt idx="3693">
                  <c:v>2018-04-03</c:v>
                </c:pt>
                <c:pt idx="3694">
                  <c:v>2018-04-04</c:v>
                </c:pt>
                <c:pt idx="3695">
                  <c:v>2018-04-05</c:v>
                </c:pt>
                <c:pt idx="3696">
                  <c:v>2018-04-06</c:v>
                </c:pt>
                <c:pt idx="3697">
                  <c:v>2018-04-09</c:v>
                </c:pt>
                <c:pt idx="3698">
                  <c:v>2018-04-10</c:v>
                </c:pt>
                <c:pt idx="3699">
                  <c:v>2018-04-11</c:v>
                </c:pt>
                <c:pt idx="3700">
                  <c:v>2018-04-12</c:v>
                </c:pt>
                <c:pt idx="3701">
                  <c:v>2018-04-13</c:v>
                </c:pt>
                <c:pt idx="3702">
                  <c:v>2018-04-16</c:v>
                </c:pt>
                <c:pt idx="3703">
                  <c:v>2018-04-17</c:v>
                </c:pt>
                <c:pt idx="3704">
                  <c:v>2018-04-18</c:v>
                </c:pt>
                <c:pt idx="3705">
                  <c:v>2018-04-19</c:v>
                </c:pt>
                <c:pt idx="3706">
                  <c:v>2018-04-20</c:v>
                </c:pt>
                <c:pt idx="3707">
                  <c:v>2018-04-23</c:v>
                </c:pt>
                <c:pt idx="3708">
                  <c:v>2018-04-24</c:v>
                </c:pt>
                <c:pt idx="3709">
                  <c:v>2018-04-25</c:v>
                </c:pt>
                <c:pt idx="3710">
                  <c:v>2018-04-26</c:v>
                </c:pt>
                <c:pt idx="3711">
                  <c:v>2018-04-27</c:v>
                </c:pt>
                <c:pt idx="3712">
                  <c:v>2018-04-30</c:v>
                </c:pt>
                <c:pt idx="3713">
                  <c:v>2018-05-01</c:v>
                </c:pt>
                <c:pt idx="3714">
                  <c:v>2018-05-02</c:v>
                </c:pt>
                <c:pt idx="3715">
                  <c:v>2018-05-03</c:v>
                </c:pt>
                <c:pt idx="3716">
                  <c:v>2018-05-04</c:v>
                </c:pt>
                <c:pt idx="3717">
                  <c:v>2018-05-08</c:v>
                </c:pt>
                <c:pt idx="3718">
                  <c:v>2018-05-09</c:v>
                </c:pt>
                <c:pt idx="3719">
                  <c:v>2018-05-10</c:v>
                </c:pt>
                <c:pt idx="3720">
                  <c:v>2018-05-11</c:v>
                </c:pt>
                <c:pt idx="3721">
                  <c:v>2018-05-14</c:v>
                </c:pt>
                <c:pt idx="3722">
                  <c:v>2018-05-15</c:v>
                </c:pt>
                <c:pt idx="3723">
                  <c:v>2018-05-16</c:v>
                </c:pt>
                <c:pt idx="3724">
                  <c:v>2018-05-17</c:v>
                </c:pt>
                <c:pt idx="3725">
                  <c:v>2018-05-18</c:v>
                </c:pt>
                <c:pt idx="3726">
                  <c:v>2018-05-21</c:v>
                </c:pt>
                <c:pt idx="3727">
                  <c:v>2018-05-22</c:v>
                </c:pt>
                <c:pt idx="3728">
                  <c:v>2018-05-23</c:v>
                </c:pt>
                <c:pt idx="3729">
                  <c:v>2018-05-24</c:v>
                </c:pt>
                <c:pt idx="3730">
                  <c:v>2018-05-25</c:v>
                </c:pt>
                <c:pt idx="3731">
                  <c:v>2018-05-29</c:v>
                </c:pt>
                <c:pt idx="3732">
                  <c:v>2018-05-30</c:v>
                </c:pt>
                <c:pt idx="3733">
                  <c:v>2018-05-31</c:v>
                </c:pt>
                <c:pt idx="3734">
                  <c:v>2018-06-01</c:v>
                </c:pt>
                <c:pt idx="3735">
                  <c:v>2018-06-04</c:v>
                </c:pt>
                <c:pt idx="3736">
                  <c:v>2018-06-05</c:v>
                </c:pt>
                <c:pt idx="3737">
                  <c:v>2018-06-06</c:v>
                </c:pt>
                <c:pt idx="3738">
                  <c:v>2018-06-07</c:v>
                </c:pt>
                <c:pt idx="3739">
                  <c:v>2018-06-08</c:v>
                </c:pt>
                <c:pt idx="3740">
                  <c:v>2018-06-11</c:v>
                </c:pt>
                <c:pt idx="3741">
                  <c:v>2018-06-12</c:v>
                </c:pt>
                <c:pt idx="3742">
                  <c:v>2018-06-13</c:v>
                </c:pt>
                <c:pt idx="3743">
                  <c:v>2018-06-14</c:v>
                </c:pt>
                <c:pt idx="3744">
                  <c:v>2018-06-15</c:v>
                </c:pt>
                <c:pt idx="3745">
                  <c:v>2018-06-18</c:v>
                </c:pt>
                <c:pt idx="3746">
                  <c:v>2018-06-19</c:v>
                </c:pt>
                <c:pt idx="3747">
                  <c:v>2018-06-20</c:v>
                </c:pt>
                <c:pt idx="3748">
                  <c:v>2018-06-21</c:v>
                </c:pt>
                <c:pt idx="3749">
                  <c:v>2018-06-22</c:v>
                </c:pt>
                <c:pt idx="3750">
                  <c:v>2018-06-25</c:v>
                </c:pt>
                <c:pt idx="3751">
                  <c:v>2018-06-26</c:v>
                </c:pt>
                <c:pt idx="3752">
                  <c:v>2018-06-27</c:v>
                </c:pt>
                <c:pt idx="3753">
                  <c:v>2018-06-28</c:v>
                </c:pt>
                <c:pt idx="3754">
                  <c:v>2018-06-29</c:v>
                </c:pt>
                <c:pt idx="3755">
                  <c:v>2018-07-02</c:v>
                </c:pt>
                <c:pt idx="3756">
                  <c:v>2018-07-03</c:v>
                </c:pt>
                <c:pt idx="3757">
                  <c:v>2018-07-05</c:v>
                </c:pt>
                <c:pt idx="3758">
                  <c:v>2018-07-06</c:v>
                </c:pt>
                <c:pt idx="3759">
                  <c:v>2018-07-09</c:v>
                </c:pt>
                <c:pt idx="3760">
                  <c:v>2018-07-10</c:v>
                </c:pt>
                <c:pt idx="3761">
                  <c:v>2018-07-11</c:v>
                </c:pt>
                <c:pt idx="3762">
                  <c:v>2018-07-12</c:v>
                </c:pt>
                <c:pt idx="3763">
                  <c:v>2018-07-13</c:v>
                </c:pt>
                <c:pt idx="3764">
                  <c:v>2018-07-16</c:v>
                </c:pt>
                <c:pt idx="3765">
                  <c:v>2018-07-17</c:v>
                </c:pt>
                <c:pt idx="3766">
                  <c:v>2018-07-18</c:v>
                </c:pt>
                <c:pt idx="3767">
                  <c:v>2018-07-19</c:v>
                </c:pt>
                <c:pt idx="3768">
                  <c:v>2018-07-20</c:v>
                </c:pt>
                <c:pt idx="3769">
                  <c:v>2018-07-23</c:v>
                </c:pt>
                <c:pt idx="3770">
                  <c:v>2018-07-24</c:v>
                </c:pt>
                <c:pt idx="3771">
                  <c:v>2018-07-25</c:v>
                </c:pt>
                <c:pt idx="3772">
                  <c:v>2018-07-26</c:v>
                </c:pt>
                <c:pt idx="3773">
                  <c:v>2018-07-27</c:v>
                </c:pt>
                <c:pt idx="3774">
                  <c:v>2018-07-30</c:v>
                </c:pt>
                <c:pt idx="3775">
                  <c:v>2018-07-31</c:v>
                </c:pt>
                <c:pt idx="3776">
                  <c:v>2018-08-01</c:v>
                </c:pt>
                <c:pt idx="3777">
                  <c:v>2018-08-02</c:v>
                </c:pt>
                <c:pt idx="3778">
                  <c:v>2018-08-03</c:v>
                </c:pt>
                <c:pt idx="3779">
                  <c:v>2018-08-06</c:v>
                </c:pt>
                <c:pt idx="3780">
                  <c:v>2018-08-07</c:v>
                </c:pt>
                <c:pt idx="3781">
                  <c:v>2018-08-08</c:v>
                </c:pt>
                <c:pt idx="3782">
                  <c:v>2018-08-09</c:v>
                </c:pt>
                <c:pt idx="3783">
                  <c:v>2018-08-10</c:v>
                </c:pt>
                <c:pt idx="3784">
                  <c:v>2018-08-13</c:v>
                </c:pt>
                <c:pt idx="3785">
                  <c:v>2018-08-14</c:v>
                </c:pt>
                <c:pt idx="3786">
                  <c:v>2018-08-15</c:v>
                </c:pt>
                <c:pt idx="3787">
                  <c:v>2018-08-16</c:v>
                </c:pt>
                <c:pt idx="3788">
                  <c:v>2018-08-17</c:v>
                </c:pt>
                <c:pt idx="3789">
                  <c:v>2018-08-20</c:v>
                </c:pt>
                <c:pt idx="3790">
                  <c:v>2018-08-21</c:v>
                </c:pt>
                <c:pt idx="3791">
                  <c:v>2018-08-22</c:v>
                </c:pt>
                <c:pt idx="3792">
                  <c:v>2018-08-23</c:v>
                </c:pt>
                <c:pt idx="3793">
                  <c:v>2018-08-24</c:v>
                </c:pt>
                <c:pt idx="3794">
                  <c:v>2018-08-27</c:v>
                </c:pt>
                <c:pt idx="3795">
                  <c:v>2018-08-28</c:v>
                </c:pt>
                <c:pt idx="3796">
                  <c:v>2018-08-29</c:v>
                </c:pt>
                <c:pt idx="3797">
                  <c:v>2018-08-30</c:v>
                </c:pt>
                <c:pt idx="3798">
                  <c:v>2018-08-31</c:v>
                </c:pt>
                <c:pt idx="3799">
                  <c:v>2018-09-04</c:v>
                </c:pt>
                <c:pt idx="3800">
                  <c:v>2018-09-05</c:v>
                </c:pt>
                <c:pt idx="3801">
                  <c:v>2018-09-06</c:v>
                </c:pt>
                <c:pt idx="3802">
                  <c:v>2018-09-07</c:v>
                </c:pt>
                <c:pt idx="3803">
                  <c:v>2018-09-10</c:v>
                </c:pt>
                <c:pt idx="3804">
                  <c:v>2018-09-11</c:v>
                </c:pt>
                <c:pt idx="3805">
                  <c:v>2018-09-12</c:v>
                </c:pt>
                <c:pt idx="3806">
                  <c:v>2018-09-13</c:v>
                </c:pt>
                <c:pt idx="3807">
                  <c:v>2018-09-14</c:v>
                </c:pt>
                <c:pt idx="3808">
                  <c:v>2018-09-17</c:v>
                </c:pt>
                <c:pt idx="3809">
                  <c:v>2018-09-18</c:v>
                </c:pt>
                <c:pt idx="3810">
                  <c:v>2018-09-19</c:v>
                </c:pt>
                <c:pt idx="3811">
                  <c:v>2018-09-20</c:v>
                </c:pt>
                <c:pt idx="3812">
                  <c:v>2018-09-21</c:v>
                </c:pt>
                <c:pt idx="3813">
                  <c:v>2018-09-24</c:v>
                </c:pt>
                <c:pt idx="3814">
                  <c:v>2018-09-25</c:v>
                </c:pt>
                <c:pt idx="3815">
                  <c:v>2018-09-26</c:v>
                </c:pt>
                <c:pt idx="3816">
                  <c:v>2018-09-27</c:v>
                </c:pt>
                <c:pt idx="3817">
                  <c:v>2018-09-28</c:v>
                </c:pt>
                <c:pt idx="3818">
                  <c:v>2018-10-01</c:v>
                </c:pt>
                <c:pt idx="3819">
                  <c:v>2018-10-02</c:v>
                </c:pt>
                <c:pt idx="3820">
                  <c:v>2018-10-03</c:v>
                </c:pt>
                <c:pt idx="3821">
                  <c:v>2018-10-04</c:v>
                </c:pt>
                <c:pt idx="3822">
                  <c:v>2018-10-05</c:v>
                </c:pt>
                <c:pt idx="3823">
                  <c:v>2018-10-08</c:v>
                </c:pt>
                <c:pt idx="3824">
                  <c:v>2018-10-09</c:v>
                </c:pt>
                <c:pt idx="3825">
                  <c:v>2018-10-10</c:v>
                </c:pt>
                <c:pt idx="3826">
                  <c:v>2018-10-11</c:v>
                </c:pt>
                <c:pt idx="3827">
                  <c:v>2018-10-12</c:v>
                </c:pt>
                <c:pt idx="3828">
                  <c:v>2018-10-15</c:v>
                </c:pt>
                <c:pt idx="3829">
                  <c:v>2018-10-16</c:v>
                </c:pt>
                <c:pt idx="3830">
                  <c:v>2018-10-17</c:v>
                </c:pt>
                <c:pt idx="3831">
                  <c:v>2018-10-18</c:v>
                </c:pt>
                <c:pt idx="3832">
                  <c:v>2018-10-19</c:v>
                </c:pt>
                <c:pt idx="3833">
                  <c:v>2018-10-22</c:v>
                </c:pt>
                <c:pt idx="3834">
                  <c:v>2018-10-23</c:v>
                </c:pt>
                <c:pt idx="3835">
                  <c:v>2018-10-24</c:v>
                </c:pt>
                <c:pt idx="3836">
                  <c:v>2018-10-25</c:v>
                </c:pt>
                <c:pt idx="3837">
                  <c:v>2018-10-26</c:v>
                </c:pt>
                <c:pt idx="3838">
                  <c:v>2018-10-29</c:v>
                </c:pt>
                <c:pt idx="3839">
                  <c:v>2018-10-30</c:v>
                </c:pt>
                <c:pt idx="3840">
                  <c:v>2018-10-31</c:v>
                </c:pt>
                <c:pt idx="3841">
                  <c:v>2018-11-01</c:v>
                </c:pt>
                <c:pt idx="3842">
                  <c:v>2018-11-02</c:v>
                </c:pt>
                <c:pt idx="3843">
                  <c:v>2018-11-05</c:v>
                </c:pt>
                <c:pt idx="3844">
                  <c:v>2018-11-06</c:v>
                </c:pt>
                <c:pt idx="3845">
                  <c:v>2018-11-07</c:v>
                </c:pt>
                <c:pt idx="3846">
                  <c:v>2018-11-08</c:v>
                </c:pt>
                <c:pt idx="3847">
                  <c:v>2018-11-09</c:v>
                </c:pt>
                <c:pt idx="3848">
                  <c:v>2018-11-12</c:v>
                </c:pt>
                <c:pt idx="3849">
                  <c:v>2018-11-13</c:v>
                </c:pt>
                <c:pt idx="3850">
                  <c:v>2018-11-14</c:v>
                </c:pt>
                <c:pt idx="3851">
                  <c:v>2018-11-15</c:v>
                </c:pt>
                <c:pt idx="3852">
                  <c:v>2018-11-16</c:v>
                </c:pt>
                <c:pt idx="3853">
                  <c:v>2018-11-19</c:v>
                </c:pt>
                <c:pt idx="3854">
                  <c:v>2018-11-20</c:v>
                </c:pt>
                <c:pt idx="3855">
                  <c:v>2018-11-21</c:v>
                </c:pt>
                <c:pt idx="3856">
                  <c:v>2018-11-26</c:v>
                </c:pt>
                <c:pt idx="3857">
                  <c:v>2018-11-27</c:v>
                </c:pt>
                <c:pt idx="3858">
                  <c:v>2018-11-28</c:v>
                </c:pt>
                <c:pt idx="3859">
                  <c:v>2018-11-29</c:v>
                </c:pt>
                <c:pt idx="3860">
                  <c:v>2018-11-30</c:v>
                </c:pt>
                <c:pt idx="3861">
                  <c:v>2018-12-03</c:v>
                </c:pt>
                <c:pt idx="3862">
                  <c:v>2018-12-04</c:v>
                </c:pt>
                <c:pt idx="3863">
                  <c:v>2018-12-05</c:v>
                </c:pt>
                <c:pt idx="3864">
                  <c:v>2018-12-06</c:v>
                </c:pt>
                <c:pt idx="3865">
                  <c:v>2018-12-07</c:v>
                </c:pt>
                <c:pt idx="3866">
                  <c:v>2018-12-10</c:v>
                </c:pt>
                <c:pt idx="3867">
                  <c:v>2018-12-11</c:v>
                </c:pt>
                <c:pt idx="3868">
                  <c:v>2018-12-12</c:v>
                </c:pt>
                <c:pt idx="3869">
                  <c:v>2018-12-13</c:v>
                </c:pt>
                <c:pt idx="3870">
                  <c:v>2018-12-14</c:v>
                </c:pt>
                <c:pt idx="3871">
                  <c:v>2018-12-17</c:v>
                </c:pt>
                <c:pt idx="3872">
                  <c:v>2018-12-18</c:v>
                </c:pt>
                <c:pt idx="3873">
                  <c:v>2018-12-19</c:v>
                </c:pt>
                <c:pt idx="3874">
                  <c:v>2018-12-20</c:v>
                </c:pt>
                <c:pt idx="3875">
                  <c:v>2018-12-21</c:v>
                </c:pt>
                <c:pt idx="3876">
                  <c:v>2018-12-27</c:v>
                </c:pt>
                <c:pt idx="3877">
                  <c:v>2018-12-28</c:v>
                </c:pt>
                <c:pt idx="3878">
                  <c:v>2019-01-02</c:v>
                </c:pt>
                <c:pt idx="3879">
                  <c:v>2019-01-03</c:v>
                </c:pt>
                <c:pt idx="3880">
                  <c:v>2019-01-04</c:v>
                </c:pt>
                <c:pt idx="3881">
                  <c:v>2019-01-07</c:v>
                </c:pt>
                <c:pt idx="3882">
                  <c:v>2019-01-08</c:v>
                </c:pt>
                <c:pt idx="3883">
                  <c:v>2019-01-09</c:v>
                </c:pt>
                <c:pt idx="3884">
                  <c:v>2019-01-10</c:v>
                </c:pt>
                <c:pt idx="3885">
                  <c:v>2019-01-11</c:v>
                </c:pt>
                <c:pt idx="3886">
                  <c:v>2019-01-14</c:v>
                </c:pt>
                <c:pt idx="3887">
                  <c:v>2019-01-15</c:v>
                </c:pt>
                <c:pt idx="3888">
                  <c:v>2019-01-16</c:v>
                </c:pt>
                <c:pt idx="3889">
                  <c:v>2019-01-17</c:v>
                </c:pt>
                <c:pt idx="3890">
                  <c:v>2019-01-18</c:v>
                </c:pt>
                <c:pt idx="3891">
                  <c:v>2019-01-22</c:v>
                </c:pt>
                <c:pt idx="3892">
                  <c:v>2019-01-23</c:v>
                </c:pt>
                <c:pt idx="3893">
                  <c:v>2019-01-24</c:v>
                </c:pt>
                <c:pt idx="3894">
                  <c:v>2019-01-25</c:v>
                </c:pt>
                <c:pt idx="3895">
                  <c:v>2019-01-28</c:v>
                </c:pt>
                <c:pt idx="3896">
                  <c:v>2019-01-29</c:v>
                </c:pt>
                <c:pt idx="3897">
                  <c:v>2019-01-30</c:v>
                </c:pt>
                <c:pt idx="3898">
                  <c:v>2019-01-31</c:v>
                </c:pt>
                <c:pt idx="3899">
                  <c:v>2019-02-01</c:v>
                </c:pt>
                <c:pt idx="3900">
                  <c:v>2019-02-04</c:v>
                </c:pt>
                <c:pt idx="3901">
                  <c:v>2019-02-05</c:v>
                </c:pt>
                <c:pt idx="3902">
                  <c:v>2019-02-06</c:v>
                </c:pt>
                <c:pt idx="3903">
                  <c:v>2019-02-07</c:v>
                </c:pt>
                <c:pt idx="3904">
                  <c:v>2019-02-08</c:v>
                </c:pt>
                <c:pt idx="3905">
                  <c:v>2019-02-11</c:v>
                </c:pt>
                <c:pt idx="3906">
                  <c:v>2019-02-12</c:v>
                </c:pt>
                <c:pt idx="3907">
                  <c:v>2019-02-13</c:v>
                </c:pt>
                <c:pt idx="3908">
                  <c:v>2019-02-14</c:v>
                </c:pt>
                <c:pt idx="3909">
                  <c:v>2019-02-15</c:v>
                </c:pt>
                <c:pt idx="3910">
                  <c:v>2019-02-19</c:v>
                </c:pt>
                <c:pt idx="3911">
                  <c:v>2019-02-20</c:v>
                </c:pt>
                <c:pt idx="3912">
                  <c:v>2019-02-21</c:v>
                </c:pt>
                <c:pt idx="3913">
                  <c:v>2019-02-22</c:v>
                </c:pt>
                <c:pt idx="3914">
                  <c:v>2019-02-25</c:v>
                </c:pt>
                <c:pt idx="3915">
                  <c:v>2019-02-26</c:v>
                </c:pt>
                <c:pt idx="3916">
                  <c:v>2019-02-27</c:v>
                </c:pt>
                <c:pt idx="3917">
                  <c:v>2019-02-28</c:v>
                </c:pt>
                <c:pt idx="3918">
                  <c:v>2019-03-01</c:v>
                </c:pt>
                <c:pt idx="3919">
                  <c:v>2019-03-04</c:v>
                </c:pt>
                <c:pt idx="3920">
                  <c:v>2019-03-05</c:v>
                </c:pt>
                <c:pt idx="3921">
                  <c:v>2019-03-06</c:v>
                </c:pt>
                <c:pt idx="3922">
                  <c:v>2019-03-07</c:v>
                </c:pt>
                <c:pt idx="3923">
                  <c:v>2019-03-08</c:v>
                </c:pt>
                <c:pt idx="3924">
                  <c:v>2019-03-11</c:v>
                </c:pt>
                <c:pt idx="3925">
                  <c:v>2019-03-12</c:v>
                </c:pt>
                <c:pt idx="3926">
                  <c:v>2019-03-13</c:v>
                </c:pt>
                <c:pt idx="3927">
                  <c:v>2019-03-14</c:v>
                </c:pt>
                <c:pt idx="3928">
                  <c:v>2019-03-15</c:v>
                </c:pt>
                <c:pt idx="3929">
                  <c:v>2019-03-18</c:v>
                </c:pt>
                <c:pt idx="3930">
                  <c:v>2019-03-19</c:v>
                </c:pt>
                <c:pt idx="3931">
                  <c:v>2019-03-20</c:v>
                </c:pt>
                <c:pt idx="3932">
                  <c:v>2019-03-21</c:v>
                </c:pt>
                <c:pt idx="3933">
                  <c:v>2019-03-22</c:v>
                </c:pt>
                <c:pt idx="3934">
                  <c:v>2019-03-25</c:v>
                </c:pt>
                <c:pt idx="3935">
                  <c:v>2019-03-26</c:v>
                </c:pt>
                <c:pt idx="3936">
                  <c:v>2019-03-27</c:v>
                </c:pt>
                <c:pt idx="3937">
                  <c:v>2019-03-28</c:v>
                </c:pt>
                <c:pt idx="3938">
                  <c:v>2019-03-29</c:v>
                </c:pt>
                <c:pt idx="3939">
                  <c:v>2019-04-01</c:v>
                </c:pt>
                <c:pt idx="3940">
                  <c:v>2019-04-02</c:v>
                </c:pt>
                <c:pt idx="3941">
                  <c:v>2019-04-03</c:v>
                </c:pt>
                <c:pt idx="3942">
                  <c:v>2019-04-04</c:v>
                </c:pt>
                <c:pt idx="3943">
                  <c:v>2019-04-05</c:v>
                </c:pt>
                <c:pt idx="3944">
                  <c:v>2019-04-08</c:v>
                </c:pt>
                <c:pt idx="3945">
                  <c:v>2019-04-09</c:v>
                </c:pt>
                <c:pt idx="3946">
                  <c:v>2019-04-10</c:v>
                </c:pt>
                <c:pt idx="3947">
                  <c:v>2019-04-11</c:v>
                </c:pt>
                <c:pt idx="3948">
                  <c:v>2019-04-12</c:v>
                </c:pt>
                <c:pt idx="3949">
                  <c:v>2019-04-15</c:v>
                </c:pt>
                <c:pt idx="3950">
                  <c:v>2019-04-16</c:v>
                </c:pt>
                <c:pt idx="3951">
                  <c:v>2019-04-17</c:v>
                </c:pt>
                <c:pt idx="3952">
                  <c:v>2019-04-18</c:v>
                </c:pt>
                <c:pt idx="3953">
                  <c:v>2019-04-22</c:v>
                </c:pt>
                <c:pt idx="3954">
                  <c:v>2019-04-23</c:v>
                </c:pt>
                <c:pt idx="3955">
                  <c:v>2019-04-24</c:v>
                </c:pt>
                <c:pt idx="3956">
                  <c:v>2019-04-25</c:v>
                </c:pt>
                <c:pt idx="3957">
                  <c:v>2019-04-26</c:v>
                </c:pt>
                <c:pt idx="3958">
                  <c:v>2019-04-29</c:v>
                </c:pt>
                <c:pt idx="3959">
                  <c:v>2019-04-30</c:v>
                </c:pt>
                <c:pt idx="3960">
                  <c:v>2019-05-01</c:v>
                </c:pt>
                <c:pt idx="3961">
                  <c:v>2019-05-02</c:v>
                </c:pt>
                <c:pt idx="3962">
                  <c:v>2019-05-03</c:v>
                </c:pt>
                <c:pt idx="3963">
                  <c:v>2019-05-06</c:v>
                </c:pt>
                <c:pt idx="3964">
                  <c:v>2019-05-07</c:v>
                </c:pt>
                <c:pt idx="3965">
                  <c:v>2019-05-08</c:v>
                </c:pt>
                <c:pt idx="3966">
                  <c:v>2019-05-09</c:v>
                </c:pt>
                <c:pt idx="3967">
                  <c:v>2019-05-10</c:v>
                </c:pt>
                <c:pt idx="3968">
                  <c:v>2019-05-13</c:v>
                </c:pt>
                <c:pt idx="3969">
                  <c:v>2019-05-14</c:v>
                </c:pt>
                <c:pt idx="3970">
                  <c:v>2019-05-15</c:v>
                </c:pt>
                <c:pt idx="3971">
                  <c:v>2019-05-16</c:v>
                </c:pt>
                <c:pt idx="3972">
                  <c:v>2019-05-17</c:v>
                </c:pt>
                <c:pt idx="3973">
                  <c:v>2019-05-20</c:v>
                </c:pt>
                <c:pt idx="3974">
                  <c:v>2019-05-21</c:v>
                </c:pt>
                <c:pt idx="3975">
                  <c:v>2019-05-22</c:v>
                </c:pt>
                <c:pt idx="3976">
                  <c:v>2019-05-23</c:v>
                </c:pt>
                <c:pt idx="3977">
                  <c:v>2019-05-24</c:v>
                </c:pt>
                <c:pt idx="3978">
                  <c:v>2019-05-28</c:v>
                </c:pt>
                <c:pt idx="3979">
                  <c:v>2019-05-29</c:v>
                </c:pt>
                <c:pt idx="3980">
                  <c:v>2019-05-30</c:v>
                </c:pt>
                <c:pt idx="3981">
                  <c:v>2019-05-31</c:v>
                </c:pt>
                <c:pt idx="3982">
                  <c:v>2019-06-03</c:v>
                </c:pt>
                <c:pt idx="3983">
                  <c:v>2019-06-04</c:v>
                </c:pt>
                <c:pt idx="3984">
                  <c:v>2019-06-05</c:v>
                </c:pt>
                <c:pt idx="3985">
                  <c:v>2019-06-06</c:v>
                </c:pt>
                <c:pt idx="3986">
                  <c:v>2019-06-07</c:v>
                </c:pt>
                <c:pt idx="3987">
                  <c:v>2019-06-10</c:v>
                </c:pt>
                <c:pt idx="3988">
                  <c:v>2019-06-11</c:v>
                </c:pt>
                <c:pt idx="3989">
                  <c:v>2019-06-12</c:v>
                </c:pt>
                <c:pt idx="3990">
                  <c:v>2019-06-13</c:v>
                </c:pt>
                <c:pt idx="3991">
                  <c:v>2019-06-14</c:v>
                </c:pt>
                <c:pt idx="3992">
                  <c:v>2019-06-17</c:v>
                </c:pt>
                <c:pt idx="3993">
                  <c:v>2019-06-18</c:v>
                </c:pt>
                <c:pt idx="3994">
                  <c:v>2019-06-19</c:v>
                </c:pt>
                <c:pt idx="3995">
                  <c:v>2019-06-20</c:v>
                </c:pt>
                <c:pt idx="3996">
                  <c:v>2019-06-21</c:v>
                </c:pt>
                <c:pt idx="3997">
                  <c:v>2019-06-24</c:v>
                </c:pt>
                <c:pt idx="3998">
                  <c:v>2019-06-25</c:v>
                </c:pt>
                <c:pt idx="3999">
                  <c:v>2019-06-26</c:v>
                </c:pt>
                <c:pt idx="4000">
                  <c:v>2019-06-27</c:v>
                </c:pt>
                <c:pt idx="4001">
                  <c:v>2019-06-28</c:v>
                </c:pt>
                <c:pt idx="4002">
                  <c:v>2019-07-01</c:v>
                </c:pt>
                <c:pt idx="4003">
                  <c:v>2019-07-02</c:v>
                </c:pt>
                <c:pt idx="4004">
                  <c:v>2019-07-03</c:v>
                </c:pt>
                <c:pt idx="4005">
                  <c:v>2019-07-08</c:v>
                </c:pt>
                <c:pt idx="4006">
                  <c:v>2019-07-09</c:v>
                </c:pt>
                <c:pt idx="4007">
                  <c:v>2019-07-10</c:v>
                </c:pt>
                <c:pt idx="4008">
                  <c:v>2019-07-11</c:v>
                </c:pt>
                <c:pt idx="4009">
                  <c:v>2019-07-12</c:v>
                </c:pt>
                <c:pt idx="4010">
                  <c:v>2019-07-15</c:v>
                </c:pt>
                <c:pt idx="4011">
                  <c:v>2019-07-16</c:v>
                </c:pt>
                <c:pt idx="4012">
                  <c:v>2019-07-17</c:v>
                </c:pt>
                <c:pt idx="4013">
                  <c:v>2019-07-18</c:v>
                </c:pt>
                <c:pt idx="4014">
                  <c:v>2019-07-19</c:v>
                </c:pt>
                <c:pt idx="4015">
                  <c:v>2019-07-22</c:v>
                </c:pt>
                <c:pt idx="4016">
                  <c:v>2019-07-23</c:v>
                </c:pt>
                <c:pt idx="4017">
                  <c:v>2019-07-24</c:v>
                </c:pt>
                <c:pt idx="4018">
                  <c:v>2019-07-25</c:v>
                </c:pt>
                <c:pt idx="4019">
                  <c:v>2019-07-26</c:v>
                </c:pt>
                <c:pt idx="4020">
                  <c:v>2019-07-29</c:v>
                </c:pt>
                <c:pt idx="4021">
                  <c:v>2019-07-30</c:v>
                </c:pt>
                <c:pt idx="4022">
                  <c:v>2019-07-31</c:v>
                </c:pt>
                <c:pt idx="4023">
                  <c:v>2019-08-01</c:v>
                </c:pt>
                <c:pt idx="4024">
                  <c:v>2019-08-02</c:v>
                </c:pt>
                <c:pt idx="4025">
                  <c:v>2019-08-05</c:v>
                </c:pt>
                <c:pt idx="4026">
                  <c:v>2019-08-06</c:v>
                </c:pt>
                <c:pt idx="4027">
                  <c:v>2019-08-07</c:v>
                </c:pt>
                <c:pt idx="4028">
                  <c:v>2019-08-08</c:v>
                </c:pt>
                <c:pt idx="4029">
                  <c:v>2019-08-09</c:v>
                </c:pt>
                <c:pt idx="4030">
                  <c:v>2019-08-12</c:v>
                </c:pt>
                <c:pt idx="4031">
                  <c:v>2019-08-13</c:v>
                </c:pt>
                <c:pt idx="4032">
                  <c:v>2019-08-14</c:v>
                </c:pt>
                <c:pt idx="4033">
                  <c:v>2019-08-15</c:v>
                </c:pt>
                <c:pt idx="4034">
                  <c:v>2019-08-16</c:v>
                </c:pt>
                <c:pt idx="4035">
                  <c:v>2019-08-19</c:v>
                </c:pt>
                <c:pt idx="4036">
                  <c:v>2019-08-20</c:v>
                </c:pt>
                <c:pt idx="4037">
                  <c:v>2019-08-21</c:v>
                </c:pt>
                <c:pt idx="4038">
                  <c:v>2019-08-22</c:v>
                </c:pt>
                <c:pt idx="4039">
                  <c:v>2019-08-23</c:v>
                </c:pt>
                <c:pt idx="4040">
                  <c:v>2019-08-26</c:v>
                </c:pt>
                <c:pt idx="4041">
                  <c:v>2019-08-27</c:v>
                </c:pt>
                <c:pt idx="4042">
                  <c:v>2019-08-28</c:v>
                </c:pt>
                <c:pt idx="4043">
                  <c:v>2019-08-29</c:v>
                </c:pt>
                <c:pt idx="4044">
                  <c:v>2019-08-30</c:v>
                </c:pt>
                <c:pt idx="4045">
                  <c:v>2019-09-03</c:v>
                </c:pt>
                <c:pt idx="4046">
                  <c:v>2019-09-04</c:v>
                </c:pt>
                <c:pt idx="4047">
                  <c:v>2019-09-05</c:v>
                </c:pt>
                <c:pt idx="4048">
                  <c:v>2019-09-06</c:v>
                </c:pt>
                <c:pt idx="4049">
                  <c:v>2019-09-09</c:v>
                </c:pt>
                <c:pt idx="4050">
                  <c:v>2019-09-10</c:v>
                </c:pt>
                <c:pt idx="4051">
                  <c:v>2019-09-11</c:v>
                </c:pt>
                <c:pt idx="4052">
                  <c:v>2019-09-12</c:v>
                </c:pt>
                <c:pt idx="4053">
                  <c:v>2019-09-13</c:v>
                </c:pt>
                <c:pt idx="4054">
                  <c:v>2019-09-16</c:v>
                </c:pt>
                <c:pt idx="4055">
                  <c:v>2019-09-17</c:v>
                </c:pt>
                <c:pt idx="4056">
                  <c:v>2019-09-18</c:v>
                </c:pt>
                <c:pt idx="4057">
                  <c:v>2019-09-19</c:v>
                </c:pt>
                <c:pt idx="4058">
                  <c:v>2019-09-20</c:v>
                </c:pt>
                <c:pt idx="4059">
                  <c:v>2019-09-23</c:v>
                </c:pt>
                <c:pt idx="4060">
                  <c:v>2019-09-24</c:v>
                </c:pt>
                <c:pt idx="4061">
                  <c:v>2019-09-25</c:v>
                </c:pt>
                <c:pt idx="4062">
                  <c:v>2019-09-26</c:v>
                </c:pt>
                <c:pt idx="4063">
                  <c:v>2019-09-27</c:v>
                </c:pt>
                <c:pt idx="4064">
                  <c:v>2019-09-30</c:v>
                </c:pt>
                <c:pt idx="4065">
                  <c:v>2019-10-01</c:v>
                </c:pt>
                <c:pt idx="4066">
                  <c:v>2019-10-02</c:v>
                </c:pt>
                <c:pt idx="4067">
                  <c:v>2019-10-03</c:v>
                </c:pt>
                <c:pt idx="4068">
                  <c:v>2019-10-04</c:v>
                </c:pt>
                <c:pt idx="4069">
                  <c:v>2019-10-07</c:v>
                </c:pt>
                <c:pt idx="4070">
                  <c:v>2019-10-08</c:v>
                </c:pt>
                <c:pt idx="4071">
                  <c:v>2019-10-09</c:v>
                </c:pt>
                <c:pt idx="4072">
                  <c:v>2019-10-10</c:v>
                </c:pt>
                <c:pt idx="4073">
                  <c:v>2019-10-11</c:v>
                </c:pt>
                <c:pt idx="4074">
                  <c:v>2019-10-14</c:v>
                </c:pt>
                <c:pt idx="4075">
                  <c:v>2019-10-15</c:v>
                </c:pt>
                <c:pt idx="4076">
                  <c:v>2019-10-16</c:v>
                </c:pt>
                <c:pt idx="4077">
                  <c:v>2019-10-17</c:v>
                </c:pt>
                <c:pt idx="4078">
                  <c:v>2019-10-18</c:v>
                </c:pt>
                <c:pt idx="4079">
                  <c:v>2019-10-21</c:v>
                </c:pt>
                <c:pt idx="4080">
                  <c:v>2019-10-22</c:v>
                </c:pt>
                <c:pt idx="4081">
                  <c:v>2019-10-23</c:v>
                </c:pt>
                <c:pt idx="4082">
                  <c:v>2019-10-24</c:v>
                </c:pt>
                <c:pt idx="4083">
                  <c:v>2019-10-25</c:v>
                </c:pt>
                <c:pt idx="4084">
                  <c:v>2019-10-28</c:v>
                </c:pt>
                <c:pt idx="4085">
                  <c:v>2019-10-29</c:v>
                </c:pt>
                <c:pt idx="4086">
                  <c:v>2019-10-30</c:v>
                </c:pt>
                <c:pt idx="4087">
                  <c:v>2019-10-31</c:v>
                </c:pt>
                <c:pt idx="4088">
                  <c:v>2019-11-01</c:v>
                </c:pt>
                <c:pt idx="4089">
                  <c:v>2019-11-04</c:v>
                </c:pt>
                <c:pt idx="4090">
                  <c:v>2019-11-05</c:v>
                </c:pt>
                <c:pt idx="4091">
                  <c:v>2019-11-06</c:v>
                </c:pt>
                <c:pt idx="4092">
                  <c:v>2019-11-07</c:v>
                </c:pt>
                <c:pt idx="4093">
                  <c:v>2019-11-08</c:v>
                </c:pt>
                <c:pt idx="4094">
                  <c:v>2019-11-12</c:v>
                </c:pt>
                <c:pt idx="4095">
                  <c:v>2019-11-13</c:v>
                </c:pt>
                <c:pt idx="4096">
                  <c:v>2019-11-14</c:v>
                </c:pt>
                <c:pt idx="4097">
                  <c:v>2019-11-15</c:v>
                </c:pt>
                <c:pt idx="4098">
                  <c:v>2019-11-18</c:v>
                </c:pt>
                <c:pt idx="4099">
                  <c:v>2019-11-19</c:v>
                </c:pt>
                <c:pt idx="4100">
                  <c:v>2019-11-20</c:v>
                </c:pt>
                <c:pt idx="4101">
                  <c:v>2019-11-21</c:v>
                </c:pt>
                <c:pt idx="4102">
                  <c:v>2019-11-22</c:v>
                </c:pt>
                <c:pt idx="4103">
                  <c:v>2019-11-25</c:v>
                </c:pt>
                <c:pt idx="4104">
                  <c:v>2019-11-26</c:v>
                </c:pt>
                <c:pt idx="4105">
                  <c:v>2019-11-27</c:v>
                </c:pt>
                <c:pt idx="4106">
                  <c:v>2019-11-29</c:v>
                </c:pt>
                <c:pt idx="4107">
                  <c:v>2019-12-02</c:v>
                </c:pt>
                <c:pt idx="4108">
                  <c:v>2019-12-03</c:v>
                </c:pt>
                <c:pt idx="4109">
                  <c:v>2019-12-04</c:v>
                </c:pt>
                <c:pt idx="4110">
                  <c:v>2019-12-05</c:v>
                </c:pt>
                <c:pt idx="4111">
                  <c:v>2019-12-06</c:v>
                </c:pt>
                <c:pt idx="4112">
                  <c:v>2019-12-09</c:v>
                </c:pt>
                <c:pt idx="4113">
                  <c:v>2019-12-10</c:v>
                </c:pt>
                <c:pt idx="4114">
                  <c:v>2019-12-11</c:v>
                </c:pt>
                <c:pt idx="4115">
                  <c:v>2019-12-12</c:v>
                </c:pt>
                <c:pt idx="4116">
                  <c:v>2019-12-13</c:v>
                </c:pt>
                <c:pt idx="4117">
                  <c:v>2019-12-16</c:v>
                </c:pt>
                <c:pt idx="4118">
                  <c:v>2019-12-17</c:v>
                </c:pt>
                <c:pt idx="4119">
                  <c:v>2019-12-18</c:v>
                </c:pt>
                <c:pt idx="4120">
                  <c:v>2019-12-19</c:v>
                </c:pt>
                <c:pt idx="4121">
                  <c:v>2019-12-20</c:v>
                </c:pt>
                <c:pt idx="4122">
                  <c:v>2019-12-23</c:v>
                </c:pt>
                <c:pt idx="4123">
                  <c:v>2019-12-24</c:v>
                </c:pt>
                <c:pt idx="4124">
                  <c:v>2019-12-26</c:v>
                </c:pt>
                <c:pt idx="4125">
                  <c:v>2019-12-27</c:v>
                </c:pt>
                <c:pt idx="4126">
                  <c:v>2019-12-30</c:v>
                </c:pt>
                <c:pt idx="4127">
                  <c:v>2019-12-31</c:v>
                </c:pt>
                <c:pt idx="4128">
                  <c:v>2020-01-02</c:v>
                </c:pt>
                <c:pt idx="4129">
                  <c:v>2020-01-03</c:v>
                </c:pt>
                <c:pt idx="4130">
                  <c:v>2020-01-06</c:v>
                </c:pt>
                <c:pt idx="4131">
                  <c:v>2020-01-07</c:v>
                </c:pt>
                <c:pt idx="4132">
                  <c:v>2020-01-08</c:v>
                </c:pt>
                <c:pt idx="4133">
                  <c:v>2020-01-09</c:v>
                </c:pt>
                <c:pt idx="4134">
                  <c:v>2020-01-10</c:v>
                </c:pt>
                <c:pt idx="4135">
                  <c:v>2020-01-13</c:v>
                </c:pt>
                <c:pt idx="4136">
                  <c:v>2020-01-14</c:v>
                </c:pt>
                <c:pt idx="4137">
                  <c:v>2020-01-15</c:v>
                </c:pt>
                <c:pt idx="4138">
                  <c:v>2020-01-16</c:v>
                </c:pt>
                <c:pt idx="4139">
                  <c:v>2020-01-17</c:v>
                </c:pt>
                <c:pt idx="4140">
                  <c:v>2020-01-21</c:v>
                </c:pt>
                <c:pt idx="4141">
                  <c:v>2020-01-22</c:v>
                </c:pt>
                <c:pt idx="4142">
                  <c:v>2020-01-23</c:v>
                </c:pt>
                <c:pt idx="4143">
                  <c:v>2020-01-24</c:v>
                </c:pt>
                <c:pt idx="4144">
                  <c:v>2020-01-27</c:v>
                </c:pt>
                <c:pt idx="4145">
                  <c:v>2020-01-28</c:v>
                </c:pt>
                <c:pt idx="4146">
                  <c:v>2020-01-29</c:v>
                </c:pt>
                <c:pt idx="4147">
                  <c:v>2020-01-30</c:v>
                </c:pt>
                <c:pt idx="4148">
                  <c:v>2020-01-31</c:v>
                </c:pt>
                <c:pt idx="4149">
                  <c:v>2020-02-03</c:v>
                </c:pt>
                <c:pt idx="4150">
                  <c:v>2020-02-04</c:v>
                </c:pt>
                <c:pt idx="4151">
                  <c:v>2020-02-05</c:v>
                </c:pt>
                <c:pt idx="4152">
                  <c:v>2020-02-06</c:v>
                </c:pt>
                <c:pt idx="4153">
                  <c:v>2020-02-07</c:v>
                </c:pt>
                <c:pt idx="4154">
                  <c:v>2020-02-10</c:v>
                </c:pt>
                <c:pt idx="4155">
                  <c:v>2020-02-11</c:v>
                </c:pt>
                <c:pt idx="4156">
                  <c:v>2020-02-12</c:v>
                </c:pt>
                <c:pt idx="4157">
                  <c:v>2020-02-13</c:v>
                </c:pt>
                <c:pt idx="4158">
                  <c:v>2020-02-14</c:v>
                </c:pt>
                <c:pt idx="4159">
                  <c:v>2020-02-18</c:v>
                </c:pt>
                <c:pt idx="4160">
                  <c:v>2020-02-19</c:v>
                </c:pt>
                <c:pt idx="4161">
                  <c:v>2020-02-20</c:v>
                </c:pt>
                <c:pt idx="4162">
                  <c:v>2020-02-21</c:v>
                </c:pt>
                <c:pt idx="4163">
                  <c:v>2020-02-24</c:v>
                </c:pt>
                <c:pt idx="4164">
                  <c:v>2020-02-25</c:v>
                </c:pt>
                <c:pt idx="4165">
                  <c:v>2020-02-26</c:v>
                </c:pt>
                <c:pt idx="4166">
                  <c:v>2020-02-27</c:v>
                </c:pt>
                <c:pt idx="4167">
                  <c:v>2020-02-28</c:v>
                </c:pt>
                <c:pt idx="4168">
                  <c:v>2020-03-02</c:v>
                </c:pt>
                <c:pt idx="4169">
                  <c:v>2020-03-03</c:v>
                </c:pt>
                <c:pt idx="4170">
                  <c:v>2020-03-04</c:v>
                </c:pt>
                <c:pt idx="4171">
                  <c:v>2020-03-05</c:v>
                </c:pt>
                <c:pt idx="4172">
                  <c:v>2020-03-06</c:v>
                </c:pt>
                <c:pt idx="4173">
                  <c:v>2020-03-09</c:v>
                </c:pt>
                <c:pt idx="4174">
                  <c:v>2020-03-10</c:v>
                </c:pt>
                <c:pt idx="4175">
                  <c:v>2020-03-11</c:v>
                </c:pt>
                <c:pt idx="4176">
                  <c:v>2020-03-12</c:v>
                </c:pt>
                <c:pt idx="4177">
                  <c:v>2020-03-13</c:v>
                </c:pt>
                <c:pt idx="4178">
                  <c:v>2020-03-16</c:v>
                </c:pt>
                <c:pt idx="4179">
                  <c:v>2020-03-17</c:v>
                </c:pt>
                <c:pt idx="4180">
                  <c:v>2020-03-18</c:v>
                </c:pt>
                <c:pt idx="4181">
                  <c:v>2020-03-19</c:v>
                </c:pt>
                <c:pt idx="4182">
                  <c:v>2020-03-20</c:v>
                </c:pt>
                <c:pt idx="4183">
                  <c:v>2020-03-23</c:v>
                </c:pt>
                <c:pt idx="4184">
                  <c:v>2020-03-24</c:v>
                </c:pt>
                <c:pt idx="4185">
                  <c:v>2020-03-25</c:v>
                </c:pt>
                <c:pt idx="4186">
                  <c:v>2020-03-26</c:v>
                </c:pt>
                <c:pt idx="4187">
                  <c:v>2020-03-27</c:v>
                </c:pt>
                <c:pt idx="4188">
                  <c:v>2020-03-30</c:v>
                </c:pt>
                <c:pt idx="4189">
                  <c:v>2020-03-31</c:v>
                </c:pt>
                <c:pt idx="4190">
                  <c:v>2020-04-01</c:v>
                </c:pt>
                <c:pt idx="4191">
                  <c:v>2020-04-02</c:v>
                </c:pt>
                <c:pt idx="4192">
                  <c:v>2020-04-03</c:v>
                </c:pt>
                <c:pt idx="4193">
                  <c:v>2020-04-06</c:v>
                </c:pt>
                <c:pt idx="4194">
                  <c:v>2020-04-07</c:v>
                </c:pt>
                <c:pt idx="4195">
                  <c:v>2020-04-08</c:v>
                </c:pt>
                <c:pt idx="4196">
                  <c:v>2020-04-09</c:v>
                </c:pt>
                <c:pt idx="4197">
                  <c:v>2020-04-14</c:v>
                </c:pt>
                <c:pt idx="4198">
                  <c:v>2020-04-15</c:v>
                </c:pt>
                <c:pt idx="4199">
                  <c:v>2020-04-16</c:v>
                </c:pt>
                <c:pt idx="4200">
                  <c:v>2020-04-17</c:v>
                </c:pt>
                <c:pt idx="4201">
                  <c:v>2020-04-20</c:v>
                </c:pt>
                <c:pt idx="4202">
                  <c:v>2020-04-21</c:v>
                </c:pt>
                <c:pt idx="4203">
                  <c:v>2020-04-22</c:v>
                </c:pt>
                <c:pt idx="4204">
                  <c:v>2020-04-23</c:v>
                </c:pt>
                <c:pt idx="4205">
                  <c:v>2020-04-24</c:v>
                </c:pt>
                <c:pt idx="4206">
                  <c:v>2020-04-27</c:v>
                </c:pt>
                <c:pt idx="4207">
                  <c:v>2020-04-28</c:v>
                </c:pt>
                <c:pt idx="4208">
                  <c:v>2020-04-29</c:v>
                </c:pt>
                <c:pt idx="4209">
                  <c:v>2020-04-30</c:v>
                </c:pt>
                <c:pt idx="4210">
                  <c:v>2020-05-01</c:v>
                </c:pt>
                <c:pt idx="4211">
                  <c:v>2020-05-04</c:v>
                </c:pt>
                <c:pt idx="4212">
                  <c:v>2020-05-05</c:v>
                </c:pt>
                <c:pt idx="4213">
                  <c:v>2020-05-06</c:v>
                </c:pt>
                <c:pt idx="4214">
                  <c:v>2020-05-07</c:v>
                </c:pt>
                <c:pt idx="4215">
                  <c:v>2020-05-11</c:v>
                </c:pt>
                <c:pt idx="4216">
                  <c:v>2020-05-12</c:v>
                </c:pt>
                <c:pt idx="4217">
                  <c:v>2020-05-13</c:v>
                </c:pt>
                <c:pt idx="4218">
                  <c:v>2020-05-14</c:v>
                </c:pt>
                <c:pt idx="4219">
                  <c:v>2020-05-15</c:v>
                </c:pt>
                <c:pt idx="4220">
                  <c:v>2020-05-18</c:v>
                </c:pt>
                <c:pt idx="4221">
                  <c:v>2020-05-19</c:v>
                </c:pt>
                <c:pt idx="4222">
                  <c:v>2020-05-20</c:v>
                </c:pt>
                <c:pt idx="4223">
                  <c:v>2020-05-21</c:v>
                </c:pt>
                <c:pt idx="4224">
                  <c:v>2020-05-22</c:v>
                </c:pt>
                <c:pt idx="4225">
                  <c:v>2020-05-26</c:v>
                </c:pt>
                <c:pt idx="4226">
                  <c:v>2020-05-27</c:v>
                </c:pt>
                <c:pt idx="4227">
                  <c:v>2020-05-28</c:v>
                </c:pt>
                <c:pt idx="4228">
                  <c:v>2020-05-29</c:v>
                </c:pt>
                <c:pt idx="4229">
                  <c:v>2020-06-01</c:v>
                </c:pt>
                <c:pt idx="4230">
                  <c:v>2020-06-02</c:v>
                </c:pt>
                <c:pt idx="4231">
                  <c:v>2020-06-03</c:v>
                </c:pt>
                <c:pt idx="4232">
                  <c:v>2020-06-04</c:v>
                </c:pt>
                <c:pt idx="4233">
                  <c:v>2020-06-05</c:v>
                </c:pt>
                <c:pt idx="4234">
                  <c:v>2020-06-08</c:v>
                </c:pt>
                <c:pt idx="4235">
                  <c:v>2020-06-09</c:v>
                </c:pt>
                <c:pt idx="4236">
                  <c:v>2020-06-10</c:v>
                </c:pt>
                <c:pt idx="4237">
                  <c:v>2020-06-11</c:v>
                </c:pt>
                <c:pt idx="4238">
                  <c:v>2020-06-12</c:v>
                </c:pt>
                <c:pt idx="4239">
                  <c:v>2020-06-15</c:v>
                </c:pt>
                <c:pt idx="4240">
                  <c:v>2020-06-16</c:v>
                </c:pt>
                <c:pt idx="4241">
                  <c:v>2020-06-17</c:v>
                </c:pt>
                <c:pt idx="4242">
                  <c:v>2020-06-18</c:v>
                </c:pt>
                <c:pt idx="4243">
                  <c:v>2020-06-19</c:v>
                </c:pt>
                <c:pt idx="4244">
                  <c:v>2020-06-22</c:v>
                </c:pt>
                <c:pt idx="4245">
                  <c:v>2020-06-23</c:v>
                </c:pt>
                <c:pt idx="4246">
                  <c:v>2020-06-24</c:v>
                </c:pt>
                <c:pt idx="4247">
                  <c:v>2020-06-25</c:v>
                </c:pt>
                <c:pt idx="4248">
                  <c:v>2020-06-26</c:v>
                </c:pt>
                <c:pt idx="4249">
                  <c:v>2020-06-29</c:v>
                </c:pt>
                <c:pt idx="4250">
                  <c:v>2020-06-30</c:v>
                </c:pt>
                <c:pt idx="4251">
                  <c:v>2020-07-01</c:v>
                </c:pt>
                <c:pt idx="4252">
                  <c:v>2020-07-02</c:v>
                </c:pt>
                <c:pt idx="4253">
                  <c:v>2020-07-06</c:v>
                </c:pt>
                <c:pt idx="4254">
                  <c:v>2020-07-07</c:v>
                </c:pt>
                <c:pt idx="4255">
                  <c:v>2020-07-08</c:v>
                </c:pt>
                <c:pt idx="4256">
                  <c:v>2020-07-09</c:v>
                </c:pt>
                <c:pt idx="4257">
                  <c:v>2020-07-10</c:v>
                </c:pt>
                <c:pt idx="4258">
                  <c:v>2020-07-13</c:v>
                </c:pt>
                <c:pt idx="4259">
                  <c:v>2020-07-14</c:v>
                </c:pt>
                <c:pt idx="4260">
                  <c:v>2020-07-15</c:v>
                </c:pt>
                <c:pt idx="4261">
                  <c:v>2020-07-16</c:v>
                </c:pt>
                <c:pt idx="4262">
                  <c:v>2020-07-17</c:v>
                </c:pt>
                <c:pt idx="4263">
                  <c:v>2020-07-20</c:v>
                </c:pt>
                <c:pt idx="4264">
                  <c:v>2020-07-21</c:v>
                </c:pt>
                <c:pt idx="4265">
                  <c:v>2020-07-22</c:v>
                </c:pt>
                <c:pt idx="4266">
                  <c:v>2020-07-23</c:v>
                </c:pt>
                <c:pt idx="4267">
                  <c:v>2020-07-24</c:v>
                </c:pt>
                <c:pt idx="4268">
                  <c:v>2020-07-27</c:v>
                </c:pt>
                <c:pt idx="4269">
                  <c:v>2020-07-28</c:v>
                </c:pt>
                <c:pt idx="4270">
                  <c:v>2020-07-29</c:v>
                </c:pt>
                <c:pt idx="4271">
                  <c:v>2020-07-30</c:v>
                </c:pt>
                <c:pt idx="4272">
                  <c:v>2020-07-31</c:v>
                </c:pt>
                <c:pt idx="4273">
                  <c:v>2020-08-03</c:v>
                </c:pt>
                <c:pt idx="4274">
                  <c:v>2020-08-04</c:v>
                </c:pt>
                <c:pt idx="4275">
                  <c:v>2020-08-05</c:v>
                </c:pt>
                <c:pt idx="4276">
                  <c:v>2020-08-06</c:v>
                </c:pt>
                <c:pt idx="4277">
                  <c:v>2020-08-07</c:v>
                </c:pt>
                <c:pt idx="4278">
                  <c:v>2020-08-10</c:v>
                </c:pt>
                <c:pt idx="4279">
                  <c:v>2020-08-11</c:v>
                </c:pt>
                <c:pt idx="4280">
                  <c:v>2020-08-12</c:v>
                </c:pt>
                <c:pt idx="4281">
                  <c:v>2020-08-13</c:v>
                </c:pt>
                <c:pt idx="4282">
                  <c:v>2020-08-14</c:v>
                </c:pt>
                <c:pt idx="4283">
                  <c:v>2020-08-17</c:v>
                </c:pt>
                <c:pt idx="4284">
                  <c:v>2020-08-18</c:v>
                </c:pt>
                <c:pt idx="4285">
                  <c:v>2020-08-19</c:v>
                </c:pt>
                <c:pt idx="4286">
                  <c:v>2020-08-20</c:v>
                </c:pt>
                <c:pt idx="4287">
                  <c:v>2020-08-21</c:v>
                </c:pt>
                <c:pt idx="4288">
                  <c:v>2020-08-24</c:v>
                </c:pt>
                <c:pt idx="4289">
                  <c:v>2020-08-25</c:v>
                </c:pt>
                <c:pt idx="4290">
                  <c:v>2020-08-26</c:v>
                </c:pt>
                <c:pt idx="4291">
                  <c:v>2020-08-27</c:v>
                </c:pt>
                <c:pt idx="4292">
                  <c:v>2020-08-28</c:v>
                </c:pt>
                <c:pt idx="4293">
                  <c:v>2020-09-01</c:v>
                </c:pt>
                <c:pt idx="4294">
                  <c:v>2020-09-02</c:v>
                </c:pt>
                <c:pt idx="4295">
                  <c:v>2020-09-03</c:v>
                </c:pt>
                <c:pt idx="4296">
                  <c:v>2020-09-04</c:v>
                </c:pt>
                <c:pt idx="4297">
                  <c:v>2020-09-08</c:v>
                </c:pt>
                <c:pt idx="4298">
                  <c:v>2020-09-09</c:v>
                </c:pt>
                <c:pt idx="4299">
                  <c:v>2020-09-10</c:v>
                </c:pt>
                <c:pt idx="4300">
                  <c:v>2020-09-11</c:v>
                </c:pt>
                <c:pt idx="4301">
                  <c:v>2020-09-14</c:v>
                </c:pt>
                <c:pt idx="4302">
                  <c:v>2020-09-15</c:v>
                </c:pt>
                <c:pt idx="4303">
                  <c:v>2020-09-16</c:v>
                </c:pt>
                <c:pt idx="4304">
                  <c:v>2020-09-17</c:v>
                </c:pt>
                <c:pt idx="4305">
                  <c:v>2020-09-18</c:v>
                </c:pt>
                <c:pt idx="4306">
                  <c:v>2020-09-21</c:v>
                </c:pt>
                <c:pt idx="4307">
                  <c:v>2020-09-22</c:v>
                </c:pt>
                <c:pt idx="4308">
                  <c:v>2020-09-23</c:v>
                </c:pt>
                <c:pt idx="4309">
                  <c:v>2020-09-24</c:v>
                </c:pt>
                <c:pt idx="4310">
                  <c:v>2020-09-25</c:v>
                </c:pt>
                <c:pt idx="4311">
                  <c:v>2020-09-28</c:v>
                </c:pt>
                <c:pt idx="4312">
                  <c:v>2020-09-29</c:v>
                </c:pt>
                <c:pt idx="4313">
                  <c:v>2020-09-30</c:v>
                </c:pt>
                <c:pt idx="4314">
                  <c:v>2020-10-01</c:v>
                </c:pt>
                <c:pt idx="4315">
                  <c:v>2020-10-02</c:v>
                </c:pt>
                <c:pt idx="4316">
                  <c:v>2020-10-05</c:v>
                </c:pt>
                <c:pt idx="4317">
                  <c:v>2020-10-06</c:v>
                </c:pt>
                <c:pt idx="4318">
                  <c:v>2020-10-07</c:v>
                </c:pt>
                <c:pt idx="4319">
                  <c:v>2020-10-08</c:v>
                </c:pt>
                <c:pt idx="4320">
                  <c:v>2020-10-09</c:v>
                </c:pt>
                <c:pt idx="4321">
                  <c:v>2020-10-12</c:v>
                </c:pt>
                <c:pt idx="4322">
                  <c:v>2020-10-13</c:v>
                </c:pt>
                <c:pt idx="4323">
                  <c:v>2020-10-14</c:v>
                </c:pt>
                <c:pt idx="4324">
                  <c:v>2020-10-15</c:v>
                </c:pt>
                <c:pt idx="4325">
                  <c:v>2020-10-16</c:v>
                </c:pt>
                <c:pt idx="4326">
                  <c:v>2020-10-19</c:v>
                </c:pt>
                <c:pt idx="4327">
                  <c:v>2020-10-20</c:v>
                </c:pt>
                <c:pt idx="4328">
                  <c:v>2020-10-21</c:v>
                </c:pt>
                <c:pt idx="4329">
                  <c:v>2020-10-22</c:v>
                </c:pt>
                <c:pt idx="4330">
                  <c:v>2020-10-23</c:v>
                </c:pt>
                <c:pt idx="4331">
                  <c:v>2020-10-26</c:v>
                </c:pt>
                <c:pt idx="4332">
                  <c:v>2020-10-27</c:v>
                </c:pt>
                <c:pt idx="4333">
                  <c:v>2020-10-28</c:v>
                </c:pt>
                <c:pt idx="4334">
                  <c:v>2020-10-29</c:v>
                </c:pt>
                <c:pt idx="4335">
                  <c:v>2020-10-30</c:v>
                </c:pt>
                <c:pt idx="4336">
                  <c:v>2020-11-02</c:v>
                </c:pt>
                <c:pt idx="4337">
                  <c:v>2020-11-03</c:v>
                </c:pt>
                <c:pt idx="4338">
                  <c:v>2020-11-04</c:v>
                </c:pt>
                <c:pt idx="4339">
                  <c:v>2020-11-05</c:v>
                </c:pt>
                <c:pt idx="4340">
                  <c:v>2020-11-06</c:v>
                </c:pt>
                <c:pt idx="4341">
                  <c:v>2020-11-09</c:v>
                </c:pt>
                <c:pt idx="4342">
                  <c:v>2020-11-10</c:v>
                </c:pt>
                <c:pt idx="4343">
                  <c:v>2020-11-11</c:v>
                </c:pt>
                <c:pt idx="4344">
                  <c:v>2020-11-12</c:v>
                </c:pt>
                <c:pt idx="4345">
                  <c:v>2020-11-13</c:v>
                </c:pt>
                <c:pt idx="4346">
                  <c:v>2020-11-16</c:v>
                </c:pt>
                <c:pt idx="4347">
                  <c:v>2020-11-17</c:v>
                </c:pt>
                <c:pt idx="4348">
                  <c:v>2020-11-18</c:v>
                </c:pt>
                <c:pt idx="4349">
                  <c:v>2020-11-19</c:v>
                </c:pt>
                <c:pt idx="4350">
                  <c:v>2020-11-20</c:v>
                </c:pt>
                <c:pt idx="4351">
                  <c:v>2020-11-23</c:v>
                </c:pt>
                <c:pt idx="4352">
                  <c:v>2020-11-24</c:v>
                </c:pt>
                <c:pt idx="4353">
                  <c:v>2020-11-25</c:v>
                </c:pt>
                <c:pt idx="4354">
                  <c:v>2020-11-30</c:v>
                </c:pt>
                <c:pt idx="4355">
                  <c:v>2020-12-01</c:v>
                </c:pt>
                <c:pt idx="4356">
                  <c:v>2020-12-02</c:v>
                </c:pt>
                <c:pt idx="4357">
                  <c:v>2020-12-03</c:v>
                </c:pt>
                <c:pt idx="4358">
                  <c:v>2020-12-04</c:v>
                </c:pt>
                <c:pt idx="4359">
                  <c:v>2020-12-07</c:v>
                </c:pt>
                <c:pt idx="4360">
                  <c:v>2020-12-08</c:v>
                </c:pt>
                <c:pt idx="4361">
                  <c:v>2020-12-09</c:v>
                </c:pt>
                <c:pt idx="4362">
                  <c:v>2020-12-10</c:v>
                </c:pt>
                <c:pt idx="4363">
                  <c:v>2020-12-11</c:v>
                </c:pt>
                <c:pt idx="4364">
                  <c:v>2020-12-14</c:v>
                </c:pt>
                <c:pt idx="4365">
                  <c:v>2020-12-15</c:v>
                </c:pt>
                <c:pt idx="4366">
                  <c:v>2020-12-16</c:v>
                </c:pt>
                <c:pt idx="4367">
                  <c:v>2020-12-17</c:v>
                </c:pt>
                <c:pt idx="4368">
                  <c:v>2020-12-18</c:v>
                </c:pt>
                <c:pt idx="4369">
                  <c:v>2020-12-21</c:v>
                </c:pt>
                <c:pt idx="4370">
                  <c:v>2020-12-22</c:v>
                </c:pt>
                <c:pt idx="4371">
                  <c:v>2020-12-23</c:v>
                </c:pt>
                <c:pt idx="4372">
                  <c:v>2020-12-24</c:v>
                </c:pt>
                <c:pt idx="4373">
                  <c:v>2020-12-28</c:v>
                </c:pt>
                <c:pt idx="4374">
                  <c:v>2020-12-29</c:v>
                </c:pt>
                <c:pt idx="4375">
                  <c:v>2020-12-30</c:v>
                </c:pt>
                <c:pt idx="4376">
                  <c:v>2020-12-31</c:v>
                </c:pt>
                <c:pt idx="4377">
                  <c:v>2021-01-04</c:v>
                </c:pt>
                <c:pt idx="4378">
                  <c:v>2021-01-05</c:v>
                </c:pt>
                <c:pt idx="4379">
                  <c:v>2021-01-06</c:v>
                </c:pt>
                <c:pt idx="4380">
                  <c:v>2021-01-07</c:v>
                </c:pt>
                <c:pt idx="4381">
                  <c:v>2021-01-08</c:v>
                </c:pt>
                <c:pt idx="4382">
                  <c:v>2021-01-11</c:v>
                </c:pt>
                <c:pt idx="4383">
                  <c:v>2021-01-12</c:v>
                </c:pt>
                <c:pt idx="4384">
                  <c:v>2021-01-13</c:v>
                </c:pt>
                <c:pt idx="4385">
                  <c:v>2021-01-14</c:v>
                </c:pt>
                <c:pt idx="4386">
                  <c:v>2021-01-15</c:v>
                </c:pt>
                <c:pt idx="4387">
                  <c:v>2021-01-19</c:v>
                </c:pt>
                <c:pt idx="4388">
                  <c:v>2021-01-20</c:v>
                </c:pt>
                <c:pt idx="4389">
                  <c:v>2021-01-21</c:v>
                </c:pt>
                <c:pt idx="4390">
                  <c:v>2021-01-22</c:v>
                </c:pt>
                <c:pt idx="4391">
                  <c:v>2021-01-25</c:v>
                </c:pt>
                <c:pt idx="4392">
                  <c:v>2021-01-26</c:v>
                </c:pt>
                <c:pt idx="4393">
                  <c:v>2021-01-27</c:v>
                </c:pt>
                <c:pt idx="4394">
                  <c:v>2021-01-28</c:v>
                </c:pt>
                <c:pt idx="4395">
                  <c:v>2021-01-29</c:v>
                </c:pt>
                <c:pt idx="4396">
                  <c:v>2021-02-01</c:v>
                </c:pt>
                <c:pt idx="4397">
                  <c:v>2021-02-02</c:v>
                </c:pt>
                <c:pt idx="4398">
                  <c:v>2021-02-03</c:v>
                </c:pt>
                <c:pt idx="4399">
                  <c:v>2021-02-04</c:v>
                </c:pt>
                <c:pt idx="4400">
                  <c:v>2021-02-05</c:v>
                </c:pt>
                <c:pt idx="4401">
                  <c:v>2021-02-08</c:v>
                </c:pt>
                <c:pt idx="4402">
                  <c:v>2021-02-09</c:v>
                </c:pt>
                <c:pt idx="4403">
                  <c:v>2021-02-10</c:v>
                </c:pt>
                <c:pt idx="4404">
                  <c:v>2021-02-11</c:v>
                </c:pt>
                <c:pt idx="4405">
                  <c:v>2021-02-12</c:v>
                </c:pt>
                <c:pt idx="4406">
                  <c:v>2021-02-16</c:v>
                </c:pt>
                <c:pt idx="4407">
                  <c:v>2021-02-17</c:v>
                </c:pt>
                <c:pt idx="4408">
                  <c:v>2021-02-18</c:v>
                </c:pt>
                <c:pt idx="4409">
                  <c:v>2021-02-19</c:v>
                </c:pt>
                <c:pt idx="4410">
                  <c:v>2021-02-22</c:v>
                </c:pt>
                <c:pt idx="4411">
                  <c:v>2021-02-23</c:v>
                </c:pt>
                <c:pt idx="4412">
                  <c:v>2021-02-24</c:v>
                </c:pt>
                <c:pt idx="4413">
                  <c:v>2021-02-25</c:v>
                </c:pt>
                <c:pt idx="4414">
                  <c:v>2021-02-26</c:v>
                </c:pt>
                <c:pt idx="4415">
                  <c:v>2021-03-01</c:v>
                </c:pt>
                <c:pt idx="4416">
                  <c:v>2021-03-02</c:v>
                </c:pt>
                <c:pt idx="4417">
                  <c:v>2021-03-03</c:v>
                </c:pt>
                <c:pt idx="4418">
                  <c:v>2021-03-04</c:v>
                </c:pt>
                <c:pt idx="4419">
                  <c:v>2021-03-05</c:v>
                </c:pt>
                <c:pt idx="4420">
                  <c:v>2021-03-08</c:v>
                </c:pt>
                <c:pt idx="4421">
                  <c:v>2021-03-09</c:v>
                </c:pt>
                <c:pt idx="4422">
                  <c:v>2021-03-10</c:v>
                </c:pt>
                <c:pt idx="4423">
                  <c:v>2021-03-11</c:v>
                </c:pt>
                <c:pt idx="4424">
                  <c:v>2021-03-12</c:v>
                </c:pt>
                <c:pt idx="4425">
                  <c:v>2021-03-15</c:v>
                </c:pt>
                <c:pt idx="4426">
                  <c:v>2021-03-16</c:v>
                </c:pt>
                <c:pt idx="4427">
                  <c:v>2021-03-17</c:v>
                </c:pt>
                <c:pt idx="4428">
                  <c:v>2021-03-18</c:v>
                </c:pt>
                <c:pt idx="4429">
                  <c:v>2021-03-19</c:v>
                </c:pt>
                <c:pt idx="4430">
                  <c:v>2021-03-22</c:v>
                </c:pt>
                <c:pt idx="4431">
                  <c:v>2021-03-23</c:v>
                </c:pt>
                <c:pt idx="4432">
                  <c:v>2021-03-24</c:v>
                </c:pt>
                <c:pt idx="4433">
                  <c:v>2021-03-25</c:v>
                </c:pt>
                <c:pt idx="4434">
                  <c:v>2021-03-26</c:v>
                </c:pt>
                <c:pt idx="4435">
                  <c:v>2021-03-29</c:v>
                </c:pt>
                <c:pt idx="4436">
                  <c:v>2021-03-30</c:v>
                </c:pt>
                <c:pt idx="4437">
                  <c:v>2021-03-31</c:v>
                </c:pt>
                <c:pt idx="4438">
                  <c:v>2021-04-01</c:v>
                </c:pt>
                <c:pt idx="4439">
                  <c:v>2021-04-06</c:v>
                </c:pt>
                <c:pt idx="4440">
                  <c:v>2021-04-07</c:v>
                </c:pt>
                <c:pt idx="4441">
                  <c:v>2021-04-08</c:v>
                </c:pt>
                <c:pt idx="4442">
                  <c:v>2021-04-09</c:v>
                </c:pt>
                <c:pt idx="4443">
                  <c:v>2021-04-12</c:v>
                </c:pt>
                <c:pt idx="4444">
                  <c:v>2021-04-13</c:v>
                </c:pt>
                <c:pt idx="4445">
                  <c:v>2021-04-14</c:v>
                </c:pt>
                <c:pt idx="4446">
                  <c:v>2021-04-15</c:v>
                </c:pt>
                <c:pt idx="4447">
                  <c:v>2021-04-16</c:v>
                </c:pt>
                <c:pt idx="4448">
                  <c:v>2021-04-19</c:v>
                </c:pt>
                <c:pt idx="4449">
                  <c:v>2021-04-20</c:v>
                </c:pt>
                <c:pt idx="4450">
                  <c:v>2021-04-21</c:v>
                </c:pt>
                <c:pt idx="4451">
                  <c:v>2021-04-22</c:v>
                </c:pt>
                <c:pt idx="4452">
                  <c:v>2021-04-23</c:v>
                </c:pt>
                <c:pt idx="4453">
                  <c:v>2021-04-26</c:v>
                </c:pt>
                <c:pt idx="4454">
                  <c:v>2021-04-27</c:v>
                </c:pt>
                <c:pt idx="4455">
                  <c:v>2021-04-28</c:v>
                </c:pt>
                <c:pt idx="4456">
                  <c:v>2021-04-29</c:v>
                </c:pt>
                <c:pt idx="4457">
                  <c:v>2021-04-30</c:v>
                </c:pt>
                <c:pt idx="4458">
                  <c:v>2021-05-04</c:v>
                </c:pt>
                <c:pt idx="4459">
                  <c:v>2021-05-05</c:v>
                </c:pt>
                <c:pt idx="4460">
                  <c:v>2021-05-06</c:v>
                </c:pt>
                <c:pt idx="4461">
                  <c:v>2021-05-07</c:v>
                </c:pt>
                <c:pt idx="4462">
                  <c:v>2021-05-10</c:v>
                </c:pt>
                <c:pt idx="4463">
                  <c:v>2021-05-11</c:v>
                </c:pt>
                <c:pt idx="4464">
                  <c:v>2021-05-12</c:v>
                </c:pt>
                <c:pt idx="4465">
                  <c:v>2021-05-13</c:v>
                </c:pt>
                <c:pt idx="4466">
                  <c:v>2021-05-14</c:v>
                </c:pt>
                <c:pt idx="4467">
                  <c:v>2021-05-17</c:v>
                </c:pt>
                <c:pt idx="4468">
                  <c:v>2021-05-18</c:v>
                </c:pt>
                <c:pt idx="4469">
                  <c:v>2021-05-19</c:v>
                </c:pt>
                <c:pt idx="4470">
                  <c:v>2021-05-20</c:v>
                </c:pt>
                <c:pt idx="4471">
                  <c:v>2021-05-21</c:v>
                </c:pt>
                <c:pt idx="4472">
                  <c:v>2021-05-24</c:v>
                </c:pt>
                <c:pt idx="4473">
                  <c:v>2021-05-25</c:v>
                </c:pt>
                <c:pt idx="4474">
                  <c:v>2021-05-26</c:v>
                </c:pt>
                <c:pt idx="4475">
                  <c:v>2021-05-27</c:v>
                </c:pt>
                <c:pt idx="4476">
                  <c:v>2021-05-28</c:v>
                </c:pt>
                <c:pt idx="4477">
                  <c:v>2021-06-01</c:v>
                </c:pt>
                <c:pt idx="4478">
                  <c:v>2021-06-02</c:v>
                </c:pt>
                <c:pt idx="4479">
                  <c:v>2021-06-03</c:v>
                </c:pt>
                <c:pt idx="4480">
                  <c:v>2021-06-04</c:v>
                </c:pt>
                <c:pt idx="4481">
                  <c:v>2021-06-07</c:v>
                </c:pt>
                <c:pt idx="4482">
                  <c:v>2021-06-08</c:v>
                </c:pt>
                <c:pt idx="4483">
                  <c:v>2021-06-09</c:v>
                </c:pt>
                <c:pt idx="4484">
                  <c:v>2021-06-10</c:v>
                </c:pt>
                <c:pt idx="4485">
                  <c:v>2021-06-11</c:v>
                </c:pt>
                <c:pt idx="4486">
                  <c:v>2021-06-14</c:v>
                </c:pt>
                <c:pt idx="4487">
                  <c:v>2021-06-15</c:v>
                </c:pt>
                <c:pt idx="4488">
                  <c:v>2021-06-16</c:v>
                </c:pt>
                <c:pt idx="4489">
                  <c:v>2021-06-17</c:v>
                </c:pt>
                <c:pt idx="4490">
                  <c:v>2021-06-18</c:v>
                </c:pt>
                <c:pt idx="4491">
                  <c:v>2021-06-21</c:v>
                </c:pt>
                <c:pt idx="4492">
                  <c:v>2021-06-22</c:v>
                </c:pt>
                <c:pt idx="4493">
                  <c:v>2021-06-23</c:v>
                </c:pt>
                <c:pt idx="4494">
                  <c:v>2021-06-24</c:v>
                </c:pt>
                <c:pt idx="4495">
                  <c:v>2021-06-25</c:v>
                </c:pt>
                <c:pt idx="4496">
                  <c:v>2021-06-28</c:v>
                </c:pt>
                <c:pt idx="4497">
                  <c:v>2021-06-29</c:v>
                </c:pt>
                <c:pt idx="4498">
                  <c:v>2021-06-30</c:v>
                </c:pt>
                <c:pt idx="4499">
                  <c:v>2021-07-01</c:v>
                </c:pt>
                <c:pt idx="4500">
                  <c:v>2021-07-02</c:v>
                </c:pt>
                <c:pt idx="4501">
                  <c:v>2021-07-06</c:v>
                </c:pt>
                <c:pt idx="4502">
                  <c:v>2021-07-07</c:v>
                </c:pt>
                <c:pt idx="4503">
                  <c:v>2021-07-08</c:v>
                </c:pt>
                <c:pt idx="4504">
                  <c:v>2021-07-09</c:v>
                </c:pt>
                <c:pt idx="4505">
                  <c:v>2021-07-12</c:v>
                </c:pt>
                <c:pt idx="4506">
                  <c:v>2021-07-13</c:v>
                </c:pt>
                <c:pt idx="4507">
                  <c:v>2021-07-14</c:v>
                </c:pt>
                <c:pt idx="4508">
                  <c:v>2021-07-15</c:v>
                </c:pt>
                <c:pt idx="4509">
                  <c:v>2021-07-16</c:v>
                </c:pt>
                <c:pt idx="4510">
                  <c:v>2021-07-19</c:v>
                </c:pt>
                <c:pt idx="4511">
                  <c:v>2021-07-20</c:v>
                </c:pt>
                <c:pt idx="4512">
                  <c:v>2021-07-21</c:v>
                </c:pt>
                <c:pt idx="4513">
                  <c:v>2021-07-22</c:v>
                </c:pt>
                <c:pt idx="4514">
                  <c:v>2021-07-23</c:v>
                </c:pt>
                <c:pt idx="4515">
                  <c:v>2021-07-26</c:v>
                </c:pt>
                <c:pt idx="4516">
                  <c:v>2021-07-27</c:v>
                </c:pt>
                <c:pt idx="4517">
                  <c:v>2021-07-28</c:v>
                </c:pt>
                <c:pt idx="4518">
                  <c:v>2021-07-29</c:v>
                </c:pt>
                <c:pt idx="4519">
                  <c:v>2021-07-30</c:v>
                </c:pt>
                <c:pt idx="4520">
                  <c:v>2021-08-02</c:v>
                </c:pt>
                <c:pt idx="4521">
                  <c:v>2021-08-03</c:v>
                </c:pt>
                <c:pt idx="4522">
                  <c:v>2021-08-04</c:v>
                </c:pt>
                <c:pt idx="4523">
                  <c:v>2021-08-05</c:v>
                </c:pt>
                <c:pt idx="4524">
                  <c:v>2021-08-06</c:v>
                </c:pt>
                <c:pt idx="4525">
                  <c:v>2021-08-09</c:v>
                </c:pt>
                <c:pt idx="4526">
                  <c:v>2021-08-10</c:v>
                </c:pt>
                <c:pt idx="4527">
                  <c:v>2021-08-11</c:v>
                </c:pt>
                <c:pt idx="4528">
                  <c:v>2021-08-12</c:v>
                </c:pt>
                <c:pt idx="4529">
                  <c:v>2021-08-13</c:v>
                </c:pt>
                <c:pt idx="4530">
                  <c:v>2021-08-16</c:v>
                </c:pt>
                <c:pt idx="4531">
                  <c:v>2021-08-17</c:v>
                </c:pt>
                <c:pt idx="4532">
                  <c:v>2021-08-18</c:v>
                </c:pt>
                <c:pt idx="4533">
                  <c:v>2021-08-19</c:v>
                </c:pt>
                <c:pt idx="4534">
                  <c:v>2021-08-20</c:v>
                </c:pt>
                <c:pt idx="4535">
                  <c:v>2021-08-23</c:v>
                </c:pt>
                <c:pt idx="4536">
                  <c:v>2021-08-24</c:v>
                </c:pt>
                <c:pt idx="4537">
                  <c:v>2021-08-25</c:v>
                </c:pt>
                <c:pt idx="4538">
                  <c:v>2021-08-26</c:v>
                </c:pt>
                <c:pt idx="4539">
                  <c:v>2021-08-27</c:v>
                </c:pt>
                <c:pt idx="4540">
                  <c:v>2021-08-31</c:v>
                </c:pt>
                <c:pt idx="4541">
                  <c:v>2021-09-01</c:v>
                </c:pt>
                <c:pt idx="4542">
                  <c:v>2021-09-02</c:v>
                </c:pt>
                <c:pt idx="4543">
                  <c:v>2021-09-03</c:v>
                </c:pt>
                <c:pt idx="4544">
                  <c:v>2021-09-07</c:v>
                </c:pt>
                <c:pt idx="4545">
                  <c:v>2021-09-08</c:v>
                </c:pt>
                <c:pt idx="4546">
                  <c:v>2021-09-09</c:v>
                </c:pt>
                <c:pt idx="4547">
                  <c:v>2021-09-10</c:v>
                </c:pt>
                <c:pt idx="4548">
                  <c:v>2021-09-13</c:v>
                </c:pt>
                <c:pt idx="4549">
                  <c:v>2021-09-14</c:v>
                </c:pt>
                <c:pt idx="4550">
                  <c:v>2021-09-15</c:v>
                </c:pt>
                <c:pt idx="4551">
                  <c:v>2021-09-16</c:v>
                </c:pt>
                <c:pt idx="4552">
                  <c:v>2021-09-17</c:v>
                </c:pt>
                <c:pt idx="4553">
                  <c:v>2021-09-20</c:v>
                </c:pt>
                <c:pt idx="4554">
                  <c:v>2021-09-21</c:v>
                </c:pt>
                <c:pt idx="4555">
                  <c:v>2021-09-22</c:v>
                </c:pt>
                <c:pt idx="4556">
                  <c:v>2021-09-23</c:v>
                </c:pt>
                <c:pt idx="4557">
                  <c:v>2021-09-24</c:v>
                </c:pt>
                <c:pt idx="4558">
                  <c:v>2021-09-27</c:v>
                </c:pt>
                <c:pt idx="4559">
                  <c:v>2021-09-28</c:v>
                </c:pt>
                <c:pt idx="4560">
                  <c:v>2021-09-29</c:v>
                </c:pt>
                <c:pt idx="4561">
                  <c:v>2021-09-30</c:v>
                </c:pt>
                <c:pt idx="4562">
                  <c:v>2021-10-01</c:v>
                </c:pt>
                <c:pt idx="4563">
                  <c:v>2021-10-04</c:v>
                </c:pt>
                <c:pt idx="4564">
                  <c:v>2021-10-05</c:v>
                </c:pt>
                <c:pt idx="4565">
                  <c:v>2021-10-06</c:v>
                </c:pt>
                <c:pt idx="4566">
                  <c:v>2021-10-07</c:v>
                </c:pt>
                <c:pt idx="4567">
                  <c:v>2021-10-08</c:v>
                </c:pt>
                <c:pt idx="4568">
                  <c:v>2021-10-11</c:v>
                </c:pt>
                <c:pt idx="4569">
                  <c:v>2021-10-12</c:v>
                </c:pt>
                <c:pt idx="4570">
                  <c:v>2021-10-13</c:v>
                </c:pt>
                <c:pt idx="4571">
                  <c:v>2021-10-14</c:v>
                </c:pt>
                <c:pt idx="4572">
                  <c:v>2021-10-15</c:v>
                </c:pt>
                <c:pt idx="4573">
                  <c:v>2021-10-18</c:v>
                </c:pt>
                <c:pt idx="4574">
                  <c:v>2021-10-19</c:v>
                </c:pt>
                <c:pt idx="4575">
                  <c:v>2021-10-20</c:v>
                </c:pt>
                <c:pt idx="4576">
                  <c:v>2021-10-21</c:v>
                </c:pt>
                <c:pt idx="4577">
                  <c:v>2021-10-22</c:v>
                </c:pt>
                <c:pt idx="4578">
                  <c:v>2021-10-25</c:v>
                </c:pt>
                <c:pt idx="4579">
                  <c:v>2021-10-26</c:v>
                </c:pt>
                <c:pt idx="4580">
                  <c:v>2021-10-27</c:v>
                </c:pt>
                <c:pt idx="4581">
                  <c:v>2021-10-28</c:v>
                </c:pt>
                <c:pt idx="4582">
                  <c:v>2021-10-29</c:v>
                </c:pt>
                <c:pt idx="4583">
                  <c:v>2021-11-01</c:v>
                </c:pt>
                <c:pt idx="4584">
                  <c:v>2021-11-02</c:v>
                </c:pt>
                <c:pt idx="4585">
                  <c:v>2021-11-03</c:v>
                </c:pt>
                <c:pt idx="4586">
                  <c:v>2021-11-04</c:v>
                </c:pt>
                <c:pt idx="4587">
                  <c:v>2021-11-05</c:v>
                </c:pt>
                <c:pt idx="4588">
                  <c:v>2021-11-08</c:v>
                </c:pt>
                <c:pt idx="4589">
                  <c:v>2021-11-09</c:v>
                </c:pt>
                <c:pt idx="4590">
                  <c:v>2021-11-10</c:v>
                </c:pt>
                <c:pt idx="4591">
                  <c:v>2021-11-11</c:v>
                </c:pt>
                <c:pt idx="4592">
                  <c:v>2021-11-12</c:v>
                </c:pt>
                <c:pt idx="4593">
                  <c:v>2021-11-15</c:v>
                </c:pt>
                <c:pt idx="4594">
                  <c:v>2021-11-16</c:v>
                </c:pt>
                <c:pt idx="4595">
                  <c:v>2021-11-17</c:v>
                </c:pt>
                <c:pt idx="4596">
                  <c:v>2021-11-18</c:v>
                </c:pt>
                <c:pt idx="4597">
                  <c:v>2021-11-19</c:v>
                </c:pt>
                <c:pt idx="4598">
                  <c:v>2021-11-22</c:v>
                </c:pt>
                <c:pt idx="4599">
                  <c:v>2021-11-23</c:v>
                </c:pt>
                <c:pt idx="4600">
                  <c:v>2021-11-24</c:v>
                </c:pt>
                <c:pt idx="4601">
                  <c:v>2021-11-29</c:v>
                </c:pt>
                <c:pt idx="4602">
                  <c:v>2021-11-30</c:v>
                </c:pt>
                <c:pt idx="4603">
                  <c:v>2021-12-01</c:v>
                </c:pt>
                <c:pt idx="4604">
                  <c:v>2021-12-02</c:v>
                </c:pt>
                <c:pt idx="4605">
                  <c:v>2021-12-03</c:v>
                </c:pt>
                <c:pt idx="4606">
                  <c:v>2021-12-06</c:v>
                </c:pt>
                <c:pt idx="4607">
                  <c:v>2021-12-07</c:v>
                </c:pt>
                <c:pt idx="4608">
                  <c:v>2021-12-08</c:v>
                </c:pt>
                <c:pt idx="4609">
                  <c:v>2021-12-09</c:v>
                </c:pt>
                <c:pt idx="4610">
                  <c:v>2021-12-10</c:v>
                </c:pt>
                <c:pt idx="4611">
                  <c:v>2021-12-13</c:v>
                </c:pt>
                <c:pt idx="4612">
                  <c:v>2021-12-14</c:v>
                </c:pt>
                <c:pt idx="4613">
                  <c:v>2021-12-15</c:v>
                </c:pt>
                <c:pt idx="4614">
                  <c:v>2021-12-16</c:v>
                </c:pt>
                <c:pt idx="4615">
                  <c:v>2021-12-17</c:v>
                </c:pt>
                <c:pt idx="4616">
                  <c:v>2021-12-20</c:v>
                </c:pt>
                <c:pt idx="4617">
                  <c:v>2021-12-21</c:v>
                </c:pt>
                <c:pt idx="4618">
                  <c:v>2021-12-22</c:v>
                </c:pt>
                <c:pt idx="4619">
                  <c:v>2021-12-23</c:v>
                </c:pt>
                <c:pt idx="4620">
                  <c:v>2021-12-29</c:v>
                </c:pt>
                <c:pt idx="4621">
                  <c:v>2021-12-30</c:v>
                </c:pt>
                <c:pt idx="4622">
                  <c:v>2021-12-31</c:v>
                </c:pt>
                <c:pt idx="4623">
                  <c:v>2022-01-03</c:v>
                </c:pt>
                <c:pt idx="4624">
                  <c:v>2022-01-04</c:v>
                </c:pt>
                <c:pt idx="4625">
                  <c:v>2022-01-05</c:v>
                </c:pt>
                <c:pt idx="4626">
                  <c:v>2022-01-06</c:v>
                </c:pt>
                <c:pt idx="4627">
                  <c:v>2022-01-07</c:v>
                </c:pt>
                <c:pt idx="4628">
                  <c:v>2022-01-10</c:v>
                </c:pt>
                <c:pt idx="4629">
                  <c:v>2022-01-11</c:v>
                </c:pt>
                <c:pt idx="4630">
                  <c:v>2022-01-12</c:v>
                </c:pt>
                <c:pt idx="4631">
                  <c:v>2022-01-13</c:v>
                </c:pt>
                <c:pt idx="4632">
                  <c:v>2022-01-14</c:v>
                </c:pt>
                <c:pt idx="4633">
                  <c:v>2022-01-18</c:v>
                </c:pt>
                <c:pt idx="4634">
                  <c:v>2022-01-19</c:v>
                </c:pt>
                <c:pt idx="4635">
                  <c:v>2022-01-20</c:v>
                </c:pt>
                <c:pt idx="4636">
                  <c:v>2022-01-21</c:v>
                </c:pt>
                <c:pt idx="4637">
                  <c:v>2022-01-24</c:v>
                </c:pt>
                <c:pt idx="4638">
                  <c:v>2022-01-25</c:v>
                </c:pt>
                <c:pt idx="4639">
                  <c:v>2022-01-26</c:v>
                </c:pt>
                <c:pt idx="4640">
                  <c:v>2022-01-27</c:v>
                </c:pt>
                <c:pt idx="4641">
                  <c:v>2022-01-28</c:v>
                </c:pt>
                <c:pt idx="4642">
                  <c:v>2022-01-31</c:v>
                </c:pt>
                <c:pt idx="4643">
                  <c:v>2022-02-01</c:v>
                </c:pt>
                <c:pt idx="4644">
                  <c:v>2022-02-02</c:v>
                </c:pt>
                <c:pt idx="4645">
                  <c:v>2022-02-03</c:v>
                </c:pt>
                <c:pt idx="4646">
                  <c:v>2022-02-04</c:v>
                </c:pt>
                <c:pt idx="4647">
                  <c:v>2022-02-07</c:v>
                </c:pt>
                <c:pt idx="4648">
                  <c:v>2022-02-08</c:v>
                </c:pt>
                <c:pt idx="4649">
                  <c:v>2022-02-09</c:v>
                </c:pt>
                <c:pt idx="4650">
                  <c:v>2022-02-10</c:v>
                </c:pt>
                <c:pt idx="4651">
                  <c:v>2022-02-11</c:v>
                </c:pt>
                <c:pt idx="4652">
                  <c:v>2022-02-14</c:v>
                </c:pt>
                <c:pt idx="4653">
                  <c:v>2022-02-15</c:v>
                </c:pt>
                <c:pt idx="4654">
                  <c:v>2022-02-16</c:v>
                </c:pt>
                <c:pt idx="4655">
                  <c:v>2022-02-17</c:v>
                </c:pt>
                <c:pt idx="4656">
                  <c:v>2022-02-18</c:v>
                </c:pt>
                <c:pt idx="4657">
                  <c:v>2022-02-22</c:v>
                </c:pt>
                <c:pt idx="4658">
                  <c:v>2022-02-23</c:v>
                </c:pt>
                <c:pt idx="4659">
                  <c:v>2022-02-24</c:v>
                </c:pt>
                <c:pt idx="4660">
                  <c:v>2022-02-25</c:v>
                </c:pt>
                <c:pt idx="4661">
                  <c:v>2022-02-28</c:v>
                </c:pt>
                <c:pt idx="4662">
                  <c:v>2022-03-01</c:v>
                </c:pt>
                <c:pt idx="4663">
                  <c:v>2022-03-02</c:v>
                </c:pt>
                <c:pt idx="4664">
                  <c:v>2022-03-03</c:v>
                </c:pt>
                <c:pt idx="4665">
                  <c:v>2022-03-04</c:v>
                </c:pt>
                <c:pt idx="4666">
                  <c:v>2022-03-07</c:v>
                </c:pt>
                <c:pt idx="4667">
                  <c:v>2022-03-08</c:v>
                </c:pt>
                <c:pt idx="4668">
                  <c:v>2022-03-09</c:v>
                </c:pt>
                <c:pt idx="4669">
                  <c:v>2022-03-10</c:v>
                </c:pt>
                <c:pt idx="4670">
                  <c:v>2022-03-11</c:v>
                </c:pt>
                <c:pt idx="4671">
                  <c:v>2022-03-14</c:v>
                </c:pt>
                <c:pt idx="4672">
                  <c:v>2022-03-15</c:v>
                </c:pt>
                <c:pt idx="4673">
                  <c:v>2022-03-16</c:v>
                </c:pt>
                <c:pt idx="4674">
                  <c:v>2022-03-17</c:v>
                </c:pt>
                <c:pt idx="4675">
                  <c:v>2022-03-18</c:v>
                </c:pt>
                <c:pt idx="4676">
                  <c:v>2022-03-21</c:v>
                </c:pt>
                <c:pt idx="4677">
                  <c:v>2022-03-22</c:v>
                </c:pt>
                <c:pt idx="4678">
                  <c:v>2022-03-23</c:v>
                </c:pt>
                <c:pt idx="4679">
                  <c:v>2022-03-24</c:v>
                </c:pt>
                <c:pt idx="4680">
                  <c:v>2022-03-25</c:v>
                </c:pt>
                <c:pt idx="4681">
                  <c:v>2022-03-28</c:v>
                </c:pt>
                <c:pt idx="4682">
                  <c:v>2022-03-29</c:v>
                </c:pt>
                <c:pt idx="4683">
                  <c:v>2022-03-30</c:v>
                </c:pt>
                <c:pt idx="4684">
                  <c:v>2022-03-31</c:v>
                </c:pt>
                <c:pt idx="4685">
                  <c:v>2022-04-01</c:v>
                </c:pt>
                <c:pt idx="4686">
                  <c:v>2022-04-04</c:v>
                </c:pt>
                <c:pt idx="4687">
                  <c:v>2022-04-05</c:v>
                </c:pt>
                <c:pt idx="4688">
                  <c:v>2022-04-06</c:v>
                </c:pt>
                <c:pt idx="4689">
                  <c:v>2022-04-07</c:v>
                </c:pt>
                <c:pt idx="4690">
                  <c:v>2022-04-08</c:v>
                </c:pt>
                <c:pt idx="4691">
                  <c:v>2022-04-11</c:v>
                </c:pt>
                <c:pt idx="4692">
                  <c:v>2022-04-12</c:v>
                </c:pt>
                <c:pt idx="4693">
                  <c:v>2022-04-13</c:v>
                </c:pt>
                <c:pt idx="4694">
                  <c:v>2022-04-14</c:v>
                </c:pt>
                <c:pt idx="4695">
                  <c:v>2022-04-19</c:v>
                </c:pt>
                <c:pt idx="4696">
                  <c:v>2022-04-20</c:v>
                </c:pt>
                <c:pt idx="4697">
                  <c:v>2022-04-21</c:v>
                </c:pt>
                <c:pt idx="4698">
                  <c:v>2022-04-22</c:v>
                </c:pt>
                <c:pt idx="4699">
                  <c:v>2022-04-25</c:v>
                </c:pt>
                <c:pt idx="4700">
                  <c:v>2022-04-26</c:v>
                </c:pt>
                <c:pt idx="4701">
                  <c:v>2022-04-27</c:v>
                </c:pt>
                <c:pt idx="4702">
                  <c:v>2022-04-28</c:v>
                </c:pt>
                <c:pt idx="4703">
                  <c:v>2022-04-29</c:v>
                </c:pt>
                <c:pt idx="4704">
                  <c:v>2022-05-03</c:v>
                </c:pt>
                <c:pt idx="4705">
                  <c:v>2022-05-04</c:v>
                </c:pt>
                <c:pt idx="4706">
                  <c:v>2022-05-05</c:v>
                </c:pt>
                <c:pt idx="4707">
                  <c:v>2022-05-06</c:v>
                </c:pt>
                <c:pt idx="4708">
                  <c:v>2022-05-09</c:v>
                </c:pt>
                <c:pt idx="4709">
                  <c:v>2022-05-10</c:v>
                </c:pt>
                <c:pt idx="4710">
                  <c:v>2022-05-11</c:v>
                </c:pt>
                <c:pt idx="4711">
                  <c:v>2022-05-12</c:v>
                </c:pt>
                <c:pt idx="4712">
                  <c:v>2022-05-13</c:v>
                </c:pt>
                <c:pt idx="4713">
                  <c:v>2022-05-16</c:v>
                </c:pt>
                <c:pt idx="4714">
                  <c:v>2022-05-17</c:v>
                </c:pt>
                <c:pt idx="4715">
                  <c:v>2022-05-18</c:v>
                </c:pt>
                <c:pt idx="4716">
                  <c:v>2022-05-19</c:v>
                </c:pt>
                <c:pt idx="4717">
                  <c:v>2022-05-20</c:v>
                </c:pt>
                <c:pt idx="4718">
                  <c:v>2022-05-23</c:v>
                </c:pt>
                <c:pt idx="4719">
                  <c:v>2022-05-24</c:v>
                </c:pt>
                <c:pt idx="4720">
                  <c:v>2022-05-25</c:v>
                </c:pt>
                <c:pt idx="4721">
                  <c:v>2022-05-26</c:v>
                </c:pt>
                <c:pt idx="4722">
                  <c:v>2022-05-27</c:v>
                </c:pt>
                <c:pt idx="4723">
                  <c:v>2022-05-31</c:v>
                </c:pt>
                <c:pt idx="4724">
                  <c:v>2022-06-01</c:v>
                </c:pt>
                <c:pt idx="4725">
                  <c:v>2022-06-03</c:v>
                </c:pt>
                <c:pt idx="4726">
                  <c:v>2022-06-06</c:v>
                </c:pt>
                <c:pt idx="4727">
                  <c:v>2022-06-07</c:v>
                </c:pt>
                <c:pt idx="4728">
                  <c:v>2022-06-08</c:v>
                </c:pt>
                <c:pt idx="4729">
                  <c:v>2022-06-09</c:v>
                </c:pt>
                <c:pt idx="4730">
                  <c:v>2022-06-10</c:v>
                </c:pt>
                <c:pt idx="4731">
                  <c:v>2022-06-13</c:v>
                </c:pt>
                <c:pt idx="4732">
                  <c:v>2022-06-14</c:v>
                </c:pt>
                <c:pt idx="4733">
                  <c:v>2022-06-15</c:v>
                </c:pt>
                <c:pt idx="4734">
                  <c:v>2022-06-16</c:v>
                </c:pt>
                <c:pt idx="4735">
                  <c:v>2022-06-17</c:v>
                </c:pt>
                <c:pt idx="4736">
                  <c:v>2022-06-21</c:v>
                </c:pt>
                <c:pt idx="4737">
                  <c:v>2022-06-22</c:v>
                </c:pt>
                <c:pt idx="4738">
                  <c:v>2022-06-23</c:v>
                </c:pt>
                <c:pt idx="4739">
                  <c:v>2022-06-24</c:v>
                </c:pt>
                <c:pt idx="4740">
                  <c:v>2022-06-27</c:v>
                </c:pt>
                <c:pt idx="4741">
                  <c:v>2022-06-28</c:v>
                </c:pt>
                <c:pt idx="4742">
                  <c:v>2022-06-29</c:v>
                </c:pt>
                <c:pt idx="4743">
                  <c:v>2022-06-30</c:v>
                </c:pt>
                <c:pt idx="4744">
                  <c:v>2022-07-01</c:v>
                </c:pt>
                <c:pt idx="4745">
                  <c:v>2022-07-05</c:v>
                </c:pt>
                <c:pt idx="4746">
                  <c:v>2022-07-06</c:v>
                </c:pt>
                <c:pt idx="4747">
                  <c:v>2022-07-07</c:v>
                </c:pt>
                <c:pt idx="4748">
                  <c:v>2022-07-08</c:v>
                </c:pt>
                <c:pt idx="4749">
                  <c:v>2022-07-11</c:v>
                </c:pt>
                <c:pt idx="4750">
                  <c:v>2022-07-12</c:v>
                </c:pt>
                <c:pt idx="4751">
                  <c:v>2022-07-13</c:v>
                </c:pt>
                <c:pt idx="4752">
                  <c:v>2022-07-14</c:v>
                </c:pt>
                <c:pt idx="4753">
                  <c:v>2022-07-15</c:v>
                </c:pt>
                <c:pt idx="4754">
                  <c:v>2022-07-18</c:v>
                </c:pt>
                <c:pt idx="4755">
                  <c:v>2022-07-19</c:v>
                </c:pt>
                <c:pt idx="4756">
                  <c:v>2022-07-20</c:v>
                </c:pt>
                <c:pt idx="4757">
                  <c:v>2022-07-21</c:v>
                </c:pt>
                <c:pt idx="4758">
                  <c:v>2022-07-22</c:v>
                </c:pt>
                <c:pt idx="4759">
                  <c:v>2022-07-25</c:v>
                </c:pt>
                <c:pt idx="4760">
                  <c:v>2022-07-26</c:v>
                </c:pt>
                <c:pt idx="4761">
                  <c:v>2022-07-27</c:v>
                </c:pt>
                <c:pt idx="4762">
                  <c:v>2022-07-28</c:v>
                </c:pt>
                <c:pt idx="4763">
                  <c:v>2022-07-29</c:v>
                </c:pt>
                <c:pt idx="4764">
                  <c:v>2022-08-01</c:v>
                </c:pt>
                <c:pt idx="4765">
                  <c:v>2022-08-02</c:v>
                </c:pt>
                <c:pt idx="4766">
                  <c:v>2022-08-03</c:v>
                </c:pt>
                <c:pt idx="4767">
                  <c:v>2022-08-04</c:v>
                </c:pt>
                <c:pt idx="4768">
                  <c:v>2022-08-05</c:v>
                </c:pt>
                <c:pt idx="4769">
                  <c:v>2022-08-08</c:v>
                </c:pt>
                <c:pt idx="4770">
                  <c:v>2022-08-09</c:v>
                </c:pt>
                <c:pt idx="4771">
                  <c:v>2022-08-10</c:v>
                </c:pt>
                <c:pt idx="4772">
                  <c:v>2022-08-11</c:v>
                </c:pt>
                <c:pt idx="4773">
                  <c:v>2022-08-12</c:v>
                </c:pt>
                <c:pt idx="4774">
                  <c:v>2022-08-15</c:v>
                </c:pt>
                <c:pt idx="4775">
                  <c:v>2022-08-16</c:v>
                </c:pt>
                <c:pt idx="4776">
                  <c:v>2022-08-17</c:v>
                </c:pt>
                <c:pt idx="4777">
                  <c:v>2022-08-18</c:v>
                </c:pt>
                <c:pt idx="4778">
                  <c:v>2022-08-19</c:v>
                </c:pt>
                <c:pt idx="4779">
                  <c:v>2022-08-22</c:v>
                </c:pt>
                <c:pt idx="4780">
                  <c:v>2022-08-23</c:v>
                </c:pt>
                <c:pt idx="4781">
                  <c:v>2022-08-24</c:v>
                </c:pt>
                <c:pt idx="4782">
                  <c:v>2022-08-25</c:v>
                </c:pt>
                <c:pt idx="4783">
                  <c:v>2022-08-26</c:v>
                </c:pt>
                <c:pt idx="4784">
                  <c:v>2022-08-30</c:v>
                </c:pt>
                <c:pt idx="4785">
                  <c:v>2022-08-31</c:v>
                </c:pt>
                <c:pt idx="4786">
                  <c:v>2022-09-01</c:v>
                </c:pt>
                <c:pt idx="4787">
                  <c:v>2022-09-02</c:v>
                </c:pt>
                <c:pt idx="4788">
                  <c:v>2022-09-06</c:v>
                </c:pt>
                <c:pt idx="4789">
                  <c:v>2022-09-07</c:v>
                </c:pt>
                <c:pt idx="4790">
                  <c:v>2022-09-08</c:v>
                </c:pt>
                <c:pt idx="4791">
                  <c:v>2022-09-09</c:v>
                </c:pt>
                <c:pt idx="4792">
                  <c:v>2022-09-12</c:v>
                </c:pt>
                <c:pt idx="4793">
                  <c:v>2022-09-13</c:v>
                </c:pt>
                <c:pt idx="4794">
                  <c:v>2022-09-14</c:v>
                </c:pt>
                <c:pt idx="4795">
                  <c:v>2022-09-15</c:v>
                </c:pt>
                <c:pt idx="4796">
                  <c:v>2022-09-16</c:v>
                </c:pt>
                <c:pt idx="4797">
                  <c:v>2022-09-20</c:v>
                </c:pt>
                <c:pt idx="4798">
                  <c:v>2022-09-21</c:v>
                </c:pt>
                <c:pt idx="4799">
                  <c:v>2022-09-22</c:v>
                </c:pt>
                <c:pt idx="4800">
                  <c:v>2022-09-23</c:v>
                </c:pt>
                <c:pt idx="4801">
                  <c:v>2022-09-26</c:v>
                </c:pt>
                <c:pt idx="4802">
                  <c:v>2022-09-27</c:v>
                </c:pt>
                <c:pt idx="4803">
                  <c:v>2022-09-28</c:v>
                </c:pt>
                <c:pt idx="4804">
                  <c:v>2022-09-29</c:v>
                </c:pt>
                <c:pt idx="4805">
                  <c:v>2022-09-30</c:v>
                </c:pt>
                <c:pt idx="4806">
                  <c:v>2022-10-03</c:v>
                </c:pt>
                <c:pt idx="4807">
                  <c:v>2022-10-04</c:v>
                </c:pt>
                <c:pt idx="4808">
                  <c:v>2022-10-05</c:v>
                </c:pt>
                <c:pt idx="4809">
                  <c:v>2022-10-06</c:v>
                </c:pt>
                <c:pt idx="4810">
                  <c:v>2022-10-07</c:v>
                </c:pt>
                <c:pt idx="4811">
                  <c:v>2022-10-10</c:v>
                </c:pt>
                <c:pt idx="4812">
                  <c:v>2022-10-11</c:v>
                </c:pt>
                <c:pt idx="4813">
                  <c:v>2022-10-12</c:v>
                </c:pt>
                <c:pt idx="4814">
                  <c:v>2022-10-13</c:v>
                </c:pt>
                <c:pt idx="4815">
                  <c:v>2022-10-14</c:v>
                </c:pt>
                <c:pt idx="4816">
                  <c:v>2022-10-17</c:v>
                </c:pt>
                <c:pt idx="4817">
                  <c:v>2022-10-18</c:v>
                </c:pt>
                <c:pt idx="4818">
                  <c:v>2022-10-19</c:v>
                </c:pt>
                <c:pt idx="4819">
                  <c:v>2022-10-20</c:v>
                </c:pt>
                <c:pt idx="4820">
                  <c:v>2022-10-21</c:v>
                </c:pt>
                <c:pt idx="4821">
                  <c:v>2022-10-24</c:v>
                </c:pt>
                <c:pt idx="4822">
                  <c:v>2022-10-25</c:v>
                </c:pt>
                <c:pt idx="4823">
                  <c:v>2022-10-26</c:v>
                </c:pt>
                <c:pt idx="4824">
                  <c:v>2022-10-27</c:v>
                </c:pt>
                <c:pt idx="4825">
                  <c:v>2022-10-28</c:v>
                </c:pt>
                <c:pt idx="4826">
                  <c:v>2022-10-31</c:v>
                </c:pt>
                <c:pt idx="4827">
                  <c:v>2022-11-01</c:v>
                </c:pt>
                <c:pt idx="4828">
                  <c:v>2022-11-02</c:v>
                </c:pt>
                <c:pt idx="4829">
                  <c:v>2022-11-03</c:v>
                </c:pt>
                <c:pt idx="4830">
                  <c:v>2022-11-04</c:v>
                </c:pt>
                <c:pt idx="4831">
                  <c:v>2022-11-07</c:v>
                </c:pt>
                <c:pt idx="4832">
                  <c:v>2022-11-08</c:v>
                </c:pt>
                <c:pt idx="4833">
                  <c:v>2022-11-09</c:v>
                </c:pt>
                <c:pt idx="4834">
                  <c:v>2022-11-10</c:v>
                </c:pt>
                <c:pt idx="4835">
                  <c:v>2022-11-11</c:v>
                </c:pt>
                <c:pt idx="4836">
                  <c:v>2022-11-14</c:v>
                </c:pt>
                <c:pt idx="4837">
                  <c:v>2022-11-15</c:v>
                </c:pt>
                <c:pt idx="4838">
                  <c:v>2022-11-16</c:v>
                </c:pt>
                <c:pt idx="4839">
                  <c:v>2022-11-17</c:v>
                </c:pt>
                <c:pt idx="4840">
                  <c:v>2022-11-18</c:v>
                </c:pt>
                <c:pt idx="4841">
                  <c:v>2022-11-21</c:v>
                </c:pt>
                <c:pt idx="4842">
                  <c:v>2022-11-22</c:v>
                </c:pt>
                <c:pt idx="4843">
                  <c:v>2022-11-23</c:v>
                </c:pt>
                <c:pt idx="4844">
                  <c:v>2022-11-25</c:v>
                </c:pt>
                <c:pt idx="4845">
                  <c:v>2022-11-28</c:v>
                </c:pt>
                <c:pt idx="4846">
                  <c:v>2022-11-29</c:v>
                </c:pt>
                <c:pt idx="4847">
                  <c:v>2022-11-30</c:v>
                </c:pt>
                <c:pt idx="4848">
                  <c:v>2022-12-01</c:v>
                </c:pt>
                <c:pt idx="4849">
                  <c:v>2022-12-02</c:v>
                </c:pt>
                <c:pt idx="4850">
                  <c:v>2022-12-05</c:v>
                </c:pt>
                <c:pt idx="4851">
                  <c:v>2022-12-06</c:v>
                </c:pt>
                <c:pt idx="4852">
                  <c:v>2022-12-07</c:v>
                </c:pt>
                <c:pt idx="4853">
                  <c:v>2022-12-08</c:v>
                </c:pt>
                <c:pt idx="4854">
                  <c:v>2022-12-09</c:v>
                </c:pt>
                <c:pt idx="4855">
                  <c:v>2022-12-12</c:v>
                </c:pt>
                <c:pt idx="4856">
                  <c:v>2022-12-13</c:v>
                </c:pt>
                <c:pt idx="4857">
                  <c:v>2022-12-14</c:v>
                </c:pt>
                <c:pt idx="4858">
                  <c:v>2022-12-15</c:v>
                </c:pt>
                <c:pt idx="4859">
                  <c:v>2022-12-16</c:v>
                </c:pt>
                <c:pt idx="4860">
                  <c:v>2022-12-19</c:v>
                </c:pt>
                <c:pt idx="4861">
                  <c:v>2022-12-20</c:v>
                </c:pt>
                <c:pt idx="4862">
                  <c:v>2022-12-21</c:v>
                </c:pt>
                <c:pt idx="4863">
                  <c:v>2022-12-22</c:v>
                </c:pt>
                <c:pt idx="4864">
                  <c:v>2022-12-23</c:v>
                </c:pt>
                <c:pt idx="4865">
                  <c:v>2022-12-28</c:v>
                </c:pt>
                <c:pt idx="4866">
                  <c:v>2022-12-29</c:v>
                </c:pt>
                <c:pt idx="4867">
                  <c:v>2022-12-30</c:v>
                </c:pt>
                <c:pt idx="4868">
                  <c:v>2023-01-03</c:v>
                </c:pt>
                <c:pt idx="4869">
                  <c:v>2023-01-04</c:v>
                </c:pt>
                <c:pt idx="4870">
                  <c:v>2023-01-05</c:v>
                </c:pt>
                <c:pt idx="4871">
                  <c:v>2023-01-06</c:v>
                </c:pt>
                <c:pt idx="4872">
                  <c:v>2023-01-09</c:v>
                </c:pt>
                <c:pt idx="4873">
                  <c:v>2023-01-10</c:v>
                </c:pt>
                <c:pt idx="4874">
                  <c:v>2023-01-11</c:v>
                </c:pt>
                <c:pt idx="4875">
                  <c:v>2023-01-12</c:v>
                </c:pt>
                <c:pt idx="4876">
                  <c:v>2023-01-13</c:v>
                </c:pt>
                <c:pt idx="4877">
                  <c:v>2023-01-17</c:v>
                </c:pt>
                <c:pt idx="4878">
                  <c:v>2023-01-18</c:v>
                </c:pt>
                <c:pt idx="4879">
                  <c:v>2023-01-19</c:v>
                </c:pt>
                <c:pt idx="4880">
                  <c:v>2023-01-20</c:v>
                </c:pt>
                <c:pt idx="4881">
                  <c:v>2023-01-23</c:v>
                </c:pt>
                <c:pt idx="4882">
                  <c:v>2023-01-24</c:v>
                </c:pt>
                <c:pt idx="4883">
                  <c:v>2023-01-25</c:v>
                </c:pt>
                <c:pt idx="4884">
                  <c:v>2023-01-26</c:v>
                </c:pt>
                <c:pt idx="4885">
                  <c:v>2023-01-27</c:v>
                </c:pt>
                <c:pt idx="4886">
                  <c:v>2023-01-30</c:v>
                </c:pt>
                <c:pt idx="4887">
                  <c:v>2023-01-31</c:v>
                </c:pt>
                <c:pt idx="4888">
                  <c:v>2023-02-01</c:v>
                </c:pt>
                <c:pt idx="4889">
                  <c:v>2023-02-02</c:v>
                </c:pt>
                <c:pt idx="4890">
                  <c:v>2023-02-03</c:v>
                </c:pt>
                <c:pt idx="4891">
                  <c:v>2023-02-06</c:v>
                </c:pt>
                <c:pt idx="4892">
                  <c:v>2023-02-07</c:v>
                </c:pt>
                <c:pt idx="4893">
                  <c:v>2023-02-08</c:v>
                </c:pt>
                <c:pt idx="4894">
                  <c:v>2023-02-09</c:v>
                </c:pt>
                <c:pt idx="4895">
                  <c:v>2023-02-10</c:v>
                </c:pt>
                <c:pt idx="4896">
                  <c:v>2023-02-13</c:v>
                </c:pt>
                <c:pt idx="4897">
                  <c:v>2023-02-14</c:v>
                </c:pt>
                <c:pt idx="4898">
                  <c:v>2023-02-15</c:v>
                </c:pt>
                <c:pt idx="4899">
                  <c:v>2023-02-16</c:v>
                </c:pt>
                <c:pt idx="4900">
                  <c:v>2023-02-17</c:v>
                </c:pt>
                <c:pt idx="4901">
                  <c:v>2023-02-21</c:v>
                </c:pt>
                <c:pt idx="4902">
                  <c:v>2023-02-22</c:v>
                </c:pt>
                <c:pt idx="4903">
                  <c:v>2023-02-23</c:v>
                </c:pt>
                <c:pt idx="4904">
                  <c:v>2023-02-24</c:v>
                </c:pt>
                <c:pt idx="4905">
                  <c:v>2023-02-27</c:v>
                </c:pt>
                <c:pt idx="4906">
                  <c:v>2023-02-28</c:v>
                </c:pt>
                <c:pt idx="4907">
                  <c:v>2023-03-01</c:v>
                </c:pt>
                <c:pt idx="4908">
                  <c:v>2023-03-02</c:v>
                </c:pt>
                <c:pt idx="4909">
                  <c:v>2023-03-03</c:v>
                </c:pt>
                <c:pt idx="4910">
                  <c:v>2023-03-06</c:v>
                </c:pt>
                <c:pt idx="4911">
                  <c:v>2023-03-07</c:v>
                </c:pt>
                <c:pt idx="4912">
                  <c:v>2023-03-08</c:v>
                </c:pt>
                <c:pt idx="4913">
                  <c:v>2023-03-09</c:v>
                </c:pt>
                <c:pt idx="4914">
                  <c:v>2023-03-10</c:v>
                </c:pt>
                <c:pt idx="4915">
                  <c:v>2023-03-13</c:v>
                </c:pt>
                <c:pt idx="4916">
                  <c:v>2023-03-14</c:v>
                </c:pt>
                <c:pt idx="4917">
                  <c:v>2023-03-15</c:v>
                </c:pt>
                <c:pt idx="4918">
                  <c:v>2023-03-16</c:v>
                </c:pt>
                <c:pt idx="4919">
                  <c:v>2023-03-17</c:v>
                </c:pt>
                <c:pt idx="4920">
                  <c:v>2023-03-20</c:v>
                </c:pt>
                <c:pt idx="4921">
                  <c:v>2023-03-21</c:v>
                </c:pt>
                <c:pt idx="4922">
                  <c:v>2023-03-22</c:v>
                </c:pt>
                <c:pt idx="4923">
                  <c:v>2023-03-23</c:v>
                </c:pt>
                <c:pt idx="4924">
                  <c:v>2023-03-24</c:v>
                </c:pt>
                <c:pt idx="4925">
                  <c:v>2023-03-27</c:v>
                </c:pt>
                <c:pt idx="4926">
                  <c:v>2023-03-28</c:v>
                </c:pt>
                <c:pt idx="4927">
                  <c:v>2023-03-29</c:v>
                </c:pt>
                <c:pt idx="4928">
                  <c:v>2023-03-30</c:v>
                </c:pt>
                <c:pt idx="4929">
                  <c:v>2023-03-31</c:v>
                </c:pt>
                <c:pt idx="4930">
                  <c:v>2023-04-03</c:v>
                </c:pt>
                <c:pt idx="4931">
                  <c:v>2023-04-04</c:v>
                </c:pt>
                <c:pt idx="4932">
                  <c:v>2023-04-05</c:v>
                </c:pt>
                <c:pt idx="4933">
                  <c:v>2023-04-06</c:v>
                </c:pt>
                <c:pt idx="4934">
                  <c:v>2023-04-11</c:v>
                </c:pt>
                <c:pt idx="4935">
                  <c:v>2023-04-12</c:v>
                </c:pt>
                <c:pt idx="4936">
                  <c:v>2023-04-13</c:v>
                </c:pt>
                <c:pt idx="4937">
                  <c:v>2023-04-14</c:v>
                </c:pt>
                <c:pt idx="4938">
                  <c:v>2023-04-17</c:v>
                </c:pt>
                <c:pt idx="4939">
                  <c:v>2023-04-18</c:v>
                </c:pt>
                <c:pt idx="4940">
                  <c:v>2023-04-19</c:v>
                </c:pt>
                <c:pt idx="4941">
                  <c:v>2023-04-20</c:v>
                </c:pt>
                <c:pt idx="4942">
                  <c:v>2023-04-21</c:v>
                </c:pt>
                <c:pt idx="4943">
                  <c:v>2023-04-24</c:v>
                </c:pt>
                <c:pt idx="4944">
                  <c:v>2023-04-25</c:v>
                </c:pt>
                <c:pt idx="4945">
                  <c:v>2023-04-26</c:v>
                </c:pt>
                <c:pt idx="4946">
                  <c:v>2023-04-27</c:v>
                </c:pt>
                <c:pt idx="4947">
                  <c:v>2023-04-28</c:v>
                </c:pt>
                <c:pt idx="4948">
                  <c:v>2023-05-02</c:v>
                </c:pt>
                <c:pt idx="4949">
                  <c:v>2023-05-03</c:v>
                </c:pt>
                <c:pt idx="4950">
                  <c:v>2023-05-04</c:v>
                </c:pt>
                <c:pt idx="4951">
                  <c:v>2023-05-05</c:v>
                </c:pt>
                <c:pt idx="4952">
                  <c:v>2023-05-09</c:v>
                </c:pt>
                <c:pt idx="4953">
                  <c:v>2023-05-10</c:v>
                </c:pt>
                <c:pt idx="4954">
                  <c:v>2023-05-11</c:v>
                </c:pt>
                <c:pt idx="4955">
                  <c:v>2023-05-12</c:v>
                </c:pt>
                <c:pt idx="4956">
                  <c:v>2023-05-15</c:v>
                </c:pt>
                <c:pt idx="4957">
                  <c:v>2023-05-16</c:v>
                </c:pt>
                <c:pt idx="4958">
                  <c:v>2023-05-17</c:v>
                </c:pt>
                <c:pt idx="4959">
                  <c:v>2023-05-18</c:v>
                </c:pt>
                <c:pt idx="4960">
                  <c:v>2023-05-19</c:v>
                </c:pt>
                <c:pt idx="4961">
                  <c:v>2023-05-22</c:v>
                </c:pt>
                <c:pt idx="4962">
                  <c:v>2023-05-23</c:v>
                </c:pt>
                <c:pt idx="4963">
                  <c:v>2023-05-24</c:v>
                </c:pt>
                <c:pt idx="4964">
                  <c:v>2023-05-25</c:v>
                </c:pt>
                <c:pt idx="4965">
                  <c:v>2023-05-26</c:v>
                </c:pt>
                <c:pt idx="4966">
                  <c:v>2023-05-30</c:v>
                </c:pt>
                <c:pt idx="4967">
                  <c:v>2023-05-31</c:v>
                </c:pt>
                <c:pt idx="4968">
                  <c:v>2023-06-01</c:v>
                </c:pt>
                <c:pt idx="4969">
                  <c:v>2023-06-02</c:v>
                </c:pt>
                <c:pt idx="4970">
                  <c:v>2023-06-05</c:v>
                </c:pt>
                <c:pt idx="4971">
                  <c:v>2023-06-06</c:v>
                </c:pt>
                <c:pt idx="4972">
                  <c:v>2023-06-07</c:v>
                </c:pt>
                <c:pt idx="4973">
                  <c:v>2023-06-08</c:v>
                </c:pt>
                <c:pt idx="4974">
                  <c:v>2023-06-09</c:v>
                </c:pt>
                <c:pt idx="4975">
                  <c:v>2023-06-12</c:v>
                </c:pt>
                <c:pt idx="4976">
                  <c:v>2023-06-13</c:v>
                </c:pt>
                <c:pt idx="4977">
                  <c:v>2023-06-14</c:v>
                </c:pt>
                <c:pt idx="4978">
                  <c:v>2023-06-15</c:v>
                </c:pt>
                <c:pt idx="4979">
                  <c:v>2023-06-16</c:v>
                </c:pt>
                <c:pt idx="4980">
                  <c:v>2023-06-20</c:v>
                </c:pt>
                <c:pt idx="4981">
                  <c:v>2023-06-21</c:v>
                </c:pt>
                <c:pt idx="4982">
                  <c:v>2023-06-22</c:v>
                </c:pt>
                <c:pt idx="4983">
                  <c:v>2023-06-23</c:v>
                </c:pt>
                <c:pt idx="4984">
                  <c:v>2023-06-26</c:v>
                </c:pt>
                <c:pt idx="4985">
                  <c:v>2023-06-27</c:v>
                </c:pt>
                <c:pt idx="4986">
                  <c:v>2023-06-28</c:v>
                </c:pt>
                <c:pt idx="4987">
                  <c:v>2023-06-29</c:v>
                </c:pt>
                <c:pt idx="4988">
                  <c:v>2023-06-30</c:v>
                </c:pt>
                <c:pt idx="4989">
                  <c:v>2023-07-03</c:v>
                </c:pt>
                <c:pt idx="4990">
                  <c:v>2023-07-05</c:v>
                </c:pt>
                <c:pt idx="4991">
                  <c:v>2023-07-06</c:v>
                </c:pt>
                <c:pt idx="4992">
                  <c:v>2023-07-07</c:v>
                </c:pt>
                <c:pt idx="4993">
                  <c:v>2023-07-10</c:v>
                </c:pt>
                <c:pt idx="4994">
                  <c:v>2023-07-11</c:v>
                </c:pt>
                <c:pt idx="4995">
                  <c:v>2023-07-12</c:v>
                </c:pt>
                <c:pt idx="4996">
                  <c:v>2023-07-13</c:v>
                </c:pt>
                <c:pt idx="4997">
                  <c:v>2023-07-14</c:v>
                </c:pt>
                <c:pt idx="4998">
                  <c:v>2023-07-17</c:v>
                </c:pt>
                <c:pt idx="4999">
                  <c:v>2023-07-18</c:v>
                </c:pt>
                <c:pt idx="5000">
                  <c:v>2023-07-19</c:v>
                </c:pt>
                <c:pt idx="5001">
                  <c:v>2023-07-20</c:v>
                </c:pt>
                <c:pt idx="5002">
                  <c:v>2023-07-21</c:v>
                </c:pt>
                <c:pt idx="5003">
                  <c:v>2023-07-24</c:v>
                </c:pt>
                <c:pt idx="5004">
                  <c:v>2023-07-25</c:v>
                </c:pt>
                <c:pt idx="5005">
                  <c:v>2023-07-26</c:v>
                </c:pt>
                <c:pt idx="5006">
                  <c:v>2023-07-27</c:v>
                </c:pt>
                <c:pt idx="5007">
                  <c:v>2023-07-28</c:v>
                </c:pt>
                <c:pt idx="5008">
                  <c:v>2023-07-31</c:v>
                </c:pt>
                <c:pt idx="5009">
                  <c:v>2023-08-01</c:v>
                </c:pt>
                <c:pt idx="5010">
                  <c:v>2023-08-02</c:v>
                </c:pt>
                <c:pt idx="5011">
                  <c:v>2023-08-03</c:v>
                </c:pt>
                <c:pt idx="5012">
                  <c:v>2023-08-04</c:v>
                </c:pt>
                <c:pt idx="5013">
                  <c:v>2023-08-07</c:v>
                </c:pt>
                <c:pt idx="5014">
                  <c:v>2023-08-08</c:v>
                </c:pt>
                <c:pt idx="5015">
                  <c:v>2023-08-09</c:v>
                </c:pt>
                <c:pt idx="5016">
                  <c:v>2023-08-10</c:v>
                </c:pt>
                <c:pt idx="5017">
                  <c:v>2023-08-11</c:v>
                </c:pt>
                <c:pt idx="5018">
                  <c:v>2023-08-14</c:v>
                </c:pt>
                <c:pt idx="5019">
                  <c:v>2023-08-15</c:v>
                </c:pt>
                <c:pt idx="5020">
                  <c:v>2023-08-16</c:v>
                </c:pt>
                <c:pt idx="5021">
                  <c:v>2023-08-17</c:v>
                </c:pt>
                <c:pt idx="5022">
                  <c:v>2023-08-18</c:v>
                </c:pt>
                <c:pt idx="5023">
                  <c:v>2023-08-21</c:v>
                </c:pt>
                <c:pt idx="5024">
                  <c:v>2023-08-22</c:v>
                </c:pt>
                <c:pt idx="5025">
                  <c:v>2023-08-23</c:v>
                </c:pt>
                <c:pt idx="5026">
                  <c:v>2023-08-24</c:v>
                </c:pt>
                <c:pt idx="5027">
                  <c:v>2023-08-25</c:v>
                </c:pt>
                <c:pt idx="5028">
                  <c:v>2023-08-29</c:v>
                </c:pt>
                <c:pt idx="5029">
                  <c:v>2023-08-30</c:v>
                </c:pt>
                <c:pt idx="5030">
                  <c:v>2023-08-31</c:v>
                </c:pt>
                <c:pt idx="5031">
                  <c:v>2023-09-01</c:v>
                </c:pt>
                <c:pt idx="5032">
                  <c:v>2023-09-05</c:v>
                </c:pt>
                <c:pt idx="5033">
                  <c:v>2023-09-06</c:v>
                </c:pt>
                <c:pt idx="5034">
                  <c:v>2023-09-07</c:v>
                </c:pt>
                <c:pt idx="5035">
                  <c:v>2023-09-08</c:v>
                </c:pt>
                <c:pt idx="5036">
                  <c:v>2023-09-11</c:v>
                </c:pt>
                <c:pt idx="5037">
                  <c:v>2023-09-12</c:v>
                </c:pt>
                <c:pt idx="5038">
                  <c:v>2023-09-13</c:v>
                </c:pt>
                <c:pt idx="5039">
                  <c:v>2023-09-14</c:v>
                </c:pt>
                <c:pt idx="5040">
                  <c:v>2023-09-15</c:v>
                </c:pt>
                <c:pt idx="5041">
                  <c:v>2023-09-18</c:v>
                </c:pt>
                <c:pt idx="5042">
                  <c:v>2023-09-19</c:v>
                </c:pt>
                <c:pt idx="5043">
                  <c:v>2023-09-20</c:v>
                </c:pt>
                <c:pt idx="5044">
                  <c:v>2023-09-21</c:v>
                </c:pt>
                <c:pt idx="5045">
                  <c:v>2023-09-22</c:v>
                </c:pt>
                <c:pt idx="5046">
                  <c:v>2023-09-25</c:v>
                </c:pt>
                <c:pt idx="5047">
                  <c:v>2023-09-26</c:v>
                </c:pt>
                <c:pt idx="5048">
                  <c:v>2023-09-27</c:v>
                </c:pt>
                <c:pt idx="5049">
                  <c:v>2023-09-28</c:v>
                </c:pt>
                <c:pt idx="5050">
                  <c:v>2023-09-29</c:v>
                </c:pt>
                <c:pt idx="5051">
                  <c:v>2023-10-02</c:v>
                </c:pt>
                <c:pt idx="5052">
                  <c:v>2023-10-03</c:v>
                </c:pt>
                <c:pt idx="5053">
                  <c:v>2023-10-04</c:v>
                </c:pt>
                <c:pt idx="5054">
                  <c:v>2023-10-05</c:v>
                </c:pt>
                <c:pt idx="5055">
                  <c:v>2023-10-06</c:v>
                </c:pt>
                <c:pt idx="5056">
                  <c:v>2023-10-10</c:v>
                </c:pt>
                <c:pt idx="5057">
                  <c:v>2023-10-11</c:v>
                </c:pt>
                <c:pt idx="5058">
                  <c:v>2023-10-12</c:v>
                </c:pt>
                <c:pt idx="5059">
                  <c:v>2023-10-13</c:v>
                </c:pt>
                <c:pt idx="5060">
                  <c:v>2023-10-16</c:v>
                </c:pt>
                <c:pt idx="5061">
                  <c:v>2023-10-17</c:v>
                </c:pt>
                <c:pt idx="5062">
                  <c:v>2023-10-18</c:v>
                </c:pt>
                <c:pt idx="5063">
                  <c:v>2023-10-19</c:v>
                </c:pt>
                <c:pt idx="5064">
                  <c:v>2023-10-20</c:v>
                </c:pt>
                <c:pt idx="5065">
                  <c:v>2023-10-23</c:v>
                </c:pt>
                <c:pt idx="5066">
                  <c:v>2023-10-24</c:v>
                </c:pt>
                <c:pt idx="5067">
                  <c:v>2023-10-25</c:v>
                </c:pt>
                <c:pt idx="5068">
                  <c:v>2023-10-26</c:v>
                </c:pt>
                <c:pt idx="5069">
                  <c:v>2023-10-27</c:v>
                </c:pt>
                <c:pt idx="5070">
                  <c:v>2023-10-30</c:v>
                </c:pt>
                <c:pt idx="5071">
                  <c:v>2023-10-31</c:v>
                </c:pt>
                <c:pt idx="5072">
                  <c:v>2023-11-01</c:v>
                </c:pt>
                <c:pt idx="5073">
                  <c:v>2023-11-02</c:v>
                </c:pt>
                <c:pt idx="5074">
                  <c:v>2023-11-03</c:v>
                </c:pt>
                <c:pt idx="5075">
                  <c:v>2023-11-06</c:v>
                </c:pt>
                <c:pt idx="5076">
                  <c:v>2023-11-07</c:v>
                </c:pt>
                <c:pt idx="5077">
                  <c:v>2023-11-08</c:v>
                </c:pt>
                <c:pt idx="5078">
                  <c:v>2023-11-09</c:v>
                </c:pt>
                <c:pt idx="5079">
                  <c:v>2023-11-13</c:v>
                </c:pt>
                <c:pt idx="5080">
                  <c:v>2023-11-14</c:v>
                </c:pt>
                <c:pt idx="5081">
                  <c:v>2023-11-15</c:v>
                </c:pt>
                <c:pt idx="5082">
                  <c:v>2023-11-16</c:v>
                </c:pt>
                <c:pt idx="5083">
                  <c:v>2023-11-17</c:v>
                </c:pt>
                <c:pt idx="5084">
                  <c:v>2023-11-20</c:v>
                </c:pt>
                <c:pt idx="5085">
                  <c:v>2023-11-21</c:v>
                </c:pt>
                <c:pt idx="5086">
                  <c:v>2023-11-22</c:v>
                </c:pt>
                <c:pt idx="5087">
                  <c:v>2023-11-24</c:v>
                </c:pt>
                <c:pt idx="5088">
                  <c:v>2023-11-27</c:v>
                </c:pt>
                <c:pt idx="5089">
                  <c:v>2023-11-28</c:v>
                </c:pt>
                <c:pt idx="5090">
                  <c:v>2023-11-29</c:v>
                </c:pt>
                <c:pt idx="5091">
                  <c:v>2023-11-30</c:v>
                </c:pt>
                <c:pt idx="5092">
                  <c:v>2023-12-01</c:v>
                </c:pt>
                <c:pt idx="5093">
                  <c:v>2023-12-04</c:v>
                </c:pt>
                <c:pt idx="5094">
                  <c:v>2023-12-05</c:v>
                </c:pt>
                <c:pt idx="5095">
                  <c:v>2023-12-06</c:v>
                </c:pt>
                <c:pt idx="5096">
                  <c:v>2023-12-07</c:v>
                </c:pt>
                <c:pt idx="5097">
                  <c:v>2023-12-08</c:v>
                </c:pt>
                <c:pt idx="5098">
                  <c:v>2023-12-11</c:v>
                </c:pt>
                <c:pt idx="5099">
                  <c:v>2023-12-12</c:v>
                </c:pt>
                <c:pt idx="5100">
                  <c:v>2023-12-13</c:v>
                </c:pt>
                <c:pt idx="5101">
                  <c:v>2023-12-14</c:v>
                </c:pt>
                <c:pt idx="5102">
                  <c:v>2023-12-15</c:v>
                </c:pt>
                <c:pt idx="5103">
                  <c:v>2023-12-18</c:v>
                </c:pt>
                <c:pt idx="5104">
                  <c:v>2023-12-19</c:v>
                </c:pt>
                <c:pt idx="5105">
                  <c:v>2023-12-20</c:v>
                </c:pt>
                <c:pt idx="5106">
                  <c:v>2023-12-21</c:v>
                </c:pt>
                <c:pt idx="5107">
                  <c:v>2023-12-22</c:v>
                </c:pt>
                <c:pt idx="5108">
                  <c:v>2023-12-27</c:v>
                </c:pt>
                <c:pt idx="5109">
                  <c:v>2023-12-28</c:v>
                </c:pt>
                <c:pt idx="5110">
                  <c:v>2023-12-29</c:v>
                </c:pt>
                <c:pt idx="5111">
                  <c:v>2024-01-02</c:v>
                </c:pt>
                <c:pt idx="5112">
                  <c:v>2024-01-03</c:v>
                </c:pt>
                <c:pt idx="5113">
                  <c:v>2024-01-04</c:v>
                </c:pt>
                <c:pt idx="5114">
                  <c:v>2024-01-05</c:v>
                </c:pt>
                <c:pt idx="5115">
                  <c:v>2024-01-08</c:v>
                </c:pt>
                <c:pt idx="5116">
                  <c:v>2024-01-09</c:v>
                </c:pt>
                <c:pt idx="5117">
                  <c:v>2024-01-10</c:v>
                </c:pt>
                <c:pt idx="5118">
                  <c:v>2024-01-11</c:v>
                </c:pt>
                <c:pt idx="5119">
                  <c:v>2024-01-12</c:v>
                </c:pt>
                <c:pt idx="5120">
                  <c:v>2024-01-16</c:v>
                </c:pt>
                <c:pt idx="5121">
                  <c:v>2024-01-17</c:v>
                </c:pt>
                <c:pt idx="5122">
                  <c:v>2024-01-18</c:v>
                </c:pt>
                <c:pt idx="5123">
                  <c:v>2024-01-19</c:v>
                </c:pt>
                <c:pt idx="5124">
                  <c:v>2024-01-22</c:v>
                </c:pt>
                <c:pt idx="5125">
                  <c:v>2024-01-23</c:v>
                </c:pt>
                <c:pt idx="5126">
                  <c:v>2024-01-24</c:v>
                </c:pt>
                <c:pt idx="5127">
                  <c:v>2024-01-25</c:v>
                </c:pt>
                <c:pt idx="5128">
                  <c:v>2024-01-26</c:v>
                </c:pt>
                <c:pt idx="5129">
                  <c:v>2024-01-29</c:v>
                </c:pt>
                <c:pt idx="5130">
                  <c:v>2024-01-30</c:v>
                </c:pt>
                <c:pt idx="5131">
                  <c:v>2024-01-31</c:v>
                </c:pt>
                <c:pt idx="5132">
                  <c:v>2024-02-01</c:v>
                </c:pt>
                <c:pt idx="5133">
                  <c:v>2024-02-02</c:v>
                </c:pt>
                <c:pt idx="5134">
                  <c:v>2024-02-05</c:v>
                </c:pt>
                <c:pt idx="5135">
                  <c:v>2024-02-06</c:v>
                </c:pt>
                <c:pt idx="5136">
                  <c:v>2024-02-07</c:v>
                </c:pt>
                <c:pt idx="5137">
                  <c:v>2024-02-08</c:v>
                </c:pt>
                <c:pt idx="5138">
                  <c:v>2024-02-09</c:v>
                </c:pt>
                <c:pt idx="5139">
                  <c:v>2024-02-12</c:v>
                </c:pt>
                <c:pt idx="5140">
                  <c:v>2024-02-13</c:v>
                </c:pt>
                <c:pt idx="5141">
                  <c:v>2024-02-14</c:v>
                </c:pt>
                <c:pt idx="5142">
                  <c:v>2024-02-15</c:v>
                </c:pt>
                <c:pt idx="5143">
                  <c:v>2024-02-16</c:v>
                </c:pt>
                <c:pt idx="5144">
                  <c:v>2024-02-20</c:v>
                </c:pt>
                <c:pt idx="5145">
                  <c:v>2024-02-21</c:v>
                </c:pt>
                <c:pt idx="5146">
                  <c:v>2024-02-22</c:v>
                </c:pt>
                <c:pt idx="5147">
                  <c:v>2024-02-23</c:v>
                </c:pt>
                <c:pt idx="5148">
                  <c:v>2024-02-26</c:v>
                </c:pt>
                <c:pt idx="5149">
                  <c:v>2024-02-27</c:v>
                </c:pt>
                <c:pt idx="5150">
                  <c:v>2024-02-28</c:v>
                </c:pt>
                <c:pt idx="5151">
                  <c:v>2024-02-29</c:v>
                </c:pt>
                <c:pt idx="5152">
                  <c:v>2024-03-01</c:v>
                </c:pt>
                <c:pt idx="5153">
                  <c:v>2024-03-04</c:v>
                </c:pt>
                <c:pt idx="5154">
                  <c:v>2024-03-05</c:v>
                </c:pt>
                <c:pt idx="5155">
                  <c:v>2024-03-06</c:v>
                </c:pt>
                <c:pt idx="5156">
                  <c:v>2024-03-07</c:v>
                </c:pt>
                <c:pt idx="5157">
                  <c:v>2024-03-08</c:v>
                </c:pt>
                <c:pt idx="5158">
                  <c:v>2024-03-11</c:v>
                </c:pt>
                <c:pt idx="5159">
                  <c:v>2024-03-12</c:v>
                </c:pt>
                <c:pt idx="5160">
                  <c:v>2024-03-13</c:v>
                </c:pt>
                <c:pt idx="5161">
                  <c:v>2024-03-14</c:v>
                </c:pt>
                <c:pt idx="5162">
                  <c:v>2024-03-15</c:v>
                </c:pt>
                <c:pt idx="5163">
                  <c:v>2024-03-18</c:v>
                </c:pt>
                <c:pt idx="5164">
                  <c:v>2024-03-19</c:v>
                </c:pt>
                <c:pt idx="5165">
                  <c:v>2024-03-20</c:v>
                </c:pt>
                <c:pt idx="5166">
                  <c:v>2024-03-21</c:v>
                </c:pt>
                <c:pt idx="5167">
                  <c:v>2024-03-22</c:v>
                </c:pt>
                <c:pt idx="5168">
                  <c:v>2024-03-25</c:v>
                </c:pt>
                <c:pt idx="5169">
                  <c:v>2024-03-26</c:v>
                </c:pt>
                <c:pt idx="5170">
                  <c:v>2024-03-27</c:v>
                </c:pt>
                <c:pt idx="5171">
                  <c:v>2024-03-28</c:v>
                </c:pt>
                <c:pt idx="5172">
                  <c:v>2024-04-02</c:v>
                </c:pt>
                <c:pt idx="5173">
                  <c:v>2024-04-03</c:v>
                </c:pt>
                <c:pt idx="5174">
                  <c:v>2024-04-04</c:v>
                </c:pt>
                <c:pt idx="5175">
                  <c:v>2024-04-05</c:v>
                </c:pt>
                <c:pt idx="5176">
                  <c:v>2024-04-08</c:v>
                </c:pt>
                <c:pt idx="5177">
                  <c:v>2024-04-09</c:v>
                </c:pt>
                <c:pt idx="5178">
                  <c:v>2024-04-10</c:v>
                </c:pt>
                <c:pt idx="5179">
                  <c:v>2024-04-11</c:v>
                </c:pt>
                <c:pt idx="5180">
                  <c:v>2024-04-12</c:v>
                </c:pt>
                <c:pt idx="5181">
                  <c:v>2024-04-15</c:v>
                </c:pt>
                <c:pt idx="5182">
                  <c:v>2024-04-16</c:v>
                </c:pt>
                <c:pt idx="5183">
                  <c:v>2024-04-17</c:v>
                </c:pt>
                <c:pt idx="5184">
                  <c:v>2024-04-18</c:v>
                </c:pt>
                <c:pt idx="5185">
                  <c:v>2024-04-19</c:v>
                </c:pt>
                <c:pt idx="5186">
                  <c:v>2024-04-22</c:v>
                </c:pt>
                <c:pt idx="5187">
                  <c:v>2024-04-23</c:v>
                </c:pt>
                <c:pt idx="5188">
                  <c:v>2024-04-24</c:v>
                </c:pt>
                <c:pt idx="5189">
                  <c:v>2024-04-25</c:v>
                </c:pt>
                <c:pt idx="5190">
                  <c:v>2024-04-26</c:v>
                </c:pt>
                <c:pt idx="5191">
                  <c:v>2024-04-29</c:v>
                </c:pt>
                <c:pt idx="5192">
                  <c:v>2024-04-30</c:v>
                </c:pt>
                <c:pt idx="5193">
                  <c:v>2024-05-01</c:v>
                </c:pt>
                <c:pt idx="5194">
                  <c:v>2024-05-02</c:v>
                </c:pt>
                <c:pt idx="5195">
                  <c:v>2024-05-03</c:v>
                </c:pt>
                <c:pt idx="5196">
                  <c:v>2024-05-07</c:v>
                </c:pt>
                <c:pt idx="5197">
                  <c:v>2024-05-08</c:v>
                </c:pt>
                <c:pt idx="5198">
                  <c:v>2024-05-09</c:v>
                </c:pt>
                <c:pt idx="5199">
                  <c:v>2024-05-10</c:v>
                </c:pt>
                <c:pt idx="5200">
                  <c:v>2024-05-13</c:v>
                </c:pt>
                <c:pt idx="5201">
                  <c:v>2024-05-14</c:v>
                </c:pt>
                <c:pt idx="5202">
                  <c:v>2024-05-15</c:v>
                </c:pt>
                <c:pt idx="5203">
                  <c:v>2024-05-16</c:v>
                </c:pt>
                <c:pt idx="5204">
                  <c:v>2024-05-17</c:v>
                </c:pt>
                <c:pt idx="5205">
                  <c:v>2024-05-20</c:v>
                </c:pt>
                <c:pt idx="5206">
                  <c:v>2024-05-21</c:v>
                </c:pt>
                <c:pt idx="5207">
                  <c:v>2024-05-22</c:v>
                </c:pt>
                <c:pt idx="5208">
                  <c:v>2024-05-23</c:v>
                </c:pt>
                <c:pt idx="5209">
                  <c:v>2024-05-24</c:v>
                </c:pt>
                <c:pt idx="5210">
                  <c:v>2024-05-28</c:v>
                </c:pt>
                <c:pt idx="5211">
                  <c:v>2024-05-29</c:v>
                </c:pt>
                <c:pt idx="5212">
                  <c:v>2024-05-30</c:v>
                </c:pt>
                <c:pt idx="5213">
                  <c:v>2024-05-31</c:v>
                </c:pt>
                <c:pt idx="5214">
                  <c:v>2024-06-03</c:v>
                </c:pt>
                <c:pt idx="5215">
                  <c:v>2024-06-04</c:v>
                </c:pt>
                <c:pt idx="5216">
                  <c:v>2024-06-05</c:v>
                </c:pt>
                <c:pt idx="5217">
                  <c:v>2024-06-06</c:v>
                </c:pt>
                <c:pt idx="5218">
                  <c:v>2024-06-07</c:v>
                </c:pt>
                <c:pt idx="5219">
                  <c:v>2024-06-10</c:v>
                </c:pt>
                <c:pt idx="5220">
                  <c:v>2024-06-11</c:v>
                </c:pt>
                <c:pt idx="5221">
                  <c:v>2024-06-12</c:v>
                </c:pt>
                <c:pt idx="5222">
                  <c:v>2024-06-13</c:v>
                </c:pt>
                <c:pt idx="5223">
                  <c:v>2024-06-14</c:v>
                </c:pt>
                <c:pt idx="5224">
                  <c:v>2024-06-17</c:v>
                </c:pt>
                <c:pt idx="5225">
                  <c:v>2024-06-18</c:v>
                </c:pt>
                <c:pt idx="5226">
                  <c:v>2024-06-20</c:v>
                </c:pt>
                <c:pt idx="5227">
                  <c:v>2024-06-21</c:v>
                </c:pt>
                <c:pt idx="5228">
                  <c:v>2024-06-24</c:v>
                </c:pt>
                <c:pt idx="5229">
                  <c:v>2024-06-25</c:v>
                </c:pt>
                <c:pt idx="5230">
                  <c:v>2024-06-26</c:v>
                </c:pt>
                <c:pt idx="5231">
                  <c:v>2024-06-27</c:v>
                </c:pt>
                <c:pt idx="5232">
                  <c:v>2024-06-28</c:v>
                </c:pt>
                <c:pt idx="5233">
                  <c:v>2024-07-01</c:v>
                </c:pt>
                <c:pt idx="5234">
                  <c:v>2024-07-02</c:v>
                </c:pt>
                <c:pt idx="5235">
                  <c:v>2024-07-03</c:v>
                </c:pt>
                <c:pt idx="5236">
                  <c:v>2024-07-05</c:v>
                </c:pt>
                <c:pt idx="5237">
                  <c:v>2024-07-08</c:v>
                </c:pt>
                <c:pt idx="5238">
                  <c:v>2024-07-09</c:v>
                </c:pt>
                <c:pt idx="5239">
                  <c:v>2024-07-10</c:v>
                </c:pt>
                <c:pt idx="5240">
                  <c:v>2024-07-11</c:v>
                </c:pt>
                <c:pt idx="5241">
                  <c:v>2024-07-12</c:v>
                </c:pt>
                <c:pt idx="5242">
                  <c:v>2024-07-15</c:v>
                </c:pt>
                <c:pt idx="5243">
                  <c:v>2024-07-16</c:v>
                </c:pt>
                <c:pt idx="5244">
                  <c:v>2024-07-17</c:v>
                </c:pt>
                <c:pt idx="5245">
                  <c:v>2024-07-18</c:v>
                </c:pt>
                <c:pt idx="5246">
                  <c:v>2024-07-19</c:v>
                </c:pt>
                <c:pt idx="5247">
                  <c:v>2024-07-22</c:v>
                </c:pt>
                <c:pt idx="5248">
                  <c:v>2024-07-23</c:v>
                </c:pt>
                <c:pt idx="5249">
                  <c:v>2024-07-24</c:v>
                </c:pt>
                <c:pt idx="5250">
                  <c:v>2024-07-25</c:v>
                </c:pt>
                <c:pt idx="5251">
                  <c:v>2024-07-26</c:v>
                </c:pt>
                <c:pt idx="5252">
                  <c:v>2024-07-29</c:v>
                </c:pt>
                <c:pt idx="5253">
                  <c:v>2024-07-30</c:v>
                </c:pt>
                <c:pt idx="5254">
                  <c:v>2024-07-31</c:v>
                </c:pt>
                <c:pt idx="5255">
                  <c:v>2024-08-01</c:v>
                </c:pt>
                <c:pt idx="5256">
                  <c:v>2024-08-02</c:v>
                </c:pt>
                <c:pt idx="5257">
                  <c:v>2024-08-05</c:v>
                </c:pt>
                <c:pt idx="5258">
                  <c:v>2024-08-06</c:v>
                </c:pt>
                <c:pt idx="5259">
                  <c:v>2024-08-07</c:v>
                </c:pt>
                <c:pt idx="5260">
                  <c:v>2024-08-08</c:v>
                </c:pt>
                <c:pt idx="5261">
                  <c:v>2024-08-09</c:v>
                </c:pt>
                <c:pt idx="5262">
                  <c:v>2024-08-12</c:v>
                </c:pt>
                <c:pt idx="5263">
                  <c:v>2024-08-13</c:v>
                </c:pt>
                <c:pt idx="5264">
                  <c:v>2024-08-14</c:v>
                </c:pt>
                <c:pt idx="5265">
                  <c:v>2024-08-15</c:v>
                </c:pt>
                <c:pt idx="5266">
                  <c:v>2024-08-16</c:v>
                </c:pt>
                <c:pt idx="5267">
                  <c:v>2024-08-19</c:v>
                </c:pt>
                <c:pt idx="5268">
                  <c:v>2024-08-20</c:v>
                </c:pt>
                <c:pt idx="5269">
                  <c:v>2024-08-21</c:v>
                </c:pt>
                <c:pt idx="5270">
                  <c:v>2024-08-22</c:v>
                </c:pt>
                <c:pt idx="5271">
                  <c:v>2024-08-23</c:v>
                </c:pt>
                <c:pt idx="5272">
                  <c:v>2024-08-27</c:v>
                </c:pt>
                <c:pt idx="5273">
                  <c:v>2024-08-28</c:v>
                </c:pt>
                <c:pt idx="5274">
                  <c:v>2024-08-29</c:v>
                </c:pt>
                <c:pt idx="5275">
                  <c:v>2024-08-30</c:v>
                </c:pt>
                <c:pt idx="5276">
                  <c:v>2024-09-03</c:v>
                </c:pt>
                <c:pt idx="5277">
                  <c:v>2024-09-04</c:v>
                </c:pt>
                <c:pt idx="5278">
                  <c:v>2024-09-05</c:v>
                </c:pt>
                <c:pt idx="5279">
                  <c:v>2024-09-06</c:v>
                </c:pt>
                <c:pt idx="5280">
                  <c:v>2024-09-09</c:v>
                </c:pt>
                <c:pt idx="5281">
                  <c:v>2024-09-10</c:v>
                </c:pt>
                <c:pt idx="5282">
                  <c:v>2024-09-11</c:v>
                </c:pt>
                <c:pt idx="5283">
                  <c:v>2024-09-12</c:v>
                </c:pt>
                <c:pt idx="5284">
                  <c:v>2024-09-13</c:v>
                </c:pt>
                <c:pt idx="5285">
                  <c:v>2024-09-16</c:v>
                </c:pt>
                <c:pt idx="5286">
                  <c:v>2024-09-17</c:v>
                </c:pt>
                <c:pt idx="5287">
                  <c:v>2024-09-18</c:v>
                </c:pt>
                <c:pt idx="5288">
                  <c:v>2024-09-19</c:v>
                </c:pt>
                <c:pt idx="5289">
                  <c:v>2024-09-20</c:v>
                </c:pt>
                <c:pt idx="5290">
                  <c:v>2024-09-23</c:v>
                </c:pt>
                <c:pt idx="5291">
                  <c:v>2024-09-24</c:v>
                </c:pt>
                <c:pt idx="5292">
                  <c:v>2024-09-25</c:v>
                </c:pt>
                <c:pt idx="5293">
                  <c:v>2024-09-26</c:v>
                </c:pt>
                <c:pt idx="5294">
                  <c:v>2024-09-27</c:v>
                </c:pt>
                <c:pt idx="5295">
                  <c:v>2024-09-30</c:v>
                </c:pt>
                <c:pt idx="5296">
                  <c:v>2024-10-01</c:v>
                </c:pt>
                <c:pt idx="5297">
                  <c:v>2024-10-02</c:v>
                </c:pt>
                <c:pt idx="5298">
                  <c:v>2024-10-03</c:v>
                </c:pt>
                <c:pt idx="5299">
                  <c:v>2024-10-04</c:v>
                </c:pt>
                <c:pt idx="5300">
                  <c:v>2024-10-07</c:v>
                </c:pt>
                <c:pt idx="5301">
                  <c:v>2024-10-08</c:v>
                </c:pt>
                <c:pt idx="5302">
                  <c:v>2024-10-09</c:v>
                </c:pt>
                <c:pt idx="5303">
                  <c:v>2024-10-10</c:v>
                </c:pt>
                <c:pt idx="5304">
                  <c:v>2024-10-11</c:v>
                </c:pt>
                <c:pt idx="5305">
                  <c:v>2024-10-15</c:v>
                </c:pt>
                <c:pt idx="5306">
                  <c:v>2024-10-16</c:v>
                </c:pt>
                <c:pt idx="5307">
                  <c:v>2024-10-17</c:v>
                </c:pt>
                <c:pt idx="5308">
                  <c:v>2024-10-18</c:v>
                </c:pt>
                <c:pt idx="5309">
                  <c:v>2024-10-21</c:v>
                </c:pt>
                <c:pt idx="5310">
                  <c:v>2024-10-22</c:v>
                </c:pt>
                <c:pt idx="5311">
                  <c:v>2024-10-23</c:v>
                </c:pt>
                <c:pt idx="5312">
                  <c:v>2024-10-24</c:v>
                </c:pt>
                <c:pt idx="5313">
                  <c:v>2024-10-25</c:v>
                </c:pt>
                <c:pt idx="5314">
                  <c:v>2024-10-28</c:v>
                </c:pt>
                <c:pt idx="5315">
                  <c:v>2024-10-29</c:v>
                </c:pt>
                <c:pt idx="5316">
                  <c:v>2024-10-30</c:v>
                </c:pt>
                <c:pt idx="5317">
                  <c:v>2024-10-31</c:v>
                </c:pt>
                <c:pt idx="5318">
                  <c:v>2024-11-01</c:v>
                </c:pt>
                <c:pt idx="5319">
                  <c:v>2024-11-04</c:v>
                </c:pt>
                <c:pt idx="5320">
                  <c:v>2024-11-05</c:v>
                </c:pt>
                <c:pt idx="5321">
                  <c:v>2024-11-06</c:v>
                </c:pt>
                <c:pt idx="5322">
                  <c:v>2024-11-07</c:v>
                </c:pt>
                <c:pt idx="5323">
                  <c:v>2024-11-08</c:v>
                </c:pt>
                <c:pt idx="5324">
                  <c:v>2024-11-12</c:v>
                </c:pt>
                <c:pt idx="5325">
                  <c:v>2024-11-13</c:v>
                </c:pt>
                <c:pt idx="5326">
                  <c:v>2024-11-14</c:v>
                </c:pt>
                <c:pt idx="5327">
                  <c:v>2024-11-15</c:v>
                </c:pt>
                <c:pt idx="5328">
                  <c:v>2024-11-18</c:v>
                </c:pt>
                <c:pt idx="5329">
                  <c:v>2024-11-19</c:v>
                </c:pt>
                <c:pt idx="5330">
                  <c:v>2024-11-20</c:v>
                </c:pt>
                <c:pt idx="5331">
                  <c:v>2024-11-21</c:v>
                </c:pt>
                <c:pt idx="5332">
                  <c:v>2024-11-22</c:v>
                </c:pt>
                <c:pt idx="5333">
                  <c:v>2024-11-25</c:v>
                </c:pt>
                <c:pt idx="5334">
                  <c:v>2024-11-26</c:v>
                </c:pt>
                <c:pt idx="5335">
                  <c:v>2024-11-27</c:v>
                </c:pt>
                <c:pt idx="5336">
                  <c:v>2024-11-29</c:v>
                </c:pt>
                <c:pt idx="5337">
                  <c:v>2024-12-02</c:v>
                </c:pt>
                <c:pt idx="5338">
                  <c:v>2024-12-03</c:v>
                </c:pt>
                <c:pt idx="5339">
                  <c:v>2024-12-04</c:v>
                </c:pt>
                <c:pt idx="5340">
                  <c:v>2024-12-05</c:v>
                </c:pt>
                <c:pt idx="5341">
                  <c:v>2024-12-06</c:v>
                </c:pt>
                <c:pt idx="5342">
                  <c:v>2024-12-09</c:v>
                </c:pt>
                <c:pt idx="5343">
                  <c:v>2024-12-10</c:v>
                </c:pt>
                <c:pt idx="5344">
                  <c:v>2024-12-11</c:v>
                </c:pt>
                <c:pt idx="5345">
                  <c:v>2024-12-12</c:v>
                </c:pt>
                <c:pt idx="5346">
                  <c:v>2024-12-13</c:v>
                </c:pt>
                <c:pt idx="5347">
                  <c:v>2024-12-16</c:v>
                </c:pt>
                <c:pt idx="5348">
                  <c:v>2024-12-17</c:v>
                </c:pt>
                <c:pt idx="5349">
                  <c:v>2024-12-18</c:v>
                </c:pt>
                <c:pt idx="5350">
                  <c:v>2024-12-19</c:v>
                </c:pt>
                <c:pt idx="5351">
                  <c:v>2024-12-20</c:v>
                </c:pt>
                <c:pt idx="5352">
                  <c:v>2024-12-23</c:v>
                </c:pt>
                <c:pt idx="5353">
                  <c:v>2024-12-24</c:v>
                </c:pt>
                <c:pt idx="5354">
                  <c:v>2024-12-27</c:v>
                </c:pt>
                <c:pt idx="5355">
                  <c:v>2024-12-30</c:v>
                </c:pt>
                <c:pt idx="5356">
                  <c:v>2024-12-31</c:v>
                </c:pt>
                <c:pt idx="5357">
                  <c:v>2025-01-02</c:v>
                </c:pt>
                <c:pt idx="5358">
                  <c:v>2025-01-03</c:v>
                </c:pt>
                <c:pt idx="5359">
                  <c:v>2025-01-06</c:v>
                </c:pt>
                <c:pt idx="5360">
                  <c:v>2025-01-07</c:v>
                </c:pt>
                <c:pt idx="5361">
                  <c:v>2025-01-08</c:v>
                </c:pt>
                <c:pt idx="5362">
                  <c:v>2025-01-10</c:v>
                </c:pt>
                <c:pt idx="5363">
                  <c:v>2025-01-13</c:v>
                </c:pt>
                <c:pt idx="5364">
                  <c:v>2025-01-14</c:v>
                </c:pt>
                <c:pt idx="5365">
                  <c:v>2025-01-15</c:v>
                </c:pt>
                <c:pt idx="5366">
                  <c:v>2025-01-16</c:v>
                </c:pt>
                <c:pt idx="5367">
                  <c:v>2025-01-17</c:v>
                </c:pt>
                <c:pt idx="5368">
                  <c:v>2025-01-21</c:v>
                </c:pt>
                <c:pt idx="5369">
                  <c:v>2025-01-22</c:v>
                </c:pt>
                <c:pt idx="5370">
                  <c:v>2025-01-23</c:v>
                </c:pt>
                <c:pt idx="5371">
                  <c:v>2025-01-24</c:v>
                </c:pt>
                <c:pt idx="5372">
                  <c:v>2025-01-27</c:v>
                </c:pt>
                <c:pt idx="5373">
                  <c:v>2025-01-28</c:v>
                </c:pt>
                <c:pt idx="5374">
                  <c:v>2025-01-29</c:v>
                </c:pt>
                <c:pt idx="5375">
                  <c:v>2025-01-30</c:v>
                </c:pt>
                <c:pt idx="5376">
                  <c:v>2025-01-31</c:v>
                </c:pt>
                <c:pt idx="5377">
                  <c:v>2025-02-03</c:v>
                </c:pt>
                <c:pt idx="5378">
                  <c:v>2025-02-04</c:v>
                </c:pt>
                <c:pt idx="5379">
                  <c:v>2025-02-05</c:v>
                </c:pt>
                <c:pt idx="5380">
                  <c:v>2025-02-06</c:v>
                </c:pt>
                <c:pt idx="5381">
                  <c:v>2025-02-07</c:v>
                </c:pt>
                <c:pt idx="5382">
                  <c:v>2025-02-10</c:v>
                </c:pt>
                <c:pt idx="5383">
                  <c:v>2025-02-11</c:v>
                </c:pt>
                <c:pt idx="5384">
                  <c:v>2025-02-12</c:v>
                </c:pt>
                <c:pt idx="5385">
                  <c:v>2025-02-13</c:v>
                </c:pt>
                <c:pt idx="5386">
                  <c:v>2025-02-14</c:v>
                </c:pt>
                <c:pt idx="5387">
                  <c:v>2025-02-18</c:v>
                </c:pt>
                <c:pt idx="5388">
                  <c:v>2025-02-19</c:v>
                </c:pt>
                <c:pt idx="5389">
                  <c:v>2025-02-20</c:v>
                </c:pt>
                <c:pt idx="5390">
                  <c:v>2025-02-21</c:v>
                </c:pt>
                <c:pt idx="5391">
                  <c:v>2025-02-24</c:v>
                </c:pt>
                <c:pt idx="5392">
                  <c:v>2025-02-25</c:v>
                </c:pt>
                <c:pt idx="5393">
                  <c:v>2025-02-26</c:v>
                </c:pt>
                <c:pt idx="5394">
                  <c:v>2025-02-27</c:v>
                </c:pt>
                <c:pt idx="5395">
                  <c:v>2025-02-28</c:v>
                </c:pt>
                <c:pt idx="5396">
                  <c:v>2025-03-03</c:v>
                </c:pt>
                <c:pt idx="5397">
                  <c:v>2025-03-04</c:v>
                </c:pt>
                <c:pt idx="5398">
                  <c:v>2025-03-05</c:v>
                </c:pt>
                <c:pt idx="5399">
                  <c:v>2025-03-06</c:v>
                </c:pt>
                <c:pt idx="5400">
                  <c:v>2025-03-07</c:v>
                </c:pt>
                <c:pt idx="5401">
                  <c:v>2025-03-10</c:v>
                </c:pt>
                <c:pt idx="5402">
                  <c:v>2025-03-11</c:v>
                </c:pt>
                <c:pt idx="5403">
                  <c:v>2025-03-12</c:v>
                </c:pt>
                <c:pt idx="5404">
                  <c:v>2025-03-13</c:v>
                </c:pt>
                <c:pt idx="5405">
                  <c:v>2025-03-14</c:v>
                </c:pt>
                <c:pt idx="5406">
                  <c:v>2025-03-17</c:v>
                </c:pt>
                <c:pt idx="5407">
                  <c:v>2025-03-18</c:v>
                </c:pt>
                <c:pt idx="5408">
                  <c:v>2025-03-19</c:v>
                </c:pt>
                <c:pt idx="5409">
                  <c:v>2025-03-20</c:v>
                </c:pt>
                <c:pt idx="5410">
                  <c:v>2025-03-21</c:v>
                </c:pt>
                <c:pt idx="5411">
                  <c:v>2025-03-24</c:v>
                </c:pt>
                <c:pt idx="5412">
                  <c:v>2025-03-25</c:v>
                </c:pt>
                <c:pt idx="5413">
                  <c:v>2025-03-26</c:v>
                </c:pt>
                <c:pt idx="5414">
                  <c:v>2025-03-27</c:v>
                </c:pt>
                <c:pt idx="5415">
                  <c:v>2025-03-28</c:v>
                </c:pt>
                <c:pt idx="5416">
                  <c:v>2025-03-31</c:v>
                </c:pt>
                <c:pt idx="5417">
                  <c:v>2025-04-01</c:v>
                </c:pt>
                <c:pt idx="5418">
                  <c:v>2025-04-02</c:v>
                </c:pt>
                <c:pt idx="5419">
                  <c:v>2025-04-03</c:v>
                </c:pt>
                <c:pt idx="5420">
                  <c:v>2025-04-04</c:v>
                </c:pt>
                <c:pt idx="5421">
                  <c:v>2025-04-07</c:v>
                </c:pt>
                <c:pt idx="5422">
                  <c:v>2025-04-08</c:v>
                </c:pt>
                <c:pt idx="5423">
                  <c:v>2025-04-09</c:v>
                </c:pt>
                <c:pt idx="5424">
                  <c:v>2025-04-10</c:v>
                </c:pt>
                <c:pt idx="5425">
                  <c:v>2025-04-11</c:v>
                </c:pt>
                <c:pt idx="5426">
                  <c:v>2025-04-14</c:v>
                </c:pt>
                <c:pt idx="5427">
                  <c:v>2025-04-15</c:v>
                </c:pt>
                <c:pt idx="5428">
                  <c:v>2025-04-16</c:v>
                </c:pt>
                <c:pt idx="5429">
                  <c:v>2025-04-17</c:v>
                </c:pt>
                <c:pt idx="5430">
                  <c:v>2025-04-22</c:v>
                </c:pt>
                <c:pt idx="5431">
                  <c:v>2025-04-23</c:v>
                </c:pt>
                <c:pt idx="5432">
                  <c:v>2025-04-24</c:v>
                </c:pt>
                <c:pt idx="5433">
                  <c:v>2025-04-25</c:v>
                </c:pt>
                <c:pt idx="5434">
                  <c:v>2025-04-28</c:v>
                </c:pt>
                <c:pt idx="5435">
                  <c:v>2025-04-29</c:v>
                </c:pt>
                <c:pt idx="5436">
                  <c:v>2025-04-30</c:v>
                </c:pt>
                <c:pt idx="5437">
                  <c:v>2025-05-01</c:v>
                </c:pt>
                <c:pt idx="5438">
                  <c:v>2025-05-02</c:v>
                </c:pt>
                <c:pt idx="5439">
                  <c:v>2025-05-06</c:v>
                </c:pt>
                <c:pt idx="5440">
                  <c:v>2025-05-07</c:v>
                </c:pt>
                <c:pt idx="5441">
                  <c:v>2025-05-08</c:v>
                </c:pt>
                <c:pt idx="5442">
                  <c:v>2025-05-09</c:v>
                </c:pt>
                <c:pt idx="5443">
                  <c:v>2025-05-12</c:v>
                </c:pt>
                <c:pt idx="5444">
                  <c:v>2025-05-13</c:v>
                </c:pt>
                <c:pt idx="5445">
                  <c:v>2025-05-14</c:v>
                </c:pt>
                <c:pt idx="5446">
                  <c:v>2025-05-15</c:v>
                </c:pt>
                <c:pt idx="5447">
                  <c:v>2025-05-16</c:v>
                </c:pt>
                <c:pt idx="5448">
                  <c:v>2025-05-19</c:v>
                </c:pt>
                <c:pt idx="5449">
                  <c:v>2025-05-20</c:v>
                </c:pt>
                <c:pt idx="5450">
                  <c:v>2025-05-21</c:v>
                </c:pt>
                <c:pt idx="5451">
                  <c:v>2025-05-22</c:v>
                </c:pt>
                <c:pt idx="5452">
                  <c:v>2025-05-23</c:v>
                </c:pt>
                <c:pt idx="5453">
                  <c:v>2025-05-27</c:v>
                </c:pt>
                <c:pt idx="5454">
                  <c:v>2025-05-28</c:v>
                </c:pt>
                <c:pt idx="5455">
                  <c:v>2025-05-29</c:v>
                </c:pt>
                <c:pt idx="5456">
                  <c:v>2025-05-30</c:v>
                </c:pt>
                <c:pt idx="5457">
                  <c:v>2025-06-02</c:v>
                </c:pt>
                <c:pt idx="5458">
                  <c:v>2025-06-03</c:v>
                </c:pt>
                <c:pt idx="5459">
                  <c:v>2025-06-04</c:v>
                </c:pt>
                <c:pt idx="5460">
                  <c:v>2025-06-05</c:v>
                </c:pt>
                <c:pt idx="5461">
                  <c:v>2025-06-06</c:v>
                </c:pt>
                <c:pt idx="5462">
                  <c:v>2025-06-09</c:v>
                </c:pt>
                <c:pt idx="5463">
                  <c:v>2025-06-10</c:v>
                </c:pt>
                <c:pt idx="5464">
                  <c:v>2025-06-11</c:v>
                </c:pt>
                <c:pt idx="5465">
                  <c:v>2025-06-12</c:v>
                </c:pt>
                <c:pt idx="5466">
                  <c:v>2025-06-13</c:v>
                </c:pt>
                <c:pt idx="5467">
                  <c:v>2025-06-16</c:v>
                </c:pt>
                <c:pt idx="5468">
                  <c:v>2025-06-17</c:v>
                </c:pt>
                <c:pt idx="5469">
                  <c:v>2025-06-18</c:v>
                </c:pt>
                <c:pt idx="5470">
                  <c:v>2025-06-20</c:v>
                </c:pt>
                <c:pt idx="5471">
                  <c:v>2025-06-23</c:v>
                </c:pt>
                <c:pt idx="5472">
                  <c:v>2025-06-24</c:v>
                </c:pt>
                <c:pt idx="5473">
                  <c:v>2025-06-25</c:v>
                </c:pt>
                <c:pt idx="5474">
                  <c:v>2025-06-26</c:v>
                </c:pt>
                <c:pt idx="5475">
                  <c:v>2025-06-27</c:v>
                </c:pt>
                <c:pt idx="5476">
                  <c:v>2025-06-30</c:v>
                </c:pt>
                <c:pt idx="5477">
                  <c:v>2025-07-01</c:v>
                </c:pt>
                <c:pt idx="5478">
                  <c:v>2025-07-02</c:v>
                </c:pt>
                <c:pt idx="5479">
                  <c:v>2025-07-03</c:v>
                </c:pt>
                <c:pt idx="5480">
                  <c:v>2025-07-07</c:v>
                </c:pt>
                <c:pt idx="5481">
                  <c:v>2025-07-08</c:v>
                </c:pt>
                <c:pt idx="5482">
                  <c:v>2025-07-09</c:v>
                </c:pt>
                <c:pt idx="5483">
                  <c:v>2025-07-10</c:v>
                </c:pt>
                <c:pt idx="5484">
                  <c:v>2025-07-11</c:v>
                </c:pt>
                <c:pt idx="5485">
                  <c:v>2025-07-14</c:v>
                </c:pt>
                <c:pt idx="5486">
                  <c:v>2025-07-15</c:v>
                </c:pt>
                <c:pt idx="5487">
                  <c:v>2025-07-16</c:v>
                </c:pt>
                <c:pt idx="5488">
                  <c:v>2025-07-17</c:v>
                </c:pt>
                <c:pt idx="5489">
                  <c:v>2025-07-18</c:v>
                </c:pt>
                <c:pt idx="5490">
                  <c:v>2025-07-21</c:v>
                </c:pt>
                <c:pt idx="5491">
                  <c:v>2025-07-22</c:v>
                </c:pt>
                <c:pt idx="5492">
                  <c:v>2025-07-23</c:v>
                </c:pt>
                <c:pt idx="5493">
                  <c:v>2025-07-24</c:v>
                </c:pt>
                <c:pt idx="5494">
                  <c:v>2025-07-25</c:v>
                </c:pt>
                <c:pt idx="5495">
                  <c:v>2025-07-28</c:v>
                </c:pt>
                <c:pt idx="5496">
                  <c:v>2025-07-29</c:v>
                </c:pt>
                <c:pt idx="5497">
                  <c:v>2025-07-30</c:v>
                </c:pt>
                <c:pt idx="5498">
                  <c:v>2025-07-31</c:v>
                </c:pt>
                <c:pt idx="5499">
                  <c:v>2025-08-01</c:v>
                </c:pt>
                <c:pt idx="5500">
                  <c:v>2025-08-04</c:v>
                </c:pt>
                <c:pt idx="5501">
                  <c:v>2025-08-05</c:v>
                </c:pt>
                <c:pt idx="5502">
                  <c:v>2025-08-06</c:v>
                </c:pt>
                <c:pt idx="5503">
                  <c:v>2025-08-07</c:v>
                </c:pt>
                <c:pt idx="5504">
                  <c:v>2025-08-08</c:v>
                </c:pt>
                <c:pt idx="5505">
                  <c:v>2025-08-11</c:v>
                </c:pt>
                <c:pt idx="5506">
                  <c:v>2025-08-12</c:v>
                </c:pt>
                <c:pt idx="5507">
                  <c:v>2025-08-13</c:v>
                </c:pt>
                <c:pt idx="5508">
                  <c:v>2025-08-14</c:v>
                </c:pt>
                <c:pt idx="5509">
                  <c:v>2025-08-15</c:v>
                </c:pt>
                <c:pt idx="5510">
                  <c:v>2025-08-18</c:v>
                </c:pt>
                <c:pt idx="5511">
                  <c:v>2025-08-19</c:v>
                </c:pt>
                <c:pt idx="5512">
                  <c:v>2025-08-20</c:v>
                </c:pt>
                <c:pt idx="5513">
                  <c:v>2025-08-21</c:v>
                </c:pt>
                <c:pt idx="5514">
                  <c:v>2025-08-22</c:v>
                </c:pt>
                <c:pt idx="5515">
                  <c:v>2025-08-26</c:v>
                </c:pt>
                <c:pt idx="5516">
                  <c:v>2025-08-27</c:v>
                </c:pt>
                <c:pt idx="5517">
                  <c:v>2025-08-28</c:v>
                </c:pt>
                <c:pt idx="5518">
                  <c:v>2025-08-29</c:v>
                </c:pt>
                <c:pt idx="5519">
                  <c:v>2025-09-02</c:v>
                </c:pt>
                <c:pt idx="5520">
                  <c:v>2025-09-03</c:v>
                </c:pt>
                <c:pt idx="5521">
                  <c:v>2025-09-04</c:v>
                </c:pt>
                <c:pt idx="5522">
                  <c:v>2025-09-05</c:v>
                </c:pt>
                <c:pt idx="5523">
                  <c:v>2025-09-08</c:v>
                </c:pt>
                <c:pt idx="5524">
                  <c:v>2025-09-09</c:v>
                </c:pt>
                <c:pt idx="5525">
                  <c:v>2025-09-10</c:v>
                </c:pt>
                <c:pt idx="5526">
                  <c:v>2025-09-11</c:v>
                </c:pt>
                <c:pt idx="5527">
                  <c:v>2025-09-12</c:v>
                </c:pt>
                <c:pt idx="5528">
                  <c:v>2025-09-15</c:v>
                </c:pt>
                <c:pt idx="5529">
                  <c:v>2025-09-16</c:v>
                </c:pt>
                <c:pt idx="5530">
                  <c:v>2025-09-17</c:v>
                </c:pt>
                <c:pt idx="5531">
                  <c:v>2025-09-18</c:v>
                </c:pt>
                <c:pt idx="5532">
                  <c:v>2025-09-19</c:v>
                </c:pt>
                <c:pt idx="5533">
                  <c:v>2025-09-22</c:v>
                </c:pt>
                <c:pt idx="5534">
                  <c:v>2025-09-23</c:v>
                </c:pt>
                <c:pt idx="5535">
                  <c:v>2025-09-24</c:v>
                </c:pt>
                <c:pt idx="5536">
                  <c:v>2025-09-25</c:v>
                </c:pt>
                <c:pt idx="5537">
                  <c:v>2025-09-26</c:v>
                </c:pt>
                <c:pt idx="5538">
                  <c:v>2025-09-29</c:v>
                </c:pt>
                <c:pt idx="5539">
                  <c:v>2025-09-30</c:v>
                </c:pt>
                <c:pt idx="5540">
                  <c:v>2025-10-01</c:v>
                </c:pt>
                <c:pt idx="5541">
                  <c:v>2025-10-02</c:v>
                </c:pt>
                <c:pt idx="5542">
                  <c:v>2025-10-03</c:v>
                </c:pt>
                <c:pt idx="5543">
                  <c:v>2025-10-06</c:v>
                </c:pt>
                <c:pt idx="5544">
                  <c:v>2025-10-07</c:v>
                </c:pt>
                <c:pt idx="5545">
                  <c:v>2025-10-08</c:v>
                </c:pt>
                <c:pt idx="5546">
                  <c:v>2025-10-09</c:v>
                </c:pt>
                <c:pt idx="5547">
                  <c:v>2025-10-10</c:v>
                </c:pt>
                <c:pt idx="5548">
                  <c:v>2025-10-14</c:v>
                </c:pt>
                <c:pt idx="5549">
                  <c:v>2025-10-15</c:v>
                </c:pt>
                <c:pt idx="5550">
                  <c:v>2025-10-16</c:v>
                </c:pt>
                <c:pt idx="5551">
                  <c:v>2025-10-17</c:v>
                </c:pt>
                <c:pt idx="5552">
                  <c:v>2025-10-20</c:v>
                </c:pt>
                <c:pt idx="5553">
                  <c:v>2025-10-21</c:v>
                </c:pt>
                <c:pt idx="5554">
                  <c:v>2025-10-22</c:v>
                </c:pt>
                <c:pt idx="5555">
                  <c:v>2025-10-23</c:v>
                </c:pt>
                <c:pt idx="5556">
                  <c:v>2025-10-24</c:v>
                </c:pt>
                <c:pt idx="5557">
                  <c:v>2025-10-27</c:v>
                </c:pt>
                <c:pt idx="5558">
                  <c:v>2025-10-28</c:v>
                </c:pt>
                <c:pt idx="5559">
                  <c:v>2025-10-29</c:v>
                </c:pt>
                <c:pt idx="5560">
                  <c:v>2025-10-30</c:v>
                </c:pt>
                <c:pt idx="5561">
                  <c:v>2025-10-31</c:v>
                </c:pt>
                <c:pt idx="5562">
                  <c:v>2025-11-03</c:v>
                </c:pt>
                <c:pt idx="5563">
                  <c:v>2025-11-04</c:v>
                </c:pt>
                <c:pt idx="5564">
                  <c:v>2025-11-05</c:v>
                </c:pt>
                <c:pt idx="5565">
                  <c:v>2025-11-06</c:v>
                </c:pt>
                <c:pt idx="5566">
                  <c:v>2025-11-07</c:v>
                </c:pt>
                <c:pt idx="5567">
                  <c:v>2025-11-10</c:v>
                </c:pt>
                <c:pt idx="5568">
                  <c:v>2025-11-12</c:v>
                </c:pt>
                <c:pt idx="5569">
                  <c:v>2025-11-13</c:v>
                </c:pt>
                <c:pt idx="5570">
                  <c:v>2025-11-14</c:v>
                </c:pt>
                <c:pt idx="5571">
                  <c:v>2025-11-17</c:v>
                </c:pt>
                <c:pt idx="5572">
                  <c:v>2025-11-18</c:v>
                </c:pt>
                <c:pt idx="5573">
                  <c:v>2025-11-19</c:v>
                </c:pt>
                <c:pt idx="5574">
                  <c:v>2025-11-20</c:v>
                </c:pt>
                <c:pt idx="5575">
                  <c:v>2025-11-21</c:v>
                </c:pt>
                <c:pt idx="5576">
                  <c:v>2025-11-24</c:v>
                </c:pt>
                <c:pt idx="5577">
                  <c:v>2025-11-25</c:v>
                </c:pt>
                <c:pt idx="5578">
                  <c:v>2025-11-26</c:v>
                </c:pt>
                <c:pt idx="5579">
                  <c:v>2025-11-28</c:v>
                </c:pt>
                <c:pt idx="5580">
                  <c:v>2025-12-01</c:v>
                </c:pt>
                <c:pt idx="5581">
                  <c:v>2025-12-02</c:v>
                </c:pt>
                <c:pt idx="5582">
                  <c:v>2025-12-03</c:v>
                </c:pt>
                <c:pt idx="5583">
                  <c:v>2025-12-04</c:v>
                </c:pt>
                <c:pt idx="5584">
                  <c:v>2025-12-05</c:v>
                </c:pt>
                <c:pt idx="5585">
                  <c:v>2025-12-08</c:v>
                </c:pt>
                <c:pt idx="5586">
                  <c:v>2025-12-09</c:v>
                </c:pt>
                <c:pt idx="5587">
                  <c:v>2025-12-10</c:v>
                </c:pt>
                <c:pt idx="5588">
                  <c:v>2025-12-11</c:v>
                </c:pt>
                <c:pt idx="5589">
                  <c:v>2025-12-12</c:v>
                </c:pt>
                <c:pt idx="5590">
                  <c:v>2025-12-15</c:v>
                </c:pt>
                <c:pt idx="5591">
                  <c:v>2025-12-16</c:v>
                </c:pt>
                <c:pt idx="5592">
                  <c:v>2025-12-17</c:v>
                </c:pt>
                <c:pt idx="5593">
                  <c:v>2025-12-18</c:v>
                </c:pt>
                <c:pt idx="5594">
                  <c:v>2025-12-19</c:v>
                </c:pt>
                <c:pt idx="5595">
                  <c:v>2025-12-22</c:v>
                </c:pt>
                <c:pt idx="5596">
                  <c:v>2025-12-23</c:v>
                </c:pt>
                <c:pt idx="5597">
                  <c:v>2025-12-24</c:v>
                </c:pt>
                <c:pt idx="5598">
                  <c:v>2025-12-29</c:v>
                </c:pt>
                <c:pt idx="5599">
                  <c:v>2025-12-30</c:v>
                </c:pt>
                <c:pt idx="5600">
                  <c:v>2025-12-31</c:v>
                </c:pt>
                <c:pt idx="5601">
                  <c:v>2026-01-02</c:v>
                </c:pt>
                <c:pt idx="5602">
                  <c:v>2026-01-05</c:v>
                </c:pt>
                <c:pt idx="5603">
                  <c:v>2026-01-06</c:v>
                </c:pt>
                <c:pt idx="5604">
                  <c:v>2026-01-07</c:v>
                </c:pt>
                <c:pt idx="5605">
                  <c:v>2026-01-08</c:v>
                </c:pt>
                <c:pt idx="5606">
                  <c:v>2026-01-09</c:v>
                </c:pt>
                <c:pt idx="5607">
                  <c:v>2026-01-12</c:v>
                </c:pt>
                <c:pt idx="5608">
                  <c:v>2026-01-13</c:v>
                </c:pt>
                <c:pt idx="5609">
                  <c:v>2026-01-14</c:v>
                </c:pt>
                <c:pt idx="5610">
                  <c:v>2026-01-15</c:v>
                </c:pt>
                <c:pt idx="5611">
                  <c:v>2026-01-16</c:v>
                </c:pt>
                <c:pt idx="5612">
                  <c:v>2026-01-20</c:v>
                </c:pt>
                <c:pt idx="5613">
                  <c:v>2026-01-21</c:v>
                </c:pt>
                <c:pt idx="5614">
                  <c:v>2026-01-22</c:v>
                </c:pt>
                <c:pt idx="5615">
                  <c:v>2026-01-23</c:v>
                </c:pt>
                <c:pt idx="5616">
                  <c:v>2026-01-26</c:v>
                </c:pt>
                <c:pt idx="5617">
                  <c:v>2026-01-27</c:v>
                </c:pt>
                <c:pt idx="5618">
                  <c:v>2026-01-28</c:v>
                </c:pt>
                <c:pt idx="5619">
                  <c:v>2026-01-29</c:v>
                </c:pt>
                <c:pt idx="5620">
                  <c:v>2026-01-30</c:v>
                </c:pt>
                <c:pt idx="5621">
                  <c:v>2026-02-02</c:v>
                </c:pt>
                <c:pt idx="5622">
                  <c:v>2026-02-03</c:v>
                </c:pt>
                <c:pt idx="5623">
                  <c:v>2026-02-04</c:v>
                </c:pt>
                <c:pt idx="5624">
                  <c:v>2026-02-05</c:v>
                </c:pt>
                <c:pt idx="5625">
                  <c:v>2026-02-06</c:v>
                </c:pt>
                <c:pt idx="5626">
                  <c:v>2026-02-09</c:v>
                </c:pt>
                <c:pt idx="5627">
                  <c:v>2026-02-10</c:v>
                </c:pt>
                <c:pt idx="5628">
                  <c:v>2026-02-11</c:v>
                </c:pt>
                <c:pt idx="5629">
                  <c:v>2026-02-12</c:v>
                </c:pt>
                <c:pt idx="5630">
                  <c:v>2026-02-13</c:v>
                </c:pt>
                <c:pt idx="5631">
                  <c:v>2026-02-17</c:v>
                </c:pt>
                <c:pt idx="5632">
                  <c:v>2026-02-18</c:v>
                </c:pt>
                <c:pt idx="5633">
                  <c:v>2026-02-19</c:v>
                </c:pt>
                <c:pt idx="5634">
                  <c:v>2026-02-20</c:v>
                </c:pt>
                <c:pt idx="5635">
                  <c:v>2026-02-23</c:v>
                </c:pt>
                <c:pt idx="5636">
                  <c:v>2026-02-24</c:v>
                </c:pt>
                <c:pt idx="5637">
                  <c:v>2026-02-25</c:v>
                </c:pt>
                <c:pt idx="5638">
                  <c:v>2026-02-26</c:v>
                </c:pt>
                <c:pt idx="5639">
                  <c:v>2026-02-27</c:v>
                </c:pt>
                <c:pt idx="5640">
                  <c:v>2026-03-02</c:v>
                </c:pt>
                <c:pt idx="5641">
                  <c:v>2026-03-03</c:v>
                </c:pt>
                <c:pt idx="5642">
                  <c:v>2026-03-04</c:v>
                </c:pt>
                <c:pt idx="5643">
                  <c:v>2026-03-05</c:v>
                </c:pt>
                <c:pt idx="5644">
                  <c:v>2026-03-06</c:v>
                </c:pt>
                <c:pt idx="5645">
                  <c:v>2026-03-09</c:v>
                </c:pt>
                <c:pt idx="5646">
                  <c:v>2026-03-10</c:v>
                </c:pt>
                <c:pt idx="5647">
                  <c:v>2026-03-11</c:v>
                </c:pt>
                <c:pt idx="5648">
                  <c:v>2026-03-12</c:v>
                </c:pt>
                <c:pt idx="5649">
                  <c:v>2026-03-13</c:v>
                </c:pt>
                <c:pt idx="5650">
                  <c:v>2026-03-16</c:v>
                </c:pt>
                <c:pt idx="5651">
                  <c:v>2026-03-17</c:v>
                </c:pt>
                <c:pt idx="5652">
                  <c:v>2026-03-18</c:v>
                </c:pt>
                <c:pt idx="5653">
                  <c:v>2026-03-19</c:v>
                </c:pt>
                <c:pt idx="5654">
                  <c:v>2026-03-20</c:v>
                </c:pt>
                <c:pt idx="5655">
                  <c:v>2026-03-23</c:v>
                </c:pt>
                <c:pt idx="5656">
                  <c:v>2026-03-24</c:v>
                </c:pt>
                <c:pt idx="5657">
                  <c:v>2026-03-25</c:v>
                </c:pt>
                <c:pt idx="5658">
                  <c:v>2026-03-26</c:v>
                </c:pt>
                <c:pt idx="5659">
                  <c:v>2026-03-27</c:v>
                </c:pt>
                <c:pt idx="5660">
                  <c:v>2026-03-30</c:v>
                </c:pt>
                <c:pt idx="5661">
                  <c:v>2026-03-31</c:v>
                </c:pt>
                <c:pt idx="5662">
                  <c:v>2026-04-01</c:v>
                </c:pt>
                <c:pt idx="5663">
                  <c:v>2026-04-02</c:v>
                </c:pt>
                <c:pt idx="5664">
                  <c:v>2026-04-07</c:v>
                </c:pt>
                <c:pt idx="5665">
                  <c:v>2026-04-08</c:v>
                </c:pt>
                <c:pt idx="5666">
                  <c:v>2026-04-09</c:v>
                </c:pt>
                <c:pt idx="5667">
                  <c:v>2026-04-10</c:v>
                </c:pt>
                <c:pt idx="5668">
                  <c:v>2026-04-13</c:v>
                </c:pt>
                <c:pt idx="5669">
                  <c:v>2026-04-14</c:v>
                </c:pt>
                <c:pt idx="5670">
                  <c:v>2026-04-15</c:v>
                </c:pt>
                <c:pt idx="5671">
                  <c:v>2026-04-16</c:v>
                </c:pt>
                <c:pt idx="5672">
                  <c:v>2026-04-17</c:v>
                </c:pt>
                <c:pt idx="5673">
                  <c:v>2026-04-20</c:v>
                </c:pt>
                <c:pt idx="5674">
                  <c:v>2026-04-21</c:v>
                </c:pt>
                <c:pt idx="5675">
                  <c:v>2026-04-22</c:v>
                </c:pt>
                <c:pt idx="5676">
                  <c:v>2026-04-23</c:v>
                </c:pt>
                <c:pt idx="5677">
                  <c:v>2026-04-24</c:v>
                </c:pt>
                <c:pt idx="5678">
                  <c:v>2026-04-27</c:v>
                </c:pt>
                <c:pt idx="5679">
                  <c:v>2026-04-28</c:v>
                </c:pt>
                <c:pt idx="5680">
                  <c:v>2026-04-29</c:v>
                </c:pt>
                <c:pt idx="5681">
                  <c:v>2026-04-30</c:v>
                </c:pt>
                <c:pt idx="5682">
                  <c:v>2026-05-01</c:v>
                </c:pt>
                <c:pt idx="5683">
                  <c:v>2026-05-05</c:v>
                </c:pt>
                <c:pt idx="5684">
                  <c:v>2026-05-06</c:v>
                </c:pt>
                <c:pt idx="5685">
                  <c:v>2026-05-07</c:v>
                </c:pt>
                <c:pt idx="5686">
                  <c:v>2026-05-08</c:v>
                </c:pt>
                <c:pt idx="5687">
                  <c:v>2026-05-11</c:v>
                </c:pt>
                <c:pt idx="5688">
                  <c:v>2026-05-12</c:v>
                </c:pt>
                <c:pt idx="5689">
                  <c:v>2026-05-13</c:v>
                </c:pt>
                <c:pt idx="5690">
                  <c:v>2026-05-14</c:v>
                </c:pt>
                <c:pt idx="5691">
                  <c:v>2026-05-15</c:v>
                </c:pt>
                <c:pt idx="5692">
                  <c:v>2026-05-18</c:v>
                </c:pt>
                <c:pt idx="5693">
                  <c:v>2026-05-19</c:v>
                </c:pt>
                <c:pt idx="5694">
                  <c:v>2026-05-20</c:v>
                </c:pt>
                <c:pt idx="5695">
                  <c:v>2026-05-21</c:v>
                </c:pt>
                <c:pt idx="5696">
                  <c:v>2026-05-22</c:v>
                </c:pt>
                <c:pt idx="5697">
                  <c:v>2026-05-26</c:v>
                </c:pt>
                <c:pt idx="5698">
                  <c:v>2026-05-27</c:v>
                </c:pt>
                <c:pt idx="5699">
                  <c:v>2026-05-28</c:v>
                </c:pt>
                <c:pt idx="5700">
                  <c:v>2026-05-29</c:v>
                </c:pt>
                <c:pt idx="5701">
                  <c:v>2026-06-01</c:v>
                </c:pt>
                <c:pt idx="5702">
                  <c:v>2026-06-02</c:v>
                </c:pt>
                <c:pt idx="5703">
                  <c:v>2026-06-03</c:v>
                </c:pt>
                <c:pt idx="5704">
                  <c:v>2026-06-04</c:v>
                </c:pt>
                <c:pt idx="5705">
                  <c:v>2026-06-05</c:v>
                </c:pt>
                <c:pt idx="5706">
                  <c:v>2026-06-08</c:v>
                </c:pt>
                <c:pt idx="5707">
                  <c:v>2026-06-09</c:v>
                </c:pt>
                <c:pt idx="5708">
                  <c:v>2026-06-10</c:v>
                </c:pt>
                <c:pt idx="5709">
                  <c:v>2026-06-11</c:v>
                </c:pt>
                <c:pt idx="5710">
                  <c:v>2026-06-12</c:v>
                </c:pt>
                <c:pt idx="5711">
                  <c:v>2026-06-15</c:v>
                </c:pt>
                <c:pt idx="5712">
                  <c:v>2026-06-16</c:v>
                </c:pt>
                <c:pt idx="5713">
                  <c:v>2026-06-17</c:v>
                </c:pt>
                <c:pt idx="5714">
                  <c:v>2026-06-18</c:v>
                </c:pt>
                <c:pt idx="5715">
                  <c:v>2026-06-22</c:v>
                </c:pt>
                <c:pt idx="5716">
                  <c:v>2026-06-23</c:v>
                </c:pt>
                <c:pt idx="5717">
                  <c:v>2026-06-24</c:v>
                </c:pt>
                <c:pt idx="5718">
                  <c:v>2026-06-25</c:v>
                </c:pt>
                <c:pt idx="5719">
                  <c:v>2026-06-26</c:v>
                </c:pt>
                <c:pt idx="5720">
                  <c:v>2026-06-29</c:v>
                </c:pt>
                <c:pt idx="5721">
                  <c:v>2026-06-30</c:v>
                </c:pt>
                <c:pt idx="5722">
                  <c:v>2026-07-01</c:v>
                </c:pt>
                <c:pt idx="5723">
                  <c:v>2026-07-02</c:v>
                </c:pt>
                <c:pt idx="5724">
                  <c:v>2026-07-06</c:v>
                </c:pt>
                <c:pt idx="5725">
                  <c:v>2026-07-07</c:v>
                </c:pt>
                <c:pt idx="5726">
                  <c:v>2026-07-08</c:v>
                </c:pt>
                <c:pt idx="5727">
                  <c:v>2026-07-09</c:v>
                </c:pt>
                <c:pt idx="5728">
                  <c:v>2026-07-10</c:v>
                </c:pt>
                <c:pt idx="5729">
                  <c:v>2026-07-13</c:v>
                </c:pt>
                <c:pt idx="5730">
                  <c:v>2026-07-14</c:v>
                </c:pt>
                <c:pt idx="5731">
                  <c:v>2026-07-15</c:v>
                </c:pt>
                <c:pt idx="5732">
                  <c:v>2026-07-16</c:v>
                </c:pt>
                <c:pt idx="5733">
                  <c:v>2026-07-17</c:v>
                </c:pt>
                <c:pt idx="5734">
                  <c:v>2026-07-20</c:v>
                </c:pt>
                <c:pt idx="5735">
                  <c:v>2026-07-21</c:v>
                </c:pt>
                <c:pt idx="5736">
                  <c:v>2026-07-22</c:v>
                </c:pt>
                <c:pt idx="5737">
                  <c:v>2026-07-23</c:v>
                </c:pt>
                <c:pt idx="5738">
                  <c:v>2026-07-24</c:v>
                </c:pt>
                <c:pt idx="5739">
                  <c:v>2026-07-27</c:v>
                </c:pt>
                <c:pt idx="5740">
                  <c:v>2026-07-28</c:v>
                </c:pt>
                <c:pt idx="5741">
                  <c:v>2026-07-29</c:v>
                </c:pt>
                <c:pt idx="5742">
                  <c:v>2026-07-30</c:v>
                </c:pt>
                <c:pt idx="5743">
                  <c:v>2026-07-31</c:v>
                </c:pt>
                <c:pt idx="5744">
                  <c:v>2026-08-03</c:v>
                </c:pt>
                <c:pt idx="5745">
                  <c:v>2026-08-04</c:v>
                </c:pt>
                <c:pt idx="5746">
                  <c:v>2026-08-05</c:v>
                </c:pt>
                <c:pt idx="5747">
                  <c:v>2026-08-06</c:v>
                </c:pt>
                <c:pt idx="5748">
                  <c:v>2026-08-07</c:v>
                </c:pt>
                <c:pt idx="5749">
                  <c:v>2026-08-10</c:v>
                </c:pt>
                <c:pt idx="5750">
                  <c:v>2026-08-11</c:v>
                </c:pt>
                <c:pt idx="5751">
                  <c:v>2026-08-12</c:v>
                </c:pt>
                <c:pt idx="5752">
                  <c:v>2026-08-13</c:v>
                </c:pt>
                <c:pt idx="5753">
                  <c:v>2026-08-14</c:v>
                </c:pt>
                <c:pt idx="5754">
                  <c:v>2026-08-17</c:v>
                </c:pt>
                <c:pt idx="5755">
                  <c:v>2026-08-18</c:v>
                </c:pt>
                <c:pt idx="5756">
                  <c:v>2026-08-19</c:v>
                </c:pt>
                <c:pt idx="5757">
                  <c:v>2026-08-20</c:v>
                </c:pt>
                <c:pt idx="5758">
                  <c:v>2026-08-21</c:v>
                </c:pt>
                <c:pt idx="5759">
                  <c:v>2026-08-24</c:v>
                </c:pt>
                <c:pt idx="5760">
                  <c:v>2026-08-25</c:v>
                </c:pt>
                <c:pt idx="5761">
                  <c:v>2026-08-26</c:v>
                </c:pt>
                <c:pt idx="5762">
                  <c:v>2026-08-27</c:v>
                </c:pt>
                <c:pt idx="5763">
                  <c:v>2026-08-28</c:v>
                </c:pt>
                <c:pt idx="5764">
                  <c:v>2026-09-01</c:v>
                </c:pt>
                <c:pt idx="5765">
                  <c:v>2026-09-02</c:v>
                </c:pt>
                <c:pt idx="5766">
                  <c:v>2026-09-03</c:v>
                </c:pt>
                <c:pt idx="5767">
                  <c:v>2026-09-04</c:v>
                </c:pt>
                <c:pt idx="5768">
                  <c:v>2026-09-08</c:v>
                </c:pt>
                <c:pt idx="5769">
                  <c:v>2026-09-09</c:v>
                </c:pt>
                <c:pt idx="5770">
                  <c:v>2026-09-10</c:v>
                </c:pt>
                <c:pt idx="5771">
                  <c:v>2026-09-11</c:v>
                </c:pt>
                <c:pt idx="5772">
                  <c:v>2026-09-14</c:v>
                </c:pt>
                <c:pt idx="5773">
                  <c:v>2026-09-15</c:v>
                </c:pt>
                <c:pt idx="5774">
                  <c:v>2026-09-16</c:v>
                </c:pt>
                <c:pt idx="5775">
                  <c:v>2026-09-17</c:v>
                </c:pt>
                <c:pt idx="5776">
                  <c:v>2026-09-18</c:v>
                </c:pt>
                <c:pt idx="5777">
                  <c:v>2026-09-21</c:v>
                </c:pt>
                <c:pt idx="5778">
                  <c:v>2026-09-22</c:v>
                </c:pt>
                <c:pt idx="5779">
                  <c:v>2026-09-23</c:v>
                </c:pt>
                <c:pt idx="5780">
                  <c:v>2026-09-24</c:v>
                </c:pt>
                <c:pt idx="5781">
                  <c:v>2026-09-25</c:v>
                </c:pt>
                <c:pt idx="5782">
                  <c:v>2026-09-28</c:v>
                </c:pt>
                <c:pt idx="5783">
                  <c:v>2026-09-29</c:v>
                </c:pt>
              </c:strCache>
            </c:strRef>
          </c:cat>
          <c:val>
            <c:numRef>
              <c:f>Backtest!$E$20:$E$5803</c:f>
              <c:numCache>
                <c:formatCode>\$#,##0;"($"#,##0\);\-</c:formatCode>
                <c:ptCount val="5784"/>
                <c:pt idx="0">
                  <c:v>268675</c:v>
                </c:pt>
                <c:pt idx="1">
                  <c:v>268675</c:v>
                </c:pt>
                <c:pt idx="2">
                  <c:v>268675</c:v>
                </c:pt>
                <c:pt idx="3">
                  <c:v>268675</c:v>
                </c:pt>
                <c:pt idx="4">
                  <c:v>268675</c:v>
                </c:pt>
                <c:pt idx="5">
                  <c:v>268675</c:v>
                </c:pt>
                <c:pt idx="6">
                  <c:v>268675</c:v>
                </c:pt>
                <c:pt idx="7">
                  <c:v>268675</c:v>
                </c:pt>
                <c:pt idx="8">
                  <c:v>268675</c:v>
                </c:pt>
                <c:pt idx="9">
                  <c:v>268675</c:v>
                </c:pt>
                <c:pt idx="10">
                  <c:v>268675</c:v>
                </c:pt>
                <c:pt idx="11">
                  <c:v>268675</c:v>
                </c:pt>
                <c:pt idx="12">
                  <c:v>244550</c:v>
                </c:pt>
                <c:pt idx="13">
                  <c:v>244550</c:v>
                </c:pt>
                <c:pt idx="14">
                  <c:v>244550</c:v>
                </c:pt>
                <c:pt idx="15">
                  <c:v>244550</c:v>
                </c:pt>
                <c:pt idx="16">
                  <c:v>244550</c:v>
                </c:pt>
                <c:pt idx="17">
                  <c:v>244550</c:v>
                </c:pt>
                <c:pt idx="18">
                  <c:v>244550</c:v>
                </c:pt>
                <c:pt idx="19">
                  <c:v>244550</c:v>
                </c:pt>
                <c:pt idx="20">
                  <c:v>244550</c:v>
                </c:pt>
                <c:pt idx="21">
                  <c:v>244550</c:v>
                </c:pt>
                <c:pt idx="22">
                  <c:v>244550</c:v>
                </c:pt>
                <c:pt idx="23">
                  <c:v>244550</c:v>
                </c:pt>
                <c:pt idx="24">
                  <c:v>244550</c:v>
                </c:pt>
                <c:pt idx="25">
                  <c:v>244550</c:v>
                </c:pt>
                <c:pt idx="26">
                  <c:v>244550</c:v>
                </c:pt>
                <c:pt idx="27">
                  <c:v>244550</c:v>
                </c:pt>
                <c:pt idx="28">
                  <c:v>244550</c:v>
                </c:pt>
                <c:pt idx="29">
                  <c:v>244550</c:v>
                </c:pt>
                <c:pt idx="30">
                  <c:v>244550</c:v>
                </c:pt>
                <c:pt idx="31">
                  <c:v>244550</c:v>
                </c:pt>
                <c:pt idx="32">
                  <c:v>244550</c:v>
                </c:pt>
                <c:pt idx="33">
                  <c:v>244550</c:v>
                </c:pt>
                <c:pt idx="34">
                  <c:v>244550</c:v>
                </c:pt>
                <c:pt idx="35">
                  <c:v>244550</c:v>
                </c:pt>
                <c:pt idx="36">
                  <c:v>244550</c:v>
                </c:pt>
                <c:pt idx="37">
                  <c:v>244550</c:v>
                </c:pt>
                <c:pt idx="38">
                  <c:v>232790</c:v>
                </c:pt>
                <c:pt idx="39">
                  <c:v>232790</c:v>
                </c:pt>
                <c:pt idx="40">
                  <c:v>232790</c:v>
                </c:pt>
                <c:pt idx="41">
                  <c:v>232790</c:v>
                </c:pt>
                <c:pt idx="42">
                  <c:v>232790</c:v>
                </c:pt>
                <c:pt idx="43">
                  <c:v>232790</c:v>
                </c:pt>
                <c:pt idx="44">
                  <c:v>232790</c:v>
                </c:pt>
                <c:pt idx="45">
                  <c:v>232790</c:v>
                </c:pt>
                <c:pt idx="46">
                  <c:v>232790</c:v>
                </c:pt>
                <c:pt idx="47">
                  <c:v>232790</c:v>
                </c:pt>
                <c:pt idx="48">
                  <c:v>232790</c:v>
                </c:pt>
                <c:pt idx="49">
                  <c:v>232790</c:v>
                </c:pt>
                <c:pt idx="50">
                  <c:v>232790</c:v>
                </c:pt>
                <c:pt idx="51">
                  <c:v>232790</c:v>
                </c:pt>
                <c:pt idx="52">
                  <c:v>232790</c:v>
                </c:pt>
                <c:pt idx="53">
                  <c:v>232790</c:v>
                </c:pt>
                <c:pt idx="54">
                  <c:v>232790</c:v>
                </c:pt>
                <c:pt idx="55">
                  <c:v>232790</c:v>
                </c:pt>
                <c:pt idx="56">
                  <c:v>232790</c:v>
                </c:pt>
                <c:pt idx="57">
                  <c:v>267145</c:v>
                </c:pt>
                <c:pt idx="58">
                  <c:v>267145</c:v>
                </c:pt>
                <c:pt idx="59">
                  <c:v>267145</c:v>
                </c:pt>
                <c:pt idx="60">
                  <c:v>267145</c:v>
                </c:pt>
                <c:pt idx="61">
                  <c:v>267145</c:v>
                </c:pt>
                <c:pt idx="62">
                  <c:v>267145</c:v>
                </c:pt>
                <c:pt idx="63">
                  <c:v>267145</c:v>
                </c:pt>
                <c:pt idx="64">
                  <c:v>267145</c:v>
                </c:pt>
                <c:pt idx="65">
                  <c:v>267145</c:v>
                </c:pt>
                <c:pt idx="66">
                  <c:v>267145</c:v>
                </c:pt>
                <c:pt idx="67">
                  <c:v>267145</c:v>
                </c:pt>
                <c:pt idx="68">
                  <c:v>267145</c:v>
                </c:pt>
                <c:pt idx="69">
                  <c:v>267145</c:v>
                </c:pt>
                <c:pt idx="70">
                  <c:v>267145</c:v>
                </c:pt>
                <c:pt idx="71">
                  <c:v>267145</c:v>
                </c:pt>
                <c:pt idx="72">
                  <c:v>267145</c:v>
                </c:pt>
                <c:pt idx="73">
                  <c:v>267145</c:v>
                </c:pt>
                <c:pt idx="74">
                  <c:v>267145</c:v>
                </c:pt>
                <c:pt idx="75">
                  <c:v>267145</c:v>
                </c:pt>
                <c:pt idx="76">
                  <c:v>267145</c:v>
                </c:pt>
                <c:pt idx="77">
                  <c:v>267145</c:v>
                </c:pt>
                <c:pt idx="78">
                  <c:v>267145</c:v>
                </c:pt>
                <c:pt idx="79">
                  <c:v>267145</c:v>
                </c:pt>
                <c:pt idx="80">
                  <c:v>267145</c:v>
                </c:pt>
                <c:pt idx="81">
                  <c:v>267145</c:v>
                </c:pt>
                <c:pt idx="82">
                  <c:v>267145</c:v>
                </c:pt>
                <c:pt idx="83">
                  <c:v>267145</c:v>
                </c:pt>
                <c:pt idx="84">
                  <c:v>267145</c:v>
                </c:pt>
                <c:pt idx="85">
                  <c:v>267145</c:v>
                </c:pt>
                <c:pt idx="86">
                  <c:v>267145</c:v>
                </c:pt>
                <c:pt idx="87">
                  <c:v>267145</c:v>
                </c:pt>
                <c:pt idx="88">
                  <c:v>267145</c:v>
                </c:pt>
                <c:pt idx="89">
                  <c:v>267145</c:v>
                </c:pt>
                <c:pt idx="90">
                  <c:v>267145</c:v>
                </c:pt>
                <c:pt idx="91">
                  <c:v>267145</c:v>
                </c:pt>
                <c:pt idx="92">
                  <c:v>267145</c:v>
                </c:pt>
                <c:pt idx="93">
                  <c:v>267145</c:v>
                </c:pt>
                <c:pt idx="94">
                  <c:v>232790</c:v>
                </c:pt>
                <c:pt idx="95">
                  <c:v>232790</c:v>
                </c:pt>
                <c:pt idx="96">
                  <c:v>232790</c:v>
                </c:pt>
                <c:pt idx="97">
                  <c:v>232790</c:v>
                </c:pt>
                <c:pt idx="98">
                  <c:v>232790</c:v>
                </c:pt>
                <c:pt idx="99">
                  <c:v>232790</c:v>
                </c:pt>
                <c:pt idx="100">
                  <c:v>232790</c:v>
                </c:pt>
                <c:pt idx="101">
                  <c:v>232790</c:v>
                </c:pt>
                <c:pt idx="102">
                  <c:v>232790</c:v>
                </c:pt>
                <c:pt idx="103">
                  <c:v>232790</c:v>
                </c:pt>
                <c:pt idx="104">
                  <c:v>232790</c:v>
                </c:pt>
                <c:pt idx="105">
                  <c:v>232790</c:v>
                </c:pt>
                <c:pt idx="106">
                  <c:v>232790</c:v>
                </c:pt>
                <c:pt idx="107">
                  <c:v>232790</c:v>
                </c:pt>
                <c:pt idx="108">
                  <c:v>232790</c:v>
                </c:pt>
                <c:pt idx="109">
                  <c:v>232790</c:v>
                </c:pt>
                <c:pt idx="110">
                  <c:v>232790</c:v>
                </c:pt>
                <c:pt idx="111">
                  <c:v>232790</c:v>
                </c:pt>
                <c:pt idx="112">
                  <c:v>232790</c:v>
                </c:pt>
                <c:pt idx="113">
                  <c:v>232790</c:v>
                </c:pt>
                <c:pt idx="114">
                  <c:v>232790</c:v>
                </c:pt>
                <c:pt idx="115">
                  <c:v>232790</c:v>
                </c:pt>
                <c:pt idx="116">
                  <c:v>232790</c:v>
                </c:pt>
                <c:pt idx="117">
                  <c:v>232790</c:v>
                </c:pt>
                <c:pt idx="118">
                  <c:v>232790</c:v>
                </c:pt>
                <c:pt idx="119">
                  <c:v>232790</c:v>
                </c:pt>
                <c:pt idx="120">
                  <c:v>232790</c:v>
                </c:pt>
                <c:pt idx="121">
                  <c:v>232790</c:v>
                </c:pt>
                <c:pt idx="122">
                  <c:v>232790</c:v>
                </c:pt>
                <c:pt idx="123">
                  <c:v>232790</c:v>
                </c:pt>
                <c:pt idx="124">
                  <c:v>232790</c:v>
                </c:pt>
                <c:pt idx="125">
                  <c:v>232790</c:v>
                </c:pt>
                <c:pt idx="126">
                  <c:v>232790</c:v>
                </c:pt>
                <c:pt idx="127">
                  <c:v>232790</c:v>
                </c:pt>
                <c:pt idx="128">
                  <c:v>232790</c:v>
                </c:pt>
                <c:pt idx="129">
                  <c:v>232790</c:v>
                </c:pt>
                <c:pt idx="130">
                  <c:v>232790</c:v>
                </c:pt>
                <c:pt idx="131">
                  <c:v>232790</c:v>
                </c:pt>
                <c:pt idx="132">
                  <c:v>232790</c:v>
                </c:pt>
                <c:pt idx="133">
                  <c:v>232790</c:v>
                </c:pt>
                <c:pt idx="134">
                  <c:v>213100</c:v>
                </c:pt>
                <c:pt idx="135">
                  <c:v>213100</c:v>
                </c:pt>
                <c:pt idx="136">
                  <c:v>213100</c:v>
                </c:pt>
                <c:pt idx="137">
                  <c:v>213100</c:v>
                </c:pt>
                <c:pt idx="138">
                  <c:v>213100</c:v>
                </c:pt>
                <c:pt idx="139">
                  <c:v>213100</c:v>
                </c:pt>
                <c:pt idx="140">
                  <c:v>213100</c:v>
                </c:pt>
                <c:pt idx="141">
                  <c:v>213100</c:v>
                </c:pt>
                <c:pt idx="142">
                  <c:v>213100</c:v>
                </c:pt>
                <c:pt idx="143">
                  <c:v>213100</c:v>
                </c:pt>
                <c:pt idx="144">
                  <c:v>213100</c:v>
                </c:pt>
                <c:pt idx="145">
                  <c:v>213100</c:v>
                </c:pt>
                <c:pt idx="146">
                  <c:v>213100</c:v>
                </c:pt>
                <c:pt idx="147">
                  <c:v>213100</c:v>
                </c:pt>
                <c:pt idx="148">
                  <c:v>213100</c:v>
                </c:pt>
                <c:pt idx="149">
                  <c:v>213100</c:v>
                </c:pt>
                <c:pt idx="150">
                  <c:v>213100</c:v>
                </c:pt>
                <c:pt idx="151">
                  <c:v>213100</c:v>
                </c:pt>
                <c:pt idx="152">
                  <c:v>213100</c:v>
                </c:pt>
                <c:pt idx="153">
                  <c:v>213100</c:v>
                </c:pt>
                <c:pt idx="154">
                  <c:v>213100</c:v>
                </c:pt>
                <c:pt idx="155">
                  <c:v>213100</c:v>
                </c:pt>
                <c:pt idx="156">
                  <c:v>213100</c:v>
                </c:pt>
                <c:pt idx="157">
                  <c:v>213100</c:v>
                </c:pt>
                <c:pt idx="158">
                  <c:v>213100</c:v>
                </c:pt>
                <c:pt idx="159">
                  <c:v>213100</c:v>
                </c:pt>
                <c:pt idx="160">
                  <c:v>213100</c:v>
                </c:pt>
                <c:pt idx="161">
                  <c:v>213100</c:v>
                </c:pt>
                <c:pt idx="162">
                  <c:v>213100</c:v>
                </c:pt>
                <c:pt idx="163">
                  <c:v>213100</c:v>
                </c:pt>
                <c:pt idx="164">
                  <c:v>213100</c:v>
                </c:pt>
                <c:pt idx="165">
                  <c:v>213100</c:v>
                </c:pt>
                <c:pt idx="166">
                  <c:v>213100</c:v>
                </c:pt>
                <c:pt idx="167">
                  <c:v>213100</c:v>
                </c:pt>
                <c:pt idx="168">
                  <c:v>213100</c:v>
                </c:pt>
                <c:pt idx="169">
                  <c:v>213100</c:v>
                </c:pt>
                <c:pt idx="170">
                  <c:v>213100</c:v>
                </c:pt>
                <c:pt idx="171">
                  <c:v>213100</c:v>
                </c:pt>
                <c:pt idx="172">
                  <c:v>213345</c:v>
                </c:pt>
                <c:pt idx="173">
                  <c:v>213345</c:v>
                </c:pt>
                <c:pt idx="174">
                  <c:v>213345</c:v>
                </c:pt>
                <c:pt idx="175">
                  <c:v>208255</c:v>
                </c:pt>
                <c:pt idx="176">
                  <c:v>208255</c:v>
                </c:pt>
                <c:pt idx="177">
                  <c:v>208255</c:v>
                </c:pt>
                <c:pt idx="178">
                  <c:v>208255</c:v>
                </c:pt>
                <c:pt idx="179">
                  <c:v>208255</c:v>
                </c:pt>
                <c:pt idx="180">
                  <c:v>208255</c:v>
                </c:pt>
                <c:pt idx="181">
                  <c:v>208255</c:v>
                </c:pt>
                <c:pt idx="182">
                  <c:v>208255</c:v>
                </c:pt>
                <c:pt idx="183">
                  <c:v>208255</c:v>
                </c:pt>
                <c:pt idx="184">
                  <c:v>208255</c:v>
                </c:pt>
                <c:pt idx="185">
                  <c:v>208255</c:v>
                </c:pt>
                <c:pt idx="186">
                  <c:v>208255</c:v>
                </c:pt>
                <c:pt idx="187">
                  <c:v>208255</c:v>
                </c:pt>
                <c:pt idx="188">
                  <c:v>208255</c:v>
                </c:pt>
                <c:pt idx="189">
                  <c:v>199180</c:v>
                </c:pt>
                <c:pt idx="190">
                  <c:v>199180</c:v>
                </c:pt>
                <c:pt idx="191">
                  <c:v>199180</c:v>
                </c:pt>
                <c:pt idx="192">
                  <c:v>199180</c:v>
                </c:pt>
                <c:pt idx="193">
                  <c:v>199180</c:v>
                </c:pt>
                <c:pt idx="194">
                  <c:v>199180</c:v>
                </c:pt>
                <c:pt idx="195">
                  <c:v>199180</c:v>
                </c:pt>
                <c:pt idx="196">
                  <c:v>199180</c:v>
                </c:pt>
                <c:pt idx="197">
                  <c:v>199180</c:v>
                </c:pt>
                <c:pt idx="198">
                  <c:v>199180</c:v>
                </c:pt>
                <c:pt idx="199">
                  <c:v>199180</c:v>
                </c:pt>
                <c:pt idx="200">
                  <c:v>199180</c:v>
                </c:pt>
                <c:pt idx="201">
                  <c:v>199180</c:v>
                </c:pt>
                <c:pt idx="202">
                  <c:v>199180</c:v>
                </c:pt>
                <c:pt idx="203">
                  <c:v>199180</c:v>
                </c:pt>
                <c:pt idx="204">
                  <c:v>199180</c:v>
                </c:pt>
                <c:pt idx="205">
                  <c:v>199180</c:v>
                </c:pt>
                <c:pt idx="206">
                  <c:v>199180</c:v>
                </c:pt>
                <c:pt idx="207">
                  <c:v>199180</c:v>
                </c:pt>
                <c:pt idx="208">
                  <c:v>199180</c:v>
                </c:pt>
                <c:pt idx="209">
                  <c:v>199180</c:v>
                </c:pt>
                <c:pt idx="210">
                  <c:v>199180</c:v>
                </c:pt>
                <c:pt idx="211">
                  <c:v>199180</c:v>
                </c:pt>
                <c:pt idx="212">
                  <c:v>199180</c:v>
                </c:pt>
                <c:pt idx="213">
                  <c:v>199180</c:v>
                </c:pt>
                <c:pt idx="214">
                  <c:v>199180</c:v>
                </c:pt>
                <c:pt idx="215">
                  <c:v>199180</c:v>
                </c:pt>
                <c:pt idx="216">
                  <c:v>199180</c:v>
                </c:pt>
                <c:pt idx="217">
                  <c:v>199180</c:v>
                </c:pt>
                <c:pt idx="218">
                  <c:v>199180</c:v>
                </c:pt>
                <c:pt idx="219">
                  <c:v>199180</c:v>
                </c:pt>
                <c:pt idx="220">
                  <c:v>199180</c:v>
                </c:pt>
                <c:pt idx="221">
                  <c:v>199180</c:v>
                </c:pt>
                <c:pt idx="222">
                  <c:v>199180</c:v>
                </c:pt>
                <c:pt idx="223">
                  <c:v>199180</c:v>
                </c:pt>
                <c:pt idx="224">
                  <c:v>199180</c:v>
                </c:pt>
                <c:pt idx="225">
                  <c:v>199180</c:v>
                </c:pt>
                <c:pt idx="226">
                  <c:v>199180</c:v>
                </c:pt>
                <c:pt idx="227">
                  <c:v>199180</c:v>
                </c:pt>
                <c:pt idx="228">
                  <c:v>199180</c:v>
                </c:pt>
                <c:pt idx="229">
                  <c:v>180315</c:v>
                </c:pt>
                <c:pt idx="230">
                  <c:v>180315</c:v>
                </c:pt>
                <c:pt idx="231">
                  <c:v>180315</c:v>
                </c:pt>
                <c:pt idx="232">
                  <c:v>180315</c:v>
                </c:pt>
                <c:pt idx="233">
                  <c:v>180315</c:v>
                </c:pt>
                <c:pt idx="234">
                  <c:v>180315</c:v>
                </c:pt>
                <c:pt idx="235">
                  <c:v>180315</c:v>
                </c:pt>
                <c:pt idx="236">
                  <c:v>180315</c:v>
                </c:pt>
                <c:pt idx="237">
                  <c:v>180315</c:v>
                </c:pt>
                <c:pt idx="238">
                  <c:v>180315</c:v>
                </c:pt>
                <c:pt idx="239">
                  <c:v>180315</c:v>
                </c:pt>
                <c:pt idx="240">
                  <c:v>180315</c:v>
                </c:pt>
                <c:pt idx="241">
                  <c:v>180315</c:v>
                </c:pt>
                <c:pt idx="242">
                  <c:v>180315</c:v>
                </c:pt>
                <c:pt idx="243">
                  <c:v>180315</c:v>
                </c:pt>
                <c:pt idx="244">
                  <c:v>180315</c:v>
                </c:pt>
                <c:pt idx="245">
                  <c:v>180315</c:v>
                </c:pt>
                <c:pt idx="246">
                  <c:v>180315</c:v>
                </c:pt>
                <c:pt idx="247">
                  <c:v>180315</c:v>
                </c:pt>
                <c:pt idx="248">
                  <c:v>180315</c:v>
                </c:pt>
                <c:pt idx="249">
                  <c:v>180315</c:v>
                </c:pt>
                <c:pt idx="250">
                  <c:v>180315</c:v>
                </c:pt>
                <c:pt idx="251">
                  <c:v>180315</c:v>
                </c:pt>
                <c:pt idx="252">
                  <c:v>180315</c:v>
                </c:pt>
                <c:pt idx="253">
                  <c:v>180315</c:v>
                </c:pt>
                <c:pt idx="254">
                  <c:v>180315</c:v>
                </c:pt>
                <c:pt idx="255">
                  <c:v>180315</c:v>
                </c:pt>
                <c:pt idx="256">
                  <c:v>180315</c:v>
                </c:pt>
                <c:pt idx="257">
                  <c:v>180315</c:v>
                </c:pt>
                <c:pt idx="258">
                  <c:v>180315</c:v>
                </c:pt>
                <c:pt idx="259">
                  <c:v>180315</c:v>
                </c:pt>
                <c:pt idx="260">
                  <c:v>180315</c:v>
                </c:pt>
                <c:pt idx="261">
                  <c:v>180315</c:v>
                </c:pt>
                <c:pt idx="262">
                  <c:v>180315</c:v>
                </c:pt>
                <c:pt idx="263">
                  <c:v>180315</c:v>
                </c:pt>
                <c:pt idx="264">
                  <c:v>180315</c:v>
                </c:pt>
                <c:pt idx="265">
                  <c:v>180315</c:v>
                </c:pt>
                <c:pt idx="266">
                  <c:v>180315</c:v>
                </c:pt>
                <c:pt idx="267">
                  <c:v>180315</c:v>
                </c:pt>
                <c:pt idx="268">
                  <c:v>180315</c:v>
                </c:pt>
                <c:pt idx="269">
                  <c:v>180315</c:v>
                </c:pt>
                <c:pt idx="270">
                  <c:v>181295</c:v>
                </c:pt>
                <c:pt idx="271">
                  <c:v>181295</c:v>
                </c:pt>
                <c:pt idx="272">
                  <c:v>181295</c:v>
                </c:pt>
                <c:pt idx="273">
                  <c:v>181295</c:v>
                </c:pt>
                <c:pt idx="274">
                  <c:v>181295</c:v>
                </c:pt>
                <c:pt idx="275">
                  <c:v>181295</c:v>
                </c:pt>
                <c:pt idx="276">
                  <c:v>181295</c:v>
                </c:pt>
                <c:pt idx="277">
                  <c:v>181295</c:v>
                </c:pt>
                <c:pt idx="278">
                  <c:v>181295</c:v>
                </c:pt>
                <c:pt idx="279">
                  <c:v>181295</c:v>
                </c:pt>
                <c:pt idx="280">
                  <c:v>181295</c:v>
                </c:pt>
                <c:pt idx="281">
                  <c:v>181295</c:v>
                </c:pt>
                <c:pt idx="282">
                  <c:v>181295</c:v>
                </c:pt>
                <c:pt idx="283">
                  <c:v>181295</c:v>
                </c:pt>
                <c:pt idx="284">
                  <c:v>181295</c:v>
                </c:pt>
                <c:pt idx="285">
                  <c:v>181295</c:v>
                </c:pt>
                <c:pt idx="286">
                  <c:v>208255</c:v>
                </c:pt>
                <c:pt idx="287">
                  <c:v>208255</c:v>
                </c:pt>
                <c:pt idx="288">
                  <c:v>208255</c:v>
                </c:pt>
                <c:pt idx="289">
                  <c:v>208255</c:v>
                </c:pt>
                <c:pt idx="290">
                  <c:v>208255</c:v>
                </c:pt>
                <c:pt idx="291">
                  <c:v>208255</c:v>
                </c:pt>
                <c:pt idx="292">
                  <c:v>208255</c:v>
                </c:pt>
                <c:pt idx="293">
                  <c:v>208255</c:v>
                </c:pt>
                <c:pt idx="294">
                  <c:v>208255</c:v>
                </c:pt>
                <c:pt idx="295">
                  <c:v>208255</c:v>
                </c:pt>
                <c:pt idx="296">
                  <c:v>208255</c:v>
                </c:pt>
                <c:pt idx="297">
                  <c:v>208255</c:v>
                </c:pt>
                <c:pt idx="298">
                  <c:v>208255</c:v>
                </c:pt>
                <c:pt idx="299">
                  <c:v>208255</c:v>
                </c:pt>
                <c:pt idx="300">
                  <c:v>208255</c:v>
                </c:pt>
                <c:pt idx="301">
                  <c:v>208255</c:v>
                </c:pt>
                <c:pt idx="302">
                  <c:v>216915</c:v>
                </c:pt>
                <c:pt idx="303">
                  <c:v>216915</c:v>
                </c:pt>
                <c:pt idx="304">
                  <c:v>216915</c:v>
                </c:pt>
                <c:pt idx="305">
                  <c:v>216915</c:v>
                </c:pt>
                <c:pt idx="306">
                  <c:v>256365</c:v>
                </c:pt>
                <c:pt idx="307">
                  <c:v>216915</c:v>
                </c:pt>
                <c:pt idx="308">
                  <c:v>216915</c:v>
                </c:pt>
                <c:pt idx="309">
                  <c:v>216915</c:v>
                </c:pt>
                <c:pt idx="310">
                  <c:v>216915</c:v>
                </c:pt>
                <c:pt idx="311">
                  <c:v>216915</c:v>
                </c:pt>
                <c:pt idx="312">
                  <c:v>216915</c:v>
                </c:pt>
                <c:pt idx="313">
                  <c:v>216915</c:v>
                </c:pt>
                <c:pt idx="314">
                  <c:v>216915</c:v>
                </c:pt>
                <c:pt idx="315">
                  <c:v>216915</c:v>
                </c:pt>
                <c:pt idx="316">
                  <c:v>216915</c:v>
                </c:pt>
                <c:pt idx="317">
                  <c:v>216915</c:v>
                </c:pt>
                <c:pt idx="318">
                  <c:v>216915</c:v>
                </c:pt>
                <c:pt idx="319">
                  <c:v>216915</c:v>
                </c:pt>
                <c:pt idx="320">
                  <c:v>216915</c:v>
                </c:pt>
                <c:pt idx="321">
                  <c:v>216915</c:v>
                </c:pt>
                <c:pt idx="322">
                  <c:v>216915</c:v>
                </c:pt>
                <c:pt idx="323">
                  <c:v>216915</c:v>
                </c:pt>
                <c:pt idx="324">
                  <c:v>216915</c:v>
                </c:pt>
                <c:pt idx="325">
                  <c:v>216915</c:v>
                </c:pt>
                <c:pt idx="326">
                  <c:v>216915</c:v>
                </c:pt>
                <c:pt idx="327">
                  <c:v>239790</c:v>
                </c:pt>
                <c:pt idx="328">
                  <c:v>239790</c:v>
                </c:pt>
                <c:pt idx="329">
                  <c:v>239790</c:v>
                </c:pt>
                <c:pt idx="330">
                  <c:v>239790</c:v>
                </c:pt>
                <c:pt idx="331">
                  <c:v>239790</c:v>
                </c:pt>
                <c:pt idx="332">
                  <c:v>239790</c:v>
                </c:pt>
                <c:pt idx="333">
                  <c:v>239790</c:v>
                </c:pt>
                <c:pt idx="334">
                  <c:v>239790</c:v>
                </c:pt>
                <c:pt idx="335">
                  <c:v>239790</c:v>
                </c:pt>
                <c:pt idx="336">
                  <c:v>239790</c:v>
                </c:pt>
                <c:pt idx="337">
                  <c:v>239790</c:v>
                </c:pt>
                <c:pt idx="338">
                  <c:v>239790</c:v>
                </c:pt>
                <c:pt idx="339">
                  <c:v>239790</c:v>
                </c:pt>
                <c:pt idx="340">
                  <c:v>239790</c:v>
                </c:pt>
                <c:pt idx="341">
                  <c:v>239790</c:v>
                </c:pt>
                <c:pt idx="342">
                  <c:v>239790</c:v>
                </c:pt>
                <c:pt idx="343">
                  <c:v>239790</c:v>
                </c:pt>
                <c:pt idx="344">
                  <c:v>239790</c:v>
                </c:pt>
                <c:pt idx="345">
                  <c:v>239790</c:v>
                </c:pt>
                <c:pt idx="346">
                  <c:v>239790</c:v>
                </c:pt>
                <c:pt idx="347">
                  <c:v>239790</c:v>
                </c:pt>
                <c:pt idx="348">
                  <c:v>239790</c:v>
                </c:pt>
                <c:pt idx="349">
                  <c:v>239790</c:v>
                </c:pt>
                <c:pt idx="350">
                  <c:v>239790</c:v>
                </c:pt>
                <c:pt idx="351">
                  <c:v>239790</c:v>
                </c:pt>
                <c:pt idx="352">
                  <c:v>239790</c:v>
                </c:pt>
                <c:pt idx="353">
                  <c:v>239790</c:v>
                </c:pt>
                <c:pt idx="354">
                  <c:v>239790</c:v>
                </c:pt>
                <c:pt idx="355">
                  <c:v>239790</c:v>
                </c:pt>
                <c:pt idx="356">
                  <c:v>239790</c:v>
                </c:pt>
                <c:pt idx="357">
                  <c:v>239790</c:v>
                </c:pt>
                <c:pt idx="358">
                  <c:v>239790</c:v>
                </c:pt>
                <c:pt idx="359">
                  <c:v>239790</c:v>
                </c:pt>
                <c:pt idx="360">
                  <c:v>239790</c:v>
                </c:pt>
                <c:pt idx="361">
                  <c:v>239790</c:v>
                </c:pt>
                <c:pt idx="362">
                  <c:v>239790</c:v>
                </c:pt>
                <c:pt idx="363">
                  <c:v>239790</c:v>
                </c:pt>
                <c:pt idx="364">
                  <c:v>239790</c:v>
                </c:pt>
                <c:pt idx="365">
                  <c:v>239790</c:v>
                </c:pt>
                <c:pt idx="366">
                  <c:v>239790</c:v>
                </c:pt>
                <c:pt idx="367">
                  <c:v>239790</c:v>
                </c:pt>
                <c:pt idx="368">
                  <c:v>239790</c:v>
                </c:pt>
                <c:pt idx="369">
                  <c:v>239790</c:v>
                </c:pt>
                <c:pt idx="370">
                  <c:v>239790</c:v>
                </c:pt>
                <c:pt idx="371">
                  <c:v>239790</c:v>
                </c:pt>
                <c:pt idx="372">
                  <c:v>239790</c:v>
                </c:pt>
                <c:pt idx="373">
                  <c:v>239790</c:v>
                </c:pt>
                <c:pt idx="374">
                  <c:v>239790</c:v>
                </c:pt>
                <c:pt idx="375">
                  <c:v>239790</c:v>
                </c:pt>
                <c:pt idx="376">
                  <c:v>239790</c:v>
                </c:pt>
                <c:pt idx="377">
                  <c:v>239790</c:v>
                </c:pt>
                <c:pt idx="378">
                  <c:v>239790</c:v>
                </c:pt>
                <c:pt idx="379">
                  <c:v>239790</c:v>
                </c:pt>
                <c:pt idx="380">
                  <c:v>239790</c:v>
                </c:pt>
                <c:pt idx="381">
                  <c:v>239790</c:v>
                </c:pt>
                <c:pt idx="382">
                  <c:v>239790</c:v>
                </c:pt>
                <c:pt idx="383">
                  <c:v>239790</c:v>
                </c:pt>
                <c:pt idx="384">
                  <c:v>239790</c:v>
                </c:pt>
                <c:pt idx="385">
                  <c:v>239790</c:v>
                </c:pt>
                <c:pt idx="386">
                  <c:v>239790</c:v>
                </c:pt>
                <c:pt idx="387">
                  <c:v>239790</c:v>
                </c:pt>
                <c:pt idx="388">
                  <c:v>239790</c:v>
                </c:pt>
                <c:pt idx="389">
                  <c:v>239790</c:v>
                </c:pt>
                <c:pt idx="390">
                  <c:v>239790</c:v>
                </c:pt>
                <c:pt idx="391">
                  <c:v>239790</c:v>
                </c:pt>
                <c:pt idx="392">
                  <c:v>239790</c:v>
                </c:pt>
                <c:pt idx="393">
                  <c:v>239790</c:v>
                </c:pt>
                <c:pt idx="394">
                  <c:v>239790</c:v>
                </c:pt>
                <c:pt idx="395">
                  <c:v>239790</c:v>
                </c:pt>
                <c:pt idx="396">
                  <c:v>239790</c:v>
                </c:pt>
                <c:pt idx="397">
                  <c:v>239790</c:v>
                </c:pt>
                <c:pt idx="398">
                  <c:v>239790</c:v>
                </c:pt>
                <c:pt idx="399">
                  <c:v>239790</c:v>
                </c:pt>
                <c:pt idx="400">
                  <c:v>239790</c:v>
                </c:pt>
                <c:pt idx="401">
                  <c:v>239790</c:v>
                </c:pt>
                <c:pt idx="402">
                  <c:v>239790</c:v>
                </c:pt>
                <c:pt idx="403">
                  <c:v>239790</c:v>
                </c:pt>
                <c:pt idx="404">
                  <c:v>239790</c:v>
                </c:pt>
                <c:pt idx="405">
                  <c:v>239790</c:v>
                </c:pt>
                <c:pt idx="406">
                  <c:v>239790</c:v>
                </c:pt>
                <c:pt idx="407">
                  <c:v>239790</c:v>
                </c:pt>
                <c:pt idx="408">
                  <c:v>239790</c:v>
                </c:pt>
                <c:pt idx="409">
                  <c:v>239790</c:v>
                </c:pt>
                <c:pt idx="410">
                  <c:v>239790</c:v>
                </c:pt>
                <c:pt idx="411">
                  <c:v>239790</c:v>
                </c:pt>
                <c:pt idx="412">
                  <c:v>239790</c:v>
                </c:pt>
                <c:pt idx="413">
                  <c:v>239790</c:v>
                </c:pt>
                <c:pt idx="414">
                  <c:v>239790</c:v>
                </c:pt>
                <c:pt idx="415">
                  <c:v>239790</c:v>
                </c:pt>
                <c:pt idx="416">
                  <c:v>239790</c:v>
                </c:pt>
                <c:pt idx="417">
                  <c:v>239790</c:v>
                </c:pt>
                <c:pt idx="418">
                  <c:v>239790</c:v>
                </c:pt>
                <c:pt idx="419">
                  <c:v>239790</c:v>
                </c:pt>
                <c:pt idx="420">
                  <c:v>239790</c:v>
                </c:pt>
                <c:pt idx="421">
                  <c:v>239790</c:v>
                </c:pt>
                <c:pt idx="422">
                  <c:v>239790</c:v>
                </c:pt>
                <c:pt idx="423">
                  <c:v>239790</c:v>
                </c:pt>
                <c:pt idx="424">
                  <c:v>239790</c:v>
                </c:pt>
                <c:pt idx="425">
                  <c:v>239790</c:v>
                </c:pt>
                <c:pt idx="426">
                  <c:v>239790</c:v>
                </c:pt>
                <c:pt idx="427">
                  <c:v>239790</c:v>
                </c:pt>
                <c:pt idx="428">
                  <c:v>239790</c:v>
                </c:pt>
                <c:pt idx="429">
                  <c:v>239790</c:v>
                </c:pt>
                <c:pt idx="430">
                  <c:v>239790</c:v>
                </c:pt>
                <c:pt idx="431">
                  <c:v>239790</c:v>
                </c:pt>
                <c:pt idx="432">
                  <c:v>239790</c:v>
                </c:pt>
                <c:pt idx="433">
                  <c:v>239790</c:v>
                </c:pt>
                <c:pt idx="434">
                  <c:v>239790</c:v>
                </c:pt>
                <c:pt idx="435">
                  <c:v>239790</c:v>
                </c:pt>
                <c:pt idx="436">
                  <c:v>239790</c:v>
                </c:pt>
                <c:pt idx="437">
                  <c:v>239790</c:v>
                </c:pt>
                <c:pt idx="438">
                  <c:v>239790</c:v>
                </c:pt>
                <c:pt idx="439">
                  <c:v>239790</c:v>
                </c:pt>
                <c:pt idx="440">
                  <c:v>239790</c:v>
                </c:pt>
                <c:pt idx="441">
                  <c:v>239790</c:v>
                </c:pt>
                <c:pt idx="442">
                  <c:v>239790</c:v>
                </c:pt>
                <c:pt idx="443">
                  <c:v>239790</c:v>
                </c:pt>
                <c:pt idx="444">
                  <c:v>239790</c:v>
                </c:pt>
                <c:pt idx="445">
                  <c:v>239790</c:v>
                </c:pt>
                <c:pt idx="446">
                  <c:v>239790</c:v>
                </c:pt>
                <c:pt idx="447">
                  <c:v>239790</c:v>
                </c:pt>
                <c:pt idx="448">
                  <c:v>239790</c:v>
                </c:pt>
                <c:pt idx="449">
                  <c:v>239790</c:v>
                </c:pt>
                <c:pt idx="450">
                  <c:v>239790</c:v>
                </c:pt>
                <c:pt idx="451">
                  <c:v>239790</c:v>
                </c:pt>
                <c:pt idx="452">
                  <c:v>239790</c:v>
                </c:pt>
                <c:pt idx="453">
                  <c:v>239790</c:v>
                </c:pt>
                <c:pt idx="454">
                  <c:v>239790</c:v>
                </c:pt>
                <c:pt idx="455">
                  <c:v>239790</c:v>
                </c:pt>
                <c:pt idx="456">
                  <c:v>239790</c:v>
                </c:pt>
                <c:pt idx="457">
                  <c:v>239790</c:v>
                </c:pt>
                <c:pt idx="458">
                  <c:v>239790</c:v>
                </c:pt>
                <c:pt idx="459">
                  <c:v>239790</c:v>
                </c:pt>
                <c:pt idx="460">
                  <c:v>239790</c:v>
                </c:pt>
                <c:pt idx="461">
                  <c:v>239790</c:v>
                </c:pt>
                <c:pt idx="462">
                  <c:v>239790</c:v>
                </c:pt>
                <c:pt idx="463">
                  <c:v>239790</c:v>
                </c:pt>
                <c:pt idx="464">
                  <c:v>239790</c:v>
                </c:pt>
                <c:pt idx="465">
                  <c:v>239790</c:v>
                </c:pt>
                <c:pt idx="466">
                  <c:v>239790</c:v>
                </c:pt>
                <c:pt idx="467">
                  <c:v>239790</c:v>
                </c:pt>
                <c:pt idx="468">
                  <c:v>239790</c:v>
                </c:pt>
                <c:pt idx="469">
                  <c:v>239790</c:v>
                </c:pt>
                <c:pt idx="470">
                  <c:v>239790</c:v>
                </c:pt>
                <c:pt idx="471">
                  <c:v>239790</c:v>
                </c:pt>
                <c:pt idx="472">
                  <c:v>239790</c:v>
                </c:pt>
                <c:pt idx="473">
                  <c:v>239790</c:v>
                </c:pt>
                <c:pt idx="474">
                  <c:v>239790</c:v>
                </c:pt>
                <c:pt idx="475">
                  <c:v>239790</c:v>
                </c:pt>
                <c:pt idx="476">
                  <c:v>239790</c:v>
                </c:pt>
                <c:pt idx="477">
                  <c:v>239790</c:v>
                </c:pt>
                <c:pt idx="478">
                  <c:v>239790</c:v>
                </c:pt>
                <c:pt idx="479">
                  <c:v>239790</c:v>
                </c:pt>
                <c:pt idx="480">
                  <c:v>239790</c:v>
                </c:pt>
                <c:pt idx="481">
                  <c:v>239790</c:v>
                </c:pt>
                <c:pt idx="482">
                  <c:v>239790</c:v>
                </c:pt>
                <c:pt idx="483">
                  <c:v>239790</c:v>
                </c:pt>
                <c:pt idx="484">
                  <c:v>239790</c:v>
                </c:pt>
                <c:pt idx="485">
                  <c:v>239790</c:v>
                </c:pt>
                <c:pt idx="486">
                  <c:v>239790</c:v>
                </c:pt>
                <c:pt idx="487">
                  <c:v>239790</c:v>
                </c:pt>
                <c:pt idx="488">
                  <c:v>239790</c:v>
                </c:pt>
                <c:pt idx="489">
                  <c:v>239790</c:v>
                </c:pt>
                <c:pt idx="490">
                  <c:v>239790</c:v>
                </c:pt>
                <c:pt idx="491">
                  <c:v>239790</c:v>
                </c:pt>
                <c:pt idx="492">
                  <c:v>239790</c:v>
                </c:pt>
                <c:pt idx="493">
                  <c:v>239790</c:v>
                </c:pt>
                <c:pt idx="494">
                  <c:v>239790</c:v>
                </c:pt>
                <c:pt idx="495">
                  <c:v>239790</c:v>
                </c:pt>
                <c:pt idx="496">
                  <c:v>239790</c:v>
                </c:pt>
                <c:pt idx="497">
                  <c:v>239790</c:v>
                </c:pt>
                <c:pt idx="498">
                  <c:v>239790</c:v>
                </c:pt>
                <c:pt idx="499">
                  <c:v>239790</c:v>
                </c:pt>
                <c:pt idx="500">
                  <c:v>239790</c:v>
                </c:pt>
                <c:pt idx="501">
                  <c:v>239790</c:v>
                </c:pt>
                <c:pt idx="502">
                  <c:v>239790</c:v>
                </c:pt>
                <c:pt idx="503">
                  <c:v>239790</c:v>
                </c:pt>
                <c:pt idx="504">
                  <c:v>239790</c:v>
                </c:pt>
                <c:pt idx="505">
                  <c:v>239790</c:v>
                </c:pt>
                <c:pt idx="506">
                  <c:v>239790</c:v>
                </c:pt>
                <c:pt idx="507">
                  <c:v>239790</c:v>
                </c:pt>
                <c:pt idx="508">
                  <c:v>239790</c:v>
                </c:pt>
                <c:pt idx="509">
                  <c:v>239790</c:v>
                </c:pt>
                <c:pt idx="510">
                  <c:v>239790</c:v>
                </c:pt>
                <c:pt idx="511">
                  <c:v>239790</c:v>
                </c:pt>
                <c:pt idx="512">
                  <c:v>239790</c:v>
                </c:pt>
                <c:pt idx="513">
                  <c:v>239790</c:v>
                </c:pt>
                <c:pt idx="514">
                  <c:v>239790</c:v>
                </c:pt>
                <c:pt idx="515">
                  <c:v>268535</c:v>
                </c:pt>
                <c:pt idx="516">
                  <c:v>268535</c:v>
                </c:pt>
                <c:pt idx="517">
                  <c:v>268535</c:v>
                </c:pt>
                <c:pt idx="518">
                  <c:v>268535</c:v>
                </c:pt>
                <c:pt idx="519">
                  <c:v>268535</c:v>
                </c:pt>
                <c:pt idx="520">
                  <c:v>268535</c:v>
                </c:pt>
                <c:pt idx="521">
                  <c:v>268535</c:v>
                </c:pt>
                <c:pt idx="522">
                  <c:v>268535</c:v>
                </c:pt>
                <c:pt idx="523">
                  <c:v>268535</c:v>
                </c:pt>
                <c:pt idx="524">
                  <c:v>268535</c:v>
                </c:pt>
                <c:pt idx="525">
                  <c:v>268535</c:v>
                </c:pt>
                <c:pt idx="526">
                  <c:v>268535</c:v>
                </c:pt>
                <c:pt idx="527">
                  <c:v>268535</c:v>
                </c:pt>
                <c:pt idx="528">
                  <c:v>268535</c:v>
                </c:pt>
                <c:pt idx="529">
                  <c:v>268535</c:v>
                </c:pt>
                <c:pt idx="530">
                  <c:v>268535</c:v>
                </c:pt>
                <c:pt idx="531">
                  <c:v>268535</c:v>
                </c:pt>
                <c:pt idx="532">
                  <c:v>268535</c:v>
                </c:pt>
                <c:pt idx="533">
                  <c:v>268535</c:v>
                </c:pt>
                <c:pt idx="534">
                  <c:v>268535</c:v>
                </c:pt>
                <c:pt idx="535">
                  <c:v>268535</c:v>
                </c:pt>
                <c:pt idx="536">
                  <c:v>268535</c:v>
                </c:pt>
                <c:pt idx="537">
                  <c:v>268535</c:v>
                </c:pt>
                <c:pt idx="538">
                  <c:v>268535</c:v>
                </c:pt>
                <c:pt idx="539">
                  <c:v>268535</c:v>
                </c:pt>
                <c:pt idx="540">
                  <c:v>268535</c:v>
                </c:pt>
                <c:pt idx="541">
                  <c:v>268535</c:v>
                </c:pt>
                <c:pt idx="542">
                  <c:v>268535</c:v>
                </c:pt>
                <c:pt idx="543">
                  <c:v>268535</c:v>
                </c:pt>
                <c:pt idx="544">
                  <c:v>268535</c:v>
                </c:pt>
                <c:pt idx="545">
                  <c:v>268535</c:v>
                </c:pt>
                <c:pt idx="546">
                  <c:v>268535</c:v>
                </c:pt>
                <c:pt idx="547">
                  <c:v>268535</c:v>
                </c:pt>
                <c:pt idx="548">
                  <c:v>268535</c:v>
                </c:pt>
                <c:pt idx="549">
                  <c:v>268535</c:v>
                </c:pt>
                <c:pt idx="550">
                  <c:v>268535</c:v>
                </c:pt>
                <c:pt idx="551">
                  <c:v>268535</c:v>
                </c:pt>
                <c:pt idx="552">
                  <c:v>231460</c:v>
                </c:pt>
                <c:pt idx="553">
                  <c:v>231460</c:v>
                </c:pt>
                <c:pt idx="554">
                  <c:v>231460</c:v>
                </c:pt>
                <c:pt idx="555">
                  <c:v>231460</c:v>
                </c:pt>
                <c:pt idx="556">
                  <c:v>196240</c:v>
                </c:pt>
                <c:pt idx="557">
                  <c:v>196240</c:v>
                </c:pt>
                <c:pt idx="558">
                  <c:v>196240</c:v>
                </c:pt>
                <c:pt idx="559">
                  <c:v>196240</c:v>
                </c:pt>
                <c:pt idx="560">
                  <c:v>196240</c:v>
                </c:pt>
                <c:pt idx="561">
                  <c:v>196240</c:v>
                </c:pt>
                <c:pt idx="562">
                  <c:v>196240</c:v>
                </c:pt>
                <c:pt idx="563">
                  <c:v>196240</c:v>
                </c:pt>
                <c:pt idx="564">
                  <c:v>196240</c:v>
                </c:pt>
                <c:pt idx="565">
                  <c:v>196240</c:v>
                </c:pt>
                <c:pt idx="566">
                  <c:v>196240</c:v>
                </c:pt>
                <c:pt idx="567">
                  <c:v>196240</c:v>
                </c:pt>
                <c:pt idx="568">
                  <c:v>196240</c:v>
                </c:pt>
                <c:pt idx="569">
                  <c:v>196240</c:v>
                </c:pt>
                <c:pt idx="570">
                  <c:v>196240</c:v>
                </c:pt>
                <c:pt idx="571">
                  <c:v>196240</c:v>
                </c:pt>
                <c:pt idx="572">
                  <c:v>196240</c:v>
                </c:pt>
                <c:pt idx="573">
                  <c:v>196240</c:v>
                </c:pt>
                <c:pt idx="574">
                  <c:v>196240</c:v>
                </c:pt>
                <c:pt idx="575">
                  <c:v>196240</c:v>
                </c:pt>
                <c:pt idx="576">
                  <c:v>196240</c:v>
                </c:pt>
                <c:pt idx="577">
                  <c:v>181305</c:v>
                </c:pt>
                <c:pt idx="578">
                  <c:v>181305</c:v>
                </c:pt>
                <c:pt idx="579">
                  <c:v>181305</c:v>
                </c:pt>
                <c:pt idx="580">
                  <c:v>181305</c:v>
                </c:pt>
                <c:pt idx="581">
                  <c:v>181305</c:v>
                </c:pt>
                <c:pt idx="582">
                  <c:v>181305</c:v>
                </c:pt>
                <c:pt idx="583">
                  <c:v>181305</c:v>
                </c:pt>
                <c:pt idx="584">
                  <c:v>181305</c:v>
                </c:pt>
                <c:pt idx="585">
                  <c:v>181305</c:v>
                </c:pt>
                <c:pt idx="586">
                  <c:v>181305</c:v>
                </c:pt>
                <c:pt idx="587">
                  <c:v>181305</c:v>
                </c:pt>
                <c:pt idx="588">
                  <c:v>181305</c:v>
                </c:pt>
                <c:pt idx="589">
                  <c:v>181305</c:v>
                </c:pt>
                <c:pt idx="590">
                  <c:v>181305</c:v>
                </c:pt>
                <c:pt idx="591">
                  <c:v>181305</c:v>
                </c:pt>
                <c:pt idx="592">
                  <c:v>181305</c:v>
                </c:pt>
                <c:pt idx="593">
                  <c:v>181305</c:v>
                </c:pt>
                <c:pt idx="594">
                  <c:v>181305</c:v>
                </c:pt>
                <c:pt idx="595">
                  <c:v>181305</c:v>
                </c:pt>
                <c:pt idx="596">
                  <c:v>196240</c:v>
                </c:pt>
                <c:pt idx="597">
                  <c:v>196240</c:v>
                </c:pt>
                <c:pt idx="598">
                  <c:v>196240</c:v>
                </c:pt>
                <c:pt idx="599">
                  <c:v>196240</c:v>
                </c:pt>
                <c:pt idx="600">
                  <c:v>196240</c:v>
                </c:pt>
                <c:pt idx="601">
                  <c:v>196240</c:v>
                </c:pt>
                <c:pt idx="602">
                  <c:v>196240</c:v>
                </c:pt>
                <c:pt idx="603">
                  <c:v>196240</c:v>
                </c:pt>
                <c:pt idx="604">
                  <c:v>196240</c:v>
                </c:pt>
                <c:pt idx="605">
                  <c:v>196240</c:v>
                </c:pt>
                <c:pt idx="606">
                  <c:v>196240</c:v>
                </c:pt>
                <c:pt idx="607">
                  <c:v>196240</c:v>
                </c:pt>
                <c:pt idx="608">
                  <c:v>196240</c:v>
                </c:pt>
                <c:pt idx="609">
                  <c:v>196240</c:v>
                </c:pt>
                <c:pt idx="610">
                  <c:v>196240</c:v>
                </c:pt>
                <c:pt idx="611">
                  <c:v>196240</c:v>
                </c:pt>
                <c:pt idx="612">
                  <c:v>196240</c:v>
                </c:pt>
                <c:pt idx="613">
                  <c:v>196240</c:v>
                </c:pt>
                <c:pt idx="614">
                  <c:v>196240</c:v>
                </c:pt>
                <c:pt idx="615">
                  <c:v>209785</c:v>
                </c:pt>
                <c:pt idx="616">
                  <c:v>209785</c:v>
                </c:pt>
                <c:pt idx="617">
                  <c:v>209785</c:v>
                </c:pt>
                <c:pt idx="618">
                  <c:v>209785</c:v>
                </c:pt>
                <c:pt idx="619">
                  <c:v>209785</c:v>
                </c:pt>
                <c:pt idx="620">
                  <c:v>209785</c:v>
                </c:pt>
                <c:pt idx="621">
                  <c:v>209785</c:v>
                </c:pt>
                <c:pt idx="622">
                  <c:v>209785</c:v>
                </c:pt>
                <c:pt idx="623">
                  <c:v>209785</c:v>
                </c:pt>
                <c:pt idx="624">
                  <c:v>209785</c:v>
                </c:pt>
                <c:pt idx="625">
                  <c:v>209785</c:v>
                </c:pt>
                <c:pt idx="626">
                  <c:v>209785</c:v>
                </c:pt>
                <c:pt idx="627">
                  <c:v>209785</c:v>
                </c:pt>
                <c:pt idx="628">
                  <c:v>209785</c:v>
                </c:pt>
                <c:pt idx="629">
                  <c:v>209785</c:v>
                </c:pt>
                <c:pt idx="630">
                  <c:v>209785</c:v>
                </c:pt>
                <c:pt idx="631">
                  <c:v>209785</c:v>
                </c:pt>
                <c:pt idx="632">
                  <c:v>209785</c:v>
                </c:pt>
                <c:pt idx="633">
                  <c:v>209785</c:v>
                </c:pt>
                <c:pt idx="634">
                  <c:v>209785</c:v>
                </c:pt>
                <c:pt idx="635">
                  <c:v>209785</c:v>
                </c:pt>
                <c:pt idx="636">
                  <c:v>209785</c:v>
                </c:pt>
                <c:pt idx="637">
                  <c:v>209785</c:v>
                </c:pt>
                <c:pt idx="638">
                  <c:v>209785</c:v>
                </c:pt>
                <c:pt idx="639">
                  <c:v>209785</c:v>
                </c:pt>
                <c:pt idx="640">
                  <c:v>209785</c:v>
                </c:pt>
                <c:pt idx="641">
                  <c:v>209785</c:v>
                </c:pt>
                <c:pt idx="642">
                  <c:v>209785</c:v>
                </c:pt>
                <c:pt idx="643">
                  <c:v>209785</c:v>
                </c:pt>
                <c:pt idx="644">
                  <c:v>209785</c:v>
                </c:pt>
                <c:pt idx="645">
                  <c:v>209785</c:v>
                </c:pt>
                <c:pt idx="646">
                  <c:v>209785</c:v>
                </c:pt>
                <c:pt idx="647">
                  <c:v>209785</c:v>
                </c:pt>
                <c:pt idx="648">
                  <c:v>209785</c:v>
                </c:pt>
                <c:pt idx="649">
                  <c:v>209785</c:v>
                </c:pt>
                <c:pt idx="650">
                  <c:v>209785</c:v>
                </c:pt>
                <c:pt idx="651">
                  <c:v>209785</c:v>
                </c:pt>
                <c:pt idx="652">
                  <c:v>209785</c:v>
                </c:pt>
                <c:pt idx="653">
                  <c:v>209785</c:v>
                </c:pt>
                <c:pt idx="654">
                  <c:v>209785</c:v>
                </c:pt>
                <c:pt idx="655">
                  <c:v>209785</c:v>
                </c:pt>
                <c:pt idx="656">
                  <c:v>209785</c:v>
                </c:pt>
                <c:pt idx="657">
                  <c:v>209785</c:v>
                </c:pt>
                <c:pt idx="658">
                  <c:v>209785</c:v>
                </c:pt>
                <c:pt idx="659">
                  <c:v>209785</c:v>
                </c:pt>
                <c:pt idx="660">
                  <c:v>209785</c:v>
                </c:pt>
                <c:pt idx="661">
                  <c:v>209785</c:v>
                </c:pt>
                <c:pt idx="662">
                  <c:v>209785</c:v>
                </c:pt>
                <c:pt idx="663">
                  <c:v>209785</c:v>
                </c:pt>
                <c:pt idx="664">
                  <c:v>209785</c:v>
                </c:pt>
                <c:pt idx="665">
                  <c:v>209785</c:v>
                </c:pt>
                <c:pt idx="666">
                  <c:v>209785</c:v>
                </c:pt>
                <c:pt idx="667">
                  <c:v>209785</c:v>
                </c:pt>
                <c:pt idx="668">
                  <c:v>209785</c:v>
                </c:pt>
                <c:pt idx="669">
                  <c:v>209785</c:v>
                </c:pt>
                <c:pt idx="670">
                  <c:v>209785</c:v>
                </c:pt>
                <c:pt idx="671">
                  <c:v>209785</c:v>
                </c:pt>
                <c:pt idx="672">
                  <c:v>209785</c:v>
                </c:pt>
                <c:pt idx="673">
                  <c:v>209785</c:v>
                </c:pt>
                <c:pt idx="674">
                  <c:v>223740</c:v>
                </c:pt>
                <c:pt idx="675">
                  <c:v>223740</c:v>
                </c:pt>
                <c:pt idx="676">
                  <c:v>223740</c:v>
                </c:pt>
                <c:pt idx="677">
                  <c:v>223740</c:v>
                </c:pt>
                <c:pt idx="678">
                  <c:v>223740</c:v>
                </c:pt>
                <c:pt idx="679">
                  <c:v>223740</c:v>
                </c:pt>
                <c:pt idx="680">
                  <c:v>223740</c:v>
                </c:pt>
                <c:pt idx="681">
                  <c:v>223740</c:v>
                </c:pt>
                <c:pt idx="682">
                  <c:v>223740</c:v>
                </c:pt>
                <c:pt idx="683">
                  <c:v>223740</c:v>
                </c:pt>
                <c:pt idx="684">
                  <c:v>223740</c:v>
                </c:pt>
                <c:pt idx="685">
                  <c:v>223740</c:v>
                </c:pt>
                <c:pt idx="686">
                  <c:v>223740</c:v>
                </c:pt>
                <c:pt idx="687">
                  <c:v>223740</c:v>
                </c:pt>
                <c:pt idx="688">
                  <c:v>223740</c:v>
                </c:pt>
                <c:pt idx="689">
                  <c:v>223740</c:v>
                </c:pt>
                <c:pt idx="690">
                  <c:v>223740</c:v>
                </c:pt>
                <c:pt idx="691">
                  <c:v>223740</c:v>
                </c:pt>
                <c:pt idx="692">
                  <c:v>223740</c:v>
                </c:pt>
                <c:pt idx="693">
                  <c:v>223740</c:v>
                </c:pt>
                <c:pt idx="694">
                  <c:v>223740</c:v>
                </c:pt>
                <c:pt idx="695">
                  <c:v>223740</c:v>
                </c:pt>
                <c:pt idx="696">
                  <c:v>223740</c:v>
                </c:pt>
                <c:pt idx="697">
                  <c:v>223740</c:v>
                </c:pt>
                <c:pt idx="698">
                  <c:v>223740</c:v>
                </c:pt>
                <c:pt idx="699">
                  <c:v>223740</c:v>
                </c:pt>
                <c:pt idx="700">
                  <c:v>223740</c:v>
                </c:pt>
                <c:pt idx="701">
                  <c:v>223740</c:v>
                </c:pt>
                <c:pt idx="702">
                  <c:v>223740</c:v>
                </c:pt>
                <c:pt idx="703">
                  <c:v>223740</c:v>
                </c:pt>
                <c:pt idx="704">
                  <c:v>223740</c:v>
                </c:pt>
                <c:pt idx="705">
                  <c:v>223740</c:v>
                </c:pt>
                <c:pt idx="706">
                  <c:v>223740</c:v>
                </c:pt>
                <c:pt idx="707">
                  <c:v>223740</c:v>
                </c:pt>
                <c:pt idx="708">
                  <c:v>223740</c:v>
                </c:pt>
                <c:pt idx="709">
                  <c:v>223740</c:v>
                </c:pt>
                <c:pt idx="710">
                  <c:v>223740</c:v>
                </c:pt>
                <c:pt idx="711">
                  <c:v>223740</c:v>
                </c:pt>
                <c:pt idx="712">
                  <c:v>223740</c:v>
                </c:pt>
                <c:pt idx="713">
                  <c:v>223740</c:v>
                </c:pt>
                <c:pt idx="714">
                  <c:v>223740</c:v>
                </c:pt>
                <c:pt idx="715">
                  <c:v>223740</c:v>
                </c:pt>
                <c:pt idx="716">
                  <c:v>223740</c:v>
                </c:pt>
                <c:pt idx="717">
                  <c:v>223740</c:v>
                </c:pt>
                <c:pt idx="718">
                  <c:v>223740</c:v>
                </c:pt>
                <c:pt idx="719">
                  <c:v>223740</c:v>
                </c:pt>
                <c:pt idx="720">
                  <c:v>223740</c:v>
                </c:pt>
                <c:pt idx="721">
                  <c:v>223740</c:v>
                </c:pt>
                <c:pt idx="722">
                  <c:v>223740</c:v>
                </c:pt>
                <c:pt idx="723">
                  <c:v>223740</c:v>
                </c:pt>
                <c:pt idx="724">
                  <c:v>223740</c:v>
                </c:pt>
                <c:pt idx="725">
                  <c:v>223740</c:v>
                </c:pt>
                <c:pt idx="726">
                  <c:v>223740</c:v>
                </c:pt>
                <c:pt idx="727">
                  <c:v>223740</c:v>
                </c:pt>
                <c:pt idx="728">
                  <c:v>223740</c:v>
                </c:pt>
                <c:pt idx="729">
                  <c:v>223740</c:v>
                </c:pt>
                <c:pt idx="730">
                  <c:v>223740</c:v>
                </c:pt>
                <c:pt idx="731">
                  <c:v>223740</c:v>
                </c:pt>
                <c:pt idx="732">
                  <c:v>223740</c:v>
                </c:pt>
                <c:pt idx="733">
                  <c:v>223740</c:v>
                </c:pt>
                <c:pt idx="734">
                  <c:v>223740</c:v>
                </c:pt>
                <c:pt idx="735">
                  <c:v>223740</c:v>
                </c:pt>
                <c:pt idx="736">
                  <c:v>223740</c:v>
                </c:pt>
                <c:pt idx="737">
                  <c:v>223740</c:v>
                </c:pt>
                <c:pt idx="738">
                  <c:v>223740</c:v>
                </c:pt>
                <c:pt idx="739">
                  <c:v>223740</c:v>
                </c:pt>
                <c:pt idx="740">
                  <c:v>223740</c:v>
                </c:pt>
                <c:pt idx="741">
                  <c:v>223740</c:v>
                </c:pt>
                <c:pt idx="742">
                  <c:v>223740</c:v>
                </c:pt>
                <c:pt idx="743">
                  <c:v>223740</c:v>
                </c:pt>
                <c:pt idx="744">
                  <c:v>223740</c:v>
                </c:pt>
                <c:pt idx="745">
                  <c:v>223740</c:v>
                </c:pt>
                <c:pt idx="746">
                  <c:v>223740</c:v>
                </c:pt>
                <c:pt idx="747">
                  <c:v>223740</c:v>
                </c:pt>
                <c:pt idx="748">
                  <c:v>241620</c:v>
                </c:pt>
                <c:pt idx="749">
                  <c:v>241620</c:v>
                </c:pt>
                <c:pt idx="750">
                  <c:v>241620</c:v>
                </c:pt>
                <c:pt idx="751">
                  <c:v>241620</c:v>
                </c:pt>
                <c:pt idx="752">
                  <c:v>241620</c:v>
                </c:pt>
                <c:pt idx="753">
                  <c:v>241620</c:v>
                </c:pt>
                <c:pt idx="754">
                  <c:v>241620</c:v>
                </c:pt>
                <c:pt idx="755">
                  <c:v>241620</c:v>
                </c:pt>
                <c:pt idx="756">
                  <c:v>241620</c:v>
                </c:pt>
                <c:pt idx="757">
                  <c:v>241620</c:v>
                </c:pt>
                <c:pt idx="758">
                  <c:v>241620</c:v>
                </c:pt>
                <c:pt idx="759">
                  <c:v>241620</c:v>
                </c:pt>
                <c:pt idx="760">
                  <c:v>241620</c:v>
                </c:pt>
                <c:pt idx="761">
                  <c:v>241620</c:v>
                </c:pt>
                <c:pt idx="762">
                  <c:v>241620</c:v>
                </c:pt>
                <c:pt idx="763">
                  <c:v>241620</c:v>
                </c:pt>
                <c:pt idx="764">
                  <c:v>241620</c:v>
                </c:pt>
                <c:pt idx="765">
                  <c:v>223740</c:v>
                </c:pt>
                <c:pt idx="766">
                  <c:v>223740</c:v>
                </c:pt>
                <c:pt idx="767">
                  <c:v>223740</c:v>
                </c:pt>
                <c:pt idx="768">
                  <c:v>223740</c:v>
                </c:pt>
                <c:pt idx="769">
                  <c:v>223740</c:v>
                </c:pt>
                <c:pt idx="770">
                  <c:v>223740</c:v>
                </c:pt>
                <c:pt idx="771">
                  <c:v>223740</c:v>
                </c:pt>
                <c:pt idx="772">
                  <c:v>223740</c:v>
                </c:pt>
                <c:pt idx="773">
                  <c:v>223740</c:v>
                </c:pt>
                <c:pt idx="774">
                  <c:v>223740</c:v>
                </c:pt>
                <c:pt idx="775">
                  <c:v>223740</c:v>
                </c:pt>
                <c:pt idx="776">
                  <c:v>223740</c:v>
                </c:pt>
                <c:pt idx="777">
                  <c:v>223740</c:v>
                </c:pt>
                <c:pt idx="778">
                  <c:v>223740</c:v>
                </c:pt>
                <c:pt idx="779">
                  <c:v>241620</c:v>
                </c:pt>
                <c:pt idx="780">
                  <c:v>241620</c:v>
                </c:pt>
                <c:pt idx="781">
                  <c:v>241620</c:v>
                </c:pt>
                <c:pt idx="782">
                  <c:v>241620</c:v>
                </c:pt>
                <c:pt idx="783">
                  <c:v>241620</c:v>
                </c:pt>
                <c:pt idx="784">
                  <c:v>241620</c:v>
                </c:pt>
                <c:pt idx="785">
                  <c:v>241620</c:v>
                </c:pt>
                <c:pt idx="786">
                  <c:v>241620</c:v>
                </c:pt>
                <c:pt idx="787">
                  <c:v>241620</c:v>
                </c:pt>
                <c:pt idx="788">
                  <c:v>241620</c:v>
                </c:pt>
                <c:pt idx="789">
                  <c:v>241620</c:v>
                </c:pt>
                <c:pt idx="790">
                  <c:v>241620</c:v>
                </c:pt>
                <c:pt idx="791">
                  <c:v>241620</c:v>
                </c:pt>
                <c:pt idx="792">
                  <c:v>241620</c:v>
                </c:pt>
                <c:pt idx="793">
                  <c:v>241620</c:v>
                </c:pt>
                <c:pt idx="794">
                  <c:v>241620</c:v>
                </c:pt>
                <c:pt idx="795">
                  <c:v>241620</c:v>
                </c:pt>
                <c:pt idx="796">
                  <c:v>241620</c:v>
                </c:pt>
                <c:pt idx="797">
                  <c:v>241620</c:v>
                </c:pt>
                <c:pt idx="798">
                  <c:v>241620</c:v>
                </c:pt>
                <c:pt idx="799">
                  <c:v>241620</c:v>
                </c:pt>
                <c:pt idx="800">
                  <c:v>241620</c:v>
                </c:pt>
                <c:pt idx="801">
                  <c:v>241620</c:v>
                </c:pt>
                <c:pt idx="802">
                  <c:v>241620</c:v>
                </c:pt>
                <c:pt idx="803">
                  <c:v>241620</c:v>
                </c:pt>
                <c:pt idx="804">
                  <c:v>241620</c:v>
                </c:pt>
                <c:pt idx="805">
                  <c:v>241620</c:v>
                </c:pt>
                <c:pt idx="806">
                  <c:v>241620</c:v>
                </c:pt>
                <c:pt idx="807">
                  <c:v>241620</c:v>
                </c:pt>
                <c:pt idx="808">
                  <c:v>241620</c:v>
                </c:pt>
                <c:pt idx="809">
                  <c:v>241620</c:v>
                </c:pt>
                <c:pt idx="810">
                  <c:v>241620</c:v>
                </c:pt>
                <c:pt idx="811">
                  <c:v>241620</c:v>
                </c:pt>
                <c:pt idx="812">
                  <c:v>241620</c:v>
                </c:pt>
                <c:pt idx="813">
                  <c:v>241620</c:v>
                </c:pt>
                <c:pt idx="814">
                  <c:v>241620</c:v>
                </c:pt>
                <c:pt idx="815">
                  <c:v>241620</c:v>
                </c:pt>
                <c:pt idx="816">
                  <c:v>241620</c:v>
                </c:pt>
                <c:pt idx="817">
                  <c:v>241620</c:v>
                </c:pt>
                <c:pt idx="818">
                  <c:v>241620</c:v>
                </c:pt>
                <c:pt idx="819">
                  <c:v>241620</c:v>
                </c:pt>
                <c:pt idx="820">
                  <c:v>241620</c:v>
                </c:pt>
                <c:pt idx="821">
                  <c:v>241620</c:v>
                </c:pt>
                <c:pt idx="822">
                  <c:v>241620</c:v>
                </c:pt>
                <c:pt idx="823">
                  <c:v>241620</c:v>
                </c:pt>
                <c:pt idx="824">
                  <c:v>241620</c:v>
                </c:pt>
                <c:pt idx="825">
                  <c:v>241620</c:v>
                </c:pt>
                <c:pt idx="826">
                  <c:v>241620</c:v>
                </c:pt>
                <c:pt idx="827">
                  <c:v>241620</c:v>
                </c:pt>
                <c:pt idx="828">
                  <c:v>241620</c:v>
                </c:pt>
                <c:pt idx="829">
                  <c:v>241620</c:v>
                </c:pt>
                <c:pt idx="830">
                  <c:v>241620</c:v>
                </c:pt>
                <c:pt idx="831">
                  <c:v>241620</c:v>
                </c:pt>
                <c:pt idx="832">
                  <c:v>241620</c:v>
                </c:pt>
                <c:pt idx="833">
                  <c:v>241620</c:v>
                </c:pt>
                <c:pt idx="834">
                  <c:v>241620</c:v>
                </c:pt>
                <c:pt idx="835">
                  <c:v>241620</c:v>
                </c:pt>
                <c:pt idx="836">
                  <c:v>241620</c:v>
                </c:pt>
                <c:pt idx="837">
                  <c:v>241620</c:v>
                </c:pt>
                <c:pt idx="838">
                  <c:v>241620</c:v>
                </c:pt>
                <c:pt idx="839">
                  <c:v>241620</c:v>
                </c:pt>
                <c:pt idx="840">
                  <c:v>241620</c:v>
                </c:pt>
                <c:pt idx="841">
                  <c:v>241620</c:v>
                </c:pt>
                <c:pt idx="842">
                  <c:v>241620</c:v>
                </c:pt>
                <c:pt idx="843">
                  <c:v>241620</c:v>
                </c:pt>
                <c:pt idx="844">
                  <c:v>241620</c:v>
                </c:pt>
                <c:pt idx="845">
                  <c:v>241620</c:v>
                </c:pt>
                <c:pt idx="846">
                  <c:v>234275</c:v>
                </c:pt>
                <c:pt idx="847">
                  <c:v>234275</c:v>
                </c:pt>
                <c:pt idx="848">
                  <c:v>234275</c:v>
                </c:pt>
                <c:pt idx="849">
                  <c:v>234275</c:v>
                </c:pt>
                <c:pt idx="850">
                  <c:v>234275</c:v>
                </c:pt>
                <c:pt idx="851">
                  <c:v>234275</c:v>
                </c:pt>
                <c:pt idx="852">
                  <c:v>234275</c:v>
                </c:pt>
                <c:pt idx="853">
                  <c:v>234275</c:v>
                </c:pt>
                <c:pt idx="854">
                  <c:v>234275</c:v>
                </c:pt>
                <c:pt idx="855">
                  <c:v>234275</c:v>
                </c:pt>
                <c:pt idx="856">
                  <c:v>234275</c:v>
                </c:pt>
                <c:pt idx="857">
                  <c:v>234275</c:v>
                </c:pt>
                <c:pt idx="858">
                  <c:v>234275</c:v>
                </c:pt>
                <c:pt idx="859">
                  <c:v>234275</c:v>
                </c:pt>
                <c:pt idx="860">
                  <c:v>234275</c:v>
                </c:pt>
                <c:pt idx="861">
                  <c:v>241620</c:v>
                </c:pt>
                <c:pt idx="862">
                  <c:v>241620</c:v>
                </c:pt>
                <c:pt idx="863">
                  <c:v>241620</c:v>
                </c:pt>
                <c:pt idx="864">
                  <c:v>241620</c:v>
                </c:pt>
                <c:pt idx="865">
                  <c:v>241620</c:v>
                </c:pt>
                <c:pt idx="866">
                  <c:v>241620</c:v>
                </c:pt>
                <c:pt idx="867">
                  <c:v>241620</c:v>
                </c:pt>
                <c:pt idx="868">
                  <c:v>241620</c:v>
                </c:pt>
                <c:pt idx="869">
                  <c:v>241620</c:v>
                </c:pt>
                <c:pt idx="870">
                  <c:v>241620</c:v>
                </c:pt>
                <c:pt idx="871">
                  <c:v>251580</c:v>
                </c:pt>
                <c:pt idx="872">
                  <c:v>251580</c:v>
                </c:pt>
                <c:pt idx="873">
                  <c:v>251580</c:v>
                </c:pt>
                <c:pt idx="874">
                  <c:v>251580</c:v>
                </c:pt>
                <c:pt idx="875">
                  <c:v>251580</c:v>
                </c:pt>
                <c:pt idx="876">
                  <c:v>251580</c:v>
                </c:pt>
                <c:pt idx="877">
                  <c:v>251580</c:v>
                </c:pt>
                <c:pt idx="878">
                  <c:v>251580</c:v>
                </c:pt>
                <c:pt idx="879">
                  <c:v>251580</c:v>
                </c:pt>
                <c:pt idx="880">
                  <c:v>251580</c:v>
                </c:pt>
                <c:pt idx="881">
                  <c:v>251580</c:v>
                </c:pt>
                <c:pt idx="882">
                  <c:v>251580</c:v>
                </c:pt>
                <c:pt idx="883">
                  <c:v>251580</c:v>
                </c:pt>
                <c:pt idx="884">
                  <c:v>251580</c:v>
                </c:pt>
                <c:pt idx="885">
                  <c:v>251580</c:v>
                </c:pt>
                <c:pt idx="886">
                  <c:v>251580</c:v>
                </c:pt>
                <c:pt idx="887">
                  <c:v>251580</c:v>
                </c:pt>
                <c:pt idx="888">
                  <c:v>251580</c:v>
                </c:pt>
                <c:pt idx="889">
                  <c:v>251580</c:v>
                </c:pt>
                <c:pt idx="890">
                  <c:v>251580</c:v>
                </c:pt>
                <c:pt idx="891">
                  <c:v>251580</c:v>
                </c:pt>
                <c:pt idx="892">
                  <c:v>251580</c:v>
                </c:pt>
                <c:pt idx="893">
                  <c:v>251580</c:v>
                </c:pt>
                <c:pt idx="894">
                  <c:v>251580</c:v>
                </c:pt>
                <c:pt idx="895">
                  <c:v>251580</c:v>
                </c:pt>
                <c:pt idx="896">
                  <c:v>251580</c:v>
                </c:pt>
                <c:pt idx="897">
                  <c:v>251580</c:v>
                </c:pt>
                <c:pt idx="898">
                  <c:v>251580</c:v>
                </c:pt>
                <c:pt idx="899">
                  <c:v>251580</c:v>
                </c:pt>
                <c:pt idx="900">
                  <c:v>251580</c:v>
                </c:pt>
                <c:pt idx="901">
                  <c:v>251580</c:v>
                </c:pt>
                <c:pt idx="902">
                  <c:v>251580</c:v>
                </c:pt>
                <c:pt idx="903">
                  <c:v>251580</c:v>
                </c:pt>
                <c:pt idx="904">
                  <c:v>251580</c:v>
                </c:pt>
                <c:pt idx="905">
                  <c:v>251580</c:v>
                </c:pt>
                <c:pt idx="906">
                  <c:v>251580</c:v>
                </c:pt>
                <c:pt idx="907">
                  <c:v>251580</c:v>
                </c:pt>
                <c:pt idx="908">
                  <c:v>261620</c:v>
                </c:pt>
                <c:pt idx="909">
                  <c:v>261620</c:v>
                </c:pt>
                <c:pt idx="910">
                  <c:v>261620</c:v>
                </c:pt>
                <c:pt idx="911">
                  <c:v>261620</c:v>
                </c:pt>
                <c:pt idx="912">
                  <c:v>261620</c:v>
                </c:pt>
                <c:pt idx="913">
                  <c:v>261620</c:v>
                </c:pt>
                <c:pt idx="914">
                  <c:v>261620</c:v>
                </c:pt>
                <c:pt idx="915">
                  <c:v>261620</c:v>
                </c:pt>
                <c:pt idx="916">
                  <c:v>261620</c:v>
                </c:pt>
                <c:pt idx="917">
                  <c:v>261620</c:v>
                </c:pt>
                <c:pt idx="918">
                  <c:v>261620</c:v>
                </c:pt>
                <c:pt idx="919">
                  <c:v>261620</c:v>
                </c:pt>
                <c:pt idx="920">
                  <c:v>261620</c:v>
                </c:pt>
                <c:pt idx="921">
                  <c:v>261620</c:v>
                </c:pt>
                <c:pt idx="922">
                  <c:v>261620</c:v>
                </c:pt>
                <c:pt idx="923">
                  <c:v>261620</c:v>
                </c:pt>
                <c:pt idx="924">
                  <c:v>261620</c:v>
                </c:pt>
                <c:pt idx="925">
                  <c:v>261620</c:v>
                </c:pt>
                <c:pt idx="926">
                  <c:v>261620</c:v>
                </c:pt>
                <c:pt idx="927">
                  <c:v>261620</c:v>
                </c:pt>
                <c:pt idx="928">
                  <c:v>261620</c:v>
                </c:pt>
                <c:pt idx="929">
                  <c:v>261620</c:v>
                </c:pt>
                <c:pt idx="930">
                  <c:v>261620</c:v>
                </c:pt>
                <c:pt idx="931">
                  <c:v>261620</c:v>
                </c:pt>
                <c:pt idx="932">
                  <c:v>261620</c:v>
                </c:pt>
                <c:pt idx="933">
                  <c:v>261620</c:v>
                </c:pt>
                <c:pt idx="934">
                  <c:v>261620</c:v>
                </c:pt>
                <c:pt idx="935">
                  <c:v>261620</c:v>
                </c:pt>
                <c:pt idx="936">
                  <c:v>261620</c:v>
                </c:pt>
                <c:pt idx="937">
                  <c:v>261620</c:v>
                </c:pt>
                <c:pt idx="938">
                  <c:v>261620</c:v>
                </c:pt>
                <c:pt idx="939">
                  <c:v>261620</c:v>
                </c:pt>
                <c:pt idx="940">
                  <c:v>261620</c:v>
                </c:pt>
                <c:pt idx="941">
                  <c:v>261620</c:v>
                </c:pt>
                <c:pt idx="942">
                  <c:v>261620</c:v>
                </c:pt>
                <c:pt idx="943">
                  <c:v>261620</c:v>
                </c:pt>
                <c:pt idx="944">
                  <c:v>261620</c:v>
                </c:pt>
                <c:pt idx="945">
                  <c:v>261620</c:v>
                </c:pt>
                <c:pt idx="946">
                  <c:v>261620</c:v>
                </c:pt>
                <c:pt idx="947">
                  <c:v>261620</c:v>
                </c:pt>
                <c:pt idx="948">
                  <c:v>261620</c:v>
                </c:pt>
                <c:pt idx="949">
                  <c:v>261620</c:v>
                </c:pt>
                <c:pt idx="950">
                  <c:v>261620</c:v>
                </c:pt>
                <c:pt idx="951">
                  <c:v>261620</c:v>
                </c:pt>
                <c:pt idx="952">
                  <c:v>261620</c:v>
                </c:pt>
                <c:pt idx="953">
                  <c:v>261620</c:v>
                </c:pt>
                <c:pt idx="954">
                  <c:v>261620</c:v>
                </c:pt>
                <c:pt idx="955">
                  <c:v>261620</c:v>
                </c:pt>
                <c:pt idx="956">
                  <c:v>261620</c:v>
                </c:pt>
                <c:pt idx="957">
                  <c:v>261620</c:v>
                </c:pt>
                <c:pt idx="958">
                  <c:v>261620</c:v>
                </c:pt>
                <c:pt idx="959">
                  <c:v>261620</c:v>
                </c:pt>
                <c:pt idx="960">
                  <c:v>261620</c:v>
                </c:pt>
                <c:pt idx="961">
                  <c:v>261620</c:v>
                </c:pt>
                <c:pt idx="962">
                  <c:v>261620</c:v>
                </c:pt>
                <c:pt idx="963">
                  <c:v>261620</c:v>
                </c:pt>
                <c:pt idx="964">
                  <c:v>261620</c:v>
                </c:pt>
                <c:pt idx="965">
                  <c:v>261620</c:v>
                </c:pt>
                <c:pt idx="966">
                  <c:v>261620</c:v>
                </c:pt>
                <c:pt idx="967">
                  <c:v>261620</c:v>
                </c:pt>
                <c:pt idx="968">
                  <c:v>261620</c:v>
                </c:pt>
                <c:pt idx="969">
                  <c:v>261620</c:v>
                </c:pt>
                <c:pt idx="970">
                  <c:v>261620</c:v>
                </c:pt>
                <c:pt idx="971">
                  <c:v>261620</c:v>
                </c:pt>
                <c:pt idx="972">
                  <c:v>261620</c:v>
                </c:pt>
                <c:pt idx="973">
                  <c:v>261620</c:v>
                </c:pt>
                <c:pt idx="974">
                  <c:v>261620</c:v>
                </c:pt>
                <c:pt idx="975">
                  <c:v>261620</c:v>
                </c:pt>
                <c:pt idx="976">
                  <c:v>261620</c:v>
                </c:pt>
                <c:pt idx="977">
                  <c:v>261620</c:v>
                </c:pt>
                <c:pt idx="978">
                  <c:v>261620</c:v>
                </c:pt>
                <c:pt idx="979">
                  <c:v>261620</c:v>
                </c:pt>
                <c:pt idx="980">
                  <c:v>261620</c:v>
                </c:pt>
                <c:pt idx="981">
                  <c:v>261620</c:v>
                </c:pt>
                <c:pt idx="982">
                  <c:v>261620</c:v>
                </c:pt>
                <c:pt idx="983">
                  <c:v>261620</c:v>
                </c:pt>
                <c:pt idx="984">
                  <c:v>261620</c:v>
                </c:pt>
                <c:pt idx="985">
                  <c:v>261620</c:v>
                </c:pt>
                <c:pt idx="986">
                  <c:v>261620</c:v>
                </c:pt>
                <c:pt idx="987">
                  <c:v>261620</c:v>
                </c:pt>
                <c:pt idx="988">
                  <c:v>261620</c:v>
                </c:pt>
                <c:pt idx="989">
                  <c:v>261620</c:v>
                </c:pt>
                <c:pt idx="990">
                  <c:v>261620</c:v>
                </c:pt>
                <c:pt idx="991">
                  <c:v>261620</c:v>
                </c:pt>
                <c:pt idx="992">
                  <c:v>261620</c:v>
                </c:pt>
                <c:pt idx="993">
                  <c:v>261620</c:v>
                </c:pt>
                <c:pt idx="994">
                  <c:v>261620</c:v>
                </c:pt>
                <c:pt idx="995">
                  <c:v>261620</c:v>
                </c:pt>
                <c:pt idx="996">
                  <c:v>261620</c:v>
                </c:pt>
                <c:pt idx="997">
                  <c:v>261620</c:v>
                </c:pt>
                <c:pt idx="998">
                  <c:v>261620</c:v>
                </c:pt>
                <c:pt idx="999">
                  <c:v>261620</c:v>
                </c:pt>
                <c:pt idx="1000">
                  <c:v>261620</c:v>
                </c:pt>
                <c:pt idx="1001">
                  <c:v>261620</c:v>
                </c:pt>
                <c:pt idx="1002">
                  <c:v>261620</c:v>
                </c:pt>
                <c:pt idx="1003">
                  <c:v>261620</c:v>
                </c:pt>
                <c:pt idx="1004">
                  <c:v>261620</c:v>
                </c:pt>
                <c:pt idx="1005">
                  <c:v>261620</c:v>
                </c:pt>
                <c:pt idx="1006">
                  <c:v>261620</c:v>
                </c:pt>
                <c:pt idx="1007">
                  <c:v>261620</c:v>
                </c:pt>
                <c:pt idx="1008">
                  <c:v>261620</c:v>
                </c:pt>
                <c:pt idx="1009">
                  <c:v>261620</c:v>
                </c:pt>
                <c:pt idx="1010">
                  <c:v>261620</c:v>
                </c:pt>
                <c:pt idx="1011">
                  <c:v>261620</c:v>
                </c:pt>
                <c:pt idx="1012">
                  <c:v>261620</c:v>
                </c:pt>
                <c:pt idx="1013">
                  <c:v>261620</c:v>
                </c:pt>
                <c:pt idx="1014">
                  <c:v>261620</c:v>
                </c:pt>
                <c:pt idx="1015">
                  <c:v>261620</c:v>
                </c:pt>
                <c:pt idx="1016">
                  <c:v>261620</c:v>
                </c:pt>
                <c:pt idx="1017">
                  <c:v>261620</c:v>
                </c:pt>
                <c:pt idx="1018">
                  <c:v>261620</c:v>
                </c:pt>
                <c:pt idx="1019">
                  <c:v>261620</c:v>
                </c:pt>
                <c:pt idx="1020">
                  <c:v>261620</c:v>
                </c:pt>
                <c:pt idx="1021">
                  <c:v>261620</c:v>
                </c:pt>
                <c:pt idx="1022">
                  <c:v>261620</c:v>
                </c:pt>
                <c:pt idx="1023">
                  <c:v>261620</c:v>
                </c:pt>
                <c:pt idx="1024">
                  <c:v>261620</c:v>
                </c:pt>
                <c:pt idx="1025">
                  <c:v>261620</c:v>
                </c:pt>
                <c:pt idx="1026">
                  <c:v>261620</c:v>
                </c:pt>
                <c:pt idx="1027">
                  <c:v>261620</c:v>
                </c:pt>
                <c:pt idx="1028">
                  <c:v>261620</c:v>
                </c:pt>
                <c:pt idx="1029">
                  <c:v>247660</c:v>
                </c:pt>
                <c:pt idx="1030">
                  <c:v>247660</c:v>
                </c:pt>
                <c:pt idx="1031">
                  <c:v>247660</c:v>
                </c:pt>
                <c:pt idx="1032">
                  <c:v>247660</c:v>
                </c:pt>
                <c:pt idx="1033">
                  <c:v>247660</c:v>
                </c:pt>
                <c:pt idx="1034">
                  <c:v>247660</c:v>
                </c:pt>
                <c:pt idx="1035">
                  <c:v>247660</c:v>
                </c:pt>
                <c:pt idx="1036">
                  <c:v>247660</c:v>
                </c:pt>
                <c:pt idx="1037">
                  <c:v>247660</c:v>
                </c:pt>
                <c:pt idx="1038">
                  <c:v>247660</c:v>
                </c:pt>
                <c:pt idx="1039">
                  <c:v>247660</c:v>
                </c:pt>
                <c:pt idx="1040">
                  <c:v>247660</c:v>
                </c:pt>
                <c:pt idx="1041">
                  <c:v>247660</c:v>
                </c:pt>
                <c:pt idx="1042">
                  <c:v>247660</c:v>
                </c:pt>
                <c:pt idx="1043">
                  <c:v>247660</c:v>
                </c:pt>
                <c:pt idx="1044">
                  <c:v>247660</c:v>
                </c:pt>
                <c:pt idx="1045">
                  <c:v>247660</c:v>
                </c:pt>
                <c:pt idx="1046">
                  <c:v>247660</c:v>
                </c:pt>
                <c:pt idx="1047">
                  <c:v>247660</c:v>
                </c:pt>
                <c:pt idx="1048">
                  <c:v>247660</c:v>
                </c:pt>
                <c:pt idx="1049">
                  <c:v>247660</c:v>
                </c:pt>
                <c:pt idx="1050">
                  <c:v>247660</c:v>
                </c:pt>
                <c:pt idx="1051">
                  <c:v>247660</c:v>
                </c:pt>
                <c:pt idx="1052">
                  <c:v>247660</c:v>
                </c:pt>
                <c:pt idx="1053">
                  <c:v>247660</c:v>
                </c:pt>
                <c:pt idx="1054">
                  <c:v>247660</c:v>
                </c:pt>
                <c:pt idx="1055">
                  <c:v>247660</c:v>
                </c:pt>
                <c:pt idx="1056">
                  <c:v>247660</c:v>
                </c:pt>
                <c:pt idx="1057">
                  <c:v>247660</c:v>
                </c:pt>
                <c:pt idx="1058">
                  <c:v>247660</c:v>
                </c:pt>
                <c:pt idx="1059">
                  <c:v>247660</c:v>
                </c:pt>
                <c:pt idx="1060">
                  <c:v>247660</c:v>
                </c:pt>
                <c:pt idx="1061">
                  <c:v>247660</c:v>
                </c:pt>
                <c:pt idx="1062">
                  <c:v>247660</c:v>
                </c:pt>
                <c:pt idx="1063">
                  <c:v>247660</c:v>
                </c:pt>
                <c:pt idx="1064">
                  <c:v>247660</c:v>
                </c:pt>
                <c:pt idx="1065">
                  <c:v>247660</c:v>
                </c:pt>
                <c:pt idx="1066">
                  <c:v>247660</c:v>
                </c:pt>
                <c:pt idx="1067">
                  <c:v>247660</c:v>
                </c:pt>
                <c:pt idx="1068">
                  <c:v>247660</c:v>
                </c:pt>
                <c:pt idx="1069">
                  <c:v>247660</c:v>
                </c:pt>
                <c:pt idx="1070">
                  <c:v>247660</c:v>
                </c:pt>
                <c:pt idx="1071">
                  <c:v>247660</c:v>
                </c:pt>
                <c:pt idx="1072">
                  <c:v>247660</c:v>
                </c:pt>
                <c:pt idx="1073">
                  <c:v>247660</c:v>
                </c:pt>
                <c:pt idx="1074">
                  <c:v>247660</c:v>
                </c:pt>
                <c:pt idx="1075">
                  <c:v>247660</c:v>
                </c:pt>
                <c:pt idx="1076">
                  <c:v>247660</c:v>
                </c:pt>
                <c:pt idx="1077">
                  <c:v>247660</c:v>
                </c:pt>
                <c:pt idx="1078">
                  <c:v>247660</c:v>
                </c:pt>
                <c:pt idx="1079">
                  <c:v>247660</c:v>
                </c:pt>
                <c:pt idx="1080">
                  <c:v>247660</c:v>
                </c:pt>
                <c:pt idx="1081">
                  <c:v>247660</c:v>
                </c:pt>
                <c:pt idx="1082">
                  <c:v>247660</c:v>
                </c:pt>
                <c:pt idx="1083">
                  <c:v>247660</c:v>
                </c:pt>
                <c:pt idx="1084">
                  <c:v>247660</c:v>
                </c:pt>
                <c:pt idx="1085">
                  <c:v>247660</c:v>
                </c:pt>
                <c:pt idx="1086">
                  <c:v>247660</c:v>
                </c:pt>
                <c:pt idx="1087">
                  <c:v>247660</c:v>
                </c:pt>
                <c:pt idx="1088">
                  <c:v>247660</c:v>
                </c:pt>
                <c:pt idx="1089">
                  <c:v>247660</c:v>
                </c:pt>
                <c:pt idx="1090">
                  <c:v>247660</c:v>
                </c:pt>
                <c:pt idx="1091">
                  <c:v>247660</c:v>
                </c:pt>
                <c:pt idx="1092">
                  <c:v>247660</c:v>
                </c:pt>
                <c:pt idx="1093">
                  <c:v>247660</c:v>
                </c:pt>
                <c:pt idx="1094">
                  <c:v>247660</c:v>
                </c:pt>
                <c:pt idx="1095">
                  <c:v>247660</c:v>
                </c:pt>
                <c:pt idx="1096">
                  <c:v>247660</c:v>
                </c:pt>
                <c:pt idx="1097">
                  <c:v>247660</c:v>
                </c:pt>
                <c:pt idx="1098">
                  <c:v>247660</c:v>
                </c:pt>
                <c:pt idx="1099">
                  <c:v>247660</c:v>
                </c:pt>
                <c:pt idx="1100">
                  <c:v>247660</c:v>
                </c:pt>
                <c:pt idx="1101">
                  <c:v>247660</c:v>
                </c:pt>
                <c:pt idx="1102">
                  <c:v>247660</c:v>
                </c:pt>
                <c:pt idx="1103">
                  <c:v>247660</c:v>
                </c:pt>
                <c:pt idx="1104">
                  <c:v>247660</c:v>
                </c:pt>
                <c:pt idx="1105">
                  <c:v>247660</c:v>
                </c:pt>
                <c:pt idx="1106">
                  <c:v>247660</c:v>
                </c:pt>
                <c:pt idx="1107">
                  <c:v>247660</c:v>
                </c:pt>
                <c:pt idx="1108">
                  <c:v>247660</c:v>
                </c:pt>
                <c:pt idx="1109">
                  <c:v>247660</c:v>
                </c:pt>
                <c:pt idx="1110">
                  <c:v>247660</c:v>
                </c:pt>
                <c:pt idx="1111">
                  <c:v>222350</c:v>
                </c:pt>
                <c:pt idx="1112">
                  <c:v>222350</c:v>
                </c:pt>
                <c:pt idx="1113">
                  <c:v>222350</c:v>
                </c:pt>
                <c:pt idx="1114">
                  <c:v>222350</c:v>
                </c:pt>
                <c:pt idx="1115">
                  <c:v>233130</c:v>
                </c:pt>
                <c:pt idx="1116">
                  <c:v>233130</c:v>
                </c:pt>
                <c:pt idx="1117">
                  <c:v>233130</c:v>
                </c:pt>
                <c:pt idx="1118">
                  <c:v>233130</c:v>
                </c:pt>
                <c:pt idx="1119">
                  <c:v>233130</c:v>
                </c:pt>
                <c:pt idx="1120">
                  <c:v>233130</c:v>
                </c:pt>
                <c:pt idx="1121">
                  <c:v>215720</c:v>
                </c:pt>
                <c:pt idx="1122">
                  <c:v>215720</c:v>
                </c:pt>
                <c:pt idx="1123">
                  <c:v>215720</c:v>
                </c:pt>
                <c:pt idx="1124">
                  <c:v>215720</c:v>
                </c:pt>
                <c:pt idx="1125">
                  <c:v>215720</c:v>
                </c:pt>
                <c:pt idx="1126">
                  <c:v>215720</c:v>
                </c:pt>
                <c:pt idx="1127">
                  <c:v>215720</c:v>
                </c:pt>
                <c:pt idx="1128">
                  <c:v>215720</c:v>
                </c:pt>
                <c:pt idx="1129">
                  <c:v>215720</c:v>
                </c:pt>
                <c:pt idx="1130">
                  <c:v>215720</c:v>
                </c:pt>
                <c:pt idx="1131">
                  <c:v>215720</c:v>
                </c:pt>
                <c:pt idx="1132">
                  <c:v>215720</c:v>
                </c:pt>
                <c:pt idx="1133">
                  <c:v>215720</c:v>
                </c:pt>
                <c:pt idx="1134">
                  <c:v>215720</c:v>
                </c:pt>
                <c:pt idx="1135">
                  <c:v>215720</c:v>
                </c:pt>
                <c:pt idx="1136">
                  <c:v>215720</c:v>
                </c:pt>
                <c:pt idx="1137">
                  <c:v>233130</c:v>
                </c:pt>
                <c:pt idx="1138">
                  <c:v>233130</c:v>
                </c:pt>
                <c:pt idx="1139">
                  <c:v>233130</c:v>
                </c:pt>
                <c:pt idx="1140">
                  <c:v>233130</c:v>
                </c:pt>
                <c:pt idx="1141">
                  <c:v>233130</c:v>
                </c:pt>
                <c:pt idx="1142">
                  <c:v>233130</c:v>
                </c:pt>
                <c:pt idx="1143">
                  <c:v>233130</c:v>
                </c:pt>
                <c:pt idx="1144">
                  <c:v>233130</c:v>
                </c:pt>
                <c:pt idx="1145">
                  <c:v>233130</c:v>
                </c:pt>
                <c:pt idx="1146">
                  <c:v>233130</c:v>
                </c:pt>
                <c:pt idx="1147">
                  <c:v>233130</c:v>
                </c:pt>
                <c:pt idx="1148">
                  <c:v>233130</c:v>
                </c:pt>
                <c:pt idx="1149">
                  <c:v>233130</c:v>
                </c:pt>
                <c:pt idx="1150">
                  <c:v>233130</c:v>
                </c:pt>
                <c:pt idx="1151">
                  <c:v>233130</c:v>
                </c:pt>
                <c:pt idx="1152">
                  <c:v>233130</c:v>
                </c:pt>
                <c:pt idx="1153">
                  <c:v>233130</c:v>
                </c:pt>
                <c:pt idx="1154">
                  <c:v>233130</c:v>
                </c:pt>
                <c:pt idx="1155">
                  <c:v>233130</c:v>
                </c:pt>
                <c:pt idx="1156">
                  <c:v>242050</c:v>
                </c:pt>
                <c:pt idx="1157">
                  <c:v>266940</c:v>
                </c:pt>
                <c:pt idx="1158">
                  <c:v>242050</c:v>
                </c:pt>
                <c:pt idx="1159">
                  <c:v>242050</c:v>
                </c:pt>
                <c:pt idx="1160">
                  <c:v>242050</c:v>
                </c:pt>
                <c:pt idx="1161">
                  <c:v>242050</c:v>
                </c:pt>
                <c:pt idx="1162">
                  <c:v>242050</c:v>
                </c:pt>
                <c:pt idx="1163">
                  <c:v>242050</c:v>
                </c:pt>
                <c:pt idx="1164">
                  <c:v>242050</c:v>
                </c:pt>
                <c:pt idx="1165">
                  <c:v>242050</c:v>
                </c:pt>
                <c:pt idx="1166">
                  <c:v>242050</c:v>
                </c:pt>
                <c:pt idx="1167">
                  <c:v>242050</c:v>
                </c:pt>
                <c:pt idx="1168">
                  <c:v>247305</c:v>
                </c:pt>
                <c:pt idx="1169">
                  <c:v>247305</c:v>
                </c:pt>
                <c:pt idx="1170">
                  <c:v>247305</c:v>
                </c:pt>
                <c:pt idx="1171">
                  <c:v>247305</c:v>
                </c:pt>
                <c:pt idx="1172">
                  <c:v>247305</c:v>
                </c:pt>
                <c:pt idx="1173">
                  <c:v>247305</c:v>
                </c:pt>
                <c:pt idx="1174">
                  <c:v>247305</c:v>
                </c:pt>
                <c:pt idx="1175">
                  <c:v>247305</c:v>
                </c:pt>
                <c:pt idx="1176">
                  <c:v>247305</c:v>
                </c:pt>
                <c:pt idx="1177">
                  <c:v>247305</c:v>
                </c:pt>
                <c:pt idx="1178">
                  <c:v>247305</c:v>
                </c:pt>
                <c:pt idx="1179">
                  <c:v>247305</c:v>
                </c:pt>
                <c:pt idx="1180">
                  <c:v>247305</c:v>
                </c:pt>
                <c:pt idx="1181">
                  <c:v>247305</c:v>
                </c:pt>
                <c:pt idx="1182">
                  <c:v>247305</c:v>
                </c:pt>
                <c:pt idx="1183">
                  <c:v>247305</c:v>
                </c:pt>
                <c:pt idx="1184">
                  <c:v>247305</c:v>
                </c:pt>
                <c:pt idx="1185">
                  <c:v>247305</c:v>
                </c:pt>
                <c:pt idx="1186">
                  <c:v>247305</c:v>
                </c:pt>
                <c:pt idx="1187">
                  <c:v>247305</c:v>
                </c:pt>
                <c:pt idx="1188">
                  <c:v>247305</c:v>
                </c:pt>
                <c:pt idx="1189">
                  <c:v>247305</c:v>
                </c:pt>
                <c:pt idx="1190">
                  <c:v>247305</c:v>
                </c:pt>
                <c:pt idx="1191">
                  <c:v>247305</c:v>
                </c:pt>
                <c:pt idx="1192">
                  <c:v>247305</c:v>
                </c:pt>
                <c:pt idx="1193">
                  <c:v>247305</c:v>
                </c:pt>
                <c:pt idx="1194">
                  <c:v>247305</c:v>
                </c:pt>
                <c:pt idx="1195">
                  <c:v>247305</c:v>
                </c:pt>
                <c:pt idx="1196">
                  <c:v>247305</c:v>
                </c:pt>
                <c:pt idx="1197">
                  <c:v>247305</c:v>
                </c:pt>
                <c:pt idx="1198">
                  <c:v>247305</c:v>
                </c:pt>
                <c:pt idx="1199">
                  <c:v>247305</c:v>
                </c:pt>
                <c:pt idx="1200">
                  <c:v>252805</c:v>
                </c:pt>
                <c:pt idx="1201">
                  <c:v>252805</c:v>
                </c:pt>
                <c:pt idx="1202">
                  <c:v>252805</c:v>
                </c:pt>
                <c:pt idx="1203">
                  <c:v>252805</c:v>
                </c:pt>
                <c:pt idx="1204">
                  <c:v>252805</c:v>
                </c:pt>
                <c:pt idx="1205">
                  <c:v>252805</c:v>
                </c:pt>
                <c:pt idx="1206">
                  <c:v>252805</c:v>
                </c:pt>
                <c:pt idx="1207">
                  <c:v>252805</c:v>
                </c:pt>
                <c:pt idx="1208">
                  <c:v>252805</c:v>
                </c:pt>
                <c:pt idx="1209">
                  <c:v>252805</c:v>
                </c:pt>
                <c:pt idx="1210">
                  <c:v>252805</c:v>
                </c:pt>
                <c:pt idx="1211">
                  <c:v>252805</c:v>
                </c:pt>
                <c:pt idx="1212">
                  <c:v>252805</c:v>
                </c:pt>
                <c:pt idx="1213">
                  <c:v>252805</c:v>
                </c:pt>
                <c:pt idx="1214">
                  <c:v>252805</c:v>
                </c:pt>
                <c:pt idx="1215">
                  <c:v>252805</c:v>
                </c:pt>
                <c:pt idx="1216">
                  <c:v>252805</c:v>
                </c:pt>
                <c:pt idx="1217">
                  <c:v>252805</c:v>
                </c:pt>
                <c:pt idx="1218">
                  <c:v>252805</c:v>
                </c:pt>
                <c:pt idx="1219">
                  <c:v>252805</c:v>
                </c:pt>
                <c:pt idx="1220">
                  <c:v>252805</c:v>
                </c:pt>
                <c:pt idx="1221">
                  <c:v>252805</c:v>
                </c:pt>
                <c:pt idx="1222">
                  <c:v>252805</c:v>
                </c:pt>
                <c:pt idx="1223">
                  <c:v>252805</c:v>
                </c:pt>
                <c:pt idx="1224">
                  <c:v>252805</c:v>
                </c:pt>
                <c:pt idx="1225">
                  <c:v>252805</c:v>
                </c:pt>
                <c:pt idx="1226">
                  <c:v>252805</c:v>
                </c:pt>
                <c:pt idx="1227">
                  <c:v>252805</c:v>
                </c:pt>
                <c:pt idx="1228">
                  <c:v>252805</c:v>
                </c:pt>
                <c:pt idx="1229">
                  <c:v>252805</c:v>
                </c:pt>
                <c:pt idx="1230">
                  <c:v>252805</c:v>
                </c:pt>
                <c:pt idx="1231">
                  <c:v>252805</c:v>
                </c:pt>
                <c:pt idx="1232">
                  <c:v>272330</c:v>
                </c:pt>
                <c:pt idx="1233">
                  <c:v>272330</c:v>
                </c:pt>
                <c:pt idx="1234">
                  <c:v>272330</c:v>
                </c:pt>
                <c:pt idx="1235">
                  <c:v>272330</c:v>
                </c:pt>
                <c:pt idx="1236">
                  <c:v>272330</c:v>
                </c:pt>
                <c:pt idx="1237">
                  <c:v>272330</c:v>
                </c:pt>
                <c:pt idx="1238">
                  <c:v>272330</c:v>
                </c:pt>
                <c:pt idx="1239">
                  <c:v>300485</c:v>
                </c:pt>
                <c:pt idx="1240">
                  <c:v>300485</c:v>
                </c:pt>
                <c:pt idx="1241">
                  <c:v>300485</c:v>
                </c:pt>
                <c:pt idx="1242">
                  <c:v>300485</c:v>
                </c:pt>
                <c:pt idx="1243">
                  <c:v>300485</c:v>
                </c:pt>
                <c:pt idx="1244">
                  <c:v>300485</c:v>
                </c:pt>
                <c:pt idx="1245">
                  <c:v>300485</c:v>
                </c:pt>
                <c:pt idx="1246">
                  <c:v>300485</c:v>
                </c:pt>
                <c:pt idx="1247">
                  <c:v>300485</c:v>
                </c:pt>
                <c:pt idx="1248">
                  <c:v>300485</c:v>
                </c:pt>
                <c:pt idx="1249">
                  <c:v>300485</c:v>
                </c:pt>
                <c:pt idx="1250">
                  <c:v>300485</c:v>
                </c:pt>
                <c:pt idx="1251">
                  <c:v>300485</c:v>
                </c:pt>
                <c:pt idx="1252">
                  <c:v>300485</c:v>
                </c:pt>
                <c:pt idx="1253">
                  <c:v>300485</c:v>
                </c:pt>
                <c:pt idx="1254">
                  <c:v>300485</c:v>
                </c:pt>
                <c:pt idx="1255">
                  <c:v>300485</c:v>
                </c:pt>
                <c:pt idx="1256">
                  <c:v>300485</c:v>
                </c:pt>
                <c:pt idx="1257">
                  <c:v>300485</c:v>
                </c:pt>
                <c:pt idx="1258">
                  <c:v>300485</c:v>
                </c:pt>
                <c:pt idx="1259">
                  <c:v>300485</c:v>
                </c:pt>
                <c:pt idx="1260">
                  <c:v>300485</c:v>
                </c:pt>
                <c:pt idx="1261">
                  <c:v>300485</c:v>
                </c:pt>
                <c:pt idx="1262">
                  <c:v>300485</c:v>
                </c:pt>
                <c:pt idx="1263">
                  <c:v>300485</c:v>
                </c:pt>
                <c:pt idx="1264">
                  <c:v>300485</c:v>
                </c:pt>
                <c:pt idx="1265">
                  <c:v>300485</c:v>
                </c:pt>
                <c:pt idx="1266">
                  <c:v>300485</c:v>
                </c:pt>
                <c:pt idx="1267">
                  <c:v>300485</c:v>
                </c:pt>
                <c:pt idx="1268">
                  <c:v>300485</c:v>
                </c:pt>
                <c:pt idx="1269">
                  <c:v>300485</c:v>
                </c:pt>
                <c:pt idx="1270">
                  <c:v>300485</c:v>
                </c:pt>
                <c:pt idx="1271">
                  <c:v>300485</c:v>
                </c:pt>
                <c:pt idx="1272">
                  <c:v>300485</c:v>
                </c:pt>
                <c:pt idx="1273">
                  <c:v>300485</c:v>
                </c:pt>
                <c:pt idx="1274">
                  <c:v>300485</c:v>
                </c:pt>
                <c:pt idx="1275">
                  <c:v>300485</c:v>
                </c:pt>
                <c:pt idx="1276">
                  <c:v>300485</c:v>
                </c:pt>
                <c:pt idx="1277">
                  <c:v>348210.000000001</c:v>
                </c:pt>
                <c:pt idx="1278">
                  <c:v>348210.000000001</c:v>
                </c:pt>
                <c:pt idx="1279">
                  <c:v>348210.000000001</c:v>
                </c:pt>
                <c:pt idx="1280">
                  <c:v>348210.000000001</c:v>
                </c:pt>
                <c:pt idx="1281">
                  <c:v>385295</c:v>
                </c:pt>
                <c:pt idx="1282">
                  <c:v>385295</c:v>
                </c:pt>
                <c:pt idx="1283">
                  <c:v>385295</c:v>
                </c:pt>
                <c:pt idx="1284">
                  <c:v>385295</c:v>
                </c:pt>
                <c:pt idx="1285">
                  <c:v>385295</c:v>
                </c:pt>
                <c:pt idx="1286">
                  <c:v>385295</c:v>
                </c:pt>
                <c:pt idx="1287">
                  <c:v>385295</c:v>
                </c:pt>
                <c:pt idx="1288">
                  <c:v>419375</c:v>
                </c:pt>
                <c:pt idx="1289">
                  <c:v>419375</c:v>
                </c:pt>
                <c:pt idx="1290">
                  <c:v>419375</c:v>
                </c:pt>
                <c:pt idx="1291">
                  <c:v>419375</c:v>
                </c:pt>
                <c:pt idx="1292">
                  <c:v>419375</c:v>
                </c:pt>
                <c:pt idx="1293">
                  <c:v>419375</c:v>
                </c:pt>
                <c:pt idx="1294">
                  <c:v>419375</c:v>
                </c:pt>
                <c:pt idx="1295">
                  <c:v>419375</c:v>
                </c:pt>
                <c:pt idx="1296">
                  <c:v>469380</c:v>
                </c:pt>
                <c:pt idx="1297">
                  <c:v>469380</c:v>
                </c:pt>
                <c:pt idx="1298">
                  <c:v>469380</c:v>
                </c:pt>
                <c:pt idx="1299">
                  <c:v>469380</c:v>
                </c:pt>
                <c:pt idx="1300">
                  <c:v>469380</c:v>
                </c:pt>
                <c:pt idx="1301">
                  <c:v>469380</c:v>
                </c:pt>
                <c:pt idx="1302">
                  <c:v>469380</c:v>
                </c:pt>
                <c:pt idx="1303">
                  <c:v>469380</c:v>
                </c:pt>
                <c:pt idx="1304">
                  <c:v>469380</c:v>
                </c:pt>
                <c:pt idx="1305">
                  <c:v>469380</c:v>
                </c:pt>
                <c:pt idx="1306">
                  <c:v>469380</c:v>
                </c:pt>
                <c:pt idx="1307">
                  <c:v>469380</c:v>
                </c:pt>
                <c:pt idx="1308">
                  <c:v>469380</c:v>
                </c:pt>
                <c:pt idx="1309">
                  <c:v>469380</c:v>
                </c:pt>
                <c:pt idx="1310">
                  <c:v>469380</c:v>
                </c:pt>
                <c:pt idx="1311">
                  <c:v>469380</c:v>
                </c:pt>
                <c:pt idx="1312">
                  <c:v>469380</c:v>
                </c:pt>
                <c:pt idx="1313">
                  <c:v>469380</c:v>
                </c:pt>
                <c:pt idx="1314">
                  <c:v>469380</c:v>
                </c:pt>
                <c:pt idx="1315">
                  <c:v>492590</c:v>
                </c:pt>
                <c:pt idx="1316">
                  <c:v>492590</c:v>
                </c:pt>
                <c:pt idx="1317">
                  <c:v>492590</c:v>
                </c:pt>
                <c:pt idx="1318">
                  <c:v>492590</c:v>
                </c:pt>
                <c:pt idx="1319">
                  <c:v>492590</c:v>
                </c:pt>
                <c:pt idx="1320">
                  <c:v>492590</c:v>
                </c:pt>
                <c:pt idx="1321">
                  <c:v>492590</c:v>
                </c:pt>
                <c:pt idx="1322">
                  <c:v>492590</c:v>
                </c:pt>
                <c:pt idx="1323">
                  <c:v>492590</c:v>
                </c:pt>
                <c:pt idx="1324">
                  <c:v>492590</c:v>
                </c:pt>
                <c:pt idx="1325">
                  <c:v>492590</c:v>
                </c:pt>
                <c:pt idx="1326">
                  <c:v>492590</c:v>
                </c:pt>
                <c:pt idx="1327">
                  <c:v>492590</c:v>
                </c:pt>
                <c:pt idx="1328">
                  <c:v>492590</c:v>
                </c:pt>
                <c:pt idx="1329">
                  <c:v>492590</c:v>
                </c:pt>
                <c:pt idx="1330">
                  <c:v>492590</c:v>
                </c:pt>
                <c:pt idx="1331">
                  <c:v>492590</c:v>
                </c:pt>
                <c:pt idx="1332">
                  <c:v>492590</c:v>
                </c:pt>
                <c:pt idx="1333">
                  <c:v>492590</c:v>
                </c:pt>
                <c:pt idx="1334">
                  <c:v>492590</c:v>
                </c:pt>
                <c:pt idx="1335">
                  <c:v>492590</c:v>
                </c:pt>
                <c:pt idx="1336">
                  <c:v>492590</c:v>
                </c:pt>
                <c:pt idx="1337">
                  <c:v>492590</c:v>
                </c:pt>
                <c:pt idx="1338">
                  <c:v>492590</c:v>
                </c:pt>
                <c:pt idx="1339">
                  <c:v>492590</c:v>
                </c:pt>
                <c:pt idx="1340">
                  <c:v>492590</c:v>
                </c:pt>
                <c:pt idx="1341">
                  <c:v>504905</c:v>
                </c:pt>
                <c:pt idx="1342">
                  <c:v>504905</c:v>
                </c:pt>
                <c:pt idx="1343">
                  <c:v>504905</c:v>
                </c:pt>
                <c:pt idx="1344">
                  <c:v>504905</c:v>
                </c:pt>
                <c:pt idx="1345">
                  <c:v>504905</c:v>
                </c:pt>
                <c:pt idx="1346">
                  <c:v>504905</c:v>
                </c:pt>
                <c:pt idx="1347">
                  <c:v>504905</c:v>
                </c:pt>
                <c:pt idx="1348">
                  <c:v>504905</c:v>
                </c:pt>
                <c:pt idx="1349">
                  <c:v>504905</c:v>
                </c:pt>
                <c:pt idx="1350">
                  <c:v>504905</c:v>
                </c:pt>
                <c:pt idx="1351">
                  <c:v>504905</c:v>
                </c:pt>
                <c:pt idx="1352">
                  <c:v>504905</c:v>
                </c:pt>
                <c:pt idx="1353">
                  <c:v>504905</c:v>
                </c:pt>
                <c:pt idx="1354">
                  <c:v>504905</c:v>
                </c:pt>
                <c:pt idx="1355">
                  <c:v>504905</c:v>
                </c:pt>
                <c:pt idx="1356">
                  <c:v>504905</c:v>
                </c:pt>
                <c:pt idx="1357">
                  <c:v>504905</c:v>
                </c:pt>
                <c:pt idx="1358">
                  <c:v>504905</c:v>
                </c:pt>
                <c:pt idx="1359">
                  <c:v>504905</c:v>
                </c:pt>
                <c:pt idx="1360">
                  <c:v>504905</c:v>
                </c:pt>
                <c:pt idx="1361">
                  <c:v>504905</c:v>
                </c:pt>
                <c:pt idx="1362">
                  <c:v>537999.999999999</c:v>
                </c:pt>
                <c:pt idx="1363">
                  <c:v>537999.999999999</c:v>
                </c:pt>
                <c:pt idx="1364">
                  <c:v>537999.999999999</c:v>
                </c:pt>
                <c:pt idx="1365">
                  <c:v>537999.999999999</c:v>
                </c:pt>
                <c:pt idx="1366">
                  <c:v>582644.999999999</c:v>
                </c:pt>
                <c:pt idx="1367">
                  <c:v>582644.999999999</c:v>
                </c:pt>
                <c:pt idx="1368">
                  <c:v>582644.999999999</c:v>
                </c:pt>
                <c:pt idx="1369">
                  <c:v>582644.999999999</c:v>
                </c:pt>
                <c:pt idx="1370">
                  <c:v>582644.999999999</c:v>
                </c:pt>
                <c:pt idx="1371">
                  <c:v>582644.999999999</c:v>
                </c:pt>
                <c:pt idx="1372">
                  <c:v>582644.999999999</c:v>
                </c:pt>
                <c:pt idx="1373">
                  <c:v>582644.999999999</c:v>
                </c:pt>
                <c:pt idx="1374">
                  <c:v>582644.999999999</c:v>
                </c:pt>
                <c:pt idx="1375">
                  <c:v>582644.999999999</c:v>
                </c:pt>
                <c:pt idx="1376">
                  <c:v>582644.999999999</c:v>
                </c:pt>
                <c:pt idx="1377">
                  <c:v>582644.999999999</c:v>
                </c:pt>
                <c:pt idx="1378">
                  <c:v>582644.999999999</c:v>
                </c:pt>
                <c:pt idx="1379">
                  <c:v>582644.999999999</c:v>
                </c:pt>
                <c:pt idx="1380">
                  <c:v>582644.999999999</c:v>
                </c:pt>
                <c:pt idx="1381">
                  <c:v>582644.999999999</c:v>
                </c:pt>
                <c:pt idx="1382">
                  <c:v>582644.999999999</c:v>
                </c:pt>
                <c:pt idx="1383">
                  <c:v>582644.999999999</c:v>
                </c:pt>
                <c:pt idx="1384">
                  <c:v>582644.999999999</c:v>
                </c:pt>
                <c:pt idx="1385">
                  <c:v>582644.999999999</c:v>
                </c:pt>
                <c:pt idx="1386">
                  <c:v>582644.999999999</c:v>
                </c:pt>
                <c:pt idx="1387">
                  <c:v>582644.999999999</c:v>
                </c:pt>
                <c:pt idx="1388">
                  <c:v>582644.999999999</c:v>
                </c:pt>
                <c:pt idx="1389">
                  <c:v>582644.999999999</c:v>
                </c:pt>
                <c:pt idx="1390">
                  <c:v>582644.999999999</c:v>
                </c:pt>
                <c:pt idx="1391">
                  <c:v>582644.999999999</c:v>
                </c:pt>
                <c:pt idx="1392">
                  <c:v>582644.999999999</c:v>
                </c:pt>
                <c:pt idx="1393">
                  <c:v>582644.999999999</c:v>
                </c:pt>
                <c:pt idx="1394">
                  <c:v>582644.999999999</c:v>
                </c:pt>
                <c:pt idx="1395">
                  <c:v>582644.999999999</c:v>
                </c:pt>
                <c:pt idx="1396">
                  <c:v>582644.999999999</c:v>
                </c:pt>
                <c:pt idx="1397">
                  <c:v>582644.999999999</c:v>
                </c:pt>
                <c:pt idx="1398">
                  <c:v>582644.999999999</c:v>
                </c:pt>
                <c:pt idx="1399">
                  <c:v>582644.999999999</c:v>
                </c:pt>
                <c:pt idx="1400">
                  <c:v>582644.999999999</c:v>
                </c:pt>
                <c:pt idx="1401">
                  <c:v>582644.999999999</c:v>
                </c:pt>
                <c:pt idx="1402">
                  <c:v>582644.999999999</c:v>
                </c:pt>
                <c:pt idx="1403">
                  <c:v>582644.999999999</c:v>
                </c:pt>
                <c:pt idx="1404">
                  <c:v>582644.999999999</c:v>
                </c:pt>
                <c:pt idx="1405">
                  <c:v>582644.999999999</c:v>
                </c:pt>
                <c:pt idx="1406">
                  <c:v>582644.999999999</c:v>
                </c:pt>
                <c:pt idx="1407">
                  <c:v>582644.999999999</c:v>
                </c:pt>
                <c:pt idx="1408">
                  <c:v>582644.999999999</c:v>
                </c:pt>
                <c:pt idx="1409">
                  <c:v>582644.999999999</c:v>
                </c:pt>
                <c:pt idx="1410">
                  <c:v>591220</c:v>
                </c:pt>
                <c:pt idx="1411">
                  <c:v>591220</c:v>
                </c:pt>
                <c:pt idx="1412">
                  <c:v>591220</c:v>
                </c:pt>
                <c:pt idx="1413">
                  <c:v>591220</c:v>
                </c:pt>
                <c:pt idx="1414">
                  <c:v>591220</c:v>
                </c:pt>
                <c:pt idx="1415">
                  <c:v>591220</c:v>
                </c:pt>
                <c:pt idx="1416">
                  <c:v>591220</c:v>
                </c:pt>
                <c:pt idx="1417">
                  <c:v>591220</c:v>
                </c:pt>
                <c:pt idx="1418">
                  <c:v>591220</c:v>
                </c:pt>
                <c:pt idx="1419">
                  <c:v>591220</c:v>
                </c:pt>
                <c:pt idx="1420">
                  <c:v>591220</c:v>
                </c:pt>
                <c:pt idx="1421">
                  <c:v>591220</c:v>
                </c:pt>
                <c:pt idx="1422">
                  <c:v>591220</c:v>
                </c:pt>
                <c:pt idx="1423">
                  <c:v>591220</c:v>
                </c:pt>
                <c:pt idx="1424">
                  <c:v>591220</c:v>
                </c:pt>
                <c:pt idx="1425">
                  <c:v>591220</c:v>
                </c:pt>
                <c:pt idx="1426">
                  <c:v>591220</c:v>
                </c:pt>
                <c:pt idx="1427">
                  <c:v>591220</c:v>
                </c:pt>
                <c:pt idx="1428">
                  <c:v>591220</c:v>
                </c:pt>
                <c:pt idx="1429">
                  <c:v>591220</c:v>
                </c:pt>
                <c:pt idx="1430">
                  <c:v>591220</c:v>
                </c:pt>
                <c:pt idx="1431">
                  <c:v>591220</c:v>
                </c:pt>
                <c:pt idx="1432">
                  <c:v>591220</c:v>
                </c:pt>
                <c:pt idx="1433">
                  <c:v>591220</c:v>
                </c:pt>
                <c:pt idx="1434">
                  <c:v>591220</c:v>
                </c:pt>
                <c:pt idx="1435">
                  <c:v>591220</c:v>
                </c:pt>
                <c:pt idx="1436">
                  <c:v>591220</c:v>
                </c:pt>
                <c:pt idx="1437">
                  <c:v>591220</c:v>
                </c:pt>
                <c:pt idx="1438">
                  <c:v>591220</c:v>
                </c:pt>
                <c:pt idx="1439">
                  <c:v>591220</c:v>
                </c:pt>
                <c:pt idx="1440">
                  <c:v>591220</c:v>
                </c:pt>
                <c:pt idx="1441">
                  <c:v>591220</c:v>
                </c:pt>
                <c:pt idx="1442">
                  <c:v>591220</c:v>
                </c:pt>
                <c:pt idx="1443">
                  <c:v>591220</c:v>
                </c:pt>
                <c:pt idx="1444">
                  <c:v>591220</c:v>
                </c:pt>
                <c:pt idx="1445">
                  <c:v>591220</c:v>
                </c:pt>
                <c:pt idx="1446">
                  <c:v>591220</c:v>
                </c:pt>
                <c:pt idx="1447">
                  <c:v>591220</c:v>
                </c:pt>
                <c:pt idx="1448">
                  <c:v>591220</c:v>
                </c:pt>
                <c:pt idx="1449">
                  <c:v>591220</c:v>
                </c:pt>
                <c:pt idx="1450">
                  <c:v>591220</c:v>
                </c:pt>
                <c:pt idx="1451">
                  <c:v>591220</c:v>
                </c:pt>
                <c:pt idx="1452">
                  <c:v>591220</c:v>
                </c:pt>
                <c:pt idx="1453">
                  <c:v>591220</c:v>
                </c:pt>
                <c:pt idx="1454">
                  <c:v>591220</c:v>
                </c:pt>
                <c:pt idx="1455">
                  <c:v>591220</c:v>
                </c:pt>
                <c:pt idx="1456">
                  <c:v>591220</c:v>
                </c:pt>
                <c:pt idx="1457">
                  <c:v>591220</c:v>
                </c:pt>
                <c:pt idx="1458">
                  <c:v>591220</c:v>
                </c:pt>
                <c:pt idx="1459">
                  <c:v>591220</c:v>
                </c:pt>
                <c:pt idx="1460">
                  <c:v>591220</c:v>
                </c:pt>
                <c:pt idx="1461">
                  <c:v>591220</c:v>
                </c:pt>
                <c:pt idx="1462">
                  <c:v>591220</c:v>
                </c:pt>
                <c:pt idx="1463">
                  <c:v>591220</c:v>
                </c:pt>
                <c:pt idx="1464">
                  <c:v>591220</c:v>
                </c:pt>
                <c:pt idx="1465">
                  <c:v>591220</c:v>
                </c:pt>
                <c:pt idx="1466">
                  <c:v>591220</c:v>
                </c:pt>
                <c:pt idx="1467">
                  <c:v>591220</c:v>
                </c:pt>
                <c:pt idx="1468">
                  <c:v>591220</c:v>
                </c:pt>
                <c:pt idx="1469">
                  <c:v>591220</c:v>
                </c:pt>
                <c:pt idx="1470">
                  <c:v>591220</c:v>
                </c:pt>
                <c:pt idx="1471">
                  <c:v>591220</c:v>
                </c:pt>
                <c:pt idx="1472">
                  <c:v>591220</c:v>
                </c:pt>
                <c:pt idx="1473">
                  <c:v>591220</c:v>
                </c:pt>
                <c:pt idx="1474">
                  <c:v>591220</c:v>
                </c:pt>
                <c:pt idx="1475">
                  <c:v>591220</c:v>
                </c:pt>
                <c:pt idx="1476">
                  <c:v>591220</c:v>
                </c:pt>
                <c:pt idx="1477">
                  <c:v>591220</c:v>
                </c:pt>
                <c:pt idx="1478">
                  <c:v>591220</c:v>
                </c:pt>
                <c:pt idx="1479">
                  <c:v>591220</c:v>
                </c:pt>
                <c:pt idx="1480">
                  <c:v>591220</c:v>
                </c:pt>
                <c:pt idx="1481">
                  <c:v>591220</c:v>
                </c:pt>
                <c:pt idx="1482">
                  <c:v>591220</c:v>
                </c:pt>
                <c:pt idx="1483">
                  <c:v>591220</c:v>
                </c:pt>
                <c:pt idx="1484">
                  <c:v>591220</c:v>
                </c:pt>
                <c:pt idx="1485">
                  <c:v>591220</c:v>
                </c:pt>
                <c:pt idx="1486">
                  <c:v>591220</c:v>
                </c:pt>
                <c:pt idx="1487">
                  <c:v>591220</c:v>
                </c:pt>
                <c:pt idx="1488">
                  <c:v>591220</c:v>
                </c:pt>
                <c:pt idx="1489">
                  <c:v>591220</c:v>
                </c:pt>
                <c:pt idx="1490">
                  <c:v>591220</c:v>
                </c:pt>
                <c:pt idx="1491">
                  <c:v>591220</c:v>
                </c:pt>
                <c:pt idx="1492">
                  <c:v>591220</c:v>
                </c:pt>
                <c:pt idx="1493">
                  <c:v>591220</c:v>
                </c:pt>
                <c:pt idx="1494">
                  <c:v>591220</c:v>
                </c:pt>
                <c:pt idx="1495">
                  <c:v>591220</c:v>
                </c:pt>
                <c:pt idx="1496">
                  <c:v>591220</c:v>
                </c:pt>
                <c:pt idx="1497">
                  <c:v>591220</c:v>
                </c:pt>
                <c:pt idx="1498">
                  <c:v>591220</c:v>
                </c:pt>
                <c:pt idx="1499">
                  <c:v>591220</c:v>
                </c:pt>
                <c:pt idx="1500">
                  <c:v>591220</c:v>
                </c:pt>
                <c:pt idx="1501">
                  <c:v>591220</c:v>
                </c:pt>
                <c:pt idx="1502">
                  <c:v>591220</c:v>
                </c:pt>
                <c:pt idx="1503">
                  <c:v>591220</c:v>
                </c:pt>
                <c:pt idx="1504">
                  <c:v>591220</c:v>
                </c:pt>
                <c:pt idx="1505">
                  <c:v>591220</c:v>
                </c:pt>
                <c:pt idx="1506">
                  <c:v>591220</c:v>
                </c:pt>
                <c:pt idx="1507">
                  <c:v>591220</c:v>
                </c:pt>
                <c:pt idx="1508">
                  <c:v>591220</c:v>
                </c:pt>
                <c:pt idx="1509">
                  <c:v>591220</c:v>
                </c:pt>
                <c:pt idx="1510">
                  <c:v>591220</c:v>
                </c:pt>
                <c:pt idx="1511">
                  <c:v>591220</c:v>
                </c:pt>
                <c:pt idx="1512">
                  <c:v>591220</c:v>
                </c:pt>
                <c:pt idx="1513">
                  <c:v>591220</c:v>
                </c:pt>
                <c:pt idx="1514">
                  <c:v>591220</c:v>
                </c:pt>
                <c:pt idx="1515">
                  <c:v>591220</c:v>
                </c:pt>
                <c:pt idx="1516">
                  <c:v>591220</c:v>
                </c:pt>
                <c:pt idx="1517">
                  <c:v>591220</c:v>
                </c:pt>
                <c:pt idx="1518">
                  <c:v>591220</c:v>
                </c:pt>
                <c:pt idx="1519">
                  <c:v>591220</c:v>
                </c:pt>
                <c:pt idx="1520">
                  <c:v>591220</c:v>
                </c:pt>
                <c:pt idx="1521">
                  <c:v>591220</c:v>
                </c:pt>
                <c:pt idx="1522">
                  <c:v>591220</c:v>
                </c:pt>
                <c:pt idx="1523">
                  <c:v>591220</c:v>
                </c:pt>
                <c:pt idx="1524">
                  <c:v>591220</c:v>
                </c:pt>
                <c:pt idx="1525">
                  <c:v>591220</c:v>
                </c:pt>
                <c:pt idx="1526">
                  <c:v>591220</c:v>
                </c:pt>
                <c:pt idx="1527">
                  <c:v>591220</c:v>
                </c:pt>
                <c:pt idx="1528">
                  <c:v>591220</c:v>
                </c:pt>
                <c:pt idx="1529">
                  <c:v>591220</c:v>
                </c:pt>
                <c:pt idx="1530">
                  <c:v>591220</c:v>
                </c:pt>
                <c:pt idx="1531">
                  <c:v>591220</c:v>
                </c:pt>
                <c:pt idx="1532">
                  <c:v>591220</c:v>
                </c:pt>
                <c:pt idx="1533">
                  <c:v>591220</c:v>
                </c:pt>
                <c:pt idx="1534">
                  <c:v>591220</c:v>
                </c:pt>
                <c:pt idx="1535">
                  <c:v>591220</c:v>
                </c:pt>
                <c:pt idx="1536">
                  <c:v>591220</c:v>
                </c:pt>
                <c:pt idx="1537">
                  <c:v>591220</c:v>
                </c:pt>
                <c:pt idx="1538">
                  <c:v>591220</c:v>
                </c:pt>
                <c:pt idx="1539">
                  <c:v>591220</c:v>
                </c:pt>
                <c:pt idx="1540">
                  <c:v>591220</c:v>
                </c:pt>
                <c:pt idx="1541">
                  <c:v>591220</c:v>
                </c:pt>
                <c:pt idx="1542">
                  <c:v>591220</c:v>
                </c:pt>
                <c:pt idx="1543">
                  <c:v>591220</c:v>
                </c:pt>
                <c:pt idx="1544">
                  <c:v>591220</c:v>
                </c:pt>
                <c:pt idx="1545">
                  <c:v>591220</c:v>
                </c:pt>
                <c:pt idx="1546">
                  <c:v>571424.999999999</c:v>
                </c:pt>
                <c:pt idx="1547">
                  <c:v>571424.999999999</c:v>
                </c:pt>
                <c:pt idx="1548">
                  <c:v>571424.999999999</c:v>
                </c:pt>
                <c:pt idx="1549">
                  <c:v>571424.999999999</c:v>
                </c:pt>
                <c:pt idx="1550">
                  <c:v>571424.999999999</c:v>
                </c:pt>
                <c:pt idx="1551">
                  <c:v>571424.999999999</c:v>
                </c:pt>
                <c:pt idx="1552">
                  <c:v>571424.999999999</c:v>
                </c:pt>
                <c:pt idx="1553">
                  <c:v>571424.999999999</c:v>
                </c:pt>
                <c:pt idx="1554">
                  <c:v>571424.999999999</c:v>
                </c:pt>
                <c:pt idx="1555">
                  <c:v>571424.999999999</c:v>
                </c:pt>
                <c:pt idx="1556">
                  <c:v>571424.999999999</c:v>
                </c:pt>
                <c:pt idx="1557">
                  <c:v>571424.999999999</c:v>
                </c:pt>
                <c:pt idx="1558">
                  <c:v>571424.999999999</c:v>
                </c:pt>
                <c:pt idx="1559">
                  <c:v>571424.999999999</c:v>
                </c:pt>
                <c:pt idx="1560">
                  <c:v>571424.999999999</c:v>
                </c:pt>
                <c:pt idx="1561">
                  <c:v>571424.999999999</c:v>
                </c:pt>
                <c:pt idx="1562">
                  <c:v>571424.999999999</c:v>
                </c:pt>
                <c:pt idx="1563">
                  <c:v>571424.999999999</c:v>
                </c:pt>
                <c:pt idx="1564">
                  <c:v>571424.999999999</c:v>
                </c:pt>
                <c:pt idx="1565">
                  <c:v>566525</c:v>
                </c:pt>
                <c:pt idx="1566">
                  <c:v>566525</c:v>
                </c:pt>
                <c:pt idx="1567">
                  <c:v>566525</c:v>
                </c:pt>
                <c:pt idx="1568">
                  <c:v>566525</c:v>
                </c:pt>
                <c:pt idx="1569">
                  <c:v>566525</c:v>
                </c:pt>
                <c:pt idx="1570">
                  <c:v>566525</c:v>
                </c:pt>
                <c:pt idx="1571">
                  <c:v>566525</c:v>
                </c:pt>
                <c:pt idx="1572">
                  <c:v>566525</c:v>
                </c:pt>
                <c:pt idx="1573">
                  <c:v>566525</c:v>
                </c:pt>
                <c:pt idx="1574">
                  <c:v>566525</c:v>
                </c:pt>
                <c:pt idx="1575">
                  <c:v>566525</c:v>
                </c:pt>
                <c:pt idx="1576">
                  <c:v>566525</c:v>
                </c:pt>
                <c:pt idx="1577">
                  <c:v>566525</c:v>
                </c:pt>
                <c:pt idx="1578">
                  <c:v>566525</c:v>
                </c:pt>
                <c:pt idx="1579">
                  <c:v>566525</c:v>
                </c:pt>
                <c:pt idx="1580">
                  <c:v>566525</c:v>
                </c:pt>
                <c:pt idx="1581">
                  <c:v>566525</c:v>
                </c:pt>
                <c:pt idx="1582">
                  <c:v>566525</c:v>
                </c:pt>
                <c:pt idx="1583">
                  <c:v>566525</c:v>
                </c:pt>
                <c:pt idx="1584">
                  <c:v>566525</c:v>
                </c:pt>
                <c:pt idx="1585">
                  <c:v>566525</c:v>
                </c:pt>
                <c:pt idx="1586">
                  <c:v>566525</c:v>
                </c:pt>
                <c:pt idx="1587">
                  <c:v>566525</c:v>
                </c:pt>
                <c:pt idx="1588">
                  <c:v>566525</c:v>
                </c:pt>
                <c:pt idx="1589">
                  <c:v>566525</c:v>
                </c:pt>
                <c:pt idx="1590">
                  <c:v>566525</c:v>
                </c:pt>
                <c:pt idx="1591">
                  <c:v>566525</c:v>
                </c:pt>
                <c:pt idx="1592">
                  <c:v>566525</c:v>
                </c:pt>
                <c:pt idx="1593">
                  <c:v>566525</c:v>
                </c:pt>
                <c:pt idx="1594">
                  <c:v>566525</c:v>
                </c:pt>
                <c:pt idx="1595">
                  <c:v>566525</c:v>
                </c:pt>
                <c:pt idx="1596">
                  <c:v>566525</c:v>
                </c:pt>
                <c:pt idx="1597">
                  <c:v>566525</c:v>
                </c:pt>
                <c:pt idx="1598">
                  <c:v>566525</c:v>
                </c:pt>
                <c:pt idx="1599">
                  <c:v>566525</c:v>
                </c:pt>
                <c:pt idx="1600">
                  <c:v>566525</c:v>
                </c:pt>
                <c:pt idx="1601">
                  <c:v>566525</c:v>
                </c:pt>
                <c:pt idx="1602">
                  <c:v>566525</c:v>
                </c:pt>
                <c:pt idx="1603">
                  <c:v>566525</c:v>
                </c:pt>
                <c:pt idx="1604">
                  <c:v>566525</c:v>
                </c:pt>
                <c:pt idx="1605">
                  <c:v>566525</c:v>
                </c:pt>
                <c:pt idx="1606">
                  <c:v>566525</c:v>
                </c:pt>
                <c:pt idx="1607">
                  <c:v>566525</c:v>
                </c:pt>
                <c:pt idx="1608">
                  <c:v>566525</c:v>
                </c:pt>
                <c:pt idx="1609">
                  <c:v>566525</c:v>
                </c:pt>
                <c:pt idx="1610">
                  <c:v>566525</c:v>
                </c:pt>
                <c:pt idx="1611">
                  <c:v>566525</c:v>
                </c:pt>
                <c:pt idx="1612">
                  <c:v>526040</c:v>
                </c:pt>
                <c:pt idx="1613">
                  <c:v>526040</c:v>
                </c:pt>
                <c:pt idx="1614">
                  <c:v>526040</c:v>
                </c:pt>
                <c:pt idx="1615">
                  <c:v>501295</c:v>
                </c:pt>
                <c:pt idx="1616">
                  <c:v>440650</c:v>
                </c:pt>
                <c:pt idx="1617">
                  <c:v>440650</c:v>
                </c:pt>
                <c:pt idx="1618">
                  <c:v>440650</c:v>
                </c:pt>
                <c:pt idx="1619">
                  <c:v>440650</c:v>
                </c:pt>
                <c:pt idx="1620">
                  <c:v>440650</c:v>
                </c:pt>
                <c:pt idx="1621">
                  <c:v>440650</c:v>
                </c:pt>
                <c:pt idx="1622">
                  <c:v>440650</c:v>
                </c:pt>
                <c:pt idx="1623">
                  <c:v>440650</c:v>
                </c:pt>
                <c:pt idx="1624">
                  <c:v>440650</c:v>
                </c:pt>
                <c:pt idx="1625">
                  <c:v>424425</c:v>
                </c:pt>
                <c:pt idx="1626">
                  <c:v>424425</c:v>
                </c:pt>
                <c:pt idx="1627">
                  <c:v>424425</c:v>
                </c:pt>
                <c:pt idx="1628">
                  <c:v>424425</c:v>
                </c:pt>
                <c:pt idx="1629">
                  <c:v>424425</c:v>
                </c:pt>
                <c:pt idx="1630">
                  <c:v>424425</c:v>
                </c:pt>
                <c:pt idx="1631">
                  <c:v>424425</c:v>
                </c:pt>
                <c:pt idx="1632">
                  <c:v>424425</c:v>
                </c:pt>
                <c:pt idx="1633">
                  <c:v>424425</c:v>
                </c:pt>
                <c:pt idx="1634">
                  <c:v>424425</c:v>
                </c:pt>
                <c:pt idx="1635">
                  <c:v>424425</c:v>
                </c:pt>
                <c:pt idx="1636">
                  <c:v>424425</c:v>
                </c:pt>
                <c:pt idx="1637">
                  <c:v>424425</c:v>
                </c:pt>
                <c:pt idx="1638">
                  <c:v>424425</c:v>
                </c:pt>
                <c:pt idx="1639">
                  <c:v>424425</c:v>
                </c:pt>
                <c:pt idx="1640">
                  <c:v>424425</c:v>
                </c:pt>
                <c:pt idx="1641">
                  <c:v>387815</c:v>
                </c:pt>
                <c:pt idx="1642">
                  <c:v>387815</c:v>
                </c:pt>
                <c:pt idx="1643">
                  <c:v>354590</c:v>
                </c:pt>
                <c:pt idx="1644">
                  <c:v>354590</c:v>
                </c:pt>
                <c:pt idx="1645">
                  <c:v>354590</c:v>
                </c:pt>
                <c:pt idx="1646">
                  <c:v>354590</c:v>
                </c:pt>
                <c:pt idx="1647">
                  <c:v>354590</c:v>
                </c:pt>
                <c:pt idx="1648">
                  <c:v>354590</c:v>
                </c:pt>
                <c:pt idx="1649">
                  <c:v>354590</c:v>
                </c:pt>
                <c:pt idx="1650">
                  <c:v>354590</c:v>
                </c:pt>
                <c:pt idx="1651">
                  <c:v>354590</c:v>
                </c:pt>
                <c:pt idx="1652">
                  <c:v>354590</c:v>
                </c:pt>
                <c:pt idx="1653">
                  <c:v>354590</c:v>
                </c:pt>
                <c:pt idx="1654">
                  <c:v>349445</c:v>
                </c:pt>
                <c:pt idx="1655">
                  <c:v>349445</c:v>
                </c:pt>
                <c:pt idx="1656">
                  <c:v>349445</c:v>
                </c:pt>
                <c:pt idx="1657">
                  <c:v>349445</c:v>
                </c:pt>
                <c:pt idx="1658">
                  <c:v>349445</c:v>
                </c:pt>
                <c:pt idx="1659">
                  <c:v>349445</c:v>
                </c:pt>
                <c:pt idx="1660">
                  <c:v>331170</c:v>
                </c:pt>
                <c:pt idx="1661">
                  <c:v>331170</c:v>
                </c:pt>
                <c:pt idx="1662">
                  <c:v>331170</c:v>
                </c:pt>
                <c:pt idx="1663">
                  <c:v>331170</c:v>
                </c:pt>
                <c:pt idx="1664">
                  <c:v>331170</c:v>
                </c:pt>
                <c:pt idx="1665">
                  <c:v>331170</c:v>
                </c:pt>
                <c:pt idx="1666">
                  <c:v>331170</c:v>
                </c:pt>
                <c:pt idx="1667">
                  <c:v>331170</c:v>
                </c:pt>
                <c:pt idx="1668">
                  <c:v>331170</c:v>
                </c:pt>
                <c:pt idx="1669">
                  <c:v>331170</c:v>
                </c:pt>
                <c:pt idx="1670">
                  <c:v>331170</c:v>
                </c:pt>
                <c:pt idx="1671">
                  <c:v>331170</c:v>
                </c:pt>
                <c:pt idx="1672">
                  <c:v>314415</c:v>
                </c:pt>
                <c:pt idx="1673">
                  <c:v>314415</c:v>
                </c:pt>
                <c:pt idx="1674">
                  <c:v>305020</c:v>
                </c:pt>
                <c:pt idx="1675">
                  <c:v>305020</c:v>
                </c:pt>
                <c:pt idx="1676">
                  <c:v>305020</c:v>
                </c:pt>
                <c:pt idx="1677">
                  <c:v>305020</c:v>
                </c:pt>
                <c:pt idx="1678">
                  <c:v>305020</c:v>
                </c:pt>
                <c:pt idx="1679">
                  <c:v>305020</c:v>
                </c:pt>
                <c:pt idx="1680">
                  <c:v>305020</c:v>
                </c:pt>
                <c:pt idx="1681">
                  <c:v>305020</c:v>
                </c:pt>
                <c:pt idx="1682">
                  <c:v>305020</c:v>
                </c:pt>
                <c:pt idx="1683">
                  <c:v>305020</c:v>
                </c:pt>
                <c:pt idx="1684">
                  <c:v>305020</c:v>
                </c:pt>
                <c:pt idx="1685">
                  <c:v>278030</c:v>
                </c:pt>
                <c:pt idx="1686">
                  <c:v>278030</c:v>
                </c:pt>
                <c:pt idx="1687">
                  <c:v>278030</c:v>
                </c:pt>
                <c:pt idx="1688">
                  <c:v>278030</c:v>
                </c:pt>
                <c:pt idx="1689">
                  <c:v>278030</c:v>
                </c:pt>
                <c:pt idx="1690">
                  <c:v>278030</c:v>
                </c:pt>
                <c:pt idx="1691">
                  <c:v>278030</c:v>
                </c:pt>
                <c:pt idx="1692">
                  <c:v>278030</c:v>
                </c:pt>
                <c:pt idx="1693">
                  <c:v>278030</c:v>
                </c:pt>
                <c:pt idx="1694">
                  <c:v>278030</c:v>
                </c:pt>
                <c:pt idx="1695">
                  <c:v>278030</c:v>
                </c:pt>
                <c:pt idx="1696">
                  <c:v>278030</c:v>
                </c:pt>
                <c:pt idx="1697">
                  <c:v>278030</c:v>
                </c:pt>
                <c:pt idx="1698">
                  <c:v>278030</c:v>
                </c:pt>
                <c:pt idx="1699">
                  <c:v>278030</c:v>
                </c:pt>
                <c:pt idx="1700">
                  <c:v>278030</c:v>
                </c:pt>
                <c:pt idx="1701">
                  <c:v>278030</c:v>
                </c:pt>
                <c:pt idx="1702">
                  <c:v>278030</c:v>
                </c:pt>
                <c:pt idx="1703">
                  <c:v>278030</c:v>
                </c:pt>
                <c:pt idx="1704">
                  <c:v>278030</c:v>
                </c:pt>
                <c:pt idx="1705">
                  <c:v>278030</c:v>
                </c:pt>
                <c:pt idx="1706">
                  <c:v>278030</c:v>
                </c:pt>
                <c:pt idx="1707">
                  <c:v>278030</c:v>
                </c:pt>
                <c:pt idx="1708">
                  <c:v>278030</c:v>
                </c:pt>
                <c:pt idx="1709">
                  <c:v>278030</c:v>
                </c:pt>
                <c:pt idx="1710">
                  <c:v>248060</c:v>
                </c:pt>
                <c:pt idx="1711">
                  <c:v>248060</c:v>
                </c:pt>
                <c:pt idx="1712">
                  <c:v>248060</c:v>
                </c:pt>
                <c:pt idx="1713">
                  <c:v>248060</c:v>
                </c:pt>
                <c:pt idx="1714">
                  <c:v>248060</c:v>
                </c:pt>
                <c:pt idx="1715">
                  <c:v>248060</c:v>
                </c:pt>
                <c:pt idx="1716">
                  <c:v>248060</c:v>
                </c:pt>
                <c:pt idx="1717">
                  <c:v>248060</c:v>
                </c:pt>
                <c:pt idx="1718">
                  <c:v>248060</c:v>
                </c:pt>
                <c:pt idx="1719">
                  <c:v>248060</c:v>
                </c:pt>
                <c:pt idx="1720">
                  <c:v>248060</c:v>
                </c:pt>
                <c:pt idx="1721">
                  <c:v>248060</c:v>
                </c:pt>
                <c:pt idx="1722">
                  <c:v>248060</c:v>
                </c:pt>
                <c:pt idx="1723">
                  <c:v>248060</c:v>
                </c:pt>
                <c:pt idx="1724">
                  <c:v>248060</c:v>
                </c:pt>
                <c:pt idx="1725">
                  <c:v>248060</c:v>
                </c:pt>
                <c:pt idx="1726">
                  <c:v>248060</c:v>
                </c:pt>
                <c:pt idx="1727">
                  <c:v>248060</c:v>
                </c:pt>
                <c:pt idx="1728">
                  <c:v>248060</c:v>
                </c:pt>
                <c:pt idx="1729">
                  <c:v>248060</c:v>
                </c:pt>
                <c:pt idx="1730">
                  <c:v>248060</c:v>
                </c:pt>
                <c:pt idx="1731">
                  <c:v>248060</c:v>
                </c:pt>
                <c:pt idx="1732">
                  <c:v>248060</c:v>
                </c:pt>
                <c:pt idx="1733">
                  <c:v>248060</c:v>
                </c:pt>
                <c:pt idx="1734">
                  <c:v>248060</c:v>
                </c:pt>
                <c:pt idx="1735">
                  <c:v>248060</c:v>
                </c:pt>
                <c:pt idx="1736">
                  <c:v>248060</c:v>
                </c:pt>
                <c:pt idx="1737">
                  <c:v>248060</c:v>
                </c:pt>
                <c:pt idx="1738">
                  <c:v>248060</c:v>
                </c:pt>
                <c:pt idx="1739">
                  <c:v>248060</c:v>
                </c:pt>
                <c:pt idx="1740">
                  <c:v>227849.999999999</c:v>
                </c:pt>
                <c:pt idx="1741">
                  <c:v>227849.999999999</c:v>
                </c:pt>
                <c:pt idx="1742">
                  <c:v>227849.999999999</c:v>
                </c:pt>
                <c:pt idx="1743">
                  <c:v>227849.999999999</c:v>
                </c:pt>
                <c:pt idx="1744">
                  <c:v>227849.999999999</c:v>
                </c:pt>
                <c:pt idx="1745">
                  <c:v>227849.999999999</c:v>
                </c:pt>
                <c:pt idx="1746">
                  <c:v>227849.999999999</c:v>
                </c:pt>
                <c:pt idx="1747">
                  <c:v>227849.999999999</c:v>
                </c:pt>
                <c:pt idx="1748">
                  <c:v>227849.999999999</c:v>
                </c:pt>
                <c:pt idx="1749">
                  <c:v>227849.999999999</c:v>
                </c:pt>
                <c:pt idx="1750">
                  <c:v>227849.999999999</c:v>
                </c:pt>
                <c:pt idx="1751">
                  <c:v>227849.999999999</c:v>
                </c:pt>
                <c:pt idx="1752">
                  <c:v>227849.999999999</c:v>
                </c:pt>
                <c:pt idx="1753">
                  <c:v>227849.999999999</c:v>
                </c:pt>
                <c:pt idx="1754">
                  <c:v>209020</c:v>
                </c:pt>
                <c:pt idx="1755">
                  <c:v>209020</c:v>
                </c:pt>
                <c:pt idx="1756">
                  <c:v>209020</c:v>
                </c:pt>
                <c:pt idx="1757">
                  <c:v>209020</c:v>
                </c:pt>
                <c:pt idx="1758">
                  <c:v>209020</c:v>
                </c:pt>
                <c:pt idx="1759">
                  <c:v>209020</c:v>
                </c:pt>
                <c:pt idx="1760">
                  <c:v>209020</c:v>
                </c:pt>
                <c:pt idx="1761">
                  <c:v>209020</c:v>
                </c:pt>
                <c:pt idx="1762">
                  <c:v>209020</c:v>
                </c:pt>
                <c:pt idx="1763">
                  <c:v>209020</c:v>
                </c:pt>
                <c:pt idx="1764">
                  <c:v>209020</c:v>
                </c:pt>
                <c:pt idx="1765">
                  <c:v>210509.999999999</c:v>
                </c:pt>
                <c:pt idx="1766">
                  <c:v>210509.999999999</c:v>
                </c:pt>
                <c:pt idx="1767">
                  <c:v>210509.999999999</c:v>
                </c:pt>
                <c:pt idx="1768">
                  <c:v>210509.999999999</c:v>
                </c:pt>
                <c:pt idx="1769">
                  <c:v>210509.999999999</c:v>
                </c:pt>
                <c:pt idx="1770">
                  <c:v>210509.999999999</c:v>
                </c:pt>
                <c:pt idx="1771">
                  <c:v>210509.999999999</c:v>
                </c:pt>
                <c:pt idx="1772">
                  <c:v>210509.999999999</c:v>
                </c:pt>
                <c:pt idx="1773">
                  <c:v>209530</c:v>
                </c:pt>
                <c:pt idx="1774">
                  <c:v>209530</c:v>
                </c:pt>
                <c:pt idx="1775">
                  <c:v>209530</c:v>
                </c:pt>
                <c:pt idx="1776">
                  <c:v>209530</c:v>
                </c:pt>
                <c:pt idx="1777">
                  <c:v>209530</c:v>
                </c:pt>
                <c:pt idx="1778">
                  <c:v>209530</c:v>
                </c:pt>
                <c:pt idx="1779">
                  <c:v>209530</c:v>
                </c:pt>
                <c:pt idx="1780">
                  <c:v>217120</c:v>
                </c:pt>
                <c:pt idx="1781">
                  <c:v>217120</c:v>
                </c:pt>
                <c:pt idx="1782">
                  <c:v>217120</c:v>
                </c:pt>
                <c:pt idx="1783">
                  <c:v>217120</c:v>
                </c:pt>
                <c:pt idx="1784">
                  <c:v>217120</c:v>
                </c:pt>
                <c:pt idx="1785">
                  <c:v>217120</c:v>
                </c:pt>
                <c:pt idx="1786">
                  <c:v>217120</c:v>
                </c:pt>
                <c:pt idx="1787">
                  <c:v>234220</c:v>
                </c:pt>
                <c:pt idx="1788">
                  <c:v>234220</c:v>
                </c:pt>
                <c:pt idx="1789">
                  <c:v>234220</c:v>
                </c:pt>
                <c:pt idx="1790">
                  <c:v>234220</c:v>
                </c:pt>
                <c:pt idx="1791">
                  <c:v>234220</c:v>
                </c:pt>
                <c:pt idx="1792">
                  <c:v>234220</c:v>
                </c:pt>
                <c:pt idx="1793">
                  <c:v>234220</c:v>
                </c:pt>
                <c:pt idx="1794">
                  <c:v>234220</c:v>
                </c:pt>
                <c:pt idx="1795">
                  <c:v>234220</c:v>
                </c:pt>
                <c:pt idx="1796">
                  <c:v>234220</c:v>
                </c:pt>
                <c:pt idx="1797">
                  <c:v>234220</c:v>
                </c:pt>
                <c:pt idx="1798">
                  <c:v>234220</c:v>
                </c:pt>
                <c:pt idx="1799">
                  <c:v>234220</c:v>
                </c:pt>
                <c:pt idx="1800">
                  <c:v>234220</c:v>
                </c:pt>
                <c:pt idx="1801">
                  <c:v>234220</c:v>
                </c:pt>
                <c:pt idx="1802">
                  <c:v>234220</c:v>
                </c:pt>
                <c:pt idx="1803">
                  <c:v>234220</c:v>
                </c:pt>
                <c:pt idx="1804">
                  <c:v>234220</c:v>
                </c:pt>
                <c:pt idx="1805">
                  <c:v>234220</c:v>
                </c:pt>
                <c:pt idx="1806">
                  <c:v>234220</c:v>
                </c:pt>
                <c:pt idx="1807">
                  <c:v>234220</c:v>
                </c:pt>
                <c:pt idx="1808">
                  <c:v>234220</c:v>
                </c:pt>
                <c:pt idx="1809">
                  <c:v>234220</c:v>
                </c:pt>
                <c:pt idx="1810">
                  <c:v>234220</c:v>
                </c:pt>
                <c:pt idx="1811">
                  <c:v>234220</c:v>
                </c:pt>
                <c:pt idx="1812">
                  <c:v>234220</c:v>
                </c:pt>
                <c:pt idx="1813">
                  <c:v>234220</c:v>
                </c:pt>
                <c:pt idx="1814">
                  <c:v>234220</c:v>
                </c:pt>
                <c:pt idx="1815">
                  <c:v>234220</c:v>
                </c:pt>
                <c:pt idx="1816">
                  <c:v>234220</c:v>
                </c:pt>
                <c:pt idx="1817">
                  <c:v>234220</c:v>
                </c:pt>
                <c:pt idx="1818">
                  <c:v>234220</c:v>
                </c:pt>
                <c:pt idx="1819">
                  <c:v>234220</c:v>
                </c:pt>
                <c:pt idx="1820">
                  <c:v>234220</c:v>
                </c:pt>
                <c:pt idx="1821">
                  <c:v>234220</c:v>
                </c:pt>
                <c:pt idx="1822">
                  <c:v>234220</c:v>
                </c:pt>
                <c:pt idx="1823">
                  <c:v>217120</c:v>
                </c:pt>
                <c:pt idx="1824">
                  <c:v>217120</c:v>
                </c:pt>
                <c:pt idx="1825">
                  <c:v>217120</c:v>
                </c:pt>
                <c:pt idx="1826">
                  <c:v>217120</c:v>
                </c:pt>
                <c:pt idx="1827">
                  <c:v>217120</c:v>
                </c:pt>
                <c:pt idx="1828">
                  <c:v>217120</c:v>
                </c:pt>
                <c:pt idx="1829">
                  <c:v>217120</c:v>
                </c:pt>
                <c:pt idx="1830">
                  <c:v>217120</c:v>
                </c:pt>
                <c:pt idx="1831">
                  <c:v>217120</c:v>
                </c:pt>
                <c:pt idx="1832">
                  <c:v>217120</c:v>
                </c:pt>
                <c:pt idx="1833">
                  <c:v>217120</c:v>
                </c:pt>
                <c:pt idx="1834">
                  <c:v>217120</c:v>
                </c:pt>
                <c:pt idx="1835">
                  <c:v>217120</c:v>
                </c:pt>
                <c:pt idx="1836">
                  <c:v>217120</c:v>
                </c:pt>
                <c:pt idx="1837">
                  <c:v>217120</c:v>
                </c:pt>
                <c:pt idx="1838">
                  <c:v>217120</c:v>
                </c:pt>
                <c:pt idx="1839">
                  <c:v>217120</c:v>
                </c:pt>
                <c:pt idx="1840">
                  <c:v>217120</c:v>
                </c:pt>
                <c:pt idx="1841">
                  <c:v>217120</c:v>
                </c:pt>
                <c:pt idx="1842">
                  <c:v>217120</c:v>
                </c:pt>
                <c:pt idx="1843">
                  <c:v>217120</c:v>
                </c:pt>
                <c:pt idx="1844">
                  <c:v>217120</c:v>
                </c:pt>
                <c:pt idx="1845">
                  <c:v>217120</c:v>
                </c:pt>
                <c:pt idx="1846">
                  <c:v>217120</c:v>
                </c:pt>
                <c:pt idx="1847">
                  <c:v>217120</c:v>
                </c:pt>
                <c:pt idx="1848">
                  <c:v>236260</c:v>
                </c:pt>
                <c:pt idx="1849">
                  <c:v>236260</c:v>
                </c:pt>
                <c:pt idx="1850">
                  <c:v>236260</c:v>
                </c:pt>
                <c:pt idx="1851">
                  <c:v>236260</c:v>
                </c:pt>
                <c:pt idx="1852">
                  <c:v>236260</c:v>
                </c:pt>
                <c:pt idx="1853">
                  <c:v>236260</c:v>
                </c:pt>
                <c:pt idx="1854">
                  <c:v>217120</c:v>
                </c:pt>
                <c:pt idx="1855">
                  <c:v>217120</c:v>
                </c:pt>
                <c:pt idx="1856">
                  <c:v>217120</c:v>
                </c:pt>
                <c:pt idx="1857">
                  <c:v>217120</c:v>
                </c:pt>
                <c:pt idx="1858">
                  <c:v>217120</c:v>
                </c:pt>
                <c:pt idx="1859">
                  <c:v>217120</c:v>
                </c:pt>
                <c:pt idx="1860">
                  <c:v>217120</c:v>
                </c:pt>
                <c:pt idx="1861">
                  <c:v>217120</c:v>
                </c:pt>
                <c:pt idx="1862">
                  <c:v>217120</c:v>
                </c:pt>
                <c:pt idx="1863">
                  <c:v>217120</c:v>
                </c:pt>
                <c:pt idx="1864">
                  <c:v>217120</c:v>
                </c:pt>
                <c:pt idx="1865">
                  <c:v>217120</c:v>
                </c:pt>
                <c:pt idx="1866">
                  <c:v>217120</c:v>
                </c:pt>
                <c:pt idx="1867">
                  <c:v>217120</c:v>
                </c:pt>
                <c:pt idx="1868">
                  <c:v>217120</c:v>
                </c:pt>
                <c:pt idx="1869">
                  <c:v>217120</c:v>
                </c:pt>
                <c:pt idx="1870">
                  <c:v>217120</c:v>
                </c:pt>
                <c:pt idx="1871">
                  <c:v>217120</c:v>
                </c:pt>
                <c:pt idx="1872">
                  <c:v>217120</c:v>
                </c:pt>
                <c:pt idx="1873">
                  <c:v>217120</c:v>
                </c:pt>
                <c:pt idx="1874">
                  <c:v>217120</c:v>
                </c:pt>
                <c:pt idx="1875">
                  <c:v>217120</c:v>
                </c:pt>
                <c:pt idx="1876">
                  <c:v>217120</c:v>
                </c:pt>
                <c:pt idx="1877">
                  <c:v>217120</c:v>
                </c:pt>
                <c:pt idx="1878">
                  <c:v>217120</c:v>
                </c:pt>
                <c:pt idx="1879">
                  <c:v>217120</c:v>
                </c:pt>
                <c:pt idx="1880">
                  <c:v>217120</c:v>
                </c:pt>
                <c:pt idx="1881">
                  <c:v>217120</c:v>
                </c:pt>
                <c:pt idx="1882">
                  <c:v>236260</c:v>
                </c:pt>
                <c:pt idx="1883">
                  <c:v>236260</c:v>
                </c:pt>
                <c:pt idx="1884">
                  <c:v>236260</c:v>
                </c:pt>
                <c:pt idx="1885">
                  <c:v>236260</c:v>
                </c:pt>
                <c:pt idx="1886">
                  <c:v>236260</c:v>
                </c:pt>
                <c:pt idx="1887">
                  <c:v>236260</c:v>
                </c:pt>
                <c:pt idx="1888">
                  <c:v>236260</c:v>
                </c:pt>
                <c:pt idx="1889">
                  <c:v>236260</c:v>
                </c:pt>
                <c:pt idx="1890">
                  <c:v>236260</c:v>
                </c:pt>
                <c:pt idx="1891">
                  <c:v>236260</c:v>
                </c:pt>
                <c:pt idx="1892">
                  <c:v>236260</c:v>
                </c:pt>
                <c:pt idx="1893">
                  <c:v>236260</c:v>
                </c:pt>
                <c:pt idx="1894">
                  <c:v>236260</c:v>
                </c:pt>
                <c:pt idx="1895">
                  <c:v>236260</c:v>
                </c:pt>
                <c:pt idx="1896">
                  <c:v>236260</c:v>
                </c:pt>
                <c:pt idx="1897">
                  <c:v>236260</c:v>
                </c:pt>
                <c:pt idx="1898">
                  <c:v>236260</c:v>
                </c:pt>
                <c:pt idx="1899">
                  <c:v>236260</c:v>
                </c:pt>
                <c:pt idx="1900">
                  <c:v>236260</c:v>
                </c:pt>
                <c:pt idx="1901">
                  <c:v>236260</c:v>
                </c:pt>
                <c:pt idx="1902">
                  <c:v>236260</c:v>
                </c:pt>
                <c:pt idx="1903">
                  <c:v>236260</c:v>
                </c:pt>
                <c:pt idx="1904">
                  <c:v>236260</c:v>
                </c:pt>
                <c:pt idx="1905">
                  <c:v>236260</c:v>
                </c:pt>
                <c:pt idx="1906">
                  <c:v>236260</c:v>
                </c:pt>
                <c:pt idx="1907">
                  <c:v>236260</c:v>
                </c:pt>
                <c:pt idx="1908">
                  <c:v>236260</c:v>
                </c:pt>
                <c:pt idx="1909">
                  <c:v>236260</c:v>
                </c:pt>
                <c:pt idx="1910">
                  <c:v>236260</c:v>
                </c:pt>
                <c:pt idx="1911">
                  <c:v>236260</c:v>
                </c:pt>
                <c:pt idx="1912">
                  <c:v>236260</c:v>
                </c:pt>
                <c:pt idx="1913">
                  <c:v>236260</c:v>
                </c:pt>
                <c:pt idx="1914">
                  <c:v>236260</c:v>
                </c:pt>
                <c:pt idx="1915">
                  <c:v>236260</c:v>
                </c:pt>
                <c:pt idx="1916">
                  <c:v>236260</c:v>
                </c:pt>
                <c:pt idx="1917">
                  <c:v>236260</c:v>
                </c:pt>
                <c:pt idx="1918">
                  <c:v>236260</c:v>
                </c:pt>
                <c:pt idx="1919">
                  <c:v>236260</c:v>
                </c:pt>
                <c:pt idx="1920">
                  <c:v>236260</c:v>
                </c:pt>
                <c:pt idx="1921">
                  <c:v>236260</c:v>
                </c:pt>
                <c:pt idx="1922">
                  <c:v>236260</c:v>
                </c:pt>
                <c:pt idx="1923">
                  <c:v>236260</c:v>
                </c:pt>
                <c:pt idx="1924">
                  <c:v>236260</c:v>
                </c:pt>
                <c:pt idx="1925">
                  <c:v>236260</c:v>
                </c:pt>
                <c:pt idx="1926">
                  <c:v>236260</c:v>
                </c:pt>
                <c:pt idx="1927">
                  <c:v>236260</c:v>
                </c:pt>
                <c:pt idx="1928">
                  <c:v>236260</c:v>
                </c:pt>
                <c:pt idx="1929">
                  <c:v>236260</c:v>
                </c:pt>
                <c:pt idx="1930">
                  <c:v>236260</c:v>
                </c:pt>
                <c:pt idx="1931">
                  <c:v>236260</c:v>
                </c:pt>
                <c:pt idx="1932">
                  <c:v>236260</c:v>
                </c:pt>
                <c:pt idx="1933">
                  <c:v>236260</c:v>
                </c:pt>
                <c:pt idx="1934">
                  <c:v>236260</c:v>
                </c:pt>
                <c:pt idx="1935">
                  <c:v>236260</c:v>
                </c:pt>
                <c:pt idx="1936">
                  <c:v>236260</c:v>
                </c:pt>
                <c:pt idx="1937">
                  <c:v>236260</c:v>
                </c:pt>
                <c:pt idx="1938">
                  <c:v>236260</c:v>
                </c:pt>
                <c:pt idx="1939">
                  <c:v>236260</c:v>
                </c:pt>
                <c:pt idx="1940">
                  <c:v>236260</c:v>
                </c:pt>
                <c:pt idx="1941">
                  <c:v>236260</c:v>
                </c:pt>
                <c:pt idx="1942">
                  <c:v>236260</c:v>
                </c:pt>
                <c:pt idx="1943">
                  <c:v>236260</c:v>
                </c:pt>
                <c:pt idx="1944">
                  <c:v>236260</c:v>
                </c:pt>
                <c:pt idx="1945">
                  <c:v>236260</c:v>
                </c:pt>
                <c:pt idx="1946">
                  <c:v>236260</c:v>
                </c:pt>
                <c:pt idx="1947">
                  <c:v>236260</c:v>
                </c:pt>
                <c:pt idx="1948">
                  <c:v>236260</c:v>
                </c:pt>
                <c:pt idx="1949">
                  <c:v>236260</c:v>
                </c:pt>
                <c:pt idx="1950">
                  <c:v>236260</c:v>
                </c:pt>
                <c:pt idx="1951">
                  <c:v>236260</c:v>
                </c:pt>
                <c:pt idx="1952">
                  <c:v>236260</c:v>
                </c:pt>
                <c:pt idx="1953">
                  <c:v>236260</c:v>
                </c:pt>
                <c:pt idx="1954">
                  <c:v>236260</c:v>
                </c:pt>
                <c:pt idx="1955">
                  <c:v>236260</c:v>
                </c:pt>
                <c:pt idx="1956">
                  <c:v>236260</c:v>
                </c:pt>
                <c:pt idx="1957">
                  <c:v>236260</c:v>
                </c:pt>
                <c:pt idx="1958">
                  <c:v>236260</c:v>
                </c:pt>
                <c:pt idx="1959">
                  <c:v>236260</c:v>
                </c:pt>
                <c:pt idx="1960">
                  <c:v>236260</c:v>
                </c:pt>
                <c:pt idx="1961">
                  <c:v>236260</c:v>
                </c:pt>
                <c:pt idx="1962">
                  <c:v>236260</c:v>
                </c:pt>
                <c:pt idx="1963">
                  <c:v>240915</c:v>
                </c:pt>
                <c:pt idx="1964">
                  <c:v>240915</c:v>
                </c:pt>
                <c:pt idx="1965">
                  <c:v>240915</c:v>
                </c:pt>
                <c:pt idx="1966">
                  <c:v>240915</c:v>
                </c:pt>
                <c:pt idx="1967">
                  <c:v>240915</c:v>
                </c:pt>
                <c:pt idx="1968">
                  <c:v>240915</c:v>
                </c:pt>
                <c:pt idx="1969">
                  <c:v>240915</c:v>
                </c:pt>
                <c:pt idx="1970">
                  <c:v>240915</c:v>
                </c:pt>
                <c:pt idx="1971">
                  <c:v>240915</c:v>
                </c:pt>
                <c:pt idx="1972">
                  <c:v>240915</c:v>
                </c:pt>
                <c:pt idx="1973">
                  <c:v>240915</c:v>
                </c:pt>
                <c:pt idx="1974">
                  <c:v>240915</c:v>
                </c:pt>
                <c:pt idx="1975">
                  <c:v>240915</c:v>
                </c:pt>
                <c:pt idx="1976">
                  <c:v>240915</c:v>
                </c:pt>
                <c:pt idx="1977">
                  <c:v>240915</c:v>
                </c:pt>
                <c:pt idx="1978">
                  <c:v>240915</c:v>
                </c:pt>
                <c:pt idx="1979">
                  <c:v>240915</c:v>
                </c:pt>
                <c:pt idx="1980">
                  <c:v>240915</c:v>
                </c:pt>
                <c:pt idx="1981">
                  <c:v>240915</c:v>
                </c:pt>
                <c:pt idx="1982">
                  <c:v>240915</c:v>
                </c:pt>
                <c:pt idx="1983">
                  <c:v>252060</c:v>
                </c:pt>
                <c:pt idx="1984">
                  <c:v>252060</c:v>
                </c:pt>
                <c:pt idx="1985">
                  <c:v>252060</c:v>
                </c:pt>
                <c:pt idx="1986">
                  <c:v>252060</c:v>
                </c:pt>
                <c:pt idx="1987">
                  <c:v>252060</c:v>
                </c:pt>
                <c:pt idx="1988">
                  <c:v>252060</c:v>
                </c:pt>
                <c:pt idx="1989">
                  <c:v>252060</c:v>
                </c:pt>
                <c:pt idx="1990">
                  <c:v>252060</c:v>
                </c:pt>
                <c:pt idx="1991">
                  <c:v>252060</c:v>
                </c:pt>
                <c:pt idx="1992">
                  <c:v>252060</c:v>
                </c:pt>
                <c:pt idx="1993">
                  <c:v>252060</c:v>
                </c:pt>
                <c:pt idx="1994">
                  <c:v>252060</c:v>
                </c:pt>
                <c:pt idx="1995">
                  <c:v>252060</c:v>
                </c:pt>
                <c:pt idx="1996">
                  <c:v>252060</c:v>
                </c:pt>
                <c:pt idx="1997">
                  <c:v>252060</c:v>
                </c:pt>
                <c:pt idx="1998">
                  <c:v>252060</c:v>
                </c:pt>
                <c:pt idx="1999">
                  <c:v>252060</c:v>
                </c:pt>
                <c:pt idx="2000">
                  <c:v>252060</c:v>
                </c:pt>
                <c:pt idx="2001">
                  <c:v>252060</c:v>
                </c:pt>
                <c:pt idx="2002">
                  <c:v>252060</c:v>
                </c:pt>
                <c:pt idx="2003">
                  <c:v>252060</c:v>
                </c:pt>
                <c:pt idx="2004">
                  <c:v>252060</c:v>
                </c:pt>
                <c:pt idx="2005">
                  <c:v>252060</c:v>
                </c:pt>
                <c:pt idx="2006">
                  <c:v>252060</c:v>
                </c:pt>
                <c:pt idx="2007">
                  <c:v>252060</c:v>
                </c:pt>
                <c:pt idx="2008">
                  <c:v>252060</c:v>
                </c:pt>
                <c:pt idx="2009">
                  <c:v>272850</c:v>
                </c:pt>
                <c:pt idx="2010">
                  <c:v>297650</c:v>
                </c:pt>
                <c:pt idx="2011">
                  <c:v>297650</c:v>
                </c:pt>
                <c:pt idx="2012">
                  <c:v>297650</c:v>
                </c:pt>
                <c:pt idx="2013">
                  <c:v>297650</c:v>
                </c:pt>
                <c:pt idx="2014">
                  <c:v>297650</c:v>
                </c:pt>
                <c:pt idx="2015">
                  <c:v>297650</c:v>
                </c:pt>
                <c:pt idx="2016">
                  <c:v>297650</c:v>
                </c:pt>
                <c:pt idx="2017">
                  <c:v>297650</c:v>
                </c:pt>
                <c:pt idx="2018">
                  <c:v>297650</c:v>
                </c:pt>
                <c:pt idx="2019">
                  <c:v>302060</c:v>
                </c:pt>
                <c:pt idx="2020">
                  <c:v>302060</c:v>
                </c:pt>
                <c:pt idx="2021">
                  <c:v>302060</c:v>
                </c:pt>
                <c:pt idx="2022">
                  <c:v>302060</c:v>
                </c:pt>
                <c:pt idx="2023">
                  <c:v>302060</c:v>
                </c:pt>
                <c:pt idx="2024">
                  <c:v>302060</c:v>
                </c:pt>
                <c:pt idx="2025">
                  <c:v>302060</c:v>
                </c:pt>
                <c:pt idx="2026">
                  <c:v>302060</c:v>
                </c:pt>
                <c:pt idx="2027">
                  <c:v>302060</c:v>
                </c:pt>
                <c:pt idx="2028">
                  <c:v>302060</c:v>
                </c:pt>
                <c:pt idx="2029">
                  <c:v>302060</c:v>
                </c:pt>
                <c:pt idx="2030">
                  <c:v>302060</c:v>
                </c:pt>
                <c:pt idx="2031">
                  <c:v>302060</c:v>
                </c:pt>
                <c:pt idx="2032">
                  <c:v>302060</c:v>
                </c:pt>
                <c:pt idx="2033">
                  <c:v>302060</c:v>
                </c:pt>
                <c:pt idx="2034">
                  <c:v>302060</c:v>
                </c:pt>
                <c:pt idx="2035">
                  <c:v>302060</c:v>
                </c:pt>
                <c:pt idx="2036">
                  <c:v>302060</c:v>
                </c:pt>
                <c:pt idx="2037">
                  <c:v>302060</c:v>
                </c:pt>
                <c:pt idx="2038">
                  <c:v>302060</c:v>
                </c:pt>
                <c:pt idx="2039">
                  <c:v>302060</c:v>
                </c:pt>
                <c:pt idx="2040">
                  <c:v>302060</c:v>
                </c:pt>
                <c:pt idx="2041">
                  <c:v>320810</c:v>
                </c:pt>
                <c:pt idx="2042">
                  <c:v>320810</c:v>
                </c:pt>
                <c:pt idx="2043">
                  <c:v>352830.000000001</c:v>
                </c:pt>
                <c:pt idx="2044">
                  <c:v>352830.000000001</c:v>
                </c:pt>
                <c:pt idx="2045">
                  <c:v>352830.000000001</c:v>
                </c:pt>
                <c:pt idx="2046">
                  <c:v>352830.000000001</c:v>
                </c:pt>
                <c:pt idx="2047">
                  <c:v>352830.000000001</c:v>
                </c:pt>
                <c:pt idx="2048">
                  <c:v>352830.000000001</c:v>
                </c:pt>
                <c:pt idx="2049">
                  <c:v>352830.000000001</c:v>
                </c:pt>
                <c:pt idx="2050">
                  <c:v>352830.000000001</c:v>
                </c:pt>
                <c:pt idx="2051">
                  <c:v>369255</c:v>
                </c:pt>
                <c:pt idx="2052">
                  <c:v>369255</c:v>
                </c:pt>
                <c:pt idx="2053">
                  <c:v>369255</c:v>
                </c:pt>
                <c:pt idx="2054">
                  <c:v>369255</c:v>
                </c:pt>
                <c:pt idx="2055">
                  <c:v>369255</c:v>
                </c:pt>
                <c:pt idx="2056">
                  <c:v>369255</c:v>
                </c:pt>
                <c:pt idx="2057">
                  <c:v>369255</c:v>
                </c:pt>
                <c:pt idx="2058">
                  <c:v>369255</c:v>
                </c:pt>
                <c:pt idx="2059">
                  <c:v>369255</c:v>
                </c:pt>
                <c:pt idx="2060">
                  <c:v>369255</c:v>
                </c:pt>
                <c:pt idx="2061">
                  <c:v>369255</c:v>
                </c:pt>
                <c:pt idx="2062">
                  <c:v>369255</c:v>
                </c:pt>
                <c:pt idx="2063">
                  <c:v>369255</c:v>
                </c:pt>
                <c:pt idx="2064">
                  <c:v>369255</c:v>
                </c:pt>
                <c:pt idx="2065">
                  <c:v>369255</c:v>
                </c:pt>
                <c:pt idx="2066">
                  <c:v>369255</c:v>
                </c:pt>
                <c:pt idx="2067">
                  <c:v>369255</c:v>
                </c:pt>
                <c:pt idx="2068">
                  <c:v>369255</c:v>
                </c:pt>
                <c:pt idx="2069">
                  <c:v>369255</c:v>
                </c:pt>
                <c:pt idx="2070">
                  <c:v>369255</c:v>
                </c:pt>
                <c:pt idx="2071">
                  <c:v>369255</c:v>
                </c:pt>
                <c:pt idx="2072">
                  <c:v>369255</c:v>
                </c:pt>
                <c:pt idx="2073">
                  <c:v>369255</c:v>
                </c:pt>
                <c:pt idx="2074">
                  <c:v>369255</c:v>
                </c:pt>
                <c:pt idx="2075">
                  <c:v>369255</c:v>
                </c:pt>
                <c:pt idx="2076">
                  <c:v>369255</c:v>
                </c:pt>
                <c:pt idx="2077">
                  <c:v>369255</c:v>
                </c:pt>
                <c:pt idx="2078">
                  <c:v>369255</c:v>
                </c:pt>
                <c:pt idx="2079">
                  <c:v>369255</c:v>
                </c:pt>
                <c:pt idx="2080">
                  <c:v>369255</c:v>
                </c:pt>
                <c:pt idx="2081">
                  <c:v>369255</c:v>
                </c:pt>
                <c:pt idx="2082">
                  <c:v>369255</c:v>
                </c:pt>
                <c:pt idx="2083">
                  <c:v>369255</c:v>
                </c:pt>
                <c:pt idx="2084">
                  <c:v>369255</c:v>
                </c:pt>
                <c:pt idx="2085">
                  <c:v>369255</c:v>
                </c:pt>
                <c:pt idx="2086">
                  <c:v>369255</c:v>
                </c:pt>
                <c:pt idx="2087">
                  <c:v>369255</c:v>
                </c:pt>
                <c:pt idx="2088">
                  <c:v>369255</c:v>
                </c:pt>
                <c:pt idx="2089">
                  <c:v>369255</c:v>
                </c:pt>
                <c:pt idx="2090">
                  <c:v>369255</c:v>
                </c:pt>
                <c:pt idx="2091">
                  <c:v>369255</c:v>
                </c:pt>
                <c:pt idx="2092">
                  <c:v>369255</c:v>
                </c:pt>
                <c:pt idx="2093">
                  <c:v>369255</c:v>
                </c:pt>
                <c:pt idx="2094">
                  <c:v>369255</c:v>
                </c:pt>
                <c:pt idx="2095">
                  <c:v>369255</c:v>
                </c:pt>
                <c:pt idx="2096">
                  <c:v>369255</c:v>
                </c:pt>
                <c:pt idx="2097">
                  <c:v>369255</c:v>
                </c:pt>
                <c:pt idx="2098">
                  <c:v>369255</c:v>
                </c:pt>
                <c:pt idx="2099">
                  <c:v>369255</c:v>
                </c:pt>
                <c:pt idx="2100">
                  <c:v>369255</c:v>
                </c:pt>
                <c:pt idx="2101">
                  <c:v>369255</c:v>
                </c:pt>
                <c:pt idx="2102">
                  <c:v>369255</c:v>
                </c:pt>
                <c:pt idx="2103">
                  <c:v>369255</c:v>
                </c:pt>
                <c:pt idx="2104">
                  <c:v>369255</c:v>
                </c:pt>
                <c:pt idx="2105">
                  <c:v>369255</c:v>
                </c:pt>
                <c:pt idx="2106">
                  <c:v>369255</c:v>
                </c:pt>
                <c:pt idx="2107">
                  <c:v>369255</c:v>
                </c:pt>
                <c:pt idx="2108">
                  <c:v>369255</c:v>
                </c:pt>
                <c:pt idx="2109">
                  <c:v>369255</c:v>
                </c:pt>
                <c:pt idx="2110">
                  <c:v>369255</c:v>
                </c:pt>
                <c:pt idx="2111">
                  <c:v>369255</c:v>
                </c:pt>
                <c:pt idx="2112">
                  <c:v>369255</c:v>
                </c:pt>
                <c:pt idx="2113">
                  <c:v>369255</c:v>
                </c:pt>
                <c:pt idx="2114">
                  <c:v>369255</c:v>
                </c:pt>
                <c:pt idx="2115">
                  <c:v>369255</c:v>
                </c:pt>
                <c:pt idx="2116">
                  <c:v>369255</c:v>
                </c:pt>
                <c:pt idx="2117">
                  <c:v>369255</c:v>
                </c:pt>
                <c:pt idx="2118">
                  <c:v>369255</c:v>
                </c:pt>
                <c:pt idx="2119">
                  <c:v>369255</c:v>
                </c:pt>
                <c:pt idx="2120">
                  <c:v>369255</c:v>
                </c:pt>
                <c:pt idx="2121">
                  <c:v>369255</c:v>
                </c:pt>
                <c:pt idx="2122">
                  <c:v>369255</c:v>
                </c:pt>
                <c:pt idx="2123">
                  <c:v>369255</c:v>
                </c:pt>
                <c:pt idx="2124">
                  <c:v>369255</c:v>
                </c:pt>
                <c:pt idx="2125">
                  <c:v>369255</c:v>
                </c:pt>
                <c:pt idx="2126">
                  <c:v>369255</c:v>
                </c:pt>
                <c:pt idx="2127">
                  <c:v>369255</c:v>
                </c:pt>
                <c:pt idx="2128">
                  <c:v>369255</c:v>
                </c:pt>
                <c:pt idx="2129">
                  <c:v>369255</c:v>
                </c:pt>
                <c:pt idx="2130">
                  <c:v>369255</c:v>
                </c:pt>
                <c:pt idx="2131">
                  <c:v>369255</c:v>
                </c:pt>
                <c:pt idx="2132">
                  <c:v>369255</c:v>
                </c:pt>
                <c:pt idx="2133">
                  <c:v>369255</c:v>
                </c:pt>
                <c:pt idx="2134">
                  <c:v>369255</c:v>
                </c:pt>
                <c:pt idx="2135">
                  <c:v>369255</c:v>
                </c:pt>
                <c:pt idx="2136">
                  <c:v>369255</c:v>
                </c:pt>
                <c:pt idx="2137">
                  <c:v>369255</c:v>
                </c:pt>
                <c:pt idx="2138">
                  <c:v>369255</c:v>
                </c:pt>
                <c:pt idx="2139">
                  <c:v>369255</c:v>
                </c:pt>
                <c:pt idx="2140">
                  <c:v>369255</c:v>
                </c:pt>
                <c:pt idx="2141">
                  <c:v>369255</c:v>
                </c:pt>
                <c:pt idx="2142">
                  <c:v>369255</c:v>
                </c:pt>
                <c:pt idx="2143">
                  <c:v>369255</c:v>
                </c:pt>
                <c:pt idx="2144">
                  <c:v>369255</c:v>
                </c:pt>
                <c:pt idx="2145">
                  <c:v>369255</c:v>
                </c:pt>
                <c:pt idx="2146">
                  <c:v>369255</c:v>
                </c:pt>
                <c:pt idx="2147">
                  <c:v>369255</c:v>
                </c:pt>
                <c:pt idx="2148">
                  <c:v>369255</c:v>
                </c:pt>
                <c:pt idx="2149">
                  <c:v>369255</c:v>
                </c:pt>
                <c:pt idx="2150">
                  <c:v>369255</c:v>
                </c:pt>
                <c:pt idx="2151">
                  <c:v>369255</c:v>
                </c:pt>
                <c:pt idx="2152">
                  <c:v>369255</c:v>
                </c:pt>
                <c:pt idx="2153">
                  <c:v>369255</c:v>
                </c:pt>
                <c:pt idx="2154">
                  <c:v>369255</c:v>
                </c:pt>
                <c:pt idx="2155">
                  <c:v>369255</c:v>
                </c:pt>
                <c:pt idx="2156">
                  <c:v>369255</c:v>
                </c:pt>
                <c:pt idx="2157">
                  <c:v>369255</c:v>
                </c:pt>
                <c:pt idx="2158">
                  <c:v>369255</c:v>
                </c:pt>
                <c:pt idx="2159">
                  <c:v>369255</c:v>
                </c:pt>
                <c:pt idx="2160">
                  <c:v>369255</c:v>
                </c:pt>
                <c:pt idx="2161">
                  <c:v>369255</c:v>
                </c:pt>
                <c:pt idx="2162">
                  <c:v>369255</c:v>
                </c:pt>
                <c:pt idx="2163">
                  <c:v>369255</c:v>
                </c:pt>
                <c:pt idx="2164">
                  <c:v>369255</c:v>
                </c:pt>
                <c:pt idx="2165">
                  <c:v>369255</c:v>
                </c:pt>
                <c:pt idx="2166">
                  <c:v>369255</c:v>
                </c:pt>
                <c:pt idx="2167">
                  <c:v>369255</c:v>
                </c:pt>
                <c:pt idx="2168">
                  <c:v>369255</c:v>
                </c:pt>
                <c:pt idx="2169">
                  <c:v>369255</c:v>
                </c:pt>
                <c:pt idx="2170">
                  <c:v>369255</c:v>
                </c:pt>
                <c:pt idx="2171">
                  <c:v>369255</c:v>
                </c:pt>
                <c:pt idx="2172">
                  <c:v>369255</c:v>
                </c:pt>
                <c:pt idx="2173">
                  <c:v>369255</c:v>
                </c:pt>
                <c:pt idx="2174">
                  <c:v>369255</c:v>
                </c:pt>
                <c:pt idx="2175">
                  <c:v>369255</c:v>
                </c:pt>
                <c:pt idx="2176">
                  <c:v>369255</c:v>
                </c:pt>
                <c:pt idx="2177">
                  <c:v>369255</c:v>
                </c:pt>
                <c:pt idx="2178">
                  <c:v>369255</c:v>
                </c:pt>
                <c:pt idx="2179">
                  <c:v>369255</c:v>
                </c:pt>
                <c:pt idx="2180">
                  <c:v>369255</c:v>
                </c:pt>
                <c:pt idx="2181">
                  <c:v>369255</c:v>
                </c:pt>
                <c:pt idx="2182">
                  <c:v>369255</c:v>
                </c:pt>
                <c:pt idx="2183">
                  <c:v>369255</c:v>
                </c:pt>
                <c:pt idx="2184">
                  <c:v>369255</c:v>
                </c:pt>
                <c:pt idx="2185">
                  <c:v>369255</c:v>
                </c:pt>
                <c:pt idx="2186">
                  <c:v>369255</c:v>
                </c:pt>
                <c:pt idx="2187">
                  <c:v>369255</c:v>
                </c:pt>
                <c:pt idx="2188">
                  <c:v>369255</c:v>
                </c:pt>
                <c:pt idx="2189">
                  <c:v>369255</c:v>
                </c:pt>
                <c:pt idx="2190">
                  <c:v>369255</c:v>
                </c:pt>
                <c:pt idx="2191">
                  <c:v>369255</c:v>
                </c:pt>
                <c:pt idx="2192">
                  <c:v>369255</c:v>
                </c:pt>
                <c:pt idx="2193">
                  <c:v>369255</c:v>
                </c:pt>
                <c:pt idx="2194">
                  <c:v>369255</c:v>
                </c:pt>
                <c:pt idx="2195">
                  <c:v>369255</c:v>
                </c:pt>
                <c:pt idx="2196">
                  <c:v>369255</c:v>
                </c:pt>
                <c:pt idx="2197">
                  <c:v>369255</c:v>
                </c:pt>
                <c:pt idx="2198">
                  <c:v>369255</c:v>
                </c:pt>
                <c:pt idx="2199">
                  <c:v>369255</c:v>
                </c:pt>
                <c:pt idx="2200">
                  <c:v>369255</c:v>
                </c:pt>
                <c:pt idx="2201">
                  <c:v>369255</c:v>
                </c:pt>
                <c:pt idx="2202">
                  <c:v>369255</c:v>
                </c:pt>
                <c:pt idx="2203">
                  <c:v>369255</c:v>
                </c:pt>
                <c:pt idx="2204">
                  <c:v>369255</c:v>
                </c:pt>
                <c:pt idx="2205">
                  <c:v>369255</c:v>
                </c:pt>
                <c:pt idx="2206">
                  <c:v>369255</c:v>
                </c:pt>
                <c:pt idx="2207">
                  <c:v>369255</c:v>
                </c:pt>
                <c:pt idx="2208">
                  <c:v>369255</c:v>
                </c:pt>
                <c:pt idx="2209">
                  <c:v>369255</c:v>
                </c:pt>
                <c:pt idx="2210">
                  <c:v>369255</c:v>
                </c:pt>
                <c:pt idx="2211">
                  <c:v>369255</c:v>
                </c:pt>
                <c:pt idx="2212">
                  <c:v>369255</c:v>
                </c:pt>
                <c:pt idx="2213">
                  <c:v>369255</c:v>
                </c:pt>
                <c:pt idx="2214">
                  <c:v>369255</c:v>
                </c:pt>
                <c:pt idx="2215">
                  <c:v>369255</c:v>
                </c:pt>
                <c:pt idx="2216">
                  <c:v>369255</c:v>
                </c:pt>
                <c:pt idx="2217">
                  <c:v>369255</c:v>
                </c:pt>
                <c:pt idx="2218">
                  <c:v>369255</c:v>
                </c:pt>
                <c:pt idx="2219">
                  <c:v>369255</c:v>
                </c:pt>
                <c:pt idx="2220">
                  <c:v>369255</c:v>
                </c:pt>
                <c:pt idx="2221">
                  <c:v>369255</c:v>
                </c:pt>
                <c:pt idx="2222">
                  <c:v>369255</c:v>
                </c:pt>
                <c:pt idx="2223">
                  <c:v>369255</c:v>
                </c:pt>
                <c:pt idx="2224">
                  <c:v>369255</c:v>
                </c:pt>
                <c:pt idx="2225">
                  <c:v>369255</c:v>
                </c:pt>
                <c:pt idx="2226">
                  <c:v>369255</c:v>
                </c:pt>
                <c:pt idx="2227">
                  <c:v>369255</c:v>
                </c:pt>
                <c:pt idx="2228">
                  <c:v>369255</c:v>
                </c:pt>
                <c:pt idx="2229">
                  <c:v>369255</c:v>
                </c:pt>
                <c:pt idx="2230">
                  <c:v>369255</c:v>
                </c:pt>
                <c:pt idx="2231">
                  <c:v>369255</c:v>
                </c:pt>
                <c:pt idx="2232">
                  <c:v>369255</c:v>
                </c:pt>
                <c:pt idx="2233">
                  <c:v>369255</c:v>
                </c:pt>
                <c:pt idx="2234">
                  <c:v>369255</c:v>
                </c:pt>
                <c:pt idx="2235">
                  <c:v>369255</c:v>
                </c:pt>
                <c:pt idx="2236">
                  <c:v>369255</c:v>
                </c:pt>
                <c:pt idx="2237">
                  <c:v>369255</c:v>
                </c:pt>
                <c:pt idx="2238">
                  <c:v>369255</c:v>
                </c:pt>
                <c:pt idx="2239">
                  <c:v>369255</c:v>
                </c:pt>
                <c:pt idx="2240">
                  <c:v>369255</c:v>
                </c:pt>
                <c:pt idx="2241">
                  <c:v>369255</c:v>
                </c:pt>
                <c:pt idx="2242">
                  <c:v>369255</c:v>
                </c:pt>
                <c:pt idx="2243">
                  <c:v>369255</c:v>
                </c:pt>
                <c:pt idx="2244">
                  <c:v>369255</c:v>
                </c:pt>
                <c:pt idx="2245">
                  <c:v>369255</c:v>
                </c:pt>
                <c:pt idx="2246">
                  <c:v>369255</c:v>
                </c:pt>
                <c:pt idx="2247">
                  <c:v>369255</c:v>
                </c:pt>
                <c:pt idx="2248">
                  <c:v>369255</c:v>
                </c:pt>
                <c:pt idx="2249">
                  <c:v>369255</c:v>
                </c:pt>
                <c:pt idx="2250">
                  <c:v>369255</c:v>
                </c:pt>
                <c:pt idx="2251">
                  <c:v>369255</c:v>
                </c:pt>
                <c:pt idx="2252">
                  <c:v>369255</c:v>
                </c:pt>
                <c:pt idx="2253">
                  <c:v>369255</c:v>
                </c:pt>
                <c:pt idx="2254">
                  <c:v>369255</c:v>
                </c:pt>
                <c:pt idx="2255">
                  <c:v>369255</c:v>
                </c:pt>
                <c:pt idx="2256">
                  <c:v>369255</c:v>
                </c:pt>
                <c:pt idx="2257">
                  <c:v>369255</c:v>
                </c:pt>
                <c:pt idx="2258">
                  <c:v>369255</c:v>
                </c:pt>
                <c:pt idx="2259">
                  <c:v>362385</c:v>
                </c:pt>
                <c:pt idx="2260">
                  <c:v>345945</c:v>
                </c:pt>
                <c:pt idx="2261">
                  <c:v>345945</c:v>
                </c:pt>
                <c:pt idx="2262">
                  <c:v>345945</c:v>
                </c:pt>
                <c:pt idx="2263">
                  <c:v>345945</c:v>
                </c:pt>
                <c:pt idx="2264">
                  <c:v>345945</c:v>
                </c:pt>
                <c:pt idx="2265">
                  <c:v>345945</c:v>
                </c:pt>
                <c:pt idx="2266">
                  <c:v>345945</c:v>
                </c:pt>
                <c:pt idx="2267">
                  <c:v>345945</c:v>
                </c:pt>
                <c:pt idx="2268">
                  <c:v>345945</c:v>
                </c:pt>
                <c:pt idx="2269">
                  <c:v>345945</c:v>
                </c:pt>
                <c:pt idx="2270">
                  <c:v>345945</c:v>
                </c:pt>
                <c:pt idx="2271">
                  <c:v>345945</c:v>
                </c:pt>
                <c:pt idx="2272">
                  <c:v>345945</c:v>
                </c:pt>
                <c:pt idx="2273">
                  <c:v>345945</c:v>
                </c:pt>
                <c:pt idx="2274">
                  <c:v>345945</c:v>
                </c:pt>
                <c:pt idx="2275">
                  <c:v>345945</c:v>
                </c:pt>
                <c:pt idx="2276">
                  <c:v>345945</c:v>
                </c:pt>
                <c:pt idx="2277">
                  <c:v>345945</c:v>
                </c:pt>
                <c:pt idx="2278">
                  <c:v>345945</c:v>
                </c:pt>
                <c:pt idx="2279">
                  <c:v>345945</c:v>
                </c:pt>
                <c:pt idx="2280">
                  <c:v>345945</c:v>
                </c:pt>
                <c:pt idx="2281">
                  <c:v>345945</c:v>
                </c:pt>
                <c:pt idx="2282">
                  <c:v>345945</c:v>
                </c:pt>
                <c:pt idx="2283">
                  <c:v>345945</c:v>
                </c:pt>
                <c:pt idx="2284">
                  <c:v>345945</c:v>
                </c:pt>
                <c:pt idx="2285">
                  <c:v>345945</c:v>
                </c:pt>
                <c:pt idx="2286">
                  <c:v>345945</c:v>
                </c:pt>
                <c:pt idx="2287">
                  <c:v>345945</c:v>
                </c:pt>
                <c:pt idx="2288">
                  <c:v>345945</c:v>
                </c:pt>
                <c:pt idx="2289">
                  <c:v>345945</c:v>
                </c:pt>
                <c:pt idx="2290">
                  <c:v>345945</c:v>
                </c:pt>
                <c:pt idx="2291">
                  <c:v>329285</c:v>
                </c:pt>
                <c:pt idx="2292">
                  <c:v>329285</c:v>
                </c:pt>
                <c:pt idx="2293">
                  <c:v>298814.999999999</c:v>
                </c:pt>
                <c:pt idx="2294">
                  <c:v>298814.999999999</c:v>
                </c:pt>
                <c:pt idx="2295">
                  <c:v>298814.999999999</c:v>
                </c:pt>
                <c:pt idx="2296">
                  <c:v>298814.999999999</c:v>
                </c:pt>
                <c:pt idx="2297">
                  <c:v>298814.999999999</c:v>
                </c:pt>
                <c:pt idx="2298">
                  <c:v>298814.999999999</c:v>
                </c:pt>
                <c:pt idx="2299">
                  <c:v>298814.999999999</c:v>
                </c:pt>
                <c:pt idx="2300">
                  <c:v>298814.999999999</c:v>
                </c:pt>
                <c:pt idx="2301">
                  <c:v>284474.999999999</c:v>
                </c:pt>
                <c:pt idx="2302">
                  <c:v>284474.999999999</c:v>
                </c:pt>
                <c:pt idx="2303">
                  <c:v>284474.999999999</c:v>
                </c:pt>
                <c:pt idx="2304">
                  <c:v>284474.999999999</c:v>
                </c:pt>
                <c:pt idx="2305">
                  <c:v>284474.999999999</c:v>
                </c:pt>
                <c:pt idx="2306">
                  <c:v>284474.999999999</c:v>
                </c:pt>
                <c:pt idx="2307">
                  <c:v>284474.999999999</c:v>
                </c:pt>
                <c:pt idx="2308">
                  <c:v>284474.999999999</c:v>
                </c:pt>
                <c:pt idx="2309">
                  <c:v>284474.999999999</c:v>
                </c:pt>
                <c:pt idx="2310">
                  <c:v>284474.999999999</c:v>
                </c:pt>
                <c:pt idx="2311">
                  <c:v>284474.999999999</c:v>
                </c:pt>
                <c:pt idx="2312">
                  <c:v>284474.999999999</c:v>
                </c:pt>
                <c:pt idx="2313">
                  <c:v>284474.999999999</c:v>
                </c:pt>
                <c:pt idx="2314">
                  <c:v>284474.999999999</c:v>
                </c:pt>
                <c:pt idx="2315">
                  <c:v>284474.999999999</c:v>
                </c:pt>
                <c:pt idx="2316">
                  <c:v>284474.999999999</c:v>
                </c:pt>
                <c:pt idx="2317">
                  <c:v>284474.999999999</c:v>
                </c:pt>
                <c:pt idx="2318">
                  <c:v>284474.999999999</c:v>
                </c:pt>
                <c:pt idx="2319">
                  <c:v>284474.999999999</c:v>
                </c:pt>
                <c:pt idx="2320">
                  <c:v>284474.999999999</c:v>
                </c:pt>
                <c:pt idx="2321">
                  <c:v>284474.999999999</c:v>
                </c:pt>
                <c:pt idx="2322">
                  <c:v>284474.999999999</c:v>
                </c:pt>
                <c:pt idx="2323">
                  <c:v>284474.999999999</c:v>
                </c:pt>
                <c:pt idx="2324">
                  <c:v>262465</c:v>
                </c:pt>
                <c:pt idx="2325">
                  <c:v>262465</c:v>
                </c:pt>
                <c:pt idx="2326">
                  <c:v>262465</c:v>
                </c:pt>
                <c:pt idx="2327">
                  <c:v>262465</c:v>
                </c:pt>
                <c:pt idx="2328">
                  <c:v>247825.000000001</c:v>
                </c:pt>
                <c:pt idx="2329">
                  <c:v>247825.000000001</c:v>
                </c:pt>
                <c:pt idx="2330">
                  <c:v>247825.000000001</c:v>
                </c:pt>
                <c:pt idx="2331">
                  <c:v>247825.000000001</c:v>
                </c:pt>
                <c:pt idx="2332">
                  <c:v>259150</c:v>
                </c:pt>
                <c:pt idx="2333">
                  <c:v>259150</c:v>
                </c:pt>
                <c:pt idx="2334">
                  <c:v>259150</c:v>
                </c:pt>
                <c:pt idx="2335">
                  <c:v>259150</c:v>
                </c:pt>
                <c:pt idx="2336">
                  <c:v>259150</c:v>
                </c:pt>
                <c:pt idx="2337">
                  <c:v>259150</c:v>
                </c:pt>
                <c:pt idx="2338">
                  <c:v>259150</c:v>
                </c:pt>
                <c:pt idx="2339">
                  <c:v>259150</c:v>
                </c:pt>
                <c:pt idx="2340">
                  <c:v>259150</c:v>
                </c:pt>
                <c:pt idx="2341">
                  <c:v>259150</c:v>
                </c:pt>
                <c:pt idx="2342">
                  <c:v>259150</c:v>
                </c:pt>
                <c:pt idx="2343">
                  <c:v>259150</c:v>
                </c:pt>
                <c:pt idx="2344">
                  <c:v>259150</c:v>
                </c:pt>
                <c:pt idx="2345">
                  <c:v>259150</c:v>
                </c:pt>
                <c:pt idx="2346">
                  <c:v>259150</c:v>
                </c:pt>
                <c:pt idx="2347">
                  <c:v>259150</c:v>
                </c:pt>
                <c:pt idx="2348">
                  <c:v>259150</c:v>
                </c:pt>
                <c:pt idx="2349">
                  <c:v>259150</c:v>
                </c:pt>
                <c:pt idx="2350">
                  <c:v>259150</c:v>
                </c:pt>
                <c:pt idx="2351">
                  <c:v>259150</c:v>
                </c:pt>
                <c:pt idx="2352">
                  <c:v>259150</c:v>
                </c:pt>
                <c:pt idx="2353">
                  <c:v>259150</c:v>
                </c:pt>
                <c:pt idx="2354">
                  <c:v>259150</c:v>
                </c:pt>
                <c:pt idx="2355">
                  <c:v>284605</c:v>
                </c:pt>
                <c:pt idx="2356">
                  <c:v>284605</c:v>
                </c:pt>
                <c:pt idx="2357">
                  <c:v>284605</c:v>
                </c:pt>
                <c:pt idx="2358">
                  <c:v>284605</c:v>
                </c:pt>
                <c:pt idx="2359">
                  <c:v>284605</c:v>
                </c:pt>
                <c:pt idx="2360">
                  <c:v>284605</c:v>
                </c:pt>
                <c:pt idx="2361">
                  <c:v>284605</c:v>
                </c:pt>
                <c:pt idx="2362">
                  <c:v>284605</c:v>
                </c:pt>
                <c:pt idx="2363">
                  <c:v>284605</c:v>
                </c:pt>
                <c:pt idx="2364">
                  <c:v>284605</c:v>
                </c:pt>
                <c:pt idx="2365">
                  <c:v>284605</c:v>
                </c:pt>
                <c:pt idx="2366">
                  <c:v>284605</c:v>
                </c:pt>
                <c:pt idx="2367">
                  <c:v>284605</c:v>
                </c:pt>
                <c:pt idx="2368">
                  <c:v>284605</c:v>
                </c:pt>
                <c:pt idx="2369">
                  <c:v>284605</c:v>
                </c:pt>
                <c:pt idx="2370">
                  <c:v>284605</c:v>
                </c:pt>
                <c:pt idx="2371">
                  <c:v>284605</c:v>
                </c:pt>
                <c:pt idx="2372">
                  <c:v>284605</c:v>
                </c:pt>
                <c:pt idx="2373">
                  <c:v>284605</c:v>
                </c:pt>
                <c:pt idx="2374">
                  <c:v>284605</c:v>
                </c:pt>
                <c:pt idx="2375">
                  <c:v>284605</c:v>
                </c:pt>
                <c:pt idx="2376">
                  <c:v>284605</c:v>
                </c:pt>
                <c:pt idx="2377">
                  <c:v>284605</c:v>
                </c:pt>
                <c:pt idx="2378">
                  <c:v>284605</c:v>
                </c:pt>
                <c:pt idx="2379">
                  <c:v>284605</c:v>
                </c:pt>
                <c:pt idx="2380">
                  <c:v>284605</c:v>
                </c:pt>
                <c:pt idx="2381">
                  <c:v>284605</c:v>
                </c:pt>
                <c:pt idx="2382">
                  <c:v>261600</c:v>
                </c:pt>
                <c:pt idx="2383">
                  <c:v>261600</c:v>
                </c:pt>
                <c:pt idx="2384">
                  <c:v>261600</c:v>
                </c:pt>
                <c:pt idx="2385">
                  <c:v>261600</c:v>
                </c:pt>
                <c:pt idx="2386">
                  <c:v>261600</c:v>
                </c:pt>
                <c:pt idx="2387">
                  <c:v>261600</c:v>
                </c:pt>
                <c:pt idx="2388">
                  <c:v>261600</c:v>
                </c:pt>
                <c:pt idx="2389">
                  <c:v>261600</c:v>
                </c:pt>
                <c:pt idx="2390">
                  <c:v>261600</c:v>
                </c:pt>
                <c:pt idx="2391">
                  <c:v>261600</c:v>
                </c:pt>
                <c:pt idx="2392">
                  <c:v>261600</c:v>
                </c:pt>
                <c:pt idx="2393">
                  <c:v>261600</c:v>
                </c:pt>
                <c:pt idx="2394">
                  <c:v>261600</c:v>
                </c:pt>
                <c:pt idx="2395">
                  <c:v>261600</c:v>
                </c:pt>
                <c:pt idx="2396">
                  <c:v>261600</c:v>
                </c:pt>
                <c:pt idx="2397">
                  <c:v>261600</c:v>
                </c:pt>
                <c:pt idx="2398">
                  <c:v>261600</c:v>
                </c:pt>
                <c:pt idx="2399">
                  <c:v>261600</c:v>
                </c:pt>
                <c:pt idx="2400">
                  <c:v>261600</c:v>
                </c:pt>
                <c:pt idx="2401">
                  <c:v>261600</c:v>
                </c:pt>
                <c:pt idx="2402">
                  <c:v>261600</c:v>
                </c:pt>
                <c:pt idx="2403">
                  <c:v>261600</c:v>
                </c:pt>
                <c:pt idx="2404">
                  <c:v>261600</c:v>
                </c:pt>
                <c:pt idx="2405">
                  <c:v>261600</c:v>
                </c:pt>
                <c:pt idx="2406">
                  <c:v>261600</c:v>
                </c:pt>
                <c:pt idx="2407">
                  <c:v>261600</c:v>
                </c:pt>
                <c:pt idx="2408">
                  <c:v>261600</c:v>
                </c:pt>
                <c:pt idx="2409">
                  <c:v>261600</c:v>
                </c:pt>
                <c:pt idx="2410">
                  <c:v>261600</c:v>
                </c:pt>
                <c:pt idx="2411">
                  <c:v>261600</c:v>
                </c:pt>
                <c:pt idx="2412">
                  <c:v>261600</c:v>
                </c:pt>
                <c:pt idx="2413">
                  <c:v>261600</c:v>
                </c:pt>
                <c:pt idx="2414">
                  <c:v>261600</c:v>
                </c:pt>
                <c:pt idx="2415">
                  <c:v>261600</c:v>
                </c:pt>
                <c:pt idx="2416">
                  <c:v>261600</c:v>
                </c:pt>
                <c:pt idx="2417">
                  <c:v>261600</c:v>
                </c:pt>
                <c:pt idx="2418">
                  <c:v>261600</c:v>
                </c:pt>
                <c:pt idx="2419">
                  <c:v>261600</c:v>
                </c:pt>
                <c:pt idx="2420">
                  <c:v>261600</c:v>
                </c:pt>
                <c:pt idx="2421">
                  <c:v>261600</c:v>
                </c:pt>
                <c:pt idx="2422">
                  <c:v>261600</c:v>
                </c:pt>
                <c:pt idx="2423">
                  <c:v>261600</c:v>
                </c:pt>
                <c:pt idx="2424">
                  <c:v>261600</c:v>
                </c:pt>
                <c:pt idx="2425">
                  <c:v>261600</c:v>
                </c:pt>
                <c:pt idx="2426">
                  <c:v>261600</c:v>
                </c:pt>
                <c:pt idx="2427">
                  <c:v>261600</c:v>
                </c:pt>
                <c:pt idx="2428">
                  <c:v>261600</c:v>
                </c:pt>
                <c:pt idx="2429">
                  <c:v>261600</c:v>
                </c:pt>
                <c:pt idx="2430">
                  <c:v>261600</c:v>
                </c:pt>
                <c:pt idx="2431">
                  <c:v>261600</c:v>
                </c:pt>
                <c:pt idx="2432">
                  <c:v>261600</c:v>
                </c:pt>
                <c:pt idx="2433">
                  <c:v>261600</c:v>
                </c:pt>
                <c:pt idx="2434">
                  <c:v>261600</c:v>
                </c:pt>
                <c:pt idx="2435">
                  <c:v>261600</c:v>
                </c:pt>
                <c:pt idx="2436">
                  <c:v>261600</c:v>
                </c:pt>
                <c:pt idx="2437">
                  <c:v>261600</c:v>
                </c:pt>
                <c:pt idx="2438">
                  <c:v>261600</c:v>
                </c:pt>
                <c:pt idx="2439">
                  <c:v>261600</c:v>
                </c:pt>
                <c:pt idx="2440">
                  <c:v>261600</c:v>
                </c:pt>
                <c:pt idx="2441">
                  <c:v>261600</c:v>
                </c:pt>
                <c:pt idx="2442">
                  <c:v>261600</c:v>
                </c:pt>
                <c:pt idx="2443">
                  <c:v>261600</c:v>
                </c:pt>
                <c:pt idx="2444">
                  <c:v>261600</c:v>
                </c:pt>
                <c:pt idx="2445">
                  <c:v>261600</c:v>
                </c:pt>
                <c:pt idx="2446">
                  <c:v>261600</c:v>
                </c:pt>
                <c:pt idx="2447">
                  <c:v>261600</c:v>
                </c:pt>
                <c:pt idx="2448">
                  <c:v>261600</c:v>
                </c:pt>
                <c:pt idx="2449">
                  <c:v>261600</c:v>
                </c:pt>
                <c:pt idx="2450">
                  <c:v>261600</c:v>
                </c:pt>
                <c:pt idx="2451">
                  <c:v>261600</c:v>
                </c:pt>
                <c:pt idx="2452">
                  <c:v>261600</c:v>
                </c:pt>
                <c:pt idx="2453">
                  <c:v>261600</c:v>
                </c:pt>
                <c:pt idx="2454">
                  <c:v>261600</c:v>
                </c:pt>
                <c:pt idx="2455">
                  <c:v>261600</c:v>
                </c:pt>
                <c:pt idx="2456">
                  <c:v>241310</c:v>
                </c:pt>
                <c:pt idx="2457">
                  <c:v>241310</c:v>
                </c:pt>
                <c:pt idx="2458">
                  <c:v>241310</c:v>
                </c:pt>
                <c:pt idx="2459">
                  <c:v>241310</c:v>
                </c:pt>
                <c:pt idx="2460">
                  <c:v>241310</c:v>
                </c:pt>
                <c:pt idx="2461">
                  <c:v>241310</c:v>
                </c:pt>
                <c:pt idx="2462">
                  <c:v>241310</c:v>
                </c:pt>
                <c:pt idx="2463">
                  <c:v>241310</c:v>
                </c:pt>
                <c:pt idx="2464">
                  <c:v>241310</c:v>
                </c:pt>
                <c:pt idx="2465">
                  <c:v>241310</c:v>
                </c:pt>
                <c:pt idx="2466">
                  <c:v>241310</c:v>
                </c:pt>
                <c:pt idx="2467">
                  <c:v>241310</c:v>
                </c:pt>
                <c:pt idx="2468">
                  <c:v>241310</c:v>
                </c:pt>
                <c:pt idx="2469">
                  <c:v>241310</c:v>
                </c:pt>
                <c:pt idx="2470">
                  <c:v>241310</c:v>
                </c:pt>
                <c:pt idx="2471">
                  <c:v>241310</c:v>
                </c:pt>
                <c:pt idx="2472">
                  <c:v>241310</c:v>
                </c:pt>
                <c:pt idx="2473">
                  <c:v>241310</c:v>
                </c:pt>
                <c:pt idx="2474">
                  <c:v>241310</c:v>
                </c:pt>
                <c:pt idx="2475">
                  <c:v>241310</c:v>
                </c:pt>
                <c:pt idx="2476">
                  <c:v>241310</c:v>
                </c:pt>
                <c:pt idx="2477">
                  <c:v>241310</c:v>
                </c:pt>
                <c:pt idx="2478">
                  <c:v>241310</c:v>
                </c:pt>
                <c:pt idx="2479">
                  <c:v>241310</c:v>
                </c:pt>
                <c:pt idx="2480">
                  <c:v>241310</c:v>
                </c:pt>
                <c:pt idx="2481">
                  <c:v>241310</c:v>
                </c:pt>
                <c:pt idx="2482">
                  <c:v>241310</c:v>
                </c:pt>
                <c:pt idx="2483">
                  <c:v>241310</c:v>
                </c:pt>
                <c:pt idx="2484">
                  <c:v>241310</c:v>
                </c:pt>
                <c:pt idx="2485">
                  <c:v>241310</c:v>
                </c:pt>
                <c:pt idx="2486">
                  <c:v>241310</c:v>
                </c:pt>
                <c:pt idx="2487">
                  <c:v>241310</c:v>
                </c:pt>
                <c:pt idx="2488">
                  <c:v>241310</c:v>
                </c:pt>
                <c:pt idx="2489">
                  <c:v>241310</c:v>
                </c:pt>
                <c:pt idx="2490">
                  <c:v>241310</c:v>
                </c:pt>
                <c:pt idx="2491">
                  <c:v>241310</c:v>
                </c:pt>
                <c:pt idx="2492">
                  <c:v>241310</c:v>
                </c:pt>
                <c:pt idx="2493">
                  <c:v>241310</c:v>
                </c:pt>
                <c:pt idx="2494">
                  <c:v>241310</c:v>
                </c:pt>
                <c:pt idx="2495">
                  <c:v>241310</c:v>
                </c:pt>
                <c:pt idx="2496">
                  <c:v>241310</c:v>
                </c:pt>
                <c:pt idx="2497">
                  <c:v>241310</c:v>
                </c:pt>
                <c:pt idx="2498">
                  <c:v>241310</c:v>
                </c:pt>
                <c:pt idx="2499">
                  <c:v>241310</c:v>
                </c:pt>
                <c:pt idx="2500">
                  <c:v>241310</c:v>
                </c:pt>
                <c:pt idx="2501">
                  <c:v>241310</c:v>
                </c:pt>
                <c:pt idx="2502">
                  <c:v>241310</c:v>
                </c:pt>
                <c:pt idx="2503">
                  <c:v>241310</c:v>
                </c:pt>
                <c:pt idx="2504">
                  <c:v>241310</c:v>
                </c:pt>
                <c:pt idx="2505">
                  <c:v>241310</c:v>
                </c:pt>
                <c:pt idx="2506">
                  <c:v>241310</c:v>
                </c:pt>
                <c:pt idx="2507">
                  <c:v>241310</c:v>
                </c:pt>
                <c:pt idx="2508">
                  <c:v>241310</c:v>
                </c:pt>
                <c:pt idx="2509">
                  <c:v>241310</c:v>
                </c:pt>
                <c:pt idx="2510">
                  <c:v>241310</c:v>
                </c:pt>
                <c:pt idx="2511">
                  <c:v>241310</c:v>
                </c:pt>
                <c:pt idx="2512">
                  <c:v>241310</c:v>
                </c:pt>
                <c:pt idx="2513">
                  <c:v>241310</c:v>
                </c:pt>
                <c:pt idx="2514">
                  <c:v>241310</c:v>
                </c:pt>
                <c:pt idx="2515">
                  <c:v>241310</c:v>
                </c:pt>
                <c:pt idx="2516">
                  <c:v>241310</c:v>
                </c:pt>
                <c:pt idx="2517">
                  <c:v>241310</c:v>
                </c:pt>
                <c:pt idx="2518">
                  <c:v>241310</c:v>
                </c:pt>
                <c:pt idx="2519">
                  <c:v>241310</c:v>
                </c:pt>
                <c:pt idx="2520">
                  <c:v>241310</c:v>
                </c:pt>
                <c:pt idx="2521">
                  <c:v>241310</c:v>
                </c:pt>
                <c:pt idx="2522">
                  <c:v>241310</c:v>
                </c:pt>
                <c:pt idx="2523">
                  <c:v>241310</c:v>
                </c:pt>
                <c:pt idx="2524">
                  <c:v>241310</c:v>
                </c:pt>
                <c:pt idx="2525">
                  <c:v>241310</c:v>
                </c:pt>
                <c:pt idx="2526">
                  <c:v>241310</c:v>
                </c:pt>
                <c:pt idx="2527">
                  <c:v>241310</c:v>
                </c:pt>
                <c:pt idx="2528">
                  <c:v>241310</c:v>
                </c:pt>
                <c:pt idx="2529">
                  <c:v>236410</c:v>
                </c:pt>
                <c:pt idx="2530">
                  <c:v>236410</c:v>
                </c:pt>
                <c:pt idx="2531">
                  <c:v>236410</c:v>
                </c:pt>
                <c:pt idx="2532">
                  <c:v>236410</c:v>
                </c:pt>
                <c:pt idx="2533">
                  <c:v>236410</c:v>
                </c:pt>
                <c:pt idx="2534">
                  <c:v>236410</c:v>
                </c:pt>
                <c:pt idx="2535">
                  <c:v>236410</c:v>
                </c:pt>
                <c:pt idx="2536">
                  <c:v>236410</c:v>
                </c:pt>
                <c:pt idx="2537">
                  <c:v>233960</c:v>
                </c:pt>
                <c:pt idx="2538">
                  <c:v>233960</c:v>
                </c:pt>
                <c:pt idx="2539">
                  <c:v>233960</c:v>
                </c:pt>
                <c:pt idx="2540">
                  <c:v>233960</c:v>
                </c:pt>
                <c:pt idx="2541">
                  <c:v>233960</c:v>
                </c:pt>
                <c:pt idx="2542">
                  <c:v>233960</c:v>
                </c:pt>
                <c:pt idx="2543">
                  <c:v>233960</c:v>
                </c:pt>
                <c:pt idx="2544">
                  <c:v>233960</c:v>
                </c:pt>
                <c:pt idx="2545">
                  <c:v>233960</c:v>
                </c:pt>
                <c:pt idx="2546">
                  <c:v>233960</c:v>
                </c:pt>
                <c:pt idx="2547">
                  <c:v>233960</c:v>
                </c:pt>
                <c:pt idx="2548">
                  <c:v>233960</c:v>
                </c:pt>
                <c:pt idx="2549">
                  <c:v>233960</c:v>
                </c:pt>
                <c:pt idx="2550">
                  <c:v>233960</c:v>
                </c:pt>
                <c:pt idx="2551">
                  <c:v>233960</c:v>
                </c:pt>
                <c:pt idx="2552">
                  <c:v>233960</c:v>
                </c:pt>
                <c:pt idx="2553">
                  <c:v>233960</c:v>
                </c:pt>
                <c:pt idx="2554">
                  <c:v>233960</c:v>
                </c:pt>
                <c:pt idx="2555">
                  <c:v>233960</c:v>
                </c:pt>
                <c:pt idx="2556">
                  <c:v>233960</c:v>
                </c:pt>
                <c:pt idx="2557">
                  <c:v>233960</c:v>
                </c:pt>
                <c:pt idx="2558">
                  <c:v>233960</c:v>
                </c:pt>
                <c:pt idx="2559">
                  <c:v>233960</c:v>
                </c:pt>
                <c:pt idx="2560">
                  <c:v>233960</c:v>
                </c:pt>
                <c:pt idx="2561">
                  <c:v>233960</c:v>
                </c:pt>
                <c:pt idx="2562">
                  <c:v>233960</c:v>
                </c:pt>
                <c:pt idx="2563">
                  <c:v>233960</c:v>
                </c:pt>
                <c:pt idx="2564">
                  <c:v>233960</c:v>
                </c:pt>
                <c:pt idx="2565">
                  <c:v>233960</c:v>
                </c:pt>
                <c:pt idx="2566">
                  <c:v>233960</c:v>
                </c:pt>
                <c:pt idx="2567">
                  <c:v>233960</c:v>
                </c:pt>
                <c:pt idx="2568">
                  <c:v>233960</c:v>
                </c:pt>
                <c:pt idx="2569">
                  <c:v>233960</c:v>
                </c:pt>
                <c:pt idx="2570">
                  <c:v>233960</c:v>
                </c:pt>
                <c:pt idx="2571">
                  <c:v>261600</c:v>
                </c:pt>
                <c:pt idx="2572">
                  <c:v>261600</c:v>
                </c:pt>
                <c:pt idx="2573">
                  <c:v>261600</c:v>
                </c:pt>
                <c:pt idx="2574">
                  <c:v>261600</c:v>
                </c:pt>
                <c:pt idx="2575">
                  <c:v>261600</c:v>
                </c:pt>
                <c:pt idx="2576">
                  <c:v>261600</c:v>
                </c:pt>
                <c:pt idx="2577">
                  <c:v>261600</c:v>
                </c:pt>
                <c:pt idx="2578">
                  <c:v>261600</c:v>
                </c:pt>
                <c:pt idx="2579">
                  <c:v>261600</c:v>
                </c:pt>
                <c:pt idx="2580">
                  <c:v>261600</c:v>
                </c:pt>
                <c:pt idx="2581">
                  <c:v>261600</c:v>
                </c:pt>
                <c:pt idx="2582">
                  <c:v>232490.000000001</c:v>
                </c:pt>
                <c:pt idx="2583">
                  <c:v>232490.000000001</c:v>
                </c:pt>
                <c:pt idx="2584">
                  <c:v>232490.000000001</c:v>
                </c:pt>
                <c:pt idx="2585">
                  <c:v>227835</c:v>
                </c:pt>
                <c:pt idx="2586">
                  <c:v>227835</c:v>
                </c:pt>
                <c:pt idx="2587">
                  <c:v>227835</c:v>
                </c:pt>
                <c:pt idx="2588">
                  <c:v>227835</c:v>
                </c:pt>
                <c:pt idx="2589">
                  <c:v>227835</c:v>
                </c:pt>
                <c:pt idx="2590">
                  <c:v>227835</c:v>
                </c:pt>
                <c:pt idx="2591">
                  <c:v>227835</c:v>
                </c:pt>
                <c:pt idx="2592">
                  <c:v>227835</c:v>
                </c:pt>
                <c:pt idx="2593">
                  <c:v>227835</c:v>
                </c:pt>
                <c:pt idx="2594">
                  <c:v>227835</c:v>
                </c:pt>
                <c:pt idx="2595">
                  <c:v>227835</c:v>
                </c:pt>
                <c:pt idx="2596">
                  <c:v>227835</c:v>
                </c:pt>
                <c:pt idx="2597">
                  <c:v>227835</c:v>
                </c:pt>
                <c:pt idx="2598">
                  <c:v>227835</c:v>
                </c:pt>
                <c:pt idx="2599">
                  <c:v>227835</c:v>
                </c:pt>
                <c:pt idx="2600">
                  <c:v>227835</c:v>
                </c:pt>
                <c:pt idx="2601">
                  <c:v>227835</c:v>
                </c:pt>
                <c:pt idx="2602">
                  <c:v>227835</c:v>
                </c:pt>
                <c:pt idx="2603">
                  <c:v>227835</c:v>
                </c:pt>
                <c:pt idx="2604">
                  <c:v>227835</c:v>
                </c:pt>
                <c:pt idx="2605">
                  <c:v>195549.999999999</c:v>
                </c:pt>
                <c:pt idx="2606">
                  <c:v>195549.999999999</c:v>
                </c:pt>
                <c:pt idx="2607">
                  <c:v>195549.999999999</c:v>
                </c:pt>
                <c:pt idx="2608">
                  <c:v>195549.999999999</c:v>
                </c:pt>
                <c:pt idx="2609">
                  <c:v>213044.999999999</c:v>
                </c:pt>
                <c:pt idx="2610">
                  <c:v>213044.999999999</c:v>
                </c:pt>
                <c:pt idx="2611">
                  <c:v>213044.999999999</c:v>
                </c:pt>
                <c:pt idx="2612">
                  <c:v>213044.999999999</c:v>
                </c:pt>
                <c:pt idx="2613">
                  <c:v>213044.999999999</c:v>
                </c:pt>
                <c:pt idx="2614">
                  <c:v>195549.999999999</c:v>
                </c:pt>
                <c:pt idx="2615">
                  <c:v>195549.999999999</c:v>
                </c:pt>
                <c:pt idx="2616">
                  <c:v>195549.999999999</c:v>
                </c:pt>
                <c:pt idx="2617">
                  <c:v>195549.999999999</c:v>
                </c:pt>
                <c:pt idx="2618">
                  <c:v>195549.999999999</c:v>
                </c:pt>
                <c:pt idx="2619">
                  <c:v>195549.999999999</c:v>
                </c:pt>
                <c:pt idx="2620">
                  <c:v>195549.999999999</c:v>
                </c:pt>
                <c:pt idx="2621">
                  <c:v>195549.999999999</c:v>
                </c:pt>
                <c:pt idx="2622">
                  <c:v>195549.999999999</c:v>
                </c:pt>
                <c:pt idx="2623">
                  <c:v>195549.999999999</c:v>
                </c:pt>
                <c:pt idx="2624">
                  <c:v>195549.999999999</c:v>
                </c:pt>
                <c:pt idx="2625">
                  <c:v>195549.999999999</c:v>
                </c:pt>
                <c:pt idx="2626">
                  <c:v>195549.999999999</c:v>
                </c:pt>
                <c:pt idx="2627">
                  <c:v>195549.999999999</c:v>
                </c:pt>
                <c:pt idx="2628">
                  <c:v>195549.999999999</c:v>
                </c:pt>
                <c:pt idx="2629">
                  <c:v>195549.999999999</c:v>
                </c:pt>
                <c:pt idx="2630">
                  <c:v>195549.999999999</c:v>
                </c:pt>
                <c:pt idx="2631">
                  <c:v>195549.999999999</c:v>
                </c:pt>
                <c:pt idx="2632">
                  <c:v>195549.999999999</c:v>
                </c:pt>
                <c:pt idx="2633">
                  <c:v>195549.999999999</c:v>
                </c:pt>
                <c:pt idx="2634">
                  <c:v>195549.999999999</c:v>
                </c:pt>
                <c:pt idx="2635">
                  <c:v>195549.999999999</c:v>
                </c:pt>
                <c:pt idx="2636">
                  <c:v>195549.999999999</c:v>
                </c:pt>
                <c:pt idx="2637">
                  <c:v>195549.999999999</c:v>
                </c:pt>
                <c:pt idx="2638">
                  <c:v>195549.999999999</c:v>
                </c:pt>
                <c:pt idx="2639">
                  <c:v>195549.999999999</c:v>
                </c:pt>
                <c:pt idx="2640">
                  <c:v>195549.999999999</c:v>
                </c:pt>
                <c:pt idx="2641">
                  <c:v>195549.999999999</c:v>
                </c:pt>
                <c:pt idx="2642">
                  <c:v>200295</c:v>
                </c:pt>
                <c:pt idx="2643">
                  <c:v>200295</c:v>
                </c:pt>
                <c:pt idx="2644">
                  <c:v>200295</c:v>
                </c:pt>
                <c:pt idx="2645">
                  <c:v>200295</c:v>
                </c:pt>
                <c:pt idx="2646">
                  <c:v>200295</c:v>
                </c:pt>
                <c:pt idx="2647">
                  <c:v>200295</c:v>
                </c:pt>
                <c:pt idx="2648">
                  <c:v>200295</c:v>
                </c:pt>
                <c:pt idx="2649">
                  <c:v>200295</c:v>
                </c:pt>
                <c:pt idx="2650">
                  <c:v>200295</c:v>
                </c:pt>
                <c:pt idx="2651">
                  <c:v>200295</c:v>
                </c:pt>
                <c:pt idx="2652">
                  <c:v>200295</c:v>
                </c:pt>
                <c:pt idx="2653">
                  <c:v>200295</c:v>
                </c:pt>
                <c:pt idx="2654">
                  <c:v>200295</c:v>
                </c:pt>
                <c:pt idx="2655">
                  <c:v>200295</c:v>
                </c:pt>
                <c:pt idx="2656">
                  <c:v>200295</c:v>
                </c:pt>
                <c:pt idx="2657">
                  <c:v>200295</c:v>
                </c:pt>
                <c:pt idx="2658">
                  <c:v>200295</c:v>
                </c:pt>
                <c:pt idx="2659">
                  <c:v>200295</c:v>
                </c:pt>
                <c:pt idx="2660">
                  <c:v>200295</c:v>
                </c:pt>
                <c:pt idx="2661">
                  <c:v>200295</c:v>
                </c:pt>
                <c:pt idx="2662">
                  <c:v>200295</c:v>
                </c:pt>
                <c:pt idx="2663">
                  <c:v>200295</c:v>
                </c:pt>
                <c:pt idx="2664">
                  <c:v>200295</c:v>
                </c:pt>
                <c:pt idx="2665">
                  <c:v>200295</c:v>
                </c:pt>
                <c:pt idx="2666">
                  <c:v>200295</c:v>
                </c:pt>
                <c:pt idx="2667">
                  <c:v>200295</c:v>
                </c:pt>
                <c:pt idx="2668">
                  <c:v>200295</c:v>
                </c:pt>
                <c:pt idx="2669">
                  <c:v>200295</c:v>
                </c:pt>
                <c:pt idx="2670">
                  <c:v>200295</c:v>
                </c:pt>
                <c:pt idx="2671">
                  <c:v>200295</c:v>
                </c:pt>
                <c:pt idx="2672">
                  <c:v>200295</c:v>
                </c:pt>
                <c:pt idx="2673">
                  <c:v>200295</c:v>
                </c:pt>
                <c:pt idx="2674">
                  <c:v>200295</c:v>
                </c:pt>
                <c:pt idx="2675">
                  <c:v>200295</c:v>
                </c:pt>
                <c:pt idx="2676">
                  <c:v>200295</c:v>
                </c:pt>
                <c:pt idx="2677">
                  <c:v>200295</c:v>
                </c:pt>
                <c:pt idx="2678">
                  <c:v>200295</c:v>
                </c:pt>
                <c:pt idx="2679">
                  <c:v>200295</c:v>
                </c:pt>
                <c:pt idx="2680">
                  <c:v>200295</c:v>
                </c:pt>
                <c:pt idx="2681">
                  <c:v>200295</c:v>
                </c:pt>
                <c:pt idx="2682">
                  <c:v>200295</c:v>
                </c:pt>
                <c:pt idx="2683">
                  <c:v>200295</c:v>
                </c:pt>
                <c:pt idx="2684">
                  <c:v>200295</c:v>
                </c:pt>
                <c:pt idx="2685">
                  <c:v>200295</c:v>
                </c:pt>
                <c:pt idx="2686">
                  <c:v>200295</c:v>
                </c:pt>
                <c:pt idx="2687">
                  <c:v>200295</c:v>
                </c:pt>
                <c:pt idx="2688">
                  <c:v>200295</c:v>
                </c:pt>
                <c:pt idx="2689">
                  <c:v>200295</c:v>
                </c:pt>
                <c:pt idx="2690">
                  <c:v>200295</c:v>
                </c:pt>
                <c:pt idx="2691">
                  <c:v>200295</c:v>
                </c:pt>
                <c:pt idx="2692">
                  <c:v>200295</c:v>
                </c:pt>
                <c:pt idx="2693">
                  <c:v>200295</c:v>
                </c:pt>
                <c:pt idx="2694">
                  <c:v>200295</c:v>
                </c:pt>
                <c:pt idx="2695">
                  <c:v>200295</c:v>
                </c:pt>
                <c:pt idx="2696">
                  <c:v>200295</c:v>
                </c:pt>
                <c:pt idx="2697">
                  <c:v>200295</c:v>
                </c:pt>
                <c:pt idx="2698">
                  <c:v>200295</c:v>
                </c:pt>
                <c:pt idx="2699">
                  <c:v>200295</c:v>
                </c:pt>
                <c:pt idx="2700">
                  <c:v>200295</c:v>
                </c:pt>
                <c:pt idx="2701">
                  <c:v>200295</c:v>
                </c:pt>
                <c:pt idx="2702">
                  <c:v>200295</c:v>
                </c:pt>
                <c:pt idx="2703">
                  <c:v>200295</c:v>
                </c:pt>
                <c:pt idx="2704">
                  <c:v>200295</c:v>
                </c:pt>
                <c:pt idx="2705">
                  <c:v>200295</c:v>
                </c:pt>
                <c:pt idx="2706">
                  <c:v>200295</c:v>
                </c:pt>
                <c:pt idx="2707">
                  <c:v>200295</c:v>
                </c:pt>
                <c:pt idx="2708">
                  <c:v>200295</c:v>
                </c:pt>
                <c:pt idx="2709">
                  <c:v>200295</c:v>
                </c:pt>
                <c:pt idx="2710">
                  <c:v>200295</c:v>
                </c:pt>
                <c:pt idx="2711">
                  <c:v>200295</c:v>
                </c:pt>
                <c:pt idx="2712">
                  <c:v>200295</c:v>
                </c:pt>
                <c:pt idx="2713">
                  <c:v>200295</c:v>
                </c:pt>
                <c:pt idx="2714">
                  <c:v>200295</c:v>
                </c:pt>
                <c:pt idx="2715">
                  <c:v>200295</c:v>
                </c:pt>
                <c:pt idx="2716">
                  <c:v>200295</c:v>
                </c:pt>
                <c:pt idx="2717">
                  <c:v>205560</c:v>
                </c:pt>
                <c:pt idx="2718">
                  <c:v>205560</c:v>
                </c:pt>
                <c:pt idx="2719">
                  <c:v>205560</c:v>
                </c:pt>
                <c:pt idx="2720">
                  <c:v>205560</c:v>
                </c:pt>
                <c:pt idx="2721">
                  <c:v>205560</c:v>
                </c:pt>
                <c:pt idx="2722">
                  <c:v>205560</c:v>
                </c:pt>
                <c:pt idx="2723">
                  <c:v>205560</c:v>
                </c:pt>
                <c:pt idx="2724">
                  <c:v>205560</c:v>
                </c:pt>
                <c:pt idx="2725">
                  <c:v>205560</c:v>
                </c:pt>
                <c:pt idx="2726">
                  <c:v>205560</c:v>
                </c:pt>
                <c:pt idx="2727">
                  <c:v>205560</c:v>
                </c:pt>
                <c:pt idx="2728">
                  <c:v>205560</c:v>
                </c:pt>
                <c:pt idx="2729">
                  <c:v>205560</c:v>
                </c:pt>
                <c:pt idx="2730">
                  <c:v>205560</c:v>
                </c:pt>
                <c:pt idx="2731">
                  <c:v>205560</c:v>
                </c:pt>
                <c:pt idx="2732">
                  <c:v>205560</c:v>
                </c:pt>
                <c:pt idx="2733">
                  <c:v>205560</c:v>
                </c:pt>
                <c:pt idx="2734">
                  <c:v>205560</c:v>
                </c:pt>
                <c:pt idx="2735">
                  <c:v>205560</c:v>
                </c:pt>
                <c:pt idx="2736">
                  <c:v>205560</c:v>
                </c:pt>
                <c:pt idx="2737">
                  <c:v>205560</c:v>
                </c:pt>
                <c:pt idx="2738">
                  <c:v>205560</c:v>
                </c:pt>
                <c:pt idx="2739">
                  <c:v>205560</c:v>
                </c:pt>
                <c:pt idx="2740">
                  <c:v>205560</c:v>
                </c:pt>
                <c:pt idx="2741">
                  <c:v>205560</c:v>
                </c:pt>
                <c:pt idx="2742">
                  <c:v>205560</c:v>
                </c:pt>
                <c:pt idx="2743">
                  <c:v>205560</c:v>
                </c:pt>
                <c:pt idx="2744">
                  <c:v>205560</c:v>
                </c:pt>
                <c:pt idx="2745">
                  <c:v>205560</c:v>
                </c:pt>
                <c:pt idx="2746">
                  <c:v>205560</c:v>
                </c:pt>
                <c:pt idx="2747">
                  <c:v>205560</c:v>
                </c:pt>
                <c:pt idx="2748">
                  <c:v>205560</c:v>
                </c:pt>
                <c:pt idx="2749">
                  <c:v>205560</c:v>
                </c:pt>
                <c:pt idx="2750">
                  <c:v>205560</c:v>
                </c:pt>
                <c:pt idx="2751">
                  <c:v>205560</c:v>
                </c:pt>
                <c:pt idx="2752">
                  <c:v>205560</c:v>
                </c:pt>
                <c:pt idx="2753">
                  <c:v>205560</c:v>
                </c:pt>
                <c:pt idx="2754">
                  <c:v>205560</c:v>
                </c:pt>
                <c:pt idx="2755">
                  <c:v>205560</c:v>
                </c:pt>
                <c:pt idx="2756">
                  <c:v>205560</c:v>
                </c:pt>
                <c:pt idx="2757">
                  <c:v>205560</c:v>
                </c:pt>
                <c:pt idx="2758">
                  <c:v>205560</c:v>
                </c:pt>
                <c:pt idx="2759">
                  <c:v>205560</c:v>
                </c:pt>
                <c:pt idx="2760">
                  <c:v>205560</c:v>
                </c:pt>
                <c:pt idx="2761">
                  <c:v>205560</c:v>
                </c:pt>
                <c:pt idx="2762">
                  <c:v>205560</c:v>
                </c:pt>
                <c:pt idx="2763">
                  <c:v>205560</c:v>
                </c:pt>
                <c:pt idx="2764">
                  <c:v>205560</c:v>
                </c:pt>
                <c:pt idx="2765">
                  <c:v>205560</c:v>
                </c:pt>
                <c:pt idx="2766">
                  <c:v>205560</c:v>
                </c:pt>
                <c:pt idx="2767">
                  <c:v>205560</c:v>
                </c:pt>
                <c:pt idx="2768">
                  <c:v>205560</c:v>
                </c:pt>
                <c:pt idx="2769">
                  <c:v>205560</c:v>
                </c:pt>
                <c:pt idx="2770">
                  <c:v>205560</c:v>
                </c:pt>
                <c:pt idx="2771">
                  <c:v>205560</c:v>
                </c:pt>
                <c:pt idx="2772">
                  <c:v>205560</c:v>
                </c:pt>
                <c:pt idx="2773">
                  <c:v>205560</c:v>
                </c:pt>
                <c:pt idx="2774">
                  <c:v>205560</c:v>
                </c:pt>
                <c:pt idx="2775">
                  <c:v>205560</c:v>
                </c:pt>
                <c:pt idx="2776">
                  <c:v>205560</c:v>
                </c:pt>
                <c:pt idx="2777">
                  <c:v>205560</c:v>
                </c:pt>
                <c:pt idx="2778">
                  <c:v>205560</c:v>
                </c:pt>
                <c:pt idx="2779">
                  <c:v>205560</c:v>
                </c:pt>
                <c:pt idx="2780">
                  <c:v>205560</c:v>
                </c:pt>
                <c:pt idx="2781">
                  <c:v>205560</c:v>
                </c:pt>
                <c:pt idx="2782">
                  <c:v>205560</c:v>
                </c:pt>
                <c:pt idx="2783">
                  <c:v>205560</c:v>
                </c:pt>
                <c:pt idx="2784">
                  <c:v>205560</c:v>
                </c:pt>
                <c:pt idx="2785">
                  <c:v>205560</c:v>
                </c:pt>
                <c:pt idx="2786">
                  <c:v>205560</c:v>
                </c:pt>
                <c:pt idx="2787">
                  <c:v>218190</c:v>
                </c:pt>
                <c:pt idx="2788">
                  <c:v>218190</c:v>
                </c:pt>
                <c:pt idx="2789">
                  <c:v>218190</c:v>
                </c:pt>
                <c:pt idx="2790">
                  <c:v>218190</c:v>
                </c:pt>
                <c:pt idx="2791">
                  <c:v>218190</c:v>
                </c:pt>
                <c:pt idx="2792">
                  <c:v>218190</c:v>
                </c:pt>
                <c:pt idx="2793">
                  <c:v>218190</c:v>
                </c:pt>
                <c:pt idx="2794">
                  <c:v>218190</c:v>
                </c:pt>
                <c:pt idx="2795">
                  <c:v>218190</c:v>
                </c:pt>
                <c:pt idx="2796">
                  <c:v>218190</c:v>
                </c:pt>
                <c:pt idx="2797">
                  <c:v>218190</c:v>
                </c:pt>
                <c:pt idx="2798">
                  <c:v>218190</c:v>
                </c:pt>
                <c:pt idx="2799">
                  <c:v>218190</c:v>
                </c:pt>
                <c:pt idx="2800">
                  <c:v>227500</c:v>
                </c:pt>
                <c:pt idx="2801">
                  <c:v>227500</c:v>
                </c:pt>
                <c:pt idx="2802">
                  <c:v>244585</c:v>
                </c:pt>
                <c:pt idx="2803">
                  <c:v>244585</c:v>
                </c:pt>
                <c:pt idx="2804">
                  <c:v>244585</c:v>
                </c:pt>
                <c:pt idx="2805">
                  <c:v>244585</c:v>
                </c:pt>
                <c:pt idx="2806">
                  <c:v>244585</c:v>
                </c:pt>
                <c:pt idx="2807">
                  <c:v>244585</c:v>
                </c:pt>
                <c:pt idx="2808">
                  <c:v>244585</c:v>
                </c:pt>
                <c:pt idx="2809">
                  <c:v>268395</c:v>
                </c:pt>
                <c:pt idx="2810">
                  <c:v>268395</c:v>
                </c:pt>
                <c:pt idx="2811">
                  <c:v>268395</c:v>
                </c:pt>
                <c:pt idx="2812">
                  <c:v>268395</c:v>
                </c:pt>
                <c:pt idx="2813">
                  <c:v>268395</c:v>
                </c:pt>
                <c:pt idx="2814">
                  <c:v>268395</c:v>
                </c:pt>
                <c:pt idx="2815">
                  <c:v>268395</c:v>
                </c:pt>
                <c:pt idx="2816">
                  <c:v>268395</c:v>
                </c:pt>
                <c:pt idx="2817">
                  <c:v>268395</c:v>
                </c:pt>
                <c:pt idx="2818">
                  <c:v>268395</c:v>
                </c:pt>
                <c:pt idx="2819">
                  <c:v>268395</c:v>
                </c:pt>
                <c:pt idx="2820">
                  <c:v>268395</c:v>
                </c:pt>
                <c:pt idx="2821">
                  <c:v>244585</c:v>
                </c:pt>
                <c:pt idx="2822">
                  <c:v>244585</c:v>
                </c:pt>
                <c:pt idx="2823">
                  <c:v>244585</c:v>
                </c:pt>
                <c:pt idx="2824">
                  <c:v>244585</c:v>
                </c:pt>
                <c:pt idx="2825">
                  <c:v>244585</c:v>
                </c:pt>
                <c:pt idx="2826">
                  <c:v>244585</c:v>
                </c:pt>
                <c:pt idx="2827">
                  <c:v>244585</c:v>
                </c:pt>
                <c:pt idx="2828">
                  <c:v>244585</c:v>
                </c:pt>
                <c:pt idx="2829">
                  <c:v>272985</c:v>
                </c:pt>
                <c:pt idx="2830">
                  <c:v>272985</c:v>
                </c:pt>
                <c:pt idx="2831">
                  <c:v>272985</c:v>
                </c:pt>
                <c:pt idx="2832">
                  <c:v>272985</c:v>
                </c:pt>
                <c:pt idx="2833">
                  <c:v>272985</c:v>
                </c:pt>
                <c:pt idx="2834">
                  <c:v>272985</c:v>
                </c:pt>
                <c:pt idx="2835">
                  <c:v>272985</c:v>
                </c:pt>
                <c:pt idx="2836">
                  <c:v>272985</c:v>
                </c:pt>
                <c:pt idx="2837">
                  <c:v>272985</c:v>
                </c:pt>
                <c:pt idx="2838">
                  <c:v>272985</c:v>
                </c:pt>
                <c:pt idx="2839">
                  <c:v>272985</c:v>
                </c:pt>
                <c:pt idx="2840">
                  <c:v>272985</c:v>
                </c:pt>
                <c:pt idx="2841">
                  <c:v>272985</c:v>
                </c:pt>
                <c:pt idx="2842">
                  <c:v>272985</c:v>
                </c:pt>
                <c:pt idx="2843">
                  <c:v>272985</c:v>
                </c:pt>
                <c:pt idx="2844">
                  <c:v>309490</c:v>
                </c:pt>
                <c:pt idx="2845">
                  <c:v>309490</c:v>
                </c:pt>
                <c:pt idx="2846">
                  <c:v>309490</c:v>
                </c:pt>
                <c:pt idx="2847">
                  <c:v>309490</c:v>
                </c:pt>
                <c:pt idx="2848">
                  <c:v>309490</c:v>
                </c:pt>
                <c:pt idx="2849">
                  <c:v>309490</c:v>
                </c:pt>
                <c:pt idx="2850">
                  <c:v>309490</c:v>
                </c:pt>
                <c:pt idx="2851">
                  <c:v>309490</c:v>
                </c:pt>
                <c:pt idx="2852">
                  <c:v>309490</c:v>
                </c:pt>
                <c:pt idx="2853">
                  <c:v>309490</c:v>
                </c:pt>
                <c:pt idx="2854">
                  <c:v>309490</c:v>
                </c:pt>
                <c:pt idx="2855">
                  <c:v>309490</c:v>
                </c:pt>
                <c:pt idx="2856">
                  <c:v>309490</c:v>
                </c:pt>
                <c:pt idx="2857">
                  <c:v>309490</c:v>
                </c:pt>
                <c:pt idx="2858">
                  <c:v>309490</c:v>
                </c:pt>
                <c:pt idx="2859">
                  <c:v>309490</c:v>
                </c:pt>
                <c:pt idx="2860">
                  <c:v>309490</c:v>
                </c:pt>
                <c:pt idx="2861">
                  <c:v>309490</c:v>
                </c:pt>
                <c:pt idx="2862">
                  <c:v>309490</c:v>
                </c:pt>
                <c:pt idx="2863">
                  <c:v>309490</c:v>
                </c:pt>
                <c:pt idx="2864">
                  <c:v>309490</c:v>
                </c:pt>
                <c:pt idx="2865">
                  <c:v>309490</c:v>
                </c:pt>
                <c:pt idx="2866">
                  <c:v>309490</c:v>
                </c:pt>
                <c:pt idx="2867">
                  <c:v>309490</c:v>
                </c:pt>
                <c:pt idx="2868">
                  <c:v>309490</c:v>
                </c:pt>
                <c:pt idx="2869">
                  <c:v>392149.999999999</c:v>
                </c:pt>
                <c:pt idx="2870">
                  <c:v>392149.999999999</c:v>
                </c:pt>
                <c:pt idx="2871">
                  <c:v>392149.999999999</c:v>
                </c:pt>
                <c:pt idx="2872">
                  <c:v>392149.999999999</c:v>
                </c:pt>
                <c:pt idx="2873">
                  <c:v>392149.999999999</c:v>
                </c:pt>
                <c:pt idx="2874">
                  <c:v>392149.999999999</c:v>
                </c:pt>
                <c:pt idx="2875">
                  <c:v>392149.999999999</c:v>
                </c:pt>
                <c:pt idx="2876">
                  <c:v>392149.999999999</c:v>
                </c:pt>
                <c:pt idx="2877">
                  <c:v>392149.999999999</c:v>
                </c:pt>
                <c:pt idx="2878">
                  <c:v>392149.999999999</c:v>
                </c:pt>
                <c:pt idx="2879">
                  <c:v>392149.999999999</c:v>
                </c:pt>
                <c:pt idx="2880">
                  <c:v>392149.999999999</c:v>
                </c:pt>
                <c:pt idx="2881">
                  <c:v>392149.999999999</c:v>
                </c:pt>
                <c:pt idx="2882">
                  <c:v>392149.999999999</c:v>
                </c:pt>
                <c:pt idx="2883">
                  <c:v>392149.999999999</c:v>
                </c:pt>
                <c:pt idx="2884">
                  <c:v>392149.999999999</c:v>
                </c:pt>
                <c:pt idx="2885">
                  <c:v>392149.999999999</c:v>
                </c:pt>
                <c:pt idx="2886">
                  <c:v>392149.999999999</c:v>
                </c:pt>
                <c:pt idx="2887">
                  <c:v>392149.999999999</c:v>
                </c:pt>
                <c:pt idx="2888">
                  <c:v>392149.999999999</c:v>
                </c:pt>
                <c:pt idx="2889">
                  <c:v>392149.999999999</c:v>
                </c:pt>
                <c:pt idx="2890">
                  <c:v>392149.999999999</c:v>
                </c:pt>
                <c:pt idx="2891">
                  <c:v>392149.999999999</c:v>
                </c:pt>
                <c:pt idx="2892">
                  <c:v>392149.999999999</c:v>
                </c:pt>
                <c:pt idx="2893">
                  <c:v>392149.999999999</c:v>
                </c:pt>
                <c:pt idx="2894">
                  <c:v>392149.999999999</c:v>
                </c:pt>
                <c:pt idx="2895">
                  <c:v>392149.999999999</c:v>
                </c:pt>
                <c:pt idx="2896">
                  <c:v>392149.999999999</c:v>
                </c:pt>
                <c:pt idx="2897">
                  <c:v>392149.999999999</c:v>
                </c:pt>
                <c:pt idx="2898">
                  <c:v>392149.999999999</c:v>
                </c:pt>
                <c:pt idx="2899">
                  <c:v>392149.999999999</c:v>
                </c:pt>
                <c:pt idx="2900">
                  <c:v>392149.999999999</c:v>
                </c:pt>
                <c:pt idx="2901">
                  <c:v>392149.999999999</c:v>
                </c:pt>
                <c:pt idx="2902">
                  <c:v>392149.999999999</c:v>
                </c:pt>
                <c:pt idx="2903">
                  <c:v>392149.999999999</c:v>
                </c:pt>
                <c:pt idx="2904">
                  <c:v>392149.999999999</c:v>
                </c:pt>
                <c:pt idx="2905">
                  <c:v>392640</c:v>
                </c:pt>
                <c:pt idx="2906">
                  <c:v>392640</c:v>
                </c:pt>
                <c:pt idx="2907">
                  <c:v>392640</c:v>
                </c:pt>
                <c:pt idx="2908">
                  <c:v>392640</c:v>
                </c:pt>
                <c:pt idx="2909">
                  <c:v>392640</c:v>
                </c:pt>
                <c:pt idx="2910">
                  <c:v>392640</c:v>
                </c:pt>
                <c:pt idx="2911">
                  <c:v>392640</c:v>
                </c:pt>
                <c:pt idx="2912">
                  <c:v>392640</c:v>
                </c:pt>
                <c:pt idx="2913">
                  <c:v>392640</c:v>
                </c:pt>
                <c:pt idx="2914">
                  <c:v>392640</c:v>
                </c:pt>
                <c:pt idx="2915">
                  <c:v>392640</c:v>
                </c:pt>
                <c:pt idx="2916">
                  <c:v>392640</c:v>
                </c:pt>
                <c:pt idx="2917">
                  <c:v>392640</c:v>
                </c:pt>
                <c:pt idx="2918">
                  <c:v>392640</c:v>
                </c:pt>
                <c:pt idx="2919">
                  <c:v>395824.999999999</c:v>
                </c:pt>
                <c:pt idx="2920">
                  <c:v>395824.999999999</c:v>
                </c:pt>
                <c:pt idx="2921">
                  <c:v>395824.999999999</c:v>
                </c:pt>
                <c:pt idx="2922">
                  <c:v>395824.999999999</c:v>
                </c:pt>
                <c:pt idx="2923">
                  <c:v>395824.999999999</c:v>
                </c:pt>
                <c:pt idx="2924">
                  <c:v>395824.999999999</c:v>
                </c:pt>
                <c:pt idx="2925">
                  <c:v>395824.999999999</c:v>
                </c:pt>
                <c:pt idx="2926">
                  <c:v>395824.999999999</c:v>
                </c:pt>
                <c:pt idx="2927">
                  <c:v>395824.999999999</c:v>
                </c:pt>
                <c:pt idx="2928">
                  <c:v>395824.999999999</c:v>
                </c:pt>
                <c:pt idx="2929">
                  <c:v>395824.999999999</c:v>
                </c:pt>
                <c:pt idx="2930">
                  <c:v>395824.999999999</c:v>
                </c:pt>
                <c:pt idx="2931">
                  <c:v>395824.999999999</c:v>
                </c:pt>
                <c:pt idx="2932">
                  <c:v>395824.999999999</c:v>
                </c:pt>
                <c:pt idx="2933">
                  <c:v>395824.999999999</c:v>
                </c:pt>
                <c:pt idx="2934">
                  <c:v>395824.999999999</c:v>
                </c:pt>
                <c:pt idx="2935">
                  <c:v>395824.999999999</c:v>
                </c:pt>
                <c:pt idx="2936">
                  <c:v>395824.999999999</c:v>
                </c:pt>
                <c:pt idx="2937">
                  <c:v>395824.999999999</c:v>
                </c:pt>
                <c:pt idx="2938">
                  <c:v>395824.999999999</c:v>
                </c:pt>
                <c:pt idx="2939">
                  <c:v>395824.999999999</c:v>
                </c:pt>
                <c:pt idx="2940">
                  <c:v>395824.999999999</c:v>
                </c:pt>
                <c:pt idx="2941">
                  <c:v>395824.999999999</c:v>
                </c:pt>
                <c:pt idx="2942">
                  <c:v>395824.999999999</c:v>
                </c:pt>
                <c:pt idx="2943">
                  <c:v>395824.999999999</c:v>
                </c:pt>
                <c:pt idx="2944">
                  <c:v>395824.999999999</c:v>
                </c:pt>
                <c:pt idx="2945">
                  <c:v>395824.999999999</c:v>
                </c:pt>
                <c:pt idx="2946">
                  <c:v>395824.999999999</c:v>
                </c:pt>
                <c:pt idx="2947">
                  <c:v>395824.999999999</c:v>
                </c:pt>
                <c:pt idx="2948">
                  <c:v>395824.999999999</c:v>
                </c:pt>
                <c:pt idx="2949">
                  <c:v>395824.999999999</c:v>
                </c:pt>
                <c:pt idx="2950">
                  <c:v>395824.999999999</c:v>
                </c:pt>
                <c:pt idx="2951">
                  <c:v>395824.999999999</c:v>
                </c:pt>
                <c:pt idx="2952">
                  <c:v>395824.999999999</c:v>
                </c:pt>
                <c:pt idx="2953">
                  <c:v>395824.999999999</c:v>
                </c:pt>
                <c:pt idx="2954">
                  <c:v>395824.999999999</c:v>
                </c:pt>
                <c:pt idx="2955">
                  <c:v>395824.999999999</c:v>
                </c:pt>
                <c:pt idx="2956">
                  <c:v>395824.999999999</c:v>
                </c:pt>
                <c:pt idx="2957">
                  <c:v>395824.999999999</c:v>
                </c:pt>
                <c:pt idx="2958">
                  <c:v>395824.999999999</c:v>
                </c:pt>
                <c:pt idx="2959">
                  <c:v>395824.999999999</c:v>
                </c:pt>
                <c:pt idx="2960">
                  <c:v>395824.999999999</c:v>
                </c:pt>
                <c:pt idx="2961">
                  <c:v>395824.999999999</c:v>
                </c:pt>
                <c:pt idx="2962">
                  <c:v>395824.999999999</c:v>
                </c:pt>
                <c:pt idx="2963">
                  <c:v>395824.999999999</c:v>
                </c:pt>
                <c:pt idx="2964">
                  <c:v>395824.999999999</c:v>
                </c:pt>
                <c:pt idx="2965">
                  <c:v>395824.999999999</c:v>
                </c:pt>
                <c:pt idx="2966">
                  <c:v>395824.999999999</c:v>
                </c:pt>
                <c:pt idx="2967">
                  <c:v>395824.999999999</c:v>
                </c:pt>
                <c:pt idx="2968">
                  <c:v>395824.999999999</c:v>
                </c:pt>
                <c:pt idx="2969">
                  <c:v>395824.999999999</c:v>
                </c:pt>
                <c:pt idx="2970">
                  <c:v>395824.999999999</c:v>
                </c:pt>
                <c:pt idx="2971">
                  <c:v>395824.999999999</c:v>
                </c:pt>
                <c:pt idx="2972">
                  <c:v>395824.999999999</c:v>
                </c:pt>
                <c:pt idx="2973">
                  <c:v>395824.999999999</c:v>
                </c:pt>
                <c:pt idx="2974">
                  <c:v>395824.999999999</c:v>
                </c:pt>
                <c:pt idx="2975">
                  <c:v>395824.999999999</c:v>
                </c:pt>
                <c:pt idx="2976">
                  <c:v>395824.999999999</c:v>
                </c:pt>
                <c:pt idx="2977">
                  <c:v>395824.999999999</c:v>
                </c:pt>
                <c:pt idx="2978">
                  <c:v>395824.999999999</c:v>
                </c:pt>
                <c:pt idx="2979">
                  <c:v>395824.999999999</c:v>
                </c:pt>
                <c:pt idx="2980">
                  <c:v>395824.999999999</c:v>
                </c:pt>
                <c:pt idx="2981">
                  <c:v>395824.999999999</c:v>
                </c:pt>
                <c:pt idx="2982">
                  <c:v>395824.999999999</c:v>
                </c:pt>
                <c:pt idx="2983">
                  <c:v>395824.999999999</c:v>
                </c:pt>
                <c:pt idx="2984">
                  <c:v>395824.999999999</c:v>
                </c:pt>
                <c:pt idx="2985">
                  <c:v>395824.999999999</c:v>
                </c:pt>
                <c:pt idx="2986">
                  <c:v>395824.999999999</c:v>
                </c:pt>
                <c:pt idx="2987">
                  <c:v>395824.999999999</c:v>
                </c:pt>
                <c:pt idx="2988">
                  <c:v>395824.999999999</c:v>
                </c:pt>
                <c:pt idx="2989">
                  <c:v>395824.999999999</c:v>
                </c:pt>
                <c:pt idx="2990">
                  <c:v>395824.999999999</c:v>
                </c:pt>
                <c:pt idx="2991">
                  <c:v>395824.999999999</c:v>
                </c:pt>
                <c:pt idx="2992">
                  <c:v>395824.999999999</c:v>
                </c:pt>
                <c:pt idx="2993">
                  <c:v>395824.999999999</c:v>
                </c:pt>
                <c:pt idx="2994">
                  <c:v>395824.999999999</c:v>
                </c:pt>
                <c:pt idx="2995">
                  <c:v>395824.999999999</c:v>
                </c:pt>
                <c:pt idx="2996">
                  <c:v>395824.999999999</c:v>
                </c:pt>
                <c:pt idx="2997">
                  <c:v>395824.999999999</c:v>
                </c:pt>
                <c:pt idx="2998">
                  <c:v>395824.999999999</c:v>
                </c:pt>
                <c:pt idx="2999">
                  <c:v>395824.999999999</c:v>
                </c:pt>
                <c:pt idx="3000">
                  <c:v>395824.999999999</c:v>
                </c:pt>
                <c:pt idx="3001">
                  <c:v>395824.999999999</c:v>
                </c:pt>
                <c:pt idx="3002">
                  <c:v>395824.999999999</c:v>
                </c:pt>
                <c:pt idx="3003">
                  <c:v>395824.999999999</c:v>
                </c:pt>
                <c:pt idx="3004">
                  <c:v>395824.999999999</c:v>
                </c:pt>
                <c:pt idx="3005">
                  <c:v>395824.999999999</c:v>
                </c:pt>
                <c:pt idx="3006">
                  <c:v>395824.999999999</c:v>
                </c:pt>
                <c:pt idx="3007">
                  <c:v>395824.999999999</c:v>
                </c:pt>
                <c:pt idx="3008">
                  <c:v>395824.999999999</c:v>
                </c:pt>
                <c:pt idx="3009">
                  <c:v>395824.999999999</c:v>
                </c:pt>
                <c:pt idx="3010">
                  <c:v>395824.999999999</c:v>
                </c:pt>
                <c:pt idx="3011">
                  <c:v>395824.999999999</c:v>
                </c:pt>
                <c:pt idx="3012">
                  <c:v>395824.999999999</c:v>
                </c:pt>
                <c:pt idx="3013">
                  <c:v>395824.999999999</c:v>
                </c:pt>
                <c:pt idx="3014">
                  <c:v>395824.999999999</c:v>
                </c:pt>
                <c:pt idx="3015">
                  <c:v>395824.999999999</c:v>
                </c:pt>
                <c:pt idx="3016">
                  <c:v>395824.999999999</c:v>
                </c:pt>
                <c:pt idx="3017">
                  <c:v>395824.999999999</c:v>
                </c:pt>
                <c:pt idx="3018">
                  <c:v>395824.999999999</c:v>
                </c:pt>
                <c:pt idx="3019">
                  <c:v>395824.999999999</c:v>
                </c:pt>
                <c:pt idx="3020">
                  <c:v>395824.999999999</c:v>
                </c:pt>
                <c:pt idx="3021">
                  <c:v>395824.999999999</c:v>
                </c:pt>
                <c:pt idx="3022">
                  <c:v>395824.999999999</c:v>
                </c:pt>
                <c:pt idx="3023">
                  <c:v>395824.999999999</c:v>
                </c:pt>
                <c:pt idx="3024">
                  <c:v>395824.999999999</c:v>
                </c:pt>
                <c:pt idx="3025">
                  <c:v>395824.999999999</c:v>
                </c:pt>
                <c:pt idx="3026">
                  <c:v>395824.999999999</c:v>
                </c:pt>
                <c:pt idx="3027">
                  <c:v>395824.999999999</c:v>
                </c:pt>
                <c:pt idx="3028">
                  <c:v>395824.999999999</c:v>
                </c:pt>
                <c:pt idx="3029">
                  <c:v>395824.999999999</c:v>
                </c:pt>
                <c:pt idx="3030">
                  <c:v>395824.999999999</c:v>
                </c:pt>
                <c:pt idx="3031">
                  <c:v>395824.999999999</c:v>
                </c:pt>
                <c:pt idx="3032">
                  <c:v>395824.999999999</c:v>
                </c:pt>
                <c:pt idx="3033">
                  <c:v>395824.999999999</c:v>
                </c:pt>
                <c:pt idx="3034">
                  <c:v>395824.999999999</c:v>
                </c:pt>
                <c:pt idx="3035">
                  <c:v>395824.999999999</c:v>
                </c:pt>
                <c:pt idx="3036">
                  <c:v>395824.999999999</c:v>
                </c:pt>
                <c:pt idx="3037">
                  <c:v>337815</c:v>
                </c:pt>
                <c:pt idx="3038">
                  <c:v>337815</c:v>
                </c:pt>
                <c:pt idx="3039">
                  <c:v>337815</c:v>
                </c:pt>
                <c:pt idx="3040">
                  <c:v>337815</c:v>
                </c:pt>
                <c:pt idx="3041">
                  <c:v>337815</c:v>
                </c:pt>
                <c:pt idx="3042">
                  <c:v>337815</c:v>
                </c:pt>
                <c:pt idx="3043">
                  <c:v>337815</c:v>
                </c:pt>
                <c:pt idx="3044">
                  <c:v>337815</c:v>
                </c:pt>
                <c:pt idx="3045">
                  <c:v>337815</c:v>
                </c:pt>
                <c:pt idx="3046">
                  <c:v>337815</c:v>
                </c:pt>
                <c:pt idx="3047">
                  <c:v>337815</c:v>
                </c:pt>
                <c:pt idx="3048">
                  <c:v>337815</c:v>
                </c:pt>
                <c:pt idx="3049">
                  <c:v>337815</c:v>
                </c:pt>
                <c:pt idx="3050">
                  <c:v>337815</c:v>
                </c:pt>
                <c:pt idx="3051">
                  <c:v>337815</c:v>
                </c:pt>
                <c:pt idx="3052">
                  <c:v>337815</c:v>
                </c:pt>
                <c:pt idx="3053">
                  <c:v>337815</c:v>
                </c:pt>
                <c:pt idx="3054">
                  <c:v>337815</c:v>
                </c:pt>
                <c:pt idx="3055">
                  <c:v>337815</c:v>
                </c:pt>
                <c:pt idx="3056">
                  <c:v>337815</c:v>
                </c:pt>
                <c:pt idx="3057">
                  <c:v>337815</c:v>
                </c:pt>
                <c:pt idx="3058">
                  <c:v>337815</c:v>
                </c:pt>
                <c:pt idx="3059">
                  <c:v>334010</c:v>
                </c:pt>
                <c:pt idx="3060">
                  <c:v>334010</c:v>
                </c:pt>
                <c:pt idx="3061">
                  <c:v>334010</c:v>
                </c:pt>
                <c:pt idx="3062">
                  <c:v>334010</c:v>
                </c:pt>
                <c:pt idx="3063">
                  <c:v>334010</c:v>
                </c:pt>
                <c:pt idx="3064">
                  <c:v>334010</c:v>
                </c:pt>
                <c:pt idx="3065">
                  <c:v>334010</c:v>
                </c:pt>
                <c:pt idx="3066">
                  <c:v>334010</c:v>
                </c:pt>
                <c:pt idx="3067">
                  <c:v>334010</c:v>
                </c:pt>
                <c:pt idx="3068">
                  <c:v>334010</c:v>
                </c:pt>
                <c:pt idx="3069">
                  <c:v>334010</c:v>
                </c:pt>
                <c:pt idx="3070">
                  <c:v>334010</c:v>
                </c:pt>
                <c:pt idx="3071">
                  <c:v>334010</c:v>
                </c:pt>
                <c:pt idx="3072">
                  <c:v>334010</c:v>
                </c:pt>
                <c:pt idx="3073">
                  <c:v>334010</c:v>
                </c:pt>
                <c:pt idx="3074">
                  <c:v>334010</c:v>
                </c:pt>
                <c:pt idx="3075">
                  <c:v>334010</c:v>
                </c:pt>
                <c:pt idx="3076">
                  <c:v>334010</c:v>
                </c:pt>
                <c:pt idx="3077">
                  <c:v>334010</c:v>
                </c:pt>
                <c:pt idx="3078">
                  <c:v>334010</c:v>
                </c:pt>
                <c:pt idx="3079">
                  <c:v>334010</c:v>
                </c:pt>
                <c:pt idx="3080">
                  <c:v>334010</c:v>
                </c:pt>
                <c:pt idx="3081">
                  <c:v>334010</c:v>
                </c:pt>
                <c:pt idx="3082">
                  <c:v>334010</c:v>
                </c:pt>
                <c:pt idx="3083">
                  <c:v>334010</c:v>
                </c:pt>
                <c:pt idx="3084">
                  <c:v>334010</c:v>
                </c:pt>
                <c:pt idx="3085">
                  <c:v>334010</c:v>
                </c:pt>
                <c:pt idx="3086">
                  <c:v>334010</c:v>
                </c:pt>
                <c:pt idx="3087">
                  <c:v>334010</c:v>
                </c:pt>
                <c:pt idx="3088">
                  <c:v>334010</c:v>
                </c:pt>
                <c:pt idx="3089">
                  <c:v>334010</c:v>
                </c:pt>
                <c:pt idx="3090">
                  <c:v>334010</c:v>
                </c:pt>
                <c:pt idx="3091">
                  <c:v>334010</c:v>
                </c:pt>
                <c:pt idx="3092">
                  <c:v>334010</c:v>
                </c:pt>
                <c:pt idx="3093">
                  <c:v>334010</c:v>
                </c:pt>
                <c:pt idx="3094">
                  <c:v>327885</c:v>
                </c:pt>
                <c:pt idx="3095">
                  <c:v>327885</c:v>
                </c:pt>
                <c:pt idx="3096">
                  <c:v>327885</c:v>
                </c:pt>
                <c:pt idx="3097">
                  <c:v>327885</c:v>
                </c:pt>
                <c:pt idx="3098">
                  <c:v>327885</c:v>
                </c:pt>
                <c:pt idx="3099">
                  <c:v>327885</c:v>
                </c:pt>
                <c:pt idx="3100">
                  <c:v>327885</c:v>
                </c:pt>
                <c:pt idx="3101">
                  <c:v>327885</c:v>
                </c:pt>
                <c:pt idx="3102">
                  <c:v>327885</c:v>
                </c:pt>
                <c:pt idx="3103">
                  <c:v>327885</c:v>
                </c:pt>
                <c:pt idx="3104">
                  <c:v>327885</c:v>
                </c:pt>
                <c:pt idx="3105">
                  <c:v>327885</c:v>
                </c:pt>
                <c:pt idx="3106">
                  <c:v>327885</c:v>
                </c:pt>
                <c:pt idx="3107">
                  <c:v>327885</c:v>
                </c:pt>
                <c:pt idx="3108">
                  <c:v>327885</c:v>
                </c:pt>
                <c:pt idx="3109">
                  <c:v>327885</c:v>
                </c:pt>
                <c:pt idx="3110">
                  <c:v>327885</c:v>
                </c:pt>
                <c:pt idx="3111">
                  <c:v>327885</c:v>
                </c:pt>
                <c:pt idx="3112">
                  <c:v>327885</c:v>
                </c:pt>
                <c:pt idx="3113">
                  <c:v>327885</c:v>
                </c:pt>
                <c:pt idx="3114">
                  <c:v>327885</c:v>
                </c:pt>
                <c:pt idx="3115">
                  <c:v>327885</c:v>
                </c:pt>
                <c:pt idx="3116">
                  <c:v>327885</c:v>
                </c:pt>
                <c:pt idx="3117">
                  <c:v>327885</c:v>
                </c:pt>
                <c:pt idx="3118">
                  <c:v>327885</c:v>
                </c:pt>
                <c:pt idx="3119">
                  <c:v>312670</c:v>
                </c:pt>
                <c:pt idx="3120">
                  <c:v>312670</c:v>
                </c:pt>
                <c:pt idx="3121">
                  <c:v>312670</c:v>
                </c:pt>
                <c:pt idx="3122">
                  <c:v>312670</c:v>
                </c:pt>
                <c:pt idx="3123">
                  <c:v>312670</c:v>
                </c:pt>
                <c:pt idx="3124">
                  <c:v>312670</c:v>
                </c:pt>
                <c:pt idx="3125">
                  <c:v>312670</c:v>
                </c:pt>
                <c:pt idx="3126">
                  <c:v>312670</c:v>
                </c:pt>
                <c:pt idx="3127">
                  <c:v>312670</c:v>
                </c:pt>
                <c:pt idx="3128">
                  <c:v>312670</c:v>
                </c:pt>
                <c:pt idx="3129">
                  <c:v>312670</c:v>
                </c:pt>
                <c:pt idx="3130">
                  <c:v>312670</c:v>
                </c:pt>
                <c:pt idx="3131">
                  <c:v>312670</c:v>
                </c:pt>
                <c:pt idx="3132">
                  <c:v>312670</c:v>
                </c:pt>
                <c:pt idx="3133">
                  <c:v>312670</c:v>
                </c:pt>
                <c:pt idx="3134">
                  <c:v>312670</c:v>
                </c:pt>
                <c:pt idx="3135">
                  <c:v>312670</c:v>
                </c:pt>
                <c:pt idx="3136">
                  <c:v>312670</c:v>
                </c:pt>
                <c:pt idx="3137">
                  <c:v>312670</c:v>
                </c:pt>
                <c:pt idx="3138">
                  <c:v>312670</c:v>
                </c:pt>
                <c:pt idx="3139">
                  <c:v>312670</c:v>
                </c:pt>
                <c:pt idx="3140">
                  <c:v>312670</c:v>
                </c:pt>
                <c:pt idx="3141">
                  <c:v>312670</c:v>
                </c:pt>
                <c:pt idx="3142">
                  <c:v>312670</c:v>
                </c:pt>
                <c:pt idx="3143">
                  <c:v>312670</c:v>
                </c:pt>
                <c:pt idx="3144">
                  <c:v>312670</c:v>
                </c:pt>
                <c:pt idx="3145">
                  <c:v>312670</c:v>
                </c:pt>
                <c:pt idx="3146">
                  <c:v>312670</c:v>
                </c:pt>
                <c:pt idx="3147">
                  <c:v>312670</c:v>
                </c:pt>
                <c:pt idx="3148">
                  <c:v>308015</c:v>
                </c:pt>
                <c:pt idx="3149">
                  <c:v>308015</c:v>
                </c:pt>
                <c:pt idx="3150">
                  <c:v>308015</c:v>
                </c:pt>
                <c:pt idx="3151">
                  <c:v>308015</c:v>
                </c:pt>
                <c:pt idx="3152">
                  <c:v>308015</c:v>
                </c:pt>
                <c:pt idx="3153">
                  <c:v>308015</c:v>
                </c:pt>
                <c:pt idx="3154">
                  <c:v>308015</c:v>
                </c:pt>
                <c:pt idx="3155">
                  <c:v>264120</c:v>
                </c:pt>
                <c:pt idx="3156">
                  <c:v>264120</c:v>
                </c:pt>
                <c:pt idx="3157">
                  <c:v>264120</c:v>
                </c:pt>
                <c:pt idx="3158">
                  <c:v>262650</c:v>
                </c:pt>
                <c:pt idx="3159">
                  <c:v>262650</c:v>
                </c:pt>
                <c:pt idx="3160">
                  <c:v>262650</c:v>
                </c:pt>
                <c:pt idx="3161">
                  <c:v>262650</c:v>
                </c:pt>
                <c:pt idx="3162">
                  <c:v>262650</c:v>
                </c:pt>
                <c:pt idx="3163">
                  <c:v>262650</c:v>
                </c:pt>
                <c:pt idx="3164">
                  <c:v>262650</c:v>
                </c:pt>
                <c:pt idx="3165">
                  <c:v>262650</c:v>
                </c:pt>
                <c:pt idx="3166">
                  <c:v>262650</c:v>
                </c:pt>
                <c:pt idx="3167">
                  <c:v>262650</c:v>
                </c:pt>
                <c:pt idx="3168">
                  <c:v>262650</c:v>
                </c:pt>
                <c:pt idx="3169">
                  <c:v>229255</c:v>
                </c:pt>
                <c:pt idx="3170">
                  <c:v>229255</c:v>
                </c:pt>
                <c:pt idx="3171">
                  <c:v>229255</c:v>
                </c:pt>
                <c:pt idx="3172">
                  <c:v>229255</c:v>
                </c:pt>
                <c:pt idx="3173">
                  <c:v>229255</c:v>
                </c:pt>
                <c:pt idx="3174">
                  <c:v>229255</c:v>
                </c:pt>
                <c:pt idx="3175">
                  <c:v>229255</c:v>
                </c:pt>
                <c:pt idx="3176">
                  <c:v>229255</c:v>
                </c:pt>
                <c:pt idx="3177">
                  <c:v>229255</c:v>
                </c:pt>
                <c:pt idx="3178">
                  <c:v>229255</c:v>
                </c:pt>
                <c:pt idx="3179">
                  <c:v>229255</c:v>
                </c:pt>
                <c:pt idx="3180">
                  <c:v>229255</c:v>
                </c:pt>
                <c:pt idx="3181">
                  <c:v>229255</c:v>
                </c:pt>
                <c:pt idx="3182">
                  <c:v>229255</c:v>
                </c:pt>
                <c:pt idx="3183">
                  <c:v>229255</c:v>
                </c:pt>
                <c:pt idx="3184">
                  <c:v>229255</c:v>
                </c:pt>
                <c:pt idx="3185">
                  <c:v>229255</c:v>
                </c:pt>
                <c:pt idx="3186">
                  <c:v>229255</c:v>
                </c:pt>
                <c:pt idx="3187">
                  <c:v>229255</c:v>
                </c:pt>
                <c:pt idx="3188">
                  <c:v>230775</c:v>
                </c:pt>
                <c:pt idx="3189">
                  <c:v>230775</c:v>
                </c:pt>
                <c:pt idx="3190">
                  <c:v>230775</c:v>
                </c:pt>
                <c:pt idx="3191">
                  <c:v>230775</c:v>
                </c:pt>
                <c:pt idx="3192">
                  <c:v>230775</c:v>
                </c:pt>
                <c:pt idx="3193">
                  <c:v>230775</c:v>
                </c:pt>
                <c:pt idx="3194">
                  <c:v>230775</c:v>
                </c:pt>
                <c:pt idx="3195">
                  <c:v>230775</c:v>
                </c:pt>
                <c:pt idx="3196">
                  <c:v>230775</c:v>
                </c:pt>
                <c:pt idx="3197">
                  <c:v>223865</c:v>
                </c:pt>
                <c:pt idx="3198">
                  <c:v>223865</c:v>
                </c:pt>
                <c:pt idx="3199">
                  <c:v>223865</c:v>
                </c:pt>
                <c:pt idx="3200">
                  <c:v>223865</c:v>
                </c:pt>
                <c:pt idx="3201">
                  <c:v>223865</c:v>
                </c:pt>
                <c:pt idx="3202">
                  <c:v>223865</c:v>
                </c:pt>
                <c:pt idx="3203">
                  <c:v>223865</c:v>
                </c:pt>
                <c:pt idx="3204">
                  <c:v>223865</c:v>
                </c:pt>
                <c:pt idx="3205">
                  <c:v>223865</c:v>
                </c:pt>
                <c:pt idx="3206">
                  <c:v>223865</c:v>
                </c:pt>
                <c:pt idx="3207">
                  <c:v>223865</c:v>
                </c:pt>
                <c:pt idx="3208">
                  <c:v>223865</c:v>
                </c:pt>
                <c:pt idx="3209">
                  <c:v>223865</c:v>
                </c:pt>
                <c:pt idx="3210">
                  <c:v>223865</c:v>
                </c:pt>
                <c:pt idx="3211">
                  <c:v>223865</c:v>
                </c:pt>
                <c:pt idx="3212">
                  <c:v>223865</c:v>
                </c:pt>
                <c:pt idx="3213">
                  <c:v>223865</c:v>
                </c:pt>
                <c:pt idx="3214">
                  <c:v>223865</c:v>
                </c:pt>
                <c:pt idx="3215">
                  <c:v>223865</c:v>
                </c:pt>
                <c:pt idx="3216">
                  <c:v>223865</c:v>
                </c:pt>
                <c:pt idx="3217">
                  <c:v>223865</c:v>
                </c:pt>
                <c:pt idx="3218">
                  <c:v>223865</c:v>
                </c:pt>
                <c:pt idx="3219">
                  <c:v>223865</c:v>
                </c:pt>
                <c:pt idx="3220">
                  <c:v>223865</c:v>
                </c:pt>
                <c:pt idx="3221">
                  <c:v>223865</c:v>
                </c:pt>
                <c:pt idx="3222">
                  <c:v>223865</c:v>
                </c:pt>
                <c:pt idx="3223">
                  <c:v>223865</c:v>
                </c:pt>
                <c:pt idx="3224">
                  <c:v>223865</c:v>
                </c:pt>
                <c:pt idx="3225">
                  <c:v>223865</c:v>
                </c:pt>
                <c:pt idx="3226">
                  <c:v>223865</c:v>
                </c:pt>
                <c:pt idx="3227">
                  <c:v>223865</c:v>
                </c:pt>
                <c:pt idx="3228">
                  <c:v>223865</c:v>
                </c:pt>
                <c:pt idx="3229">
                  <c:v>223865</c:v>
                </c:pt>
                <c:pt idx="3230">
                  <c:v>223865</c:v>
                </c:pt>
                <c:pt idx="3231">
                  <c:v>223865</c:v>
                </c:pt>
                <c:pt idx="3232">
                  <c:v>223865</c:v>
                </c:pt>
                <c:pt idx="3233">
                  <c:v>223865</c:v>
                </c:pt>
                <c:pt idx="3234">
                  <c:v>223865</c:v>
                </c:pt>
                <c:pt idx="3235">
                  <c:v>223865</c:v>
                </c:pt>
                <c:pt idx="3236">
                  <c:v>223865</c:v>
                </c:pt>
                <c:pt idx="3237">
                  <c:v>223865</c:v>
                </c:pt>
                <c:pt idx="3238">
                  <c:v>223865</c:v>
                </c:pt>
                <c:pt idx="3239">
                  <c:v>223865</c:v>
                </c:pt>
                <c:pt idx="3240">
                  <c:v>223865</c:v>
                </c:pt>
                <c:pt idx="3241">
                  <c:v>223865</c:v>
                </c:pt>
                <c:pt idx="3242">
                  <c:v>223865</c:v>
                </c:pt>
                <c:pt idx="3243">
                  <c:v>223865</c:v>
                </c:pt>
                <c:pt idx="3244">
                  <c:v>223865</c:v>
                </c:pt>
                <c:pt idx="3245">
                  <c:v>223865</c:v>
                </c:pt>
                <c:pt idx="3246">
                  <c:v>223865</c:v>
                </c:pt>
                <c:pt idx="3247">
                  <c:v>223865</c:v>
                </c:pt>
                <c:pt idx="3248">
                  <c:v>223865</c:v>
                </c:pt>
                <c:pt idx="3249">
                  <c:v>223865</c:v>
                </c:pt>
                <c:pt idx="3250">
                  <c:v>223865</c:v>
                </c:pt>
                <c:pt idx="3251">
                  <c:v>223865</c:v>
                </c:pt>
                <c:pt idx="3252">
                  <c:v>223865</c:v>
                </c:pt>
                <c:pt idx="3253">
                  <c:v>223865</c:v>
                </c:pt>
                <c:pt idx="3254">
                  <c:v>223865</c:v>
                </c:pt>
                <c:pt idx="3255">
                  <c:v>223865</c:v>
                </c:pt>
                <c:pt idx="3256">
                  <c:v>209915</c:v>
                </c:pt>
                <c:pt idx="3257">
                  <c:v>209915</c:v>
                </c:pt>
                <c:pt idx="3258">
                  <c:v>188515</c:v>
                </c:pt>
                <c:pt idx="3259">
                  <c:v>188515</c:v>
                </c:pt>
                <c:pt idx="3260">
                  <c:v>188515</c:v>
                </c:pt>
                <c:pt idx="3261">
                  <c:v>214250</c:v>
                </c:pt>
                <c:pt idx="3262">
                  <c:v>214250</c:v>
                </c:pt>
                <c:pt idx="3263">
                  <c:v>214250</c:v>
                </c:pt>
                <c:pt idx="3264">
                  <c:v>214250</c:v>
                </c:pt>
                <c:pt idx="3265">
                  <c:v>214250</c:v>
                </c:pt>
                <c:pt idx="3266">
                  <c:v>214250</c:v>
                </c:pt>
                <c:pt idx="3267">
                  <c:v>214250</c:v>
                </c:pt>
                <c:pt idx="3268">
                  <c:v>214250</c:v>
                </c:pt>
                <c:pt idx="3269">
                  <c:v>214250</c:v>
                </c:pt>
                <c:pt idx="3270">
                  <c:v>214250</c:v>
                </c:pt>
                <c:pt idx="3271">
                  <c:v>214250</c:v>
                </c:pt>
                <c:pt idx="3272">
                  <c:v>214250</c:v>
                </c:pt>
                <c:pt idx="3273">
                  <c:v>214250</c:v>
                </c:pt>
                <c:pt idx="3274">
                  <c:v>214250</c:v>
                </c:pt>
                <c:pt idx="3275">
                  <c:v>214250</c:v>
                </c:pt>
                <c:pt idx="3276">
                  <c:v>214250</c:v>
                </c:pt>
                <c:pt idx="3277">
                  <c:v>214250</c:v>
                </c:pt>
                <c:pt idx="3278">
                  <c:v>214250</c:v>
                </c:pt>
                <c:pt idx="3279">
                  <c:v>214250</c:v>
                </c:pt>
                <c:pt idx="3280">
                  <c:v>214250</c:v>
                </c:pt>
                <c:pt idx="3281">
                  <c:v>214250</c:v>
                </c:pt>
                <c:pt idx="3282">
                  <c:v>214250</c:v>
                </c:pt>
                <c:pt idx="3283">
                  <c:v>214250</c:v>
                </c:pt>
                <c:pt idx="3284">
                  <c:v>214250</c:v>
                </c:pt>
                <c:pt idx="3285">
                  <c:v>214250</c:v>
                </c:pt>
                <c:pt idx="3286">
                  <c:v>214250</c:v>
                </c:pt>
                <c:pt idx="3287">
                  <c:v>214250</c:v>
                </c:pt>
                <c:pt idx="3288">
                  <c:v>214250</c:v>
                </c:pt>
                <c:pt idx="3289">
                  <c:v>214250</c:v>
                </c:pt>
                <c:pt idx="3290">
                  <c:v>214250</c:v>
                </c:pt>
                <c:pt idx="3291">
                  <c:v>214250</c:v>
                </c:pt>
                <c:pt idx="3292">
                  <c:v>214250</c:v>
                </c:pt>
                <c:pt idx="3293">
                  <c:v>214250</c:v>
                </c:pt>
                <c:pt idx="3294">
                  <c:v>214250</c:v>
                </c:pt>
                <c:pt idx="3295">
                  <c:v>214250</c:v>
                </c:pt>
                <c:pt idx="3296">
                  <c:v>214250</c:v>
                </c:pt>
                <c:pt idx="3297">
                  <c:v>214250</c:v>
                </c:pt>
                <c:pt idx="3298">
                  <c:v>214250</c:v>
                </c:pt>
                <c:pt idx="3299">
                  <c:v>214250</c:v>
                </c:pt>
                <c:pt idx="3300">
                  <c:v>214250</c:v>
                </c:pt>
                <c:pt idx="3301">
                  <c:v>214250</c:v>
                </c:pt>
                <c:pt idx="3302">
                  <c:v>214250</c:v>
                </c:pt>
                <c:pt idx="3303">
                  <c:v>214250</c:v>
                </c:pt>
                <c:pt idx="3304">
                  <c:v>214250</c:v>
                </c:pt>
                <c:pt idx="3305">
                  <c:v>214250</c:v>
                </c:pt>
                <c:pt idx="3306">
                  <c:v>214250</c:v>
                </c:pt>
                <c:pt idx="3307">
                  <c:v>214250</c:v>
                </c:pt>
                <c:pt idx="3308">
                  <c:v>214250</c:v>
                </c:pt>
                <c:pt idx="3309">
                  <c:v>214250</c:v>
                </c:pt>
                <c:pt idx="3310">
                  <c:v>214250</c:v>
                </c:pt>
                <c:pt idx="3311">
                  <c:v>214250</c:v>
                </c:pt>
                <c:pt idx="3312">
                  <c:v>214250</c:v>
                </c:pt>
                <c:pt idx="3313">
                  <c:v>188515</c:v>
                </c:pt>
                <c:pt idx="3314">
                  <c:v>188515</c:v>
                </c:pt>
                <c:pt idx="3315">
                  <c:v>188515</c:v>
                </c:pt>
                <c:pt idx="3316">
                  <c:v>188515</c:v>
                </c:pt>
                <c:pt idx="3317">
                  <c:v>188515</c:v>
                </c:pt>
                <c:pt idx="3318">
                  <c:v>188515</c:v>
                </c:pt>
                <c:pt idx="3319">
                  <c:v>188515</c:v>
                </c:pt>
                <c:pt idx="3320">
                  <c:v>188515</c:v>
                </c:pt>
                <c:pt idx="3321">
                  <c:v>188515</c:v>
                </c:pt>
                <c:pt idx="3322">
                  <c:v>188515</c:v>
                </c:pt>
                <c:pt idx="3323">
                  <c:v>188515</c:v>
                </c:pt>
                <c:pt idx="3324">
                  <c:v>188515</c:v>
                </c:pt>
                <c:pt idx="3325">
                  <c:v>188515</c:v>
                </c:pt>
                <c:pt idx="3326">
                  <c:v>172305</c:v>
                </c:pt>
                <c:pt idx="3327">
                  <c:v>172305</c:v>
                </c:pt>
                <c:pt idx="3328">
                  <c:v>172305</c:v>
                </c:pt>
                <c:pt idx="3329">
                  <c:v>172305</c:v>
                </c:pt>
                <c:pt idx="3330">
                  <c:v>172305</c:v>
                </c:pt>
                <c:pt idx="3331">
                  <c:v>172305</c:v>
                </c:pt>
                <c:pt idx="3332">
                  <c:v>172305</c:v>
                </c:pt>
                <c:pt idx="3333">
                  <c:v>172305</c:v>
                </c:pt>
                <c:pt idx="3334">
                  <c:v>172305</c:v>
                </c:pt>
                <c:pt idx="3335">
                  <c:v>172305</c:v>
                </c:pt>
                <c:pt idx="3336">
                  <c:v>172305</c:v>
                </c:pt>
                <c:pt idx="3337">
                  <c:v>172305</c:v>
                </c:pt>
                <c:pt idx="3338">
                  <c:v>172305</c:v>
                </c:pt>
                <c:pt idx="3339">
                  <c:v>172305</c:v>
                </c:pt>
                <c:pt idx="3340">
                  <c:v>172305</c:v>
                </c:pt>
                <c:pt idx="3341">
                  <c:v>172305</c:v>
                </c:pt>
                <c:pt idx="3342">
                  <c:v>172305</c:v>
                </c:pt>
                <c:pt idx="3343">
                  <c:v>172305</c:v>
                </c:pt>
                <c:pt idx="3344">
                  <c:v>172305</c:v>
                </c:pt>
                <c:pt idx="3345">
                  <c:v>172305</c:v>
                </c:pt>
                <c:pt idx="3346">
                  <c:v>172305</c:v>
                </c:pt>
                <c:pt idx="3347">
                  <c:v>172305</c:v>
                </c:pt>
                <c:pt idx="3348">
                  <c:v>172305</c:v>
                </c:pt>
                <c:pt idx="3349">
                  <c:v>172305</c:v>
                </c:pt>
                <c:pt idx="3350">
                  <c:v>172305</c:v>
                </c:pt>
                <c:pt idx="3351">
                  <c:v>172305</c:v>
                </c:pt>
                <c:pt idx="3352">
                  <c:v>172305</c:v>
                </c:pt>
                <c:pt idx="3353">
                  <c:v>172305</c:v>
                </c:pt>
                <c:pt idx="3354">
                  <c:v>172305</c:v>
                </c:pt>
                <c:pt idx="3355">
                  <c:v>172305</c:v>
                </c:pt>
                <c:pt idx="3356">
                  <c:v>172305</c:v>
                </c:pt>
                <c:pt idx="3357">
                  <c:v>172305</c:v>
                </c:pt>
                <c:pt idx="3358">
                  <c:v>172305</c:v>
                </c:pt>
                <c:pt idx="3359">
                  <c:v>172305</c:v>
                </c:pt>
                <c:pt idx="3360">
                  <c:v>172305</c:v>
                </c:pt>
                <c:pt idx="3361">
                  <c:v>172305</c:v>
                </c:pt>
                <c:pt idx="3362">
                  <c:v>172305</c:v>
                </c:pt>
                <c:pt idx="3363">
                  <c:v>172305</c:v>
                </c:pt>
                <c:pt idx="3364">
                  <c:v>172305</c:v>
                </c:pt>
                <c:pt idx="3365">
                  <c:v>172305</c:v>
                </c:pt>
                <c:pt idx="3366">
                  <c:v>172305</c:v>
                </c:pt>
                <c:pt idx="3367">
                  <c:v>172305</c:v>
                </c:pt>
                <c:pt idx="3368">
                  <c:v>172305</c:v>
                </c:pt>
                <c:pt idx="3369">
                  <c:v>172305</c:v>
                </c:pt>
                <c:pt idx="3370">
                  <c:v>172305</c:v>
                </c:pt>
                <c:pt idx="3371">
                  <c:v>172305</c:v>
                </c:pt>
                <c:pt idx="3372">
                  <c:v>172305</c:v>
                </c:pt>
                <c:pt idx="3373">
                  <c:v>183415</c:v>
                </c:pt>
                <c:pt idx="3374">
                  <c:v>183415</c:v>
                </c:pt>
                <c:pt idx="3375">
                  <c:v>183415</c:v>
                </c:pt>
                <c:pt idx="3376">
                  <c:v>183415</c:v>
                </c:pt>
                <c:pt idx="3377">
                  <c:v>183415</c:v>
                </c:pt>
                <c:pt idx="3378">
                  <c:v>183415</c:v>
                </c:pt>
                <c:pt idx="3379">
                  <c:v>183415</c:v>
                </c:pt>
                <c:pt idx="3380">
                  <c:v>183415</c:v>
                </c:pt>
                <c:pt idx="3381">
                  <c:v>183415</c:v>
                </c:pt>
                <c:pt idx="3382">
                  <c:v>183415</c:v>
                </c:pt>
                <c:pt idx="3383">
                  <c:v>183415</c:v>
                </c:pt>
                <c:pt idx="3384">
                  <c:v>183415</c:v>
                </c:pt>
                <c:pt idx="3385">
                  <c:v>183415</c:v>
                </c:pt>
                <c:pt idx="3386">
                  <c:v>183415</c:v>
                </c:pt>
                <c:pt idx="3387">
                  <c:v>183415</c:v>
                </c:pt>
                <c:pt idx="3388">
                  <c:v>183415</c:v>
                </c:pt>
                <c:pt idx="3389">
                  <c:v>183415</c:v>
                </c:pt>
                <c:pt idx="3390">
                  <c:v>183415</c:v>
                </c:pt>
                <c:pt idx="3391">
                  <c:v>183415</c:v>
                </c:pt>
                <c:pt idx="3392">
                  <c:v>180720</c:v>
                </c:pt>
                <c:pt idx="3393">
                  <c:v>180720</c:v>
                </c:pt>
                <c:pt idx="3394">
                  <c:v>180720</c:v>
                </c:pt>
                <c:pt idx="3395">
                  <c:v>180720</c:v>
                </c:pt>
                <c:pt idx="3396">
                  <c:v>180720</c:v>
                </c:pt>
                <c:pt idx="3397">
                  <c:v>180720</c:v>
                </c:pt>
                <c:pt idx="3398">
                  <c:v>180720</c:v>
                </c:pt>
                <c:pt idx="3399">
                  <c:v>180720</c:v>
                </c:pt>
                <c:pt idx="3400">
                  <c:v>180720</c:v>
                </c:pt>
                <c:pt idx="3401">
                  <c:v>180720</c:v>
                </c:pt>
                <c:pt idx="3402">
                  <c:v>179495</c:v>
                </c:pt>
                <c:pt idx="3403">
                  <c:v>179495</c:v>
                </c:pt>
                <c:pt idx="3404">
                  <c:v>179495</c:v>
                </c:pt>
                <c:pt idx="3405">
                  <c:v>179495</c:v>
                </c:pt>
                <c:pt idx="3406">
                  <c:v>179495</c:v>
                </c:pt>
                <c:pt idx="3407">
                  <c:v>179495</c:v>
                </c:pt>
                <c:pt idx="3408">
                  <c:v>179495</c:v>
                </c:pt>
                <c:pt idx="3409">
                  <c:v>179495</c:v>
                </c:pt>
                <c:pt idx="3410">
                  <c:v>179495</c:v>
                </c:pt>
                <c:pt idx="3411">
                  <c:v>179495</c:v>
                </c:pt>
                <c:pt idx="3412">
                  <c:v>179495</c:v>
                </c:pt>
                <c:pt idx="3413">
                  <c:v>179495</c:v>
                </c:pt>
                <c:pt idx="3414">
                  <c:v>179495</c:v>
                </c:pt>
                <c:pt idx="3415">
                  <c:v>179495</c:v>
                </c:pt>
                <c:pt idx="3416">
                  <c:v>179495</c:v>
                </c:pt>
                <c:pt idx="3417">
                  <c:v>179495</c:v>
                </c:pt>
                <c:pt idx="3418">
                  <c:v>179495</c:v>
                </c:pt>
                <c:pt idx="3419">
                  <c:v>179495</c:v>
                </c:pt>
                <c:pt idx="3420">
                  <c:v>179495</c:v>
                </c:pt>
                <c:pt idx="3421">
                  <c:v>179495</c:v>
                </c:pt>
                <c:pt idx="3422">
                  <c:v>179495</c:v>
                </c:pt>
                <c:pt idx="3423">
                  <c:v>179495</c:v>
                </c:pt>
                <c:pt idx="3424">
                  <c:v>179495</c:v>
                </c:pt>
                <c:pt idx="3425">
                  <c:v>179495</c:v>
                </c:pt>
                <c:pt idx="3426">
                  <c:v>179495</c:v>
                </c:pt>
                <c:pt idx="3427">
                  <c:v>179495</c:v>
                </c:pt>
                <c:pt idx="3428">
                  <c:v>205780</c:v>
                </c:pt>
                <c:pt idx="3429">
                  <c:v>205780</c:v>
                </c:pt>
                <c:pt idx="3430">
                  <c:v>205780</c:v>
                </c:pt>
                <c:pt idx="3431">
                  <c:v>205780</c:v>
                </c:pt>
                <c:pt idx="3432">
                  <c:v>205780</c:v>
                </c:pt>
                <c:pt idx="3433">
                  <c:v>205780</c:v>
                </c:pt>
                <c:pt idx="3434">
                  <c:v>205780</c:v>
                </c:pt>
                <c:pt idx="3435">
                  <c:v>205780</c:v>
                </c:pt>
                <c:pt idx="3436">
                  <c:v>205780</c:v>
                </c:pt>
                <c:pt idx="3437">
                  <c:v>205780</c:v>
                </c:pt>
                <c:pt idx="3438">
                  <c:v>179495</c:v>
                </c:pt>
                <c:pt idx="3439">
                  <c:v>179495</c:v>
                </c:pt>
                <c:pt idx="3440">
                  <c:v>179495</c:v>
                </c:pt>
                <c:pt idx="3441">
                  <c:v>179495</c:v>
                </c:pt>
                <c:pt idx="3442">
                  <c:v>179495</c:v>
                </c:pt>
                <c:pt idx="3443">
                  <c:v>179495</c:v>
                </c:pt>
                <c:pt idx="3444">
                  <c:v>179495</c:v>
                </c:pt>
                <c:pt idx="3445">
                  <c:v>179495</c:v>
                </c:pt>
                <c:pt idx="3446">
                  <c:v>179495</c:v>
                </c:pt>
                <c:pt idx="3447">
                  <c:v>179495</c:v>
                </c:pt>
                <c:pt idx="3448">
                  <c:v>179495</c:v>
                </c:pt>
                <c:pt idx="3449">
                  <c:v>179495</c:v>
                </c:pt>
                <c:pt idx="3450">
                  <c:v>179495</c:v>
                </c:pt>
                <c:pt idx="3451">
                  <c:v>179495</c:v>
                </c:pt>
                <c:pt idx="3452">
                  <c:v>179495</c:v>
                </c:pt>
                <c:pt idx="3453">
                  <c:v>179495</c:v>
                </c:pt>
                <c:pt idx="3454">
                  <c:v>179495</c:v>
                </c:pt>
                <c:pt idx="3455">
                  <c:v>179495</c:v>
                </c:pt>
                <c:pt idx="3456">
                  <c:v>179495</c:v>
                </c:pt>
                <c:pt idx="3457">
                  <c:v>190030</c:v>
                </c:pt>
                <c:pt idx="3458">
                  <c:v>190030</c:v>
                </c:pt>
                <c:pt idx="3459">
                  <c:v>190030</c:v>
                </c:pt>
                <c:pt idx="3460">
                  <c:v>190030</c:v>
                </c:pt>
                <c:pt idx="3461">
                  <c:v>190030</c:v>
                </c:pt>
                <c:pt idx="3462">
                  <c:v>190030</c:v>
                </c:pt>
                <c:pt idx="3463">
                  <c:v>190030</c:v>
                </c:pt>
                <c:pt idx="3464">
                  <c:v>190030</c:v>
                </c:pt>
                <c:pt idx="3465">
                  <c:v>190030</c:v>
                </c:pt>
                <c:pt idx="3466">
                  <c:v>190030</c:v>
                </c:pt>
                <c:pt idx="3467">
                  <c:v>190030</c:v>
                </c:pt>
                <c:pt idx="3468">
                  <c:v>190030</c:v>
                </c:pt>
                <c:pt idx="3469">
                  <c:v>190030</c:v>
                </c:pt>
                <c:pt idx="3470">
                  <c:v>190030</c:v>
                </c:pt>
                <c:pt idx="3471">
                  <c:v>190030</c:v>
                </c:pt>
                <c:pt idx="3472">
                  <c:v>190030</c:v>
                </c:pt>
                <c:pt idx="3473">
                  <c:v>190030</c:v>
                </c:pt>
                <c:pt idx="3474">
                  <c:v>190030</c:v>
                </c:pt>
                <c:pt idx="3475">
                  <c:v>190030</c:v>
                </c:pt>
                <c:pt idx="3476">
                  <c:v>190030</c:v>
                </c:pt>
                <c:pt idx="3477">
                  <c:v>190030</c:v>
                </c:pt>
                <c:pt idx="3478">
                  <c:v>190030</c:v>
                </c:pt>
                <c:pt idx="3479">
                  <c:v>190030</c:v>
                </c:pt>
                <c:pt idx="3480">
                  <c:v>190030</c:v>
                </c:pt>
                <c:pt idx="3481">
                  <c:v>190030</c:v>
                </c:pt>
                <c:pt idx="3482">
                  <c:v>190030</c:v>
                </c:pt>
                <c:pt idx="3483">
                  <c:v>190765</c:v>
                </c:pt>
                <c:pt idx="3484">
                  <c:v>190765</c:v>
                </c:pt>
                <c:pt idx="3485">
                  <c:v>190765</c:v>
                </c:pt>
                <c:pt idx="3486">
                  <c:v>190765</c:v>
                </c:pt>
                <c:pt idx="3487">
                  <c:v>190765</c:v>
                </c:pt>
                <c:pt idx="3488">
                  <c:v>190765</c:v>
                </c:pt>
                <c:pt idx="3489">
                  <c:v>190765</c:v>
                </c:pt>
                <c:pt idx="3490">
                  <c:v>190765</c:v>
                </c:pt>
                <c:pt idx="3491">
                  <c:v>190765</c:v>
                </c:pt>
                <c:pt idx="3492">
                  <c:v>190765</c:v>
                </c:pt>
                <c:pt idx="3493">
                  <c:v>190765</c:v>
                </c:pt>
                <c:pt idx="3494">
                  <c:v>190765</c:v>
                </c:pt>
                <c:pt idx="3495">
                  <c:v>190765</c:v>
                </c:pt>
                <c:pt idx="3496">
                  <c:v>190765</c:v>
                </c:pt>
                <c:pt idx="3497">
                  <c:v>190765</c:v>
                </c:pt>
                <c:pt idx="3498">
                  <c:v>190765</c:v>
                </c:pt>
                <c:pt idx="3499">
                  <c:v>190765</c:v>
                </c:pt>
                <c:pt idx="3500">
                  <c:v>190765</c:v>
                </c:pt>
                <c:pt idx="3501">
                  <c:v>190765</c:v>
                </c:pt>
                <c:pt idx="3502">
                  <c:v>190765</c:v>
                </c:pt>
                <c:pt idx="3503">
                  <c:v>190765</c:v>
                </c:pt>
                <c:pt idx="3504">
                  <c:v>190765</c:v>
                </c:pt>
                <c:pt idx="3505">
                  <c:v>190765</c:v>
                </c:pt>
                <c:pt idx="3506">
                  <c:v>190765</c:v>
                </c:pt>
                <c:pt idx="3507">
                  <c:v>190765</c:v>
                </c:pt>
                <c:pt idx="3508">
                  <c:v>190765</c:v>
                </c:pt>
                <c:pt idx="3509">
                  <c:v>190765</c:v>
                </c:pt>
                <c:pt idx="3510">
                  <c:v>190765</c:v>
                </c:pt>
                <c:pt idx="3511">
                  <c:v>189265</c:v>
                </c:pt>
                <c:pt idx="3512">
                  <c:v>189265</c:v>
                </c:pt>
                <c:pt idx="3513">
                  <c:v>189265</c:v>
                </c:pt>
                <c:pt idx="3514">
                  <c:v>189265</c:v>
                </c:pt>
                <c:pt idx="3515">
                  <c:v>189265</c:v>
                </c:pt>
                <c:pt idx="3516">
                  <c:v>189265</c:v>
                </c:pt>
                <c:pt idx="3517">
                  <c:v>189265</c:v>
                </c:pt>
                <c:pt idx="3518">
                  <c:v>189265</c:v>
                </c:pt>
                <c:pt idx="3519">
                  <c:v>189265</c:v>
                </c:pt>
                <c:pt idx="3520">
                  <c:v>189265</c:v>
                </c:pt>
                <c:pt idx="3521">
                  <c:v>189265</c:v>
                </c:pt>
                <c:pt idx="3522">
                  <c:v>189265</c:v>
                </c:pt>
                <c:pt idx="3523">
                  <c:v>189265</c:v>
                </c:pt>
                <c:pt idx="3524">
                  <c:v>189265</c:v>
                </c:pt>
                <c:pt idx="3525">
                  <c:v>189265</c:v>
                </c:pt>
                <c:pt idx="3526">
                  <c:v>189265</c:v>
                </c:pt>
                <c:pt idx="3527">
                  <c:v>189265</c:v>
                </c:pt>
                <c:pt idx="3528">
                  <c:v>189265</c:v>
                </c:pt>
                <c:pt idx="3529">
                  <c:v>189265</c:v>
                </c:pt>
                <c:pt idx="3530">
                  <c:v>189265</c:v>
                </c:pt>
                <c:pt idx="3531">
                  <c:v>189265</c:v>
                </c:pt>
                <c:pt idx="3532">
                  <c:v>189265</c:v>
                </c:pt>
                <c:pt idx="3533">
                  <c:v>189265</c:v>
                </c:pt>
                <c:pt idx="3534">
                  <c:v>189265</c:v>
                </c:pt>
                <c:pt idx="3535">
                  <c:v>189265</c:v>
                </c:pt>
                <c:pt idx="3536">
                  <c:v>189265</c:v>
                </c:pt>
                <c:pt idx="3537">
                  <c:v>189265</c:v>
                </c:pt>
                <c:pt idx="3538">
                  <c:v>189265</c:v>
                </c:pt>
                <c:pt idx="3539">
                  <c:v>189265</c:v>
                </c:pt>
                <c:pt idx="3540">
                  <c:v>189265</c:v>
                </c:pt>
                <c:pt idx="3541">
                  <c:v>189265</c:v>
                </c:pt>
                <c:pt idx="3542">
                  <c:v>189265</c:v>
                </c:pt>
                <c:pt idx="3543">
                  <c:v>189265</c:v>
                </c:pt>
                <c:pt idx="3544">
                  <c:v>189265</c:v>
                </c:pt>
                <c:pt idx="3545">
                  <c:v>189265</c:v>
                </c:pt>
                <c:pt idx="3546">
                  <c:v>189265</c:v>
                </c:pt>
                <c:pt idx="3547">
                  <c:v>189265</c:v>
                </c:pt>
                <c:pt idx="3548">
                  <c:v>189265</c:v>
                </c:pt>
                <c:pt idx="3549">
                  <c:v>189265</c:v>
                </c:pt>
                <c:pt idx="3550">
                  <c:v>189265</c:v>
                </c:pt>
                <c:pt idx="3551">
                  <c:v>189265</c:v>
                </c:pt>
                <c:pt idx="3552">
                  <c:v>189265</c:v>
                </c:pt>
                <c:pt idx="3553">
                  <c:v>189265</c:v>
                </c:pt>
                <c:pt idx="3554">
                  <c:v>189265</c:v>
                </c:pt>
                <c:pt idx="3555">
                  <c:v>189265</c:v>
                </c:pt>
                <c:pt idx="3556">
                  <c:v>189265</c:v>
                </c:pt>
                <c:pt idx="3557">
                  <c:v>189265</c:v>
                </c:pt>
                <c:pt idx="3558">
                  <c:v>189265</c:v>
                </c:pt>
                <c:pt idx="3559">
                  <c:v>189265</c:v>
                </c:pt>
                <c:pt idx="3560">
                  <c:v>189265</c:v>
                </c:pt>
                <c:pt idx="3561">
                  <c:v>189265</c:v>
                </c:pt>
                <c:pt idx="3562">
                  <c:v>189265</c:v>
                </c:pt>
                <c:pt idx="3563">
                  <c:v>189265</c:v>
                </c:pt>
                <c:pt idx="3564">
                  <c:v>189265</c:v>
                </c:pt>
                <c:pt idx="3565">
                  <c:v>189265</c:v>
                </c:pt>
                <c:pt idx="3566">
                  <c:v>189265</c:v>
                </c:pt>
                <c:pt idx="3567">
                  <c:v>189265</c:v>
                </c:pt>
                <c:pt idx="3568">
                  <c:v>189265</c:v>
                </c:pt>
                <c:pt idx="3569">
                  <c:v>189265</c:v>
                </c:pt>
                <c:pt idx="3570">
                  <c:v>189265</c:v>
                </c:pt>
                <c:pt idx="3571">
                  <c:v>189265</c:v>
                </c:pt>
                <c:pt idx="3572">
                  <c:v>189265</c:v>
                </c:pt>
                <c:pt idx="3573">
                  <c:v>189265</c:v>
                </c:pt>
                <c:pt idx="3574">
                  <c:v>189265</c:v>
                </c:pt>
                <c:pt idx="3575">
                  <c:v>189265</c:v>
                </c:pt>
                <c:pt idx="3576">
                  <c:v>189265</c:v>
                </c:pt>
                <c:pt idx="3577">
                  <c:v>189265</c:v>
                </c:pt>
                <c:pt idx="3578">
                  <c:v>189265</c:v>
                </c:pt>
                <c:pt idx="3579">
                  <c:v>189265</c:v>
                </c:pt>
                <c:pt idx="3580">
                  <c:v>189265</c:v>
                </c:pt>
                <c:pt idx="3581">
                  <c:v>189265</c:v>
                </c:pt>
                <c:pt idx="3582">
                  <c:v>189265</c:v>
                </c:pt>
                <c:pt idx="3583">
                  <c:v>189265</c:v>
                </c:pt>
                <c:pt idx="3584">
                  <c:v>189265</c:v>
                </c:pt>
                <c:pt idx="3585">
                  <c:v>189265</c:v>
                </c:pt>
                <c:pt idx="3586">
                  <c:v>189265</c:v>
                </c:pt>
                <c:pt idx="3587">
                  <c:v>189265</c:v>
                </c:pt>
                <c:pt idx="3588">
                  <c:v>189265</c:v>
                </c:pt>
                <c:pt idx="3589">
                  <c:v>189265</c:v>
                </c:pt>
                <c:pt idx="3590">
                  <c:v>189265</c:v>
                </c:pt>
                <c:pt idx="3591">
                  <c:v>189265</c:v>
                </c:pt>
                <c:pt idx="3592">
                  <c:v>189265</c:v>
                </c:pt>
                <c:pt idx="3593">
                  <c:v>189265</c:v>
                </c:pt>
                <c:pt idx="3594">
                  <c:v>189265</c:v>
                </c:pt>
                <c:pt idx="3595">
                  <c:v>189265</c:v>
                </c:pt>
                <c:pt idx="3596">
                  <c:v>189265</c:v>
                </c:pt>
                <c:pt idx="3597">
                  <c:v>189265</c:v>
                </c:pt>
                <c:pt idx="3598">
                  <c:v>189265</c:v>
                </c:pt>
                <c:pt idx="3599">
                  <c:v>189265</c:v>
                </c:pt>
                <c:pt idx="3600">
                  <c:v>189265</c:v>
                </c:pt>
                <c:pt idx="3601">
                  <c:v>189265</c:v>
                </c:pt>
                <c:pt idx="3602">
                  <c:v>189265</c:v>
                </c:pt>
                <c:pt idx="3603">
                  <c:v>189265</c:v>
                </c:pt>
                <c:pt idx="3604">
                  <c:v>189265</c:v>
                </c:pt>
                <c:pt idx="3605">
                  <c:v>189265</c:v>
                </c:pt>
                <c:pt idx="3606">
                  <c:v>189265</c:v>
                </c:pt>
                <c:pt idx="3607">
                  <c:v>189265</c:v>
                </c:pt>
                <c:pt idx="3608">
                  <c:v>189265</c:v>
                </c:pt>
                <c:pt idx="3609">
                  <c:v>189265</c:v>
                </c:pt>
                <c:pt idx="3610">
                  <c:v>189265</c:v>
                </c:pt>
                <c:pt idx="3611">
                  <c:v>189265</c:v>
                </c:pt>
                <c:pt idx="3612">
                  <c:v>189265</c:v>
                </c:pt>
                <c:pt idx="3613">
                  <c:v>189265</c:v>
                </c:pt>
                <c:pt idx="3614">
                  <c:v>189265</c:v>
                </c:pt>
                <c:pt idx="3615">
                  <c:v>189265</c:v>
                </c:pt>
                <c:pt idx="3616">
                  <c:v>189265</c:v>
                </c:pt>
                <c:pt idx="3617">
                  <c:v>189265</c:v>
                </c:pt>
                <c:pt idx="3618">
                  <c:v>189265</c:v>
                </c:pt>
                <c:pt idx="3619">
                  <c:v>189265</c:v>
                </c:pt>
                <c:pt idx="3620">
                  <c:v>189265</c:v>
                </c:pt>
                <c:pt idx="3621">
                  <c:v>189265</c:v>
                </c:pt>
                <c:pt idx="3622">
                  <c:v>189265</c:v>
                </c:pt>
                <c:pt idx="3623">
                  <c:v>187030</c:v>
                </c:pt>
                <c:pt idx="3624">
                  <c:v>187030</c:v>
                </c:pt>
                <c:pt idx="3625">
                  <c:v>187030</c:v>
                </c:pt>
                <c:pt idx="3626">
                  <c:v>187030</c:v>
                </c:pt>
                <c:pt idx="3627">
                  <c:v>187030</c:v>
                </c:pt>
                <c:pt idx="3628">
                  <c:v>187030</c:v>
                </c:pt>
                <c:pt idx="3629">
                  <c:v>187030</c:v>
                </c:pt>
                <c:pt idx="3630">
                  <c:v>187030</c:v>
                </c:pt>
                <c:pt idx="3631">
                  <c:v>187030</c:v>
                </c:pt>
                <c:pt idx="3632">
                  <c:v>187030</c:v>
                </c:pt>
                <c:pt idx="3633">
                  <c:v>187030</c:v>
                </c:pt>
                <c:pt idx="3634">
                  <c:v>187030</c:v>
                </c:pt>
                <c:pt idx="3635">
                  <c:v>187030</c:v>
                </c:pt>
                <c:pt idx="3636">
                  <c:v>187030</c:v>
                </c:pt>
                <c:pt idx="3637">
                  <c:v>187030</c:v>
                </c:pt>
                <c:pt idx="3638">
                  <c:v>187030</c:v>
                </c:pt>
                <c:pt idx="3639">
                  <c:v>187030</c:v>
                </c:pt>
                <c:pt idx="3640">
                  <c:v>187030</c:v>
                </c:pt>
                <c:pt idx="3641">
                  <c:v>187030</c:v>
                </c:pt>
                <c:pt idx="3642">
                  <c:v>187030</c:v>
                </c:pt>
                <c:pt idx="3643">
                  <c:v>187030</c:v>
                </c:pt>
                <c:pt idx="3644">
                  <c:v>187030</c:v>
                </c:pt>
                <c:pt idx="3645">
                  <c:v>187030</c:v>
                </c:pt>
                <c:pt idx="3646">
                  <c:v>187030</c:v>
                </c:pt>
                <c:pt idx="3647">
                  <c:v>187030</c:v>
                </c:pt>
                <c:pt idx="3648">
                  <c:v>187030</c:v>
                </c:pt>
                <c:pt idx="3649">
                  <c:v>187030</c:v>
                </c:pt>
                <c:pt idx="3650">
                  <c:v>187030</c:v>
                </c:pt>
                <c:pt idx="3651">
                  <c:v>187030</c:v>
                </c:pt>
                <c:pt idx="3652">
                  <c:v>187030</c:v>
                </c:pt>
                <c:pt idx="3653">
                  <c:v>187030</c:v>
                </c:pt>
                <c:pt idx="3654">
                  <c:v>187030</c:v>
                </c:pt>
                <c:pt idx="3655">
                  <c:v>187030</c:v>
                </c:pt>
                <c:pt idx="3656">
                  <c:v>187030</c:v>
                </c:pt>
                <c:pt idx="3657">
                  <c:v>187030</c:v>
                </c:pt>
                <c:pt idx="3658">
                  <c:v>187030</c:v>
                </c:pt>
                <c:pt idx="3659">
                  <c:v>187030</c:v>
                </c:pt>
                <c:pt idx="3660">
                  <c:v>187030</c:v>
                </c:pt>
                <c:pt idx="3661">
                  <c:v>187030</c:v>
                </c:pt>
                <c:pt idx="3662">
                  <c:v>187030</c:v>
                </c:pt>
                <c:pt idx="3663">
                  <c:v>187030</c:v>
                </c:pt>
                <c:pt idx="3664">
                  <c:v>187030</c:v>
                </c:pt>
                <c:pt idx="3665">
                  <c:v>187030</c:v>
                </c:pt>
                <c:pt idx="3666">
                  <c:v>187030</c:v>
                </c:pt>
                <c:pt idx="3667">
                  <c:v>187030</c:v>
                </c:pt>
                <c:pt idx="3668">
                  <c:v>187030</c:v>
                </c:pt>
                <c:pt idx="3669">
                  <c:v>187030</c:v>
                </c:pt>
                <c:pt idx="3670">
                  <c:v>187030</c:v>
                </c:pt>
                <c:pt idx="3671">
                  <c:v>187030</c:v>
                </c:pt>
                <c:pt idx="3672">
                  <c:v>187030</c:v>
                </c:pt>
                <c:pt idx="3673">
                  <c:v>187030</c:v>
                </c:pt>
                <c:pt idx="3674">
                  <c:v>187030</c:v>
                </c:pt>
                <c:pt idx="3675">
                  <c:v>187030</c:v>
                </c:pt>
                <c:pt idx="3676">
                  <c:v>187030</c:v>
                </c:pt>
                <c:pt idx="3677">
                  <c:v>187030</c:v>
                </c:pt>
                <c:pt idx="3678">
                  <c:v>183540</c:v>
                </c:pt>
                <c:pt idx="3679">
                  <c:v>183540</c:v>
                </c:pt>
                <c:pt idx="3680">
                  <c:v>183540</c:v>
                </c:pt>
                <c:pt idx="3681">
                  <c:v>183540</c:v>
                </c:pt>
                <c:pt idx="3682">
                  <c:v>183540</c:v>
                </c:pt>
                <c:pt idx="3683">
                  <c:v>183540</c:v>
                </c:pt>
                <c:pt idx="3684">
                  <c:v>183540</c:v>
                </c:pt>
                <c:pt idx="3685">
                  <c:v>183540</c:v>
                </c:pt>
                <c:pt idx="3686">
                  <c:v>183540</c:v>
                </c:pt>
                <c:pt idx="3687">
                  <c:v>183540</c:v>
                </c:pt>
                <c:pt idx="3688">
                  <c:v>183540</c:v>
                </c:pt>
                <c:pt idx="3689">
                  <c:v>183540</c:v>
                </c:pt>
                <c:pt idx="3690">
                  <c:v>183540</c:v>
                </c:pt>
                <c:pt idx="3691">
                  <c:v>183540</c:v>
                </c:pt>
                <c:pt idx="3692">
                  <c:v>183540</c:v>
                </c:pt>
                <c:pt idx="3693">
                  <c:v>183540</c:v>
                </c:pt>
                <c:pt idx="3694">
                  <c:v>183540</c:v>
                </c:pt>
                <c:pt idx="3695">
                  <c:v>183540</c:v>
                </c:pt>
                <c:pt idx="3696">
                  <c:v>183540</c:v>
                </c:pt>
                <c:pt idx="3697">
                  <c:v>183540</c:v>
                </c:pt>
                <c:pt idx="3698">
                  <c:v>183540</c:v>
                </c:pt>
                <c:pt idx="3699">
                  <c:v>183540</c:v>
                </c:pt>
                <c:pt idx="3700">
                  <c:v>183540</c:v>
                </c:pt>
                <c:pt idx="3701">
                  <c:v>183540</c:v>
                </c:pt>
                <c:pt idx="3702">
                  <c:v>183540</c:v>
                </c:pt>
                <c:pt idx="3703">
                  <c:v>183540</c:v>
                </c:pt>
                <c:pt idx="3704">
                  <c:v>183540</c:v>
                </c:pt>
                <c:pt idx="3705">
                  <c:v>183540</c:v>
                </c:pt>
                <c:pt idx="3706">
                  <c:v>183540</c:v>
                </c:pt>
                <c:pt idx="3707">
                  <c:v>175375</c:v>
                </c:pt>
                <c:pt idx="3708">
                  <c:v>175375</c:v>
                </c:pt>
                <c:pt idx="3709">
                  <c:v>175375</c:v>
                </c:pt>
                <c:pt idx="3710">
                  <c:v>175375</c:v>
                </c:pt>
                <c:pt idx="3711">
                  <c:v>175375</c:v>
                </c:pt>
                <c:pt idx="3712">
                  <c:v>175375</c:v>
                </c:pt>
                <c:pt idx="3713">
                  <c:v>175375</c:v>
                </c:pt>
                <c:pt idx="3714">
                  <c:v>175375</c:v>
                </c:pt>
                <c:pt idx="3715">
                  <c:v>175375</c:v>
                </c:pt>
                <c:pt idx="3716">
                  <c:v>175375</c:v>
                </c:pt>
                <c:pt idx="3717">
                  <c:v>175375</c:v>
                </c:pt>
                <c:pt idx="3718">
                  <c:v>175375</c:v>
                </c:pt>
                <c:pt idx="3719">
                  <c:v>175375</c:v>
                </c:pt>
                <c:pt idx="3720">
                  <c:v>175375</c:v>
                </c:pt>
                <c:pt idx="3721">
                  <c:v>175375</c:v>
                </c:pt>
                <c:pt idx="3722">
                  <c:v>175375</c:v>
                </c:pt>
                <c:pt idx="3723">
                  <c:v>175375</c:v>
                </c:pt>
                <c:pt idx="3724">
                  <c:v>175375</c:v>
                </c:pt>
                <c:pt idx="3725">
                  <c:v>175375</c:v>
                </c:pt>
                <c:pt idx="3726">
                  <c:v>175375</c:v>
                </c:pt>
                <c:pt idx="3727">
                  <c:v>175375</c:v>
                </c:pt>
                <c:pt idx="3728">
                  <c:v>175375</c:v>
                </c:pt>
                <c:pt idx="3729">
                  <c:v>175375</c:v>
                </c:pt>
                <c:pt idx="3730">
                  <c:v>175375</c:v>
                </c:pt>
                <c:pt idx="3731">
                  <c:v>175865</c:v>
                </c:pt>
                <c:pt idx="3732">
                  <c:v>175865</c:v>
                </c:pt>
                <c:pt idx="3733">
                  <c:v>169509.999999999</c:v>
                </c:pt>
                <c:pt idx="3734">
                  <c:v>169509.999999999</c:v>
                </c:pt>
                <c:pt idx="3735">
                  <c:v>169509.999999999</c:v>
                </c:pt>
                <c:pt idx="3736">
                  <c:v>169509.999999999</c:v>
                </c:pt>
                <c:pt idx="3737">
                  <c:v>169509.999999999</c:v>
                </c:pt>
                <c:pt idx="3738">
                  <c:v>169509.999999999</c:v>
                </c:pt>
                <c:pt idx="3739">
                  <c:v>169509.999999999</c:v>
                </c:pt>
                <c:pt idx="3740">
                  <c:v>169509.999999999</c:v>
                </c:pt>
                <c:pt idx="3741">
                  <c:v>161650</c:v>
                </c:pt>
                <c:pt idx="3742">
                  <c:v>161650</c:v>
                </c:pt>
                <c:pt idx="3743">
                  <c:v>161650</c:v>
                </c:pt>
                <c:pt idx="3744">
                  <c:v>161650</c:v>
                </c:pt>
                <c:pt idx="3745">
                  <c:v>161650</c:v>
                </c:pt>
                <c:pt idx="3746">
                  <c:v>161650</c:v>
                </c:pt>
                <c:pt idx="3747">
                  <c:v>161650</c:v>
                </c:pt>
                <c:pt idx="3748">
                  <c:v>161650</c:v>
                </c:pt>
                <c:pt idx="3749">
                  <c:v>161650</c:v>
                </c:pt>
                <c:pt idx="3750">
                  <c:v>161650</c:v>
                </c:pt>
                <c:pt idx="3751">
                  <c:v>161650</c:v>
                </c:pt>
                <c:pt idx="3752">
                  <c:v>161650</c:v>
                </c:pt>
                <c:pt idx="3753">
                  <c:v>161650</c:v>
                </c:pt>
                <c:pt idx="3754">
                  <c:v>169509.999999999</c:v>
                </c:pt>
                <c:pt idx="3755">
                  <c:v>169509.999999999</c:v>
                </c:pt>
                <c:pt idx="3756">
                  <c:v>169509.999999999</c:v>
                </c:pt>
                <c:pt idx="3757">
                  <c:v>169509.999999999</c:v>
                </c:pt>
                <c:pt idx="3758">
                  <c:v>172549.999999999</c:v>
                </c:pt>
                <c:pt idx="3759">
                  <c:v>172549.999999999</c:v>
                </c:pt>
                <c:pt idx="3760">
                  <c:v>172549.999999999</c:v>
                </c:pt>
                <c:pt idx="3761">
                  <c:v>172549.999999999</c:v>
                </c:pt>
                <c:pt idx="3762">
                  <c:v>180355</c:v>
                </c:pt>
                <c:pt idx="3763">
                  <c:v>180355</c:v>
                </c:pt>
                <c:pt idx="3764">
                  <c:v>180355</c:v>
                </c:pt>
                <c:pt idx="3765">
                  <c:v>180355</c:v>
                </c:pt>
                <c:pt idx="3766">
                  <c:v>180355</c:v>
                </c:pt>
                <c:pt idx="3767">
                  <c:v>180355</c:v>
                </c:pt>
                <c:pt idx="3768">
                  <c:v>180355</c:v>
                </c:pt>
                <c:pt idx="3769">
                  <c:v>180355</c:v>
                </c:pt>
                <c:pt idx="3770">
                  <c:v>214060</c:v>
                </c:pt>
                <c:pt idx="3771">
                  <c:v>214060</c:v>
                </c:pt>
                <c:pt idx="3772">
                  <c:v>214060</c:v>
                </c:pt>
                <c:pt idx="3773">
                  <c:v>214060</c:v>
                </c:pt>
                <c:pt idx="3774">
                  <c:v>276180</c:v>
                </c:pt>
                <c:pt idx="3775">
                  <c:v>276180</c:v>
                </c:pt>
                <c:pt idx="3776">
                  <c:v>276180</c:v>
                </c:pt>
                <c:pt idx="3777">
                  <c:v>276180</c:v>
                </c:pt>
                <c:pt idx="3778">
                  <c:v>276180</c:v>
                </c:pt>
                <c:pt idx="3779">
                  <c:v>276180</c:v>
                </c:pt>
                <c:pt idx="3780">
                  <c:v>276180</c:v>
                </c:pt>
                <c:pt idx="3781">
                  <c:v>276180</c:v>
                </c:pt>
                <c:pt idx="3782">
                  <c:v>276180</c:v>
                </c:pt>
                <c:pt idx="3783">
                  <c:v>276180</c:v>
                </c:pt>
                <c:pt idx="3784">
                  <c:v>276180</c:v>
                </c:pt>
                <c:pt idx="3785">
                  <c:v>276180</c:v>
                </c:pt>
                <c:pt idx="3786">
                  <c:v>276180</c:v>
                </c:pt>
                <c:pt idx="3787">
                  <c:v>276180</c:v>
                </c:pt>
                <c:pt idx="3788">
                  <c:v>276180</c:v>
                </c:pt>
                <c:pt idx="3789">
                  <c:v>276180</c:v>
                </c:pt>
                <c:pt idx="3790">
                  <c:v>276180</c:v>
                </c:pt>
                <c:pt idx="3791">
                  <c:v>276180</c:v>
                </c:pt>
                <c:pt idx="3792">
                  <c:v>276180</c:v>
                </c:pt>
                <c:pt idx="3793">
                  <c:v>276180</c:v>
                </c:pt>
                <c:pt idx="3794">
                  <c:v>276180</c:v>
                </c:pt>
                <c:pt idx="3795">
                  <c:v>276180</c:v>
                </c:pt>
                <c:pt idx="3796">
                  <c:v>276180</c:v>
                </c:pt>
                <c:pt idx="3797">
                  <c:v>276180</c:v>
                </c:pt>
                <c:pt idx="3798">
                  <c:v>276180</c:v>
                </c:pt>
                <c:pt idx="3799">
                  <c:v>276180</c:v>
                </c:pt>
                <c:pt idx="3800">
                  <c:v>276180</c:v>
                </c:pt>
                <c:pt idx="3801">
                  <c:v>276180</c:v>
                </c:pt>
                <c:pt idx="3802">
                  <c:v>276180</c:v>
                </c:pt>
                <c:pt idx="3803">
                  <c:v>276180</c:v>
                </c:pt>
                <c:pt idx="3804">
                  <c:v>276180</c:v>
                </c:pt>
                <c:pt idx="3805">
                  <c:v>276180</c:v>
                </c:pt>
                <c:pt idx="3806">
                  <c:v>276180</c:v>
                </c:pt>
                <c:pt idx="3807">
                  <c:v>276180</c:v>
                </c:pt>
                <c:pt idx="3808">
                  <c:v>276180</c:v>
                </c:pt>
                <c:pt idx="3809">
                  <c:v>276180</c:v>
                </c:pt>
                <c:pt idx="3810">
                  <c:v>276180</c:v>
                </c:pt>
                <c:pt idx="3811">
                  <c:v>276180</c:v>
                </c:pt>
                <c:pt idx="3812">
                  <c:v>276180</c:v>
                </c:pt>
                <c:pt idx="3813">
                  <c:v>276180</c:v>
                </c:pt>
                <c:pt idx="3814">
                  <c:v>276180</c:v>
                </c:pt>
                <c:pt idx="3815">
                  <c:v>276180</c:v>
                </c:pt>
                <c:pt idx="3816">
                  <c:v>276180</c:v>
                </c:pt>
                <c:pt idx="3817">
                  <c:v>276180</c:v>
                </c:pt>
                <c:pt idx="3818">
                  <c:v>276180</c:v>
                </c:pt>
                <c:pt idx="3819">
                  <c:v>276180</c:v>
                </c:pt>
                <c:pt idx="3820">
                  <c:v>276180</c:v>
                </c:pt>
                <c:pt idx="3821">
                  <c:v>276180</c:v>
                </c:pt>
                <c:pt idx="3822">
                  <c:v>276180</c:v>
                </c:pt>
                <c:pt idx="3823">
                  <c:v>276180</c:v>
                </c:pt>
                <c:pt idx="3824">
                  <c:v>276180</c:v>
                </c:pt>
                <c:pt idx="3825">
                  <c:v>276180</c:v>
                </c:pt>
                <c:pt idx="3826">
                  <c:v>276180</c:v>
                </c:pt>
                <c:pt idx="3827">
                  <c:v>276180</c:v>
                </c:pt>
                <c:pt idx="3828">
                  <c:v>276180</c:v>
                </c:pt>
                <c:pt idx="3829">
                  <c:v>276180</c:v>
                </c:pt>
                <c:pt idx="3830">
                  <c:v>276180</c:v>
                </c:pt>
                <c:pt idx="3831">
                  <c:v>276180</c:v>
                </c:pt>
                <c:pt idx="3832">
                  <c:v>276180</c:v>
                </c:pt>
                <c:pt idx="3833">
                  <c:v>276180</c:v>
                </c:pt>
                <c:pt idx="3834">
                  <c:v>276180</c:v>
                </c:pt>
                <c:pt idx="3835">
                  <c:v>276180</c:v>
                </c:pt>
                <c:pt idx="3836">
                  <c:v>276180</c:v>
                </c:pt>
                <c:pt idx="3837">
                  <c:v>276180</c:v>
                </c:pt>
                <c:pt idx="3838">
                  <c:v>276180</c:v>
                </c:pt>
                <c:pt idx="3839">
                  <c:v>276180</c:v>
                </c:pt>
                <c:pt idx="3840">
                  <c:v>276180</c:v>
                </c:pt>
                <c:pt idx="3841">
                  <c:v>276180</c:v>
                </c:pt>
                <c:pt idx="3842">
                  <c:v>276180</c:v>
                </c:pt>
                <c:pt idx="3843">
                  <c:v>276180</c:v>
                </c:pt>
                <c:pt idx="3844">
                  <c:v>276180</c:v>
                </c:pt>
                <c:pt idx="3845">
                  <c:v>276180</c:v>
                </c:pt>
                <c:pt idx="3846">
                  <c:v>276180</c:v>
                </c:pt>
                <c:pt idx="3847">
                  <c:v>276180</c:v>
                </c:pt>
                <c:pt idx="3848">
                  <c:v>276180</c:v>
                </c:pt>
                <c:pt idx="3849">
                  <c:v>276180</c:v>
                </c:pt>
                <c:pt idx="3850">
                  <c:v>276180</c:v>
                </c:pt>
                <c:pt idx="3851">
                  <c:v>276180</c:v>
                </c:pt>
                <c:pt idx="3852">
                  <c:v>276180</c:v>
                </c:pt>
                <c:pt idx="3853">
                  <c:v>276180</c:v>
                </c:pt>
                <c:pt idx="3854">
                  <c:v>276180</c:v>
                </c:pt>
                <c:pt idx="3855">
                  <c:v>277895</c:v>
                </c:pt>
                <c:pt idx="3856">
                  <c:v>277895</c:v>
                </c:pt>
                <c:pt idx="3857">
                  <c:v>277895</c:v>
                </c:pt>
                <c:pt idx="3858">
                  <c:v>277895</c:v>
                </c:pt>
                <c:pt idx="3859">
                  <c:v>277895</c:v>
                </c:pt>
                <c:pt idx="3860">
                  <c:v>277895</c:v>
                </c:pt>
                <c:pt idx="3861">
                  <c:v>277895</c:v>
                </c:pt>
                <c:pt idx="3862">
                  <c:v>277895</c:v>
                </c:pt>
                <c:pt idx="3863">
                  <c:v>277895</c:v>
                </c:pt>
                <c:pt idx="3864">
                  <c:v>277895</c:v>
                </c:pt>
                <c:pt idx="3865">
                  <c:v>277895</c:v>
                </c:pt>
                <c:pt idx="3866">
                  <c:v>277895</c:v>
                </c:pt>
                <c:pt idx="3867">
                  <c:v>277895</c:v>
                </c:pt>
                <c:pt idx="3868">
                  <c:v>277895</c:v>
                </c:pt>
                <c:pt idx="3869">
                  <c:v>277895</c:v>
                </c:pt>
                <c:pt idx="3870">
                  <c:v>277895</c:v>
                </c:pt>
                <c:pt idx="3871">
                  <c:v>277895</c:v>
                </c:pt>
                <c:pt idx="3872">
                  <c:v>277895</c:v>
                </c:pt>
                <c:pt idx="3873">
                  <c:v>281080</c:v>
                </c:pt>
                <c:pt idx="3874">
                  <c:v>281080</c:v>
                </c:pt>
                <c:pt idx="3875">
                  <c:v>281080</c:v>
                </c:pt>
                <c:pt idx="3876">
                  <c:v>281080</c:v>
                </c:pt>
                <c:pt idx="3877">
                  <c:v>281080</c:v>
                </c:pt>
                <c:pt idx="3878">
                  <c:v>281080</c:v>
                </c:pt>
                <c:pt idx="3879">
                  <c:v>281080</c:v>
                </c:pt>
                <c:pt idx="3880">
                  <c:v>281080</c:v>
                </c:pt>
                <c:pt idx="3881">
                  <c:v>281080</c:v>
                </c:pt>
                <c:pt idx="3882">
                  <c:v>281080</c:v>
                </c:pt>
                <c:pt idx="3883">
                  <c:v>281080</c:v>
                </c:pt>
                <c:pt idx="3884">
                  <c:v>281080</c:v>
                </c:pt>
                <c:pt idx="3885">
                  <c:v>281080</c:v>
                </c:pt>
                <c:pt idx="3886">
                  <c:v>281080</c:v>
                </c:pt>
                <c:pt idx="3887">
                  <c:v>281080</c:v>
                </c:pt>
                <c:pt idx="3888">
                  <c:v>281080</c:v>
                </c:pt>
                <c:pt idx="3889">
                  <c:v>281080</c:v>
                </c:pt>
                <c:pt idx="3890">
                  <c:v>281080</c:v>
                </c:pt>
                <c:pt idx="3891">
                  <c:v>281080</c:v>
                </c:pt>
                <c:pt idx="3892">
                  <c:v>281080</c:v>
                </c:pt>
                <c:pt idx="3893">
                  <c:v>281080</c:v>
                </c:pt>
                <c:pt idx="3894">
                  <c:v>281080</c:v>
                </c:pt>
                <c:pt idx="3895">
                  <c:v>281080</c:v>
                </c:pt>
                <c:pt idx="3896">
                  <c:v>281080</c:v>
                </c:pt>
                <c:pt idx="3897">
                  <c:v>281080</c:v>
                </c:pt>
                <c:pt idx="3898">
                  <c:v>281080</c:v>
                </c:pt>
                <c:pt idx="3899">
                  <c:v>281080</c:v>
                </c:pt>
                <c:pt idx="3900">
                  <c:v>281080</c:v>
                </c:pt>
                <c:pt idx="3901">
                  <c:v>281080</c:v>
                </c:pt>
                <c:pt idx="3902">
                  <c:v>281080</c:v>
                </c:pt>
                <c:pt idx="3903">
                  <c:v>281080</c:v>
                </c:pt>
                <c:pt idx="3904">
                  <c:v>281080</c:v>
                </c:pt>
                <c:pt idx="3905">
                  <c:v>281080</c:v>
                </c:pt>
                <c:pt idx="3906">
                  <c:v>281080</c:v>
                </c:pt>
                <c:pt idx="3907">
                  <c:v>281080</c:v>
                </c:pt>
                <c:pt idx="3908">
                  <c:v>281080</c:v>
                </c:pt>
                <c:pt idx="3909">
                  <c:v>281080</c:v>
                </c:pt>
                <c:pt idx="3910">
                  <c:v>281080</c:v>
                </c:pt>
                <c:pt idx="3911">
                  <c:v>281080</c:v>
                </c:pt>
                <c:pt idx="3912">
                  <c:v>281080</c:v>
                </c:pt>
                <c:pt idx="3913">
                  <c:v>281080</c:v>
                </c:pt>
                <c:pt idx="3914">
                  <c:v>281080</c:v>
                </c:pt>
                <c:pt idx="3915">
                  <c:v>281080</c:v>
                </c:pt>
                <c:pt idx="3916">
                  <c:v>281080</c:v>
                </c:pt>
                <c:pt idx="3917">
                  <c:v>281080</c:v>
                </c:pt>
                <c:pt idx="3918">
                  <c:v>281080</c:v>
                </c:pt>
                <c:pt idx="3919">
                  <c:v>281080</c:v>
                </c:pt>
                <c:pt idx="3920">
                  <c:v>281080</c:v>
                </c:pt>
                <c:pt idx="3921">
                  <c:v>281080</c:v>
                </c:pt>
                <c:pt idx="3922">
                  <c:v>281080</c:v>
                </c:pt>
                <c:pt idx="3923">
                  <c:v>281080</c:v>
                </c:pt>
                <c:pt idx="3924">
                  <c:v>281080</c:v>
                </c:pt>
                <c:pt idx="3925">
                  <c:v>281080</c:v>
                </c:pt>
                <c:pt idx="3926">
                  <c:v>281080</c:v>
                </c:pt>
                <c:pt idx="3927">
                  <c:v>281080</c:v>
                </c:pt>
                <c:pt idx="3928">
                  <c:v>281080</c:v>
                </c:pt>
                <c:pt idx="3929">
                  <c:v>281080</c:v>
                </c:pt>
                <c:pt idx="3930">
                  <c:v>281080</c:v>
                </c:pt>
                <c:pt idx="3931">
                  <c:v>281080</c:v>
                </c:pt>
                <c:pt idx="3932">
                  <c:v>281080</c:v>
                </c:pt>
                <c:pt idx="3933">
                  <c:v>281080</c:v>
                </c:pt>
                <c:pt idx="3934">
                  <c:v>281080</c:v>
                </c:pt>
                <c:pt idx="3935">
                  <c:v>281080</c:v>
                </c:pt>
                <c:pt idx="3936">
                  <c:v>281080</c:v>
                </c:pt>
                <c:pt idx="3937">
                  <c:v>281080</c:v>
                </c:pt>
                <c:pt idx="3938">
                  <c:v>281080</c:v>
                </c:pt>
                <c:pt idx="3939">
                  <c:v>281080</c:v>
                </c:pt>
                <c:pt idx="3940">
                  <c:v>281080</c:v>
                </c:pt>
                <c:pt idx="3941">
                  <c:v>281080</c:v>
                </c:pt>
                <c:pt idx="3942">
                  <c:v>281080</c:v>
                </c:pt>
                <c:pt idx="3943">
                  <c:v>281080</c:v>
                </c:pt>
                <c:pt idx="3944">
                  <c:v>281080</c:v>
                </c:pt>
                <c:pt idx="3945">
                  <c:v>281080</c:v>
                </c:pt>
                <c:pt idx="3946">
                  <c:v>281080</c:v>
                </c:pt>
                <c:pt idx="3947">
                  <c:v>281080</c:v>
                </c:pt>
                <c:pt idx="3948">
                  <c:v>281080</c:v>
                </c:pt>
                <c:pt idx="3949">
                  <c:v>281080</c:v>
                </c:pt>
                <c:pt idx="3950">
                  <c:v>281080</c:v>
                </c:pt>
                <c:pt idx="3951">
                  <c:v>281080</c:v>
                </c:pt>
                <c:pt idx="3952">
                  <c:v>281080</c:v>
                </c:pt>
                <c:pt idx="3953">
                  <c:v>281080</c:v>
                </c:pt>
                <c:pt idx="3954">
                  <c:v>281080</c:v>
                </c:pt>
                <c:pt idx="3955">
                  <c:v>281080</c:v>
                </c:pt>
                <c:pt idx="3956">
                  <c:v>281080</c:v>
                </c:pt>
                <c:pt idx="3957">
                  <c:v>281080</c:v>
                </c:pt>
                <c:pt idx="3958">
                  <c:v>281080</c:v>
                </c:pt>
                <c:pt idx="3959">
                  <c:v>281080</c:v>
                </c:pt>
                <c:pt idx="3960">
                  <c:v>281080</c:v>
                </c:pt>
                <c:pt idx="3961">
                  <c:v>281080</c:v>
                </c:pt>
                <c:pt idx="3962">
                  <c:v>281080</c:v>
                </c:pt>
                <c:pt idx="3963">
                  <c:v>281080</c:v>
                </c:pt>
                <c:pt idx="3964">
                  <c:v>281080</c:v>
                </c:pt>
                <c:pt idx="3965">
                  <c:v>281080</c:v>
                </c:pt>
                <c:pt idx="3966">
                  <c:v>281080</c:v>
                </c:pt>
                <c:pt idx="3967">
                  <c:v>281080</c:v>
                </c:pt>
                <c:pt idx="3968">
                  <c:v>281080</c:v>
                </c:pt>
                <c:pt idx="3969">
                  <c:v>281080</c:v>
                </c:pt>
                <c:pt idx="3970">
                  <c:v>281080</c:v>
                </c:pt>
                <c:pt idx="3971">
                  <c:v>281080</c:v>
                </c:pt>
                <c:pt idx="3972">
                  <c:v>281080</c:v>
                </c:pt>
                <c:pt idx="3973">
                  <c:v>281080</c:v>
                </c:pt>
                <c:pt idx="3974">
                  <c:v>281080</c:v>
                </c:pt>
                <c:pt idx="3975">
                  <c:v>281080</c:v>
                </c:pt>
                <c:pt idx="3976">
                  <c:v>281080</c:v>
                </c:pt>
                <c:pt idx="3977">
                  <c:v>281080</c:v>
                </c:pt>
                <c:pt idx="3978">
                  <c:v>281080</c:v>
                </c:pt>
                <c:pt idx="3979">
                  <c:v>281080</c:v>
                </c:pt>
                <c:pt idx="3980">
                  <c:v>281080</c:v>
                </c:pt>
                <c:pt idx="3981">
                  <c:v>281080</c:v>
                </c:pt>
                <c:pt idx="3982">
                  <c:v>281080</c:v>
                </c:pt>
                <c:pt idx="3983">
                  <c:v>281080</c:v>
                </c:pt>
                <c:pt idx="3984">
                  <c:v>281080</c:v>
                </c:pt>
                <c:pt idx="3985">
                  <c:v>281080</c:v>
                </c:pt>
                <c:pt idx="3986">
                  <c:v>281080</c:v>
                </c:pt>
                <c:pt idx="3987">
                  <c:v>281080</c:v>
                </c:pt>
                <c:pt idx="3988">
                  <c:v>281080</c:v>
                </c:pt>
                <c:pt idx="3989">
                  <c:v>281080</c:v>
                </c:pt>
                <c:pt idx="3990">
                  <c:v>281080</c:v>
                </c:pt>
                <c:pt idx="3991">
                  <c:v>281080</c:v>
                </c:pt>
                <c:pt idx="3992">
                  <c:v>281080</c:v>
                </c:pt>
                <c:pt idx="3993">
                  <c:v>281080</c:v>
                </c:pt>
                <c:pt idx="3994">
                  <c:v>281080</c:v>
                </c:pt>
                <c:pt idx="3995">
                  <c:v>281080</c:v>
                </c:pt>
                <c:pt idx="3996">
                  <c:v>281080</c:v>
                </c:pt>
                <c:pt idx="3997">
                  <c:v>281080</c:v>
                </c:pt>
                <c:pt idx="3998">
                  <c:v>281080</c:v>
                </c:pt>
                <c:pt idx="3999">
                  <c:v>281080</c:v>
                </c:pt>
                <c:pt idx="4000">
                  <c:v>281080</c:v>
                </c:pt>
                <c:pt idx="4001">
                  <c:v>281080</c:v>
                </c:pt>
                <c:pt idx="4002">
                  <c:v>281080</c:v>
                </c:pt>
                <c:pt idx="4003">
                  <c:v>281080</c:v>
                </c:pt>
                <c:pt idx="4004">
                  <c:v>248315</c:v>
                </c:pt>
                <c:pt idx="4005">
                  <c:v>248315</c:v>
                </c:pt>
                <c:pt idx="4006">
                  <c:v>248315</c:v>
                </c:pt>
                <c:pt idx="4007">
                  <c:v>248315</c:v>
                </c:pt>
                <c:pt idx="4008">
                  <c:v>248315</c:v>
                </c:pt>
                <c:pt idx="4009">
                  <c:v>248315</c:v>
                </c:pt>
                <c:pt idx="4010">
                  <c:v>248315</c:v>
                </c:pt>
                <c:pt idx="4011">
                  <c:v>248315</c:v>
                </c:pt>
                <c:pt idx="4012">
                  <c:v>248315</c:v>
                </c:pt>
                <c:pt idx="4013">
                  <c:v>248315</c:v>
                </c:pt>
                <c:pt idx="4014">
                  <c:v>248315</c:v>
                </c:pt>
                <c:pt idx="4015">
                  <c:v>248315</c:v>
                </c:pt>
                <c:pt idx="4016">
                  <c:v>248315</c:v>
                </c:pt>
                <c:pt idx="4017">
                  <c:v>248315</c:v>
                </c:pt>
                <c:pt idx="4018">
                  <c:v>248315</c:v>
                </c:pt>
                <c:pt idx="4019">
                  <c:v>248315</c:v>
                </c:pt>
                <c:pt idx="4020">
                  <c:v>236180</c:v>
                </c:pt>
                <c:pt idx="4021">
                  <c:v>236180</c:v>
                </c:pt>
                <c:pt idx="4022">
                  <c:v>236180</c:v>
                </c:pt>
                <c:pt idx="4023">
                  <c:v>236180</c:v>
                </c:pt>
                <c:pt idx="4024">
                  <c:v>236180</c:v>
                </c:pt>
                <c:pt idx="4025">
                  <c:v>236180</c:v>
                </c:pt>
                <c:pt idx="4026">
                  <c:v>236180</c:v>
                </c:pt>
                <c:pt idx="4027">
                  <c:v>236180</c:v>
                </c:pt>
                <c:pt idx="4028">
                  <c:v>236180</c:v>
                </c:pt>
                <c:pt idx="4029">
                  <c:v>236180</c:v>
                </c:pt>
                <c:pt idx="4030">
                  <c:v>236180</c:v>
                </c:pt>
                <c:pt idx="4031">
                  <c:v>236180</c:v>
                </c:pt>
                <c:pt idx="4032">
                  <c:v>236180</c:v>
                </c:pt>
                <c:pt idx="4033">
                  <c:v>236180</c:v>
                </c:pt>
                <c:pt idx="4034">
                  <c:v>236180</c:v>
                </c:pt>
                <c:pt idx="4035">
                  <c:v>236180</c:v>
                </c:pt>
                <c:pt idx="4036">
                  <c:v>236180</c:v>
                </c:pt>
                <c:pt idx="4037">
                  <c:v>236180</c:v>
                </c:pt>
                <c:pt idx="4038">
                  <c:v>236180</c:v>
                </c:pt>
                <c:pt idx="4039">
                  <c:v>236180</c:v>
                </c:pt>
                <c:pt idx="4040">
                  <c:v>236180</c:v>
                </c:pt>
                <c:pt idx="4041">
                  <c:v>236180</c:v>
                </c:pt>
                <c:pt idx="4042">
                  <c:v>236180</c:v>
                </c:pt>
                <c:pt idx="4043">
                  <c:v>236180</c:v>
                </c:pt>
                <c:pt idx="4044">
                  <c:v>236180</c:v>
                </c:pt>
                <c:pt idx="4045">
                  <c:v>236180</c:v>
                </c:pt>
                <c:pt idx="4046">
                  <c:v>236180</c:v>
                </c:pt>
                <c:pt idx="4047">
                  <c:v>236180</c:v>
                </c:pt>
                <c:pt idx="4048">
                  <c:v>236180</c:v>
                </c:pt>
                <c:pt idx="4049">
                  <c:v>236180</c:v>
                </c:pt>
                <c:pt idx="4050">
                  <c:v>236180</c:v>
                </c:pt>
                <c:pt idx="4051">
                  <c:v>236180</c:v>
                </c:pt>
                <c:pt idx="4052">
                  <c:v>236180</c:v>
                </c:pt>
                <c:pt idx="4053">
                  <c:v>236180</c:v>
                </c:pt>
                <c:pt idx="4054">
                  <c:v>236180</c:v>
                </c:pt>
                <c:pt idx="4055">
                  <c:v>236180</c:v>
                </c:pt>
                <c:pt idx="4056">
                  <c:v>243775</c:v>
                </c:pt>
                <c:pt idx="4057">
                  <c:v>243775</c:v>
                </c:pt>
                <c:pt idx="4058">
                  <c:v>243775</c:v>
                </c:pt>
                <c:pt idx="4059">
                  <c:v>243775</c:v>
                </c:pt>
                <c:pt idx="4060">
                  <c:v>243775</c:v>
                </c:pt>
                <c:pt idx="4061">
                  <c:v>243775</c:v>
                </c:pt>
                <c:pt idx="4062">
                  <c:v>243775</c:v>
                </c:pt>
                <c:pt idx="4063">
                  <c:v>243775</c:v>
                </c:pt>
                <c:pt idx="4064">
                  <c:v>243775</c:v>
                </c:pt>
                <c:pt idx="4065">
                  <c:v>243775</c:v>
                </c:pt>
                <c:pt idx="4066">
                  <c:v>243775</c:v>
                </c:pt>
                <c:pt idx="4067">
                  <c:v>243775</c:v>
                </c:pt>
                <c:pt idx="4068">
                  <c:v>243775</c:v>
                </c:pt>
                <c:pt idx="4069">
                  <c:v>243775</c:v>
                </c:pt>
                <c:pt idx="4070">
                  <c:v>243775</c:v>
                </c:pt>
                <c:pt idx="4071">
                  <c:v>243775</c:v>
                </c:pt>
                <c:pt idx="4072">
                  <c:v>243775</c:v>
                </c:pt>
                <c:pt idx="4073">
                  <c:v>243775</c:v>
                </c:pt>
                <c:pt idx="4074">
                  <c:v>243775</c:v>
                </c:pt>
                <c:pt idx="4075">
                  <c:v>243775</c:v>
                </c:pt>
                <c:pt idx="4076">
                  <c:v>243775</c:v>
                </c:pt>
                <c:pt idx="4077">
                  <c:v>243775</c:v>
                </c:pt>
                <c:pt idx="4078">
                  <c:v>243775</c:v>
                </c:pt>
                <c:pt idx="4079">
                  <c:v>243775</c:v>
                </c:pt>
                <c:pt idx="4080">
                  <c:v>243775</c:v>
                </c:pt>
                <c:pt idx="4081">
                  <c:v>243775</c:v>
                </c:pt>
                <c:pt idx="4082">
                  <c:v>243775</c:v>
                </c:pt>
                <c:pt idx="4083">
                  <c:v>243775</c:v>
                </c:pt>
                <c:pt idx="4084">
                  <c:v>243775</c:v>
                </c:pt>
                <c:pt idx="4085">
                  <c:v>243775</c:v>
                </c:pt>
                <c:pt idx="4086">
                  <c:v>243775</c:v>
                </c:pt>
                <c:pt idx="4087">
                  <c:v>243775</c:v>
                </c:pt>
                <c:pt idx="4088">
                  <c:v>243775</c:v>
                </c:pt>
                <c:pt idx="4089">
                  <c:v>243775</c:v>
                </c:pt>
                <c:pt idx="4090">
                  <c:v>243775</c:v>
                </c:pt>
                <c:pt idx="4091">
                  <c:v>243775</c:v>
                </c:pt>
                <c:pt idx="4092">
                  <c:v>243775</c:v>
                </c:pt>
                <c:pt idx="4093">
                  <c:v>243775</c:v>
                </c:pt>
                <c:pt idx="4094">
                  <c:v>243775</c:v>
                </c:pt>
                <c:pt idx="4095">
                  <c:v>243775</c:v>
                </c:pt>
                <c:pt idx="4096">
                  <c:v>243775</c:v>
                </c:pt>
                <c:pt idx="4097">
                  <c:v>243775</c:v>
                </c:pt>
                <c:pt idx="4098">
                  <c:v>243775</c:v>
                </c:pt>
                <c:pt idx="4099">
                  <c:v>243775</c:v>
                </c:pt>
                <c:pt idx="4100">
                  <c:v>243775</c:v>
                </c:pt>
                <c:pt idx="4101">
                  <c:v>243775</c:v>
                </c:pt>
                <c:pt idx="4102">
                  <c:v>243775</c:v>
                </c:pt>
                <c:pt idx="4103">
                  <c:v>243775</c:v>
                </c:pt>
                <c:pt idx="4104">
                  <c:v>243775</c:v>
                </c:pt>
                <c:pt idx="4105">
                  <c:v>220940</c:v>
                </c:pt>
                <c:pt idx="4106">
                  <c:v>220940</c:v>
                </c:pt>
                <c:pt idx="4107">
                  <c:v>220940</c:v>
                </c:pt>
                <c:pt idx="4108">
                  <c:v>220940</c:v>
                </c:pt>
                <c:pt idx="4109">
                  <c:v>220940</c:v>
                </c:pt>
                <c:pt idx="4110">
                  <c:v>220940</c:v>
                </c:pt>
                <c:pt idx="4111">
                  <c:v>220940</c:v>
                </c:pt>
                <c:pt idx="4112">
                  <c:v>220940</c:v>
                </c:pt>
                <c:pt idx="4113">
                  <c:v>220940</c:v>
                </c:pt>
                <c:pt idx="4114">
                  <c:v>220940</c:v>
                </c:pt>
                <c:pt idx="4115">
                  <c:v>220940</c:v>
                </c:pt>
                <c:pt idx="4116">
                  <c:v>220940</c:v>
                </c:pt>
                <c:pt idx="4117">
                  <c:v>220940</c:v>
                </c:pt>
                <c:pt idx="4118">
                  <c:v>220940</c:v>
                </c:pt>
                <c:pt idx="4119">
                  <c:v>220940</c:v>
                </c:pt>
                <c:pt idx="4120">
                  <c:v>220940</c:v>
                </c:pt>
                <c:pt idx="4121">
                  <c:v>220940</c:v>
                </c:pt>
                <c:pt idx="4122">
                  <c:v>220940</c:v>
                </c:pt>
                <c:pt idx="4123">
                  <c:v>190660</c:v>
                </c:pt>
                <c:pt idx="4124">
                  <c:v>190660</c:v>
                </c:pt>
                <c:pt idx="4125">
                  <c:v>190660</c:v>
                </c:pt>
                <c:pt idx="4126">
                  <c:v>190660</c:v>
                </c:pt>
                <c:pt idx="4127">
                  <c:v>190660</c:v>
                </c:pt>
                <c:pt idx="4128">
                  <c:v>190660</c:v>
                </c:pt>
                <c:pt idx="4129">
                  <c:v>190660</c:v>
                </c:pt>
                <c:pt idx="4130">
                  <c:v>190660</c:v>
                </c:pt>
                <c:pt idx="4131">
                  <c:v>190660</c:v>
                </c:pt>
                <c:pt idx="4132">
                  <c:v>190660</c:v>
                </c:pt>
                <c:pt idx="4133">
                  <c:v>216350.000000001</c:v>
                </c:pt>
                <c:pt idx="4134">
                  <c:v>216350.000000001</c:v>
                </c:pt>
                <c:pt idx="4135">
                  <c:v>216350.000000001</c:v>
                </c:pt>
                <c:pt idx="4136">
                  <c:v>216350.000000001</c:v>
                </c:pt>
                <c:pt idx="4137">
                  <c:v>216350.000000001</c:v>
                </c:pt>
                <c:pt idx="4138">
                  <c:v>216350.000000001</c:v>
                </c:pt>
                <c:pt idx="4139">
                  <c:v>216350.000000001</c:v>
                </c:pt>
                <c:pt idx="4140">
                  <c:v>216350.000000001</c:v>
                </c:pt>
                <c:pt idx="4141">
                  <c:v>216350.000000001</c:v>
                </c:pt>
                <c:pt idx="4142">
                  <c:v>216350.000000001</c:v>
                </c:pt>
                <c:pt idx="4143">
                  <c:v>216350.000000001</c:v>
                </c:pt>
                <c:pt idx="4144">
                  <c:v>216350.000000001</c:v>
                </c:pt>
                <c:pt idx="4145">
                  <c:v>216350.000000001</c:v>
                </c:pt>
                <c:pt idx="4146">
                  <c:v>216350.000000001</c:v>
                </c:pt>
                <c:pt idx="4147">
                  <c:v>216350.000000001</c:v>
                </c:pt>
                <c:pt idx="4148">
                  <c:v>216350.000000001</c:v>
                </c:pt>
                <c:pt idx="4149">
                  <c:v>216350.000000001</c:v>
                </c:pt>
                <c:pt idx="4150">
                  <c:v>216350.000000001</c:v>
                </c:pt>
                <c:pt idx="4151">
                  <c:v>216350.000000001</c:v>
                </c:pt>
                <c:pt idx="4152">
                  <c:v>216350.000000001</c:v>
                </c:pt>
                <c:pt idx="4153">
                  <c:v>216350.000000001</c:v>
                </c:pt>
                <c:pt idx="4154">
                  <c:v>216350.000000001</c:v>
                </c:pt>
                <c:pt idx="4155">
                  <c:v>216350.000000001</c:v>
                </c:pt>
                <c:pt idx="4156">
                  <c:v>216350.000000001</c:v>
                </c:pt>
                <c:pt idx="4157">
                  <c:v>216350.000000001</c:v>
                </c:pt>
                <c:pt idx="4158">
                  <c:v>216350.000000001</c:v>
                </c:pt>
                <c:pt idx="4159">
                  <c:v>216350.000000001</c:v>
                </c:pt>
                <c:pt idx="4160">
                  <c:v>216350.000000001</c:v>
                </c:pt>
                <c:pt idx="4161">
                  <c:v>216350.000000001</c:v>
                </c:pt>
                <c:pt idx="4162">
                  <c:v>216350.000000001</c:v>
                </c:pt>
                <c:pt idx="4163">
                  <c:v>216350.000000001</c:v>
                </c:pt>
                <c:pt idx="4164">
                  <c:v>216350.000000001</c:v>
                </c:pt>
                <c:pt idx="4165">
                  <c:v>216350.000000001</c:v>
                </c:pt>
                <c:pt idx="4166">
                  <c:v>216350.000000001</c:v>
                </c:pt>
                <c:pt idx="4167">
                  <c:v>216350.000000001</c:v>
                </c:pt>
                <c:pt idx="4168">
                  <c:v>216350.000000001</c:v>
                </c:pt>
                <c:pt idx="4169">
                  <c:v>216350.000000001</c:v>
                </c:pt>
                <c:pt idx="4170">
                  <c:v>216350.000000001</c:v>
                </c:pt>
                <c:pt idx="4171">
                  <c:v>216350.000000001</c:v>
                </c:pt>
                <c:pt idx="4172">
                  <c:v>216350.000000001</c:v>
                </c:pt>
                <c:pt idx="4173">
                  <c:v>216350.000000001</c:v>
                </c:pt>
                <c:pt idx="4174">
                  <c:v>238090.000000001</c:v>
                </c:pt>
                <c:pt idx="4175">
                  <c:v>238090.000000001</c:v>
                </c:pt>
                <c:pt idx="4176">
                  <c:v>238090.000000001</c:v>
                </c:pt>
                <c:pt idx="4177">
                  <c:v>238090.000000001</c:v>
                </c:pt>
                <c:pt idx="4178">
                  <c:v>238090.000000001</c:v>
                </c:pt>
                <c:pt idx="4179">
                  <c:v>238090.000000001</c:v>
                </c:pt>
                <c:pt idx="4180">
                  <c:v>238090.000000001</c:v>
                </c:pt>
                <c:pt idx="4181">
                  <c:v>317215</c:v>
                </c:pt>
                <c:pt idx="4182">
                  <c:v>317215</c:v>
                </c:pt>
                <c:pt idx="4183">
                  <c:v>410165</c:v>
                </c:pt>
                <c:pt idx="4184">
                  <c:v>410165</c:v>
                </c:pt>
                <c:pt idx="4185">
                  <c:v>410165</c:v>
                </c:pt>
                <c:pt idx="4186">
                  <c:v>410165</c:v>
                </c:pt>
                <c:pt idx="4187">
                  <c:v>410165</c:v>
                </c:pt>
                <c:pt idx="4188">
                  <c:v>410165</c:v>
                </c:pt>
                <c:pt idx="4189">
                  <c:v>410165</c:v>
                </c:pt>
                <c:pt idx="4190">
                  <c:v>410165</c:v>
                </c:pt>
                <c:pt idx="4191">
                  <c:v>410165</c:v>
                </c:pt>
                <c:pt idx="4192">
                  <c:v>410165</c:v>
                </c:pt>
                <c:pt idx="4193">
                  <c:v>410165</c:v>
                </c:pt>
                <c:pt idx="4194">
                  <c:v>410165</c:v>
                </c:pt>
                <c:pt idx="4195">
                  <c:v>410165</c:v>
                </c:pt>
                <c:pt idx="4196">
                  <c:v>410165</c:v>
                </c:pt>
                <c:pt idx="4197">
                  <c:v>410165</c:v>
                </c:pt>
                <c:pt idx="4198">
                  <c:v>410165</c:v>
                </c:pt>
                <c:pt idx="4199">
                  <c:v>410165</c:v>
                </c:pt>
                <c:pt idx="4200">
                  <c:v>410165</c:v>
                </c:pt>
                <c:pt idx="4201">
                  <c:v>410165</c:v>
                </c:pt>
                <c:pt idx="4202">
                  <c:v>463650</c:v>
                </c:pt>
                <c:pt idx="4203">
                  <c:v>463650</c:v>
                </c:pt>
                <c:pt idx="4204">
                  <c:v>463650</c:v>
                </c:pt>
                <c:pt idx="4205">
                  <c:v>463650</c:v>
                </c:pt>
                <c:pt idx="4206">
                  <c:v>463650</c:v>
                </c:pt>
                <c:pt idx="4207">
                  <c:v>463650</c:v>
                </c:pt>
                <c:pt idx="4208">
                  <c:v>463650</c:v>
                </c:pt>
                <c:pt idx="4209">
                  <c:v>463650</c:v>
                </c:pt>
                <c:pt idx="4210">
                  <c:v>463650</c:v>
                </c:pt>
                <c:pt idx="4211">
                  <c:v>463650</c:v>
                </c:pt>
                <c:pt idx="4212">
                  <c:v>463650</c:v>
                </c:pt>
                <c:pt idx="4213">
                  <c:v>463650</c:v>
                </c:pt>
                <c:pt idx="4214">
                  <c:v>463650</c:v>
                </c:pt>
                <c:pt idx="4215">
                  <c:v>463650</c:v>
                </c:pt>
                <c:pt idx="4216">
                  <c:v>463650</c:v>
                </c:pt>
                <c:pt idx="4217">
                  <c:v>463650</c:v>
                </c:pt>
                <c:pt idx="4218">
                  <c:v>463650</c:v>
                </c:pt>
                <c:pt idx="4219">
                  <c:v>463650</c:v>
                </c:pt>
                <c:pt idx="4220">
                  <c:v>463650</c:v>
                </c:pt>
                <c:pt idx="4221">
                  <c:v>463650</c:v>
                </c:pt>
                <c:pt idx="4222">
                  <c:v>463650</c:v>
                </c:pt>
                <c:pt idx="4223">
                  <c:v>463650</c:v>
                </c:pt>
                <c:pt idx="4224">
                  <c:v>463650</c:v>
                </c:pt>
                <c:pt idx="4225">
                  <c:v>463650</c:v>
                </c:pt>
                <c:pt idx="4226">
                  <c:v>463650</c:v>
                </c:pt>
                <c:pt idx="4227">
                  <c:v>463650</c:v>
                </c:pt>
                <c:pt idx="4228">
                  <c:v>463650</c:v>
                </c:pt>
                <c:pt idx="4229">
                  <c:v>463650</c:v>
                </c:pt>
                <c:pt idx="4230">
                  <c:v>463650</c:v>
                </c:pt>
                <c:pt idx="4231">
                  <c:v>463650</c:v>
                </c:pt>
                <c:pt idx="4232">
                  <c:v>463650</c:v>
                </c:pt>
                <c:pt idx="4233">
                  <c:v>463650</c:v>
                </c:pt>
                <c:pt idx="4234">
                  <c:v>463650</c:v>
                </c:pt>
                <c:pt idx="4235">
                  <c:v>463650</c:v>
                </c:pt>
                <c:pt idx="4236">
                  <c:v>463650</c:v>
                </c:pt>
                <c:pt idx="4237">
                  <c:v>463650</c:v>
                </c:pt>
                <c:pt idx="4238">
                  <c:v>463650</c:v>
                </c:pt>
                <c:pt idx="4239">
                  <c:v>463650</c:v>
                </c:pt>
                <c:pt idx="4240">
                  <c:v>463650</c:v>
                </c:pt>
                <c:pt idx="4241">
                  <c:v>463650</c:v>
                </c:pt>
                <c:pt idx="4242">
                  <c:v>463650</c:v>
                </c:pt>
                <c:pt idx="4243">
                  <c:v>463650</c:v>
                </c:pt>
                <c:pt idx="4244">
                  <c:v>463650</c:v>
                </c:pt>
                <c:pt idx="4245">
                  <c:v>463650</c:v>
                </c:pt>
                <c:pt idx="4246">
                  <c:v>463650</c:v>
                </c:pt>
                <c:pt idx="4247">
                  <c:v>463650</c:v>
                </c:pt>
                <c:pt idx="4248">
                  <c:v>463650</c:v>
                </c:pt>
                <c:pt idx="4249">
                  <c:v>463650</c:v>
                </c:pt>
                <c:pt idx="4250">
                  <c:v>463650</c:v>
                </c:pt>
                <c:pt idx="4251">
                  <c:v>463650</c:v>
                </c:pt>
                <c:pt idx="4252">
                  <c:v>463650</c:v>
                </c:pt>
                <c:pt idx="4253">
                  <c:v>463650</c:v>
                </c:pt>
                <c:pt idx="4254">
                  <c:v>463650</c:v>
                </c:pt>
                <c:pt idx="4255">
                  <c:v>463650</c:v>
                </c:pt>
                <c:pt idx="4256">
                  <c:v>463650</c:v>
                </c:pt>
                <c:pt idx="4257">
                  <c:v>463650</c:v>
                </c:pt>
                <c:pt idx="4258">
                  <c:v>463650</c:v>
                </c:pt>
                <c:pt idx="4259">
                  <c:v>463650</c:v>
                </c:pt>
                <c:pt idx="4260">
                  <c:v>463650</c:v>
                </c:pt>
                <c:pt idx="4261">
                  <c:v>463650</c:v>
                </c:pt>
                <c:pt idx="4262">
                  <c:v>463650</c:v>
                </c:pt>
                <c:pt idx="4263">
                  <c:v>463650</c:v>
                </c:pt>
                <c:pt idx="4264">
                  <c:v>463650</c:v>
                </c:pt>
                <c:pt idx="4265">
                  <c:v>463650</c:v>
                </c:pt>
                <c:pt idx="4266">
                  <c:v>463650</c:v>
                </c:pt>
                <c:pt idx="4267">
                  <c:v>463650</c:v>
                </c:pt>
                <c:pt idx="4268">
                  <c:v>463650</c:v>
                </c:pt>
                <c:pt idx="4269">
                  <c:v>463650</c:v>
                </c:pt>
                <c:pt idx="4270">
                  <c:v>463650</c:v>
                </c:pt>
                <c:pt idx="4271">
                  <c:v>463650</c:v>
                </c:pt>
                <c:pt idx="4272">
                  <c:v>463650</c:v>
                </c:pt>
                <c:pt idx="4273">
                  <c:v>463650</c:v>
                </c:pt>
                <c:pt idx="4274">
                  <c:v>443315</c:v>
                </c:pt>
                <c:pt idx="4275">
                  <c:v>443315</c:v>
                </c:pt>
                <c:pt idx="4276">
                  <c:v>443315</c:v>
                </c:pt>
                <c:pt idx="4277">
                  <c:v>443315</c:v>
                </c:pt>
                <c:pt idx="4278">
                  <c:v>443315</c:v>
                </c:pt>
                <c:pt idx="4279">
                  <c:v>443315</c:v>
                </c:pt>
                <c:pt idx="4280">
                  <c:v>443315</c:v>
                </c:pt>
                <c:pt idx="4281">
                  <c:v>443315</c:v>
                </c:pt>
                <c:pt idx="4282">
                  <c:v>443315</c:v>
                </c:pt>
                <c:pt idx="4283">
                  <c:v>443315</c:v>
                </c:pt>
                <c:pt idx="4284">
                  <c:v>443315</c:v>
                </c:pt>
                <c:pt idx="4285">
                  <c:v>443315</c:v>
                </c:pt>
                <c:pt idx="4286">
                  <c:v>443315</c:v>
                </c:pt>
                <c:pt idx="4287">
                  <c:v>443315</c:v>
                </c:pt>
                <c:pt idx="4288">
                  <c:v>443315</c:v>
                </c:pt>
                <c:pt idx="4289">
                  <c:v>443315</c:v>
                </c:pt>
                <c:pt idx="4290">
                  <c:v>443315</c:v>
                </c:pt>
                <c:pt idx="4291">
                  <c:v>443315</c:v>
                </c:pt>
                <c:pt idx="4292">
                  <c:v>443315</c:v>
                </c:pt>
                <c:pt idx="4293">
                  <c:v>443315</c:v>
                </c:pt>
                <c:pt idx="4294">
                  <c:v>443315</c:v>
                </c:pt>
                <c:pt idx="4295">
                  <c:v>443315</c:v>
                </c:pt>
                <c:pt idx="4296">
                  <c:v>443315</c:v>
                </c:pt>
                <c:pt idx="4297">
                  <c:v>443315</c:v>
                </c:pt>
                <c:pt idx="4298">
                  <c:v>443315</c:v>
                </c:pt>
                <c:pt idx="4299">
                  <c:v>443315</c:v>
                </c:pt>
                <c:pt idx="4300">
                  <c:v>443315</c:v>
                </c:pt>
                <c:pt idx="4301">
                  <c:v>443315</c:v>
                </c:pt>
                <c:pt idx="4302">
                  <c:v>443315</c:v>
                </c:pt>
                <c:pt idx="4303">
                  <c:v>443315</c:v>
                </c:pt>
                <c:pt idx="4304">
                  <c:v>443315</c:v>
                </c:pt>
                <c:pt idx="4305">
                  <c:v>443315</c:v>
                </c:pt>
                <c:pt idx="4306">
                  <c:v>443315</c:v>
                </c:pt>
                <c:pt idx="4307">
                  <c:v>443315</c:v>
                </c:pt>
                <c:pt idx="4308">
                  <c:v>443315</c:v>
                </c:pt>
                <c:pt idx="4309">
                  <c:v>443315</c:v>
                </c:pt>
                <c:pt idx="4310">
                  <c:v>443315</c:v>
                </c:pt>
                <c:pt idx="4311">
                  <c:v>443315</c:v>
                </c:pt>
                <c:pt idx="4312">
                  <c:v>443315</c:v>
                </c:pt>
                <c:pt idx="4313">
                  <c:v>443315</c:v>
                </c:pt>
                <c:pt idx="4314">
                  <c:v>443315</c:v>
                </c:pt>
                <c:pt idx="4315">
                  <c:v>443315</c:v>
                </c:pt>
                <c:pt idx="4316">
                  <c:v>443315</c:v>
                </c:pt>
                <c:pt idx="4317">
                  <c:v>443315</c:v>
                </c:pt>
                <c:pt idx="4318">
                  <c:v>443315</c:v>
                </c:pt>
                <c:pt idx="4319">
                  <c:v>443315</c:v>
                </c:pt>
                <c:pt idx="4320">
                  <c:v>443315</c:v>
                </c:pt>
                <c:pt idx="4321">
                  <c:v>443315</c:v>
                </c:pt>
                <c:pt idx="4322">
                  <c:v>443315</c:v>
                </c:pt>
                <c:pt idx="4323">
                  <c:v>443315</c:v>
                </c:pt>
                <c:pt idx="4324">
                  <c:v>443315</c:v>
                </c:pt>
                <c:pt idx="4325">
                  <c:v>443315</c:v>
                </c:pt>
                <c:pt idx="4326">
                  <c:v>443315</c:v>
                </c:pt>
                <c:pt idx="4327">
                  <c:v>443315</c:v>
                </c:pt>
                <c:pt idx="4328">
                  <c:v>443315</c:v>
                </c:pt>
                <c:pt idx="4329">
                  <c:v>443315</c:v>
                </c:pt>
                <c:pt idx="4330">
                  <c:v>443315</c:v>
                </c:pt>
                <c:pt idx="4331">
                  <c:v>443315</c:v>
                </c:pt>
                <c:pt idx="4332">
                  <c:v>443315</c:v>
                </c:pt>
                <c:pt idx="4333">
                  <c:v>443315</c:v>
                </c:pt>
                <c:pt idx="4334">
                  <c:v>443315</c:v>
                </c:pt>
                <c:pt idx="4335">
                  <c:v>443315</c:v>
                </c:pt>
                <c:pt idx="4336">
                  <c:v>443315</c:v>
                </c:pt>
                <c:pt idx="4337">
                  <c:v>443315</c:v>
                </c:pt>
                <c:pt idx="4338">
                  <c:v>443315</c:v>
                </c:pt>
                <c:pt idx="4339">
                  <c:v>443315</c:v>
                </c:pt>
                <c:pt idx="4340">
                  <c:v>443315</c:v>
                </c:pt>
                <c:pt idx="4341">
                  <c:v>443315</c:v>
                </c:pt>
                <c:pt idx="4342">
                  <c:v>443315</c:v>
                </c:pt>
                <c:pt idx="4343">
                  <c:v>443315</c:v>
                </c:pt>
                <c:pt idx="4344">
                  <c:v>443315</c:v>
                </c:pt>
                <c:pt idx="4345">
                  <c:v>443315</c:v>
                </c:pt>
                <c:pt idx="4346">
                  <c:v>443315</c:v>
                </c:pt>
                <c:pt idx="4347">
                  <c:v>443315</c:v>
                </c:pt>
                <c:pt idx="4348">
                  <c:v>443315</c:v>
                </c:pt>
                <c:pt idx="4349">
                  <c:v>443315</c:v>
                </c:pt>
                <c:pt idx="4350">
                  <c:v>443315</c:v>
                </c:pt>
                <c:pt idx="4351">
                  <c:v>443315</c:v>
                </c:pt>
                <c:pt idx="4352">
                  <c:v>443315</c:v>
                </c:pt>
                <c:pt idx="4353">
                  <c:v>443315</c:v>
                </c:pt>
                <c:pt idx="4354">
                  <c:v>443315</c:v>
                </c:pt>
                <c:pt idx="4355">
                  <c:v>443315</c:v>
                </c:pt>
                <c:pt idx="4356">
                  <c:v>443315</c:v>
                </c:pt>
                <c:pt idx="4357">
                  <c:v>443315</c:v>
                </c:pt>
                <c:pt idx="4358">
                  <c:v>443315</c:v>
                </c:pt>
                <c:pt idx="4359">
                  <c:v>443315</c:v>
                </c:pt>
                <c:pt idx="4360">
                  <c:v>443315</c:v>
                </c:pt>
                <c:pt idx="4361">
                  <c:v>443315</c:v>
                </c:pt>
                <c:pt idx="4362">
                  <c:v>443315</c:v>
                </c:pt>
                <c:pt idx="4363">
                  <c:v>443315</c:v>
                </c:pt>
                <c:pt idx="4364">
                  <c:v>443315</c:v>
                </c:pt>
                <c:pt idx="4365">
                  <c:v>443315</c:v>
                </c:pt>
                <c:pt idx="4366">
                  <c:v>443315</c:v>
                </c:pt>
                <c:pt idx="4367">
                  <c:v>443315</c:v>
                </c:pt>
                <c:pt idx="4368">
                  <c:v>443315</c:v>
                </c:pt>
                <c:pt idx="4369">
                  <c:v>443315</c:v>
                </c:pt>
                <c:pt idx="4370">
                  <c:v>443315</c:v>
                </c:pt>
                <c:pt idx="4371">
                  <c:v>443315</c:v>
                </c:pt>
                <c:pt idx="4372">
                  <c:v>443315</c:v>
                </c:pt>
                <c:pt idx="4373">
                  <c:v>443315</c:v>
                </c:pt>
                <c:pt idx="4374">
                  <c:v>443315</c:v>
                </c:pt>
                <c:pt idx="4375">
                  <c:v>443315</c:v>
                </c:pt>
                <c:pt idx="4376">
                  <c:v>443315</c:v>
                </c:pt>
                <c:pt idx="4377">
                  <c:v>443315</c:v>
                </c:pt>
                <c:pt idx="4378">
                  <c:v>443315</c:v>
                </c:pt>
                <c:pt idx="4379">
                  <c:v>443315</c:v>
                </c:pt>
                <c:pt idx="4380">
                  <c:v>443315</c:v>
                </c:pt>
                <c:pt idx="4381">
                  <c:v>443315</c:v>
                </c:pt>
                <c:pt idx="4382">
                  <c:v>443315</c:v>
                </c:pt>
                <c:pt idx="4383">
                  <c:v>443315</c:v>
                </c:pt>
                <c:pt idx="4384">
                  <c:v>443315</c:v>
                </c:pt>
                <c:pt idx="4385">
                  <c:v>443315</c:v>
                </c:pt>
                <c:pt idx="4386">
                  <c:v>443315</c:v>
                </c:pt>
                <c:pt idx="4387">
                  <c:v>443315</c:v>
                </c:pt>
                <c:pt idx="4388">
                  <c:v>443315</c:v>
                </c:pt>
                <c:pt idx="4389">
                  <c:v>443315</c:v>
                </c:pt>
                <c:pt idx="4390">
                  <c:v>443315</c:v>
                </c:pt>
                <c:pt idx="4391">
                  <c:v>443315</c:v>
                </c:pt>
                <c:pt idx="4392">
                  <c:v>443315</c:v>
                </c:pt>
                <c:pt idx="4393">
                  <c:v>443315</c:v>
                </c:pt>
                <c:pt idx="4394">
                  <c:v>443315</c:v>
                </c:pt>
                <c:pt idx="4395">
                  <c:v>443315</c:v>
                </c:pt>
                <c:pt idx="4396">
                  <c:v>443315</c:v>
                </c:pt>
                <c:pt idx="4397">
                  <c:v>443315</c:v>
                </c:pt>
                <c:pt idx="4398">
                  <c:v>443315</c:v>
                </c:pt>
                <c:pt idx="4399">
                  <c:v>443315</c:v>
                </c:pt>
                <c:pt idx="4400">
                  <c:v>443315</c:v>
                </c:pt>
                <c:pt idx="4401">
                  <c:v>443315</c:v>
                </c:pt>
                <c:pt idx="4402">
                  <c:v>443315</c:v>
                </c:pt>
                <c:pt idx="4403">
                  <c:v>443315</c:v>
                </c:pt>
                <c:pt idx="4404">
                  <c:v>443315</c:v>
                </c:pt>
                <c:pt idx="4405">
                  <c:v>443315</c:v>
                </c:pt>
                <c:pt idx="4406">
                  <c:v>443315</c:v>
                </c:pt>
                <c:pt idx="4407">
                  <c:v>443315</c:v>
                </c:pt>
                <c:pt idx="4408">
                  <c:v>443315</c:v>
                </c:pt>
                <c:pt idx="4409">
                  <c:v>443315</c:v>
                </c:pt>
                <c:pt idx="4410">
                  <c:v>443315</c:v>
                </c:pt>
                <c:pt idx="4411">
                  <c:v>443315</c:v>
                </c:pt>
                <c:pt idx="4412">
                  <c:v>443315</c:v>
                </c:pt>
                <c:pt idx="4413">
                  <c:v>443315</c:v>
                </c:pt>
                <c:pt idx="4414">
                  <c:v>443315</c:v>
                </c:pt>
                <c:pt idx="4415">
                  <c:v>443315</c:v>
                </c:pt>
                <c:pt idx="4416">
                  <c:v>443315</c:v>
                </c:pt>
                <c:pt idx="4417">
                  <c:v>443315</c:v>
                </c:pt>
                <c:pt idx="4418">
                  <c:v>443315</c:v>
                </c:pt>
                <c:pt idx="4419">
                  <c:v>443315</c:v>
                </c:pt>
                <c:pt idx="4420">
                  <c:v>443315</c:v>
                </c:pt>
                <c:pt idx="4421">
                  <c:v>443315</c:v>
                </c:pt>
                <c:pt idx="4422">
                  <c:v>443315</c:v>
                </c:pt>
                <c:pt idx="4423">
                  <c:v>443315</c:v>
                </c:pt>
                <c:pt idx="4424">
                  <c:v>370135</c:v>
                </c:pt>
                <c:pt idx="4425">
                  <c:v>370135</c:v>
                </c:pt>
                <c:pt idx="4426">
                  <c:v>370135</c:v>
                </c:pt>
                <c:pt idx="4427">
                  <c:v>370135</c:v>
                </c:pt>
                <c:pt idx="4428">
                  <c:v>370135</c:v>
                </c:pt>
                <c:pt idx="4429">
                  <c:v>370135</c:v>
                </c:pt>
                <c:pt idx="4430">
                  <c:v>370135</c:v>
                </c:pt>
                <c:pt idx="4431">
                  <c:v>348785</c:v>
                </c:pt>
                <c:pt idx="4432">
                  <c:v>348785</c:v>
                </c:pt>
                <c:pt idx="4433">
                  <c:v>329605</c:v>
                </c:pt>
                <c:pt idx="4434">
                  <c:v>329605</c:v>
                </c:pt>
                <c:pt idx="4435">
                  <c:v>329605</c:v>
                </c:pt>
                <c:pt idx="4436">
                  <c:v>329605</c:v>
                </c:pt>
                <c:pt idx="4437">
                  <c:v>296040</c:v>
                </c:pt>
                <c:pt idx="4438">
                  <c:v>296040</c:v>
                </c:pt>
                <c:pt idx="4439">
                  <c:v>296040</c:v>
                </c:pt>
                <c:pt idx="4440">
                  <c:v>296040</c:v>
                </c:pt>
                <c:pt idx="4441">
                  <c:v>296040</c:v>
                </c:pt>
                <c:pt idx="4442">
                  <c:v>296040</c:v>
                </c:pt>
                <c:pt idx="4443">
                  <c:v>296040</c:v>
                </c:pt>
                <c:pt idx="4444">
                  <c:v>296040</c:v>
                </c:pt>
                <c:pt idx="4445">
                  <c:v>276930</c:v>
                </c:pt>
                <c:pt idx="4446">
                  <c:v>276930</c:v>
                </c:pt>
                <c:pt idx="4447">
                  <c:v>276930</c:v>
                </c:pt>
                <c:pt idx="4448">
                  <c:v>191750</c:v>
                </c:pt>
                <c:pt idx="4449">
                  <c:v>191750</c:v>
                </c:pt>
                <c:pt idx="4450">
                  <c:v>191750</c:v>
                </c:pt>
                <c:pt idx="4451">
                  <c:v>177774.999999999</c:v>
                </c:pt>
                <c:pt idx="4452">
                  <c:v>165230</c:v>
                </c:pt>
                <c:pt idx="4453">
                  <c:v>165230</c:v>
                </c:pt>
                <c:pt idx="4454">
                  <c:v>165230</c:v>
                </c:pt>
                <c:pt idx="4455">
                  <c:v>165230</c:v>
                </c:pt>
                <c:pt idx="4456">
                  <c:v>165230</c:v>
                </c:pt>
                <c:pt idx="4457">
                  <c:v>150805</c:v>
                </c:pt>
                <c:pt idx="4458">
                  <c:v>150805</c:v>
                </c:pt>
                <c:pt idx="4459">
                  <c:v>150805</c:v>
                </c:pt>
                <c:pt idx="4460">
                  <c:v>150805</c:v>
                </c:pt>
                <c:pt idx="4461">
                  <c:v>150805</c:v>
                </c:pt>
                <c:pt idx="4462">
                  <c:v>150805</c:v>
                </c:pt>
                <c:pt idx="4463">
                  <c:v>150805</c:v>
                </c:pt>
                <c:pt idx="4464">
                  <c:v>150805</c:v>
                </c:pt>
                <c:pt idx="4465">
                  <c:v>150805</c:v>
                </c:pt>
                <c:pt idx="4466">
                  <c:v>150805</c:v>
                </c:pt>
                <c:pt idx="4467">
                  <c:v>150805</c:v>
                </c:pt>
                <c:pt idx="4468">
                  <c:v>150805</c:v>
                </c:pt>
                <c:pt idx="4469">
                  <c:v>150805</c:v>
                </c:pt>
                <c:pt idx="4470">
                  <c:v>150805</c:v>
                </c:pt>
                <c:pt idx="4471">
                  <c:v>150805</c:v>
                </c:pt>
                <c:pt idx="4472">
                  <c:v>150805</c:v>
                </c:pt>
                <c:pt idx="4473">
                  <c:v>150805</c:v>
                </c:pt>
                <c:pt idx="4474">
                  <c:v>150805</c:v>
                </c:pt>
                <c:pt idx="4475">
                  <c:v>150805</c:v>
                </c:pt>
                <c:pt idx="4476">
                  <c:v>150805</c:v>
                </c:pt>
                <c:pt idx="4477">
                  <c:v>150805</c:v>
                </c:pt>
                <c:pt idx="4478">
                  <c:v>150805</c:v>
                </c:pt>
                <c:pt idx="4479">
                  <c:v>150805</c:v>
                </c:pt>
                <c:pt idx="4480">
                  <c:v>150805</c:v>
                </c:pt>
                <c:pt idx="4481">
                  <c:v>150805</c:v>
                </c:pt>
                <c:pt idx="4482">
                  <c:v>150805</c:v>
                </c:pt>
                <c:pt idx="4483">
                  <c:v>150805</c:v>
                </c:pt>
                <c:pt idx="4484">
                  <c:v>150805</c:v>
                </c:pt>
                <c:pt idx="4485">
                  <c:v>150805</c:v>
                </c:pt>
                <c:pt idx="4486">
                  <c:v>150805</c:v>
                </c:pt>
                <c:pt idx="4487">
                  <c:v>150805</c:v>
                </c:pt>
                <c:pt idx="4488">
                  <c:v>150805</c:v>
                </c:pt>
                <c:pt idx="4489">
                  <c:v>150805</c:v>
                </c:pt>
                <c:pt idx="4490">
                  <c:v>150805</c:v>
                </c:pt>
                <c:pt idx="4491">
                  <c:v>150805</c:v>
                </c:pt>
                <c:pt idx="4492">
                  <c:v>150805</c:v>
                </c:pt>
                <c:pt idx="4493">
                  <c:v>150805</c:v>
                </c:pt>
                <c:pt idx="4494">
                  <c:v>150805</c:v>
                </c:pt>
                <c:pt idx="4495">
                  <c:v>150805</c:v>
                </c:pt>
                <c:pt idx="4496">
                  <c:v>150805</c:v>
                </c:pt>
                <c:pt idx="4497">
                  <c:v>150805</c:v>
                </c:pt>
                <c:pt idx="4498">
                  <c:v>150805</c:v>
                </c:pt>
                <c:pt idx="4499">
                  <c:v>150805</c:v>
                </c:pt>
                <c:pt idx="4500">
                  <c:v>150805</c:v>
                </c:pt>
                <c:pt idx="4501">
                  <c:v>150805</c:v>
                </c:pt>
                <c:pt idx="4502">
                  <c:v>150805</c:v>
                </c:pt>
                <c:pt idx="4503">
                  <c:v>150805</c:v>
                </c:pt>
                <c:pt idx="4504">
                  <c:v>150805</c:v>
                </c:pt>
                <c:pt idx="4505">
                  <c:v>150805</c:v>
                </c:pt>
                <c:pt idx="4506">
                  <c:v>150805</c:v>
                </c:pt>
                <c:pt idx="4507">
                  <c:v>150805</c:v>
                </c:pt>
                <c:pt idx="4508">
                  <c:v>150805</c:v>
                </c:pt>
                <c:pt idx="4509">
                  <c:v>150805</c:v>
                </c:pt>
                <c:pt idx="4510">
                  <c:v>150805</c:v>
                </c:pt>
                <c:pt idx="4511">
                  <c:v>165230</c:v>
                </c:pt>
                <c:pt idx="4512">
                  <c:v>165230</c:v>
                </c:pt>
                <c:pt idx="4513">
                  <c:v>165230</c:v>
                </c:pt>
                <c:pt idx="4514">
                  <c:v>165230</c:v>
                </c:pt>
                <c:pt idx="4515">
                  <c:v>165230</c:v>
                </c:pt>
                <c:pt idx="4516">
                  <c:v>165230</c:v>
                </c:pt>
                <c:pt idx="4517">
                  <c:v>165230</c:v>
                </c:pt>
                <c:pt idx="4518">
                  <c:v>165230</c:v>
                </c:pt>
                <c:pt idx="4519">
                  <c:v>165230</c:v>
                </c:pt>
                <c:pt idx="4520">
                  <c:v>165230</c:v>
                </c:pt>
                <c:pt idx="4521">
                  <c:v>165230</c:v>
                </c:pt>
                <c:pt idx="4522">
                  <c:v>165230</c:v>
                </c:pt>
                <c:pt idx="4523">
                  <c:v>165230</c:v>
                </c:pt>
                <c:pt idx="4524">
                  <c:v>165230</c:v>
                </c:pt>
                <c:pt idx="4525">
                  <c:v>165230</c:v>
                </c:pt>
                <c:pt idx="4526">
                  <c:v>165230</c:v>
                </c:pt>
                <c:pt idx="4527">
                  <c:v>165230</c:v>
                </c:pt>
                <c:pt idx="4528">
                  <c:v>165230</c:v>
                </c:pt>
                <c:pt idx="4529">
                  <c:v>165230</c:v>
                </c:pt>
                <c:pt idx="4530">
                  <c:v>165230</c:v>
                </c:pt>
                <c:pt idx="4531">
                  <c:v>165230</c:v>
                </c:pt>
                <c:pt idx="4532">
                  <c:v>165230</c:v>
                </c:pt>
                <c:pt idx="4533">
                  <c:v>165230</c:v>
                </c:pt>
                <c:pt idx="4534">
                  <c:v>165230</c:v>
                </c:pt>
                <c:pt idx="4535">
                  <c:v>165230</c:v>
                </c:pt>
                <c:pt idx="4536">
                  <c:v>165230</c:v>
                </c:pt>
                <c:pt idx="4537">
                  <c:v>165230</c:v>
                </c:pt>
                <c:pt idx="4538">
                  <c:v>165230</c:v>
                </c:pt>
                <c:pt idx="4539">
                  <c:v>165230</c:v>
                </c:pt>
                <c:pt idx="4540">
                  <c:v>165230</c:v>
                </c:pt>
                <c:pt idx="4541">
                  <c:v>165230</c:v>
                </c:pt>
                <c:pt idx="4542">
                  <c:v>165230</c:v>
                </c:pt>
                <c:pt idx="4543">
                  <c:v>165230</c:v>
                </c:pt>
                <c:pt idx="4544">
                  <c:v>165230</c:v>
                </c:pt>
                <c:pt idx="4545">
                  <c:v>165230</c:v>
                </c:pt>
                <c:pt idx="4546">
                  <c:v>165230</c:v>
                </c:pt>
                <c:pt idx="4547">
                  <c:v>165230</c:v>
                </c:pt>
                <c:pt idx="4548">
                  <c:v>162535</c:v>
                </c:pt>
                <c:pt idx="4549">
                  <c:v>162535</c:v>
                </c:pt>
                <c:pt idx="4550">
                  <c:v>162535</c:v>
                </c:pt>
                <c:pt idx="4551">
                  <c:v>162535</c:v>
                </c:pt>
                <c:pt idx="4552">
                  <c:v>162535</c:v>
                </c:pt>
                <c:pt idx="4553">
                  <c:v>162535</c:v>
                </c:pt>
                <c:pt idx="4554">
                  <c:v>162535</c:v>
                </c:pt>
                <c:pt idx="4555">
                  <c:v>162535</c:v>
                </c:pt>
                <c:pt idx="4556">
                  <c:v>162535</c:v>
                </c:pt>
                <c:pt idx="4557">
                  <c:v>162535</c:v>
                </c:pt>
                <c:pt idx="4558">
                  <c:v>162535</c:v>
                </c:pt>
                <c:pt idx="4559">
                  <c:v>162535</c:v>
                </c:pt>
                <c:pt idx="4560">
                  <c:v>162535</c:v>
                </c:pt>
                <c:pt idx="4561">
                  <c:v>162535</c:v>
                </c:pt>
                <c:pt idx="4562">
                  <c:v>162535</c:v>
                </c:pt>
                <c:pt idx="4563">
                  <c:v>162535</c:v>
                </c:pt>
                <c:pt idx="4564">
                  <c:v>162535</c:v>
                </c:pt>
                <c:pt idx="4565">
                  <c:v>162535</c:v>
                </c:pt>
                <c:pt idx="4566">
                  <c:v>162535</c:v>
                </c:pt>
                <c:pt idx="4567">
                  <c:v>162535</c:v>
                </c:pt>
                <c:pt idx="4568">
                  <c:v>162535</c:v>
                </c:pt>
                <c:pt idx="4569">
                  <c:v>162535</c:v>
                </c:pt>
                <c:pt idx="4570">
                  <c:v>162535</c:v>
                </c:pt>
                <c:pt idx="4571">
                  <c:v>162535</c:v>
                </c:pt>
                <c:pt idx="4572">
                  <c:v>162535</c:v>
                </c:pt>
                <c:pt idx="4573">
                  <c:v>162535</c:v>
                </c:pt>
                <c:pt idx="4574">
                  <c:v>162535</c:v>
                </c:pt>
                <c:pt idx="4575">
                  <c:v>162535</c:v>
                </c:pt>
                <c:pt idx="4576">
                  <c:v>162535</c:v>
                </c:pt>
                <c:pt idx="4577">
                  <c:v>162535</c:v>
                </c:pt>
                <c:pt idx="4578">
                  <c:v>162535</c:v>
                </c:pt>
                <c:pt idx="4579">
                  <c:v>162535</c:v>
                </c:pt>
                <c:pt idx="4580">
                  <c:v>162535</c:v>
                </c:pt>
                <c:pt idx="4581">
                  <c:v>177774.999999999</c:v>
                </c:pt>
                <c:pt idx="4582">
                  <c:v>177774.999999999</c:v>
                </c:pt>
                <c:pt idx="4583">
                  <c:v>177774.999999999</c:v>
                </c:pt>
                <c:pt idx="4584">
                  <c:v>177774.999999999</c:v>
                </c:pt>
                <c:pt idx="4585">
                  <c:v>177774.999999999</c:v>
                </c:pt>
                <c:pt idx="4586">
                  <c:v>177774.999999999</c:v>
                </c:pt>
                <c:pt idx="4587">
                  <c:v>177774.999999999</c:v>
                </c:pt>
                <c:pt idx="4588">
                  <c:v>177774.999999999</c:v>
                </c:pt>
                <c:pt idx="4589">
                  <c:v>177774.999999999</c:v>
                </c:pt>
                <c:pt idx="4590">
                  <c:v>177774.999999999</c:v>
                </c:pt>
                <c:pt idx="4591">
                  <c:v>194045</c:v>
                </c:pt>
                <c:pt idx="4592">
                  <c:v>194045</c:v>
                </c:pt>
                <c:pt idx="4593">
                  <c:v>194045</c:v>
                </c:pt>
                <c:pt idx="4594">
                  <c:v>194045</c:v>
                </c:pt>
                <c:pt idx="4595">
                  <c:v>194045</c:v>
                </c:pt>
                <c:pt idx="4596">
                  <c:v>194045</c:v>
                </c:pt>
                <c:pt idx="4597">
                  <c:v>194045</c:v>
                </c:pt>
                <c:pt idx="4598">
                  <c:v>194045</c:v>
                </c:pt>
                <c:pt idx="4599">
                  <c:v>194045</c:v>
                </c:pt>
                <c:pt idx="4600">
                  <c:v>194045</c:v>
                </c:pt>
                <c:pt idx="4601">
                  <c:v>194045</c:v>
                </c:pt>
                <c:pt idx="4602">
                  <c:v>228900</c:v>
                </c:pt>
                <c:pt idx="4603">
                  <c:v>249265</c:v>
                </c:pt>
                <c:pt idx="4604">
                  <c:v>249265</c:v>
                </c:pt>
                <c:pt idx="4605">
                  <c:v>249265</c:v>
                </c:pt>
                <c:pt idx="4606">
                  <c:v>249265</c:v>
                </c:pt>
                <c:pt idx="4607">
                  <c:v>249265</c:v>
                </c:pt>
                <c:pt idx="4608">
                  <c:v>249265</c:v>
                </c:pt>
                <c:pt idx="4609">
                  <c:v>249265</c:v>
                </c:pt>
                <c:pt idx="4610">
                  <c:v>249265</c:v>
                </c:pt>
                <c:pt idx="4611">
                  <c:v>249265</c:v>
                </c:pt>
                <c:pt idx="4612">
                  <c:v>249265</c:v>
                </c:pt>
                <c:pt idx="4613">
                  <c:v>249265</c:v>
                </c:pt>
                <c:pt idx="4614">
                  <c:v>249265</c:v>
                </c:pt>
                <c:pt idx="4615">
                  <c:v>249265</c:v>
                </c:pt>
                <c:pt idx="4616">
                  <c:v>249265</c:v>
                </c:pt>
                <c:pt idx="4617">
                  <c:v>249265</c:v>
                </c:pt>
                <c:pt idx="4618">
                  <c:v>249265</c:v>
                </c:pt>
                <c:pt idx="4619">
                  <c:v>249265</c:v>
                </c:pt>
                <c:pt idx="4620">
                  <c:v>249265</c:v>
                </c:pt>
                <c:pt idx="4621">
                  <c:v>249265</c:v>
                </c:pt>
                <c:pt idx="4622">
                  <c:v>249265</c:v>
                </c:pt>
                <c:pt idx="4623">
                  <c:v>249265</c:v>
                </c:pt>
                <c:pt idx="4624">
                  <c:v>249265</c:v>
                </c:pt>
                <c:pt idx="4625">
                  <c:v>249265</c:v>
                </c:pt>
                <c:pt idx="4626">
                  <c:v>249265</c:v>
                </c:pt>
                <c:pt idx="4627">
                  <c:v>249265</c:v>
                </c:pt>
                <c:pt idx="4628">
                  <c:v>249265</c:v>
                </c:pt>
                <c:pt idx="4629">
                  <c:v>249265</c:v>
                </c:pt>
                <c:pt idx="4630">
                  <c:v>249265</c:v>
                </c:pt>
                <c:pt idx="4631">
                  <c:v>249265</c:v>
                </c:pt>
                <c:pt idx="4632">
                  <c:v>249265</c:v>
                </c:pt>
                <c:pt idx="4633">
                  <c:v>249265</c:v>
                </c:pt>
                <c:pt idx="4634">
                  <c:v>249265</c:v>
                </c:pt>
                <c:pt idx="4635">
                  <c:v>249265</c:v>
                </c:pt>
                <c:pt idx="4636">
                  <c:v>249265</c:v>
                </c:pt>
                <c:pt idx="4637">
                  <c:v>249265</c:v>
                </c:pt>
                <c:pt idx="4638">
                  <c:v>249265</c:v>
                </c:pt>
                <c:pt idx="4639">
                  <c:v>249265</c:v>
                </c:pt>
                <c:pt idx="4640">
                  <c:v>249265</c:v>
                </c:pt>
                <c:pt idx="4641">
                  <c:v>249265</c:v>
                </c:pt>
                <c:pt idx="4642">
                  <c:v>249265</c:v>
                </c:pt>
                <c:pt idx="4643">
                  <c:v>249265</c:v>
                </c:pt>
                <c:pt idx="4644">
                  <c:v>249265</c:v>
                </c:pt>
                <c:pt idx="4645">
                  <c:v>249265</c:v>
                </c:pt>
                <c:pt idx="4646">
                  <c:v>249265</c:v>
                </c:pt>
                <c:pt idx="4647">
                  <c:v>249265</c:v>
                </c:pt>
                <c:pt idx="4648">
                  <c:v>249265</c:v>
                </c:pt>
                <c:pt idx="4649">
                  <c:v>249265</c:v>
                </c:pt>
                <c:pt idx="4650">
                  <c:v>249265</c:v>
                </c:pt>
                <c:pt idx="4651">
                  <c:v>249265</c:v>
                </c:pt>
                <c:pt idx="4652">
                  <c:v>249265</c:v>
                </c:pt>
                <c:pt idx="4653">
                  <c:v>249265</c:v>
                </c:pt>
                <c:pt idx="4654">
                  <c:v>249265</c:v>
                </c:pt>
                <c:pt idx="4655">
                  <c:v>249265</c:v>
                </c:pt>
                <c:pt idx="4656">
                  <c:v>249265</c:v>
                </c:pt>
                <c:pt idx="4657">
                  <c:v>249265</c:v>
                </c:pt>
                <c:pt idx="4658">
                  <c:v>249265</c:v>
                </c:pt>
                <c:pt idx="4659">
                  <c:v>249265</c:v>
                </c:pt>
                <c:pt idx="4660">
                  <c:v>249265</c:v>
                </c:pt>
                <c:pt idx="4661">
                  <c:v>249265</c:v>
                </c:pt>
                <c:pt idx="4662">
                  <c:v>249265</c:v>
                </c:pt>
                <c:pt idx="4663">
                  <c:v>249265</c:v>
                </c:pt>
                <c:pt idx="4664">
                  <c:v>249265</c:v>
                </c:pt>
                <c:pt idx="4665">
                  <c:v>249265</c:v>
                </c:pt>
                <c:pt idx="4666">
                  <c:v>249265</c:v>
                </c:pt>
                <c:pt idx="4667">
                  <c:v>249265</c:v>
                </c:pt>
                <c:pt idx="4668">
                  <c:v>249265</c:v>
                </c:pt>
                <c:pt idx="4669">
                  <c:v>262495</c:v>
                </c:pt>
                <c:pt idx="4670">
                  <c:v>262495</c:v>
                </c:pt>
                <c:pt idx="4671">
                  <c:v>262495</c:v>
                </c:pt>
                <c:pt idx="4672">
                  <c:v>262495</c:v>
                </c:pt>
                <c:pt idx="4673">
                  <c:v>334680</c:v>
                </c:pt>
                <c:pt idx="4674">
                  <c:v>334680</c:v>
                </c:pt>
                <c:pt idx="4675">
                  <c:v>334680</c:v>
                </c:pt>
                <c:pt idx="4676">
                  <c:v>334680</c:v>
                </c:pt>
                <c:pt idx="4677">
                  <c:v>334680</c:v>
                </c:pt>
                <c:pt idx="4678">
                  <c:v>334680</c:v>
                </c:pt>
                <c:pt idx="4679">
                  <c:v>334680</c:v>
                </c:pt>
                <c:pt idx="4680">
                  <c:v>334680</c:v>
                </c:pt>
                <c:pt idx="4681">
                  <c:v>334680</c:v>
                </c:pt>
                <c:pt idx="4682">
                  <c:v>405250</c:v>
                </c:pt>
                <c:pt idx="4683">
                  <c:v>405250</c:v>
                </c:pt>
                <c:pt idx="4684">
                  <c:v>405250</c:v>
                </c:pt>
                <c:pt idx="4685">
                  <c:v>405250</c:v>
                </c:pt>
                <c:pt idx="4686">
                  <c:v>405250</c:v>
                </c:pt>
                <c:pt idx="4687">
                  <c:v>405250</c:v>
                </c:pt>
                <c:pt idx="4688">
                  <c:v>405250</c:v>
                </c:pt>
                <c:pt idx="4689">
                  <c:v>405250</c:v>
                </c:pt>
                <c:pt idx="4690">
                  <c:v>405250</c:v>
                </c:pt>
                <c:pt idx="4691">
                  <c:v>405250</c:v>
                </c:pt>
                <c:pt idx="4692">
                  <c:v>405250</c:v>
                </c:pt>
                <c:pt idx="4693">
                  <c:v>405250</c:v>
                </c:pt>
                <c:pt idx="4694">
                  <c:v>405250</c:v>
                </c:pt>
                <c:pt idx="4695">
                  <c:v>405250</c:v>
                </c:pt>
                <c:pt idx="4696">
                  <c:v>405250</c:v>
                </c:pt>
                <c:pt idx="4697">
                  <c:v>405250</c:v>
                </c:pt>
                <c:pt idx="4698">
                  <c:v>405250</c:v>
                </c:pt>
                <c:pt idx="4699">
                  <c:v>405250</c:v>
                </c:pt>
                <c:pt idx="4700">
                  <c:v>405250</c:v>
                </c:pt>
                <c:pt idx="4701">
                  <c:v>405250</c:v>
                </c:pt>
                <c:pt idx="4702">
                  <c:v>405250</c:v>
                </c:pt>
                <c:pt idx="4703">
                  <c:v>405250</c:v>
                </c:pt>
                <c:pt idx="4704">
                  <c:v>405250</c:v>
                </c:pt>
                <c:pt idx="4705">
                  <c:v>405250</c:v>
                </c:pt>
                <c:pt idx="4706">
                  <c:v>405250</c:v>
                </c:pt>
                <c:pt idx="4707">
                  <c:v>405250</c:v>
                </c:pt>
                <c:pt idx="4708">
                  <c:v>405250</c:v>
                </c:pt>
                <c:pt idx="4709">
                  <c:v>405250</c:v>
                </c:pt>
                <c:pt idx="4710">
                  <c:v>405250</c:v>
                </c:pt>
                <c:pt idx="4711">
                  <c:v>405250</c:v>
                </c:pt>
                <c:pt idx="4712">
                  <c:v>405250</c:v>
                </c:pt>
                <c:pt idx="4713">
                  <c:v>405250</c:v>
                </c:pt>
                <c:pt idx="4714">
                  <c:v>405250</c:v>
                </c:pt>
                <c:pt idx="4715">
                  <c:v>405250</c:v>
                </c:pt>
                <c:pt idx="4716">
                  <c:v>405250</c:v>
                </c:pt>
                <c:pt idx="4717">
                  <c:v>405250</c:v>
                </c:pt>
                <c:pt idx="4718">
                  <c:v>405250</c:v>
                </c:pt>
                <c:pt idx="4719">
                  <c:v>405250</c:v>
                </c:pt>
                <c:pt idx="4720">
                  <c:v>405250</c:v>
                </c:pt>
                <c:pt idx="4721">
                  <c:v>405250</c:v>
                </c:pt>
                <c:pt idx="4722">
                  <c:v>405250</c:v>
                </c:pt>
                <c:pt idx="4723">
                  <c:v>405250</c:v>
                </c:pt>
                <c:pt idx="4724">
                  <c:v>405250</c:v>
                </c:pt>
                <c:pt idx="4725">
                  <c:v>405250</c:v>
                </c:pt>
                <c:pt idx="4726">
                  <c:v>405250</c:v>
                </c:pt>
                <c:pt idx="4727">
                  <c:v>405250</c:v>
                </c:pt>
                <c:pt idx="4728">
                  <c:v>405250</c:v>
                </c:pt>
                <c:pt idx="4729">
                  <c:v>405250</c:v>
                </c:pt>
                <c:pt idx="4730">
                  <c:v>405250</c:v>
                </c:pt>
                <c:pt idx="4731">
                  <c:v>405250</c:v>
                </c:pt>
                <c:pt idx="4732">
                  <c:v>405250</c:v>
                </c:pt>
                <c:pt idx="4733">
                  <c:v>405250</c:v>
                </c:pt>
                <c:pt idx="4734">
                  <c:v>405250</c:v>
                </c:pt>
                <c:pt idx="4735">
                  <c:v>405250</c:v>
                </c:pt>
                <c:pt idx="4736">
                  <c:v>437390</c:v>
                </c:pt>
                <c:pt idx="4737">
                  <c:v>437390</c:v>
                </c:pt>
                <c:pt idx="4738">
                  <c:v>437390</c:v>
                </c:pt>
                <c:pt idx="4739">
                  <c:v>437390</c:v>
                </c:pt>
                <c:pt idx="4740">
                  <c:v>437390</c:v>
                </c:pt>
                <c:pt idx="4741">
                  <c:v>437390</c:v>
                </c:pt>
                <c:pt idx="4742">
                  <c:v>437390</c:v>
                </c:pt>
                <c:pt idx="4743">
                  <c:v>437390</c:v>
                </c:pt>
                <c:pt idx="4744">
                  <c:v>437390</c:v>
                </c:pt>
                <c:pt idx="4745">
                  <c:v>437390</c:v>
                </c:pt>
                <c:pt idx="4746">
                  <c:v>447925</c:v>
                </c:pt>
                <c:pt idx="4747">
                  <c:v>447925</c:v>
                </c:pt>
                <c:pt idx="4748">
                  <c:v>447925</c:v>
                </c:pt>
                <c:pt idx="4749">
                  <c:v>447925</c:v>
                </c:pt>
                <c:pt idx="4750">
                  <c:v>447925</c:v>
                </c:pt>
                <c:pt idx="4751">
                  <c:v>451600.000000001</c:v>
                </c:pt>
                <c:pt idx="4752">
                  <c:v>451600.000000001</c:v>
                </c:pt>
                <c:pt idx="4753">
                  <c:v>451600.000000001</c:v>
                </c:pt>
                <c:pt idx="4754">
                  <c:v>451600.000000001</c:v>
                </c:pt>
                <c:pt idx="4755">
                  <c:v>451600.000000001</c:v>
                </c:pt>
                <c:pt idx="4756">
                  <c:v>451600.000000001</c:v>
                </c:pt>
                <c:pt idx="4757">
                  <c:v>451600.000000001</c:v>
                </c:pt>
                <c:pt idx="4758">
                  <c:v>452580.000000001</c:v>
                </c:pt>
                <c:pt idx="4759">
                  <c:v>452580.000000001</c:v>
                </c:pt>
                <c:pt idx="4760">
                  <c:v>452580.000000001</c:v>
                </c:pt>
                <c:pt idx="4761">
                  <c:v>452580.000000001</c:v>
                </c:pt>
                <c:pt idx="4762">
                  <c:v>452580.000000001</c:v>
                </c:pt>
                <c:pt idx="4763">
                  <c:v>452580.000000001</c:v>
                </c:pt>
                <c:pt idx="4764">
                  <c:v>452580.000000001</c:v>
                </c:pt>
                <c:pt idx="4765">
                  <c:v>452580.000000001</c:v>
                </c:pt>
                <c:pt idx="4766">
                  <c:v>452580.000000001</c:v>
                </c:pt>
                <c:pt idx="4767">
                  <c:v>452580.000000001</c:v>
                </c:pt>
                <c:pt idx="4768">
                  <c:v>452580.000000001</c:v>
                </c:pt>
                <c:pt idx="4769">
                  <c:v>452580.000000001</c:v>
                </c:pt>
                <c:pt idx="4770">
                  <c:v>452580.000000001</c:v>
                </c:pt>
                <c:pt idx="4771">
                  <c:v>452580.000000001</c:v>
                </c:pt>
                <c:pt idx="4772">
                  <c:v>452580.000000001</c:v>
                </c:pt>
                <c:pt idx="4773">
                  <c:v>452580.000000001</c:v>
                </c:pt>
                <c:pt idx="4774">
                  <c:v>452580.000000001</c:v>
                </c:pt>
                <c:pt idx="4775">
                  <c:v>452580.000000001</c:v>
                </c:pt>
                <c:pt idx="4776">
                  <c:v>452580.000000001</c:v>
                </c:pt>
                <c:pt idx="4777">
                  <c:v>452580.000000001</c:v>
                </c:pt>
                <c:pt idx="4778">
                  <c:v>452580.000000001</c:v>
                </c:pt>
                <c:pt idx="4779">
                  <c:v>452580.000000001</c:v>
                </c:pt>
                <c:pt idx="4780">
                  <c:v>452580.000000001</c:v>
                </c:pt>
                <c:pt idx="4781">
                  <c:v>452580.000000001</c:v>
                </c:pt>
                <c:pt idx="4782">
                  <c:v>452580.000000001</c:v>
                </c:pt>
                <c:pt idx="4783">
                  <c:v>452580.000000001</c:v>
                </c:pt>
                <c:pt idx="4784">
                  <c:v>452580.000000001</c:v>
                </c:pt>
                <c:pt idx="4785">
                  <c:v>452580.000000001</c:v>
                </c:pt>
                <c:pt idx="4786">
                  <c:v>452580.000000001</c:v>
                </c:pt>
                <c:pt idx="4787">
                  <c:v>452580.000000001</c:v>
                </c:pt>
                <c:pt idx="4788">
                  <c:v>452580.000000001</c:v>
                </c:pt>
                <c:pt idx="4789">
                  <c:v>452580.000000001</c:v>
                </c:pt>
                <c:pt idx="4790">
                  <c:v>452580.000000001</c:v>
                </c:pt>
                <c:pt idx="4791">
                  <c:v>452580.000000001</c:v>
                </c:pt>
                <c:pt idx="4792">
                  <c:v>452580.000000001</c:v>
                </c:pt>
                <c:pt idx="4793">
                  <c:v>452580.000000001</c:v>
                </c:pt>
                <c:pt idx="4794">
                  <c:v>452580.000000001</c:v>
                </c:pt>
                <c:pt idx="4795">
                  <c:v>452580.000000001</c:v>
                </c:pt>
                <c:pt idx="4796">
                  <c:v>452580.000000001</c:v>
                </c:pt>
                <c:pt idx="4797">
                  <c:v>452580.000000001</c:v>
                </c:pt>
                <c:pt idx="4798">
                  <c:v>452580.000000001</c:v>
                </c:pt>
                <c:pt idx="4799">
                  <c:v>452580.000000001</c:v>
                </c:pt>
                <c:pt idx="4800">
                  <c:v>452580.000000001</c:v>
                </c:pt>
                <c:pt idx="4801">
                  <c:v>452580.000000001</c:v>
                </c:pt>
                <c:pt idx="4802">
                  <c:v>452580.000000001</c:v>
                </c:pt>
                <c:pt idx="4803">
                  <c:v>452580.000000001</c:v>
                </c:pt>
                <c:pt idx="4804">
                  <c:v>452580.000000001</c:v>
                </c:pt>
                <c:pt idx="4805">
                  <c:v>452580.000000001</c:v>
                </c:pt>
                <c:pt idx="4806">
                  <c:v>452580.000000001</c:v>
                </c:pt>
                <c:pt idx="4807">
                  <c:v>452580.000000001</c:v>
                </c:pt>
                <c:pt idx="4808">
                  <c:v>452580.000000001</c:v>
                </c:pt>
                <c:pt idx="4809">
                  <c:v>452580.000000001</c:v>
                </c:pt>
                <c:pt idx="4810">
                  <c:v>452580.000000001</c:v>
                </c:pt>
                <c:pt idx="4811">
                  <c:v>452580.000000001</c:v>
                </c:pt>
                <c:pt idx="4812">
                  <c:v>452580.000000001</c:v>
                </c:pt>
                <c:pt idx="4813">
                  <c:v>452580.000000001</c:v>
                </c:pt>
                <c:pt idx="4814">
                  <c:v>452580.000000001</c:v>
                </c:pt>
                <c:pt idx="4815">
                  <c:v>452580.000000001</c:v>
                </c:pt>
                <c:pt idx="4816">
                  <c:v>452580.000000001</c:v>
                </c:pt>
                <c:pt idx="4817">
                  <c:v>452580.000000001</c:v>
                </c:pt>
                <c:pt idx="4818">
                  <c:v>452580.000000001</c:v>
                </c:pt>
                <c:pt idx="4819">
                  <c:v>452580.000000001</c:v>
                </c:pt>
                <c:pt idx="4820">
                  <c:v>452580.000000001</c:v>
                </c:pt>
                <c:pt idx="4821">
                  <c:v>452580.000000001</c:v>
                </c:pt>
                <c:pt idx="4822">
                  <c:v>452580.000000001</c:v>
                </c:pt>
                <c:pt idx="4823">
                  <c:v>452580.000000001</c:v>
                </c:pt>
                <c:pt idx="4824">
                  <c:v>452580.000000001</c:v>
                </c:pt>
                <c:pt idx="4825">
                  <c:v>452580.000000001</c:v>
                </c:pt>
                <c:pt idx="4826">
                  <c:v>452580.000000001</c:v>
                </c:pt>
                <c:pt idx="4827">
                  <c:v>452580.000000001</c:v>
                </c:pt>
                <c:pt idx="4828">
                  <c:v>452580.000000001</c:v>
                </c:pt>
                <c:pt idx="4829">
                  <c:v>452580.000000001</c:v>
                </c:pt>
                <c:pt idx="4830">
                  <c:v>452580.000000001</c:v>
                </c:pt>
                <c:pt idx="4831">
                  <c:v>452580.000000001</c:v>
                </c:pt>
                <c:pt idx="4832">
                  <c:v>452580.000000001</c:v>
                </c:pt>
                <c:pt idx="4833">
                  <c:v>452580.000000001</c:v>
                </c:pt>
                <c:pt idx="4834">
                  <c:v>452580.000000001</c:v>
                </c:pt>
                <c:pt idx="4835">
                  <c:v>452580.000000001</c:v>
                </c:pt>
                <c:pt idx="4836">
                  <c:v>452580.000000001</c:v>
                </c:pt>
                <c:pt idx="4837">
                  <c:v>452580.000000001</c:v>
                </c:pt>
                <c:pt idx="4838">
                  <c:v>452580.000000001</c:v>
                </c:pt>
                <c:pt idx="4839">
                  <c:v>452580.000000001</c:v>
                </c:pt>
                <c:pt idx="4840">
                  <c:v>452580.000000001</c:v>
                </c:pt>
                <c:pt idx="4841">
                  <c:v>452580.000000001</c:v>
                </c:pt>
                <c:pt idx="4842">
                  <c:v>452580.000000001</c:v>
                </c:pt>
                <c:pt idx="4843">
                  <c:v>452580.000000001</c:v>
                </c:pt>
                <c:pt idx="4844">
                  <c:v>452580.000000001</c:v>
                </c:pt>
                <c:pt idx="4845">
                  <c:v>452580.000000001</c:v>
                </c:pt>
                <c:pt idx="4846">
                  <c:v>452580.000000001</c:v>
                </c:pt>
                <c:pt idx="4847">
                  <c:v>452580.000000001</c:v>
                </c:pt>
                <c:pt idx="4848">
                  <c:v>452580.000000001</c:v>
                </c:pt>
                <c:pt idx="4849">
                  <c:v>452580.000000001</c:v>
                </c:pt>
                <c:pt idx="4850">
                  <c:v>452580.000000001</c:v>
                </c:pt>
                <c:pt idx="4851">
                  <c:v>452580.000000001</c:v>
                </c:pt>
                <c:pt idx="4852">
                  <c:v>452580.000000001</c:v>
                </c:pt>
                <c:pt idx="4853">
                  <c:v>452580.000000001</c:v>
                </c:pt>
                <c:pt idx="4854">
                  <c:v>452580.000000001</c:v>
                </c:pt>
                <c:pt idx="4855">
                  <c:v>452580.000000001</c:v>
                </c:pt>
                <c:pt idx="4856">
                  <c:v>452580.000000001</c:v>
                </c:pt>
                <c:pt idx="4857">
                  <c:v>452580.000000001</c:v>
                </c:pt>
                <c:pt idx="4858">
                  <c:v>452580.000000001</c:v>
                </c:pt>
                <c:pt idx="4859">
                  <c:v>452580.000000001</c:v>
                </c:pt>
                <c:pt idx="4860">
                  <c:v>452580.000000001</c:v>
                </c:pt>
                <c:pt idx="4861">
                  <c:v>452580.000000001</c:v>
                </c:pt>
                <c:pt idx="4862">
                  <c:v>452580.000000001</c:v>
                </c:pt>
                <c:pt idx="4863">
                  <c:v>452580.000000001</c:v>
                </c:pt>
                <c:pt idx="4864">
                  <c:v>452580.000000001</c:v>
                </c:pt>
                <c:pt idx="4865">
                  <c:v>452580.000000001</c:v>
                </c:pt>
                <c:pt idx="4866">
                  <c:v>452580.000000001</c:v>
                </c:pt>
                <c:pt idx="4867">
                  <c:v>452580.000000001</c:v>
                </c:pt>
                <c:pt idx="4868">
                  <c:v>452580.000000001</c:v>
                </c:pt>
                <c:pt idx="4869">
                  <c:v>452580.000000001</c:v>
                </c:pt>
                <c:pt idx="4870">
                  <c:v>452580.000000001</c:v>
                </c:pt>
                <c:pt idx="4871">
                  <c:v>452580.000000001</c:v>
                </c:pt>
                <c:pt idx="4872">
                  <c:v>452580.000000001</c:v>
                </c:pt>
                <c:pt idx="4873">
                  <c:v>452580.000000001</c:v>
                </c:pt>
                <c:pt idx="4874">
                  <c:v>452580.000000001</c:v>
                </c:pt>
                <c:pt idx="4875">
                  <c:v>452580.000000001</c:v>
                </c:pt>
                <c:pt idx="4876">
                  <c:v>452580.000000001</c:v>
                </c:pt>
                <c:pt idx="4877">
                  <c:v>452580.000000001</c:v>
                </c:pt>
                <c:pt idx="4878">
                  <c:v>452580.000000001</c:v>
                </c:pt>
                <c:pt idx="4879">
                  <c:v>452580.000000001</c:v>
                </c:pt>
                <c:pt idx="4880">
                  <c:v>452580.000000001</c:v>
                </c:pt>
                <c:pt idx="4881">
                  <c:v>452580.000000001</c:v>
                </c:pt>
                <c:pt idx="4882">
                  <c:v>452580.000000001</c:v>
                </c:pt>
                <c:pt idx="4883">
                  <c:v>452580.000000001</c:v>
                </c:pt>
                <c:pt idx="4884">
                  <c:v>452580.000000001</c:v>
                </c:pt>
                <c:pt idx="4885">
                  <c:v>452580.000000001</c:v>
                </c:pt>
                <c:pt idx="4886">
                  <c:v>452580.000000001</c:v>
                </c:pt>
                <c:pt idx="4887">
                  <c:v>452580.000000001</c:v>
                </c:pt>
                <c:pt idx="4888">
                  <c:v>452580.000000001</c:v>
                </c:pt>
                <c:pt idx="4889">
                  <c:v>452580.000000001</c:v>
                </c:pt>
                <c:pt idx="4890">
                  <c:v>452580.000000001</c:v>
                </c:pt>
                <c:pt idx="4891">
                  <c:v>452580.000000001</c:v>
                </c:pt>
                <c:pt idx="4892">
                  <c:v>452580.000000001</c:v>
                </c:pt>
                <c:pt idx="4893">
                  <c:v>452580.000000001</c:v>
                </c:pt>
                <c:pt idx="4894">
                  <c:v>452580.000000001</c:v>
                </c:pt>
                <c:pt idx="4895">
                  <c:v>452580.000000001</c:v>
                </c:pt>
                <c:pt idx="4896">
                  <c:v>452580.000000001</c:v>
                </c:pt>
                <c:pt idx="4897">
                  <c:v>452580.000000001</c:v>
                </c:pt>
                <c:pt idx="4898">
                  <c:v>452580.000000001</c:v>
                </c:pt>
                <c:pt idx="4899">
                  <c:v>452580.000000001</c:v>
                </c:pt>
                <c:pt idx="4900">
                  <c:v>452580.000000001</c:v>
                </c:pt>
                <c:pt idx="4901">
                  <c:v>452580.000000001</c:v>
                </c:pt>
                <c:pt idx="4902">
                  <c:v>452580.000000001</c:v>
                </c:pt>
                <c:pt idx="4903">
                  <c:v>452580.000000001</c:v>
                </c:pt>
                <c:pt idx="4904">
                  <c:v>452580.000000001</c:v>
                </c:pt>
                <c:pt idx="4905">
                  <c:v>452580.000000001</c:v>
                </c:pt>
                <c:pt idx="4906">
                  <c:v>452580.000000001</c:v>
                </c:pt>
                <c:pt idx="4907">
                  <c:v>452580.000000001</c:v>
                </c:pt>
                <c:pt idx="4908">
                  <c:v>452580.000000001</c:v>
                </c:pt>
                <c:pt idx="4909">
                  <c:v>452580.000000001</c:v>
                </c:pt>
                <c:pt idx="4910">
                  <c:v>452580.000000001</c:v>
                </c:pt>
                <c:pt idx="4911">
                  <c:v>452580.000000001</c:v>
                </c:pt>
                <c:pt idx="4912">
                  <c:v>452580.000000001</c:v>
                </c:pt>
                <c:pt idx="4913">
                  <c:v>452580.000000001</c:v>
                </c:pt>
                <c:pt idx="4914">
                  <c:v>452580.000000001</c:v>
                </c:pt>
                <c:pt idx="4915">
                  <c:v>452580.000000001</c:v>
                </c:pt>
                <c:pt idx="4916">
                  <c:v>452580.000000001</c:v>
                </c:pt>
                <c:pt idx="4917">
                  <c:v>452580.000000001</c:v>
                </c:pt>
                <c:pt idx="4918">
                  <c:v>452580.000000001</c:v>
                </c:pt>
                <c:pt idx="4919">
                  <c:v>447520.000000001</c:v>
                </c:pt>
                <c:pt idx="4920">
                  <c:v>447520.000000001</c:v>
                </c:pt>
                <c:pt idx="4921">
                  <c:v>447520.000000001</c:v>
                </c:pt>
                <c:pt idx="4922">
                  <c:v>447520.000000001</c:v>
                </c:pt>
                <c:pt idx="4923">
                  <c:v>447520.000000001</c:v>
                </c:pt>
                <c:pt idx="4924">
                  <c:v>447520.000000001</c:v>
                </c:pt>
                <c:pt idx="4925">
                  <c:v>447520.000000001</c:v>
                </c:pt>
                <c:pt idx="4926">
                  <c:v>447520.000000001</c:v>
                </c:pt>
                <c:pt idx="4927">
                  <c:v>447520.000000001</c:v>
                </c:pt>
                <c:pt idx="4928">
                  <c:v>447520.000000001</c:v>
                </c:pt>
                <c:pt idx="4929">
                  <c:v>447520.000000001</c:v>
                </c:pt>
                <c:pt idx="4930">
                  <c:v>447520.000000001</c:v>
                </c:pt>
                <c:pt idx="4931">
                  <c:v>447520.000000001</c:v>
                </c:pt>
                <c:pt idx="4932">
                  <c:v>442825.000000001</c:v>
                </c:pt>
                <c:pt idx="4933">
                  <c:v>442825.000000001</c:v>
                </c:pt>
                <c:pt idx="4934">
                  <c:v>442825.000000001</c:v>
                </c:pt>
                <c:pt idx="4935">
                  <c:v>442825.000000001</c:v>
                </c:pt>
                <c:pt idx="4936">
                  <c:v>442825.000000001</c:v>
                </c:pt>
                <c:pt idx="4937">
                  <c:v>442825.000000001</c:v>
                </c:pt>
                <c:pt idx="4938">
                  <c:v>442825.000000001</c:v>
                </c:pt>
                <c:pt idx="4939">
                  <c:v>442825.000000001</c:v>
                </c:pt>
                <c:pt idx="4940">
                  <c:v>442825.000000001</c:v>
                </c:pt>
                <c:pt idx="4941">
                  <c:v>442825.000000001</c:v>
                </c:pt>
                <c:pt idx="4942">
                  <c:v>442825.000000001</c:v>
                </c:pt>
                <c:pt idx="4943">
                  <c:v>442825.000000001</c:v>
                </c:pt>
                <c:pt idx="4944">
                  <c:v>442825.000000001</c:v>
                </c:pt>
                <c:pt idx="4945">
                  <c:v>442825.000000001</c:v>
                </c:pt>
                <c:pt idx="4946">
                  <c:v>442825.000000001</c:v>
                </c:pt>
                <c:pt idx="4947">
                  <c:v>442825.000000001</c:v>
                </c:pt>
                <c:pt idx="4948">
                  <c:v>442825.000000001</c:v>
                </c:pt>
                <c:pt idx="4949">
                  <c:v>442825.000000001</c:v>
                </c:pt>
                <c:pt idx="4950">
                  <c:v>442825.000000001</c:v>
                </c:pt>
                <c:pt idx="4951">
                  <c:v>442825.000000001</c:v>
                </c:pt>
                <c:pt idx="4952">
                  <c:v>442825.000000001</c:v>
                </c:pt>
                <c:pt idx="4953">
                  <c:v>442825.000000001</c:v>
                </c:pt>
                <c:pt idx="4954">
                  <c:v>442825.000000001</c:v>
                </c:pt>
                <c:pt idx="4955">
                  <c:v>442825.000000001</c:v>
                </c:pt>
                <c:pt idx="4956">
                  <c:v>442825.000000001</c:v>
                </c:pt>
                <c:pt idx="4957">
                  <c:v>442825.000000001</c:v>
                </c:pt>
                <c:pt idx="4958">
                  <c:v>442825.000000001</c:v>
                </c:pt>
                <c:pt idx="4959">
                  <c:v>442825.000000001</c:v>
                </c:pt>
                <c:pt idx="4960">
                  <c:v>442825.000000001</c:v>
                </c:pt>
                <c:pt idx="4961">
                  <c:v>442825.000000001</c:v>
                </c:pt>
                <c:pt idx="4962">
                  <c:v>442825.000000001</c:v>
                </c:pt>
                <c:pt idx="4963">
                  <c:v>442825.000000001</c:v>
                </c:pt>
                <c:pt idx="4964">
                  <c:v>442825.000000001</c:v>
                </c:pt>
                <c:pt idx="4965">
                  <c:v>442825.000000001</c:v>
                </c:pt>
                <c:pt idx="4966">
                  <c:v>442825.000000001</c:v>
                </c:pt>
                <c:pt idx="4967">
                  <c:v>442825.000000001</c:v>
                </c:pt>
                <c:pt idx="4968">
                  <c:v>442825.000000001</c:v>
                </c:pt>
                <c:pt idx="4969">
                  <c:v>442825.000000001</c:v>
                </c:pt>
                <c:pt idx="4970">
                  <c:v>442825.000000001</c:v>
                </c:pt>
                <c:pt idx="4971">
                  <c:v>442825.000000001</c:v>
                </c:pt>
                <c:pt idx="4972">
                  <c:v>442825.000000001</c:v>
                </c:pt>
                <c:pt idx="4973">
                  <c:v>442825.000000001</c:v>
                </c:pt>
                <c:pt idx="4974">
                  <c:v>442825.000000001</c:v>
                </c:pt>
                <c:pt idx="4975">
                  <c:v>442825.000000001</c:v>
                </c:pt>
                <c:pt idx="4976">
                  <c:v>442825.000000001</c:v>
                </c:pt>
                <c:pt idx="4977">
                  <c:v>442825.000000001</c:v>
                </c:pt>
                <c:pt idx="4978">
                  <c:v>442825.000000001</c:v>
                </c:pt>
                <c:pt idx="4979">
                  <c:v>442825.000000001</c:v>
                </c:pt>
                <c:pt idx="4980">
                  <c:v>442825.000000001</c:v>
                </c:pt>
                <c:pt idx="4981">
                  <c:v>442825.000000001</c:v>
                </c:pt>
                <c:pt idx="4982">
                  <c:v>442825.000000001</c:v>
                </c:pt>
                <c:pt idx="4983">
                  <c:v>442825.000000001</c:v>
                </c:pt>
                <c:pt idx="4984">
                  <c:v>442825.000000001</c:v>
                </c:pt>
                <c:pt idx="4985">
                  <c:v>442825.000000001</c:v>
                </c:pt>
                <c:pt idx="4986">
                  <c:v>389510</c:v>
                </c:pt>
                <c:pt idx="4987">
                  <c:v>389510</c:v>
                </c:pt>
                <c:pt idx="4988">
                  <c:v>389510</c:v>
                </c:pt>
                <c:pt idx="4989">
                  <c:v>389510</c:v>
                </c:pt>
                <c:pt idx="4990">
                  <c:v>389510</c:v>
                </c:pt>
                <c:pt idx="4991">
                  <c:v>389510</c:v>
                </c:pt>
                <c:pt idx="4992">
                  <c:v>389510</c:v>
                </c:pt>
                <c:pt idx="4993">
                  <c:v>389510</c:v>
                </c:pt>
                <c:pt idx="4994">
                  <c:v>377015</c:v>
                </c:pt>
                <c:pt idx="4995">
                  <c:v>377015</c:v>
                </c:pt>
                <c:pt idx="4996">
                  <c:v>294860.000000001</c:v>
                </c:pt>
                <c:pt idx="4997">
                  <c:v>294860.000000001</c:v>
                </c:pt>
                <c:pt idx="4998">
                  <c:v>294860.000000001</c:v>
                </c:pt>
                <c:pt idx="4999">
                  <c:v>294860.000000001</c:v>
                </c:pt>
                <c:pt idx="5000">
                  <c:v>294860.000000001</c:v>
                </c:pt>
                <c:pt idx="5001">
                  <c:v>266700.000000001</c:v>
                </c:pt>
                <c:pt idx="5002">
                  <c:v>266700.000000001</c:v>
                </c:pt>
                <c:pt idx="5003">
                  <c:v>266700.000000001</c:v>
                </c:pt>
                <c:pt idx="5004">
                  <c:v>266700.000000001</c:v>
                </c:pt>
                <c:pt idx="5005">
                  <c:v>266700.000000001</c:v>
                </c:pt>
                <c:pt idx="5006">
                  <c:v>266700.000000001</c:v>
                </c:pt>
                <c:pt idx="5007">
                  <c:v>266700.000000001</c:v>
                </c:pt>
                <c:pt idx="5008">
                  <c:v>255765</c:v>
                </c:pt>
                <c:pt idx="5009">
                  <c:v>255765</c:v>
                </c:pt>
                <c:pt idx="5010">
                  <c:v>255765</c:v>
                </c:pt>
                <c:pt idx="5011">
                  <c:v>255765</c:v>
                </c:pt>
                <c:pt idx="5012">
                  <c:v>255765</c:v>
                </c:pt>
                <c:pt idx="5013">
                  <c:v>255765</c:v>
                </c:pt>
                <c:pt idx="5014">
                  <c:v>255765</c:v>
                </c:pt>
                <c:pt idx="5015">
                  <c:v>255765</c:v>
                </c:pt>
                <c:pt idx="5016">
                  <c:v>255765</c:v>
                </c:pt>
                <c:pt idx="5017">
                  <c:v>255765</c:v>
                </c:pt>
                <c:pt idx="5018">
                  <c:v>255765</c:v>
                </c:pt>
                <c:pt idx="5019">
                  <c:v>255765</c:v>
                </c:pt>
                <c:pt idx="5020">
                  <c:v>255765</c:v>
                </c:pt>
                <c:pt idx="5021">
                  <c:v>255765</c:v>
                </c:pt>
                <c:pt idx="5022">
                  <c:v>255765</c:v>
                </c:pt>
                <c:pt idx="5023">
                  <c:v>255765</c:v>
                </c:pt>
                <c:pt idx="5024">
                  <c:v>255765</c:v>
                </c:pt>
                <c:pt idx="5025">
                  <c:v>255765</c:v>
                </c:pt>
                <c:pt idx="5026">
                  <c:v>255765</c:v>
                </c:pt>
                <c:pt idx="5027">
                  <c:v>255765</c:v>
                </c:pt>
                <c:pt idx="5028">
                  <c:v>255765</c:v>
                </c:pt>
                <c:pt idx="5029">
                  <c:v>255765</c:v>
                </c:pt>
                <c:pt idx="5030">
                  <c:v>255765</c:v>
                </c:pt>
                <c:pt idx="5031">
                  <c:v>255765</c:v>
                </c:pt>
                <c:pt idx="5032">
                  <c:v>255765</c:v>
                </c:pt>
                <c:pt idx="5033">
                  <c:v>255765</c:v>
                </c:pt>
                <c:pt idx="5034">
                  <c:v>255765</c:v>
                </c:pt>
                <c:pt idx="5035">
                  <c:v>255765</c:v>
                </c:pt>
                <c:pt idx="5036">
                  <c:v>255765</c:v>
                </c:pt>
                <c:pt idx="5037">
                  <c:v>255765</c:v>
                </c:pt>
                <c:pt idx="5038">
                  <c:v>255765</c:v>
                </c:pt>
                <c:pt idx="5039">
                  <c:v>255765</c:v>
                </c:pt>
                <c:pt idx="5040">
                  <c:v>231755</c:v>
                </c:pt>
                <c:pt idx="5041">
                  <c:v>231755</c:v>
                </c:pt>
                <c:pt idx="5042">
                  <c:v>231755</c:v>
                </c:pt>
                <c:pt idx="5043">
                  <c:v>231755</c:v>
                </c:pt>
                <c:pt idx="5044">
                  <c:v>231755</c:v>
                </c:pt>
                <c:pt idx="5045">
                  <c:v>231755</c:v>
                </c:pt>
                <c:pt idx="5046">
                  <c:v>231755</c:v>
                </c:pt>
                <c:pt idx="5047">
                  <c:v>231755</c:v>
                </c:pt>
                <c:pt idx="5048">
                  <c:v>231755</c:v>
                </c:pt>
                <c:pt idx="5049">
                  <c:v>231755</c:v>
                </c:pt>
                <c:pt idx="5050">
                  <c:v>231755</c:v>
                </c:pt>
                <c:pt idx="5051">
                  <c:v>231755</c:v>
                </c:pt>
                <c:pt idx="5052">
                  <c:v>231755</c:v>
                </c:pt>
                <c:pt idx="5053">
                  <c:v>231755</c:v>
                </c:pt>
                <c:pt idx="5054">
                  <c:v>259560.000000001</c:v>
                </c:pt>
                <c:pt idx="5055">
                  <c:v>259560.000000001</c:v>
                </c:pt>
                <c:pt idx="5056">
                  <c:v>259560.000000001</c:v>
                </c:pt>
                <c:pt idx="5057">
                  <c:v>259560.000000001</c:v>
                </c:pt>
                <c:pt idx="5058">
                  <c:v>259560.000000001</c:v>
                </c:pt>
                <c:pt idx="5059">
                  <c:v>259560.000000001</c:v>
                </c:pt>
                <c:pt idx="5060">
                  <c:v>259560.000000001</c:v>
                </c:pt>
                <c:pt idx="5061">
                  <c:v>259560.000000001</c:v>
                </c:pt>
                <c:pt idx="5062">
                  <c:v>259560.000000001</c:v>
                </c:pt>
                <c:pt idx="5063">
                  <c:v>259560.000000001</c:v>
                </c:pt>
                <c:pt idx="5064">
                  <c:v>259560.000000001</c:v>
                </c:pt>
                <c:pt idx="5065">
                  <c:v>259560.000000001</c:v>
                </c:pt>
                <c:pt idx="5066">
                  <c:v>266835.000000001</c:v>
                </c:pt>
                <c:pt idx="5067">
                  <c:v>266835.000000001</c:v>
                </c:pt>
                <c:pt idx="5068">
                  <c:v>266835.000000001</c:v>
                </c:pt>
                <c:pt idx="5069">
                  <c:v>266835.000000001</c:v>
                </c:pt>
                <c:pt idx="5070">
                  <c:v>266835.000000001</c:v>
                </c:pt>
                <c:pt idx="5071">
                  <c:v>273805.000000001</c:v>
                </c:pt>
                <c:pt idx="5072">
                  <c:v>273805.000000001</c:v>
                </c:pt>
                <c:pt idx="5073">
                  <c:v>273805.000000001</c:v>
                </c:pt>
                <c:pt idx="5074">
                  <c:v>273805.000000001</c:v>
                </c:pt>
                <c:pt idx="5075">
                  <c:v>273805.000000001</c:v>
                </c:pt>
                <c:pt idx="5076">
                  <c:v>273805.000000001</c:v>
                </c:pt>
                <c:pt idx="5077">
                  <c:v>273805.000000001</c:v>
                </c:pt>
                <c:pt idx="5078">
                  <c:v>273805.000000001</c:v>
                </c:pt>
                <c:pt idx="5079">
                  <c:v>273805.000000001</c:v>
                </c:pt>
                <c:pt idx="5080">
                  <c:v>273805.000000001</c:v>
                </c:pt>
                <c:pt idx="5081">
                  <c:v>273805.000000001</c:v>
                </c:pt>
                <c:pt idx="5082">
                  <c:v>273805.000000001</c:v>
                </c:pt>
                <c:pt idx="5083">
                  <c:v>273805.000000001</c:v>
                </c:pt>
                <c:pt idx="5084">
                  <c:v>273805.000000001</c:v>
                </c:pt>
                <c:pt idx="5085">
                  <c:v>273805.000000001</c:v>
                </c:pt>
                <c:pt idx="5086">
                  <c:v>273805.000000001</c:v>
                </c:pt>
                <c:pt idx="5087">
                  <c:v>273805.000000001</c:v>
                </c:pt>
                <c:pt idx="5088">
                  <c:v>273805.000000001</c:v>
                </c:pt>
                <c:pt idx="5089">
                  <c:v>273805.000000001</c:v>
                </c:pt>
                <c:pt idx="5090">
                  <c:v>266835.000000001</c:v>
                </c:pt>
                <c:pt idx="5091">
                  <c:v>266835.000000001</c:v>
                </c:pt>
                <c:pt idx="5092">
                  <c:v>266835.000000001</c:v>
                </c:pt>
                <c:pt idx="5093">
                  <c:v>266835.000000001</c:v>
                </c:pt>
                <c:pt idx="5094">
                  <c:v>266835.000000001</c:v>
                </c:pt>
                <c:pt idx="5095">
                  <c:v>266835.000000001</c:v>
                </c:pt>
                <c:pt idx="5096">
                  <c:v>266835.000000001</c:v>
                </c:pt>
                <c:pt idx="5097">
                  <c:v>266835.000000001</c:v>
                </c:pt>
                <c:pt idx="5098">
                  <c:v>266835.000000001</c:v>
                </c:pt>
                <c:pt idx="5099">
                  <c:v>266835.000000001</c:v>
                </c:pt>
                <c:pt idx="5100">
                  <c:v>266835.000000001</c:v>
                </c:pt>
                <c:pt idx="5101">
                  <c:v>266835.000000001</c:v>
                </c:pt>
                <c:pt idx="5102">
                  <c:v>266835.000000001</c:v>
                </c:pt>
                <c:pt idx="5103">
                  <c:v>266835.000000001</c:v>
                </c:pt>
                <c:pt idx="5104">
                  <c:v>266835.000000001</c:v>
                </c:pt>
                <c:pt idx="5105">
                  <c:v>266835.000000001</c:v>
                </c:pt>
                <c:pt idx="5106">
                  <c:v>266835.000000001</c:v>
                </c:pt>
                <c:pt idx="5107">
                  <c:v>266835.000000001</c:v>
                </c:pt>
                <c:pt idx="5108">
                  <c:v>266835.000000001</c:v>
                </c:pt>
                <c:pt idx="5109">
                  <c:v>266835.000000001</c:v>
                </c:pt>
                <c:pt idx="5110">
                  <c:v>266835.000000001</c:v>
                </c:pt>
                <c:pt idx="5111">
                  <c:v>266835.000000001</c:v>
                </c:pt>
                <c:pt idx="5112">
                  <c:v>266835.000000001</c:v>
                </c:pt>
                <c:pt idx="5113">
                  <c:v>266835.000000001</c:v>
                </c:pt>
                <c:pt idx="5114">
                  <c:v>266835.000000001</c:v>
                </c:pt>
                <c:pt idx="5115">
                  <c:v>266835.000000001</c:v>
                </c:pt>
                <c:pt idx="5116">
                  <c:v>266835.000000001</c:v>
                </c:pt>
                <c:pt idx="5117">
                  <c:v>266835.000000001</c:v>
                </c:pt>
                <c:pt idx="5118">
                  <c:v>266835.000000001</c:v>
                </c:pt>
                <c:pt idx="5119">
                  <c:v>266835.000000001</c:v>
                </c:pt>
                <c:pt idx="5120">
                  <c:v>266835.000000001</c:v>
                </c:pt>
                <c:pt idx="5121">
                  <c:v>266835.000000001</c:v>
                </c:pt>
                <c:pt idx="5122">
                  <c:v>266835.000000001</c:v>
                </c:pt>
                <c:pt idx="5123">
                  <c:v>266835.000000001</c:v>
                </c:pt>
                <c:pt idx="5124">
                  <c:v>266835.000000001</c:v>
                </c:pt>
                <c:pt idx="5125">
                  <c:v>266835.000000001</c:v>
                </c:pt>
                <c:pt idx="5126">
                  <c:v>266835.000000001</c:v>
                </c:pt>
                <c:pt idx="5127">
                  <c:v>266835.000000001</c:v>
                </c:pt>
                <c:pt idx="5128">
                  <c:v>266835.000000001</c:v>
                </c:pt>
                <c:pt idx="5129">
                  <c:v>266835.000000001</c:v>
                </c:pt>
                <c:pt idx="5130">
                  <c:v>266835.000000001</c:v>
                </c:pt>
                <c:pt idx="5131">
                  <c:v>266835.000000001</c:v>
                </c:pt>
                <c:pt idx="5132">
                  <c:v>266835.000000001</c:v>
                </c:pt>
                <c:pt idx="5133">
                  <c:v>266835.000000001</c:v>
                </c:pt>
                <c:pt idx="5134">
                  <c:v>266835.000000001</c:v>
                </c:pt>
                <c:pt idx="5135">
                  <c:v>266835.000000001</c:v>
                </c:pt>
                <c:pt idx="5136">
                  <c:v>266835.000000001</c:v>
                </c:pt>
                <c:pt idx="5137">
                  <c:v>266835.000000001</c:v>
                </c:pt>
                <c:pt idx="5138">
                  <c:v>266835.000000001</c:v>
                </c:pt>
                <c:pt idx="5139">
                  <c:v>266835.000000001</c:v>
                </c:pt>
                <c:pt idx="5140">
                  <c:v>266835.000000001</c:v>
                </c:pt>
                <c:pt idx="5141">
                  <c:v>266835.000000001</c:v>
                </c:pt>
                <c:pt idx="5142">
                  <c:v>266835.000000001</c:v>
                </c:pt>
                <c:pt idx="5143">
                  <c:v>266835.000000001</c:v>
                </c:pt>
                <c:pt idx="5144">
                  <c:v>266835.000000001</c:v>
                </c:pt>
                <c:pt idx="5145">
                  <c:v>266835.000000001</c:v>
                </c:pt>
                <c:pt idx="5146">
                  <c:v>266835.000000001</c:v>
                </c:pt>
                <c:pt idx="5147">
                  <c:v>266835.000000001</c:v>
                </c:pt>
                <c:pt idx="5148">
                  <c:v>266835.000000001</c:v>
                </c:pt>
                <c:pt idx="5149">
                  <c:v>266835.000000001</c:v>
                </c:pt>
                <c:pt idx="5150">
                  <c:v>266835.000000001</c:v>
                </c:pt>
                <c:pt idx="5151">
                  <c:v>266835.000000001</c:v>
                </c:pt>
                <c:pt idx="5152">
                  <c:v>266835.000000001</c:v>
                </c:pt>
                <c:pt idx="5153">
                  <c:v>266835.000000001</c:v>
                </c:pt>
                <c:pt idx="5154">
                  <c:v>266835.000000001</c:v>
                </c:pt>
                <c:pt idx="5155">
                  <c:v>266835.000000001</c:v>
                </c:pt>
                <c:pt idx="5156">
                  <c:v>266835.000000001</c:v>
                </c:pt>
                <c:pt idx="5157">
                  <c:v>266835.000000001</c:v>
                </c:pt>
                <c:pt idx="5158">
                  <c:v>266835.000000001</c:v>
                </c:pt>
                <c:pt idx="5159">
                  <c:v>266835.000000001</c:v>
                </c:pt>
                <c:pt idx="5160">
                  <c:v>266835.000000001</c:v>
                </c:pt>
                <c:pt idx="5161">
                  <c:v>266835.000000001</c:v>
                </c:pt>
                <c:pt idx="5162">
                  <c:v>266835.000000001</c:v>
                </c:pt>
                <c:pt idx="5163">
                  <c:v>266835.000000001</c:v>
                </c:pt>
                <c:pt idx="5164">
                  <c:v>266835.000000001</c:v>
                </c:pt>
                <c:pt idx="5165">
                  <c:v>266835.000000001</c:v>
                </c:pt>
                <c:pt idx="5166">
                  <c:v>266835.000000001</c:v>
                </c:pt>
                <c:pt idx="5167">
                  <c:v>266835.000000001</c:v>
                </c:pt>
                <c:pt idx="5168">
                  <c:v>266835.000000001</c:v>
                </c:pt>
                <c:pt idx="5169">
                  <c:v>266835.000000001</c:v>
                </c:pt>
                <c:pt idx="5170">
                  <c:v>266835.000000001</c:v>
                </c:pt>
                <c:pt idx="5171">
                  <c:v>266835.000000001</c:v>
                </c:pt>
                <c:pt idx="5172">
                  <c:v>266835.000000001</c:v>
                </c:pt>
                <c:pt idx="5173">
                  <c:v>266835.000000001</c:v>
                </c:pt>
                <c:pt idx="5174">
                  <c:v>266835.000000001</c:v>
                </c:pt>
                <c:pt idx="5175">
                  <c:v>266835.000000001</c:v>
                </c:pt>
                <c:pt idx="5176">
                  <c:v>266835.000000001</c:v>
                </c:pt>
                <c:pt idx="5177">
                  <c:v>266835.000000001</c:v>
                </c:pt>
                <c:pt idx="5178">
                  <c:v>266835.000000001</c:v>
                </c:pt>
                <c:pt idx="5179">
                  <c:v>266835.000000001</c:v>
                </c:pt>
                <c:pt idx="5180">
                  <c:v>266835.000000001</c:v>
                </c:pt>
                <c:pt idx="5181">
                  <c:v>266835.000000001</c:v>
                </c:pt>
                <c:pt idx="5182">
                  <c:v>266835.000000001</c:v>
                </c:pt>
                <c:pt idx="5183">
                  <c:v>266835.000000001</c:v>
                </c:pt>
                <c:pt idx="5184">
                  <c:v>266835.000000001</c:v>
                </c:pt>
                <c:pt idx="5185">
                  <c:v>266835.000000001</c:v>
                </c:pt>
                <c:pt idx="5186">
                  <c:v>266835.000000001</c:v>
                </c:pt>
                <c:pt idx="5187">
                  <c:v>266835.000000001</c:v>
                </c:pt>
                <c:pt idx="5188">
                  <c:v>266835.000000001</c:v>
                </c:pt>
                <c:pt idx="5189">
                  <c:v>266835.000000001</c:v>
                </c:pt>
                <c:pt idx="5190">
                  <c:v>266835.000000001</c:v>
                </c:pt>
                <c:pt idx="5191">
                  <c:v>266835.000000001</c:v>
                </c:pt>
                <c:pt idx="5192">
                  <c:v>266835.000000001</c:v>
                </c:pt>
                <c:pt idx="5193">
                  <c:v>266835.000000001</c:v>
                </c:pt>
                <c:pt idx="5194">
                  <c:v>266835.000000001</c:v>
                </c:pt>
                <c:pt idx="5195">
                  <c:v>266835.000000001</c:v>
                </c:pt>
                <c:pt idx="5196">
                  <c:v>266835.000000001</c:v>
                </c:pt>
                <c:pt idx="5197">
                  <c:v>266835.000000001</c:v>
                </c:pt>
                <c:pt idx="5198">
                  <c:v>266835.000000001</c:v>
                </c:pt>
                <c:pt idx="5199">
                  <c:v>237265.000000001</c:v>
                </c:pt>
                <c:pt idx="5200">
                  <c:v>237265.000000001</c:v>
                </c:pt>
                <c:pt idx="5201">
                  <c:v>237265.000000001</c:v>
                </c:pt>
                <c:pt idx="5202">
                  <c:v>237265.000000001</c:v>
                </c:pt>
                <c:pt idx="5203">
                  <c:v>237265.000000001</c:v>
                </c:pt>
                <c:pt idx="5204">
                  <c:v>237265.000000001</c:v>
                </c:pt>
                <c:pt idx="5205">
                  <c:v>237265.000000001</c:v>
                </c:pt>
                <c:pt idx="5206">
                  <c:v>237265.000000001</c:v>
                </c:pt>
                <c:pt idx="5207">
                  <c:v>237265.000000001</c:v>
                </c:pt>
                <c:pt idx="5208">
                  <c:v>237265.000000001</c:v>
                </c:pt>
                <c:pt idx="5209">
                  <c:v>237265.000000001</c:v>
                </c:pt>
                <c:pt idx="5210">
                  <c:v>237265.000000001</c:v>
                </c:pt>
                <c:pt idx="5211">
                  <c:v>237265.000000001</c:v>
                </c:pt>
                <c:pt idx="5212">
                  <c:v>237265.000000001</c:v>
                </c:pt>
                <c:pt idx="5213">
                  <c:v>237265.000000001</c:v>
                </c:pt>
                <c:pt idx="5214">
                  <c:v>237265.000000001</c:v>
                </c:pt>
                <c:pt idx="5215">
                  <c:v>237265.000000001</c:v>
                </c:pt>
                <c:pt idx="5216">
                  <c:v>237265.000000001</c:v>
                </c:pt>
                <c:pt idx="5217">
                  <c:v>237265.000000001</c:v>
                </c:pt>
                <c:pt idx="5218">
                  <c:v>237265.000000001</c:v>
                </c:pt>
                <c:pt idx="5219">
                  <c:v>237265.000000001</c:v>
                </c:pt>
                <c:pt idx="5220">
                  <c:v>237265.000000001</c:v>
                </c:pt>
                <c:pt idx="5221">
                  <c:v>237265.000000001</c:v>
                </c:pt>
                <c:pt idx="5222">
                  <c:v>237265.000000001</c:v>
                </c:pt>
                <c:pt idx="5223">
                  <c:v>237265.000000001</c:v>
                </c:pt>
                <c:pt idx="5224">
                  <c:v>237265.000000001</c:v>
                </c:pt>
                <c:pt idx="5225">
                  <c:v>237265.000000001</c:v>
                </c:pt>
                <c:pt idx="5226">
                  <c:v>237265.000000001</c:v>
                </c:pt>
                <c:pt idx="5227">
                  <c:v>237265.000000001</c:v>
                </c:pt>
                <c:pt idx="5228">
                  <c:v>237265.000000001</c:v>
                </c:pt>
                <c:pt idx="5229">
                  <c:v>237265.000000001</c:v>
                </c:pt>
                <c:pt idx="5230">
                  <c:v>237265.000000001</c:v>
                </c:pt>
                <c:pt idx="5231">
                  <c:v>237265.000000001</c:v>
                </c:pt>
                <c:pt idx="5232">
                  <c:v>237265.000000001</c:v>
                </c:pt>
                <c:pt idx="5233">
                  <c:v>237265.000000001</c:v>
                </c:pt>
                <c:pt idx="5234">
                  <c:v>237265.000000001</c:v>
                </c:pt>
                <c:pt idx="5235">
                  <c:v>237265.000000001</c:v>
                </c:pt>
                <c:pt idx="5236">
                  <c:v>237265.000000001</c:v>
                </c:pt>
                <c:pt idx="5237">
                  <c:v>237265.000000001</c:v>
                </c:pt>
                <c:pt idx="5238">
                  <c:v>237265.000000001</c:v>
                </c:pt>
                <c:pt idx="5239">
                  <c:v>237265.000000001</c:v>
                </c:pt>
                <c:pt idx="5240">
                  <c:v>237265.000000001</c:v>
                </c:pt>
                <c:pt idx="5241">
                  <c:v>237265.000000001</c:v>
                </c:pt>
                <c:pt idx="5242">
                  <c:v>237265.000000001</c:v>
                </c:pt>
                <c:pt idx="5243">
                  <c:v>237265.000000001</c:v>
                </c:pt>
                <c:pt idx="5244">
                  <c:v>237265.000000001</c:v>
                </c:pt>
                <c:pt idx="5245">
                  <c:v>237265.000000001</c:v>
                </c:pt>
                <c:pt idx="5246">
                  <c:v>237265.000000001</c:v>
                </c:pt>
                <c:pt idx="5247">
                  <c:v>241920</c:v>
                </c:pt>
                <c:pt idx="5248">
                  <c:v>241920</c:v>
                </c:pt>
                <c:pt idx="5249">
                  <c:v>250985.000000001</c:v>
                </c:pt>
                <c:pt idx="5250">
                  <c:v>250985.000000001</c:v>
                </c:pt>
                <c:pt idx="5251">
                  <c:v>250985.000000001</c:v>
                </c:pt>
                <c:pt idx="5252">
                  <c:v>250985.000000001</c:v>
                </c:pt>
                <c:pt idx="5253">
                  <c:v>250985.000000001</c:v>
                </c:pt>
                <c:pt idx="5254">
                  <c:v>250985.000000001</c:v>
                </c:pt>
                <c:pt idx="5255">
                  <c:v>250985.000000001</c:v>
                </c:pt>
                <c:pt idx="5256">
                  <c:v>250985.000000001</c:v>
                </c:pt>
                <c:pt idx="5257">
                  <c:v>250985.000000001</c:v>
                </c:pt>
                <c:pt idx="5258">
                  <c:v>250985.000000001</c:v>
                </c:pt>
                <c:pt idx="5259">
                  <c:v>250985.000000001</c:v>
                </c:pt>
                <c:pt idx="5260">
                  <c:v>250985.000000001</c:v>
                </c:pt>
                <c:pt idx="5261">
                  <c:v>250985.000000001</c:v>
                </c:pt>
                <c:pt idx="5262">
                  <c:v>250985.000000001</c:v>
                </c:pt>
                <c:pt idx="5263">
                  <c:v>250985.000000001</c:v>
                </c:pt>
                <c:pt idx="5264">
                  <c:v>250985.000000001</c:v>
                </c:pt>
                <c:pt idx="5265">
                  <c:v>250985.000000001</c:v>
                </c:pt>
                <c:pt idx="5266">
                  <c:v>250985.000000001</c:v>
                </c:pt>
                <c:pt idx="5267">
                  <c:v>250985.000000001</c:v>
                </c:pt>
                <c:pt idx="5268">
                  <c:v>250985.000000001</c:v>
                </c:pt>
                <c:pt idx="5269">
                  <c:v>250985.000000001</c:v>
                </c:pt>
                <c:pt idx="5270">
                  <c:v>254905</c:v>
                </c:pt>
                <c:pt idx="5271">
                  <c:v>254905</c:v>
                </c:pt>
                <c:pt idx="5272">
                  <c:v>254905</c:v>
                </c:pt>
                <c:pt idx="5273">
                  <c:v>254905</c:v>
                </c:pt>
                <c:pt idx="5274">
                  <c:v>254905</c:v>
                </c:pt>
                <c:pt idx="5275">
                  <c:v>254905</c:v>
                </c:pt>
                <c:pt idx="5276">
                  <c:v>254905</c:v>
                </c:pt>
                <c:pt idx="5277">
                  <c:v>254905</c:v>
                </c:pt>
                <c:pt idx="5278">
                  <c:v>254905</c:v>
                </c:pt>
                <c:pt idx="5279">
                  <c:v>254905</c:v>
                </c:pt>
                <c:pt idx="5280">
                  <c:v>254905</c:v>
                </c:pt>
                <c:pt idx="5281">
                  <c:v>254905</c:v>
                </c:pt>
                <c:pt idx="5282">
                  <c:v>254905</c:v>
                </c:pt>
                <c:pt idx="5283">
                  <c:v>254905</c:v>
                </c:pt>
                <c:pt idx="5284">
                  <c:v>254905</c:v>
                </c:pt>
                <c:pt idx="5285">
                  <c:v>254905</c:v>
                </c:pt>
                <c:pt idx="5286">
                  <c:v>254905</c:v>
                </c:pt>
                <c:pt idx="5287">
                  <c:v>254905</c:v>
                </c:pt>
                <c:pt idx="5288">
                  <c:v>254905</c:v>
                </c:pt>
                <c:pt idx="5289">
                  <c:v>254905</c:v>
                </c:pt>
                <c:pt idx="5290">
                  <c:v>254905</c:v>
                </c:pt>
                <c:pt idx="5291">
                  <c:v>254905</c:v>
                </c:pt>
                <c:pt idx="5292">
                  <c:v>254905</c:v>
                </c:pt>
                <c:pt idx="5293">
                  <c:v>254905</c:v>
                </c:pt>
                <c:pt idx="5294">
                  <c:v>254905</c:v>
                </c:pt>
                <c:pt idx="5295">
                  <c:v>254905</c:v>
                </c:pt>
                <c:pt idx="5296">
                  <c:v>254905</c:v>
                </c:pt>
                <c:pt idx="5297">
                  <c:v>254905</c:v>
                </c:pt>
                <c:pt idx="5298">
                  <c:v>254905</c:v>
                </c:pt>
                <c:pt idx="5299">
                  <c:v>254905</c:v>
                </c:pt>
                <c:pt idx="5300">
                  <c:v>254905</c:v>
                </c:pt>
                <c:pt idx="5301">
                  <c:v>254905</c:v>
                </c:pt>
                <c:pt idx="5302">
                  <c:v>254905</c:v>
                </c:pt>
                <c:pt idx="5303">
                  <c:v>254905</c:v>
                </c:pt>
                <c:pt idx="5304">
                  <c:v>243080</c:v>
                </c:pt>
                <c:pt idx="5305">
                  <c:v>243080</c:v>
                </c:pt>
                <c:pt idx="5306">
                  <c:v>243080</c:v>
                </c:pt>
                <c:pt idx="5307">
                  <c:v>243080</c:v>
                </c:pt>
                <c:pt idx="5308">
                  <c:v>243080</c:v>
                </c:pt>
                <c:pt idx="5309">
                  <c:v>243080</c:v>
                </c:pt>
                <c:pt idx="5310">
                  <c:v>243080</c:v>
                </c:pt>
                <c:pt idx="5311">
                  <c:v>243080</c:v>
                </c:pt>
                <c:pt idx="5312">
                  <c:v>243080</c:v>
                </c:pt>
                <c:pt idx="5313">
                  <c:v>243080</c:v>
                </c:pt>
                <c:pt idx="5314">
                  <c:v>243080</c:v>
                </c:pt>
                <c:pt idx="5315">
                  <c:v>248274.999999999</c:v>
                </c:pt>
                <c:pt idx="5316">
                  <c:v>243080</c:v>
                </c:pt>
                <c:pt idx="5317">
                  <c:v>243080</c:v>
                </c:pt>
                <c:pt idx="5318">
                  <c:v>243080</c:v>
                </c:pt>
                <c:pt idx="5319">
                  <c:v>243080</c:v>
                </c:pt>
                <c:pt idx="5320">
                  <c:v>243080</c:v>
                </c:pt>
                <c:pt idx="5321">
                  <c:v>229935</c:v>
                </c:pt>
                <c:pt idx="5322">
                  <c:v>229935</c:v>
                </c:pt>
                <c:pt idx="5323">
                  <c:v>229935</c:v>
                </c:pt>
                <c:pt idx="5324">
                  <c:v>229935</c:v>
                </c:pt>
                <c:pt idx="5325">
                  <c:v>229935</c:v>
                </c:pt>
                <c:pt idx="5326">
                  <c:v>229935</c:v>
                </c:pt>
                <c:pt idx="5327">
                  <c:v>229935</c:v>
                </c:pt>
                <c:pt idx="5328">
                  <c:v>229935</c:v>
                </c:pt>
                <c:pt idx="5329">
                  <c:v>229935</c:v>
                </c:pt>
                <c:pt idx="5330">
                  <c:v>229935</c:v>
                </c:pt>
                <c:pt idx="5331">
                  <c:v>229935</c:v>
                </c:pt>
                <c:pt idx="5332">
                  <c:v>229935</c:v>
                </c:pt>
                <c:pt idx="5333">
                  <c:v>229935</c:v>
                </c:pt>
                <c:pt idx="5334">
                  <c:v>229935</c:v>
                </c:pt>
                <c:pt idx="5335">
                  <c:v>229935</c:v>
                </c:pt>
                <c:pt idx="5336">
                  <c:v>229935</c:v>
                </c:pt>
                <c:pt idx="5337">
                  <c:v>229935</c:v>
                </c:pt>
                <c:pt idx="5338">
                  <c:v>229935</c:v>
                </c:pt>
                <c:pt idx="5339">
                  <c:v>229935</c:v>
                </c:pt>
                <c:pt idx="5340">
                  <c:v>229935</c:v>
                </c:pt>
                <c:pt idx="5341">
                  <c:v>229935</c:v>
                </c:pt>
                <c:pt idx="5342">
                  <c:v>229935</c:v>
                </c:pt>
                <c:pt idx="5343">
                  <c:v>229935</c:v>
                </c:pt>
                <c:pt idx="5344">
                  <c:v>229935</c:v>
                </c:pt>
                <c:pt idx="5345">
                  <c:v>229935</c:v>
                </c:pt>
                <c:pt idx="5346">
                  <c:v>229935</c:v>
                </c:pt>
                <c:pt idx="5347">
                  <c:v>229935</c:v>
                </c:pt>
                <c:pt idx="5348">
                  <c:v>229935</c:v>
                </c:pt>
                <c:pt idx="5349">
                  <c:v>229935</c:v>
                </c:pt>
                <c:pt idx="5350">
                  <c:v>229935</c:v>
                </c:pt>
                <c:pt idx="5351">
                  <c:v>229935</c:v>
                </c:pt>
                <c:pt idx="5352">
                  <c:v>229935</c:v>
                </c:pt>
                <c:pt idx="5353">
                  <c:v>229935</c:v>
                </c:pt>
                <c:pt idx="5354">
                  <c:v>229935</c:v>
                </c:pt>
                <c:pt idx="5355">
                  <c:v>229935</c:v>
                </c:pt>
                <c:pt idx="5356">
                  <c:v>229935</c:v>
                </c:pt>
                <c:pt idx="5357">
                  <c:v>229935</c:v>
                </c:pt>
                <c:pt idx="5358">
                  <c:v>229935</c:v>
                </c:pt>
                <c:pt idx="5359">
                  <c:v>229935</c:v>
                </c:pt>
                <c:pt idx="5360">
                  <c:v>229935</c:v>
                </c:pt>
                <c:pt idx="5361">
                  <c:v>229935</c:v>
                </c:pt>
                <c:pt idx="5362">
                  <c:v>229935</c:v>
                </c:pt>
                <c:pt idx="5363">
                  <c:v>229935</c:v>
                </c:pt>
                <c:pt idx="5364">
                  <c:v>229935</c:v>
                </c:pt>
                <c:pt idx="5365">
                  <c:v>229935</c:v>
                </c:pt>
                <c:pt idx="5366">
                  <c:v>229935</c:v>
                </c:pt>
                <c:pt idx="5367">
                  <c:v>229935</c:v>
                </c:pt>
                <c:pt idx="5368">
                  <c:v>229935</c:v>
                </c:pt>
                <c:pt idx="5369">
                  <c:v>229935</c:v>
                </c:pt>
                <c:pt idx="5370">
                  <c:v>229935</c:v>
                </c:pt>
                <c:pt idx="5371">
                  <c:v>229935</c:v>
                </c:pt>
                <c:pt idx="5372">
                  <c:v>229935</c:v>
                </c:pt>
                <c:pt idx="5373">
                  <c:v>229935</c:v>
                </c:pt>
                <c:pt idx="5374">
                  <c:v>229935</c:v>
                </c:pt>
                <c:pt idx="5375">
                  <c:v>229935</c:v>
                </c:pt>
                <c:pt idx="5376">
                  <c:v>229935</c:v>
                </c:pt>
                <c:pt idx="5377">
                  <c:v>229935</c:v>
                </c:pt>
                <c:pt idx="5378">
                  <c:v>229935</c:v>
                </c:pt>
                <c:pt idx="5379">
                  <c:v>229935</c:v>
                </c:pt>
                <c:pt idx="5380">
                  <c:v>229935</c:v>
                </c:pt>
                <c:pt idx="5381">
                  <c:v>229935</c:v>
                </c:pt>
                <c:pt idx="5382">
                  <c:v>229935</c:v>
                </c:pt>
                <c:pt idx="5383">
                  <c:v>229935</c:v>
                </c:pt>
                <c:pt idx="5384">
                  <c:v>229935</c:v>
                </c:pt>
                <c:pt idx="5385">
                  <c:v>229935</c:v>
                </c:pt>
                <c:pt idx="5386">
                  <c:v>229935</c:v>
                </c:pt>
                <c:pt idx="5387">
                  <c:v>229935</c:v>
                </c:pt>
                <c:pt idx="5388">
                  <c:v>229935</c:v>
                </c:pt>
                <c:pt idx="5389">
                  <c:v>229935</c:v>
                </c:pt>
                <c:pt idx="5390">
                  <c:v>229935</c:v>
                </c:pt>
                <c:pt idx="5391">
                  <c:v>229935</c:v>
                </c:pt>
                <c:pt idx="5392">
                  <c:v>229935</c:v>
                </c:pt>
                <c:pt idx="5393">
                  <c:v>229935</c:v>
                </c:pt>
                <c:pt idx="5394">
                  <c:v>229935</c:v>
                </c:pt>
                <c:pt idx="5395">
                  <c:v>229935</c:v>
                </c:pt>
                <c:pt idx="5396">
                  <c:v>229935</c:v>
                </c:pt>
                <c:pt idx="5397">
                  <c:v>229935</c:v>
                </c:pt>
                <c:pt idx="5398">
                  <c:v>229935</c:v>
                </c:pt>
                <c:pt idx="5399">
                  <c:v>229935</c:v>
                </c:pt>
                <c:pt idx="5400">
                  <c:v>229935</c:v>
                </c:pt>
                <c:pt idx="5401">
                  <c:v>229935</c:v>
                </c:pt>
                <c:pt idx="5402">
                  <c:v>229935</c:v>
                </c:pt>
                <c:pt idx="5403">
                  <c:v>229935</c:v>
                </c:pt>
                <c:pt idx="5404">
                  <c:v>229935</c:v>
                </c:pt>
                <c:pt idx="5405">
                  <c:v>229935</c:v>
                </c:pt>
                <c:pt idx="5406">
                  <c:v>229935</c:v>
                </c:pt>
                <c:pt idx="5407">
                  <c:v>229935</c:v>
                </c:pt>
                <c:pt idx="5408">
                  <c:v>229935</c:v>
                </c:pt>
                <c:pt idx="5409">
                  <c:v>229935</c:v>
                </c:pt>
                <c:pt idx="5410">
                  <c:v>229935</c:v>
                </c:pt>
                <c:pt idx="5411">
                  <c:v>229935</c:v>
                </c:pt>
                <c:pt idx="5412">
                  <c:v>229935</c:v>
                </c:pt>
                <c:pt idx="5413">
                  <c:v>229935</c:v>
                </c:pt>
                <c:pt idx="5414">
                  <c:v>229935</c:v>
                </c:pt>
                <c:pt idx="5415">
                  <c:v>229935</c:v>
                </c:pt>
                <c:pt idx="5416">
                  <c:v>229935</c:v>
                </c:pt>
                <c:pt idx="5417">
                  <c:v>229935</c:v>
                </c:pt>
                <c:pt idx="5418">
                  <c:v>229935</c:v>
                </c:pt>
                <c:pt idx="5419">
                  <c:v>229935</c:v>
                </c:pt>
                <c:pt idx="5420">
                  <c:v>235815.000000001</c:v>
                </c:pt>
                <c:pt idx="5421">
                  <c:v>243080</c:v>
                </c:pt>
                <c:pt idx="5422">
                  <c:v>243080</c:v>
                </c:pt>
                <c:pt idx="5423">
                  <c:v>243080</c:v>
                </c:pt>
                <c:pt idx="5424">
                  <c:v>243080</c:v>
                </c:pt>
                <c:pt idx="5425">
                  <c:v>243080</c:v>
                </c:pt>
                <c:pt idx="5426">
                  <c:v>243080</c:v>
                </c:pt>
                <c:pt idx="5427">
                  <c:v>243080</c:v>
                </c:pt>
                <c:pt idx="5428">
                  <c:v>243080</c:v>
                </c:pt>
                <c:pt idx="5429">
                  <c:v>243080</c:v>
                </c:pt>
                <c:pt idx="5430">
                  <c:v>243080</c:v>
                </c:pt>
                <c:pt idx="5431">
                  <c:v>243080</c:v>
                </c:pt>
                <c:pt idx="5432">
                  <c:v>243080</c:v>
                </c:pt>
                <c:pt idx="5433">
                  <c:v>243080</c:v>
                </c:pt>
                <c:pt idx="5434">
                  <c:v>243080</c:v>
                </c:pt>
                <c:pt idx="5435">
                  <c:v>243080</c:v>
                </c:pt>
                <c:pt idx="5436">
                  <c:v>243080</c:v>
                </c:pt>
                <c:pt idx="5437">
                  <c:v>243080</c:v>
                </c:pt>
                <c:pt idx="5438">
                  <c:v>243080</c:v>
                </c:pt>
                <c:pt idx="5439">
                  <c:v>243080</c:v>
                </c:pt>
                <c:pt idx="5440">
                  <c:v>243080</c:v>
                </c:pt>
                <c:pt idx="5441">
                  <c:v>243080</c:v>
                </c:pt>
                <c:pt idx="5442">
                  <c:v>243080</c:v>
                </c:pt>
                <c:pt idx="5443">
                  <c:v>243080</c:v>
                </c:pt>
                <c:pt idx="5444">
                  <c:v>243080</c:v>
                </c:pt>
                <c:pt idx="5445">
                  <c:v>243080</c:v>
                </c:pt>
                <c:pt idx="5446">
                  <c:v>243080</c:v>
                </c:pt>
                <c:pt idx="5447">
                  <c:v>243080</c:v>
                </c:pt>
                <c:pt idx="5448">
                  <c:v>243080</c:v>
                </c:pt>
                <c:pt idx="5449">
                  <c:v>243080</c:v>
                </c:pt>
                <c:pt idx="5450">
                  <c:v>243080</c:v>
                </c:pt>
                <c:pt idx="5451">
                  <c:v>243080</c:v>
                </c:pt>
                <c:pt idx="5452">
                  <c:v>243080</c:v>
                </c:pt>
                <c:pt idx="5453">
                  <c:v>243080</c:v>
                </c:pt>
                <c:pt idx="5454">
                  <c:v>243080</c:v>
                </c:pt>
                <c:pt idx="5455">
                  <c:v>243080</c:v>
                </c:pt>
                <c:pt idx="5456">
                  <c:v>243080</c:v>
                </c:pt>
                <c:pt idx="5457">
                  <c:v>243080</c:v>
                </c:pt>
                <c:pt idx="5458">
                  <c:v>243080</c:v>
                </c:pt>
                <c:pt idx="5459">
                  <c:v>243080</c:v>
                </c:pt>
                <c:pt idx="5460">
                  <c:v>243080</c:v>
                </c:pt>
                <c:pt idx="5461">
                  <c:v>243080</c:v>
                </c:pt>
                <c:pt idx="5462">
                  <c:v>243080</c:v>
                </c:pt>
                <c:pt idx="5463">
                  <c:v>243080</c:v>
                </c:pt>
                <c:pt idx="5464">
                  <c:v>243080</c:v>
                </c:pt>
                <c:pt idx="5465">
                  <c:v>243080</c:v>
                </c:pt>
                <c:pt idx="5466">
                  <c:v>243080</c:v>
                </c:pt>
                <c:pt idx="5467">
                  <c:v>243080</c:v>
                </c:pt>
                <c:pt idx="5468">
                  <c:v>243080</c:v>
                </c:pt>
                <c:pt idx="5469">
                  <c:v>243080</c:v>
                </c:pt>
                <c:pt idx="5470">
                  <c:v>243080</c:v>
                </c:pt>
                <c:pt idx="5471">
                  <c:v>243080</c:v>
                </c:pt>
                <c:pt idx="5472">
                  <c:v>248274.999999999</c:v>
                </c:pt>
                <c:pt idx="5473">
                  <c:v>248274.999999999</c:v>
                </c:pt>
                <c:pt idx="5474">
                  <c:v>248274.999999999</c:v>
                </c:pt>
                <c:pt idx="5475">
                  <c:v>248274.999999999</c:v>
                </c:pt>
                <c:pt idx="5476">
                  <c:v>248274.999999999</c:v>
                </c:pt>
                <c:pt idx="5477">
                  <c:v>248274.999999999</c:v>
                </c:pt>
                <c:pt idx="5478">
                  <c:v>248274.999999999</c:v>
                </c:pt>
                <c:pt idx="5479">
                  <c:v>248274.999999999</c:v>
                </c:pt>
                <c:pt idx="5480">
                  <c:v>248274.999999999</c:v>
                </c:pt>
                <c:pt idx="5481">
                  <c:v>248274.999999999</c:v>
                </c:pt>
                <c:pt idx="5482">
                  <c:v>248274.999999999</c:v>
                </c:pt>
                <c:pt idx="5483">
                  <c:v>248274.999999999</c:v>
                </c:pt>
                <c:pt idx="5484">
                  <c:v>248274.999999999</c:v>
                </c:pt>
                <c:pt idx="5485">
                  <c:v>248274.999999999</c:v>
                </c:pt>
                <c:pt idx="5486">
                  <c:v>248274.999999999</c:v>
                </c:pt>
                <c:pt idx="5487">
                  <c:v>248274.999999999</c:v>
                </c:pt>
                <c:pt idx="5488">
                  <c:v>248274.999999999</c:v>
                </c:pt>
                <c:pt idx="5489">
                  <c:v>248274.999999999</c:v>
                </c:pt>
                <c:pt idx="5490">
                  <c:v>248274.999999999</c:v>
                </c:pt>
                <c:pt idx="5491">
                  <c:v>248274.999999999</c:v>
                </c:pt>
                <c:pt idx="5492">
                  <c:v>248274.999999999</c:v>
                </c:pt>
                <c:pt idx="5493">
                  <c:v>248274.999999999</c:v>
                </c:pt>
                <c:pt idx="5494">
                  <c:v>248274.999999999</c:v>
                </c:pt>
                <c:pt idx="5495">
                  <c:v>248274.999999999</c:v>
                </c:pt>
                <c:pt idx="5496">
                  <c:v>248274.999999999</c:v>
                </c:pt>
                <c:pt idx="5497">
                  <c:v>248274.999999999</c:v>
                </c:pt>
                <c:pt idx="5498">
                  <c:v>248274.999999999</c:v>
                </c:pt>
                <c:pt idx="5499">
                  <c:v>248274.999999999</c:v>
                </c:pt>
                <c:pt idx="5500">
                  <c:v>248274.999999999</c:v>
                </c:pt>
                <c:pt idx="5501">
                  <c:v>248274.999999999</c:v>
                </c:pt>
                <c:pt idx="5502">
                  <c:v>248274.999999999</c:v>
                </c:pt>
                <c:pt idx="5503">
                  <c:v>248274.999999999</c:v>
                </c:pt>
                <c:pt idx="5504">
                  <c:v>248274.999999999</c:v>
                </c:pt>
                <c:pt idx="5505">
                  <c:v>248274.999999999</c:v>
                </c:pt>
                <c:pt idx="5506">
                  <c:v>248274.999999999</c:v>
                </c:pt>
                <c:pt idx="5507">
                  <c:v>248274.999999999</c:v>
                </c:pt>
                <c:pt idx="5508">
                  <c:v>248274.999999999</c:v>
                </c:pt>
                <c:pt idx="5509">
                  <c:v>248274.999999999</c:v>
                </c:pt>
                <c:pt idx="5510">
                  <c:v>248274.999999999</c:v>
                </c:pt>
                <c:pt idx="5511">
                  <c:v>248274.999999999</c:v>
                </c:pt>
                <c:pt idx="5512">
                  <c:v>248274.999999999</c:v>
                </c:pt>
                <c:pt idx="5513">
                  <c:v>248274.999999999</c:v>
                </c:pt>
                <c:pt idx="5514">
                  <c:v>248274.999999999</c:v>
                </c:pt>
                <c:pt idx="5515">
                  <c:v>248274.999999999</c:v>
                </c:pt>
                <c:pt idx="5516">
                  <c:v>248274.999999999</c:v>
                </c:pt>
                <c:pt idx="5517">
                  <c:v>248274.999999999</c:v>
                </c:pt>
                <c:pt idx="5518">
                  <c:v>248274.999999999</c:v>
                </c:pt>
                <c:pt idx="5519">
                  <c:v>248274.999999999</c:v>
                </c:pt>
                <c:pt idx="5520">
                  <c:v>241170</c:v>
                </c:pt>
                <c:pt idx="5521">
                  <c:v>241170</c:v>
                </c:pt>
                <c:pt idx="5522">
                  <c:v>241170</c:v>
                </c:pt>
                <c:pt idx="5523">
                  <c:v>241170</c:v>
                </c:pt>
                <c:pt idx="5524">
                  <c:v>241170</c:v>
                </c:pt>
                <c:pt idx="5525">
                  <c:v>241170</c:v>
                </c:pt>
                <c:pt idx="5526">
                  <c:v>241170</c:v>
                </c:pt>
                <c:pt idx="5527">
                  <c:v>241170</c:v>
                </c:pt>
                <c:pt idx="5528">
                  <c:v>241170</c:v>
                </c:pt>
                <c:pt idx="5529">
                  <c:v>241170</c:v>
                </c:pt>
                <c:pt idx="5530">
                  <c:v>241170</c:v>
                </c:pt>
                <c:pt idx="5531">
                  <c:v>241170</c:v>
                </c:pt>
                <c:pt idx="5532">
                  <c:v>241170</c:v>
                </c:pt>
                <c:pt idx="5533">
                  <c:v>241170</c:v>
                </c:pt>
                <c:pt idx="5534">
                  <c:v>241170</c:v>
                </c:pt>
                <c:pt idx="5535">
                  <c:v>241170</c:v>
                </c:pt>
                <c:pt idx="5536">
                  <c:v>241170</c:v>
                </c:pt>
                <c:pt idx="5537">
                  <c:v>241170</c:v>
                </c:pt>
                <c:pt idx="5538">
                  <c:v>241170</c:v>
                </c:pt>
                <c:pt idx="5539">
                  <c:v>241170</c:v>
                </c:pt>
                <c:pt idx="5540">
                  <c:v>241170</c:v>
                </c:pt>
                <c:pt idx="5541">
                  <c:v>241170</c:v>
                </c:pt>
                <c:pt idx="5542">
                  <c:v>241170</c:v>
                </c:pt>
                <c:pt idx="5543">
                  <c:v>241170</c:v>
                </c:pt>
                <c:pt idx="5544">
                  <c:v>241170</c:v>
                </c:pt>
                <c:pt idx="5545">
                  <c:v>241170</c:v>
                </c:pt>
                <c:pt idx="5546">
                  <c:v>241170</c:v>
                </c:pt>
                <c:pt idx="5547">
                  <c:v>241170</c:v>
                </c:pt>
                <c:pt idx="5548">
                  <c:v>241170</c:v>
                </c:pt>
                <c:pt idx="5549">
                  <c:v>241170</c:v>
                </c:pt>
                <c:pt idx="5550">
                  <c:v>241170</c:v>
                </c:pt>
                <c:pt idx="5551">
                  <c:v>241170</c:v>
                </c:pt>
                <c:pt idx="5552">
                  <c:v>241170</c:v>
                </c:pt>
                <c:pt idx="5553">
                  <c:v>241170</c:v>
                </c:pt>
                <c:pt idx="5554">
                  <c:v>241170</c:v>
                </c:pt>
                <c:pt idx="5555">
                  <c:v>241170</c:v>
                </c:pt>
                <c:pt idx="5556">
                  <c:v>241170</c:v>
                </c:pt>
                <c:pt idx="5557">
                  <c:v>241170</c:v>
                </c:pt>
                <c:pt idx="5558">
                  <c:v>241170</c:v>
                </c:pt>
                <c:pt idx="5559">
                  <c:v>241170</c:v>
                </c:pt>
                <c:pt idx="5560">
                  <c:v>241170</c:v>
                </c:pt>
                <c:pt idx="5561">
                  <c:v>241170</c:v>
                </c:pt>
                <c:pt idx="5562">
                  <c:v>241170</c:v>
                </c:pt>
                <c:pt idx="5563">
                  <c:v>241170</c:v>
                </c:pt>
                <c:pt idx="5564">
                  <c:v>241170</c:v>
                </c:pt>
                <c:pt idx="5565">
                  <c:v>214370</c:v>
                </c:pt>
                <c:pt idx="5566">
                  <c:v>214370</c:v>
                </c:pt>
                <c:pt idx="5567">
                  <c:v>214370</c:v>
                </c:pt>
                <c:pt idx="5568">
                  <c:v>214370</c:v>
                </c:pt>
                <c:pt idx="5569">
                  <c:v>214370</c:v>
                </c:pt>
                <c:pt idx="5570">
                  <c:v>214370</c:v>
                </c:pt>
                <c:pt idx="5571">
                  <c:v>214370</c:v>
                </c:pt>
                <c:pt idx="5572">
                  <c:v>214370</c:v>
                </c:pt>
                <c:pt idx="5573">
                  <c:v>214370</c:v>
                </c:pt>
                <c:pt idx="5574">
                  <c:v>214370</c:v>
                </c:pt>
                <c:pt idx="5575">
                  <c:v>214370</c:v>
                </c:pt>
                <c:pt idx="5576">
                  <c:v>214370</c:v>
                </c:pt>
                <c:pt idx="5577">
                  <c:v>214370</c:v>
                </c:pt>
                <c:pt idx="5578">
                  <c:v>214370</c:v>
                </c:pt>
                <c:pt idx="5579">
                  <c:v>214370</c:v>
                </c:pt>
                <c:pt idx="5580">
                  <c:v>214370</c:v>
                </c:pt>
                <c:pt idx="5581">
                  <c:v>214370</c:v>
                </c:pt>
                <c:pt idx="5582">
                  <c:v>214370</c:v>
                </c:pt>
                <c:pt idx="5583">
                  <c:v>214370</c:v>
                </c:pt>
                <c:pt idx="5584">
                  <c:v>214370</c:v>
                </c:pt>
                <c:pt idx="5585">
                  <c:v>214370</c:v>
                </c:pt>
                <c:pt idx="5586">
                  <c:v>214370</c:v>
                </c:pt>
                <c:pt idx="5587">
                  <c:v>214370</c:v>
                </c:pt>
                <c:pt idx="5588">
                  <c:v>214370</c:v>
                </c:pt>
                <c:pt idx="5589">
                  <c:v>214370</c:v>
                </c:pt>
                <c:pt idx="5590">
                  <c:v>214370</c:v>
                </c:pt>
                <c:pt idx="5591">
                  <c:v>214370</c:v>
                </c:pt>
                <c:pt idx="5592">
                  <c:v>214370</c:v>
                </c:pt>
                <c:pt idx="5593">
                  <c:v>214370</c:v>
                </c:pt>
                <c:pt idx="5594">
                  <c:v>214370</c:v>
                </c:pt>
                <c:pt idx="5595">
                  <c:v>214370</c:v>
                </c:pt>
                <c:pt idx="5596">
                  <c:v>214370</c:v>
                </c:pt>
                <c:pt idx="5597">
                  <c:v>214370</c:v>
                </c:pt>
                <c:pt idx="5598">
                  <c:v>214370</c:v>
                </c:pt>
                <c:pt idx="5599">
                  <c:v>214370</c:v>
                </c:pt>
                <c:pt idx="5600">
                  <c:v>214370</c:v>
                </c:pt>
                <c:pt idx="5601">
                  <c:v>214370</c:v>
                </c:pt>
                <c:pt idx="5602">
                  <c:v>214370</c:v>
                </c:pt>
                <c:pt idx="5603">
                  <c:v>214370</c:v>
                </c:pt>
                <c:pt idx="5604">
                  <c:v>214370</c:v>
                </c:pt>
                <c:pt idx="5605">
                  <c:v>214370</c:v>
                </c:pt>
                <c:pt idx="5606">
                  <c:v>214370</c:v>
                </c:pt>
                <c:pt idx="5607">
                  <c:v>214370</c:v>
                </c:pt>
                <c:pt idx="5608">
                  <c:v>214370</c:v>
                </c:pt>
                <c:pt idx="5609">
                  <c:v>214370</c:v>
                </c:pt>
                <c:pt idx="5610">
                  <c:v>214370</c:v>
                </c:pt>
                <c:pt idx="5611">
                  <c:v>214370</c:v>
                </c:pt>
                <c:pt idx="5612">
                  <c:v>214370</c:v>
                </c:pt>
                <c:pt idx="5613">
                  <c:v>214370</c:v>
                </c:pt>
                <c:pt idx="5614">
                  <c:v>214370</c:v>
                </c:pt>
                <c:pt idx="5615">
                  <c:v>214370</c:v>
                </c:pt>
                <c:pt idx="5616">
                  <c:v>214370</c:v>
                </c:pt>
                <c:pt idx="5617">
                  <c:v>214370</c:v>
                </c:pt>
                <c:pt idx="5618">
                  <c:v>214370</c:v>
                </c:pt>
                <c:pt idx="5619">
                  <c:v>214370</c:v>
                </c:pt>
                <c:pt idx="5620">
                  <c:v>214370</c:v>
                </c:pt>
                <c:pt idx="5621">
                  <c:v>214370</c:v>
                </c:pt>
                <c:pt idx="5622">
                  <c:v>214370</c:v>
                </c:pt>
                <c:pt idx="5623">
                  <c:v>214370</c:v>
                </c:pt>
                <c:pt idx="5624">
                  <c:v>214370</c:v>
                </c:pt>
                <c:pt idx="5625">
                  <c:v>214370</c:v>
                </c:pt>
                <c:pt idx="5626">
                  <c:v>214370</c:v>
                </c:pt>
                <c:pt idx="5627">
                  <c:v>214370</c:v>
                </c:pt>
                <c:pt idx="5628">
                  <c:v>214370</c:v>
                </c:pt>
                <c:pt idx="5629">
                  <c:v>214370</c:v>
                </c:pt>
                <c:pt idx="5630">
                  <c:v>214370</c:v>
                </c:pt>
                <c:pt idx="5631">
                  <c:v>214370</c:v>
                </c:pt>
                <c:pt idx="5632">
                  <c:v>214370</c:v>
                </c:pt>
                <c:pt idx="5633">
                  <c:v>214370</c:v>
                </c:pt>
                <c:pt idx="5634">
                  <c:v>214370</c:v>
                </c:pt>
                <c:pt idx="5635">
                  <c:v>214370</c:v>
                </c:pt>
                <c:pt idx="5636">
                  <c:v>214370</c:v>
                </c:pt>
                <c:pt idx="5637">
                  <c:v>214370</c:v>
                </c:pt>
                <c:pt idx="5638">
                  <c:v>214370</c:v>
                </c:pt>
                <c:pt idx="5639">
                  <c:v>214370</c:v>
                </c:pt>
                <c:pt idx="5640">
                  <c:v>214370</c:v>
                </c:pt>
                <c:pt idx="5641">
                  <c:v>214370</c:v>
                </c:pt>
                <c:pt idx="5642">
                  <c:v>214370</c:v>
                </c:pt>
                <c:pt idx="5643">
                  <c:v>214370</c:v>
                </c:pt>
                <c:pt idx="5644">
                  <c:v>214370</c:v>
                </c:pt>
                <c:pt idx="5645">
                  <c:v>214370</c:v>
                </c:pt>
                <c:pt idx="5646">
                  <c:v>214370</c:v>
                </c:pt>
                <c:pt idx="5647">
                  <c:v>262845</c:v>
                </c:pt>
                <c:pt idx="5648">
                  <c:v>262845</c:v>
                </c:pt>
                <c:pt idx="5649">
                  <c:v>262845</c:v>
                </c:pt>
                <c:pt idx="5650">
                  <c:v>262845</c:v>
                </c:pt>
                <c:pt idx="5651">
                  <c:v>346825</c:v>
                </c:pt>
                <c:pt idx="5652">
                  <c:v>346825</c:v>
                </c:pt>
                <c:pt idx="5653">
                  <c:v>408170</c:v>
                </c:pt>
                <c:pt idx="5654">
                  <c:v>408170</c:v>
                </c:pt>
                <c:pt idx="5655">
                  <c:v>408170</c:v>
                </c:pt>
                <c:pt idx="5656">
                  <c:v>408170</c:v>
                </c:pt>
                <c:pt idx="5657">
                  <c:v>408170</c:v>
                </c:pt>
                <c:pt idx="5658">
                  <c:v>408170</c:v>
                </c:pt>
                <c:pt idx="5659">
                  <c:v>408170</c:v>
                </c:pt>
                <c:pt idx="5660">
                  <c:v>408170</c:v>
                </c:pt>
                <c:pt idx="5661">
                  <c:v>408170</c:v>
                </c:pt>
                <c:pt idx="5662">
                  <c:v>420070</c:v>
                </c:pt>
                <c:pt idx="5663">
                  <c:v>420070</c:v>
                </c:pt>
                <c:pt idx="5664">
                  <c:v>420070</c:v>
                </c:pt>
                <c:pt idx="5665">
                  <c:v>420070</c:v>
                </c:pt>
                <c:pt idx="5666">
                  <c:v>449255</c:v>
                </c:pt>
                <c:pt idx="5667">
                  <c:v>449255</c:v>
                </c:pt>
                <c:pt idx="5668">
                  <c:v>449255</c:v>
                </c:pt>
                <c:pt idx="5669">
                  <c:v>449255</c:v>
                </c:pt>
                <c:pt idx="5670">
                  <c:v>505365</c:v>
                </c:pt>
                <c:pt idx="5671">
                  <c:v>505365</c:v>
                </c:pt>
                <c:pt idx="5672">
                  <c:v>505365</c:v>
                </c:pt>
                <c:pt idx="5673">
                  <c:v>505365</c:v>
                </c:pt>
                <c:pt idx="5674">
                  <c:v>505365</c:v>
                </c:pt>
                <c:pt idx="5675">
                  <c:v>505365</c:v>
                </c:pt>
                <c:pt idx="5676">
                  <c:v>505365</c:v>
                </c:pt>
                <c:pt idx="5677">
                  <c:v>505365</c:v>
                </c:pt>
                <c:pt idx="5678">
                  <c:v>505365</c:v>
                </c:pt>
                <c:pt idx="5679">
                  <c:v>505365</c:v>
                </c:pt>
                <c:pt idx="5680">
                  <c:v>505365</c:v>
                </c:pt>
                <c:pt idx="5681">
                  <c:v>505365</c:v>
                </c:pt>
                <c:pt idx="5682">
                  <c:v>505365</c:v>
                </c:pt>
                <c:pt idx="5683">
                  <c:v>505365</c:v>
                </c:pt>
                <c:pt idx="5684">
                  <c:v>505365</c:v>
                </c:pt>
                <c:pt idx="5685">
                  <c:v>505365</c:v>
                </c:pt>
                <c:pt idx="5686">
                  <c:v>505365</c:v>
                </c:pt>
                <c:pt idx="5687">
                  <c:v>505365</c:v>
                </c:pt>
                <c:pt idx="5688">
                  <c:v>505365</c:v>
                </c:pt>
                <c:pt idx="5689">
                  <c:v>505365</c:v>
                </c:pt>
                <c:pt idx="5690">
                  <c:v>505365</c:v>
                </c:pt>
                <c:pt idx="5691">
                  <c:v>505365</c:v>
                </c:pt>
                <c:pt idx="5692">
                  <c:v>505365</c:v>
                </c:pt>
                <c:pt idx="5693">
                  <c:v>505365</c:v>
                </c:pt>
                <c:pt idx="5694">
                  <c:v>505365</c:v>
                </c:pt>
                <c:pt idx="5695">
                  <c:v>647190</c:v>
                </c:pt>
                <c:pt idx="5696">
                  <c:v>647190</c:v>
                </c:pt>
                <c:pt idx="5697">
                  <c:v>647190</c:v>
                </c:pt>
                <c:pt idx="5698">
                  <c:v>647190</c:v>
                </c:pt>
                <c:pt idx="5699">
                  <c:v>647190</c:v>
                </c:pt>
                <c:pt idx="5700">
                  <c:v>647190</c:v>
                </c:pt>
                <c:pt idx="5701">
                  <c:v>647190</c:v>
                </c:pt>
                <c:pt idx="5702">
                  <c:v>647190</c:v>
                </c:pt>
                <c:pt idx="5703">
                  <c:v>647190</c:v>
                </c:pt>
                <c:pt idx="5704">
                  <c:v>647190</c:v>
                </c:pt>
                <c:pt idx="5705">
                  <c:v>647190</c:v>
                </c:pt>
                <c:pt idx="5706">
                  <c:v>647190</c:v>
                </c:pt>
                <c:pt idx="5707">
                  <c:v>647190</c:v>
                </c:pt>
                <c:pt idx="5708">
                  <c:v>647190</c:v>
                </c:pt>
                <c:pt idx="5709">
                  <c:v>647190</c:v>
                </c:pt>
                <c:pt idx="5710">
                  <c:v>647190</c:v>
                </c:pt>
                <c:pt idx="5711">
                  <c:v>647190</c:v>
                </c:pt>
                <c:pt idx="5712">
                  <c:v>647190</c:v>
                </c:pt>
                <c:pt idx="5713">
                  <c:v>647190</c:v>
                </c:pt>
                <c:pt idx="5714">
                  <c:v>647190</c:v>
                </c:pt>
                <c:pt idx="5715">
                  <c:v>647190</c:v>
                </c:pt>
                <c:pt idx="5716">
                  <c:v>647190</c:v>
                </c:pt>
                <c:pt idx="5717">
                  <c:v>647190</c:v>
                </c:pt>
                <c:pt idx="5718">
                  <c:v>647190</c:v>
                </c:pt>
                <c:pt idx="5719">
                  <c:v>647190</c:v>
                </c:pt>
                <c:pt idx="5720">
                  <c:v>647190</c:v>
                </c:pt>
                <c:pt idx="5721">
                  <c:v>647190</c:v>
                </c:pt>
                <c:pt idx="5722">
                  <c:v>647190</c:v>
                </c:pt>
                <c:pt idx="5723">
                  <c:v>647190</c:v>
                </c:pt>
                <c:pt idx="5724">
                  <c:v>647190</c:v>
                </c:pt>
                <c:pt idx="5725">
                  <c:v>647190</c:v>
                </c:pt>
                <c:pt idx="5726">
                  <c:v>647190</c:v>
                </c:pt>
                <c:pt idx="5727">
                  <c:v>647190</c:v>
                </c:pt>
                <c:pt idx="5728">
                  <c:v>647190</c:v>
                </c:pt>
                <c:pt idx="5729">
                  <c:v>647190</c:v>
                </c:pt>
                <c:pt idx="5730">
                  <c:v>647190</c:v>
                </c:pt>
                <c:pt idx="5731">
                  <c:v>647190</c:v>
                </c:pt>
                <c:pt idx="5732">
                  <c:v>647190</c:v>
                </c:pt>
                <c:pt idx="5733">
                  <c:v>647190</c:v>
                </c:pt>
                <c:pt idx="5734">
                  <c:v>647190</c:v>
                </c:pt>
                <c:pt idx="5735">
                  <c:v>647190</c:v>
                </c:pt>
                <c:pt idx="5736">
                  <c:v>647190</c:v>
                </c:pt>
                <c:pt idx="5737">
                  <c:v>647190</c:v>
                </c:pt>
                <c:pt idx="5738">
                  <c:v>647190</c:v>
                </c:pt>
                <c:pt idx="5739">
                  <c:v>647190</c:v>
                </c:pt>
                <c:pt idx="5740">
                  <c:v>647190</c:v>
                </c:pt>
                <c:pt idx="5741">
                  <c:v>647190</c:v>
                </c:pt>
                <c:pt idx="5742">
                  <c:v>647190</c:v>
                </c:pt>
                <c:pt idx="5743">
                  <c:v>647190</c:v>
                </c:pt>
                <c:pt idx="5744">
                  <c:v>647190</c:v>
                </c:pt>
                <c:pt idx="5745">
                  <c:v>647190</c:v>
                </c:pt>
                <c:pt idx="5746">
                  <c:v>647190</c:v>
                </c:pt>
                <c:pt idx="5747">
                  <c:v>647190</c:v>
                </c:pt>
                <c:pt idx="5748">
                  <c:v>647190</c:v>
                </c:pt>
                <c:pt idx="5749">
                  <c:v>647190</c:v>
                </c:pt>
                <c:pt idx="5750">
                  <c:v>647190</c:v>
                </c:pt>
                <c:pt idx="5751">
                  <c:v>647190</c:v>
                </c:pt>
                <c:pt idx="5752">
                  <c:v>647190</c:v>
                </c:pt>
                <c:pt idx="5753">
                  <c:v>647190</c:v>
                </c:pt>
                <c:pt idx="5754">
                  <c:v>647190</c:v>
                </c:pt>
                <c:pt idx="5755">
                  <c:v>647190</c:v>
                </c:pt>
                <c:pt idx="5756">
                  <c:v>647190</c:v>
                </c:pt>
                <c:pt idx="5757">
                  <c:v>647190</c:v>
                </c:pt>
                <c:pt idx="5758">
                  <c:v>647190</c:v>
                </c:pt>
                <c:pt idx="5759">
                  <c:v>647190</c:v>
                </c:pt>
                <c:pt idx="5760">
                  <c:v>647190</c:v>
                </c:pt>
                <c:pt idx="5761">
                  <c:v>647190</c:v>
                </c:pt>
                <c:pt idx="5762">
                  <c:v>647190</c:v>
                </c:pt>
                <c:pt idx="5763">
                  <c:v>647190</c:v>
                </c:pt>
                <c:pt idx="5764">
                  <c:v>647190</c:v>
                </c:pt>
                <c:pt idx="5765">
                  <c:v>647190</c:v>
                </c:pt>
                <c:pt idx="5766">
                  <c:v>647190</c:v>
                </c:pt>
                <c:pt idx="5767">
                  <c:v>647190</c:v>
                </c:pt>
                <c:pt idx="5768">
                  <c:v>647190</c:v>
                </c:pt>
                <c:pt idx="5769">
                  <c:v>647190</c:v>
                </c:pt>
                <c:pt idx="5770">
                  <c:v>647190</c:v>
                </c:pt>
                <c:pt idx="5771">
                  <c:v>647190</c:v>
                </c:pt>
                <c:pt idx="5772">
                  <c:v>647190</c:v>
                </c:pt>
                <c:pt idx="5773">
                  <c:v>647190</c:v>
                </c:pt>
                <c:pt idx="5774">
                  <c:v>647190</c:v>
                </c:pt>
                <c:pt idx="5775">
                  <c:v>647190</c:v>
                </c:pt>
                <c:pt idx="5776">
                  <c:v>647190</c:v>
                </c:pt>
                <c:pt idx="5777">
                  <c:v>647190</c:v>
                </c:pt>
                <c:pt idx="5778">
                  <c:v>647190</c:v>
                </c:pt>
                <c:pt idx="5779">
                  <c:v>647190</c:v>
                </c:pt>
                <c:pt idx="5780">
                  <c:v>647190</c:v>
                </c:pt>
                <c:pt idx="5781">
                  <c:v>647190</c:v>
                </c:pt>
                <c:pt idx="5782">
                  <c:v>787650</c:v>
                </c:pt>
                <c:pt idx="5783">
                  <c:v>787650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8243417"/>
        <c:axId val="78830340"/>
      </c:lineChart>
      <c:catAx>
        <c:axId val="98243417"/>
        <c:scaling>
          <c:orientation val="minMax"/>
        </c:scaling>
        <c:delete val="0"/>
        <c:axPos val="b"/>
        <c:numFmt formatCode="yyyy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8830340"/>
        <c:crosses val="autoZero"/>
        <c:auto val="1"/>
        <c:lblAlgn val="ctr"/>
        <c:lblOffset val="100"/>
        <c:noMultiLvlLbl val="0"/>
      </c:catAx>
      <c:valAx>
        <c:axId val="7883034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824341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Stress P&amp;L on today's position ($)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Stress!L9</c:f>
              <c:strCache>
                <c:ptCount val="1"/>
                <c:pt idx="0">
                  <c:v>P&amp;L total ($)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Stress!$A$10:$A$19</c:f>
              <c:strCache>
                <c:ptCount val="10"/>
                <c:pt idx="0">
                  <c:v>Negative WTI (20 Apr 2020, 1 day)</c:v>
                </c:pt>
                <c:pt idx="1">
                  <c:v>COVID / OPEC+ price war (9 Mar 2020, 1 day)</c:v>
                </c:pt>
                <c:pt idx="2">
                  <c:v>2022 Russia spike (24 Feb - 8 Mar 2022)</c:v>
                </c:pt>
                <c:pt idx="3">
                  <c:v>2022 spike reversal (9 Mar 2022, 1 day)</c:v>
                </c:pt>
                <c:pt idx="4">
                  <c:v>2008 GFC collapse (Jul - Dec 2008)</c:v>
                </c:pt>
                <c:pt idx="5">
                  <c:v>2014-15 OPEC supply glut</c:v>
                </c:pt>
                <c:pt idx="6">
                  <c:v>Parallel crash -30%</c:v>
                </c:pt>
                <c:pt idx="7">
                  <c:v>Parallel spike +30%</c:v>
                </c:pt>
                <c:pt idx="8">
                  <c:v>Spread blowout: WTI -$5, Brent +$10</c:v>
                </c:pt>
                <c:pt idx="9">
                  <c:v>WTI to -$40 at expiry, Brent -20%</c:v>
                </c:pt>
              </c:strCache>
            </c:strRef>
          </c:cat>
          <c:val>
            <c:numRef>
              <c:f>Stress!$L$10:$L$19</c:f>
              <c:numCache>
                <c:formatCode>\$#,##0;"($"#,##0\);\-</c:formatCode>
                <c:ptCount val="10"/>
                <c:pt idx="0">
                  <c:v>-5409500</c:v>
                </c:pt>
                <c:pt idx="1">
                  <c:v>-1075121.44005493</c:v>
                </c:pt>
                <c:pt idx="2">
                  <c:v>1342571.45739089</c:v>
                </c:pt>
                <c:pt idx="3">
                  <c:v>-443173.385141862</c:v>
                </c:pt>
                <c:pt idx="4">
                  <c:v>-3287277.5827865</c:v>
                </c:pt>
                <c:pt idx="5">
                  <c:v>-2072403.21640412</c:v>
                </c:pt>
                <c:pt idx="6">
                  <c:v>-1175400</c:v>
                </c:pt>
                <c:pt idx="7">
                  <c:v>1175400</c:v>
                </c:pt>
                <c:pt idx="8">
                  <c:v>-1000000</c:v>
                </c:pt>
                <c:pt idx="9">
                  <c:v>-12476400</c:v>
                </c:pt>
              </c:numCache>
            </c:numRef>
          </c:val>
        </c:ser>
        <c:gapWidth val="150"/>
        <c:overlap val="0"/>
        <c:axId val="11869257"/>
        <c:axId val="31642625"/>
      </c:barChart>
      <c:catAx>
        <c:axId val="1186925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1642625"/>
        <c:crosses val="autoZero"/>
        <c:auto val="1"/>
        <c:lblAlgn val="ctr"/>
        <c:lblOffset val="100"/>
        <c:noMultiLvlLbl val="0"/>
      </c:catAx>
      <c:valAx>
        <c:axId val="3164262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186925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2</xdr:row>
      <xdr:rowOff>160920</xdr:rowOff>
    </xdr:from>
    <xdr:to>
      <xdr:col>19</xdr:col>
      <xdr:colOff>103320</xdr:colOff>
      <xdr:row>19</xdr:row>
      <xdr:rowOff>49680</xdr:rowOff>
    </xdr:to>
    <xdr:graphicFrame>
      <xdr:nvGraphicFramePr>
        <xdr:cNvPr id="0" name="Chart 1"/>
        <xdr:cNvGraphicFramePr/>
      </xdr:nvGraphicFramePr>
      <xdr:xfrm>
        <a:off x="7894440" y="571680"/>
        <a:ext cx="863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23</xdr:row>
      <xdr:rowOff>160560</xdr:rowOff>
    </xdr:from>
    <xdr:to>
      <xdr:col>6</xdr:col>
      <xdr:colOff>518760</xdr:colOff>
      <xdr:row>40</xdr:row>
      <xdr:rowOff>161640</xdr:rowOff>
    </xdr:to>
    <xdr:graphicFrame>
      <xdr:nvGraphicFramePr>
        <xdr:cNvPr id="1" name="Chart 1"/>
        <xdr:cNvGraphicFramePr/>
      </xdr:nvGraphicFramePr>
      <xdr:xfrm>
        <a:off x="0" y="4572000"/>
        <a:ext cx="79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A5F"/>
    <pageSetUpPr fitToPage="false"/>
  </sheetPr>
  <dimension ref="A1:E5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5" min="2" style="0" width="17"/>
    <col collapsed="false" customWidth="true" hidden="false" outlineLevel="0" max="6" min="6" style="0" width="4"/>
    <col collapsed="false" customWidth="true" hidden="false" outlineLevel="0" max="7" min="7" style="0" width="17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5" t="n">
        <f aca="false">VaR!B8</f>
        <v>46294</v>
      </c>
    </row>
    <row r="6" customFormat="false" ht="15" hidden="false" customHeight="false" outlineLevel="0" collapsed="false">
      <c r="A6" s="4" t="s">
        <v>4</v>
      </c>
      <c r="B6" s="6" t="n">
        <f aca="false">VaR!B11</f>
        <v>96.16</v>
      </c>
    </row>
    <row r="7" customFormat="false" ht="15" hidden="false" customHeight="false" outlineLevel="0" collapsed="false">
      <c r="A7" s="4" t="s">
        <v>5</v>
      </c>
      <c r="B7" s="6" t="n">
        <f aca="false">VaR!B12</f>
        <v>113.96</v>
      </c>
    </row>
    <row r="8" customFormat="false" ht="15" hidden="false" customHeight="false" outlineLevel="0" collapsed="false">
      <c r="A8" s="4" t="s">
        <v>6</v>
      </c>
      <c r="B8" s="7" t="n">
        <f aca="false">Inputs!$B$5</f>
        <v>100000</v>
      </c>
    </row>
    <row r="9" customFormat="false" ht="15" hidden="false" customHeight="false" outlineLevel="0" collapsed="false">
      <c r="A9" s="4" t="s">
        <v>7</v>
      </c>
      <c r="B9" s="7" t="n">
        <f aca="false">Inputs!$B$6</f>
        <v>-50000</v>
      </c>
    </row>
    <row r="10" customFormat="false" ht="15" hidden="false" customHeight="false" outlineLevel="0" collapsed="false">
      <c r="A10" s="4" t="s">
        <v>8</v>
      </c>
      <c r="B10" s="8" t="n">
        <f aca="false">VaR!B15</f>
        <v>3918000</v>
      </c>
    </row>
    <row r="11" customFormat="false" ht="15" hidden="false" customHeight="false" outlineLevel="0" collapsed="false">
      <c r="A11" s="4" t="s">
        <v>9</v>
      </c>
      <c r="B11" s="8" t="n">
        <f aca="false">INDEX(Prices_MTM!I:I,VaR!B5)</f>
        <v>-20500.0000000006</v>
      </c>
    </row>
    <row r="12" customFormat="false" ht="15" hidden="false" customHeight="false" outlineLevel="0" collapsed="false">
      <c r="A12" s="4" t="s">
        <v>10</v>
      </c>
      <c r="B12" s="8" t="n">
        <f aca="false">INDEX(Prices_MTM!J:J,VaR!B5)-INDEX(Prices_MTM!J:J,VaR!B5-250)</f>
        <v>962500</v>
      </c>
    </row>
    <row r="13" customFormat="false" ht="23.85" hidden="false" customHeight="false" outlineLevel="0" collapsed="false">
      <c r="A13" s="4" t="s">
        <v>11</v>
      </c>
      <c r="B13" s="9" t="str">
        <f aca="false">TEXT(VaR!B7,"yyyy-mm-dd")&amp;" to "&amp;TEXT(VaR!B8,"yyyy-mm-dd")</f>
        <v>2024-09-13 to 2026-09-29</v>
      </c>
    </row>
    <row r="15" customFormat="false" ht="15" hidden="false" customHeight="false" outlineLevel="0" collapsed="false">
      <c r="A15" s="3" t="s">
        <v>12</v>
      </c>
    </row>
    <row r="16" customFormat="false" ht="15" hidden="false" customHeight="false" outlineLevel="0" collapsed="false">
      <c r="A16" s="10" t="s">
        <v>13</v>
      </c>
      <c r="B16" s="10" t="str">
        <f aca="false">"VaR "&amp;TEXT(Inputs!B8,"0%")</f>
        <v>VaR 95%</v>
      </c>
      <c r="C16" s="10" t="str">
        <f aca="false">"ES "&amp;TEXT(Inputs!B8,"0%")</f>
        <v>ES 95%</v>
      </c>
      <c r="D16" s="10" t="str">
        <f aca="false">"VaR "&amp;TEXT(Inputs!B9,"0%")</f>
        <v>VaR 99%</v>
      </c>
      <c r="E16" s="10" t="str">
        <f aca="false">"ES "&amp;TEXT(Inputs!B9,"0%")</f>
        <v>ES 99%</v>
      </c>
    </row>
    <row r="17" customFormat="false" ht="15" hidden="false" customHeight="false" outlineLevel="0" collapsed="false">
      <c r="A17" s="11" t="str">
        <f aca="false">VaR!A29</f>
        <v>Historical simulation</v>
      </c>
      <c r="B17" s="12" t="n">
        <f aca="false">VaR!B29</f>
        <v>195600.000000001</v>
      </c>
      <c r="C17" s="12" t="n">
        <f aca="false">VaR!C29</f>
        <v>418200</v>
      </c>
      <c r="D17" s="12" t="n">
        <f aca="false">VaR!D29</f>
        <v>474615</v>
      </c>
      <c r="E17" s="12" t="n">
        <f aca="false">VaR!E29</f>
        <v>802800</v>
      </c>
    </row>
    <row r="18" customFormat="false" ht="15" hidden="false" customHeight="false" outlineLevel="0" collapsed="false">
      <c r="A18" s="11" t="str">
        <f aca="false">VaR!A30</f>
        <v>Parametric (variance-covariance)</v>
      </c>
      <c r="B18" s="12" t="n">
        <f aca="false">VaR!B30</f>
        <v>265690.412464817</v>
      </c>
      <c r="C18" s="12" t="n">
        <f aca="false">VaR!C30</f>
        <v>333186.496137555</v>
      </c>
      <c r="D18" s="12" t="n">
        <f aca="false">VaR!D30</f>
        <v>375771.020632462</v>
      </c>
      <c r="E18" s="12" t="n">
        <f aca="false">VaR!E30</f>
        <v>430507.525963382</v>
      </c>
    </row>
    <row r="19" customFormat="false" ht="15" hidden="false" customHeight="false" outlineLevel="0" collapsed="false">
      <c r="A19" s="11" t="str">
        <f aca="false">VaR!A31</f>
        <v>Monte Carlo (normal)</v>
      </c>
      <c r="B19" s="12" t="n">
        <f aca="false">VaR!B31</f>
        <v>263628.743795452</v>
      </c>
      <c r="C19" s="12" t="n">
        <f aca="false">VaR!C31</f>
        <v>328458.95964153</v>
      </c>
      <c r="D19" s="12" t="n">
        <f aca="false">VaR!D31</f>
        <v>365438.756339679</v>
      </c>
      <c r="E19" s="12" t="n">
        <f aca="false">VaR!E31</f>
        <v>417356.351003176</v>
      </c>
    </row>
    <row r="20" customFormat="false" ht="15" hidden="false" customHeight="false" outlineLevel="0" collapsed="false">
      <c r="A20" s="11" t="str">
        <f aca="false">VaR!A32</f>
        <v>Monte Carlo (Student-t)</v>
      </c>
      <c r="B20" s="12" t="n">
        <f aca="false">VaR!B32</f>
        <v>249044.1884396</v>
      </c>
      <c r="C20" s="12" t="n">
        <f aca="false">VaR!C32</f>
        <v>380152.161180711</v>
      </c>
      <c r="D20" s="12" t="n">
        <f aca="false">VaR!D32</f>
        <v>456786.06593086</v>
      </c>
      <c r="E20" s="12" t="n">
        <f aca="false">VaR!E32</f>
        <v>618665.980695291</v>
      </c>
    </row>
    <row r="23" customFormat="false" ht="15" hidden="false" customHeight="false" outlineLevel="0" collapsed="false">
      <c r="A23" s="3" t="s">
        <v>14</v>
      </c>
    </row>
    <row r="24" customFormat="false" ht="15" hidden="false" customHeight="false" outlineLevel="0" collapsed="false">
      <c r="A24" s="10" t="s">
        <v>15</v>
      </c>
      <c r="B24" s="10" t="s">
        <v>16</v>
      </c>
      <c r="C24" s="10" t="s">
        <v>17</v>
      </c>
      <c r="D24" s="10" t="s">
        <v>18</v>
      </c>
      <c r="E24" s="10" t="s">
        <v>19</v>
      </c>
    </row>
    <row r="25" customFormat="false" ht="15" hidden="false" customHeight="false" outlineLevel="0" collapsed="false">
      <c r="A25" s="11" t="str">
        <f aca="false">Backtest!A6</f>
        <v>Days tested</v>
      </c>
      <c r="B25" s="13" t="n">
        <f aca="false">Backtest!B6</f>
        <v>5784</v>
      </c>
      <c r="C25" s="13" t="n">
        <f aca="false">Backtest!C6</f>
        <v>5784</v>
      </c>
      <c r="D25" s="13" t="n">
        <f aca="false">Backtest!D6</f>
        <v>5784</v>
      </c>
      <c r="E25" s="13" t="n">
        <f aca="false">Backtest!E6</f>
        <v>5784</v>
      </c>
    </row>
    <row r="26" customFormat="false" ht="15" hidden="false" customHeight="false" outlineLevel="0" collapsed="false">
      <c r="A26" s="11" t="str">
        <f aca="false">Backtest!A7</f>
        <v>Expected exceptions</v>
      </c>
      <c r="B26" s="14" t="n">
        <f aca="false">Backtest!B7</f>
        <v>289.2</v>
      </c>
      <c r="C26" s="14" t="n">
        <f aca="false">Backtest!C7</f>
        <v>289.2</v>
      </c>
      <c r="D26" s="14" t="n">
        <f aca="false">Backtest!D7</f>
        <v>57.8400000000001</v>
      </c>
      <c r="E26" s="14" t="n">
        <f aca="false">Backtest!E7</f>
        <v>57.8400000000001</v>
      </c>
    </row>
    <row r="27" customFormat="false" ht="15" hidden="false" customHeight="false" outlineLevel="0" collapsed="false">
      <c r="A27" s="11" t="str">
        <f aca="false">Backtest!A8</f>
        <v>Actual exceptions</v>
      </c>
      <c r="B27" s="13" t="n">
        <f aca="false">Backtest!B8</f>
        <v>331</v>
      </c>
      <c r="C27" s="13" t="n">
        <f aca="false">Backtest!C8</f>
        <v>304</v>
      </c>
      <c r="D27" s="13" t="n">
        <f aca="false">Backtest!D8</f>
        <v>97</v>
      </c>
      <c r="E27" s="13" t="n">
        <f aca="false">Backtest!E8</f>
        <v>111</v>
      </c>
    </row>
    <row r="28" customFormat="false" ht="15" hidden="false" customHeight="false" outlineLevel="0" collapsed="false">
      <c r="A28" s="11" t="str">
        <f aca="false">Backtest!A9</f>
        <v>Exception rate</v>
      </c>
      <c r="B28" s="15" t="n">
        <f aca="false">Backtest!B9</f>
        <v>0.0572268326417704</v>
      </c>
      <c r="C28" s="15" t="n">
        <f aca="false">Backtest!C9</f>
        <v>0.0525587828492393</v>
      </c>
      <c r="D28" s="15" t="n">
        <f aca="false">Backtest!D9</f>
        <v>0.0167704011065007</v>
      </c>
      <c r="E28" s="15" t="n">
        <f aca="false">Backtest!E9</f>
        <v>0.0191908713692946</v>
      </c>
    </row>
    <row r="29" customFormat="false" ht="15" hidden="false" customHeight="false" outlineLevel="0" collapsed="false">
      <c r="A29" s="11" t="str">
        <f aca="false">Backtest!A11</f>
        <v>Kupiec p-value</v>
      </c>
      <c r="B29" s="16" t="n">
        <f aca="false">Backtest!B11</f>
        <v>0.0136048076778493</v>
      </c>
      <c r="C29" s="16" t="n">
        <f aca="false">Backtest!C11</f>
        <v>0.375707755730056</v>
      </c>
      <c r="D29" s="16" t="n">
        <f aca="false">Backtest!D11</f>
        <v>2.39070091543539E-006</v>
      </c>
      <c r="E29" s="16" t="n">
        <f aca="false">Backtest!E11</f>
        <v>4.49366609203676E-010</v>
      </c>
    </row>
    <row r="30" customFormat="false" ht="15" hidden="false" customHeight="false" outlineLevel="0" collapsed="false">
      <c r="A30" s="11" t="str">
        <f aca="false">Backtest!A12</f>
        <v>Kupiec result (5%)</v>
      </c>
      <c r="B30" s="17" t="str">
        <f aca="false">Backtest!B12</f>
        <v>Reject</v>
      </c>
      <c r="C30" s="17" t="str">
        <f aca="false">Backtest!C12</f>
        <v>Pass</v>
      </c>
      <c r="D30" s="17" t="str">
        <f aca="false">Backtest!D12</f>
        <v>Reject</v>
      </c>
      <c r="E30" s="17" t="str">
        <f aca="false">Backtest!E12</f>
        <v>Reject</v>
      </c>
    </row>
    <row r="31" customFormat="false" ht="15" hidden="false" customHeight="false" outlineLevel="0" collapsed="false">
      <c r="A31" s="11" t="str">
        <f aca="false">Backtest!A13</f>
        <v>Exceptions, last 250 days</v>
      </c>
      <c r="B31" s="13" t="n">
        <f aca="false">Backtest!B13</f>
        <v>22</v>
      </c>
      <c r="C31" s="13" t="n">
        <f aca="false">Backtest!C13</f>
        <v>18</v>
      </c>
      <c r="D31" s="13" t="n">
        <f aca="false">Backtest!D13</f>
        <v>8</v>
      </c>
      <c r="E31" s="13" t="n">
        <f aca="false">Backtest!E13</f>
        <v>9</v>
      </c>
    </row>
    <row r="32" customFormat="false" ht="15" hidden="false" customHeight="false" outlineLevel="0" collapsed="false">
      <c r="A32" s="11" t="str">
        <f aca="false">Backtest!A14</f>
        <v>Basel traffic light (CL2 only)</v>
      </c>
      <c r="B32" s="17" t="str">
        <f aca="false">Backtest!B14</f>
        <v>n/a</v>
      </c>
      <c r="C32" s="17" t="str">
        <f aca="false">Backtest!C14</f>
        <v>n/a</v>
      </c>
      <c r="D32" s="17" t="str">
        <f aca="false">Backtest!D14</f>
        <v>Yellow</v>
      </c>
      <c r="E32" s="17" t="str">
        <f aca="false">Backtest!E14</f>
        <v>Yellow</v>
      </c>
    </row>
    <row r="35" customFormat="false" ht="15" hidden="false" customHeight="false" outlineLevel="0" collapsed="false">
      <c r="A35" s="3" t="s">
        <v>20</v>
      </c>
    </row>
    <row r="36" customFormat="false" ht="15" hidden="false" customHeight="false" outlineLevel="0" collapsed="false">
      <c r="A36" s="10" t="s">
        <v>21</v>
      </c>
      <c r="B36" s="10" t="s">
        <v>22</v>
      </c>
      <c r="C36" s="10" t="s">
        <v>23</v>
      </c>
      <c r="D36" s="10" t="s">
        <v>24</v>
      </c>
      <c r="E36" s="10" t="s">
        <v>25</v>
      </c>
    </row>
    <row r="37" customFormat="false" ht="15" hidden="false" customHeight="false" outlineLevel="0" collapsed="false">
      <c r="A37" s="11" t="str">
        <f aca="false">Stress!A10</f>
        <v>Negative WTI (20 Apr 2020, 1 day)</v>
      </c>
      <c r="B37" s="18" t="n">
        <f aca="false">Stress!H10</f>
        <v>40.87</v>
      </c>
      <c r="C37" s="18" t="n">
        <f aca="false">Stress!I10</f>
        <v>111.57</v>
      </c>
      <c r="D37" s="12" t="n">
        <f aca="false">Stress!L10</f>
        <v>-5409500</v>
      </c>
      <c r="E37" s="19" t="n">
        <f aca="false">Stress!M10</f>
        <v>-11.3976591553154</v>
      </c>
    </row>
    <row r="38" customFormat="false" ht="15" hidden="false" customHeight="false" outlineLevel="0" collapsed="false">
      <c r="A38" s="11" t="str">
        <f aca="false">Stress!A11</f>
        <v>COVID / OPEC+ price war (9 Mar 2020, 1 day)</v>
      </c>
      <c r="B38" s="18" t="n">
        <f aca="false">Stress!H11</f>
        <v>72.5757899854157</v>
      </c>
      <c r="C38" s="18" t="n">
        <f aca="false">Stress!I11</f>
        <v>88.2940087719298</v>
      </c>
      <c r="D38" s="12" t="n">
        <f aca="false">Stress!L11</f>
        <v>-1075121.44005493</v>
      </c>
      <c r="E38" s="19" t="n">
        <f aca="false">Stress!M11</f>
        <v>-2.26524960242497</v>
      </c>
    </row>
    <row r="39" customFormat="false" ht="15" hidden="false" customHeight="false" outlineLevel="0" collapsed="false">
      <c r="A39" s="11" t="str">
        <f aca="false">Stress!A12</f>
        <v>2022 Russia spike (24 Feb - 8 Mar 2022)</v>
      </c>
      <c r="B39" s="18" t="n">
        <f aca="false">Stress!H12</f>
        <v>129.034321684393</v>
      </c>
      <c r="C39" s="18" t="n">
        <f aca="false">Stress!I12</f>
        <v>152.857214220969</v>
      </c>
      <c r="D39" s="12" t="n">
        <f aca="false">Stress!L12</f>
        <v>1342571.45739089</v>
      </c>
      <c r="E39" s="19" t="n">
        <f aca="false">Stress!M12</f>
        <v>2.82875900970447</v>
      </c>
    </row>
    <row r="40" customFormat="false" ht="15" hidden="false" customHeight="false" outlineLevel="0" collapsed="false">
      <c r="A40" s="11" t="str">
        <f aca="false">Stress!A13</f>
        <v>2022 spike reversal (9 Mar 2022, 1 day)</v>
      </c>
      <c r="B40" s="18" t="n">
        <f aca="false">Stress!H13</f>
        <v>84.6260886444516</v>
      </c>
      <c r="C40" s="18" t="n">
        <f aca="false">Stress!I13</f>
        <v>99.7556449917405</v>
      </c>
      <c r="D40" s="12" t="n">
        <f aca="false">Stress!L13</f>
        <v>-443173.385141862</v>
      </c>
      <c r="E40" s="19" t="n">
        <f aca="false">Stress!M13</f>
        <v>-0.933753432027774</v>
      </c>
    </row>
    <row r="41" customFormat="false" ht="15" hidden="false" customHeight="false" outlineLevel="0" collapsed="false">
      <c r="A41" s="11" t="str">
        <f aca="false">Stress!A14</f>
        <v>2008 GFC collapse (Jul - Dec 2008)</v>
      </c>
      <c r="B41" s="18" t="n">
        <f aca="false">Stress!H14</f>
        <v>21.9505003096827</v>
      </c>
      <c r="C41" s="18" t="n">
        <f aca="false">Stress!I14</f>
        <v>31.2865522750955</v>
      </c>
      <c r="D41" s="12" t="n">
        <f aca="false">Stress!L14</f>
        <v>-3287277.5827865</v>
      </c>
      <c r="E41" s="19" t="n">
        <f aca="false">Stress!M14</f>
        <v>-6.92619825076431</v>
      </c>
    </row>
    <row r="42" customFormat="false" ht="15" hidden="false" customHeight="false" outlineLevel="0" collapsed="false">
      <c r="A42" s="11" t="str">
        <f aca="false">Stress!A15</f>
        <v>2014-15 OPEC supply glut</v>
      </c>
      <c r="B42" s="18" t="n">
        <f aca="false">Stress!H15</f>
        <v>40.9047447892543</v>
      </c>
      <c r="C42" s="18" t="n">
        <f aca="false">Stress!I15</f>
        <v>44.897553906591</v>
      </c>
      <c r="D42" s="12" t="n">
        <f aca="false">Stress!L15</f>
        <v>-2072403.21640412</v>
      </c>
      <c r="E42" s="19" t="n">
        <f aca="false">Stress!M15</f>
        <v>-4.36649329752351</v>
      </c>
    </row>
    <row r="43" customFormat="false" ht="15" hidden="false" customHeight="false" outlineLevel="0" collapsed="false">
      <c r="A43" s="11" t="str">
        <f aca="false">Stress!A16</f>
        <v>Parallel crash -30%</v>
      </c>
      <c r="B43" s="18" t="n">
        <f aca="false">Stress!H16</f>
        <v>67.312</v>
      </c>
      <c r="C43" s="18" t="n">
        <f aca="false">Stress!I16</f>
        <v>79.772</v>
      </c>
      <c r="D43" s="12" t="n">
        <f aca="false">Stress!L16</f>
        <v>-1175400</v>
      </c>
      <c r="E43" s="19" t="n">
        <f aca="false">Stress!M16</f>
        <v>-2.47653361145349</v>
      </c>
    </row>
    <row r="44" customFormat="false" ht="15" hidden="false" customHeight="false" outlineLevel="0" collapsed="false">
      <c r="A44" s="11" t="str">
        <f aca="false">Stress!A17</f>
        <v>Parallel spike +30%</v>
      </c>
      <c r="B44" s="18" t="n">
        <f aca="false">Stress!H17</f>
        <v>125.008</v>
      </c>
      <c r="C44" s="18" t="n">
        <f aca="false">Stress!I17</f>
        <v>148.148</v>
      </c>
      <c r="D44" s="12" t="n">
        <f aca="false">Stress!L17</f>
        <v>1175400</v>
      </c>
      <c r="E44" s="19" t="n">
        <f aca="false">Stress!M17</f>
        <v>2.47653361145349</v>
      </c>
    </row>
    <row r="45" customFormat="false" ht="15" hidden="false" customHeight="false" outlineLevel="0" collapsed="false">
      <c r="A45" s="11" t="str">
        <f aca="false">Stress!A18</f>
        <v>Spread blowout: WTI -$5, Brent +$10</v>
      </c>
      <c r="B45" s="18" t="n">
        <f aca="false">Stress!H18</f>
        <v>91.16</v>
      </c>
      <c r="C45" s="18" t="n">
        <f aca="false">Stress!I18</f>
        <v>123.96</v>
      </c>
      <c r="D45" s="12" t="n">
        <f aca="false">Stress!L18</f>
        <v>-1000000</v>
      </c>
      <c r="E45" s="19" t="n">
        <f aca="false">Stress!M18</f>
        <v>-2.10697091326654</v>
      </c>
    </row>
    <row r="46" customFormat="false" ht="15" hidden="false" customHeight="false" outlineLevel="0" collapsed="false">
      <c r="A46" s="11" t="str">
        <f aca="false">Stress!A19</f>
        <v>WTI to -$40 at expiry, Brent -20%</v>
      </c>
      <c r="B46" s="18" t="n">
        <f aca="false">Stress!H19</f>
        <v>-40</v>
      </c>
      <c r="C46" s="18" t="n">
        <f aca="false">Stress!I19</f>
        <v>91.168</v>
      </c>
      <c r="D46" s="12" t="n">
        <f aca="false">Stress!L19</f>
        <v>-12476400</v>
      </c>
      <c r="E46" s="19" t="n">
        <f aca="false">Stress!M19</f>
        <v>-26.2874119022787</v>
      </c>
    </row>
    <row r="49" customFormat="false" ht="15" hidden="false" customHeight="false" outlineLevel="0" collapsed="false">
      <c r="A49" s="3" t="s">
        <v>26</v>
      </c>
    </row>
    <row r="50" customFormat="false" ht="15" hidden="false" customHeight="false" outlineLevel="0" collapsed="false">
      <c r="A50" s="20" t="str">
        <f aca="false">"Fat tails: 99% historical VaR is "&amp;TEXT(VaR!D34,"0.00")&amp;"x the parametric (normal) VaR on the same window."</f>
        <v>Fat tails: 99% historical VaR is 1.26x the parametric (normal) VaR on the same window.</v>
      </c>
    </row>
    <row r="51" customFormat="false" ht="15" hidden="false" customHeight="false" outlineLevel="0" collapsed="false">
      <c r="A51" s="20" t="str">
        <f aca="false">"99% VaR exceptions over "&amp;TEXT(Backtest!D6,"#,##0")&amp;" days: "&amp;Backtest!D8&amp;" historical vs "&amp;TEXT(Backtest!D7,"0")&amp;" expected (Kupiec: "&amp;Backtest!D12&amp;")."</f>
        <v>99% VaR exceptions over 5,784 days: 97 historical vs 58 expected (Kupiec: Reject).</v>
      </c>
    </row>
    <row r="52" customFormat="false" ht="15" hidden="false" customHeight="false" outlineLevel="0" collapsed="false">
      <c r="A52" s="20" t="str">
        <f aca="false">"Worst stress: "&amp;Stress!L22&amp;", a loss of "&amp;TEXT(-Stress!L21,"$#,##0")&amp;" ("&amp;TEXT(-Stress!L21/VaR!D29,"0.0")&amp;"x 99% VaR)."</f>
        <v>Worst stress: WTI to -$40 at expiry, Brent -20%, a loss of $12,476,400 (26.3x 99% VaR).</v>
      </c>
    </row>
    <row r="53" customFormat="false" ht="15" hidden="false" customHeight="false" outlineLevel="0" collapsed="false">
      <c r="A53" s="20" t="str">
        <f aca="false">"Short Brent hedge: component VaR of Brent leg = "&amp;TEXT(VaR!B40,"$#,##0;($#,##0)")&amp;" vs WTI "&amp;TEXT(VaR!B39,"$#,##0")&amp;"."</f>
        <v>Short Brent hedge: component VaR of Brent leg = ($126,577) vs WTI $502,348.</v>
      </c>
    </row>
  </sheetData>
  <conditionalFormatting sqref="B30:B32">
    <cfRule type="cellIs" priority="2" operator="equal" aboveAverage="0" equalAverage="0" bottom="0" percent="0" rank="0" text="" dxfId="0">
      <formula>"Pass"</formula>
    </cfRule>
    <cfRule type="cellIs" priority="3" operator="equal" aboveAverage="0" equalAverage="0" bottom="0" percent="0" rank="0" text="" dxfId="0">
      <formula>"Green"</formula>
    </cfRule>
    <cfRule type="cellIs" priority="4" operator="equal" aboveAverage="0" equalAverage="0" bottom="0" percent="0" rank="0" text="" dxfId="1">
      <formula>"Reject"</formula>
    </cfRule>
    <cfRule type="cellIs" priority="5" operator="equal" aboveAverage="0" equalAverage="0" bottom="0" percent="0" rank="0" text="" dxfId="1">
      <formula>"Red"</formula>
    </cfRule>
    <cfRule type="cellIs" priority="6" operator="equal" aboveAverage="0" equalAverage="0" bottom="0" percent="0" rank="0" text="" dxfId="2">
      <formula>"Yellow"</formula>
    </cfRule>
  </conditionalFormatting>
  <conditionalFormatting sqref="C30:C32">
    <cfRule type="cellIs" priority="7" operator="equal" aboveAverage="0" equalAverage="0" bottom="0" percent="0" rank="0" text="" dxfId="0">
      <formula>"Pass"</formula>
    </cfRule>
    <cfRule type="cellIs" priority="8" operator="equal" aboveAverage="0" equalAverage="0" bottom="0" percent="0" rank="0" text="" dxfId="0">
      <formula>"Green"</formula>
    </cfRule>
    <cfRule type="cellIs" priority="9" operator="equal" aboveAverage="0" equalAverage="0" bottom="0" percent="0" rank="0" text="" dxfId="1">
      <formula>"Reject"</formula>
    </cfRule>
    <cfRule type="cellIs" priority="10" operator="equal" aboveAverage="0" equalAverage="0" bottom="0" percent="0" rank="0" text="" dxfId="1">
      <formula>"Red"</formula>
    </cfRule>
    <cfRule type="cellIs" priority="11" operator="equal" aboveAverage="0" equalAverage="0" bottom="0" percent="0" rank="0" text="" dxfId="2">
      <formula>"Yellow"</formula>
    </cfRule>
  </conditionalFormatting>
  <conditionalFormatting sqref="D30:D32">
    <cfRule type="cellIs" priority="12" operator="equal" aboveAverage="0" equalAverage="0" bottom="0" percent="0" rank="0" text="" dxfId="0">
      <formula>"Pass"</formula>
    </cfRule>
    <cfRule type="cellIs" priority="13" operator="equal" aboveAverage="0" equalAverage="0" bottom="0" percent="0" rank="0" text="" dxfId="0">
      <formula>"Green"</formula>
    </cfRule>
    <cfRule type="cellIs" priority="14" operator="equal" aboveAverage="0" equalAverage="0" bottom="0" percent="0" rank="0" text="" dxfId="1">
      <formula>"Reject"</formula>
    </cfRule>
    <cfRule type="cellIs" priority="15" operator="equal" aboveAverage="0" equalAverage="0" bottom="0" percent="0" rank="0" text="" dxfId="1">
      <formula>"Red"</formula>
    </cfRule>
    <cfRule type="cellIs" priority="16" operator="equal" aboveAverage="0" equalAverage="0" bottom="0" percent="0" rank="0" text="" dxfId="2">
      <formula>"Yellow"</formula>
    </cfRule>
  </conditionalFormatting>
  <conditionalFormatting sqref="E30:E32">
    <cfRule type="cellIs" priority="17" operator="equal" aboveAverage="0" equalAverage="0" bottom="0" percent="0" rank="0" text="" dxfId="0">
      <formula>"Pass"</formula>
    </cfRule>
    <cfRule type="cellIs" priority="18" operator="equal" aboveAverage="0" equalAverage="0" bottom="0" percent="0" rank="0" text="" dxfId="0">
      <formula>"Green"</formula>
    </cfRule>
    <cfRule type="cellIs" priority="19" operator="equal" aboveAverage="0" equalAverage="0" bottom="0" percent="0" rank="0" text="" dxfId="1">
      <formula>"Reject"</formula>
    </cfRule>
    <cfRule type="cellIs" priority="20" operator="equal" aboveAverage="0" equalAverage="0" bottom="0" percent="0" rank="0" text="" dxfId="1">
      <formula>"Red"</formula>
    </cfRule>
    <cfRule type="cellIs" priority="21" operator="equal" aboveAverage="0" equalAverage="0" bottom="0" percent="0" rank="0" text="" dxfId="2">
      <formula>"Yellow"</formula>
    </cfRule>
  </conditionalFormatting>
  <conditionalFormatting sqref="D37:D46">
    <cfRule type="cellIs" priority="22" operator="lessThan" aboveAverage="0" equalAverage="0" bottom="0" percent="0" rank="0" text="" dxfId="3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false"/>
  </sheetPr>
  <dimension ref="A1:C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6"/>
    <col collapsed="false" customWidth="true" hidden="false" outlineLevel="0" max="3" min="3" style="0" width="70"/>
  </cols>
  <sheetData>
    <row r="1" customFormat="false" ht="17.35" hidden="false" customHeight="false" outlineLevel="0" collapsed="false">
      <c r="A1" s="1" t="s">
        <v>27</v>
      </c>
    </row>
    <row r="2" customFormat="false" ht="15" hidden="false" customHeight="false" outlineLevel="0" collapsed="false">
      <c r="A2" s="2" t="s">
        <v>28</v>
      </c>
    </row>
    <row r="4" customFormat="false" ht="15" hidden="false" customHeight="false" outlineLevel="0" collapsed="false">
      <c r="A4" s="10" t="s">
        <v>29</v>
      </c>
      <c r="B4" s="10" t="s">
        <v>30</v>
      </c>
      <c r="C4" s="10" t="s">
        <v>31</v>
      </c>
    </row>
    <row r="5" customFormat="false" ht="15" hidden="false" customHeight="false" outlineLevel="0" collapsed="false">
      <c r="A5" s="4" t="s">
        <v>32</v>
      </c>
      <c r="B5" s="21" t="n">
        <v>100000</v>
      </c>
      <c r="C5" s="22" t="s">
        <v>33</v>
      </c>
    </row>
    <row r="6" customFormat="false" ht="15" hidden="false" customHeight="false" outlineLevel="0" collapsed="false">
      <c r="A6" s="4" t="s">
        <v>34</v>
      </c>
      <c r="B6" s="21" t="n">
        <v>-50000</v>
      </c>
      <c r="C6" s="22" t="s">
        <v>35</v>
      </c>
    </row>
    <row r="7" customFormat="false" ht="15" hidden="false" customHeight="false" outlineLevel="0" collapsed="false">
      <c r="A7" s="4" t="s">
        <v>36</v>
      </c>
      <c r="B7" s="21" t="n">
        <v>500</v>
      </c>
      <c r="C7" s="22" t="s">
        <v>37</v>
      </c>
    </row>
    <row r="8" customFormat="false" ht="15" hidden="false" customHeight="false" outlineLevel="0" collapsed="false">
      <c r="A8" s="4" t="s">
        <v>38</v>
      </c>
      <c r="B8" s="23" t="n">
        <v>0.95</v>
      </c>
      <c r="C8" s="22" t="s">
        <v>39</v>
      </c>
    </row>
    <row r="9" customFormat="false" ht="15" hidden="false" customHeight="false" outlineLevel="0" collapsed="false">
      <c r="A9" s="4" t="s">
        <v>40</v>
      </c>
      <c r="B9" s="23" t="n">
        <v>0.99</v>
      </c>
      <c r="C9" s="22" t="s">
        <v>41</v>
      </c>
    </row>
    <row r="10" customFormat="false" ht="15" hidden="false" customHeight="false" outlineLevel="0" collapsed="false">
      <c r="A10" s="4" t="s">
        <v>42</v>
      </c>
      <c r="B10" s="21" t="n">
        <v>4</v>
      </c>
      <c r="C10" s="22" t="s">
        <v>43</v>
      </c>
    </row>
    <row r="11" customFormat="false" ht="15" hidden="false" customHeight="false" outlineLevel="0" collapsed="false">
      <c r="A11" s="4" t="s">
        <v>44</v>
      </c>
      <c r="B11" s="24" t="n">
        <v>250</v>
      </c>
      <c r="C11" s="22" t="s">
        <v>45</v>
      </c>
    </row>
    <row r="14" customFormat="false" ht="15" hidden="false" customHeight="false" outlineLevel="0" collapsed="false">
      <c r="A14" s="25" t="s">
        <v>46</v>
      </c>
    </row>
    <row r="15" customFormat="false" ht="15" hidden="false" customHeight="false" outlineLevel="0" collapsed="false">
      <c r="A15" s="2" t="s">
        <v>47</v>
      </c>
    </row>
    <row r="16" customFormat="false" ht="15" hidden="false" customHeight="false" outlineLevel="0" collapsed="false">
      <c r="A16" s="2" t="s">
        <v>48</v>
      </c>
    </row>
    <row r="18" customFormat="false" ht="15" hidden="false" customHeight="false" outlineLevel="0" collapsed="false">
      <c r="A18" s="25" t="s">
        <v>49</v>
      </c>
    </row>
    <row r="19" customFormat="false" ht="15" hidden="false" customHeight="false" outlineLevel="0" collapsed="false">
      <c r="A19" s="20" t="s">
        <v>50</v>
      </c>
    </row>
    <row r="20" customFormat="false" ht="15" hidden="false" customHeight="false" outlineLevel="0" collapsed="false">
      <c r="A20" s="20" t="s">
        <v>51</v>
      </c>
    </row>
    <row r="21" customFormat="false" ht="15" hidden="false" customHeight="false" outlineLevel="0" collapsed="false">
      <c r="A21" s="20" t="s">
        <v>52</v>
      </c>
    </row>
    <row r="22" customFormat="false" ht="15" hidden="false" customHeight="false" outlineLevel="0" collapsed="false">
      <c r="A22" s="20" t="s">
        <v>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0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5" min="2" style="0" width="10"/>
    <col collapsed="false" customWidth="true" hidden="false" outlineLevel="0" max="6" min="6" style="0" width="15"/>
    <col collapsed="false" customWidth="true" hidden="false" outlineLevel="0" max="9" min="7" style="0" width="14"/>
    <col collapsed="false" customWidth="true" hidden="false" outlineLevel="0" max="10" min="10" style="0" width="15"/>
  </cols>
  <sheetData>
    <row r="1" customFormat="false" ht="23.85" hidden="false" customHeight="false" outlineLevel="0" collapsed="false">
      <c r="A1" s="10" t="s">
        <v>54</v>
      </c>
      <c r="B1" s="10" t="s">
        <v>55</v>
      </c>
      <c r="C1" s="10" t="s">
        <v>56</v>
      </c>
      <c r="D1" s="10" t="s">
        <v>57</v>
      </c>
      <c r="E1" s="10" t="s">
        <v>58</v>
      </c>
      <c r="F1" s="10" t="s">
        <v>8</v>
      </c>
      <c r="G1" s="10" t="s">
        <v>59</v>
      </c>
      <c r="H1" s="10" t="s">
        <v>60</v>
      </c>
      <c r="I1" s="10" t="s">
        <v>61</v>
      </c>
      <c r="J1" s="10" t="s">
        <v>62</v>
      </c>
    </row>
    <row r="2" customFormat="false" ht="15" hidden="false" customHeight="false" outlineLevel="0" collapsed="false">
      <c r="A2" s="26" t="n">
        <v>36529</v>
      </c>
      <c r="B2" s="27" t="n">
        <v>25.56</v>
      </c>
      <c r="C2" s="27" t="n">
        <v>23.95</v>
      </c>
      <c r="D2" s="28"/>
      <c r="E2" s="28"/>
      <c r="F2" s="29" t="n">
        <f aca="false">Inputs!$B$5*B2+Inputs!$B$6*C2</f>
        <v>1358500</v>
      </c>
      <c r="G2" s="29"/>
      <c r="H2" s="29"/>
      <c r="I2" s="29"/>
      <c r="J2" s="29" t="n">
        <v>0</v>
      </c>
    </row>
    <row r="3" customFormat="false" ht="15" hidden="false" customHeight="false" outlineLevel="0" collapsed="false">
      <c r="A3" s="26" t="n">
        <v>36530</v>
      </c>
      <c r="B3" s="27" t="n">
        <v>24.65</v>
      </c>
      <c r="C3" s="27" t="n">
        <v>23.72</v>
      </c>
      <c r="D3" s="28" t="n">
        <f aca="false">B3-B2</f>
        <v>-0.91</v>
      </c>
      <c r="E3" s="28" t="n">
        <f aca="false">C3-C2</f>
        <v>-0.23</v>
      </c>
      <c r="F3" s="29" t="n">
        <f aca="false">Inputs!$B$5*B3+Inputs!$B$6*C3</f>
        <v>1279000</v>
      </c>
      <c r="G3" s="29" t="n">
        <f aca="false">Inputs!$B$5*D3</f>
        <v>-91000</v>
      </c>
      <c r="H3" s="29" t="n">
        <f aca="false">Inputs!$B$6*E3</f>
        <v>11500</v>
      </c>
      <c r="I3" s="29" t="n">
        <f aca="false">G3+H3</f>
        <v>-79500</v>
      </c>
      <c r="J3" s="29" t="n">
        <f aca="false">J2+I3</f>
        <v>-79500</v>
      </c>
    </row>
    <row r="4" customFormat="false" ht="15" hidden="false" customHeight="false" outlineLevel="0" collapsed="false">
      <c r="A4" s="26" t="n">
        <v>36531</v>
      </c>
      <c r="B4" s="27" t="n">
        <v>24.79</v>
      </c>
      <c r="C4" s="27" t="n">
        <v>23.55</v>
      </c>
      <c r="D4" s="28" t="n">
        <f aca="false">B4-B3</f>
        <v>0.140000000000001</v>
      </c>
      <c r="E4" s="28" t="n">
        <f aca="false">C4-C3</f>
        <v>-0.169999999999998</v>
      </c>
      <c r="F4" s="29" t="n">
        <f aca="false">Inputs!$B$5*B4+Inputs!$B$6*C4</f>
        <v>1301500</v>
      </c>
      <c r="G4" s="29" t="n">
        <f aca="false">Inputs!$B$5*D4</f>
        <v>14000.0000000001</v>
      </c>
      <c r="H4" s="29" t="n">
        <f aca="false">Inputs!$B$6*E4</f>
        <v>8499.99999999991</v>
      </c>
      <c r="I4" s="29" t="n">
        <f aca="false">G4+H4</f>
        <v>22500</v>
      </c>
      <c r="J4" s="29" t="n">
        <f aca="false">J3+I4</f>
        <v>-57000</v>
      </c>
    </row>
    <row r="5" customFormat="false" ht="15" hidden="false" customHeight="false" outlineLevel="0" collapsed="false">
      <c r="A5" s="26" t="n">
        <v>36532</v>
      </c>
      <c r="B5" s="27" t="n">
        <v>24.79</v>
      </c>
      <c r="C5" s="27" t="n">
        <v>23.35</v>
      </c>
      <c r="D5" s="28" t="n">
        <f aca="false">B5-B4</f>
        <v>0</v>
      </c>
      <c r="E5" s="28" t="n">
        <f aca="false">C5-C4</f>
        <v>-0.199999999999999</v>
      </c>
      <c r="F5" s="29" t="n">
        <f aca="false">Inputs!$B$5*B5+Inputs!$B$6*C5</f>
        <v>1311500</v>
      </c>
      <c r="G5" s="29" t="n">
        <f aca="false">Inputs!$B$5*D5</f>
        <v>0</v>
      </c>
      <c r="H5" s="29" t="n">
        <f aca="false">Inputs!$B$6*E5</f>
        <v>9999.99999999996</v>
      </c>
      <c r="I5" s="29" t="n">
        <f aca="false">G5+H5</f>
        <v>9999.99999999996</v>
      </c>
      <c r="J5" s="29" t="n">
        <f aca="false">J4+I5</f>
        <v>-47000.0000000001</v>
      </c>
    </row>
    <row r="6" customFormat="false" ht="15" hidden="false" customHeight="false" outlineLevel="0" collapsed="false">
      <c r="A6" s="26" t="n">
        <v>36535</v>
      </c>
      <c r="B6" s="27" t="n">
        <v>24.71</v>
      </c>
      <c r="C6" s="27" t="n">
        <v>22.77</v>
      </c>
      <c r="D6" s="28" t="n">
        <f aca="false">B6-B5</f>
        <v>-0.0799999999999983</v>
      </c>
      <c r="E6" s="28" t="n">
        <f aca="false">C6-C5</f>
        <v>-0.580000000000002</v>
      </c>
      <c r="F6" s="29" t="n">
        <f aca="false">Inputs!$B$5*B6+Inputs!$B$6*C6</f>
        <v>1332500</v>
      </c>
      <c r="G6" s="29" t="n">
        <f aca="false">Inputs!$B$5*D6</f>
        <v>-7999.99999999983</v>
      </c>
      <c r="H6" s="29" t="n">
        <f aca="false">Inputs!$B$6*E6</f>
        <v>29000.0000000001</v>
      </c>
      <c r="I6" s="29" t="n">
        <f aca="false">G6+H6</f>
        <v>21000.0000000003</v>
      </c>
      <c r="J6" s="29" t="n">
        <f aca="false">J5+I6</f>
        <v>-25999.9999999998</v>
      </c>
    </row>
    <row r="7" customFormat="false" ht="15" hidden="false" customHeight="false" outlineLevel="0" collapsed="false">
      <c r="A7" s="26" t="n">
        <v>36536</v>
      </c>
      <c r="B7" s="27" t="n">
        <v>25.69</v>
      </c>
      <c r="C7" s="27" t="n">
        <v>23.93</v>
      </c>
      <c r="D7" s="28" t="n">
        <f aca="false">B7-B6</f>
        <v>0.98</v>
      </c>
      <c r="E7" s="28" t="n">
        <f aca="false">C7-C6</f>
        <v>1.16</v>
      </c>
      <c r="F7" s="29" t="n">
        <f aca="false">Inputs!$B$5*B7+Inputs!$B$6*C7</f>
        <v>1372500</v>
      </c>
      <c r="G7" s="29" t="n">
        <f aca="false">Inputs!$B$5*D7</f>
        <v>98000</v>
      </c>
      <c r="H7" s="29" t="n">
        <f aca="false">Inputs!$B$6*E7</f>
        <v>-58000</v>
      </c>
      <c r="I7" s="29" t="n">
        <f aca="false">G7+H7</f>
        <v>40000</v>
      </c>
      <c r="J7" s="29" t="n">
        <f aca="false">J6+I7</f>
        <v>14000.0000000002</v>
      </c>
    </row>
    <row r="8" customFormat="false" ht="15" hidden="false" customHeight="false" outlineLevel="0" collapsed="false">
      <c r="A8" s="26" t="n">
        <v>36537</v>
      </c>
      <c r="B8" s="27" t="n">
        <v>26.3</v>
      </c>
      <c r="C8" s="27" t="n">
        <v>24.62</v>
      </c>
      <c r="D8" s="28" t="n">
        <f aca="false">B8-B7</f>
        <v>0.609999999999999</v>
      </c>
      <c r="E8" s="28" t="n">
        <f aca="false">C8-C7</f>
        <v>0.690000000000001</v>
      </c>
      <c r="F8" s="29" t="n">
        <f aca="false">Inputs!$B$5*B8+Inputs!$B$6*C8</f>
        <v>1399000</v>
      </c>
      <c r="G8" s="29" t="n">
        <f aca="false">Inputs!$B$5*D8</f>
        <v>60999.9999999999</v>
      </c>
      <c r="H8" s="29" t="n">
        <f aca="false">Inputs!$B$6*E8</f>
        <v>-34500.0000000001</v>
      </c>
      <c r="I8" s="29" t="n">
        <f aca="false">G8+H8</f>
        <v>26499.9999999999</v>
      </c>
      <c r="J8" s="29" t="n">
        <f aca="false">J7+I8</f>
        <v>40500.0000000001</v>
      </c>
    </row>
    <row r="9" customFormat="false" ht="15" hidden="false" customHeight="false" outlineLevel="0" collapsed="false">
      <c r="A9" s="26" t="n">
        <v>36543</v>
      </c>
      <c r="B9" s="27" t="n">
        <v>28.98</v>
      </c>
      <c r="C9" s="27" t="n">
        <v>26.31</v>
      </c>
      <c r="D9" s="28" t="n">
        <f aca="false">B9-B8</f>
        <v>2.68</v>
      </c>
      <c r="E9" s="28" t="n">
        <f aca="false">C9-C8</f>
        <v>1.69</v>
      </c>
      <c r="F9" s="29" t="n">
        <f aca="false">Inputs!$B$5*B9+Inputs!$B$6*C9</f>
        <v>1582500</v>
      </c>
      <c r="G9" s="29" t="n">
        <f aca="false">Inputs!$B$5*D9</f>
        <v>268000</v>
      </c>
      <c r="H9" s="29" t="n">
        <f aca="false">Inputs!$B$6*E9</f>
        <v>-84499.9999999999</v>
      </c>
      <c r="I9" s="29" t="n">
        <f aca="false">G9+H9</f>
        <v>183500</v>
      </c>
      <c r="J9" s="29" t="n">
        <f aca="false">J8+I9</f>
        <v>224000</v>
      </c>
    </row>
    <row r="10" customFormat="false" ht="15" hidden="false" customHeight="false" outlineLevel="0" collapsed="false">
      <c r="A10" s="26" t="n">
        <v>36544</v>
      </c>
      <c r="B10" s="27" t="n">
        <v>29.11</v>
      </c>
      <c r="C10" s="27" t="n">
        <v>26.17</v>
      </c>
      <c r="D10" s="28" t="n">
        <f aca="false">B10-B9</f>
        <v>0.129999999999999</v>
      </c>
      <c r="E10" s="28" t="n">
        <f aca="false">C10-C9</f>
        <v>-0.139999999999997</v>
      </c>
      <c r="F10" s="29" t="n">
        <f aca="false">Inputs!$B$5*B10+Inputs!$B$6*C10</f>
        <v>1602500</v>
      </c>
      <c r="G10" s="29" t="n">
        <f aca="false">Inputs!$B$5*D10</f>
        <v>12999.9999999999</v>
      </c>
      <c r="H10" s="29" t="n">
        <f aca="false">Inputs!$B$6*E10</f>
        <v>6999.99999999985</v>
      </c>
      <c r="I10" s="29" t="n">
        <f aca="false">G10+H10</f>
        <v>19999.9999999998</v>
      </c>
      <c r="J10" s="29" t="n">
        <f aca="false">J9+I10</f>
        <v>244000</v>
      </c>
    </row>
    <row r="11" customFormat="false" ht="15" hidden="false" customHeight="false" outlineLevel="0" collapsed="false">
      <c r="A11" s="26" t="n">
        <v>36545</v>
      </c>
      <c r="B11" s="27" t="n">
        <v>29.67</v>
      </c>
      <c r="C11" s="27" t="n">
        <v>26.26</v>
      </c>
      <c r="D11" s="28" t="n">
        <f aca="false">B11-B10</f>
        <v>0.560000000000002</v>
      </c>
      <c r="E11" s="28" t="n">
        <f aca="false">C11-C10</f>
        <v>0.0899999999999999</v>
      </c>
      <c r="F11" s="29" t="n">
        <f aca="false">Inputs!$B$5*B11+Inputs!$B$6*C11</f>
        <v>1654000</v>
      </c>
      <c r="G11" s="29" t="n">
        <f aca="false">Inputs!$B$5*D11</f>
        <v>56000.0000000002</v>
      </c>
      <c r="H11" s="29" t="n">
        <f aca="false">Inputs!$B$6*E11</f>
        <v>-4499.99999999999</v>
      </c>
      <c r="I11" s="29" t="n">
        <f aca="false">G11+H11</f>
        <v>51500.0000000002</v>
      </c>
      <c r="J11" s="29" t="n">
        <f aca="false">J10+I11</f>
        <v>295500</v>
      </c>
    </row>
    <row r="12" customFormat="false" ht="15" hidden="false" customHeight="false" outlineLevel="0" collapsed="false">
      <c r="A12" s="26" t="n">
        <v>36546</v>
      </c>
      <c r="B12" s="27" t="n">
        <v>29.71</v>
      </c>
      <c r="C12" s="27" t="n">
        <v>27.18</v>
      </c>
      <c r="D12" s="28" t="n">
        <f aca="false">B12-B11</f>
        <v>0.0399999999999992</v>
      </c>
      <c r="E12" s="28" t="n">
        <f aca="false">C12-C11</f>
        <v>0.919999999999998</v>
      </c>
      <c r="F12" s="29" t="n">
        <f aca="false">Inputs!$B$5*B12+Inputs!$B$6*C12</f>
        <v>1612000</v>
      </c>
      <c r="G12" s="29" t="n">
        <f aca="false">Inputs!$B$5*D12</f>
        <v>3999.99999999991</v>
      </c>
      <c r="H12" s="29" t="n">
        <f aca="false">Inputs!$B$6*E12</f>
        <v>-45999.9999999999</v>
      </c>
      <c r="I12" s="29" t="n">
        <f aca="false">G12+H12</f>
        <v>-42000</v>
      </c>
      <c r="J12" s="29" t="n">
        <f aca="false">J11+I12</f>
        <v>253500</v>
      </c>
    </row>
    <row r="13" customFormat="false" ht="15" hidden="false" customHeight="false" outlineLevel="0" collapsed="false">
      <c r="A13" s="26" t="n">
        <v>36550</v>
      </c>
      <c r="B13" s="27" t="n">
        <v>30.28</v>
      </c>
      <c r="C13" s="27" t="n">
        <v>27.24</v>
      </c>
      <c r="D13" s="28" t="n">
        <f aca="false">B13-B12</f>
        <v>0.57</v>
      </c>
      <c r="E13" s="28" t="n">
        <f aca="false">C13-C12</f>
        <v>0.0599999999999987</v>
      </c>
      <c r="F13" s="29" t="n">
        <f aca="false">Inputs!$B$5*B13+Inputs!$B$6*C13</f>
        <v>1666000</v>
      </c>
      <c r="G13" s="29" t="n">
        <f aca="false">Inputs!$B$5*D13</f>
        <v>57000</v>
      </c>
      <c r="H13" s="29" t="n">
        <f aca="false">Inputs!$B$6*E13</f>
        <v>-2999.99999999994</v>
      </c>
      <c r="I13" s="29" t="n">
        <f aca="false">G13+H13</f>
        <v>54000.0000000001</v>
      </c>
      <c r="J13" s="29" t="n">
        <f aca="false">J12+I13</f>
        <v>307500</v>
      </c>
    </row>
    <row r="14" customFormat="false" ht="15" hidden="false" customHeight="false" outlineLevel="0" collapsed="false">
      <c r="A14" s="26" t="n">
        <v>36552</v>
      </c>
      <c r="B14" s="27" t="n">
        <v>27.22</v>
      </c>
      <c r="C14" s="27" t="n">
        <v>26.91</v>
      </c>
      <c r="D14" s="28" t="n">
        <f aca="false">B14-B13</f>
        <v>-3.06</v>
      </c>
      <c r="E14" s="28" t="n">
        <f aca="false">C14-C13</f>
        <v>-0.329999999999998</v>
      </c>
      <c r="F14" s="29" t="n">
        <f aca="false">Inputs!$B$5*B14+Inputs!$B$6*C14</f>
        <v>1376500</v>
      </c>
      <c r="G14" s="29" t="n">
        <f aca="false">Inputs!$B$5*D14</f>
        <v>-306000</v>
      </c>
      <c r="H14" s="29" t="n">
        <f aca="false">Inputs!$B$6*E14</f>
        <v>16499.9999999999</v>
      </c>
      <c r="I14" s="29" t="n">
        <f aca="false">G14+H14</f>
        <v>-289500</v>
      </c>
      <c r="J14" s="29" t="n">
        <f aca="false">J13+I14</f>
        <v>18000.0000000001</v>
      </c>
    </row>
    <row r="15" customFormat="false" ht="15" hidden="false" customHeight="false" outlineLevel="0" collapsed="false">
      <c r="A15" s="26" t="n">
        <v>36553</v>
      </c>
      <c r="B15" s="27" t="n">
        <v>27.27</v>
      </c>
      <c r="C15" s="27" t="n">
        <v>26.59</v>
      </c>
      <c r="D15" s="28" t="n">
        <f aca="false">B15-B14</f>
        <v>0.0500000000000007</v>
      </c>
      <c r="E15" s="28" t="n">
        <f aca="false">C15-C14</f>
        <v>-0.32</v>
      </c>
      <c r="F15" s="29" t="n">
        <f aca="false">Inputs!$B$5*B15+Inputs!$B$6*C15</f>
        <v>1397500</v>
      </c>
      <c r="G15" s="29" t="n">
        <f aca="false">Inputs!$B$5*D15</f>
        <v>5000.00000000007</v>
      </c>
      <c r="H15" s="29" t="n">
        <f aca="false">Inputs!$B$6*E15</f>
        <v>16000</v>
      </c>
      <c r="I15" s="29" t="n">
        <f aca="false">G15+H15</f>
        <v>21000.0000000001</v>
      </c>
      <c r="J15" s="29" t="n">
        <f aca="false">J14+I15</f>
        <v>39000.0000000001</v>
      </c>
    </row>
    <row r="16" customFormat="false" ht="15" hidden="false" customHeight="false" outlineLevel="0" collapsed="false">
      <c r="A16" s="26" t="n">
        <v>36556</v>
      </c>
      <c r="B16" s="27" t="n">
        <v>27.65</v>
      </c>
      <c r="C16" s="27" t="n">
        <v>27.08</v>
      </c>
      <c r="D16" s="28" t="n">
        <f aca="false">B16-B15</f>
        <v>0.379999999999999</v>
      </c>
      <c r="E16" s="28" t="n">
        <f aca="false">C16-C15</f>
        <v>0.489999999999998</v>
      </c>
      <c r="F16" s="29" t="n">
        <f aca="false">Inputs!$B$5*B16+Inputs!$B$6*C16</f>
        <v>1411000</v>
      </c>
      <c r="G16" s="29" t="n">
        <f aca="false">Inputs!$B$5*D16</f>
        <v>37999.9999999999</v>
      </c>
      <c r="H16" s="29" t="n">
        <f aca="false">Inputs!$B$6*E16</f>
        <v>-24499.9999999999</v>
      </c>
      <c r="I16" s="29" t="n">
        <f aca="false">G16+H16</f>
        <v>13500</v>
      </c>
      <c r="J16" s="29" t="n">
        <f aca="false">J15+I16</f>
        <v>52500.0000000001</v>
      </c>
    </row>
    <row r="17" customFormat="false" ht="15" hidden="false" customHeight="false" outlineLevel="0" collapsed="false">
      <c r="A17" s="26" t="n">
        <v>36557</v>
      </c>
      <c r="B17" s="27" t="n">
        <v>28.28</v>
      </c>
      <c r="C17" s="27" t="n">
        <v>27.35</v>
      </c>
      <c r="D17" s="28" t="n">
        <f aca="false">B17-B16</f>
        <v>0.630000000000003</v>
      </c>
      <c r="E17" s="28" t="n">
        <f aca="false">C17-C16</f>
        <v>0.270000000000003</v>
      </c>
      <c r="F17" s="29" t="n">
        <f aca="false">Inputs!$B$5*B17+Inputs!$B$6*C17</f>
        <v>1460500</v>
      </c>
      <c r="G17" s="29" t="n">
        <f aca="false">Inputs!$B$5*D17</f>
        <v>63000.0000000003</v>
      </c>
      <c r="H17" s="29" t="n">
        <f aca="false">Inputs!$B$6*E17</f>
        <v>-13500.0000000002</v>
      </c>
      <c r="I17" s="29" t="n">
        <f aca="false">G17+H17</f>
        <v>49500.0000000001</v>
      </c>
      <c r="J17" s="29" t="n">
        <f aca="false">J16+I17</f>
        <v>102000</v>
      </c>
    </row>
    <row r="18" customFormat="false" ht="15" hidden="false" customHeight="false" outlineLevel="0" collapsed="false">
      <c r="A18" s="26" t="n">
        <v>36558</v>
      </c>
      <c r="B18" s="27" t="n">
        <v>27.52</v>
      </c>
      <c r="C18" s="27" t="n">
        <v>27.15</v>
      </c>
      <c r="D18" s="28" t="n">
        <f aca="false">B18-B17</f>
        <v>-0.760000000000002</v>
      </c>
      <c r="E18" s="28" t="n">
        <f aca="false">C18-C17</f>
        <v>-0.200000000000003</v>
      </c>
      <c r="F18" s="29" t="n">
        <f aca="false">Inputs!$B$5*B18+Inputs!$B$6*C18</f>
        <v>1394500</v>
      </c>
      <c r="G18" s="29" t="n">
        <f aca="false">Inputs!$B$5*D18</f>
        <v>-76000.0000000002</v>
      </c>
      <c r="H18" s="29" t="n">
        <f aca="false">Inputs!$B$6*E18</f>
        <v>10000.0000000001</v>
      </c>
      <c r="I18" s="29" t="n">
        <f aca="false">G18+H18</f>
        <v>-66000</v>
      </c>
      <c r="J18" s="29" t="n">
        <f aca="false">J17+I18</f>
        <v>36000.0000000002</v>
      </c>
    </row>
    <row r="19" customFormat="false" ht="15" hidden="false" customHeight="false" outlineLevel="0" collapsed="false">
      <c r="A19" s="26" t="n">
        <v>36559</v>
      </c>
      <c r="B19" s="27" t="n">
        <v>28.26</v>
      </c>
      <c r="C19" s="27" t="n">
        <v>27.6</v>
      </c>
      <c r="D19" s="28" t="n">
        <f aca="false">B19-B18</f>
        <v>0.740000000000002</v>
      </c>
      <c r="E19" s="28" t="n">
        <f aca="false">C19-C18</f>
        <v>0.450000000000003</v>
      </c>
      <c r="F19" s="29" t="n">
        <f aca="false">Inputs!$B$5*B19+Inputs!$B$6*C19</f>
        <v>1446000</v>
      </c>
      <c r="G19" s="29" t="n">
        <f aca="false">Inputs!$B$5*D19</f>
        <v>74000.0000000002</v>
      </c>
      <c r="H19" s="29" t="n">
        <f aca="false">Inputs!$B$6*E19</f>
        <v>-22500.0000000001</v>
      </c>
      <c r="I19" s="29" t="n">
        <f aca="false">G19+H19</f>
        <v>51500.0000000001</v>
      </c>
      <c r="J19" s="29" t="n">
        <f aca="false">J18+I19</f>
        <v>87500.0000000003</v>
      </c>
    </row>
    <row r="20" customFormat="false" ht="15" hidden="false" customHeight="false" outlineLevel="0" collapsed="false">
      <c r="A20" s="26" t="n">
        <v>36560</v>
      </c>
      <c r="B20" s="27" t="n">
        <v>28.67</v>
      </c>
      <c r="C20" s="27" t="n">
        <v>27.48</v>
      </c>
      <c r="D20" s="28" t="n">
        <f aca="false">B20-B19</f>
        <v>0.41</v>
      </c>
      <c r="E20" s="28" t="n">
        <f aca="false">C20-C19</f>
        <v>-0.120000000000001</v>
      </c>
      <c r="F20" s="29" t="n">
        <f aca="false">Inputs!$B$5*B20+Inputs!$B$6*C20</f>
        <v>1493000</v>
      </c>
      <c r="G20" s="29" t="n">
        <f aca="false">Inputs!$B$5*D20</f>
        <v>41000</v>
      </c>
      <c r="H20" s="29" t="n">
        <f aca="false">Inputs!$B$6*E20</f>
        <v>6000.00000000005</v>
      </c>
      <c r="I20" s="29" t="n">
        <f aca="false">G20+H20</f>
        <v>47000.0000000001</v>
      </c>
      <c r="J20" s="29" t="n">
        <f aca="false">J19+I20</f>
        <v>134500</v>
      </c>
    </row>
    <row r="21" customFormat="false" ht="15" hidden="false" customHeight="false" outlineLevel="0" collapsed="false">
      <c r="A21" s="26" t="n">
        <v>36564</v>
      </c>
      <c r="B21" s="27" t="n">
        <v>28.05</v>
      </c>
      <c r="C21" s="27" t="n">
        <v>27.61</v>
      </c>
      <c r="D21" s="28" t="n">
        <f aca="false">B21-B20</f>
        <v>-0.620000000000001</v>
      </c>
      <c r="E21" s="28" t="n">
        <f aca="false">C21-C20</f>
        <v>0.129999999999999</v>
      </c>
      <c r="F21" s="29" t="n">
        <f aca="false">Inputs!$B$5*B21+Inputs!$B$6*C21</f>
        <v>1424500</v>
      </c>
      <c r="G21" s="29" t="n">
        <f aca="false">Inputs!$B$5*D21</f>
        <v>-62000.0000000001</v>
      </c>
      <c r="H21" s="29" t="n">
        <f aca="false">Inputs!$B$6*E21</f>
        <v>-6499.99999999995</v>
      </c>
      <c r="I21" s="29" t="n">
        <f aca="false">G21+H21</f>
        <v>-68500.0000000001</v>
      </c>
      <c r="J21" s="29" t="n">
        <f aca="false">J20+I21</f>
        <v>66000.0000000003</v>
      </c>
    </row>
    <row r="22" customFormat="false" ht="15" hidden="false" customHeight="false" outlineLevel="0" collapsed="false">
      <c r="A22" s="26" t="n">
        <v>36565</v>
      </c>
      <c r="B22" s="27" t="n">
        <v>28.71</v>
      </c>
      <c r="C22" s="27" t="n">
        <v>27.44</v>
      </c>
      <c r="D22" s="28" t="n">
        <f aca="false">B22-B21</f>
        <v>0.66</v>
      </c>
      <c r="E22" s="28" t="n">
        <f aca="false">C22-C21</f>
        <v>-0.169999999999998</v>
      </c>
      <c r="F22" s="29" t="n">
        <f aca="false">Inputs!$B$5*B22+Inputs!$B$6*C22</f>
        <v>1499000</v>
      </c>
      <c r="G22" s="29" t="n">
        <f aca="false">Inputs!$B$5*D22</f>
        <v>66000</v>
      </c>
      <c r="H22" s="29" t="n">
        <f aca="false">Inputs!$B$6*E22</f>
        <v>8499.99999999991</v>
      </c>
      <c r="I22" s="29" t="n">
        <f aca="false">G22+H22</f>
        <v>74499.9999999999</v>
      </c>
      <c r="J22" s="29" t="n">
        <f aca="false">J21+I22</f>
        <v>140500</v>
      </c>
    </row>
    <row r="23" customFormat="false" ht="15" hidden="false" customHeight="false" outlineLevel="0" collapsed="false">
      <c r="A23" s="26" t="n">
        <v>36566</v>
      </c>
      <c r="B23" s="27" t="n">
        <v>29.49</v>
      </c>
      <c r="C23" s="27" t="n">
        <v>27.32</v>
      </c>
      <c r="D23" s="28" t="n">
        <f aca="false">B23-B22</f>
        <v>0.779999999999998</v>
      </c>
      <c r="E23" s="28" t="n">
        <f aca="false">C23-C22</f>
        <v>-0.120000000000001</v>
      </c>
      <c r="F23" s="29" t="n">
        <f aca="false">Inputs!$B$5*B23+Inputs!$B$6*C23</f>
        <v>1583000</v>
      </c>
      <c r="G23" s="29" t="n">
        <f aca="false">Inputs!$B$5*D23</f>
        <v>77999.9999999998</v>
      </c>
      <c r="H23" s="29" t="n">
        <f aca="false">Inputs!$B$6*E23</f>
        <v>6000.00000000005</v>
      </c>
      <c r="I23" s="29" t="n">
        <f aca="false">G23+H23</f>
        <v>83999.9999999998</v>
      </c>
      <c r="J23" s="29" t="n">
        <f aca="false">J22+I23</f>
        <v>224500</v>
      </c>
    </row>
    <row r="24" customFormat="false" ht="15" hidden="false" customHeight="false" outlineLevel="0" collapsed="false">
      <c r="A24" s="26" t="n">
        <v>36567</v>
      </c>
      <c r="B24" s="27" t="n">
        <v>29.51</v>
      </c>
      <c r="C24" s="27" t="n">
        <v>27.82</v>
      </c>
      <c r="D24" s="28" t="n">
        <f aca="false">B24-B23</f>
        <v>0.0200000000000031</v>
      </c>
      <c r="E24" s="28" t="n">
        <f aca="false">C24-C23</f>
        <v>0.5</v>
      </c>
      <c r="F24" s="29" t="n">
        <f aca="false">Inputs!$B$5*B24+Inputs!$B$6*C24</f>
        <v>1560000</v>
      </c>
      <c r="G24" s="29" t="n">
        <f aca="false">Inputs!$B$5*D24</f>
        <v>2000.00000000031</v>
      </c>
      <c r="H24" s="29" t="n">
        <f aca="false">Inputs!$B$6*E24</f>
        <v>-25000</v>
      </c>
      <c r="I24" s="29" t="n">
        <f aca="false">G24+H24</f>
        <v>-22999.9999999997</v>
      </c>
      <c r="J24" s="29" t="n">
        <f aca="false">J23+I24</f>
        <v>201500</v>
      </c>
    </row>
    <row r="25" customFormat="false" ht="15" hidden="false" customHeight="false" outlineLevel="0" collapsed="false">
      <c r="A25" s="26" t="n">
        <v>36570</v>
      </c>
      <c r="B25" s="27" t="n">
        <v>30.3</v>
      </c>
      <c r="C25" s="27" t="n">
        <v>28.03</v>
      </c>
      <c r="D25" s="28" t="n">
        <f aca="false">B25-B24</f>
        <v>0.789999999999999</v>
      </c>
      <c r="E25" s="28" t="n">
        <f aca="false">C25-C24</f>
        <v>0.210000000000001</v>
      </c>
      <c r="F25" s="29" t="n">
        <f aca="false">Inputs!$B$5*B25+Inputs!$B$6*C25</f>
        <v>1628500</v>
      </c>
      <c r="G25" s="29" t="n">
        <f aca="false">Inputs!$B$5*D25</f>
        <v>78999.9999999999</v>
      </c>
      <c r="H25" s="29" t="n">
        <f aca="false">Inputs!$B$6*E25</f>
        <v>-10500</v>
      </c>
      <c r="I25" s="29" t="n">
        <f aca="false">G25+H25</f>
        <v>68499.9999999999</v>
      </c>
      <c r="J25" s="29" t="n">
        <f aca="false">J24+I25</f>
        <v>270000</v>
      </c>
    </row>
    <row r="26" customFormat="false" ht="15" hidden="false" customHeight="false" outlineLevel="0" collapsed="false">
      <c r="A26" s="26" t="n">
        <v>36571</v>
      </c>
      <c r="B26" s="27" t="n">
        <v>30.17</v>
      </c>
      <c r="C26" s="27" t="n">
        <v>28.12</v>
      </c>
      <c r="D26" s="28" t="n">
        <f aca="false">B26-B25</f>
        <v>-0.129999999999999</v>
      </c>
      <c r="E26" s="28" t="n">
        <f aca="false">C26-C25</f>
        <v>0.0899999999999999</v>
      </c>
      <c r="F26" s="29" t="n">
        <f aca="false">Inputs!$B$5*B26+Inputs!$B$6*C26</f>
        <v>1611000</v>
      </c>
      <c r="G26" s="29" t="n">
        <f aca="false">Inputs!$B$5*D26</f>
        <v>-12999.9999999999</v>
      </c>
      <c r="H26" s="29" t="n">
        <f aca="false">Inputs!$B$6*E26</f>
        <v>-4499.99999999999</v>
      </c>
      <c r="I26" s="29" t="n">
        <f aca="false">G26+H26</f>
        <v>-17499.9999999999</v>
      </c>
      <c r="J26" s="29" t="n">
        <f aca="false">J25+I26</f>
        <v>252500</v>
      </c>
    </row>
    <row r="27" customFormat="false" ht="15" hidden="false" customHeight="false" outlineLevel="0" collapsed="false">
      <c r="A27" s="26" t="n">
        <v>36572</v>
      </c>
      <c r="B27" s="27" t="n">
        <v>30.01</v>
      </c>
      <c r="C27" s="27" t="n">
        <v>28.11</v>
      </c>
      <c r="D27" s="28" t="n">
        <f aca="false">B27-B26</f>
        <v>-0.16</v>
      </c>
      <c r="E27" s="28" t="n">
        <f aca="false">C27-C26</f>
        <v>-0.0100000000000016</v>
      </c>
      <c r="F27" s="29" t="n">
        <f aca="false">Inputs!$B$5*B27+Inputs!$B$6*C27</f>
        <v>1595500</v>
      </c>
      <c r="G27" s="29" t="n">
        <f aca="false">Inputs!$B$5*D27</f>
        <v>-16000</v>
      </c>
      <c r="H27" s="29" t="n">
        <f aca="false">Inputs!$B$6*E27</f>
        <v>500.000000000078</v>
      </c>
      <c r="I27" s="29" t="n">
        <f aca="false">G27+H27</f>
        <v>-15499.9999999999</v>
      </c>
      <c r="J27" s="29" t="n">
        <f aca="false">J26+I27</f>
        <v>237000</v>
      </c>
    </row>
    <row r="28" customFormat="false" ht="15" hidden="false" customHeight="false" outlineLevel="0" collapsed="false">
      <c r="A28" s="26" t="n">
        <v>36573</v>
      </c>
      <c r="B28" s="27" t="n">
        <v>29.37</v>
      </c>
      <c r="C28" s="27" t="n">
        <v>27.54</v>
      </c>
      <c r="D28" s="28" t="n">
        <f aca="false">B28-B27</f>
        <v>-0.640000000000001</v>
      </c>
      <c r="E28" s="28" t="n">
        <f aca="false">C28-C27</f>
        <v>-0.57</v>
      </c>
      <c r="F28" s="29" t="n">
        <f aca="false">Inputs!$B$5*B28+Inputs!$B$6*C28</f>
        <v>1560000</v>
      </c>
      <c r="G28" s="29" t="n">
        <f aca="false">Inputs!$B$5*D28</f>
        <v>-64000.0000000001</v>
      </c>
      <c r="H28" s="29" t="n">
        <f aca="false">Inputs!$B$6*E28</f>
        <v>28500</v>
      </c>
      <c r="I28" s="29" t="n">
        <f aca="false">G28+H28</f>
        <v>-35500</v>
      </c>
      <c r="J28" s="29" t="n">
        <f aca="false">J27+I28</f>
        <v>201500</v>
      </c>
    </row>
    <row r="29" customFormat="false" ht="15" hidden="false" customHeight="false" outlineLevel="0" collapsed="false">
      <c r="A29" s="26" t="n">
        <v>36574</v>
      </c>
      <c r="B29" s="27" t="n">
        <v>29.51</v>
      </c>
      <c r="C29" s="27" t="n">
        <v>27.26</v>
      </c>
      <c r="D29" s="28" t="n">
        <f aca="false">B29-B28</f>
        <v>0.140000000000001</v>
      </c>
      <c r="E29" s="28" t="n">
        <f aca="false">C29-C28</f>
        <v>-0.279999999999998</v>
      </c>
      <c r="F29" s="29" t="n">
        <f aca="false">Inputs!$B$5*B29+Inputs!$B$6*C29</f>
        <v>1588000</v>
      </c>
      <c r="G29" s="29" t="n">
        <f aca="false">Inputs!$B$5*D29</f>
        <v>14000.0000000001</v>
      </c>
      <c r="H29" s="29" t="n">
        <f aca="false">Inputs!$B$6*E29</f>
        <v>13999.9999999999</v>
      </c>
      <c r="I29" s="29" t="n">
        <f aca="false">G29+H29</f>
        <v>27999.9999999999</v>
      </c>
      <c r="J29" s="29" t="n">
        <f aca="false">J28+I29</f>
        <v>229500</v>
      </c>
    </row>
    <row r="30" customFormat="false" ht="15" hidden="false" customHeight="false" outlineLevel="0" collapsed="false">
      <c r="A30" s="26" t="n">
        <v>36578</v>
      </c>
      <c r="B30" s="27" t="n">
        <v>29.63</v>
      </c>
      <c r="C30" s="27" t="n">
        <v>27.22</v>
      </c>
      <c r="D30" s="28" t="n">
        <f aca="false">B30-B29</f>
        <v>0.119999999999997</v>
      </c>
      <c r="E30" s="28" t="n">
        <f aca="false">C30-C29</f>
        <v>-0.0400000000000027</v>
      </c>
      <c r="F30" s="29" t="n">
        <f aca="false">Inputs!$B$5*B30+Inputs!$B$6*C30</f>
        <v>1602000</v>
      </c>
      <c r="G30" s="29" t="n">
        <f aca="false">Inputs!$B$5*D30</f>
        <v>11999.9999999997</v>
      </c>
      <c r="H30" s="29" t="n">
        <f aca="false">Inputs!$B$6*E30</f>
        <v>2000.00000000014</v>
      </c>
      <c r="I30" s="29" t="n">
        <f aca="false">G30+H30</f>
        <v>13999.9999999999</v>
      </c>
      <c r="J30" s="29" t="n">
        <f aca="false">J29+I30</f>
        <v>243500</v>
      </c>
    </row>
    <row r="31" customFormat="false" ht="15" hidden="false" customHeight="false" outlineLevel="0" collapsed="false">
      <c r="A31" s="26" t="n">
        <v>36579</v>
      </c>
      <c r="B31" s="27" t="n">
        <v>30.19</v>
      </c>
      <c r="C31" s="27" t="n">
        <v>27.92</v>
      </c>
      <c r="D31" s="28" t="n">
        <f aca="false">B31-B30</f>
        <v>0.560000000000002</v>
      </c>
      <c r="E31" s="28" t="n">
        <f aca="false">C31-C30</f>
        <v>0.700000000000003</v>
      </c>
      <c r="F31" s="29" t="n">
        <f aca="false">Inputs!$B$5*B31+Inputs!$B$6*C31</f>
        <v>1623000</v>
      </c>
      <c r="G31" s="29" t="n">
        <f aca="false">Inputs!$B$5*D31</f>
        <v>56000.0000000002</v>
      </c>
      <c r="H31" s="29" t="n">
        <f aca="false">Inputs!$B$6*E31</f>
        <v>-35000.0000000001</v>
      </c>
      <c r="I31" s="29" t="n">
        <f aca="false">G31+H31</f>
        <v>21000.0000000001</v>
      </c>
      <c r="J31" s="29" t="n">
        <f aca="false">J30+I31</f>
        <v>264500</v>
      </c>
    </row>
    <row r="32" customFormat="false" ht="15" hidden="false" customHeight="false" outlineLevel="0" collapsed="false">
      <c r="A32" s="26" t="n">
        <v>36580</v>
      </c>
      <c r="B32" s="27" t="n">
        <v>30.23</v>
      </c>
      <c r="C32" s="27" t="n">
        <v>28.21</v>
      </c>
      <c r="D32" s="28" t="n">
        <f aca="false">B32-B31</f>
        <v>0.0399999999999992</v>
      </c>
      <c r="E32" s="28" t="n">
        <f aca="false">C32-C31</f>
        <v>0.289999999999999</v>
      </c>
      <c r="F32" s="29" t="n">
        <f aca="false">Inputs!$B$5*B32+Inputs!$B$6*C32</f>
        <v>1612500</v>
      </c>
      <c r="G32" s="29" t="n">
        <f aca="false">Inputs!$B$5*D32</f>
        <v>3999.99999999991</v>
      </c>
      <c r="H32" s="29" t="n">
        <f aca="false">Inputs!$B$6*E32</f>
        <v>-14500</v>
      </c>
      <c r="I32" s="29" t="n">
        <f aca="false">G32+H32</f>
        <v>-10500</v>
      </c>
      <c r="J32" s="29" t="n">
        <f aca="false">J31+I32</f>
        <v>254000</v>
      </c>
    </row>
    <row r="33" customFormat="false" ht="15" hidden="false" customHeight="false" outlineLevel="0" collapsed="false">
      <c r="A33" s="26" t="n">
        <v>36581</v>
      </c>
      <c r="B33" s="27" t="n">
        <v>30.34</v>
      </c>
      <c r="C33" s="27" t="n">
        <v>28.53</v>
      </c>
      <c r="D33" s="28" t="n">
        <f aca="false">B33-B32</f>
        <v>0.109999999999999</v>
      </c>
      <c r="E33" s="28" t="n">
        <f aca="false">C33-C32</f>
        <v>0.32</v>
      </c>
      <c r="F33" s="29" t="n">
        <f aca="false">Inputs!$B$5*B33+Inputs!$B$6*C33</f>
        <v>1607500</v>
      </c>
      <c r="G33" s="29" t="n">
        <f aca="false">Inputs!$B$5*D33</f>
        <v>10999.9999999999</v>
      </c>
      <c r="H33" s="29" t="n">
        <f aca="false">Inputs!$B$6*E33</f>
        <v>-16000</v>
      </c>
      <c r="I33" s="29" t="n">
        <f aca="false">G33+H33</f>
        <v>-5000.00000000007</v>
      </c>
      <c r="J33" s="29" t="n">
        <f aca="false">J32+I33</f>
        <v>249000</v>
      </c>
    </row>
    <row r="34" customFormat="false" ht="15" hidden="false" customHeight="false" outlineLevel="0" collapsed="false">
      <c r="A34" s="26" t="n">
        <v>36584</v>
      </c>
      <c r="B34" s="27" t="n">
        <v>30.11</v>
      </c>
      <c r="C34" s="27" t="n">
        <v>28.7</v>
      </c>
      <c r="D34" s="28" t="n">
        <f aca="false">B34-B33</f>
        <v>-0.23</v>
      </c>
      <c r="E34" s="28" t="n">
        <f aca="false">C34-C33</f>
        <v>0.169999999999998</v>
      </c>
      <c r="F34" s="29" t="n">
        <f aca="false">Inputs!$B$5*B34+Inputs!$B$6*C34</f>
        <v>1576000</v>
      </c>
      <c r="G34" s="29" t="n">
        <f aca="false">Inputs!$B$5*D34</f>
        <v>-23000</v>
      </c>
      <c r="H34" s="29" t="n">
        <f aca="false">Inputs!$B$6*E34</f>
        <v>-8499.99999999991</v>
      </c>
      <c r="I34" s="29" t="n">
        <f aca="false">G34+H34</f>
        <v>-31500</v>
      </c>
      <c r="J34" s="29" t="n">
        <f aca="false">J33+I34</f>
        <v>217500</v>
      </c>
    </row>
    <row r="35" customFormat="false" ht="15" hidden="false" customHeight="false" outlineLevel="0" collapsed="false">
      <c r="A35" s="26" t="n">
        <v>36585</v>
      </c>
      <c r="B35" s="27" t="n">
        <v>30.57</v>
      </c>
      <c r="C35" s="27" t="n">
        <v>29.01</v>
      </c>
      <c r="D35" s="28" t="n">
        <f aca="false">B35-B34</f>
        <v>0.460000000000001</v>
      </c>
      <c r="E35" s="28" t="n">
        <f aca="false">C35-C34</f>
        <v>0.310000000000002</v>
      </c>
      <c r="F35" s="29" t="n">
        <f aca="false">Inputs!$B$5*B35+Inputs!$B$6*C35</f>
        <v>1606500</v>
      </c>
      <c r="G35" s="29" t="n">
        <f aca="false">Inputs!$B$5*D35</f>
        <v>46000.0000000001</v>
      </c>
      <c r="H35" s="29" t="n">
        <f aca="false">Inputs!$B$6*E35</f>
        <v>-15500.0000000001</v>
      </c>
      <c r="I35" s="29" t="n">
        <f aca="false">G35+H35</f>
        <v>30500</v>
      </c>
      <c r="J35" s="29" t="n">
        <f aca="false">J34+I35</f>
        <v>248000</v>
      </c>
    </row>
    <row r="36" customFormat="false" ht="15" hidden="false" customHeight="false" outlineLevel="0" collapsed="false">
      <c r="A36" s="26" t="n">
        <v>36586</v>
      </c>
      <c r="B36" s="27" t="n">
        <v>31.71</v>
      </c>
      <c r="C36" s="27" t="n">
        <v>29.78</v>
      </c>
      <c r="D36" s="28" t="n">
        <f aca="false">B36-B35</f>
        <v>1.14</v>
      </c>
      <c r="E36" s="28" t="n">
        <f aca="false">C36-C35</f>
        <v>0.77</v>
      </c>
      <c r="F36" s="29" t="n">
        <f aca="false">Inputs!$B$5*B36+Inputs!$B$6*C36</f>
        <v>1682000</v>
      </c>
      <c r="G36" s="29" t="n">
        <f aca="false">Inputs!$B$5*D36</f>
        <v>114000</v>
      </c>
      <c r="H36" s="29" t="n">
        <f aca="false">Inputs!$B$6*E36</f>
        <v>-38500</v>
      </c>
      <c r="I36" s="29" t="n">
        <f aca="false">G36+H36</f>
        <v>75500.0000000001</v>
      </c>
      <c r="J36" s="29" t="n">
        <f aca="false">J35+I36</f>
        <v>323500</v>
      </c>
    </row>
    <row r="37" customFormat="false" ht="15" hidden="false" customHeight="false" outlineLevel="0" collapsed="false">
      <c r="A37" s="26" t="n">
        <v>36588</v>
      </c>
      <c r="B37" s="27" t="n">
        <v>31.46</v>
      </c>
      <c r="C37" s="27" t="n">
        <v>29.83</v>
      </c>
      <c r="D37" s="28" t="n">
        <f aca="false">B37-B36</f>
        <v>-0.25</v>
      </c>
      <c r="E37" s="28" t="n">
        <f aca="false">C37-C36</f>
        <v>0.0499999999999972</v>
      </c>
      <c r="F37" s="29" t="n">
        <f aca="false">Inputs!$B$5*B37+Inputs!$B$6*C37</f>
        <v>1654500</v>
      </c>
      <c r="G37" s="29" t="n">
        <f aca="false">Inputs!$B$5*D37</f>
        <v>-25000</v>
      </c>
      <c r="H37" s="29" t="n">
        <f aca="false">Inputs!$B$6*E37</f>
        <v>-2499.99999999986</v>
      </c>
      <c r="I37" s="29" t="n">
        <f aca="false">G37+H37</f>
        <v>-27499.9999999999</v>
      </c>
      <c r="J37" s="29" t="n">
        <f aca="false">J36+I37</f>
        <v>296000</v>
      </c>
    </row>
    <row r="38" customFormat="false" ht="15" hidden="false" customHeight="false" outlineLevel="0" collapsed="false">
      <c r="A38" s="26" t="n">
        <v>36591</v>
      </c>
      <c r="B38" s="27" t="n">
        <v>32.19</v>
      </c>
      <c r="C38" s="27" t="n">
        <v>30.08</v>
      </c>
      <c r="D38" s="28" t="n">
        <f aca="false">B38-B37</f>
        <v>0.729999999999997</v>
      </c>
      <c r="E38" s="28" t="n">
        <f aca="false">C38-C37</f>
        <v>0.25</v>
      </c>
      <c r="F38" s="29" t="n">
        <f aca="false">Inputs!$B$5*B38+Inputs!$B$6*C38</f>
        <v>1715000</v>
      </c>
      <c r="G38" s="29" t="n">
        <f aca="false">Inputs!$B$5*D38</f>
        <v>72999.9999999997</v>
      </c>
      <c r="H38" s="29" t="n">
        <f aca="false">Inputs!$B$6*E38</f>
        <v>-12500</v>
      </c>
      <c r="I38" s="29" t="n">
        <f aca="false">G38+H38</f>
        <v>60499.9999999997</v>
      </c>
      <c r="J38" s="29" t="n">
        <f aca="false">J37+I38</f>
        <v>356500</v>
      </c>
    </row>
    <row r="39" customFormat="false" ht="15" hidden="false" customHeight="false" outlineLevel="0" collapsed="false">
      <c r="A39" s="26" t="n">
        <v>36592</v>
      </c>
      <c r="B39" s="27" t="n">
        <v>33.9</v>
      </c>
      <c r="C39" s="27" t="n">
        <v>31.93</v>
      </c>
      <c r="D39" s="28" t="n">
        <f aca="false">B39-B38</f>
        <v>1.71</v>
      </c>
      <c r="E39" s="28" t="n">
        <f aca="false">C39-C38</f>
        <v>1.85</v>
      </c>
      <c r="F39" s="29" t="n">
        <f aca="false">Inputs!$B$5*B39+Inputs!$B$6*C39</f>
        <v>1793500</v>
      </c>
      <c r="G39" s="29" t="n">
        <f aca="false">Inputs!$B$5*D39</f>
        <v>171000</v>
      </c>
      <c r="H39" s="29" t="n">
        <f aca="false">Inputs!$B$6*E39</f>
        <v>-92500.0000000001</v>
      </c>
      <c r="I39" s="29" t="n">
        <f aca="false">G39+H39</f>
        <v>78500</v>
      </c>
      <c r="J39" s="29" t="n">
        <f aca="false">J38+I39</f>
        <v>435000</v>
      </c>
    </row>
    <row r="40" customFormat="false" ht="15" hidden="false" customHeight="false" outlineLevel="0" collapsed="false">
      <c r="A40" s="26" t="n">
        <v>36593</v>
      </c>
      <c r="B40" s="27" t="n">
        <v>31.22</v>
      </c>
      <c r="C40" s="27" t="n">
        <v>31.41</v>
      </c>
      <c r="D40" s="28" t="n">
        <f aca="false">B40-B39</f>
        <v>-2.68</v>
      </c>
      <c r="E40" s="28" t="n">
        <f aca="false">C40-C39</f>
        <v>-0.52</v>
      </c>
      <c r="F40" s="29" t="n">
        <f aca="false">Inputs!$B$5*B40+Inputs!$B$6*C40</f>
        <v>1551500</v>
      </c>
      <c r="G40" s="29" t="n">
        <f aca="false">Inputs!$B$5*D40</f>
        <v>-268000</v>
      </c>
      <c r="H40" s="29" t="n">
        <f aca="false">Inputs!$B$6*E40</f>
        <v>26000</v>
      </c>
      <c r="I40" s="29" t="n">
        <f aca="false">G40+H40</f>
        <v>-242000</v>
      </c>
      <c r="J40" s="29" t="n">
        <f aca="false">J39+I40</f>
        <v>193000</v>
      </c>
    </row>
    <row r="41" customFormat="false" ht="15" hidden="false" customHeight="false" outlineLevel="0" collapsed="false">
      <c r="A41" s="26" t="n">
        <v>36594</v>
      </c>
      <c r="B41" s="27" t="n">
        <v>31.61</v>
      </c>
      <c r="C41" s="27" t="n">
        <v>29.11</v>
      </c>
      <c r="D41" s="28" t="n">
        <f aca="false">B41-B40</f>
        <v>0.390000000000001</v>
      </c>
      <c r="E41" s="28" t="n">
        <f aca="false">C41-C40</f>
        <v>-2.3</v>
      </c>
      <c r="F41" s="29" t="n">
        <f aca="false">Inputs!$B$5*B41+Inputs!$B$6*C41</f>
        <v>1705500</v>
      </c>
      <c r="G41" s="29" t="n">
        <f aca="false">Inputs!$B$5*D41</f>
        <v>39000.0000000001</v>
      </c>
      <c r="H41" s="29" t="n">
        <f aca="false">Inputs!$B$6*E41</f>
        <v>115000</v>
      </c>
      <c r="I41" s="29" t="n">
        <f aca="false">G41+H41</f>
        <v>154000</v>
      </c>
      <c r="J41" s="29" t="n">
        <f aca="false">J40+I41</f>
        <v>347000</v>
      </c>
    </row>
    <row r="42" customFormat="false" ht="15" hidden="false" customHeight="false" outlineLevel="0" collapsed="false">
      <c r="A42" s="26" t="n">
        <v>36595</v>
      </c>
      <c r="B42" s="27" t="n">
        <v>31.76</v>
      </c>
      <c r="C42" s="27" t="n">
        <v>28.97</v>
      </c>
      <c r="D42" s="28" t="n">
        <f aca="false">B42-B41</f>
        <v>0.150000000000002</v>
      </c>
      <c r="E42" s="28" t="n">
        <f aca="false">C42-C41</f>
        <v>-0.140000000000001</v>
      </c>
      <c r="F42" s="29" t="n">
        <f aca="false">Inputs!$B$5*B42+Inputs!$B$6*C42</f>
        <v>1727500</v>
      </c>
      <c r="G42" s="29" t="n">
        <f aca="false">Inputs!$B$5*D42</f>
        <v>15000.0000000002</v>
      </c>
      <c r="H42" s="29" t="n">
        <f aca="false">Inputs!$B$6*E42</f>
        <v>7000.00000000003</v>
      </c>
      <c r="I42" s="29" t="n">
        <f aca="false">G42+H42</f>
        <v>22000.0000000002</v>
      </c>
      <c r="J42" s="29" t="n">
        <f aca="false">J41+I42</f>
        <v>369000</v>
      </c>
    </row>
    <row r="43" customFormat="false" ht="15" hidden="false" customHeight="false" outlineLevel="0" collapsed="false">
      <c r="A43" s="26" t="n">
        <v>36598</v>
      </c>
      <c r="B43" s="27" t="n">
        <v>32.11</v>
      </c>
      <c r="C43" s="27" t="n">
        <v>29.25</v>
      </c>
      <c r="D43" s="28" t="n">
        <f aca="false">B43-B42</f>
        <v>0.349999999999998</v>
      </c>
      <c r="E43" s="28" t="n">
        <f aca="false">C43-C42</f>
        <v>0.280000000000001</v>
      </c>
      <c r="F43" s="29" t="n">
        <f aca="false">Inputs!$B$5*B43+Inputs!$B$6*C43</f>
        <v>1748500</v>
      </c>
      <c r="G43" s="29" t="n">
        <f aca="false">Inputs!$B$5*D43</f>
        <v>34999.9999999998</v>
      </c>
      <c r="H43" s="29" t="n">
        <f aca="false">Inputs!$B$6*E43</f>
        <v>-14000.0000000001</v>
      </c>
      <c r="I43" s="29" t="n">
        <f aca="false">G43+H43</f>
        <v>20999.9999999997</v>
      </c>
      <c r="J43" s="29" t="n">
        <f aca="false">J42+I43</f>
        <v>390000</v>
      </c>
    </row>
    <row r="44" customFormat="false" ht="15" hidden="false" customHeight="false" outlineLevel="0" collapsed="false">
      <c r="A44" s="26" t="n">
        <v>36599</v>
      </c>
      <c r="B44" s="27" t="n">
        <v>31.93</v>
      </c>
      <c r="C44" s="27" t="n">
        <v>28.83</v>
      </c>
      <c r="D44" s="28" t="n">
        <f aca="false">B44-B43</f>
        <v>-0.18</v>
      </c>
      <c r="E44" s="28" t="n">
        <f aca="false">C44-C43</f>
        <v>-0.420000000000002</v>
      </c>
      <c r="F44" s="29" t="n">
        <f aca="false">Inputs!$B$5*B44+Inputs!$B$6*C44</f>
        <v>1751500</v>
      </c>
      <c r="G44" s="29" t="n">
        <f aca="false">Inputs!$B$5*D44</f>
        <v>-18000</v>
      </c>
      <c r="H44" s="29" t="n">
        <f aca="false">Inputs!$B$6*E44</f>
        <v>21000.0000000001</v>
      </c>
      <c r="I44" s="29" t="n">
        <f aca="false">G44+H44</f>
        <v>3000.00000000011</v>
      </c>
      <c r="J44" s="29" t="n">
        <f aca="false">J43+I44</f>
        <v>393000</v>
      </c>
    </row>
    <row r="45" customFormat="false" ht="15" hidden="false" customHeight="false" outlineLevel="0" collapsed="false">
      <c r="A45" s="26" t="n">
        <v>36600</v>
      </c>
      <c r="B45" s="27" t="n">
        <v>30.47</v>
      </c>
      <c r="C45" s="27" t="n">
        <v>28.03</v>
      </c>
      <c r="D45" s="28" t="n">
        <f aca="false">B45-B44</f>
        <v>-1.46</v>
      </c>
      <c r="E45" s="28" t="n">
        <f aca="false">C45-C44</f>
        <v>-0.799999999999997</v>
      </c>
      <c r="F45" s="29" t="n">
        <f aca="false">Inputs!$B$5*B45+Inputs!$B$6*C45</f>
        <v>1645500</v>
      </c>
      <c r="G45" s="29" t="n">
        <f aca="false">Inputs!$B$5*D45</f>
        <v>-146000</v>
      </c>
      <c r="H45" s="29" t="n">
        <f aca="false">Inputs!$B$6*E45</f>
        <v>39999.9999999999</v>
      </c>
      <c r="I45" s="29" t="n">
        <f aca="false">G45+H45</f>
        <v>-106000</v>
      </c>
      <c r="J45" s="29" t="n">
        <f aca="false">J44+I45</f>
        <v>287000</v>
      </c>
    </row>
    <row r="46" customFormat="false" ht="15" hidden="false" customHeight="false" outlineLevel="0" collapsed="false">
      <c r="A46" s="26" t="n">
        <v>36601</v>
      </c>
      <c r="B46" s="27" t="n">
        <v>31.1</v>
      </c>
      <c r="C46" s="27" t="n">
        <v>27.97</v>
      </c>
      <c r="D46" s="28" t="n">
        <f aca="false">B46-B45</f>
        <v>0.630000000000003</v>
      </c>
      <c r="E46" s="28" t="n">
        <f aca="false">C46-C45</f>
        <v>-0.0600000000000023</v>
      </c>
      <c r="F46" s="29" t="n">
        <f aca="false">Inputs!$B$5*B46+Inputs!$B$6*C46</f>
        <v>1711500</v>
      </c>
      <c r="G46" s="29" t="n">
        <f aca="false">Inputs!$B$5*D46</f>
        <v>63000.0000000003</v>
      </c>
      <c r="H46" s="29" t="n">
        <f aca="false">Inputs!$B$6*E46</f>
        <v>3000.00000000011</v>
      </c>
      <c r="I46" s="29" t="n">
        <f aca="false">G46+H46</f>
        <v>66000.0000000004</v>
      </c>
      <c r="J46" s="29" t="n">
        <f aca="false">J45+I46</f>
        <v>353000</v>
      </c>
    </row>
    <row r="47" customFormat="false" ht="15" hidden="false" customHeight="false" outlineLevel="0" collapsed="false">
      <c r="A47" s="26" t="n">
        <v>36602</v>
      </c>
      <c r="B47" s="27" t="n">
        <v>30.86</v>
      </c>
      <c r="C47" s="27" t="n">
        <v>27.87</v>
      </c>
      <c r="D47" s="28" t="n">
        <f aca="false">B47-B46</f>
        <v>-0.240000000000002</v>
      </c>
      <c r="E47" s="28" t="n">
        <f aca="false">C47-C46</f>
        <v>-0.0999999999999979</v>
      </c>
      <c r="F47" s="29" t="n">
        <f aca="false">Inputs!$B$5*B47+Inputs!$B$6*C47</f>
        <v>1692500</v>
      </c>
      <c r="G47" s="29" t="n">
        <f aca="false">Inputs!$B$5*D47</f>
        <v>-24000.0000000002</v>
      </c>
      <c r="H47" s="29" t="n">
        <f aca="false">Inputs!$B$6*E47</f>
        <v>4999.99999999989</v>
      </c>
      <c r="I47" s="29" t="n">
        <f aca="false">G47+H47</f>
        <v>-19000.0000000003</v>
      </c>
      <c r="J47" s="29" t="n">
        <f aca="false">J46+I47</f>
        <v>334000</v>
      </c>
    </row>
    <row r="48" customFormat="false" ht="15" hidden="false" customHeight="false" outlineLevel="0" collapsed="false">
      <c r="A48" s="26" t="n">
        <v>36605</v>
      </c>
      <c r="B48" s="27" t="n">
        <v>29.33</v>
      </c>
      <c r="C48" s="27" t="n">
        <v>25.59</v>
      </c>
      <c r="D48" s="28" t="n">
        <f aca="false">B48-B47</f>
        <v>-1.53</v>
      </c>
      <c r="E48" s="28" t="n">
        <f aca="false">C48-C47</f>
        <v>-2.28</v>
      </c>
      <c r="F48" s="29" t="n">
        <f aca="false">Inputs!$B$5*B48+Inputs!$B$6*C48</f>
        <v>1653500</v>
      </c>
      <c r="G48" s="29" t="n">
        <f aca="false">Inputs!$B$5*D48</f>
        <v>-153000</v>
      </c>
      <c r="H48" s="29" t="n">
        <f aca="false">Inputs!$B$6*E48</f>
        <v>114000</v>
      </c>
      <c r="I48" s="29" t="n">
        <f aca="false">G48+H48</f>
        <v>-39000.0000000001</v>
      </c>
      <c r="J48" s="29" t="n">
        <f aca="false">J47+I48</f>
        <v>295000</v>
      </c>
    </row>
    <row r="49" customFormat="false" ht="15" hidden="false" customHeight="false" outlineLevel="0" collapsed="false">
      <c r="A49" s="26" t="n">
        <v>36606</v>
      </c>
      <c r="B49" s="27" t="n">
        <v>28.01</v>
      </c>
      <c r="C49" s="27" t="n">
        <v>24.93</v>
      </c>
      <c r="D49" s="28" t="n">
        <f aca="false">B49-B48</f>
        <v>-1.32</v>
      </c>
      <c r="E49" s="28" t="n">
        <f aca="false">C49-C48</f>
        <v>-0.66</v>
      </c>
      <c r="F49" s="29" t="n">
        <f aca="false">Inputs!$B$5*B49+Inputs!$B$6*C49</f>
        <v>1554500</v>
      </c>
      <c r="G49" s="29" t="n">
        <f aca="false">Inputs!$B$5*D49</f>
        <v>-132000</v>
      </c>
      <c r="H49" s="29" t="n">
        <f aca="false">Inputs!$B$6*E49</f>
        <v>33000</v>
      </c>
      <c r="I49" s="29" t="n">
        <f aca="false">G49+H49</f>
        <v>-98999.9999999997</v>
      </c>
      <c r="J49" s="29" t="n">
        <f aca="false">J48+I49</f>
        <v>196000</v>
      </c>
    </row>
    <row r="50" customFormat="false" ht="15" hidden="false" customHeight="false" outlineLevel="0" collapsed="false">
      <c r="A50" s="26" t="n">
        <v>36607</v>
      </c>
      <c r="B50" s="27" t="n">
        <v>27.28</v>
      </c>
      <c r="C50" s="27" t="n">
        <v>25.77</v>
      </c>
      <c r="D50" s="28" t="n">
        <f aca="false">B50-B49</f>
        <v>-0.73</v>
      </c>
      <c r="E50" s="28" t="n">
        <f aca="false">C50-C49</f>
        <v>0.84</v>
      </c>
      <c r="F50" s="29" t="n">
        <f aca="false">Inputs!$B$5*B50+Inputs!$B$6*C50</f>
        <v>1439500</v>
      </c>
      <c r="G50" s="29" t="n">
        <f aca="false">Inputs!$B$5*D50</f>
        <v>-73000</v>
      </c>
      <c r="H50" s="29" t="n">
        <f aca="false">Inputs!$B$6*E50</f>
        <v>-42000</v>
      </c>
      <c r="I50" s="29" t="n">
        <f aca="false">G50+H50</f>
        <v>-115000</v>
      </c>
      <c r="J50" s="29" t="n">
        <f aca="false">J49+I50</f>
        <v>81000.0000000002</v>
      </c>
    </row>
    <row r="51" customFormat="false" ht="15" hidden="false" customHeight="false" outlineLevel="0" collapsed="false">
      <c r="A51" s="26" t="n">
        <v>36608</v>
      </c>
      <c r="B51" s="27" t="n">
        <v>27.47</v>
      </c>
      <c r="C51" s="27" t="n">
        <v>25.32</v>
      </c>
      <c r="D51" s="28" t="n">
        <f aca="false">B51-B50</f>
        <v>0.189999999999998</v>
      </c>
      <c r="E51" s="28" t="n">
        <f aca="false">C51-C50</f>
        <v>-0.449999999999999</v>
      </c>
      <c r="F51" s="29" t="n">
        <f aca="false">Inputs!$B$5*B51+Inputs!$B$6*C51</f>
        <v>1481000</v>
      </c>
      <c r="G51" s="29" t="n">
        <f aca="false">Inputs!$B$5*D51</f>
        <v>18999.9999999998</v>
      </c>
      <c r="H51" s="29" t="n">
        <f aca="false">Inputs!$B$6*E51</f>
        <v>22500</v>
      </c>
      <c r="I51" s="29" t="n">
        <f aca="false">G51+H51</f>
        <v>41499.9999999997</v>
      </c>
      <c r="J51" s="29" t="n">
        <f aca="false">J50+I51</f>
        <v>122500</v>
      </c>
    </row>
    <row r="52" customFormat="false" ht="15" hidden="false" customHeight="false" outlineLevel="0" collapsed="false">
      <c r="A52" s="26" t="n">
        <v>36609</v>
      </c>
      <c r="B52" s="27" t="n">
        <v>27.86</v>
      </c>
      <c r="C52" s="27" t="n">
        <v>25.74</v>
      </c>
      <c r="D52" s="28" t="n">
        <f aca="false">B52-B51</f>
        <v>0.390000000000001</v>
      </c>
      <c r="E52" s="28" t="n">
        <f aca="false">C52-C51</f>
        <v>0.419999999999998</v>
      </c>
      <c r="F52" s="29" t="n">
        <f aca="false">Inputs!$B$5*B52+Inputs!$B$6*C52</f>
        <v>1499000</v>
      </c>
      <c r="G52" s="29" t="n">
        <f aca="false">Inputs!$B$5*D52</f>
        <v>39000.0000000001</v>
      </c>
      <c r="H52" s="29" t="n">
        <f aca="false">Inputs!$B$6*E52</f>
        <v>-20999.9999999999</v>
      </c>
      <c r="I52" s="29" t="n">
        <f aca="false">G52+H52</f>
        <v>18000.0000000002</v>
      </c>
      <c r="J52" s="29" t="n">
        <f aca="false">J51+I52</f>
        <v>140500</v>
      </c>
    </row>
    <row r="53" customFormat="false" ht="15" hidden="false" customHeight="false" outlineLevel="0" collapsed="false">
      <c r="A53" s="26" t="n">
        <v>36612</v>
      </c>
      <c r="B53" s="27" t="n">
        <v>27.59</v>
      </c>
      <c r="C53" s="27" t="n">
        <v>25.16</v>
      </c>
      <c r="D53" s="28" t="n">
        <f aca="false">B53-B52</f>
        <v>-0.27</v>
      </c>
      <c r="E53" s="28" t="n">
        <f aca="false">C53-C52</f>
        <v>-0.579999999999998</v>
      </c>
      <c r="F53" s="29" t="n">
        <f aca="false">Inputs!$B$5*B53+Inputs!$B$6*C53</f>
        <v>1501000</v>
      </c>
      <c r="G53" s="29" t="n">
        <f aca="false">Inputs!$B$5*D53</f>
        <v>-27000</v>
      </c>
      <c r="H53" s="29" t="n">
        <f aca="false">Inputs!$B$6*E53</f>
        <v>28999.9999999999</v>
      </c>
      <c r="I53" s="29" t="n">
        <f aca="false">G53+H53</f>
        <v>1999.99999999996</v>
      </c>
      <c r="J53" s="29" t="n">
        <f aca="false">J52+I53</f>
        <v>142500</v>
      </c>
    </row>
    <row r="54" customFormat="false" ht="15" hidden="false" customHeight="false" outlineLevel="0" collapsed="false">
      <c r="A54" s="26" t="n">
        <v>36620</v>
      </c>
      <c r="B54" s="27" t="n">
        <v>25.46</v>
      </c>
      <c r="C54" s="27" t="n">
        <v>23.26</v>
      </c>
      <c r="D54" s="28" t="n">
        <f aca="false">B54-B53</f>
        <v>-2.13</v>
      </c>
      <c r="E54" s="28" t="n">
        <f aca="false">C54-C53</f>
        <v>-1.9</v>
      </c>
      <c r="F54" s="29" t="n">
        <f aca="false">Inputs!$B$5*B54+Inputs!$B$6*C54</f>
        <v>1383000</v>
      </c>
      <c r="G54" s="29" t="n">
        <f aca="false">Inputs!$B$5*D54</f>
        <v>-213000</v>
      </c>
      <c r="H54" s="29" t="n">
        <f aca="false">Inputs!$B$6*E54</f>
        <v>94999.9999999999</v>
      </c>
      <c r="I54" s="29" t="n">
        <f aca="false">G54+H54</f>
        <v>-118000</v>
      </c>
      <c r="J54" s="29" t="n">
        <f aca="false">J53+I54</f>
        <v>24500</v>
      </c>
    </row>
    <row r="55" customFormat="false" ht="15" hidden="false" customHeight="false" outlineLevel="0" collapsed="false">
      <c r="A55" s="26" t="n">
        <v>36622</v>
      </c>
      <c r="B55" s="27" t="n">
        <v>25.51</v>
      </c>
      <c r="C55" s="27" t="n">
        <v>22.9</v>
      </c>
      <c r="D55" s="28" t="n">
        <f aca="false">B55-B54</f>
        <v>0.0500000000000007</v>
      </c>
      <c r="E55" s="28" t="n">
        <f aca="false">C55-C54</f>
        <v>-0.360000000000003</v>
      </c>
      <c r="F55" s="29" t="n">
        <f aca="false">Inputs!$B$5*B55+Inputs!$B$6*C55</f>
        <v>1406000</v>
      </c>
      <c r="G55" s="29" t="n">
        <f aca="false">Inputs!$B$5*D55</f>
        <v>5000.00000000007</v>
      </c>
      <c r="H55" s="29" t="n">
        <f aca="false">Inputs!$B$6*E55</f>
        <v>18000.0000000002</v>
      </c>
      <c r="I55" s="29" t="n">
        <f aca="false">G55+H55</f>
        <v>23000.0000000002</v>
      </c>
      <c r="J55" s="29" t="n">
        <f aca="false">J54+I55</f>
        <v>47500.0000000003</v>
      </c>
    </row>
    <row r="56" customFormat="false" ht="15" hidden="false" customHeight="false" outlineLevel="0" collapsed="false">
      <c r="A56" s="26" t="n">
        <v>36626</v>
      </c>
      <c r="B56" s="27" t="n">
        <v>23.91</v>
      </c>
      <c r="C56" s="27" t="n">
        <v>21.08</v>
      </c>
      <c r="D56" s="28" t="n">
        <f aca="false">B56-B55</f>
        <v>-1.6</v>
      </c>
      <c r="E56" s="28" t="n">
        <f aca="false">C56-C55</f>
        <v>-1.82</v>
      </c>
      <c r="F56" s="29" t="n">
        <f aca="false">Inputs!$B$5*B56+Inputs!$B$6*C56</f>
        <v>1337000</v>
      </c>
      <c r="G56" s="29" t="n">
        <f aca="false">Inputs!$B$5*D56</f>
        <v>-160000</v>
      </c>
      <c r="H56" s="29" t="n">
        <f aca="false">Inputs!$B$6*E56</f>
        <v>91000</v>
      </c>
      <c r="I56" s="29" t="n">
        <f aca="false">G56+H56</f>
        <v>-69000.0000000001</v>
      </c>
      <c r="J56" s="29" t="n">
        <f aca="false">J55+I56</f>
        <v>-21499.9999999999</v>
      </c>
    </row>
    <row r="57" customFormat="false" ht="15" hidden="false" customHeight="false" outlineLevel="0" collapsed="false">
      <c r="A57" s="26" t="n">
        <v>36627</v>
      </c>
      <c r="B57" s="27" t="n">
        <v>24.17</v>
      </c>
      <c r="C57" s="27" t="n">
        <v>21.05</v>
      </c>
      <c r="D57" s="28" t="n">
        <f aca="false">B57-B56</f>
        <v>0.260000000000002</v>
      </c>
      <c r="E57" s="28" t="n">
        <f aca="false">C57-C56</f>
        <v>-0.0299999999999976</v>
      </c>
      <c r="F57" s="29" t="n">
        <f aca="false">Inputs!$B$5*B57+Inputs!$B$6*C57</f>
        <v>1364500</v>
      </c>
      <c r="G57" s="29" t="n">
        <f aca="false">Inputs!$B$5*D57</f>
        <v>26000.0000000002</v>
      </c>
      <c r="H57" s="29" t="n">
        <f aca="false">Inputs!$B$6*E57</f>
        <v>1499.99999999988</v>
      </c>
      <c r="I57" s="29" t="n">
        <f aca="false">G57+H57</f>
        <v>27500</v>
      </c>
      <c r="J57" s="29" t="n">
        <f aca="false">J56+I57</f>
        <v>6000.00000000017</v>
      </c>
    </row>
    <row r="58" customFormat="false" ht="15" hidden="false" customHeight="false" outlineLevel="0" collapsed="false">
      <c r="A58" s="26" t="n">
        <v>36628</v>
      </c>
      <c r="B58" s="27" t="n">
        <v>25.49</v>
      </c>
      <c r="C58" s="27" t="n">
        <v>21.4</v>
      </c>
      <c r="D58" s="28" t="n">
        <f aca="false">B58-B57</f>
        <v>1.32</v>
      </c>
      <c r="E58" s="28" t="n">
        <f aca="false">C58-C57</f>
        <v>0.349999999999998</v>
      </c>
      <c r="F58" s="29" t="n">
        <f aca="false">Inputs!$B$5*B58+Inputs!$B$6*C58</f>
        <v>1479000</v>
      </c>
      <c r="G58" s="29" t="n">
        <f aca="false">Inputs!$B$5*D58</f>
        <v>132000</v>
      </c>
      <c r="H58" s="29" t="n">
        <f aca="false">Inputs!$B$6*E58</f>
        <v>-17499.9999999999</v>
      </c>
      <c r="I58" s="29" t="n">
        <f aca="false">G58+H58</f>
        <v>114500</v>
      </c>
      <c r="J58" s="29" t="n">
        <f aca="false">J57+I58</f>
        <v>120500</v>
      </c>
    </row>
    <row r="59" customFormat="false" ht="15" hidden="false" customHeight="false" outlineLevel="0" collapsed="false">
      <c r="A59" s="26" t="n">
        <v>36629</v>
      </c>
      <c r="B59" s="27" t="n">
        <v>25.29</v>
      </c>
      <c r="C59" s="27" t="n">
        <v>22.65</v>
      </c>
      <c r="D59" s="28" t="n">
        <f aca="false">B59-B58</f>
        <v>-0.199999999999999</v>
      </c>
      <c r="E59" s="28" t="n">
        <f aca="false">C59-C58</f>
        <v>1.25</v>
      </c>
      <c r="F59" s="29" t="n">
        <f aca="false">Inputs!$B$5*B59+Inputs!$B$6*C59</f>
        <v>1396500</v>
      </c>
      <c r="G59" s="29" t="n">
        <f aca="false">Inputs!$B$5*D59</f>
        <v>-19999.9999999999</v>
      </c>
      <c r="H59" s="29" t="n">
        <f aca="false">Inputs!$B$6*E59</f>
        <v>-62500</v>
      </c>
      <c r="I59" s="29" t="n">
        <f aca="false">G59+H59</f>
        <v>-82499.9999999999</v>
      </c>
      <c r="J59" s="29" t="n">
        <f aca="false">J58+I59</f>
        <v>38000</v>
      </c>
    </row>
    <row r="60" customFormat="false" ht="15" hidden="false" customHeight="false" outlineLevel="0" collapsed="false">
      <c r="A60" s="26" t="n">
        <v>36630</v>
      </c>
      <c r="B60" s="27" t="n">
        <v>25.48</v>
      </c>
      <c r="C60" s="27" t="n">
        <v>22.13</v>
      </c>
      <c r="D60" s="28" t="n">
        <f aca="false">B60-B59</f>
        <v>0.190000000000001</v>
      </c>
      <c r="E60" s="28" t="n">
        <f aca="false">C60-C59</f>
        <v>-0.52</v>
      </c>
      <c r="F60" s="29" t="n">
        <f aca="false">Inputs!$B$5*B60+Inputs!$B$6*C60</f>
        <v>1441500</v>
      </c>
      <c r="G60" s="29" t="n">
        <f aca="false">Inputs!$B$5*D60</f>
        <v>19000.0000000001</v>
      </c>
      <c r="H60" s="29" t="n">
        <f aca="false">Inputs!$B$6*E60</f>
        <v>26000</v>
      </c>
      <c r="I60" s="29" t="n">
        <f aca="false">G60+H60</f>
        <v>45000.0000000001</v>
      </c>
      <c r="J60" s="29" t="n">
        <f aca="false">J59+I60</f>
        <v>83000.0000000001</v>
      </c>
    </row>
    <row r="61" customFormat="false" ht="15" hidden="false" customHeight="false" outlineLevel="0" collapsed="false">
      <c r="A61" s="26" t="n">
        <v>36633</v>
      </c>
      <c r="B61" s="27" t="n">
        <v>26.06</v>
      </c>
      <c r="C61" s="27" t="n">
        <v>22.2</v>
      </c>
      <c r="D61" s="28" t="n">
        <f aca="false">B61-B60</f>
        <v>0.579999999999998</v>
      </c>
      <c r="E61" s="28" t="n">
        <f aca="false">C61-C60</f>
        <v>0.0700000000000003</v>
      </c>
      <c r="F61" s="29" t="n">
        <f aca="false">Inputs!$B$5*B61+Inputs!$B$6*C61</f>
        <v>1496000</v>
      </c>
      <c r="G61" s="29" t="n">
        <f aca="false">Inputs!$B$5*D61</f>
        <v>57999.9999999998</v>
      </c>
      <c r="H61" s="29" t="n">
        <f aca="false">Inputs!$B$6*E61</f>
        <v>-3500.00000000001</v>
      </c>
      <c r="I61" s="29" t="n">
        <f aca="false">G61+H61</f>
        <v>54499.9999999998</v>
      </c>
      <c r="J61" s="29" t="n">
        <f aca="false">J60+I61</f>
        <v>137500</v>
      </c>
    </row>
    <row r="62" customFormat="false" ht="15" hidden="false" customHeight="false" outlineLevel="0" collapsed="false">
      <c r="A62" s="26" t="n">
        <v>36635</v>
      </c>
      <c r="B62" s="27" t="n">
        <v>27.38</v>
      </c>
      <c r="C62" s="27" t="n">
        <v>23.5</v>
      </c>
      <c r="D62" s="28" t="n">
        <f aca="false">B62-B61</f>
        <v>1.32</v>
      </c>
      <c r="E62" s="28" t="n">
        <f aca="false">C62-C61</f>
        <v>1.3</v>
      </c>
      <c r="F62" s="29" t="n">
        <f aca="false">Inputs!$B$5*B62+Inputs!$B$6*C62</f>
        <v>1563000</v>
      </c>
      <c r="G62" s="29" t="n">
        <f aca="false">Inputs!$B$5*D62</f>
        <v>132000</v>
      </c>
      <c r="H62" s="29" t="n">
        <f aca="false">Inputs!$B$6*E62</f>
        <v>-65000</v>
      </c>
      <c r="I62" s="29" t="n">
        <f aca="false">G62+H62</f>
        <v>67000</v>
      </c>
      <c r="J62" s="29" t="n">
        <f aca="false">J61+I62</f>
        <v>204500</v>
      </c>
    </row>
    <row r="63" customFormat="false" ht="15" hidden="false" customHeight="false" outlineLevel="0" collapsed="false">
      <c r="A63" s="26" t="n">
        <v>36636</v>
      </c>
      <c r="B63" s="27" t="n">
        <v>27.29</v>
      </c>
      <c r="C63" s="27" t="n">
        <v>23.57</v>
      </c>
      <c r="D63" s="28" t="n">
        <f aca="false">B63-B62</f>
        <v>-0.0899999999999999</v>
      </c>
      <c r="E63" s="28" t="n">
        <f aca="false">C63-C62</f>
        <v>0.0700000000000003</v>
      </c>
      <c r="F63" s="29" t="n">
        <f aca="false">Inputs!$B$5*B63+Inputs!$B$6*C63</f>
        <v>1550500</v>
      </c>
      <c r="G63" s="29" t="n">
        <f aca="false">Inputs!$B$5*D63</f>
        <v>-8999.99999999999</v>
      </c>
      <c r="H63" s="29" t="n">
        <f aca="false">Inputs!$B$6*E63</f>
        <v>-3500.00000000001</v>
      </c>
      <c r="I63" s="29" t="n">
        <f aca="false">G63+H63</f>
        <v>-12500</v>
      </c>
      <c r="J63" s="29" t="n">
        <f aca="false">J62+I63</f>
        <v>192000</v>
      </c>
    </row>
    <row r="64" customFormat="false" ht="15" hidden="false" customHeight="false" outlineLevel="0" collapsed="false">
      <c r="A64" s="26" t="n">
        <v>36641</v>
      </c>
      <c r="B64" s="27" t="n">
        <v>26.41</v>
      </c>
      <c r="C64" s="27" t="n">
        <v>23.36</v>
      </c>
      <c r="D64" s="28" t="n">
        <f aca="false">B64-B63</f>
        <v>-0.879999999999999</v>
      </c>
      <c r="E64" s="28" t="n">
        <f aca="false">C64-C63</f>
        <v>-0.210000000000001</v>
      </c>
      <c r="F64" s="29" t="n">
        <f aca="false">Inputs!$B$5*B64+Inputs!$B$6*C64</f>
        <v>1473000</v>
      </c>
      <c r="G64" s="29" t="n">
        <f aca="false">Inputs!$B$5*D64</f>
        <v>-87999.9999999999</v>
      </c>
      <c r="H64" s="29" t="n">
        <f aca="false">Inputs!$B$6*E64</f>
        <v>10500</v>
      </c>
      <c r="I64" s="29" t="n">
        <f aca="false">G64+H64</f>
        <v>-77499.9999999999</v>
      </c>
      <c r="J64" s="29" t="n">
        <f aca="false">J63+I64</f>
        <v>114500</v>
      </c>
    </row>
    <row r="65" customFormat="false" ht="15" hidden="false" customHeight="false" outlineLevel="0" collapsed="false">
      <c r="A65" s="26" t="n">
        <v>36642</v>
      </c>
      <c r="B65" s="27" t="n">
        <v>24.69</v>
      </c>
      <c r="C65" s="27" t="n">
        <v>22.9</v>
      </c>
      <c r="D65" s="28" t="n">
        <f aca="false">B65-B64</f>
        <v>-1.72</v>
      </c>
      <c r="E65" s="28" t="n">
        <f aca="false">C65-C64</f>
        <v>-0.460000000000001</v>
      </c>
      <c r="F65" s="29" t="n">
        <f aca="false">Inputs!$B$5*B65+Inputs!$B$6*C65</f>
        <v>1324000</v>
      </c>
      <c r="G65" s="29" t="n">
        <f aca="false">Inputs!$B$5*D65</f>
        <v>-172000</v>
      </c>
      <c r="H65" s="29" t="n">
        <f aca="false">Inputs!$B$6*E65</f>
        <v>23000</v>
      </c>
      <c r="I65" s="29" t="n">
        <f aca="false">G65+H65</f>
        <v>-149000</v>
      </c>
      <c r="J65" s="29" t="n">
        <f aca="false">J64+I65</f>
        <v>-34499.9999999997</v>
      </c>
    </row>
    <row r="66" customFormat="false" ht="15" hidden="false" customHeight="false" outlineLevel="0" collapsed="false">
      <c r="A66" s="26" t="n">
        <v>36643</v>
      </c>
      <c r="B66" s="27" t="n">
        <v>25.53</v>
      </c>
      <c r="C66" s="27" t="n">
        <v>23.07</v>
      </c>
      <c r="D66" s="28" t="n">
        <f aca="false">B66-B65</f>
        <v>0.84</v>
      </c>
      <c r="E66" s="28" t="n">
        <f aca="false">C66-C65</f>
        <v>0.170000000000002</v>
      </c>
      <c r="F66" s="29" t="n">
        <f aca="false">Inputs!$B$5*B66+Inputs!$B$6*C66</f>
        <v>1399500</v>
      </c>
      <c r="G66" s="29" t="n">
        <f aca="false">Inputs!$B$5*D66</f>
        <v>84000</v>
      </c>
      <c r="H66" s="29" t="n">
        <f aca="false">Inputs!$B$6*E66</f>
        <v>-8500.00000000009</v>
      </c>
      <c r="I66" s="29" t="n">
        <f aca="false">G66+H66</f>
        <v>75499.9999999999</v>
      </c>
      <c r="J66" s="29" t="n">
        <f aca="false">J65+I66</f>
        <v>41000.0000000002</v>
      </c>
    </row>
    <row r="67" customFormat="false" ht="15" hidden="false" customHeight="false" outlineLevel="0" collapsed="false">
      <c r="A67" s="26" t="n">
        <v>36644</v>
      </c>
      <c r="B67" s="27" t="n">
        <v>25.71</v>
      </c>
      <c r="C67" s="27" t="n">
        <v>23.79</v>
      </c>
      <c r="D67" s="28" t="n">
        <f aca="false">B67-B66</f>
        <v>0.18</v>
      </c>
      <c r="E67" s="28" t="n">
        <f aca="false">C67-C66</f>
        <v>0.719999999999999</v>
      </c>
      <c r="F67" s="29" t="n">
        <f aca="false">Inputs!$B$5*B67+Inputs!$B$6*C67</f>
        <v>1381500</v>
      </c>
      <c r="G67" s="29" t="n">
        <f aca="false">Inputs!$B$5*D67</f>
        <v>18000</v>
      </c>
      <c r="H67" s="29" t="n">
        <f aca="false">Inputs!$B$6*E67</f>
        <v>-35999.9999999999</v>
      </c>
      <c r="I67" s="29" t="n">
        <f aca="false">G67+H67</f>
        <v>-18000</v>
      </c>
      <c r="J67" s="29" t="n">
        <f aca="false">J66+I67</f>
        <v>23000.0000000002</v>
      </c>
    </row>
    <row r="68" customFormat="false" ht="15" hidden="false" customHeight="false" outlineLevel="0" collapsed="false">
      <c r="A68" s="26" t="n">
        <v>36648</v>
      </c>
      <c r="B68" s="27" t="n">
        <v>26.86</v>
      </c>
      <c r="C68" s="27" t="n">
        <v>24.73</v>
      </c>
      <c r="D68" s="28" t="n">
        <f aca="false">B68-B67</f>
        <v>1.15</v>
      </c>
      <c r="E68" s="28" t="n">
        <f aca="false">C68-C67</f>
        <v>0.940000000000001</v>
      </c>
      <c r="F68" s="29" t="n">
        <f aca="false">Inputs!$B$5*B68+Inputs!$B$6*C68</f>
        <v>1449500</v>
      </c>
      <c r="G68" s="29" t="n">
        <f aca="false">Inputs!$B$5*D68</f>
        <v>115000</v>
      </c>
      <c r="H68" s="29" t="n">
        <f aca="false">Inputs!$B$6*E68</f>
        <v>-47000.0000000001</v>
      </c>
      <c r="I68" s="29" t="n">
        <f aca="false">G68+H68</f>
        <v>67999.9999999998</v>
      </c>
      <c r="J68" s="29" t="n">
        <f aca="false">J67+I68</f>
        <v>91000</v>
      </c>
    </row>
    <row r="69" customFormat="false" ht="15" hidden="false" customHeight="false" outlineLevel="0" collapsed="false">
      <c r="A69" s="26" t="n">
        <v>36651</v>
      </c>
      <c r="B69" s="27" t="n">
        <v>27.37</v>
      </c>
      <c r="C69" s="27" t="n">
        <v>24.93</v>
      </c>
      <c r="D69" s="28" t="n">
        <f aca="false">B69-B68</f>
        <v>0.510000000000002</v>
      </c>
      <c r="E69" s="28" t="n">
        <f aca="false">C69-C68</f>
        <v>0.199999999999999</v>
      </c>
      <c r="F69" s="29" t="n">
        <f aca="false">Inputs!$B$5*B69+Inputs!$B$6*C69</f>
        <v>1490500</v>
      </c>
      <c r="G69" s="29" t="n">
        <f aca="false">Inputs!$B$5*D69</f>
        <v>51000.0000000002</v>
      </c>
      <c r="H69" s="29" t="n">
        <f aca="false">Inputs!$B$6*E69</f>
        <v>-9999.99999999996</v>
      </c>
      <c r="I69" s="29" t="n">
        <f aca="false">G69+H69</f>
        <v>41000.0000000002</v>
      </c>
      <c r="J69" s="29" t="n">
        <f aca="false">J68+I69</f>
        <v>132000</v>
      </c>
    </row>
    <row r="70" customFormat="false" ht="15" hidden="false" customHeight="false" outlineLevel="0" collapsed="false">
      <c r="A70" s="26" t="n">
        <v>36654</v>
      </c>
      <c r="B70" s="27" t="n">
        <v>28.05</v>
      </c>
      <c r="C70" s="27" t="n">
        <v>26.03</v>
      </c>
      <c r="D70" s="28" t="n">
        <f aca="false">B70-B69</f>
        <v>0.68</v>
      </c>
      <c r="E70" s="28" t="n">
        <f aca="false">C70-C69</f>
        <v>1.1</v>
      </c>
      <c r="F70" s="29" t="n">
        <f aca="false">Inputs!$B$5*B70+Inputs!$B$6*C70</f>
        <v>1503500</v>
      </c>
      <c r="G70" s="29" t="n">
        <f aca="false">Inputs!$B$5*D70</f>
        <v>68000</v>
      </c>
      <c r="H70" s="29" t="n">
        <f aca="false">Inputs!$B$6*E70</f>
        <v>-55000.0000000001</v>
      </c>
      <c r="I70" s="29" t="n">
        <f aca="false">G70+H70</f>
        <v>12999.9999999999</v>
      </c>
      <c r="J70" s="29" t="n">
        <f aca="false">J69+I70</f>
        <v>145000</v>
      </c>
    </row>
    <row r="71" customFormat="false" ht="15" hidden="false" customHeight="false" outlineLevel="0" collapsed="false">
      <c r="A71" s="26" t="n">
        <v>36655</v>
      </c>
      <c r="B71" s="27" t="n">
        <v>28.46</v>
      </c>
      <c r="C71" s="27" t="n">
        <v>26.69</v>
      </c>
      <c r="D71" s="28" t="n">
        <f aca="false">B71-B70</f>
        <v>0.41</v>
      </c>
      <c r="E71" s="28" t="n">
        <f aca="false">C71-C70</f>
        <v>0.66</v>
      </c>
      <c r="F71" s="29" t="n">
        <f aca="false">Inputs!$B$5*B71+Inputs!$B$6*C71</f>
        <v>1511500</v>
      </c>
      <c r="G71" s="29" t="n">
        <f aca="false">Inputs!$B$5*D71</f>
        <v>41000</v>
      </c>
      <c r="H71" s="29" t="n">
        <f aca="false">Inputs!$B$6*E71</f>
        <v>-33000</v>
      </c>
      <c r="I71" s="29" t="n">
        <f aca="false">G71+H71</f>
        <v>8000.00000000001</v>
      </c>
      <c r="J71" s="29" t="n">
        <f aca="false">J70+I71</f>
        <v>153000</v>
      </c>
    </row>
    <row r="72" customFormat="false" ht="15" hidden="false" customHeight="false" outlineLevel="0" collapsed="false">
      <c r="A72" s="26" t="n">
        <v>36656</v>
      </c>
      <c r="B72" s="27" t="n">
        <v>28.1</v>
      </c>
      <c r="C72" s="27" t="n">
        <v>26.59</v>
      </c>
      <c r="D72" s="28" t="n">
        <f aca="false">B72-B71</f>
        <v>-0.359999999999999</v>
      </c>
      <c r="E72" s="28" t="n">
        <f aca="false">C72-C71</f>
        <v>-0.100000000000001</v>
      </c>
      <c r="F72" s="29" t="n">
        <f aca="false">Inputs!$B$5*B72+Inputs!$B$6*C72</f>
        <v>1480500</v>
      </c>
      <c r="G72" s="29" t="n">
        <f aca="false">Inputs!$B$5*D72</f>
        <v>-35999.9999999999</v>
      </c>
      <c r="H72" s="29" t="n">
        <f aca="false">Inputs!$B$6*E72</f>
        <v>5000.00000000007</v>
      </c>
      <c r="I72" s="29" t="n">
        <f aca="false">G72+H72</f>
        <v>-30999.9999999999</v>
      </c>
      <c r="J72" s="29" t="n">
        <f aca="false">J71+I72</f>
        <v>122000</v>
      </c>
    </row>
    <row r="73" customFormat="false" ht="15" hidden="false" customHeight="false" outlineLevel="0" collapsed="false">
      <c r="A73" s="26" t="n">
        <v>36661</v>
      </c>
      <c r="B73" s="27" t="n">
        <v>29.95</v>
      </c>
      <c r="C73" s="27" t="n">
        <v>28.26</v>
      </c>
      <c r="D73" s="28" t="n">
        <f aca="false">B73-B72</f>
        <v>1.85</v>
      </c>
      <c r="E73" s="28" t="n">
        <f aca="false">C73-C72</f>
        <v>1.67</v>
      </c>
      <c r="F73" s="29" t="n">
        <f aca="false">Inputs!$B$5*B73+Inputs!$B$6*C73</f>
        <v>1582000</v>
      </c>
      <c r="G73" s="29" t="n">
        <f aca="false">Inputs!$B$5*D73</f>
        <v>185000</v>
      </c>
      <c r="H73" s="29" t="n">
        <f aca="false">Inputs!$B$6*E73</f>
        <v>-83500.0000000001</v>
      </c>
      <c r="I73" s="29" t="n">
        <f aca="false">G73+H73</f>
        <v>101500</v>
      </c>
      <c r="J73" s="29" t="n">
        <f aca="false">J72+I73</f>
        <v>223500</v>
      </c>
    </row>
    <row r="74" customFormat="false" ht="15" hidden="false" customHeight="false" outlineLevel="0" collapsed="false">
      <c r="A74" s="26" t="n">
        <v>36662</v>
      </c>
      <c r="B74" s="27" t="n">
        <v>29.76</v>
      </c>
      <c r="C74" s="27" t="n">
        <v>28.78</v>
      </c>
      <c r="D74" s="28" t="n">
        <f aca="false">B74-B73</f>
        <v>-0.189999999999998</v>
      </c>
      <c r="E74" s="28" t="n">
        <f aca="false">C74-C73</f>
        <v>0.52</v>
      </c>
      <c r="F74" s="29" t="n">
        <f aca="false">Inputs!$B$5*B74+Inputs!$B$6*C74</f>
        <v>1537000</v>
      </c>
      <c r="G74" s="29" t="n">
        <f aca="false">Inputs!$B$5*D74</f>
        <v>-18999.9999999998</v>
      </c>
      <c r="H74" s="29" t="n">
        <f aca="false">Inputs!$B$6*E74</f>
        <v>-26000</v>
      </c>
      <c r="I74" s="29" t="n">
        <f aca="false">G74+H74</f>
        <v>-44999.9999999998</v>
      </c>
      <c r="J74" s="29" t="n">
        <f aca="false">J73+I74</f>
        <v>178500</v>
      </c>
    </row>
    <row r="75" customFormat="false" ht="15" hidden="false" customHeight="false" outlineLevel="0" collapsed="false">
      <c r="A75" s="26" t="n">
        <v>36663</v>
      </c>
      <c r="B75" s="27" t="n">
        <v>29.38</v>
      </c>
      <c r="C75" s="27" t="n">
        <v>28.4</v>
      </c>
      <c r="D75" s="28" t="n">
        <f aca="false">B75-B74</f>
        <v>-0.380000000000003</v>
      </c>
      <c r="E75" s="28" t="n">
        <f aca="false">C75-C74</f>
        <v>-0.380000000000003</v>
      </c>
      <c r="F75" s="29" t="n">
        <f aca="false">Inputs!$B$5*B75+Inputs!$B$6*C75</f>
        <v>1518000</v>
      </c>
      <c r="G75" s="29" t="n">
        <f aca="false">Inputs!$B$5*D75</f>
        <v>-38000.0000000003</v>
      </c>
      <c r="H75" s="29" t="n">
        <f aca="false">Inputs!$B$6*E75</f>
        <v>19000.0000000001</v>
      </c>
      <c r="I75" s="29" t="n">
        <f aca="false">G75+H75</f>
        <v>-19000.0000000001</v>
      </c>
      <c r="J75" s="29" t="n">
        <f aca="false">J74+I75</f>
        <v>159500</v>
      </c>
    </row>
    <row r="76" customFormat="false" ht="15" hidden="false" customHeight="false" outlineLevel="0" collapsed="false">
      <c r="A76" s="26" t="n">
        <v>36668</v>
      </c>
      <c r="B76" s="27" t="n">
        <v>28.62</v>
      </c>
      <c r="C76" s="27" t="n">
        <v>28.45</v>
      </c>
      <c r="D76" s="28" t="n">
        <f aca="false">B76-B75</f>
        <v>-0.759999999999998</v>
      </c>
      <c r="E76" s="28" t="n">
        <f aca="false">C76-C75</f>
        <v>0.0500000000000007</v>
      </c>
      <c r="F76" s="29" t="n">
        <f aca="false">Inputs!$B$5*B76+Inputs!$B$6*C76</f>
        <v>1439500</v>
      </c>
      <c r="G76" s="29" t="n">
        <f aca="false">Inputs!$B$5*D76</f>
        <v>-75999.9999999998</v>
      </c>
      <c r="H76" s="29" t="n">
        <f aca="false">Inputs!$B$6*E76</f>
        <v>-2500.00000000004</v>
      </c>
      <c r="I76" s="29" t="n">
        <f aca="false">G76+H76</f>
        <v>-78499.9999999998</v>
      </c>
      <c r="J76" s="29" t="n">
        <f aca="false">J75+I76</f>
        <v>81000.0000000002</v>
      </c>
    </row>
    <row r="77" customFormat="false" ht="15" hidden="false" customHeight="false" outlineLevel="0" collapsed="false">
      <c r="A77" s="26" t="n">
        <v>36669</v>
      </c>
      <c r="B77" s="27" t="n">
        <v>28.61</v>
      </c>
      <c r="C77" s="27" t="n">
        <v>28.12</v>
      </c>
      <c r="D77" s="28" t="n">
        <f aca="false">B77-B76</f>
        <v>-0.0100000000000016</v>
      </c>
      <c r="E77" s="28" t="n">
        <f aca="false">C77-C76</f>
        <v>-0.329999999999998</v>
      </c>
      <c r="F77" s="29" t="n">
        <f aca="false">Inputs!$B$5*B77+Inputs!$B$6*C77</f>
        <v>1455000</v>
      </c>
      <c r="G77" s="29" t="n">
        <f aca="false">Inputs!$B$5*D77</f>
        <v>-1000.00000000016</v>
      </c>
      <c r="H77" s="29" t="n">
        <f aca="false">Inputs!$B$6*E77</f>
        <v>16499.9999999999</v>
      </c>
      <c r="I77" s="29" t="n">
        <f aca="false">G77+H77</f>
        <v>15499.9999999998</v>
      </c>
      <c r="J77" s="29" t="n">
        <f aca="false">J76+I77</f>
        <v>96499.9999999999</v>
      </c>
    </row>
    <row r="78" customFormat="false" ht="15" hidden="false" customHeight="false" outlineLevel="0" collapsed="false">
      <c r="A78" s="26" t="n">
        <v>36670</v>
      </c>
      <c r="B78" s="27" t="n">
        <v>29.89</v>
      </c>
      <c r="C78" s="27" t="n">
        <v>28.97</v>
      </c>
      <c r="D78" s="28" t="n">
        <f aca="false">B78-B77</f>
        <v>1.28</v>
      </c>
      <c r="E78" s="28" t="n">
        <f aca="false">C78-C77</f>
        <v>0.849999999999998</v>
      </c>
      <c r="F78" s="29" t="n">
        <f aca="false">Inputs!$B$5*B78+Inputs!$B$6*C78</f>
        <v>1540500</v>
      </c>
      <c r="G78" s="29" t="n">
        <f aca="false">Inputs!$B$5*D78</f>
        <v>128000</v>
      </c>
      <c r="H78" s="29" t="n">
        <f aca="false">Inputs!$B$6*E78</f>
        <v>-42499.9999999999</v>
      </c>
      <c r="I78" s="29" t="n">
        <f aca="false">G78+H78</f>
        <v>85500.0000000002</v>
      </c>
      <c r="J78" s="29" t="n">
        <f aca="false">J77+I78</f>
        <v>182000</v>
      </c>
    </row>
    <row r="79" customFormat="false" ht="15" hidden="false" customHeight="false" outlineLevel="0" collapsed="false">
      <c r="A79" s="26" t="n">
        <v>36671</v>
      </c>
      <c r="B79" s="27" t="n">
        <v>30.43</v>
      </c>
      <c r="C79" s="27" t="n">
        <v>29.62</v>
      </c>
      <c r="D79" s="28" t="n">
        <f aca="false">B79-B78</f>
        <v>0.539999999999999</v>
      </c>
      <c r="E79" s="28" t="n">
        <f aca="false">C79-C78</f>
        <v>0.650000000000002</v>
      </c>
      <c r="F79" s="29" t="n">
        <f aca="false">Inputs!$B$5*B79+Inputs!$B$6*C79</f>
        <v>1562000</v>
      </c>
      <c r="G79" s="29" t="n">
        <f aca="false">Inputs!$B$5*D79</f>
        <v>53999.9999999999</v>
      </c>
      <c r="H79" s="29" t="n">
        <f aca="false">Inputs!$B$6*E79</f>
        <v>-32500.0000000001</v>
      </c>
      <c r="I79" s="29" t="n">
        <f aca="false">G79+H79</f>
        <v>21499.9999999998</v>
      </c>
      <c r="J79" s="29" t="n">
        <f aca="false">J78+I79</f>
        <v>203500</v>
      </c>
    </row>
    <row r="80" customFormat="false" ht="15" hidden="false" customHeight="false" outlineLevel="0" collapsed="false">
      <c r="A80" s="26" t="n">
        <v>36676</v>
      </c>
      <c r="B80" s="27" t="n">
        <v>30.36</v>
      </c>
      <c r="C80" s="27" t="n">
        <v>29.89</v>
      </c>
      <c r="D80" s="28" t="n">
        <f aca="false">B80-B79</f>
        <v>-0.0700000000000003</v>
      </c>
      <c r="E80" s="28" t="n">
        <f aca="false">C80-C79</f>
        <v>0.27</v>
      </c>
      <c r="F80" s="29" t="n">
        <f aca="false">Inputs!$B$5*B80+Inputs!$B$6*C80</f>
        <v>1541500</v>
      </c>
      <c r="G80" s="29" t="n">
        <f aca="false">Inputs!$B$5*D80</f>
        <v>-7000.00000000003</v>
      </c>
      <c r="H80" s="29" t="n">
        <f aca="false">Inputs!$B$6*E80</f>
        <v>-13500</v>
      </c>
      <c r="I80" s="29" t="n">
        <f aca="false">G80+H80</f>
        <v>-20500</v>
      </c>
      <c r="J80" s="29" t="n">
        <f aca="false">J79+I80</f>
        <v>183000</v>
      </c>
    </row>
    <row r="81" customFormat="false" ht="15" hidden="false" customHeight="false" outlineLevel="0" collapsed="false">
      <c r="A81" s="26" t="n">
        <v>36677</v>
      </c>
      <c r="B81" s="27" t="n">
        <v>29.03</v>
      </c>
      <c r="C81" s="27" t="n">
        <v>29.64</v>
      </c>
      <c r="D81" s="28" t="n">
        <f aca="false">B81-B80</f>
        <v>-1.33</v>
      </c>
      <c r="E81" s="28" t="n">
        <f aca="false">C81-C80</f>
        <v>-0.25</v>
      </c>
      <c r="F81" s="29" t="n">
        <f aca="false">Inputs!$B$5*B81+Inputs!$B$6*C81</f>
        <v>1421000</v>
      </c>
      <c r="G81" s="29" t="n">
        <f aca="false">Inputs!$B$5*D81</f>
        <v>-133000</v>
      </c>
      <c r="H81" s="29" t="n">
        <f aca="false">Inputs!$B$6*E81</f>
        <v>12500</v>
      </c>
      <c r="I81" s="29" t="n">
        <f aca="false">G81+H81</f>
        <v>-120500</v>
      </c>
      <c r="J81" s="29" t="n">
        <f aca="false">J80+I81</f>
        <v>62500.0000000001</v>
      </c>
    </row>
    <row r="82" customFormat="false" ht="15" hidden="false" customHeight="false" outlineLevel="0" collapsed="false">
      <c r="A82" s="26" t="n">
        <v>36678</v>
      </c>
      <c r="B82" s="27" t="n">
        <v>30.19</v>
      </c>
      <c r="C82" s="27" t="n">
        <v>29.69</v>
      </c>
      <c r="D82" s="28" t="n">
        <f aca="false">B82-B81</f>
        <v>1.16</v>
      </c>
      <c r="E82" s="28" t="n">
        <f aca="false">C82-C81</f>
        <v>0.0500000000000007</v>
      </c>
      <c r="F82" s="29" t="n">
        <f aca="false">Inputs!$B$5*B82+Inputs!$B$6*C82</f>
        <v>1534500</v>
      </c>
      <c r="G82" s="29" t="n">
        <f aca="false">Inputs!$B$5*D82</f>
        <v>116000</v>
      </c>
      <c r="H82" s="29" t="n">
        <f aca="false">Inputs!$B$6*E82</f>
        <v>-2500.00000000004</v>
      </c>
      <c r="I82" s="29" t="n">
        <f aca="false">G82+H82</f>
        <v>113500</v>
      </c>
      <c r="J82" s="29" t="n">
        <f aca="false">J81+I82</f>
        <v>176000</v>
      </c>
    </row>
    <row r="83" customFormat="false" ht="15" hidden="false" customHeight="false" outlineLevel="0" collapsed="false">
      <c r="A83" s="26" t="n">
        <v>36679</v>
      </c>
      <c r="B83" s="27" t="n">
        <v>30.34</v>
      </c>
      <c r="C83" s="27" t="n">
        <v>29.35</v>
      </c>
      <c r="D83" s="28" t="n">
        <f aca="false">B83-B82</f>
        <v>0.149999999999999</v>
      </c>
      <c r="E83" s="28" t="n">
        <f aca="false">C83-C82</f>
        <v>-0.34</v>
      </c>
      <c r="F83" s="29" t="n">
        <f aca="false">Inputs!$B$5*B83+Inputs!$B$6*C83</f>
        <v>1566500</v>
      </c>
      <c r="G83" s="29" t="n">
        <f aca="false">Inputs!$B$5*D83</f>
        <v>14999.9999999999</v>
      </c>
      <c r="H83" s="29" t="n">
        <f aca="false">Inputs!$B$6*E83</f>
        <v>17000</v>
      </c>
      <c r="I83" s="29" t="n">
        <f aca="false">G83+H83</f>
        <v>31999.9999999999</v>
      </c>
      <c r="J83" s="29" t="n">
        <f aca="false">J82+I83</f>
        <v>208000</v>
      </c>
    </row>
    <row r="84" customFormat="false" ht="15" hidden="false" customHeight="false" outlineLevel="0" collapsed="false">
      <c r="A84" s="26" t="n">
        <v>36682</v>
      </c>
      <c r="B84" s="27" t="n">
        <v>29.87</v>
      </c>
      <c r="C84" s="27" t="n">
        <v>28.27</v>
      </c>
      <c r="D84" s="28" t="n">
        <f aca="false">B84-B83</f>
        <v>-0.469999999999999</v>
      </c>
      <c r="E84" s="28" t="n">
        <f aca="false">C84-C83</f>
        <v>-1.08</v>
      </c>
      <c r="F84" s="29" t="n">
        <f aca="false">Inputs!$B$5*B84+Inputs!$B$6*C84</f>
        <v>1573500</v>
      </c>
      <c r="G84" s="29" t="n">
        <f aca="false">Inputs!$B$5*D84</f>
        <v>-46999.9999999999</v>
      </c>
      <c r="H84" s="29" t="n">
        <f aca="false">Inputs!$B$6*E84</f>
        <v>54000.0000000001</v>
      </c>
      <c r="I84" s="29" t="n">
        <f aca="false">G84+H84</f>
        <v>7000.00000000021</v>
      </c>
      <c r="J84" s="29" t="n">
        <f aca="false">J83+I84</f>
        <v>215000</v>
      </c>
    </row>
    <row r="85" customFormat="false" ht="15" hidden="false" customHeight="false" outlineLevel="0" collapsed="false">
      <c r="A85" s="26" t="n">
        <v>36683</v>
      </c>
      <c r="B85" s="27" t="n">
        <v>29.78</v>
      </c>
      <c r="C85" s="27" t="n">
        <v>28.42</v>
      </c>
      <c r="D85" s="28" t="n">
        <f aca="false">B85-B84</f>
        <v>-0.0899999999999999</v>
      </c>
      <c r="E85" s="28" t="n">
        <f aca="false">C85-C84</f>
        <v>0.150000000000002</v>
      </c>
      <c r="F85" s="29" t="n">
        <f aca="false">Inputs!$B$5*B85+Inputs!$B$6*C85</f>
        <v>1557000</v>
      </c>
      <c r="G85" s="29" t="n">
        <f aca="false">Inputs!$B$5*D85</f>
        <v>-8999.99999999999</v>
      </c>
      <c r="H85" s="29" t="n">
        <f aca="false">Inputs!$B$6*E85</f>
        <v>-7500.00000000011</v>
      </c>
      <c r="I85" s="29" t="n">
        <f aca="false">G85+H85</f>
        <v>-16500.0000000001</v>
      </c>
      <c r="J85" s="29" t="n">
        <f aca="false">J84+I85</f>
        <v>198500</v>
      </c>
    </row>
    <row r="86" customFormat="false" ht="15" hidden="false" customHeight="false" outlineLevel="0" collapsed="false">
      <c r="A86" s="26" t="n">
        <v>36684</v>
      </c>
      <c r="B86" s="27" t="n">
        <v>29.29</v>
      </c>
      <c r="C86" s="27" t="n">
        <v>28.32</v>
      </c>
      <c r="D86" s="28" t="n">
        <f aca="false">B86-B85</f>
        <v>-0.490000000000002</v>
      </c>
      <c r="E86" s="28" t="n">
        <f aca="false">C86-C85</f>
        <v>-0.100000000000001</v>
      </c>
      <c r="F86" s="29" t="n">
        <f aca="false">Inputs!$B$5*B86+Inputs!$B$6*C86</f>
        <v>1513000</v>
      </c>
      <c r="G86" s="29" t="n">
        <f aca="false">Inputs!$B$5*D86</f>
        <v>-49000.0000000002</v>
      </c>
      <c r="H86" s="29" t="n">
        <f aca="false">Inputs!$B$6*E86</f>
        <v>5000.00000000007</v>
      </c>
      <c r="I86" s="29" t="n">
        <f aca="false">G86+H86</f>
        <v>-44000.0000000001</v>
      </c>
      <c r="J86" s="29" t="n">
        <f aca="false">J85+I86</f>
        <v>154500</v>
      </c>
    </row>
    <row r="87" customFormat="false" ht="15" hidden="false" customHeight="false" outlineLevel="0" collapsed="false">
      <c r="A87" s="26" t="n">
        <v>36685</v>
      </c>
      <c r="B87" s="27" t="n">
        <v>29.78</v>
      </c>
      <c r="C87" s="27" t="n">
        <v>29.34</v>
      </c>
      <c r="D87" s="28" t="n">
        <f aca="false">B87-B86</f>
        <v>0.490000000000002</v>
      </c>
      <c r="E87" s="28" t="n">
        <f aca="false">C87-C86</f>
        <v>1.02</v>
      </c>
      <c r="F87" s="29" t="n">
        <f aca="false">Inputs!$B$5*B87+Inputs!$B$6*C87</f>
        <v>1511000</v>
      </c>
      <c r="G87" s="29" t="n">
        <f aca="false">Inputs!$B$5*D87</f>
        <v>49000.0000000002</v>
      </c>
      <c r="H87" s="29" t="n">
        <f aca="false">Inputs!$B$6*E87</f>
        <v>-51000</v>
      </c>
      <c r="I87" s="29" t="n">
        <f aca="false">G87+H87</f>
        <v>-1999.99999999978</v>
      </c>
      <c r="J87" s="29" t="n">
        <f aca="false">J86+I87</f>
        <v>152500</v>
      </c>
    </row>
    <row r="88" customFormat="false" ht="15" hidden="false" customHeight="false" outlineLevel="0" collapsed="false">
      <c r="A88" s="26" t="n">
        <v>36686</v>
      </c>
      <c r="B88" s="27" t="n">
        <v>30.22</v>
      </c>
      <c r="C88" s="27" t="n">
        <v>29</v>
      </c>
      <c r="D88" s="28" t="n">
        <f aca="false">B88-B87</f>
        <v>0.439999999999998</v>
      </c>
      <c r="E88" s="28" t="n">
        <f aca="false">C88-C87</f>
        <v>-0.34</v>
      </c>
      <c r="F88" s="29" t="n">
        <f aca="false">Inputs!$B$5*B88+Inputs!$B$6*C88</f>
        <v>1572000</v>
      </c>
      <c r="G88" s="29" t="n">
        <f aca="false">Inputs!$B$5*D88</f>
        <v>43999.9999999998</v>
      </c>
      <c r="H88" s="29" t="n">
        <f aca="false">Inputs!$B$6*E88</f>
        <v>17000</v>
      </c>
      <c r="I88" s="29" t="n">
        <f aca="false">G88+H88</f>
        <v>60999.9999999998</v>
      </c>
      <c r="J88" s="29" t="n">
        <f aca="false">J87+I88</f>
        <v>213500</v>
      </c>
    </row>
    <row r="89" customFormat="false" ht="15" hidden="false" customHeight="false" outlineLevel="0" collapsed="false">
      <c r="A89" s="26" t="n">
        <v>36689</v>
      </c>
      <c r="B89" s="27" t="n">
        <v>31.76</v>
      </c>
      <c r="C89" s="27" t="n">
        <v>30.1</v>
      </c>
      <c r="D89" s="28" t="n">
        <f aca="false">B89-B88</f>
        <v>1.54</v>
      </c>
      <c r="E89" s="28" t="n">
        <f aca="false">C89-C88</f>
        <v>1.1</v>
      </c>
      <c r="F89" s="29" t="n">
        <f aca="false">Inputs!$B$5*B89+Inputs!$B$6*C89</f>
        <v>1671000</v>
      </c>
      <c r="G89" s="29" t="n">
        <f aca="false">Inputs!$B$5*D89</f>
        <v>154000</v>
      </c>
      <c r="H89" s="29" t="n">
        <f aca="false">Inputs!$B$6*E89</f>
        <v>-55000.0000000001</v>
      </c>
      <c r="I89" s="29" t="n">
        <f aca="false">G89+H89</f>
        <v>99000.0000000002</v>
      </c>
      <c r="J89" s="29" t="n">
        <f aca="false">J88+I89</f>
        <v>312500</v>
      </c>
    </row>
    <row r="90" customFormat="false" ht="15" hidden="false" customHeight="false" outlineLevel="0" collapsed="false">
      <c r="A90" s="26" t="n">
        <v>36690</v>
      </c>
      <c r="B90" s="27" t="n">
        <v>32.73</v>
      </c>
      <c r="C90" s="27" t="n">
        <v>30.4</v>
      </c>
      <c r="D90" s="28" t="n">
        <f aca="false">B90-B89</f>
        <v>0.969999999999995</v>
      </c>
      <c r="E90" s="28" t="n">
        <f aca="false">C90-C89</f>
        <v>0.299999999999997</v>
      </c>
      <c r="F90" s="29" t="n">
        <f aca="false">Inputs!$B$5*B90+Inputs!$B$6*C90</f>
        <v>1753000</v>
      </c>
      <c r="G90" s="29" t="n">
        <f aca="false">Inputs!$B$5*D90</f>
        <v>96999.9999999995</v>
      </c>
      <c r="H90" s="29" t="n">
        <f aca="false">Inputs!$B$6*E90</f>
        <v>-14999.9999999999</v>
      </c>
      <c r="I90" s="29" t="n">
        <f aca="false">G90+H90</f>
        <v>81999.9999999997</v>
      </c>
      <c r="J90" s="29" t="n">
        <f aca="false">J89+I90</f>
        <v>394500</v>
      </c>
    </row>
    <row r="91" customFormat="false" ht="15" hidden="false" customHeight="false" outlineLevel="0" collapsed="false">
      <c r="A91" s="26" t="n">
        <v>36692</v>
      </c>
      <c r="B91" s="27" t="n">
        <v>32.7</v>
      </c>
      <c r="C91" s="27" t="n">
        <v>29.77</v>
      </c>
      <c r="D91" s="28" t="n">
        <f aca="false">B91-B90</f>
        <v>-0.029999999999994</v>
      </c>
      <c r="E91" s="28" t="n">
        <f aca="false">C91-C90</f>
        <v>-0.629999999999999</v>
      </c>
      <c r="F91" s="29" t="n">
        <f aca="false">Inputs!$B$5*B91+Inputs!$B$6*C91</f>
        <v>1781500</v>
      </c>
      <c r="G91" s="29" t="n">
        <f aca="false">Inputs!$B$5*D91</f>
        <v>-2999.9999999994</v>
      </c>
      <c r="H91" s="29" t="n">
        <f aca="false">Inputs!$B$6*E91</f>
        <v>31500</v>
      </c>
      <c r="I91" s="29" t="n">
        <f aca="false">G91+H91</f>
        <v>28500.0000000005</v>
      </c>
      <c r="J91" s="29" t="n">
        <f aca="false">J90+I91</f>
        <v>423000</v>
      </c>
    </row>
    <row r="92" customFormat="false" ht="15" hidden="false" customHeight="false" outlineLevel="0" collapsed="false">
      <c r="A92" s="26" t="n">
        <v>36696</v>
      </c>
      <c r="B92" s="27" t="n">
        <v>31.57</v>
      </c>
      <c r="C92" s="27" t="n">
        <v>27.69</v>
      </c>
      <c r="D92" s="28" t="n">
        <f aca="false">B92-B91</f>
        <v>-1.13</v>
      </c>
      <c r="E92" s="28" t="n">
        <f aca="false">C92-C91</f>
        <v>-2.08</v>
      </c>
      <c r="F92" s="29" t="n">
        <f aca="false">Inputs!$B$5*B92+Inputs!$B$6*C92</f>
        <v>1772500</v>
      </c>
      <c r="G92" s="29" t="n">
        <f aca="false">Inputs!$B$5*D92</f>
        <v>-113000</v>
      </c>
      <c r="H92" s="29" t="n">
        <f aca="false">Inputs!$B$6*E92</f>
        <v>104000</v>
      </c>
      <c r="I92" s="29" t="n">
        <f aca="false">G92+H92</f>
        <v>-9000.00000000035</v>
      </c>
      <c r="J92" s="29" t="n">
        <f aca="false">J91+I92</f>
        <v>414000</v>
      </c>
    </row>
    <row r="93" customFormat="false" ht="15" hidden="false" customHeight="false" outlineLevel="0" collapsed="false">
      <c r="A93" s="26" t="n">
        <v>36697</v>
      </c>
      <c r="B93" s="27" t="n">
        <v>33.07</v>
      </c>
      <c r="C93" s="27" t="n">
        <v>28.86</v>
      </c>
      <c r="D93" s="28" t="n">
        <f aca="false">B93-B92</f>
        <v>1.5</v>
      </c>
      <c r="E93" s="28" t="n">
        <f aca="false">C93-C92</f>
        <v>1.17</v>
      </c>
      <c r="F93" s="29" t="n">
        <f aca="false">Inputs!$B$5*B93+Inputs!$B$6*C93</f>
        <v>1864000</v>
      </c>
      <c r="G93" s="29" t="n">
        <f aca="false">Inputs!$B$5*D93</f>
        <v>150000</v>
      </c>
      <c r="H93" s="29" t="n">
        <f aca="false">Inputs!$B$6*E93</f>
        <v>-58499.9999999999</v>
      </c>
      <c r="I93" s="29" t="n">
        <f aca="false">G93+H93</f>
        <v>91500.0000000001</v>
      </c>
      <c r="J93" s="29" t="n">
        <f aca="false">J92+I93</f>
        <v>505500</v>
      </c>
    </row>
    <row r="94" customFormat="false" ht="15" hidden="false" customHeight="false" outlineLevel="0" collapsed="false">
      <c r="A94" s="26" t="n">
        <v>36698</v>
      </c>
      <c r="B94" s="27" t="n">
        <v>33.64</v>
      </c>
      <c r="C94" s="27" t="n">
        <v>30.71</v>
      </c>
      <c r="D94" s="28" t="n">
        <f aca="false">B94-B93</f>
        <v>0.57</v>
      </c>
      <c r="E94" s="28" t="n">
        <f aca="false">C94-C93</f>
        <v>1.85</v>
      </c>
      <c r="F94" s="29" t="n">
        <f aca="false">Inputs!$B$5*B94+Inputs!$B$6*C94</f>
        <v>1828500</v>
      </c>
      <c r="G94" s="29" t="n">
        <f aca="false">Inputs!$B$5*D94</f>
        <v>57000</v>
      </c>
      <c r="H94" s="29" t="n">
        <f aca="false">Inputs!$B$6*E94</f>
        <v>-92500.0000000001</v>
      </c>
      <c r="I94" s="29" t="n">
        <f aca="false">G94+H94</f>
        <v>-35500</v>
      </c>
      <c r="J94" s="29" t="n">
        <f aca="false">J93+I94</f>
        <v>470000</v>
      </c>
    </row>
    <row r="95" customFormat="false" ht="15" hidden="false" customHeight="false" outlineLevel="0" collapsed="false">
      <c r="A95" s="26" t="n">
        <v>36700</v>
      </c>
      <c r="B95" s="27" t="n">
        <v>34.76</v>
      </c>
      <c r="C95" s="27" t="n">
        <v>31.02</v>
      </c>
      <c r="D95" s="28" t="n">
        <f aca="false">B95-B94</f>
        <v>1.12</v>
      </c>
      <c r="E95" s="28" t="n">
        <f aca="false">C95-C94</f>
        <v>0.309999999999999</v>
      </c>
      <c r="F95" s="29" t="n">
        <f aca="false">Inputs!$B$5*B95+Inputs!$B$6*C95</f>
        <v>1925000</v>
      </c>
      <c r="G95" s="29" t="n">
        <f aca="false">Inputs!$B$5*D95</f>
        <v>112000</v>
      </c>
      <c r="H95" s="29" t="n">
        <f aca="false">Inputs!$B$6*E95</f>
        <v>-15499.9999999999</v>
      </c>
      <c r="I95" s="29" t="n">
        <f aca="false">G95+H95</f>
        <v>96499.9999999998</v>
      </c>
      <c r="J95" s="29" t="n">
        <f aca="false">J94+I95</f>
        <v>566500</v>
      </c>
    </row>
    <row r="96" customFormat="false" ht="15" hidden="false" customHeight="false" outlineLevel="0" collapsed="false">
      <c r="A96" s="26" t="n">
        <v>36703</v>
      </c>
      <c r="B96" s="27" t="n">
        <v>31.56</v>
      </c>
      <c r="C96" s="27" t="n">
        <v>30.9</v>
      </c>
      <c r="D96" s="28" t="n">
        <f aca="false">B96-B95</f>
        <v>-3.2</v>
      </c>
      <c r="E96" s="28" t="n">
        <f aca="false">C96-C95</f>
        <v>-0.120000000000001</v>
      </c>
      <c r="F96" s="29" t="n">
        <f aca="false">Inputs!$B$5*B96+Inputs!$B$6*C96</f>
        <v>1611000</v>
      </c>
      <c r="G96" s="29" t="n">
        <f aca="false">Inputs!$B$5*D96</f>
        <v>-320000</v>
      </c>
      <c r="H96" s="29" t="n">
        <f aca="false">Inputs!$B$6*E96</f>
        <v>6000.00000000005</v>
      </c>
      <c r="I96" s="29" t="n">
        <f aca="false">G96+H96</f>
        <v>-314000</v>
      </c>
      <c r="J96" s="29" t="n">
        <f aca="false">J95+I96</f>
        <v>252500</v>
      </c>
    </row>
    <row r="97" customFormat="false" ht="15" hidden="false" customHeight="false" outlineLevel="0" collapsed="false">
      <c r="A97" s="26" t="n">
        <v>36704</v>
      </c>
      <c r="B97" s="27" t="n">
        <v>32.01</v>
      </c>
      <c r="C97" s="27" t="n">
        <v>30.47</v>
      </c>
      <c r="D97" s="28" t="n">
        <f aca="false">B97-B96</f>
        <v>0.449999999999999</v>
      </c>
      <c r="E97" s="28" t="n">
        <f aca="false">C97-C96</f>
        <v>-0.43</v>
      </c>
      <c r="F97" s="29" t="n">
        <f aca="false">Inputs!$B$5*B97+Inputs!$B$6*C97</f>
        <v>1677500</v>
      </c>
      <c r="G97" s="29" t="n">
        <f aca="false">Inputs!$B$5*D97</f>
        <v>44999.9999999999</v>
      </c>
      <c r="H97" s="29" t="n">
        <f aca="false">Inputs!$B$6*E97</f>
        <v>21500</v>
      </c>
      <c r="I97" s="29" t="n">
        <f aca="false">G97+H97</f>
        <v>66499.9999999999</v>
      </c>
      <c r="J97" s="29" t="n">
        <f aca="false">J96+I97</f>
        <v>319000</v>
      </c>
    </row>
    <row r="98" customFormat="false" ht="15" hidden="false" customHeight="false" outlineLevel="0" collapsed="false">
      <c r="A98" s="26" t="n">
        <v>36705</v>
      </c>
      <c r="B98" s="27" t="n">
        <v>31.86</v>
      </c>
      <c r="C98" s="27" t="n">
        <v>31.15</v>
      </c>
      <c r="D98" s="28" t="n">
        <f aca="false">B98-B97</f>
        <v>-0.149999999999999</v>
      </c>
      <c r="E98" s="28" t="n">
        <f aca="false">C98-C97</f>
        <v>0.68</v>
      </c>
      <c r="F98" s="29" t="n">
        <f aca="false">Inputs!$B$5*B98+Inputs!$B$6*C98</f>
        <v>1628500</v>
      </c>
      <c r="G98" s="29" t="n">
        <f aca="false">Inputs!$B$5*D98</f>
        <v>-14999.9999999999</v>
      </c>
      <c r="H98" s="29" t="n">
        <f aca="false">Inputs!$B$6*E98</f>
        <v>-34000</v>
      </c>
      <c r="I98" s="29" t="n">
        <f aca="false">G98+H98</f>
        <v>-48999.9999999998</v>
      </c>
      <c r="J98" s="29" t="n">
        <f aca="false">J97+I98</f>
        <v>270000</v>
      </c>
    </row>
    <row r="99" customFormat="false" ht="15" hidden="false" customHeight="false" outlineLevel="0" collapsed="false">
      <c r="A99" s="26" t="n">
        <v>36706</v>
      </c>
      <c r="B99" s="27" t="n">
        <v>32.73</v>
      </c>
      <c r="C99" s="27" t="n">
        <v>31.05</v>
      </c>
      <c r="D99" s="28" t="n">
        <f aca="false">B99-B98</f>
        <v>0.869999999999997</v>
      </c>
      <c r="E99" s="28" t="n">
        <f aca="false">C99-C98</f>
        <v>-0.0999999999999979</v>
      </c>
      <c r="F99" s="29" t="n">
        <f aca="false">Inputs!$B$5*B99+Inputs!$B$6*C99</f>
        <v>1720500</v>
      </c>
      <c r="G99" s="29" t="n">
        <f aca="false">Inputs!$B$5*D99</f>
        <v>86999.9999999997</v>
      </c>
      <c r="H99" s="29" t="n">
        <f aca="false">Inputs!$B$6*E99</f>
        <v>4999.99999999989</v>
      </c>
      <c r="I99" s="29" t="n">
        <f aca="false">G99+H99</f>
        <v>91999.9999999996</v>
      </c>
      <c r="J99" s="29" t="n">
        <f aca="false">J98+I99</f>
        <v>362000</v>
      </c>
    </row>
    <row r="100" customFormat="false" ht="15" hidden="false" customHeight="false" outlineLevel="0" collapsed="false">
      <c r="A100" s="26" t="n">
        <v>36707</v>
      </c>
      <c r="B100" s="27" t="n">
        <v>32.44</v>
      </c>
      <c r="C100" s="27" t="n">
        <v>31.58</v>
      </c>
      <c r="D100" s="28" t="n">
        <f aca="false">B100-B99</f>
        <v>-0.289999999999999</v>
      </c>
      <c r="E100" s="28" t="n">
        <f aca="false">C100-C99</f>
        <v>0.529999999999998</v>
      </c>
      <c r="F100" s="29" t="n">
        <f aca="false">Inputs!$B$5*B100+Inputs!$B$6*C100</f>
        <v>1665000</v>
      </c>
      <c r="G100" s="29" t="n">
        <f aca="false">Inputs!$B$5*D100</f>
        <v>-28999.9999999999</v>
      </c>
      <c r="H100" s="29" t="n">
        <f aca="false">Inputs!$B$6*E100</f>
        <v>-26499.9999999999</v>
      </c>
      <c r="I100" s="29" t="n">
        <f aca="false">G100+H100</f>
        <v>-55499.9999999998</v>
      </c>
      <c r="J100" s="29" t="n">
        <f aca="false">J99+I100</f>
        <v>306500</v>
      </c>
    </row>
    <row r="101" customFormat="false" ht="15" hidden="false" customHeight="false" outlineLevel="0" collapsed="false">
      <c r="A101" s="26" t="n">
        <v>36713</v>
      </c>
      <c r="B101" s="27" t="n">
        <v>30.19</v>
      </c>
      <c r="C101" s="27" t="n">
        <v>30.67</v>
      </c>
      <c r="D101" s="28" t="n">
        <f aca="false">B101-B100</f>
        <v>-2.25</v>
      </c>
      <c r="E101" s="28" t="n">
        <f aca="false">C101-C100</f>
        <v>-0.909999999999997</v>
      </c>
      <c r="F101" s="29" t="n">
        <f aca="false">Inputs!$B$5*B101+Inputs!$B$6*C101</f>
        <v>1485500</v>
      </c>
      <c r="G101" s="29" t="n">
        <f aca="false">Inputs!$B$5*D101</f>
        <v>-225000</v>
      </c>
      <c r="H101" s="29" t="n">
        <f aca="false">Inputs!$B$6*E101</f>
        <v>45499.9999999998</v>
      </c>
      <c r="I101" s="29" t="n">
        <f aca="false">G101+H101</f>
        <v>-179500</v>
      </c>
      <c r="J101" s="29" t="n">
        <f aca="false">J100+I101</f>
        <v>127000</v>
      </c>
    </row>
    <row r="102" customFormat="false" ht="15" hidden="false" customHeight="false" outlineLevel="0" collapsed="false">
      <c r="A102" s="26" t="n">
        <v>36714</v>
      </c>
      <c r="B102" s="27" t="n">
        <v>30.26</v>
      </c>
      <c r="C102" s="27" t="n">
        <v>30.62</v>
      </c>
      <c r="D102" s="28" t="n">
        <f aca="false">B102-B101</f>
        <v>0.0700000000000003</v>
      </c>
      <c r="E102" s="28" t="n">
        <f aca="false">C102-C101</f>
        <v>-0.0500000000000007</v>
      </c>
      <c r="F102" s="29" t="n">
        <f aca="false">Inputs!$B$5*B102+Inputs!$B$6*C102</f>
        <v>1495000</v>
      </c>
      <c r="G102" s="29" t="n">
        <f aca="false">Inputs!$B$5*D102</f>
        <v>7000.00000000003</v>
      </c>
      <c r="H102" s="29" t="n">
        <f aca="false">Inputs!$B$6*E102</f>
        <v>2500.00000000004</v>
      </c>
      <c r="I102" s="29" t="n">
        <f aca="false">G102+H102</f>
        <v>9500.00000000006</v>
      </c>
      <c r="J102" s="29" t="n">
        <f aca="false">J101+I102</f>
        <v>136500</v>
      </c>
    </row>
    <row r="103" customFormat="false" ht="15" hidden="false" customHeight="false" outlineLevel="0" collapsed="false">
      <c r="A103" s="26" t="n">
        <v>36717</v>
      </c>
      <c r="B103" s="27" t="n">
        <v>29.51</v>
      </c>
      <c r="C103" s="27" t="n">
        <v>30.58</v>
      </c>
      <c r="D103" s="28" t="n">
        <f aca="false">B103-B102</f>
        <v>-0.75</v>
      </c>
      <c r="E103" s="28" t="n">
        <f aca="false">C103-C102</f>
        <v>-0.0400000000000027</v>
      </c>
      <c r="F103" s="29" t="n">
        <f aca="false">Inputs!$B$5*B103+Inputs!$B$6*C103</f>
        <v>1422000</v>
      </c>
      <c r="G103" s="29" t="n">
        <f aca="false">Inputs!$B$5*D103</f>
        <v>-75000</v>
      </c>
      <c r="H103" s="29" t="n">
        <f aca="false">Inputs!$B$6*E103</f>
        <v>2000.00000000014</v>
      </c>
      <c r="I103" s="29" t="n">
        <f aca="false">G103+H103</f>
        <v>-72999.9999999999</v>
      </c>
      <c r="J103" s="29" t="n">
        <f aca="false">J102+I103</f>
        <v>63500.0000000001</v>
      </c>
    </row>
    <row r="104" customFormat="false" ht="15" hidden="false" customHeight="false" outlineLevel="0" collapsed="false">
      <c r="A104" s="26" t="n">
        <v>36719</v>
      </c>
      <c r="B104" s="27" t="n">
        <v>30.34</v>
      </c>
      <c r="C104" s="27" t="n">
        <v>30.27</v>
      </c>
      <c r="D104" s="28" t="n">
        <f aca="false">B104-B103</f>
        <v>0.829999999999998</v>
      </c>
      <c r="E104" s="28" t="n">
        <f aca="false">C104-C103</f>
        <v>-0.309999999999999</v>
      </c>
      <c r="F104" s="29" t="n">
        <f aca="false">Inputs!$B$5*B104+Inputs!$B$6*C104</f>
        <v>1520500</v>
      </c>
      <c r="G104" s="29" t="n">
        <f aca="false">Inputs!$B$5*D104</f>
        <v>82999.9999999998</v>
      </c>
      <c r="H104" s="29" t="n">
        <f aca="false">Inputs!$B$6*E104</f>
        <v>15499.9999999999</v>
      </c>
      <c r="I104" s="29" t="n">
        <f aca="false">G104+H104</f>
        <v>98499.9999999998</v>
      </c>
      <c r="J104" s="29" t="n">
        <f aca="false">J103+I104</f>
        <v>162000</v>
      </c>
    </row>
    <row r="105" customFormat="false" ht="15" hidden="false" customHeight="false" outlineLevel="0" collapsed="false">
      <c r="A105" s="26" t="n">
        <v>36720</v>
      </c>
      <c r="B105" s="27" t="n">
        <v>31.41</v>
      </c>
      <c r="C105" s="27" t="n">
        <v>31.15</v>
      </c>
      <c r="D105" s="28" t="n">
        <f aca="false">B105-B104</f>
        <v>1.07</v>
      </c>
      <c r="E105" s="28" t="n">
        <f aca="false">C105-C104</f>
        <v>0.879999999999999</v>
      </c>
      <c r="F105" s="29" t="n">
        <f aca="false">Inputs!$B$5*B105+Inputs!$B$6*C105</f>
        <v>1583500</v>
      </c>
      <c r="G105" s="29" t="n">
        <f aca="false">Inputs!$B$5*D105</f>
        <v>107000</v>
      </c>
      <c r="H105" s="29" t="n">
        <f aca="false">Inputs!$B$6*E105</f>
        <v>-44000</v>
      </c>
      <c r="I105" s="29" t="n">
        <f aca="false">G105+H105</f>
        <v>63000.0000000001</v>
      </c>
      <c r="J105" s="29" t="n">
        <f aca="false">J104+I105</f>
        <v>225000</v>
      </c>
    </row>
    <row r="106" customFormat="false" ht="15" hidden="false" customHeight="false" outlineLevel="0" collapsed="false">
      <c r="A106" s="26" t="n">
        <v>36724</v>
      </c>
      <c r="B106" s="27" t="n">
        <v>30.71</v>
      </c>
      <c r="C106" s="27" t="n">
        <v>28.44</v>
      </c>
      <c r="D106" s="28" t="n">
        <f aca="false">B106-B105</f>
        <v>-0.699999999999999</v>
      </c>
      <c r="E106" s="28" t="n">
        <f aca="false">C106-C105</f>
        <v>-2.71</v>
      </c>
      <c r="F106" s="29" t="n">
        <f aca="false">Inputs!$B$5*B106+Inputs!$B$6*C106</f>
        <v>1649000</v>
      </c>
      <c r="G106" s="29" t="n">
        <f aca="false">Inputs!$B$5*D106</f>
        <v>-69999.9999999999</v>
      </c>
      <c r="H106" s="29" t="n">
        <f aca="false">Inputs!$B$6*E106</f>
        <v>135500</v>
      </c>
      <c r="I106" s="29" t="n">
        <f aca="false">G106+H106</f>
        <v>65499.9999999999</v>
      </c>
      <c r="J106" s="29" t="n">
        <f aca="false">J105+I106</f>
        <v>290500</v>
      </c>
    </row>
    <row r="107" customFormat="false" ht="15" hidden="false" customHeight="false" outlineLevel="0" collapsed="false">
      <c r="A107" s="26" t="n">
        <v>36725</v>
      </c>
      <c r="B107" s="27" t="n">
        <v>31.94</v>
      </c>
      <c r="C107" s="27" t="n">
        <v>28.46</v>
      </c>
      <c r="D107" s="28" t="n">
        <f aca="false">B107-B106</f>
        <v>1.23</v>
      </c>
      <c r="E107" s="28" t="n">
        <f aca="false">C107-C106</f>
        <v>0.0199999999999996</v>
      </c>
      <c r="F107" s="29" t="n">
        <f aca="false">Inputs!$B$5*B107+Inputs!$B$6*C107</f>
        <v>1771000</v>
      </c>
      <c r="G107" s="29" t="n">
        <f aca="false">Inputs!$B$5*D107</f>
        <v>123000</v>
      </c>
      <c r="H107" s="29" t="n">
        <f aca="false">Inputs!$B$6*E107</f>
        <v>-999.999999999979</v>
      </c>
      <c r="I107" s="29" t="n">
        <f aca="false">G107+H107</f>
        <v>122000</v>
      </c>
      <c r="J107" s="29" t="n">
        <f aca="false">J106+I107</f>
        <v>412500</v>
      </c>
    </row>
    <row r="108" customFormat="false" ht="15" hidden="false" customHeight="false" outlineLevel="0" collapsed="false">
      <c r="A108" s="26" t="n">
        <v>36726</v>
      </c>
      <c r="B108" s="27" t="n">
        <v>31.1</v>
      </c>
      <c r="C108" s="27" t="n">
        <v>28.33</v>
      </c>
      <c r="D108" s="28" t="n">
        <f aca="false">B108-B107</f>
        <v>-0.84</v>
      </c>
      <c r="E108" s="28" t="n">
        <f aca="false">C108-C107</f>
        <v>-0.130000000000003</v>
      </c>
      <c r="F108" s="29" t="n">
        <f aca="false">Inputs!$B$5*B108+Inputs!$B$6*C108</f>
        <v>1693500</v>
      </c>
      <c r="G108" s="29" t="n">
        <f aca="false">Inputs!$B$5*D108</f>
        <v>-84000</v>
      </c>
      <c r="H108" s="29" t="n">
        <f aca="false">Inputs!$B$6*E108</f>
        <v>6500.00000000013</v>
      </c>
      <c r="I108" s="29" t="n">
        <f aca="false">G108+H108</f>
        <v>-77499.9999999999</v>
      </c>
      <c r="J108" s="29" t="n">
        <f aca="false">J107+I108</f>
        <v>335000</v>
      </c>
    </row>
    <row r="109" customFormat="false" ht="15" hidden="false" customHeight="false" outlineLevel="0" collapsed="false">
      <c r="A109" s="26" t="n">
        <v>36727</v>
      </c>
      <c r="B109" s="27" t="n">
        <v>30.94</v>
      </c>
      <c r="C109" s="27" t="n">
        <v>27.85</v>
      </c>
      <c r="D109" s="28" t="n">
        <f aca="false">B109-B108</f>
        <v>-0.16</v>
      </c>
      <c r="E109" s="28" t="n">
        <f aca="false">C109-C108</f>
        <v>-0.479999999999997</v>
      </c>
      <c r="F109" s="29" t="n">
        <f aca="false">Inputs!$B$5*B109+Inputs!$B$6*C109</f>
        <v>1701500</v>
      </c>
      <c r="G109" s="29" t="n">
        <f aca="false">Inputs!$B$5*D109</f>
        <v>-16000</v>
      </c>
      <c r="H109" s="29" t="n">
        <f aca="false">Inputs!$B$6*E109</f>
        <v>23999.9999999998</v>
      </c>
      <c r="I109" s="29" t="n">
        <f aca="false">G109+H109</f>
        <v>7999.99999999983</v>
      </c>
      <c r="J109" s="29" t="n">
        <f aca="false">J108+I109</f>
        <v>343000</v>
      </c>
    </row>
    <row r="110" customFormat="false" ht="15" hidden="false" customHeight="false" outlineLevel="0" collapsed="false">
      <c r="A110" s="26" t="n">
        <v>36728</v>
      </c>
      <c r="B110" s="27" t="n">
        <v>28.56</v>
      </c>
      <c r="C110" s="27" t="n">
        <v>26.68</v>
      </c>
      <c r="D110" s="28" t="n">
        <f aca="false">B110-B109</f>
        <v>-2.38</v>
      </c>
      <c r="E110" s="28" t="n">
        <f aca="false">C110-C109</f>
        <v>-1.17</v>
      </c>
      <c r="F110" s="29" t="n">
        <f aca="false">Inputs!$B$5*B110+Inputs!$B$6*C110</f>
        <v>1522000</v>
      </c>
      <c r="G110" s="29" t="n">
        <f aca="false">Inputs!$B$5*D110</f>
        <v>-238000</v>
      </c>
      <c r="H110" s="29" t="n">
        <f aca="false">Inputs!$B$6*E110</f>
        <v>58500.0000000001</v>
      </c>
      <c r="I110" s="29" t="n">
        <f aca="false">G110+H110</f>
        <v>-179500</v>
      </c>
      <c r="J110" s="29" t="n">
        <f aca="false">J109+I110</f>
        <v>163500</v>
      </c>
    </row>
    <row r="111" customFormat="false" ht="15" hidden="false" customHeight="false" outlineLevel="0" collapsed="false">
      <c r="A111" s="26" t="n">
        <v>36739</v>
      </c>
      <c r="B111" s="27" t="n">
        <v>27.85</v>
      </c>
      <c r="C111" s="27" t="n">
        <v>25.24</v>
      </c>
      <c r="D111" s="28" t="n">
        <f aca="false">B111-B110</f>
        <v>-0.709999999999997</v>
      </c>
      <c r="E111" s="28" t="n">
        <f aca="false">C111-C110</f>
        <v>-1.44</v>
      </c>
      <c r="F111" s="29" t="n">
        <f aca="false">Inputs!$B$5*B111+Inputs!$B$6*C111</f>
        <v>1523000</v>
      </c>
      <c r="G111" s="29" t="n">
        <f aca="false">Inputs!$B$5*D111</f>
        <v>-70999.9999999997</v>
      </c>
      <c r="H111" s="29" t="n">
        <f aca="false">Inputs!$B$6*E111</f>
        <v>72000.0000000001</v>
      </c>
      <c r="I111" s="29" t="n">
        <f aca="false">G111+H111</f>
        <v>1000.00000000033</v>
      </c>
      <c r="J111" s="29" t="n">
        <f aca="false">J110+I111</f>
        <v>164500</v>
      </c>
    </row>
    <row r="112" customFormat="false" ht="15" hidden="false" customHeight="false" outlineLevel="0" collapsed="false">
      <c r="A112" s="26" t="n">
        <v>36740</v>
      </c>
      <c r="B112" s="27" t="n">
        <v>28.27</v>
      </c>
      <c r="C112" s="27" t="n">
        <v>26.8</v>
      </c>
      <c r="D112" s="28" t="n">
        <f aca="false">B112-B111</f>
        <v>0.419999999999998</v>
      </c>
      <c r="E112" s="28" t="n">
        <f aca="false">C112-C111</f>
        <v>1.56</v>
      </c>
      <c r="F112" s="29" t="n">
        <f aca="false">Inputs!$B$5*B112+Inputs!$B$6*C112</f>
        <v>1487000</v>
      </c>
      <c r="G112" s="29" t="n">
        <f aca="false">Inputs!$B$5*D112</f>
        <v>41999.9999999998</v>
      </c>
      <c r="H112" s="29" t="n">
        <f aca="false">Inputs!$B$6*E112</f>
        <v>-78000.0000000001</v>
      </c>
      <c r="I112" s="29" t="n">
        <f aca="false">G112+H112</f>
        <v>-36000.0000000003</v>
      </c>
      <c r="J112" s="29" t="n">
        <f aca="false">J111+I112</f>
        <v>128500</v>
      </c>
    </row>
    <row r="113" customFormat="false" ht="15" hidden="false" customHeight="false" outlineLevel="0" collapsed="false">
      <c r="A113" s="26" t="n">
        <v>36741</v>
      </c>
      <c r="B113" s="27" t="n">
        <v>28.92</v>
      </c>
      <c r="C113" s="27" t="n">
        <v>27.04</v>
      </c>
      <c r="D113" s="28" t="n">
        <f aca="false">B113-B112</f>
        <v>0.650000000000002</v>
      </c>
      <c r="E113" s="28" t="n">
        <f aca="false">C113-C112</f>
        <v>0.239999999999998</v>
      </c>
      <c r="F113" s="29" t="n">
        <f aca="false">Inputs!$B$5*B113+Inputs!$B$6*C113</f>
        <v>1540000</v>
      </c>
      <c r="G113" s="29" t="n">
        <f aca="false">Inputs!$B$5*D113</f>
        <v>65000.0000000002</v>
      </c>
      <c r="H113" s="29" t="n">
        <f aca="false">Inputs!$B$6*E113</f>
        <v>-11999.9999999999</v>
      </c>
      <c r="I113" s="29" t="n">
        <f aca="false">G113+H113</f>
        <v>53000.0000000003</v>
      </c>
      <c r="J113" s="29" t="n">
        <f aca="false">J112+I113</f>
        <v>181500</v>
      </c>
    </row>
    <row r="114" customFormat="false" ht="15" hidden="false" customHeight="false" outlineLevel="0" collapsed="false">
      <c r="A114" s="26" t="n">
        <v>36742</v>
      </c>
      <c r="B114" s="27" t="n">
        <v>29.94</v>
      </c>
      <c r="C114" s="27" t="n">
        <v>28.01</v>
      </c>
      <c r="D114" s="28" t="n">
        <f aca="false">B114-B113</f>
        <v>1.02</v>
      </c>
      <c r="E114" s="28" t="n">
        <f aca="false">C114-C113</f>
        <v>0.970000000000002</v>
      </c>
      <c r="F114" s="29" t="n">
        <f aca="false">Inputs!$B$5*B114+Inputs!$B$6*C114</f>
        <v>1593500</v>
      </c>
      <c r="G114" s="29" t="n">
        <f aca="false">Inputs!$B$5*D114</f>
        <v>102000</v>
      </c>
      <c r="H114" s="29" t="n">
        <f aca="false">Inputs!$B$6*E114</f>
        <v>-48500.0000000001</v>
      </c>
      <c r="I114" s="29" t="n">
        <f aca="false">G114+H114</f>
        <v>53499.9999999998</v>
      </c>
      <c r="J114" s="29" t="n">
        <f aca="false">J113+I114</f>
        <v>235000</v>
      </c>
    </row>
    <row r="115" customFormat="false" ht="15" hidden="false" customHeight="false" outlineLevel="0" collapsed="false">
      <c r="A115" s="26" t="n">
        <v>36745</v>
      </c>
      <c r="B115" s="27" t="n">
        <v>28.93</v>
      </c>
      <c r="C115" s="27" t="n">
        <v>27.56</v>
      </c>
      <c r="D115" s="28" t="n">
        <f aca="false">B115-B114</f>
        <v>-1.01</v>
      </c>
      <c r="E115" s="28" t="n">
        <f aca="false">C115-C114</f>
        <v>-0.450000000000003</v>
      </c>
      <c r="F115" s="29" t="n">
        <f aca="false">Inputs!$B$5*B115+Inputs!$B$6*C115</f>
        <v>1515000</v>
      </c>
      <c r="G115" s="29" t="n">
        <f aca="false">Inputs!$B$5*D115</f>
        <v>-101000</v>
      </c>
      <c r="H115" s="29" t="n">
        <f aca="false">Inputs!$B$6*E115</f>
        <v>22500.0000000001</v>
      </c>
      <c r="I115" s="29" t="n">
        <f aca="false">G115+H115</f>
        <v>-78500</v>
      </c>
      <c r="J115" s="29" t="n">
        <f aca="false">J114+I115</f>
        <v>156500</v>
      </c>
    </row>
    <row r="116" customFormat="false" ht="15" hidden="false" customHeight="false" outlineLevel="0" collapsed="false">
      <c r="A116" s="26" t="n">
        <v>36746</v>
      </c>
      <c r="B116" s="27" t="n">
        <v>29.26</v>
      </c>
      <c r="C116" s="27" t="n">
        <v>27.58</v>
      </c>
      <c r="D116" s="28" t="n">
        <f aca="false">B116-B115</f>
        <v>0.330000000000002</v>
      </c>
      <c r="E116" s="28" t="n">
        <f aca="false">C116-C115</f>
        <v>0.0199999999999996</v>
      </c>
      <c r="F116" s="29" t="n">
        <f aca="false">Inputs!$B$5*B116+Inputs!$B$6*C116</f>
        <v>1547000</v>
      </c>
      <c r="G116" s="29" t="n">
        <f aca="false">Inputs!$B$5*D116</f>
        <v>33000.0000000002</v>
      </c>
      <c r="H116" s="29" t="n">
        <f aca="false">Inputs!$B$6*E116</f>
        <v>-999.999999999979</v>
      </c>
      <c r="I116" s="29" t="n">
        <f aca="false">G116+H116</f>
        <v>32000.0000000002</v>
      </c>
      <c r="J116" s="29" t="n">
        <f aca="false">J115+I116</f>
        <v>188500</v>
      </c>
    </row>
    <row r="117" customFormat="false" ht="15" hidden="false" customHeight="false" outlineLevel="0" collapsed="false">
      <c r="A117" s="26" t="n">
        <v>36756</v>
      </c>
      <c r="B117" s="27" t="n">
        <v>31.97</v>
      </c>
      <c r="C117" s="27" t="n">
        <v>30.76</v>
      </c>
      <c r="D117" s="28" t="n">
        <f aca="false">B117-B116</f>
        <v>2.71</v>
      </c>
      <c r="E117" s="28" t="n">
        <f aca="false">C117-C116</f>
        <v>3.18</v>
      </c>
      <c r="F117" s="29" t="n">
        <f aca="false">Inputs!$B$5*B117+Inputs!$B$6*C117</f>
        <v>1659000</v>
      </c>
      <c r="G117" s="29" t="n">
        <f aca="false">Inputs!$B$5*D117</f>
        <v>271000</v>
      </c>
      <c r="H117" s="29" t="n">
        <f aca="false">Inputs!$B$6*E117</f>
        <v>-159000</v>
      </c>
      <c r="I117" s="29" t="n">
        <f aca="false">G117+H117</f>
        <v>112000</v>
      </c>
      <c r="J117" s="29" t="n">
        <f aca="false">J116+I117</f>
        <v>300500</v>
      </c>
    </row>
    <row r="118" customFormat="false" ht="15" hidden="false" customHeight="false" outlineLevel="0" collapsed="false">
      <c r="A118" s="26" t="n">
        <v>36759</v>
      </c>
      <c r="B118" s="27" t="n">
        <v>32.42</v>
      </c>
      <c r="C118" s="27" t="n">
        <v>31.34</v>
      </c>
      <c r="D118" s="28" t="n">
        <f aca="false">B118-B117</f>
        <v>0.450000000000003</v>
      </c>
      <c r="E118" s="28" t="n">
        <f aca="false">C118-C117</f>
        <v>0.579999999999998</v>
      </c>
      <c r="F118" s="29" t="n">
        <f aca="false">Inputs!$B$5*B118+Inputs!$B$6*C118</f>
        <v>1675000</v>
      </c>
      <c r="G118" s="29" t="n">
        <f aca="false">Inputs!$B$5*D118</f>
        <v>45000.0000000003</v>
      </c>
      <c r="H118" s="29" t="n">
        <f aca="false">Inputs!$B$6*E118</f>
        <v>-28999.9999999999</v>
      </c>
      <c r="I118" s="29" t="n">
        <f aca="false">G118+H118</f>
        <v>16000.0000000004</v>
      </c>
      <c r="J118" s="29" t="n">
        <f aca="false">J117+I118</f>
        <v>316500</v>
      </c>
    </row>
    <row r="119" customFormat="false" ht="15" hidden="false" customHeight="false" outlineLevel="0" collapsed="false">
      <c r="A119" s="26" t="n">
        <v>36760</v>
      </c>
      <c r="B119" s="27" t="n">
        <v>31.24</v>
      </c>
      <c r="C119" s="27" t="n">
        <v>30.18</v>
      </c>
      <c r="D119" s="28" t="n">
        <f aca="false">B119-B118</f>
        <v>-1.18</v>
      </c>
      <c r="E119" s="28" t="n">
        <f aca="false">C119-C118</f>
        <v>-1.16</v>
      </c>
      <c r="F119" s="29" t="n">
        <f aca="false">Inputs!$B$5*B119+Inputs!$B$6*C119</f>
        <v>1615000</v>
      </c>
      <c r="G119" s="29" t="n">
        <f aca="false">Inputs!$B$5*D119</f>
        <v>-118000</v>
      </c>
      <c r="H119" s="29" t="n">
        <f aca="false">Inputs!$B$6*E119</f>
        <v>58000</v>
      </c>
      <c r="I119" s="29" t="n">
        <f aca="false">G119+H119</f>
        <v>-60000.0000000003</v>
      </c>
      <c r="J119" s="29" t="n">
        <f aca="false">J118+I119</f>
        <v>256500</v>
      </c>
    </row>
    <row r="120" customFormat="false" ht="15" hidden="false" customHeight="false" outlineLevel="0" collapsed="false">
      <c r="A120" s="26" t="n">
        <v>36761</v>
      </c>
      <c r="B120" s="27" t="n">
        <v>31.23</v>
      </c>
      <c r="C120" s="27" t="n">
        <v>32.38</v>
      </c>
      <c r="D120" s="28" t="n">
        <f aca="false">B120-B119</f>
        <v>-0.00999999999999801</v>
      </c>
      <c r="E120" s="28" t="n">
        <f aca="false">C120-C119</f>
        <v>2.2</v>
      </c>
      <c r="F120" s="29" t="n">
        <f aca="false">Inputs!$B$5*B120+Inputs!$B$6*C120</f>
        <v>1504000</v>
      </c>
      <c r="G120" s="29" t="n">
        <f aca="false">Inputs!$B$5*D120</f>
        <v>-999.999999999801</v>
      </c>
      <c r="H120" s="29" t="n">
        <f aca="false">Inputs!$B$6*E120</f>
        <v>-110000</v>
      </c>
      <c r="I120" s="29" t="n">
        <f aca="false">G120+H120</f>
        <v>-111000</v>
      </c>
      <c r="J120" s="29" t="n">
        <f aca="false">J119+I120</f>
        <v>145500</v>
      </c>
    </row>
    <row r="121" customFormat="false" ht="15" hidden="false" customHeight="false" outlineLevel="0" collapsed="false">
      <c r="A121" s="26" t="n">
        <v>36762</v>
      </c>
      <c r="B121" s="27" t="n">
        <v>33.41</v>
      </c>
      <c r="C121" s="27" t="n">
        <v>31.67</v>
      </c>
      <c r="D121" s="28" t="n">
        <f aca="false">B121-B120</f>
        <v>2.18</v>
      </c>
      <c r="E121" s="28" t="n">
        <f aca="false">C121-C120</f>
        <v>-0.710000000000001</v>
      </c>
      <c r="F121" s="29" t="n">
        <f aca="false">Inputs!$B$5*B121+Inputs!$B$6*C121</f>
        <v>1757500</v>
      </c>
      <c r="G121" s="29" t="n">
        <f aca="false">Inputs!$B$5*D121</f>
        <v>218000</v>
      </c>
      <c r="H121" s="29" t="n">
        <f aca="false">Inputs!$B$6*E121</f>
        <v>35500</v>
      </c>
      <c r="I121" s="29" t="n">
        <f aca="false">G121+H121</f>
        <v>253500</v>
      </c>
      <c r="J121" s="29" t="n">
        <f aca="false">J120+I121</f>
        <v>398999.999999999</v>
      </c>
    </row>
    <row r="122" customFormat="false" ht="15" hidden="false" customHeight="false" outlineLevel="0" collapsed="false">
      <c r="A122" s="26" t="n">
        <v>36763</v>
      </c>
      <c r="B122" s="27" t="n">
        <v>34.01</v>
      </c>
      <c r="C122" s="27" t="n">
        <v>33.26</v>
      </c>
      <c r="D122" s="28" t="n">
        <f aca="false">B122-B121</f>
        <v>0.600000000000001</v>
      </c>
      <c r="E122" s="28" t="n">
        <f aca="false">C122-C121</f>
        <v>1.59</v>
      </c>
      <c r="F122" s="29" t="n">
        <f aca="false">Inputs!$B$5*B122+Inputs!$B$6*C122</f>
        <v>1738000</v>
      </c>
      <c r="G122" s="29" t="n">
        <f aca="false">Inputs!$B$5*D122</f>
        <v>60000.0000000001</v>
      </c>
      <c r="H122" s="29" t="n">
        <f aca="false">Inputs!$B$6*E122</f>
        <v>-79499.9999999998</v>
      </c>
      <c r="I122" s="29" t="n">
        <f aca="false">G122+H122</f>
        <v>-19499.9999999997</v>
      </c>
      <c r="J122" s="29" t="n">
        <f aca="false">J121+I122</f>
        <v>379500</v>
      </c>
    </row>
    <row r="123" customFormat="false" ht="15" hidden="false" customHeight="false" outlineLevel="0" collapsed="false">
      <c r="A123" s="26" t="n">
        <v>36767</v>
      </c>
      <c r="B123" s="27" t="n">
        <v>32.73</v>
      </c>
      <c r="C123" s="27" t="n">
        <v>34.03</v>
      </c>
      <c r="D123" s="28" t="n">
        <f aca="false">B123-B122</f>
        <v>-1.28</v>
      </c>
      <c r="E123" s="28" t="n">
        <f aca="false">C123-C122</f>
        <v>0.770000000000003</v>
      </c>
      <c r="F123" s="29" t="n">
        <f aca="false">Inputs!$B$5*B123+Inputs!$B$6*C123</f>
        <v>1571500</v>
      </c>
      <c r="G123" s="29" t="n">
        <f aca="false">Inputs!$B$5*D123</f>
        <v>-128000</v>
      </c>
      <c r="H123" s="29" t="n">
        <f aca="false">Inputs!$B$6*E123</f>
        <v>-38500.0000000002</v>
      </c>
      <c r="I123" s="29" t="n">
        <f aca="false">G123+H123</f>
        <v>-166500</v>
      </c>
      <c r="J123" s="29" t="n">
        <f aca="false">J122+I123</f>
        <v>213000</v>
      </c>
    </row>
    <row r="124" customFormat="false" ht="15" hidden="false" customHeight="false" outlineLevel="0" collapsed="false">
      <c r="A124" s="26" t="n">
        <v>36768</v>
      </c>
      <c r="B124" s="27" t="n">
        <v>33.25</v>
      </c>
      <c r="C124" s="27" t="n">
        <v>34.13</v>
      </c>
      <c r="D124" s="28" t="n">
        <f aca="false">B124-B123</f>
        <v>0.520000000000003</v>
      </c>
      <c r="E124" s="28" t="n">
        <f aca="false">C124-C123</f>
        <v>0.100000000000001</v>
      </c>
      <c r="F124" s="29" t="n">
        <f aca="false">Inputs!$B$5*B124+Inputs!$B$6*C124</f>
        <v>1618500</v>
      </c>
      <c r="G124" s="29" t="n">
        <f aca="false">Inputs!$B$5*D124</f>
        <v>52000.0000000003</v>
      </c>
      <c r="H124" s="29" t="n">
        <f aca="false">Inputs!$B$6*E124</f>
        <v>-5000.00000000007</v>
      </c>
      <c r="I124" s="29" t="n">
        <f aca="false">G124+H124</f>
        <v>47000.0000000002</v>
      </c>
      <c r="J124" s="29" t="n">
        <f aca="false">J123+I124</f>
        <v>260000</v>
      </c>
    </row>
    <row r="125" customFormat="false" ht="15" hidden="false" customHeight="false" outlineLevel="0" collapsed="false">
      <c r="A125" s="26" t="n">
        <v>36770</v>
      </c>
      <c r="B125" s="27" t="n">
        <v>33.42</v>
      </c>
      <c r="C125" s="27" t="n">
        <v>35.09</v>
      </c>
      <c r="D125" s="28" t="n">
        <f aca="false">B125-B124</f>
        <v>0.170000000000002</v>
      </c>
      <c r="E125" s="28" t="n">
        <f aca="false">C125-C124</f>
        <v>0.960000000000001</v>
      </c>
      <c r="F125" s="29" t="n">
        <f aca="false">Inputs!$B$5*B125+Inputs!$B$6*C125</f>
        <v>1587500</v>
      </c>
      <c r="G125" s="29" t="n">
        <f aca="false">Inputs!$B$5*D125</f>
        <v>17000.0000000002</v>
      </c>
      <c r="H125" s="29" t="n">
        <f aca="false">Inputs!$B$6*E125</f>
        <v>-48000</v>
      </c>
      <c r="I125" s="29" t="n">
        <f aca="false">G125+H125</f>
        <v>-30999.9999999999</v>
      </c>
      <c r="J125" s="29" t="n">
        <f aca="false">J124+I125</f>
        <v>229000</v>
      </c>
    </row>
    <row r="126" customFormat="false" ht="15" hidden="false" customHeight="false" outlineLevel="0" collapsed="false">
      <c r="A126" s="26" t="n">
        <v>36774</v>
      </c>
      <c r="B126" s="27" t="n">
        <v>33.92</v>
      </c>
      <c r="C126" s="27" t="n">
        <v>35.72</v>
      </c>
      <c r="D126" s="28" t="n">
        <f aca="false">B126-B125</f>
        <v>0.5</v>
      </c>
      <c r="E126" s="28" t="n">
        <f aca="false">C126-C125</f>
        <v>0.629999999999996</v>
      </c>
      <c r="F126" s="29" t="n">
        <f aca="false">Inputs!$B$5*B126+Inputs!$B$6*C126</f>
        <v>1606000</v>
      </c>
      <c r="G126" s="29" t="n">
        <f aca="false">Inputs!$B$5*D126</f>
        <v>50000</v>
      </c>
      <c r="H126" s="29" t="n">
        <f aca="false">Inputs!$B$6*E126</f>
        <v>-31499.9999999998</v>
      </c>
      <c r="I126" s="29" t="n">
        <f aca="false">G126+H126</f>
        <v>18500.0000000002</v>
      </c>
      <c r="J126" s="29" t="n">
        <f aca="false">J125+I126</f>
        <v>247500</v>
      </c>
    </row>
    <row r="127" customFormat="false" ht="15" hidden="false" customHeight="false" outlineLevel="0" collapsed="false">
      <c r="A127" s="26" t="n">
        <v>36775</v>
      </c>
      <c r="B127" s="27" t="n">
        <v>34.97</v>
      </c>
      <c r="C127" s="27" t="n">
        <v>36.7</v>
      </c>
      <c r="D127" s="28" t="n">
        <f aca="false">B127-B126</f>
        <v>1.05</v>
      </c>
      <c r="E127" s="28" t="n">
        <f aca="false">C127-C126</f>
        <v>0.980000000000004</v>
      </c>
      <c r="F127" s="29" t="n">
        <f aca="false">Inputs!$B$5*B127+Inputs!$B$6*C127</f>
        <v>1662000</v>
      </c>
      <c r="G127" s="29" t="n">
        <f aca="false">Inputs!$B$5*D127</f>
        <v>105000</v>
      </c>
      <c r="H127" s="29" t="n">
        <f aca="false">Inputs!$B$6*E127</f>
        <v>-49000.0000000002</v>
      </c>
      <c r="I127" s="29" t="n">
        <f aca="false">G127+H127</f>
        <v>55999.9999999995</v>
      </c>
      <c r="J127" s="29" t="n">
        <f aca="false">J126+I127</f>
        <v>303500</v>
      </c>
    </row>
    <row r="128" customFormat="false" ht="15" hidden="false" customHeight="false" outlineLevel="0" collapsed="false">
      <c r="A128" s="26" t="n">
        <v>36776</v>
      </c>
      <c r="B128" s="27" t="n">
        <v>35.18</v>
      </c>
      <c r="C128" s="27" t="n">
        <v>37.43</v>
      </c>
      <c r="D128" s="28" t="n">
        <f aca="false">B128-B127</f>
        <v>0.210000000000001</v>
      </c>
      <c r="E128" s="28" t="n">
        <f aca="false">C128-C127</f>
        <v>0.729999999999997</v>
      </c>
      <c r="F128" s="29" t="n">
        <f aca="false">Inputs!$B$5*B128+Inputs!$B$6*C128</f>
        <v>1646500</v>
      </c>
      <c r="G128" s="29" t="n">
        <f aca="false">Inputs!$B$5*D128</f>
        <v>21000.0000000001</v>
      </c>
      <c r="H128" s="29" t="n">
        <f aca="false">Inputs!$B$6*E128</f>
        <v>-36499.9999999999</v>
      </c>
      <c r="I128" s="29" t="n">
        <f aca="false">G128+H128</f>
        <v>-15499.9999999998</v>
      </c>
      <c r="J128" s="29" t="n">
        <f aca="false">J127+I128</f>
        <v>288000</v>
      </c>
    </row>
    <row r="129" customFormat="false" ht="15" hidden="false" customHeight="false" outlineLevel="0" collapsed="false">
      <c r="A129" s="26" t="n">
        <v>36777</v>
      </c>
      <c r="B129" s="27" t="n">
        <v>33.62</v>
      </c>
      <c r="C129" s="27" t="n">
        <v>36.27</v>
      </c>
      <c r="D129" s="28" t="n">
        <f aca="false">B129-B128</f>
        <v>-1.56</v>
      </c>
      <c r="E129" s="28" t="n">
        <f aca="false">C129-C128</f>
        <v>-1.16</v>
      </c>
      <c r="F129" s="29" t="n">
        <f aca="false">Inputs!$B$5*B129+Inputs!$B$6*C129</f>
        <v>1548500</v>
      </c>
      <c r="G129" s="29" t="n">
        <f aca="false">Inputs!$B$5*D129</f>
        <v>-156000</v>
      </c>
      <c r="H129" s="29" t="n">
        <f aca="false">Inputs!$B$6*E129</f>
        <v>57999.9999999998</v>
      </c>
      <c r="I129" s="29" t="n">
        <f aca="false">G129+H129</f>
        <v>-98000.0000000004</v>
      </c>
      <c r="J129" s="29" t="n">
        <f aca="false">J128+I129</f>
        <v>189999.999999999</v>
      </c>
    </row>
    <row r="130" customFormat="false" ht="15" hidden="false" customHeight="false" outlineLevel="0" collapsed="false">
      <c r="A130" s="26" t="n">
        <v>36780</v>
      </c>
      <c r="B130" s="27" t="n">
        <v>35.14</v>
      </c>
      <c r="C130" s="27" t="n">
        <v>36.87</v>
      </c>
      <c r="D130" s="28" t="n">
        <f aca="false">B130-B129</f>
        <v>1.52</v>
      </c>
      <c r="E130" s="28" t="n">
        <f aca="false">C130-C129</f>
        <v>0.599999999999994</v>
      </c>
      <c r="F130" s="29" t="n">
        <f aca="false">Inputs!$B$5*B130+Inputs!$B$6*C130</f>
        <v>1670500</v>
      </c>
      <c r="G130" s="29" t="n">
        <f aca="false">Inputs!$B$5*D130</f>
        <v>152000</v>
      </c>
      <c r="H130" s="29" t="n">
        <f aca="false">Inputs!$B$6*E130</f>
        <v>-29999.9999999997</v>
      </c>
      <c r="I130" s="29" t="n">
        <f aca="false">G130+H130</f>
        <v>122000.000000001</v>
      </c>
      <c r="J130" s="29" t="n">
        <f aca="false">J129+I130</f>
        <v>312000</v>
      </c>
    </row>
    <row r="131" customFormat="false" ht="15" hidden="false" customHeight="false" outlineLevel="0" collapsed="false">
      <c r="A131" s="26" t="n">
        <v>36782</v>
      </c>
      <c r="B131" s="27" t="n">
        <v>33.87</v>
      </c>
      <c r="C131" s="27" t="n">
        <v>31.08</v>
      </c>
      <c r="D131" s="28" t="n">
        <f aca="false">B131-B130</f>
        <v>-1.27</v>
      </c>
      <c r="E131" s="28" t="n">
        <f aca="false">C131-C130</f>
        <v>-5.79</v>
      </c>
      <c r="F131" s="29" t="n">
        <f aca="false">Inputs!$B$5*B131+Inputs!$B$6*C131</f>
        <v>1833000</v>
      </c>
      <c r="G131" s="29" t="n">
        <f aca="false">Inputs!$B$5*D131</f>
        <v>-127000</v>
      </c>
      <c r="H131" s="29" t="n">
        <f aca="false">Inputs!$B$6*E131</f>
        <v>289500</v>
      </c>
      <c r="I131" s="29" t="n">
        <f aca="false">G131+H131</f>
        <v>162500</v>
      </c>
      <c r="J131" s="29" t="n">
        <f aca="false">J130+I131</f>
        <v>474500</v>
      </c>
    </row>
    <row r="132" customFormat="false" ht="15" hidden="false" customHeight="false" outlineLevel="0" collapsed="false">
      <c r="A132" s="26" t="n">
        <v>36783</v>
      </c>
      <c r="B132" s="27" t="n">
        <v>34.37</v>
      </c>
      <c r="C132" s="27" t="n">
        <v>31.35</v>
      </c>
      <c r="D132" s="28" t="n">
        <f aca="false">B132-B131</f>
        <v>0.5</v>
      </c>
      <c r="E132" s="28" t="n">
        <f aca="false">C132-C131</f>
        <v>0.270000000000003</v>
      </c>
      <c r="F132" s="29" t="n">
        <f aca="false">Inputs!$B$5*B132+Inputs!$B$6*C132</f>
        <v>1869500</v>
      </c>
      <c r="G132" s="29" t="n">
        <f aca="false">Inputs!$B$5*D132</f>
        <v>50000</v>
      </c>
      <c r="H132" s="29" t="n">
        <f aca="false">Inputs!$B$6*E132</f>
        <v>-13500.0000000002</v>
      </c>
      <c r="I132" s="29" t="n">
        <f aca="false">G132+H132</f>
        <v>36499.9999999998</v>
      </c>
      <c r="J132" s="29" t="n">
        <f aca="false">J131+I132</f>
        <v>511000</v>
      </c>
    </row>
    <row r="133" customFormat="false" ht="15" hidden="false" customHeight="false" outlineLevel="0" collapsed="false">
      <c r="A133" s="26" t="n">
        <v>36784</v>
      </c>
      <c r="B133" s="27" t="n">
        <v>35.87</v>
      </c>
      <c r="C133" s="27" t="n">
        <v>33.68</v>
      </c>
      <c r="D133" s="28" t="n">
        <f aca="false">B133-B132</f>
        <v>1.5</v>
      </c>
      <c r="E133" s="28" t="n">
        <f aca="false">C133-C132</f>
        <v>2.33</v>
      </c>
      <c r="F133" s="29" t="n">
        <f aca="false">Inputs!$B$5*B133+Inputs!$B$6*C133</f>
        <v>1903000</v>
      </c>
      <c r="G133" s="29" t="n">
        <f aca="false">Inputs!$B$5*D133</f>
        <v>150000</v>
      </c>
      <c r="H133" s="29" t="n">
        <f aca="false">Inputs!$B$6*E133</f>
        <v>-116500</v>
      </c>
      <c r="I133" s="29" t="n">
        <f aca="false">G133+H133</f>
        <v>33500.0000000001</v>
      </c>
      <c r="J133" s="29" t="n">
        <f aca="false">J132+I133</f>
        <v>544500</v>
      </c>
    </row>
    <row r="134" customFormat="false" ht="15" hidden="false" customHeight="false" outlineLevel="0" collapsed="false">
      <c r="A134" s="26" t="n">
        <v>36787</v>
      </c>
      <c r="B134" s="27" t="n">
        <v>36.75</v>
      </c>
      <c r="C134" s="27" t="n">
        <v>34.55</v>
      </c>
      <c r="D134" s="28" t="n">
        <f aca="false">B134-B133</f>
        <v>0.880000000000003</v>
      </c>
      <c r="E134" s="28" t="n">
        <f aca="false">C134-C133</f>
        <v>0.869999999999997</v>
      </c>
      <c r="F134" s="29" t="n">
        <f aca="false">Inputs!$B$5*B134+Inputs!$B$6*C134</f>
        <v>1947500</v>
      </c>
      <c r="G134" s="29" t="n">
        <f aca="false">Inputs!$B$5*D134</f>
        <v>88000.0000000003</v>
      </c>
      <c r="H134" s="29" t="n">
        <f aca="false">Inputs!$B$6*E134</f>
        <v>-43499.9999999999</v>
      </c>
      <c r="I134" s="29" t="n">
        <f aca="false">G134+H134</f>
        <v>44500.0000000004</v>
      </c>
      <c r="J134" s="29" t="n">
        <f aca="false">J133+I134</f>
        <v>589000</v>
      </c>
    </row>
    <row r="135" customFormat="false" ht="15" hidden="false" customHeight="false" outlineLevel="0" collapsed="false">
      <c r="A135" s="26" t="n">
        <v>36788</v>
      </c>
      <c r="B135" s="27" t="n">
        <v>36.96</v>
      </c>
      <c r="C135" s="27" t="n">
        <v>33.48</v>
      </c>
      <c r="D135" s="28" t="n">
        <f aca="false">B135-B134</f>
        <v>0.210000000000001</v>
      </c>
      <c r="E135" s="28" t="n">
        <f aca="false">C135-C134</f>
        <v>-1.07</v>
      </c>
      <c r="F135" s="29" t="n">
        <f aca="false">Inputs!$B$5*B135+Inputs!$B$6*C135</f>
        <v>2022000</v>
      </c>
      <c r="G135" s="29" t="n">
        <f aca="false">Inputs!$B$5*D135</f>
        <v>21000.0000000001</v>
      </c>
      <c r="H135" s="29" t="n">
        <f aca="false">Inputs!$B$6*E135</f>
        <v>53500</v>
      </c>
      <c r="I135" s="29" t="n">
        <f aca="false">G135+H135</f>
        <v>74500.0000000001</v>
      </c>
      <c r="J135" s="29" t="n">
        <f aca="false">J134+I135</f>
        <v>663500</v>
      </c>
    </row>
    <row r="136" customFormat="false" ht="15" hidden="false" customHeight="false" outlineLevel="0" collapsed="false">
      <c r="A136" s="26" t="n">
        <v>36790</v>
      </c>
      <c r="B136" s="27" t="n">
        <v>33.84</v>
      </c>
      <c r="C136" s="27" t="n">
        <v>32.18</v>
      </c>
      <c r="D136" s="28" t="n">
        <f aca="false">B136-B135</f>
        <v>-3.12</v>
      </c>
      <c r="E136" s="28" t="n">
        <f aca="false">C136-C135</f>
        <v>-1.3</v>
      </c>
      <c r="F136" s="29" t="n">
        <f aca="false">Inputs!$B$5*B136+Inputs!$B$6*C136</f>
        <v>1775000</v>
      </c>
      <c r="G136" s="29" t="n">
        <f aca="false">Inputs!$B$5*D136</f>
        <v>-312000</v>
      </c>
      <c r="H136" s="29" t="n">
        <f aca="false">Inputs!$B$6*E136</f>
        <v>64999.9999999999</v>
      </c>
      <c r="I136" s="29" t="n">
        <f aca="false">G136+H136</f>
        <v>-247000</v>
      </c>
      <c r="J136" s="29" t="n">
        <f aca="false">J135+I136</f>
        <v>416500</v>
      </c>
    </row>
    <row r="137" customFormat="false" ht="15" hidden="false" customHeight="false" outlineLevel="0" collapsed="false">
      <c r="A137" s="26" t="n">
        <v>36791</v>
      </c>
      <c r="B137" s="27" t="n">
        <v>32.66</v>
      </c>
      <c r="C137" s="27" t="n">
        <v>31.59</v>
      </c>
      <c r="D137" s="28" t="n">
        <f aca="false">B137-B136</f>
        <v>-1.18000000000001</v>
      </c>
      <c r="E137" s="28" t="n">
        <f aca="false">C137-C136</f>
        <v>-0.59</v>
      </c>
      <c r="F137" s="29" t="n">
        <f aca="false">Inputs!$B$5*B137+Inputs!$B$6*C137</f>
        <v>1686500</v>
      </c>
      <c r="G137" s="29" t="n">
        <f aca="false">Inputs!$B$5*D137</f>
        <v>-118000.000000001</v>
      </c>
      <c r="H137" s="29" t="n">
        <f aca="false">Inputs!$B$6*E137</f>
        <v>29500</v>
      </c>
      <c r="I137" s="29" t="n">
        <f aca="false">G137+H137</f>
        <v>-88500.0000000007</v>
      </c>
      <c r="J137" s="29" t="n">
        <f aca="false">J136+I137</f>
        <v>327999.999999999</v>
      </c>
    </row>
    <row r="138" customFormat="false" ht="15" hidden="false" customHeight="false" outlineLevel="0" collapsed="false">
      <c r="A138" s="26" t="n">
        <v>36795</v>
      </c>
      <c r="B138" s="27" t="n">
        <v>31.78</v>
      </c>
      <c r="C138" s="27" t="n">
        <v>29.94</v>
      </c>
      <c r="D138" s="28" t="n">
        <f aca="false">B138-B137</f>
        <v>-0.879999999999996</v>
      </c>
      <c r="E138" s="28" t="n">
        <f aca="false">C138-C137</f>
        <v>-1.65</v>
      </c>
      <c r="F138" s="29" t="n">
        <f aca="false">Inputs!$B$5*B138+Inputs!$B$6*C138</f>
        <v>1681000</v>
      </c>
      <c r="G138" s="29" t="n">
        <f aca="false">Inputs!$B$5*D138</f>
        <v>-87999.9999999996</v>
      </c>
      <c r="H138" s="29" t="n">
        <f aca="false">Inputs!$B$6*E138</f>
        <v>82499.9999999999</v>
      </c>
      <c r="I138" s="29" t="n">
        <f aca="false">G138+H138</f>
        <v>-5499.99999999962</v>
      </c>
      <c r="J138" s="29" t="n">
        <f aca="false">J137+I138</f>
        <v>322500</v>
      </c>
    </row>
    <row r="139" customFormat="false" ht="15" hidden="false" customHeight="false" outlineLevel="0" collapsed="false">
      <c r="A139" s="26" t="n">
        <v>36797</v>
      </c>
      <c r="B139" s="27" t="n">
        <v>30.26</v>
      </c>
      <c r="C139" s="27" t="n">
        <v>28.91</v>
      </c>
      <c r="D139" s="28" t="n">
        <f aca="false">B139-B138</f>
        <v>-1.52</v>
      </c>
      <c r="E139" s="28" t="n">
        <f aca="false">C139-C138</f>
        <v>-1.03</v>
      </c>
      <c r="F139" s="29" t="n">
        <f aca="false">Inputs!$B$5*B139+Inputs!$B$6*C139</f>
        <v>1580500</v>
      </c>
      <c r="G139" s="29" t="n">
        <f aca="false">Inputs!$B$5*D139</f>
        <v>-152000</v>
      </c>
      <c r="H139" s="29" t="n">
        <f aca="false">Inputs!$B$6*E139</f>
        <v>51500.0000000001</v>
      </c>
      <c r="I139" s="29" t="n">
        <f aca="false">G139+H139</f>
        <v>-100500</v>
      </c>
      <c r="J139" s="29" t="n">
        <f aca="false">J138+I139</f>
        <v>222000</v>
      </c>
    </row>
    <row r="140" customFormat="false" ht="15" hidden="false" customHeight="false" outlineLevel="0" collapsed="false">
      <c r="A140" s="26" t="n">
        <v>36798</v>
      </c>
      <c r="B140" s="27" t="n">
        <v>30.87</v>
      </c>
      <c r="C140" s="27" t="n">
        <v>28.42</v>
      </c>
      <c r="D140" s="28" t="n">
        <f aca="false">B140-B139</f>
        <v>0.609999999999999</v>
      </c>
      <c r="E140" s="28" t="n">
        <f aca="false">C140-C139</f>
        <v>-0.489999999999998</v>
      </c>
      <c r="F140" s="29" t="n">
        <f aca="false">Inputs!$B$5*B140+Inputs!$B$6*C140</f>
        <v>1666000</v>
      </c>
      <c r="G140" s="29" t="n">
        <f aca="false">Inputs!$B$5*D140</f>
        <v>60999.9999999999</v>
      </c>
      <c r="H140" s="29" t="n">
        <f aca="false">Inputs!$B$6*E140</f>
        <v>24499.9999999999</v>
      </c>
      <c r="I140" s="29" t="n">
        <f aca="false">G140+H140</f>
        <v>85499.9999999999</v>
      </c>
      <c r="J140" s="29" t="n">
        <f aca="false">J139+I140</f>
        <v>307500</v>
      </c>
    </row>
    <row r="141" customFormat="false" ht="15" hidden="false" customHeight="false" outlineLevel="0" collapsed="false">
      <c r="A141" s="26" t="n">
        <v>36802</v>
      </c>
      <c r="B141" s="27" t="n">
        <v>31.86</v>
      </c>
      <c r="C141" s="27" t="n">
        <v>30.64</v>
      </c>
      <c r="D141" s="28" t="n">
        <f aca="false">B141-B140</f>
        <v>0.989999999999998</v>
      </c>
      <c r="E141" s="28" t="n">
        <f aca="false">C141-C140</f>
        <v>2.22</v>
      </c>
      <c r="F141" s="29" t="n">
        <f aca="false">Inputs!$B$5*B141+Inputs!$B$6*C141</f>
        <v>1654000</v>
      </c>
      <c r="G141" s="29" t="n">
        <f aca="false">Inputs!$B$5*D141</f>
        <v>98999.9999999998</v>
      </c>
      <c r="H141" s="29" t="n">
        <f aca="false">Inputs!$B$6*E141</f>
        <v>-111000</v>
      </c>
      <c r="I141" s="29" t="n">
        <f aca="false">G141+H141</f>
        <v>-12000.0000000001</v>
      </c>
      <c r="J141" s="29" t="n">
        <f aca="false">J140+I141</f>
        <v>295500</v>
      </c>
    </row>
    <row r="142" customFormat="false" ht="15" hidden="false" customHeight="false" outlineLevel="0" collapsed="false">
      <c r="A142" s="26" t="n">
        <v>36803</v>
      </c>
      <c r="B142" s="27" t="n">
        <v>30.91</v>
      </c>
      <c r="C142" s="27" t="n">
        <v>30.07</v>
      </c>
      <c r="D142" s="28" t="n">
        <f aca="false">B142-B141</f>
        <v>-0.949999999999999</v>
      </c>
      <c r="E142" s="28" t="n">
        <f aca="false">C142-C141</f>
        <v>-0.57</v>
      </c>
      <c r="F142" s="29" t="n">
        <f aca="false">Inputs!$B$5*B142+Inputs!$B$6*C142</f>
        <v>1587500</v>
      </c>
      <c r="G142" s="29" t="n">
        <f aca="false">Inputs!$B$5*D142</f>
        <v>-94999.9999999999</v>
      </c>
      <c r="H142" s="29" t="n">
        <f aca="false">Inputs!$B$6*E142</f>
        <v>28500</v>
      </c>
      <c r="I142" s="29" t="n">
        <f aca="false">G142+H142</f>
        <v>-66499.9999999999</v>
      </c>
      <c r="J142" s="29" t="n">
        <f aca="false">J141+I142</f>
        <v>229000</v>
      </c>
    </row>
    <row r="143" customFormat="false" ht="15" hidden="false" customHeight="false" outlineLevel="0" collapsed="false">
      <c r="A143" s="26" t="n">
        <v>36805</v>
      </c>
      <c r="B143" s="27" t="n">
        <v>30.86</v>
      </c>
      <c r="C143" s="27" t="n">
        <v>29.62</v>
      </c>
      <c r="D143" s="28" t="n">
        <f aca="false">B143-B142</f>
        <v>-0.0500000000000007</v>
      </c>
      <c r="E143" s="28" t="n">
        <f aca="false">C143-C142</f>
        <v>-0.449999999999999</v>
      </c>
      <c r="F143" s="29" t="n">
        <f aca="false">Inputs!$B$5*B143+Inputs!$B$6*C143</f>
        <v>1605000</v>
      </c>
      <c r="G143" s="29" t="n">
        <f aca="false">Inputs!$B$5*D143</f>
        <v>-5000.00000000007</v>
      </c>
      <c r="H143" s="29" t="n">
        <f aca="false">Inputs!$B$6*E143</f>
        <v>22500</v>
      </c>
      <c r="I143" s="29" t="n">
        <f aca="false">G143+H143</f>
        <v>17499.9999999999</v>
      </c>
      <c r="J143" s="29" t="n">
        <f aca="false">J142+I143</f>
        <v>246500</v>
      </c>
    </row>
    <row r="144" customFormat="false" ht="15" hidden="false" customHeight="false" outlineLevel="0" collapsed="false">
      <c r="A144" s="26" t="n">
        <v>36808</v>
      </c>
      <c r="B144" s="27" t="n">
        <v>31.98</v>
      </c>
      <c r="C144" s="27" t="n">
        <v>29.99</v>
      </c>
      <c r="D144" s="28" t="n">
        <f aca="false">B144-B143</f>
        <v>1.12</v>
      </c>
      <c r="E144" s="28" t="n">
        <f aca="false">C144-C143</f>
        <v>0.369999999999997</v>
      </c>
      <c r="F144" s="29" t="n">
        <f aca="false">Inputs!$B$5*B144+Inputs!$B$6*C144</f>
        <v>1698500</v>
      </c>
      <c r="G144" s="29" t="n">
        <f aca="false">Inputs!$B$5*D144</f>
        <v>112000</v>
      </c>
      <c r="H144" s="29" t="n">
        <f aca="false">Inputs!$B$6*E144</f>
        <v>-18499.9999999999</v>
      </c>
      <c r="I144" s="29" t="n">
        <f aca="false">G144+H144</f>
        <v>93500.0000000002</v>
      </c>
      <c r="J144" s="29" t="n">
        <f aca="false">J143+I144</f>
        <v>340000</v>
      </c>
    </row>
    <row r="145" customFormat="false" ht="15" hidden="false" customHeight="false" outlineLevel="0" collapsed="false">
      <c r="A145" s="26" t="n">
        <v>36810</v>
      </c>
      <c r="B145" s="27" t="n">
        <v>33.2</v>
      </c>
      <c r="C145" s="27" t="n">
        <v>31.25</v>
      </c>
      <c r="D145" s="28" t="n">
        <f aca="false">B145-B144</f>
        <v>1.22</v>
      </c>
      <c r="E145" s="28" t="n">
        <f aca="false">C145-C144</f>
        <v>1.26</v>
      </c>
      <c r="F145" s="29" t="n">
        <f aca="false">Inputs!$B$5*B145+Inputs!$B$6*C145</f>
        <v>1757500</v>
      </c>
      <c r="G145" s="29" t="n">
        <f aca="false">Inputs!$B$5*D145</f>
        <v>122000</v>
      </c>
      <c r="H145" s="29" t="n">
        <f aca="false">Inputs!$B$6*E145</f>
        <v>-63000.0000000001</v>
      </c>
      <c r="I145" s="29" t="n">
        <f aca="false">G145+H145</f>
        <v>59000.0000000002</v>
      </c>
      <c r="J145" s="29" t="n">
        <f aca="false">J144+I145</f>
        <v>399000</v>
      </c>
    </row>
    <row r="146" customFormat="false" ht="15" hidden="false" customHeight="false" outlineLevel="0" collapsed="false">
      <c r="A146" s="26" t="n">
        <v>36815</v>
      </c>
      <c r="B146" s="27" t="n">
        <v>33.18</v>
      </c>
      <c r="C146" s="27" t="n">
        <v>32.03</v>
      </c>
      <c r="D146" s="28" t="n">
        <f aca="false">B146-B145</f>
        <v>-0.0200000000000031</v>
      </c>
      <c r="E146" s="28" t="n">
        <f aca="false">C146-C145</f>
        <v>0.780000000000001</v>
      </c>
      <c r="F146" s="29" t="n">
        <f aca="false">Inputs!$B$5*B146+Inputs!$B$6*C146</f>
        <v>1716500</v>
      </c>
      <c r="G146" s="29" t="n">
        <f aca="false">Inputs!$B$5*D146</f>
        <v>-2000.00000000031</v>
      </c>
      <c r="H146" s="29" t="n">
        <f aca="false">Inputs!$B$6*E146</f>
        <v>-39000.0000000001</v>
      </c>
      <c r="I146" s="29" t="n">
        <f aca="false">G146+H146</f>
        <v>-41000.0000000004</v>
      </c>
      <c r="J146" s="29" t="n">
        <f aca="false">J145+I146</f>
        <v>358000</v>
      </c>
    </row>
    <row r="147" customFormat="false" ht="15" hidden="false" customHeight="false" outlineLevel="0" collapsed="false">
      <c r="A147" s="26" t="n">
        <v>36816</v>
      </c>
      <c r="B147" s="27" t="n">
        <v>33.36</v>
      </c>
      <c r="C147" s="27" t="n">
        <v>30.38</v>
      </c>
      <c r="D147" s="28" t="n">
        <f aca="false">B147-B146</f>
        <v>0.18</v>
      </c>
      <c r="E147" s="28" t="n">
        <f aca="false">C147-C146</f>
        <v>-1.65</v>
      </c>
      <c r="F147" s="29" t="n">
        <f aca="false">Inputs!$B$5*B147+Inputs!$B$6*C147</f>
        <v>1817000</v>
      </c>
      <c r="G147" s="29" t="n">
        <f aca="false">Inputs!$B$5*D147</f>
        <v>18000</v>
      </c>
      <c r="H147" s="29" t="n">
        <f aca="false">Inputs!$B$6*E147</f>
        <v>82500.0000000001</v>
      </c>
      <c r="I147" s="29" t="n">
        <f aca="false">G147+H147</f>
        <v>100500</v>
      </c>
      <c r="J147" s="29" t="n">
        <f aca="false">J146+I147</f>
        <v>458500</v>
      </c>
    </row>
    <row r="148" customFormat="false" ht="15" hidden="false" customHeight="false" outlineLevel="0" collapsed="false">
      <c r="A148" s="26" t="n">
        <v>36817</v>
      </c>
      <c r="B148" s="27" t="n">
        <v>33.51</v>
      </c>
      <c r="C148" s="27" t="n">
        <v>30.98</v>
      </c>
      <c r="D148" s="28" t="n">
        <f aca="false">B148-B147</f>
        <v>0.149999999999999</v>
      </c>
      <c r="E148" s="28" t="n">
        <f aca="false">C148-C147</f>
        <v>0.600000000000001</v>
      </c>
      <c r="F148" s="29" t="n">
        <f aca="false">Inputs!$B$5*B148+Inputs!$B$6*C148</f>
        <v>1802000</v>
      </c>
      <c r="G148" s="29" t="n">
        <f aca="false">Inputs!$B$5*D148</f>
        <v>14999.9999999999</v>
      </c>
      <c r="H148" s="29" t="n">
        <f aca="false">Inputs!$B$6*E148</f>
        <v>-30000.0000000001</v>
      </c>
      <c r="I148" s="29" t="n">
        <f aca="false">G148+H148</f>
        <v>-15000.0000000002</v>
      </c>
      <c r="J148" s="29" t="n">
        <f aca="false">J147+I148</f>
        <v>443499.999999999</v>
      </c>
    </row>
    <row r="149" customFormat="false" ht="15" hidden="false" customHeight="false" outlineLevel="0" collapsed="false">
      <c r="A149" s="26" t="n">
        <v>36819</v>
      </c>
      <c r="B149" s="27" t="n">
        <v>34.31</v>
      </c>
      <c r="C149" s="27" t="n">
        <v>30.16</v>
      </c>
      <c r="D149" s="28" t="n">
        <f aca="false">B149-B148</f>
        <v>0.800000000000004</v>
      </c>
      <c r="E149" s="28" t="n">
        <f aca="false">C149-C148</f>
        <v>-0.82</v>
      </c>
      <c r="F149" s="29" t="n">
        <f aca="false">Inputs!$B$5*B149+Inputs!$B$6*C149</f>
        <v>1923000</v>
      </c>
      <c r="G149" s="29" t="n">
        <f aca="false">Inputs!$B$5*D149</f>
        <v>80000.0000000004</v>
      </c>
      <c r="H149" s="29" t="n">
        <f aca="false">Inputs!$B$6*E149</f>
        <v>41000</v>
      </c>
      <c r="I149" s="29" t="n">
        <f aca="false">G149+H149</f>
        <v>121000</v>
      </c>
      <c r="J149" s="29" t="n">
        <f aca="false">J148+I149</f>
        <v>564500</v>
      </c>
    </row>
    <row r="150" customFormat="false" ht="15" hidden="false" customHeight="false" outlineLevel="0" collapsed="false">
      <c r="A150" s="26" t="n">
        <v>36823</v>
      </c>
      <c r="B150" s="27" t="n">
        <v>34.53</v>
      </c>
      <c r="C150" s="27" t="n">
        <v>31.81</v>
      </c>
      <c r="D150" s="28" t="n">
        <f aca="false">B150-B149</f>
        <v>0.219999999999999</v>
      </c>
      <c r="E150" s="28" t="n">
        <f aca="false">C150-C149</f>
        <v>1.65</v>
      </c>
      <c r="F150" s="29" t="n">
        <f aca="false">Inputs!$B$5*B150+Inputs!$B$6*C150</f>
        <v>1862500</v>
      </c>
      <c r="G150" s="29" t="n">
        <f aca="false">Inputs!$B$5*D150</f>
        <v>21999.9999999999</v>
      </c>
      <c r="H150" s="29" t="n">
        <f aca="false">Inputs!$B$6*E150</f>
        <v>-82499.9999999999</v>
      </c>
      <c r="I150" s="29" t="n">
        <f aca="false">G150+H150</f>
        <v>-60500</v>
      </c>
      <c r="J150" s="29" t="n">
        <f aca="false">J149+I150</f>
        <v>504000</v>
      </c>
    </row>
    <row r="151" customFormat="false" ht="15" hidden="false" customHeight="false" outlineLevel="0" collapsed="false">
      <c r="A151" s="26" t="n">
        <v>36824</v>
      </c>
      <c r="B151" s="27" t="n">
        <v>33.62</v>
      </c>
      <c r="C151" s="27" t="n">
        <v>31.17</v>
      </c>
      <c r="D151" s="28" t="n">
        <f aca="false">B151-B150</f>
        <v>-0.910000000000004</v>
      </c>
      <c r="E151" s="28" t="n">
        <f aca="false">C151-C150</f>
        <v>-0.639999999999997</v>
      </c>
      <c r="F151" s="29" t="n">
        <f aca="false">Inputs!$B$5*B151+Inputs!$B$6*C151</f>
        <v>1803500</v>
      </c>
      <c r="G151" s="29" t="n">
        <f aca="false">Inputs!$B$5*D151</f>
        <v>-91000.0000000004</v>
      </c>
      <c r="H151" s="29" t="n">
        <f aca="false">Inputs!$B$6*E151</f>
        <v>31999.9999999999</v>
      </c>
      <c r="I151" s="29" t="n">
        <f aca="false">G151+H151</f>
        <v>-59000.0000000005</v>
      </c>
      <c r="J151" s="29" t="n">
        <f aca="false">J150+I151</f>
        <v>444999.999999999</v>
      </c>
    </row>
    <row r="152" customFormat="false" ht="15" hidden="false" customHeight="false" outlineLevel="0" collapsed="false">
      <c r="A152" s="26" t="n">
        <v>36825</v>
      </c>
      <c r="B152" s="27" t="n">
        <v>33.75</v>
      </c>
      <c r="C152" s="27" t="n">
        <v>31.48</v>
      </c>
      <c r="D152" s="28" t="n">
        <f aca="false">B152-B151</f>
        <v>0.130000000000003</v>
      </c>
      <c r="E152" s="28" t="n">
        <f aca="false">C152-C151</f>
        <v>0.309999999999999</v>
      </c>
      <c r="F152" s="29" t="n">
        <f aca="false">Inputs!$B$5*B152+Inputs!$B$6*C152</f>
        <v>1801000</v>
      </c>
      <c r="G152" s="29" t="n">
        <f aca="false">Inputs!$B$5*D152</f>
        <v>13000.0000000003</v>
      </c>
      <c r="H152" s="29" t="n">
        <f aca="false">Inputs!$B$6*E152</f>
        <v>-15499.9999999999</v>
      </c>
      <c r="I152" s="29" t="n">
        <f aca="false">G152+H152</f>
        <v>-2499.99999999968</v>
      </c>
      <c r="J152" s="29" t="n">
        <f aca="false">J151+I152</f>
        <v>442500</v>
      </c>
    </row>
    <row r="153" customFormat="false" ht="15" hidden="false" customHeight="false" outlineLevel="0" collapsed="false">
      <c r="A153" s="26" t="n">
        <v>36826</v>
      </c>
      <c r="B153" s="27" t="n">
        <v>32.78</v>
      </c>
      <c r="C153" s="27" t="n">
        <v>31.31</v>
      </c>
      <c r="D153" s="28" t="n">
        <f aca="false">B153-B152</f>
        <v>-0.969999999999999</v>
      </c>
      <c r="E153" s="28" t="n">
        <f aca="false">C153-C152</f>
        <v>-0.170000000000002</v>
      </c>
      <c r="F153" s="29" t="n">
        <f aca="false">Inputs!$B$5*B153+Inputs!$B$6*C153</f>
        <v>1712500</v>
      </c>
      <c r="G153" s="29" t="n">
        <f aca="false">Inputs!$B$5*D153</f>
        <v>-96999.9999999999</v>
      </c>
      <c r="H153" s="29" t="n">
        <f aca="false">Inputs!$B$6*E153</f>
        <v>8500.00000000009</v>
      </c>
      <c r="I153" s="29" t="n">
        <f aca="false">G153+H153</f>
        <v>-88499.9999999998</v>
      </c>
      <c r="J153" s="29" t="n">
        <f aca="false">J152+I153</f>
        <v>354000</v>
      </c>
    </row>
    <row r="154" customFormat="false" ht="15" hidden="false" customHeight="false" outlineLevel="0" collapsed="false">
      <c r="A154" s="26" t="n">
        <v>36830</v>
      </c>
      <c r="B154" s="27" t="n">
        <v>32.7</v>
      </c>
      <c r="C154" s="27" t="n">
        <v>30.15</v>
      </c>
      <c r="D154" s="28" t="n">
        <f aca="false">B154-B153</f>
        <v>-0.0799999999999983</v>
      </c>
      <c r="E154" s="28" t="n">
        <f aca="false">C154-C153</f>
        <v>-1.16</v>
      </c>
      <c r="F154" s="29" t="n">
        <f aca="false">Inputs!$B$5*B154+Inputs!$B$6*C154</f>
        <v>1762500</v>
      </c>
      <c r="G154" s="29" t="n">
        <f aca="false">Inputs!$B$5*D154</f>
        <v>-7999.99999999983</v>
      </c>
      <c r="H154" s="29" t="n">
        <f aca="false">Inputs!$B$6*E154</f>
        <v>58000</v>
      </c>
      <c r="I154" s="29" t="n">
        <f aca="false">G154+H154</f>
        <v>50000.0000000002</v>
      </c>
      <c r="J154" s="29" t="n">
        <f aca="false">J153+I154</f>
        <v>404000</v>
      </c>
    </row>
    <row r="155" customFormat="false" ht="15" hidden="false" customHeight="false" outlineLevel="0" collapsed="false">
      <c r="A155" s="26" t="n">
        <v>36831</v>
      </c>
      <c r="B155" s="27" t="n">
        <v>33.14</v>
      </c>
      <c r="C155" s="27" t="n">
        <v>31.62</v>
      </c>
      <c r="D155" s="28" t="n">
        <f aca="false">B155-B154</f>
        <v>0.439999999999998</v>
      </c>
      <c r="E155" s="28" t="n">
        <f aca="false">C155-C154</f>
        <v>1.47</v>
      </c>
      <c r="F155" s="29" t="n">
        <f aca="false">Inputs!$B$5*B155+Inputs!$B$6*C155</f>
        <v>1733000</v>
      </c>
      <c r="G155" s="29" t="n">
        <f aca="false">Inputs!$B$5*D155</f>
        <v>43999.9999999998</v>
      </c>
      <c r="H155" s="29" t="n">
        <f aca="false">Inputs!$B$6*E155</f>
        <v>-73500.0000000001</v>
      </c>
      <c r="I155" s="29" t="n">
        <f aca="false">G155+H155</f>
        <v>-29500.0000000003</v>
      </c>
      <c r="J155" s="29" t="n">
        <f aca="false">J154+I155</f>
        <v>374500</v>
      </c>
    </row>
    <row r="156" customFormat="false" ht="15" hidden="false" customHeight="false" outlineLevel="0" collapsed="false">
      <c r="A156" s="26" t="n">
        <v>36832</v>
      </c>
      <c r="B156" s="27" t="n">
        <v>32.59</v>
      </c>
      <c r="C156" s="27" t="n">
        <v>30.81</v>
      </c>
      <c r="D156" s="28" t="n">
        <f aca="false">B156-B155</f>
        <v>-0.549999999999997</v>
      </c>
      <c r="E156" s="28" t="n">
        <f aca="false">C156-C155</f>
        <v>-0.810000000000002</v>
      </c>
      <c r="F156" s="29" t="n">
        <f aca="false">Inputs!$B$5*B156+Inputs!$B$6*C156</f>
        <v>1718500</v>
      </c>
      <c r="G156" s="29" t="n">
        <f aca="false">Inputs!$B$5*D156</f>
        <v>-54999.9999999997</v>
      </c>
      <c r="H156" s="29" t="n">
        <f aca="false">Inputs!$B$6*E156</f>
        <v>40500.0000000001</v>
      </c>
      <c r="I156" s="29" t="n">
        <f aca="false">G156+H156</f>
        <v>-14499.9999999996</v>
      </c>
      <c r="J156" s="29" t="n">
        <f aca="false">J155+I156</f>
        <v>360000</v>
      </c>
    </row>
    <row r="157" customFormat="false" ht="15" hidden="false" customHeight="false" outlineLevel="0" collapsed="false">
      <c r="A157" s="26" t="n">
        <v>36833</v>
      </c>
      <c r="B157" s="27" t="n">
        <v>32.62</v>
      </c>
      <c r="C157" s="27" t="n">
        <v>30.81</v>
      </c>
      <c r="D157" s="28" t="n">
        <f aca="false">B157-B156</f>
        <v>0.029999999999994</v>
      </c>
      <c r="E157" s="28" t="n">
        <f aca="false">C157-C156</f>
        <v>0</v>
      </c>
      <c r="F157" s="29" t="n">
        <f aca="false">Inputs!$B$5*B157+Inputs!$B$6*C157</f>
        <v>1721500</v>
      </c>
      <c r="G157" s="29" t="n">
        <f aca="false">Inputs!$B$5*D157</f>
        <v>2999.9999999994</v>
      </c>
      <c r="H157" s="29" t="n">
        <f aca="false">Inputs!$B$6*E157</f>
        <v>-0</v>
      </c>
      <c r="I157" s="29" t="n">
        <f aca="false">G157+H157</f>
        <v>2999.9999999994</v>
      </c>
      <c r="J157" s="29" t="n">
        <f aca="false">J156+I157</f>
        <v>363000</v>
      </c>
    </row>
    <row r="158" customFormat="false" ht="15" hidden="false" customHeight="false" outlineLevel="0" collapsed="false">
      <c r="A158" s="26" t="n">
        <v>36837</v>
      </c>
      <c r="B158" s="27" t="n">
        <v>33.44</v>
      </c>
      <c r="C158" s="27" t="n">
        <v>31.59</v>
      </c>
      <c r="D158" s="28" t="n">
        <f aca="false">B158-B157</f>
        <v>0.82</v>
      </c>
      <c r="E158" s="28" t="n">
        <f aca="false">C158-C157</f>
        <v>0.780000000000001</v>
      </c>
      <c r="F158" s="29" t="n">
        <f aca="false">Inputs!$B$5*B158+Inputs!$B$6*C158</f>
        <v>1764500</v>
      </c>
      <c r="G158" s="29" t="n">
        <f aca="false">Inputs!$B$5*D158</f>
        <v>82000</v>
      </c>
      <c r="H158" s="29" t="n">
        <f aca="false">Inputs!$B$6*E158</f>
        <v>-39000.0000000001</v>
      </c>
      <c r="I158" s="29" t="n">
        <f aca="false">G158+H158</f>
        <v>43000</v>
      </c>
      <c r="J158" s="29" t="n">
        <f aca="false">J157+I158</f>
        <v>406000</v>
      </c>
    </row>
    <row r="159" customFormat="false" ht="15" hidden="false" customHeight="false" outlineLevel="0" collapsed="false">
      <c r="A159" s="26" t="n">
        <v>36840</v>
      </c>
      <c r="B159" s="27" t="n">
        <v>34.05</v>
      </c>
      <c r="C159" s="27" t="n">
        <v>32.26</v>
      </c>
      <c r="D159" s="28" t="n">
        <f aca="false">B159-B158</f>
        <v>0.609999999999999</v>
      </c>
      <c r="E159" s="28" t="n">
        <f aca="false">C159-C158</f>
        <v>0.669999999999998</v>
      </c>
      <c r="F159" s="29" t="n">
        <f aca="false">Inputs!$B$5*B159+Inputs!$B$6*C159</f>
        <v>1792000</v>
      </c>
      <c r="G159" s="29" t="n">
        <f aca="false">Inputs!$B$5*D159</f>
        <v>60999.9999999999</v>
      </c>
      <c r="H159" s="29" t="n">
        <f aca="false">Inputs!$B$6*E159</f>
        <v>-33499.9999999999</v>
      </c>
      <c r="I159" s="29" t="n">
        <f aca="false">G159+H159</f>
        <v>27500</v>
      </c>
      <c r="J159" s="29" t="n">
        <f aca="false">J158+I159</f>
        <v>433500</v>
      </c>
    </row>
    <row r="160" customFormat="false" ht="15" hidden="false" customHeight="false" outlineLevel="0" collapsed="false">
      <c r="A160" s="26" t="n">
        <v>36844</v>
      </c>
      <c r="B160" s="27" t="n">
        <v>34.72</v>
      </c>
      <c r="C160" s="27" t="n">
        <v>33.05</v>
      </c>
      <c r="D160" s="28" t="n">
        <f aca="false">B160-B159</f>
        <v>0.670000000000002</v>
      </c>
      <c r="E160" s="28" t="n">
        <f aca="false">C160-C159</f>
        <v>0.789999999999999</v>
      </c>
      <c r="F160" s="29" t="n">
        <f aca="false">Inputs!$B$5*B160+Inputs!$B$6*C160</f>
        <v>1819500</v>
      </c>
      <c r="G160" s="29" t="n">
        <f aca="false">Inputs!$B$5*D160</f>
        <v>67000.0000000002</v>
      </c>
      <c r="H160" s="29" t="n">
        <f aca="false">Inputs!$B$6*E160</f>
        <v>-39500</v>
      </c>
      <c r="I160" s="29" t="n">
        <f aca="false">G160+H160</f>
        <v>27500.0000000002</v>
      </c>
      <c r="J160" s="29" t="n">
        <f aca="false">J159+I160</f>
        <v>461000</v>
      </c>
    </row>
    <row r="161" customFormat="false" ht="15" hidden="false" customHeight="false" outlineLevel="0" collapsed="false">
      <c r="A161" s="26" t="n">
        <v>36845</v>
      </c>
      <c r="B161" s="27" t="n">
        <v>35.54</v>
      </c>
      <c r="C161" s="27" t="n">
        <v>33.82</v>
      </c>
      <c r="D161" s="28" t="n">
        <f aca="false">B161-B160</f>
        <v>0.82</v>
      </c>
      <c r="E161" s="28" t="n">
        <f aca="false">C161-C160</f>
        <v>0.770000000000003</v>
      </c>
      <c r="F161" s="29" t="n">
        <f aca="false">Inputs!$B$5*B161+Inputs!$B$6*C161</f>
        <v>1863000</v>
      </c>
      <c r="G161" s="29" t="n">
        <f aca="false">Inputs!$B$5*D161</f>
        <v>82000</v>
      </c>
      <c r="H161" s="29" t="n">
        <f aca="false">Inputs!$B$6*E161</f>
        <v>-38500.0000000002</v>
      </c>
      <c r="I161" s="29" t="n">
        <f aca="false">G161+H161</f>
        <v>43499.9999999999</v>
      </c>
      <c r="J161" s="29" t="n">
        <f aca="false">J160+I161</f>
        <v>504500</v>
      </c>
    </row>
    <row r="162" customFormat="false" ht="15" hidden="false" customHeight="false" outlineLevel="0" collapsed="false">
      <c r="A162" s="26" t="n">
        <v>36846</v>
      </c>
      <c r="B162" s="27" t="n">
        <v>34.84</v>
      </c>
      <c r="C162" s="27" t="n">
        <v>34.16</v>
      </c>
      <c r="D162" s="28" t="n">
        <f aca="false">B162-B161</f>
        <v>-0.699999999999996</v>
      </c>
      <c r="E162" s="28" t="n">
        <f aca="false">C162-C161</f>
        <v>0.339999999999996</v>
      </c>
      <c r="F162" s="29" t="n">
        <f aca="false">Inputs!$B$5*B162+Inputs!$B$6*C162</f>
        <v>1776000</v>
      </c>
      <c r="G162" s="29" t="n">
        <f aca="false">Inputs!$B$5*D162</f>
        <v>-69999.9999999996</v>
      </c>
      <c r="H162" s="29" t="n">
        <f aca="false">Inputs!$B$6*E162</f>
        <v>-16999.9999999998</v>
      </c>
      <c r="I162" s="29" t="n">
        <f aca="false">G162+H162</f>
        <v>-86999.9999999994</v>
      </c>
      <c r="J162" s="29" t="n">
        <f aca="false">J161+I162</f>
        <v>417500</v>
      </c>
    </row>
    <row r="163" customFormat="false" ht="15" hidden="false" customHeight="false" outlineLevel="0" collapsed="false">
      <c r="A163" s="26" t="n">
        <v>36847</v>
      </c>
      <c r="B163" s="27" t="n">
        <v>35.62</v>
      </c>
      <c r="C163" s="27" t="n">
        <v>33.09</v>
      </c>
      <c r="D163" s="28" t="n">
        <f aca="false">B163-B162</f>
        <v>0.779999999999994</v>
      </c>
      <c r="E163" s="28" t="n">
        <f aca="false">C163-C162</f>
        <v>-1.06999999999999</v>
      </c>
      <c r="F163" s="29" t="n">
        <f aca="false">Inputs!$B$5*B163+Inputs!$B$6*C163</f>
        <v>1907500</v>
      </c>
      <c r="G163" s="29" t="n">
        <f aca="false">Inputs!$B$5*D163</f>
        <v>77999.9999999994</v>
      </c>
      <c r="H163" s="29" t="n">
        <f aca="false">Inputs!$B$6*E163</f>
        <v>53499.9999999997</v>
      </c>
      <c r="I163" s="29" t="n">
        <f aca="false">G163+H163</f>
        <v>131499.999999999</v>
      </c>
      <c r="J163" s="29" t="n">
        <f aca="false">J162+I163</f>
        <v>548999.999999999</v>
      </c>
    </row>
    <row r="164" customFormat="false" ht="15" hidden="false" customHeight="false" outlineLevel="0" collapsed="false">
      <c r="A164" s="26" t="n">
        <v>36850</v>
      </c>
      <c r="B164" s="27" t="n">
        <v>35.98</v>
      </c>
      <c r="C164" s="27" t="n">
        <v>34.23</v>
      </c>
      <c r="D164" s="28" t="n">
        <f aca="false">B164-B163</f>
        <v>0.359999999999999</v>
      </c>
      <c r="E164" s="28" t="n">
        <f aca="false">C164-C163</f>
        <v>1.13999999999999</v>
      </c>
      <c r="F164" s="29" t="n">
        <f aca="false">Inputs!$B$5*B164+Inputs!$B$6*C164</f>
        <v>1886500</v>
      </c>
      <c r="G164" s="29" t="n">
        <f aca="false">Inputs!$B$5*D164</f>
        <v>35999.9999999999</v>
      </c>
      <c r="H164" s="29" t="n">
        <f aca="false">Inputs!$B$6*E164</f>
        <v>-56999.9999999997</v>
      </c>
      <c r="I164" s="29" t="n">
        <f aca="false">G164+H164</f>
        <v>-20999.9999999997</v>
      </c>
      <c r="J164" s="29" t="n">
        <f aca="false">J163+I164</f>
        <v>528000</v>
      </c>
    </row>
    <row r="165" customFormat="false" ht="15" hidden="false" customHeight="false" outlineLevel="0" collapsed="false">
      <c r="A165" s="26" t="n">
        <v>36851</v>
      </c>
      <c r="B165" s="27" t="n">
        <v>35.54</v>
      </c>
      <c r="C165" s="27" t="n">
        <v>33.33</v>
      </c>
      <c r="D165" s="28" t="n">
        <f aca="false">B165-B164</f>
        <v>-0.439999999999998</v>
      </c>
      <c r="E165" s="28" t="n">
        <f aca="false">C165-C164</f>
        <v>-0.899999999999999</v>
      </c>
      <c r="F165" s="29" t="n">
        <f aca="false">Inputs!$B$5*B165+Inputs!$B$6*C165</f>
        <v>1887500</v>
      </c>
      <c r="G165" s="29" t="n">
        <f aca="false">Inputs!$B$5*D165</f>
        <v>-43999.9999999998</v>
      </c>
      <c r="H165" s="29" t="n">
        <f aca="false">Inputs!$B$6*E165</f>
        <v>44999.9999999999</v>
      </c>
      <c r="I165" s="29" t="n">
        <f aca="false">G165+H165</f>
        <v>1000.00000000015</v>
      </c>
      <c r="J165" s="29" t="n">
        <f aca="false">J164+I165</f>
        <v>529000</v>
      </c>
    </row>
    <row r="166" customFormat="false" ht="15" hidden="false" customHeight="false" outlineLevel="0" collapsed="false">
      <c r="A166" s="26" t="n">
        <v>36852</v>
      </c>
      <c r="B166" s="27" t="n">
        <v>36.06</v>
      </c>
      <c r="C166" s="27" t="n">
        <v>33.11</v>
      </c>
      <c r="D166" s="28" t="n">
        <f aca="false">B166-B165</f>
        <v>0.520000000000003</v>
      </c>
      <c r="E166" s="28" t="n">
        <f aca="false">C166-C165</f>
        <v>-0.219999999999999</v>
      </c>
      <c r="F166" s="29" t="n">
        <f aca="false">Inputs!$B$5*B166+Inputs!$B$6*C166</f>
        <v>1950500</v>
      </c>
      <c r="G166" s="29" t="n">
        <f aca="false">Inputs!$B$5*D166</f>
        <v>52000.0000000003</v>
      </c>
      <c r="H166" s="29" t="n">
        <f aca="false">Inputs!$B$6*E166</f>
        <v>10999.9999999999</v>
      </c>
      <c r="I166" s="29" t="n">
        <f aca="false">G166+H166</f>
        <v>63000.0000000003</v>
      </c>
      <c r="J166" s="29" t="n">
        <f aca="false">J165+I166</f>
        <v>592000</v>
      </c>
    </row>
    <row r="167" customFormat="false" ht="15" hidden="false" customHeight="false" outlineLevel="0" collapsed="false">
      <c r="A167" s="26" t="n">
        <v>36857</v>
      </c>
      <c r="B167" s="27" t="n">
        <v>36.24</v>
      </c>
      <c r="C167" s="27" t="n">
        <v>33.47</v>
      </c>
      <c r="D167" s="28" t="n">
        <f aca="false">B167-B166</f>
        <v>0.18</v>
      </c>
      <c r="E167" s="28" t="n">
        <f aca="false">C167-C166</f>
        <v>0.359999999999999</v>
      </c>
      <c r="F167" s="29" t="n">
        <f aca="false">Inputs!$B$5*B167+Inputs!$B$6*C167</f>
        <v>1950500</v>
      </c>
      <c r="G167" s="29" t="n">
        <f aca="false">Inputs!$B$5*D167</f>
        <v>18000</v>
      </c>
      <c r="H167" s="29" t="n">
        <f aca="false">Inputs!$B$6*E167</f>
        <v>-18000</v>
      </c>
      <c r="I167" s="29" t="n">
        <f aca="false">G167+H167</f>
        <v>0</v>
      </c>
      <c r="J167" s="29" t="n">
        <f aca="false">J166+I167</f>
        <v>592000</v>
      </c>
    </row>
    <row r="168" customFormat="false" ht="15" hidden="false" customHeight="false" outlineLevel="0" collapsed="false">
      <c r="A168" s="26" t="n">
        <v>36858</v>
      </c>
      <c r="B168" s="27" t="n">
        <v>34.02</v>
      </c>
      <c r="C168" s="27" t="n">
        <v>32.59</v>
      </c>
      <c r="D168" s="28" t="n">
        <f aca="false">B168-B167</f>
        <v>-2.22</v>
      </c>
      <c r="E168" s="28" t="n">
        <f aca="false">C168-C167</f>
        <v>-0.879999999999996</v>
      </c>
      <c r="F168" s="29" t="n">
        <f aca="false">Inputs!$B$5*B168+Inputs!$B$6*C168</f>
        <v>1772500</v>
      </c>
      <c r="G168" s="29" t="n">
        <f aca="false">Inputs!$B$5*D168</f>
        <v>-222000</v>
      </c>
      <c r="H168" s="29" t="n">
        <f aca="false">Inputs!$B$6*E168</f>
        <v>43999.9999999998</v>
      </c>
      <c r="I168" s="29" t="n">
        <f aca="false">G168+H168</f>
        <v>-178000</v>
      </c>
      <c r="J168" s="29" t="n">
        <f aca="false">J167+I168</f>
        <v>414000</v>
      </c>
    </row>
    <row r="169" customFormat="false" ht="15" hidden="false" customHeight="false" outlineLevel="0" collapsed="false">
      <c r="A169" s="26" t="n">
        <v>36860</v>
      </c>
      <c r="B169" s="27" t="n">
        <v>33.61</v>
      </c>
      <c r="C169" s="27" t="n">
        <v>32.53</v>
      </c>
      <c r="D169" s="28" t="n">
        <f aca="false">B169-B168</f>
        <v>-0.410000000000004</v>
      </c>
      <c r="E169" s="28" t="n">
        <f aca="false">C169-C168</f>
        <v>-0.0600000000000023</v>
      </c>
      <c r="F169" s="29" t="n">
        <f aca="false">Inputs!$B$5*B169+Inputs!$B$6*C169</f>
        <v>1734500</v>
      </c>
      <c r="G169" s="29" t="n">
        <f aca="false">Inputs!$B$5*D169</f>
        <v>-41000.0000000004</v>
      </c>
      <c r="H169" s="29" t="n">
        <f aca="false">Inputs!$B$6*E169</f>
        <v>3000.00000000011</v>
      </c>
      <c r="I169" s="29" t="n">
        <f aca="false">G169+H169</f>
        <v>-38000.0000000003</v>
      </c>
      <c r="J169" s="29" t="n">
        <f aca="false">J168+I169</f>
        <v>376000</v>
      </c>
    </row>
    <row r="170" customFormat="false" ht="15" hidden="false" customHeight="false" outlineLevel="0" collapsed="false">
      <c r="A170" s="26" t="n">
        <v>36861</v>
      </c>
      <c r="B170" s="27" t="n">
        <v>32.06</v>
      </c>
      <c r="C170" s="27" t="n">
        <v>31.59</v>
      </c>
      <c r="D170" s="28" t="n">
        <f aca="false">B170-B169</f>
        <v>-1.55</v>
      </c>
      <c r="E170" s="28" t="n">
        <f aca="false">C170-C169</f>
        <v>-0.940000000000001</v>
      </c>
      <c r="F170" s="29" t="n">
        <f aca="false">Inputs!$B$5*B170+Inputs!$B$6*C170</f>
        <v>1626500</v>
      </c>
      <c r="G170" s="29" t="n">
        <f aca="false">Inputs!$B$5*D170</f>
        <v>-155000</v>
      </c>
      <c r="H170" s="29" t="n">
        <f aca="false">Inputs!$B$6*E170</f>
        <v>47000.0000000001</v>
      </c>
      <c r="I170" s="29" t="n">
        <f aca="false">G170+H170</f>
        <v>-108000</v>
      </c>
      <c r="J170" s="29" t="n">
        <f aca="false">J169+I170</f>
        <v>268000</v>
      </c>
    </row>
    <row r="171" customFormat="false" ht="15" hidden="false" customHeight="false" outlineLevel="0" collapsed="false">
      <c r="A171" s="26" t="n">
        <v>36864</v>
      </c>
      <c r="B171" s="27" t="n">
        <v>31.28</v>
      </c>
      <c r="C171" s="27" t="n">
        <v>30.37</v>
      </c>
      <c r="D171" s="28" t="n">
        <f aca="false">B171-B170</f>
        <v>-0.780000000000001</v>
      </c>
      <c r="E171" s="28" t="n">
        <f aca="false">C171-C170</f>
        <v>-1.22</v>
      </c>
      <c r="F171" s="29" t="n">
        <f aca="false">Inputs!$B$5*B171+Inputs!$B$6*C171</f>
        <v>1609500</v>
      </c>
      <c r="G171" s="29" t="n">
        <f aca="false">Inputs!$B$5*D171</f>
        <v>-78000.0000000001</v>
      </c>
      <c r="H171" s="29" t="n">
        <f aca="false">Inputs!$B$6*E171</f>
        <v>60999.9999999999</v>
      </c>
      <c r="I171" s="29" t="n">
        <f aca="false">G171+H171</f>
        <v>-17000.0000000002</v>
      </c>
      <c r="J171" s="29" t="n">
        <f aca="false">J170+I171</f>
        <v>251000</v>
      </c>
    </row>
    <row r="172" customFormat="false" ht="15" hidden="false" customHeight="false" outlineLevel="0" collapsed="false">
      <c r="A172" s="26" t="n">
        <v>36866</v>
      </c>
      <c r="B172" s="27" t="n">
        <v>30.24</v>
      </c>
      <c r="C172" s="27" t="n">
        <v>27.47</v>
      </c>
      <c r="D172" s="28" t="n">
        <f aca="false">B172-B171</f>
        <v>-1.04</v>
      </c>
      <c r="E172" s="28" t="n">
        <f aca="false">C172-C171</f>
        <v>-2.9</v>
      </c>
      <c r="F172" s="29" t="n">
        <f aca="false">Inputs!$B$5*B172+Inputs!$B$6*C172</f>
        <v>1650500</v>
      </c>
      <c r="G172" s="29" t="n">
        <f aca="false">Inputs!$B$5*D172</f>
        <v>-104000</v>
      </c>
      <c r="H172" s="29" t="n">
        <f aca="false">Inputs!$B$6*E172</f>
        <v>145000</v>
      </c>
      <c r="I172" s="29" t="n">
        <f aca="false">G172+H172</f>
        <v>40999.9999999998</v>
      </c>
      <c r="J172" s="29" t="n">
        <f aca="false">J171+I172</f>
        <v>292000</v>
      </c>
    </row>
    <row r="173" customFormat="false" ht="15" hidden="false" customHeight="false" outlineLevel="0" collapsed="false">
      <c r="A173" s="26" t="n">
        <v>36871</v>
      </c>
      <c r="B173" s="27" t="n">
        <v>29.75</v>
      </c>
      <c r="C173" s="27" t="n">
        <v>27.28</v>
      </c>
      <c r="D173" s="28" t="n">
        <f aca="false">B173-B172</f>
        <v>-0.489999999999998</v>
      </c>
      <c r="E173" s="28" t="n">
        <f aca="false">C173-C172</f>
        <v>-0.189999999999998</v>
      </c>
      <c r="F173" s="29" t="n">
        <f aca="false">Inputs!$B$5*B173+Inputs!$B$6*C173</f>
        <v>1611000</v>
      </c>
      <c r="G173" s="29" t="n">
        <f aca="false">Inputs!$B$5*D173</f>
        <v>-48999.9999999999</v>
      </c>
      <c r="H173" s="29" t="n">
        <f aca="false">Inputs!$B$6*E173</f>
        <v>9499.99999999989</v>
      </c>
      <c r="I173" s="29" t="n">
        <f aca="false">G173+H173</f>
        <v>-39500</v>
      </c>
      <c r="J173" s="29" t="n">
        <f aca="false">J172+I173</f>
        <v>252500</v>
      </c>
    </row>
    <row r="174" customFormat="false" ht="15" hidden="false" customHeight="false" outlineLevel="0" collapsed="false">
      <c r="A174" s="26" t="n">
        <v>36875</v>
      </c>
      <c r="B174" s="27" t="n">
        <v>28.86</v>
      </c>
      <c r="C174" s="27" t="n">
        <v>24.44</v>
      </c>
      <c r="D174" s="28" t="n">
        <f aca="false">B174-B173</f>
        <v>-0.890000000000001</v>
      </c>
      <c r="E174" s="28" t="n">
        <f aca="false">C174-C173</f>
        <v>-2.84</v>
      </c>
      <c r="F174" s="29" t="n">
        <f aca="false">Inputs!$B$5*B174+Inputs!$B$6*C174</f>
        <v>1664000</v>
      </c>
      <c r="G174" s="29" t="n">
        <f aca="false">Inputs!$B$5*D174</f>
        <v>-89000.0000000001</v>
      </c>
      <c r="H174" s="29" t="n">
        <f aca="false">Inputs!$B$6*E174</f>
        <v>142000</v>
      </c>
      <c r="I174" s="29" t="n">
        <f aca="false">G174+H174</f>
        <v>52999.9999999999</v>
      </c>
      <c r="J174" s="29" t="n">
        <f aca="false">J173+I174</f>
        <v>305500</v>
      </c>
    </row>
    <row r="175" customFormat="false" ht="15" hidden="false" customHeight="false" outlineLevel="0" collapsed="false">
      <c r="A175" s="26" t="n">
        <v>36878</v>
      </c>
      <c r="B175" s="27" t="n">
        <v>29.52</v>
      </c>
      <c r="C175" s="27" t="n">
        <v>25.11</v>
      </c>
      <c r="D175" s="28" t="n">
        <f aca="false">B175-B174</f>
        <v>0.66</v>
      </c>
      <c r="E175" s="28" t="n">
        <f aca="false">C175-C174</f>
        <v>0.669999999999998</v>
      </c>
      <c r="F175" s="29" t="n">
        <f aca="false">Inputs!$B$5*B175+Inputs!$B$6*C175</f>
        <v>1696500</v>
      </c>
      <c r="G175" s="29" t="n">
        <f aca="false">Inputs!$B$5*D175</f>
        <v>66000</v>
      </c>
      <c r="H175" s="29" t="n">
        <f aca="false">Inputs!$B$6*E175</f>
        <v>-33499.9999999999</v>
      </c>
      <c r="I175" s="29" t="n">
        <f aca="false">G175+H175</f>
        <v>32500.0000000001</v>
      </c>
      <c r="J175" s="29" t="n">
        <f aca="false">J174+I175</f>
        <v>338000</v>
      </c>
    </row>
    <row r="176" customFormat="false" ht="15" hidden="false" customHeight="false" outlineLevel="0" collapsed="false">
      <c r="A176" s="26" t="n">
        <v>36879</v>
      </c>
      <c r="B176" s="27" t="n">
        <v>29.34</v>
      </c>
      <c r="C176" s="27" t="n">
        <v>24.36</v>
      </c>
      <c r="D176" s="28" t="n">
        <f aca="false">B176-B175</f>
        <v>-0.18</v>
      </c>
      <c r="E176" s="28" t="n">
        <f aca="false">C176-C175</f>
        <v>-0.75</v>
      </c>
      <c r="F176" s="29" t="n">
        <f aca="false">Inputs!$B$5*B176+Inputs!$B$6*C176</f>
        <v>1716000</v>
      </c>
      <c r="G176" s="29" t="n">
        <f aca="false">Inputs!$B$5*D176</f>
        <v>-18000</v>
      </c>
      <c r="H176" s="29" t="n">
        <f aca="false">Inputs!$B$6*E176</f>
        <v>37500</v>
      </c>
      <c r="I176" s="29" t="n">
        <f aca="false">G176+H176</f>
        <v>19500</v>
      </c>
      <c r="J176" s="29" t="n">
        <f aca="false">J175+I176</f>
        <v>357500</v>
      </c>
    </row>
    <row r="177" customFormat="false" ht="15" hidden="false" customHeight="false" outlineLevel="0" collapsed="false">
      <c r="A177" s="26" t="n">
        <v>36880</v>
      </c>
      <c r="B177" s="27" t="n">
        <v>25.83</v>
      </c>
      <c r="C177" s="27" t="n">
        <v>23.29</v>
      </c>
      <c r="D177" s="28" t="n">
        <f aca="false">B177-B176</f>
        <v>-3.51</v>
      </c>
      <c r="E177" s="28" t="n">
        <f aca="false">C177-C176</f>
        <v>-1.07</v>
      </c>
      <c r="F177" s="29" t="n">
        <f aca="false">Inputs!$B$5*B177+Inputs!$B$6*C177</f>
        <v>1418500</v>
      </c>
      <c r="G177" s="29" t="n">
        <f aca="false">Inputs!$B$5*D177</f>
        <v>-351000</v>
      </c>
      <c r="H177" s="29" t="n">
        <f aca="false">Inputs!$B$6*E177</f>
        <v>53500</v>
      </c>
      <c r="I177" s="29" t="n">
        <f aca="false">G177+H177</f>
        <v>-297500</v>
      </c>
      <c r="J177" s="29" t="n">
        <f aca="false">J176+I177</f>
        <v>59999.9999999996</v>
      </c>
    </row>
    <row r="178" customFormat="false" ht="15" hidden="false" customHeight="false" outlineLevel="0" collapsed="false">
      <c r="A178" s="26" t="n">
        <v>36887</v>
      </c>
      <c r="B178" s="27" t="n">
        <v>26.55</v>
      </c>
      <c r="C178" s="27" t="n">
        <v>22.58</v>
      </c>
      <c r="D178" s="28" t="n">
        <f aca="false">B178-B177</f>
        <v>0.720000000000002</v>
      </c>
      <c r="E178" s="28" t="n">
        <f aca="false">C178-C177</f>
        <v>-0.710000000000001</v>
      </c>
      <c r="F178" s="29" t="n">
        <f aca="false">Inputs!$B$5*B178+Inputs!$B$6*C178</f>
        <v>1526000</v>
      </c>
      <c r="G178" s="29" t="n">
        <f aca="false">Inputs!$B$5*D178</f>
        <v>72000.0000000003</v>
      </c>
      <c r="H178" s="29" t="n">
        <f aca="false">Inputs!$B$6*E178</f>
        <v>35500</v>
      </c>
      <c r="I178" s="29" t="n">
        <f aca="false">G178+H178</f>
        <v>107500</v>
      </c>
      <c r="J178" s="29" t="n">
        <f aca="false">J177+I178</f>
        <v>167500</v>
      </c>
    </row>
    <row r="179" customFormat="false" ht="15" hidden="false" customHeight="false" outlineLevel="0" collapsed="false">
      <c r="A179" s="26" t="n">
        <v>36888</v>
      </c>
      <c r="B179" s="27" t="n">
        <v>25.82</v>
      </c>
      <c r="C179" s="27" t="n">
        <v>22.29</v>
      </c>
      <c r="D179" s="28" t="n">
        <f aca="false">B179-B178</f>
        <v>-0.73</v>
      </c>
      <c r="E179" s="28" t="n">
        <f aca="false">C179-C178</f>
        <v>-0.289999999999999</v>
      </c>
      <c r="F179" s="29" t="n">
        <f aca="false">Inputs!$B$5*B179+Inputs!$B$6*C179</f>
        <v>1467500</v>
      </c>
      <c r="G179" s="29" t="n">
        <f aca="false">Inputs!$B$5*D179</f>
        <v>-73000</v>
      </c>
      <c r="H179" s="29" t="n">
        <f aca="false">Inputs!$B$6*E179</f>
        <v>14500</v>
      </c>
      <c r="I179" s="29" t="n">
        <f aca="false">G179+H179</f>
        <v>-58500.0000000001</v>
      </c>
      <c r="J179" s="29" t="n">
        <f aca="false">J178+I179</f>
        <v>109000</v>
      </c>
    </row>
    <row r="180" customFormat="false" ht="15" hidden="false" customHeight="false" outlineLevel="0" collapsed="false">
      <c r="A180" s="26" t="n">
        <v>36893</v>
      </c>
      <c r="B180" s="27" t="n">
        <v>27.29</v>
      </c>
      <c r="C180" s="27" t="n">
        <v>23.43</v>
      </c>
      <c r="D180" s="28" t="n">
        <f aca="false">B180-B179</f>
        <v>1.47</v>
      </c>
      <c r="E180" s="28" t="n">
        <f aca="false">C180-C179</f>
        <v>1.14</v>
      </c>
      <c r="F180" s="29" t="n">
        <f aca="false">Inputs!$B$5*B180+Inputs!$B$6*C180</f>
        <v>1557500</v>
      </c>
      <c r="G180" s="29" t="n">
        <f aca="false">Inputs!$B$5*D180</f>
        <v>147000</v>
      </c>
      <c r="H180" s="29" t="n">
        <f aca="false">Inputs!$B$6*E180</f>
        <v>-57000</v>
      </c>
      <c r="I180" s="29" t="n">
        <f aca="false">G180+H180</f>
        <v>89999.9999999999</v>
      </c>
      <c r="J180" s="29" t="n">
        <f aca="false">J179+I180</f>
        <v>199000</v>
      </c>
    </row>
    <row r="181" customFormat="false" ht="15" hidden="false" customHeight="false" outlineLevel="0" collapsed="false">
      <c r="A181" s="26" t="n">
        <v>36894</v>
      </c>
      <c r="B181" s="27" t="n">
        <v>27.93</v>
      </c>
      <c r="C181" s="27" t="n">
        <v>23.44</v>
      </c>
      <c r="D181" s="28" t="n">
        <f aca="false">B181-B180</f>
        <v>0.640000000000001</v>
      </c>
      <c r="E181" s="28" t="n">
        <f aca="false">C181-C180</f>
        <v>0.0100000000000016</v>
      </c>
      <c r="F181" s="29" t="n">
        <f aca="false">Inputs!$B$5*B181+Inputs!$B$6*C181</f>
        <v>1621000</v>
      </c>
      <c r="G181" s="29" t="n">
        <f aca="false">Inputs!$B$5*D181</f>
        <v>64000.0000000001</v>
      </c>
      <c r="H181" s="29" t="n">
        <f aca="false">Inputs!$B$6*E181</f>
        <v>-500.000000000078</v>
      </c>
      <c r="I181" s="29" t="n">
        <f aca="false">G181+H181</f>
        <v>63500</v>
      </c>
      <c r="J181" s="29" t="n">
        <f aca="false">J180+I181</f>
        <v>262500</v>
      </c>
    </row>
    <row r="182" customFormat="false" ht="15" hidden="false" customHeight="false" outlineLevel="0" collapsed="false">
      <c r="A182" s="26" t="n">
        <v>36895</v>
      </c>
      <c r="B182" s="27" t="n">
        <v>27.95</v>
      </c>
      <c r="C182" s="27" t="n">
        <v>24.57</v>
      </c>
      <c r="D182" s="28" t="n">
        <f aca="false">B182-B181</f>
        <v>0.0199999999999996</v>
      </c>
      <c r="E182" s="28" t="n">
        <f aca="false">C182-C181</f>
        <v>1.13</v>
      </c>
      <c r="F182" s="29" t="n">
        <f aca="false">Inputs!$B$5*B182+Inputs!$B$6*C182</f>
        <v>1566500</v>
      </c>
      <c r="G182" s="29" t="n">
        <f aca="false">Inputs!$B$5*D182</f>
        <v>1999.99999999996</v>
      </c>
      <c r="H182" s="29" t="n">
        <f aca="false">Inputs!$B$6*E182</f>
        <v>-56500</v>
      </c>
      <c r="I182" s="29" t="n">
        <f aca="false">G182+H182</f>
        <v>-54500</v>
      </c>
      <c r="J182" s="29" t="n">
        <f aca="false">J181+I182</f>
        <v>208000</v>
      </c>
    </row>
    <row r="183" customFormat="false" ht="15" hidden="false" customHeight="false" outlineLevel="0" collapsed="false">
      <c r="A183" s="26" t="n">
        <v>36896</v>
      </c>
      <c r="B183" s="27" t="n">
        <v>28.02</v>
      </c>
      <c r="C183" s="27" t="n">
        <v>24.77</v>
      </c>
      <c r="D183" s="28" t="n">
        <f aca="false">B183-B182</f>
        <v>0.0700000000000003</v>
      </c>
      <c r="E183" s="28" t="n">
        <f aca="false">C183-C182</f>
        <v>0.199999999999999</v>
      </c>
      <c r="F183" s="29" t="n">
        <f aca="false">Inputs!$B$5*B183+Inputs!$B$6*C183</f>
        <v>1563500</v>
      </c>
      <c r="G183" s="29" t="n">
        <f aca="false">Inputs!$B$5*D183</f>
        <v>7000.00000000003</v>
      </c>
      <c r="H183" s="29" t="n">
        <f aca="false">Inputs!$B$6*E183</f>
        <v>-9999.99999999996</v>
      </c>
      <c r="I183" s="29" t="n">
        <f aca="false">G183+H183</f>
        <v>-2999.99999999994</v>
      </c>
      <c r="J183" s="29" t="n">
        <f aca="false">J182+I183</f>
        <v>205000</v>
      </c>
    </row>
    <row r="184" customFormat="false" ht="15" hidden="false" customHeight="false" outlineLevel="0" collapsed="false">
      <c r="A184" s="26" t="n">
        <v>36899</v>
      </c>
      <c r="B184" s="27" t="n">
        <v>27.44</v>
      </c>
      <c r="C184" s="27" t="n">
        <v>24.75</v>
      </c>
      <c r="D184" s="28" t="n">
        <f aca="false">B184-B183</f>
        <v>-0.579999999999998</v>
      </c>
      <c r="E184" s="28" t="n">
        <f aca="false">C184-C183</f>
        <v>-0.0199999999999996</v>
      </c>
      <c r="F184" s="29" t="n">
        <f aca="false">Inputs!$B$5*B184+Inputs!$B$6*C184</f>
        <v>1506500</v>
      </c>
      <c r="G184" s="29" t="n">
        <f aca="false">Inputs!$B$5*D184</f>
        <v>-57999.9999999998</v>
      </c>
      <c r="H184" s="29" t="n">
        <f aca="false">Inputs!$B$6*E184</f>
        <v>999.999999999979</v>
      </c>
      <c r="I184" s="29" t="n">
        <f aca="false">G184+H184</f>
        <v>-56999.9999999999</v>
      </c>
      <c r="J184" s="29" t="n">
        <f aca="false">J183+I184</f>
        <v>148000</v>
      </c>
    </row>
    <row r="185" customFormat="false" ht="15" hidden="false" customHeight="false" outlineLevel="0" collapsed="false">
      <c r="A185" s="26" t="n">
        <v>36900</v>
      </c>
      <c r="B185" s="27" t="n">
        <v>27.72</v>
      </c>
      <c r="C185" s="27" t="n">
        <v>24.13</v>
      </c>
      <c r="D185" s="28" t="n">
        <f aca="false">B185-B184</f>
        <v>0.279999999999998</v>
      </c>
      <c r="E185" s="28" t="n">
        <f aca="false">C185-C184</f>
        <v>-0.620000000000001</v>
      </c>
      <c r="F185" s="29" t="n">
        <f aca="false">Inputs!$B$5*B185+Inputs!$B$6*C185</f>
        <v>1565500</v>
      </c>
      <c r="G185" s="29" t="n">
        <f aca="false">Inputs!$B$5*D185</f>
        <v>27999.9999999998</v>
      </c>
      <c r="H185" s="29" t="n">
        <f aca="false">Inputs!$B$6*E185</f>
        <v>31000.0000000001</v>
      </c>
      <c r="I185" s="29" t="n">
        <f aca="false">G185+H185</f>
        <v>58999.9999999998</v>
      </c>
      <c r="J185" s="29" t="n">
        <f aca="false">J184+I185</f>
        <v>207000</v>
      </c>
    </row>
    <row r="186" customFormat="false" ht="15" hidden="false" customHeight="false" outlineLevel="0" collapsed="false">
      <c r="A186" s="26" t="n">
        <v>36903</v>
      </c>
      <c r="B186" s="27" t="n">
        <v>30.07</v>
      </c>
      <c r="C186" s="27" t="n">
        <v>25.63</v>
      </c>
      <c r="D186" s="28" t="n">
        <f aca="false">B186-B185</f>
        <v>2.35</v>
      </c>
      <c r="E186" s="28" t="n">
        <f aca="false">C186-C185</f>
        <v>1.5</v>
      </c>
      <c r="F186" s="29" t="n">
        <f aca="false">Inputs!$B$5*B186+Inputs!$B$6*C186</f>
        <v>1725500</v>
      </c>
      <c r="G186" s="29" t="n">
        <f aca="false">Inputs!$B$5*D186</f>
        <v>235000</v>
      </c>
      <c r="H186" s="29" t="n">
        <f aca="false">Inputs!$B$6*E186</f>
        <v>-75000</v>
      </c>
      <c r="I186" s="29" t="n">
        <f aca="false">G186+H186</f>
        <v>160000</v>
      </c>
      <c r="J186" s="29" t="n">
        <f aca="false">J185+I186</f>
        <v>367000</v>
      </c>
    </row>
    <row r="187" customFormat="false" ht="15" hidden="false" customHeight="false" outlineLevel="0" collapsed="false">
      <c r="A187" s="26" t="n">
        <v>36909</v>
      </c>
      <c r="B187" s="27" t="n">
        <v>30.42</v>
      </c>
      <c r="C187" s="27" t="n">
        <v>24.74</v>
      </c>
      <c r="D187" s="28" t="n">
        <f aca="false">B187-B186</f>
        <v>0.350000000000001</v>
      </c>
      <c r="E187" s="28" t="n">
        <f aca="false">C187-C186</f>
        <v>-0.890000000000001</v>
      </c>
      <c r="F187" s="29" t="n">
        <f aca="false">Inputs!$B$5*B187+Inputs!$B$6*C187</f>
        <v>1805000</v>
      </c>
      <c r="G187" s="29" t="n">
        <f aca="false">Inputs!$B$5*D187</f>
        <v>35000.0000000001</v>
      </c>
      <c r="H187" s="29" t="n">
        <f aca="false">Inputs!$B$6*E187</f>
        <v>44500</v>
      </c>
      <c r="I187" s="29" t="n">
        <f aca="false">G187+H187</f>
        <v>79500.0000000002</v>
      </c>
      <c r="J187" s="29" t="n">
        <f aca="false">J186+I187</f>
        <v>446500</v>
      </c>
    </row>
    <row r="188" customFormat="false" ht="15" hidden="false" customHeight="false" outlineLevel="0" collapsed="false">
      <c r="A188" s="26" t="n">
        <v>36914</v>
      </c>
      <c r="B188" s="27" t="n">
        <v>31.66</v>
      </c>
      <c r="C188" s="27" t="n">
        <v>27.02</v>
      </c>
      <c r="D188" s="28" t="n">
        <f aca="false">B188-B187</f>
        <v>1.24</v>
      </c>
      <c r="E188" s="28" t="n">
        <f aca="false">C188-C187</f>
        <v>2.28</v>
      </c>
      <c r="F188" s="29" t="n">
        <f aca="false">Inputs!$B$5*B188+Inputs!$B$6*C188</f>
        <v>1815000</v>
      </c>
      <c r="G188" s="29" t="n">
        <f aca="false">Inputs!$B$5*D188</f>
        <v>124000</v>
      </c>
      <c r="H188" s="29" t="n">
        <f aca="false">Inputs!$B$6*E188</f>
        <v>-114000</v>
      </c>
      <c r="I188" s="29" t="n">
        <f aca="false">G188+H188</f>
        <v>9999.99999999978</v>
      </c>
      <c r="J188" s="29" t="n">
        <f aca="false">J187+I188</f>
        <v>456500</v>
      </c>
    </row>
    <row r="189" customFormat="false" ht="15" hidden="false" customHeight="false" outlineLevel="0" collapsed="false">
      <c r="A189" s="26" t="n">
        <v>36915</v>
      </c>
      <c r="B189" s="27" t="n">
        <v>31.46</v>
      </c>
      <c r="C189" s="27" t="n">
        <v>27.04</v>
      </c>
      <c r="D189" s="28" t="n">
        <f aca="false">B189-B188</f>
        <v>-0.199999999999999</v>
      </c>
      <c r="E189" s="28" t="n">
        <f aca="false">C189-C188</f>
        <v>0.0199999999999996</v>
      </c>
      <c r="F189" s="29" t="n">
        <f aca="false">Inputs!$B$5*B189+Inputs!$B$6*C189</f>
        <v>1794000</v>
      </c>
      <c r="G189" s="29" t="n">
        <f aca="false">Inputs!$B$5*D189</f>
        <v>-19999.9999999999</v>
      </c>
      <c r="H189" s="29" t="n">
        <f aca="false">Inputs!$B$6*E189</f>
        <v>-999.999999999979</v>
      </c>
      <c r="I189" s="29" t="n">
        <f aca="false">G189+H189</f>
        <v>-20999.9999999999</v>
      </c>
      <c r="J189" s="29" t="n">
        <f aca="false">J188+I189</f>
        <v>435500</v>
      </c>
    </row>
    <row r="190" customFormat="false" ht="15" hidden="false" customHeight="false" outlineLevel="0" collapsed="false">
      <c r="A190" s="26" t="n">
        <v>36916</v>
      </c>
      <c r="B190" s="27" t="n">
        <v>31.61</v>
      </c>
      <c r="C190" s="27" t="n">
        <v>26.94</v>
      </c>
      <c r="D190" s="28" t="n">
        <f aca="false">B190-B189</f>
        <v>0.149999999999999</v>
      </c>
      <c r="E190" s="28" t="n">
        <f aca="false">C190-C189</f>
        <v>-0.0999999999999979</v>
      </c>
      <c r="F190" s="29" t="n">
        <f aca="false">Inputs!$B$5*B190+Inputs!$B$6*C190</f>
        <v>1814000</v>
      </c>
      <c r="G190" s="29" t="n">
        <f aca="false">Inputs!$B$5*D190</f>
        <v>14999.9999999999</v>
      </c>
      <c r="H190" s="29" t="n">
        <f aca="false">Inputs!$B$6*E190</f>
        <v>4999.99999999989</v>
      </c>
      <c r="I190" s="29" t="n">
        <f aca="false">G190+H190</f>
        <v>19999.9999999998</v>
      </c>
      <c r="J190" s="29" t="n">
        <f aca="false">J189+I190</f>
        <v>455500</v>
      </c>
    </row>
    <row r="191" customFormat="false" ht="15" hidden="false" customHeight="false" outlineLevel="0" collapsed="false">
      <c r="A191" s="26" t="n">
        <v>36921</v>
      </c>
      <c r="B191" s="27" t="n">
        <v>29.12</v>
      </c>
      <c r="C191" s="27" t="n">
        <v>26.32</v>
      </c>
      <c r="D191" s="28" t="n">
        <f aca="false">B191-B190</f>
        <v>-2.49</v>
      </c>
      <c r="E191" s="28" t="n">
        <f aca="false">C191-C190</f>
        <v>-0.620000000000001</v>
      </c>
      <c r="F191" s="29" t="n">
        <f aca="false">Inputs!$B$5*B191+Inputs!$B$6*C191</f>
        <v>1596000</v>
      </c>
      <c r="G191" s="29" t="n">
        <f aca="false">Inputs!$B$5*D191</f>
        <v>-249000</v>
      </c>
      <c r="H191" s="29" t="n">
        <f aca="false">Inputs!$B$6*E191</f>
        <v>31000.0000000001</v>
      </c>
      <c r="I191" s="29" t="n">
        <f aca="false">G191+H191</f>
        <v>-218000</v>
      </c>
      <c r="J191" s="29" t="n">
        <f aca="false">J190+I191</f>
        <v>237500</v>
      </c>
    </row>
    <row r="192" customFormat="false" ht="15" hidden="false" customHeight="false" outlineLevel="0" collapsed="false">
      <c r="A192" s="26" t="n">
        <v>36923</v>
      </c>
      <c r="B192" s="27" t="n">
        <v>29.88</v>
      </c>
      <c r="C192" s="27" t="n">
        <v>27.17</v>
      </c>
      <c r="D192" s="28" t="n">
        <f aca="false">B192-B191</f>
        <v>0.759999999999998</v>
      </c>
      <c r="E192" s="28" t="n">
        <f aca="false">C192-C191</f>
        <v>0.850000000000001</v>
      </c>
      <c r="F192" s="29" t="n">
        <f aca="false">Inputs!$B$5*B192+Inputs!$B$6*C192</f>
        <v>1629500</v>
      </c>
      <c r="G192" s="29" t="n">
        <f aca="false">Inputs!$B$5*D192</f>
        <v>75999.9999999998</v>
      </c>
      <c r="H192" s="29" t="n">
        <f aca="false">Inputs!$B$6*E192</f>
        <v>-42500.0000000001</v>
      </c>
      <c r="I192" s="29" t="n">
        <f aca="false">G192+H192</f>
        <v>33499.9999999997</v>
      </c>
      <c r="J192" s="29" t="n">
        <f aca="false">J191+I192</f>
        <v>271000</v>
      </c>
    </row>
    <row r="193" customFormat="false" ht="15" hidden="false" customHeight="false" outlineLevel="0" collapsed="false">
      <c r="A193" s="26" t="n">
        <v>36924</v>
      </c>
      <c r="B193" s="27" t="n">
        <v>31.27</v>
      </c>
      <c r="C193" s="27" t="n">
        <v>28.9</v>
      </c>
      <c r="D193" s="28" t="n">
        <f aca="false">B193-B192</f>
        <v>1.39</v>
      </c>
      <c r="E193" s="28" t="n">
        <f aca="false">C193-C192</f>
        <v>1.73</v>
      </c>
      <c r="F193" s="29" t="n">
        <f aca="false">Inputs!$B$5*B193+Inputs!$B$6*C193</f>
        <v>1682000</v>
      </c>
      <c r="G193" s="29" t="n">
        <f aca="false">Inputs!$B$5*D193</f>
        <v>139000</v>
      </c>
      <c r="H193" s="29" t="n">
        <f aca="false">Inputs!$B$6*E193</f>
        <v>-86499.9999999998</v>
      </c>
      <c r="I193" s="29" t="n">
        <f aca="false">G193+H193</f>
        <v>52500.0000000002</v>
      </c>
      <c r="J193" s="29" t="n">
        <f aca="false">J192+I193</f>
        <v>323500</v>
      </c>
    </row>
    <row r="194" customFormat="false" ht="15" hidden="false" customHeight="false" outlineLevel="0" collapsed="false">
      <c r="A194" s="26" t="n">
        <v>36927</v>
      </c>
      <c r="B194" s="27" t="n">
        <v>30.55</v>
      </c>
      <c r="C194" s="27" t="n">
        <v>29.25</v>
      </c>
      <c r="D194" s="28" t="n">
        <f aca="false">B194-B193</f>
        <v>-0.719999999999999</v>
      </c>
      <c r="E194" s="28" t="n">
        <f aca="false">C194-C193</f>
        <v>0.350000000000001</v>
      </c>
      <c r="F194" s="29" t="n">
        <f aca="false">Inputs!$B$5*B194+Inputs!$B$6*C194</f>
        <v>1592500</v>
      </c>
      <c r="G194" s="29" t="n">
        <f aca="false">Inputs!$B$5*D194</f>
        <v>-71999.9999999999</v>
      </c>
      <c r="H194" s="29" t="n">
        <f aca="false">Inputs!$B$6*E194</f>
        <v>-17500.0000000001</v>
      </c>
      <c r="I194" s="29" t="n">
        <f aca="false">G194+H194</f>
        <v>-89500</v>
      </c>
      <c r="J194" s="29" t="n">
        <f aca="false">J193+I194</f>
        <v>234000</v>
      </c>
    </row>
    <row r="195" customFormat="false" ht="15" hidden="false" customHeight="false" outlineLevel="0" collapsed="false">
      <c r="A195" s="26" t="n">
        <v>36928</v>
      </c>
      <c r="B195" s="27" t="n">
        <v>30.27</v>
      </c>
      <c r="C195" s="27" t="n">
        <v>29.1</v>
      </c>
      <c r="D195" s="28" t="n">
        <f aca="false">B195-B194</f>
        <v>-0.280000000000001</v>
      </c>
      <c r="E195" s="28" t="n">
        <f aca="false">C195-C194</f>
        <v>-0.149999999999999</v>
      </c>
      <c r="F195" s="29" t="n">
        <f aca="false">Inputs!$B$5*B195+Inputs!$B$6*C195</f>
        <v>1572000</v>
      </c>
      <c r="G195" s="29" t="n">
        <f aca="false">Inputs!$B$5*D195</f>
        <v>-28000.0000000001</v>
      </c>
      <c r="H195" s="29" t="n">
        <f aca="false">Inputs!$B$6*E195</f>
        <v>7499.99999999993</v>
      </c>
      <c r="I195" s="29" t="n">
        <f aca="false">G195+H195</f>
        <v>-20500.0000000002</v>
      </c>
      <c r="J195" s="29" t="n">
        <f aca="false">J194+I195</f>
        <v>213500</v>
      </c>
    </row>
    <row r="196" customFormat="false" ht="15" hidden="false" customHeight="false" outlineLevel="0" collapsed="false">
      <c r="A196" s="26" t="n">
        <v>36930</v>
      </c>
      <c r="B196" s="27" t="n">
        <v>31.57</v>
      </c>
      <c r="C196" s="27" t="n">
        <v>30.68</v>
      </c>
      <c r="D196" s="28" t="n">
        <f aca="false">B196-B195</f>
        <v>1.3</v>
      </c>
      <c r="E196" s="28" t="n">
        <f aca="false">C196-C195</f>
        <v>1.58</v>
      </c>
      <c r="F196" s="29" t="n">
        <f aca="false">Inputs!$B$5*B196+Inputs!$B$6*C196</f>
        <v>1623000</v>
      </c>
      <c r="G196" s="29" t="n">
        <f aca="false">Inputs!$B$5*D196</f>
        <v>130000</v>
      </c>
      <c r="H196" s="29" t="n">
        <f aca="false">Inputs!$B$6*E196</f>
        <v>-78999.9999999999</v>
      </c>
      <c r="I196" s="29" t="n">
        <f aca="false">G196+H196</f>
        <v>51000.0000000002</v>
      </c>
      <c r="J196" s="29" t="n">
        <f aca="false">J195+I196</f>
        <v>264500</v>
      </c>
    </row>
    <row r="197" customFormat="false" ht="15" hidden="false" customHeight="false" outlineLevel="0" collapsed="false">
      <c r="A197" s="26" t="n">
        <v>36935</v>
      </c>
      <c r="B197" s="27" t="n">
        <v>30.12</v>
      </c>
      <c r="C197" s="27" t="n">
        <v>28</v>
      </c>
      <c r="D197" s="28" t="n">
        <f aca="false">B197-B196</f>
        <v>-1.45</v>
      </c>
      <c r="E197" s="28" t="n">
        <f aca="false">C197-C196</f>
        <v>-2.68</v>
      </c>
      <c r="F197" s="29" t="n">
        <f aca="false">Inputs!$B$5*B197+Inputs!$B$6*C197</f>
        <v>1612000</v>
      </c>
      <c r="G197" s="29" t="n">
        <f aca="false">Inputs!$B$5*D197</f>
        <v>-145000</v>
      </c>
      <c r="H197" s="29" t="n">
        <f aca="false">Inputs!$B$6*E197</f>
        <v>134000</v>
      </c>
      <c r="I197" s="29" t="n">
        <f aca="false">G197+H197</f>
        <v>-10999.9999999999</v>
      </c>
      <c r="J197" s="29" t="n">
        <f aca="false">J196+I197</f>
        <v>253500</v>
      </c>
    </row>
    <row r="198" customFormat="false" ht="15" hidden="false" customHeight="false" outlineLevel="0" collapsed="false">
      <c r="A198" s="26" t="n">
        <v>36937</v>
      </c>
      <c r="B198" s="27" t="n">
        <v>28.96</v>
      </c>
      <c r="C198" s="27" t="n">
        <v>26.33</v>
      </c>
      <c r="D198" s="28" t="n">
        <f aca="false">B198-B197</f>
        <v>-1.16</v>
      </c>
      <c r="E198" s="28" t="n">
        <f aca="false">C198-C197</f>
        <v>-1.67</v>
      </c>
      <c r="F198" s="29" t="n">
        <f aca="false">Inputs!$B$5*B198+Inputs!$B$6*C198</f>
        <v>1579500</v>
      </c>
      <c r="G198" s="29" t="n">
        <f aca="false">Inputs!$B$5*D198</f>
        <v>-116000</v>
      </c>
      <c r="H198" s="29" t="n">
        <f aca="false">Inputs!$B$6*E198</f>
        <v>83500.0000000001</v>
      </c>
      <c r="I198" s="29" t="n">
        <f aca="false">G198+H198</f>
        <v>-32499.9999999999</v>
      </c>
      <c r="J198" s="29" t="n">
        <f aca="false">J197+I198</f>
        <v>221000</v>
      </c>
    </row>
    <row r="199" customFormat="false" ht="15" hidden="false" customHeight="false" outlineLevel="0" collapsed="false">
      <c r="A199" s="26" t="n">
        <v>36938</v>
      </c>
      <c r="B199" s="27" t="n">
        <v>29.22</v>
      </c>
      <c r="C199" s="27" t="n">
        <v>26.61</v>
      </c>
      <c r="D199" s="28" t="n">
        <f aca="false">B199-B198</f>
        <v>0.259999999999998</v>
      </c>
      <c r="E199" s="28" t="n">
        <f aca="false">C199-C198</f>
        <v>0.280000000000001</v>
      </c>
      <c r="F199" s="29" t="n">
        <f aca="false">Inputs!$B$5*B199+Inputs!$B$6*C199</f>
        <v>1591500</v>
      </c>
      <c r="G199" s="29" t="n">
        <f aca="false">Inputs!$B$5*D199</f>
        <v>25999.9999999998</v>
      </c>
      <c r="H199" s="29" t="n">
        <f aca="false">Inputs!$B$6*E199</f>
        <v>-14000.0000000001</v>
      </c>
      <c r="I199" s="29" t="n">
        <f aca="false">G199+H199</f>
        <v>11999.9999999997</v>
      </c>
      <c r="J199" s="29" t="n">
        <f aca="false">J198+I199</f>
        <v>233000</v>
      </c>
    </row>
    <row r="200" customFormat="false" ht="15" hidden="false" customHeight="false" outlineLevel="0" collapsed="false">
      <c r="A200" s="26" t="n">
        <v>36942</v>
      </c>
      <c r="B200" s="27" t="n">
        <v>28.6</v>
      </c>
      <c r="C200" s="27" t="n">
        <v>26.45</v>
      </c>
      <c r="D200" s="28" t="n">
        <f aca="false">B200-B199</f>
        <v>-0.619999999999997</v>
      </c>
      <c r="E200" s="28" t="n">
        <f aca="false">C200-C199</f>
        <v>-0.16</v>
      </c>
      <c r="F200" s="29" t="n">
        <f aca="false">Inputs!$B$5*B200+Inputs!$B$6*C200</f>
        <v>1537500</v>
      </c>
      <c r="G200" s="29" t="n">
        <f aca="false">Inputs!$B$5*D200</f>
        <v>-61999.9999999997</v>
      </c>
      <c r="H200" s="29" t="n">
        <f aca="false">Inputs!$B$6*E200</f>
        <v>8000.00000000001</v>
      </c>
      <c r="I200" s="29" t="n">
        <f aca="false">G200+H200</f>
        <v>-53999.9999999997</v>
      </c>
      <c r="J200" s="29" t="n">
        <f aca="false">J199+I200</f>
        <v>179000</v>
      </c>
    </row>
    <row r="201" customFormat="false" ht="15" hidden="false" customHeight="false" outlineLevel="0" collapsed="false">
      <c r="A201" s="26" t="n">
        <v>36943</v>
      </c>
      <c r="B201" s="27" t="n">
        <v>28.64</v>
      </c>
      <c r="C201" s="27" t="n">
        <v>26.1</v>
      </c>
      <c r="D201" s="28" t="n">
        <f aca="false">B201-B200</f>
        <v>0.0399999999999992</v>
      </c>
      <c r="E201" s="28" t="n">
        <f aca="false">C201-C200</f>
        <v>-0.349999999999998</v>
      </c>
      <c r="F201" s="29" t="n">
        <f aca="false">Inputs!$B$5*B201+Inputs!$B$6*C201</f>
        <v>1559000</v>
      </c>
      <c r="G201" s="29" t="n">
        <f aca="false">Inputs!$B$5*D201</f>
        <v>3999.99999999991</v>
      </c>
      <c r="H201" s="29" t="n">
        <f aca="false">Inputs!$B$6*E201</f>
        <v>17499.9999999999</v>
      </c>
      <c r="I201" s="29" t="n">
        <f aca="false">G201+H201</f>
        <v>21499.9999999998</v>
      </c>
      <c r="J201" s="29" t="n">
        <f aca="false">J200+I201</f>
        <v>200500</v>
      </c>
    </row>
    <row r="202" customFormat="false" ht="15" hidden="false" customHeight="false" outlineLevel="0" collapsed="false">
      <c r="A202" s="26" t="n">
        <v>36944</v>
      </c>
      <c r="B202" s="27" t="n">
        <v>28.52</v>
      </c>
      <c r="C202" s="27" t="n">
        <v>25.75</v>
      </c>
      <c r="D202" s="28" t="n">
        <f aca="false">B202-B201</f>
        <v>-0.120000000000001</v>
      </c>
      <c r="E202" s="28" t="n">
        <f aca="false">C202-C201</f>
        <v>-0.350000000000001</v>
      </c>
      <c r="F202" s="29" t="n">
        <f aca="false">Inputs!$B$5*B202+Inputs!$B$6*C202</f>
        <v>1564500</v>
      </c>
      <c r="G202" s="29" t="n">
        <f aca="false">Inputs!$B$5*D202</f>
        <v>-12000.0000000001</v>
      </c>
      <c r="H202" s="29" t="n">
        <f aca="false">Inputs!$B$6*E202</f>
        <v>17500.0000000001</v>
      </c>
      <c r="I202" s="29" t="n">
        <f aca="false">G202+H202</f>
        <v>5499.99999999997</v>
      </c>
      <c r="J202" s="29" t="n">
        <f aca="false">J201+I202</f>
        <v>206000</v>
      </c>
    </row>
    <row r="203" customFormat="false" ht="15" hidden="false" customHeight="false" outlineLevel="0" collapsed="false">
      <c r="A203" s="26" t="n">
        <v>36948</v>
      </c>
      <c r="B203" s="27" t="n">
        <v>28.27</v>
      </c>
      <c r="C203" s="27" t="n">
        <v>25.84</v>
      </c>
      <c r="D203" s="28" t="n">
        <f aca="false">B203-B202</f>
        <v>-0.25</v>
      </c>
      <c r="E203" s="28" t="n">
        <f aca="false">C203-C202</f>
        <v>0.0899999999999999</v>
      </c>
      <c r="F203" s="29" t="n">
        <f aca="false">Inputs!$B$5*B203+Inputs!$B$6*C203</f>
        <v>1535000</v>
      </c>
      <c r="G203" s="29" t="n">
        <f aca="false">Inputs!$B$5*D203</f>
        <v>-25000</v>
      </c>
      <c r="H203" s="29" t="n">
        <f aca="false">Inputs!$B$6*E203</f>
        <v>-4499.99999999999</v>
      </c>
      <c r="I203" s="29" t="n">
        <f aca="false">G203+H203</f>
        <v>-29500</v>
      </c>
      <c r="J203" s="29" t="n">
        <f aca="false">J202+I203</f>
        <v>176500</v>
      </c>
    </row>
    <row r="204" customFormat="false" ht="15" hidden="false" customHeight="false" outlineLevel="0" collapsed="false">
      <c r="A204" s="26" t="n">
        <v>36950</v>
      </c>
      <c r="B204" s="27" t="n">
        <v>27.35</v>
      </c>
      <c r="C204" s="27" t="n">
        <v>25.16</v>
      </c>
      <c r="D204" s="28" t="n">
        <f aca="false">B204-B203</f>
        <v>-0.919999999999998</v>
      </c>
      <c r="E204" s="28" t="n">
        <f aca="false">C204-C203</f>
        <v>-0.68</v>
      </c>
      <c r="F204" s="29" t="n">
        <f aca="false">Inputs!$B$5*B204+Inputs!$B$6*C204</f>
        <v>1477000</v>
      </c>
      <c r="G204" s="29" t="n">
        <f aca="false">Inputs!$B$5*D204</f>
        <v>-91999.9999999998</v>
      </c>
      <c r="H204" s="29" t="n">
        <f aca="false">Inputs!$B$6*E204</f>
        <v>34000</v>
      </c>
      <c r="I204" s="29" t="n">
        <f aca="false">G204+H204</f>
        <v>-57999.9999999998</v>
      </c>
      <c r="J204" s="29" t="n">
        <f aca="false">J203+I204</f>
        <v>118500</v>
      </c>
    </row>
    <row r="205" customFormat="false" ht="15" hidden="false" customHeight="false" outlineLevel="0" collapsed="false">
      <c r="A205" s="26" t="n">
        <v>36951</v>
      </c>
      <c r="B205" s="27" t="n">
        <v>27.78</v>
      </c>
      <c r="C205" s="27" t="n">
        <v>24.76</v>
      </c>
      <c r="D205" s="28" t="n">
        <f aca="false">B205-B204</f>
        <v>0.43</v>
      </c>
      <c r="E205" s="28" t="n">
        <f aca="false">C205-C204</f>
        <v>-0.399999999999999</v>
      </c>
      <c r="F205" s="29" t="n">
        <f aca="false">Inputs!$B$5*B205+Inputs!$B$6*C205</f>
        <v>1540000</v>
      </c>
      <c r="G205" s="29" t="n">
        <f aca="false">Inputs!$B$5*D205</f>
        <v>43000</v>
      </c>
      <c r="H205" s="29" t="n">
        <f aca="false">Inputs!$B$6*E205</f>
        <v>19999.9999999999</v>
      </c>
      <c r="I205" s="29" t="n">
        <f aca="false">G205+H205</f>
        <v>62999.9999999999</v>
      </c>
      <c r="J205" s="29" t="n">
        <f aca="false">J204+I205</f>
        <v>181500</v>
      </c>
    </row>
    <row r="206" customFormat="false" ht="15" hidden="false" customHeight="false" outlineLevel="0" collapsed="false">
      <c r="A206" s="26" t="n">
        <v>36956</v>
      </c>
      <c r="B206" s="27" t="n">
        <v>28.4</v>
      </c>
      <c r="C206" s="27" t="n">
        <v>25.59</v>
      </c>
      <c r="D206" s="28" t="n">
        <f aca="false">B206-B205</f>
        <v>0.619999999999997</v>
      </c>
      <c r="E206" s="28" t="n">
        <f aca="false">C206-C205</f>
        <v>0.829999999999998</v>
      </c>
      <c r="F206" s="29" t="n">
        <f aca="false">Inputs!$B$5*B206+Inputs!$B$6*C206</f>
        <v>1560500</v>
      </c>
      <c r="G206" s="29" t="n">
        <f aca="false">Inputs!$B$5*D206</f>
        <v>61999.9999999997</v>
      </c>
      <c r="H206" s="29" t="n">
        <f aca="false">Inputs!$B$6*E206</f>
        <v>-41499.9999999999</v>
      </c>
      <c r="I206" s="29" t="n">
        <f aca="false">G206+H206</f>
        <v>20499.9999999998</v>
      </c>
      <c r="J206" s="29" t="n">
        <f aca="false">J205+I206</f>
        <v>202000</v>
      </c>
    </row>
    <row r="207" customFormat="false" ht="15" hidden="false" customHeight="false" outlineLevel="0" collapsed="false">
      <c r="A207" s="26" t="n">
        <v>36958</v>
      </c>
      <c r="B207" s="27" t="n">
        <v>28.31</v>
      </c>
      <c r="C207" s="27" t="n">
        <v>26.37</v>
      </c>
      <c r="D207" s="28" t="n">
        <f aca="false">B207-B206</f>
        <v>-0.0899999999999999</v>
      </c>
      <c r="E207" s="28" t="n">
        <f aca="false">C207-C206</f>
        <v>0.780000000000001</v>
      </c>
      <c r="F207" s="29" t="n">
        <f aca="false">Inputs!$B$5*B207+Inputs!$B$6*C207</f>
        <v>1512500</v>
      </c>
      <c r="G207" s="29" t="n">
        <f aca="false">Inputs!$B$5*D207</f>
        <v>-8999.99999999999</v>
      </c>
      <c r="H207" s="29" t="n">
        <f aca="false">Inputs!$B$6*E207</f>
        <v>-39000.0000000001</v>
      </c>
      <c r="I207" s="29" t="n">
        <f aca="false">G207+H207</f>
        <v>-48000</v>
      </c>
      <c r="J207" s="29" t="n">
        <f aca="false">J206+I207</f>
        <v>154000</v>
      </c>
    </row>
    <row r="208" customFormat="false" ht="15" hidden="false" customHeight="false" outlineLevel="0" collapsed="false">
      <c r="A208" s="26" t="n">
        <v>36966</v>
      </c>
      <c r="B208" s="27" t="n">
        <v>26.68</v>
      </c>
      <c r="C208" s="27" t="n">
        <v>23.84</v>
      </c>
      <c r="D208" s="28" t="n">
        <f aca="false">B208-B207</f>
        <v>-1.63</v>
      </c>
      <c r="E208" s="28" t="n">
        <f aca="false">C208-C207</f>
        <v>-2.53</v>
      </c>
      <c r="F208" s="29" t="n">
        <f aca="false">Inputs!$B$5*B208+Inputs!$B$6*C208</f>
        <v>1476000</v>
      </c>
      <c r="G208" s="29" t="n">
        <f aca="false">Inputs!$B$5*D208</f>
        <v>-163000</v>
      </c>
      <c r="H208" s="29" t="n">
        <f aca="false">Inputs!$B$6*E208</f>
        <v>126500</v>
      </c>
      <c r="I208" s="29" t="n">
        <f aca="false">G208+H208</f>
        <v>-36499.9999999999</v>
      </c>
      <c r="J208" s="29" t="n">
        <f aca="false">J207+I208</f>
        <v>117500</v>
      </c>
    </row>
    <row r="209" customFormat="false" ht="15" hidden="false" customHeight="false" outlineLevel="0" collapsed="false">
      <c r="A209" s="26" t="n">
        <v>36969</v>
      </c>
      <c r="B209" s="27" t="n">
        <v>26.17</v>
      </c>
      <c r="C209" s="27" t="n">
        <v>23.19</v>
      </c>
      <c r="D209" s="28" t="n">
        <f aca="false">B209-B208</f>
        <v>-0.509999999999998</v>
      </c>
      <c r="E209" s="28" t="n">
        <f aca="false">C209-C208</f>
        <v>-0.649999999999999</v>
      </c>
      <c r="F209" s="29" t="n">
        <f aca="false">Inputs!$B$5*B209+Inputs!$B$6*C209</f>
        <v>1457500</v>
      </c>
      <c r="G209" s="29" t="n">
        <f aca="false">Inputs!$B$5*D209</f>
        <v>-50999.9999999998</v>
      </c>
      <c r="H209" s="29" t="n">
        <f aca="false">Inputs!$B$6*E209</f>
        <v>32499.9999999999</v>
      </c>
      <c r="I209" s="29" t="n">
        <f aca="false">G209+H209</f>
        <v>-18499.9999999999</v>
      </c>
      <c r="J209" s="29" t="n">
        <f aca="false">J208+I209</f>
        <v>98999.9999999999</v>
      </c>
    </row>
    <row r="210" customFormat="false" ht="15" hidden="false" customHeight="false" outlineLevel="0" collapsed="false">
      <c r="A210" s="26" t="n">
        <v>36970</v>
      </c>
      <c r="B210" s="27" t="n">
        <v>25.99</v>
      </c>
      <c r="C210" s="27" t="n">
        <v>23.63</v>
      </c>
      <c r="D210" s="28" t="n">
        <f aca="false">B210-B209</f>
        <v>-0.180000000000003</v>
      </c>
      <c r="E210" s="28" t="n">
        <f aca="false">C210-C209</f>
        <v>0.439999999999998</v>
      </c>
      <c r="F210" s="29" t="n">
        <f aca="false">Inputs!$B$5*B210+Inputs!$B$6*C210</f>
        <v>1417500</v>
      </c>
      <c r="G210" s="29" t="n">
        <f aca="false">Inputs!$B$5*D210</f>
        <v>-18000.0000000003</v>
      </c>
      <c r="H210" s="29" t="n">
        <f aca="false">Inputs!$B$6*E210</f>
        <v>-21999.9999999999</v>
      </c>
      <c r="I210" s="29" t="n">
        <f aca="false">G210+H210</f>
        <v>-40000.0000000002</v>
      </c>
      <c r="J210" s="29" t="n">
        <f aca="false">J209+I210</f>
        <v>58999.9999999996</v>
      </c>
    </row>
    <row r="211" customFormat="false" ht="15" hidden="false" customHeight="false" outlineLevel="0" collapsed="false">
      <c r="A211" s="26" t="n">
        <v>36971</v>
      </c>
      <c r="B211" s="27" t="n">
        <v>26.43</v>
      </c>
      <c r="C211" s="27" t="n">
        <v>23.21</v>
      </c>
      <c r="D211" s="28" t="n">
        <f aca="false">B211-B210</f>
        <v>0.440000000000001</v>
      </c>
      <c r="E211" s="28" t="n">
        <f aca="false">C211-C210</f>
        <v>-0.419999999999998</v>
      </c>
      <c r="F211" s="29" t="n">
        <f aca="false">Inputs!$B$5*B211+Inputs!$B$6*C211</f>
        <v>1482500</v>
      </c>
      <c r="G211" s="29" t="n">
        <f aca="false">Inputs!$B$5*D211</f>
        <v>44000.0000000001</v>
      </c>
      <c r="H211" s="29" t="n">
        <f aca="false">Inputs!$B$6*E211</f>
        <v>20999.9999999999</v>
      </c>
      <c r="I211" s="29" t="n">
        <f aca="false">G211+H211</f>
        <v>65000</v>
      </c>
      <c r="J211" s="29" t="n">
        <f aca="false">J210+I211</f>
        <v>124000</v>
      </c>
    </row>
    <row r="212" customFormat="false" ht="15" hidden="false" customHeight="false" outlineLevel="0" collapsed="false">
      <c r="A212" s="26" t="n">
        <v>36972</v>
      </c>
      <c r="B212" s="27" t="n">
        <v>26.19</v>
      </c>
      <c r="C212" s="27" t="n">
        <v>23.45</v>
      </c>
      <c r="D212" s="28" t="n">
        <f aca="false">B212-B211</f>
        <v>-0.239999999999998</v>
      </c>
      <c r="E212" s="28" t="n">
        <f aca="false">C212-C211</f>
        <v>0.239999999999998</v>
      </c>
      <c r="F212" s="29" t="n">
        <f aca="false">Inputs!$B$5*B212+Inputs!$B$6*C212</f>
        <v>1446500</v>
      </c>
      <c r="G212" s="29" t="n">
        <f aca="false">Inputs!$B$5*D212</f>
        <v>-23999.9999999998</v>
      </c>
      <c r="H212" s="29" t="n">
        <f aca="false">Inputs!$B$6*E212</f>
        <v>-11999.9999999999</v>
      </c>
      <c r="I212" s="29" t="n">
        <f aca="false">G212+H212</f>
        <v>-35999.9999999998</v>
      </c>
      <c r="J212" s="29" t="n">
        <f aca="false">J211+I212</f>
        <v>87999.9999999999</v>
      </c>
    </row>
    <row r="213" customFormat="false" ht="15" hidden="false" customHeight="false" outlineLevel="0" collapsed="false">
      <c r="A213" s="26" t="n">
        <v>36973</v>
      </c>
      <c r="B213" s="27" t="n">
        <v>27.31</v>
      </c>
      <c r="C213" s="27" t="n">
        <v>23.94</v>
      </c>
      <c r="D213" s="28" t="n">
        <f aca="false">B213-B212</f>
        <v>1.12</v>
      </c>
      <c r="E213" s="28" t="n">
        <f aca="false">C213-C212</f>
        <v>0.490000000000002</v>
      </c>
      <c r="F213" s="29" t="n">
        <f aca="false">Inputs!$B$5*B213+Inputs!$B$6*C213</f>
        <v>1534000</v>
      </c>
      <c r="G213" s="29" t="n">
        <f aca="false">Inputs!$B$5*D213</f>
        <v>112000</v>
      </c>
      <c r="H213" s="29" t="n">
        <f aca="false">Inputs!$B$6*E213</f>
        <v>-24500.0000000001</v>
      </c>
      <c r="I213" s="29" t="n">
        <f aca="false">G213+H213</f>
        <v>87499.9999999996</v>
      </c>
      <c r="J213" s="29" t="n">
        <f aca="false">J212+I213</f>
        <v>175500</v>
      </c>
    </row>
    <row r="214" customFormat="false" ht="15" hidden="false" customHeight="false" outlineLevel="0" collapsed="false">
      <c r="A214" s="26" t="n">
        <v>36976</v>
      </c>
      <c r="B214" s="27" t="n">
        <v>27.4</v>
      </c>
      <c r="C214" s="27" t="n">
        <v>24.01</v>
      </c>
      <c r="D214" s="28" t="n">
        <f aca="false">B214-B213</f>
        <v>0.0899999999999999</v>
      </c>
      <c r="E214" s="28" t="n">
        <f aca="false">C214-C213</f>
        <v>0.0700000000000003</v>
      </c>
      <c r="F214" s="29" t="n">
        <f aca="false">Inputs!$B$5*B214+Inputs!$B$6*C214</f>
        <v>1539500</v>
      </c>
      <c r="G214" s="29" t="n">
        <f aca="false">Inputs!$B$5*D214</f>
        <v>8999.99999999999</v>
      </c>
      <c r="H214" s="29" t="n">
        <f aca="false">Inputs!$B$6*E214</f>
        <v>-3500.00000000001</v>
      </c>
      <c r="I214" s="29" t="n">
        <f aca="false">G214+H214</f>
        <v>5499.99999999997</v>
      </c>
      <c r="J214" s="29" t="n">
        <f aca="false">J213+I214</f>
        <v>181000</v>
      </c>
    </row>
    <row r="215" customFormat="false" ht="15" hidden="false" customHeight="false" outlineLevel="0" collapsed="false">
      <c r="A215" s="26" t="n">
        <v>36977</v>
      </c>
      <c r="B215" s="27" t="n">
        <v>27.62</v>
      </c>
      <c r="C215" s="27" t="n">
        <v>24.41</v>
      </c>
      <c r="D215" s="28" t="n">
        <f aca="false">B215-B214</f>
        <v>0.220000000000002</v>
      </c>
      <c r="E215" s="28" t="n">
        <f aca="false">C215-C214</f>
        <v>0.399999999999999</v>
      </c>
      <c r="F215" s="29" t="n">
        <f aca="false">Inputs!$B$5*B215+Inputs!$B$6*C215</f>
        <v>1541500</v>
      </c>
      <c r="G215" s="29" t="n">
        <f aca="false">Inputs!$B$5*D215</f>
        <v>22000.0000000002</v>
      </c>
      <c r="H215" s="29" t="n">
        <f aca="false">Inputs!$B$6*E215</f>
        <v>-19999.9999999999</v>
      </c>
      <c r="I215" s="29" t="n">
        <f aca="false">G215+H215</f>
        <v>2000.00000000031</v>
      </c>
      <c r="J215" s="29" t="n">
        <f aca="false">J214+I215</f>
        <v>183000</v>
      </c>
    </row>
    <row r="216" customFormat="false" ht="15" hidden="false" customHeight="false" outlineLevel="0" collapsed="false">
      <c r="A216" s="26" t="n">
        <v>36978</v>
      </c>
      <c r="B216" s="27" t="n">
        <v>26.43</v>
      </c>
      <c r="C216" s="27" t="n">
        <v>24.5</v>
      </c>
      <c r="D216" s="28" t="n">
        <f aca="false">B216-B215</f>
        <v>-1.19</v>
      </c>
      <c r="E216" s="28" t="n">
        <f aca="false">C216-C215</f>
        <v>0.0899999999999999</v>
      </c>
      <c r="F216" s="29" t="n">
        <f aca="false">Inputs!$B$5*B216+Inputs!$B$6*C216</f>
        <v>1418000</v>
      </c>
      <c r="G216" s="29" t="n">
        <f aca="false">Inputs!$B$5*D216</f>
        <v>-119000</v>
      </c>
      <c r="H216" s="29" t="n">
        <f aca="false">Inputs!$B$6*E216</f>
        <v>-4499.99999999999</v>
      </c>
      <c r="I216" s="29" t="n">
        <f aca="false">G216+H216</f>
        <v>-123500</v>
      </c>
      <c r="J216" s="29" t="n">
        <f aca="false">J215+I216</f>
        <v>59499.9999999997</v>
      </c>
    </row>
    <row r="217" customFormat="false" ht="15" hidden="false" customHeight="false" outlineLevel="0" collapsed="false">
      <c r="A217" s="26" t="n">
        <v>36979</v>
      </c>
      <c r="B217" s="27" t="n">
        <v>26.47</v>
      </c>
      <c r="C217" s="27" t="n">
        <v>23.77</v>
      </c>
      <c r="D217" s="28" t="n">
        <f aca="false">B217-B216</f>
        <v>0.0399999999999992</v>
      </c>
      <c r="E217" s="28" t="n">
        <f aca="false">C217-C216</f>
        <v>-0.73</v>
      </c>
      <c r="F217" s="29" t="n">
        <f aca="false">Inputs!$B$5*B217+Inputs!$B$6*C217</f>
        <v>1458500</v>
      </c>
      <c r="G217" s="29" t="n">
        <f aca="false">Inputs!$B$5*D217</f>
        <v>3999.99999999991</v>
      </c>
      <c r="H217" s="29" t="n">
        <f aca="false">Inputs!$B$6*E217</f>
        <v>36500</v>
      </c>
      <c r="I217" s="29" t="n">
        <f aca="false">G217+H217</f>
        <v>40499.9999999999</v>
      </c>
      <c r="J217" s="29" t="n">
        <f aca="false">J216+I217</f>
        <v>99999.9999999997</v>
      </c>
    </row>
    <row r="218" customFormat="false" ht="15" hidden="false" customHeight="false" outlineLevel="0" collapsed="false">
      <c r="A218" s="26" t="n">
        <v>36984</v>
      </c>
      <c r="B218" s="27" t="n">
        <v>26.65</v>
      </c>
      <c r="C218" s="27" t="n">
        <v>23.47</v>
      </c>
      <c r="D218" s="28" t="n">
        <f aca="false">B218-B217</f>
        <v>0.18</v>
      </c>
      <c r="E218" s="28" t="n">
        <f aca="false">C218-C217</f>
        <v>-0.300000000000001</v>
      </c>
      <c r="F218" s="29" t="n">
        <f aca="false">Inputs!$B$5*B218+Inputs!$B$6*C218</f>
        <v>1491500</v>
      </c>
      <c r="G218" s="29" t="n">
        <f aca="false">Inputs!$B$5*D218</f>
        <v>18000</v>
      </c>
      <c r="H218" s="29" t="n">
        <f aca="false">Inputs!$B$6*E218</f>
        <v>15000</v>
      </c>
      <c r="I218" s="29" t="n">
        <f aca="false">G218+H218</f>
        <v>33000</v>
      </c>
      <c r="J218" s="29" t="n">
        <f aca="false">J217+I218</f>
        <v>133000</v>
      </c>
    </row>
    <row r="219" customFormat="false" ht="15" hidden="false" customHeight="false" outlineLevel="0" collapsed="false">
      <c r="A219" s="26" t="n">
        <v>36985</v>
      </c>
      <c r="B219" s="27" t="n">
        <v>27.16</v>
      </c>
      <c r="C219" s="27" t="n">
        <v>24.35</v>
      </c>
      <c r="D219" s="28" t="n">
        <f aca="false">B219-B218</f>
        <v>0.510000000000002</v>
      </c>
      <c r="E219" s="28" t="n">
        <f aca="false">C219-C218</f>
        <v>0.880000000000003</v>
      </c>
      <c r="F219" s="29" t="n">
        <f aca="false">Inputs!$B$5*B219+Inputs!$B$6*C219</f>
        <v>1498500</v>
      </c>
      <c r="G219" s="29" t="n">
        <f aca="false">Inputs!$B$5*D219</f>
        <v>51000.0000000002</v>
      </c>
      <c r="H219" s="29" t="n">
        <f aca="false">Inputs!$B$6*E219</f>
        <v>-44000.0000000001</v>
      </c>
      <c r="I219" s="29" t="n">
        <f aca="false">G219+H219</f>
        <v>7000.00000000002</v>
      </c>
      <c r="J219" s="29" t="n">
        <f aca="false">J218+I219</f>
        <v>140000</v>
      </c>
    </row>
    <row r="220" customFormat="false" ht="15" hidden="false" customHeight="false" outlineLevel="0" collapsed="false">
      <c r="A220" s="26" t="n">
        <v>36986</v>
      </c>
      <c r="B220" s="27" t="n">
        <v>27.24</v>
      </c>
      <c r="C220" s="27" t="n">
        <v>24.87</v>
      </c>
      <c r="D220" s="28" t="n">
        <f aca="false">B220-B219</f>
        <v>0.0799999999999983</v>
      </c>
      <c r="E220" s="28" t="n">
        <f aca="false">C220-C219</f>
        <v>0.52</v>
      </c>
      <c r="F220" s="29" t="n">
        <f aca="false">Inputs!$B$5*B220+Inputs!$B$6*C220</f>
        <v>1480500</v>
      </c>
      <c r="G220" s="29" t="n">
        <f aca="false">Inputs!$B$5*D220</f>
        <v>7999.99999999983</v>
      </c>
      <c r="H220" s="29" t="n">
        <f aca="false">Inputs!$B$6*E220</f>
        <v>-26000</v>
      </c>
      <c r="I220" s="29" t="n">
        <f aca="false">G220+H220</f>
        <v>-18000.0000000002</v>
      </c>
      <c r="J220" s="29" t="n">
        <f aca="false">J219+I220</f>
        <v>122000</v>
      </c>
    </row>
    <row r="221" customFormat="false" ht="15" hidden="false" customHeight="false" outlineLevel="0" collapsed="false">
      <c r="A221" s="26" t="n">
        <v>36987</v>
      </c>
      <c r="B221" s="27" t="n">
        <v>27.07</v>
      </c>
      <c r="C221" s="27" t="n">
        <v>24.02</v>
      </c>
      <c r="D221" s="28" t="n">
        <f aca="false">B221-B220</f>
        <v>-0.169999999999998</v>
      </c>
      <c r="E221" s="28" t="n">
        <f aca="false">C221-C220</f>
        <v>-0.850000000000001</v>
      </c>
      <c r="F221" s="29" t="n">
        <f aca="false">Inputs!$B$5*B221+Inputs!$B$6*C221</f>
        <v>1506000</v>
      </c>
      <c r="G221" s="29" t="n">
        <f aca="false">Inputs!$B$5*D221</f>
        <v>-16999.9999999998</v>
      </c>
      <c r="H221" s="29" t="n">
        <f aca="false">Inputs!$B$6*E221</f>
        <v>42500.0000000001</v>
      </c>
      <c r="I221" s="29" t="n">
        <f aca="false">G221+H221</f>
        <v>25500.0000000003</v>
      </c>
      <c r="J221" s="29" t="n">
        <f aca="false">J220+I221</f>
        <v>147500</v>
      </c>
    </row>
    <row r="222" customFormat="false" ht="15" hidden="false" customHeight="false" outlineLevel="0" collapsed="false">
      <c r="A222" s="26" t="n">
        <v>36990</v>
      </c>
      <c r="B222" s="27" t="n">
        <v>27.45</v>
      </c>
      <c r="C222" s="27" t="n">
        <v>24.37</v>
      </c>
      <c r="D222" s="28" t="n">
        <f aca="false">B222-B221</f>
        <v>0.379999999999999</v>
      </c>
      <c r="E222" s="28" t="n">
        <f aca="false">C222-C221</f>
        <v>0.350000000000001</v>
      </c>
      <c r="F222" s="29" t="n">
        <f aca="false">Inputs!$B$5*B222+Inputs!$B$6*C222</f>
        <v>1526500</v>
      </c>
      <c r="G222" s="29" t="n">
        <f aca="false">Inputs!$B$5*D222</f>
        <v>37999.9999999999</v>
      </c>
      <c r="H222" s="29" t="n">
        <f aca="false">Inputs!$B$6*E222</f>
        <v>-17500.0000000001</v>
      </c>
      <c r="I222" s="29" t="n">
        <f aca="false">G222+H222</f>
        <v>20499.9999999998</v>
      </c>
      <c r="J222" s="29" t="n">
        <f aca="false">J221+I222</f>
        <v>168000</v>
      </c>
    </row>
    <row r="223" customFormat="false" ht="15" hidden="false" customHeight="false" outlineLevel="0" collapsed="false">
      <c r="A223" s="26" t="n">
        <v>36991</v>
      </c>
      <c r="B223" s="27" t="n">
        <v>28.47</v>
      </c>
      <c r="C223" s="27" t="n">
        <v>25.64</v>
      </c>
      <c r="D223" s="28" t="n">
        <f aca="false">B223-B222</f>
        <v>1.02</v>
      </c>
      <c r="E223" s="28" t="n">
        <f aca="false">C223-C222</f>
        <v>1.27</v>
      </c>
      <c r="F223" s="29" t="n">
        <f aca="false">Inputs!$B$5*B223+Inputs!$B$6*C223</f>
        <v>1565000</v>
      </c>
      <c r="G223" s="29" t="n">
        <f aca="false">Inputs!$B$5*D223</f>
        <v>102000</v>
      </c>
      <c r="H223" s="29" t="n">
        <f aca="false">Inputs!$B$6*E223</f>
        <v>-63500</v>
      </c>
      <c r="I223" s="29" t="n">
        <f aca="false">G223+H223</f>
        <v>38500</v>
      </c>
      <c r="J223" s="29" t="n">
        <f aca="false">J222+I223</f>
        <v>206500</v>
      </c>
    </row>
    <row r="224" customFormat="false" ht="15" hidden="false" customHeight="false" outlineLevel="0" collapsed="false">
      <c r="A224" s="26" t="n">
        <v>36992</v>
      </c>
      <c r="B224" s="27" t="n">
        <v>28.42</v>
      </c>
      <c r="C224" s="27" t="n">
        <v>26.08</v>
      </c>
      <c r="D224" s="28" t="n">
        <f aca="false">B224-B223</f>
        <v>-0.0499999999999972</v>
      </c>
      <c r="E224" s="28" t="n">
        <f aca="false">C224-C223</f>
        <v>0.439999999999998</v>
      </c>
      <c r="F224" s="29" t="n">
        <f aca="false">Inputs!$B$5*B224+Inputs!$B$6*C224</f>
        <v>1538000</v>
      </c>
      <c r="G224" s="29" t="n">
        <f aca="false">Inputs!$B$5*D224</f>
        <v>-4999.99999999972</v>
      </c>
      <c r="H224" s="29" t="n">
        <f aca="false">Inputs!$B$6*E224</f>
        <v>-21999.9999999999</v>
      </c>
      <c r="I224" s="29" t="n">
        <f aca="false">G224+H224</f>
        <v>-26999.9999999996</v>
      </c>
      <c r="J224" s="29" t="n">
        <f aca="false">J223+I224</f>
        <v>179500</v>
      </c>
    </row>
    <row r="225" customFormat="false" ht="15" hidden="false" customHeight="false" outlineLevel="0" collapsed="false">
      <c r="A225" s="26" t="n">
        <v>36993</v>
      </c>
      <c r="B225" s="27" t="n">
        <v>28.75</v>
      </c>
      <c r="C225" s="27" t="n">
        <v>27.12</v>
      </c>
      <c r="D225" s="28" t="n">
        <f aca="false">B225-B224</f>
        <v>0.329999999999998</v>
      </c>
      <c r="E225" s="28" t="n">
        <f aca="false">C225-C224</f>
        <v>1.04</v>
      </c>
      <c r="F225" s="29" t="n">
        <f aca="false">Inputs!$B$5*B225+Inputs!$B$6*C225</f>
        <v>1519000</v>
      </c>
      <c r="G225" s="29" t="n">
        <f aca="false">Inputs!$B$5*D225</f>
        <v>32999.9999999998</v>
      </c>
      <c r="H225" s="29" t="n">
        <f aca="false">Inputs!$B$6*E225</f>
        <v>-52000.0000000001</v>
      </c>
      <c r="I225" s="29" t="n">
        <f aca="false">G225+H225</f>
        <v>-19000.0000000003</v>
      </c>
      <c r="J225" s="29" t="n">
        <f aca="false">J224+I225</f>
        <v>160500</v>
      </c>
    </row>
    <row r="226" customFormat="false" ht="15" hidden="false" customHeight="false" outlineLevel="0" collapsed="false">
      <c r="A226" s="26" t="n">
        <v>36997</v>
      </c>
      <c r="B226" s="27" t="n">
        <v>28.81</v>
      </c>
      <c r="C226" s="27" t="n">
        <v>26.8</v>
      </c>
      <c r="D226" s="28" t="n">
        <f aca="false">B226-B225</f>
        <v>0.0599999999999987</v>
      </c>
      <c r="E226" s="28" t="n">
        <f aca="false">C226-C225</f>
        <v>-0.32</v>
      </c>
      <c r="F226" s="29" t="n">
        <f aca="false">Inputs!$B$5*B226+Inputs!$B$6*C226</f>
        <v>1541000</v>
      </c>
      <c r="G226" s="29" t="n">
        <f aca="false">Inputs!$B$5*D226</f>
        <v>5999.99999999987</v>
      </c>
      <c r="H226" s="29" t="n">
        <f aca="false">Inputs!$B$6*E226</f>
        <v>16000</v>
      </c>
      <c r="I226" s="29" t="n">
        <f aca="false">G226+H226</f>
        <v>21999.9999999999</v>
      </c>
      <c r="J226" s="29" t="n">
        <f aca="false">J225+I226</f>
        <v>182500</v>
      </c>
    </row>
    <row r="227" customFormat="false" ht="15" hidden="false" customHeight="false" outlineLevel="0" collapsed="false">
      <c r="A227" s="26" t="n">
        <v>36998</v>
      </c>
      <c r="B227" s="27" t="n">
        <v>27.89</v>
      </c>
      <c r="C227" s="27" t="n">
        <v>26.99</v>
      </c>
      <c r="D227" s="28" t="n">
        <f aca="false">B227-B226</f>
        <v>-0.919999999999998</v>
      </c>
      <c r="E227" s="28" t="n">
        <f aca="false">C227-C226</f>
        <v>0.189999999999998</v>
      </c>
      <c r="F227" s="29" t="n">
        <f aca="false">Inputs!$B$5*B227+Inputs!$B$6*C227</f>
        <v>1439500</v>
      </c>
      <c r="G227" s="29" t="n">
        <f aca="false">Inputs!$B$5*D227</f>
        <v>-91999.9999999998</v>
      </c>
      <c r="H227" s="29" t="n">
        <f aca="false">Inputs!$B$6*E227</f>
        <v>-9499.99999999989</v>
      </c>
      <c r="I227" s="29" t="n">
        <f aca="false">G227+H227</f>
        <v>-101500</v>
      </c>
      <c r="J227" s="29" t="n">
        <f aca="false">J226+I227</f>
        <v>80999.9999999999</v>
      </c>
    </row>
    <row r="228" customFormat="false" ht="15" hidden="false" customHeight="false" outlineLevel="0" collapsed="false">
      <c r="A228" s="26" t="n">
        <v>36999</v>
      </c>
      <c r="B228" s="27" t="n">
        <v>27.83</v>
      </c>
      <c r="C228" s="27" t="n">
        <v>26.11</v>
      </c>
      <c r="D228" s="28" t="n">
        <f aca="false">B228-B227</f>
        <v>-0.0600000000000023</v>
      </c>
      <c r="E228" s="28" t="n">
        <f aca="false">C228-C227</f>
        <v>-0.879999999999999</v>
      </c>
      <c r="F228" s="29" t="n">
        <f aca="false">Inputs!$B$5*B228+Inputs!$B$6*C228</f>
        <v>1477500</v>
      </c>
      <c r="G228" s="29" t="n">
        <f aca="false">Inputs!$B$5*D228</f>
        <v>-6000.00000000023</v>
      </c>
      <c r="H228" s="29" t="n">
        <f aca="false">Inputs!$B$6*E228</f>
        <v>44000</v>
      </c>
      <c r="I228" s="29" t="n">
        <f aca="false">G228+H228</f>
        <v>37999.9999999997</v>
      </c>
      <c r="J228" s="29" t="n">
        <f aca="false">J227+I228</f>
        <v>119000</v>
      </c>
    </row>
    <row r="229" customFormat="false" ht="15" hidden="false" customHeight="false" outlineLevel="0" collapsed="false">
      <c r="A229" s="26" t="n">
        <v>37000</v>
      </c>
      <c r="B229" s="27" t="n">
        <v>27.92</v>
      </c>
      <c r="C229" s="27" t="n">
        <v>25.86</v>
      </c>
      <c r="D229" s="28" t="n">
        <f aca="false">B229-B228</f>
        <v>0.0900000000000034</v>
      </c>
      <c r="E229" s="28" t="n">
        <f aca="false">C229-C228</f>
        <v>-0.25</v>
      </c>
      <c r="F229" s="29" t="n">
        <f aca="false">Inputs!$B$5*B229+Inputs!$B$6*C229</f>
        <v>1499000</v>
      </c>
      <c r="G229" s="29" t="n">
        <f aca="false">Inputs!$B$5*D229</f>
        <v>9000.00000000034</v>
      </c>
      <c r="H229" s="29" t="n">
        <f aca="false">Inputs!$B$6*E229</f>
        <v>12500</v>
      </c>
      <c r="I229" s="29" t="n">
        <f aca="false">G229+H229</f>
        <v>21500.0000000003</v>
      </c>
      <c r="J229" s="29" t="n">
        <f aca="false">J228+I229</f>
        <v>140500</v>
      </c>
    </row>
    <row r="230" customFormat="false" ht="15" hidden="false" customHeight="false" outlineLevel="0" collapsed="false">
      <c r="A230" s="26" t="n">
        <v>37004</v>
      </c>
      <c r="B230" s="27" t="n">
        <v>26.97</v>
      </c>
      <c r="C230" s="27" t="n">
        <v>25.42</v>
      </c>
      <c r="D230" s="28" t="n">
        <f aca="false">B230-B229</f>
        <v>-0.950000000000003</v>
      </c>
      <c r="E230" s="28" t="n">
        <f aca="false">C230-C229</f>
        <v>-0.439999999999998</v>
      </c>
      <c r="F230" s="29" t="n">
        <f aca="false">Inputs!$B$5*B230+Inputs!$B$6*C230</f>
        <v>1426000</v>
      </c>
      <c r="G230" s="29" t="n">
        <f aca="false">Inputs!$B$5*D230</f>
        <v>-95000.0000000003</v>
      </c>
      <c r="H230" s="29" t="n">
        <f aca="false">Inputs!$B$6*E230</f>
        <v>21999.9999999999</v>
      </c>
      <c r="I230" s="29" t="n">
        <f aca="false">G230+H230</f>
        <v>-73000.0000000004</v>
      </c>
      <c r="J230" s="29" t="n">
        <f aca="false">J229+I230</f>
        <v>67499.9999999996</v>
      </c>
    </row>
    <row r="231" customFormat="false" ht="15" hidden="false" customHeight="false" outlineLevel="0" collapsed="false">
      <c r="A231" s="26" t="n">
        <v>37005</v>
      </c>
      <c r="B231" s="27" t="n">
        <v>25.24</v>
      </c>
      <c r="C231" s="27" t="n">
        <v>25.76</v>
      </c>
      <c r="D231" s="28" t="n">
        <f aca="false">B231-B230</f>
        <v>-1.73</v>
      </c>
      <c r="E231" s="28" t="n">
        <f aca="false">C231-C230</f>
        <v>0.34</v>
      </c>
      <c r="F231" s="29" t="n">
        <f aca="false">Inputs!$B$5*B231+Inputs!$B$6*C231</f>
        <v>1236000</v>
      </c>
      <c r="G231" s="29" t="n">
        <f aca="false">Inputs!$B$5*D231</f>
        <v>-173000</v>
      </c>
      <c r="H231" s="29" t="n">
        <f aca="false">Inputs!$B$6*E231</f>
        <v>-17000</v>
      </c>
      <c r="I231" s="29" t="n">
        <f aca="false">G231+H231</f>
        <v>-190000</v>
      </c>
      <c r="J231" s="29" t="n">
        <f aca="false">J230+I231</f>
        <v>-122500</v>
      </c>
    </row>
    <row r="232" customFormat="false" ht="15" hidden="false" customHeight="false" outlineLevel="0" collapsed="false">
      <c r="A232" s="26" t="n">
        <v>37006</v>
      </c>
      <c r="B232" s="27" t="n">
        <v>25.93</v>
      </c>
      <c r="C232" s="27" t="n">
        <v>25.49</v>
      </c>
      <c r="D232" s="28" t="n">
        <f aca="false">B232-B231</f>
        <v>0.690000000000001</v>
      </c>
      <c r="E232" s="28" t="n">
        <f aca="false">C232-C231</f>
        <v>-0.270000000000003</v>
      </c>
      <c r="F232" s="29" t="n">
        <f aca="false">Inputs!$B$5*B232+Inputs!$B$6*C232</f>
        <v>1318500</v>
      </c>
      <c r="G232" s="29" t="n">
        <f aca="false">Inputs!$B$5*D232</f>
        <v>69000.0000000001</v>
      </c>
      <c r="H232" s="29" t="n">
        <f aca="false">Inputs!$B$6*E232</f>
        <v>13500.0000000002</v>
      </c>
      <c r="I232" s="29" t="n">
        <f aca="false">G232+H232</f>
        <v>82500.0000000003</v>
      </c>
      <c r="J232" s="29" t="n">
        <f aca="false">J231+I232</f>
        <v>-40000.0000000002</v>
      </c>
    </row>
    <row r="233" customFormat="false" ht="15" hidden="false" customHeight="false" outlineLevel="0" collapsed="false">
      <c r="A233" s="26" t="n">
        <v>37008</v>
      </c>
      <c r="B233" s="27" t="n">
        <v>28.35</v>
      </c>
      <c r="C233" s="27" t="n">
        <v>26.85</v>
      </c>
      <c r="D233" s="28" t="n">
        <f aca="false">B233-B232</f>
        <v>2.42</v>
      </c>
      <c r="E233" s="28" t="n">
        <f aca="false">C233-C232</f>
        <v>1.36</v>
      </c>
      <c r="F233" s="29" t="n">
        <f aca="false">Inputs!$B$5*B233+Inputs!$B$6*C233</f>
        <v>1492500</v>
      </c>
      <c r="G233" s="29" t="n">
        <f aca="false">Inputs!$B$5*D233</f>
        <v>242000</v>
      </c>
      <c r="H233" s="29" t="n">
        <f aca="false">Inputs!$B$6*E233</f>
        <v>-68000.0000000002</v>
      </c>
      <c r="I233" s="29" t="n">
        <f aca="false">G233+H233</f>
        <v>174000</v>
      </c>
      <c r="J233" s="29" t="n">
        <f aca="false">J232+I233</f>
        <v>134000</v>
      </c>
    </row>
    <row r="234" customFormat="false" ht="15" hidden="false" customHeight="false" outlineLevel="0" collapsed="false">
      <c r="A234" s="26" t="n">
        <v>37011</v>
      </c>
      <c r="B234" s="27" t="n">
        <v>28.48</v>
      </c>
      <c r="C234" s="27" t="n">
        <v>27.21</v>
      </c>
      <c r="D234" s="28" t="n">
        <f aca="false">B234-B233</f>
        <v>0.129999999999999</v>
      </c>
      <c r="E234" s="28" t="n">
        <f aca="false">C234-C233</f>
        <v>0.359999999999999</v>
      </c>
      <c r="F234" s="29" t="n">
        <f aca="false">Inputs!$B$5*B234+Inputs!$B$6*C234</f>
        <v>1487500</v>
      </c>
      <c r="G234" s="29" t="n">
        <f aca="false">Inputs!$B$5*D234</f>
        <v>12999.9999999999</v>
      </c>
      <c r="H234" s="29" t="n">
        <f aca="false">Inputs!$B$6*E234</f>
        <v>-18000</v>
      </c>
      <c r="I234" s="29" t="n">
        <f aca="false">G234+H234</f>
        <v>-5000.00000000007</v>
      </c>
      <c r="J234" s="29" t="n">
        <f aca="false">J233+I234</f>
        <v>129000</v>
      </c>
    </row>
    <row r="235" customFormat="false" ht="15" hidden="false" customHeight="false" outlineLevel="0" collapsed="false">
      <c r="A235" s="26" t="n">
        <v>37012</v>
      </c>
      <c r="B235" s="27" t="n">
        <v>28.37</v>
      </c>
      <c r="C235" s="27" t="n">
        <v>27.31</v>
      </c>
      <c r="D235" s="28" t="n">
        <f aca="false">B235-B234</f>
        <v>-0.109999999999999</v>
      </c>
      <c r="E235" s="28" t="n">
        <f aca="false">C235-C234</f>
        <v>0.0999999999999979</v>
      </c>
      <c r="F235" s="29" t="n">
        <f aca="false">Inputs!$B$5*B235+Inputs!$B$6*C235</f>
        <v>1471500</v>
      </c>
      <c r="G235" s="29" t="n">
        <f aca="false">Inputs!$B$5*D235</f>
        <v>-10999.9999999999</v>
      </c>
      <c r="H235" s="29" t="n">
        <f aca="false">Inputs!$B$6*E235</f>
        <v>-4999.99999999989</v>
      </c>
      <c r="I235" s="29" t="n">
        <f aca="false">G235+H235</f>
        <v>-15999.9999999998</v>
      </c>
      <c r="J235" s="29" t="n">
        <f aca="false">J234+I235</f>
        <v>113000</v>
      </c>
    </row>
    <row r="236" customFormat="false" ht="15" hidden="false" customHeight="false" outlineLevel="0" collapsed="false">
      <c r="A236" s="26" t="n">
        <v>37013</v>
      </c>
      <c r="B236" s="27" t="n">
        <v>27.89</v>
      </c>
      <c r="C236" s="27" t="n">
        <v>26.82</v>
      </c>
      <c r="D236" s="28" t="n">
        <f aca="false">B236-B235</f>
        <v>-0.48</v>
      </c>
      <c r="E236" s="28" t="n">
        <f aca="false">C236-C235</f>
        <v>-0.489999999999998</v>
      </c>
      <c r="F236" s="29" t="n">
        <f aca="false">Inputs!$B$5*B236+Inputs!$B$6*C236</f>
        <v>1448000</v>
      </c>
      <c r="G236" s="29" t="n">
        <f aca="false">Inputs!$B$5*D236</f>
        <v>-48000</v>
      </c>
      <c r="H236" s="29" t="n">
        <f aca="false">Inputs!$B$6*E236</f>
        <v>24499.9999999999</v>
      </c>
      <c r="I236" s="29" t="n">
        <f aca="false">G236+H236</f>
        <v>-23500.0000000001</v>
      </c>
      <c r="J236" s="29" t="n">
        <f aca="false">J235+I236</f>
        <v>89499.9999999998</v>
      </c>
    </row>
    <row r="237" customFormat="false" ht="15" hidden="false" customHeight="false" outlineLevel="0" collapsed="false">
      <c r="A237" s="26" t="n">
        <v>37014</v>
      </c>
      <c r="B237" s="27" t="n">
        <v>28.66</v>
      </c>
      <c r="C237" s="27" t="n">
        <v>27.46</v>
      </c>
      <c r="D237" s="28" t="n">
        <f aca="false">B237-B236</f>
        <v>0.77</v>
      </c>
      <c r="E237" s="28" t="n">
        <f aca="false">C237-C236</f>
        <v>0.640000000000001</v>
      </c>
      <c r="F237" s="29" t="n">
        <f aca="false">Inputs!$B$5*B237+Inputs!$B$6*C237</f>
        <v>1493000</v>
      </c>
      <c r="G237" s="29" t="n">
        <f aca="false">Inputs!$B$5*D237</f>
        <v>77000</v>
      </c>
      <c r="H237" s="29" t="n">
        <f aca="false">Inputs!$B$6*E237</f>
        <v>-32000</v>
      </c>
      <c r="I237" s="29" t="n">
        <f aca="false">G237+H237</f>
        <v>44999.9999999999</v>
      </c>
      <c r="J237" s="29" t="n">
        <f aca="false">J236+I237</f>
        <v>134500</v>
      </c>
    </row>
    <row r="238" customFormat="false" ht="15" hidden="false" customHeight="false" outlineLevel="0" collapsed="false">
      <c r="A238" s="26" t="n">
        <v>37019</v>
      </c>
      <c r="B238" s="27" t="n">
        <v>27.35</v>
      </c>
      <c r="C238" s="27" t="n">
        <v>27.45</v>
      </c>
      <c r="D238" s="28" t="n">
        <f aca="false">B238-B237</f>
        <v>-1.31</v>
      </c>
      <c r="E238" s="28" t="n">
        <f aca="false">C238-C237</f>
        <v>-0.0100000000000016</v>
      </c>
      <c r="F238" s="29" t="n">
        <f aca="false">Inputs!$B$5*B238+Inputs!$B$6*C238</f>
        <v>1362500</v>
      </c>
      <c r="G238" s="29" t="n">
        <f aca="false">Inputs!$B$5*D238</f>
        <v>-131000</v>
      </c>
      <c r="H238" s="29" t="n">
        <f aca="false">Inputs!$B$6*E238</f>
        <v>500.000000000078</v>
      </c>
      <c r="I238" s="29" t="n">
        <f aca="false">G238+H238</f>
        <v>-130500</v>
      </c>
      <c r="J238" s="29" t="n">
        <f aca="false">J237+I238</f>
        <v>3999.99999999997</v>
      </c>
    </row>
    <row r="239" customFormat="false" ht="15" hidden="false" customHeight="false" outlineLevel="0" collapsed="false">
      <c r="A239" s="26" t="n">
        <v>37020</v>
      </c>
      <c r="B239" s="27" t="n">
        <v>28.39</v>
      </c>
      <c r="C239" s="27" t="n">
        <v>27.46</v>
      </c>
      <c r="D239" s="28" t="n">
        <f aca="false">B239-B238</f>
        <v>1.04</v>
      </c>
      <c r="E239" s="28" t="n">
        <f aca="false">C239-C238</f>
        <v>0.0100000000000016</v>
      </c>
      <c r="F239" s="29" t="n">
        <f aca="false">Inputs!$B$5*B239+Inputs!$B$6*C239</f>
        <v>1466000</v>
      </c>
      <c r="G239" s="29" t="n">
        <f aca="false">Inputs!$B$5*D239</f>
        <v>104000</v>
      </c>
      <c r="H239" s="29" t="n">
        <f aca="false">Inputs!$B$6*E239</f>
        <v>-500.000000000078</v>
      </c>
      <c r="I239" s="29" t="n">
        <f aca="false">G239+H239</f>
        <v>103500</v>
      </c>
      <c r="J239" s="29" t="n">
        <f aca="false">J238+I239</f>
        <v>107500</v>
      </c>
    </row>
    <row r="240" customFormat="false" ht="15" hidden="false" customHeight="false" outlineLevel="0" collapsed="false">
      <c r="A240" s="26" t="n">
        <v>37021</v>
      </c>
      <c r="B240" s="27" t="n">
        <v>28.5</v>
      </c>
      <c r="C240" s="27" t="n">
        <v>28.27</v>
      </c>
      <c r="D240" s="28" t="n">
        <f aca="false">B240-B239</f>
        <v>0.109999999999999</v>
      </c>
      <c r="E240" s="28" t="n">
        <f aca="false">C240-C239</f>
        <v>0.809999999999999</v>
      </c>
      <c r="F240" s="29" t="n">
        <f aca="false">Inputs!$B$5*B240+Inputs!$B$6*C240</f>
        <v>1436500</v>
      </c>
      <c r="G240" s="29" t="n">
        <f aca="false">Inputs!$B$5*D240</f>
        <v>10999.9999999999</v>
      </c>
      <c r="H240" s="29" t="n">
        <f aca="false">Inputs!$B$6*E240</f>
        <v>-40499.9999999999</v>
      </c>
      <c r="I240" s="29" t="n">
        <f aca="false">G240+H240</f>
        <v>-29500</v>
      </c>
      <c r="J240" s="29" t="n">
        <f aca="false">J239+I240</f>
        <v>77999.9999999998</v>
      </c>
    </row>
    <row r="241" customFormat="false" ht="15" hidden="false" customHeight="false" outlineLevel="0" collapsed="false">
      <c r="A241" s="26" t="n">
        <v>37022</v>
      </c>
      <c r="B241" s="27" t="n">
        <v>28.59</v>
      </c>
      <c r="C241" s="27" t="n">
        <v>27.97</v>
      </c>
      <c r="D241" s="28" t="n">
        <f aca="false">B241-B240</f>
        <v>0.0899999999999999</v>
      </c>
      <c r="E241" s="28" t="n">
        <f aca="false">C241-C240</f>
        <v>-0.300000000000001</v>
      </c>
      <c r="F241" s="29" t="n">
        <f aca="false">Inputs!$B$5*B241+Inputs!$B$6*C241</f>
        <v>1460500</v>
      </c>
      <c r="G241" s="29" t="n">
        <f aca="false">Inputs!$B$5*D241</f>
        <v>8999.99999999999</v>
      </c>
      <c r="H241" s="29" t="n">
        <f aca="false">Inputs!$B$6*E241</f>
        <v>15000</v>
      </c>
      <c r="I241" s="29" t="n">
        <f aca="false">G241+H241</f>
        <v>24000</v>
      </c>
      <c r="J241" s="29" t="n">
        <f aca="false">J240+I241</f>
        <v>102000</v>
      </c>
    </row>
    <row r="242" customFormat="false" ht="15" hidden="false" customHeight="false" outlineLevel="0" collapsed="false">
      <c r="A242" s="26" t="n">
        <v>37025</v>
      </c>
      <c r="B242" s="27" t="n">
        <v>28.83</v>
      </c>
      <c r="C242" s="27" t="n">
        <v>27.77</v>
      </c>
      <c r="D242" s="28" t="n">
        <f aca="false">B242-B241</f>
        <v>0.239999999999998</v>
      </c>
      <c r="E242" s="28" t="n">
        <f aca="false">C242-C241</f>
        <v>-0.199999999999999</v>
      </c>
      <c r="F242" s="29" t="n">
        <f aca="false">Inputs!$B$5*B242+Inputs!$B$6*C242</f>
        <v>1494500</v>
      </c>
      <c r="G242" s="29" t="n">
        <f aca="false">Inputs!$B$5*D242</f>
        <v>23999.9999999998</v>
      </c>
      <c r="H242" s="29" t="n">
        <f aca="false">Inputs!$B$6*E242</f>
        <v>9999.99999999996</v>
      </c>
      <c r="I242" s="29" t="n">
        <f aca="false">G242+H242</f>
        <v>33999.9999999998</v>
      </c>
      <c r="J242" s="29" t="n">
        <f aca="false">J241+I242</f>
        <v>136000</v>
      </c>
    </row>
    <row r="243" customFormat="false" ht="15" hidden="false" customHeight="false" outlineLevel="0" collapsed="false">
      <c r="A243" s="26" t="n">
        <v>37026</v>
      </c>
      <c r="B243" s="27" t="n">
        <v>28.9</v>
      </c>
      <c r="C243" s="27" t="n">
        <v>27.88</v>
      </c>
      <c r="D243" s="28" t="n">
        <f aca="false">B243-B242</f>
        <v>0.0700000000000003</v>
      </c>
      <c r="E243" s="28" t="n">
        <f aca="false">C243-C242</f>
        <v>0.109999999999999</v>
      </c>
      <c r="F243" s="29" t="n">
        <f aca="false">Inputs!$B$5*B243+Inputs!$B$6*C243</f>
        <v>1496000</v>
      </c>
      <c r="G243" s="29" t="n">
        <f aca="false">Inputs!$B$5*D243</f>
        <v>7000.00000000003</v>
      </c>
      <c r="H243" s="29" t="n">
        <f aca="false">Inputs!$B$6*E243</f>
        <v>-5499.99999999997</v>
      </c>
      <c r="I243" s="29" t="n">
        <f aca="false">G243+H243</f>
        <v>1500.00000000006</v>
      </c>
      <c r="J243" s="29" t="n">
        <f aca="false">J242+I243</f>
        <v>137500</v>
      </c>
    </row>
    <row r="244" customFormat="false" ht="15" hidden="false" customHeight="false" outlineLevel="0" collapsed="false">
      <c r="A244" s="26" t="n">
        <v>37027</v>
      </c>
      <c r="B244" s="27" t="n">
        <v>28.77</v>
      </c>
      <c r="C244" s="27" t="n">
        <v>28.19</v>
      </c>
      <c r="D244" s="28" t="n">
        <f aca="false">B244-B243</f>
        <v>-0.129999999999999</v>
      </c>
      <c r="E244" s="28" t="n">
        <f aca="false">C244-C243</f>
        <v>0.310000000000002</v>
      </c>
      <c r="F244" s="29" t="n">
        <f aca="false">Inputs!$B$5*B244+Inputs!$B$6*C244</f>
        <v>1467500</v>
      </c>
      <c r="G244" s="29" t="n">
        <f aca="false">Inputs!$B$5*D244</f>
        <v>-12999.9999999999</v>
      </c>
      <c r="H244" s="29" t="n">
        <f aca="false">Inputs!$B$6*E244</f>
        <v>-15500.0000000001</v>
      </c>
      <c r="I244" s="29" t="n">
        <f aca="false">G244+H244</f>
        <v>-28500</v>
      </c>
      <c r="J244" s="29" t="n">
        <f aca="false">J243+I244</f>
        <v>109000</v>
      </c>
    </row>
    <row r="245" customFormat="false" ht="15" hidden="false" customHeight="false" outlineLevel="0" collapsed="false">
      <c r="A245" s="26" t="n">
        <v>37028</v>
      </c>
      <c r="B245" s="27" t="n">
        <v>29.02</v>
      </c>
      <c r="C245" s="27" t="n">
        <v>28.57</v>
      </c>
      <c r="D245" s="28" t="n">
        <f aca="false">B245-B244</f>
        <v>0.25</v>
      </c>
      <c r="E245" s="28" t="n">
        <f aca="false">C245-C244</f>
        <v>0.379999999999999</v>
      </c>
      <c r="F245" s="29" t="n">
        <f aca="false">Inputs!$B$5*B245+Inputs!$B$6*C245</f>
        <v>1473500</v>
      </c>
      <c r="G245" s="29" t="n">
        <f aca="false">Inputs!$B$5*D245</f>
        <v>25000</v>
      </c>
      <c r="H245" s="29" t="n">
        <f aca="false">Inputs!$B$6*E245</f>
        <v>-19000</v>
      </c>
      <c r="I245" s="29" t="n">
        <f aca="false">G245+H245</f>
        <v>6000.00000000005</v>
      </c>
      <c r="J245" s="29" t="n">
        <f aca="false">J244+I245</f>
        <v>115000</v>
      </c>
    </row>
    <row r="246" customFormat="false" ht="15" hidden="false" customHeight="false" outlineLevel="0" collapsed="false">
      <c r="A246" s="26" t="n">
        <v>37029</v>
      </c>
      <c r="B246" s="27" t="n">
        <v>29.9</v>
      </c>
      <c r="C246" s="27" t="n">
        <v>29.3</v>
      </c>
      <c r="D246" s="28" t="n">
        <f aca="false">B246-B245</f>
        <v>0.879999999999999</v>
      </c>
      <c r="E246" s="28" t="n">
        <f aca="false">C246-C245</f>
        <v>0.73</v>
      </c>
      <c r="F246" s="29" t="n">
        <f aca="false">Inputs!$B$5*B246+Inputs!$B$6*C246</f>
        <v>1525000</v>
      </c>
      <c r="G246" s="29" t="n">
        <f aca="false">Inputs!$B$5*D246</f>
        <v>87999.9999999999</v>
      </c>
      <c r="H246" s="29" t="n">
        <f aca="false">Inputs!$B$6*E246</f>
        <v>-36500</v>
      </c>
      <c r="I246" s="29" t="n">
        <f aca="false">G246+H246</f>
        <v>51499.9999999999</v>
      </c>
      <c r="J246" s="29" t="n">
        <f aca="false">J245+I246</f>
        <v>166500</v>
      </c>
    </row>
    <row r="247" customFormat="false" ht="15" hidden="false" customHeight="false" outlineLevel="0" collapsed="false">
      <c r="A247" s="26" t="n">
        <v>37032</v>
      </c>
      <c r="B247" s="27" t="n">
        <v>29.96</v>
      </c>
      <c r="C247" s="27" t="n">
        <v>29.8</v>
      </c>
      <c r="D247" s="28" t="n">
        <f aca="false">B247-B246</f>
        <v>0.0600000000000023</v>
      </c>
      <c r="E247" s="28" t="n">
        <f aca="false">C247-C246</f>
        <v>0.5</v>
      </c>
      <c r="F247" s="29" t="n">
        <f aca="false">Inputs!$B$5*B247+Inputs!$B$6*C247</f>
        <v>1506000</v>
      </c>
      <c r="G247" s="29" t="n">
        <f aca="false">Inputs!$B$5*D247</f>
        <v>6000.00000000023</v>
      </c>
      <c r="H247" s="29" t="n">
        <f aca="false">Inputs!$B$6*E247</f>
        <v>-25000</v>
      </c>
      <c r="I247" s="29" t="n">
        <f aca="false">G247+H247</f>
        <v>-18999.9999999998</v>
      </c>
      <c r="J247" s="29" t="n">
        <f aca="false">J246+I247</f>
        <v>147500</v>
      </c>
    </row>
    <row r="248" customFormat="false" ht="15" hidden="false" customHeight="false" outlineLevel="0" collapsed="false">
      <c r="A248" s="26" t="n">
        <v>37033</v>
      </c>
      <c r="B248" s="27" t="n">
        <v>29.75</v>
      </c>
      <c r="C248" s="27" t="n">
        <v>29.72</v>
      </c>
      <c r="D248" s="28" t="n">
        <f aca="false">B248-B247</f>
        <v>-0.210000000000001</v>
      </c>
      <c r="E248" s="28" t="n">
        <f aca="false">C248-C247</f>
        <v>-0.0800000000000019</v>
      </c>
      <c r="F248" s="29" t="n">
        <f aca="false">Inputs!$B$5*B248+Inputs!$B$6*C248</f>
        <v>1489000</v>
      </c>
      <c r="G248" s="29" t="n">
        <f aca="false">Inputs!$B$5*D248</f>
        <v>-21000.0000000001</v>
      </c>
      <c r="H248" s="29" t="n">
        <f aca="false">Inputs!$B$6*E248</f>
        <v>4000.00000000009</v>
      </c>
      <c r="I248" s="29" t="n">
        <f aca="false">G248+H248</f>
        <v>-17000</v>
      </c>
      <c r="J248" s="29" t="n">
        <f aca="false">J247+I248</f>
        <v>130500</v>
      </c>
    </row>
    <row r="249" customFormat="false" ht="15" hidden="false" customHeight="false" outlineLevel="0" collapsed="false">
      <c r="A249" s="26" t="n">
        <v>37034</v>
      </c>
      <c r="B249" s="27" t="n">
        <v>28.85</v>
      </c>
      <c r="C249" s="27" t="n">
        <v>29.51</v>
      </c>
      <c r="D249" s="28" t="n">
        <f aca="false">B249-B248</f>
        <v>-0.899999999999999</v>
      </c>
      <c r="E249" s="28" t="n">
        <f aca="false">C249-C248</f>
        <v>-0.209999999999997</v>
      </c>
      <c r="F249" s="29" t="n">
        <f aca="false">Inputs!$B$5*B249+Inputs!$B$6*C249</f>
        <v>1409500</v>
      </c>
      <c r="G249" s="29" t="n">
        <f aca="false">Inputs!$B$5*D249</f>
        <v>-89999.9999999999</v>
      </c>
      <c r="H249" s="29" t="n">
        <f aca="false">Inputs!$B$6*E249</f>
        <v>10499.9999999999</v>
      </c>
      <c r="I249" s="29" t="n">
        <f aca="false">G249+H249</f>
        <v>-79500</v>
      </c>
      <c r="J249" s="29" t="n">
        <f aca="false">J248+I249</f>
        <v>50999.9999999999</v>
      </c>
    </row>
    <row r="250" customFormat="false" ht="15" hidden="false" customHeight="false" outlineLevel="0" collapsed="false">
      <c r="A250" s="26" t="n">
        <v>37035</v>
      </c>
      <c r="B250" s="27" t="n">
        <v>27.97</v>
      </c>
      <c r="C250" s="27" t="n">
        <v>28.85</v>
      </c>
      <c r="D250" s="28" t="n">
        <f aca="false">B250-B249</f>
        <v>-0.880000000000003</v>
      </c>
      <c r="E250" s="28" t="n">
        <f aca="false">C250-C249</f>
        <v>-0.66</v>
      </c>
      <c r="F250" s="29" t="n">
        <f aca="false">Inputs!$B$5*B250+Inputs!$B$6*C250</f>
        <v>1354500</v>
      </c>
      <c r="G250" s="29" t="n">
        <f aca="false">Inputs!$B$5*D250</f>
        <v>-88000.0000000003</v>
      </c>
      <c r="H250" s="29" t="n">
        <f aca="false">Inputs!$B$6*E250</f>
        <v>33000</v>
      </c>
      <c r="I250" s="29" t="n">
        <f aca="false">G250+H250</f>
        <v>-55000.0000000003</v>
      </c>
      <c r="J250" s="29" t="n">
        <f aca="false">J249+I250</f>
        <v>-4000.00000000039</v>
      </c>
    </row>
    <row r="251" customFormat="false" ht="15" hidden="false" customHeight="false" outlineLevel="0" collapsed="false">
      <c r="A251" s="26" t="n">
        <v>37036</v>
      </c>
      <c r="B251" s="27" t="n">
        <v>28.08</v>
      </c>
      <c r="C251" s="27" t="n">
        <v>28.69</v>
      </c>
      <c r="D251" s="28" t="n">
        <f aca="false">B251-B250</f>
        <v>0.109999999999999</v>
      </c>
      <c r="E251" s="28" t="n">
        <f aca="false">C251-C250</f>
        <v>-0.16</v>
      </c>
      <c r="F251" s="29" t="n">
        <f aca="false">Inputs!$B$5*B251+Inputs!$B$6*C251</f>
        <v>1373500</v>
      </c>
      <c r="G251" s="29" t="n">
        <f aca="false">Inputs!$B$5*D251</f>
        <v>10999.9999999999</v>
      </c>
      <c r="H251" s="29" t="n">
        <f aca="false">Inputs!$B$6*E251</f>
        <v>8000.00000000001</v>
      </c>
      <c r="I251" s="29" t="n">
        <f aca="false">G251+H251</f>
        <v>19000</v>
      </c>
      <c r="J251" s="29" t="n">
        <f aca="false">J250+I251</f>
        <v>14999.9999999996</v>
      </c>
    </row>
    <row r="252" customFormat="false" ht="15" hidden="false" customHeight="false" outlineLevel="0" collapsed="false">
      <c r="A252" s="26" t="n">
        <v>37040</v>
      </c>
      <c r="B252" s="27" t="n">
        <v>28.76</v>
      </c>
      <c r="C252" s="27" t="n">
        <v>29.11</v>
      </c>
      <c r="D252" s="28" t="n">
        <f aca="false">B252-B251</f>
        <v>0.680000000000003</v>
      </c>
      <c r="E252" s="28" t="n">
        <f aca="false">C252-C251</f>
        <v>0.419999999999998</v>
      </c>
      <c r="F252" s="29" t="n">
        <f aca="false">Inputs!$B$5*B252+Inputs!$B$6*C252</f>
        <v>1420500</v>
      </c>
      <c r="G252" s="29" t="n">
        <f aca="false">Inputs!$B$5*D252</f>
        <v>68000.0000000003</v>
      </c>
      <c r="H252" s="29" t="n">
        <f aca="false">Inputs!$B$6*E252</f>
        <v>-20999.9999999999</v>
      </c>
      <c r="I252" s="29" t="n">
        <f aca="false">G252+H252</f>
        <v>47000.0000000004</v>
      </c>
      <c r="J252" s="29" t="n">
        <f aca="false">J251+I252</f>
        <v>62000</v>
      </c>
    </row>
    <row r="253" customFormat="false" ht="15" hidden="false" customHeight="false" outlineLevel="0" collapsed="false">
      <c r="A253" s="26" t="n">
        <v>37041</v>
      </c>
      <c r="B253" s="27" t="n">
        <v>28.71</v>
      </c>
      <c r="C253" s="27" t="n">
        <v>28.92</v>
      </c>
      <c r="D253" s="28" t="n">
        <f aca="false">B253-B252</f>
        <v>-0.0500000000000007</v>
      </c>
      <c r="E253" s="28" t="n">
        <f aca="false">C253-C252</f>
        <v>-0.189999999999998</v>
      </c>
      <c r="F253" s="29" t="n">
        <f aca="false">Inputs!$B$5*B253+Inputs!$B$6*C253</f>
        <v>1425000</v>
      </c>
      <c r="G253" s="29" t="n">
        <f aca="false">Inputs!$B$5*D253</f>
        <v>-5000.00000000007</v>
      </c>
      <c r="H253" s="29" t="n">
        <f aca="false">Inputs!$B$6*E253</f>
        <v>9499.99999999989</v>
      </c>
      <c r="I253" s="29" t="n">
        <f aca="false">G253+H253</f>
        <v>4499.99999999982</v>
      </c>
      <c r="J253" s="29" t="n">
        <f aca="false">J252+I253</f>
        <v>66499.9999999998</v>
      </c>
    </row>
    <row r="254" customFormat="false" ht="15" hidden="false" customHeight="false" outlineLevel="0" collapsed="false">
      <c r="A254" s="26" t="n">
        <v>37042</v>
      </c>
      <c r="B254" s="27" t="n">
        <v>28.39</v>
      </c>
      <c r="C254" s="27" t="n">
        <v>28.55</v>
      </c>
      <c r="D254" s="28" t="n">
        <f aca="false">B254-B253</f>
        <v>-0.32</v>
      </c>
      <c r="E254" s="28" t="n">
        <f aca="false">C254-C253</f>
        <v>-0.370000000000001</v>
      </c>
      <c r="F254" s="29" t="n">
        <f aca="false">Inputs!$B$5*B254+Inputs!$B$6*C254</f>
        <v>1411500</v>
      </c>
      <c r="G254" s="29" t="n">
        <f aca="false">Inputs!$B$5*D254</f>
        <v>-32000</v>
      </c>
      <c r="H254" s="29" t="n">
        <f aca="false">Inputs!$B$6*E254</f>
        <v>18500.0000000001</v>
      </c>
      <c r="I254" s="29" t="n">
        <f aca="false">G254+H254</f>
        <v>-13500</v>
      </c>
      <c r="J254" s="29" t="n">
        <f aca="false">J253+I254</f>
        <v>52999.9999999998</v>
      </c>
    </row>
    <row r="255" customFormat="false" ht="15" hidden="false" customHeight="false" outlineLevel="0" collapsed="false">
      <c r="A255" s="26" t="n">
        <v>37046</v>
      </c>
      <c r="B255" s="27" t="n">
        <v>28.14</v>
      </c>
      <c r="C255" s="27" t="n">
        <v>28.95</v>
      </c>
      <c r="D255" s="28" t="n">
        <f aca="false">B255-B254</f>
        <v>-0.25</v>
      </c>
      <c r="E255" s="28" t="n">
        <f aca="false">C255-C254</f>
        <v>0.399999999999999</v>
      </c>
      <c r="F255" s="29" t="n">
        <f aca="false">Inputs!$B$5*B255+Inputs!$B$6*C255</f>
        <v>1366500</v>
      </c>
      <c r="G255" s="29" t="n">
        <f aca="false">Inputs!$B$5*D255</f>
        <v>-25000</v>
      </c>
      <c r="H255" s="29" t="n">
        <f aca="false">Inputs!$B$6*E255</f>
        <v>-19999.9999999999</v>
      </c>
      <c r="I255" s="29" t="n">
        <f aca="false">G255+H255</f>
        <v>-44999.9999999999</v>
      </c>
      <c r="J255" s="29" t="n">
        <f aca="false">J254+I255</f>
        <v>7999.99999999988</v>
      </c>
    </row>
    <row r="256" customFormat="false" ht="15" hidden="false" customHeight="false" outlineLevel="0" collapsed="false">
      <c r="A256" s="26" t="n">
        <v>37048</v>
      </c>
      <c r="B256" s="27" t="n">
        <v>27.56</v>
      </c>
      <c r="C256" s="27" t="n">
        <v>28.73</v>
      </c>
      <c r="D256" s="28" t="n">
        <f aca="false">B256-B255</f>
        <v>-0.580000000000002</v>
      </c>
      <c r="E256" s="28" t="n">
        <f aca="false">C256-C255</f>
        <v>-0.219999999999999</v>
      </c>
      <c r="F256" s="29" t="n">
        <f aca="false">Inputs!$B$5*B256+Inputs!$B$6*C256</f>
        <v>1319500</v>
      </c>
      <c r="G256" s="29" t="n">
        <f aca="false">Inputs!$B$5*D256</f>
        <v>-58000.0000000002</v>
      </c>
      <c r="H256" s="29" t="n">
        <f aca="false">Inputs!$B$6*E256</f>
        <v>10999.9999999999</v>
      </c>
      <c r="I256" s="29" t="n">
        <f aca="false">G256+H256</f>
        <v>-47000.0000000002</v>
      </c>
      <c r="J256" s="29" t="n">
        <f aca="false">J255+I256</f>
        <v>-39000.0000000004</v>
      </c>
    </row>
    <row r="257" customFormat="false" ht="15" hidden="false" customHeight="false" outlineLevel="0" collapsed="false">
      <c r="A257" s="26" t="n">
        <v>37049</v>
      </c>
      <c r="B257" s="27" t="n">
        <v>27.91</v>
      </c>
      <c r="C257" s="27" t="n">
        <v>28.55</v>
      </c>
      <c r="D257" s="28" t="n">
        <f aca="false">B257-B256</f>
        <v>0.350000000000001</v>
      </c>
      <c r="E257" s="28" t="n">
        <f aca="false">C257-C256</f>
        <v>-0.18</v>
      </c>
      <c r="F257" s="29" t="n">
        <f aca="false">Inputs!$B$5*B257+Inputs!$B$6*C257</f>
        <v>1363500</v>
      </c>
      <c r="G257" s="29" t="n">
        <f aca="false">Inputs!$B$5*D257</f>
        <v>35000.0000000001</v>
      </c>
      <c r="H257" s="29" t="n">
        <f aca="false">Inputs!$B$6*E257</f>
        <v>8999.99999999999</v>
      </c>
      <c r="I257" s="29" t="n">
        <f aca="false">G257+H257</f>
        <v>44000.0000000001</v>
      </c>
      <c r="J257" s="29" t="n">
        <f aca="false">J256+I257</f>
        <v>4999.99999999977</v>
      </c>
    </row>
    <row r="258" customFormat="false" ht="15" hidden="false" customHeight="false" outlineLevel="0" collapsed="false">
      <c r="A258" s="26" t="n">
        <v>37054</v>
      </c>
      <c r="B258" s="27" t="n">
        <v>29.13</v>
      </c>
      <c r="C258" s="27" t="n">
        <v>29.03</v>
      </c>
      <c r="D258" s="28" t="n">
        <f aca="false">B258-B257</f>
        <v>1.22</v>
      </c>
      <c r="E258" s="28" t="n">
        <f aca="false">C258-C257</f>
        <v>0.48</v>
      </c>
      <c r="F258" s="29" t="n">
        <f aca="false">Inputs!$B$5*B258+Inputs!$B$6*C258</f>
        <v>1461500</v>
      </c>
      <c r="G258" s="29" t="n">
        <f aca="false">Inputs!$B$5*D258</f>
        <v>122000</v>
      </c>
      <c r="H258" s="29" t="n">
        <f aca="false">Inputs!$B$6*E258</f>
        <v>-24000</v>
      </c>
      <c r="I258" s="29" t="n">
        <f aca="false">G258+H258</f>
        <v>97999.9999999999</v>
      </c>
      <c r="J258" s="29" t="n">
        <f aca="false">J257+I258</f>
        <v>103000</v>
      </c>
    </row>
    <row r="259" customFormat="false" ht="15" hidden="false" customHeight="false" outlineLevel="0" collapsed="false">
      <c r="A259" s="26" t="n">
        <v>37055</v>
      </c>
      <c r="B259" s="27" t="n">
        <v>28.81</v>
      </c>
      <c r="C259" s="27" t="n">
        <v>29.13</v>
      </c>
      <c r="D259" s="28" t="n">
        <f aca="false">B259-B258</f>
        <v>-0.32</v>
      </c>
      <c r="E259" s="28" t="n">
        <f aca="false">C259-C258</f>
        <v>0.0999999999999979</v>
      </c>
      <c r="F259" s="29" t="n">
        <f aca="false">Inputs!$B$5*B259+Inputs!$B$6*C259</f>
        <v>1424500</v>
      </c>
      <c r="G259" s="29" t="n">
        <f aca="false">Inputs!$B$5*D259</f>
        <v>-32000</v>
      </c>
      <c r="H259" s="29" t="n">
        <f aca="false">Inputs!$B$6*E259</f>
        <v>-4999.99999999989</v>
      </c>
      <c r="I259" s="29" t="n">
        <f aca="false">G259+H259</f>
        <v>-36999.9999999999</v>
      </c>
      <c r="J259" s="29" t="n">
        <f aca="false">J258+I259</f>
        <v>65999.9999999997</v>
      </c>
    </row>
    <row r="260" customFormat="false" ht="15" hidden="false" customHeight="false" outlineLevel="0" collapsed="false">
      <c r="A260" s="26" t="n">
        <v>37056</v>
      </c>
      <c r="B260" s="27" t="n">
        <v>29.12</v>
      </c>
      <c r="C260" s="27" t="n">
        <v>28.5</v>
      </c>
      <c r="D260" s="28" t="n">
        <f aca="false">B260-B259</f>
        <v>0.310000000000002</v>
      </c>
      <c r="E260" s="28" t="n">
        <f aca="false">C260-C259</f>
        <v>-0.629999999999999</v>
      </c>
      <c r="F260" s="29" t="n">
        <f aca="false">Inputs!$B$5*B260+Inputs!$B$6*C260</f>
        <v>1487000</v>
      </c>
      <c r="G260" s="29" t="n">
        <f aca="false">Inputs!$B$5*D260</f>
        <v>31000.0000000002</v>
      </c>
      <c r="H260" s="29" t="n">
        <f aca="false">Inputs!$B$6*E260</f>
        <v>31500</v>
      </c>
      <c r="I260" s="29" t="n">
        <f aca="false">G260+H260</f>
        <v>62500.0000000002</v>
      </c>
      <c r="J260" s="29" t="n">
        <f aca="false">J259+I260</f>
        <v>128500</v>
      </c>
    </row>
    <row r="261" customFormat="false" ht="15" hidden="false" customHeight="false" outlineLevel="0" collapsed="false">
      <c r="A261" s="26" t="n">
        <v>37057</v>
      </c>
      <c r="B261" s="27" t="n">
        <v>28.52</v>
      </c>
      <c r="C261" s="27" t="n">
        <v>28.13</v>
      </c>
      <c r="D261" s="28" t="n">
        <f aca="false">B261-B260</f>
        <v>-0.600000000000001</v>
      </c>
      <c r="E261" s="28" t="n">
        <f aca="false">C261-C260</f>
        <v>-0.370000000000001</v>
      </c>
      <c r="F261" s="29" t="n">
        <f aca="false">Inputs!$B$5*B261+Inputs!$B$6*C261</f>
        <v>1445500</v>
      </c>
      <c r="G261" s="29" t="n">
        <f aca="false">Inputs!$B$5*D261</f>
        <v>-60000.0000000001</v>
      </c>
      <c r="H261" s="29" t="n">
        <f aca="false">Inputs!$B$6*E261</f>
        <v>18500.0000000001</v>
      </c>
      <c r="I261" s="29" t="n">
        <f aca="false">G261+H261</f>
        <v>-41500.0000000001</v>
      </c>
      <c r="J261" s="29" t="n">
        <f aca="false">J260+I261</f>
        <v>86999.9999999998</v>
      </c>
    </row>
    <row r="262" customFormat="false" ht="15" hidden="false" customHeight="false" outlineLevel="0" collapsed="false">
      <c r="A262" s="26" t="n">
        <v>37060</v>
      </c>
      <c r="B262" s="27" t="n">
        <v>27.55</v>
      </c>
      <c r="C262" s="27" t="n">
        <v>27.61</v>
      </c>
      <c r="D262" s="28" t="n">
        <f aca="false">B262-B261</f>
        <v>-0.969999999999999</v>
      </c>
      <c r="E262" s="28" t="n">
        <f aca="false">C262-C261</f>
        <v>-0.52</v>
      </c>
      <c r="F262" s="29" t="n">
        <f aca="false">Inputs!$B$5*B262+Inputs!$B$6*C262</f>
        <v>1374500</v>
      </c>
      <c r="G262" s="29" t="n">
        <f aca="false">Inputs!$B$5*D262</f>
        <v>-96999.9999999999</v>
      </c>
      <c r="H262" s="29" t="n">
        <f aca="false">Inputs!$B$6*E262</f>
        <v>26000</v>
      </c>
      <c r="I262" s="29" t="n">
        <f aca="false">G262+H262</f>
        <v>-70999.9999999999</v>
      </c>
      <c r="J262" s="29" t="n">
        <f aca="false">J261+I262</f>
        <v>15999.9999999999</v>
      </c>
    </row>
    <row r="263" customFormat="false" ht="15" hidden="false" customHeight="false" outlineLevel="0" collapsed="false">
      <c r="A263" s="26" t="n">
        <v>37061</v>
      </c>
      <c r="B263" s="27" t="n">
        <v>27.49</v>
      </c>
      <c r="C263" s="27" t="n">
        <v>26.68</v>
      </c>
      <c r="D263" s="28" t="n">
        <f aca="false">B263-B262</f>
        <v>-0.0600000000000023</v>
      </c>
      <c r="E263" s="28" t="n">
        <f aca="false">C263-C262</f>
        <v>-0.93</v>
      </c>
      <c r="F263" s="29" t="n">
        <f aca="false">Inputs!$B$5*B263+Inputs!$B$6*C263</f>
        <v>1415000</v>
      </c>
      <c r="G263" s="29" t="n">
        <f aca="false">Inputs!$B$5*D263</f>
        <v>-6000.00000000023</v>
      </c>
      <c r="H263" s="29" t="n">
        <f aca="false">Inputs!$B$6*E263</f>
        <v>46500</v>
      </c>
      <c r="I263" s="29" t="n">
        <f aca="false">G263+H263</f>
        <v>40499.9999999998</v>
      </c>
      <c r="J263" s="29" t="n">
        <f aca="false">J262+I263</f>
        <v>56499.9999999996</v>
      </c>
    </row>
    <row r="264" customFormat="false" ht="15" hidden="false" customHeight="false" outlineLevel="0" collapsed="false">
      <c r="A264" s="26" t="n">
        <v>37062</v>
      </c>
      <c r="B264" s="27" t="n">
        <v>26.52</v>
      </c>
      <c r="C264" s="27" t="n">
        <v>26.24</v>
      </c>
      <c r="D264" s="28" t="n">
        <f aca="false">B264-B263</f>
        <v>-0.969999999999999</v>
      </c>
      <c r="E264" s="28" t="n">
        <f aca="false">C264-C263</f>
        <v>-0.440000000000001</v>
      </c>
      <c r="F264" s="29" t="n">
        <f aca="false">Inputs!$B$5*B264+Inputs!$B$6*C264</f>
        <v>1340000</v>
      </c>
      <c r="G264" s="29" t="n">
        <f aca="false">Inputs!$B$5*D264</f>
        <v>-96999.9999999999</v>
      </c>
      <c r="H264" s="29" t="n">
        <f aca="false">Inputs!$B$6*E264</f>
        <v>22000.0000000001</v>
      </c>
      <c r="I264" s="29" t="n">
        <f aca="false">G264+H264</f>
        <v>-74999.9999999998</v>
      </c>
      <c r="J264" s="29" t="n">
        <f aca="false">J263+I264</f>
        <v>-18500.0000000002</v>
      </c>
    </row>
    <row r="265" customFormat="false" ht="15" hidden="false" customHeight="false" outlineLevel="0" collapsed="false">
      <c r="A265" s="26" t="n">
        <v>37063</v>
      </c>
      <c r="B265" s="27" t="n">
        <v>26.85</v>
      </c>
      <c r="C265" s="27" t="n">
        <v>26.7</v>
      </c>
      <c r="D265" s="28" t="n">
        <f aca="false">B265-B264</f>
        <v>0.330000000000002</v>
      </c>
      <c r="E265" s="28" t="n">
        <f aca="false">C265-C264</f>
        <v>0.460000000000001</v>
      </c>
      <c r="F265" s="29" t="n">
        <f aca="false">Inputs!$B$5*B265+Inputs!$B$6*C265</f>
        <v>1350000</v>
      </c>
      <c r="G265" s="29" t="n">
        <f aca="false">Inputs!$B$5*D265</f>
        <v>33000.0000000002</v>
      </c>
      <c r="H265" s="29" t="n">
        <f aca="false">Inputs!$B$6*E265</f>
        <v>-23000</v>
      </c>
      <c r="I265" s="29" t="n">
        <f aca="false">G265+H265</f>
        <v>10000.0000000001</v>
      </c>
      <c r="J265" s="29" t="n">
        <f aca="false">J264+I265</f>
        <v>-8500.00000000004</v>
      </c>
    </row>
    <row r="266" customFormat="false" ht="15" hidden="false" customHeight="false" outlineLevel="0" collapsed="false">
      <c r="A266" s="26" t="n">
        <v>37064</v>
      </c>
      <c r="B266" s="27" t="n">
        <v>27.02</v>
      </c>
      <c r="C266" s="27" t="n">
        <v>26.86</v>
      </c>
      <c r="D266" s="28" t="n">
        <f aca="false">B266-B265</f>
        <v>0.169999999999998</v>
      </c>
      <c r="E266" s="28" t="n">
        <f aca="false">C266-C265</f>
        <v>0.16</v>
      </c>
      <c r="F266" s="29" t="n">
        <f aca="false">Inputs!$B$5*B266+Inputs!$B$6*C266</f>
        <v>1359000</v>
      </c>
      <c r="G266" s="29" t="n">
        <f aca="false">Inputs!$B$5*D266</f>
        <v>16999.9999999998</v>
      </c>
      <c r="H266" s="29" t="n">
        <f aca="false">Inputs!$B$6*E266</f>
        <v>-8000.00000000001</v>
      </c>
      <c r="I266" s="29" t="n">
        <f aca="false">G266+H266</f>
        <v>8999.99999999981</v>
      </c>
      <c r="J266" s="29" t="n">
        <f aca="false">J265+I266</f>
        <v>499.999999999764</v>
      </c>
    </row>
    <row r="267" customFormat="false" ht="15" hidden="false" customHeight="false" outlineLevel="0" collapsed="false">
      <c r="A267" s="26" t="n">
        <v>37067</v>
      </c>
      <c r="B267" s="27" t="n">
        <v>27.11</v>
      </c>
      <c r="C267" s="27" t="n">
        <v>27.36</v>
      </c>
      <c r="D267" s="28" t="n">
        <f aca="false">B267-B266</f>
        <v>0.0899999999999999</v>
      </c>
      <c r="E267" s="28" t="n">
        <f aca="false">C267-C266</f>
        <v>0.5</v>
      </c>
      <c r="F267" s="29" t="n">
        <f aca="false">Inputs!$B$5*B267+Inputs!$B$6*C267</f>
        <v>1343000</v>
      </c>
      <c r="G267" s="29" t="n">
        <f aca="false">Inputs!$B$5*D267</f>
        <v>8999.99999999999</v>
      </c>
      <c r="H267" s="29" t="n">
        <f aca="false">Inputs!$B$6*E267</f>
        <v>-25000</v>
      </c>
      <c r="I267" s="29" t="n">
        <f aca="false">G267+H267</f>
        <v>-16000</v>
      </c>
      <c r="J267" s="29" t="n">
        <f aca="false">J266+I267</f>
        <v>-15500.0000000003</v>
      </c>
    </row>
    <row r="268" customFormat="false" ht="15" hidden="false" customHeight="false" outlineLevel="0" collapsed="false">
      <c r="A268" s="26" t="n">
        <v>37068</v>
      </c>
      <c r="B268" s="27" t="n">
        <v>26.97</v>
      </c>
      <c r="C268" s="27" t="n">
        <v>27.66</v>
      </c>
      <c r="D268" s="28" t="n">
        <f aca="false">B268-B267</f>
        <v>-0.140000000000001</v>
      </c>
      <c r="E268" s="28" t="n">
        <f aca="false">C268-C267</f>
        <v>0.300000000000001</v>
      </c>
      <c r="F268" s="29" t="n">
        <f aca="false">Inputs!$B$5*B268+Inputs!$B$6*C268</f>
        <v>1314000</v>
      </c>
      <c r="G268" s="29" t="n">
        <f aca="false">Inputs!$B$5*D268</f>
        <v>-14000.0000000001</v>
      </c>
      <c r="H268" s="29" t="n">
        <f aca="false">Inputs!$B$6*E268</f>
        <v>-15000</v>
      </c>
      <c r="I268" s="29" t="n">
        <f aca="false">G268+H268</f>
        <v>-29000.0000000001</v>
      </c>
      <c r="J268" s="29" t="n">
        <f aca="false">J267+I268</f>
        <v>-44500.0000000004</v>
      </c>
    </row>
    <row r="269" customFormat="false" ht="15" hidden="false" customHeight="false" outlineLevel="0" collapsed="false">
      <c r="A269" s="26" t="n">
        <v>37069</v>
      </c>
      <c r="B269" s="27" t="n">
        <v>25.67</v>
      </c>
      <c r="C269" s="27" t="n">
        <v>26.25</v>
      </c>
      <c r="D269" s="28" t="n">
        <f aca="false">B269-B268</f>
        <v>-1.3</v>
      </c>
      <c r="E269" s="28" t="n">
        <f aca="false">C269-C268</f>
        <v>-1.41</v>
      </c>
      <c r="F269" s="29" t="n">
        <f aca="false">Inputs!$B$5*B269+Inputs!$B$6*C269</f>
        <v>1254500</v>
      </c>
      <c r="G269" s="29" t="n">
        <f aca="false">Inputs!$B$5*D269</f>
        <v>-130000</v>
      </c>
      <c r="H269" s="29" t="n">
        <f aca="false">Inputs!$B$6*E269</f>
        <v>70500</v>
      </c>
      <c r="I269" s="29" t="n">
        <f aca="false">G269+H269</f>
        <v>-59499.9999999997</v>
      </c>
      <c r="J269" s="29" t="n">
        <f aca="false">J268+I269</f>
        <v>-104000</v>
      </c>
    </row>
    <row r="270" customFormat="false" ht="15" hidden="false" customHeight="false" outlineLevel="0" collapsed="false">
      <c r="A270" s="26" t="n">
        <v>37071</v>
      </c>
      <c r="B270" s="27" t="n">
        <v>26.37</v>
      </c>
      <c r="C270" s="27" t="n">
        <v>26.21</v>
      </c>
      <c r="D270" s="28" t="n">
        <f aca="false">B270-B269</f>
        <v>0.699999999999999</v>
      </c>
      <c r="E270" s="28" t="n">
        <f aca="false">C270-C269</f>
        <v>-0.0399999999999992</v>
      </c>
      <c r="F270" s="29" t="n">
        <f aca="false">Inputs!$B$5*B270+Inputs!$B$6*C270</f>
        <v>1326500</v>
      </c>
      <c r="G270" s="29" t="n">
        <f aca="false">Inputs!$B$5*D270</f>
        <v>69999.9999999999</v>
      </c>
      <c r="H270" s="29" t="n">
        <f aca="false">Inputs!$B$6*E270</f>
        <v>1999.99999999996</v>
      </c>
      <c r="I270" s="29" t="n">
        <f aca="false">G270+H270</f>
        <v>71999.9999999999</v>
      </c>
      <c r="J270" s="29" t="n">
        <f aca="false">J269+I270</f>
        <v>-32000.0000000002</v>
      </c>
    </row>
    <row r="271" customFormat="false" ht="15" hidden="false" customHeight="false" outlineLevel="0" collapsed="false">
      <c r="A271" s="26" t="n">
        <v>37075</v>
      </c>
      <c r="B271" s="27" t="n">
        <v>26.28</v>
      </c>
      <c r="C271" s="27" t="n">
        <v>25.56</v>
      </c>
      <c r="D271" s="28" t="n">
        <f aca="false">B271-B270</f>
        <v>-0.0899999999999999</v>
      </c>
      <c r="E271" s="28" t="n">
        <f aca="false">C271-C270</f>
        <v>-0.650000000000002</v>
      </c>
      <c r="F271" s="29" t="n">
        <f aca="false">Inputs!$B$5*B271+Inputs!$B$6*C271</f>
        <v>1350000</v>
      </c>
      <c r="G271" s="29" t="n">
        <f aca="false">Inputs!$B$5*D271</f>
        <v>-8999.99999999999</v>
      </c>
      <c r="H271" s="29" t="n">
        <f aca="false">Inputs!$B$6*E271</f>
        <v>32500.0000000001</v>
      </c>
      <c r="I271" s="29" t="n">
        <f aca="false">G271+H271</f>
        <v>23500.0000000001</v>
      </c>
      <c r="J271" s="29" t="n">
        <f aca="false">J270+I271</f>
        <v>-8500.00000000006</v>
      </c>
    </row>
    <row r="272" customFormat="false" ht="15" hidden="false" customHeight="false" outlineLevel="0" collapsed="false">
      <c r="A272" s="26" t="n">
        <v>37077</v>
      </c>
      <c r="B272" s="27" t="n">
        <v>27.07</v>
      </c>
      <c r="C272" s="27" t="n">
        <v>25.69</v>
      </c>
      <c r="D272" s="28" t="n">
        <f aca="false">B272-B271</f>
        <v>0.789999999999999</v>
      </c>
      <c r="E272" s="28" t="n">
        <f aca="false">C272-C271</f>
        <v>0.130000000000003</v>
      </c>
      <c r="F272" s="29" t="n">
        <f aca="false">Inputs!$B$5*B272+Inputs!$B$6*C272</f>
        <v>1422500</v>
      </c>
      <c r="G272" s="29" t="n">
        <f aca="false">Inputs!$B$5*D272</f>
        <v>78999.9999999999</v>
      </c>
      <c r="H272" s="29" t="n">
        <f aca="false">Inputs!$B$6*E272</f>
        <v>-6500.00000000013</v>
      </c>
      <c r="I272" s="29" t="n">
        <f aca="false">G272+H272</f>
        <v>72499.9999999998</v>
      </c>
      <c r="J272" s="29" t="n">
        <f aca="false">J271+I272</f>
        <v>63999.9999999997</v>
      </c>
    </row>
    <row r="273" customFormat="false" ht="15" hidden="false" customHeight="false" outlineLevel="0" collapsed="false">
      <c r="A273" s="26" t="n">
        <v>37078</v>
      </c>
      <c r="B273" s="27" t="n">
        <v>28.1</v>
      </c>
      <c r="C273" s="27" t="n">
        <v>26.55</v>
      </c>
      <c r="D273" s="28" t="n">
        <f aca="false">B273-B272</f>
        <v>1.03</v>
      </c>
      <c r="E273" s="28" t="n">
        <f aca="false">C273-C272</f>
        <v>0.859999999999999</v>
      </c>
      <c r="F273" s="29" t="n">
        <f aca="false">Inputs!$B$5*B273+Inputs!$B$6*C273</f>
        <v>1482500</v>
      </c>
      <c r="G273" s="29" t="n">
        <f aca="false">Inputs!$B$5*D273</f>
        <v>103000</v>
      </c>
      <c r="H273" s="29" t="n">
        <f aca="false">Inputs!$B$6*E273</f>
        <v>-43000</v>
      </c>
      <c r="I273" s="29" t="n">
        <f aca="false">G273+H273</f>
        <v>60000.0000000001</v>
      </c>
      <c r="J273" s="29" t="n">
        <f aca="false">J272+I273</f>
        <v>124000</v>
      </c>
    </row>
    <row r="274" customFormat="false" ht="15" hidden="false" customHeight="false" outlineLevel="0" collapsed="false">
      <c r="A274" s="26" t="n">
        <v>37081</v>
      </c>
      <c r="B274" s="27" t="n">
        <v>27.63</v>
      </c>
      <c r="C274" s="27" t="n">
        <v>25.59</v>
      </c>
      <c r="D274" s="28" t="n">
        <f aca="false">B274-B273</f>
        <v>-0.470000000000002</v>
      </c>
      <c r="E274" s="28" t="n">
        <f aca="false">C274-C273</f>
        <v>-0.960000000000001</v>
      </c>
      <c r="F274" s="29" t="n">
        <f aca="false">Inputs!$B$5*B274+Inputs!$B$6*C274</f>
        <v>1483500</v>
      </c>
      <c r="G274" s="29" t="n">
        <f aca="false">Inputs!$B$5*D274</f>
        <v>-47000.0000000002</v>
      </c>
      <c r="H274" s="29" t="n">
        <f aca="false">Inputs!$B$6*E274</f>
        <v>48000</v>
      </c>
      <c r="I274" s="29" t="n">
        <f aca="false">G274+H274</f>
        <v>999.999999999804</v>
      </c>
      <c r="J274" s="29" t="n">
        <f aca="false">J273+I274</f>
        <v>125000</v>
      </c>
    </row>
    <row r="275" customFormat="false" ht="15" hidden="false" customHeight="false" outlineLevel="0" collapsed="false">
      <c r="A275" s="26" t="n">
        <v>37082</v>
      </c>
      <c r="B275" s="27" t="n">
        <v>27.22</v>
      </c>
      <c r="C275" s="27" t="n">
        <v>24.69</v>
      </c>
      <c r="D275" s="28" t="n">
        <f aca="false">B275-B274</f>
        <v>-0.41</v>
      </c>
      <c r="E275" s="28" t="n">
        <f aca="false">C275-C274</f>
        <v>-0.899999999999999</v>
      </c>
      <c r="F275" s="29" t="n">
        <f aca="false">Inputs!$B$5*B275+Inputs!$B$6*C275</f>
        <v>1487500</v>
      </c>
      <c r="G275" s="29" t="n">
        <f aca="false">Inputs!$B$5*D275</f>
        <v>-41000</v>
      </c>
      <c r="H275" s="29" t="n">
        <f aca="false">Inputs!$B$6*E275</f>
        <v>44999.9999999999</v>
      </c>
      <c r="I275" s="29" t="n">
        <f aca="false">G275+H275</f>
        <v>3999.99999999991</v>
      </c>
      <c r="J275" s="29" t="n">
        <f aca="false">J274+I275</f>
        <v>129000</v>
      </c>
    </row>
    <row r="276" customFormat="false" ht="15" hidden="false" customHeight="false" outlineLevel="0" collapsed="false">
      <c r="A276" s="26" t="n">
        <v>37083</v>
      </c>
      <c r="B276" s="27" t="n">
        <v>27.07</v>
      </c>
      <c r="C276" s="27" t="n">
        <v>24.44</v>
      </c>
      <c r="D276" s="28" t="n">
        <f aca="false">B276-B275</f>
        <v>-0.149999999999999</v>
      </c>
      <c r="E276" s="28" t="n">
        <f aca="false">C276-C275</f>
        <v>-0.25</v>
      </c>
      <c r="F276" s="29" t="n">
        <f aca="false">Inputs!$B$5*B276+Inputs!$B$6*C276</f>
        <v>1485000</v>
      </c>
      <c r="G276" s="29" t="n">
        <f aca="false">Inputs!$B$5*D276</f>
        <v>-14999.9999999999</v>
      </c>
      <c r="H276" s="29" t="n">
        <f aca="false">Inputs!$B$6*E276</f>
        <v>12500</v>
      </c>
      <c r="I276" s="29" t="n">
        <f aca="false">G276+H276</f>
        <v>-2499.99999999986</v>
      </c>
      <c r="J276" s="29" t="n">
        <f aca="false">J275+I276</f>
        <v>126500</v>
      </c>
    </row>
    <row r="277" customFormat="false" ht="15" hidden="false" customHeight="false" outlineLevel="0" collapsed="false">
      <c r="A277" s="26" t="n">
        <v>37084</v>
      </c>
      <c r="B277" s="27" t="n">
        <v>26.85</v>
      </c>
      <c r="C277" s="27" t="n">
        <v>23.62</v>
      </c>
      <c r="D277" s="28" t="n">
        <f aca="false">B277-B276</f>
        <v>-0.219999999999999</v>
      </c>
      <c r="E277" s="28" t="n">
        <f aca="false">C277-C276</f>
        <v>-0.82</v>
      </c>
      <c r="F277" s="29" t="n">
        <f aca="false">Inputs!$B$5*B277+Inputs!$B$6*C277</f>
        <v>1504000</v>
      </c>
      <c r="G277" s="29" t="n">
        <f aca="false">Inputs!$B$5*D277</f>
        <v>-21999.9999999999</v>
      </c>
      <c r="H277" s="29" t="n">
        <f aca="false">Inputs!$B$6*E277</f>
        <v>41000</v>
      </c>
      <c r="I277" s="29" t="n">
        <f aca="false">G277+H277</f>
        <v>19000.0000000001</v>
      </c>
      <c r="J277" s="29" t="n">
        <f aca="false">J276+I277</f>
        <v>145500</v>
      </c>
    </row>
    <row r="278" customFormat="false" ht="15" hidden="false" customHeight="false" outlineLevel="0" collapsed="false">
      <c r="A278" s="26" t="n">
        <v>37085</v>
      </c>
      <c r="B278" s="27" t="n">
        <v>26.57</v>
      </c>
      <c r="C278" s="27" t="n">
        <v>24.02</v>
      </c>
      <c r="D278" s="28" t="n">
        <f aca="false">B278-B277</f>
        <v>-0.280000000000001</v>
      </c>
      <c r="E278" s="28" t="n">
        <f aca="false">C278-C277</f>
        <v>0.399999999999999</v>
      </c>
      <c r="F278" s="29" t="n">
        <f aca="false">Inputs!$B$5*B278+Inputs!$B$6*C278</f>
        <v>1456000</v>
      </c>
      <c r="G278" s="29" t="n">
        <f aca="false">Inputs!$B$5*D278</f>
        <v>-28000.0000000001</v>
      </c>
      <c r="H278" s="29" t="n">
        <f aca="false">Inputs!$B$6*E278</f>
        <v>-19999.9999999999</v>
      </c>
      <c r="I278" s="29" t="n">
        <f aca="false">G278+H278</f>
        <v>-48000</v>
      </c>
      <c r="J278" s="29" t="n">
        <f aca="false">J277+I278</f>
        <v>97499.9999999998</v>
      </c>
    </row>
    <row r="279" customFormat="false" ht="15" hidden="false" customHeight="false" outlineLevel="0" collapsed="false">
      <c r="A279" s="26" t="n">
        <v>37088</v>
      </c>
      <c r="B279" s="27" t="n">
        <v>26.02</v>
      </c>
      <c r="C279" s="27" t="n">
        <v>23.58</v>
      </c>
      <c r="D279" s="28" t="n">
        <f aca="false">B279-B278</f>
        <v>-0.550000000000001</v>
      </c>
      <c r="E279" s="28" t="n">
        <f aca="false">C279-C278</f>
        <v>-0.440000000000001</v>
      </c>
      <c r="F279" s="29" t="n">
        <f aca="false">Inputs!$B$5*B279+Inputs!$B$6*C279</f>
        <v>1423000</v>
      </c>
      <c r="G279" s="29" t="n">
        <f aca="false">Inputs!$B$5*D279</f>
        <v>-55000.0000000001</v>
      </c>
      <c r="H279" s="29" t="n">
        <f aca="false">Inputs!$B$6*E279</f>
        <v>22000.0000000001</v>
      </c>
      <c r="I279" s="29" t="n">
        <f aca="false">G279+H279</f>
        <v>-33000</v>
      </c>
      <c r="J279" s="29" t="n">
        <f aca="false">J278+I279</f>
        <v>64499.9999999998</v>
      </c>
    </row>
    <row r="280" customFormat="false" ht="15" hidden="false" customHeight="false" outlineLevel="0" collapsed="false">
      <c r="A280" s="26" t="n">
        <v>37090</v>
      </c>
      <c r="B280" s="27" t="n">
        <v>24.65</v>
      </c>
      <c r="C280" s="27" t="n">
        <v>23.1</v>
      </c>
      <c r="D280" s="28" t="n">
        <f aca="false">B280-B279</f>
        <v>-1.37</v>
      </c>
      <c r="E280" s="28" t="n">
        <f aca="false">C280-C279</f>
        <v>-0.479999999999997</v>
      </c>
      <c r="F280" s="29" t="n">
        <f aca="false">Inputs!$B$5*B280+Inputs!$B$6*C280</f>
        <v>1310000</v>
      </c>
      <c r="G280" s="29" t="n">
        <f aca="false">Inputs!$B$5*D280</f>
        <v>-137000</v>
      </c>
      <c r="H280" s="29" t="n">
        <f aca="false">Inputs!$B$6*E280</f>
        <v>23999.9999999998</v>
      </c>
      <c r="I280" s="29" t="n">
        <f aca="false">G280+H280</f>
        <v>-113000</v>
      </c>
      <c r="J280" s="29" t="n">
        <f aca="false">J279+I280</f>
        <v>-48500.0000000004</v>
      </c>
    </row>
    <row r="281" customFormat="false" ht="15" hidden="false" customHeight="false" outlineLevel="0" collapsed="false">
      <c r="A281" s="26" t="n">
        <v>37092</v>
      </c>
      <c r="B281" s="27" t="n">
        <v>25.67</v>
      </c>
      <c r="C281" s="27" t="n">
        <v>23.43</v>
      </c>
      <c r="D281" s="28" t="n">
        <f aca="false">B281-B280</f>
        <v>1.02</v>
      </c>
      <c r="E281" s="28" t="n">
        <f aca="false">C281-C280</f>
        <v>0.329999999999998</v>
      </c>
      <c r="F281" s="29" t="n">
        <f aca="false">Inputs!$B$5*B281+Inputs!$B$6*C281</f>
        <v>1395500</v>
      </c>
      <c r="G281" s="29" t="n">
        <f aca="false">Inputs!$B$5*D281</f>
        <v>102000</v>
      </c>
      <c r="H281" s="29" t="n">
        <f aca="false">Inputs!$B$6*E281</f>
        <v>-16499.9999999999</v>
      </c>
      <c r="I281" s="29" t="n">
        <f aca="false">G281+H281</f>
        <v>85500.0000000004</v>
      </c>
      <c r="J281" s="29" t="n">
        <f aca="false">J280+I281</f>
        <v>37000</v>
      </c>
    </row>
    <row r="282" customFormat="false" ht="15" hidden="false" customHeight="false" outlineLevel="0" collapsed="false">
      <c r="A282" s="26" t="n">
        <v>37095</v>
      </c>
      <c r="B282" s="27" t="n">
        <v>25.88</v>
      </c>
      <c r="C282" s="27" t="n">
        <v>24.44</v>
      </c>
      <c r="D282" s="28" t="n">
        <f aca="false">B282-B281</f>
        <v>0.209999999999997</v>
      </c>
      <c r="E282" s="28" t="n">
        <f aca="false">C282-C281</f>
        <v>1.01</v>
      </c>
      <c r="F282" s="29" t="n">
        <f aca="false">Inputs!$B$5*B282+Inputs!$B$6*C282</f>
        <v>1366000</v>
      </c>
      <c r="G282" s="29" t="n">
        <f aca="false">Inputs!$B$5*D282</f>
        <v>20999.9999999997</v>
      </c>
      <c r="H282" s="29" t="n">
        <f aca="false">Inputs!$B$6*E282</f>
        <v>-50500.0000000001</v>
      </c>
      <c r="I282" s="29" t="n">
        <f aca="false">G282+H282</f>
        <v>-29500.0000000004</v>
      </c>
      <c r="J282" s="29" t="n">
        <f aca="false">J281+I282</f>
        <v>7499.9999999996</v>
      </c>
    </row>
    <row r="283" customFormat="false" ht="15" hidden="false" customHeight="false" outlineLevel="0" collapsed="false">
      <c r="A283" s="26" t="n">
        <v>37096</v>
      </c>
      <c r="B283" s="27" t="n">
        <v>26.18</v>
      </c>
      <c r="C283" s="27" t="n">
        <v>24.37</v>
      </c>
      <c r="D283" s="28" t="n">
        <f aca="false">B283-B282</f>
        <v>0.300000000000001</v>
      </c>
      <c r="E283" s="28" t="n">
        <f aca="false">C283-C282</f>
        <v>-0.0700000000000003</v>
      </c>
      <c r="F283" s="29" t="n">
        <f aca="false">Inputs!$B$5*B283+Inputs!$B$6*C283</f>
        <v>1399500</v>
      </c>
      <c r="G283" s="29" t="n">
        <f aca="false">Inputs!$B$5*D283</f>
        <v>30000.0000000001</v>
      </c>
      <c r="H283" s="29" t="n">
        <f aca="false">Inputs!$B$6*E283</f>
        <v>3500.00000000001</v>
      </c>
      <c r="I283" s="29" t="n">
        <f aca="false">G283+H283</f>
        <v>33500.0000000001</v>
      </c>
      <c r="J283" s="29" t="n">
        <f aca="false">J282+I283</f>
        <v>40999.9999999997</v>
      </c>
    </row>
    <row r="284" customFormat="false" ht="15" hidden="false" customHeight="false" outlineLevel="0" collapsed="false">
      <c r="A284" s="26" t="n">
        <v>37098</v>
      </c>
      <c r="B284" s="27" t="n">
        <v>26.74</v>
      </c>
      <c r="C284" s="27" t="n">
        <v>24.94</v>
      </c>
      <c r="D284" s="28" t="n">
        <f aca="false">B284-B283</f>
        <v>0.559999999999999</v>
      </c>
      <c r="E284" s="28" t="n">
        <f aca="false">C284-C283</f>
        <v>0.57</v>
      </c>
      <c r="F284" s="29" t="n">
        <f aca="false">Inputs!$B$5*B284+Inputs!$B$6*C284</f>
        <v>1427000</v>
      </c>
      <c r="G284" s="29" t="n">
        <f aca="false">Inputs!$B$5*D284</f>
        <v>55999.9999999999</v>
      </c>
      <c r="H284" s="29" t="n">
        <f aca="false">Inputs!$B$6*E284</f>
        <v>-28500</v>
      </c>
      <c r="I284" s="29" t="n">
        <f aca="false">G284+H284</f>
        <v>27499.9999999999</v>
      </c>
      <c r="J284" s="29" t="n">
        <f aca="false">J283+I284</f>
        <v>68499.9999999995</v>
      </c>
    </row>
    <row r="285" customFormat="false" ht="15" hidden="false" customHeight="false" outlineLevel="0" collapsed="false">
      <c r="A285" s="26" t="n">
        <v>37099</v>
      </c>
      <c r="B285" s="27" t="n">
        <v>26.98</v>
      </c>
      <c r="C285" s="27" t="n">
        <v>24.82</v>
      </c>
      <c r="D285" s="28" t="n">
        <f aca="false">B285-B284</f>
        <v>0.240000000000002</v>
      </c>
      <c r="E285" s="28" t="n">
        <f aca="false">C285-C284</f>
        <v>-0.120000000000001</v>
      </c>
      <c r="F285" s="29" t="n">
        <f aca="false">Inputs!$B$5*B285+Inputs!$B$6*C285</f>
        <v>1457000</v>
      </c>
      <c r="G285" s="29" t="n">
        <f aca="false">Inputs!$B$5*D285</f>
        <v>24000.0000000002</v>
      </c>
      <c r="H285" s="29" t="n">
        <f aca="false">Inputs!$B$6*E285</f>
        <v>6000.00000000005</v>
      </c>
      <c r="I285" s="29" t="n">
        <f aca="false">G285+H285</f>
        <v>30000.0000000003</v>
      </c>
      <c r="J285" s="29" t="n">
        <f aca="false">J284+I285</f>
        <v>98499.9999999998</v>
      </c>
    </row>
    <row r="286" customFormat="false" ht="15" hidden="false" customHeight="false" outlineLevel="0" collapsed="false">
      <c r="A286" s="26" t="n">
        <v>37102</v>
      </c>
      <c r="B286" s="27" t="n">
        <v>26.6</v>
      </c>
      <c r="C286" s="27" t="n">
        <v>24.46</v>
      </c>
      <c r="D286" s="28" t="n">
        <f aca="false">B286-B285</f>
        <v>-0.379999999999999</v>
      </c>
      <c r="E286" s="28" t="n">
        <f aca="false">C286-C285</f>
        <v>-0.359999999999999</v>
      </c>
      <c r="F286" s="29" t="n">
        <f aca="false">Inputs!$B$5*B286+Inputs!$B$6*C286</f>
        <v>1437000</v>
      </c>
      <c r="G286" s="29" t="n">
        <f aca="false">Inputs!$B$5*D286</f>
        <v>-37999.9999999999</v>
      </c>
      <c r="H286" s="29" t="n">
        <f aca="false">Inputs!$B$6*E286</f>
        <v>18000</v>
      </c>
      <c r="I286" s="29" t="n">
        <f aca="false">G286+H286</f>
        <v>-19999.9999999999</v>
      </c>
      <c r="J286" s="29" t="n">
        <f aca="false">J285+I286</f>
        <v>78499.9999999999</v>
      </c>
    </row>
    <row r="287" customFormat="false" ht="15" hidden="false" customHeight="false" outlineLevel="0" collapsed="false">
      <c r="A287" s="26" t="n">
        <v>37103</v>
      </c>
      <c r="B287" s="27" t="n">
        <v>26.7</v>
      </c>
      <c r="C287" s="27" t="n">
        <v>24.35</v>
      </c>
      <c r="D287" s="28" t="n">
        <f aca="false">B287-B286</f>
        <v>0.0999999999999979</v>
      </c>
      <c r="E287" s="28" t="n">
        <f aca="false">C287-C286</f>
        <v>-0.109999999999999</v>
      </c>
      <c r="F287" s="29" t="n">
        <f aca="false">Inputs!$B$5*B287+Inputs!$B$6*C287</f>
        <v>1452500</v>
      </c>
      <c r="G287" s="29" t="n">
        <f aca="false">Inputs!$B$5*D287</f>
        <v>9999.99999999979</v>
      </c>
      <c r="H287" s="29" t="n">
        <f aca="false">Inputs!$B$6*E287</f>
        <v>5499.99999999997</v>
      </c>
      <c r="I287" s="29" t="n">
        <f aca="false">G287+H287</f>
        <v>15499.9999999998</v>
      </c>
      <c r="J287" s="29" t="n">
        <f aca="false">J286+I287</f>
        <v>93999.9999999996</v>
      </c>
    </row>
    <row r="288" customFormat="false" ht="15" hidden="false" customHeight="false" outlineLevel="0" collapsed="false">
      <c r="A288" s="26" t="n">
        <v>37104</v>
      </c>
      <c r="B288" s="27" t="n">
        <v>26.83</v>
      </c>
      <c r="C288" s="27" t="n">
        <v>24.23</v>
      </c>
      <c r="D288" s="28" t="n">
        <f aca="false">B288-B287</f>
        <v>0.129999999999999</v>
      </c>
      <c r="E288" s="28" t="n">
        <f aca="false">C288-C287</f>
        <v>-0.120000000000001</v>
      </c>
      <c r="F288" s="29" t="n">
        <f aca="false">Inputs!$B$5*B288+Inputs!$B$6*C288</f>
        <v>1471500</v>
      </c>
      <c r="G288" s="29" t="n">
        <f aca="false">Inputs!$B$5*D288</f>
        <v>12999.9999999999</v>
      </c>
      <c r="H288" s="29" t="n">
        <f aca="false">Inputs!$B$6*E288</f>
        <v>6000.00000000005</v>
      </c>
      <c r="I288" s="29" t="n">
        <f aca="false">G288+H288</f>
        <v>19000</v>
      </c>
      <c r="J288" s="29" t="n">
        <f aca="false">J287+I288</f>
        <v>113000</v>
      </c>
    </row>
    <row r="289" customFormat="false" ht="15" hidden="false" customHeight="false" outlineLevel="0" collapsed="false">
      <c r="A289" s="26" t="n">
        <v>37105</v>
      </c>
      <c r="B289" s="27" t="n">
        <v>27.86</v>
      </c>
      <c r="C289" s="27" t="n">
        <v>25.49</v>
      </c>
      <c r="D289" s="28" t="n">
        <f aca="false">B289-B288</f>
        <v>1.03</v>
      </c>
      <c r="E289" s="28" t="n">
        <f aca="false">C289-C288</f>
        <v>1.26</v>
      </c>
      <c r="F289" s="29" t="n">
        <f aca="false">Inputs!$B$5*B289+Inputs!$B$6*C289</f>
        <v>1511500</v>
      </c>
      <c r="G289" s="29" t="n">
        <f aca="false">Inputs!$B$5*D289</f>
        <v>103000</v>
      </c>
      <c r="H289" s="29" t="n">
        <f aca="false">Inputs!$B$6*E289</f>
        <v>-62999.9999999999</v>
      </c>
      <c r="I289" s="29" t="n">
        <f aca="false">G289+H289</f>
        <v>40000.0000000002</v>
      </c>
      <c r="J289" s="29" t="n">
        <f aca="false">J288+I289</f>
        <v>153000</v>
      </c>
    </row>
    <row r="290" customFormat="false" ht="15" hidden="false" customHeight="false" outlineLevel="0" collapsed="false">
      <c r="A290" s="26" t="n">
        <v>37106</v>
      </c>
      <c r="B290" s="27" t="n">
        <v>27.51</v>
      </c>
      <c r="C290" s="27" t="n">
        <v>25.6</v>
      </c>
      <c r="D290" s="28" t="n">
        <f aca="false">B290-B289</f>
        <v>-0.349999999999998</v>
      </c>
      <c r="E290" s="28" t="n">
        <f aca="false">C290-C289</f>
        <v>0.110000000000003</v>
      </c>
      <c r="F290" s="29" t="n">
        <f aca="false">Inputs!$B$5*B290+Inputs!$B$6*C290</f>
        <v>1471000</v>
      </c>
      <c r="G290" s="29" t="n">
        <f aca="false">Inputs!$B$5*D290</f>
        <v>-34999.9999999998</v>
      </c>
      <c r="H290" s="29" t="n">
        <f aca="false">Inputs!$B$6*E290</f>
        <v>-5500.00000000015</v>
      </c>
      <c r="I290" s="29" t="n">
        <f aca="false">G290+H290</f>
        <v>-40499.9999999999</v>
      </c>
      <c r="J290" s="29" t="n">
        <f aca="false">J289+I290</f>
        <v>112500</v>
      </c>
    </row>
    <row r="291" customFormat="false" ht="15" hidden="false" customHeight="false" outlineLevel="0" collapsed="false">
      <c r="A291" s="26" t="n">
        <v>37109</v>
      </c>
      <c r="B291" s="27" t="n">
        <v>27.7</v>
      </c>
      <c r="C291" s="27" t="n">
        <v>25.39</v>
      </c>
      <c r="D291" s="28" t="n">
        <f aca="false">B291-B290</f>
        <v>0.189999999999998</v>
      </c>
      <c r="E291" s="28" t="n">
        <f aca="false">C291-C290</f>
        <v>-0.210000000000001</v>
      </c>
      <c r="F291" s="29" t="n">
        <f aca="false">Inputs!$B$5*B291+Inputs!$B$6*C291</f>
        <v>1500500</v>
      </c>
      <c r="G291" s="29" t="n">
        <f aca="false">Inputs!$B$5*D291</f>
        <v>18999.9999999998</v>
      </c>
      <c r="H291" s="29" t="n">
        <f aca="false">Inputs!$B$6*E291</f>
        <v>10500</v>
      </c>
      <c r="I291" s="29" t="n">
        <f aca="false">G291+H291</f>
        <v>29499.9999999998</v>
      </c>
      <c r="J291" s="29" t="n">
        <f aca="false">J290+I291</f>
        <v>142000</v>
      </c>
    </row>
    <row r="292" customFormat="false" ht="15" hidden="false" customHeight="false" outlineLevel="0" collapsed="false">
      <c r="A292" s="26" t="n">
        <v>37110</v>
      </c>
      <c r="B292" s="27" t="n">
        <v>28.17</v>
      </c>
      <c r="C292" s="27" t="n">
        <v>25.94</v>
      </c>
      <c r="D292" s="28" t="n">
        <f aca="false">B292-B291</f>
        <v>0.470000000000002</v>
      </c>
      <c r="E292" s="28" t="n">
        <f aca="false">C292-C291</f>
        <v>0.550000000000001</v>
      </c>
      <c r="F292" s="29" t="n">
        <f aca="false">Inputs!$B$5*B292+Inputs!$B$6*C292</f>
        <v>1520000</v>
      </c>
      <c r="G292" s="29" t="n">
        <f aca="false">Inputs!$B$5*D292</f>
        <v>47000.0000000002</v>
      </c>
      <c r="H292" s="29" t="n">
        <f aca="false">Inputs!$B$6*E292</f>
        <v>-27500</v>
      </c>
      <c r="I292" s="29" t="n">
        <f aca="false">G292+H292</f>
        <v>19500.0000000002</v>
      </c>
      <c r="J292" s="29" t="n">
        <f aca="false">J291+I292</f>
        <v>161500</v>
      </c>
    </row>
    <row r="293" customFormat="false" ht="15" hidden="false" customHeight="false" outlineLevel="0" collapsed="false">
      <c r="A293" s="26" t="n">
        <v>37111</v>
      </c>
      <c r="B293" s="27" t="n">
        <v>27.62</v>
      </c>
      <c r="C293" s="27" t="n">
        <v>25.61</v>
      </c>
      <c r="D293" s="28" t="n">
        <f aca="false">B293-B292</f>
        <v>-0.550000000000001</v>
      </c>
      <c r="E293" s="28" t="n">
        <f aca="false">C293-C292</f>
        <v>-0.330000000000002</v>
      </c>
      <c r="F293" s="29" t="n">
        <f aca="false">Inputs!$B$5*B293+Inputs!$B$6*C293</f>
        <v>1481500</v>
      </c>
      <c r="G293" s="29" t="n">
        <f aca="false">Inputs!$B$5*D293</f>
        <v>-55000.0000000001</v>
      </c>
      <c r="H293" s="29" t="n">
        <f aca="false">Inputs!$B$6*E293</f>
        <v>16500.0000000001</v>
      </c>
      <c r="I293" s="29" t="n">
        <f aca="false">G293+H293</f>
        <v>-38500</v>
      </c>
      <c r="J293" s="29" t="n">
        <f aca="false">J292+I293</f>
        <v>123000</v>
      </c>
    </row>
    <row r="294" customFormat="false" ht="15" hidden="false" customHeight="false" outlineLevel="0" collapsed="false">
      <c r="A294" s="26" t="n">
        <v>37112</v>
      </c>
      <c r="B294" s="27" t="n">
        <v>27.72</v>
      </c>
      <c r="C294" s="27" t="n">
        <v>25.28</v>
      </c>
      <c r="D294" s="28" t="n">
        <f aca="false">B294-B293</f>
        <v>0.0999999999999979</v>
      </c>
      <c r="E294" s="28" t="n">
        <f aca="false">C294-C293</f>
        <v>-0.329999999999998</v>
      </c>
      <c r="F294" s="29" t="n">
        <f aca="false">Inputs!$B$5*B294+Inputs!$B$6*C294</f>
        <v>1508000</v>
      </c>
      <c r="G294" s="29" t="n">
        <f aca="false">Inputs!$B$5*D294</f>
        <v>9999.99999999979</v>
      </c>
      <c r="H294" s="29" t="n">
        <f aca="false">Inputs!$B$6*E294</f>
        <v>16499.9999999999</v>
      </c>
      <c r="I294" s="29" t="n">
        <f aca="false">G294+H294</f>
        <v>26499.9999999997</v>
      </c>
      <c r="J294" s="29" t="n">
        <f aca="false">J293+I294</f>
        <v>149500</v>
      </c>
    </row>
    <row r="295" customFormat="false" ht="15" hidden="false" customHeight="false" outlineLevel="0" collapsed="false">
      <c r="A295" s="26" t="n">
        <v>37119</v>
      </c>
      <c r="B295" s="27" t="n">
        <v>27.47</v>
      </c>
      <c r="C295" s="27" t="n">
        <v>25.18</v>
      </c>
      <c r="D295" s="28" t="n">
        <f aca="false">B295-B294</f>
        <v>-0.25</v>
      </c>
      <c r="E295" s="28" t="n">
        <f aca="false">C295-C294</f>
        <v>-0.100000000000001</v>
      </c>
      <c r="F295" s="29" t="n">
        <f aca="false">Inputs!$B$5*B295+Inputs!$B$6*C295</f>
        <v>1488000</v>
      </c>
      <c r="G295" s="29" t="n">
        <f aca="false">Inputs!$B$5*D295</f>
        <v>-25000</v>
      </c>
      <c r="H295" s="29" t="n">
        <f aca="false">Inputs!$B$6*E295</f>
        <v>5000.00000000007</v>
      </c>
      <c r="I295" s="29" t="n">
        <f aca="false">G295+H295</f>
        <v>-19999.9999999999</v>
      </c>
      <c r="J295" s="29" t="n">
        <f aca="false">J294+I295</f>
        <v>129500</v>
      </c>
    </row>
    <row r="296" customFormat="false" ht="15" hidden="false" customHeight="false" outlineLevel="0" collapsed="false">
      <c r="A296" s="26" t="n">
        <v>37120</v>
      </c>
      <c r="B296" s="27" t="n">
        <v>26.65</v>
      </c>
      <c r="C296" s="27" t="n">
        <v>24.68</v>
      </c>
      <c r="D296" s="28" t="n">
        <f aca="false">B296-B295</f>
        <v>-0.82</v>
      </c>
      <c r="E296" s="28" t="n">
        <f aca="false">C296-C295</f>
        <v>-0.5</v>
      </c>
      <c r="F296" s="29" t="n">
        <f aca="false">Inputs!$B$5*B296+Inputs!$B$6*C296</f>
        <v>1431000</v>
      </c>
      <c r="G296" s="29" t="n">
        <f aca="false">Inputs!$B$5*D296</f>
        <v>-82000</v>
      </c>
      <c r="H296" s="29" t="n">
        <f aca="false">Inputs!$B$6*E296</f>
        <v>25000</v>
      </c>
      <c r="I296" s="29" t="n">
        <f aca="false">G296+H296</f>
        <v>-57000</v>
      </c>
      <c r="J296" s="29" t="n">
        <f aca="false">J295+I296</f>
        <v>72499.9999999996</v>
      </c>
    </row>
    <row r="297" customFormat="false" ht="15" hidden="false" customHeight="false" outlineLevel="0" collapsed="false">
      <c r="A297" s="26" t="n">
        <v>37123</v>
      </c>
      <c r="B297" s="27" t="n">
        <v>27.2</v>
      </c>
      <c r="C297" s="27" t="n">
        <v>24.35</v>
      </c>
      <c r="D297" s="28" t="n">
        <f aca="false">B297-B296</f>
        <v>0.550000000000001</v>
      </c>
      <c r="E297" s="28" t="n">
        <f aca="false">C297-C296</f>
        <v>-0.329999999999998</v>
      </c>
      <c r="F297" s="29" t="n">
        <f aca="false">Inputs!$B$5*B297+Inputs!$B$6*C297</f>
        <v>1502500</v>
      </c>
      <c r="G297" s="29" t="n">
        <f aca="false">Inputs!$B$5*D297</f>
        <v>55000.0000000001</v>
      </c>
      <c r="H297" s="29" t="n">
        <f aca="false">Inputs!$B$6*E297</f>
        <v>16499.9999999999</v>
      </c>
      <c r="I297" s="29" t="n">
        <f aca="false">G297+H297</f>
        <v>71500</v>
      </c>
      <c r="J297" s="29" t="n">
        <f aca="false">J296+I297</f>
        <v>144000</v>
      </c>
    </row>
    <row r="298" customFormat="false" ht="15" hidden="false" customHeight="false" outlineLevel="0" collapsed="false">
      <c r="A298" s="26" t="n">
        <v>37125</v>
      </c>
      <c r="B298" s="27" t="n">
        <v>27.17</v>
      </c>
      <c r="C298" s="27" t="n">
        <v>25.71</v>
      </c>
      <c r="D298" s="28" t="n">
        <f aca="false">B298-B297</f>
        <v>-0.0299999999999976</v>
      </c>
      <c r="E298" s="28" t="n">
        <f aca="false">C298-C297</f>
        <v>1.36</v>
      </c>
      <c r="F298" s="29" t="n">
        <f aca="false">Inputs!$B$5*B298+Inputs!$B$6*C298</f>
        <v>1431500</v>
      </c>
      <c r="G298" s="29" t="n">
        <f aca="false">Inputs!$B$5*D298</f>
        <v>-2999.99999999976</v>
      </c>
      <c r="H298" s="29" t="n">
        <f aca="false">Inputs!$B$6*E298</f>
        <v>-68000</v>
      </c>
      <c r="I298" s="29" t="n">
        <f aca="false">G298+H298</f>
        <v>-70999.9999999997</v>
      </c>
      <c r="J298" s="29" t="n">
        <f aca="false">J297+I298</f>
        <v>72999.9999999999</v>
      </c>
    </row>
    <row r="299" customFormat="false" ht="15" hidden="false" customHeight="false" outlineLevel="0" collapsed="false">
      <c r="A299" s="26" t="n">
        <v>37126</v>
      </c>
      <c r="B299" s="27" t="n">
        <v>25.63</v>
      </c>
      <c r="C299" s="27" t="n">
        <v>25.66</v>
      </c>
      <c r="D299" s="28" t="n">
        <f aca="false">B299-B298</f>
        <v>-1.54</v>
      </c>
      <c r="E299" s="28" t="n">
        <f aca="false">C299-C298</f>
        <v>-0.0500000000000007</v>
      </c>
      <c r="F299" s="29" t="n">
        <f aca="false">Inputs!$B$5*B299+Inputs!$B$6*C299</f>
        <v>1280000</v>
      </c>
      <c r="G299" s="29" t="n">
        <f aca="false">Inputs!$B$5*D299</f>
        <v>-154000</v>
      </c>
      <c r="H299" s="29" t="n">
        <f aca="false">Inputs!$B$6*E299</f>
        <v>2500.00000000004</v>
      </c>
      <c r="I299" s="29" t="n">
        <f aca="false">G299+H299</f>
        <v>-151500</v>
      </c>
      <c r="J299" s="29" t="n">
        <f aca="false">J298+I299</f>
        <v>-78500.0000000004</v>
      </c>
    </row>
    <row r="300" customFormat="false" ht="15" hidden="false" customHeight="false" outlineLevel="0" collapsed="false">
      <c r="A300" s="26" t="n">
        <v>37127</v>
      </c>
      <c r="B300" s="27" t="n">
        <v>28.34</v>
      </c>
      <c r="C300" s="27" t="n">
        <v>26.33</v>
      </c>
      <c r="D300" s="28" t="n">
        <f aca="false">B300-B299</f>
        <v>2.71</v>
      </c>
      <c r="E300" s="28" t="n">
        <f aca="false">C300-C299</f>
        <v>0.669999999999998</v>
      </c>
      <c r="F300" s="29" t="n">
        <f aca="false">Inputs!$B$5*B300+Inputs!$B$6*C300</f>
        <v>1517500</v>
      </c>
      <c r="G300" s="29" t="n">
        <f aca="false">Inputs!$B$5*D300</f>
        <v>271000</v>
      </c>
      <c r="H300" s="29" t="n">
        <f aca="false">Inputs!$B$6*E300</f>
        <v>-33499.9999999999</v>
      </c>
      <c r="I300" s="29" t="n">
        <f aca="false">G300+H300</f>
        <v>237500</v>
      </c>
      <c r="J300" s="29" t="n">
        <f aca="false">J299+I300</f>
        <v>159000</v>
      </c>
    </row>
    <row r="301" customFormat="false" ht="15" hidden="false" customHeight="false" outlineLevel="0" collapsed="false">
      <c r="A301" s="26" t="n">
        <v>37131</v>
      </c>
      <c r="B301" s="27" t="n">
        <v>27.16</v>
      </c>
      <c r="C301" s="27" t="n">
        <v>26.46</v>
      </c>
      <c r="D301" s="28" t="n">
        <f aca="false">B301-B300</f>
        <v>-1.18</v>
      </c>
      <c r="E301" s="28" t="n">
        <f aca="false">C301-C300</f>
        <v>0.130000000000003</v>
      </c>
      <c r="F301" s="29" t="n">
        <f aca="false">Inputs!$B$5*B301+Inputs!$B$6*C301</f>
        <v>1393000</v>
      </c>
      <c r="G301" s="29" t="n">
        <f aca="false">Inputs!$B$5*D301</f>
        <v>-118000</v>
      </c>
      <c r="H301" s="29" t="n">
        <f aca="false">Inputs!$B$6*E301</f>
        <v>-6500.00000000013</v>
      </c>
      <c r="I301" s="29" t="n">
        <f aca="false">G301+H301</f>
        <v>-124500</v>
      </c>
      <c r="J301" s="29" t="n">
        <f aca="false">J300+I301</f>
        <v>34499.9999999997</v>
      </c>
    </row>
    <row r="302" customFormat="false" ht="15" hidden="false" customHeight="false" outlineLevel="0" collapsed="false">
      <c r="A302" s="26" t="n">
        <v>37132</v>
      </c>
      <c r="B302" s="27" t="n">
        <v>27.07</v>
      </c>
      <c r="C302" s="27" t="n">
        <v>26.67</v>
      </c>
      <c r="D302" s="28" t="n">
        <f aca="false">B302-B301</f>
        <v>-0.0899999999999999</v>
      </c>
      <c r="E302" s="28" t="n">
        <f aca="false">C302-C301</f>
        <v>0.210000000000001</v>
      </c>
      <c r="F302" s="29" t="n">
        <f aca="false">Inputs!$B$5*B302+Inputs!$B$6*C302</f>
        <v>1373500</v>
      </c>
      <c r="G302" s="29" t="n">
        <f aca="false">Inputs!$B$5*D302</f>
        <v>-8999.99999999999</v>
      </c>
      <c r="H302" s="29" t="n">
        <f aca="false">Inputs!$B$6*E302</f>
        <v>-10500</v>
      </c>
      <c r="I302" s="29" t="n">
        <f aca="false">G302+H302</f>
        <v>-19500</v>
      </c>
      <c r="J302" s="29" t="n">
        <f aca="false">J301+I302</f>
        <v>14999.9999999996</v>
      </c>
    </row>
    <row r="303" customFormat="false" ht="15" hidden="false" customHeight="false" outlineLevel="0" collapsed="false">
      <c r="A303" s="26" t="n">
        <v>37133</v>
      </c>
      <c r="B303" s="27" t="n">
        <v>26.65</v>
      </c>
      <c r="C303" s="27" t="n">
        <v>26.7</v>
      </c>
      <c r="D303" s="28" t="n">
        <f aca="false">B303-B302</f>
        <v>-0.420000000000002</v>
      </c>
      <c r="E303" s="28" t="n">
        <f aca="false">C303-C302</f>
        <v>0.0299999999999976</v>
      </c>
      <c r="F303" s="29" t="n">
        <f aca="false">Inputs!$B$5*B303+Inputs!$B$6*C303</f>
        <v>1330000</v>
      </c>
      <c r="G303" s="29" t="n">
        <f aca="false">Inputs!$B$5*D303</f>
        <v>-42000.0000000002</v>
      </c>
      <c r="H303" s="29" t="n">
        <f aca="false">Inputs!$B$6*E303</f>
        <v>-1499.99999999988</v>
      </c>
      <c r="I303" s="29" t="n">
        <f aca="false">G303+H303</f>
        <v>-43500</v>
      </c>
      <c r="J303" s="29" t="n">
        <f aca="false">J302+I303</f>
        <v>-28500.0000000004</v>
      </c>
    </row>
    <row r="304" customFormat="false" ht="15" hidden="false" customHeight="false" outlineLevel="0" collapsed="false">
      <c r="A304" s="26" t="n">
        <v>37139</v>
      </c>
      <c r="B304" s="27" t="n">
        <v>27.03</v>
      </c>
      <c r="C304" s="27" t="n">
        <v>26.27</v>
      </c>
      <c r="D304" s="28" t="n">
        <f aca="false">B304-B303</f>
        <v>0.380000000000003</v>
      </c>
      <c r="E304" s="28" t="n">
        <f aca="false">C304-C303</f>
        <v>-0.43</v>
      </c>
      <c r="F304" s="29" t="n">
        <f aca="false">Inputs!$B$5*B304+Inputs!$B$6*C304</f>
        <v>1389500</v>
      </c>
      <c r="G304" s="29" t="n">
        <f aca="false">Inputs!$B$5*D304</f>
        <v>38000.0000000003</v>
      </c>
      <c r="H304" s="29" t="n">
        <f aca="false">Inputs!$B$6*E304</f>
        <v>21500</v>
      </c>
      <c r="I304" s="29" t="n">
        <f aca="false">G304+H304</f>
        <v>59500.0000000002</v>
      </c>
      <c r="J304" s="29" t="n">
        <f aca="false">J303+I304</f>
        <v>30999.9999999998</v>
      </c>
    </row>
    <row r="305" customFormat="false" ht="15" hidden="false" customHeight="false" outlineLevel="0" collapsed="false">
      <c r="A305" s="26" t="n">
        <v>37140</v>
      </c>
      <c r="B305" s="27" t="n">
        <v>27.54</v>
      </c>
      <c r="C305" s="27" t="n">
        <v>26.61</v>
      </c>
      <c r="D305" s="28" t="n">
        <f aca="false">B305-B304</f>
        <v>0.509999999999998</v>
      </c>
      <c r="E305" s="28" t="n">
        <f aca="false">C305-C304</f>
        <v>0.34</v>
      </c>
      <c r="F305" s="29" t="n">
        <f aca="false">Inputs!$B$5*B305+Inputs!$B$6*C305</f>
        <v>1423500</v>
      </c>
      <c r="G305" s="29" t="n">
        <f aca="false">Inputs!$B$5*D305</f>
        <v>50999.9999999998</v>
      </c>
      <c r="H305" s="29" t="n">
        <f aca="false">Inputs!$B$6*E305</f>
        <v>-17000</v>
      </c>
      <c r="I305" s="29" t="n">
        <f aca="false">G305+H305</f>
        <v>33999.9999999998</v>
      </c>
      <c r="J305" s="29" t="n">
        <f aca="false">J304+I305</f>
        <v>64999.9999999996</v>
      </c>
    </row>
    <row r="306" customFormat="false" ht="15" hidden="false" customHeight="false" outlineLevel="0" collapsed="false">
      <c r="A306" s="26" t="n">
        <v>37144</v>
      </c>
      <c r="B306" s="27" t="n">
        <v>27.66</v>
      </c>
      <c r="C306" s="27" t="n">
        <v>27.59</v>
      </c>
      <c r="D306" s="28" t="n">
        <f aca="false">B306-B305</f>
        <v>0.120000000000001</v>
      </c>
      <c r="E306" s="28" t="n">
        <f aca="false">C306-C305</f>
        <v>0.98</v>
      </c>
      <c r="F306" s="29" t="n">
        <f aca="false">Inputs!$B$5*B306+Inputs!$B$6*C306</f>
        <v>1386500</v>
      </c>
      <c r="G306" s="29" t="n">
        <f aca="false">Inputs!$B$5*D306</f>
        <v>12000.0000000001</v>
      </c>
      <c r="H306" s="29" t="n">
        <f aca="false">Inputs!$B$6*E306</f>
        <v>-49000</v>
      </c>
      <c r="I306" s="29" t="n">
        <f aca="false">G306+H306</f>
        <v>-36999.9999999999</v>
      </c>
      <c r="J306" s="29" t="n">
        <f aca="false">J305+I306</f>
        <v>27999.9999999997</v>
      </c>
    </row>
    <row r="307" customFormat="false" ht="15" hidden="false" customHeight="false" outlineLevel="0" collapsed="false">
      <c r="A307" s="26" t="n">
        <v>37147</v>
      </c>
      <c r="B307" s="27" t="n">
        <v>28.58</v>
      </c>
      <c r="C307" s="27" t="n">
        <v>28.2</v>
      </c>
      <c r="D307" s="28" t="n">
        <f aca="false">B307-B306</f>
        <v>0.919999999999998</v>
      </c>
      <c r="E307" s="28" t="n">
        <f aca="false">C307-C306</f>
        <v>0.609999999999999</v>
      </c>
      <c r="F307" s="29" t="n">
        <f aca="false">Inputs!$B$5*B307+Inputs!$B$6*C307</f>
        <v>1448000</v>
      </c>
      <c r="G307" s="29" t="n">
        <f aca="false">Inputs!$B$5*D307</f>
        <v>91999.9999999998</v>
      </c>
      <c r="H307" s="29" t="n">
        <f aca="false">Inputs!$B$6*E307</f>
        <v>-30500</v>
      </c>
      <c r="I307" s="29" t="n">
        <f aca="false">G307+H307</f>
        <v>61499.9999999998</v>
      </c>
      <c r="J307" s="29" t="n">
        <f aca="false">J306+I307</f>
        <v>89499.9999999996</v>
      </c>
    </row>
    <row r="308" customFormat="false" ht="15" hidden="false" customHeight="false" outlineLevel="0" collapsed="false">
      <c r="A308" s="26" t="n">
        <v>37153</v>
      </c>
      <c r="B308" s="27" t="n">
        <v>26.73</v>
      </c>
      <c r="C308" s="27" t="n">
        <v>25.44</v>
      </c>
      <c r="D308" s="28" t="n">
        <f aca="false">B308-B307</f>
        <v>-1.85</v>
      </c>
      <c r="E308" s="28" t="n">
        <f aca="false">C308-C307</f>
        <v>-2.76</v>
      </c>
      <c r="F308" s="29" t="n">
        <f aca="false">Inputs!$B$5*B308+Inputs!$B$6*C308</f>
        <v>1401000</v>
      </c>
      <c r="G308" s="29" t="n">
        <f aca="false">Inputs!$B$5*D308</f>
        <v>-185000</v>
      </c>
      <c r="H308" s="29" t="n">
        <f aca="false">Inputs!$B$6*E308</f>
        <v>138000</v>
      </c>
      <c r="I308" s="29" t="n">
        <f aca="false">G308+H308</f>
        <v>-46999.9999999999</v>
      </c>
      <c r="J308" s="29" t="n">
        <f aca="false">J307+I308</f>
        <v>42499.9999999997</v>
      </c>
    </row>
    <row r="309" customFormat="false" ht="15" hidden="false" customHeight="false" outlineLevel="0" collapsed="false">
      <c r="A309" s="26" t="n">
        <v>37158</v>
      </c>
      <c r="B309" s="27" t="n">
        <v>21.46</v>
      </c>
      <c r="C309" s="27" t="n">
        <v>20.63</v>
      </c>
      <c r="D309" s="28" t="n">
        <f aca="false">B309-B308</f>
        <v>-5.27</v>
      </c>
      <c r="E309" s="28" t="n">
        <f aca="false">C309-C308</f>
        <v>-4.81</v>
      </c>
      <c r="F309" s="29" t="n">
        <f aca="false">Inputs!$B$5*B309+Inputs!$B$6*C309</f>
        <v>1114500</v>
      </c>
      <c r="G309" s="29" t="n">
        <f aca="false">Inputs!$B$5*D309</f>
        <v>-527000</v>
      </c>
      <c r="H309" s="29" t="n">
        <f aca="false">Inputs!$B$6*E309</f>
        <v>240500</v>
      </c>
      <c r="I309" s="29" t="n">
        <f aca="false">G309+H309</f>
        <v>-286500</v>
      </c>
      <c r="J309" s="29" t="n">
        <f aca="false">J308+I309</f>
        <v>-244000</v>
      </c>
    </row>
    <row r="310" customFormat="false" ht="15" hidden="false" customHeight="false" outlineLevel="0" collapsed="false">
      <c r="A310" s="26" t="n">
        <v>37159</v>
      </c>
      <c r="B310" s="27" t="n">
        <v>21.63</v>
      </c>
      <c r="C310" s="27" t="n">
        <v>20.13</v>
      </c>
      <c r="D310" s="28" t="n">
        <f aca="false">B310-B309</f>
        <v>0.169999999999998</v>
      </c>
      <c r="E310" s="28" t="n">
        <f aca="false">C310-C309</f>
        <v>-0.5</v>
      </c>
      <c r="F310" s="29" t="n">
        <f aca="false">Inputs!$B$5*B310+Inputs!$B$6*C310</f>
        <v>1156500</v>
      </c>
      <c r="G310" s="29" t="n">
        <f aca="false">Inputs!$B$5*D310</f>
        <v>16999.9999999998</v>
      </c>
      <c r="H310" s="29" t="n">
        <f aca="false">Inputs!$B$6*E310</f>
        <v>25000</v>
      </c>
      <c r="I310" s="29" t="n">
        <f aca="false">G310+H310</f>
        <v>41999.9999999998</v>
      </c>
      <c r="J310" s="29" t="n">
        <f aca="false">J309+I310</f>
        <v>-202000</v>
      </c>
    </row>
    <row r="311" customFormat="false" ht="15" hidden="false" customHeight="false" outlineLevel="0" collapsed="false">
      <c r="A311" s="26" t="n">
        <v>37161</v>
      </c>
      <c r="B311" s="27" t="n">
        <v>22.8</v>
      </c>
      <c r="C311" s="27" t="n">
        <v>21.47</v>
      </c>
      <c r="D311" s="28" t="n">
        <f aca="false">B311-B310</f>
        <v>1.17</v>
      </c>
      <c r="E311" s="28" t="n">
        <f aca="false">C311-C310</f>
        <v>1.34</v>
      </c>
      <c r="F311" s="29" t="n">
        <f aca="false">Inputs!$B$5*B311+Inputs!$B$6*C311</f>
        <v>1206500</v>
      </c>
      <c r="G311" s="29" t="n">
        <f aca="false">Inputs!$B$5*D311</f>
        <v>117000</v>
      </c>
      <c r="H311" s="29" t="n">
        <f aca="false">Inputs!$B$6*E311</f>
        <v>-67000</v>
      </c>
      <c r="I311" s="29" t="n">
        <f aca="false">G311+H311</f>
        <v>50000.0000000002</v>
      </c>
      <c r="J311" s="29" t="n">
        <f aca="false">J310+I311</f>
        <v>-152000</v>
      </c>
    </row>
    <row r="312" customFormat="false" ht="15" hidden="false" customHeight="false" outlineLevel="0" collapsed="false">
      <c r="A312" s="26" t="n">
        <v>37162</v>
      </c>
      <c r="B312" s="27" t="n">
        <v>23.44</v>
      </c>
      <c r="C312" s="27" t="n">
        <v>21.87</v>
      </c>
      <c r="D312" s="28" t="n">
        <f aca="false">B312-B311</f>
        <v>0.640000000000001</v>
      </c>
      <c r="E312" s="28" t="n">
        <f aca="false">C312-C311</f>
        <v>0.400000000000002</v>
      </c>
      <c r="F312" s="29" t="n">
        <f aca="false">Inputs!$B$5*B312+Inputs!$B$6*C312</f>
        <v>1250500</v>
      </c>
      <c r="G312" s="29" t="n">
        <f aca="false">Inputs!$B$5*D312</f>
        <v>64000.0000000001</v>
      </c>
      <c r="H312" s="29" t="n">
        <f aca="false">Inputs!$B$6*E312</f>
        <v>-20000.0000000001</v>
      </c>
      <c r="I312" s="29" t="n">
        <f aca="false">G312+H312</f>
        <v>44000</v>
      </c>
      <c r="J312" s="29" t="n">
        <f aca="false">J311+I312</f>
        <v>-108000</v>
      </c>
    </row>
    <row r="313" customFormat="false" ht="15" hidden="false" customHeight="false" outlineLevel="0" collapsed="false">
      <c r="A313" s="26" t="n">
        <v>37165</v>
      </c>
      <c r="B313" s="27" t="n">
        <v>23.12</v>
      </c>
      <c r="C313" s="27" t="n">
        <v>21.22</v>
      </c>
      <c r="D313" s="28" t="n">
        <f aca="false">B313-B312</f>
        <v>-0.32</v>
      </c>
      <c r="E313" s="28" t="n">
        <f aca="false">C313-C312</f>
        <v>-0.650000000000002</v>
      </c>
      <c r="F313" s="29" t="n">
        <f aca="false">Inputs!$B$5*B313+Inputs!$B$6*C313</f>
        <v>1251000</v>
      </c>
      <c r="G313" s="29" t="n">
        <f aca="false">Inputs!$B$5*D313</f>
        <v>-32000</v>
      </c>
      <c r="H313" s="29" t="n">
        <f aca="false">Inputs!$B$6*E313</f>
        <v>32500.0000000001</v>
      </c>
      <c r="I313" s="29" t="n">
        <f aca="false">G313+H313</f>
        <v>500.000000000076</v>
      </c>
      <c r="J313" s="29" t="n">
        <f aca="false">J312+I313</f>
        <v>-107500</v>
      </c>
    </row>
    <row r="314" customFormat="false" ht="15" hidden="false" customHeight="false" outlineLevel="0" collapsed="false">
      <c r="A314" s="26" t="n">
        <v>37166</v>
      </c>
      <c r="B314" s="27" t="n">
        <v>22.7</v>
      </c>
      <c r="C314" s="27" t="n">
        <v>21.29</v>
      </c>
      <c r="D314" s="28" t="n">
        <f aca="false">B314-B313</f>
        <v>-0.420000000000002</v>
      </c>
      <c r="E314" s="28" t="n">
        <f aca="false">C314-C313</f>
        <v>0.0700000000000003</v>
      </c>
      <c r="F314" s="29" t="n">
        <f aca="false">Inputs!$B$5*B314+Inputs!$B$6*C314</f>
        <v>1205500</v>
      </c>
      <c r="G314" s="29" t="n">
        <f aca="false">Inputs!$B$5*D314</f>
        <v>-42000.0000000002</v>
      </c>
      <c r="H314" s="29" t="n">
        <f aca="false">Inputs!$B$6*E314</f>
        <v>-3500.00000000001</v>
      </c>
      <c r="I314" s="29" t="n">
        <f aca="false">G314+H314</f>
        <v>-45500.0000000002</v>
      </c>
      <c r="J314" s="29" t="n">
        <f aca="false">J313+I314</f>
        <v>-153000</v>
      </c>
    </row>
    <row r="315" customFormat="false" ht="15" hidden="false" customHeight="false" outlineLevel="0" collapsed="false">
      <c r="A315" s="26" t="n">
        <v>37175</v>
      </c>
      <c r="B315" s="27" t="n">
        <v>23.49</v>
      </c>
      <c r="C315" s="27" t="n">
        <v>21.38</v>
      </c>
      <c r="D315" s="28" t="n">
        <f aca="false">B315-B314</f>
        <v>0.789999999999999</v>
      </c>
      <c r="E315" s="28" t="n">
        <f aca="false">C315-C314</f>
        <v>0.0899999999999999</v>
      </c>
      <c r="F315" s="29" t="n">
        <f aca="false">Inputs!$B$5*B315+Inputs!$B$6*C315</f>
        <v>1280000</v>
      </c>
      <c r="G315" s="29" t="n">
        <f aca="false">Inputs!$B$5*D315</f>
        <v>78999.9999999999</v>
      </c>
      <c r="H315" s="29" t="n">
        <f aca="false">Inputs!$B$6*E315</f>
        <v>-4499.99999999999</v>
      </c>
      <c r="I315" s="29" t="n">
        <f aca="false">G315+H315</f>
        <v>74499.9999999999</v>
      </c>
      <c r="J315" s="29" t="n">
        <f aca="false">J314+I315</f>
        <v>-78500.0000000005</v>
      </c>
    </row>
    <row r="316" customFormat="false" ht="15" hidden="false" customHeight="false" outlineLevel="0" collapsed="false">
      <c r="A316" s="26" t="n">
        <v>37176</v>
      </c>
      <c r="B316" s="27" t="n">
        <v>22.49</v>
      </c>
      <c r="C316" s="27" t="n">
        <v>20.57</v>
      </c>
      <c r="D316" s="28" t="n">
        <f aca="false">B316-B315</f>
        <v>-1</v>
      </c>
      <c r="E316" s="28" t="n">
        <f aca="false">C316-C315</f>
        <v>-0.809999999999999</v>
      </c>
      <c r="F316" s="29" t="n">
        <f aca="false">Inputs!$B$5*B316+Inputs!$B$6*C316</f>
        <v>1220500</v>
      </c>
      <c r="G316" s="29" t="n">
        <f aca="false">Inputs!$B$5*D316</f>
        <v>-100000</v>
      </c>
      <c r="H316" s="29" t="n">
        <f aca="false">Inputs!$B$6*E316</f>
        <v>40499.9999999999</v>
      </c>
      <c r="I316" s="29" t="n">
        <f aca="false">G316+H316</f>
        <v>-59500.0000000001</v>
      </c>
      <c r="J316" s="29" t="n">
        <f aca="false">J315+I316</f>
        <v>-138000.000000001</v>
      </c>
    </row>
    <row r="317" customFormat="false" ht="15" hidden="false" customHeight="false" outlineLevel="0" collapsed="false">
      <c r="A317" s="26" t="n">
        <v>37180</v>
      </c>
      <c r="B317" s="27" t="n">
        <v>22.01</v>
      </c>
      <c r="C317" s="27" t="n">
        <v>20.47</v>
      </c>
      <c r="D317" s="28" t="n">
        <f aca="false">B317-B316</f>
        <v>-0.479999999999997</v>
      </c>
      <c r="E317" s="28" t="n">
        <f aca="false">C317-C316</f>
        <v>-0.100000000000001</v>
      </c>
      <c r="F317" s="29" t="n">
        <f aca="false">Inputs!$B$5*B317+Inputs!$B$6*C317</f>
        <v>1177500</v>
      </c>
      <c r="G317" s="29" t="n">
        <f aca="false">Inputs!$B$5*D317</f>
        <v>-47999.9999999997</v>
      </c>
      <c r="H317" s="29" t="n">
        <f aca="false">Inputs!$B$6*E317</f>
        <v>5000.00000000007</v>
      </c>
      <c r="I317" s="29" t="n">
        <f aca="false">G317+H317</f>
        <v>-42999.9999999996</v>
      </c>
      <c r="J317" s="29" t="n">
        <f aca="false">J316+I317</f>
        <v>-181000</v>
      </c>
    </row>
    <row r="318" customFormat="false" ht="15" hidden="false" customHeight="false" outlineLevel="0" collapsed="false">
      <c r="A318" s="26" t="n">
        <v>37181</v>
      </c>
      <c r="B318" s="27" t="n">
        <v>21.89</v>
      </c>
      <c r="C318" s="27" t="n">
        <v>19.47</v>
      </c>
      <c r="D318" s="28" t="n">
        <f aca="false">B318-B317</f>
        <v>-0.120000000000001</v>
      </c>
      <c r="E318" s="28" t="n">
        <f aca="false">C318-C317</f>
        <v>-1</v>
      </c>
      <c r="F318" s="29" t="n">
        <f aca="false">Inputs!$B$5*B318+Inputs!$B$6*C318</f>
        <v>1215500</v>
      </c>
      <c r="G318" s="29" t="n">
        <f aca="false">Inputs!$B$5*D318</f>
        <v>-12000.0000000001</v>
      </c>
      <c r="H318" s="29" t="n">
        <f aca="false">Inputs!$B$6*E318</f>
        <v>50000</v>
      </c>
      <c r="I318" s="29" t="n">
        <f aca="false">G318+H318</f>
        <v>37999.9999999999</v>
      </c>
      <c r="J318" s="29" t="n">
        <f aca="false">J317+I318</f>
        <v>-143000</v>
      </c>
    </row>
    <row r="319" customFormat="false" ht="15" hidden="false" customHeight="false" outlineLevel="0" collapsed="false">
      <c r="A319" s="26" t="n">
        <v>37182</v>
      </c>
      <c r="B319" s="27" t="n">
        <v>21.33</v>
      </c>
      <c r="C319" s="27" t="n">
        <v>19.21</v>
      </c>
      <c r="D319" s="28" t="n">
        <f aca="false">B319-B318</f>
        <v>-0.560000000000002</v>
      </c>
      <c r="E319" s="28" t="n">
        <f aca="false">C319-C318</f>
        <v>-0.259999999999998</v>
      </c>
      <c r="F319" s="29" t="n">
        <f aca="false">Inputs!$B$5*B319+Inputs!$B$6*C319</f>
        <v>1172500</v>
      </c>
      <c r="G319" s="29" t="n">
        <f aca="false">Inputs!$B$5*D319</f>
        <v>-56000.0000000002</v>
      </c>
      <c r="H319" s="29" t="n">
        <f aca="false">Inputs!$B$6*E319</f>
        <v>12999.9999999999</v>
      </c>
      <c r="I319" s="29" t="n">
        <f aca="false">G319+H319</f>
        <v>-43000.0000000003</v>
      </c>
      <c r="J319" s="29" t="n">
        <f aca="false">J318+I319</f>
        <v>-186000.000000001</v>
      </c>
    </row>
    <row r="320" customFormat="false" ht="15" hidden="false" customHeight="false" outlineLevel="0" collapsed="false">
      <c r="A320" s="26" t="n">
        <v>37183</v>
      </c>
      <c r="B320" s="27" t="n">
        <v>21.99</v>
      </c>
      <c r="C320" s="27" t="n">
        <v>19.91</v>
      </c>
      <c r="D320" s="28" t="n">
        <f aca="false">B320-B319</f>
        <v>0.66</v>
      </c>
      <c r="E320" s="28" t="n">
        <f aca="false">C320-C319</f>
        <v>0.699999999999999</v>
      </c>
      <c r="F320" s="29" t="n">
        <f aca="false">Inputs!$B$5*B320+Inputs!$B$6*C320</f>
        <v>1203500</v>
      </c>
      <c r="G320" s="29" t="n">
        <f aca="false">Inputs!$B$5*D320</f>
        <v>66000</v>
      </c>
      <c r="H320" s="29" t="n">
        <f aca="false">Inputs!$B$6*E320</f>
        <v>-35000</v>
      </c>
      <c r="I320" s="29" t="n">
        <f aca="false">G320+H320</f>
        <v>31000.0000000001</v>
      </c>
      <c r="J320" s="29" t="n">
        <f aca="false">J319+I320</f>
        <v>-155000.000000001</v>
      </c>
    </row>
    <row r="321" customFormat="false" ht="15" hidden="false" customHeight="false" outlineLevel="0" collapsed="false">
      <c r="A321" s="26" t="n">
        <v>37187</v>
      </c>
      <c r="B321" s="27" t="n">
        <v>21.28</v>
      </c>
      <c r="C321" s="27" t="n">
        <v>20.56</v>
      </c>
      <c r="D321" s="28" t="n">
        <f aca="false">B321-B320</f>
        <v>-0.709999999999997</v>
      </c>
      <c r="E321" s="28" t="n">
        <f aca="false">C321-C320</f>
        <v>0.649999999999999</v>
      </c>
      <c r="F321" s="29" t="n">
        <f aca="false">Inputs!$B$5*B321+Inputs!$B$6*C321</f>
        <v>1100000</v>
      </c>
      <c r="G321" s="29" t="n">
        <f aca="false">Inputs!$B$5*D321</f>
        <v>-70999.9999999997</v>
      </c>
      <c r="H321" s="29" t="n">
        <f aca="false">Inputs!$B$6*E321</f>
        <v>-32499.9999999999</v>
      </c>
      <c r="I321" s="29" t="n">
        <f aca="false">G321+H321</f>
        <v>-103500</v>
      </c>
      <c r="J321" s="29" t="n">
        <f aca="false">J320+I321</f>
        <v>-258500</v>
      </c>
    </row>
    <row r="322" customFormat="false" ht="15" hidden="false" customHeight="false" outlineLevel="0" collapsed="false">
      <c r="A322" s="26" t="n">
        <v>37188</v>
      </c>
      <c r="B322" s="27" t="n">
        <v>22</v>
      </c>
      <c r="C322" s="27" t="n">
        <v>20.37</v>
      </c>
      <c r="D322" s="28" t="n">
        <f aca="false">B322-B321</f>
        <v>0.719999999999999</v>
      </c>
      <c r="E322" s="28" t="n">
        <f aca="false">C322-C321</f>
        <v>-0.189999999999998</v>
      </c>
      <c r="F322" s="29" t="n">
        <f aca="false">Inputs!$B$5*B322+Inputs!$B$6*C322</f>
        <v>1181500</v>
      </c>
      <c r="G322" s="29" t="n">
        <f aca="false">Inputs!$B$5*D322</f>
        <v>71999.9999999999</v>
      </c>
      <c r="H322" s="29" t="n">
        <f aca="false">Inputs!$B$6*E322</f>
        <v>9499.99999999989</v>
      </c>
      <c r="I322" s="29" t="n">
        <f aca="false">G322+H322</f>
        <v>81499.9999999998</v>
      </c>
      <c r="J322" s="29" t="n">
        <f aca="false">J321+I322</f>
        <v>-177000</v>
      </c>
    </row>
    <row r="323" customFormat="false" ht="15" hidden="false" customHeight="false" outlineLevel="0" collapsed="false">
      <c r="A323" s="26" t="n">
        <v>37189</v>
      </c>
      <c r="B323" s="27" t="n">
        <v>21.75</v>
      </c>
      <c r="C323" s="27" t="n">
        <v>20.67</v>
      </c>
      <c r="D323" s="28" t="n">
        <f aca="false">B323-B322</f>
        <v>-0.25</v>
      </c>
      <c r="E323" s="28" t="n">
        <f aca="false">C323-C322</f>
        <v>0.300000000000001</v>
      </c>
      <c r="F323" s="29" t="n">
        <f aca="false">Inputs!$B$5*B323+Inputs!$B$6*C323</f>
        <v>1141500</v>
      </c>
      <c r="G323" s="29" t="n">
        <f aca="false">Inputs!$B$5*D323</f>
        <v>-25000</v>
      </c>
      <c r="H323" s="29" t="n">
        <f aca="false">Inputs!$B$6*E323</f>
        <v>-15000</v>
      </c>
      <c r="I323" s="29" t="n">
        <f aca="false">G323+H323</f>
        <v>-40000</v>
      </c>
      <c r="J323" s="29" t="n">
        <f aca="false">J322+I323</f>
        <v>-217000</v>
      </c>
    </row>
    <row r="324" customFormat="false" ht="15" hidden="false" customHeight="false" outlineLevel="0" collapsed="false">
      <c r="A324" s="26" t="n">
        <v>37190</v>
      </c>
      <c r="B324" s="27" t="n">
        <v>22.07</v>
      </c>
      <c r="C324" s="27" t="n">
        <v>20.31</v>
      </c>
      <c r="D324" s="28" t="n">
        <f aca="false">B324-B323</f>
        <v>0.32</v>
      </c>
      <c r="E324" s="28" t="n">
        <f aca="false">C324-C323</f>
        <v>-0.360000000000003</v>
      </c>
      <c r="F324" s="29" t="n">
        <f aca="false">Inputs!$B$5*B324+Inputs!$B$6*C324</f>
        <v>1191500</v>
      </c>
      <c r="G324" s="29" t="n">
        <f aca="false">Inputs!$B$5*D324</f>
        <v>32000</v>
      </c>
      <c r="H324" s="29" t="n">
        <f aca="false">Inputs!$B$6*E324</f>
        <v>18000.0000000002</v>
      </c>
      <c r="I324" s="29" t="n">
        <f aca="false">G324+H324</f>
        <v>50000.0000000002</v>
      </c>
      <c r="J324" s="29" t="n">
        <f aca="false">J323+I324</f>
        <v>-167000</v>
      </c>
    </row>
    <row r="325" customFormat="false" ht="15" hidden="false" customHeight="false" outlineLevel="0" collapsed="false">
      <c r="A325" s="26" t="n">
        <v>37193</v>
      </c>
      <c r="B325" s="27" t="n">
        <v>22.1</v>
      </c>
      <c r="C325" s="27" t="n">
        <v>20.55</v>
      </c>
      <c r="D325" s="28" t="n">
        <f aca="false">B325-B324</f>
        <v>0.0300000000000011</v>
      </c>
      <c r="E325" s="28" t="n">
        <f aca="false">C325-C324</f>
        <v>0.240000000000002</v>
      </c>
      <c r="F325" s="29" t="n">
        <f aca="false">Inputs!$B$5*B325+Inputs!$B$6*C325</f>
        <v>1182500</v>
      </c>
      <c r="G325" s="29" t="n">
        <f aca="false">Inputs!$B$5*D325</f>
        <v>3000.00000000011</v>
      </c>
      <c r="H325" s="29" t="n">
        <f aca="false">Inputs!$B$6*E325</f>
        <v>-12000.0000000001</v>
      </c>
      <c r="I325" s="29" t="n">
        <f aca="false">G325+H325</f>
        <v>-8999.99999999999</v>
      </c>
      <c r="J325" s="29" t="n">
        <f aca="false">J324+I325</f>
        <v>-176000</v>
      </c>
    </row>
    <row r="326" customFormat="false" ht="15" hidden="false" customHeight="false" outlineLevel="0" collapsed="false">
      <c r="A326" s="26" t="n">
        <v>37194</v>
      </c>
      <c r="B326" s="27" t="n">
        <v>21.83</v>
      </c>
      <c r="C326" s="27" t="n">
        <v>20.41</v>
      </c>
      <c r="D326" s="28" t="n">
        <f aca="false">B326-B325</f>
        <v>-0.270000000000003</v>
      </c>
      <c r="E326" s="28" t="n">
        <f aca="false">C326-C325</f>
        <v>-0.140000000000001</v>
      </c>
      <c r="F326" s="29" t="n">
        <f aca="false">Inputs!$B$5*B326+Inputs!$B$6*C326</f>
        <v>1162500</v>
      </c>
      <c r="G326" s="29" t="n">
        <f aca="false">Inputs!$B$5*D326</f>
        <v>-27000.0000000003</v>
      </c>
      <c r="H326" s="29" t="n">
        <f aca="false">Inputs!$B$6*E326</f>
        <v>7000.00000000003</v>
      </c>
      <c r="I326" s="29" t="n">
        <f aca="false">G326+H326</f>
        <v>-20000.0000000003</v>
      </c>
      <c r="J326" s="29" t="n">
        <f aca="false">J325+I326</f>
        <v>-196000.000000001</v>
      </c>
    </row>
    <row r="327" customFormat="false" ht="15" hidden="false" customHeight="false" outlineLevel="0" collapsed="false">
      <c r="A327" s="26" t="n">
        <v>37195</v>
      </c>
      <c r="B327" s="27" t="n">
        <v>21.2</v>
      </c>
      <c r="C327" s="27" t="n">
        <v>19.63</v>
      </c>
      <c r="D327" s="28" t="n">
        <f aca="false">B327-B326</f>
        <v>-0.629999999999999</v>
      </c>
      <c r="E327" s="28" t="n">
        <f aca="false">C327-C326</f>
        <v>-0.780000000000001</v>
      </c>
      <c r="F327" s="29" t="n">
        <f aca="false">Inputs!$B$5*B327+Inputs!$B$6*C327</f>
        <v>1138500</v>
      </c>
      <c r="G327" s="29" t="n">
        <f aca="false">Inputs!$B$5*D327</f>
        <v>-62999.9999999999</v>
      </c>
      <c r="H327" s="29" t="n">
        <f aca="false">Inputs!$B$6*E327</f>
        <v>39000.0000000001</v>
      </c>
      <c r="I327" s="29" t="n">
        <f aca="false">G327+H327</f>
        <v>-23999.9999999998</v>
      </c>
      <c r="J327" s="29" t="n">
        <f aca="false">J326+I327</f>
        <v>-220000</v>
      </c>
    </row>
    <row r="328" customFormat="false" ht="15" hidden="false" customHeight="false" outlineLevel="0" collapsed="false">
      <c r="A328" s="26" t="n">
        <v>37196</v>
      </c>
      <c r="B328" s="27" t="n">
        <v>20.47</v>
      </c>
      <c r="C328" s="27" t="n">
        <v>19.39</v>
      </c>
      <c r="D328" s="28" t="n">
        <f aca="false">B328-B327</f>
        <v>-0.73</v>
      </c>
      <c r="E328" s="28" t="n">
        <f aca="false">C328-C327</f>
        <v>-0.239999999999998</v>
      </c>
      <c r="F328" s="29" t="n">
        <f aca="false">Inputs!$B$5*B328+Inputs!$B$6*C328</f>
        <v>1077500</v>
      </c>
      <c r="G328" s="29" t="n">
        <f aca="false">Inputs!$B$5*D328</f>
        <v>-73000</v>
      </c>
      <c r="H328" s="29" t="n">
        <f aca="false">Inputs!$B$6*E328</f>
        <v>11999.9999999999</v>
      </c>
      <c r="I328" s="29" t="n">
        <f aca="false">G328+H328</f>
        <v>-61000.0000000001</v>
      </c>
      <c r="J328" s="29" t="n">
        <f aca="false">J327+I328</f>
        <v>-281000</v>
      </c>
    </row>
    <row r="329" customFormat="false" ht="15" hidden="false" customHeight="false" outlineLevel="0" collapsed="false">
      <c r="A329" s="26" t="n">
        <v>37197</v>
      </c>
      <c r="B329" s="27" t="n">
        <v>20.24</v>
      </c>
      <c r="C329" s="27" t="n">
        <v>18.63</v>
      </c>
      <c r="D329" s="28" t="n">
        <f aca="false">B329-B328</f>
        <v>-0.23</v>
      </c>
      <c r="E329" s="28" t="n">
        <f aca="false">C329-C328</f>
        <v>-0.760000000000002</v>
      </c>
      <c r="F329" s="29" t="n">
        <f aca="false">Inputs!$B$5*B329+Inputs!$B$6*C329</f>
        <v>1092500</v>
      </c>
      <c r="G329" s="29" t="n">
        <f aca="false">Inputs!$B$5*D329</f>
        <v>-23000</v>
      </c>
      <c r="H329" s="29" t="n">
        <f aca="false">Inputs!$B$6*E329</f>
        <v>38000.0000000001</v>
      </c>
      <c r="I329" s="29" t="n">
        <f aca="false">G329+H329</f>
        <v>15000</v>
      </c>
      <c r="J329" s="29" t="n">
        <f aca="false">J328+I329</f>
        <v>-266000</v>
      </c>
    </row>
    <row r="330" customFormat="false" ht="15" hidden="false" customHeight="false" outlineLevel="0" collapsed="false">
      <c r="A330" s="26" t="n">
        <v>37200</v>
      </c>
      <c r="B330" s="27" t="n">
        <v>20</v>
      </c>
      <c r="C330" s="27" t="n">
        <v>18.78</v>
      </c>
      <c r="D330" s="28" t="n">
        <f aca="false">B330-B329</f>
        <v>-0.239999999999998</v>
      </c>
      <c r="E330" s="28" t="n">
        <f aca="false">C330-C329</f>
        <v>0.150000000000002</v>
      </c>
      <c r="F330" s="29" t="n">
        <f aca="false">Inputs!$B$5*B330+Inputs!$B$6*C330</f>
        <v>1061000</v>
      </c>
      <c r="G330" s="29" t="n">
        <f aca="false">Inputs!$B$5*D330</f>
        <v>-23999.9999999998</v>
      </c>
      <c r="H330" s="29" t="n">
        <f aca="false">Inputs!$B$6*E330</f>
        <v>-7500.00000000011</v>
      </c>
      <c r="I330" s="29" t="n">
        <f aca="false">G330+H330</f>
        <v>-31500</v>
      </c>
      <c r="J330" s="29" t="n">
        <f aca="false">J329+I330</f>
        <v>-297500</v>
      </c>
    </row>
    <row r="331" customFormat="false" ht="15" hidden="false" customHeight="false" outlineLevel="0" collapsed="false">
      <c r="A331" s="26" t="n">
        <v>37201</v>
      </c>
      <c r="B331" s="27" t="n">
        <v>19.93</v>
      </c>
      <c r="C331" s="27" t="n">
        <v>18.64</v>
      </c>
      <c r="D331" s="28" t="n">
        <f aca="false">B331-B330</f>
        <v>-0.0700000000000003</v>
      </c>
      <c r="E331" s="28" t="n">
        <f aca="false">C331-C330</f>
        <v>-0.140000000000001</v>
      </c>
      <c r="F331" s="29" t="n">
        <f aca="false">Inputs!$B$5*B331+Inputs!$B$6*C331</f>
        <v>1061000</v>
      </c>
      <c r="G331" s="29" t="n">
        <f aca="false">Inputs!$B$5*D331</f>
        <v>-7000.00000000003</v>
      </c>
      <c r="H331" s="29" t="n">
        <f aca="false">Inputs!$B$6*E331</f>
        <v>7000.00000000003</v>
      </c>
      <c r="I331" s="29" t="n">
        <f aca="false">G331+H331</f>
        <v>0</v>
      </c>
      <c r="J331" s="29" t="n">
        <f aca="false">J330+I331</f>
        <v>-297500</v>
      </c>
    </row>
    <row r="332" customFormat="false" ht="15" hidden="false" customHeight="false" outlineLevel="0" collapsed="false">
      <c r="A332" s="26" t="n">
        <v>37203</v>
      </c>
      <c r="B332" s="27" t="n">
        <v>21.21</v>
      </c>
      <c r="C332" s="27" t="n">
        <v>19.54</v>
      </c>
      <c r="D332" s="28" t="n">
        <f aca="false">B332-B331</f>
        <v>1.28</v>
      </c>
      <c r="E332" s="28" t="n">
        <f aca="false">C332-C331</f>
        <v>0.899999999999999</v>
      </c>
      <c r="F332" s="29" t="n">
        <f aca="false">Inputs!$B$5*B332+Inputs!$B$6*C332</f>
        <v>1144000</v>
      </c>
      <c r="G332" s="29" t="n">
        <f aca="false">Inputs!$B$5*D332</f>
        <v>128000</v>
      </c>
      <c r="H332" s="29" t="n">
        <f aca="false">Inputs!$B$6*E332</f>
        <v>-44999.9999999999</v>
      </c>
      <c r="I332" s="29" t="n">
        <f aca="false">G332+H332</f>
        <v>83000.0000000002</v>
      </c>
      <c r="J332" s="29" t="n">
        <f aca="false">J331+I332</f>
        <v>-214500</v>
      </c>
    </row>
    <row r="333" customFormat="false" ht="15" hidden="false" customHeight="false" outlineLevel="0" collapsed="false">
      <c r="A333" s="26" t="n">
        <v>37204</v>
      </c>
      <c r="B333" s="27" t="n">
        <v>22.23</v>
      </c>
      <c r="C333" s="27" t="n">
        <v>20.72</v>
      </c>
      <c r="D333" s="28" t="n">
        <f aca="false">B333-B332</f>
        <v>1.02</v>
      </c>
      <c r="E333" s="28" t="n">
        <f aca="false">C333-C332</f>
        <v>1.18</v>
      </c>
      <c r="F333" s="29" t="n">
        <f aca="false">Inputs!$B$5*B333+Inputs!$B$6*C333</f>
        <v>1187000</v>
      </c>
      <c r="G333" s="29" t="n">
        <f aca="false">Inputs!$B$5*D333</f>
        <v>102000</v>
      </c>
      <c r="H333" s="29" t="n">
        <f aca="false">Inputs!$B$6*E333</f>
        <v>-59000</v>
      </c>
      <c r="I333" s="29" t="n">
        <f aca="false">G333+H333</f>
        <v>43000</v>
      </c>
      <c r="J333" s="29" t="n">
        <f aca="false">J332+I333</f>
        <v>-171500</v>
      </c>
    </row>
    <row r="334" customFormat="false" ht="15" hidden="false" customHeight="false" outlineLevel="0" collapsed="false">
      <c r="A334" s="26" t="n">
        <v>37207</v>
      </c>
      <c r="B334" s="27" t="n">
        <v>21.26</v>
      </c>
      <c r="C334" s="27" t="n">
        <v>19.48</v>
      </c>
      <c r="D334" s="28" t="n">
        <f aca="false">B334-B333</f>
        <v>-0.969999999999999</v>
      </c>
      <c r="E334" s="28" t="n">
        <f aca="false">C334-C333</f>
        <v>-1.24</v>
      </c>
      <c r="F334" s="29" t="n">
        <f aca="false">Inputs!$B$5*B334+Inputs!$B$6*C334</f>
        <v>1152000</v>
      </c>
      <c r="G334" s="29" t="n">
        <f aca="false">Inputs!$B$5*D334</f>
        <v>-96999.9999999999</v>
      </c>
      <c r="H334" s="29" t="n">
        <f aca="false">Inputs!$B$6*E334</f>
        <v>61999.9999999999</v>
      </c>
      <c r="I334" s="29" t="n">
        <f aca="false">G334+H334</f>
        <v>-35000</v>
      </c>
      <c r="J334" s="29" t="n">
        <f aca="false">J333+I334</f>
        <v>-206500</v>
      </c>
    </row>
    <row r="335" customFormat="false" ht="15" hidden="false" customHeight="false" outlineLevel="0" collapsed="false">
      <c r="A335" s="26" t="n">
        <v>37208</v>
      </c>
      <c r="B335" s="27" t="n">
        <v>21.56</v>
      </c>
      <c r="C335" s="27" t="n">
        <v>20.47</v>
      </c>
      <c r="D335" s="28" t="n">
        <f aca="false">B335-B334</f>
        <v>0.299999999999997</v>
      </c>
      <c r="E335" s="28" t="n">
        <f aca="false">C335-C334</f>
        <v>0.989999999999998</v>
      </c>
      <c r="F335" s="29" t="n">
        <f aca="false">Inputs!$B$5*B335+Inputs!$B$6*C335</f>
        <v>1132500</v>
      </c>
      <c r="G335" s="29" t="n">
        <f aca="false">Inputs!$B$5*D335</f>
        <v>29999.9999999997</v>
      </c>
      <c r="H335" s="29" t="n">
        <f aca="false">Inputs!$B$6*E335</f>
        <v>-49499.9999999999</v>
      </c>
      <c r="I335" s="29" t="n">
        <f aca="false">G335+H335</f>
        <v>-19500.0000000002</v>
      </c>
      <c r="J335" s="29" t="n">
        <f aca="false">J334+I335</f>
        <v>-226000</v>
      </c>
    </row>
    <row r="336" customFormat="false" ht="15" hidden="false" customHeight="false" outlineLevel="0" collapsed="false">
      <c r="A336" s="26" t="n">
        <v>37210</v>
      </c>
      <c r="B336" s="27" t="n">
        <v>17.5</v>
      </c>
      <c r="C336" s="27" t="n">
        <v>16.51</v>
      </c>
      <c r="D336" s="28" t="n">
        <f aca="false">B336-B335</f>
        <v>-4.06</v>
      </c>
      <c r="E336" s="28" t="n">
        <f aca="false">C336-C335</f>
        <v>-3.96</v>
      </c>
      <c r="F336" s="29" t="n">
        <f aca="false">Inputs!$B$5*B336+Inputs!$B$6*C336</f>
        <v>924500</v>
      </c>
      <c r="G336" s="29" t="n">
        <f aca="false">Inputs!$B$5*D336</f>
        <v>-406000</v>
      </c>
      <c r="H336" s="29" t="n">
        <f aca="false">Inputs!$B$6*E336</f>
        <v>198000</v>
      </c>
      <c r="I336" s="29" t="n">
        <f aca="false">G336+H336</f>
        <v>-208000</v>
      </c>
      <c r="J336" s="29" t="n">
        <f aca="false">J335+I336</f>
        <v>-434000</v>
      </c>
    </row>
    <row r="337" customFormat="false" ht="15" hidden="false" customHeight="false" outlineLevel="0" collapsed="false">
      <c r="A337" s="26" t="n">
        <v>37211</v>
      </c>
      <c r="B337" s="27" t="n">
        <v>18.09</v>
      </c>
      <c r="C337" s="27" t="n">
        <v>16.86</v>
      </c>
      <c r="D337" s="28" t="n">
        <f aca="false">B337-B336</f>
        <v>0.59</v>
      </c>
      <c r="E337" s="28" t="n">
        <f aca="false">C337-C336</f>
        <v>0.349999999999998</v>
      </c>
      <c r="F337" s="29" t="n">
        <f aca="false">Inputs!$B$5*B337+Inputs!$B$6*C337</f>
        <v>966000</v>
      </c>
      <c r="G337" s="29" t="n">
        <f aca="false">Inputs!$B$5*D337</f>
        <v>59000</v>
      </c>
      <c r="H337" s="29" t="n">
        <f aca="false">Inputs!$B$6*E337</f>
        <v>-17499.9999999999</v>
      </c>
      <c r="I337" s="29" t="n">
        <f aca="false">G337+H337</f>
        <v>41500.0000000001</v>
      </c>
      <c r="J337" s="29" t="n">
        <f aca="false">J336+I337</f>
        <v>-392500</v>
      </c>
    </row>
    <row r="338" customFormat="false" ht="15" hidden="false" customHeight="false" outlineLevel="0" collapsed="false">
      <c r="A338" s="26" t="n">
        <v>37214</v>
      </c>
      <c r="B338" s="27" t="n">
        <v>17.74</v>
      </c>
      <c r="C338" s="27" t="n">
        <v>16.55</v>
      </c>
      <c r="D338" s="28" t="n">
        <f aca="false">B338-B337</f>
        <v>-0.350000000000001</v>
      </c>
      <c r="E338" s="28" t="n">
        <f aca="false">C338-C337</f>
        <v>-0.309999999999999</v>
      </c>
      <c r="F338" s="29" t="n">
        <f aca="false">Inputs!$B$5*B338+Inputs!$B$6*C338</f>
        <v>946500</v>
      </c>
      <c r="G338" s="29" t="n">
        <f aca="false">Inputs!$B$5*D338</f>
        <v>-35000.0000000001</v>
      </c>
      <c r="H338" s="29" t="n">
        <f aca="false">Inputs!$B$6*E338</f>
        <v>15499.9999999999</v>
      </c>
      <c r="I338" s="29" t="n">
        <f aca="false">G338+H338</f>
        <v>-19500.0000000002</v>
      </c>
      <c r="J338" s="29" t="n">
        <f aca="false">J337+I338</f>
        <v>-412000.000000001</v>
      </c>
    </row>
    <row r="339" customFormat="false" ht="15" hidden="false" customHeight="false" outlineLevel="0" collapsed="false">
      <c r="A339" s="26" t="n">
        <v>37216</v>
      </c>
      <c r="B339" s="27" t="n">
        <v>18.38</v>
      </c>
      <c r="C339" s="27" t="n">
        <v>18.44</v>
      </c>
      <c r="D339" s="28" t="n">
        <f aca="false">B339-B338</f>
        <v>0.640000000000001</v>
      </c>
      <c r="E339" s="28" t="n">
        <f aca="false">C339-C338</f>
        <v>1.89</v>
      </c>
      <c r="F339" s="29" t="n">
        <f aca="false">Inputs!$B$5*B339+Inputs!$B$6*C339</f>
        <v>916000</v>
      </c>
      <c r="G339" s="29" t="n">
        <f aca="false">Inputs!$B$5*D339</f>
        <v>64000.0000000001</v>
      </c>
      <c r="H339" s="29" t="n">
        <f aca="false">Inputs!$B$6*E339</f>
        <v>-94500</v>
      </c>
      <c r="I339" s="29" t="n">
        <f aca="false">G339+H339</f>
        <v>-30500</v>
      </c>
      <c r="J339" s="29" t="n">
        <f aca="false">J338+I339</f>
        <v>-442500.000000001</v>
      </c>
    </row>
    <row r="340" customFormat="false" ht="15" hidden="false" customHeight="false" outlineLevel="0" collapsed="false">
      <c r="A340" s="26" t="n">
        <v>37223</v>
      </c>
      <c r="B340" s="27" t="n">
        <v>19.37</v>
      </c>
      <c r="C340" s="27" t="n">
        <v>18.81</v>
      </c>
      <c r="D340" s="28" t="n">
        <f aca="false">B340-B339</f>
        <v>0.990000000000002</v>
      </c>
      <c r="E340" s="28" t="n">
        <f aca="false">C340-C339</f>
        <v>0.369999999999997</v>
      </c>
      <c r="F340" s="29" t="n">
        <f aca="false">Inputs!$B$5*B340+Inputs!$B$6*C340</f>
        <v>996500</v>
      </c>
      <c r="G340" s="29" t="n">
        <f aca="false">Inputs!$B$5*D340</f>
        <v>99000.0000000002</v>
      </c>
      <c r="H340" s="29" t="n">
        <f aca="false">Inputs!$B$6*E340</f>
        <v>-18499.9999999999</v>
      </c>
      <c r="I340" s="29" t="n">
        <f aca="false">G340+H340</f>
        <v>80500.0000000003</v>
      </c>
      <c r="J340" s="29" t="n">
        <f aca="false">J339+I340</f>
        <v>-362000</v>
      </c>
    </row>
    <row r="341" customFormat="false" ht="15" hidden="false" customHeight="false" outlineLevel="0" collapsed="false">
      <c r="A341" s="26" t="n">
        <v>37225</v>
      </c>
      <c r="B341" s="27" t="n">
        <v>19.46</v>
      </c>
      <c r="C341" s="27" t="n">
        <v>18.92</v>
      </c>
      <c r="D341" s="28" t="n">
        <f aca="false">B341-B340</f>
        <v>0.0899999999999999</v>
      </c>
      <c r="E341" s="28" t="n">
        <f aca="false">C341-C340</f>
        <v>0.110000000000003</v>
      </c>
      <c r="F341" s="29" t="n">
        <f aca="false">Inputs!$B$5*B341+Inputs!$B$6*C341</f>
        <v>1000000</v>
      </c>
      <c r="G341" s="29" t="n">
        <f aca="false">Inputs!$B$5*D341</f>
        <v>8999.99999999999</v>
      </c>
      <c r="H341" s="29" t="n">
        <f aca="false">Inputs!$B$6*E341</f>
        <v>-5500.00000000015</v>
      </c>
      <c r="I341" s="29" t="n">
        <f aca="false">G341+H341</f>
        <v>3499.99999999984</v>
      </c>
      <c r="J341" s="29" t="n">
        <f aca="false">J340+I341</f>
        <v>-358500</v>
      </c>
    </row>
    <row r="342" customFormat="false" ht="15" hidden="false" customHeight="false" outlineLevel="0" collapsed="false">
      <c r="A342" s="26" t="n">
        <v>37229</v>
      </c>
      <c r="B342" s="27" t="n">
        <v>19.71</v>
      </c>
      <c r="C342" s="27" t="n">
        <v>19.28</v>
      </c>
      <c r="D342" s="28" t="n">
        <f aca="false">B342-B341</f>
        <v>0.25</v>
      </c>
      <c r="E342" s="28" t="n">
        <f aca="false">C342-C341</f>
        <v>0.359999999999999</v>
      </c>
      <c r="F342" s="29" t="n">
        <f aca="false">Inputs!$B$5*B342+Inputs!$B$6*C342</f>
        <v>1007000</v>
      </c>
      <c r="G342" s="29" t="n">
        <f aca="false">Inputs!$B$5*D342</f>
        <v>25000</v>
      </c>
      <c r="H342" s="29" t="n">
        <f aca="false">Inputs!$B$6*E342</f>
        <v>-18000</v>
      </c>
      <c r="I342" s="29" t="n">
        <f aca="false">G342+H342</f>
        <v>7000.00000000003</v>
      </c>
      <c r="J342" s="29" t="n">
        <f aca="false">J341+I342</f>
        <v>-351500</v>
      </c>
    </row>
    <row r="343" customFormat="false" ht="15" hidden="false" customHeight="false" outlineLevel="0" collapsed="false">
      <c r="A343" s="26" t="n">
        <v>37230</v>
      </c>
      <c r="B343" s="27" t="n">
        <v>19.62</v>
      </c>
      <c r="C343" s="27" t="n">
        <v>19.27</v>
      </c>
      <c r="D343" s="28" t="n">
        <f aca="false">B343-B342</f>
        <v>-0.0899999999999999</v>
      </c>
      <c r="E343" s="28" t="n">
        <f aca="false">C343-C342</f>
        <v>-0.0100000000000016</v>
      </c>
      <c r="F343" s="29" t="n">
        <f aca="false">Inputs!$B$5*B343+Inputs!$B$6*C343</f>
        <v>998500</v>
      </c>
      <c r="G343" s="29" t="n">
        <f aca="false">Inputs!$B$5*D343</f>
        <v>-8999.99999999999</v>
      </c>
      <c r="H343" s="29" t="n">
        <f aca="false">Inputs!$B$6*E343</f>
        <v>500.000000000078</v>
      </c>
      <c r="I343" s="29" t="n">
        <f aca="false">G343+H343</f>
        <v>-8499.99999999991</v>
      </c>
      <c r="J343" s="29" t="n">
        <f aca="false">J342+I343</f>
        <v>-360000</v>
      </c>
    </row>
    <row r="344" customFormat="false" ht="15" hidden="false" customHeight="false" outlineLevel="0" collapsed="false">
      <c r="A344" s="26" t="n">
        <v>37231</v>
      </c>
      <c r="B344" s="27" t="n">
        <v>18.69</v>
      </c>
      <c r="C344" s="27" t="n">
        <v>18.57</v>
      </c>
      <c r="D344" s="28" t="n">
        <f aca="false">B344-B343</f>
        <v>-0.93</v>
      </c>
      <c r="E344" s="28" t="n">
        <f aca="false">C344-C343</f>
        <v>-0.699999999999999</v>
      </c>
      <c r="F344" s="29" t="n">
        <f aca="false">Inputs!$B$5*B344+Inputs!$B$6*C344</f>
        <v>940500</v>
      </c>
      <c r="G344" s="29" t="n">
        <f aca="false">Inputs!$B$5*D344</f>
        <v>-93000</v>
      </c>
      <c r="H344" s="29" t="n">
        <f aca="false">Inputs!$B$6*E344</f>
        <v>35000</v>
      </c>
      <c r="I344" s="29" t="n">
        <f aca="false">G344+H344</f>
        <v>-58000</v>
      </c>
      <c r="J344" s="29" t="n">
        <f aca="false">J343+I344</f>
        <v>-418000</v>
      </c>
    </row>
    <row r="345" customFormat="false" ht="15" hidden="false" customHeight="false" outlineLevel="0" collapsed="false">
      <c r="A345" s="26" t="n">
        <v>37232</v>
      </c>
      <c r="B345" s="27" t="n">
        <v>19.08</v>
      </c>
      <c r="C345" s="27" t="n">
        <v>17.81</v>
      </c>
      <c r="D345" s="28" t="n">
        <f aca="false">B345-B344</f>
        <v>0.389999999999997</v>
      </c>
      <c r="E345" s="28" t="n">
        <f aca="false">C345-C344</f>
        <v>-0.760000000000002</v>
      </c>
      <c r="F345" s="29" t="n">
        <f aca="false">Inputs!$B$5*B345+Inputs!$B$6*C345</f>
        <v>1017500</v>
      </c>
      <c r="G345" s="29" t="n">
        <f aca="false">Inputs!$B$5*D345</f>
        <v>38999.9999999997</v>
      </c>
      <c r="H345" s="29" t="n">
        <f aca="false">Inputs!$B$6*E345</f>
        <v>38000.0000000001</v>
      </c>
      <c r="I345" s="29" t="n">
        <f aca="false">G345+H345</f>
        <v>76999.9999999998</v>
      </c>
      <c r="J345" s="29" t="n">
        <f aca="false">J344+I345</f>
        <v>-341000</v>
      </c>
    </row>
    <row r="346" customFormat="false" ht="15" hidden="false" customHeight="false" outlineLevel="0" collapsed="false">
      <c r="A346" s="26" t="n">
        <v>37236</v>
      </c>
      <c r="B346" s="27" t="n">
        <v>18.04</v>
      </c>
      <c r="C346" s="27" t="n">
        <v>17.61</v>
      </c>
      <c r="D346" s="28" t="n">
        <f aca="false">B346-B345</f>
        <v>-1.04</v>
      </c>
      <c r="E346" s="28" t="n">
        <f aca="false">C346-C345</f>
        <v>-0.199999999999999</v>
      </c>
      <c r="F346" s="29" t="n">
        <f aca="false">Inputs!$B$5*B346+Inputs!$B$6*C346</f>
        <v>923500</v>
      </c>
      <c r="G346" s="29" t="n">
        <f aca="false">Inputs!$B$5*D346</f>
        <v>-104000</v>
      </c>
      <c r="H346" s="29" t="n">
        <f aca="false">Inputs!$B$6*E346</f>
        <v>9999.99999999996</v>
      </c>
      <c r="I346" s="29" t="n">
        <f aca="false">G346+H346</f>
        <v>-93999.9999999999</v>
      </c>
      <c r="J346" s="29" t="n">
        <f aca="false">J345+I346</f>
        <v>-435000</v>
      </c>
    </row>
    <row r="347" customFormat="false" ht="15" hidden="false" customHeight="false" outlineLevel="0" collapsed="false">
      <c r="A347" s="26" t="n">
        <v>37242</v>
      </c>
      <c r="B347" s="27" t="n">
        <v>19.28</v>
      </c>
      <c r="C347" s="27" t="n">
        <v>18.58</v>
      </c>
      <c r="D347" s="28" t="n">
        <f aca="false">B347-B346</f>
        <v>1.24</v>
      </c>
      <c r="E347" s="28" t="n">
        <f aca="false">C347-C346</f>
        <v>0.969999999999999</v>
      </c>
      <c r="F347" s="29" t="n">
        <f aca="false">Inputs!$B$5*B347+Inputs!$B$6*C347</f>
        <v>999000</v>
      </c>
      <c r="G347" s="29" t="n">
        <f aca="false">Inputs!$B$5*D347</f>
        <v>124000</v>
      </c>
      <c r="H347" s="29" t="n">
        <f aca="false">Inputs!$B$6*E347</f>
        <v>-48499.9999999999</v>
      </c>
      <c r="I347" s="29" t="n">
        <f aca="false">G347+H347</f>
        <v>75500.0000000003</v>
      </c>
      <c r="J347" s="29" t="n">
        <f aca="false">J346+I347</f>
        <v>-359500</v>
      </c>
    </row>
    <row r="348" customFormat="false" ht="15" hidden="false" customHeight="false" outlineLevel="0" collapsed="false">
      <c r="A348" s="26" t="n">
        <v>37243</v>
      </c>
      <c r="B348" s="27" t="n">
        <v>19.38</v>
      </c>
      <c r="C348" s="27" t="n">
        <v>18.51</v>
      </c>
      <c r="D348" s="28" t="n">
        <f aca="false">B348-B347</f>
        <v>0.0999999999999979</v>
      </c>
      <c r="E348" s="28" t="n">
        <f aca="false">C348-C347</f>
        <v>-0.0699999999999967</v>
      </c>
      <c r="F348" s="29" t="n">
        <f aca="false">Inputs!$B$5*B348+Inputs!$B$6*C348</f>
        <v>1012500</v>
      </c>
      <c r="G348" s="29" t="n">
        <f aca="false">Inputs!$B$5*D348</f>
        <v>9999.99999999979</v>
      </c>
      <c r="H348" s="29" t="n">
        <f aca="false">Inputs!$B$6*E348</f>
        <v>3499.99999999984</v>
      </c>
      <c r="I348" s="29" t="n">
        <f aca="false">G348+H348</f>
        <v>13499.9999999996</v>
      </c>
      <c r="J348" s="29" t="n">
        <f aca="false">J347+I348</f>
        <v>-346000</v>
      </c>
    </row>
    <row r="349" customFormat="false" ht="15" hidden="false" customHeight="false" outlineLevel="0" collapsed="false">
      <c r="A349" s="26" t="n">
        <v>37244</v>
      </c>
      <c r="B349" s="27" t="n">
        <v>19.37</v>
      </c>
      <c r="C349" s="27" t="n">
        <v>19.03</v>
      </c>
      <c r="D349" s="28" t="n">
        <f aca="false">B349-B348</f>
        <v>-0.00999999999999801</v>
      </c>
      <c r="E349" s="28" t="n">
        <f aca="false">C349-C348</f>
        <v>0.52</v>
      </c>
      <c r="F349" s="29" t="n">
        <f aca="false">Inputs!$B$5*B349+Inputs!$B$6*C349</f>
        <v>985500</v>
      </c>
      <c r="G349" s="29" t="n">
        <f aca="false">Inputs!$B$5*D349</f>
        <v>-999.999999999801</v>
      </c>
      <c r="H349" s="29" t="n">
        <f aca="false">Inputs!$B$6*E349</f>
        <v>-26000</v>
      </c>
      <c r="I349" s="29" t="n">
        <f aca="false">G349+H349</f>
        <v>-26999.9999999998</v>
      </c>
      <c r="J349" s="29" t="n">
        <f aca="false">J348+I349</f>
        <v>-373000</v>
      </c>
    </row>
    <row r="350" customFormat="false" ht="15" hidden="false" customHeight="false" outlineLevel="0" collapsed="false">
      <c r="A350" s="26" t="n">
        <v>37245</v>
      </c>
      <c r="B350" s="27" t="n">
        <v>18.67</v>
      </c>
      <c r="C350" s="27" t="n">
        <v>18.87</v>
      </c>
      <c r="D350" s="28" t="n">
        <f aca="false">B350-B349</f>
        <v>-0.699999999999999</v>
      </c>
      <c r="E350" s="28" t="n">
        <f aca="false">C350-C349</f>
        <v>-0.16</v>
      </c>
      <c r="F350" s="29" t="n">
        <f aca="false">Inputs!$B$5*B350+Inputs!$B$6*C350</f>
        <v>923500</v>
      </c>
      <c r="G350" s="29" t="n">
        <f aca="false">Inputs!$B$5*D350</f>
        <v>-69999.9999999999</v>
      </c>
      <c r="H350" s="29" t="n">
        <f aca="false">Inputs!$B$6*E350</f>
        <v>8000.00000000001</v>
      </c>
      <c r="I350" s="29" t="n">
        <f aca="false">G350+H350</f>
        <v>-61999.9999999999</v>
      </c>
      <c r="J350" s="29" t="n">
        <f aca="false">J349+I350</f>
        <v>-435000</v>
      </c>
    </row>
    <row r="351" customFormat="false" ht="15" hidden="false" customHeight="false" outlineLevel="0" collapsed="false">
      <c r="A351" s="26" t="n">
        <v>37246</v>
      </c>
      <c r="B351" s="27" t="n">
        <v>19.3</v>
      </c>
      <c r="C351" s="27" t="n">
        <v>18.73</v>
      </c>
      <c r="D351" s="28" t="n">
        <f aca="false">B351-B350</f>
        <v>0.629999999999999</v>
      </c>
      <c r="E351" s="28" t="n">
        <f aca="false">C351-C350</f>
        <v>-0.140000000000001</v>
      </c>
      <c r="F351" s="29" t="n">
        <f aca="false">Inputs!$B$5*B351+Inputs!$B$6*C351</f>
        <v>993500</v>
      </c>
      <c r="G351" s="29" t="n">
        <f aca="false">Inputs!$B$5*D351</f>
        <v>62999.9999999999</v>
      </c>
      <c r="H351" s="29" t="n">
        <f aca="false">Inputs!$B$6*E351</f>
        <v>7000.00000000003</v>
      </c>
      <c r="I351" s="29" t="n">
        <f aca="false">G351+H351</f>
        <v>69999.9999999999</v>
      </c>
      <c r="J351" s="29" t="n">
        <f aca="false">J350+I351</f>
        <v>-365000</v>
      </c>
    </row>
    <row r="352" customFormat="false" ht="15" hidden="false" customHeight="false" outlineLevel="0" collapsed="false">
      <c r="A352" s="26" t="n">
        <v>37256</v>
      </c>
      <c r="B352" s="27" t="n">
        <v>19.96</v>
      </c>
      <c r="C352" s="27" t="n">
        <v>19.35</v>
      </c>
      <c r="D352" s="28" t="n">
        <f aca="false">B352-B351</f>
        <v>0.66</v>
      </c>
      <c r="E352" s="28" t="n">
        <f aca="false">C352-C351</f>
        <v>0.620000000000001</v>
      </c>
      <c r="F352" s="29" t="n">
        <f aca="false">Inputs!$B$5*B352+Inputs!$B$6*C352</f>
        <v>1028500</v>
      </c>
      <c r="G352" s="29" t="n">
        <f aca="false">Inputs!$B$5*D352</f>
        <v>66000</v>
      </c>
      <c r="H352" s="29" t="n">
        <f aca="false">Inputs!$B$6*E352</f>
        <v>-31000.0000000001</v>
      </c>
      <c r="I352" s="29" t="n">
        <f aca="false">G352+H352</f>
        <v>35000</v>
      </c>
      <c r="J352" s="29" t="n">
        <f aca="false">J351+I352</f>
        <v>-330000</v>
      </c>
    </row>
    <row r="353" customFormat="false" ht="15" hidden="false" customHeight="false" outlineLevel="0" collapsed="false">
      <c r="A353" s="26" t="n">
        <v>37258</v>
      </c>
      <c r="B353" s="27" t="n">
        <v>21.13</v>
      </c>
      <c r="C353" s="27" t="n">
        <v>20.13</v>
      </c>
      <c r="D353" s="28" t="n">
        <f aca="false">B353-B352</f>
        <v>1.17</v>
      </c>
      <c r="E353" s="28" t="n">
        <f aca="false">C353-C352</f>
        <v>0.779999999999998</v>
      </c>
      <c r="F353" s="29" t="n">
        <f aca="false">Inputs!$B$5*B353+Inputs!$B$6*C353</f>
        <v>1106500</v>
      </c>
      <c r="G353" s="29" t="n">
        <f aca="false">Inputs!$B$5*D353</f>
        <v>117000</v>
      </c>
      <c r="H353" s="29" t="n">
        <f aca="false">Inputs!$B$6*E353</f>
        <v>-38999.9999999999</v>
      </c>
      <c r="I353" s="29" t="n">
        <f aca="false">G353+H353</f>
        <v>77999.9999999999</v>
      </c>
      <c r="J353" s="29" t="n">
        <f aca="false">J352+I353</f>
        <v>-252000</v>
      </c>
    </row>
    <row r="354" customFormat="false" ht="15" hidden="false" customHeight="false" outlineLevel="0" collapsed="false">
      <c r="A354" s="26" t="n">
        <v>37260</v>
      </c>
      <c r="B354" s="27" t="n">
        <v>21.47</v>
      </c>
      <c r="C354" s="27" t="n">
        <v>21.2</v>
      </c>
      <c r="D354" s="28" t="n">
        <f aca="false">B354-B353</f>
        <v>0.34</v>
      </c>
      <c r="E354" s="28" t="n">
        <f aca="false">C354-C353</f>
        <v>1.07</v>
      </c>
      <c r="F354" s="29" t="n">
        <f aca="false">Inputs!$B$5*B354+Inputs!$B$6*C354</f>
        <v>1087000</v>
      </c>
      <c r="G354" s="29" t="n">
        <f aca="false">Inputs!$B$5*D354</f>
        <v>34000</v>
      </c>
      <c r="H354" s="29" t="n">
        <f aca="false">Inputs!$B$6*E354</f>
        <v>-53500</v>
      </c>
      <c r="I354" s="29" t="n">
        <f aca="false">G354+H354</f>
        <v>-19500</v>
      </c>
      <c r="J354" s="29" t="n">
        <f aca="false">J353+I354</f>
        <v>-271500</v>
      </c>
    </row>
    <row r="355" customFormat="false" ht="15" hidden="false" customHeight="false" outlineLevel="0" collapsed="false">
      <c r="A355" s="26" t="n">
        <v>37263</v>
      </c>
      <c r="B355" s="27" t="n">
        <v>21.42</v>
      </c>
      <c r="C355" s="27" t="n">
        <v>21.08</v>
      </c>
      <c r="D355" s="28" t="n">
        <f aca="false">B355-B354</f>
        <v>-0.0499999999999972</v>
      </c>
      <c r="E355" s="28" t="n">
        <f aca="false">C355-C354</f>
        <v>-0.120000000000001</v>
      </c>
      <c r="F355" s="29" t="n">
        <f aca="false">Inputs!$B$5*B355+Inputs!$B$6*C355</f>
        <v>1088000</v>
      </c>
      <c r="G355" s="29" t="n">
        <f aca="false">Inputs!$B$5*D355</f>
        <v>-4999.99999999972</v>
      </c>
      <c r="H355" s="29" t="n">
        <f aca="false">Inputs!$B$6*E355</f>
        <v>6000.00000000005</v>
      </c>
      <c r="I355" s="29" t="n">
        <f aca="false">G355+H355</f>
        <v>1000.00000000033</v>
      </c>
      <c r="J355" s="29" t="n">
        <f aca="false">J354+I355</f>
        <v>-270500</v>
      </c>
    </row>
    <row r="356" customFormat="false" ht="15" hidden="false" customHeight="false" outlineLevel="0" collapsed="false">
      <c r="A356" s="26" t="n">
        <v>37265</v>
      </c>
      <c r="B356" s="27" t="n">
        <v>20.32</v>
      </c>
      <c r="C356" s="27" t="n">
        <v>20.21</v>
      </c>
      <c r="D356" s="28" t="n">
        <f aca="false">B356-B355</f>
        <v>-1.1</v>
      </c>
      <c r="E356" s="28" t="n">
        <f aca="false">C356-C355</f>
        <v>-0.869999999999997</v>
      </c>
      <c r="F356" s="29" t="n">
        <f aca="false">Inputs!$B$5*B356+Inputs!$B$6*C356</f>
        <v>1021500</v>
      </c>
      <c r="G356" s="29" t="n">
        <f aca="false">Inputs!$B$5*D356</f>
        <v>-110000</v>
      </c>
      <c r="H356" s="29" t="n">
        <f aca="false">Inputs!$B$6*E356</f>
        <v>43499.9999999999</v>
      </c>
      <c r="I356" s="29" t="n">
        <f aca="false">G356+H356</f>
        <v>-66500.0000000003</v>
      </c>
      <c r="J356" s="29" t="n">
        <f aca="false">J355+I356</f>
        <v>-337000</v>
      </c>
    </row>
    <row r="357" customFormat="false" ht="15" hidden="false" customHeight="false" outlineLevel="0" collapsed="false">
      <c r="A357" s="26" t="n">
        <v>37266</v>
      </c>
      <c r="B357" s="27" t="n">
        <v>20.48</v>
      </c>
      <c r="C357" s="27" t="n">
        <v>19.71</v>
      </c>
      <c r="D357" s="28" t="n">
        <f aca="false">B357-B356</f>
        <v>0.16</v>
      </c>
      <c r="E357" s="28" t="n">
        <f aca="false">C357-C356</f>
        <v>-0.5</v>
      </c>
      <c r="F357" s="29" t="n">
        <f aca="false">Inputs!$B$5*B357+Inputs!$B$6*C357</f>
        <v>1062500</v>
      </c>
      <c r="G357" s="29" t="n">
        <f aca="false">Inputs!$B$5*D357</f>
        <v>16000</v>
      </c>
      <c r="H357" s="29" t="n">
        <f aca="false">Inputs!$B$6*E357</f>
        <v>25000</v>
      </c>
      <c r="I357" s="29" t="n">
        <f aca="false">G357+H357</f>
        <v>41000</v>
      </c>
      <c r="J357" s="29" t="n">
        <f aca="false">J356+I357</f>
        <v>-296000</v>
      </c>
    </row>
    <row r="358" customFormat="false" ht="15" hidden="false" customHeight="false" outlineLevel="0" collapsed="false">
      <c r="A358" s="26" t="n">
        <v>37267</v>
      </c>
      <c r="B358" s="27" t="n">
        <v>19.67</v>
      </c>
      <c r="C358" s="27" t="n">
        <v>20.08</v>
      </c>
      <c r="D358" s="28" t="n">
        <f aca="false">B358-B357</f>
        <v>-0.809999999999999</v>
      </c>
      <c r="E358" s="28" t="n">
        <f aca="false">C358-C357</f>
        <v>0.369999999999997</v>
      </c>
      <c r="F358" s="29" t="n">
        <f aca="false">Inputs!$B$5*B358+Inputs!$B$6*C358</f>
        <v>963000</v>
      </c>
      <c r="G358" s="29" t="n">
        <f aca="false">Inputs!$B$5*D358</f>
        <v>-80999.9999999999</v>
      </c>
      <c r="H358" s="29" t="n">
        <f aca="false">Inputs!$B$6*E358</f>
        <v>-18499.9999999999</v>
      </c>
      <c r="I358" s="29" t="n">
        <f aca="false">G358+H358</f>
        <v>-99499.9999999997</v>
      </c>
      <c r="J358" s="29" t="n">
        <f aca="false">J357+I358</f>
        <v>-395500</v>
      </c>
    </row>
    <row r="359" customFormat="false" ht="15" hidden="false" customHeight="false" outlineLevel="0" collapsed="false">
      <c r="A359" s="26" t="n">
        <v>37271</v>
      </c>
      <c r="B359" s="27" t="n">
        <v>18.99</v>
      </c>
      <c r="C359" s="27" t="n">
        <v>18.86</v>
      </c>
      <c r="D359" s="28" t="n">
        <f aca="false">B359-B358</f>
        <v>-0.680000000000003</v>
      </c>
      <c r="E359" s="28" t="n">
        <f aca="false">C359-C358</f>
        <v>-1.22</v>
      </c>
      <c r="F359" s="29" t="n">
        <f aca="false">Inputs!$B$5*B359+Inputs!$B$6*C359</f>
        <v>956000</v>
      </c>
      <c r="G359" s="29" t="n">
        <f aca="false">Inputs!$B$5*D359</f>
        <v>-68000.0000000003</v>
      </c>
      <c r="H359" s="29" t="n">
        <f aca="false">Inputs!$B$6*E359</f>
        <v>60999.9999999999</v>
      </c>
      <c r="I359" s="29" t="n">
        <f aca="false">G359+H359</f>
        <v>-7000.00000000038</v>
      </c>
      <c r="J359" s="29" t="n">
        <f aca="false">J358+I359</f>
        <v>-402500</v>
      </c>
    </row>
    <row r="360" customFormat="false" ht="15" hidden="false" customHeight="false" outlineLevel="0" collapsed="false">
      <c r="A360" s="26" t="n">
        <v>37278</v>
      </c>
      <c r="B360" s="27" t="n">
        <v>18.36</v>
      </c>
      <c r="C360" s="27" t="n">
        <v>18.7</v>
      </c>
      <c r="D360" s="28" t="n">
        <f aca="false">B360-B359</f>
        <v>-0.629999999999999</v>
      </c>
      <c r="E360" s="28" t="n">
        <f aca="false">C360-C359</f>
        <v>-0.16</v>
      </c>
      <c r="F360" s="29" t="n">
        <f aca="false">Inputs!$B$5*B360+Inputs!$B$6*C360</f>
        <v>901000</v>
      </c>
      <c r="G360" s="29" t="n">
        <f aca="false">Inputs!$B$5*D360</f>
        <v>-62999.9999999999</v>
      </c>
      <c r="H360" s="29" t="n">
        <f aca="false">Inputs!$B$6*E360</f>
        <v>8000.00000000001</v>
      </c>
      <c r="I360" s="29" t="n">
        <f aca="false">G360+H360</f>
        <v>-54999.9999999999</v>
      </c>
      <c r="J360" s="29" t="n">
        <f aca="false">J359+I360</f>
        <v>-457500</v>
      </c>
    </row>
    <row r="361" customFormat="false" ht="15" hidden="false" customHeight="false" outlineLevel="0" collapsed="false">
      <c r="A361" s="26" t="n">
        <v>37279</v>
      </c>
      <c r="B361" s="27" t="n">
        <v>19.1</v>
      </c>
      <c r="C361" s="27" t="n">
        <v>18.89</v>
      </c>
      <c r="D361" s="28" t="n">
        <f aca="false">B361-B360</f>
        <v>0.740000000000002</v>
      </c>
      <c r="E361" s="28" t="n">
        <f aca="false">C361-C360</f>
        <v>0.190000000000001</v>
      </c>
      <c r="F361" s="29" t="n">
        <f aca="false">Inputs!$B$5*B361+Inputs!$B$6*C361</f>
        <v>965500</v>
      </c>
      <c r="G361" s="29" t="n">
        <f aca="false">Inputs!$B$5*D361</f>
        <v>74000.0000000002</v>
      </c>
      <c r="H361" s="29" t="n">
        <f aca="false">Inputs!$B$6*E361</f>
        <v>-9500.00000000006</v>
      </c>
      <c r="I361" s="29" t="n">
        <f aca="false">G361+H361</f>
        <v>64500.0000000001</v>
      </c>
      <c r="J361" s="29" t="n">
        <f aca="false">J360+I361</f>
        <v>-393000</v>
      </c>
    </row>
    <row r="362" customFormat="false" ht="15" hidden="false" customHeight="false" outlineLevel="0" collapsed="false">
      <c r="A362" s="26" t="n">
        <v>37280</v>
      </c>
      <c r="B362" s="27" t="n">
        <v>19.57</v>
      </c>
      <c r="C362" s="27" t="n">
        <v>18.91</v>
      </c>
      <c r="D362" s="28" t="n">
        <f aca="false">B362-B361</f>
        <v>0.469999999999999</v>
      </c>
      <c r="E362" s="28" t="n">
        <f aca="false">C362-C361</f>
        <v>0.0199999999999996</v>
      </c>
      <c r="F362" s="29" t="n">
        <f aca="false">Inputs!$B$5*B362+Inputs!$B$6*C362</f>
        <v>1011500</v>
      </c>
      <c r="G362" s="29" t="n">
        <f aca="false">Inputs!$B$5*D362</f>
        <v>46999.9999999999</v>
      </c>
      <c r="H362" s="29" t="n">
        <f aca="false">Inputs!$B$6*E362</f>
        <v>-999.999999999979</v>
      </c>
      <c r="I362" s="29" t="n">
        <f aca="false">G362+H362</f>
        <v>45999.9999999999</v>
      </c>
      <c r="J362" s="29" t="n">
        <f aca="false">J361+I362</f>
        <v>-347000</v>
      </c>
    </row>
    <row r="363" customFormat="false" ht="15" hidden="false" customHeight="false" outlineLevel="0" collapsed="false">
      <c r="A363" s="26" t="n">
        <v>37281</v>
      </c>
      <c r="B363" s="27" t="n">
        <v>19.8</v>
      </c>
      <c r="C363" s="27" t="n">
        <v>19.04</v>
      </c>
      <c r="D363" s="28" t="n">
        <f aca="false">B363-B362</f>
        <v>0.23</v>
      </c>
      <c r="E363" s="28" t="n">
        <f aca="false">C363-C362</f>
        <v>0.129999999999999</v>
      </c>
      <c r="F363" s="29" t="n">
        <f aca="false">Inputs!$B$5*B363+Inputs!$B$6*C363</f>
        <v>1028000</v>
      </c>
      <c r="G363" s="29" t="n">
        <f aca="false">Inputs!$B$5*D363</f>
        <v>23000</v>
      </c>
      <c r="H363" s="29" t="n">
        <f aca="false">Inputs!$B$6*E363</f>
        <v>-6499.99999999995</v>
      </c>
      <c r="I363" s="29" t="n">
        <f aca="false">G363+H363</f>
        <v>16500.0000000001</v>
      </c>
      <c r="J363" s="29" t="n">
        <f aca="false">J362+I363</f>
        <v>-330500</v>
      </c>
    </row>
    <row r="364" customFormat="false" ht="15" hidden="false" customHeight="false" outlineLevel="0" collapsed="false">
      <c r="A364" s="26" t="n">
        <v>37285</v>
      </c>
      <c r="B364" s="27" t="n">
        <v>19.3</v>
      </c>
      <c r="C364" s="27" t="n">
        <v>19.26</v>
      </c>
      <c r="D364" s="28" t="n">
        <f aca="false">B364-B363</f>
        <v>-0.5</v>
      </c>
      <c r="E364" s="28" t="n">
        <f aca="false">C364-C363</f>
        <v>0.220000000000002</v>
      </c>
      <c r="F364" s="29" t="n">
        <f aca="false">Inputs!$B$5*B364+Inputs!$B$6*C364</f>
        <v>967000</v>
      </c>
      <c r="G364" s="29" t="n">
        <f aca="false">Inputs!$B$5*D364</f>
        <v>-50000</v>
      </c>
      <c r="H364" s="29" t="n">
        <f aca="false">Inputs!$B$6*E364</f>
        <v>-11000.0000000001</v>
      </c>
      <c r="I364" s="29" t="n">
        <f aca="false">G364+H364</f>
        <v>-61000.0000000001</v>
      </c>
      <c r="J364" s="29" t="n">
        <f aca="false">J363+I364</f>
        <v>-391500</v>
      </c>
    </row>
    <row r="365" customFormat="false" ht="15" hidden="false" customHeight="false" outlineLevel="0" collapsed="false">
      <c r="A365" s="26" t="n">
        <v>37287</v>
      </c>
      <c r="B365" s="27" t="n">
        <v>19.71</v>
      </c>
      <c r="C365" s="27" t="n">
        <v>19.07</v>
      </c>
      <c r="D365" s="28" t="n">
        <f aca="false">B365-B364</f>
        <v>0.41</v>
      </c>
      <c r="E365" s="28" t="n">
        <f aca="false">C365-C364</f>
        <v>-0.190000000000001</v>
      </c>
      <c r="F365" s="29" t="n">
        <f aca="false">Inputs!$B$5*B365+Inputs!$B$6*C365</f>
        <v>1017500</v>
      </c>
      <c r="G365" s="29" t="n">
        <f aca="false">Inputs!$B$5*D365</f>
        <v>41000</v>
      </c>
      <c r="H365" s="29" t="n">
        <f aca="false">Inputs!$B$6*E365</f>
        <v>9500.00000000006</v>
      </c>
      <c r="I365" s="29" t="n">
        <f aca="false">G365+H365</f>
        <v>50500.0000000001</v>
      </c>
      <c r="J365" s="29" t="n">
        <f aca="false">J364+I365</f>
        <v>-341000</v>
      </c>
    </row>
    <row r="366" customFormat="false" ht="15" hidden="false" customHeight="false" outlineLevel="0" collapsed="false">
      <c r="A366" s="26" t="n">
        <v>37288</v>
      </c>
      <c r="B366" s="27" t="n">
        <v>20.4</v>
      </c>
      <c r="C366" s="27" t="n">
        <v>19.7</v>
      </c>
      <c r="D366" s="28" t="n">
        <f aca="false">B366-B365</f>
        <v>0.689999999999998</v>
      </c>
      <c r="E366" s="28" t="n">
        <f aca="false">C366-C365</f>
        <v>0.629999999999999</v>
      </c>
      <c r="F366" s="29" t="n">
        <f aca="false">Inputs!$B$5*B366+Inputs!$B$6*C366</f>
        <v>1055000</v>
      </c>
      <c r="G366" s="29" t="n">
        <f aca="false">Inputs!$B$5*D366</f>
        <v>68999.9999999998</v>
      </c>
      <c r="H366" s="29" t="n">
        <f aca="false">Inputs!$B$6*E366</f>
        <v>-31500</v>
      </c>
      <c r="I366" s="29" t="n">
        <f aca="false">G366+H366</f>
        <v>37499.9999999998</v>
      </c>
      <c r="J366" s="29" t="n">
        <f aca="false">J365+I366</f>
        <v>-303500</v>
      </c>
    </row>
    <row r="367" customFormat="false" ht="15" hidden="false" customHeight="false" outlineLevel="0" collapsed="false">
      <c r="A367" s="26" t="n">
        <v>37294</v>
      </c>
      <c r="B367" s="27" t="n">
        <v>19.75</v>
      </c>
      <c r="C367" s="27" t="n">
        <v>19.42</v>
      </c>
      <c r="D367" s="28" t="n">
        <f aca="false">B367-B366</f>
        <v>-0.649999999999999</v>
      </c>
      <c r="E367" s="28" t="n">
        <f aca="false">C367-C366</f>
        <v>-0.279999999999998</v>
      </c>
      <c r="F367" s="29" t="n">
        <f aca="false">Inputs!$B$5*B367+Inputs!$B$6*C367</f>
        <v>1004000</v>
      </c>
      <c r="G367" s="29" t="n">
        <f aca="false">Inputs!$B$5*D367</f>
        <v>-64999.9999999999</v>
      </c>
      <c r="H367" s="29" t="n">
        <f aca="false">Inputs!$B$6*E367</f>
        <v>13999.9999999999</v>
      </c>
      <c r="I367" s="29" t="n">
        <f aca="false">G367+H367</f>
        <v>-51000</v>
      </c>
      <c r="J367" s="29" t="n">
        <f aca="false">J366+I367</f>
        <v>-354500</v>
      </c>
    </row>
    <row r="368" customFormat="false" ht="15" hidden="false" customHeight="false" outlineLevel="0" collapsed="false">
      <c r="A368" s="26" t="n">
        <v>37295</v>
      </c>
      <c r="B368" s="27" t="n">
        <v>20.25</v>
      </c>
      <c r="C368" s="27" t="n">
        <v>20.01</v>
      </c>
      <c r="D368" s="28" t="n">
        <f aca="false">B368-B367</f>
        <v>0.5</v>
      </c>
      <c r="E368" s="28" t="n">
        <f aca="false">C368-C367</f>
        <v>0.59</v>
      </c>
      <c r="F368" s="29" t="n">
        <f aca="false">Inputs!$B$5*B368+Inputs!$B$6*C368</f>
        <v>1024500</v>
      </c>
      <c r="G368" s="29" t="n">
        <f aca="false">Inputs!$B$5*D368</f>
        <v>50000</v>
      </c>
      <c r="H368" s="29" t="n">
        <f aca="false">Inputs!$B$6*E368</f>
        <v>-29500</v>
      </c>
      <c r="I368" s="29" t="n">
        <f aca="false">G368+H368</f>
        <v>20500</v>
      </c>
      <c r="J368" s="29" t="n">
        <f aca="false">J367+I368</f>
        <v>-334000</v>
      </c>
    </row>
    <row r="369" customFormat="false" ht="15" hidden="false" customHeight="false" outlineLevel="0" collapsed="false">
      <c r="A369" s="26" t="n">
        <v>37306</v>
      </c>
      <c r="B369" s="27" t="n">
        <v>20.77</v>
      </c>
      <c r="C369" s="27" t="n">
        <v>20.18</v>
      </c>
      <c r="D369" s="28" t="n">
        <f aca="false">B369-B368</f>
        <v>0.52</v>
      </c>
      <c r="E369" s="28" t="n">
        <f aca="false">C369-C368</f>
        <v>0.169999999999998</v>
      </c>
      <c r="F369" s="29" t="n">
        <f aca="false">Inputs!$B$5*B369+Inputs!$B$6*C369</f>
        <v>1068000</v>
      </c>
      <c r="G369" s="29" t="n">
        <f aca="false">Inputs!$B$5*D369</f>
        <v>52000</v>
      </c>
      <c r="H369" s="29" t="n">
        <f aca="false">Inputs!$B$6*E369</f>
        <v>-8499.99999999991</v>
      </c>
      <c r="I369" s="29" t="n">
        <f aca="false">G369+H369</f>
        <v>43500.0000000001</v>
      </c>
      <c r="J369" s="29" t="n">
        <f aca="false">J368+I369</f>
        <v>-290500</v>
      </c>
    </row>
    <row r="370" customFormat="false" ht="15" hidden="false" customHeight="false" outlineLevel="0" collapsed="false">
      <c r="A370" s="26" t="n">
        <v>37307</v>
      </c>
      <c r="B370" s="27" t="n">
        <v>20.31</v>
      </c>
      <c r="C370" s="27" t="n">
        <v>19.44</v>
      </c>
      <c r="D370" s="28" t="n">
        <f aca="false">B370-B369</f>
        <v>-0.460000000000001</v>
      </c>
      <c r="E370" s="28" t="n">
        <f aca="false">C370-C369</f>
        <v>-0.739999999999998</v>
      </c>
      <c r="F370" s="29" t="n">
        <f aca="false">Inputs!$B$5*B370+Inputs!$B$6*C370</f>
        <v>1059000</v>
      </c>
      <c r="G370" s="29" t="n">
        <f aca="false">Inputs!$B$5*D370</f>
        <v>-46000.0000000001</v>
      </c>
      <c r="H370" s="29" t="n">
        <f aca="false">Inputs!$B$6*E370</f>
        <v>36999.9999999999</v>
      </c>
      <c r="I370" s="29" t="n">
        <f aca="false">G370+H370</f>
        <v>-9000.00000000017</v>
      </c>
      <c r="J370" s="29" t="n">
        <f aca="false">J369+I370</f>
        <v>-299500</v>
      </c>
    </row>
    <row r="371" customFormat="false" ht="15" hidden="false" customHeight="false" outlineLevel="0" collapsed="false">
      <c r="A371" s="26" t="n">
        <v>37309</v>
      </c>
      <c r="B371" s="27" t="n">
        <v>20.92</v>
      </c>
      <c r="C371" s="27" t="n">
        <v>20.14</v>
      </c>
      <c r="D371" s="28" t="n">
        <f aca="false">B371-B370</f>
        <v>0.610000000000003</v>
      </c>
      <c r="E371" s="28" t="n">
        <f aca="false">C371-C370</f>
        <v>0.699999999999999</v>
      </c>
      <c r="F371" s="29" t="n">
        <f aca="false">Inputs!$B$5*B371+Inputs!$B$6*C371</f>
        <v>1085000</v>
      </c>
      <c r="G371" s="29" t="n">
        <f aca="false">Inputs!$B$5*D371</f>
        <v>61000.0000000003</v>
      </c>
      <c r="H371" s="29" t="n">
        <f aca="false">Inputs!$B$6*E371</f>
        <v>-35000</v>
      </c>
      <c r="I371" s="29" t="n">
        <f aca="false">G371+H371</f>
        <v>26000.0000000003</v>
      </c>
      <c r="J371" s="29" t="n">
        <f aca="false">J370+I371</f>
        <v>-273500</v>
      </c>
    </row>
    <row r="372" customFormat="false" ht="15" hidden="false" customHeight="false" outlineLevel="0" collapsed="false">
      <c r="A372" s="26" t="n">
        <v>37314</v>
      </c>
      <c r="B372" s="27" t="n">
        <v>21.4</v>
      </c>
      <c r="C372" s="27" t="n">
        <v>20.73</v>
      </c>
      <c r="D372" s="28" t="n">
        <f aca="false">B372-B371</f>
        <v>0.479999999999997</v>
      </c>
      <c r="E372" s="28" t="n">
        <f aca="false">C372-C371</f>
        <v>0.59</v>
      </c>
      <c r="F372" s="29" t="n">
        <f aca="false">Inputs!$B$5*B372+Inputs!$B$6*C372</f>
        <v>1103500</v>
      </c>
      <c r="G372" s="29" t="n">
        <f aca="false">Inputs!$B$5*D372</f>
        <v>47999.9999999997</v>
      </c>
      <c r="H372" s="29" t="n">
        <f aca="false">Inputs!$B$6*E372</f>
        <v>-29500</v>
      </c>
      <c r="I372" s="29" t="n">
        <f aca="false">G372+H372</f>
        <v>18499.9999999997</v>
      </c>
      <c r="J372" s="29" t="n">
        <f aca="false">J371+I372</f>
        <v>-255000</v>
      </c>
    </row>
    <row r="373" customFormat="false" ht="15" hidden="false" customHeight="false" outlineLevel="0" collapsed="false">
      <c r="A373" s="26" t="n">
        <v>37315</v>
      </c>
      <c r="B373" s="27" t="n">
        <v>21.78</v>
      </c>
      <c r="C373" s="27" t="n">
        <v>20.73</v>
      </c>
      <c r="D373" s="28" t="n">
        <f aca="false">B373-B372</f>
        <v>0.380000000000003</v>
      </c>
      <c r="E373" s="28" t="n">
        <f aca="false">C373-C372</f>
        <v>0</v>
      </c>
      <c r="F373" s="29" t="n">
        <f aca="false">Inputs!$B$5*B373+Inputs!$B$6*C373</f>
        <v>1141500</v>
      </c>
      <c r="G373" s="29" t="n">
        <f aca="false">Inputs!$B$5*D373</f>
        <v>38000.0000000003</v>
      </c>
      <c r="H373" s="29" t="n">
        <f aca="false">Inputs!$B$6*E373</f>
        <v>-0</v>
      </c>
      <c r="I373" s="29" t="n">
        <f aca="false">G373+H373</f>
        <v>38000.0000000003</v>
      </c>
      <c r="J373" s="29" t="n">
        <f aca="false">J372+I373</f>
        <v>-217000</v>
      </c>
    </row>
    <row r="374" customFormat="false" ht="15" hidden="false" customHeight="false" outlineLevel="0" collapsed="false">
      <c r="A374" s="26" t="n">
        <v>37316</v>
      </c>
      <c r="B374" s="27" t="n">
        <v>22.37</v>
      </c>
      <c r="C374" s="27" t="n">
        <v>21.83</v>
      </c>
      <c r="D374" s="28" t="n">
        <f aca="false">B374-B373</f>
        <v>0.59</v>
      </c>
      <c r="E374" s="28" t="n">
        <f aca="false">C374-C373</f>
        <v>1.1</v>
      </c>
      <c r="F374" s="29" t="n">
        <f aca="false">Inputs!$B$5*B374+Inputs!$B$6*C374</f>
        <v>1145500</v>
      </c>
      <c r="G374" s="29" t="n">
        <f aca="false">Inputs!$B$5*D374</f>
        <v>59000</v>
      </c>
      <c r="H374" s="29" t="n">
        <f aca="false">Inputs!$B$6*E374</f>
        <v>-54999.9999999999</v>
      </c>
      <c r="I374" s="29" t="n">
        <f aca="false">G374+H374</f>
        <v>4000.00000000009</v>
      </c>
      <c r="J374" s="29" t="n">
        <f aca="false">J373+I374</f>
        <v>-213000</v>
      </c>
    </row>
    <row r="375" customFormat="false" ht="15" hidden="false" customHeight="false" outlineLevel="0" collapsed="false">
      <c r="A375" s="26" t="n">
        <v>37322</v>
      </c>
      <c r="B375" s="27" t="n">
        <v>23.62</v>
      </c>
      <c r="C375" s="27" t="n">
        <v>23.1</v>
      </c>
      <c r="D375" s="28" t="n">
        <f aca="false">B375-B374</f>
        <v>1.25</v>
      </c>
      <c r="E375" s="28" t="n">
        <f aca="false">C375-C374</f>
        <v>1.27</v>
      </c>
      <c r="F375" s="29" t="n">
        <f aca="false">Inputs!$B$5*B375+Inputs!$B$6*C375</f>
        <v>1207000</v>
      </c>
      <c r="G375" s="29" t="n">
        <f aca="false">Inputs!$B$5*D375</f>
        <v>125000</v>
      </c>
      <c r="H375" s="29" t="n">
        <f aca="false">Inputs!$B$6*E375</f>
        <v>-63500.0000000002</v>
      </c>
      <c r="I375" s="29" t="n">
        <f aca="false">G375+H375</f>
        <v>61499.9999999999</v>
      </c>
      <c r="J375" s="29" t="n">
        <f aca="false">J374+I375</f>
        <v>-151500</v>
      </c>
    </row>
    <row r="376" customFormat="false" ht="15" hidden="false" customHeight="false" outlineLevel="0" collapsed="false">
      <c r="A376" s="26" t="n">
        <v>37323</v>
      </c>
      <c r="B376" s="27" t="n">
        <v>23.87</v>
      </c>
      <c r="C376" s="27" t="n">
        <v>22.32</v>
      </c>
      <c r="D376" s="28" t="n">
        <f aca="false">B376-B375</f>
        <v>0.25</v>
      </c>
      <c r="E376" s="28" t="n">
        <f aca="false">C376-C375</f>
        <v>-0.780000000000001</v>
      </c>
      <c r="F376" s="29" t="n">
        <f aca="false">Inputs!$B$5*B376+Inputs!$B$6*C376</f>
        <v>1271000</v>
      </c>
      <c r="G376" s="29" t="n">
        <f aca="false">Inputs!$B$5*D376</f>
        <v>25000</v>
      </c>
      <c r="H376" s="29" t="n">
        <f aca="false">Inputs!$B$6*E376</f>
        <v>39000.0000000001</v>
      </c>
      <c r="I376" s="29" t="n">
        <f aca="false">G376+H376</f>
        <v>64000.0000000001</v>
      </c>
      <c r="J376" s="29" t="n">
        <f aca="false">J375+I376</f>
        <v>-87500.0000000002</v>
      </c>
    </row>
    <row r="377" customFormat="false" ht="15" hidden="false" customHeight="false" outlineLevel="0" collapsed="false">
      <c r="A377" s="26" t="n">
        <v>37326</v>
      </c>
      <c r="B377" s="27" t="n">
        <v>24.36</v>
      </c>
      <c r="C377" s="27" t="n">
        <v>23.14</v>
      </c>
      <c r="D377" s="28" t="n">
        <f aca="false">B377-B376</f>
        <v>0.489999999999998</v>
      </c>
      <c r="E377" s="28" t="n">
        <f aca="false">C377-C376</f>
        <v>0.82</v>
      </c>
      <c r="F377" s="29" t="n">
        <f aca="false">Inputs!$B$5*B377+Inputs!$B$6*C377</f>
        <v>1279000</v>
      </c>
      <c r="G377" s="29" t="n">
        <f aca="false">Inputs!$B$5*D377</f>
        <v>48999.9999999999</v>
      </c>
      <c r="H377" s="29" t="n">
        <f aca="false">Inputs!$B$6*E377</f>
        <v>-41000</v>
      </c>
      <c r="I377" s="29" t="n">
        <f aca="false">G377+H377</f>
        <v>7999.99999999983</v>
      </c>
      <c r="J377" s="29" t="n">
        <f aca="false">J376+I377</f>
        <v>-79500.0000000003</v>
      </c>
    </row>
    <row r="378" customFormat="false" ht="15" hidden="false" customHeight="false" outlineLevel="0" collapsed="false">
      <c r="A378" s="26" t="n">
        <v>37328</v>
      </c>
      <c r="B378" s="27" t="n">
        <v>24.14</v>
      </c>
      <c r="C378" s="27" t="n">
        <v>23.6</v>
      </c>
      <c r="D378" s="28" t="n">
        <f aca="false">B378-B377</f>
        <v>-0.219999999999999</v>
      </c>
      <c r="E378" s="28" t="n">
        <f aca="false">C378-C377</f>
        <v>0.460000000000001</v>
      </c>
      <c r="F378" s="29" t="n">
        <f aca="false">Inputs!$B$5*B378+Inputs!$B$6*C378</f>
        <v>1234000</v>
      </c>
      <c r="G378" s="29" t="n">
        <f aca="false">Inputs!$B$5*D378</f>
        <v>-21999.9999999999</v>
      </c>
      <c r="H378" s="29" t="n">
        <f aca="false">Inputs!$B$6*E378</f>
        <v>-23000</v>
      </c>
      <c r="I378" s="29" t="n">
        <f aca="false">G378+H378</f>
        <v>-44999.9999999999</v>
      </c>
      <c r="J378" s="29" t="n">
        <f aca="false">J377+I378</f>
        <v>-124500</v>
      </c>
    </row>
    <row r="379" customFormat="false" ht="15" hidden="false" customHeight="false" outlineLevel="0" collapsed="false">
      <c r="A379" s="26" t="n">
        <v>37329</v>
      </c>
      <c r="B379" s="27" t="n">
        <v>24.48</v>
      </c>
      <c r="C379" s="27" t="n">
        <v>23.76</v>
      </c>
      <c r="D379" s="28" t="n">
        <f aca="false">B379-B378</f>
        <v>0.34</v>
      </c>
      <c r="E379" s="28" t="n">
        <f aca="false">C379-C378</f>
        <v>0.16</v>
      </c>
      <c r="F379" s="29" t="n">
        <f aca="false">Inputs!$B$5*B379+Inputs!$B$6*C379</f>
        <v>1260000</v>
      </c>
      <c r="G379" s="29" t="n">
        <f aca="false">Inputs!$B$5*D379</f>
        <v>34000</v>
      </c>
      <c r="H379" s="29" t="n">
        <f aca="false">Inputs!$B$6*E379</f>
        <v>-8000.00000000001</v>
      </c>
      <c r="I379" s="29" t="n">
        <f aca="false">G379+H379</f>
        <v>26000</v>
      </c>
      <c r="J379" s="29" t="n">
        <f aca="false">J378+I379</f>
        <v>-98500.0000000003</v>
      </c>
    </row>
    <row r="380" customFormat="false" ht="15" hidden="false" customHeight="false" outlineLevel="0" collapsed="false">
      <c r="A380" s="26" t="n">
        <v>37330</v>
      </c>
      <c r="B380" s="27" t="n">
        <v>24.47</v>
      </c>
      <c r="C380" s="27" t="n">
        <v>23.9</v>
      </c>
      <c r="D380" s="28" t="n">
        <f aca="false">B380-B379</f>
        <v>-0.0100000000000016</v>
      </c>
      <c r="E380" s="28" t="n">
        <f aca="false">C380-C379</f>
        <v>0.139999999999997</v>
      </c>
      <c r="F380" s="29" t="n">
        <f aca="false">Inputs!$B$5*B380+Inputs!$B$6*C380</f>
        <v>1252000</v>
      </c>
      <c r="G380" s="29" t="n">
        <f aca="false">Inputs!$B$5*D380</f>
        <v>-1000.00000000016</v>
      </c>
      <c r="H380" s="29" t="n">
        <f aca="false">Inputs!$B$6*E380</f>
        <v>-6999.99999999985</v>
      </c>
      <c r="I380" s="29" t="n">
        <f aca="false">G380+H380</f>
        <v>-8000.00000000001</v>
      </c>
      <c r="J380" s="29" t="n">
        <f aca="false">J379+I380</f>
        <v>-106500</v>
      </c>
    </row>
    <row r="381" customFormat="false" ht="15" hidden="false" customHeight="false" outlineLevel="0" collapsed="false">
      <c r="A381" s="26" t="n">
        <v>37333</v>
      </c>
      <c r="B381" s="27" t="n">
        <v>25.03</v>
      </c>
      <c r="C381" s="27" t="n">
        <v>23.8</v>
      </c>
      <c r="D381" s="28" t="n">
        <f aca="false">B381-B380</f>
        <v>0.560000000000002</v>
      </c>
      <c r="E381" s="28" t="n">
        <f aca="false">C381-C380</f>
        <v>-0.0999999999999979</v>
      </c>
      <c r="F381" s="29" t="n">
        <f aca="false">Inputs!$B$5*B381+Inputs!$B$6*C381</f>
        <v>1313000</v>
      </c>
      <c r="G381" s="29" t="n">
        <f aca="false">Inputs!$B$5*D381</f>
        <v>56000.0000000002</v>
      </c>
      <c r="H381" s="29" t="n">
        <f aca="false">Inputs!$B$6*E381</f>
        <v>4999.99999999989</v>
      </c>
      <c r="I381" s="29" t="n">
        <f aca="false">G381+H381</f>
        <v>61000.0000000001</v>
      </c>
      <c r="J381" s="29" t="n">
        <f aca="false">J380+I381</f>
        <v>-45500.0000000001</v>
      </c>
    </row>
    <row r="382" customFormat="false" ht="15" hidden="false" customHeight="false" outlineLevel="0" collapsed="false">
      <c r="A382" s="26" t="n">
        <v>37334</v>
      </c>
      <c r="B382" s="27" t="n">
        <v>25.02</v>
      </c>
      <c r="C382" s="27" t="n">
        <v>24.51</v>
      </c>
      <c r="D382" s="28" t="n">
        <f aca="false">B382-B381</f>
        <v>-0.0100000000000016</v>
      </c>
      <c r="E382" s="28" t="n">
        <f aca="false">C382-C381</f>
        <v>0.710000000000001</v>
      </c>
      <c r="F382" s="29" t="n">
        <f aca="false">Inputs!$B$5*B382+Inputs!$B$6*C382</f>
        <v>1276500</v>
      </c>
      <c r="G382" s="29" t="n">
        <f aca="false">Inputs!$B$5*D382</f>
        <v>-1000.00000000016</v>
      </c>
      <c r="H382" s="29" t="n">
        <f aca="false">Inputs!$B$6*E382</f>
        <v>-35500</v>
      </c>
      <c r="I382" s="29" t="n">
        <f aca="false">G382+H382</f>
        <v>-36500.0000000002</v>
      </c>
      <c r="J382" s="29" t="n">
        <f aca="false">J381+I382</f>
        <v>-82000.0000000004</v>
      </c>
    </row>
    <row r="383" customFormat="false" ht="15" hidden="false" customHeight="false" outlineLevel="0" collapsed="false">
      <c r="A383" s="26" t="n">
        <v>37335</v>
      </c>
      <c r="B383" s="27" t="n">
        <v>24.92</v>
      </c>
      <c r="C383" s="27" t="n">
        <v>24.78</v>
      </c>
      <c r="D383" s="28" t="n">
        <f aca="false">B383-B382</f>
        <v>-0.0999999999999979</v>
      </c>
      <c r="E383" s="28" t="n">
        <f aca="false">C383-C382</f>
        <v>0.27</v>
      </c>
      <c r="F383" s="29" t="n">
        <f aca="false">Inputs!$B$5*B383+Inputs!$B$6*C383</f>
        <v>1253000</v>
      </c>
      <c r="G383" s="29" t="n">
        <f aca="false">Inputs!$B$5*D383</f>
        <v>-9999.99999999979</v>
      </c>
      <c r="H383" s="29" t="n">
        <f aca="false">Inputs!$B$6*E383</f>
        <v>-13500</v>
      </c>
      <c r="I383" s="29" t="n">
        <f aca="false">G383+H383</f>
        <v>-23499.9999999998</v>
      </c>
      <c r="J383" s="29" t="n">
        <f aca="false">J382+I383</f>
        <v>-105500</v>
      </c>
    </row>
    <row r="384" customFormat="false" ht="15" hidden="false" customHeight="false" outlineLevel="0" collapsed="false">
      <c r="A384" s="26" t="n">
        <v>37336</v>
      </c>
      <c r="B384" s="27" t="n">
        <v>25.74</v>
      </c>
      <c r="C384" s="27" t="n">
        <v>24.25</v>
      </c>
      <c r="D384" s="28" t="n">
        <f aca="false">B384-B383</f>
        <v>0.819999999999997</v>
      </c>
      <c r="E384" s="28" t="n">
        <f aca="false">C384-C383</f>
        <v>-0.530000000000001</v>
      </c>
      <c r="F384" s="29" t="n">
        <f aca="false">Inputs!$B$5*B384+Inputs!$B$6*C384</f>
        <v>1361500</v>
      </c>
      <c r="G384" s="29" t="n">
        <f aca="false">Inputs!$B$5*D384</f>
        <v>81999.9999999997</v>
      </c>
      <c r="H384" s="29" t="n">
        <f aca="false">Inputs!$B$6*E384</f>
        <v>26500.0000000001</v>
      </c>
      <c r="I384" s="29" t="n">
        <f aca="false">G384+H384</f>
        <v>108500</v>
      </c>
      <c r="J384" s="29" t="n">
        <f aca="false">J383+I384</f>
        <v>2999.99999999962</v>
      </c>
    </row>
    <row r="385" customFormat="false" ht="15" hidden="false" customHeight="false" outlineLevel="0" collapsed="false">
      <c r="A385" s="26" t="n">
        <v>37337</v>
      </c>
      <c r="B385" s="27" t="n">
        <v>25.56</v>
      </c>
      <c r="C385" s="27" t="n">
        <v>24.83</v>
      </c>
      <c r="D385" s="28" t="n">
        <f aca="false">B385-B384</f>
        <v>-0.18</v>
      </c>
      <c r="E385" s="28" t="n">
        <f aca="false">C385-C384</f>
        <v>0.579999999999998</v>
      </c>
      <c r="F385" s="29" t="n">
        <f aca="false">Inputs!$B$5*B385+Inputs!$B$6*C385</f>
        <v>1314500</v>
      </c>
      <c r="G385" s="29" t="n">
        <f aca="false">Inputs!$B$5*D385</f>
        <v>-18000</v>
      </c>
      <c r="H385" s="29" t="n">
        <f aca="false">Inputs!$B$6*E385</f>
        <v>-28999.9999999999</v>
      </c>
      <c r="I385" s="29" t="n">
        <f aca="false">G385+H385</f>
        <v>-46999.9999999999</v>
      </c>
      <c r="J385" s="29" t="n">
        <f aca="false">J384+I385</f>
        <v>-44000.0000000003</v>
      </c>
    </row>
    <row r="386" customFormat="false" ht="15" hidden="false" customHeight="false" outlineLevel="0" collapsed="false">
      <c r="A386" s="26" t="n">
        <v>37340</v>
      </c>
      <c r="B386" s="27" t="n">
        <v>25.69</v>
      </c>
      <c r="C386" s="27" t="n">
        <v>24.75</v>
      </c>
      <c r="D386" s="28" t="n">
        <f aca="false">B386-B385</f>
        <v>0.130000000000003</v>
      </c>
      <c r="E386" s="28" t="n">
        <f aca="false">C386-C385</f>
        <v>-0.0799999999999983</v>
      </c>
      <c r="F386" s="29" t="n">
        <f aca="false">Inputs!$B$5*B386+Inputs!$B$6*C386</f>
        <v>1331500</v>
      </c>
      <c r="G386" s="29" t="n">
        <f aca="false">Inputs!$B$5*D386</f>
        <v>13000.0000000003</v>
      </c>
      <c r="H386" s="29" t="n">
        <f aca="false">Inputs!$B$6*E386</f>
        <v>3999.99999999991</v>
      </c>
      <c r="I386" s="29" t="n">
        <f aca="false">G386+H386</f>
        <v>17000.0000000002</v>
      </c>
      <c r="J386" s="29" t="n">
        <f aca="false">J385+I386</f>
        <v>-27000.0000000001</v>
      </c>
    </row>
    <row r="387" customFormat="false" ht="15" hidden="false" customHeight="false" outlineLevel="0" collapsed="false">
      <c r="A387" s="26" t="n">
        <v>37341</v>
      </c>
      <c r="B387" s="27" t="n">
        <v>25.75</v>
      </c>
      <c r="C387" s="27" t="n">
        <v>24.6</v>
      </c>
      <c r="D387" s="28" t="n">
        <f aca="false">B387-B386</f>
        <v>0.0599999999999987</v>
      </c>
      <c r="E387" s="28" t="n">
        <f aca="false">C387-C386</f>
        <v>-0.149999999999999</v>
      </c>
      <c r="F387" s="29" t="n">
        <f aca="false">Inputs!$B$5*B387+Inputs!$B$6*C387</f>
        <v>1345000</v>
      </c>
      <c r="G387" s="29" t="n">
        <f aca="false">Inputs!$B$5*D387</f>
        <v>5999.99999999987</v>
      </c>
      <c r="H387" s="29" t="n">
        <f aca="false">Inputs!$B$6*E387</f>
        <v>7499.99999999993</v>
      </c>
      <c r="I387" s="29" t="n">
        <f aca="false">G387+H387</f>
        <v>13499.9999999998</v>
      </c>
      <c r="J387" s="29" t="n">
        <f aca="false">J386+I387</f>
        <v>-13500.0000000003</v>
      </c>
    </row>
    <row r="388" customFormat="false" ht="15" hidden="false" customHeight="false" outlineLevel="0" collapsed="false">
      <c r="A388" s="26" t="n">
        <v>37342</v>
      </c>
      <c r="B388" s="27" t="n">
        <v>25.79</v>
      </c>
      <c r="C388" s="27" t="n">
        <v>25.13</v>
      </c>
      <c r="D388" s="28" t="n">
        <f aca="false">B388-B387</f>
        <v>0.0399999999999992</v>
      </c>
      <c r="E388" s="28" t="n">
        <f aca="false">C388-C387</f>
        <v>0.529999999999998</v>
      </c>
      <c r="F388" s="29" t="n">
        <f aca="false">Inputs!$B$5*B388+Inputs!$B$6*C388</f>
        <v>1322500</v>
      </c>
      <c r="G388" s="29" t="n">
        <f aca="false">Inputs!$B$5*D388</f>
        <v>3999.99999999991</v>
      </c>
      <c r="H388" s="29" t="n">
        <f aca="false">Inputs!$B$6*E388</f>
        <v>-26499.9999999999</v>
      </c>
      <c r="I388" s="29" t="n">
        <f aca="false">G388+H388</f>
        <v>-22500</v>
      </c>
      <c r="J388" s="29" t="n">
        <f aca="false">J387+I388</f>
        <v>-36000.0000000003</v>
      </c>
    </row>
    <row r="389" customFormat="false" ht="15" hidden="false" customHeight="false" outlineLevel="0" collapsed="false">
      <c r="A389" s="26" t="n">
        <v>37343</v>
      </c>
      <c r="B389" s="27" t="n">
        <v>26.21</v>
      </c>
      <c r="C389" s="27" t="n">
        <v>25.34</v>
      </c>
      <c r="D389" s="28" t="n">
        <f aca="false">B389-B388</f>
        <v>0.420000000000002</v>
      </c>
      <c r="E389" s="28" t="n">
        <f aca="false">C389-C388</f>
        <v>0.210000000000001</v>
      </c>
      <c r="F389" s="29" t="n">
        <f aca="false">Inputs!$B$5*B389+Inputs!$B$6*C389</f>
        <v>1354000</v>
      </c>
      <c r="G389" s="29" t="n">
        <f aca="false">Inputs!$B$5*D389</f>
        <v>42000.0000000002</v>
      </c>
      <c r="H389" s="29" t="n">
        <f aca="false">Inputs!$B$6*E389</f>
        <v>-10500</v>
      </c>
      <c r="I389" s="29" t="n">
        <f aca="false">G389+H389</f>
        <v>31500.0000000001</v>
      </c>
      <c r="J389" s="29" t="n">
        <f aca="false">J388+I389</f>
        <v>-4500.00000000013</v>
      </c>
    </row>
    <row r="390" customFormat="false" ht="15" hidden="false" customHeight="false" outlineLevel="0" collapsed="false">
      <c r="A390" s="26" t="n">
        <v>37347</v>
      </c>
      <c r="B390" s="27" t="n">
        <v>26.82</v>
      </c>
      <c r="C390" s="27" t="n">
        <v>26.06</v>
      </c>
      <c r="D390" s="28" t="n">
        <f aca="false">B390-B389</f>
        <v>0.609999999999999</v>
      </c>
      <c r="E390" s="28" t="n">
        <f aca="false">C390-C389</f>
        <v>0.719999999999999</v>
      </c>
      <c r="F390" s="29" t="n">
        <f aca="false">Inputs!$B$5*B390+Inputs!$B$6*C390</f>
        <v>1379000</v>
      </c>
      <c r="G390" s="29" t="n">
        <f aca="false">Inputs!$B$5*D390</f>
        <v>60999.9999999999</v>
      </c>
      <c r="H390" s="29" t="n">
        <f aca="false">Inputs!$B$6*E390</f>
        <v>-35999.9999999999</v>
      </c>
      <c r="I390" s="29" t="n">
        <f aca="false">G390+H390</f>
        <v>25000</v>
      </c>
      <c r="J390" s="29" t="n">
        <f aca="false">J389+I390</f>
        <v>20499.9999999999</v>
      </c>
    </row>
    <row r="391" customFormat="false" ht="15" hidden="false" customHeight="false" outlineLevel="0" collapsed="false">
      <c r="A391" s="26" t="n">
        <v>37348</v>
      </c>
      <c r="B391" s="27" t="n">
        <v>27.75</v>
      </c>
      <c r="C391" s="27" t="n">
        <v>26.97</v>
      </c>
      <c r="D391" s="28" t="n">
        <f aca="false">B391-B390</f>
        <v>0.93</v>
      </c>
      <c r="E391" s="28" t="n">
        <f aca="false">C391-C390</f>
        <v>0.91</v>
      </c>
      <c r="F391" s="29" t="n">
        <f aca="false">Inputs!$B$5*B391+Inputs!$B$6*C391</f>
        <v>1426500</v>
      </c>
      <c r="G391" s="29" t="n">
        <f aca="false">Inputs!$B$5*D391</f>
        <v>93000</v>
      </c>
      <c r="H391" s="29" t="n">
        <f aca="false">Inputs!$B$6*E391</f>
        <v>-45500</v>
      </c>
      <c r="I391" s="29" t="n">
        <f aca="false">G391+H391</f>
        <v>47500</v>
      </c>
      <c r="J391" s="29" t="n">
        <f aca="false">J390+I391</f>
        <v>67999.9999999998</v>
      </c>
    </row>
    <row r="392" customFormat="false" ht="15" hidden="false" customHeight="false" outlineLevel="0" collapsed="false">
      <c r="A392" s="26" t="n">
        <v>37349</v>
      </c>
      <c r="B392" s="27" t="n">
        <v>27.55</v>
      </c>
      <c r="C392" s="27" t="n">
        <v>26.72</v>
      </c>
      <c r="D392" s="28" t="n">
        <f aca="false">B392-B391</f>
        <v>-0.199999999999999</v>
      </c>
      <c r="E392" s="28" t="n">
        <f aca="false">C392-C391</f>
        <v>-0.25</v>
      </c>
      <c r="F392" s="29" t="n">
        <f aca="false">Inputs!$B$5*B392+Inputs!$B$6*C392</f>
        <v>1419000</v>
      </c>
      <c r="G392" s="29" t="n">
        <f aca="false">Inputs!$B$5*D392</f>
        <v>-19999.9999999999</v>
      </c>
      <c r="H392" s="29" t="n">
        <f aca="false">Inputs!$B$6*E392</f>
        <v>12500</v>
      </c>
      <c r="I392" s="29" t="n">
        <f aca="false">G392+H392</f>
        <v>-7499.99999999993</v>
      </c>
      <c r="J392" s="29" t="n">
        <f aca="false">J391+I392</f>
        <v>60499.9999999999</v>
      </c>
    </row>
    <row r="393" customFormat="false" ht="15" hidden="false" customHeight="false" outlineLevel="0" collapsed="false">
      <c r="A393" s="26" t="n">
        <v>37350</v>
      </c>
      <c r="B393" s="27" t="n">
        <v>26.64</v>
      </c>
      <c r="C393" s="27" t="n">
        <v>26.97</v>
      </c>
      <c r="D393" s="28" t="n">
        <f aca="false">B393-B392</f>
        <v>-0.91</v>
      </c>
      <c r="E393" s="28" t="n">
        <f aca="false">C393-C392</f>
        <v>0.25</v>
      </c>
      <c r="F393" s="29" t="n">
        <f aca="false">Inputs!$B$5*B393+Inputs!$B$6*C393</f>
        <v>1315500</v>
      </c>
      <c r="G393" s="29" t="n">
        <f aca="false">Inputs!$B$5*D393</f>
        <v>-91000</v>
      </c>
      <c r="H393" s="29" t="n">
        <f aca="false">Inputs!$B$6*E393</f>
        <v>-12500</v>
      </c>
      <c r="I393" s="29" t="n">
        <f aca="false">G393+H393</f>
        <v>-103500</v>
      </c>
      <c r="J393" s="29" t="n">
        <f aca="false">J392+I393</f>
        <v>-43000.0000000001</v>
      </c>
    </row>
    <row r="394" customFormat="false" ht="15" hidden="false" customHeight="false" outlineLevel="0" collapsed="false">
      <c r="A394" s="26" t="n">
        <v>37351</v>
      </c>
      <c r="B394" s="27" t="n">
        <v>26.21</v>
      </c>
      <c r="C394" s="27" t="n">
        <v>25.39</v>
      </c>
      <c r="D394" s="28" t="n">
        <f aca="false">B394-B393</f>
        <v>-0.43</v>
      </c>
      <c r="E394" s="28" t="n">
        <f aca="false">C394-C393</f>
        <v>-1.58</v>
      </c>
      <c r="F394" s="29" t="n">
        <f aca="false">Inputs!$B$5*B394+Inputs!$B$6*C394</f>
        <v>1351500</v>
      </c>
      <c r="G394" s="29" t="n">
        <f aca="false">Inputs!$B$5*D394</f>
        <v>-43000</v>
      </c>
      <c r="H394" s="29" t="n">
        <f aca="false">Inputs!$B$6*E394</f>
        <v>78999.9999999999</v>
      </c>
      <c r="I394" s="29" t="n">
        <f aca="false">G394+H394</f>
        <v>35999.9999999999</v>
      </c>
      <c r="J394" s="29" t="n">
        <f aca="false">J393+I394</f>
        <v>-7000.00000000018</v>
      </c>
    </row>
    <row r="395" customFormat="false" ht="15" hidden="false" customHeight="false" outlineLevel="0" collapsed="false">
      <c r="A395" s="26" t="n">
        <v>37354</v>
      </c>
      <c r="B395" s="27" t="n">
        <v>26.16</v>
      </c>
      <c r="C395" s="27" t="n">
        <v>26.36</v>
      </c>
      <c r="D395" s="28" t="n">
        <f aca="false">B395-B394</f>
        <v>-0.0500000000000007</v>
      </c>
      <c r="E395" s="28" t="n">
        <f aca="false">C395-C394</f>
        <v>0.969999999999999</v>
      </c>
      <c r="F395" s="29" t="n">
        <f aca="false">Inputs!$B$5*B395+Inputs!$B$6*C395</f>
        <v>1298000</v>
      </c>
      <c r="G395" s="29" t="n">
        <f aca="false">Inputs!$B$5*D395</f>
        <v>-5000.00000000007</v>
      </c>
      <c r="H395" s="29" t="n">
        <f aca="false">Inputs!$B$6*E395</f>
        <v>-48499.9999999999</v>
      </c>
      <c r="I395" s="29" t="n">
        <f aca="false">G395+H395</f>
        <v>-53500</v>
      </c>
      <c r="J395" s="29" t="n">
        <f aca="false">J394+I395</f>
        <v>-60500.0000000002</v>
      </c>
    </row>
    <row r="396" customFormat="false" ht="15" hidden="false" customHeight="false" outlineLevel="0" collapsed="false">
      <c r="A396" s="26" t="n">
        <v>37355</v>
      </c>
      <c r="B396" s="27" t="n">
        <v>25.45</v>
      </c>
      <c r="C396" s="27" t="n">
        <v>25.48</v>
      </c>
      <c r="D396" s="28" t="n">
        <f aca="false">B396-B395</f>
        <v>-0.710000000000001</v>
      </c>
      <c r="E396" s="28" t="n">
        <f aca="false">C396-C395</f>
        <v>-0.879999999999999</v>
      </c>
      <c r="F396" s="29" t="n">
        <f aca="false">Inputs!$B$5*B396+Inputs!$B$6*C396</f>
        <v>1271000</v>
      </c>
      <c r="G396" s="29" t="n">
        <f aca="false">Inputs!$B$5*D396</f>
        <v>-71000.0000000001</v>
      </c>
      <c r="H396" s="29" t="n">
        <f aca="false">Inputs!$B$6*E396</f>
        <v>44000</v>
      </c>
      <c r="I396" s="29" t="n">
        <f aca="false">G396+H396</f>
        <v>-27000.0000000001</v>
      </c>
      <c r="J396" s="29" t="n">
        <f aca="false">J395+I396</f>
        <v>-87500.0000000003</v>
      </c>
    </row>
    <row r="397" customFormat="false" ht="15" hidden="false" customHeight="false" outlineLevel="0" collapsed="false">
      <c r="A397" s="26" t="n">
        <v>37356</v>
      </c>
      <c r="B397" s="27" t="n">
        <v>26.15</v>
      </c>
      <c r="C397" s="27" t="n">
        <v>25.13</v>
      </c>
      <c r="D397" s="28" t="n">
        <f aca="false">B397-B396</f>
        <v>0.699999999999999</v>
      </c>
      <c r="E397" s="28" t="n">
        <f aca="false">C397-C396</f>
        <v>-0.350000000000001</v>
      </c>
      <c r="F397" s="29" t="n">
        <f aca="false">Inputs!$B$5*B397+Inputs!$B$6*C397</f>
        <v>1358500</v>
      </c>
      <c r="G397" s="29" t="n">
        <f aca="false">Inputs!$B$5*D397</f>
        <v>69999.9999999999</v>
      </c>
      <c r="H397" s="29" t="n">
        <f aca="false">Inputs!$B$6*E397</f>
        <v>17500.0000000001</v>
      </c>
      <c r="I397" s="29" t="n">
        <f aca="false">G397+H397</f>
        <v>87500</v>
      </c>
      <c r="J397" s="29" t="n">
        <f aca="false">J396+I397</f>
        <v>-3.20142135024071E-010</v>
      </c>
    </row>
    <row r="398" customFormat="false" ht="15" hidden="false" customHeight="false" outlineLevel="0" collapsed="false">
      <c r="A398" s="26" t="n">
        <v>37357</v>
      </c>
      <c r="B398" s="27" t="n">
        <v>24.93</v>
      </c>
      <c r="C398" s="27" t="n">
        <v>24.22</v>
      </c>
      <c r="D398" s="28" t="n">
        <f aca="false">B398-B397</f>
        <v>-1.22</v>
      </c>
      <c r="E398" s="28" t="n">
        <f aca="false">C398-C397</f>
        <v>-0.91</v>
      </c>
      <c r="F398" s="29" t="n">
        <f aca="false">Inputs!$B$5*B398+Inputs!$B$6*C398</f>
        <v>1282000</v>
      </c>
      <c r="G398" s="29" t="n">
        <f aca="false">Inputs!$B$5*D398</f>
        <v>-122000</v>
      </c>
      <c r="H398" s="29" t="n">
        <f aca="false">Inputs!$B$6*E398</f>
        <v>45500</v>
      </c>
      <c r="I398" s="29" t="n">
        <f aca="false">G398+H398</f>
        <v>-76499.9999999999</v>
      </c>
      <c r="J398" s="29" t="n">
        <f aca="false">J397+I398</f>
        <v>-76500.0000000002</v>
      </c>
    </row>
    <row r="399" customFormat="false" ht="15" hidden="false" customHeight="false" outlineLevel="0" collapsed="false">
      <c r="A399" s="26" t="n">
        <v>37361</v>
      </c>
      <c r="B399" s="27" t="n">
        <v>24.53</v>
      </c>
      <c r="C399" s="27" t="n">
        <v>23.39</v>
      </c>
      <c r="D399" s="28" t="n">
        <f aca="false">B399-B398</f>
        <v>-0.399999999999999</v>
      </c>
      <c r="E399" s="28" t="n">
        <f aca="false">C399-C398</f>
        <v>-0.829999999999998</v>
      </c>
      <c r="F399" s="29" t="n">
        <f aca="false">Inputs!$B$5*B399+Inputs!$B$6*C399</f>
        <v>1283500</v>
      </c>
      <c r="G399" s="29" t="n">
        <f aca="false">Inputs!$B$5*D399</f>
        <v>-39999.9999999999</v>
      </c>
      <c r="H399" s="29" t="n">
        <f aca="false">Inputs!$B$6*E399</f>
        <v>41499.9999999999</v>
      </c>
      <c r="I399" s="29" t="n">
        <f aca="false">G399+H399</f>
        <v>1500.00000000006</v>
      </c>
      <c r="J399" s="29" t="n">
        <f aca="false">J398+I399</f>
        <v>-75000.0000000002</v>
      </c>
    </row>
    <row r="400" customFormat="false" ht="15" hidden="false" customHeight="false" outlineLevel="0" collapsed="false">
      <c r="A400" s="26" t="n">
        <v>37362</v>
      </c>
      <c r="B400" s="27" t="n">
        <v>24.92</v>
      </c>
      <c r="C400" s="27" t="n">
        <v>24.03</v>
      </c>
      <c r="D400" s="28" t="n">
        <f aca="false">B400-B399</f>
        <v>0.390000000000001</v>
      </c>
      <c r="E400" s="28" t="n">
        <f aca="false">C400-C399</f>
        <v>0.640000000000001</v>
      </c>
      <c r="F400" s="29" t="n">
        <f aca="false">Inputs!$B$5*B400+Inputs!$B$6*C400</f>
        <v>1290500</v>
      </c>
      <c r="G400" s="29" t="n">
        <f aca="false">Inputs!$B$5*D400</f>
        <v>39000.0000000001</v>
      </c>
      <c r="H400" s="29" t="n">
        <f aca="false">Inputs!$B$6*E400</f>
        <v>-32000</v>
      </c>
      <c r="I400" s="29" t="n">
        <f aca="false">G400+H400</f>
        <v>7000.00000000003</v>
      </c>
      <c r="J400" s="29" t="n">
        <f aca="false">J399+I400</f>
        <v>-68000.0000000001</v>
      </c>
    </row>
    <row r="401" customFormat="false" ht="15" hidden="false" customHeight="false" outlineLevel="0" collapsed="false">
      <c r="A401" s="26" t="n">
        <v>37363</v>
      </c>
      <c r="B401" s="27" t="n">
        <v>25.94</v>
      </c>
      <c r="C401" s="27" t="n">
        <v>25.26</v>
      </c>
      <c r="D401" s="28" t="n">
        <f aca="false">B401-B400</f>
        <v>1.02</v>
      </c>
      <c r="E401" s="28" t="n">
        <f aca="false">C401-C400</f>
        <v>1.23</v>
      </c>
      <c r="F401" s="29" t="n">
        <f aca="false">Inputs!$B$5*B401+Inputs!$B$6*C401</f>
        <v>1331000</v>
      </c>
      <c r="G401" s="29" t="n">
        <f aca="false">Inputs!$B$5*D401</f>
        <v>102000</v>
      </c>
      <c r="H401" s="29" t="n">
        <f aca="false">Inputs!$B$6*E401</f>
        <v>-61500</v>
      </c>
      <c r="I401" s="29" t="n">
        <f aca="false">G401+H401</f>
        <v>40499.9999999999</v>
      </c>
      <c r="J401" s="29" t="n">
        <f aca="false">J400+I401</f>
        <v>-27500.0000000002</v>
      </c>
    </row>
    <row r="402" customFormat="false" ht="15" hidden="false" customHeight="false" outlineLevel="0" collapsed="false">
      <c r="A402" s="26" t="n">
        <v>37364</v>
      </c>
      <c r="B402" s="27" t="n">
        <v>25.86</v>
      </c>
      <c r="C402" s="27" t="n">
        <v>25.9</v>
      </c>
      <c r="D402" s="28" t="n">
        <f aca="false">B402-B401</f>
        <v>-0.0800000000000019</v>
      </c>
      <c r="E402" s="28" t="n">
        <f aca="false">C402-C401</f>
        <v>0.639999999999997</v>
      </c>
      <c r="F402" s="29" t="n">
        <f aca="false">Inputs!$B$5*B402+Inputs!$B$6*C402</f>
        <v>1291000</v>
      </c>
      <c r="G402" s="29" t="n">
        <f aca="false">Inputs!$B$5*D402</f>
        <v>-8000.00000000019</v>
      </c>
      <c r="H402" s="29" t="n">
        <f aca="false">Inputs!$B$6*E402</f>
        <v>-31999.9999999999</v>
      </c>
      <c r="I402" s="29" t="n">
        <f aca="false">G402+H402</f>
        <v>-40000</v>
      </c>
      <c r="J402" s="29" t="n">
        <f aca="false">J401+I402</f>
        <v>-67500.0000000002</v>
      </c>
    </row>
    <row r="403" customFormat="false" ht="15" hidden="false" customHeight="false" outlineLevel="0" collapsed="false">
      <c r="A403" s="26" t="n">
        <v>37365</v>
      </c>
      <c r="B403" s="27" t="n">
        <v>26.43</v>
      </c>
      <c r="C403" s="27" t="n">
        <v>25.86</v>
      </c>
      <c r="D403" s="28" t="n">
        <f aca="false">B403-B402</f>
        <v>0.57</v>
      </c>
      <c r="E403" s="28" t="n">
        <f aca="false">C403-C402</f>
        <v>-0.0399999999999992</v>
      </c>
      <c r="F403" s="29" t="n">
        <f aca="false">Inputs!$B$5*B403+Inputs!$B$6*C403</f>
        <v>1350000</v>
      </c>
      <c r="G403" s="29" t="n">
        <f aca="false">Inputs!$B$5*D403</f>
        <v>57000</v>
      </c>
      <c r="H403" s="29" t="n">
        <f aca="false">Inputs!$B$6*E403</f>
        <v>1999.99999999996</v>
      </c>
      <c r="I403" s="29" t="n">
        <f aca="false">G403+H403</f>
        <v>59000</v>
      </c>
      <c r="J403" s="29" t="n">
        <f aca="false">J402+I403</f>
        <v>-8500.00000000023</v>
      </c>
    </row>
    <row r="404" customFormat="false" ht="15" hidden="false" customHeight="false" outlineLevel="0" collapsed="false">
      <c r="A404" s="26" t="n">
        <v>37368</v>
      </c>
      <c r="B404" s="27" t="n">
        <v>26.28</v>
      </c>
      <c r="C404" s="27" t="n">
        <v>25.96</v>
      </c>
      <c r="D404" s="28" t="n">
        <f aca="false">B404-B403</f>
        <v>-0.149999999999999</v>
      </c>
      <c r="E404" s="28" t="n">
        <f aca="false">C404-C403</f>
        <v>0.100000000000001</v>
      </c>
      <c r="F404" s="29" t="n">
        <f aca="false">Inputs!$B$5*B404+Inputs!$B$6*C404</f>
        <v>1330000</v>
      </c>
      <c r="G404" s="29" t="n">
        <f aca="false">Inputs!$B$5*D404</f>
        <v>-14999.9999999999</v>
      </c>
      <c r="H404" s="29" t="n">
        <f aca="false">Inputs!$B$6*E404</f>
        <v>-5000.00000000007</v>
      </c>
      <c r="I404" s="29" t="n">
        <f aca="false">G404+H404</f>
        <v>-19999.9999999999</v>
      </c>
      <c r="J404" s="29" t="n">
        <f aca="false">J403+I404</f>
        <v>-28500.0000000002</v>
      </c>
    </row>
    <row r="405" customFormat="false" ht="15" hidden="false" customHeight="false" outlineLevel="0" collapsed="false">
      <c r="A405" s="26" t="n">
        <v>37369</v>
      </c>
      <c r="B405" s="27" t="n">
        <v>26.28</v>
      </c>
      <c r="C405" s="27" t="n">
        <v>26.26</v>
      </c>
      <c r="D405" s="28" t="n">
        <f aca="false">B405-B404</f>
        <v>0</v>
      </c>
      <c r="E405" s="28" t="n">
        <f aca="false">C405-C404</f>
        <v>0.300000000000001</v>
      </c>
      <c r="F405" s="29" t="n">
        <f aca="false">Inputs!$B$5*B405+Inputs!$B$6*C405</f>
        <v>1315000</v>
      </c>
      <c r="G405" s="29" t="n">
        <f aca="false">Inputs!$B$5*D405</f>
        <v>0</v>
      </c>
      <c r="H405" s="29" t="n">
        <f aca="false">Inputs!$B$6*E405</f>
        <v>-15000</v>
      </c>
      <c r="I405" s="29" t="n">
        <f aca="false">G405+H405</f>
        <v>-15000</v>
      </c>
      <c r="J405" s="29" t="n">
        <f aca="false">J404+I405</f>
        <v>-43500.0000000002</v>
      </c>
    </row>
    <row r="406" customFormat="false" ht="15" hidden="false" customHeight="false" outlineLevel="0" collapsed="false">
      <c r="A406" s="26" t="n">
        <v>37370</v>
      </c>
      <c r="B406" s="27" t="n">
        <v>26.28</v>
      </c>
      <c r="C406" s="27" t="n">
        <v>26.2</v>
      </c>
      <c r="D406" s="28" t="n">
        <f aca="false">B406-B405</f>
        <v>0</v>
      </c>
      <c r="E406" s="28" t="n">
        <f aca="false">C406-C405</f>
        <v>-0.0600000000000023</v>
      </c>
      <c r="F406" s="29" t="n">
        <f aca="false">Inputs!$B$5*B406+Inputs!$B$6*C406</f>
        <v>1318000</v>
      </c>
      <c r="G406" s="29" t="n">
        <f aca="false">Inputs!$B$5*D406</f>
        <v>0</v>
      </c>
      <c r="H406" s="29" t="n">
        <f aca="false">Inputs!$B$6*E406</f>
        <v>3000.00000000011</v>
      </c>
      <c r="I406" s="29" t="n">
        <f aca="false">G406+H406</f>
        <v>3000.00000000011</v>
      </c>
      <c r="J406" s="29" t="n">
        <f aca="false">J405+I406</f>
        <v>-40500.0000000001</v>
      </c>
    </row>
    <row r="407" customFormat="false" ht="15" hidden="false" customHeight="false" outlineLevel="0" collapsed="false">
      <c r="A407" s="26" t="n">
        <v>37371</v>
      </c>
      <c r="B407" s="27" t="n">
        <v>26.36</v>
      </c>
      <c r="C407" s="27" t="n">
        <v>26.47</v>
      </c>
      <c r="D407" s="28" t="n">
        <f aca="false">B407-B406</f>
        <v>0.0799999999999983</v>
      </c>
      <c r="E407" s="28" t="n">
        <f aca="false">C407-C406</f>
        <v>0.27</v>
      </c>
      <c r="F407" s="29" t="n">
        <f aca="false">Inputs!$B$5*B407+Inputs!$B$6*C407</f>
        <v>1312500</v>
      </c>
      <c r="G407" s="29" t="n">
        <f aca="false">Inputs!$B$5*D407</f>
        <v>7999.99999999983</v>
      </c>
      <c r="H407" s="29" t="n">
        <f aca="false">Inputs!$B$6*E407</f>
        <v>-13500</v>
      </c>
      <c r="I407" s="29" t="n">
        <f aca="false">G407+H407</f>
        <v>-5500.00000000015</v>
      </c>
      <c r="J407" s="29" t="n">
        <f aca="false">J406+I407</f>
        <v>-46000.0000000002</v>
      </c>
    </row>
    <row r="408" customFormat="false" ht="15" hidden="false" customHeight="false" outlineLevel="0" collapsed="false">
      <c r="A408" s="26" t="n">
        <v>37372</v>
      </c>
      <c r="B408" s="27" t="n">
        <v>27.12</v>
      </c>
      <c r="C408" s="27" t="n">
        <v>26.32</v>
      </c>
      <c r="D408" s="28" t="n">
        <f aca="false">B408-B407</f>
        <v>0.760000000000002</v>
      </c>
      <c r="E408" s="28" t="n">
        <f aca="false">C408-C407</f>
        <v>-0.149999999999999</v>
      </c>
      <c r="F408" s="29" t="n">
        <f aca="false">Inputs!$B$5*B408+Inputs!$B$6*C408</f>
        <v>1396000</v>
      </c>
      <c r="G408" s="29" t="n">
        <f aca="false">Inputs!$B$5*D408</f>
        <v>76000.0000000002</v>
      </c>
      <c r="H408" s="29" t="n">
        <f aca="false">Inputs!$B$6*E408</f>
        <v>7499.99999999993</v>
      </c>
      <c r="I408" s="29" t="n">
        <f aca="false">G408+H408</f>
        <v>83500.0000000001</v>
      </c>
      <c r="J408" s="29" t="n">
        <f aca="false">J407+I408</f>
        <v>37499.9999999999</v>
      </c>
    </row>
    <row r="409" customFormat="false" ht="15" hidden="false" customHeight="false" outlineLevel="0" collapsed="false">
      <c r="A409" s="26" t="n">
        <v>37376</v>
      </c>
      <c r="B409" s="27" t="n">
        <v>27.32</v>
      </c>
      <c r="C409" s="27" t="n">
        <v>26.98</v>
      </c>
      <c r="D409" s="28" t="n">
        <f aca="false">B409-B408</f>
        <v>0.199999999999999</v>
      </c>
      <c r="E409" s="28" t="n">
        <f aca="false">C409-C408</f>
        <v>0.66</v>
      </c>
      <c r="F409" s="29" t="n">
        <f aca="false">Inputs!$B$5*B409+Inputs!$B$6*C409</f>
        <v>1383000</v>
      </c>
      <c r="G409" s="29" t="n">
        <f aca="false">Inputs!$B$5*D409</f>
        <v>19999.9999999999</v>
      </c>
      <c r="H409" s="29" t="n">
        <f aca="false">Inputs!$B$6*E409</f>
        <v>-33000</v>
      </c>
      <c r="I409" s="29" t="n">
        <f aca="false">G409+H409</f>
        <v>-13000.0000000001</v>
      </c>
      <c r="J409" s="29" t="n">
        <f aca="false">J408+I409</f>
        <v>24499.9999999998</v>
      </c>
    </row>
    <row r="410" customFormat="false" ht="15" hidden="false" customHeight="false" outlineLevel="0" collapsed="false">
      <c r="A410" s="26" t="n">
        <v>37377</v>
      </c>
      <c r="B410" s="27" t="n">
        <v>26.58</v>
      </c>
      <c r="C410" s="27" t="n">
        <v>26.67</v>
      </c>
      <c r="D410" s="28" t="n">
        <f aca="false">B410-B409</f>
        <v>-0.740000000000002</v>
      </c>
      <c r="E410" s="28" t="n">
        <f aca="false">C410-C409</f>
        <v>-0.309999999999999</v>
      </c>
      <c r="F410" s="29" t="n">
        <f aca="false">Inputs!$B$5*B410+Inputs!$B$6*C410</f>
        <v>1324500</v>
      </c>
      <c r="G410" s="29" t="n">
        <f aca="false">Inputs!$B$5*D410</f>
        <v>-74000.0000000002</v>
      </c>
      <c r="H410" s="29" t="n">
        <f aca="false">Inputs!$B$6*E410</f>
        <v>15499.9999999999</v>
      </c>
      <c r="I410" s="29" t="n">
        <f aca="false">G410+H410</f>
        <v>-58500.0000000003</v>
      </c>
      <c r="J410" s="29" t="n">
        <f aca="false">J409+I410</f>
        <v>-34000.0000000005</v>
      </c>
    </row>
    <row r="411" customFormat="false" ht="15" hidden="false" customHeight="false" outlineLevel="0" collapsed="false">
      <c r="A411" s="26" t="n">
        <v>37378</v>
      </c>
      <c r="B411" s="27" t="n">
        <v>26.31</v>
      </c>
      <c r="C411" s="27" t="n">
        <v>25.73</v>
      </c>
      <c r="D411" s="28" t="n">
        <f aca="false">B411-B410</f>
        <v>-0.27</v>
      </c>
      <c r="E411" s="28" t="n">
        <f aca="false">C411-C410</f>
        <v>-0.940000000000001</v>
      </c>
      <c r="F411" s="29" t="n">
        <f aca="false">Inputs!$B$5*B411+Inputs!$B$6*C411</f>
        <v>1344500</v>
      </c>
      <c r="G411" s="29" t="n">
        <f aca="false">Inputs!$B$5*D411</f>
        <v>-27000</v>
      </c>
      <c r="H411" s="29" t="n">
        <f aca="false">Inputs!$B$6*E411</f>
        <v>47000.0000000001</v>
      </c>
      <c r="I411" s="29" t="n">
        <f aca="false">G411+H411</f>
        <v>20000.0000000001</v>
      </c>
      <c r="J411" s="29" t="n">
        <f aca="false">J410+I411</f>
        <v>-14000.0000000004</v>
      </c>
    </row>
    <row r="412" customFormat="false" ht="15" hidden="false" customHeight="false" outlineLevel="0" collapsed="false">
      <c r="A412" s="26" t="n">
        <v>37383</v>
      </c>
      <c r="B412" s="27" t="n">
        <v>26.79</v>
      </c>
      <c r="C412" s="27" t="n">
        <v>25.53</v>
      </c>
      <c r="D412" s="28" t="n">
        <f aca="false">B412-B411</f>
        <v>0.48</v>
      </c>
      <c r="E412" s="28" t="n">
        <f aca="false">C412-C411</f>
        <v>-0.199999999999999</v>
      </c>
      <c r="F412" s="29" t="n">
        <f aca="false">Inputs!$B$5*B412+Inputs!$B$6*C412</f>
        <v>1402500</v>
      </c>
      <c r="G412" s="29" t="n">
        <f aca="false">Inputs!$B$5*D412</f>
        <v>48000</v>
      </c>
      <c r="H412" s="29" t="n">
        <f aca="false">Inputs!$B$6*E412</f>
        <v>9999.99999999996</v>
      </c>
      <c r="I412" s="29" t="n">
        <f aca="false">G412+H412</f>
        <v>58000</v>
      </c>
      <c r="J412" s="29" t="n">
        <f aca="false">J411+I412</f>
        <v>43999.9999999996</v>
      </c>
    </row>
    <row r="413" customFormat="false" ht="15" hidden="false" customHeight="false" outlineLevel="0" collapsed="false">
      <c r="A413" s="26" t="n">
        <v>37384</v>
      </c>
      <c r="B413" s="27" t="n">
        <v>27.76</v>
      </c>
      <c r="C413" s="27" t="n">
        <v>26.09</v>
      </c>
      <c r="D413" s="28" t="n">
        <f aca="false">B413-B412</f>
        <v>0.970000000000002</v>
      </c>
      <c r="E413" s="28" t="n">
        <f aca="false">C413-C412</f>
        <v>0.559999999999999</v>
      </c>
      <c r="F413" s="29" t="n">
        <f aca="false">Inputs!$B$5*B413+Inputs!$B$6*C413</f>
        <v>1471500</v>
      </c>
      <c r="G413" s="29" t="n">
        <f aca="false">Inputs!$B$5*D413</f>
        <v>97000.0000000003</v>
      </c>
      <c r="H413" s="29" t="n">
        <f aca="false">Inputs!$B$6*E413</f>
        <v>-27999.9999999999</v>
      </c>
      <c r="I413" s="29" t="n">
        <f aca="false">G413+H413</f>
        <v>69000.0000000003</v>
      </c>
      <c r="J413" s="29" t="n">
        <f aca="false">J412+I413</f>
        <v>113000</v>
      </c>
    </row>
    <row r="414" customFormat="false" ht="15" hidden="false" customHeight="false" outlineLevel="0" collapsed="false">
      <c r="A414" s="26" t="n">
        <v>37385</v>
      </c>
      <c r="B414" s="27" t="n">
        <v>27.78</v>
      </c>
      <c r="C414" s="27" t="n">
        <v>26.09</v>
      </c>
      <c r="D414" s="28" t="n">
        <f aca="false">B414-B413</f>
        <v>0.0199999999999996</v>
      </c>
      <c r="E414" s="28" t="n">
        <f aca="false">C414-C413</f>
        <v>0</v>
      </c>
      <c r="F414" s="29" t="n">
        <f aca="false">Inputs!$B$5*B414+Inputs!$B$6*C414</f>
        <v>1473500</v>
      </c>
      <c r="G414" s="29" t="n">
        <f aca="false">Inputs!$B$5*D414</f>
        <v>1999.99999999996</v>
      </c>
      <c r="H414" s="29" t="n">
        <f aca="false">Inputs!$B$6*E414</f>
        <v>-0</v>
      </c>
      <c r="I414" s="29" t="n">
        <f aca="false">G414+H414</f>
        <v>1999.99999999996</v>
      </c>
      <c r="J414" s="29" t="n">
        <f aca="false">J413+I414</f>
        <v>115000</v>
      </c>
    </row>
    <row r="415" customFormat="false" ht="15" hidden="false" customHeight="false" outlineLevel="0" collapsed="false">
      <c r="A415" s="26" t="n">
        <v>37386</v>
      </c>
      <c r="B415" s="27" t="n">
        <v>27.92</v>
      </c>
      <c r="C415" s="27" t="n">
        <v>26.89</v>
      </c>
      <c r="D415" s="28" t="n">
        <f aca="false">B415-B414</f>
        <v>0.140000000000001</v>
      </c>
      <c r="E415" s="28" t="n">
        <f aca="false">C415-C414</f>
        <v>0.800000000000001</v>
      </c>
      <c r="F415" s="29" t="n">
        <f aca="false">Inputs!$B$5*B415+Inputs!$B$6*C415</f>
        <v>1447500</v>
      </c>
      <c r="G415" s="29" t="n">
        <f aca="false">Inputs!$B$5*D415</f>
        <v>14000.0000000001</v>
      </c>
      <c r="H415" s="29" t="n">
        <f aca="false">Inputs!$B$6*E415</f>
        <v>-40000</v>
      </c>
      <c r="I415" s="29" t="n">
        <f aca="false">G415+H415</f>
        <v>-26000</v>
      </c>
      <c r="J415" s="29" t="n">
        <f aca="false">J414+I415</f>
        <v>88999.9999999999</v>
      </c>
    </row>
    <row r="416" customFormat="false" ht="15" hidden="false" customHeight="false" outlineLevel="0" collapsed="false">
      <c r="A416" s="26" t="n">
        <v>37389</v>
      </c>
      <c r="B416" s="27" t="n">
        <v>28.62</v>
      </c>
      <c r="C416" s="27" t="n">
        <v>26.3</v>
      </c>
      <c r="D416" s="28" t="n">
        <f aca="false">B416-B415</f>
        <v>0.699999999999999</v>
      </c>
      <c r="E416" s="28" t="n">
        <f aca="false">C416-C415</f>
        <v>-0.59</v>
      </c>
      <c r="F416" s="29" t="n">
        <f aca="false">Inputs!$B$5*B416+Inputs!$B$6*C416</f>
        <v>1547000</v>
      </c>
      <c r="G416" s="29" t="n">
        <f aca="false">Inputs!$B$5*D416</f>
        <v>69999.9999999999</v>
      </c>
      <c r="H416" s="29" t="n">
        <f aca="false">Inputs!$B$6*E416</f>
        <v>29500</v>
      </c>
      <c r="I416" s="29" t="n">
        <f aca="false">G416+H416</f>
        <v>99499.9999999999</v>
      </c>
      <c r="J416" s="29" t="n">
        <f aca="false">J415+I416</f>
        <v>188500</v>
      </c>
    </row>
    <row r="417" customFormat="false" ht="15" hidden="false" customHeight="false" outlineLevel="0" collapsed="false">
      <c r="A417" s="26" t="n">
        <v>37390</v>
      </c>
      <c r="B417" s="27" t="n">
        <v>29.17</v>
      </c>
      <c r="C417" s="27" t="n">
        <v>27.12</v>
      </c>
      <c r="D417" s="28" t="n">
        <f aca="false">B417-B416</f>
        <v>0.550000000000001</v>
      </c>
      <c r="E417" s="28" t="n">
        <f aca="false">C417-C416</f>
        <v>0.82</v>
      </c>
      <c r="F417" s="29" t="n">
        <f aca="false">Inputs!$B$5*B417+Inputs!$B$6*C417</f>
        <v>1561000</v>
      </c>
      <c r="G417" s="29" t="n">
        <f aca="false">Inputs!$B$5*D417</f>
        <v>55000.0000000001</v>
      </c>
      <c r="H417" s="29" t="n">
        <f aca="false">Inputs!$B$6*E417</f>
        <v>-41000</v>
      </c>
      <c r="I417" s="29" t="n">
        <f aca="false">G417+H417</f>
        <v>14000.0000000001</v>
      </c>
      <c r="J417" s="29" t="n">
        <f aca="false">J416+I417</f>
        <v>202500</v>
      </c>
    </row>
    <row r="418" customFormat="false" ht="15" hidden="false" customHeight="false" outlineLevel="0" collapsed="false">
      <c r="A418" s="26" t="n">
        <v>37391</v>
      </c>
      <c r="B418" s="27" t="n">
        <v>28.17</v>
      </c>
      <c r="C418" s="27" t="n">
        <v>27.17</v>
      </c>
      <c r="D418" s="28" t="n">
        <f aca="false">B418-B417</f>
        <v>-1</v>
      </c>
      <c r="E418" s="28" t="n">
        <f aca="false">C418-C417</f>
        <v>0.0500000000000007</v>
      </c>
      <c r="F418" s="29" t="n">
        <f aca="false">Inputs!$B$5*B418+Inputs!$B$6*C418</f>
        <v>1458500</v>
      </c>
      <c r="G418" s="29" t="n">
        <f aca="false">Inputs!$B$5*D418</f>
        <v>-100000</v>
      </c>
      <c r="H418" s="29" t="n">
        <f aca="false">Inputs!$B$6*E418</f>
        <v>-2500.00000000004</v>
      </c>
      <c r="I418" s="29" t="n">
        <f aca="false">G418+H418</f>
        <v>-102500</v>
      </c>
      <c r="J418" s="29" t="n">
        <f aca="false">J417+I418</f>
        <v>99999.9999999999</v>
      </c>
    </row>
    <row r="419" customFormat="false" ht="15" hidden="false" customHeight="false" outlineLevel="0" collapsed="false">
      <c r="A419" s="26" t="n">
        <v>37392</v>
      </c>
      <c r="B419" s="27" t="n">
        <v>28</v>
      </c>
      <c r="C419" s="27" t="n">
        <v>25.71</v>
      </c>
      <c r="D419" s="28" t="n">
        <f aca="false">B419-B418</f>
        <v>-0.170000000000002</v>
      </c>
      <c r="E419" s="28" t="n">
        <f aca="false">C419-C418</f>
        <v>-1.46</v>
      </c>
      <c r="F419" s="29" t="n">
        <f aca="false">Inputs!$B$5*B419+Inputs!$B$6*C419</f>
        <v>1514500</v>
      </c>
      <c r="G419" s="29" t="n">
        <f aca="false">Inputs!$B$5*D419</f>
        <v>-17000.0000000002</v>
      </c>
      <c r="H419" s="29" t="n">
        <f aca="false">Inputs!$B$6*E419</f>
        <v>73000</v>
      </c>
      <c r="I419" s="29" t="n">
        <f aca="false">G419+H419</f>
        <v>55999.9999999999</v>
      </c>
      <c r="J419" s="29" t="n">
        <f aca="false">J418+I419</f>
        <v>156000</v>
      </c>
    </row>
    <row r="420" customFormat="false" ht="15" hidden="false" customHeight="false" outlineLevel="0" collapsed="false">
      <c r="A420" s="26" t="n">
        <v>37397</v>
      </c>
      <c r="B420" s="27" t="n">
        <v>27.35</v>
      </c>
      <c r="C420" s="27" t="n">
        <v>24.99</v>
      </c>
      <c r="D420" s="28" t="n">
        <f aca="false">B420-B419</f>
        <v>-0.649999999999999</v>
      </c>
      <c r="E420" s="28" t="n">
        <f aca="false">C420-C419</f>
        <v>-0.720000000000002</v>
      </c>
      <c r="F420" s="29" t="n">
        <f aca="false">Inputs!$B$5*B420+Inputs!$B$6*C420</f>
        <v>1485500</v>
      </c>
      <c r="G420" s="29" t="n">
        <f aca="false">Inputs!$B$5*D420</f>
        <v>-64999.9999999999</v>
      </c>
      <c r="H420" s="29" t="n">
        <f aca="false">Inputs!$B$6*E420</f>
        <v>36000.0000000001</v>
      </c>
      <c r="I420" s="29" t="n">
        <f aca="false">G420+H420</f>
        <v>-28999.9999999997</v>
      </c>
      <c r="J420" s="29" t="n">
        <f aca="false">J419+I420</f>
        <v>127000</v>
      </c>
    </row>
    <row r="421" customFormat="false" ht="15" hidden="false" customHeight="false" outlineLevel="0" collapsed="false">
      <c r="A421" s="26" t="n">
        <v>37398</v>
      </c>
      <c r="B421" s="27" t="n">
        <v>27.01</v>
      </c>
      <c r="C421" s="27" t="n">
        <v>24.32</v>
      </c>
      <c r="D421" s="28" t="n">
        <f aca="false">B421-B420</f>
        <v>-0.34</v>
      </c>
      <c r="E421" s="28" t="n">
        <f aca="false">C421-C420</f>
        <v>-0.669999999999998</v>
      </c>
      <c r="F421" s="29" t="n">
        <f aca="false">Inputs!$B$5*B421+Inputs!$B$6*C421</f>
        <v>1485000</v>
      </c>
      <c r="G421" s="29" t="n">
        <f aca="false">Inputs!$B$5*D421</f>
        <v>-34000</v>
      </c>
      <c r="H421" s="29" t="n">
        <f aca="false">Inputs!$B$6*E421</f>
        <v>33499.9999999999</v>
      </c>
      <c r="I421" s="29" t="n">
        <f aca="false">G421+H421</f>
        <v>-500.00000000008</v>
      </c>
      <c r="J421" s="29" t="n">
        <f aca="false">J420+I421</f>
        <v>126500</v>
      </c>
    </row>
    <row r="422" customFormat="false" ht="15" hidden="false" customHeight="false" outlineLevel="0" collapsed="false">
      <c r="A422" s="26" t="n">
        <v>37399</v>
      </c>
      <c r="B422" s="27" t="n">
        <v>26.6</v>
      </c>
      <c r="C422" s="27" t="n">
        <v>24.01</v>
      </c>
      <c r="D422" s="28" t="n">
        <f aca="false">B422-B421</f>
        <v>-0.41</v>
      </c>
      <c r="E422" s="28" t="n">
        <f aca="false">C422-C421</f>
        <v>-0.309999999999999</v>
      </c>
      <c r="F422" s="29" t="n">
        <f aca="false">Inputs!$B$5*B422+Inputs!$B$6*C422</f>
        <v>1459500</v>
      </c>
      <c r="G422" s="29" t="n">
        <f aca="false">Inputs!$B$5*D422</f>
        <v>-41000</v>
      </c>
      <c r="H422" s="29" t="n">
        <f aca="false">Inputs!$B$6*E422</f>
        <v>15499.9999999999</v>
      </c>
      <c r="I422" s="29" t="n">
        <f aca="false">G422+H422</f>
        <v>-25500.0000000001</v>
      </c>
      <c r="J422" s="29" t="n">
        <f aca="false">J421+I422</f>
        <v>101000</v>
      </c>
    </row>
    <row r="423" customFormat="false" ht="15" hidden="false" customHeight="false" outlineLevel="0" collapsed="false">
      <c r="A423" s="26" t="n">
        <v>37400</v>
      </c>
      <c r="B423" s="27" t="n">
        <v>26.69</v>
      </c>
      <c r="C423" s="27" t="n">
        <v>23.76</v>
      </c>
      <c r="D423" s="28" t="n">
        <f aca="false">B423-B422</f>
        <v>0.0899999999999999</v>
      </c>
      <c r="E423" s="28" t="n">
        <f aca="false">C423-C422</f>
        <v>-0.25</v>
      </c>
      <c r="F423" s="29" t="n">
        <f aca="false">Inputs!$B$5*B423+Inputs!$B$6*C423</f>
        <v>1481000</v>
      </c>
      <c r="G423" s="29" t="n">
        <f aca="false">Inputs!$B$5*D423</f>
        <v>8999.99999999999</v>
      </c>
      <c r="H423" s="29" t="n">
        <f aca="false">Inputs!$B$6*E423</f>
        <v>12500</v>
      </c>
      <c r="I423" s="29" t="n">
        <f aca="false">G423+H423</f>
        <v>21500</v>
      </c>
      <c r="J423" s="29" t="n">
        <f aca="false">J422+I423</f>
        <v>122500</v>
      </c>
    </row>
    <row r="424" customFormat="false" ht="15" hidden="false" customHeight="false" outlineLevel="0" collapsed="false">
      <c r="A424" s="26" t="n">
        <v>37404</v>
      </c>
      <c r="B424" s="27" t="n">
        <v>25.08</v>
      </c>
      <c r="C424" s="27" t="n">
        <v>24.71</v>
      </c>
      <c r="D424" s="28" t="n">
        <f aca="false">B424-B423</f>
        <v>-1.61</v>
      </c>
      <c r="E424" s="28" t="n">
        <f aca="false">C424-C423</f>
        <v>0.949999999999999</v>
      </c>
      <c r="F424" s="29" t="n">
        <f aca="false">Inputs!$B$5*B424+Inputs!$B$6*C424</f>
        <v>1272500</v>
      </c>
      <c r="G424" s="29" t="n">
        <f aca="false">Inputs!$B$5*D424</f>
        <v>-161000</v>
      </c>
      <c r="H424" s="29" t="n">
        <f aca="false">Inputs!$B$6*E424</f>
        <v>-47500</v>
      </c>
      <c r="I424" s="29" t="n">
        <f aca="false">G424+H424</f>
        <v>-208500</v>
      </c>
      <c r="J424" s="29" t="n">
        <f aca="false">J423+I424</f>
        <v>-86000.0000000005</v>
      </c>
    </row>
    <row r="425" customFormat="false" ht="15" hidden="false" customHeight="false" outlineLevel="0" collapsed="false">
      <c r="A425" s="26" t="n">
        <v>37412</v>
      </c>
      <c r="B425" s="27" t="n">
        <v>25.02</v>
      </c>
      <c r="C425" s="27" t="n">
        <v>23.19</v>
      </c>
      <c r="D425" s="28" t="n">
        <f aca="false">B425-B424</f>
        <v>-0.0599999999999987</v>
      </c>
      <c r="E425" s="28" t="n">
        <f aca="false">C425-C424</f>
        <v>-1.52</v>
      </c>
      <c r="F425" s="29" t="n">
        <f aca="false">Inputs!$B$5*B425+Inputs!$B$6*C425</f>
        <v>1342500</v>
      </c>
      <c r="G425" s="29" t="n">
        <f aca="false">Inputs!$B$5*D425</f>
        <v>-5999.99999999987</v>
      </c>
      <c r="H425" s="29" t="n">
        <f aca="false">Inputs!$B$6*E425</f>
        <v>76000</v>
      </c>
      <c r="I425" s="29" t="n">
        <f aca="false">G425+H425</f>
        <v>70000.0000000001</v>
      </c>
      <c r="J425" s="29" t="n">
        <f aca="false">J424+I425</f>
        <v>-16000.0000000004</v>
      </c>
    </row>
    <row r="426" customFormat="false" ht="15" hidden="false" customHeight="false" outlineLevel="0" collapsed="false">
      <c r="A426" s="26" t="n">
        <v>37414</v>
      </c>
      <c r="B426" s="27" t="n">
        <v>24.72</v>
      </c>
      <c r="C426" s="27" t="n">
        <v>22.99</v>
      </c>
      <c r="D426" s="28" t="n">
        <f aca="false">B426-B425</f>
        <v>-0.300000000000001</v>
      </c>
      <c r="E426" s="28" t="n">
        <f aca="false">C426-C425</f>
        <v>-0.200000000000003</v>
      </c>
      <c r="F426" s="29" t="n">
        <f aca="false">Inputs!$B$5*B426+Inputs!$B$6*C426</f>
        <v>1322500</v>
      </c>
      <c r="G426" s="29" t="n">
        <f aca="false">Inputs!$B$5*D426</f>
        <v>-30000.0000000001</v>
      </c>
      <c r="H426" s="29" t="n">
        <f aca="false">Inputs!$B$6*E426</f>
        <v>10000.0000000001</v>
      </c>
      <c r="I426" s="29" t="n">
        <f aca="false">G426+H426</f>
        <v>-19999.9999999999</v>
      </c>
      <c r="J426" s="29" t="n">
        <f aca="false">J425+I426</f>
        <v>-36000.0000000003</v>
      </c>
    </row>
    <row r="427" customFormat="false" ht="15" hidden="false" customHeight="false" outlineLevel="0" collapsed="false">
      <c r="A427" s="26" t="n">
        <v>37417</v>
      </c>
      <c r="B427" s="27" t="n">
        <v>24.24</v>
      </c>
      <c r="C427" s="27" t="n">
        <v>22.83</v>
      </c>
      <c r="D427" s="28" t="n">
        <f aca="false">B427-B426</f>
        <v>-0.48</v>
      </c>
      <c r="E427" s="28" t="n">
        <f aca="false">C427-C426</f>
        <v>-0.16</v>
      </c>
      <c r="F427" s="29" t="n">
        <f aca="false">Inputs!$B$5*B427+Inputs!$B$6*C427</f>
        <v>1282500</v>
      </c>
      <c r="G427" s="29" t="n">
        <f aca="false">Inputs!$B$5*D427</f>
        <v>-48000</v>
      </c>
      <c r="H427" s="29" t="n">
        <f aca="false">Inputs!$B$6*E427</f>
        <v>8000.00000000001</v>
      </c>
      <c r="I427" s="29" t="n">
        <f aca="false">G427+H427</f>
        <v>-40000</v>
      </c>
      <c r="J427" s="29" t="n">
        <f aca="false">J426+I427</f>
        <v>-76000.0000000003</v>
      </c>
    </row>
    <row r="428" customFormat="false" ht="15" hidden="false" customHeight="false" outlineLevel="0" collapsed="false">
      <c r="A428" s="26" t="n">
        <v>37418</v>
      </c>
      <c r="B428" s="27" t="n">
        <v>24.21</v>
      </c>
      <c r="C428" s="27" t="n">
        <v>22.37</v>
      </c>
      <c r="D428" s="28" t="n">
        <f aca="false">B428-B427</f>
        <v>-0.0299999999999976</v>
      </c>
      <c r="E428" s="28" t="n">
        <f aca="false">C428-C427</f>
        <v>-0.459999999999997</v>
      </c>
      <c r="F428" s="29" t="n">
        <f aca="false">Inputs!$B$5*B428+Inputs!$B$6*C428</f>
        <v>1302500</v>
      </c>
      <c r="G428" s="29" t="n">
        <f aca="false">Inputs!$B$5*D428</f>
        <v>-2999.99999999976</v>
      </c>
      <c r="H428" s="29" t="n">
        <f aca="false">Inputs!$B$6*E428</f>
        <v>22999.9999999999</v>
      </c>
      <c r="I428" s="29" t="n">
        <f aca="false">G428+H428</f>
        <v>20000.0000000001</v>
      </c>
      <c r="J428" s="29" t="n">
        <f aca="false">J427+I428</f>
        <v>-56000.0000000002</v>
      </c>
    </row>
    <row r="429" customFormat="false" ht="15" hidden="false" customHeight="false" outlineLevel="0" collapsed="false">
      <c r="A429" s="26" t="n">
        <v>37420</v>
      </c>
      <c r="B429" s="27" t="n">
        <v>25.54</v>
      </c>
      <c r="C429" s="27" t="n">
        <v>23.72</v>
      </c>
      <c r="D429" s="28" t="n">
        <f aca="false">B429-B428</f>
        <v>1.33</v>
      </c>
      <c r="E429" s="28" t="n">
        <f aca="false">C429-C428</f>
        <v>1.35</v>
      </c>
      <c r="F429" s="29" t="n">
        <f aca="false">Inputs!$B$5*B429+Inputs!$B$6*C429</f>
        <v>1368000</v>
      </c>
      <c r="G429" s="29" t="n">
        <f aca="false">Inputs!$B$5*D429</f>
        <v>133000</v>
      </c>
      <c r="H429" s="29" t="n">
        <f aca="false">Inputs!$B$6*E429</f>
        <v>-67499.9999999999</v>
      </c>
      <c r="I429" s="29" t="n">
        <f aca="false">G429+H429</f>
        <v>65499.9999999999</v>
      </c>
      <c r="J429" s="29" t="n">
        <f aca="false">J428+I429</f>
        <v>9499.99999999971</v>
      </c>
    </row>
    <row r="430" customFormat="false" ht="15" hidden="false" customHeight="false" outlineLevel="0" collapsed="false">
      <c r="A430" s="26" t="n">
        <v>37421</v>
      </c>
      <c r="B430" s="27" t="n">
        <v>25.9</v>
      </c>
      <c r="C430" s="27" t="n">
        <v>23.97</v>
      </c>
      <c r="D430" s="28" t="n">
        <f aca="false">B430-B429</f>
        <v>0.359999999999999</v>
      </c>
      <c r="E430" s="28" t="n">
        <f aca="false">C430-C429</f>
        <v>0.25</v>
      </c>
      <c r="F430" s="29" t="n">
        <f aca="false">Inputs!$B$5*B430+Inputs!$B$6*C430</f>
        <v>1391500</v>
      </c>
      <c r="G430" s="29" t="n">
        <f aca="false">Inputs!$B$5*D430</f>
        <v>35999.9999999999</v>
      </c>
      <c r="H430" s="29" t="n">
        <f aca="false">Inputs!$B$6*E430</f>
        <v>-12500</v>
      </c>
      <c r="I430" s="29" t="n">
        <f aca="false">G430+H430</f>
        <v>23499.9999999999</v>
      </c>
      <c r="J430" s="29" t="n">
        <f aca="false">J429+I430</f>
        <v>32999.9999999997</v>
      </c>
    </row>
    <row r="431" customFormat="false" ht="15" hidden="false" customHeight="false" outlineLevel="0" collapsed="false">
      <c r="A431" s="26" t="n">
        <v>37432</v>
      </c>
      <c r="B431" s="27" t="n">
        <v>26.06</v>
      </c>
      <c r="C431" s="27" t="n">
        <v>25.32</v>
      </c>
      <c r="D431" s="28" t="n">
        <f aca="false">B431-B430</f>
        <v>0.16</v>
      </c>
      <c r="E431" s="28" t="n">
        <f aca="false">C431-C430</f>
        <v>1.35</v>
      </c>
      <c r="F431" s="29" t="n">
        <f aca="false">Inputs!$B$5*B431+Inputs!$B$6*C431</f>
        <v>1340000</v>
      </c>
      <c r="G431" s="29" t="n">
        <f aca="false">Inputs!$B$5*D431</f>
        <v>16000</v>
      </c>
      <c r="H431" s="29" t="n">
        <f aca="false">Inputs!$B$6*E431</f>
        <v>-67500.0000000001</v>
      </c>
      <c r="I431" s="29" t="n">
        <f aca="false">G431+H431</f>
        <v>-51500.0000000001</v>
      </c>
      <c r="J431" s="29" t="n">
        <f aca="false">J430+I431</f>
        <v>-18500.0000000004</v>
      </c>
    </row>
    <row r="432" customFormat="false" ht="15" hidden="false" customHeight="false" outlineLevel="0" collapsed="false">
      <c r="A432" s="26" t="n">
        <v>37434</v>
      </c>
      <c r="B432" s="27" t="n">
        <v>26.77</v>
      </c>
      <c r="C432" s="27" t="n">
        <v>25.39</v>
      </c>
      <c r="D432" s="28" t="n">
        <f aca="false">B432-B431</f>
        <v>0.710000000000001</v>
      </c>
      <c r="E432" s="28" t="n">
        <f aca="false">C432-C431</f>
        <v>0.0700000000000003</v>
      </c>
      <c r="F432" s="29" t="n">
        <f aca="false">Inputs!$B$5*B432+Inputs!$B$6*C432</f>
        <v>1407500</v>
      </c>
      <c r="G432" s="29" t="n">
        <f aca="false">Inputs!$B$5*D432</f>
        <v>71000.0000000001</v>
      </c>
      <c r="H432" s="29" t="n">
        <f aca="false">Inputs!$B$6*E432</f>
        <v>-3500.00000000001</v>
      </c>
      <c r="I432" s="29" t="n">
        <f aca="false">G432+H432</f>
        <v>67500.0000000001</v>
      </c>
      <c r="J432" s="29" t="n">
        <f aca="false">J431+I432</f>
        <v>48999.9999999997</v>
      </c>
    </row>
    <row r="433" customFormat="false" ht="15" hidden="false" customHeight="false" outlineLevel="0" collapsed="false">
      <c r="A433" s="26" t="n">
        <v>37435</v>
      </c>
      <c r="B433" s="27" t="n">
        <v>26.79</v>
      </c>
      <c r="C433" s="27" t="n">
        <v>25.33</v>
      </c>
      <c r="D433" s="28" t="n">
        <f aca="false">B433-B432</f>
        <v>0.0199999999999996</v>
      </c>
      <c r="E433" s="28" t="n">
        <f aca="false">C433-C432</f>
        <v>-0.0600000000000023</v>
      </c>
      <c r="F433" s="29" t="n">
        <f aca="false">Inputs!$B$5*B433+Inputs!$B$6*C433</f>
        <v>1412500</v>
      </c>
      <c r="G433" s="29" t="n">
        <f aca="false">Inputs!$B$5*D433</f>
        <v>1999.99999999996</v>
      </c>
      <c r="H433" s="29" t="n">
        <f aca="false">Inputs!$B$6*E433</f>
        <v>3000.00000000011</v>
      </c>
      <c r="I433" s="29" t="n">
        <f aca="false">G433+H433</f>
        <v>5000.00000000007</v>
      </c>
      <c r="J433" s="29" t="n">
        <f aca="false">J432+I433</f>
        <v>53999.9999999997</v>
      </c>
    </row>
    <row r="434" customFormat="false" ht="15" hidden="false" customHeight="false" outlineLevel="0" collapsed="false">
      <c r="A434" s="26" t="n">
        <v>37438</v>
      </c>
      <c r="B434" s="27" t="n">
        <v>26.79</v>
      </c>
      <c r="C434" s="27" t="n">
        <v>25.65</v>
      </c>
      <c r="D434" s="28" t="n">
        <f aca="false">B434-B433</f>
        <v>0</v>
      </c>
      <c r="E434" s="28" t="n">
        <f aca="false">C434-C433</f>
        <v>0.32</v>
      </c>
      <c r="F434" s="29" t="n">
        <f aca="false">Inputs!$B$5*B434+Inputs!$B$6*C434</f>
        <v>1396500</v>
      </c>
      <c r="G434" s="29" t="n">
        <f aca="false">Inputs!$B$5*D434</f>
        <v>0</v>
      </c>
      <c r="H434" s="29" t="n">
        <f aca="false">Inputs!$B$6*E434</f>
        <v>-16000</v>
      </c>
      <c r="I434" s="29" t="n">
        <f aca="false">G434+H434</f>
        <v>-16000</v>
      </c>
      <c r="J434" s="29" t="n">
        <f aca="false">J433+I434</f>
        <v>37999.9999999997</v>
      </c>
    </row>
    <row r="435" customFormat="false" ht="15" hidden="false" customHeight="false" outlineLevel="0" collapsed="false">
      <c r="A435" s="26" t="n">
        <v>37439</v>
      </c>
      <c r="B435" s="27" t="n">
        <v>26.83</v>
      </c>
      <c r="C435" s="27" t="n">
        <v>25.64</v>
      </c>
      <c r="D435" s="28" t="n">
        <f aca="false">B435-B434</f>
        <v>0.0399999999999992</v>
      </c>
      <c r="E435" s="28" t="n">
        <f aca="false">C435-C434</f>
        <v>-0.00999999999999801</v>
      </c>
      <c r="F435" s="29" t="n">
        <f aca="false">Inputs!$B$5*B435+Inputs!$B$6*C435</f>
        <v>1401000</v>
      </c>
      <c r="G435" s="29" t="n">
        <f aca="false">Inputs!$B$5*D435</f>
        <v>3999.99999999991</v>
      </c>
      <c r="H435" s="29" t="n">
        <f aca="false">Inputs!$B$6*E435</f>
        <v>499.999999999901</v>
      </c>
      <c r="I435" s="29" t="n">
        <f aca="false">G435+H435</f>
        <v>4499.99999999982</v>
      </c>
      <c r="J435" s="29" t="n">
        <f aca="false">J434+I435</f>
        <v>42499.9999999995</v>
      </c>
    </row>
    <row r="436" customFormat="false" ht="15" hidden="false" customHeight="false" outlineLevel="0" collapsed="false">
      <c r="A436" s="26" t="n">
        <v>37440</v>
      </c>
      <c r="B436" s="27" t="n">
        <v>26.82</v>
      </c>
      <c r="C436" s="27" t="n">
        <v>25.59</v>
      </c>
      <c r="D436" s="28" t="n">
        <f aca="false">B436-B435</f>
        <v>-0.00999999999999801</v>
      </c>
      <c r="E436" s="28" t="n">
        <f aca="false">C436-C435</f>
        <v>-0.0500000000000007</v>
      </c>
      <c r="F436" s="29" t="n">
        <f aca="false">Inputs!$B$5*B436+Inputs!$B$6*C436</f>
        <v>1402500</v>
      </c>
      <c r="G436" s="29" t="n">
        <f aca="false">Inputs!$B$5*D436</f>
        <v>-999.999999999801</v>
      </c>
      <c r="H436" s="29" t="n">
        <f aca="false">Inputs!$B$6*E436</f>
        <v>2500.00000000004</v>
      </c>
      <c r="I436" s="29" t="n">
        <f aca="false">G436+H436</f>
        <v>1500.00000000023</v>
      </c>
      <c r="J436" s="29" t="n">
        <f aca="false">J435+I436</f>
        <v>43999.9999999998</v>
      </c>
    </row>
    <row r="437" customFormat="false" ht="15" hidden="false" customHeight="false" outlineLevel="0" collapsed="false">
      <c r="A437" s="26" t="n">
        <v>37445</v>
      </c>
      <c r="B437" s="27" t="n">
        <v>26.14</v>
      </c>
      <c r="C437" s="27" t="n">
        <v>25.08</v>
      </c>
      <c r="D437" s="28" t="n">
        <f aca="false">B437-B436</f>
        <v>-0.68</v>
      </c>
      <c r="E437" s="28" t="n">
        <f aca="false">C437-C436</f>
        <v>-0.510000000000002</v>
      </c>
      <c r="F437" s="29" t="n">
        <f aca="false">Inputs!$B$5*B437+Inputs!$B$6*C437</f>
        <v>1360000</v>
      </c>
      <c r="G437" s="29" t="n">
        <f aca="false">Inputs!$B$5*D437</f>
        <v>-68000</v>
      </c>
      <c r="H437" s="29" t="n">
        <f aca="false">Inputs!$B$6*E437</f>
        <v>25500.0000000001</v>
      </c>
      <c r="I437" s="29" t="n">
        <f aca="false">G437+H437</f>
        <v>-42499.9999999999</v>
      </c>
      <c r="J437" s="29" t="n">
        <f aca="false">J436+I437</f>
        <v>1499.99999999988</v>
      </c>
    </row>
    <row r="438" customFormat="false" ht="15" hidden="false" customHeight="false" outlineLevel="0" collapsed="false">
      <c r="A438" s="26" t="n">
        <v>37446</v>
      </c>
      <c r="B438" s="27" t="n">
        <v>26.16</v>
      </c>
      <c r="C438" s="27" t="n">
        <v>24.9</v>
      </c>
      <c r="D438" s="28" t="n">
        <f aca="false">B438-B437</f>
        <v>0.0199999999999996</v>
      </c>
      <c r="E438" s="28" t="n">
        <f aca="false">C438-C437</f>
        <v>-0.18</v>
      </c>
      <c r="F438" s="29" t="n">
        <f aca="false">Inputs!$B$5*B438+Inputs!$B$6*C438</f>
        <v>1371000</v>
      </c>
      <c r="G438" s="29" t="n">
        <f aca="false">Inputs!$B$5*D438</f>
        <v>1999.99999999996</v>
      </c>
      <c r="H438" s="29" t="n">
        <f aca="false">Inputs!$B$6*E438</f>
        <v>8999.99999999999</v>
      </c>
      <c r="I438" s="29" t="n">
        <f aca="false">G438+H438</f>
        <v>10999.9999999999</v>
      </c>
      <c r="J438" s="29" t="n">
        <f aca="false">J437+I438</f>
        <v>12499.9999999998</v>
      </c>
    </row>
    <row r="439" customFormat="false" ht="15" hidden="false" customHeight="false" outlineLevel="0" collapsed="false">
      <c r="A439" s="26" t="n">
        <v>37447</v>
      </c>
      <c r="B439" s="27" t="n">
        <v>26.73</v>
      </c>
      <c r="C439" s="27" t="n">
        <v>25.82</v>
      </c>
      <c r="D439" s="28" t="n">
        <f aca="false">B439-B438</f>
        <v>0.57</v>
      </c>
      <c r="E439" s="28" t="n">
        <f aca="false">C439-C438</f>
        <v>0.920000000000002</v>
      </c>
      <c r="F439" s="29" t="n">
        <f aca="false">Inputs!$B$5*B439+Inputs!$B$6*C439</f>
        <v>1382000</v>
      </c>
      <c r="G439" s="29" t="n">
        <f aca="false">Inputs!$B$5*D439</f>
        <v>57000</v>
      </c>
      <c r="H439" s="29" t="n">
        <f aca="false">Inputs!$B$6*E439</f>
        <v>-46000.0000000001</v>
      </c>
      <c r="I439" s="29" t="n">
        <f aca="false">G439+H439</f>
        <v>10999.9999999999</v>
      </c>
      <c r="J439" s="29" t="n">
        <f aca="false">J438+I439</f>
        <v>23499.9999999998</v>
      </c>
    </row>
    <row r="440" customFormat="false" ht="15" hidden="false" customHeight="false" outlineLevel="0" collapsed="false">
      <c r="A440" s="26" t="n">
        <v>37448</v>
      </c>
      <c r="B440" s="27" t="n">
        <v>27.01</v>
      </c>
      <c r="C440" s="27" t="n">
        <v>25.83</v>
      </c>
      <c r="D440" s="28" t="n">
        <f aca="false">B440-B439</f>
        <v>0.280000000000001</v>
      </c>
      <c r="E440" s="28" t="n">
        <f aca="false">C440-C439</f>
        <v>0.00999999999999801</v>
      </c>
      <c r="F440" s="29" t="n">
        <f aca="false">Inputs!$B$5*B440+Inputs!$B$6*C440</f>
        <v>1409500</v>
      </c>
      <c r="G440" s="29" t="n">
        <f aca="false">Inputs!$B$5*D440</f>
        <v>28000.0000000001</v>
      </c>
      <c r="H440" s="29" t="n">
        <f aca="false">Inputs!$B$6*E440</f>
        <v>-499.999999999901</v>
      </c>
      <c r="I440" s="29" t="n">
        <f aca="false">G440+H440</f>
        <v>27500.0000000002</v>
      </c>
      <c r="J440" s="29" t="n">
        <f aca="false">J439+I440</f>
        <v>51000</v>
      </c>
    </row>
    <row r="441" customFormat="false" ht="15" hidden="false" customHeight="false" outlineLevel="0" collapsed="false">
      <c r="A441" s="26" t="n">
        <v>37453</v>
      </c>
      <c r="B441" s="27" t="n">
        <v>27.68</v>
      </c>
      <c r="C441" s="27" t="n">
        <v>25.94</v>
      </c>
      <c r="D441" s="28" t="n">
        <f aca="false">B441-B440</f>
        <v>0.669999999999998</v>
      </c>
      <c r="E441" s="28" t="n">
        <f aca="false">C441-C440</f>
        <v>0.110000000000003</v>
      </c>
      <c r="F441" s="29" t="n">
        <f aca="false">Inputs!$B$5*B441+Inputs!$B$6*C441</f>
        <v>1471000</v>
      </c>
      <c r="G441" s="29" t="n">
        <f aca="false">Inputs!$B$5*D441</f>
        <v>66999.9999999998</v>
      </c>
      <c r="H441" s="29" t="n">
        <f aca="false">Inputs!$B$6*E441</f>
        <v>-5500.00000000015</v>
      </c>
      <c r="I441" s="29" t="n">
        <f aca="false">G441+H441</f>
        <v>61499.9999999997</v>
      </c>
      <c r="J441" s="29" t="n">
        <f aca="false">J440+I441</f>
        <v>112500</v>
      </c>
    </row>
    <row r="442" customFormat="false" ht="15" hidden="false" customHeight="false" outlineLevel="0" collapsed="false">
      <c r="A442" s="26" t="n">
        <v>37455</v>
      </c>
      <c r="B442" s="27" t="n">
        <v>27.5</v>
      </c>
      <c r="C442" s="27" t="n">
        <v>26.72</v>
      </c>
      <c r="D442" s="28" t="n">
        <f aca="false">B442-B441</f>
        <v>-0.18</v>
      </c>
      <c r="E442" s="28" t="n">
        <f aca="false">C442-C441</f>
        <v>0.779999999999998</v>
      </c>
      <c r="F442" s="29" t="n">
        <f aca="false">Inputs!$B$5*B442+Inputs!$B$6*C442</f>
        <v>1414000</v>
      </c>
      <c r="G442" s="29" t="n">
        <f aca="false">Inputs!$B$5*D442</f>
        <v>-18000</v>
      </c>
      <c r="H442" s="29" t="n">
        <f aca="false">Inputs!$B$6*E442</f>
        <v>-38999.9999999999</v>
      </c>
      <c r="I442" s="29" t="n">
        <f aca="false">G442+H442</f>
        <v>-56999.9999999999</v>
      </c>
      <c r="J442" s="29" t="n">
        <f aca="false">J441+I442</f>
        <v>55499.9999999998</v>
      </c>
    </row>
    <row r="443" customFormat="false" ht="15" hidden="false" customHeight="false" outlineLevel="0" collapsed="false">
      <c r="A443" s="26" t="n">
        <v>37456</v>
      </c>
      <c r="B443" s="27" t="n">
        <v>27.83</v>
      </c>
      <c r="C443" s="27" t="n">
        <v>26.37</v>
      </c>
      <c r="D443" s="28" t="n">
        <f aca="false">B443-B442</f>
        <v>0.329999999999998</v>
      </c>
      <c r="E443" s="28" t="n">
        <f aca="false">C443-C442</f>
        <v>-0.349999999999998</v>
      </c>
      <c r="F443" s="29" t="n">
        <f aca="false">Inputs!$B$5*B443+Inputs!$B$6*C443</f>
        <v>1464500</v>
      </c>
      <c r="G443" s="29" t="n">
        <f aca="false">Inputs!$B$5*D443</f>
        <v>32999.9999999998</v>
      </c>
      <c r="H443" s="29" t="n">
        <f aca="false">Inputs!$B$6*E443</f>
        <v>17499.9999999999</v>
      </c>
      <c r="I443" s="29" t="n">
        <f aca="false">G443+H443</f>
        <v>50499.9999999997</v>
      </c>
      <c r="J443" s="29" t="n">
        <f aca="false">J442+I443</f>
        <v>106000</v>
      </c>
    </row>
    <row r="444" customFormat="false" ht="15" hidden="false" customHeight="false" outlineLevel="0" collapsed="false">
      <c r="A444" s="26" t="n">
        <v>37459</v>
      </c>
      <c r="B444" s="27" t="n">
        <v>26.61</v>
      </c>
      <c r="C444" s="27" t="n">
        <v>25.7</v>
      </c>
      <c r="D444" s="28" t="n">
        <f aca="false">B444-B443</f>
        <v>-1.22</v>
      </c>
      <c r="E444" s="28" t="n">
        <f aca="false">C444-C443</f>
        <v>-0.670000000000002</v>
      </c>
      <c r="F444" s="29" t="n">
        <f aca="false">Inputs!$B$5*B444+Inputs!$B$6*C444</f>
        <v>1376000</v>
      </c>
      <c r="G444" s="29" t="n">
        <f aca="false">Inputs!$B$5*D444</f>
        <v>-122000</v>
      </c>
      <c r="H444" s="29" t="n">
        <f aca="false">Inputs!$B$6*E444</f>
        <v>33500.0000000001</v>
      </c>
      <c r="I444" s="29" t="n">
        <f aca="false">G444+H444</f>
        <v>-88499.9999999998</v>
      </c>
      <c r="J444" s="29" t="n">
        <f aca="false">J443+I444</f>
        <v>17499.9999999997</v>
      </c>
    </row>
    <row r="445" customFormat="false" ht="15" hidden="false" customHeight="false" outlineLevel="0" collapsed="false">
      <c r="A445" s="26" t="n">
        <v>37461</v>
      </c>
      <c r="B445" s="27" t="n">
        <v>26.78</v>
      </c>
      <c r="C445" s="27" t="n">
        <v>25.43</v>
      </c>
      <c r="D445" s="28" t="n">
        <f aca="false">B445-B444</f>
        <v>0.170000000000002</v>
      </c>
      <c r="E445" s="28" t="n">
        <f aca="false">C445-C444</f>
        <v>-0.27</v>
      </c>
      <c r="F445" s="29" t="n">
        <f aca="false">Inputs!$B$5*B445+Inputs!$B$6*C445</f>
        <v>1406500</v>
      </c>
      <c r="G445" s="29" t="n">
        <f aca="false">Inputs!$B$5*D445</f>
        <v>17000.0000000002</v>
      </c>
      <c r="H445" s="29" t="n">
        <f aca="false">Inputs!$B$6*E445</f>
        <v>13500</v>
      </c>
      <c r="I445" s="29" t="n">
        <f aca="false">G445+H445</f>
        <v>30500.0000000002</v>
      </c>
      <c r="J445" s="29" t="n">
        <f aca="false">J444+I445</f>
        <v>47999.9999999999</v>
      </c>
    </row>
    <row r="446" customFormat="false" ht="15" hidden="false" customHeight="false" outlineLevel="0" collapsed="false">
      <c r="A446" s="26" t="n">
        <v>37463</v>
      </c>
      <c r="B446" s="27" t="n">
        <v>26.55</v>
      </c>
      <c r="C446" s="27" t="n">
        <v>25.1</v>
      </c>
      <c r="D446" s="28" t="n">
        <f aca="false">B446-B445</f>
        <v>-0.23</v>
      </c>
      <c r="E446" s="28" t="n">
        <f aca="false">C446-C445</f>
        <v>-0.329999999999998</v>
      </c>
      <c r="F446" s="29" t="n">
        <f aca="false">Inputs!$B$5*B446+Inputs!$B$6*C446</f>
        <v>1400000</v>
      </c>
      <c r="G446" s="29" t="n">
        <f aca="false">Inputs!$B$5*D446</f>
        <v>-23000</v>
      </c>
      <c r="H446" s="29" t="n">
        <f aca="false">Inputs!$B$6*E446</f>
        <v>16499.9999999999</v>
      </c>
      <c r="I446" s="29" t="n">
        <f aca="false">G446+H446</f>
        <v>-6500.00000000013</v>
      </c>
      <c r="J446" s="29" t="n">
        <f aca="false">J445+I446</f>
        <v>41499.9999999997</v>
      </c>
    </row>
    <row r="447" customFormat="false" ht="15" hidden="false" customHeight="false" outlineLevel="0" collapsed="false">
      <c r="A447" s="26" t="n">
        <v>37466</v>
      </c>
      <c r="B447" s="27" t="n">
        <v>26.54</v>
      </c>
      <c r="C447" s="27" t="n">
        <v>25.2</v>
      </c>
      <c r="D447" s="28" t="n">
        <f aca="false">B447-B446</f>
        <v>-0.0100000000000016</v>
      </c>
      <c r="E447" s="28" t="n">
        <f aca="false">C447-C446</f>
        <v>0.0999999999999979</v>
      </c>
      <c r="F447" s="29" t="n">
        <f aca="false">Inputs!$B$5*B447+Inputs!$B$6*C447</f>
        <v>1394000</v>
      </c>
      <c r="G447" s="29" t="n">
        <f aca="false">Inputs!$B$5*D447</f>
        <v>-1000.00000000016</v>
      </c>
      <c r="H447" s="29" t="n">
        <f aca="false">Inputs!$B$6*E447</f>
        <v>-4999.99999999989</v>
      </c>
      <c r="I447" s="29" t="n">
        <f aca="false">G447+H447</f>
        <v>-6000.00000000005</v>
      </c>
      <c r="J447" s="29" t="n">
        <f aca="false">J446+I447</f>
        <v>35499.9999999997</v>
      </c>
    </row>
    <row r="448" customFormat="false" ht="15" hidden="false" customHeight="false" outlineLevel="0" collapsed="false">
      <c r="A448" s="26" t="n">
        <v>37467</v>
      </c>
      <c r="B448" s="27" t="n">
        <v>27.43</v>
      </c>
      <c r="C448" s="27" t="n">
        <v>25.95</v>
      </c>
      <c r="D448" s="28" t="n">
        <f aca="false">B448-B447</f>
        <v>0.890000000000001</v>
      </c>
      <c r="E448" s="28" t="n">
        <f aca="false">C448-C447</f>
        <v>0.75</v>
      </c>
      <c r="F448" s="29" t="n">
        <f aca="false">Inputs!$B$5*B448+Inputs!$B$6*C448</f>
        <v>1445500</v>
      </c>
      <c r="G448" s="29" t="n">
        <f aca="false">Inputs!$B$5*D448</f>
        <v>89000.0000000001</v>
      </c>
      <c r="H448" s="29" t="n">
        <f aca="false">Inputs!$B$6*E448</f>
        <v>-37500</v>
      </c>
      <c r="I448" s="29" t="n">
        <f aca="false">G448+H448</f>
        <v>51500.0000000001</v>
      </c>
      <c r="J448" s="29" t="n">
        <f aca="false">J447+I448</f>
        <v>86999.9999999997</v>
      </c>
    </row>
    <row r="449" customFormat="false" ht="15" hidden="false" customHeight="false" outlineLevel="0" collapsed="false">
      <c r="A449" s="26" t="n">
        <v>37468</v>
      </c>
      <c r="B449" s="27" t="n">
        <v>27.02</v>
      </c>
      <c r="C449" s="27" t="n">
        <v>26.28</v>
      </c>
      <c r="D449" s="28" t="n">
        <f aca="false">B449-B448</f>
        <v>-0.41</v>
      </c>
      <c r="E449" s="28" t="n">
        <f aca="false">C449-C448</f>
        <v>0.330000000000002</v>
      </c>
      <c r="F449" s="29" t="n">
        <f aca="false">Inputs!$B$5*B449+Inputs!$B$6*C449</f>
        <v>1388000</v>
      </c>
      <c r="G449" s="29" t="n">
        <f aca="false">Inputs!$B$5*D449</f>
        <v>-41000</v>
      </c>
      <c r="H449" s="29" t="n">
        <f aca="false">Inputs!$B$6*E449</f>
        <v>-16500.0000000001</v>
      </c>
      <c r="I449" s="29" t="n">
        <f aca="false">G449+H449</f>
        <v>-57500.0000000001</v>
      </c>
      <c r="J449" s="29" t="n">
        <f aca="false">J448+I449</f>
        <v>29499.9999999996</v>
      </c>
    </row>
    <row r="450" customFormat="false" ht="15" hidden="false" customHeight="false" outlineLevel="0" collapsed="false">
      <c r="A450" s="26" t="n">
        <v>37469</v>
      </c>
      <c r="B450" s="27" t="n">
        <v>26.51</v>
      </c>
      <c r="C450" s="27" t="n">
        <v>25.79</v>
      </c>
      <c r="D450" s="28" t="n">
        <f aca="false">B450-B449</f>
        <v>-0.509999999999998</v>
      </c>
      <c r="E450" s="28" t="n">
        <f aca="false">C450-C449</f>
        <v>-0.490000000000002</v>
      </c>
      <c r="F450" s="29" t="n">
        <f aca="false">Inputs!$B$5*B450+Inputs!$B$6*C450</f>
        <v>1361500</v>
      </c>
      <c r="G450" s="29" t="n">
        <f aca="false">Inputs!$B$5*D450</f>
        <v>-50999.9999999998</v>
      </c>
      <c r="H450" s="29" t="n">
        <f aca="false">Inputs!$B$6*E450</f>
        <v>24500.0000000001</v>
      </c>
      <c r="I450" s="29" t="n">
        <f aca="false">G450+H450</f>
        <v>-26499.9999999997</v>
      </c>
      <c r="J450" s="29" t="n">
        <f aca="false">J449+I450</f>
        <v>2999.99999999993</v>
      </c>
    </row>
    <row r="451" customFormat="false" ht="15" hidden="false" customHeight="false" outlineLevel="0" collapsed="false">
      <c r="A451" s="26" t="n">
        <v>37470</v>
      </c>
      <c r="B451" s="27" t="n">
        <v>26.87</v>
      </c>
      <c r="C451" s="27" t="n">
        <v>25.17</v>
      </c>
      <c r="D451" s="28" t="n">
        <f aca="false">B451-B450</f>
        <v>0.359999999999999</v>
      </c>
      <c r="E451" s="28" t="n">
        <f aca="false">C451-C450</f>
        <v>-0.619999999999997</v>
      </c>
      <c r="F451" s="29" t="n">
        <f aca="false">Inputs!$B$5*B451+Inputs!$B$6*C451</f>
        <v>1428500</v>
      </c>
      <c r="G451" s="29" t="n">
        <f aca="false">Inputs!$B$5*D451</f>
        <v>35999.9999999999</v>
      </c>
      <c r="H451" s="29" t="n">
        <f aca="false">Inputs!$B$6*E451</f>
        <v>30999.9999999999</v>
      </c>
      <c r="I451" s="29" t="n">
        <f aca="false">G451+H451</f>
        <v>66999.9999999998</v>
      </c>
      <c r="J451" s="29" t="n">
        <f aca="false">J450+I451</f>
        <v>69999.9999999997</v>
      </c>
    </row>
    <row r="452" customFormat="false" ht="15" hidden="false" customHeight="false" outlineLevel="0" collapsed="false">
      <c r="A452" s="26" t="n">
        <v>37474</v>
      </c>
      <c r="B452" s="27" t="n">
        <v>27.18</v>
      </c>
      <c r="C452" s="27" t="n">
        <v>25.69</v>
      </c>
      <c r="D452" s="28" t="n">
        <f aca="false">B452-B451</f>
        <v>0.309999999999999</v>
      </c>
      <c r="E452" s="28" t="n">
        <f aca="false">C452-C451</f>
        <v>0.52</v>
      </c>
      <c r="F452" s="29" t="n">
        <f aca="false">Inputs!$B$5*B452+Inputs!$B$6*C452</f>
        <v>1433500</v>
      </c>
      <c r="G452" s="29" t="n">
        <f aca="false">Inputs!$B$5*D452</f>
        <v>30999.9999999999</v>
      </c>
      <c r="H452" s="29" t="n">
        <f aca="false">Inputs!$B$6*E452</f>
        <v>-26000</v>
      </c>
      <c r="I452" s="29" t="n">
        <f aca="false">G452+H452</f>
        <v>4999.99999999989</v>
      </c>
      <c r="J452" s="29" t="n">
        <f aca="false">J451+I452</f>
        <v>74999.9999999996</v>
      </c>
    </row>
    <row r="453" customFormat="false" ht="15" hidden="false" customHeight="false" outlineLevel="0" collapsed="false">
      <c r="A453" s="26" t="n">
        <v>37475</v>
      </c>
      <c r="B453" s="27" t="n">
        <v>26.58</v>
      </c>
      <c r="C453" s="27" t="n">
        <v>25.7</v>
      </c>
      <c r="D453" s="28" t="n">
        <f aca="false">B453-B452</f>
        <v>-0.600000000000001</v>
      </c>
      <c r="E453" s="28" t="n">
        <f aca="false">C453-C452</f>
        <v>0.00999999999999801</v>
      </c>
      <c r="F453" s="29" t="n">
        <f aca="false">Inputs!$B$5*B453+Inputs!$B$6*C453</f>
        <v>1373000</v>
      </c>
      <c r="G453" s="29" t="n">
        <f aca="false">Inputs!$B$5*D453</f>
        <v>-60000.0000000001</v>
      </c>
      <c r="H453" s="29" t="n">
        <f aca="false">Inputs!$B$6*E453</f>
        <v>-499.999999999901</v>
      </c>
      <c r="I453" s="29" t="n">
        <f aca="false">G453+H453</f>
        <v>-60500</v>
      </c>
      <c r="J453" s="29" t="n">
        <f aca="false">J452+I453</f>
        <v>14499.9999999996</v>
      </c>
    </row>
    <row r="454" customFormat="false" ht="15" hidden="false" customHeight="false" outlineLevel="0" collapsed="false">
      <c r="A454" s="26" t="n">
        <v>37476</v>
      </c>
      <c r="B454" s="27" t="n">
        <v>26.67</v>
      </c>
      <c r="C454" s="27" t="n">
        <v>25.51</v>
      </c>
      <c r="D454" s="28" t="n">
        <f aca="false">B454-B453</f>
        <v>0.0900000000000034</v>
      </c>
      <c r="E454" s="28" t="n">
        <f aca="false">C454-C453</f>
        <v>-0.189999999999998</v>
      </c>
      <c r="F454" s="29" t="n">
        <f aca="false">Inputs!$B$5*B454+Inputs!$B$6*C454</f>
        <v>1391500</v>
      </c>
      <c r="G454" s="29" t="n">
        <f aca="false">Inputs!$B$5*D454</f>
        <v>9000.00000000034</v>
      </c>
      <c r="H454" s="29" t="n">
        <f aca="false">Inputs!$B$6*E454</f>
        <v>9499.99999999989</v>
      </c>
      <c r="I454" s="29" t="n">
        <f aca="false">G454+H454</f>
        <v>18500.0000000002</v>
      </c>
      <c r="J454" s="29" t="n">
        <f aca="false">J453+I454</f>
        <v>32999.9999999998</v>
      </c>
    </row>
    <row r="455" customFormat="false" ht="15" hidden="false" customHeight="false" outlineLevel="0" collapsed="false">
      <c r="A455" s="26" t="n">
        <v>37477</v>
      </c>
      <c r="B455" s="27" t="n">
        <v>26.87</v>
      </c>
      <c r="C455" s="27" t="n">
        <v>25.49</v>
      </c>
      <c r="D455" s="28" t="n">
        <f aca="false">B455-B454</f>
        <v>0.199999999999999</v>
      </c>
      <c r="E455" s="28" t="n">
        <f aca="false">C455-C454</f>
        <v>-0.0200000000000031</v>
      </c>
      <c r="F455" s="29" t="n">
        <f aca="false">Inputs!$B$5*B455+Inputs!$B$6*C455</f>
        <v>1412500</v>
      </c>
      <c r="G455" s="29" t="n">
        <f aca="false">Inputs!$B$5*D455</f>
        <v>19999.9999999999</v>
      </c>
      <c r="H455" s="29" t="n">
        <f aca="false">Inputs!$B$6*E455</f>
        <v>1000.00000000016</v>
      </c>
      <c r="I455" s="29" t="n">
        <f aca="false">G455+H455</f>
        <v>21000.0000000001</v>
      </c>
      <c r="J455" s="29" t="n">
        <f aca="false">J454+I455</f>
        <v>53999.9999999999</v>
      </c>
    </row>
    <row r="456" customFormat="false" ht="15" hidden="false" customHeight="false" outlineLevel="0" collapsed="false">
      <c r="A456" s="26" t="n">
        <v>37480</v>
      </c>
      <c r="B456" s="27" t="n">
        <v>27.84</v>
      </c>
      <c r="C456" s="27" t="n">
        <v>25.63</v>
      </c>
      <c r="D456" s="28" t="n">
        <f aca="false">B456-B455</f>
        <v>0.969999999999999</v>
      </c>
      <c r="E456" s="28" t="n">
        <f aca="false">C456-C455</f>
        <v>0.140000000000001</v>
      </c>
      <c r="F456" s="29" t="n">
        <f aca="false">Inputs!$B$5*B456+Inputs!$B$6*C456</f>
        <v>1502500</v>
      </c>
      <c r="G456" s="29" t="n">
        <f aca="false">Inputs!$B$5*D456</f>
        <v>96999.9999999999</v>
      </c>
      <c r="H456" s="29" t="n">
        <f aca="false">Inputs!$B$6*E456</f>
        <v>-7000.00000000003</v>
      </c>
      <c r="I456" s="29" t="n">
        <f aca="false">G456+H456</f>
        <v>89999.9999999999</v>
      </c>
      <c r="J456" s="29" t="n">
        <f aca="false">J455+I456</f>
        <v>144000</v>
      </c>
    </row>
    <row r="457" customFormat="false" ht="15" hidden="false" customHeight="false" outlineLevel="0" collapsed="false">
      <c r="A457" s="26" t="n">
        <v>37481</v>
      </c>
      <c r="B457" s="27" t="n">
        <v>28.35</v>
      </c>
      <c r="C457" s="27" t="n">
        <v>26.11</v>
      </c>
      <c r="D457" s="28" t="n">
        <f aca="false">B457-B456</f>
        <v>0.510000000000002</v>
      </c>
      <c r="E457" s="28" t="n">
        <f aca="false">C457-C456</f>
        <v>0.48</v>
      </c>
      <c r="F457" s="29" t="n">
        <f aca="false">Inputs!$B$5*B457+Inputs!$B$6*C457</f>
        <v>1529500</v>
      </c>
      <c r="G457" s="29" t="n">
        <f aca="false">Inputs!$B$5*D457</f>
        <v>51000.0000000002</v>
      </c>
      <c r="H457" s="29" t="n">
        <f aca="false">Inputs!$B$6*E457</f>
        <v>-24000</v>
      </c>
      <c r="I457" s="29" t="n">
        <f aca="false">G457+H457</f>
        <v>27000.0000000001</v>
      </c>
      <c r="J457" s="29" t="n">
        <f aca="false">J456+I457</f>
        <v>171000</v>
      </c>
    </row>
    <row r="458" customFormat="false" ht="15" hidden="false" customHeight="false" outlineLevel="0" collapsed="false">
      <c r="A458" s="26" t="n">
        <v>37482</v>
      </c>
      <c r="B458" s="27" t="n">
        <v>28.19</v>
      </c>
      <c r="C458" s="27" t="n">
        <v>26.47</v>
      </c>
      <c r="D458" s="28" t="n">
        <f aca="false">B458-B457</f>
        <v>-0.16</v>
      </c>
      <c r="E458" s="28" t="n">
        <f aca="false">C458-C457</f>
        <v>0.359999999999999</v>
      </c>
      <c r="F458" s="29" t="n">
        <f aca="false">Inputs!$B$5*B458+Inputs!$B$6*C458</f>
        <v>1495500</v>
      </c>
      <c r="G458" s="29" t="n">
        <f aca="false">Inputs!$B$5*D458</f>
        <v>-16000</v>
      </c>
      <c r="H458" s="29" t="n">
        <f aca="false">Inputs!$B$6*E458</f>
        <v>-18000</v>
      </c>
      <c r="I458" s="29" t="n">
        <f aca="false">G458+H458</f>
        <v>-34000</v>
      </c>
      <c r="J458" s="29" t="n">
        <f aca="false">J457+I458</f>
        <v>137000</v>
      </c>
    </row>
    <row r="459" customFormat="false" ht="15" hidden="false" customHeight="false" outlineLevel="0" collapsed="false">
      <c r="A459" s="26" t="n">
        <v>37483</v>
      </c>
      <c r="B459" s="27" t="n">
        <v>28.99</v>
      </c>
      <c r="C459" s="27" t="n">
        <v>26.66</v>
      </c>
      <c r="D459" s="28" t="n">
        <f aca="false">B459-B458</f>
        <v>0.799999999999997</v>
      </c>
      <c r="E459" s="28" t="n">
        <f aca="false">C459-C458</f>
        <v>0.190000000000001</v>
      </c>
      <c r="F459" s="29" t="n">
        <f aca="false">Inputs!$B$5*B459+Inputs!$B$6*C459</f>
        <v>1566000</v>
      </c>
      <c r="G459" s="29" t="n">
        <f aca="false">Inputs!$B$5*D459</f>
        <v>79999.9999999997</v>
      </c>
      <c r="H459" s="29" t="n">
        <f aca="false">Inputs!$B$6*E459</f>
        <v>-9500.00000000006</v>
      </c>
      <c r="I459" s="29" t="n">
        <f aca="false">G459+H459</f>
        <v>70499.9999999997</v>
      </c>
      <c r="J459" s="29" t="n">
        <f aca="false">J458+I459</f>
        <v>207500</v>
      </c>
    </row>
    <row r="460" customFormat="false" ht="15" hidden="false" customHeight="false" outlineLevel="0" collapsed="false">
      <c r="A460" s="26" t="n">
        <v>37484</v>
      </c>
      <c r="B460" s="27" t="n">
        <v>29.24</v>
      </c>
      <c r="C460" s="27" t="n">
        <v>27.33</v>
      </c>
      <c r="D460" s="28" t="n">
        <f aca="false">B460-B459</f>
        <v>0.25</v>
      </c>
      <c r="E460" s="28" t="n">
        <f aca="false">C460-C459</f>
        <v>0.669999999999998</v>
      </c>
      <c r="F460" s="29" t="n">
        <f aca="false">Inputs!$B$5*B460+Inputs!$B$6*C460</f>
        <v>1557500</v>
      </c>
      <c r="G460" s="29" t="n">
        <f aca="false">Inputs!$B$5*D460</f>
        <v>25000</v>
      </c>
      <c r="H460" s="29" t="n">
        <f aca="false">Inputs!$B$6*E460</f>
        <v>-33499.9999999999</v>
      </c>
      <c r="I460" s="29" t="n">
        <f aca="false">G460+H460</f>
        <v>-8499.99999999991</v>
      </c>
      <c r="J460" s="29" t="n">
        <f aca="false">J459+I460</f>
        <v>199000</v>
      </c>
    </row>
    <row r="461" customFormat="false" ht="15" hidden="false" customHeight="false" outlineLevel="0" collapsed="false">
      <c r="A461" s="26" t="n">
        <v>37487</v>
      </c>
      <c r="B461" s="27" t="n">
        <v>29.86</v>
      </c>
      <c r="C461" s="27" t="n">
        <v>27.44</v>
      </c>
      <c r="D461" s="28" t="n">
        <f aca="false">B461-B460</f>
        <v>0.620000000000001</v>
      </c>
      <c r="E461" s="28" t="n">
        <f aca="false">C461-C460</f>
        <v>0.110000000000003</v>
      </c>
      <c r="F461" s="29" t="n">
        <f aca="false">Inputs!$B$5*B461+Inputs!$B$6*C461</f>
        <v>1614000</v>
      </c>
      <c r="G461" s="29" t="n">
        <f aca="false">Inputs!$B$5*D461</f>
        <v>62000.0000000001</v>
      </c>
      <c r="H461" s="29" t="n">
        <f aca="false">Inputs!$B$6*E461</f>
        <v>-5500.00000000015</v>
      </c>
      <c r="I461" s="29" t="n">
        <f aca="false">G461+H461</f>
        <v>56500</v>
      </c>
      <c r="J461" s="29" t="n">
        <f aca="false">J460+I461</f>
        <v>255500</v>
      </c>
    </row>
    <row r="462" customFormat="false" ht="15" hidden="false" customHeight="false" outlineLevel="0" collapsed="false">
      <c r="A462" s="26" t="n">
        <v>37489</v>
      </c>
      <c r="B462" s="27" t="n">
        <v>30.37</v>
      </c>
      <c r="C462" s="27" t="n">
        <v>27.53</v>
      </c>
      <c r="D462" s="28" t="n">
        <f aca="false">B462-B461</f>
        <v>0.510000000000002</v>
      </c>
      <c r="E462" s="28" t="n">
        <f aca="false">C462-C461</f>
        <v>0.0899999999999999</v>
      </c>
      <c r="F462" s="29" t="n">
        <f aca="false">Inputs!$B$5*B462+Inputs!$B$6*C462</f>
        <v>1660500</v>
      </c>
      <c r="G462" s="29" t="n">
        <f aca="false">Inputs!$B$5*D462</f>
        <v>51000.0000000002</v>
      </c>
      <c r="H462" s="29" t="n">
        <f aca="false">Inputs!$B$6*E462</f>
        <v>-4499.99999999999</v>
      </c>
      <c r="I462" s="29" t="n">
        <f aca="false">G462+H462</f>
        <v>46500.0000000002</v>
      </c>
      <c r="J462" s="29" t="n">
        <f aca="false">J461+I462</f>
        <v>302000</v>
      </c>
    </row>
    <row r="463" customFormat="false" ht="15" hidden="false" customHeight="false" outlineLevel="0" collapsed="false">
      <c r="A463" s="26" t="n">
        <v>37490</v>
      </c>
      <c r="B463" s="27" t="n">
        <v>30.11</v>
      </c>
      <c r="C463" s="27" t="n">
        <v>27.81</v>
      </c>
      <c r="D463" s="28" t="n">
        <f aca="false">B463-B462</f>
        <v>-0.260000000000002</v>
      </c>
      <c r="E463" s="28" t="n">
        <f aca="false">C463-C462</f>
        <v>0.279999999999998</v>
      </c>
      <c r="F463" s="29" t="n">
        <f aca="false">Inputs!$B$5*B463+Inputs!$B$6*C463</f>
        <v>1620500</v>
      </c>
      <c r="G463" s="29" t="n">
        <f aca="false">Inputs!$B$5*D463</f>
        <v>-26000.0000000002</v>
      </c>
      <c r="H463" s="29" t="n">
        <f aca="false">Inputs!$B$6*E463</f>
        <v>-13999.9999999999</v>
      </c>
      <c r="I463" s="29" t="n">
        <f aca="false">G463+H463</f>
        <v>-40000</v>
      </c>
      <c r="J463" s="29" t="n">
        <f aca="false">J462+I463</f>
        <v>262000</v>
      </c>
    </row>
    <row r="464" customFormat="false" ht="15" hidden="false" customHeight="false" outlineLevel="0" collapsed="false">
      <c r="A464" s="26" t="n">
        <v>37494</v>
      </c>
      <c r="B464" s="27" t="n">
        <v>29.23</v>
      </c>
      <c r="C464" s="27" t="n">
        <v>27.56</v>
      </c>
      <c r="D464" s="28" t="n">
        <f aca="false">B464-B463</f>
        <v>-0.879999999999999</v>
      </c>
      <c r="E464" s="28" t="n">
        <f aca="false">C464-C463</f>
        <v>-0.25</v>
      </c>
      <c r="F464" s="29" t="n">
        <f aca="false">Inputs!$B$5*B464+Inputs!$B$6*C464</f>
        <v>1545000</v>
      </c>
      <c r="G464" s="29" t="n">
        <f aca="false">Inputs!$B$5*D464</f>
        <v>-87999.9999999999</v>
      </c>
      <c r="H464" s="29" t="n">
        <f aca="false">Inputs!$B$6*E464</f>
        <v>12500</v>
      </c>
      <c r="I464" s="29" t="n">
        <f aca="false">G464+H464</f>
        <v>-75499.9999999999</v>
      </c>
      <c r="J464" s="29" t="n">
        <f aca="false">J463+I464</f>
        <v>186500</v>
      </c>
    </row>
    <row r="465" customFormat="false" ht="15" hidden="false" customHeight="false" outlineLevel="0" collapsed="false">
      <c r="A465" s="26" t="n">
        <v>37496</v>
      </c>
      <c r="B465" s="27" t="n">
        <v>28.31</v>
      </c>
      <c r="C465" s="27" t="n">
        <v>27.54</v>
      </c>
      <c r="D465" s="28" t="n">
        <f aca="false">B465-B464</f>
        <v>-0.920000000000002</v>
      </c>
      <c r="E465" s="28" t="n">
        <f aca="false">C465-C464</f>
        <v>-0.0199999999999996</v>
      </c>
      <c r="F465" s="29" t="n">
        <f aca="false">Inputs!$B$5*B465+Inputs!$B$6*C465</f>
        <v>1454000</v>
      </c>
      <c r="G465" s="29" t="n">
        <f aca="false">Inputs!$B$5*D465</f>
        <v>-92000.0000000002</v>
      </c>
      <c r="H465" s="29" t="n">
        <f aca="false">Inputs!$B$6*E465</f>
        <v>999.999999999979</v>
      </c>
      <c r="I465" s="29" t="n">
        <f aca="false">G465+H465</f>
        <v>-91000.0000000002</v>
      </c>
      <c r="J465" s="29" t="n">
        <f aca="false">J464+I465</f>
        <v>95499.9999999996</v>
      </c>
    </row>
    <row r="466" customFormat="false" ht="15" hidden="false" customHeight="false" outlineLevel="0" collapsed="false">
      <c r="A466" s="26" t="n">
        <v>37497</v>
      </c>
      <c r="B466" s="27" t="n">
        <v>28.83</v>
      </c>
      <c r="C466" s="27" t="n">
        <v>27.11</v>
      </c>
      <c r="D466" s="28" t="n">
        <f aca="false">B466-B465</f>
        <v>0.52</v>
      </c>
      <c r="E466" s="28" t="n">
        <f aca="false">C466-C465</f>
        <v>-0.43</v>
      </c>
      <c r="F466" s="29" t="n">
        <f aca="false">Inputs!$B$5*B466+Inputs!$B$6*C466</f>
        <v>1527500</v>
      </c>
      <c r="G466" s="29" t="n">
        <f aca="false">Inputs!$B$5*D466</f>
        <v>52000</v>
      </c>
      <c r="H466" s="29" t="n">
        <f aca="false">Inputs!$B$6*E466</f>
        <v>21500</v>
      </c>
      <c r="I466" s="29" t="n">
        <f aca="false">G466+H466</f>
        <v>73499.9999999999</v>
      </c>
      <c r="J466" s="29" t="n">
        <f aca="false">J465+I466</f>
        <v>169000</v>
      </c>
    </row>
    <row r="467" customFormat="false" ht="15" hidden="false" customHeight="false" outlineLevel="0" collapsed="false">
      <c r="A467" s="26" t="n">
        <v>37502</v>
      </c>
      <c r="B467" s="27" t="n">
        <v>27.76</v>
      </c>
      <c r="C467" s="27" t="n">
        <v>26.58</v>
      </c>
      <c r="D467" s="28" t="n">
        <f aca="false">B467-B466</f>
        <v>-1.07</v>
      </c>
      <c r="E467" s="28" t="n">
        <f aca="false">C467-C466</f>
        <v>-0.530000000000001</v>
      </c>
      <c r="F467" s="29" t="n">
        <f aca="false">Inputs!$B$5*B467+Inputs!$B$6*C467</f>
        <v>1447000</v>
      </c>
      <c r="G467" s="29" t="n">
        <f aca="false">Inputs!$B$5*D467</f>
        <v>-107000</v>
      </c>
      <c r="H467" s="29" t="n">
        <f aca="false">Inputs!$B$6*E467</f>
        <v>26500.0000000001</v>
      </c>
      <c r="I467" s="29" t="n">
        <f aca="false">G467+H467</f>
        <v>-80499.9999999996</v>
      </c>
      <c r="J467" s="29" t="n">
        <f aca="false">J466+I467</f>
        <v>88500</v>
      </c>
    </row>
    <row r="468" customFormat="false" ht="15" hidden="false" customHeight="false" outlineLevel="0" collapsed="false">
      <c r="A468" s="26" t="n">
        <v>37503</v>
      </c>
      <c r="B468" s="27" t="n">
        <v>28.28</v>
      </c>
      <c r="C468" s="27" t="n">
        <v>27.31</v>
      </c>
      <c r="D468" s="28" t="n">
        <f aca="false">B468-B467</f>
        <v>0.52</v>
      </c>
      <c r="E468" s="28" t="n">
        <f aca="false">C468-C467</f>
        <v>0.73</v>
      </c>
      <c r="F468" s="29" t="n">
        <f aca="false">Inputs!$B$5*B468+Inputs!$B$6*C468</f>
        <v>1462500</v>
      </c>
      <c r="G468" s="29" t="n">
        <f aca="false">Inputs!$B$5*D468</f>
        <v>52000</v>
      </c>
      <c r="H468" s="29" t="n">
        <f aca="false">Inputs!$B$6*E468</f>
        <v>-36500</v>
      </c>
      <c r="I468" s="29" t="n">
        <f aca="false">G468+H468</f>
        <v>15499.9999999999</v>
      </c>
      <c r="J468" s="29" t="n">
        <f aca="false">J467+I468</f>
        <v>104000</v>
      </c>
    </row>
    <row r="469" customFormat="false" ht="15" hidden="false" customHeight="false" outlineLevel="0" collapsed="false">
      <c r="A469" s="26" t="n">
        <v>37504</v>
      </c>
      <c r="B469" s="27" t="n">
        <v>29.06</v>
      </c>
      <c r="C469" s="27" t="n">
        <v>27.54</v>
      </c>
      <c r="D469" s="28" t="n">
        <f aca="false">B469-B468</f>
        <v>0.779999999999998</v>
      </c>
      <c r="E469" s="28" t="n">
        <f aca="false">C469-C468</f>
        <v>0.23</v>
      </c>
      <c r="F469" s="29" t="n">
        <f aca="false">Inputs!$B$5*B469+Inputs!$B$6*C469</f>
        <v>1529000</v>
      </c>
      <c r="G469" s="29" t="n">
        <f aca="false">Inputs!$B$5*D469</f>
        <v>77999.9999999998</v>
      </c>
      <c r="H469" s="29" t="n">
        <f aca="false">Inputs!$B$6*E469</f>
        <v>-11500</v>
      </c>
      <c r="I469" s="29" t="n">
        <f aca="false">G469+H469</f>
        <v>66499.9999999997</v>
      </c>
      <c r="J469" s="29" t="n">
        <f aca="false">J468+I469</f>
        <v>170500</v>
      </c>
    </row>
    <row r="470" customFormat="false" ht="15" hidden="false" customHeight="false" outlineLevel="0" collapsed="false">
      <c r="A470" s="26" t="n">
        <v>37509</v>
      </c>
      <c r="B470" s="27" t="n">
        <v>29.62</v>
      </c>
      <c r="C470" s="27" t="n">
        <v>28.92</v>
      </c>
      <c r="D470" s="28" t="n">
        <f aca="false">B470-B469</f>
        <v>0.560000000000002</v>
      </c>
      <c r="E470" s="28" t="n">
        <f aca="false">C470-C469</f>
        <v>1.38</v>
      </c>
      <c r="F470" s="29" t="n">
        <f aca="false">Inputs!$B$5*B470+Inputs!$B$6*C470</f>
        <v>1516000</v>
      </c>
      <c r="G470" s="29" t="n">
        <f aca="false">Inputs!$B$5*D470</f>
        <v>56000.0000000002</v>
      </c>
      <c r="H470" s="29" t="n">
        <f aca="false">Inputs!$B$6*E470</f>
        <v>-69000.0000000001</v>
      </c>
      <c r="I470" s="29" t="n">
        <f aca="false">G470+H470</f>
        <v>-12999.9999999999</v>
      </c>
      <c r="J470" s="29" t="n">
        <f aca="false">J469+I470</f>
        <v>157500</v>
      </c>
    </row>
    <row r="471" customFormat="false" ht="15" hidden="false" customHeight="false" outlineLevel="0" collapsed="false">
      <c r="A471" s="26" t="n">
        <v>37510</v>
      </c>
      <c r="B471" s="27" t="n">
        <v>29.77</v>
      </c>
      <c r="C471" s="27" t="n">
        <v>28.68</v>
      </c>
      <c r="D471" s="28" t="n">
        <f aca="false">B471-B470</f>
        <v>0.149999999999999</v>
      </c>
      <c r="E471" s="28" t="n">
        <f aca="false">C471-C470</f>
        <v>-0.240000000000002</v>
      </c>
      <c r="F471" s="29" t="n">
        <f aca="false">Inputs!$B$5*B471+Inputs!$B$6*C471</f>
        <v>1543000</v>
      </c>
      <c r="G471" s="29" t="n">
        <f aca="false">Inputs!$B$5*D471</f>
        <v>14999.9999999999</v>
      </c>
      <c r="H471" s="29" t="n">
        <f aca="false">Inputs!$B$6*E471</f>
        <v>12000.0000000001</v>
      </c>
      <c r="I471" s="29" t="n">
        <f aca="false">G471+H471</f>
        <v>27000</v>
      </c>
      <c r="J471" s="29" t="n">
        <f aca="false">J470+I471</f>
        <v>184500</v>
      </c>
    </row>
    <row r="472" customFormat="false" ht="15" hidden="false" customHeight="false" outlineLevel="0" collapsed="false">
      <c r="A472" s="26" t="n">
        <v>37511</v>
      </c>
      <c r="B472" s="27" t="n">
        <v>28.95</v>
      </c>
      <c r="C472" s="27" t="n">
        <v>27.76</v>
      </c>
      <c r="D472" s="28" t="n">
        <f aca="false">B472-B471</f>
        <v>-0.82</v>
      </c>
      <c r="E472" s="28" t="n">
        <f aca="false">C472-C471</f>
        <v>-0.919999999999998</v>
      </c>
      <c r="F472" s="29" t="n">
        <f aca="false">Inputs!$B$5*B472+Inputs!$B$6*C472</f>
        <v>1507000</v>
      </c>
      <c r="G472" s="29" t="n">
        <f aca="false">Inputs!$B$5*D472</f>
        <v>-82000</v>
      </c>
      <c r="H472" s="29" t="n">
        <f aca="false">Inputs!$B$6*E472</f>
        <v>45999.9999999999</v>
      </c>
      <c r="I472" s="29" t="n">
        <f aca="false">G472+H472</f>
        <v>-36000.0000000001</v>
      </c>
      <c r="J472" s="29" t="n">
        <f aca="false">J471+I472</f>
        <v>148500</v>
      </c>
    </row>
    <row r="473" customFormat="false" ht="15" hidden="false" customHeight="false" outlineLevel="0" collapsed="false">
      <c r="A473" s="26" t="n">
        <v>37512</v>
      </c>
      <c r="B473" s="27" t="n">
        <v>29.83</v>
      </c>
      <c r="C473" s="27" t="n">
        <v>28.53</v>
      </c>
      <c r="D473" s="28" t="n">
        <f aca="false">B473-B472</f>
        <v>0.879999999999999</v>
      </c>
      <c r="E473" s="28" t="n">
        <f aca="false">C473-C472</f>
        <v>0.77</v>
      </c>
      <c r="F473" s="29" t="n">
        <f aca="false">Inputs!$B$5*B473+Inputs!$B$6*C473</f>
        <v>1556500</v>
      </c>
      <c r="G473" s="29" t="n">
        <f aca="false">Inputs!$B$5*D473</f>
        <v>87999.9999999999</v>
      </c>
      <c r="H473" s="29" t="n">
        <f aca="false">Inputs!$B$6*E473</f>
        <v>-38500</v>
      </c>
      <c r="I473" s="29" t="n">
        <f aca="false">G473+H473</f>
        <v>49499.9999999999</v>
      </c>
      <c r="J473" s="29" t="n">
        <f aca="false">J472+I473</f>
        <v>198000</v>
      </c>
    </row>
    <row r="474" customFormat="false" ht="15" hidden="false" customHeight="false" outlineLevel="0" collapsed="false">
      <c r="A474" s="26" t="n">
        <v>37516</v>
      </c>
      <c r="B474" s="27" t="n">
        <v>29.08</v>
      </c>
      <c r="C474" s="27" t="n">
        <v>27.76</v>
      </c>
      <c r="D474" s="28" t="n">
        <f aca="false">B474-B473</f>
        <v>-0.75</v>
      </c>
      <c r="E474" s="28" t="n">
        <f aca="false">C474-C473</f>
        <v>-0.77</v>
      </c>
      <c r="F474" s="29" t="n">
        <f aca="false">Inputs!$B$5*B474+Inputs!$B$6*C474</f>
        <v>1520000</v>
      </c>
      <c r="G474" s="29" t="n">
        <f aca="false">Inputs!$B$5*D474</f>
        <v>-75000</v>
      </c>
      <c r="H474" s="29" t="n">
        <f aca="false">Inputs!$B$6*E474</f>
        <v>38500</v>
      </c>
      <c r="I474" s="29" t="n">
        <f aca="false">G474+H474</f>
        <v>-36500</v>
      </c>
      <c r="J474" s="29" t="n">
        <f aca="false">J473+I474</f>
        <v>161499.999999999</v>
      </c>
    </row>
    <row r="475" customFormat="false" ht="15" hidden="false" customHeight="false" outlineLevel="0" collapsed="false">
      <c r="A475" s="26" t="n">
        <v>37517</v>
      </c>
      <c r="B475" s="27" t="n">
        <v>29.57</v>
      </c>
      <c r="C475" s="27" t="n">
        <v>28.41</v>
      </c>
      <c r="D475" s="28" t="n">
        <f aca="false">B475-B474</f>
        <v>0.490000000000002</v>
      </c>
      <c r="E475" s="28" t="n">
        <f aca="false">C475-C474</f>
        <v>0.649999999999999</v>
      </c>
      <c r="F475" s="29" t="n">
        <f aca="false">Inputs!$B$5*B475+Inputs!$B$6*C475</f>
        <v>1536500</v>
      </c>
      <c r="G475" s="29" t="n">
        <f aca="false">Inputs!$B$5*D475</f>
        <v>49000.0000000002</v>
      </c>
      <c r="H475" s="29" t="n">
        <f aca="false">Inputs!$B$6*E475</f>
        <v>-32499.9999999999</v>
      </c>
      <c r="I475" s="29" t="n">
        <f aca="false">G475+H475</f>
        <v>16500.0000000003</v>
      </c>
      <c r="J475" s="29" t="n">
        <f aca="false">J474+I475</f>
        <v>178000</v>
      </c>
    </row>
    <row r="476" customFormat="false" ht="15" hidden="false" customHeight="false" outlineLevel="0" collapsed="false">
      <c r="A476" s="26" t="n">
        <v>37518</v>
      </c>
      <c r="B476" s="27" t="n">
        <v>29.49</v>
      </c>
      <c r="C476" s="27" t="n">
        <v>28.45</v>
      </c>
      <c r="D476" s="28" t="n">
        <f aca="false">B476-B475</f>
        <v>-0.0800000000000019</v>
      </c>
      <c r="E476" s="28" t="n">
        <f aca="false">C476-C475</f>
        <v>0.0399999999999992</v>
      </c>
      <c r="F476" s="29" t="n">
        <f aca="false">Inputs!$B$5*B476+Inputs!$B$6*C476</f>
        <v>1526500</v>
      </c>
      <c r="G476" s="29" t="n">
        <f aca="false">Inputs!$B$5*D476</f>
        <v>-8000.00000000019</v>
      </c>
      <c r="H476" s="29" t="n">
        <f aca="false">Inputs!$B$6*E476</f>
        <v>-1999.99999999996</v>
      </c>
      <c r="I476" s="29" t="n">
        <f aca="false">G476+H476</f>
        <v>-10000.0000000001</v>
      </c>
      <c r="J476" s="29" t="n">
        <f aca="false">J475+I476</f>
        <v>168000</v>
      </c>
    </row>
    <row r="477" customFormat="false" ht="15" hidden="false" customHeight="false" outlineLevel="0" collapsed="false">
      <c r="A477" s="26" t="n">
        <v>37519</v>
      </c>
      <c r="B477" s="27" t="n">
        <v>29.65</v>
      </c>
      <c r="C477" s="27" t="n">
        <v>28.61</v>
      </c>
      <c r="D477" s="28" t="n">
        <f aca="false">B477-B476</f>
        <v>0.16</v>
      </c>
      <c r="E477" s="28" t="n">
        <f aca="false">C477-C476</f>
        <v>0.16</v>
      </c>
      <c r="F477" s="29" t="n">
        <f aca="false">Inputs!$B$5*B477+Inputs!$B$6*C477</f>
        <v>1534500</v>
      </c>
      <c r="G477" s="29" t="n">
        <f aca="false">Inputs!$B$5*D477</f>
        <v>16000</v>
      </c>
      <c r="H477" s="29" t="n">
        <f aca="false">Inputs!$B$6*E477</f>
        <v>-8000.00000000001</v>
      </c>
      <c r="I477" s="29" t="n">
        <f aca="false">G477+H477</f>
        <v>8000.00000000001</v>
      </c>
      <c r="J477" s="29" t="n">
        <f aca="false">J476+I477</f>
        <v>176000</v>
      </c>
    </row>
    <row r="478" customFormat="false" ht="15" hidden="false" customHeight="false" outlineLevel="0" collapsed="false">
      <c r="A478" s="26" t="n">
        <v>37522</v>
      </c>
      <c r="B478" s="27" t="n">
        <v>30.85</v>
      </c>
      <c r="C478" s="27" t="n">
        <v>29.36</v>
      </c>
      <c r="D478" s="28" t="n">
        <f aca="false">B478-B477</f>
        <v>1.2</v>
      </c>
      <c r="E478" s="28" t="n">
        <f aca="false">C478-C477</f>
        <v>0.75</v>
      </c>
      <c r="F478" s="29" t="n">
        <f aca="false">Inputs!$B$5*B478+Inputs!$B$6*C478</f>
        <v>1617000</v>
      </c>
      <c r="G478" s="29" t="n">
        <f aca="false">Inputs!$B$5*D478</f>
        <v>120000</v>
      </c>
      <c r="H478" s="29" t="n">
        <f aca="false">Inputs!$B$6*E478</f>
        <v>-37500</v>
      </c>
      <c r="I478" s="29" t="n">
        <f aca="false">G478+H478</f>
        <v>82500.0000000003</v>
      </c>
      <c r="J478" s="29" t="n">
        <f aca="false">J477+I478</f>
        <v>258500</v>
      </c>
    </row>
    <row r="479" customFormat="false" ht="15" hidden="false" customHeight="false" outlineLevel="0" collapsed="false">
      <c r="A479" s="26" t="n">
        <v>37524</v>
      </c>
      <c r="B479" s="27" t="n">
        <v>30.69</v>
      </c>
      <c r="C479" s="27" t="n">
        <v>29.11</v>
      </c>
      <c r="D479" s="28" t="n">
        <f aca="false">B479-B478</f>
        <v>-0.16</v>
      </c>
      <c r="E479" s="28" t="n">
        <f aca="false">C479-C478</f>
        <v>-0.25</v>
      </c>
      <c r="F479" s="29" t="n">
        <f aca="false">Inputs!$B$5*B479+Inputs!$B$6*C479</f>
        <v>1613500</v>
      </c>
      <c r="G479" s="29" t="n">
        <f aca="false">Inputs!$B$5*D479</f>
        <v>-16000</v>
      </c>
      <c r="H479" s="29" t="n">
        <f aca="false">Inputs!$B$6*E479</f>
        <v>12500</v>
      </c>
      <c r="I479" s="29" t="n">
        <f aca="false">G479+H479</f>
        <v>-3500.00000000001</v>
      </c>
      <c r="J479" s="29" t="n">
        <f aca="false">J478+I479</f>
        <v>255000</v>
      </c>
    </row>
    <row r="480" customFormat="false" ht="15" hidden="false" customHeight="false" outlineLevel="0" collapsed="false">
      <c r="A480" s="26" t="n">
        <v>37525</v>
      </c>
      <c r="B480" s="27" t="n">
        <v>30.31</v>
      </c>
      <c r="C480" s="27" t="n">
        <v>28.93</v>
      </c>
      <c r="D480" s="28" t="n">
        <f aca="false">B480-B479</f>
        <v>-0.380000000000003</v>
      </c>
      <c r="E480" s="28" t="n">
        <f aca="false">C480-C479</f>
        <v>-0.18</v>
      </c>
      <c r="F480" s="29" t="n">
        <f aca="false">Inputs!$B$5*B480+Inputs!$B$6*C480</f>
        <v>1584500</v>
      </c>
      <c r="G480" s="29" t="n">
        <f aca="false">Inputs!$B$5*D480</f>
        <v>-38000.0000000003</v>
      </c>
      <c r="H480" s="29" t="n">
        <f aca="false">Inputs!$B$6*E480</f>
        <v>8999.99999999999</v>
      </c>
      <c r="I480" s="29" t="n">
        <f aca="false">G480+H480</f>
        <v>-29000.0000000003</v>
      </c>
      <c r="J480" s="29" t="n">
        <f aca="false">J479+I480</f>
        <v>226000</v>
      </c>
    </row>
    <row r="481" customFormat="false" ht="15" hidden="false" customHeight="false" outlineLevel="0" collapsed="false">
      <c r="A481" s="26" t="n">
        <v>37526</v>
      </c>
      <c r="B481" s="27" t="n">
        <v>30.53</v>
      </c>
      <c r="C481" s="27" t="n">
        <v>29</v>
      </c>
      <c r="D481" s="28" t="n">
        <f aca="false">B481-B480</f>
        <v>0.220000000000002</v>
      </c>
      <c r="E481" s="28" t="n">
        <f aca="false">C481-C480</f>
        <v>0.0700000000000003</v>
      </c>
      <c r="F481" s="29" t="n">
        <f aca="false">Inputs!$B$5*B481+Inputs!$B$6*C481</f>
        <v>1603000</v>
      </c>
      <c r="G481" s="29" t="n">
        <f aca="false">Inputs!$B$5*D481</f>
        <v>22000.0000000002</v>
      </c>
      <c r="H481" s="29" t="n">
        <f aca="false">Inputs!$B$6*E481</f>
        <v>-3500.00000000001</v>
      </c>
      <c r="I481" s="29" t="n">
        <f aca="false">G481+H481</f>
        <v>18500.0000000002</v>
      </c>
      <c r="J481" s="29" t="n">
        <f aca="false">J480+I481</f>
        <v>244500</v>
      </c>
    </row>
    <row r="482" customFormat="false" ht="15" hidden="false" customHeight="false" outlineLevel="0" collapsed="false">
      <c r="A482" s="26" t="n">
        <v>37529</v>
      </c>
      <c r="B482" s="27" t="n">
        <v>30.59</v>
      </c>
      <c r="C482" s="27" t="n">
        <v>29.11</v>
      </c>
      <c r="D482" s="28" t="n">
        <f aca="false">B482-B481</f>
        <v>0.0599999999999987</v>
      </c>
      <c r="E482" s="28" t="n">
        <f aca="false">C482-C481</f>
        <v>0.109999999999999</v>
      </c>
      <c r="F482" s="29" t="n">
        <f aca="false">Inputs!$B$5*B482+Inputs!$B$6*C482</f>
        <v>1603500</v>
      </c>
      <c r="G482" s="29" t="n">
        <f aca="false">Inputs!$B$5*D482</f>
        <v>5999.99999999987</v>
      </c>
      <c r="H482" s="29" t="n">
        <f aca="false">Inputs!$B$6*E482</f>
        <v>-5499.99999999997</v>
      </c>
      <c r="I482" s="29" t="n">
        <f aca="false">G482+H482</f>
        <v>499.9999999999</v>
      </c>
      <c r="J482" s="29" t="n">
        <f aca="false">J481+I482</f>
        <v>245000</v>
      </c>
    </row>
    <row r="483" customFormat="false" ht="15" hidden="false" customHeight="false" outlineLevel="0" collapsed="false">
      <c r="A483" s="26" t="n">
        <v>37530</v>
      </c>
      <c r="B483" s="27" t="n">
        <v>30.71</v>
      </c>
      <c r="C483" s="27" t="n">
        <v>29.42</v>
      </c>
      <c r="D483" s="28" t="n">
        <f aca="false">B483-B482</f>
        <v>0.120000000000001</v>
      </c>
      <c r="E483" s="28" t="n">
        <f aca="false">C483-C482</f>
        <v>0.310000000000002</v>
      </c>
      <c r="F483" s="29" t="n">
        <f aca="false">Inputs!$B$5*B483+Inputs!$B$6*C483</f>
        <v>1600000</v>
      </c>
      <c r="G483" s="29" t="n">
        <f aca="false">Inputs!$B$5*D483</f>
        <v>12000.0000000001</v>
      </c>
      <c r="H483" s="29" t="n">
        <f aca="false">Inputs!$B$6*E483</f>
        <v>-15500.0000000001</v>
      </c>
      <c r="I483" s="29" t="n">
        <f aca="false">G483+H483</f>
        <v>-3500.00000000001</v>
      </c>
      <c r="J483" s="29" t="n">
        <f aca="false">J482+I483</f>
        <v>241500</v>
      </c>
    </row>
    <row r="484" customFormat="false" ht="15" hidden="false" customHeight="false" outlineLevel="0" collapsed="false">
      <c r="A484" s="26" t="n">
        <v>37531</v>
      </c>
      <c r="B484" s="27" t="n">
        <v>30.59</v>
      </c>
      <c r="C484" s="27" t="n">
        <v>29.14</v>
      </c>
      <c r="D484" s="28" t="n">
        <f aca="false">B484-B483</f>
        <v>-0.120000000000001</v>
      </c>
      <c r="E484" s="28" t="n">
        <f aca="false">C484-C483</f>
        <v>-0.280000000000001</v>
      </c>
      <c r="F484" s="29" t="n">
        <f aca="false">Inputs!$B$5*B484+Inputs!$B$6*C484</f>
        <v>1602000</v>
      </c>
      <c r="G484" s="29" t="n">
        <f aca="false">Inputs!$B$5*D484</f>
        <v>-12000.0000000001</v>
      </c>
      <c r="H484" s="29" t="n">
        <f aca="false">Inputs!$B$6*E484</f>
        <v>14000.0000000001</v>
      </c>
      <c r="I484" s="29" t="n">
        <f aca="false">G484+H484</f>
        <v>1999.99999999996</v>
      </c>
      <c r="J484" s="29" t="n">
        <f aca="false">J483+I484</f>
        <v>243500</v>
      </c>
    </row>
    <row r="485" customFormat="false" ht="15" hidden="false" customHeight="false" outlineLevel="0" collapsed="false">
      <c r="A485" s="26" t="n">
        <v>37536</v>
      </c>
      <c r="B485" s="27" t="n">
        <v>29.65</v>
      </c>
      <c r="C485" s="27" t="n">
        <v>28.38</v>
      </c>
      <c r="D485" s="28" t="n">
        <f aca="false">B485-B484</f>
        <v>-0.940000000000001</v>
      </c>
      <c r="E485" s="28" t="n">
        <f aca="false">C485-C484</f>
        <v>-0.760000000000002</v>
      </c>
      <c r="F485" s="29" t="n">
        <f aca="false">Inputs!$B$5*B485+Inputs!$B$6*C485</f>
        <v>1546000</v>
      </c>
      <c r="G485" s="29" t="n">
        <f aca="false">Inputs!$B$5*D485</f>
        <v>-94000.0000000001</v>
      </c>
      <c r="H485" s="29" t="n">
        <f aca="false">Inputs!$B$6*E485</f>
        <v>38000.0000000001</v>
      </c>
      <c r="I485" s="29" t="n">
        <f aca="false">G485+H485</f>
        <v>-56000.0000000001</v>
      </c>
      <c r="J485" s="29" t="n">
        <f aca="false">J484+I485</f>
        <v>187500</v>
      </c>
    </row>
    <row r="486" customFormat="false" ht="15" hidden="false" customHeight="false" outlineLevel="0" collapsed="false">
      <c r="A486" s="26" t="n">
        <v>37537</v>
      </c>
      <c r="B486" s="27" t="n">
        <v>29.56</v>
      </c>
      <c r="C486" s="27" t="n">
        <v>28.28</v>
      </c>
      <c r="D486" s="28" t="n">
        <f aca="false">B486-B485</f>
        <v>-0.0899999999999999</v>
      </c>
      <c r="E486" s="28" t="n">
        <f aca="false">C486-C485</f>
        <v>-0.0999999999999979</v>
      </c>
      <c r="F486" s="29" t="n">
        <f aca="false">Inputs!$B$5*B486+Inputs!$B$6*C486</f>
        <v>1542000</v>
      </c>
      <c r="G486" s="29" t="n">
        <f aca="false">Inputs!$B$5*D486</f>
        <v>-8999.99999999999</v>
      </c>
      <c r="H486" s="29" t="n">
        <f aca="false">Inputs!$B$6*E486</f>
        <v>4999.99999999989</v>
      </c>
      <c r="I486" s="29" t="n">
        <f aca="false">G486+H486</f>
        <v>-4000.00000000009</v>
      </c>
      <c r="J486" s="29" t="n">
        <f aca="false">J485+I486</f>
        <v>183500</v>
      </c>
    </row>
    <row r="487" customFormat="false" ht="15" hidden="false" customHeight="false" outlineLevel="0" collapsed="false">
      <c r="A487" s="26" t="n">
        <v>37538</v>
      </c>
      <c r="B487" s="27" t="n">
        <v>29.31</v>
      </c>
      <c r="C487" s="27" t="n">
        <v>28.29</v>
      </c>
      <c r="D487" s="28" t="n">
        <f aca="false">B487-B486</f>
        <v>-0.25</v>
      </c>
      <c r="E487" s="28" t="n">
        <f aca="false">C487-C486</f>
        <v>0.00999999999999801</v>
      </c>
      <c r="F487" s="29" t="n">
        <f aca="false">Inputs!$B$5*B487+Inputs!$B$6*C487</f>
        <v>1516500</v>
      </c>
      <c r="G487" s="29" t="n">
        <f aca="false">Inputs!$B$5*D487</f>
        <v>-25000</v>
      </c>
      <c r="H487" s="29" t="n">
        <f aca="false">Inputs!$B$6*E487</f>
        <v>-499.999999999901</v>
      </c>
      <c r="I487" s="29" t="n">
        <f aca="false">G487+H487</f>
        <v>-25499.9999999999</v>
      </c>
      <c r="J487" s="29" t="n">
        <f aca="false">J486+I487</f>
        <v>158000</v>
      </c>
    </row>
    <row r="488" customFormat="false" ht="15" hidden="false" customHeight="false" outlineLevel="0" collapsed="false">
      <c r="A488" s="26" t="n">
        <v>37540</v>
      </c>
      <c r="B488" s="27" t="n">
        <v>29.36</v>
      </c>
      <c r="C488" s="27" t="n">
        <v>28.18</v>
      </c>
      <c r="D488" s="28" t="n">
        <f aca="false">B488-B487</f>
        <v>0.0500000000000007</v>
      </c>
      <c r="E488" s="28" t="n">
        <f aca="false">C488-C487</f>
        <v>-0.109999999999999</v>
      </c>
      <c r="F488" s="29" t="n">
        <f aca="false">Inputs!$B$5*B488+Inputs!$B$6*C488</f>
        <v>1527000</v>
      </c>
      <c r="G488" s="29" t="n">
        <f aca="false">Inputs!$B$5*D488</f>
        <v>5000.00000000007</v>
      </c>
      <c r="H488" s="29" t="n">
        <f aca="false">Inputs!$B$6*E488</f>
        <v>5499.99999999997</v>
      </c>
      <c r="I488" s="29" t="n">
        <f aca="false">G488+H488</f>
        <v>10500</v>
      </c>
      <c r="J488" s="29" t="n">
        <f aca="false">J487+I488</f>
        <v>168500</v>
      </c>
    </row>
    <row r="489" customFormat="false" ht="15" hidden="false" customHeight="false" outlineLevel="0" collapsed="false">
      <c r="A489" s="26" t="n">
        <v>37543</v>
      </c>
      <c r="B489" s="27" t="n">
        <v>30.06</v>
      </c>
      <c r="C489" s="27" t="n">
        <v>28.56</v>
      </c>
      <c r="D489" s="28" t="n">
        <f aca="false">B489-B488</f>
        <v>0.699999999999999</v>
      </c>
      <c r="E489" s="28" t="n">
        <f aca="false">C489-C488</f>
        <v>0.379999999999999</v>
      </c>
      <c r="F489" s="29" t="n">
        <f aca="false">Inputs!$B$5*B489+Inputs!$B$6*C489</f>
        <v>1578000</v>
      </c>
      <c r="G489" s="29" t="n">
        <f aca="false">Inputs!$B$5*D489</f>
        <v>69999.9999999999</v>
      </c>
      <c r="H489" s="29" t="n">
        <f aca="false">Inputs!$B$6*E489</f>
        <v>-19000</v>
      </c>
      <c r="I489" s="29" t="n">
        <f aca="false">G489+H489</f>
        <v>51000</v>
      </c>
      <c r="J489" s="29" t="n">
        <f aca="false">J488+I489</f>
        <v>219500</v>
      </c>
    </row>
    <row r="490" customFormat="false" ht="15" hidden="false" customHeight="false" outlineLevel="0" collapsed="false">
      <c r="A490" s="26" t="n">
        <v>37544</v>
      </c>
      <c r="B490" s="27" t="n">
        <v>29.73</v>
      </c>
      <c r="C490" s="27" t="n">
        <v>28.66</v>
      </c>
      <c r="D490" s="28" t="n">
        <f aca="false">B490-B489</f>
        <v>-0.329999999999998</v>
      </c>
      <c r="E490" s="28" t="n">
        <f aca="false">C490-C489</f>
        <v>0.100000000000001</v>
      </c>
      <c r="F490" s="29" t="n">
        <f aca="false">Inputs!$B$5*B490+Inputs!$B$6*C490</f>
        <v>1540000</v>
      </c>
      <c r="G490" s="29" t="n">
        <f aca="false">Inputs!$B$5*D490</f>
        <v>-32999.9999999998</v>
      </c>
      <c r="H490" s="29" t="n">
        <f aca="false">Inputs!$B$6*E490</f>
        <v>-5000.00000000007</v>
      </c>
      <c r="I490" s="29" t="n">
        <f aca="false">G490+H490</f>
        <v>-37999.9999999999</v>
      </c>
      <c r="J490" s="29" t="n">
        <f aca="false">J489+I490</f>
        <v>181500</v>
      </c>
    </row>
    <row r="491" customFormat="false" ht="15" hidden="false" customHeight="false" outlineLevel="0" collapsed="false">
      <c r="A491" s="26" t="n">
        <v>37545</v>
      </c>
      <c r="B491" s="27" t="n">
        <v>29.28</v>
      </c>
      <c r="C491" s="27" t="n">
        <v>28.61</v>
      </c>
      <c r="D491" s="28" t="n">
        <f aca="false">B491-B490</f>
        <v>-0.449999999999999</v>
      </c>
      <c r="E491" s="28" t="n">
        <f aca="false">C491-C490</f>
        <v>-0.0500000000000007</v>
      </c>
      <c r="F491" s="29" t="n">
        <f aca="false">Inputs!$B$5*B491+Inputs!$B$6*C491</f>
        <v>1497500</v>
      </c>
      <c r="G491" s="29" t="n">
        <f aca="false">Inputs!$B$5*D491</f>
        <v>-44999.9999999999</v>
      </c>
      <c r="H491" s="29" t="n">
        <f aca="false">Inputs!$B$6*E491</f>
        <v>2500.00000000004</v>
      </c>
      <c r="I491" s="29" t="n">
        <f aca="false">G491+H491</f>
        <v>-42499.9999999999</v>
      </c>
      <c r="J491" s="29" t="n">
        <f aca="false">J490+I491</f>
        <v>139000</v>
      </c>
    </row>
    <row r="492" customFormat="false" ht="15" hidden="false" customHeight="false" outlineLevel="0" collapsed="false">
      <c r="A492" s="26" t="n">
        <v>37546</v>
      </c>
      <c r="B492" s="27" t="n">
        <v>29.61</v>
      </c>
      <c r="C492" s="27" t="n">
        <v>28.22</v>
      </c>
      <c r="D492" s="28" t="n">
        <f aca="false">B492-B491</f>
        <v>0.329999999999998</v>
      </c>
      <c r="E492" s="28" t="n">
        <f aca="false">C492-C491</f>
        <v>-0.390000000000001</v>
      </c>
      <c r="F492" s="29" t="n">
        <f aca="false">Inputs!$B$5*B492+Inputs!$B$6*C492</f>
        <v>1550000</v>
      </c>
      <c r="G492" s="29" t="n">
        <f aca="false">Inputs!$B$5*D492</f>
        <v>32999.9999999998</v>
      </c>
      <c r="H492" s="29" t="n">
        <f aca="false">Inputs!$B$6*E492</f>
        <v>19500</v>
      </c>
      <c r="I492" s="29" t="n">
        <f aca="false">G492+H492</f>
        <v>52499.9999999999</v>
      </c>
      <c r="J492" s="29" t="n">
        <f aca="false">J491+I492</f>
        <v>191500</v>
      </c>
    </row>
    <row r="493" customFormat="false" ht="15" hidden="false" customHeight="false" outlineLevel="0" collapsed="false">
      <c r="A493" s="26" t="n">
        <v>37547</v>
      </c>
      <c r="B493" s="27" t="n">
        <v>29.56</v>
      </c>
      <c r="C493" s="27" t="n">
        <v>28.2</v>
      </c>
      <c r="D493" s="28" t="n">
        <f aca="false">B493-B492</f>
        <v>-0.0500000000000007</v>
      </c>
      <c r="E493" s="28" t="n">
        <f aca="false">C493-C492</f>
        <v>-0.0199999999999996</v>
      </c>
      <c r="F493" s="29" t="n">
        <f aca="false">Inputs!$B$5*B493+Inputs!$B$6*C493</f>
        <v>1546000</v>
      </c>
      <c r="G493" s="29" t="n">
        <f aca="false">Inputs!$B$5*D493</f>
        <v>-5000.00000000007</v>
      </c>
      <c r="H493" s="29" t="n">
        <f aca="false">Inputs!$B$6*E493</f>
        <v>999.999999999979</v>
      </c>
      <c r="I493" s="29" t="n">
        <f aca="false">G493+H493</f>
        <v>-4000.00000000009</v>
      </c>
      <c r="J493" s="29" t="n">
        <f aca="false">J492+I493</f>
        <v>187500</v>
      </c>
    </row>
    <row r="494" customFormat="false" ht="15" hidden="false" customHeight="false" outlineLevel="0" collapsed="false">
      <c r="A494" s="26" t="n">
        <v>37550</v>
      </c>
      <c r="B494" s="27" t="n">
        <v>28.31</v>
      </c>
      <c r="C494" s="27" t="n">
        <v>27.01</v>
      </c>
      <c r="D494" s="28" t="n">
        <f aca="false">B494-B493</f>
        <v>-1.25</v>
      </c>
      <c r="E494" s="28" t="n">
        <f aca="false">C494-C493</f>
        <v>-1.19</v>
      </c>
      <c r="F494" s="29" t="n">
        <f aca="false">Inputs!$B$5*B494+Inputs!$B$6*C494</f>
        <v>1480500</v>
      </c>
      <c r="G494" s="29" t="n">
        <f aca="false">Inputs!$B$5*D494</f>
        <v>-125000</v>
      </c>
      <c r="H494" s="29" t="n">
        <f aca="false">Inputs!$B$6*E494</f>
        <v>59499.9999999999</v>
      </c>
      <c r="I494" s="29" t="n">
        <f aca="false">G494+H494</f>
        <v>-65500.0000000001</v>
      </c>
      <c r="J494" s="29" t="n">
        <f aca="false">J493+I494</f>
        <v>122000</v>
      </c>
    </row>
    <row r="495" customFormat="false" ht="15" hidden="false" customHeight="false" outlineLevel="0" collapsed="false">
      <c r="A495" s="26" t="n">
        <v>37553</v>
      </c>
      <c r="B495" s="27" t="n">
        <v>27.87</v>
      </c>
      <c r="C495" s="27" t="n">
        <v>26.78</v>
      </c>
      <c r="D495" s="28" t="n">
        <f aca="false">B495-B494</f>
        <v>-0.439999999999998</v>
      </c>
      <c r="E495" s="28" t="n">
        <f aca="false">C495-C494</f>
        <v>-0.23</v>
      </c>
      <c r="F495" s="29" t="n">
        <f aca="false">Inputs!$B$5*B495+Inputs!$B$6*C495</f>
        <v>1448000</v>
      </c>
      <c r="G495" s="29" t="n">
        <f aca="false">Inputs!$B$5*D495</f>
        <v>-43999.9999999998</v>
      </c>
      <c r="H495" s="29" t="n">
        <f aca="false">Inputs!$B$6*E495</f>
        <v>11500</v>
      </c>
      <c r="I495" s="29" t="n">
        <f aca="false">G495+H495</f>
        <v>-32499.9999999998</v>
      </c>
      <c r="J495" s="29" t="n">
        <f aca="false">J494+I495</f>
        <v>89499.9999999998</v>
      </c>
    </row>
    <row r="496" customFormat="false" ht="15" hidden="false" customHeight="false" outlineLevel="0" collapsed="false">
      <c r="A496" s="26" t="n">
        <v>37558</v>
      </c>
      <c r="B496" s="27" t="n">
        <v>26.81</v>
      </c>
      <c r="C496" s="27" t="n">
        <v>25.71</v>
      </c>
      <c r="D496" s="28" t="n">
        <f aca="false">B496-B495</f>
        <v>-1.06</v>
      </c>
      <c r="E496" s="28" t="n">
        <f aca="false">C496-C495</f>
        <v>-1.07</v>
      </c>
      <c r="F496" s="29" t="n">
        <f aca="false">Inputs!$B$5*B496+Inputs!$B$6*C496</f>
        <v>1395500</v>
      </c>
      <c r="G496" s="29" t="n">
        <f aca="false">Inputs!$B$5*D496</f>
        <v>-106000</v>
      </c>
      <c r="H496" s="29" t="n">
        <f aca="false">Inputs!$B$6*E496</f>
        <v>53500</v>
      </c>
      <c r="I496" s="29" t="n">
        <f aca="false">G496+H496</f>
        <v>-52500.0000000002</v>
      </c>
      <c r="J496" s="29" t="n">
        <f aca="false">J495+I496</f>
        <v>36999.9999999996</v>
      </c>
    </row>
    <row r="497" customFormat="false" ht="15" hidden="false" customHeight="false" outlineLevel="0" collapsed="false">
      <c r="A497" s="26" t="n">
        <v>37559</v>
      </c>
      <c r="B497" s="27" t="n">
        <v>26.85</v>
      </c>
      <c r="C497" s="27" t="n">
        <v>25.29</v>
      </c>
      <c r="D497" s="28" t="n">
        <f aca="false">B497-B496</f>
        <v>0.0400000000000027</v>
      </c>
      <c r="E497" s="28" t="n">
        <f aca="false">C497-C496</f>
        <v>-0.420000000000002</v>
      </c>
      <c r="F497" s="29" t="n">
        <f aca="false">Inputs!$B$5*B497+Inputs!$B$6*C497</f>
        <v>1420500</v>
      </c>
      <c r="G497" s="29" t="n">
        <f aca="false">Inputs!$B$5*D497</f>
        <v>4000.00000000027</v>
      </c>
      <c r="H497" s="29" t="n">
        <f aca="false">Inputs!$B$6*E497</f>
        <v>21000.0000000001</v>
      </c>
      <c r="I497" s="29" t="n">
        <f aca="false">G497+H497</f>
        <v>25000.0000000004</v>
      </c>
      <c r="J497" s="29" t="n">
        <f aca="false">J496+I497</f>
        <v>61999.9999999999</v>
      </c>
    </row>
    <row r="498" customFormat="false" ht="15" hidden="false" customHeight="false" outlineLevel="0" collapsed="false">
      <c r="A498" s="26" t="n">
        <v>37560</v>
      </c>
      <c r="B498" s="27" t="n">
        <v>27.18</v>
      </c>
      <c r="C498" s="27" t="n">
        <v>25.51</v>
      </c>
      <c r="D498" s="28" t="n">
        <f aca="false">B498-B497</f>
        <v>0.329999999999998</v>
      </c>
      <c r="E498" s="28" t="n">
        <f aca="false">C498-C497</f>
        <v>0.220000000000002</v>
      </c>
      <c r="F498" s="29" t="n">
        <f aca="false">Inputs!$B$5*B498+Inputs!$B$6*C498</f>
        <v>1442500</v>
      </c>
      <c r="G498" s="29" t="n">
        <f aca="false">Inputs!$B$5*D498</f>
        <v>32999.9999999998</v>
      </c>
      <c r="H498" s="29" t="n">
        <f aca="false">Inputs!$B$6*E498</f>
        <v>-11000.0000000001</v>
      </c>
      <c r="I498" s="29" t="n">
        <f aca="false">G498+H498</f>
        <v>21999.9999999997</v>
      </c>
      <c r="J498" s="29" t="n">
        <f aca="false">J497+I498</f>
        <v>83999.9999999996</v>
      </c>
    </row>
    <row r="499" customFormat="false" ht="15" hidden="false" customHeight="false" outlineLevel="0" collapsed="false">
      <c r="A499" s="26" t="n">
        <v>37561</v>
      </c>
      <c r="B499" s="27" t="n">
        <v>27.04</v>
      </c>
      <c r="C499" s="27" t="n">
        <v>25.78</v>
      </c>
      <c r="D499" s="28" t="n">
        <f aca="false">B499-B498</f>
        <v>-0.140000000000001</v>
      </c>
      <c r="E499" s="28" t="n">
        <f aca="false">C499-C498</f>
        <v>0.27</v>
      </c>
      <c r="F499" s="29" t="n">
        <f aca="false">Inputs!$B$5*B499+Inputs!$B$6*C499</f>
        <v>1415000</v>
      </c>
      <c r="G499" s="29" t="n">
        <f aca="false">Inputs!$B$5*D499</f>
        <v>-14000.0000000001</v>
      </c>
      <c r="H499" s="29" t="n">
        <f aca="false">Inputs!$B$6*E499</f>
        <v>-13500</v>
      </c>
      <c r="I499" s="29" t="n">
        <f aca="false">G499+H499</f>
        <v>-27500</v>
      </c>
      <c r="J499" s="29" t="n">
        <f aca="false">J498+I499</f>
        <v>56499.9999999996</v>
      </c>
    </row>
    <row r="500" customFormat="false" ht="15" hidden="false" customHeight="false" outlineLevel="0" collapsed="false">
      <c r="A500" s="26" t="n">
        <v>37564</v>
      </c>
      <c r="B500" s="27" t="n">
        <v>26.89</v>
      </c>
      <c r="C500" s="27" t="n">
        <v>25.21</v>
      </c>
      <c r="D500" s="28" t="n">
        <f aca="false">B500-B499</f>
        <v>-0.149999999999999</v>
      </c>
      <c r="E500" s="28" t="n">
        <f aca="false">C500-C499</f>
        <v>-0.57</v>
      </c>
      <c r="F500" s="29" t="n">
        <f aca="false">Inputs!$B$5*B500+Inputs!$B$6*C500</f>
        <v>1428500</v>
      </c>
      <c r="G500" s="29" t="n">
        <f aca="false">Inputs!$B$5*D500</f>
        <v>-14999.9999999999</v>
      </c>
      <c r="H500" s="29" t="n">
        <f aca="false">Inputs!$B$6*E500</f>
        <v>28500</v>
      </c>
      <c r="I500" s="29" t="n">
        <f aca="false">G500+H500</f>
        <v>13500.0000000002</v>
      </c>
      <c r="J500" s="29" t="n">
        <f aca="false">J499+I500</f>
        <v>69999.9999999997</v>
      </c>
    </row>
    <row r="501" customFormat="false" ht="15" hidden="false" customHeight="false" outlineLevel="0" collapsed="false">
      <c r="A501" s="26" t="n">
        <v>37567</v>
      </c>
      <c r="B501" s="27" t="n">
        <v>25.36</v>
      </c>
      <c r="C501" s="27" t="n">
        <v>24.36</v>
      </c>
      <c r="D501" s="28" t="n">
        <f aca="false">B501-B500</f>
        <v>-1.53</v>
      </c>
      <c r="E501" s="28" t="n">
        <f aca="false">C501-C500</f>
        <v>-0.850000000000001</v>
      </c>
      <c r="F501" s="29" t="n">
        <f aca="false">Inputs!$B$5*B501+Inputs!$B$6*C501</f>
        <v>1318000</v>
      </c>
      <c r="G501" s="29" t="n">
        <f aca="false">Inputs!$B$5*D501</f>
        <v>-153000</v>
      </c>
      <c r="H501" s="29" t="n">
        <f aca="false">Inputs!$B$6*E501</f>
        <v>42500.0000000001</v>
      </c>
      <c r="I501" s="29" t="n">
        <f aca="false">G501+H501</f>
        <v>-110500</v>
      </c>
      <c r="J501" s="29" t="n">
        <f aca="false">J500+I501</f>
        <v>-40500.0000000003</v>
      </c>
    </row>
    <row r="502" customFormat="false" ht="15" hidden="false" customHeight="false" outlineLevel="0" collapsed="false">
      <c r="A502" s="26" t="n">
        <v>37575</v>
      </c>
      <c r="B502" s="27" t="n">
        <v>25.5</v>
      </c>
      <c r="C502" s="27" t="n">
        <v>23.33</v>
      </c>
      <c r="D502" s="28" t="n">
        <f aca="false">B502-B501</f>
        <v>0.140000000000001</v>
      </c>
      <c r="E502" s="28" t="n">
        <f aca="false">C502-C501</f>
        <v>-1.03</v>
      </c>
      <c r="F502" s="29" t="n">
        <f aca="false">Inputs!$B$5*B502+Inputs!$B$6*C502</f>
        <v>1383500</v>
      </c>
      <c r="G502" s="29" t="n">
        <f aca="false">Inputs!$B$5*D502</f>
        <v>14000.0000000001</v>
      </c>
      <c r="H502" s="29" t="n">
        <f aca="false">Inputs!$B$6*E502</f>
        <v>51500.0000000001</v>
      </c>
      <c r="I502" s="29" t="n">
        <f aca="false">G502+H502</f>
        <v>65500.0000000001</v>
      </c>
      <c r="J502" s="29" t="n">
        <f aca="false">J501+I502</f>
        <v>24999.9999999998</v>
      </c>
    </row>
    <row r="503" customFormat="false" ht="15" hidden="false" customHeight="false" outlineLevel="0" collapsed="false">
      <c r="A503" s="26" t="n">
        <v>37578</v>
      </c>
      <c r="B503" s="27" t="n">
        <v>26.71</v>
      </c>
      <c r="C503" s="27" t="n">
        <v>23.41</v>
      </c>
      <c r="D503" s="28" t="n">
        <f aca="false">B503-B502</f>
        <v>1.21</v>
      </c>
      <c r="E503" s="28" t="n">
        <f aca="false">C503-C502</f>
        <v>0.0800000000000019</v>
      </c>
      <c r="F503" s="29" t="n">
        <f aca="false">Inputs!$B$5*B503+Inputs!$B$6*C503</f>
        <v>1500500</v>
      </c>
      <c r="G503" s="29" t="n">
        <f aca="false">Inputs!$B$5*D503</f>
        <v>121000</v>
      </c>
      <c r="H503" s="29" t="n">
        <f aca="false">Inputs!$B$6*E503</f>
        <v>-4000.00000000009</v>
      </c>
      <c r="I503" s="29" t="n">
        <f aca="false">G503+H503</f>
        <v>117000</v>
      </c>
      <c r="J503" s="29" t="n">
        <f aca="false">J502+I503</f>
        <v>142000</v>
      </c>
    </row>
    <row r="504" customFormat="false" ht="15" hidden="false" customHeight="false" outlineLevel="0" collapsed="false">
      <c r="A504" s="26" t="n">
        <v>37579</v>
      </c>
      <c r="B504" s="27" t="n">
        <v>26.41</v>
      </c>
      <c r="C504" s="27" t="n">
        <v>24.05</v>
      </c>
      <c r="D504" s="28" t="n">
        <f aca="false">B504-B503</f>
        <v>-0.300000000000001</v>
      </c>
      <c r="E504" s="28" t="n">
        <f aca="false">C504-C503</f>
        <v>0.640000000000001</v>
      </c>
      <c r="F504" s="29" t="n">
        <f aca="false">Inputs!$B$5*B504+Inputs!$B$6*C504</f>
        <v>1438500</v>
      </c>
      <c r="G504" s="29" t="n">
        <f aca="false">Inputs!$B$5*D504</f>
        <v>-30000.0000000001</v>
      </c>
      <c r="H504" s="29" t="n">
        <f aca="false">Inputs!$B$6*E504</f>
        <v>-32000</v>
      </c>
      <c r="I504" s="29" t="n">
        <f aca="false">G504+H504</f>
        <v>-62000.0000000001</v>
      </c>
      <c r="J504" s="29" t="n">
        <f aca="false">J503+I504</f>
        <v>79999.9999999997</v>
      </c>
    </row>
    <row r="505" customFormat="false" ht="15" hidden="false" customHeight="false" outlineLevel="0" collapsed="false">
      <c r="A505" s="26" t="n">
        <v>37580</v>
      </c>
      <c r="B505" s="27" t="n">
        <v>27</v>
      </c>
      <c r="C505" s="27" t="n">
        <v>24.05</v>
      </c>
      <c r="D505" s="28" t="n">
        <f aca="false">B505-B504</f>
        <v>0.59</v>
      </c>
      <c r="E505" s="28" t="n">
        <f aca="false">C505-C504</f>
        <v>0</v>
      </c>
      <c r="F505" s="29" t="n">
        <f aca="false">Inputs!$B$5*B505+Inputs!$B$6*C505</f>
        <v>1497500</v>
      </c>
      <c r="G505" s="29" t="n">
        <f aca="false">Inputs!$B$5*D505</f>
        <v>59000</v>
      </c>
      <c r="H505" s="29" t="n">
        <f aca="false">Inputs!$B$6*E505</f>
        <v>-0</v>
      </c>
      <c r="I505" s="29" t="n">
        <f aca="false">G505+H505</f>
        <v>59000</v>
      </c>
      <c r="J505" s="29" t="n">
        <f aca="false">J504+I505</f>
        <v>139000</v>
      </c>
    </row>
    <row r="506" customFormat="false" ht="15" hidden="false" customHeight="false" outlineLevel="0" collapsed="false">
      <c r="A506" s="26" t="n">
        <v>37585</v>
      </c>
      <c r="B506" s="27" t="n">
        <v>27.01</v>
      </c>
      <c r="C506" s="27" t="n">
        <v>24.85</v>
      </c>
      <c r="D506" s="28" t="n">
        <f aca="false">B506-B505</f>
        <v>0.0100000000000016</v>
      </c>
      <c r="E506" s="28" t="n">
        <f aca="false">C506-C505</f>
        <v>0.800000000000001</v>
      </c>
      <c r="F506" s="29" t="n">
        <f aca="false">Inputs!$B$5*B506+Inputs!$B$6*C506</f>
        <v>1458500</v>
      </c>
      <c r="G506" s="29" t="n">
        <f aca="false">Inputs!$B$5*D506</f>
        <v>1000.00000000016</v>
      </c>
      <c r="H506" s="29" t="n">
        <f aca="false">Inputs!$B$6*E506</f>
        <v>-40000</v>
      </c>
      <c r="I506" s="29" t="n">
        <f aca="false">G506+H506</f>
        <v>-38999.9999999999</v>
      </c>
      <c r="J506" s="29" t="n">
        <f aca="false">J505+I506</f>
        <v>99999.9999999998</v>
      </c>
    </row>
    <row r="507" customFormat="false" ht="15" hidden="false" customHeight="false" outlineLevel="0" collapsed="false">
      <c r="A507" s="26" t="n">
        <v>37592</v>
      </c>
      <c r="B507" s="27" t="n">
        <v>27.27</v>
      </c>
      <c r="C507" s="27" t="n">
        <v>25.73</v>
      </c>
      <c r="D507" s="28" t="n">
        <f aca="false">B507-B506</f>
        <v>0.259999999999998</v>
      </c>
      <c r="E507" s="28" t="n">
        <f aca="false">C507-C506</f>
        <v>0.879999999999999</v>
      </c>
      <c r="F507" s="29" t="n">
        <f aca="false">Inputs!$B$5*B507+Inputs!$B$6*C507</f>
        <v>1440500</v>
      </c>
      <c r="G507" s="29" t="n">
        <f aca="false">Inputs!$B$5*D507</f>
        <v>25999.9999999998</v>
      </c>
      <c r="H507" s="29" t="n">
        <f aca="false">Inputs!$B$6*E507</f>
        <v>-44000</v>
      </c>
      <c r="I507" s="29" t="n">
        <f aca="false">G507+H507</f>
        <v>-18000.0000000002</v>
      </c>
      <c r="J507" s="29" t="n">
        <f aca="false">J506+I507</f>
        <v>81999.9999999997</v>
      </c>
    </row>
    <row r="508" customFormat="false" ht="15" hidden="false" customHeight="false" outlineLevel="0" collapsed="false">
      <c r="A508" s="26" t="n">
        <v>37593</v>
      </c>
      <c r="B508" s="27" t="n">
        <v>27.34</v>
      </c>
      <c r="C508" s="27" t="n">
        <v>26.09</v>
      </c>
      <c r="D508" s="28" t="n">
        <f aca="false">B508-B507</f>
        <v>0.0700000000000003</v>
      </c>
      <c r="E508" s="28" t="n">
        <f aca="false">C508-C507</f>
        <v>0.359999999999999</v>
      </c>
      <c r="F508" s="29" t="n">
        <f aca="false">Inputs!$B$5*B508+Inputs!$B$6*C508</f>
        <v>1429500</v>
      </c>
      <c r="G508" s="29" t="n">
        <f aca="false">Inputs!$B$5*D508</f>
        <v>7000.00000000003</v>
      </c>
      <c r="H508" s="29" t="n">
        <f aca="false">Inputs!$B$6*E508</f>
        <v>-18000</v>
      </c>
      <c r="I508" s="29" t="n">
        <f aca="false">G508+H508</f>
        <v>-10999.9999999999</v>
      </c>
      <c r="J508" s="29" t="n">
        <f aca="false">J507+I508</f>
        <v>70999.9999999997</v>
      </c>
    </row>
    <row r="509" customFormat="false" ht="15" hidden="false" customHeight="false" outlineLevel="0" collapsed="false">
      <c r="A509" s="26" t="n">
        <v>37594</v>
      </c>
      <c r="B509" s="27" t="n">
        <v>26.8</v>
      </c>
      <c r="C509" s="27" t="n">
        <v>25.99</v>
      </c>
      <c r="D509" s="28" t="n">
        <f aca="false">B509-B508</f>
        <v>-0.539999999999999</v>
      </c>
      <c r="E509" s="28" t="n">
        <f aca="false">C509-C508</f>
        <v>-0.100000000000001</v>
      </c>
      <c r="F509" s="29" t="n">
        <f aca="false">Inputs!$B$5*B509+Inputs!$B$6*C509</f>
        <v>1380500</v>
      </c>
      <c r="G509" s="29" t="n">
        <f aca="false">Inputs!$B$5*D509</f>
        <v>-53999.9999999999</v>
      </c>
      <c r="H509" s="29" t="n">
        <f aca="false">Inputs!$B$6*E509</f>
        <v>5000.00000000007</v>
      </c>
      <c r="I509" s="29" t="n">
        <f aca="false">G509+H509</f>
        <v>-48999.9999999998</v>
      </c>
      <c r="J509" s="29" t="n">
        <f aca="false">J508+I509</f>
        <v>21999.9999999999</v>
      </c>
    </row>
    <row r="510" customFormat="false" ht="15" hidden="false" customHeight="false" outlineLevel="0" collapsed="false">
      <c r="A510" s="26" t="n">
        <v>37595</v>
      </c>
      <c r="B510" s="27" t="n">
        <v>27.27</v>
      </c>
      <c r="C510" s="27" t="n">
        <v>26.07</v>
      </c>
      <c r="D510" s="28" t="n">
        <f aca="false">B510-B509</f>
        <v>0.469999999999999</v>
      </c>
      <c r="E510" s="28" t="n">
        <f aca="false">C510-C509</f>
        <v>0.0800000000000019</v>
      </c>
      <c r="F510" s="29" t="n">
        <f aca="false">Inputs!$B$5*B510+Inputs!$B$6*C510</f>
        <v>1423500</v>
      </c>
      <c r="G510" s="29" t="n">
        <f aca="false">Inputs!$B$5*D510</f>
        <v>46999.9999999999</v>
      </c>
      <c r="H510" s="29" t="n">
        <f aca="false">Inputs!$B$6*E510</f>
        <v>-4000.00000000009</v>
      </c>
      <c r="I510" s="29" t="n">
        <f aca="false">G510+H510</f>
        <v>42999.9999999998</v>
      </c>
      <c r="J510" s="29" t="n">
        <f aca="false">J509+I510</f>
        <v>64999.9999999997</v>
      </c>
    </row>
    <row r="511" customFormat="false" ht="15" hidden="false" customHeight="false" outlineLevel="0" collapsed="false">
      <c r="A511" s="26" t="n">
        <v>37596</v>
      </c>
      <c r="B511" s="27" t="n">
        <v>27.03</v>
      </c>
      <c r="C511" s="27" t="n">
        <v>25.67</v>
      </c>
      <c r="D511" s="28" t="n">
        <f aca="false">B511-B510</f>
        <v>-0.239999999999998</v>
      </c>
      <c r="E511" s="28" t="n">
        <f aca="false">C511-C510</f>
        <v>-0.399999999999999</v>
      </c>
      <c r="F511" s="29" t="n">
        <f aca="false">Inputs!$B$5*B511+Inputs!$B$6*C511</f>
        <v>1419500</v>
      </c>
      <c r="G511" s="29" t="n">
        <f aca="false">Inputs!$B$5*D511</f>
        <v>-23999.9999999998</v>
      </c>
      <c r="H511" s="29" t="n">
        <f aca="false">Inputs!$B$6*E511</f>
        <v>19999.9999999999</v>
      </c>
      <c r="I511" s="29" t="n">
        <f aca="false">G511+H511</f>
        <v>-3999.99999999992</v>
      </c>
      <c r="J511" s="29" t="n">
        <f aca="false">J510+I511</f>
        <v>60999.9999999998</v>
      </c>
    </row>
    <row r="512" customFormat="false" ht="15" hidden="false" customHeight="false" outlineLevel="0" collapsed="false">
      <c r="A512" s="26" t="n">
        <v>37600</v>
      </c>
      <c r="B512" s="27" t="n">
        <v>27.73</v>
      </c>
      <c r="C512" s="27" t="n">
        <v>26.35</v>
      </c>
      <c r="D512" s="28" t="n">
        <f aca="false">B512-B511</f>
        <v>0.699999999999999</v>
      </c>
      <c r="E512" s="28" t="n">
        <f aca="false">C512-C511</f>
        <v>0.68</v>
      </c>
      <c r="F512" s="29" t="n">
        <f aca="false">Inputs!$B$5*B512+Inputs!$B$6*C512</f>
        <v>1455500</v>
      </c>
      <c r="G512" s="29" t="n">
        <f aca="false">Inputs!$B$5*D512</f>
        <v>69999.9999999999</v>
      </c>
      <c r="H512" s="29" t="n">
        <f aca="false">Inputs!$B$6*E512</f>
        <v>-34000</v>
      </c>
      <c r="I512" s="29" t="n">
        <f aca="false">G512+H512</f>
        <v>35999.9999999999</v>
      </c>
      <c r="J512" s="29" t="n">
        <f aca="false">J511+I512</f>
        <v>96999.9999999997</v>
      </c>
    </row>
    <row r="513" customFormat="false" ht="15" hidden="false" customHeight="false" outlineLevel="0" collapsed="false">
      <c r="A513" s="26" t="n">
        <v>37601</v>
      </c>
      <c r="B513" s="27" t="n">
        <v>27.49</v>
      </c>
      <c r="C513" s="27" t="n">
        <v>26.85</v>
      </c>
      <c r="D513" s="28" t="n">
        <f aca="false">B513-B512</f>
        <v>-0.240000000000002</v>
      </c>
      <c r="E513" s="28" t="n">
        <f aca="false">C513-C512</f>
        <v>0.5</v>
      </c>
      <c r="F513" s="29" t="n">
        <f aca="false">Inputs!$B$5*B513+Inputs!$B$6*C513</f>
        <v>1406500</v>
      </c>
      <c r="G513" s="29" t="n">
        <f aca="false">Inputs!$B$5*D513</f>
        <v>-24000.0000000002</v>
      </c>
      <c r="H513" s="29" t="n">
        <f aca="false">Inputs!$B$6*E513</f>
        <v>-25000</v>
      </c>
      <c r="I513" s="29" t="n">
        <f aca="false">G513+H513</f>
        <v>-49000.0000000002</v>
      </c>
      <c r="J513" s="29" t="n">
        <f aca="false">J512+I513</f>
        <v>47999.9999999995</v>
      </c>
    </row>
    <row r="514" customFormat="false" ht="15" hidden="false" customHeight="false" outlineLevel="0" collapsed="false">
      <c r="A514" s="26" t="n">
        <v>37602</v>
      </c>
      <c r="B514" s="27" t="n">
        <v>28.2</v>
      </c>
      <c r="C514" s="27" t="n">
        <v>27.29</v>
      </c>
      <c r="D514" s="28" t="n">
        <f aca="false">B514-B513</f>
        <v>0.710000000000001</v>
      </c>
      <c r="E514" s="28" t="n">
        <f aca="false">C514-C513</f>
        <v>0.439999999999998</v>
      </c>
      <c r="F514" s="29" t="n">
        <f aca="false">Inputs!$B$5*B514+Inputs!$B$6*C514</f>
        <v>1455500</v>
      </c>
      <c r="G514" s="29" t="n">
        <f aca="false">Inputs!$B$5*D514</f>
        <v>71000.0000000001</v>
      </c>
      <c r="H514" s="29" t="n">
        <f aca="false">Inputs!$B$6*E514</f>
        <v>-21999.9999999999</v>
      </c>
      <c r="I514" s="29" t="n">
        <f aca="false">G514+H514</f>
        <v>49000.0000000002</v>
      </c>
      <c r="J514" s="29" t="n">
        <f aca="false">J513+I514</f>
        <v>96999.9999999997</v>
      </c>
    </row>
    <row r="515" customFormat="false" ht="15" hidden="false" customHeight="false" outlineLevel="0" collapsed="false">
      <c r="A515" s="26" t="n">
        <v>37603</v>
      </c>
      <c r="B515" s="27" t="n">
        <v>28.39</v>
      </c>
      <c r="C515" s="27" t="n">
        <v>27.64</v>
      </c>
      <c r="D515" s="28" t="n">
        <f aca="false">B515-B514</f>
        <v>0.190000000000001</v>
      </c>
      <c r="E515" s="28" t="n">
        <f aca="false">C515-C514</f>
        <v>0.350000000000001</v>
      </c>
      <c r="F515" s="29" t="n">
        <f aca="false">Inputs!$B$5*B515+Inputs!$B$6*C515</f>
        <v>1457000</v>
      </c>
      <c r="G515" s="29" t="n">
        <f aca="false">Inputs!$B$5*D515</f>
        <v>19000.0000000001</v>
      </c>
      <c r="H515" s="29" t="n">
        <f aca="false">Inputs!$B$6*E515</f>
        <v>-17500.0000000001</v>
      </c>
      <c r="I515" s="29" t="n">
        <f aca="false">G515+H515</f>
        <v>1500.00000000005</v>
      </c>
      <c r="J515" s="29" t="n">
        <f aca="false">J514+I515</f>
        <v>98499.9999999998</v>
      </c>
    </row>
    <row r="516" customFormat="false" ht="15" hidden="false" customHeight="false" outlineLevel="0" collapsed="false">
      <c r="A516" s="26" t="n">
        <v>37606</v>
      </c>
      <c r="B516" s="27" t="n">
        <v>30.15</v>
      </c>
      <c r="C516" s="27" t="n">
        <v>28.73</v>
      </c>
      <c r="D516" s="28" t="n">
        <f aca="false">B516-B515</f>
        <v>1.76</v>
      </c>
      <c r="E516" s="28" t="n">
        <f aca="false">C516-C515</f>
        <v>1.09</v>
      </c>
      <c r="F516" s="29" t="n">
        <f aca="false">Inputs!$B$5*B516+Inputs!$B$6*C516</f>
        <v>1578500</v>
      </c>
      <c r="G516" s="29" t="n">
        <f aca="false">Inputs!$B$5*D516</f>
        <v>176000</v>
      </c>
      <c r="H516" s="29" t="n">
        <f aca="false">Inputs!$B$6*E516</f>
        <v>-54500</v>
      </c>
      <c r="I516" s="29" t="n">
        <f aca="false">G516+H516</f>
        <v>121500</v>
      </c>
      <c r="J516" s="29" t="n">
        <f aca="false">J515+I516</f>
        <v>220000</v>
      </c>
    </row>
    <row r="517" customFormat="false" ht="15" hidden="false" customHeight="false" outlineLevel="0" collapsed="false">
      <c r="A517" s="26" t="n">
        <v>37607</v>
      </c>
      <c r="B517" s="27" t="n">
        <v>30.04</v>
      </c>
      <c r="C517" s="27" t="n">
        <v>29.25</v>
      </c>
      <c r="D517" s="28" t="n">
        <f aca="false">B517-B516</f>
        <v>-0.109999999999999</v>
      </c>
      <c r="E517" s="28" t="n">
        <f aca="false">C517-C516</f>
        <v>0.52</v>
      </c>
      <c r="F517" s="29" t="n">
        <f aca="false">Inputs!$B$5*B517+Inputs!$B$6*C517</f>
        <v>1541500</v>
      </c>
      <c r="G517" s="29" t="n">
        <f aca="false">Inputs!$B$5*D517</f>
        <v>-10999.9999999999</v>
      </c>
      <c r="H517" s="29" t="n">
        <f aca="false">Inputs!$B$6*E517</f>
        <v>-26000</v>
      </c>
      <c r="I517" s="29" t="n">
        <f aca="false">G517+H517</f>
        <v>-36999.9999999999</v>
      </c>
      <c r="J517" s="29" t="n">
        <f aca="false">J516+I517</f>
        <v>183000</v>
      </c>
    </row>
    <row r="518" customFormat="false" ht="15" hidden="false" customHeight="false" outlineLevel="0" collapsed="false">
      <c r="A518" s="26" t="n">
        <v>37608</v>
      </c>
      <c r="B518" s="27" t="n">
        <v>30.41</v>
      </c>
      <c r="C518" s="27" t="n">
        <v>29.95</v>
      </c>
      <c r="D518" s="28" t="n">
        <f aca="false">B518-B517</f>
        <v>0.370000000000001</v>
      </c>
      <c r="E518" s="28" t="n">
        <f aca="false">C518-C517</f>
        <v>0.699999999999999</v>
      </c>
      <c r="F518" s="29" t="n">
        <f aca="false">Inputs!$B$5*B518+Inputs!$B$6*C518</f>
        <v>1543500</v>
      </c>
      <c r="G518" s="29" t="n">
        <f aca="false">Inputs!$B$5*D518</f>
        <v>37000.0000000001</v>
      </c>
      <c r="H518" s="29" t="n">
        <f aca="false">Inputs!$B$6*E518</f>
        <v>-35000</v>
      </c>
      <c r="I518" s="29" t="n">
        <f aca="false">G518+H518</f>
        <v>2000.00000000014</v>
      </c>
      <c r="J518" s="29" t="n">
        <f aca="false">J517+I518</f>
        <v>185000</v>
      </c>
    </row>
    <row r="519" customFormat="false" ht="15" hidden="false" customHeight="false" outlineLevel="0" collapsed="false">
      <c r="A519" s="26" t="n">
        <v>37609</v>
      </c>
      <c r="B519" s="27" t="n">
        <v>30.57</v>
      </c>
      <c r="C519" s="27" t="n">
        <v>30.26</v>
      </c>
      <c r="D519" s="28" t="n">
        <f aca="false">B519-B518</f>
        <v>0.16</v>
      </c>
      <c r="E519" s="28" t="n">
        <f aca="false">C519-C518</f>
        <v>0.310000000000002</v>
      </c>
      <c r="F519" s="29" t="n">
        <f aca="false">Inputs!$B$5*B519+Inputs!$B$6*C519</f>
        <v>1544000</v>
      </c>
      <c r="G519" s="29" t="n">
        <f aca="false">Inputs!$B$5*D519</f>
        <v>16000</v>
      </c>
      <c r="H519" s="29" t="n">
        <f aca="false">Inputs!$B$6*E519</f>
        <v>-15500.0000000001</v>
      </c>
      <c r="I519" s="29" t="n">
        <f aca="false">G519+H519</f>
        <v>499.999999999902</v>
      </c>
      <c r="J519" s="29" t="n">
        <f aca="false">J518+I519</f>
        <v>185500</v>
      </c>
    </row>
    <row r="520" customFormat="false" ht="15" hidden="false" customHeight="false" outlineLevel="0" collapsed="false">
      <c r="A520" s="26" t="n">
        <v>37613</v>
      </c>
      <c r="B520" s="27" t="n">
        <v>32.09</v>
      </c>
      <c r="C520" s="27" t="n">
        <v>30.61</v>
      </c>
      <c r="D520" s="28" t="n">
        <f aca="false">B520-B519</f>
        <v>1.52</v>
      </c>
      <c r="E520" s="28" t="n">
        <f aca="false">C520-C519</f>
        <v>0.349999999999998</v>
      </c>
      <c r="F520" s="29" t="n">
        <f aca="false">Inputs!$B$5*B520+Inputs!$B$6*C520</f>
        <v>1678500</v>
      </c>
      <c r="G520" s="29" t="n">
        <f aca="false">Inputs!$B$5*D520</f>
        <v>152000</v>
      </c>
      <c r="H520" s="29" t="n">
        <f aca="false">Inputs!$B$6*E520</f>
        <v>-17499.9999999999</v>
      </c>
      <c r="I520" s="29" t="n">
        <f aca="false">G520+H520</f>
        <v>134500</v>
      </c>
      <c r="J520" s="29" t="n">
        <f aca="false">J519+I520</f>
        <v>320000</v>
      </c>
    </row>
    <row r="521" customFormat="false" ht="15" hidden="false" customHeight="false" outlineLevel="0" collapsed="false">
      <c r="A521" s="26" t="n">
        <v>37617</v>
      </c>
      <c r="B521" s="27" t="n">
        <v>32.68</v>
      </c>
      <c r="C521" s="27" t="n">
        <v>31.49</v>
      </c>
      <c r="D521" s="28" t="n">
        <f aca="false">B521-B520</f>
        <v>0.589999999999996</v>
      </c>
      <c r="E521" s="28" t="n">
        <f aca="false">C521-C520</f>
        <v>0.879999999999999</v>
      </c>
      <c r="F521" s="29" t="n">
        <f aca="false">Inputs!$B$5*B521+Inputs!$B$6*C521</f>
        <v>1693500</v>
      </c>
      <c r="G521" s="29" t="n">
        <f aca="false">Inputs!$B$5*D521</f>
        <v>58999.9999999996</v>
      </c>
      <c r="H521" s="29" t="n">
        <f aca="false">Inputs!$B$6*E521</f>
        <v>-44000</v>
      </c>
      <c r="I521" s="29" t="n">
        <f aca="false">G521+H521</f>
        <v>14999.9999999997</v>
      </c>
      <c r="J521" s="29" t="n">
        <f aca="false">J520+I521</f>
        <v>335000</v>
      </c>
    </row>
    <row r="522" customFormat="false" ht="15" hidden="false" customHeight="false" outlineLevel="0" collapsed="false">
      <c r="A522" s="26" t="n">
        <v>37620</v>
      </c>
      <c r="B522" s="27" t="n">
        <v>31.41</v>
      </c>
      <c r="C522" s="27" t="n">
        <v>32.02</v>
      </c>
      <c r="D522" s="28" t="n">
        <f aca="false">B522-B521</f>
        <v>-1.27</v>
      </c>
      <c r="E522" s="28" t="n">
        <f aca="false">C522-C521</f>
        <v>0.530000000000005</v>
      </c>
      <c r="F522" s="29" t="n">
        <f aca="false">Inputs!$B$5*B522+Inputs!$B$6*C522</f>
        <v>1540000</v>
      </c>
      <c r="G522" s="29" t="n">
        <f aca="false">Inputs!$B$5*D522</f>
        <v>-127000</v>
      </c>
      <c r="H522" s="29" t="n">
        <f aca="false">Inputs!$B$6*E522</f>
        <v>-26500.0000000002</v>
      </c>
      <c r="I522" s="29" t="n">
        <f aca="false">G522+H522</f>
        <v>-153500</v>
      </c>
      <c r="J522" s="29" t="n">
        <f aca="false">J521+I522</f>
        <v>181500</v>
      </c>
    </row>
    <row r="523" customFormat="false" ht="15" hidden="false" customHeight="false" outlineLevel="0" collapsed="false">
      <c r="A523" s="26" t="n">
        <v>37623</v>
      </c>
      <c r="B523" s="27" t="n">
        <v>31.97</v>
      </c>
      <c r="C523" s="27" t="n">
        <v>30.32</v>
      </c>
      <c r="D523" s="28" t="n">
        <f aca="false">B523-B522</f>
        <v>0.559999999999999</v>
      </c>
      <c r="E523" s="28" t="n">
        <f aca="false">C523-C522</f>
        <v>-1.7</v>
      </c>
      <c r="F523" s="29" t="n">
        <f aca="false">Inputs!$B$5*B523+Inputs!$B$6*C523</f>
        <v>1681000</v>
      </c>
      <c r="G523" s="29" t="n">
        <f aca="false">Inputs!$B$5*D523</f>
        <v>55999.9999999999</v>
      </c>
      <c r="H523" s="29" t="n">
        <f aca="false">Inputs!$B$6*E523</f>
        <v>85000.0000000002</v>
      </c>
      <c r="I523" s="29" t="n">
        <f aca="false">G523+H523</f>
        <v>141000</v>
      </c>
      <c r="J523" s="29" t="n">
        <f aca="false">J522+I523</f>
        <v>322500</v>
      </c>
    </row>
    <row r="524" customFormat="false" ht="15" hidden="false" customHeight="false" outlineLevel="0" collapsed="false">
      <c r="A524" s="26" t="n">
        <v>37624</v>
      </c>
      <c r="B524" s="27" t="n">
        <v>33.26</v>
      </c>
      <c r="C524" s="27" t="n">
        <v>31.43</v>
      </c>
      <c r="D524" s="28" t="n">
        <f aca="false">B524-B523</f>
        <v>1.29</v>
      </c>
      <c r="E524" s="28" t="n">
        <f aca="false">C524-C523</f>
        <v>1.11</v>
      </c>
      <c r="F524" s="29" t="n">
        <f aca="false">Inputs!$B$5*B524+Inputs!$B$6*C524</f>
        <v>1754500</v>
      </c>
      <c r="G524" s="29" t="n">
        <f aca="false">Inputs!$B$5*D524</f>
        <v>129000</v>
      </c>
      <c r="H524" s="29" t="n">
        <f aca="false">Inputs!$B$6*E524</f>
        <v>-55500</v>
      </c>
      <c r="I524" s="29" t="n">
        <f aca="false">G524+H524</f>
        <v>73499.9999999999</v>
      </c>
      <c r="J524" s="29" t="n">
        <f aca="false">J523+I524</f>
        <v>396000</v>
      </c>
    </row>
    <row r="525" customFormat="false" ht="15" hidden="false" customHeight="false" outlineLevel="0" collapsed="false">
      <c r="A525" s="26" t="n">
        <v>37627</v>
      </c>
      <c r="B525" s="27" t="n">
        <v>32.29</v>
      </c>
      <c r="C525" s="27" t="n">
        <v>31.43</v>
      </c>
      <c r="D525" s="28" t="n">
        <f aca="false">B525-B524</f>
        <v>-0.969999999999999</v>
      </c>
      <c r="E525" s="28" t="n">
        <f aca="false">C525-C524</f>
        <v>0</v>
      </c>
      <c r="F525" s="29" t="n">
        <f aca="false">Inputs!$B$5*B525+Inputs!$B$6*C525</f>
        <v>1657500</v>
      </c>
      <c r="G525" s="29" t="n">
        <f aca="false">Inputs!$B$5*D525</f>
        <v>-96999.9999999999</v>
      </c>
      <c r="H525" s="29" t="n">
        <f aca="false">Inputs!$B$6*E525</f>
        <v>-0</v>
      </c>
      <c r="I525" s="29" t="n">
        <f aca="false">G525+H525</f>
        <v>-96999.9999999999</v>
      </c>
      <c r="J525" s="29" t="n">
        <f aca="false">J524+I525</f>
        <v>299000</v>
      </c>
    </row>
    <row r="526" customFormat="false" ht="15" hidden="false" customHeight="false" outlineLevel="0" collapsed="false">
      <c r="A526" s="26" t="n">
        <v>37628</v>
      </c>
      <c r="B526" s="27" t="n">
        <v>31.2</v>
      </c>
      <c r="C526" s="27" t="n">
        <v>30.78</v>
      </c>
      <c r="D526" s="28" t="n">
        <f aca="false">B526-B525</f>
        <v>-1.09</v>
      </c>
      <c r="E526" s="28" t="n">
        <f aca="false">C526-C525</f>
        <v>-0.649999999999999</v>
      </c>
      <c r="F526" s="29" t="n">
        <f aca="false">Inputs!$B$5*B526+Inputs!$B$6*C526</f>
        <v>1581000</v>
      </c>
      <c r="G526" s="29" t="n">
        <f aca="false">Inputs!$B$5*D526</f>
        <v>-109000</v>
      </c>
      <c r="H526" s="29" t="n">
        <f aca="false">Inputs!$B$6*E526</f>
        <v>32499.9999999999</v>
      </c>
      <c r="I526" s="29" t="n">
        <f aca="false">G526+H526</f>
        <v>-76500.0000000001</v>
      </c>
      <c r="J526" s="29" t="n">
        <f aca="false">J525+I526</f>
        <v>222500</v>
      </c>
    </row>
    <row r="527" customFormat="false" ht="15" hidden="false" customHeight="false" outlineLevel="0" collapsed="false">
      <c r="A527" s="26" t="n">
        <v>37629</v>
      </c>
      <c r="B527" s="27" t="n">
        <v>30.66</v>
      </c>
      <c r="C527" s="27" t="n">
        <v>29.3</v>
      </c>
      <c r="D527" s="28" t="n">
        <f aca="false">B527-B526</f>
        <v>-0.539999999999999</v>
      </c>
      <c r="E527" s="28" t="n">
        <f aca="false">C527-C526</f>
        <v>-1.48</v>
      </c>
      <c r="F527" s="29" t="n">
        <f aca="false">Inputs!$B$5*B527+Inputs!$B$6*C527</f>
        <v>1601000</v>
      </c>
      <c r="G527" s="29" t="n">
        <f aca="false">Inputs!$B$5*D527</f>
        <v>-53999.9999999999</v>
      </c>
      <c r="H527" s="29" t="n">
        <f aca="false">Inputs!$B$6*E527</f>
        <v>74000</v>
      </c>
      <c r="I527" s="29" t="n">
        <f aca="false">G527+H527</f>
        <v>20000.0000000001</v>
      </c>
      <c r="J527" s="29" t="n">
        <f aca="false">J526+I527</f>
        <v>242500</v>
      </c>
    </row>
    <row r="528" customFormat="false" ht="15" hidden="false" customHeight="false" outlineLevel="0" collapsed="false">
      <c r="A528" s="26" t="n">
        <v>37630</v>
      </c>
      <c r="B528" s="27" t="n">
        <v>31.95</v>
      </c>
      <c r="C528" s="27" t="n">
        <v>30.26</v>
      </c>
      <c r="D528" s="28" t="n">
        <f aca="false">B528-B527</f>
        <v>1.29</v>
      </c>
      <c r="E528" s="28" t="n">
        <f aca="false">C528-C527</f>
        <v>0.960000000000001</v>
      </c>
      <c r="F528" s="29" t="n">
        <f aca="false">Inputs!$B$5*B528+Inputs!$B$6*C528</f>
        <v>1682000</v>
      </c>
      <c r="G528" s="29" t="n">
        <f aca="false">Inputs!$B$5*D528</f>
        <v>129000</v>
      </c>
      <c r="H528" s="29" t="n">
        <f aca="false">Inputs!$B$6*E528</f>
        <v>-48000</v>
      </c>
      <c r="I528" s="29" t="n">
        <f aca="false">G528+H528</f>
        <v>80999.9999999999</v>
      </c>
      <c r="J528" s="29" t="n">
        <f aca="false">J527+I528</f>
        <v>323500</v>
      </c>
    </row>
    <row r="529" customFormat="false" ht="15" hidden="false" customHeight="false" outlineLevel="0" collapsed="false">
      <c r="A529" s="26" t="n">
        <v>37631</v>
      </c>
      <c r="B529" s="27" t="n">
        <v>31.59</v>
      </c>
      <c r="C529" s="27" t="n">
        <v>30.07</v>
      </c>
      <c r="D529" s="28" t="n">
        <f aca="false">B529-B528</f>
        <v>-0.359999999999999</v>
      </c>
      <c r="E529" s="28" t="n">
        <f aca="false">C529-C528</f>
        <v>-0.190000000000001</v>
      </c>
      <c r="F529" s="29" t="n">
        <f aca="false">Inputs!$B$5*B529+Inputs!$B$6*C529</f>
        <v>1655500</v>
      </c>
      <c r="G529" s="29" t="n">
        <f aca="false">Inputs!$B$5*D529</f>
        <v>-35999.9999999999</v>
      </c>
      <c r="H529" s="29" t="n">
        <f aca="false">Inputs!$B$6*E529</f>
        <v>9500.00000000006</v>
      </c>
      <c r="I529" s="29" t="n">
        <f aca="false">G529+H529</f>
        <v>-26499.9999999999</v>
      </c>
      <c r="J529" s="29" t="n">
        <f aca="false">J528+I529</f>
        <v>297000</v>
      </c>
    </row>
    <row r="530" customFormat="false" ht="15" hidden="false" customHeight="false" outlineLevel="0" collapsed="false">
      <c r="A530" s="26" t="n">
        <v>37634</v>
      </c>
      <c r="B530" s="27" t="n">
        <v>32.08</v>
      </c>
      <c r="C530" s="27" t="n">
        <v>30.46</v>
      </c>
      <c r="D530" s="28" t="n">
        <f aca="false">B530-B529</f>
        <v>0.489999999999998</v>
      </c>
      <c r="E530" s="28" t="n">
        <f aca="false">C530-C529</f>
        <v>0.390000000000001</v>
      </c>
      <c r="F530" s="29" t="n">
        <f aca="false">Inputs!$B$5*B530+Inputs!$B$6*C530</f>
        <v>1685000</v>
      </c>
      <c r="G530" s="29" t="n">
        <f aca="false">Inputs!$B$5*D530</f>
        <v>48999.9999999999</v>
      </c>
      <c r="H530" s="29" t="n">
        <f aca="false">Inputs!$B$6*E530</f>
        <v>-19500</v>
      </c>
      <c r="I530" s="29" t="n">
        <f aca="false">G530+H530</f>
        <v>29499.9999999998</v>
      </c>
      <c r="J530" s="29" t="n">
        <f aca="false">J529+I530</f>
        <v>326500</v>
      </c>
    </row>
    <row r="531" customFormat="false" ht="15" hidden="false" customHeight="false" outlineLevel="0" collapsed="false">
      <c r="A531" s="26" t="n">
        <v>37636</v>
      </c>
      <c r="B531" s="27" t="n">
        <v>33.23</v>
      </c>
      <c r="C531" s="27" t="n">
        <v>31.73</v>
      </c>
      <c r="D531" s="28" t="n">
        <f aca="false">B531-B530</f>
        <v>1.15</v>
      </c>
      <c r="E531" s="28" t="n">
        <f aca="false">C531-C530</f>
        <v>1.27</v>
      </c>
      <c r="F531" s="29" t="n">
        <f aca="false">Inputs!$B$5*B531+Inputs!$B$6*C531</f>
        <v>1736500</v>
      </c>
      <c r="G531" s="29" t="n">
        <f aca="false">Inputs!$B$5*D531</f>
        <v>115000</v>
      </c>
      <c r="H531" s="29" t="n">
        <f aca="false">Inputs!$B$6*E531</f>
        <v>-63500</v>
      </c>
      <c r="I531" s="29" t="n">
        <f aca="false">G531+H531</f>
        <v>51499.9999999999</v>
      </c>
      <c r="J531" s="29" t="n">
        <f aca="false">J530+I531</f>
        <v>377999.999999999</v>
      </c>
    </row>
    <row r="532" customFormat="false" ht="15" hidden="false" customHeight="false" outlineLevel="0" collapsed="false">
      <c r="A532" s="26" t="n">
        <v>37637</v>
      </c>
      <c r="B532" s="27" t="n">
        <v>33.58</v>
      </c>
      <c r="C532" s="27" t="n">
        <v>32.29</v>
      </c>
      <c r="D532" s="28" t="n">
        <f aca="false">B532-B531</f>
        <v>0.350000000000001</v>
      </c>
      <c r="E532" s="28" t="n">
        <f aca="false">C532-C531</f>
        <v>0.559999999999999</v>
      </c>
      <c r="F532" s="29" t="n">
        <f aca="false">Inputs!$B$5*B532+Inputs!$B$6*C532</f>
        <v>1743500</v>
      </c>
      <c r="G532" s="29" t="n">
        <f aca="false">Inputs!$B$5*D532</f>
        <v>35000.0000000001</v>
      </c>
      <c r="H532" s="29" t="n">
        <f aca="false">Inputs!$B$6*E532</f>
        <v>-27999.9999999999</v>
      </c>
      <c r="I532" s="29" t="n">
        <f aca="false">G532+H532</f>
        <v>7000.00000000021</v>
      </c>
      <c r="J532" s="29" t="n">
        <f aca="false">J531+I532</f>
        <v>385000</v>
      </c>
    </row>
    <row r="533" customFormat="false" ht="15" hidden="false" customHeight="false" outlineLevel="0" collapsed="false">
      <c r="A533" s="26" t="n">
        <v>37638</v>
      </c>
      <c r="B533" s="27" t="n">
        <v>33.88</v>
      </c>
      <c r="C533" s="27" t="n">
        <v>31.57</v>
      </c>
      <c r="D533" s="28" t="n">
        <f aca="false">B533-B532</f>
        <v>0.300000000000004</v>
      </c>
      <c r="E533" s="28" t="n">
        <f aca="false">C533-C532</f>
        <v>-0.719999999999999</v>
      </c>
      <c r="F533" s="29" t="n">
        <f aca="false">Inputs!$B$5*B533+Inputs!$B$6*C533</f>
        <v>1809500</v>
      </c>
      <c r="G533" s="29" t="n">
        <f aca="false">Inputs!$B$5*D533</f>
        <v>30000.0000000004</v>
      </c>
      <c r="H533" s="29" t="n">
        <f aca="false">Inputs!$B$6*E533</f>
        <v>35999.9999999999</v>
      </c>
      <c r="I533" s="29" t="n">
        <f aca="false">G533+H533</f>
        <v>66000.0000000004</v>
      </c>
      <c r="J533" s="29" t="n">
        <f aca="false">J532+I533</f>
        <v>451000</v>
      </c>
    </row>
    <row r="534" customFormat="false" ht="15" hidden="false" customHeight="false" outlineLevel="0" collapsed="false">
      <c r="A534" s="26" t="n">
        <v>37642</v>
      </c>
      <c r="B534" s="27" t="n">
        <v>34.62</v>
      </c>
      <c r="C534" s="27" t="n">
        <v>31.72</v>
      </c>
      <c r="D534" s="28" t="n">
        <f aca="false">B534-B533</f>
        <v>0.739999999999995</v>
      </c>
      <c r="E534" s="28" t="n">
        <f aca="false">C534-C533</f>
        <v>0.149999999999999</v>
      </c>
      <c r="F534" s="29" t="n">
        <f aca="false">Inputs!$B$5*B534+Inputs!$B$6*C534</f>
        <v>1876000</v>
      </c>
      <c r="G534" s="29" t="n">
        <f aca="false">Inputs!$B$5*D534</f>
        <v>73999.9999999995</v>
      </c>
      <c r="H534" s="29" t="n">
        <f aca="false">Inputs!$B$6*E534</f>
        <v>-7499.99999999993</v>
      </c>
      <c r="I534" s="29" t="n">
        <f aca="false">G534+H534</f>
        <v>66499.9999999996</v>
      </c>
      <c r="J534" s="29" t="n">
        <f aca="false">J533+I534</f>
        <v>517500</v>
      </c>
    </row>
    <row r="535" customFormat="false" ht="15" hidden="false" customHeight="false" outlineLevel="0" collapsed="false">
      <c r="A535" s="26" t="n">
        <v>37643</v>
      </c>
      <c r="B535" s="27" t="n">
        <v>34.32</v>
      </c>
      <c r="C535" s="27" t="n">
        <v>32.07</v>
      </c>
      <c r="D535" s="28" t="n">
        <f aca="false">B535-B534</f>
        <v>-0.299999999999997</v>
      </c>
      <c r="E535" s="28" t="n">
        <f aca="false">C535-C534</f>
        <v>0.350000000000001</v>
      </c>
      <c r="F535" s="29" t="n">
        <f aca="false">Inputs!$B$5*B535+Inputs!$B$6*C535</f>
        <v>1828500</v>
      </c>
      <c r="G535" s="29" t="n">
        <f aca="false">Inputs!$B$5*D535</f>
        <v>-29999.9999999997</v>
      </c>
      <c r="H535" s="29" t="n">
        <f aca="false">Inputs!$B$6*E535</f>
        <v>-17500.0000000001</v>
      </c>
      <c r="I535" s="29" t="n">
        <f aca="false">G535+H535</f>
        <v>-47499.9999999998</v>
      </c>
      <c r="J535" s="29" t="n">
        <f aca="false">J534+I535</f>
        <v>470000</v>
      </c>
    </row>
    <row r="536" customFormat="false" ht="15" hidden="false" customHeight="false" outlineLevel="0" collapsed="false">
      <c r="A536" s="26" t="n">
        <v>37644</v>
      </c>
      <c r="B536" s="27" t="n">
        <v>33.9</v>
      </c>
      <c r="C536" s="27" t="n">
        <v>31.4</v>
      </c>
      <c r="D536" s="28" t="n">
        <f aca="false">B536-B535</f>
        <v>-0.420000000000002</v>
      </c>
      <c r="E536" s="28" t="n">
        <f aca="false">C536-C535</f>
        <v>-0.670000000000002</v>
      </c>
      <c r="F536" s="29" t="n">
        <f aca="false">Inputs!$B$5*B536+Inputs!$B$6*C536</f>
        <v>1820000</v>
      </c>
      <c r="G536" s="29" t="n">
        <f aca="false">Inputs!$B$5*D536</f>
        <v>-42000.0000000002</v>
      </c>
      <c r="H536" s="29" t="n">
        <f aca="false">Inputs!$B$6*E536</f>
        <v>33500.0000000001</v>
      </c>
      <c r="I536" s="29" t="n">
        <f aca="false">G536+H536</f>
        <v>-8500.00000000008</v>
      </c>
      <c r="J536" s="29" t="n">
        <f aca="false">J535+I536</f>
        <v>461500</v>
      </c>
    </row>
    <row r="537" customFormat="false" ht="15" hidden="false" customHeight="false" outlineLevel="0" collapsed="false">
      <c r="A537" s="26" t="n">
        <v>37645</v>
      </c>
      <c r="B537" s="27" t="n">
        <v>34.98</v>
      </c>
      <c r="C537" s="27" t="n">
        <v>31.62</v>
      </c>
      <c r="D537" s="28" t="n">
        <f aca="false">B537-B536</f>
        <v>1.08</v>
      </c>
      <c r="E537" s="28" t="n">
        <f aca="false">C537-C536</f>
        <v>0.220000000000002</v>
      </c>
      <c r="F537" s="29" t="n">
        <f aca="false">Inputs!$B$5*B537+Inputs!$B$6*C537</f>
        <v>1917000</v>
      </c>
      <c r="G537" s="29" t="n">
        <f aca="false">Inputs!$B$5*D537</f>
        <v>108000</v>
      </c>
      <c r="H537" s="29" t="n">
        <f aca="false">Inputs!$B$6*E537</f>
        <v>-11000.0000000001</v>
      </c>
      <c r="I537" s="29" t="n">
        <f aca="false">G537+H537</f>
        <v>96999.9999999997</v>
      </c>
      <c r="J537" s="29" t="n">
        <f aca="false">J536+I537</f>
        <v>558499.999999999</v>
      </c>
    </row>
    <row r="538" customFormat="false" ht="15" hidden="false" customHeight="false" outlineLevel="0" collapsed="false">
      <c r="A538" s="26" t="n">
        <v>37648</v>
      </c>
      <c r="B538" s="27" t="n">
        <v>32.43</v>
      </c>
      <c r="C538" s="27" t="n">
        <v>31.02</v>
      </c>
      <c r="D538" s="28" t="n">
        <f aca="false">B538-B537</f>
        <v>-2.55</v>
      </c>
      <c r="E538" s="28" t="n">
        <f aca="false">C538-C537</f>
        <v>-0.600000000000001</v>
      </c>
      <c r="F538" s="29" t="n">
        <f aca="false">Inputs!$B$5*B538+Inputs!$B$6*C538</f>
        <v>1692000</v>
      </c>
      <c r="G538" s="29" t="n">
        <f aca="false">Inputs!$B$5*D538</f>
        <v>-255000</v>
      </c>
      <c r="H538" s="29" t="n">
        <f aca="false">Inputs!$B$6*E538</f>
        <v>30000.0000000001</v>
      </c>
      <c r="I538" s="29" t="n">
        <f aca="false">G538+H538</f>
        <v>-225000</v>
      </c>
      <c r="J538" s="29" t="n">
        <f aca="false">J537+I538</f>
        <v>333500</v>
      </c>
    </row>
    <row r="539" customFormat="false" ht="15" hidden="false" customHeight="false" outlineLevel="0" collapsed="false">
      <c r="A539" s="26" t="n">
        <v>37650</v>
      </c>
      <c r="B539" s="27" t="n">
        <v>33.54</v>
      </c>
      <c r="C539" s="27" t="n">
        <v>31.26</v>
      </c>
      <c r="D539" s="28" t="n">
        <f aca="false">B539-B538</f>
        <v>1.11</v>
      </c>
      <c r="E539" s="28" t="n">
        <f aca="false">C539-C538</f>
        <v>0.240000000000002</v>
      </c>
      <c r="F539" s="29" t="n">
        <f aca="false">Inputs!$B$5*B539+Inputs!$B$6*C539</f>
        <v>1791000</v>
      </c>
      <c r="G539" s="29" t="n">
        <f aca="false">Inputs!$B$5*D539</f>
        <v>111000</v>
      </c>
      <c r="H539" s="29" t="n">
        <f aca="false">Inputs!$B$6*E539</f>
        <v>-12000.0000000001</v>
      </c>
      <c r="I539" s="29" t="n">
        <f aca="false">G539+H539</f>
        <v>98999.9999999998</v>
      </c>
      <c r="J539" s="29" t="n">
        <f aca="false">J538+I539</f>
        <v>432500</v>
      </c>
    </row>
    <row r="540" customFormat="false" ht="15" hidden="false" customHeight="false" outlineLevel="0" collapsed="false">
      <c r="A540" s="26" t="n">
        <v>37652</v>
      </c>
      <c r="B540" s="27" t="n">
        <v>33.51</v>
      </c>
      <c r="C540" s="27" t="n">
        <v>31.57</v>
      </c>
      <c r="D540" s="28" t="n">
        <f aca="false">B540-B539</f>
        <v>-0.0300000000000011</v>
      </c>
      <c r="E540" s="28" t="n">
        <f aca="false">C540-C539</f>
        <v>0.309999999999999</v>
      </c>
      <c r="F540" s="29" t="n">
        <f aca="false">Inputs!$B$5*B540+Inputs!$B$6*C540</f>
        <v>1772500</v>
      </c>
      <c r="G540" s="29" t="n">
        <f aca="false">Inputs!$B$5*D540</f>
        <v>-3000.00000000011</v>
      </c>
      <c r="H540" s="29" t="n">
        <f aca="false">Inputs!$B$6*E540</f>
        <v>-15499.9999999999</v>
      </c>
      <c r="I540" s="29" t="n">
        <f aca="false">G540+H540</f>
        <v>-18500.0000000001</v>
      </c>
      <c r="J540" s="29" t="n">
        <f aca="false">J539+I540</f>
        <v>414000</v>
      </c>
    </row>
    <row r="541" customFormat="false" ht="15" hidden="false" customHeight="false" outlineLevel="0" collapsed="false">
      <c r="A541" s="26" t="n">
        <v>37656</v>
      </c>
      <c r="B541" s="27" t="n">
        <v>33.61</v>
      </c>
      <c r="C541" s="27" t="n">
        <v>31.13</v>
      </c>
      <c r="D541" s="28" t="n">
        <f aca="false">B541-B540</f>
        <v>0.100000000000001</v>
      </c>
      <c r="E541" s="28" t="n">
        <f aca="false">C541-C540</f>
        <v>-0.440000000000001</v>
      </c>
      <c r="F541" s="29" t="n">
        <f aca="false">Inputs!$B$5*B541+Inputs!$B$6*C541</f>
        <v>1804500</v>
      </c>
      <c r="G541" s="29" t="n">
        <f aca="false">Inputs!$B$5*D541</f>
        <v>10000.0000000001</v>
      </c>
      <c r="H541" s="29" t="n">
        <f aca="false">Inputs!$B$6*E541</f>
        <v>22000.0000000001</v>
      </c>
      <c r="I541" s="29" t="n">
        <f aca="false">G541+H541</f>
        <v>32000.0000000002</v>
      </c>
      <c r="J541" s="29" t="n">
        <f aca="false">J540+I541</f>
        <v>446000</v>
      </c>
    </row>
    <row r="542" customFormat="false" ht="15" hidden="false" customHeight="false" outlineLevel="0" collapsed="false">
      <c r="A542" s="26" t="n">
        <v>37657</v>
      </c>
      <c r="B542" s="27" t="n">
        <v>33.91</v>
      </c>
      <c r="C542" s="27" t="n">
        <v>31.77</v>
      </c>
      <c r="D542" s="28" t="n">
        <f aca="false">B542-B541</f>
        <v>0.299999999999997</v>
      </c>
      <c r="E542" s="28" t="n">
        <f aca="false">C542-C541</f>
        <v>0.640000000000001</v>
      </c>
      <c r="F542" s="29" t="n">
        <f aca="false">Inputs!$B$5*B542+Inputs!$B$6*C542</f>
        <v>1802500</v>
      </c>
      <c r="G542" s="29" t="n">
        <f aca="false">Inputs!$B$5*D542</f>
        <v>29999.9999999997</v>
      </c>
      <c r="H542" s="29" t="n">
        <f aca="false">Inputs!$B$6*E542</f>
        <v>-32000</v>
      </c>
      <c r="I542" s="29" t="n">
        <f aca="false">G542+H542</f>
        <v>-2000.00000000031</v>
      </c>
      <c r="J542" s="29" t="n">
        <f aca="false">J541+I542</f>
        <v>444000</v>
      </c>
    </row>
    <row r="543" customFormat="false" ht="15" hidden="false" customHeight="false" outlineLevel="0" collapsed="false">
      <c r="A543" s="26" t="n">
        <v>37659</v>
      </c>
      <c r="B543" s="27" t="n">
        <v>35.05</v>
      </c>
      <c r="C543" s="27" t="n">
        <v>32.23</v>
      </c>
      <c r="D543" s="28" t="n">
        <f aca="false">B543-B542</f>
        <v>1.14</v>
      </c>
      <c r="E543" s="28" t="n">
        <f aca="false">C543-C542</f>
        <v>0.459999999999997</v>
      </c>
      <c r="F543" s="29" t="n">
        <f aca="false">Inputs!$B$5*B543+Inputs!$B$6*C543</f>
        <v>1893500</v>
      </c>
      <c r="G543" s="29" t="n">
        <f aca="false">Inputs!$B$5*D543</f>
        <v>114000</v>
      </c>
      <c r="H543" s="29" t="n">
        <f aca="false">Inputs!$B$6*E543</f>
        <v>-22999.9999999999</v>
      </c>
      <c r="I543" s="29" t="n">
        <f aca="false">G543+H543</f>
        <v>91000.0000000002</v>
      </c>
      <c r="J543" s="29" t="n">
        <f aca="false">J542+I543</f>
        <v>535000</v>
      </c>
    </row>
    <row r="544" customFormat="false" ht="15" hidden="false" customHeight="false" outlineLevel="0" collapsed="false">
      <c r="A544" s="26" t="n">
        <v>37662</v>
      </c>
      <c r="B544" s="27" t="n">
        <v>34.46</v>
      </c>
      <c r="C544" s="27" t="n">
        <v>32.47</v>
      </c>
      <c r="D544" s="28" t="n">
        <f aca="false">B544-B543</f>
        <v>-0.589999999999996</v>
      </c>
      <c r="E544" s="28" t="n">
        <f aca="false">C544-C543</f>
        <v>0.240000000000002</v>
      </c>
      <c r="F544" s="29" t="n">
        <f aca="false">Inputs!$B$5*B544+Inputs!$B$6*C544</f>
        <v>1822500</v>
      </c>
      <c r="G544" s="29" t="n">
        <f aca="false">Inputs!$B$5*D544</f>
        <v>-58999.9999999996</v>
      </c>
      <c r="H544" s="29" t="n">
        <f aca="false">Inputs!$B$6*E544</f>
        <v>-12000.0000000001</v>
      </c>
      <c r="I544" s="29" t="n">
        <f aca="false">G544+H544</f>
        <v>-70999.9999999997</v>
      </c>
      <c r="J544" s="29" t="n">
        <f aca="false">J543+I544</f>
        <v>464000</v>
      </c>
    </row>
    <row r="545" customFormat="false" ht="15" hidden="false" customHeight="false" outlineLevel="0" collapsed="false">
      <c r="A545" s="26" t="n">
        <v>37665</v>
      </c>
      <c r="B545" s="27" t="n">
        <v>36.63</v>
      </c>
      <c r="C545" s="27" t="n">
        <v>33.23</v>
      </c>
      <c r="D545" s="28" t="n">
        <f aca="false">B545-B544</f>
        <v>2.17</v>
      </c>
      <c r="E545" s="28" t="n">
        <f aca="false">C545-C544</f>
        <v>0.759999999999998</v>
      </c>
      <c r="F545" s="29" t="n">
        <f aca="false">Inputs!$B$5*B545+Inputs!$B$6*C545</f>
        <v>2001500</v>
      </c>
      <c r="G545" s="29" t="n">
        <f aca="false">Inputs!$B$5*D545</f>
        <v>217000</v>
      </c>
      <c r="H545" s="29" t="n">
        <f aca="false">Inputs!$B$6*E545</f>
        <v>-37999.9999999999</v>
      </c>
      <c r="I545" s="29" t="n">
        <f aca="false">G545+H545</f>
        <v>179000</v>
      </c>
      <c r="J545" s="29" t="n">
        <f aca="false">J544+I545</f>
        <v>643000</v>
      </c>
    </row>
    <row r="546" customFormat="false" ht="15" hidden="false" customHeight="false" outlineLevel="0" collapsed="false">
      <c r="A546" s="26" t="n">
        <v>37672</v>
      </c>
      <c r="B546" s="27" t="n">
        <v>36.45</v>
      </c>
      <c r="C546" s="27" t="n">
        <v>32.76</v>
      </c>
      <c r="D546" s="28" t="n">
        <f aca="false">B546-B545</f>
        <v>-0.18</v>
      </c>
      <c r="E546" s="28" t="n">
        <f aca="false">C546-C545</f>
        <v>-0.469999999999999</v>
      </c>
      <c r="F546" s="29" t="n">
        <f aca="false">Inputs!$B$5*B546+Inputs!$B$6*C546</f>
        <v>2007000</v>
      </c>
      <c r="G546" s="29" t="n">
        <f aca="false">Inputs!$B$5*D546</f>
        <v>-18000</v>
      </c>
      <c r="H546" s="29" t="n">
        <f aca="false">Inputs!$B$6*E546</f>
        <v>23499.9999999999</v>
      </c>
      <c r="I546" s="29" t="n">
        <f aca="false">G546+H546</f>
        <v>5499.99999999997</v>
      </c>
      <c r="J546" s="29" t="n">
        <f aca="false">J545+I546</f>
        <v>648500</v>
      </c>
    </row>
    <row r="547" customFormat="false" ht="15" hidden="false" customHeight="false" outlineLevel="0" collapsed="false">
      <c r="A547" s="26" t="n">
        <v>37673</v>
      </c>
      <c r="B547" s="27" t="n">
        <v>36.76</v>
      </c>
      <c r="C547" s="27" t="n">
        <v>32.76</v>
      </c>
      <c r="D547" s="28" t="n">
        <f aca="false">B547-B546</f>
        <v>0.309999999999995</v>
      </c>
      <c r="E547" s="28" t="n">
        <f aca="false">C547-C546</f>
        <v>0</v>
      </c>
      <c r="F547" s="29" t="n">
        <f aca="false">Inputs!$B$5*B547+Inputs!$B$6*C547</f>
        <v>2038000</v>
      </c>
      <c r="G547" s="29" t="n">
        <f aca="false">Inputs!$B$5*D547</f>
        <v>30999.9999999995</v>
      </c>
      <c r="H547" s="29" t="n">
        <f aca="false">Inputs!$B$6*E547</f>
        <v>-0</v>
      </c>
      <c r="I547" s="29" t="n">
        <f aca="false">G547+H547</f>
        <v>30999.9999999995</v>
      </c>
      <c r="J547" s="29" t="n">
        <f aca="false">J546+I547</f>
        <v>679500</v>
      </c>
    </row>
    <row r="548" customFormat="false" ht="15" hidden="false" customHeight="false" outlineLevel="0" collapsed="false">
      <c r="A548" s="26" t="n">
        <v>37678</v>
      </c>
      <c r="B548" s="27" t="n">
        <v>37.96</v>
      </c>
      <c r="C548" s="27" t="n">
        <v>33.46</v>
      </c>
      <c r="D548" s="28" t="n">
        <f aca="false">B548-B547</f>
        <v>1.2</v>
      </c>
      <c r="E548" s="28" t="n">
        <f aca="false">C548-C547</f>
        <v>0.700000000000003</v>
      </c>
      <c r="F548" s="29" t="n">
        <f aca="false">Inputs!$B$5*B548+Inputs!$B$6*C548</f>
        <v>2123000</v>
      </c>
      <c r="G548" s="29" t="n">
        <f aca="false">Inputs!$B$5*D548</f>
        <v>120000</v>
      </c>
      <c r="H548" s="29" t="n">
        <f aca="false">Inputs!$B$6*E548</f>
        <v>-35000.0000000001</v>
      </c>
      <c r="I548" s="29" t="n">
        <f aca="false">G548+H548</f>
        <v>85000.0000000002</v>
      </c>
      <c r="J548" s="29" t="n">
        <f aca="false">J547+I548</f>
        <v>764500</v>
      </c>
    </row>
    <row r="549" customFormat="false" ht="15" hidden="false" customHeight="false" outlineLevel="0" collapsed="false">
      <c r="A549" s="26" t="n">
        <v>37685</v>
      </c>
      <c r="B549" s="27" t="n">
        <v>36.86</v>
      </c>
      <c r="C549" s="27" t="n">
        <v>33.92</v>
      </c>
      <c r="D549" s="28" t="n">
        <f aca="false">B549-B548</f>
        <v>-1.1</v>
      </c>
      <c r="E549" s="28" t="n">
        <f aca="false">C549-C548</f>
        <v>0.460000000000001</v>
      </c>
      <c r="F549" s="29" t="n">
        <f aca="false">Inputs!$B$5*B549+Inputs!$B$6*C549</f>
        <v>1990000</v>
      </c>
      <c r="G549" s="29" t="n">
        <f aca="false">Inputs!$B$5*D549</f>
        <v>-110000</v>
      </c>
      <c r="H549" s="29" t="n">
        <f aca="false">Inputs!$B$6*E549</f>
        <v>-23000</v>
      </c>
      <c r="I549" s="29" t="n">
        <f aca="false">G549+H549</f>
        <v>-133000</v>
      </c>
      <c r="J549" s="29" t="n">
        <f aca="false">J548+I549</f>
        <v>631500</v>
      </c>
    </row>
    <row r="550" customFormat="false" ht="15" hidden="false" customHeight="false" outlineLevel="0" collapsed="false">
      <c r="A550" s="26" t="n">
        <v>37686</v>
      </c>
      <c r="B550" s="27" t="n">
        <v>37.21</v>
      </c>
      <c r="C550" s="27" t="n">
        <v>34.39</v>
      </c>
      <c r="D550" s="28" t="n">
        <f aca="false">B550-B549</f>
        <v>0.350000000000001</v>
      </c>
      <c r="E550" s="28" t="n">
        <f aca="false">C550-C549</f>
        <v>0.469999999999999</v>
      </c>
      <c r="F550" s="29" t="n">
        <f aca="false">Inputs!$B$5*B550+Inputs!$B$6*C550</f>
        <v>2001500</v>
      </c>
      <c r="G550" s="29" t="n">
        <f aca="false">Inputs!$B$5*D550</f>
        <v>35000.0000000001</v>
      </c>
      <c r="H550" s="29" t="n">
        <f aca="false">Inputs!$B$6*E550</f>
        <v>-23499.9999999999</v>
      </c>
      <c r="I550" s="29" t="n">
        <f aca="false">G550+H550</f>
        <v>11500.0000000002</v>
      </c>
      <c r="J550" s="29" t="n">
        <f aca="false">J549+I550</f>
        <v>643000</v>
      </c>
    </row>
    <row r="551" customFormat="false" ht="15" hidden="false" customHeight="false" outlineLevel="0" collapsed="false">
      <c r="A551" s="26" t="n">
        <v>37687</v>
      </c>
      <c r="B551" s="27" t="n">
        <v>37.76</v>
      </c>
      <c r="C551" s="27" t="n">
        <v>34.47</v>
      </c>
      <c r="D551" s="28" t="n">
        <f aca="false">B551-B550</f>
        <v>0.549999999999997</v>
      </c>
      <c r="E551" s="28" t="n">
        <f aca="false">C551-C550</f>
        <v>0.0799999999999983</v>
      </c>
      <c r="F551" s="29" t="n">
        <f aca="false">Inputs!$B$5*B551+Inputs!$B$6*C551</f>
        <v>2052500</v>
      </c>
      <c r="G551" s="29" t="n">
        <f aca="false">Inputs!$B$5*D551</f>
        <v>54999.9999999997</v>
      </c>
      <c r="H551" s="29" t="n">
        <f aca="false">Inputs!$B$6*E551</f>
        <v>-3999.99999999991</v>
      </c>
      <c r="I551" s="29" t="n">
        <f aca="false">G551+H551</f>
        <v>50999.9999999998</v>
      </c>
      <c r="J551" s="29" t="n">
        <f aca="false">J550+I551</f>
        <v>694000</v>
      </c>
    </row>
    <row r="552" customFormat="false" ht="15" hidden="false" customHeight="false" outlineLevel="0" collapsed="false">
      <c r="A552" s="26" t="n">
        <v>37691</v>
      </c>
      <c r="B552" s="27" t="n">
        <v>36.81</v>
      </c>
      <c r="C552" s="27" t="n">
        <v>34.06</v>
      </c>
      <c r="D552" s="28" t="n">
        <f aca="false">B552-B551</f>
        <v>-0.949999999999996</v>
      </c>
      <c r="E552" s="28" t="n">
        <f aca="false">C552-C551</f>
        <v>-0.409999999999997</v>
      </c>
      <c r="F552" s="29" t="n">
        <f aca="false">Inputs!$B$5*B552+Inputs!$B$6*C552</f>
        <v>1978000</v>
      </c>
      <c r="G552" s="29" t="n">
        <f aca="false">Inputs!$B$5*D552</f>
        <v>-94999.9999999996</v>
      </c>
      <c r="H552" s="29" t="n">
        <f aca="false">Inputs!$B$6*E552</f>
        <v>20499.9999999998</v>
      </c>
      <c r="I552" s="29" t="n">
        <f aca="false">G552+H552</f>
        <v>-74499.9999999998</v>
      </c>
      <c r="J552" s="29" t="n">
        <f aca="false">J551+I552</f>
        <v>619500</v>
      </c>
    </row>
    <row r="553" customFormat="false" ht="15" hidden="false" customHeight="false" outlineLevel="0" collapsed="false">
      <c r="A553" s="26" t="n">
        <v>37692</v>
      </c>
      <c r="B553" s="27" t="n">
        <v>37.87</v>
      </c>
      <c r="C553" s="27" t="n">
        <v>34.16</v>
      </c>
      <c r="D553" s="28" t="n">
        <f aca="false">B553-B552</f>
        <v>1.06</v>
      </c>
      <c r="E553" s="28" t="n">
        <f aca="false">C553-C552</f>
        <v>0.0999999999999943</v>
      </c>
      <c r="F553" s="29" t="n">
        <f aca="false">Inputs!$B$5*B553+Inputs!$B$6*C553</f>
        <v>2079000</v>
      </c>
      <c r="G553" s="29" t="n">
        <f aca="false">Inputs!$B$5*D553</f>
        <v>106000</v>
      </c>
      <c r="H553" s="29" t="n">
        <f aca="false">Inputs!$B$6*E553</f>
        <v>-4999.99999999972</v>
      </c>
      <c r="I553" s="29" t="n">
        <f aca="false">G553+H553</f>
        <v>101000</v>
      </c>
      <c r="J553" s="29" t="n">
        <f aca="false">J552+I553</f>
        <v>720500</v>
      </c>
    </row>
    <row r="554" customFormat="false" ht="15" hidden="false" customHeight="false" outlineLevel="0" collapsed="false">
      <c r="A554" s="26" t="n">
        <v>37699</v>
      </c>
      <c r="B554" s="27" t="n">
        <v>30.01</v>
      </c>
      <c r="C554" s="27" t="n">
        <v>28.4</v>
      </c>
      <c r="D554" s="28" t="n">
        <f aca="false">B554-B553</f>
        <v>-7.86</v>
      </c>
      <c r="E554" s="28" t="n">
        <f aca="false">C554-C553</f>
        <v>-5.76</v>
      </c>
      <c r="F554" s="29" t="n">
        <f aca="false">Inputs!$B$5*B554+Inputs!$B$6*C554</f>
        <v>1581000</v>
      </c>
      <c r="G554" s="29" t="n">
        <f aca="false">Inputs!$B$5*D554</f>
        <v>-786000</v>
      </c>
      <c r="H554" s="29" t="n">
        <f aca="false">Inputs!$B$6*E554</f>
        <v>288000</v>
      </c>
      <c r="I554" s="29" t="n">
        <f aca="false">G554+H554</f>
        <v>-498000</v>
      </c>
      <c r="J554" s="29" t="n">
        <f aca="false">J553+I554</f>
        <v>222500</v>
      </c>
    </row>
    <row r="555" customFormat="false" ht="15" hidden="false" customHeight="false" outlineLevel="0" collapsed="false">
      <c r="A555" s="26" t="n">
        <v>37701</v>
      </c>
      <c r="B555" s="27" t="n">
        <v>27.18</v>
      </c>
      <c r="C555" s="27" t="n">
        <v>25.59</v>
      </c>
      <c r="D555" s="28" t="n">
        <f aca="false">B555-B554</f>
        <v>-2.83</v>
      </c>
      <c r="E555" s="28" t="n">
        <f aca="false">C555-C554</f>
        <v>-2.81</v>
      </c>
      <c r="F555" s="29" t="n">
        <f aca="false">Inputs!$B$5*B555+Inputs!$B$6*C555</f>
        <v>1438500</v>
      </c>
      <c r="G555" s="29" t="n">
        <f aca="false">Inputs!$B$5*D555</f>
        <v>-283000</v>
      </c>
      <c r="H555" s="29" t="n">
        <f aca="false">Inputs!$B$6*E555</f>
        <v>140500</v>
      </c>
      <c r="I555" s="29" t="n">
        <f aca="false">G555+H555</f>
        <v>-142500</v>
      </c>
      <c r="J555" s="29" t="n">
        <f aca="false">J554+I555</f>
        <v>79999.9999999999</v>
      </c>
    </row>
    <row r="556" customFormat="false" ht="15" hidden="false" customHeight="false" outlineLevel="0" collapsed="false">
      <c r="A556" s="26" t="n">
        <v>37704</v>
      </c>
      <c r="B556" s="27" t="n">
        <v>29.51</v>
      </c>
      <c r="C556" s="27" t="n">
        <v>26.54</v>
      </c>
      <c r="D556" s="28" t="n">
        <f aca="false">B556-B555</f>
        <v>2.33</v>
      </c>
      <c r="E556" s="28" t="n">
        <f aca="false">C556-C555</f>
        <v>0.949999999999999</v>
      </c>
      <c r="F556" s="29" t="n">
        <f aca="false">Inputs!$B$5*B556+Inputs!$B$6*C556</f>
        <v>1624000</v>
      </c>
      <c r="G556" s="29" t="n">
        <f aca="false">Inputs!$B$5*D556</f>
        <v>233000</v>
      </c>
      <c r="H556" s="29" t="n">
        <f aca="false">Inputs!$B$6*E556</f>
        <v>-47500</v>
      </c>
      <c r="I556" s="29" t="n">
        <f aca="false">G556+H556</f>
        <v>185500</v>
      </c>
      <c r="J556" s="29" t="n">
        <f aca="false">J555+I556</f>
        <v>265500</v>
      </c>
    </row>
    <row r="557" customFormat="false" ht="15" hidden="false" customHeight="false" outlineLevel="0" collapsed="false">
      <c r="A557" s="26" t="n">
        <v>37705</v>
      </c>
      <c r="B557" s="27" t="n">
        <v>33.42</v>
      </c>
      <c r="C557" s="27" t="n">
        <v>27.28</v>
      </c>
      <c r="D557" s="28" t="n">
        <f aca="false">B557-B556</f>
        <v>3.91</v>
      </c>
      <c r="E557" s="28" t="n">
        <f aca="false">C557-C556</f>
        <v>0.740000000000002</v>
      </c>
      <c r="F557" s="29" t="n">
        <f aca="false">Inputs!$B$5*B557+Inputs!$B$6*C557</f>
        <v>1978000</v>
      </c>
      <c r="G557" s="29" t="n">
        <f aca="false">Inputs!$B$5*D557</f>
        <v>391000</v>
      </c>
      <c r="H557" s="29" t="n">
        <f aca="false">Inputs!$B$6*E557</f>
        <v>-37000.0000000001</v>
      </c>
      <c r="I557" s="29" t="n">
        <f aca="false">G557+H557</f>
        <v>354000</v>
      </c>
      <c r="J557" s="29" t="n">
        <f aca="false">J556+I557</f>
        <v>619500</v>
      </c>
    </row>
    <row r="558" customFormat="false" ht="15" hidden="false" customHeight="false" outlineLevel="0" collapsed="false">
      <c r="A558" s="26" t="n">
        <v>37712</v>
      </c>
      <c r="B558" s="27" t="n">
        <v>29.48</v>
      </c>
      <c r="C558" s="27" t="n">
        <v>27.94</v>
      </c>
      <c r="D558" s="28" t="n">
        <f aca="false">B558-B557</f>
        <v>-3.94</v>
      </c>
      <c r="E558" s="28" t="n">
        <f aca="false">C558-C557</f>
        <v>0.66</v>
      </c>
      <c r="F558" s="29" t="n">
        <f aca="false">Inputs!$B$5*B558+Inputs!$B$6*C558</f>
        <v>1551000</v>
      </c>
      <c r="G558" s="29" t="n">
        <f aca="false">Inputs!$B$5*D558</f>
        <v>-394000</v>
      </c>
      <c r="H558" s="29" t="n">
        <f aca="false">Inputs!$B$6*E558</f>
        <v>-33000</v>
      </c>
      <c r="I558" s="29" t="n">
        <f aca="false">G558+H558</f>
        <v>-427000</v>
      </c>
      <c r="J558" s="29" t="n">
        <f aca="false">J557+I558</f>
        <v>192500</v>
      </c>
    </row>
    <row r="559" customFormat="false" ht="15" hidden="false" customHeight="false" outlineLevel="0" collapsed="false">
      <c r="A559" s="26" t="n">
        <v>37719</v>
      </c>
      <c r="B559" s="27" t="n">
        <v>27.97</v>
      </c>
      <c r="C559" s="27" t="n">
        <v>24.88</v>
      </c>
      <c r="D559" s="28" t="n">
        <f aca="false">B559-B558</f>
        <v>-1.51</v>
      </c>
      <c r="E559" s="28" t="n">
        <f aca="false">C559-C558</f>
        <v>-3.06</v>
      </c>
      <c r="F559" s="29" t="n">
        <f aca="false">Inputs!$B$5*B559+Inputs!$B$6*C559</f>
        <v>1553000</v>
      </c>
      <c r="G559" s="29" t="n">
        <f aca="false">Inputs!$B$5*D559</f>
        <v>-151000</v>
      </c>
      <c r="H559" s="29" t="n">
        <f aca="false">Inputs!$B$6*E559</f>
        <v>153000</v>
      </c>
      <c r="I559" s="29" t="n">
        <f aca="false">G559+H559</f>
        <v>1999.99999999997</v>
      </c>
      <c r="J559" s="29" t="n">
        <f aca="false">J558+I559</f>
        <v>194500</v>
      </c>
    </row>
    <row r="560" customFormat="false" ht="15" hidden="false" customHeight="false" outlineLevel="0" collapsed="false">
      <c r="A560" s="26" t="n">
        <v>37721</v>
      </c>
      <c r="B560" s="27" t="n">
        <v>27.2</v>
      </c>
      <c r="C560" s="27" t="n">
        <v>25.16</v>
      </c>
      <c r="D560" s="28" t="n">
        <f aca="false">B560-B559</f>
        <v>-0.77</v>
      </c>
      <c r="E560" s="28" t="n">
        <f aca="false">C560-C559</f>
        <v>0.280000000000001</v>
      </c>
      <c r="F560" s="29" t="n">
        <f aca="false">Inputs!$B$5*B560+Inputs!$B$6*C560</f>
        <v>1462000</v>
      </c>
      <c r="G560" s="29" t="n">
        <f aca="false">Inputs!$B$5*D560</f>
        <v>-77000</v>
      </c>
      <c r="H560" s="29" t="n">
        <f aca="false">Inputs!$B$6*E560</f>
        <v>-14000.0000000001</v>
      </c>
      <c r="I560" s="29" t="n">
        <f aca="false">G560+H560</f>
        <v>-91000</v>
      </c>
      <c r="J560" s="29" t="n">
        <f aca="false">J559+I560</f>
        <v>103500</v>
      </c>
    </row>
    <row r="561" customFormat="false" ht="15" hidden="false" customHeight="false" outlineLevel="0" collapsed="false">
      <c r="A561" s="26" t="n">
        <v>37726</v>
      </c>
      <c r="B561" s="27" t="n">
        <v>29.46</v>
      </c>
      <c r="C561" s="27" t="n">
        <v>24.74</v>
      </c>
      <c r="D561" s="28" t="n">
        <f aca="false">B561-B560</f>
        <v>2.26</v>
      </c>
      <c r="E561" s="28" t="n">
        <f aca="false">C561-C560</f>
        <v>-0.420000000000002</v>
      </c>
      <c r="F561" s="29" t="n">
        <f aca="false">Inputs!$B$5*B561+Inputs!$B$6*C561</f>
        <v>1709000</v>
      </c>
      <c r="G561" s="29" t="n">
        <f aca="false">Inputs!$B$5*D561</f>
        <v>226000</v>
      </c>
      <c r="H561" s="29" t="n">
        <f aca="false">Inputs!$B$6*E561</f>
        <v>21000.0000000001</v>
      </c>
      <c r="I561" s="29" t="n">
        <f aca="false">G561+H561</f>
        <v>247000</v>
      </c>
      <c r="J561" s="29" t="n">
        <f aca="false">J560+I561</f>
        <v>350500</v>
      </c>
    </row>
    <row r="562" customFormat="false" ht="15" hidden="false" customHeight="false" outlineLevel="0" collapsed="false">
      <c r="A562" s="26" t="n">
        <v>37734</v>
      </c>
      <c r="B562" s="27" t="n">
        <v>28.04</v>
      </c>
      <c r="C562" s="27" t="n">
        <v>24.56</v>
      </c>
      <c r="D562" s="28" t="n">
        <f aca="false">B562-B561</f>
        <v>-1.42</v>
      </c>
      <c r="E562" s="28" t="n">
        <f aca="false">C562-C561</f>
        <v>-0.18</v>
      </c>
      <c r="F562" s="29" t="n">
        <f aca="false">Inputs!$B$5*B562+Inputs!$B$6*C562</f>
        <v>1576000</v>
      </c>
      <c r="G562" s="29" t="n">
        <f aca="false">Inputs!$B$5*D562</f>
        <v>-142000</v>
      </c>
      <c r="H562" s="29" t="n">
        <f aca="false">Inputs!$B$6*E562</f>
        <v>8999.99999999999</v>
      </c>
      <c r="I562" s="29" t="n">
        <f aca="false">G562+H562</f>
        <v>-133000</v>
      </c>
      <c r="J562" s="29" t="n">
        <f aca="false">J561+I562</f>
        <v>217500</v>
      </c>
    </row>
    <row r="563" customFormat="false" ht="15" hidden="false" customHeight="false" outlineLevel="0" collapsed="false">
      <c r="A563" s="26" t="n">
        <v>37735</v>
      </c>
      <c r="B563" s="27" t="n">
        <v>27.52</v>
      </c>
      <c r="C563" s="27" t="n">
        <v>24.06</v>
      </c>
      <c r="D563" s="28" t="n">
        <f aca="false">B563-B562</f>
        <v>-0.52</v>
      </c>
      <c r="E563" s="28" t="n">
        <f aca="false">C563-C562</f>
        <v>-0.5</v>
      </c>
      <c r="F563" s="29" t="n">
        <f aca="false">Inputs!$B$5*B563+Inputs!$B$6*C563</f>
        <v>1549000</v>
      </c>
      <c r="G563" s="29" t="n">
        <f aca="false">Inputs!$B$5*D563</f>
        <v>-52000</v>
      </c>
      <c r="H563" s="29" t="n">
        <f aca="false">Inputs!$B$6*E563</f>
        <v>25000</v>
      </c>
      <c r="I563" s="29" t="n">
        <f aca="false">G563+H563</f>
        <v>-27000</v>
      </c>
      <c r="J563" s="29" t="n">
        <f aca="false">J562+I563</f>
        <v>190500</v>
      </c>
    </row>
    <row r="564" customFormat="false" ht="15" hidden="false" customHeight="false" outlineLevel="0" collapsed="false">
      <c r="A564" s="26" t="n">
        <v>37736</v>
      </c>
      <c r="B564" s="27" t="n">
        <v>25.92</v>
      </c>
      <c r="C564" s="27" t="n">
        <v>24.29</v>
      </c>
      <c r="D564" s="28" t="n">
        <f aca="false">B564-B563</f>
        <v>-1.6</v>
      </c>
      <c r="E564" s="28" t="n">
        <f aca="false">C564-C563</f>
        <v>0.23</v>
      </c>
      <c r="F564" s="29" t="n">
        <f aca="false">Inputs!$B$5*B564+Inputs!$B$6*C564</f>
        <v>1377500</v>
      </c>
      <c r="G564" s="29" t="n">
        <f aca="false">Inputs!$B$5*D564</f>
        <v>-160000</v>
      </c>
      <c r="H564" s="29" t="n">
        <f aca="false">Inputs!$B$6*E564</f>
        <v>-11500</v>
      </c>
      <c r="I564" s="29" t="n">
        <f aca="false">G564+H564</f>
        <v>-171500</v>
      </c>
      <c r="J564" s="29" t="n">
        <f aca="false">J563+I564</f>
        <v>19000.0000000001</v>
      </c>
    </row>
    <row r="565" customFormat="false" ht="15" hidden="false" customHeight="false" outlineLevel="0" collapsed="false">
      <c r="A565" s="26" t="n">
        <v>37740</v>
      </c>
      <c r="B565" s="27" t="n">
        <v>25.32</v>
      </c>
      <c r="C565" s="27" t="n">
        <v>23.23</v>
      </c>
      <c r="D565" s="28" t="n">
        <f aca="false">B565-B564</f>
        <v>-0.600000000000001</v>
      </c>
      <c r="E565" s="28" t="n">
        <f aca="false">C565-C564</f>
        <v>-1.06</v>
      </c>
      <c r="F565" s="29" t="n">
        <f aca="false">Inputs!$B$5*B565+Inputs!$B$6*C565</f>
        <v>1370500</v>
      </c>
      <c r="G565" s="29" t="n">
        <f aca="false">Inputs!$B$5*D565</f>
        <v>-60000.0000000001</v>
      </c>
      <c r="H565" s="29" t="n">
        <f aca="false">Inputs!$B$6*E565</f>
        <v>52999.9999999999</v>
      </c>
      <c r="I565" s="29" t="n">
        <f aca="false">G565+H565</f>
        <v>-7000.00000000021</v>
      </c>
      <c r="J565" s="29" t="n">
        <f aca="false">J564+I565</f>
        <v>11999.9999999999</v>
      </c>
    </row>
    <row r="566" customFormat="false" ht="15" hidden="false" customHeight="false" outlineLevel="0" collapsed="false">
      <c r="A566" s="26" t="n">
        <v>37742</v>
      </c>
      <c r="B566" s="27" t="n">
        <v>26.05</v>
      </c>
      <c r="C566" s="27" t="n">
        <v>23.79</v>
      </c>
      <c r="D566" s="28" t="n">
        <f aca="false">B566-B565</f>
        <v>0.73</v>
      </c>
      <c r="E566" s="28" t="n">
        <f aca="false">C566-C565</f>
        <v>0.559999999999999</v>
      </c>
      <c r="F566" s="29" t="n">
        <f aca="false">Inputs!$B$5*B566+Inputs!$B$6*C566</f>
        <v>1415500</v>
      </c>
      <c r="G566" s="29" t="n">
        <f aca="false">Inputs!$B$5*D566</f>
        <v>73000</v>
      </c>
      <c r="H566" s="29" t="n">
        <f aca="false">Inputs!$B$6*E566</f>
        <v>-27999.9999999999</v>
      </c>
      <c r="I566" s="29" t="n">
        <f aca="false">G566+H566</f>
        <v>45000.0000000001</v>
      </c>
      <c r="J566" s="29" t="n">
        <f aca="false">J565+I566</f>
        <v>57000</v>
      </c>
    </row>
    <row r="567" customFormat="false" ht="15" hidden="false" customHeight="false" outlineLevel="0" collapsed="false">
      <c r="A567" s="26" t="n">
        <v>37757</v>
      </c>
      <c r="B567" s="27" t="n">
        <v>29.07</v>
      </c>
      <c r="C567" s="27" t="n">
        <v>27.18</v>
      </c>
      <c r="D567" s="28" t="n">
        <f aca="false">B567-B566</f>
        <v>3.02</v>
      </c>
      <c r="E567" s="28" t="n">
        <f aca="false">C567-C566</f>
        <v>3.39</v>
      </c>
      <c r="F567" s="29" t="n">
        <f aca="false">Inputs!$B$5*B567+Inputs!$B$6*C567</f>
        <v>1548000</v>
      </c>
      <c r="G567" s="29" t="n">
        <f aca="false">Inputs!$B$5*D567</f>
        <v>302000</v>
      </c>
      <c r="H567" s="29" t="n">
        <f aca="false">Inputs!$B$6*E567</f>
        <v>-169500</v>
      </c>
      <c r="I567" s="29" t="n">
        <f aca="false">G567+H567</f>
        <v>132500</v>
      </c>
      <c r="J567" s="29" t="n">
        <f aca="false">J566+I567</f>
        <v>189500</v>
      </c>
    </row>
    <row r="568" customFormat="false" ht="15" hidden="false" customHeight="false" outlineLevel="0" collapsed="false">
      <c r="A568" s="26" t="n">
        <v>37761</v>
      </c>
      <c r="B568" s="27" t="n">
        <v>29.29</v>
      </c>
      <c r="C568" s="27" t="n">
        <v>26.69</v>
      </c>
      <c r="D568" s="28" t="n">
        <f aca="false">B568-B567</f>
        <v>0.219999999999999</v>
      </c>
      <c r="E568" s="28" t="n">
        <f aca="false">C568-C567</f>
        <v>-0.489999999999998</v>
      </c>
      <c r="F568" s="29" t="n">
        <f aca="false">Inputs!$B$5*B568+Inputs!$B$6*C568</f>
        <v>1594500</v>
      </c>
      <c r="G568" s="29" t="n">
        <f aca="false">Inputs!$B$5*D568</f>
        <v>21999.9999999999</v>
      </c>
      <c r="H568" s="29" t="n">
        <f aca="false">Inputs!$B$6*E568</f>
        <v>24499.9999999999</v>
      </c>
      <c r="I568" s="29" t="n">
        <f aca="false">G568+H568</f>
        <v>46499.9999999998</v>
      </c>
      <c r="J568" s="29" t="n">
        <f aca="false">J567+I568</f>
        <v>236000</v>
      </c>
    </row>
    <row r="569" customFormat="false" ht="15" hidden="false" customHeight="false" outlineLevel="0" collapsed="false">
      <c r="A569" s="26" t="n">
        <v>37762</v>
      </c>
      <c r="B569" s="27" t="n">
        <v>29.51</v>
      </c>
      <c r="C569" s="27" t="n">
        <v>27.58</v>
      </c>
      <c r="D569" s="28" t="n">
        <f aca="false">B569-B568</f>
        <v>0.220000000000002</v>
      </c>
      <c r="E569" s="28" t="n">
        <f aca="false">C569-C568</f>
        <v>0.889999999999997</v>
      </c>
      <c r="F569" s="29" t="n">
        <f aca="false">Inputs!$B$5*B569+Inputs!$B$6*C569</f>
        <v>1572000</v>
      </c>
      <c r="G569" s="29" t="n">
        <f aca="false">Inputs!$B$5*D569</f>
        <v>22000.0000000002</v>
      </c>
      <c r="H569" s="29" t="n">
        <f aca="false">Inputs!$B$6*E569</f>
        <v>-44499.9999999999</v>
      </c>
      <c r="I569" s="29" t="n">
        <f aca="false">G569+H569</f>
        <v>-22499.9999999996</v>
      </c>
      <c r="J569" s="29" t="n">
        <f aca="false">J568+I569</f>
        <v>213500</v>
      </c>
    </row>
    <row r="570" customFormat="false" ht="15" hidden="false" customHeight="false" outlineLevel="0" collapsed="false">
      <c r="A570" s="26" t="n">
        <v>37763</v>
      </c>
      <c r="B570" s="27" t="n">
        <v>29.09</v>
      </c>
      <c r="C570" s="27" t="n">
        <v>27.32</v>
      </c>
      <c r="D570" s="28" t="n">
        <f aca="false">B570-B569</f>
        <v>-0.420000000000002</v>
      </c>
      <c r="E570" s="28" t="n">
        <f aca="false">C570-C569</f>
        <v>-0.259999999999998</v>
      </c>
      <c r="F570" s="29" t="n">
        <f aca="false">Inputs!$B$5*B570+Inputs!$B$6*C570</f>
        <v>1543000</v>
      </c>
      <c r="G570" s="29" t="n">
        <f aca="false">Inputs!$B$5*D570</f>
        <v>-42000.0000000002</v>
      </c>
      <c r="H570" s="29" t="n">
        <f aca="false">Inputs!$B$6*E570</f>
        <v>12999.9999999999</v>
      </c>
      <c r="I570" s="29" t="n">
        <f aca="false">G570+H570</f>
        <v>-29000.0000000003</v>
      </c>
      <c r="J570" s="29" t="n">
        <f aca="false">J569+I570</f>
        <v>184500</v>
      </c>
    </row>
    <row r="571" customFormat="false" ht="15" hidden="false" customHeight="false" outlineLevel="0" collapsed="false">
      <c r="A571" s="26" t="n">
        <v>37769</v>
      </c>
      <c r="B571" s="27" t="n">
        <v>28.46</v>
      </c>
      <c r="C571" s="27" t="n">
        <v>26.48</v>
      </c>
      <c r="D571" s="28" t="n">
        <f aca="false">B571-B570</f>
        <v>-0.629999999999999</v>
      </c>
      <c r="E571" s="28" t="n">
        <f aca="false">C571-C570</f>
        <v>-0.84</v>
      </c>
      <c r="F571" s="29" t="n">
        <f aca="false">Inputs!$B$5*B571+Inputs!$B$6*C571</f>
        <v>1522000</v>
      </c>
      <c r="G571" s="29" t="n">
        <f aca="false">Inputs!$B$5*D571</f>
        <v>-62999.9999999999</v>
      </c>
      <c r="H571" s="29" t="n">
        <f aca="false">Inputs!$B$6*E571</f>
        <v>42000</v>
      </c>
      <c r="I571" s="29" t="n">
        <f aca="false">G571+H571</f>
        <v>-20999.9999999999</v>
      </c>
      <c r="J571" s="29" t="n">
        <f aca="false">J570+I571</f>
        <v>163500</v>
      </c>
    </row>
    <row r="572" customFormat="false" ht="15" hidden="false" customHeight="false" outlineLevel="0" collapsed="false">
      <c r="A572" s="26" t="n">
        <v>37770</v>
      </c>
      <c r="B572" s="27" t="n">
        <v>29.15</v>
      </c>
      <c r="C572" s="27" t="n">
        <v>26.39</v>
      </c>
      <c r="D572" s="28" t="n">
        <f aca="false">B572-B571</f>
        <v>0.689999999999998</v>
      </c>
      <c r="E572" s="28" t="n">
        <f aca="false">C572-C571</f>
        <v>-0.0899999999999999</v>
      </c>
      <c r="F572" s="29" t="n">
        <f aca="false">Inputs!$B$5*B572+Inputs!$B$6*C572</f>
        <v>1595500</v>
      </c>
      <c r="G572" s="29" t="n">
        <f aca="false">Inputs!$B$5*D572</f>
        <v>68999.9999999998</v>
      </c>
      <c r="H572" s="29" t="n">
        <f aca="false">Inputs!$B$6*E572</f>
        <v>4499.99999999999</v>
      </c>
      <c r="I572" s="29" t="n">
        <f aca="false">G572+H572</f>
        <v>73499.9999999998</v>
      </c>
      <c r="J572" s="29" t="n">
        <f aca="false">J571+I572</f>
        <v>237000</v>
      </c>
    </row>
    <row r="573" customFormat="false" ht="15" hidden="false" customHeight="false" outlineLevel="0" collapsed="false">
      <c r="A573" s="26" t="n">
        <v>37782</v>
      </c>
      <c r="B573" s="27" t="n">
        <v>31.72</v>
      </c>
      <c r="C573" s="27" t="n">
        <v>28.44</v>
      </c>
      <c r="D573" s="28" t="n">
        <f aca="false">B573-B572</f>
        <v>2.57</v>
      </c>
      <c r="E573" s="28" t="n">
        <f aca="false">C573-C572</f>
        <v>2.05</v>
      </c>
      <c r="F573" s="29" t="n">
        <f aca="false">Inputs!$B$5*B573+Inputs!$B$6*C573</f>
        <v>1750000</v>
      </c>
      <c r="G573" s="29" t="n">
        <f aca="false">Inputs!$B$5*D573</f>
        <v>257000</v>
      </c>
      <c r="H573" s="29" t="n">
        <f aca="false">Inputs!$B$6*E573</f>
        <v>-102500</v>
      </c>
      <c r="I573" s="29" t="n">
        <f aca="false">G573+H573</f>
        <v>154500</v>
      </c>
      <c r="J573" s="29" t="n">
        <f aca="false">J572+I573</f>
        <v>391500</v>
      </c>
    </row>
    <row r="574" customFormat="false" ht="15" hidden="false" customHeight="false" outlineLevel="0" collapsed="false">
      <c r="A574" s="26" t="n">
        <v>37789</v>
      </c>
      <c r="B574" s="27" t="n">
        <v>31.08</v>
      </c>
      <c r="C574" s="27" t="n">
        <v>27.14</v>
      </c>
      <c r="D574" s="28" t="n">
        <f aca="false">B574-B573</f>
        <v>-0.640000000000001</v>
      </c>
      <c r="E574" s="28" t="n">
        <f aca="false">C574-C573</f>
        <v>-1.3</v>
      </c>
      <c r="F574" s="29" t="n">
        <f aca="false">Inputs!$B$5*B574+Inputs!$B$6*C574</f>
        <v>1751000</v>
      </c>
      <c r="G574" s="29" t="n">
        <f aca="false">Inputs!$B$5*D574</f>
        <v>-64000.0000000001</v>
      </c>
      <c r="H574" s="29" t="n">
        <f aca="false">Inputs!$B$6*E574</f>
        <v>65000</v>
      </c>
      <c r="I574" s="29" t="n">
        <f aca="false">G574+H574</f>
        <v>999.999999999978</v>
      </c>
      <c r="J574" s="29" t="n">
        <f aca="false">J573+I574</f>
        <v>392500</v>
      </c>
    </row>
    <row r="575" customFormat="false" ht="15" hidden="false" customHeight="false" outlineLevel="0" collapsed="false">
      <c r="A575" s="26" t="n">
        <v>37791</v>
      </c>
      <c r="B575" s="27" t="n">
        <v>29.86</v>
      </c>
      <c r="C575" s="27" t="n">
        <v>26.21</v>
      </c>
      <c r="D575" s="28" t="n">
        <f aca="false">B575-B574</f>
        <v>-1.22</v>
      </c>
      <c r="E575" s="28" t="n">
        <f aca="false">C575-C574</f>
        <v>-0.93</v>
      </c>
      <c r="F575" s="29" t="n">
        <f aca="false">Inputs!$B$5*B575+Inputs!$B$6*C575</f>
        <v>1675500</v>
      </c>
      <c r="G575" s="29" t="n">
        <f aca="false">Inputs!$B$5*D575</f>
        <v>-122000</v>
      </c>
      <c r="H575" s="29" t="n">
        <f aca="false">Inputs!$B$6*E575</f>
        <v>46500</v>
      </c>
      <c r="I575" s="29" t="n">
        <f aca="false">G575+H575</f>
        <v>-75499.9999999999</v>
      </c>
      <c r="J575" s="29" t="n">
        <f aca="false">J574+I575</f>
        <v>317000</v>
      </c>
    </row>
    <row r="576" customFormat="false" ht="15" hidden="false" customHeight="false" outlineLevel="0" collapsed="false">
      <c r="A576" s="26" t="n">
        <v>37792</v>
      </c>
      <c r="B576" s="27" t="n">
        <v>30.63</v>
      </c>
      <c r="C576" s="27" t="n">
        <v>27.13</v>
      </c>
      <c r="D576" s="28" t="n">
        <f aca="false">B576-B575</f>
        <v>0.77</v>
      </c>
      <c r="E576" s="28" t="n">
        <f aca="false">C576-C575</f>
        <v>0.919999999999998</v>
      </c>
      <c r="F576" s="29" t="n">
        <f aca="false">Inputs!$B$5*B576+Inputs!$B$6*C576</f>
        <v>1706500</v>
      </c>
      <c r="G576" s="29" t="n">
        <f aca="false">Inputs!$B$5*D576</f>
        <v>77000</v>
      </c>
      <c r="H576" s="29" t="n">
        <f aca="false">Inputs!$B$6*E576</f>
        <v>-45999.9999999999</v>
      </c>
      <c r="I576" s="29" t="n">
        <f aca="false">G576+H576</f>
        <v>31000.0000000001</v>
      </c>
      <c r="J576" s="29" t="n">
        <f aca="false">J575+I576</f>
        <v>348000</v>
      </c>
    </row>
    <row r="577" customFormat="false" ht="15" hidden="false" customHeight="false" outlineLevel="0" collapsed="false">
      <c r="A577" s="26" t="n">
        <v>37796</v>
      </c>
      <c r="B577" s="27" t="n">
        <v>30.05</v>
      </c>
      <c r="C577" s="27" t="n">
        <v>26.96</v>
      </c>
      <c r="D577" s="28" t="n">
        <f aca="false">B577-B576</f>
        <v>-0.579999999999998</v>
      </c>
      <c r="E577" s="28" t="n">
        <f aca="false">C577-C576</f>
        <v>-0.169999999999998</v>
      </c>
      <c r="F577" s="29" t="n">
        <f aca="false">Inputs!$B$5*B577+Inputs!$B$6*C577</f>
        <v>1657000</v>
      </c>
      <c r="G577" s="29" t="n">
        <f aca="false">Inputs!$B$5*D577</f>
        <v>-57999.9999999998</v>
      </c>
      <c r="H577" s="29" t="n">
        <f aca="false">Inputs!$B$6*E577</f>
        <v>8499.99999999991</v>
      </c>
      <c r="I577" s="29" t="n">
        <f aca="false">G577+H577</f>
        <v>-49499.9999999999</v>
      </c>
      <c r="J577" s="29" t="n">
        <f aca="false">J576+I577</f>
        <v>298500</v>
      </c>
    </row>
    <row r="578" customFormat="false" ht="15" hidden="false" customHeight="false" outlineLevel="0" collapsed="false">
      <c r="A578" s="26" t="n">
        <v>37797</v>
      </c>
      <c r="B578" s="27" t="n">
        <v>31.65</v>
      </c>
      <c r="C578" s="27" t="n">
        <v>27.34</v>
      </c>
      <c r="D578" s="28" t="n">
        <f aca="false">B578-B577</f>
        <v>1.6</v>
      </c>
      <c r="E578" s="28" t="n">
        <f aca="false">C578-C577</f>
        <v>0.379999999999999</v>
      </c>
      <c r="F578" s="29" t="n">
        <f aca="false">Inputs!$B$5*B578+Inputs!$B$6*C578</f>
        <v>1798000</v>
      </c>
      <c r="G578" s="29" t="n">
        <f aca="false">Inputs!$B$5*D578</f>
        <v>160000</v>
      </c>
      <c r="H578" s="29" t="n">
        <f aca="false">Inputs!$B$6*E578</f>
        <v>-19000</v>
      </c>
      <c r="I578" s="29" t="n">
        <f aca="false">G578+H578</f>
        <v>141000</v>
      </c>
      <c r="J578" s="29" t="n">
        <f aca="false">J577+I578</f>
        <v>439500</v>
      </c>
    </row>
    <row r="579" customFormat="false" ht="15" hidden="false" customHeight="false" outlineLevel="0" collapsed="false">
      <c r="A579" s="26" t="n">
        <v>37798</v>
      </c>
      <c r="B579" s="27" t="n">
        <v>28.97</v>
      </c>
      <c r="C579" s="27" t="n">
        <v>27.06</v>
      </c>
      <c r="D579" s="28" t="n">
        <f aca="false">B579-B578</f>
        <v>-2.68</v>
      </c>
      <c r="E579" s="28" t="n">
        <f aca="false">C579-C578</f>
        <v>-0.280000000000001</v>
      </c>
      <c r="F579" s="29" t="n">
        <f aca="false">Inputs!$B$5*B579+Inputs!$B$6*C579</f>
        <v>1544000</v>
      </c>
      <c r="G579" s="29" t="n">
        <f aca="false">Inputs!$B$5*D579</f>
        <v>-268000</v>
      </c>
      <c r="H579" s="29" t="n">
        <f aca="false">Inputs!$B$6*E579</f>
        <v>14000.0000000001</v>
      </c>
      <c r="I579" s="29" t="n">
        <f aca="false">G579+H579</f>
        <v>-254000</v>
      </c>
      <c r="J579" s="29" t="n">
        <f aca="false">J578+I579</f>
        <v>185500</v>
      </c>
    </row>
    <row r="580" customFormat="false" ht="15" hidden="false" customHeight="false" outlineLevel="0" collapsed="false">
      <c r="A580" s="26" t="n">
        <v>37802</v>
      </c>
      <c r="B580" s="27" t="n">
        <v>30.15</v>
      </c>
      <c r="C580" s="27" t="n">
        <v>28.88</v>
      </c>
      <c r="D580" s="28" t="n">
        <f aca="false">B580-B579</f>
        <v>1.18</v>
      </c>
      <c r="E580" s="28" t="n">
        <f aca="false">C580-C579</f>
        <v>1.82</v>
      </c>
      <c r="F580" s="29" t="n">
        <f aca="false">Inputs!$B$5*B580+Inputs!$B$6*C580</f>
        <v>1571000</v>
      </c>
      <c r="G580" s="29" t="n">
        <f aca="false">Inputs!$B$5*D580</f>
        <v>118000</v>
      </c>
      <c r="H580" s="29" t="n">
        <f aca="false">Inputs!$B$6*E580</f>
        <v>-91000</v>
      </c>
      <c r="I580" s="29" t="n">
        <f aca="false">G580+H580</f>
        <v>27000</v>
      </c>
      <c r="J580" s="29" t="n">
        <f aca="false">J579+I580</f>
        <v>212500</v>
      </c>
    </row>
    <row r="581" customFormat="false" ht="15" hidden="false" customHeight="false" outlineLevel="0" collapsed="false">
      <c r="A581" s="26" t="n">
        <v>37803</v>
      </c>
      <c r="B581" s="27" t="n">
        <v>30.41</v>
      </c>
      <c r="C581" s="27" t="n">
        <v>28.33</v>
      </c>
      <c r="D581" s="28" t="n">
        <f aca="false">B581-B580</f>
        <v>0.260000000000002</v>
      </c>
      <c r="E581" s="28" t="n">
        <f aca="false">C581-C580</f>
        <v>-0.550000000000001</v>
      </c>
      <c r="F581" s="29" t="n">
        <f aca="false">Inputs!$B$5*B581+Inputs!$B$6*C581</f>
        <v>1624500</v>
      </c>
      <c r="G581" s="29" t="n">
        <f aca="false">Inputs!$B$5*D581</f>
        <v>26000.0000000002</v>
      </c>
      <c r="H581" s="29" t="n">
        <f aca="false">Inputs!$B$6*E581</f>
        <v>27500</v>
      </c>
      <c r="I581" s="29" t="n">
        <f aca="false">G581+H581</f>
        <v>53500.0000000002</v>
      </c>
      <c r="J581" s="29" t="n">
        <f aca="false">J580+I581</f>
        <v>266000</v>
      </c>
    </row>
    <row r="582" customFormat="false" ht="15" hidden="false" customHeight="false" outlineLevel="0" collapsed="false">
      <c r="A582" s="26" t="n">
        <v>37809</v>
      </c>
      <c r="B582" s="27" t="n">
        <v>30.08</v>
      </c>
      <c r="C582" s="27" t="n">
        <v>27.23</v>
      </c>
      <c r="D582" s="28" t="n">
        <f aca="false">B582-B581</f>
        <v>-0.330000000000002</v>
      </c>
      <c r="E582" s="28" t="n">
        <f aca="false">C582-C581</f>
        <v>-1.1</v>
      </c>
      <c r="F582" s="29" t="n">
        <f aca="false">Inputs!$B$5*B582+Inputs!$B$6*C582</f>
        <v>1646500</v>
      </c>
      <c r="G582" s="29" t="n">
        <f aca="false">Inputs!$B$5*D582</f>
        <v>-33000.0000000002</v>
      </c>
      <c r="H582" s="29" t="n">
        <f aca="false">Inputs!$B$6*E582</f>
        <v>54999.9999999999</v>
      </c>
      <c r="I582" s="29" t="n">
        <f aca="false">G582+H582</f>
        <v>21999.9999999997</v>
      </c>
      <c r="J582" s="29" t="n">
        <f aca="false">J581+I582</f>
        <v>288000</v>
      </c>
    </row>
    <row r="583" customFormat="false" ht="15" hidden="false" customHeight="false" outlineLevel="0" collapsed="false">
      <c r="A583" s="26" t="n">
        <v>37818</v>
      </c>
      <c r="B583" s="27" t="n">
        <v>31.2</v>
      </c>
      <c r="C583" s="27" t="n">
        <v>28.51</v>
      </c>
      <c r="D583" s="28" t="n">
        <f aca="false">B583-B582</f>
        <v>1.12</v>
      </c>
      <c r="E583" s="28" t="n">
        <f aca="false">C583-C582</f>
        <v>1.28</v>
      </c>
      <c r="F583" s="29" t="n">
        <f aca="false">Inputs!$B$5*B583+Inputs!$B$6*C583</f>
        <v>1694500</v>
      </c>
      <c r="G583" s="29" t="n">
        <f aca="false">Inputs!$B$5*D583</f>
        <v>112000</v>
      </c>
      <c r="H583" s="29" t="n">
        <f aca="false">Inputs!$B$6*E583</f>
        <v>-64000.0000000001</v>
      </c>
      <c r="I583" s="29" t="n">
        <f aca="false">G583+H583</f>
        <v>48000</v>
      </c>
      <c r="J583" s="29" t="n">
        <f aca="false">J582+I583</f>
        <v>336000</v>
      </c>
    </row>
    <row r="584" customFormat="false" ht="15" hidden="false" customHeight="false" outlineLevel="0" collapsed="false">
      <c r="A584" s="26" t="n">
        <v>37819</v>
      </c>
      <c r="B584" s="27" t="n">
        <v>31.44</v>
      </c>
      <c r="C584" s="27" t="n">
        <v>28.59</v>
      </c>
      <c r="D584" s="28" t="n">
        <f aca="false">B584-B583</f>
        <v>0.240000000000002</v>
      </c>
      <c r="E584" s="28" t="n">
        <f aca="false">C584-C583</f>
        <v>0.0799999999999983</v>
      </c>
      <c r="F584" s="29" t="n">
        <f aca="false">Inputs!$B$5*B584+Inputs!$B$6*C584</f>
        <v>1714500</v>
      </c>
      <c r="G584" s="29" t="n">
        <f aca="false">Inputs!$B$5*D584</f>
        <v>24000.0000000002</v>
      </c>
      <c r="H584" s="29" t="n">
        <f aca="false">Inputs!$B$6*E584</f>
        <v>-3999.99999999991</v>
      </c>
      <c r="I584" s="29" t="n">
        <f aca="false">G584+H584</f>
        <v>20000.0000000003</v>
      </c>
      <c r="J584" s="29" t="n">
        <f aca="false">J583+I584</f>
        <v>356000</v>
      </c>
    </row>
    <row r="585" customFormat="false" ht="15" hidden="false" customHeight="false" outlineLevel="0" collapsed="false">
      <c r="A585" s="26" t="n">
        <v>37825</v>
      </c>
      <c r="B585" s="27" t="n">
        <v>30.13</v>
      </c>
      <c r="C585" s="27" t="n">
        <v>27.67</v>
      </c>
      <c r="D585" s="28" t="n">
        <f aca="false">B585-B584</f>
        <v>-1.31</v>
      </c>
      <c r="E585" s="28" t="n">
        <f aca="false">C585-C584</f>
        <v>-0.919999999999998</v>
      </c>
      <c r="F585" s="29" t="n">
        <f aca="false">Inputs!$B$5*B585+Inputs!$B$6*C585</f>
        <v>1629500</v>
      </c>
      <c r="G585" s="29" t="n">
        <f aca="false">Inputs!$B$5*D585</f>
        <v>-131000</v>
      </c>
      <c r="H585" s="29" t="n">
        <f aca="false">Inputs!$B$6*E585</f>
        <v>45999.9999999999</v>
      </c>
      <c r="I585" s="29" t="n">
        <f aca="false">G585+H585</f>
        <v>-85000.0000000003</v>
      </c>
      <c r="J585" s="29" t="n">
        <f aca="false">J584+I585</f>
        <v>271000</v>
      </c>
    </row>
    <row r="586" customFormat="false" ht="15" hidden="false" customHeight="false" outlineLevel="0" collapsed="false">
      <c r="A586" s="26" t="n">
        <v>37826</v>
      </c>
      <c r="B586" s="27" t="n">
        <v>30.72</v>
      </c>
      <c r="C586" s="27" t="n">
        <v>27.73</v>
      </c>
      <c r="D586" s="28" t="n">
        <f aca="false">B586-B585</f>
        <v>0.59</v>
      </c>
      <c r="E586" s="28" t="n">
        <f aca="false">C586-C585</f>
        <v>0.0599999999999987</v>
      </c>
      <c r="F586" s="29" t="n">
        <f aca="false">Inputs!$B$5*B586+Inputs!$B$6*C586</f>
        <v>1685500</v>
      </c>
      <c r="G586" s="29" t="n">
        <f aca="false">Inputs!$B$5*D586</f>
        <v>59000</v>
      </c>
      <c r="H586" s="29" t="n">
        <f aca="false">Inputs!$B$6*E586</f>
        <v>-2999.99999999994</v>
      </c>
      <c r="I586" s="29" t="n">
        <f aca="false">G586+H586</f>
        <v>56000.0000000001</v>
      </c>
      <c r="J586" s="29" t="n">
        <f aca="false">J585+I586</f>
        <v>327000</v>
      </c>
    </row>
    <row r="587" customFormat="false" ht="15" hidden="false" customHeight="false" outlineLevel="0" collapsed="false">
      <c r="A587" s="26" t="n">
        <v>37827</v>
      </c>
      <c r="B587" s="27" t="n">
        <v>30.31</v>
      </c>
      <c r="C587" s="27" t="n">
        <v>28.3</v>
      </c>
      <c r="D587" s="28" t="n">
        <f aca="false">B587-B586</f>
        <v>-0.41</v>
      </c>
      <c r="E587" s="28" t="n">
        <f aca="false">C587-C586</f>
        <v>0.57</v>
      </c>
      <c r="F587" s="29" t="n">
        <f aca="false">Inputs!$B$5*B587+Inputs!$B$6*C587</f>
        <v>1616000</v>
      </c>
      <c r="G587" s="29" t="n">
        <f aca="false">Inputs!$B$5*D587</f>
        <v>-41000</v>
      </c>
      <c r="H587" s="29" t="n">
        <f aca="false">Inputs!$B$6*E587</f>
        <v>-28500</v>
      </c>
      <c r="I587" s="29" t="n">
        <f aca="false">G587+H587</f>
        <v>-69500</v>
      </c>
      <c r="J587" s="29" t="n">
        <f aca="false">J586+I587</f>
        <v>257500</v>
      </c>
    </row>
    <row r="588" customFormat="false" ht="15" hidden="false" customHeight="false" outlineLevel="0" collapsed="false">
      <c r="A588" s="26" t="n">
        <v>37830</v>
      </c>
      <c r="B588" s="27" t="n">
        <v>29.98</v>
      </c>
      <c r="C588" s="27" t="n">
        <v>27.71</v>
      </c>
      <c r="D588" s="28" t="n">
        <f aca="false">B588-B587</f>
        <v>-0.329999999999998</v>
      </c>
      <c r="E588" s="28" t="n">
        <f aca="false">C588-C587</f>
        <v>-0.59</v>
      </c>
      <c r="F588" s="29" t="n">
        <f aca="false">Inputs!$B$5*B588+Inputs!$B$6*C588</f>
        <v>1612500</v>
      </c>
      <c r="G588" s="29" t="n">
        <f aca="false">Inputs!$B$5*D588</f>
        <v>-32999.9999999998</v>
      </c>
      <c r="H588" s="29" t="n">
        <f aca="false">Inputs!$B$6*E588</f>
        <v>29500</v>
      </c>
      <c r="I588" s="29" t="n">
        <f aca="false">G588+H588</f>
        <v>-3499.99999999984</v>
      </c>
      <c r="J588" s="29" t="n">
        <f aca="false">J587+I588</f>
        <v>254000</v>
      </c>
    </row>
    <row r="589" customFormat="false" ht="15" hidden="false" customHeight="false" outlineLevel="0" collapsed="false">
      <c r="A589" s="26" t="n">
        <v>37831</v>
      </c>
      <c r="B589" s="27" t="n">
        <v>30.21</v>
      </c>
      <c r="C589" s="27" t="n">
        <v>28.27</v>
      </c>
      <c r="D589" s="28" t="n">
        <f aca="false">B589-B588</f>
        <v>0.23</v>
      </c>
      <c r="E589" s="28" t="n">
        <f aca="false">C589-C588</f>
        <v>0.559999999999999</v>
      </c>
      <c r="F589" s="29" t="n">
        <f aca="false">Inputs!$B$5*B589+Inputs!$B$6*C589</f>
        <v>1607500</v>
      </c>
      <c r="G589" s="29" t="n">
        <f aca="false">Inputs!$B$5*D589</f>
        <v>23000</v>
      </c>
      <c r="H589" s="29" t="n">
        <f aca="false">Inputs!$B$6*E589</f>
        <v>-27999.9999999999</v>
      </c>
      <c r="I589" s="29" t="n">
        <f aca="false">G589+H589</f>
        <v>-4999.99999999989</v>
      </c>
      <c r="J589" s="29" t="n">
        <f aca="false">J588+I589</f>
        <v>249000</v>
      </c>
    </row>
    <row r="590" customFormat="false" ht="15" hidden="false" customHeight="false" outlineLevel="0" collapsed="false">
      <c r="A590" s="26" t="n">
        <v>37837</v>
      </c>
      <c r="B590" s="27" t="n">
        <v>31.8</v>
      </c>
      <c r="C590" s="27" t="n">
        <v>29.91</v>
      </c>
      <c r="D590" s="28" t="n">
        <f aca="false">B590-B589</f>
        <v>1.59</v>
      </c>
      <c r="E590" s="28" t="n">
        <f aca="false">C590-C589</f>
        <v>1.64</v>
      </c>
      <c r="F590" s="29" t="n">
        <f aca="false">Inputs!$B$5*B590+Inputs!$B$6*C590</f>
        <v>1684500</v>
      </c>
      <c r="G590" s="29" t="n">
        <f aca="false">Inputs!$B$5*D590</f>
        <v>159000</v>
      </c>
      <c r="H590" s="29" t="n">
        <f aca="false">Inputs!$B$6*E590</f>
        <v>-82000</v>
      </c>
      <c r="I590" s="29" t="n">
        <f aca="false">G590+H590</f>
        <v>77000</v>
      </c>
      <c r="J590" s="29" t="n">
        <f aca="false">J589+I590</f>
        <v>326000</v>
      </c>
    </row>
    <row r="591" customFormat="false" ht="15" hidden="false" customHeight="false" outlineLevel="0" collapsed="false">
      <c r="A591" s="26" t="n">
        <v>37839</v>
      </c>
      <c r="B591" s="27" t="n">
        <v>31.77</v>
      </c>
      <c r="C591" s="27" t="n">
        <v>30.01</v>
      </c>
      <c r="D591" s="28" t="n">
        <f aca="false">B591-B590</f>
        <v>-0.0300000000000011</v>
      </c>
      <c r="E591" s="28" t="n">
        <f aca="false">C591-C590</f>
        <v>0.100000000000001</v>
      </c>
      <c r="F591" s="29" t="n">
        <f aca="false">Inputs!$B$5*B591+Inputs!$B$6*C591</f>
        <v>1676500</v>
      </c>
      <c r="G591" s="29" t="n">
        <f aca="false">Inputs!$B$5*D591</f>
        <v>-3000.00000000011</v>
      </c>
      <c r="H591" s="29" t="n">
        <f aca="false">Inputs!$B$6*E591</f>
        <v>-5000.00000000007</v>
      </c>
      <c r="I591" s="29" t="n">
        <f aca="false">G591+H591</f>
        <v>-8000.00000000019</v>
      </c>
      <c r="J591" s="29" t="n">
        <f aca="false">J590+I591</f>
        <v>318000</v>
      </c>
    </row>
    <row r="592" customFormat="false" ht="15" hidden="false" customHeight="false" outlineLevel="0" collapsed="false">
      <c r="A592" s="26" t="n">
        <v>37840</v>
      </c>
      <c r="B592" s="27" t="n">
        <v>32.41</v>
      </c>
      <c r="C592" s="27" t="n">
        <v>30.06</v>
      </c>
      <c r="D592" s="28" t="n">
        <f aca="false">B592-B591</f>
        <v>0.639999999999997</v>
      </c>
      <c r="E592" s="28" t="n">
        <f aca="false">C592-C591</f>
        <v>0.0499999999999972</v>
      </c>
      <c r="F592" s="29" t="n">
        <f aca="false">Inputs!$B$5*B592+Inputs!$B$6*C592</f>
        <v>1738000</v>
      </c>
      <c r="G592" s="29" t="n">
        <f aca="false">Inputs!$B$5*D592</f>
        <v>63999.9999999997</v>
      </c>
      <c r="H592" s="29" t="n">
        <f aca="false">Inputs!$B$6*E592</f>
        <v>-2499.99999999986</v>
      </c>
      <c r="I592" s="29" t="n">
        <f aca="false">G592+H592</f>
        <v>61499.9999999998</v>
      </c>
      <c r="J592" s="29" t="n">
        <f aca="false">J591+I592</f>
        <v>379500</v>
      </c>
    </row>
    <row r="593" customFormat="false" ht="15" hidden="false" customHeight="false" outlineLevel="0" collapsed="false">
      <c r="A593" s="26" t="n">
        <v>37841</v>
      </c>
      <c r="B593" s="27" t="n">
        <v>32.23</v>
      </c>
      <c r="C593" s="27" t="n">
        <v>30.59</v>
      </c>
      <c r="D593" s="28" t="n">
        <f aca="false">B593-B592</f>
        <v>-0.18</v>
      </c>
      <c r="E593" s="28" t="n">
        <f aca="false">C593-C592</f>
        <v>0.530000000000001</v>
      </c>
      <c r="F593" s="29" t="n">
        <f aca="false">Inputs!$B$5*B593+Inputs!$B$6*C593</f>
        <v>1693500</v>
      </c>
      <c r="G593" s="29" t="n">
        <f aca="false">Inputs!$B$5*D593</f>
        <v>-18000</v>
      </c>
      <c r="H593" s="29" t="n">
        <f aca="false">Inputs!$B$6*E593</f>
        <v>-26500.0000000001</v>
      </c>
      <c r="I593" s="29" t="n">
        <f aca="false">G593+H593</f>
        <v>-44500</v>
      </c>
      <c r="J593" s="29" t="n">
        <f aca="false">J592+I593</f>
        <v>335000</v>
      </c>
    </row>
    <row r="594" customFormat="false" ht="15" hidden="false" customHeight="false" outlineLevel="0" collapsed="false">
      <c r="A594" s="26" t="n">
        <v>37844</v>
      </c>
      <c r="B594" s="27" t="n">
        <v>31.91</v>
      </c>
      <c r="C594" s="27" t="n">
        <v>30.05</v>
      </c>
      <c r="D594" s="28" t="n">
        <f aca="false">B594-B593</f>
        <v>-0.319999999999997</v>
      </c>
      <c r="E594" s="28" t="n">
        <f aca="false">C594-C593</f>
        <v>-0.539999999999999</v>
      </c>
      <c r="F594" s="29" t="n">
        <f aca="false">Inputs!$B$5*B594+Inputs!$B$6*C594</f>
        <v>1688500</v>
      </c>
      <c r="G594" s="29" t="n">
        <f aca="false">Inputs!$B$5*D594</f>
        <v>-31999.9999999997</v>
      </c>
      <c r="H594" s="29" t="n">
        <f aca="false">Inputs!$B$6*E594</f>
        <v>27000</v>
      </c>
      <c r="I594" s="29" t="n">
        <f aca="false">G594+H594</f>
        <v>-4999.99999999972</v>
      </c>
      <c r="J594" s="29" t="n">
        <f aca="false">J593+I594</f>
        <v>330000</v>
      </c>
    </row>
    <row r="595" customFormat="false" ht="15" hidden="false" customHeight="false" outlineLevel="0" collapsed="false">
      <c r="A595" s="26" t="n">
        <v>37846</v>
      </c>
      <c r="B595" s="27" t="n">
        <v>30.85</v>
      </c>
      <c r="C595" s="27" t="n">
        <v>29.66</v>
      </c>
      <c r="D595" s="28" t="n">
        <f aca="false">B595-B594</f>
        <v>-1.06</v>
      </c>
      <c r="E595" s="28" t="n">
        <f aca="false">C595-C594</f>
        <v>-0.390000000000001</v>
      </c>
      <c r="F595" s="29" t="n">
        <f aca="false">Inputs!$B$5*B595+Inputs!$B$6*C595</f>
        <v>1602000</v>
      </c>
      <c r="G595" s="29" t="n">
        <f aca="false">Inputs!$B$5*D595</f>
        <v>-106000</v>
      </c>
      <c r="H595" s="29" t="n">
        <f aca="false">Inputs!$B$6*E595</f>
        <v>19500</v>
      </c>
      <c r="I595" s="29" t="n">
        <f aca="false">G595+H595</f>
        <v>-86499.9999999998</v>
      </c>
      <c r="J595" s="29" t="n">
        <f aca="false">J594+I595</f>
        <v>243500</v>
      </c>
    </row>
    <row r="596" customFormat="false" ht="15" hidden="false" customHeight="false" outlineLevel="0" collapsed="false">
      <c r="A596" s="26" t="n">
        <v>37848</v>
      </c>
      <c r="B596" s="27" t="n">
        <v>31.01</v>
      </c>
      <c r="C596" s="27" t="n">
        <v>29.18</v>
      </c>
      <c r="D596" s="28" t="n">
        <f aca="false">B596-B595</f>
        <v>0.16</v>
      </c>
      <c r="E596" s="28" t="n">
        <f aca="false">C596-C595</f>
        <v>-0.48</v>
      </c>
      <c r="F596" s="29" t="n">
        <f aca="false">Inputs!$B$5*B596+Inputs!$B$6*C596</f>
        <v>1642000</v>
      </c>
      <c r="G596" s="29" t="n">
        <f aca="false">Inputs!$B$5*D596</f>
        <v>16000</v>
      </c>
      <c r="H596" s="29" t="n">
        <f aca="false">Inputs!$B$6*E596</f>
        <v>24000</v>
      </c>
      <c r="I596" s="29" t="n">
        <f aca="false">G596+H596</f>
        <v>40000</v>
      </c>
      <c r="J596" s="29" t="n">
        <f aca="false">J595+I596</f>
        <v>283500</v>
      </c>
    </row>
    <row r="597" customFormat="false" ht="15" hidden="false" customHeight="false" outlineLevel="0" collapsed="false">
      <c r="A597" s="26" t="n">
        <v>37852</v>
      </c>
      <c r="B597" s="27" t="n">
        <v>30.76</v>
      </c>
      <c r="C597" s="27" t="n">
        <v>29.18</v>
      </c>
      <c r="D597" s="28" t="n">
        <f aca="false">B597-B596</f>
        <v>-0.25</v>
      </c>
      <c r="E597" s="28" t="n">
        <f aca="false">C597-C596</f>
        <v>0</v>
      </c>
      <c r="F597" s="29" t="n">
        <f aca="false">Inputs!$B$5*B597+Inputs!$B$6*C597</f>
        <v>1617000</v>
      </c>
      <c r="G597" s="29" t="n">
        <f aca="false">Inputs!$B$5*D597</f>
        <v>-25000</v>
      </c>
      <c r="H597" s="29" t="n">
        <f aca="false">Inputs!$B$6*E597</f>
        <v>-0</v>
      </c>
      <c r="I597" s="29" t="n">
        <f aca="false">G597+H597</f>
        <v>-25000</v>
      </c>
      <c r="J597" s="29" t="n">
        <f aca="false">J596+I597</f>
        <v>258500</v>
      </c>
    </row>
    <row r="598" customFormat="false" ht="15" hidden="false" customHeight="false" outlineLevel="0" collapsed="false">
      <c r="A598" s="26" t="n">
        <v>37854</v>
      </c>
      <c r="B598" s="27" t="n">
        <v>31.78</v>
      </c>
      <c r="C598" s="27" t="n">
        <v>29.95</v>
      </c>
      <c r="D598" s="28" t="n">
        <f aca="false">B598-B597</f>
        <v>1.02</v>
      </c>
      <c r="E598" s="28" t="n">
        <f aca="false">C598-C597</f>
        <v>0.77</v>
      </c>
      <c r="F598" s="29" t="n">
        <f aca="false">Inputs!$B$5*B598+Inputs!$B$6*C598</f>
        <v>1680500</v>
      </c>
      <c r="G598" s="29" t="n">
        <f aca="false">Inputs!$B$5*D598</f>
        <v>102000</v>
      </c>
      <c r="H598" s="29" t="n">
        <f aca="false">Inputs!$B$6*E598</f>
        <v>-38500</v>
      </c>
      <c r="I598" s="29" t="n">
        <f aca="false">G598+H598</f>
        <v>63500</v>
      </c>
      <c r="J598" s="29" t="n">
        <f aca="false">J597+I598</f>
        <v>322000</v>
      </c>
    </row>
    <row r="599" customFormat="false" ht="15" hidden="false" customHeight="false" outlineLevel="0" collapsed="false">
      <c r="A599" s="26" t="n">
        <v>37855</v>
      </c>
      <c r="B599" s="27" t="n">
        <v>31.64</v>
      </c>
      <c r="C599" s="27" t="n">
        <v>30.22</v>
      </c>
      <c r="D599" s="28" t="n">
        <f aca="false">B599-B598</f>
        <v>-0.140000000000001</v>
      </c>
      <c r="E599" s="28" t="n">
        <f aca="false">C599-C598</f>
        <v>0.27</v>
      </c>
      <c r="F599" s="29" t="n">
        <f aca="false">Inputs!$B$5*B599+Inputs!$B$6*C599</f>
        <v>1653000</v>
      </c>
      <c r="G599" s="29" t="n">
        <f aca="false">Inputs!$B$5*D599</f>
        <v>-14000.0000000001</v>
      </c>
      <c r="H599" s="29" t="n">
        <f aca="false">Inputs!$B$6*E599</f>
        <v>-13500</v>
      </c>
      <c r="I599" s="29" t="n">
        <f aca="false">G599+H599</f>
        <v>-27500</v>
      </c>
      <c r="J599" s="29" t="n">
        <f aca="false">J598+I599</f>
        <v>294500</v>
      </c>
    </row>
    <row r="600" customFormat="false" ht="15" hidden="false" customHeight="false" outlineLevel="0" collapsed="false">
      <c r="A600" s="26" t="n">
        <v>37858</v>
      </c>
      <c r="B600" s="27" t="n">
        <v>31.43</v>
      </c>
      <c r="C600" s="27" t="n">
        <v>29.98</v>
      </c>
      <c r="D600" s="28" t="n">
        <f aca="false">B600-B599</f>
        <v>-0.210000000000001</v>
      </c>
      <c r="E600" s="28" t="n">
        <f aca="false">C600-C599</f>
        <v>-0.239999999999998</v>
      </c>
      <c r="F600" s="29" t="n">
        <f aca="false">Inputs!$B$5*B600+Inputs!$B$6*C600</f>
        <v>1644000</v>
      </c>
      <c r="G600" s="29" t="n">
        <f aca="false">Inputs!$B$5*D600</f>
        <v>-21000.0000000001</v>
      </c>
      <c r="H600" s="29" t="n">
        <f aca="false">Inputs!$B$6*E600</f>
        <v>11999.9999999999</v>
      </c>
      <c r="I600" s="29" t="n">
        <f aca="false">G600+H600</f>
        <v>-9000.00000000016</v>
      </c>
      <c r="J600" s="29" t="n">
        <f aca="false">J599+I600</f>
        <v>285500</v>
      </c>
    </row>
    <row r="601" customFormat="false" ht="15" hidden="false" customHeight="false" outlineLevel="0" collapsed="false">
      <c r="A601" s="26" t="n">
        <v>37859</v>
      </c>
      <c r="B601" s="27" t="n">
        <v>32.01</v>
      </c>
      <c r="C601" s="27" t="n">
        <v>30.08</v>
      </c>
      <c r="D601" s="28" t="n">
        <f aca="false">B601-B600</f>
        <v>0.579999999999998</v>
      </c>
      <c r="E601" s="28" t="n">
        <f aca="false">C601-C600</f>
        <v>0.0999999999999979</v>
      </c>
      <c r="F601" s="29" t="n">
        <f aca="false">Inputs!$B$5*B601+Inputs!$B$6*C601</f>
        <v>1697000</v>
      </c>
      <c r="G601" s="29" t="n">
        <f aca="false">Inputs!$B$5*D601</f>
        <v>57999.9999999998</v>
      </c>
      <c r="H601" s="29" t="n">
        <f aca="false">Inputs!$B$6*E601</f>
        <v>-4999.99999999989</v>
      </c>
      <c r="I601" s="29" t="n">
        <f aca="false">G601+H601</f>
        <v>52999.9999999999</v>
      </c>
      <c r="J601" s="29" t="n">
        <f aca="false">J600+I601</f>
        <v>338500</v>
      </c>
    </row>
    <row r="602" customFormat="false" ht="15" hidden="false" customHeight="false" outlineLevel="0" collapsed="false">
      <c r="A602" s="26" t="n">
        <v>37862</v>
      </c>
      <c r="B602" s="27" t="n">
        <v>31.76</v>
      </c>
      <c r="C602" s="27" t="n">
        <v>30.38</v>
      </c>
      <c r="D602" s="28" t="n">
        <f aca="false">B602-B601</f>
        <v>-0.249999999999996</v>
      </c>
      <c r="E602" s="28" t="n">
        <f aca="false">C602-C601</f>
        <v>0.300000000000001</v>
      </c>
      <c r="F602" s="29" t="n">
        <f aca="false">Inputs!$B$5*B602+Inputs!$B$6*C602</f>
        <v>1657000</v>
      </c>
      <c r="G602" s="29" t="n">
        <f aca="false">Inputs!$B$5*D602</f>
        <v>-24999.9999999996</v>
      </c>
      <c r="H602" s="29" t="n">
        <f aca="false">Inputs!$B$6*E602</f>
        <v>-15000</v>
      </c>
      <c r="I602" s="29" t="n">
        <f aca="false">G602+H602</f>
        <v>-39999.9999999997</v>
      </c>
      <c r="J602" s="29" t="n">
        <f aca="false">J601+I602</f>
        <v>298500</v>
      </c>
    </row>
    <row r="603" customFormat="false" ht="15" hidden="false" customHeight="false" outlineLevel="0" collapsed="false">
      <c r="A603" s="26" t="n">
        <v>37866</v>
      </c>
      <c r="B603" s="27" t="n">
        <v>29.57</v>
      </c>
      <c r="C603" s="27" t="n">
        <v>28.08</v>
      </c>
      <c r="D603" s="28" t="n">
        <f aca="false">B603-B602</f>
        <v>-2.19</v>
      </c>
      <c r="E603" s="28" t="n">
        <f aca="false">C603-C602</f>
        <v>-2.3</v>
      </c>
      <c r="F603" s="29" t="n">
        <f aca="false">Inputs!$B$5*B603+Inputs!$B$6*C603</f>
        <v>1553000</v>
      </c>
      <c r="G603" s="29" t="n">
        <f aca="false">Inputs!$B$5*D603</f>
        <v>-219000</v>
      </c>
      <c r="H603" s="29" t="n">
        <f aca="false">Inputs!$B$6*E603</f>
        <v>115000</v>
      </c>
      <c r="I603" s="29" t="n">
        <f aca="false">G603+H603</f>
        <v>-104000</v>
      </c>
      <c r="J603" s="29" t="n">
        <f aca="false">J602+I603</f>
        <v>194500</v>
      </c>
    </row>
    <row r="604" customFormat="false" ht="15" hidden="false" customHeight="false" outlineLevel="0" collapsed="false">
      <c r="A604" s="26" t="n">
        <v>37869</v>
      </c>
      <c r="B604" s="27" t="n">
        <v>28.93</v>
      </c>
      <c r="C604" s="27" t="n">
        <v>27.72</v>
      </c>
      <c r="D604" s="28" t="n">
        <f aca="false">B604-B603</f>
        <v>-0.640000000000001</v>
      </c>
      <c r="E604" s="28" t="n">
        <f aca="false">C604-C603</f>
        <v>-0.359999999999999</v>
      </c>
      <c r="F604" s="29" t="n">
        <f aca="false">Inputs!$B$5*B604+Inputs!$B$6*C604</f>
        <v>1507000</v>
      </c>
      <c r="G604" s="29" t="n">
        <f aca="false">Inputs!$B$5*D604</f>
        <v>-64000.0000000001</v>
      </c>
      <c r="H604" s="29" t="n">
        <f aca="false">Inputs!$B$6*E604</f>
        <v>18000</v>
      </c>
      <c r="I604" s="29" t="n">
        <f aca="false">G604+H604</f>
        <v>-46000.0000000001</v>
      </c>
      <c r="J604" s="29" t="n">
        <f aca="false">J603+I604</f>
        <v>148500</v>
      </c>
    </row>
    <row r="605" customFormat="false" ht="15" hidden="false" customHeight="false" outlineLevel="0" collapsed="false">
      <c r="A605" s="26" t="n">
        <v>37872</v>
      </c>
      <c r="B605" s="27" t="n">
        <v>28.85</v>
      </c>
      <c r="C605" s="27" t="n">
        <v>28.47</v>
      </c>
      <c r="D605" s="28" t="n">
        <f aca="false">B605-B604</f>
        <v>-0.0799999999999983</v>
      </c>
      <c r="E605" s="28" t="n">
        <f aca="false">C605-C604</f>
        <v>0.75</v>
      </c>
      <c r="F605" s="29" t="n">
        <f aca="false">Inputs!$B$5*B605+Inputs!$B$6*C605</f>
        <v>1461500</v>
      </c>
      <c r="G605" s="29" t="n">
        <f aca="false">Inputs!$B$5*D605</f>
        <v>-7999.99999999983</v>
      </c>
      <c r="H605" s="29" t="n">
        <f aca="false">Inputs!$B$6*E605</f>
        <v>-37500</v>
      </c>
      <c r="I605" s="29" t="n">
        <f aca="false">G605+H605</f>
        <v>-45499.9999999998</v>
      </c>
      <c r="J605" s="29" t="n">
        <f aca="false">J604+I605</f>
        <v>103000</v>
      </c>
    </row>
    <row r="606" customFormat="false" ht="15" hidden="false" customHeight="false" outlineLevel="0" collapsed="false">
      <c r="A606" s="26" t="n">
        <v>37874</v>
      </c>
      <c r="B606" s="27" t="n">
        <v>29.41</v>
      </c>
      <c r="C606" s="27" t="n">
        <v>27.76</v>
      </c>
      <c r="D606" s="28" t="n">
        <f aca="false">B606-B605</f>
        <v>0.559999999999999</v>
      </c>
      <c r="E606" s="28" t="n">
        <f aca="false">C606-C605</f>
        <v>-0.709999999999997</v>
      </c>
      <c r="F606" s="29" t="n">
        <f aca="false">Inputs!$B$5*B606+Inputs!$B$6*C606</f>
        <v>1553000</v>
      </c>
      <c r="G606" s="29" t="n">
        <f aca="false">Inputs!$B$5*D606</f>
        <v>55999.9999999999</v>
      </c>
      <c r="H606" s="29" t="n">
        <f aca="false">Inputs!$B$6*E606</f>
        <v>35499.9999999999</v>
      </c>
      <c r="I606" s="29" t="n">
        <f aca="false">G606+H606</f>
        <v>91499.9999999997</v>
      </c>
      <c r="J606" s="29" t="n">
        <f aca="false">J605+I606</f>
        <v>194500</v>
      </c>
    </row>
    <row r="607" customFormat="false" ht="15" hidden="false" customHeight="false" outlineLevel="0" collapsed="false">
      <c r="A607" s="26" t="n">
        <v>37875</v>
      </c>
      <c r="B607" s="27" t="n">
        <v>28.86</v>
      </c>
      <c r="C607" s="27" t="n">
        <v>27.48</v>
      </c>
      <c r="D607" s="28" t="n">
        <f aca="false">B607-B606</f>
        <v>-0.550000000000001</v>
      </c>
      <c r="E607" s="28" t="n">
        <f aca="false">C607-C606</f>
        <v>-0.280000000000001</v>
      </c>
      <c r="F607" s="29" t="n">
        <f aca="false">Inputs!$B$5*B607+Inputs!$B$6*C607</f>
        <v>1512000</v>
      </c>
      <c r="G607" s="29" t="n">
        <f aca="false">Inputs!$B$5*D607</f>
        <v>-55000.0000000001</v>
      </c>
      <c r="H607" s="29" t="n">
        <f aca="false">Inputs!$B$6*E607</f>
        <v>14000.0000000001</v>
      </c>
      <c r="I607" s="29" t="n">
        <f aca="false">G607+H607</f>
        <v>-41000</v>
      </c>
      <c r="J607" s="29" t="n">
        <f aca="false">J606+I607</f>
        <v>153500</v>
      </c>
    </row>
    <row r="608" customFormat="false" ht="15" hidden="false" customHeight="false" outlineLevel="0" collapsed="false">
      <c r="A608" s="26" t="n">
        <v>37876</v>
      </c>
      <c r="B608" s="27" t="n">
        <v>28.26</v>
      </c>
      <c r="C608" s="27" t="n">
        <v>26.52</v>
      </c>
      <c r="D608" s="28" t="n">
        <f aca="false">B608-B607</f>
        <v>-0.599999999999998</v>
      </c>
      <c r="E608" s="28" t="n">
        <f aca="false">C608-C607</f>
        <v>-0.960000000000001</v>
      </c>
      <c r="F608" s="29" t="n">
        <f aca="false">Inputs!$B$5*B608+Inputs!$B$6*C608</f>
        <v>1500000</v>
      </c>
      <c r="G608" s="29" t="n">
        <f aca="false">Inputs!$B$5*D608</f>
        <v>-59999.9999999998</v>
      </c>
      <c r="H608" s="29" t="n">
        <f aca="false">Inputs!$B$6*E608</f>
        <v>48000</v>
      </c>
      <c r="I608" s="29" t="n">
        <f aca="false">G608+H608</f>
        <v>-11999.9999999997</v>
      </c>
      <c r="J608" s="29" t="n">
        <f aca="false">J607+I608</f>
        <v>141500</v>
      </c>
    </row>
    <row r="609" customFormat="false" ht="15" hidden="false" customHeight="false" outlineLevel="0" collapsed="false">
      <c r="A609" s="26" t="n">
        <v>37881</v>
      </c>
      <c r="B609" s="27" t="n">
        <v>27</v>
      </c>
      <c r="C609" s="27" t="n">
        <v>25.76</v>
      </c>
      <c r="D609" s="28" t="n">
        <f aca="false">B609-B608</f>
        <v>-1.26</v>
      </c>
      <c r="E609" s="28" t="n">
        <f aca="false">C609-C608</f>
        <v>-0.759999999999998</v>
      </c>
      <c r="F609" s="29" t="n">
        <f aca="false">Inputs!$B$5*B609+Inputs!$B$6*C609</f>
        <v>1412000</v>
      </c>
      <c r="G609" s="29" t="n">
        <f aca="false">Inputs!$B$5*D609</f>
        <v>-126000</v>
      </c>
      <c r="H609" s="29" t="n">
        <f aca="false">Inputs!$B$6*E609</f>
        <v>37999.9999999999</v>
      </c>
      <c r="I609" s="29" t="n">
        <f aca="false">G609+H609</f>
        <v>-88000.0000000003</v>
      </c>
      <c r="J609" s="29" t="n">
        <f aca="false">J608+I609</f>
        <v>53499.9999999999</v>
      </c>
    </row>
    <row r="610" customFormat="false" ht="15" hidden="false" customHeight="false" outlineLevel="0" collapsed="false">
      <c r="A610" s="26" t="n">
        <v>37888</v>
      </c>
      <c r="B610" s="27" t="n">
        <v>28.19</v>
      </c>
      <c r="C610" s="27" t="n">
        <v>26.81</v>
      </c>
      <c r="D610" s="28" t="n">
        <f aca="false">B610-B609</f>
        <v>1.19</v>
      </c>
      <c r="E610" s="28" t="n">
        <f aca="false">C610-C609</f>
        <v>1.05</v>
      </c>
      <c r="F610" s="29" t="n">
        <f aca="false">Inputs!$B$5*B610+Inputs!$B$6*C610</f>
        <v>1478500</v>
      </c>
      <c r="G610" s="29" t="n">
        <f aca="false">Inputs!$B$5*D610</f>
        <v>119000</v>
      </c>
      <c r="H610" s="29" t="n">
        <f aca="false">Inputs!$B$6*E610</f>
        <v>-52499.9999999999</v>
      </c>
      <c r="I610" s="29" t="n">
        <f aca="false">G610+H610</f>
        <v>66500.0000000003</v>
      </c>
      <c r="J610" s="29" t="n">
        <f aca="false">J609+I610</f>
        <v>120000</v>
      </c>
    </row>
    <row r="611" customFormat="false" ht="15" hidden="false" customHeight="false" outlineLevel="0" collapsed="false">
      <c r="A611" s="26" t="n">
        <v>37889</v>
      </c>
      <c r="B611" s="27" t="n">
        <v>28.29</v>
      </c>
      <c r="C611" s="27" t="n">
        <v>27.04</v>
      </c>
      <c r="D611" s="28" t="n">
        <f aca="false">B611-B610</f>
        <v>0.0999999999999979</v>
      </c>
      <c r="E611" s="28" t="n">
        <f aca="false">C611-C610</f>
        <v>0.23</v>
      </c>
      <c r="F611" s="29" t="n">
        <f aca="false">Inputs!$B$5*B611+Inputs!$B$6*C611</f>
        <v>1477000</v>
      </c>
      <c r="G611" s="29" t="n">
        <f aca="false">Inputs!$B$5*D611</f>
        <v>9999.99999999979</v>
      </c>
      <c r="H611" s="29" t="n">
        <f aca="false">Inputs!$B$6*E611</f>
        <v>-11500</v>
      </c>
      <c r="I611" s="29" t="n">
        <f aca="false">G611+H611</f>
        <v>-1500.00000000023</v>
      </c>
      <c r="J611" s="29" t="n">
        <f aca="false">J610+I611</f>
        <v>118500</v>
      </c>
    </row>
    <row r="612" customFormat="false" ht="15" hidden="false" customHeight="false" outlineLevel="0" collapsed="false">
      <c r="A612" s="26" t="n">
        <v>37895</v>
      </c>
      <c r="B612" s="27" t="n">
        <v>29.43</v>
      </c>
      <c r="C612" s="27" t="n">
        <v>27.98</v>
      </c>
      <c r="D612" s="28" t="n">
        <f aca="false">B612-B611</f>
        <v>1.14</v>
      </c>
      <c r="E612" s="28" t="n">
        <f aca="false">C612-C611</f>
        <v>0.940000000000001</v>
      </c>
      <c r="F612" s="29" t="n">
        <f aca="false">Inputs!$B$5*B612+Inputs!$B$6*C612</f>
        <v>1544000</v>
      </c>
      <c r="G612" s="29" t="n">
        <f aca="false">Inputs!$B$5*D612</f>
        <v>114000</v>
      </c>
      <c r="H612" s="29" t="n">
        <f aca="false">Inputs!$B$6*E612</f>
        <v>-47000.0000000001</v>
      </c>
      <c r="I612" s="29" t="n">
        <f aca="false">G612+H612</f>
        <v>67000</v>
      </c>
      <c r="J612" s="29" t="n">
        <f aca="false">J611+I612</f>
        <v>185500</v>
      </c>
    </row>
    <row r="613" customFormat="false" ht="15" hidden="false" customHeight="false" outlineLevel="0" collapsed="false">
      <c r="A613" s="26" t="n">
        <v>37903</v>
      </c>
      <c r="B613" s="27" t="n">
        <v>30.97</v>
      </c>
      <c r="C613" s="27" t="n">
        <v>30.21</v>
      </c>
      <c r="D613" s="28" t="n">
        <f aca="false">B613-B612</f>
        <v>1.54</v>
      </c>
      <c r="E613" s="28" t="n">
        <f aca="false">C613-C612</f>
        <v>2.23</v>
      </c>
      <c r="F613" s="29" t="n">
        <f aca="false">Inputs!$B$5*B613+Inputs!$B$6*C613</f>
        <v>1586500</v>
      </c>
      <c r="G613" s="29" t="n">
        <f aca="false">Inputs!$B$5*D613</f>
        <v>154000</v>
      </c>
      <c r="H613" s="29" t="n">
        <f aca="false">Inputs!$B$6*E613</f>
        <v>-111500</v>
      </c>
      <c r="I613" s="29" t="n">
        <f aca="false">G613+H613</f>
        <v>42499.9999999999</v>
      </c>
      <c r="J613" s="29" t="n">
        <f aca="false">J612+I613</f>
        <v>228000</v>
      </c>
    </row>
    <row r="614" customFormat="false" ht="15" hidden="false" customHeight="false" outlineLevel="0" collapsed="false">
      <c r="A614" s="26" t="n">
        <v>37904</v>
      </c>
      <c r="B614" s="27" t="n">
        <v>32.01</v>
      </c>
      <c r="C614" s="27" t="n">
        <v>31.13</v>
      </c>
      <c r="D614" s="28" t="n">
        <f aca="false">B614-B613</f>
        <v>1.04</v>
      </c>
      <c r="E614" s="28" t="n">
        <f aca="false">C614-C613</f>
        <v>0.919999999999998</v>
      </c>
      <c r="F614" s="29" t="n">
        <f aca="false">Inputs!$B$5*B614+Inputs!$B$6*C614</f>
        <v>1644500</v>
      </c>
      <c r="G614" s="29" t="n">
        <f aca="false">Inputs!$B$5*D614</f>
        <v>104000</v>
      </c>
      <c r="H614" s="29" t="n">
        <f aca="false">Inputs!$B$6*E614</f>
        <v>-45999.9999999999</v>
      </c>
      <c r="I614" s="29" t="n">
        <f aca="false">G614+H614</f>
        <v>58000</v>
      </c>
      <c r="J614" s="29" t="n">
        <f aca="false">J613+I614</f>
        <v>286000</v>
      </c>
    </row>
    <row r="615" customFormat="false" ht="15" hidden="false" customHeight="false" outlineLevel="0" collapsed="false">
      <c r="A615" s="26" t="n">
        <v>37907</v>
      </c>
      <c r="B615" s="27" t="n">
        <v>31.91</v>
      </c>
      <c r="C615" s="27" t="n">
        <v>31</v>
      </c>
      <c r="D615" s="28" t="n">
        <f aca="false">B615-B614</f>
        <v>-0.0999999999999979</v>
      </c>
      <c r="E615" s="28" t="n">
        <f aca="false">C615-C614</f>
        <v>-0.129999999999999</v>
      </c>
      <c r="F615" s="29" t="n">
        <f aca="false">Inputs!$B$5*B615+Inputs!$B$6*C615</f>
        <v>1641000</v>
      </c>
      <c r="G615" s="29" t="n">
        <f aca="false">Inputs!$B$5*D615</f>
        <v>-9999.99999999979</v>
      </c>
      <c r="H615" s="29" t="n">
        <f aca="false">Inputs!$B$6*E615</f>
        <v>6499.99999999995</v>
      </c>
      <c r="I615" s="29" t="n">
        <f aca="false">G615+H615</f>
        <v>-3499.99999999984</v>
      </c>
      <c r="J615" s="29" t="n">
        <f aca="false">J614+I615</f>
        <v>282500</v>
      </c>
    </row>
    <row r="616" customFormat="false" ht="15" hidden="false" customHeight="false" outlineLevel="0" collapsed="false">
      <c r="A616" s="26" t="n">
        <v>37910</v>
      </c>
      <c r="B616" s="27" t="n">
        <v>31.51</v>
      </c>
      <c r="C616" s="27" t="n">
        <v>31.05</v>
      </c>
      <c r="D616" s="28" t="n">
        <f aca="false">B616-B615</f>
        <v>-0.399999999999999</v>
      </c>
      <c r="E616" s="28" t="n">
        <f aca="false">C616-C615</f>
        <v>0.0500000000000007</v>
      </c>
      <c r="F616" s="29" t="n">
        <f aca="false">Inputs!$B$5*B616+Inputs!$B$6*C616</f>
        <v>1598500</v>
      </c>
      <c r="G616" s="29" t="n">
        <f aca="false">Inputs!$B$5*D616</f>
        <v>-39999.9999999999</v>
      </c>
      <c r="H616" s="29" t="n">
        <f aca="false">Inputs!$B$6*E616</f>
        <v>-2500.00000000004</v>
      </c>
      <c r="I616" s="29" t="n">
        <f aca="false">G616+H616</f>
        <v>-42499.9999999999</v>
      </c>
      <c r="J616" s="29" t="n">
        <f aca="false">J615+I616</f>
        <v>240000</v>
      </c>
    </row>
    <row r="617" customFormat="false" ht="15" hidden="false" customHeight="false" outlineLevel="0" collapsed="false">
      <c r="A617" s="26" t="n">
        <v>37916</v>
      </c>
      <c r="B617" s="27" t="n">
        <v>30</v>
      </c>
      <c r="C617" s="27" t="n">
        <v>29.25</v>
      </c>
      <c r="D617" s="28" t="n">
        <f aca="false">B617-B616</f>
        <v>-1.51</v>
      </c>
      <c r="E617" s="28" t="n">
        <f aca="false">C617-C616</f>
        <v>-1.8</v>
      </c>
      <c r="F617" s="29" t="n">
        <f aca="false">Inputs!$B$5*B617+Inputs!$B$6*C617</f>
        <v>1537500</v>
      </c>
      <c r="G617" s="29" t="n">
        <f aca="false">Inputs!$B$5*D617</f>
        <v>-151000</v>
      </c>
      <c r="H617" s="29" t="n">
        <f aca="false">Inputs!$B$6*E617</f>
        <v>90000</v>
      </c>
      <c r="I617" s="29" t="n">
        <f aca="false">G617+H617</f>
        <v>-61000.0000000001</v>
      </c>
      <c r="J617" s="29" t="n">
        <f aca="false">J616+I617</f>
        <v>179000</v>
      </c>
    </row>
    <row r="618" customFormat="false" ht="15" hidden="false" customHeight="false" outlineLevel="0" collapsed="false">
      <c r="A618" s="26" t="n">
        <v>37917</v>
      </c>
      <c r="B618" s="27" t="n">
        <v>30.31</v>
      </c>
      <c r="C618" s="27" t="n">
        <v>29.63</v>
      </c>
      <c r="D618" s="28" t="n">
        <f aca="false">B618-B617</f>
        <v>0.309999999999999</v>
      </c>
      <c r="E618" s="28" t="n">
        <f aca="false">C618-C617</f>
        <v>0.379999999999999</v>
      </c>
      <c r="F618" s="29" t="n">
        <f aca="false">Inputs!$B$5*B618+Inputs!$B$6*C618</f>
        <v>1549500</v>
      </c>
      <c r="G618" s="29" t="n">
        <f aca="false">Inputs!$B$5*D618</f>
        <v>30999.9999999999</v>
      </c>
      <c r="H618" s="29" t="n">
        <f aca="false">Inputs!$B$6*E618</f>
        <v>-19000</v>
      </c>
      <c r="I618" s="29" t="n">
        <f aca="false">G618+H618</f>
        <v>11999.9999999999</v>
      </c>
      <c r="J618" s="29" t="n">
        <f aca="false">J617+I618</f>
        <v>191000</v>
      </c>
    </row>
    <row r="619" customFormat="false" ht="15" hidden="false" customHeight="false" outlineLevel="0" collapsed="false">
      <c r="A619" s="26" t="n">
        <v>37918</v>
      </c>
      <c r="B619" s="27" t="n">
        <v>29.99</v>
      </c>
      <c r="C619" s="27" t="n">
        <v>30.01</v>
      </c>
      <c r="D619" s="28" t="n">
        <f aca="false">B619-B618</f>
        <v>-0.32</v>
      </c>
      <c r="E619" s="28" t="n">
        <f aca="false">C619-C618</f>
        <v>0.380000000000003</v>
      </c>
      <c r="F619" s="29" t="n">
        <f aca="false">Inputs!$B$5*B619+Inputs!$B$6*C619</f>
        <v>1498500</v>
      </c>
      <c r="G619" s="29" t="n">
        <f aca="false">Inputs!$B$5*D619</f>
        <v>-32000</v>
      </c>
      <c r="H619" s="29" t="n">
        <f aca="false">Inputs!$B$6*E619</f>
        <v>-19000.0000000001</v>
      </c>
      <c r="I619" s="29" t="n">
        <f aca="false">G619+H619</f>
        <v>-51000.0000000002</v>
      </c>
      <c r="J619" s="29" t="n">
        <f aca="false">J618+I619</f>
        <v>140000</v>
      </c>
    </row>
    <row r="620" customFormat="false" ht="15" hidden="false" customHeight="false" outlineLevel="0" collapsed="false">
      <c r="A620" s="26" t="n">
        <v>37922</v>
      </c>
      <c r="B620" s="27" t="n">
        <v>29.57</v>
      </c>
      <c r="C620" s="27" t="n">
        <v>28.99</v>
      </c>
      <c r="D620" s="28" t="n">
        <f aca="false">B620-B619</f>
        <v>-0.419999999999998</v>
      </c>
      <c r="E620" s="28" t="n">
        <f aca="false">C620-C619</f>
        <v>-1.02</v>
      </c>
      <c r="F620" s="29" t="n">
        <f aca="false">Inputs!$B$5*B620+Inputs!$B$6*C620</f>
        <v>1507500</v>
      </c>
      <c r="G620" s="29" t="n">
        <f aca="false">Inputs!$B$5*D620</f>
        <v>-41999.9999999998</v>
      </c>
      <c r="H620" s="29" t="n">
        <f aca="false">Inputs!$B$6*E620</f>
        <v>51000.0000000002</v>
      </c>
      <c r="I620" s="29" t="n">
        <f aca="false">G620+H620</f>
        <v>9000.00000000034</v>
      </c>
      <c r="J620" s="29" t="n">
        <f aca="false">J619+I620</f>
        <v>149000</v>
      </c>
    </row>
    <row r="621" customFormat="false" ht="15" hidden="false" customHeight="false" outlineLevel="0" collapsed="false">
      <c r="A621" s="26" t="n">
        <v>37923</v>
      </c>
      <c r="B621" s="27" t="n">
        <v>28.95</v>
      </c>
      <c r="C621" s="27" t="n">
        <v>28.56</v>
      </c>
      <c r="D621" s="28" t="n">
        <f aca="false">B621-B620</f>
        <v>-0.620000000000001</v>
      </c>
      <c r="E621" s="28" t="n">
        <f aca="false">C621-C620</f>
        <v>-0.43</v>
      </c>
      <c r="F621" s="29" t="n">
        <f aca="false">Inputs!$B$5*B621+Inputs!$B$6*C621</f>
        <v>1467000</v>
      </c>
      <c r="G621" s="29" t="n">
        <f aca="false">Inputs!$B$5*D621</f>
        <v>-62000.0000000001</v>
      </c>
      <c r="H621" s="29" t="n">
        <f aca="false">Inputs!$B$6*E621</f>
        <v>21500</v>
      </c>
      <c r="I621" s="29" t="n">
        <f aca="false">G621+H621</f>
        <v>-40500.0000000001</v>
      </c>
      <c r="J621" s="29" t="n">
        <f aca="false">J620+I621</f>
        <v>108500</v>
      </c>
    </row>
    <row r="622" customFormat="false" ht="15" hidden="false" customHeight="false" outlineLevel="0" collapsed="false">
      <c r="A622" s="26" t="n">
        <v>37925</v>
      </c>
      <c r="B622" s="27" t="n">
        <v>29.24</v>
      </c>
      <c r="C622" s="27" t="n">
        <v>27.88</v>
      </c>
      <c r="D622" s="28" t="n">
        <f aca="false">B622-B621</f>
        <v>0.289999999999999</v>
      </c>
      <c r="E622" s="28" t="n">
        <f aca="false">C622-C621</f>
        <v>-0.68</v>
      </c>
      <c r="F622" s="29" t="n">
        <f aca="false">Inputs!$B$5*B622+Inputs!$B$6*C622</f>
        <v>1530000</v>
      </c>
      <c r="G622" s="29" t="n">
        <f aca="false">Inputs!$B$5*D622</f>
        <v>28999.9999999999</v>
      </c>
      <c r="H622" s="29" t="n">
        <f aca="false">Inputs!$B$6*E622</f>
        <v>34000</v>
      </c>
      <c r="I622" s="29" t="n">
        <f aca="false">G622+H622</f>
        <v>62999.9999999999</v>
      </c>
      <c r="J622" s="29" t="n">
        <f aca="false">J621+I622</f>
        <v>171500</v>
      </c>
    </row>
    <row r="623" customFormat="false" ht="15" hidden="false" customHeight="false" outlineLevel="0" collapsed="false">
      <c r="A623" s="26" t="n">
        <v>37932</v>
      </c>
      <c r="B623" s="27" t="n">
        <v>30.73</v>
      </c>
      <c r="C623" s="27" t="n">
        <v>28.73</v>
      </c>
      <c r="D623" s="28" t="n">
        <f aca="false">B623-B622</f>
        <v>1.49</v>
      </c>
      <c r="E623" s="28" t="n">
        <f aca="false">C623-C622</f>
        <v>0.850000000000001</v>
      </c>
      <c r="F623" s="29" t="n">
        <f aca="false">Inputs!$B$5*B623+Inputs!$B$6*C623</f>
        <v>1636500</v>
      </c>
      <c r="G623" s="29" t="n">
        <f aca="false">Inputs!$B$5*D623</f>
        <v>149000</v>
      </c>
      <c r="H623" s="29" t="n">
        <f aca="false">Inputs!$B$6*E623</f>
        <v>-42500.0000000001</v>
      </c>
      <c r="I623" s="29" t="n">
        <f aca="false">G623+H623</f>
        <v>106500</v>
      </c>
      <c r="J623" s="29" t="n">
        <f aca="false">J622+I623</f>
        <v>278000</v>
      </c>
    </row>
    <row r="624" customFormat="false" ht="15" hidden="false" customHeight="false" outlineLevel="0" collapsed="false">
      <c r="A624" s="26" t="n">
        <v>37935</v>
      </c>
      <c r="B624" s="27" t="n">
        <v>31.01</v>
      </c>
      <c r="C624" s="27" t="n">
        <v>28.82</v>
      </c>
      <c r="D624" s="28" t="n">
        <f aca="false">B624-B623</f>
        <v>0.280000000000001</v>
      </c>
      <c r="E624" s="28" t="n">
        <f aca="false">C624-C623</f>
        <v>0.0899999999999999</v>
      </c>
      <c r="F624" s="29" t="n">
        <f aca="false">Inputs!$B$5*B624+Inputs!$B$6*C624</f>
        <v>1660000</v>
      </c>
      <c r="G624" s="29" t="n">
        <f aca="false">Inputs!$B$5*D624</f>
        <v>28000.0000000001</v>
      </c>
      <c r="H624" s="29" t="n">
        <f aca="false">Inputs!$B$6*E624</f>
        <v>-4499.99999999999</v>
      </c>
      <c r="I624" s="29" t="n">
        <f aca="false">G624+H624</f>
        <v>23500.0000000001</v>
      </c>
      <c r="J624" s="29" t="n">
        <f aca="false">J623+I624</f>
        <v>301500</v>
      </c>
    </row>
    <row r="625" customFormat="false" ht="15" hidden="false" customHeight="false" outlineLevel="0" collapsed="false">
      <c r="A625" s="26" t="n">
        <v>37936</v>
      </c>
      <c r="B625" s="27" t="n">
        <v>31.21</v>
      </c>
      <c r="C625" s="27" t="n">
        <v>28.88</v>
      </c>
      <c r="D625" s="28" t="n">
        <f aca="false">B625-B624</f>
        <v>0.199999999999999</v>
      </c>
      <c r="E625" s="28" t="n">
        <f aca="false">C625-C624</f>
        <v>0.0599999999999987</v>
      </c>
      <c r="F625" s="29" t="n">
        <f aca="false">Inputs!$B$5*B625+Inputs!$B$6*C625</f>
        <v>1677000</v>
      </c>
      <c r="G625" s="29" t="n">
        <f aca="false">Inputs!$B$5*D625</f>
        <v>19999.9999999999</v>
      </c>
      <c r="H625" s="29" t="n">
        <f aca="false">Inputs!$B$6*E625</f>
        <v>-2999.99999999994</v>
      </c>
      <c r="I625" s="29" t="n">
        <f aca="false">G625+H625</f>
        <v>17000</v>
      </c>
      <c r="J625" s="29" t="n">
        <f aca="false">J624+I625</f>
        <v>318500</v>
      </c>
    </row>
    <row r="626" customFormat="false" ht="15" hidden="false" customHeight="false" outlineLevel="0" collapsed="false">
      <c r="A626" s="26" t="n">
        <v>37939</v>
      </c>
      <c r="B626" s="27" t="n">
        <v>32.31</v>
      </c>
      <c r="C626" s="27" t="n">
        <v>29.78</v>
      </c>
      <c r="D626" s="28" t="n">
        <f aca="false">B626-B625</f>
        <v>1.1</v>
      </c>
      <c r="E626" s="28" t="n">
        <f aca="false">C626-C625</f>
        <v>0.900000000000002</v>
      </c>
      <c r="F626" s="29" t="n">
        <f aca="false">Inputs!$B$5*B626+Inputs!$B$6*C626</f>
        <v>1742000</v>
      </c>
      <c r="G626" s="29" t="n">
        <f aca="false">Inputs!$B$5*D626</f>
        <v>110000</v>
      </c>
      <c r="H626" s="29" t="n">
        <f aca="false">Inputs!$B$6*E626</f>
        <v>-45000.0000000001</v>
      </c>
      <c r="I626" s="29" t="n">
        <f aca="false">G626+H626</f>
        <v>65000</v>
      </c>
      <c r="J626" s="29" t="n">
        <f aca="false">J625+I626</f>
        <v>383500</v>
      </c>
    </row>
    <row r="627" customFormat="false" ht="15" hidden="false" customHeight="false" outlineLevel="0" collapsed="false">
      <c r="A627" s="26" t="n">
        <v>37949</v>
      </c>
      <c r="B627" s="27" t="n">
        <v>29.99</v>
      </c>
      <c r="C627" s="27" t="n">
        <v>27.99</v>
      </c>
      <c r="D627" s="28" t="n">
        <f aca="false">B627-B626</f>
        <v>-2.32</v>
      </c>
      <c r="E627" s="28" t="n">
        <f aca="false">C627-C626</f>
        <v>-1.79</v>
      </c>
      <c r="F627" s="29" t="n">
        <f aca="false">Inputs!$B$5*B627+Inputs!$B$6*C627</f>
        <v>1599500</v>
      </c>
      <c r="G627" s="29" t="n">
        <f aca="false">Inputs!$B$5*D627</f>
        <v>-232000</v>
      </c>
      <c r="H627" s="29" t="n">
        <f aca="false">Inputs!$B$6*E627</f>
        <v>89500.0000000001</v>
      </c>
      <c r="I627" s="29" t="n">
        <f aca="false">G627+H627</f>
        <v>-142500</v>
      </c>
      <c r="J627" s="29" t="n">
        <f aca="false">J626+I627</f>
        <v>241000</v>
      </c>
    </row>
    <row r="628" customFormat="false" ht="15" hidden="false" customHeight="false" outlineLevel="0" collapsed="false">
      <c r="A628" s="26" t="n">
        <v>37951</v>
      </c>
      <c r="B628" s="27" t="n">
        <v>30.33</v>
      </c>
      <c r="C628" s="27" t="n">
        <v>28.23</v>
      </c>
      <c r="D628" s="28" t="n">
        <f aca="false">B628-B627</f>
        <v>0.34</v>
      </c>
      <c r="E628" s="28" t="n">
        <f aca="false">C628-C627</f>
        <v>0.240000000000002</v>
      </c>
      <c r="F628" s="29" t="n">
        <f aca="false">Inputs!$B$5*B628+Inputs!$B$6*C628</f>
        <v>1621500</v>
      </c>
      <c r="G628" s="29" t="n">
        <f aca="false">Inputs!$B$5*D628</f>
        <v>34000</v>
      </c>
      <c r="H628" s="29" t="n">
        <f aca="false">Inputs!$B$6*E628</f>
        <v>-12000.0000000001</v>
      </c>
      <c r="I628" s="29" t="n">
        <f aca="false">G628+H628</f>
        <v>21999.9999999999</v>
      </c>
      <c r="J628" s="29" t="n">
        <f aca="false">J627+I628</f>
        <v>263000</v>
      </c>
    </row>
    <row r="629" customFormat="false" ht="15" hidden="false" customHeight="false" outlineLevel="0" collapsed="false">
      <c r="A629" s="26" t="n">
        <v>37958</v>
      </c>
      <c r="B629" s="27" t="n">
        <v>30.61</v>
      </c>
      <c r="C629" s="27" t="n">
        <v>29.26</v>
      </c>
      <c r="D629" s="28" t="n">
        <f aca="false">B629-B628</f>
        <v>0.280000000000001</v>
      </c>
      <c r="E629" s="28" t="n">
        <f aca="false">C629-C628</f>
        <v>1.03</v>
      </c>
      <c r="F629" s="29" t="n">
        <f aca="false">Inputs!$B$5*B629+Inputs!$B$6*C629</f>
        <v>1598000</v>
      </c>
      <c r="G629" s="29" t="n">
        <f aca="false">Inputs!$B$5*D629</f>
        <v>28000.0000000001</v>
      </c>
      <c r="H629" s="29" t="n">
        <f aca="false">Inputs!$B$6*E629</f>
        <v>-51500.0000000001</v>
      </c>
      <c r="I629" s="29" t="n">
        <f aca="false">G629+H629</f>
        <v>-23499.9999999999</v>
      </c>
      <c r="J629" s="29" t="n">
        <f aca="false">J628+I629</f>
        <v>239500</v>
      </c>
    </row>
    <row r="630" customFormat="false" ht="15" hidden="false" customHeight="false" outlineLevel="0" collapsed="false">
      <c r="A630" s="26" t="n">
        <v>37959</v>
      </c>
      <c r="B630" s="27" t="n">
        <v>31.24</v>
      </c>
      <c r="C630" s="27" t="n">
        <v>29.25</v>
      </c>
      <c r="D630" s="28" t="n">
        <f aca="false">B630-B629</f>
        <v>0.629999999999999</v>
      </c>
      <c r="E630" s="28" t="n">
        <f aca="false">C630-C629</f>
        <v>-0.0100000000000016</v>
      </c>
      <c r="F630" s="29" t="n">
        <f aca="false">Inputs!$B$5*B630+Inputs!$B$6*C630</f>
        <v>1661500</v>
      </c>
      <c r="G630" s="29" t="n">
        <f aca="false">Inputs!$B$5*D630</f>
        <v>62999.9999999999</v>
      </c>
      <c r="H630" s="29" t="n">
        <f aca="false">Inputs!$B$6*E630</f>
        <v>500.000000000078</v>
      </c>
      <c r="I630" s="29" t="n">
        <f aca="false">G630+H630</f>
        <v>63500</v>
      </c>
      <c r="J630" s="29" t="n">
        <f aca="false">J629+I630</f>
        <v>303000</v>
      </c>
    </row>
    <row r="631" customFormat="false" ht="15" hidden="false" customHeight="false" outlineLevel="0" collapsed="false">
      <c r="A631" s="26" t="n">
        <v>37964</v>
      </c>
      <c r="B631" s="27" t="n">
        <v>31.72</v>
      </c>
      <c r="C631" s="27" t="n">
        <v>30.27</v>
      </c>
      <c r="D631" s="28" t="n">
        <f aca="false">B631-B630</f>
        <v>0.48</v>
      </c>
      <c r="E631" s="28" t="n">
        <f aca="false">C631-C630</f>
        <v>1.02</v>
      </c>
      <c r="F631" s="29" t="n">
        <f aca="false">Inputs!$B$5*B631+Inputs!$B$6*C631</f>
        <v>1658500</v>
      </c>
      <c r="G631" s="29" t="n">
        <f aca="false">Inputs!$B$5*D631</f>
        <v>48000</v>
      </c>
      <c r="H631" s="29" t="n">
        <f aca="false">Inputs!$B$6*E631</f>
        <v>-51000</v>
      </c>
      <c r="I631" s="29" t="n">
        <f aca="false">G631+H631</f>
        <v>-2999.99999999993</v>
      </c>
      <c r="J631" s="29" t="n">
        <f aca="false">J630+I631</f>
        <v>300000</v>
      </c>
    </row>
    <row r="632" customFormat="false" ht="15" hidden="false" customHeight="false" outlineLevel="0" collapsed="false">
      <c r="A632" s="26" t="n">
        <v>37965</v>
      </c>
      <c r="B632" s="27" t="n">
        <v>31.92</v>
      </c>
      <c r="C632" s="27" t="n">
        <v>30.02</v>
      </c>
      <c r="D632" s="28" t="n">
        <f aca="false">B632-B631</f>
        <v>0.200000000000003</v>
      </c>
      <c r="E632" s="28" t="n">
        <f aca="false">C632-C631</f>
        <v>-0.25</v>
      </c>
      <c r="F632" s="29" t="n">
        <f aca="false">Inputs!$B$5*B632+Inputs!$B$6*C632</f>
        <v>1691000</v>
      </c>
      <c r="G632" s="29" t="n">
        <f aca="false">Inputs!$B$5*D632</f>
        <v>20000.0000000003</v>
      </c>
      <c r="H632" s="29" t="n">
        <f aca="false">Inputs!$B$6*E632</f>
        <v>12500</v>
      </c>
      <c r="I632" s="29" t="n">
        <f aca="false">G632+H632</f>
        <v>32500.0000000003</v>
      </c>
      <c r="J632" s="29" t="n">
        <f aca="false">J631+I632</f>
        <v>332500</v>
      </c>
    </row>
    <row r="633" customFormat="false" ht="15" hidden="false" customHeight="false" outlineLevel="0" collapsed="false">
      <c r="A633" s="26" t="n">
        <v>37966</v>
      </c>
      <c r="B633" s="27" t="n">
        <v>32.01</v>
      </c>
      <c r="C633" s="27" t="n">
        <v>29.79</v>
      </c>
      <c r="D633" s="28" t="n">
        <f aca="false">B633-B632</f>
        <v>0.0899999999999963</v>
      </c>
      <c r="E633" s="28" t="n">
        <f aca="false">C633-C632</f>
        <v>-0.23</v>
      </c>
      <c r="F633" s="29" t="n">
        <f aca="false">Inputs!$B$5*B633+Inputs!$B$6*C633</f>
        <v>1711500</v>
      </c>
      <c r="G633" s="29" t="n">
        <f aca="false">Inputs!$B$5*D633</f>
        <v>8999.99999999963</v>
      </c>
      <c r="H633" s="29" t="n">
        <f aca="false">Inputs!$B$6*E633</f>
        <v>11500</v>
      </c>
      <c r="I633" s="29" t="n">
        <f aca="false">G633+H633</f>
        <v>20499.9999999997</v>
      </c>
      <c r="J633" s="29" t="n">
        <f aca="false">J632+I633</f>
        <v>353000</v>
      </c>
    </row>
    <row r="634" customFormat="false" ht="15" hidden="false" customHeight="false" outlineLevel="0" collapsed="false">
      <c r="A634" s="26" t="n">
        <v>37967</v>
      </c>
      <c r="B634" s="27" t="n">
        <v>33.06</v>
      </c>
      <c r="C634" s="27" t="n">
        <v>30.24</v>
      </c>
      <c r="D634" s="28" t="n">
        <f aca="false">B634-B633</f>
        <v>1.05</v>
      </c>
      <c r="E634" s="28" t="n">
        <f aca="false">C634-C633</f>
        <v>0.449999999999999</v>
      </c>
      <c r="F634" s="29" t="n">
        <f aca="false">Inputs!$B$5*B634+Inputs!$B$6*C634</f>
        <v>1794000</v>
      </c>
      <c r="G634" s="29" t="n">
        <f aca="false">Inputs!$B$5*D634</f>
        <v>105000</v>
      </c>
      <c r="H634" s="29" t="n">
        <f aca="false">Inputs!$B$6*E634</f>
        <v>-22500</v>
      </c>
      <c r="I634" s="29" t="n">
        <f aca="false">G634+H634</f>
        <v>82500.0000000005</v>
      </c>
      <c r="J634" s="29" t="n">
        <f aca="false">J633+I634</f>
        <v>435500</v>
      </c>
    </row>
    <row r="635" customFormat="false" ht="15" hidden="false" customHeight="false" outlineLevel="0" collapsed="false">
      <c r="A635" s="26" t="n">
        <v>37971</v>
      </c>
      <c r="B635" s="27" t="n">
        <v>32.94</v>
      </c>
      <c r="C635" s="27" t="n">
        <v>30.64</v>
      </c>
      <c r="D635" s="28" t="n">
        <f aca="false">B635-B634</f>
        <v>-0.120000000000005</v>
      </c>
      <c r="E635" s="28" t="n">
        <f aca="false">C635-C634</f>
        <v>0.400000000000002</v>
      </c>
      <c r="F635" s="29" t="n">
        <f aca="false">Inputs!$B$5*B635+Inputs!$B$6*C635</f>
        <v>1762000</v>
      </c>
      <c r="G635" s="29" t="n">
        <f aca="false">Inputs!$B$5*D635</f>
        <v>-12000.0000000005</v>
      </c>
      <c r="H635" s="29" t="n">
        <f aca="false">Inputs!$B$6*E635</f>
        <v>-20000.0000000001</v>
      </c>
      <c r="I635" s="29" t="n">
        <f aca="false">G635+H635</f>
        <v>-32000.0000000006</v>
      </c>
      <c r="J635" s="29" t="n">
        <f aca="false">J634+I635</f>
        <v>403500</v>
      </c>
    </row>
    <row r="636" customFormat="false" ht="15" hidden="false" customHeight="false" outlineLevel="0" collapsed="false">
      <c r="A636" s="26" t="n">
        <v>37974</v>
      </c>
      <c r="B636" s="27" t="n">
        <v>32.81</v>
      </c>
      <c r="C636" s="27" t="n">
        <v>31.03</v>
      </c>
      <c r="D636" s="28" t="n">
        <f aca="false">B636-B635</f>
        <v>-0.129999999999995</v>
      </c>
      <c r="E636" s="28" t="n">
        <f aca="false">C636-C635</f>
        <v>0.390000000000001</v>
      </c>
      <c r="F636" s="29" t="n">
        <f aca="false">Inputs!$B$5*B636+Inputs!$B$6*C636</f>
        <v>1729500</v>
      </c>
      <c r="G636" s="29" t="n">
        <f aca="false">Inputs!$B$5*D636</f>
        <v>-12999.9999999995</v>
      </c>
      <c r="H636" s="29" t="n">
        <f aca="false">Inputs!$B$6*E636</f>
        <v>-19500</v>
      </c>
      <c r="I636" s="29" t="n">
        <f aca="false">G636+H636</f>
        <v>-32499.9999999996</v>
      </c>
      <c r="J636" s="29" t="n">
        <f aca="false">J635+I636</f>
        <v>371000</v>
      </c>
    </row>
    <row r="637" customFormat="false" ht="15" hidden="false" customHeight="false" outlineLevel="0" collapsed="false">
      <c r="A637" s="26" t="n">
        <v>37977</v>
      </c>
      <c r="B637" s="27" t="n">
        <v>31.71</v>
      </c>
      <c r="C637" s="27" t="n">
        <v>28.78</v>
      </c>
      <c r="D637" s="28" t="n">
        <f aca="false">B637-B636</f>
        <v>-1.1</v>
      </c>
      <c r="E637" s="28" t="n">
        <f aca="false">C637-C636</f>
        <v>-2.25</v>
      </c>
      <c r="F637" s="29" t="n">
        <f aca="false">Inputs!$B$5*B637+Inputs!$B$6*C637</f>
        <v>1732000</v>
      </c>
      <c r="G637" s="29" t="n">
        <f aca="false">Inputs!$B$5*D637</f>
        <v>-110000</v>
      </c>
      <c r="H637" s="29" t="n">
        <f aca="false">Inputs!$B$6*E637</f>
        <v>112500</v>
      </c>
      <c r="I637" s="29" t="n">
        <f aca="false">G637+H637</f>
        <v>2499.99999999985</v>
      </c>
      <c r="J637" s="29" t="n">
        <f aca="false">J636+I637</f>
        <v>373500</v>
      </c>
    </row>
    <row r="638" customFormat="false" ht="15" hidden="false" customHeight="false" outlineLevel="0" collapsed="false">
      <c r="A638" s="26" t="n">
        <v>37978</v>
      </c>
      <c r="B638" s="27" t="n">
        <v>32.03</v>
      </c>
      <c r="C638" s="27" t="n">
        <v>28.3</v>
      </c>
      <c r="D638" s="28" t="n">
        <f aca="false">B638-B637</f>
        <v>0.32</v>
      </c>
      <c r="E638" s="28" t="n">
        <f aca="false">C638-C637</f>
        <v>-0.48</v>
      </c>
      <c r="F638" s="29" t="n">
        <f aca="false">Inputs!$B$5*B638+Inputs!$B$6*C638</f>
        <v>1788000</v>
      </c>
      <c r="G638" s="29" t="n">
        <f aca="false">Inputs!$B$5*D638</f>
        <v>32000</v>
      </c>
      <c r="H638" s="29" t="n">
        <f aca="false">Inputs!$B$6*E638</f>
        <v>24000</v>
      </c>
      <c r="I638" s="29" t="n">
        <f aca="false">G638+H638</f>
        <v>56000.0000000001</v>
      </c>
      <c r="J638" s="29" t="n">
        <f aca="false">J637+I638</f>
        <v>429500</v>
      </c>
    </row>
    <row r="639" customFormat="false" ht="15" hidden="false" customHeight="false" outlineLevel="0" collapsed="false">
      <c r="A639" s="26" t="n">
        <v>37984</v>
      </c>
      <c r="B639" s="27" t="n">
        <v>32.51</v>
      </c>
      <c r="C639" s="27" t="n">
        <v>29.17</v>
      </c>
      <c r="D639" s="28" t="n">
        <f aca="false">B639-B638</f>
        <v>0.479999999999997</v>
      </c>
      <c r="E639" s="28" t="n">
        <f aca="false">C639-C638</f>
        <v>0.870000000000001</v>
      </c>
      <c r="F639" s="29" t="n">
        <f aca="false">Inputs!$B$5*B639+Inputs!$B$6*C639</f>
        <v>1792500</v>
      </c>
      <c r="G639" s="29" t="n">
        <f aca="false">Inputs!$B$5*D639</f>
        <v>47999.9999999997</v>
      </c>
      <c r="H639" s="29" t="n">
        <f aca="false">Inputs!$B$6*E639</f>
        <v>-43500.0000000001</v>
      </c>
      <c r="I639" s="29" t="n">
        <f aca="false">G639+H639</f>
        <v>4499.99999999964</v>
      </c>
      <c r="J639" s="29" t="n">
        <f aca="false">J638+I639</f>
        <v>434000</v>
      </c>
    </row>
    <row r="640" customFormat="false" ht="15" hidden="false" customHeight="false" outlineLevel="0" collapsed="false">
      <c r="A640" s="26" t="n">
        <v>37985</v>
      </c>
      <c r="B640" s="27" t="n">
        <v>33.01</v>
      </c>
      <c r="C640" s="27" t="n">
        <v>30.1</v>
      </c>
      <c r="D640" s="28" t="n">
        <f aca="false">B640-B639</f>
        <v>0.5</v>
      </c>
      <c r="E640" s="28" t="n">
        <f aca="false">C640-C639</f>
        <v>0.93</v>
      </c>
      <c r="F640" s="29" t="n">
        <f aca="false">Inputs!$B$5*B640+Inputs!$B$6*C640</f>
        <v>1796000</v>
      </c>
      <c r="G640" s="29" t="n">
        <f aca="false">Inputs!$B$5*D640</f>
        <v>50000</v>
      </c>
      <c r="H640" s="29" t="n">
        <f aca="false">Inputs!$B$6*E640</f>
        <v>-46500</v>
      </c>
      <c r="I640" s="29" t="n">
        <f aca="false">G640+H640</f>
        <v>3500.00000000001</v>
      </c>
      <c r="J640" s="29" t="n">
        <f aca="false">J639+I640</f>
        <v>437500</v>
      </c>
    </row>
    <row r="641" customFormat="false" ht="15" hidden="false" customHeight="false" outlineLevel="0" collapsed="false">
      <c r="A641" s="26" t="n">
        <v>37992</v>
      </c>
      <c r="B641" s="27" t="n">
        <v>33.54</v>
      </c>
      <c r="C641" s="27" t="n">
        <v>31.2</v>
      </c>
      <c r="D641" s="28" t="n">
        <f aca="false">B641-B640</f>
        <v>0.530000000000001</v>
      </c>
      <c r="E641" s="28" t="n">
        <f aca="false">C641-C640</f>
        <v>1.1</v>
      </c>
      <c r="F641" s="29" t="n">
        <f aca="false">Inputs!$B$5*B641+Inputs!$B$6*C641</f>
        <v>1794000</v>
      </c>
      <c r="G641" s="29" t="n">
        <f aca="false">Inputs!$B$5*D641</f>
        <v>53000.0000000001</v>
      </c>
      <c r="H641" s="29" t="n">
        <f aca="false">Inputs!$B$6*E641</f>
        <v>-54999.9999999999</v>
      </c>
      <c r="I641" s="29" t="n">
        <f aca="false">G641+H641</f>
        <v>-1999.99999999977</v>
      </c>
      <c r="J641" s="29" t="n">
        <f aca="false">J640+I641</f>
        <v>435500</v>
      </c>
    </row>
    <row r="642" customFormat="false" ht="15" hidden="false" customHeight="false" outlineLevel="0" collapsed="false">
      <c r="A642" s="26" t="n">
        <v>38000</v>
      </c>
      <c r="B642" s="27" t="n">
        <v>34.62</v>
      </c>
      <c r="C642" s="27" t="n">
        <v>31.84</v>
      </c>
      <c r="D642" s="28" t="n">
        <f aca="false">B642-B641</f>
        <v>1.08</v>
      </c>
      <c r="E642" s="28" t="n">
        <f aca="false">C642-C641</f>
        <v>0.640000000000001</v>
      </c>
      <c r="F642" s="29" t="n">
        <f aca="false">Inputs!$B$5*B642+Inputs!$B$6*C642</f>
        <v>1870000</v>
      </c>
      <c r="G642" s="29" t="n">
        <f aca="false">Inputs!$B$5*D642</f>
        <v>108000</v>
      </c>
      <c r="H642" s="29" t="n">
        <f aca="false">Inputs!$B$6*E642</f>
        <v>-32000</v>
      </c>
      <c r="I642" s="29" t="n">
        <f aca="false">G642+H642</f>
        <v>75999.9999999998</v>
      </c>
      <c r="J642" s="29" t="n">
        <f aca="false">J641+I642</f>
        <v>511500</v>
      </c>
    </row>
    <row r="643" customFormat="false" ht="15" hidden="false" customHeight="false" outlineLevel="0" collapsed="false">
      <c r="A643" s="26" t="n">
        <v>38001</v>
      </c>
      <c r="B643" s="27" t="n">
        <v>33.61</v>
      </c>
      <c r="C643" s="27" t="n">
        <v>31.43</v>
      </c>
      <c r="D643" s="28" t="n">
        <f aca="false">B643-B642</f>
        <v>-1.01</v>
      </c>
      <c r="E643" s="28" t="n">
        <f aca="false">C643-C642</f>
        <v>-0.41</v>
      </c>
      <c r="F643" s="29" t="n">
        <f aca="false">Inputs!$B$5*B643+Inputs!$B$6*C643</f>
        <v>1789500</v>
      </c>
      <c r="G643" s="29" t="n">
        <f aca="false">Inputs!$B$5*D643</f>
        <v>-101000</v>
      </c>
      <c r="H643" s="29" t="n">
        <f aca="false">Inputs!$B$6*E643</f>
        <v>20500</v>
      </c>
      <c r="I643" s="29" t="n">
        <f aca="false">G643+H643</f>
        <v>-80499.9999999998</v>
      </c>
      <c r="J643" s="29" t="n">
        <f aca="false">J642+I643</f>
        <v>431000</v>
      </c>
    </row>
    <row r="644" customFormat="false" ht="15" hidden="false" customHeight="false" outlineLevel="0" collapsed="false">
      <c r="A644" s="26" t="n">
        <v>38007</v>
      </c>
      <c r="B644" s="27" t="n">
        <v>35.53</v>
      </c>
      <c r="C644" s="27" t="n">
        <v>31.95</v>
      </c>
      <c r="D644" s="28" t="n">
        <f aca="false">B644-B643</f>
        <v>1.92</v>
      </c>
      <c r="E644" s="28" t="n">
        <f aca="false">C644-C643</f>
        <v>0.52</v>
      </c>
      <c r="F644" s="29" t="n">
        <f aca="false">Inputs!$B$5*B644+Inputs!$B$6*C644</f>
        <v>1955500</v>
      </c>
      <c r="G644" s="29" t="n">
        <f aca="false">Inputs!$B$5*D644</f>
        <v>192000</v>
      </c>
      <c r="H644" s="29" t="n">
        <f aca="false">Inputs!$B$6*E644</f>
        <v>-26000</v>
      </c>
      <c r="I644" s="29" t="n">
        <f aca="false">G644+H644</f>
        <v>166000</v>
      </c>
      <c r="J644" s="29" t="n">
        <f aca="false">J643+I644</f>
        <v>597000</v>
      </c>
    </row>
    <row r="645" customFormat="false" ht="15" hidden="false" customHeight="false" outlineLevel="0" collapsed="false">
      <c r="A645" s="26" t="n">
        <v>38008</v>
      </c>
      <c r="B645" s="27" t="n">
        <v>35.12</v>
      </c>
      <c r="C645" s="27" t="n">
        <v>31.42</v>
      </c>
      <c r="D645" s="28" t="n">
        <f aca="false">B645-B644</f>
        <v>-0.410000000000004</v>
      </c>
      <c r="E645" s="28" t="n">
        <f aca="false">C645-C644</f>
        <v>-0.529999999999998</v>
      </c>
      <c r="F645" s="29" t="n">
        <f aca="false">Inputs!$B$5*B645+Inputs!$B$6*C645</f>
        <v>1941000</v>
      </c>
      <c r="G645" s="29" t="n">
        <f aca="false">Inputs!$B$5*D645</f>
        <v>-41000.0000000004</v>
      </c>
      <c r="H645" s="29" t="n">
        <f aca="false">Inputs!$B$6*E645</f>
        <v>26499.9999999999</v>
      </c>
      <c r="I645" s="29" t="n">
        <f aca="false">G645+H645</f>
        <v>-14500.0000000005</v>
      </c>
      <c r="J645" s="29" t="n">
        <f aca="false">J644+I645</f>
        <v>582500</v>
      </c>
    </row>
    <row r="646" customFormat="false" ht="15" hidden="false" customHeight="false" outlineLevel="0" collapsed="false">
      <c r="A646" s="26" t="n">
        <v>38009</v>
      </c>
      <c r="B646" s="27" t="n">
        <v>34.94</v>
      </c>
      <c r="C646" s="27" t="n">
        <v>32.08</v>
      </c>
      <c r="D646" s="28" t="n">
        <f aca="false">B646-B645</f>
        <v>-0.18</v>
      </c>
      <c r="E646" s="28" t="n">
        <f aca="false">C646-C645</f>
        <v>0.659999999999997</v>
      </c>
      <c r="F646" s="29" t="n">
        <f aca="false">Inputs!$B$5*B646+Inputs!$B$6*C646</f>
        <v>1890000</v>
      </c>
      <c r="G646" s="29" t="n">
        <f aca="false">Inputs!$B$5*D646</f>
        <v>-18000</v>
      </c>
      <c r="H646" s="29" t="n">
        <f aca="false">Inputs!$B$6*E646</f>
        <v>-32999.9999999998</v>
      </c>
      <c r="I646" s="29" t="n">
        <f aca="false">G646+H646</f>
        <v>-50999.9999999998</v>
      </c>
      <c r="J646" s="29" t="n">
        <f aca="false">J645+I646</f>
        <v>531500</v>
      </c>
    </row>
    <row r="647" customFormat="false" ht="15" hidden="false" customHeight="false" outlineLevel="0" collapsed="false">
      <c r="A647" s="26" t="n">
        <v>38012</v>
      </c>
      <c r="B647" s="27" t="n">
        <v>34.41</v>
      </c>
      <c r="C647" s="27" t="n">
        <v>31.15</v>
      </c>
      <c r="D647" s="28" t="n">
        <f aca="false">B647-B646</f>
        <v>-0.530000000000001</v>
      </c>
      <c r="E647" s="28" t="n">
        <f aca="false">C647-C646</f>
        <v>-0.93</v>
      </c>
      <c r="F647" s="29" t="n">
        <f aca="false">Inputs!$B$5*B647+Inputs!$B$6*C647</f>
        <v>1883500</v>
      </c>
      <c r="G647" s="29" t="n">
        <f aca="false">Inputs!$B$5*D647</f>
        <v>-53000.0000000001</v>
      </c>
      <c r="H647" s="29" t="n">
        <f aca="false">Inputs!$B$6*E647</f>
        <v>46500</v>
      </c>
      <c r="I647" s="29" t="n">
        <f aca="false">G647+H647</f>
        <v>-6500.00000000013</v>
      </c>
      <c r="J647" s="29" t="n">
        <f aca="false">J646+I647</f>
        <v>525000</v>
      </c>
    </row>
    <row r="648" customFormat="false" ht="15" hidden="false" customHeight="false" outlineLevel="0" collapsed="false">
      <c r="A648" s="26" t="n">
        <v>38014</v>
      </c>
      <c r="B648" s="27" t="n">
        <v>33.63</v>
      </c>
      <c r="C648" s="27" t="n">
        <v>30.77</v>
      </c>
      <c r="D648" s="28" t="n">
        <f aca="false">B648-B647</f>
        <v>-0.779999999999994</v>
      </c>
      <c r="E648" s="28" t="n">
        <f aca="false">C648-C647</f>
        <v>-0.379999999999999</v>
      </c>
      <c r="F648" s="29" t="n">
        <f aca="false">Inputs!$B$5*B648+Inputs!$B$6*C648</f>
        <v>1824500</v>
      </c>
      <c r="G648" s="29" t="n">
        <f aca="false">Inputs!$B$5*D648</f>
        <v>-77999.9999999994</v>
      </c>
      <c r="H648" s="29" t="n">
        <f aca="false">Inputs!$B$6*E648</f>
        <v>19000</v>
      </c>
      <c r="I648" s="29" t="n">
        <f aca="false">G648+H648</f>
        <v>-58999.9999999995</v>
      </c>
      <c r="J648" s="29" t="n">
        <f aca="false">J647+I648</f>
        <v>466000.000000001</v>
      </c>
    </row>
    <row r="649" customFormat="false" ht="15" hidden="false" customHeight="false" outlineLevel="0" collapsed="false">
      <c r="A649" s="26" t="n">
        <v>38021</v>
      </c>
      <c r="B649" s="27" t="n">
        <v>33.06</v>
      </c>
      <c r="C649" s="27" t="n">
        <v>29.63</v>
      </c>
      <c r="D649" s="28" t="n">
        <f aca="false">B649-B648</f>
        <v>-0.57</v>
      </c>
      <c r="E649" s="28" t="n">
        <f aca="false">C649-C648</f>
        <v>-1.14</v>
      </c>
      <c r="F649" s="29" t="n">
        <f aca="false">Inputs!$B$5*B649+Inputs!$B$6*C649</f>
        <v>1824500</v>
      </c>
      <c r="G649" s="29" t="n">
        <f aca="false">Inputs!$B$5*D649</f>
        <v>-57000</v>
      </c>
      <c r="H649" s="29" t="n">
        <f aca="false">Inputs!$B$6*E649</f>
        <v>57000</v>
      </c>
      <c r="I649" s="29" t="n">
        <f aca="false">G649+H649</f>
        <v>0</v>
      </c>
      <c r="J649" s="29" t="n">
        <f aca="false">J648+I649</f>
        <v>466000.000000001</v>
      </c>
    </row>
    <row r="650" customFormat="false" ht="15" hidden="false" customHeight="false" outlineLevel="0" collapsed="false">
      <c r="A650" s="26" t="n">
        <v>38022</v>
      </c>
      <c r="B650" s="27" t="n">
        <v>33.26</v>
      </c>
      <c r="C650" s="27" t="n">
        <v>29.02</v>
      </c>
      <c r="D650" s="28" t="n">
        <f aca="false">B650-B649</f>
        <v>0.199999999999996</v>
      </c>
      <c r="E650" s="28" t="n">
        <f aca="false">C650-C649</f>
        <v>-0.609999999999999</v>
      </c>
      <c r="F650" s="29" t="n">
        <f aca="false">Inputs!$B$5*B650+Inputs!$B$6*C650</f>
        <v>1875000</v>
      </c>
      <c r="G650" s="29" t="n">
        <f aca="false">Inputs!$B$5*D650</f>
        <v>19999.9999999996</v>
      </c>
      <c r="H650" s="29" t="n">
        <f aca="false">Inputs!$B$6*E650</f>
        <v>30500</v>
      </c>
      <c r="I650" s="29" t="n">
        <f aca="false">G650+H650</f>
        <v>50499.9999999996</v>
      </c>
      <c r="J650" s="29" t="n">
        <f aca="false">J649+I650</f>
        <v>516500</v>
      </c>
    </row>
    <row r="651" customFormat="false" ht="15" hidden="false" customHeight="false" outlineLevel="0" collapsed="false">
      <c r="A651" s="26" t="n">
        <v>38023</v>
      </c>
      <c r="B651" s="27" t="n">
        <v>32.49</v>
      </c>
      <c r="C651" s="27" t="n">
        <v>29.26</v>
      </c>
      <c r="D651" s="28" t="n">
        <f aca="false">B651-B650</f>
        <v>-0.769999999999996</v>
      </c>
      <c r="E651" s="28" t="n">
        <f aca="false">C651-C650</f>
        <v>0.240000000000002</v>
      </c>
      <c r="F651" s="29" t="n">
        <f aca="false">Inputs!$B$5*B651+Inputs!$B$6*C651</f>
        <v>1786000</v>
      </c>
      <c r="G651" s="29" t="n">
        <f aca="false">Inputs!$B$5*D651</f>
        <v>-76999.9999999996</v>
      </c>
      <c r="H651" s="29" t="n">
        <f aca="false">Inputs!$B$6*E651</f>
        <v>-12000.0000000001</v>
      </c>
      <c r="I651" s="29" t="n">
        <f aca="false">G651+H651</f>
        <v>-88999.9999999997</v>
      </c>
      <c r="J651" s="29" t="n">
        <f aca="false">J650+I651</f>
        <v>427500</v>
      </c>
    </row>
    <row r="652" customFormat="false" ht="15" hidden="false" customHeight="false" outlineLevel="0" collapsed="false">
      <c r="A652" s="26" t="n">
        <v>38035</v>
      </c>
      <c r="B652" s="27" t="n">
        <v>35.42</v>
      </c>
      <c r="C652" s="27" t="n">
        <v>31.57</v>
      </c>
      <c r="D652" s="28" t="n">
        <f aca="false">B652-B651</f>
        <v>2.93</v>
      </c>
      <c r="E652" s="28" t="n">
        <f aca="false">C652-C651</f>
        <v>2.31</v>
      </c>
      <c r="F652" s="29" t="n">
        <f aca="false">Inputs!$B$5*B652+Inputs!$B$6*C652</f>
        <v>1963500</v>
      </c>
      <c r="G652" s="29" t="n">
        <f aca="false">Inputs!$B$5*D652</f>
        <v>293000</v>
      </c>
      <c r="H652" s="29" t="n">
        <f aca="false">Inputs!$B$6*E652</f>
        <v>-115500</v>
      </c>
      <c r="I652" s="29" t="n">
        <f aca="false">G652+H652</f>
        <v>177500</v>
      </c>
      <c r="J652" s="29" t="n">
        <f aca="false">J651+I652</f>
        <v>605000.000000001</v>
      </c>
    </row>
    <row r="653" customFormat="false" ht="15" hidden="false" customHeight="false" outlineLevel="0" collapsed="false">
      <c r="A653" s="26" t="n">
        <v>38040</v>
      </c>
      <c r="B653" s="27" t="n">
        <v>35.75</v>
      </c>
      <c r="C653" s="27" t="n">
        <v>31.89</v>
      </c>
      <c r="D653" s="28" t="n">
        <f aca="false">B653-B652</f>
        <v>0.329999999999998</v>
      </c>
      <c r="E653" s="28" t="n">
        <f aca="false">C653-C652</f>
        <v>0.32</v>
      </c>
      <c r="F653" s="29" t="n">
        <f aca="false">Inputs!$B$5*B653+Inputs!$B$6*C653</f>
        <v>1980500</v>
      </c>
      <c r="G653" s="29" t="n">
        <f aca="false">Inputs!$B$5*D653</f>
        <v>32999.9999999998</v>
      </c>
      <c r="H653" s="29" t="n">
        <f aca="false">Inputs!$B$6*E653</f>
        <v>-16000</v>
      </c>
      <c r="I653" s="29" t="n">
        <f aca="false">G653+H653</f>
        <v>16999.9999999998</v>
      </c>
      <c r="J653" s="29" t="n">
        <f aca="false">J652+I653</f>
        <v>622000</v>
      </c>
    </row>
    <row r="654" customFormat="false" ht="15" hidden="false" customHeight="false" outlineLevel="0" collapsed="false">
      <c r="A654" s="26" t="n">
        <v>38041</v>
      </c>
      <c r="B654" s="27" t="n">
        <v>35.85</v>
      </c>
      <c r="C654" s="27" t="n">
        <v>31.6</v>
      </c>
      <c r="D654" s="28" t="n">
        <f aca="false">B654-B653</f>
        <v>0.100000000000001</v>
      </c>
      <c r="E654" s="28" t="n">
        <f aca="false">C654-C653</f>
        <v>-0.289999999999999</v>
      </c>
      <c r="F654" s="29" t="n">
        <f aca="false">Inputs!$B$5*B654+Inputs!$B$6*C654</f>
        <v>2005000</v>
      </c>
      <c r="G654" s="29" t="n">
        <f aca="false">Inputs!$B$5*D654</f>
        <v>10000.0000000001</v>
      </c>
      <c r="H654" s="29" t="n">
        <f aca="false">Inputs!$B$6*E654</f>
        <v>14500</v>
      </c>
      <c r="I654" s="29" t="n">
        <f aca="false">G654+H654</f>
        <v>24500.0000000001</v>
      </c>
      <c r="J654" s="29" t="n">
        <f aca="false">J653+I654</f>
        <v>646500</v>
      </c>
    </row>
    <row r="655" customFormat="false" ht="15" hidden="false" customHeight="false" outlineLevel="0" collapsed="false">
      <c r="A655" s="26" t="n">
        <v>38044</v>
      </c>
      <c r="B655" s="27" t="n">
        <v>36.08</v>
      </c>
      <c r="C655" s="27" t="n">
        <v>32.94</v>
      </c>
      <c r="D655" s="28" t="n">
        <f aca="false">B655-B654</f>
        <v>0.229999999999997</v>
      </c>
      <c r="E655" s="28" t="n">
        <f aca="false">C655-C654</f>
        <v>1.34</v>
      </c>
      <c r="F655" s="29" t="n">
        <f aca="false">Inputs!$B$5*B655+Inputs!$B$6*C655</f>
        <v>1961000</v>
      </c>
      <c r="G655" s="29" t="n">
        <f aca="false">Inputs!$B$5*D655</f>
        <v>22999.9999999997</v>
      </c>
      <c r="H655" s="29" t="n">
        <f aca="false">Inputs!$B$6*E655</f>
        <v>-66999.9999999998</v>
      </c>
      <c r="I655" s="29" t="n">
        <f aca="false">G655+H655</f>
        <v>-44000.0000000001</v>
      </c>
      <c r="J655" s="29" t="n">
        <f aca="false">J654+I655</f>
        <v>602500</v>
      </c>
    </row>
    <row r="656" customFormat="false" ht="15" hidden="false" customHeight="false" outlineLevel="0" collapsed="false">
      <c r="A656" s="26" t="n">
        <v>38048</v>
      </c>
      <c r="B656" s="27" t="n">
        <v>36.6</v>
      </c>
      <c r="C656" s="27" t="n">
        <v>34.15</v>
      </c>
      <c r="D656" s="28" t="n">
        <f aca="false">B656-B655</f>
        <v>0.520000000000003</v>
      </c>
      <c r="E656" s="28" t="n">
        <f aca="false">C656-C655</f>
        <v>1.21</v>
      </c>
      <c r="F656" s="29" t="n">
        <f aca="false">Inputs!$B$5*B656+Inputs!$B$6*C656</f>
        <v>1952500</v>
      </c>
      <c r="G656" s="29" t="n">
        <f aca="false">Inputs!$B$5*D656</f>
        <v>52000.0000000003</v>
      </c>
      <c r="H656" s="29" t="n">
        <f aca="false">Inputs!$B$6*E656</f>
        <v>-60500</v>
      </c>
      <c r="I656" s="29" t="n">
        <f aca="false">G656+H656</f>
        <v>-8499.99999999973</v>
      </c>
      <c r="J656" s="29" t="n">
        <f aca="false">J655+I656</f>
        <v>594000.000000001</v>
      </c>
    </row>
    <row r="657" customFormat="false" ht="15" hidden="false" customHeight="false" outlineLevel="0" collapsed="false">
      <c r="A657" s="26" t="n">
        <v>38051</v>
      </c>
      <c r="B657" s="27" t="n">
        <v>37.31</v>
      </c>
      <c r="C657" s="27" t="n">
        <v>34.4</v>
      </c>
      <c r="D657" s="28" t="n">
        <f aca="false">B657-B656</f>
        <v>0.710000000000001</v>
      </c>
      <c r="E657" s="28" t="n">
        <f aca="false">C657-C656</f>
        <v>0.25</v>
      </c>
      <c r="F657" s="29" t="n">
        <f aca="false">Inputs!$B$5*B657+Inputs!$B$6*C657</f>
        <v>2011000</v>
      </c>
      <c r="G657" s="29" t="n">
        <f aca="false">Inputs!$B$5*D657</f>
        <v>71000.0000000001</v>
      </c>
      <c r="H657" s="29" t="n">
        <f aca="false">Inputs!$B$6*E657</f>
        <v>-12500</v>
      </c>
      <c r="I657" s="29" t="n">
        <f aca="false">G657+H657</f>
        <v>58500.0000000001</v>
      </c>
      <c r="J657" s="29" t="n">
        <f aca="false">J656+I657</f>
        <v>652500.000000001</v>
      </c>
    </row>
    <row r="658" customFormat="false" ht="15" hidden="false" customHeight="false" outlineLevel="0" collapsed="false">
      <c r="A658" s="26" t="n">
        <v>38057</v>
      </c>
      <c r="B658" s="27" t="n">
        <v>36.95</v>
      </c>
      <c r="C658" s="27" t="n">
        <v>33.22</v>
      </c>
      <c r="D658" s="28" t="n">
        <f aca="false">B658-B657</f>
        <v>-0.359999999999999</v>
      </c>
      <c r="E658" s="28" t="n">
        <f aca="false">C658-C657</f>
        <v>-1.18</v>
      </c>
      <c r="F658" s="29" t="n">
        <f aca="false">Inputs!$B$5*B658+Inputs!$B$6*C658</f>
        <v>2034000</v>
      </c>
      <c r="G658" s="29" t="n">
        <f aca="false">Inputs!$B$5*D658</f>
        <v>-35999.9999999999</v>
      </c>
      <c r="H658" s="29" t="n">
        <f aca="false">Inputs!$B$6*E658</f>
        <v>59000</v>
      </c>
      <c r="I658" s="29" t="n">
        <f aca="false">G658+H658</f>
        <v>23000</v>
      </c>
      <c r="J658" s="29" t="n">
        <f aca="false">J657+I658</f>
        <v>675500.000000001</v>
      </c>
    </row>
    <row r="659" customFormat="false" ht="15" hidden="false" customHeight="false" outlineLevel="0" collapsed="false">
      <c r="A659" s="26" t="n">
        <v>38058</v>
      </c>
      <c r="B659" s="27" t="n">
        <v>36.21</v>
      </c>
      <c r="C659" s="27" t="n">
        <v>32.76</v>
      </c>
      <c r="D659" s="28" t="n">
        <f aca="false">B659-B658</f>
        <v>-0.740000000000002</v>
      </c>
      <c r="E659" s="28" t="n">
        <f aca="false">C659-C658</f>
        <v>-0.460000000000001</v>
      </c>
      <c r="F659" s="29" t="n">
        <f aca="false">Inputs!$B$5*B659+Inputs!$B$6*C659</f>
        <v>1983000</v>
      </c>
      <c r="G659" s="29" t="n">
        <f aca="false">Inputs!$B$5*D659</f>
        <v>-74000.0000000002</v>
      </c>
      <c r="H659" s="29" t="n">
        <f aca="false">Inputs!$B$6*E659</f>
        <v>23000</v>
      </c>
      <c r="I659" s="29" t="n">
        <f aca="false">G659+H659</f>
        <v>-51000.0000000002</v>
      </c>
      <c r="J659" s="29" t="n">
        <f aca="false">J658+I659</f>
        <v>624500.000000001</v>
      </c>
    </row>
    <row r="660" customFormat="false" ht="15" hidden="false" customHeight="false" outlineLevel="0" collapsed="false">
      <c r="A660" s="26" t="n">
        <v>38061</v>
      </c>
      <c r="B660" s="27" t="n">
        <v>37.44</v>
      </c>
      <c r="C660" s="27" t="n">
        <v>34.39</v>
      </c>
      <c r="D660" s="28" t="n">
        <f aca="false">B660-B659</f>
        <v>1.23</v>
      </c>
      <c r="E660" s="28" t="n">
        <f aca="false">C660-C659</f>
        <v>1.63</v>
      </c>
      <c r="F660" s="29" t="n">
        <f aca="false">Inputs!$B$5*B660+Inputs!$B$6*C660</f>
        <v>2024500</v>
      </c>
      <c r="G660" s="29" t="n">
        <f aca="false">Inputs!$B$5*D660</f>
        <v>123000</v>
      </c>
      <c r="H660" s="29" t="n">
        <f aca="false">Inputs!$B$6*E660</f>
        <v>-81500.0000000001</v>
      </c>
      <c r="I660" s="29" t="n">
        <f aca="false">G660+H660</f>
        <v>41499.9999999996</v>
      </c>
      <c r="J660" s="29" t="n">
        <f aca="false">J659+I660</f>
        <v>666000</v>
      </c>
    </row>
    <row r="661" customFormat="false" ht="15" hidden="false" customHeight="false" outlineLevel="0" collapsed="false">
      <c r="A661" s="26" t="n">
        <v>38063</v>
      </c>
      <c r="B661" s="27" t="n">
        <v>38.21</v>
      </c>
      <c r="C661" s="27" t="n">
        <v>34.95</v>
      </c>
      <c r="D661" s="28" t="n">
        <f aca="false">B661-B660</f>
        <v>0.770000000000003</v>
      </c>
      <c r="E661" s="28" t="n">
        <f aca="false">C661-C660</f>
        <v>0.560000000000002</v>
      </c>
      <c r="F661" s="29" t="n">
        <f aca="false">Inputs!$B$5*B661+Inputs!$B$6*C661</f>
        <v>2073500</v>
      </c>
      <c r="G661" s="29" t="n">
        <f aca="false">Inputs!$B$5*D661</f>
        <v>77000.0000000003</v>
      </c>
      <c r="H661" s="29" t="n">
        <f aca="false">Inputs!$B$6*E661</f>
        <v>-28000.0000000001</v>
      </c>
      <c r="I661" s="29" t="n">
        <f aca="false">G661+H661</f>
        <v>49000.0000000002</v>
      </c>
      <c r="J661" s="29" t="n">
        <f aca="false">J660+I661</f>
        <v>715000</v>
      </c>
    </row>
    <row r="662" customFormat="false" ht="15" hidden="false" customHeight="false" outlineLevel="0" collapsed="false">
      <c r="A662" s="26" t="n">
        <v>38068</v>
      </c>
      <c r="B662" s="27" t="n">
        <v>37.12</v>
      </c>
      <c r="C662" s="27" t="n">
        <v>33.57</v>
      </c>
      <c r="D662" s="28" t="n">
        <f aca="false">B662-B661</f>
        <v>-1.09</v>
      </c>
      <c r="E662" s="28" t="n">
        <f aca="false">C662-C661</f>
        <v>-1.38</v>
      </c>
      <c r="F662" s="29" t="n">
        <f aca="false">Inputs!$B$5*B662+Inputs!$B$6*C662</f>
        <v>2033500</v>
      </c>
      <c r="G662" s="29" t="n">
        <f aca="false">Inputs!$B$5*D662</f>
        <v>-109000</v>
      </c>
      <c r="H662" s="29" t="n">
        <f aca="false">Inputs!$B$6*E662</f>
        <v>69000.0000000001</v>
      </c>
      <c r="I662" s="29" t="n">
        <f aca="false">G662+H662</f>
        <v>-40000.0000000002</v>
      </c>
      <c r="J662" s="29" t="n">
        <f aca="false">J661+I662</f>
        <v>675000</v>
      </c>
    </row>
    <row r="663" customFormat="false" ht="15" hidden="false" customHeight="false" outlineLevel="0" collapsed="false">
      <c r="A663" s="26" t="n">
        <v>38069</v>
      </c>
      <c r="B663" s="27" t="n">
        <v>37.81</v>
      </c>
      <c r="C663" s="27" t="n">
        <v>34.4</v>
      </c>
      <c r="D663" s="28" t="n">
        <f aca="false">B663-B662</f>
        <v>0.690000000000005</v>
      </c>
      <c r="E663" s="28" t="n">
        <f aca="false">C663-C662</f>
        <v>0.829999999999998</v>
      </c>
      <c r="F663" s="29" t="n">
        <f aca="false">Inputs!$B$5*B663+Inputs!$B$6*C663</f>
        <v>2061000</v>
      </c>
      <c r="G663" s="29" t="n">
        <f aca="false">Inputs!$B$5*D663</f>
        <v>69000.0000000005</v>
      </c>
      <c r="H663" s="29" t="n">
        <f aca="false">Inputs!$B$6*E663</f>
        <v>-41499.9999999999</v>
      </c>
      <c r="I663" s="29" t="n">
        <f aca="false">G663+H663</f>
        <v>27500.0000000006</v>
      </c>
      <c r="J663" s="29" t="n">
        <f aca="false">J662+I663</f>
        <v>702500.000000001</v>
      </c>
    </row>
    <row r="664" customFormat="false" ht="15" hidden="false" customHeight="false" outlineLevel="0" collapsed="false">
      <c r="A664" s="26" t="n">
        <v>38070</v>
      </c>
      <c r="B664" s="27" t="n">
        <v>37.06</v>
      </c>
      <c r="C664" s="27" t="n">
        <v>34.14</v>
      </c>
      <c r="D664" s="28" t="n">
        <f aca="false">B664-B663</f>
        <v>-0.75</v>
      </c>
      <c r="E664" s="28" t="n">
        <f aca="false">C664-C663</f>
        <v>-0.259999999999998</v>
      </c>
      <c r="F664" s="29" t="n">
        <f aca="false">Inputs!$B$5*B664+Inputs!$B$6*C664</f>
        <v>1999000</v>
      </c>
      <c r="G664" s="29" t="n">
        <f aca="false">Inputs!$B$5*D664</f>
        <v>-75000</v>
      </c>
      <c r="H664" s="29" t="n">
        <f aca="false">Inputs!$B$6*E664</f>
        <v>12999.9999999999</v>
      </c>
      <c r="I664" s="29" t="n">
        <f aca="false">G664+H664</f>
        <v>-62000.0000000001</v>
      </c>
      <c r="J664" s="29" t="n">
        <f aca="false">J663+I664</f>
        <v>640500.000000001</v>
      </c>
    </row>
    <row r="665" customFormat="false" ht="15" hidden="false" customHeight="false" outlineLevel="0" collapsed="false">
      <c r="A665" s="26" t="n">
        <v>38071</v>
      </c>
      <c r="B665" s="27" t="n">
        <v>35.67</v>
      </c>
      <c r="C665" s="27" t="n">
        <v>33.32</v>
      </c>
      <c r="D665" s="28" t="n">
        <f aca="false">B665-B664</f>
        <v>-1.39</v>
      </c>
      <c r="E665" s="28" t="n">
        <f aca="false">C665-C664</f>
        <v>-0.82</v>
      </c>
      <c r="F665" s="29" t="n">
        <f aca="false">Inputs!$B$5*B665+Inputs!$B$6*C665</f>
        <v>1901000</v>
      </c>
      <c r="G665" s="29" t="n">
        <f aca="false">Inputs!$B$5*D665</f>
        <v>-139000</v>
      </c>
      <c r="H665" s="29" t="n">
        <f aca="false">Inputs!$B$6*E665</f>
        <v>41000</v>
      </c>
      <c r="I665" s="29" t="n">
        <f aca="false">G665+H665</f>
        <v>-98000</v>
      </c>
      <c r="J665" s="29" t="n">
        <f aca="false">J664+I665</f>
        <v>542500.000000001</v>
      </c>
    </row>
    <row r="666" customFormat="false" ht="15" hidden="false" customHeight="false" outlineLevel="0" collapsed="false">
      <c r="A666" s="26" t="n">
        <v>38076</v>
      </c>
      <c r="B666" s="27" t="n">
        <v>36.15</v>
      </c>
      <c r="C666" s="27" t="n">
        <v>33.04</v>
      </c>
      <c r="D666" s="28" t="n">
        <f aca="false">B666-B665</f>
        <v>0.479999999999997</v>
      </c>
      <c r="E666" s="28" t="n">
        <f aca="false">C666-C665</f>
        <v>-0.280000000000001</v>
      </c>
      <c r="F666" s="29" t="n">
        <f aca="false">Inputs!$B$5*B666+Inputs!$B$6*C666</f>
        <v>1963000</v>
      </c>
      <c r="G666" s="29" t="n">
        <f aca="false">Inputs!$B$5*D666</f>
        <v>47999.9999999997</v>
      </c>
      <c r="H666" s="29" t="n">
        <f aca="false">Inputs!$B$6*E666</f>
        <v>14000.0000000001</v>
      </c>
      <c r="I666" s="29" t="n">
        <f aca="false">G666+H666</f>
        <v>61999.9999999997</v>
      </c>
      <c r="J666" s="29" t="n">
        <f aca="false">J665+I666</f>
        <v>604500</v>
      </c>
    </row>
    <row r="667" customFormat="false" ht="15" hidden="false" customHeight="false" outlineLevel="0" collapsed="false">
      <c r="A667" s="26" t="n">
        <v>38082</v>
      </c>
      <c r="B667" s="27" t="n">
        <v>34.29</v>
      </c>
      <c r="C667" s="27" t="n">
        <v>31.17</v>
      </c>
      <c r="D667" s="28" t="n">
        <f aca="false">B667-B666</f>
        <v>-1.86</v>
      </c>
      <c r="E667" s="28" t="n">
        <f aca="false">C667-C666</f>
        <v>-1.87</v>
      </c>
      <c r="F667" s="29" t="n">
        <f aca="false">Inputs!$B$5*B667+Inputs!$B$6*C667</f>
        <v>1870500</v>
      </c>
      <c r="G667" s="29" t="n">
        <f aca="false">Inputs!$B$5*D667</f>
        <v>-186000</v>
      </c>
      <c r="H667" s="29" t="n">
        <f aca="false">Inputs!$B$6*E667</f>
        <v>93499.9999999999</v>
      </c>
      <c r="I667" s="29" t="n">
        <f aca="false">G667+H667</f>
        <v>-92500.0000000001</v>
      </c>
      <c r="J667" s="29" t="n">
        <f aca="false">J666+I667</f>
        <v>512000</v>
      </c>
    </row>
    <row r="668" customFormat="false" ht="15" hidden="false" customHeight="false" outlineLevel="0" collapsed="false">
      <c r="A668" s="26" t="n">
        <v>38085</v>
      </c>
      <c r="B668" s="27" t="n">
        <v>37.14</v>
      </c>
      <c r="C668" s="27" t="n">
        <v>33.98</v>
      </c>
      <c r="D668" s="28" t="n">
        <f aca="false">B668-B667</f>
        <v>2.85</v>
      </c>
      <c r="E668" s="28" t="n">
        <f aca="false">C668-C667</f>
        <v>2.81</v>
      </c>
      <c r="F668" s="29" t="n">
        <f aca="false">Inputs!$B$5*B668+Inputs!$B$6*C668</f>
        <v>2015000</v>
      </c>
      <c r="G668" s="29" t="n">
        <f aca="false">Inputs!$B$5*D668</f>
        <v>285000</v>
      </c>
      <c r="H668" s="29" t="n">
        <f aca="false">Inputs!$B$6*E668</f>
        <v>-140500</v>
      </c>
      <c r="I668" s="29" t="n">
        <f aca="false">G668+H668</f>
        <v>144500</v>
      </c>
      <c r="J668" s="29" t="n">
        <f aca="false">J667+I668</f>
        <v>656500.000000001</v>
      </c>
    </row>
    <row r="669" customFormat="false" ht="15" hidden="false" customHeight="false" outlineLevel="0" collapsed="false">
      <c r="A669" s="26" t="n">
        <v>38091</v>
      </c>
      <c r="B669" s="27" t="n">
        <v>36.62</v>
      </c>
      <c r="C669" s="27" t="n">
        <v>33.54</v>
      </c>
      <c r="D669" s="28" t="n">
        <f aca="false">B669-B668</f>
        <v>-0.520000000000003</v>
      </c>
      <c r="E669" s="28" t="n">
        <f aca="false">C669-C668</f>
        <v>-0.439999999999998</v>
      </c>
      <c r="F669" s="29" t="n">
        <f aca="false">Inputs!$B$5*B669+Inputs!$B$6*C669</f>
        <v>1985000</v>
      </c>
      <c r="G669" s="29" t="n">
        <f aca="false">Inputs!$B$5*D669</f>
        <v>-52000.0000000003</v>
      </c>
      <c r="H669" s="29" t="n">
        <f aca="false">Inputs!$B$6*E669</f>
        <v>21999.9999999999</v>
      </c>
      <c r="I669" s="29" t="n">
        <f aca="false">G669+H669</f>
        <v>-30000.0000000004</v>
      </c>
      <c r="J669" s="29" t="n">
        <f aca="false">J668+I669</f>
        <v>626500</v>
      </c>
    </row>
    <row r="670" customFormat="false" ht="15" hidden="false" customHeight="false" outlineLevel="0" collapsed="false">
      <c r="A670" s="26" t="n">
        <v>38092</v>
      </c>
      <c r="B670" s="27" t="n">
        <v>37.74</v>
      </c>
      <c r="C670" s="27" t="n">
        <v>33.72</v>
      </c>
      <c r="D670" s="28" t="n">
        <f aca="false">B670-B669</f>
        <v>1.12</v>
      </c>
      <c r="E670" s="28" t="n">
        <f aca="false">C670-C669</f>
        <v>0.18</v>
      </c>
      <c r="F670" s="29" t="n">
        <f aca="false">Inputs!$B$5*B670+Inputs!$B$6*C670</f>
        <v>2088000</v>
      </c>
      <c r="G670" s="29" t="n">
        <f aca="false">Inputs!$B$5*D670</f>
        <v>112000</v>
      </c>
      <c r="H670" s="29" t="n">
        <f aca="false">Inputs!$B$6*E670</f>
        <v>-8999.99999999999</v>
      </c>
      <c r="I670" s="29" t="n">
        <f aca="false">G670+H670</f>
        <v>103000</v>
      </c>
      <c r="J670" s="29" t="n">
        <f aca="false">J669+I670</f>
        <v>729500.000000001</v>
      </c>
    </row>
    <row r="671" customFormat="false" ht="15" hidden="false" customHeight="false" outlineLevel="0" collapsed="false">
      <c r="A671" s="26" t="n">
        <v>38098</v>
      </c>
      <c r="B671" s="27" t="n">
        <v>36.61</v>
      </c>
      <c r="C671" s="27" t="n">
        <v>33.23</v>
      </c>
      <c r="D671" s="28" t="n">
        <f aca="false">B671-B670</f>
        <v>-1.13</v>
      </c>
      <c r="E671" s="28" t="n">
        <f aca="false">C671-C670</f>
        <v>-0.490000000000002</v>
      </c>
      <c r="F671" s="29" t="n">
        <f aca="false">Inputs!$B$5*B671+Inputs!$B$6*C671</f>
        <v>1999500</v>
      </c>
      <c r="G671" s="29" t="n">
        <f aca="false">Inputs!$B$5*D671</f>
        <v>-113000</v>
      </c>
      <c r="H671" s="29" t="n">
        <f aca="false">Inputs!$B$6*E671</f>
        <v>24500.0000000001</v>
      </c>
      <c r="I671" s="29" t="n">
        <f aca="false">G671+H671</f>
        <v>-88500.0000000002</v>
      </c>
      <c r="J671" s="29" t="n">
        <f aca="false">J670+I671</f>
        <v>641000</v>
      </c>
    </row>
    <row r="672" customFormat="false" ht="15" hidden="false" customHeight="false" outlineLevel="0" collapsed="false">
      <c r="A672" s="26" t="n">
        <v>38100</v>
      </c>
      <c r="B672" s="27" t="n">
        <v>37.22</v>
      </c>
      <c r="C672" s="27" t="n">
        <v>33.78</v>
      </c>
      <c r="D672" s="28" t="n">
        <f aca="false">B672-B671</f>
        <v>0.609999999999999</v>
      </c>
      <c r="E672" s="28" t="n">
        <f aca="false">C672-C671</f>
        <v>0.550000000000004</v>
      </c>
      <c r="F672" s="29" t="n">
        <f aca="false">Inputs!$B$5*B672+Inputs!$B$6*C672</f>
        <v>2033000</v>
      </c>
      <c r="G672" s="29" t="n">
        <f aca="false">Inputs!$B$5*D672</f>
        <v>60999.9999999999</v>
      </c>
      <c r="H672" s="29" t="n">
        <f aca="false">Inputs!$B$6*E672</f>
        <v>-27500.0000000002</v>
      </c>
      <c r="I672" s="29" t="n">
        <f aca="false">G672+H672</f>
        <v>33499.9999999997</v>
      </c>
      <c r="J672" s="29" t="n">
        <f aca="false">J671+I672</f>
        <v>674500</v>
      </c>
    </row>
    <row r="673" customFormat="false" ht="15" hidden="false" customHeight="false" outlineLevel="0" collapsed="false">
      <c r="A673" s="26" t="n">
        <v>38103</v>
      </c>
      <c r="B673" s="27" t="n">
        <v>37.02</v>
      </c>
      <c r="C673" s="27" t="n">
        <v>34.18</v>
      </c>
      <c r="D673" s="28" t="n">
        <f aca="false">B673-B672</f>
        <v>-0.199999999999996</v>
      </c>
      <c r="E673" s="28" t="n">
        <f aca="false">C673-C672</f>
        <v>0.399999999999999</v>
      </c>
      <c r="F673" s="29" t="n">
        <f aca="false">Inputs!$B$5*B673+Inputs!$B$6*C673</f>
        <v>1993000</v>
      </c>
      <c r="G673" s="29" t="n">
        <f aca="false">Inputs!$B$5*D673</f>
        <v>-19999.9999999996</v>
      </c>
      <c r="H673" s="29" t="n">
        <f aca="false">Inputs!$B$6*E673</f>
        <v>-19999.9999999999</v>
      </c>
      <c r="I673" s="29" t="n">
        <f aca="false">G673+H673</f>
        <v>-39999.9999999995</v>
      </c>
      <c r="J673" s="29" t="n">
        <f aca="false">J672+I673</f>
        <v>634500.000000001</v>
      </c>
    </row>
    <row r="674" customFormat="false" ht="15" hidden="false" customHeight="false" outlineLevel="0" collapsed="false">
      <c r="A674" s="26" t="n">
        <v>38104</v>
      </c>
      <c r="B674" s="27" t="n">
        <v>37.49</v>
      </c>
      <c r="C674" s="27" t="n">
        <v>34.11</v>
      </c>
      <c r="D674" s="28" t="n">
        <f aca="false">B674-B673</f>
        <v>0.469999999999999</v>
      </c>
      <c r="E674" s="28" t="n">
        <f aca="false">C674-C673</f>
        <v>-0.0700000000000003</v>
      </c>
      <c r="F674" s="29" t="n">
        <f aca="false">Inputs!$B$5*B674+Inputs!$B$6*C674</f>
        <v>2043500</v>
      </c>
      <c r="G674" s="29" t="n">
        <f aca="false">Inputs!$B$5*D674</f>
        <v>46999.9999999999</v>
      </c>
      <c r="H674" s="29" t="n">
        <f aca="false">Inputs!$B$6*E674</f>
        <v>3500.00000000001</v>
      </c>
      <c r="I674" s="29" t="n">
        <f aca="false">G674+H674</f>
        <v>50499.9999999999</v>
      </c>
      <c r="J674" s="29" t="n">
        <f aca="false">J673+I674</f>
        <v>685000.000000001</v>
      </c>
    </row>
    <row r="675" customFormat="false" ht="15" hidden="false" customHeight="false" outlineLevel="0" collapsed="false">
      <c r="A675" s="26" t="n">
        <v>38112</v>
      </c>
      <c r="B675" s="27" t="n">
        <v>39.69</v>
      </c>
      <c r="C675" s="27" t="n">
        <v>36.58</v>
      </c>
      <c r="D675" s="28" t="n">
        <f aca="false">B675-B674</f>
        <v>2.2</v>
      </c>
      <c r="E675" s="28" t="n">
        <f aca="false">C675-C674</f>
        <v>2.47</v>
      </c>
      <c r="F675" s="29" t="n">
        <f aca="false">Inputs!$B$5*B675+Inputs!$B$6*C675</f>
        <v>2140000</v>
      </c>
      <c r="G675" s="29" t="n">
        <f aca="false">Inputs!$B$5*D675</f>
        <v>220000</v>
      </c>
      <c r="H675" s="29" t="n">
        <f aca="false">Inputs!$B$6*E675</f>
        <v>-123500</v>
      </c>
      <c r="I675" s="29" t="n">
        <f aca="false">G675+H675</f>
        <v>96499.9999999996</v>
      </c>
      <c r="J675" s="29" t="n">
        <f aca="false">J674+I675</f>
        <v>781500</v>
      </c>
    </row>
    <row r="676" customFormat="false" ht="15" hidden="false" customHeight="false" outlineLevel="0" collapsed="false">
      <c r="A676" s="26" t="n">
        <v>38113</v>
      </c>
      <c r="B676" s="27" t="n">
        <v>39.41</v>
      </c>
      <c r="C676" s="27" t="n">
        <v>37.05</v>
      </c>
      <c r="D676" s="28" t="n">
        <f aca="false">B676-B675</f>
        <v>-0.280000000000001</v>
      </c>
      <c r="E676" s="28" t="n">
        <f aca="false">C676-C675</f>
        <v>0.469999999999999</v>
      </c>
      <c r="F676" s="29" t="n">
        <f aca="false">Inputs!$B$5*B676+Inputs!$B$6*C676</f>
        <v>2088500</v>
      </c>
      <c r="G676" s="29" t="n">
        <f aca="false">Inputs!$B$5*D676</f>
        <v>-28000.0000000001</v>
      </c>
      <c r="H676" s="29" t="n">
        <f aca="false">Inputs!$B$6*E676</f>
        <v>-23499.9999999999</v>
      </c>
      <c r="I676" s="29" t="n">
        <f aca="false">G676+H676</f>
        <v>-51500.0000000001</v>
      </c>
      <c r="J676" s="29" t="n">
        <f aca="false">J675+I676</f>
        <v>730000</v>
      </c>
    </row>
    <row r="677" customFormat="false" ht="15" hidden="false" customHeight="false" outlineLevel="0" collapsed="false">
      <c r="A677" s="26" t="n">
        <v>38114</v>
      </c>
      <c r="B677" s="27" t="n">
        <v>39.98</v>
      </c>
      <c r="C677" s="27" t="n">
        <v>37.25</v>
      </c>
      <c r="D677" s="28" t="n">
        <f aca="false">B677-B676</f>
        <v>0.57</v>
      </c>
      <c r="E677" s="28" t="n">
        <f aca="false">C677-C676</f>
        <v>0.200000000000003</v>
      </c>
      <c r="F677" s="29" t="n">
        <f aca="false">Inputs!$B$5*B677+Inputs!$B$6*C677</f>
        <v>2135500</v>
      </c>
      <c r="G677" s="29" t="n">
        <f aca="false">Inputs!$B$5*D677</f>
        <v>57000</v>
      </c>
      <c r="H677" s="29" t="n">
        <f aca="false">Inputs!$B$6*E677</f>
        <v>-10000.0000000001</v>
      </c>
      <c r="I677" s="29" t="n">
        <f aca="false">G677+H677</f>
        <v>46999.9999999999</v>
      </c>
      <c r="J677" s="29" t="n">
        <f aca="false">J676+I677</f>
        <v>777000</v>
      </c>
    </row>
    <row r="678" customFormat="false" ht="15" hidden="false" customHeight="false" outlineLevel="0" collapsed="false">
      <c r="A678" s="26" t="n">
        <v>38117</v>
      </c>
      <c r="B678" s="27" t="n">
        <v>38.9</v>
      </c>
      <c r="C678" s="27" t="n">
        <v>35.83</v>
      </c>
      <c r="D678" s="28" t="n">
        <f aca="false">B678-B677</f>
        <v>-1.08</v>
      </c>
      <c r="E678" s="28" t="n">
        <f aca="false">C678-C677</f>
        <v>-1.42</v>
      </c>
      <c r="F678" s="29" t="n">
        <f aca="false">Inputs!$B$5*B678+Inputs!$B$6*C678</f>
        <v>2098500</v>
      </c>
      <c r="G678" s="29" t="n">
        <f aca="false">Inputs!$B$5*D678</f>
        <v>-108000</v>
      </c>
      <c r="H678" s="29" t="n">
        <f aca="false">Inputs!$B$6*E678</f>
        <v>71000.0000000001</v>
      </c>
      <c r="I678" s="29" t="n">
        <f aca="false">G678+H678</f>
        <v>-36999.9999999997</v>
      </c>
      <c r="J678" s="29" t="n">
        <f aca="false">J677+I678</f>
        <v>740000</v>
      </c>
    </row>
    <row r="679" customFormat="false" ht="15" hidden="false" customHeight="false" outlineLevel="0" collapsed="false">
      <c r="A679" s="26" t="n">
        <v>38118</v>
      </c>
      <c r="B679" s="27" t="n">
        <v>40.3</v>
      </c>
      <c r="C679" s="27" t="n">
        <v>36.97</v>
      </c>
      <c r="D679" s="28" t="n">
        <f aca="false">B679-B678</f>
        <v>1.4</v>
      </c>
      <c r="E679" s="28" t="n">
        <f aca="false">C679-C678</f>
        <v>1.14</v>
      </c>
      <c r="F679" s="29" t="n">
        <f aca="false">Inputs!$B$5*B679+Inputs!$B$6*C679</f>
        <v>2181500</v>
      </c>
      <c r="G679" s="29" t="n">
        <f aca="false">Inputs!$B$5*D679</f>
        <v>140000</v>
      </c>
      <c r="H679" s="29" t="n">
        <f aca="false">Inputs!$B$6*E679</f>
        <v>-57000</v>
      </c>
      <c r="I679" s="29" t="n">
        <f aca="false">G679+H679</f>
        <v>82999.9999999998</v>
      </c>
      <c r="J679" s="29" t="n">
        <f aca="false">J678+I679</f>
        <v>823000</v>
      </c>
    </row>
    <row r="680" customFormat="false" ht="15" hidden="false" customHeight="false" outlineLevel="0" collapsed="false">
      <c r="A680" s="26" t="n">
        <v>38121</v>
      </c>
      <c r="B680" s="27" t="n">
        <v>41.42</v>
      </c>
      <c r="C680" s="27" t="n">
        <v>39.04</v>
      </c>
      <c r="D680" s="28" t="n">
        <f aca="false">B680-B679</f>
        <v>1.12</v>
      </c>
      <c r="E680" s="28" t="n">
        <f aca="false">C680-C679</f>
        <v>2.07</v>
      </c>
      <c r="F680" s="29" t="n">
        <f aca="false">Inputs!$B$5*B680+Inputs!$B$6*C680</f>
        <v>2190000</v>
      </c>
      <c r="G680" s="29" t="n">
        <f aca="false">Inputs!$B$5*D680</f>
        <v>112000</v>
      </c>
      <c r="H680" s="29" t="n">
        <f aca="false">Inputs!$B$6*E680</f>
        <v>-103500</v>
      </c>
      <c r="I680" s="29" t="n">
        <f aca="false">G680+H680</f>
        <v>8500.00000000044</v>
      </c>
      <c r="J680" s="29" t="n">
        <f aca="false">J679+I680</f>
        <v>831500.000000001</v>
      </c>
    </row>
    <row r="681" customFormat="false" ht="15" hidden="false" customHeight="false" outlineLevel="0" collapsed="false">
      <c r="A681" s="26" t="n">
        <v>38124</v>
      </c>
      <c r="B681" s="27" t="n">
        <v>41.53</v>
      </c>
      <c r="C681" s="27" t="n">
        <v>38.88</v>
      </c>
      <c r="D681" s="28" t="n">
        <f aca="false">B681-B680</f>
        <v>0.109999999999999</v>
      </c>
      <c r="E681" s="28" t="n">
        <f aca="false">C681-C680</f>
        <v>-0.159999999999997</v>
      </c>
      <c r="F681" s="29" t="n">
        <f aca="false">Inputs!$B$5*B681+Inputs!$B$6*C681</f>
        <v>2209000</v>
      </c>
      <c r="G681" s="29" t="n">
        <f aca="false">Inputs!$B$5*D681</f>
        <v>10999.9999999999</v>
      </c>
      <c r="H681" s="29" t="n">
        <f aca="false">Inputs!$B$6*E681</f>
        <v>7999.99999999983</v>
      </c>
      <c r="I681" s="29" t="n">
        <f aca="false">G681+H681</f>
        <v>18999.9999999998</v>
      </c>
      <c r="J681" s="29" t="n">
        <f aca="false">J680+I681</f>
        <v>850500</v>
      </c>
    </row>
    <row r="682" customFormat="false" ht="15" hidden="false" customHeight="false" outlineLevel="0" collapsed="false">
      <c r="A682" s="26" t="n">
        <v>38125</v>
      </c>
      <c r="B682" s="27" t="n">
        <v>40.32</v>
      </c>
      <c r="C682" s="27" t="n">
        <v>38.43</v>
      </c>
      <c r="D682" s="28" t="n">
        <f aca="false">B682-B681</f>
        <v>-1.21</v>
      </c>
      <c r="E682" s="28" t="n">
        <f aca="false">C682-C681</f>
        <v>-0.450000000000003</v>
      </c>
      <c r="F682" s="29" t="n">
        <f aca="false">Inputs!$B$5*B682+Inputs!$B$6*C682</f>
        <v>2110500</v>
      </c>
      <c r="G682" s="29" t="n">
        <f aca="false">Inputs!$B$5*D682</f>
        <v>-121000</v>
      </c>
      <c r="H682" s="29" t="n">
        <f aca="false">Inputs!$B$6*E682</f>
        <v>22500.0000000001</v>
      </c>
      <c r="I682" s="29" t="n">
        <f aca="false">G682+H682</f>
        <v>-98499.9999999999</v>
      </c>
      <c r="J682" s="29" t="n">
        <f aca="false">J681+I682</f>
        <v>752000</v>
      </c>
    </row>
    <row r="683" customFormat="false" ht="15" hidden="false" customHeight="false" outlineLevel="0" collapsed="false">
      <c r="A683" s="26" t="n">
        <v>38128</v>
      </c>
      <c r="B683" s="27" t="n">
        <v>39.83</v>
      </c>
      <c r="C683" s="27" t="n">
        <v>37.6</v>
      </c>
      <c r="D683" s="28" t="n">
        <f aca="false">B683-B682</f>
        <v>-0.490000000000002</v>
      </c>
      <c r="E683" s="28" t="n">
        <f aca="false">C683-C682</f>
        <v>-0.829999999999998</v>
      </c>
      <c r="F683" s="29" t="n">
        <f aca="false">Inputs!$B$5*B683+Inputs!$B$6*C683</f>
        <v>2103000</v>
      </c>
      <c r="G683" s="29" t="n">
        <f aca="false">Inputs!$B$5*D683</f>
        <v>-49000.0000000002</v>
      </c>
      <c r="H683" s="29" t="n">
        <f aca="false">Inputs!$B$6*E683</f>
        <v>41499.9999999999</v>
      </c>
      <c r="I683" s="29" t="n">
        <f aca="false">G683+H683</f>
        <v>-7500.00000000028</v>
      </c>
      <c r="J683" s="29" t="n">
        <f aca="false">J682+I683</f>
        <v>744500</v>
      </c>
    </row>
    <row r="684" customFormat="false" ht="15" hidden="false" customHeight="false" outlineLevel="0" collapsed="false">
      <c r="A684" s="26" t="n">
        <v>38131</v>
      </c>
      <c r="B684" s="27" t="n">
        <v>42.03</v>
      </c>
      <c r="C684" s="27" t="n">
        <v>39.22</v>
      </c>
      <c r="D684" s="28" t="n">
        <f aca="false">B684-B683</f>
        <v>2.2</v>
      </c>
      <c r="E684" s="28" t="n">
        <f aca="false">C684-C683</f>
        <v>1.62</v>
      </c>
      <c r="F684" s="29" t="n">
        <f aca="false">Inputs!$B$5*B684+Inputs!$B$6*C684</f>
        <v>2242000</v>
      </c>
      <c r="G684" s="29" t="n">
        <f aca="false">Inputs!$B$5*D684</f>
        <v>220000</v>
      </c>
      <c r="H684" s="29" t="n">
        <f aca="false">Inputs!$B$6*E684</f>
        <v>-80999.9999999999</v>
      </c>
      <c r="I684" s="29" t="n">
        <f aca="false">G684+H684</f>
        <v>139000</v>
      </c>
      <c r="J684" s="29" t="n">
        <f aca="false">J683+I684</f>
        <v>883500.000000001</v>
      </c>
    </row>
    <row r="685" customFormat="false" ht="15" hidden="false" customHeight="false" outlineLevel="0" collapsed="false">
      <c r="A685" s="26" t="n">
        <v>38132</v>
      </c>
      <c r="B685" s="27" t="n">
        <v>41.45</v>
      </c>
      <c r="C685" s="27" t="n">
        <v>38.46</v>
      </c>
      <c r="D685" s="28" t="n">
        <f aca="false">B685-B684</f>
        <v>-0.579999999999998</v>
      </c>
      <c r="E685" s="28" t="n">
        <f aca="false">C685-C684</f>
        <v>-0.759999999999998</v>
      </c>
      <c r="F685" s="29" t="n">
        <f aca="false">Inputs!$B$5*B685+Inputs!$B$6*C685</f>
        <v>2222000</v>
      </c>
      <c r="G685" s="29" t="n">
        <f aca="false">Inputs!$B$5*D685</f>
        <v>-57999.9999999998</v>
      </c>
      <c r="H685" s="29" t="n">
        <f aca="false">Inputs!$B$6*E685</f>
        <v>37999.9999999999</v>
      </c>
      <c r="I685" s="29" t="n">
        <f aca="false">G685+H685</f>
        <v>-19999.9999999999</v>
      </c>
      <c r="J685" s="29" t="n">
        <f aca="false">J684+I685</f>
        <v>863500.000000001</v>
      </c>
    </row>
    <row r="686" customFormat="false" ht="15" hidden="false" customHeight="false" outlineLevel="0" collapsed="false">
      <c r="A686" s="26" t="n">
        <v>38134</v>
      </c>
      <c r="B686" s="27" t="n">
        <v>39.25</v>
      </c>
      <c r="C686" s="27" t="n">
        <v>37.03</v>
      </c>
      <c r="D686" s="28" t="n">
        <f aca="false">B686-B685</f>
        <v>-2.2</v>
      </c>
      <c r="E686" s="28" t="n">
        <f aca="false">C686-C685</f>
        <v>-1.43</v>
      </c>
      <c r="F686" s="29" t="n">
        <f aca="false">Inputs!$B$5*B686+Inputs!$B$6*C686</f>
        <v>2073500</v>
      </c>
      <c r="G686" s="29" t="n">
        <f aca="false">Inputs!$B$5*D686</f>
        <v>-220000</v>
      </c>
      <c r="H686" s="29" t="n">
        <f aca="false">Inputs!$B$6*E686</f>
        <v>71500</v>
      </c>
      <c r="I686" s="29" t="n">
        <f aca="false">G686+H686</f>
        <v>-148500</v>
      </c>
      <c r="J686" s="29" t="n">
        <f aca="false">J685+I686</f>
        <v>715000</v>
      </c>
    </row>
    <row r="687" customFormat="false" ht="15" hidden="false" customHeight="false" outlineLevel="0" collapsed="false">
      <c r="A687" s="26" t="n">
        <v>38135</v>
      </c>
      <c r="B687" s="27" t="n">
        <v>39.9</v>
      </c>
      <c r="C687" s="27" t="n">
        <v>37</v>
      </c>
      <c r="D687" s="28" t="n">
        <f aca="false">B687-B686</f>
        <v>0.649999999999999</v>
      </c>
      <c r="E687" s="28" t="n">
        <f aca="false">C687-C686</f>
        <v>-0.0300000000000011</v>
      </c>
      <c r="F687" s="29" t="n">
        <f aca="false">Inputs!$B$5*B687+Inputs!$B$6*C687</f>
        <v>2140000</v>
      </c>
      <c r="G687" s="29" t="n">
        <f aca="false">Inputs!$B$5*D687</f>
        <v>64999.9999999999</v>
      </c>
      <c r="H687" s="29" t="n">
        <f aca="false">Inputs!$B$6*E687</f>
        <v>1500.00000000006</v>
      </c>
      <c r="I687" s="29" t="n">
        <f aca="false">G687+H687</f>
        <v>66499.9999999999</v>
      </c>
      <c r="J687" s="29" t="n">
        <f aca="false">J686+I687</f>
        <v>781500</v>
      </c>
    </row>
    <row r="688" customFormat="false" ht="15" hidden="false" customHeight="false" outlineLevel="0" collapsed="false">
      <c r="A688" s="26" t="n">
        <v>38139</v>
      </c>
      <c r="B688" s="27" t="n">
        <v>42.33</v>
      </c>
      <c r="C688" s="27" t="n">
        <v>39.05</v>
      </c>
      <c r="D688" s="28" t="n">
        <f aca="false">B688-B687</f>
        <v>2.43</v>
      </c>
      <c r="E688" s="28" t="n">
        <f aca="false">C688-C687</f>
        <v>2.05</v>
      </c>
      <c r="F688" s="29" t="n">
        <f aca="false">Inputs!$B$5*B688+Inputs!$B$6*C688</f>
        <v>2280500</v>
      </c>
      <c r="G688" s="29" t="n">
        <f aca="false">Inputs!$B$5*D688</f>
        <v>243000</v>
      </c>
      <c r="H688" s="29" t="n">
        <f aca="false">Inputs!$B$6*E688</f>
        <v>-102500</v>
      </c>
      <c r="I688" s="29" t="n">
        <f aca="false">G688+H688</f>
        <v>140500</v>
      </c>
      <c r="J688" s="29" t="n">
        <f aca="false">J687+I688</f>
        <v>922000</v>
      </c>
    </row>
    <row r="689" customFormat="false" ht="15" hidden="false" customHeight="false" outlineLevel="0" collapsed="false">
      <c r="A689" s="26" t="n">
        <v>38140</v>
      </c>
      <c r="B689" s="27" t="n">
        <v>39.96</v>
      </c>
      <c r="C689" s="27" t="n">
        <v>37.99</v>
      </c>
      <c r="D689" s="28" t="n">
        <f aca="false">B689-B688</f>
        <v>-2.37</v>
      </c>
      <c r="E689" s="28" t="n">
        <f aca="false">C689-C688</f>
        <v>-1.06</v>
      </c>
      <c r="F689" s="29" t="n">
        <f aca="false">Inputs!$B$5*B689+Inputs!$B$6*C689</f>
        <v>2096500</v>
      </c>
      <c r="G689" s="29" t="n">
        <f aca="false">Inputs!$B$5*D689</f>
        <v>-237000</v>
      </c>
      <c r="H689" s="29" t="n">
        <f aca="false">Inputs!$B$6*E689</f>
        <v>52999.9999999998</v>
      </c>
      <c r="I689" s="29" t="n">
        <f aca="false">G689+H689</f>
        <v>-184000</v>
      </c>
      <c r="J689" s="29" t="n">
        <f aca="false">J688+I689</f>
        <v>738000</v>
      </c>
    </row>
    <row r="690" customFormat="false" ht="15" hidden="false" customHeight="false" outlineLevel="0" collapsed="false">
      <c r="A690" s="26" t="n">
        <v>38141</v>
      </c>
      <c r="B690" s="27" t="n">
        <v>39.29</v>
      </c>
      <c r="C690" s="27" t="n">
        <v>36.26</v>
      </c>
      <c r="D690" s="28" t="n">
        <f aca="false">B690-B689</f>
        <v>-0.670000000000002</v>
      </c>
      <c r="E690" s="28" t="n">
        <f aca="false">C690-C689</f>
        <v>-1.73</v>
      </c>
      <c r="F690" s="29" t="n">
        <f aca="false">Inputs!$B$5*B690+Inputs!$B$6*C690</f>
        <v>2116000</v>
      </c>
      <c r="G690" s="29" t="n">
        <f aca="false">Inputs!$B$5*D690</f>
        <v>-67000.0000000002</v>
      </c>
      <c r="H690" s="29" t="n">
        <f aca="false">Inputs!$B$6*E690</f>
        <v>86500.0000000002</v>
      </c>
      <c r="I690" s="29" t="n">
        <f aca="false">G690+H690</f>
        <v>19500</v>
      </c>
      <c r="J690" s="29" t="n">
        <f aca="false">J689+I690</f>
        <v>757500</v>
      </c>
    </row>
    <row r="691" customFormat="false" ht="15" hidden="false" customHeight="false" outlineLevel="0" collapsed="false">
      <c r="A691" s="26" t="n">
        <v>38145</v>
      </c>
      <c r="B691" s="27" t="n">
        <v>38.72</v>
      </c>
      <c r="C691" s="27" t="n">
        <v>35.57</v>
      </c>
      <c r="D691" s="28" t="n">
        <f aca="false">B691-B690</f>
        <v>-0.57</v>
      </c>
      <c r="E691" s="28" t="n">
        <f aca="false">C691-C690</f>
        <v>-0.689999999999998</v>
      </c>
      <c r="F691" s="29" t="n">
        <f aca="false">Inputs!$B$5*B691+Inputs!$B$6*C691</f>
        <v>2093500</v>
      </c>
      <c r="G691" s="29" t="n">
        <f aca="false">Inputs!$B$5*D691</f>
        <v>-57000</v>
      </c>
      <c r="H691" s="29" t="n">
        <f aca="false">Inputs!$B$6*E691</f>
        <v>34499.9999999999</v>
      </c>
      <c r="I691" s="29" t="n">
        <f aca="false">G691+H691</f>
        <v>-22500.0000000001</v>
      </c>
      <c r="J691" s="29" t="n">
        <f aca="false">J690+I691</f>
        <v>735000</v>
      </c>
    </row>
    <row r="692" customFormat="false" ht="15" hidden="false" customHeight="false" outlineLevel="0" collapsed="false">
      <c r="A692" s="26" t="n">
        <v>38146</v>
      </c>
      <c r="B692" s="27" t="n">
        <v>37.18</v>
      </c>
      <c r="C692" s="27" t="n">
        <v>35.47</v>
      </c>
      <c r="D692" s="28" t="n">
        <f aca="false">B692-B691</f>
        <v>-1.54</v>
      </c>
      <c r="E692" s="28" t="n">
        <f aca="false">C692-C691</f>
        <v>-0.100000000000001</v>
      </c>
      <c r="F692" s="29" t="n">
        <f aca="false">Inputs!$B$5*B692+Inputs!$B$6*C692</f>
        <v>1944500</v>
      </c>
      <c r="G692" s="29" t="n">
        <f aca="false">Inputs!$B$5*D692</f>
        <v>-154000</v>
      </c>
      <c r="H692" s="29" t="n">
        <f aca="false">Inputs!$B$6*E692</f>
        <v>5000.00000000007</v>
      </c>
      <c r="I692" s="29" t="n">
        <f aca="false">G692+H692</f>
        <v>-149000</v>
      </c>
      <c r="J692" s="29" t="n">
        <f aca="false">J691+I692</f>
        <v>586000</v>
      </c>
    </row>
    <row r="693" customFormat="false" ht="15" hidden="false" customHeight="false" outlineLevel="0" collapsed="false">
      <c r="A693" s="26" t="n">
        <v>38147</v>
      </c>
      <c r="B693" s="27" t="n">
        <v>37.6</v>
      </c>
      <c r="C693" s="27" t="n">
        <v>34.69</v>
      </c>
      <c r="D693" s="28" t="n">
        <f aca="false">B693-B692</f>
        <v>0.420000000000002</v>
      </c>
      <c r="E693" s="28" t="n">
        <f aca="false">C693-C692</f>
        <v>-0.780000000000001</v>
      </c>
      <c r="F693" s="29" t="n">
        <f aca="false">Inputs!$B$5*B693+Inputs!$B$6*C693</f>
        <v>2025500</v>
      </c>
      <c r="G693" s="29" t="n">
        <f aca="false">Inputs!$B$5*D693</f>
        <v>42000.0000000002</v>
      </c>
      <c r="H693" s="29" t="n">
        <f aca="false">Inputs!$B$6*E693</f>
        <v>39000.0000000001</v>
      </c>
      <c r="I693" s="29" t="n">
        <f aca="false">G693+H693</f>
        <v>81000.0000000002</v>
      </c>
      <c r="J693" s="29" t="n">
        <f aca="false">J692+I693</f>
        <v>667000.000000001</v>
      </c>
    </row>
    <row r="694" customFormat="false" ht="15" hidden="false" customHeight="false" outlineLevel="0" collapsed="false">
      <c r="A694" s="26" t="n">
        <v>38148</v>
      </c>
      <c r="B694" s="27" t="n">
        <v>38.45</v>
      </c>
      <c r="C694" s="27" t="n">
        <v>35.75</v>
      </c>
      <c r="D694" s="28" t="n">
        <f aca="false">B694-B693</f>
        <v>0.850000000000001</v>
      </c>
      <c r="E694" s="28" t="n">
        <f aca="false">C694-C693</f>
        <v>1.06</v>
      </c>
      <c r="F694" s="29" t="n">
        <f aca="false">Inputs!$B$5*B694+Inputs!$B$6*C694</f>
        <v>2057500</v>
      </c>
      <c r="G694" s="29" t="n">
        <f aca="false">Inputs!$B$5*D694</f>
        <v>85000.0000000002</v>
      </c>
      <c r="H694" s="29" t="n">
        <f aca="false">Inputs!$B$6*E694</f>
        <v>-53000.0000000001</v>
      </c>
      <c r="I694" s="29" t="n">
        <f aca="false">G694+H694</f>
        <v>32000</v>
      </c>
      <c r="J694" s="29" t="n">
        <f aca="false">J693+I694</f>
        <v>699000.000000001</v>
      </c>
    </row>
    <row r="695" customFormat="false" ht="15" hidden="false" customHeight="false" outlineLevel="0" collapsed="false">
      <c r="A695" s="26" t="n">
        <v>38152</v>
      </c>
      <c r="B695" s="27" t="n">
        <v>37.58</v>
      </c>
      <c r="C695" s="27" t="n">
        <v>35.22</v>
      </c>
      <c r="D695" s="28" t="n">
        <f aca="false">B695-B694</f>
        <v>-0.870000000000005</v>
      </c>
      <c r="E695" s="28" t="n">
        <f aca="false">C695-C694</f>
        <v>-0.530000000000001</v>
      </c>
      <c r="F695" s="29" t="n">
        <f aca="false">Inputs!$B$5*B695+Inputs!$B$6*C695</f>
        <v>1997000</v>
      </c>
      <c r="G695" s="29" t="n">
        <f aca="false">Inputs!$B$5*D695</f>
        <v>-87000.0000000005</v>
      </c>
      <c r="H695" s="29" t="n">
        <f aca="false">Inputs!$B$6*E695</f>
        <v>26500.0000000001</v>
      </c>
      <c r="I695" s="29" t="n">
        <f aca="false">G695+H695</f>
        <v>-60500.0000000004</v>
      </c>
      <c r="J695" s="29" t="n">
        <f aca="false">J694+I695</f>
        <v>638500</v>
      </c>
    </row>
    <row r="696" customFormat="false" ht="15" hidden="false" customHeight="false" outlineLevel="0" collapsed="false">
      <c r="A696" s="26" t="n">
        <v>38154</v>
      </c>
      <c r="B696" s="27" t="n">
        <v>37.33</v>
      </c>
      <c r="C696" s="27" t="n">
        <v>34.56</v>
      </c>
      <c r="D696" s="28" t="n">
        <f aca="false">B696-B695</f>
        <v>-0.25</v>
      </c>
      <c r="E696" s="28" t="n">
        <f aca="false">C696-C695</f>
        <v>-0.659999999999997</v>
      </c>
      <c r="F696" s="29" t="n">
        <f aca="false">Inputs!$B$5*B696+Inputs!$B$6*C696</f>
        <v>2005000</v>
      </c>
      <c r="G696" s="29" t="n">
        <f aca="false">Inputs!$B$5*D696</f>
        <v>-25000</v>
      </c>
      <c r="H696" s="29" t="n">
        <f aca="false">Inputs!$B$6*E696</f>
        <v>32999.9999999998</v>
      </c>
      <c r="I696" s="29" t="n">
        <f aca="false">G696+H696</f>
        <v>7999.99999999983</v>
      </c>
      <c r="J696" s="29" t="n">
        <f aca="false">J695+I696</f>
        <v>646500</v>
      </c>
    </row>
    <row r="697" customFormat="false" ht="15" hidden="false" customHeight="false" outlineLevel="0" collapsed="false">
      <c r="A697" s="26" t="n">
        <v>38155</v>
      </c>
      <c r="B697" s="27" t="n">
        <v>38.51</v>
      </c>
      <c r="C697" s="27" t="n">
        <v>35.58</v>
      </c>
      <c r="D697" s="28" t="n">
        <f aca="false">B697-B696</f>
        <v>1.18</v>
      </c>
      <c r="E697" s="28" t="n">
        <f aca="false">C697-C696</f>
        <v>1.02</v>
      </c>
      <c r="F697" s="29" t="n">
        <f aca="false">Inputs!$B$5*B697+Inputs!$B$6*C697</f>
        <v>2072000</v>
      </c>
      <c r="G697" s="29" t="n">
        <f aca="false">Inputs!$B$5*D697</f>
        <v>118000</v>
      </c>
      <c r="H697" s="29" t="n">
        <f aca="false">Inputs!$B$6*E697</f>
        <v>-50999.9999999998</v>
      </c>
      <c r="I697" s="29" t="n">
        <f aca="false">G697+H697</f>
        <v>67000.0000000002</v>
      </c>
      <c r="J697" s="29" t="n">
        <f aca="false">J696+I697</f>
        <v>713500</v>
      </c>
    </row>
    <row r="698" customFormat="false" ht="15" hidden="false" customHeight="false" outlineLevel="0" collapsed="false">
      <c r="A698" s="26" t="n">
        <v>38159</v>
      </c>
      <c r="B698" s="27" t="n">
        <v>37.69</v>
      </c>
      <c r="C698" s="27" t="n">
        <v>34.82</v>
      </c>
      <c r="D698" s="28" t="n">
        <f aca="false">B698-B697</f>
        <v>-0.82</v>
      </c>
      <c r="E698" s="28" t="n">
        <f aca="false">C698-C697</f>
        <v>-0.759999999999998</v>
      </c>
      <c r="F698" s="29" t="n">
        <f aca="false">Inputs!$B$5*B698+Inputs!$B$6*C698</f>
        <v>2028000</v>
      </c>
      <c r="G698" s="29" t="n">
        <f aca="false">Inputs!$B$5*D698</f>
        <v>-82000</v>
      </c>
      <c r="H698" s="29" t="n">
        <f aca="false">Inputs!$B$6*E698</f>
        <v>37999.9999999999</v>
      </c>
      <c r="I698" s="29" t="n">
        <f aca="false">G698+H698</f>
        <v>-44000.0000000001</v>
      </c>
      <c r="J698" s="29" t="n">
        <f aca="false">J697+I698</f>
        <v>669500</v>
      </c>
    </row>
    <row r="699" customFormat="false" ht="15" hidden="false" customHeight="false" outlineLevel="0" collapsed="false">
      <c r="A699" s="26" t="n">
        <v>38160</v>
      </c>
      <c r="B699" s="27" t="n">
        <v>38.11</v>
      </c>
      <c r="C699" s="27" t="n">
        <v>34.95</v>
      </c>
      <c r="D699" s="28" t="n">
        <f aca="false">B699-B698</f>
        <v>0.420000000000002</v>
      </c>
      <c r="E699" s="28" t="n">
        <f aca="false">C699-C698</f>
        <v>0.130000000000003</v>
      </c>
      <c r="F699" s="29" t="n">
        <f aca="false">Inputs!$B$5*B699+Inputs!$B$6*C699</f>
        <v>2063500</v>
      </c>
      <c r="G699" s="29" t="n">
        <f aca="false">Inputs!$B$5*D699</f>
        <v>42000.0000000002</v>
      </c>
      <c r="H699" s="29" t="n">
        <f aca="false">Inputs!$B$6*E699</f>
        <v>-6500.00000000013</v>
      </c>
      <c r="I699" s="29" t="n">
        <f aca="false">G699+H699</f>
        <v>35500</v>
      </c>
      <c r="J699" s="29" t="n">
        <f aca="false">J698+I699</f>
        <v>705000</v>
      </c>
    </row>
    <row r="700" customFormat="false" ht="15" hidden="false" customHeight="false" outlineLevel="0" collapsed="false">
      <c r="A700" s="26" t="n">
        <v>38161</v>
      </c>
      <c r="B700" s="27" t="n">
        <v>37.56</v>
      </c>
      <c r="C700" s="27" t="n">
        <v>34.81</v>
      </c>
      <c r="D700" s="28" t="n">
        <f aca="false">B700-B699</f>
        <v>-0.549999999999997</v>
      </c>
      <c r="E700" s="28" t="n">
        <f aca="false">C700-C699</f>
        <v>-0.140000000000001</v>
      </c>
      <c r="F700" s="29" t="n">
        <f aca="false">Inputs!$B$5*B700+Inputs!$B$6*C700</f>
        <v>2015500</v>
      </c>
      <c r="G700" s="29" t="n">
        <f aca="false">Inputs!$B$5*D700</f>
        <v>-54999.9999999997</v>
      </c>
      <c r="H700" s="29" t="n">
        <f aca="false">Inputs!$B$6*E700</f>
        <v>7000.00000000003</v>
      </c>
      <c r="I700" s="29" t="n">
        <f aca="false">G700+H700</f>
        <v>-47999.9999999997</v>
      </c>
      <c r="J700" s="29" t="n">
        <f aca="false">J699+I700</f>
        <v>657000.000000001</v>
      </c>
    </row>
    <row r="701" customFormat="false" ht="15" hidden="false" customHeight="false" outlineLevel="0" collapsed="false">
      <c r="A701" s="26" t="n">
        <v>38162</v>
      </c>
      <c r="B701" s="27" t="n">
        <v>37.81</v>
      </c>
      <c r="C701" s="27" t="n">
        <v>34.71</v>
      </c>
      <c r="D701" s="28" t="n">
        <f aca="false">B701-B700</f>
        <v>0.25</v>
      </c>
      <c r="E701" s="28" t="n">
        <f aca="false">C701-C700</f>
        <v>-0.100000000000001</v>
      </c>
      <c r="F701" s="29" t="n">
        <f aca="false">Inputs!$B$5*B701+Inputs!$B$6*C701</f>
        <v>2045500</v>
      </c>
      <c r="G701" s="29" t="n">
        <f aca="false">Inputs!$B$5*D701</f>
        <v>25000</v>
      </c>
      <c r="H701" s="29" t="n">
        <f aca="false">Inputs!$B$6*E701</f>
        <v>5000.00000000007</v>
      </c>
      <c r="I701" s="29" t="n">
        <f aca="false">G701+H701</f>
        <v>30000.0000000001</v>
      </c>
      <c r="J701" s="29" t="n">
        <f aca="false">J700+I701</f>
        <v>687000.000000001</v>
      </c>
    </row>
    <row r="702" customFormat="false" ht="15" hidden="false" customHeight="false" outlineLevel="0" collapsed="false">
      <c r="A702" s="26" t="n">
        <v>38167</v>
      </c>
      <c r="B702" s="27" t="n">
        <v>35.6</v>
      </c>
      <c r="C702" s="27" t="n">
        <v>32.61</v>
      </c>
      <c r="D702" s="28" t="n">
        <f aca="false">B702-B701</f>
        <v>-2.21</v>
      </c>
      <c r="E702" s="28" t="n">
        <f aca="false">C702-C701</f>
        <v>-2.1</v>
      </c>
      <c r="F702" s="29" t="n">
        <f aca="false">Inputs!$B$5*B702+Inputs!$B$6*C702</f>
        <v>1929500</v>
      </c>
      <c r="G702" s="29" t="n">
        <f aca="false">Inputs!$B$5*D702</f>
        <v>-221000</v>
      </c>
      <c r="H702" s="29" t="n">
        <f aca="false">Inputs!$B$6*E702</f>
        <v>105000</v>
      </c>
      <c r="I702" s="29" t="n">
        <f aca="false">G702+H702</f>
        <v>-116000</v>
      </c>
      <c r="J702" s="29" t="n">
        <f aca="false">J701+I702</f>
        <v>571000.000000001</v>
      </c>
    </row>
    <row r="703" customFormat="false" ht="15" hidden="false" customHeight="false" outlineLevel="0" collapsed="false">
      <c r="A703" s="26" t="n">
        <v>38168</v>
      </c>
      <c r="B703" s="27" t="n">
        <v>36.92</v>
      </c>
      <c r="C703" s="27" t="n">
        <v>33.22</v>
      </c>
      <c r="D703" s="28" t="n">
        <f aca="false">B703-B702</f>
        <v>1.32</v>
      </c>
      <c r="E703" s="28" t="n">
        <f aca="false">C703-C702</f>
        <v>0.609999999999999</v>
      </c>
      <c r="F703" s="29" t="n">
        <f aca="false">Inputs!$B$5*B703+Inputs!$B$6*C703</f>
        <v>2031000</v>
      </c>
      <c r="G703" s="29" t="n">
        <f aca="false">Inputs!$B$5*D703</f>
        <v>132000</v>
      </c>
      <c r="H703" s="29" t="n">
        <f aca="false">Inputs!$B$6*E703</f>
        <v>-30500</v>
      </c>
      <c r="I703" s="29" t="n">
        <f aca="false">G703+H703</f>
        <v>101500</v>
      </c>
      <c r="J703" s="29" t="n">
        <f aca="false">J702+I703</f>
        <v>672500.000000001</v>
      </c>
    </row>
    <row r="704" customFormat="false" ht="15" hidden="false" customHeight="false" outlineLevel="0" collapsed="false">
      <c r="A704" s="26" t="n">
        <v>38169</v>
      </c>
      <c r="B704" s="27" t="n">
        <v>38.56</v>
      </c>
      <c r="C704" s="27" t="n">
        <v>35.58</v>
      </c>
      <c r="D704" s="28" t="n">
        <f aca="false">B704-B703</f>
        <v>1.64</v>
      </c>
      <c r="E704" s="28" t="n">
        <f aca="false">C704-C703</f>
        <v>2.36</v>
      </c>
      <c r="F704" s="29" t="n">
        <f aca="false">Inputs!$B$5*B704+Inputs!$B$6*C704</f>
        <v>2077000</v>
      </c>
      <c r="G704" s="29" t="n">
        <f aca="false">Inputs!$B$5*D704</f>
        <v>164000</v>
      </c>
      <c r="H704" s="29" t="n">
        <f aca="false">Inputs!$B$6*E704</f>
        <v>-118000</v>
      </c>
      <c r="I704" s="29" t="n">
        <f aca="false">G704+H704</f>
        <v>46000.0000000001</v>
      </c>
      <c r="J704" s="29" t="n">
        <f aca="false">J703+I704</f>
        <v>718500.000000001</v>
      </c>
    </row>
    <row r="705" customFormat="false" ht="15" hidden="false" customHeight="false" outlineLevel="0" collapsed="false">
      <c r="A705" s="26" t="n">
        <v>38170</v>
      </c>
      <c r="B705" s="27" t="n">
        <v>38.37</v>
      </c>
      <c r="C705" s="27" t="n">
        <v>35.36</v>
      </c>
      <c r="D705" s="28" t="n">
        <f aca="false">B705-B704</f>
        <v>-0.190000000000005</v>
      </c>
      <c r="E705" s="28" t="n">
        <f aca="false">C705-C704</f>
        <v>-0.219999999999999</v>
      </c>
      <c r="F705" s="29" t="n">
        <f aca="false">Inputs!$B$5*B705+Inputs!$B$6*C705</f>
        <v>2069000</v>
      </c>
      <c r="G705" s="29" t="n">
        <f aca="false">Inputs!$B$5*D705</f>
        <v>-19000.0000000005</v>
      </c>
      <c r="H705" s="29" t="n">
        <f aca="false">Inputs!$B$6*E705</f>
        <v>10999.9999999999</v>
      </c>
      <c r="I705" s="29" t="n">
        <f aca="false">G705+H705</f>
        <v>-8000.00000000054</v>
      </c>
      <c r="J705" s="29" t="n">
        <f aca="false">J704+I705</f>
        <v>710500</v>
      </c>
    </row>
    <row r="706" customFormat="false" ht="15" hidden="false" customHeight="false" outlineLevel="0" collapsed="false">
      <c r="A706" s="26" t="n">
        <v>38174</v>
      </c>
      <c r="B706" s="27" t="n">
        <v>39.56</v>
      </c>
      <c r="C706" s="27" t="n">
        <v>36.47</v>
      </c>
      <c r="D706" s="28" t="n">
        <f aca="false">B706-B705</f>
        <v>1.19</v>
      </c>
      <c r="E706" s="28" t="n">
        <f aca="false">C706-C705</f>
        <v>1.11</v>
      </c>
      <c r="F706" s="29" t="n">
        <f aca="false">Inputs!$B$5*B706+Inputs!$B$6*C706</f>
        <v>2132500</v>
      </c>
      <c r="G706" s="29" t="n">
        <f aca="false">Inputs!$B$5*D706</f>
        <v>119000</v>
      </c>
      <c r="H706" s="29" t="n">
        <f aca="false">Inputs!$B$6*E706</f>
        <v>-55500</v>
      </c>
      <c r="I706" s="29" t="n">
        <f aca="false">G706+H706</f>
        <v>63500.0000000005</v>
      </c>
      <c r="J706" s="29" t="n">
        <f aca="false">J705+I706</f>
        <v>774000.000000001</v>
      </c>
    </row>
    <row r="707" customFormat="false" ht="15" hidden="false" customHeight="false" outlineLevel="0" collapsed="false">
      <c r="A707" s="26" t="n">
        <v>38175</v>
      </c>
      <c r="B707" s="27" t="n">
        <v>39.18</v>
      </c>
      <c r="C707" s="27" t="n">
        <v>35.62</v>
      </c>
      <c r="D707" s="28" t="n">
        <f aca="false">B707-B706</f>
        <v>-0.380000000000003</v>
      </c>
      <c r="E707" s="28" t="n">
        <f aca="false">C707-C706</f>
        <v>-0.850000000000001</v>
      </c>
      <c r="F707" s="29" t="n">
        <f aca="false">Inputs!$B$5*B707+Inputs!$B$6*C707</f>
        <v>2137000</v>
      </c>
      <c r="G707" s="29" t="n">
        <f aca="false">Inputs!$B$5*D707</f>
        <v>-38000.0000000003</v>
      </c>
      <c r="H707" s="29" t="n">
        <f aca="false">Inputs!$B$6*E707</f>
        <v>42500.0000000001</v>
      </c>
      <c r="I707" s="29" t="n">
        <f aca="false">G707+H707</f>
        <v>4499.99999999982</v>
      </c>
      <c r="J707" s="29" t="n">
        <f aca="false">J706+I707</f>
        <v>778500.000000001</v>
      </c>
    </row>
    <row r="708" customFormat="false" ht="15" hidden="false" customHeight="false" outlineLevel="0" collapsed="false">
      <c r="A708" s="26" t="n">
        <v>38176</v>
      </c>
      <c r="B708" s="27" t="n">
        <v>40.27</v>
      </c>
      <c r="C708" s="27" t="n">
        <v>37.13</v>
      </c>
      <c r="D708" s="28" t="n">
        <f aca="false">B708-B707</f>
        <v>1.09</v>
      </c>
      <c r="E708" s="28" t="n">
        <f aca="false">C708-C707</f>
        <v>1.51000000000001</v>
      </c>
      <c r="F708" s="29" t="n">
        <f aca="false">Inputs!$B$5*B708+Inputs!$B$6*C708</f>
        <v>2170500</v>
      </c>
      <c r="G708" s="29" t="n">
        <f aca="false">Inputs!$B$5*D708</f>
        <v>109000</v>
      </c>
      <c r="H708" s="29" t="n">
        <f aca="false">Inputs!$B$6*E708</f>
        <v>-75500.0000000003</v>
      </c>
      <c r="I708" s="29" t="n">
        <f aca="false">G708+H708</f>
        <v>33500.0000000001</v>
      </c>
      <c r="J708" s="29" t="n">
        <f aca="false">J707+I708</f>
        <v>812000.000000001</v>
      </c>
    </row>
    <row r="709" customFormat="false" ht="15" hidden="false" customHeight="false" outlineLevel="0" collapsed="false">
      <c r="A709" s="26" t="n">
        <v>38180</v>
      </c>
      <c r="B709" s="27" t="n">
        <v>39.3</v>
      </c>
      <c r="C709" s="27" t="n">
        <v>37.73</v>
      </c>
      <c r="D709" s="28" t="n">
        <f aca="false">B709-B708</f>
        <v>-0.970000000000006</v>
      </c>
      <c r="E709" s="28" t="n">
        <f aca="false">C709-C708</f>
        <v>0.599999999999994</v>
      </c>
      <c r="F709" s="29" t="n">
        <f aca="false">Inputs!$B$5*B709+Inputs!$B$6*C709</f>
        <v>2043500</v>
      </c>
      <c r="G709" s="29" t="n">
        <f aca="false">Inputs!$B$5*D709</f>
        <v>-97000.0000000006</v>
      </c>
      <c r="H709" s="29" t="n">
        <f aca="false">Inputs!$B$6*E709</f>
        <v>-29999.9999999997</v>
      </c>
      <c r="I709" s="29" t="n">
        <f aca="false">G709+H709</f>
        <v>-127000</v>
      </c>
      <c r="J709" s="29" t="n">
        <f aca="false">J708+I709</f>
        <v>685000</v>
      </c>
    </row>
    <row r="710" customFormat="false" ht="15" hidden="false" customHeight="false" outlineLevel="0" collapsed="false">
      <c r="A710" s="26" t="n">
        <v>38181</v>
      </c>
      <c r="B710" s="27" t="n">
        <v>39.55</v>
      </c>
      <c r="C710" s="27" t="n">
        <v>36.68</v>
      </c>
      <c r="D710" s="28" t="n">
        <f aca="false">B710-B709</f>
        <v>0.25</v>
      </c>
      <c r="E710" s="28" t="n">
        <f aca="false">C710-C709</f>
        <v>-1.05</v>
      </c>
      <c r="F710" s="29" t="n">
        <f aca="false">Inputs!$B$5*B710+Inputs!$B$6*C710</f>
        <v>2121000</v>
      </c>
      <c r="G710" s="29" t="n">
        <f aca="false">Inputs!$B$5*D710</f>
        <v>25000</v>
      </c>
      <c r="H710" s="29" t="n">
        <f aca="false">Inputs!$B$6*E710</f>
        <v>52499.9999999999</v>
      </c>
      <c r="I710" s="29" t="n">
        <f aca="false">G710+H710</f>
        <v>77499.9999999999</v>
      </c>
      <c r="J710" s="29" t="n">
        <f aca="false">J709+I710</f>
        <v>762500</v>
      </c>
    </row>
    <row r="711" customFormat="false" ht="15" hidden="false" customHeight="false" outlineLevel="0" collapsed="false">
      <c r="A711" s="26" t="n">
        <v>38182</v>
      </c>
      <c r="B711" s="27" t="n">
        <v>40.98</v>
      </c>
      <c r="C711" s="27" t="n">
        <v>37.51</v>
      </c>
      <c r="D711" s="28" t="n">
        <f aca="false">B711-B710</f>
        <v>1.43</v>
      </c>
      <c r="E711" s="28" t="n">
        <f aca="false">C711-C710</f>
        <v>0.829999999999998</v>
      </c>
      <c r="F711" s="29" t="n">
        <f aca="false">Inputs!$B$5*B711+Inputs!$B$6*C711</f>
        <v>2222500</v>
      </c>
      <c r="G711" s="29" t="n">
        <f aca="false">Inputs!$B$5*D711</f>
        <v>143000</v>
      </c>
      <c r="H711" s="29" t="n">
        <f aca="false">Inputs!$B$6*E711</f>
        <v>-41499.9999999999</v>
      </c>
      <c r="I711" s="29" t="n">
        <f aca="false">G711+H711</f>
        <v>101500</v>
      </c>
      <c r="J711" s="29" t="n">
        <f aca="false">J710+I711</f>
        <v>864000</v>
      </c>
    </row>
    <row r="712" customFormat="false" ht="15" hidden="false" customHeight="false" outlineLevel="0" collapsed="false">
      <c r="A712" s="26" t="n">
        <v>38184</v>
      </c>
      <c r="B712" s="27" t="n">
        <v>41.1</v>
      </c>
      <c r="C712" s="27" t="n">
        <v>38.49</v>
      </c>
      <c r="D712" s="28" t="n">
        <f aca="false">B712-B711</f>
        <v>0.120000000000005</v>
      </c>
      <c r="E712" s="28" t="n">
        <f aca="false">C712-C711</f>
        <v>0.980000000000004</v>
      </c>
      <c r="F712" s="29" t="n">
        <f aca="false">Inputs!$B$5*B712+Inputs!$B$6*C712</f>
        <v>2185500</v>
      </c>
      <c r="G712" s="29" t="n">
        <f aca="false">Inputs!$B$5*D712</f>
        <v>12000.0000000005</v>
      </c>
      <c r="H712" s="29" t="n">
        <f aca="false">Inputs!$B$6*E712</f>
        <v>-49000.0000000002</v>
      </c>
      <c r="I712" s="29" t="n">
        <f aca="false">G712+H712</f>
        <v>-36999.9999999997</v>
      </c>
      <c r="J712" s="29" t="n">
        <f aca="false">J711+I712</f>
        <v>827000.000000001</v>
      </c>
    </row>
    <row r="713" customFormat="false" ht="15" hidden="false" customHeight="false" outlineLevel="0" collapsed="false">
      <c r="A713" s="26" t="n">
        <v>38187</v>
      </c>
      <c r="B713" s="27" t="n">
        <v>41.55</v>
      </c>
      <c r="C713" s="27" t="n">
        <v>39.07</v>
      </c>
      <c r="D713" s="28" t="n">
        <f aca="false">B713-B712</f>
        <v>0.449999999999996</v>
      </c>
      <c r="E713" s="28" t="n">
        <f aca="false">C713-C712</f>
        <v>0.579999999999998</v>
      </c>
      <c r="F713" s="29" t="n">
        <f aca="false">Inputs!$B$5*B713+Inputs!$B$6*C713</f>
        <v>2201500</v>
      </c>
      <c r="G713" s="29" t="n">
        <f aca="false">Inputs!$B$5*D713</f>
        <v>44999.9999999996</v>
      </c>
      <c r="H713" s="29" t="n">
        <f aca="false">Inputs!$B$6*E713</f>
        <v>-28999.9999999999</v>
      </c>
      <c r="I713" s="29" t="n">
        <f aca="false">G713+H713</f>
        <v>15999.9999999997</v>
      </c>
      <c r="J713" s="29" t="n">
        <f aca="false">J712+I713</f>
        <v>843000</v>
      </c>
    </row>
    <row r="714" customFormat="false" ht="15" hidden="false" customHeight="false" outlineLevel="0" collapsed="false">
      <c r="A714" s="26" t="n">
        <v>38188</v>
      </c>
      <c r="B714" s="27" t="n">
        <v>40.86</v>
      </c>
      <c r="C714" s="27" t="n">
        <v>38.96</v>
      </c>
      <c r="D714" s="28" t="n">
        <f aca="false">B714-B713</f>
        <v>-0.689999999999998</v>
      </c>
      <c r="E714" s="28" t="n">
        <f aca="false">C714-C713</f>
        <v>-0.109999999999999</v>
      </c>
      <c r="F714" s="29" t="n">
        <f aca="false">Inputs!$B$5*B714+Inputs!$B$6*C714</f>
        <v>2138000</v>
      </c>
      <c r="G714" s="29" t="n">
        <f aca="false">Inputs!$B$5*D714</f>
        <v>-68999.9999999998</v>
      </c>
      <c r="H714" s="29" t="n">
        <f aca="false">Inputs!$B$6*E714</f>
        <v>5499.99999999997</v>
      </c>
      <c r="I714" s="29" t="n">
        <f aca="false">G714+H714</f>
        <v>-63499.9999999998</v>
      </c>
      <c r="J714" s="29" t="n">
        <f aca="false">J713+I714</f>
        <v>779500</v>
      </c>
    </row>
    <row r="715" customFormat="false" ht="15" hidden="false" customHeight="false" outlineLevel="0" collapsed="false">
      <c r="A715" s="26" t="n">
        <v>38189</v>
      </c>
      <c r="B715" s="27" t="n">
        <v>40.63</v>
      </c>
      <c r="C715" s="27" t="n">
        <v>38.48</v>
      </c>
      <c r="D715" s="28" t="n">
        <f aca="false">B715-B714</f>
        <v>-0.229999999999997</v>
      </c>
      <c r="E715" s="28" t="n">
        <f aca="false">C715-C714</f>
        <v>-0.480000000000004</v>
      </c>
      <c r="F715" s="29" t="n">
        <f aca="false">Inputs!$B$5*B715+Inputs!$B$6*C715</f>
        <v>2139000</v>
      </c>
      <c r="G715" s="29" t="n">
        <f aca="false">Inputs!$B$5*D715</f>
        <v>-22999.9999999997</v>
      </c>
      <c r="H715" s="29" t="n">
        <f aca="false">Inputs!$B$6*E715</f>
        <v>24000.0000000002</v>
      </c>
      <c r="I715" s="29" t="n">
        <f aca="false">G715+H715</f>
        <v>1000.00000000051</v>
      </c>
      <c r="J715" s="29" t="n">
        <f aca="false">J714+I715</f>
        <v>780500.000000001</v>
      </c>
    </row>
    <row r="716" customFormat="false" ht="15" hidden="false" customHeight="false" outlineLevel="0" collapsed="false">
      <c r="A716" s="26" t="n">
        <v>38190</v>
      </c>
      <c r="B716" s="27" t="n">
        <v>41.51</v>
      </c>
      <c r="C716" s="27" t="n">
        <v>39.16</v>
      </c>
      <c r="D716" s="28" t="n">
        <f aca="false">B716-B715</f>
        <v>0.879999999999996</v>
      </c>
      <c r="E716" s="28" t="n">
        <f aca="false">C716-C715</f>
        <v>0.68</v>
      </c>
      <c r="F716" s="29" t="n">
        <f aca="false">Inputs!$B$5*B716+Inputs!$B$6*C716</f>
        <v>2193000</v>
      </c>
      <c r="G716" s="29" t="n">
        <f aca="false">Inputs!$B$5*D716</f>
        <v>87999.9999999996</v>
      </c>
      <c r="H716" s="29" t="n">
        <f aca="false">Inputs!$B$6*E716</f>
        <v>-34000</v>
      </c>
      <c r="I716" s="29" t="n">
        <f aca="false">G716+H716</f>
        <v>53999.9999999996</v>
      </c>
      <c r="J716" s="29" t="n">
        <f aca="false">J715+I716</f>
        <v>834500</v>
      </c>
    </row>
    <row r="717" customFormat="false" ht="15" hidden="false" customHeight="false" outlineLevel="0" collapsed="false">
      <c r="A717" s="26" t="n">
        <v>38191</v>
      </c>
      <c r="B717" s="27" t="n">
        <v>41.82</v>
      </c>
      <c r="C717" s="27" t="n">
        <v>39.59</v>
      </c>
      <c r="D717" s="28" t="n">
        <f aca="false">B717-B716</f>
        <v>0.310000000000002</v>
      </c>
      <c r="E717" s="28" t="n">
        <f aca="false">C717-C716</f>
        <v>0.430000000000007</v>
      </c>
      <c r="F717" s="29" t="n">
        <f aca="false">Inputs!$B$5*B717+Inputs!$B$6*C717</f>
        <v>2202500</v>
      </c>
      <c r="G717" s="29" t="n">
        <f aca="false">Inputs!$B$5*D717</f>
        <v>31000.0000000002</v>
      </c>
      <c r="H717" s="29" t="n">
        <f aca="false">Inputs!$B$6*E717</f>
        <v>-21500.0000000003</v>
      </c>
      <c r="I717" s="29" t="n">
        <f aca="false">G717+H717</f>
        <v>9499.99999999988</v>
      </c>
      <c r="J717" s="29" t="n">
        <f aca="false">J716+I717</f>
        <v>844000</v>
      </c>
    </row>
    <row r="718" customFormat="false" ht="15" hidden="false" customHeight="false" outlineLevel="0" collapsed="false">
      <c r="A718" s="26" t="n">
        <v>38194</v>
      </c>
      <c r="B718" s="27" t="n">
        <v>41.45</v>
      </c>
      <c r="C718" s="27" t="n">
        <v>39.75</v>
      </c>
      <c r="D718" s="28" t="n">
        <f aca="false">B718-B717</f>
        <v>-0.369999999999997</v>
      </c>
      <c r="E718" s="28" t="n">
        <f aca="false">C718-C717</f>
        <v>0.159999999999997</v>
      </c>
      <c r="F718" s="29" t="n">
        <f aca="false">Inputs!$B$5*B718+Inputs!$B$6*C718</f>
        <v>2157500</v>
      </c>
      <c r="G718" s="29" t="n">
        <f aca="false">Inputs!$B$5*D718</f>
        <v>-36999.9999999997</v>
      </c>
      <c r="H718" s="29" t="n">
        <f aca="false">Inputs!$B$6*E718</f>
        <v>-7999.99999999983</v>
      </c>
      <c r="I718" s="29" t="n">
        <f aca="false">G718+H718</f>
        <v>-44999.9999999996</v>
      </c>
      <c r="J718" s="29" t="n">
        <f aca="false">J717+I718</f>
        <v>799000.000000001</v>
      </c>
    </row>
    <row r="719" customFormat="false" ht="15" hidden="false" customHeight="false" outlineLevel="0" collapsed="false">
      <c r="A719" s="26" t="n">
        <v>38196</v>
      </c>
      <c r="B719" s="27" t="n">
        <v>42.81</v>
      </c>
      <c r="C719" s="27" t="n">
        <v>41.08</v>
      </c>
      <c r="D719" s="28" t="n">
        <f aca="false">B719-B718</f>
        <v>1.36</v>
      </c>
      <c r="E719" s="28" t="n">
        <f aca="false">C719-C718</f>
        <v>1.33</v>
      </c>
      <c r="F719" s="29" t="n">
        <f aca="false">Inputs!$B$5*B719+Inputs!$B$6*C719</f>
        <v>2227000</v>
      </c>
      <c r="G719" s="29" t="n">
        <f aca="false">Inputs!$B$5*D719</f>
        <v>136000</v>
      </c>
      <c r="H719" s="29" t="n">
        <f aca="false">Inputs!$B$6*E719</f>
        <v>-66499.9999999999</v>
      </c>
      <c r="I719" s="29" t="n">
        <f aca="false">G719+H719</f>
        <v>69500</v>
      </c>
      <c r="J719" s="29" t="n">
        <f aca="false">J718+I719</f>
        <v>868500.000000001</v>
      </c>
    </row>
    <row r="720" customFormat="false" ht="15" hidden="false" customHeight="false" outlineLevel="0" collapsed="false">
      <c r="A720" s="26" t="n">
        <v>38197</v>
      </c>
      <c r="B720" s="27" t="n">
        <v>42.69</v>
      </c>
      <c r="C720" s="27" t="n">
        <v>40.93</v>
      </c>
      <c r="D720" s="28" t="n">
        <f aca="false">B720-B719</f>
        <v>-0.120000000000005</v>
      </c>
      <c r="E720" s="28" t="n">
        <f aca="false">C720-C719</f>
        <v>-0.149999999999999</v>
      </c>
      <c r="F720" s="29" t="n">
        <f aca="false">Inputs!$B$5*B720+Inputs!$B$6*C720</f>
        <v>2222500</v>
      </c>
      <c r="G720" s="29" t="n">
        <f aca="false">Inputs!$B$5*D720</f>
        <v>-12000.0000000005</v>
      </c>
      <c r="H720" s="29" t="n">
        <f aca="false">Inputs!$B$6*E720</f>
        <v>7499.99999999993</v>
      </c>
      <c r="I720" s="29" t="n">
        <f aca="false">G720+H720</f>
        <v>-4500.00000000053</v>
      </c>
      <c r="J720" s="29" t="n">
        <f aca="false">J719+I720</f>
        <v>864000</v>
      </c>
    </row>
    <row r="721" customFormat="false" ht="15" hidden="false" customHeight="false" outlineLevel="0" collapsed="false">
      <c r="A721" s="26" t="n">
        <v>38198</v>
      </c>
      <c r="B721" s="27" t="n">
        <v>43.72</v>
      </c>
      <c r="C721" s="27" t="n">
        <v>41.47</v>
      </c>
      <c r="D721" s="28" t="n">
        <f aca="false">B721-B720</f>
        <v>1.03</v>
      </c>
      <c r="E721" s="28" t="n">
        <f aca="false">C721-C720</f>
        <v>0.539999999999999</v>
      </c>
      <c r="F721" s="29" t="n">
        <f aca="false">Inputs!$B$5*B721+Inputs!$B$6*C721</f>
        <v>2298500</v>
      </c>
      <c r="G721" s="29" t="n">
        <f aca="false">Inputs!$B$5*D721</f>
        <v>103000</v>
      </c>
      <c r="H721" s="29" t="n">
        <f aca="false">Inputs!$B$6*E721</f>
        <v>-27000</v>
      </c>
      <c r="I721" s="29" t="n">
        <f aca="false">G721+H721</f>
        <v>76000.0000000002</v>
      </c>
      <c r="J721" s="29" t="n">
        <f aca="false">J720+I721</f>
        <v>940000</v>
      </c>
    </row>
    <row r="722" customFormat="false" ht="15" hidden="false" customHeight="false" outlineLevel="0" collapsed="false">
      <c r="A722" s="26" t="n">
        <v>38202</v>
      </c>
      <c r="B722" s="27" t="n">
        <v>44.13</v>
      </c>
      <c r="C722" s="27" t="n">
        <v>41.82</v>
      </c>
      <c r="D722" s="28" t="n">
        <f aca="false">B722-B721</f>
        <v>0.410000000000004</v>
      </c>
      <c r="E722" s="28" t="n">
        <f aca="false">C722-C721</f>
        <v>0.350000000000001</v>
      </c>
      <c r="F722" s="29" t="n">
        <f aca="false">Inputs!$B$5*B722+Inputs!$B$6*C722</f>
        <v>2322000</v>
      </c>
      <c r="G722" s="29" t="n">
        <f aca="false">Inputs!$B$5*D722</f>
        <v>41000.0000000004</v>
      </c>
      <c r="H722" s="29" t="n">
        <f aca="false">Inputs!$B$6*E722</f>
        <v>-17500.0000000001</v>
      </c>
      <c r="I722" s="29" t="n">
        <f aca="false">G722+H722</f>
        <v>23500.0000000003</v>
      </c>
      <c r="J722" s="29" t="n">
        <f aca="false">J721+I722</f>
        <v>963500.000000001</v>
      </c>
    </row>
    <row r="723" customFormat="false" ht="15" hidden="false" customHeight="false" outlineLevel="0" collapsed="false">
      <c r="A723" s="26" t="n">
        <v>38204</v>
      </c>
      <c r="B723" s="27" t="n">
        <v>44.39</v>
      </c>
      <c r="C723" s="27" t="n">
        <v>42.49</v>
      </c>
      <c r="D723" s="28" t="n">
        <f aca="false">B723-B722</f>
        <v>0.259999999999998</v>
      </c>
      <c r="E723" s="28" t="n">
        <f aca="false">C723-C722</f>
        <v>0.670000000000002</v>
      </c>
      <c r="F723" s="29" t="n">
        <f aca="false">Inputs!$B$5*B723+Inputs!$B$6*C723</f>
        <v>2314500</v>
      </c>
      <c r="G723" s="29" t="n">
        <f aca="false">Inputs!$B$5*D723</f>
        <v>25999.9999999998</v>
      </c>
      <c r="H723" s="29" t="n">
        <f aca="false">Inputs!$B$6*E723</f>
        <v>-33500.0000000001</v>
      </c>
      <c r="I723" s="29" t="n">
        <f aca="false">G723+H723</f>
        <v>-7500.00000000029</v>
      </c>
      <c r="J723" s="29" t="n">
        <f aca="false">J722+I723</f>
        <v>956000</v>
      </c>
    </row>
    <row r="724" customFormat="false" ht="15" hidden="false" customHeight="false" outlineLevel="0" collapsed="false">
      <c r="A724" s="26" t="n">
        <v>38205</v>
      </c>
      <c r="B724" s="27" t="n">
        <v>43.95</v>
      </c>
      <c r="C724" s="27" t="n">
        <v>42.63</v>
      </c>
      <c r="D724" s="28" t="n">
        <f aca="false">B724-B723</f>
        <v>-0.439999999999998</v>
      </c>
      <c r="E724" s="28" t="n">
        <f aca="false">C724-C723</f>
        <v>0.140000000000001</v>
      </c>
      <c r="F724" s="29" t="n">
        <f aca="false">Inputs!$B$5*B724+Inputs!$B$6*C724</f>
        <v>2263500</v>
      </c>
      <c r="G724" s="29" t="n">
        <f aca="false">Inputs!$B$5*D724</f>
        <v>-43999.9999999998</v>
      </c>
      <c r="H724" s="29" t="n">
        <f aca="false">Inputs!$B$6*E724</f>
        <v>-7000.00000000003</v>
      </c>
      <c r="I724" s="29" t="n">
        <f aca="false">G724+H724</f>
        <v>-50999.9999999998</v>
      </c>
      <c r="J724" s="29" t="n">
        <f aca="false">J723+I724</f>
        <v>905000.000000001</v>
      </c>
    </row>
    <row r="725" customFormat="false" ht="15" hidden="false" customHeight="false" outlineLevel="0" collapsed="false">
      <c r="A725" s="26" t="n">
        <v>38208</v>
      </c>
      <c r="B725" s="27" t="n">
        <v>44.86</v>
      </c>
      <c r="C725" s="27" t="n">
        <v>43.21</v>
      </c>
      <c r="D725" s="28" t="n">
        <f aca="false">B725-B724</f>
        <v>0.909999999999997</v>
      </c>
      <c r="E725" s="28" t="n">
        <f aca="false">C725-C724</f>
        <v>0.579999999999998</v>
      </c>
      <c r="F725" s="29" t="n">
        <f aca="false">Inputs!$B$5*B725+Inputs!$B$6*C725</f>
        <v>2325500</v>
      </c>
      <c r="G725" s="29" t="n">
        <f aca="false">Inputs!$B$5*D725</f>
        <v>90999.9999999997</v>
      </c>
      <c r="H725" s="29" t="n">
        <f aca="false">Inputs!$B$6*E725</f>
        <v>-28999.9999999999</v>
      </c>
      <c r="I725" s="29" t="n">
        <f aca="false">G725+H725</f>
        <v>61999.9999999998</v>
      </c>
      <c r="J725" s="29" t="n">
        <f aca="false">J724+I725</f>
        <v>967000</v>
      </c>
    </row>
    <row r="726" customFormat="false" ht="15" hidden="false" customHeight="false" outlineLevel="0" collapsed="false">
      <c r="A726" s="26" t="n">
        <v>38209</v>
      </c>
      <c r="B726" s="27" t="n">
        <v>44.51</v>
      </c>
      <c r="C726" s="27" t="n">
        <v>42.5</v>
      </c>
      <c r="D726" s="28" t="n">
        <f aca="false">B726-B725</f>
        <v>-0.350000000000001</v>
      </c>
      <c r="E726" s="28" t="n">
        <f aca="false">C726-C725</f>
        <v>-0.710000000000001</v>
      </c>
      <c r="F726" s="29" t="n">
        <f aca="false">Inputs!$B$5*B726+Inputs!$B$6*C726</f>
        <v>2326000</v>
      </c>
      <c r="G726" s="29" t="n">
        <f aca="false">Inputs!$B$5*D726</f>
        <v>-35000.0000000001</v>
      </c>
      <c r="H726" s="29" t="n">
        <f aca="false">Inputs!$B$6*E726</f>
        <v>35500</v>
      </c>
      <c r="I726" s="29" t="n">
        <f aca="false">G726+H726</f>
        <v>499.999999999898</v>
      </c>
      <c r="J726" s="29" t="n">
        <f aca="false">J725+I726</f>
        <v>967500</v>
      </c>
    </row>
    <row r="727" customFormat="false" ht="15" hidden="false" customHeight="false" outlineLevel="0" collapsed="false">
      <c r="A727" s="26" t="n">
        <v>38210</v>
      </c>
      <c r="B727" s="27" t="n">
        <v>44.72</v>
      </c>
      <c r="C727" s="27" t="n">
        <v>42.45</v>
      </c>
      <c r="D727" s="28" t="n">
        <f aca="false">B727-B726</f>
        <v>0.210000000000001</v>
      </c>
      <c r="E727" s="28" t="n">
        <f aca="false">C727-C726</f>
        <v>-0.0499999999999972</v>
      </c>
      <c r="F727" s="29" t="n">
        <f aca="false">Inputs!$B$5*B727+Inputs!$B$6*C727</f>
        <v>2349500</v>
      </c>
      <c r="G727" s="29" t="n">
        <f aca="false">Inputs!$B$5*D727</f>
        <v>21000.0000000001</v>
      </c>
      <c r="H727" s="29" t="n">
        <f aca="false">Inputs!$B$6*E727</f>
        <v>2499.99999999986</v>
      </c>
      <c r="I727" s="29" t="n">
        <f aca="false">G727+H727</f>
        <v>23499.9999999999</v>
      </c>
      <c r="J727" s="29" t="n">
        <f aca="false">J726+I727</f>
        <v>991000</v>
      </c>
    </row>
    <row r="728" customFormat="false" ht="15" hidden="false" customHeight="false" outlineLevel="0" collapsed="false">
      <c r="A728" s="26" t="n">
        <v>38212</v>
      </c>
      <c r="B728" s="27" t="n">
        <v>46.61</v>
      </c>
      <c r="C728" s="27" t="n">
        <v>44.13</v>
      </c>
      <c r="D728" s="28" t="n">
        <f aca="false">B728-B727</f>
        <v>1.89</v>
      </c>
      <c r="E728" s="28" t="n">
        <f aca="false">C728-C727</f>
        <v>1.68</v>
      </c>
      <c r="F728" s="29" t="n">
        <f aca="false">Inputs!$B$5*B728+Inputs!$B$6*C728</f>
        <v>2454500</v>
      </c>
      <c r="G728" s="29" t="n">
        <f aca="false">Inputs!$B$5*D728</f>
        <v>189000</v>
      </c>
      <c r="H728" s="29" t="n">
        <f aca="false">Inputs!$B$6*E728</f>
        <v>-84000</v>
      </c>
      <c r="I728" s="29" t="n">
        <f aca="false">G728+H728</f>
        <v>105000</v>
      </c>
      <c r="J728" s="29" t="n">
        <f aca="false">J727+I728</f>
        <v>1096000</v>
      </c>
    </row>
    <row r="729" customFormat="false" ht="15" hidden="false" customHeight="false" outlineLevel="0" collapsed="false">
      <c r="A729" s="26" t="n">
        <v>38215</v>
      </c>
      <c r="B729" s="27" t="n">
        <v>46.02</v>
      </c>
      <c r="C729" s="27" t="n">
        <v>44.35</v>
      </c>
      <c r="D729" s="28" t="n">
        <f aca="false">B729-B728</f>
        <v>-0.589999999999996</v>
      </c>
      <c r="E729" s="28" t="n">
        <f aca="false">C729-C728</f>
        <v>0.219999999999999</v>
      </c>
      <c r="F729" s="29" t="n">
        <f aca="false">Inputs!$B$5*B729+Inputs!$B$6*C729</f>
        <v>2384500</v>
      </c>
      <c r="G729" s="29" t="n">
        <f aca="false">Inputs!$B$5*D729</f>
        <v>-58999.9999999996</v>
      </c>
      <c r="H729" s="29" t="n">
        <f aca="false">Inputs!$B$6*E729</f>
        <v>-10999.9999999999</v>
      </c>
      <c r="I729" s="29" t="n">
        <f aca="false">G729+H729</f>
        <v>-69999.9999999996</v>
      </c>
      <c r="J729" s="29" t="n">
        <f aca="false">J728+I729</f>
        <v>1026000</v>
      </c>
    </row>
    <row r="730" customFormat="false" ht="15" hidden="false" customHeight="false" outlineLevel="0" collapsed="false">
      <c r="A730" s="26" t="n">
        <v>38216</v>
      </c>
      <c r="B730" s="27" t="n">
        <v>46.75</v>
      </c>
      <c r="C730" s="27" t="n">
        <v>44.05</v>
      </c>
      <c r="D730" s="28" t="n">
        <f aca="false">B730-B729</f>
        <v>0.729999999999997</v>
      </c>
      <c r="E730" s="28" t="n">
        <f aca="false">C730-C729</f>
        <v>-0.300000000000004</v>
      </c>
      <c r="F730" s="29" t="n">
        <f aca="false">Inputs!$B$5*B730+Inputs!$B$6*C730</f>
        <v>2472500</v>
      </c>
      <c r="G730" s="29" t="n">
        <f aca="false">Inputs!$B$5*D730</f>
        <v>72999.9999999997</v>
      </c>
      <c r="H730" s="29" t="n">
        <f aca="false">Inputs!$B$6*E730</f>
        <v>15000.0000000002</v>
      </c>
      <c r="I730" s="29" t="n">
        <f aca="false">G730+H730</f>
        <v>87999.9999999999</v>
      </c>
      <c r="J730" s="29" t="n">
        <f aca="false">J729+I730</f>
        <v>1114000</v>
      </c>
    </row>
    <row r="731" customFormat="false" ht="15" hidden="false" customHeight="false" outlineLevel="0" collapsed="false">
      <c r="A731" s="26" t="n">
        <v>38217</v>
      </c>
      <c r="B731" s="27" t="n">
        <v>47.36</v>
      </c>
      <c r="C731" s="27" t="n">
        <v>44.12</v>
      </c>
      <c r="D731" s="28" t="n">
        <f aca="false">B731-B730</f>
        <v>0.609999999999999</v>
      </c>
      <c r="E731" s="28" t="n">
        <f aca="false">C731-C730</f>
        <v>0.0700000000000003</v>
      </c>
      <c r="F731" s="29" t="n">
        <f aca="false">Inputs!$B$5*B731+Inputs!$B$6*C731</f>
        <v>2530000</v>
      </c>
      <c r="G731" s="29" t="n">
        <f aca="false">Inputs!$B$5*D731</f>
        <v>60999.9999999999</v>
      </c>
      <c r="H731" s="29" t="n">
        <f aca="false">Inputs!$B$6*E731</f>
        <v>-3500.00000000001</v>
      </c>
      <c r="I731" s="29" t="n">
        <f aca="false">G731+H731</f>
        <v>57499.9999999999</v>
      </c>
      <c r="J731" s="29" t="n">
        <f aca="false">J730+I731</f>
        <v>1171500</v>
      </c>
    </row>
    <row r="732" customFormat="false" ht="15" hidden="false" customHeight="false" outlineLevel="0" collapsed="false">
      <c r="A732" s="26" t="n">
        <v>38218</v>
      </c>
      <c r="B732" s="27" t="n">
        <v>48.66</v>
      </c>
      <c r="C732" s="27" t="n">
        <v>44.84</v>
      </c>
      <c r="D732" s="28" t="n">
        <f aca="false">B732-B731</f>
        <v>1.3</v>
      </c>
      <c r="E732" s="28" t="n">
        <f aca="false">C732-C731</f>
        <v>0.720000000000006</v>
      </c>
      <c r="F732" s="29" t="n">
        <f aca="false">Inputs!$B$5*B732+Inputs!$B$6*C732</f>
        <v>2624000</v>
      </c>
      <c r="G732" s="29" t="n">
        <f aca="false">Inputs!$B$5*D732</f>
        <v>130000</v>
      </c>
      <c r="H732" s="29" t="n">
        <f aca="false">Inputs!$B$6*E732</f>
        <v>-36000.0000000003</v>
      </c>
      <c r="I732" s="29" t="n">
        <f aca="false">G732+H732</f>
        <v>93999.9999999994</v>
      </c>
      <c r="J732" s="29" t="n">
        <f aca="false">J731+I732</f>
        <v>1265500</v>
      </c>
    </row>
    <row r="733" customFormat="false" ht="15" hidden="false" customHeight="false" outlineLevel="0" collapsed="false">
      <c r="A733" s="26" t="n">
        <v>38219</v>
      </c>
      <c r="B733" s="27" t="n">
        <v>47.6</v>
      </c>
      <c r="C733" s="27" t="n">
        <v>45.46</v>
      </c>
      <c r="D733" s="28" t="n">
        <f aca="false">B733-B732</f>
        <v>-1.06</v>
      </c>
      <c r="E733" s="28" t="n">
        <f aca="false">C733-C732</f>
        <v>0.619999999999997</v>
      </c>
      <c r="F733" s="29" t="n">
        <f aca="false">Inputs!$B$5*B733+Inputs!$B$6*C733</f>
        <v>2487000</v>
      </c>
      <c r="G733" s="29" t="n">
        <f aca="false">Inputs!$B$5*D733</f>
        <v>-106000</v>
      </c>
      <c r="H733" s="29" t="n">
        <f aca="false">Inputs!$B$6*E733</f>
        <v>-30999.9999999999</v>
      </c>
      <c r="I733" s="29" t="n">
        <f aca="false">G733+H733</f>
        <v>-136999.999999999</v>
      </c>
      <c r="J733" s="29" t="n">
        <f aca="false">J732+I733</f>
        <v>1128500</v>
      </c>
    </row>
    <row r="734" customFormat="false" ht="15" hidden="false" customHeight="false" outlineLevel="0" collapsed="false">
      <c r="A734" s="26" t="n">
        <v>38222</v>
      </c>
      <c r="B734" s="27" t="n">
        <v>46</v>
      </c>
      <c r="C734" s="27" t="n">
        <v>44.39</v>
      </c>
      <c r="D734" s="28" t="n">
        <f aca="false">B734-B733</f>
        <v>-1.6</v>
      </c>
      <c r="E734" s="28" t="n">
        <f aca="false">C734-C733</f>
        <v>-1.07</v>
      </c>
      <c r="F734" s="29" t="n">
        <f aca="false">Inputs!$B$5*B734+Inputs!$B$6*C734</f>
        <v>2380500</v>
      </c>
      <c r="G734" s="29" t="n">
        <f aca="false">Inputs!$B$5*D734</f>
        <v>-160000</v>
      </c>
      <c r="H734" s="29" t="n">
        <f aca="false">Inputs!$B$6*E734</f>
        <v>53500</v>
      </c>
      <c r="I734" s="29" t="n">
        <f aca="false">G734+H734</f>
        <v>-106500</v>
      </c>
      <c r="J734" s="29" t="n">
        <f aca="false">J733+I734</f>
        <v>1022000</v>
      </c>
    </row>
    <row r="735" customFormat="false" ht="15" hidden="false" customHeight="false" outlineLevel="0" collapsed="false">
      <c r="A735" s="26" t="n">
        <v>38223</v>
      </c>
      <c r="B735" s="27" t="n">
        <v>45.68</v>
      </c>
      <c r="C735" s="27" t="n">
        <v>42.99</v>
      </c>
      <c r="D735" s="28" t="n">
        <f aca="false">B735-B734</f>
        <v>-0.32</v>
      </c>
      <c r="E735" s="28" t="n">
        <f aca="false">C735-C734</f>
        <v>-1.4</v>
      </c>
      <c r="F735" s="29" t="n">
        <f aca="false">Inputs!$B$5*B735+Inputs!$B$6*C735</f>
        <v>2418500</v>
      </c>
      <c r="G735" s="29" t="n">
        <f aca="false">Inputs!$B$5*D735</f>
        <v>-32000</v>
      </c>
      <c r="H735" s="29" t="n">
        <f aca="false">Inputs!$B$6*E735</f>
        <v>69999.9999999999</v>
      </c>
      <c r="I735" s="29" t="n">
        <f aca="false">G735+H735</f>
        <v>37999.9999999999</v>
      </c>
      <c r="J735" s="29" t="n">
        <f aca="false">J734+I735</f>
        <v>1060000</v>
      </c>
    </row>
    <row r="736" customFormat="false" ht="15" hidden="false" customHeight="false" outlineLevel="0" collapsed="false">
      <c r="A736" s="26" t="n">
        <v>38224</v>
      </c>
      <c r="B736" s="27" t="n">
        <v>43.83</v>
      </c>
      <c r="C736" s="27" t="n">
        <v>42.39</v>
      </c>
      <c r="D736" s="28" t="n">
        <f aca="false">B736-B735</f>
        <v>-1.85</v>
      </c>
      <c r="E736" s="28" t="n">
        <f aca="false">C736-C735</f>
        <v>-0.600000000000001</v>
      </c>
      <c r="F736" s="29" t="n">
        <f aca="false">Inputs!$B$5*B736+Inputs!$B$6*C736</f>
        <v>2263500</v>
      </c>
      <c r="G736" s="29" t="n">
        <f aca="false">Inputs!$B$5*D736</f>
        <v>-185000</v>
      </c>
      <c r="H736" s="29" t="n">
        <f aca="false">Inputs!$B$6*E736</f>
        <v>30000.0000000001</v>
      </c>
      <c r="I736" s="29" t="n">
        <f aca="false">G736+H736</f>
        <v>-155000</v>
      </c>
      <c r="J736" s="29" t="n">
        <f aca="false">J735+I736</f>
        <v>905000.000000001</v>
      </c>
    </row>
    <row r="737" customFormat="false" ht="15" hidden="false" customHeight="false" outlineLevel="0" collapsed="false">
      <c r="A737" s="26" t="n">
        <v>38225</v>
      </c>
      <c r="B737" s="27" t="n">
        <v>43.06</v>
      </c>
      <c r="C737" s="27" t="n">
        <v>40.65</v>
      </c>
      <c r="D737" s="28" t="n">
        <f aca="false">B737-B736</f>
        <v>-0.769999999999996</v>
      </c>
      <c r="E737" s="28" t="n">
        <f aca="false">C737-C736</f>
        <v>-1.74</v>
      </c>
      <c r="F737" s="29" t="n">
        <f aca="false">Inputs!$B$5*B737+Inputs!$B$6*C737</f>
        <v>2273500</v>
      </c>
      <c r="G737" s="29" t="n">
        <f aca="false">Inputs!$B$5*D737</f>
        <v>-76999.9999999996</v>
      </c>
      <c r="H737" s="29" t="n">
        <f aca="false">Inputs!$B$6*E737</f>
        <v>87000.0000000001</v>
      </c>
      <c r="I737" s="29" t="n">
        <f aca="false">G737+H737</f>
        <v>10000.0000000005</v>
      </c>
      <c r="J737" s="29" t="n">
        <f aca="false">J736+I737</f>
        <v>915000.000000001</v>
      </c>
    </row>
    <row r="738" customFormat="false" ht="15" hidden="false" customHeight="false" outlineLevel="0" collapsed="false">
      <c r="A738" s="26" t="n">
        <v>38230</v>
      </c>
      <c r="B738" s="27" t="n">
        <v>42.23</v>
      </c>
      <c r="C738" s="27" t="n">
        <v>39.8</v>
      </c>
      <c r="D738" s="28" t="n">
        <f aca="false">B738-B737</f>
        <v>-0.830000000000005</v>
      </c>
      <c r="E738" s="28" t="n">
        <f aca="false">C738-C737</f>
        <v>-0.850000000000001</v>
      </c>
      <c r="F738" s="29" t="n">
        <f aca="false">Inputs!$B$5*B738+Inputs!$B$6*C738</f>
        <v>2233000</v>
      </c>
      <c r="G738" s="29" t="n">
        <f aca="false">Inputs!$B$5*D738</f>
        <v>-83000.0000000005</v>
      </c>
      <c r="H738" s="29" t="n">
        <f aca="false">Inputs!$B$6*E738</f>
        <v>42500.0000000001</v>
      </c>
      <c r="I738" s="29" t="n">
        <f aca="false">G738+H738</f>
        <v>-40500.0000000005</v>
      </c>
      <c r="J738" s="29" t="n">
        <f aca="false">J737+I738</f>
        <v>874500.000000001</v>
      </c>
    </row>
    <row r="739" customFormat="false" ht="15" hidden="false" customHeight="false" outlineLevel="0" collapsed="false">
      <c r="A739" s="26" t="n">
        <v>38232</v>
      </c>
      <c r="B739" s="27" t="n">
        <v>44.04</v>
      </c>
      <c r="C739" s="27" t="n">
        <v>42.39</v>
      </c>
      <c r="D739" s="28" t="n">
        <f aca="false">B739-B738</f>
        <v>1.81</v>
      </c>
      <c r="E739" s="28" t="n">
        <f aca="false">C739-C738</f>
        <v>2.59</v>
      </c>
      <c r="F739" s="29" t="n">
        <f aca="false">Inputs!$B$5*B739+Inputs!$B$6*C739</f>
        <v>2284500</v>
      </c>
      <c r="G739" s="29" t="n">
        <f aca="false">Inputs!$B$5*D739</f>
        <v>181000</v>
      </c>
      <c r="H739" s="29" t="n">
        <f aca="false">Inputs!$B$6*E739</f>
        <v>-129500</v>
      </c>
      <c r="I739" s="29" t="n">
        <f aca="false">G739+H739</f>
        <v>51500.0000000001</v>
      </c>
      <c r="J739" s="29" t="n">
        <f aca="false">J738+I739</f>
        <v>926000.000000001</v>
      </c>
    </row>
    <row r="740" customFormat="false" ht="15" hidden="false" customHeight="false" outlineLevel="0" collapsed="false">
      <c r="A740" s="26" t="n">
        <v>38237</v>
      </c>
      <c r="B740" s="27" t="n">
        <v>43.18</v>
      </c>
      <c r="C740" s="27" t="n">
        <v>40.19</v>
      </c>
      <c r="D740" s="28" t="n">
        <f aca="false">B740-B739</f>
        <v>-0.859999999999999</v>
      </c>
      <c r="E740" s="28" t="n">
        <f aca="false">C740-C739</f>
        <v>-2.2</v>
      </c>
      <c r="F740" s="29" t="n">
        <f aca="false">Inputs!$B$5*B740+Inputs!$B$6*C740</f>
        <v>2308500</v>
      </c>
      <c r="G740" s="29" t="n">
        <f aca="false">Inputs!$B$5*D740</f>
        <v>-85999.9999999999</v>
      </c>
      <c r="H740" s="29" t="n">
        <f aca="false">Inputs!$B$6*E740</f>
        <v>110000</v>
      </c>
      <c r="I740" s="29" t="n">
        <f aca="false">G740+H740</f>
        <v>24000.0000000002</v>
      </c>
      <c r="J740" s="29" t="n">
        <f aca="false">J739+I740</f>
        <v>950000.000000001</v>
      </c>
    </row>
    <row r="741" customFormat="false" ht="15" hidden="false" customHeight="false" outlineLevel="0" collapsed="false">
      <c r="A741" s="26" t="n">
        <v>38239</v>
      </c>
      <c r="B741" s="27" t="n">
        <v>44.53</v>
      </c>
      <c r="C741" s="27" t="n">
        <v>41.45</v>
      </c>
      <c r="D741" s="28" t="n">
        <f aca="false">B741-B740</f>
        <v>1.35</v>
      </c>
      <c r="E741" s="28" t="n">
        <f aca="false">C741-C740</f>
        <v>1.26000000000001</v>
      </c>
      <c r="F741" s="29" t="n">
        <f aca="false">Inputs!$B$5*B741+Inputs!$B$6*C741</f>
        <v>2380500</v>
      </c>
      <c r="G741" s="29" t="n">
        <f aca="false">Inputs!$B$5*D741</f>
        <v>135000</v>
      </c>
      <c r="H741" s="29" t="n">
        <f aca="false">Inputs!$B$6*E741</f>
        <v>-63000.0000000003</v>
      </c>
      <c r="I741" s="29" t="n">
        <f aca="false">G741+H741</f>
        <v>71999.9999999999</v>
      </c>
      <c r="J741" s="29" t="n">
        <f aca="false">J740+I741</f>
        <v>1022000</v>
      </c>
    </row>
    <row r="742" customFormat="false" ht="15" hidden="false" customHeight="false" outlineLevel="0" collapsed="false">
      <c r="A742" s="26" t="n">
        <v>38243</v>
      </c>
      <c r="B742" s="27" t="n">
        <v>43.86</v>
      </c>
      <c r="C742" s="27" t="n">
        <v>40.63</v>
      </c>
      <c r="D742" s="28" t="n">
        <f aca="false">B742-B741</f>
        <v>-0.670000000000002</v>
      </c>
      <c r="E742" s="28" t="n">
        <f aca="false">C742-C741</f>
        <v>-0.82</v>
      </c>
      <c r="F742" s="29" t="n">
        <f aca="false">Inputs!$B$5*B742+Inputs!$B$6*C742</f>
        <v>2354500</v>
      </c>
      <c r="G742" s="29" t="n">
        <f aca="false">Inputs!$B$5*D742</f>
        <v>-67000.0000000002</v>
      </c>
      <c r="H742" s="29" t="n">
        <f aca="false">Inputs!$B$6*E742</f>
        <v>41000</v>
      </c>
      <c r="I742" s="29" t="n">
        <f aca="false">G742+H742</f>
        <v>-26000.0000000002</v>
      </c>
      <c r="J742" s="29" t="n">
        <f aca="false">J741+I742</f>
        <v>996000.000000001</v>
      </c>
    </row>
    <row r="743" customFormat="false" ht="15" hidden="false" customHeight="false" outlineLevel="0" collapsed="false">
      <c r="A743" s="26" t="n">
        <v>38244</v>
      </c>
      <c r="B743" s="27" t="n">
        <v>44.62</v>
      </c>
      <c r="C743" s="27" t="n">
        <v>41.34</v>
      </c>
      <c r="D743" s="28" t="n">
        <f aca="false">B743-B742</f>
        <v>0.759999999999998</v>
      </c>
      <c r="E743" s="28" t="n">
        <f aca="false">C743-C742</f>
        <v>0.710000000000001</v>
      </c>
      <c r="F743" s="29" t="n">
        <f aca="false">Inputs!$B$5*B743+Inputs!$B$6*C743</f>
        <v>2395000</v>
      </c>
      <c r="G743" s="29" t="n">
        <f aca="false">Inputs!$B$5*D743</f>
        <v>75999.9999999998</v>
      </c>
      <c r="H743" s="29" t="n">
        <f aca="false">Inputs!$B$6*E743</f>
        <v>-35500</v>
      </c>
      <c r="I743" s="29" t="n">
        <f aca="false">G743+H743</f>
        <v>40499.9999999998</v>
      </c>
      <c r="J743" s="29" t="n">
        <f aca="false">J742+I743</f>
        <v>1036500</v>
      </c>
    </row>
    <row r="744" customFormat="false" ht="15" hidden="false" customHeight="false" outlineLevel="0" collapsed="false">
      <c r="A744" s="26" t="n">
        <v>38246</v>
      </c>
      <c r="B744" s="27" t="n">
        <v>44.03</v>
      </c>
      <c r="C744" s="27" t="n">
        <v>40.68</v>
      </c>
      <c r="D744" s="28" t="n">
        <f aca="false">B744-B743</f>
        <v>-0.589999999999996</v>
      </c>
      <c r="E744" s="28" t="n">
        <f aca="false">C744-C743</f>
        <v>-0.660000000000004</v>
      </c>
      <c r="F744" s="29" t="n">
        <f aca="false">Inputs!$B$5*B744+Inputs!$B$6*C744</f>
        <v>2369000</v>
      </c>
      <c r="G744" s="29" t="n">
        <f aca="false">Inputs!$B$5*D744</f>
        <v>-58999.9999999996</v>
      </c>
      <c r="H744" s="29" t="n">
        <f aca="false">Inputs!$B$6*E744</f>
        <v>33000.0000000002</v>
      </c>
      <c r="I744" s="29" t="n">
        <f aca="false">G744+H744</f>
        <v>-25999.9999999994</v>
      </c>
      <c r="J744" s="29" t="n">
        <f aca="false">J743+I744</f>
        <v>1010500</v>
      </c>
    </row>
    <row r="745" customFormat="false" ht="15" hidden="false" customHeight="false" outlineLevel="0" collapsed="false">
      <c r="A745" s="26" t="n">
        <v>38250</v>
      </c>
      <c r="B745" s="27" t="n">
        <v>46.33</v>
      </c>
      <c r="C745" s="27" t="n">
        <v>43.6</v>
      </c>
      <c r="D745" s="28" t="n">
        <f aca="false">B745-B744</f>
        <v>2.3</v>
      </c>
      <c r="E745" s="28" t="n">
        <f aca="false">C745-C744</f>
        <v>2.92</v>
      </c>
      <c r="F745" s="29" t="n">
        <f aca="false">Inputs!$B$5*B745+Inputs!$B$6*C745</f>
        <v>2453000</v>
      </c>
      <c r="G745" s="29" t="n">
        <f aca="false">Inputs!$B$5*D745</f>
        <v>230000</v>
      </c>
      <c r="H745" s="29" t="n">
        <f aca="false">Inputs!$B$6*E745</f>
        <v>-146000</v>
      </c>
      <c r="I745" s="29" t="n">
        <f aca="false">G745+H745</f>
        <v>83999.9999999996</v>
      </c>
      <c r="J745" s="29" t="n">
        <f aca="false">J744+I745</f>
        <v>1094500</v>
      </c>
    </row>
    <row r="746" customFormat="false" ht="15" hidden="false" customHeight="false" outlineLevel="0" collapsed="false">
      <c r="A746" s="26" t="n">
        <v>38252</v>
      </c>
      <c r="B746" s="27" t="n">
        <v>48.41</v>
      </c>
      <c r="C746" s="27" t="n">
        <v>45.66</v>
      </c>
      <c r="D746" s="28" t="n">
        <f aca="false">B746-B745</f>
        <v>2.08</v>
      </c>
      <c r="E746" s="28" t="n">
        <f aca="false">C746-C745</f>
        <v>2.06</v>
      </c>
      <c r="F746" s="29" t="n">
        <f aca="false">Inputs!$B$5*B746+Inputs!$B$6*C746</f>
        <v>2558000</v>
      </c>
      <c r="G746" s="29" t="n">
        <f aca="false">Inputs!$B$5*D746</f>
        <v>208000</v>
      </c>
      <c r="H746" s="29" t="n">
        <f aca="false">Inputs!$B$6*E746</f>
        <v>-103000</v>
      </c>
      <c r="I746" s="29" t="n">
        <f aca="false">G746+H746</f>
        <v>105000</v>
      </c>
      <c r="J746" s="29" t="n">
        <f aca="false">J745+I746</f>
        <v>1199500</v>
      </c>
    </row>
    <row r="747" customFormat="false" ht="15" hidden="false" customHeight="false" outlineLevel="0" collapsed="false">
      <c r="A747" s="26" t="n">
        <v>38253</v>
      </c>
      <c r="B747" s="27" t="n">
        <v>48.37</v>
      </c>
      <c r="C747" s="27" t="n">
        <v>46.53</v>
      </c>
      <c r="D747" s="28" t="n">
        <f aca="false">B747-B746</f>
        <v>-0.0399999999999992</v>
      </c>
      <c r="E747" s="28" t="n">
        <f aca="false">C747-C746</f>
        <v>0.870000000000005</v>
      </c>
      <c r="F747" s="29" t="n">
        <f aca="false">Inputs!$B$5*B747+Inputs!$B$6*C747</f>
        <v>2510500</v>
      </c>
      <c r="G747" s="29" t="n">
        <f aca="false">Inputs!$B$5*D747</f>
        <v>-3999.99999999991</v>
      </c>
      <c r="H747" s="29" t="n">
        <f aca="false">Inputs!$B$6*E747</f>
        <v>-43500.0000000002</v>
      </c>
      <c r="I747" s="29" t="n">
        <f aca="false">G747+H747</f>
        <v>-47500.0000000001</v>
      </c>
      <c r="J747" s="29" t="n">
        <f aca="false">J746+I747</f>
        <v>1152000</v>
      </c>
    </row>
    <row r="748" customFormat="false" ht="15" hidden="false" customHeight="false" outlineLevel="0" collapsed="false">
      <c r="A748" s="26" t="n">
        <v>38254</v>
      </c>
      <c r="B748" s="27" t="n">
        <v>48.86</v>
      </c>
      <c r="C748" s="27" t="n">
        <v>46.13</v>
      </c>
      <c r="D748" s="28" t="n">
        <f aca="false">B748-B747</f>
        <v>0.490000000000002</v>
      </c>
      <c r="E748" s="28" t="n">
        <f aca="false">C748-C747</f>
        <v>-0.399999999999999</v>
      </c>
      <c r="F748" s="29" t="n">
        <f aca="false">Inputs!$B$5*B748+Inputs!$B$6*C748</f>
        <v>2579500</v>
      </c>
      <c r="G748" s="29" t="n">
        <f aca="false">Inputs!$B$5*D748</f>
        <v>49000.0000000002</v>
      </c>
      <c r="H748" s="29" t="n">
        <f aca="false">Inputs!$B$6*E748</f>
        <v>19999.9999999999</v>
      </c>
      <c r="I748" s="29" t="n">
        <f aca="false">G748+H748</f>
        <v>69000.0000000001</v>
      </c>
      <c r="J748" s="29" t="n">
        <f aca="false">J747+I748</f>
        <v>1221000</v>
      </c>
    </row>
    <row r="749" customFormat="false" ht="15" hidden="false" customHeight="false" outlineLevel="0" collapsed="false">
      <c r="A749" s="26" t="n">
        <v>38257</v>
      </c>
      <c r="B749" s="27" t="n">
        <v>49.56</v>
      </c>
      <c r="C749" s="27" t="n">
        <v>46.87</v>
      </c>
      <c r="D749" s="28" t="n">
        <f aca="false">B749-B748</f>
        <v>0.700000000000003</v>
      </c>
      <c r="E749" s="28" t="n">
        <f aca="false">C749-C748</f>
        <v>0.739999999999995</v>
      </c>
      <c r="F749" s="29" t="n">
        <f aca="false">Inputs!$B$5*B749+Inputs!$B$6*C749</f>
        <v>2612500</v>
      </c>
      <c r="G749" s="29" t="n">
        <f aca="false">Inputs!$B$5*D749</f>
        <v>70000.0000000003</v>
      </c>
      <c r="H749" s="29" t="n">
        <f aca="false">Inputs!$B$6*E749</f>
        <v>-36999.9999999997</v>
      </c>
      <c r="I749" s="29" t="n">
        <f aca="false">G749+H749</f>
        <v>33000.0000000005</v>
      </c>
      <c r="J749" s="29" t="n">
        <f aca="false">J748+I749</f>
        <v>1254000</v>
      </c>
    </row>
    <row r="750" customFormat="false" ht="15" hidden="false" customHeight="false" outlineLevel="0" collapsed="false">
      <c r="A750" s="26" t="n">
        <v>38258</v>
      </c>
      <c r="B750" s="27" t="n">
        <v>49.76</v>
      </c>
      <c r="C750" s="27" t="n">
        <v>47.52</v>
      </c>
      <c r="D750" s="28" t="n">
        <f aca="false">B750-B749</f>
        <v>0.199999999999996</v>
      </c>
      <c r="E750" s="28" t="n">
        <f aca="false">C750-C749</f>
        <v>0.650000000000006</v>
      </c>
      <c r="F750" s="29" t="n">
        <f aca="false">Inputs!$B$5*B750+Inputs!$B$6*C750</f>
        <v>2600000</v>
      </c>
      <c r="G750" s="29" t="n">
        <f aca="false">Inputs!$B$5*D750</f>
        <v>19999.9999999996</v>
      </c>
      <c r="H750" s="29" t="n">
        <f aca="false">Inputs!$B$6*E750</f>
        <v>-32500.0000000003</v>
      </c>
      <c r="I750" s="29" t="n">
        <f aca="false">G750+H750</f>
        <v>-12500.0000000007</v>
      </c>
      <c r="J750" s="29" t="n">
        <f aca="false">J749+I750</f>
        <v>1241500</v>
      </c>
    </row>
    <row r="751" customFormat="false" ht="15" hidden="false" customHeight="false" outlineLevel="0" collapsed="false">
      <c r="A751" s="26" t="n">
        <v>38259</v>
      </c>
      <c r="B751" s="27" t="n">
        <v>49.53</v>
      </c>
      <c r="C751" s="27" t="n">
        <v>46.54</v>
      </c>
      <c r="D751" s="28" t="n">
        <f aca="false">B751-B750</f>
        <v>-0.229999999999997</v>
      </c>
      <c r="E751" s="28" t="n">
        <f aca="false">C751-C750</f>
        <v>-0.980000000000004</v>
      </c>
      <c r="F751" s="29" t="n">
        <f aca="false">Inputs!$B$5*B751+Inputs!$B$6*C751</f>
        <v>2626000</v>
      </c>
      <c r="G751" s="29" t="n">
        <f aca="false">Inputs!$B$5*D751</f>
        <v>-22999.9999999997</v>
      </c>
      <c r="H751" s="29" t="n">
        <f aca="false">Inputs!$B$6*E751</f>
        <v>49000.0000000002</v>
      </c>
      <c r="I751" s="29" t="n">
        <f aca="false">G751+H751</f>
        <v>26000.0000000005</v>
      </c>
      <c r="J751" s="29" t="n">
        <f aca="false">J750+I751</f>
        <v>1267500</v>
      </c>
    </row>
    <row r="752" customFormat="false" ht="15" hidden="false" customHeight="false" outlineLevel="0" collapsed="false">
      <c r="A752" s="26" t="n">
        <v>38260</v>
      </c>
      <c r="B752" s="27" t="n">
        <v>49.56</v>
      </c>
      <c r="C752" s="27" t="n">
        <v>47.76</v>
      </c>
      <c r="D752" s="28" t="n">
        <f aca="false">B752-B751</f>
        <v>0.0300000000000011</v>
      </c>
      <c r="E752" s="28" t="n">
        <f aca="false">C752-C751</f>
        <v>1.22</v>
      </c>
      <c r="F752" s="29" t="n">
        <f aca="false">Inputs!$B$5*B752+Inputs!$B$6*C752</f>
        <v>2568000</v>
      </c>
      <c r="G752" s="29" t="n">
        <f aca="false">Inputs!$B$5*D752</f>
        <v>3000.00000000011</v>
      </c>
      <c r="H752" s="29" t="n">
        <f aca="false">Inputs!$B$6*E752</f>
        <v>-60999.9999999999</v>
      </c>
      <c r="I752" s="29" t="n">
        <f aca="false">G752+H752</f>
        <v>-57999.9999999998</v>
      </c>
      <c r="J752" s="29" t="n">
        <f aca="false">J751+I752</f>
        <v>1209500</v>
      </c>
    </row>
    <row r="753" customFormat="false" ht="15" hidden="false" customHeight="false" outlineLevel="0" collapsed="false">
      <c r="A753" s="26" t="n">
        <v>38264</v>
      </c>
      <c r="B753" s="27" t="n">
        <v>49.85</v>
      </c>
      <c r="C753" s="27" t="n">
        <v>46.99</v>
      </c>
      <c r="D753" s="28" t="n">
        <f aca="false">B753-B752</f>
        <v>0.289999999999999</v>
      </c>
      <c r="E753" s="28" t="n">
        <f aca="false">C753-C752</f>
        <v>-0.769999999999996</v>
      </c>
      <c r="F753" s="29" t="n">
        <f aca="false">Inputs!$B$5*B753+Inputs!$B$6*C753</f>
        <v>2635500</v>
      </c>
      <c r="G753" s="29" t="n">
        <f aca="false">Inputs!$B$5*D753</f>
        <v>28999.9999999999</v>
      </c>
      <c r="H753" s="29" t="n">
        <f aca="false">Inputs!$B$6*E753</f>
        <v>38499.9999999998</v>
      </c>
      <c r="I753" s="29" t="n">
        <f aca="false">G753+H753</f>
        <v>67499.9999999997</v>
      </c>
      <c r="J753" s="29" t="n">
        <f aca="false">J752+I753</f>
        <v>1277000</v>
      </c>
    </row>
    <row r="754" customFormat="false" ht="15" hidden="false" customHeight="false" outlineLevel="0" collapsed="false">
      <c r="A754" s="26" t="n">
        <v>38265</v>
      </c>
      <c r="B754" s="27" t="n">
        <v>51.08</v>
      </c>
      <c r="C754" s="27" t="n">
        <v>47.1</v>
      </c>
      <c r="D754" s="28" t="n">
        <f aca="false">B754-B753</f>
        <v>1.23</v>
      </c>
      <c r="E754" s="28" t="n">
        <f aca="false">C754-C753</f>
        <v>0.109999999999999</v>
      </c>
      <c r="F754" s="29" t="n">
        <f aca="false">Inputs!$B$5*B754+Inputs!$B$6*C754</f>
        <v>2753000</v>
      </c>
      <c r="G754" s="29" t="n">
        <f aca="false">Inputs!$B$5*D754</f>
        <v>123000</v>
      </c>
      <c r="H754" s="29" t="n">
        <f aca="false">Inputs!$B$6*E754</f>
        <v>-5499.99999999997</v>
      </c>
      <c r="I754" s="29" t="n">
        <f aca="false">G754+H754</f>
        <v>117500</v>
      </c>
      <c r="J754" s="29" t="n">
        <f aca="false">J753+I754</f>
        <v>1394500</v>
      </c>
    </row>
    <row r="755" customFormat="false" ht="15" hidden="false" customHeight="false" outlineLevel="0" collapsed="false">
      <c r="A755" s="26" t="n">
        <v>38266</v>
      </c>
      <c r="B755" s="27" t="n">
        <v>51.98</v>
      </c>
      <c r="C755" s="27" t="n">
        <v>47.95</v>
      </c>
      <c r="D755" s="28" t="n">
        <f aca="false">B755-B754</f>
        <v>0.899999999999999</v>
      </c>
      <c r="E755" s="28" t="n">
        <f aca="false">C755-C754</f>
        <v>0.850000000000001</v>
      </c>
      <c r="F755" s="29" t="n">
        <f aca="false">Inputs!$B$5*B755+Inputs!$B$6*C755</f>
        <v>2800500</v>
      </c>
      <c r="G755" s="29" t="n">
        <f aca="false">Inputs!$B$5*D755</f>
        <v>89999.9999999999</v>
      </c>
      <c r="H755" s="29" t="n">
        <f aca="false">Inputs!$B$6*E755</f>
        <v>-42500.0000000001</v>
      </c>
      <c r="I755" s="29" t="n">
        <f aca="false">G755+H755</f>
        <v>47499.9999999998</v>
      </c>
      <c r="J755" s="29" t="n">
        <f aca="false">J754+I755</f>
        <v>1442000</v>
      </c>
    </row>
    <row r="756" customFormat="false" ht="15" hidden="false" customHeight="false" outlineLevel="0" collapsed="false">
      <c r="A756" s="26" t="n">
        <v>38267</v>
      </c>
      <c r="B756" s="27" t="n">
        <v>52.56</v>
      </c>
      <c r="C756" s="27" t="n">
        <v>48.98</v>
      </c>
      <c r="D756" s="28" t="n">
        <f aca="false">B756-B755</f>
        <v>0.580000000000005</v>
      </c>
      <c r="E756" s="28" t="n">
        <f aca="false">C756-C755</f>
        <v>1.02999999999999</v>
      </c>
      <c r="F756" s="29" t="n">
        <f aca="false">Inputs!$B$5*B756+Inputs!$B$6*C756</f>
        <v>2807000</v>
      </c>
      <c r="G756" s="29" t="n">
        <f aca="false">Inputs!$B$5*D756</f>
        <v>58000.0000000005</v>
      </c>
      <c r="H756" s="29" t="n">
        <f aca="false">Inputs!$B$6*E756</f>
        <v>-51499.9999999997</v>
      </c>
      <c r="I756" s="29" t="n">
        <f aca="false">G756+H756</f>
        <v>6500.00000000084</v>
      </c>
      <c r="J756" s="29" t="n">
        <f aca="false">J755+I756</f>
        <v>1448500</v>
      </c>
    </row>
    <row r="757" customFormat="false" ht="15" hidden="false" customHeight="false" outlineLevel="0" collapsed="false">
      <c r="A757" s="26" t="n">
        <v>38268</v>
      </c>
      <c r="B757" s="27" t="n">
        <v>53.4</v>
      </c>
      <c r="C757" s="27" t="n">
        <v>49.41</v>
      </c>
      <c r="D757" s="28" t="n">
        <f aca="false">B757-B756</f>
        <v>0.839999999999996</v>
      </c>
      <c r="E757" s="28" t="n">
        <f aca="false">C757-C756</f>
        <v>0.43</v>
      </c>
      <c r="F757" s="29" t="n">
        <f aca="false">Inputs!$B$5*B757+Inputs!$B$6*C757</f>
        <v>2869500</v>
      </c>
      <c r="G757" s="29" t="n">
        <f aca="false">Inputs!$B$5*D757</f>
        <v>83999.9999999996</v>
      </c>
      <c r="H757" s="29" t="n">
        <f aca="false">Inputs!$B$6*E757</f>
        <v>-21500</v>
      </c>
      <c r="I757" s="29" t="n">
        <f aca="false">G757+H757</f>
        <v>62499.9999999997</v>
      </c>
      <c r="J757" s="29" t="n">
        <f aca="false">J756+I757</f>
        <v>1511000</v>
      </c>
    </row>
    <row r="758" customFormat="false" ht="15" hidden="false" customHeight="false" outlineLevel="0" collapsed="false">
      <c r="A758" s="26" t="n">
        <v>38271</v>
      </c>
      <c r="B758" s="27" t="n">
        <v>53.65</v>
      </c>
      <c r="C758" s="27" t="n">
        <v>50.75</v>
      </c>
      <c r="D758" s="28" t="n">
        <f aca="false">B758-B757</f>
        <v>0.25</v>
      </c>
      <c r="E758" s="28" t="n">
        <f aca="false">C758-C757</f>
        <v>1.34</v>
      </c>
      <c r="F758" s="29" t="n">
        <f aca="false">Inputs!$B$5*B758+Inputs!$B$6*C758</f>
        <v>2827500</v>
      </c>
      <c r="G758" s="29" t="n">
        <f aca="false">Inputs!$B$5*D758</f>
        <v>25000</v>
      </c>
      <c r="H758" s="29" t="n">
        <f aca="false">Inputs!$B$6*E758</f>
        <v>-67000.0000000002</v>
      </c>
      <c r="I758" s="29" t="n">
        <f aca="false">G758+H758</f>
        <v>-42000.0000000002</v>
      </c>
      <c r="J758" s="29" t="n">
        <f aca="false">J757+I758</f>
        <v>1469000</v>
      </c>
    </row>
    <row r="759" customFormat="false" ht="15" hidden="false" customHeight="false" outlineLevel="0" collapsed="false">
      <c r="A759" s="26" t="n">
        <v>38272</v>
      </c>
      <c r="B759" s="27" t="n">
        <v>53.49</v>
      </c>
      <c r="C759" s="27" t="n">
        <v>51.28</v>
      </c>
      <c r="D759" s="28" t="n">
        <f aca="false">B759-B758</f>
        <v>-0.159999999999997</v>
      </c>
      <c r="E759" s="28" t="n">
        <f aca="false">C759-C758</f>
        <v>0.530000000000001</v>
      </c>
      <c r="F759" s="29" t="n">
        <f aca="false">Inputs!$B$5*B759+Inputs!$B$6*C759</f>
        <v>2785000</v>
      </c>
      <c r="G759" s="29" t="n">
        <f aca="false">Inputs!$B$5*D759</f>
        <v>-15999.9999999997</v>
      </c>
      <c r="H759" s="29" t="n">
        <f aca="false">Inputs!$B$6*E759</f>
        <v>-26500.0000000001</v>
      </c>
      <c r="I759" s="29" t="n">
        <f aca="false">G759+H759</f>
        <v>-42499.9999999997</v>
      </c>
      <c r="J759" s="29" t="n">
        <f aca="false">J758+I759</f>
        <v>1426500</v>
      </c>
    </row>
    <row r="760" customFormat="false" ht="15" hidden="false" customHeight="false" outlineLevel="0" collapsed="false">
      <c r="A760" s="26" t="n">
        <v>38273</v>
      </c>
      <c r="B760" s="27" t="n">
        <v>53.86</v>
      </c>
      <c r="C760" s="27" t="n">
        <v>50.42</v>
      </c>
      <c r="D760" s="28" t="n">
        <f aca="false">B760-B759</f>
        <v>0.369999999999997</v>
      </c>
      <c r="E760" s="28" t="n">
        <f aca="false">C760-C759</f>
        <v>-0.859999999999999</v>
      </c>
      <c r="F760" s="29" t="n">
        <f aca="false">Inputs!$B$5*B760+Inputs!$B$6*C760</f>
        <v>2865000</v>
      </c>
      <c r="G760" s="29" t="n">
        <f aca="false">Inputs!$B$5*D760</f>
        <v>36999.9999999997</v>
      </c>
      <c r="H760" s="29" t="n">
        <f aca="false">Inputs!$B$6*E760</f>
        <v>43000</v>
      </c>
      <c r="I760" s="29" t="n">
        <f aca="false">G760+H760</f>
        <v>79999.9999999997</v>
      </c>
      <c r="J760" s="29" t="n">
        <f aca="false">J759+I760</f>
        <v>1506500</v>
      </c>
    </row>
    <row r="761" customFormat="false" ht="15" hidden="false" customHeight="false" outlineLevel="0" collapsed="false">
      <c r="A761" s="26" t="n">
        <v>38275</v>
      </c>
      <c r="B761" s="27" t="n">
        <v>54.89</v>
      </c>
      <c r="C761" s="27" t="n">
        <v>51.02</v>
      </c>
      <c r="D761" s="28" t="n">
        <f aca="false">B761-B760</f>
        <v>1.03</v>
      </c>
      <c r="E761" s="28" t="n">
        <f aca="false">C761-C760</f>
        <v>0.600000000000001</v>
      </c>
      <c r="F761" s="29" t="n">
        <f aca="false">Inputs!$B$5*B761+Inputs!$B$6*C761</f>
        <v>2938000</v>
      </c>
      <c r="G761" s="29" t="n">
        <f aca="false">Inputs!$B$5*D761</f>
        <v>103000</v>
      </c>
      <c r="H761" s="29" t="n">
        <f aca="false">Inputs!$B$6*E761</f>
        <v>-30000.0000000001</v>
      </c>
      <c r="I761" s="29" t="n">
        <f aca="false">G761+H761</f>
        <v>73000</v>
      </c>
      <c r="J761" s="29" t="n">
        <f aca="false">J760+I761</f>
        <v>1579500</v>
      </c>
    </row>
    <row r="762" customFormat="false" ht="15" hidden="false" customHeight="false" outlineLevel="0" collapsed="false">
      <c r="A762" s="26" t="n">
        <v>38278</v>
      </c>
      <c r="B762" s="27" t="n">
        <v>53.59</v>
      </c>
      <c r="C762" s="27" t="n">
        <v>49.16</v>
      </c>
      <c r="D762" s="28" t="n">
        <f aca="false">B762-B761</f>
        <v>-1.3</v>
      </c>
      <c r="E762" s="28" t="n">
        <f aca="false">C762-C761</f>
        <v>-1.86000000000001</v>
      </c>
      <c r="F762" s="29" t="n">
        <f aca="false">Inputs!$B$5*B762+Inputs!$B$6*C762</f>
        <v>2901000</v>
      </c>
      <c r="G762" s="29" t="n">
        <f aca="false">Inputs!$B$5*D762</f>
        <v>-130000</v>
      </c>
      <c r="H762" s="29" t="n">
        <f aca="false">Inputs!$B$6*E762</f>
        <v>93000.0000000003</v>
      </c>
      <c r="I762" s="29" t="n">
        <f aca="false">G762+H762</f>
        <v>-36999.9999999994</v>
      </c>
      <c r="J762" s="29" t="n">
        <f aca="false">J761+I762</f>
        <v>1542500</v>
      </c>
    </row>
    <row r="763" customFormat="false" ht="15" hidden="false" customHeight="false" outlineLevel="0" collapsed="false">
      <c r="A763" s="26" t="n">
        <v>38279</v>
      </c>
      <c r="B763" s="27" t="n">
        <v>53.28</v>
      </c>
      <c r="C763" s="27" t="n">
        <v>49.21</v>
      </c>
      <c r="D763" s="28" t="n">
        <f aca="false">B763-B762</f>
        <v>-0.310000000000002</v>
      </c>
      <c r="E763" s="28" t="n">
        <f aca="false">C763-C762</f>
        <v>0.0500000000000043</v>
      </c>
      <c r="F763" s="29" t="n">
        <f aca="false">Inputs!$B$5*B763+Inputs!$B$6*C763</f>
        <v>2867500</v>
      </c>
      <c r="G763" s="29" t="n">
        <f aca="false">Inputs!$B$5*D763</f>
        <v>-31000.0000000002</v>
      </c>
      <c r="H763" s="29" t="n">
        <f aca="false">Inputs!$B$6*E763</f>
        <v>-2500.00000000021</v>
      </c>
      <c r="I763" s="29" t="n">
        <f aca="false">G763+H763</f>
        <v>-33500.0000000004</v>
      </c>
      <c r="J763" s="29" t="n">
        <f aca="false">J762+I763</f>
        <v>1509000</v>
      </c>
    </row>
    <row r="764" customFormat="false" ht="15" hidden="false" customHeight="false" outlineLevel="0" collapsed="false">
      <c r="A764" s="26" t="n">
        <v>38281</v>
      </c>
      <c r="B764" s="27" t="n">
        <v>54.51</v>
      </c>
      <c r="C764" s="27" t="n">
        <v>51.06</v>
      </c>
      <c r="D764" s="28" t="n">
        <f aca="false">B764-B763</f>
        <v>1.23</v>
      </c>
      <c r="E764" s="28" t="n">
        <f aca="false">C764-C763</f>
        <v>1.85</v>
      </c>
      <c r="F764" s="29" t="n">
        <f aca="false">Inputs!$B$5*B764+Inputs!$B$6*C764</f>
        <v>2898000</v>
      </c>
      <c r="G764" s="29" t="n">
        <f aca="false">Inputs!$B$5*D764</f>
        <v>123000</v>
      </c>
      <c r="H764" s="29" t="n">
        <f aca="false">Inputs!$B$6*E764</f>
        <v>-92500.0000000001</v>
      </c>
      <c r="I764" s="29" t="n">
        <f aca="false">G764+H764</f>
        <v>30499.9999999996</v>
      </c>
      <c r="J764" s="29" t="n">
        <f aca="false">J763+I764</f>
        <v>1539500</v>
      </c>
    </row>
    <row r="765" customFormat="false" ht="15" hidden="false" customHeight="false" outlineLevel="0" collapsed="false">
      <c r="A765" s="26" t="n">
        <v>38285</v>
      </c>
      <c r="B765" s="27" t="n">
        <v>55.52</v>
      </c>
      <c r="C765" s="27" t="n">
        <v>51.68</v>
      </c>
      <c r="D765" s="28" t="n">
        <f aca="false">B765-B764</f>
        <v>1.01000000000001</v>
      </c>
      <c r="E765" s="28" t="n">
        <f aca="false">C765-C764</f>
        <v>0.619999999999997</v>
      </c>
      <c r="F765" s="29" t="n">
        <f aca="false">Inputs!$B$5*B765+Inputs!$B$6*C765</f>
        <v>2968000</v>
      </c>
      <c r="G765" s="29" t="n">
        <f aca="false">Inputs!$B$5*D765</f>
        <v>101000.000000001</v>
      </c>
      <c r="H765" s="29" t="n">
        <f aca="false">Inputs!$B$6*E765</f>
        <v>-30999.9999999999</v>
      </c>
      <c r="I765" s="29" t="n">
        <f aca="false">G765+H765</f>
        <v>70000.0000000006</v>
      </c>
      <c r="J765" s="29" t="n">
        <f aca="false">J764+I765</f>
        <v>1609500</v>
      </c>
    </row>
    <row r="766" customFormat="false" ht="15" hidden="false" customHeight="false" outlineLevel="0" collapsed="false">
      <c r="A766" s="26" t="n">
        <v>38286</v>
      </c>
      <c r="B766" s="27" t="n">
        <v>56.37</v>
      </c>
      <c r="C766" s="27" t="n">
        <v>52.04</v>
      </c>
      <c r="D766" s="28" t="n">
        <f aca="false">B766-B765</f>
        <v>0.849999999999994</v>
      </c>
      <c r="E766" s="28" t="n">
        <f aca="false">C766-C765</f>
        <v>0.359999999999999</v>
      </c>
      <c r="F766" s="29" t="n">
        <f aca="false">Inputs!$B$5*B766+Inputs!$B$6*C766</f>
        <v>3035000</v>
      </c>
      <c r="G766" s="29" t="n">
        <f aca="false">Inputs!$B$5*D766</f>
        <v>84999.9999999994</v>
      </c>
      <c r="H766" s="29" t="n">
        <f aca="false">Inputs!$B$6*E766</f>
        <v>-18000</v>
      </c>
      <c r="I766" s="29" t="n">
        <f aca="false">G766+H766</f>
        <v>66999.9999999995</v>
      </c>
      <c r="J766" s="29" t="n">
        <f aca="false">J765+I766</f>
        <v>1676500</v>
      </c>
    </row>
    <row r="767" customFormat="false" ht="15" hidden="false" customHeight="false" outlineLevel="0" collapsed="false">
      <c r="A767" s="26" t="n">
        <v>38287</v>
      </c>
      <c r="B767" s="27" t="n">
        <v>52.52</v>
      </c>
      <c r="C767" s="27" t="n">
        <v>49.99</v>
      </c>
      <c r="D767" s="28" t="n">
        <f aca="false">B767-B766</f>
        <v>-3.84999999999999</v>
      </c>
      <c r="E767" s="28" t="n">
        <f aca="false">C767-C766</f>
        <v>-2.05</v>
      </c>
      <c r="F767" s="29" t="n">
        <f aca="false">Inputs!$B$5*B767+Inputs!$B$6*C767</f>
        <v>2752500</v>
      </c>
      <c r="G767" s="29" t="n">
        <f aca="false">Inputs!$B$5*D767</f>
        <v>-384999.999999999</v>
      </c>
      <c r="H767" s="29" t="n">
        <f aca="false">Inputs!$B$6*E767</f>
        <v>102500</v>
      </c>
      <c r="I767" s="29" t="n">
        <f aca="false">G767+H767</f>
        <v>-282500</v>
      </c>
      <c r="J767" s="29" t="n">
        <f aca="false">J766+I767</f>
        <v>1394000</v>
      </c>
    </row>
    <row r="768" customFormat="false" ht="15" hidden="false" customHeight="false" outlineLevel="0" collapsed="false">
      <c r="A768" s="26" t="n">
        <v>38288</v>
      </c>
      <c r="B768" s="27" t="n">
        <v>50.95</v>
      </c>
      <c r="C768" s="27" t="n">
        <v>48.88</v>
      </c>
      <c r="D768" s="28" t="n">
        <f aca="false">B768-B767</f>
        <v>-1.57</v>
      </c>
      <c r="E768" s="28" t="n">
        <f aca="false">C768-C767</f>
        <v>-1.11</v>
      </c>
      <c r="F768" s="29" t="n">
        <f aca="false">Inputs!$B$5*B768+Inputs!$B$6*C768</f>
        <v>2651000</v>
      </c>
      <c r="G768" s="29" t="n">
        <f aca="false">Inputs!$B$5*D768</f>
        <v>-157000</v>
      </c>
      <c r="H768" s="29" t="n">
        <f aca="false">Inputs!$B$6*E768</f>
        <v>55500</v>
      </c>
      <c r="I768" s="29" t="n">
        <f aca="false">G768+H768</f>
        <v>-101500</v>
      </c>
      <c r="J768" s="29" t="n">
        <f aca="false">J767+I768</f>
        <v>1292500</v>
      </c>
    </row>
    <row r="769" customFormat="false" ht="15" hidden="false" customHeight="false" outlineLevel="0" collapsed="false">
      <c r="A769" s="26" t="n">
        <v>38289</v>
      </c>
      <c r="B769" s="27" t="n">
        <v>51.78</v>
      </c>
      <c r="C769" s="27" t="n">
        <v>48.16</v>
      </c>
      <c r="D769" s="28" t="n">
        <f aca="false">B769-B768</f>
        <v>0.829999999999998</v>
      </c>
      <c r="E769" s="28" t="n">
        <f aca="false">C769-C768</f>
        <v>-0.720000000000006</v>
      </c>
      <c r="F769" s="29" t="n">
        <f aca="false">Inputs!$B$5*B769+Inputs!$B$6*C769</f>
        <v>2770000</v>
      </c>
      <c r="G769" s="29" t="n">
        <f aca="false">Inputs!$B$5*D769</f>
        <v>82999.9999999998</v>
      </c>
      <c r="H769" s="29" t="n">
        <f aca="false">Inputs!$B$6*E769</f>
        <v>36000.0000000003</v>
      </c>
      <c r="I769" s="29" t="n">
        <f aca="false">G769+H769</f>
        <v>119000</v>
      </c>
      <c r="J769" s="29" t="n">
        <f aca="false">J768+I769</f>
        <v>1411500</v>
      </c>
    </row>
    <row r="770" customFormat="false" ht="15" hidden="false" customHeight="false" outlineLevel="0" collapsed="false">
      <c r="A770" s="26" t="n">
        <v>38292</v>
      </c>
      <c r="B770" s="27" t="n">
        <v>50.1</v>
      </c>
      <c r="C770" s="27" t="n">
        <v>46.84</v>
      </c>
      <c r="D770" s="28" t="n">
        <f aca="false">B770-B769</f>
        <v>-1.68</v>
      </c>
      <c r="E770" s="28" t="n">
        <f aca="false">C770-C769</f>
        <v>-1.31999999999999</v>
      </c>
      <c r="F770" s="29" t="n">
        <f aca="false">Inputs!$B$5*B770+Inputs!$B$6*C770</f>
        <v>2668000</v>
      </c>
      <c r="G770" s="29" t="n">
        <f aca="false">Inputs!$B$5*D770</f>
        <v>-168000</v>
      </c>
      <c r="H770" s="29" t="n">
        <f aca="false">Inputs!$B$6*E770</f>
        <v>65999.9999999997</v>
      </c>
      <c r="I770" s="29" t="n">
        <f aca="false">G770+H770</f>
        <v>-102000</v>
      </c>
      <c r="J770" s="29" t="n">
        <f aca="false">J769+I770</f>
        <v>1309500</v>
      </c>
    </row>
    <row r="771" customFormat="false" ht="15" hidden="false" customHeight="false" outlineLevel="0" collapsed="false">
      <c r="A771" s="26" t="n">
        <v>38293</v>
      </c>
      <c r="B771" s="27" t="n">
        <v>49.6</v>
      </c>
      <c r="C771" s="27" t="n">
        <v>46.25</v>
      </c>
      <c r="D771" s="28" t="n">
        <f aca="false">B771-B770</f>
        <v>-0.5</v>
      </c>
      <c r="E771" s="28" t="n">
        <f aca="false">C771-C770</f>
        <v>-0.590000000000003</v>
      </c>
      <c r="F771" s="29" t="n">
        <f aca="false">Inputs!$B$5*B771+Inputs!$B$6*C771</f>
        <v>2647500</v>
      </c>
      <c r="G771" s="29" t="n">
        <f aca="false">Inputs!$B$5*D771</f>
        <v>-50000</v>
      </c>
      <c r="H771" s="29" t="n">
        <f aca="false">Inputs!$B$6*E771</f>
        <v>29500.0000000002</v>
      </c>
      <c r="I771" s="29" t="n">
        <f aca="false">G771+H771</f>
        <v>-20499.9999999998</v>
      </c>
      <c r="J771" s="29" t="n">
        <f aca="false">J770+I771</f>
        <v>1289000</v>
      </c>
    </row>
    <row r="772" customFormat="false" ht="15" hidden="false" customHeight="false" outlineLevel="0" collapsed="false">
      <c r="A772" s="26" t="n">
        <v>38294</v>
      </c>
      <c r="B772" s="27" t="n">
        <v>50.9</v>
      </c>
      <c r="C772" s="27" t="n">
        <v>46.14</v>
      </c>
      <c r="D772" s="28" t="n">
        <f aca="false">B772-B771</f>
        <v>1.3</v>
      </c>
      <c r="E772" s="28" t="n">
        <f aca="false">C772-C771</f>
        <v>-0.109999999999999</v>
      </c>
      <c r="F772" s="29" t="n">
        <f aca="false">Inputs!$B$5*B772+Inputs!$B$6*C772</f>
        <v>2783000</v>
      </c>
      <c r="G772" s="29" t="n">
        <f aca="false">Inputs!$B$5*D772</f>
        <v>130000</v>
      </c>
      <c r="H772" s="29" t="n">
        <f aca="false">Inputs!$B$6*E772</f>
        <v>5499.99999999997</v>
      </c>
      <c r="I772" s="29" t="n">
        <f aca="false">G772+H772</f>
        <v>135500</v>
      </c>
      <c r="J772" s="29" t="n">
        <f aca="false">J771+I772</f>
        <v>1424500</v>
      </c>
    </row>
    <row r="773" customFormat="false" ht="15" hidden="false" customHeight="false" outlineLevel="0" collapsed="false">
      <c r="A773" s="26" t="n">
        <v>38295</v>
      </c>
      <c r="B773" s="27" t="n">
        <v>48.8</v>
      </c>
      <c r="C773" s="27" t="n">
        <v>45.32</v>
      </c>
      <c r="D773" s="28" t="n">
        <f aca="false">B773-B772</f>
        <v>-2.1</v>
      </c>
      <c r="E773" s="28" t="n">
        <f aca="false">C773-C772</f>
        <v>-0.82</v>
      </c>
      <c r="F773" s="29" t="n">
        <f aca="false">Inputs!$B$5*B773+Inputs!$B$6*C773</f>
        <v>2614000</v>
      </c>
      <c r="G773" s="29" t="n">
        <f aca="false">Inputs!$B$5*D773</f>
        <v>-210000</v>
      </c>
      <c r="H773" s="29" t="n">
        <f aca="false">Inputs!$B$6*E773</f>
        <v>41000</v>
      </c>
      <c r="I773" s="29" t="n">
        <f aca="false">G773+H773</f>
        <v>-169000</v>
      </c>
      <c r="J773" s="29" t="n">
        <f aca="false">J772+I773</f>
        <v>1255500</v>
      </c>
    </row>
    <row r="774" customFormat="false" ht="15" hidden="false" customHeight="false" outlineLevel="0" collapsed="false">
      <c r="A774" s="26" t="n">
        <v>38296</v>
      </c>
      <c r="B774" s="27" t="n">
        <v>49.65</v>
      </c>
      <c r="C774" s="27" t="n">
        <v>44.37</v>
      </c>
      <c r="D774" s="28" t="n">
        <f aca="false">B774-B773</f>
        <v>0.850000000000001</v>
      </c>
      <c r="E774" s="28" t="n">
        <f aca="false">C774-C773</f>
        <v>-0.950000000000003</v>
      </c>
      <c r="F774" s="29" t="n">
        <f aca="false">Inputs!$B$5*B774+Inputs!$B$6*C774</f>
        <v>2746500</v>
      </c>
      <c r="G774" s="29" t="n">
        <f aca="false">Inputs!$B$5*D774</f>
        <v>85000.0000000002</v>
      </c>
      <c r="H774" s="29" t="n">
        <f aca="false">Inputs!$B$6*E774</f>
        <v>47500.0000000001</v>
      </c>
      <c r="I774" s="29" t="n">
        <f aca="false">G774+H774</f>
        <v>132500</v>
      </c>
      <c r="J774" s="29" t="n">
        <f aca="false">J773+I774</f>
        <v>1388000</v>
      </c>
    </row>
    <row r="775" customFormat="false" ht="15" hidden="false" customHeight="false" outlineLevel="0" collapsed="false">
      <c r="A775" s="26" t="n">
        <v>38299</v>
      </c>
      <c r="B775" s="27" t="n">
        <v>49.1</v>
      </c>
      <c r="C775" s="27" t="n">
        <v>44.78</v>
      </c>
      <c r="D775" s="28" t="n">
        <f aca="false">B775-B774</f>
        <v>-0.549999999999997</v>
      </c>
      <c r="E775" s="28" t="n">
        <f aca="false">C775-C774</f>
        <v>0.410000000000004</v>
      </c>
      <c r="F775" s="29" t="n">
        <f aca="false">Inputs!$B$5*B775+Inputs!$B$6*C775</f>
        <v>2671000</v>
      </c>
      <c r="G775" s="29" t="n">
        <f aca="false">Inputs!$B$5*D775</f>
        <v>-54999.9999999997</v>
      </c>
      <c r="H775" s="29" t="n">
        <f aca="false">Inputs!$B$6*E775</f>
        <v>-20500.0000000002</v>
      </c>
      <c r="I775" s="29" t="n">
        <f aca="false">G775+H775</f>
        <v>-75499.9999999999</v>
      </c>
      <c r="J775" s="29" t="n">
        <f aca="false">J774+I775</f>
        <v>1312500</v>
      </c>
    </row>
    <row r="776" customFormat="false" ht="15" hidden="false" customHeight="false" outlineLevel="0" collapsed="false">
      <c r="A776" s="26" t="n">
        <v>38300</v>
      </c>
      <c r="B776" s="27" t="n">
        <v>47.4</v>
      </c>
      <c r="C776" s="27" t="n">
        <v>43.27</v>
      </c>
      <c r="D776" s="28" t="n">
        <f aca="false">B776-B775</f>
        <v>-1.7</v>
      </c>
      <c r="E776" s="28" t="n">
        <f aca="false">C776-C775</f>
        <v>-1.51</v>
      </c>
      <c r="F776" s="29" t="n">
        <f aca="false">Inputs!$B$5*B776+Inputs!$B$6*C776</f>
        <v>2576500</v>
      </c>
      <c r="G776" s="29" t="n">
        <f aca="false">Inputs!$B$5*D776</f>
        <v>-170000</v>
      </c>
      <c r="H776" s="29" t="n">
        <f aca="false">Inputs!$B$6*E776</f>
        <v>75499.9999999999</v>
      </c>
      <c r="I776" s="29" t="n">
        <f aca="false">G776+H776</f>
        <v>-94500.0000000004</v>
      </c>
      <c r="J776" s="29" t="n">
        <f aca="false">J775+I776</f>
        <v>1218000</v>
      </c>
    </row>
    <row r="777" customFormat="false" ht="15" hidden="false" customHeight="false" outlineLevel="0" collapsed="false">
      <c r="A777" s="26" t="n">
        <v>38301</v>
      </c>
      <c r="B777" s="27" t="n">
        <v>48.7</v>
      </c>
      <c r="C777" s="27" t="n">
        <v>42.57</v>
      </c>
      <c r="D777" s="28" t="n">
        <f aca="false">B777-B776</f>
        <v>1.3</v>
      </c>
      <c r="E777" s="28" t="n">
        <f aca="false">C777-C776</f>
        <v>-0.700000000000003</v>
      </c>
      <c r="F777" s="29" t="n">
        <f aca="false">Inputs!$B$5*B777+Inputs!$B$6*C777</f>
        <v>2741500</v>
      </c>
      <c r="G777" s="29" t="n">
        <f aca="false">Inputs!$B$5*D777</f>
        <v>130000</v>
      </c>
      <c r="H777" s="29" t="n">
        <f aca="false">Inputs!$B$6*E777</f>
        <v>35000.0000000001</v>
      </c>
      <c r="I777" s="29" t="n">
        <f aca="false">G777+H777</f>
        <v>165000.000000001</v>
      </c>
      <c r="J777" s="29" t="n">
        <f aca="false">J776+I777</f>
        <v>1383000</v>
      </c>
    </row>
    <row r="778" customFormat="false" ht="15" hidden="false" customHeight="false" outlineLevel="0" collapsed="false">
      <c r="A778" s="26" t="n">
        <v>38302</v>
      </c>
      <c r="B778" s="27" t="n">
        <v>47.5</v>
      </c>
      <c r="C778" s="27" t="n">
        <v>42.22</v>
      </c>
      <c r="D778" s="28" t="n">
        <f aca="false">B778-B777</f>
        <v>-1.2</v>
      </c>
      <c r="E778" s="28" t="n">
        <f aca="false">C778-C777</f>
        <v>-0.350000000000001</v>
      </c>
      <c r="F778" s="29" t="n">
        <f aca="false">Inputs!$B$5*B778+Inputs!$B$6*C778</f>
        <v>2639000</v>
      </c>
      <c r="G778" s="29" t="n">
        <f aca="false">Inputs!$B$5*D778</f>
        <v>-120000</v>
      </c>
      <c r="H778" s="29" t="n">
        <f aca="false">Inputs!$B$6*E778</f>
        <v>17500.0000000001</v>
      </c>
      <c r="I778" s="29" t="n">
        <f aca="false">G778+H778</f>
        <v>-102500</v>
      </c>
      <c r="J778" s="29" t="n">
        <f aca="false">J777+I778</f>
        <v>1280500</v>
      </c>
    </row>
    <row r="779" customFormat="false" ht="15" hidden="false" customHeight="false" outlineLevel="0" collapsed="false">
      <c r="A779" s="26" t="n">
        <v>38303</v>
      </c>
      <c r="B779" s="27" t="n">
        <v>47.3</v>
      </c>
      <c r="C779" s="27" t="n">
        <v>41.33</v>
      </c>
      <c r="D779" s="28" t="n">
        <f aca="false">B779-B778</f>
        <v>-0.200000000000003</v>
      </c>
      <c r="E779" s="28" t="n">
        <f aca="false">C779-C778</f>
        <v>-0.890000000000001</v>
      </c>
      <c r="F779" s="29" t="n">
        <f aca="false">Inputs!$B$5*B779+Inputs!$B$6*C779</f>
        <v>2663500</v>
      </c>
      <c r="G779" s="29" t="n">
        <f aca="false">Inputs!$B$5*D779</f>
        <v>-20000.0000000003</v>
      </c>
      <c r="H779" s="29" t="n">
        <f aca="false">Inputs!$B$6*E779</f>
        <v>44500</v>
      </c>
      <c r="I779" s="29" t="n">
        <f aca="false">G779+H779</f>
        <v>24499.9999999997</v>
      </c>
      <c r="J779" s="29" t="n">
        <f aca="false">J778+I779</f>
        <v>1305000</v>
      </c>
    </row>
    <row r="780" customFormat="false" ht="15" hidden="false" customHeight="false" outlineLevel="0" collapsed="false">
      <c r="A780" s="26" t="n">
        <v>38307</v>
      </c>
      <c r="B780" s="27" t="n">
        <v>46.1</v>
      </c>
      <c r="C780" s="27" t="n">
        <v>40.48</v>
      </c>
      <c r="D780" s="28" t="n">
        <f aca="false">B780-B779</f>
        <v>-1.2</v>
      </c>
      <c r="E780" s="28" t="n">
        <f aca="false">C780-C779</f>
        <v>-0.850000000000001</v>
      </c>
      <c r="F780" s="29" t="n">
        <f aca="false">Inputs!$B$5*B780+Inputs!$B$6*C780</f>
        <v>2586000</v>
      </c>
      <c r="G780" s="29" t="n">
        <f aca="false">Inputs!$B$5*D780</f>
        <v>-120000</v>
      </c>
      <c r="H780" s="29" t="n">
        <f aca="false">Inputs!$B$6*E780</f>
        <v>42500.0000000001</v>
      </c>
      <c r="I780" s="29" t="n">
        <f aca="false">G780+H780</f>
        <v>-77499.9999999995</v>
      </c>
      <c r="J780" s="29" t="n">
        <f aca="false">J779+I780</f>
        <v>1227500</v>
      </c>
    </row>
    <row r="781" customFormat="false" ht="15" hidden="false" customHeight="false" outlineLevel="0" collapsed="false">
      <c r="A781" s="26" t="n">
        <v>38308</v>
      </c>
      <c r="B781" s="27" t="n">
        <v>46.85</v>
      </c>
      <c r="C781" s="27" t="n">
        <v>40.27</v>
      </c>
      <c r="D781" s="28" t="n">
        <f aca="false">B781-B780</f>
        <v>0.75</v>
      </c>
      <c r="E781" s="28" t="n">
        <f aca="false">C781-C780</f>
        <v>-0.209999999999994</v>
      </c>
      <c r="F781" s="29" t="n">
        <f aca="false">Inputs!$B$5*B781+Inputs!$B$6*C781</f>
        <v>2671500</v>
      </c>
      <c r="G781" s="29" t="n">
        <f aca="false">Inputs!$B$5*D781</f>
        <v>75000</v>
      </c>
      <c r="H781" s="29" t="n">
        <f aca="false">Inputs!$B$6*E781</f>
        <v>10499.9999999997</v>
      </c>
      <c r="I781" s="29" t="n">
        <f aca="false">G781+H781</f>
        <v>85499.9999999997</v>
      </c>
      <c r="J781" s="29" t="n">
        <f aca="false">J780+I781</f>
        <v>1313000</v>
      </c>
    </row>
    <row r="782" customFormat="false" ht="15" hidden="false" customHeight="false" outlineLevel="0" collapsed="false">
      <c r="A782" s="26" t="n">
        <v>38309</v>
      </c>
      <c r="B782" s="27" t="n">
        <v>46.3</v>
      </c>
      <c r="C782" s="27" t="n">
        <v>40.8</v>
      </c>
      <c r="D782" s="28" t="n">
        <f aca="false">B782-B781</f>
        <v>-0.550000000000004</v>
      </c>
      <c r="E782" s="28" t="n">
        <f aca="false">C782-C781</f>
        <v>0.529999999999994</v>
      </c>
      <c r="F782" s="29" t="n">
        <f aca="false">Inputs!$B$5*B782+Inputs!$B$6*C782</f>
        <v>2590000</v>
      </c>
      <c r="G782" s="29" t="n">
        <f aca="false">Inputs!$B$5*D782</f>
        <v>-55000.0000000004</v>
      </c>
      <c r="H782" s="29" t="n">
        <f aca="false">Inputs!$B$6*E782</f>
        <v>-26499.9999999997</v>
      </c>
      <c r="I782" s="29" t="n">
        <f aca="false">G782+H782</f>
        <v>-81500.0000000001</v>
      </c>
      <c r="J782" s="29" t="n">
        <f aca="false">J781+I782</f>
        <v>1231500</v>
      </c>
    </row>
    <row r="783" customFormat="false" ht="15" hidden="false" customHeight="false" outlineLevel="0" collapsed="false">
      <c r="A783" s="26" t="n">
        <v>38310</v>
      </c>
      <c r="B783" s="27" t="n">
        <v>48.9</v>
      </c>
      <c r="C783" s="27" t="n">
        <v>42.29</v>
      </c>
      <c r="D783" s="28" t="n">
        <f aca="false">B783-B782</f>
        <v>2.6</v>
      </c>
      <c r="E783" s="28" t="n">
        <f aca="false">C783-C782</f>
        <v>1.49</v>
      </c>
      <c r="F783" s="29" t="n">
        <f aca="false">Inputs!$B$5*B783+Inputs!$B$6*C783</f>
        <v>2775500</v>
      </c>
      <c r="G783" s="29" t="n">
        <f aca="false">Inputs!$B$5*D783</f>
        <v>260000</v>
      </c>
      <c r="H783" s="29" t="n">
        <f aca="false">Inputs!$B$6*E783</f>
        <v>-74500.0000000001</v>
      </c>
      <c r="I783" s="29" t="n">
        <f aca="false">G783+H783</f>
        <v>185500</v>
      </c>
      <c r="J783" s="29" t="n">
        <f aca="false">J782+I783</f>
        <v>1417000</v>
      </c>
    </row>
    <row r="784" customFormat="false" ht="15" hidden="false" customHeight="false" outlineLevel="0" collapsed="false">
      <c r="A784" s="26" t="n">
        <v>38313</v>
      </c>
      <c r="B784" s="27" t="n">
        <v>48.48</v>
      </c>
      <c r="C784" s="27" t="n">
        <v>42.26</v>
      </c>
      <c r="D784" s="28" t="n">
        <f aca="false">B784-B783</f>
        <v>-0.420000000000002</v>
      </c>
      <c r="E784" s="28" t="n">
        <f aca="false">C784-C783</f>
        <v>-0.0300000000000011</v>
      </c>
      <c r="F784" s="29" t="n">
        <f aca="false">Inputs!$B$5*B784+Inputs!$B$6*C784</f>
        <v>2735000</v>
      </c>
      <c r="G784" s="29" t="n">
        <f aca="false">Inputs!$B$5*D784</f>
        <v>-42000.0000000002</v>
      </c>
      <c r="H784" s="29" t="n">
        <f aca="false">Inputs!$B$6*E784</f>
        <v>1500.00000000006</v>
      </c>
      <c r="I784" s="29" t="n">
        <f aca="false">G784+H784</f>
        <v>-40500.0000000001</v>
      </c>
      <c r="J784" s="29" t="n">
        <f aca="false">J783+I784</f>
        <v>1376500</v>
      </c>
    </row>
    <row r="785" customFormat="false" ht="15" hidden="false" customHeight="false" outlineLevel="0" collapsed="false">
      <c r="A785" s="26" t="n">
        <v>38314</v>
      </c>
      <c r="B785" s="27" t="n">
        <v>48.74</v>
      </c>
      <c r="C785" s="27" t="n">
        <v>43.03</v>
      </c>
      <c r="D785" s="28" t="n">
        <f aca="false">B785-B784</f>
        <v>0.260000000000005</v>
      </c>
      <c r="E785" s="28" t="n">
        <f aca="false">C785-C784</f>
        <v>0.770000000000003</v>
      </c>
      <c r="F785" s="29" t="n">
        <f aca="false">Inputs!$B$5*B785+Inputs!$B$6*C785</f>
        <v>2722500</v>
      </c>
      <c r="G785" s="29" t="n">
        <f aca="false">Inputs!$B$5*D785</f>
        <v>26000.0000000005</v>
      </c>
      <c r="H785" s="29" t="n">
        <f aca="false">Inputs!$B$6*E785</f>
        <v>-38500.0000000002</v>
      </c>
      <c r="I785" s="29" t="n">
        <f aca="false">G785+H785</f>
        <v>-12499.9999999996</v>
      </c>
      <c r="J785" s="29" t="n">
        <f aca="false">J784+I785</f>
        <v>1364000</v>
      </c>
    </row>
    <row r="786" customFormat="false" ht="15" hidden="false" customHeight="false" outlineLevel="0" collapsed="false">
      <c r="A786" s="26" t="n">
        <v>38315</v>
      </c>
      <c r="B786" s="27" t="n">
        <v>49.14</v>
      </c>
      <c r="C786" s="27" t="n">
        <v>42.62</v>
      </c>
      <c r="D786" s="28" t="n">
        <f aca="false">B786-B785</f>
        <v>0.399999999999999</v>
      </c>
      <c r="E786" s="28" t="n">
        <f aca="false">C786-C785</f>
        <v>-0.410000000000004</v>
      </c>
      <c r="F786" s="29" t="n">
        <f aca="false">Inputs!$B$5*B786+Inputs!$B$6*C786</f>
        <v>2783000</v>
      </c>
      <c r="G786" s="29" t="n">
        <f aca="false">Inputs!$B$5*D786</f>
        <v>39999.9999999999</v>
      </c>
      <c r="H786" s="29" t="n">
        <f aca="false">Inputs!$B$6*E786</f>
        <v>20500.0000000002</v>
      </c>
      <c r="I786" s="29" t="n">
        <f aca="false">G786+H786</f>
        <v>60500</v>
      </c>
      <c r="J786" s="29" t="n">
        <f aca="false">J785+I786</f>
        <v>1424500</v>
      </c>
    </row>
    <row r="787" customFormat="false" ht="15" hidden="false" customHeight="false" outlineLevel="0" collapsed="false">
      <c r="A787" s="26" t="n">
        <v>38320</v>
      </c>
      <c r="B787" s="27" t="n">
        <v>49.71</v>
      </c>
      <c r="C787" s="27" t="n">
        <v>44.05</v>
      </c>
      <c r="D787" s="28" t="n">
        <f aca="false">B787-B786</f>
        <v>0.57</v>
      </c>
      <c r="E787" s="28" t="n">
        <f aca="false">C787-C786</f>
        <v>1.43</v>
      </c>
      <c r="F787" s="29" t="n">
        <f aca="false">Inputs!$B$5*B787+Inputs!$B$6*C787</f>
        <v>2768500</v>
      </c>
      <c r="G787" s="29" t="n">
        <f aca="false">Inputs!$B$5*D787</f>
        <v>57000</v>
      </c>
      <c r="H787" s="29" t="n">
        <f aca="false">Inputs!$B$6*E787</f>
        <v>-71500</v>
      </c>
      <c r="I787" s="29" t="n">
        <f aca="false">G787+H787</f>
        <v>-14500</v>
      </c>
      <c r="J787" s="29" t="n">
        <f aca="false">J786+I787</f>
        <v>1410000</v>
      </c>
    </row>
    <row r="788" customFormat="false" ht="15" hidden="false" customHeight="false" outlineLevel="0" collapsed="false">
      <c r="A788" s="26" t="n">
        <v>38321</v>
      </c>
      <c r="B788" s="27" t="n">
        <v>49.16</v>
      </c>
      <c r="C788" s="27" t="n">
        <v>44.23</v>
      </c>
      <c r="D788" s="28" t="n">
        <f aca="false">B788-B787</f>
        <v>-0.550000000000004</v>
      </c>
      <c r="E788" s="28" t="n">
        <f aca="false">C788-C787</f>
        <v>0.18</v>
      </c>
      <c r="F788" s="29" t="n">
        <f aca="false">Inputs!$B$5*B788+Inputs!$B$6*C788</f>
        <v>2704500</v>
      </c>
      <c r="G788" s="29" t="n">
        <f aca="false">Inputs!$B$5*D788</f>
        <v>-55000.0000000004</v>
      </c>
      <c r="H788" s="29" t="n">
        <f aca="false">Inputs!$B$6*E788</f>
        <v>-8999.99999999999</v>
      </c>
      <c r="I788" s="29" t="n">
        <f aca="false">G788+H788</f>
        <v>-64000.0000000004</v>
      </c>
      <c r="J788" s="29" t="n">
        <f aca="false">J787+I788</f>
        <v>1346000</v>
      </c>
    </row>
    <row r="789" customFormat="false" ht="15" hidden="false" customHeight="false" outlineLevel="0" collapsed="false">
      <c r="A789" s="26" t="n">
        <v>38322</v>
      </c>
      <c r="B789" s="27" t="n">
        <v>45.56</v>
      </c>
      <c r="C789" s="27" t="n">
        <v>41.19</v>
      </c>
      <c r="D789" s="28" t="n">
        <f aca="false">B789-B788</f>
        <v>-3.59999999999999</v>
      </c>
      <c r="E789" s="28" t="n">
        <f aca="false">C789-C788</f>
        <v>-3.04</v>
      </c>
      <c r="F789" s="29" t="n">
        <f aca="false">Inputs!$B$5*B789+Inputs!$B$6*C789</f>
        <v>2496500</v>
      </c>
      <c r="G789" s="29" t="n">
        <f aca="false">Inputs!$B$5*D789</f>
        <v>-359999.999999999</v>
      </c>
      <c r="H789" s="29" t="n">
        <f aca="false">Inputs!$B$6*E789</f>
        <v>152000</v>
      </c>
      <c r="I789" s="29" t="n">
        <f aca="false">G789+H789</f>
        <v>-207999.999999999</v>
      </c>
      <c r="J789" s="29" t="n">
        <f aca="false">J788+I789</f>
        <v>1138000</v>
      </c>
    </row>
    <row r="790" customFormat="false" ht="15" hidden="false" customHeight="false" outlineLevel="0" collapsed="false">
      <c r="A790" s="26" t="n">
        <v>38323</v>
      </c>
      <c r="B790" s="27" t="n">
        <v>43.31</v>
      </c>
      <c r="C790" s="27" t="n">
        <v>38.49</v>
      </c>
      <c r="D790" s="28" t="n">
        <f aca="false">B790-B789</f>
        <v>-2.25</v>
      </c>
      <c r="E790" s="28" t="n">
        <f aca="false">C790-C789</f>
        <v>-2.7</v>
      </c>
      <c r="F790" s="29" t="n">
        <f aca="false">Inputs!$B$5*B790+Inputs!$B$6*C790</f>
        <v>2406500</v>
      </c>
      <c r="G790" s="29" t="n">
        <f aca="false">Inputs!$B$5*D790</f>
        <v>-225000</v>
      </c>
      <c r="H790" s="29" t="n">
        <f aca="false">Inputs!$B$6*E790</f>
        <v>135000</v>
      </c>
      <c r="I790" s="29" t="n">
        <f aca="false">G790+H790</f>
        <v>-90000.0000000002</v>
      </c>
      <c r="J790" s="29" t="n">
        <f aca="false">J789+I790</f>
        <v>1048000</v>
      </c>
    </row>
    <row r="791" customFormat="false" ht="15" hidden="false" customHeight="false" outlineLevel="0" collapsed="false">
      <c r="A791" s="26" t="n">
        <v>38324</v>
      </c>
      <c r="B791" s="27" t="n">
        <v>42.56</v>
      </c>
      <c r="C791" s="27" t="n">
        <v>38.57</v>
      </c>
      <c r="D791" s="28" t="n">
        <f aca="false">B791-B790</f>
        <v>-0.75</v>
      </c>
      <c r="E791" s="28" t="n">
        <f aca="false">C791-C790</f>
        <v>0.0799999999999983</v>
      </c>
      <c r="F791" s="29" t="n">
        <f aca="false">Inputs!$B$5*B791+Inputs!$B$6*C791</f>
        <v>2327500</v>
      </c>
      <c r="G791" s="29" t="n">
        <f aca="false">Inputs!$B$5*D791</f>
        <v>-75000</v>
      </c>
      <c r="H791" s="29" t="n">
        <f aca="false">Inputs!$B$6*E791</f>
        <v>-3999.99999999991</v>
      </c>
      <c r="I791" s="29" t="n">
        <f aca="false">G791+H791</f>
        <v>-78999.9999999999</v>
      </c>
      <c r="J791" s="29" t="n">
        <f aca="false">J790+I791</f>
        <v>969000.000000001</v>
      </c>
    </row>
    <row r="792" customFormat="false" ht="15" hidden="false" customHeight="false" outlineLevel="0" collapsed="false">
      <c r="A792" s="26" t="n">
        <v>38327</v>
      </c>
      <c r="B792" s="27" t="n">
        <v>42.96</v>
      </c>
      <c r="C792" s="27" t="n">
        <v>38.43</v>
      </c>
      <c r="D792" s="28" t="n">
        <f aca="false">B792-B791</f>
        <v>0.399999999999999</v>
      </c>
      <c r="E792" s="28" t="n">
        <f aca="false">C792-C791</f>
        <v>-0.140000000000001</v>
      </c>
      <c r="F792" s="29" t="n">
        <f aca="false">Inputs!$B$5*B792+Inputs!$B$6*C792</f>
        <v>2374500</v>
      </c>
      <c r="G792" s="29" t="n">
        <f aca="false">Inputs!$B$5*D792</f>
        <v>39999.9999999999</v>
      </c>
      <c r="H792" s="29" t="n">
        <f aca="false">Inputs!$B$6*E792</f>
        <v>7000.00000000003</v>
      </c>
      <c r="I792" s="29" t="n">
        <f aca="false">G792+H792</f>
        <v>46999.9999999999</v>
      </c>
      <c r="J792" s="29" t="n">
        <f aca="false">J791+I792</f>
        <v>1016000</v>
      </c>
    </row>
    <row r="793" customFormat="false" ht="15" hidden="false" customHeight="false" outlineLevel="0" collapsed="false">
      <c r="A793" s="26" t="n">
        <v>38328</v>
      </c>
      <c r="B793" s="27" t="n">
        <v>41.51</v>
      </c>
      <c r="C793" s="27" t="n">
        <v>37.11</v>
      </c>
      <c r="D793" s="28" t="n">
        <f aca="false">B793-B792</f>
        <v>-1.45</v>
      </c>
      <c r="E793" s="28" t="n">
        <f aca="false">C793-C792</f>
        <v>-1.32</v>
      </c>
      <c r="F793" s="29" t="n">
        <f aca="false">Inputs!$B$5*B793+Inputs!$B$6*C793</f>
        <v>2295500</v>
      </c>
      <c r="G793" s="29" t="n">
        <f aca="false">Inputs!$B$5*D793</f>
        <v>-145000</v>
      </c>
      <c r="H793" s="29" t="n">
        <f aca="false">Inputs!$B$6*E793</f>
        <v>66000</v>
      </c>
      <c r="I793" s="29" t="n">
        <f aca="false">G793+H793</f>
        <v>-79000.0000000003</v>
      </c>
      <c r="J793" s="29" t="n">
        <f aca="false">J792+I793</f>
        <v>937000.000000001</v>
      </c>
    </row>
    <row r="794" customFormat="false" ht="15" hidden="false" customHeight="false" outlineLevel="0" collapsed="false">
      <c r="A794" s="26" t="n">
        <v>38329</v>
      </c>
      <c r="B794" s="27" t="n">
        <v>41.96</v>
      </c>
      <c r="C794" s="27" t="n">
        <v>36.9</v>
      </c>
      <c r="D794" s="28" t="n">
        <f aca="false">B794-B793</f>
        <v>0.450000000000003</v>
      </c>
      <c r="E794" s="28" t="n">
        <f aca="false">C794-C793</f>
        <v>-0.210000000000001</v>
      </c>
      <c r="F794" s="29" t="n">
        <f aca="false">Inputs!$B$5*B794+Inputs!$B$6*C794</f>
        <v>2351000</v>
      </c>
      <c r="G794" s="29" t="n">
        <f aca="false">Inputs!$B$5*D794</f>
        <v>45000.0000000003</v>
      </c>
      <c r="H794" s="29" t="n">
        <f aca="false">Inputs!$B$6*E794</f>
        <v>10500</v>
      </c>
      <c r="I794" s="29" t="n">
        <f aca="false">G794+H794</f>
        <v>55500.0000000003</v>
      </c>
      <c r="J794" s="29" t="n">
        <f aca="false">J793+I794</f>
        <v>992500.000000001</v>
      </c>
    </row>
    <row r="795" customFormat="false" ht="15" hidden="false" customHeight="false" outlineLevel="0" collapsed="false">
      <c r="A795" s="26" t="n">
        <v>38330</v>
      </c>
      <c r="B795" s="27" t="n">
        <v>42.41</v>
      </c>
      <c r="C795" s="27" t="n">
        <v>38.33</v>
      </c>
      <c r="D795" s="28" t="n">
        <f aca="false">B795-B794</f>
        <v>0.449999999999996</v>
      </c>
      <c r="E795" s="28" t="n">
        <f aca="false">C795-C794</f>
        <v>1.43</v>
      </c>
      <c r="F795" s="29" t="n">
        <f aca="false">Inputs!$B$5*B795+Inputs!$B$6*C795</f>
        <v>2324500</v>
      </c>
      <c r="G795" s="29" t="n">
        <f aca="false">Inputs!$B$5*D795</f>
        <v>44999.9999999996</v>
      </c>
      <c r="H795" s="29" t="n">
        <f aca="false">Inputs!$B$6*E795</f>
        <v>-71500</v>
      </c>
      <c r="I795" s="29" t="n">
        <f aca="false">G795+H795</f>
        <v>-26500.0000000004</v>
      </c>
      <c r="J795" s="29" t="n">
        <f aca="false">J794+I795</f>
        <v>966000.000000001</v>
      </c>
    </row>
    <row r="796" customFormat="false" ht="15" hidden="false" customHeight="false" outlineLevel="0" collapsed="false">
      <c r="A796" s="26" t="n">
        <v>38331</v>
      </c>
      <c r="B796" s="27" t="n">
        <v>40.71</v>
      </c>
      <c r="C796" s="27" t="n">
        <v>37.24</v>
      </c>
      <c r="D796" s="28" t="n">
        <f aca="false">B796-B795</f>
        <v>-1.7</v>
      </c>
      <c r="E796" s="28" t="n">
        <f aca="false">C796-C795</f>
        <v>-1.09</v>
      </c>
      <c r="F796" s="29" t="n">
        <f aca="false">Inputs!$B$5*B796+Inputs!$B$6*C796</f>
        <v>2209000</v>
      </c>
      <c r="G796" s="29" t="n">
        <f aca="false">Inputs!$B$5*D796</f>
        <v>-170000</v>
      </c>
      <c r="H796" s="29" t="n">
        <f aca="false">Inputs!$B$6*E796</f>
        <v>54499.9999999998</v>
      </c>
      <c r="I796" s="29" t="n">
        <f aca="false">G796+H796</f>
        <v>-115500</v>
      </c>
      <c r="J796" s="29" t="n">
        <f aca="false">J795+I796</f>
        <v>850500.000000001</v>
      </c>
    </row>
    <row r="797" customFormat="false" ht="15" hidden="false" customHeight="false" outlineLevel="0" collapsed="false">
      <c r="A797" s="26" t="n">
        <v>38334</v>
      </c>
      <c r="B797" s="27" t="n">
        <v>41.06</v>
      </c>
      <c r="C797" s="27" t="n">
        <v>36.77</v>
      </c>
      <c r="D797" s="28" t="n">
        <f aca="false">B797-B796</f>
        <v>0.350000000000001</v>
      </c>
      <c r="E797" s="28" t="n">
        <f aca="false">C797-C796</f>
        <v>-0.469999999999999</v>
      </c>
      <c r="F797" s="29" t="n">
        <f aca="false">Inputs!$B$5*B797+Inputs!$B$6*C797</f>
        <v>2267500</v>
      </c>
      <c r="G797" s="29" t="n">
        <f aca="false">Inputs!$B$5*D797</f>
        <v>35000.0000000001</v>
      </c>
      <c r="H797" s="29" t="n">
        <f aca="false">Inputs!$B$6*E797</f>
        <v>23499.9999999999</v>
      </c>
      <c r="I797" s="29" t="n">
        <f aca="false">G797+H797</f>
        <v>58500.0000000001</v>
      </c>
      <c r="J797" s="29" t="n">
        <f aca="false">J796+I797</f>
        <v>909000.000000001</v>
      </c>
    </row>
    <row r="798" customFormat="false" ht="15" hidden="false" customHeight="false" outlineLevel="0" collapsed="false">
      <c r="A798" s="26" t="n">
        <v>38335</v>
      </c>
      <c r="B798" s="27" t="n">
        <v>41.76</v>
      </c>
      <c r="C798" s="27" t="n">
        <v>37.03</v>
      </c>
      <c r="D798" s="28" t="n">
        <f aca="false">B798-B797</f>
        <v>0.699999999999996</v>
      </c>
      <c r="E798" s="28" t="n">
        <f aca="false">C798-C797</f>
        <v>0.259999999999998</v>
      </c>
      <c r="F798" s="29" t="n">
        <f aca="false">Inputs!$B$5*B798+Inputs!$B$6*C798</f>
        <v>2324500</v>
      </c>
      <c r="G798" s="29" t="n">
        <f aca="false">Inputs!$B$5*D798</f>
        <v>69999.9999999996</v>
      </c>
      <c r="H798" s="29" t="n">
        <f aca="false">Inputs!$B$6*E798</f>
        <v>-12999.9999999999</v>
      </c>
      <c r="I798" s="29" t="n">
        <f aca="false">G798+H798</f>
        <v>56999.9999999997</v>
      </c>
      <c r="J798" s="29" t="n">
        <f aca="false">J797+I798</f>
        <v>966000.000000001</v>
      </c>
    </row>
    <row r="799" customFormat="false" ht="15" hidden="false" customHeight="false" outlineLevel="0" collapsed="false">
      <c r="A799" s="26" t="n">
        <v>38336</v>
      </c>
      <c r="B799" s="27" t="n">
        <v>44.21</v>
      </c>
      <c r="C799" s="27" t="n">
        <v>41.53</v>
      </c>
      <c r="D799" s="28" t="n">
        <f aca="false">B799-B798</f>
        <v>2.45</v>
      </c>
      <c r="E799" s="28" t="n">
        <f aca="false">C799-C798</f>
        <v>4.5</v>
      </c>
      <c r="F799" s="29" t="n">
        <f aca="false">Inputs!$B$5*B799+Inputs!$B$6*C799</f>
        <v>2344500</v>
      </c>
      <c r="G799" s="29" t="n">
        <f aca="false">Inputs!$B$5*D799</f>
        <v>245000</v>
      </c>
      <c r="H799" s="29" t="n">
        <f aca="false">Inputs!$B$6*E799</f>
        <v>-225000</v>
      </c>
      <c r="I799" s="29" t="n">
        <f aca="false">G799+H799</f>
        <v>20000.0000000003</v>
      </c>
      <c r="J799" s="29" t="n">
        <f aca="false">J798+I799</f>
        <v>986000.000000001</v>
      </c>
    </row>
    <row r="800" customFormat="false" ht="15" hidden="false" customHeight="false" outlineLevel="0" collapsed="false">
      <c r="A800" s="26" t="n">
        <v>38337</v>
      </c>
      <c r="B800" s="27" t="n">
        <v>44.16</v>
      </c>
      <c r="C800" s="27" t="n">
        <v>41.49</v>
      </c>
      <c r="D800" s="28" t="n">
        <f aca="false">B800-B799</f>
        <v>-0.0500000000000043</v>
      </c>
      <c r="E800" s="28" t="n">
        <f aca="false">C800-C799</f>
        <v>-0.0399999999999992</v>
      </c>
      <c r="F800" s="29" t="n">
        <f aca="false">Inputs!$B$5*B800+Inputs!$B$6*C800</f>
        <v>2341500</v>
      </c>
      <c r="G800" s="29" t="n">
        <f aca="false">Inputs!$B$5*D800</f>
        <v>-5000.00000000043</v>
      </c>
      <c r="H800" s="29" t="n">
        <f aca="false">Inputs!$B$6*E800</f>
        <v>1999.99999999996</v>
      </c>
      <c r="I800" s="29" t="n">
        <f aca="false">G800+H800</f>
        <v>-3000.00000000047</v>
      </c>
      <c r="J800" s="29" t="n">
        <f aca="false">J799+I800</f>
        <v>983000.000000001</v>
      </c>
    </row>
    <row r="801" customFormat="false" ht="15" hidden="false" customHeight="false" outlineLevel="0" collapsed="false">
      <c r="A801" s="26" t="n">
        <v>38338</v>
      </c>
      <c r="B801" s="27" t="n">
        <v>46.31</v>
      </c>
      <c r="C801" s="27" t="n">
        <v>43.06</v>
      </c>
      <c r="D801" s="28" t="n">
        <f aca="false">B801-B800</f>
        <v>2.15000000000001</v>
      </c>
      <c r="E801" s="28" t="n">
        <f aca="false">C801-C800</f>
        <v>1.57</v>
      </c>
      <c r="F801" s="29" t="n">
        <f aca="false">Inputs!$B$5*B801+Inputs!$B$6*C801</f>
        <v>2478000</v>
      </c>
      <c r="G801" s="29" t="n">
        <f aca="false">Inputs!$B$5*D801</f>
        <v>215000.000000001</v>
      </c>
      <c r="H801" s="29" t="n">
        <f aca="false">Inputs!$B$6*E801</f>
        <v>-78500</v>
      </c>
      <c r="I801" s="29" t="n">
        <f aca="false">G801+H801</f>
        <v>136500.000000001</v>
      </c>
      <c r="J801" s="29" t="n">
        <f aca="false">J800+I801</f>
        <v>1119500</v>
      </c>
    </row>
    <row r="802" customFormat="false" ht="15" hidden="false" customHeight="false" outlineLevel="0" collapsed="false">
      <c r="A802" s="26" t="n">
        <v>38341</v>
      </c>
      <c r="B802" s="27" t="n">
        <v>45.57</v>
      </c>
      <c r="C802" s="27" t="n">
        <v>42.67</v>
      </c>
      <c r="D802" s="28" t="n">
        <f aca="false">B802-B801</f>
        <v>-0.740000000000002</v>
      </c>
      <c r="E802" s="28" t="n">
        <f aca="false">C802-C801</f>
        <v>-0.390000000000001</v>
      </c>
      <c r="F802" s="29" t="n">
        <f aca="false">Inputs!$B$5*B802+Inputs!$B$6*C802</f>
        <v>2423500</v>
      </c>
      <c r="G802" s="29" t="n">
        <f aca="false">Inputs!$B$5*D802</f>
        <v>-74000.0000000002</v>
      </c>
      <c r="H802" s="29" t="n">
        <f aca="false">Inputs!$B$6*E802</f>
        <v>19500</v>
      </c>
      <c r="I802" s="29" t="n">
        <f aca="false">G802+H802</f>
        <v>-54500.0000000002</v>
      </c>
      <c r="J802" s="29" t="n">
        <f aca="false">J801+I802</f>
        <v>1065000</v>
      </c>
    </row>
    <row r="803" customFormat="false" ht="15" hidden="false" customHeight="false" outlineLevel="0" collapsed="false">
      <c r="A803" s="26" t="n">
        <v>38342</v>
      </c>
      <c r="B803" s="27" t="n">
        <v>45.76</v>
      </c>
      <c r="C803" s="27" t="n">
        <v>42.76</v>
      </c>
      <c r="D803" s="28" t="n">
        <f aca="false">B803-B802</f>
        <v>0.189999999999998</v>
      </c>
      <c r="E803" s="28" t="n">
        <f aca="false">C803-C802</f>
        <v>0.0899999999999963</v>
      </c>
      <c r="F803" s="29" t="n">
        <f aca="false">Inputs!$B$5*B803+Inputs!$B$6*C803</f>
        <v>2438000</v>
      </c>
      <c r="G803" s="29" t="n">
        <f aca="false">Inputs!$B$5*D803</f>
        <v>18999.9999999998</v>
      </c>
      <c r="H803" s="29" t="n">
        <f aca="false">Inputs!$B$6*E803</f>
        <v>-4499.99999999982</v>
      </c>
      <c r="I803" s="29" t="n">
        <f aca="false">G803+H803</f>
        <v>14500</v>
      </c>
      <c r="J803" s="29" t="n">
        <f aca="false">J802+I803</f>
        <v>1079500</v>
      </c>
    </row>
    <row r="804" customFormat="false" ht="15" hidden="false" customHeight="false" outlineLevel="0" collapsed="false">
      <c r="A804" s="26" t="n">
        <v>38343</v>
      </c>
      <c r="B804" s="27" t="n">
        <v>44.05</v>
      </c>
      <c r="C804" s="27" t="n">
        <v>40.44</v>
      </c>
      <c r="D804" s="28" t="n">
        <f aca="false">B804-B803</f>
        <v>-1.71</v>
      </c>
      <c r="E804" s="28" t="n">
        <f aca="false">C804-C803</f>
        <v>-2.32</v>
      </c>
      <c r="F804" s="29" t="n">
        <f aca="false">Inputs!$B$5*B804+Inputs!$B$6*C804</f>
        <v>2383000</v>
      </c>
      <c r="G804" s="29" t="n">
        <f aca="false">Inputs!$B$5*D804</f>
        <v>-171000</v>
      </c>
      <c r="H804" s="29" t="n">
        <f aca="false">Inputs!$B$6*E804</f>
        <v>116000</v>
      </c>
      <c r="I804" s="29" t="n">
        <f aca="false">G804+H804</f>
        <v>-55000.0000000001</v>
      </c>
      <c r="J804" s="29" t="n">
        <f aca="false">J803+I804</f>
        <v>1024500</v>
      </c>
    </row>
    <row r="805" customFormat="false" ht="15" hidden="false" customHeight="false" outlineLevel="0" collapsed="false">
      <c r="A805" s="26" t="n">
        <v>38344</v>
      </c>
      <c r="B805" s="27" t="n">
        <v>42.19</v>
      </c>
      <c r="C805" s="27" t="n">
        <v>40.29</v>
      </c>
      <c r="D805" s="28" t="n">
        <f aca="false">B805-B804</f>
        <v>-1.86</v>
      </c>
      <c r="E805" s="28" t="n">
        <f aca="false">C805-C804</f>
        <v>-0.149999999999999</v>
      </c>
      <c r="F805" s="29" t="n">
        <f aca="false">Inputs!$B$5*B805+Inputs!$B$6*C805</f>
        <v>2204500</v>
      </c>
      <c r="G805" s="29" t="n">
        <f aca="false">Inputs!$B$5*D805</f>
        <v>-186000</v>
      </c>
      <c r="H805" s="29" t="n">
        <f aca="false">Inputs!$B$6*E805</f>
        <v>7499.99999999993</v>
      </c>
      <c r="I805" s="29" t="n">
        <f aca="false">G805+H805</f>
        <v>-178500</v>
      </c>
      <c r="J805" s="29" t="n">
        <f aca="false">J804+I805</f>
        <v>846000.000000001</v>
      </c>
    </row>
    <row r="806" customFormat="false" ht="15" hidden="false" customHeight="false" outlineLevel="0" collapsed="false">
      <c r="A806" s="26" t="n">
        <v>38348</v>
      </c>
      <c r="B806" s="27" t="n">
        <v>41.26</v>
      </c>
      <c r="C806" s="27" t="n">
        <v>39.6</v>
      </c>
      <c r="D806" s="28" t="n">
        <f aca="false">B806-B805</f>
        <v>-0.93</v>
      </c>
      <c r="E806" s="28" t="n">
        <f aca="false">C806-C805</f>
        <v>-0.689999999999998</v>
      </c>
      <c r="F806" s="29" t="n">
        <f aca="false">Inputs!$B$5*B806+Inputs!$B$6*C806</f>
        <v>2146000</v>
      </c>
      <c r="G806" s="29" t="n">
        <f aca="false">Inputs!$B$5*D806</f>
        <v>-93000</v>
      </c>
      <c r="H806" s="29" t="n">
        <f aca="false">Inputs!$B$6*E806</f>
        <v>34499.9999999999</v>
      </c>
      <c r="I806" s="29" t="n">
        <f aca="false">G806+H806</f>
        <v>-58500.0000000001</v>
      </c>
      <c r="J806" s="29" t="n">
        <f aca="false">J805+I806</f>
        <v>787500.000000001</v>
      </c>
    </row>
    <row r="807" customFormat="false" ht="15" hidden="false" customHeight="false" outlineLevel="0" collapsed="false">
      <c r="A807" s="26" t="n">
        <v>38349</v>
      </c>
      <c r="B807" s="27" t="n">
        <v>41.78</v>
      </c>
      <c r="C807" s="27" t="n">
        <v>40.24</v>
      </c>
      <c r="D807" s="28" t="n">
        <f aca="false">B807-B806</f>
        <v>0.520000000000003</v>
      </c>
      <c r="E807" s="28" t="n">
        <f aca="false">C807-C806</f>
        <v>0.640000000000001</v>
      </c>
      <c r="F807" s="29" t="n">
        <f aca="false">Inputs!$B$5*B807+Inputs!$B$6*C807</f>
        <v>2166000</v>
      </c>
      <c r="G807" s="29" t="n">
        <f aca="false">Inputs!$B$5*D807</f>
        <v>52000.0000000003</v>
      </c>
      <c r="H807" s="29" t="n">
        <f aca="false">Inputs!$B$6*E807</f>
        <v>-32000</v>
      </c>
      <c r="I807" s="29" t="n">
        <f aca="false">G807+H807</f>
        <v>20000.0000000003</v>
      </c>
      <c r="J807" s="29" t="n">
        <f aca="false">J806+I807</f>
        <v>807500.000000001</v>
      </c>
    </row>
    <row r="808" customFormat="false" ht="15" hidden="false" customHeight="false" outlineLevel="0" collapsed="false">
      <c r="A808" s="26" t="n">
        <v>38351</v>
      </c>
      <c r="B808" s="27" t="n">
        <v>43.36</v>
      </c>
      <c r="C808" s="27" t="n">
        <v>39.8</v>
      </c>
      <c r="D808" s="28" t="n">
        <f aca="false">B808-B807</f>
        <v>1.58</v>
      </c>
      <c r="E808" s="28" t="n">
        <f aca="false">C808-C807</f>
        <v>-0.440000000000005</v>
      </c>
      <c r="F808" s="29" t="n">
        <f aca="false">Inputs!$B$5*B808+Inputs!$B$6*C808</f>
        <v>2346000</v>
      </c>
      <c r="G808" s="29" t="n">
        <f aca="false">Inputs!$B$5*D808</f>
        <v>158000</v>
      </c>
      <c r="H808" s="29" t="n">
        <f aca="false">Inputs!$B$6*E808</f>
        <v>22000.0000000002</v>
      </c>
      <c r="I808" s="29" t="n">
        <f aca="false">G808+H808</f>
        <v>180000</v>
      </c>
      <c r="J808" s="29" t="n">
        <f aca="false">J807+I808</f>
        <v>987500.000000001</v>
      </c>
    </row>
    <row r="809" customFormat="false" ht="15" hidden="false" customHeight="false" outlineLevel="0" collapsed="false">
      <c r="A809" s="26" t="n">
        <v>38356</v>
      </c>
      <c r="B809" s="27" t="n">
        <v>43.96</v>
      </c>
      <c r="C809" s="27" t="n">
        <v>40.75</v>
      </c>
      <c r="D809" s="28" t="n">
        <f aca="false">B809-B808</f>
        <v>0.600000000000001</v>
      </c>
      <c r="E809" s="28" t="n">
        <f aca="false">C809-C808</f>
        <v>0.950000000000003</v>
      </c>
      <c r="F809" s="29" t="n">
        <f aca="false">Inputs!$B$5*B809+Inputs!$B$6*C809</f>
        <v>2358500</v>
      </c>
      <c r="G809" s="29" t="n">
        <f aca="false">Inputs!$B$5*D809</f>
        <v>60000.0000000001</v>
      </c>
      <c r="H809" s="29" t="n">
        <f aca="false">Inputs!$B$6*E809</f>
        <v>-47500.0000000001</v>
      </c>
      <c r="I809" s="29" t="n">
        <f aca="false">G809+H809</f>
        <v>12500</v>
      </c>
      <c r="J809" s="29" t="n">
        <f aca="false">J808+I809</f>
        <v>1000000</v>
      </c>
    </row>
    <row r="810" customFormat="false" ht="15" hidden="false" customHeight="false" outlineLevel="0" collapsed="false">
      <c r="A810" s="26" t="n">
        <v>38357</v>
      </c>
      <c r="B810" s="27" t="n">
        <v>43.41</v>
      </c>
      <c r="C810" s="27" t="n">
        <v>41</v>
      </c>
      <c r="D810" s="28" t="n">
        <f aca="false">B810-B809</f>
        <v>-0.550000000000004</v>
      </c>
      <c r="E810" s="28" t="n">
        <f aca="false">C810-C809</f>
        <v>0.25</v>
      </c>
      <c r="F810" s="29" t="n">
        <f aca="false">Inputs!$B$5*B810+Inputs!$B$6*C810</f>
        <v>2291000</v>
      </c>
      <c r="G810" s="29" t="n">
        <f aca="false">Inputs!$B$5*D810</f>
        <v>-55000.0000000004</v>
      </c>
      <c r="H810" s="29" t="n">
        <f aca="false">Inputs!$B$6*E810</f>
        <v>-12500</v>
      </c>
      <c r="I810" s="29" t="n">
        <f aca="false">G810+H810</f>
        <v>-67500.0000000004</v>
      </c>
      <c r="J810" s="29" t="n">
        <f aca="false">J809+I810</f>
        <v>932500.000000001</v>
      </c>
    </row>
    <row r="811" customFormat="false" ht="15" hidden="false" customHeight="false" outlineLevel="0" collapsed="false">
      <c r="A811" s="26" t="n">
        <v>38358</v>
      </c>
      <c r="B811" s="27" t="n">
        <v>45.51</v>
      </c>
      <c r="C811" s="27" t="n">
        <v>43.25</v>
      </c>
      <c r="D811" s="28" t="n">
        <f aca="false">B811-B810</f>
        <v>2.1</v>
      </c>
      <c r="E811" s="28" t="n">
        <f aca="false">C811-C810</f>
        <v>2.25</v>
      </c>
      <c r="F811" s="29" t="n">
        <f aca="false">Inputs!$B$5*B811+Inputs!$B$6*C811</f>
        <v>2388500</v>
      </c>
      <c r="G811" s="29" t="n">
        <f aca="false">Inputs!$B$5*D811</f>
        <v>210000</v>
      </c>
      <c r="H811" s="29" t="n">
        <f aca="false">Inputs!$B$6*E811</f>
        <v>-112500</v>
      </c>
      <c r="I811" s="29" t="n">
        <f aca="false">G811+H811</f>
        <v>97500.0000000002</v>
      </c>
      <c r="J811" s="29" t="n">
        <f aca="false">J810+I811</f>
        <v>1030000</v>
      </c>
    </row>
    <row r="812" customFormat="false" ht="15" hidden="false" customHeight="false" outlineLevel="0" collapsed="false">
      <c r="A812" s="26" t="n">
        <v>38359</v>
      </c>
      <c r="B812" s="27" t="n">
        <v>45.32</v>
      </c>
      <c r="C812" s="27" t="n">
        <v>43.28</v>
      </c>
      <c r="D812" s="28" t="n">
        <f aca="false">B812-B811</f>
        <v>-0.189999999999998</v>
      </c>
      <c r="E812" s="28" t="n">
        <f aca="false">C812-C811</f>
        <v>0.0300000000000011</v>
      </c>
      <c r="F812" s="29" t="n">
        <f aca="false">Inputs!$B$5*B812+Inputs!$B$6*C812</f>
        <v>2368000</v>
      </c>
      <c r="G812" s="29" t="n">
        <f aca="false">Inputs!$B$5*D812</f>
        <v>-18999.9999999998</v>
      </c>
      <c r="H812" s="29" t="n">
        <f aca="false">Inputs!$B$6*E812</f>
        <v>-1500.00000000006</v>
      </c>
      <c r="I812" s="29" t="n">
        <f aca="false">G812+H812</f>
        <v>-20499.9999999998</v>
      </c>
      <c r="J812" s="29" t="n">
        <f aca="false">J811+I812</f>
        <v>1009500</v>
      </c>
    </row>
    <row r="813" customFormat="false" ht="15" hidden="false" customHeight="false" outlineLevel="0" collapsed="false">
      <c r="A813" s="26" t="n">
        <v>38362</v>
      </c>
      <c r="B813" s="27" t="n">
        <v>45.31</v>
      </c>
      <c r="C813" s="27" t="n">
        <v>44.71</v>
      </c>
      <c r="D813" s="28" t="n">
        <f aca="false">B813-B812</f>
        <v>-0.00999999999999801</v>
      </c>
      <c r="E813" s="28" t="n">
        <f aca="false">C813-C812</f>
        <v>1.43</v>
      </c>
      <c r="F813" s="29" t="n">
        <f aca="false">Inputs!$B$5*B813+Inputs!$B$6*C813</f>
        <v>2295500</v>
      </c>
      <c r="G813" s="29" t="n">
        <f aca="false">Inputs!$B$5*D813</f>
        <v>-999.999999999801</v>
      </c>
      <c r="H813" s="29" t="n">
        <f aca="false">Inputs!$B$6*E813</f>
        <v>-71500</v>
      </c>
      <c r="I813" s="29" t="n">
        <f aca="false">G813+H813</f>
        <v>-72499.9999999998</v>
      </c>
      <c r="J813" s="29" t="n">
        <f aca="false">J812+I813</f>
        <v>937000.000000001</v>
      </c>
    </row>
    <row r="814" customFormat="false" ht="15" hidden="false" customHeight="false" outlineLevel="0" collapsed="false">
      <c r="A814" s="26" t="n">
        <v>38363</v>
      </c>
      <c r="B814" s="27" t="n">
        <v>45.66</v>
      </c>
      <c r="C814" s="27" t="n">
        <v>43.45</v>
      </c>
      <c r="D814" s="28" t="n">
        <f aca="false">B814-B813</f>
        <v>0.349999999999994</v>
      </c>
      <c r="E814" s="28" t="n">
        <f aca="false">C814-C813</f>
        <v>-1.26</v>
      </c>
      <c r="F814" s="29" t="n">
        <f aca="false">Inputs!$B$5*B814+Inputs!$B$6*C814</f>
        <v>2393500</v>
      </c>
      <c r="G814" s="29" t="n">
        <f aca="false">Inputs!$B$5*D814</f>
        <v>34999.9999999994</v>
      </c>
      <c r="H814" s="29" t="n">
        <f aca="false">Inputs!$B$6*E814</f>
        <v>62999.9999999999</v>
      </c>
      <c r="I814" s="29" t="n">
        <f aca="false">G814+H814</f>
        <v>97999.9999999993</v>
      </c>
      <c r="J814" s="29" t="n">
        <f aca="false">J813+I814</f>
        <v>1035000</v>
      </c>
    </row>
    <row r="815" customFormat="false" ht="15" hidden="false" customHeight="false" outlineLevel="0" collapsed="false">
      <c r="A815" s="26" t="n">
        <v>38365</v>
      </c>
      <c r="B815" s="27" t="n">
        <v>48.11</v>
      </c>
      <c r="C815" s="27" t="n">
        <v>45.76</v>
      </c>
      <c r="D815" s="28" t="n">
        <f aca="false">B815-B814</f>
        <v>2.45</v>
      </c>
      <c r="E815" s="28" t="n">
        <f aca="false">C815-C814</f>
        <v>2.31</v>
      </c>
      <c r="F815" s="29" t="n">
        <f aca="false">Inputs!$B$5*B815+Inputs!$B$6*C815</f>
        <v>2523000</v>
      </c>
      <c r="G815" s="29" t="n">
        <f aca="false">Inputs!$B$5*D815</f>
        <v>245000</v>
      </c>
      <c r="H815" s="29" t="n">
        <f aca="false">Inputs!$B$6*E815</f>
        <v>-115500</v>
      </c>
      <c r="I815" s="29" t="n">
        <f aca="false">G815+H815</f>
        <v>129500.000000001</v>
      </c>
      <c r="J815" s="29" t="n">
        <f aca="false">J814+I815</f>
        <v>1164500</v>
      </c>
    </row>
    <row r="816" customFormat="false" ht="15" hidden="false" customHeight="false" outlineLevel="0" collapsed="false">
      <c r="A816" s="26" t="n">
        <v>38370</v>
      </c>
      <c r="B816" s="27" t="n">
        <v>48.46</v>
      </c>
      <c r="C816" s="27" t="n">
        <v>45.18</v>
      </c>
      <c r="D816" s="28" t="n">
        <f aca="false">B816-B815</f>
        <v>0.350000000000001</v>
      </c>
      <c r="E816" s="28" t="n">
        <f aca="false">C816-C815</f>
        <v>-0.579999999999998</v>
      </c>
      <c r="F816" s="29" t="n">
        <f aca="false">Inputs!$B$5*B816+Inputs!$B$6*C816</f>
        <v>2587000</v>
      </c>
      <c r="G816" s="29" t="n">
        <f aca="false">Inputs!$B$5*D816</f>
        <v>35000.0000000001</v>
      </c>
      <c r="H816" s="29" t="n">
        <f aca="false">Inputs!$B$6*E816</f>
        <v>28999.9999999999</v>
      </c>
      <c r="I816" s="29" t="n">
        <f aca="false">G816+H816</f>
        <v>64000.0000000001</v>
      </c>
      <c r="J816" s="29" t="n">
        <f aca="false">J815+I816</f>
        <v>1228500</v>
      </c>
    </row>
    <row r="817" customFormat="false" ht="15" hidden="false" customHeight="false" outlineLevel="0" collapsed="false">
      <c r="A817" s="26" t="n">
        <v>38371</v>
      </c>
      <c r="B817" s="27" t="n">
        <v>47.61</v>
      </c>
      <c r="C817" s="27" t="n">
        <v>45.16</v>
      </c>
      <c r="D817" s="28" t="n">
        <f aca="false">B817-B816</f>
        <v>-0.850000000000001</v>
      </c>
      <c r="E817" s="28" t="n">
        <f aca="false">C817-C816</f>
        <v>-0.0200000000000031</v>
      </c>
      <c r="F817" s="29" t="n">
        <f aca="false">Inputs!$B$5*B817+Inputs!$B$6*C817</f>
        <v>2503000</v>
      </c>
      <c r="G817" s="29" t="n">
        <f aca="false">Inputs!$B$5*D817</f>
        <v>-85000.0000000002</v>
      </c>
      <c r="H817" s="29" t="n">
        <f aca="false">Inputs!$B$6*E817</f>
        <v>1000.00000000016</v>
      </c>
      <c r="I817" s="29" t="n">
        <f aca="false">G817+H817</f>
        <v>-84000</v>
      </c>
      <c r="J817" s="29" t="n">
        <f aca="false">J816+I817</f>
        <v>1144500</v>
      </c>
    </row>
    <row r="818" customFormat="false" ht="15" hidden="false" customHeight="false" outlineLevel="0" collapsed="false">
      <c r="A818" s="26" t="n">
        <v>38372</v>
      </c>
      <c r="B818" s="27" t="n">
        <v>47.01</v>
      </c>
      <c r="C818" s="27" t="n">
        <v>44.06</v>
      </c>
      <c r="D818" s="28" t="n">
        <f aca="false">B818-B817</f>
        <v>-0.600000000000001</v>
      </c>
      <c r="E818" s="28" t="n">
        <f aca="false">C818-C817</f>
        <v>-1.09999999999999</v>
      </c>
      <c r="F818" s="29" t="n">
        <f aca="false">Inputs!$B$5*B818+Inputs!$B$6*C818</f>
        <v>2498000</v>
      </c>
      <c r="G818" s="29" t="n">
        <f aca="false">Inputs!$B$5*D818</f>
        <v>-60000.0000000001</v>
      </c>
      <c r="H818" s="29" t="n">
        <f aca="false">Inputs!$B$6*E818</f>
        <v>54999.9999999997</v>
      </c>
      <c r="I818" s="29" t="n">
        <f aca="false">G818+H818</f>
        <v>-5000.00000000043</v>
      </c>
      <c r="J818" s="29" t="n">
        <f aca="false">J817+I818</f>
        <v>1139500</v>
      </c>
    </row>
    <row r="819" customFormat="false" ht="15" hidden="false" customHeight="false" outlineLevel="0" collapsed="false">
      <c r="A819" s="26" t="n">
        <v>38376</v>
      </c>
      <c r="B819" s="27" t="n">
        <v>48.61</v>
      </c>
      <c r="C819" s="27" t="n">
        <v>45.74</v>
      </c>
      <c r="D819" s="28" t="n">
        <f aca="false">B819-B818</f>
        <v>1.6</v>
      </c>
      <c r="E819" s="28" t="n">
        <f aca="false">C819-C818</f>
        <v>1.68</v>
      </c>
      <c r="F819" s="29" t="n">
        <f aca="false">Inputs!$B$5*B819+Inputs!$B$6*C819</f>
        <v>2574000</v>
      </c>
      <c r="G819" s="29" t="n">
        <f aca="false">Inputs!$B$5*D819</f>
        <v>160000</v>
      </c>
      <c r="H819" s="29" t="n">
        <f aca="false">Inputs!$B$6*E819</f>
        <v>-84000</v>
      </c>
      <c r="I819" s="29" t="n">
        <f aca="false">G819+H819</f>
        <v>76000.0000000002</v>
      </c>
      <c r="J819" s="29" t="n">
        <f aca="false">J818+I819</f>
        <v>1215500</v>
      </c>
    </row>
    <row r="820" customFormat="false" ht="15" hidden="false" customHeight="false" outlineLevel="0" collapsed="false">
      <c r="A820" s="26" t="n">
        <v>38377</v>
      </c>
      <c r="B820" s="27" t="n">
        <v>49.43</v>
      </c>
      <c r="C820" s="27" t="n">
        <v>46.14</v>
      </c>
      <c r="D820" s="28" t="n">
        <f aca="false">B820-B819</f>
        <v>0.82</v>
      </c>
      <c r="E820" s="28" t="n">
        <f aca="false">C820-C819</f>
        <v>0.399999999999999</v>
      </c>
      <c r="F820" s="29" t="n">
        <f aca="false">Inputs!$B$5*B820+Inputs!$B$6*C820</f>
        <v>2636000</v>
      </c>
      <c r="G820" s="29" t="n">
        <f aca="false">Inputs!$B$5*D820</f>
        <v>82000</v>
      </c>
      <c r="H820" s="29" t="n">
        <f aca="false">Inputs!$B$6*E820</f>
        <v>-19999.9999999999</v>
      </c>
      <c r="I820" s="29" t="n">
        <f aca="false">G820+H820</f>
        <v>62000.0000000001</v>
      </c>
      <c r="J820" s="29" t="n">
        <f aca="false">J819+I820</f>
        <v>1277500</v>
      </c>
    </row>
    <row r="821" customFormat="false" ht="15" hidden="false" customHeight="false" outlineLevel="0" collapsed="false">
      <c r="A821" s="26" t="n">
        <v>38378</v>
      </c>
      <c r="B821" s="27" t="n">
        <v>48.8</v>
      </c>
      <c r="C821" s="27" t="n">
        <v>45.94</v>
      </c>
      <c r="D821" s="28" t="n">
        <f aca="false">B821-B820</f>
        <v>-0.630000000000003</v>
      </c>
      <c r="E821" s="28" t="n">
        <f aca="false">C821-C820</f>
        <v>-0.200000000000003</v>
      </c>
      <c r="F821" s="29" t="n">
        <f aca="false">Inputs!$B$5*B821+Inputs!$B$6*C821</f>
        <v>2583000</v>
      </c>
      <c r="G821" s="29" t="n">
        <f aca="false">Inputs!$B$5*D821</f>
        <v>-63000.0000000003</v>
      </c>
      <c r="H821" s="29" t="n">
        <f aca="false">Inputs!$B$6*E821</f>
        <v>10000.0000000001</v>
      </c>
      <c r="I821" s="29" t="n">
        <f aca="false">G821+H821</f>
        <v>-53000.0000000001</v>
      </c>
      <c r="J821" s="29" t="n">
        <f aca="false">J820+I821</f>
        <v>1224500</v>
      </c>
    </row>
    <row r="822" customFormat="false" ht="15" hidden="false" customHeight="false" outlineLevel="0" collapsed="false">
      <c r="A822" s="26" t="n">
        <v>38379</v>
      </c>
      <c r="B822" s="27" t="n">
        <v>48.8</v>
      </c>
      <c r="C822" s="27" t="n">
        <v>46.51</v>
      </c>
      <c r="D822" s="28" t="n">
        <f aca="false">B822-B821</f>
        <v>0</v>
      </c>
      <c r="E822" s="28" t="n">
        <f aca="false">C822-C821</f>
        <v>0.57</v>
      </c>
      <c r="F822" s="29" t="n">
        <f aca="false">Inputs!$B$5*B822+Inputs!$B$6*C822</f>
        <v>2554500</v>
      </c>
      <c r="G822" s="29" t="n">
        <f aca="false">Inputs!$B$5*D822</f>
        <v>0</v>
      </c>
      <c r="H822" s="29" t="n">
        <f aca="false">Inputs!$B$6*E822</f>
        <v>-28500</v>
      </c>
      <c r="I822" s="29" t="n">
        <f aca="false">G822+H822</f>
        <v>-28500</v>
      </c>
      <c r="J822" s="29" t="n">
        <f aca="false">J821+I822</f>
        <v>1196000</v>
      </c>
    </row>
    <row r="823" customFormat="false" ht="15" hidden="false" customHeight="false" outlineLevel="0" collapsed="false">
      <c r="A823" s="26" t="n">
        <v>38380</v>
      </c>
      <c r="B823" s="27" t="n">
        <v>47.15</v>
      </c>
      <c r="C823" s="27" t="n">
        <v>44.75</v>
      </c>
      <c r="D823" s="28" t="n">
        <f aca="false">B823-B822</f>
        <v>-1.65</v>
      </c>
      <c r="E823" s="28" t="n">
        <f aca="false">C823-C822</f>
        <v>-1.76</v>
      </c>
      <c r="F823" s="29" t="n">
        <f aca="false">Inputs!$B$5*B823+Inputs!$B$6*C823</f>
        <v>2477500</v>
      </c>
      <c r="G823" s="29" t="n">
        <f aca="false">Inputs!$B$5*D823</f>
        <v>-165000</v>
      </c>
      <c r="H823" s="29" t="n">
        <f aca="false">Inputs!$B$6*E823</f>
        <v>87999.9999999999</v>
      </c>
      <c r="I823" s="29" t="n">
        <f aca="false">G823+H823</f>
        <v>-77000</v>
      </c>
      <c r="J823" s="29" t="n">
        <f aca="false">J822+I823</f>
        <v>1119000</v>
      </c>
    </row>
    <row r="824" customFormat="false" ht="15" hidden="false" customHeight="false" outlineLevel="0" collapsed="false">
      <c r="A824" s="26" t="n">
        <v>38383</v>
      </c>
      <c r="B824" s="27" t="n">
        <v>48.25</v>
      </c>
      <c r="C824" s="27" t="n">
        <v>44.51</v>
      </c>
      <c r="D824" s="28" t="n">
        <f aca="false">B824-B823</f>
        <v>1.1</v>
      </c>
      <c r="E824" s="28" t="n">
        <f aca="false">C824-C823</f>
        <v>-0.240000000000002</v>
      </c>
      <c r="F824" s="29" t="n">
        <f aca="false">Inputs!$B$5*B824+Inputs!$B$6*C824</f>
        <v>2599500</v>
      </c>
      <c r="G824" s="29" t="n">
        <f aca="false">Inputs!$B$5*D824</f>
        <v>110000</v>
      </c>
      <c r="H824" s="29" t="n">
        <f aca="false">Inputs!$B$6*E824</f>
        <v>12000.0000000001</v>
      </c>
      <c r="I824" s="29" t="n">
        <f aca="false">G824+H824</f>
        <v>122000</v>
      </c>
      <c r="J824" s="29" t="n">
        <f aca="false">J823+I824</f>
        <v>1241000</v>
      </c>
    </row>
    <row r="825" customFormat="false" ht="15" hidden="false" customHeight="false" outlineLevel="0" collapsed="false">
      <c r="A825" s="26" t="n">
        <v>38384</v>
      </c>
      <c r="B825" s="27" t="n">
        <v>47.1</v>
      </c>
      <c r="C825" s="27" t="n">
        <v>45.12</v>
      </c>
      <c r="D825" s="28" t="n">
        <f aca="false">B825-B824</f>
        <v>-1.15</v>
      </c>
      <c r="E825" s="28" t="n">
        <f aca="false">C825-C824</f>
        <v>0.609999999999999</v>
      </c>
      <c r="F825" s="29" t="n">
        <f aca="false">Inputs!$B$5*B825+Inputs!$B$6*C825</f>
        <v>2454000</v>
      </c>
      <c r="G825" s="29" t="n">
        <f aca="false">Inputs!$B$5*D825</f>
        <v>-115000</v>
      </c>
      <c r="H825" s="29" t="n">
        <f aca="false">Inputs!$B$6*E825</f>
        <v>-30500</v>
      </c>
      <c r="I825" s="29" t="n">
        <f aca="false">G825+H825</f>
        <v>-145500</v>
      </c>
      <c r="J825" s="29" t="n">
        <f aca="false">J824+I825</f>
        <v>1095500</v>
      </c>
    </row>
    <row r="826" customFormat="false" ht="15" hidden="false" customHeight="false" outlineLevel="0" collapsed="false">
      <c r="A826" s="26" t="n">
        <v>38385</v>
      </c>
      <c r="B826" s="27" t="n">
        <v>46.65</v>
      </c>
      <c r="C826" s="27" t="n">
        <v>44.17</v>
      </c>
      <c r="D826" s="28" t="n">
        <f aca="false">B826-B825</f>
        <v>-0.450000000000003</v>
      </c>
      <c r="E826" s="28" t="n">
        <f aca="false">C826-C825</f>
        <v>-0.949999999999996</v>
      </c>
      <c r="F826" s="29" t="n">
        <f aca="false">Inputs!$B$5*B826+Inputs!$B$6*C826</f>
        <v>2456500</v>
      </c>
      <c r="G826" s="29" t="n">
        <f aca="false">Inputs!$B$5*D826</f>
        <v>-45000.0000000003</v>
      </c>
      <c r="H826" s="29" t="n">
        <f aca="false">Inputs!$B$6*E826</f>
        <v>47499.9999999998</v>
      </c>
      <c r="I826" s="29" t="n">
        <f aca="false">G826+H826</f>
        <v>2499.99999999951</v>
      </c>
      <c r="J826" s="29" t="n">
        <f aca="false">J825+I826</f>
        <v>1098000</v>
      </c>
    </row>
    <row r="827" customFormat="false" ht="15" hidden="false" customHeight="false" outlineLevel="0" collapsed="false">
      <c r="A827" s="26" t="n">
        <v>38386</v>
      </c>
      <c r="B827" s="27" t="n">
        <v>46.4</v>
      </c>
      <c r="C827" s="27" t="n">
        <v>43.13</v>
      </c>
      <c r="D827" s="28" t="n">
        <f aca="false">B827-B826</f>
        <v>-0.25</v>
      </c>
      <c r="E827" s="28" t="n">
        <f aca="false">C827-C826</f>
        <v>-1.04</v>
      </c>
      <c r="F827" s="29" t="n">
        <f aca="false">Inputs!$B$5*B827+Inputs!$B$6*C827</f>
        <v>2483500</v>
      </c>
      <c r="G827" s="29" t="n">
        <f aca="false">Inputs!$B$5*D827</f>
        <v>-25000</v>
      </c>
      <c r="H827" s="29" t="n">
        <f aca="false">Inputs!$B$6*E827</f>
        <v>52000</v>
      </c>
      <c r="I827" s="29" t="n">
        <f aca="false">G827+H827</f>
        <v>27000</v>
      </c>
      <c r="J827" s="29" t="n">
        <f aca="false">J826+I827</f>
        <v>1125000</v>
      </c>
    </row>
    <row r="828" customFormat="false" ht="15" hidden="false" customHeight="false" outlineLevel="0" collapsed="false">
      <c r="A828" s="26" t="n">
        <v>38387</v>
      </c>
      <c r="B828" s="27" t="n">
        <v>46.45</v>
      </c>
      <c r="C828" s="27" t="n">
        <v>43.26</v>
      </c>
      <c r="D828" s="28" t="n">
        <f aca="false">B828-B827</f>
        <v>0.0500000000000043</v>
      </c>
      <c r="E828" s="28" t="n">
        <f aca="false">C828-C827</f>
        <v>0.129999999999995</v>
      </c>
      <c r="F828" s="29" t="n">
        <f aca="false">Inputs!$B$5*B828+Inputs!$B$6*C828</f>
        <v>2482000</v>
      </c>
      <c r="G828" s="29" t="n">
        <f aca="false">Inputs!$B$5*D828</f>
        <v>5000.00000000043</v>
      </c>
      <c r="H828" s="29" t="n">
        <f aca="false">Inputs!$B$6*E828</f>
        <v>-6499.99999999977</v>
      </c>
      <c r="I828" s="29" t="n">
        <f aca="false">G828+H828</f>
        <v>-1499.99999999935</v>
      </c>
      <c r="J828" s="29" t="n">
        <f aca="false">J827+I828</f>
        <v>1123500</v>
      </c>
    </row>
    <row r="829" customFormat="false" ht="15" hidden="false" customHeight="false" outlineLevel="0" collapsed="false">
      <c r="A829" s="26" t="n">
        <v>38390</v>
      </c>
      <c r="B829" s="27" t="n">
        <v>45.35</v>
      </c>
      <c r="C829" s="27" t="n">
        <v>42.7</v>
      </c>
      <c r="D829" s="28" t="n">
        <f aca="false">B829-B828</f>
        <v>-1.1</v>
      </c>
      <c r="E829" s="28" t="n">
        <f aca="false">C829-C828</f>
        <v>-0.559999999999995</v>
      </c>
      <c r="F829" s="29" t="n">
        <f aca="false">Inputs!$B$5*B829+Inputs!$B$6*C829</f>
        <v>2400000</v>
      </c>
      <c r="G829" s="29" t="n">
        <f aca="false">Inputs!$B$5*D829</f>
        <v>-110000</v>
      </c>
      <c r="H829" s="29" t="n">
        <f aca="false">Inputs!$B$6*E829</f>
        <v>27999.9999999998</v>
      </c>
      <c r="I829" s="29" t="n">
        <f aca="false">G829+H829</f>
        <v>-82000.0000000004</v>
      </c>
      <c r="J829" s="29" t="n">
        <f aca="false">J828+I829</f>
        <v>1041500</v>
      </c>
    </row>
    <row r="830" customFormat="false" ht="15" hidden="false" customHeight="false" outlineLevel="0" collapsed="false">
      <c r="A830" s="26" t="n">
        <v>38391</v>
      </c>
      <c r="B830" s="27" t="n">
        <v>45.4</v>
      </c>
      <c r="C830" s="27" t="n">
        <v>42.79</v>
      </c>
      <c r="D830" s="28" t="n">
        <f aca="false">B830-B829</f>
        <v>0.0499999999999972</v>
      </c>
      <c r="E830" s="28" t="n">
        <f aca="false">C830-C829</f>
        <v>0.0899999999999963</v>
      </c>
      <c r="F830" s="29" t="n">
        <f aca="false">Inputs!$B$5*B830+Inputs!$B$6*C830</f>
        <v>2400500</v>
      </c>
      <c r="G830" s="29" t="n">
        <f aca="false">Inputs!$B$5*D830</f>
        <v>4999.99999999972</v>
      </c>
      <c r="H830" s="29" t="n">
        <f aca="false">Inputs!$B$6*E830</f>
        <v>-4499.99999999982</v>
      </c>
      <c r="I830" s="29" t="n">
        <f aca="false">G830+H830</f>
        <v>499.999999999901</v>
      </c>
      <c r="J830" s="29" t="n">
        <f aca="false">J829+I830</f>
        <v>1042000</v>
      </c>
    </row>
    <row r="831" customFormat="false" ht="15" hidden="false" customHeight="false" outlineLevel="0" collapsed="false">
      <c r="A831" s="26" t="n">
        <v>38393</v>
      </c>
      <c r="B831" s="27" t="n">
        <v>47.05</v>
      </c>
      <c r="C831" s="27" t="n">
        <v>44.04</v>
      </c>
      <c r="D831" s="28" t="n">
        <f aca="false">B831-B830</f>
        <v>1.65</v>
      </c>
      <c r="E831" s="28" t="n">
        <f aca="false">C831-C830</f>
        <v>1.25</v>
      </c>
      <c r="F831" s="29" t="n">
        <f aca="false">Inputs!$B$5*B831+Inputs!$B$6*C831</f>
        <v>2503000</v>
      </c>
      <c r="G831" s="29" t="n">
        <f aca="false">Inputs!$B$5*D831</f>
        <v>165000</v>
      </c>
      <c r="H831" s="29" t="n">
        <f aca="false">Inputs!$B$6*E831</f>
        <v>-62500</v>
      </c>
      <c r="I831" s="29" t="n">
        <f aca="false">G831+H831</f>
        <v>102500</v>
      </c>
      <c r="J831" s="29" t="n">
        <f aca="false">J830+I831</f>
        <v>1144500</v>
      </c>
    </row>
    <row r="832" customFormat="false" ht="15" hidden="false" customHeight="false" outlineLevel="0" collapsed="false">
      <c r="A832" s="26" t="n">
        <v>38394</v>
      </c>
      <c r="B832" s="27" t="n">
        <v>47.15</v>
      </c>
      <c r="C832" s="27" t="n">
        <v>44.41</v>
      </c>
      <c r="D832" s="28" t="n">
        <f aca="false">B832-B831</f>
        <v>0.100000000000001</v>
      </c>
      <c r="E832" s="28" t="n">
        <f aca="false">C832-C831</f>
        <v>0.369999999999997</v>
      </c>
      <c r="F832" s="29" t="n">
        <f aca="false">Inputs!$B$5*B832+Inputs!$B$6*C832</f>
        <v>2494500</v>
      </c>
      <c r="G832" s="29" t="n">
        <f aca="false">Inputs!$B$5*D832</f>
        <v>10000.0000000001</v>
      </c>
      <c r="H832" s="29" t="n">
        <f aca="false">Inputs!$B$6*E832</f>
        <v>-18499.9999999999</v>
      </c>
      <c r="I832" s="29" t="n">
        <f aca="false">G832+H832</f>
        <v>-8499.99999999973</v>
      </c>
      <c r="J832" s="29" t="n">
        <f aca="false">J831+I832</f>
        <v>1136000</v>
      </c>
    </row>
    <row r="833" customFormat="false" ht="15" hidden="false" customHeight="false" outlineLevel="0" collapsed="false">
      <c r="A833" s="26" t="n">
        <v>38398</v>
      </c>
      <c r="B833" s="27" t="n">
        <v>47.3</v>
      </c>
      <c r="C833" s="27" t="n">
        <v>44.91</v>
      </c>
      <c r="D833" s="28" t="n">
        <f aca="false">B833-B832</f>
        <v>0.149999999999999</v>
      </c>
      <c r="E833" s="28" t="n">
        <f aca="false">C833-C832</f>
        <v>0.5</v>
      </c>
      <c r="F833" s="29" t="n">
        <f aca="false">Inputs!$B$5*B833+Inputs!$B$6*C833</f>
        <v>2484500</v>
      </c>
      <c r="G833" s="29" t="n">
        <f aca="false">Inputs!$B$5*D833</f>
        <v>14999.9999999999</v>
      </c>
      <c r="H833" s="29" t="n">
        <f aca="false">Inputs!$B$6*E833</f>
        <v>-25000</v>
      </c>
      <c r="I833" s="29" t="n">
        <f aca="false">G833+H833</f>
        <v>-10000.0000000001</v>
      </c>
      <c r="J833" s="29" t="n">
        <f aca="false">J832+I833</f>
        <v>1126000</v>
      </c>
    </row>
    <row r="834" customFormat="false" ht="15" hidden="false" customHeight="false" outlineLevel="0" collapsed="false">
      <c r="A834" s="26" t="n">
        <v>38399</v>
      </c>
      <c r="B834" s="27" t="n">
        <v>48.35</v>
      </c>
      <c r="C834" s="27" t="n">
        <v>45.42</v>
      </c>
      <c r="D834" s="28" t="n">
        <f aca="false">B834-B833</f>
        <v>1.05</v>
      </c>
      <c r="E834" s="28" t="n">
        <f aca="false">C834-C833</f>
        <v>0.510000000000005</v>
      </c>
      <c r="F834" s="29" t="n">
        <f aca="false">Inputs!$B$5*B834+Inputs!$B$6*C834</f>
        <v>2564000</v>
      </c>
      <c r="G834" s="29" t="n">
        <f aca="false">Inputs!$B$5*D834</f>
        <v>105000</v>
      </c>
      <c r="H834" s="29" t="n">
        <f aca="false">Inputs!$B$6*E834</f>
        <v>-25500.0000000003</v>
      </c>
      <c r="I834" s="29" t="n">
        <f aca="false">G834+H834</f>
        <v>79500.0000000002</v>
      </c>
      <c r="J834" s="29" t="n">
        <f aca="false">J833+I834</f>
        <v>1205500</v>
      </c>
    </row>
    <row r="835" customFormat="false" ht="15" hidden="false" customHeight="false" outlineLevel="0" collapsed="false">
      <c r="A835" s="26" t="n">
        <v>38401</v>
      </c>
      <c r="B835" s="27" t="n">
        <v>48.45</v>
      </c>
      <c r="C835" s="27" t="n">
        <v>45.86</v>
      </c>
      <c r="D835" s="28" t="n">
        <f aca="false">B835-B834</f>
        <v>0.100000000000001</v>
      </c>
      <c r="E835" s="28" t="n">
        <f aca="false">C835-C834</f>
        <v>0.439999999999998</v>
      </c>
      <c r="F835" s="29" t="n">
        <f aca="false">Inputs!$B$5*B835+Inputs!$B$6*C835</f>
        <v>2552000</v>
      </c>
      <c r="G835" s="29" t="n">
        <f aca="false">Inputs!$B$5*D835</f>
        <v>10000.0000000001</v>
      </c>
      <c r="H835" s="29" t="n">
        <f aca="false">Inputs!$B$6*E835</f>
        <v>-21999.9999999999</v>
      </c>
      <c r="I835" s="29" t="n">
        <f aca="false">G835+H835</f>
        <v>-11999.9999999997</v>
      </c>
      <c r="J835" s="29" t="n">
        <f aca="false">J834+I835</f>
        <v>1193500</v>
      </c>
    </row>
    <row r="836" customFormat="false" ht="15" hidden="false" customHeight="false" outlineLevel="0" collapsed="false">
      <c r="A836" s="26" t="n">
        <v>38406</v>
      </c>
      <c r="B836" s="27" t="n">
        <v>51.73</v>
      </c>
      <c r="C836" s="27" t="n">
        <v>48.16</v>
      </c>
      <c r="D836" s="28" t="n">
        <f aca="false">B836-B835</f>
        <v>3.27999999999999</v>
      </c>
      <c r="E836" s="28" t="n">
        <f aca="false">C836-C835</f>
        <v>2.3</v>
      </c>
      <c r="F836" s="29" t="n">
        <f aca="false">Inputs!$B$5*B836+Inputs!$B$6*C836</f>
        <v>2765000</v>
      </c>
      <c r="G836" s="29" t="n">
        <f aca="false">Inputs!$B$5*D836</f>
        <v>327999.999999999</v>
      </c>
      <c r="H836" s="29" t="n">
        <f aca="false">Inputs!$B$6*E836</f>
        <v>-115000</v>
      </c>
      <c r="I836" s="29" t="n">
        <f aca="false">G836+H836</f>
        <v>213000</v>
      </c>
      <c r="J836" s="29" t="n">
        <f aca="false">J835+I836</f>
        <v>1406500</v>
      </c>
    </row>
    <row r="837" customFormat="false" ht="15" hidden="false" customHeight="false" outlineLevel="0" collapsed="false">
      <c r="A837" s="26" t="n">
        <v>38407</v>
      </c>
      <c r="B837" s="27" t="n">
        <v>52.05</v>
      </c>
      <c r="C837" s="27" t="n">
        <v>49.24</v>
      </c>
      <c r="D837" s="28" t="n">
        <f aca="false">B837-B836</f>
        <v>0.32</v>
      </c>
      <c r="E837" s="28" t="n">
        <f aca="false">C837-C836</f>
        <v>1.08000000000001</v>
      </c>
      <c r="F837" s="29" t="n">
        <f aca="false">Inputs!$B$5*B837+Inputs!$B$6*C837</f>
        <v>2743000</v>
      </c>
      <c r="G837" s="29" t="n">
        <f aca="false">Inputs!$B$5*D837</f>
        <v>32000</v>
      </c>
      <c r="H837" s="29" t="n">
        <f aca="false">Inputs!$B$6*E837</f>
        <v>-54000.0000000003</v>
      </c>
      <c r="I837" s="29" t="n">
        <f aca="false">G837+H837</f>
        <v>-22000.0000000002</v>
      </c>
      <c r="J837" s="29" t="n">
        <f aca="false">J836+I837</f>
        <v>1384500</v>
      </c>
    </row>
    <row r="838" customFormat="false" ht="15" hidden="false" customHeight="false" outlineLevel="0" collapsed="false">
      <c r="A838" s="26" t="n">
        <v>38408</v>
      </c>
      <c r="B838" s="27" t="n">
        <v>52.2</v>
      </c>
      <c r="C838" s="27" t="n">
        <v>50.05</v>
      </c>
      <c r="D838" s="28" t="n">
        <f aca="false">B838-B837</f>
        <v>0.150000000000006</v>
      </c>
      <c r="E838" s="28" t="n">
        <f aca="false">C838-C837</f>
        <v>0.809999999999995</v>
      </c>
      <c r="F838" s="29" t="n">
        <f aca="false">Inputs!$B$5*B838+Inputs!$B$6*C838</f>
        <v>2717500</v>
      </c>
      <c r="G838" s="29" t="n">
        <f aca="false">Inputs!$B$5*D838</f>
        <v>15000.0000000006</v>
      </c>
      <c r="H838" s="29" t="n">
        <f aca="false">Inputs!$B$6*E838</f>
        <v>-40499.9999999998</v>
      </c>
      <c r="I838" s="29" t="n">
        <f aca="false">G838+H838</f>
        <v>-25499.9999999992</v>
      </c>
      <c r="J838" s="29" t="n">
        <f aca="false">J837+I838</f>
        <v>1359000</v>
      </c>
    </row>
    <row r="839" customFormat="false" ht="15" hidden="false" customHeight="false" outlineLevel="0" collapsed="false">
      <c r="A839" s="26" t="n">
        <v>38413</v>
      </c>
      <c r="B839" s="27" t="n">
        <v>53</v>
      </c>
      <c r="C839" s="27" t="n">
        <v>51.05</v>
      </c>
      <c r="D839" s="28" t="n">
        <f aca="false">B839-B838</f>
        <v>0.799999999999997</v>
      </c>
      <c r="E839" s="28" t="n">
        <f aca="false">C839-C838</f>
        <v>1</v>
      </c>
      <c r="F839" s="29" t="n">
        <f aca="false">Inputs!$B$5*B839+Inputs!$B$6*C839</f>
        <v>2747500</v>
      </c>
      <c r="G839" s="29" t="n">
        <f aca="false">Inputs!$B$5*D839</f>
        <v>79999.9999999997</v>
      </c>
      <c r="H839" s="29" t="n">
        <f aca="false">Inputs!$B$6*E839</f>
        <v>-50000</v>
      </c>
      <c r="I839" s="29" t="n">
        <f aca="false">G839+H839</f>
        <v>29999.9999999997</v>
      </c>
      <c r="J839" s="29" t="n">
        <f aca="false">J838+I839</f>
        <v>1389000</v>
      </c>
    </row>
    <row r="840" customFormat="false" ht="15" hidden="false" customHeight="false" outlineLevel="0" collapsed="false">
      <c r="A840" s="26" t="n">
        <v>38414</v>
      </c>
      <c r="B840" s="27" t="n">
        <v>53.6</v>
      </c>
      <c r="C840" s="27" t="n">
        <v>52.89</v>
      </c>
      <c r="D840" s="28" t="n">
        <f aca="false">B840-B839</f>
        <v>0.600000000000001</v>
      </c>
      <c r="E840" s="28" t="n">
        <f aca="false">C840-C839</f>
        <v>1.84</v>
      </c>
      <c r="F840" s="29" t="n">
        <f aca="false">Inputs!$B$5*B840+Inputs!$B$6*C840</f>
        <v>2715500</v>
      </c>
      <c r="G840" s="29" t="n">
        <f aca="false">Inputs!$B$5*D840</f>
        <v>60000.0000000001</v>
      </c>
      <c r="H840" s="29" t="n">
        <f aca="false">Inputs!$B$6*E840</f>
        <v>-92000.0000000002</v>
      </c>
      <c r="I840" s="29" t="n">
        <f aca="false">G840+H840</f>
        <v>-32000</v>
      </c>
      <c r="J840" s="29" t="n">
        <f aca="false">J839+I840</f>
        <v>1357000</v>
      </c>
    </row>
    <row r="841" customFormat="false" ht="15" hidden="false" customHeight="false" outlineLevel="0" collapsed="false">
      <c r="A841" s="26" t="n">
        <v>38415</v>
      </c>
      <c r="B841" s="27" t="n">
        <v>53.7</v>
      </c>
      <c r="C841" s="27" t="n">
        <v>52.1</v>
      </c>
      <c r="D841" s="28" t="n">
        <f aca="false">B841-B840</f>
        <v>0.100000000000001</v>
      </c>
      <c r="E841" s="28" t="n">
        <f aca="false">C841-C840</f>
        <v>-0.789999999999999</v>
      </c>
      <c r="F841" s="29" t="n">
        <f aca="false">Inputs!$B$5*B841+Inputs!$B$6*C841</f>
        <v>2765000</v>
      </c>
      <c r="G841" s="29" t="n">
        <f aca="false">Inputs!$B$5*D841</f>
        <v>10000.0000000001</v>
      </c>
      <c r="H841" s="29" t="n">
        <f aca="false">Inputs!$B$6*E841</f>
        <v>39500</v>
      </c>
      <c r="I841" s="29" t="n">
        <f aca="false">G841+H841</f>
        <v>49500.0000000001</v>
      </c>
      <c r="J841" s="29" t="n">
        <f aca="false">J840+I841</f>
        <v>1406500</v>
      </c>
    </row>
    <row r="842" customFormat="false" ht="15" hidden="false" customHeight="false" outlineLevel="0" collapsed="false">
      <c r="A842" s="26" t="n">
        <v>38418</v>
      </c>
      <c r="B842" s="27" t="n">
        <v>53.9</v>
      </c>
      <c r="C842" s="27" t="n">
        <v>51.87</v>
      </c>
      <c r="D842" s="28" t="n">
        <f aca="false">B842-B841</f>
        <v>0.199999999999996</v>
      </c>
      <c r="E842" s="28" t="n">
        <f aca="false">C842-C841</f>
        <v>-0.230000000000004</v>
      </c>
      <c r="F842" s="29" t="n">
        <f aca="false">Inputs!$B$5*B842+Inputs!$B$6*C842</f>
        <v>2796500</v>
      </c>
      <c r="G842" s="29" t="n">
        <f aca="false">Inputs!$B$5*D842</f>
        <v>19999.9999999996</v>
      </c>
      <c r="H842" s="29" t="n">
        <f aca="false">Inputs!$B$6*E842</f>
        <v>11500.0000000002</v>
      </c>
      <c r="I842" s="29" t="n">
        <f aca="false">G842+H842</f>
        <v>31499.9999999998</v>
      </c>
      <c r="J842" s="29" t="n">
        <f aca="false">J841+I842</f>
        <v>1438000</v>
      </c>
    </row>
    <row r="843" customFormat="false" ht="15" hidden="false" customHeight="false" outlineLevel="0" collapsed="false">
      <c r="A843" s="26" t="n">
        <v>38419</v>
      </c>
      <c r="B843" s="27" t="n">
        <v>54.55</v>
      </c>
      <c r="C843" s="27" t="n">
        <v>53.29</v>
      </c>
      <c r="D843" s="28" t="n">
        <f aca="false">B843-B842</f>
        <v>0.649999999999999</v>
      </c>
      <c r="E843" s="28" t="n">
        <f aca="false">C843-C842</f>
        <v>1.42</v>
      </c>
      <c r="F843" s="29" t="n">
        <f aca="false">Inputs!$B$5*B843+Inputs!$B$6*C843</f>
        <v>2790500</v>
      </c>
      <c r="G843" s="29" t="n">
        <f aca="false">Inputs!$B$5*D843</f>
        <v>64999.9999999999</v>
      </c>
      <c r="H843" s="29" t="n">
        <f aca="false">Inputs!$B$6*E843</f>
        <v>-71000.0000000001</v>
      </c>
      <c r="I843" s="29" t="n">
        <f aca="false">G843+H843</f>
        <v>-6000.00000000023</v>
      </c>
      <c r="J843" s="29" t="n">
        <f aca="false">J842+I843</f>
        <v>1432000</v>
      </c>
    </row>
    <row r="844" customFormat="false" ht="15" hidden="false" customHeight="false" outlineLevel="0" collapsed="false">
      <c r="A844" s="26" t="n">
        <v>38428</v>
      </c>
      <c r="B844" s="27" t="n">
        <v>56.4</v>
      </c>
      <c r="C844" s="27" t="n">
        <v>56.03</v>
      </c>
      <c r="D844" s="28" t="n">
        <f aca="false">B844-B843</f>
        <v>1.85</v>
      </c>
      <c r="E844" s="28" t="n">
        <f aca="false">C844-C843</f>
        <v>2.74</v>
      </c>
      <c r="F844" s="29" t="n">
        <f aca="false">Inputs!$B$5*B844+Inputs!$B$6*C844</f>
        <v>2838500</v>
      </c>
      <c r="G844" s="29" t="n">
        <f aca="false">Inputs!$B$5*D844</f>
        <v>185000</v>
      </c>
      <c r="H844" s="29" t="n">
        <f aca="false">Inputs!$B$6*E844</f>
        <v>-137000</v>
      </c>
      <c r="I844" s="29" t="n">
        <f aca="false">G844+H844</f>
        <v>48000.0000000001</v>
      </c>
      <c r="J844" s="29" t="n">
        <f aca="false">J843+I844</f>
        <v>1480000</v>
      </c>
    </row>
    <row r="845" customFormat="false" ht="15" hidden="false" customHeight="false" outlineLevel="0" collapsed="false">
      <c r="A845" s="26" t="n">
        <v>38429</v>
      </c>
      <c r="B845" s="27" t="n">
        <v>56.8</v>
      </c>
      <c r="C845" s="27" t="n">
        <v>55.97</v>
      </c>
      <c r="D845" s="28" t="n">
        <f aca="false">B845-B844</f>
        <v>0.399999999999999</v>
      </c>
      <c r="E845" s="28" t="n">
        <f aca="false">C845-C844</f>
        <v>-0.0600000000000023</v>
      </c>
      <c r="F845" s="29" t="n">
        <f aca="false">Inputs!$B$5*B845+Inputs!$B$6*C845</f>
        <v>2881500</v>
      </c>
      <c r="G845" s="29" t="n">
        <f aca="false">Inputs!$B$5*D845</f>
        <v>39999.9999999999</v>
      </c>
      <c r="H845" s="29" t="n">
        <f aca="false">Inputs!$B$6*E845</f>
        <v>3000.00000000011</v>
      </c>
      <c r="I845" s="29" t="n">
        <f aca="false">G845+H845</f>
        <v>43000</v>
      </c>
      <c r="J845" s="29" t="n">
        <f aca="false">J844+I845</f>
        <v>1523000</v>
      </c>
    </row>
    <row r="846" customFormat="false" ht="15" hidden="false" customHeight="false" outlineLevel="0" collapsed="false">
      <c r="A846" s="26" t="n">
        <v>38432</v>
      </c>
      <c r="B846" s="27" t="n">
        <v>56.7</v>
      </c>
      <c r="C846" s="27" t="n">
        <v>55.79</v>
      </c>
      <c r="D846" s="28" t="n">
        <f aca="false">B846-B845</f>
        <v>-0.0999999999999943</v>
      </c>
      <c r="E846" s="28" t="n">
        <f aca="false">C846-C845</f>
        <v>-0.18</v>
      </c>
      <c r="F846" s="29" t="n">
        <f aca="false">Inputs!$B$5*B846+Inputs!$B$6*C846</f>
        <v>2880500</v>
      </c>
      <c r="G846" s="29" t="n">
        <f aca="false">Inputs!$B$5*D846</f>
        <v>-9999.99999999943</v>
      </c>
      <c r="H846" s="29" t="n">
        <f aca="false">Inputs!$B$6*E846</f>
        <v>8999.99999999999</v>
      </c>
      <c r="I846" s="29" t="n">
        <f aca="false">G846+H846</f>
        <v>-999.999999999447</v>
      </c>
      <c r="J846" s="29" t="n">
        <f aca="false">J845+I846</f>
        <v>1522000</v>
      </c>
    </row>
    <row r="847" customFormat="false" ht="15" hidden="false" customHeight="false" outlineLevel="0" collapsed="false">
      <c r="A847" s="26" t="n">
        <v>38433</v>
      </c>
      <c r="B847" s="27" t="n">
        <v>55.95</v>
      </c>
      <c r="C847" s="27" t="n">
        <v>55.39</v>
      </c>
      <c r="D847" s="28" t="n">
        <f aca="false">B847-B846</f>
        <v>-0.75</v>
      </c>
      <c r="E847" s="28" t="n">
        <f aca="false">C847-C846</f>
        <v>-0.399999999999999</v>
      </c>
      <c r="F847" s="29" t="n">
        <f aca="false">Inputs!$B$5*B847+Inputs!$B$6*C847</f>
        <v>2825500</v>
      </c>
      <c r="G847" s="29" t="n">
        <f aca="false">Inputs!$B$5*D847</f>
        <v>-75000</v>
      </c>
      <c r="H847" s="29" t="n">
        <f aca="false">Inputs!$B$6*E847</f>
        <v>19999.9999999999</v>
      </c>
      <c r="I847" s="29" t="n">
        <f aca="false">G847+H847</f>
        <v>-55000.0000000001</v>
      </c>
      <c r="J847" s="29" t="n">
        <f aca="false">J846+I847</f>
        <v>1467000</v>
      </c>
    </row>
    <row r="848" customFormat="false" ht="15" hidden="false" customHeight="false" outlineLevel="0" collapsed="false">
      <c r="A848" s="26" t="n">
        <v>38434</v>
      </c>
      <c r="B848" s="27" t="n">
        <v>49.43</v>
      </c>
      <c r="C848" s="27" t="n">
        <v>51.52</v>
      </c>
      <c r="D848" s="28" t="n">
        <f aca="false">B848-B847</f>
        <v>-6.52</v>
      </c>
      <c r="E848" s="28" t="n">
        <f aca="false">C848-C847</f>
        <v>-3.87</v>
      </c>
      <c r="F848" s="29" t="n">
        <f aca="false">Inputs!$B$5*B848+Inputs!$B$6*C848</f>
        <v>2367000</v>
      </c>
      <c r="G848" s="29" t="n">
        <f aca="false">Inputs!$B$5*D848</f>
        <v>-652000</v>
      </c>
      <c r="H848" s="29" t="n">
        <f aca="false">Inputs!$B$6*E848</f>
        <v>193500</v>
      </c>
      <c r="I848" s="29" t="n">
        <f aca="false">G848+H848</f>
        <v>-458500</v>
      </c>
      <c r="J848" s="29" t="n">
        <f aca="false">J847+I848</f>
        <v>1008500</v>
      </c>
    </row>
    <row r="849" customFormat="false" ht="15" hidden="false" customHeight="false" outlineLevel="0" collapsed="false">
      <c r="A849" s="26" t="n">
        <v>38442</v>
      </c>
      <c r="B849" s="27" t="n">
        <v>55.31</v>
      </c>
      <c r="C849" s="27" t="n">
        <v>53.22</v>
      </c>
      <c r="D849" s="28" t="n">
        <f aca="false">B849-B848</f>
        <v>5.88</v>
      </c>
      <c r="E849" s="28" t="n">
        <f aca="false">C849-C848</f>
        <v>1.7</v>
      </c>
      <c r="F849" s="29" t="n">
        <f aca="false">Inputs!$B$5*B849+Inputs!$B$6*C849</f>
        <v>2870000</v>
      </c>
      <c r="G849" s="29" t="n">
        <f aca="false">Inputs!$B$5*D849</f>
        <v>588000</v>
      </c>
      <c r="H849" s="29" t="n">
        <f aca="false">Inputs!$B$6*E849</f>
        <v>-84999.9999999998</v>
      </c>
      <c r="I849" s="29" t="n">
        <f aca="false">G849+H849</f>
        <v>503000</v>
      </c>
      <c r="J849" s="29" t="n">
        <f aca="false">J848+I849</f>
        <v>1511500</v>
      </c>
    </row>
    <row r="850" customFormat="false" ht="15" hidden="false" customHeight="false" outlineLevel="0" collapsed="false">
      <c r="A850" s="26" t="n">
        <v>38447</v>
      </c>
      <c r="B850" s="27" t="n">
        <v>55.83</v>
      </c>
      <c r="C850" s="27" t="n">
        <v>54.53</v>
      </c>
      <c r="D850" s="28" t="n">
        <f aca="false">B850-B849</f>
        <v>0.519999999999996</v>
      </c>
      <c r="E850" s="28" t="n">
        <f aca="false">C850-C849</f>
        <v>1.31</v>
      </c>
      <c r="F850" s="29" t="n">
        <f aca="false">Inputs!$B$5*B850+Inputs!$B$6*C850</f>
        <v>2856500</v>
      </c>
      <c r="G850" s="29" t="n">
        <f aca="false">Inputs!$B$5*D850</f>
        <v>51999.9999999996</v>
      </c>
      <c r="H850" s="29" t="n">
        <f aca="false">Inputs!$B$6*E850</f>
        <v>-65500.0000000001</v>
      </c>
      <c r="I850" s="29" t="n">
        <f aca="false">G850+H850</f>
        <v>-13500.0000000005</v>
      </c>
      <c r="J850" s="29" t="n">
        <f aca="false">J849+I850</f>
        <v>1498000</v>
      </c>
    </row>
    <row r="851" customFormat="false" ht="15" hidden="false" customHeight="false" outlineLevel="0" collapsed="false">
      <c r="A851" s="26" t="n">
        <v>38448</v>
      </c>
      <c r="B851" s="27" t="n">
        <v>55.88</v>
      </c>
      <c r="C851" s="27" t="n">
        <v>54.08</v>
      </c>
      <c r="D851" s="28" t="n">
        <f aca="false">B851-B850</f>
        <v>0.0500000000000043</v>
      </c>
      <c r="E851" s="28" t="n">
        <f aca="false">C851-C850</f>
        <v>-0.450000000000003</v>
      </c>
      <c r="F851" s="29" t="n">
        <f aca="false">Inputs!$B$5*B851+Inputs!$B$6*C851</f>
        <v>2884000</v>
      </c>
      <c r="G851" s="29" t="n">
        <f aca="false">Inputs!$B$5*D851</f>
        <v>5000.00000000043</v>
      </c>
      <c r="H851" s="29" t="n">
        <f aca="false">Inputs!$B$6*E851</f>
        <v>22500.0000000001</v>
      </c>
      <c r="I851" s="29" t="n">
        <f aca="false">G851+H851</f>
        <v>27500.0000000006</v>
      </c>
      <c r="J851" s="29" t="n">
        <f aca="false">J850+I851</f>
        <v>1525500</v>
      </c>
    </row>
    <row r="852" customFormat="false" ht="15" hidden="false" customHeight="false" outlineLevel="0" collapsed="false">
      <c r="A852" s="26" t="n">
        <v>38449</v>
      </c>
      <c r="B852" s="27" t="n">
        <v>54.16</v>
      </c>
      <c r="C852" s="27" t="n">
        <v>52.57</v>
      </c>
      <c r="D852" s="28" t="n">
        <f aca="false">B852-B851</f>
        <v>-1.72000000000001</v>
      </c>
      <c r="E852" s="28" t="n">
        <f aca="false">C852-C851</f>
        <v>-1.51</v>
      </c>
      <c r="F852" s="29" t="n">
        <f aca="false">Inputs!$B$5*B852+Inputs!$B$6*C852</f>
        <v>2787500</v>
      </c>
      <c r="G852" s="29" t="n">
        <f aca="false">Inputs!$B$5*D852</f>
        <v>-172000.000000001</v>
      </c>
      <c r="H852" s="29" t="n">
        <f aca="false">Inputs!$B$6*E852</f>
        <v>75499.9999999999</v>
      </c>
      <c r="I852" s="29" t="n">
        <f aca="false">G852+H852</f>
        <v>-96500.0000000007</v>
      </c>
      <c r="J852" s="29" t="n">
        <f aca="false">J851+I852</f>
        <v>1429000</v>
      </c>
    </row>
    <row r="853" customFormat="false" ht="15" hidden="false" customHeight="false" outlineLevel="0" collapsed="false">
      <c r="A853" s="26" t="n">
        <v>38450</v>
      </c>
      <c r="B853" s="27" t="n">
        <v>53.46</v>
      </c>
      <c r="C853" s="27" t="n">
        <v>51.83</v>
      </c>
      <c r="D853" s="28" t="n">
        <f aca="false">B853-B852</f>
        <v>-0.699999999999996</v>
      </c>
      <c r="E853" s="28" t="n">
        <f aca="false">C853-C852</f>
        <v>-0.740000000000002</v>
      </c>
      <c r="F853" s="29" t="n">
        <f aca="false">Inputs!$B$5*B853+Inputs!$B$6*C853</f>
        <v>2754500</v>
      </c>
      <c r="G853" s="29" t="n">
        <f aca="false">Inputs!$B$5*D853</f>
        <v>-69999.9999999996</v>
      </c>
      <c r="H853" s="29" t="n">
        <f aca="false">Inputs!$B$6*E853</f>
        <v>37000.0000000001</v>
      </c>
      <c r="I853" s="29" t="n">
        <f aca="false">G853+H853</f>
        <v>-32999.9999999995</v>
      </c>
      <c r="J853" s="29" t="n">
        <f aca="false">J852+I853</f>
        <v>1396000</v>
      </c>
    </row>
    <row r="854" customFormat="false" ht="15" hidden="false" customHeight="false" outlineLevel="0" collapsed="false">
      <c r="A854" s="26" t="n">
        <v>38454</v>
      </c>
      <c r="B854" s="27" t="n">
        <v>51.54</v>
      </c>
      <c r="C854" s="27" t="n">
        <v>51.53</v>
      </c>
      <c r="D854" s="28" t="n">
        <f aca="false">B854-B853</f>
        <v>-1.92</v>
      </c>
      <c r="E854" s="28" t="n">
        <f aca="false">C854-C853</f>
        <v>-0.299999999999997</v>
      </c>
      <c r="F854" s="29" t="n">
        <f aca="false">Inputs!$B$5*B854+Inputs!$B$6*C854</f>
        <v>2577500</v>
      </c>
      <c r="G854" s="29" t="n">
        <f aca="false">Inputs!$B$5*D854</f>
        <v>-192000</v>
      </c>
      <c r="H854" s="29" t="n">
        <f aca="false">Inputs!$B$6*E854</f>
        <v>14999.9999999999</v>
      </c>
      <c r="I854" s="29" t="n">
        <f aca="false">G854+H854</f>
        <v>-177000</v>
      </c>
      <c r="J854" s="29" t="n">
        <f aca="false">J853+I854</f>
        <v>1219000</v>
      </c>
    </row>
    <row r="855" customFormat="false" ht="15" hidden="false" customHeight="false" outlineLevel="0" collapsed="false">
      <c r="A855" s="26" t="n">
        <v>38460</v>
      </c>
      <c r="B855" s="27" t="n">
        <v>50.52</v>
      </c>
      <c r="C855" s="27" t="n">
        <v>48.58</v>
      </c>
      <c r="D855" s="28" t="n">
        <f aca="false">B855-B854</f>
        <v>-1.02</v>
      </c>
      <c r="E855" s="28" t="n">
        <f aca="false">C855-C854</f>
        <v>-2.95</v>
      </c>
      <c r="F855" s="29" t="n">
        <f aca="false">Inputs!$B$5*B855+Inputs!$B$6*C855</f>
        <v>2623000</v>
      </c>
      <c r="G855" s="29" t="n">
        <f aca="false">Inputs!$B$5*D855</f>
        <v>-102000</v>
      </c>
      <c r="H855" s="29" t="n">
        <f aca="false">Inputs!$B$6*E855</f>
        <v>147500</v>
      </c>
      <c r="I855" s="29" t="n">
        <f aca="false">G855+H855</f>
        <v>45500.0000000005</v>
      </c>
      <c r="J855" s="29" t="n">
        <f aca="false">J854+I855</f>
        <v>1264500</v>
      </c>
    </row>
    <row r="856" customFormat="false" ht="15" hidden="false" customHeight="false" outlineLevel="0" collapsed="false">
      <c r="A856" s="26" t="n">
        <v>38462</v>
      </c>
      <c r="B856" s="27" t="n">
        <v>52.45</v>
      </c>
      <c r="C856" s="27" t="n">
        <v>51.53</v>
      </c>
      <c r="D856" s="28" t="n">
        <f aca="false">B856-B855</f>
        <v>1.93</v>
      </c>
      <c r="E856" s="28" t="n">
        <f aca="false">C856-C855</f>
        <v>2.95</v>
      </c>
      <c r="F856" s="29" t="n">
        <f aca="false">Inputs!$B$5*B856+Inputs!$B$6*C856</f>
        <v>2668500</v>
      </c>
      <c r="G856" s="29" t="n">
        <f aca="false">Inputs!$B$5*D856</f>
        <v>193000</v>
      </c>
      <c r="H856" s="29" t="n">
        <f aca="false">Inputs!$B$6*E856</f>
        <v>-147500</v>
      </c>
      <c r="I856" s="29" t="n">
        <f aca="false">G856+H856</f>
        <v>45499.9999999998</v>
      </c>
      <c r="J856" s="29" t="n">
        <f aca="false">J855+I856</f>
        <v>1310000</v>
      </c>
    </row>
    <row r="857" customFormat="false" ht="15" hidden="false" customHeight="false" outlineLevel="0" collapsed="false">
      <c r="A857" s="26" t="n">
        <v>38464</v>
      </c>
      <c r="B857" s="27" t="n">
        <v>54.16</v>
      </c>
      <c r="C857" s="27" t="n">
        <v>53.51</v>
      </c>
      <c r="D857" s="28" t="n">
        <f aca="false">B857-B856</f>
        <v>1.70999999999999</v>
      </c>
      <c r="E857" s="28" t="n">
        <f aca="false">C857-C856</f>
        <v>1.98</v>
      </c>
      <c r="F857" s="29" t="n">
        <f aca="false">Inputs!$B$5*B857+Inputs!$B$6*C857</f>
        <v>2740500</v>
      </c>
      <c r="G857" s="29" t="n">
        <f aca="false">Inputs!$B$5*D857</f>
        <v>170999.999999999</v>
      </c>
      <c r="H857" s="29" t="n">
        <f aca="false">Inputs!$B$6*E857</f>
        <v>-98999.9999999998</v>
      </c>
      <c r="I857" s="29" t="n">
        <f aca="false">G857+H857</f>
        <v>71999.9999999996</v>
      </c>
      <c r="J857" s="29" t="n">
        <f aca="false">J856+I857</f>
        <v>1382000</v>
      </c>
    </row>
    <row r="858" customFormat="false" ht="15" hidden="false" customHeight="false" outlineLevel="0" collapsed="false">
      <c r="A858" s="26" t="n">
        <v>38467</v>
      </c>
      <c r="B858" s="27" t="n">
        <v>53.16</v>
      </c>
      <c r="C858" s="27" t="n">
        <v>53.1</v>
      </c>
      <c r="D858" s="28" t="n">
        <f aca="false">B858-B857</f>
        <v>-1</v>
      </c>
      <c r="E858" s="28" t="n">
        <f aca="false">C858-C857</f>
        <v>-0.409999999999997</v>
      </c>
      <c r="F858" s="29" t="n">
        <f aca="false">Inputs!$B$5*B858+Inputs!$B$6*C858</f>
        <v>2661000</v>
      </c>
      <c r="G858" s="29" t="n">
        <f aca="false">Inputs!$B$5*D858</f>
        <v>-100000</v>
      </c>
      <c r="H858" s="29" t="n">
        <f aca="false">Inputs!$B$6*E858</f>
        <v>20499.9999999998</v>
      </c>
      <c r="I858" s="29" t="n">
        <f aca="false">G858+H858</f>
        <v>-79500.0000000002</v>
      </c>
      <c r="J858" s="29" t="n">
        <f aca="false">J857+I858</f>
        <v>1302500</v>
      </c>
    </row>
    <row r="859" customFormat="false" ht="15" hidden="false" customHeight="false" outlineLevel="0" collapsed="false">
      <c r="A859" s="26" t="n">
        <v>38469</v>
      </c>
      <c r="B859" s="27" t="n">
        <v>51.37</v>
      </c>
      <c r="C859" s="27" t="n">
        <v>51.29</v>
      </c>
      <c r="D859" s="28" t="n">
        <f aca="false">B859-B858</f>
        <v>-1.79</v>
      </c>
      <c r="E859" s="28" t="n">
        <f aca="false">C859-C858</f>
        <v>-1.81</v>
      </c>
      <c r="F859" s="29" t="n">
        <f aca="false">Inputs!$B$5*B859+Inputs!$B$6*C859</f>
        <v>2572500</v>
      </c>
      <c r="G859" s="29" t="n">
        <f aca="false">Inputs!$B$5*D859</f>
        <v>-179000</v>
      </c>
      <c r="H859" s="29" t="n">
        <f aca="false">Inputs!$B$6*E859</f>
        <v>90500.0000000001</v>
      </c>
      <c r="I859" s="29" t="n">
        <f aca="false">G859+H859</f>
        <v>-88499.9999999998</v>
      </c>
      <c r="J859" s="29" t="n">
        <f aca="false">J858+I859</f>
        <v>1214000</v>
      </c>
    </row>
    <row r="860" customFormat="false" ht="15" hidden="false" customHeight="false" outlineLevel="0" collapsed="false">
      <c r="A860" s="26" t="n">
        <v>38470</v>
      </c>
      <c r="B860" s="27" t="n">
        <v>51.92</v>
      </c>
      <c r="C860" s="27" t="n">
        <v>50.74</v>
      </c>
      <c r="D860" s="28" t="n">
        <f aca="false">B860-B859</f>
        <v>0.550000000000004</v>
      </c>
      <c r="E860" s="28" t="n">
        <f aca="false">C860-C859</f>
        <v>-0.549999999999997</v>
      </c>
      <c r="F860" s="29" t="n">
        <f aca="false">Inputs!$B$5*B860+Inputs!$B$6*C860</f>
        <v>2655000</v>
      </c>
      <c r="G860" s="29" t="n">
        <f aca="false">Inputs!$B$5*D860</f>
        <v>55000.0000000004</v>
      </c>
      <c r="H860" s="29" t="n">
        <f aca="false">Inputs!$B$6*E860</f>
        <v>27499.9999999999</v>
      </c>
      <c r="I860" s="29" t="n">
        <f aca="false">G860+H860</f>
        <v>82500.0000000003</v>
      </c>
      <c r="J860" s="29" t="n">
        <f aca="false">J859+I860</f>
        <v>1296500</v>
      </c>
    </row>
    <row r="861" customFormat="false" ht="15" hidden="false" customHeight="false" outlineLevel="0" collapsed="false">
      <c r="A861" s="26" t="n">
        <v>38477</v>
      </c>
      <c r="B861" s="27" t="n">
        <v>51.12</v>
      </c>
      <c r="C861" s="27" t="n">
        <v>49.81</v>
      </c>
      <c r="D861" s="28" t="n">
        <f aca="false">B861-B860</f>
        <v>-0.800000000000004</v>
      </c>
      <c r="E861" s="28" t="n">
        <f aca="false">C861-C860</f>
        <v>-0.93</v>
      </c>
      <c r="F861" s="29" t="n">
        <f aca="false">Inputs!$B$5*B861+Inputs!$B$6*C861</f>
        <v>2621500</v>
      </c>
      <c r="G861" s="29" t="n">
        <f aca="false">Inputs!$B$5*D861</f>
        <v>-80000.0000000004</v>
      </c>
      <c r="H861" s="29" t="n">
        <f aca="false">Inputs!$B$6*E861</f>
        <v>46500</v>
      </c>
      <c r="I861" s="29" t="n">
        <f aca="false">G861+H861</f>
        <v>-33500.0000000004</v>
      </c>
      <c r="J861" s="29" t="n">
        <f aca="false">J860+I861</f>
        <v>1263000</v>
      </c>
    </row>
    <row r="862" customFormat="false" ht="15" hidden="false" customHeight="false" outlineLevel="0" collapsed="false">
      <c r="A862" s="26" t="n">
        <v>38481</v>
      </c>
      <c r="B862" s="27" t="n">
        <v>52.04</v>
      </c>
      <c r="C862" s="27" t="n">
        <v>49.71</v>
      </c>
      <c r="D862" s="28" t="n">
        <f aca="false">B862-B861</f>
        <v>0.920000000000002</v>
      </c>
      <c r="E862" s="28" t="n">
        <f aca="false">C862-C861</f>
        <v>-0.100000000000001</v>
      </c>
      <c r="F862" s="29" t="n">
        <f aca="false">Inputs!$B$5*B862+Inputs!$B$6*C862</f>
        <v>2718500</v>
      </c>
      <c r="G862" s="29" t="n">
        <f aca="false">Inputs!$B$5*D862</f>
        <v>92000.0000000002</v>
      </c>
      <c r="H862" s="29" t="n">
        <f aca="false">Inputs!$B$6*E862</f>
        <v>5000.00000000007</v>
      </c>
      <c r="I862" s="29" t="n">
        <f aca="false">G862+H862</f>
        <v>97000.0000000003</v>
      </c>
      <c r="J862" s="29" t="n">
        <f aca="false">J861+I862</f>
        <v>1360000</v>
      </c>
    </row>
    <row r="863" customFormat="false" ht="15" hidden="false" customHeight="false" outlineLevel="0" collapsed="false">
      <c r="A863" s="26" t="n">
        <v>38482</v>
      </c>
      <c r="B863" s="27" t="n">
        <v>51.76</v>
      </c>
      <c r="C863" s="27" t="n">
        <v>50.61</v>
      </c>
      <c r="D863" s="28" t="n">
        <f aca="false">B863-B862</f>
        <v>-0.280000000000001</v>
      </c>
      <c r="E863" s="28" t="n">
        <f aca="false">C863-C862</f>
        <v>0.899999999999999</v>
      </c>
      <c r="F863" s="29" t="n">
        <f aca="false">Inputs!$B$5*B863+Inputs!$B$6*C863</f>
        <v>2645500</v>
      </c>
      <c r="G863" s="29" t="n">
        <f aca="false">Inputs!$B$5*D863</f>
        <v>-28000.0000000001</v>
      </c>
      <c r="H863" s="29" t="n">
        <f aca="false">Inputs!$B$6*E863</f>
        <v>-44999.9999999999</v>
      </c>
      <c r="I863" s="29" t="n">
        <f aca="false">G863+H863</f>
        <v>-73000</v>
      </c>
      <c r="J863" s="29" t="n">
        <f aca="false">J862+I863</f>
        <v>1287000</v>
      </c>
    </row>
    <row r="864" customFormat="false" ht="15" hidden="false" customHeight="false" outlineLevel="0" collapsed="false">
      <c r="A864" s="26" t="n">
        <v>38483</v>
      </c>
      <c r="B864" s="27" t="n">
        <v>50.39</v>
      </c>
      <c r="C864" s="27" t="n">
        <v>48.91</v>
      </c>
      <c r="D864" s="28" t="n">
        <f aca="false">B864-B863</f>
        <v>-1.37</v>
      </c>
      <c r="E864" s="28" t="n">
        <f aca="false">C864-C863</f>
        <v>-1.7</v>
      </c>
      <c r="F864" s="29" t="n">
        <f aca="false">Inputs!$B$5*B864+Inputs!$B$6*C864</f>
        <v>2593500</v>
      </c>
      <c r="G864" s="29" t="n">
        <f aca="false">Inputs!$B$5*D864</f>
        <v>-137000</v>
      </c>
      <c r="H864" s="29" t="n">
        <f aca="false">Inputs!$B$6*E864</f>
        <v>85000.0000000002</v>
      </c>
      <c r="I864" s="29" t="n">
        <f aca="false">G864+H864</f>
        <v>-51999.9999999996</v>
      </c>
      <c r="J864" s="29" t="n">
        <f aca="false">J863+I864</f>
        <v>1235000</v>
      </c>
    </row>
    <row r="865" customFormat="false" ht="15" hidden="false" customHeight="false" outlineLevel="0" collapsed="false">
      <c r="A865" s="26" t="n">
        <v>38484</v>
      </c>
      <c r="B865" s="27" t="n">
        <v>48.83</v>
      </c>
      <c r="C865" s="27" t="n">
        <v>47.4</v>
      </c>
      <c r="D865" s="28" t="n">
        <f aca="false">B865-B864</f>
        <v>-1.56</v>
      </c>
      <c r="E865" s="28" t="n">
        <f aca="false">C865-C864</f>
        <v>-1.51</v>
      </c>
      <c r="F865" s="29" t="n">
        <f aca="false">Inputs!$B$5*B865+Inputs!$B$6*C865</f>
        <v>2513000</v>
      </c>
      <c r="G865" s="29" t="n">
        <f aca="false">Inputs!$B$5*D865</f>
        <v>-156000</v>
      </c>
      <c r="H865" s="29" t="n">
        <f aca="false">Inputs!$B$6*E865</f>
        <v>75499.9999999999</v>
      </c>
      <c r="I865" s="29" t="n">
        <f aca="false">G865+H865</f>
        <v>-80500.0000000003</v>
      </c>
      <c r="J865" s="29" t="n">
        <f aca="false">J864+I865</f>
        <v>1154500</v>
      </c>
    </row>
    <row r="866" customFormat="false" ht="15" hidden="false" customHeight="false" outlineLevel="0" collapsed="false">
      <c r="A866" s="26" t="n">
        <v>38488</v>
      </c>
      <c r="B866" s="27" t="n">
        <v>48.64</v>
      </c>
      <c r="C866" s="27" t="n">
        <v>46.42</v>
      </c>
      <c r="D866" s="28" t="n">
        <f aca="false">B866-B865</f>
        <v>-0.189999999999998</v>
      </c>
      <c r="E866" s="28" t="n">
        <f aca="false">C866-C865</f>
        <v>-0.979999999999997</v>
      </c>
      <c r="F866" s="29" t="n">
        <f aca="false">Inputs!$B$5*B866+Inputs!$B$6*C866</f>
        <v>2543000</v>
      </c>
      <c r="G866" s="29" t="n">
        <f aca="false">Inputs!$B$5*D866</f>
        <v>-18999.9999999998</v>
      </c>
      <c r="H866" s="29" t="n">
        <f aca="false">Inputs!$B$6*E866</f>
        <v>48999.9999999999</v>
      </c>
      <c r="I866" s="29" t="n">
        <f aca="false">G866+H866</f>
        <v>30000.0000000001</v>
      </c>
      <c r="J866" s="29" t="n">
        <f aca="false">J865+I866</f>
        <v>1184500</v>
      </c>
    </row>
    <row r="867" customFormat="false" ht="15" hidden="false" customHeight="false" outlineLevel="0" collapsed="false">
      <c r="A867" s="26" t="n">
        <v>38490</v>
      </c>
      <c r="B867" s="27" t="n">
        <v>46.99</v>
      </c>
      <c r="C867" s="27" t="n">
        <v>47.35</v>
      </c>
      <c r="D867" s="28" t="n">
        <f aca="false">B867-B866</f>
        <v>-1.65</v>
      </c>
      <c r="E867" s="28" t="n">
        <f aca="false">C867-C866</f>
        <v>0.93</v>
      </c>
      <c r="F867" s="29" t="n">
        <f aca="false">Inputs!$B$5*B867+Inputs!$B$6*C867</f>
        <v>2331500</v>
      </c>
      <c r="G867" s="29" t="n">
        <f aca="false">Inputs!$B$5*D867</f>
        <v>-165000</v>
      </c>
      <c r="H867" s="29" t="n">
        <f aca="false">Inputs!$B$6*E867</f>
        <v>-46500</v>
      </c>
      <c r="I867" s="29" t="n">
        <f aca="false">G867+H867</f>
        <v>-211500</v>
      </c>
      <c r="J867" s="29" t="n">
        <f aca="false">J866+I867</f>
        <v>973000.000000001</v>
      </c>
    </row>
    <row r="868" customFormat="false" ht="15" hidden="false" customHeight="false" outlineLevel="0" collapsed="false">
      <c r="A868" s="26" t="n">
        <v>38495</v>
      </c>
      <c r="B868" s="27" t="n">
        <v>48.68</v>
      </c>
      <c r="C868" s="27" t="n">
        <v>47.28</v>
      </c>
      <c r="D868" s="28" t="n">
        <f aca="false">B868-B867</f>
        <v>1.69</v>
      </c>
      <c r="E868" s="28" t="n">
        <f aca="false">C868-C867</f>
        <v>-0.0700000000000003</v>
      </c>
      <c r="F868" s="29" t="n">
        <f aca="false">Inputs!$B$5*B868+Inputs!$B$6*C868</f>
        <v>2504000</v>
      </c>
      <c r="G868" s="29" t="n">
        <f aca="false">Inputs!$B$5*D868</f>
        <v>169000</v>
      </c>
      <c r="H868" s="29" t="n">
        <f aca="false">Inputs!$B$6*E868</f>
        <v>3500.00000000001</v>
      </c>
      <c r="I868" s="29" t="n">
        <f aca="false">G868+H868</f>
        <v>172500</v>
      </c>
      <c r="J868" s="29" t="n">
        <f aca="false">J867+I868</f>
        <v>1145500</v>
      </c>
    </row>
    <row r="869" customFormat="false" ht="15" hidden="false" customHeight="false" outlineLevel="0" collapsed="false">
      <c r="A869" s="26" t="n">
        <v>38496</v>
      </c>
      <c r="B869" s="27" t="n">
        <v>49.14</v>
      </c>
      <c r="C869" s="27" t="n">
        <v>47.29</v>
      </c>
      <c r="D869" s="28" t="n">
        <f aca="false">B869-B868</f>
        <v>0.460000000000001</v>
      </c>
      <c r="E869" s="28" t="n">
        <f aca="false">C869-C868</f>
        <v>0.00999999999999801</v>
      </c>
      <c r="F869" s="29" t="n">
        <f aca="false">Inputs!$B$5*B869+Inputs!$B$6*C869</f>
        <v>2549500</v>
      </c>
      <c r="G869" s="29" t="n">
        <f aca="false">Inputs!$B$5*D869</f>
        <v>46000.0000000001</v>
      </c>
      <c r="H869" s="29" t="n">
        <f aca="false">Inputs!$B$6*E869</f>
        <v>-499.999999999901</v>
      </c>
      <c r="I869" s="29" t="n">
        <f aca="false">G869+H869</f>
        <v>45500.0000000002</v>
      </c>
      <c r="J869" s="29" t="n">
        <f aca="false">J868+I869</f>
        <v>1191000</v>
      </c>
    </row>
    <row r="870" customFormat="false" ht="15" hidden="false" customHeight="false" outlineLevel="0" collapsed="false">
      <c r="A870" s="26" t="n">
        <v>38497</v>
      </c>
      <c r="B870" s="27" t="n">
        <v>50.37</v>
      </c>
      <c r="C870" s="27" t="n">
        <v>49.24</v>
      </c>
      <c r="D870" s="28" t="n">
        <f aca="false">B870-B869</f>
        <v>1.23</v>
      </c>
      <c r="E870" s="28" t="n">
        <f aca="false">C870-C869</f>
        <v>1.95</v>
      </c>
      <c r="F870" s="29" t="n">
        <f aca="false">Inputs!$B$5*B870+Inputs!$B$6*C870</f>
        <v>2575000</v>
      </c>
      <c r="G870" s="29" t="n">
        <f aca="false">Inputs!$B$5*D870</f>
        <v>123000</v>
      </c>
      <c r="H870" s="29" t="n">
        <f aca="false">Inputs!$B$6*E870</f>
        <v>-97500.0000000002</v>
      </c>
      <c r="I870" s="29" t="n">
        <f aca="false">G870+H870</f>
        <v>25499.9999999996</v>
      </c>
      <c r="J870" s="29" t="n">
        <f aca="false">J869+I870</f>
        <v>1216500</v>
      </c>
    </row>
    <row r="871" customFormat="false" ht="15" hidden="false" customHeight="false" outlineLevel="0" collapsed="false">
      <c r="A871" s="26" t="n">
        <v>38498</v>
      </c>
      <c r="B871" s="27" t="n">
        <v>50.89</v>
      </c>
      <c r="C871" s="27" t="n">
        <v>49.71</v>
      </c>
      <c r="D871" s="28" t="n">
        <f aca="false">B871-B870</f>
        <v>0.520000000000003</v>
      </c>
      <c r="E871" s="28" t="n">
        <f aca="false">C871-C870</f>
        <v>0.469999999999999</v>
      </c>
      <c r="F871" s="29" t="n">
        <f aca="false">Inputs!$B$5*B871+Inputs!$B$6*C871</f>
        <v>2603500</v>
      </c>
      <c r="G871" s="29" t="n">
        <f aca="false">Inputs!$B$5*D871</f>
        <v>52000.0000000003</v>
      </c>
      <c r="H871" s="29" t="n">
        <f aca="false">Inputs!$B$6*E871</f>
        <v>-23499.9999999999</v>
      </c>
      <c r="I871" s="29" t="n">
        <f aca="false">G871+H871</f>
        <v>28500.0000000004</v>
      </c>
      <c r="J871" s="29" t="n">
        <f aca="false">J870+I871</f>
        <v>1245000</v>
      </c>
    </row>
    <row r="872" customFormat="false" ht="15" hidden="false" customHeight="false" outlineLevel="0" collapsed="false">
      <c r="A872" s="26" t="n">
        <v>38499</v>
      </c>
      <c r="B872" s="27" t="n">
        <v>51.65</v>
      </c>
      <c r="C872" s="27" t="n">
        <v>49.42</v>
      </c>
      <c r="D872" s="28" t="n">
        <f aca="false">B872-B871</f>
        <v>0.759999999999998</v>
      </c>
      <c r="E872" s="28" t="n">
        <f aca="false">C872-C871</f>
        <v>-0.289999999999999</v>
      </c>
      <c r="F872" s="29" t="n">
        <f aca="false">Inputs!$B$5*B872+Inputs!$B$6*C872</f>
        <v>2694000</v>
      </c>
      <c r="G872" s="29" t="n">
        <f aca="false">Inputs!$B$5*D872</f>
        <v>75999.9999999998</v>
      </c>
      <c r="H872" s="29" t="n">
        <f aca="false">Inputs!$B$6*E872</f>
        <v>14500</v>
      </c>
      <c r="I872" s="29" t="n">
        <f aca="false">G872+H872</f>
        <v>90499.9999999998</v>
      </c>
      <c r="J872" s="29" t="n">
        <f aca="false">J871+I872</f>
        <v>1335500</v>
      </c>
    </row>
    <row r="873" customFormat="false" ht="15" hidden="false" customHeight="false" outlineLevel="0" collapsed="false">
      <c r="A873" s="26" t="n">
        <v>38503</v>
      </c>
      <c r="B873" s="27" t="n">
        <v>52.08</v>
      </c>
      <c r="C873" s="27" t="n">
        <v>49.3</v>
      </c>
      <c r="D873" s="28" t="n">
        <f aca="false">B873-B872</f>
        <v>0.43</v>
      </c>
      <c r="E873" s="28" t="n">
        <f aca="false">C873-C872</f>
        <v>-0.120000000000005</v>
      </c>
      <c r="F873" s="29" t="n">
        <f aca="false">Inputs!$B$5*B873+Inputs!$B$6*C873</f>
        <v>2743000</v>
      </c>
      <c r="G873" s="29" t="n">
        <f aca="false">Inputs!$B$5*D873</f>
        <v>43000</v>
      </c>
      <c r="H873" s="29" t="n">
        <f aca="false">Inputs!$B$6*E873</f>
        <v>6000.00000000023</v>
      </c>
      <c r="I873" s="29" t="n">
        <f aca="false">G873+H873</f>
        <v>49000.0000000002</v>
      </c>
      <c r="J873" s="29" t="n">
        <f aca="false">J872+I873</f>
        <v>1384500</v>
      </c>
    </row>
    <row r="874" customFormat="false" ht="15" hidden="false" customHeight="false" outlineLevel="0" collapsed="false">
      <c r="A874" s="26" t="n">
        <v>38504</v>
      </c>
      <c r="B874" s="27" t="n">
        <v>54.4</v>
      </c>
      <c r="C874" s="27" t="n">
        <v>50.46</v>
      </c>
      <c r="D874" s="28" t="n">
        <f aca="false">B874-B873</f>
        <v>2.32</v>
      </c>
      <c r="E874" s="28" t="n">
        <f aca="false">C874-C873</f>
        <v>1.16</v>
      </c>
      <c r="F874" s="29" t="n">
        <f aca="false">Inputs!$B$5*B874+Inputs!$B$6*C874</f>
        <v>2917000</v>
      </c>
      <c r="G874" s="29" t="n">
        <f aca="false">Inputs!$B$5*D874</f>
        <v>232000</v>
      </c>
      <c r="H874" s="29" t="n">
        <f aca="false">Inputs!$B$6*E874</f>
        <v>-58000.0000000002</v>
      </c>
      <c r="I874" s="29" t="n">
        <f aca="false">G874+H874</f>
        <v>174000</v>
      </c>
      <c r="J874" s="29" t="n">
        <f aca="false">J873+I874</f>
        <v>1558500</v>
      </c>
    </row>
    <row r="875" customFormat="false" ht="15" hidden="false" customHeight="false" outlineLevel="0" collapsed="false">
      <c r="A875" s="26" t="n">
        <v>38505</v>
      </c>
      <c r="B875" s="27" t="n">
        <v>53.46</v>
      </c>
      <c r="C875" s="27" t="n">
        <v>51.3</v>
      </c>
      <c r="D875" s="28" t="n">
        <f aca="false">B875-B874</f>
        <v>-0.939999999999998</v>
      </c>
      <c r="E875" s="28" t="n">
        <f aca="false">C875-C874</f>
        <v>0.839999999999996</v>
      </c>
      <c r="F875" s="29" t="n">
        <f aca="false">Inputs!$B$5*B875+Inputs!$B$6*C875</f>
        <v>2781000</v>
      </c>
      <c r="G875" s="29" t="n">
        <f aca="false">Inputs!$B$5*D875</f>
        <v>-93999.9999999998</v>
      </c>
      <c r="H875" s="29" t="n">
        <f aca="false">Inputs!$B$6*E875</f>
        <v>-41999.9999999998</v>
      </c>
      <c r="I875" s="29" t="n">
        <f aca="false">G875+H875</f>
        <v>-136000</v>
      </c>
      <c r="J875" s="29" t="n">
        <f aca="false">J874+I875</f>
        <v>1422500</v>
      </c>
    </row>
    <row r="876" customFormat="false" ht="15" hidden="false" customHeight="false" outlineLevel="0" collapsed="false">
      <c r="A876" s="26" t="n">
        <v>38509</v>
      </c>
      <c r="B876" s="27" t="n">
        <v>54.46</v>
      </c>
      <c r="C876" s="27" t="n">
        <v>52.61</v>
      </c>
      <c r="D876" s="28" t="n">
        <f aca="false">B876-B875</f>
        <v>1</v>
      </c>
      <c r="E876" s="28" t="n">
        <f aca="false">C876-C875</f>
        <v>1.31</v>
      </c>
      <c r="F876" s="29" t="n">
        <f aca="false">Inputs!$B$5*B876+Inputs!$B$6*C876</f>
        <v>2815500</v>
      </c>
      <c r="G876" s="29" t="n">
        <f aca="false">Inputs!$B$5*D876</f>
        <v>100000</v>
      </c>
      <c r="H876" s="29" t="n">
        <f aca="false">Inputs!$B$6*E876</f>
        <v>-65500.0000000001</v>
      </c>
      <c r="I876" s="29" t="n">
        <f aca="false">G876+H876</f>
        <v>34499.9999999999</v>
      </c>
      <c r="J876" s="29" t="n">
        <f aca="false">J875+I876</f>
        <v>1457000</v>
      </c>
    </row>
    <row r="877" customFormat="false" ht="15" hidden="false" customHeight="false" outlineLevel="0" collapsed="false">
      <c r="A877" s="26" t="n">
        <v>38510</v>
      </c>
      <c r="B877" s="27" t="n">
        <v>53.84</v>
      </c>
      <c r="C877" s="27" t="n">
        <v>51.62</v>
      </c>
      <c r="D877" s="28" t="n">
        <f aca="false">B877-B876</f>
        <v>-0.619999999999997</v>
      </c>
      <c r="E877" s="28" t="n">
        <f aca="false">C877-C876</f>
        <v>-0.990000000000002</v>
      </c>
      <c r="F877" s="29" t="n">
        <f aca="false">Inputs!$B$5*B877+Inputs!$B$6*C877</f>
        <v>2803000</v>
      </c>
      <c r="G877" s="29" t="n">
        <f aca="false">Inputs!$B$5*D877</f>
        <v>-61999.9999999997</v>
      </c>
      <c r="H877" s="29" t="n">
        <f aca="false">Inputs!$B$6*E877</f>
        <v>49500.0000000001</v>
      </c>
      <c r="I877" s="29" t="n">
        <f aca="false">G877+H877</f>
        <v>-12499.9999999996</v>
      </c>
      <c r="J877" s="29" t="n">
        <f aca="false">J876+I877</f>
        <v>1444500</v>
      </c>
    </row>
    <row r="878" customFormat="false" ht="15" hidden="false" customHeight="false" outlineLevel="0" collapsed="false">
      <c r="A878" s="26" t="n">
        <v>38511</v>
      </c>
      <c r="B878" s="27" t="n">
        <v>52.51</v>
      </c>
      <c r="C878" s="27" t="n">
        <v>51.92</v>
      </c>
      <c r="D878" s="28" t="n">
        <f aca="false">B878-B877</f>
        <v>-1.33000000000001</v>
      </c>
      <c r="E878" s="28" t="n">
        <f aca="false">C878-C877</f>
        <v>0.300000000000004</v>
      </c>
      <c r="F878" s="29" t="n">
        <f aca="false">Inputs!$B$5*B878+Inputs!$B$6*C878</f>
        <v>2655000</v>
      </c>
      <c r="G878" s="29" t="n">
        <f aca="false">Inputs!$B$5*D878</f>
        <v>-133000.000000001</v>
      </c>
      <c r="H878" s="29" t="n">
        <f aca="false">Inputs!$B$6*E878</f>
        <v>-15000.0000000002</v>
      </c>
      <c r="I878" s="29" t="n">
        <f aca="false">G878+H878</f>
        <v>-148000.000000001</v>
      </c>
      <c r="J878" s="29" t="n">
        <f aca="false">J877+I878</f>
        <v>1296500</v>
      </c>
    </row>
    <row r="879" customFormat="false" ht="15" hidden="false" customHeight="false" outlineLevel="0" collapsed="false">
      <c r="A879" s="26" t="n">
        <v>38512</v>
      </c>
      <c r="B879" s="27" t="n">
        <v>54.36</v>
      </c>
      <c r="C879" s="27" t="n">
        <v>51.36</v>
      </c>
      <c r="D879" s="28" t="n">
        <f aca="false">B879-B878</f>
        <v>1.85</v>
      </c>
      <c r="E879" s="28" t="n">
        <f aca="false">C879-C878</f>
        <v>-0.560000000000002</v>
      </c>
      <c r="F879" s="29" t="n">
        <f aca="false">Inputs!$B$5*B879+Inputs!$B$6*C879</f>
        <v>2868000</v>
      </c>
      <c r="G879" s="29" t="n">
        <f aca="false">Inputs!$B$5*D879</f>
        <v>185000</v>
      </c>
      <c r="H879" s="29" t="n">
        <f aca="false">Inputs!$B$6*E879</f>
        <v>28000.0000000001</v>
      </c>
      <c r="I879" s="29" t="n">
        <f aca="false">G879+H879</f>
        <v>213000</v>
      </c>
      <c r="J879" s="29" t="n">
        <f aca="false">J878+I879</f>
        <v>1509500</v>
      </c>
    </row>
    <row r="880" customFormat="false" ht="15" hidden="false" customHeight="false" outlineLevel="0" collapsed="false">
      <c r="A880" s="26" t="n">
        <v>38516</v>
      </c>
      <c r="B880" s="27" t="n">
        <v>55.47</v>
      </c>
      <c r="C880" s="27" t="n">
        <v>52</v>
      </c>
      <c r="D880" s="28" t="n">
        <f aca="false">B880-B879</f>
        <v>1.11</v>
      </c>
      <c r="E880" s="28" t="n">
        <f aca="false">C880-C879</f>
        <v>0.640000000000001</v>
      </c>
      <c r="F880" s="29" t="n">
        <f aca="false">Inputs!$B$5*B880+Inputs!$B$6*C880</f>
        <v>2947000</v>
      </c>
      <c r="G880" s="29" t="n">
        <f aca="false">Inputs!$B$5*D880</f>
        <v>111000</v>
      </c>
      <c r="H880" s="29" t="n">
        <f aca="false">Inputs!$B$6*E880</f>
        <v>-32000</v>
      </c>
      <c r="I880" s="29" t="n">
        <f aca="false">G880+H880</f>
        <v>78999.9999999999</v>
      </c>
      <c r="J880" s="29" t="n">
        <f aca="false">J879+I880</f>
        <v>1588500</v>
      </c>
    </row>
    <row r="881" customFormat="false" ht="15" hidden="false" customHeight="false" outlineLevel="0" collapsed="false">
      <c r="A881" s="26" t="n">
        <v>38517</v>
      </c>
      <c r="B881" s="27" t="n">
        <v>55.03</v>
      </c>
      <c r="C881" s="27" t="n">
        <v>53.52</v>
      </c>
      <c r="D881" s="28" t="n">
        <f aca="false">B881-B880</f>
        <v>-0.439999999999998</v>
      </c>
      <c r="E881" s="28" t="n">
        <f aca="false">C881-C880</f>
        <v>1.52</v>
      </c>
      <c r="F881" s="29" t="n">
        <f aca="false">Inputs!$B$5*B881+Inputs!$B$6*C881</f>
        <v>2827000</v>
      </c>
      <c r="G881" s="29" t="n">
        <f aca="false">Inputs!$B$5*D881</f>
        <v>-43999.9999999998</v>
      </c>
      <c r="H881" s="29" t="n">
        <f aca="false">Inputs!$B$6*E881</f>
        <v>-76000.0000000002</v>
      </c>
      <c r="I881" s="29" t="n">
        <f aca="false">G881+H881</f>
        <v>-120000</v>
      </c>
      <c r="J881" s="29" t="n">
        <f aca="false">J880+I881</f>
        <v>1468500</v>
      </c>
    </row>
    <row r="882" customFormat="false" ht="15" hidden="false" customHeight="false" outlineLevel="0" collapsed="false">
      <c r="A882" s="26" t="n">
        <v>38520</v>
      </c>
      <c r="B882" s="27" t="n">
        <v>58.4</v>
      </c>
      <c r="C882" s="27" t="n">
        <v>56.92</v>
      </c>
      <c r="D882" s="28" t="n">
        <f aca="false">B882-B881</f>
        <v>3.37</v>
      </c>
      <c r="E882" s="28" t="n">
        <f aca="false">C882-C881</f>
        <v>3.4</v>
      </c>
      <c r="F882" s="29" t="n">
        <f aca="false">Inputs!$B$5*B882+Inputs!$B$6*C882</f>
        <v>2994000</v>
      </c>
      <c r="G882" s="29" t="n">
        <f aca="false">Inputs!$B$5*D882</f>
        <v>337000</v>
      </c>
      <c r="H882" s="29" t="n">
        <f aca="false">Inputs!$B$6*E882</f>
        <v>-170000</v>
      </c>
      <c r="I882" s="29" t="n">
        <f aca="false">G882+H882</f>
        <v>167000</v>
      </c>
      <c r="J882" s="29" t="n">
        <f aca="false">J881+I882</f>
        <v>1635500</v>
      </c>
    </row>
    <row r="883" customFormat="false" ht="15" hidden="false" customHeight="false" outlineLevel="0" collapsed="false">
      <c r="A883" s="26" t="n">
        <v>38525</v>
      </c>
      <c r="B883" s="27" t="n">
        <v>58.27</v>
      </c>
      <c r="C883" s="27" t="n">
        <v>56.06</v>
      </c>
      <c r="D883" s="28" t="n">
        <f aca="false">B883-B882</f>
        <v>-0.129999999999995</v>
      </c>
      <c r="E883" s="28" t="n">
        <f aca="false">C883-C882</f>
        <v>-0.859999999999999</v>
      </c>
      <c r="F883" s="29" t="n">
        <f aca="false">Inputs!$B$5*B883+Inputs!$B$6*C883</f>
        <v>3024000</v>
      </c>
      <c r="G883" s="29" t="n">
        <f aca="false">Inputs!$B$5*D883</f>
        <v>-12999.9999999995</v>
      </c>
      <c r="H883" s="29" t="n">
        <f aca="false">Inputs!$B$6*E883</f>
        <v>43000</v>
      </c>
      <c r="I883" s="29" t="n">
        <f aca="false">G883+H883</f>
        <v>30000.0000000004</v>
      </c>
      <c r="J883" s="29" t="n">
        <f aca="false">J882+I883</f>
        <v>1665500</v>
      </c>
    </row>
    <row r="884" customFormat="false" ht="15" hidden="false" customHeight="false" outlineLevel="0" collapsed="false">
      <c r="A884" s="26" t="n">
        <v>38526</v>
      </c>
      <c r="B884" s="27" t="n">
        <v>59.23</v>
      </c>
      <c r="C884" s="27" t="n">
        <v>57.03</v>
      </c>
      <c r="D884" s="28" t="n">
        <f aca="false">B884-B883</f>
        <v>0.959999999999994</v>
      </c>
      <c r="E884" s="28" t="n">
        <f aca="false">C884-C883</f>
        <v>0.969999999999999</v>
      </c>
      <c r="F884" s="29" t="n">
        <f aca="false">Inputs!$B$5*B884+Inputs!$B$6*C884</f>
        <v>3071500</v>
      </c>
      <c r="G884" s="29" t="n">
        <f aca="false">Inputs!$B$5*D884</f>
        <v>95999.9999999994</v>
      </c>
      <c r="H884" s="29" t="n">
        <f aca="false">Inputs!$B$6*E884</f>
        <v>-48499.9999999999</v>
      </c>
      <c r="I884" s="29" t="n">
        <f aca="false">G884+H884</f>
        <v>47499.9999999994</v>
      </c>
      <c r="J884" s="29" t="n">
        <f aca="false">J883+I884</f>
        <v>1713000</v>
      </c>
    </row>
    <row r="885" customFormat="false" ht="15" hidden="false" customHeight="false" outlineLevel="0" collapsed="false">
      <c r="A885" s="26" t="n">
        <v>38527</v>
      </c>
      <c r="B885" s="27" t="n">
        <v>59.63</v>
      </c>
      <c r="C885" s="27" t="n">
        <v>57.21</v>
      </c>
      <c r="D885" s="28" t="n">
        <f aca="false">B885-B884</f>
        <v>0.400000000000006</v>
      </c>
      <c r="E885" s="28" t="n">
        <f aca="false">C885-C884</f>
        <v>0.18</v>
      </c>
      <c r="F885" s="29" t="n">
        <f aca="false">Inputs!$B$5*B885+Inputs!$B$6*C885</f>
        <v>3102500</v>
      </c>
      <c r="G885" s="29" t="n">
        <f aca="false">Inputs!$B$5*D885</f>
        <v>40000.0000000006</v>
      </c>
      <c r="H885" s="29" t="n">
        <f aca="false">Inputs!$B$6*E885</f>
        <v>-8999.99999999999</v>
      </c>
      <c r="I885" s="29" t="n">
        <f aca="false">G885+H885</f>
        <v>31000.0000000006</v>
      </c>
      <c r="J885" s="29" t="n">
        <f aca="false">J884+I885</f>
        <v>1744000</v>
      </c>
    </row>
    <row r="886" customFormat="false" ht="15" hidden="false" customHeight="false" outlineLevel="0" collapsed="false">
      <c r="A886" s="26" t="n">
        <v>38530</v>
      </c>
      <c r="B886" s="27" t="n">
        <v>59.78</v>
      </c>
      <c r="C886" s="27" t="n">
        <v>58.5</v>
      </c>
      <c r="D886" s="28" t="n">
        <f aca="false">B886-B885</f>
        <v>0.149999999999999</v>
      </c>
      <c r="E886" s="28" t="n">
        <f aca="false">C886-C885</f>
        <v>1.29</v>
      </c>
      <c r="F886" s="29" t="n">
        <f aca="false">Inputs!$B$5*B886+Inputs!$B$6*C886</f>
        <v>3053000</v>
      </c>
      <c r="G886" s="29" t="n">
        <f aca="false">Inputs!$B$5*D886</f>
        <v>14999.9999999999</v>
      </c>
      <c r="H886" s="29" t="n">
        <f aca="false">Inputs!$B$6*E886</f>
        <v>-64500</v>
      </c>
      <c r="I886" s="29" t="n">
        <f aca="false">G886+H886</f>
        <v>-49500.0000000001</v>
      </c>
      <c r="J886" s="29" t="n">
        <f aca="false">J885+I886</f>
        <v>1694500</v>
      </c>
    </row>
    <row r="887" customFormat="false" ht="15" hidden="false" customHeight="false" outlineLevel="0" collapsed="false">
      <c r="A887" s="26" t="n">
        <v>38531</v>
      </c>
      <c r="B887" s="27" t="n">
        <v>58.32</v>
      </c>
      <c r="C887" s="27" t="n">
        <v>57.75</v>
      </c>
      <c r="D887" s="28" t="n">
        <f aca="false">B887-B886</f>
        <v>-1.46</v>
      </c>
      <c r="E887" s="28" t="n">
        <f aca="false">C887-C886</f>
        <v>-0.75</v>
      </c>
      <c r="F887" s="29" t="n">
        <f aca="false">Inputs!$B$5*B887+Inputs!$B$6*C887</f>
        <v>2944500</v>
      </c>
      <c r="G887" s="29" t="n">
        <f aca="false">Inputs!$B$5*D887</f>
        <v>-146000</v>
      </c>
      <c r="H887" s="29" t="n">
        <f aca="false">Inputs!$B$6*E887</f>
        <v>37500</v>
      </c>
      <c r="I887" s="29" t="n">
        <f aca="false">G887+H887</f>
        <v>-108500</v>
      </c>
      <c r="J887" s="29" t="n">
        <f aca="false">J886+I887</f>
        <v>1586000</v>
      </c>
    </row>
    <row r="888" customFormat="false" ht="15" hidden="false" customHeight="false" outlineLevel="0" collapsed="false">
      <c r="A888" s="26" t="n">
        <v>38532</v>
      </c>
      <c r="B888" s="27" t="n">
        <v>57.23</v>
      </c>
      <c r="C888" s="27" t="n">
        <v>55.42</v>
      </c>
      <c r="D888" s="28" t="n">
        <f aca="false">B888-B887</f>
        <v>-1.09</v>
      </c>
      <c r="E888" s="28" t="n">
        <f aca="false">C888-C887</f>
        <v>-2.33</v>
      </c>
      <c r="F888" s="29" t="n">
        <f aca="false">Inputs!$B$5*B888+Inputs!$B$6*C888</f>
        <v>2952000</v>
      </c>
      <c r="G888" s="29" t="n">
        <f aca="false">Inputs!$B$5*D888</f>
        <v>-109000</v>
      </c>
      <c r="H888" s="29" t="n">
        <f aca="false">Inputs!$B$6*E888</f>
        <v>116500</v>
      </c>
      <c r="I888" s="29" t="n">
        <f aca="false">G888+H888</f>
        <v>7499.99999999958</v>
      </c>
      <c r="J888" s="29" t="n">
        <f aca="false">J887+I888</f>
        <v>1593500</v>
      </c>
    </row>
    <row r="889" customFormat="false" ht="15" hidden="false" customHeight="false" outlineLevel="0" collapsed="false">
      <c r="A889" s="26" t="n">
        <v>38533</v>
      </c>
      <c r="B889" s="27" t="n">
        <v>56.63</v>
      </c>
      <c r="C889" s="27" t="n">
        <v>55.36</v>
      </c>
      <c r="D889" s="28" t="n">
        <f aca="false">B889-B888</f>
        <v>-0.599999999999994</v>
      </c>
      <c r="E889" s="28" t="n">
        <f aca="false">C889-C888</f>
        <v>-0.0600000000000023</v>
      </c>
      <c r="F889" s="29" t="n">
        <f aca="false">Inputs!$B$5*B889+Inputs!$B$6*C889</f>
        <v>2895000</v>
      </c>
      <c r="G889" s="29" t="n">
        <f aca="false">Inputs!$B$5*D889</f>
        <v>-59999.9999999994</v>
      </c>
      <c r="H889" s="29" t="n">
        <f aca="false">Inputs!$B$6*E889</f>
        <v>3000.00000000011</v>
      </c>
      <c r="I889" s="29" t="n">
        <f aca="false">G889+H889</f>
        <v>-56999.9999999993</v>
      </c>
      <c r="J889" s="29" t="n">
        <f aca="false">J888+I889</f>
        <v>1536500</v>
      </c>
    </row>
    <row r="890" customFormat="false" ht="15" hidden="false" customHeight="false" outlineLevel="0" collapsed="false">
      <c r="A890" s="26" t="n">
        <v>38534</v>
      </c>
      <c r="B890" s="27" t="n">
        <v>59.11</v>
      </c>
      <c r="C890" s="27" t="n">
        <v>56.41</v>
      </c>
      <c r="D890" s="28" t="n">
        <f aca="false">B890-B889</f>
        <v>2.48</v>
      </c>
      <c r="E890" s="28" t="n">
        <f aca="false">C890-C889</f>
        <v>1.05</v>
      </c>
      <c r="F890" s="29" t="n">
        <f aca="false">Inputs!$B$5*B890+Inputs!$B$6*C890</f>
        <v>3090500</v>
      </c>
      <c r="G890" s="29" t="n">
        <f aca="false">Inputs!$B$5*D890</f>
        <v>248000</v>
      </c>
      <c r="H890" s="29" t="n">
        <f aca="false">Inputs!$B$6*E890</f>
        <v>-52499.9999999999</v>
      </c>
      <c r="I890" s="29" t="n">
        <f aca="false">G890+H890</f>
        <v>195500</v>
      </c>
      <c r="J890" s="29" t="n">
        <f aca="false">J889+I890</f>
        <v>1732000</v>
      </c>
    </row>
    <row r="891" customFormat="false" ht="15" hidden="false" customHeight="false" outlineLevel="0" collapsed="false">
      <c r="A891" s="26" t="n">
        <v>38538</v>
      </c>
      <c r="B891" s="27" t="n">
        <v>59.71</v>
      </c>
      <c r="C891" s="27" t="n">
        <v>57.86</v>
      </c>
      <c r="D891" s="28" t="n">
        <f aca="false">B891-B890</f>
        <v>0.600000000000001</v>
      </c>
      <c r="E891" s="28" t="n">
        <f aca="false">C891-C890</f>
        <v>1.45</v>
      </c>
      <c r="F891" s="29" t="n">
        <f aca="false">Inputs!$B$5*B891+Inputs!$B$6*C891</f>
        <v>3078000</v>
      </c>
      <c r="G891" s="29" t="n">
        <f aca="false">Inputs!$B$5*D891</f>
        <v>60000.0000000001</v>
      </c>
      <c r="H891" s="29" t="n">
        <f aca="false">Inputs!$B$6*E891</f>
        <v>-72500.0000000002</v>
      </c>
      <c r="I891" s="29" t="n">
        <f aca="false">G891+H891</f>
        <v>-12500</v>
      </c>
      <c r="J891" s="29" t="n">
        <f aca="false">J890+I891</f>
        <v>1719500</v>
      </c>
    </row>
    <row r="892" customFormat="false" ht="15" hidden="false" customHeight="false" outlineLevel="0" collapsed="false">
      <c r="A892" s="26" t="n">
        <v>38539</v>
      </c>
      <c r="B892" s="27" t="n">
        <v>61.24</v>
      </c>
      <c r="C892" s="27" t="n">
        <v>58.38</v>
      </c>
      <c r="D892" s="28" t="n">
        <f aca="false">B892-B891</f>
        <v>1.53</v>
      </c>
      <c r="E892" s="28" t="n">
        <f aca="false">C892-C891</f>
        <v>0.520000000000003</v>
      </c>
      <c r="F892" s="29" t="n">
        <f aca="false">Inputs!$B$5*B892+Inputs!$B$6*C892</f>
        <v>3205000</v>
      </c>
      <c r="G892" s="29" t="n">
        <f aca="false">Inputs!$B$5*D892</f>
        <v>153000</v>
      </c>
      <c r="H892" s="29" t="n">
        <f aca="false">Inputs!$B$6*E892</f>
        <v>-26000.0000000002</v>
      </c>
      <c r="I892" s="29" t="n">
        <f aca="false">G892+H892</f>
        <v>127000</v>
      </c>
      <c r="J892" s="29" t="n">
        <f aca="false">J891+I892</f>
        <v>1846500</v>
      </c>
    </row>
    <row r="893" customFormat="false" ht="15" hidden="false" customHeight="false" outlineLevel="0" collapsed="false">
      <c r="A893" s="26" t="n">
        <v>38540</v>
      </c>
      <c r="B893" s="27" t="n">
        <v>60.76</v>
      </c>
      <c r="C893" s="27" t="n">
        <v>57.55</v>
      </c>
      <c r="D893" s="28" t="n">
        <f aca="false">B893-B892</f>
        <v>-0.480000000000004</v>
      </c>
      <c r="E893" s="28" t="n">
        <f aca="false">C893-C892</f>
        <v>-0.830000000000005</v>
      </c>
      <c r="F893" s="29" t="n">
        <f aca="false">Inputs!$B$5*B893+Inputs!$B$6*C893</f>
        <v>3198500</v>
      </c>
      <c r="G893" s="29" t="n">
        <f aca="false">Inputs!$B$5*D893</f>
        <v>-48000.0000000004</v>
      </c>
      <c r="H893" s="29" t="n">
        <f aca="false">Inputs!$B$6*E893</f>
        <v>41500.0000000003</v>
      </c>
      <c r="I893" s="29" t="n">
        <f aca="false">G893+H893</f>
        <v>-6500.00000000013</v>
      </c>
      <c r="J893" s="29" t="n">
        <f aca="false">J892+I893</f>
        <v>1840000</v>
      </c>
    </row>
    <row r="894" customFormat="false" ht="15" hidden="false" customHeight="false" outlineLevel="0" collapsed="false">
      <c r="A894" s="26" t="n">
        <v>38544</v>
      </c>
      <c r="B894" s="27" t="n">
        <v>59.23</v>
      </c>
      <c r="C894" s="27" t="n">
        <v>56.1</v>
      </c>
      <c r="D894" s="28" t="n">
        <f aca="false">B894-B893</f>
        <v>-1.53</v>
      </c>
      <c r="E894" s="28" t="n">
        <f aca="false">C894-C893</f>
        <v>-1.45</v>
      </c>
      <c r="F894" s="29" t="n">
        <f aca="false">Inputs!$B$5*B894+Inputs!$B$6*C894</f>
        <v>3118000</v>
      </c>
      <c r="G894" s="29" t="n">
        <f aca="false">Inputs!$B$5*D894</f>
        <v>-153000</v>
      </c>
      <c r="H894" s="29" t="n">
        <f aca="false">Inputs!$B$6*E894</f>
        <v>72499.9999999998</v>
      </c>
      <c r="I894" s="29" t="n">
        <f aca="false">G894+H894</f>
        <v>-80500.0000000003</v>
      </c>
      <c r="J894" s="29" t="n">
        <f aca="false">J893+I894</f>
        <v>1759500</v>
      </c>
    </row>
    <row r="895" customFormat="false" ht="15" hidden="false" customHeight="false" outlineLevel="0" collapsed="false">
      <c r="A895" s="26" t="n">
        <v>38546</v>
      </c>
      <c r="B895" s="27" t="n">
        <v>60</v>
      </c>
      <c r="C895" s="27" t="n">
        <v>58.33</v>
      </c>
      <c r="D895" s="28" t="n">
        <f aca="false">B895-B894</f>
        <v>0.770000000000003</v>
      </c>
      <c r="E895" s="28" t="n">
        <f aca="false">C895-C894</f>
        <v>2.23</v>
      </c>
      <c r="F895" s="29" t="n">
        <f aca="false">Inputs!$B$5*B895+Inputs!$B$6*C895</f>
        <v>3083500</v>
      </c>
      <c r="G895" s="29" t="n">
        <f aca="false">Inputs!$B$5*D895</f>
        <v>77000.0000000003</v>
      </c>
      <c r="H895" s="29" t="n">
        <f aca="false">Inputs!$B$6*E895</f>
        <v>-111500</v>
      </c>
      <c r="I895" s="29" t="n">
        <f aca="false">G895+H895</f>
        <v>-34499.9999999995</v>
      </c>
      <c r="J895" s="29" t="n">
        <f aca="false">J894+I895</f>
        <v>1725000</v>
      </c>
    </row>
    <row r="896" customFormat="false" ht="15" hidden="false" customHeight="false" outlineLevel="0" collapsed="false">
      <c r="A896" s="26" t="n">
        <v>38547</v>
      </c>
      <c r="B896" s="27" t="n">
        <v>57.83</v>
      </c>
      <c r="C896" s="27" t="n">
        <v>56.79</v>
      </c>
      <c r="D896" s="28" t="n">
        <f aca="false">B896-B895</f>
        <v>-2.17</v>
      </c>
      <c r="E896" s="28" t="n">
        <f aca="false">C896-C895</f>
        <v>-1.54</v>
      </c>
      <c r="F896" s="29" t="n">
        <f aca="false">Inputs!$B$5*B896+Inputs!$B$6*C896</f>
        <v>2943500</v>
      </c>
      <c r="G896" s="29" t="n">
        <f aca="false">Inputs!$B$5*D896</f>
        <v>-217000</v>
      </c>
      <c r="H896" s="29" t="n">
        <f aca="false">Inputs!$B$6*E896</f>
        <v>77000</v>
      </c>
      <c r="I896" s="29" t="n">
        <f aca="false">G896+H896</f>
        <v>-140000</v>
      </c>
      <c r="J896" s="29" t="n">
        <f aca="false">J895+I896</f>
        <v>1585000</v>
      </c>
    </row>
    <row r="897" customFormat="false" ht="15" hidden="false" customHeight="false" outlineLevel="0" collapsed="false">
      <c r="A897" s="26" t="n">
        <v>38551</v>
      </c>
      <c r="B897" s="27" t="n">
        <v>57.12</v>
      </c>
      <c r="C897" s="27" t="n">
        <v>56.25</v>
      </c>
      <c r="D897" s="28" t="n">
        <f aca="false">B897-B896</f>
        <v>-0.710000000000001</v>
      </c>
      <c r="E897" s="28" t="n">
        <f aca="false">C897-C896</f>
        <v>-0.539999999999999</v>
      </c>
      <c r="F897" s="29" t="n">
        <f aca="false">Inputs!$B$5*B897+Inputs!$B$6*C897</f>
        <v>2899500</v>
      </c>
      <c r="G897" s="29" t="n">
        <f aca="false">Inputs!$B$5*D897</f>
        <v>-71000.0000000001</v>
      </c>
      <c r="H897" s="29" t="n">
        <f aca="false">Inputs!$B$6*E897</f>
        <v>27000</v>
      </c>
      <c r="I897" s="29" t="n">
        <f aca="false">G897+H897</f>
        <v>-44000.0000000001</v>
      </c>
      <c r="J897" s="29" t="n">
        <f aca="false">J896+I897</f>
        <v>1541000</v>
      </c>
    </row>
    <row r="898" customFormat="false" ht="15" hidden="false" customHeight="false" outlineLevel="0" collapsed="false">
      <c r="A898" s="26" t="n">
        <v>38552</v>
      </c>
      <c r="B898" s="27" t="n">
        <v>57.61</v>
      </c>
      <c r="C898" s="27" t="n">
        <v>56.75</v>
      </c>
      <c r="D898" s="28" t="n">
        <f aca="false">B898-B897</f>
        <v>0.490000000000002</v>
      </c>
      <c r="E898" s="28" t="n">
        <f aca="false">C898-C897</f>
        <v>0.5</v>
      </c>
      <c r="F898" s="29" t="n">
        <f aca="false">Inputs!$B$5*B898+Inputs!$B$6*C898</f>
        <v>2923500</v>
      </c>
      <c r="G898" s="29" t="n">
        <f aca="false">Inputs!$B$5*D898</f>
        <v>49000.0000000002</v>
      </c>
      <c r="H898" s="29" t="n">
        <f aca="false">Inputs!$B$6*E898</f>
        <v>-25000</v>
      </c>
      <c r="I898" s="29" t="n">
        <f aca="false">G898+H898</f>
        <v>24000.0000000002</v>
      </c>
      <c r="J898" s="29" t="n">
        <f aca="false">J897+I898</f>
        <v>1565000</v>
      </c>
    </row>
    <row r="899" customFormat="false" ht="15" hidden="false" customHeight="false" outlineLevel="0" collapsed="false">
      <c r="A899" s="26" t="n">
        <v>38553</v>
      </c>
      <c r="B899" s="27" t="n">
        <v>56.73</v>
      </c>
      <c r="C899" s="27" t="n">
        <v>56.39</v>
      </c>
      <c r="D899" s="28" t="n">
        <f aca="false">B899-B898</f>
        <v>-0.880000000000003</v>
      </c>
      <c r="E899" s="28" t="n">
        <f aca="false">C899-C898</f>
        <v>-0.359999999999999</v>
      </c>
      <c r="F899" s="29" t="n">
        <f aca="false">Inputs!$B$5*B899+Inputs!$B$6*C899</f>
        <v>2853500</v>
      </c>
      <c r="G899" s="29" t="n">
        <f aca="false">Inputs!$B$5*D899</f>
        <v>-88000.0000000003</v>
      </c>
      <c r="H899" s="29" t="n">
        <f aca="false">Inputs!$B$6*E899</f>
        <v>18000</v>
      </c>
      <c r="I899" s="29" t="n">
        <f aca="false">G899+H899</f>
        <v>-70000.0000000003</v>
      </c>
      <c r="J899" s="29" t="n">
        <f aca="false">J898+I899</f>
        <v>1495000</v>
      </c>
    </row>
    <row r="900" customFormat="false" ht="15" hidden="false" customHeight="false" outlineLevel="0" collapsed="false">
      <c r="A900" s="26" t="n">
        <v>38554</v>
      </c>
      <c r="B900" s="27" t="n">
        <v>57.31</v>
      </c>
      <c r="C900" s="27" t="n">
        <v>55.59</v>
      </c>
      <c r="D900" s="28" t="n">
        <f aca="false">B900-B899</f>
        <v>0.580000000000005</v>
      </c>
      <c r="E900" s="28" t="n">
        <f aca="false">C900-C899</f>
        <v>-0.799999999999997</v>
      </c>
      <c r="F900" s="29" t="n">
        <f aca="false">Inputs!$B$5*B900+Inputs!$B$6*C900</f>
        <v>2951500</v>
      </c>
      <c r="G900" s="29" t="n">
        <f aca="false">Inputs!$B$5*D900</f>
        <v>58000.0000000005</v>
      </c>
      <c r="H900" s="29" t="n">
        <f aca="false">Inputs!$B$6*E900</f>
        <v>39999.9999999999</v>
      </c>
      <c r="I900" s="29" t="n">
        <f aca="false">G900+H900</f>
        <v>98000.0000000004</v>
      </c>
      <c r="J900" s="29" t="n">
        <f aca="false">J899+I900</f>
        <v>1593000</v>
      </c>
    </row>
    <row r="901" customFormat="false" ht="15" hidden="false" customHeight="false" outlineLevel="0" collapsed="false">
      <c r="A901" s="26" t="n">
        <v>38555</v>
      </c>
      <c r="B901" s="27" t="n">
        <v>57.75</v>
      </c>
      <c r="C901" s="27" t="n">
        <v>56.98</v>
      </c>
      <c r="D901" s="28" t="n">
        <f aca="false">B901-B900</f>
        <v>0.439999999999998</v>
      </c>
      <c r="E901" s="28" t="n">
        <f aca="false">C901-C900</f>
        <v>1.38999999999999</v>
      </c>
      <c r="F901" s="29" t="n">
        <f aca="false">Inputs!$B$5*B901+Inputs!$B$6*C901</f>
        <v>2926000</v>
      </c>
      <c r="G901" s="29" t="n">
        <f aca="false">Inputs!$B$5*D901</f>
        <v>43999.9999999998</v>
      </c>
      <c r="H901" s="29" t="n">
        <f aca="false">Inputs!$B$6*E901</f>
        <v>-69499.9999999997</v>
      </c>
      <c r="I901" s="29" t="n">
        <f aca="false">G901+H901</f>
        <v>-25499.9999999999</v>
      </c>
      <c r="J901" s="29" t="n">
        <f aca="false">J900+I901</f>
        <v>1567500</v>
      </c>
    </row>
    <row r="902" customFormat="false" ht="15" hidden="false" customHeight="false" outlineLevel="0" collapsed="false">
      <c r="A902" s="26" t="n">
        <v>38559</v>
      </c>
      <c r="B902" s="27" t="n">
        <v>59.05</v>
      </c>
      <c r="C902" s="27" t="n">
        <v>58.58</v>
      </c>
      <c r="D902" s="28" t="n">
        <f aca="false">B902-B901</f>
        <v>1.3</v>
      </c>
      <c r="E902" s="28" t="n">
        <f aca="false">C902-C901</f>
        <v>1.6</v>
      </c>
      <c r="F902" s="29" t="n">
        <f aca="false">Inputs!$B$5*B902+Inputs!$B$6*C902</f>
        <v>2976000</v>
      </c>
      <c r="G902" s="29" t="n">
        <f aca="false">Inputs!$B$5*D902</f>
        <v>130000</v>
      </c>
      <c r="H902" s="29" t="n">
        <f aca="false">Inputs!$B$6*E902</f>
        <v>-80000.0000000001</v>
      </c>
      <c r="I902" s="29" t="n">
        <f aca="false">G902+H902</f>
        <v>49999.9999999996</v>
      </c>
      <c r="J902" s="29" t="n">
        <f aca="false">J901+I902</f>
        <v>1617500</v>
      </c>
    </row>
    <row r="903" customFormat="false" ht="15" hidden="false" customHeight="false" outlineLevel="0" collapsed="false">
      <c r="A903" s="26" t="n">
        <v>38560</v>
      </c>
      <c r="B903" s="27" t="n">
        <v>59.12</v>
      </c>
      <c r="C903" s="27" t="n">
        <v>58.34</v>
      </c>
      <c r="D903" s="28" t="n">
        <f aca="false">B903-B902</f>
        <v>0.0700000000000003</v>
      </c>
      <c r="E903" s="28" t="n">
        <f aca="false">C903-C902</f>
        <v>-0.239999999999995</v>
      </c>
      <c r="F903" s="29" t="n">
        <f aca="false">Inputs!$B$5*B903+Inputs!$B$6*C903</f>
        <v>2995000</v>
      </c>
      <c r="G903" s="29" t="n">
        <f aca="false">Inputs!$B$5*D903</f>
        <v>7000.00000000003</v>
      </c>
      <c r="H903" s="29" t="n">
        <f aca="false">Inputs!$B$6*E903</f>
        <v>11999.9999999997</v>
      </c>
      <c r="I903" s="29" t="n">
        <f aca="false">G903+H903</f>
        <v>18999.9999999998</v>
      </c>
      <c r="J903" s="29" t="n">
        <f aca="false">J902+I903</f>
        <v>1636500</v>
      </c>
    </row>
    <row r="904" customFormat="false" ht="15" hidden="false" customHeight="false" outlineLevel="0" collapsed="false">
      <c r="A904" s="26" t="n">
        <v>38561</v>
      </c>
      <c r="B904" s="27" t="n">
        <v>59.91</v>
      </c>
      <c r="C904" s="27" t="n">
        <v>58.28</v>
      </c>
      <c r="D904" s="28" t="n">
        <f aca="false">B904-B903</f>
        <v>0.789999999999999</v>
      </c>
      <c r="E904" s="28" t="n">
        <f aca="false">C904-C903</f>
        <v>-0.0600000000000023</v>
      </c>
      <c r="F904" s="29" t="n">
        <f aca="false">Inputs!$B$5*B904+Inputs!$B$6*C904</f>
        <v>3077000</v>
      </c>
      <c r="G904" s="29" t="n">
        <f aca="false">Inputs!$B$5*D904</f>
        <v>78999.9999999999</v>
      </c>
      <c r="H904" s="29" t="n">
        <f aca="false">Inputs!$B$6*E904</f>
        <v>3000.00000000011</v>
      </c>
      <c r="I904" s="29" t="n">
        <f aca="false">G904+H904</f>
        <v>82000</v>
      </c>
      <c r="J904" s="29" t="n">
        <f aca="false">J903+I904</f>
        <v>1718500</v>
      </c>
    </row>
    <row r="905" customFormat="false" ht="15" hidden="false" customHeight="false" outlineLevel="0" collapsed="false">
      <c r="A905" s="26" t="n">
        <v>38565</v>
      </c>
      <c r="B905" s="27" t="n">
        <v>61.51</v>
      </c>
      <c r="C905" s="27" t="n">
        <v>60.56</v>
      </c>
      <c r="D905" s="28" t="n">
        <f aca="false">B905-B904</f>
        <v>1.6</v>
      </c>
      <c r="E905" s="28" t="n">
        <f aca="false">C905-C904</f>
        <v>2.28</v>
      </c>
      <c r="F905" s="29" t="n">
        <f aca="false">Inputs!$B$5*B905+Inputs!$B$6*C905</f>
        <v>3123000</v>
      </c>
      <c r="G905" s="29" t="n">
        <f aca="false">Inputs!$B$5*D905</f>
        <v>160000</v>
      </c>
      <c r="H905" s="29" t="n">
        <f aca="false">Inputs!$B$6*E905</f>
        <v>-114000</v>
      </c>
      <c r="I905" s="29" t="n">
        <f aca="false">G905+H905</f>
        <v>46000.0000000001</v>
      </c>
      <c r="J905" s="29" t="n">
        <f aca="false">J904+I905</f>
        <v>1764500</v>
      </c>
    </row>
    <row r="906" customFormat="false" ht="15" hidden="false" customHeight="false" outlineLevel="0" collapsed="false">
      <c r="A906" s="26" t="n">
        <v>38566</v>
      </c>
      <c r="B906" s="27" t="n">
        <v>61.87</v>
      </c>
      <c r="C906" s="27" t="n">
        <v>60.13</v>
      </c>
      <c r="D906" s="28" t="n">
        <f aca="false">B906-B905</f>
        <v>0.359999999999999</v>
      </c>
      <c r="E906" s="28" t="n">
        <f aca="false">C906-C905</f>
        <v>-0.43</v>
      </c>
      <c r="F906" s="29" t="n">
        <f aca="false">Inputs!$B$5*B906+Inputs!$B$6*C906</f>
        <v>3180500</v>
      </c>
      <c r="G906" s="29" t="n">
        <f aca="false">Inputs!$B$5*D906</f>
        <v>35999.9999999999</v>
      </c>
      <c r="H906" s="29" t="n">
        <f aca="false">Inputs!$B$6*E906</f>
        <v>21500</v>
      </c>
      <c r="I906" s="29" t="n">
        <f aca="false">G906+H906</f>
        <v>57499.9999999999</v>
      </c>
      <c r="J906" s="29" t="n">
        <f aca="false">J905+I906</f>
        <v>1822000</v>
      </c>
    </row>
    <row r="907" customFormat="false" ht="15" hidden="false" customHeight="false" outlineLevel="0" collapsed="false">
      <c r="A907" s="26" t="n">
        <v>38567</v>
      </c>
      <c r="B907" s="27" t="n">
        <v>60.76</v>
      </c>
      <c r="C907" s="27" t="n">
        <v>60.04</v>
      </c>
      <c r="D907" s="28" t="n">
        <f aca="false">B907-B906</f>
        <v>-1.11</v>
      </c>
      <c r="E907" s="28" t="n">
        <f aca="false">C907-C906</f>
        <v>-0.0900000000000034</v>
      </c>
      <c r="F907" s="29" t="n">
        <f aca="false">Inputs!$B$5*B907+Inputs!$B$6*C907</f>
        <v>3074000</v>
      </c>
      <c r="G907" s="29" t="n">
        <f aca="false">Inputs!$B$5*D907</f>
        <v>-111000</v>
      </c>
      <c r="H907" s="29" t="n">
        <f aca="false">Inputs!$B$6*E907</f>
        <v>4500.00000000017</v>
      </c>
      <c r="I907" s="29" t="n">
        <f aca="false">G907+H907</f>
        <v>-106500</v>
      </c>
      <c r="J907" s="29" t="n">
        <f aca="false">J906+I907</f>
        <v>1715500</v>
      </c>
    </row>
    <row r="908" customFormat="false" ht="15" hidden="false" customHeight="false" outlineLevel="0" collapsed="false">
      <c r="A908" s="26" t="n">
        <v>38568</v>
      </c>
      <c r="B908" s="27" t="n">
        <v>61.6</v>
      </c>
      <c r="C908" s="27" t="n">
        <v>60.62</v>
      </c>
      <c r="D908" s="28" t="n">
        <f aca="false">B908-B907</f>
        <v>0.840000000000003</v>
      </c>
      <c r="E908" s="28" t="n">
        <f aca="false">C908-C907</f>
        <v>0.579999999999998</v>
      </c>
      <c r="F908" s="29" t="n">
        <f aca="false">Inputs!$B$5*B908+Inputs!$B$6*C908</f>
        <v>3129000</v>
      </c>
      <c r="G908" s="29" t="n">
        <f aca="false">Inputs!$B$5*D908</f>
        <v>84000.0000000003</v>
      </c>
      <c r="H908" s="29" t="n">
        <f aca="false">Inputs!$B$6*E908</f>
        <v>-28999.9999999999</v>
      </c>
      <c r="I908" s="29" t="n">
        <f aca="false">G908+H908</f>
        <v>55000.0000000004</v>
      </c>
      <c r="J908" s="29" t="n">
        <f aca="false">J907+I908</f>
        <v>1770500</v>
      </c>
    </row>
    <row r="909" customFormat="false" ht="15" hidden="false" customHeight="false" outlineLevel="0" collapsed="false">
      <c r="A909" s="26" t="n">
        <v>38569</v>
      </c>
      <c r="B909" s="27" t="n">
        <v>62.44</v>
      </c>
      <c r="C909" s="27" t="n">
        <v>60.73</v>
      </c>
      <c r="D909" s="28" t="n">
        <f aca="false">B909-B908</f>
        <v>0.839999999999996</v>
      </c>
      <c r="E909" s="28" t="n">
        <f aca="false">C909-C908</f>
        <v>0.109999999999999</v>
      </c>
      <c r="F909" s="29" t="n">
        <f aca="false">Inputs!$B$5*B909+Inputs!$B$6*C909</f>
        <v>3207500</v>
      </c>
      <c r="G909" s="29" t="n">
        <f aca="false">Inputs!$B$5*D909</f>
        <v>83999.9999999996</v>
      </c>
      <c r="H909" s="29" t="n">
        <f aca="false">Inputs!$B$6*E909</f>
        <v>-5499.99999999997</v>
      </c>
      <c r="I909" s="29" t="n">
        <f aca="false">G909+H909</f>
        <v>78499.9999999997</v>
      </c>
      <c r="J909" s="29" t="n">
        <f aca="false">J908+I909</f>
        <v>1849000</v>
      </c>
    </row>
    <row r="910" customFormat="false" ht="15" hidden="false" customHeight="false" outlineLevel="0" collapsed="false">
      <c r="A910" s="26" t="n">
        <v>38572</v>
      </c>
      <c r="B910" s="27" t="n">
        <v>63.92</v>
      </c>
      <c r="C910" s="27" t="n">
        <v>62.56</v>
      </c>
      <c r="D910" s="28" t="n">
        <f aca="false">B910-B909</f>
        <v>1.48</v>
      </c>
      <c r="E910" s="28" t="n">
        <f aca="false">C910-C909</f>
        <v>1.83000000000001</v>
      </c>
      <c r="F910" s="29" t="n">
        <f aca="false">Inputs!$B$5*B910+Inputs!$B$6*C910</f>
        <v>3264000</v>
      </c>
      <c r="G910" s="29" t="n">
        <f aca="false">Inputs!$B$5*D910</f>
        <v>148000</v>
      </c>
      <c r="H910" s="29" t="n">
        <f aca="false">Inputs!$B$6*E910</f>
        <v>-91500.0000000003</v>
      </c>
      <c r="I910" s="29" t="n">
        <f aca="false">G910+H910</f>
        <v>56500.0000000001</v>
      </c>
      <c r="J910" s="29" t="n">
        <f aca="false">J909+I910</f>
        <v>1905500</v>
      </c>
    </row>
    <row r="911" customFormat="false" ht="15" hidden="false" customHeight="false" outlineLevel="0" collapsed="false">
      <c r="A911" s="26" t="n">
        <v>38573</v>
      </c>
      <c r="B911" s="27" t="n">
        <v>63.13</v>
      </c>
      <c r="C911" s="27" t="n">
        <v>62.79</v>
      </c>
      <c r="D911" s="28" t="n">
        <f aca="false">B911-B910</f>
        <v>-0.789999999999999</v>
      </c>
      <c r="E911" s="28" t="n">
        <f aca="false">C911-C910</f>
        <v>0.229999999999997</v>
      </c>
      <c r="F911" s="29" t="n">
        <f aca="false">Inputs!$B$5*B911+Inputs!$B$6*C911</f>
        <v>3173500</v>
      </c>
      <c r="G911" s="29" t="n">
        <f aca="false">Inputs!$B$5*D911</f>
        <v>-78999.9999999999</v>
      </c>
      <c r="H911" s="29" t="n">
        <f aca="false">Inputs!$B$6*E911</f>
        <v>-11499.9999999998</v>
      </c>
      <c r="I911" s="29" t="n">
        <f aca="false">G911+H911</f>
        <v>-90499.9999999998</v>
      </c>
      <c r="J911" s="29" t="n">
        <f aca="false">J910+I911</f>
        <v>1815000</v>
      </c>
    </row>
    <row r="912" customFormat="false" ht="15" hidden="false" customHeight="false" outlineLevel="0" collapsed="false">
      <c r="A912" s="26" t="n">
        <v>38574</v>
      </c>
      <c r="B912" s="27" t="n">
        <v>64.8</v>
      </c>
      <c r="C912" s="27" t="n">
        <v>63.77</v>
      </c>
      <c r="D912" s="28" t="n">
        <f aca="false">B912-B911</f>
        <v>1.66999999999999</v>
      </c>
      <c r="E912" s="28" t="n">
        <f aca="false">C912-C911</f>
        <v>0.980000000000004</v>
      </c>
      <c r="F912" s="29" t="n">
        <f aca="false">Inputs!$B$5*B912+Inputs!$B$6*C912</f>
        <v>3291500</v>
      </c>
      <c r="G912" s="29" t="n">
        <f aca="false">Inputs!$B$5*D912</f>
        <v>166999.999999999</v>
      </c>
      <c r="H912" s="29" t="n">
        <f aca="false">Inputs!$B$6*E912</f>
        <v>-49000.0000000002</v>
      </c>
      <c r="I912" s="29" t="n">
        <f aca="false">G912+H912</f>
        <v>117999.999999999</v>
      </c>
      <c r="J912" s="29" t="n">
        <f aca="false">J911+I912</f>
        <v>1933000</v>
      </c>
    </row>
    <row r="913" customFormat="false" ht="15" hidden="false" customHeight="false" outlineLevel="0" collapsed="false">
      <c r="A913" s="26" t="n">
        <v>38575</v>
      </c>
      <c r="B913" s="27" t="n">
        <v>65.67</v>
      </c>
      <c r="C913" s="27" t="n">
        <v>65.9</v>
      </c>
      <c r="D913" s="28" t="n">
        <f aca="false">B913-B912</f>
        <v>0.870000000000005</v>
      </c>
      <c r="E913" s="28" t="n">
        <f aca="false">C913-C912</f>
        <v>2.13</v>
      </c>
      <c r="F913" s="29" t="n">
        <f aca="false">Inputs!$B$5*B913+Inputs!$B$6*C913</f>
        <v>3272000</v>
      </c>
      <c r="G913" s="29" t="n">
        <f aca="false">Inputs!$B$5*D913</f>
        <v>87000.0000000005</v>
      </c>
      <c r="H913" s="29" t="n">
        <f aca="false">Inputs!$B$6*E913</f>
        <v>-106500</v>
      </c>
      <c r="I913" s="29" t="n">
        <f aca="false">G913+H913</f>
        <v>-19499.9999999997</v>
      </c>
      <c r="J913" s="29" t="n">
        <f aca="false">J912+I913</f>
        <v>1913500</v>
      </c>
    </row>
    <row r="914" customFormat="false" ht="15" hidden="false" customHeight="false" outlineLevel="0" collapsed="false">
      <c r="A914" s="26" t="n">
        <v>38579</v>
      </c>
      <c r="B914" s="27" t="n">
        <v>66.21</v>
      </c>
      <c r="C914" s="27" t="n">
        <v>66.68</v>
      </c>
      <c r="D914" s="28" t="n">
        <f aca="false">B914-B913</f>
        <v>0.539999999999992</v>
      </c>
      <c r="E914" s="28" t="n">
        <f aca="false">C914-C913</f>
        <v>0.780000000000001</v>
      </c>
      <c r="F914" s="29" t="n">
        <f aca="false">Inputs!$B$5*B914+Inputs!$B$6*C914</f>
        <v>3287000</v>
      </c>
      <c r="G914" s="29" t="n">
        <f aca="false">Inputs!$B$5*D914</f>
        <v>53999.9999999992</v>
      </c>
      <c r="H914" s="29" t="n">
        <f aca="false">Inputs!$B$6*E914</f>
        <v>-39000.0000000001</v>
      </c>
      <c r="I914" s="29" t="n">
        <f aca="false">G914+H914</f>
        <v>14999.9999999991</v>
      </c>
      <c r="J914" s="29" t="n">
        <f aca="false">J913+I914</f>
        <v>1928500</v>
      </c>
    </row>
    <row r="915" customFormat="false" ht="15" hidden="false" customHeight="false" outlineLevel="0" collapsed="false">
      <c r="A915" s="26" t="n">
        <v>38580</v>
      </c>
      <c r="B915" s="27" t="n">
        <v>66.11</v>
      </c>
      <c r="C915" s="27" t="n">
        <v>65.1</v>
      </c>
      <c r="D915" s="28" t="n">
        <f aca="false">B915-B914</f>
        <v>-0.0999999999999943</v>
      </c>
      <c r="E915" s="28" t="n">
        <f aca="false">C915-C914</f>
        <v>-1.58000000000001</v>
      </c>
      <c r="F915" s="29" t="n">
        <f aca="false">Inputs!$B$5*B915+Inputs!$B$6*C915</f>
        <v>3356000</v>
      </c>
      <c r="G915" s="29" t="n">
        <f aca="false">Inputs!$B$5*D915</f>
        <v>-9999.99999999943</v>
      </c>
      <c r="H915" s="29" t="n">
        <f aca="false">Inputs!$B$6*E915</f>
        <v>79000.0000000006</v>
      </c>
      <c r="I915" s="29" t="n">
        <f aca="false">G915+H915</f>
        <v>69000.0000000012</v>
      </c>
      <c r="J915" s="29" t="n">
        <f aca="false">J914+I915</f>
        <v>1997500</v>
      </c>
    </row>
    <row r="916" customFormat="false" ht="15" hidden="false" customHeight="false" outlineLevel="0" collapsed="false">
      <c r="A916" s="26" t="n">
        <v>38581</v>
      </c>
      <c r="B916" s="27" t="n">
        <v>63.29</v>
      </c>
      <c r="C916" s="27" t="n">
        <v>63.41</v>
      </c>
      <c r="D916" s="28" t="n">
        <f aca="false">B916-B915</f>
        <v>-2.82</v>
      </c>
      <c r="E916" s="28" t="n">
        <f aca="false">C916-C915</f>
        <v>-1.69</v>
      </c>
      <c r="F916" s="29" t="n">
        <f aca="false">Inputs!$B$5*B916+Inputs!$B$6*C916</f>
        <v>3158500</v>
      </c>
      <c r="G916" s="29" t="n">
        <f aca="false">Inputs!$B$5*D916</f>
        <v>-282000</v>
      </c>
      <c r="H916" s="29" t="n">
        <f aca="false">Inputs!$B$6*E916</f>
        <v>84499.9999999999</v>
      </c>
      <c r="I916" s="29" t="n">
        <f aca="false">G916+H916</f>
        <v>-197500</v>
      </c>
      <c r="J916" s="29" t="n">
        <f aca="false">J915+I916</f>
        <v>1800000</v>
      </c>
    </row>
    <row r="917" customFormat="false" ht="15" hidden="false" customHeight="false" outlineLevel="0" collapsed="false">
      <c r="A917" s="26" t="n">
        <v>38582</v>
      </c>
      <c r="B917" s="27" t="n">
        <v>63.47</v>
      </c>
      <c r="C917" s="27" t="n">
        <v>61.75</v>
      </c>
      <c r="D917" s="28" t="n">
        <f aca="false">B917-B916</f>
        <v>0.18</v>
      </c>
      <c r="E917" s="28" t="n">
        <f aca="false">C917-C916</f>
        <v>-1.66</v>
      </c>
      <c r="F917" s="29" t="n">
        <f aca="false">Inputs!$B$5*B917+Inputs!$B$6*C917</f>
        <v>3259500</v>
      </c>
      <c r="G917" s="29" t="n">
        <f aca="false">Inputs!$B$5*D917</f>
        <v>18000</v>
      </c>
      <c r="H917" s="29" t="n">
        <f aca="false">Inputs!$B$6*E917</f>
        <v>82999.9999999998</v>
      </c>
      <c r="I917" s="29" t="n">
        <f aca="false">G917+H917</f>
        <v>101000</v>
      </c>
      <c r="J917" s="29" t="n">
        <f aca="false">J916+I917</f>
        <v>1901000</v>
      </c>
    </row>
    <row r="918" customFormat="false" ht="15" hidden="false" customHeight="false" outlineLevel="0" collapsed="false">
      <c r="A918" s="26" t="n">
        <v>38586</v>
      </c>
      <c r="B918" s="27" t="n">
        <v>65.46</v>
      </c>
      <c r="C918" s="27" t="n">
        <v>65.87</v>
      </c>
      <c r="D918" s="28" t="n">
        <f aca="false">B918-B917</f>
        <v>1.98999999999999</v>
      </c>
      <c r="E918" s="28" t="n">
        <f aca="false">C918-C917</f>
        <v>4.12</v>
      </c>
      <c r="F918" s="29" t="n">
        <f aca="false">Inputs!$B$5*B918+Inputs!$B$6*C918</f>
        <v>3252500</v>
      </c>
      <c r="G918" s="29" t="n">
        <f aca="false">Inputs!$B$5*D918</f>
        <v>198999.999999999</v>
      </c>
      <c r="H918" s="29" t="n">
        <f aca="false">Inputs!$B$6*E918</f>
        <v>-206000</v>
      </c>
      <c r="I918" s="29" t="n">
        <f aca="false">G918+H918</f>
        <v>-7000.00000000076</v>
      </c>
      <c r="J918" s="29" t="n">
        <f aca="false">J917+I918</f>
        <v>1894000</v>
      </c>
    </row>
    <row r="919" customFormat="false" ht="15" hidden="false" customHeight="false" outlineLevel="0" collapsed="false">
      <c r="A919" s="26" t="n">
        <v>38587</v>
      </c>
      <c r="B919" s="27" t="n">
        <v>65.81</v>
      </c>
      <c r="C919" s="27" t="n">
        <v>65.16</v>
      </c>
      <c r="D919" s="28" t="n">
        <f aca="false">B919-B918</f>
        <v>0.350000000000009</v>
      </c>
      <c r="E919" s="28" t="n">
        <f aca="false">C919-C918</f>
        <v>-0.710000000000008</v>
      </c>
      <c r="F919" s="29" t="n">
        <f aca="false">Inputs!$B$5*B919+Inputs!$B$6*C919</f>
        <v>3323000</v>
      </c>
      <c r="G919" s="29" t="n">
        <f aca="false">Inputs!$B$5*D919</f>
        <v>35000.0000000009</v>
      </c>
      <c r="H919" s="29" t="n">
        <f aca="false">Inputs!$B$6*E919</f>
        <v>35500.0000000004</v>
      </c>
      <c r="I919" s="29" t="n">
        <f aca="false">G919+H919</f>
        <v>70500.0000000013</v>
      </c>
      <c r="J919" s="29" t="n">
        <f aca="false">J918+I919</f>
        <v>1964500</v>
      </c>
    </row>
    <row r="920" customFormat="false" ht="15" hidden="false" customHeight="false" outlineLevel="0" collapsed="false">
      <c r="A920" s="26" t="n">
        <v>38588</v>
      </c>
      <c r="B920" s="27" t="n">
        <v>67.1</v>
      </c>
      <c r="C920" s="27" t="n">
        <v>65.25</v>
      </c>
      <c r="D920" s="28" t="n">
        <f aca="false">B920-B919</f>
        <v>1.28999999999999</v>
      </c>
      <c r="E920" s="28" t="n">
        <f aca="false">C920-C919</f>
        <v>0.0900000000000034</v>
      </c>
      <c r="F920" s="29" t="n">
        <f aca="false">Inputs!$B$5*B920+Inputs!$B$6*C920</f>
        <v>3447500</v>
      </c>
      <c r="G920" s="29" t="n">
        <f aca="false">Inputs!$B$5*D920</f>
        <v>128999.999999999</v>
      </c>
      <c r="H920" s="29" t="n">
        <f aca="false">Inputs!$B$6*E920</f>
        <v>-4500.00000000017</v>
      </c>
      <c r="I920" s="29" t="n">
        <f aca="false">G920+H920</f>
        <v>124499.999999999</v>
      </c>
      <c r="J920" s="29" t="n">
        <f aca="false">J919+I920</f>
        <v>2089000</v>
      </c>
    </row>
    <row r="921" customFormat="false" ht="15" hidden="false" customHeight="false" outlineLevel="0" collapsed="false">
      <c r="A921" s="26" t="n">
        <v>38589</v>
      </c>
      <c r="B921" s="27" t="n">
        <v>67.29</v>
      </c>
      <c r="C921" s="27" t="n">
        <v>65.88</v>
      </c>
      <c r="D921" s="28" t="n">
        <f aca="false">B921-B920</f>
        <v>0.190000000000012</v>
      </c>
      <c r="E921" s="28" t="n">
        <f aca="false">C921-C920</f>
        <v>0.629999999999996</v>
      </c>
      <c r="F921" s="29" t="n">
        <f aca="false">Inputs!$B$5*B921+Inputs!$B$6*C921</f>
        <v>3435000</v>
      </c>
      <c r="G921" s="29" t="n">
        <f aca="false">Inputs!$B$5*D921</f>
        <v>19000.0000000012</v>
      </c>
      <c r="H921" s="29" t="n">
        <f aca="false">Inputs!$B$6*E921</f>
        <v>-31499.9999999998</v>
      </c>
      <c r="I921" s="29" t="n">
        <f aca="false">G921+H921</f>
        <v>-12499.9999999986</v>
      </c>
      <c r="J921" s="29" t="n">
        <f aca="false">J920+I921</f>
        <v>2076500</v>
      </c>
    </row>
    <row r="922" customFormat="false" ht="15" hidden="false" customHeight="false" outlineLevel="0" collapsed="false">
      <c r="A922" s="26" t="n">
        <v>38590</v>
      </c>
      <c r="B922" s="27" t="n">
        <v>66.05</v>
      </c>
      <c r="C922" s="27" t="n">
        <v>66.23</v>
      </c>
      <c r="D922" s="28" t="n">
        <f aca="false">B922-B921</f>
        <v>-1.24000000000001</v>
      </c>
      <c r="E922" s="28" t="n">
        <f aca="false">C922-C921</f>
        <v>0.350000000000009</v>
      </c>
      <c r="F922" s="29" t="n">
        <f aca="false">Inputs!$B$5*B922+Inputs!$B$6*C922</f>
        <v>3293500</v>
      </c>
      <c r="G922" s="29" t="n">
        <f aca="false">Inputs!$B$5*D922</f>
        <v>-124000.000000001</v>
      </c>
      <c r="H922" s="29" t="n">
        <f aca="false">Inputs!$B$6*E922</f>
        <v>-17500.0000000004</v>
      </c>
      <c r="I922" s="29" t="n">
        <f aca="false">G922+H922</f>
        <v>-141500.000000001</v>
      </c>
      <c r="J922" s="29" t="n">
        <f aca="false">J921+I922</f>
        <v>1935000</v>
      </c>
    </row>
    <row r="923" customFormat="false" ht="15" hidden="false" customHeight="false" outlineLevel="0" collapsed="false">
      <c r="A923" s="26" t="n">
        <v>38593</v>
      </c>
      <c r="B923" s="27" t="n">
        <v>67.41</v>
      </c>
      <c r="C923" s="27" t="n">
        <v>64.77</v>
      </c>
      <c r="D923" s="28" t="n">
        <f aca="false">B923-B922</f>
        <v>1.36</v>
      </c>
      <c r="E923" s="28" t="n">
        <f aca="false">C923-C922</f>
        <v>-1.46000000000001</v>
      </c>
      <c r="F923" s="29" t="n">
        <f aca="false">Inputs!$B$5*B923+Inputs!$B$6*C923</f>
        <v>3502500</v>
      </c>
      <c r="G923" s="29" t="n">
        <f aca="false">Inputs!$B$5*D923</f>
        <v>136000</v>
      </c>
      <c r="H923" s="29" t="n">
        <f aca="false">Inputs!$B$6*E923</f>
        <v>73000.0000000004</v>
      </c>
      <c r="I923" s="29" t="n">
        <f aca="false">G923+H923</f>
        <v>209000</v>
      </c>
      <c r="J923" s="29" t="n">
        <f aca="false">J922+I923</f>
        <v>2144000</v>
      </c>
    </row>
    <row r="924" customFormat="false" ht="15" hidden="false" customHeight="false" outlineLevel="0" collapsed="false">
      <c r="A924" s="26" t="n">
        <v>38595</v>
      </c>
      <c r="B924" s="27" t="n">
        <v>68.63</v>
      </c>
      <c r="C924" s="27" t="n">
        <v>66.8</v>
      </c>
      <c r="D924" s="28" t="n">
        <f aca="false">B924-B923</f>
        <v>1.22</v>
      </c>
      <c r="E924" s="28" t="n">
        <f aca="false">C924-C923</f>
        <v>2.03</v>
      </c>
      <c r="F924" s="29" t="n">
        <f aca="false">Inputs!$B$5*B924+Inputs!$B$6*C924</f>
        <v>3523000</v>
      </c>
      <c r="G924" s="29" t="n">
        <f aca="false">Inputs!$B$5*D924</f>
        <v>122000</v>
      </c>
      <c r="H924" s="29" t="n">
        <f aca="false">Inputs!$B$6*E924</f>
        <v>-101500</v>
      </c>
      <c r="I924" s="29" t="n">
        <f aca="false">G924+H924</f>
        <v>20499.9999999998</v>
      </c>
      <c r="J924" s="29" t="n">
        <f aca="false">J923+I924</f>
        <v>2164500</v>
      </c>
    </row>
    <row r="925" customFormat="false" ht="15" hidden="false" customHeight="false" outlineLevel="0" collapsed="false">
      <c r="A925" s="26" t="n">
        <v>38596</v>
      </c>
      <c r="B925" s="27" t="n">
        <v>69.5</v>
      </c>
      <c r="C925" s="27" t="n">
        <v>66.79</v>
      </c>
      <c r="D925" s="28" t="n">
        <f aca="false">B925-B924</f>
        <v>0.870000000000005</v>
      </c>
      <c r="E925" s="28" t="n">
        <f aca="false">C925-C924</f>
        <v>-0.00999999999999091</v>
      </c>
      <c r="F925" s="29" t="n">
        <f aca="false">Inputs!$B$5*B925+Inputs!$B$6*C925</f>
        <v>3610500</v>
      </c>
      <c r="G925" s="29" t="n">
        <f aca="false">Inputs!$B$5*D925</f>
        <v>87000.0000000005</v>
      </c>
      <c r="H925" s="29" t="n">
        <f aca="false">Inputs!$B$6*E925</f>
        <v>499.999999999545</v>
      </c>
      <c r="I925" s="29" t="n">
        <f aca="false">G925+H925</f>
        <v>87500</v>
      </c>
      <c r="J925" s="29" t="n">
        <f aca="false">J924+I925</f>
        <v>2252000</v>
      </c>
    </row>
    <row r="926" customFormat="false" ht="15" hidden="false" customHeight="false" outlineLevel="0" collapsed="false">
      <c r="A926" s="26" t="n">
        <v>38601</v>
      </c>
      <c r="B926" s="27" t="n">
        <v>65.83</v>
      </c>
      <c r="C926" s="27" t="n">
        <v>64.16</v>
      </c>
      <c r="D926" s="28" t="n">
        <f aca="false">B926-B925</f>
        <v>-3.67</v>
      </c>
      <c r="E926" s="28" t="n">
        <f aca="false">C926-C925</f>
        <v>-2.63000000000001</v>
      </c>
      <c r="F926" s="29" t="n">
        <f aca="false">Inputs!$B$5*B926+Inputs!$B$6*C926</f>
        <v>3375000</v>
      </c>
      <c r="G926" s="29" t="n">
        <f aca="false">Inputs!$B$5*D926</f>
        <v>-367000</v>
      </c>
      <c r="H926" s="29" t="n">
        <f aca="false">Inputs!$B$6*E926</f>
        <v>131500.000000001</v>
      </c>
      <c r="I926" s="29" t="n">
        <f aca="false">G926+H926</f>
        <v>-235500</v>
      </c>
      <c r="J926" s="29" t="n">
        <f aca="false">J925+I926</f>
        <v>2016500</v>
      </c>
    </row>
    <row r="927" customFormat="false" ht="15" hidden="false" customHeight="false" outlineLevel="0" collapsed="false">
      <c r="A927" s="26" t="n">
        <v>38602</v>
      </c>
      <c r="B927" s="27" t="n">
        <v>64.38</v>
      </c>
      <c r="C927" s="27" t="n">
        <v>63.6</v>
      </c>
      <c r="D927" s="28" t="n">
        <f aca="false">B927-B926</f>
        <v>-1.45</v>
      </c>
      <c r="E927" s="28" t="n">
        <f aca="false">C927-C926</f>
        <v>-0.559999999999995</v>
      </c>
      <c r="F927" s="29" t="n">
        <f aca="false">Inputs!$B$5*B927+Inputs!$B$6*C927</f>
        <v>3258000</v>
      </c>
      <c r="G927" s="29" t="n">
        <f aca="false">Inputs!$B$5*D927</f>
        <v>-145000</v>
      </c>
      <c r="H927" s="29" t="n">
        <f aca="false">Inputs!$B$6*E927</f>
        <v>27999.9999999998</v>
      </c>
      <c r="I927" s="29" t="n">
        <f aca="false">G927+H927</f>
        <v>-117000.000000001</v>
      </c>
      <c r="J927" s="29" t="n">
        <f aca="false">J926+I927</f>
        <v>1899500</v>
      </c>
    </row>
    <row r="928" customFormat="false" ht="15" hidden="false" customHeight="false" outlineLevel="0" collapsed="false">
      <c r="A928" s="26" t="n">
        <v>38603</v>
      </c>
      <c r="B928" s="27" t="n">
        <v>64.8</v>
      </c>
      <c r="C928" s="27" t="n">
        <v>61.66</v>
      </c>
      <c r="D928" s="28" t="n">
        <f aca="false">B928-B927</f>
        <v>0.420000000000002</v>
      </c>
      <c r="E928" s="28" t="n">
        <f aca="false">C928-C927</f>
        <v>-1.94</v>
      </c>
      <c r="F928" s="29" t="n">
        <f aca="false">Inputs!$B$5*B928+Inputs!$B$6*C928</f>
        <v>3397000</v>
      </c>
      <c r="G928" s="29" t="n">
        <f aca="false">Inputs!$B$5*D928</f>
        <v>42000.0000000002</v>
      </c>
      <c r="H928" s="29" t="n">
        <f aca="false">Inputs!$B$6*E928</f>
        <v>97000.0000000003</v>
      </c>
      <c r="I928" s="29" t="n">
        <f aca="false">G928+H928</f>
        <v>139000</v>
      </c>
      <c r="J928" s="29" t="n">
        <f aca="false">J927+I928</f>
        <v>2038500</v>
      </c>
    </row>
    <row r="929" customFormat="false" ht="15" hidden="false" customHeight="false" outlineLevel="0" collapsed="false">
      <c r="A929" s="26" t="n">
        <v>38607</v>
      </c>
      <c r="B929" s="27" t="n">
        <v>63.29</v>
      </c>
      <c r="C929" s="27" t="n">
        <v>60.69</v>
      </c>
      <c r="D929" s="28" t="n">
        <f aca="false">B929-B928</f>
        <v>-1.51</v>
      </c>
      <c r="E929" s="28" t="n">
        <f aca="false">C929-C928</f>
        <v>-0.969999999999999</v>
      </c>
      <c r="F929" s="29" t="n">
        <f aca="false">Inputs!$B$5*B929+Inputs!$B$6*C929</f>
        <v>3294500</v>
      </c>
      <c r="G929" s="29" t="n">
        <f aca="false">Inputs!$B$5*D929</f>
        <v>-151000</v>
      </c>
      <c r="H929" s="29" t="n">
        <f aca="false">Inputs!$B$6*E929</f>
        <v>48499.9999999999</v>
      </c>
      <c r="I929" s="29" t="n">
        <f aca="false">G929+H929</f>
        <v>-102500</v>
      </c>
      <c r="J929" s="29" t="n">
        <f aca="false">J928+I929</f>
        <v>1936000</v>
      </c>
    </row>
    <row r="930" customFormat="false" ht="15" hidden="false" customHeight="false" outlineLevel="0" collapsed="false">
      <c r="A930" s="26" t="n">
        <v>38608</v>
      </c>
      <c r="B930" s="27" t="n">
        <v>63.18</v>
      </c>
      <c r="C930" s="27" t="n">
        <v>61.31</v>
      </c>
      <c r="D930" s="28" t="n">
        <f aca="false">B930-B929</f>
        <v>-0.109999999999999</v>
      </c>
      <c r="E930" s="28" t="n">
        <f aca="false">C930-C929</f>
        <v>0.620000000000005</v>
      </c>
      <c r="F930" s="29" t="n">
        <f aca="false">Inputs!$B$5*B930+Inputs!$B$6*C930</f>
        <v>3252500</v>
      </c>
      <c r="G930" s="29" t="n">
        <f aca="false">Inputs!$B$5*D930</f>
        <v>-10999.9999999999</v>
      </c>
      <c r="H930" s="29" t="n">
        <f aca="false">Inputs!$B$6*E930</f>
        <v>-31000.0000000002</v>
      </c>
      <c r="I930" s="29" t="n">
        <f aca="false">G930+H930</f>
        <v>-42000.0000000002</v>
      </c>
      <c r="J930" s="29" t="n">
        <f aca="false">J929+I930</f>
        <v>1894000</v>
      </c>
    </row>
    <row r="931" customFormat="false" ht="15" hidden="false" customHeight="false" outlineLevel="0" collapsed="false">
      <c r="A931" s="26" t="n">
        <v>38609</v>
      </c>
      <c r="B931" s="27" t="n">
        <v>65.2</v>
      </c>
      <c r="C931" s="27" t="n">
        <v>61.7</v>
      </c>
      <c r="D931" s="28" t="n">
        <f aca="false">B931-B930</f>
        <v>2.02</v>
      </c>
      <c r="E931" s="28" t="n">
        <f aca="false">C931-C930</f>
        <v>0.390000000000001</v>
      </c>
      <c r="F931" s="29" t="n">
        <f aca="false">Inputs!$B$5*B931+Inputs!$B$6*C931</f>
        <v>3435000</v>
      </c>
      <c r="G931" s="29" t="n">
        <f aca="false">Inputs!$B$5*D931</f>
        <v>202000</v>
      </c>
      <c r="H931" s="29" t="n">
        <f aca="false">Inputs!$B$6*E931</f>
        <v>-19500</v>
      </c>
      <c r="I931" s="29" t="n">
        <f aca="false">G931+H931</f>
        <v>182500</v>
      </c>
      <c r="J931" s="29" t="n">
        <f aca="false">J930+I931</f>
        <v>2076500</v>
      </c>
    </row>
    <row r="932" customFormat="false" ht="15" hidden="false" customHeight="false" outlineLevel="0" collapsed="false">
      <c r="A932" s="26" t="n">
        <v>38610</v>
      </c>
      <c r="B932" s="27" t="n">
        <v>64.64</v>
      </c>
      <c r="C932" s="27" t="n">
        <v>61.9</v>
      </c>
      <c r="D932" s="28" t="n">
        <f aca="false">B932-B931</f>
        <v>-0.560000000000002</v>
      </c>
      <c r="E932" s="28" t="n">
        <f aca="false">C932-C931</f>
        <v>0.199999999999996</v>
      </c>
      <c r="F932" s="29" t="n">
        <f aca="false">Inputs!$B$5*B932+Inputs!$B$6*C932</f>
        <v>3369000</v>
      </c>
      <c r="G932" s="29" t="n">
        <f aca="false">Inputs!$B$5*D932</f>
        <v>-56000.0000000002</v>
      </c>
      <c r="H932" s="29" t="n">
        <f aca="false">Inputs!$B$6*E932</f>
        <v>-9999.99999999979</v>
      </c>
      <c r="I932" s="29" t="n">
        <f aca="false">G932+H932</f>
        <v>-66000</v>
      </c>
      <c r="J932" s="29" t="n">
        <f aca="false">J931+I932</f>
        <v>2010500</v>
      </c>
    </row>
    <row r="933" customFormat="false" ht="15" hidden="false" customHeight="false" outlineLevel="0" collapsed="false">
      <c r="A933" s="26" t="n">
        <v>38614</v>
      </c>
      <c r="B933" s="27" t="n">
        <v>67.21</v>
      </c>
      <c r="C933" s="27" t="n">
        <v>64.04</v>
      </c>
      <c r="D933" s="28" t="n">
        <f aca="false">B933-B932</f>
        <v>2.56999999999999</v>
      </c>
      <c r="E933" s="28" t="n">
        <f aca="false">C933-C932</f>
        <v>2.14000000000001</v>
      </c>
      <c r="F933" s="29" t="n">
        <f aca="false">Inputs!$B$5*B933+Inputs!$B$6*C933</f>
        <v>3519000</v>
      </c>
      <c r="G933" s="29" t="n">
        <f aca="false">Inputs!$B$5*D933</f>
        <v>256999.999999999</v>
      </c>
      <c r="H933" s="29" t="n">
        <f aca="false">Inputs!$B$6*E933</f>
        <v>-107000</v>
      </c>
      <c r="I933" s="29" t="n">
        <f aca="false">G933+H933</f>
        <v>149999.999999999</v>
      </c>
      <c r="J933" s="29" t="n">
        <f aca="false">J932+I933</f>
        <v>2160500</v>
      </c>
    </row>
    <row r="934" customFormat="false" ht="15" hidden="false" customHeight="false" outlineLevel="0" collapsed="false">
      <c r="A934" s="26" t="n">
        <v>38616</v>
      </c>
      <c r="B934" s="27" t="n">
        <v>66.96</v>
      </c>
      <c r="C934" s="27" t="n">
        <v>64.31</v>
      </c>
      <c r="D934" s="28" t="n">
        <f aca="false">B934-B933</f>
        <v>-0.25</v>
      </c>
      <c r="E934" s="28" t="n">
        <f aca="false">C934-C933</f>
        <v>0.269999999999996</v>
      </c>
      <c r="F934" s="29" t="n">
        <f aca="false">Inputs!$B$5*B934+Inputs!$B$6*C934</f>
        <v>3480500</v>
      </c>
      <c r="G934" s="29" t="n">
        <f aca="false">Inputs!$B$5*D934</f>
        <v>-25000</v>
      </c>
      <c r="H934" s="29" t="n">
        <f aca="false">Inputs!$B$6*E934</f>
        <v>-13499.9999999998</v>
      </c>
      <c r="I934" s="29" t="n">
        <f aca="false">G934+H934</f>
        <v>-38499.9999999998</v>
      </c>
      <c r="J934" s="29" t="n">
        <f aca="false">J933+I934</f>
        <v>2122000</v>
      </c>
    </row>
    <row r="935" customFormat="false" ht="15" hidden="false" customHeight="false" outlineLevel="0" collapsed="false">
      <c r="A935" s="26" t="n">
        <v>38617</v>
      </c>
      <c r="B935" s="27" t="n">
        <v>67.07</v>
      </c>
      <c r="C935" s="27" t="n">
        <v>64.64</v>
      </c>
      <c r="D935" s="28" t="n">
        <f aca="false">B935-B934</f>
        <v>0.109999999999999</v>
      </c>
      <c r="E935" s="28" t="n">
        <f aca="false">C935-C934</f>
        <v>0.329999999999998</v>
      </c>
      <c r="F935" s="29" t="n">
        <f aca="false">Inputs!$B$5*B935+Inputs!$B$6*C935</f>
        <v>3475000</v>
      </c>
      <c r="G935" s="29" t="n">
        <f aca="false">Inputs!$B$5*D935</f>
        <v>10999.9999999999</v>
      </c>
      <c r="H935" s="29" t="n">
        <f aca="false">Inputs!$B$6*E935</f>
        <v>-16499.9999999999</v>
      </c>
      <c r="I935" s="29" t="n">
        <f aca="false">G935+H935</f>
        <v>-5499.99999999997</v>
      </c>
      <c r="J935" s="29" t="n">
        <f aca="false">J934+I935</f>
        <v>2116500</v>
      </c>
    </row>
    <row r="936" customFormat="false" ht="15" hidden="false" customHeight="false" outlineLevel="0" collapsed="false">
      <c r="A936" s="26" t="n">
        <v>38621</v>
      </c>
      <c r="B936" s="27" t="n">
        <v>65.98</v>
      </c>
      <c r="C936" s="27" t="n">
        <v>61.73</v>
      </c>
      <c r="D936" s="28" t="n">
        <f aca="false">B936-B935</f>
        <v>-1.08999999999999</v>
      </c>
      <c r="E936" s="28" t="n">
        <f aca="false">C936-C935</f>
        <v>-2.91</v>
      </c>
      <c r="F936" s="29" t="n">
        <f aca="false">Inputs!$B$5*B936+Inputs!$B$6*C936</f>
        <v>3511500</v>
      </c>
      <c r="G936" s="29" t="n">
        <f aca="false">Inputs!$B$5*D936</f>
        <v>-108999.999999999</v>
      </c>
      <c r="H936" s="29" t="n">
        <f aca="false">Inputs!$B$6*E936</f>
        <v>145500</v>
      </c>
      <c r="I936" s="29" t="n">
        <f aca="false">G936+H936</f>
        <v>36500.0000000013</v>
      </c>
      <c r="J936" s="29" t="n">
        <f aca="false">J935+I936</f>
        <v>2153000</v>
      </c>
    </row>
    <row r="937" customFormat="false" ht="15" hidden="false" customHeight="false" outlineLevel="0" collapsed="false">
      <c r="A937" s="26" t="n">
        <v>38622</v>
      </c>
      <c r="B937" s="27" t="n">
        <v>64.94</v>
      </c>
      <c r="C937" s="27" t="n">
        <v>62.56</v>
      </c>
      <c r="D937" s="28" t="n">
        <f aca="false">B937-B936</f>
        <v>-1.04000000000001</v>
      </c>
      <c r="E937" s="28" t="n">
        <f aca="false">C937-C936</f>
        <v>0.830000000000005</v>
      </c>
      <c r="F937" s="29" t="n">
        <f aca="false">Inputs!$B$5*B937+Inputs!$B$6*C937</f>
        <v>3366000</v>
      </c>
      <c r="G937" s="29" t="n">
        <f aca="false">Inputs!$B$5*D937</f>
        <v>-104000.000000001</v>
      </c>
      <c r="H937" s="29" t="n">
        <f aca="false">Inputs!$B$6*E937</f>
        <v>-41500.0000000003</v>
      </c>
      <c r="I937" s="29" t="n">
        <f aca="false">G937+H937</f>
        <v>-145500.000000001</v>
      </c>
      <c r="J937" s="29" t="n">
        <f aca="false">J936+I937</f>
        <v>2007500</v>
      </c>
    </row>
    <row r="938" customFormat="false" ht="15" hidden="false" customHeight="false" outlineLevel="0" collapsed="false">
      <c r="A938" s="26" t="n">
        <v>38623</v>
      </c>
      <c r="B938" s="27" t="n">
        <v>66.36</v>
      </c>
      <c r="C938" s="27" t="n">
        <v>62.81</v>
      </c>
      <c r="D938" s="28" t="n">
        <f aca="false">B938-B937</f>
        <v>1.42</v>
      </c>
      <c r="E938" s="28" t="n">
        <f aca="false">C938-C937</f>
        <v>0.25</v>
      </c>
      <c r="F938" s="29" t="n">
        <f aca="false">Inputs!$B$5*B938+Inputs!$B$6*C938</f>
        <v>3495500</v>
      </c>
      <c r="G938" s="29" t="n">
        <f aca="false">Inputs!$B$5*D938</f>
        <v>142000</v>
      </c>
      <c r="H938" s="29" t="n">
        <f aca="false">Inputs!$B$6*E938</f>
        <v>-12500</v>
      </c>
      <c r="I938" s="29" t="n">
        <f aca="false">G938+H938</f>
        <v>129500</v>
      </c>
      <c r="J938" s="29" t="n">
        <f aca="false">J937+I938</f>
        <v>2137000</v>
      </c>
    </row>
    <row r="939" customFormat="false" ht="15" hidden="false" customHeight="false" outlineLevel="0" collapsed="false">
      <c r="A939" s="26" t="n">
        <v>38625</v>
      </c>
      <c r="B939" s="27" t="n">
        <v>66.21</v>
      </c>
      <c r="C939" s="27" t="n">
        <v>61.7</v>
      </c>
      <c r="D939" s="28" t="n">
        <f aca="false">B939-B938</f>
        <v>-0.150000000000006</v>
      </c>
      <c r="E939" s="28" t="n">
        <f aca="false">C939-C938</f>
        <v>-1.11</v>
      </c>
      <c r="F939" s="29" t="n">
        <f aca="false">Inputs!$B$5*B939+Inputs!$B$6*C939</f>
        <v>3536000</v>
      </c>
      <c r="G939" s="29" t="n">
        <f aca="false">Inputs!$B$5*D939</f>
        <v>-15000.0000000006</v>
      </c>
      <c r="H939" s="29" t="n">
        <f aca="false">Inputs!$B$6*E939</f>
        <v>55500</v>
      </c>
      <c r="I939" s="29" t="n">
        <f aca="false">G939+H939</f>
        <v>40499.9999999994</v>
      </c>
      <c r="J939" s="29" t="n">
        <f aca="false">J938+I939</f>
        <v>2177500</v>
      </c>
    </row>
    <row r="940" customFormat="false" ht="15" hidden="false" customHeight="false" outlineLevel="0" collapsed="false">
      <c r="A940" s="26" t="n">
        <v>38628</v>
      </c>
      <c r="B940" s="27" t="n">
        <v>65.36</v>
      </c>
      <c r="C940" s="27" t="n">
        <v>61.64</v>
      </c>
      <c r="D940" s="28" t="n">
        <f aca="false">B940-B939</f>
        <v>-0.849999999999994</v>
      </c>
      <c r="E940" s="28" t="n">
        <f aca="false">C940-C939</f>
        <v>-0.0600000000000023</v>
      </c>
      <c r="F940" s="29" t="n">
        <f aca="false">Inputs!$B$5*B940+Inputs!$B$6*C940</f>
        <v>3454000</v>
      </c>
      <c r="G940" s="29" t="n">
        <f aca="false">Inputs!$B$5*D940</f>
        <v>-84999.9999999994</v>
      </c>
      <c r="H940" s="29" t="n">
        <f aca="false">Inputs!$B$6*E940</f>
        <v>3000.00000000011</v>
      </c>
      <c r="I940" s="29" t="n">
        <f aca="false">G940+H940</f>
        <v>-81999.9999999993</v>
      </c>
      <c r="J940" s="29" t="n">
        <f aca="false">J939+I940</f>
        <v>2095500</v>
      </c>
    </row>
    <row r="941" customFormat="false" ht="15" hidden="false" customHeight="false" outlineLevel="0" collapsed="false">
      <c r="A941" s="26" t="n">
        <v>38629</v>
      </c>
      <c r="B941" s="27" t="n">
        <v>63.74</v>
      </c>
      <c r="C941" s="27" t="n">
        <v>59.17</v>
      </c>
      <c r="D941" s="28" t="n">
        <f aca="false">B941-B940</f>
        <v>-1.62</v>
      </c>
      <c r="E941" s="28" t="n">
        <f aca="false">C941-C940</f>
        <v>-2.47</v>
      </c>
      <c r="F941" s="29" t="n">
        <f aca="false">Inputs!$B$5*B941+Inputs!$B$6*C941</f>
        <v>3415500</v>
      </c>
      <c r="G941" s="29" t="n">
        <f aca="false">Inputs!$B$5*D941</f>
        <v>-162000</v>
      </c>
      <c r="H941" s="29" t="n">
        <f aca="false">Inputs!$B$6*E941</f>
        <v>123500</v>
      </c>
      <c r="I941" s="29" t="n">
        <f aca="false">G941+H941</f>
        <v>-38499.9999999998</v>
      </c>
      <c r="J941" s="29" t="n">
        <f aca="false">J940+I941</f>
        <v>2057000</v>
      </c>
    </row>
    <row r="942" customFormat="false" ht="15" hidden="false" customHeight="false" outlineLevel="0" collapsed="false">
      <c r="A942" s="26" t="n">
        <v>38631</v>
      </c>
      <c r="B942" s="27" t="n">
        <v>61.81</v>
      </c>
      <c r="C942" s="27" t="n">
        <v>57.2</v>
      </c>
      <c r="D942" s="28" t="n">
        <f aca="false">B942-B941</f>
        <v>-1.93</v>
      </c>
      <c r="E942" s="28" t="n">
        <f aca="false">C942-C941</f>
        <v>-1.97</v>
      </c>
      <c r="F942" s="29" t="n">
        <f aca="false">Inputs!$B$5*B942+Inputs!$B$6*C942</f>
        <v>3321000</v>
      </c>
      <c r="G942" s="29" t="n">
        <f aca="false">Inputs!$B$5*D942</f>
        <v>-193000</v>
      </c>
      <c r="H942" s="29" t="n">
        <f aca="false">Inputs!$B$6*E942</f>
        <v>98499.9999999999</v>
      </c>
      <c r="I942" s="29" t="n">
        <f aca="false">G942+H942</f>
        <v>-94500</v>
      </c>
      <c r="J942" s="29" t="n">
        <f aca="false">J941+I942</f>
        <v>1962500</v>
      </c>
    </row>
    <row r="943" customFormat="false" ht="15" hidden="false" customHeight="false" outlineLevel="0" collapsed="false">
      <c r="A943" s="26" t="n">
        <v>38632</v>
      </c>
      <c r="B943" s="27" t="n">
        <v>61.81</v>
      </c>
      <c r="C943" s="27" t="n">
        <v>57.29</v>
      </c>
      <c r="D943" s="28" t="n">
        <f aca="false">B943-B942</f>
        <v>0</v>
      </c>
      <c r="E943" s="28" t="n">
        <f aca="false">C943-C942</f>
        <v>0.0899999999999963</v>
      </c>
      <c r="F943" s="29" t="n">
        <f aca="false">Inputs!$B$5*B943+Inputs!$B$6*C943</f>
        <v>3316500</v>
      </c>
      <c r="G943" s="29" t="n">
        <f aca="false">Inputs!$B$5*D943</f>
        <v>0</v>
      </c>
      <c r="H943" s="29" t="n">
        <f aca="false">Inputs!$B$6*E943</f>
        <v>-4499.99999999982</v>
      </c>
      <c r="I943" s="29" t="n">
        <f aca="false">G943+H943</f>
        <v>-4499.99999999982</v>
      </c>
      <c r="J943" s="29" t="n">
        <f aca="false">J942+I943</f>
        <v>1958000</v>
      </c>
    </row>
    <row r="944" customFormat="false" ht="15" hidden="false" customHeight="false" outlineLevel="0" collapsed="false">
      <c r="A944" s="26" t="n">
        <v>38636</v>
      </c>
      <c r="B944" s="27" t="n">
        <v>63.84</v>
      </c>
      <c r="C944" s="27" t="n">
        <v>58.1</v>
      </c>
      <c r="D944" s="28" t="n">
        <f aca="false">B944-B943</f>
        <v>2.03</v>
      </c>
      <c r="E944" s="28" t="n">
        <f aca="false">C944-C943</f>
        <v>0.810000000000002</v>
      </c>
      <c r="F944" s="29" t="n">
        <f aca="false">Inputs!$B$5*B944+Inputs!$B$6*C944</f>
        <v>3479000</v>
      </c>
      <c r="G944" s="29" t="n">
        <f aca="false">Inputs!$B$5*D944</f>
        <v>203000</v>
      </c>
      <c r="H944" s="29" t="n">
        <f aca="false">Inputs!$B$6*E944</f>
        <v>-40500.0000000001</v>
      </c>
      <c r="I944" s="29" t="n">
        <f aca="false">G944+H944</f>
        <v>162500</v>
      </c>
      <c r="J944" s="29" t="n">
        <f aca="false">J943+I944</f>
        <v>2120500</v>
      </c>
    </row>
    <row r="945" customFormat="false" ht="15" hidden="false" customHeight="false" outlineLevel="0" collapsed="false">
      <c r="A945" s="26" t="n">
        <v>38637</v>
      </c>
      <c r="B945" s="27" t="n">
        <v>64.13</v>
      </c>
      <c r="C945" s="27" t="n">
        <v>59.91</v>
      </c>
      <c r="D945" s="28" t="n">
        <f aca="false">B945-B944</f>
        <v>0.289999999999992</v>
      </c>
      <c r="E945" s="28" t="n">
        <f aca="false">C945-C944</f>
        <v>1.81</v>
      </c>
      <c r="F945" s="29" t="n">
        <f aca="false">Inputs!$B$5*B945+Inputs!$B$6*C945</f>
        <v>3417500</v>
      </c>
      <c r="G945" s="29" t="n">
        <f aca="false">Inputs!$B$5*D945</f>
        <v>28999.9999999992</v>
      </c>
      <c r="H945" s="29" t="n">
        <f aca="false">Inputs!$B$6*E945</f>
        <v>-90499.9999999998</v>
      </c>
      <c r="I945" s="29" t="n">
        <f aca="false">G945+H945</f>
        <v>-61500.0000000006</v>
      </c>
      <c r="J945" s="29" t="n">
        <f aca="false">J944+I945</f>
        <v>2059000</v>
      </c>
    </row>
    <row r="946" customFormat="false" ht="15" hidden="false" customHeight="false" outlineLevel="0" collapsed="false">
      <c r="A946" s="26" t="n">
        <v>38638</v>
      </c>
      <c r="B946" s="27" t="n">
        <v>63.05</v>
      </c>
      <c r="C946" s="27" t="n">
        <v>59.48</v>
      </c>
      <c r="D946" s="28" t="n">
        <f aca="false">B946-B945</f>
        <v>-1.08</v>
      </c>
      <c r="E946" s="28" t="n">
        <f aca="false">C946-C945</f>
        <v>-0.43</v>
      </c>
      <c r="F946" s="29" t="n">
        <f aca="false">Inputs!$B$5*B946+Inputs!$B$6*C946</f>
        <v>3331000</v>
      </c>
      <c r="G946" s="29" t="n">
        <f aca="false">Inputs!$B$5*D946</f>
        <v>-108000</v>
      </c>
      <c r="H946" s="29" t="n">
        <f aca="false">Inputs!$B$6*E946</f>
        <v>21500</v>
      </c>
      <c r="I946" s="29" t="n">
        <f aca="false">G946+H946</f>
        <v>-86499.9999999998</v>
      </c>
      <c r="J946" s="29" t="n">
        <f aca="false">J945+I946</f>
        <v>1972500</v>
      </c>
    </row>
    <row r="947" customFormat="false" ht="15" hidden="false" customHeight="false" outlineLevel="0" collapsed="false">
      <c r="A947" s="26" t="n">
        <v>38642</v>
      </c>
      <c r="B947" s="27" t="n">
        <v>64.26</v>
      </c>
      <c r="C947" s="27" t="n">
        <v>59.81</v>
      </c>
      <c r="D947" s="28" t="n">
        <f aca="false">B947-B946</f>
        <v>1.21000000000001</v>
      </c>
      <c r="E947" s="28" t="n">
        <f aca="false">C947-C946</f>
        <v>0.330000000000005</v>
      </c>
      <c r="F947" s="29" t="n">
        <f aca="false">Inputs!$B$5*B947+Inputs!$B$6*C947</f>
        <v>3435500</v>
      </c>
      <c r="G947" s="29" t="n">
        <f aca="false">Inputs!$B$5*D947</f>
        <v>121000.000000001</v>
      </c>
      <c r="H947" s="29" t="n">
        <f aca="false">Inputs!$B$6*E947</f>
        <v>-16500.0000000003</v>
      </c>
      <c r="I947" s="29" t="n">
        <f aca="false">G947+H947</f>
        <v>104500.000000001</v>
      </c>
      <c r="J947" s="29" t="n">
        <f aca="false">J946+I947</f>
        <v>2077000</v>
      </c>
    </row>
    <row r="948" customFormat="false" ht="15" hidden="false" customHeight="false" outlineLevel="0" collapsed="false">
      <c r="A948" s="26" t="n">
        <v>38644</v>
      </c>
      <c r="B948" s="27" t="n">
        <v>62.11</v>
      </c>
      <c r="C948" s="27" t="n">
        <v>58.13</v>
      </c>
      <c r="D948" s="28" t="n">
        <f aca="false">B948-B947</f>
        <v>-2.15000000000001</v>
      </c>
      <c r="E948" s="28" t="n">
        <f aca="false">C948-C947</f>
        <v>-1.68</v>
      </c>
      <c r="F948" s="29" t="n">
        <f aca="false">Inputs!$B$5*B948+Inputs!$B$6*C948</f>
        <v>3304500</v>
      </c>
      <c r="G948" s="29" t="n">
        <f aca="false">Inputs!$B$5*D948</f>
        <v>-215000.000000001</v>
      </c>
      <c r="H948" s="29" t="n">
        <f aca="false">Inputs!$B$6*E948</f>
        <v>84000</v>
      </c>
      <c r="I948" s="29" t="n">
        <f aca="false">G948+H948</f>
        <v>-131000.000000001</v>
      </c>
      <c r="J948" s="29" t="n">
        <f aca="false">J947+I948</f>
        <v>1946000</v>
      </c>
    </row>
    <row r="949" customFormat="false" ht="15" hidden="false" customHeight="false" outlineLevel="0" collapsed="false">
      <c r="A949" s="26" t="n">
        <v>38649</v>
      </c>
      <c r="B949" s="27" t="n">
        <v>60.63</v>
      </c>
      <c r="C949" s="27" t="n">
        <v>57.64</v>
      </c>
      <c r="D949" s="28" t="n">
        <f aca="false">B949-B948</f>
        <v>-1.48</v>
      </c>
      <c r="E949" s="28" t="n">
        <f aca="false">C949-C948</f>
        <v>-0.490000000000002</v>
      </c>
      <c r="F949" s="29" t="n">
        <f aca="false">Inputs!$B$5*B949+Inputs!$B$6*C949</f>
        <v>3181000</v>
      </c>
      <c r="G949" s="29" t="n">
        <f aca="false">Inputs!$B$5*D949</f>
        <v>-148000</v>
      </c>
      <c r="H949" s="29" t="n">
        <f aca="false">Inputs!$B$6*E949</f>
        <v>24500.0000000001</v>
      </c>
      <c r="I949" s="29" t="n">
        <f aca="false">G949+H949</f>
        <v>-123500</v>
      </c>
      <c r="J949" s="29" t="n">
        <f aca="false">J948+I949</f>
        <v>1822500</v>
      </c>
    </row>
    <row r="950" customFormat="false" ht="15" hidden="false" customHeight="false" outlineLevel="0" collapsed="false">
      <c r="A950" s="26" t="n">
        <v>38650</v>
      </c>
      <c r="B950" s="27" t="n">
        <v>62.83</v>
      </c>
      <c r="C950" s="27" t="n">
        <v>58.72</v>
      </c>
      <c r="D950" s="28" t="n">
        <f aca="false">B950-B949</f>
        <v>2.2</v>
      </c>
      <c r="E950" s="28" t="n">
        <f aca="false">C950-C949</f>
        <v>1.08</v>
      </c>
      <c r="F950" s="29" t="n">
        <f aca="false">Inputs!$B$5*B950+Inputs!$B$6*C950</f>
        <v>3347000</v>
      </c>
      <c r="G950" s="29" t="n">
        <f aca="false">Inputs!$B$5*D950</f>
        <v>220000</v>
      </c>
      <c r="H950" s="29" t="n">
        <f aca="false">Inputs!$B$6*E950</f>
        <v>-53999.9999999999</v>
      </c>
      <c r="I950" s="29" t="n">
        <f aca="false">G950+H950</f>
        <v>166000</v>
      </c>
      <c r="J950" s="29" t="n">
        <f aca="false">J949+I950</f>
        <v>1988500</v>
      </c>
    </row>
    <row r="951" customFormat="false" ht="15" hidden="false" customHeight="false" outlineLevel="0" collapsed="false">
      <c r="A951" s="26" t="n">
        <v>38651</v>
      </c>
      <c r="B951" s="27" t="n">
        <v>60.85</v>
      </c>
      <c r="C951" s="27" t="n">
        <v>58.56</v>
      </c>
      <c r="D951" s="28" t="n">
        <f aca="false">B951-B950</f>
        <v>-1.98</v>
      </c>
      <c r="E951" s="28" t="n">
        <f aca="false">C951-C950</f>
        <v>-0.159999999999997</v>
      </c>
      <c r="F951" s="29" t="n">
        <f aca="false">Inputs!$B$5*B951+Inputs!$B$6*C951</f>
        <v>3157000</v>
      </c>
      <c r="G951" s="29" t="n">
        <f aca="false">Inputs!$B$5*D951</f>
        <v>-198000</v>
      </c>
      <c r="H951" s="29" t="n">
        <f aca="false">Inputs!$B$6*E951</f>
        <v>7999.99999999983</v>
      </c>
      <c r="I951" s="29" t="n">
        <f aca="false">G951+H951</f>
        <v>-190000</v>
      </c>
      <c r="J951" s="29" t="n">
        <f aca="false">J950+I951</f>
        <v>1798500</v>
      </c>
    </row>
    <row r="952" customFormat="false" ht="15" hidden="false" customHeight="false" outlineLevel="0" collapsed="false">
      <c r="A952" s="26" t="n">
        <v>38652</v>
      </c>
      <c r="B952" s="27" t="n">
        <v>61.03</v>
      </c>
      <c r="C952" s="27" t="n">
        <v>58.1</v>
      </c>
      <c r="D952" s="28" t="n">
        <f aca="false">B952-B951</f>
        <v>0.18</v>
      </c>
      <c r="E952" s="28" t="n">
        <f aca="false">C952-C951</f>
        <v>-0.460000000000001</v>
      </c>
      <c r="F952" s="29" t="n">
        <f aca="false">Inputs!$B$5*B952+Inputs!$B$6*C952</f>
        <v>3198000</v>
      </c>
      <c r="G952" s="29" t="n">
        <f aca="false">Inputs!$B$5*D952</f>
        <v>18000</v>
      </c>
      <c r="H952" s="29" t="n">
        <f aca="false">Inputs!$B$6*E952</f>
        <v>23000</v>
      </c>
      <c r="I952" s="29" t="n">
        <f aca="false">G952+H952</f>
        <v>41000</v>
      </c>
      <c r="J952" s="29" t="n">
        <f aca="false">J951+I952</f>
        <v>1839500</v>
      </c>
    </row>
    <row r="953" customFormat="false" ht="15" hidden="false" customHeight="false" outlineLevel="0" collapsed="false">
      <c r="A953" s="26" t="n">
        <v>38653</v>
      </c>
      <c r="B953" s="27" t="n">
        <v>61.3</v>
      </c>
      <c r="C953" s="27" t="n">
        <v>59.47</v>
      </c>
      <c r="D953" s="28" t="n">
        <f aca="false">B953-B952</f>
        <v>0.269999999999996</v>
      </c>
      <c r="E953" s="28" t="n">
        <f aca="false">C953-C952</f>
        <v>1.37</v>
      </c>
      <c r="F953" s="29" t="n">
        <f aca="false">Inputs!$B$5*B953+Inputs!$B$6*C953</f>
        <v>3156500</v>
      </c>
      <c r="G953" s="29" t="n">
        <f aca="false">Inputs!$B$5*D953</f>
        <v>26999.9999999996</v>
      </c>
      <c r="H953" s="29" t="n">
        <f aca="false">Inputs!$B$6*E953</f>
        <v>-68499.9999999999</v>
      </c>
      <c r="I953" s="29" t="n">
        <f aca="false">G953+H953</f>
        <v>-41500.0000000003</v>
      </c>
      <c r="J953" s="29" t="n">
        <f aca="false">J952+I953</f>
        <v>1798000</v>
      </c>
    </row>
    <row r="954" customFormat="false" ht="15" hidden="false" customHeight="false" outlineLevel="0" collapsed="false">
      <c r="A954" s="26" t="n">
        <v>38656</v>
      </c>
      <c r="B954" s="27" t="n">
        <v>59.8</v>
      </c>
      <c r="C954" s="27" t="n">
        <v>58.47</v>
      </c>
      <c r="D954" s="28" t="n">
        <f aca="false">B954-B953</f>
        <v>-1.5</v>
      </c>
      <c r="E954" s="28" t="n">
        <f aca="false">C954-C953</f>
        <v>-1</v>
      </c>
      <c r="F954" s="29" t="n">
        <f aca="false">Inputs!$B$5*B954+Inputs!$B$6*C954</f>
        <v>3056500</v>
      </c>
      <c r="G954" s="29" t="n">
        <f aca="false">Inputs!$B$5*D954</f>
        <v>-150000</v>
      </c>
      <c r="H954" s="29" t="n">
        <f aca="false">Inputs!$B$6*E954</f>
        <v>50000</v>
      </c>
      <c r="I954" s="29" t="n">
        <f aca="false">G954+H954</f>
        <v>-100000</v>
      </c>
      <c r="J954" s="29" t="n">
        <f aca="false">J953+I954</f>
        <v>1698000</v>
      </c>
    </row>
    <row r="955" customFormat="false" ht="15" hidden="false" customHeight="false" outlineLevel="0" collapsed="false">
      <c r="A955" s="26" t="n">
        <v>38657</v>
      </c>
      <c r="B955" s="27" t="n">
        <v>59.85</v>
      </c>
      <c r="C955" s="27" t="n">
        <v>56.69</v>
      </c>
      <c r="D955" s="28" t="n">
        <f aca="false">B955-B954</f>
        <v>0.0500000000000043</v>
      </c>
      <c r="E955" s="28" t="n">
        <f aca="false">C955-C954</f>
        <v>-1.78</v>
      </c>
      <c r="F955" s="29" t="n">
        <f aca="false">Inputs!$B$5*B955+Inputs!$B$6*C955</f>
        <v>3150500</v>
      </c>
      <c r="G955" s="29" t="n">
        <f aca="false">Inputs!$B$5*D955</f>
        <v>5000.00000000043</v>
      </c>
      <c r="H955" s="29" t="n">
        <f aca="false">Inputs!$B$6*E955</f>
        <v>89000.0000000001</v>
      </c>
      <c r="I955" s="29" t="n">
        <f aca="false">G955+H955</f>
        <v>94000.0000000005</v>
      </c>
      <c r="J955" s="29" t="n">
        <f aca="false">J954+I955</f>
        <v>1792000</v>
      </c>
    </row>
    <row r="956" customFormat="false" ht="15" hidden="false" customHeight="false" outlineLevel="0" collapsed="false">
      <c r="A956" s="26" t="n">
        <v>38659</v>
      </c>
      <c r="B956" s="27" t="n">
        <v>61.7</v>
      </c>
      <c r="C956" s="27" t="n">
        <v>59.55</v>
      </c>
      <c r="D956" s="28" t="n">
        <f aca="false">B956-B955</f>
        <v>1.85</v>
      </c>
      <c r="E956" s="28" t="n">
        <f aca="false">C956-C955</f>
        <v>2.86</v>
      </c>
      <c r="F956" s="29" t="n">
        <f aca="false">Inputs!$B$5*B956+Inputs!$B$6*C956</f>
        <v>3192500</v>
      </c>
      <c r="G956" s="29" t="n">
        <f aca="false">Inputs!$B$5*D956</f>
        <v>185000</v>
      </c>
      <c r="H956" s="29" t="n">
        <f aca="false">Inputs!$B$6*E956</f>
        <v>-143000</v>
      </c>
      <c r="I956" s="29" t="n">
        <f aca="false">G956+H956</f>
        <v>42000.0000000002</v>
      </c>
      <c r="J956" s="29" t="n">
        <f aca="false">J955+I956</f>
        <v>1834000</v>
      </c>
    </row>
    <row r="957" customFormat="false" ht="15" hidden="false" customHeight="false" outlineLevel="0" collapsed="false">
      <c r="A957" s="26" t="n">
        <v>38660</v>
      </c>
      <c r="B957" s="27" t="n">
        <v>60.6</v>
      </c>
      <c r="C957" s="27" t="n">
        <v>60.48</v>
      </c>
      <c r="D957" s="28" t="n">
        <f aca="false">B957-B956</f>
        <v>-1.1</v>
      </c>
      <c r="E957" s="28" t="n">
        <f aca="false">C957-C956</f>
        <v>0.93</v>
      </c>
      <c r="F957" s="29" t="n">
        <f aca="false">Inputs!$B$5*B957+Inputs!$B$6*C957</f>
        <v>3036000</v>
      </c>
      <c r="G957" s="29" t="n">
        <f aca="false">Inputs!$B$5*D957</f>
        <v>-110000</v>
      </c>
      <c r="H957" s="29" t="n">
        <f aca="false">Inputs!$B$6*E957</f>
        <v>-46500</v>
      </c>
      <c r="I957" s="29" t="n">
        <f aca="false">G957+H957</f>
        <v>-156500</v>
      </c>
      <c r="J957" s="29" t="n">
        <f aca="false">J956+I957</f>
        <v>1677500</v>
      </c>
    </row>
    <row r="958" customFormat="false" ht="15" hidden="false" customHeight="false" outlineLevel="0" collapsed="false">
      <c r="A958" s="26" t="n">
        <v>38663</v>
      </c>
      <c r="B958" s="27" t="n">
        <v>59.4</v>
      </c>
      <c r="C958" s="27" t="n">
        <v>58.19</v>
      </c>
      <c r="D958" s="28" t="n">
        <f aca="false">B958-B957</f>
        <v>-1.2</v>
      </c>
      <c r="E958" s="28" t="n">
        <f aca="false">C958-C957</f>
        <v>-2.29</v>
      </c>
      <c r="F958" s="29" t="n">
        <f aca="false">Inputs!$B$5*B958+Inputs!$B$6*C958</f>
        <v>3030500</v>
      </c>
      <c r="G958" s="29" t="n">
        <f aca="false">Inputs!$B$5*D958</f>
        <v>-120000</v>
      </c>
      <c r="H958" s="29" t="n">
        <f aca="false">Inputs!$B$6*E958</f>
        <v>114500</v>
      </c>
      <c r="I958" s="29" t="n">
        <f aca="false">G958+H958</f>
        <v>-5500.00000000034</v>
      </c>
      <c r="J958" s="29" t="n">
        <f aca="false">J957+I958</f>
        <v>1672000</v>
      </c>
    </row>
    <row r="959" customFormat="false" ht="15" hidden="false" customHeight="false" outlineLevel="0" collapsed="false">
      <c r="A959" s="26" t="n">
        <v>38665</v>
      </c>
      <c r="B959" s="27" t="n">
        <v>59.65</v>
      </c>
      <c r="C959" s="27" t="n">
        <v>57.71</v>
      </c>
      <c r="D959" s="28" t="n">
        <f aca="false">B959-B958</f>
        <v>0.25</v>
      </c>
      <c r="E959" s="28" t="n">
        <f aca="false">C959-C958</f>
        <v>-0.479999999999997</v>
      </c>
      <c r="F959" s="29" t="n">
        <f aca="false">Inputs!$B$5*B959+Inputs!$B$6*C959</f>
        <v>3079500</v>
      </c>
      <c r="G959" s="29" t="n">
        <f aca="false">Inputs!$B$5*D959</f>
        <v>25000</v>
      </c>
      <c r="H959" s="29" t="n">
        <f aca="false">Inputs!$B$6*E959</f>
        <v>23999.9999999998</v>
      </c>
      <c r="I959" s="29" t="n">
        <f aca="false">G959+H959</f>
        <v>48999.9999999998</v>
      </c>
      <c r="J959" s="29" t="n">
        <f aca="false">J958+I959</f>
        <v>1721000</v>
      </c>
    </row>
    <row r="960" customFormat="false" ht="15" hidden="false" customHeight="false" outlineLevel="0" collapsed="false">
      <c r="A960" s="26" t="n">
        <v>38667</v>
      </c>
      <c r="B960" s="27" t="n">
        <v>57.45</v>
      </c>
      <c r="C960" s="27" t="n">
        <v>54.3</v>
      </c>
      <c r="D960" s="28" t="n">
        <f aca="false">B960-B959</f>
        <v>-2.2</v>
      </c>
      <c r="E960" s="28" t="n">
        <f aca="false">C960-C959</f>
        <v>-3.41</v>
      </c>
      <c r="F960" s="29" t="n">
        <f aca="false">Inputs!$B$5*B960+Inputs!$B$6*C960</f>
        <v>3030000</v>
      </c>
      <c r="G960" s="29" t="n">
        <f aca="false">Inputs!$B$5*D960</f>
        <v>-220000</v>
      </c>
      <c r="H960" s="29" t="n">
        <f aca="false">Inputs!$B$6*E960</f>
        <v>170500</v>
      </c>
      <c r="I960" s="29" t="n">
        <f aca="false">G960+H960</f>
        <v>-49499.9999999994</v>
      </c>
      <c r="J960" s="29" t="n">
        <f aca="false">J959+I960</f>
        <v>1671500</v>
      </c>
    </row>
    <row r="961" customFormat="false" ht="15" hidden="false" customHeight="false" outlineLevel="0" collapsed="false">
      <c r="A961" s="26" t="n">
        <v>38670</v>
      </c>
      <c r="B961" s="27" t="n">
        <v>57.6</v>
      </c>
      <c r="C961" s="27" t="n">
        <v>54.1</v>
      </c>
      <c r="D961" s="28" t="n">
        <f aca="false">B961-B960</f>
        <v>0.149999999999999</v>
      </c>
      <c r="E961" s="28" t="n">
        <f aca="false">C961-C960</f>
        <v>-0.199999999999996</v>
      </c>
      <c r="F961" s="29" t="n">
        <f aca="false">Inputs!$B$5*B961+Inputs!$B$6*C961</f>
        <v>3055000</v>
      </c>
      <c r="G961" s="29" t="n">
        <f aca="false">Inputs!$B$5*D961</f>
        <v>14999.9999999999</v>
      </c>
      <c r="H961" s="29" t="n">
        <f aca="false">Inputs!$B$6*E961</f>
        <v>9999.99999999979</v>
      </c>
      <c r="I961" s="29" t="n">
        <f aca="false">G961+H961</f>
        <v>24999.9999999996</v>
      </c>
      <c r="J961" s="29" t="n">
        <f aca="false">J960+I961</f>
        <v>1696500</v>
      </c>
    </row>
    <row r="962" customFormat="false" ht="15" hidden="false" customHeight="false" outlineLevel="0" collapsed="false">
      <c r="A962" s="26" t="n">
        <v>38672</v>
      </c>
      <c r="B962" s="27" t="n">
        <v>57.85</v>
      </c>
      <c r="C962" s="27" t="n">
        <v>53.68</v>
      </c>
      <c r="D962" s="28" t="n">
        <f aca="false">B962-B961</f>
        <v>0.25</v>
      </c>
      <c r="E962" s="28" t="n">
        <f aca="false">C962-C961</f>
        <v>-0.420000000000002</v>
      </c>
      <c r="F962" s="29" t="n">
        <f aca="false">Inputs!$B$5*B962+Inputs!$B$6*C962</f>
        <v>3101000</v>
      </c>
      <c r="G962" s="29" t="n">
        <f aca="false">Inputs!$B$5*D962</f>
        <v>25000</v>
      </c>
      <c r="H962" s="29" t="n">
        <f aca="false">Inputs!$B$6*E962</f>
        <v>21000.0000000001</v>
      </c>
      <c r="I962" s="29" t="n">
        <f aca="false">G962+H962</f>
        <v>46000.0000000001</v>
      </c>
      <c r="J962" s="29" t="n">
        <f aca="false">J961+I962</f>
        <v>1742500</v>
      </c>
    </row>
    <row r="963" customFormat="false" ht="15" hidden="false" customHeight="false" outlineLevel="0" collapsed="false">
      <c r="A963" s="26" t="n">
        <v>38674</v>
      </c>
      <c r="B963" s="27" t="n">
        <v>56.3</v>
      </c>
      <c r="C963" s="27" t="n">
        <v>52.84</v>
      </c>
      <c r="D963" s="28" t="n">
        <f aca="false">B963-B962</f>
        <v>-1.55</v>
      </c>
      <c r="E963" s="28" t="n">
        <f aca="false">C963-C962</f>
        <v>-0.839999999999996</v>
      </c>
      <c r="F963" s="29" t="n">
        <f aca="false">Inputs!$B$5*B963+Inputs!$B$6*C963</f>
        <v>2988000</v>
      </c>
      <c r="G963" s="29" t="n">
        <f aca="false">Inputs!$B$5*D963</f>
        <v>-155000</v>
      </c>
      <c r="H963" s="29" t="n">
        <f aca="false">Inputs!$B$6*E963</f>
        <v>41999.9999999998</v>
      </c>
      <c r="I963" s="29" t="n">
        <f aca="false">G963+H963</f>
        <v>-113000.000000001</v>
      </c>
      <c r="J963" s="29" t="n">
        <f aca="false">J962+I963</f>
        <v>1629500</v>
      </c>
    </row>
    <row r="964" customFormat="false" ht="15" hidden="false" customHeight="false" outlineLevel="0" collapsed="false">
      <c r="A964" s="26" t="n">
        <v>38677</v>
      </c>
      <c r="B964" s="27" t="n">
        <v>57.75</v>
      </c>
      <c r="C964" s="27" t="n">
        <v>53.36</v>
      </c>
      <c r="D964" s="28" t="n">
        <f aca="false">B964-B963</f>
        <v>1.45</v>
      </c>
      <c r="E964" s="28" t="n">
        <f aca="false">C964-C963</f>
        <v>0.519999999999996</v>
      </c>
      <c r="F964" s="29" t="n">
        <f aca="false">Inputs!$B$5*B964+Inputs!$B$6*C964</f>
        <v>3107000</v>
      </c>
      <c r="G964" s="29" t="n">
        <f aca="false">Inputs!$B$5*D964</f>
        <v>145000</v>
      </c>
      <c r="H964" s="29" t="n">
        <f aca="false">Inputs!$B$6*E964</f>
        <v>-25999.9999999998</v>
      </c>
      <c r="I964" s="29" t="n">
        <f aca="false">G964+H964</f>
        <v>119000.000000001</v>
      </c>
      <c r="J964" s="29" t="n">
        <f aca="false">J963+I964</f>
        <v>1748500</v>
      </c>
    </row>
    <row r="965" customFormat="false" ht="15" hidden="false" customHeight="false" outlineLevel="0" collapsed="false">
      <c r="A965" s="26" t="n">
        <v>38678</v>
      </c>
      <c r="B965" s="27" t="n">
        <v>58.3</v>
      </c>
      <c r="C965" s="27" t="n">
        <v>54.21</v>
      </c>
      <c r="D965" s="28" t="n">
        <f aca="false">B965-B964</f>
        <v>0.549999999999997</v>
      </c>
      <c r="E965" s="28" t="n">
        <f aca="false">C965-C964</f>
        <v>0.850000000000001</v>
      </c>
      <c r="F965" s="29" t="n">
        <f aca="false">Inputs!$B$5*B965+Inputs!$B$6*C965</f>
        <v>3119500</v>
      </c>
      <c r="G965" s="29" t="n">
        <f aca="false">Inputs!$B$5*D965</f>
        <v>54999.9999999997</v>
      </c>
      <c r="H965" s="29" t="n">
        <f aca="false">Inputs!$B$6*E965</f>
        <v>-42500.0000000001</v>
      </c>
      <c r="I965" s="29" t="n">
        <f aca="false">G965+H965</f>
        <v>12499.9999999996</v>
      </c>
      <c r="J965" s="29" t="n">
        <f aca="false">J964+I965</f>
        <v>1761000</v>
      </c>
    </row>
    <row r="966" customFormat="false" ht="15" hidden="false" customHeight="false" outlineLevel="0" collapsed="false">
      <c r="A966" s="26" t="n">
        <v>38679</v>
      </c>
      <c r="B966" s="27" t="n">
        <v>58.35</v>
      </c>
      <c r="C966" s="27" t="n">
        <v>53.73</v>
      </c>
      <c r="D966" s="28" t="n">
        <f aca="false">B966-B965</f>
        <v>0.0500000000000043</v>
      </c>
      <c r="E966" s="28" t="n">
        <f aca="false">C966-C965</f>
        <v>-0.480000000000004</v>
      </c>
      <c r="F966" s="29" t="n">
        <f aca="false">Inputs!$B$5*B966+Inputs!$B$6*C966</f>
        <v>3148500</v>
      </c>
      <c r="G966" s="29" t="n">
        <f aca="false">Inputs!$B$5*D966</f>
        <v>5000.00000000043</v>
      </c>
      <c r="H966" s="29" t="n">
        <f aca="false">Inputs!$B$6*E966</f>
        <v>24000.0000000002</v>
      </c>
      <c r="I966" s="29" t="n">
        <f aca="false">G966+H966</f>
        <v>29000.0000000006</v>
      </c>
      <c r="J966" s="29" t="n">
        <f aca="false">J965+I966</f>
        <v>1790000</v>
      </c>
    </row>
    <row r="967" customFormat="false" ht="15" hidden="false" customHeight="false" outlineLevel="0" collapsed="false">
      <c r="A967" s="26" t="n">
        <v>38685</v>
      </c>
      <c r="B967" s="27" t="n">
        <v>56.46</v>
      </c>
      <c r="C967" s="27" t="n">
        <v>53.24</v>
      </c>
      <c r="D967" s="28" t="n">
        <f aca="false">B967-B966</f>
        <v>-1.89</v>
      </c>
      <c r="E967" s="28" t="n">
        <f aca="false">C967-C966</f>
        <v>-0.489999999999995</v>
      </c>
      <c r="F967" s="29" t="n">
        <f aca="false">Inputs!$B$5*B967+Inputs!$B$6*C967</f>
        <v>2984000</v>
      </c>
      <c r="G967" s="29" t="n">
        <f aca="false">Inputs!$B$5*D967</f>
        <v>-189000</v>
      </c>
      <c r="H967" s="29" t="n">
        <f aca="false">Inputs!$B$6*E967</f>
        <v>24499.9999999997</v>
      </c>
      <c r="I967" s="29" t="n">
        <f aca="false">G967+H967</f>
        <v>-164500</v>
      </c>
      <c r="J967" s="29" t="n">
        <f aca="false">J966+I967</f>
        <v>1625500</v>
      </c>
    </row>
    <row r="968" customFormat="false" ht="15" hidden="false" customHeight="false" outlineLevel="0" collapsed="false">
      <c r="A968" s="26" t="n">
        <v>38686</v>
      </c>
      <c r="B968" s="27" t="n">
        <v>57.33</v>
      </c>
      <c r="C968" s="27" t="n">
        <v>53.25</v>
      </c>
      <c r="D968" s="28" t="n">
        <f aca="false">B968-B967</f>
        <v>0.869999999999997</v>
      </c>
      <c r="E968" s="28" t="n">
        <f aca="false">C968-C967</f>
        <v>0.00999999999999801</v>
      </c>
      <c r="F968" s="29" t="n">
        <f aca="false">Inputs!$B$5*B968+Inputs!$B$6*C968</f>
        <v>3070500</v>
      </c>
      <c r="G968" s="29" t="n">
        <f aca="false">Inputs!$B$5*D968</f>
        <v>86999.9999999997</v>
      </c>
      <c r="H968" s="29" t="n">
        <f aca="false">Inputs!$B$6*E968</f>
        <v>-499.999999999901</v>
      </c>
      <c r="I968" s="29" t="n">
        <f aca="false">G968+H968</f>
        <v>86499.9999999998</v>
      </c>
      <c r="J968" s="29" t="n">
        <f aca="false">J967+I968</f>
        <v>1712000</v>
      </c>
    </row>
    <row r="969" customFormat="false" ht="15" hidden="false" customHeight="false" outlineLevel="0" collapsed="false">
      <c r="A969" s="26" t="n">
        <v>38687</v>
      </c>
      <c r="B969" s="27" t="n">
        <v>58.46</v>
      </c>
      <c r="C969" s="27" t="n">
        <v>53.65</v>
      </c>
      <c r="D969" s="28" t="n">
        <f aca="false">B969-B968</f>
        <v>1.13</v>
      </c>
      <c r="E969" s="28" t="n">
        <f aca="false">C969-C968</f>
        <v>0.399999999999999</v>
      </c>
      <c r="F969" s="29" t="n">
        <f aca="false">Inputs!$B$5*B969+Inputs!$B$6*C969</f>
        <v>3163500</v>
      </c>
      <c r="G969" s="29" t="n">
        <f aca="false">Inputs!$B$5*D969</f>
        <v>113000</v>
      </c>
      <c r="H969" s="29" t="n">
        <f aca="false">Inputs!$B$6*E969</f>
        <v>-19999.9999999999</v>
      </c>
      <c r="I969" s="29" t="n">
        <f aca="false">G969+H969</f>
        <v>93000.0000000003</v>
      </c>
      <c r="J969" s="29" t="n">
        <f aca="false">J968+I969</f>
        <v>1805000</v>
      </c>
    </row>
    <row r="970" customFormat="false" ht="15" hidden="false" customHeight="false" outlineLevel="0" collapsed="false">
      <c r="A970" s="26" t="n">
        <v>38688</v>
      </c>
      <c r="B970" s="27" t="n">
        <v>59.31</v>
      </c>
      <c r="C970" s="27" t="n">
        <v>54.91</v>
      </c>
      <c r="D970" s="28" t="n">
        <f aca="false">B970-B969</f>
        <v>0.850000000000001</v>
      </c>
      <c r="E970" s="28" t="n">
        <f aca="false">C970-C969</f>
        <v>1.26</v>
      </c>
      <c r="F970" s="29" t="n">
        <f aca="false">Inputs!$B$5*B970+Inputs!$B$6*C970</f>
        <v>3185500</v>
      </c>
      <c r="G970" s="29" t="n">
        <f aca="false">Inputs!$B$5*D970</f>
        <v>85000.0000000002</v>
      </c>
      <c r="H970" s="29" t="n">
        <f aca="false">Inputs!$B$6*E970</f>
        <v>-62999.9999999999</v>
      </c>
      <c r="I970" s="29" t="n">
        <f aca="false">G970+H970</f>
        <v>22000.0000000002</v>
      </c>
      <c r="J970" s="29" t="n">
        <f aca="false">J969+I970</f>
        <v>1827000</v>
      </c>
    </row>
    <row r="971" customFormat="false" ht="15" hidden="false" customHeight="false" outlineLevel="0" collapsed="false">
      <c r="A971" s="26" t="n">
        <v>38692</v>
      </c>
      <c r="B971" s="27" t="n">
        <v>59.96</v>
      </c>
      <c r="C971" s="27" t="n">
        <v>55.68</v>
      </c>
      <c r="D971" s="28" t="n">
        <f aca="false">B971-B970</f>
        <v>0.649999999999999</v>
      </c>
      <c r="E971" s="28" t="n">
        <f aca="false">C971-C970</f>
        <v>0.770000000000003</v>
      </c>
      <c r="F971" s="29" t="n">
        <f aca="false">Inputs!$B$5*B971+Inputs!$B$6*C971</f>
        <v>3212000</v>
      </c>
      <c r="G971" s="29" t="n">
        <f aca="false">Inputs!$B$5*D971</f>
        <v>64999.9999999999</v>
      </c>
      <c r="H971" s="29" t="n">
        <f aca="false">Inputs!$B$6*E971</f>
        <v>-38500.0000000002</v>
      </c>
      <c r="I971" s="29" t="n">
        <f aca="false">G971+H971</f>
        <v>26499.9999999997</v>
      </c>
      <c r="J971" s="29" t="n">
        <f aca="false">J970+I971</f>
        <v>1853500</v>
      </c>
    </row>
    <row r="972" customFormat="false" ht="15" hidden="false" customHeight="false" outlineLevel="0" collapsed="false">
      <c r="A972" s="26" t="n">
        <v>38695</v>
      </c>
      <c r="B972" s="27" t="n">
        <v>59.41</v>
      </c>
      <c r="C972" s="27" t="n">
        <v>57.18</v>
      </c>
      <c r="D972" s="28" t="n">
        <f aca="false">B972-B971</f>
        <v>-0.550000000000004</v>
      </c>
      <c r="E972" s="28" t="n">
        <f aca="false">C972-C971</f>
        <v>1.5</v>
      </c>
      <c r="F972" s="29" t="n">
        <f aca="false">Inputs!$B$5*B972+Inputs!$B$6*C972</f>
        <v>3082000</v>
      </c>
      <c r="G972" s="29" t="n">
        <f aca="false">Inputs!$B$5*D972</f>
        <v>-55000.0000000004</v>
      </c>
      <c r="H972" s="29" t="n">
        <f aca="false">Inputs!$B$6*E972</f>
        <v>-75000</v>
      </c>
      <c r="I972" s="29" t="n">
        <f aca="false">G972+H972</f>
        <v>-130000</v>
      </c>
      <c r="J972" s="29" t="n">
        <f aca="false">J971+I972</f>
        <v>1723500</v>
      </c>
    </row>
    <row r="973" customFormat="false" ht="15" hidden="false" customHeight="false" outlineLevel="0" collapsed="false">
      <c r="A973" s="26" t="n">
        <v>38698</v>
      </c>
      <c r="B973" s="27" t="n">
        <v>61.36</v>
      </c>
      <c r="C973" s="27" t="n">
        <v>57.23</v>
      </c>
      <c r="D973" s="28" t="n">
        <f aca="false">B973-B972</f>
        <v>1.95</v>
      </c>
      <c r="E973" s="28" t="n">
        <f aca="false">C973-C972</f>
        <v>0.0499999999999972</v>
      </c>
      <c r="F973" s="29" t="n">
        <f aca="false">Inputs!$B$5*B973+Inputs!$B$6*C973</f>
        <v>3274500</v>
      </c>
      <c r="G973" s="29" t="n">
        <f aca="false">Inputs!$B$5*D973</f>
        <v>195000</v>
      </c>
      <c r="H973" s="29" t="n">
        <f aca="false">Inputs!$B$6*E973</f>
        <v>-2499.99999999986</v>
      </c>
      <c r="I973" s="29" t="n">
        <f aca="false">G973+H973</f>
        <v>192500</v>
      </c>
      <c r="J973" s="29" t="n">
        <f aca="false">J972+I973</f>
        <v>1916000</v>
      </c>
    </row>
    <row r="974" customFormat="false" ht="15" hidden="false" customHeight="false" outlineLevel="0" collapsed="false">
      <c r="A974" s="26" t="n">
        <v>38699</v>
      </c>
      <c r="B974" s="27" t="n">
        <v>61.36</v>
      </c>
      <c r="C974" s="27" t="n">
        <v>59.16</v>
      </c>
      <c r="D974" s="28" t="n">
        <f aca="false">B974-B973</f>
        <v>0</v>
      </c>
      <c r="E974" s="28" t="n">
        <f aca="false">C974-C973</f>
        <v>1.93</v>
      </c>
      <c r="F974" s="29" t="n">
        <f aca="false">Inputs!$B$5*B974+Inputs!$B$6*C974</f>
        <v>3178000</v>
      </c>
      <c r="G974" s="29" t="n">
        <f aca="false">Inputs!$B$5*D974</f>
        <v>0</v>
      </c>
      <c r="H974" s="29" t="n">
        <f aca="false">Inputs!$B$6*E974</f>
        <v>-96500</v>
      </c>
      <c r="I974" s="29" t="n">
        <f aca="false">G974+H974</f>
        <v>-96500</v>
      </c>
      <c r="J974" s="29" t="n">
        <f aca="false">J973+I974</f>
        <v>1819500</v>
      </c>
    </row>
    <row r="975" customFormat="false" ht="15" hidden="false" customHeight="false" outlineLevel="0" collapsed="false">
      <c r="A975" s="26" t="n">
        <v>38700</v>
      </c>
      <c r="B975" s="27" t="n">
        <v>60.86</v>
      </c>
      <c r="C975" s="27" t="n">
        <v>59.59</v>
      </c>
      <c r="D975" s="28" t="n">
        <f aca="false">B975-B974</f>
        <v>-0.5</v>
      </c>
      <c r="E975" s="28" t="n">
        <f aca="false">C975-C974</f>
        <v>0.430000000000007</v>
      </c>
      <c r="F975" s="29" t="n">
        <f aca="false">Inputs!$B$5*B975+Inputs!$B$6*C975</f>
        <v>3106500</v>
      </c>
      <c r="G975" s="29" t="n">
        <f aca="false">Inputs!$B$5*D975</f>
        <v>-50000</v>
      </c>
      <c r="H975" s="29" t="n">
        <f aca="false">Inputs!$B$6*E975</f>
        <v>-21500.0000000003</v>
      </c>
      <c r="I975" s="29" t="n">
        <f aca="false">G975+H975</f>
        <v>-71500.0000000004</v>
      </c>
      <c r="J975" s="29" t="n">
        <f aca="false">J974+I975</f>
        <v>1748000</v>
      </c>
    </row>
    <row r="976" customFormat="false" ht="15" hidden="false" customHeight="false" outlineLevel="0" collapsed="false">
      <c r="A976" s="26" t="n">
        <v>38701</v>
      </c>
      <c r="B976" s="27" t="n">
        <v>60.01</v>
      </c>
      <c r="C976" s="27" t="n">
        <v>59.67</v>
      </c>
      <c r="D976" s="28" t="n">
        <f aca="false">B976-B975</f>
        <v>-0.850000000000001</v>
      </c>
      <c r="E976" s="28" t="n">
        <f aca="false">C976-C975</f>
        <v>0.0799999999999983</v>
      </c>
      <c r="F976" s="29" t="n">
        <f aca="false">Inputs!$B$5*B976+Inputs!$B$6*C976</f>
        <v>3017500</v>
      </c>
      <c r="G976" s="29" t="n">
        <f aca="false">Inputs!$B$5*D976</f>
        <v>-85000.0000000002</v>
      </c>
      <c r="H976" s="29" t="n">
        <f aca="false">Inputs!$B$6*E976</f>
        <v>-3999.99999999991</v>
      </c>
      <c r="I976" s="29" t="n">
        <f aca="false">G976+H976</f>
        <v>-89000.0000000001</v>
      </c>
      <c r="J976" s="29" t="n">
        <f aca="false">J975+I976</f>
        <v>1659000</v>
      </c>
    </row>
    <row r="977" customFormat="false" ht="15" hidden="false" customHeight="false" outlineLevel="0" collapsed="false">
      <c r="A977" s="26" t="n">
        <v>38702</v>
      </c>
      <c r="B977" s="27" t="n">
        <v>58.01</v>
      </c>
      <c r="C977" s="27" t="n">
        <v>58.11</v>
      </c>
      <c r="D977" s="28" t="n">
        <f aca="false">B977-B976</f>
        <v>-2</v>
      </c>
      <c r="E977" s="28" t="n">
        <f aca="false">C977-C976</f>
        <v>-1.56</v>
      </c>
      <c r="F977" s="29" t="n">
        <f aca="false">Inputs!$B$5*B977+Inputs!$B$6*C977</f>
        <v>2895500</v>
      </c>
      <c r="G977" s="29" t="n">
        <f aca="false">Inputs!$B$5*D977</f>
        <v>-200000</v>
      </c>
      <c r="H977" s="29" t="n">
        <f aca="false">Inputs!$B$6*E977</f>
        <v>78000.0000000001</v>
      </c>
      <c r="I977" s="29" t="n">
        <f aca="false">G977+H977</f>
        <v>-122000</v>
      </c>
      <c r="J977" s="29" t="n">
        <f aca="false">J976+I977</f>
        <v>1537000</v>
      </c>
    </row>
    <row r="978" customFormat="false" ht="15" hidden="false" customHeight="false" outlineLevel="0" collapsed="false">
      <c r="A978" s="26" t="n">
        <v>38705</v>
      </c>
      <c r="B978" s="27" t="n">
        <v>57.31</v>
      </c>
      <c r="C978" s="27" t="n">
        <v>56.09</v>
      </c>
      <c r="D978" s="28" t="n">
        <f aca="false">B978-B977</f>
        <v>-0.699999999999996</v>
      </c>
      <c r="E978" s="28" t="n">
        <f aca="false">C978-C977</f>
        <v>-2.02</v>
      </c>
      <c r="F978" s="29" t="n">
        <f aca="false">Inputs!$B$5*B978+Inputs!$B$6*C978</f>
        <v>2926500</v>
      </c>
      <c r="G978" s="29" t="n">
        <f aca="false">Inputs!$B$5*D978</f>
        <v>-69999.9999999996</v>
      </c>
      <c r="H978" s="29" t="n">
        <f aca="false">Inputs!$B$6*E978</f>
        <v>101000</v>
      </c>
      <c r="I978" s="29" t="n">
        <f aca="false">G978+H978</f>
        <v>31000.0000000002</v>
      </c>
      <c r="J978" s="29" t="n">
        <f aca="false">J977+I978</f>
        <v>1568000</v>
      </c>
    </row>
    <row r="979" customFormat="false" ht="15" hidden="false" customHeight="false" outlineLevel="0" collapsed="false">
      <c r="A979" s="26" t="n">
        <v>38706</v>
      </c>
      <c r="B979" s="27" t="n">
        <v>57.81</v>
      </c>
      <c r="C979" s="27" t="n">
        <v>56.08</v>
      </c>
      <c r="D979" s="28" t="n">
        <f aca="false">B979-B978</f>
        <v>0.5</v>
      </c>
      <c r="E979" s="28" t="n">
        <f aca="false">C979-C978</f>
        <v>-0.0100000000000051</v>
      </c>
      <c r="F979" s="29" t="n">
        <f aca="false">Inputs!$B$5*B979+Inputs!$B$6*C979</f>
        <v>2977000</v>
      </c>
      <c r="G979" s="29" t="n">
        <f aca="false">Inputs!$B$5*D979</f>
        <v>50000</v>
      </c>
      <c r="H979" s="29" t="n">
        <f aca="false">Inputs!$B$6*E979</f>
        <v>500.000000000256</v>
      </c>
      <c r="I979" s="29" t="n">
        <f aca="false">G979+H979</f>
        <v>50500.0000000003</v>
      </c>
      <c r="J979" s="29" t="n">
        <f aca="false">J978+I979</f>
        <v>1618500</v>
      </c>
    </row>
    <row r="980" customFormat="false" ht="15" hidden="false" customHeight="false" outlineLevel="0" collapsed="false">
      <c r="A980" s="26" t="n">
        <v>38707</v>
      </c>
      <c r="B980" s="27" t="n">
        <v>58.56</v>
      </c>
      <c r="C980" s="27" t="n">
        <v>56.05</v>
      </c>
      <c r="D980" s="28" t="n">
        <f aca="false">B980-B979</f>
        <v>0.75</v>
      </c>
      <c r="E980" s="28" t="n">
        <f aca="false">C980-C979</f>
        <v>-0.0300000000000011</v>
      </c>
      <c r="F980" s="29" t="n">
        <f aca="false">Inputs!$B$5*B980+Inputs!$B$6*C980</f>
        <v>3053500</v>
      </c>
      <c r="G980" s="29" t="n">
        <f aca="false">Inputs!$B$5*D980</f>
        <v>75000</v>
      </c>
      <c r="H980" s="29" t="n">
        <f aca="false">Inputs!$B$6*E980</f>
        <v>1500.00000000006</v>
      </c>
      <c r="I980" s="29" t="n">
        <f aca="false">G980+H980</f>
        <v>76500.0000000001</v>
      </c>
      <c r="J980" s="29" t="n">
        <f aca="false">J979+I980</f>
        <v>1695000</v>
      </c>
    </row>
    <row r="981" customFormat="false" ht="15" hidden="false" customHeight="false" outlineLevel="0" collapsed="false">
      <c r="A981" s="26" t="n">
        <v>38709</v>
      </c>
      <c r="B981" s="27" t="n">
        <v>58.08</v>
      </c>
      <c r="C981" s="27" t="n">
        <v>56.28</v>
      </c>
      <c r="D981" s="28" t="n">
        <f aca="false">B981-B980</f>
        <v>-0.480000000000004</v>
      </c>
      <c r="E981" s="28" t="n">
        <f aca="false">C981-C980</f>
        <v>0.230000000000004</v>
      </c>
      <c r="F981" s="29" t="n">
        <f aca="false">Inputs!$B$5*B981+Inputs!$B$6*C981</f>
        <v>2994000</v>
      </c>
      <c r="G981" s="29" t="n">
        <f aca="false">Inputs!$B$5*D981</f>
        <v>-48000.0000000004</v>
      </c>
      <c r="H981" s="29" t="n">
        <f aca="false">Inputs!$B$6*E981</f>
        <v>-11500.0000000002</v>
      </c>
      <c r="I981" s="29" t="n">
        <f aca="false">G981+H981</f>
        <v>-59500.0000000006</v>
      </c>
      <c r="J981" s="29" t="n">
        <f aca="false">J980+I981</f>
        <v>1635500</v>
      </c>
    </row>
    <row r="982" customFormat="false" ht="15" hidden="false" customHeight="false" outlineLevel="0" collapsed="false">
      <c r="A982" s="26" t="n">
        <v>38714</v>
      </c>
      <c r="B982" s="27" t="n">
        <v>59.81</v>
      </c>
      <c r="C982" s="27" t="n">
        <v>56.91</v>
      </c>
      <c r="D982" s="28" t="n">
        <f aca="false">B982-B981</f>
        <v>1.73</v>
      </c>
      <c r="E982" s="28" t="n">
        <f aca="false">C982-C981</f>
        <v>0.629999999999996</v>
      </c>
      <c r="F982" s="29" t="n">
        <f aca="false">Inputs!$B$5*B982+Inputs!$B$6*C982</f>
        <v>3135500</v>
      </c>
      <c r="G982" s="29" t="n">
        <f aca="false">Inputs!$B$5*D982</f>
        <v>173000</v>
      </c>
      <c r="H982" s="29" t="n">
        <f aca="false">Inputs!$B$6*E982</f>
        <v>-31499.9999999998</v>
      </c>
      <c r="I982" s="29" t="n">
        <f aca="false">G982+H982</f>
        <v>141500.000000001</v>
      </c>
      <c r="J982" s="29" t="n">
        <f aca="false">J981+I982</f>
        <v>1777000</v>
      </c>
    </row>
    <row r="983" customFormat="false" ht="15" hidden="false" customHeight="false" outlineLevel="0" collapsed="false">
      <c r="A983" s="26" t="n">
        <v>38715</v>
      </c>
      <c r="B983" s="27" t="n">
        <v>60.26</v>
      </c>
      <c r="C983" s="27" t="n">
        <v>57.72</v>
      </c>
      <c r="D983" s="28" t="n">
        <f aca="false">B983-B982</f>
        <v>0.449999999999996</v>
      </c>
      <c r="E983" s="28" t="n">
        <f aca="false">C983-C982</f>
        <v>0.810000000000002</v>
      </c>
      <c r="F983" s="29" t="n">
        <f aca="false">Inputs!$B$5*B983+Inputs!$B$6*C983</f>
        <v>3140000</v>
      </c>
      <c r="G983" s="29" t="n">
        <f aca="false">Inputs!$B$5*D983</f>
        <v>44999.9999999996</v>
      </c>
      <c r="H983" s="29" t="n">
        <f aca="false">Inputs!$B$6*E983</f>
        <v>-40500.0000000001</v>
      </c>
      <c r="I983" s="29" t="n">
        <f aca="false">G983+H983</f>
        <v>4499.99999999945</v>
      </c>
      <c r="J983" s="29" t="n">
        <f aca="false">J982+I983</f>
        <v>1781500</v>
      </c>
    </row>
    <row r="984" customFormat="false" ht="15" hidden="false" customHeight="false" outlineLevel="0" collapsed="false">
      <c r="A984" s="26" t="n">
        <v>38720</v>
      </c>
      <c r="B984" s="27" t="n">
        <v>63.11</v>
      </c>
      <c r="C984" s="27" t="n">
        <v>61.51</v>
      </c>
      <c r="D984" s="28" t="n">
        <f aca="false">B984-B983</f>
        <v>2.85</v>
      </c>
      <c r="E984" s="28" t="n">
        <f aca="false">C984-C983</f>
        <v>3.79</v>
      </c>
      <c r="F984" s="29" t="n">
        <f aca="false">Inputs!$B$5*B984+Inputs!$B$6*C984</f>
        <v>3235500</v>
      </c>
      <c r="G984" s="29" t="n">
        <f aca="false">Inputs!$B$5*D984</f>
        <v>285000</v>
      </c>
      <c r="H984" s="29" t="n">
        <f aca="false">Inputs!$B$6*E984</f>
        <v>-189500</v>
      </c>
      <c r="I984" s="29" t="n">
        <f aca="false">G984+H984</f>
        <v>95500.0000000002</v>
      </c>
      <c r="J984" s="29" t="n">
        <f aca="false">J983+I984</f>
        <v>1877000</v>
      </c>
    </row>
    <row r="985" customFormat="false" ht="15" hidden="false" customHeight="false" outlineLevel="0" collapsed="false">
      <c r="A985" s="26" t="n">
        <v>38721</v>
      </c>
      <c r="B985" s="27" t="n">
        <v>63.41</v>
      </c>
      <c r="C985" s="27" t="n">
        <v>61.25</v>
      </c>
      <c r="D985" s="28" t="n">
        <f aca="false">B985-B984</f>
        <v>0.299999999999997</v>
      </c>
      <c r="E985" s="28" t="n">
        <f aca="false">C985-C984</f>
        <v>-0.259999999999998</v>
      </c>
      <c r="F985" s="29" t="n">
        <f aca="false">Inputs!$B$5*B985+Inputs!$B$6*C985</f>
        <v>3278500</v>
      </c>
      <c r="G985" s="29" t="n">
        <f aca="false">Inputs!$B$5*D985</f>
        <v>29999.9999999997</v>
      </c>
      <c r="H985" s="29" t="n">
        <f aca="false">Inputs!$B$6*E985</f>
        <v>12999.9999999999</v>
      </c>
      <c r="I985" s="29" t="n">
        <f aca="false">G985+H985</f>
        <v>42999.9999999996</v>
      </c>
      <c r="J985" s="29" t="n">
        <f aca="false">J984+I985</f>
        <v>1920000</v>
      </c>
    </row>
    <row r="986" customFormat="false" ht="15" hidden="false" customHeight="false" outlineLevel="0" collapsed="false">
      <c r="A986" s="26" t="n">
        <v>38722</v>
      </c>
      <c r="B986" s="27" t="n">
        <v>62.81</v>
      </c>
      <c r="C986" s="27" t="n">
        <v>61.68</v>
      </c>
      <c r="D986" s="28" t="n">
        <f aca="false">B986-B985</f>
        <v>-0.599999999999994</v>
      </c>
      <c r="E986" s="28" t="n">
        <f aca="false">C986-C985</f>
        <v>0.43</v>
      </c>
      <c r="F986" s="29" t="n">
        <f aca="false">Inputs!$B$5*B986+Inputs!$B$6*C986</f>
        <v>3197000</v>
      </c>
      <c r="G986" s="29" t="n">
        <f aca="false">Inputs!$B$5*D986</f>
        <v>-59999.9999999994</v>
      </c>
      <c r="H986" s="29" t="n">
        <f aca="false">Inputs!$B$6*E986</f>
        <v>-21500</v>
      </c>
      <c r="I986" s="29" t="n">
        <f aca="false">G986+H986</f>
        <v>-81499.9999999994</v>
      </c>
      <c r="J986" s="29" t="n">
        <f aca="false">J985+I986</f>
        <v>1838500</v>
      </c>
    </row>
    <row r="987" customFormat="false" ht="15" hidden="false" customHeight="false" outlineLevel="0" collapsed="false">
      <c r="A987" s="26" t="n">
        <v>38726</v>
      </c>
      <c r="B987" s="27" t="n">
        <v>63.56</v>
      </c>
      <c r="C987" s="27" t="n">
        <v>62.51</v>
      </c>
      <c r="D987" s="28" t="n">
        <f aca="false">B987-B986</f>
        <v>0.75</v>
      </c>
      <c r="E987" s="28" t="n">
        <f aca="false">C987-C986</f>
        <v>0.829999999999998</v>
      </c>
      <c r="F987" s="29" t="n">
        <f aca="false">Inputs!$B$5*B987+Inputs!$B$6*C987</f>
        <v>3230500</v>
      </c>
      <c r="G987" s="29" t="n">
        <f aca="false">Inputs!$B$5*D987</f>
        <v>75000</v>
      </c>
      <c r="H987" s="29" t="n">
        <f aca="false">Inputs!$B$6*E987</f>
        <v>-41499.9999999999</v>
      </c>
      <c r="I987" s="29" t="n">
        <f aca="false">G987+H987</f>
        <v>33500.0000000001</v>
      </c>
      <c r="J987" s="29" t="n">
        <f aca="false">J986+I987</f>
        <v>1872000</v>
      </c>
    </row>
    <row r="988" customFormat="false" ht="15" hidden="false" customHeight="false" outlineLevel="0" collapsed="false">
      <c r="A988" s="26" t="n">
        <v>38727</v>
      </c>
      <c r="B988" s="27" t="n">
        <v>63.41</v>
      </c>
      <c r="C988" s="27" t="n">
        <v>62.32</v>
      </c>
      <c r="D988" s="28" t="n">
        <f aca="false">B988-B987</f>
        <v>-0.150000000000006</v>
      </c>
      <c r="E988" s="28" t="n">
        <f aca="false">C988-C987</f>
        <v>-0.189999999999998</v>
      </c>
      <c r="F988" s="29" t="n">
        <f aca="false">Inputs!$B$5*B988+Inputs!$B$6*C988</f>
        <v>3225000</v>
      </c>
      <c r="G988" s="29" t="n">
        <f aca="false">Inputs!$B$5*D988</f>
        <v>-15000.0000000006</v>
      </c>
      <c r="H988" s="29" t="n">
        <f aca="false">Inputs!$B$6*E988</f>
        <v>9499.99999999989</v>
      </c>
      <c r="I988" s="29" t="n">
        <f aca="false">G988+H988</f>
        <v>-5500.00000000068</v>
      </c>
      <c r="J988" s="29" t="n">
        <f aca="false">J987+I988</f>
        <v>1866500</v>
      </c>
    </row>
    <row r="989" customFormat="false" ht="15" hidden="false" customHeight="false" outlineLevel="0" collapsed="false">
      <c r="A989" s="26" t="n">
        <v>38734</v>
      </c>
      <c r="B989" s="27" t="n">
        <v>66.36</v>
      </c>
      <c r="C989" s="27" t="n">
        <v>63.22</v>
      </c>
      <c r="D989" s="28" t="n">
        <f aca="false">B989-B988</f>
        <v>2.95</v>
      </c>
      <c r="E989" s="28" t="n">
        <f aca="false">C989-C988</f>
        <v>0.899999999999999</v>
      </c>
      <c r="F989" s="29" t="n">
        <f aca="false">Inputs!$B$5*B989+Inputs!$B$6*C989</f>
        <v>3475000</v>
      </c>
      <c r="G989" s="29" t="n">
        <f aca="false">Inputs!$B$5*D989</f>
        <v>295000</v>
      </c>
      <c r="H989" s="29" t="n">
        <f aca="false">Inputs!$B$6*E989</f>
        <v>-44999.9999999999</v>
      </c>
      <c r="I989" s="29" t="n">
        <f aca="false">G989+H989</f>
        <v>250000</v>
      </c>
      <c r="J989" s="29" t="n">
        <f aca="false">J988+I989</f>
        <v>2116500</v>
      </c>
    </row>
    <row r="990" customFormat="false" ht="15" hidden="false" customHeight="false" outlineLevel="0" collapsed="false">
      <c r="A990" s="26" t="n">
        <v>38735</v>
      </c>
      <c r="B990" s="27" t="n">
        <v>65.76</v>
      </c>
      <c r="C990" s="27" t="n">
        <v>63.6</v>
      </c>
      <c r="D990" s="28" t="n">
        <f aca="false">B990-B989</f>
        <v>-0.599999999999994</v>
      </c>
      <c r="E990" s="28" t="n">
        <f aca="false">C990-C989</f>
        <v>0.380000000000003</v>
      </c>
      <c r="F990" s="29" t="n">
        <f aca="false">Inputs!$B$5*B990+Inputs!$B$6*C990</f>
        <v>3396000</v>
      </c>
      <c r="G990" s="29" t="n">
        <f aca="false">Inputs!$B$5*D990</f>
        <v>-59999.9999999994</v>
      </c>
      <c r="H990" s="29" t="n">
        <f aca="false">Inputs!$B$6*E990</f>
        <v>-19000.0000000001</v>
      </c>
      <c r="I990" s="29" t="n">
        <f aca="false">G990+H990</f>
        <v>-78999.9999999996</v>
      </c>
      <c r="J990" s="29" t="n">
        <f aca="false">J989+I990</f>
        <v>2037500</v>
      </c>
    </row>
    <row r="991" customFormat="false" ht="15" hidden="false" customHeight="false" outlineLevel="0" collapsed="false">
      <c r="A991" s="26" t="n">
        <v>38736</v>
      </c>
      <c r="B991" s="27" t="n">
        <v>66.86</v>
      </c>
      <c r="C991" s="27" t="n">
        <v>63.64</v>
      </c>
      <c r="D991" s="28" t="n">
        <f aca="false">B991-B990</f>
        <v>1.09999999999999</v>
      </c>
      <c r="E991" s="28" t="n">
        <f aca="false">C991-C990</f>
        <v>0.0399999999999992</v>
      </c>
      <c r="F991" s="29" t="n">
        <f aca="false">Inputs!$B$5*B991+Inputs!$B$6*C991</f>
        <v>3504000</v>
      </c>
      <c r="G991" s="29" t="n">
        <f aca="false">Inputs!$B$5*D991</f>
        <v>109999.999999999</v>
      </c>
      <c r="H991" s="29" t="n">
        <f aca="false">Inputs!$B$6*E991</f>
        <v>-1999.99999999996</v>
      </c>
      <c r="I991" s="29" t="n">
        <f aca="false">G991+H991</f>
        <v>107999.999999999</v>
      </c>
      <c r="J991" s="29" t="n">
        <f aca="false">J990+I991</f>
        <v>2145500</v>
      </c>
    </row>
    <row r="992" customFormat="false" ht="15" hidden="false" customHeight="false" outlineLevel="0" collapsed="false">
      <c r="A992" s="26" t="n">
        <v>38737</v>
      </c>
      <c r="B992" s="27" t="n">
        <v>68.16</v>
      </c>
      <c r="C992" s="27" t="n">
        <v>64.92</v>
      </c>
      <c r="D992" s="28" t="n">
        <f aca="false">B992-B991</f>
        <v>1.3</v>
      </c>
      <c r="E992" s="28" t="n">
        <f aca="false">C992-C991</f>
        <v>1.28</v>
      </c>
      <c r="F992" s="29" t="n">
        <f aca="false">Inputs!$B$5*B992+Inputs!$B$6*C992</f>
        <v>3570000</v>
      </c>
      <c r="G992" s="29" t="n">
        <f aca="false">Inputs!$B$5*D992</f>
        <v>130000</v>
      </c>
      <c r="H992" s="29" t="n">
        <f aca="false">Inputs!$B$6*E992</f>
        <v>-64000.0000000001</v>
      </c>
      <c r="I992" s="29" t="n">
        <f aca="false">G992+H992</f>
        <v>65999.9999999997</v>
      </c>
      <c r="J992" s="29" t="n">
        <f aca="false">J991+I992</f>
        <v>2211500</v>
      </c>
    </row>
    <row r="993" customFormat="false" ht="15" hidden="false" customHeight="false" outlineLevel="0" collapsed="false">
      <c r="A993" s="26" t="n">
        <v>38740</v>
      </c>
      <c r="B993" s="27" t="n">
        <v>68.06</v>
      </c>
      <c r="C993" s="27" t="n">
        <v>64.56</v>
      </c>
      <c r="D993" s="28" t="n">
        <f aca="false">B993-B992</f>
        <v>-0.0999999999999943</v>
      </c>
      <c r="E993" s="28" t="n">
        <f aca="false">C993-C992</f>
        <v>-0.359999999999999</v>
      </c>
      <c r="F993" s="29" t="n">
        <f aca="false">Inputs!$B$5*B993+Inputs!$B$6*C993</f>
        <v>3578000</v>
      </c>
      <c r="G993" s="29" t="n">
        <f aca="false">Inputs!$B$5*D993</f>
        <v>-9999.99999999943</v>
      </c>
      <c r="H993" s="29" t="n">
        <f aca="false">Inputs!$B$6*E993</f>
        <v>18000</v>
      </c>
      <c r="I993" s="29" t="n">
        <f aca="false">G993+H993</f>
        <v>8000.00000000054</v>
      </c>
      <c r="J993" s="29" t="n">
        <f aca="false">J992+I993</f>
        <v>2219500</v>
      </c>
    </row>
    <row r="994" customFormat="false" ht="15" hidden="false" customHeight="false" outlineLevel="0" collapsed="false">
      <c r="A994" s="26" t="n">
        <v>38741</v>
      </c>
      <c r="B994" s="27" t="n">
        <v>66.83</v>
      </c>
      <c r="C994" s="27" t="n">
        <v>63.82</v>
      </c>
      <c r="D994" s="28" t="n">
        <f aca="false">B994-B993</f>
        <v>-1.23</v>
      </c>
      <c r="E994" s="28" t="n">
        <f aca="false">C994-C993</f>
        <v>-0.740000000000002</v>
      </c>
      <c r="F994" s="29" t="n">
        <f aca="false">Inputs!$B$5*B994+Inputs!$B$6*C994</f>
        <v>3492000</v>
      </c>
      <c r="G994" s="29" t="n">
        <f aca="false">Inputs!$B$5*D994</f>
        <v>-123000</v>
      </c>
      <c r="H994" s="29" t="n">
        <f aca="false">Inputs!$B$6*E994</f>
        <v>37000.0000000001</v>
      </c>
      <c r="I994" s="29" t="n">
        <f aca="false">G994+H994</f>
        <v>-86000.0000000003</v>
      </c>
      <c r="J994" s="29" t="n">
        <f aca="false">J993+I994</f>
        <v>2133500</v>
      </c>
    </row>
    <row r="995" customFormat="false" ht="15" hidden="false" customHeight="false" outlineLevel="0" collapsed="false">
      <c r="A995" s="26" t="n">
        <v>38742</v>
      </c>
      <c r="B995" s="27" t="n">
        <v>65.6</v>
      </c>
      <c r="C995" s="27" t="n">
        <v>62.61</v>
      </c>
      <c r="D995" s="28" t="n">
        <f aca="false">B995-B994</f>
        <v>-1.23</v>
      </c>
      <c r="E995" s="28" t="n">
        <f aca="false">C995-C994</f>
        <v>-1.21</v>
      </c>
      <c r="F995" s="29" t="n">
        <f aca="false">Inputs!$B$5*B995+Inputs!$B$6*C995</f>
        <v>3429500</v>
      </c>
      <c r="G995" s="29" t="n">
        <f aca="false">Inputs!$B$5*D995</f>
        <v>-123000</v>
      </c>
      <c r="H995" s="29" t="n">
        <f aca="false">Inputs!$B$6*E995</f>
        <v>60500</v>
      </c>
      <c r="I995" s="29" t="n">
        <f aca="false">G995+H995</f>
        <v>-62500.0000000004</v>
      </c>
      <c r="J995" s="29" t="n">
        <f aca="false">J994+I995</f>
        <v>2071000</v>
      </c>
    </row>
    <row r="996" customFormat="false" ht="15" hidden="false" customHeight="false" outlineLevel="0" collapsed="false">
      <c r="A996" s="26" t="n">
        <v>38743</v>
      </c>
      <c r="B996" s="27" t="n">
        <v>65.8</v>
      </c>
      <c r="C996" s="27" t="n">
        <v>62.93</v>
      </c>
      <c r="D996" s="28" t="n">
        <f aca="false">B996-B995</f>
        <v>0.200000000000003</v>
      </c>
      <c r="E996" s="28" t="n">
        <f aca="false">C996-C995</f>
        <v>0.32</v>
      </c>
      <c r="F996" s="29" t="n">
        <f aca="false">Inputs!$B$5*B996+Inputs!$B$6*C996</f>
        <v>3433500</v>
      </c>
      <c r="G996" s="29" t="n">
        <f aca="false">Inputs!$B$5*D996</f>
        <v>20000.0000000003</v>
      </c>
      <c r="H996" s="29" t="n">
        <f aca="false">Inputs!$B$6*E996</f>
        <v>-16000</v>
      </c>
      <c r="I996" s="29" t="n">
        <f aca="false">G996+H996</f>
        <v>4000.00000000027</v>
      </c>
      <c r="J996" s="29" t="n">
        <f aca="false">J995+I996</f>
        <v>2075000</v>
      </c>
    </row>
    <row r="997" customFormat="false" ht="15" hidden="false" customHeight="false" outlineLevel="0" collapsed="false">
      <c r="A997" s="26" t="n">
        <v>38744</v>
      </c>
      <c r="B997" s="27" t="n">
        <v>67.81</v>
      </c>
      <c r="C997" s="27" t="n">
        <v>64.95</v>
      </c>
      <c r="D997" s="28" t="n">
        <f aca="false">B997-B996</f>
        <v>2.01000000000001</v>
      </c>
      <c r="E997" s="28" t="n">
        <f aca="false">C997-C996</f>
        <v>2.02</v>
      </c>
      <c r="F997" s="29" t="n">
        <f aca="false">Inputs!$B$5*B997+Inputs!$B$6*C997</f>
        <v>3533500</v>
      </c>
      <c r="G997" s="29" t="n">
        <f aca="false">Inputs!$B$5*D997</f>
        <v>201000.000000001</v>
      </c>
      <c r="H997" s="29" t="n">
        <f aca="false">Inputs!$B$6*E997</f>
        <v>-101000</v>
      </c>
      <c r="I997" s="29" t="n">
        <f aca="false">G997+H997</f>
        <v>100000</v>
      </c>
      <c r="J997" s="29" t="n">
        <f aca="false">J996+I997</f>
        <v>2175000</v>
      </c>
    </row>
    <row r="998" customFormat="false" ht="15" hidden="false" customHeight="false" outlineLevel="0" collapsed="false">
      <c r="A998" s="26" t="n">
        <v>38747</v>
      </c>
      <c r="B998" s="27" t="n">
        <v>68.36</v>
      </c>
      <c r="C998" s="27" t="n">
        <v>65.14</v>
      </c>
      <c r="D998" s="28" t="n">
        <f aca="false">B998-B997</f>
        <v>0.549999999999997</v>
      </c>
      <c r="E998" s="28" t="n">
        <f aca="false">C998-C997</f>
        <v>0.189999999999998</v>
      </c>
      <c r="F998" s="29" t="n">
        <f aca="false">Inputs!$B$5*B998+Inputs!$B$6*C998</f>
        <v>3579000</v>
      </c>
      <c r="G998" s="29" t="n">
        <f aca="false">Inputs!$B$5*D998</f>
        <v>54999.9999999997</v>
      </c>
      <c r="H998" s="29" t="n">
        <f aca="false">Inputs!$B$6*E998</f>
        <v>-9499.99999999989</v>
      </c>
      <c r="I998" s="29" t="n">
        <f aca="false">G998+H998</f>
        <v>45499.9999999998</v>
      </c>
      <c r="J998" s="29" t="n">
        <f aca="false">J997+I998</f>
        <v>2220500</v>
      </c>
    </row>
    <row r="999" customFormat="false" ht="15" hidden="false" customHeight="false" outlineLevel="0" collapsed="false">
      <c r="A999" s="26" t="n">
        <v>38748</v>
      </c>
      <c r="B999" s="27" t="n">
        <v>67.86</v>
      </c>
      <c r="C999" s="27" t="n">
        <v>63.19</v>
      </c>
      <c r="D999" s="28" t="n">
        <f aca="false">B999-B998</f>
        <v>-0.5</v>
      </c>
      <c r="E999" s="28" t="n">
        <f aca="false">C999-C998</f>
        <v>-1.95</v>
      </c>
      <c r="F999" s="29" t="n">
        <f aca="false">Inputs!$B$5*B999+Inputs!$B$6*C999</f>
        <v>3626500</v>
      </c>
      <c r="G999" s="29" t="n">
        <f aca="false">Inputs!$B$5*D999</f>
        <v>-50000</v>
      </c>
      <c r="H999" s="29" t="n">
        <f aca="false">Inputs!$B$6*E999</f>
        <v>97500.0000000002</v>
      </c>
      <c r="I999" s="29" t="n">
        <f aca="false">G999+H999</f>
        <v>47500.0000000001</v>
      </c>
      <c r="J999" s="29" t="n">
        <f aca="false">J998+I999</f>
        <v>2268000</v>
      </c>
    </row>
    <row r="1000" customFormat="false" ht="15" hidden="false" customHeight="false" outlineLevel="0" collapsed="false">
      <c r="A1000" s="26" t="n">
        <v>38749</v>
      </c>
      <c r="B1000" s="27" t="n">
        <v>66.61</v>
      </c>
      <c r="C1000" s="27" t="n">
        <v>65.64</v>
      </c>
      <c r="D1000" s="28" t="n">
        <f aca="false">B1000-B999</f>
        <v>-1.25</v>
      </c>
      <c r="E1000" s="28" t="n">
        <f aca="false">C1000-C999</f>
        <v>2.45</v>
      </c>
      <c r="F1000" s="29" t="n">
        <f aca="false">Inputs!$B$5*B1000+Inputs!$B$6*C1000</f>
        <v>3379000</v>
      </c>
      <c r="G1000" s="29" t="n">
        <f aca="false">Inputs!$B$5*D1000</f>
        <v>-125000</v>
      </c>
      <c r="H1000" s="29" t="n">
        <f aca="false">Inputs!$B$6*E1000</f>
        <v>-122500</v>
      </c>
      <c r="I1000" s="29" t="n">
        <f aca="false">G1000+H1000</f>
        <v>-247500</v>
      </c>
      <c r="J1000" s="29" t="n">
        <f aca="false">J999+I1000</f>
        <v>2020500</v>
      </c>
    </row>
    <row r="1001" customFormat="false" ht="15" hidden="false" customHeight="false" outlineLevel="0" collapsed="false">
      <c r="A1001" s="26" t="n">
        <v>38750</v>
      </c>
      <c r="B1001" s="27" t="n">
        <v>64.71</v>
      </c>
      <c r="C1001" s="27" t="n">
        <v>63.49</v>
      </c>
      <c r="D1001" s="28" t="n">
        <f aca="false">B1001-B1000</f>
        <v>-1.90000000000001</v>
      </c>
      <c r="E1001" s="28" t="n">
        <f aca="false">C1001-C1000</f>
        <v>-2.15</v>
      </c>
      <c r="F1001" s="29" t="n">
        <f aca="false">Inputs!$B$5*B1001+Inputs!$B$6*C1001</f>
        <v>3296500</v>
      </c>
      <c r="G1001" s="29" t="n">
        <f aca="false">Inputs!$B$5*D1001</f>
        <v>-190000.000000001</v>
      </c>
      <c r="H1001" s="29" t="n">
        <f aca="false">Inputs!$B$6*E1001</f>
        <v>107500</v>
      </c>
      <c r="I1001" s="29" t="n">
        <f aca="false">G1001+H1001</f>
        <v>-82500.0000000007</v>
      </c>
      <c r="J1001" s="29" t="n">
        <f aca="false">J1000+I1001</f>
        <v>1938000</v>
      </c>
    </row>
    <row r="1002" customFormat="false" ht="15" hidden="false" customHeight="false" outlineLevel="0" collapsed="false">
      <c r="A1002" s="26" t="n">
        <v>38754</v>
      </c>
      <c r="B1002" s="27" t="n">
        <v>65.11</v>
      </c>
      <c r="C1002" s="27" t="n">
        <v>63.32</v>
      </c>
      <c r="D1002" s="28" t="n">
        <f aca="false">B1002-B1001</f>
        <v>0.400000000000006</v>
      </c>
      <c r="E1002" s="28" t="n">
        <f aca="false">C1002-C1001</f>
        <v>-0.170000000000002</v>
      </c>
      <c r="F1002" s="29" t="n">
        <f aca="false">Inputs!$B$5*B1002+Inputs!$B$6*C1002</f>
        <v>3345000</v>
      </c>
      <c r="G1002" s="29" t="n">
        <f aca="false">Inputs!$B$5*D1002</f>
        <v>40000.0000000006</v>
      </c>
      <c r="H1002" s="29" t="n">
        <f aca="false">Inputs!$B$6*E1002</f>
        <v>8500.00000000009</v>
      </c>
      <c r="I1002" s="29" t="n">
        <f aca="false">G1002+H1002</f>
        <v>48500.0000000007</v>
      </c>
      <c r="J1002" s="29" t="n">
        <f aca="false">J1001+I1002</f>
        <v>1986500</v>
      </c>
    </row>
    <row r="1003" customFormat="false" ht="15" hidden="false" customHeight="false" outlineLevel="0" collapsed="false">
      <c r="A1003" s="26" t="n">
        <v>38755</v>
      </c>
      <c r="B1003" s="27" t="n">
        <v>63.01</v>
      </c>
      <c r="C1003" s="27" t="n">
        <v>61.64</v>
      </c>
      <c r="D1003" s="28" t="n">
        <f aca="false">B1003-B1002</f>
        <v>-2.1</v>
      </c>
      <c r="E1003" s="28" t="n">
        <f aca="false">C1003-C1002</f>
        <v>-1.68</v>
      </c>
      <c r="F1003" s="29" t="n">
        <f aca="false">Inputs!$B$5*B1003+Inputs!$B$6*C1003</f>
        <v>3219000</v>
      </c>
      <c r="G1003" s="29" t="n">
        <f aca="false">Inputs!$B$5*D1003</f>
        <v>-210000</v>
      </c>
      <c r="H1003" s="29" t="n">
        <f aca="false">Inputs!$B$6*E1003</f>
        <v>84000</v>
      </c>
      <c r="I1003" s="29" t="n">
        <f aca="false">G1003+H1003</f>
        <v>-126000</v>
      </c>
      <c r="J1003" s="29" t="n">
        <f aca="false">J1002+I1003</f>
        <v>1860500</v>
      </c>
    </row>
    <row r="1004" customFormat="false" ht="15" hidden="false" customHeight="false" outlineLevel="0" collapsed="false">
      <c r="A1004" s="26" t="n">
        <v>38756</v>
      </c>
      <c r="B1004" s="27" t="n">
        <v>62.51</v>
      </c>
      <c r="C1004" s="27" t="n">
        <v>60.82</v>
      </c>
      <c r="D1004" s="28" t="n">
        <f aca="false">B1004-B1003</f>
        <v>-0.5</v>
      </c>
      <c r="E1004" s="28" t="n">
        <f aca="false">C1004-C1003</f>
        <v>-0.82</v>
      </c>
      <c r="F1004" s="29" t="n">
        <f aca="false">Inputs!$B$5*B1004+Inputs!$B$6*C1004</f>
        <v>3210000</v>
      </c>
      <c r="G1004" s="29" t="n">
        <f aca="false">Inputs!$B$5*D1004</f>
        <v>-50000</v>
      </c>
      <c r="H1004" s="29" t="n">
        <f aca="false">Inputs!$B$6*E1004</f>
        <v>41000</v>
      </c>
      <c r="I1004" s="29" t="n">
        <f aca="false">G1004+H1004</f>
        <v>-8999.99999999999</v>
      </c>
      <c r="J1004" s="29" t="n">
        <f aca="false">J1003+I1004</f>
        <v>1851500</v>
      </c>
    </row>
    <row r="1005" customFormat="false" ht="15" hidden="false" customHeight="false" outlineLevel="0" collapsed="false">
      <c r="A1005" s="26" t="n">
        <v>38757</v>
      </c>
      <c r="B1005" s="27" t="n">
        <v>62.66</v>
      </c>
      <c r="C1005" s="27" t="n">
        <v>60.7</v>
      </c>
      <c r="D1005" s="28" t="n">
        <f aca="false">B1005-B1004</f>
        <v>0.149999999999999</v>
      </c>
      <c r="E1005" s="28" t="n">
        <f aca="false">C1005-C1004</f>
        <v>-0.119999999999997</v>
      </c>
      <c r="F1005" s="29" t="n">
        <f aca="false">Inputs!$B$5*B1005+Inputs!$B$6*C1005</f>
        <v>3231000</v>
      </c>
      <c r="G1005" s="29" t="n">
        <f aca="false">Inputs!$B$5*D1005</f>
        <v>14999.9999999999</v>
      </c>
      <c r="H1005" s="29" t="n">
        <f aca="false">Inputs!$B$6*E1005</f>
        <v>5999.99999999987</v>
      </c>
      <c r="I1005" s="29" t="n">
        <f aca="false">G1005+H1005</f>
        <v>20999.9999999997</v>
      </c>
      <c r="J1005" s="29" t="n">
        <f aca="false">J1004+I1005</f>
        <v>1872500</v>
      </c>
    </row>
    <row r="1006" customFormat="false" ht="15" hidden="false" customHeight="false" outlineLevel="0" collapsed="false">
      <c r="A1006" s="26" t="n">
        <v>38758</v>
      </c>
      <c r="B1006" s="27" t="n">
        <v>62.01</v>
      </c>
      <c r="C1006" s="27" t="n">
        <v>59.66</v>
      </c>
      <c r="D1006" s="28" t="n">
        <f aca="false">B1006-B1005</f>
        <v>-0.649999999999999</v>
      </c>
      <c r="E1006" s="28" t="n">
        <f aca="false">C1006-C1005</f>
        <v>-1.04000000000001</v>
      </c>
      <c r="F1006" s="29" t="n">
        <f aca="false">Inputs!$B$5*B1006+Inputs!$B$6*C1006</f>
        <v>3218000</v>
      </c>
      <c r="G1006" s="29" t="n">
        <f aca="false">Inputs!$B$5*D1006</f>
        <v>-64999.9999999999</v>
      </c>
      <c r="H1006" s="29" t="n">
        <f aca="false">Inputs!$B$6*E1006</f>
        <v>52000.0000000003</v>
      </c>
      <c r="I1006" s="29" t="n">
        <f aca="false">G1006+H1006</f>
        <v>-12999.9999999995</v>
      </c>
      <c r="J1006" s="29" t="n">
        <f aca="false">J1005+I1006</f>
        <v>1859500</v>
      </c>
    </row>
    <row r="1007" customFormat="false" ht="15" hidden="false" customHeight="false" outlineLevel="0" collapsed="false">
      <c r="A1007" s="26" t="n">
        <v>38761</v>
      </c>
      <c r="B1007" s="27" t="n">
        <v>61.26</v>
      </c>
      <c r="C1007" s="27" t="n">
        <v>59.16</v>
      </c>
      <c r="D1007" s="28" t="n">
        <f aca="false">B1007-B1006</f>
        <v>-0.75</v>
      </c>
      <c r="E1007" s="28" t="n">
        <f aca="false">C1007-C1006</f>
        <v>-0.5</v>
      </c>
      <c r="F1007" s="29" t="n">
        <f aca="false">Inputs!$B$5*B1007+Inputs!$B$6*C1007</f>
        <v>3168000</v>
      </c>
      <c r="G1007" s="29" t="n">
        <f aca="false">Inputs!$B$5*D1007</f>
        <v>-75000</v>
      </c>
      <c r="H1007" s="29" t="n">
        <f aca="false">Inputs!$B$6*E1007</f>
        <v>25000</v>
      </c>
      <c r="I1007" s="29" t="n">
        <f aca="false">G1007+H1007</f>
        <v>-50000</v>
      </c>
      <c r="J1007" s="29" t="n">
        <f aca="false">J1006+I1007</f>
        <v>1809500</v>
      </c>
    </row>
    <row r="1008" customFormat="false" ht="15" hidden="false" customHeight="false" outlineLevel="0" collapsed="false">
      <c r="A1008" s="26" t="n">
        <v>38762</v>
      </c>
      <c r="B1008" s="27" t="n">
        <v>59.61</v>
      </c>
      <c r="C1008" s="27" t="n">
        <v>58.27</v>
      </c>
      <c r="D1008" s="28" t="n">
        <f aca="false">B1008-B1007</f>
        <v>-1.65</v>
      </c>
      <c r="E1008" s="28" t="n">
        <f aca="false">C1008-C1007</f>
        <v>-0.889999999999994</v>
      </c>
      <c r="F1008" s="29" t="n">
        <f aca="false">Inputs!$B$5*B1008+Inputs!$B$6*C1008</f>
        <v>3047500</v>
      </c>
      <c r="G1008" s="29" t="n">
        <f aca="false">Inputs!$B$5*D1008</f>
        <v>-165000</v>
      </c>
      <c r="H1008" s="29" t="n">
        <f aca="false">Inputs!$B$6*E1008</f>
        <v>44499.9999999997</v>
      </c>
      <c r="I1008" s="29" t="n">
        <f aca="false">G1008+H1008</f>
        <v>-120500</v>
      </c>
      <c r="J1008" s="29" t="n">
        <f aca="false">J1007+I1008</f>
        <v>1689000</v>
      </c>
    </row>
    <row r="1009" customFormat="false" ht="15" hidden="false" customHeight="false" outlineLevel="0" collapsed="false">
      <c r="A1009" s="26" t="n">
        <v>38763</v>
      </c>
      <c r="B1009" s="27" t="n">
        <v>57.61</v>
      </c>
      <c r="C1009" s="27" t="n">
        <v>57.67</v>
      </c>
      <c r="D1009" s="28" t="n">
        <f aca="false">B1009-B1008</f>
        <v>-2</v>
      </c>
      <c r="E1009" s="28" t="n">
        <f aca="false">C1009-C1008</f>
        <v>-0.600000000000001</v>
      </c>
      <c r="F1009" s="29" t="n">
        <f aca="false">Inputs!$B$5*B1009+Inputs!$B$6*C1009</f>
        <v>2877500</v>
      </c>
      <c r="G1009" s="29" t="n">
        <f aca="false">Inputs!$B$5*D1009</f>
        <v>-200000</v>
      </c>
      <c r="H1009" s="29" t="n">
        <f aca="false">Inputs!$B$6*E1009</f>
        <v>30000.0000000001</v>
      </c>
      <c r="I1009" s="29" t="n">
        <f aca="false">G1009+H1009</f>
        <v>-170000</v>
      </c>
      <c r="J1009" s="29" t="n">
        <f aca="false">J1008+I1009</f>
        <v>1519000</v>
      </c>
    </row>
    <row r="1010" customFormat="false" ht="15" hidden="false" customHeight="false" outlineLevel="0" collapsed="false">
      <c r="A1010" s="26" t="n">
        <v>38764</v>
      </c>
      <c r="B1010" s="27" t="n">
        <v>58.61</v>
      </c>
      <c r="C1010" s="27" t="n">
        <v>56.78</v>
      </c>
      <c r="D1010" s="28" t="n">
        <f aca="false">B1010-B1009</f>
        <v>1</v>
      </c>
      <c r="E1010" s="28" t="n">
        <f aca="false">C1010-C1009</f>
        <v>-0.890000000000001</v>
      </c>
      <c r="F1010" s="29" t="n">
        <f aca="false">Inputs!$B$5*B1010+Inputs!$B$6*C1010</f>
        <v>3022000</v>
      </c>
      <c r="G1010" s="29" t="n">
        <f aca="false">Inputs!$B$5*D1010</f>
        <v>100000</v>
      </c>
      <c r="H1010" s="29" t="n">
        <f aca="false">Inputs!$B$6*E1010</f>
        <v>44500</v>
      </c>
      <c r="I1010" s="29" t="n">
        <f aca="false">G1010+H1010</f>
        <v>144500</v>
      </c>
      <c r="J1010" s="29" t="n">
        <f aca="false">J1009+I1010</f>
        <v>1663500</v>
      </c>
    </row>
    <row r="1011" customFormat="false" ht="15" hidden="false" customHeight="false" outlineLevel="0" collapsed="false">
      <c r="A1011" s="26" t="n">
        <v>38769</v>
      </c>
      <c r="B1011" s="27" t="n">
        <v>61.21</v>
      </c>
      <c r="C1011" s="27" t="n">
        <v>59.35</v>
      </c>
      <c r="D1011" s="28" t="n">
        <f aca="false">B1011-B1010</f>
        <v>2.6</v>
      </c>
      <c r="E1011" s="28" t="n">
        <f aca="false">C1011-C1010</f>
        <v>2.57</v>
      </c>
      <c r="F1011" s="29" t="n">
        <f aca="false">Inputs!$B$5*B1011+Inputs!$B$6*C1011</f>
        <v>3153500</v>
      </c>
      <c r="G1011" s="29" t="n">
        <f aca="false">Inputs!$B$5*D1011</f>
        <v>260000</v>
      </c>
      <c r="H1011" s="29" t="n">
        <f aca="false">Inputs!$B$6*E1011</f>
        <v>-128500</v>
      </c>
      <c r="I1011" s="29" t="n">
        <f aca="false">G1011+H1011</f>
        <v>131500</v>
      </c>
      <c r="J1011" s="29" t="n">
        <f aca="false">J1010+I1011</f>
        <v>1795000</v>
      </c>
    </row>
    <row r="1012" customFormat="false" ht="15" hidden="false" customHeight="false" outlineLevel="0" collapsed="false">
      <c r="A1012" s="26" t="n">
        <v>38770</v>
      </c>
      <c r="B1012" s="27" t="n">
        <v>59.03</v>
      </c>
      <c r="C1012" s="27" t="n">
        <v>58.71</v>
      </c>
      <c r="D1012" s="28" t="n">
        <f aca="false">B1012-B1011</f>
        <v>-2.18</v>
      </c>
      <c r="E1012" s="28" t="n">
        <f aca="false">C1012-C1011</f>
        <v>-0.640000000000001</v>
      </c>
      <c r="F1012" s="29" t="n">
        <f aca="false">Inputs!$B$5*B1012+Inputs!$B$6*C1012</f>
        <v>2967500</v>
      </c>
      <c r="G1012" s="29" t="n">
        <f aca="false">Inputs!$B$5*D1012</f>
        <v>-218000</v>
      </c>
      <c r="H1012" s="29" t="n">
        <f aca="false">Inputs!$B$6*E1012</f>
        <v>32000</v>
      </c>
      <c r="I1012" s="29" t="n">
        <f aca="false">G1012+H1012</f>
        <v>-186000</v>
      </c>
      <c r="J1012" s="29" t="n">
        <f aca="false">J1011+I1012</f>
        <v>1609000</v>
      </c>
    </row>
    <row r="1013" customFormat="false" ht="15" hidden="false" customHeight="false" outlineLevel="0" collapsed="false">
      <c r="A1013" s="26" t="n">
        <v>38771</v>
      </c>
      <c r="B1013" s="27" t="n">
        <v>58.03</v>
      </c>
      <c r="C1013" s="27" t="n">
        <v>58.71</v>
      </c>
      <c r="D1013" s="28" t="n">
        <f aca="false">B1013-B1012</f>
        <v>-1</v>
      </c>
      <c r="E1013" s="28" t="n">
        <f aca="false">C1013-C1012</f>
        <v>0</v>
      </c>
      <c r="F1013" s="29" t="n">
        <f aca="false">Inputs!$B$5*B1013+Inputs!$B$6*C1013</f>
        <v>2867500</v>
      </c>
      <c r="G1013" s="29" t="n">
        <f aca="false">Inputs!$B$5*D1013</f>
        <v>-100000</v>
      </c>
      <c r="H1013" s="29" t="n">
        <f aca="false">Inputs!$B$6*E1013</f>
        <v>-0</v>
      </c>
      <c r="I1013" s="29" t="n">
        <f aca="false">G1013+H1013</f>
        <v>-100000</v>
      </c>
      <c r="J1013" s="29" t="n">
        <f aca="false">J1012+I1013</f>
        <v>1509000</v>
      </c>
    </row>
    <row r="1014" customFormat="false" ht="15" hidden="false" customHeight="false" outlineLevel="0" collapsed="false">
      <c r="A1014" s="26" t="n">
        <v>38772</v>
      </c>
      <c r="B1014" s="27" t="n">
        <v>61.46</v>
      </c>
      <c r="C1014" s="27" t="n">
        <v>60.13</v>
      </c>
      <c r="D1014" s="28" t="n">
        <f aca="false">B1014-B1013</f>
        <v>3.43</v>
      </c>
      <c r="E1014" s="28" t="n">
        <f aca="false">C1014-C1013</f>
        <v>1.42</v>
      </c>
      <c r="F1014" s="29" t="n">
        <f aca="false">Inputs!$B$5*B1014+Inputs!$B$6*C1014</f>
        <v>3139500</v>
      </c>
      <c r="G1014" s="29" t="n">
        <f aca="false">Inputs!$B$5*D1014</f>
        <v>343000</v>
      </c>
      <c r="H1014" s="29" t="n">
        <f aca="false">Inputs!$B$6*E1014</f>
        <v>-71000.0000000001</v>
      </c>
      <c r="I1014" s="29" t="n">
        <f aca="false">G1014+H1014</f>
        <v>272000</v>
      </c>
      <c r="J1014" s="29" t="n">
        <f aca="false">J1013+I1014</f>
        <v>1781000</v>
      </c>
    </row>
    <row r="1015" customFormat="false" ht="15" hidden="false" customHeight="false" outlineLevel="0" collapsed="false">
      <c r="A1015" s="26" t="n">
        <v>38776</v>
      </c>
      <c r="B1015" s="27" t="n">
        <v>61.37</v>
      </c>
      <c r="C1015" s="27" t="n">
        <v>59.78</v>
      </c>
      <c r="D1015" s="28" t="n">
        <f aca="false">B1015-B1014</f>
        <v>-0.0900000000000034</v>
      </c>
      <c r="E1015" s="28" t="n">
        <f aca="false">C1015-C1014</f>
        <v>-0.350000000000001</v>
      </c>
      <c r="F1015" s="29" t="n">
        <f aca="false">Inputs!$B$5*B1015+Inputs!$B$6*C1015</f>
        <v>3148000</v>
      </c>
      <c r="G1015" s="29" t="n">
        <f aca="false">Inputs!$B$5*D1015</f>
        <v>-9000.00000000034</v>
      </c>
      <c r="H1015" s="29" t="n">
        <f aca="false">Inputs!$B$6*E1015</f>
        <v>17500.0000000001</v>
      </c>
      <c r="I1015" s="29" t="n">
        <f aca="false">G1015+H1015</f>
        <v>8499.99999999973</v>
      </c>
      <c r="J1015" s="29" t="n">
        <f aca="false">J1014+I1015</f>
        <v>1789500</v>
      </c>
    </row>
    <row r="1016" customFormat="false" ht="15" hidden="false" customHeight="false" outlineLevel="0" collapsed="false">
      <c r="A1016" s="26" t="n">
        <v>38777</v>
      </c>
      <c r="B1016" s="27" t="n">
        <v>62.01</v>
      </c>
      <c r="C1016" s="27" t="n">
        <v>61.12</v>
      </c>
      <c r="D1016" s="28" t="n">
        <f aca="false">B1016-B1015</f>
        <v>0.640000000000001</v>
      </c>
      <c r="E1016" s="28" t="n">
        <f aca="false">C1016-C1015</f>
        <v>1.34</v>
      </c>
      <c r="F1016" s="29" t="n">
        <f aca="false">Inputs!$B$5*B1016+Inputs!$B$6*C1016</f>
        <v>3145000</v>
      </c>
      <c r="G1016" s="29" t="n">
        <f aca="false">Inputs!$B$5*D1016</f>
        <v>64000.0000000001</v>
      </c>
      <c r="H1016" s="29" t="n">
        <f aca="false">Inputs!$B$6*E1016</f>
        <v>-66999.9999999998</v>
      </c>
      <c r="I1016" s="29" t="n">
        <f aca="false">G1016+H1016</f>
        <v>-2999.99999999975</v>
      </c>
      <c r="J1016" s="29" t="n">
        <f aca="false">J1015+I1016</f>
        <v>1786500</v>
      </c>
    </row>
    <row r="1017" customFormat="false" ht="15" hidden="false" customHeight="false" outlineLevel="0" collapsed="false">
      <c r="A1017" s="26" t="n">
        <v>38783</v>
      </c>
      <c r="B1017" s="27" t="n">
        <v>61.51</v>
      </c>
      <c r="C1017" s="27" t="n">
        <v>59.79</v>
      </c>
      <c r="D1017" s="28" t="n">
        <f aca="false">B1017-B1016</f>
        <v>-0.5</v>
      </c>
      <c r="E1017" s="28" t="n">
        <f aca="false">C1017-C1016</f>
        <v>-1.33</v>
      </c>
      <c r="F1017" s="29" t="n">
        <f aca="false">Inputs!$B$5*B1017+Inputs!$B$6*C1017</f>
        <v>3161500</v>
      </c>
      <c r="G1017" s="29" t="n">
        <f aca="false">Inputs!$B$5*D1017</f>
        <v>-50000</v>
      </c>
      <c r="H1017" s="29" t="n">
        <f aca="false">Inputs!$B$6*E1017</f>
        <v>66499.9999999999</v>
      </c>
      <c r="I1017" s="29" t="n">
        <f aca="false">G1017+H1017</f>
        <v>16499.9999999999</v>
      </c>
      <c r="J1017" s="29" t="n">
        <f aca="false">J1016+I1017</f>
        <v>1803000</v>
      </c>
    </row>
    <row r="1018" customFormat="false" ht="15" hidden="false" customHeight="false" outlineLevel="0" collapsed="false">
      <c r="A1018" s="26" t="n">
        <v>38784</v>
      </c>
      <c r="B1018" s="27" t="n">
        <v>60.06</v>
      </c>
      <c r="C1018" s="27" t="n">
        <v>58.42</v>
      </c>
      <c r="D1018" s="28" t="n">
        <f aca="false">B1018-B1017</f>
        <v>-1.45</v>
      </c>
      <c r="E1018" s="28" t="n">
        <f aca="false">C1018-C1017</f>
        <v>-1.37</v>
      </c>
      <c r="F1018" s="29" t="n">
        <f aca="false">Inputs!$B$5*B1018+Inputs!$B$6*C1018</f>
        <v>3085000</v>
      </c>
      <c r="G1018" s="29" t="n">
        <f aca="false">Inputs!$B$5*D1018</f>
        <v>-145000</v>
      </c>
      <c r="H1018" s="29" t="n">
        <f aca="false">Inputs!$B$6*E1018</f>
        <v>68499.9999999999</v>
      </c>
      <c r="I1018" s="29" t="n">
        <f aca="false">G1018+H1018</f>
        <v>-76499.9999999997</v>
      </c>
      <c r="J1018" s="29" t="n">
        <f aca="false">J1017+I1018</f>
        <v>1726500</v>
      </c>
    </row>
    <row r="1019" customFormat="false" ht="15" hidden="false" customHeight="false" outlineLevel="0" collapsed="false">
      <c r="A1019" s="26" t="n">
        <v>38786</v>
      </c>
      <c r="B1019" s="27" t="n">
        <v>59.91</v>
      </c>
      <c r="C1019" s="27" t="n">
        <v>59.04</v>
      </c>
      <c r="D1019" s="28" t="n">
        <f aca="false">B1019-B1018</f>
        <v>-0.150000000000006</v>
      </c>
      <c r="E1019" s="28" t="n">
        <f aca="false">C1019-C1018</f>
        <v>0.619999999999997</v>
      </c>
      <c r="F1019" s="29" t="n">
        <f aca="false">Inputs!$B$5*B1019+Inputs!$B$6*C1019</f>
        <v>3039000</v>
      </c>
      <c r="G1019" s="29" t="n">
        <f aca="false">Inputs!$B$5*D1019</f>
        <v>-15000.0000000006</v>
      </c>
      <c r="H1019" s="29" t="n">
        <f aca="false">Inputs!$B$6*E1019</f>
        <v>-30999.9999999999</v>
      </c>
      <c r="I1019" s="29" t="n">
        <f aca="false">G1019+H1019</f>
        <v>-46000.0000000004</v>
      </c>
      <c r="J1019" s="29" t="n">
        <f aca="false">J1018+I1019</f>
        <v>1680500</v>
      </c>
    </row>
    <row r="1020" customFormat="false" ht="15" hidden="false" customHeight="false" outlineLevel="0" collapsed="false">
      <c r="A1020" s="26" t="n">
        <v>38789</v>
      </c>
      <c r="B1020" s="27" t="n">
        <v>61.81</v>
      </c>
      <c r="C1020" s="27" t="n">
        <v>60.99</v>
      </c>
      <c r="D1020" s="28" t="n">
        <f aca="false">B1020-B1019</f>
        <v>1.90000000000001</v>
      </c>
      <c r="E1020" s="28" t="n">
        <f aca="false">C1020-C1019</f>
        <v>1.95</v>
      </c>
      <c r="F1020" s="29" t="n">
        <f aca="false">Inputs!$B$5*B1020+Inputs!$B$6*C1020</f>
        <v>3131500</v>
      </c>
      <c r="G1020" s="29" t="n">
        <f aca="false">Inputs!$B$5*D1020</f>
        <v>190000.000000001</v>
      </c>
      <c r="H1020" s="29" t="n">
        <f aca="false">Inputs!$B$6*E1020</f>
        <v>-97500.0000000002</v>
      </c>
      <c r="I1020" s="29" t="n">
        <f aca="false">G1020+H1020</f>
        <v>92500.0000000004</v>
      </c>
      <c r="J1020" s="29" t="n">
        <f aca="false">J1019+I1020</f>
        <v>1773000</v>
      </c>
    </row>
    <row r="1021" customFormat="false" ht="15" hidden="false" customHeight="false" outlineLevel="0" collapsed="false">
      <c r="A1021" s="26" t="n">
        <v>38798</v>
      </c>
      <c r="B1021" s="27" t="n">
        <v>60.03</v>
      </c>
      <c r="C1021" s="27" t="n">
        <v>61.23</v>
      </c>
      <c r="D1021" s="28" t="n">
        <f aca="false">B1021-B1020</f>
        <v>-1.78</v>
      </c>
      <c r="E1021" s="28" t="n">
        <f aca="false">C1021-C1020</f>
        <v>0.239999999999995</v>
      </c>
      <c r="F1021" s="29" t="n">
        <f aca="false">Inputs!$B$5*B1021+Inputs!$B$6*C1021</f>
        <v>2941500</v>
      </c>
      <c r="G1021" s="29" t="n">
        <f aca="false">Inputs!$B$5*D1021</f>
        <v>-178000</v>
      </c>
      <c r="H1021" s="29" t="n">
        <f aca="false">Inputs!$B$6*E1021</f>
        <v>-11999.9999999997</v>
      </c>
      <c r="I1021" s="29" t="n">
        <f aca="false">G1021+H1021</f>
        <v>-190000</v>
      </c>
      <c r="J1021" s="29" t="n">
        <f aca="false">J1020+I1021</f>
        <v>1583000</v>
      </c>
    </row>
    <row r="1022" customFormat="false" ht="15" hidden="false" customHeight="false" outlineLevel="0" collapsed="false">
      <c r="A1022" s="26" t="n">
        <v>38800</v>
      </c>
      <c r="B1022" s="27" t="n">
        <v>63.9</v>
      </c>
      <c r="C1022" s="27" t="n">
        <v>62.78</v>
      </c>
      <c r="D1022" s="28" t="n">
        <f aca="false">B1022-B1021</f>
        <v>3.87</v>
      </c>
      <c r="E1022" s="28" t="n">
        <f aca="false">C1022-C1021</f>
        <v>1.55</v>
      </c>
      <c r="F1022" s="29" t="n">
        <f aca="false">Inputs!$B$5*B1022+Inputs!$B$6*C1022</f>
        <v>3251000</v>
      </c>
      <c r="G1022" s="29" t="n">
        <f aca="false">Inputs!$B$5*D1022</f>
        <v>387000</v>
      </c>
      <c r="H1022" s="29" t="n">
        <f aca="false">Inputs!$B$6*E1022</f>
        <v>-77500.0000000002</v>
      </c>
      <c r="I1022" s="29" t="n">
        <f aca="false">G1022+H1022</f>
        <v>309500</v>
      </c>
      <c r="J1022" s="29" t="n">
        <f aca="false">J1021+I1022</f>
        <v>1892500</v>
      </c>
    </row>
    <row r="1023" customFormat="false" ht="15" hidden="false" customHeight="false" outlineLevel="0" collapsed="false">
      <c r="A1023" s="26" t="n">
        <v>38803</v>
      </c>
      <c r="B1023" s="27" t="n">
        <v>63.75</v>
      </c>
      <c r="C1023" s="27" t="n">
        <v>62.59</v>
      </c>
      <c r="D1023" s="28" t="n">
        <f aca="false">B1023-B1022</f>
        <v>-0.149999999999999</v>
      </c>
      <c r="E1023" s="28" t="n">
        <f aca="false">C1023-C1022</f>
        <v>-0.189999999999998</v>
      </c>
      <c r="F1023" s="29" t="n">
        <f aca="false">Inputs!$B$5*B1023+Inputs!$B$6*C1023</f>
        <v>3245500</v>
      </c>
      <c r="G1023" s="29" t="n">
        <f aca="false">Inputs!$B$5*D1023</f>
        <v>-14999.9999999999</v>
      </c>
      <c r="H1023" s="29" t="n">
        <f aca="false">Inputs!$B$6*E1023</f>
        <v>9499.99999999989</v>
      </c>
      <c r="I1023" s="29" t="n">
        <f aca="false">G1023+H1023</f>
        <v>-5499.99999999997</v>
      </c>
      <c r="J1023" s="29" t="n">
        <f aca="false">J1022+I1023</f>
        <v>1887000</v>
      </c>
    </row>
    <row r="1024" customFormat="false" ht="15" hidden="false" customHeight="false" outlineLevel="0" collapsed="false">
      <c r="A1024" s="26" t="n">
        <v>38806</v>
      </c>
      <c r="B1024" s="27" t="n">
        <v>66.7</v>
      </c>
      <c r="C1024" s="27" t="n">
        <v>65.95</v>
      </c>
      <c r="D1024" s="28" t="n">
        <f aca="false">B1024-B1023</f>
        <v>2.95</v>
      </c>
      <c r="E1024" s="28" t="n">
        <f aca="false">C1024-C1023</f>
        <v>3.36</v>
      </c>
      <c r="F1024" s="29" t="n">
        <f aca="false">Inputs!$B$5*B1024+Inputs!$B$6*C1024</f>
        <v>3372500</v>
      </c>
      <c r="G1024" s="29" t="n">
        <f aca="false">Inputs!$B$5*D1024</f>
        <v>295000</v>
      </c>
      <c r="H1024" s="29" t="n">
        <f aca="false">Inputs!$B$6*E1024</f>
        <v>-168000</v>
      </c>
      <c r="I1024" s="29" t="n">
        <f aca="false">G1024+H1024</f>
        <v>127000</v>
      </c>
      <c r="J1024" s="29" t="n">
        <f aca="false">J1023+I1024</f>
        <v>2014000</v>
      </c>
    </row>
    <row r="1025" customFormat="false" ht="15" hidden="false" customHeight="false" outlineLevel="0" collapsed="false">
      <c r="A1025" s="26" t="n">
        <v>38810</v>
      </c>
      <c r="B1025" s="27" t="n">
        <v>66.07</v>
      </c>
      <c r="C1025" s="27" t="n">
        <v>67.28</v>
      </c>
      <c r="D1025" s="28" t="n">
        <f aca="false">B1025-B1024</f>
        <v>-0.63000000000001</v>
      </c>
      <c r="E1025" s="28" t="n">
        <f aca="false">C1025-C1024</f>
        <v>1.33</v>
      </c>
      <c r="F1025" s="29" t="n">
        <f aca="false">Inputs!$B$5*B1025+Inputs!$B$6*C1025</f>
        <v>3243000</v>
      </c>
      <c r="G1025" s="29" t="n">
        <f aca="false">Inputs!$B$5*D1025</f>
        <v>-63000.000000001</v>
      </c>
      <c r="H1025" s="29" t="n">
        <f aca="false">Inputs!$B$6*E1025</f>
        <v>-66499.9999999999</v>
      </c>
      <c r="I1025" s="29" t="n">
        <f aca="false">G1025+H1025</f>
        <v>-129500.000000001</v>
      </c>
      <c r="J1025" s="29" t="n">
        <f aca="false">J1024+I1025</f>
        <v>1884500</v>
      </c>
    </row>
    <row r="1026" customFormat="false" ht="15" hidden="false" customHeight="false" outlineLevel="0" collapsed="false">
      <c r="A1026" s="26" t="n">
        <v>38813</v>
      </c>
      <c r="B1026" s="27" t="n">
        <v>67.22</v>
      </c>
      <c r="C1026" s="27" t="n">
        <v>67.58</v>
      </c>
      <c r="D1026" s="28" t="n">
        <f aca="false">B1026-B1025</f>
        <v>1.15000000000001</v>
      </c>
      <c r="E1026" s="28" t="n">
        <f aca="false">C1026-C1025</f>
        <v>0.299999999999997</v>
      </c>
      <c r="F1026" s="29" t="n">
        <f aca="false">Inputs!$B$5*B1026+Inputs!$B$6*C1026</f>
        <v>3343000</v>
      </c>
      <c r="G1026" s="29" t="n">
        <f aca="false">Inputs!$B$5*D1026</f>
        <v>115000.000000001</v>
      </c>
      <c r="H1026" s="29" t="n">
        <f aca="false">Inputs!$B$6*E1026</f>
        <v>-14999.9999999999</v>
      </c>
      <c r="I1026" s="29" t="n">
        <f aca="false">G1026+H1026</f>
        <v>100000.000000001</v>
      </c>
      <c r="J1026" s="29" t="n">
        <f aca="false">J1025+I1026</f>
        <v>1984500</v>
      </c>
    </row>
    <row r="1027" customFormat="false" ht="15" hidden="false" customHeight="false" outlineLevel="0" collapsed="false">
      <c r="A1027" s="26" t="n">
        <v>38819</v>
      </c>
      <c r="B1027" s="27" t="n">
        <v>68.53</v>
      </c>
      <c r="C1027" s="27" t="n">
        <v>69.54</v>
      </c>
      <c r="D1027" s="28" t="n">
        <f aca="false">B1027-B1026</f>
        <v>1.31</v>
      </c>
      <c r="E1027" s="28" t="n">
        <f aca="false">C1027-C1026</f>
        <v>1.96000000000001</v>
      </c>
      <c r="F1027" s="29" t="n">
        <f aca="false">Inputs!$B$5*B1027+Inputs!$B$6*C1027</f>
        <v>3376000</v>
      </c>
      <c r="G1027" s="29" t="n">
        <f aca="false">Inputs!$B$5*D1027</f>
        <v>131000</v>
      </c>
      <c r="H1027" s="29" t="n">
        <f aca="false">Inputs!$B$6*E1027</f>
        <v>-98000.0000000004</v>
      </c>
      <c r="I1027" s="29" t="n">
        <f aca="false">G1027+H1027</f>
        <v>32999.9999999998</v>
      </c>
      <c r="J1027" s="29" t="n">
        <f aca="false">J1026+I1027</f>
        <v>2017500</v>
      </c>
    </row>
    <row r="1028" customFormat="false" ht="15" hidden="false" customHeight="false" outlineLevel="0" collapsed="false">
      <c r="A1028" s="26" t="n">
        <v>38825</v>
      </c>
      <c r="B1028" s="27" t="n">
        <v>71.28</v>
      </c>
      <c r="C1028" s="27" t="n">
        <v>70.97</v>
      </c>
      <c r="D1028" s="28" t="n">
        <f aca="false">B1028-B1027</f>
        <v>2.75</v>
      </c>
      <c r="E1028" s="28" t="n">
        <f aca="false">C1028-C1027</f>
        <v>1.42999999999999</v>
      </c>
      <c r="F1028" s="29" t="n">
        <f aca="false">Inputs!$B$5*B1028+Inputs!$B$6*C1028</f>
        <v>3579500</v>
      </c>
      <c r="G1028" s="29" t="n">
        <f aca="false">Inputs!$B$5*D1028</f>
        <v>275000</v>
      </c>
      <c r="H1028" s="29" t="n">
        <f aca="false">Inputs!$B$6*E1028</f>
        <v>-71499.9999999996</v>
      </c>
      <c r="I1028" s="29" t="n">
        <f aca="false">G1028+H1028</f>
        <v>203500</v>
      </c>
      <c r="J1028" s="29" t="n">
        <f aca="false">J1027+I1028</f>
        <v>2221000</v>
      </c>
    </row>
    <row r="1029" customFormat="false" ht="15" hidden="false" customHeight="false" outlineLevel="0" collapsed="false">
      <c r="A1029" s="26" t="n">
        <v>38826</v>
      </c>
      <c r="B1029" s="27" t="n">
        <v>72.07</v>
      </c>
      <c r="C1029" s="27" t="n">
        <v>72.69</v>
      </c>
      <c r="D1029" s="28" t="n">
        <f aca="false">B1029-B1028</f>
        <v>0.789999999999992</v>
      </c>
      <c r="E1029" s="28" t="n">
        <f aca="false">C1029-C1028</f>
        <v>1.72</v>
      </c>
      <c r="F1029" s="29" t="n">
        <f aca="false">Inputs!$B$5*B1029+Inputs!$B$6*C1029</f>
        <v>3572500</v>
      </c>
      <c r="G1029" s="29" t="n">
        <f aca="false">Inputs!$B$5*D1029</f>
        <v>78999.9999999992</v>
      </c>
      <c r="H1029" s="29" t="n">
        <f aca="false">Inputs!$B$6*E1029</f>
        <v>-85999.9999999999</v>
      </c>
      <c r="I1029" s="29" t="n">
        <f aca="false">G1029+H1029</f>
        <v>-7000.00000000074</v>
      </c>
      <c r="J1029" s="29" t="n">
        <f aca="false">J1028+I1029</f>
        <v>2214000</v>
      </c>
    </row>
    <row r="1030" customFormat="false" ht="15" hidden="false" customHeight="false" outlineLevel="0" collapsed="false">
      <c r="A1030" s="26" t="n">
        <v>38828</v>
      </c>
      <c r="B1030" s="27" t="n">
        <v>73.73</v>
      </c>
      <c r="C1030" s="27" t="n">
        <v>73.94</v>
      </c>
      <c r="D1030" s="28" t="n">
        <f aca="false">B1030-B1029</f>
        <v>1.66000000000001</v>
      </c>
      <c r="E1030" s="28" t="n">
        <f aca="false">C1030-C1029</f>
        <v>1.25</v>
      </c>
      <c r="F1030" s="29" t="n">
        <f aca="false">Inputs!$B$5*B1030+Inputs!$B$6*C1030</f>
        <v>3676000</v>
      </c>
      <c r="G1030" s="29" t="n">
        <f aca="false">Inputs!$B$5*D1030</f>
        <v>166000.000000001</v>
      </c>
      <c r="H1030" s="29" t="n">
        <f aca="false">Inputs!$B$6*E1030</f>
        <v>-62500</v>
      </c>
      <c r="I1030" s="29" t="n">
        <f aca="false">G1030+H1030</f>
        <v>103500.000000001</v>
      </c>
      <c r="J1030" s="29" t="n">
        <f aca="false">J1029+I1030</f>
        <v>2317500</v>
      </c>
    </row>
    <row r="1031" customFormat="false" ht="15" hidden="false" customHeight="false" outlineLevel="0" collapsed="false">
      <c r="A1031" s="26" t="n">
        <v>38831</v>
      </c>
      <c r="B1031" s="27" t="n">
        <v>70.19</v>
      </c>
      <c r="C1031" s="27" t="n">
        <v>73.96</v>
      </c>
      <c r="D1031" s="28" t="n">
        <f aca="false">B1031-B1030</f>
        <v>-3.54000000000001</v>
      </c>
      <c r="E1031" s="28" t="n">
        <f aca="false">C1031-C1030</f>
        <v>0.019999999999996</v>
      </c>
      <c r="F1031" s="29" t="n">
        <f aca="false">Inputs!$B$5*B1031+Inputs!$B$6*C1031</f>
        <v>3321000</v>
      </c>
      <c r="G1031" s="29" t="n">
        <f aca="false">Inputs!$B$5*D1031</f>
        <v>-354000.000000001</v>
      </c>
      <c r="H1031" s="29" t="n">
        <f aca="false">Inputs!$B$6*E1031</f>
        <v>-999.999999999801</v>
      </c>
      <c r="I1031" s="29" t="n">
        <f aca="false">G1031+H1031</f>
        <v>-355000</v>
      </c>
      <c r="J1031" s="29" t="n">
        <f aca="false">J1030+I1031</f>
        <v>1962500</v>
      </c>
    </row>
    <row r="1032" customFormat="false" ht="15" hidden="false" customHeight="false" outlineLevel="0" collapsed="false">
      <c r="A1032" s="26" t="n">
        <v>38832</v>
      </c>
      <c r="B1032" s="27" t="n">
        <v>67.43</v>
      </c>
      <c r="C1032" s="27" t="n">
        <v>72.86</v>
      </c>
      <c r="D1032" s="28" t="n">
        <f aca="false">B1032-B1031</f>
        <v>-2.75999999999999</v>
      </c>
      <c r="E1032" s="28" t="n">
        <f aca="false">C1032-C1031</f>
        <v>-1.09999999999999</v>
      </c>
      <c r="F1032" s="29" t="n">
        <f aca="false">Inputs!$B$5*B1032+Inputs!$B$6*C1032</f>
        <v>3100000</v>
      </c>
      <c r="G1032" s="29" t="n">
        <f aca="false">Inputs!$B$5*D1032</f>
        <v>-275999.999999999</v>
      </c>
      <c r="H1032" s="29" t="n">
        <f aca="false">Inputs!$B$6*E1032</f>
        <v>54999.9999999997</v>
      </c>
      <c r="I1032" s="29" t="n">
        <f aca="false">G1032+H1032</f>
        <v>-220999.999999999</v>
      </c>
      <c r="J1032" s="29" t="n">
        <f aca="false">J1031+I1032</f>
        <v>1741500</v>
      </c>
    </row>
    <row r="1033" customFormat="false" ht="15" hidden="false" customHeight="false" outlineLevel="0" collapsed="false">
      <c r="A1033" s="26" t="n">
        <v>38833</v>
      </c>
      <c r="B1033" s="27" t="n">
        <v>71.71</v>
      </c>
      <c r="C1033" s="27" t="n">
        <v>73.46</v>
      </c>
      <c r="D1033" s="28" t="n">
        <f aca="false">B1033-B1032</f>
        <v>4.27999999999999</v>
      </c>
      <c r="E1033" s="28" t="n">
        <f aca="false">C1033-C1032</f>
        <v>0.599999999999994</v>
      </c>
      <c r="F1033" s="29" t="n">
        <f aca="false">Inputs!$B$5*B1033+Inputs!$B$6*C1033</f>
        <v>3498000</v>
      </c>
      <c r="G1033" s="29" t="n">
        <f aca="false">Inputs!$B$5*D1033</f>
        <v>427999.999999999</v>
      </c>
      <c r="H1033" s="29" t="n">
        <f aca="false">Inputs!$B$6*E1033</f>
        <v>-29999.9999999997</v>
      </c>
      <c r="I1033" s="29" t="n">
        <f aca="false">G1033+H1033</f>
        <v>397999.999999999</v>
      </c>
      <c r="J1033" s="29" t="n">
        <f aca="false">J1032+I1033</f>
        <v>2139500</v>
      </c>
    </row>
    <row r="1034" customFormat="false" ht="15" hidden="false" customHeight="false" outlineLevel="0" collapsed="false">
      <c r="A1034" s="26" t="n">
        <v>38834</v>
      </c>
      <c r="B1034" s="27" t="n">
        <v>70.76</v>
      </c>
      <c r="C1034" s="27" t="n">
        <v>71.79</v>
      </c>
      <c r="D1034" s="28" t="n">
        <f aca="false">B1034-B1033</f>
        <v>-0.949999999999989</v>
      </c>
      <c r="E1034" s="28" t="n">
        <f aca="false">C1034-C1033</f>
        <v>-1.66999999999999</v>
      </c>
      <c r="F1034" s="29" t="n">
        <f aca="false">Inputs!$B$5*B1034+Inputs!$B$6*C1034</f>
        <v>3486500</v>
      </c>
      <c r="G1034" s="29" t="n">
        <f aca="false">Inputs!$B$5*D1034</f>
        <v>-94999.9999999989</v>
      </c>
      <c r="H1034" s="29" t="n">
        <f aca="false">Inputs!$B$6*E1034</f>
        <v>83499.9999999994</v>
      </c>
      <c r="I1034" s="29" t="n">
        <f aca="false">G1034+H1034</f>
        <v>-11499.9999999995</v>
      </c>
      <c r="J1034" s="29" t="n">
        <f aca="false">J1033+I1034</f>
        <v>2128000</v>
      </c>
    </row>
    <row r="1035" customFormat="false" ht="15" hidden="false" customHeight="false" outlineLevel="0" collapsed="false">
      <c r="A1035" s="26" t="n">
        <v>38835</v>
      </c>
      <c r="B1035" s="27" t="n">
        <v>71.8</v>
      </c>
      <c r="C1035" s="27" t="n">
        <v>72.15</v>
      </c>
      <c r="D1035" s="28" t="n">
        <f aca="false">B1035-B1034</f>
        <v>1.03999999999999</v>
      </c>
      <c r="E1035" s="28" t="n">
        <f aca="false">C1035-C1034</f>
        <v>0.359999999999999</v>
      </c>
      <c r="F1035" s="29" t="n">
        <f aca="false">Inputs!$B$5*B1035+Inputs!$B$6*C1035</f>
        <v>3572500</v>
      </c>
      <c r="G1035" s="29" t="n">
        <f aca="false">Inputs!$B$5*D1035</f>
        <v>103999.999999999</v>
      </c>
      <c r="H1035" s="29" t="n">
        <f aca="false">Inputs!$B$6*E1035</f>
        <v>-18000</v>
      </c>
      <c r="I1035" s="29" t="n">
        <f aca="false">G1035+H1035</f>
        <v>85999.9999999992</v>
      </c>
      <c r="J1035" s="29" t="n">
        <f aca="false">J1034+I1035</f>
        <v>2214000</v>
      </c>
    </row>
    <row r="1036" customFormat="false" ht="15" hidden="false" customHeight="false" outlineLevel="0" collapsed="false">
      <c r="A1036" s="26" t="n">
        <v>38838</v>
      </c>
      <c r="B1036" s="27" t="n">
        <v>73.75</v>
      </c>
      <c r="C1036" s="27" t="n">
        <v>73.37</v>
      </c>
      <c r="D1036" s="28" t="n">
        <f aca="false">B1036-B1035</f>
        <v>1.95</v>
      </c>
      <c r="E1036" s="28" t="n">
        <f aca="false">C1036-C1035</f>
        <v>1.22</v>
      </c>
      <c r="F1036" s="29" t="n">
        <f aca="false">Inputs!$B$5*B1036+Inputs!$B$6*C1036</f>
        <v>3706500</v>
      </c>
      <c r="G1036" s="29" t="n">
        <f aca="false">Inputs!$B$5*D1036</f>
        <v>195000</v>
      </c>
      <c r="H1036" s="29" t="n">
        <f aca="false">Inputs!$B$6*E1036</f>
        <v>-60999.9999999999</v>
      </c>
      <c r="I1036" s="29" t="n">
        <f aca="false">G1036+H1036</f>
        <v>134000</v>
      </c>
      <c r="J1036" s="29" t="n">
        <f aca="false">J1035+I1036</f>
        <v>2348000</v>
      </c>
    </row>
    <row r="1037" customFormat="false" ht="15" hidden="false" customHeight="false" outlineLevel="0" collapsed="false">
      <c r="A1037" s="26" t="n">
        <v>38839</v>
      </c>
      <c r="B1037" s="27" t="n">
        <v>74.62</v>
      </c>
      <c r="C1037" s="27" t="n">
        <v>74.45</v>
      </c>
      <c r="D1037" s="28" t="n">
        <f aca="false">B1037-B1036</f>
        <v>0.870000000000005</v>
      </c>
      <c r="E1037" s="28" t="n">
        <f aca="false">C1037-C1036</f>
        <v>1.08</v>
      </c>
      <c r="F1037" s="29" t="n">
        <f aca="false">Inputs!$B$5*B1037+Inputs!$B$6*C1037</f>
        <v>3739500</v>
      </c>
      <c r="G1037" s="29" t="n">
        <f aca="false">Inputs!$B$5*D1037</f>
        <v>87000.0000000005</v>
      </c>
      <c r="H1037" s="29" t="n">
        <f aca="false">Inputs!$B$6*E1037</f>
        <v>-53999.9999999999</v>
      </c>
      <c r="I1037" s="29" t="n">
        <f aca="false">G1037+H1037</f>
        <v>33000.0000000005</v>
      </c>
      <c r="J1037" s="29" t="n">
        <f aca="false">J1036+I1037</f>
        <v>2381000</v>
      </c>
    </row>
    <row r="1038" customFormat="false" ht="15" hidden="false" customHeight="false" outlineLevel="0" collapsed="false">
      <c r="A1038" s="26" t="n">
        <v>38840</v>
      </c>
      <c r="B1038" s="27" t="n">
        <v>72.26</v>
      </c>
      <c r="C1038" s="27" t="n">
        <v>73.73</v>
      </c>
      <c r="D1038" s="28" t="n">
        <f aca="false">B1038-B1037</f>
        <v>-2.36</v>
      </c>
      <c r="E1038" s="28" t="n">
        <f aca="false">C1038-C1037</f>
        <v>-0.719999999999999</v>
      </c>
      <c r="F1038" s="29" t="n">
        <f aca="false">Inputs!$B$5*B1038+Inputs!$B$6*C1038</f>
        <v>3539500</v>
      </c>
      <c r="G1038" s="29" t="n">
        <f aca="false">Inputs!$B$5*D1038</f>
        <v>-236000</v>
      </c>
      <c r="H1038" s="29" t="n">
        <f aca="false">Inputs!$B$6*E1038</f>
        <v>35999.9999999999</v>
      </c>
      <c r="I1038" s="29" t="n">
        <f aca="false">G1038+H1038</f>
        <v>-200000</v>
      </c>
      <c r="J1038" s="29" t="n">
        <f aca="false">J1037+I1038</f>
        <v>2181000</v>
      </c>
    </row>
    <row r="1039" customFormat="false" ht="15" hidden="false" customHeight="false" outlineLevel="0" collapsed="false">
      <c r="A1039" s="26" t="n">
        <v>38842</v>
      </c>
      <c r="B1039" s="27" t="n">
        <v>70.09</v>
      </c>
      <c r="C1039" s="27" t="n">
        <v>71.22</v>
      </c>
      <c r="D1039" s="28" t="n">
        <f aca="false">B1039-B1038</f>
        <v>-2.17</v>
      </c>
      <c r="E1039" s="28" t="n">
        <f aca="false">C1039-C1038</f>
        <v>-2.51000000000001</v>
      </c>
      <c r="F1039" s="29" t="n">
        <f aca="false">Inputs!$B$5*B1039+Inputs!$B$6*C1039</f>
        <v>3448000</v>
      </c>
      <c r="G1039" s="29" t="n">
        <f aca="false">Inputs!$B$5*D1039</f>
        <v>-217000</v>
      </c>
      <c r="H1039" s="29" t="n">
        <f aca="false">Inputs!$B$6*E1039</f>
        <v>125500</v>
      </c>
      <c r="I1039" s="29" t="n">
        <f aca="false">G1039+H1039</f>
        <v>-91499.9999999999</v>
      </c>
      <c r="J1039" s="29" t="n">
        <f aca="false">J1038+I1039</f>
        <v>2089500</v>
      </c>
    </row>
    <row r="1040" customFormat="false" ht="15" hidden="false" customHeight="false" outlineLevel="0" collapsed="false">
      <c r="A1040" s="26" t="n">
        <v>38845</v>
      </c>
      <c r="B1040" s="27" t="n">
        <v>69.75</v>
      </c>
      <c r="C1040" s="27" t="n">
        <v>68.26</v>
      </c>
      <c r="D1040" s="28" t="n">
        <f aca="false">B1040-B1039</f>
        <v>-0.340000000000003</v>
      </c>
      <c r="E1040" s="28" t="n">
        <f aca="false">C1040-C1039</f>
        <v>-2.95999999999999</v>
      </c>
      <c r="F1040" s="29" t="n">
        <f aca="false">Inputs!$B$5*B1040+Inputs!$B$6*C1040</f>
        <v>3562000</v>
      </c>
      <c r="G1040" s="29" t="n">
        <f aca="false">Inputs!$B$5*D1040</f>
        <v>-34000.0000000003</v>
      </c>
      <c r="H1040" s="29" t="n">
        <f aca="false">Inputs!$B$6*E1040</f>
        <v>148000</v>
      </c>
      <c r="I1040" s="29" t="n">
        <f aca="false">G1040+H1040</f>
        <v>113999.999999999</v>
      </c>
      <c r="J1040" s="29" t="n">
        <f aca="false">J1039+I1040</f>
        <v>2203500</v>
      </c>
    </row>
    <row r="1041" customFormat="false" ht="15" hidden="false" customHeight="false" outlineLevel="0" collapsed="false">
      <c r="A1041" s="26" t="n">
        <v>38847</v>
      </c>
      <c r="B1041" s="27" t="n">
        <v>72.15</v>
      </c>
      <c r="C1041" s="27" t="n">
        <v>69.83</v>
      </c>
      <c r="D1041" s="28" t="n">
        <f aca="false">B1041-B1040</f>
        <v>2.40000000000001</v>
      </c>
      <c r="E1041" s="28" t="n">
        <f aca="false">C1041-C1040</f>
        <v>1.56999999999999</v>
      </c>
      <c r="F1041" s="29" t="n">
        <f aca="false">Inputs!$B$5*B1041+Inputs!$B$6*C1041</f>
        <v>3723500</v>
      </c>
      <c r="G1041" s="29" t="n">
        <f aca="false">Inputs!$B$5*D1041</f>
        <v>240000.000000001</v>
      </c>
      <c r="H1041" s="29" t="n">
        <f aca="false">Inputs!$B$6*E1041</f>
        <v>-78499.9999999997</v>
      </c>
      <c r="I1041" s="29" t="n">
        <f aca="false">G1041+H1041</f>
        <v>161500.000000001</v>
      </c>
      <c r="J1041" s="29" t="n">
        <f aca="false">J1040+I1041</f>
        <v>2365000</v>
      </c>
    </row>
    <row r="1042" customFormat="false" ht="15" hidden="false" customHeight="false" outlineLevel="0" collapsed="false">
      <c r="A1042" s="26" t="n">
        <v>38852</v>
      </c>
      <c r="B1042" s="27" t="n">
        <v>69.25</v>
      </c>
      <c r="C1042" s="27" t="n">
        <v>68.69</v>
      </c>
      <c r="D1042" s="28" t="n">
        <f aca="false">B1042-B1041</f>
        <v>-2.90000000000001</v>
      </c>
      <c r="E1042" s="28" t="n">
        <f aca="false">C1042-C1041</f>
        <v>-1.14</v>
      </c>
      <c r="F1042" s="29" t="n">
        <f aca="false">Inputs!$B$5*B1042+Inputs!$B$6*C1042</f>
        <v>3490500</v>
      </c>
      <c r="G1042" s="29" t="n">
        <f aca="false">Inputs!$B$5*D1042</f>
        <v>-290000.000000001</v>
      </c>
      <c r="H1042" s="29" t="n">
        <f aca="false">Inputs!$B$6*E1042</f>
        <v>57000</v>
      </c>
      <c r="I1042" s="29" t="n">
        <f aca="false">G1042+H1042</f>
        <v>-233000.000000001</v>
      </c>
      <c r="J1042" s="29" t="n">
        <f aca="false">J1041+I1042</f>
        <v>2132000</v>
      </c>
    </row>
    <row r="1043" customFormat="false" ht="15" hidden="false" customHeight="false" outlineLevel="0" collapsed="false">
      <c r="A1043" s="26" t="n">
        <v>38853</v>
      </c>
      <c r="B1043" s="27" t="n">
        <v>69.4</v>
      </c>
      <c r="C1043" s="27" t="n">
        <v>68.66</v>
      </c>
      <c r="D1043" s="28" t="n">
        <f aca="false">B1043-B1042</f>
        <v>0.150000000000006</v>
      </c>
      <c r="E1043" s="28" t="n">
        <f aca="false">C1043-C1042</f>
        <v>-0.0300000000000011</v>
      </c>
      <c r="F1043" s="29" t="n">
        <f aca="false">Inputs!$B$5*B1043+Inputs!$B$6*C1043</f>
        <v>3507000</v>
      </c>
      <c r="G1043" s="29" t="n">
        <f aca="false">Inputs!$B$5*D1043</f>
        <v>15000.0000000006</v>
      </c>
      <c r="H1043" s="29" t="n">
        <f aca="false">Inputs!$B$6*E1043</f>
        <v>1500.00000000006</v>
      </c>
      <c r="I1043" s="29" t="n">
        <f aca="false">G1043+H1043</f>
        <v>16500.0000000006</v>
      </c>
      <c r="J1043" s="29" t="n">
        <f aca="false">J1042+I1043</f>
        <v>2148500</v>
      </c>
    </row>
    <row r="1044" customFormat="false" ht="15" hidden="false" customHeight="false" outlineLevel="0" collapsed="false">
      <c r="A1044" s="26" t="n">
        <v>38854</v>
      </c>
      <c r="B1044" s="27" t="n">
        <v>68.65</v>
      </c>
      <c r="C1044" s="27" t="n">
        <v>67.52</v>
      </c>
      <c r="D1044" s="28" t="n">
        <f aca="false">B1044-B1043</f>
        <v>-0.75</v>
      </c>
      <c r="E1044" s="28" t="n">
        <f aca="false">C1044-C1043</f>
        <v>-1.14</v>
      </c>
      <c r="F1044" s="29" t="n">
        <f aca="false">Inputs!$B$5*B1044+Inputs!$B$6*C1044</f>
        <v>3489000</v>
      </c>
      <c r="G1044" s="29" t="n">
        <f aca="false">Inputs!$B$5*D1044</f>
        <v>-75000</v>
      </c>
      <c r="H1044" s="29" t="n">
        <f aca="false">Inputs!$B$6*E1044</f>
        <v>57000</v>
      </c>
      <c r="I1044" s="29" t="n">
        <f aca="false">G1044+H1044</f>
        <v>-18000</v>
      </c>
      <c r="J1044" s="29" t="n">
        <f aca="false">J1043+I1044</f>
        <v>2130500</v>
      </c>
    </row>
    <row r="1045" customFormat="false" ht="15" hidden="false" customHeight="false" outlineLevel="0" collapsed="false">
      <c r="A1045" s="26" t="n">
        <v>38855</v>
      </c>
      <c r="B1045" s="27" t="n">
        <v>69.63</v>
      </c>
      <c r="C1045" s="27" t="n">
        <v>67.39</v>
      </c>
      <c r="D1045" s="28" t="n">
        <f aca="false">B1045-B1044</f>
        <v>0.97999999999999</v>
      </c>
      <c r="E1045" s="28" t="n">
        <f aca="false">C1045-C1044</f>
        <v>-0.129999999999995</v>
      </c>
      <c r="F1045" s="29" t="n">
        <f aca="false">Inputs!$B$5*B1045+Inputs!$B$6*C1045</f>
        <v>3593500</v>
      </c>
      <c r="G1045" s="29" t="n">
        <f aca="false">Inputs!$B$5*D1045</f>
        <v>97999.999999999</v>
      </c>
      <c r="H1045" s="29" t="n">
        <f aca="false">Inputs!$B$6*E1045</f>
        <v>6499.99999999977</v>
      </c>
      <c r="I1045" s="29" t="n">
        <f aca="false">G1045+H1045</f>
        <v>104499.999999999</v>
      </c>
      <c r="J1045" s="29" t="n">
        <f aca="false">J1044+I1045</f>
        <v>2235000</v>
      </c>
    </row>
    <row r="1046" customFormat="false" ht="15" hidden="false" customHeight="false" outlineLevel="0" collapsed="false">
      <c r="A1046" s="26" t="n">
        <v>38856</v>
      </c>
      <c r="B1046" s="27" t="n">
        <v>68.44</v>
      </c>
      <c r="C1046" s="27" t="n">
        <v>66.93</v>
      </c>
      <c r="D1046" s="28" t="n">
        <f aca="false">B1046-B1045</f>
        <v>-1.19</v>
      </c>
      <c r="E1046" s="28" t="n">
        <f aca="false">C1046-C1045</f>
        <v>-0.459999999999994</v>
      </c>
      <c r="F1046" s="29" t="n">
        <f aca="false">Inputs!$B$5*B1046+Inputs!$B$6*C1046</f>
        <v>3497500</v>
      </c>
      <c r="G1046" s="29" t="n">
        <f aca="false">Inputs!$B$5*D1046</f>
        <v>-119000</v>
      </c>
      <c r="H1046" s="29" t="n">
        <f aca="false">Inputs!$B$6*E1046</f>
        <v>22999.9999999997</v>
      </c>
      <c r="I1046" s="29" t="n">
        <f aca="false">G1046+H1046</f>
        <v>-96000.0000000001</v>
      </c>
      <c r="J1046" s="29" t="n">
        <f aca="false">J1045+I1046</f>
        <v>2139000</v>
      </c>
    </row>
    <row r="1047" customFormat="false" ht="15" hidden="false" customHeight="false" outlineLevel="0" collapsed="false">
      <c r="A1047" s="26" t="n">
        <v>38859</v>
      </c>
      <c r="B1047" s="27" t="n">
        <v>69.23</v>
      </c>
      <c r="C1047" s="27" t="n">
        <v>66.52</v>
      </c>
      <c r="D1047" s="28" t="n">
        <f aca="false">B1047-B1046</f>
        <v>0.790000000000006</v>
      </c>
      <c r="E1047" s="28" t="n">
        <f aca="false">C1047-C1046</f>
        <v>-0.410000000000011</v>
      </c>
      <c r="F1047" s="29" t="n">
        <f aca="false">Inputs!$B$5*B1047+Inputs!$B$6*C1047</f>
        <v>3597000</v>
      </c>
      <c r="G1047" s="29" t="n">
        <f aca="false">Inputs!$B$5*D1047</f>
        <v>79000.0000000006</v>
      </c>
      <c r="H1047" s="29" t="n">
        <f aca="false">Inputs!$B$6*E1047</f>
        <v>20500.0000000005</v>
      </c>
      <c r="I1047" s="29" t="n">
        <f aca="false">G1047+H1047</f>
        <v>99500.0000000012</v>
      </c>
      <c r="J1047" s="29" t="n">
        <f aca="false">J1046+I1047</f>
        <v>2238500</v>
      </c>
    </row>
    <row r="1048" customFormat="false" ht="15" hidden="false" customHeight="false" outlineLevel="0" collapsed="false">
      <c r="A1048" s="26" t="n">
        <v>38860</v>
      </c>
      <c r="B1048" s="27" t="n">
        <v>70.78</v>
      </c>
      <c r="C1048" s="27" t="n">
        <v>68.97</v>
      </c>
      <c r="D1048" s="28" t="n">
        <f aca="false">B1048-B1047</f>
        <v>1.55</v>
      </c>
      <c r="E1048" s="28" t="n">
        <f aca="false">C1048-C1047</f>
        <v>2.45</v>
      </c>
      <c r="F1048" s="29" t="n">
        <f aca="false">Inputs!$B$5*B1048+Inputs!$B$6*C1048</f>
        <v>3629500</v>
      </c>
      <c r="G1048" s="29" t="n">
        <f aca="false">Inputs!$B$5*D1048</f>
        <v>155000</v>
      </c>
      <c r="H1048" s="29" t="n">
        <f aca="false">Inputs!$B$6*E1048</f>
        <v>-122500</v>
      </c>
      <c r="I1048" s="29" t="n">
        <f aca="false">G1048+H1048</f>
        <v>32499.9999999996</v>
      </c>
      <c r="J1048" s="29" t="n">
        <f aca="false">J1047+I1048</f>
        <v>2271000</v>
      </c>
    </row>
    <row r="1049" customFormat="false" ht="15" hidden="false" customHeight="false" outlineLevel="0" collapsed="false">
      <c r="A1049" s="26" t="n">
        <v>38861</v>
      </c>
      <c r="B1049" s="27" t="n">
        <v>69.47</v>
      </c>
      <c r="C1049" s="27" t="n">
        <v>68.45</v>
      </c>
      <c r="D1049" s="28" t="n">
        <f aca="false">B1049-B1048</f>
        <v>-1.31</v>
      </c>
      <c r="E1049" s="28" t="n">
        <f aca="false">C1049-C1048</f>
        <v>-0.519999999999996</v>
      </c>
      <c r="F1049" s="29" t="n">
        <f aca="false">Inputs!$B$5*B1049+Inputs!$B$6*C1049</f>
        <v>3524500</v>
      </c>
      <c r="G1049" s="29" t="n">
        <f aca="false">Inputs!$B$5*D1049</f>
        <v>-131000</v>
      </c>
      <c r="H1049" s="29" t="n">
        <f aca="false">Inputs!$B$6*E1049</f>
        <v>25999.9999999998</v>
      </c>
      <c r="I1049" s="29" t="n">
        <f aca="false">G1049+H1049</f>
        <v>-105000</v>
      </c>
      <c r="J1049" s="29" t="n">
        <f aca="false">J1048+I1049</f>
        <v>2166000</v>
      </c>
    </row>
    <row r="1050" customFormat="false" ht="15" hidden="false" customHeight="false" outlineLevel="0" collapsed="false">
      <c r="A1050" s="26" t="n">
        <v>38862</v>
      </c>
      <c r="B1050" s="27" t="n">
        <v>70.92</v>
      </c>
      <c r="C1050" s="27" t="n">
        <v>68.51</v>
      </c>
      <c r="D1050" s="28" t="n">
        <f aca="false">B1050-B1049</f>
        <v>1.45</v>
      </c>
      <c r="E1050" s="28" t="n">
        <f aca="false">C1050-C1049</f>
        <v>0.0600000000000023</v>
      </c>
      <c r="F1050" s="29" t="n">
        <f aca="false">Inputs!$B$5*B1050+Inputs!$B$6*C1050</f>
        <v>3666500</v>
      </c>
      <c r="G1050" s="29" t="n">
        <f aca="false">Inputs!$B$5*D1050</f>
        <v>145000</v>
      </c>
      <c r="H1050" s="29" t="n">
        <f aca="false">Inputs!$B$6*E1050</f>
        <v>-3000.00000000011</v>
      </c>
      <c r="I1050" s="29" t="n">
        <f aca="false">G1050+H1050</f>
        <v>142000</v>
      </c>
      <c r="J1050" s="29" t="n">
        <f aca="false">J1049+I1050</f>
        <v>2308000</v>
      </c>
    </row>
    <row r="1051" customFormat="false" ht="15" hidden="false" customHeight="false" outlineLevel="0" collapsed="false">
      <c r="A1051" s="26" t="n">
        <v>38863</v>
      </c>
      <c r="B1051" s="27" t="n">
        <v>71.35</v>
      </c>
      <c r="C1051" s="27" t="n">
        <v>69.88</v>
      </c>
      <c r="D1051" s="28" t="n">
        <f aca="false">B1051-B1050</f>
        <v>0.429999999999993</v>
      </c>
      <c r="E1051" s="28" t="n">
        <f aca="false">C1051-C1050</f>
        <v>1.36999999999999</v>
      </c>
      <c r="F1051" s="29" t="n">
        <f aca="false">Inputs!$B$5*B1051+Inputs!$B$6*C1051</f>
        <v>3641000</v>
      </c>
      <c r="G1051" s="29" t="n">
        <f aca="false">Inputs!$B$5*D1051</f>
        <v>42999.9999999993</v>
      </c>
      <c r="H1051" s="29" t="n">
        <f aca="false">Inputs!$B$6*E1051</f>
        <v>-68499.9999999995</v>
      </c>
      <c r="I1051" s="29" t="n">
        <f aca="false">G1051+H1051</f>
        <v>-25500.0000000003</v>
      </c>
      <c r="J1051" s="29" t="n">
        <f aca="false">J1050+I1051</f>
        <v>2282500</v>
      </c>
    </row>
    <row r="1052" customFormat="false" ht="15" hidden="false" customHeight="false" outlineLevel="0" collapsed="false">
      <c r="A1052" s="26" t="n">
        <v>38867</v>
      </c>
      <c r="B1052" s="27" t="n">
        <v>71.85</v>
      </c>
      <c r="C1052" s="27" t="n">
        <v>69.82</v>
      </c>
      <c r="D1052" s="28" t="n">
        <f aca="false">B1052-B1051</f>
        <v>0.5</v>
      </c>
      <c r="E1052" s="28" t="n">
        <f aca="false">C1052-C1051</f>
        <v>-0.0600000000000023</v>
      </c>
      <c r="F1052" s="29" t="n">
        <f aca="false">Inputs!$B$5*B1052+Inputs!$B$6*C1052</f>
        <v>3694000</v>
      </c>
      <c r="G1052" s="29" t="n">
        <f aca="false">Inputs!$B$5*D1052</f>
        <v>50000</v>
      </c>
      <c r="H1052" s="29" t="n">
        <f aca="false">Inputs!$B$6*E1052</f>
        <v>3000.00000000011</v>
      </c>
      <c r="I1052" s="29" t="n">
        <f aca="false">G1052+H1052</f>
        <v>53000.0000000001</v>
      </c>
      <c r="J1052" s="29" t="n">
        <f aca="false">J1051+I1052</f>
        <v>2335500</v>
      </c>
    </row>
    <row r="1053" customFormat="false" ht="15" hidden="false" customHeight="false" outlineLevel="0" collapsed="false">
      <c r="A1053" s="26" t="n">
        <v>38868</v>
      </c>
      <c r="B1053" s="27" t="n">
        <v>71.42</v>
      </c>
      <c r="C1053" s="27" t="n">
        <v>67.57</v>
      </c>
      <c r="D1053" s="28" t="n">
        <f aca="false">B1053-B1052</f>
        <v>-0.429999999999993</v>
      </c>
      <c r="E1053" s="28" t="n">
        <f aca="false">C1053-C1052</f>
        <v>-2.25</v>
      </c>
      <c r="F1053" s="29" t="n">
        <f aca="false">Inputs!$B$5*B1053+Inputs!$B$6*C1053</f>
        <v>3763500</v>
      </c>
      <c r="G1053" s="29" t="n">
        <f aca="false">Inputs!$B$5*D1053</f>
        <v>-42999.9999999993</v>
      </c>
      <c r="H1053" s="29" t="n">
        <f aca="false">Inputs!$B$6*E1053</f>
        <v>112500</v>
      </c>
      <c r="I1053" s="29" t="n">
        <f aca="false">G1053+H1053</f>
        <v>69500.0000000007</v>
      </c>
      <c r="J1053" s="29" t="n">
        <f aca="false">J1052+I1053</f>
        <v>2405000</v>
      </c>
    </row>
    <row r="1054" customFormat="false" ht="15" hidden="false" customHeight="false" outlineLevel="0" collapsed="false">
      <c r="A1054" s="26" t="n">
        <v>38869</v>
      </c>
      <c r="B1054" s="27" t="n">
        <v>70.11</v>
      </c>
      <c r="C1054" s="27" t="n">
        <v>68.77</v>
      </c>
      <c r="D1054" s="28" t="n">
        <f aca="false">B1054-B1053</f>
        <v>-1.31</v>
      </c>
      <c r="E1054" s="28" t="n">
        <f aca="false">C1054-C1053</f>
        <v>1.2</v>
      </c>
      <c r="F1054" s="29" t="n">
        <f aca="false">Inputs!$B$5*B1054+Inputs!$B$6*C1054</f>
        <v>3572500</v>
      </c>
      <c r="G1054" s="29" t="n">
        <f aca="false">Inputs!$B$5*D1054</f>
        <v>-131000</v>
      </c>
      <c r="H1054" s="29" t="n">
        <f aca="false">Inputs!$B$6*E1054</f>
        <v>-60000.0000000001</v>
      </c>
      <c r="I1054" s="29" t="n">
        <f aca="false">G1054+H1054</f>
        <v>-191000</v>
      </c>
      <c r="J1054" s="29" t="n">
        <f aca="false">J1053+I1054</f>
        <v>2214000</v>
      </c>
    </row>
    <row r="1055" customFormat="false" ht="15" hidden="false" customHeight="false" outlineLevel="0" collapsed="false">
      <c r="A1055" s="26" t="n">
        <v>38870</v>
      </c>
      <c r="B1055" s="27" t="n">
        <v>72.73</v>
      </c>
      <c r="C1055" s="27" t="n">
        <v>68.42</v>
      </c>
      <c r="D1055" s="28" t="n">
        <f aca="false">B1055-B1054</f>
        <v>2.62</v>
      </c>
      <c r="E1055" s="28" t="n">
        <f aca="false">C1055-C1054</f>
        <v>-0.349999999999994</v>
      </c>
      <c r="F1055" s="29" t="n">
        <f aca="false">Inputs!$B$5*B1055+Inputs!$B$6*C1055</f>
        <v>3852000</v>
      </c>
      <c r="G1055" s="29" t="n">
        <f aca="false">Inputs!$B$5*D1055</f>
        <v>262000</v>
      </c>
      <c r="H1055" s="29" t="n">
        <f aca="false">Inputs!$B$6*E1055</f>
        <v>17499.9999999997</v>
      </c>
      <c r="I1055" s="29" t="n">
        <f aca="false">G1055+H1055</f>
        <v>279500</v>
      </c>
      <c r="J1055" s="29" t="n">
        <f aca="false">J1054+I1055</f>
        <v>2493500</v>
      </c>
    </row>
    <row r="1056" customFormat="false" ht="15" hidden="false" customHeight="false" outlineLevel="0" collapsed="false">
      <c r="A1056" s="26" t="n">
        <v>38873</v>
      </c>
      <c r="B1056" s="27" t="n">
        <v>72.5</v>
      </c>
      <c r="C1056" s="27" t="n">
        <v>69.13</v>
      </c>
      <c r="D1056" s="28" t="n">
        <f aca="false">B1056-B1055</f>
        <v>-0.230000000000004</v>
      </c>
      <c r="E1056" s="28" t="n">
        <f aca="false">C1056-C1055</f>
        <v>0.709999999999994</v>
      </c>
      <c r="F1056" s="29" t="n">
        <f aca="false">Inputs!$B$5*B1056+Inputs!$B$6*C1056</f>
        <v>3793500</v>
      </c>
      <c r="G1056" s="29" t="n">
        <f aca="false">Inputs!$B$5*D1056</f>
        <v>-23000.0000000004</v>
      </c>
      <c r="H1056" s="29" t="n">
        <f aca="false">Inputs!$B$6*E1056</f>
        <v>-35499.9999999997</v>
      </c>
      <c r="I1056" s="29" t="n">
        <f aca="false">G1056+H1056</f>
        <v>-58500.0000000001</v>
      </c>
      <c r="J1056" s="29" t="n">
        <f aca="false">J1055+I1056</f>
        <v>2435000</v>
      </c>
    </row>
    <row r="1057" customFormat="false" ht="15" hidden="false" customHeight="false" outlineLevel="0" collapsed="false">
      <c r="A1057" s="26" t="n">
        <v>38874</v>
      </c>
      <c r="B1057" s="27" t="n">
        <v>72.43</v>
      </c>
      <c r="C1057" s="27" t="n">
        <v>68.25</v>
      </c>
      <c r="D1057" s="28" t="n">
        <f aca="false">B1057-B1056</f>
        <v>-0.0699999999999932</v>
      </c>
      <c r="E1057" s="28" t="n">
        <f aca="false">C1057-C1056</f>
        <v>-0.879999999999996</v>
      </c>
      <c r="F1057" s="29" t="n">
        <f aca="false">Inputs!$B$5*B1057+Inputs!$B$6*C1057</f>
        <v>3830500</v>
      </c>
      <c r="G1057" s="29" t="n">
        <f aca="false">Inputs!$B$5*D1057</f>
        <v>-6999.99999999932</v>
      </c>
      <c r="H1057" s="29" t="n">
        <f aca="false">Inputs!$B$6*E1057</f>
        <v>43999.9999999998</v>
      </c>
      <c r="I1057" s="29" t="n">
        <f aca="false">G1057+H1057</f>
        <v>37000.0000000005</v>
      </c>
      <c r="J1057" s="29" t="n">
        <f aca="false">J1056+I1057</f>
        <v>2472000</v>
      </c>
    </row>
    <row r="1058" customFormat="false" ht="15" hidden="false" customHeight="false" outlineLevel="0" collapsed="false">
      <c r="A1058" s="26" t="n">
        <v>38875</v>
      </c>
      <c r="B1058" s="27" t="n">
        <v>70.9</v>
      </c>
      <c r="C1058" s="27" t="n">
        <v>67.17</v>
      </c>
      <c r="D1058" s="28" t="n">
        <f aca="false">B1058-B1057</f>
        <v>-1.53</v>
      </c>
      <c r="E1058" s="28" t="n">
        <f aca="false">C1058-C1057</f>
        <v>-1.08</v>
      </c>
      <c r="F1058" s="29" t="n">
        <f aca="false">Inputs!$B$5*B1058+Inputs!$B$6*C1058</f>
        <v>3731500</v>
      </c>
      <c r="G1058" s="29" t="n">
        <f aca="false">Inputs!$B$5*D1058</f>
        <v>-153000</v>
      </c>
      <c r="H1058" s="29" t="n">
        <f aca="false">Inputs!$B$6*E1058</f>
        <v>53999.9999999999</v>
      </c>
      <c r="I1058" s="29" t="n">
        <f aca="false">G1058+H1058</f>
        <v>-99000.0000000002</v>
      </c>
      <c r="J1058" s="29" t="n">
        <f aca="false">J1057+I1058</f>
        <v>2373000</v>
      </c>
    </row>
    <row r="1059" customFormat="false" ht="15" hidden="false" customHeight="false" outlineLevel="0" collapsed="false">
      <c r="A1059" s="26" t="n">
        <v>38876</v>
      </c>
      <c r="B1059" s="27" t="n">
        <v>70.25</v>
      </c>
      <c r="C1059" s="27" t="n">
        <v>65.76</v>
      </c>
      <c r="D1059" s="28" t="n">
        <f aca="false">B1059-B1058</f>
        <v>-0.650000000000006</v>
      </c>
      <c r="E1059" s="28" t="n">
        <f aca="false">C1059-C1058</f>
        <v>-1.41</v>
      </c>
      <c r="F1059" s="29" t="n">
        <f aca="false">Inputs!$B$5*B1059+Inputs!$B$6*C1059</f>
        <v>3737000</v>
      </c>
      <c r="G1059" s="29" t="n">
        <f aca="false">Inputs!$B$5*D1059</f>
        <v>-65000.0000000006</v>
      </c>
      <c r="H1059" s="29" t="n">
        <f aca="false">Inputs!$B$6*E1059</f>
        <v>70499.9999999998</v>
      </c>
      <c r="I1059" s="29" t="n">
        <f aca="false">G1059+H1059</f>
        <v>5499.99999999926</v>
      </c>
      <c r="J1059" s="29" t="n">
        <f aca="false">J1058+I1059</f>
        <v>2378500</v>
      </c>
    </row>
    <row r="1060" customFormat="false" ht="15" hidden="false" customHeight="false" outlineLevel="0" collapsed="false">
      <c r="A1060" s="26" t="n">
        <v>38877</v>
      </c>
      <c r="B1060" s="27" t="n">
        <v>71.62</v>
      </c>
      <c r="C1060" s="27" t="n">
        <v>69.13</v>
      </c>
      <c r="D1060" s="28" t="n">
        <f aca="false">B1060-B1059</f>
        <v>1.37</v>
      </c>
      <c r="E1060" s="28" t="n">
        <f aca="false">C1060-C1059</f>
        <v>3.36999999999999</v>
      </c>
      <c r="F1060" s="29" t="n">
        <f aca="false">Inputs!$B$5*B1060+Inputs!$B$6*C1060</f>
        <v>3705500</v>
      </c>
      <c r="G1060" s="29" t="n">
        <f aca="false">Inputs!$B$5*D1060</f>
        <v>137000</v>
      </c>
      <c r="H1060" s="29" t="n">
        <f aca="false">Inputs!$B$6*E1060</f>
        <v>-168500</v>
      </c>
      <c r="I1060" s="29" t="n">
        <f aca="false">G1060+H1060</f>
        <v>-31499.999999999</v>
      </c>
      <c r="J1060" s="29" t="n">
        <f aca="false">J1059+I1060</f>
        <v>2347000</v>
      </c>
    </row>
    <row r="1061" customFormat="false" ht="15" hidden="false" customHeight="false" outlineLevel="0" collapsed="false">
      <c r="A1061" s="26" t="n">
        <v>38880</v>
      </c>
      <c r="B1061" s="27" t="n">
        <v>70.28</v>
      </c>
      <c r="C1061" s="27" t="n">
        <v>68.62</v>
      </c>
      <c r="D1061" s="28" t="n">
        <f aca="false">B1061-B1060</f>
        <v>-1.34</v>
      </c>
      <c r="E1061" s="28" t="n">
        <f aca="false">C1061-C1060</f>
        <v>-0.509999999999991</v>
      </c>
      <c r="F1061" s="29" t="n">
        <f aca="false">Inputs!$B$5*B1061+Inputs!$B$6*C1061</f>
        <v>3597000</v>
      </c>
      <c r="G1061" s="29" t="n">
        <f aca="false">Inputs!$B$5*D1061</f>
        <v>-134000</v>
      </c>
      <c r="H1061" s="29" t="n">
        <f aca="false">Inputs!$B$6*E1061</f>
        <v>25499.9999999995</v>
      </c>
      <c r="I1061" s="29" t="n">
        <f aca="false">G1061+H1061</f>
        <v>-108500.000000001</v>
      </c>
      <c r="J1061" s="29" t="n">
        <f aca="false">J1060+I1061</f>
        <v>2238500</v>
      </c>
    </row>
    <row r="1062" customFormat="false" ht="15" hidden="false" customHeight="false" outlineLevel="0" collapsed="false">
      <c r="A1062" s="26" t="n">
        <v>38881</v>
      </c>
      <c r="B1062" s="27" t="n">
        <v>68.48</v>
      </c>
      <c r="C1062" s="27" t="n">
        <v>65.67</v>
      </c>
      <c r="D1062" s="28" t="n">
        <f aca="false">B1062-B1061</f>
        <v>-1.8</v>
      </c>
      <c r="E1062" s="28" t="n">
        <f aca="false">C1062-C1061</f>
        <v>-2.95</v>
      </c>
      <c r="F1062" s="29" t="n">
        <f aca="false">Inputs!$B$5*B1062+Inputs!$B$6*C1062</f>
        <v>3564500</v>
      </c>
      <c r="G1062" s="29" t="n">
        <f aca="false">Inputs!$B$5*D1062</f>
        <v>-180000</v>
      </c>
      <c r="H1062" s="29" t="n">
        <f aca="false">Inputs!$B$6*E1062</f>
        <v>147500</v>
      </c>
      <c r="I1062" s="29" t="n">
        <f aca="false">G1062+H1062</f>
        <v>-32499.9999999996</v>
      </c>
      <c r="J1062" s="29" t="n">
        <f aca="false">J1061+I1062</f>
        <v>2206000</v>
      </c>
    </row>
    <row r="1063" customFormat="false" ht="15" hidden="false" customHeight="false" outlineLevel="0" collapsed="false">
      <c r="A1063" s="26" t="n">
        <v>38882</v>
      </c>
      <c r="B1063" s="27" t="n">
        <v>69.12</v>
      </c>
      <c r="C1063" s="27" t="n">
        <v>65.52</v>
      </c>
      <c r="D1063" s="28" t="n">
        <f aca="false">B1063-B1062</f>
        <v>0.640000000000001</v>
      </c>
      <c r="E1063" s="28" t="n">
        <f aca="false">C1063-C1062</f>
        <v>-0.150000000000006</v>
      </c>
      <c r="F1063" s="29" t="n">
        <f aca="false">Inputs!$B$5*B1063+Inputs!$B$6*C1063</f>
        <v>3636000</v>
      </c>
      <c r="G1063" s="29" t="n">
        <f aca="false">Inputs!$B$5*D1063</f>
        <v>64000.0000000001</v>
      </c>
      <c r="H1063" s="29" t="n">
        <f aca="false">Inputs!$B$6*E1063</f>
        <v>7500.00000000028</v>
      </c>
      <c r="I1063" s="29" t="n">
        <f aca="false">G1063+H1063</f>
        <v>71500.0000000004</v>
      </c>
      <c r="J1063" s="29" t="n">
        <f aca="false">J1062+I1063</f>
        <v>2277500</v>
      </c>
    </row>
    <row r="1064" customFormat="false" ht="15" hidden="false" customHeight="false" outlineLevel="0" collapsed="false">
      <c r="A1064" s="26" t="n">
        <v>38883</v>
      </c>
      <c r="B1064" s="27" t="n">
        <v>69.78</v>
      </c>
      <c r="C1064" s="27" t="n">
        <v>66.04</v>
      </c>
      <c r="D1064" s="28" t="n">
        <f aca="false">B1064-B1063</f>
        <v>0.659999999999997</v>
      </c>
      <c r="E1064" s="28" t="n">
        <f aca="false">C1064-C1063</f>
        <v>0.52000000000001</v>
      </c>
      <c r="F1064" s="29" t="n">
        <f aca="false">Inputs!$B$5*B1064+Inputs!$B$6*C1064</f>
        <v>3676000</v>
      </c>
      <c r="G1064" s="29" t="n">
        <f aca="false">Inputs!$B$5*D1064</f>
        <v>65999.9999999997</v>
      </c>
      <c r="H1064" s="29" t="n">
        <f aca="false">Inputs!$B$6*E1064</f>
        <v>-26000.0000000005</v>
      </c>
      <c r="I1064" s="29" t="n">
        <f aca="false">G1064+H1064</f>
        <v>39999.9999999992</v>
      </c>
      <c r="J1064" s="29" t="n">
        <f aca="false">J1063+I1064</f>
        <v>2317500</v>
      </c>
    </row>
    <row r="1065" customFormat="false" ht="15" hidden="false" customHeight="false" outlineLevel="0" collapsed="false">
      <c r="A1065" s="26" t="n">
        <v>38884</v>
      </c>
      <c r="B1065" s="27" t="n">
        <v>69.75</v>
      </c>
      <c r="C1065" s="27" t="n">
        <v>65.01</v>
      </c>
      <c r="D1065" s="28" t="n">
        <f aca="false">B1065-B1064</f>
        <v>-0.0300000000000011</v>
      </c>
      <c r="E1065" s="28" t="n">
        <f aca="false">C1065-C1064</f>
        <v>-1.03</v>
      </c>
      <c r="F1065" s="29" t="n">
        <f aca="false">Inputs!$B$5*B1065+Inputs!$B$6*C1065</f>
        <v>3724500</v>
      </c>
      <c r="G1065" s="29" t="n">
        <f aca="false">Inputs!$B$5*D1065</f>
        <v>-3000.00000000011</v>
      </c>
      <c r="H1065" s="29" t="n">
        <f aca="false">Inputs!$B$6*E1065</f>
        <v>51500.0000000001</v>
      </c>
      <c r="I1065" s="29" t="n">
        <f aca="false">G1065+H1065</f>
        <v>48499.9999999999</v>
      </c>
      <c r="J1065" s="29" t="n">
        <f aca="false">J1064+I1065</f>
        <v>2366000</v>
      </c>
    </row>
    <row r="1066" customFormat="false" ht="15" hidden="false" customHeight="false" outlineLevel="0" collapsed="false">
      <c r="A1066" s="26" t="n">
        <v>38887</v>
      </c>
      <c r="B1066" s="27" t="n">
        <v>69.21</v>
      </c>
      <c r="C1066" s="27" t="n">
        <v>66.4</v>
      </c>
      <c r="D1066" s="28" t="n">
        <f aca="false">B1066-B1065</f>
        <v>-0.540000000000006</v>
      </c>
      <c r="E1066" s="28" t="n">
        <f aca="false">C1066-C1065</f>
        <v>1.39</v>
      </c>
      <c r="F1066" s="29" t="n">
        <f aca="false">Inputs!$B$5*B1066+Inputs!$B$6*C1066</f>
        <v>3601000</v>
      </c>
      <c r="G1066" s="29" t="n">
        <f aca="false">Inputs!$B$5*D1066</f>
        <v>-54000.0000000006</v>
      </c>
      <c r="H1066" s="29" t="n">
        <f aca="false">Inputs!$B$6*E1066</f>
        <v>-69500</v>
      </c>
      <c r="I1066" s="29" t="n">
        <f aca="false">G1066+H1066</f>
        <v>-123500.000000001</v>
      </c>
      <c r="J1066" s="29" t="n">
        <f aca="false">J1065+I1066</f>
        <v>2242500</v>
      </c>
    </row>
    <row r="1067" customFormat="false" ht="15" hidden="false" customHeight="false" outlineLevel="0" collapsed="false">
      <c r="A1067" s="26" t="n">
        <v>38888</v>
      </c>
      <c r="B1067" s="27" t="n">
        <v>69.3</v>
      </c>
      <c r="C1067" s="27" t="n">
        <v>67.57</v>
      </c>
      <c r="D1067" s="28" t="n">
        <f aca="false">B1067-B1066</f>
        <v>0.0900000000000034</v>
      </c>
      <c r="E1067" s="28" t="n">
        <f aca="false">C1067-C1066</f>
        <v>1.16999999999999</v>
      </c>
      <c r="F1067" s="29" t="n">
        <f aca="false">Inputs!$B$5*B1067+Inputs!$B$6*C1067</f>
        <v>3551500</v>
      </c>
      <c r="G1067" s="29" t="n">
        <f aca="false">Inputs!$B$5*D1067</f>
        <v>9000.00000000034</v>
      </c>
      <c r="H1067" s="29" t="n">
        <f aca="false">Inputs!$B$6*E1067</f>
        <v>-58499.9999999994</v>
      </c>
      <c r="I1067" s="29" t="n">
        <f aca="false">G1067+H1067</f>
        <v>-49499.999999999</v>
      </c>
      <c r="J1067" s="29" t="n">
        <f aca="false">J1066+I1067</f>
        <v>2193000</v>
      </c>
    </row>
    <row r="1068" customFormat="false" ht="15" hidden="false" customHeight="false" outlineLevel="0" collapsed="false">
      <c r="A1068" s="26" t="n">
        <v>38889</v>
      </c>
      <c r="B1068" s="27" t="n">
        <v>70.07</v>
      </c>
      <c r="C1068" s="27" t="n">
        <v>68.17</v>
      </c>
      <c r="D1068" s="28" t="n">
        <f aca="false">B1068-B1067</f>
        <v>0.769999999999996</v>
      </c>
      <c r="E1068" s="28" t="n">
        <f aca="false">C1068-C1067</f>
        <v>0.600000000000009</v>
      </c>
      <c r="F1068" s="29" t="n">
        <f aca="false">Inputs!$B$5*B1068+Inputs!$B$6*C1068</f>
        <v>3598500</v>
      </c>
      <c r="G1068" s="29" t="n">
        <f aca="false">Inputs!$B$5*D1068</f>
        <v>76999.9999999996</v>
      </c>
      <c r="H1068" s="29" t="n">
        <f aca="false">Inputs!$B$6*E1068</f>
        <v>-30000.0000000004</v>
      </c>
      <c r="I1068" s="29" t="n">
        <f aca="false">G1068+H1068</f>
        <v>46999.9999999992</v>
      </c>
      <c r="J1068" s="29" t="n">
        <f aca="false">J1067+I1068</f>
        <v>2240000</v>
      </c>
    </row>
    <row r="1069" customFormat="false" ht="15" hidden="false" customHeight="false" outlineLevel="0" collapsed="false">
      <c r="A1069" s="26" t="n">
        <v>38890</v>
      </c>
      <c r="B1069" s="27" t="n">
        <v>70.62</v>
      </c>
      <c r="C1069" s="27" t="n">
        <v>69.6</v>
      </c>
      <c r="D1069" s="28" t="n">
        <f aca="false">B1069-B1068</f>
        <v>0.550000000000011</v>
      </c>
      <c r="E1069" s="28" t="n">
        <f aca="false">C1069-C1068</f>
        <v>1.42999999999999</v>
      </c>
      <c r="F1069" s="29" t="n">
        <f aca="false">Inputs!$B$5*B1069+Inputs!$B$6*C1069</f>
        <v>3582000</v>
      </c>
      <c r="G1069" s="29" t="n">
        <f aca="false">Inputs!$B$5*D1069</f>
        <v>55000.0000000011</v>
      </c>
      <c r="H1069" s="29" t="n">
        <f aca="false">Inputs!$B$6*E1069</f>
        <v>-71499.9999999996</v>
      </c>
      <c r="I1069" s="29" t="n">
        <f aca="false">G1069+H1069</f>
        <v>-16499.9999999985</v>
      </c>
      <c r="J1069" s="29" t="n">
        <f aca="false">J1068+I1069</f>
        <v>2223500</v>
      </c>
    </row>
    <row r="1070" customFormat="false" ht="15" hidden="false" customHeight="false" outlineLevel="0" collapsed="false">
      <c r="A1070" s="26" t="n">
        <v>38891</v>
      </c>
      <c r="B1070" s="27" t="n">
        <v>70.5</v>
      </c>
      <c r="C1070" s="27" t="n">
        <v>69.91</v>
      </c>
      <c r="D1070" s="28" t="n">
        <f aca="false">B1070-B1069</f>
        <v>-0.120000000000005</v>
      </c>
      <c r="E1070" s="28" t="n">
        <f aca="false">C1070-C1069</f>
        <v>0.310000000000002</v>
      </c>
      <c r="F1070" s="29" t="n">
        <f aca="false">Inputs!$B$5*B1070+Inputs!$B$6*C1070</f>
        <v>3554500</v>
      </c>
      <c r="G1070" s="29" t="n">
        <f aca="false">Inputs!$B$5*D1070</f>
        <v>-12000.0000000005</v>
      </c>
      <c r="H1070" s="29" t="n">
        <f aca="false">Inputs!$B$6*E1070</f>
        <v>-15500.0000000001</v>
      </c>
      <c r="I1070" s="29" t="n">
        <f aca="false">G1070+H1070</f>
        <v>-27500.0000000006</v>
      </c>
      <c r="J1070" s="29" t="n">
        <f aca="false">J1069+I1070</f>
        <v>2196000</v>
      </c>
    </row>
    <row r="1071" customFormat="false" ht="15" hidden="false" customHeight="false" outlineLevel="0" collapsed="false">
      <c r="A1071" s="26" t="n">
        <v>38894</v>
      </c>
      <c r="B1071" s="27" t="n">
        <v>71.63</v>
      </c>
      <c r="C1071" s="27" t="n">
        <v>69.85</v>
      </c>
      <c r="D1071" s="28" t="n">
        <f aca="false">B1071-B1070</f>
        <v>1.13</v>
      </c>
      <c r="E1071" s="28" t="n">
        <f aca="false">C1071-C1070</f>
        <v>-0.0600000000000023</v>
      </c>
      <c r="F1071" s="29" t="n">
        <f aca="false">Inputs!$B$5*B1071+Inputs!$B$6*C1071</f>
        <v>3670500</v>
      </c>
      <c r="G1071" s="29" t="n">
        <f aca="false">Inputs!$B$5*D1071</f>
        <v>113000</v>
      </c>
      <c r="H1071" s="29" t="n">
        <f aca="false">Inputs!$B$6*E1071</f>
        <v>3000.00000000011</v>
      </c>
      <c r="I1071" s="29" t="n">
        <f aca="false">G1071+H1071</f>
        <v>116000</v>
      </c>
      <c r="J1071" s="29" t="n">
        <f aca="false">J1070+I1071</f>
        <v>2312000</v>
      </c>
    </row>
    <row r="1072" customFormat="false" ht="15" hidden="false" customHeight="false" outlineLevel="0" collapsed="false">
      <c r="A1072" s="26" t="n">
        <v>38896</v>
      </c>
      <c r="B1072" s="27" t="n">
        <v>72.15</v>
      </c>
      <c r="C1072" s="27" t="n">
        <v>71.76</v>
      </c>
      <c r="D1072" s="28" t="n">
        <f aca="false">B1072-B1071</f>
        <v>0.52000000000001</v>
      </c>
      <c r="E1072" s="28" t="n">
        <f aca="false">C1072-C1071</f>
        <v>1.91000000000001</v>
      </c>
      <c r="F1072" s="29" t="n">
        <f aca="false">Inputs!$B$5*B1072+Inputs!$B$6*C1072</f>
        <v>3627000</v>
      </c>
      <c r="G1072" s="29" t="n">
        <f aca="false">Inputs!$B$5*D1072</f>
        <v>52000.000000001</v>
      </c>
      <c r="H1072" s="29" t="n">
        <f aca="false">Inputs!$B$6*E1072</f>
        <v>-95500.0000000005</v>
      </c>
      <c r="I1072" s="29" t="n">
        <f aca="false">G1072+H1072</f>
        <v>-43499.9999999995</v>
      </c>
      <c r="J1072" s="29" t="n">
        <f aca="false">J1071+I1072</f>
        <v>2268500</v>
      </c>
    </row>
    <row r="1073" customFormat="false" ht="15" hidden="false" customHeight="false" outlineLevel="0" collapsed="false">
      <c r="A1073" s="26" t="n">
        <v>38897</v>
      </c>
      <c r="B1073" s="27" t="n">
        <v>73.5</v>
      </c>
      <c r="C1073" s="27" t="n">
        <v>73.02</v>
      </c>
      <c r="D1073" s="28" t="n">
        <f aca="false">B1073-B1072</f>
        <v>1.34999999999999</v>
      </c>
      <c r="E1073" s="28" t="n">
        <f aca="false">C1073-C1072</f>
        <v>1.25999999999999</v>
      </c>
      <c r="F1073" s="29" t="n">
        <f aca="false">Inputs!$B$5*B1073+Inputs!$B$6*C1073</f>
        <v>3699000</v>
      </c>
      <c r="G1073" s="29" t="n">
        <f aca="false">Inputs!$B$5*D1073</f>
        <v>134999.999999999</v>
      </c>
      <c r="H1073" s="29" t="n">
        <f aca="false">Inputs!$B$6*E1073</f>
        <v>-62999.9999999996</v>
      </c>
      <c r="I1073" s="29" t="n">
        <f aca="false">G1073+H1073</f>
        <v>71999.9999999999</v>
      </c>
      <c r="J1073" s="29" t="n">
        <f aca="false">J1072+I1073</f>
        <v>2340500</v>
      </c>
    </row>
    <row r="1074" customFormat="false" ht="15" hidden="false" customHeight="false" outlineLevel="0" collapsed="false">
      <c r="A1074" s="26" t="n">
        <v>38898</v>
      </c>
      <c r="B1074" s="27" t="n">
        <v>73.94</v>
      </c>
      <c r="C1074" s="27" t="n">
        <v>73.2</v>
      </c>
      <c r="D1074" s="28" t="n">
        <f aca="false">B1074-B1073</f>
        <v>0.439999999999998</v>
      </c>
      <c r="E1074" s="28" t="n">
        <f aca="false">C1074-C1073</f>
        <v>0.180000000000007</v>
      </c>
      <c r="F1074" s="29" t="n">
        <f aca="false">Inputs!$B$5*B1074+Inputs!$B$6*C1074</f>
        <v>3734000</v>
      </c>
      <c r="G1074" s="29" t="n">
        <f aca="false">Inputs!$B$5*D1074</f>
        <v>43999.9999999998</v>
      </c>
      <c r="H1074" s="29" t="n">
        <f aca="false">Inputs!$B$6*E1074</f>
        <v>-9000.00000000034</v>
      </c>
      <c r="I1074" s="29" t="n">
        <f aca="false">G1074+H1074</f>
        <v>34999.9999999994</v>
      </c>
      <c r="J1074" s="29" t="n">
        <f aca="false">J1073+I1074</f>
        <v>2375500</v>
      </c>
    </row>
    <row r="1075" customFormat="false" ht="15" hidden="false" customHeight="false" outlineLevel="0" collapsed="false">
      <c r="A1075" s="26" t="n">
        <v>38903</v>
      </c>
      <c r="B1075" s="27" t="n">
        <v>75.2</v>
      </c>
      <c r="C1075" s="27" t="n">
        <v>72.88</v>
      </c>
      <c r="D1075" s="28" t="n">
        <f aca="false">B1075-B1074</f>
        <v>1.26000000000001</v>
      </c>
      <c r="E1075" s="28" t="n">
        <f aca="false">C1075-C1074</f>
        <v>-0.320000000000007</v>
      </c>
      <c r="F1075" s="29" t="n">
        <f aca="false">Inputs!$B$5*B1075+Inputs!$B$6*C1075</f>
        <v>3876000</v>
      </c>
      <c r="G1075" s="29" t="n">
        <f aca="false">Inputs!$B$5*D1075</f>
        <v>126000.000000001</v>
      </c>
      <c r="H1075" s="29" t="n">
        <f aca="false">Inputs!$B$6*E1075</f>
        <v>16000.0000000004</v>
      </c>
      <c r="I1075" s="29" t="n">
        <f aca="false">G1075+H1075</f>
        <v>142000.000000001</v>
      </c>
      <c r="J1075" s="29" t="n">
        <f aca="false">J1074+I1075</f>
        <v>2517500</v>
      </c>
    </row>
    <row r="1076" customFormat="false" ht="15" hidden="false" customHeight="false" outlineLevel="0" collapsed="false">
      <c r="A1076" s="26" t="n">
        <v>38904</v>
      </c>
      <c r="B1076" s="27" t="n">
        <v>75</v>
      </c>
      <c r="C1076" s="27" t="n">
        <v>73.12</v>
      </c>
      <c r="D1076" s="28" t="n">
        <f aca="false">B1076-B1075</f>
        <v>-0.200000000000003</v>
      </c>
      <c r="E1076" s="28" t="n">
        <f aca="false">C1076-C1075</f>
        <v>0.240000000000009</v>
      </c>
      <c r="F1076" s="29" t="n">
        <f aca="false">Inputs!$B$5*B1076+Inputs!$B$6*C1076</f>
        <v>3844000</v>
      </c>
      <c r="G1076" s="29" t="n">
        <f aca="false">Inputs!$B$5*D1076</f>
        <v>-20000.0000000003</v>
      </c>
      <c r="H1076" s="29" t="n">
        <f aca="false">Inputs!$B$6*E1076</f>
        <v>-12000.0000000005</v>
      </c>
      <c r="I1076" s="29" t="n">
        <f aca="false">G1076+H1076</f>
        <v>-32000.0000000007</v>
      </c>
      <c r="J1076" s="29" t="n">
        <f aca="false">J1075+I1076</f>
        <v>2485500</v>
      </c>
    </row>
    <row r="1077" customFormat="false" ht="15" hidden="false" customHeight="false" outlineLevel="0" collapsed="false">
      <c r="A1077" s="26" t="n">
        <v>38905</v>
      </c>
      <c r="B1077" s="27" t="n">
        <v>73.76</v>
      </c>
      <c r="C1077" s="27" t="n">
        <v>74.14</v>
      </c>
      <c r="D1077" s="28" t="n">
        <f aca="false">B1077-B1076</f>
        <v>-1.23999999999999</v>
      </c>
      <c r="E1077" s="28" t="n">
        <f aca="false">C1077-C1076</f>
        <v>1.02</v>
      </c>
      <c r="F1077" s="29" t="n">
        <f aca="false">Inputs!$B$5*B1077+Inputs!$B$6*C1077</f>
        <v>3669000</v>
      </c>
      <c r="G1077" s="29" t="n">
        <f aca="false">Inputs!$B$5*D1077</f>
        <v>-123999.999999999</v>
      </c>
      <c r="H1077" s="29" t="n">
        <f aca="false">Inputs!$B$6*E1077</f>
        <v>-50999.9999999998</v>
      </c>
      <c r="I1077" s="29" t="n">
        <f aca="false">G1077+H1077</f>
        <v>-174999.999999999</v>
      </c>
      <c r="J1077" s="29" t="n">
        <f aca="false">J1076+I1077</f>
        <v>2310500</v>
      </c>
    </row>
    <row r="1078" customFormat="false" ht="15" hidden="false" customHeight="false" outlineLevel="0" collapsed="false">
      <c r="A1078" s="26" t="n">
        <v>38908</v>
      </c>
      <c r="B1078" s="27" t="n">
        <v>73.5</v>
      </c>
      <c r="C1078" s="27" t="n">
        <v>72.39</v>
      </c>
      <c r="D1078" s="28" t="n">
        <f aca="false">B1078-B1077</f>
        <v>-0.260000000000005</v>
      </c>
      <c r="E1078" s="28" t="n">
        <f aca="false">C1078-C1077</f>
        <v>-1.75</v>
      </c>
      <c r="F1078" s="29" t="n">
        <f aca="false">Inputs!$B$5*B1078+Inputs!$B$6*C1078</f>
        <v>3730500</v>
      </c>
      <c r="G1078" s="29" t="n">
        <f aca="false">Inputs!$B$5*D1078</f>
        <v>-26000.0000000005</v>
      </c>
      <c r="H1078" s="29" t="n">
        <f aca="false">Inputs!$B$6*E1078</f>
        <v>87500</v>
      </c>
      <c r="I1078" s="29" t="n">
        <f aca="false">G1078+H1078</f>
        <v>61499.9999999995</v>
      </c>
      <c r="J1078" s="29" t="n">
        <f aca="false">J1077+I1078</f>
        <v>2372000</v>
      </c>
    </row>
    <row r="1079" customFormat="false" ht="15" hidden="false" customHeight="false" outlineLevel="0" collapsed="false">
      <c r="A1079" s="26" t="n">
        <v>38909</v>
      </c>
      <c r="B1079" s="27" t="n">
        <v>74.05</v>
      </c>
      <c r="C1079" s="27" t="n">
        <v>73.14</v>
      </c>
      <c r="D1079" s="28" t="n">
        <f aca="false">B1079-B1078</f>
        <v>0.549999999999997</v>
      </c>
      <c r="E1079" s="28" t="n">
        <f aca="false">C1079-C1078</f>
        <v>0.75</v>
      </c>
      <c r="F1079" s="29" t="n">
        <f aca="false">Inputs!$B$5*B1079+Inputs!$B$6*C1079</f>
        <v>3748000</v>
      </c>
      <c r="G1079" s="29" t="n">
        <f aca="false">Inputs!$B$5*D1079</f>
        <v>54999.9999999997</v>
      </c>
      <c r="H1079" s="29" t="n">
        <f aca="false">Inputs!$B$6*E1079</f>
        <v>-37500</v>
      </c>
      <c r="I1079" s="29" t="n">
        <f aca="false">G1079+H1079</f>
        <v>17499.9999999997</v>
      </c>
      <c r="J1079" s="29" t="n">
        <f aca="false">J1078+I1079</f>
        <v>2389500</v>
      </c>
    </row>
    <row r="1080" customFormat="false" ht="15" hidden="false" customHeight="false" outlineLevel="0" collapsed="false">
      <c r="A1080" s="26" t="n">
        <v>38915</v>
      </c>
      <c r="B1080" s="27" t="n">
        <v>75.7</v>
      </c>
      <c r="C1080" s="27" t="n">
        <v>75.12</v>
      </c>
      <c r="D1080" s="28" t="n">
        <f aca="false">B1080-B1079</f>
        <v>1.65000000000001</v>
      </c>
      <c r="E1080" s="28" t="n">
        <f aca="false">C1080-C1079</f>
        <v>1.98</v>
      </c>
      <c r="F1080" s="29" t="n">
        <f aca="false">Inputs!$B$5*B1080+Inputs!$B$6*C1080</f>
        <v>3814000</v>
      </c>
      <c r="G1080" s="29" t="n">
        <f aca="false">Inputs!$B$5*D1080</f>
        <v>165000.000000001</v>
      </c>
      <c r="H1080" s="29" t="n">
        <f aca="false">Inputs!$B$6*E1080</f>
        <v>-99000.0000000002</v>
      </c>
      <c r="I1080" s="29" t="n">
        <f aca="false">G1080+H1080</f>
        <v>66000.0000000004</v>
      </c>
      <c r="J1080" s="29" t="n">
        <f aca="false">J1079+I1080</f>
        <v>2455500</v>
      </c>
    </row>
    <row r="1081" customFormat="false" ht="15" hidden="false" customHeight="false" outlineLevel="0" collapsed="false">
      <c r="A1081" s="26" t="n">
        <v>38916</v>
      </c>
      <c r="B1081" s="27" t="n">
        <v>73.87</v>
      </c>
      <c r="C1081" s="27" t="n">
        <v>75.32</v>
      </c>
      <c r="D1081" s="28" t="n">
        <f aca="false">B1081-B1080</f>
        <v>-1.83</v>
      </c>
      <c r="E1081" s="28" t="n">
        <f aca="false">C1081-C1080</f>
        <v>0.199999999999989</v>
      </c>
      <c r="F1081" s="29" t="n">
        <f aca="false">Inputs!$B$5*B1081+Inputs!$B$6*C1081</f>
        <v>3621000</v>
      </c>
      <c r="G1081" s="29" t="n">
        <f aca="false">Inputs!$B$5*D1081</f>
        <v>-183000</v>
      </c>
      <c r="H1081" s="29" t="n">
        <f aca="false">Inputs!$B$6*E1081</f>
        <v>-9999.99999999943</v>
      </c>
      <c r="I1081" s="29" t="n">
        <f aca="false">G1081+H1081</f>
        <v>-192999.999999999</v>
      </c>
      <c r="J1081" s="29" t="n">
        <f aca="false">J1080+I1081</f>
        <v>2262500</v>
      </c>
    </row>
    <row r="1082" customFormat="false" ht="15" hidden="false" customHeight="false" outlineLevel="0" collapsed="false">
      <c r="A1082" s="26" t="n">
        <v>38917</v>
      </c>
      <c r="B1082" s="27" t="n">
        <v>72.79</v>
      </c>
      <c r="C1082" s="27" t="n">
        <v>71.62</v>
      </c>
      <c r="D1082" s="28" t="n">
        <f aca="false">B1082-B1081</f>
        <v>-1.08</v>
      </c>
      <c r="E1082" s="28" t="n">
        <f aca="false">C1082-C1081</f>
        <v>-3.69999999999999</v>
      </c>
      <c r="F1082" s="29" t="n">
        <f aca="false">Inputs!$B$5*B1082+Inputs!$B$6*C1082</f>
        <v>3698000</v>
      </c>
      <c r="G1082" s="29" t="n">
        <f aca="false">Inputs!$B$5*D1082</f>
        <v>-108000</v>
      </c>
      <c r="H1082" s="29" t="n">
        <f aca="false">Inputs!$B$6*E1082</f>
        <v>184999.999999999</v>
      </c>
      <c r="I1082" s="29" t="n">
        <f aca="false">G1082+H1082</f>
        <v>76999.9999999996</v>
      </c>
      <c r="J1082" s="29" t="n">
        <f aca="false">J1081+I1082</f>
        <v>2339500</v>
      </c>
    </row>
    <row r="1083" customFormat="false" ht="15" hidden="false" customHeight="false" outlineLevel="0" collapsed="false">
      <c r="A1083" s="26" t="n">
        <v>38918</v>
      </c>
      <c r="B1083" s="27" t="n">
        <v>74</v>
      </c>
      <c r="C1083" s="27" t="n">
        <v>72.56</v>
      </c>
      <c r="D1083" s="28" t="n">
        <f aca="false">B1083-B1082</f>
        <v>1.20999999999999</v>
      </c>
      <c r="E1083" s="28" t="n">
        <f aca="false">C1083-C1082</f>
        <v>0.939999999999998</v>
      </c>
      <c r="F1083" s="29" t="n">
        <f aca="false">Inputs!$B$5*B1083+Inputs!$B$6*C1083</f>
        <v>3772000</v>
      </c>
      <c r="G1083" s="29" t="n">
        <f aca="false">Inputs!$B$5*D1083</f>
        <v>120999.999999999</v>
      </c>
      <c r="H1083" s="29" t="n">
        <f aca="false">Inputs!$B$6*E1083</f>
        <v>-46999.9999999999</v>
      </c>
      <c r="I1083" s="29" t="n">
        <f aca="false">G1083+H1083</f>
        <v>73999.9999999995</v>
      </c>
      <c r="J1083" s="29" t="n">
        <f aca="false">J1082+I1083</f>
        <v>2413500</v>
      </c>
    </row>
    <row r="1084" customFormat="false" ht="15" hidden="false" customHeight="false" outlineLevel="0" collapsed="false">
      <c r="A1084" s="26" t="n">
        <v>38919</v>
      </c>
      <c r="B1084" s="27" t="n">
        <v>73.52</v>
      </c>
      <c r="C1084" s="27" t="n">
        <v>72.96</v>
      </c>
      <c r="D1084" s="28" t="n">
        <f aca="false">B1084-B1083</f>
        <v>-0.480000000000004</v>
      </c>
      <c r="E1084" s="28" t="n">
        <f aca="false">C1084-C1083</f>
        <v>0.399999999999992</v>
      </c>
      <c r="F1084" s="29" t="n">
        <f aca="false">Inputs!$B$5*B1084+Inputs!$B$6*C1084</f>
        <v>3704000</v>
      </c>
      <c r="G1084" s="29" t="n">
        <f aca="false">Inputs!$B$5*D1084</f>
        <v>-48000.0000000004</v>
      </c>
      <c r="H1084" s="29" t="n">
        <f aca="false">Inputs!$B$6*E1084</f>
        <v>-19999.9999999996</v>
      </c>
      <c r="I1084" s="29" t="n">
        <f aca="false">G1084+H1084</f>
        <v>-68000</v>
      </c>
      <c r="J1084" s="29" t="n">
        <f aca="false">J1083+I1084</f>
        <v>2345500</v>
      </c>
    </row>
    <row r="1085" customFormat="false" ht="15" hidden="false" customHeight="false" outlineLevel="0" collapsed="false">
      <c r="A1085" s="26" t="n">
        <v>38922</v>
      </c>
      <c r="B1085" s="27" t="n">
        <v>74.29</v>
      </c>
      <c r="C1085" s="27" t="n">
        <v>72.09</v>
      </c>
      <c r="D1085" s="28" t="n">
        <f aca="false">B1085-B1084</f>
        <v>0.77000000000001</v>
      </c>
      <c r="E1085" s="28" t="n">
        <f aca="false">C1085-C1084</f>
        <v>-0.86999999999999</v>
      </c>
      <c r="F1085" s="29" t="n">
        <f aca="false">Inputs!$B$5*B1085+Inputs!$B$6*C1085</f>
        <v>3824500</v>
      </c>
      <c r="G1085" s="29" t="n">
        <f aca="false">Inputs!$B$5*D1085</f>
        <v>77000.000000001</v>
      </c>
      <c r="H1085" s="29" t="n">
        <f aca="false">Inputs!$B$6*E1085</f>
        <v>43499.9999999995</v>
      </c>
      <c r="I1085" s="29" t="n">
        <f aca="false">G1085+H1085</f>
        <v>120500.000000001</v>
      </c>
      <c r="J1085" s="29" t="n">
        <f aca="false">J1084+I1085</f>
        <v>2466000</v>
      </c>
    </row>
    <row r="1086" customFormat="false" ht="15" hidden="false" customHeight="false" outlineLevel="0" collapsed="false">
      <c r="A1086" s="26" t="n">
        <v>38923</v>
      </c>
      <c r="B1086" s="27" t="n">
        <v>73.46</v>
      </c>
      <c r="C1086" s="27" t="n">
        <v>72.49</v>
      </c>
      <c r="D1086" s="28" t="n">
        <f aca="false">B1086-B1085</f>
        <v>-0.830000000000013</v>
      </c>
      <c r="E1086" s="28" t="n">
        <f aca="false">C1086-C1085</f>
        <v>0.399999999999992</v>
      </c>
      <c r="F1086" s="29" t="n">
        <f aca="false">Inputs!$B$5*B1086+Inputs!$B$6*C1086</f>
        <v>3721500</v>
      </c>
      <c r="G1086" s="29" t="n">
        <f aca="false">Inputs!$B$5*D1086</f>
        <v>-83000.0000000013</v>
      </c>
      <c r="H1086" s="29" t="n">
        <f aca="false">Inputs!$B$6*E1086</f>
        <v>-19999.9999999996</v>
      </c>
      <c r="I1086" s="29" t="n">
        <f aca="false">G1086+H1086</f>
        <v>-103000.000000001</v>
      </c>
      <c r="J1086" s="29" t="n">
        <f aca="false">J1085+I1086</f>
        <v>2363000</v>
      </c>
    </row>
    <row r="1087" customFormat="false" ht="15" hidden="false" customHeight="false" outlineLevel="0" collapsed="false">
      <c r="A1087" s="26" t="n">
        <v>38924</v>
      </c>
      <c r="B1087" s="27" t="n">
        <v>73.82</v>
      </c>
      <c r="C1087" s="27" t="n">
        <v>73.76</v>
      </c>
      <c r="D1087" s="28" t="n">
        <f aca="false">B1087-B1086</f>
        <v>0.359999999999999</v>
      </c>
      <c r="E1087" s="28" t="n">
        <f aca="false">C1087-C1086</f>
        <v>1.27000000000001</v>
      </c>
      <c r="F1087" s="29" t="n">
        <f aca="false">Inputs!$B$5*B1087+Inputs!$B$6*C1087</f>
        <v>3694000</v>
      </c>
      <c r="G1087" s="29" t="n">
        <f aca="false">Inputs!$B$5*D1087</f>
        <v>35999.9999999999</v>
      </c>
      <c r="H1087" s="29" t="n">
        <f aca="false">Inputs!$B$6*E1087</f>
        <v>-63500.0000000005</v>
      </c>
      <c r="I1087" s="29" t="n">
        <f aca="false">G1087+H1087</f>
        <v>-27500.0000000006</v>
      </c>
      <c r="J1087" s="29" t="n">
        <f aca="false">J1086+I1087</f>
        <v>2335500</v>
      </c>
    </row>
    <row r="1088" customFormat="false" ht="15" hidden="false" customHeight="false" outlineLevel="0" collapsed="false">
      <c r="A1088" s="26" t="n">
        <v>38925</v>
      </c>
      <c r="B1088" s="27" t="n">
        <v>74.5</v>
      </c>
      <c r="C1088" s="27" t="n">
        <v>75.36</v>
      </c>
      <c r="D1088" s="28" t="n">
        <f aca="false">B1088-B1087</f>
        <v>0.680000000000007</v>
      </c>
      <c r="E1088" s="28" t="n">
        <f aca="false">C1088-C1087</f>
        <v>1.59999999999999</v>
      </c>
      <c r="F1088" s="29" t="n">
        <f aca="false">Inputs!$B$5*B1088+Inputs!$B$6*C1088</f>
        <v>3682000</v>
      </c>
      <c r="G1088" s="29" t="n">
        <f aca="false">Inputs!$B$5*D1088</f>
        <v>68000.0000000007</v>
      </c>
      <c r="H1088" s="29" t="n">
        <f aca="false">Inputs!$B$6*E1088</f>
        <v>-79999.9999999997</v>
      </c>
      <c r="I1088" s="29" t="n">
        <f aca="false">G1088+H1088</f>
        <v>-11999.999999999</v>
      </c>
      <c r="J1088" s="29" t="n">
        <f aca="false">J1087+I1088</f>
        <v>2323500</v>
      </c>
    </row>
    <row r="1089" customFormat="false" ht="15" hidden="false" customHeight="false" outlineLevel="0" collapsed="false">
      <c r="A1089" s="26" t="n">
        <v>38926</v>
      </c>
      <c r="B1089" s="27" t="n">
        <v>73.3</v>
      </c>
      <c r="C1089" s="27" t="n">
        <v>73.95</v>
      </c>
      <c r="D1089" s="28" t="n">
        <f aca="false">B1089-B1088</f>
        <v>-1.2</v>
      </c>
      <c r="E1089" s="28" t="n">
        <f aca="false">C1089-C1088</f>
        <v>-1.41</v>
      </c>
      <c r="F1089" s="29" t="n">
        <f aca="false">Inputs!$B$5*B1089+Inputs!$B$6*C1089</f>
        <v>3632500</v>
      </c>
      <c r="G1089" s="29" t="n">
        <f aca="false">Inputs!$B$5*D1089</f>
        <v>-120000</v>
      </c>
      <c r="H1089" s="29" t="n">
        <f aca="false">Inputs!$B$6*E1089</f>
        <v>70499.9999999998</v>
      </c>
      <c r="I1089" s="29" t="n">
        <f aca="false">G1089+H1089</f>
        <v>-49500.0000000005</v>
      </c>
      <c r="J1089" s="29" t="n">
        <f aca="false">J1088+I1089</f>
        <v>2274000</v>
      </c>
    </row>
    <row r="1090" customFormat="false" ht="15" hidden="false" customHeight="false" outlineLevel="0" collapsed="false">
      <c r="A1090" s="26" t="n">
        <v>38929</v>
      </c>
      <c r="B1090" s="27" t="n">
        <v>74.56</v>
      </c>
      <c r="C1090" s="27" t="n">
        <v>74.75</v>
      </c>
      <c r="D1090" s="28" t="n">
        <f aca="false">B1090-B1089</f>
        <v>1.26000000000001</v>
      </c>
      <c r="E1090" s="28" t="n">
        <f aca="false">C1090-C1089</f>
        <v>0.799999999999997</v>
      </c>
      <c r="F1090" s="29" t="n">
        <f aca="false">Inputs!$B$5*B1090+Inputs!$B$6*C1090</f>
        <v>3718500</v>
      </c>
      <c r="G1090" s="29" t="n">
        <f aca="false">Inputs!$B$5*D1090</f>
        <v>126000.000000001</v>
      </c>
      <c r="H1090" s="29" t="n">
        <f aca="false">Inputs!$B$6*E1090</f>
        <v>-39999.9999999999</v>
      </c>
      <c r="I1090" s="29" t="n">
        <f aca="false">G1090+H1090</f>
        <v>86000.0000000007</v>
      </c>
      <c r="J1090" s="29" t="n">
        <f aca="false">J1089+I1090</f>
        <v>2360000</v>
      </c>
    </row>
    <row r="1091" customFormat="false" ht="15" hidden="false" customHeight="false" outlineLevel="0" collapsed="false">
      <c r="A1091" s="26" t="n">
        <v>38930</v>
      </c>
      <c r="B1091" s="27" t="n">
        <v>74.93</v>
      </c>
      <c r="C1091" s="27" t="n">
        <v>76.39</v>
      </c>
      <c r="D1091" s="28" t="n">
        <f aca="false">B1091-B1090</f>
        <v>0.370000000000005</v>
      </c>
      <c r="E1091" s="28" t="n">
        <f aca="false">C1091-C1090</f>
        <v>1.64</v>
      </c>
      <c r="F1091" s="29" t="n">
        <f aca="false">Inputs!$B$5*B1091+Inputs!$B$6*C1091</f>
        <v>3673500</v>
      </c>
      <c r="G1091" s="29" t="n">
        <f aca="false">Inputs!$B$5*D1091</f>
        <v>37000.0000000005</v>
      </c>
      <c r="H1091" s="29" t="n">
        <f aca="false">Inputs!$B$6*E1091</f>
        <v>-82000</v>
      </c>
      <c r="I1091" s="29" t="n">
        <f aca="false">G1091+H1091</f>
        <v>-44999.9999999996</v>
      </c>
      <c r="J1091" s="29" t="n">
        <f aca="false">J1090+I1091</f>
        <v>2315000</v>
      </c>
    </row>
    <row r="1092" customFormat="false" ht="15" hidden="false" customHeight="false" outlineLevel="0" collapsed="false">
      <c r="A1092" s="26" t="n">
        <v>38931</v>
      </c>
      <c r="B1092" s="27" t="n">
        <v>76.16</v>
      </c>
      <c r="C1092" s="27" t="n">
        <v>77.63</v>
      </c>
      <c r="D1092" s="28" t="n">
        <f aca="false">B1092-B1091</f>
        <v>1.22999999999999</v>
      </c>
      <c r="E1092" s="28" t="n">
        <f aca="false">C1092-C1091</f>
        <v>1.23999999999999</v>
      </c>
      <c r="F1092" s="29" t="n">
        <f aca="false">Inputs!$B$5*B1092+Inputs!$B$6*C1092</f>
        <v>3734500</v>
      </c>
      <c r="G1092" s="29" t="n">
        <f aca="false">Inputs!$B$5*D1092</f>
        <v>122999.999999999</v>
      </c>
      <c r="H1092" s="29" t="n">
        <f aca="false">Inputs!$B$6*E1092</f>
        <v>-61999.9999999997</v>
      </c>
      <c r="I1092" s="29" t="n">
        <f aca="false">G1092+H1092</f>
        <v>60999.9999999992</v>
      </c>
      <c r="J1092" s="29" t="n">
        <f aca="false">J1091+I1092</f>
        <v>2376000</v>
      </c>
    </row>
    <row r="1093" customFormat="false" ht="15" hidden="false" customHeight="false" outlineLevel="0" collapsed="false">
      <c r="A1093" s="26" t="n">
        <v>38932</v>
      </c>
      <c r="B1093" s="27" t="n">
        <v>75.59</v>
      </c>
      <c r="C1093" s="27" t="n">
        <v>76.28</v>
      </c>
      <c r="D1093" s="28" t="n">
        <f aca="false">B1093-B1092</f>
        <v>-0.569999999999993</v>
      </c>
      <c r="E1093" s="28" t="n">
        <f aca="false">C1093-C1092</f>
        <v>-1.34999999999999</v>
      </c>
      <c r="F1093" s="29" t="n">
        <f aca="false">Inputs!$B$5*B1093+Inputs!$B$6*C1093</f>
        <v>3745000</v>
      </c>
      <c r="G1093" s="29" t="n">
        <f aca="false">Inputs!$B$5*D1093</f>
        <v>-56999.9999999993</v>
      </c>
      <c r="H1093" s="29" t="n">
        <f aca="false">Inputs!$B$6*E1093</f>
        <v>67499.9999999997</v>
      </c>
      <c r="I1093" s="29" t="n">
        <f aca="false">G1093+H1093</f>
        <v>10500.0000000004</v>
      </c>
      <c r="J1093" s="29" t="n">
        <f aca="false">J1092+I1093</f>
        <v>2386500</v>
      </c>
    </row>
    <row r="1094" customFormat="false" ht="15" hidden="false" customHeight="false" outlineLevel="0" collapsed="false">
      <c r="A1094" s="26" t="n">
        <v>38933</v>
      </c>
      <c r="B1094" s="27" t="n">
        <v>74.78</v>
      </c>
      <c r="C1094" s="27" t="n">
        <v>76.53</v>
      </c>
      <c r="D1094" s="28" t="n">
        <f aca="false">B1094-B1093</f>
        <v>-0.810000000000002</v>
      </c>
      <c r="E1094" s="28" t="n">
        <f aca="false">C1094-C1093</f>
        <v>0.25</v>
      </c>
      <c r="F1094" s="29" t="n">
        <f aca="false">Inputs!$B$5*B1094+Inputs!$B$6*C1094</f>
        <v>3651500</v>
      </c>
      <c r="G1094" s="29" t="n">
        <f aca="false">Inputs!$B$5*D1094</f>
        <v>-81000.0000000002</v>
      </c>
      <c r="H1094" s="29" t="n">
        <f aca="false">Inputs!$B$6*E1094</f>
        <v>-12500</v>
      </c>
      <c r="I1094" s="29" t="n">
        <f aca="false">G1094+H1094</f>
        <v>-93500.0000000002</v>
      </c>
      <c r="J1094" s="29" t="n">
        <f aca="false">J1093+I1094</f>
        <v>2293000</v>
      </c>
    </row>
    <row r="1095" customFormat="false" ht="15" hidden="false" customHeight="false" outlineLevel="0" collapsed="false">
      <c r="A1095" s="26" t="n">
        <v>38936</v>
      </c>
      <c r="B1095" s="27" t="n">
        <v>77.05</v>
      </c>
      <c r="C1095" s="27" t="n">
        <v>77.82</v>
      </c>
      <c r="D1095" s="28" t="n">
        <f aca="false">B1095-B1094</f>
        <v>2.27</v>
      </c>
      <c r="E1095" s="28" t="n">
        <f aca="false">C1095-C1094</f>
        <v>1.28999999999999</v>
      </c>
      <c r="F1095" s="29" t="n">
        <f aca="false">Inputs!$B$5*B1095+Inputs!$B$6*C1095</f>
        <v>3814000</v>
      </c>
      <c r="G1095" s="29" t="n">
        <f aca="false">Inputs!$B$5*D1095</f>
        <v>227000</v>
      </c>
      <c r="H1095" s="29" t="n">
        <f aca="false">Inputs!$B$6*E1095</f>
        <v>-64499.9999999996</v>
      </c>
      <c r="I1095" s="29" t="n">
        <f aca="false">G1095+H1095</f>
        <v>162500</v>
      </c>
      <c r="J1095" s="29" t="n">
        <f aca="false">J1094+I1095</f>
        <v>2455500</v>
      </c>
    </row>
    <row r="1096" customFormat="false" ht="15" hidden="false" customHeight="false" outlineLevel="0" collapsed="false">
      <c r="A1096" s="26" t="n">
        <v>38937</v>
      </c>
      <c r="B1096" s="27" t="n">
        <v>76.29</v>
      </c>
      <c r="C1096" s="27" t="n">
        <v>77.93</v>
      </c>
      <c r="D1096" s="28" t="n">
        <f aca="false">B1096-B1095</f>
        <v>-0.759999999999991</v>
      </c>
      <c r="E1096" s="28" t="n">
        <f aca="false">C1096-C1095</f>
        <v>0.110000000000014</v>
      </c>
      <c r="F1096" s="29" t="n">
        <f aca="false">Inputs!$B$5*B1096+Inputs!$B$6*C1096</f>
        <v>3732500</v>
      </c>
      <c r="G1096" s="29" t="n">
        <f aca="false">Inputs!$B$5*D1096</f>
        <v>-75999.9999999991</v>
      </c>
      <c r="H1096" s="29" t="n">
        <f aca="false">Inputs!$B$6*E1096</f>
        <v>-5500.00000000068</v>
      </c>
      <c r="I1096" s="29" t="n">
        <f aca="false">G1096+H1096</f>
        <v>-81499.9999999998</v>
      </c>
      <c r="J1096" s="29" t="n">
        <f aca="false">J1095+I1096</f>
        <v>2374000</v>
      </c>
    </row>
    <row r="1097" customFormat="false" ht="15" hidden="false" customHeight="false" outlineLevel="0" collapsed="false">
      <c r="A1097" s="26" t="n">
        <v>38938</v>
      </c>
      <c r="B1097" s="27" t="n">
        <v>76.28</v>
      </c>
      <c r="C1097" s="27" t="n">
        <v>78.26</v>
      </c>
      <c r="D1097" s="28" t="n">
        <f aca="false">B1097-B1096</f>
        <v>-0.0100000000000051</v>
      </c>
      <c r="E1097" s="28" t="n">
        <f aca="false">C1097-C1096</f>
        <v>0.329999999999998</v>
      </c>
      <c r="F1097" s="29" t="n">
        <f aca="false">Inputs!$B$5*B1097+Inputs!$B$6*C1097</f>
        <v>3715000</v>
      </c>
      <c r="G1097" s="29" t="n">
        <f aca="false">Inputs!$B$5*D1097</f>
        <v>-1000.00000000051</v>
      </c>
      <c r="H1097" s="29" t="n">
        <f aca="false">Inputs!$B$6*E1097</f>
        <v>-16499.9999999999</v>
      </c>
      <c r="I1097" s="29" t="n">
        <f aca="false">G1097+H1097</f>
        <v>-17500.0000000004</v>
      </c>
      <c r="J1097" s="29" t="n">
        <f aca="false">J1096+I1097</f>
        <v>2356500</v>
      </c>
    </row>
    <row r="1098" customFormat="false" ht="15" hidden="false" customHeight="false" outlineLevel="0" collapsed="false">
      <c r="A1098" s="26" t="n">
        <v>38939</v>
      </c>
      <c r="B1098" s="27" t="n">
        <v>74.17</v>
      </c>
      <c r="C1098" s="27" t="n">
        <v>75.69</v>
      </c>
      <c r="D1098" s="28" t="n">
        <f aca="false">B1098-B1097</f>
        <v>-2.11</v>
      </c>
      <c r="E1098" s="28" t="n">
        <f aca="false">C1098-C1097</f>
        <v>-2.57000000000001</v>
      </c>
      <c r="F1098" s="29" t="n">
        <f aca="false">Inputs!$B$5*B1098+Inputs!$B$6*C1098</f>
        <v>3632500</v>
      </c>
      <c r="G1098" s="29" t="n">
        <f aca="false">Inputs!$B$5*D1098</f>
        <v>-211000</v>
      </c>
      <c r="H1098" s="29" t="n">
        <f aca="false">Inputs!$B$6*E1098</f>
        <v>128500</v>
      </c>
      <c r="I1098" s="29" t="n">
        <f aca="false">G1098+H1098</f>
        <v>-82499.9999999996</v>
      </c>
      <c r="J1098" s="29" t="n">
        <f aca="false">J1097+I1098</f>
        <v>2274000</v>
      </c>
    </row>
    <row r="1099" customFormat="false" ht="15" hidden="false" customHeight="false" outlineLevel="0" collapsed="false">
      <c r="A1099" s="26" t="n">
        <v>38940</v>
      </c>
      <c r="B1099" s="27" t="n">
        <v>74.38</v>
      </c>
      <c r="C1099" s="27" t="n">
        <v>75.19</v>
      </c>
      <c r="D1099" s="28" t="n">
        <f aca="false">B1099-B1098</f>
        <v>0.209999999999994</v>
      </c>
      <c r="E1099" s="28" t="n">
        <f aca="false">C1099-C1098</f>
        <v>-0.5</v>
      </c>
      <c r="F1099" s="29" t="n">
        <f aca="false">Inputs!$B$5*B1099+Inputs!$B$6*C1099</f>
        <v>3678500</v>
      </c>
      <c r="G1099" s="29" t="n">
        <f aca="false">Inputs!$B$5*D1099</f>
        <v>20999.9999999994</v>
      </c>
      <c r="H1099" s="29" t="n">
        <f aca="false">Inputs!$B$6*E1099</f>
        <v>25000</v>
      </c>
      <c r="I1099" s="29" t="n">
        <f aca="false">G1099+H1099</f>
        <v>45999.9999999994</v>
      </c>
      <c r="J1099" s="29" t="n">
        <f aca="false">J1098+I1099</f>
        <v>2320000</v>
      </c>
    </row>
    <row r="1100" customFormat="false" ht="15" hidden="false" customHeight="false" outlineLevel="0" collapsed="false">
      <c r="A1100" s="26" t="n">
        <v>38943</v>
      </c>
      <c r="B1100" s="27" t="n">
        <v>73.33</v>
      </c>
      <c r="C1100" s="27" t="n">
        <v>73.78</v>
      </c>
      <c r="D1100" s="28" t="n">
        <f aca="false">B1100-B1099</f>
        <v>-1.05</v>
      </c>
      <c r="E1100" s="28" t="n">
        <f aca="false">C1100-C1099</f>
        <v>-1.41</v>
      </c>
      <c r="F1100" s="29" t="n">
        <f aca="false">Inputs!$B$5*B1100+Inputs!$B$6*C1100</f>
        <v>3644000</v>
      </c>
      <c r="G1100" s="29" t="n">
        <f aca="false">Inputs!$B$5*D1100</f>
        <v>-105000</v>
      </c>
      <c r="H1100" s="29" t="n">
        <f aca="false">Inputs!$B$6*E1100</f>
        <v>70499.9999999998</v>
      </c>
      <c r="I1100" s="29" t="n">
        <f aca="false">G1100+H1100</f>
        <v>-34499.9999999999</v>
      </c>
      <c r="J1100" s="29" t="n">
        <f aca="false">J1099+I1100</f>
        <v>2285500</v>
      </c>
    </row>
    <row r="1101" customFormat="false" ht="15" hidden="false" customHeight="false" outlineLevel="0" collapsed="false">
      <c r="A1101" s="26" t="n">
        <v>38944</v>
      </c>
      <c r="B1101" s="27" t="n">
        <v>72.95</v>
      </c>
      <c r="C1101" s="27" t="n">
        <v>73.57</v>
      </c>
      <c r="D1101" s="28" t="n">
        <f aca="false">B1101-B1100</f>
        <v>-0.379999999999995</v>
      </c>
      <c r="E1101" s="28" t="n">
        <f aca="false">C1101-C1100</f>
        <v>-0.210000000000008</v>
      </c>
      <c r="F1101" s="29" t="n">
        <f aca="false">Inputs!$B$5*B1101+Inputs!$B$6*C1101</f>
        <v>3616500</v>
      </c>
      <c r="G1101" s="29" t="n">
        <f aca="false">Inputs!$B$5*D1101</f>
        <v>-37999.9999999996</v>
      </c>
      <c r="H1101" s="29" t="n">
        <f aca="false">Inputs!$B$6*E1101</f>
        <v>10500.0000000004</v>
      </c>
      <c r="I1101" s="29" t="n">
        <f aca="false">G1101+H1101</f>
        <v>-27499.9999999992</v>
      </c>
      <c r="J1101" s="29" t="n">
        <f aca="false">J1100+I1101</f>
        <v>2258000</v>
      </c>
    </row>
    <row r="1102" customFormat="false" ht="15" hidden="false" customHeight="false" outlineLevel="0" collapsed="false">
      <c r="A1102" s="26" t="n">
        <v>38945</v>
      </c>
      <c r="B1102" s="27" t="n">
        <v>71.64</v>
      </c>
      <c r="C1102" s="27" t="n">
        <v>72.67</v>
      </c>
      <c r="D1102" s="28" t="n">
        <f aca="false">B1102-B1101</f>
        <v>-1.31</v>
      </c>
      <c r="E1102" s="28" t="n">
        <f aca="false">C1102-C1101</f>
        <v>-0.899999999999992</v>
      </c>
      <c r="F1102" s="29" t="n">
        <f aca="false">Inputs!$B$5*B1102+Inputs!$B$6*C1102</f>
        <v>3530500</v>
      </c>
      <c r="G1102" s="29" t="n">
        <f aca="false">Inputs!$B$5*D1102</f>
        <v>-131000</v>
      </c>
      <c r="H1102" s="29" t="n">
        <f aca="false">Inputs!$B$6*E1102</f>
        <v>44999.9999999996</v>
      </c>
      <c r="I1102" s="29" t="n">
        <f aca="false">G1102+H1102</f>
        <v>-86000.0000000007</v>
      </c>
      <c r="J1102" s="29" t="n">
        <f aca="false">J1101+I1102</f>
        <v>2172000</v>
      </c>
    </row>
    <row r="1103" customFormat="false" ht="15" hidden="false" customHeight="false" outlineLevel="0" collapsed="false">
      <c r="A1103" s="26" t="n">
        <v>38946</v>
      </c>
      <c r="B1103" s="27" t="n">
        <v>70.12</v>
      </c>
      <c r="C1103" s="27" t="n">
        <v>70.42</v>
      </c>
      <c r="D1103" s="28" t="n">
        <f aca="false">B1103-B1102</f>
        <v>-1.52</v>
      </c>
      <c r="E1103" s="28" t="n">
        <f aca="false">C1103-C1102</f>
        <v>-2.25</v>
      </c>
      <c r="F1103" s="29" t="n">
        <f aca="false">Inputs!$B$5*B1103+Inputs!$B$6*C1103</f>
        <v>3491000</v>
      </c>
      <c r="G1103" s="29" t="n">
        <f aca="false">Inputs!$B$5*D1103</f>
        <v>-152000</v>
      </c>
      <c r="H1103" s="29" t="n">
        <f aca="false">Inputs!$B$6*E1103</f>
        <v>112500</v>
      </c>
      <c r="I1103" s="29" t="n">
        <f aca="false">G1103+H1103</f>
        <v>-39499.9999999996</v>
      </c>
      <c r="J1103" s="29" t="n">
        <f aca="false">J1102+I1103</f>
        <v>2132500</v>
      </c>
    </row>
    <row r="1104" customFormat="false" ht="15" hidden="false" customHeight="false" outlineLevel="0" collapsed="false">
      <c r="A1104" s="26" t="n">
        <v>38947</v>
      </c>
      <c r="B1104" s="27" t="n">
        <v>70.93</v>
      </c>
      <c r="C1104" s="27" t="n">
        <v>71.3</v>
      </c>
      <c r="D1104" s="28" t="n">
        <f aca="false">B1104-B1103</f>
        <v>0.810000000000002</v>
      </c>
      <c r="E1104" s="28" t="n">
        <f aca="false">C1104-C1103</f>
        <v>0.879999999999996</v>
      </c>
      <c r="F1104" s="29" t="n">
        <f aca="false">Inputs!$B$5*B1104+Inputs!$B$6*C1104</f>
        <v>3528000</v>
      </c>
      <c r="G1104" s="29" t="n">
        <f aca="false">Inputs!$B$5*D1104</f>
        <v>81000.0000000002</v>
      </c>
      <c r="H1104" s="29" t="n">
        <f aca="false">Inputs!$B$6*E1104</f>
        <v>-43999.9999999998</v>
      </c>
      <c r="I1104" s="29" t="n">
        <f aca="false">G1104+H1104</f>
        <v>37000.0000000005</v>
      </c>
      <c r="J1104" s="29" t="n">
        <f aca="false">J1103+I1104</f>
        <v>2169500</v>
      </c>
    </row>
    <row r="1105" customFormat="false" ht="15" hidden="false" customHeight="false" outlineLevel="0" collapsed="false">
      <c r="A1105" s="26" t="n">
        <v>38950</v>
      </c>
      <c r="B1105" s="27" t="n">
        <v>72.45</v>
      </c>
      <c r="C1105" s="27" t="n">
        <v>72.42</v>
      </c>
      <c r="D1105" s="28" t="n">
        <f aca="false">B1105-B1104</f>
        <v>1.52</v>
      </c>
      <c r="E1105" s="28" t="n">
        <f aca="false">C1105-C1104</f>
        <v>1.12</v>
      </c>
      <c r="F1105" s="29" t="n">
        <f aca="false">Inputs!$B$5*B1105+Inputs!$B$6*C1105</f>
        <v>3624000</v>
      </c>
      <c r="G1105" s="29" t="n">
        <f aca="false">Inputs!$B$5*D1105</f>
        <v>152000</v>
      </c>
      <c r="H1105" s="29" t="n">
        <f aca="false">Inputs!$B$6*E1105</f>
        <v>-56000.0000000002</v>
      </c>
      <c r="I1105" s="29" t="n">
        <f aca="false">G1105+H1105</f>
        <v>95999.9999999994</v>
      </c>
      <c r="J1105" s="29" t="n">
        <f aca="false">J1104+I1105</f>
        <v>2265500</v>
      </c>
    </row>
    <row r="1106" customFormat="false" ht="15" hidden="false" customHeight="false" outlineLevel="0" collapsed="false">
      <c r="A1106" s="26" t="n">
        <v>38951</v>
      </c>
      <c r="B1106" s="27" t="n">
        <v>72.55</v>
      </c>
      <c r="C1106" s="27" t="n">
        <v>72.06</v>
      </c>
      <c r="D1106" s="28" t="n">
        <f aca="false">B1106-B1105</f>
        <v>0.0999999999999943</v>
      </c>
      <c r="E1106" s="28" t="n">
        <f aca="false">C1106-C1105</f>
        <v>-0.359999999999999</v>
      </c>
      <c r="F1106" s="29" t="n">
        <f aca="false">Inputs!$B$5*B1106+Inputs!$B$6*C1106</f>
        <v>3652000</v>
      </c>
      <c r="G1106" s="29" t="n">
        <f aca="false">Inputs!$B$5*D1106</f>
        <v>9999.99999999943</v>
      </c>
      <c r="H1106" s="29" t="n">
        <f aca="false">Inputs!$B$6*E1106</f>
        <v>18000</v>
      </c>
      <c r="I1106" s="29" t="n">
        <f aca="false">G1106+H1106</f>
        <v>27999.9999999994</v>
      </c>
      <c r="J1106" s="29" t="n">
        <f aca="false">J1105+I1106</f>
        <v>2293500</v>
      </c>
    </row>
    <row r="1107" customFormat="false" ht="15" hidden="false" customHeight="false" outlineLevel="0" collapsed="false">
      <c r="A1107" s="26" t="n">
        <v>38952</v>
      </c>
      <c r="B1107" s="27" t="n">
        <v>71.45</v>
      </c>
      <c r="C1107" s="27" t="n">
        <v>71.12</v>
      </c>
      <c r="D1107" s="28" t="n">
        <f aca="false">B1107-B1106</f>
        <v>-1.09999999999999</v>
      </c>
      <c r="E1107" s="28" t="n">
        <f aca="false">C1107-C1106</f>
        <v>-0.939999999999998</v>
      </c>
      <c r="F1107" s="29" t="n">
        <f aca="false">Inputs!$B$5*B1107+Inputs!$B$6*C1107</f>
        <v>3589000</v>
      </c>
      <c r="G1107" s="29" t="n">
        <f aca="false">Inputs!$B$5*D1107</f>
        <v>-109999.999999999</v>
      </c>
      <c r="H1107" s="29" t="n">
        <f aca="false">Inputs!$B$6*E1107</f>
        <v>46999.9999999999</v>
      </c>
      <c r="I1107" s="29" t="n">
        <f aca="false">G1107+H1107</f>
        <v>-62999.9999999996</v>
      </c>
      <c r="J1107" s="29" t="n">
        <f aca="false">J1106+I1107</f>
        <v>2230500</v>
      </c>
    </row>
    <row r="1108" customFormat="false" ht="15" hidden="false" customHeight="false" outlineLevel="0" collapsed="false">
      <c r="A1108" s="26" t="n">
        <v>38953</v>
      </c>
      <c r="B1108" s="27" t="n">
        <v>72.02</v>
      </c>
      <c r="C1108" s="27" t="n">
        <v>71.4</v>
      </c>
      <c r="D1108" s="28" t="n">
        <f aca="false">B1108-B1107</f>
        <v>0.569999999999993</v>
      </c>
      <c r="E1108" s="28" t="n">
        <f aca="false">C1108-C1107</f>
        <v>0.280000000000001</v>
      </c>
      <c r="F1108" s="29" t="n">
        <f aca="false">Inputs!$B$5*B1108+Inputs!$B$6*C1108</f>
        <v>3632000</v>
      </c>
      <c r="G1108" s="29" t="n">
        <f aca="false">Inputs!$B$5*D1108</f>
        <v>56999.9999999993</v>
      </c>
      <c r="H1108" s="29" t="n">
        <f aca="false">Inputs!$B$6*E1108</f>
        <v>-14000.0000000001</v>
      </c>
      <c r="I1108" s="29" t="n">
        <f aca="false">G1108+H1108</f>
        <v>42999.9999999993</v>
      </c>
      <c r="J1108" s="29" t="n">
        <f aca="false">J1107+I1108</f>
        <v>2273500</v>
      </c>
    </row>
    <row r="1109" customFormat="false" ht="15" hidden="false" customHeight="false" outlineLevel="0" collapsed="false">
      <c r="A1109" s="26" t="n">
        <v>38954</v>
      </c>
      <c r="B1109" s="27" t="n">
        <v>72.13</v>
      </c>
      <c r="C1109" s="27" t="n">
        <v>72.58</v>
      </c>
      <c r="D1109" s="28" t="n">
        <f aca="false">B1109-B1108</f>
        <v>0.109999999999999</v>
      </c>
      <c r="E1109" s="28" t="n">
        <f aca="false">C1109-C1108</f>
        <v>1.17999999999999</v>
      </c>
      <c r="F1109" s="29" t="n">
        <f aca="false">Inputs!$B$5*B1109+Inputs!$B$6*C1109</f>
        <v>3584000</v>
      </c>
      <c r="G1109" s="29" t="n">
        <f aca="false">Inputs!$B$5*D1109</f>
        <v>10999.9999999999</v>
      </c>
      <c r="H1109" s="29" t="n">
        <f aca="false">Inputs!$B$6*E1109</f>
        <v>-58999.9999999996</v>
      </c>
      <c r="I1109" s="29" t="n">
        <f aca="false">G1109+H1109</f>
        <v>-47999.9999999997</v>
      </c>
      <c r="J1109" s="29" t="n">
        <f aca="false">J1108+I1109</f>
        <v>2225500</v>
      </c>
    </row>
    <row r="1110" customFormat="false" ht="15" hidden="false" customHeight="false" outlineLevel="0" collapsed="false">
      <c r="A1110" s="26" t="n">
        <v>38957</v>
      </c>
      <c r="B1110" s="27" t="n">
        <v>70.47</v>
      </c>
      <c r="C1110" s="27" t="n">
        <v>69.44</v>
      </c>
      <c r="D1110" s="28" t="n">
        <f aca="false">B1110-B1109</f>
        <v>-1.66</v>
      </c>
      <c r="E1110" s="28" t="n">
        <f aca="false">C1110-C1109</f>
        <v>-3.14</v>
      </c>
      <c r="F1110" s="29" t="n">
        <f aca="false">Inputs!$B$5*B1110+Inputs!$B$6*C1110</f>
        <v>3575000</v>
      </c>
      <c r="G1110" s="29" t="n">
        <f aca="false">Inputs!$B$5*D1110</f>
        <v>-166000</v>
      </c>
      <c r="H1110" s="29" t="n">
        <f aca="false">Inputs!$B$6*E1110</f>
        <v>157000</v>
      </c>
      <c r="I1110" s="29" t="n">
        <f aca="false">G1110+H1110</f>
        <v>-8999.99999999962</v>
      </c>
      <c r="J1110" s="29" t="n">
        <f aca="false">J1109+I1110</f>
        <v>2216500</v>
      </c>
    </row>
    <row r="1111" customFormat="false" ht="15" hidden="false" customHeight="false" outlineLevel="0" collapsed="false">
      <c r="A1111" s="26" t="n">
        <v>38959</v>
      </c>
      <c r="B1111" s="27" t="n">
        <v>70.2</v>
      </c>
      <c r="C1111" s="27" t="n">
        <v>67.15</v>
      </c>
      <c r="D1111" s="28" t="n">
        <f aca="false">B1111-B1110</f>
        <v>-0.269999999999996</v>
      </c>
      <c r="E1111" s="28" t="n">
        <f aca="false">C1111-C1110</f>
        <v>-2.28999999999999</v>
      </c>
      <c r="F1111" s="29" t="n">
        <f aca="false">Inputs!$B$5*B1111+Inputs!$B$6*C1111</f>
        <v>3662500</v>
      </c>
      <c r="G1111" s="29" t="n">
        <f aca="false">Inputs!$B$5*D1111</f>
        <v>-26999.9999999996</v>
      </c>
      <c r="H1111" s="29" t="n">
        <f aca="false">Inputs!$B$6*E1111</f>
        <v>114500</v>
      </c>
      <c r="I1111" s="29" t="n">
        <f aca="false">G1111+H1111</f>
        <v>87500</v>
      </c>
      <c r="J1111" s="29" t="n">
        <f aca="false">J1110+I1111</f>
        <v>2304000</v>
      </c>
    </row>
    <row r="1112" customFormat="false" ht="15" hidden="false" customHeight="false" outlineLevel="0" collapsed="false">
      <c r="A1112" s="26" t="n">
        <v>38960</v>
      </c>
      <c r="B1112" s="27" t="n">
        <v>70.38</v>
      </c>
      <c r="C1112" s="27" t="n">
        <v>67.66</v>
      </c>
      <c r="D1112" s="28" t="n">
        <f aca="false">B1112-B1111</f>
        <v>0.179999999999993</v>
      </c>
      <c r="E1112" s="28" t="n">
        <f aca="false">C1112-C1111</f>
        <v>0.509999999999991</v>
      </c>
      <c r="F1112" s="29" t="n">
        <f aca="false">Inputs!$B$5*B1112+Inputs!$B$6*C1112</f>
        <v>3655000</v>
      </c>
      <c r="G1112" s="29" t="n">
        <f aca="false">Inputs!$B$5*D1112</f>
        <v>17999.9999999993</v>
      </c>
      <c r="H1112" s="29" t="n">
        <f aca="false">Inputs!$B$6*E1112</f>
        <v>-25499.9999999995</v>
      </c>
      <c r="I1112" s="29" t="n">
        <f aca="false">G1112+H1112</f>
        <v>-7500.00000000028</v>
      </c>
      <c r="J1112" s="29" t="n">
        <f aca="false">J1111+I1112</f>
        <v>2296500</v>
      </c>
    </row>
    <row r="1113" customFormat="false" ht="15" hidden="false" customHeight="false" outlineLevel="0" collapsed="false">
      <c r="A1113" s="26" t="n">
        <v>38961</v>
      </c>
      <c r="B1113" s="27" t="n">
        <v>69.24</v>
      </c>
      <c r="C1113" s="27" t="n">
        <v>70.49</v>
      </c>
      <c r="D1113" s="28" t="n">
        <f aca="false">B1113-B1112</f>
        <v>-1.14</v>
      </c>
      <c r="E1113" s="28" t="n">
        <f aca="false">C1113-C1112</f>
        <v>2.83</v>
      </c>
      <c r="F1113" s="29" t="n">
        <f aca="false">Inputs!$B$5*B1113+Inputs!$B$6*C1113</f>
        <v>3399500</v>
      </c>
      <c r="G1113" s="29" t="n">
        <f aca="false">Inputs!$B$5*D1113</f>
        <v>-114000</v>
      </c>
      <c r="H1113" s="29" t="n">
        <f aca="false">Inputs!$B$6*E1113</f>
        <v>-141500</v>
      </c>
      <c r="I1113" s="29" t="n">
        <f aca="false">G1113+H1113</f>
        <v>-255500</v>
      </c>
      <c r="J1113" s="29" t="n">
        <f aca="false">J1112+I1113</f>
        <v>2041000</v>
      </c>
    </row>
    <row r="1114" customFormat="false" ht="15" hidden="false" customHeight="false" outlineLevel="0" collapsed="false">
      <c r="A1114" s="26" t="n">
        <v>38965</v>
      </c>
      <c r="B1114" s="27" t="n">
        <v>68.7</v>
      </c>
      <c r="C1114" s="27" t="n">
        <v>65.94</v>
      </c>
      <c r="D1114" s="28" t="n">
        <f aca="false">B1114-B1113</f>
        <v>-0.539999999999992</v>
      </c>
      <c r="E1114" s="28" t="n">
        <f aca="false">C1114-C1113</f>
        <v>-4.55</v>
      </c>
      <c r="F1114" s="29" t="n">
        <f aca="false">Inputs!$B$5*B1114+Inputs!$B$6*C1114</f>
        <v>3573000</v>
      </c>
      <c r="G1114" s="29" t="n">
        <f aca="false">Inputs!$B$5*D1114</f>
        <v>-53999.9999999992</v>
      </c>
      <c r="H1114" s="29" t="n">
        <f aca="false">Inputs!$B$6*E1114</f>
        <v>227500</v>
      </c>
      <c r="I1114" s="29" t="n">
        <f aca="false">G1114+H1114</f>
        <v>173500.000000001</v>
      </c>
      <c r="J1114" s="29" t="n">
        <f aca="false">J1113+I1114</f>
        <v>2214500</v>
      </c>
    </row>
    <row r="1115" customFormat="false" ht="15" hidden="false" customHeight="false" outlineLevel="0" collapsed="false">
      <c r="A1115" s="26" t="n">
        <v>38966</v>
      </c>
      <c r="B1115" s="27" t="n">
        <v>67.75</v>
      </c>
      <c r="C1115" s="27" t="n">
        <v>65.41</v>
      </c>
      <c r="D1115" s="28" t="n">
        <f aca="false">B1115-B1114</f>
        <v>-0.950000000000003</v>
      </c>
      <c r="E1115" s="28" t="n">
        <f aca="false">C1115-C1114</f>
        <v>-0.530000000000001</v>
      </c>
      <c r="F1115" s="29" t="n">
        <f aca="false">Inputs!$B$5*B1115+Inputs!$B$6*C1115</f>
        <v>3504500</v>
      </c>
      <c r="G1115" s="29" t="n">
        <f aca="false">Inputs!$B$5*D1115</f>
        <v>-95000.0000000003</v>
      </c>
      <c r="H1115" s="29" t="n">
        <f aca="false">Inputs!$B$6*E1115</f>
        <v>26500.0000000001</v>
      </c>
      <c r="I1115" s="29" t="n">
        <f aca="false">G1115+H1115</f>
        <v>-68500.0000000002</v>
      </c>
      <c r="J1115" s="29" t="n">
        <f aca="false">J1114+I1115</f>
        <v>2146000</v>
      </c>
    </row>
    <row r="1116" customFormat="false" ht="15" hidden="false" customHeight="false" outlineLevel="0" collapsed="false">
      <c r="A1116" s="26" t="n">
        <v>38967</v>
      </c>
      <c r="B1116" s="27" t="n">
        <v>67.37</v>
      </c>
      <c r="C1116" s="27" t="n">
        <v>64.52</v>
      </c>
      <c r="D1116" s="28" t="n">
        <f aca="false">B1116-B1115</f>
        <v>-0.379999999999995</v>
      </c>
      <c r="E1116" s="28" t="n">
        <f aca="false">C1116-C1115</f>
        <v>-0.890000000000001</v>
      </c>
      <c r="F1116" s="29" t="n">
        <f aca="false">Inputs!$B$5*B1116+Inputs!$B$6*C1116</f>
        <v>3511000</v>
      </c>
      <c r="G1116" s="29" t="n">
        <f aca="false">Inputs!$B$5*D1116</f>
        <v>-37999.9999999996</v>
      </c>
      <c r="H1116" s="29" t="n">
        <f aca="false">Inputs!$B$6*E1116</f>
        <v>44500</v>
      </c>
      <c r="I1116" s="29" t="n">
        <f aca="false">G1116+H1116</f>
        <v>6500.00000000048</v>
      </c>
      <c r="J1116" s="29" t="n">
        <f aca="false">J1115+I1116</f>
        <v>2152500</v>
      </c>
    </row>
    <row r="1117" customFormat="false" ht="15" hidden="false" customHeight="false" outlineLevel="0" collapsed="false">
      <c r="A1117" s="26" t="n">
        <v>38968</v>
      </c>
      <c r="B1117" s="27" t="n">
        <v>66.3</v>
      </c>
      <c r="C1117" s="27" t="n">
        <v>64.3</v>
      </c>
      <c r="D1117" s="28" t="n">
        <f aca="false">B1117-B1116</f>
        <v>-1.07000000000001</v>
      </c>
      <c r="E1117" s="28" t="n">
        <f aca="false">C1117-C1116</f>
        <v>-0.219999999999999</v>
      </c>
      <c r="F1117" s="29" t="n">
        <f aca="false">Inputs!$B$5*B1117+Inputs!$B$6*C1117</f>
        <v>3415000</v>
      </c>
      <c r="G1117" s="29" t="n">
        <f aca="false">Inputs!$B$5*D1117</f>
        <v>-107000.000000001</v>
      </c>
      <c r="H1117" s="29" t="n">
        <f aca="false">Inputs!$B$6*E1117</f>
        <v>10999.9999999999</v>
      </c>
      <c r="I1117" s="29" t="n">
        <f aca="false">G1117+H1117</f>
        <v>-96000.0000000008</v>
      </c>
      <c r="J1117" s="29" t="n">
        <f aca="false">J1116+I1117</f>
        <v>2056500</v>
      </c>
    </row>
    <row r="1118" customFormat="false" ht="15" hidden="false" customHeight="false" outlineLevel="0" collapsed="false">
      <c r="A1118" s="26" t="n">
        <v>38971</v>
      </c>
      <c r="B1118" s="27" t="n">
        <v>65.42</v>
      </c>
      <c r="C1118" s="27" t="n">
        <v>62.41</v>
      </c>
      <c r="D1118" s="28" t="n">
        <f aca="false">B1118-B1117</f>
        <v>-0.879999999999996</v>
      </c>
      <c r="E1118" s="28" t="n">
        <f aca="false">C1118-C1117</f>
        <v>-1.89</v>
      </c>
      <c r="F1118" s="29" t="n">
        <f aca="false">Inputs!$B$5*B1118+Inputs!$B$6*C1118</f>
        <v>3421500</v>
      </c>
      <c r="G1118" s="29" t="n">
        <f aca="false">Inputs!$B$5*D1118</f>
        <v>-87999.9999999996</v>
      </c>
      <c r="H1118" s="29" t="n">
        <f aca="false">Inputs!$B$6*E1118</f>
        <v>94500</v>
      </c>
      <c r="I1118" s="29" t="n">
        <f aca="false">G1118+H1118</f>
        <v>6500.00000000048</v>
      </c>
      <c r="J1118" s="29" t="n">
        <f aca="false">J1117+I1118</f>
        <v>2063000</v>
      </c>
    </row>
    <row r="1119" customFormat="false" ht="15" hidden="false" customHeight="false" outlineLevel="0" collapsed="false">
      <c r="A1119" s="26" t="n">
        <v>38972</v>
      </c>
      <c r="B1119" s="27" t="n">
        <v>63.81</v>
      </c>
      <c r="C1119" s="27" t="n">
        <v>62.23</v>
      </c>
      <c r="D1119" s="28" t="n">
        <f aca="false">B1119-B1118</f>
        <v>-1.61</v>
      </c>
      <c r="E1119" s="28" t="n">
        <f aca="false">C1119-C1118</f>
        <v>-0.18</v>
      </c>
      <c r="F1119" s="29" t="n">
        <f aca="false">Inputs!$B$5*B1119+Inputs!$B$6*C1119</f>
        <v>3269500</v>
      </c>
      <c r="G1119" s="29" t="n">
        <f aca="false">Inputs!$B$5*D1119</f>
        <v>-161000</v>
      </c>
      <c r="H1119" s="29" t="n">
        <f aca="false">Inputs!$B$6*E1119</f>
        <v>8999.99999999999</v>
      </c>
      <c r="I1119" s="29" t="n">
        <f aca="false">G1119+H1119</f>
        <v>-152000</v>
      </c>
      <c r="J1119" s="29" t="n">
        <f aca="false">J1118+I1119</f>
        <v>1911000</v>
      </c>
    </row>
    <row r="1120" customFormat="false" ht="15" hidden="false" customHeight="false" outlineLevel="0" collapsed="false">
      <c r="A1120" s="26" t="n">
        <v>38973</v>
      </c>
      <c r="B1120" s="27" t="n">
        <v>64.09</v>
      </c>
      <c r="C1120" s="27" t="n">
        <v>61.28</v>
      </c>
      <c r="D1120" s="28" t="n">
        <f aca="false">B1120-B1119</f>
        <v>0.280000000000001</v>
      </c>
      <c r="E1120" s="28" t="n">
        <f aca="false">C1120-C1119</f>
        <v>-0.949999999999996</v>
      </c>
      <c r="F1120" s="29" t="n">
        <f aca="false">Inputs!$B$5*B1120+Inputs!$B$6*C1120</f>
        <v>3345000</v>
      </c>
      <c r="G1120" s="29" t="n">
        <f aca="false">Inputs!$B$5*D1120</f>
        <v>28000.0000000001</v>
      </c>
      <c r="H1120" s="29" t="n">
        <f aca="false">Inputs!$B$6*E1120</f>
        <v>47499.9999999998</v>
      </c>
      <c r="I1120" s="29" t="n">
        <f aca="false">G1120+H1120</f>
        <v>75499.9999999999</v>
      </c>
      <c r="J1120" s="29" t="n">
        <f aca="false">J1119+I1120</f>
        <v>1986500</v>
      </c>
    </row>
    <row r="1121" customFormat="false" ht="15" hidden="false" customHeight="false" outlineLevel="0" collapsed="false">
      <c r="A1121" s="26" t="n">
        <v>38974</v>
      </c>
      <c r="B1121" s="27" t="n">
        <v>63.27</v>
      </c>
      <c r="C1121" s="27" t="n">
        <v>60.75</v>
      </c>
      <c r="D1121" s="28" t="n">
        <f aca="false">B1121-B1120</f>
        <v>-0.82</v>
      </c>
      <c r="E1121" s="28" t="n">
        <f aca="false">C1121-C1120</f>
        <v>-0.530000000000001</v>
      </c>
      <c r="F1121" s="29" t="n">
        <f aca="false">Inputs!$B$5*B1121+Inputs!$B$6*C1121</f>
        <v>3289500</v>
      </c>
      <c r="G1121" s="29" t="n">
        <f aca="false">Inputs!$B$5*D1121</f>
        <v>-82000</v>
      </c>
      <c r="H1121" s="29" t="n">
        <f aca="false">Inputs!$B$6*E1121</f>
        <v>26500.0000000001</v>
      </c>
      <c r="I1121" s="29" t="n">
        <f aca="false">G1121+H1121</f>
        <v>-55500</v>
      </c>
      <c r="J1121" s="29" t="n">
        <f aca="false">J1120+I1121</f>
        <v>1931000</v>
      </c>
    </row>
    <row r="1122" customFormat="false" ht="15" hidden="false" customHeight="false" outlineLevel="0" collapsed="false">
      <c r="A1122" s="26" t="n">
        <v>38975</v>
      </c>
      <c r="B1122" s="27" t="n">
        <v>63.3</v>
      </c>
      <c r="C1122" s="27" t="n">
        <v>60.23</v>
      </c>
      <c r="D1122" s="28" t="n">
        <f aca="false">B1122-B1121</f>
        <v>0.029999999999994</v>
      </c>
      <c r="E1122" s="28" t="n">
        <f aca="false">C1122-C1121</f>
        <v>-0.520000000000003</v>
      </c>
      <c r="F1122" s="29" t="n">
        <f aca="false">Inputs!$B$5*B1122+Inputs!$B$6*C1122</f>
        <v>3318500</v>
      </c>
      <c r="G1122" s="29" t="n">
        <f aca="false">Inputs!$B$5*D1122</f>
        <v>2999.9999999994</v>
      </c>
      <c r="H1122" s="29" t="n">
        <f aca="false">Inputs!$B$6*E1122</f>
        <v>26000.0000000002</v>
      </c>
      <c r="I1122" s="29" t="n">
        <f aca="false">G1122+H1122</f>
        <v>28999.9999999996</v>
      </c>
      <c r="J1122" s="29" t="n">
        <f aca="false">J1121+I1122</f>
        <v>1960000</v>
      </c>
    </row>
    <row r="1123" customFormat="false" ht="15" hidden="false" customHeight="false" outlineLevel="0" collapsed="false">
      <c r="A1123" s="26" t="n">
        <v>38979</v>
      </c>
      <c r="B1123" s="27" t="n">
        <v>61.77</v>
      </c>
      <c r="C1123" s="27" t="n">
        <v>62.52</v>
      </c>
      <c r="D1123" s="28" t="n">
        <f aca="false">B1123-B1122</f>
        <v>-1.52999999999999</v>
      </c>
      <c r="E1123" s="28" t="n">
        <f aca="false">C1123-C1122</f>
        <v>2.29000000000001</v>
      </c>
      <c r="F1123" s="29" t="n">
        <f aca="false">Inputs!$B$5*B1123+Inputs!$B$6*C1123</f>
        <v>3051000</v>
      </c>
      <c r="G1123" s="29" t="n">
        <f aca="false">Inputs!$B$5*D1123</f>
        <v>-152999.999999999</v>
      </c>
      <c r="H1123" s="29" t="n">
        <f aca="false">Inputs!$B$6*E1123</f>
        <v>-114500</v>
      </c>
      <c r="I1123" s="29" t="n">
        <f aca="false">G1123+H1123</f>
        <v>-267500</v>
      </c>
      <c r="J1123" s="29" t="n">
        <f aca="false">J1122+I1123</f>
        <v>1692500</v>
      </c>
    </row>
    <row r="1124" customFormat="false" ht="15" hidden="false" customHeight="false" outlineLevel="0" collapsed="false">
      <c r="A1124" s="26" t="n">
        <v>38981</v>
      </c>
      <c r="B1124" s="27" t="n">
        <v>61.62</v>
      </c>
      <c r="C1124" s="27" t="n">
        <v>59.27</v>
      </c>
      <c r="D1124" s="28" t="n">
        <f aca="false">B1124-B1123</f>
        <v>-0.150000000000006</v>
      </c>
      <c r="E1124" s="28" t="n">
        <f aca="false">C1124-C1123</f>
        <v>-3.25</v>
      </c>
      <c r="F1124" s="29" t="n">
        <f aca="false">Inputs!$B$5*B1124+Inputs!$B$6*C1124</f>
        <v>3198500</v>
      </c>
      <c r="G1124" s="29" t="n">
        <f aca="false">Inputs!$B$5*D1124</f>
        <v>-15000.0000000006</v>
      </c>
      <c r="H1124" s="29" t="n">
        <f aca="false">Inputs!$B$6*E1124</f>
        <v>162500</v>
      </c>
      <c r="I1124" s="29" t="n">
        <f aca="false">G1124+H1124</f>
        <v>147499.999999999</v>
      </c>
      <c r="J1124" s="29" t="n">
        <f aca="false">J1123+I1124</f>
        <v>1840000</v>
      </c>
    </row>
    <row r="1125" customFormat="false" ht="15" hidden="false" customHeight="false" outlineLevel="0" collapsed="false">
      <c r="A1125" s="26" t="n">
        <v>38982</v>
      </c>
      <c r="B1125" s="27" t="n">
        <v>59.79</v>
      </c>
      <c r="C1125" s="27" t="n">
        <v>58.81</v>
      </c>
      <c r="D1125" s="28" t="n">
        <f aca="false">B1125-B1124</f>
        <v>-1.83</v>
      </c>
      <c r="E1125" s="28" t="n">
        <f aca="false">C1125-C1124</f>
        <v>-0.460000000000001</v>
      </c>
      <c r="F1125" s="29" t="n">
        <f aca="false">Inputs!$B$5*B1125+Inputs!$B$6*C1125</f>
        <v>3038500</v>
      </c>
      <c r="G1125" s="29" t="n">
        <f aca="false">Inputs!$B$5*D1125</f>
        <v>-183000</v>
      </c>
      <c r="H1125" s="29" t="n">
        <f aca="false">Inputs!$B$6*E1125</f>
        <v>23000</v>
      </c>
      <c r="I1125" s="29" t="n">
        <f aca="false">G1125+H1125</f>
        <v>-160000</v>
      </c>
      <c r="J1125" s="29" t="n">
        <f aca="false">J1124+I1125</f>
        <v>1680000</v>
      </c>
    </row>
    <row r="1126" customFormat="false" ht="15" hidden="false" customHeight="false" outlineLevel="0" collapsed="false">
      <c r="A1126" s="26" t="n">
        <v>38985</v>
      </c>
      <c r="B1126" s="27" t="n">
        <v>60.74</v>
      </c>
      <c r="C1126" s="27" t="n">
        <v>57.89</v>
      </c>
      <c r="D1126" s="28" t="n">
        <f aca="false">B1126-B1125</f>
        <v>0.950000000000003</v>
      </c>
      <c r="E1126" s="28" t="n">
        <f aca="false">C1126-C1125</f>
        <v>-0.920000000000002</v>
      </c>
      <c r="F1126" s="29" t="n">
        <f aca="false">Inputs!$B$5*B1126+Inputs!$B$6*C1126</f>
        <v>3179500</v>
      </c>
      <c r="G1126" s="29" t="n">
        <f aca="false">Inputs!$B$5*D1126</f>
        <v>95000.0000000003</v>
      </c>
      <c r="H1126" s="29" t="n">
        <f aca="false">Inputs!$B$6*E1126</f>
        <v>46000.0000000001</v>
      </c>
      <c r="I1126" s="29" t="n">
        <f aca="false">G1126+H1126</f>
        <v>141000</v>
      </c>
      <c r="J1126" s="29" t="n">
        <f aca="false">J1125+I1126</f>
        <v>1821000</v>
      </c>
    </row>
    <row r="1127" customFormat="false" ht="15" hidden="false" customHeight="false" outlineLevel="0" collapsed="false">
      <c r="A1127" s="26" t="n">
        <v>38986</v>
      </c>
      <c r="B1127" s="27" t="n">
        <v>60.63</v>
      </c>
      <c r="C1127" s="27" t="n">
        <v>58.53</v>
      </c>
      <c r="D1127" s="28" t="n">
        <f aca="false">B1127-B1126</f>
        <v>-0.109999999999999</v>
      </c>
      <c r="E1127" s="28" t="n">
        <f aca="false">C1127-C1126</f>
        <v>0.640000000000001</v>
      </c>
      <c r="F1127" s="29" t="n">
        <f aca="false">Inputs!$B$5*B1127+Inputs!$B$6*C1127</f>
        <v>3136500</v>
      </c>
      <c r="G1127" s="29" t="n">
        <f aca="false">Inputs!$B$5*D1127</f>
        <v>-10999.9999999999</v>
      </c>
      <c r="H1127" s="29" t="n">
        <f aca="false">Inputs!$B$6*E1127</f>
        <v>-32000</v>
      </c>
      <c r="I1127" s="29" t="n">
        <f aca="false">G1127+H1127</f>
        <v>-43000</v>
      </c>
      <c r="J1127" s="29" t="n">
        <f aca="false">J1126+I1127</f>
        <v>1778000</v>
      </c>
    </row>
    <row r="1128" customFormat="false" ht="15" hidden="false" customHeight="false" outlineLevel="0" collapsed="false">
      <c r="A1128" s="26" t="n">
        <v>38988</v>
      </c>
      <c r="B1128" s="27" t="n">
        <v>62.46</v>
      </c>
      <c r="C1128" s="27" t="n">
        <v>60.68</v>
      </c>
      <c r="D1128" s="28" t="n">
        <f aca="false">B1128-B1127</f>
        <v>1.83</v>
      </c>
      <c r="E1128" s="28" t="n">
        <f aca="false">C1128-C1127</f>
        <v>2.15</v>
      </c>
      <c r="F1128" s="29" t="n">
        <f aca="false">Inputs!$B$5*B1128+Inputs!$B$6*C1128</f>
        <v>3212000</v>
      </c>
      <c r="G1128" s="29" t="n">
        <f aca="false">Inputs!$B$5*D1128</f>
        <v>183000</v>
      </c>
      <c r="H1128" s="29" t="n">
        <f aca="false">Inputs!$B$6*E1128</f>
        <v>-107500</v>
      </c>
      <c r="I1128" s="29" t="n">
        <f aca="false">G1128+H1128</f>
        <v>75499.9999999999</v>
      </c>
      <c r="J1128" s="29" t="n">
        <f aca="false">J1127+I1128</f>
        <v>1853500</v>
      </c>
    </row>
    <row r="1129" customFormat="false" ht="15" hidden="false" customHeight="false" outlineLevel="0" collapsed="false">
      <c r="A1129" s="26" t="n">
        <v>38989</v>
      </c>
      <c r="B1129" s="27" t="n">
        <v>62.9</v>
      </c>
      <c r="C1129" s="27" t="n">
        <v>59.09</v>
      </c>
      <c r="D1129" s="28" t="n">
        <f aca="false">B1129-B1128</f>
        <v>0.439999999999998</v>
      </c>
      <c r="E1129" s="28" t="n">
        <f aca="false">C1129-C1128</f>
        <v>-1.59</v>
      </c>
      <c r="F1129" s="29" t="n">
        <f aca="false">Inputs!$B$5*B1129+Inputs!$B$6*C1129</f>
        <v>3335500</v>
      </c>
      <c r="G1129" s="29" t="n">
        <f aca="false">Inputs!$B$5*D1129</f>
        <v>43999.9999999998</v>
      </c>
      <c r="H1129" s="29" t="n">
        <f aca="false">Inputs!$B$6*E1129</f>
        <v>79499.9999999998</v>
      </c>
      <c r="I1129" s="29" t="n">
        <f aca="false">G1129+H1129</f>
        <v>123500</v>
      </c>
      <c r="J1129" s="29" t="n">
        <f aca="false">J1128+I1129</f>
        <v>1977000</v>
      </c>
    </row>
    <row r="1130" customFormat="false" ht="15" hidden="false" customHeight="false" outlineLevel="0" collapsed="false">
      <c r="A1130" s="26" t="n">
        <v>38992</v>
      </c>
      <c r="B1130" s="27" t="n">
        <v>60.96</v>
      </c>
      <c r="C1130" s="27" t="n">
        <v>58.8</v>
      </c>
      <c r="D1130" s="28" t="n">
        <f aca="false">B1130-B1129</f>
        <v>-1.94</v>
      </c>
      <c r="E1130" s="28" t="n">
        <f aca="false">C1130-C1129</f>
        <v>-0.290000000000006</v>
      </c>
      <c r="F1130" s="29" t="n">
        <f aca="false">Inputs!$B$5*B1130+Inputs!$B$6*C1130</f>
        <v>3156000</v>
      </c>
      <c r="G1130" s="29" t="n">
        <f aca="false">Inputs!$B$5*D1130</f>
        <v>-194000</v>
      </c>
      <c r="H1130" s="29" t="n">
        <f aca="false">Inputs!$B$6*E1130</f>
        <v>14500.0000000003</v>
      </c>
      <c r="I1130" s="29" t="n">
        <f aca="false">G1130+H1130</f>
        <v>-179499.999999999</v>
      </c>
      <c r="J1130" s="29" t="n">
        <f aca="false">J1129+I1130</f>
        <v>1797500</v>
      </c>
    </row>
    <row r="1131" customFormat="false" ht="15" hidden="false" customHeight="false" outlineLevel="0" collapsed="false">
      <c r="A1131" s="26" t="n">
        <v>38993</v>
      </c>
      <c r="B1131" s="27" t="n">
        <v>58.64</v>
      </c>
      <c r="C1131" s="27" t="n">
        <v>56.28</v>
      </c>
      <c r="D1131" s="28" t="n">
        <f aca="false">B1131-B1130</f>
        <v>-2.32</v>
      </c>
      <c r="E1131" s="28" t="n">
        <f aca="false">C1131-C1130</f>
        <v>-2.52</v>
      </c>
      <c r="F1131" s="29" t="n">
        <f aca="false">Inputs!$B$5*B1131+Inputs!$B$6*C1131</f>
        <v>3050000</v>
      </c>
      <c r="G1131" s="29" t="n">
        <f aca="false">Inputs!$B$5*D1131</f>
        <v>-232000</v>
      </c>
      <c r="H1131" s="29" t="n">
        <f aca="false">Inputs!$B$6*E1131</f>
        <v>126000</v>
      </c>
      <c r="I1131" s="29" t="n">
        <f aca="false">G1131+H1131</f>
        <v>-106000</v>
      </c>
      <c r="J1131" s="29" t="n">
        <f aca="false">J1130+I1131</f>
        <v>1691500</v>
      </c>
    </row>
    <row r="1132" customFormat="false" ht="15" hidden="false" customHeight="false" outlineLevel="0" collapsed="false">
      <c r="A1132" s="26" t="n">
        <v>38994</v>
      </c>
      <c r="B1132" s="27" t="n">
        <v>59.53</v>
      </c>
      <c r="C1132" s="27" t="n">
        <v>55.82</v>
      </c>
      <c r="D1132" s="28" t="n">
        <f aca="false">B1132-B1131</f>
        <v>0.890000000000001</v>
      </c>
      <c r="E1132" s="28" t="n">
        <f aca="false">C1132-C1131</f>
        <v>-0.460000000000001</v>
      </c>
      <c r="F1132" s="29" t="n">
        <f aca="false">Inputs!$B$5*B1132+Inputs!$B$6*C1132</f>
        <v>3162000</v>
      </c>
      <c r="G1132" s="29" t="n">
        <f aca="false">Inputs!$B$5*D1132</f>
        <v>89000.0000000001</v>
      </c>
      <c r="H1132" s="29" t="n">
        <f aca="false">Inputs!$B$6*E1132</f>
        <v>23000</v>
      </c>
      <c r="I1132" s="29" t="n">
        <f aca="false">G1132+H1132</f>
        <v>112000</v>
      </c>
      <c r="J1132" s="29" t="n">
        <f aca="false">J1131+I1132</f>
        <v>1803500</v>
      </c>
    </row>
    <row r="1133" customFormat="false" ht="15" hidden="false" customHeight="false" outlineLevel="0" collapsed="false">
      <c r="A1133" s="26" t="n">
        <v>38995</v>
      </c>
      <c r="B1133" s="27" t="n">
        <v>60.02</v>
      </c>
      <c r="C1133" s="27" t="n">
        <v>57.93</v>
      </c>
      <c r="D1133" s="28" t="n">
        <f aca="false">B1133-B1132</f>
        <v>0.490000000000002</v>
      </c>
      <c r="E1133" s="28" t="n">
        <f aca="false">C1133-C1132</f>
        <v>2.11</v>
      </c>
      <c r="F1133" s="29" t="n">
        <f aca="false">Inputs!$B$5*B1133+Inputs!$B$6*C1133</f>
        <v>3105500</v>
      </c>
      <c r="G1133" s="29" t="n">
        <f aca="false">Inputs!$B$5*D1133</f>
        <v>49000.0000000002</v>
      </c>
      <c r="H1133" s="29" t="n">
        <f aca="false">Inputs!$B$6*E1133</f>
        <v>-105500</v>
      </c>
      <c r="I1133" s="29" t="n">
        <f aca="false">G1133+H1133</f>
        <v>-56499.9999999998</v>
      </c>
      <c r="J1133" s="29" t="n">
        <f aca="false">J1132+I1133</f>
        <v>1747000</v>
      </c>
    </row>
    <row r="1134" customFormat="false" ht="15" hidden="false" customHeight="false" outlineLevel="0" collapsed="false">
      <c r="A1134" s="26" t="n">
        <v>38996</v>
      </c>
      <c r="B1134" s="27" t="n">
        <v>59.68</v>
      </c>
      <c r="C1134" s="27" t="n">
        <v>56.9</v>
      </c>
      <c r="D1134" s="28" t="n">
        <f aca="false">B1134-B1133</f>
        <v>-0.340000000000003</v>
      </c>
      <c r="E1134" s="28" t="n">
        <f aca="false">C1134-C1133</f>
        <v>-1.03</v>
      </c>
      <c r="F1134" s="29" t="n">
        <f aca="false">Inputs!$B$5*B1134+Inputs!$B$6*C1134</f>
        <v>3123000</v>
      </c>
      <c r="G1134" s="29" t="n">
        <f aca="false">Inputs!$B$5*D1134</f>
        <v>-34000.0000000003</v>
      </c>
      <c r="H1134" s="29" t="n">
        <f aca="false">Inputs!$B$6*E1134</f>
        <v>51500.0000000001</v>
      </c>
      <c r="I1134" s="29" t="n">
        <f aca="false">G1134+H1134</f>
        <v>17499.9999999997</v>
      </c>
      <c r="J1134" s="29" t="n">
        <f aca="false">J1133+I1134</f>
        <v>1764500</v>
      </c>
    </row>
    <row r="1135" customFormat="false" ht="15" hidden="false" customHeight="false" outlineLevel="0" collapsed="false">
      <c r="A1135" s="26" t="n">
        <v>38999</v>
      </c>
      <c r="B1135" s="27" t="n">
        <v>59.93</v>
      </c>
      <c r="C1135" s="27" t="n">
        <v>59.25</v>
      </c>
      <c r="D1135" s="28" t="n">
        <f aca="false">B1135-B1134</f>
        <v>0.25</v>
      </c>
      <c r="E1135" s="28" t="n">
        <f aca="false">C1135-C1134</f>
        <v>2.35</v>
      </c>
      <c r="F1135" s="29" t="n">
        <f aca="false">Inputs!$B$5*B1135+Inputs!$B$6*C1135</f>
        <v>3030500</v>
      </c>
      <c r="G1135" s="29" t="n">
        <f aca="false">Inputs!$B$5*D1135</f>
        <v>25000</v>
      </c>
      <c r="H1135" s="29" t="n">
        <f aca="false">Inputs!$B$6*E1135</f>
        <v>-117500</v>
      </c>
      <c r="I1135" s="29" t="n">
        <f aca="false">G1135+H1135</f>
        <v>-92500.0000000001</v>
      </c>
      <c r="J1135" s="29" t="n">
        <f aca="false">J1134+I1135</f>
        <v>1672000</v>
      </c>
    </row>
    <row r="1136" customFormat="false" ht="15" hidden="false" customHeight="false" outlineLevel="0" collapsed="false">
      <c r="A1136" s="26" t="n">
        <v>39000</v>
      </c>
      <c r="B1136" s="27" t="n">
        <v>58.5</v>
      </c>
      <c r="C1136" s="27" t="n">
        <v>57.8</v>
      </c>
      <c r="D1136" s="28" t="n">
        <f aca="false">B1136-B1135</f>
        <v>-1.43</v>
      </c>
      <c r="E1136" s="28" t="n">
        <f aca="false">C1136-C1135</f>
        <v>-1.45</v>
      </c>
      <c r="F1136" s="29" t="n">
        <f aca="false">Inputs!$B$5*B1136+Inputs!$B$6*C1136</f>
        <v>2960000</v>
      </c>
      <c r="G1136" s="29" t="n">
        <f aca="false">Inputs!$B$5*D1136</f>
        <v>-143000</v>
      </c>
      <c r="H1136" s="29" t="n">
        <f aca="false">Inputs!$B$6*E1136</f>
        <v>72500.0000000002</v>
      </c>
      <c r="I1136" s="29" t="n">
        <f aca="false">G1136+H1136</f>
        <v>-70499.9999999998</v>
      </c>
      <c r="J1136" s="29" t="n">
        <f aca="false">J1135+I1136</f>
        <v>1601500</v>
      </c>
    </row>
    <row r="1137" customFormat="false" ht="15" hidden="false" customHeight="false" outlineLevel="0" collapsed="false">
      <c r="A1137" s="26" t="n">
        <v>39001</v>
      </c>
      <c r="B1137" s="27" t="n">
        <v>57.56</v>
      </c>
      <c r="C1137" s="27" t="n">
        <v>57.75</v>
      </c>
      <c r="D1137" s="28" t="n">
        <f aca="false">B1137-B1136</f>
        <v>-0.939999999999998</v>
      </c>
      <c r="E1137" s="28" t="n">
        <f aca="false">C1137-C1136</f>
        <v>-0.0499999999999972</v>
      </c>
      <c r="F1137" s="29" t="n">
        <f aca="false">Inputs!$B$5*B1137+Inputs!$B$6*C1137</f>
        <v>2868500</v>
      </c>
      <c r="G1137" s="29" t="n">
        <f aca="false">Inputs!$B$5*D1137</f>
        <v>-93999.9999999998</v>
      </c>
      <c r="H1137" s="29" t="n">
        <f aca="false">Inputs!$B$6*E1137</f>
        <v>2499.99999999986</v>
      </c>
      <c r="I1137" s="29" t="n">
        <f aca="false">G1137+H1137</f>
        <v>-91499.9999999999</v>
      </c>
      <c r="J1137" s="29" t="n">
        <f aca="false">J1136+I1137</f>
        <v>1510000</v>
      </c>
    </row>
    <row r="1138" customFormat="false" ht="15" hidden="false" customHeight="false" outlineLevel="0" collapsed="false">
      <c r="A1138" s="26" t="n">
        <v>39002</v>
      </c>
      <c r="B1138" s="27" t="n">
        <v>58.23</v>
      </c>
      <c r="C1138" s="27" t="n">
        <v>57.87</v>
      </c>
      <c r="D1138" s="28" t="n">
        <f aca="false">B1138-B1137</f>
        <v>0.669999999999995</v>
      </c>
      <c r="E1138" s="28" t="n">
        <f aca="false">C1138-C1137</f>
        <v>0.119999999999997</v>
      </c>
      <c r="F1138" s="29" t="n">
        <f aca="false">Inputs!$B$5*B1138+Inputs!$B$6*C1138</f>
        <v>2929500</v>
      </c>
      <c r="G1138" s="29" t="n">
        <f aca="false">Inputs!$B$5*D1138</f>
        <v>66999.9999999995</v>
      </c>
      <c r="H1138" s="29" t="n">
        <f aca="false">Inputs!$B$6*E1138</f>
        <v>-5999.99999999987</v>
      </c>
      <c r="I1138" s="29" t="n">
        <f aca="false">G1138+H1138</f>
        <v>60999.9999999996</v>
      </c>
      <c r="J1138" s="29" t="n">
        <f aca="false">J1137+I1138</f>
        <v>1571000</v>
      </c>
    </row>
    <row r="1139" customFormat="false" ht="15" hidden="false" customHeight="false" outlineLevel="0" collapsed="false">
      <c r="A1139" s="26" t="n">
        <v>39003</v>
      </c>
      <c r="B1139" s="27" t="n">
        <v>58.69</v>
      </c>
      <c r="C1139" s="27" t="n">
        <v>58.97</v>
      </c>
      <c r="D1139" s="28" t="n">
        <f aca="false">B1139-B1138</f>
        <v>0.460000000000001</v>
      </c>
      <c r="E1139" s="28" t="n">
        <f aca="false">C1139-C1138</f>
        <v>1.1</v>
      </c>
      <c r="F1139" s="29" t="n">
        <f aca="false">Inputs!$B$5*B1139+Inputs!$B$6*C1139</f>
        <v>2920500</v>
      </c>
      <c r="G1139" s="29" t="n">
        <f aca="false">Inputs!$B$5*D1139</f>
        <v>46000.0000000001</v>
      </c>
      <c r="H1139" s="29" t="n">
        <f aca="false">Inputs!$B$6*E1139</f>
        <v>-55000.0000000001</v>
      </c>
      <c r="I1139" s="29" t="n">
        <f aca="false">G1139+H1139</f>
        <v>-8999.99999999999</v>
      </c>
      <c r="J1139" s="29" t="n">
        <f aca="false">J1138+I1139</f>
        <v>1562000</v>
      </c>
    </row>
    <row r="1140" customFormat="false" ht="15" hidden="false" customHeight="false" outlineLevel="0" collapsed="false">
      <c r="A1140" s="26" t="n">
        <v>39006</v>
      </c>
      <c r="B1140" s="27" t="n">
        <v>59.91</v>
      </c>
      <c r="C1140" s="27" t="n">
        <v>58.22</v>
      </c>
      <c r="D1140" s="28" t="n">
        <f aca="false">B1140-B1139</f>
        <v>1.22</v>
      </c>
      <c r="E1140" s="28" t="n">
        <f aca="false">C1140-C1139</f>
        <v>-0.75</v>
      </c>
      <c r="F1140" s="29" t="n">
        <f aca="false">Inputs!$B$5*B1140+Inputs!$B$6*C1140</f>
        <v>3080000</v>
      </c>
      <c r="G1140" s="29" t="n">
        <f aca="false">Inputs!$B$5*D1140</f>
        <v>122000</v>
      </c>
      <c r="H1140" s="29" t="n">
        <f aca="false">Inputs!$B$6*E1140</f>
        <v>37500</v>
      </c>
      <c r="I1140" s="29" t="n">
        <f aca="false">G1140+H1140</f>
        <v>159500</v>
      </c>
      <c r="J1140" s="29" t="n">
        <f aca="false">J1139+I1140</f>
        <v>1721500</v>
      </c>
    </row>
    <row r="1141" customFormat="false" ht="15" hidden="false" customHeight="false" outlineLevel="0" collapsed="false">
      <c r="A1141" s="26" t="n">
        <v>39007</v>
      </c>
      <c r="B1141" s="27" t="n">
        <v>58.91</v>
      </c>
      <c r="C1141" s="27" t="n">
        <v>60.13</v>
      </c>
      <c r="D1141" s="28" t="n">
        <f aca="false">B1141-B1140</f>
        <v>-1</v>
      </c>
      <c r="E1141" s="28" t="n">
        <f aca="false">C1141-C1140</f>
        <v>1.91</v>
      </c>
      <c r="F1141" s="29" t="n">
        <f aca="false">Inputs!$B$5*B1141+Inputs!$B$6*C1141</f>
        <v>2884500</v>
      </c>
      <c r="G1141" s="29" t="n">
        <f aca="false">Inputs!$B$5*D1141</f>
        <v>-100000</v>
      </c>
      <c r="H1141" s="29" t="n">
        <f aca="false">Inputs!$B$6*E1141</f>
        <v>-95500.0000000002</v>
      </c>
      <c r="I1141" s="29" t="n">
        <f aca="false">G1141+H1141</f>
        <v>-195500</v>
      </c>
      <c r="J1141" s="29" t="n">
        <f aca="false">J1140+I1141</f>
        <v>1526000</v>
      </c>
    </row>
    <row r="1142" customFormat="false" ht="15" hidden="false" customHeight="false" outlineLevel="0" collapsed="false">
      <c r="A1142" s="26" t="n">
        <v>39008</v>
      </c>
      <c r="B1142" s="27" t="n">
        <v>57.66</v>
      </c>
      <c r="C1142" s="27" t="n">
        <v>58.51</v>
      </c>
      <c r="D1142" s="28" t="n">
        <f aca="false">B1142-B1141</f>
        <v>-1.25</v>
      </c>
      <c r="E1142" s="28" t="n">
        <f aca="false">C1142-C1141</f>
        <v>-1.62</v>
      </c>
      <c r="F1142" s="29" t="n">
        <f aca="false">Inputs!$B$5*B1142+Inputs!$B$6*C1142</f>
        <v>2840500</v>
      </c>
      <c r="G1142" s="29" t="n">
        <f aca="false">Inputs!$B$5*D1142</f>
        <v>-125000</v>
      </c>
      <c r="H1142" s="29" t="n">
        <f aca="false">Inputs!$B$6*E1142</f>
        <v>81000.0000000002</v>
      </c>
      <c r="I1142" s="29" t="n">
        <f aca="false">G1142+H1142</f>
        <v>-43999.9999999998</v>
      </c>
      <c r="J1142" s="29" t="n">
        <f aca="false">J1141+I1142</f>
        <v>1482000</v>
      </c>
    </row>
    <row r="1143" customFormat="false" ht="15" hidden="false" customHeight="false" outlineLevel="0" collapsed="false">
      <c r="A1143" s="26" t="n">
        <v>39009</v>
      </c>
      <c r="B1143" s="27" t="n">
        <v>58.55</v>
      </c>
      <c r="C1143" s="27" t="n">
        <v>57.74</v>
      </c>
      <c r="D1143" s="28" t="n">
        <f aca="false">B1143-B1142</f>
        <v>0.890000000000001</v>
      </c>
      <c r="E1143" s="28" t="n">
        <f aca="false">C1143-C1142</f>
        <v>-0.769999999999996</v>
      </c>
      <c r="F1143" s="29" t="n">
        <f aca="false">Inputs!$B$5*B1143+Inputs!$B$6*C1143</f>
        <v>2968000</v>
      </c>
      <c r="G1143" s="29" t="n">
        <f aca="false">Inputs!$B$5*D1143</f>
        <v>89000.0000000001</v>
      </c>
      <c r="H1143" s="29" t="n">
        <f aca="false">Inputs!$B$6*E1143</f>
        <v>38499.9999999998</v>
      </c>
      <c r="I1143" s="29" t="n">
        <f aca="false">G1143+H1143</f>
        <v>127500</v>
      </c>
      <c r="J1143" s="29" t="n">
        <f aca="false">J1142+I1143</f>
        <v>1609500</v>
      </c>
    </row>
    <row r="1144" customFormat="false" ht="15" hidden="false" customHeight="false" outlineLevel="0" collapsed="false">
      <c r="A1144" s="26" t="n">
        <v>39010</v>
      </c>
      <c r="B1144" s="27" t="n">
        <v>57.35</v>
      </c>
      <c r="C1144" s="27" t="n">
        <v>57.94</v>
      </c>
      <c r="D1144" s="28" t="n">
        <f aca="false">B1144-B1143</f>
        <v>-1.2</v>
      </c>
      <c r="E1144" s="28" t="n">
        <f aca="false">C1144-C1143</f>
        <v>0.199999999999996</v>
      </c>
      <c r="F1144" s="29" t="n">
        <f aca="false">Inputs!$B$5*B1144+Inputs!$B$6*C1144</f>
        <v>2838000</v>
      </c>
      <c r="G1144" s="29" t="n">
        <f aca="false">Inputs!$B$5*D1144</f>
        <v>-120000</v>
      </c>
      <c r="H1144" s="29" t="n">
        <f aca="false">Inputs!$B$6*E1144</f>
        <v>-9999.99999999979</v>
      </c>
      <c r="I1144" s="29" t="n">
        <f aca="false">G1144+H1144</f>
        <v>-129999.999999999</v>
      </c>
      <c r="J1144" s="29" t="n">
        <f aca="false">J1143+I1144</f>
        <v>1479500</v>
      </c>
    </row>
    <row r="1145" customFormat="false" ht="15" hidden="false" customHeight="false" outlineLevel="0" collapsed="false">
      <c r="A1145" s="26" t="n">
        <v>39013</v>
      </c>
      <c r="B1145" s="27" t="n">
        <v>56.74</v>
      </c>
      <c r="C1145" s="27" t="n">
        <v>56.56</v>
      </c>
      <c r="D1145" s="28" t="n">
        <f aca="false">B1145-B1144</f>
        <v>-0.609999999999999</v>
      </c>
      <c r="E1145" s="28" t="n">
        <f aca="false">C1145-C1144</f>
        <v>-1.38</v>
      </c>
      <c r="F1145" s="29" t="n">
        <f aca="false">Inputs!$B$5*B1145+Inputs!$B$6*C1145</f>
        <v>2846000</v>
      </c>
      <c r="G1145" s="29" t="n">
        <f aca="false">Inputs!$B$5*D1145</f>
        <v>-60999.9999999999</v>
      </c>
      <c r="H1145" s="29" t="n">
        <f aca="false">Inputs!$B$6*E1145</f>
        <v>68999.9999999998</v>
      </c>
      <c r="I1145" s="29" t="n">
        <f aca="false">G1145+H1145</f>
        <v>7999.99999999983</v>
      </c>
      <c r="J1145" s="29" t="n">
        <f aca="false">J1144+I1145</f>
        <v>1487500</v>
      </c>
    </row>
    <row r="1146" customFormat="false" ht="15" hidden="false" customHeight="false" outlineLevel="0" collapsed="false">
      <c r="A1146" s="26" t="n">
        <v>39014</v>
      </c>
      <c r="B1146" s="27" t="n">
        <v>57.55</v>
      </c>
      <c r="C1146" s="27" t="n">
        <v>56.56</v>
      </c>
      <c r="D1146" s="28" t="n">
        <f aca="false">B1146-B1145</f>
        <v>0.809999999999995</v>
      </c>
      <c r="E1146" s="28" t="n">
        <f aca="false">C1146-C1145</f>
        <v>0</v>
      </c>
      <c r="F1146" s="29" t="n">
        <f aca="false">Inputs!$B$5*B1146+Inputs!$B$6*C1146</f>
        <v>2927000</v>
      </c>
      <c r="G1146" s="29" t="n">
        <f aca="false">Inputs!$B$5*D1146</f>
        <v>80999.9999999995</v>
      </c>
      <c r="H1146" s="29" t="n">
        <f aca="false">Inputs!$B$6*E1146</f>
        <v>-0</v>
      </c>
      <c r="I1146" s="29" t="n">
        <f aca="false">G1146+H1146</f>
        <v>80999.9999999995</v>
      </c>
      <c r="J1146" s="29" t="n">
        <f aca="false">J1145+I1146</f>
        <v>1568500</v>
      </c>
    </row>
    <row r="1147" customFormat="false" ht="15" hidden="false" customHeight="false" outlineLevel="0" collapsed="false">
      <c r="A1147" s="26" t="n">
        <v>39015</v>
      </c>
      <c r="B1147" s="27" t="n">
        <v>59.09</v>
      </c>
      <c r="C1147" s="27" t="n">
        <v>58.79</v>
      </c>
      <c r="D1147" s="28" t="n">
        <f aca="false">B1147-B1146</f>
        <v>1.54000000000001</v>
      </c>
      <c r="E1147" s="28" t="n">
        <f aca="false">C1147-C1146</f>
        <v>2.23</v>
      </c>
      <c r="F1147" s="29" t="n">
        <f aca="false">Inputs!$B$5*B1147+Inputs!$B$6*C1147</f>
        <v>2969500</v>
      </c>
      <c r="G1147" s="29" t="n">
        <f aca="false">Inputs!$B$5*D1147</f>
        <v>154000.000000001</v>
      </c>
      <c r="H1147" s="29" t="n">
        <f aca="false">Inputs!$B$6*E1147</f>
        <v>-111500</v>
      </c>
      <c r="I1147" s="29" t="n">
        <f aca="false">G1147+H1147</f>
        <v>42500.0000000008</v>
      </c>
      <c r="J1147" s="29" t="n">
        <f aca="false">J1146+I1147</f>
        <v>1611000</v>
      </c>
    </row>
    <row r="1148" customFormat="false" ht="15" hidden="false" customHeight="false" outlineLevel="0" collapsed="false">
      <c r="A1148" s="26" t="n">
        <v>39016</v>
      </c>
      <c r="B1148" s="27" t="n">
        <v>60.27</v>
      </c>
      <c r="C1148" s="27" t="n">
        <v>58.76</v>
      </c>
      <c r="D1148" s="28" t="n">
        <f aca="false">B1148-B1147</f>
        <v>1.18</v>
      </c>
      <c r="E1148" s="28" t="n">
        <f aca="false">C1148-C1147</f>
        <v>-0.0300000000000011</v>
      </c>
      <c r="F1148" s="29" t="n">
        <f aca="false">Inputs!$B$5*B1148+Inputs!$B$6*C1148</f>
        <v>3089000</v>
      </c>
      <c r="G1148" s="29" t="n">
        <f aca="false">Inputs!$B$5*D1148</f>
        <v>118000</v>
      </c>
      <c r="H1148" s="29" t="n">
        <f aca="false">Inputs!$B$6*E1148</f>
        <v>1500.00000000006</v>
      </c>
      <c r="I1148" s="29" t="n">
        <f aca="false">G1148+H1148</f>
        <v>119500</v>
      </c>
      <c r="J1148" s="29" t="n">
        <f aca="false">J1147+I1148</f>
        <v>1730500</v>
      </c>
    </row>
    <row r="1149" customFormat="false" ht="15" hidden="false" customHeight="false" outlineLevel="0" collapsed="false">
      <c r="A1149" s="26" t="n">
        <v>39017</v>
      </c>
      <c r="B1149" s="27" t="n">
        <v>60.75</v>
      </c>
      <c r="C1149" s="27" t="n">
        <v>57.99</v>
      </c>
      <c r="D1149" s="28" t="n">
        <f aca="false">B1149-B1148</f>
        <v>0.479999999999997</v>
      </c>
      <c r="E1149" s="28" t="n">
        <f aca="false">C1149-C1148</f>
        <v>-0.769999999999996</v>
      </c>
      <c r="F1149" s="29" t="n">
        <f aca="false">Inputs!$B$5*B1149+Inputs!$B$6*C1149</f>
        <v>3175500</v>
      </c>
      <c r="G1149" s="29" t="n">
        <f aca="false">Inputs!$B$5*D1149</f>
        <v>47999.9999999997</v>
      </c>
      <c r="H1149" s="29" t="n">
        <f aca="false">Inputs!$B$6*E1149</f>
        <v>38499.9999999998</v>
      </c>
      <c r="I1149" s="29" t="n">
        <f aca="false">G1149+H1149</f>
        <v>86499.9999999995</v>
      </c>
      <c r="J1149" s="29" t="n">
        <f aca="false">J1148+I1149</f>
        <v>1817000</v>
      </c>
    </row>
    <row r="1150" customFormat="false" ht="15" hidden="false" customHeight="false" outlineLevel="0" collapsed="false">
      <c r="A1150" s="26" t="n">
        <v>39020</v>
      </c>
      <c r="B1150" s="27" t="n">
        <v>58.41</v>
      </c>
      <c r="C1150" s="27" t="n">
        <v>57.08</v>
      </c>
      <c r="D1150" s="28" t="n">
        <f aca="false">B1150-B1149</f>
        <v>-2.34</v>
      </c>
      <c r="E1150" s="28" t="n">
        <f aca="false">C1150-C1149</f>
        <v>-0.910000000000004</v>
      </c>
      <c r="F1150" s="29" t="n">
        <f aca="false">Inputs!$B$5*B1150+Inputs!$B$6*C1150</f>
        <v>2987000</v>
      </c>
      <c r="G1150" s="29" t="n">
        <f aca="false">Inputs!$B$5*D1150</f>
        <v>-234000</v>
      </c>
      <c r="H1150" s="29" t="n">
        <f aca="false">Inputs!$B$6*E1150</f>
        <v>45500.0000000002</v>
      </c>
      <c r="I1150" s="29" t="n">
        <f aca="false">G1150+H1150</f>
        <v>-188500</v>
      </c>
      <c r="J1150" s="29" t="n">
        <f aca="false">J1149+I1150</f>
        <v>1628500</v>
      </c>
    </row>
    <row r="1151" customFormat="false" ht="15" hidden="false" customHeight="false" outlineLevel="0" collapsed="false">
      <c r="A1151" s="26" t="n">
        <v>39021</v>
      </c>
      <c r="B1151" s="27" t="n">
        <v>58.72</v>
      </c>
      <c r="C1151" s="27" t="n">
        <v>56.13</v>
      </c>
      <c r="D1151" s="28" t="n">
        <f aca="false">B1151-B1150</f>
        <v>0.310000000000002</v>
      </c>
      <c r="E1151" s="28" t="n">
        <f aca="false">C1151-C1150</f>
        <v>-0.949999999999996</v>
      </c>
      <c r="F1151" s="29" t="n">
        <f aca="false">Inputs!$B$5*B1151+Inputs!$B$6*C1151</f>
        <v>3065500</v>
      </c>
      <c r="G1151" s="29" t="n">
        <f aca="false">Inputs!$B$5*D1151</f>
        <v>31000.0000000002</v>
      </c>
      <c r="H1151" s="29" t="n">
        <f aca="false">Inputs!$B$6*E1151</f>
        <v>47499.9999999998</v>
      </c>
      <c r="I1151" s="29" t="n">
        <f aca="false">G1151+H1151</f>
        <v>78500</v>
      </c>
      <c r="J1151" s="29" t="n">
        <f aca="false">J1150+I1151</f>
        <v>1707000</v>
      </c>
    </row>
    <row r="1152" customFormat="false" ht="15" hidden="false" customHeight="false" outlineLevel="0" collapsed="false">
      <c r="A1152" s="26" t="n">
        <v>39022</v>
      </c>
      <c r="B1152" s="27" t="n">
        <v>58.64</v>
      </c>
      <c r="C1152" s="27" t="n">
        <v>56.37</v>
      </c>
      <c r="D1152" s="28" t="n">
        <f aca="false">B1152-B1151</f>
        <v>-0.0799999999999983</v>
      </c>
      <c r="E1152" s="28" t="n">
        <f aca="false">C1152-C1151</f>
        <v>0.239999999999995</v>
      </c>
      <c r="F1152" s="29" t="n">
        <f aca="false">Inputs!$B$5*B1152+Inputs!$B$6*C1152</f>
        <v>3045500</v>
      </c>
      <c r="G1152" s="29" t="n">
        <f aca="false">Inputs!$B$5*D1152</f>
        <v>-7999.99999999983</v>
      </c>
      <c r="H1152" s="29" t="n">
        <f aca="false">Inputs!$B$6*E1152</f>
        <v>-11999.9999999997</v>
      </c>
      <c r="I1152" s="29" t="n">
        <f aca="false">G1152+H1152</f>
        <v>-19999.9999999996</v>
      </c>
      <c r="J1152" s="29" t="n">
        <f aca="false">J1151+I1152</f>
        <v>1687000</v>
      </c>
    </row>
    <row r="1153" customFormat="false" ht="15" hidden="false" customHeight="false" outlineLevel="0" collapsed="false">
      <c r="A1153" s="26" t="n">
        <v>39024</v>
      </c>
      <c r="B1153" s="27" t="n">
        <v>59.13</v>
      </c>
      <c r="C1153" s="27" t="n">
        <v>56.55</v>
      </c>
      <c r="D1153" s="28" t="n">
        <f aca="false">B1153-B1152</f>
        <v>0.490000000000002</v>
      </c>
      <c r="E1153" s="28" t="n">
        <f aca="false">C1153-C1152</f>
        <v>0.18</v>
      </c>
      <c r="F1153" s="29" t="n">
        <f aca="false">Inputs!$B$5*B1153+Inputs!$B$6*C1153</f>
        <v>3085500</v>
      </c>
      <c r="G1153" s="29" t="n">
        <f aca="false">Inputs!$B$5*D1153</f>
        <v>49000.0000000002</v>
      </c>
      <c r="H1153" s="29" t="n">
        <f aca="false">Inputs!$B$6*E1153</f>
        <v>-8999.99999999999</v>
      </c>
      <c r="I1153" s="29" t="n">
        <f aca="false">G1153+H1153</f>
        <v>40000.0000000002</v>
      </c>
      <c r="J1153" s="29" t="n">
        <f aca="false">J1152+I1153</f>
        <v>1727000</v>
      </c>
    </row>
    <row r="1154" customFormat="false" ht="15" hidden="false" customHeight="false" outlineLevel="0" collapsed="false">
      <c r="A1154" s="26" t="n">
        <v>39027</v>
      </c>
      <c r="B1154" s="27" t="n">
        <v>60.11</v>
      </c>
      <c r="C1154" s="27" t="n">
        <v>57.02</v>
      </c>
      <c r="D1154" s="28" t="n">
        <f aca="false">B1154-B1153</f>
        <v>0.979999999999997</v>
      </c>
      <c r="E1154" s="28" t="n">
        <f aca="false">C1154-C1153</f>
        <v>0.470000000000006</v>
      </c>
      <c r="F1154" s="29" t="n">
        <f aca="false">Inputs!$B$5*B1154+Inputs!$B$6*C1154</f>
        <v>3160000</v>
      </c>
      <c r="G1154" s="29" t="n">
        <f aca="false">Inputs!$B$5*D1154</f>
        <v>97999.9999999997</v>
      </c>
      <c r="H1154" s="29" t="n">
        <f aca="false">Inputs!$B$6*E1154</f>
        <v>-23500.0000000003</v>
      </c>
      <c r="I1154" s="29" t="n">
        <f aca="false">G1154+H1154</f>
        <v>74499.9999999994</v>
      </c>
      <c r="J1154" s="29" t="n">
        <f aca="false">J1153+I1154</f>
        <v>1801500</v>
      </c>
    </row>
    <row r="1155" customFormat="false" ht="15" hidden="false" customHeight="false" outlineLevel="0" collapsed="false">
      <c r="A1155" s="26" t="n">
        <v>39028</v>
      </c>
      <c r="B1155" s="27" t="n">
        <v>58.94</v>
      </c>
      <c r="C1155" s="27" t="n">
        <v>56.99</v>
      </c>
      <c r="D1155" s="28" t="n">
        <f aca="false">B1155-B1154</f>
        <v>-1.17</v>
      </c>
      <c r="E1155" s="28" t="n">
        <f aca="false">C1155-C1154</f>
        <v>-0.0300000000000011</v>
      </c>
      <c r="F1155" s="29" t="n">
        <f aca="false">Inputs!$B$5*B1155+Inputs!$B$6*C1155</f>
        <v>3044500</v>
      </c>
      <c r="G1155" s="29" t="n">
        <f aca="false">Inputs!$B$5*D1155</f>
        <v>-117000</v>
      </c>
      <c r="H1155" s="29" t="n">
        <f aca="false">Inputs!$B$6*E1155</f>
        <v>1500.00000000006</v>
      </c>
      <c r="I1155" s="29" t="n">
        <f aca="false">G1155+H1155</f>
        <v>-115500</v>
      </c>
      <c r="J1155" s="29" t="n">
        <f aca="false">J1154+I1155</f>
        <v>1686000</v>
      </c>
    </row>
    <row r="1156" customFormat="false" ht="15" hidden="false" customHeight="false" outlineLevel="0" collapsed="false">
      <c r="A1156" s="26" t="n">
        <v>39030</v>
      </c>
      <c r="B1156" s="27" t="n">
        <v>61.18</v>
      </c>
      <c r="C1156" s="27" t="n">
        <v>59.72</v>
      </c>
      <c r="D1156" s="28" t="n">
        <f aca="false">B1156-B1155</f>
        <v>2.24</v>
      </c>
      <c r="E1156" s="28" t="n">
        <f aca="false">C1156-C1155</f>
        <v>2.73</v>
      </c>
      <c r="F1156" s="29" t="n">
        <f aca="false">Inputs!$B$5*B1156+Inputs!$B$6*C1156</f>
        <v>3132000</v>
      </c>
      <c r="G1156" s="29" t="n">
        <f aca="false">Inputs!$B$5*D1156</f>
        <v>224000</v>
      </c>
      <c r="H1156" s="29" t="n">
        <f aca="false">Inputs!$B$6*E1156</f>
        <v>-136500</v>
      </c>
      <c r="I1156" s="29" t="n">
        <f aca="false">G1156+H1156</f>
        <v>87500.0000000004</v>
      </c>
      <c r="J1156" s="29" t="n">
        <f aca="false">J1155+I1156</f>
        <v>1773500</v>
      </c>
    </row>
    <row r="1157" customFormat="false" ht="15" hidden="false" customHeight="false" outlineLevel="0" collapsed="false">
      <c r="A1157" s="26" t="n">
        <v>39031</v>
      </c>
      <c r="B1157" s="27" t="n">
        <v>59.66</v>
      </c>
      <c r="C1157" s="27" t="n">
        <v>59.18</v>
      </c>
      <c r="D1157" s="28" t="n">
        <f aca="false">B1157-B1156</f>
        <v>-1.52</v>
      </c>
      <c r="E1157" s="28" t="n">
        <f aca="false">C1157-C1156</f>
        <v>-0.539999999999999</v>
      </c>
      <c r="F1157" s="29" t="n">
        <f aca="false">Inputs!$B$5*B1157+Inputs!$B$6*C1157</f>
        <v>3007000</v>
      </c>
      <c r="G1157" s="29" t="n">
        <f aca="false">Inputs!$B$5*D1157</f>
        <v>-152000</v>
      </c>
      <c r="H1157" s="29" t="n">
        <f aca="false">Inputs!$B$6*E1157</f>
        <v>27000</v>
      </c>
      <c r="I1157" s="29" t="n">
        <f aca="false">G1157+H1157</f>
        <v>-125000</v>
      </c>
      <c r="J1157" s="29" t="n">
        <f aca="false">J1156+I1157</f>
        <v>1648500</v>
      </c>
    </row>
    <row r="1158" customFormat="false" ht="15" hidden="false" customHeight="false" outlineLevel="0" collapsed="false">
      <c r="A1158" s="26" t="n">
        <v>39034</v>
      </c>
      <c r="B1158" s="27" t="n">
        <v>58.59</v>
      </c>
      <c r="C1158" s="27" t="n">
        <v>56.88</v>
      </c>
      <c r="D1158" s="28" t="n">
        <f aca="false">B1158-B1157</f>
        <v>-1.06999999999999</v>
      </c>
      <c r="E1158" s="28" t="n">
        <f aca="false">C1158-C1157</f>
        <v>-2.3</v>
      </c>
      <c r="F1158" s="29" t="n">
        <f aca="false">Inputs!$B$5*B1158+Inputs!$B$6*C1158</f>
        <v>3015000</v>
      </c>
      <c r="G1158" s="29" t="n">
        <f aca="false">Inputs!$B$5*D1158</f>
        <v>-106999.999999999</v>
      </c>
      <c r="H1158" s="29" t="n">
        <f aca="false">Inputs!$B$6*E1158</f>
        <v>115000</v>
      </c>
      <c r="I1158" s="29" t="n">
        <f aca="false">G1158+H1158</f>
        <v>8000.00000000054</v>
      </c>
      <c r="J1158" s="29" t="n">
        <f aca="false">J1157+I1158</f>
        <v>1656500</v>
      </c>
    </row>
    <row r="1159" customFormat="false" ht="15" hidden="false" customHeight="false" outlineLevel="0" collapsed="false">
      <c r="A1159" s="26" t="n">
        <v>39036</v>
      </c>
      <c r="B1159" s="27" t="n">
        <v>58.79</v>
      </c>
      <c r="C1159" s="27" t="n">
        <v>57.97</v>
      </c>
      <c r="D1159" s="28" t="n">
        <f aca="false">B1159-B1158</f>
        <v>0.199999999999996</v>
      </c>
      <c r="E1159" s="28" t="n">
        <f aca="false">C1159-C1158</f>
        <v>1.09</v>
      </c>
      <c r="F1159" s="29" t="n">
        <f aca="false">Inputs!$B$5*B1159+Inputs!$B$6*C1159</f>
        <v>2980500</v>
      </c>
      <c r="G1159" s="29" t="n">
        <f aca="false">Inputs!$B$5*D1159</f>
        <v>19999.9999999996</v>
      </c>
      <c r="H1159" s="29" t="n">
        <f aca="false">Inputs!$B$6*E1159</f>
        <v>-54499.9999999998</v>
      </c>
      <c r="I1159" s="29" t="n">
        <f aca="false">G1159+H1159</f>
        <v>-34500.0000000003</v>
      </c>
      <c r="J1159" s="29" t="n">
        <f aca="false">J1158+I1159</f>
        <v>1622000</v>
      </c>
    </row>
    <row r="1160" customFormat="false" ht="15" hidden="false" customHeight="false" outlineLevel="0" collapsed="false">
      <c r="A1160" s="26" t="n">
        <v>39037</v>
      </c>
      <c r="B1160" s="27" t="n">
        <v>56.23</v>
      </c>
      <c r="C1160" s="27" t="n">
        <v>59.5</v>
      </c>
      <c r="D1160" s="28" t="n">
        <f aca="false">B1160-B1159</f>
        <v>-2.56</v>
      </c>
      <c r="E1160" s="28" t="n">
        <f aca="false">C1160-C1159</f>
        <v>1.53</v>
      </c>
      <c r="F1160" s="29" t="n">
        <f aca="false">Inputs!$B$5*B1160+Inputs!$B$6*C1160</f>
        <v>2648000</v>
      </c>
      <c r="G1160" s="29" t="n">
        <f aca="false">Inputs!$B$5*D1160</f>
        <v>-256000</v>
      </c>
      <c r="H1160" s="29" t="n">
        <f aca="false">Inputs!$B$6*E1160</f>
        <v>-76500.0000000001</v>
      </c>
      <c r="I1160" s="29" t="n">
        <f aca="false">G1160+H1160</f>
        <v>-332500</v>
      </c>
      <c r="J1160" s="29" t="n">
        <f aca="false">J1159+I1160</f>
        <v>1289500</v>
      </c>
    </row>
    <row r="1161" customFormat="false" ht="15" hidden="false" customHeight="false" outlineLevel="0" collapsed="false">
      <c r="A1161" s="26" t="n">
        <v>39038</v>
      </c>
      <c r="B1161" s="27" t="n">
        <v>55.9</v>
      </c>
      <c r="C1161" s="27" t="n">
        <v>57.01</v>
      </c>
      <c r="D1161" s="28" t="n">
        <f aca="false">B1161-B1160</f>
        <v>-0.329999999999998</v>
      </c>
      <c r="E1161" s="28" t="n">
        <f aca="false">C1161-C1160</f>
        <v>-2.49</v>
      </c>
      <c r="F1161" s="29" t="n">
        <f aca="false">Inputs!$B$5*B1161+Inputs!$B$6*C1161</f>
        <v>2739500</v>
      </c>
      <c r="G1161" s="29" t="n">
        <f aca="false">Inputs!$B$5*D1161</f>
        <v>-32999.9999999998</v>
      </c>
      <c r="H1161" s="29" t="n">
        <f aca="false">Inputs!$B$6*E1161</f>
        <v>124500</v>
      </c>
      <c r="I1161" s="29" t="n">
        <f aca="false">G1161+H1161</f>
        <v>91500.0000000003</v>
      </c>
      <c r="J1161" s="29" t="n">
        <f aca="false">J1160+I1161</f>
        <v>1381000</v>
      </c>
    </row>
    <row r="1162" customFormat="false" ht="15" hidden="false" customHeight="false" outlineLevel="0" collapsed="false">
      <c r="A1162" s="26" t="n">
        <v>39041</v>
      </c>
      <c r="B1162" s="27" t="n">
        <v>56.42</v>
      </c>
      <c r="C1162" s="27" t="n">
        <v>57.38</v>
      </c>
      <c r="D1162" s="28" t="n">
        <f aca="false">B1162-B1161</f>
        <v>0.520000000000003</v>
      </c>
      <c r="E1162" s="28" t="n">
        <f aca="false">C1162-C1161</f>
        <v>0.370000000000005</v>
      </c>
      <c r="F1162" s="29" t="n">
        <f aca="false">Inputs!$B$5*B1162+Inputs!$B$6*C1162</f>
        <v>2773000</v>
      </c>
      <c r="G1162" s="29" t="n">
        <f aca="false">Inputs!$B$5*D1162</f>
        <v>52000.0000000003</v>
      </c>
      <c r="H1162" s="29" t="n">
        <f aca="false">Inputs!$B$6*E1162</f>
        <v>-18500.0000000002</v>
      </c>
      <c r="I1162" s="29" t="n">
        <f aca="false">G1162+H1162</f>
        <v>33500.0000000001</v>
      </c>
      <c r="J1162" s="29" t="n">
        <f aca="false">J1161+I1162</f>
        <v>1414500</v>
      </c>
    </row>
    <row r="1163" customFormat="false" ht="15" hidden="false" customHeight="false" outlineLevel="0" collapsed="false">
      <c r="A1163" s="26" t="n">
        <v>39042</v>
      </c>
      <c r="B1163" s="27" t="n">
        <v>58.01</v>
      </c>
      <c r="C1163" s="27" t="n">
        <v>59.53</v>
      </c>
      <c r="D1163" s="28" t="n">
        <f aca="false">B1163-B1162</f>
        <v>1.59</v>
      </c>
      <c r="E1163" s="28" t="n">
        <f aca="false">C1163-C1162</f>
        <v>2.15</v>
      </c>
      <c r="F1163" s="29" t="n">
        <f aca="false">Inputs!$B$5*B1163+Inputs!$B$6*C1163</f>
        <v>2824500</v>
      </c>
      <c r="G1163" s="29" t="n">
        <f aca="false">Inputs!$B$5*D1163</f>
        <v>159000</v>
      </c>
      <c r="H1163" s="29" t="n">
        <f aca="false">Inputs!$B$6*E1163</f>
        <v>-107500</v>
      </c>
      <c r="I1163" s="29" t="n">
        <f aca="false">G1163+H1163</f>
        <v>51499.9999999997</v>
      </c>
      <c r="J1163" s="29" t="n">
        <f aca="false">J1162+I1163</f>
        <v>1466000</v>
      </c>
    </row>
    <row r="1164" customFormat="false" ht="15" hidden="false" customHeight="false" outlineLevel="0" collapsed="false">
      <c r="A1164" s="26" t="n">
        <v>39043</v>
      </c>
      <c r="B1164" s="27" t="n">
        <v>57.28</v>
      </c>
      <c r="C1164" s="27" t="n">
        <v>58.66</v>
      </c>
      <c r="D1164" s="28" t="n">
        <f aca="false">B1164-B1163</f>
        <v>-0.729999999999997</v>
      </c>
      <c r="E1164" s="28" t="n">
        <f aca="false">C1164-C1163</f>
        <v>-0.870000000000005</v>
      </c>
      <c r="F1164" s="29" t="n">
        <f aca="false">Inputs!$B$5*B1164+Inputs!$B$6*C1164</f>
        <v>2795000</v>
      </c>
      <c r="G1164" s="29" t="n">
        <f aca="false">Inputs!$B$5*D1164</f>
        <v>-72999.9999999997</v>
      </c>
      <c r="H1164" s="29" t="n">
        <f aca="false">Inputs!$B$6*E1164</f>
        <v>43500.0000000002</v>
      </c>
      <c r="I1164" s="29" t="n">
        <f aca="false">G1164+H1164</f>
        <v>-29499.9999999995</v>
      </c>
      <c r="J1164" s="29" t="n">
        <f aca="false">J1163+I1164</f>
        <v>1436500</v>
      </c>
    </row>
    <row r="1165" customFormat="false" ht="15" hidden="false" customHeight="false" outlineLevel="0" collapsed="false">
      <c r="A1165" s="26" t="n">
        <v>39048</v>
      </c>
      <c r="B1165" s="27" t="n">
        <v>60.3</v>
      </c>
      <c r="C1165" s="27" t="n">
        <v>60.52</v>
      </c>
      <c r="D1165" s="28" t="n">
        <f aca="false">B1165-B1164</f>
        <v>3.02</v>
      </c>
      <c r="E1165" s="28" t="n">
        <f aca="false">C1165-C1164</f>
        <v>1.86000000000001</v>
      </c>
      <c r="F1165" s="29" t="n">
        <f aca="false">Inputs!$B$5*B1165+Inputs!$B$6*C1165</f>
        <v>3004000</v>
      </c>
      <c r="G1165" s="29" t="n">
        <f aca="false">Inputs!$B$5*D1165</f>
        <v>302000</v>
      </c>
      <c r="H1165" s="29" t="n">
        <f aca="false">Inputs!$B$6*E1165</f>
        <v>-93000.0000000003</v>
      </c>
      <c r="I1165" s="29" t="n">
        <f aca="false">G1165+H1165</f>
        <v>208999.999999999</v>
      </c>
      <c r="J1165" s="29" t="n">
        <f aca="false">J1164+I1165</f>
        <v>1645500</v>
      </c>
    </row>
    <row r="1166" customFormat="false" ht="15" hidden="false" customHeight="false" outlineLevel="0" collapsed="false">
      <c r="A1166" s="26" t="n">
        <v>39049</v>
      </c>
      <c r="B1166" s="27" t="n">
        <v>60.97</v>
      </c>
      <c r="C1166" s="27" t="n">
        <v>61.22</v>
      </c>
      <c r="D1166" s="28" t="n">
        <f aca="false">B1166-B1165</f>
        <v>0.670000000000002</v>
      </c>
      <c r="E1166" s="28" t="n">
        <f aca="false">C1166-C1165</f>
        <v>0.699999999999996</v>
      </c>
      <c r="F1166" s="29" t="n">
        <f aca="false">Inputs!$B$5*B1166+Inputs!$B$6*C1166</f>
        <v>3036000</v>
      </c>
      <c r="G1166" s="29" t="n">
        <f aca="false">Inputs!$B$5*D1166</f>
        <v>67000.0000000002</v>
      </c>
      <c r="H1166" s="29" t="n">
        <f aca="false">Inputs!$B$6*E1166</f>
        <v>-34999.9999999998</v>
      </c>
      <c r="I1166" s="29" t="n">
        <f aca="false">G1166+H1166</f>
        <v>32000.0000000004</v>
      </c>
      <c r="J1166" s="29" t="n">
        <f aca="false">J1165+I1166</f>
        <v>1677500</v>
      </c>
    </row>
    <row r="1167" customFormat="false" ht="15" hidden="false" customHeight="false" outlineLevel="0" collapsed="false">
      <c r="A1167" s="26" t="n">
        <v>39050</v>
      </c>
      <c r="B1167" s="27" t="n">
        <v>62.45</v>
      </c>
      <c r="C1167" s="27" t="n">
        <v>62.13</v>
      </c>
      <c r="D1167" s="28" t="n">
        <f aca="false">B1167-B1166</f>
        <v>1.48</v>
      </c>
      <c r="E1167" s="28" t="n">
        <f aca="false">C1167-C1166</f>
        <v>0.910000000000004</v>
      </c>
      <c r="F1167" s="29" t="n">
        <f aca="false">Inputs!$B$5*B1167+Inputs!$B$6*C1167</f>
        <v>3138500</v>
      </c>
      <c r="G1167" s="29" t="n">
        <f aca="false">Inputs!$B$5*D1167</f>
        <v>148000</v>
      </c>
      <c r="H1167" s="29" t="n">
        <f aca="false">Inputs!$B$6*E1167</f>
        <v>-45500.0000000002</v>
      </c>
      <c r="I1167" s="29" t="n">
        <f aca="false">G1167+H1167</f>
        <v>102500</v>
      </c>
      <c r="J1167" s="29" t="n">
        <f aca="false">J1166+I1167</f>
        <v>1780000</v>
      </c>
    </row>
    <row r="1168" customFormat="false" ht="15" hidden="false" customHeight="false" outlineLevel="0" collapsed="false">
      <c r="A1168" s="26" t="n">
        <v>39051</v>
      </c>
      <c r="B1168" s="27" t="n">
        <v>62.97</v>
      </c>
      <c r="C1168" s="27" t="n">
        <v>64.36</v>
      </c>
      <c r="D1168" s="28" t="n">
        <f aca="false">B1168-B1167</f>
        <v>0.519999999999996</v>
      </c>
      <c r="E1168" s="28" t="n">
        <f aca="false">C1168-C1167</f>
        <v>2.23</v>
      </c>
      <c r="F1168" s="29" t="n">
        <f aca="false">Inputs!$B$5*B1168+Inputs!$B$6*C1168</f>
        <v>3079000</v>
      </c>
      <c r="G1168" s="29" t="n">
        <f aca="false">Inputs!$B$5*D1168</f>
        <v>51999.9999999996</v>
      </c>
      <c r="H1168" s="29" t="n">
        <f aca="false">Inputs!$B$6*E1168</f>
        <v>-111500</v>
      </c>
      <c r="I1168" s="29" t="n">
        <f aca="false">G1168+H1168</f>
        <v>-59500.0000000002</v>
      </c>
      <c r="J1168" s="29" t="n">
        <f aca="false">J1167+I1168</f>
        <v>1720500</v>
      </c>
    </row>
    <row r="1169" customFormat="false" ht="15" hidden="false" customHeight="false" outlineLevel="0" collapsed="false">
      <c r="A1169" s="26" t="n">
        <v>39052</v>
      </c>
      <c r="B1169" s="27" t="n">
        <v>63.43</v>
      </c>
      <c r="C1169" s="27" t="n">
        <v>64.74</v>
      </c>
      <c r="D1169" s="28" t="n">
        <f aca="false">B1169-B1168</f>
        <v>0.460000000000001</v>
      </c>
      <c r="E1169" s="28" t="n">
        <f aca="false">C1169-C1168</f>
        <v>0.379999999999995</v>
      </c>
      <c r="F1169" s="29" t="n">
        <f aca="false">Inputs!$B$5*B1169+Inputs!$B$6*C1169</f>
        <v>3106000</v>
      </c>
      <c r="G1169" s="29" t="n">
        <f aca="false">Inputs!$B$5*D1169</f>
        <v>46000.0000000001</v>
      </c>
      <c r="H1169" s="29" t="n">
        <f aca="false">Inputs!$B$6*E1169</f>
        <v>-18999.9999999998</v>
      </c>
      <c r="I1169" s="29" t="n">
        <f aca="false">G1169+H1169</f>
        <v>27000.0000000003</v>
      </c>
      <c r="J1169" s="29" t="n">
        <f aca="false">J1168+I1169</f>
        <v>1747500</v>
      </c>
    </row>
    <row r="1170" customFormat="false" ht="15" hidden="false" customHeight="false" outlineLevel="0" collapsed="false">
      <c r="A1170" s="26" t="n">
        <v>39055</v>
      </c>
      <c r="B1170" s="27" t="n">
        <v>62.39</v>
      </c>
      <c r="C1170" s="27" t="n">
        <v>63.97</v>
      </c>
      <c r="D1170" s="28" t="n">
        <f aca="false">B1170-B1169</f>
        <v>-1.04</v>
      </c>
      <c r="E1170" s="28" t="n">
        <f aca="false">C1170-C1169</f>
        <v>-0.769999999999996</v>
      </c>
      <c r="F1170" s="29" t="n">
        <f aca="false">Inputs!$B$5*B1170+Inputs!$B$6*C1170</f>
        <v>3040500</v>
      </c>
      <c r="G1170" s="29" t="n">
        <f aca="false">Inputs!$B$5*D1170</f>
        <v>-104000</v>
      </c>
      <c r="H1170" s="29" t="n">
        <f aca="false">Inputs!$B$6*E1170</f>
        <v>38499.9999999998</v>
      </c>
      <c r="I1170" s="29" t="n">
        <f aca="false">G1170+H1170</f>
        <v>-65500.0000000001</v>
      </c>
      <c r="J1170" s="29" t="n">
        <f aca="false">J1169+I1170</f>
        <v>1682000</v>
      </c>
    </row>
    <row r="1171" customFormat="false" ht="15" hidden="false" customHeight="false" outlineLevel="0" collapsed="false">
      <c r="A1171" s="26" t="n">
        <v>39056</v>
      </c>
      <c r="B1171" s="27" t="n">
        <v>62.4</v>
      </c>
      <c r="C1171" s="27" t="n">
        <v>63.65</v>
      </c>
      <c r="D1171" s="28" t="n">
        <f aca="false">B1171-B1170</f>
        <v>0.00999999999999801</v>
      </c>
      <c r="E1171" s="28" t="n">
        <f aca="false">C1171-C1170</f>
        <v>-0.32</v>
      </c>
      <c r="F1171" s="29" t="n">
        <f aca="false">Inputs!$B$5*B1171+Inputs!$B$6*C1171</f>
        <v>3057500</v>
      </c>
      <c r="G1171" s="29" t="n">
        <f aca="false">Inputs!$B$5*D1171</f>
        <v>999.999999999801</v>
      </c>
      <c r="H1171" s="29" t="n">
        <f aca="false">Inputs!$B$6*E1171</f>
        <v>16000</v>
      </c>
      <c r="I1171" s="29" t="n">
        <f aca="false">G1171+H1171</f>
        <v>16999.9999999998</v>
      </c>
      <c r="J1171" s="29" t="n">
        <f aca="false">J1170+I1171</f>
        <v>1699000</v>
      </c>
    </row>
    <row r="1172" customFormat="false" ht="15" hidden="false" customHeight="false" outlineLevel="0" collapsed="false">
      <c r="A1172" s="26" t="n">
        <v>39057</v>
      </c>
      <c r="B1172" s="27" t="n">
        <v>62.2</v>
      </c>
      <c r="C1172" s="27" t="n">
        <v>63.7</v>
      </c>
      <c r="D1172" s="28" t="n">
        <f aca="false">B1172-B1171</f>
        <v>-0.199999999999996</v>
      </c>
      <c r="E1172" s="28" t="n">
        <f aca="false">C1172-C1171</f>
        <v>0.0500000000000043</v>
      </c>
      <c r="F1172" s="29" t="n">
        <f aca="false">Inputs!$B$5*B1172+Inputs!$B$6*C1172</f>
        <v>3035000</v>
      </c>
      <c r="G1172" s="29" t="n">
        <f aca="false">Inputs!$B$5*D1172</f>
        <v>-19999.9999999996</v>
      </c>
      <c r="H1172" s="29" t="n">
        <f aca="false">Inputs!$B$6*E1172</f>
        <v>-2500.00000000021</v>
      </c>
      <c r="I1172" s="29" t="n">
        <f aca="false">G1172+H1172</f>
        <v>-22499.9999999998</v>
      </c>
      <c r="J1172" s="29" t="n">
        <f aca="false">J1171+I1172</f>
        <v>1676500</v>
      </c>
    </row>
    <row r="1173" customFormat="false" ht="15" hidden="false" customHeight="false" outlineLevel="0" collapsed="false">
      <c r="A1173" s="26" t="n">
        <v>39058</v>
      </c>
      <c r="B1173" s="27" t="n">
        <v>62.54</v>
      </c>
      <c r="C1173" s="27" t="n">
        <v>63.17</v>
      </c>
      <c r="D1173" s="28" t="n">
        <f aca="false">B1173-B1172</f>
        <v>0.339999999999996</v>
      </c>
      <c r="E1173" s="28" t="n">
        <f aca="false">C1173-C1172</f>
        <v>-0.530000000000001</v>
      </c>
      <c r="F1173" s="29" t="n">
        <f aca="false">Inputs!$B$5*B1173+Inputs!$B$6*C1173</f>
        <v>3095500</v>
      </c>
      <c r="G1173" s="29" t="n">
        <f aca="false">Inputs!$B$5*D1173</f>
        <v>33999.9999999996</v>
      </c>
      <c r="H1173" s="29" t="n">
        <f aca="false">Inputs!$B$6*E1173</f>
        <v>26500.0000000001</v>
      </c>
      <c r="I1173" s="29" t="n">
        <f aca="false">G1173+H1173</f>
        <v>60499.9999999997</v>
      </c>
      <c r="J1173" s="29" t="n">
        <f aca="false">J1172+I1173</f>
        <v>1737000</v>
      </c>
    </row>
    <row r="1174" customFormat="false" ht="15" hidden="false" customHeight="false" outlineLevel="0" collapsed="false">
      <c r="A1174" s="26" t="n">
        <v>39059</v>
      </c>
      <c r="B1174" s="27" t="n">
        <v>62.06</v>
      </c>
      <c r="C1174" s="27" t="n">
        <v>63.67</v>
      </c>
      <c r="D1174" s="28" t="n">
        <f aca="false">B1174-B1173</f>
        <v>-0.479999999999997</v>
      </c>
      <c r="E1174" s="28" t="n">
        <f aca="false">C1174-C1173</f>
        <v>0.5</v>
      </c>
      <c r="F1174" s="29" t="n">
        <f aca="false">Inputs!$B$5*B1174+Inputs!$B$6*C1174</f>
        <v>3022500</v>
      </c>
      <c r="G1174" s="29" t="n">
        <f aca="false">Inputs!$B$5*D1174</f>
        <v>-47999.9999999997</v>
      </c>
      <c r="H1174" s="29" t="n">
        <f aca="false">Inputs!$B$6*E1174</f>
        <v>-25000</v>
      </c>
      <c r="I1174" s="29" t="n">
        <f aca="false">G1174+H1174</f>
        <v>-72999.9999999997</v>
      </c>
      <c r="J1174" s="29" t="n">
        <f aca="false">J1173+I1174</f>
        <v>1664000</v>
      </c>
    </row>
    <row r="1175" customFormat="false" ht="15" hidden="false" customHeight="false" outlineLevel="0" collapsed="false">
      <c r="A1175" s="26" t="n">
        <v>39062</v>
      </c>
      <c r="B1175" s="27" t="n">
        <v>61.26</v>
      </c>
      <c r="C1175" s="27" t="n">
        <v>62.59</v>
      </c>
      <c r="D1175" s="28" t="n">
        <f aca="false">B1175-B1174</f>
        <v>-0.800000000000004</v>
      </c>
      <c r="E1175" s="28" t="n">
        <f aca="false">C1175-C1174</f>
        <v>-1.08</v>
      </c>
      <c r="F1175" s="29" t="n">
        <f aca="false">Inputs!$B$5*B1175+Inputs!$B$6*C1175</f>
        <v>2996500</v>
      </c>
      <c r="G1175" s="29" t="n">
        <f aca="false">Inputs!$B$5*D1175</f>
        <v>-80000.0000000004</v>
      </c>
      <c r="H1175" s="29" t="n">
        <f aca="false">Inputs!$B$6*E1175</f>
        <v>53999.9999999999</v>
      </c>
      <c r="I1175" s="29" t="n">
        <f aca="false">G1175+H1175</f>
        <v>-26000.0000000005</v>
      </c>
      <c r="J1175" s="29" t="n">
        <f aca="false">J1174+I1175</f>
        <v>1638000</v>
      </c>
    </row>
    <row r="1176" customFormat="false" ht="15" hidden="false" customHeight="false" outlineLevel="0" collapsed="false">
      <c r="A1176" s="26" t="n">
        <v>39063</v>
      </c>
      <c r="B1176" s="27" t="n">
        <v>61.06</v>
      </c>
      <c r="C1176" s="27" t="n">
        <v>62.58</v>
      </c>
      <c r="D1176" s="28" t="n">
        <f aca="false">B1176-B1175</f>
        <v>-0.199999999999996</v>
      </c>
      <c r="E1176" s="28" t="n">
        <f aca="false">C1176-C1175</f>
        <v>-0.0100000000000051</v>
      </c>
      <c r="F1176" s="29" t="n">
        <f aca="false">Inputs!$B$5*B1176+Inputs!$B$6*C1176</f>
        <v>2977000</v>
      </c>
      <c r="G1176" s="29" t="n">
        <f aca="false">Inputs!$B$5*D1176</f>
        <v>-19999.9999999996</v>
      </c>
      <c r="H1176" s="29" t="n">
        <f aca="false">Inputs!$B$6*E1176</f>
        <v>500.000000000256</v>
      </c>
      <c r="I1176" s="29" t="n">
        <f aca="false">G1176+H1176</f>
        <v>-19499.9999999993</v>
      </c>
      <c r="J1176" s="29" t="n">
        <f aca="false">J1175+I1176</f>
        <v>1618500</v>
      </c>
    </row>
    <row r="1177" customFormat="false" ht="15" hidden="false" customHeight="false" outlineLevel="0" collapsed="false">
      <c r="A1177" s="26" t="n">
        <v>39064</v>
      </c>
      <c r="B1177" s="27" t="n">
        <v>61.34</v>
      </c>
      <c r="C1177" s="27" t="n">
        <v>61.89</v>
      </c>
      <c r="D1177" s="28" t="n">
        <f aca="false">B1177-B1176</f>
        <v>0.280000000000001</v>
      </c>
      <c r="E1177" s="28" t="n">
        <f aca="false">C1177-C1176</f>
        <v>-0.689999999999998</v>
      </c>
      <c r="F1177" s="29" t="n">
        <f aca="false">Inputs!$B$5*B1177+Inputs!$B$6*C1177</f>
        <v>3039500</v>
      </c>
      <c r="G1177" s="29" t="n">
        <f aca="false">Inputs!$B$5*D1177</f>
        <v>28000.0000000001</v>
      </c>
      <c r="H1177" s="29" t="n">
        <f aca="false">Inputs!$B$6*E1177</f>
        <v>34499.9999999999</v>
      </c>
      <c r="I1177" s="29" t="n">
        <f aca="false">G1177+H1177</f>
        <v>62500</v>
      </c>
      <c r="J1177" s="29" t="n">
        <f aca="false">J1176+I1177</f>
        <v>1681000</v>
      </c>
    </row>
    <row r="1178" customFormat="false" ht="15" hidden="false" customHeight="false" outlineLevel="0" collapsed="false">
      <c r="A1178" s="26" t="n">
        <v>39065</v>
      </c>
      <c r="B1178" s="27" t="n">
        <v>62.48</v>
      </c>
      <c r="C1178" s="27" t="n">
        <v>62.85</v>
      </c>
      <c r="D1178" s="28" t="n">
        <f aca="false">B1178-B1177</f>
        <v>1.13999999999999</v>
      </c>
      <c r="E1178" s="28" t="n">
        <f aca="false">C1178-C1177</f>
        <v>0.960000000000001</v>
      </c>
      <c r="F1178" s="29" t="n">
        <f aca="false">Inputs!$B$5*B1178+Inputs!$B$6*C1178</f>
        <v>3105500</v>
      </c>
      <c r="G1178" s="29" t="n">
        <f aca="false">Inputs!$B$5*D1178</f>
        <v>113999.999999999</v>
      </c>
      <c r="H1178" s="29" t="n">
        <f aca="false">Inputs!$B$6*E1178</f>
        <v>-48000</v>
      </c>
      <c r="I1178" s="29" t="n">
        <f aca="false">G1178+H1178</f>
        <v>65999.9999999993</v>
      </c>
      <c r="J1178" s="29" t="n">
        <f aca="false">J1177+I1178</f>
        <v>1747000</v>
      </c>
    </row>
    <row r="1179" customFormat="false" ht="15" hidden="false" customHeight="false" outlineLevel="0" collapsed="false">
      <c r="A1179" s="26" t="n">
        <v>39066</v>
      </c>
      <c r="B1179" s="27" t="n">
        <v>63.4</v>
      </c>
      <c r="C1179" s="27" t="n">
        <v>62.91</v>
      </c>
      <c r="D1179" s="28" t="n">
        <f aca="false">B1179-B1178</f>
        <v>0.920000000000002</v>
      </c>
      <c r="E1179" s="28" t="n">
        <f aca="false">C1179-C1178</f>
        <v>0.0599999999999952</v>
      </c>
      <c r="F1179" s="29" t="n">
        <f aca="false">Inputs!$B$5*B1179+Inputs!$B$6*C1179</f>
        <v>3194500</v>
      </c>
      <c r="G1179" s="29" t="n">
        <f aca="false">Inputs!$B$5*D1179</f>
        <v>92000.0000000002</v>
      </c>
      <c r="H1179" s="29" t="n">
        <f aca="false">Inputs!$B$6*E1179</f>
        <v>-2999.99999999976</v>
      </c>
      <c r="I1179" s="29" t="n">
        <f aca="false">G1179+H1179</f>
        <v>89000.0000000004</v>
      </c>
      <c r="J1179" s="29" t="n">
        <f aca="false">J1178+I1179</f>
        <v>1836000</v>
      </c>
    </row>
    <row r="1180" customFormat="false" ht="15" hidden="false" customHeight="false" outlineLevel="0" collapsed="false">
      <c r="A1180" s="26" t="n">
        <v>39069</v>
      </c>
      <c r="B1180" s="27" t="n">
        <v>62.19</v>
      </c>
      <c r="C1180" s="27" t="n">
        <v>62.81</v>
      </c>
      <c r="D1180" s="28" t="n">
        <f aca="false">B1180-B1179</f>
        <v>-1.21</v>
      </c>
      <c r="E1180" s="28" t="n">
        <f aca="false">C1180-C1179</f>
        <v>-0.0999999999999943</v>
      </c>
      <c r="F1180" s="29" t="n">
        <f aca="false">Inputs!$B$5*B1180+Inputs!$B$6*C1180</f>
        <v>3078500</v>
      </c>
      <c r="G1180" s="29" t="n">
        <f aca="false">Inputs!$B$5*D1180</f>
        <v>-121000</v>
      </c>
      <c r="H1180" s="29" t="n">
        <f aca="false">Inputs!$B$6*E1180</f>
        <v>4999.99999999972</v>
      </c>
      <c r="I1180" s="29" t="n">
        <f aca="false">G1180+H1180</f>
        <v>-116000</v>
      </c>
      <c r="J1180" s="29" t="n">
        <f aca="false">J1179+I1180</f>
        <v>1720000</v>
      </c>
    </row>
    <row r="1181" customFormat="false" ht="15" hidden="false" customHeight="false" outlineLevel="0" collapsed="false">
      <c r="A1181" s="26" t="n">
        <v>39070</v>
      </c>
      <c r="B1181" s="27" t="n">
        <v>62.87</v>
      </c>
      <c r="C1181" s="27" t="n">
        <v>62.19</v>
      </c>
      <c r="D1181" s="28" t="n">
        <f aca="false">B1181-B1180</f>
        <v>0.68</v>
      </c>
      <c r="E1181" s="28" t="n">
        <f aca="false">C1181-C1180</f>
        <v>-0.620000000000005</v>
      </c>
      <c r="F1181" s="29" t="n">
        <f aca="false">Inputs!$B$5*B1181+Inputs!$B$6*C1181</f>
        <v>3177500</v>
      </c>
      <c r="G1181" s="29" t="n">
        <f aca="false">Inputs!$B$5*D1181</f>
        <v>68000</v>
      </c>
      <c r="H1181" s="29" t="n">
        <f aca="false">Inputs!$B$6*E1181</f>
        <v>31000.0000000002</v>
      </c>
      <c r="I1181" s="29" t="n">
        <f aca="false">G1181+H1181</f>
        <v>99000.0000000002</v>
      </c>
      <c r="J1181" s="29" t="n">
        <f aca="false">J1180+I1181</f>
        <v>1819000</v>
      </c>
    </row>
    <row r="1182" customFormat="false" ht="15" hidden="false" customHeight="false" outlineLevel="0" collapsed="false">
      <c r="A1182" s="26" t="n">
        <v>39071</v>
      </c>
      <c r="B1182" s="27" t="n">
        <v>63.08</v>
      </c>
      <c r="C1182" s="27" t="n">
        <v>63.13</v>
      </c>
      <c r="D1182" s="28" t="n">
        <f aca="false">B1182-B1181</f>
        <v>0.210000000000001</v>
      </c>
      <c r="E1182" s="28" t="n">
        <f aca="false">C1182-C1181</f>
        <v>0.940000000000005</v>
      </c>
      <c r="F1182" s="29" t="n">
        <f aca="false">Inputs!$B$5*B1182+Inputs!$B$6*C1182</f>
        <v>3151500</v>
      </c>
      <c r="G1182" s="29" t="n">
        <f aca="false">Inputs!$B$5*D1182</f>
        <v>21000.0000000001</v>
      </c>
      <c r="H1182" s="29" t="n">
        <f aca="false">Inputs!$B$6*E1182</f>
        <v>-47000.0000000002</v>
      </c>
      <c r="I1182" s="29" t="n">
        <f aca="false">G1182+H1182</f>
        <v>-26000.0000000002</v>
      </c>
      <c r="J1182" s="29" t="n">
        <f aca="false">J1181+I1182</f>
        <v>1793000</v>
      </c>
    </row>
    <row r="1183" customFormat="false" ht="15" hidden="false" customHeight="false" outlineLevel="0" collapsed="false">
      <c r="A1183" s="26" t="n">
        <v>39072</v>
      </c>
      <c r="B1183" s="27" t="n">
        <v>62.05</v>
      </c>
      <c r="C1183" s="27" t="n">
        <v>62.13</v>
      </c>
      <c r="D1183" s="28" t="n">
        <f aca="false">B1183-B1182</f>
        <v>-1.03</v>
      </c>
      <c r="E1183" s="28" t="n">
        <f aca="false">C1183-C1182</f>
        <v>-1</v>
      </c>
      <c r="F1183" s="29" t="n">
        <f aca="false">Inputs!$B$5*B1183+Inputs!$B$6*C1183</f>
        <v>3098500</v>
      </c>
      <c r="G1183" s="29" t="n">
        <f aca="false">Inputs!$B$5*D1183</f>
        <v>-103000</v>
      </c>
      <c r="H1183" s="29" t="n">
        <f aca="false">Inputs!$B$6*E1183</f>
        <v>50000</v>
      </c>
      <c r="I1183" s="29" t="n">
        <f aca="false">G1183+H1183</f>
        <v>-53000.0000000001</v>
      </c>
      <c r="J1183" s="29" t="n">
        <f aca="false">J1182+I1183</f>
        <v>1740000</v>
      </c>
    </row>
    <row r="1184" customFormat="false" ht="15" hidden="false" customHeight="false" outlineLevel="0" collapsed="false">
      <c r="A1184" s="26" t="n">
        <v>39073</v>
      </c>
      <c r="B1184" s="27" t="n">
        <v>61.81</v>
      </c>
      <c r="C1184" s="27" t="n">
        <v>61.92</v>
      </c>
      <c r="D1184" s="28" t="n">
        <f aca="false">B1184-B1183</f>
        <v>-0.239999999999995</v>
      </c>
      <c r="E1184" s="28" t="n">
        <f aca="false">C1184-C1183</f>
        <v>-0.210000000000001</v>
      </c>
      <c r="F1184" s="29" t="n">
        <f aca="false">Inputs!$B$5*B1184+Inputs!$B$6*C1184</f>
        <v>3085000</v>
      </c>
      <c r="G1184" s="29" t="n">
        <f aca="false">Inputs!$B$5*D1184</f>
        <v>-23999.9999999995</v>
      </c>
      <c r="H1184" s="29" t="n">
        <f aca="false">Inputs!$B$6*E1184</f>
        <v>10500</v>
      </c>
      <c r="I1184" s="29" t="n">
        <f aca="false">G1184+H1184</f>
        <v>-13499.9999999994</v>
      </c>
      <c r="J1184" s="29" t="n">
        <f aca="false">J1183+I1184</f>
        <v>1726500</v>
      </c>
    </row>
    <row r="1185" customFormat="false" ht="15" hidden="false" customHeight="false" outlineLevel="0" collapsed="false">
      <c r="A1185" s="26" t="n">
        <v>39078</v>
      </c>
      <c r="B1185" s="27" t="n">
        <v>60.31</v>
      </c>
      <c r="C1185" s="27" t="n">
        <v>60.7</v>
      </c>
      <c r="D1185" s="28" t="n">
        <f aca="false">B1185-B1184</f>
        <v>-1.5</v>
      </c>
      <c r="E1185" s="28" t="n">
        <f aca="false">C1185-C1184</f>
        <v>-1.22</v>
      </c>
      <c r="F1185" s="29" t="n">
        <f aca="false">Inputs!$B$5*B1185+Inputs!$B$6*C1185</f>
        <v>2996000</v>
      </c>
      <c r="G1185" s="29" t="n">
        <f aca="false">Inputs!$B$5*D1185</f>
        <v>-150000</v>
      </c>
      <c r="H1185" s="29" t="n">
        <f aca="false">Inputs!$B$6*E1185</f>
        <v>60999.9999999999</v>
      </c>
      <c r="I1185" s="29" t="n">
        <f aca="false">G1185+H1185</f>
        <v>-89000.0000000001</v>
      </c>
      <c r="J1185" s="29" t="n">
        <f aca="false">J1184+I1185</f>
        <v>1637500</v>
      </c>
    </row>
    <row r="1186" customFormat="false" ht="15" hidden="false" customHeight="false" outlineLevel="0" collapsed="false">
      <c r="A1186" s="26" t="n">
        <v>39079</v>
      </c>
      <c r="B1186" s="27" t="n">
        <v>60.39</v>
      </c>
      <c r="C1186" s="27" t="n">
        <v>59.41</v>
      </c>
      <c r="D1186" s="28" t="n">
        <f aca="false">B1186-B1185</f>
        <v>0.0799999999999983</v>
      </c>
      <c r="E1186" s="28" t="n">
        <f aca="false">C1186-C1185</f>
        <v>-1.29000000000001</v>
      </c>
      <c r="F1186" s="29" t="n">
        <f aca="false">Inputs!$B$5*B1186+Inputs!$B$6*C1186</f>
        <v>3068500</v>
      </c>
      <c r="G1186" s="29" t="n">
        <f aca="false">Inputs!$B$5*D1186</f>
        <v>7999.99999999983</v>
      </c>
      <c r="H1186" s="29" t="n">
        <f aca="false">Inputs!$B$6*E1186</f>
        <v>64500.0000000003</v>
      </c>
      <c r="I1186" s="29" t="n">
        <f aca="false">G1186+H1186</f>
        <v>72500.0000000002</v>
      </c>
      <c r="J1186" s="29" t="n">
        <f aca="false">J1185+I1186</f>
        <v>1710000</v>
      </c>
    </row>
    <row r="1187" customFormat="false" ht="15" hidden="false" customHeight="false" outlineLevel="0" collapsed="false">
      <c r="A1187" s="26" t="n">
        <v>39080</v>
      </c>
      <c r="B1187" s="27" t="n">
        <v>60.85</v>
      </c>
      <c r="C1187" s="27" t="n">
        <v>58.96</v>
      </c>
      <c r="D1187" s="28" t="n">
        <f aca="false">B1187-B1186</f>
        <v>0.460000000000001</v>
      </c>
      <c r="E1187" s="28" t="n">
        <f aca="false">C1187-C1186</f>
        <v>-0.449999999999996</v>
      </c>
      <c r="F1187" s="29" t="n">
        <f aca="false">Inputs!$B$5*B1187+Inputs!$B$6*C1187</f>
        <v>3137000</v>
      </c>
      <c r="G1187" s="29" t="n">
        <f aca="false">Inputs!$B$5*D1187</f>
        <v>46000.0000000001</v>
      </c>
      <c r="H1187" s="29" t="n">
        <f aca="false">Inputs!$B$6*E1187</f>
        <v>22499.9999999998</v>
      </c>
      <c r="I1187" s="29" t="n">
        <f aca="false">G1187+H1187</f>
        <v>68499.9999999999</v>
      </c>
      <c r="J1187" s="29" t="n">
        <f aca="false">J1186+I1187</f>
        <v>1778500</v>
      </c>
    </row>
    <row r="1188" customFormat="false" ht="15" hidden="false" customHeight="false" outlineLevel="0" collapsed="false">
      <c r="A1188" s="26" t="n">
        <v>39084</v>
      </c>
      <c r="B1188" s="27" t="n">
        <v>60.77</v>
      </c>
      <c r="C1188" s="27" t="n">
        <v>58.49</v>
      </c>
      <c r="D1188" s="28" t="n">
        <f aca="false">B1188-B1187</f>
        <v>-0.0799999999999983</v>
      </c>
      <c r="E1188" s="28" t="n">
        <f aca="false">C1188-C1187</f>
        <v>-0.469999999999999</v>
      </c>
      <c r="F1188" s="29" t="n">
        <f aca="false">Inputs!$B$5*B1188+Inputs!$B$6*C1188</f>
        <v>3152500</v>
      </c>
      <c r="G1188" s="29" t="n">
        <f aca="false">Inputs!$B$5*D1188</f>
        <v>-7999.99999999983</v>
      </c>
      <c r="H1188" s="29" t="n">
        <f aca="false">Inputs!$B$6*E1188</f>
        <v>23499.9999999999</v>
      </c>
      <c r="I1188" s="29" t="n">
        <f aca="false">G1188+H1188</f>
        <v>15500.0000000001</v>
      </c>
      <c r="J1188" s="29" t="n">
        <f aca="false">J1187+I1188</f>
        <v>1794000</v>
      </c>
    </row>
    <row r="1189" customFormat="false" ht="15" hidden="false" customHeight="false" outlineLevel="0" collapsed="false">
      <c r="A1189" s="26" t="n">
        <v>39085</v>
      </c>
      <c r="B1189" s="27" t="n">
        <v>58.31</v>
      </c>
      <c r="C1189" s="27" t="n">
        <v>56.63</v>
      </c>
      <c r="D1189" s="28" t="n">
        <f aca="false">B1189-B1188</f>
        <v>-2.46</v>
      </c>
      <c r="E1189" s="28" t="n">
        <f aca="false">C1189-C1188</f>
        <v>-1.86</v>
      </c>
      <c r="F1189" s="29" t="n">
        <f aca="false">Inputs!$B$5*B1189+Inputs!$B$6*C1189</f>
        <v>2999500</v>
      </c>
      <c r="G1189" s="29" t="n">
        <f aca="false">Inputs!$B$5*D1189</f>
        <v>-246000</v>
      </c>
      <c r="H1189" s="29" t="n">
        <f aca="false">Inputs!$B$6*E1189</f>
        <v>93000</v>
      </c>
      <c r="I1189" s="29" t="n">
        <f aca="false">G1189+H1189</f>
        <v>-153000</v>
      </c>
      <c r="J1189" s="29" t="n">
        <f aca="false">J1188+I1189</f>
        <v>1641000</v>
      </c>
    </row>
    <row r="1190" customFormat="false" ht="15" hidden="false" customHeight="false" outlineLevel="0" collapsed="false">
      <c r="A1190" s="26" t="n">
        <v>39086</v>
      </c>
      <c r="B1190" s="27" t="n">
        <v>55.65</v>
      </c>
      <c r="C1190" s="27" t="n">
        <v>54.58</v>
      </c>
      <c r="D1190" s="28" t="n">
        <f aca="false">B1190-B1189</f>
        <v>-2.66</v>
      </c>
      <c r="E1190" s="28" t="n">
        <f aca="false">C1190-C1189</f>
        <v>-2.05</v>
      </c>
      <c r="F1190" s="29" t="n">
        <f aca="false">Inputs!$B$5*B1190+Inputs!$B$6*C1190</f>
        <v>2836000</v>
      </c>
      <c r="G1190" s="29" t="n">
        <f aca="false">Inputs!$B$5*D1190</f>
        <v>-266000</v>
      </c>
      <c r="H1190" s="29" t="n">
        <f aca="false">Inputs!$B$6*E1190</f>
        <v>102500</v>
      </c>
      <c r="I1190" s="29" t="n">
        <f aca="false">G1190+H1190</f>
        <v>-163500</v>
      </c>
      <c r="J1190" s="29" t="n">
        <f aca="false">J1189+I1190</f>
        <v>1477500</v>
      </c>
    </row>
    <row r="1191" customFormat="false" ht="15" hidden="false" customHeight="false" outlineLevel="0" collapsed="false">
      <c r="A1191" s="26" t="n">
        <v>39087</v>
      </c>
      <c r="B1191" s="27" t="n">
        <v>56.29</v>
      </c>
      <c r="C1191" s="27" t="n">
        <v>52.82</v>
      </c>
      <c r="D1191" s="28" t="n">
        <f aca="false">B1191-B1190</f>
        <v>0.640000000000001</v>
      </c>
      <c r="E1191" s="28" t="n">
        <f aca="false">C1191-C1190</f>
        <v>-1.76</v>
      </c>
      <c r="F1191" s="29" t="n">
        <f aca="false">Inputs!$B$5*B1191+Inputs!$B$6*C1191</f>
        <v>2988000</v>
      </c>
      <c r="G1191" s="29" t="n">
        <f aca="false">Inputs!$B$5*D1191</f>
        <v>64000.0000000001</v>
      </c>
      <c r="H1191" s="29" t="n">
        <f aca="false">Inputs!$B$6*E1191</f>
        <v>87999.9999999999</v>
      </c>
      <c r="I1191" s="29" t="n">
        <f aca="false">G1191+H1191</f>
        <v>152000</v>
      </c>
      <c r="J1191" s="29" t="n">
        <f aca="false">J1190+I1191</f>
        <v>1629500</v>
      </c>
    </row>
    <row r="1192" customFormat="false" ht="15" hidden="false" customHeight="false" outlineLevel="0" collapsed="false">
      <c r="A1192" s="26" t="n">
        <v>39090</v>
      </c>
      <c r="B1192" s="27" t="n">
        <v>56.08</v>
      </c>
      <c r="C1192" s="27" t="n">
        <v>52.82</v>
      </c>
      <c r="D1192" s="28" t="n">
        <f aca="false">B1192-B1191</f>
        <v>-0.210000000000001</v>
      </c>
      <c r="E1192" s="28" t="n">
        <f aca="false">C1192-C1191</f>
        <v>0</v>
      </c>
      <c r="F1192" s="29" t="n">
        <f aca="false">Inputs!$B$5*B1192+Inputs!$B$6*C1192</f>
        <v>2967000</v>
      </c>
      <c r="G1192" s="29" t="n">
        <f aca="false">Inputs!$B$5*D1192</f>
        <v>-21000.0000000001</v>
      </c>
      <c r="H1192" s="29" t="n">
        <f aca="false">Inputs!$B$6*E1192</f>
        <v>-0</v>
      </c>
      <c r="I1192" s="29" t="n">
        <f aca="false">G1192+H1192</f>
        <v>-21000.0000000001</v>
      </c>
      <c r="J1192" s="29" t="n">
        <f aca="false">J1191+I1192</f>
        <v>1608500</v>
      </c>
    </row>
    <row r="1193" customFormat="false" ht="15" hidden="false" customHeight="false" outlineLevel="0" collapsed="false">
      <c r="A1193" s="26" t="n">
        <v>39091</v>
      </c>
      <c r="B1193" s="27" t="n">
        <v>55.65</v>
      </c>
      <c r="C1193" s="27" t="n">
        <v>52.38</v>
      </c>
      <c r="D1193" s="28" t="n">
        <f aca="false">B1193-B1192</f>
        <v>-0.43</v>
      </c>
      <c r="E1193" s="28" t="n">
        <f aca="false">C1193-C1192</f>
        <v>-0.439999999999998</v>
      </c>
      <c r="F1193" s="29" t="n">
        <f aca="false">Inputs!$B$5*B1193+Inputs!$B$6*C1193</f>
        <v>2946000</v>
      </c>
      <c r="G1193" s="29" t="n">
        <f aca="false">Inputs!$B$5*D1193</f>
        <v>-43000</v>
      </c>
      <c r="H1193" s="29" t="n">
        <f aca="false">Inputs!$B$6*E1193</f>
        <v>21999.9999999999</v>
      </c>
      <c r="I1193" s="29" t="n">
        <f aca="false">G1193+H1193</f>
        <v>-21000.0000000001</v>
      </c>
      <c r="J1193" s="29" t="n">
        <f aca="false">J1192+I1193</f>
        <v>1587500</v>
      </c>
    </row>
    <row r="1194" customFormat="false" ht="15" hidden="false" customHeight="false" outlineLevel="0" collapsed="false">
      <c r="A1194" s="26" t="n">
        <v>39092</v>
      </c>
      <c r="B1194" s="27" t="n">
        <v>53.95</v>
      </c>
      <c r="C1194" s="27" t="n">
        <v>52.11</v>
      </c>
      <c r="D1194" s="28" t="n">
        <f aca="false">B1194-B1193</f>
        <v>-1.7</v>
      </c>
      <c r="E1194" s="28" t="n">
        <f aca="false">C1194-C1193</f>
        <v>-0.270000000000003</v>
      </c>
      <c r="F1194" s="29" t="n">
        <f aca="false">Inputs!$B$5*B1194+Inputs!$B$6*C1194</f>
        <v>2789500</v>
      </c>
      <c r="G1194" s="29" t="n">
        <f aca="false">Inputs!$B$5*D1194</f>
        <v>-170000</v>
      </c>
      <c r="H1194" s="29" t="n">
        <f aca="false">Inputs!$B$6*E1194</f>
        <v>13500.0000000002</v>
      </c>
      <c r="I1194" s="29" t="n">
        <f aca="false">G1194+H1194</f>
        <v>-156499.999999999</v>
      </c>
      <c r="J1194" s="29" t="n">
        <f aca="false">J1193+I1194</f>
        <v>1431000</v>
      </c>
    </row>
    <row r="1195" customFormat="false" ht="15" hidden="false" customHeight="false" outlineLevel="0" collapsed="false">
      <c r="A1195" s="26" t="n">
        <v>39093</v>
      </c>
      <c r="B1195" s="27" t="n">
        <v>51.91</v>
      </c>
      <c r="C1195" s="27" t="n">
        <v>51.68</v>
      </c>
      <c r="D1195" s="28" t="n">
        <f aca="false">B1195-B1194</f>
        <v>-2.04000000000001</v>
      </c>
      <c r="E1195" s="28" t="n">
        <f aca="false">C1195-C1194</f>
        <v>-0.43</v>
      </c>
      <c r="F1195" s="29" t="n">
        <f aca="false">Inputs!$B$5*B1195+Inputs!$B$6*C1195</f>
        <v>2607000</v>
      </c>
      <c r="G1195" s="29" t="n">
        <f aca="false">Inputs!$B$5*D1195</f>
        <v>-204000.000000001</v>
      </c>
      <c r="H1195" s="29" t="n">
        <f aca="false">Inputs!$B$6*E1195</f>
        <v>21500</v>
      </c>
      <c r="I1195" s="29" t="n">
        <f aca="false">G1195+H1195</f>
        <v>-182500.000000001</v>
      </c>
      <c r="J1195" s="29" t="n">
        <f aca="false">J1194+I1195</f>
        <v>1248500</v>
      </c>
    </row>
    <row r="1196" customFormat="false" ht="15" hidden="false" customHeight="false" outlineLevel="0" collapsed="false">
      <c r="A1196" s="26" t="n">
        <v>39094</v>
      </c>
      <c r="B1196" s="27" t="n">
        <v>52.96</v>
      </c>
      <c r="C1196" s="27" t="n">
        <v>49.95</v>
      </c>
      <c r="D1196" s="28" t="n">
        <f aca="false">B1196-B1195</f>
        <v>1.05</v>
      </c>
      <c r="E1196" s="28" t="n">
        <f aca="false">C1196-C1195</f>
        <v>-1.73</v>
      </c>
      <c r="F1196" s="29" t="n">
        <f aca="false">Inputs!$B$5*B1196+Inputs!$B$6*C1196</f>
        <v>2798500</v>
      </c>
      <c r="G1196" s="29" t="n">
        <f aca="false">Inputs!$B$5*D1196</f>
        <v>105000</v>
      </c>
      <c r="H1196" s="29" t="n">
        <f aca="false">Inputs!$B$6*E1196</f>
        <v>86499.9999999998</v>
      </c>
      <c r="I1196" s="29" t="n">
        <f aca="false">G1196+H1196</f>
        <v>191500</v>
      </c>
      <c r="J1196" s="29" t="n">
        <f aca="false">J1195+I1196</f>
        <v>1440000</v>
      </c>
    </row>
    <row r="1197" customFormat="false" ht="15" hidden="false" customHeight="false" outlineLevel="0" collapsed="false">
      <c r="A1197" s="26" t="n">
        <v>39098</v>
      </c>
      <c r="B1197" s="27" t="n">
        <v>51.23</v>
      </c>
      <c r="C1197" s="27" t="n">
        <v>51.28</v>
      </c>
      <c r="D1197" s="28" t="n">
        <f aca="false">B1197-B1196</f>
        <v>-1.73</v>
      </c>
      <c r="E1197" s="28" t="n">
        <f aca="false">C1197-C1196</f>
        <v>1.33</v>
      </c>
      <c r="F1197" s="29" t="n">
        <f aca="false">Inputs!$B$5*B1197+Inputs!$B$6*C1197</f>
        <v>2559000</v>
      </c>
      <c r="G1197" s="29" t="n">
        <f aca="false">Inputs!$B$5*D1197</f>
        <v>-173000</v>
      </c>
      <c r="H1197" s="29" t="n">
        <f aca="false">Inputs!$B$6*E1197</f>
        <v>-66499.9999999999</v>
      </c>
      <c r="I1197" s="29" t="n">
        <f aca="false">G1197+H1197</f>
        <v>-239500</v>
      </c>
      <c r="J1197" s="29" t="n">
        <f aca="false">J1196+I1197</f>
        <v>1200500</v>
      </c>
    </row>
    <row r="1198" customFormat="false" ht="15" hidden="false" customHeight="false" outlineLevel="0" collapsed="false">
      <c r="A1198" s="26" t="n">
        <v>39099</v>
      </c>
      <c r="B1198" s="27" t="n">
        <v>52.3</v>
      </c>
      <c r="C1198" s="27" t="n">
        <v>51.19</v>
      </c>
      <c r="D1198" s="28" t="n">
        <f aca="false">B1198-B1197</f>
        <v>1.07</v>
      </c>
      <c r="E1198" s="28" t="n">
        <f aca="false">C1198-C1197</f>
        <v>-0.0900000000000034</v>
      </c>
      <c r="F1198" s="29" t="n">
        <f aca="false">Inputs!$B$5*B1198+Inputs!$B$6*C1198</f>
        <v>2670500</v>
      </c>
      <c r="G1198" s="29" t="n">
        <f aca="false">Inputs!$B$5*D1198</f>
        <v>107000</v>
      </c>
      <c r="H1198" s="29" t="n">
        <f aca="false">Inputs!$B$6*E1198</f>
        <v>4500.00000000017</v>
      </c>
      <c r="I1198" s="29" t="n">
        <f aca="false">G1198+H1198</f>
        <v>111500</v>
      </c>
      <c r="J1198" s="29" t="n">
        <f aca="false">J1197+I1198</f>
        <v>1312000</v>
      </c>
    </row>
    <row r="1199" customFormat="false" ht="15" hidden="false" customHeight="false" outlineLevel="0" collapsed="false">
      <c r="A1199" s="26" t="n">
        <v>39100</v>
      </c>
      <c r="B1199" s="27" t="n">
        <v>50.51</v>
      </c>
      <c r="C1199" s="27" t="n">
        <v>50.83</v>
      </c>
      <c r="D1199" s="28" t="n">
        <f aca="false">B1199-B1198</f>
        <v>-1.79</v>
      </c>
      <c r="E1199" s="28" t="n">
        <f aca="false">C1199-C1198</f>
        <v>-0.359999999999999</v>
      </c>
      <c r="F1199" s="29" t="n">
        <f aca="false">Inputs!$B$5*B1199+Inputs!$B$6*C1199</f>
        <v>2509500</v>
      </c>
      <c r="G1199" s="29" t="n">
        <f aca="false">Inputs!$B$5*D1199</f>
        <v>-179000</v>
      </c>
      <c r="H1199" s="29" t="n">
        <f aca="false">Inputs!$B$6*E1199</f>
        <v>18000</v>
      </c>
      <c r="I1199" s="29" t="n">
        <f aca="false">G1199+H1199</f>
        <v>-161000</v>
      </c>
      <c r="J1199" s="29" t="n">
        <f aca="false">J1198+I1199</f>
        <v>1151000</v>
      </c>
    </row>
    <row r="1200" customFormat="false" ht="15" hidden="false" customHeight="false" outlineLevel="0" collapsed="false">
      <c r="A1200" s="26" t="n">
        <v>39101</v>
      </c>
      <c r="B1200" s="27" t="n">
        <v>51.98</v>
      </c>
      <c r="C1200" s="27" t="n">
        <v>52.29</v>
      </c>
      <c r="D1200" s="28" t="n">
        <f aca="false">B1200-B1199</f>
        <v>1.47</v>
      </c>
      <c r="E1200" s="28" t="n">
        <f aca="false">C1200-C1199</f>
        <v>1.46</v>
      </c>
      <c r="F1200" s="29" t="n">
        <f aca="false">Inputs!$B$5*B1200+Inputs!$B$6*C1200</f>
        <v>2583500</v>
      </c>
      <c r="G1200" s="29" t="n">
        <f aca="false">Inputs!$B$5*D1200</f>
        <v>147000</v>
      </c>
      <c r="H1200" s="29" t="n">
        <f aca="false">Inputs!$B$6*E1200</f>
        <v>-73000</v>
      </c>
      <c r="I1200" s="29" t="n">
        <f aca="false">G1200+H1200</f>
        <v>73999.9999999998</v>
      </c>
      <c r="J1200" s="29" t="n">
        <f aca="false">J1199+I1200</f>
        <v>1225000</v>
      </c>
    </row>
    <row r="1201" customFormat="false" ht="15" hidden="false" customHeight="false" outlineLevel="0" collapsed="false">
      <c r="A1201" s="26" t="n">
        <v>39104</v>
      </c>
      <c r="B1201" s="27" t="n">
        <v>51.11</v>
      </c>
      <c r="C1201" s="27" t="n">
        <v>54.34</v>
      </c>
      <c r="D1201" s="28" t="n">
        <f aca="false">B1201-B1200</f>
        <v>-0.869999999999997</v>
      </c>
      <c r="E1201" s="28" t="n">
        <f aca="false">C1201-C1200</f>
        <v>2.05</v>
      </c>
      <c r="F1201" s="29" t="n">
        <f aca="false">Inputs!$B$5*B1201+Inputs!$B$6*C1201</f>
        <v>2394000</v>
      </c>
      <c r="G1201" s="29" t="n">
        <f aca="false">Inputs!$B$5*D1201</f>
        <v>-86999.9999999997</v>
      </c>
      <c r="H1201" s="29" t="n">
        <f aca="false">Inputs!$B$6*E1201</f>
        <v>-102500</v>
      </c>
      <c r="I1201" s="29" t="n">
        <f aca="false">G1201+H1201</f>
        <v>-189500</v>
      </c>
      <c r="J1201" s="29" t="n">
        <f aca="false">J1200+I1201</f>
        <v>1035500</v>
      </c>
    </row>
    <row r="1202" customFormat="false" ht="15" hidden="false" customHeight="false" outlineLevel="0" collapsed="false">
      <c r="A1202" s="26" t="n">
        <v>39105</v>
      </c>
      <c r="B1202" s="27" t="n">
        <v>53.61</v>
      </c>
      <c r="C1202" s="27" t="n">
        <v>53.93</v>
      </c>
      <c r="D1202" s="28" t="n">
        <f aca="false">B1202-B1201</f>
        <v>2.5</v>
      </c>
      <c r="E1202" s="28" t="n">
        <f aca="false">C1202-C1201</f>
        <v>-0.410000000000004</v>
      </c>
      <c r="F1202" s="29" t="n">
        <f aca="false">Inputs!$B$5*B1202+Inputs!$B$6*C1202</f>
        <v>2664500</v>
      </c>
      <c r="G1202" s="29" t="n">
        <f aca="false">Inputs!$B$5*D1202</f>
        <v>250000</v>
      </c>
      <c r="H1202" s="29" t="n">
        <f aca="false">Inputs!$B$6*E1202</f>
        <v>20500.0000000002</v>
      </c>
      <c r="I1202" s="29" t="n">
        <f aca="false">G1202+H1202</f>
        <v>270500</v>
      </c>
      <c r="J1202" s="29" t="n">
        <f aca="false">J1201+I1202</f>
        <v>1306000</v>
      </c>
    </row>
    <row r="1203" customFormat="false" ht="15" hidden="false" customHeight="false" outlineLevel="0" collapsed="false">
      <c r="A1203" s="26" t="n">
        <v>39106</v>
      </c>
      <c r="B1203" s="27" t="n">
        <v>54.24</v>
      </c>
      <c r="C1203" s="27" t="n">
        <v>55.11</v>
      </c>
      <c r="D1203" s="28" t="n">
        <f aca="false">B1203-B1202</f>
        <v>0.630000000000003</v>
      </c>
      <c r="E1203" s="28" t="n">
        <f aca="false">C1203-C1202</f>
        <v>1.18</v>
      </c>
      <c r="F1203" s="29" t="n">
        <f aca="false">Inputs!$B$5*B1203+Inputs!$B$6*C1203</f>
        <v>2668500</v>
      </c>
      <c r="G1203" s="29" t="n">
        <f aca="false">Inputs!$B$5*D1203</f>
        <v>63000.0000000003</v>
      </c>
      <c r="H1203" s="29" t="n">
        <f aca="false">Inputs!$B$6*E1203</f>
        <v>-59000</v>
      </c>
      <c r="I1203" s="29" t="n">
        <f aca="false">G1203+H1203</f>
        <v>4000.00000000027</v>
      </c>
      <c r="J1203" s="29" t="n">
        <f aca="false">J1202+I1203</f>
        <v>1310000</v>
      </c>
    </row>
    <row r="1204" customFormat="false" ht="15" hidden="false" customHeight="false" outlineLevel="0" collapsed="false">
      <c r="A1204" s="26" t="n">
        <v>39107</v>
      </c>
      <c r="B1204" s="27" t="n">
        <v>53.49</v>
      </c>
      <c r="C1204" s="27" t="n">
        <v>55.67</v>
      </c>
      <c r="D1204" s="28" t="n">
        <f aca="false">B1204-B1203</f>
        <v>-0.75</v>
      </c>
      <c r="E1204" s="28" t="n">
        <f aca="false">C1204-C1203</f>
        <v>0.560000000000002</v>
      </c>
      <c r="F1204" s="29" t="n">
        <f aca="false">Inputs!$B$5*B1204+Inputs!$B$6*C1204</f>
        <v>2565500</v>
      </c>
      <c r="G1204" s="29" t="n">
        <f aca="false">Inputs!$B$5*D1204</f>
        <v>-75000</v>
      </c>
      <c r="H1204" s="29" t="n">
        <f aca="false">Inputs!$B$6*E1204</f>
        <v>-28000.0000000001</v>
      </c>
      <c r="I1204" s="29" t="n">
        <f aca="false">G1204+H1204</f>
        <v>-103000</v>
      </c>
      <c r="J1204" s="29" t="n">
        <f aca="false">J1203+I1204</f>
        <v>1207000</v>
      </c>
    </row>
    <row r="1205" customFormat="false" ht="15" hidden="false" customHeight="false" outlineLevel="0" collapsed="false">
      <c r="A1205" s="26" t="n">
        <v>39108</v>
      </c>
      <c r="B1205" s="27" t="n">
        <v>55.38</v>
      </c>
      <c r="C1205" s="27" t="n">
        <v>55.29</v>
      </c>
      <c r="D1205" s="28" t="n">
        <f aca="false">B1205-B1204</f>
        <v>1.89</v>
      </c>
      <c r="E1205" s="28" t="n">
        <f aca="false">C1205-C1204</f>
        <v>-0.380000000000003</v>
      </c>
      <c r="F1205" s="29" t="n">
        <f aca="false">Inputs!$B$5*B1205+Inputs!$B$6*C1205</f>
        <v>2773500</v>
      </c>
      <c r="G1205" s="29" t="n">
        <f aca="false">Inputs!$B$5*D1205</f>
        <v>189000</v>
      </c>
      <c r="H1205" s="29" t="n">
        <f aca="false">Inputs!$B$6*E1205</f>
        <v>19000.0000000001</v>
      </c>
      <c r="I1205" s="29" t="n">
        <f aca="false">G1205+H1205</f>
        <v>208000</v>
      </c>
      <c r="J1205" s="29" t="n">
        <f aca="false">J1204+I1205</f>
        <v>1415000</v>
      </c>
    </row>
    <row r="1206" customFormat="false" ht="15" hidden="false" customHeight="false" outlineLevel="0" collapsed="false">
      <c r="A1206" s="26" t="n">
        <v>39112</v>
      </c>
      <c r="B1206" s="27" t="n">
        <v>57.03</v>
      </c>
      <c r="C1206" s="27" t="n">
        <v>54.69</v>
      </c>
      <c r="D1206" s="28" t="n">
        <f aca="false">B1206-B1205</f>
        <v>1.65</v>
      </c>
      <c r="E1206" s="28" t="n">
        <f aca="false">C1206-C1205</f>
        <v>-0.600000000000001</v>
      </c>
      <c r="F1206" s="29" t="n">
        <f aca="false">Inputs!$B$5*B1206+Inputs!$B$6*C1206</f>
        <v>2968500</v>
      </c>
      <c r="G1206" s="29" t="n">
        <f aca="false">Inputs!$B$5*D1206</f>
        <v>165000</v>
      </c>
      <c r="H1206" s="29" t="n">
        <f aca="false">Inputs!$B$6*E1206</f>
        <v>30000.0000000001</v>
      </c>
      <c r="I1206" s="29" t="n">
        <f aca="false">G1206+H1206</f>
        <v>195000</v>
      </c>
      <c r="J1206" s="29" t="n">
        <f aca="false">J1205+I1206</f>
        <v>1610000</v>
      </c>
    </row>
    <row r="1207" customFormat="false" ht="15" hidden="false" customHeight="false" outlineLevel="0" collapsed="false">
      <c r="A1207" s="26" t="n">
        <v>39113</v>
      </c>
      <c r="B1207" s="27" t="n">
        <v>58.17</v>
      </c>
      <c r="C1207" s="27" t="n">
        <v>56.52</v>
      </c>
      <c r="D1207" s="28" t="n">
        <f aca="false">B1207-B1206</f>
        <v>1.14</v>
      </c>
      <c r="E1207" s="28" t="n">
        <f aca="false">C1207-C1206</f>
        <v>1.83000000000001</v>
      </c>
      <c r="F1207" s="29" t="n">
        <f aca="false">Inputs!$B$5*B1207+Inputs!$B$6*C1207</f>
        <v>2991000</v>
      </c>
      <c r="G1207" s="29" t="n">
        <f aca="false">Inputs!$B$5*D1207</f>
        <v>114000</v>
      </c>
      <c r="H1207" s="29" t="n">
        <f aca="false">Inputs!$B$6*E1207</f>
        <v>-91500.0000000003</v>
      </c>
      <c r="I1207" s="29" t="n">
        <f aca="false">G1207+H1207</f>
        <v>22499.9999999998</v>
      </c>
      <c r="J1207" s="29" t="n">
        <f aca="false">J1206+I1207</f>
        <v>1632500</v>
      </c>
    </row>
    <row r="1208" customFormat="false" ht="15" hidden="false" customHeight="false" outlineLevel="0" collapsed="false">
      <c r="A1208" s="26" t="n">
        <v>39114</v>
      </c>
      <c r="B1208" s="27" t="n">
        <v>57.35</v>
      </c>
      <c r="C1208" s="27" t="n">
        <v>56.74</v>
      </c>
      <c r="D1208" s="28" t="n">
        <f aca="false">B1208-B1207</f>
        <v>-0.82</v>
      </c>
      <c r="E1208" s="28" t="n">
        <f aca="false">C1208-C1207</f>
        <v>0.219999999999999</v>
      </c>
      <c r="F1208" s="29" t="n">
        <f aca="false">Inputs!$B$5*B1208+Inputs!$B$6*C1208</f>
        <v>2898000</v>
      </c>
      <c r="G1208" s="29" t="n">
        <f aca="false">Inputs!$B$5*D1208</f>
        <v>-82000</v>
      </c>
      <c r="H1208" s="29" t="n">
        <f aca="false">Inputs!$B$6*E1208</f>
        <v>-10999.9999999999</v>
      </c>
      <c r="I1208" s="29" t="n">
        <f aca="false">G1208+H1208</f>
        <v>-93000</v>
      </c>
      <c r="J1208" s="29" t="n">
        <f aca="false">J1207+I1208</f>
        <v>1539500</v>
      </c>
    </row>
    <row r="1209" customFormat="false" ht="15" hidden="false" customHeight="false" outlineLevel="0" collapsed="false">
      <c r="A1209" s="26" t="n">
        <v>39115</v>
      </c>
      <c r="B1209" s="27" t="n">
        <v>59.01</v>
      </c>
      <c r="C1209" s="27" t="n">
        <v>56.93</v>
      </c>
      <c r="D1209" s="28" t="n">
        <f aca="false">B1209-B1208</f>
        <v>1.66</v>
      </c>
      <c r="E1209" s="28" t="n">
        <f aca="false">C1209-C1208</f>
        <v>0.189999999999998</v>
      </c>
      <c r="F1209" s="29" t="n">
        <f aca="false">Inputs!$B$5*B1209+Inputs!$B$6*C1209</f>
        <v>3054500</v>
      </c>
      <c r="G1209" s="29" t="n">
        <f aca="false">Inputs!$B$5*D1209</f>
        <v>166000</v>
      </c>
      <c r="H1209" s="29" t="n">
        <f aca="false">Inputs!$B$6*E1209</f>
        <v>-9499.99999999989</v>
      </c>
      <c r="I1209" s="29" t="n">
        <f aca="false">G1209+H1209</f>
        <v>156500</v>
      </c>
      <c r="J1209" s="29" t="n">
        <f aca="false">J1208+I1209</f>
        <v>1696000</v>
      </c>
    </row>
    <row r="1210" customFormat="false" ht="15" hidden="false" customHeight="false" outlineLevel="0" collapsed="false">
      <c r="A1210" s="26" t="n">
        <v>39118</v>
      </c>
      <c r="B1210" s="27" t="n">
        <v>58.69</v>
      </c>
      <c r="C1210" s="27" t="n">
        <v>58.67</v>
      </c>
      <c r="D1210" s="28" t="n">
        <f aca="false">B1210-B1209</f>
        <v>-0.32</v>
      </c>
      <c r="E1210" s="28" t="n">
        <f aca="false">C1210-C1209</f>
        <v>1.74</v>
      </c>
      <c r="F1210" s="29" t="n">
        <f aca="false">Inputs!$B$5*B1210+Inputs!$B$6*C1210</f>
        <v>2935500</v>
      </c>
      <c r="G1210" s="29" t="n">
        <f aca="false">Inputs!$B$5*D1210</f>
        <v>-32000</v>
      </c>
      <c r="H1210" s="29" t="n">
        <f aca="false">Inputs!$B$6*E1210</f>
        <v>-87000.0000000001</v>
      </c>
      <c r="I1210" s="29" t="n">
        <f aca="false">G1210+H1210</f>
        <v>-119000</v>
      </c>
      <c r="J1210" s="29" t="n">
        <f aca="false">J1209+I1210</f>
        <v>1577000</v>
      </c>
    </row>
    <row r="1211" customFormat="false" ht="15" hidden="false" customHeight="false" outlineLevel="0" collapsed="false">
      <c r="A1211" s="26" t="n">
        <v>39121</v>
      </c>
      <c r="B1211" s="27" t="n">
        <v>59.76</v>
      </c>
      <c r="C1211" s="27" t="n">
        <v>57.24</v>
      </c>
      <c r="D1211" s="28" t="n">
        <f aca="false">B1211-B1210</f>
        <v>1.07</v>
      </c>
      <c r="E1211" s="28" t="n">
        <f aca="false">C1211-C1210</f>
        <v>-1.43</v>
      </c>
      <c r="F1211" s="29" t="n">
        <f aca="false">Inputs!$B$5*B1211+Inputs!$B$6*C1211</f>
        <v>3114000</v>
      </c>
      <c r="G1211" s="29" t="n">
        <f aca="false">Inputs!$B$5*D1211</f>
        <v>107000</v>
      </c>
      <c r="H1211" s="29" t="n">
        <f aca="false">Inputs!$B$6*E1211</f>
        <v>71500</v>
      </c>
      <c r="I1211" s="29" t="n">
        <f aca="false">G1211+H1211</f>
        <v>178500</v>
      </c>
      <c r="J1211" s="29" t="n">
        <f aca="false">J1210+I1211</f>
        <v>1755500</v>
      </c>
    </row>
    <row r="1212" customFormat="false" ht="15" hidden="false" customHeight="false" outlineLevel="0" collapsed="false">
      <c r="A1212" s="26" t="n">
        <v>39122</v>
      </c>
      <c r="B1212" s="27" t="n">
        <v>59.86</v>
      </c>
      <c r="C1212" s="27" t="n">
        <v>57.21</v>
      </c>
      <c r="D1212" s="28" t="n">
        <f aca="false">B1212-B1211</f>
        <v>0.100000000000001</v>
      </c>
      <c r="E1212" s="28" t="n">
        <f aca="false">C1212-C1211</f>
        <v>-0.0300000000000011</v>
      </c>
      <c r="F1212" s="29" t="n">
        <f aca="false">Inputs!$B$5*B1212+Inputs!$B$6*C1212</f>
        <v>3125500</v>
      </c>
      <c r="G1212" s="29" t="n">
        <f aca="false">Inputs!$B$5*D1212</f>
        <v>10000.0000000001</v>
      </c>
      <c r="H1212" s="29" t="n">
        <f aca="false">Inputs!$B$6*E1212</f>
        <v>1500.00000000006</v>
      </c>
      <c r="I1212" s="29" t="n">
        <f aca="false">G1212+H1212</f>
        <v>11500.0000000002</v>
      </c>
      <c r="J1212" s="29" t="n">
        <f aca="false">J1211+I1212</f>
        <v>1767000</v>
      </c>
    </row>
    <row r="1213" customFormat="false" ht="15" hidden="false" customHeight="false" outlineLevel="0" collapsed="false">
      <c r="A1213" s="26" t="n">
        <v>39125</v>
      </c>
      <c r="B1213" s="27" t="n">
        <v>57.76</v>
      </c>
      <c r="C1213" s="27" t="n">
        <v>55.52</v>
      </c>
      <c r="D1213" s="28" t="n">
        <f aca="false">B1213-B1212</f>
        <v>-2.1</v>
      </c>
      <c r="E1213" s="28" t="n">
        <f aca="false">C1213-C1212</f>
        <v>-1.69</v>
      </c>
      <c r="F1213" s="29" t="n">
        <f aca="false">Inputs!$B$5*B1213+Inputs!$B$6*C1213</f>
        <v>3000000</v>
      </c>
      <c r="G1213" s="29" t="n">
        <f aca="false">Inputs!$B$5*D1213</f>
        <v>-210000</v>
      </c>
      <c r="H1213" s="29" t="n">
        <f aca="false">Inputs!$B$6*E1213</f>
        <v>84499.9999999999</v>
      </c>
      <c r="I1213" s="29" t="n">
        <f aca="false">G1213+H1213</f>
        <v>-125500</v>
      </c>
      <c r="J1213" s="29" t="n">
        <f aca="false">J1212+I1213</f>
        <v>1641500</v>
      </c>
    </row>
    <row r="1214" customFormat="false" ht="15" hidden="false" customHeight="false" outlineLevel="0" collapsed="false">
      <c r="A1214" s="26" t="n">
        <v>39126</v>
      </c>
      <c r="B1214" s="27" t="n">
        <v>58.98</v>
      </c>
      <c r="C1214" s="27" t="n">
        <v>56.12</v>
      </c>
      <c r="D1214" s="28" t="n">
        <f aca="false">B1214-B1213</f>
        <v>1.22</v>
      </c>
      <c r="E1214" s="28" t="n">
        <f aca="false">C1214-C1213</f>
        <v>0.599999999999994</v>
      </c>
      <c r="F1214" s="29" t="n">
        <f aca="false">Inputs!$B$5*B1214+Inputs!$B$6*C1214</f>
        <v>3092000</v>
      </c>
      <c r="G1214" s="29" t="n">
        <f aca="false">Inputs!$B$5*D1214</f>
        <v>122000</v>
      </c>
      <c r="H1214" s="29" t="n">
        <f aca="false">Inputs!$B$6*E1214</f>
        <v>-29999.9999999997</v>
      </c>
      <c r="I1214" s="29" t="n">
        <f aca="false">G1214+H1214</f>
        <v>92000.0000000002</v>
      </c>
      <c r="J1214" s="29" t="n">
        <f aca="false">J1213+I1214</f>
        <v>1733500</v>
      </c>
    </row>
    <row r="1215" customFormat="false" ht="15" hidden="false" customHeight="false" outlineLevel="0" collapsed="false">
      <c r="A1215" s="26" t="n">
        <v>39128</v>
      </c>
      <c r="B1215" s="27" t="n">
        <v>57.92</v>
      </c>
      <c r="C1215" s="27" t="n">
        <v>54.25</v>
      </c>
      <c r="D1215" s="28" t="n">
        <f aca="false">B1215-B1214</f>
        <v>-1.06</v>
      </c>
      <c r="E1215" s="28" t="n">
        <f aca="false">C1215-C1214</f>
        <v>-1.87</v>
      </c>
      <c r="F1215" s="29" t="n">
        <f aca="false">Inputs!$B$5*B1215+Inputs!$B$6*C1215</f>
        <v>3079500</v>
      </c>
      <c r="G1215" s="29" t="n">
        <f aca="false">Inputs!$B$5*D1215</f>
        <v>-106000</v>
      </c>
      <c r="H1215" s="29" t="n">
        <f aca="false">Inputs!$B$6*E1215</f>
        <v>93499.9999999999</v>
      </c>
      <c r="I1215" s="29" t="n">
        <f aca="false">G1215+H1215</f>
        <v>-12499.9999999997</v>
      </c>
      <c r="J1215" s="29" t="n">
        <f aca="false">J1214+I1215</f>
        <v>1721000</v>
      </c>
    </row>
    <row r="1216" customFormat="false" ht="15" hidden="false" customHeight="false" outlineLevel="0" collapsed="false">
      <c r="A1216" s="26" t="n">
        <v>39129</v>
      </c>
      <c r="B1216" s="27" t="n">
        <v>59.38</v>
      </c>
      <c r="C1216" s="27" t="n">
        <v>56.78</v>
      </c>
      <c r="D1216" s="28" t="n">
        <f aca="false">B1216-B1215</f>
        <v>1.46</v>
      </c>
      <c r="E1216" s="28" t="n">
        <f aca="false">C1216-C1215</f>
        <v>2.53</v>
      </c>
      <c r="F1216" s="29" t="n">
        <f aca="false">Inputs!$B$5*B1216+Inputs!$B$6*C1216</f>
        <v>3099000</v>
      </c>
      <c r="G1216" s="29" t="n">
        <f aca="false">Inputs!$B$5*D1216</f>
        <v>146000</v>
      </c>
      <c r="H1216" s="29" t="n">
        <f aca="false">Inputs!$B$6*E1216</f>
        <v>-126500</v>
      </c>
      <c r="I1216" s="29" t="n">
        <f aca="false">G1216+H1216</f>
        <v>19500</v>
      </c>
      <c r="J1216" s="29" t="n">
        <f aca="false">J1215+I1216</f>
        <v>1740500</v>
      </c>
    </row>
    <row r="1217" customFormat="false" ht="15" hidden="false" customHeight="false" outlineLevel="0" collapsed="false">
      <c r="A1217" s="26" t="n">
        <v>39133</v>
      </c>
      <c r="B1217" s="27" t="n">
        <v>58.32</v>
      </c>
      <c r="C1217" s="27" t="n">
        <v>55.91</v>
      </c>
      <c r="D1217" s="28" t="n">
        <f aca="false">B1217-B1216</f>
        <v>-1.06</v>
      </c>
      <c r="E1217" s="28" t="n">
        <f aca="false">C1217-C1216</f>
        <v>-0.870000000000005</v>
      </c>
      <c r="F1217" s="29" t="n">
        <f aca="false">Inputs!$B$5*B1217+Inputs!$B$6*C1217</f>
        <v>3036500</v>
      </c>
      <c r="G1217" s="29" t="n">
        <f aca="false">Inputs!$B$5*D1217</f>
        <v>-106000</v>
      </c>
      <c r="H1217" s="29" t="n">
        <f aca="false">Inputs!$B$6*E1217</f>
        <v>43500.0000000002</v>
      </c>
      <c r="I1217" s="29" t="n">
        <f aca="false">G1217+H1217</f>
        <v>-62500</v>
      </c>
      <c r="J1217" s="29" t="n">
        <f aca="false">J1216+I1217</f>
        <v>1678000</v>
      </c>
    </row>
    <row r="1218" customFormat="false" ht="15" hidden="false" customHeight="false" outlineLevel="0" collapsed="false">
      <c r="A1218" s="26" t="n">
        <v>39134</v>
      </c>
      <c r="B1218" s="27" t="n">
        <v>59.4</v>
      </c>
      <c r="C1218" s="27" t="n">
        <v>57.74</v>
      </c>
      <c r="D1218" s="28" t="n">
        <f aca="false">B1218-B1217</f>
        <v>1.08</v>
      </c>
      <c r="E1218" s="28" t="n">
        <f aca="false">C1218-C1217</f>
        <v>1.83000000000001</v>
      </c>
      <c r="F1218" s="29" t="n">
        <f aca="false">Inputs!$B$5*B1218+Inputs!$B$6*C1218</f>
        <v>3053000</v>
      </c>
      <c r="G1218" s="29" t="n">
        <f aca="false">Inputs!$B$5*D1218</f>
        <v>108000</v>
      </c>
      <c r="H1218" s="29" t="n">
        <f aca="false">Inputs!$B$6*E1218</f>
        <v>-91500.0000000003</v>
      </c>
      <c r="I1218" s="29" t="n">
        <f aca="false">G1218+H1218</f>
        <v>16499.9999999996</v>
      </c>
      <c r="J1218" s="29" t="n">
        <f aca="false">J1217+I1218</f>
        <v>1694500</v>
      </c>
    </row>
    <row r="1219" customFormat="false" ht="15" hidden="false" customHeight="false" outlineLevel="0" collapsed="false">
      <c r="A1219" s="26" t="n">
        <v>39135</v>
      </c>
      <c r="B1219" s="27" t="n">
        <v>60.28</v>
      </c>
      <c r="C1219" s="27" t="n">
        <v>58.62</v>
      </c>
      <c r="D1219" s="28" t="n">
        <f aca="false">B1219-B1218</f>
        <v>0.880000000000003</v>
      </c>
      <c r="E1219" s="28" t="n">
        <f aca="false">C1219-C1218</f>
        <v>0.879999999999996</v>
      </c>
      <c r="F1219" s="29" t="n">
        <f aca="false">Inputs!$B$5*B1219+Inputs!$B$6*C1219</f>
        <v>3097000</v>
      </c>
      <c r="G1219" s="29" t="n">
        <f aca="false">Inputs!$B$5*D1219</f>
        <v>88000.0000000003</v>
      </c>
      <c r="H1219" s="29" t="n">
        <f aca="false">Inputs!$B$6*E1219</f>
        <v>-43999.9999999998</v>
      </c>
      <c r="I1219" s="29" t="n">
        <f aca="false">G1219+H1219</f>
        <v>44000.0000000005</v>
      </c>
      <c r="J1219" s="29" t="n">
        <f aca="false">J1218+I1219</f>
        <v>1738500</v>
      </c>
    </row>
    <row r="1220" customFormat="false" ht="15" hidden="false" customHeight="false" outlineLevel="0" collapsed="false">
      <c r="A1220" s="26" t="n">
        <v>39136</v>
      </c>
      <c r="B1220" s="27" t="n">
        <v>60.28</v>
      </c>
      <c r="C1220" s="27" t="n">
        <v>60.38</v>
      </c>
      <c r="D1220" s="28" t="n">
        <f aca="false">B1220-B1219</f>
        <v>0</v>
      </c>
      <c r="E1220" s="28" t="n">
        <f aca="false">C1220-C1219</f>
        <v>1.76000000000001</v>
      </c>
      <c r="F1220" s="29" t="n">
        <f aca="false">Inputs!$B$5*B1220+Inputs!$B$6*C1220</f>
        <v>3009000</v>
      </c>
      <c r="G1220" s="29" t="n">
        <f aca="false">Inputs!$B$5*D1220</f>
        <v>0</v>
      </c>
      <c r="H1220" s="29" t="n">
        <f aca="false">Inputs!$B$6*E1220</f>
        <v>-88000.0000000003</v>
      </c>
      <c r="I1220" s="29" t="n">
        <f aca="false">G1220+H1220</f>
        <v>-88000.0000000003</v>
      </c>
      <c r="J1220" s="29" t="n">
        <f aca="false">J1219+I1220</f>
        <v>1650500</v>
      </c>
    </row>
    <row r="1221" customFormat="false" ht="15" hidden="false" customHeight="false" outlineLevel="0" collapsed="false">
      <c r="A1221" s="26" t="n">
        <v>39139</v>
      </c>
      <c r="B1221" s="27" t="n">
        <v>61.41</v>
      </c>
      <c r="C1221" s="27" t="n">
        <v>60.34</v>
      </c>
      <c r="D1221" s="28" t="n">
        <f aca="false">B1221-B1220</f>
        <v>1.13</v>
      </c>
      <c r="E1221" s="28" t="n">
        <f aca="false">C1221-C1220</f>
        <v>-0.0399999999999992</v>
      </c>
      <c r="F1221" s="29" t="n">
        <f aca="false">Inputs!$B$5*B1221+Inputs!$B$6*C1221</f>
        <v>3124000</v>
      </c>
      <c r="G1221" s="29" t="n">
        <f aca="false">Inputs!$B$5*D1221</f>
        <v>113000</v>
      </c>
      <c r="H1221" s="29" t="n">
        <f aca="false">Inputs!$B$6*E1221</f>
        <v>1999.99999999996</v>
      </c>
      <c r="I1221" s="29" t="n">
        <f aca="false">G1221+H1221</f>
        <v>115000</v>
      </c>
      <c r="J1221" s="29" t="n">
        <f aca="false">J1220+I1221</f>
        <v>1765500</v>
      </c>
    </row>
    <row r="1222" customFormat="false" ht="15" hidden="false" customHeight="false" outlineLevel="0" collapsed="false">
      <c r="A1222" s="26" t="n">
        <v>39141</v>
      </c>
      <c r="B1222" s="27" t="n">
        <v>61.78</v>
      </c>
      <c r="C1222" s="27" t="n">
        <v>59.39</v>
      </c>
      <c r="D1222" s="28" t="n">
        <f aca="false">B1222-B1221</f>
        <v>0.370000000000005</v>
      </c>
      <c r="E1222" s="28" t="n">
        <f aca="false">C1222-C1221</f>
        <v>-0.950000000000003</v>
      </c>
      <c r="F1222" s="29" t="n">
        <f aca="false">Inputs!$B$5*B1222+Inputs!$B$6*C1222</f>
        <v>3208500</v>
      </c>
      <c r="G1222" s="29" t="n">
        <f aca="false">Inputs!$B$5*D1222</f>
        <v>37000.0000000005</v>
      </c>
      <c r="H1222" s="29" t="n">
        <f aca="false">Inputs!$B$6*E1222</f>
        <v>47500.0000000001</v>
      </c>
      <c r="I1222" s="29" t="n">
        <f aca="false">G1222+H1222</f>
        <v>84500.0000000006</v>
      </c>
      <c r="J1222" s="29" t="n">
        <f aca="false">J1221+I1222</f>
        <v>1850000</v>
      </c>
    </row>
    <row r="1223" customFormat="false" ht="15" hidden="false" customHeight="false" outlineLevel="0" collapsed="false">
      <c r="A1223" s="26" t="n">
        <v>39142</v>
      </c>
      <c r="B1223" s="27" t="n">
        <v>61.97</v>
      </c>
      <c r="C1223" s="27" t="n">
        <v>61.18</v>
      </c>
      <c r="D1223" s="28" t="n">
        <f aca="false">B1223-B1222</f>
        <v>0.189999999999998</v>
      </c>
      <c r="E1223" s="28" t="n">
        <f aca="false">C1223-C1222</f>
        <v>1.79</v>
      </c>
      <c r="F1223" s="29" t="n">
        <f aca="false">Inputs!$B$5*B1223+Inputs!$B$6*C1223</f>
        <v>3138000</v>
      </c>
      <c r="G1223" s="29" t="n">
        <f aca="false">Inputs!$B$5*D1223</f>
        <v>18999.9999999998</v>
      </c>
      <c r="H1223" s="29" t="n">
        <f aca="false">Inputs!$B$6*E1223</f>
        <v>-89500</v>
      </c>
      <c r="I1223" s="29" t="n">
        <f aca="false">G1223+H1223</f>
        <v>-70500.0000000002</v>
      </c>
      <c r="J1223" s="29" t="n">
        <f aca="false">J1222+I1223</f>
        <v>1779500</v>
      </c>
    </row>
    <row r="1224" customFormat="false" ht="15" hidden="false" customHeight="false" outlineLevel="0" collapsed="false">
      <c r="A1224" s="26" t="n">
        <v>39143</v>
      </c>
      <c r="B1224" s="27" t="n">
        <v>61.58</v>
      </c>
      <c r="C1224" s="27" t="n">
        <v>61.92</v>
      </c>
      <c r="D1224" s="28" t="n">
        <f aca="false">B1224-B1223</f>
        <v>-0.390000000000001</v>
      </c>
      <c r="E1224" s="28" t="n">
        <f aca="false">C1224-C1223</f>
        <v>0.740000000000002</v>
      </c>
      <c r="F1224" s="29" t="n">
        <f aca="false">Inputs!$B$5*B1224+Inputs!$B$6*C1224</f>
        <v>3062000</v>
      </c>
      <c r="G1224" s="29" t="n">
        <f aca="false">Inputs!$B$5*D1224</f>
        <v>-39000.0000000001</v>
      </c>
      <c r="H1224" s="29" t="n">
        <f aca="false">Inputs!$B$6*E1224</f>
        <v>-37000.0000000001</v>
      </c>
      <c r="I1224" s="29" t="n">
        <f aca="false">G1224+H1224</f>
        <v>-76000.0000000002</v>
      </c>
      <c r="J1224" s="29" t="n">
        <f aca="false">J1223+I1224</f>
        <v>1703500</v>
      </c>
    </row>
    <row r="1225" customFormat="false" ht="15" hidden="false" customHeight="false" outlineLevel="0" collapsed="false">
      <c r="A1225" s="26" t="n">
        <v>39147</v>
      </c>
      <c r="B1225" s="27" t="n">
        <v>60.66</v>
      </c>
      <c r="C1225" s="27" t="n">
        <v>59.68</v>
      </c>
      <c r="D1225" s="28" t="n">
        <f aca="false">B1225-B1224</f>
        <v>-0.920000000000002</v>
      </c>
      <c r="E1225" s="28" t="n">
        <f aca="false">C1225-C1224</f>
        <v>-2.24</v>
      </c>
      <c r="F1225" s="29" t="n">
        <f aca="false">Inputs!$B$5*B1225+Inputs!$B$6*C1225</f>
        <v>3082000</v>
      </c>
      <c r="G1225" s="29" t="n">
        <f aca="false">Inputs!$B$5*D1225</f>
        <v>-92000.0000000002</v>
      </c>
      <c r="H1225" s="29" t="n">
        <f aca="false">Inputs!$B$6*E1225</f>
        <v>112000</v>
      </c>
      <c r="I1225" s="29" t="n">
        <f aca="false">G1225+H1225</f>
        <v>19999.9999999999</v>
      </c>
      <c r="J1225" s="29" t="n">
        <f aca="false">J1224+I1225</f>
        <v>1723500</v>
      </c>
    </row>
    <row r="1226" customFormat="false" ht="15" hidden="false" customHeight="false" outlineLevel="0" collapsed="false">
      <c r="A1226" s="26" t="n">
        <v>39148</v>
      </c>
      <c r="B1226" s="27" t="n">
        <v>61.85</v>
      </c>
      <c r="C1226" s="27" t="n">
        <v>61.13</v>
      </c>
      <c r="D1226" s="28" t="n">
        <f aca="false">B1226-B1225</f>
        <v>1.19</v>
      </c>
      <c r="E1226" s="28" t="n">
        <f aca="false">C1226-C1225</f>
        <v>1.45</v>
      </c>
      <c r="F1226" s="29" t="n">
        <f aca="false">Inputs!$B$5*B1226+Inputs!$B$6*C1226</f>
        <v>3128500</v>
      </c>
      <c r="G1226" s="29" t="n">
        <f aca="false">Inputs!$B$5*D1226</f>
        <v>119000</v>
      </c>
      <c r="H1226" s="29" t="n">
        <f aca="false">Inputs!$B$6*E1226</f>
        <v>-72500.0000000002</v>
      </c>
      <c r="I1226" s="29" t="n">
        <f aca="false">G1226+H1226</f>
        <v>46500.0000000003</v>
      </c>
      <c r="J1226" s="29" t="n">
        <f aca="false">J1225+I1226</f>
        <v>1770000</v>
      </c>
    </row>
    <row r="1227" customFormat="false" ht="15" hidden="false" customHeight="false" outlineLevel="0" collapsed="false">
      <c r="A1227" s="26" t="n">
        <v>39149</v>
      </c>
      <c r="B1227" s="27" t="n">
        <v>61.63</v>
      </c>
      <c r="C1227" s="27" t="n">
        <v>60.9</v>
      </c>
      <c r="D1227" s="28" t="n">
        <f aca="false">B1227-B1226</f>
        <v>-0.219999999999999</v>
      </c>
      <c r="E1227" s="28" t="n">
        <f aca="false">C1227-C1226</f>
        <v>-0.230000000000004</v>
      </c>
      <c r="F1227" s="29" t="n">
        <f aca="false">Inputs!$B$5*B1227+Inputs!$B$6*C1227</f>
        <v>3118000</v>
      </c>
      <c r="G1227" s="29" t="n">
        <f aca="false">Inputs!$B$5*D1227</f>
        <v>-21999.9999999999</v>
      </c>
      <c r="H1227" s="29" t="n">
        <f aca="false">Inputs!$B$6*E1227</f>
        <v>11500.0000000002</v>
      </c>
      <c r="I1227" s="29" t="n">
        <f aca="false">G1227+H1227</f>
        <v>-10499.9999999997</v>
      </c>
      <c r="J1227" s="29" t="n">
        <f aca="false">J1226+I1227</f>
        <v>1759500</v>
      </c>
    </row>
    <row r="1228" customFormat="false" ht="15" hidden="false" customHeight="false" outlineLevel="0" collapsed="false">
      <c r="A1228" s="26" t="n">
        <v>39150</v>
      </c>
      <c r="B1228" s="27" t="n">
        <v>60.06</v>
      </c>
      <c r="C1228" s="27" t="n">
        <v>60.25</v>
      </c>
      <c r="D1228" s="28" t="n">
        <f aca="false">B1228-B1227</f>
        <v>-1.57</v>
      </c>
      <c r="E1228" s="28" t="n">
        <f aca="false">C1228-C1227</f>
        <v>-0.649999999999999</v>
      </c>
      <c r="F1228" s="29" t="n">
        <f aca="false">Inputs!$B$5*B1228+Inputs!$B$6*C1228</f>
        <v>2993500</v>
      </c>
      <c r="G1228" s="29" t="n">
        <f aca="false">Inputs!$B$5*D1228</f>
        <v>-157000</v>
      </c>
      <c r="H1228" s="29" t="n">
        <f aca="false">Inputs!$B$6*E1228</f>
        <v>32499.9999999999</v>
      </c>
      <c r="I1228" s="29" t="n">
        <f aca="false">G1228+H1228</f>
        <v>-124500</v>
      </c>
      <c r="J1228" s="29" t="n">
        <f aca="false">J1227+I1228</f>
        <v>1635000</v>
      </c>
    </row>
    <row r="1229" customFormat="false" ht="15" hidden="false" customHeight="false" outlineLevel="0" collapsed="false">
      <c r="A1229" s="26" t="n">
        <v>39153</v>
      </c>
      <c r="B1229" s="27" t="n">
        <v>58.94</v>
      </c>
      <c r="C1229" s="27" t="n">
        <v>60.59</v>
      </c>
      <c r="D1229" s="28" t="n">
        <f aca="false">B1229-B1228</f>
        <v>-1.12</v>
      </c>
      <c r="E1229" s="28" t="n">
        <f aca="false">C1229-C1228</f>
        <v>0.340000000000003</v>
      </c>
      <c r="F1229" s="29" t="n">
        <f aca="false">Inputs!$B$5*B1229+Inputs!$B$6*C1229</f>
        <v>2864500</v>
      </c>
      <c r="G1229" s="29" t="n">
        <f aca="false">Inputs!$B$5*D1229</f>
        <v>-112000</v>
      </c>
      <c r="H1229" s="29" t="n">
        <f aca="false">Inputs!$B$6*E1229</f>
        <v>-17000.0000000002</v>
      </c>
      <c r="I1229" s="29" t="n">
        <f aca="false">G1229+H1229</f>
        <v>-129000.000000001</v>
      </c>
      <c r="J1229" s="29" t="n">
        <f aca="false">J1228+I1229</f>
        <v>1506000</v>
      </c>
    </row>
    <row r="1230" customFormat="false" ht="15" hidden="false" customHeight="false" outlineLevel="0" collapsed="false">
      <c r="A1230" s="26" t="n">
        <v>39154</v>
      </c>
      <c r="B1230" s="27" t="n">
        <v>58.03</v>
      </c>
      <c r="C1230" s="27" t="n">
        <v>61.52</v>
      </c>
      <c r="D1230" s="28" t="n">
        <f aca="false">B1230-B1229</f>
        <v>-0.909999999999997</v>
      </c>
      <c r="E1230" s="28" t="n">
        <f aca="false">C1230-C1229</f>
        <v>0.93</v>
      </c>
      <c r="F1230" s="29" t="n">
        <f aca="false">Inputs!$B$5*B1230+Inputs!$B$6*C1230</f>
        <v>2727000</v>
      </c>
      <c r="G1230" s="29" t="n">
        <f aca="false">Inputs!$B$5*D1230</f>
        <v>-90999.9999999997</v>
      </c>
      <c r="H1230" s="29" t="n">
        <f aca="false">Inputs!$B$6*E1230</f>
        <v>-46500</v>
      </c>
      <c r="I1230" s="29" t="n">
        <f aca="false">G1230+H1230</f>
        <v>-137500</v>
      </c>
      <c r="J1230" s="29" t="n">
        <f aca="false">J1229+I1230</f>
        <v>1368500</v>
      </c>
    </row>
    <row r="1231" customFormat="false" ht="15" hidden="false" customHeight="false" outlineLevel="0" collapsed="false">
      <c r="A1231" s="26" t="n">
        <v>39155</v>
      </c>
      <c r="B1231" s="27" t="n">
        <v>58.15</v>
      </c>
      <c r="C1231" s="27" t="n">
        <v>60.89</v>
      </c>
      <c r="D1231" s="28" t="n">
        <f aca="false">B1231-B1230</f>
        <v>0.119999999999997</v>
      </c>
      <c r="E1231" s="28" t="n">
        <f aca="false">C1231-C1230</f>
        <v>-0.630000000000003</v>
      </c>
      <c r="F1231" s="29" t="n">
        <f aca="false">Inputs!$B$5*B1231+Inputs!$B$6*C1231</f>
        <v>2770500</v>
      </c>
      <c r="G1231" s="29" t="n">
        <f aca="false">Inputs!$B$5*D1231</f>
        <v>11999.9999999997</v>
      </c>
      <c r="H1231" s="29" t="n">
        <f aca="false">Inputs!$B$6*E1231</f>
        <v>31500.0000000001</v>
      </c>
      <c r="I1231" s="29" t="n">
        <f aca="false">G1231+H1231</f>
        <v>43499.9999999999</v>
      </c>
      <c r="J1231" s="29" t="n">
        <f aca="false">J1230+I1231</f>
        <v>1412000</v>
      </c>
    </row>
    <row r="1232" customFormat="false" ht="15" hidden="false" customHeight="false" outlineLevel="0" collapsed="false">
      <c r="A1232" s="26" t="n">
        <v>39156</v>
      </c>
      <c r="B1232" s="27" t="n">
        <v>57.52</v>
      </c>
      <c r="C1232" s="27" t="n">
        <v>60.4</v>
      </c>
      <c r="D1232" s="28" t="n">
        <f aca="false">B1232-B1231</f>
        <v>-0.629999999999996</v>
      </c>
      <c r="E1232" s="28" t="n">
        <f aca="false">C1232-C1231</f>
        <v>-0.490000000000002</v>
      </c>
      <c r="F1232" s="29" t="n">
        <f aca="false">Inputs!$B$5*B1232+Inputs!$B$6*C1232</f>
        <v>2732000</v>
      </c>
      <c r="G1232" s="29" t="n">
        <f aca="false">Inputs!$B$5*D1232</f>
        <v>-62999.9999999996</v>
      </c>
      <c r="H1232" s="29" t="n">
        <f aca="false">Inputs!$B$6*E1232</f>
        <v>24500.0000000001</v>
      </c>
      <c r="I1232" s="29" t="n">
        <f aca="false">G1232+H1232</f>
        <v>-38499.9999999995</v>
      </c>
      <c r="J1232" s="29" t="n">
        <f aca="false">J1231+I1232</f>
        <v>1373500</v>
      </c>
    </row>
    <row r="1233" customFormat="false" ht="15" hidden="false" customHeight="false" outlineLevel="0" collapsed="false">
      <c r="A1233" s="26" t="n">
        <v>39157</v>
      </c>
      <c r="B1233" s="27" t="n">
        <v>57.06</v>
      </c>
      <c r="C1233" s="27" t="n">
        <v>60.93</v>
      </c>
      <c r="D1233" s="28" t="n">
        <f aca="false">B1233-B1232</f>
        <v>-0.460000000000001</v>
      </c>
      <c r="E1233" s="28" t="n">
        <f aca="false">C1233-C1232</f>
        <v>0.530000000000001</v>
      </c>
      <c r="F1233" s="29" t="n">
        <f aca="false">Inputs!$B$5*B1233+Inputs!$B$6*C1233</f>
        <v>2659500</v>
      </c>
      <c r="G1233" s="29" t="n">
        <f aca="false">Inputs!$B$5*D1233</f>
        <v>-46000.0000000001</v>
      </c>
      <c r="H1233" s="29" t="n">
        <f aca="false">Inputs!$B$6*E1233</f>
        <v>-26500.0000000001</v>
      </c>
      <c r="I1233" s="29" t="n">
        <f aca="false">G1233+H1233</f>
        <v>-72500.0000000002</v>
      </c>
      <c r="J1233" s="29" t="n">
        <f aca="false">J1232+I1233</f>
        <v>1301000</v>
      </c>
    </row>
    <row r="1234" customFormat="false" ht="15" hidden="false" customHeight="false" outlineLevel="0" collapsed="false">
      <c r="A1234" s="26" t="n">
        <v>39160</v>
      </c>
      <c r="B1234" s="27" t="n">
        <v>56.65</v>
      </c>
      <c r="C1234" s="27" t="n">
        <v>60.49</v>
      </c>
      <c r="D1234" s="28" t="n">
        <f aca="false">B1234-B1233</f>
        <v>-0.410000000000004</v>
      </c>
      <c r="E1234" s="28" t="n">
        <f aca="false">C1234-C1233</f>
        <v>-0.439999999999998</v>
      </c>
      <c r="F1234" s="29" t="n">
        <f aca="false">Inputs!$B$5*B1234+Inputs!$B$6*C1234</f>
        <v>2640500</v>
      </c>
      <c r="G1234" s="29" t="n">
        <f aca="false">Inputs!$B$5*D1234</f>
        <v>-41000.0000000004</v>
      </c>
      <c r="H1234" s="29" t="n">
        <f aca="false">Inputs!$B$6*E1234</f>
        <v>21999.9999999999</v>
      </c>
      <c r="I1234" s="29" t="n">
        <f aca="false">G1234+H1234</f>
        <v>-19000.0000000005</v>
      </c>
      <c r="J1234" s="29" t="n">
        <f aca="false">J1233+I1234</f>
        <v>1282000</v>
      </c>
    </row>
    <row r="1235" customFormat="false" ht="15" hidden="false" customHeight="false" outlineLevel="0" collapsed="false">
      <c r="A1235" s="26" t="n">
        <v>39161</v>
      </c>
      <c r="B1235" s="27" t="n">
        <v>56.41</v>
      </c>
      <c r="C1235" s="27" t="n">
        <v>60.11</v>
      </c>
      <c r="D1235" s="28" t="n">
        <f aca="false">B1235-B1234</f>
        <v>-0.240000000000002</v>
      </c>
      <c r="E1235" s="28" t="n">
        <f aca="false">C1235-C1234</f>
        <v>-0.380000000000003</v>
      </c>
      <c r="F1235" s="29" t="n">
        <f aca="false">Inputs!$B$5*B1235+Inputs!$B$6*C1235</f>
        <v>2635500</v>
      </c>
      <c r="G1235" s="29" t="n">
        <f aca="false">Inputs!$B$5*D1235</f>
        <v>-24000.0000000002</v>
      </c>
      <c r="H1235" s="29" t="n">
        <f aca="false">Inputs!$B$6*E1235</f>
        <v>19000.0000000001</v>
      </c>
      <c r="I1235" s="29" t="n">
        <f aca="false">G1235+H1235</f>
        <v>-5000.00000000007</v>
      </c>
      <c r="J1235" s="29" t="n">
        <f aca="false">J1234+I1235</f>
        <v>1277000</v>
      </c>
    </row>
    <row r="1236" customFormat="false" ht="15" hidden="false" customHeight="false" outlineLevel="0" collapsed="false">
      <c r="A1236" s="26" t="n">
        <v>39162</v>
      </c>
      <c r="B1236" s="27" t="n">
        <v>56.98</v>
      </c>
      <c r="C1236" s="27" t="n">
        <v>60.18</v>
      </c>
      <c r="D1236" s="28" t="n">
        <f aca="false">B1236-B1235</f>
        <v>0.57</v>
      </c>
      <c r="E1236" s="28" t="n">
        <f aca="false">C1236-C1235</f>
        <v>0.0700000000000003</v>
      </c>
      <c r="F1236" s="29" t="n">
        <f aca="false">Inputs!$B$5*B1236+Inputs!$B$6*C1236</f>
        <v>2689000</v>
      </c>
      <c r="G1236" s="29" t="n">
        <f aca="false">Inputs!$B$5*D1236</f>
        <v>57000</v>
      </c>
      <c r="H1236" s="29" t="n">
        <f aca="false">Inputs!$B$6*E1236</f>
        <v>-3500.00000000001</v>
      </c>
      <c r="I1236" s="29" t="n">
        <f aca="false">G1236+H1236</f>
        <v>53500</v>
      </c>
      <c r="J1236" s="29" t="n">
        <f aca="false">J1235+I1236</f>
        <v>1330500</v>
      </c>
    </row>
    <row r="1237" customFormat="false" ht="15" hidden="false" customHeight="false" outlineLevel="0" collapsed="false">
      <c r="A1237" s="26" t="n">
        <v>39163</v>
      </c>
      <c r="B1237" s="27" t="n">
        <v>60.21</v>
      </c>
      <c r="C1237" s="27" t="n">
        <v>61.57</v>
      </c>
      <c r="D1237" s="28" t="n">
        <f aca="false">B1237-B1236</f>
        <v>3.23</v>
      </c>
      <c r="E1237" s="28" t="n">
        <f aca="false">C1237-C1236</f>
        <v>1.39</v>
      </c>
      <c r="F1237" s="29" t="n">
        <f aca="false">Inputs!$B$5*B1237+Inputs!$B$6*C1237</f>
        <v>2942500</v>
      </c>
      <c r="G1237" s="29" t="n">
        <f aca="false">Inputs!$B$5*D1237</f>
        <v>323000</v>
      </c>
      <c r="H1237" s="29" t="n">
        <f aca="false">Inputs!$B$6*E1237</f>
        <v>-69500</v>
      </c>
      <c r="I1237" s="29" t="n">
        <f aca="false">G1237+H1237</f>
        <v>253500</v>
      </c>
      <c r="J1237" s="29" t="n">
        <f aca="false">J1236+I1237</f>
        <v>1584000</v>
      </c>
    </row>
    <row r="1238" customFormat="false" ht="15" hidden="false" customHeight="false" outlineLevel="0" collapsed="false">
      <c r="A1238" s="26" t="n">
        <v>39164</v>
      </c>
      <c r="B1238" s="27" t="n">
        <v>61.07</v>
      </c>
      <c r="C1238" s="27" t="n">
        <v>63.1</v>
      </c>
      <c r="D1238" s="28" t="n">
        <f aca="false">B1238-B1237</f>
        <v>0.859999999999999</v>
      </c>
      <c r="E1238" s="28" t="n">
        <f aca="false">C1238-C1237</f>
        <v>1.53</v>
      </c>
      <c r="F1238" s="29" t="n">
        <f aca="false">Inputs!$B$5*B1238+Inputs!$B$6*C1238</f>
        <v>2952000</v>
      </c>
      <c r="G1238" s="29" t="n">
        <f aca="false">Inputs!$B$5*D1238</f>
        <v>85999.9999999999</v>
      </c>
      <c r="H1238" s="29" t="n">
        <f aca="false">Inputs!$B$6*E1238</f>
        <v>-76500.0000000001</v>
      </c>
      <c r="I1238" s="29" t="n">
        <f aca="false">G1238+H1238</f>
        <v>9499.99999999988</v>
      </c>
      <c r="J1238" s="29" t="n">
        <f aca="false">J1237+I1238</f>
        <v>1593500</v>
      </c>
    </row>
    <row r="1239" customFormat="false" ht="15" hidden="false" customHeight="false" outlineLevel="0" collapsed="false">
      <c r="A1239" s="26" t="n">
        <v>39167</v>
      </c>
      <c r="B1239" s="27" t="n">
        <v>61.77</v>
      </c>
      <c r="C1239" s="27" t="n">
        <v>64.43</v>
      </c>
      <c r="D1239" s="28" t="n">
        <f aca="false">B1239-B1238</f>
        <v>0.700000000000003</v>
      </c>
      <c r="E1239" s="28" t="n">
        <f aca="false">C1239-C1238</f>
        <v>1.33000000000001</v>
      </c>
      <c r="F1239" s="29" t="n">
        <f aca="false">Inputs!$B$5*B1239+Inputs!$B$6*C1239</f>
        <v>2955500</v>
      </c>
      <c r="G1239" s="29" t="n">
        <f aca="false">Inputs!$B$5*D1239</f>
        <v>70000.0000000003</v>
      </c>
      <c r="H1239" s="29" t="n">
        <f aca="false">Inputs!$B$6*E1239</f>
        <v>-66500.0000000003</v>
      </c>
      <c r="I1239" s="29" t="n">
        <f aca="false">G1239+H1239</f>
        <v>3500.00000000001</v>
      </c>
      <c r="J1239" s="29" t="n">
        <f aca="false">J1238+I1239</f>
        <v>1597000</v>
      </c>
    </row>
    <row r="1240" customFormat="false" ht="15" hidden="false" customHeight="false" outlineLevel="0" collapsed="false">
      <c r="A1240" s="26" t="n">
        <v>39168</v>
      </c>
      <c r="B1240" s="27" t="n">
        <v>62.98</v>
      </c>
      <c r="C1240" s="27" t="n">
        <v>64.25</v>
      </c>
      <c r="D1240" s="28" t="n">
        <f aca="false">B1240-B1239</f>
        <v>1.20999999999999</v>
      </c>
      <c r="E1240" s="28" t="n">
        <f aca="false">C1240-C1239</f>
        <v>-0.180000000000007</v>
      </c>
      <c r="F1240" s="29" t="n">
        <f aca="false">Inputs!$B$5*B1240+Inputs!$B$6*C1240</f>
        <v>3085500</v>
      </c>
      <c r="G1240" s="29" t="n">
        <f aca="false">Inputs!$B$5*D1240</f>
        <v>120999.999999999</v>
      </c>
      <c r="H1240" s="29" t="n">
        <f aca="false">Inputs!$B$6*E1240</f>
        <v>9000.00000000034</v>
      </c>
      <c r="I1240" s="29" t="n">
        <f aca="false">G1240+H1240</f>
        <v>130000</v>
      </c>
      <c r="J1240" s="29" t="n">
        <f aca="false">J1239+I1240</f>
        <v>1727000</v>
      </c>
    </row>
    <row r="1241" customFormat="false" ht="15" hidden="false" customHeight="false" outlineLevel="0" collapsed="false">
      <c r="A1241" s="26" t="n">
        <v>39169</v>
      </c>
      <c r="B1241" s="27" t="n">
        <v>64.11</v>
      </c>
      <c r="C1241" s="27" t="n">
        <v>66.15</v>
      </c>
      <c r="D1241" s="28" t="n">
        <f aca="false">B1241-B1240</f>
        <v>1.13</v>
      </c>
      <c r="E1241" s="28" t="n">
        <f aca="false">C1241-C1240</f>
        <v>1.90000000000001</v>
      </c>
      <c r="F1241" s="29" t="n">
        <f aca="false">Inputs!$B$5*B1241+Inputs!$B$6*C1241</f>
        <v>3103500</v>
      </c>
      <c r="G1241" s="29" t="n">
        <f aca="false">Inputs!$B$5*D1241</f>
        <v>113000</v>
      </c>
      <c r="H1241" s="29" t="n">
        <f aca="false">Inputs!$B$6*E1241</f>
        <v>-95000.0000000003</v>
      </c>
      <c r="I1241" s="29" t="n">
        <f aca="false">G1241+H1241</f>
        <v>18000</v>
      </c>
      <c r="J1241" s="29" t="n">
        <f aca="false">J1240+I1241</f>
        <v>1745000</v>
      </c>
    </row>
    <row r="1242" customFormat="false" ht="15" hidden="false" customHeight="false" outlineLevel="0" collapsed="false">
      <c r="A1242" s="26" t="n">
        <v>39170</v>
      </c>
      <c r="B1242" s="27" t="n">
        <v>66.1</v>
      </c>
      <c r="C1242" s="27" t="n">
        <v>67.19</v>
      </c>
      <c r="D1242" s="28" t="n">
        <f aca="false">B1242-B1241</f>
        <v>1.98999999999999</v>
      </c>
      <c r="E1242" s="28" t="n">
        <f aca="false">C1242-C1241</f>
        <v>1.03999999999999</v>
      </c>
      <c r="F1242" s="29" t="n">
        <f aca="false">Inputs!$B$5*B1242+Inputs!$B$6*C1242</f>
        <v>3250500</v>
      </c>
      <c r="G1242" s="29" t="n">
        <f aca="false">Inputs!$B$5*D1242</f>
        <v>198999.999999999</v>
      </c>
      <c r="H1242" s="29" t="n">
        <f aca="false">Inputs!$B$6*E1242</f>
        <v>-51999.9999999996</v>
      </c>
      <c r="I1242" s="29" t="n">
        <f aca="false">G1242+H1242</f>
        <v>147000</v>
      </c>
      <c r="J1242" s="29" t="n">
        <f aca="false">J1241+I1242</f>
        <v>1892000</v>
      </c>
    </row>
    <row r="1243" customFormat="false" ht="15" hidden="false" customHeight="false" outlineLevel="0" collapsed="false">
      <c r="A1243" s="26" t="n">
        <v>39171</v>
      </c>
      <c r="B1243" s="27" t="n">
        <v>65.94</v>
      </c>
      <c r="C1243" s="27" t="n">
        <v>68.47</v>
      </c>
      <c r="D1243" s="28" t="n">
        <f aca="false">B1243-B1242</f>
        <v>-0.159999999999997</v>
      </c>
      <c r="E1243" s="28" t="n">
        <f aca="false">C1243-C1242</f>
        <v>1.28</v>
      </c>
      <c r="F1243" s="29" t="n">
        <f aca="false">Inputs!$B$5*B1243+Inputs!$B$6*C1243</f>
        <v>3170500</v>
      </c>
      <c r="G1243" s="29" t="n">
        <f aca="false">Inputs!$B$5*D1243</f>
        <v>-15999.9999999997</v>
      </c>
      <c r="H1243" s="29" t="n">
        <f aca="false">Inputs!$B$6*E1243</f>
        <v>-64000.0000000001</v>
      </c>
      <c r="I1243" s="29" t="n">
        <f aca="false">G1243+H1243</f>
        <v>-79999.9999999997</v>
      </c>
      <c r="J1243" s="29" t="n">
        <f aca="false">J1242+I1243</f>
        <v>1812000</v>
      </c>
    </row>
    <row r="1244" customFormat="false" ht="15" hidden="false" customHeight="false" outlineLevel="0" collapsed="false">
      <c r="A1244" s="26" t="n">
        <v>39174</v>
      </c>
      <c r="B1244" s="27" t="n">
        <v>66.03</v>
      </c>
      <c r="C1244" s="27" t="n">
        <v>68.94</v>
      </c>
      <c r="D1244" s="28" t="n">
        <f aca="false">B1244-B1243</f>
        <v>0.0900000000000034</v>
      </c>
      <c r="E1244" s="28" t="n">
        <f aca="false">C1244-C1243</f>
        <v>0.469999999999999</v>
      </c>
      <c r="F1244" s="29" t="n">
        <f aca="false">Inputs!$B$5*B1244+Inputs!$B$6*C1244</f>
        <v>3156000</v>
      </c>
      <c r="G1244" s="29" t="n">
        <f aca="false">Inputs!$B$5*D1244</f>
        <v>9000.00000000034</v>
      </c>
      <c r="H1244" s="29" t="n">
        <f aca="false">Inputs!$B$6*E1244</f>
        <v>-23499.9999999999</v>
      </c>
      <c r="I1244" s="29" t="n">
        <f aca="false">G1244+H1244</f>
        <v>-14499.9999999996</v>
      </c>
      <c r="J1244" s="29" t="n">
        <f aca="false">J1243+I1244</f>
        <v>1797500</v>
      </c>
    </row>
    <row r="1245" customFormat="false" ht="15" hidden="false" customHeight="false" outlineLevel="0" collapsed="false">
      <c r="A1245" s="26" t="n">
        <v>39175</v>
      </c>
      <c r="B1245" s="27" t="n">
        <v>64.59</v>
      </c>
      <c r="C1245" s="27" t="n">
        <v>68</v>
      </c>
      <c r="D1245" s="28" t="n">
        <f aca="false">B1245-B1244</f>
        <v>-1.44</v>
      </c>
      <c r="E1245" s="28" t="n">
        <f aca="false">C1245-C1244</f>
        <v>-0.939999999999998</v>
      </c>
      <c r="F1245" s="29" t="n">
        <f aca="false">Inputs!$B$5*B1245+Inputs!$B$6*C1245</f>
        <v>3059000</v>
      </c>
      <c r="G1245" s="29" t="n">
        <f aca="false">Inputs!$B$5*D1245</f>
        <v>-144000</v>
      </c>
      <c r="H1245" s="29" t="n">
        <f aca="false">Inputs!$B$6*E1245</f>
        <v>46999.9999999999</v>
      </c>
      <c r="I1245" s="29" t="n">
        <f aca="false">G1245+H1245</f>
        <v>-96999.9999999999</v>
      </c>
      <c r="J1245" s="29" t="n">
        <f aca="false">J1244+I1245</f>
        <v>1700500</v>
      </c>
    </row>
    <row r="1246" customFormat="false" ht="15" hidden="false" customHeight="false" outlineLevel="0" collapsed="false">
      <c r="A1246" s="26" t="n">
        <v>39176</v>
      </c>
      <c r="B1246" s="27" t="n">
        <v>64.4</v>
      </c>
      <c r="C1246" s="27" t="n">
        <v>68.09</v>
      </c>
      <c r="D1246" s="28" t="n">
        <f aca="false">B1246-B1245</f>
        <v>-0.189999999999998</v>
      </c>
      <c r="E1246" s="28" t="n">
        <f aca="false">C1246-C1245</f>
        <v>0.0900000000000034</v>
      </c>
      <c r="F1246" s="29" t="n">
        <f aca="false">Inputs!$B$5*B1246+Inputs!$B$6*C1246</f>
        <v>3035500</v>
      </c>
      <c r="G1246" s="29" t="n">
        <f aca="false">Inputs!$B$5*D1246</f>
        <v>-18999.9999999998</v>
      </c>
      <c r="H1246" s="29" t="n">
        <f aca="false">Inputs!$B$6*E1246</f>
        <v>-4500.00000000017</v>
      </c>
      <c r="I1246" s="29" t="n">
        <f aca="false">G1246+H1246</f>
        <v>-23499.9999999999</v>
      </c>
      <c r="J1246" s="29" t="n">
        <f aca="false">J1245+I1246</f>
        <v>1677000</v>
      </c>
    </row>
    <row r="1247" customFormat="false" ht="15" hidden="false" customHeight="false" outlineLevel="0" collapsed="false">
      <c r="A1247" s="26" t="n">
        <v>39177</v>
      </c>
      <c r="B1247" s="27" t="n">
        <v>64.26</v>
      </c>
      <c r="C1247" s="27" t="n">
        <v>69.15</v>
      </c>
      <c r="D1247" s="28" t="n">
        <f aca="false">B1247-B1246</f>
        <v>-0.140000000000001</v>
      </c>
      <c r="E1247" s="28" t="n">
        <f aca="false">C1247-C1246</f>
        <v>1.06</v>
      </c>
      <c r="F1247" s="29" t="n">
        <f aca="false">Inputs!$B$5*B1247+Inputs!$B$6*C1247</f>
        <v>2968500</v>
      </c>
      <c r="G1247" s="29" t="n">
        <f aca="false">Inputs!$B$5*D1247</f>
        <v>-14000.0000000001</v>
      </c>
      <c r="H1247" s="29" t="n">
        <f aca="false">Inputs!$B$6*E1247</f>
        <v>-53000.0000000001</v>
      </c>
      <c r="I1247" s="29" t="n">
        <f aca="false">G1247+H1247</f>
        <v>-67000.0000000002</v>
      </c>
      <c r="J1247" s="29" t="n">
        <f aca="false">J1246+I1247</f>
        <v>1610000</v>
      </c>
    </row>
    <row r="1248" customFormat="false" ht="15" hidden="false" customHeight="false" outlineLevel="0" collapsed="false">
      <c r="A1248" s="26" t="n">
        <v>39182</v>
      </c>
      <c r="B1248" s="27" t="n">
        <v>61.92</v>
      </c>
      <c r="C1248" s="27" t="n">
        <v>67.64</v>
      </c>
      <c r="D1248" s="28" t="n">
        <f aca="false">B1248-B1247</f>
        <v>-2.34</v>
      </c>
      <c r="E1248" s="28" t="n">
        <f aca="false">C1248-C1247</f>
        <v>-1.51000000000001</v>
      </c>
      <c r="F1248" s="29" t="n">
        <f aca="false">Inputs!$B$5*B1248+Inputs!$B$6*C1248</f>
        <v>2810000</v>
      </c>
      <c r="G1248" s="29" t="n">
        <f aca="false">Inputs!$B$5*D1248</f>
        <v>-234000</v>
      </c>
      <c r="H1248" s="29" t="n">
        <f aca="false">Inputs!$B$6*E1248</f>
        <v>75500.0000000003</v>
      </c>
      <c r="I1248" s="29" t="n">
        <f aca="false">G1248+H1248</f>
        <v>-158500</v>
      </c>
      <c r="J1248" s="29" t="n">
        <f aca="false">J1247+I1248</f>
        <v>1451500</v>
      </c>
    </row>
    <row r="1249" customFormat="false" ht="15" hidden="false" customHeight="false" outlineLevel="0" collapsed="false">
      <c r="A1249" s="26" t="n">
        <v>39183</v>
      </c>
      <c r="B1249" s="27" t="n">
        <v>61.98</v>
      </c>
      <c r="C1249" s="27" t="n">
        <v>68.6</v>
      </c>
      <c r="D1249" s="28" t="n">
        <f aca="false">B1249-B1248</f>
        <v>0.0599999999999952</v>
      </c>
      <c r="E1249" s="28" t="n">
        <f aca="false">C1249-C1248</f>
        <v>0.959999999999994</v>
      </c>
      <c r="F1249" s="29" t="n">
        <f aca="false">Inputs!$B$5*B1249+Inputs!$B$6*C1249</f>
        <v>2768000</v>
      </c>
      <c r="G1249" s="29" t="n">
        <f aca="false">Inputs!$B$5*D1249</f>
        <v>5999.99999999952</v>
      </c>
      <c r="H1249" s="29" t="n">
        <f aca="false">Inputs!$B$6*E1249</f>
        <v>-47999.9999999997</v>
      </c>
      <c r="I1249" s="29" t="n">
        <f aca="false">G1249+H1249</f>
        <v>-42000.0000000002</v>
      </c>
      <c r="J1249" s="29" t="n">
        <f aca="false">J1248+I1249</f>
        <v>1409500</v>
      </c>
    </row>
    <row r="1250" customFormat="false" ht="15" hidden="false" customHeight="false" outlineLevel="0" collapsed="false">
      <c r="A1250" s="26" t="n">
        <v>39185</v>
      </c>
      <c r="B1250" s="27" t="n">
        <v>63.63</v>
      </c>
      <c r="C1250" s="27" t="n">
        <v>68.78</v>
      </c>
      <c r="D1250" s="28" t="n">
        <f aca="false">B1250-B1249</f>
        <v>1.65000000000001</v>
      </c>
      <c r="E1250" s="28" t="n">
        <f aca="false">C1250-C1249</f>
        <v>0.180000000000007</v>
      </c>
      <c r="F1250" s="29" t="n">
        <f aca="false">Inputs!$B$5*B1250+Inputs!$B$6*C1250</f>
        <v>2924000</v>
      </c>
      <c r="G1250" s="29" t="n">
        <f aca="false">Inputs!$B$5*D1250</f>
        <v>165000.000000001</v>
      </c>
      <c r="H1250" s="29" t="n">
        <f aca="false">Inputs!$B$6*E1250</f>
        <v>-9000.00000000034</v>
      </c>
      <c r="I1250" s="29" t="n">
        <f aca="false">G1250+H1250</f>
        <v>156000</v>
      </c>
      <c r="J1250" s="29" t="n">
        <f aca="false">J1249+I1250</f>
        <v>1565500</v>
      </c>
    </row>
    <row r="1251" customFormat="false" ht="15" hidden="false" customHeight="false" outlineLevel="0" collapsed="false">
      <c r="A1251" s="26" t="n">
        <v>39188</v>
      </c>
      <c r="B1251" s="27" t="n">
        <v>63.63</v>
      </c>
      <c r="C1251" s="27" t="n">
        <v>67.1</v>
      </c>
      <c r="D1251" s="28" t="n">
        <f aca="false">B1251-B1250</f>
        <v>0</v>
      </c>
      <c r="E1251" s="28" t="n">
        <f aca="false">C1251-C1250</f>
        <v>-1.68000000000001</v>
      </c>
      <c r="F1251" s="29" t="n">
        <f aca="false">Inputs!$B$5*B1251+Inputs!$B$6*C1251</f>
        <v>3008000</v>
      </c>
      <c r="G1251" s="29" t="n">
        <f aca="false">Inputs!$B$5*D1251</f>
        <v>0</v>
      </c>
      <c r="H1251" s="29" t="n">
        <f aca="false">Inputs!$B$6*E1251</f>
        <v>84000.0000000003</v>
      </c>
      <c r="I1251" s="29" t="n">
        <f aca="false">G1251+H1251</f>
        <v>84000.0000000003</v>
      </c>
      <c r="J1251" s="29" t="n">
        <f aca="false">J1250+I1251</f>
        <v>1649500</v>
      </c>
    </row>
    <row r="1252" customFormat="false" ht="15" hidden="false" customHeight="false" outlineLevel="0" collapsed="false">
      <c r="A1252" s="26" t="n">
        <v>39189</v>
      </c>
      <c r="B1252" s="27" t="n">
        <v>63.14</v>
      </c>
      <c r="C1252" s="27" t="n">
        <v>66.34</v>
      </c>
      <c r="D1252" s="28" t="n">
        <f aca="false">B1252-B1251</f>
        <v>-0.490000000000002</v>
      </c>
      <c r="E1252" s="28" t="n">
        <f aca="false">C1252-C1251</f>
        <v>-0.759999999999991</v>
      </c>
      <c r="F1252" s="29" t="n">
        <f aca="false">Inputs!$B$5*B1252+Inputs!$B$6*C1252</f>
        <v>2997000</v>
      </c>
      <c r="G1252" s="29" t="n">
        <f aca="false">Inputs!$B$5*D1252</f>
        <v>-49000.0000000002</v>
      </c>
      <c r="H1252" s="29" t="n">
        <f aca="false">Inputs!$B$6*E1252</f>
        <v>37999.9999999996</v>
      </c>
      <c r="I1252" s="29" t="n">
        <f aca="false">G1252+H1252</f>
        <v>-11000.0000000006</v>
      </c>
      <c r="J1252" s="29" t="n">
        <f aca="false">J1251+I1252</f>
        <v>1638500</v>
      </c>
    </row>
    <row r="1253" customFormat="false" ht="15" hidden="false" customHeight="false" outlineLevel="0" collapsed="false">
      <c r="A1253" s="26" t="n">
        <v>39190</v>
      </c>
      <c r="B1253" s="27" t="n">
        <v>63.14</v>
      </c>
      <c r="C1253" s="27" t="n">
        <v>65.09</v>
      </c>
      <c r="D1253" s="28" t="n">
        <f aca="false">B1253-B1252</f>
        <v>0</v>
      </c>
      <c r="E1253" s="28" t="n">
        <f aca="false">C1253-C1252</f>
        <v>-1.25</v>
      </c>
      <c r="F1253" s="29" t="n">
        <f aca="false">Inputs!$B$5*B1253+Inputs!$B$6*C1253</f>
        <v>3059500</v>
      </c>
      <c r="G1253" s="29" t="n">
        <f aca="false">Inputs!$B$5*D1253</f>
        <v>0</v>
      </c>
      <c r="H1253" s="29" t="n">
        <f aca="false">Inputs!$B$6*E1253</f>
        <v>62500</v>
      </c>
      <c r="I1253" s="29" t="n">
        <f aca="false">G1253+H1253</f>
        <v>62500</v>
      </c>
      <c r="J1253" s="29" t="n">
        <f aca="false">J1252+I1253</f>
        <v>1701000</v>
      </c>
    </row>
    <row r="1254" customFormat="false" ht="15" hidden="false" customHeight="false" outlineLevel="0" collapsed="false">
      <c r="A1254" s="26" t="n">
        <v>39191</v>
      </c>
      <c r="B1254" s="27" t="n">
        <v>61.81</v>
      </c>
      <c r="C1254" s="27" t="n">
        <v>66.17</v>
      </c>
      <c r="D1254" s="28" t="n">
        <f aca="false">B1254-B1253</f>
        <v>-1.33</v>
      </c>
      <c r="E1254" s="28" t="n">
        <f aca="false">C1254-C1253</f>
        <v>1.08</v>
      </c>
      <c r="F1254" s="29" t="n">
        <f aca="false">Inputs!$B$5*B1254+Inputs!$B$6*C1254</f>
        <v>2872500</v>
      </c>
      <c r="G1254" s="29" t="n">
        <f aca="false">Inputs!$B$5*D1254</f>
        <v>-133000</v>
      </c>
      <c r="H1254" s="29" t="n">
        <f aca="false">Inputs!$B$6*E1254</f>
        <v>-53999.9999999999</v>
      </c>
      <c r="I1254" s="29" t="n">
        <f aca="false">G1254+H1254</f>
        <v>-187000</v>
      </c>
      <c r="J1254" s="29" t="n">
        <f aca="false">J1253+I1254</f>
        <v>1514000</v>
      </c>
    </row>
    <row r="1255" customFormat="false" ht="15" hidden="false" customHeight="false" outlineLevel="0" collapsed="false">
      <c r="A1255" s="26" t="n">
        <v>39192</v>
      </c>
      <c r="B1255" s="27" t="n">
        <v>63.56</v>
      </c>
      <c r="C1255" s="27" t="n">
        <v>66.34</v>
      </c>
      <c r="D1255" s="28" t="n">
        <f aca="false">B1255-B1254</f>
        <v>1.75</v>
      </c>
      <c r="E1255" s="28" t="n">
        <f aca="false">C1255-C1254</f>
        <v>0.170000000000002</v>
      </c>
      <c r="F1255" s="29" t="n">
        <f aca="false">Inputs!$B$5*B1255+Inputs!$B$6*C1255</f>
        <v>3039000</v>
      </c>
      <c r="G1255" s="29" t="n">
        <f aca="false">Inputs!$B$5*D1255</f>
        <v>175000</v>
      </c>
      <c r="H1255" s="29" t="n">
        <f aca="false">Inputs!$B$6*E1255</f>
        <v>-8500.00000000009</v>
      </c>
      <c r="I1255" s="29" t="n">
        <f aca="false">G1255+H1255</f>
        <v>166500</v>
      </c>
      <c r="J1255" s="29" t="n">
        <f aca="false">J1254+I1255</f>
        <v>1680500</v>
      </c>
    </row>
    <row r="1256" customFormat="false" ht="15" hidden="false" customHeight="false" outlineLevel="0" collapsed="false">
      <c r="A1256" s="26" t="n">
        <v>39195</v>
      </c>
      <c r="B1256" s="27" t="n">
        <v>65.33</v>
      </c>
      <c r="C1256" s="27" t="n">
        <v>66.8</v>
      </c>
      <c r="D1256" s="28" t="n">
        <f aca="false">B1256-B1255</f>
        <v>1.77</v>
      </c>
      <c r="E1256" s="28" t="n">
        <f aca="false">C1256-C1255</f>
        <v>0.459999999999994</v>
      </c>
      <c r="F1256" s="29" t="n">
        <f aca="false">Inputs!$B$5*B1256+Inputs!$B$6*C1256</f>
        <v>3193000</v>
      </c>
      <c r="G1256" s="29" t="n">
        <f aca="false">Inputs!$B$5*D1256</f>
        <v>177000</v>
      </c>
      <c r="H1256" s="29" t="n">
        <f aca="false">Inputs!$B$6*E1256</f>
        <v>-22999.9999999997</v>
      </c>
      <c r="I1256" s="29" t="n">
        <f aca="false">G1256+H1256</f>
        <v>154000</v>
      </c>
      <c r="J1256" s="29" t="n">
        <f aca="false">J1255+I1256</f>
        <v>1834500</v>
      </c>
    </row>
    <row r="1257" customFormat="false" ht="15" hidden="false" customHeight="false" outlineLevel="0" collapsed="false">
      <c r="A1257" s="26" t="n">
        <v>39196</v>
      </c>
      <c r="B1257" s="27" t="n">
        <v>64.1</v>
      </c>
      <c r="C1257" s="27" t="n">
        <v>67.94</v>
      </c>
      <c r="D1257" s="28" t="n">
        <f aca="false">B1257-B1256</f>
        <v>-1.23</v>
      </c>
      <c r="E1257" s="28" t="n">
        <f aca="false">C1257-C1256</f>
        <v>1.14</v>
      </c>
      <c r="F1257" s="29" t="n">
        <f aca="false">Inputs!$B$5*B1257+Inputs!$B$6*C1257</f>
        <v>3013000</v>
      </c>
      <c r="G1257" s="29" t="n">
        <f aca="false">Inputs!$B$5*D1257</f>
        <v>-123000</v>
      </c>
      <c r="H1257" s="29" t="n">
        <f aca="false">Inputs!$B$6*E1257</f>
        <v>-57000</v>
      </c>
      <c r="I1257" s="29" t="n">
        <f aca="false">G1257+H1257</f>
        <v>-180000</v>
      </c>
      <c r="J1257" s="29" t="n">
        <f aca="false">J1256+I1257</f>
        <v>1654500</v>
      </c>
    </row>
    <row r="1258" customFormat="false" ht="15" hidden="false" customHeight="false" outlineLevel="0" collapsed="false">
      <c r="A1258" s="26" t="n">
        <v>39197</v>
      </c>
      <c r="B1258" s="27" t="n">
        <v>65.33</v>
      </c>
      <c r="C1258" s="27" t="n">
        <v>67.44</v>
      </c>
      <c r="D1258" s="28" t="n">
        <f aca="false">B1258-B1257</f>
        <v>1.23</v>
      </c>
      <c r="E1258" s="28" t="n">
        <f aca="false">C1258-C1257</f>
        <v>-0.5</v>
      </c>
      <c r="F1258" s="29" t="n">
        <f aca="false">Inputs!$B$5*B1258+Inputs!$B$6*C1258</f>
        <v>3161000</v>
      </c>
      <c r="G1258" s="29" t="n">
        <f aca="false">Inputs!$B$5*D1258</f>
        <v>123000</v>
      </c>
      <c r="H1258" s="29" t="n">
        <f aca="false">Inputs!$B$6*E1258</f>
        <v>25000</v>
      </c>
      <c r="I1258" s="29" t="n">
        <f aca="false">G1258+H1258</f>
        <v>148000</v>
      </c>
      <c r="J1258" s="29" t="n">
        <f aca="false">J1257+I1258</f>
        <v>1802500</v>
      </c>
    </row>
    <row r="1259" customFormat="false" ht="15" hidden="false" customHeight="false" outlineLevel="0" collapsed="false">
      <c r="A1259" s="26" t="n">
        <v>39198</v>
      </c>
      <c r="B1259" s="27" t="n">
        <v>65.08</v>
      </c>
      <c r="C1259" s="27" t="n">
        <v>67.51</v>
      </c>
      <c r="D1259" s="28" t="n">
        <f aca="false">B1259-B1258</f>
        <v>-0.25</v>
      </c>
      <c r="E1259" s="28" t="n">
        <f aca="false">C1259-C1258</f>
        <v>0.0700000000000074</v>
      </c>
      <c r="F1259" s="29" t="n">
        <f aca="false">Inputs!$B$5*B1259+Inputs!$B$6*C1259</f>
        <v>3132500</v>
      </c>
      <c r="G1259" s="29" t="n">
        <f aca="false">Inputs!$B$5*D1259</f>
        <v>-25000</v>
      </c>
      <c r="H1259" s="29" t="n">
        <f aca="false">Inputs!$B$6*E1259</f>
        <v>-3500.00000000037</v>
      </c>
      <c r="I1259" s="29" t="n">
        <f aca="false">G1259+H1259</f>
        <v>-28500.0000000004</v>
      </c>
      <c r="J1259" s="29" t="n">
        <f aca="false">J1258+I1259</f>
        <v>1774000</v>
      </c>
    </row>
    <row r="1260" customFormat="false" ht="15" hidden="false" customHeight="false" outlineLevel="0" collapsed="false">
      <c r="A1260" s="26" t="n">
        <v>39199</v>
      </c>
      <c r="B1260" s="27" t="n">
        <v>66.45</v>
      </c>
      <c r="C1260" s="27" t="n">
        <v>67.28</v>
      </c>
      <c r="D1260" s="28" t="n">
        <f aca="false">B1260-B1259</f>
        <v>1.37</v>
      </c>
      <c r="E1260" s="28" t="n">
        <f aca="false">C1260-C1259</f>
        <v>-0.230000000000004</v>
      </c>
      <c r="F1260" s="29" t="n">
        <f aca="false">Inputs!$B$5*B1260+Inputs!$B$6*C1260</f>
        <v>3281000</v>
      </c>
      <c r="G1260" s="29" t="n">
        <f aca="false">Inputs!$B$5*D1260</f>
        <v>137000</v>
      </c>
      <c r="H1260" s="29" t="n">
        <f aca="false">Inputs!$B$6*E1260</f>
        <v>11500.0000000002</v>
      </c>
      <c r="I1260" s="29" t="n">
        <f aca="false">G1260+H1260</f>
        <v>148500.000000001</v>
      </c>
      <c r="J1260" s="29" t="n">
        <f aca="false">J1259+I1260</f>
        <v>1922500</v>
      </c>
    </row>
    <row r="1261" customFormat="false" ht="15" hidden="false" customHeight="false" outlineLevel="0" collapsed="false">
      <c r="A1261" s="26" t="n">
        <v>39202</v>
      </c>
      <c r="B1261" s="27" t="n">
        <v>65.78</v>
      </c>
      <c r="C1261" s="27" t="n">
        <v>67.23</v>
      </c>
      <c r="D1261" s="28" t="n">
        <f aca="false">B1261-B1260</f>
        <v>-0.670000000000002</v>
      </c>
      <c r="E1261" s="28" t="n">
        <f aca="false">C1261-C1260</f>
        <v>-0.0499999999999972</v>
      </c>
      <c r="F1261" s="29" t="n">
        <f aca="false">Inputs!$B$5*B1261+Inputs!$B$6*C1261</f>
        <v>3216500</v>
      </c>
      <c r="G1261" s="29" t="n">
        <f aca="false">Inputs!$B$5*D1261</f>
        <v>-67000.0000000002</v>
      </c>
      <c r="H1261" s="29" t="n">
        <f aca="false">Inputs!$B$6*E1261</f>
        <v>2499.99999999986</v>
      </c>
      <c r="I1261" s="29" t="n">
        <f aca="false">G1261+H1261</f>
        <v>-64500.0000000003</v>
      </c>
      <c r="J1261" s="29" t="n">
        <f aca="false">J1260+I1261</f>
        <v>1858000</v>
      </c>
    </row>
    <row r="1262" customFormat="false" ht="15" hidden="false" customHeight="false" outlineLevel="0" collapsed="false">
      <c r="A1262" s="26" t="n">
        <v>39203</v>
      </c>
      <c r="B1262" s="27" t="n">
        <v>64.43</v>
      </c>
      <c r="C1262" s="27" t="n">
        <v>67.4</v>
      </c>
      <c r="D1262" s="28" t="n">
        <f aca="false">B1262-B1261</f>
        <v>-1.34999999999999</v>
      </c>
      <c r="E1262" s="28" t="n">
        <f aca="false">C1262-C1261</f>
        <v>0.170000000000002</v>
      </c>
      <c r="F1262" s="29" t="n">
        <f aca="false">Inputs!$B$5*B1262+Inputs!$B$6*C1262</f>
        <v>3073000</v>
      </c>
      <c r="G1262" s="29" t="n">
        <f aca="false">Inputs!$B$5*D1262</f>
        <v>-134999.999999999</v>
      </c>
      <c r="H1262" s="29" t="n">
        <f aca="false">Inputs!$B$6*E1262</f>
        <v>-8500.00000000009</v>
      </c>
      <c r="I1262" s="29" t="n">
        <f aca="false">G1262+H1262</f>
        <v>-143500</v>
      </c>
      <c r="J1262" s="29" t="n">
        <f aca="false">J1261+I1262</f>
        <v>1714500</v>
      </c>
    </row>
    <row r="1263" customFormat="false" ht="15" hidden="false" customHeight="false" outlineLevel="0" collapsed="false">
      <c r="A1263" s="26" t="n">
        <v>39204</v>
      </c>
      <c r="B1263" s="27" t="n">
        <v>63.78</v>
      </c>
      <c r="C1263" s="27" t="n">
        <v>65.57</v>
      </c>
      <c r="D1263" s="28" t="n">
        <f aca="false">B1263-B1262</f>
        <v>-0.650000000000006</v>
      </c>
      <c r="E1263" s="28" t="n">
        <f aca="false">C1263-C1262</f>
        <v>-1.83000000000001</v>
      </c>
      <c r="F1263" s="29" t="n">
        <f aca="false">Inputs!$B$5*B1263+Inputs!$B$6*C1263</f>
        <v>3099500</v>
      </c>
      <c r="G1263" s="29" t="n">
        <f aca="false">Inputs!$B$5*D1263</f>
        <v>-65000.0000000006</v>
      </c>
      <c r="H1263" s="29" t="n">
        <f aca="false">Inputs!$B$6*E1263</f>
        <v>91500.0000000006</v>
      </c>
      <c r="I1263" s="29" t="n">
        <f aca="false">G1263+H1263</f>
        <v>26500.0000000001</v>
      </c>
      <c r="J1263" s="29" t="n">
        <f aca="false">J1262+I1263</f>
        <v>1741000</v>
      </c>
    </row>
    <row r="1264" customFormat="false" ht="15" hidden="false" customHeight="false" outlineLevel="0" collapsed="false">
      <c r="A1264" s="26" t="n">
        <v>39205</v>
      </c>
      <c r="B1264" s="27" t="n">
        <v>63.23</v>
      </c>
      <c r="C1264" s="27" t="n">
        <v>64.85</v>
      </c>
      <c r="D1264" s="28" t="n">
        <f aca="false">B1264-B1263</f>
        <v>-0.550000000000004</v>
      </c>
      <c r="E1264" s="28" t="n">
        <f aca="false">C1264-C1263</f>
        <v>-0.719999999999999</v>
      </c>
      <c r="F1264" s="29" t="n">
        <f aca="false">Inputs!$B$5*B1264+Inputs!$B$6*C1264</f>
        <v>3080500</v>
      </c>
      <c r="G1264" s="29" t="n">
        <f aca="false">Inputs!$B$5*D1264</f>
        <v>-55000.0000000004</v>
      </c>
      <c r="H1264" s="29" t="n">
        <f aca="false">Inputs!$B$6*E1264</f>
        <v>35999.9999999999</v>
      </c>
      <c r="I1264" s="29" t="n">
        <f aca="false">G1264+H1264</f>
        <v>-19000.0000000005</v>
      </c>
      <c r="J1264" s="29" t="n">
        <f aca="false">J1263+I1264</f>
        <v>1722000</v>
      </c>
    </row>
    <row r="1265" customFormat="false" ht="15" hidden="false" customHeight="false" outlineLevel="0" collapsed="false">
      <c r="A1265" s="26" t="n">
        <v>39206</v>
      </c>
      <c r="B1265" s="27" t="n">
        <v>61.89</v>
      </c>
      <c r="C1265" s="27" t="n">
        <v>65.14</v>
      </c>
      <c r="D1265" s="28" t="n">
        <f aca="false">B1265-B1264</f>
        <v>-1.34</v>
      </c>
      <c r="E1265" s="28" t="n">
        <f aca="false">C1265-C1264</f>
        <v>0.290000000000006</v>
      </c>
      <c r="F1265" s="29" t="n">
        <f aca="false">Inputs!$B$5*B1265+Inputs!$B$6*C1265</f>
        <v>2932000</v>
      </c>
      <c r="G1265" s="29" t="n">
        <f aca="false">Inputs!$B$5*D1265</f>
        <v>-134000</v>
      </c>
      <c r="H1265" s="29" t="n">
        <f aca="false">Inputs!$B$6*E1265</f>
        <v>-14500.0000000003</v>
      </c>
      <c r="I1265" s="29" t="n">
        <f aca="false">G1265+H1265</f>
        <v>-148500</v>
      </c>
      <c r="J1265" s="29" t="n">
        <f aca="false">J1264+I1265</f>
        <v>1573500</v>
      </c>
    </row>
    <row r="1266" customFormat="false" ht="15" hidden="false" customHeight="false" outlineLevel="0" collapsed="false">
      <c r="A1266" s="26" t="n">
        <v>39209</v>
      </c>
      <c r="B1266" s="27" t="n">
        <v>61.48</v>
      </c>
      <c r="C1266" s="27" t="n">
        <v>62.7</v>
      </c>
      <c r="D1266" s="28" t="n">
        <f aca="false">B1266-B1265</f>
        <v>-0.410000000000004</v>
      </c>
      <c r="E1266" s="28" t="n">
        <f aca="false">C1266-C1265</f>
        <v>-2.44</v>
      </c>
      <c r="F1266" s="29" t="n">
        <f aca="false">Inputs!$B$5*B1266+Inputs!$B$6*C1266</f>
        <v>3013000</v>
      </c>
      <c r="G1266" s="29" t="n">
        <f aca="false">Inputs!$B$5*D1266</f>
        <v>-41000.0000000004</v>
      </c>
      <c r="H1266" s="29" t="n">
        <f aca="false">Inputs!$B$6*E1266</f>
        <v>122000</v>
      </c>
      <c r="I1266" s="29" t="n">
        <f aca="false">G1266+H1266</f>
        <v>80999.9999999995</v>
      </c>
      <c r="J1266" s="29" t="n">
        <f aca="false">J1265+I1266</f>
        <v>1654500</v>
      </c>
    </row>
    <row r="1267" customFormat="false" ht="15" hidden="false" customHeight="false" outlineLevel="0" collapsed="false">
      <c r="A1267" s="26" t="n">
        <v>39210</v>
      </c>
      <c r="B1267" s="27" t="n">
        <v>62.26</v>
      </c>
      <c r="C1267" s="27" t="n">
        <v>63.55</v>
      </c>
      <c r="D1267" s="28" t="n">
        <f aca="false">B1267-B1266</f>
        <v>0.780000000000001</v>
      </c>
      <c r="E1267" s="28" t="n">
        <f aca="false">C1267-C1266</f>
        <v>0.849999999999994</v>
      </c>
      <c r="F1267" s="29" t="n">
        <f aca="false">Inputs!$B$5*B1267+Inputs!$B$6*C1267</f>
        <v>3048500</v>
      </c>
      <c r="G1267" s="29" t="n">
        <f aca="false">Inputs!$B$5*D1267</f>
        <v>78000.0000000001</v>
      </c>
      <c r="H1267" s="29" t="n">
        <f aca="false">Inputs!$B$6*E1267</f>
        <v>-42499.9999999997</v>
      </c>
      <c r="I1267" s="29" t="n">
        <f aca="false">G1267+H1267</f>
        <v>35500.0000000004</v>
      </c>
      <c r="J1267" s="29" t="n">
        <f aca="false">J1266+I1267</f>
        <v>1690000</v>
      </c>
    </row>
    <row r="1268" customFormat="false" ht="15" hidden="false" customHeight="false" outlineLevel="0" collapsed="false">
      <c r="A1268" s="26" t="n">
        <v>39211</v>
      </c>
      <c r="B1268" s="27" t="n">
        <v>61.54</v>
      </c>
      <c r="C1268" s="27" t="n">
        <v>63.5</v>
      </c>
      <c r="D1268" s="28" t="n">
        <f aca="false">B1268-B1267</f>
        <v>-0.719999999999999</v>
      </c>
      <c r="E1268" s="28" t="n">
        <f aca="false">C1268-C1267</f>
        <v>-0.0499999999999972</v>
      </c>
      <c r="F1268" s="29" t="n">
        <f aca="false">Inputs!$B$5*B1268+Inputs!$B$6*C1268</f>
        <v>2979000</v>
      </c>
      <c r="G1268" s="29" t="n">
        <f aca="false">Inputs!$B$5*D1268</f>
        <v>-71999.9999999999</v>
      </c>
      <c r="H1268" s="29" t="n">
        <f aca="false">Inputs!$B$6*E1268</f>
        <v>2499.99999999986</v>
      </c>
      <c r="I1268" s="29" t="n">
        <f aca="false">G1268+H1268</f>
        <v>-69500</v>
      </c>
      <c r="J1268" s="29" t="n">
        <f aca="false">J1267+I1268</f>
        <v>1620500</v>
      </c>
    </row>
    <row r="1269" customFormat="false" ht="15" hidden="false" customHeight="false" outlineLevel="0" collapsed="false">
      <c r="A1269" s="26" t="n">
        <v>39212</v>
      </c>
      <c r="B1269" s="27" t="n">
        <v>61.85</v>
      </c>
      <c r="C1269" s="27" t="n">
        <v>64.63</v>
      </c>
      <c r="D1269" s="28" t="n">
        <f aca="false">B1269-B1268</f>
        <v>0.310000000000002</v>
      </c>
      <c r="E1269" s="28" t="n">
        <f aca="false">C1269-C1268</f>
        <v>1.13</v>
      </c>
      <c r="F1269" s="29" t="n">
        <f aca="false">Inputs!$B$5*B1269+Inputs!$B$6*C1269</f>
        <v>2953500</v>
      </c>
      <c r="G1269" s="29" t="n">
        <f aca="false">Inputs!$B$5*D1269</f>
        <v>31000.0000000002</v>
      </c>
      <c r="H1269" s="29" t="n">
        <f aca="false">Inputs!$B$6*E1269</f>
        <v>-56499.9999999998</v>
      </c>
      <c r="I1269" s="29" t="n">
        <f aca="false">G1269+H1269</f>
        <v>-25499.9999999996</v>
      </c>
      <c r="J1269" s="29" t="n">
        <f aca="false">J1268+I1269</f>
        <v>1595000</v>
      </c>
    </row>
    <row r="1270" customFormat="false" ht="15" hidden="false" customHeight="false" outlineLevel="0" collapsed="false">
      <c r="A1270" s="26" t="n">
        <v>39213</v>
      </c>
      <c r="B1270" s="27" t="n">
        <v>62.35</v>
      </c>
      <c r="C1270" s="27" t="n">
        <v>65.18</v>
      </c>
      <c r="D1270" s="28" t="n">
        <f aca="false">B1270-B1269</f>
        <v>0.5</v>
      </c>
      <c r="E1270" s="28" t="n">
        <f aca="false">C1270-C1269</f>
        <v>0.550000000000011</v>
      </c>
      <c r="F1270" s="29" t="n">
        <f aca="false">Inputs!$B$5*B1270+Inputs!$B$6*C1270</f>
        <v>2976000</v>
      </c>
      <c r="G1270" s="29" t="n">
        <f aca="false">Inputs!$B$5*D1270</f>
        <v>50000</v>
      </c>
      <c r="H1270" s="29" t="n">
        <f aca="false">Inputs!$B$6*E1270</f>
        <v>-27500.0000000006</v>
      </c>
      <c r="I1270" s="29" t="n">
        <f aca="false">G1270+H1270</f>
        <v>22499.9999999994</v>
      </c>
      <c r="J1270" s="29" t="n">
        <f aca="false">J1269+I1270</f>
        <v>1617500</v>
      </c>
    </row>
    <row r="1271" customFormat="false" ht="15" hidden="false" customHeight="false" outlineLevel="0" collapsed="false">
      <c r="A1271" s="26" t="n">
        <v>39216</v>
      </c>
      <c r="B1271" s="27" t="n">
        <v>62.55</v>
      </c>
      <c r="C1271" s="27" t="n">
        <v>65.86</v>
      </c>
      <c r="D1271" s="28" t="n">
        <f aca="false">B1271-B1270</f>
        <v>0.199999999999996</v>
      </c>
      <c r="E1271" s="28" t="n">
        <f aca="false">C1271-C1270</f>
        <v>0.679999999999993</v>
      </c>
      <c r="F1271" s="29" t="n">
        <f aca="false">Inputs!$B$5*B1271+Inputs!$B$6*C1271</f>
        <v>2962000</v>
      </c>
      <c r="G1271" s="29" t="n">
        <f aca="false">Inputs!$B$5*D1271</f>
        <v>19999.9999999996</v>
      </c>
      <c r="H1271" s="29" t="n">
        <f aca="false">Inputs!$B$6*E1271</f>
        <v>-33999.9999999996</v>
      </c>
      <c r="I1271" s="29" t="n">
        <f aca="false">G1271+H1271</f>
        <v>-14000.0000000001</v>
      </c>
      <c r="J1271" s="29" t="n">
        <f aca="false">J1270+I1271</f>
        <v>1603500</v>
      </c>
    </row>
    <row r="1272" customFormat="false" ht="15" hidden="false" customHeight="false" outlineLevel="0" collapsed="false">
      <c r="A1272" s="26" t="n">
        <v>39217</v>
      </c>
      <c r="B1272" s="27" t="n">
        <v>63.16</v>
      </c>
      <c r="C1272" s="27" t="n">
        <v>66.74</v>
      </c>
      <c r="D1272" s="28" t="n">
        <f aca="false">B1272-B1271</f>
        <v>0.609999999999999</v>
      </c>
      <c r="E1272" s="28" t="n">
        <f aca="false">C1272-C1271</f>
        <v>0.879999999999996</v>
      </c>
      <c r="F1272" s="29" t="n">
        <f aca="false">Inputs!$B$5*B1272+Inputs!$B$6*C1272</f>
        <v>2979000</v>
      </c>
      <c r="G1272" s="29" t="n">
        <f aca="false">Inputs!$B$5*D1272</f>
        <v>60999.9999999999</v>
      </c>
      <c r="H1272" s="29" t="n">
        <f aca="false">Inputs!$B$6*E1272</f>
        <v>-43999.9999999998</v>
      </c>
      <c r="I1272" s="29" t="n">
        <f aca="false">G1272+H1272</f>
        <v>17000.0000000002</v>
      </c>
      <c r="J1272" s="29" t="n">
        <f aca="false">J1271+I1272</f>
        <v>1620500</v>
      </c>
    </row>
    <row r="1273" customFormat="false" ht="15" hidden="false" customHeight="false" outlineLevel="0" collapsed="false">
      <c r="A1273" s="26" t="n">
        <v>39218</v>
      </c>
      <c r="B1273" s="27" t="n">
        <v>62.57</v>
      </c>
      <c r="C1273" s="27" t="n">
        <v>66.83</v>
      </c>
      <c r="D1273" s="28" t="n">
        <f aca="false">B1273-B1272</f>
        <v>-0.589999999999996</v>
      </c>
      <c r="E1273" s="28" t="n">
        <f aca="false">C1273-C1272</f>
        <v>0.0900000000000034</v>
      </c>
      <c r="F1273" s="29" t="n">
        <f aca="false">Inputs!$B$5*B1273+Inputs!$B$6*C1273</f>
        <v>2915500</v>
      </c>
      <c r="G1273" s="29" t="n">
        <f aca="false">Inputs!$B$5*D1273</f>
        <v>-58999.9999999996</v>
      </c>
      <c r="H1273" s="29" t="n">
        <f aca="false">Inputs!$B$6*E1273</f>
        <v>-4500.00000000017</v>
      </c>
      <c r="I1273" s="29" t="n">
        <f aca="false">G1273+H1273</f>
        <v>-63499.9999999998</v>
      </c>
      <c r="J1273" s="29" t="n">
        <f aca="false">J1272+I1273</f>
        <v>1557000</v>
      </c>
    </row>
    <row r="1274" customFormat="false" ht="15" hidden="false" customHeight="false" outlineLevel="0" collapsed="false">
      <c r="A1274" s="26" t="n">
        <v>39219</v>
      </c>
      <c r="B1274" s="27" t="n">
        <v>64.83</v>
      </c>
      <c r="C1274" s="27" t="n">
        <v>69.08</v>
      </c>
      <c r="D1274" s="28" t="n">
        <f aca="false">B1274-B1273</f>
        <v>2.26</v>
      </c>
      <c r="E1274" s="28" t="n">
        <f aca="false">C1274-C1273</f>
        <v>2.25</v>
      </c>
      <c r="F1274" s="29" t="n">
        <f aca="false">Inputs!$B$5*B1274+Inputs!$B$6*C1274</f>
        <v>3029000</v>
      </c>
      <c r="G1274" s="29" t="n">
        <f aca="false">Inputs!$B$5*D1274</f>
        <v>226000</v>
      </c>
      <c r="H1274" s="29" t="n">
        <f aca="false">Inputs!$B$6*E1274</f>
        <v>-112500</v>
      </c>
      <c r="I1274" s="29" t="n">
        <f aca="false">G1274+H1274</f>
        <v>113500</v>
      </c>
      <c r="J1274" s="29" t="n">
        <f aca="false">J1273+I1274</f>
        <v>1670500</v>
      </c>
    </row>
    <row r="1275" customFormat="false" ht="15" hidden="false" customHeight="false" outlineLevel="0" collapsed="false">
      <c r="A1275" s="26" t="n">
        <v>39220</v>
      </c>
      <c r="B1275" s="27" t="n">
        <v>64.93</v>
      </c>
      <c r="C1275" s="27" t="n">
        <v>69.26</v>
      </c>
      <c r="D1275" s="28" t="n">
        <f aca="false">B1275-B1274</f>
        <v>0.100000000000009</v>
      </c>
      <c r="E1275" s="28" t="n">
        <f aca="false">C1275-C1274</f>
        <v>0.180000000000007</v>
      </c>
      <c r="F1275" s="29" t="n">
        <f aca="false">Inputs!$B$5*B1275+Inputs!$B$6*C1275</f>
        <v>3030000</v>
      </c>
      <c r="G1275" s="29" t="n">
        <f aca="false">Inputs!$B$5*D1275</f>
        <v>10000.0000000009</v>
      </c>
      <c r="H1275" s="29" t="n">
        <f aca="false">Inputs!$B$6*E1275</f>
        <v>-9000.00000000034</v>
      </c>
      <c r="I1275" s="29" t="n">
        <f aca="false">G1275+H1275</f>
        <v>1000.00000000051</v>
      </c>
      <c r="J1275" s="29" t="n">
        <f aca="false">J1274+I1275</f>
        <v>1671500</v>
      </c>
    </row>
    <row r="1276" customFormat="false" ht="15" hidden="false" customHeight="false" outlineLevel="0" collapsed="false">
      <c r="A1276" s="26" t="n">
        <v>39223</v>
      </c>
      <c r="B1276" s="27" t="n">
        <v>66.25</v>
      </c>
      <c r="C1276" s="27" t="n">
        <v>69.51</v>
      </c>
      <c r="D1276" s="28" t="n">
        <f aca="false">B1276-B1275</f>
        <v>1.31999999999999</v>
      </c>
      <c r="E1276" s="28" t="n">
        <f aca="false">C1276-C1275</f>
        <v>0.25</v>
      </c>
      <c r="F1276" s="29" t="n">
        <f aca="false">Inputs!$B$5*B1276+Inputs!$B$6*C1276</f>
        <v>3149500</v>
      </c>
      <c r="G1276" s="29" t="n">
        <f aca="false">Inputs!$B$5*D1276</f>
        <v>131999.999999999</v>
      </c>
      <c r="H1276" s="29" t="n">
        <f aca="false">Inputs!$B$6*E1276</f>
        <v>-12500</v>
      </c>
      <c r="I1276" s="29" t="n">
        <f aca="false">G1276+H1276</f>
        <v>119499.999999999</v>
      </c>
      <c r="J1276" s="29" t="n">
        <f aca="false">J1275+I1276</f>
        <v>1791000</v>
      </c>
    </row>
    <row r="1277" customFormat="false" ht="15" hidden="false" customHeight="false" outlineLevel="0" collapsed="false">
      <c r="A1277" s="26" t="n">
        <v>39224</v>
      </c>
      <c r="B1277" s="27" t="n">
        <v>64.91</v>
      </c>
      <c r="C1277" s="27" t="n">
        <v>70.05</v>
      </c>
      <c r="D1277" s="28" t="n">
        <f aca="false">B1277-B1276</f>
        <v>-1.34</v>
      </c>
      <c r="E1277" s="28" t="n">
        <f aca="false">C1277-C1276</f>
        <v>0.539999999999992</v>
      </c>
      <c r="F1277" s="29" t="n">
        <f aca="false">Inputs!$B$5*B1277+Inputs!$B$6*C1277</f>
        <v>2988500</v>
      </c>
      <c r="G1277" s="29" t="n">
        <f aca="false">Inputs!$B$5*D1277</f>
        <v>-134000</v>
      </c>
      <c r="H1277" s="29" t="n">
        <f aca="false">Inputs!$B$6*E1277</f>
        <v>-26999.9999999996</v>
      </c>
      <c r="I1277" s="29" t="n">
        <f aca="false">G1277+H1277</f>
        <v>-161000</v>
      </c>
      <c r="J1277" s="29" t="n">
        <f aca="false">J1276+I1277</f>
        <v>1630000</v>
      </c>
    </row>
    <row r="1278" customFormat="false" ht="15" hidden="false" customHeight="false" outlineLevel="0" collapsed="false">
      <c r="A1278" s="26" t="n">
        <v>39225</v>
      </c>
      <c r="B1278" s="27" t="n">
        <v>65.1</v>
      </c>
      <c r="C1278" s="27" t="n">
        <v>71.01</v>
      </c>
      <c r="D1278" s="28" t="n">
        <f aca="false">B1278-B1277</f>
        <v>0.189999999999998</v>
      </c>
      <c r="E1278" s="28" t="n">
        <f aca="false">C1278-C1277</f>
        <v>0.960000000000008</v>
      </c>
      <c r="F1278" s="29" t="n">
        <f aca="false">Inputs!$B$5*B1278+Inputs!$B$6*C1278</f>
        <v>2959500</v>
      </c>
      <c r="G1278" s="29" t="n">
        <f aca="false">Inputs!$B$5*D1278</f>
        <v>18999.9999999998</v>
      </c>
      <c r="H1278" s="29" t="n">
        <f aca="false">Inputs!$B$6*E1278</f>
        <v>-48000.0000000004</v>
      </c>
      <c r="I1278" s="29" t="n">
        <f aca="false">G1278+H1278</f>
        <v>-29000.0000000006</v>
      </c>
      <c r="J1278" s="29" t="n">
        <f aca="false">J1277+I1278</f>
        <v>1601000</v>
      </c>
    </row>
    <row r="1279" customFormat="false" ht="15" hidden="false" customHeight="false" outlineLevel="0" collapsed="false">
      <c r="A1279" s="26" t="n">
        <v>39226</v>
      </c>
      <c r="B1279" s="27" t="n">
        <v>63.62</v>
      </c>
      <c r="C1279" s="27" t="n">
        <v>71.96</v>
      </c>
      <c r="D1279" s="28" t="n">
        <f aca="false">B1279-B1278</f>
        <v>-1.48</v>
      </c>
      <c r="E1279" s="28" t="n">
        <f aca="false">C1279-C1278</f>
        <v>0.949999999999989</v>
      </c>
      <c r="F1279" s="29" t="n">
        <f aca="false">Inputs!$B$5*B1279+Inputs!$B$6*C1279</f>
        <v>2764000</v>
      </c>
      <c r="G1279" s="29" t="n">
        <f aca="false">Inputs!$B$5*D1279</f>
        <v>-148000</v>
      </c>
      <c r="H1279" s="29" t="n">
        <f aca="false">Inputs!$B$6*E1279</f>
        <v>-47499.9999999994</v>
      </c>
      <c r="I1279" s="29" t="n">
        <f aca="false">G1279+H1279</f>
        <v>-195499.999999999</v>
      </c>
      <c r="J1279" s="29" t="n">
        <f aca="false">J1278+I1279</f>
        <v>1405500</v>
      </c>
    </row>
    <row r="1280" customFormat="false" ht="15" hidden="false" customHeight="false" outlineLevel="0" collapsed="false">
      <c r="A1280" s="26" t="n">
        <v>39227</v>
      </c>
      <c r="B1280" s="27" t="n">
        <v>64.59</v>
      </c>
      <c r="C1280" s="27" t="n">
        <v>70.72</v>
      </c>
      <c r="D1280" s="28" t="n">
        <f aca="false">B1280-B1279</f>
        <v>0.970000000000006</v>
      </c>
      <c r="E1280" s="28" t="n">
        <f aca="false">C1280-C1279</f>
        <v>-1.23999999999999</v>
      </c>
      <c r="F1280" s="29" t="n">
        <f aca="false">Inputs!$B$5*B1280+Inputs!$B$6*C1280</f>
        <v>2923000</v>
      </c>
      <c r="G1280" s="29" t="n">
        <f aca="false">Inputs!$B$5*D1280</f>
        <v>97000.0000000006</v>
      </c>
      <c r="H1280" s="29" t="n">
        <f aca="false">Inputs!$B$6*E1280</f>
        <v>61999.9999999997</v>
      </c>
      <c r="I1280" s="29" t="n">
        <f aca="false">G1280+H1280</f>
        <v>159000</v>
      </c>
      <c r="J1280" s="29" t="n">
        <f aca="false">J1279+I1280</f>
        <v>1564500</v>
      </c>
    </row>
    <row r="1281" customFormat="false" ht="15" hidden="false" customHeight="false" outlineLevel="0" collapsed="false">
      <c r="A1281" s="26" t="n">
        <v>39231</v>
      </c>
      <c r="B1281" s="27" t="n">
        <v>63.19</v>
      </c>
      <c r="C1281" s="27" t="n">
        <v>69.31</v>
      </c>
      <c r="D1281" s="28" t="n">
        <f aca="false">B1281-B1280</f>
        <v>-1.40000000000001</v>
      </c>
      <c r="E1281" s="28" t="n">
        <f aca="false">C1281-C1280</f>
        <v>-1.41</v>
      </c>
      <c r="F1281" s="29" t="n">
        <f aca="false">Inputs!$B$5*B1281+Inputs!$B$6*C1281</f>
        <v>2853500</v>
      </c>
      <c r="G1281" s="29" t="n">
        <f aca="false">Inputs!$B$5*D1281</f>
        <v>-140000.000000001</v>
      </c>
      <c r="H1281" s="29" t="n">
        <f aca="false">Inputs!$B$6*E1281</f>
        <v>70499.9999999998</v>
      </c>
      <c r="I1281" s="29" t="n">
        <f aca="false">G1281+H1281</f>
        <v>-69500.0000000008</v>
      </c>
      <c r="J1281" s="29" t="n">
        <f aca="false">J1280+I1281</f>
        <v>1495000</v>
      </c>
    </row>
    <row r="1282" customFormat="false" ht="15" hidden="false" customHeight="false" outlineLevel="0" collapsed="false">
      <c r="A1282" s="26" t="n">
        <v>39232</v>
      </c>
      <c r="B1282" s="27" t="n">
        <v>63.47</v>
      </c>
      <c r="C1282" s="27" t="n">
        <v>67.64</v>
      </c>
      <c r="D1282" s="28" t="n">
        <f aca="false">B1282-B1281</f>
        <v>0.280000000000001</v>
      </c>
      <c r="E1282" s="28" t="n">
        <f aca="false">C1282-C1281</f>
        <v>-1.67</v>
      </c>
      <c r="F1282" s="29" t="n">
        <f aca="false">Inputs!$B$5*B1282+Inputs!$B$6*C1282</f>
        <v>2965000</v>
      </c>
      <c r="G1282" s="29" t="n">
        <f aca="false">Inputs!$B$5*D1282</f>
        <v>28000.0000000001</v>
      </c>
      <c r="H1282" s="29" t="n">
        <f aca="false">Inputs!$B$6*E1282</f>
        <v>83500.0000000001</v>
      </c>
      <c r="I1282" s="29" t="n">
        <f aca="false">G1282+H1282</f>
        <v>111500</v>
      </c>
      <c r="J1282" s="29" t="n">
        <f aca="false">J1281+I1282</f>
        <v>1606500</v>
      </c>
    </row>
    <row r="1283" customFormat="false" ht="15" hidden="false" customHeight="false" outlineLevel="0" collapsed="false">
      <c r="A1283" s="26" t="n">
        <v>39233</v>
      </c>
      <c r="B1283" s="27" t="n">
        <v>64.02</v>
      </c>
      <c r="C1283" s="27" t="n">
        <v>68.18</v>
      </c>
      <c r="D1283" s="28" t="n">
        <f aca="false">B1283-B1282</f>
        <v>0.549999999999997</v>
      </c>
      <c r="E1283" s="28" t="n">
        <f aca="false">C1283-C1282</f>
        <v>0.540000000000006</v>
      </c>
      <c r="F1283" s="29" t="n">
        <f aca="false">Inputs!$B$5*B1283+Inputs!$B$6*C1283</f>
        <v>2993000</v>
      </c>
      <c r="G1283" s="29" t="n">
        <f aca="false">Inputs!$B$5*D1283</f>
        <v>54999.9999999997</v>
      </c>
      <c r="H1283" s="29" t="n">
        <f aca="false">Inputs!$B$6*E1283</f>
        <v>-27000.0000000003</v>
      </c>
      <c r="I1283" s="29" t="n">
        <f aca="false">G1283+H1283</f>
        <v>27999.9999999994</v>
      </c>
      <c r="J1283" s="29" t="n">
        <f aca="false">J1282+I1283</f>
        <v>1634500</v>
      </c>
    </row>
    <row r="1284" customFormat="false" ht="15" hidden="false" customHeight="false" outlineLevel="0" collapsed="false">
      <c r="A1284" s="26" t="n">
        <v>39234</v>
      </c>
      <c r="B1284" s="27" t="n">
        <v>65.09</v>
      </c>
      <c r="C1284" s="27" t="n">
        <v>68.65</v>
      </c>
      <c r="D1284" s="28" t="n">
        <f aca="false">B1284-B1283</f>
        <v>1.07000000000001</v>
      </c>
      <c r="E1284" s="28" t="n">
        <f aca="false">C1284-C1283</f>
        <v>0.469999999999999</v>
      </c>
      <c r="F1284" s="29" t="n">
        <f aca="false">Inputs!$B$5*B1284+Inputs!$B$6*C1284</f>
        <v>3076500</v>
      </c>
      <c r="G1284" s="29" t="n">
        <f aca="false">Inputs!$B$5*D1284</f>
        <v>107000.000000001</v>
      </c>
      <c r="H1284" s="29" t="n">
        <f aca="false">Inputs!$B$6*E1284</f>
        <v>-23499.9999999999</v>
      </c>
      <c r="I1284" s="29" t="n">
        <f aca="false">G1284+H1284</f>
        <v>83500.0000000008</v>
      </c>
      <c r="J1284" s="29" t="n">
        <f aca="false">J1283+I1284</f>
        <v>1718000</v>
      </c>
    </row>
    <row r="1285" customFormat="false" ht="15" hidden="false" customHeight="false" outlineLevel="0" collapsed="false">
      <c r="A1285" s="26" t="n">
        <v>39237</v>
      </c>
      <c r="B1285" s="27" t="n">
        <v>66.17</v>
      </c>
      <c r="C1285" s="27" t="n">
        <v>70.9</v>
      </c>
      <c r="D1285" s="28" t="n">
        <f aca="false">B1285-B1284</f>
        <v>1.08</v>
      </c>
      <c r="E1285" s="28" t="n">
        <f aca="false">C1285-C1284</f>
        <v>2.25</v>
      </c>
      <c r="F1285" s="29" t="n">
        <f aca="false">Inputs!$B$5*B1285+Inputs!$B$6*C1285</f>
        <v>3072000</v>
      </c>
      <c r="G1285" s="29" t="n">
        <f aca="false">Inputs!$B$5*D1285</f>
        <v>108000</v>
      </c>
      <c r="H1285" s="29" t="n">
        <f aca="false">Inputs!$B$6*E1285</f>
        <v>-112500</v>
      </c>
      <c r="I1285" s="29" t="n">
        <f aca="false">G1285+H1285</f>
        <v>-4500.00000000018</v>
      </c>
      <c r="J1285" s="29" t="n">
        <f aca="false">J1284+I1285</f>
        <v>1713500</v>
      </c>
    </row>
    <row r="1286" customFormat="false" ht="15" hidden="false" customHeight="false" outlineLevel="0" collapsed="false">
      <c r="A1286" s="26" t="n">
        <v>39238</v>
      </c>
      <c r="B1286" s="27" t="n">
        <v>65.63</v>
      </c>
      <c r="C1286" s="27" t="n">
        <v>71.36</v>
      </c>
      <c r="D1286" s="28" t="n">
        <f aca="false">B1286-B1285</f>
        <v>-0.540000000000006</v>
      </c>
      <c r="E1286" s="28" t="n">
        <f aca="false">C1286-C1285</f>
        <v>0.459999999999994</v>
      </c>
      <c r="F1286" s="29" t="n">
        <f aca="false">Inputs!$B$5*B1286+Inputs!$B$6*C1286</f>
        <v>2995000</v>
      </c>
      <c r="G1286" s="29" t="n">
        <f aca="false">Inputs!$B$5*D1286</f>
        <v>-54000.0000000006</v>
      </c>
      <c r="H1286" s="29" t="n">
        <f aca="false">Inputs!$B$6*E1286</f>
        <v>-22999.9999999997</v>
      </c>
      <c r="I1286" s="29" t="n">
        <f aca="false">G1286+H1286</f>
        <v>-77000.0000000003</v>
      </c>
      <c r="J1286" s="29" t="n">
        <f aca="false">J1285+I1286</f>
        <v>1636500</v>
      </c>
    </row>
    <row r="1287" customFormat="false" ht="15" hidden="false" customHeight="false" outlineLevel="0" collapsed="false">
      <c r="A1287" s="26" t="n">
        <v>39239</v>
      </c>
      <c r="B1287" s="27" t="n">
        <v>65.97</v>
      </c>
      <c r="C1287" s="27" t="n">
        <v>71.5</v>
      </c>
      <c r="D1287" s="28" t="n">
        <f aca="false">B1287-B1286</f>
        <v>0.340000000000003</v>
      </c>
      <c r="E1287" s="28" t="n">
        <f aca="false">C1287-C1286</f>
        <v>0.140000000000001</v>
      </c>
      <c r="F1287" s="29" t="n">
        <f aca="false">Inputs!$B$5*B1287+Inputs!$B$6*C1287</f>
        <v>3022000</v>
      </c>
      <c r="G1287" s="29" t="n">
        <f aca="false">Inputs!$B$5*D1287</f>
        <v>34000.0000000003</v>
      </c>
      <c r="H1287" s="29" t="n">
        <f aca="false">Inputs!$B$6*E1287</f>
        <v>-7000.00000000003</v>
      </c>
      <c r="I1287" s="29" t="n">
        <f aca="false">G1287+H1287</f>
        <v>27000.0000000003</v>
      </c>
      <c r="J1287" s="29" t="n">
        <f aca="false">J1286+I1287</f>
        <v>1663500</v>
      </c>
    </row>
    <row r="1288" customFormat="false" ht="15" hidden="false" customHeight="false" outlineLevel="0" collapsed="false">
      <c r="A1288" s="26" t="n">
        <v>39240</v>
      </c>
      <c r="B1288" s="27" t="n">
        <v>66.93</v>
      </c>
      <c r="C1288" s="27" t="n">
        <v>72.36</v>
      </c>
      <c r="D1288" s="28" t="n">
        <f aca="false">B1288-B1287</f>
        <v>0.960000000000008</v>
      </c>
      <c r="E1288" s="28" t="n">
        <f aca="false">C1288-C1287</f>
        <v>0.859999999999999</v>
      </c>
      <c r="F1288" s="29" t="n">
        <f aca="false">Inputs!$B$5*B1288+Inputs!$B$6*C1288</f>
        <v>3075000</v>
      </c>
      <c r="G1288" s="29" t="n">
        <f aca="false">Inputs!$B$5*D1288</f>
        <v>96000.0000000008</v>
      </c>
      <c r="H1288" s="29" t="n">
        <f aca="false">Inputs!$B$6*E1288</f>
        <v>-43000</v>
      </c>
      <c r="I1288" s="29" t="n">
        <f aca="false">G1288+H1288</f>
        <v>53000.0000000008</v>
      </c>
      <c r="J1288" s="29" t="n">
        <f aca="false">J1287+I1288</f>
        <v>1716500</v>
      </c>
    </row>
    <row r="1289" customFormat="false" ht="15" hidden="false" customHeight="false" outlineLevel="0" collapsed="false">
      <c r="A1289" s="26" t="n">
        <v>39241</v>
      </c>
      <c r="B1289" s="27" t="n">
        <v>64.78</v>
      </c>
      <c r="C1289" s="27" t="n">
        <v>70.04</v>
      </c>
      <c r="D1289" s="28" t="n">
        <f aca="false">B1289-B1288</f>
        <v>-2.15000000000001</v>
      </c>
      <c r="E1289" s="28" t="n">
        <f aca="false">C1289-C1288</f>
        <v>-2.31999999999999</v>
      </c>
      <c r="F1289" s="29" t="n">
        <f aca="false">Inputs!$B$5*B1289+Inputs!$B$6*C1289</f>
        <v>2976000</v>
      </c>
      <c r="G1289" s="29" t="n">
        <f aca="false">Inputs!$B$5*D1289</f>
        <v>-215000.000000001</v>
      </c>
      <c r="H1289" s="29" t="n">
        <f aca="false">Inputs!$B$6*E1289</f>
        <v>116000</v>
      </c>
      <c r="I1289" s="29" t="n">
        <f aca="false">G1289+H1289</f>
        <v>-99000.0000000009</v>
      </c>
      <c r="J1289" s="29" t="n">
        <f aca="false">J1288+I1289</f>
        <v>1617500</v>
      </c>
    </row>
    <row r="1290" customFormat="false" ht="15" hidden="false" customHeight="false" outlineLevel="0" collapsed="false">
      <c r="A1290" s="26" t="n">
        <v>39244</v>
      </c>
      <c r="B1290" s="27" t="n">
        <v>65.93</v>
      </c>
      <c r="C1290" s="27" t="n">
        <v>68.85</v>
      </c>
      <c r="D1290" s="28" t="n">
        <f aca="false">B1290-B1289</f>
        <v>1.15000000000001</v>
      </c>
      <c r="E1290" s="28" t="n">
        <f aca="false">C1290-C1289</f>
        <v>-1.19000000000001</v>
      </c>
      <c r="F1290" s="29" t="n">
        <f aca="false">Inputs!$B$5*B1290+Inputs!$B$6*C1290</f>
        <v>3150500</v>
      </c>
      <c r="G1290" s="29" t="n">
        <f aca="false">Inputs!$B$5*D1290</f>
        <v>115000.000000001</v>
      </c>
      <c r="H1290" s="29" t="n">
        <f aca="false">Inputs!$B$6*E1290</f>
        <v>59500.0000000006</v>
      </c>
      <c r="I1290" s="29" t="n">
        <f aca="false">G1290+H1290</f>
        <v>174500.000000001</v>
      </c>
      <c r="J1290" s="29" t="n">
        <f aca="false">J1289+I1290</f>
        <v>1792000</v>
      </c>
    </row>
    <row r="1291" customFormat="false" ht="15" hidden="false" customHeight="false" outlineLevel="0" collapsed="false">
      <c r="A1291" s="26" t="n">
        <v>39245</v>
      </c>
      <c r="B1291" s="27" t="n">
        <v>65.36</v>
      </c>
      <c r="C1291" s="27" t="n">
        <v>68.56</v>
      </c>
      <c r="D1291" s="28" t="n">
        <f aca="false">B1291-B1290</f>
        <v>-0.570000000000007</v>
      </c>
      <c r="E1291" s="28" t="n">
        <f aca="false">C1291-C1290</f>
        <v>-0.289999999999992</v>
      </c>
      <c r="F1291" s="29" t="n">
        <f aca="false">Inputs!$B$5*B1291+Inputs!$B$6*C1291</f>
        <v>3108000</v>
      </c>
      <c r="G1291" s="29" t="n">
        <f aca="false">Inputs!$B$5*D1291</f>
        <v>-57000.0000000007</v>
      </c>
      <c r="H1291" s="29" t="n">
        <f aca="false">Inputs!$B$6*E1291</f>
        <v>14499.9999999996</v>
      </c>
      <c r="I1291" s="29" t="n">
        <f aca="false">G1291+H1291</f>
        <v>-42500.0000000011</v>
      </c>
      <c r="J1291" s="29" t="n">
        <f aca="false">J1290+I1291</f>
        <v>1749500</v>
      </c>
    </row>
    <row r="1292" customFormat="false" ht="15" hidden="false" customHeight="false" outlineLevel="0" collapsed="false">
      <c r="A1292" s="26" t="n">
        <v>39246</v>
      </c>
      <c r="B1292" s="27" t="n">
        <v>66.17</v>
      </c>
      <c r="C1292" s="27" t="n">
        <v>69.24</v>
      </c>
      <c r="D1292" s="28" t="n">
        <f aca="false">B1292-B1291</f>
        <v>0.810000000000002</v>
      </c>
      <c r="E1292" s="28" t="n">
        <f aca="false">C1292-C1291</f>
        <v>0.679999999999993</v>
      </c>
      <c r="F1292" s="29" t="n">
        <f aca="false">Inputs!$B$5*B1292+Inputs!$B$6*C1292</f>
        <v>3155000</v>
      </c>
      <c r="G1292" s="29" t="n">
        <f aca="false">Inputs!$B$5*D1292</f>
        <v>81000.0000000002</v>
      </c>
      <c r="H1292" s="29" t="n">
        <f aca="false">Inputs!$B$6*E1292</f>
        <v>-33999.9999999996</v>
      </c>
      <c r="I1292" s="29" t="n">
        <f aca="false">G1292+H1292</f>
        <v>47000.0000000006</v>
      </c>
      <c r="J1292" s="29" t="n">
        <f aca="false">J1291+I1292</f>
        <v>1796500</v>
      </c>
    </row>
    <row r="1293" customFormat="false" ht="15" hidden="false" customHeight="false" outlineLevel="0" collapsed="false">
      <c r="A1293" s="26" t="n">
        <v>39247</v>
      </c>
      <c r="B1293" s="27" t="n">
        <v>67.62</v>
      </c>
      <c r="C1293" s="27" t="n">
        <v>71.18</v>
      </c>
      <c r="D1293" s="28" t="n">
        <f aca="false">B1293-B1292</f>
        <v>1.45</v>
      </c>
      <c r="E1293" s="28" t="n">
        <f aca="false">C1293-C1292</f>
        <v>1.94000000000001</v>
      </c>
      <c r="F1293" s="29" t="n">
        <f aca="false">Inputs!$B$5*B1293+Inputs!$B$6*C1293</f>
        <v>3203000</v>
      </c>
      <c r="G1293" s="29" t="n">
        <f aca="false">Inputs!$B$5*D1293</f>
        <v>145000</v>
      </c>
      <c r="H1293" s="29" t="n">
        <f aca="false">Inputs!$B$6*E1293</f>
        <v>-97000.0000000006</v>
      </c>
      <c r="I1293" s="29" t="n">
        <f aca="false">G1293+H1293</f>
        <v>47999.9999999997</v>
      </c>
      <c r="J1293" s="29" t="n">
        <f aca="false">J1292+I1293</f>
        <v>1844500</v>
      </c>
    </row>
    <row r="1294" customFormat="false" ht="15" hidden="false" customHeight="false" outlineLevel="0" collapsed="false">
      <c r="A1294" s="26" t="n">
        <v>39248</v>
      </c>
      <c r="B1294" s="27" t="n">
        <v>68.04</v>
      </c>
      <c r="C1294" s="27" t="n">
        <v>71.63</v>
      </c>
      <c r="D1294" s="28" t="n">
        <f aca="false">B1294-B1293</f>
        <v>0.420000000000002</v>
      </c>
      <c r="E1294" s="28" t="n">
        <f aca="false">C1294-C1293</f>
        <v>0.449999999999989</v>
      </c>
      <c r="F1294" s="29" t="n">
        <f aca="false">Inputs!$B$5*B1294+Inputs!$B$6*C1294</f>
        <v>3222500</v>
      </c>
      <c r="G1294" s="29" t="n">
        <f aca="false">Inputs!$B$5*D1294</f>
        <v>42000.0000000002</v>
      </c>
      <c r="H1294" s="29" t="n">
        <f aca="false">Inputs!$B$6*E1294</f>
        <v>-22499.9999999994</v>
      </c>
      <c r="I1294" s="29" t="n">
        <f aca="false">G1294+H1294</f>
        <v>19500.0000000007</v>
      </c>
      <c r="J1294" s="29" t="n">
        <f aca="false">J1293+I1294</f>
        <v>1864000</v>
      </c>
    </row>
    <row r="1295" customFormat="false" ht="15" hidden="false" customHeight="false" outlineLevel="0" collapsed="false">
      <c r="A1295" s="26" t="n">
        <v>39251</v>
      </c>
      <c r="B1295" s="27" t="n">
        <v>69.06</v>
      </c>
      <c r="C1295" s="27" t="n">
        <v>72.33</v>
      </c>
      <c r="D1295" s="28" t="n">
        <f aca="false">B1295-B1294</f>
        <v>1.02</v>
      </c>
      <c r="E1295" s="28" t="n">
        <f aca="false">C1295-C1294</f>
        <v>0.700000000000003</v>
      </c>
      <c r="F1295" s="29" t="n">
        <f aca="false">Inputs!$B$5*B1295+Inputs!$B$6*C1295</f>
        <v>3289500</v>
      </c>
      <c r="G1295" s="29" t="n">
        <f aca="false">Inputs!$B$5*D1295</f>
        <v>102000</v>
      </c>
      <c r="H1295" s="29" t="n">
        <f aca="false">Inputs!$B$6*E1295</f>
        <v>-35000.0000000001</v>
      </c>
      <c r="I1295" s="29" t="n">
        <f aca="false">G1295+H1295</f>
        <v>66999.9999999995</v>
      </c>
      <c r="J1295" s="29" t="n">
        <f aca="false">J1294+I1295</f>
        <v>1931000</v>
      </c>
    </row>
    <row r="1296" customFormat="false" ht="15" hidden="false" customHeight="false" outlineLevel="0" collapsed="false">
      <c r="A1296" s="26" t="n">
        <v>39252</v>
      </c>
      <c r="B1296" s="27" t="n">
        <v>69.15</v>
      </c>
      <c r="C1296" s="27" t="n">
        <v>72.17</v>
      </c>
      <c r="D1296" s="28" t="n">
        <f aca="false">B1296-B1295</f>
        <v>0.0900000000000034</v>
      </c>
      <c r="E1296" s="28" t="n">
        <f aca="false">C1296-C1295</f>
        <v>-0.159999999999997</v>
      </c>
      <c r="F1296" s="29" t="n">
        <f aca="false">Inputs!$B$5*B1296+Inputs!$B$6*C1296</f>
        <v>3306500</v>
      </c>
      <c r="G1296" s="29" t="n">
        <f aca="false">Inputs!$B$5*D1296</f>
        <v>9000.00000000034</v>
      </c>
      <c r="H1296" s="29" t="n">
        <f aca="false">Inputs!$B$6*E1296</f>
        <v>7999.99999999983</v>
      </c>
      <c r="I1296" s="29" t="n">
        <f aca="false">G1296+H1296</f>
        <v>17000.0000000002</v>
      </c>
      <c r="J1296" s="29" t="n">
        <f aca="false">J1295+I1296</f>
        <v>1948000</v>
      </c>
    </row>
    <row r="1297" customFormat="false" ht="15" hidden="false" customHeight="false" outlineLevel="0" collapsed="false">
      <c r="A1297" s="26" t="n">
        <v>39253</v>
      </c>
      <c r="B1297" s="27" t="n">
        <v>68.5</v>
      </c>
      <c r="C1297" s="27" t="n">
        <v>70.55</v>
      </c>
      <c r="D1297" s="28" t="n">
        <f aca="false">B1297-B1296</f>
        <v>-0.650000000000006</v>
      </c>
      <c r="E1297" s="28" t="n">
        <f aca="false">C1297-C1296</f>
        <v>-1.62</v>
      </c>
      <c r="F1297" s="29" t="n">
        <f aca="false">Inputs!$B$5*B1297+Inputs!$B$6*C1297</f>
        <v>3322500</v>
      </c>
      <c r="G1297" s="29" t="n">
        <f aca="false">Inputs!$B$5*D1297</f>
        <v>-65000.0000000006</v>
      </c>
      <c r="H1297" s="29" t="n">
        <f aca="false">Inputs!$B$6*E1297</f>
        <v>81000.0000000002</v>
      </c>
      <c r="I1297" s="29" t="n">
        <f aca="false">G1297+H1297</f>
        <v>15999.9999999997</v>
      </c>
      <c r="J1297" s="29" t="n">
        <f aca="false">J1296+I1297</f>
        <v>1964000</v>
      </c>
    </row>
    <row r="1298" customFormat="false" ht="15" hidden="false" customHeight="false" outlineLevel="0" collapsed="false">
      <c r="A1298" s="26" t="n">
        <v>39254</v>
      </c>
      <c r="B1298" s="27" t="n">
        <v>68.35</v>
      </c>
      <c r="C1298" s="27" t="n">
        <v>71.81</v>
      </c>
      <c r="D1298" s="28" t="n">
        <f aca="false">B1298-B1297</f>
        <v>-0.150000000000006</v>
      </c>
      <c r="E1298" s="28" t="n">
        <f aca="false">C1298-C1297</f>
        <v>1.26000000000001</v>
      </c>
      <c r="F1298" s="29" t="n">
        <f aca="false">Inputs!$B$5*B1298+Inputs!$B$6*C1298</f>
        <v>3244500</v>
      </c>
      <c r="G1298" s="29" t="n">
        <f aca="false">Inputs!$B$5*D1298</f>
        <v>-15000.0000000006</v>
      </c>
      <c r="H1298" s="29" t="n">
        <f aca="false">Inputs!$B$6*E1298</f>
        <v>-63000.0000000003</v>
      </c>
      <c r="I1298" s="29" t="n">
        <f aca="false">G1298+H1298</f>
        <v>-78000.0000000008</v>
      </c>
      <c r="J1298" s="29" t="n">
        <f aca="false">J1297+I1298</f>
        <v>1886000</v>
      </c>
    </row>
    <row r="1299" customFormat="false" ht="15" hidden="false" customHeight="false" outlineLevel="0" collapsed="false">
      <c r="A1299" s="26" t="n">
        <v>39255</v>
      </c>
      <c r="B1299" s="27" t="n">
        <v>68.85</v>
      </c>
      <c r="C1299" s="27" t="n">
        <v>72.04</v>
      </c>
      <c r="D1299" s="28" t="n">
        <f aca="false">B1299-B1298</f>
        <v>0.5</v>
      </c>
      <c r="E1299" s="28" t="n">
        <f aca="false">C1299-C1298</f>
        <v>0.230000000000004</v>
      </c>
      <c r="F1299" s="29" t="n">
        <f aca="false">Inputs!$B$5*B1299+Inputs!$B$6*C1299</f>
        <v>3283000</v>
      </c>
      <c r="G1299" s="29" t="n">
        <f aca="false">Inputs!$B$5*D1299</f>
        <v>50000</v>
      </c>
      <c r="H1299" s="29" t="n">
        <f aca="false">Inputs!$B$6*E1299</f>
        <v>-11500.0000000002</v>
      </c>
      <c r="I1299" s="29" t="n">
        <f aca="false">G1299+H1299</f>
        <v>38499.9999999998</v>
      </c>
      <c r="J1299" s="29" t="n">
        <f aca="false">J1298+I1299</f>
        <v>1924500</v>
      </c>
    </row>
    <row r="1300" customFormat="false" ht="15" hidden="false" customHeight="false" outlineLevel="0" collapsed="false">
      <c r="A1300" s="26" t="n">
        <v>39258</v>
      </c>
      <c r="B1300" s="27" t="n">
        <v>68.83</v>
      </c>
      <c r="C1300" s="27" t="n">
        <v>71.36</v>
      </c>
      <c r="D1300" s="28" t="n">
        <f aca="false">B1300-B1299</f>
        <v>-0.019999999999996</v>
      </c>
      <c r="E1300" s="28" t="n">
        <f aca="false">C1300-C1299</f>
        <v>-0.680000000000007</v>
      </c>
      <c r="F1300" s="29" t="n">
        <f aca="false">Inputs!$B$5*B1300+Inputs!$B$6*C1300</f>
        <v>3315000</v>
      </c>
      <c r="G1300" s="29" t="n">
        <f aca="false">Inputs!$B$5*D1300</f>
        <v>-1999.9999999996</v>
      </c>
      <c r="H1300" s="29" t="n">
        <f aca="false">Inputs!$B$6*E1300</f>
        <v>34000.0000000003</v>
      </c>
      <c r="I1300" s="29" t="n">
        <f aca="false">G1300+H1300</f>
        <v>32000.0000000007</v>
      </c>
      <c r="J1300" s="29" t="n">
        <f aca="false">J1299+I1300</f>
        <v>1956500</v>
      </c>
    </row>
    <row r="1301" customFormat="false" ht="15" hidden="false" customHeight="false" outlineLevel="0" collapsed="false">
      <c r="A1301" s="26" t="n">
        <v>39259</v>
      </c>
      <c r="B1301" s="27" t="n">
        <v>67.78</v>
      </c>
      <c r="C1301" s="27" t="n">
        <v>71.41</v>
      </c>
      <c r="D1301" s="28" t="n">
        <f aca="false">B1301-B1300</f>
        <v>-1.05</v>
      </c>
      <c r="E1301" s="28" t="n">
        <f aca="false">C1301-C1300</f>
        <v>0.0499999999999972</v>
      </c>
      <c r="F1301" s="29" t="n">
        <f aca="false">Inputs!$B$5*B1301+Inputs!$B$6*C1301</f>
        <v>3207500</v>
      </c>
      <c r="G1301" s="29" t="n">
        <f aca="false">Inputs!$B$5*D1301</f>
        <v>-105000</v>
      </c>
      <c r="H1301" s="29" t="n">
        <f aca="false">Inputs!$B$6*E1301</f>
        <v>-2499.99999999986</v>
      </c>
      <c r="I1301" s="29" t="n">
        <f aca="false">G1301+H1301</f>
        <v>-107500</v>
      </c>
      <c r="J1301" s="29" t="n">
        <f aca="false">J1300+I1301</f>
        <v>1849000</v>
      </c>
    </row>
    <row r="1302" customFormat="false" ht="15" hidden="false" customHeight="false" outlineLevel="0" collapsed="false">
      <c r="A1302" s="26" t="n">
        <v>39260</v>
      </c>
      <c r="B1302" s="27" t="n">
        <v>68.98</v>
      </c>
      <c r="C1302" s="27" t="n">
        <v>71.84</v>
      </c>
      <c r="D1302" s="28" t="n">
        <f aca="false">B1302-B1301</f>
        <v>1.2</v>
      </c>
      <c r="E1302" s="28" t="n">
        <f aca="false">C1302-C1301</f>
        <v>0.430000000000007</v>
      </c>
      <c r="F1302" s="29" t="n">
        <f aca="false">Inputs!$B$5*B1302+Inputs!$B$6*C1302</f>
        <v>3306000</v>
      </c>
      <c r="G1302" s="29" t="n">
        <f aca="false">Inputs!$B$5*D1302</f>
        <v>120000</v>
      </c>
      <c r="H1302" s="29" t="n">
        <f aca="false">Inputs!$B$6*E1302</f>
        <v>-21500.0000000003</v>
      </c>
      <c r="I1302" s="29" t="n">
        <f aca="false">G1302+H1302</f>
        <v>98499.9999999999</v>
      </c>
      <c r="J1302" s="29" t="n">
        <f aca="false">J1301+I1302</f>
        <v>1947500</v>
      </c>
    </row>
    <row r="1303" customFormat="false" ht="15" hidden="false" customHeight="false" outlineLevel="0" collapsed="false">
      <c r="A1303" s="26" t="n">
        <v>39261</v>
      </c>
      <c r="B1303" s="27" t="n">
        <v>69.61</v>
      </c>
      <c r="C1303" s="27" t="n">
        <v>71.96</v>
      </c>
      <c r="D1303" s="28" t="n">
        <f aca="false">B1303-B1302</f>
        <v>0.629999999999996</v>
      </c>
      <c r="E1303" s="28" t="n">
        <f aca="false">C1303-C1302</f>
        <v>0.11999999999999</v>
      </c>
      <c r="F1303" s="29" t="n">
        <f aca="false">Inputs!$B$5*B1303+Inputs!$B$6*C1303</f>
        <v>3363000</v>
      </c>
      <c r="G1303" s="29" t="n">
        <f aca="false">Inputs!$B$5*D1303</f>
        <v>62999.9999999996</v>
      </c>
      <c r="H1303" s="29" t="n">
        <f aca="false">Inputs!$B$6*E1303</f>
        <v>-5999.99999999952</v>
      </c>
      <c r="I1303" s="29" t="n">
        <f aca="false">G1303+H1303</f>
        <v>57000</v>
      </c>
      <c r="J1303" s="29" t="n">
        <f aca="false">J1302+I1303</f>
        <v>2004500</v>
      </c>
    </row>
    <row r="1304" customFormat="false" ht="15" hidden="false" customHeight="false" outlineLevel="0" collapsed="false">
      <c r="A1304" s="26" t="n">
        <v>39262</v>
      </c>
      <c r="B1304" s="27" t="n">
        <v>70.47</v>
      </c>
      <c r="C1304" s="27" t="n">
        <v>72.22</v>
      </c>
      <c r="D1304" s="28" t="n">
        <f aca="false">B1304-B1303</f>
        <v>0.859999999999999</v>
      </c>
      <c r="E1304" s="28" t="n">
        <f aca="false">C1304-C1303</f>
        <v>0.260000000000005</v>
      </c>
      <c r="F1304" s="29" t="n">
        <f aca="false">Inputs!$B$5*B1304+Inputs!$B$6*C1304</f>
        <v>3436000</v>
      </c>
      <c r="G1304" s="29" t="n">
        <f aca="false">Inputs!$B$5*D1304</f>
        <v>85999.9999999999</v>
      </c>
      <c r="H1304" s="29" t="n">
        <f aca="false">Inputs!$B$6*E1304</f>
        <v>-13000.0000000003</v>
      </c>
      <c r="I1304" s="29" t="n">
        <f aca="false">G1304+H1304</f>
        <v>72999.9999999997</v>
      </c>
      <c r="J1304" s="29" t="n">
        <f aca="false">J1303+I1304</f>
        <v>2077500</v>
      </c>
    </row>
    <row r="1305" customFormat="false" ht="15" hidden="false" customHeight="false" outlineLevel="0" collapsed="false">
      <c r="A1305" s="26" t="n">
        <v>39265</v>
      </c>
      <c r="B1305" s="27" t="n">
        <v>71.11</v>
      </c>
      <c r="C1305" s="27" t="n">
        <v>72.9</v>
      </c>
      <c r="D1305" s="28" t="n">
        <f aca="false">B1305-B1304</f>
        <v>0.640000000000001</v>
      </c>
      <c r="E1305" s="28" t="n">
        <f aca="false">C1305-C1304</f>
        <v>0.680000000000007</v>
      </c>
      <c r="F1305" s="29" t="n">
        <f aca="false">Inputs!$B$5*B1305+Inputs!$B$6*C1305</f>
        <v>3466000</v>
      </c>
      <c r="G1305" s="29" t="n">
        <f aca="false">Inputs!$B$5*D1305</f>
        <v>64000.0000000001</v>
      </c>
      <c r="H1305" s="29" t="n">
        <f aca="false">Inputs!$B$6*E1305</f>
        <v>-34000.0000000003</v>
      </c>
      <c r="I1305" s="29" t="n">
        <f aca="false">G1305+H1305</f>
        <v>29999.9999999997</v>
      </c>
      <c r="J1305" s="29" t="n">
        <f aca="false">J1304+I1305</f>
        <v>2107500</v>
      </c>
    </row>
    <row r="1306" customFormat="false" ht="15" hidden="false" customHeight="false" outlineLevel="0" collapsed="false">
      <c r="A1306" s="26" t="n">
        <v>39266</v>
      </c>
      <c r="B1306" s="27" t="n">
        <v>71.41</v>
      </c>
      <c r="C1306" s="27" t="n">
        <v>74.26</v>
      </c>
      <c r="D1306" s="28" t="n">
        <f aca="false">B1306-B1305</f>
        <v>0.299999999999997</v>
      </c>
      <c r="E1306" s="28" t="n">
        <f aca="false">C1306-C1305</f>
        <v>1.36</v>
      </c>
      <c r="F1306" s="29" t="n">
        <f aca="false">Inputs!$B$5*B1306+Inputs!$B$6*C1306</f>
        <v>3428000</v>
      </c>
      <c r="G1306" s="29" t="n">
        <f aca="false">Inputs!$B$5*D1306</f>
        <v>29999.9999999997</v>
      </c>
      <c r="H1306" s="29" t="n">
        <f aca="false">Inputs!$B$6*E1306</f>
        <v>-68000</v>
      </c>
      <c r="I1306" s="29" t="n">
        <f aca="false">G1306+H1306</f>
        <v>-38000.0000000003</v>
      </c>
      <c r="J1306" s="29" t="n">
        <f aca="false">J1305+I1306</f>
        <v>2069500</v>
      </c>
    </row>
    <row r="1307" customFormat="false" ht="15" hidden="false" customHeight="false" outlineLevel="0" collapsed="false">
      <c r="A1307" s="26" t="n">
        <v>39268</v>
      </c>
      <c r="B1307" s="27" t="n">
        <v>71.81</v>
      </c>
      <c r="C1307" s="27" t="n">
        <v>75.4</v>
      </c>
      <c r="D1307" s="28" t="n">
        <f aca="false">B1307-B1306</f>
        <v>0.400000000000006</v>
      </c>
      <c r="E1307" s="28" t="n">
        <f aca="false">C1307-C1306</f>
        <v>1.14</v>
      </c>
      <c r="F1307" s="29" t="n">
        <f aca="false">Inputs!$B$5*B1307+Inputs!$B$6*C1307</f>
        <v>3411000</v>
      </c>
      <c r="G1307" s="29" t="n">
        <f aca="false">Inputs!$B$5*D1307</f>
        <v>40000.0000000006</v>
      </c>
      <c r="H1307" s="29" t="n">
        <f aca="false">Inputs!$B$6*E1307</f>
        <v>-57000</v>
      </c>
      <c r="I1307" s="29" t="n">
        <f aca="false">G1307+H1307</f>
        <v>-16999.9999999995</v>
      </c>
      <c r="J1307" s="29" t="n">
        <f aca="false">J1306+I1307</f>
        <v>2052500</v>
      </c>
    </row>
    <row r="1308" customFormat="false" ht="15" hidden="false" customHeight="false" outlineLevel="0" collapsed="false">
      <c r="A1308" s="26" t="n">
        <v>39269</v>
      </c>
      <c r="B1308" s="27" t="n">
        <v>72.8</v>
      </c>
      <c r="C1308" s="27" t="n">
        <v>76.58</v>
      </c>
      <c r="D1308" s="28" t="n">
        <f aca="false">B1308-B1307</f>
        <v>0.989999999999995</v>
      </c>
      <c r="E1308" s="28" t="n">
        <f aca="false">C1308-C1307</f>
        <v>1.17999999999999</v>
      </c>
      <c r="F1308" s="29" t="n">
        <f aca="false">Inputs!$B$5*B1308+Inputs!$B$6*C1308</f>
        <v>3451000</v>
      </c>
      <c r="G1308" s="29" t="n">
        <f aca="false">Inputs!$B$5*D1308</f>
        <v>98999.9999999995</v>
      </c>
      <c r="H1308" s="29" t="n">
        <f aca="false">Inputs!$B$6*E1308</f>
        <v>-58999.9999999996</v>
      </c>
      <c r="I1308" s="29" t="n">
        <f aca="false">G1308+H1308</f>
        <v>39999.9999999999</v>
      </c>
      <c r="J1308" s="29" t="n">
        <f aca="false">J1307+I1308</f>
        <v>2092500</v>
      </c>
    </row>
    <row r="1309" customFormat="false" ht="15" hidden="false" customHeight="false" outlineLevel="0" collapsed="false">
      <c r="A1309" s="26" t="n">
        <v>39272</v>
      </c>
      <c r="B1309" s="27" t="n">
        <v>72.14</v>
      </c>
      <c r="C1309" s="27" t="n">
        <v>77.1</v>
      </c>
      <c r="D1309" s="28" t="n">
        <f aca="false">B1309-B1308</f>
        <v>-0.659999999999997</v>
      </c>
      <c r="E1309" s="28" t="n">
        <f aca="false">C1309-C1308</f>
        <v>0.519999999999996</v>
      </c>
      <c r="F1309" s="29" t="n">
        <f aca="false">Inputs!$B$5*B1309+Inputs!$B$6*C1309</f>
        <v>3359000</v>
      </c>
      <c r="G1309" s="29" t="n">
        <f aca="false">Inputs!$B$5*D1309</f>
        <v>-65999.9999999997</v>
      </c>
      <c r="H1309" s="29" t="n">
        <f aca="false">Inputs!$B$6*E1309</f>
        <v>-25999.9999999998</v>
      </c>
      <c r="I1309" s="29" t="n">
        <f aca="false">G1309+H1309</f>
        <v>-91999.9999999995</v>
      </c>
      <c r="J1309" s="29" t="n">
        <f aca="false">J1308+I1309</f>
        <v>2000500</v>
      </c>
    </row>
    <row r="1310" customFormat="false" ht="15" hidden="false" customHeight="false" outlineLevel="0" collapsed="false">
      <c r="A1310" s="26" t="n">
        <v>39273</v>
      </c>
      <c r="B1310" s="27" t="n">
        <v>72.8</v>
      </c>
      <c r="C1310" s="27" t="n">
        <v>77.88</v>
      </c>
      <c r="D1310" s="28" t="n">
        <f aca="false">B1310-B1309</f>
        <v>0.659999999999997</v>
      </c>
      <c r="E1310" s="28" t="n">
        <f aca="false">C1310-C1309</f>
        <v>0.780000000000001</v>
      </c>
      <c r="F1310" s="29" t="n">
        <f aca="false">Inputs!$B$5*B1310+Inputs!$B$6*C1310</f>
        <v>3386000</v>
      </c>
      <c r="G1310" s="29" t="n">
        <f aca="false">Inputs!$B$5*D1310</f>
        <v>65999.9999999997</v>
      </c>
      <c r="H1310" s="29" t="n">
        <f aca="false">Inputs!$B$6*E1310</f>
        <v>-39000.0000000001</v>
      </c>
      <c r="I1310" s="29" t="n">
        <f aca="false">G1310+H1310</f>
        <v>26999.9999999996</v>
      </c>
      <c r="J1310" s="29" t="n">
        <f aca="false">J1309+I1310</f>
        <v>2027500</v>
      </c>
    </row>
    <row r="1311" customFormat="false" ht="15" hidden="false" customHeight="false" outlineLevel="0" collapsed="false">
      <c r="A1311" s="26" t="n">
        <v>39274</v>
      </c>
      <c r="B1311" s="27" t="n">
        <v>72.58</v>
      </c>
      <c r="C1311" s="27" t="n">
        <v>77.44</v>
      </c>
      <c r="D1311" s="28" t="n">
        <f aca="false">B1311-B1310</f>
        <v>-0.219999999999999</v>
      </c>
      <c r="E1311" s="28" t="n">
        <f aca="false">C1311-C1310</f>
        <v>-0.439999999999998</v>
      </c>
      <c r="F1311" s="29" t="n">
        <f aca="false">Inputs!$B$5*B1311+Inputs!$B$6*C1311</f>
        <v>3386000</v>
      </c>
      <c r="G1311" s="29" t="n">
        <f aca="false">Inputs!$B$5*D1311</f>
        <v>-21999.9999999999</v>
      </c>
      <c r="H1311" s="29" t="n">
        <f aca="false">Inputs!$B$6*E1311</f>
        <v>21999.9999999999</v>
      </c>
      <c r="I1311" s="29" t="n">
        <f aca="false">G1311+H1311</f>
        <v>0</v>
      </c>
      <c r="J1311" s="29" t="n">
        <f aca="false">J1310+I1311</f>
        <v>2027500</v>
      </c>
    </row>
    <row r="1312" customFormat="false" ht="15" hidden="false" customHeight="false" outlineLevel="0" collapsed="false">
      <c r="A1312" s="26" t="n">
        <v>39275</v>
      </c>
      <c r="B1312" s="27" t="n">
        <v>72.55</v>
      </c>
      <c r="C1312" s="27" t="n">
        <v>78.24</v>
      </c>
      <c r="D1312" s="28" t="n">
        <f aca="false">B1312-B1311</f>
        <v>-0.0300000000000011</v>
      </c>
      <c r="E1312" s="28" t="n">
        <f aca="false">C1312-C1311</f>
        <v>0.799999999999997</v>
      </c>
      <c r="F1312" s="29" t="n">
        <f aca="false">Inputs!$B$5*B1312+Inputs!$B$6*C1312</f>
        <v>3343000</v>
      </c>
      <c r="G1312" s="29" t="n">
        <f aca="false">Inputs!$B$5*D1312</f>
        <v>-3000.00000000011</v>
      </c>
      <c r="H1312" s="29" t="n">
        <f aca="false">Inputs!$B$6*E1312</f>
        <v>-39999.9999999999</v>
      </c>
      <c r="I1312" s="29" t="n">
        <f aca="false">G1312+H1312</f>
        <v>-43000</v>
      </c>
      <c r="J1312" s="29" t="n">
        <f aca="false">J1311+I1312</f>
        <v>1984500</v>
      </c>
    </row>
    <row r="1313" customFormat="false" ht="15" hidden="false" customHeight="false" outlineLevel="0" collapsed="false">
      <c r="A1313" s="26" t="n">
        <v>39276</v>
      </c>
      <c r="B1313" s="27" t="n">
        <v>73.89</v>
      </c>
      <c r="C1313" s="27" t="n">
        <v>78.12</v>
      </c>
      <c r="D1313" s="28" t="n">
        <f aca="false">B1313-B1312</f>
        <v>1.34</v>
      </c>
      <c r="E1313" s="28" t="n">
        <f aca="false">C1313-C1312</f>
        <v>-0.11999999999999</v>
      </c>
      <c r="F1313" s="29" t="n">
        <f aca="false">Inputs!$B$5*B1313+Inputs!$B$6*C1313</f>
        <v>3483000</v>
      </c>
      <c r="G1313" s="29" t="n">
        <f aca="false">Inputs!$B$5*D1313</f>
        <v>134000</v>
      </c>
      <c r="H1313" s="29" t="n">
        <f aca="false">Inputs!$B$6*E1313</f>
        <v>5999.99999999952</v>
      </c>
      <c r="I1313" s="29" t="n">
        <f aca="false">G1313+H1313</f>
        <v>140000</v>
      </c>
      <c r="J1313" s="29" t="n">
        <f aca="false">J1312+I1313</f>
        <v>2124500</v>
      </c>
    </row>
    <row r="1314" customFormat="false" ht="15" hidden="false" customHeight="false" outlineLevel="0" collapsed="false">
      <c r="A1314" s="26" t="n">
        <v>39279</v>
      </c>
      <c r="B1314" s="27" t="n">
        <v>74.11</v>
      </c>
      <c r="C1314" s="27" t="n">
        <v>78.17</v>
      </c>
      <c r="D1314" s="28" t="n">
        <f aca="false">B1314-B1313</f>
        <v>0.219999999999999</v>
      </c>
      <c r="E1314" s="28" t="n">
        <f aca="false">C1314-C1313</f>
        <v>0.0499999999999972</v>
      </c>
      <c r="F1314" s="29" t="n">
        <f aca="false">Inputs!$B$5*B1314+Inputs!$B$6*C1314</f>
        <v>3502500</v>
      </c>
      <c r="G1314" s="29" t="n">
        <f aca="false">Inputs!$B$5*D1314</f>
        <v>21999.9999999999</v>
      </c>
      <c r="H1314" s="29" t="n">
        <f aca="false">Inputs!$B$6*E1314</f>
        <v>-2499.99999999986</v>
      </c>
      <c r="I1314" s="29" t="n">
        <f aca="false">G1314+H1314</f>
        <v>19500</v>
      </c>
      <c r="J1314" s="29" t="n">
        <f aca="false">J1313+I1314</f>
        <v>2144000</v>
      </c>
    </row>
    <row r="1315" customFormat="false" ht="15" hidden="false" customHeight="false" outlineLevel="0" collapsed="false">
      <c r="A1315" s="26" t="n">
        <v>39280</v>
      </c>
      <c r="B1315" s="27" t="n">
        <v>74.03</v>
      </c>
      <c r="C1315" s="27" t="n">
        <v>77.59</v>
      </c>
      <c r="D1315" s="28" t="n">
        <f aca="false">B1315-B1314</f>
        <v>-0.0799999999999983</v>
      </c>
      <c r="E1315" s="28" t="n">
        <f aca="false">C1315-C1314</f>
        <v>-0.579999999999998</v>
      </c>
      <c r="F1315" s="29" t="n">
        <f aca="false">Inputs!$B$5*B1315+Inputs!$B$6*C1315</f>
        <v>3523500</v>
      </c>
      <c r="G1315" s="29" t="n">
        <f aca="false">Inputs!$B$5*D1315</f>
        <v>-7999.99999999983</v>
      </c>
      <c r="H1315" s="29" t="n">
        <f aca="false">Inputs!$B$6*E1315</f>
        <v>28999.9999999999</v>
      </c>
      <c r="I1315" s="29" t="n">
        <f aca="false">G1315+H1315</f>
        <v>21000.0000000001</v>
      </c>
      <c r="J1315" s="29" t="n">
        <f aca="false">J1314+I1315</f>
        <v>2165000</v>
      </c>
    </row>
    <row r="1316" customFormat="false" ht="15" hidden="false" customHeight="false" outlineLevel="0" collapsed="false">
      <c r="A1316" s="26" t="n">
        <v>39281</v>
      </c>
      <c r="B1316" s="27" t="n">
        <v>75.03</v>
      </c>
      <c r="C1316" s="27" t="n">
        <v>78</v>
      </c>
      <c r="D1316" s="28" t="n">
        <f aca="false">B1316-B1315</f>
        <v>1</v>
      </c>
      <c r="E1316" s="28" t="n">
        <f aca="false">C1316-C1315</f>
        <v>0.409999999999997</v>
      </c>
      <c r="F1316" s="29" t="n">
        <f aca="false">Inputs!$B$5*B1316+Inputs!$B$6*C1316</f>
        <v>3603000</v>
      </c>
      <c r="G1316" s="29" t="n">
        <f aca="false">Inputs!$B$5*D1316</f>
        <v>100000</v>
      </c>
      <c r="H1316" s="29" t="n">
        <f aca="false">Inputs!$B$6*E1316</f>
        <v>-20499.9999999998</v>
      </c>
      <c r="I1316" s="29" t="n">
        <f aca="false">G1316+H1316</f>
        <v>79500.0000000002</v>
      </c>
      <c r="J1316" s="29" t="n">
        <f aca="false">J1315+I1316</f>
        <v>2244500</v>
      </c>
    </row>
    <row r="1317" customFormat="false" ht="15" hidden="false" customHeight="false" outlineLevel="0" collapsed="false">
      <c r="A1317" s="26" t="n">
        <v>39282</v>
      </c>
      <c r="B1317" s="27" t="n">
        <v>75.9</v>
      </c>
      <c r="C1317" s="27" t="n">
        <v>78.37</v>
      </c>
      <c r="D1317" s="28" t="n">
        <f aca="false">B1317-B1316</f>
        <v>0.870000000000005</v>
      </c>
      <c r="E1317" s="28" t="n">
        <f aca="false">C1317-C1316</f>
        <v>0.370000000000005</v>
      </c>
      <c r="F1317" s="29" t="n">
        <f aca="false">Inputs!$B$5*B1317+Inputs!$B$6*C1317</f>
        <v>3671500</v>
      </c>
      <c r="G1317" s="29" t="n">
        <f aca="false">Inputs!$B$5*D1317</f>
        <v>87000.0000000005</v>
      </c>
      <c r="H1317" s="29" t="n">
        <f aca="false">Inputs!$B$6*E1317</f>
        <v>-18500.0000000002</v>
      </c>
      <c r="I1317" s="29" t="n">
        <f aca="false">G1317+H1317</f>
        <v>68500.0000000002</v>
      </c>
      <c r="J1317" s="29" t="n">
        <f aca="false">J1316+I1317</f>
        <v>2313000</v>
      </c>
    </row>
    <row r="1318" customFormat="false" ht="15" hidden="false" customHeight="false" outlineLevel="0" collapsed="false">
      <c r="A1318" s="26" t="n">
        <v>39283</v>
      </c>
      <c r="B1318" s="27" t="n">
        <v>75.53</v>
      </c>
      <c r="C1318" s="27" t="n">
        <v>79.09</v>
      </c>
      <c r="D1318" s="28" t="n">
        <f aca="false">B1318-B1317</f>
        <v>-0.370000000000005</v>
      </c>
      <c r="E1318" s="28" t="n">
        <f aca="false">C1318-C1317</f>
        <v>0.719999999999999</v>
      </c>
      <c r="F1318" s="29" t="n">
        <f aca="false">Inputs!$B$5*B1318+Inputs!$B$6*C1318</f>
        <v>3598500</v>
      </c>
      <c r="G1318" s="29" t="n">
        <f aca="false">Inputs!$B$5*D1318</f>
        <v>-37000.0000000005</v>
      </c>
      <c r="H1318" s="29" t="n">
        <f aca="false">Inputs!$B$6*E1318</f>
        <v>-35999.9999999999</v>
      </c>
      <c r="I1318" s="29" t="n">
        <f aca="false">G1318+H1318</f>
        <v>-73000.0000000004</v>
      </c>
      <c r="J1318" s="29" t="n">
        <f aca="false">J1317+I1318</f>
        <v>2240000</v>
      </c>
    </row>
    <row r="1319" customFormat="false" ht="15" hidden="false" customHeight="false" outlineLevel="0" collapsed="false">
      <c r="A1319" s="26" t="n">
        <v>39286</v>
      </c>
      <c r="B1319" s="27" t="n">
        <v>74.65</v>
      </c>
      <c r="C1319" s="27" t="n">
        <v>78.36</v>
      </c>
      <c r="D1319" s="28" t="n">
        <f aca="false">B1319-B1318</f>
        <v>-0.879999999999996</v>
      </c>
      <c r="E1319" s="28" t="n">
        <f aca="false">C1319-C1318</f>
        <v>-0.730000000000004</v>
      </c>
      <c r="F1319" s="29" t="n">
        <f aca="false">Inputs!$B$5*B1319+Inputs!$B$6*C1319</f>
        <v>3547000</v>
      </c>
      <c r="G1319" s="29" t="n">
        <f aca="false">Inputs!$B$5*D1319</f>
        <v>-87999.9999999996</v>
      </c>
      <c r="H1319" s="29" t="n">
        <f aca="false">Inputs!$B$6*E1319</f>
        <v>36500.0000000002</v>
      </c>
      <c r="I1319" s="29" t="n">
        <f aca="false">G1319+H1319</f>
        <v>-51499.9999999994</v>
      </c>
      <c r="J1319" s="29" t="n">
        <f aca="false">J1318+I1319</f>
        <v>2188500</v>
      </c>
    </row>
    <row r="1320" customFormat="false" ht="15" hidden="false" customHeight="false" outlineLevel="0" collapsed="false">
      <c r="A1320" s="26" t="n">
        <v>39287</v>
      </c>
      <c r="B1320" s="27" t="n">
        <v>73.38</v>
      </c>
      <c r="C1320" s="27" t="n">
        <v>75.88</v>
      </c>
      <c r="D1320" s="28" t="n">
        <f aca="false">B1320-B1319</f>
        <v>-1.27000000000001</v>
      </c>
      <c r="E1320" s="28" t="n">
        <f aca="false">C1320-C1319</f>
        <v>-2.48</v>
      </c>
      <c r="F1320" s="29" t="n">
        <f aca="false">Inputs!$B$5*B1320+Inputs!$B$6*C1320</f>
        <v>3544000</v>
      </c>
      <c r="G1320" s="29" t="n">
        <f aca="false">Inputs!$B$5*D1320</f>
        <v>-127000.000000001</v>
      </c>
      <c r="H1320" s="29" t="n">
        <f aca="false">Inputs!$B$6*E1320</f>
        <v>124000</v>
      </c>
      <c r="I1320" s="29" t="n">
        <f aca="false">G1320+H1320</f>
        <v>-3000.00000000082</v>
      </c>
      <c r="J1320" s="29" t="n">
        <f aca="false">J1319+I1320</f>
        <v>2185500</v>
      </c>
    </row>
    <row r="1321" customFormat="false" ht="15" hidden="false" customHeight="false" outlineLevel="0" collapsed="false">
      <c r="A1321" s="26" t="n">
        <v>39288</v>
      </c>
      <c r="B1321" s="27" t="n">
        <v>75.74</v>
      </c>
      <c r="C1321" s="27" t="n">
        <v>75.21</v>
      </c>
      <c r="D1321" s="28" t="n">
        <f aca="false">B1321-B1320</f>
        <v>2.36</v>
      </c>
      <c r="E1321" s="28" t="n">
        <f aca="false">C1321-C1320</f>
        <v>-0.670000000000002</v>
      </c>
      <c r="F1321" s="29" t="n">
        <f aca="false">Inputs!$B$5*B1321+Inputs!$B$6*C1321</f>
        <v>3813500</v>
      </c>
      <c r="G1321" s="29" t="n">
        <f aca="false">Inputs!$B$5*D1321</f>
        <v>236000</v>
      </c>
      <c r="H1321" s="29" t="n">
        <f aca="false">Inputs!$B$6*E1321</f>
        <v>33500.0000000001</v>
      </c>
      <c r="I1321" s="29" t="n">
        <f aca="false">G1321+H1321</f>
        <v>269500</v>
      </c>
      <c r="J1321" s="29" t="n">
        <f aca="false">J1320+I1321</f>
        <v>2455000</v>
      </c>
    </row>
    <row r="1322" customFormat="false" ht="15" hidden="false" customHeight="false" outlineLevel="0" collapsed="false">
      <c r="A1322" s="26" t="n">
        <v>39289</v>
      </c>
      <c r="B1322" s="27" t="n">
        <v>74.96</v>
      </c>
      <c r="C1322" s="27" t="n">
        <v>77.28</v>
      </c>
      <c r="D1322" s="28" t="n">
        <f aca="false">B1322-B1321</f>
        <v>-0.780000000000001</v>
      </c>
      <c r="E1322" s="28" t="n">
        <f aca="false">C1322-C1321</f>
        <v>2.07000000000001</v>
      </c>
      <c r="F1322" s="29" t="n">
        <f aca="false">Inputs!$B$5*B1322+Inputs!$B$6*C1322</f>
        <v>3632000</v>
      </c>
      <c r="G1322" s="29" t="n">
        <f aca="false">Inputs!$B$5*D1322</f>
        <v>-78000.0000000001</v>
      </c>
      <c r="H1322" s="29" t="n">
        <f aca="false">Inputs!$B$6*E1322</f>
        <v>-103500</v>
      </c>
      <c r="I1322" s="29" t="n">
        <f aca="false">G1322+H1322</f>
        <v>-181500</v>
      </c>
      <c r="J1322" s="29" t="n">
        <f aca="false">J1321+I1322</f>
        <v>2273500</v>
      </c>
    </row>
    <row r="1323" customFormat="false" ht="15" hidden="false" customHeight="false" outlineLevel="0" collapsed="false">
      <c r="A1323" s="26" t="n">
        <v>39290</v>
      </c>
      <c r="B1323" s="27" t="n">
        <v>77.03</v>
      </c>
      <c r="C1323" s="27" t="n">
        <v>76.58</v>
      </c>
      <c r="D1323" s="28" t="n">
        <f aca="false">B1323-B1322</f>
        <v>2.07000000000001</v>
      </c>
      <c r="E1323" s="28" t="n">
        <f aca="false">C1323-C1322</f>
        <v>-0.700000000000003</v>
      </c>
      <c r="F1323" s="29" t="n">
        <f aca="false">Inputs!$B$5*B1323+Inputs!$B$6*C1323</f>
        <v>3874000</v>
      </c>
      <c r="G1323" s="29" t="n">
        <f aca="false">Inputs!$B$5*D1323</f>
        <v>207000.000000001</v>
      </c>
      <c r="H1323" s="29" t="n">
        <f aca="false">Inputs!$B$6*E1323</f>
        <v>35000.0000000001</v>
      </c>
      <c r="I1323" s="29" t="n">
        <f aca="false">G1323+H1323</f>
        <v>242000.000000001</v>
      </c>
      <c r="J1323" s="29" t="n">
        <f aca="false">J1322+I1323</f>
        <v>2515500</v>
      </c>
    </row>
    <row r="1324" customFormat="false" ht="15" hidden="false" customHeight="false" outlineLevel="0" collapsed="false">
      <c r="A1324" s="26" t="n">
        <v>39293</v>
      </c>
      <c r="B1324" s="27" t="n">
        <v>76.82</v>
      </c>
      <c r="C1324" s="27" t="n">
        <v>76.07</v>
      </c>
      <c r="D1324" s="28" t="n">
        <f aca="false">B1324-B1323</f>
        <v>-0.210000000000008</v>
      </c>
      <c r="E1324" s="28" t="n">
        <f aca="false">C1324-C1323</f>
        <v>-0.510000000000005</v>
      </c>
      <c r="F1324" s="29" t="n">
        <f aca="false">Inputs!$B$5*B1324+Inputs!$B$6*C1324</f>
        <v>3878500</v>
      </c>
      <c r="G1324" s="29" t="n">
        <f aca="false">Inputs!$B$5*D1324</f>
        <v>-21000.0000000008</v>
      </c>
      <c r="H1324" s="29" t="n">
        <f aca="false">Inputs!$B$6*E1324</f>
        <v>25500.0000000003</v>
      </c>
      <c r="I1324" s="29" t="n">
        <f aca="false">G1324+H1324</f>
        <v>4499.99999999946</v>
      </c>
      <c r="J1324" s="29" t="n">
        <f aca="false">J1323+I1324</f>
        <v>2520000</v>
      </c>
    </row>
    <row r="1325" customFormat="false" ht="15" hidden="false" customHeight="false" outlineLevel="0" collapsed="false">
      <c r="A1325" s="26" t="n">
        <v>39294</v>
      </c>
      <c r="B1325" s="27" t="n">
        <v>78.2</v>
      </c>
      <c r="C1325" s="27" t="n">
        <v>77.01</v>
      </c>
      <c r="D1325" s="28" t="n">
        <f aca="false">B1325-B1324</f>
        <v>1.38000000000001</v>
      </c>
      <c r="E1325" s="28" t="n">
        <f aca="false">C1325-C1324</f>
        <v>0.940000000000012</v>
      </c>
      <c r="F1325" s="29" t="n">
        <f aca="false">Inputs!$B$5*B1325+Inputs!$B$6*C1325</f>
        <v>3969500</v>
      </c>
      <c r="G1325" s="29" t="n">
        <f aca="false">Inputs!$B$5*D1325</f>
        <v>138000.000000001</v>
      </c>
      <c r="H1325" s="29" t="n">
        <f aca="false">Inputs!$B$6*E1325</f>
        <v>-47000.0000000006</v>
      </c>
      <c r="I1325" s="29" t="n">
        <f aca="false">G1325+H1325</f>
        <v>91000.0000000004</v>
      </c>
      <c r="J1325" s="29" t="n">
        <f aca="false">J1324+I1325</f>
        <v>2611000</v>
      </c>
    </row>
    <row r="1326" customFormat="false" ht="15" hidden="false" customHeight="false" outlineLevel="0" collapsed="false">
      <c r="A1326" s="26" t="n">
        <v>39295</v>
      </c>
      <c r="B1326" s="27" t="n">
        <v>76.49</v>
      </c>
      <c r="C1326" s="27" t="n">
        <v>77.11</v>
      </c>
      <c r="D1326" s="28" t="n">
        <f aca="false">B1326-B1325</f>
        <v>-1.71000000000001</v>
      </c>
      <c r="E1326" s="28" t="n">
        <f aca="false">C1326-C1325</f>
        <v>0.0999999999999943</v>
      </c>
      <c r="F1326" s="29" t="n">
        <f aca="false">Inputs!$B$5*B1326+Inputs!$B$6*C1326</f>
        <v>3793500</v>
      </c>
      <c r="G1326" s="29" t="n">
        <f aca="false">Inputs!$B$5*D1326</f>
        <v>-171000.000000001</v>
      </c>
      <c r="H1326" s="29" t="n">
        <f aca="false">Inputs!$B$6*E1326</f>
        <v>-4999.99999999972</v>
      </c>
      <c r="I1326" s="29" t="n">
        <f aca="false">G1326+H1326</f>
        <v>-176000.000000001</v>
      </c>
      <c r="J1326" s="29" t="n">
        <f aca="false">J1325+I1326</f>
        <v>2435000</v>
      </c>
    </row>
    <row r="1327" customFormat="false" ht="15" hidden="false" customHeight="false" outlineLevel="0" collapsed="false">
      <c r="A1327" s="26" t="n">
        <v>39296</v>
      </c>
      <c r="B1327" s="27" t="n">
        <v>76.84</v>
      </c>
      <c r="C1327" s="27" t="n">
        <v>76.14</v>
      </c>
      <c r="D1327" s="28" t="n">
        <f aca="false">B1327-B1326</f>
        <v>0.350000000000009</v>
      </c>
      <c r="E1327" s="28" t="n">
        <f aca="false">C1327-C1326</f>
        <v>-0.969999999999999</v>
      </c>
      <c r="F1327" s="29" t="n">
        <f aca="false">Inputs!$B$5*B1327+Inputs!$B$6*C1327</f>
        <v>3877000</v>
      </c>
      <c r="G1327" s="29" t="n">
        <f aca="false">Inputs!$B$5*D1327</f>
        <v>35000.0000000009</v>
      </c>
      <c r="H1327" s="29" t="n">
        <f aca="false">Inputs!$B$6*E1327</f>
        <v>48499.9999999999</v>
      </c>
      <c r="I1327" s="29" t="n">
        <f aca="false">G1327+H1327</f>
        <v>83500.0000000008</v>
      </c>
      <c r="J1327" s="29" t="n">
        <f aca="false">J1326+I1327</f>
        <v>2518500</v>
      </c>
    </row>
    <row r="1328" customFormat="false" ht="15" hidden="false" customHeight="false" outlineLevel="0" collapsed="false">
      <c r="A1328" s="26" t="n">
        <v>39297</v>
      </c>
      <c r="B1328" s="27" t="n">
        <v>75.41</v>
      </c>
      <c r="C1328" s="27" t="n">
        <v>75.36</v>
      </c>
      <c r="D1328" s="28" t="n">
        <f aca="false">B1328-B1327</f>
        <v>-1.43000000000001</v>
      </c>
      <c r="E1328" s="28" t="n">
        <f aca="false">C1328-C1327</f>
        <v>-0.780000000000001</v>
      </c>
      <c r="F1328" s="29" t="n">
        <f aca="false">Inputs!$B$5*B1328+Inputs!$B$6*C1328</f>
        <v>3773000</v>
      </c>
      <c r="G1328" s="29" t="n">
        <f aca="false">Inputs!$B$5*D1328</f>
        <v>-143000.000000001</v>
      </c>
      <c r="H1328" s="29" t="n">
        <f aca="false">Inputs!$B$6*E1328</f>
        <v>39000.0000000001</v>
      </c>
      <c r="I1328" s="29" t="n">
        <f aca="false">G1328+H1328</f>
        <v>-104000.000000001</v>
      </c>
      <c r="J1328" s="29" t="n">
        <f aca="false">J1327+I1328</f>
        <v>2414500</v>
      </c>
    </row>
    <row r="1329" customFormat="false" ht="15" hidden="false" customHeight="false" outlineLevel="0" collapsed="false">
      <c r="A1329" s="26" t="n">
        <v>39300</v>
      </c>
      <c r="B1329" s="27" t="n">
        <v>72.03</v>
      </c>
      <c r="C1329" s="27" t="n">
        <v>72.69</v>
      </c>
      <c r="D1329" s="28" t="n">
        <f aca="false">B1329-B1328</f>
        <v>-3.38</v>
      </c>
      <c r="E1329" s="28" t="n">
        <f aca="false">C1329-C1328</f>
        <v>-2.67</v>
      </c>
      <c r="F1329" s="29" t="n">
        <f aca="false">Inputs!$B$5*B1329+Inputs!$B$6*C1329</f>
        <v>3568500</v>
      </c>
      <c r="G1329" s="29" t="n">
        <f aca="false">Inputs!$B$5*D1329</f>
        <v>-338000</v>
      </c>
      <c r="H1329" s="29" t="n">
        <f aca="false">Inputs!$B$6*E1329</f>
        <v>133500</v>
      </c>
      <c r="I1329" s="29" t="n">
        <f aca="false">G1329+H1329</f>
        <v>-204499.999999999</v>
      </c>
      <c r="J1329" s="29" t="n">
        <f aca="false">J1328+I1329</f>
        <v>2210000</v>
      </c>
    </row>
    <row r="1330" customFormat="false" ht="15" hidden="false" customHeight="false" outlineLevel="0" collapsed="false">
      <c r="A1330" s="26" t="n">
        <v>39301</v>
      </c>
      <c r="B1330" s="27" t="n">
        <v>72.25</v>
      </c>
      <c r="C1330" s="27" t="n">
        <v>70.42</v>
      </c>
      <c r="D1330" s="28" t="n">
        <f aca="false">B1330-B1329</f>
        <v>0.219999999999999</v>
      </c>
      <c r="E1330" s="28" t="n">
        <f aca="false">C1330-C1329</f>
        <v>-2.27</v>
      </c>
      <c r="F1330" s="29" t="n">
        <f aca="false">Inputs!$B$5*B1330+Inputs!$B$6*C1330</f>
        <v>3704000</v>
      </c>
      <c r="G1330" s="29" t="n">
        <f aca="false">Inputs!$B$5*D1330</f>
        <v>21999.9999999999</v>
      </c>
      <c r="H1330" s="29" t="n">
        <f aca="false">Inputs!$B$6*E1330</f>
        <v>113500</v>
      </c>
      <c r="I1330" s="29" t="n">
        <f aca="false">G1330+H1330</f>
        <v>135500</v>
      </c>
      <c r="J1330" s="29" t="n">
        <f aca="false">J1329+I1330</f>
        <v>2345500</v>
      </c>
    </row>
    <row r="1331" customFormat="false" ht="15" hidden="false" customHeight="false" outlineLevel="0" collapsed="false">
      <c r="A1331" s="26" t="n">
        <v>39302</v>
      </c>
      <c r="B1331" s="27" t="n">
        <v>72.23</v>
      </c>
      <c r="C1331" s="27" t="n">
        <v>70.73</v>
      </c>
      <c r="D1331" s="28" t="n">
        <f aca="false">B1331-B1330</f>
        <v>-0.019999999999996</v>
      </c>
      <c r="E1331" s="28" t="n">
        <f aca="false">C1331-C1330</f>
        <v>0.310000000000002</v>
      </c>
      <c r="F1331" s="29" t="n">
        <f aca="false">Inputs!$B$5*B1331+Inputs!$B$6*C1331</f>
        <v>3686500</v>
      </c>
      <c r="G1331" s="29" t="n">
        <f aca="false">Inputs!$B$5*D1331</f>
        <v>-1999.9999999996</v>
      </c>
      <c r="H1331" s="29" t="n">
        <f aca="false">Inputs!$B$6*E1331</f>
        <v>-15500.0000000001</v>
      </c>
      <c r="I1331" s="29" t="n">
        <f aca="false">G1331+H1331</f>
        <v>-17499.9999999997</v>
      </c>
      <c r="J1331" s="29" t="n">
        <f aca="false">J1330+I1331</f>
        <v>2328000</v>
      </c>
    </row>
    <row r="1332" customFormat="false" ht="15" hidden="false" customHeight="false" outlineLevel="0" collapsed="false">
      <c r="A1332" s="26" t="n">
        <v>39303</v>
      </c>
      <c r="B1332" s="27" t="n">
        <v>71.62</v>
      </c>
      <c r="C1332" s="27" t="n">
        <v>70.08</v>
      </c>
      <c r="D1332" s="28" t="n">
        <f aca="false">B1332-B1331</f>
        <v>-0.609999999999999</v>
      </c>
      <c r="E1332" s="28" t="n">
        <f aca="false">C1332-C1331</f>
        <v>-0.650000000000006</v>
      </c>
      <c r="F1332" s="29" t="n">
        <f aca="false">Inputs!$B$5*B1332+Inputs!$B$6*C1332</f>
        <v>3658000</v>
      </c>
      <c r="G1332" s="29" t="n">
        <f aca="false">Inputs!$B$5*D1332</f>
        <v>-60999.9999999999</v>
      </c>
      <c r="H1332" s="29" t="n">
        <f aca="false">Inputs!$B$6*E1332</f>
        <v>32500.0000000003</v>
      </c>
      <c r="I1332" s="29" t="n">
        <f aca="false">G1332+H1332</f>
        <v>-28499.9999999997</v>
      </c>
      <c r="J1332" s="29" t="n">
        <f aca="false">J1331+I1332</f>
        <v>2299500</v>
      </c>
    </row>
    <row r="1333" customFormat="false" ht="15" hidden="false" customHeight="false" outlineLevel="0" collapsed="false">
      <c r="A1333" s="26" t="n">
        <v>39304</v>
      </c>
      <c r="B1333" s="27" t="n">
        <v>71.49</v>
      </c>
      <c r="C1333" s="27" t="n">
        <v>69.57</v>
      </c>
      <c r="D1333" s="28" t="n">
        <f aca="false">B1333-B1332</f>
        <v>-0.13000000000001</v>
      </c>
      <c r="E1333" s="28" t="n">
        <f aca="false">C1333-C1332</f>
        <v>-0.510000000000005</v>
      </c>
      <c r="F1333" s="29" t="n">
        <f aca="false">Inputs!$B$5*B1333+Inputs!$B$6*C1333</f>
        <v>3670500</v>
      </c>
      <c r="G1333" s="29" t="n">
        <f aca="false">Inputs!$B$5*D1333</f>
        <v>-13000.000000001</v>
      </c>
      <c r="H1333" s="29" t="n">
        <f aca="false">Inputs!$B$6*E1333</f>
        <v>25500.0000000003</v>
      </c>
      <c r="I1333" s="29" t="n">
        <f aca="false">G1333+H1333</f>
        <v>12499.9999999993</v>
      </c>
      <c r="J1333" s="29" t="n">
        <f aca="false">J1332+I1333</f>
        <v>2312000</v>
      </c>
    </row>
    <row r="1334" customFormat="false" ht="15" hidden="false" customHeight="false" outlineLevel="0" collapsed="false">
      <c r="A1334" s="26" t="n">
        <v>39307</v>
      </c>
      <c r="B1334" s="27" t="n">
        <v>71.6</v>
      </c>
      <c r="C1334" s="27" t="n">
        <v>71.3</v>
      </c>
      <c r="D1334" s="28" t="n">
        <f aca="false">B1334-B1333</f>
        <v>0.109999999999999</v>
      </c>
      <c r="E1334" s="28" t="n">
        <f aca="false">C1334-C1333</f>
        <v>1.73</v>
      </c>
      <c r="F1334" s="29" t="n">
        <f aca="false">Inputs!$B$5*B1334+Inputs!$B$6*C1334</f>
        <v>3595000</v>
      </c>
      <c r="G1334" s="29" t="n">
        <f aca="false">Inputs!$B$5*D1334</f>
        <v>10999.9999999999</v>
      </c>
      <c r="H1334" s="29" t="n">
        <f aca="false">Inputs!$B$6*E1334</f>
        <v>-86500.0000000002</v>
      </c>
      <c r="I1334" s="29" t="n">
        <f aca="false">G1334+H1334</f>
        <v>-75500.0000000003</v>
      </c>
      <c r="J1334" s="29" t="n">
        <f aca="false">J1333+I1334</f>
        <v>2236500</v>
      </c>
    </row>
    <row r="1335" customFormat="false" ht="15" hidden="false" customHeight="false" outlineLevel="0" collapsed="false">
      <c r="A1335" s="26" t="n">
        <v>39308</v>
      </c>
      <c r="B1335" s="27" t="n">
        <v>72.4</v>
      </c>
      <c r="C1335" s="27" t="n">
        <v>69.29</v>
      </c>
      <c r="D1335" s="28" t="n">
        <f aca="false">B1335-B1334</f>
        <v>0.800000000000011</v>
      </c>
      <c r="E1335" s="28" t="n">
        <f aca="false">C1335-C1334</f>
        <v>-2.00999999999999</v>
      </c>
      <c r="F1335" s="29" t="n">
        <f aca="false">Inputs!$B$5*B1335+Inputs!$B$6*C1335</f>
        <v>3775500</v>
      </c>
      <c r="G1335" s="29" t="n">
        <f aca="false">Inputs!$B$5*D1335</f>
        <v>80000.0000000011</v>
      </c>
      <c r="H1335" s="29" t="n">
        <f aca="false">Inputs!$B$6*E1335</f>
        <v>100500</v>
      </c>
      <c r="I1335" s="29" t="n">
        <f aca="false">G1335+H1335</f>
        <v>180500.000000001</v>
      </c>
      <c r="J1335" s="29" t="n">
        <f aca="false">J1334+I1335</f>
        <v>2417000</v>
      </c>
    </row>
    <row r="1336" customFormat="false" ht="15" hidden="false" customHeight="false" outlineLevel="0" collapsed="false">
      <c r="A1336" s="26" t="n">
        <v>39309</v>
      </c>
      <c r="B1336" s="27" t="n">
        <v>73.36</v>
      </c>
      <c r="C1336" s="27" t="n">
        <v>71.3</v>
      </c>
      <c r="D1336" s="28" t="n">
        <f aca="false">B1336-B1335</f>
        <v>0.959999999999994</v>
      </c>
      <c r="E1336" s="28" t="n">
        <f aca="false">C1336-C1335</f>
        <v>2.00999999999999</v>
      </c>
      <c r="F1336" s="29" t="n">
        <f aca="false">Inputs!$B$5*B1336+Inputs!$B$6*C1336</f>
        <v>3771000</v>
      </c>
      <c r="G1336" s="29" t="n">
        <f aca="false">Inputs!$B$5*D1336</f>
        <v>95999.9999999994</v>
      </c>
      <c r="H1336" s="29" t="n">
        <f aca="false">Inputs!$B$6*E1336</f>
        <v>-100500</v>
      </c>
      <c r="I1336" s="29" t="n">
        <f aca="false">G1336+H1336</f>
        <v>-4500.00000000018</v>
      </c>
      <c r="J1336" s="29" t="n">
        <f aca="false">J1335+I1336</f>
        <v>2412500</v>
      </c>
    </row>
    <row r="1337" customFormat="false" ht="15" hidden="false" customHeight="false" outlineLevel="0" collapsed="false">
      <c r="A1337" s="26" t="n">
        <v>39310</v>
      </c>
      <c r="B1337" s="27" t="n">
        <v>70.99</v>
      </c>
      <c r="C1337" s="27" t="n">
        <v>68.77</v>
      </c>
      <c r="D1337" s="28" t="n">
        <f aca="false">B1337-B1336</f>
        <v>-2.37</v>
      </c>
      <c r="E1337" s="28" t="n">
        <f aca="false">C1337-C1336</f>
        <v>-2.53</v>
      </c>
      <c r="F1337" s="29" t="n">
        <f aca="false">Inputs!$B$5*B1337+Inputs!$B$6*C1337</f>
        <v>3660500</v>
      </c>
      <c r="G1337" s="29" t="n">
        <f aca="false">Inputs!$B$5*D1337</f>
        <v>-237000</v>
      </c>
      <c r="H1337" s="29" t="n">
        <f aca="false">Inputs!$B$6*E1337</f>
        <v>126500</v>
      </c>
      <c r="I1337" s="29" t="n">
        <f aca="false">G1337+H1337</f>
        <v>-110500</v>
      </c>
      <c r="J1337" s="29" t="n">
        <f aca="false">J1336+I1337</f>
        <v>2302000</v>
      </c>
    </row>
    <row r="1338" customFormat="false" ht="15" hidden="false" customHeight="false" outlineLevel="0" collapsed="false">
      <c r="A1338" s="26" t="n">
        <v>39311</v>
      </c>
      <c r="B1338" s="27" t="n">
        <v>71.9</v>
      </c>
      <c r="C1338" s="27" t="n">
        <v>69.8</v>
      </c>
      <c r="D1338" s="28" t="n">
        <f aca="false">B1338-B1337</f>
        <v>0.910000000000011</v>
      </c>
      <c r="E1338" s="28" t="n">
        <f aca="false">C1338-C1337</f>
        <v>1.03</v>
      </c>
      <c r="F1338" s="29" t="n">
        <f aca="false">Inputs!$B$5*B1338+Inputs!$B$6*C1338</f>
        <v>3700000</v>
      </c>
      <c r="G1338" s="29" t="n">
        <f aca="false">Inputs!$B$5*D1338</f>
        <v>91000.0000000011</v>
      </c>
      <c r="H1338" s="29" t="n">
        <f aca="false">Inputs!$B$6*E1338</f>
        <v>-51500.0000000001</v>
      </c>
      <c r="I1338" s="29" t="n">
        <f aca="false">G1338+H1338</f>
        <v>39500.000000001</v>
      </c>
      <c r="J1338" s="29" t="n">
        <f aca="false">J1337+I1338</f>
        <v>2341500</v>
      </c>
    </row>
    <row r="1339" customFormat="false" ht="15" hidden="false" customHeight="false" outlineLevel="0" collapsed="false">
      <c r="A1339" s="26" t="n">
        <v>39314</v>
      </c>
      <c r="B1339" s="27" t="n">
        <v>71.12</v>
      </c>
      <c r="C1339" s="27" t="n">
        <v>68.37</v>
      </c>
      <c r="D1339" s="28" t="n">
        <f aca="false">B1339-B1338</f>
        <v>-0.780000000000001</v>
      </c>
      <c r="E1339" s="28" t="n">
        <f aca="false">C1339-C1338</f>
        <v>-1.42999999999999</v>
      </c>
      <c r="F1339" s="29" t="n">
        <f aca="false">Inputs!$B$5*B1339+Inputs!$B$6*C1339</f>
        <v>3693500</v>
      </c>
      <c r="G1339" s="29" t="n">
        <f aca="false">Inputs!$B$5*D1339</f>
        <v>-78000.0000000001</v>
      </c>
      <c r="H1339" s="29" t="n">
        <f aca="false">Inputs!$B$6*E1339</f>
        <v>71499.9999999996</v>
      </c>
      <c r="I1339" s="29" t="n">
        <f aca="false">G1339+H1339</f>
        <v>-6500.00000000048</v>
      </c>
      <c r="J1339" s="29" t="n">
        <f aca="false">J1338+I1339</f>
        <v>2335000</v>
      </c>
    </row>
    <row r="1340" customFormat="false" ht="15" hidden="false" customHeight="false" outlineLevel="0" collapsed="false">
      <c r="A1340" s="26" t="n">
        <v>39315</v>
      </c>
      <c r="B1340" s="27" t="n">
        <v>69.49</v>
      </c>
      <c r="C1340" s="27" t="n">
        <v>67.88</v>
      </c>
      <c r="D1340" s="28" t="n">
        <f aca="false">B1340-B1339</f>
        <v>-1.63000000000001</v>
      </c>
      <c r="E1340" s="28" t="n">
        <f aca="false">C1340-C1339</f>
        <v>-0.490000000000009</v>
      </c>
      <c r="F1340" s="29" t="n">
        <f aca="false">Inputs!$B$5*B1340+Inputs!$B$6*C1340</f>
        <v>3555000</v>
      </c>
      <c r="G1340" s="29" t="n">
        <f aca="false">Inputs!$B$5*D1340</f>
        <v>-163000.000000001</v>
      </c>
      <c r="H1340" s="29" t="n">
        <f aca="false">Inputs!$B$6*E1340</f>
        <v>24500.0000000005</v>
      </c>
      <c r="I1340" s="29" t="n">
        <f aca="false">G1340+H1340</f>
        <v>-138500.000000001</v>
      </c>
      <c r="J1340" s="29" t="n">
        <f aca="false">J1339+I1340</f>
        <v>2196500</v>
      </c>
    </row>
    <row r="1341" customFormat="false" ht="15" hidden="false" customHeight="false" outlineLevel="0" collapsed="false">
      <c r="A1341" s="26" t="n">
        <v>39316</v>
      </c>
      <c r="B1341" s="27" t="n">
        <v>69.3</v>
      </c>
      <c r="C1341" s="27" t="n">
        <v>67.73</v>
      </c>
      <c r="D1341" s="28" t="n">
        <f aca="false">B1341-B1340</f>
        <v>-0.189999999999998</v>
      </c>
      <c r="E1341" s="28" t="n">
        <f aca="false">C1341-C1340</f>
        <v>-0.149999999999991</v>
      </c>
      <c r="F1341" s="29" t="n">
        <f aca="false">Inputs!$B$5*B1341+Inputs!$B$6*C1341</f>
        <v>3543500</v>
      </c>
      <c r="G1341" s="29" t="n">
        <f aca="false">Inputs!$B$5*D1341</f>
        <v>-18999.9999999998</v>
      </c>
      <c r="H1341" s="29" t="n">
        <f aca="false">Inputs!$B$6*E1341</f>
        <v>7499.99999999957</v>
      </c>
      <c r="I1341" s="29" t="n">
        <f aca="false">G1341+H1341</f>
        <v>-11500.0000000002</v>
      </c>
      <c r="J1341" s="29" t="n">
        <f aca="false">J1340+I1341</f>
        <v>2185000</v>
      </c>
    </row>
    <row r="1342" customFormat="false" ht="15" hidden="false" customHeight="false" outlineLevel="0" collapsed="false">
      <c r="A1342" s="26" t="n">
        <v>39317</v>
      </c>
      <c r="B1342" s="27" t="n">
        <v>69.86</v>
      </c>
      <c r="C1342" s="27" t="n">
        <v>68.73</v>
      </c>
      <c r="D1342" s="28" t="n">
        <f aca="false">B1342-B1341</f>
        <v>0.560000000000002</v>
      </c>
      <c r="E1342" s="28" t="n">
        <f aca="false">C1342-C1341</f>
        <v>1</v>
      </c>
      <c r="F1342" s="29" t="n">
        <f aca="false">Inputs!$B$5*B1342+Inputs!$B$6*C1342</f>
        <v>3549500</v>
      </c>
      <c r="G1342" s="29" t="n">
        <f aca="false">Inputs!$B$5*D1342</f>
        <v>56000.0000000002</v>
      </c>
      <c r="H1342" s="29" t="n">
        <f aca="false">Inputs!$B$6*E1342</f>
        <v>-50000</v>
      </c>
      <c r="I1342" s="29" t="n">
        <f aca="false">G1342+H1342</f>
        <v>6000.00000000023</v>
      </c>
      <c r="J1342" s="29" t="n">
        <f aca="false">J1341+I1342</f>
        <v>2191000</v>
      </c>
    </row>
    <row r="1343" customFormat="false" ht="15" hidden="false" customHeight="false" outlineLevel="0" collapsed="false">
      <c r="A1343" s="26" t="n">
        <v>39318</v>
      </c>
      <c r="B1343" s="27" t="n">
        <v>71.17</v>
      </c>
      <c r="C1343" s="27" t="n">
        <v>69.49</v>
      </c>
      <c r="D1343" s="28" t="n">
        <f aca="false">B1343-B1342</f>
        <v>1.31</v>
      </c>
      <c r="E1343" s="28" t="n">
        <f aca="false">C1343-C1342</f>
        <v>0.759999999999991</v>
      </c>
      <c r="F1343" s="29" t="n">
        <f aca="false">Inputs!$B$5*B1343+Inputs!$B$6*C1343</f>
        <v>3642500</v>
      </c>
      <c r="G1343" s="29" t="n">
        <f aca="false">Inputs!$B$5*D1343</f>
        <v>131000</v>
      </c>
      <c r="H1343" s="29" t="n">
        <f aca="false">Inputs!$B$6*E1343</f>
        <v>-37999.9999999996</v>
      </c>
      <c r="I1343" s="29" t="n">
        <f aca="false">G1343+H1343</f>
        <v>93000.0000000007</v>
      </c>
      <c r="J1343" s="29" t="n">
        <f aca="false">J1342+I1343</f>
        <v>2284000</v>
      </c>
    </row>
    <row r="1344" customFormat="false" ht="15" hidden="false" customHeight="false" outlineLevel="0" collapsed="false">
      <c r="A1344" s="26" t="n">
        <v>39321</v>
      </c>
      <c r="B1344" s="27" t="n">
        <v>71.98</v>
      </c>
      <c r="C1344" s="27" t="n">
        <v>68.85</v>
      </c>
      <c r="D1344" s="28" t="n">
        <f aca="false">B1344-B1343</f>
        <v>0.810000000000002</v>
      </c>
      <c r="E1344" s="28" t="n">
        <f aca="false">C1344-C1343</f>
        <v>-0.640000000000001</v>
      </c>
      <c r="F1344" s="29" t="n">
        <f aca="false">Inputs!$B$5*B1344+Inputs!$B$6*C1344</f>
        <v>3755500</v>
      </c>
      <c r="G1344" s="29" t="n">
        <f aca="false">Inputs!$B$5*D1344</f>
        <v>81000.0000000002</v>
      </c>
      <c r="H1344" s="29" t="n">
        <f aca="false">Inputs!$B$6*E1344</f>
        <v>32000</v>
      </c>
      <c r="I1344" s="29" t="n">
        <f aca="false">G1344+H1344</f>
        <v>113000</v>
      </c>
      <c r="J1344" s="29" t="n">
        <f aca="false">J1343+I1344</f>
        <v>2397000</v>
      </c>
    </row>
    <row r="1345" customFormat="false" ht="15" hidden="false" customHeight="false" outlineLevel="0" collapsed="false">
      <c r="A1345" s="26" t="n">
        <v>39322</v>
      </c>
      <c r="B1345" s="27" t="n">
        <v>71.79</v>
      </c>
      <c r="C1345" s="27" t="n">
        <v>69.66</v>
      </c>
      <c r="D1345" s="28" t="n">
        <f aca="false">B1345-B1344</f>
        <v>-0.189999999999998</v>
      </c>
      <c r="E1345" s="28" t="n">
        <f aca="false">C1345-C1344</f>
        <v>0.810000000000002</v>
      </c>
      <c r="F1345" s="29" t="n">
        <f aca="false">Inputs!$B$5*B1345+Inputs!$B$6*C1345</f>
        <v>3696000</v>
      </c>
      <c r="G1345" s="29" t="n">
        <f aca="false">Inputs!$B$5*D1345</f>
        <v>-18999.9999999998</v>
      </c>
      <c r="H1345" s="29" t="n">
        <f aca="false">Inputs!$B$6*E1345</f>
        <v>-40500.0000000001</v>
      </c>
      <c r="I1345" s="29" t="n">
        <f aca="false">G1345+H1345</f>
        <v>-59499.9999999999</v>
      </c>
      <c r="J1345" s="29" t="n">
        <f aca="false">J1344+I1345</f>
        <v>2337500</v>
      </c>
    </row>
    <row r="1346" customFormat="false" ht="15" hidden="false" customHeight="false" outlineLevel="0" collapsed="false">
      <c r="A1346" s="26" t="n">
        <v>39323</v>
      </c>
      <c r="B1346" s="27" t="n">
        <v>73.52</v>
      </c>
      <c r="C1346" s="27" t="n">
        <v>70.48</v>
      </c>
      <c r="D1346" s="28" t="n">
        <f aca="false">B1346-B1345</f>
        <v>1.72999999999999</v>
      </c>
      <c r="E1346" s="28" t="n">
        <f aca="false">C1346-C1345</f>
        <v>0.820000000000007</v>
      </c>
      <c r="F1346" s="29" t="n">
        <f aca="false">Inputs!$B$5*B1346+Inputs!$B$6*C1346</f>
        <v>3828000</v>
      </c>
      <c r="G1346" s="29" t="n">
        <f aca="false">Inputs!$B$5*D1346</f>
        <v>172999.999999999</v>
      </c>
      <c r="H1346" s="29" t="n">
        <f aca="false">Inputs!$B$6*E1346</f>
        <v>-41000.0000000004</v>
      </c>
      <c r="I1346" s="29" t="n">
        <f aca="false">G1346+H1346</f>
        <v>131999.999999999</v>
      </c>
      <c r="J1346" s="29" t="n">
        <f aca="false">J1345+I1346</f>
        <v>2469500</v>
      </c>
    </row>
    <row r="1347" customFormat="false" ht="15" hidden="false" customHeight="false" outlineLevel="0" collapsed="false">
      <c r="A1347" s="26" t="n">
        <v>39324</v>
      </c>
      <c r="B1347" s="27" t="n">
        <v>73.37</v>
      </c>
      <c r="C1347" s="27" t="n">
        <v>71.46</v>
      </c>
      <c r="D1347" s="28" t="n">
        <f aca="false">B1347-B1346</f>
        <v>-0.149999999999991</v>
      </c>
      <c r="E1347" s="28" t="n">
        <f aca="false">C1347-C1346</f>
        <v>0.97999999999999</v>
      </c>
      <c r="F1347" s="29" t="n">
        <f aca="false">Inputs!$B$5*B1347+Inputs!$B$6*C1347</f>
        <v>3764000</v>
      </c>
      <c r="G1347" s="29" t="n">
        <f aca="false">Inputs!$B$5*D1347</f>
        <v>-14999.9999999991</v>
      </c>
      <c r="H1347" s="29" t="n">
        <f aca="false">Inputs!$B$6*E1347</f>
        <v>-48999.9999999995</v>
      </c>
      <c r="I1347" s="29" t="n">
        <f aca="false">G1347+H1347</f>
        <v>-63999.9999999986</v>
      </c>
      <c r="J1347" s="29" t="n">
        <f aca="false">J1346+I1347</f>
        <v>2405500</v>
      </c>
    </row>
    <row r="1348" customFormat="false" ht="15" hidden="false" customHeight="false" outlineLevel="0" collapsed="false">
      <c r="A1348" s="26" t="n">
        <v>39325</v>
      </c>
      <c r="B1348" s="27" t="n">
        <v>73.98</v>
      </c>
      <c r="C1348" s="27" t="n">
        <v>72.29</v>
      </c>
      <c r="D1348" s="28" t="n">
        <f aca="false">B1348-B1347</f>
        <v>0.609999999999999</v>
      </c>
      <c r="E1348" s="28" t="n">
        <f aca="false">C1348-C1347</f>
        <v>0.830000000000013</v>
      </c>
      <c r="F1348" s="29" t="n">
        <f aca="false">Inputs!$B$5*B1348+Inputs!$B$6*C1348</f>
        <v>3783500</v>
      </c>
      <c r="G1348" s="29" t="n">
        <f aca="false">Inputs!$B$5*D1348</f>
        <v>60999.9999999999</v>
      </c>
      <c r="H1348" s="29" t="n">
        <f aca="false">Inputs!$B$6*E1348</f>
        <v>-41500.0000000006</v>
      </c>
      <c r="I1348" s="29" t="n">
        <f aca="false">G1348+H1348</f>
        <v>19499.9999999993</v>
      </c>
      <c r="J1348" s="29" t="n">
        <f aca="false">J1347+I1348</f>
        <v>2425000</v>
      </c>
    </row>
    <row r="1349" customFormat="false" ht="15" hidden="false" customHeight="false" outlineLevel="0" collapsed="false">
      <c r="A1349" s="26" t="n">
        <v>39329</v>
      </c>
      <c r="B1349" s="27" t="n">
        <v>75.07</v>
      </c>
      <c r="C1349" s="27" t="n">
        <v>74.22</v>
      </c>
      <c r="D1349" s="28" t="n">
        <f aca="false">B1349-B1348</f>
        <v>1.08999999999999</v>
      </c>
      <c r="E1349" s="28" t="n">
        <f aca="false">C1349-C1348</f>
        <v>1.92999999999999</v>
      </c>
      <c r="F1349" s="29" t="n">
        <f aca="false">Inputs!$B$5*B1349+Inputs!$B$6*C1349</f>
        <v>3796000</v>
      </c>
      <c r="G1349" s="29" t="n">
        <f aca="false">Inputs!$B$5*D1349</f>
        <v>108999.999999999</v>
      </c>
      <c r="H1349" s="29" t="n">
        <f aca="false">Inputs!$B$6*E1349</f>
        <v>-96499.9999999996</v>
      </c>
      <c r="I1349" s="29" t="n">
        <f aca="false">G1349+H1349</f>
        <v>12499.9999999993</v>
      </c>
      <c r="J1349" s="29" t="n">
        <f aca="false">J1348+I1349</f>
        <v>2437500</v>
      </c>
    </row>
    <row r="1350" customFormat="false" ht="15" hidden="false" customHeight="false" outlineLevel="0" collapsed="false">
      <c r="A1350" s="26" t="n">
        <v>39330</v>
      </c>
      <c r="B1350" s="27" t="n">
        <v>75.74</v>
      </c>
      <c r="C1350" s="27" t="n">
        <v>74.72</v>
      </c>
      <c r="D1350" s="28" t="n">
        <f aca="false">B1350-B1349</f>
        <v>0.670000000000002</v>
      </c>
      <c r="E1350" s="28" t="n">
        <f aca="false">C1350-C1349</f>
        <v>0.5</v>
      </c>
      <c r="F1350" s="29" t="n">
        <f aca="false">Inputs!$B$5*B1350+Inputs!$B$6*C1350</f>
        <v>3838000</v>
      </c>
      <c r="G1350" s="29" t="n">
        <f aca="false">Inputs!$B$5*D1350</f>
        <v>67000.0000000002</v>
      </c>
      <c r="H1350" s="29" t="n">
        <f aca="false">Inputs!$B$6*E1350</f>
        <v>-25000</v>
      </c>
      <c r="I1350" s="29" t="n">
        <f aca="false">G1350+H1350</f>
        <v>42000.0000000002</v>
      </c>
      <c r="J1350" s="29" t="n">
        <f aca="false">J1349+I1350</f>
        <v>2479500</v>
      </c>
    </row>
    <row r="1351" customFormat="false" ht="15" hidden="false" customHeight="false" outlineLevel="0" collapsed="false">
      <c r="A1351" s="26" t="n">
        <v>39331</v>
      </c>
      <c r="B1351" s="27" t="n">
        <v>76.34</v>
      </c>
      <c r="C1351" s="27" t="n">
        <v>76.21</v>
      </c>
      <c r="D1351" s="28" t="n">
        <f aca="false">B1351-B1350</f>
        <v>0.600000000000009</v>
      </c>
      <c r="E1351" s="28" t="n">
        <f aca="false">C1351-C1350</f>
        <v>1.48999999999999</v>
      </c>
      <c r="F1351" s="29" t="n">
        <f aca="false">Inputs!$B$5*B1351+Inputs!$B$6*C1351</f>
        <v>3823500</v>
      </c>
      <c r="G1351" s="29" t="n">
        <f aca="false">Inputs!$B$5*D1351</f>
        <v>60000.0000000009</v>
      </c>
      <c r="H1351" s="29" t="n">
        <f aca="false">Inputs!$B$6*E1351</f>
        <v>-74499.9999999997</v>
      </c>
      <c r="I1351" s="29" t="n">
        <f aca="false">G1351+H1351</f>
        <v>-14499.9999999989</v>
      </c>
      <c r="J1351" s="29" t="n">
        <f aca="false">J1350+I1351</f>
        <v>2465000</v>
      </c>
    </row>
    <row r="1352" customFormat="false" ht="15" hidden="false" customHeight="false" outlineLevel="0" collapsed="false">
      <c r="A1352" s="26" t="n">
        <v>39332</v>
      </c>
      <c r="B1352" s="27" t="n">
        <v>76.7</v>
      </c>
      <c r="C1352" s="27" t="n">
        <v>75.08</v>
      </c>
      <c r="D1352" s="28" t="n">
        <f aca="false">B1352-B1351</f>
        <v>0.359999999999999</v>
      </c>
      <c r="E1352" s="28" t="n">
        <f aca="false">C1352-C1351</f>
        <v>-1.13</v>
      </c>
      <c r="F1352" s="29" t="n">
        <f aca="false">Inputs!$B$5*B1352+Inputs!$B$6*C1352</f>
        <v>3916000</v>
      </c>
      <c r="G1352" s="29" t="n">
        <f aca="false">Inputs!$B$5*D1352</f>
        <v>35999.9999999999</v>
      </c>
      <c r="H1352" s="29" t="n">
        <f aca="false">Inputs!$B$6*E1352</f>
        <v>56499.9999999998</v>
      </c>
      <c r="I1352" s="29" t="n">
        <f aca="false">G1352+H1352</f>
        <v>92499.9999999997</v>
      </c>
      <c r="J1352" s="29" t="n">
        <f aca="false">J1351+I1352</f>
        <v>2557500</v>
      </c>
    </row>
    <row r="1353" customFormat="false" ht="15" hidden="false" customHeight="false" outlineLevel="0" collapsed="false">
      <c r="A1353" s="26" t="n">
        <v>39335</v>
      </c>
      <c r="B1353" s="27" t="n">
        <v>77.53</v>
      </c>
      <c r="C1353" s="27" t="n">
        <v>74.97</v>
      </c>
      <c r="D1353" s="28" t="n">
        <f aca="false">B1353-B1352</f>
        <v>0.829999999999998</v>
      </c>
      <c r="E1353" s="28" t="n">
        <f aca="false">C1353-C1352</f>
        <v>-0.109999999999999</v>
      </c>
      <c r="F1353" s="29" t="n">
        <f aca="false">Inputs!$B$5*B1353+Inputs!$B$6*C1353</f>
        <v>4004500</v>
      </c>
      <c r="G1353" s="29" t="n">
        <f aca="false">Inputs!$B$5*D1353</f>
        <v>82999.9999999998</v>
      </c>
      <c r="H1353" s="29" t="n">
        <f aca="false">Inputs!$B$6*E1353</f>
        <v>5499.99999999997</v>
      </c>
      <c r="I1353" s="29" t="n">
        <f aca="false">G1353+H1353</f>
        <v>88499.9999999998</v>
      </c>
      <c r="J1353" s="29" t="n">
        <f aca="false">J1352+I1353</f>
        <v>2646000</v>
      </c>
    </row>
    <row r="1354" customFormat="false" ht="15" hidden="false" customHeight="false" outlineLevel="0" collapsed="false">
      <c r="A1354" s="26" t="n">
        <v>39336</v>
      </c>
      <c r="B1354" s="27" t="n">
        <v>78.16</v>
      </c>
      <c r="C1354" s="27" t="n">
        <v>76.23</v>
      </c>
      <c r="D1354" s="28" t="n">
        <f aca="false">B1354-B1353</f>
        <v>0.629999999999996</v>
      </c>
      <c r="E1354" s="28" t="n">
        <f aca="false">C1354-C1353</f>
        <v>1.26000000000001</v>
      </c>
      <c r="F1354" s="29" t="n">
        <f aca="false">Inputs!$B$5*B1354+Inputs!$B$6*C1354</f>
        <v>4004500</v>
      </c>
      <c r="G1354" s="29" t="n">
        <f aca="false">Inputs!$B$5*D1354</f>
        <v>62999.9999999996</v>
      </c>
      <c r="H1354" s="29" t="n">
        <f aca="false">Inputs!$B$6*E1354</f>
        <v>-63000.0000000003</v>
      </c>
      <c r="I1354" s="29" t="n">
        <f aca="false">G1354+H1354</f>
        <v>-7.05767888575792E-010</v>
      </c>
      <c r="J1354" s="29" t="n">
        <f aca="false">J1353+I1354</f>
        <v>2646000</v>
      </c>
    </row>
    <row r="1355" customFormat="false" ht="15" hidden="false" customHeight="false" outlineLevel="0" collapsed="false">
      <c r="A1355" s="26" t="n">
        <v>39337</v>
      </c>
      <c r="B1355" s="27" t="n">
        <v>79.85</v>
      </c>
      <c r="C1355" s="27" t="n">
        <v>77.15</v>
      </c>
      <c r="D1355" s="28" t="n">
        <f aca="false">B1355-B1354</f>
        <v>1.69</v>
      </c>
      <c r="E1355" s="28" t="n">
        <f aca="false">C1355-C1354</f>
        <v>0.920000000000002</v>
      </c>
      <c r="F1355" s="29" t="n">
        <f aca="false">Inputs!$B$5*B1355+Inputs!$B$6*C1355</f>
        <v>4127500</v>
      </c>
      <c r="G1355" s="29" t="n">
        <f aca="false">Inputs!$B$5*D1355</f>
        <v>169000</v>
      </c>
      <c r="H1355" s="29" t="n">
        <f aca="false">Inputs!$B$6*E1355</f>
        <v>-46000.0000000001</v>
      </c>
      <c r="I1355" s="29" t="n">
        <f aca="false">G1355+H1355</f>
        <v>123000</v>
      </c>
      <c r="J1355" s="29" t="n">
        <f aca="false">J1354+I1355</f>
        <v>2768999.99999999</v>
      </c>
    </row>
    <row r="1356" customFormat="false" ht="15" hidden="false" customHeight="false" outlineLevel="0" collapsed="false">
      <c r="A1356" s="26" t="n">
        <v>39338</v>
      </c>
      <c r="B1356" s="27" t="n">
        <v>80.05</v>
      </c>
      <c r="C1356" s="27" t="n">
        <v>77.84</v>
      </c>
      <c r="D1356" s="28" t="n">
        <f aca="false">B1356-B1355</f>
        <v>0.200000000000003</v>
      </c>
      <c r="E1356" s="28" t="n">
        <f aca="false">C1356-C1355</f>
        <v>0.689999999999998</v>
      </c>
      <c r="F1356" s="29" t="n">
        <f aca="false">Inputs!$B$5*B1356+Inputs!$B$6*C1356</f>
        <v>4113000</v>
      </c>
      <c r="G1356" s="29" t="n">
        <f aca="false">Inputs!$B$5*D1356</f>
        <v>20000.0000000003</v>
      </c>
      <c r="H1356" s="29" t="n">
        <f aca="false">Inputs!$B$6*E1356</f>
        <v>-34499.9999999999</v>
      </c>
      <c r="I1356" s="29" t="n">
        <f aca="false">G1356+H1356</f>
        <v>-14499.9999999996</v>
      </c>
      <c r="J1356" s="29" t="n">
        <f aca="false">J1355+I1356</f>
        <v>2754500</v>
      </c>
    </row>
    <row r="1357" customFormat="false" ht="15" hidden="false" customHeight="false" outlineLevel="0" collapsed="false">
      <c r="A1357" s="26" t="n">
        <v>39339</v>
      </c>
      <c r="B1357" s="27" t="n">
        <v>79.14</v>
      </c>
      <c r="C1357" s="27" t="n">
        <v>78.27</v>
      </c>
      <c r="D1357" s="28" t="n">
        <f aca="false">B1357-B1356</f>
        <v>-0.909999999999997</v>
      </c>
      <c r="E1357" s="28" t="n">
        <f aca="false">C1357-C1356</f>
        <v>0.429999999999993</v>
      </c>
      <c r="F1357" s="29" t="n">
        <f aca="false">Inputs!$B$5*B1357+Inputs!$B$6*C1357</f>
        <v>4000500</v>
      </c>
      <c r="G1357" s="29" t="n">
        <f aca="false">Inputs!$B$5*D1357</f>
        <v>-90999.9999999997</v>
      </c>
      <c r="H1357" s="29" t="n">
        <f aca="false">Inputs!$B$6*E1357</f>
        <v>-21499.9999999996</v>
      </c>
      <c r="I1357" s="29" t="n">
        <f aca="false">G1357+H1357</f>
        <v>-112499.999999999</v>
      </c>
      <c r="J1357" s="29" t="n">
        <f aca="false">J1356+I1357</f>
        <v>2642000</v>
      </c>
    </row>
    <row r="1358" customFormat="false" ht="15" hidden="false" customHeight="false" outlineLevel="0" collapsed="false">
      <c r="A1358" s="26" t="n">
        <v>39342</v>
      </c>
      <c r="B1358" s="27" t="n">
        <v>80.55</v>
      </c>
      <c r="C1358" s="27" t="n">
        <v>77.99</v>
      </c>
      <c r="D1358" s="28" t="n">
        <f aca="false">B1358-B1357</f>
        <v>1.41</v>
      </c>
      <c r="E1358" s="28" t="n">
        <f aca="false">C1358-C1357</f>
        <v>-0.280000000000001</v>
      </c>
      <c r="F1358" s="29" t="n">
        <f aca="false">Inputs!$B$5*B1358+Inputs!$B$6*C1358</f>
        <v>4155500</v>
      </c>
      <c r="G1358" s="29" t="n">
        <f aca="false">Inputs!$B$5*D1358</f>
        <v>141000</v>
      </c>
      <c r="H1358" s="29" t="n">
        <f aca="false">Inputs!$B$6*E1358</f>
        <v>14000.0000000001</v>
      </c>
      <c r="I1358" s="29" t="n">
        <f aca="false">G1358+H1358</f>
        <v>155000</v>
      </c>
      <c r="J1358" s="29" t="n">
        <f aca="false">J1357+I1358</f>
        <v>2797000</v>
      </c>
    </row>
    <row r="1359" customFormat="false" ht="15" hidden="false" customHeight="false" outlineLevel="0" collapsed="false">
      <c r="A1359" s="26" t="n">
        <v>39343</v>
      </c>
      <c r="B1359" s="27" t="n">
        <v>81.51</v>
      </c>
      <c r="C1359" s="27" t="n">
        <v>77</v>
      </c>
      <c r="D1359" s="28" t="n">
        <f aca="false">B1359-B1358</f>
        <v>0.960000000000008</v>
      </c>
      <c r="E1359" s="28" t="n">
        <f aca="false">C1359-C1358</f>
        <v>-0.989999999999995</v>
      </c>
      <c r="F1359" s="29" t="n">
        <f aca="false">Inputs!$B$5*B1359+Inputs!$B$6*C1359</f>
        <v>4301000</v>
      </c>
      <c r="G1359" s="29" t="n">
        <f aca="false">Inputs!$B$5*D1359</f>
        <v>96000.0000000008</v>
      </c>
      <c r="H1359" s="29" t="n">
        <f aca="false">Inputs!$B$6*E1359</f>
        <v>49499.9999999997</v>
      </c>
      <c r="I1359" s="29" t="n">
        <f aca="false">G1359+H1359</f>
        <v>145500.000000001</v>
      </c>
      <c r="J1359" s="29" t="n">
        <f aca="false">J1358+I1359</f>
        <v>2942500</v>
      </c>
    </row>
    <row r="1360" customFormat="false" ht="15" hidden="false" customHeight="false" outlineLevel="0" collapsed="false">
      <c r="A1360" s="26" t="n">
        <v>39344</v>
      </c>
      <c r="B1360" s="27" t="n">
        <v>81.99</v>
      </c>
      <c r="C1360" s="27" t="n">
        <v>78.47</v>
      </c>
      <c r="D1360" s="28" t="n">
        <f aca="false">B1360-B1359</f>
        <v>0.47999999999999</v>
      </c>
      <c r="E1360" s="28" t="n">
        <f aca="false">C1360-C1359</f>
        <v>1.47</v>
      </c>
      <c r="F1360" s="29" t="n">
        <f aca="false">Inputs!$B$5*B1360+Inputs!$B$6*C1360</f>
        <v>4275500</v>
      </c>
      <c r="G1360" s="29" t="n">
        <f aca="false">Inputs!$B$5*D1360</f>
        <v>47999.999999999</v>
      </c>
      <c r="H1360" s="29" t="n">
        <f aca="false">Inputs!$B$6*E1360</f>
        <v>-73499.9999999999</v>
      </c>
      <c r="I1360" s="29" t="n">
        <f aca="false">G1360+H1360</f>
        <v>-25500.000000001</v>
      </c>
      <c r="J1360" s="29" t="n">
        <f aca="false">J1359+I1360</f>
        <v>2916999.99999999</v>
      </c>
    </row>
    <row r="1361" customFormat="false" ht="15" hidden="false" customHeight="false" outlineLevel="0" collapsed="false">
      <c r="A1361" s="26" t="n">
        <v>39345</v>
      </c>
      <c r="B1361" s="27" t="n">
        <v>83.85</v>
      </c>
      <c r="C1361" s="27" t="n">
        <v>78.48</v>
      </c>
      <c r="D1361" s="28" t="n">
        <f aca="false">B1361-B1360</f>
        <v>1.86</v>
      </c>
      <c r="E1361" s="28" t="n">
        <f aca="false">C1361-C1360</f>
        <v>0.0100000000000051</v>
      </c>
      <c r="F1361" s="29" t="n">
        <f aca="false">Inputs!$B$5*B1361+Inputs!$B$6*C1361</f>
        <v>4461000</v>
      </c>
      <c r="G1361" s="29" t="n">
        <f aca="false">Inputs!$B$5*D1361</f>
        <v>186000</v>
      </c>
      <c r="H1361" s="29" t="n">
        <f aca="false">Inputs!$B$6*E1361</f>
        <v>-500.000000000256</v>
      </c>
      <c r="I1361" s="29" t="n">
        <f aca="false">G1361+H1361</f>
        <v>185500</v>
      </c>
      <c r="J1361" s="29" t="n">
        <f aca="false">J1360+I1361</f>
        <v>3102499.99999999</v>
      </c>
    </row>
    <row r="1362" customFormat="false" ht="15" hidden="false" customHeight="false" outlineLevel="0" collapsed="false">
      <c r="A1362" s="26" t="n">
        <v>39346</v>
      </c>
      <c r="B1362" s="27" t="n">
        <v>83.38</v>
      </c>
      <c r="C1362" s="27" t="n">
        <v>78.91</v>
      </c>
      <c r="D1362" s="28" t="n">
        <f aca="false">B1362-B1361</f>
        <v>-0.469999999999999</v>
      </c>
      <c r="E1362" s="28" t="n">
        <f aca="false">C1362-C1361</f>
        <v>0.429999999999993</v>
      </c>
      <c r="F1362" s="29" t="n">
        <f aca="false">Inputs!$B$5*B1362+Inputs!$B$6*C1362</f>
        <v>4392500</v>
      </c>
      <c r="G1362" s="29" t="n">
        <f aca="false">Inputs!$B$5*D1362</f>
        <v>-46999.9999999999</v>
      </c>
      <c r="H1362" s="29" t="n">
        <f aca="false">Inputs!$B$6*E1362</f>
        <v>-21499.9999999996</v>
      </c>
      <c r="I1362" s="29" t="n">
        <f aca="false">G1362+H1362</f>
        <v>-68499.9999999995</v>
      </c>
      <c r="J1362" s="29" t="n">
        <f aca="false">J1361+I1362</f>
        <v>3033999.99999999</v>
      </c>
    </row>
    <row r="1363" customFormat="false" ht="15" hidden="false" customHeight="false" outlineLevel="0" collapsed="false">
      <c r="A1363" s="26" t="n">
        <v>39349</v>
      </c>
      <c r="B1363" s="27" t="n">
        <v>82.51</v>
      </c>
      <c r="C1363" s="27" t="n">
        <v>77.87</v>
      </c>
      <c r="D1363" s="28" t="n">
        <f aca="false">B1363-B1362</f>
        <v>-0.86999999999999</v>
      </c>
      <c r="E1363" s="28" t="n">
        <f aca="false">C1363-C1362</f>
        <v>-1.03999999999999</v>
      </c>
      <c r="F1363" s="29" t="n">
        <f aca="false">Inputs!$B$5*B1363+Inputs!$B$6*C1363</f>
        <v>4357500</v>
      </c>
      <c r="G1363" s="29" t="n">
        <f aca="false">Inputs!$B$5*D1363</f>
        <v>-86999.999999999</v>
      </c>
      <c r="H1363" s="29" t="n">
        <f aca="false">Inputs!$B$6*E1363</f>
        <v>51999.9999999996</v>
      </c>
      <c r="I1363" s="29" t="n">
        <f aca="false">G1363+H1363</f>
        <v>-34999.9999999994</v>
      </c>
      <c r="J1363" s="29" t="n">
        <f aca="false">J1362+I1363</f>
        <v>2999000</v>
      </c>
    </row>
    <row r="1364" customFormat="false" ht="15" hidden="false" customHeight="false" outlineLevel="0" collapsed="false">
      <c r="A1364" s="26" t="n">
        <v>39350</v>
      </c>
      <c r="B1364" s="27" t="n">
        <v>81.2</v>
      </c>
      <c r="C1364" s="27" t="n">
        <v>76.82</v>
      </c>
      <c r="D1364" s="28" t="n">
        <f aca="false">B1364-B1363</f>
        <v>-1.31</v>
      </c>
      <c r="E1364" s="28" t="n">
        <f aca="false">C1364-C1363</f>
        <v>-1.05000000000001</v>
      </c>
      <c r="F1364" s="29" t="n">
        <f aca="false">Inputs!$B$5*B1364+Inputs!$B$6*C1364</f>
        <v>4279000</v>
      </c>
      <c r="G1364" s="29" t="n">
        <f aca="false">Inputs!$B$5*D1364</f>
        <v>-131000</v>
      </c>
      <c r="H1364" s="29" t="n">
        <f aca="false">Inputs!$B$6*E1364</f>
        <v>52500.0000000006</v>
      </c>
      <c r="I1364" s="29" t="n">
        <f aca="false">G1364+H1364</f>
        <v>-78499.9999999997</v>
      </c>
      <c r="J1364" s="29" t="n">
        <f aca="false">J1363+I1364</f>
        <v>2920500</v>
      </c>
    </row>
    <row r="1365" customFormat="false" ht="15" hidden="false" customHeight="false" outlineLevel="0" collapsed="false">
      <c r="A1365" s="26" t="n">
        <v>39351</v>
      </c>
      <c r="B1365" s="27" t="n">
        <v>80.31</v>
      </c>
      <c r="C1365" s="27" t="n">
        <v>76.21</v>
      </c>
      <c r="D1365" s="28" t="n">
        <f aca="false">B1365-B1364</f>
        <v>-0.890000000000001</v>
      </c>
      <c r="E1365" s="28" t="n">
        <f aca="false">C1365-C1364</f>
        <v>-0.609999999999999</v>
      </c>
      <c r="F1365" s="29" t="n">
        <f aca="false">Inputs!$B$5*B1365+Inputs!$B$6*C1365</f>
        <v>4220500</v>
      </c>
      <c r="G1365" s="29" t="n">
        <f aca="false">Inputs!$B$5*D1365</f>
        <v>-89000.0000000001</v>
      </c>
      <c r="H1365" s="29" t="n">
        <f aca="false">Inputs!$B$6*E1365</f>
        <v>30500</v>
      </c>
      <c r="I1365" s="29" t="n">
        <f aca="false">G1365+H1365</f>
        <v>-58500.0000000001</v>
      </c>
      <c r="J1365" s="29" t="n">
        <f aca="false">J1364+I1365</f>
        <v>2862000</v>
      </c>
    </row>
    <row r="1366" customFormat="false" ht="15" hidden="false" customHeight="false" outlineLevel="0" collapsed="false">
      <c r="A1366" s="26" t="n">
        <v>39352</v>
      </c>
      <c r="B1366" s="27" t="n">
        <v>82.86</v>
      </c>
      <c r="C1366" s="27" t="n">
        <v>78.88</v>
      </c>
      <c r="D1366" s="28" t="n">
        <f aca="false">B1366-B1365</f>
        <v>2.55</v>
      </c>
      <c r="E1366" s="28" t="n">
        <f aca="false">C1366-C1365</f>
        <v>2.67</v>
      </c>
      <c r="F1366" s="29" t="n">
        <f aca="false">Inputs!$B$5*B1366+Inputs!$B$6*C1366</f>
        <v>4342000</v>
      </c>
      <c r="G1366" s="29" t="n">
        <f aca="false">Inputs!$B$5*D1366</f>
        <v>255000</v>
      </c>
      <c r="H1366" s="29" t="n">
        <f aca="false">Inputs!$B$6*E1366</f>
        <v>-133500</v>
      </c>
      <c r="I1366" s="29" t="n">
        <f aca="false">G1366+H1366</f>
        <v>121500</v>
      </c>
      <c r="J1366" s="29" t="n">
        <f aca="false">J1365+I1366</f>
        <v>2983500</v>
      </c>
    </row>
    <row r="1367" customFormat="false" ht="15" hidden="false" customHeight="false" outlineLevel="0" collapsed="false">
      <c r="A1367" s="26" t="n">
        <v>39353</v>
      </c>
      <c r="B1367" s="27" t="n">
        <v>81.64</v>
      </c>
      <c r="C1367" s="27" t="n">
        <v>80.97</v>
      </c>
      <c r="D1367" s="28" t="n">
        <f aca="false">B1367-B1366</f>
        <v>-1.22</v>
      </c>
      <c r="E1367" s="28" t="n">
        <f aca="false">C1367-C1366</f>
        <v>2.09</v>
      </c>
      <c r="F1367" s="29" t="n">
        <f aca="false">Inputs!$B$5*B1367+Inputs!$B$6*C1367</f>
        <v>4115500</v>
      </c>
      <c r="G1367" s="29" t="n">
        <f aca="false">Inputs!$B$5*D1367</f>
        <v>-122000</v>
      </c>
      <c r="H1367" s="29" t="n">
        <f aca="false">Inputs!$B$6*E1367</f>
        <v>-104500</v>
      </c>
      <c r="I1367" s="29" t="n">
        <f aca="false">G1367+H1367</f>
        <v>-226500</v>
      </c>
      <c r="J1367" s="29" t="n">
        <f aca="false">J1366+I1367</f>
        <v>2757000</v>
      </c>
    </row>
    <row r="1368" customFormat="false" ht="15" hidden="false" customHeight="false" outlineLevel="0" collapsed="false">
      <c r="A1368" s="26" t="n">
        <v>39356</v>
      </c>
      <c r="B1368" s="27" t="n">
        <v>80.31</v>
      </c>
      <c r="C1368" s="27" t="n">
        <v>78.33</v>
      </c>
      <c r="D1368" s="28" t="n">
        <f aca="false">B1368-B1367</f>
        <v>-1.33</v>
      </c>
      <c r="E1368" s="28" t="n">
        <f aca="false">C1368-C1367</f>
        <v>-2.64</v>
      </c>
      <c r="F1368" s="29" t="n">
        <f aca="false">Inputs!$B$5*B1368+Inputs!$B$6*C1368</f>
        <v>4114500</v>
      </c>
      <c r="G1368" s="29" t="n">
        <f aca="false">Inputs!$B$5*D1368</f>
        <v>-133000</v>
      </c>
      <c r="H1368" s="29" t="n">
        <f aca="false">Inputs!$B$6*E1368</f>
        <v>132000</v>
      </c>
      <c r="I1368" s="29" t="n">
        <f aca="false">G1368+H1368</f>
        <v>-999.999999999796</v>
      </c>
      <c r="J1368" s="29" t="n">
        <f aca="false">J1367+I1368</f>
        <v>2756000</v>
      </c>
    </row>
    <row r="1369" customFormat="false" ht="15" hidden="false" customHeight="false" outlineLevel="0" collapsed="false">
      <c r="A1369" s="26" t="n">
        <v>39357</v>
      </c>
      <c r="B1369" s="27" t="n">
        <v>80</v>
      </c>
      <c r="C1369" s="27" t="n">
        <v>76.87</v>
      </c>
      <c r="D1369" s="28" t="n">
        <f aca="false">B1369-B1368</f>
        <v>-0.310000000000002</v>
      </c>
      <c r="E1369" s="28" t="n">
        <f aca="false">C1369-C1368</f>
        <v>-1.45999999999999</v>
      </c>
      <c r="F1369" s="29" t="n">
        <f aca="false">Inputs!$B$5*B1369+Inputs!$B$6*C1369</f>
        <v>4156500</v>
      </c>
      <c r="G1369" s="29" t="n">
        <f aca="false">Inputs!$B$5*D1369</f>
        <v>-31000.0000000002</v>
      </c>
      <c r="H1369" s="29" t="n">
        <f aca="false">Inputs!$B$6*E1369</f>
        <v>72999.9999999997</v>
      </c>
      <c r="I1369" s="29" t="n">
        <f aca="false">G1369+H1369</f>
        <v>41999.9999999995</v>
      </c>
      <c r="J1369" s="29" t="n">
        <f aca="false">J1368+I1369</f>
        <v>2797999.99999999</v>
      </c>
    </row>
    <row r="1370" customFormat="false" ht="15" hidden="false" customHeight="false" outlineLevel="0" collapsed="false">
      <c r="A1370" s="26" t="n">
        <v>39358</v>
      </c>
      <c r="B1370" s="27" t="n">
        <v>79.97</v>
      </c>
      <c r="C1370" s="27" t="n">
        <v>77.8</v>
      </c>
      <c r="D1370" s="28" t="n">
        <f aca="false">B1370-B1369</f>
        <v>-0.0300000000000011</v>
      </c>
      <c r="E1370" s="28" t="n">
        <f aca="false">C1370-C1369</f>
        <v>0.929999999999993</v>
      </c>
      <c r="F1370" s="29" t="n">
        <f aca="false">Inputs!$B$5*B1370+Inputs!$B$6*C1370</f>
        <v>4107000</v>
      </c>
      <c r="G1370" s="29" t="n">
        <f aca="false">Inputs!$B$5*D1370</f>
        <v>-3000.00000000011</v>
      </c>
      <c r="H1370" s="29" t="n">
        <f aca="false">Inputs!$B$6*E1370</f>
        <v>-46499.9999999996</v>
      </c>
      <c r="I1370" s="29" t="n">
        <f aca="false">G1370+H1370</f>
        <v>-49499.9999999997</v>
      </c>
      <c r="J1370" s="29" t="n">
        <f aca="false">J1369+I1370</f>
        <v>2748500</v>
      </c>
    </row>
    <row r="1371" customFormat="false" ht="15" hidden="false" customHeight="false" outlineLevel="0" collapsed="false">
      <c r="A1371" s="26" t="n">
        <v>39359</v>
      </c>
      <c r="B1371" s="27" t="n">
        <v>81.48</v>
      </c>
      <c r="C1371" s="27" t="n">
        <v>77.84</v>
      </c>
      <c r="D1371" s="28" t="n">
        <f aca="false">B1371-B1370</f>
        <v>1.51000000000001</v>
      </c>
      <c r="E1371" s="28" t="n">
        <f aca="false">C1371-C1370</f>
        <v>0.0400000000000063</v>
      </c>
      <c r="F1371" s="29" t="n">
        <f aca="false">Inputs!$B$5*B1371+Inputs!$B$6*C1371</f>
        <v>4256000</v>
      </c>
      <c r="G1371" s="29" t="n">
        <f aca="false">Inputs!$B$5*D1371</f>
        <v>151000.000000001</v>
      </c>
      <c r="H1371" s="29" t="n">
        <f aca="false">Inputs!$B$6*E1371</f>
        <v>-2000.00000000031</v>
      </c>
      <c r="I1371" s="29" t="n">
        <f aca="false">G1371+H1371</f>
        <v>149000</v>
      </c>
      <c r="J1371" s="29" t="n">
        <f aca="false">J1370+I1371</f>
        <v>2897500</v>
      </c>
    </row>
    <row r="1372" customFormat="false" ht="15" hidden="false" customHeight="false" outlineLevel="0" collapsed="false">
      <c r="A1372" s="26" t="n">
        <v>39360</v>
      </c>
      <c r="B1372" s="27" t="n">
        <v>81.2</v>
      </c>
      <c r="C1372" s="27" t="n">
        <v>79.05</v>
      </c>
      <c r="D1372" s="28" t="n">
        <f aca="false">B1372-B1371</f>
        <v>-0.280000000000001</v>
      </c>
      <c r="E1372" s="28" t="n">
        <f aca="false">C1372-C1371</f>
        <v>1.20999999999999</v>
      </c>
      <c r="F1372" s="29" t="n">
        <f aca="false">Inputs!$B$5*B1372+Inputs!$B$6*C1372</f>
        <v>4167500</v>
      </c>
      <c r="G1372" s="29" t="n">
        <f aca="false">Inputs!$B$5*D1372</f>
        <v>-28000.0000000001</v>
      </c>
      <c r="H1372" s="29" t="n">
        <f aca="false">Inputs!$B$6*E1372</f>
        <v>-60499.9999999997</v>
      </c>
      <c r="I1372" s="29" t="n">
        <f aca="false">G1372+H1372</f>
        <v>-88499.9999999998</v>
      </c>
      <c r="J1372" s="29" t="n">
        <f aca="false">J1371+I1372</f>
        <v>2809000</v>
      </c>
    </row>
    <row r="1373" customFormat="false" ht="15" hidden="false" customHeight="false" outlineLevel="0" collapsed="false">
      <c r="A1373" s="26" t="n">
        <v>39363</v>
      </c>
      <c r="B1373" s="27" t="n">
        <v>78.97</v>
      </c>
      <c r="C1373" s="27" t="n">
        <v>76.94</v>
      </c>
      <c r="D1373" s="28" t="n">
        <f aca="false">B1373-B1372</f>
        <v>-2.23</v>
      </c>
      <c r="E1373" s="28" t="n">
        <f aca="false">C1373-C1372</f>
        <v>-2.11</v>
      </c>
      <c r="F1373" s="29" t="n">
        <f aca="false">Inputs!$B$5*B1373+Inputs!$B$6*C1373</f>
        <v>4050000</v>
      </c>
      <c r="G1373" s="29" t="n">
        <f aca="false">Inputs!$B$5*D1373</f>
        <v>-223000</v>
      </c>
      <c r="H1373" s="29" t="n">
        <f aca="false">Inputs!$B$6*E1373</f>
        <v>105500</v>
      </c>
      <c r="I1373" s="29" t="n">
        <f aca="false">G1373+H1373</f>
        <v>-117500</v>
      </c>
      <c r="J1373" s="29" t="n">
        <f aca="false">J1372+I1373</f>
        <v>2691499.99999999</v>
      </c>
    </row>
    <row r="1374" customFormat="false" ht="15" hidden="false" customHeight="false" outlineLevel="0" collapsed="false">
      <c r="A1374" s="26" t="n">
        <v>39364</v>
      </c>
      <c r="B1374" s="27" t="n">
        <v>80.23</v>
      </c>
      <c r="C1374" s="27" t="n">
        <v>77.82</v>
      </c>
      <c r="D1374" s="28" t="n">
        <f aca="false">B1374-B1373</f>
        <v>1.26000000000001</v>
      </c>
      <c r="E1374" s="28" t="n">
        <f aca="false">C1374-C1373</f>
        <v>0.879999999999996</v>
      </c>
      <c r="F1374" s="29" t="n">
        <f aca="false">Inputs!$B$5*B1374+Inputs!$B$6*C1374</f>
        <v>4132000</v>
      </c>
      <c r="G1374" s="29" t="n">
        <f aca="false">Inputs!$B$5*D1374</f>
        <v>126000.000000001</v>
      </c>
      <c r="H1374" s="29" t="n">
        <f aca="false">Inputs!$B$6*E1374</f>
        <v>-43999.9999999998</v>
      </c>
      <c r="I1374" s="29" t="n">
        <f aca="false">G1374+H1374</f>
        <v>82000.0000000007</v>
      </c>
      <c r="J1374" s="29" t="n">
        <f aca="false">J1373+I1374</f>
        <v>2773500</v>
      </c>
    </row>
    <row r="1375" customFormat="false" ht="15" hidden="false" customHeight="false" outlineLevel="0" collapsed="false">
      <c r="A1375" s="26" t="n">
        <v>39365</v>
      </c>
      <c r="B1375" s="27" t="n">
        <v>81.3</v>
      </c>
      <c r="C1375" s="27" t="n">
        <v>77.85</v>
      </c>
      <c r="D1375" s="28" t="n">
        <f aca="false">B1375-B1374</f>
        <v>1.06999999999999</v>
      </c>
      <c r="E1375" s="28" t="n">
        <f aca="false">C1375-C1374</f>
        <v>0.0300000000000011</v>
      </c>
      <c r="F1375" s="29" t="n">
        <f aca="false">Inputs!$B$5*B1375+Inputs!$B$6*C1375</f>
        <v>4237500</v>
      </c>
      <c r="G1375" s="29" t="n">
        <f aca="false">Inputs!$B$5*D1375</f>
        <v>106999.999999999</v>
      </c>
      <c r="H1375" s="29" t="n">
        <f aca="false">Inputs!$B$6*E1375</f>
        <v>-1500.00000000006</v>
      </c>
      <c r="I1375" s="29" t="n">
        <f aca="false">G1375+H1375</f>
        <v>105499.999999999</v>
      </c>
      <c r="J1375" s="29" t="n">
        <f aca="false">J1374+I1375</f>
        <v>2878999.99999999</v>
      </c>
    </row>
    <row r="1376" customFormat="false" ht="15" hidden="false" customHeight="false" outlineLevel="0" collapsed="false">
      <c r="A1376" s="26" t="n">
        <v>39366</v>
      </c>
      <c r="B1376" s="27" t="n">
        <v>83.05</v>
      </c>
      <c r="C1376" s="27" t="n">
        <v>80.83</v>
      </c>
      <c r="D1376" s="28" t="n">
        <f aca="false">B1376-B1375</f>
        <v>1.75</v>
      </c>
      <c r="E1376" s="28" t="n">
        <f aca="false">C1376-C1375</f>
        <v>2.98</v>
      </c>
      <c r="F1376" s="29" t="n">
        <f aca="false">Inputs!$B$5*B1376+Inputs!$B$6*C1376</f>
        <v>4263500</v>
      </c>
      <c r="G1376" s="29" t="n">
        <f aca="false">Inputs!$B$5*D1376</f>
        <v>175000</v>
      </c>
      <c r="H1376" s="29" t="n">
        <f aca="false">Inputs!$B$6*E1376</f>
        <v>-149000</v>
      </c>
      <c r="I1376" s="29" t="n">
        <f aca="false">G1376+H1376</f>
        <v>25999.9999999998</v>
      </c>
      <c r="J1376" s="29" t="n">
        <f aca="false">J1375+I1376</f>
        <v>2904999.99999999</v>
      </c>
    </row>
    <row r="1377" customFormat="false" ht="15" hidden="false" customHeight="false" outlineLevel="0" collapsed="false">
      <c r="A1377" s="26" t="n">
        <v>39367</v>
      </c>
      <c r="B1377" s="27" t="n">
        <v>83.73</v>
      </c>
      <c r="C1377" s="27" t="n">
        <v>80.82</v>
      </c>
      <c r="D1377" s="28" t="n">
        <f aca="false">B1377-B1376</f>
        <v>0.680000000000007</v>
      </c>
      <c r="E1377" s="28" t="n">
        <f aca="false">C1377-C1376</f>
        <v>-0.0100000000000051</v>
      </c>
      <c r="F1377" s="29" t="n">
        <f aca="false">Inputs!$B$5*B1377+Inputs!$B$6*C1377</f>
        <v>4332000</v>
      </c>
      <c r="G1377" s="29" t="n">
        <f aca="false">Inputs!$B$5*D1377</f>
        <v>68000.0000000007</v>
      </c>
      <c r="H1377" s="29" t="n">
        <f aca="false">Inputs!$B$6*E1377</f>
        <v>500.000000000256</v>
      </c>
      <c r="I1377" s="29" t="n">
        <f aca="false">G1377+H1377</f>
        <v>68500.000000001</v>
      </c>
      <c r="J1377" s="29" t="n">
        <f aca="false">J1376+I1377</f>
        <v>2973500</v>
      </c>
    </row>
    <row r="1378" customFormat="false" ht="15" hidden="false" customHeight="false" outlineLevel="0" collapsed="false">
      <c r="A1378" s="26" t="n">
        <v>39370</v>
      </c>
      <c r="B1378" s="27" t="n">
        <v>86.19</v>
      </c>
      <c r="C1378" s="27" t="n">
        <v>82.5</v>
      </c>
      <c r="D1378" s="28" t="n">
        <f aca="false">B1378-B1377</f>
        <v>2.45999999999999</v>
      </c>
      <c r="E1378" s="28" t="n">
        <f aca="false">C1378-C1377</f>
        <v>1.68000000000001</v>
      </c>
      <c r="F1378" s="29" t="n">
        <f aca="false">Inputs!$B$5*B1378+Inputs!$B$6*C1378</f>
        <v>4494000</v>
      </c>
      <c r="G1378" s="29" t="n">
        <f aca="false">Inputs!$B$5*D1378</f>
        <v>245999.999999999</v>
      </c>
      <c r="H1378" s="29" t="n">
        <f aca="false">Inputs!$B$6*E1378</f>
        <v>-84000.0000000003</v>
      </c>
      <c r="I1378" s="29" t="n">
        <f aca="false">G1378+H1378</f>
        <v>161999.999999999</v>
      </c>
      <c r="J1378" s="29" t="n">
        <f aca="false">J1377+I1378</f>
        <v>3135499.99999999</v>
      </c>
    </row>
    <row r="1379" customFormat="false" ht="15" hidden="false" customHeight="false" outlineLevel="0" collapsed="false">
      <c r="A1379" s="26" t="n">
        <v>39371</v>
      </c>
      <c r="B1379" s="27" t="n">
        <v>87.58</v>
      </c>
      <c r="C1379" s="27" t="n">
        <v>84.43</v>
      </c>
      <c r="D1379" s="28" t="n">
        <f aca="false">B1379-B1378</f>
        <v>1.39</v>
      </c>
      <c r="E1379" s="28" t="n">
        <f aca="false">C1379-C1378</f>
        <v>1.93000000000001</v>
      </c>
      <c r="F1379" s="29" t="n">
        <f aca="false">Inputs!$B$5*B1379+Inputs!$B$6*C1379</f>
        <v>4536500</v>
      </c>
      <c r="G1379" s="29" t="n">
        <f aca="false">Inputs!$B$5*D1379</f>
        <v>139000</v>
      </c>
      <c r="H1379" s="29" t="n">
        <f aca="false">Inputs!$B$6*E1379</f>
        <v>-96500.0000000003</v>
      </c>
      <c r="I1379" s="29" t="n">
        <f aca="false">G1379+H1379</f>
        <v>42499.9999999997</v>
      </c>
      <c r="J1379" s="29" t="n">
        <f aca="false">J1378+I1379</f>
        <v>3177999.99999999</v>
      </c>
    </row>
    <row r="1380" customFormat="false" ht="15" hidden="false" customHeight="false" outlineLevel="0" collapsed="false">
      <c r="A1380" s="26" t="n">
        <v>39372</v>
      </c>
      <c r="B1380" s="27" t="n">
        <v>87.19</v>
      </c>
      <c r="C1380" s="27" t="n">
        <v>85.24</v>
      </c>
      <c r="D1380" s="28" t="n">
        <f aca="false">B1380-B1379</f>
        <v>-0.390000000000001</v>
      </c>
      <c r="E1380" s="28" t="n">
        <f aca="false">C1380-C1379</f>
        <v>0.809999999999988</v>
      </c>
      <c r="F1380" s="29" t="n">
        <f aca="false">Inputs!$B$5*B1380+Inputs!$B$6*C1380</f>
        <v>4457000</v>
      </c>
      <c r="G1380" s="29" t="n">
        <f aca="false">Inputs!$B$5*D1380</f>
        <v>-39000.0000000001</v>
      </c>
      <c r="H1380" s="29" t="n">
        <f aca="false">Inputs!$B$6*E1380</f>
        <v>-40499.9999999994</v>
      </c>
      <c r="I1380" s="29" t="n">
        <f aca="false">G1380+H1380</f>
        <v>-79499.9999999995</v>
      </c>
      <c r="J1380" s="29" t="n">
        <f aca="false">J1379+I1380</f>
        <v>3098499.99999999</v>
      </c>
    </row>
    <row r="1381" customFormat="false" ht="15" hidden="false" customHeight="false" outlineLevel="0" collapsed="false">
      <c r="A1381" s="26" t="n">
        <v>39373</v>
      </c>
      <c r="B1381" s="27" t="n">
        <v>89.48</v>
      </c>
      <c r="C1381" s="27" t="n">
        <v>85.03</v>
      </c>
      <c r="D1381" s="28" t="n">
        <f aca="false">B1381-B1380</f>
        <v>2.29000000000001</v>
      </c>
      <c r="E1381" s="28" t="n">
        <f aca="false">C1381-C1380</f>
        <v>-0.209999999999994</v>
      </c>
      <c r="F1381" s="29" t="n">
        <f aca="false">Inputs!$B$5*B1381+Inputs!$B$6*C1381</f>
        <v>4696500</v>
      </c>
      <c r="G1381" s="29" t="n">
        <f aca="false">Inputs!$B$5*D1381</f>
        <v>229000.000000001</v>
      </c>
      <c r="H1381" s="29" t="n">
        <f aca="false">Inputs!$B$6*E1381</f>
        <v>10499.9999999997</v>
      </c>
      <c r="I1381" s="29" t="n">
        <f aca="false">G1381+H1381</f>
        <v>239500</v>
      </c>
      <c r="J1381" s="29" t="n">
        <f aca="false">J1380+I1381</f>
        <v>3338000</v>
      </c>
    </row>
    <row r="1382" customFormat="false" ht="15" hidden="false" customHeight="false" outlineLevel="0" collapsed="false">
      <c r="A1382" s="26" t="n">
        <v>39374</v>
      </c>
      <c r="B1382" s="27" t="n">
        <v>88.58</v>
      </c>
      <c r="C1382" s="27" t="n">
        <v>84.25</v>
      </c>
      <c r="D1382" s="28" t="n">
        <f aca="false">B1382-B1381</f>
        <v>-0.900000000000006</v>
      </c>
      <c r="E1382" s="28" t="n">
        <f aca="false">C1382-C1381</f>
        <v>-0.780000000000001</v>
      </c>
      <c r="F1382" s="29" t="n">
        <f aca="false">Inputs!$B$5*B1382+Inputs!$B$6*C1382</f>
        <v>4645500</v>
      </c>
      <c r="G1382" s="29" t="n">
        <f aca="false">Inputs!$B$5*D1382</f>
        <v>-90000.0000000006</v>
      </c>
      <c r="H1382" s="29" t="n">
        <f aca="false">Inputs!$B$6*E1382</f>
        <v>39000.0000000001</v>
      </c>
      <c r="I1382" s="29" t="n">
        <f aca="false">G1382+H1382</f>
        <v>-51000.0000000005</v>
      </c>
      <c r="J1382" s="29" t="n">
        <f aca="false">J1381+I1382</f>
        <v>3286999.99999999</v>
      </c>
    </row>
    <row r="1383" customFormat="false" ht="15" hidden="false" customHeight="false" outlineLevel="0" collapsed="false">
      <c r="A1383" s="26" t="n">
        <v>39377</v>
      </c>
      <c r="B1383" s="27" t="n">
        <v>87.6</v>
      </c>
      <c r="C1383" s="27" t="n">
        <v>82.72</v>
      </c>
      <c r="D1383" s="28" t="n">
        <f aca="false">B1383-B1382</f>
        <v>-0.980000000000004</v>
      </c>
      <c r="E1383" s="28" t="n">
        <f aca="false">C1383-C1382</f>
        <v>-1.53</v>
      </c>
      <c r="F1383" s="29" t="n">
        <f aca="false">Inputs!$B$5*B1383+Inputs!$B$6*C1383</f>
        <v>4624000</v>
      </c>
      <c r="G1383" s="29" t="n">
        <f aca="false">Inputs!$B$5*D1383</f>
        <v>-98000.0000000004</v>
      </c>
      <c r="H1383" s="29" t="n">
        <f aca="false">Inputs!$B$6*E1383</f>
        <v>76500.0000000001</v>
      </c>
      <c r="I1383" s="29" t="n">
        <f aca="false">G1383+H1383</f>
        <v>-21500.0000000003</v>
      </c>
      <c r="J1383" s="29" t="n">
        <f aca="false">J1382+I1383</f>
        <v>3265499.99999999</v>
      </c>
    </row>
    <row r="1384" customFormat="false" ht="15" hidden="false" customHeight="false" outlineLevel="0" collapsed="false">
      <c r="A1384" s="26" t="n">
        <v>39378</v>
      </c>
      <c r="B1384" s="27" t="n">
        <v>86.45</v>
      </c>
      <c r="C1384" s="27" t="n">
        <v>82.31</v>
      </c>
      <c r="D1384" s="28" t="n">
        <f aca="false">B1384-B1383</f>
        <v>-1.14999999999999</v>
      </c>
      <c r="E1384" s="28" t="n">
        <f aca="false">C1384-C1383</f>
        <v>-0.409999999999997</v>
      </c>
      <c r="F1384" s="29" t="n">
        <f aca="false">Inputs!$B$5*B1384+Inputs!$B$6*C1384</f>
        <v>4529500</v>
      </c>
      <c r="G1384" s="29" t="n">
        <f aca="false">Inputs!$B$5*D1384</f>
        <v>-114999.999999999</v>
      </c>
      <c r="H1384" s="29" t="n">
        <f aca="false">Inputs!$B$6*E1384</f>
        <v>20499.9999999998</v>
      </c>
      <c r="I1384" s="29" t="n">
        <f aca="false">G1384+H1384</f>
        <v>-94499.9999999993</v>
      </c>
      <c r="J1384" s="29" t="n">
        <f aca="false">J1383+I1384</f>
        <v>3170999.99999999</v>
      </c>
    </row>
    <row r="1385" customFormat="false" ht="15" hidden="false" customHeight="false" outlineLevel="0" collapsed="false">
      <c r="A1385" s="26" t="n">
        <v>39379</v>
      </c>
      <c r="B1385" s="27" t="n">
        <v>88.3</v>
      </c>
      <c r="C1385" s="27" t="n">
        <v>83.47</v>
      </c>
      <c r="D1385" s="28" t="n">
        <f aca="false">B1385-B1384</f>
        <v>1.84999999999999</v>
      </c>
      <c r="E1385" s="28" t="n">
        <f aca="false">C1385-C1384</f>
        <v>1.16</v>
      </c>
      <c r="F1385" s="29" t="n">
        <f aca="false">Inputs!$B$5*B1385+Inputs!$B$6*C1385</f>
        <v>4656500</v>
      </c>
      <c r="G1385" s="29" t="n">
        <f aca="false">Inputs!$B$5*D1385</f>
        <v>184999.999999999</v>
      </c>
      <c r="H1385" s="29" t="n">
        <f aca="false">Inputs!$B$6*E1385</f>
        <v>-57999.9999999998</v>
      </c>
      <c r="I1385" s="29" t="n">
        <f aca="false">G1385+H1385</f>
        <v>127000</v>
      </c>
      <c r="J1385" s="29" t="n">
        <f aca="false">J1384+I1385</f>
        <v>3297999.99999999</v>
      </c>
    </row>
    <row r="1386" customFormat="false" ht="15" hidden="false" customHeight="false" outlineLevel="0" collapsed="false">
      <c r="A1386" s="26" t="n">
        <v>39380</v>
      </c>
      <c r="B1386" s="27" t="n">
        <v>92.09</v>
      </c>
      <c r="C1386" s="27" t="n">
        <v>85.4</v>
      </c>
      <c r="D1386" s="28" t="n">
        <f aca="false">B1386-B1385</f>
        <v>3.79000000000001</v>
      </c>
      <c r="E1386" s="28" t="n">
        <f aca="false">C1386-C1385</f>
        <v>1.93000000000001</v>
      </c>
      <c r="F1386" s="29" t="n">
        <f aca="false">Inputs!$B$5*B1386+Inputs!$B$6*C1386</f>
        <v>4939000</v>
      </c>
      <c r="G1386" s="29" t="n">
        <f aca="false">Inputs!$B$5*D1386</f>
        <v>379000.000000001</v>
      </c>
      <c r="H1386" s="29" t="n">
        <f aca="false">Inputs!$B$6*E1386</f>
        <v>-96500.0000000003</v>
      </c>
      <c r="I1386" s="29" t="n">
        <f aca="false">G1386+H1386</f>
        <v>282500</v>
      </c>
      <c r="J1386" s="29" t="n">
        <f aca="false">J1385+I1386</f>
        <v>3580499.99999999</v>
      </c>
    </row>
    <row r="1387" customFormat="false" ht="15" hidden="false" customHeight="false" outlineLevel="0" collapsed="false">
      <c r="A1387" s="26" t="n">
        <v>39381</v>
      </c>
      <c r="B1387" s="27" t="n">
        <v>91.73</v>
      </c>
      <c r="C1387" s="27" t="n">
        <v>84.71</v>
      </c>
      <c r="D1387" s="28" t="n">
        <f aca="false">B1387-B1386</f>
        <v>-0.359999999999999</v>
      </c>
      <c r="E1387" s="28" t="n">
        <f aca="false">C1387-C1386</f>
        <v>-0.690000000000012</v>
      </c>
      <c r="F1387" s="29" t="n">
        <f aca="false">Inputs!$B$5*B1387+Inputs!$B$6*C1387</f>
        <v>4937500</v>
      </c>
      <c r="G1387" s="29" t="n">
        <f aca="false">Inputs!$B$5*D1387</f>
        <v>-35999.9999999999</v>
      </c>
      <c r="H1387" s="29" t="n">
        <f aca="false">Inputs!$B$6*E1387</f>
        <v>34500.0000000006</v>
      </c>
      <c r="I1387" s="29" t="n">
        <f aca="false">G1387+H1387</f>
        <v>-1499.99999999935</v>
      </c>
      <c r="J1387" s="29" t="n">
        <f aca="false">J1386+I1387</f>
        <v>3579000</v>
      </c>
    </row>
    <row r="1388" customFormat="false" ht="15" hidden="false" customHeight="false" outlineLevel="0" collapsed="false">
      <c r="A1388" s="26" t="n">
        <v>39384</v>
      </c>
      <c r="B1388" s="27" t="n">
        <v>93.45</v>
      </c>
      <c r="C1388" s="27" t="n">
        <v>89.87</v>
      </c>
      <c r="D1388" s="28" t="n">
        <f aca="false">B1388-B1387</f>
        <v>1.72</v>
      </c>
      <c r="E1388" s="28" t="n">
        <f aca="false">C1388-C1387</f>
        <v>5.16000000000001</v>
      </c>
      <c r="F1388" s="29" t="n">
        <f aca="false">Inputs!$B$5*B1388+Inputs!$B$6*C1388</f>
        <v>4851500</v>
      </c>
      <c r="G1388" s="29" t="n">
        <f aca="false">Inputs!$B$5*D1388</f>
        <v>172000</v>
      </c>
      <c r="H1388" s="29" t="n">
        <f aca="false">Inputs!$B$6*E1388</f>
        <v>-258000.000000001</v>
      </c>
      <c r="I1388" s="29" t="n">
        <f aca="false">G1388+H1388</f>
        <v>-86000.0000000007</v>
      </c>
      <c r="J1388" s="29" t="n">
        <f aca="false">J1387+I1388</f>
        <v>3492999.99999999</v>
      </c>
    </row>
    <row r="1389" customFormat="false" ht="15" hidden="false" customHeight="false" outlineLevel="0" collapsed="false">
      <c r="A1389" s="26" t="n">
        <v>39385</v>
      </c>
      <c r="B1389" s="27" t="n">
        <v>90.33</v>
      </c>
      <c r="C1389" s="27" t="n">
        <v>89.87</v>
      </c>
      <c r="D1389" s="28" t="n">
        <f aca="false">B1389-B1388</f>
        <v>-3.12</v>
      </c>
      <c r="E1389" s="28" t="n">
        <f aca="false">C1389-C1388</f>
        <v>0</v>
      </c>
      <c r="F1389" s="29" t="n">
        <f aca="false">Inputs!$B$5*B1389+Inputs!$B$6*C1389</f>
        <v>4539500</v>
      </c>
      <c r="G1389" s="29" t="n">
        <f aca="false">Inputs!$B$5*D1389</f>
        <v>-312000</v>
      </c>
      <c r="H1389" s="29" t="n">
        <f aca="false">Inputs!$B$6*E1389</f>
        <v>-0</v>
      </c>
      <c r="I1389" s="29" t="n">
        <f aca="false">G1389+H1389</f>
        <v>-312000</v>
      </c>
      <c r="J1389" s="29" t="n">
        <f aca="false">J1388+I1389</f>
        <v>3180999.99999999</v>
      </c>
    </row>
    <row r="1390" customFormat="false" ht="15" hidden="false" customHeight="false" outlineLevel="0" collapsed="false">
      <c r="A1390" s="26" t="n">
        <v>39386</v>
      </c>
      <c r="B1390" s="27" t="n">
        <v>94.16</v>
      </c>
      <c r="C1390" s="27" t="n">
        <v>89.87</v>
      </c>
      <c r="D1390" s="28" t="n">
        <f aca="false">B1390-B1389</f>
        <v>3.83</v>
      </c>
      <c r="E1390" s="28" t="n">
        <f aca="false">C1390-C1389</f>
        <v>0</v>
      </c>
      <c r="F1390" s="29" t="n">
        <f aca="false">Inputs!$B$5*B1390+Inputs!$B$6*C1390</f>
        <v>4922500</v>
      </c>
      <c r="G1390" s="29" t="n">
        <f aca="false">Inputs!$B$5*D1390</f>
        <v>383000</v>
      </c>
      <c r="H1390" s="29" t="n">
        <f aca="false">Inputs!$B$6*E1390</f>
        <v>-0</v>
      </c>
      <c r="I1390" s="29" t="n">
        <f aca="false">G1390+H1390</f>
        <v>383000</v>
      </c>
      <c r="J1390" s="29" t="n">
        <f aca="false">J1389+I1390</f>
        <v>3563999.99999999</v>
      </c>
    </row>
    <row r="1391" customFormat="false" ht="15" hidden="false" customHeight="false" outlineLevel="0" collapsed="false">
      <c r="A1391" s="26" t="n">
        <v>39387</v>
      </c>
      <c r="B1391" s="27" t="n">
        <v>93.53</v>
      </c>
      <c r="C1391" s="27" t="n">
        <v>90.36</v>
      </c>
      <c r="D1391" s="28" t="n">
        <f aca="false">B1391-B1390</f>
        <v>-0.629999999999996</v>
      </c>
      <c r="E1391" s="28" t="n">
        <f aca="false">C1391-C1390</f>
        <v>0.489999999999995</v>
      </c>
      <c r="F1391" s="29" t="n">
        <f aca="false">Inputs!$B$5*B1391+Inputs!$B$6*C1391</f>
        <v>4835000</v>
      </c>
      <c r="G1391" s="29" t="n">
        <f aca="false">Inputs!$B$5*D1391</f>
        <v>-62999.9999999996</v>
      </c>
      <c r="H1391" s="29" t="n">
        <f aca="false">Inputs!$B$6*E1391</f>
        <v>-24499.9999999997</v>
      </c>
      <c r="I1391" s="29" t="n">
        <f aca="false">G1391+H1391</f>
        <v>-87499.9999999993</v>
      </c>
      <c r="J1391" s="29" t="n">
        <f aca="false">J1390+I1391</f>
        <v>3476499.99999999</v>
      </c>
    </row>
    <row r="1392" customFormat="false" ht="15" hidden="false" customHeight="false" outlineLevel="0" collapsed="false">
      <c r="A1392" s="26" t="n">
        <v>39388</v>
      </c>
      <c r="B1392" s="27" t="n">
        <v>95.81</v>
      </c>
      <c r="C1392" s="27" t="n">
        <v>92.11</v>
      </c>
      <c r="D1392" s="28" t="n">
        <f aca="false">B1392-B1391</f>
        <v>2.28</v>
      </c>
      <c r="E1392" s="28" t="n">
        <f aca="false">C1392-C1391</f>
        <v>1.75</v>
      </c>
      <c r="F1392" s="29" t="n">
        <f aca="false">Inputs!$B$5*B1392+Inputs!$B$6*C1392</f>
        <v>4975500</v>
      </c>
      <c r="G1392" s="29" t="n">
        <f aca="false">Inputs!$B$5*D1392</f>
        <v>228000</v>
      </c>
      <c r="H1392" s="29" t="n">
        <f aca="false">Inputs!$B$6*E1392</f>
        <v>-87500</v>
      </c>
      <c r="I1392" s="29" t="n">
        <f aca="false">G1392+H1392</f>
        <v>140500</v>
      </c>
      <c r="J1392" s="29" t="n">
        <f aca="false">J1391+I1392</f>
        <v>3616999.99999999</v>
      </c>
    </row>
    <row r="1393" customFormat="false" ht="15" hidden="false" customHeight="false" outlineLevel="0" collapsed="false">
      <c r="A1393" s="26" t="n">
        <v>39391</v>
      </c>
      <c r="B1393" s="27" t="n">
        <v>94.06</v>
      </c>
      <c r="C1393" s="27" t="n">
        <v>92.16</v>
      </c>
      <c r="D1393" s="28" t="n">
        <f aca="false">B1393-B1392</f>
        <v>-1.75</v>
      </c>
      <c r="E1393" s="28" t="n">
        <f aca="false">C1393-C1392</f>
        <v>0.0499999999999972</v>
      </c>
      <c r="F1393" s="29" t="n">
        <f aca="false">Inputs!$B$5*B1393+Inputs!$B$6*C1393</f>
        <v>4798000</v>
      </c>
      <c r="G1393" s="29" t="n">
        <f aca="false">Inputs!$B$5*D1393</f>
        <v>-175000</v>
      </c>
      <c r="H1393" s="29" t="n">
        <f aca="false">Inputs!$B$6*E1393</f>
        <v>-2499.99999999986</v>
      </c>
      <c r="I1393" s="29" t="n">
        <f aca="false">G1393+H1393</f>
        <v>-177500</v>
      </c>
      <c r="J1393" s="29" t="n">
        <f aca="false">J1392+I1393</f>
        <v>3439499.99999999</v>
      </c>
    </row>
    <row r="1394" customFormat="false" ht="15" hidden="false" customHeight="false" outlineLevel="0" collapsed="false">
      <c r="A1394" s="26" t="n">
        <v>39392</v>
      </c>
      <c r="B1394" s="27" t="n">
        <v>96.65</v>
      </c>
      <c r="C1394" s="27" t="n">
        <v>93.99</v>
      </c>
      <c r="D1394" s="28" t="n">
        <f aca="false">B1394-B1393</f>
        <v>2.59</v>
      </c>
      <c r="E1394" s="28" t="n">
        <f aca="false">C1394-C1393</f>
        <v>1.83</v>
      </c>
      <c r="F1394" s="29" t="n">
        <f aca="false">Inputs!$B$5*B1394+Inputs!$B$6*C1394</f>
        <v>4965500</v>
      </c>
      <c r="G1394" s="29" t="n">
        <f aca="false">Inputs!$B$5*D1394</f>
        <v>259000</v>
      </c>
      <c r="H1394" s="29" t="n">
        <f aca="false">Inputs!$B$6*E1394</f>
        <v>-91499.9999999999</v>
      </c>
      <c r="I1394" s="29" t="n">
        <f aca="false">G1394+H1394</f>
        <v>167500</v>
      </c>
      <c r="J1394" s="29" t="n">
        <f aca="false">J1393+I1394</f>
        <v>3607000</v>
      </c>
    </row>
    <row r="1395" customFormat="false" ht="15" hidden="false" customHeight="false" outlineLevel="0" collapsed="false">
      <c r="A1395" s="26" t="n">
        <v>39393</v>
      </c>
      <c r="B1395" s="27" t="n">
        <v>96.46</v>
      </c>
      <c r="C1395" s="27" t="n">
        <v>94.85</v>
      </c>
      <c r="D1395" s="28" t="n">
        <f aca="false">B1395-B1394</f>
        <v>-0.190000000000012</v>
      </c>
      <c r="E1395" s="28" t="n">
        <f aca="false">C1395-C1394</f>
        <v>0.859999999999999</v>
      </c>
      <c r="F1395" s="29" t="n">
        <f aca="false">Inputs!$B$5*B1395+Inputs!$B$6*C1395</f>
        <v>4903500</v>
      </c>
      <c r="G1395" s="29" t="n">
        <f aca="false">Inputs!$B$5*D1395</f>
        <v>-19000.0000000012</v>
      </c>
      <c r="H1395" s="29" t="n">
        <f aca="false">Inputs!$B$6*E1395</f>
        <v>-43000</v>
      </c>
      <c r="I1395" s="29" t="n">
        <f aca="false">G1395+H1395</f>
        <v>-62000.0000000012</v>
      </c>
      <c r="J1395" s="29" t="n">
        <f aca="false">J1394+I1395</f>
        <v>3544999.99999999</v>
      </c>
    </row>
    <row r="1396" customFormat="false" ht="15" hidden="false" customHeight="false" outlineLevel="0" collapsed="false">
      <c r="A1396" s="26" t="n">
        <v>39394</v>
      </c>
      <c r="B1396" s="27" t="n">
        <v>95.51</v>
      </c>
      <c r="C1396" s="27" t="n">
        <v>94.4</v>
      </c>
      <c r="D1396" s="28" t="n">
        <f aca="false">B1396-B1395</f>
        <v>-0.949999999999989</v>
      </c>
      <c r="E1396" s="28" t="n">
        <f aca="false">C1396-C1395</f>
        <v>-0.449999999999989</v>
      </c>
      <c r="F1396" s="29" t="n">
        <f aca="false">Inputs!$B$5*B1396+Inputs!$B$6*C1396</f>
        <v>4831000</v>
      </c>
      <c r="G1396" s="29" t="n">
        <f aca="false">Inputs!$B$5*D1396</f>
        <v>-94999.9999999989</v>
      </c>
      <c r="H1396" s="29" t="n">
        <f aca="false">Inputs!$B$6*E1396</f>
        <v>22499.9999999994</v>
      </c>
      <c r="I1396" s="29" t="n">
        <f aca="false">G1396+H1396</f>
        <v>-72499.9999999994</v>
      </c>
      <c r="J1396" s="29" t="n">
        <f aca="false">J1395+I1396</f>
        <v>3472499.99999999</v>
      </c>
    </row>
    <row r="1397" customFormat="false" ht="15" hidden="false" customHeight="false" outlineLevel="0" collapsed="false">
      <c r="A1397" s="26" t="n">
        <v>39395</v>
      </c>
      <c r="B1397" s="27" t="n">
        <v>96.36</v>
      </c>
      <c r="C1397" s="27" t="n">
        <v>92.32</v>
      </c>
      <c r="D1397" s="28" t="n">
        <f aca="false">B1397-B1396</f>
        <v>0.849999999999994</v>
      </c>
      <c r="E1397" s="28" t="n">
        <f aca="false">C1397-C1396</f>
        <v>-2.08000000000001</v>
      </c>
      <c r="F1397" s="29" t="n">
        <f aca="false">Inputs!$B$5*B1397+Inputs!$B$6*C1397</f>
        <v>5020000</v>
      </c>
      <c r="G1397" s="29" t="n">
        <f aca="false">Inputs!$B$5*D1397</f>
        <v>84999.9999999994</v>
      </c>
      <c r="H1397" s="29" t="n">
        <f aca="false">Inputs!$B$6*E1397</f>
        <v>104000.000000001</v>
      </c>
      <c r="I1397" s="29" t="n">
        <f aca="false">G1397+H1397</f>
        <v>189000</v>
      </c>
      <c r="J1397" s="29" t="n">
        <f aca="false">J1396+I1397</f>
        <v>3661499.99999999</v>
      </c>
    </row>
    <row r="1398" customFormat="false" ht="15" hidden="false" customHeight="false" outlineLevel="0" collapsed="false">
      <c r="A1398" s="26" t="n">
        <v>39398</v>
      </c>
      <c r="B1398" s="27" t="n">
        <v>94.4</v>
      </c>
      <c r="C1398" s="27" t="n">
        <v>91.56</v>
      </c>
      <c r="D1398" s="28" t="n">
        <f aca="false">B1398-B1397</f>
        <v>-1.95999999999999</v>
      </c>
      <c r="E1398" s="28" t="n">
        <f aca="false">C1398-C1397</f>
        <v>-0.759999999999991</v>
      </c>
      <c r="F1398" s="29" t="n">
        <f aca="false">Inputs!$B$5*B1398+Inputs!$B$6*C1398</f>
        <v>4862000</v>
      </c>
      <c r="G1398" s="29" t="n">
        <f aca="false">Inputs!$B$5*D1398</f>
        <v>-195999.999999999</v>
      </c>
      <c r="H1398" s="29" t="n">
        <f aca="false">Inputs!$B$6*E1398</f>
        <v>37999.9999999996</v>
      </c>
      <c r="I1398" s="29" t="n">
        <f aca="false">G1398+H1398</f>
        <v>-158000</v>
      </c>
      <c r="J1398" s="29" t="n">
        <f aca="false">J1397+I1398</f>
        <v>3503499.99999999</v>
      </c>
    </row>
    <row r="1399" customFormat="false" ht="15" hidden="false" customHeight="false" outlineLevel="0" collapsed="false">
      <c r="A1399" s="26" t="n">
        <v>39399</v>
      </c>
      <c r="B1399" s="27" t="n">
        <v>91.18</v>
      </c>
      <c r="C1399" s="27" t="n">
        <v>89.09</v>
      </c>
      <c r="D1399" s="28" t="n">
        <f aca="false">B1399-B1398</f>
        <v>-3.22</v>
      </c>
      <c r="E1399" s="28" t="n">
        <f aca="false">C1399-C1398</f>
        <v>-2.47</v>
      </c>
      <c r="F1399" s="29" t="n">
        <f aca="false">Inputs!$B$5*B1399+Inputs!$B$6*C1399</f>
        <v>4663500</v>
      </c>
      <c r="G1399" s="29" t="n">
        <f aca="false">Inputs!$B$5*D1399</f>
        <v>-322000</v>
      </c>
      <c r="H1399" s="29" t="n">
        <f aca="false">Inputs!$B$6*E1399</f>
        <v>123500</v>
      </c>
      <c r="I1399" s="29" t="n">
        <f aca="false">G1399+H1399</f>
        <v>-198500</v>
      </c>
      <c r="J1399" s="29" t="n">
        <f aca="false">J1398+I1399</f>
        <v>3304999.99999999</v>
      </c>
    </row>
    <row r="1400" customFormat="false" ht="15" hidden="false" customHeight="false" outlineLevel="0" collapsed="false">
      <c r="A1400" s="26" t="n">
        <v>39400</v>
      </c>
      <c r="B1400" s="27" t="n">
        <v>94.02</v>
      </c>
      <c r="C1400" s="27" t="n">
        <v>90.73</v>
      </c>
      <c r="D1400" s="28" t="n">
        <f aca="false">B1400-B1399</f>
        <v>2.83999999999999</v>
      </c>
      <c r="E1400" s="28" t="n">
        <f aca="false">C1400-C1399</f>
        <v>1.64</v>
      </c>
      <c r="F1400" s="29" t="n">
        <f aca="false">Inputs!$B$5*B1400+Inputs!$B$6*C1400</f>
        <v>4865500</v>
      </c>
      <c r="G1400" s="29" t="n">
        <f aca="false">Inputs!$B$5*D1400</f>
        <v>283999.999999999</v>
      </c>
      <c r="H1400" s="29" t="n">
        <f aca="false">Inputs!$B$6*E1400</f>
        <v>-82000</v>
      </c>
      <c r="I1400" s="29" t="n">
        <f aca="false">G1400+H1400</f>
        <v>201999.999999999</v>
      </c>
      <c r="J1400" s="29" t="n">
        <f aca="false">J1399+I1400</f>
        <v>3506999.99999999</v>
      </c>
    </row>
    <row r="1401" customFormat="false" ht="15" hidden="false" customHeight="false" outlineLevel="0" collapsed="false">
      <c r="A1401" s="26" t="n">
        <v>39401</v>
      </c>
      <c r="B1401" s="27" t="n">
        <v>93.37</v>
      </c>
      <c r="C1401" s="27" t="n">
        <v>90.32</v>
      </c>
      <c r="D1401" s="28" t="n">
        <f aca="false">B1401-B1400</f>
        <v>-0.649999999999992</v>
      </c>
      <c r="E1401" s="28" t="n">
        <f aca="false">C1401-C1400</f>
        <v>-0.410000000000011</v>
      </c>
      <c r="F1401" s="29" t="n">
        <f aca="false">Inputs!$B$5*B1401+Inputs!$B$6*C1401</f>
        <v>4821000</v>
      </c>
      <c r="G1401" s="29" t="n">
        <f aca="false">Inputs!$B$5*D1401</f>
        <v>-64999.9999999992</v>
      </c>
      <c r="H1401" s="29" t="n">
        <f aca="false">Inputs!$B$6*E1401</f>
        <v>20500.0000000005</v>
      </c>
      <c r="I1401" s="29" t="n">
        <f aca="false">G1401+H1401</f>
        <v>-44499.9999999986</v>
      </c>
      <c r="J1401" s="29" t="n">
        <f aca="false">J1400+I1401</f>
        <v>3462499.99999999</v>
      </c>
    </row>
    <row r="1402" customFormat="false" ht="15" hidden="false" customHeight="false" outlineLevel="0" collapsed="false">
      <c r="A1402" s="26" t="n">
        <v>39402</v>
      </c>
      <c r="B1402" s="27" t="n">
        <v>94.81</v>
      </c>
      <c r="C1402" s="27" t="n">
        <v>91.99</v>
      </c>
      <c r="D1402" s="28" t="n">
        <f aca="false">B1402-B1401</f>
        <v>1.44</v>
      </c>
      <c r="E1402" s="28" t="n">
        <f aca="false">C1402-C1401</f>
        <v>1.67</v>
      </c>
      <c r="F1402" s="29" t="n">
        <f aca="false">Inputs!$B$5*B1402+Inputs!$B$6*C1402</f>
        <v>4881500</v>
      </c>
      <c r="G1402" s="29" t="n">
        <f aca="false">Inputs!$B$5*D1402</f>
        <v>144000</v>
      </c>
      <c r="H1402" s="29" t="n">
        <f aca="false">Inputs!$B$6*E1402</f>
        <v>-83500.0000000001</v>
      </c>
      <c r="I1402" s="29" t="n">
        <f aca="false">G1402+H1402</f>
        <v>60499.9999999997</v>
      </c>
      <c r="J1402" s="29" t="n">
        <f aca="false">J1401+I1402</f>
        <v>3522999.99999999</v>
      </c>
    </row>
    <row r="1403" customFormat="false" ht="15" hidden="false" customHeight="false" outlineLevel="0" collapsed="false">
      <c r="A1403" s="26" t="n">
        <v>39405</v>
      </c>
      <c r="B1403" s="27" t="n">
        <v>95.75</v>
      </c>
      <c r="C1403" s="27" t="n">
        <v>91.59</v>
      </c>
      <c r="D1403" s="28" t="n">
        <f aca="false">B1403-B1402</f>
        <v>0.939999999999998</v>
      </c>
      <c r="E1403" s="28" t="n">
        <f aca="false">C1403-C1402</f>
        <v>-0.399999999999992</v>
      </c>
      <c r="F1403" s="29" t="n">
        <f aca="false">Inputs!$B$5*B1403+Inputs!$B$6*C1403</f>
        <v>4995500</v>
      </c>
      <c r="G1403" s="29" t="n">
        <f aca="false">Inputs!$B$5*D1403</f>
        <v>93999.9999999998</v>
      </c>
      <c r="H1403" s="29" t="n">
        <f aca="false">Inputs!$B$6*E1403</f>
        <v>19999.9999999996</v>
      </c>
      <c r="I1403" s="29" t="n">
        <f aca="false">G1403+H1403</f>
        <v>113999.999999999</v>
      </c>
      <c r="J1403" s="29" t="n">
        <f aca="false">J1402+I1403</f>
        <v>3636999.99999999</v>
      </c>
    </row>
    <row r="1404" customFormat="false" ht="15" hidden="false" customHeight="false" outlineLevel="0" collapsed="false">
      <c r="A1404" s="26" t="n">
        <v>39406</v>
      </c>
      <c r="B1404" s="27" t="n">
        <v>99.16</v>
      </c>
      <c r="C1404" s="27" t="n">
        <v>94.13</v>
      </c>
      <c r="D1404" s="28" t="n">
        <f aca="false">B1404-B1403</f>
        <v>3.41</v>
      </c>
      <c r="E1404" s="28" t="n">
        <f aca="false">C1404-C1403</f>
        <v>2.53999999999999</v>
      </c>
      <c r="F1404" s="29" t="n">
        <f aca="false">Inputs!$B$5*B1404+Inputs!$B$6*C1404</f>
        <v>5209500</v>
      </c>
      <c r="G1404" s="29" t="n">
        <f aca="false">Inputs!$B$5*D1404</f>
        <v>341000</v>
      </c>
      <c r="H1404" s="29" t="n">
        <f aca="false">Inputs!$B$6*E1404</f>
        <v>-127000</v>
      </c>
      <c r="I1404" s="29" t="n">
        <f aca="false">G1404+H1404</f>
        <v>214000</v>
      </c>
      <c r="J1404" s="29" t="n">
        <f aca="false">J1403+I1404</f>
        <v>3850999.99999999</v>
      </c>
    </row>
    <row r="1405" customFormat="false" ht="15" hidden="false" customHeight="false" outlineLevel="0" collapsed="false">
      <c r="A1405" s="26" t="n">
        <v>39407</v>
      </c>
      <c r="B1405" s="27" t="n">
        <v>98.57</v>
      </c>
      <c r="C1405" s="27" t="n">
        <v>94.97</v>
      </c>
      <c r="D1405" s="28" t="n">
        <f aca="false">B1405-B1404</f>
        <v>-0.590000000000003</v>
      </c>
      <c r="E1405" s="28" t="n">
        <f aca="false">C1405-C1404</f>
        <v>0.840000000000003</v>
      </c>
      <c r="F1405" s="29" t="n">
        <f aca="false">Inputs!$B$5*B1405+Inputs!$B$6*C1405</f>
        <v>5108500</v>
      </c>
      <c r="G1405" s="29" t="n">
        <f aca="false">Inputs!$B$5*D1405</f>
        <v>-59000.0000000003</v>
      </c>
      <c r="H1405" s="29" t="n">
        <f aca="false">Inputs!$B$6*E1405</f>
        <v>-42000.0000000002</v>
      </c>
      <c r="I1405" s="29" t="n">
        <f aca="false">G1405+H1405</f>
        <v>-101000.000000001</v>
      </c>
      <c r="J1405" s="29" t="n">
        <f aca="false">J1404+I1405</f>
        <v>3749999.99999999</v>
      </c>
    </row>
    <row r="1406" customFormat="false" ht="15" hidden="false" customHeight="false" outlineLevel="0" collapsed="false">
      <c r="A1406" s="26" t="n">
        <v>39409</v>
      </c>
      <c r="B1406" s="27" t="n">
        <v>98.24</v>
      </c>
      <c r="C1406" s="27" t="n">
        <v>95.33</v>
      </c>
      <c r="D1406" s="28" t="n">
        <f aca="false">B1406-B1405</f>
        <v>-0.329999999999998</v>
      </c>
      <c r="E1406" s="28" t="n">
        <f aca="false">C1406-C1405</f>
        <v>0.359999999999999</v>
      </c>
      <c r="F1406" s="29" t="n">
        <f aca="false">Inputs!$B$5*B1406+Inputs!$B$6*C1406</f>
        <v>5057500</v>
      </c>
      <c r="G1406" s="29" t="n">
        <f aca="false">Inputs!$B$5*D1406</f>
        <v>-32999.9999999998</v>
      </c>
      <c r="H1406" s="29" t="n">
        <f aca="false">Inputs!$B$6*E1406</f>
        <v>-18000</v>
      </c>
      <c r="I1406" s="29" t="n">
        <f aca="false">G1406+H1406</f>
        <v>-50999.9999999998</v>
      </c>
      <c r="J1406" s="29" t="n">
        <f aca="false">J1405+I1406</f>
        <v>3698999.99999999</v>
      </c>
    </row>
    <row r="1407" customFormat="false" ht="15" hidden="false" customHeight="false" outlineLevel="0" collapsed="false">
      <c r="A1407" s="26" t="n">
        <v>39412</v>
      </c>
      <c r="B1407" s="27" t="n">
        <v>97.66</v>
      </c>
      <c r="C1407" s="27" t="n">
        <v>94.88</v>
      </c>
      <c r="D1407" s="28" t="n">
        <f aca="false">B1407-B1406</f>
        <v>-0.579999999999998</v>
      </c>
      <c r="E1407" s="28" t="n">
        <f aca="false">C1407-C1406</f>
        <v>-0.450000000000003</v>
      </c>
      <c r="F1407" s="29" t="n">
        <f aca="false">Inputs!$B$5*B1407+Inputs!$B$6*C1407</f>
        <v>5022000</v>
      </c>
      <c r="G1407" s="29" t="n">
        <f aca="false">Inputs!$B$5*D1407</f>
        <v>-57999.9999999998</v>
      </c>
      <c r="H1407" s="29" t="n">
        <f aca="false">Inputs!$B$6*E1407</f>
        <v>22500.0000000001</v>
      </c>
      <c r="I1407" s="29" t="n">
        <f aca="false">G1407+H1407</f>
        <v>-35499.9999999997</v>
      </c>
      <c r="J1407" s="29" t="n">
        <f aca="false">J1406+I1407</f>
        <v>3663499.99999999</v>
      </c>
    </row>
    <row r="1408" customFormat="false" ht="15" hidden="false" customHeight="false" outlineLevel="0" collapsed="false">
      <c r="A1408" s="26" t="n">
        <v>39413</v>
      </c>
      <c r="B1408" s="27" t="n">
        <v>94.39</v>
      </c>
      <c r="C1408" s="27" t="n">
        <v>93.23</v>
      </c>
      <c r="D1408" s="28" t="n">
        <f aca="false">B1408-B1407</f>
        <v>-3.27</v>
      </c>
      <c r="E1408" s="28" t="n">
        <f aca="false">C1408-C1407</f>
        <v>-1.64999999999999</v>
      </c>
      <c r="F1408" s="29" t="n">
        <f aca="false">Inputs!$B$5*B1408+Inputs!$B$6*C1408</f>
        <v>4777500</v>
      </c>
      <c r="G1408" s="29" t="n">
        <f aca="false">Inputs!$B$5*D1408</f>
        <v>-327000</v>
      </c>
      <c r="H1408" s="29" t="n">
        <f aca="false">Inputs!$B$6*E1408</f>
        <v>82499.9999999996</v>
      </c>
      <c r="I1408" s="29" t="n">
        <f aca="false">G1408+H1408</f>
        <v>-244500</v>
      </c>
      <c r="J1408" s="29" t="n">
        <f aca="false">J1407+I1408</f>
        <v>3418999.99999999</v>
      </c>
    </row>
    <row r="1409" customFormat="false" ht="15" hidden="false" customHeight="false" outlineLevel="0" collapsed="false">
      <c r="A1409" s="26" t="n">
        <v>39414</v>
      </c>
      <c r="B1409" s="27" t="n">
        <v>90.71</v>
      </c>
      <c r="C1409" s="27" t="n">
        <v>91.64</v>
      </c>
      <c r="D1409" s="28" t="n">
        <f aca="false">B1409-B1408</f>
        <v>-3.68000000000001</v>
      </c>
      <c r="E1409" s="28" t="n">
        <f aca="false">C1409-C1408</f>
        <v>-1.59</v>
      </c>
      <c r="F1409" s="29" t="n">
        <f aca="false">Inputs!$B$5*B1409+Inputs!$B$6*C1409</f>
        <v>4489000</v>
      </c>
      <c r="G1409" s="29" t="n">
        <f aca="false">Inputs!$B$5*D1409</f>
        <v>-368000.000000001</v>
      </c>
      <c r="H1409" s="29" t="n">
        <f aca="false">Inputs!$B$6*E1409</f>
        <v>79500.0000000002</v>
      </c>
      <c r="I1409" s="29" t="n">
        <f aca="false">G1409+H1409</f>
        <v>-288500.000000001</v>
      </c>
      <c r="J1409" s="29" t="n">
        <f aca="false">J1408+I1409</f>
        <v>3130499.99999999</v>
      </c>
    </row>
    <row r="1410" customFormat="false" ht="15" hidden="false" customHeight="false" outlineLevel="0" collapsed="false">
      <c r="A1410" s="26" t="n">
        <v>39415</v>
      </c>
      <c r="B1410" s="27" t="n">
        <v>90.98</v>
      </c>
      <c r="C1410" s="27" t="n">
        <v>92.34</v>
      </c>
      <c r="D1410" s="28" t="n">
        <f aca="false">B1410-B1409</f>
        <v>0.27000000000001</v>
      </c>
      <c r="E1410" s="28" t="n">
        <f aca="false">C1410-C1409</f>
        <v>0.700000000000003</v>
      </c>
      <c r="F1410" s="29" t="n">
        <f aca="false">Inputs!$B$5*B1410+Inputs!$B$6*C1410</f>
        <v>4481000</v>
      </c>
      <c r="G1410" s="29" t="n">
        <f aca="false">Inputs!$B$5*D1410</f>
        <v>27000.000000001</v>
      </c>
      <c r="H1410" s="29" t="n">
        <f aca="false">Inputs!$B$6*E1410</f>
        <v>-35000.0000000001</v>
      </c>
      <c r="I1410" s="29" t="n">
        <f aca="false">G1410+H1410</f>
        <v>-7999.99999999912</v>
      </c>
      <c r="J1410" s="29" t="n">
        <f aca="false">J1409+I1410</f>
        <v>3122499.99999999</v>
      </c>
    </row>
    <row r="1411" customFormat="false" ht="15" hidden="false" customHeight="false" outlineLevel="0" collapsed="false">
      <c r="A1411" s="26" t="n">
        <v>39416</v>
      </c>
      <c r="B1411" s="27" t="n">
        <v>88.6</v>
      </c>
      <c r="C1411" s="27" t="n">
        <v>88.71</v>
      </c>
      <c r="D1411" s="28" t="n">
        <f aca="false">B1411-B1410</f>
        <v>-2.38000000000001</v>
      </c>
      <c r="E1411" s="28" t="n">
        <f aca="false">C1411-C1410</f>
        <v>-3.63000000000001</v>
      </c>
      <c r="F1411" s="29" t="n">
        <f aca="false">Inputs!$B$5*B1411+Inputs!$B$6*C1411</f>
        <v>4424500</v>
      </c>
      <c r="G1411" s="29" t="n">
        <f aca="false">Inputs!$B$5*D1411</f>
        <v>-238000.000000001</v>
      </c>
      <c r="H1411" s="29" t="n">
        <f aca="false">Inputs!$B$6*E1411</f>
        <v>181500.000000001</v>
      </c>
      <c r="I1411" s="29" t="n">
        <f aca="false">G1411+H1411</f>
        <v>-56500.0000000005</v>
      </c>
      <c r="J1411" s="29" t="n">
        <f aca="false">J1410+I1411</f>
        <v>3065999.99999999</v>
      </c>
    </row>
    <row r="1412" customFormat="false" ht="15" hidden="false" customHeight="false" outlineLevel="0" collapsed="false">
      <c r="A1412" s="26" t="n">
        <v>39419</v>
      </c>
      <c r="B1412" s="27" t="n">
        <v>89.29</v>
      </c>
      <c r="C1412" s="27" t="n">
        <v>87.85</v>
      </c>
      <c r="D1412" s="28" t="n">
        <f aca="false">B1412-B1411</f>
        <v>0.690000000000012</v>
      </c>
      <c r="E1412" s="28" t="n">
        <f aca="false">C1412-C1411</f>
        <v>-0.859999999999999</v>
      </c>
      <c r="F1412" s="29" t="n">
        <f aca="false">Inputs!$B$5*B1412+Inputs!$B$6*C1412</f>
        <v>4536500</v>
      </c>
      <c r="G1412" s="29" t="n">
        <f aca="false">Inputs!$B$5*D1412</f>
        <v>69000.0000000012</v>
      </c>
      <c r="H1412" s="29" t="n">
        <f aca="false">Inputs!$B$6*E1412</f>
        <v>43000</v>
      </c>
      <c r="I1412" s="29" t="n">
        <f aca="false">G1412+H1412</f>
        <v>112000.000000001</v>
      </c>
      <c r="J1412" s="29" t="n">
        <f aca="false">J1411+I1412</f>
        <v>3177999.99999999</v>
      </c>
    </row>
    <row r="1413" customFormat="false" ht="15" hidden="false" customHeight="false" outlineLevel="0" collapsed="false">
      <c r="A1413" s="26" t="n">
        <v>39420</v>
      </c>
      <c r="B1413" s="27" t="n">
        <v>88.31</v>
      </c>
      <c r="C1413" s="27" t="n">
        <v>89.97</v>
      </c>
      <c r="D1413" s="28" t="n">
        <f aca="false">B1413-B1412</f>
        <v>-0.980000000000004</v>
      </c>
      <c r="E1413" s="28" t="n">
        <f aca="false">C1413-C1412</f>
        <v>2.12</v>
      </c>
      <c r="F1413" s="29" t="n">
        <f aca="false">Inputs!$B$5*B1413+Inputs!$B$6*C1413</f>
        <v>4332500</v>
      </c>
      <c r="G1413" s="29" t="n">
        <f aca="false">Inputs!$B$5*D1413</f>
        <v>-98000.0000000004</v>
      </c>
      <c r="H1413" s="29" t="n">
        <f aca="false">Inputs!$B$6*E1413</f>
        <v>-106000</v>
      </c>
      <c r="I1413" s="29" t="n">
        <f aca="false">G1413+H1413</f>
        <v>-204000.000000001</v>
      </c>
      <c r="J1413" s="29" t="n">
        <f aca="false">J1412+I1413</f>
        <v>2973999.99999999</v>
      </c>
    </row>
    <row r="1414" customFormat="false" ht="15" hidden="false" customHeight="false" outlineLevel="0" collapsed="false">
      <c r="A1414" s="26" t="n">
        <v>39421</v>
      </c>
      <c r="B1414" s="27" t="n">
        <v>87.45</v>
      </c>
      <c r="C1414" s="27" t="n">
        <v>90.7</v>
      </c>
      <c r="D1414" s="28" t="n">
        <f aca="false">B1414-B1413</f>
        <v>-0.859999999999999</v>
      </c>
      <c r="E1414" s="28" t="n">
        <f aca="false">C1414-C1413</f>
        <v>0.730000000000004</v>
      </c>
      <c r="F1414" s="29" t="n">
        <f aca="false">Inputs!$B$5*B1414+Inputs!$B$6*C1414</f>
        <v>4210000</v>
      </c>
      <c r="G1414" s="29" t="n">
        <f aca="false">Inputs!$B$5*D1414</f>
        <v>-85999.9999999999</v>
      </c>
      <c r="H1414" s="29" t="n">
        <f aca="false">Inputs!$B$6*E1414</f>
        <v>-36500.0000000002</v>
      </c>
      <c r="I1414" s="29" t="n">
        <f aca="false">G1414+H1414</f>
        <v>-122500</v>
      </c>
      <c r="J1414" s="29" t="n">
        <f aca="false">J1413+I1414</f>
        <v>2851499.99999999</v>
      </c>
    </row>
    <row r="1415" customFormat="false" ht="15" hidden="false" customHeight="false" outlineLevel="0" collapsed="false">
      <c r="A1415" s="26" t="n">
        <v>39422</v>
      </c>
      <c r="B1415" s="27" t="n">
        <v>90.25</v>
      </c>
      <c r="C1415" s="27" t="n">
        <v>88.46</v>
      </c>
      <c r="D1415" s="28" t="n">
        <f aca="false">B1415-B1414</f>
        <v>2.8</v>
      </c>
      <c r="E1415" s="28" t="n">
        <f aca="false">C1415-C1414</f>
        <v>-2.24000000000001</v>
      </c>
      <c r="F1415" s="29" t="n">
        <f aca="false">Inputs!$B$5*B1415+Inputs!$B$6*C1415</f>
        <v>4602000</v>
      </c>
      <c r="G1415" s="29" t="n">
        <f aca="false">Inputs!$B$5*D1415</f>
        <v>280000</v>
      </c>
      <c r="H1415" s="29" t="n">
        <f aca="false">Inputs!$B$6*E1415</f>
        <v>112000</v>
      </c>
      <c r="I1415" s="29" t="n">
        <f aca="false">G1415+H1415</f>
        <v>392000</v>
      </c>
      <c r="J1415" s="29" t="n">
        <f aca="false">J1414+I1415</f>
        <v>3243499.99999999</v>
      </c>
    </row>
    <row r="1416" customFormat="false" ht="15" hidden="false" customHeight="false" outlineLevel="0" collapsed="false">
      <c r="A1416" s="26" t="n">
        <v>39423</v>
      </c>
      <c r="B1416" s="27" t="n">
        <v>88.23</v>
      </c>
      <c r="C1416" s="27" t="n">
        <v>88.46</v>
      </c>
      <c r="D1416" s="28" t="n">
        <f aca="false">B1416-B1415</f>
        <v>-2.02</v>
      </c>
      <c r="E1416" s="28" t="n">
        <f aca="false">C1416-C1415</f>
        <v>0</v>
      </c>
      <c r="F1416" s="29" t="n">
        <f aca="false">Inputs!$B$5*B1416+Inputs!$B$6*C1416</f>
        <v>4400000</v>
      </c>
      <c r="G1416" s="29" t="n">
        <f aca="false">Inputs!$B$5*D1416</f>
        <v>-202000</v>
      </c>
      <c r="H1416" s="29" t="n">
        <f aca="false">Inputs!$B$6*E1416</f>
        <v>-0</v>
      </c>
      <c r="I1416" s="29" t="n">
        <f aca="false">G1416+H1416</f>
        <v>-202000</v>
      </c>
      <c r="J1416" s="29" t="n">
        <f aca="false">J1415+I1416</f>
        <v>3041499.99999999</v>
      </c>
    </row>
    <row r="1417" customFormat="false" ht="15" hidden="false" customHeight="false" outlineLevel="0" collapsed="false">
      <c r="A1417" s="26" t="n">
        <v>39426</v>
      </c>
      <c r="B1417" s="27" t="n">
        <v>87.72</v>
      </c>
      <c r="C1417" s="27" t="n">
        <v>87.33</v>
      </c>
      <c r="D1417" s="28" t="n">
        <f aca="false">B1417-B1416</f>
        <v>-0.510000000000005</v>
      </c>
      <c r="E1417" s="28" t="n">
        <f aca="false">C1417-C1416</f>
        <v>-1.13</v>
      </c>
      <c r="F1417" s="29" t="n">
        <f aca="false">Inputs!$B$5*B1417+Inputs!$B$6*C1417</f>
        <v>4405500</v>
      </c>
      <c r="G1417" s="29" t="n">
        <f aca="false">Inputs!$B$5*D1417</f>
        <v>-51000.0000000005</v>
      </c>
      <c r="H1417" s="29" t="n">
        <f aca="false">Inputs!$B$6*E1417</f>
        <v>56499.9999999998</v>
      </c>
      <c r="I1417" s="29" t="n">
        <f aca="false">G1417+H1417</f>
        <v>5499.99999999927</v>
      </c>
      <c r="J1417" s="29" t="n">
        <f aca="false">J1416+I1417</f>
        <v>3046999.99999999</v>
      </c>
    </row>
    <row r="1418" customFormat="false" ht="15" hidden="false" customHeight="false" outlineLevel="0" collapsed="false">
      <c r="A1418" s="26" t="n">
        <v>39427</v>
      </c>
      <c r="B1418" s="27" t="n">
        <v>90.12</v>
      </c>
      <c r="C1418" s="27" t="n">
        <v>87.77</v>
      </c>
      <c r="D1418" s="28" t="n">
        <f aca="false">B1418-B1417</f>
        <v>2.40000000000001</v>
      </c>
      <c r="E1418" s="28" t="n">
        <f aca="false">C1418-C1417</f>
        <v>0.439999999999998</v>
      </c>
      <c r="F1418" s="29" t="n">
        <f aca="false">Inputs!$B$5*B1418+Inputs!$B$6*C1418</f>
        <v>4623500</v>
      </c>
      <c r="G1418" s="29" t="n">
        <f aca="false">Inputs!$B$5*D1418</f>
        <v>240000.000000001</v>
      </c>
      <c r="H1418" s="29" t="n">
        <f aca="false">Inputs!$B$6*E1418</f>
        <v>-21999.9999999999</v>
      </c>
      <c r="I1418" s="29" t="n">
        <f aca="false">G1418+H1418</f>
        <v>218000.000000001</v>
      </c>
      <c r="J1418" s="29" t="n">
        <f aca="false">J1417+I1418</f>
        <v>3264999.99999999</v>
      </c>
    </row>
    <row r="1419" customFormat="false" ht="15" hidden="false" customHeight="false" outlineLevel="0" collapsed="false">
      <c r="A1419" s="26" t="n">
        <v>39428</v>
      </c>
      <c r="B1419" s="27" t="n">
        <v>94.41</v>
      </c>
      <c r="C1419" s="27" t="n">
        <v>91.69</v>
      </c>
      <c r="D1419" s="28" t="n">
        <f aca="false">B1419-B1418</f>
        <v>4.28999999999999</v>
      </c>
      <c r="E1419" s="28" t="n">
        <f aca="false">C1419-C1418</f>
        <v>3.92</v>
      </c>
      <c r="F1419" s="29" t="n">
        <f aca="false">Inputs!$B$5*B1419+Inputs!$B$6*C1419</f>
        <v>4856500</v>
      </c>
      <c r="G1419" s="29" t="n">
        <f aca="false">Inputs!$B$5*D1419</f>
        <v>428999.999999999</v>
      </c>
      <c r="H1419" s="29" t="n">
        <f aca="false">Inputs!$B$6*E1419</f>
        <v>-196000</v>
      </c>
      <c r="I1419" s="29" t="n">
        <f aca="false">G1419+H1419</f>
        <v>232999.999999999</v>
      </c>
      <c r="J1419" s="29" t="n">
        <f aca="false">J1418+I1419</f>
        <v>3497999.99999999</v>
      </c>
    </row>
    <row r="1420" customFormat="false" ht="15" hidden="false" customHeight="false" outlineLevel="0" collapsed="false">
      <c r="A1420" s="26" t="n">
        <v>39429</v>
      </c>
      <c r="B1420" s="27" t="n">
        <v>92.35</v>
      </c>
      <c r="C1420" s="27" t="n">
        <v>92.57</v>
      </c>
      <c r="D1420" s="28" t="n">
        <f aca="false">B1420-B1419</f>
        <v>-2.06</v>
      </c>
      <c r="E1420" s="28" t="n">
        <f aca="false">C1420-C1419</f>
        <v>0.879999999999996</v>
      </c>
      <c r="F1420" s="29" t="n">
        <f aca="false">Inputs!$B$5*B1420+Inputs!$B$6*C1420</f>
        <v>4606500</v>
      </c>
      <c r="G1420" s="29" t="n">
        <f aca="false">Inputs!$B$5*D1420</f>
        <v>-206000</v>
      </c>
      <c r="H1420" s="29" t="n">
        <f aca="false">Inputs!$B$6*E1420</f>
        <v>-43999.9999999998</v>
      </c>
      <c r="I1420" s="29" t="n">
        <f aca="false">G1420+H1420</f>
        <v>-250000</v>
      </c>
      <c r="J1420" s="29" t="n">
        <f aca="false">J1419+I1420</f>
        <v>3247999.99999999</v>
      </c>
    </row>
    <row r="1421" customFormat="false" ht="15" hidden="false" customHeight="false" outlineLevel="0" collapsed="false">
      <c r="A1421" s="26" t="n">
        <v>39430</v>
      </c>
      <c r="B1421" s="27" t="n">
        <v>91.31</v>
      </c>
      <c r="C1421" s="27" t="n">
        <v>91.86</v>
      </c>
      <c r="D1421" s="28" t="n">
        <f aca="false">B1421-B1420</f>
        <v>-1.03999999999999</v>
      </c>
      <c r="E1421" s="28" t="n">
        <f aca="false">C1421-C1420</f>
        <v>-0.709999999999994</v>
      </c>
      <c r="F1421" s="29" t="n">
        <f aca="false">Inputs!$B$5*B1421+Inputs!$B$6*C1421</f>
        <v>4538000</v>
      </c>
      <c r="G1421" s="29" t="n">
        <f aca="false">Inputs!$B$5*D1421</f>
        <v>-103999.999999999</v>
      </c>
      <c r="H1421" s="29" t="n">
        <f aca="false">Inputs!$B$6*E1421</f>
        <v>35499.9999999997</v>
      </c>
      <c r="I1421" s="29" t="n">
        <f aca="false">G1421+H1421</f>
        <v>-68499.9999999995</v>
      </c>
      <c r="J1421" s="29" t="n">
        <f aca="false">J1420+I1421</f>
        <v>3179499.99999999</v>
      </c>
    </row>
    <row r="1422" customFormat="false" ht="15" hidden="false" customHeight="false" outlineLevel="0" collapsed="false">
      <c r="A1422" s="26" t="n">
        <v>39433</v>
      </c>
      <c r="B1422" s="27" t="n">
        <v>90.69</v>
      </c>
      <c r="C1422" s="27" t="n">
        <v>90.32</v>
      </c>
      <c r="D1422" s="28" t="n">
        <f aca="false">B1422-B1421</f>
        <v>-0.620000000000005</v>
      </c>
      <c r="E1422" s="28" t="n">
        <f aca="false">C1422-C1421</f>
        <v>-1.54000000000001</v>
      </c>
      <c r="F1422" s="29" t="n">
        <f aca="false">Inputs!$B$5*B1422+Inputs!$B$6*C1422</f>
        <v>4553000</v>
      </c>
      <c r="G1422" s="29" t="n">
        <f aca="false">Inputs!$B$5*D1422</f>
        <v>-62000.0000000005</v>
      </c>
      <c r="H1422" s="29" t="n">
        <f aca="false">Inputs!$B$6*E1422</f>
        <v>77000.0000000003</v>
      </c>
      <c r="I1422" s="29" t="n">
        <f aca="false">G1422+H1422</f>
        <v>14999.9999999999</v>
      </c>
      <c r="J1422" s="29" t="n">
        <f aca="false">J1421+I1422</f>
        <v>3194499.99999999</v>
      </c>
    </row>
    <row r="1423" customFormat="false" ht="15" hidden="false" customHeight="false" outlineLevel="0" collapsed="false">
      <c r="A1423" s="26" t="n">
        <v>39434</v>
      </c>
      <c r="B1423" s="27" t="n">
        <v>89.93</v>
      </c>
      <c r="C1423" s="27" t="n">
        <v>90.71</v>
      </c>
      <c r="D1423" s="28" t="n">
        <f aca="false">B1423-B1422</f>
        <v>-0.759999999999991</v>
      </c>
      <c r="E1423" s="28" t="n">
        <f aca="false">C1423-C1422</f>
        <v>0.390000000000001</v>
      </c>
      <c r="F1423" s="29" t="n">
        <f aca="false">Inputs!$B$5*B1423+Inputs!$B$6*C1423</f>
        <v>4457500</v>
      </c>
      <c r="G1423" s="29" t="n">
        <f aca="false">Inputs!$B$5*D1423</f>
        <v>-75999.9999999991</v>
      </c>
      <c r="H1423" s="29" t="n">
        <f aca="false">Inputs!$B$6*E1423</f>
        <v>-19500</v>
      </c>
      <c r="I1423" s="29" t="n">
        <f aca="false">G1423+H1423</f>
        <v>-95499.9999999991</v>
      </c>
      <c r="J1423" s="29" t="n">
        <f aca="false">J1422+I1423</f>
        <v>3099000</v>
      </c>
    </row>
    <row r="1424" customFormat="false" ht="15" hidden="false" customHeight="false" outlineLevel="0" collapsed="false">
      <c r="A1424" s="26" t="n">
        <v>39435</v>
      </c>
      <c r="B1424" s="27" t="n">
        <v>91.11</v>
      </c>
      <c r="C1424" s="27" t="n">
        <v>90.98</v>
      </c>
      <c r="D1424" s="28" t="n">
        <f aca="false">B1424-B1423</f>
        <v>1.17999999999999</v>
      </c>
      <c r="E1424" s="28" t="n">
        <f aca="false">C1424-C1423</f>
        <v>0.27000000000001</v>
      </c>
      <c r="F1424" s="29" t="n">
        <f aca="false">Inputs!$B$5*B1424+Inputs!$B$6*C1424</f>
        <v>4562000</v>
      </c>
      <c r="G1424" s="29" t="n">
        <f aca="false">Inputs!$B$5*D1424</f>
        <v>117999.999999999</v>
      </c>
      <c r="H1424" s="29" t="n">
        <f aca="false">Inputs!$B$6*E1424</f>
        <v>-13500.0000000005</v>
      </c>
      <c r="I1424" s="29" t="n">
        <f aca="false">G1424+H1424</f>
        <v>104499.999999999</v>
      </c>
      <c r="J1424" s="29" t="n">
        <f aca="false">J1423+I1424</f>
        <v>3203499.99999999</v>
      </c>
    </row>
    <row r="1425" customFormat="false" ht="15" hidden="false" customHeight="false" outlineLevel="0" collapsed="false">
      <c r="A1425" s="26" t="n">
        <v>39436</v>
      </c>
      <c r="B1425" s="27" t="n">
        <v>90.88</v>
      </c>
      <c r="C1425" s="27" t="n">
        <v>91.06</v>
      </c>
      <c r="D1425" s="28" t="n">
        <f aca="false">B1425-B1424</f>
        <v>-0.230000000000004</v>
      </c>
      <c r="E1425" s="28" t="n">
        <f aca="false">C1425-C1424</f>
        <v>0.0799999999999983</v>
      </c>
      <c r="F1425" s="29" t="n">
        <f aca="false">Inputs!$B$5*B1425+Inputs!$B$6*C1425</f>
        <v>4535000</v>
      </c>
      <c r="G1425" s="29" t="n">
        <f aca="false">Inputs!$B$5*D1425</f>
        <v>-23000.0000000004</v>
      </c>
      <c r="H1425" s="29" t="n">
        <f aca="false">Inputs!$B$6*E1425</f>
        <v>-3999.99999999991</v>
      </c>
      <c r="I1425" s="29" t="n">
        <f aca="false">G1425+H1425</f>
        <v>-27000.0000000003</v>
      </c>
      <c r="J1425" s="29" t="n">
        <f aca="false">J1424+I1425</f>
        <v>3176499.99999999</v>
      </c>
    </row>
    <row r="1426" customFormat="false" ht="15" hidden="false" customHeight="false" outlineLevel="0" collapsed="false">
      <c r="A1426" s="26" t="n">
        <v>39437</v>
      </c>
      <c r="B1426" s="27" t="n">
        <v>93.19</v>
      </c>
      <c r="C1426" s="27" t="n">
        <v>91.03</v>
      </c>
      <c r="D1426" s="28" t="n">
        <f aca="false">B1426-B1425</f>
        <v>2.31</v>
      </c>
      <c r="E1426" s="28" t="n">
        <f aca="false">C1426-C1425</f>
        <v>-0.0300000000000011</v>
      </c>
      <c r="F1426" s="29" t="n">
        <f aca="false">Inputs!$B$5*B1426+Inputs!$B$6*C1426</f>
        <v>4767500</v>
      </c>
      <c r="G1426" s="29" t="n">
        <f aca="false">Inputs!$B$5*D1426</f>
        <v>231000</v>
      </c>
      <c r="H1426" s="29" t="n">
        <f aca="false">Inputs!$B$6*E1426</f>
        <v>1500.00000000006</v>
      </c>
      <c r="I1426" s="29" t="n">
        <f aca="false">G1426+H1426</f>
        <v>232500</v>
      </c>
      <c r="J1426" s="29" t="n">
        <f aca="false">J1425+I1426</f>
        <v>3408999.99999999</v>
      </c>
    </row>
    <row r="1427" customFormat="false" ht="15" hidden="false" customHeight="false" outlineLevel="0" collapsed="false">
      <c r="A1427" s="26" t="n">
        <v>39440</v>
      </c>
      <c r="B1427" s="27" t="n">
        <v>94</v>
      </c>
      <c r="C1427" s="27" t="n">
        <v>91.59</v>
      </c>
      <c r="D1427" s="28" t="n">
        <f aca="false">B1427-B1426</f>
        <v>0.810000000000002</v>
      </c>
      <c r="E1427" s="28" t="n">
        <f aca="false">C1427-C1426</f>
        <v>0.560000000000002</v>
      </c>
      <c r="F1427" s="29" t="n">
        <f aca="false">Inputs!$B$5*B1427+Inputs!$B$6*C1427</f>
        <v>4820500</v>
      </c>
      <c r="G1427" s="29" t="n">
        <f aca="false">Inputs!$B$5*D1427</f>
        <v>81000.0000000002</v>
      </c>
      <c r="H1427" s="29" t="n">
        <f aca="false">Inputs!$B$6*E1427</f>
        <v>-28000.0000000001</v>
      </c>
      <c r="I1427" s="29" t="n">
        <f aca="false">G1427+H1427</f>
        <v>53000.0000000001</v>
      </c>
      <c r="J1427" s="29" t="n">
        <f aca="false">J1426+I1427</f>
        <v>3461999.99999999</v>
      </c>
    </row>
    <row r="1428" customFormat="false" ht="15" hidden="false" customHeight="false" outlineLevel="0" collapsed="false">
      <c r="A1428" s="26" t="n">
        <v>39443</v>
      </c>
      <c r="B1428" s="27" t="n">
        <v>96.63</v>
      </c>
      <c r="C1428" s="27" t="n">
        <v>95.66</v>
      </c>
      <c r="D1428" s="28" t="n">
        <f aca="false">B1428-B1427</f>
        <v>2.63</v>
      </c>
      <c r="E1428" s="28" t="n">
        <f aca="false">C1428-C1427</f>
        <v>4.06999999999999</v>
      </c>
      <c r="F1428" s="29" t="n">
        <f aca="false">Inputs!$B$5*B1428+Inputs!$B$6*C1428</f>
        <v>4880000</v>
      </c>
      <c r="G1428" s="29" t="n">
        <f aca="false">Inputs!$B$5*D1428</f>
        <v>263000</v>
      </c>
      <c r="H1428" s="29" t="n">
        <f aca="false">Inputs!$B$6*E1428</f>
        <v>-203500</v>
      </c>
      <c r="I1428" s="29" t="n">
        <f aca="false">G1428+H1428</f>
        <v>59499.9999999999</v>
      </c>
      <c r="J1428" s="29" t="n">
        <f aca="false">J1427+I1428</f>
        <v>3521499.99999999</v>
      </c>
    </row>
    <row r="1429" customFormat="false" ht="15" hidden="false" customHeight="false" outlineLevel="0" collapsed="false">
      <c r="A1429" s="26" t="n">
        <v>39444</v>
      </c>
      <c r="B1429" s="27" t="n">
        <v>96.03</v>
      </c>
      <c r="C1429" s="27" t="n">
        <v>95.92</v>
      </c>
      <c r="D1429" s="28" t="n">
        <f aca="false">B1429-B1428</f>
        <v>-0.599999999999994</v>
      </c>
      <c r="E1429" s="28" t="n">
        <f aca="false">C1429-C1428</f>
        <v>0.260000000000005</v>
      </c>
      <c r="F1429" s="29" t="n">
        <f aca="false">Inputs!$B$5*B1429+Inputs!$B$6*C1429</f>
        <v>4807000</v>
      </c>
      <c r="G1429" s="29" t="n">
        <f aca="false">Inputs!$B$5*D1429</f>
        <v>-59999.9999999994</v>
      </c>
      <c r="H1429" s="29" t="n">
        <f aca="false">Inputs!$B$6*E1429</f>
        <v>-13000.0000000003</v>
      </c>
      <c r="I1429" s="29" t="n">
        <f aca="false">G1429+H1429</f>
        <v>-72999.9999999997</v>
      </c>
      <c r="J1429" s="29" t="n">
        <f aca="false">J1428+I1429</f>
        <v>3448499.99999999</v>
      </c>
    </row>
    <row r="1430" customFormat="false" ht="15" hidden="false" customHeight="false" outlineLevel="0" collapsed="false">
      <c r="A1430" s="26" t="n">
        <v>39447</v>
      </c>
      <c r="B1430" s="27" t="n">
        <v>95.95</v>
      </c>
      <c r="C1430" s="27" t="n">
        <v>93.68</v>
      </c>
      <c r="D1430" s="28" t="n">
        <f aca="false">B1430-B1429</f>
        <v>-0.0799999999999983</v>
      </c>
      <c r="E1430" s="28" t="n">
        <f aca="false">C1430-C1429</f>
        <v>-2.24</v>
      </c>
      <c r="F1430" s="29" t="n">
        <f aca="false">Inputs!$B$5*B1430+Inputs!$B$6*C1430</f>
        <v>4911000</v>
      </c>
      <c r="G1430" s="29" t="n">
        <f aca="false">Inputs!$B$5*D1430</f>
        <v>-7999.99999999983</v>
      </c>
      <c r="H1430" s="29" t="n">
        <f aca="false">Inputs!$B$6*E1430</f>
        <v>112000</v>
      </c>
      <c r="I1430" s="29" t="n">
        <f aca="false">G1430+H1430</f>
        <v>104000</v>
      </c>
      <c r="J1430" s="29" t="n">
        <f aca="false">J1429+I1430</f>
        <v>3552499.99999999</v>
      </c>
    </row>
    <row r="1431" customFormat="false" ht="15" hidden="false" customHeight="false" outlineLevel="0" collapsed="false">
      <c r="A1431" s="26" t="n">
        <v>39449</v>
      </c>
      <c r="B1431" s="27" t="n">
        <v>99.64</v>
      </c>
      <c r="C1431" s="27" t="n">
        <v>97.01</v>
      </c>
      <c r="D1431" s="28" t="n">
        <f aca="false">B1431-B1430</f>
        <v>3.69</v>
      </c>
      <c r="E1431" s="28" t="n">
        <f aca="false">C1431-C1430</f>
        <v>3.33</v>
      </c>
      <c r="F1431" s="29" t="n">
        <f aca="false">Inputs!$B$5*B1431+Inputs!$B$6*C1431</f>
        <v>5113500</v>
      </c>
      <c r="G1431" s="29" t="n">
        <f aca="false">Inputs!$B$5*D1431</f>
        <v>369000</v>
      </c>
      <c r="H1431" s="29" t="n">
        <f aca="false">Inputs!$B$6*E1431</f>
        <v>-166500</v>
      </c>
      <c r="I1431" s="29" t="n">
        <f aca="false">G1431+H1431</f>
        <v>202500</v>
      </c>
      <c r="J1431" s="29" t="n">
        <f aca="false">J1430+I1431</f>
        <v>3754999.99999999</v>
      </c>
    </row>
    <row r="1432" customFormat="false" ht="15" hidden="false" customHeight="false" outlineLevel="0" collapsed="false">
      <c r="A1432" s="26" t="n">
        <v>39450</v>
      </c>
      <c r="B1432" s="27" t="n">
        <v>99.17</v>
      </c>
      <c r="C1432" s="27" t="n">
        <v>98.45</v>
      </c>
      <c r="D1432" s="28" t="n">
        <f aca="false">B1432-B1431</f>
        <v>-0.469999999999999</v>
      </c>
      <c r="E1432" s="28" t="n">
        <f aca="false">C1432-C1431</f>
        <v>1.44</v>
      </c>
      <c r="F1432" s="29" t="n">
        <f aca="false">Inputs!$B$5*B1432+Inputs!$B$6*C1432</f>
        <v>4994500</v>
      </c>
      <c r="G1432" s="29" t="n">
        <f aca="false">Inputs!$B$5*D1432</f>
        <v>-46999.9999999999</v>
      </c>
      <c r="H1432" s="29" t="n">
        <f aca="false">Inputs!$B$6*E1432</f>
        <v>-71999.9999999999</v>
      </c>
      <c r="I1432" s="29" t="n">
        <f aca="false">G1432+H1432</f>
        <v>-119000</v>
      </c>
      <c r="J1432" s="29" t="n">
        <f aca="false">J1431+I1432</f>
        <v>3635999.99999999</v>
      </c>
    </row>
    <row r="1433" customFormat="false" ht="15" hidden="false" customHeight="false" outlineLevel="0" collapsed="false">
      <c r="A1433" s="26" t="n">
        <v>39451</v>
      </c>
      <c r="B1433" s="27" t="n">
        <v>97.9</v>
      </c>
      <c r="C1433" s="27" t="n">
        <v>96.87</v>
      </c>
      <c r="D1433" s="28" t="n">
        <f aca="false">B1433-B1432</f>
        <v>-1.27</v>
      </c>
      <c r="E1433" s="28" t="n">
        <f aca="false">C1433-C1432</f>
        <v>-1.58</v>
      </c>
      <c r="F1433" s="29" t="n">
        <f aca="false">Inputs!$B$5*B1433+Inputs!$B$6*C1433</f>
        <v>4946500</v>
      </c>
      <c r="G1433" s="29" t="n">
        <f aca="false">Inputs!$B$5*D1433</f>
        <v>-127000</v>
      </c>
      <c r="H1433" s="29" t="n">
        <f aca="false">Inputs!$B$6*E1433</f>
        <v>78999.9999999999</v>
      </c>
      <c r="I1433" s="29" t="n">
        <f aca="false">G1433+H1433</f>
        <v>-47999.9999999997</v>
      </c>
      <c r="J1433" s="29" t="n">
        <f aca="false">J1432+I1433</f>
        <v>3588000</v>
      </c>
    </row>
    <row r="1434" customFormat="false" ht="15" hidden="false" customHeight="false" outlineLevel="0" collapsed="false">
      <c r="A1434" s="26" t="n">
        <v>39454</v>
      </c>
      <c r="B1434" s="27" t="n">
        <v>95.08</v>
      </c>
      <c r="C1434" s="27" t="n">
        <v>94.19</v>
      </c>
      <c r="D1434" s="28" t="n">
        <f aca="false">B1434-B1433</f>
        <v>-2.82000000000001</v>
      </c>
      <c r="E1434" s="28" t="n">
        <f aca="false">C1434-C1433</f>
        <v>-2.68000000000001</v>
      </c>
      <c r="F1434" s="29" t="n">
        <f aca="false">Inputs!$B$5*B1434+Inputs!$B$6*C1434</f>
        <v>4798500</v>
      </c>
      <c r="G1434" s="29" t="n">
        <f aca="false">Inputs!$B$5*D1434</f>
        <v>-282000.000000001</v>
      </c>
      <c r="H1434" s="29" t="n">
        <f aca="false">Inputs!$B$6*E1434</f>
        <v>134000</v>
      </c>
      <c r="I1434" s="29" t="n">
        <f aca="false">G1434+H1434</f>
        <v>-148000</v>
      </c>
      <c r="J1434" s="29" t="n">
        <f aca="false">J1433+I1434</f>
        <v>3439999.99999999</v>
      </c>
    </row>
    <row r="1435" customFormat="false" ht="15" hidden="false" customHeight="false" outlineLevel="0" collapsed="false">
      <c r="A1435" s="26" t="n">
        <v>39455</v>
      </c>
      <c r="B1435" s="27" t="n">
        <v>96.43</v>
      </c>
      <c r="C1435" s="27" t="n">
        <v>96.37</v>
      </c>
      <c r="D1435" s="28" t="n">
        <f aca="false">B1435-B1434</f>
        <v>1.35000000000001</v>
      </c>
      <c r="E1435" s="28" t="n">
        <f aca="false">C1435-C1434</f>
        <v>2.18000000000001</v>
      </c>
      <c r="F1435" s="29" t="n">
        <f aca="false">Inputs!$B$5*B1435+Inputs!$B$6*C1435</f>
        <v>4824500</v>
      </c>
      <c r="G1435" s="29" t="n">
        <f aca="false">Inputs!$B$5*D1435</f>
        <v>135000.000000001</v>
      </c>
      <c r="H1435" s="29" t="n">
        <f aca="false">Inputs!$B$6*E1435</f>
        <v>-109000</v>
      </c>
      <c r="I1435" s="29" t="n">
        <f aca="false">G1435+H1435</f>
        <v>26000.0000000005</v>
      </c>
      <c r="J1435" s="29" t="n">
        <f aca="false">J1434+I1435</f>
        <v>3466000</v>
      </c>
    </row>
    <row r="1436" customFormat="false" ht="15" hidden="false" customHeight="false" outlineLevel="0" collapsed="false">
      <c r="A1436" s="26" t="n">
        <v>39456</v>
      </c>
      <c r="B1436" s="27" t="n">
        <v>95.64</v>
      </c>
      <c r="C1436" s="27" t="n">
        <v>96.76</v>
      </c>
      <c r="D1436" s="28" t="n">
        <f aca="false">B1436-B1435</f>
        <v>-0.790000000000006</v>
      </c>
      <c r="E1436" s="28" t="n">
        <f aca="false">C1436-C1435</f>
        <v>0.390000000000001</v>
      </c>
      <c r="F1436" s="29" t="n">
        <f aca="false">Inputs!$B$5*B1436+Inputs!$B$6*C1436</f>
        <v>4726000</v>
      </c>
      <c r="G1436" s="29" t="n">
        <f aca="false">Inputs!$B$5*D1436</f>
        <v>-79000.0000000006</v>
      </c>
      <c r="H1436" s="29" t="n">
        <f aca="false">Inputs!$B$6*E1436</f>
        <v>-19500</v>
      </c>
      <c r="I1436" s="29" t="n">
        <f aca="false">G1436+H1436</f>
        <v>-98500.0000000007</v>
      </c>
      <c r="J1436" s="29" t="n">
        <f aca="false">J1435+I1436</f>
        <v>3367499.99999999</v>
      </c>
    </row>
    <row r="1437" customFormat="false" ht="15" hidden="false" customHeight="false" outlineLevel="0" collapsed="false">
      <c r="A1437" s="26" t="n">
        <v>39457</v>
      </c>
      <c r="B1437" s="27" t="n">
        <v>93.92</v>
      </c>
      <c r="C1437" s="27" t="n">
        <v>92.8</v>
      </c>
      <c r="D1437" s="28" t="n">
        <f aca="false">B1437-B1436</f>
        <v>-1.72</v>
      </c>
      <c r="E1437" s="28" t="n">
        <f aca="false">C1437-C1436</f>
        <v>-3.96000000000001</v>
      </c>
      <c r="F1437" s="29" t="n">
        <f aca="false">Inputs!$B$5*B1437+Inputs!$B$6*C1437</f>
        <v>4752000</v>
      </c>
      <c r="G1437" s="29" t="n">
        <f aca="false">Inputs!$B$5*D1437</f>
        <v>-172000</v>
      </c>
      <c r="H1437" s="29" t="n">
        <f aca="false">Inputs!$B$6*E1437</f>
        <v>198000</v>
      </c>
      <c r="I1437" s="29" t="n">
        <f aca="false">G1437+H1437</f>
        <v>26000.0000000005</v>
      </c>
      <c r="J1437" s="29" t="n">
        <f aca="false">J1436+I1437</f>
        <v>3393500</v>
      </c>
    </row>
    <row r="1438" customFormat="false" ht="15" hidden="false" customHeight="false" outlineLevel="0" collapsed="false">
      <c r="A1438" s="26" t="n">
        <v>39458</v>
      </c>
      <c r="B1438" s="27" t="n">
        <v>92.74</v>
      </c>
      <c r="C1438" s="27" t="n">
        <v>91.86</v>
      </c>
      <c r="D1438" s="28" t="n">
        <f aca="false">B1438-B1437</f>
        <v>-1.18000000000001</v>
      </c>
      <c r="E1438" s="28" t="n">
        <f aca="false">C1438-C1437</f>
        <v>-0.939999999999998</v>
      </c>
      <c r="F1438" s="29" t="n">
        <f aca="false">Inputs!$B$5*B1438+Inputs!$B$6*C1438</f>
        <v>4681000</v>
      </c>
      <c r="G1438" s="29" t="n">
        <f aca="false">Inputs!$B$5*D1438</f>
        <v>-118000.000000001</v>
      </c>
      <c r="H1438" s="29" t="n">
        <f aca="false">Inputs!$B$6*E1438</f>
        <v>46999.9999999999</v>
      </c>
      <c r="I1438" s="29" t="n">
        <f aca="false">G1438+H1438</f>
        <v>-71000.0000000008</v>
      </c>
      <c r="J1438" s="29" t="n">
        <f aca="false">J1437+I1438</f>
        <v>3322499.99999999</v>
      </c>
    </row>
    <row r="1439" customFormat="false" ht="15" hidden="false" customHeight="false" outlineLevel="0" collapsed="false">
      <c r="A1439" s="26" t="n">
        <v>39461</v>
      </c>
      <c r="B1439" s="27" t="n">
        <v>94.23</v>
      </c>
      <c r="C1439" s="27" t="n">
        <v>92.58</v>
      </c>
      <c r="D1439" s="28" t="n">
        <f aca="false">B1439-B1438</f>
        <v>1.49000000000001</v>
      </c>
      <c r="E1439" s="28" t="n">
        <f aca="false">C1439-C1438</f>
        <v>0.719999999999999</v>
      </c>
      <c r="F1439" s="29" t="n">
        <f aca="false">Inputs!$B$5*B1439+Inputs!$B$6*C1439</f>
        <v>4794000</v>
      </c>
      <c r="G1439" s="29" t="n">
        <f aca="false">Inputs!$B$5*D1439</f>
        <v>149000.000000001</v>
      </c>
      <c r="H1439" s="29" t="n">
        <f aca="false">Inputs!$B$6*E1439</f>
        <v>-35999.9999999999</v>
      </c>
      <c r="I1439" s="29" t="n">
        <f aca="false">G1439+H1439</f>
        <v>113000.000000001</v>
      </c>
      <c r="J1439" s="29" t="n">
        <f aca="false">J1438+I1439</f>
        <v>3435500</v>
      </c>
    </row>
    <row r="1440" customFormat="false" ht="15" hidden="false" customHeight="false" outlineLevel="0" collapsed="false">
      <c r="A1440" s="26" t="n">
        <v>39462</v>
      </c>
      <c r="B1440" s="27" t="n">
        <v>91.87</v>
      </c>
      <c r="C1440" s="27" t="n">
        <v>90.87</v>
      </c>
      <c r="D1440" s="28" t="n">
        <f aca="false">B1440-B1439</f>
        <v>-2.36</v>
      </c>
      <c r="E1440" s="28" t="n">
        <f aca="false">C1440-C1439</f>
        <v>-1.70999999999999</v>
      </c>
      <c r="F1440" s="29" t="n">
        <f aca="false">Inputs!$B$5*B1440+Inputs!$B$6*C1440</f>
        <v>4643500</v>
      </c>
      <c r="G1440" s="29" t="n">
        <f aca="false">Inputs!$B$5*D1440</f>
        <v>-236000</v>
      </c>
      <c r="H1440" s="29" t="n">
        <f aca="false">Inputs!$B$6*E1440</f>
        <v>85499.9999999997</v>
      </c>
      <c r="I1440" s="29" t="n">
        <f aca="false">G1440+H1440</f>
        <v>-150500</v>
      </c>
      <c r="J1440" s="29" t="n">
        <f aca="false">J1439+I1440</f>
        <v>3284999.99999999</v>
      </c>
    </row>
    <row r="1441" customFormat="false" ht="15" hidden="false" customHeight="false" outlineLevel="0" collapsed="false">
      <c r="A1441" s="26" t="n">
        <v>39463</v>
      </c>
      <c r="B1441" s="27" t="n">
        <v>90.8</v>
      </c>
      <c r="C1441" s="27" t="n">
        <v>88.1</v>
      </c>
      <c r="D1441" s="28" t="n">
        <f aca="false">B1441-B1440</f>
        <v>-1.07000000000001</v>
      </c>
      <c r="E1441" s="28" t="n">
        <f aca="false">C1441-C1440</f>
        <v>-2.77000000000001</v>
      </c>
      <c r="F1441" s="29" t="n">
        <f aca="false">Inputs!$B$5*B1441+Inputs!$B$6*C1441</f>
        <v>4675000</v>
      </c>
      <c r="G1441" s="29" t="n">
        <f aca="false">Inputs!$B$5*D1441</f>
        <v>-107000.000000001</v>
      </c>
      <c r="H1441" s="29" t="n">
        <f aca="false">Inputs!$B$6*E1441</f>
        <v>138500.000000001</v>
      </c>
      <c r="I1441" s="29" t="n">
        <f aca="false">G1441+H1441</f>
        <v>31499.9999999998</v>
      </c>
      <c r="J1441" s="29" t="n">
        <f aca="false">J1440+I1441</f>
        <v>3316499.99999999</v>
      </c>
    </row>
    <row r="1442" customFormat="false" ht="15" hidden="false" customHeight="false" outlineLevel="0" collapsed="false">
      <c r="A1442" s="26" t="n">
        <v>39464</v>
      </c>
      <c r="B1442" s="27" t="n">
        <v>90.11</v>
      </c>
      <c r="C1442" s="27" t="n">
        <v>88.96</v>
      </c>
      <c r="D1442" s="28" t="n">
        <f aca="false">B1442-B1441</f>
        <v>-0.689999999999998</v>
      </c>
      <c r="E1442" s="28" t="n">
        <f aca="false">C1442-C1441</f>
        <v>0.859999999999999</v>
      </c>
      <c r="F1442" s="29" t="n">
        <f aca="false">Inputs!$B$5*B1442+Inputs!$B$6*C1442</f>
        <v>4563000</v>
      </c>
      <c r="G1442" s="29" t="n">
        <f aca="false">Inputs!$B$5*D1442</f>
        <v>-68999.9999999998</v>
      </c>
      <c r="H1442" s="29" t="n">
        <f aca="false">Inputs!$B$6*E1442</f>
        <v>-43000</v>
      </c>
      <c r="I1442" s="29" t="n">
        <f aca="false">G1442+H1442</f>
        <v>-112000</v>
      </c>
      <c r="J1442" s="29" t="n">
        <f aca="false">J1441+I1442</f>
        <v>3204500</v>
      </c>
    </row>
    <row r="1443" customFormat="false" ht="15" hidden="false" customHeight="false" outlineLevel="0" collapsed="false">
      <c r="A1443" s="26" t="n">
        <v>39465</v>
      </c>
      <c r="B1443" s="27" t="n">
        <v>90.55</v>
      </c>
      <c r="C1443" s="27" t="n">
        <v>89.66</v>
      </c>
      <c r="D1443" s="28" t="n">
        <f aca="false">B1443-B1442</f>
        <v>0.439999999999998</v>
      </c>
      <c r="E1443" s="28" t="n">
        <f aca="false">C1443-C1442</f>
        <v>0.700000000000003</v>
      </c>
      <c r="F1443" s="29" t="n">
        <f aca="false">Inputs!$B$5*B1443+Inputs!$B$6*C1443</f>
        <v>4572000</v>
      </c>
      <c r="G1443" s="29" t="n">
        <f aca="false">Inputs!$B$5*D1443</f>
        <v>43999.9999999998</v>
      </c>
      <c r="H1443" s="29" t="n">
        <f aca="false">Inputs!$B$6*E1443</f>
        <v>-35000.0000000001</v>
      </c>
      <c r="I1443" s="29" t="n">
        <f aca="false">G1443+H1443</f>
        <v>8999.99999999963</v>
      </c>
      <c r="J1443" s="29" t="n">
        <f aca="false">J1442+I1443</f>
        <v>3213499.99999999</v>
      </c>
    </row>
    <row r="1444" customFormat="false" ht="15" hidden="false" customHeight="false" outlineLevel="0" collapsed="false">
      <c r="A1444" s="26" t="n">
        <v>39469</v>
      </c>
      <c r="B1444" s="27" t="n">
        <v>89.64</v>
      </c>
      <c r="C1444" s="27" t="n">
        <v>88.11</v>
      </c>
      <c r="D1444" s="28" t="n">
        <f aca="false">B1444-B1443</f>
        <v>-0.909999999999997</v>
      </c>
      <c r="E1444" s="28" t="n">
        <f aca="false">C1444-C1443</f>
        <v>-1.55</v>
      </c>
      <c r="F1444" s="29" t="n">
        <f aca="false">Inputs!$B$5*B1444+Inputs!$B$6*C1444</f>
        <v>4558500</v>
      </c>
      <c r="G1444" s="29" t="n">
        <f aca="false">Inputs!$B$5*D1444</f>
        <v>-90999.9999999997</v>
      </c>
      <c r="H1444" s="29" t="n">
        <f aca="false">Inputs!$B$6*E1444</f>
        <v>77499.9999999999</v>
      </c>
      <c r="I1444" s="29" t="n">
        <f aca="false">G1444+H1444</f>
        <v>-13499.9999999998</v>
      </c>
      <c r="J1444" s="29" t="n">
        <f aca="false">J1443+I1444</f>
        <v>3199999.99999999</v>
      </c>
    </row>
    <row r="1445" customFormat="false" ht="15" hidden="false" customHeight="false" outlineLevel="0" collapsed="false">
      <c r="A1445" s="26" t="n">
        <v>39470</v>
      </c>
      <c r="B1445" s="27" t="n">
        <v>87.65</v>
      </c>
      <c r="C1445" s="27" t="n">
        <v>87.06</v>
      </c>
      <c r="D1445" s="28" t="n">
        <f aca="false">B1445-B1444</f>
        <v>-1.98999999999999</v>
      </c>
      <c r="E1445" s="28" t="n">
        <f aca="false">C1445-C1444</f>
        <v>-1.05</v>
      </c>
      <c r="F1445" s="29" t="n">
        <f aca="false">Inputs!$B$5*B1445+Inputs!$B$6*C1445</f>
        <v>4412000</v>
      </c>
      <c r="G1445" s="29" t="n">
        <f aca="false">Inputs!$B$5*D1445</f>
        <v>-198999.999999999</v>
      </c>
      <c r="H1445" s="29" t="n">
        <f aca="false">Inputs!$B$6*E1445</f>
        <v>52499.9999999999</v>
      </c>
      <c r="I1445" s="29" t="n">
        <f aca="false">G1445+H1445</f>
        <v>-146500</v>
      </c>
      <c r="J1445" s="29" t="n">
        <f aca="false">J1444+I1445</f>
        <v>3053500</v>
      </c>
    </row>
    <row r="1446" customFormat="false" ht="15" hidden="false" customHeight="false" outlineLevel="0" collapsed="false">
      <c r="A1446" s="26" t="n">
        <v>39471</v>
      </c>
      <c r="B1446" s="27" t="n">
        <v>89.98</v>
      </c>
      <c r="C1446" s="27" t="n">
        <v>87.69</v>
      </c>
      <c r="D1446" s="28" t="n">
        <f aca="false">B1446-B1445</f>
        <v>2.33</v>
      </c>
      <c r="E1446" s="28" t="n">
        <f aca="false">C1446-C1445</f>
        <v>0.629999999999996</v>
      </c>
      <c r="F1446" s="29" t="n">
        <f aca="false">Inputs!$B$5*B1446+Inputs!$B$6*C1446</f>
        <v>4613500</v>
      </c>
      <c r="G1446" s="29" t="n">
        <f aca="false">Inputs!$B$5*D1446</f>
        <v>233000</v>
      </c>
      <c r="H1446" s="29" t="n">
        <f aca="false">Inputs!$B$6*E1446</f>
        <v>-31499.9999999998</v>
      </c>
      <c r="I1446" s="29" t="n">
        <f aca="false">G1446+H1446</f>
        <v>201500</v>
      </c>
      <c r="J1446" s="29" t="n">
        <f aca="false">J1445+I1446</f>
        <v>3255000</v>
      </c>
    </row>
    <row r="1447" customFormat="false" ht="15" hidden="false" customHeight="false" outlineLevel="0" collapsed="false">
      <c r="A1447" s="26" t="n">
        <v>39472</v>
      </c>
      <c r="B1447" s="27" t="n">
        <v>90.37</v>
      </c>
      <c r="C1447" s="27" t="n">
        <v>90.96</v>
      </c>
      <c r="D1447" s="28" t="n">
        <f aca="false">B1447-B1446</f>
        <v>0.390000000000001</v>
      </c>
      <c r="E1447" s="28" t="n">
        <f aca="false">C1447-C1446</f>
        <v>3.27</v>
      </c>
      <c r="F1447" s="29" t="n">
        <f aca="false">Inputs!$B$5*B1447+Inputs!$B$6*C1447</f>
        <v>4489000</v>
      </c>
      <c r="G1447" s="29" t="n">
        <f aca="false">Inputs!$B$5*D1447</f>
        <v>39000.0000000001</v>
      </c>
      <c r="H1447" s="29" t="n">
        <f aca="false">Inputs!$B$6*E1447</f>
        <v>-163500</v>
      </c>
      <c r="I1447" s="29" t="n">
        <f aca="false">G1447+H1447</f>
        <v>-124500</v>
      </c>
      <c r="J1447" s="29" t="n">
        <f aca="false">J1446+I1447</f>
        <v>3130500</v>
      </c>
    </row>
    <row r="1448" customFormat="false" ht="15" hidden="false" customHeight="false" outlineLevel="0" collapsed="false">
      <c r="A1448" s="26" t="n">
        <v>39475</v>
      </c>
      <c r="B1448" s="27" t="n">
        <v>90.99</v>
      </c>
      <c r="C1448" s="27" t="n">
        <v>90.91</v>
      </c>
      <c r="D1448" s="28" t="n">
        <f aca="false">B1448-B1447</f>
        <v>0.61999999999999</v>
      </c>
      <c r="E1448" s="28" t="n">
        <f aca="false">C1448-C1447</f>
        <v>-0.0499999999999972</v>
      </c>
      <c r="F1448" s="29" t="n">
        <f aca="false">Inputs!$B$5*B1448+Inputs!$B$6*C1448</f>
        <v>4553500</v>
      </c>
      <c r="G1448" s="29" t="n">
        <f aca="false">Inputs!$B$5*D1448</f>
        <v>61999.999999999</v>
      </c>
      <c r="H1448" s="29" t="n">
        <f aca="false">Inputs!$B$6*E1448</f>
        <v>2499.99999999986</v>
      </c>
      <c r="I1448" s="29" t="n">
        <f aca="false">G1448+H1448</f>
        <v>64499.9999999989</v>
      </c>
      <c r="J1448" s="29" t="n">
        <f aca="false">J1447+I1448</f>
        <v>3194999.99999999</v>
      </c>
    </row>
    <row r="1449" customFormat="false" ht="15" hidden="false" customHeight="false" outlineLevel="0" collapsed="false">
      <c r="A1449" s="26" t="n">
        <v>39476</v>
      </c>
      <c r="B1449" s="27" t="n">
        <v>91.66</v>
      </c>
      <c r="C1449" s="27" t="n">
        <v>92.49</v>
      </c>
      <c r="D1449" s="28" t="n">
        <f aca="false">B1449-B1448</f>
        <v>0.670000000000002</v>
      </c>
      <c r="E1449" s="28" t="n">
        <f aca="false">C1449-C1448</f>
        <v>1.58</v>
      </c>
      <c r="F1449" s="29" t="n">
        <f aca="false">Inputs!$B$5*B1449+Inputs!$B$6*C1449</f>
        <v>4541500</v>
      </c>
      <c r="G1449" s="29" t="n">
        <f aca="false">Inputs!$B$5*D1449</f>
        <v>67000.0000000002</v>
      </c>
      <c r="H1449" s="29" t="n">
        <f aca="false">Inputs!$B$6*E1449</f>
        <v>-78999.9999999999</v>
      </c>
      <c r="I1449" s="29" t="n">
        <f aca="false">G1449+H1449</f>
        <v>-11999.9999999997</v>
      </c>
      <c r="J1449" s="29" t="n">
        <f aca="false">J1448+I1449</f>
        <v>3183000</v>
      </c>
    </row>
    <row r="1450" customFormat="false" ht="15" hidden="false" customHeight="false" outlineLevel="0" collapsed="false">
      <c r="A1450" s="26" t="n">
        <v>39477</v>
      </c>
      <c r="B1450" s="27" t="n">
        <v>92.34</v>
      </c>
      <c r="C1450" s="27" t="n">
        <v>92.46</v>
      </c>
      <c r="D1450" s="28" t="n">
        <f aca="false">B1450-B1449</f>
        <v>0.680000000000007</v>
      </c>
      <c r="E1450" s="28" t="n">
        <f aca="false">C1450-C1449</f>
        <v>-0.0300000000000011</v>
      </c>
      <c r="F1450" s="29" t="n">
        <f aca="false">Inputs!$B$5*B1450+Inputs!$B$6*C1450</f>
        <v>4611000</v>
      </c>
      <c r="G1450" s="29" t="n">
        <f aca="false">Inputs!$B$5*D1450</f>
        <v>68000.0000000007</v>
      </c>
      <c r="H1450" s="29" t="n">
        <f aca="false">Inputs!$B$6*E1450</f>
        <v>1500.00000000006</v>
      </c>
      <c r="I1450" s="29" t="n">
        <f aca="false">G1450+H1450</f>
        <v>69500.0000000007</v>
      </c>
      <c r="J1450" s="29" t="n">
        <f aca="false">J1449+I1450</f>
        <v>3252500</v>
      </c>
    </row>
    <row r="1451" customFormat="false" ht="15" hidden="false" customHeight="false" outlineLevel="0" collapsed="false">
      <c r="A1451" s="26" t="n">
        <v>39478</v>
      </c>
      <c r="B1451" s="27" t="n">
        <v>91.67</v>
      </c>
      <c r="C1451" s="27" t="n">
        <v>91.58</v>
      </c>
      <c r="D1451" s="28" t="n">
        <f aca="false">B1451-B1450</f>
        <v>-0.670000000000002</v>
      </c>
      <c r="E1451" s="28" t="n">
        <f aca="false">C1451-C1450</f>
        <v>-0.879999999999996</v>
      </c>
      <c r="F1451" s="29" t="n">
        <f aca="false">Inputs!$B$5*B1451+Inputs!$B$6*C1451</f>
        <v>4588000</v>
      </c>
      <c r="G1451" s="29" t="n">
        <f aca="false">Inputs!$B$5*D1451</f>
        <v>-67000.0000000002</v>
      </c>
      <c r="H1451" s="29" t="n">
        <f aca="false">Inputs!$B$6*E1451</f>
        <v>43999.9999999998</v>
      </c>
      <c r="I1451" s="29" t="n">
        <f aca="false">G1451+H1451</f>
        <v>-23000.0000000004</v>
      </c>
      <c r="J1451" s="29" t="n">
        <f aca="false">J1450+I1451</f>
        <v>3229500</v>
      </c>
    </row>
    <row r="1452" customFormat="false" ht="15" hidden="false" customHeight="false" outlineLevel="0" collapsed="false">
      <c r="A1452" s="26" t="n">
        <v>39479</v>
      </c>
      <c r="B1452" s="27" t="n">
        <v>89.03</v>
      </c>
      <c r="C1452" s="27" t="n">
        <v>91.41</v>
      </c>
      <c r="D1452" s="28" t="n">
        <f aca="false">B1452-B1451</f>
        <v>-2.64</v>
      </c>
      <c r="E1452" s="28" t="n">
        <f aca="false">C1452-C1451</f>
        <v>-0.170000000000002</v>
      </c>
      <c r="F1452" s="29" t="n">
        <f aca="false">Inputs!$B$5*B1452+Inputs!$B$6*C1452</f>
        <v>4332500</v>
      </c>
      <c r="G1452" s="29" t="n">
        <f aca="false">Inputs!$B$5*D1452</f>
        <v>-264000</v>
      </c>
      <c r="H1452" s="29" t="n">
        <f aca="false">Inputs!$B$6*E1452</f>
        <v>8500.00000000009</v>
      </c>
      <c r="I1452" s="29" t="n">
        <f aca="false">G1452+H1452</f>
        <v>-255500</v>
      </c>
      <c r="J1452" s="29" t="n">
        <f aca="false">J1451+I1452</f>
        <v>2974000</v>
      </c>
    </row>
    <row r="1453" customFormat="false" ht="15" hidden="false" customHeight="false" outlineLevel="0" collapsed="false">
      <c r="A1453" s="26" t="n">
        <v>39482</v>
      </c>
      <c r="B1453" s="27" t="n">
        <v>90.07</v>
      </c>
      <c r="C1453" s="27" t="n">
        <v>91.09</v>
      </c>
      <c r="D1453" s="28" t="n">
        <f aca="false">B1453-B1452</f>
        <v>1.03999999999999</v>
      </c>
      <c r="E1453" s="28" t="n">
        <f aca="false">C1453-C1452</f>
        <v>-0.319999999999993</v>
      </c>
      <c r="F1453" s="29" t="n">
        <f aca="false">Inputs!$B$5*B1453+Inputs!$B$6*C1453</f>
        <v>4452500</v>
      </c>
      <c r="G1453" s="29" t="n">
        <f aca="false">Inputs!$B$5*D1453</f>
        <v>103999.999999999</v>
      </c>
      <c r="H1453" s="29" t="n">
        <f aca="false">Inputs!$B$6*E1453</f>
        <v>15999.9999999997</v>
      </c>
      <c r="I1453" s="29" t="n">
        <f aca="false">G1453+H1453</f>
        <v>119999.999999999</v>
      </c>
      <c r="J1453" s="29" t="n">
        <f aca="false">J1452+I1453</f>
        <v>3093999.99999999</v>
      </c>
    </row>
    <row r="1454" customFormat="false" ht="15" hidden="false" customHeight="false" outlineLevel="0" collapsed="false">
      <c r="A1454" s="26" t="n">
        <v>39483</v>
      </c>
      <c r="B1454" s="27" t="n">
        <v>88.32</v>
      </c>
      <c r="C1454" s="27" t="n">
        <v>89.6</v>
      </c>
      <c r="D1454" s="28" t="n">
        <f aca="false">B1454-B1453</f>
        <v>-1.75</v>
      </c>
      <c r="E1454" s="28" t="n">
        <f aca="false">C1454-C1453</f>
        <v>-1.49000000000001</v>
      </c>
      <c r="F1454" s="29" t="n">
        <f aca="false">Inputs!$B$5*B1454+Inputs!$B$6*C1454</f>
        <v>4352000</v>
      </c>
      <c r="G1454" s="29" t="n">
        <f aca="false">Inputs!$B$5*D1454</f>
        <v>-175000</v>
      </c>
      <c r="H1454" s="29" t="n">
        <f aca="false">Inputs!$B$6*E1454</f>
        <v>74500.0000000005</v>
      </c>
      <c r="I1454" s="29" t="n">
        <f aca="false">G1454+H1454</f>
        <v>-100500</v>
      </c>
      <c r="J1454" s="29" t="n">
        <f aca="false">J1453+I1454</f>
        <v>2993500</v>
      </c>
    </row>
    <row r="1455" customFormat="false" ht="15" hidden="false" customHeight="false" outlineLevel="0" collapsed="false">
      <c r="A1455" s="26" t="n">
        <v>39484</v>
      </c>
      <c r="B1455" s="27" t="n">
        <v>87.16</v>
      </c>
      <c r="C1455" s="27" t="n">
        <v>88.73</v>
      </c>
      <c r="D1455" s="28" t="n">
        <f aca="false">B1455-B1454</f>
        <v>-1.16</v>
      </c>
      <c r="E1455" s="28" t="n">
        <f aca="false">C1455-C1454</f>
        <v>-0.86999999999999</v>
      </c>
      <c r="F1455" s="29" t="n">
        <f aca="false">Inputs!$B$5*B1455+Inputs!$B$6*C1455</f>
        <v>4279500</v>
      </c>
      <c r="G1455" s="29" t="n">
        <f aca="false">Inputs!$B$5*D1455</f>
        <v>-116000</v>
      </c>
      <c r="H1455" s="29" t="n">
        <f aca="false">Inputs!$B$6*E1455</f>
        <v>43499.9999999995</v>
      </c>
      <c r="I1455" s="29" t="n">
        <f aca="false">G1455+H1455</f>
        <v>-72500.0000000002</v>
      </c>
      <c r="J1455" s="29" t="n">
        <f aca="false">J1454+I1455</f>
        <v>2921000</v>
      </c>
    </row>
    <row r="1456" customFormat="false" ht="15" hidden="false" customHeight="false" outlineLevel="0" collapsed="false">
      <c r="A1456" s="26" t="n">
        <v>39485</v>
      </c>
      <c r="B1456" s="27" t="n">
        <v>88.07</v>
      </c>
      <c r="C1456" s="27" t="n">
        <v>88.55</v>
      </c>
      <c r="D1456" s="28" t="n">
        <f aca="false">B1456-B1455</f>
        <v>0.909999999999997</v>
      </c>
      <c r="E1456" s="28" t="n">
        <f aca="false">C1456-C1455</f>
        <v>-0.180000000000007</v>
      </c>
      <c r="F1456" s="29" t="n">
        <f aca="false">Inputs!$B$5*B1456+Inputs!$B$6*C1456</f>
        <v>4379500</v>
      </c>
      <c r="G1456" s="29" t="n">
        <f aca="false">Inputs!$B$5*D1456</f>
        <v>90999.9999999997</v>
      </c>
      <c r="H1456" s="29" t="n">
        <f aca="false">Inputs!$B$6*E1456</f>
        <v>9000.00000000034</v>
      </c>
      <c r="I1456" s="29" t="n">
        <f aca="false">G1456+H1456</f>
        <v>100000</v>
      </c>
      <c r="J1456" s="29" t="n">
        <f aca="false">J1455+I1456</f>
        <v>3021000</v>
      </c>
    </row>
    <row r="1457" customFormat="false" ht="15" hidden="false" customHeight="false" outlineLevel="0" collapsed="false">
      <c r="A1457" s="26" t="n">
        <v>39486</v>
      </c>
      <c r="B1457" s="27" t="n">
        <v>91.77</v>
      </c>
      <c r="C1457" s="27" t="n">
        <v>91.45</v>
      </c>
      <c r="D1457" s="28" t="n">
        <f aca="false">B1457-B1456</f>
        <v>3.7</v>
      </c>
      <c r="E1457" s="28" t="n">
        <f aca="false">C1457-C1456</f>
        <v>2.90000000000001</v>
      </c>
      <c r="F1457" s="29" t="n">
        <f aca="false">Inputs!$B$5*B1457+Inputs!$B$6*C1457</f>
        <v>4604500</v>
      </c>
      <c r="G1457" s="29" t="n">
        <f aca="false">Inputs!$B$5*D1457</f>
        <v>370000</v>
      </c>
      <c r="H1457" s="29" t="n">
        <f aca="false">Inputs!$B$6*E1457</f>
        <v>-145000</v>
      </c>
      <c r="I1457" s="29" t="n">
        <f aca="false">G1457+H1457</f>
        <v>225000</v>
      </c>
      <c r="J1457" s="29" t="n">
        <f aca="false">J1456+I1457</f>
        <v>3246000</v>
      </c>
    </row>
    <row r="1458" customFormat="false" ht="15" hidden="false" customHeight="false" outlineLevel="0" collapsed="false">
      <c r="A1458" s="26" t="n">
        <v>39489</v>
      </c>
      <c r="B1458" s="27" t="n">
        <v>93.56</v>
      </c>
      <c r="C1458" s="27" t="n">
        <v>93.93</v>
      </c>
      <c r="D1458" s="28" t="n">
        <f aca="false">B1458-B1457</f>
        <v>1.79000000000001</v>
      </c>
      <c r="E1458" s="28" t="n">
        <f aca="false">C1458-C1457</f>
        <v>2.48</v>
      </c>
      <c r="F1458" s="29" t="n">
        <f aca="false">Inputs!$B$5*B1458+Inputs!$B$6*C1458</f>
        <v>4659500</v>
      </c>
      <c r="G1458" s="29" t="n">
        <f aca="false">Inputs!$B$5*D1458</f>
        <v>179000.000000001</v>
      </c>
      <c r="H1458" s="29" t="n">
        <f aca="false">Inputs!$B$6*E1458</f>
        <v>-124000</v>
      </c>
      <c r="I1458" s="29" t="n">
        <f aca="false">G1458+H1458</f>
        <v>55000.0000000004</v>
      </c>
      <c r="J1458" s="29" t="n">
        <f aca="false">J1457+I1458</f>
        <v>3301000</v>
      </c>
    </row>
    <row r="1459" customFormat="false" ht="15" hidden="false" customHeight="false" outlineLevel="0" collapsed="false">
      <c r="A1459" s="26" t="n">
        <v>39490</v>
      </c>
      <c r="B1459" s="27" t="n">
        <v>92.82</v>
      </c>
      <c r="C1459" s="27" t="n">
        <v>94.28</v>
      </c>
      <c r="D1459" s="28" t="n">
        <f aca="false">B1459-B1458</f>
        <v>-0.740000000000009</v>
      </c>
      <c r="E1459" s="28" t="n">
        <f aca="false">C1459-C1458</f>
        <v>0.349999999999994</v>
      </c>
      <c r="F1459" s="29" t="n">
        <f aca="false">Inputs!$B$5*B1459+Inputs!$B$6*C1459</f>
        <v>4568000</v>
      </c>
      <c r="G1459" s="29" t="n">
        <f aca="false">Inputs!$B$5*D1459</f>
        <v>-74000.0000000009</v>
      </c>
      <c r="H1459" s="29" t="n">
        <f aca="false">Inputs!$B$6*E1459</f>
        <v>-17499.9999999997</v>
      </c>
      <c r="I1459" s="29" t="n">
        <f aca="false">G1459+H1459</f>
        <v>-91500.0000000006</v>
      </c>
      <c r="J1459" s="29" t="n">
        <f aca="false">J1458+I1459</f>
        <v>3209500</v>
      </c>
    </row>
    <row r="1460" customFormat="false" ht="15" hidden="false" customHeight="false" outlineLevel="0" collapsed="false">
      <c r="A1460" s="26" t="n">
        <v>39491</v>
      </c>
      <c r="B1460" s="27" t="n">
        <v>93.28</v>
      </c>
      <c r="C1460" s="27" t="n">
        <v>93.82</v>
      </c>
      <c r="D1460" s="28" t="n">
        <f aca="false">B1460-B1459</f>
        <v>0.460000000000008</v>
      </c>
      <c r="E1460" s="28" t="n">
        <f aca="false">C1460-C1459</f>
        <v>-0.460000000000008</v>
      </c>
      <c r="F1460" s="29" t="n">
        <f aca="false">Inputs!$B$5*B1460+Inputs!$B$6*C1460</f>
        <v>4637000</v>
      </c>
      <c r="G1460" s="29" t="n">
        <f aca="false">Inputs!$B$5*D1460</f>
        <v>46000.0000000008</v>
      </c>
      <c r="H1460" s="29" t="n">
        <f aca="false">Inputs!$B$6*E1460</f>
        <v>23000.0000000004</v>
      </c>
      <c r="I1460" s="29" t="n">
        <f aca="false">G1460+H1460</f>
        <v>69000.0000000012</v>
      </c>
      <c r="J1460" s="29" t="n">
        <f aca="false">J1459+I1460</f>
        <v>3278500</v>
      </c>
    </row>
    <row r="1461" customFormat="false" ht="15" hidden="false" customHeight="false" outlineLevel="0" collapsed="false">
      <c r="A1461" s="26" t="n">
        <v>39492</v>
      </c>
      <c r="B1461" s="27" t="n">
        <v>95.42</v>
      </c>
      <c r="C1461" s="27" t="n">
        <v>95.92</v>
      </c>
      <c r="D1461" s="28" t="n">
        <f aca="false">B1461-B1460</f>
        <v>2.14</v>
      </c>
      <c r="E1461" s="28" t="n">
        <f aca="false">C1461-C1460</f>
        <v>2.10000000000001</v>
      </c>
      <c r="F1461" s="29" t="n">
        <f aca="false">Inputs!$B$5*B1461+Inputs!$B$6*C1461</f>
        <v>4746000</v>
      </c>
      <c r="G1461" s="29" t="n">
        <f aca="false">Inputs!$B$5*D1461</f>
        <v>214000</v>
      </c>
      <c r="H1461" s="29" t="n">
        <f aca="false">Inputs!$B$6*E1461</f>
        <v>-105000</v>
      </c>
      <c r="I1461" s="29" t="n">
        <f aca="false">G1461+H1461</f>
        <v>109000</v>
      </c>
      <c r="J1461" s="29" t="n">
        <f aca="false">J1460+I1461</f>
        <v>3387500</v>
      </c>
    </row>
    <row r="1462" customFormat="false" ht="15" hidden="false" customHeight="false" outlineLevel="0" collapsed="false">
      <c r="A1462" s="26" t="n">
        <v>39493</v>
      </c>
      <c r="B1462" s="27" t="n">
        <v>95.57</v>
      </c>
      <c r="C1462" s="27" t="n">
        <v>96.96</v>
      </c>
      <c r="D1462" s="28" t="n">
        <f aca="false">B1462-B1461</f>
        <v>0.149999999999991</v>
      </c>
      <c r="E1462" s="28" t="n">
        <f aca="false">C1462-C1461</f>
        <v>1.03999999999999</v>
      </c>
      <c r="F1462" s="29" t="n">
        <f aca="false">Inputs!$B$5*B1462+Inputs!$B$6*C1462</f>
        <v>4709000</v>
      </c>
      <c r="G1462" s="29" t="n">
        <f aca="false">Inputs!$B$5*D1462</f>
        <v>14999.9999999991</v>
      </c>
      <c r="H1462" s="29" t="n">
        <f aca="false">Inputs!$B$6*E1462</f>
        <v>-51999.9999999996</v>
      </c>
      <c r="I1462" s="29" t="n">
        <f aca="false">G1462+H1462</f>
        <v>-37000.0000000005</v>
      </c>
      <c r="J1462" s="29" t="n">
        <f aca="false">J1461+I1462</f>
        <v>3350500</v>
      </c>
    </row>
    <row r="1463" customFormat="false" ht="15" hidden="false" customHeight="false" outlineLevel="0" collapsed="false">
      <c r="A1463" s="26" t="n">
        <v>39497</v>
      </c>
      <c r="B1463" s="27" t="n">
        <v>99.99</v>
      </c>
      <c r="C1463" s="27" t="n">
        <v>97.03</v>
      </c>
      <c r="D1463" s="28" t="n">
        <f aca="false">B1463-B1462</f>
        <v>4.42</v>
      </c>
      <c r="E1463" s="28" t="n">
        <f aca="false">C1463-C1462</f>
        <v>0.0700000000000074</v>
      </c>
      <c r="F1463" s="29" t="n">
        <f aca="false">Inputs!$B$5*B1463+Inputs!$B$6*C1463</f>
        <v>5147500</v>
      </c>
      <c r="G1463" s="29" t="n">
        <f aca="false">Inputs!$B$5*D1463</f>
        <v>442000</v>
      </c>
      <c r="H1463" s="29" t="n">
        <f aca="false">Inputs!$B$6*E1463</f>
        <v>-3500.00000000037</v>
      </c>
      <c r="I1463" s="29" t="n">
        <f aca="false">G1463+H1463</f>
        <v>438500</v>
      </c>
      <c r="J1463" s="29" t="n">
        <f aca="false">J1462+I1463</f>
        <v>3789000</v>
      </c>
    </row>
    <row r="1464" customFormat="false" ht="15" hidden="false" customHeight="false" outlineLevel="0" collapsed="false">
      <c r="A1464" s="26" t="n">
        <v>39498</v>
      </c>
      <c r="B1464" s="27" t="n">
        <v>100.86</v>
      </c>
      <c r="C1464" s="27" t="n">
        <v>97.88</v>
      </c>
      <c r="D1464" s="28" t="n">
        <f aca="false">B1464-B1463</f>
        <v>0.870000000000005</v>
      </c>
      <c r="E1464" s="28" t="n">
        <f aca="false">C1464-C1463</f>
        <v>0.849999999999994</v>
      </c>
      <c r="F1464" s="29" t="n">
        <f aca="false">Inputs!$B$5*B1464+Inputs!$B$6*C1464</f>
        <v>5192000</v>
      </c>
      <c r="G1464" s="29" t="n">
        <f aca="false">Inputs!$B$5*D1464</f>
        <v>87000.0000000005</v>
      </c>
      <c r="H1464" s="29" t="n">
        <f aca="false">Inputs!$B$6*E1464</f>
        <v>-42499.9999999997</v>
      </c>
      <c r="I1464" s="29" t="n">
        <f aca="false">G1464+H1464</f>
        <v>44500.0000000007</v>
      </c>
      <c r="J1464" s="29" t="n">
        <f aca="false">J1463+I1464</f>
        <v>3833500</v>
      </c>
    </row>
    <row r="1465" customFormat="false" ht="15" hidden="false" customHeight="false" outlineLevel="0" collapsed="false">
      <c r="A1465" s="26" t="n">
        <v>39499</v>
      </c>
      <c r="B1465" s="27" t="n">
        <v>98.57</v>
      </c>
      <c r="C1465" s="27" t="n">
        <v>97.52</v>
      </c>
      <c r="D1465" s="28" t="n">
        <f aca="false">B1465-B1464</f>
        <v>-2.29000000000001</v>
      </c>
      <c r="E1465" s="28" t="n">
        <f aca="false">C1465-C1464</f>
        <v>-0.359999999999999</v>
      </c>
      <c r="F1465" s="29" t="n">
        <f aca="false">Inputs!$B$5*B1465+Inputs!$B$6*C1465</f>
        <v>4981000</v>
      </c>
      <c r="G1465" s="29" t="n">
        <f aca="false">Inputs!$B$5*D1465</f>
        <v>-229000.000000001</v>
      </c>
      <c r="H1465" s="29" t="n">
        <f aca="false">Inputs!$B$6*E1465</f>
        <v>18000</v>
      </c>
      <c r="I1465" s="29" t="n">
        <f aca="false">G1465+H1465</f>
        <v>-211000.000000001</v>
      </c>
      <c r="J1465" s="29" t="n">
        <f aca="false">J1464+I1465</f>
        <v>3622500</v>
      </c>
    </row>
    <row r="1466" customFormat="false" ht="15" hidden="false" customHeight="false" outlineLevel="0" collapsed="false">
      <c r="A1466" s="26" t="n">
        <v>39500</v>
      </c>
      <c r="B1466" s="27" t="n">
        <v>99.03</v>
      </c>
      <c r="C1466" s="27" t="n">
        <v>96.07</v>
      </c>
      <c r="D1466" s="28" t="n">
        <f aca="false">B1466-B1465</f>
        <v>0.460000000000008</v>
      </c>
      <c r="E1466" s="28" t="n">
        <f aca="false">C1466-C1465</f>
        <v>-1.45</v>
      </c>
      <c r="F1466" s="29" t="n">
        <f aca="false">Inputs!$B$5*B1466+Inputs!$B$6*C1466</f>
        <v>5099500</v>
      </c>
      <c r="G1466" s="29" t="n">
        <f aca="false">Inputs!$B$5*D1466</f>
        <v>46000.0000000008</v>
      </c>
      <c r="H1466" s="29" t="n">
        <f aca="false">Inputs!$B$6*E1466</f>
        <v>72500.0000000002</v>
      </c>
      <c r="I1466" s="29" t="n">
        <f aca="false">G1466+H1466</f>
        <v>118500.000000001</v>
      </c>
      <c r="J1466" s="29" t="n">
        <f aca="false">J1465+I1466</f>
        <v>3741000</v>
      </c>
    </row>
    <row r="1467" customFormat="false" ht="15" hidden="false" customHeight="false" outlineLevel="0" collapsed="false">
      <c r="A1467" s="26" t="n">
        <v>39503</v>
      </c>
      <c r="B1467" s="27" t="n">
        <v>99.4</v>
      </c>
      <c r="C1467" s="27" t="n">
        <v>97.43</v>
      </c>
      <c r="D1467" s="28" t="n">
        <f aca="false">B1467-B1466</f>
        <v>0.370000000000005</v>
      </c>
      <c r="E1467" s="28" t="n">
        <f aca="false">C1467-C1466</f>
        <v>1.36000000000001</v>
      </c>
      <c r="F1467" s="29" t="n">
        <f aca="false">Inputs!$B$5*B1467+Inputs!$B$6*C1467</f>
        <v>5068500</v>
      </c>
      <c r="G1467" s="29" t="n">
        <f aca="false">Inputs!$B$5*D1467</f>
        <v>37000.0000000005</v>
      </c>
      <c r="H1467" s="29" t="n">
        <f aca="false">Inputs!$B$6*E1467</f>
        <v>-68000.0000000007</v>
      </c>
      <c r="I1467" s="29" t="n">
        <f aca="false">G1467+H1467</f>
        <v>-31000.0000000002</v>
      </c>
      <c r="J1467" s="29" t="n">
        <f aca="false">J1466+I1467</f>
        <v>3710000</v>
      </c>
    </row>
    <row r="1468" customFormat="false" ht="15" hidden="false" customHeight="false" outlineLevel="0" collapsed="false">
      <c r="A1468" s="26" t="n">
        <v>39504</v>
      </c>
      <c r="B1468" s="27" t="n">
        <v>100.83</v>
      </c>
      <c r="C1468" s="27" t="n">
        <v>99.05</v>
      </c>
      <c r="D1468" s="28" t="n">
        <f aca="false">B1468-B1467</f>
        <v>1.42999999999999</v>
      </c>
      <c r="E1468" s="28" t="n">
        <f aca="false">C1468-C1467</f>
        <v>1.61999999999999</v>
      </c>
      <c r="F1468" s="29" t="n">
        <f aca="false">Inputs!$B$5*B1468+Inputs!$B$6*C1468</f>
        <v>5130500</v>
      </c>
      <c r="G1468" s="29" t="n">
        <f aca="false">Inputs!$B$5*D1468</f>
        <v>142999.999999999</v>
      </c>
      <c r="H1468" s="29" t="n">
        <f aca="false">Inputs!$B$6*E1468</f>
        <v>-80999.9999999995</v>
      </c>
      <c r="I1468" s="29" t="n">
        <f aca="false">G1468+H1468</f>
        <v>61999.9999999998</v>
      </c>
      <c r="J1468" s="29" t="n">
        <f aca="false">J1467+I1468</f>
        <v>3772000</v>
      </c>
    </row>
    <row r="1469" customFormat="false" ht="15" hidden="false" customHeight="false" outlineLevel="0" collapsed="false">
      <c r="A1469" s="26" t="n">
        <v>39505</v>
      </c>
      <c r="B1469" s="27" t="n">
        <v>99.59</v>
      </c>
      <c r="C1469" s="27" t="n">
        <v>98.28</v>
      </c>
      <c r="D1469" s="28" t="n">
        <f aca="false">B1469-B1468</f>
        <v>-1.23999999999999</v>
      </c>
      <c r="E1469" s="28" t="n">
        <f aca="false">C1469-C1468</f>
        <v>-0.769999999999996</v>
      </c>
      <c r="F1469" s="29" t="n">
        <f aca="false">Inputs!$B$5*B1469+Inputs!$B$6*C1469</f>
        <v>5045000</v>
      </c>
      <c r="G1469" s="29" t="n">
        <f aca="false">Inputs!$B$5*D1469</f>
        <v>-123999.999999999</v>
      </c>
      <c r="H1469" s="29" t="n">
        <f aca="false">Inputs!$B$6*E1469</f>
        <v>38499.9999999998</v>
      </c>
      <c r="I1469" s="29" t="n">
        <f aca="false">G1469+H1469</f>
        <v>-85499.9999999997</v>
      </c>
      <c r="J1469" s="29" t="n">
        <f aca="false">J1468+I1469</f>
        <v>3686500</v>
      </c>
    </row>
    <row r="1470" customFormat="false" ht="15" hidden="false" customHeight="false" outlineLevel="0" collapsed="false">
      <c r="A1470" s="26" t="n">
        <v>39506</v>
      </c>
      <c r="B1470" s="27" t="n">
        <v>102.6</v>
      </c>
      <c r="C1470" s="27" t="n">
        <v>99.83</v>
      </c>
      <c r="D1470" s="28" t="n">
        <f aca="false">B1470-B1469</f>
        <v>3.00999999999999</v>
      </c>
      <c r="E1470" s="28" t="n">
        <f aca="false">C1470-C1469</f>
        <v>1.55</v>
      </c>
      <c r="F1470" s="29" t="n">
        <f aca="false">Inputs!$B$5*B1470+Inputs!$B$6*C1470</f>
        <v>5268500</v>
      </c>
      <c r="G1470" s="29" t="n">
        <f aca="false">Inputs!$B$5*D1470</f>
        <v>300999.999999999</v>
      </c>
      <c r="H1470" s="29" t="n">
        <f aca="false">Inputs!$B$6*E1470</f>
        <v>-77499.9999999999</v>
      </c>
      <c r="I1470" s="29" t="n">
        <f aca="false">G1470+H1470</f>
        <v>223499.999999999</v>
      </c>
      <c r="J1470" s="29" t="n">
        <f aca="false">J1469+I1470</f>
        <v>3910000</v>
      </c>
    </row>
    <row r="1471" customFormat="false" ht="15" hidden="false" customHeight="false" outlineLevel="0" collapsed="false">
      <c r="A1471" s="26" t="n">
        <v>39507</v>
      </c>
      <c r="B1471" s="27" t="n">
        <v>101.78</v>
      </c>
      <c r="C1471" s="27" t="n">
        <v>100.9</v>
      </c>
      <c r="D1471" s="28" t="n">
        <f aca="false">B1471-B1470</f>
        <v>-0.819999999999993</v>
      </c>
      <c r="E1471" s="28" t="n">
        <f aca="false">C1471-C1470</f>
        <v>1.07000000000001</v>
      </c>
      <c r="F1471" s="29" t="n">
        <f aca="false">Inputs!$B$5*B1471+Inputs!$B$6*C1471</f>
        <v>5133000</v>
      </c>
      <c r="G1471" s="29" t="n">
        <f aca="false">Inputs!$B$5*D1471</f>
        <v>-81999.9999999993</v>
      </c>
      <c r="H1471" s="29" t="n">
        <f aca="false">Inputs!$B$6*E1471</f>
        <v>-53500.0000000004</v>
      </c>
      <c r="I1471" s="29" t="n">
        <f aca="false">G1471+H1471</f>
        <v>-135500</v>
      </c>
      <c r="J1471" s="29" t="n">
        <f aca="false">J1470+I1471</f>
        <v>3774500</v>
      </c>
    </row>
    <row r="1472" customFormat="false" ht="15" hidden="false" customHeight="false" outlineLevel="0" collapsed="false">
      <c r="A1472" s="26" t="n">
        <v>39510</v>
      </c>
      <c r="B1472" s="27" t="n">
        <v>102.42</v>
      </c>
      <c r="C1472" s="27" t="n">
        <v>101.83</v>
      </c>
      <c r="D1472" s="28" t="n">
        <f aca="false">B1472-B1471</f>
        <v>0.640000000000001</v>
      </c>
      <c r="E1472" s="28" t="n">
        <f aca="false">C1472-C1471</f>
        <v>0.929999999999993</v>
      </c>
      <c r="F1472" s="29" t="n">
        <f aca="false">Inputs!$B$5*B1472+Inputs!$B$6*C1472</f>
        <v>5150500</v>
      </c>
      <c r="G1472" s="29" t="n">
        <f aca="false">Inputs!$B$5*D1472</f>
        <v>64000.0000000001</v>
      </c>
      <c r="H1472" s="29" t="n">
        <f aca="false">Inputs!$B$6*E1472</f>
        <v>-46499.9999999996</v>
      </c>
      <c r="I1472" s="29" t="n">
        <f aca="false">G1472+H1472</f>
        <v>17500.0000000004</v>
      </c>
      <c r="J1472" s="29" t="n">
        <f aca="false">J1471+I1472</f>
        <v>3792000</v>
      </c>
    </row>
    <row r="1473" customFormat="false" ht="15" hidden="false" customHeight="false" outlineLevel="0" collapsed="false">
      <c r="A1473" s="26" t="n">
        <v>39511</v>
      </c>
      <c r="B1473" s="27" t="n">
        <v>99.72</v>
      </c>
      <c r="C1473" s="27" t="n">
        <v>98.6</v>
      </c>
      <c r="D1473" s="28" t="n">
        <f aca="false">B1473-B1472</f>
        <v>-2.7</v>
      </c>
      <c r="E1473" s="28" t="n">
        <f aca="false">C1473-C1472</f>
        <v>-3.23</v>
      </c>
      <c r="F1473" s="29" t="n">
        <f aca="false">Inputs!$B$5*B1473+Inputs!$B$6*C1473</f>
        <v>5042000</v>
      </c>
      <c r="G1473" s="29" t="n">
        <f aca="false">Inputs!$B$5*D1473</f>
        <v>-270000</v>
      </c>
      <c r="H1473" s="29" t="n">
        <f aca="false">Inputs!$B$6*E1473</f>
        <v>161500</v>
      </c>
      <c r="I1473" s="29" t="n">
        <f aca="false">G1473+H1473</f>
        <v>-108500</v>
      </c>
      <c r="J1473" s="29" t="n">
        <f aca="false">J1472+I1473</f>
        <v>3683500</v>
      </c>
    </row>
    <row r="1474" customFormat="false" ht="15" hidden="false" customHeight="false" outlineLevel="0" collapsed="false">
      <c r="A1474" s="26" t="n">
        <v>39512</v>
      </c>
      <c r="B1474" s="27" t="n">
        <v>104.45</v>
      </c>
      <c r="C1474" s="27" t="n">
        <v>100.95</v>
      </c>
      <c r="D1474" s="28" t="n">
        <f aca="false">B1474-B1473</f>
        <v>4.73</v>
      </c>
      <c r="E1474" s="28" t="n">
        <f aca="false">C1474-C1473</f>
        <v>2.35000000000001</v>
      </c>
      <c r="F1474" s="29" t="n">
        <f aca="false">Inputs!$B$5*B1474+Inputs!$B$6*C1474</f>
        <v>5397500</v>
      </c>
      <c r="G1474" s="29" t="n">
        <f aca="false">Inputs!$B$5*D1474</f>
        <v>473000</v>
      </c>
      <c r="H1474" s="29" t="n">
        <f aca="false">Inputs!$B$6*E1474</f>
        <v>-117500</v>
      </c>
      <c r="I1474" s="29" t="n">
        <f aca="false">G1474+H1474</f>
        <v>355500</v>
      </c>
      <c r="J1474" s="29" t="n">
        <f aca="false">J1473+I1474</f>
        <v>4039000</v>
      </c>
    </row>
    <row r="1475" customFormat="false" ht="15" hidden="false" customHeight="false" outlineLevel="0" collapsed="false">
      <c r="A1475" s="26" t="n">
        <v>39513</v>
      </c>
      <c r="B1475" s="27" t="n">
        <v>105.51</v>
      </c>
      <c r="C1475" s="27" t="n">
        <v>103.47</v>
      </c>
      <c r="D1475" s="28" t="n">
        <f aca="false">B1475-B1474</f>
        <v>1.06</v>
      </c>
      <c r="E1475" s="28" t="n">
        <f aca="false">C1475-C1474</f>
        <v>2.52</v>
      </c>
      <c r="F1475" s="29" t="n">
        <f aca="false">Inputs!$B$5*B1475+Inputs!$B$6*C1475</f>
        <v>5377500</v>
      </c>
      <c r="G1475" s="29" t="n">
        <f aca="false">Inputs!$B$5*D1475</f>
        <v>106000</v>
      </c>
      <c r="H1475" s="29" t="n">
        <f aca="false">Inputs!$B$6*E1475</f>
        <v>-126000</v>
      </c>
      <c r="I1475" s="29" t="n">
        <f aca="false">G1475+H1475</f>
        <v>-19999.9999999996</v>
      </c>
      <c r="J1475" s="29" t="n">
        <f aca="false">J1474+I1475</f>
        <v>4019000</v>
      </c>
    </row>
    <row r="1476" customFormat="false" ht="15" hidden="false" customHeight="false" outlineLevel="0" collapsed="false">
      <c r="A1476" s="26" t="n">
        <v>39514</v>
      </c>
      <c r="B1476" s="27" t="n">
        <v>105.12</v>
      </c>
      <c r="C1476" s="27" t="n">
        <v>104.66</v>
      </c>
      <c r="D1476" s="28" t="n">
        <f aca="false">B1476-B1475</f>
        <v>-0.390000000000001</v>
      </c>
      <c r="E1476" s="28" t="n">
        <f aca="false">C1476-C1475</f>
        <v>1.19</v>
      </c>
      <c r="F1476" s="29" t="n">
        <f aca="false">Inputs!$B$5*B1476+Inputs!$B$6*C1476</f>
        <v>5279000</v>
      </c>
      <c r="G1476" s="29" t="n">
        <f aca="false">Inputs!$B$5*D1476</f>
        <v>-39000.0000000001</v>
      </c>
      <c r="H1476" s="29" t="n">
        <f aca="false">Inputs!$B$6*E1476</f>
        <v>-59499.9999999999</v>
      </c>
      <c r="I1476" s="29" t="n">
        <f aca="false">G1476+H1476</f>
        <v>-98499.9999999999</v>
      </c>
      <c r="J1476" s="29" t="n">
        <f aca="false">J1475+I1476</f>
        <v>3920500</v>
      </c>
    </row>
    <row r="1477" customFormat="false" ht="15" hidden="false" customHeight="false" outlineLevel="0" collapsed="false">
      <c r="A1477" s="26" t="n">
        <v>39517</v>
      </c>
      <c r="B1477" s="27" t="n">
        <v>107.9</v>
      </c>
      <c r="C1477" s="27" t="n">
        <v>105.33</v>
      </c>
      <c r="D1477" s="28" t="n">
        <f aca="false">B1477-B1476</f>
        <v>2.78</v>
      </c>
      <c r="E1477" s="28" t="n">
        <f aca="false">C1477-C1476</f>
        <v>0.670000000000002</v>
      </c>
      <c r="F1477" s="29" t="n">
        <f aca="false">Inputs!$B$5*B1477+Inputs!$B$6*C1477</f>
        <v>5523500</v>
      </c>
      <c r="G1477" s="29" t="n">
        <f aca="false">Inputs!$B$5*D1477</f>
        <v>278000</v>
      </c>
      <c r="H1477" s="29" t="n">
        <f aca="false">Inputs!$B$6*E1477</f>
        <v>-33500.0000000001</v>
      </c>
      <c r="I1477" s="29" t="n">
        <f aca="false">G1477+H1477</f>
        <v>244500</v>
      </c>
      <c r="J1477" s="29" t="n">
        <f aca="false">J1476+I1477</f>
        <v>4165000</v>
      </c>
    </row>
    <row r="1478" customFormat="false" ht="15" hidden="false" customHeight="false" outlineLevel="0" collapsed="false">
      <c r="A1478" s="26" t="n">
        <v>39518</v>
      </c>
      <c r="B1478" s="27" t="n">
        <v>108.73</v>
      </c>
      <c r="C1478" s="27" t="n">
        <v>106.78</v>
      </c>
      <c r="D1478" s="28" t="n">
        <f aca="false">B1478-B1477</f>
        <v>0.829999999999998</v>
      </c>
      <c r="E1478" s="28" t="n">
        <f aca="false">C1478-C1477</f>
        <v>1.45</v>
      </c>
      <c r="F1478" s="29" t="n">
        <f aca="false">Inputs!$B$5*B1478+Inputs!$B$6*C1478</f>
        <v>5534000</v>
      </c>
      <c r="G1478" s="29" t="n">
        <f aca="false">Inputs!$B$5*D1478</f>
        <v>82999.9999999998</v>
      </c>
      <c r="H1478" s="29" t="n">
        <f aca="false">Inputs!$B$6*E1478</f>
        <v>-72500.0000000002</v>
      </c>
      <c r="I1478" s="29" t="n">
        <f aca="false">G1478+H1478</f>
        <v>10499.9999999997</v>
      </c>
      <c r="J1478" s="29" t="n">
        <f aca="false">J1477+I1478</f>
        <v>4175500</v>
      </c>
    </row>
    <row r="1479" customFormat="false" ht="15" hidden="false" customHeight="false" outlineLevel="0" collapsed="false">
      <c r="A1479" s="26" t="n">
        <v>39519</v>
      </c>
      <c r="B1479" s="27" t="n">
        <v>109.86</v>
      </c>
      <c r="C1479" s="27" t="n">
        <v>107.99</v>
      </c>
      <c r="D1479" s="28" t="n">
        <f aca="false">B1479-B1478</f>
        <v>1.13</v>
      </c>
      <c r="E1479" s="28" t="n">
        <f aca="false">C1479-C1478</f>
        <v>1.20999999999999</v>
      </c>
      <c r="F1479" s="29" t="n">
        <f aca="false">Inputs!$B$5*B1479+Inputs!$B$6*C1479</f>
        <v>5586500</v>
      </c>
      <c r="G1479" s="29" t="n">
        <f aca="false">Inputs!$B$5*D1479</f>
        <v>113000</v>
      </c>
      <c r="H1479" s="29" t="n">
        <f aca="false">Inputs!$B$6*E1479</f>
        <v>-60499.9999999997</v>
      </c>
      <c r="I1479" s="29" t="n">
        <f aca="false">G1479+H1479</f>
        <v>52499.9999999999</v>
      </c>
      <c r="J1479" s="29" t="n">
        <f aca="false">J1478+I1479</f>
        <v>4228000</v>
      </c>
    </row>
    <row r="1480" customFormat="false" ht="15" hidden="false" customHeight="false" outlineLevel="0" collapsed="false">
      <c r="A1480" s="26" t="n">
        <v>39520</v>
      </c>
      <c r="B1480" s="27" t="n">
        <v>110.21</v>
      </c>
      <c r="C1480" s="27" t="n">
        <v>109.18</v>
      </c>
      <c r="D1480" s="28" t="n">
        <f aca="false">B1480-B1479</f>
        <v>0.349999999999994</v>
      </c>
      <c r="E1480" s="28" t="n">
        <f aca="false">C1480-C1479</f>
        <v>1.19000000000001</v>
      </c>
      <c r="F1480" s="29" t="n">
        <f aca="false">Inputs!$B$5*B1480+Inputs!$B$6*C1480</f>
        <v>5562000</v>
      </c>
      <c r="G1480" s="29" t="n">
        <f aca="false">Inputs!$B$5*D1480</f>
        <v>34999.9999999994</v>
      </c>
      <c r="H1480" s="29" t="n">
        <f aca="false">Inputs!$B$6*E1480</f>
        <v>-59500.0000000006</v>
      </c>
      <c r="I1480" s="29" t="n">
        <f aca="false">G1480+H1480</f>
        <v>-24500.0000000012</v>
      </c>
      <c r="J1480" s="29" t="n">
        <f aca="false">J1479+I1480</f>
        <v>4203500</v>
      </c>
    </row>
    <row r="1481" customFormat="false" ht="15" hidden="false" customHeight="false" outlineLevel="0" collapsed="false">
      <c r="A1481" s="26" t="n">
        <v>39521</v>
      </c>
      <c r="B1481" s="27" t="n">
        <v>110.03</v>
      </c>
      <c r="C1481" s="27" t="n">
        <v>109.16</v>
      </c>
      <c r="D1481" s="28" t="n">
        <f aca="false">B1481-B1480</f>
        <v>-0.179999999999993</v>
      </c>
      <c r="E1481" s="28" t="n">
        <f aca="false">C1481-C1480</f>
        <v>-0.0200000000000102</v>
      </c>
      <c r="F1481" s="29" t="n">
        <f aca="false">Inputs!$B$5*B1481+Inputs!$B$6*C1481</f>
        <v>5545000</v>
      </c>
      <c r="G1481" s="29" t="n">
        <f aca="false">Inputs!$B$5*D1481</f>
        <v>-17999.9999999993</v>
      </c>
      <c r="H1481" s="29" t="n">
        <f aca="false">Inputs!$B$6*E1481</f>
        <v>1000.00000000051</v>
      </c>
      <c r="I1481" s="29" t="n">
        <f aca="false">G1481+H1481</f>
        <v>-16999.9999999988</v>
      </c>
      <c r="J1481" s="29" t="n">
        <f aca="false">J1480+I1481</f>
        <v>4186500</v>
      </c>
    </row>
    <row r="1482" customFormat="false" ht="15" hidden="false" customHeight="false" outlineLevel="0" collapsed="false">
      <c r="A1482" s="26" t="n">
        <v>39524</v>
      </c>
      <c r="B1482" s="27" t="n">
        <v>105.74</v>
      </c>
      <c r="C1482" s="27" t="n">
        <v>104.41</v>
      </c>
      <c r="D1482" s="28" t="n">
        <f aca="false">B1482-B1481</f>
        <v>-4.29000000000001</v>
      </c>
      <c r="E1482" s="28" t="n">
        <f aca="false">C1482-C1481</f>
        <v>-4.75</v>
      </c>
      <c r="F1482" s="29" t="n">
        <f aca="false">Inputs!$B$5*B1482+Inputs!$B$6*C1482</f>
        <v>5353500</v>
      </c>
      <c r="G1482" s="29" t="n">
        <f aca="false">Inputs!$B$5*D1482</f>
        <v>-429000.000000001</v>
      </c>
      <c r="H1482" s="29" t="n">
        <f aca="false">Inputs!$B$6*E1482</f>
        <v>237500</v>
      </c>
      <c r="I1482" s="29" t="n">
        <f aca="false">G1482+H1482</f>
        <v>-191500.000000001</v>
      </c>
      <c r="J1482" s="29" t="n">
        <f aca="false">J1481+I1482</f>
        <v>3995000</v>
      </c>
    </row>
    <row r="1483" customFormat="false" ht="15" hidden="false" customHeight="false" outlineLevel="0" collapsed="false">
      <c r="A1483" s="26" t="n">
        <v>39525</v>
      </c>
      <c r="B1483" s="27" t="n">
        <v>109.57</v>
      </c>
      <c r="C1483" s="27" t="n">
        <v>105.35</v>
      </c>
      <c r="D1483" s="28" t="n">
        <f aca="false">B1483-B1482</f>
        <v>3.83</v>
      </c>
      <c r="E1483" s="28" t="n">
        <f aca="false">C1483-C1482</f>
        <v>0.939999999999998</v>
      </c>
      <c r="F1483" s="29" t="n">
        <f aca="false">Inputs!$B$5*B1483+Inputs!$B$6*C1483</f>
        <v>5689500</v>
      </c>
      <c r="G1483" s="29" t="n">
        <f aca="false">Inputs!$B$5*D1483</f>
        <v>383000</v>
      </c>
      <c r="H1483" s="29" t="n">
        <f aca="false">Inputs!$B$6*E1483</f>
        <v>-46999.9999999999</v>
      </c>
      <c r="I1483" s="29" t="n">
        <f aca="false">G1483+H1483</f>
        <v>336000</v>
      </c>
      <c r="J1483" s="29" t="n">
        <f aca="false">J1482+I1483</f>
        <v>4331000</v>
      </c>
    </row>
    <row r="1484" customFormat="false" ht="15" hidden="false" customHeight="false" outlineLevel="0" collapsed="false">
      <c r="A1484" s="26" t="n">
        <v>39526</v>
      </c>
      <c r="B1484" s="27" t="n">
        <v>103.25</v>
      </c>
      <c r="C1484" s="27" t="n">
        <v>102.65</v>
      </c>
      <c r="D1484" s="28" t="n">
        <f aca="false">B1484-B1483</f>
        <v>-6.31999999999999</v>
      </c>
      <c r="E1484" s="28" t="n">
        <f aca="false">C1484-C1483</f>
        <v>-2.69999999999999</v>
      </c>
      <c r="F1484" s="29" t="n">
        <f aca="false">Inputs!$B$5*B1484+Inputs!$B$6*C1484</f>
        <v>5192500</v>
      </c>
      <c r="G1484" s="29" t="n">
        <f aca="false">Inputs!$B$5*D1484</f>
        <v>-631999.999999999</v>
      </c>
      <c r="H1484" s="29" t="n">
        <f aca="false">Inputs!$B$6*E1484</f>
        <v>134999.999999999</v>
      </c>
      <c r="I1484" s="29" t="n">
        <f aca="false">G1484+H1484</f>
        <v>-497000</v>
      </c>
      <c r="J1484" s="29" t="n">
        <f aca="false">J1483+I1484</f>
        <v>3834000</v>
      </c>
    </row>
    <row r="1485" customFormat="false" ht="15" hidden="false" customHeight="false" outlineLevel="0" collapsed="false">
      <c r="A1485" s="26" t="n">
        <v>39527</v>
      </c>
      <c r="B1485" s="27" t="n">
        <v>102.57</v>
      </c>
      <c r="C1485" s="27" t="n">
        <v>99.78</v>
      </c>
      <c r="D1485" s="28" t="n">
        <f aca="false">B1485-B1484</f>
        <v>-0.680000000000007</v>
      </c>
      <c r="E1485" s="28" t="n">
        <f aca="false">C1485-C1484</f>
        <v>-2.87</v>
      </c>
      <c r="F1485" s="29" t="n">
        <f aca="false">Inputs!$B$5*B1485+Inputs!$B$6*C1485</f>
        <v>5268000</v>
      </c>
      <c r="G1485" s="29" t="n">
        <f aca="false">Inputs!$B$5*D1485</f>
        <v>-68000.0000000007</v>
      </c>
      <c r="H1485" s="29" t="n">
        <f aca="false">Inputs!$B$6*E1485</f>
        <v>143500</v>
      </c>
      <c r="I1485" s="29" t="n">
        <f aca="false">G1485+H1485</f>
        <v>75499.9999999996</v>
      </c>
      <c r="J1485" s="29" t="n">
        <f aca="false">J1484+I1485</f>
        <v>3909500</v>
      </c>
    </row>
    <row r="1486" customFormat="false" ht="15" hidden="false" customHeight="false" outlineLevel="0" collapsed="false">
      <c r="A1486" s="26" t="n">
        <v>39531</v>
      </c>
      <c r="B1486" s="27" t="n">
        <v>101.7</v>
      </c>
      <c r="C1486" s="27" t="n">
        <v>100.93</v>
      </c>
      <c r="D1486" s="28" t="n">
        <f aca="false">B1486-B1485</f>
        <v>-0.86999999999999</v>
      </c>
      <c r="E1486" s="28" t="n">
        <f aca="false">C1486-C1485</f>
        <v>1.15000000000001</v>
      </c>
      <c r="F1486" s="29" t="n">
        <f aca="false">Inputs!$B$5*B1486+Inputs!$B$6*C1486</f>
        <v>5123500</v>
      </c>
      <c r="G1486" s="29" t="n">
        <f aca="false">Inputs!$B$5*D1486</f>
        <v>-86999.999999999</v>
      </c>
      <c r="H1486" s="29" t="n">
        <f aca="false">Inputs!$B$6*E1486</f>
        <v>-57500.0000000003</v>
      </c>
      <c r="I1486" s="29" t="n">
        <f aca="false">G1486+H1486</f>
        <v>-144499.999999999</v>
      </c>
      <c r="J1486" s="29" t="n">
        <f aca="false">J1485+I1486</f>
        <v>3765000</v>
      </c>
    </row>
    <row r="1487" customFormat="false" ht="15" hidden="false" customHeight="false" outlineLevel="0" collapsed="false">
      <c r="A1487" s="26" t="n">
        <v>39532</v>
      </c>
      <c r="B1487" s="27" t="n">
        <v>101.78</v>
      </c>
      <c r="C1487" s="27" t="n">
        <v>99.91</v>
      </c>
      <c r="D1487" s="28" t="n">
        <f aca="false">B1487-B1486</f>
        <v>0.0799999999999983</v>
      </c>
      <c r="E1487" s="28" t="n">
        <f aca="false">C1487-C1486</f>
        <v>-1.02000000000001</v>
      </c>
      <c r="F1487" s="29" t="n">
        <f aca="false">Inputs!$B$5*B1487+Inputs!$B$6*C1487</f>
        <v>5182500</v>
      </c>
      <c r="G1487" s="29" t="n">
        <f aca="false">Inputs!$B$5*D1487</f>
        <v>7999.99999999983</v>
      </c>
      <c r="H1487" s="29" t="n">
        <f aca="false">Inputs!$B$6*E1487</f>
        <v>51000.0000000005</v>
      </c>
      <c r="I1487" s="29" t="n">
        <f aca="false">G1487+H1487</f>
        <v>59000.0000000003</v>
      </c>
      <c r="J1487" s="29" t="n">
        <f aca="false">J1486+I1487</f>
        <v>3824000</v>
      </c>
    </row>
    <row r="1488" customFormat="false" ht="15" hidden="false" customHeight="false" outlineLevel="0" collapsed="false">
      <c r="A1488" s="26" t="n">
        <v>39533</v>
      </c>
      <c r="B1488" s="27" t="n">
        <v>105.83</v>
      </c>
      <c r="C1488" s="27" t="n">
        <v>102.83</v>
      </c>
      <c r="D1488" s="28" t="n">
        <f aca="false">B1488-B1487</f>
        <v>4.05</v>
      </c>
      <c r="E1488" s="28" t="n">
        <f aca="false">C1488-C1487</f>
        <v>2.92</v>
      </c>
      <c r="F1488" s="29" t="n">
        <f aca="false">Inputs!$B$5*B1488+Inputs!$B$6*C1488</f>
        <v>5441500</v>
      </c>
      <c r="G1488" s="29" t="n">
        <f aca="false">Inputs!$B$5*D1488</f>
        <v>405000</v>
      </c>
      <c r="H1488" s="29" t="n">
        <f aca="false">Inputs!$B$6*E1488</f>
        <v>-146000</v>
      </c>
      <c r="I1488" s="29" t="n">
        <f aca="false">G1488+H1488</f>
        <v>259000</v>
      </c>
      <c r="J1488" s="29" t="n">
        <f aca="false">J1487+I1488</f>
        <v>4083000</v>
      </c>
    </row>
    <row r="1489" customFormat="false" ht="15" hidden="false" customHeight="false" outlineLevel="0" collapsed="false">
      <c r="A1489" s="26" t="n">
        <v>39534</v>
      </c>
      <c r="B1489" s="27" t="n">
        <v>107.56</v>
      </c>
      <c r="C1489" s="27" t="n">
        <v>103.89</v>
      </c>
      <c r="D1489" s="28" t="n">
        <f aca="false">B1489-B1488</f>
        <v>1.73</v>
      </c>
      <c r="E1489" s="28" t="n">
        <f aca="false">C1489-C1488</f>
        <v>1.06</v>
      </c>
      <c r="F1489" s="29" t="n">
        <f aca="false">Inputs!$B$5*B1489+Inputs!$B$6*C1489</f>
        <v>5561500</v>
      </c>
      <c r="G1489" s="29" t="n">
        <f aca="false">Inputs!$B$5*D1489</f>
        <v>173000</v>
      </c>
      <c r="H1489" s="29" t="n">
        <f aca="false">Inputs!$B$6*E1489</f>
        <v>-53000.0000000001</v>
      </c>
      <c r="I1489" s="29" t="n">
        <f aca="false">G1489+H1489</f>
        <v>120000</v>
      </c>
      <c r="J1489" s="29" t="n">
        <f aca="false">J1488+I1489</f>
        <v>4203000</v>
      </c>
    </row>
    <row r="1490" customFormat="false" ht="15" hidden="false" customHeight="false" outlineLevel="0" collapsed="false">
      <c r="A1490" s="26" t="n">
        <v>39535</v>
      </c>
      <c r="B1490" s="27" t="n">
        <v>105.59</v>
      </c>
      <c r="C1490" s="27" t="n">
        <v>102.68</v>
      </c>
      <c r="D1490" s="28" t="n">
        <f aca="false">B1490-B1489</f>
        <v>-1.97</v>
      </c>
      <c r="E1490" s="28" t="n">
        <f aca="false">C1490-C1489</f>
        <v>-1.20999999999999</v>
      </c>
      <c r="F1490" s="29" t="n">
        <f aca="false">Inputs!$B$5*B1490+Inputs!$B$6*C1490</f>
        <v>5425000</v>
      </c>
      <c r="G1490" s="29" t="n">
        <f aca="false">Inputs!$B$5*D1490</f>
        <v>-197000</v>
      </c>
      <c r="H1490" s="29" t="n">
        <f aca="false">Inputs!$B$6*E1490</f>
        <v>60499.9999999997</v>
      </c>
      <c r="I1490" s="29" t="n">
        <f aca="false">G1490+H1490</f>
        <v>-136500</v>
      </c>
      <c r="J1490" s="29" t="n">
        <f aca="false">J1489+I1490</f>
        <v>4066500</v>
      </c>
    </row>
    <row r="1491" customFormat="false" ht="15" hidden="false" customHeight="false" outlineLevel="0" collapsed="false">
      <c r="A1491" s="26" t="n">
        <v>39538</v>
      </c>
      <c r="B1491" s="27" t="n">
        <v>101.54</v>
      </c>
      <c r="C1491" s="27" t="n">
        <v>102.33</v>
      </c>
      <c r="D1491" s="28" t="n">
        <f aca="false">B1491-B1490</f>
        <v>-4.05</v>
      </c>
      <c r="E1491" s="28" t="n">
        <f aca="false">C1491-C1490</f>
        <v>-0.350000000000009</v>
      </c>
      <c r="F1491" s="29" t="n">
        <f aca="false">Inputs!$B$5*B1491+Inputs!$B$6*C1491</f>
        <v>5037500</v>
      </c>
      <c r="G1491" s="29" t="n">
        <f aca="false">Inputs!$B$5*D1491</f>
        <v>-405000</v>
      </c>
      <c r="H1491" s="29" t="n">
        <f aca="false">Inputs!$B$6*E1491</f>
        <v>17500.0000000004</v>
      </c>
      <c r="I1491" s="29" t="n">
        <f aca="false">G1491+H1491</f>
        <v>-387499.999999999</v>
      </c>
      <c r="J1491" s="29" t="n">
        <f aca="false">J1490+I1491</f>
        <v>3679000</v>
      </c>
    </row>
    <row r="1492" customFormat="false" ht="15" hidden="false" customHeight="false" outlineLevel="0" collapsed="false">
      <c r="A1492" s="26" t="n">
        <v>39539</v>
      </c>
      <c r="B1492" s="27" t="n">
        <v>100.92</v>
      </c>
      <c r="C1492" s="27" t="n">
        <v>98.69</v>
      </c>
      <c r="D1492" s="28" t="n">
        <f aca="false">B1492-B1491</f>
        <v>-0.620000000000005</v>
      </c>
      <c r="E1492" s="28" t="n">
        <f aca="false">C1492-C1491</f>
        <v>-3.64</v>
      </c>
      <c r="F1492" s="29" t="n">
        <f aca="false">Inputs!$B$5*B1492+Inputs!$B$6*C1492</f>
        <v>5157500</v>
      </c>
      <c r="G1492" s="29" t="n">
        <f aca="false">Inputs!$B$5*D1492</f>
        <v>-62000.0000000005</v>
      </c>
      <c r="H1492" s="29" t="n">
        <f aca="false">Inputs!$B$6*E1492</f>
        <v>182000</v>
      </c>
      <c r="I1492" s="29" t="n">
        <f aca="false">G1492+H1492</f>
        <v>120000</v>
      </c>
      <c r="J1492" s="29" t="n">
        <f aca="false">J1491+I1492</f>
        <v>3799000</v>
      </c>
    </row>
    <row r="1493" customFormat="false" ht="15" hidden="false" customHeight="false" outlineLevel="0" collapsed="false">
      <c r="A1493" s="26" t="n">
        <v>39540</v>
      </c>
      <c r="B1493" s="27" t="n">
        <v>104.83</v>
      </c>
      <c r="C1493" s="27" t="n">
        <v>98.85</v>
      </c>
      <c r="D1493" s="28" t="n">
        <f aca="false">B1493-B1492</f>
        <v>3.91</v>
      </c>
      <c r="E1493" s="28" t="n">
        <f aca="false">C1493-C1492</f>
        <v>0.159999999999997</v>
      </c>
      <c r="F1493" s="29" t="n">
        <f aca="false">Inputs!$B$5*B1493+Inputs!$B$6*C1493</f>
        <v>5540500</v>
      </c>
      <c r="G1493" s="29" t="n">
        <f aca="false">Inputs!$B$5*D1493</f>
        <v>391000</v>
      </c>
      <c r="H1493" s="29" t="n">
        <f aca="false">Inputs!$B$6*E1493</f>
        <v>-7999.99999999983</v>
      </c>
      <c r="I1493" s="29" t="n">
        <f aca="false">G1493+H1493</f>
        <v>383000</v>
      </c>
      <c r="J1493" s="29" t="n">
        <f aca="false">J1492+I1493</f>
        <v>4182000</v>
      </c>
    </row>
    <row r="1494" customFormat="false" ht="15" hidden="false" customHeight="false" outlineLevel="0" collapsed="false">
      <c r="A1494" s="26" t="n">
        <v>39541</v>
      </c>
      <c r="B1494" s="27" t="n">
        <v>103.92</v>
      </c>
      <c r="C1494" s="27" t="n">
        <v>102.31</v>
      </c>
      <c r="D1494" s="28" t="n">
        <f aca="false">B1494-B1493</f>
        <v>-0.909999999999997</v>
      </c>
      <c r="E1494" s="28" t="n">
        <f aca="false">C1494-C1493</f>
        <v>3.46000000000001</v>
      </c>
      <c r="F1494" s="29" t="n">
        <f aca="false">Inputs!$B$5*B1494+Inputs!$B$6*C1494</f>
        <v>5276500</v>
      </c>
      <c r="G1494" s="29" t="n">
        <f aca="false">Inputs!$B$5*D1494</f>
        <v>-90999.9999999997</v>
      </c>
      <c r="H1494" s="29" t="n">
        <f aca="false">Inputs!$B$6*E1494</f>
        <v>-173000</v>
      </c>
      <c r="I1494" s="29" t="n">
        <f aca="false">G1494+H1494</f>
        <v>-264000</v>
      </c>
      <c r="J1494" s="29" t="n">
        <f aca="false">J1493+I1494</f>
        <v>3918000</v>
      </c>
    </row>
    <row r="1495" customFormat="false" ht="15" hidden="false" customHeight="false" outlineLevel="0" collapsed="false">
      <c r="A1495" s="26" t="n">
        <v>39542</v>
      </c>
      <c r="B1495" s="27" t="n">
        <v>106.09</v>
      </c>
      <c r="C1495" s="27" t="n">
        <v>102.21</v>
      </c>
      <c r="D1495" s="28" t="n">
        <f aca="false">B1495-B1494</f>
        <v>2.17</v>
      </c>
      <c r="E1495" s="28" t="n">
        <f aca="false">C1495-C1494</f>
        <v>-0.100000000000009</v>
      </c>
      <c r="F1495" s="29" t="n">
        <f aca="false">Inputs!$B$5*B1495+Inputs!$B$6*C1495</f>
        <v>5498500</v>
      </c>
      <c r="G1495" s="29" t="n">
        <f aca="false">Inputs!$B$5*D1495</f>
        <v>217000</v>
      </c>
      <c r="H1495" s="29" t="n">
        <f aca="false">Inputs!$B$6*E1495</f>
        <v>5000.00000000043</v>
      </c>
      <c r="I1495" s="29" t="n">
        <f aca="false">G1495+H1495</f>
        <v>222000.000000001</v>
      </c>
      <c r="J1495" s="29" t="n">
        <f aca="false">J1494+I1495</f>
        <v>4140000</v>
      </c>
    </row>
    <row r="1496" customFormat="false" ht="15" hidden="false" customHeight="false" outlineLevel="0" collapsed="false">
      <c r="A1496" s="26" t="n">
        <v>39545</v>
      </c>
      <c r="B1496" s="27" t="n">
        <v>108.91</v>
      </c>
      <c r="C1496" s="27" t="n">
        <v>105.98</v>
      </c>
      <c r="D1496" s="28" t="n">
        <f aca="false">B1496-B1495</f>
        <v>2.81999999999999</v>
      </c>
      <c r="E1496" s="28" t="n">
        <f aca="false">C1496-C1495</f>
        <v>3.77000000000001</v>
      </c>
      <c r="F1496" s="29" t="n">
        <f aca="false">Inputs!$B$5*B1496+Inputs!$B$6*C1496</f>
        <v>5592000</v>
      </c>
      <c r="G1496" s="29" t="n">
        <f aca="false">Inputs!$B$5*D1496</f>
        <v>281999.999999999</v>
      </c>
      <c r="H1496" s="29" t="n">
        <f aca="false">Inputs!$B$6*E1496</f>
        <v>-188500.000000001</v>
      </c>
      <c r="I1496" s="29" t="n">
        <f aca="false">G1496+H1496</f>
        <v>93499.9999999988</v>
      </c>
      <c r="J1496" s="29" t="n">
        <f aca="false">J1495+I1496</f>
        <v>4233500</v>
      </c>
    </row>
    <row r="1497" customFormat="false" ht="15" hidden="false" customHeight="false" outlineLevel="0" collapsed="false">
      <c r="A1497" s="26" t="n">
        <v>39546</v>
      </c>
      <c r="B1497" s="27" t="n">
        <v>108.54</v>
      </c>
      <c r="C1497" s="27" t="n">
        <v>105.05</v>
      </c>
      <c r="D1497" s="28" t="n">
        <f aca="false">B1497-B1496</f>
        <v>-0.36999999999999</v>
      </c>
      <c r="E1497" s="28" t="n">
        <f aca="false">C1497-C1496</f>
        <v>-0.930000000000007</v>
      </c>
      <c r="F1497" s="29" t="n">
        <f aca="false">Inputs!$B$5*B1497+Inputs!$B$6*C1497</f>
        <v>5601500</v>
      </c>
      <c r="G1497" s="29" t="n">
        <f aca="false">Inputs!$B$5*D1497</f>
        <v>-36999.999999999</v>
      </c>
      <c r="H1497" s="29" t="n">
        <f aca="false">Inputs!$B$6*E1497</f>
        <v>46500.0000000003</v>
      </c>
      <c r="I1497" s="29" t="n">
        <f aca="false">G1497+H1497</f>
        <v>9500.00000000131</v>
      </c>
      <c r="J1497" s="29" t="n">
        <f aca="false">J1496+I1497</f>
        <v>4243000</v>
      </c>
    </row>
    <row r="1498" customFormat="false" ht="15" hidden="false" customHeight="false" outlineLevel="0" collapsed="false">
      <c r="A1498" s="26" t="n">
        <v>39547</v>
      </c>
      <c r="B1498" s="27" t="n">
        <v>110.89</v>
      </c>
      <c r="C1498" s="27" t="n">
        <v>107.46</v>
      </c>
      <c r="D1498" s="28" t="n">
        <f aca="false">B1498-B1497</f>
        <v>2.34999999999999</v>
      </c>
      <c r="E1498" s="28" t="n">
        <f aca="false">C1498-C1497</f>
        <v>2.41</v>
      </c>
      <c r="F1498" s="29" t="n">
        <f aca="false">Inputs!$B$5*B1498+Inputs!$B$6*C1498</f>
        <v>5716000</v>
      </c>
      <c r="G1498" s="29" t="n">
        <f aca="false">Inputs!$B$5*D1498</f>
        <v>234999.999999999</v>
      </c>
      <c r="H1498" s="29" t="n">
        <f aca="false">Inputs!$B$6*E1498</f>
        <v>-120500</v>
      </c>
      <c r="I1498" s="29" t="n">
        <f aca="false">G1498+H1498</f>
        <v>114500</v>
      </c>
      <c r="J1498" s="29" t="n">
        <f aca="false">J1497+I1498</f>
        <v>4357500</v>
      </c>
    </row>
    <row r="1499" customFormat="false" ht="15" hidden="false" customHeight="false" outlineLevel="0" collapsed="false">
      <c r="A1499" s="26" t="n">
        <v>39548</v>
      </c>
      <c r="B1499" s="27" t="n">
        <v>110.07</v>
      </c>
      <c r="C1499" s="27" t="n">
        <v>107.37</v>
      </c>
      <c r="D1499" s="28" t="n">
        <f aca="false">B1499-B1498</f>
        <v>-0.820000000000007</v>
      </c>
      <c r="E1499" s="28" t="n">
        <f aca="false">C1499-C1498</f>
        <v>-0.0899999999999892</v>
      </c>
      <c r="F1499" s="29" t="n">
        <f aca="false">Inputs!$B$5*B1499+Inputs!$B$6*C1499</f>
        <v>5638500</v>
      </c>
      <c r="G1499" s="29" t="n">
        <f aca="false">Inputs!$B$5*D1499</f>
        <v>-82000.0000000007</v>
      </c>
      <c r="H1499" s="29" t="n">
        <f aca="false">Inputs!$B$6*E1499</f>
        <v>4499.99999999946</v>
      </c>
      <c r="I1499" s="29" t="n">
        <f aca="false">G1499+H1499</f>
        <v>-77500.0000000013</v>
      </c>
      <c r="J1499" s="29" t="n">
        <f aca="false">J1498+I1499</f>
        <v>4280000</v>
      </c>
    </row>
    <row r="1500" customFormat="false" ht="15" hidden="false" customHeight="false" outlineLevel="0" collapsed="false">
      <c r="A1500" s="26" t="n">
        <v>39549</v>
      </c>
      <c r="B1500" s="27" t="n">
        <v>110.14</v>
      </c>
      <c r="C1500" s="27" t="n">
        <v>107.15</v>
      </c>
      <c r="D1500" s="28" t="n">
        <f aca="false">B1500-B1499</f>
        <v>0.0700000000000074</v>
      </c>
      <c r="E1500" s="28" t="n">
        <f aca="false">C1500-C1499</f>
        <v>-0.219999999999999</v>
      </c>
      <c r="F1500" s="29" t="n">
        <f aca="false">Inputs!$B$5*B1500+Inputs!$B$6*C1500</f>
        <v>5656500</v>
      </c>
      <c r="G1500" s="29" t="n">
        <f aca="false">Inputs!$B$5*D1500</f>
        <v>7000.00000000074</v>
      </c>
      <c r="H1500" s="29" t="n">
        <f aca="false">Inputs!$B$6*E1500</f>
        <v>10999.9999999999</v>
      </c>
      <c r="I1500" s="29" t="n">
        <f aca="false">G1500+H1500</f>
        <v>18000.0000000007</v>
      </c>
      <c r="J1500" s="29" t="n">
        <f aca="false">J1499+I1500</f>
        <v>4298000</v>
      </c>
    </row>
    <row r="1501" customFormat="false" ht="15" hidden="false" customHeight="false" outlineLevel="0" collapsed="false">
      <c r="A1501" s="26" t="n">
        <v>39552</v>
      </c>
      <c r="B1501" s="27" t="n">
        <v>111.71</v>
      </c>
      <c r="C1501" s="27" t="n">
        <v>108.32</v>
      </c>
      <c r="D1501" s="28" t="n">
        <f aca="false">B1501-B1500</f>
        <v>1.56999999999999</v>
      </c>
      <c r="E1501" s="28" t="n">
        <f aca="false">C1501-C1500</f>
        <v>1.16999999999999</v>
      </c>
      <c r="F1501" s="29" t="n">
        <f aca="false">Inputs!$B$5*B1501+Inputs!$B$6*C1501</f>
        <v>5755000</v>
      </c>
      <c r="G1501" s="29" t="n">
        <f aca="false">Inputs!$B$5*D1501</f>
        <v>156999.999999999</v>
      </c>
      <c r="H1501" s="29" t="n">
        <f aca="false">Inputs!$B$6*E1501</f>
        <v>-58499.9999999994</v>
      </c>
      <c r="I1501" s="29" t="n">
        <f aca="false">G1501+H1501</f>
        <v>98500</v>
      </c>
      <c r="J1501" s="29" t="n">
        <f aca="false">J1500+I1501</f>
        <v>4396500</v>
      </c>
    </row>
    <row r="1502" customFormat="false" ht="15" hidden="false" customHeight="false" outlineLevel="0" collapsed="false">
      <c r="A1502" s="26" t="n">
        <v>39553</v>
      </c>
      <c r="B1502" s="27" t="n">
        <v>113.77</v>
      </c>
      <c r="C1502" s="27" t="n">
        <v>110.84</v>
      </c>
      <c r="D1502" s="28" t="n">
        <f aca="false">B1502-B1501</f>
        <v>2.06</v>
      </c>
      <c r="E1502" s="28" t="n">
        <f aca="false">C1502-C1501</f>
        <v>2.52000000000001</v>
      </c>
      <c r="F1502" s="29" t="n">
        <f aca="false">Inputs!$B$5*B1502+Inputs!$B$6*C1502</f>
        <v>5835000</v>
      </c>
      <c r="G1502" s="29" t="n">
        <f aca="false">Inputs!$B$5*D1502</f>
        <v>206000</v>
      </c>
      <c r="H1502" s="29" t="n">
        <f aca="false">Inputs!$B$6*E1502</f>
        <v>-126000.000000001</v>
      </c>
      <c r="I1502" s="29" t="n">
        <f aca="false">G1502+H1502</f>
        <v>79999.9999999997</v>
      </c>
      <c r="J1502" s="29" t="n">
        <f aca="false">J1501+I1502</f>
        <v>4476500</v>
      </c>
    </row>
    <row r="1503" customFormat="false" ht="15" hidden="false" customHeight="false" outlineLevel="0" collapsed="false">
      <c r="A1503" s="26" t="n">
        <v>39554</v>
      </c>
      <c r="B1503" s="27" t="n">
        <v>114.8</v>
      </c>
      <c r="C1503" s="27" t="n">
        <v>110.95</v>
      </c>
      <c r="D1503" s="28" t="n">
        <f aca="false">B1503-B1502</f>
        <v>1.03</v>
      </c>
      <c r="E1503" s="28" t="n">
        <f aca="false">C1503-C1502</f>
        <v>0.109999999999999</v>
      </c>
      <c r="F1503" s="29" t="n">
        <f aca="false">Inputs!$B$5*B1503+Inputs!$B$6*C1503</f>
        <v>5932500</v>
      </c>
      <c r="G1503" s="29" t="n">
        <f aca="false">Inputs!$B$5*D1503</f>
        <v>103000</v>
      </c>
      <c r="H1503" s="29" t="n">
        <f aca="false">Inputs!$B$6*E1503</f>
        <v>-5499.99999999997</v>
      </c>
      <c r="I1503" s="29" t="n">
        <f aca="false">G1503+H1503</f>
        <v>97500.0000000002</v>
      </c>
      <c r="J1503" s="29" t="n">
        <f aca="false">J1502+I1503</f>
        <v>4574000</v>
      </c>
    </row>
    <row r="1504" customFormat="false" ht="15" hidden="false" customHeight="false" outlineLevel="0" collapsed="false">
      <c r="A1504" s="26" t="n">
        <v>39555</v>
      </c>
      <c r="B1504" s="27" t="n">
        <v>114.8</v>
      </c>
      <c r="C1504" s="27" t="n">
        <v>111.34</v>
      </c>
      <c r="D1504" s="28" t="n">
        <f aca="false">B1504-B1503</f>
        <v>0</v>
      </c>
      <c r="E1504" s="28" t="n">
        <f aca="false">C1504-C1503</f>
        <v>0.390000000000001</v>
      </c>
      <c r="F1504" s="29" t="n">
        <f aca="false">Inputs!$B$5*B1504+Inputs!$B$6*C1504</f>
        <v>5913000</v>
      </c>
      <c r="G1504" s="29" t="n">
        <f aca="false">Inputs!$B$5*D1504</f>
        <v>0</v>
      </c>
      <c r="H1504" s="29" t="n">
        <f aca="false">Inputs!$B$6*E1504</f>
        <v>-19500</v>
      </c>
      <c r="I1504" s="29" t="n">
        <f aca="false">G1504+H1504</f>
        <v>-19500</v>
      </c>
      <c r="J1504" s="29" t="n">
        <f aca="false">J1503+I1504</f>
        <v>4554500</v>
      </c>
    </row>
    <row r="1505" customFormat="false" ht="15" hidden="false" customHeight="false" outlineLevel="0" collapsed="false">
      <c r="A1505" s="26" t="n">
        <v>39556</v>
      </c>
      <c r="B1505" s="27" t="n">
        <v>116.56</v>
      </c>
      <c r="C1505" s="27" t="n">
        <v>110.67</v>
      </c>
      <c r="D1505" s="28" t="n">
        <f aca="false">B1505-B1504</f>
        <v>1.76000000000001</v>
      </c>
      <c r="E1505" s="28" t="n">
        <f aca="false">C1505-C1504</f>
        <v>-0.670000000000002</v>
      </c>
      <c r="F1505" s="29" t="n">
        <f aca="false">Inputs!$B$5*B1505+Inputs!$B$6*C1505</f>
        <v>6122500</v>
      </c>
      <c r="G1505" s="29" t="n">
        <f aca="false">Inputs!$B$5*D1505</f>
        <v>176000.000000001</v>
      </c>
      <c r="H1505" s="29" t="n">
        <f aca="false">Inputs!$B$6*E1505</f>
        <v>33500.0000000001</v>
      </c>
      <c r="I1505" s="29" t="n">
        <f aca="false">G1505+H1505</f>
        <v>209500.000000001</v>
      </c>
      <c r="J1505" s="29" t="n">
        <f aca="false">J1504+I1505</f>
        <v>4764000</v>
      </c>
    </row>
    <row r="1506" customFormat="false" ht="15" hidden="false" customHeight="false" outlineLevel="0" collapsed="false">
      <c r="A1506" s="26" t="n">
        <v>39559</v>
      </c>
      <c r="B1506" s="27" t="n">
        <v>117.48</v>
      </c>
      <c r="C1506" s="27" t="n">
        <v>111.35</v>
      </c>
      <c r="D1506" s="28" t="n">
        <f aca="false">B1506-B1505</f>
        <v>0.920000000000002</v>
      </c>
      <c r="E1506" s="28" t="n">
        <f aca="false">C1506-C1505</f>
        <v>0.679999999999993</v>
      </c>
      <c r="F1506" s="29" t="n">
        <f aca="false">Inputs!$B$5*B1506+Inputs!$B$6*C1506</f>
        <v>6180500</v>
      </c>
      <c r="G1506" s="29" t="n">
        <f aca="false">Inputs!$B$5*D1506</f>
        <v>92000.0000000002</v>
      </c>
      <c r="H1506" s="29" t="n">
        <f aca="false">Inputs!$B$6*E1506</f>
        <v>-33999.9999999996</v>
      </c>
      <c r="I1506" s="29" t="n">
        <f aca="false">G1506+H1506</f>
        <v>58000.0000000005</v>
      </c>
      <c r="J1506" s="29" t="n">
        <f aca="false">J1505+I1506</f>
        <v>4822000</v>
      </c>
    </row>
    <row r="1507" customFormat="false" ht="15" hidden="false" customHeight="false" outlineLevel="0" collapsed="false">
      <c r="A1507" s="26" t="n">
        <v>39560</v>
      </c>
      <c r="B1507" s="27" t="n">
        <v>119.17</v>
      </c>
      <c r="C1507" s="27" t="n">
        <v>113.54</v>
      </c>
      <c r="D1507" s="28" t="n">
        <f aca="false">B1507-B1506</f>
        <v>1.69</v>
      </c>
      <c r="E1507" s="28" t="n">
        <f aca="false">C1507-C1506</f>
        <v>2.19000000000001</v>
      </c>
      <c r="F1507" s="29" t="n">
        <f aca="false">Inputs!$B$5*B1507+Inputs!$B$6*C1507</f>
        <v>6240000</v>
      </c>
      <c r="G1507" s="29" t="n">
        <f aca="false">Inputs!$B$5*D1507</f>
        <v>169000</v>
      </c>
      <c r="H1507" s="29" t="n">
        <f aca="false">Inputs!$B$6*E1507</f>
        <v>-109500.000000001</v>
      </c>
      <c r="I1507" s="29" t="n">
        <f aca="false">G1507+H1507</f>
        <v>59499.9999999992</v>
      </c>
      <c r="J1507" s="29" t="n">
        <f aca="false">J1506+I1507</f>
        <v>4881500</v>
      </c>
    </row>
    <row r="1508" customFormat="false" ht="15" hidden="false" customHeight="false" outlineLevel="0" collapsed="false">
      <c r="A1508" s="26" t="n">
        <v>39561</v>
      </c>
      <c r="B1508" s="27" t="n">
        <v>119.28</v>
      </c>
      <c r="C1508" s="27" t="n">
        <v>115.34</v>
      </c>
      <c r="D1508" s="28" t="n">
        <f aca="false">B1508-B1507</f>
        <v>0.109999999999999</v>
      </c>
      <c r="E1508" s="28" t="n">
        <f aca="false">C1508-C1507</f>
        <v>1.8</v>
      </c>
      <c r="F1508" s="29" t="n">
        <f aca="false">Inputs!$B$5*B1508+Inputs!$B$6*C1508</f>
        <v>6161000</v>
      </c>
      <c r="G1508" s="29" t="n">
        <f aca="false">Inputs!$B$5*D1508</f>
        <v>10999.9999999999</v>
      </c>
      <c r="H1508" s="29" t="n">
        <f aca="false">Inputs!$B$6*E1508</f>
        <v>-89999.9999999999</v>
      </c>
      <c r="I1508" s="29" t="n">
        <f aca="false">G1508+H1508</f>
        <v>-78999.9999999999</v>
      </c>
      <c r="J1508" s="29" t="n">
        <f aca="false">J1507+I1508</f>
        <v>4802500</v>
      </c>
    </row>
    <row r="1509" customFormat="false" ht="15" hidden="false" customHeight="false" outlineLevel="0" collapsed="false">
      <c r="A1509" s="26" t="n">
        <v>39562</v>
      </c>
      <c r="B1509" s="27" t="n">
        <v>117.1</v>
      </c>
      <c r="C1509" s="27" t="n">
        <v>114.85</v>
      </c>
      <c r="D1509" s="28" t="n">
        <f aca="false">B1509-B1508</f>
        <v>-2.18000000000001</v>
      </c>
      <c r="E1509" s="28" t="n">
        <f aca="false">C1509-C1508</f>
        <v>-0.490000000000009</v>
      </c>
      <c r="F1509" s="29" t="n">
        <f aca="false">Inputs!$B$5*B1509+Inputs!$B$6*C1509</f>
        <v>5967500</v>
      </c>
      <c r="G1509" s="29" t="n">
        <f aca="false">Inputs!$B$5*D1509</f>
        <v>-218000.000000001</v>
      </c>
      <c r="H1509" s="29" t="n">
        <f aca="false">Inputs!$B$6*E1509</f>
        <v>24500.0000000005</v>
      </c>
      <c r="I1509" s="29" t="n">
        <f aca="false">G1509+H1509</f>
        <v>-193500</v>
      </c>
      <c r="J1509" s="29" t="n">
        <f aca="false">J1508+I1509</f>
        <v>4609000</v>
      </c>
    </row>
    <row r="1510" customFormat="false" ht="15" hidden="false" customHeight="false" outlineLevel="0" collapsed="false">
      <c r="A1510" s="26" t="n">
        <v>39563</v>
      </c>
      <c r="B1510" s="27" t="n">
        <v>119.64</v>
      </c>
      <c r="C1510" s="27" t="n">
        <v>116.62</v>
      </c>
      <c r="D1510" s="28" t="n">
        <f aca="false">B1510-B1509</f>
        <v>2.54000000000001</v>
      </c>
      <c r="E1510" s="28" t="n">
        <f aca="false">C1510-C1509</f>
        <v>1.77000000000001</v>
      </c>
      <c r="F1510" s="29" t="n">
        <f aca="false">Inputs!$B$5*B1510+Inputs!$B$6*C1510</f>
        <v>6133000</v>
      </c>
      <c r="G1510" s="29" t="n">
        <f aca="false">Inputs!$B$5*D1510</f>
        <v>254000.000000001</v>
      </c>
      <c r="H1510" s="29" t="n">
        <f aca="false">Inputs!$B$6*E1510</f>
        <v>-88500.0000000005</v>
      </c>
      <c r="I1510" s="29" t="n">
        <f aca="false">G1510+H1510</f>
        <v>165500</v>
      </c>
      <c r="J1510" s="29" t="n">
        <f aca="false">J1509+I1510</f>
        <v>4774500</v>
      </c>
    </row>
    <row r="1511" customFormat="false" ht="15" hidden="false" customHeight="false" outlineLevel="0" collapsed="false">
      <c r="A1511" s="26" t="n">
        <v>39566</v>
      </c>
      <c r="B1511" s="27" t="n">
        <v>118.78</v>
      </c>
      <c r="C1511" s="27" t="n">
        <v>115.7</v>
      </c>
      <c r="D1511" s="28" t="n">
        <f aca="false">B1511-B1510</f>
        <v>-0.859999999999999</v>
      </c>
      <c r="E1511" s="28" t="n">
        <f aca="false">C1511-C1510</f>
        <v>-0.920000000000002</v>
      </c>
      <c r="F1511" s="29" t="n">
        <f aca="false">Inputs!$B$5*B1511+Inputs!$B$6*C1511</f>
        <v>6093000</v>
      </c>
      <c r="G1511" s="29" t="n">
        <f aca="false">Inputs!$B$5*D1511</f>
        <v>-85999.9999999999</v>
      </c>
      <c r="H1511" s="29" t="n">
        <f aca="false">Inputs!$B$6*E1511</f>
        <v>46000.0000000001</v>
      </c>
      <c r="I1511" s="29" t="n">
        <f aca="false">G1511+H1511</f>
        <v>-39999.9999999999</v>
      </c>
      <c r="J1511" s="29" t="n">
        <f aca="false">J1510+I1511</f>
        <v>4734500</v>
      </c>
    </row>
    <row r="1512" customFormat="false" ht="15" hidden="false" customHeight="false" outlineLevel="0" collapsed="false">
      <c r="A1512" s="26" t="n">
        <v>39567</v>
      </c>
      <c r="B1512" s="27" t="n">
        <v>115.67</v>
      </c>
      <c r="C1512" s="27" t="n">
        <v>113.86</v>
      </c>
      <c r="D1512" s="28" t="n">
        <f aca="false">B1512-B1511</f>
        <v>-3.11</v>
      </c>
      <c r="E1512" s="28" t="n">
        <f aca="false">C1512-C1511</f>
        <v>-1.84</v>
      </c>
      <c r="F1512" s="29" t="n">
        <f aca="false">Inputs!$B$5*B1512+Inputs!$B$6*C1512</f>
        <v>5874000</v>
      </c>
      <c r="G1512" s="29" t="n">
        <f aca="false">Inputs!$B$5*D1512</f>
        <v>-311000</v>
      </c>
      <c r="H1512" s="29" t="n">
        <f aca="false">Inputs!$B$6*E1512</f>
        <v>92000.0000000002</v>
      </c>
      <c r="I1512" s="29" t="n">
        <f aca="false">G1512+H1512</f>
        <v>-219000</v>
      </c>
      <c r="J1512" s="29" t="n">
        <f aca="false">J1511+I1512</f>
        <v>4515500</v>
      </c>
    </row>
    <row r="1513" customFormat="false" ht="15" hidden="false" customHeight="false" outlineLevel="0" collapsed="false">
      <c r="A1513" s="26" t="n">
        <v>39568</v>
      </c>
      <c r="B1513" s="27" t="n">
        <v>113.7</v>
      </c>
      <c r="C1513" s="27" t="n">
        <v>111.12</v>
      </c>
      <c r="D1513" s="28" t="n">
        <f aca="false">B1513-B1512</f>
        <v>-1.97</v>
      </c>
      <c r="E1513" s="28" t="n">
        <f aca="false">C1513-C1512</f>
        <v>-2.74</v>
      </c>
      <c r="F1513" s="29" t="n">
        <f aca="false">Inputs!$B$5*B1513+Inputs!$B$6*C1513</f>
        <v>5814000</v>
      </c>
      <c r="G1513" s="29" t="n">
        <f aca="false">Inputs!$B$5*D1513</f>
        <v>-197000</v>
      </c>
      <c r="H1513" s="29" t="n">
        <f aca="false">Inputs!$B$6*E1513</f>
        <v>137000</v>
      </c>
      <c r="I1513" s="29" t="n">
        <f aca="false">G1513+H1513</f>
        <v>-60000.0000000001</v>
      </c>
      <c r="J1513" s="29" t="n">
        <f aca="false">J1512+I1513</f>
        <v>4455500</v>
      </c>
    </row>
    <row r="1514" customFormat="false" ht="15" hidden="false" customHeight="false" outlineLevel="0" collapsed="false">
      <c r="A1514" s="26" t="n">
        <v>39569</v>
      </c>
      <c r="B1514" s="27" t="n">
        <v>112.6</v>
      </c>
      <c r="C1514" s="27" t="n">
        <v>107.3</v>
      </c>
      <c r="D1514" s="28" t="n">
        <f aca="false">B1514-B1513</f>
        <v>-1.10000000000001</v>
      </c>
      <c r="E1514" s="28" t="n">
        <f aca="false">C1514-C1513</f>
        <v>-3.82000000000001</v>
      </c>
      <c r="F1514" s="29" t="n">
        <f aca="false">Inputs!$B$5*B1514+Inputs!$B$6*C1514</f>
        <v>5895000</v>
      </c>
      <c r="G1514" s="29" t="n">
        <f aca="false">Inputs!$B$5*D1514</f>
        <v>-110000.000000001</v>
      </c>
      <c r="H1514" s="29" t="n">
        <f aca="false">Inputs!$B$6*E1514</f>
        <v>191000</v>
      </c>
      <c r="I1514" s="29" t="n">
        <f aca="false">G1514+H1514</f>
        <v>80999.9999999995</v>
      </c>
      <c r="J1514" s="29" t="n">
        <f aca="false">J1513+I1514</f>
        <v>4536500</v>
      </c>
    </row>
    <row r="1515" customFormat="false" ht="15" hidden="false" customHeight="false" outlineLevel="0" collapsed="false">
      <c r="A1515" s="26" t="n">
        <v>39570</v>
      </c>
      <c r="B1515" s="27" t="n">
        <v>116.36</v>
      </c>
      <c r="C1515" s="27" t="n">
        <v>111.92</v>
      </c>
      <c r="D1515" s="28" t="n">
        <f aca="false">B1515-B1514</f>
        <v>3.76000000000001</v>
      </c>
      <c r="E1515" s="28" t="n">
        <f aca="false">C1515-C1514</f>
        <v>4.62</v>
      </c>
      <c r="F1515" s="29" t="n">
        <f aca="false">Inputs!$B$5*B1515+Inputs!$B$6*C1515</f>
        <v>6040000</v>
      </c>
      <c r="G1515" s="29" t="n">
        <f aca="false">Inputs!$B$5*D1515</f>
        <v>376000.000000001</v>
      </c>
      <c r="H1515" s="29" t="n">
        <f aca="false">Inputs!$B$6*E1515</f>
        <v>-231000</v>
      </c>
      <c r="I1515" s="29" t="n">
        <f aca="false">G1515+H1515</f>
        <v>145000</v>
      </c>
      <c r="J1515" s="29" t="n">
        <f aca="false">J1514+I1515</f>
        <v>4681500</v>
      </c>
    </row>
    <row r="1516" customFormat="false" ht="15" hidden="false" customHeight="false" outlineLevel="0" collapsed="false">
      <c r="A1516" s="26" t="n">
        <v>39573</v>
      </c>
      <c r="B1516" s="27" t="n">
        <v>119.94</v>
      </c>
      <c r="C1516" s="27" t="n">
        <v>115.68</v>
      </c>
      <c r="D1516" s="28" t="n">
        <f aca="false">B1516-B1515</f>
        <v>3.58</v>
      </c>
      <c r="E1516" s="28" t="n">
        <f aca="false">C1516-C1515</f>
        <v>3.76000000000001</v>
      </c>
      <c r="F1516" s="29" t="n">
        <f aca="false">Inputs!$B$5*B1516+Inputs!$B$6*C1516</f>
        <v>6210000</v>
      </c>
      <c r="G1516" s="29" t="n">
        <f aca="false">Inputs!$B$5*D1516</f>
        <v>358000</v>
      </c>
      <c r="H1516" s="29" t="n">
        <f aca="false">Inputs!$B$6*E1516</f>
        <v>-188000</v>
      </c>
      <c r="I1516" s="29" t="n">
        <f aca="false">G1516+H1516</f>
        <v>170000</v>
      </c>
      <c r="J1516" s="29" t="n">
        <f aca="false">J1515+I1516</f>
        <v>4851500</v>
      </c>
    </row>
    <row r="1517" customFormat="false" ht="15" hidden="false" customHeight="false" outlineLevel="0" collapsed="false">
      <c r="A1517" s="26" t="n">
        <v>39574</v>
      </c>
      <c r="B1517" s="27" t="n">
        <v>121.82</v>
      </c>
      <c r="C1517" s="27" t="n">
        <v>119.88</v>
      </c>
      <c r="D1517" s="28" t="n">
        <f aca="false">B1517-B1516</f>
        <v>1.88</v>
      </c>
      <c r="E1517" s="28" t="n">
        <f aca="false">C1517-C1516</f>
        <v>4.19999999999999</v>
      </c>
      <c r="F1517" s="29" t="n">
        <f aca="false">Inputs!$B$5*B1517+Inputs!$B$6*C1517</f>
        <v>6188000</v>
      </c>
      <c r="G1517" s="29" t="n">
        <f aca="false">Inputs!$B$5*D1517</f>
        <v>188000</v>
      </c>
      <c r="H1517" s="29" t="n">
        <f aca="false">Inputs!$B$6*E1517</f>
        <v>-209999.999999999</v>
      </c>
      <c r="I1517" s="29" t="n">
        <f aca="false">G1517+H1517</f>
        <v>-21999.9999999999</v>
      </c>
      <c r="J1517" s="29" t="n">
        <f aca="false">J1516+I1517</f>
        <v>4829500</v>
      </c>
    </row>
    <row r="1518" customFormat="false" ht="15" hidden="false" customHeight="false" outlineLevel="0" collapsed="false">
      <c r="A1518" s="26" t="n">
        <v>39575</v>
      </c>
      <c r="B1518" s="27" t="n">
        <v>123.56</v>
      </c>
      <c r="C1518" s="27" t="n">
        <v>120.27</v>
      </c>
      <c r="D1518" s="28" t="n">
        <f aca="false">B1518-B1517</f>
        <v>1.74000000000001</v>
      </c>
      <c r="E1518" s="28" t="n">
        <f aca="false">C1518-C1517</f>
        <v>0.390000000000001</v>
      </c>
      <c r="F1518" s="29" t="n">
        <f aca="false">Inputs!$B$5*B1518+Inputs!$B$6*C1518</f>
        <v>6342500</v>
      </c>
      <c r="G1518" s="29" t="n">
        <f aca="false">Inputs!$B$5*D1518</f>
        <v>174000.000000001</v>
      </c>
      <c r="H1518" s="29" t="n">
        <f aca="false">Inputs!$B$6*E1518</f>
        <v>-19500</v>
      </c>
      <c r="I1518" s="29" t="n">
        <f aca="false">G1518+H1518</f>
        <v>154500.000000001</v>
      </c>
      <c r="J1518" s="29" t="n">
        <f aca="false">J1517+I1518</f>
        <v>4984000</v>
      </c>
    </row>
    <row r="1519" customFormat="false" ht="15" hidden="false" customHeight="false" outlineLevel="0" collapsed="false">
      <c r="A1519" s="26" t="n">
        <v>39576</v>
      </c>
      <c r="B1519" s="27" t="n">
        <v>123.77</v>
      </c>
      <c r="C1519" s="27" t="n">
        <v>119.85</v>
      </c>
      <c r="D1519" s="28" t="n">
        <f aca="false">B1519-B1518</f>
        <v>0.209999999999994</v>
      </c>
      <c r="E1519" s="28" t="n">
        <f aca="false">C1519-C1518</f>
        <v>-0.420000000000002</v>
      </c>
      <c r="F1519" s="29" t="n">
        <f aca="false">Inputs!$B$5*B1519+Inputs!$B$6*C1519</f>
        <v>6384500</v>
      </c>
      <c r="G1519" s="29" t="n">
        <f aca="false">Inputs!$B$5*D1519</f>
        <v>20999.9999999994</v>
      </c>
      <c r="H1519" s="29" t="n">
        <f aca="false">Inputs!$B$6*E1519</f>
        <v>21000.0000000001</v>
      </c>
      <c r="I1519" s="29" t="n">
        <f aca="false">G1519+H1519</f>
        <v>41999.9999999995</v>
      </c>
      <c r="J1519" s="29" t="n">
        <f aca="false">J1518+I1519</f>
        <v>5026000</v>
      </c>
    </row>
    <row r="1520" customFormat="false" ht="15" hidden="false" customHeight="false" outlineLevel="0" collapsed="false">
      <c r="A1520" s="26" t="n">
        <v>39577</v>
      </c>
      <c r="B1520" s="27" t="n">
        <v>125.94</v>
      </c>
      <c r="C1520" s="27" t="n">
        <v>123.54</v>
      </c>
      <c r="D1520" s="28" t="n">
        <f aca="false">B1520-B1519</f>
        <v>2.17</v>
      </c>
      <c r="E1520" s="28" t="n">
        <f aca="false">C1520-C1519</f>
        <v>3.69000000000001</v>
      </c>
      <c r="F1520" s="29" t="n">
        <f aca="false">Inputs!$B$5*B1520+Inputs!$B$6*C1520</f>
        <v>6417000</v>
      </c>
      <c r="G1520" s="29" t="n">
        <f aca="false">Inputs!$B$5*D1520</f>
        <v>217000</v>
      </c>
      <c r="H1520" s="29" t="n">
        <f aca="false">Inputs!$B$6*E1520</f>
        <v>-184500.000000001</v>
      </c>
      <c r="I1520" s="29" t="n">
        <f aca="false">G1520+H1520</f>
        <v>32499.9999999996</v>
      </c>
      <c r="J1520" s="29" t="n">
        <f aca="false">J1519+I1520</f>
        <v>5058500</v>
      </c>
    </row>
    <row r="1521" customFormat="false" ht="15" hidden="false" customHeight="false" outlineLevel="0" collapsed="false">
      <c r="A1521" s="26" t="n">
        <v>39580</v>
      </c>
      <c r="B1521" s="27" t="n">
        <v>124.02</v>
      </c>
      <c r="C1521" s="27" t="n">
        <v>122.89</v>
      </c>
      <c r="D1521" s="28" t="n">
        <f aca="false">B1521-B1520</f>
        <v>-1.92</v>
      </c>
      <c r="E1521" s="28" t="n">
        <f aca="false">C1521-C1520</f>
        <v>-0.650000000000006</v>
      </c>
      <c r="F1521" s="29" t="n">
        <f aca="false">Inputs!$B$5*B1521+Inputs!$B$6*C1521</f>
        <v>6257500</v>
      </c>
      <c r="G1521" s="29" t="n">
        <f aca="false">Inputs!$B$5*D1521</f>
        <v>-192000</v>
      </c>
      <c r="H1521" s="29" t="n">
        <f aca="false">Inputs!$B$6*E1521</f>
        <v>32500.0000000003</v>
      </c>
      <c r="I1521" s="29" t="n">
        <f aca="false">G1521+H1521</f>
        <v>-159500</v>
      </c>
      <c r="J1521" s="29" t="n">
        <f aca="false">J1520+I1521</f>
        <v>4899000</v>
      </c>
    </row>
    <row r="1522" customFormat="false" ht="15" hidden="false" customHeight="false" outlineLevel="0" collapsed="false">
      <c r="A1522" s="26" t="n">
        <v>39581</v>
      </c>
      <c r="B1522" s="27" t="n">
        <v>125.83</v>
      </c>
      <c r="C1522" s="27" t="n">
        <v>123.11</v>
      </c>
      <c r="D1522" s="28" t="n">
        <f aca="false">B1522-B1521</f>
        <v>1.81</v>
      </c>
      <c r="E1522" s="28" t="n">
        <f aca="false">C1522-C1521</f>
        <v>0.219999999999999</v>
      </c>
      <c r="F1522" s="29" t="n">
        <f aca="false">Inputs!$B$5*B1522+Inputs!$B$6*C1522</f>
        <v>6427500</v>
      </c>
      <c r="G1522" s="29" t="n">
        <f aca="false">Inputs!$B$5*D1522</f>
        <v>181000</v>
      </c>
      <c r="H1522" s="29" t="n">
        <f aca="false">Inputs!$B$6*E1522</f>
        <v>-10999.9999999999</v>
      </c>
      <c r="I1522" s="29" t="n">
        <f aca="false">G1522+H1522</f>
        <v>170000</v>
      </c>
      <c r="J1522" s="29" t="n">
        <f aca="false">J1521+I1522</f>
        <v>5069000</v>
      </c>
    </row>
    <row r="1523" customFormat="false" ht="15" hidden="false" customHeight="false" outlineLevel="0" collapsed="false">
      <c r="A1523" s="26" t="n">
        <v>39582</v>
      </c>
      <c r="B1523" s="27" t="n">
        <v>124.21</v>
      </c>
      <c r="C1523" s="27" t="n">
        <v>121.18</v>
      </c>
      <c r="D1523" s="28" t="n">
        <f aca="false">B1523-B1522</f>
        <v>-1.62</v>
      </c>
      <c r="E1523" s="28" t="n">
        <f aca="false">C1523-C1522</f>
        <v>-1.92999999999999</v>
      </c>
      <c r="F1523" s="29" t="n">
        <f aca="false">Inputs!$B$5*B1523+Inputs!$B$6*C1523</f>
        <v>6362000</v>
      </c>
      <c r="G1523" s="29" t="n">
        <f aca="false">Inputs!$B$5*D1523</f>
        <v>-162000</v>
      </c>
      <c r="H1523" s="29" t="n">
        <f aca="false">Inputs!$B$6*E1523</f>
        <v>96499.9999999996</v>
      </c>
      <c r="I1523" s="29" t="n">
        <f aca="false">G1523+H1523</f>
        <v>-65500.0000000008</v>
      </c>
      <c r="J1523" s="29" t="n">
        <f aca="false">J1522+I1523</f>
        <v>5003500</v>
      </c>
    </row>
    <row r="1524" customFormat="false" ht="15" hidden="false" customHeight="false" outlineLevel="0" collapsed="false">
      <c r="A1524" s="26" t="n">
        <v>39583</v>
      </c>
      <c r="B1524" s="27" t="n">
        <v>124.25</v>
      </c>
      <c r="C1524" s="27" t="n">
        <v>122.76</v>
      </c>
      <c r="D1524" s="28" t="n">
        <f aca="false">B1524-B1523</f>
        <v>0.0400000000000063</v>
      </c>
      <c r="E1524" s="28" t="n">
        <f aca="false">C1524-C1523</f>
        <v>1.58</v>
      </c>
      <c r="F1524" s="29" t="n">
        <f aca="false">Inputs!$B$5*B1524+Inputs!$B$6*C1524</f>
        <v>6287000</v>
      </c>
      <c r="G1524" s="29" t="n">
        <f aca="false">Inputs!$B$5*D1524</f>
        <v>4000.00000000063</v>
      </c>
      <c r="H1524" s="29" t="n">
        <f aca="false">Inputs!$B$6*E1524</f>
        <v>-78999.9999999999</v>
      </c>
      <c r="I1524" s="29" t="n">
        <f aca="false">G1524+H1524</f>
        <v>-74999.9999999993</v>
      </c>
      <c r="J1524" s="29" t="n">
        <f aca="false">J1523+I1524</f>
        <v>4928500</v>
      </c>
    </row>
    <row r="1525" customFormat="false" ht="15" hidden="false" customHeight="false" outlineLevel="0" collapsed="false">
      <c r="A1525" s="26" t="n">
        <v>39584</v>
      </c>
      <c r="B1525" s="27" t="n">
        <v>126.5</v>
      </c>
      <c r="C1525" s="27" t="n">
        <v>122.98</v>
      </c>
      <c r="D1525" s="28" t="n">
        <f aca="false">B1525-B1524</f>
        <v>2.25</v>
      </c>
      <c r="E1525" s="28" t="n">
        <f aca="false">C1525-C1524</f>
        <v>0.219999999999999</v>
      </c>
      <c r="F1525" s="29" t="n">
        <f aca="false">Inputs!$B$5*B1525+Inputs!$B$6*C1525</f>
        <v>6501000</v>
      </c>
      <c r="G1525" s="29" t="n">
        <f aca="false">Inputs!$B$5*D1525</f>
        <v>225000</v>
      </c>
      <c r="H1525" s="29" t="n">
        <f aca="false">Inputs!$B$6*E1525</f>
        <v>-10999.9999999999</v>
      </c>
      <c r="I1525" s="29" t="n">
        <f aca="false">G1525+H1525</f>
        <v>214000</v>
      </c>
      <c r="J1525" s="29" t="n">
        <f aca="false">J1524+I1525</f>
        <v>5142500</v>
      </c>
    </row>
    <row r="1526" customFormat="false" ht="15" hidden="false" customHeight="false" outlineLevel="0" collapsed="false">
      <c r="A1526" s="26" t="n">
        <v>39587</v>
      </c>
      <c r="B1526" s="27" t="n">
        <v>127.15</v>
      </c>
      <c r="C1526" s="27" t="n">
        <v>122.19</v>
      </c>
      <c r="D1526" s="28" t="n">
        <f aca="false">B1526-B1525</f>
        <v>0.650000000000006</v>
      </c>
      <c r="E1526" s="28" t="n">
        <f aca="false">C1526-C1525</f>
        <v>-0.790000000000006</v>
      </c>
      <c r="F1526" s="29" t="n">
        <f aca="false">Inputs!$B$5*B1526+Inputs!$B$6*C1526</f>
        <v>6605500</v>
      </c>
      <c r="G1526" s="29" t="n">
        <f aca="false">Inputs!$B$5*D1526</f>
        <v>65000.0000000006</v>
      </c>
      <c r="H1526" s="29" t="n">
        <f aca="false">Inputs!$B$6*E1526</f>
        <v>39500.0000000003</v>
      </c>
      <c r="I1526" s="29" t="n">
        <f aca="false">G1526+H1526</f>
        <v>104500.000000001</v>
      </c>
      <c r="J1526" s="29" t="n">
        <f aca="false">J1525+I1526</f>
        <v>5247000</v>
      </c>
    </row>
    <row r="1527" customFormat="false" ht="15" hidden="false" customHeight="false" outlineLevel="0" collapsed="false">
      <c r="A1527" s="26" t="n">
        <v>39588</v>
      </c>
      <c r="B1527" s="27" t="n">
        <v>128.93</v>
      </c>
      <c r="C1527" s="27" t="n">
        <v>124.12</v>
      </c>
      <c r="D1527" s="28" t="n">
        <f aca="false">B1527-B1526</f>
        <v>1.78</v>
      </c>
      <c r="E1527" s="28" t="n">
        <f aca="false">C1527-C1526</f>
        <v>1.93000000000001</v>
      </c>
      <c r="F1527" s="29" t="n">
        <f aca="false">Inputs!$B$5*B1527+Inputs!$B$6*C1527</f>
        <v>6687000</v>
      </c>
      <c r="G1527" s="29" t="n">
        <f aca="false">Inputs!$B$5*D1527</f>
        <v>178000</v>
      </c>
      <c r="H1527" s="29" t="n">
        <f aca="false">Inputs!$B$6*E1527</f>
        <v>-96500.0000000003</v>
      </c>
      <c r="I1527" s="29" t="n">
        <f aca="false">G1527+H1527</f>
        <v>81499.9999999998</v>
      </c>
      <c r="J1527" s="29" t="n">
        <f aca="false">J1526+I1527</f>
        <v>5328500</v>
      </c>
    </row>
    <row r="1528" customFormat="false" ht="15" hidden="false" customHeight="false" outlineLevel="0" collapsed="false">
      <c r="A1528" s="26" t="n">
        <v>39589</v>
      </c>
      <c r="B1528" s="27" t="n">
        <v>132.99</v>
      </c>
      <c r="C1528" s="27" t="n">
        <v>127.28</v>
      </c>
      <c r="D1528" s="28" t="n">
        <f aca="false">B1528-B1527</f>
        <v>4.06</v>
      </c>
      <c r="E1528" s="28" t="n">
        <f aca="false">C1528-C1527</f>
        <v>3.16</v>
      </c>
      <c r="F1528" s="29" t="n">
        <f aca="false">Inputs!$B$5*B1528+Inputs!$B$6*C1528</f>
        <v>6935000</v>
      </c>
      <c r="G1528" s="29" t="n">
        <f aca="false">Inputs!$B$5*D1528</f>
        <v>406000</v>
      </c>
      <c r="H1528" s="29" t="n">
        <f aca="false">Inputs!$B$6*E1528</f>
        <v>-158000</v>
      </c>
      <c r="I1528" s="29" t="n">
        <f aca="false">G1528+H1528</f>
        <v>248000</v>
      </c>
      <c r="J1528" s="29" t="n">
        <f aca="false">J1527+I1528</f>
        <v>5576500</v>
      </c>
    </row>
    <row r="1529" customFormat="false" ht="15" hidden="false" customHeight="false" outlineLevel="0" collapsed="false">
      <c r="A1529" s="26" t="n">
        <v>39590</v>
      </c>
      <c r="B1529" s="27" t="n">
        <v>130.04</v>
      </c>
      <c r="C1529" s="27" t="n">
        <v>129.04</v>
      </c>
      <c r="D1529" s="28" t="n">
        <f aca="false">B1529-B1528</f>
        <v>-2.95000000000002</v>
      </c>
      <c r="E1529" s="28" t="n">
        <f aca="false">C1529-C1528</f>
        <v>1.75999999999999</v>
      </c>
      <c r="F1529" s="29" t="n">
        <f aca="false">Inputs!$B$5*B1529+Inputs!$B$6*C1529</f>
        <v>6552000</v>
      </c>
      <c r="G1529" s="29" t="n">
        <f aca="false">Inputs!$B$5*D1529</f>
        <v>-295000.000000002</v>
      </c>
      <c r="H1529" s="29" t="n">
        <f aca="false">Inputs!$B$6*E1529</f>
        <v>-87999.9999999996</v>
      </c>
      <c r="I1529" s="29" t="n">
        <f aca="false">G1529+H1529</f>
        <v>-383000.000000001</v>
      </c>
      <c r="J1529" s="29" t="n">
        <f aca="false">J1528+I1529</f>
        <v>5193500</v>
      </c>
    </row>
    <row r="1530" customFormat="false" ht="15" hidden="false" customHeight="false" outlineLevel="0" collapsed="false">
      <c r="A1530" s="26" t="n">
        <v>39591</v>
      </c>
      <c r="B1530" s="27" t="n">
        <v>131.58</v>
      </c>
      <c r="C1530" s="27" t="n">
        <v>129.72</v>
      </c>
      <c r="D1530" s="28" t="n">
        <f aca="false">B1530-B1529</f>
        <v>1.54000000000002</v>
      </c>
      <c r="E1530" s="28" t="n">
        <f aca="false">C1530-C1529</f>
        <v>0.680000000000007</v>
      </c>
      <c r="F1530" s="29" t="n">
        <f aca="false">Inputs!$B$5*B1530+Inputs!$B$6*C1530</f>
        <v>6672000</v>
      </c>
      <c r="G1530" s="29" t="n">
        <f aca="false">Inputs!$B$5*D1530</f>
        <v>154000.000000002</v>
      </c>
      <c r="H1530" s="29" t="n">
        <f aca="false">Inputs!$B$6*E1530</f>
        <v>-34000.0000000003</v>
      </c>
      <c r="I1530" s="29" t="n">
        <f aca="false">G1530+H1530</f>
        <v>120000.000000002</v>
      </c>
      <c r="J1530" s="29" t="n">
        <f aca="false">J1529+I1530</f>
        <v>5313500</v>
      </c>
    </row>
    <row r="1531" customFormat="false" ht="15" hidden="false" customHeight="false" outlineLevel="0" collapsed="false">
      <c r="A1531" s="26" t="n">
        <v>39595</v>
      </c>
      <c r="B1531" s="27" t="n">
        <v>128.81</v>
      </c>
      <c r="C1531" s="27" t="n">
        <v>128.92</v>
      </c>
      <c r="D1531" s="28" t="n">
        <f aca="false">B1531-B1530</f>
        <v>-2.77000000000001</v>
      </c>
      <c r="E1531" s="28" t="n">
        <f aca="false">C1531-C1530</f>
        <v>-0.800000000000011</v>
      </c>
      <c r="F1531" s="29" t="n">
        <f aca="false">Inputs!$B$5*B1531+Inputs!$B$6*C1531</f>
        <v>6435000</v>
      </c>
      <c r="G1531" s="29" t="n">
        <f aca="false">Inputs!$B$5*D1531</f>
        <v>-277000.000000001</v>
      </c>
      <c r="H1531" s="29" t="n">
        <f aca="false">Inputs!$B$6*E1531</f>
        <v>40000.0000000006</v>
      </c>
      <c r="I1531" s="29" t="n">
        <f aca="false">G1531+H1531</f>
        <v>-237000</v>
      </c>
      <c r="J1531" s="29" t="n">
        <f aca="false">J1530+I1531</f>
        <v>5076500</v>
      </c>
    </row>
    <row r="1532" customFormat="false" ht="15" hidden="false" customHeight="false" outlineLevel="0" collapsed="false">
      <c r="A1532" s="26" t="n">
        <v>39596</v>
      </c>
      <c r="B1532" s="27" t="n">
        <v>131</v>
      </c>
      <c r="C1532" s="27" t="n">
        <v>128.93</v>
      </c>
      <c r="D1532" s="28" t="n">
        <f aca="false">B1532-B1531</f>
        <v>2.19</v>
      </c>
      <c r="E1532" s="28" t="n">
        <f aca="false">C1532-C1531</f>
        <v>0.0100000000000193</v>
      </c>
      <c r="F1532" s="29" t="n">
        <f aca="false">Inputs!$B$5*B1532+Inputs!$B$6*C1532</f>
        <v>6653500</v>
      </c>
      <c r="G1532" s="29" t="n">
        <f aca="false">Inputs!$B$5*D1532</f>
        <v>219000</v>
      </c>
      <c r="H1532" s="29" t="n">
        <f aca="false">Inputs!$B$6*E1532</f>
        <v>-500.000000000966</v>
      </c>
      <c r="I1532" s="29" t="n">
        <f aca="false">G1532+H1532</f>
        <v>218499.999999999</v>
      </c>
      <c r="J1532" s="29" t="n">
        <f aca="false">J1531+I1532</f>
        <v>5295000</v>
      </c>
    </row>
    <row r="1533" customFormat="false" ht="15" hidden="false" customHeight="false" outlineLevel="0" collapsed="false">
      <c r="A1533" s="26" t="n">
        <v>39597</v>
      </c>
      <c r="B1533" s="27" t="n">
        <v>126.7</v>
      </c>
      <c r="C1533" s="27" t="n">
        <v>129.33</v>
      </c>
      <c r="D1533" s="28" t="n">
        <f aca="false">B1533-B1532</f>
        <v>-4.3</v>
      </c>
      <c r="E1533" s="28" t="n">
        <f aca="false">C1533-C1532</f>
        <v>0.400000000000006</v>
      </c>
      <c r="F1533" s="29" t="n">
        <f aca="false">Inputs!$B$5*B1533+Inputs!$B$6*C1533</f>
        <v>6203500</v>
      </c>
      <c r="G1533" s="29" t="n">
        <f aca="false">Inputs!$B$5*D1533</f>
        <v>-430000</v>
      </c>
      <c r="H1533" s="29" t="n">
        <f aca="false">Inputs!$B$6*E1533</f>
        <v>-20000.0000000003</v>
      </c>
      <c r="I1533" s="29" t="n">
        <f aca="false">G1533+H1533</f>
        <v>-450000</v>
      </c>
      <c r="J1533" s="29" t="n">
        <f aca="false">J1532+I1533</f>
        <v>4845000</v>
      </c>
    </row>
    <row r="1534" customFormat="false" ht="15" hidden="false" customHeight="false" outlineLevel="0" collapsed="false">
      <c r="A1534" s="26" t="n">
        <v>39598</v>
      </c>
      <c r="B1534" s="27" t="n">
        <v>127.35</v>
      </c>
      <c r="C1534" s="27" t="n">
        <v>127.85</v>
      </c>
      <c r="D1534" s="28" t="n">
        <f aca="false">B1534-B1533</f>
        <v>0.649999999999992</v>
      </c>
      <c r="E1534" s="28" t="n">
        <f aca="false">C1534-C1533</f>
        <v>-1.48000000000002</v>
      </c>
      <c r="F1534" s="29" t="n">
        <f aca="false">Inputs!$B$5*B1534+Inputs!$B$6*C1534</f>
        <v>6342500</v>
      </c>
      <c r="G1534" s="29" t="n">
        <f aca="false">Inputs!$B$5*D1534</f>
        <v>64999.9999999992</v>
      </c>
      <c r="H1534" s="29" t="n">
        <f aca="false">Inputs!$B$6*E1534</f>
        <v>74000.0000000009</v>
      </c>
      <c r="I1534" s="29" t="n">
        <f aca="false">G1534+H1534</f>
        <v>139000</v>
      </c>
      <c r="J1534" s="29" t="n">
        <f aca="false">J1533+I1534</f>
        <v>4984000</v>
      </c>
    </row>
    <row r="1535" customFormat="false" ht="15" hidden="false" customHeight="false" outlineLevel="0" collapsed="false">
      <c r="A1535" s="26" t="n">
        <v>39601</v>
      </c>
      <c r="B1535" s="27" t="n">
        <v>127.75</v>
      </c>
      <c r="C1535" s="27" t="n">
        <v>128.5</v>
      </c>
      <c r="D1535" s="28" t="n">
        <f aca="false">B1535-B1534</f>
        <v>0.400000000000006</v>
      </c>
      <c r="E1535" s="28" t="n">
        <f aca="false">C1535-C1534</f>
        <v>0.650000000000006</v>
      </c>
      <c r="F1535" s="29" t="n">
        <f aca="false">Inputs!$B$5*B1535+Inputs!$B$6*C1535</f>
        <v>6350000</v>
      </c>
      <c r="G1535" s="29" t="n">
        <f aca="false">Inputs!$B$5*D1535</f>
        <v>40000.0000000006</v>
      </c>
      <c r="H1535" s="29" t="n">
        <f aca="false">Inputs!$B$6*E1535</f>
        <v>-32500.0000000003</v>
      </c>
      <c r="I1535" s="29" t="n">
        <f aca="false">G1535+H1535</f>
        <v>7500.00000000028</v>
      </c>
      <c r="J1535" s="29" t="n">
        <f aca="false">J1534+I1535</f>
        <v>4991500</v>
      </c>
    </row>
    <row r="1536" customFormat="false" ht="15" hidden="false" customHeight="false" outlineLevel="0" collapsed="false">
      <c r="A1536" s="26" t="n">
        <v>39602</v>
      </c>
      <c r="B1536" s="27" t="n">
        <v>124.33</v>
      </c>
      <c r="C1536" s="27" t="n">
        <v>126.28</v>
      </c>
      <c r="D1536" s="28" t="n">
        <f aca="false">B1536-B1535</f>
        <v>-3.42</v>
      </c>
      <c r="E1536" s="28" t="n">
        <f aca="false">C1536-C1535</f>
        <v>-2.22</v>
      </c>
      <c r="F1536" s="29" t="n">
        <f aca="false">Inputs!$B$5*B1536+Inputs!$B$6*C1536</f>
        <v>6119000</v>
      </c>
      <c r="G1536" s="29" t="n">
        <f aca="false">Inputs!$B$5*D1536</f>
        <v>-342000</v>
      </c>
      <c r="H1536" s="29" t="n">
        <f aca="false">Inputs!$B$6*E1536</f>
        <v>111000</v>
      </c>
      <c r="I1536" s="29" t="n">
        <f aca="false">G1536+H1536</f>
        <v>-231000</v>
      </c>
      <c r="J1536" s="29" t="n">
        <f aca="false">J1535+I1536</f>
        <v>4760500</v>
      </c>
    </row>
    <row r="1537" customFormat="false" ht="15" hidden="false" customHeight="false" outlineLevel="0" collapsed="false">
      <c r="A1537" s="26" t="n">
        <v>39603</v>
      </c>
      <c r="B1537" s="27" t="n">
        <v>122.3</v>
      </c>
      <c r="C1537" s="27" t="n">
        <v>121.72</v>
      </c>
      <c r="D1537" s="28" t="n">
        <f aca="false">B1537-B1536</f>
        <v>-2.03</v>
      </c>
      <c r="E1537" s="28" t="n">
        <f aca="false">C1537-C1536</f>
        <v>-4.56</v>
      </c>
      <c r="F1537" s="29" t="n">
        <f aca="false">Inputs!$B$5*B1537+Inputs!$B$6*C1537</f>
        <v>6144000</v>
      </c>
      <c r="G1537" s="29" t="n">
        <f aca="false">Inputs!$B$5*D1537</f>
        <v>-203000</v>
      </c>
      <c r="H1537" s="29" t="n">
        <f aca="false">Inputs!$B$6*E1537</f>
        <v>228000</v>
      </c>
      <c r="I1537" s="29" t="n">
        <f aca="false">G1537+H1537</f>
        <v>25000</v>
      </c>
      <c r="J1537" s="29" t="n">
        <f aca="false">J1536+I1537</f>
        <v>4785500</v>
      </c>
    </row>
    <row r="1538" customFormat="false" ht="15" hidden="false" customHeight="false" outlineLevel="0" collapsed="false">
      <c r="A1538" s="26" t="n">
        <v>39604</v>
      </c>
      <c r="B1538" s="27" t="n">
        <v>127.93</v>
      </c>
      <c r="C1538" s="27" t="n">
        <v>122.36</v>
      </c>
      <c r="D1538" s="28" t="n">
        <f aca="false">B1538-B1537</f>
        <v>5.63000000000001</v>
      </c>
      <c r="E1538" s="28" t="n">
        <f aca="false">C1538-C1537</f>
        <v>0.640000000000001</v>
      </c>
      <c r="F1538" s="29" t="n">
        <f aca="false">Inputs!$B$5*B1538+Inputs!$B$6*C1538</f>
        <v>6675000</v>
      </c>
      <c r="G1538" s="29" t="n">
        <f aca="false">Inputs!$B$5*D1538</f>
        <v>563000.000000001</v>
      </c>
      <c r="H1538" s="29" t="n">
        <f aca="false">Inputs!$B$6*E1538</f>
        <v>-32000</v>
      </c>
      <c r="I1538" s="29" t="n">
        <f aca="false">G1538+H1538</f>
        <v>531000.000000001</v>
      </c>
      <c r="J1538" s="29" t="n">
        <f aca="false">J1537+I1538</f>
        <v>5316500</v>
      </c>
    </row>
    <row r="1539" customFormat="false" ht="15" hidden="false" customHeight="false" outlineLevel="0" collapsed="false">
      <c r="A1539" s="26" t="n">
        <v>39605</v>
      </c>
      <c r="B1539" s="27" t="n">
        <v>138.51</v>
      </c>
      <c r="C1539" s="27" t="n">
        <v>132.81</v>
      </c>
      <c r="D1539" s="28" t="n">
        <f aca="false">B1539-B1538</f>
        <v>10.58</v>
      </c>
      <c r="E1539" s="28" t="n">
        <f aca="false">C1539-C1538</f>
        <v>10.45</v>
      </c>
      <c r="F1539" s="29" t="n">
        <f aca="false">Inputs!$B$5*B1539+Inputs!$B$6*C1539</f>
        <v>7210500</v>
      </c>
      <c r="G1539" s="29" t="n">
        <f aca="false">Inputs!$B$5*D1539</f>
        <v>1058000</v>
      </c>
      <c r="H1539" s="29" t="n">
        <f aca="false">Inputs!$B$6*E1539</f>
        <v>-522500</v>
      </c>
      <c r="I1539" s="29" t="n">
        <f aca="false">G1539+H1539</f>
        <v>535499.999999998</v>
      </c>
      <c r="J1539" s="29" t="n">
        <f aca="false">J1538+I1539</f>
        <v>5852000</v>
      </c>
    </row>
    <row r="1540" customFormat="false" ht="15" hidden="false" customHeight="false" outlineLevel="0" collapsed="false">
      <c r="A1540" s="26" t="n">
        <v>39608</v>
      </c>
      <c r="B1540" s="27" t="n">
        <v>134.44</v>
      </c>
      <c r="C1540" s="27" t="n">
        <v>134.43</v>
      </c>
      <c r="D1540" s="28" t="n">
        <f aca="false">B1540-B1539</f>
        <v>-4.06999999999999</v>
      </c>
      <c r="E1540" s="28" t="n">
        <f aca="false">C1540-C1539</f>
        <v>1.62</v>
      </c>
      <c r="F1540" s="29" t="n">
        <f aca="false">Inputs!$B$5*B1540+Inputs!$B$6*C1540</f>
        <v>6722500</v>
      </c>
      <c r="G1540" s="29" t="n">
        <f aca="false">Inputs!$B$5*D1540</f>
        <v>-406999.999999999</v>
      </c>
      <c r="H1540" s="29" t="n">
        <f aca="false">Inputs!$B$6*E1540</f>
        <v>-81000.0000000002</v>
      </c>
      <c r="I1540" s="29" t="n">
        <f aca="false">G1540+H1540</f>
        <v>-488000</v>
      </c>
      <c r="J1540" s="29" t="n">
        <f aca="false">J1539+I1540</f>
        <v>5364000</v>
      </c>
    </row>
    <row r="1541" customFormat="false" ht="15" hidden="false" customHeight="false" outlineLevel="0" collapsed="false">
      <c r="A1541" s="26" t="n">
        <v>39609</v>
      </c>
      <c r="B1541" s="27" t="n">
        <v>131.38</v>
      </c>
      <c r="C1541" s="27" t="n">
        <v>135.24</v>
      </c>
      <c r="D1541" s="28" t="n">
        <f aca="false">B1541-B1540</f>
        <v>-3.06</v>
      </c>
      <c r="E1541" s="28" t="n">
        <f aca="false">C1541-C1540</f>
        <v>0.810000000000002</v>
      </c>
      <c r="F1541" s="29" t="n">
        <f aca="false">Inputs!$B$5*B1541+Inputs!$B$6*C1541</f>
        <v>6376000</v>
      </c>
      <c r="G1541" s="29" t="n">
        <f aca="false">Inputs!$B$5*D1541</f>
        <v>-306000</v>
      </c>
      <c r="H1541" s="29" t="n">
        <f aca="false">Inputs!$B$6*E1541</f>
        <v>-40500.0000000001</v>
      </c>
      <c r="I1541" s="29" t="n">
        <f aca="false">G1541+H1541</f>
        <v>-346500</v>
      </c>
      <c r="J1541" s="29" t="n">
        <f aca="false">J1540+I1541</f>
        <v>5017500</v>
      </c>
    </row>
    <row r="1542" customFormat="false" ht="15" hidden="false" customHeight="false" outlineLevel="0" collapsed="false">
      <c r="A1542" s="26" t="n">
        <v>39610</v>
      </c>
      <c r="B1542" s="27" t="n">
        <v>136.43</v>
      </c>
      <c r="C1542" s="27" t="n">
        <v>134.52</v>
      </c>
      <c r="D1542" s="28" t="n">
        <f aca="false">B1542-B1541</f>
        <v>5.05000000000001</v>
      </c>
      <c r="E1542" s="28" t="n">
        <f aca="false">C1542-C1541</f>
        <v>-0.719999999999999</v>
      </c>
      <c r="F1542" s="29" t="n">
        <f aca="false">Inputs!$B$5*B1542+Inputs!$B$6*C1542</f>
        <v>6917000</v>
      </c>
      <c r="G1542" s="29" t="n">
        <f aca="false">Inputs!$B$5*D1542</f>
        <v>505000.000000001</v>
      </c>
      <c r="H1542" s="29" t="n">
        <f aca="false">Inputs!$B$6*E1542</f>
        <v>35999.9999999999</v>
      </c>
      <c r="I1542" s="29" t="n">
        <f aca="false">G1542+H1542</f>
        <v>541000.000000001</v>
      </c>
      <c r="J1542" s="29" t="n">
        <f aca="false">J1541+I1542</f>
        <v>5558500</v>
      </c>
    </row>
    <row r="1543" customFormat="false" ht="15" hidden="false" customHeight="false" outlineLevel="0" collapsed="false">
      <c r="A1543" s="26" t="n">
        <v>39611</v>
      </c>
      <c r="B1543" s="27" t="n">
        <v>136.91</v>
      </c>
      <c r="C1543" s="27" t="n">
        <v>132.11</v>
      </c>
      <c r="D1543" s="28" t="n">
        <f aca="false">B1543-B1542</f>
        <v>0.47999999999999</v>
      </c>
      <c r="E1543" s="28" t="n">
        <f aca="false">C1543-C1542</f>
        <v>-2.41</v>
      </c>
      <c r="F1543" s="29" t="n">
        <f aca="false">Inputs!$B$5*B1543+Inputs!$B$6*C1543</f>
        <v>7085500</v>
      </c>
      <c r="G1543" s="29" t="n">
        <f aca="false">Inputs!$B$5*D1543</f>
        <v>47999.999999999</v>
      </c>
      <c r="H1543" s="29" t="n">
        <f aca="false">Inputs!$B$6*E1543</f>
        <v>120500</v>
      </c>
      <c r="I1543" s="29" t="n">
        <f aca="false">G1543+H1543</f>
        <v>168499.999999999</v>
      </c>
      <c r="J1543" s="29" t="n">
        <f aca="false">J1542+I1543</f>
        <v>5727000</v>
      </c>
    </row>
    <row r="1544" customFormat="false" ht="15" hidden="false" customHeight="false" outlineLevel="0" collapsed="false">
      <c r="A1544" s="26" t="n">
        <v>39612</v>
      </c>
      <c r="B1544" s="27" t="n">
        <v>134.84</v>
      </c>
      <c r="C1544" s="27" t="n">
        <v>134.29</v>
      </c>
      <c r="D1544" s="28" t="n">
        <f aca="false">B1544-B1543</f>
        <v>-2.06999999999999</v>
      </c>
      <c r="E1544" s="28" t="n">
        <f aca="false">C1544-C1543</f>
        <v>2.17999999999998</v>
      </c>
      <c r="F1544" s="29" t="n">
        <f aca="false">Inputs!$B$5*B1544+Inputs!$B$6*C1544</f>
        <v>6769500</v>
      </c>
      <c r="G1544" s="29" t="n">
        <f aca="false">Inputs!$B$5*D1544</f>
        <v>-206999.999999999</v>
      </c>
      <c r="H1544" s="29" t="n">
        <f aca="false">Inputs!$B$6*E1544</f>
        <v>-108999.999999999</v>
      </c>
      <c r="I1544" s="29" t="n">
        <f aca="false">G1544+H1544</f>
        <v>-315999.999999998</v>
      </c>
      <c r="J1544" s="29" t="n">
        <f aca="false">J1543+I1544</f>
        <v>5411000</v>
      </c>
    </row>
    <row r="1545" customFormat="false" ht="15" hidden="false" customHeight="false" outlineLevel="0" collapsed="false">
      <c r="A1545" s="26" t="n">
        <v>39615</v>
      </c>
      <c r="B1545" s="27" t="n">
        <v>134.52</v>
      </c>
      <c r="C1545" s="27" t="n">
        <v>133.9</v>
      </c>
      <c r="D1545" s="28" t="n">
        <f aca="false">B1545-B1544</f>
        <v>-0.319999999999993</v>
      </c>
      <c r="E1545" s="28" t="n">
        <f aca="false">C1545-C1544</f>
        <v>-0.389999999999986</v>
      </c>
      <c r="F1545" s="29" t="n">
        <f aca="false">Inputs!$B$5*B1545+Inputs!$B$6*C1545</f>
        <v>6757000</v>
      </c>
      <c r="G1545" s="29" t="n">
        <f aca="false">Inputs!$B$5*D1545</f>
        <v>-31999.9999999993</v>
      </c>
      <c r="H1545" s="29" t="n">
        <f aca="false">Inputs!$B$6*E1545</f>
        <v>19499.9999999993</v>
      </c>
      <c r="I1545" s="29" t="n">
        <f aca="false">G1545+H1545</f>
        <v>-12500</v>
      </c>
      <c r="J1545" s="29" t="n">
        <f aca="false">J1544+I1545</f>
        <v>5398500</v>
      </c>
    </row>
    <row r="1546" customFormat="false" ht="15" hidden="false" customHeight="false" outlineLevel="0" collapsed="false">
      <c r="A1546" s="26" t="n">
        <v>39616</v>
      </c>
      <c r="B1546" s="27" t="n">
        <v>133.99</v>
      </c>
      <c r="C1546" s="27" t="n">
        <v>131.27</v>
      </c>
      <c r="D1546" s="28" t="n">
        <f aca="false">B1546-B1545</f>
        <v>-0.530000000000001</v>
      </c>
      <c r="E1546" s="28" t="n">
        <f aca="false">C1546-C1545</f>
        <v>-2.63</v>
      </c>
      <c r="F1546" s="29" t="n">
        <f aca="false">Inputs!$B$5*B1546+Inputs!$B$6*C1546</f>
        <v>6835500</v>
      </c>
      <c r="G1546" s="29" t="n">
        <f aca="false">Inputs!$B$5*D1546</f>
        <v>-53000.0000000001</v>
      </c>
      <c r="H1546" s="29" t="n">
        <f aca="false">Inputs!$B$6*E1546</f>
        <v>131500</v>
      </c>
      <c r="I1546" s="29" t="n">
        <f aca="false">G1546+H1546</f>
        <v>78499.9999999997</v>
      </c>
      <c r="J1546" s="29" t="n">
        <f aca="false">J1545+I1546</f>
        <v>5477000</v>
      </c>
    </row>
    <row r="1547" customFormat="false" ht="15" hidden="false" customHeight="false" outlineLevel="0" collapsed="false">
      <c r="A1547" s="26" t="n">
        <v>39617</v>
      </c>
      <c r="B1547" s="27" t="n">
        <v>136.54</v>
      </c>
      <c r="C1547" s="27" t="n">
        <v>129.12</v>
      </c>
      <c r="D1547" s="28" t="n">
        <f aca="false">B1547-B1546</f>
        <v>2.54999999999998</v>
      </c>
      <c r="E1547" s="28" t="n">
        <f aca="false">C1547-C1546</f>
        <v>-2.15000000000001</v>
      </c>
      <c r="F1547" s="29" t="n">
        <f aca="false">Inputs!$B$5*B1547+Inputs!$B$6*C1547</f>
        <v>7198000</v>
      </c>
      <c r="G1547" s="29" t="n">
        <f aca="false">Inputs!$B$5*D1547</f>
        <v>254999.999999998</v>
      </c>
      <c r="H1547" s="29" t="n">
        <f aca="false">Inputs!$B$6*E1547</f>
        <v>107500</v>
      </c>
      <c r="I1547" s="29" t="n">
        <f aca="false">G1547+H1547</f>
        <v>362499.999999999</v>
      </c>
      <c r="J1547" s="29" t="n">
        <f aca="false">J1546+I1547</f>
        <v>5839500</v>
      </c>
    </row>
    <row r="1548" customFormat="false" ht="15" hidden="false" customHeight="false" outlineLevel="0" collapsed="false">
      <c r="A1548" s="26" t="n">
        <v>39618</v>
      </c>
      <c r="B1548" s="27" t="n">
        <v>131.88</v>
      </c>
      <c r="C1548" s="27" t="n">
        <v>131.84</v>
      </c>
      <c r="D1548" s="28" t="n">
        <f aca="false">B1548-B1547</f>
        <v>-4.66</v>
      </c>
      <c r="E1548" s="28" t="n">
        <f aca="false">C1548-C1547</f>
        <v>2.72</v>
      </c>
      <c r="F1548" s="29" t="n">
        <f aca="false">Inputs!$B$5*B1548+Inputs!$B$6*C1548</f>
        <v>6596000</v>
      </c>
      <c r="G1548" s="29" t="n">
        <f aca="false">Inputs!$B$5*D1548</f>
        <v>-466000</v>
      </c>
      <c r="H1548" s="29" t="n">
        <f aca="false">Inputs!$B$6*E1548</f>
        <v>-136000</v>
      </c>
      <c r="I1548" s="29" t="n">
        <f aca="false">G1548+H1548</f>
        <v>-602000</v>
      </c>
      <c r="J1548" s="29" t="n">
        <f aca="false">J1547+I1548</f>
        <v>5237500</v>
      </c>
    </row>
    <row r="1549" customFormat="false" ht="15" hidden="false" customHeight="false" outlineLevel="0" collapsed="false">
      <c r="A1549" s="26" t="n">
        <v>39619</v>
      </c>
      <c r="B1549" s="27" t="n">
        <v>134.78</v>
      </c>
      <c r="C1549" s="27" t="n">
        <v>134.28</v>
      </c>
      <c r="D1549" s="28" t="n">
        <f aca="false">B1549-B1548</f>
        <v>2.90000000000001</v>
      </c>
      <c r="E1549" s="28" t="n">
        <f aca="false">C1549-C1548</f>
        <v>2.44</v>
      </c>
      <c r="F1549" s="29" t="n">
        <f aca="false">Inputs!$B$5*B1549+Inputs!$B$6*C1549</f>
        <v>6764000</v>
      </c>
      <c r="G1549" s="29" t="n">
        <f aca="false">Inputs!$B$5*D1549</f>
        <v>290000.000000001</v>
      </c>
      <c r="H1549" s="29" t="n">
        <f aca="false">Inputs!$B$6*E1549</f>
        <v>-122000</v>
      </c>
      <c r="I1549" s="29" t="n">
        <f aca="false">G1549+H1549</f>
        <v>168000.000000001</v>
      </c>
      <c r="J1549" s="29" t="n">
        <f aca="false">J1548+I1549</f>
        <v>5405500</v>
      </c>
    </row>
    <row r="1550" customFormat="false" ht="15" hidden="false" customHeight="false" outlineLevel="0" collapsed="false">
      <c r="A1550" s="26" t="n">
        <v>39622</v>
      </c>
      <c r="B1550" s="27" t="n">
        <v>135.98</v>
      </c>
      <c r="C1550" s="27" t="n">
        <v>134.54</v>
      </c>
      <c r="D1550" s="28" t="n">
        <f aca="false">B1550-B1549</f>
        <v>1.19999999999999</v>
      </c>
      <c r="E1550" s="28" t="n">
        <f aca="false">C1550-C1549</f>
        <v>0.259999999999991</v>
      </c>
      <c r="F1550" s="29" t="n">
        <f aca="false">Inputs!$B$5*B1550+Inputs!$B$6*C1550</f>
        <v>6871000</v>
      </c>
      <c r="G1550" s="29" t="n">
        <f aca="false">Inputs!$B$5*D1550</f>
        <v>119999.999999999</v>
      </c>
      <c r="H1550" s="29" t="n">
        <f aca="false">Inputs!$B$6*E1550</f>
        <v>-12999.9999999995</v>
      </c>
      <c r="I1550" s="29" t="n">
        <f aca="false">G1550+H1550</f>
        <v>106999.999999999</v>
      </c>
      <c r="J1550" s="29" t="n">
        <f aca="false">J1549+I1550</f>
        <v>5512500</v>
      </c>
    </row>
    <row r="1551" customFormat="false" ht="15" hidden="false" customHeight="false" outlineLevel="0" collapsed="false">
      <c r="A1551" s="26" t="n">
        <v>39623</v>
      </c>
      <c r="B1551" s="27" t="n">
        <v>136.49</v>
      </c>
      <c r="C1551" s="27" t="n">
        <v>135.37</v>
      </c>
      <c r="D1551" s="28" t="n">
        <f aca="false">B1551-B1550</f>
        <v>0.510000000000019</v>
      </c>
      <c r="E1551" s="28" t="n">
        <f aca="false">C1551-C1550</f>
        <v>0.830000000000013</v>
      </c>
      <c r="F1551" s="29" t="n">
        <f aca="false">Inputs!$B$5*B1551+Inputs!$B$6*C1551</f>
        <v>6880500</v>
      </c>
      <c r="G1551" s="29" t="n">
        <f aca="false">Inputs!$B$5*D1551</f>
        <v>51000.0000000019</v>
      </c>
      <c r="H1551" s="29" t="n">
        <f aca="false">Inputs!$B$6*E1551</f>
        <v>-41500.0000000006</v>
      </c>
      <c r="I1551" s="29" t="n">
        <f aca="false">G1551+H1551</f>
        <v>9500.00000000131</v>
      </c>
      <c r="J1551" s="29" t="n">
        <f aca="false">J1550+I1551</f>
        <v>5522000</v>
      </c>
    </row>
    <row r="1552" customFormat="false" ht="15" hidden="false" customHeight="false" outlineLevel="0" collapsed="false">
      <c r="A1552" s="26" t="n">
        <v>39624</v>
      </c>
      <c r="B1552" s="27" t="n">
        <v>133.92</v>
      </c>
      <c r="C1552" s="27" t="n">
        <v>131.59</v>
      </c>
      <c r="D1552" s="28" t="n">
        <f aca="false">B1552-B1551</f>
        <v>-2.57000000000002</v>
      </c>
      <c r="E1552" s="28" t="n">
        <f aca="false">C1552-C1551</f>
        <v>-3.78</v>
      </c>
      <c r="F1552" s="29" t="n">
        <f aca="false">Inputs!$B$5*B1552+Inputs!$B$6*C1552</f>
        <v>6812500</v>
      </c>
      <c r="G1552" s="29" t="n">
        <f aca="false">Inputs!$B$5*D1552</f>
        <v>-257000.000000002</v>
      </c>
      <c r="H1552" s="29" t="n">
        <f aca="false">Inputs!$B$6*E1552</f>
        <v>189000</v>
      </c>
      <c r="I1552" s="29" t="n">
        <f aca="false">G1552+H1552</f>
        <v>-68000.0000000021</v>
      </c>
      <c r="J1552" s="29" t="n">
        <f aca="false">J1551+I1552</f>
        <v>5454000</v>
      </c>
    </row>
    <row r="1553" customFormat="false" ht="15" hidden="false" customHeight="false" outlineLevel="0" collapsed="false">
      <c r="A1553" s="26" t="n">
        <v>39625</v>
      </c>
      <c r="B1553" s="27" t="n">
        <v>138.91</v>
      </c>
      <c r="C1553" s="27" t="n">
        <v>136.82</v>
      </c>
      <c r="D1553" s="28" t="n">
        <f aca="false">B1553-B1552</f>
        <v>4.99000000000001</v>
      </c>
      <c r="E1553" s="28" t="n">
        <f aca="false">C1553-C1552</f>
        <v>5.22999999999999</v>
      </c>
      <c r="F1553" s="29" t="n">
        <f aca="false">Inputs!$B$5*B1553+Inputs!$B$6*C1553</f>
        <v>7050000</v>
      </c>
      <c r="G1553" s="29" t="n">
        <f aca="false">Inputs!$B$5*D1553</f>
        <v>499000.000000001</v>
      </c>
      <c r="H1553" s="29" t="n">
        <f aca="false">Inputs!$B$6*E1553</f>
        <v>-261499.999999999</v>
      </c>
      <c r="I1553" s="29" t="n">
        <f aca="false">G1553+H1553</f>
        <v>237500.000000001</v>
      </c>
      <c r="J1553" s="29" t="n">
        <f aca="false">J1552+I1553</f>
        <v>5691500</v>
      </c>
    </row>
    <row r="1554" customFormat="false" ht="15" hidden="false" customHeight="false" outlineLevel="0" collapsed="false">
      <c r="A1554" s="26" t="n">
        <v>39626</v>
      </c>
      <c r="B1554" s="27" t="n">
        <v>139.69</v>
      </c>
      <c r="C1554" s="27" t="n">
        <v>139.38</v>
      </c>
      <c r="D1554" s="28" t="n">
        <f aca="false">B1554-B1553</f>
        <v>0.780000000000001</v>
      </c>
      <c r="E1554" s="28" t="n">
        <f aca="false">C1554-C1553</f>
        <v>2.56</v>
      </c>
      <c r="F1554" s="29" t="n">
        <f aca="false">Inputs!$B$5*B1554+Inputs!$B$6*C1554</f>
        <v>7000000</v>
      </c>
      <c r="G1554" s="29" t="n">
        <f aca="false">Inputs!$B$5*D1554</f>
        <v>78000.0000000001</v>
      </c>
      <c r="H1554" s="29" t="n">
        <f aca="false">Inputs!$B$6*E1554</f>
        <v>-128000</v>
      </c>
      <c r="I1554" s="29" t="n">
        <f aca="false">G1554+H1554</f>
        <v>-50000</v>
      </c>
      <c r="J1554" s="29" t="n">
        <f aca="false">J1553+I1554</f>
        <v>5641500</v>
      </c>
    </row>
    <row r="1555" customFormat="false" ht="15" hidden="false" customHeight="false" outlineLevel="0" collapsed="false">
      <c r="A1555" s="26" t="n">
        <v>39629</v>
      </c>
      <c r="B1555" s="27" t="n">
        <v>139.96</v>
      </c>
      <c r="C1555" s="27" t="n">
        <v>138.4</v>
      </c>
      <c r="D1555" s="28" t="n">
        <f aca="false">B1555-B1554</f>
        <v>0.27000000000001</v>
      </c>
      <c r="E1555" s="28" t="n">
        <f aca="false">C1555-C1554</f>
        <v>-0.97999999999999</v>
      </c>
      <c r="F1555" s="29" t="n">
        <f aca="false">Inputs!$B$5*B1555+Inputs!$B$6*C1555</f>
        <v>7076000</v>
      </c>
      <c r="G1555" s="29" t="n">
        <f aca="false">Inputs!$B$5*D1555</f>
        <v>27000.000000001</v>
      </c>
      <c r="H1555" s="29" t="n">
        <f aca="false">Inputs!$B$6*E1555</f>
        <v>48999.9999999995</v>
      </c>
      <c r="I1555" s="29" t="n">
        <f aca="false">G1555+H1555</f>
        <v>76000.0000000005</v>
      </c>
      <c r="J1555" s="29" t="n">
        <f aca="false">J1554+I1555</f>
        <v>5717500</v>
      </c>
    </row>
    <row r="1556" customFormat="false" ht="15" hidden="false" customHeight="false" outlineLevel="0" collapsed="false">
      <c r="A1556" s="26" t="n">
        <v>39630</v>
      </c>
      <c r="B1556" s="27" t="n">
        <v>141.06</v>
      </c>
      <c r="C1556" s="27" t="n">
        <v>140.67</v>
      </c>
      <c r="D1556" s="28" t="n">
        <f aca="false">B1556-B1555</f>
        <v>1.09999999999999</v>
      </c>
      <c r="E1556" s="28" t="n">
        <f aca="false">C1556-C1555</f>
        <v>2.26999999999998</v>
      </c>
      <c r="F1556" s="29" t="n">
        <f aca="false">Inputs!$B$5*B1556+Inputs!$B$6*C1556</f>
        <v>7072500</v>
      </c>
      <c r="G1556" s="29" t="n">
        <f aca="false">Inputs!$B$5*D1556</f>
        <v>109999.999999999</v>
      </c>
      <c r="H1556" s="29" t="n">
        <f aca="false">Inputs!$B$6*E1556</f>
        <v>-113499.999999999</v>
      </c>
      <c r="I1556" s="29" t="n">
        <f aca="false">G1556+H1556</f>
        <v>-3499.99999999967</v>
      </c>
      <c r="J1556" s="29" t="n">
        <f aca="false">J1555+I1556</f>
        <v>5714000</v>
      </c>
    </row>
    <row r="1557" customFormat="false" ht="15" hidden="false" customHeight="false" outlineLevel="0" collapsed="false">
      <c r="A1557" s="26" t="n">
        <v>39631</v>
      </c>
      <c r="B1557" s="27" t="n">
        <v>143.74</v>
      </c>
      <c r="C1557" s="27" t="n">
        <v>141.24</v>
      </c>
      <c r="D1557" s="28" t="n">
        <f aca="false">B1557-B1556</f>
        <v>2.68000000000001</v>
      </c>
      <c r="E1557" s="28" t="n">
        <f aca="false">C1557-C1556</f>
        <v>0.570000000000022</v>
      </c>
      <c r="F1557" s="29" t="n">
        <f aca="false">Inputs!$B$5*B1557+Inputs!$B$6*C1557</f>
        <v>7312000</v>
      </c>
      <c r="G1557" s="29" t="n">
        <f aca="false">Inputs!$B$5*D1557</f>
        <v>268000.000000001</v>
      </c>
      <c r="H1557" s="29" t="n">
        <f aca="false">Inputs!$B$6*E1557</f>
        <v>-28500.0000000011</v>
      </c>
      <c r="I1557" s="29" t="n">
        <f aca="false">G1557+H1557</f>
        <v>239500</v>
      </c>
      <c r="J1557" s="29" t="n">
        <f aca="false">J1556+I1557</f>
        <v>5953500</v>
      </c>
    </row>
    <row r="1558" customFormat="false" ht="15" hidden="false" customHeight="false" outlineLevel="0" collapsed="false">
      <c r="A1558" s="26" t="n">
        <v>39632</v>
      </c>
      <c r="B1558" s="27" t="n">
        <v>145.31</v>
      </c>
      <c r="C1558" s="27" t="n">
        <v>143.95</v>
      </c>
      <c r="D1558" s="28" t="n">
        <f aca="false">B1558-B1557</f>
        <v>1.56999999999999</v>
      </c>
      <c r="E1558" s="28" t="n">
        <f aca="false">C1558-C1557</f>
        <v>2.70999999999998</v>
      </c>
      <c r="F1558" s="29" t="n">
        <f aca="false">Inputs!$B$5*B1558+Inputs!$B$6*C1558</f>
        <v>7333500</v>
      </c>
      <c r="G1558" s="29" t="n">
        <f aca="false">Inputs!$B$5*D1558</f>
        <v>156999.999999999</v>
      </c>
      <c r="H1558" s="29" t="n">
        <f aca="false">Inputs!$B$6*E1558</f>
        <v>-135499.999999999</v>
      </c>
      <c r="I1558" s="29" t="n">
        <f aca="false">G1558+H1558</f>
        <v>21500.0000000004</v>
      </c>
      <c r="J1558" s="29" t="n">
        <f aca="false">J1557+I1558</f>
        <v>5975000</v>
      </c>
    </row>
    <row r="1559" customFormat="false" ht="15" hidden="false" customHeight="false" outlineLevel="0" collapsed="false">
      <c r="A1559" s="26" t="n">
        <v>39636</v>
      </c>
      <c r="B1559" s="27" t="n">
        <v>141.38</v>
      </c>
      <c r="C1559" s="27" t="n">
        <v>139.62</v>
      </c>
      <c r="D1559" s="28" t="n">
        <f aca="false">B1559-B1558</f>
        <v>-3.93000000000001</v>
      </c>
      <c r="E1559" s="28" t="n">
        <f aca="false">C1559-C1558</f>
        <v>-4.32999999999998</v>
      </c>
      <c r="F1559" s="29" t="n">
        <f aca="false">Inputs!$B$5*B1559+Inputs!$B$6*C1559</f>
        <v>7157000</v>
      </c>
      <c r="G1559" s="29" t="n">
        <f aca="false">Inputs!$B$5*D1559</f>
        <v>-393000.000000001</v>
      </c>
      <c r="H1559" s="29" t="n">
        <f aca="false">Inputs!$B$6*E1559</f>
        <v>216499.999999999</v>
      </c>
      <c r="I1559" s="29" t="n">
        <f aca="false">G1559+H1559</f>
        <v>-176500.000000001</v>
      </c>
      <c r="J1559" s="29" t="n">
        <f aca="false">J1558+I1559</f>
        <v>5798500</v>
      </c>
    </row>
    <row r="1560" customFormat="false" ht="15" hidden="false" customHeight="false" outlineLevel="0" collapsed="false">
      <c r="A1560" s="26" t="n">
        <v>39637</v>
      </c>
      <c r="B1560" s="27" t="n">
        <v>136.06</v>
      </c>
      <c r="C1560" s="27" t="n">
        <v>134.15</v>
      </c>
      <c r="D1560" s="28" t="n">
        <f aca="false">B1560-B1559</f>
        <v>-5.31999999999999</v>
      </c>
      <c r="E1560" s="28" t="n">
        <f aca="false">C1560-C1559</f>
        <v>-5.47</v>
      </c>
      <c r="F1560" s="29" t="n">
        <f aca="false">Inputs!$B$5*B1560+Inputs!$B$6*C1560</f>
        <v>6898500</v>
      </c>
      <c r="G1560" s="29" t="n">
        <f aca="false">Inputs!$B$5*D1560</f>
        <v>-531999.999999999</v>
      </c>
      <c r="H1560" s="29" t="n">
        <f aca="false">Inputs!$B$6*E1560</f>
        <v>273500</v>
      </c>
      <c r="I1560" s="29" t="n">
        <f aca="false">G1560+H1560</f>
        <v>-258499.999999999</v>
      </c>
      <c r="J1560" s="29" t="n">
        <f aca="false">J1559+I1560</f>
        <v>5540000</v>
      </c>
    </row>
    <row r="1561" customFormat="false" ht="15" hidden="false" customHeight="false" outlineLevel="0" collapsed="false">
      <c r="A1561" s="26" t="n">
        <v>39638</v>
      </c>
      <c r="B1561" s="27" t="n">
        <v>135.88</v>
      </c>
      <c r="C1561" s="27" t="n">
        <v>133.91</v>
      </c>
      <c r="D1561" s="28" t="n">
        <f aca="false">B1561-B1560</f>
        <v>-0.180000000000007</v>
      </c>
      <c r="E1561" s="28" t="n">
        <f aca="false">C1561-C1560</f>
        <v>-0.240000000000009</v>
      </c>
      <c r="F1561" s="29" t="n">
        <f aca="false">Inputs!$B$5*B1561+Inputs!$B$6*C1561</f>
        <v>6892500</v>
      </c>
      <c r="G1561" s="29" t="n">
        <f aca="false">Inputs!$B$5*D1561</f>
        <v>-18000.0000000007</v>
      </c>
      <c r="H1561" s="29" t="n">
        <f aca="false">Inputs!$B$6*E1561</f>
        <v>12000.0000000005</v>
      </c>
      <c r="I1561" s="29" t="n">
        <f aca="false">G1561+H1561</f>
        <v>-6000.00000000023</v>
      </c>
      <c r="J1561" s="29" t="n">
        <f aca="false">J1560+I1561</f>
        <v>5534000</v>
      </c>
    </row>
    <row r="1562" customFormat="false" ht="15" hidden="false" customHeight="false" outlineLevel="0" collapsed="false">
      <c r="A1562" s="26" t="n">
        <v>39639</v>
      </c>
      <c r="B1562" s="27" t="n">
        <v>141.47</v>
      </c>
      <c r="C1562" s="27" t="n">
        <v>135.81</v>
      </c>
      <c r="D1562" s="28" t="n">
        <f aca="false">B1562-B1561</f>
        <v>5.59</v>
      </c>
      <c r="E1562" s="28" t="n">
        <f aca="false">C1562-C1561</f>
        <v>1.90000000000001</v>
      </c>
      <c r="F1562" s="29" t="n">
        <f aca="false">Inputs!$B$5*B1562+Inputs!$B$6*C1562</f>
        <v>7356500</v>
      </c>
      <c r="G1562" s="29" t="n">
        <f aca="false">Inputs!$B$5*D1562</f>
        <v>559000</v>
      </c>
      <c r="H1562" s="29" t="n">
        <f aca="false">Inputs!$B$6*E1562</f>
        <v>-95000.0000000003</v>
      </c>
      <c r="I1562" s="29" t="n">
        <f aca="false">G1562+H1562</f>
        <v>464000</v>
      </c>
      <c r="J1562" s="29" t="n">
        <f aca="false">J1561+I1562</f>
        <v>5998000</v>
      </c>
    </row>
    <row r="1563" customFormat="false" ht="15" hidden="false" customHeight="false" outlineLevel="0" collapsed="false">
      <c r="A1563" s="26" t="n">
        <v>39640</v>
      </c>
      <c r="B1563" s="27" t="n">
        <v>144.96</v>
      </c>
      <c r="C1563" s="27" t="n">
        <v>143.68</v>
      </c>
      <c r="D1563" s="28" t="n">
        <f aca="false">B1563-B1562</f>
        <v>3.49000000000001</v>
      </c>
      <c r="E1563" s="28" t="n">
        <f aca="false">C1563-C1562</f>
        <v>7.87</v>
      </c>
      <c r="F1563" s="29" t="n">
        <f aca="false">Inputs!$B$5*B1563+Inputs!$B$6*C1563</f>
        <v>7312000</v>
      </c>
      <c r="G1563" s="29" t="n">
        <f aca="false">Inputs!$B$5*D1563</f>
        <v>349000.000000001</v>
      </c>
      <c r="H1563" s="29" t="n">
        <f aca="false">Inputs!$B$6*E1563</f>
        <v>-393500</v>
      </c>
      <c r="I1563" s="29" t="n">
        <f aca="false">G1563+H1563</f>
        <v>-44499.9999999993</v>
      </c>
      <c r="J1563" s="29" t="n">
        <f aca="false">J1562+I1563</f>
        <v>5953500</v>
      </c>
    </row>
    <row r="1564" customFormat="false" ht="15" hidden="false" customHeight="false" outlineLevel="0" collapsed="false">
      <c r="A1564" s="26" t="n">
        <v>39643</v>
      </c>
      <c r="B1564" s="27" t="n">
        <v>145.16</v>
      </c>
      <c r="C1564" s="27" t="n">
        <v>142.43</v>
      </c>
      <c r="D1564" s="28" t="n">
        <f aca="false">B1564-B1563</f>
        <v>0.199999999999989</v>
      </c>
      <c r="E1564" s="28" t="n">
        <f aca="false">C1564-C1563</f>
        <v>-1.25</v>
      </c>
      <c r="F1564" s="29" t="n">
        <f aca="false">Inputs!$B$5*B1564+Inputs!$B$6*C1564</f>
        <v>7394500</v>
      </c>
      <c r="G1564" s="29" t="n">
        <f aca="false">Inputs!$B$5*D1564</f>
        <v>19999.9999999989</v>
      </c>
      <c r="H1564" s="29" t="n">
        <f aca="false">Inputs!$B$6*E1564</f>
        <v>62500</v>
      </c>
      <c r="I1564" s="29" t="n">
        <f aca="false">G1564+H1564</f>
        <v>82499.9999999989</v>
      </c>
      <c r="J1564" s="29" t="n">
        <f aca="false">J1563+I1564</f>
        <v>6036000</v>
      </c>
    </row>
    <row r="1565" customFormat="false" ht="15" hidden="false" customHeight="false" outlineLevel="0" collapsed="false">
      <c r="A1565" s="26" t="n">
        <v>39644</v>
      </c>
      <c r="B1565" s="27" t="n">
        <v>138.68</v>
      </c>
      <c r="C1565" s="27" t="n">
        <v>136.02</v>
      </c>
      <c r="D1565" s="28" t="n">
        <f aca="false">B1565-B1564</f>
        <v>-6.47999999999999</v>
      </c>
      <c r="E1565" s="28" t="n">
        <f aca="false">C1565-C1564</f>
        <v>-6.41</v>
      </c>
      <c r="F1565" s="29" t="n">
        <f aca="false">Inputs!$B$5*B1565+Inputs!$B$6*C1565</f>
        <v>7067000</v>
      </c>
      <c r="G1565" s="29" t="n">
        <f aca="false">Inputs!$B$5*D1565</f>
        <v>-647999.999999999</v>
      </c>
      <c r="H1565" s="29" t="n">
        <f aca="false">Inputs!$B$6*E1565</f>
        <v>320500</v>
      </c>
      <c r="I1565" s="29" t="n">
        <f aca="false">G1565+H1565</f>
        <v>-327499.999999999</v>
      </c>
      <c r="J1565" s="29" t="n">
        <f aca="false">J1564+I1565</f>
        <v>5708500</v>
      </c>
    </row>
    <row r="1566" customFormat="false" ht="15" hidden="false" customHeight="false" outlineLevel="0" collapsed="false">
      <c r="A1566" s="26" t="n">
        <v>39645</v>
      </c>
      <c r="B1566" s="27" t="n">
        <v>134.63</v>
      </c>
      <c r="C1566" s="27" t="n">
        <v>133.31</v>
      </c>
      <c r="D1566" s="28" t="n">
        <f aca="false">B1566-B1565</f>
        <v>-4.05000000000001</v>
      </c>
      <c r="E1566" s="28" t="n">
        <f aca="false">C1566-C1565</f>
        <v>-2.71000000000001</v>
      </c>
      <c r="F1566" s="29" t="n">
        <f aca="false">Inputs!$B$5*B1566+Inputs!$B$6*C1566</f>
        <v>6797500</v>
      </c>
      <c r="G1566" s="29" t="n">
        <f aca="false">Inputs!$B$5*D1566</f>
        <v>-405000.000000001</v>
      </c>
      <c r="H1566" s="29" t="n">
        <f aca="false">Inputs!$B$6*E1566</f>
        <v>135500</v>
      </c>
      <c r="I1566" s="29" t="n">
        <f aca="false">G1566+H1566</f>
        <v>-269500.000000001</v>
      </c>
      <c r="J1566" s="29" t="n">
        <f aca="false">J1565+I1566</f>
        <v>5439000</v>
      </c>
    </row>
    <row r="1567" customFormat="false" ht="15" hidden="false" customHeight="false" outlineLevel="0" collapsed="false">
      <c r="A1567" s="26" t="n">
        <v>39646</v>
      </c>
      <c r="B1567" s="27" t="n">
        <v>129.43</v>
      </c>
      <c r="C1567" s="27" t="n">
        <v>134.16</v>
      </c>
      <c r="D1567" s="28" t="n">
        <f aca="false">B1567-B1566</f>
        <v>-5.19999999999999</v>
      </c>
      <c r="E1567" s="28" t="n">
        <f aca="false">C1567-C1566</f>
        <v>0.849999999999994</v>
      </c>
      <c r="F1567" s="29" t="n">
        <f aca="false">Inputs!$B$5*B1567+Inputs!$B$6*C1567</f>
        <v>6235000</v>
      </c>
      <c r="G1567" s="29" t="n">
        <f aca="false">Inputs!$B$5*D1567</f>
        <v>-519999.999999999</v>
      </c>
      <c r="H1567" s="29" t="n">
        <f aca="false">Inputs!$B$6*E1567</f>
        <v>-42499.9999999997</v>
      </c>
      <c r="I1567" s="29" t="n">
        <f aca="false">G1567+H1567</f>
        <v>-562499.999999999</v>
      </c>
      <c r="J1567" s="29" t="n">
        <f aca="false">J1566+I1567</f>
        <v>4876500</v>
      </c>
    </row>
    <row r="1568" customFormat="false" ht="15" hidden="false" customHeight="false" outlineLevel="0" collapsed="false">
      <c r="A1568" s="26" t="n">
        <v>39647</v>
      </c>
      <c r="B1568" s="27" t="n">
        <v>128.94</v>
      </c>
      <c r="C1568" s="27" t="n">
        <v>129.34</v>
      </c>
      <c r="D1568" s="28" t="n">
        <f aca="false">B1568-B1567</f>
        <v>-0.490000000000009</v>
      </c>
      <c r="E1568" s="28" t="n">
        <f aca="false">C1568-C1567</f>
        <v>-4.81999999999999</v>
      </c>
      <c r="F1568" s="29" t="n">
        <f aca="false">Inputs!$B$5*B1568+Inputs!$B$6*C1568</f>
        <v>6427000</v>
      </c>
      <c r="G1568" s="29" t="n">
        <f aca="false">Inputs!$B$5*D1568</f>
        <v>-49000.0000000009</v>
      </c>
      <c r="H1568" s="29" t="n">
        <f aca="false">Inputs!$B$6*E1568</f>
        <v>241000</v>
      </c>
      <c r="I1568" s="29" t="n">
        <f aca="false">G1568+H1568</f>
        <v>191999.999999999</v>
      </c>
      <c r="J1568" s="29" t="n">
        <f aca="false">J1567+I1568</f>
        <v>5068500</v>
      </c>
    </row>
    <row r="1569" customFormat="false" ht="15" hidden="false" customHeight="false" outlineLevel="0" collapsed="false">
      <c r="A1569" s="26" t="n">
        <v>39650</v>
      </c>
      <c r="B1569" s="27" t="n">
        <v>131.43</v>
      </c>
      <c r="C1569" s="27" t="n">
        <v>129.34</v>
      </c>
      <c r="D1569" s="28" t="n">
        <f aca="false">B1569-B1568</f>
        <v>2.49000000000001</v>
      </c>
      <c r="E1569" s="28" t="n">
        <f aca="false">C1569-C1568</f>
        <v>0</v>
      </c>
      <c r="F1569" s="29" t="n">
        <f aca="false">Inputs!$B$5*B1569+Inputs!$B$6*C1569</f>
        <v>6676000</v>
      </c>
      <c r="G1569" s="29" t="n">
        <f aca="false">Inputs!$B$5*D1569</f>
        <v>249000.000000001</v>
      </c>
      <c r="H1569" s="29" t="n">
        <f aca="false">Inputs!$B$6*E1569</f>
        <v>-0</v>
      </c>
      <c r="I1569" s="29" t="n">
        <f aca="false">G1569+H1569</f>
        <v>249000.000000001</v>
      </c>
      <c r="J1569" s="29" t="n">
        <f aca="false">J1568+I1569</f>
        <v>5317500</v>
      </c>
    </row>
    <row r="1570" customFormat="false" ht="15" hidden="false" customHeight="false" outlineLevel="0" collapsed="false">
      <c r="A1570" s="26" t="n">
        <v>39651</v>
      </c>
      <c r="B1570" s="27" t="n">
        <v>127.25</v>
      </c>
      <c r="C1570" s="27" t="n">
        <v>127.18</v>
      </c>
      <c r="D1570" s="28" t="n">
        <f aca="false">B1570-B1569</f>
        <v>-4.18000000000001</v>
      </c>
      <c r="E1570" s="28" t="n">
        <f aca="false">C1570-C1569</f>
        <v>-2.16</v>
      </c>
      <c r="F1570" s="29" t="n">
        <f aca="false">Inputs!$B$5*B1570+Inputs!$B$6*C1570</f>
        <v>6366000</v>
      </c>
      <c r="G1570" s="29" t="n">
        <f aca="false">Inputs!$B$5*D1570</f>
        <v>-418000.000000001</v>
      </c>
      <c r="H1570" s="29" t="n">
        <f aca="false">Inputs!$B$6*E1570</f>
        <v>108000</v>
      </c>
      <c r="I1570" s="29" t="n">
        <f aca="false">G1570+H1570</f>
        <v>-310000.000000001</v>
      </c>
      <c r="J1570" s="29" t="n">
        <f aca="false">J1569+I1570</f>
        <v>5007500</v>
      </c>
    </row>
    <row r="1571" customFormat="false" ht="15" hidden="false" customHeight="false" outlineLevel="0" collapsed="false">
      <c r="A1571" s="26" t="n">
        <v>39652</v>
      </c>
      <c r="B1571" s="27" t="n">
        <v>123.73</v>
      </c>
      <c r="C1571" s="27" t="n">
        <v>126.86</v>
      </c>
      <c r="D1571" s="28" t="n">
        <f aca="false">B1571-B1570</f>
        <v>-3.52</v>
      </c>
      <c r="E1571" s="28" t="n">
        <f aca="false">C1571-C1570</f>
        <v>-0.320000000000007</v>
      </c>
      <c r="F1571" s="29" t="n">
        <f aca="false">Inputs!$B$5*B1571+Inputs!$B$6*C1571</f>
        <v>6030000</v>
      </c>
      <c r="G1571" s="29" t="n">
        <f aca="false">Inputs!$B$5*D1571</f>
        <v>-352000</v>
      </c>
      <c r="H1571" s="29" t="n">
        <f aca="false">Inputs!$B$6*E1571</f>
        <v>16000.0000000004</v>
      </c>
      <c r="I1571" s="29" t="n">
        <f aca="false">G1571+H1571</f>
        <v>-335999.999999999</v>
      </c>
      <c r="J1571" s="29" t="n">
        <f aca="false">J1570+I1571</f>
        <v>4671500</v>
      </c>
    </row>
    <row r="1572" customFormat="false" ht="15" hidden="false" customHeight="false" outlineLevel="0" collapsed="false">
      <c r="A1572" s="26" t="n">
        <v>39653</v>
      </c>
      <c r="B1572" s="27" t="n">
        <v>124.62</v>
      </c>
      <c r="C1572" s="27" t="n">
        <v>125.43</v>
      </c>
      <c r="D1572" s="28" t="n">
        <f aca="false">B1572-B1571</f>
        <v>0.890000000000001</v>
      </c>
      <c r="E1572" s="28" t="n">
        <f aca="false">C1572-C1571</f>
        <v>-1.42999999999999</v>
      </c>
      <c r="F1572" s="29" t="n">
        <f aca="false">Inputs!$B$5*B1572+Inputs!$B$6*C1572</f>
        <v>6190500</v>
      </c>
      <c r="G1572" s="29" t="n">
        <f aca="false">Inputs!$B$5*D1572</f>
        <v>89000.0000000001</v>
      </c>
      <c r="H1572" s="29" t="n">
        <f aca="false">Inputs!$B$6*E1572</f>
        <v>71499.9999999996</v>
      </c>
      <c r="I1572" s="29" t="n">
        <f aca="false">G1572+H1572</f>
        <v>160500</v>
      </c>
      <c r="J1572" s="29" t="n">
        <f aca="false">J1571+I1572</f>
        <v>4832000</v>
      </c>
    </row>
    <row r="1573" customFormat="false" ht="15" hidden="false" customHeight="false" outlineLevel="0" collapsed="false">
      <c r="A1573" s="26" t="n">
        <v>39654</v>
      </c>
      <c r="B1573" s="27" t="n">
        <v>122.59</v>
      </c>
      <c r="C1573" s="27" t="n">
        <v>124.7</v>
      </c>
      <c r="D1573" s="28" t="n">
        <f aca="false">B1573-B1572</f>
        <v>-2.03</v>
      </c>
      <c r="E1573" s="28" t="n">
        <f aca="false">C1573-C1572</f>
        <v>-0.730000000000004</v>
      </c>
      <c r="F1573" s="29" t="n">
        <f aca="false">Inputs!$B$5*B1573+Inputs!$B$6*C1573</f>
        <v>6024000</v>
      </c>
      <c r="G1573" s="29" t="n">
        <f aca="false">Inputs!$B$5*D1573</f>
        <v>-203000</v>
      </c>
      <c r="H1573" s="29" t="n">
        <f aca="false">Inputs!$B$6*E1573</f>
        <v>36500.0000000002</v>
      </c>
      <c r="I1573" s="29" t="n">
        <f aca="false">G1573+H1573</f>
        <v>-166500</v>
      </c>
      <c r="J1573" s="29" t="n">
        <f aca="false">J1572+I1573</f>
        <v>4665500</v>
      </c>
    </row>
    <row r="1574" customFormat="false" ht="15" hidden="false" customHeight="false" outlineLevel="0" collapsed="false">
      <c r="A1574" s="26" t="n">
        <v>39657</v>
      </c>
      <c r="B1574" s="27" t="n">
        <v>124.72</v>
      </c>
      <c r="C1574" s="27" t="n">
        <v>125.67</v>
      </c>
      <c r="D1574" s="28" t="n">
        <f aca="false">B1574-B1573</f>
        <v>2.13</v>
      </c>
      <c r="E1574" s="28" t="n">
        <f aca="false">C1574-C1573</f>
        <v>0.969999999999999</v>
      </c>
      <c r="F1574" s="29" t="n">
        <f aca="false">Inputs!$B$5*B1574+Inputs!$B$6*C1574</f>
        <v>6188500</v>
      </c>
      <c r="G1574" s="29" t="n">
        <f aca="false">Inputs!$B$5*D1574</f>
        <v>213000</v>
      </c>
      <c r="H1574" s="29" t="n">
        <f aca="false">Inputs!$B$6*E1574</f>
        <v>-48499.9999999999</v>
      </c>
      <c r="I1574" s="29" t="n">
        <f aca="false">G1574+H1574</f>
        <v>164500</v>
      </c>
      <c r="J1574" s="29" t="n">
        <f aca="false">J1573+I1574</f>
        <v>4830000</v>
      </c>
    </row>
    <row r="1575" customFormat="false" ht="15" hidden="false" customHeight="false" outlineLevel="0" collapsed="false">
      <c r="A1575" s="26" t="n">
        <v>39658</v>
      </c>
      <c r="B1575" s="27" t="n">
        <v>122.21</v>
      </c>
      <c r="C1575" s="27" t="n">
        <v>125.77</v>
      </c>
      <c r="D1575" s="28" t="n">
        <f aca="false">B1575-B1574</f>
        <v>-2.51000000000001</v>
      </c>
      <c r="E1575" s="28" t="n">
        <f aca="false">C1575-C1574</f>
        <v>0.0999999999999943</v>
      </c>
      <c r="F1575" s="29" t="n">
        <f aca="false">Inputs!$B$5*B1575+Inputs!$B$6*C1575</f>
        <v>5932500</v>
      </c>
      <c r="G1575" s="29" t="n">
        <f aca="false">Inputs!$B$5*D1575</f>
        <v>-251000.000000001</v>
      </c>
      <c r="H1575" s="29" t="n">
        <f aca="false">Inputs!$B$6*E1575</f>
        <v>-4999.99999999972</v>
      </c>
      <c r="I1575" s="29" t="n">
        <f aca="false">G1575+H1575</f>
        <v>-256000</v>
      </c>
      <c r="J1575" s="29" t="n">
        <f aca="false">J1574+I1575</f>
        <v>4574000</v>
      </c>
    </row>
    <row r="1576" customFormat="false" ht="15" hidden="false" customHeight="false" outlineLevel="0" collapsed="false">
      <c r="A1576" s="26" t="n">
        <v>39659</v>
      </c>
      <c r="B1576" s="27" t="n">
        <v>126.74</v>
      </c>
      <c r="C1576" s="27" t="n">
        <v>122.46</v>
      </c>
      <c r="D1576" s="28" t="n">
        <f aca="false">B1576-B1575</f>
        <v>4.53</v>
      </c>
      <c r="E1576" s="28" t="n">
        <f aca="false">C1576-C1575</f>
        <v>-3.31</v>
      </c>
      <c r="F1576" s="29" t="n">
        <f aca="false">Inputs!$B$5*B1576+Inputs!$B$6*C1576</f>
        <v>6551000</v>
      </c>
      <c r="G1576" s="29" t="n">
        <f aca="false">Inputs!$B$5*D1576</f>
        <v>453000</v>
      </c>
      <c r="H1576" s="29" t="n">
        <f aca="false">Inputs!$B$6*E1576</f>
        <v>165500</v>
      </c>
      <c r="I1576" s="29" t="n">
        <f aca="false">G1576+H1576</f>
        <v>618500</v>
      </c>
      <c r="J1576" s="29" t="n">
        <f aca="false">J1575+I1576</f>
        <v>5192500</v>
      </c>
    </row>
    <row r="1577" customFormat="false" ht="15" hidden="false" customHeight="false" outlineLevel="0" collapsed="false">
      <c r="A1577" s="26" t="n">
        <v>39660</v>
      </c>
      <c r="B1577" s="27" t="n">
        <v>124.17</v>
      </c>
      <c r="C1577" s="27" t="n">
        <v>124.1</v>
      </c>
      <c r="D1577" s="28" t="n">
        <f aca="false">B1577-B1576</f>
        <v>-2.56999999999999</v>
      </c>
      <c r="E1577" s="28" t="n">
        <f aca="false">C1577-C1576</f>
        <v>1.64</v>
      </c>
      <c r="F1577" s="29" t="n">
        <f aca="false">Inputs!$B$5*B1577+Inputs!$B$6*C1577</f>
        <v>6212000</v>
      </c>
      <c r="G1577" s="29" t="n">
        <f aca="false">Inputs!$B$5*D1577</f>
        <v>-256999.999999999</v>
      </c>
      <c r="H1577" s="29" t="n">
        <f aca="false">Inputs!$B$6*E1577</f>
        <v>-82000</v>
      </c>
      <c r="I1577" s="29" t="n">
        <f aca="false">G1577+H1577</f>
        <v>-338999.999999999</v>
      </c>
      <c r="J1577" s="29" t="n">
        <f aca="false">J1576+I1577</f>
        <v>4853500</v>
      </c>
    </row>
    <row r="1578" customFormat="false" ht="15" hidden="false" customHeight="false" outlineLevel="0" collapsed="false">
      <c r="A1578" s="26" t="n">
        <v>39661</v>
      </c>
      <c r="B1578" s="27" t="n">
        <v>125.03</v>
      </c>
      <c r="C1578" s="27" t="n">
        <v>124.16</v>
      </c>
      <c r="D1578" s="28" t="n">
        <f aca="false">B1578-B1577</f>
        <v>0.859999999999999</v>
      </c>
      <c r="E1578" s="28" t="n">
        <f aca="false">C1578-C1577</f>
        <v>0.0600000000000023</v>
      </c>
      <c r="F1578" s="29" t="n">
        <f aca="false">Inputs!$B$5*B1578+Inputs!$B$6*C1578</f>
        <v>6295000</v>
      </c>
      <c r="G1578" s="29" t="n">
        <f aca="false">Inputs!$B$5*D1578</f>
        <v>85999.9999999999</v>
      </c>
      <c r="H1578" s="29" t="n">
        <f aca="false">Inputs!$B$6*E1578</f>
        <v>-3000.00000000011</v>
      </c>
      <c r="I1578" s="29" t="n">
        <f aca="false">G1578+H1578</f>
        <v>82999.9999999998</v>
      </c>
      <c r="J1578" s="29" t="n">
        <f aca="false">J1577+I1578</f>
        <v>4936500</v>
      </c>
    </row>
    <row r="1579" customFormat="false" ht="15" hidden="false" customHeight="false" outlineLevel="0" collapsed="false">
      <c r="A1579" s="26" t="n">
        <v>39664</v>
      </c>
      <c r="B1579" s="27" t="n">
        <v>121.45</v>
      </c>
      <c r="C1579" s="27" t="n">
        <v>121.87</v>
      </c>
      <c r="D1579" s="28" t="n">
        <f aca="false">B1579-B1578</f>
        <v>-3.58</v>
      </c>
      <c r="E1579" s="28" t="n">
        <f aca="false">C1579-C1578</f>
        <v>-2.28999999999999</v>
      </c>
      <c r="F1579" s="29" t="n">
        <f aca="false">Inputs!$B$5*B1579+Inputs!$B$6*C1579</f>
        <v>6051500</v>
      </c>
      <c r="G1579" s="29" t="n">
        <f aca="false">Inputs!$B$5*D1579</f>
        <v>-358000</v>
      </c>
      <c r="H1579" s="29" t="n">
        <f aca="false">Inputs!$B$6*E1579</f>
        <v>114500</v>
      </c>
      <c r="I1579" s="29" t="n">
        <f aca="false">G1579+H1579</f>
        <v>-243500</v>
      </c>
      <c r="J1579" s="29" t="n">
        <f aca="false">J1578+I1579</f>
        <v>4693000</v>
      </c>
    </row>
    <row r="1580" customFormat="false" ht="15" hidden="false" customHeight="false" outlineLevel="0" collapsed="false">
      <c r="A1580" s="26" t="n">
        <v>39665</v>
      </c>
      <c r="B1580" s="27" t="n">
        <v>118.71</v>
      </c>
      <c r="C1580" s="27" t="n">
        <v>116.5</v>
      </c>
      <c r="D1580" s="28" t="n">
        <f aca="false">B1580-B1579</f>
        <v>-2.74000000000001</v>
      </c>
      <c r="E1580" s="28" t="n">
        <f aca="false">C1580-C1579</f>
        <v>-5.37</v>
      </c>
      <c r="F1580" s="29" t="n">
        <f aca="false">Inputs!$B$5*B1580+Inputs!$B$6*C1580</f>
        <v>6046000</v>
      </c>
      <c r="G1580" s="29" t="n">
        <f aca="false">Inputs!$B$5*D1580</f>
        <v>-274000.000000001</v>
      </c>
      <c r="H1580" s="29" t="n">
        <f aca="false">Inputs!$B$6*E1580</f>
        <v>268500</v>
      </c>
      <c r="I1580" s="29" t="n">
        <f aca="false">G1580+H1580</f>
        <v>-5500.0000000007</v>
      </c>
      <c r="J1580" s="29" t="n">
        <f aca="false">J1579+I1580</f>
        <v>4687500</v>
      </c>
    </row>
    <row r="1581" customFormat="false" ht="15" hidden="false" customHeight="false" outlineLevel="0" collapsed="false">
      <c r="A1581" s="26" t="n">
        <v>39666</v>
      </c>
      <c r="B1581" s="27" t="n">
        <v>118.57</v>
      </c>
      <c r="C1581" s="27" t="n">
        <v>114.47</v>
      </c>
      <c r="D1581" s="28" t="n">
        <f aca="false">B1581-B1580</f>
        <v>-0.140000000000001</v>
      </c>
      <c r="E1581" s="28" t="n">
        <f aca="false">C1581-C1580</f>
        <v>-2.03</v>
      </c>
      <c r="F1581" s="29" t="n">
        <f aca="false">Inputs!$B$5*B1581+Inputs!$B$6*C1581</f>
        <v>6133500</v>
      </c>
      <c r="G1581" s="29" t="n">
        <f aca="false">Inputs!$B$5*D1581</f>
        <v>-14000.0000000001</v>
      </c>
      <c r="H1581" s="29" t="n">
        <f aca="false">Inputs!$B$6*E1581</f>
        <v>101500</v>
      </c>
      <c r="I1581" s="29" t="n">
        <f aca="false">G1581+H1581</f>
        <v>87500</v>
      </c>
      <c r="J1581" s="29" t="n">
        <f aca="false">J1580+I1581</f>
        <v>4775000</v>
      </c>
    </row>
    <row r="1582" customFormat="false" ht="15" hidden="false" customHeight="false" outlineLevel="0" collapsed="false">
      <c r="A1582" s="26" t="n">
        <v>39667</v>
      </c>
      <c r="B1582" s="27" t="n">
        <v>119.84</v>
      </c>
      <c r="C1582" s="27" t="n">
        <v>116.94</v>
      </c>
      <c r="D1582" s="28" t="n">
        <f aca="false">B1582-B1581</f>
        <v>1.27000000000001</v>
      </c>
      <c r="E1582" s="28" t="n">
        <f aca="false">C1582-C1581</f>
        <v>2.47</v>
      </c>
      <c r="F1582" s="29" t="n">
        <f aca="false">Inputs!$B$5*B1582+Inputs!$B$6*C1582</f>
        <v>6137000</v>
      </c>
      <c r="G1582" s="29" t="n">
        <f aca="false">Inputs!$B$5*D1582</f>
        <v>127000.000000001</v>
      </c>
      <c r="H1582" s="29" t="n">
        <f aca="false">Inputs!$B$6*E1582</f>
        <v>-123500</v>
      </c>
      <c r="I1582" s="29" t="n">
        <f aca="false">G1582+H1582</f>
        <v>3500.00000000108</v>
      </c>
      <c r="J1582" s="29" t="n">
        <f aca="false">J1581+I1582</f>
        <v>4778500</v>
      </c>
    </row>
    <row r="1583" customFormat="false" ht="15" hidden="false" customHeight="false" outlineLevel="0" collapsed="false">
      <c r="A1583" s="26" t="n">
        <v>39668</v>
      </c>
      <c r="B1583" s="27" t="n">
        <v>115.42</v>
      </c>
      <c r="C1583" s="27" t="n">
        <v>113.03</v>
      </c>
      <c r="D1583" s="28" t="n">
        <f aca="false">B1583-B1582</f>
        <v>-4.42</v>
      </c>
      <c r="E1583" s="28" t="n">
        <f aca="false">C1583-C1582</f>
        <v>-3.91</v>
      </c>
      <c r="F1583" s="29" t="n">
        <f aca="false">Inputs!$B$5*B1583+Inputs!$B$6*C1583</f>
        <v>5890500</v>
      </c>
      <c r="G1583" s="29" t="n">
        <f aca="false">Inputs!$B$5*D1583</f>
        <v>-442000</v>
      </c>
      <c r="H1583" s="29" t="n">
        <f aca="false">Inputs!$B$6*E1583</f>
        <v>195500</v>
      </c>
      <c r="I1583" s="29" t="n">
        <f aca="false">G1583+H1583</f>
        <v>-246500</v>
      </c>
      <c r="J1583" s="29" t="n">
        <f aca="false">J1582+I1583</f>
        <v>4532000</v>
      </c>
    </row>
    <row r="1584" customFormat="false" ht="15" hidden="false" customHeight="false" outlineLevel="0" collapsed="false">
      <c r="A1584" s="26" t="n">
        <v>39671</v>
      </c>
      <c r="B1584" s="27" t="n">
        <v>114.44</v>
      </c>
      <c r="C1584" s="27" t="n">
        <v>110.54</v>
      </c>
      <c r="D1584" s="28" t="n">
        <f aca="false">B1584-B1583</f>
        <v>-0.980000000000004</v>
      </c>
      <c r="E1584" s="28" t="n">
        <f aca="false">C1584-C1583</f>
        <v>-2.49</v>
      </c>
      <c r="F1584" s="29" t="n">
        <f aca="false">Inputs!$B$5*B1584+Inputs!$B$6*C1584</f>
        <v>5917000</v>
      </c>
      <c r="G1584" s="29" t="n">
        <f aca="false">Inputs!$B$5*D1584</f>
        <v>-98000.0000000004</v>
      </c>
      <c r="H1584" s="29" t="n">
        <f aca="false">Inputs!$B$6*E1584</f>
        <v>124500</v>
      </c>
      <c r="I1584" s="29" t="n">
        <f aca="false">G1584+H1584</f>
        <v>26499.9999999993</v>
      </c>
      <c r="J1584" s="29" t="n">
        <f aca="false">J1583+I1584</f>
        <v>4558500</v>
      </c>
    </row>
    <row r="1585" customFormat="false" ht="15" hidden="false" customHeight="false" outlineLevel="0" collapsed="false">
      <c r="A1585" s="26" t="n">
        <v>39672</v>
      </c>
      <c r="B1585" s="27" t="n">
        <v>113.1</v>
      </c>
      <c r="C1585" s="27" t="n">
        <v>108.98</v>
      </c>
      <c r="D1585" s="28" t="n">
        <f aca="false">B1585-B1584</f>
        <v>-1.34</v>
      </c>
      <c r="E1585" s="28" t="n">
        <f aca="false">C1585-C1584</f>
        <v>-1.56</v>
      </c>
      <c r="F1585" s="29" t="n">
        <f aca="false">Inputs!$B$5*B1585+Inputs!$B$6*C1585</f>
        <v>5861000</v>
      </c>
      <c r="G1585" s="29" t="n">
        <f aca="false">Inputs!$B$5*D1585</f>
        <v>-134000</v>
      </c>
      <c r="H1585" s="29" t="n">
        <f aca="false">Inputs!$B$6*E1585</f>
        <v>78000.0000000001</v>
      </c>
      <c r="I1585" s="29" t="n">
        <f aca="false">G1585+H1585</f>
        <v>-56000.0000000002</v>
      </c>
      <c r="J1585" s="29" t="n">
        <f aca="false">J1584+I1585</f>
        <v>4502500</v>
      </c>
    </row>
    <row r="1586" customFormat="false" ht="15" hidden="false" customHeight="false" outlineLevel="0" collapsed="false">
      <c r="A1586" s="26" t="n">
        <v>39673</v>
      </c>
      <c r="B1586" s="27" t="n">
        <v>115.96</v>
      </c>
      <c r="C1586" s="27" t="n">
        <v>110.68</v>
      </c>
      <c r="D1586" s="28" t="n">
        <f aca="false">B1586-B1585</f>
        <v>2.86</v>
      </c>
      <c r="E1586" s="28" t="n">
        <f aca="false">C1586-C1585</f>
        <v>1.7</v>
      </c>
      <c r="F1586" s="29" t="n">
        <f aca="false">Inputs!$B$5*B1586+Inputs!$B$6*C1586</f>
        <v>6062000</v>
      </c>
      <c r="G1586" s="29" t="n">
        <f aca="false">Inputs!$B$5*D1586</f>
        <v>286000</v>
      </c>
      <c r="H1586" s="29" t="n">
        <f aca="false">Inputs!$B$6*E1586</f>
        <v>-85000.0000000002</v>
      </c>
      <c r="I1586" s="29" t="n">
        <f aca="false">G1586+H1586</f>
        <v>201000</v>
      </c>
      <c r="J1586" s="29" t="n">
        <f aca="false">J1585+I1586</f>
        <v>4703500</v>
      </c>
    </row>
    <row r="1587" customFormat="false" ht="15" hidden="false" customHeight="false" outlineLevel="0" collapsed="false">
      <c r="A1587" s="26" t="n">
        <v>39674</v>
      </c>
      <c r="B1587" s="27" t="n">
        <v>115.05</v>
      </c>
      <c r="C1587" s="27" t="n">
        <v>111.82</v>
      </c>
      <c r="D1587" s="28" t="n">
        <f aca="false">B1587-B1586</f>
        <v>-0.909999999999997</v>
      </c>
      <c r="E1587" s="28" t="n">
        <f aca="false">C1587-C1586</f>
        <v>1.13999999999999</v>
      </c>
      <c r="F1587" s="29" t="n">
        <f aca="false">Inputs!$B$5*B1587+Inputs!$B$6*C1587</f>
        <v>5914000</v>
      </c>
      <c r="G1587" s="29" t="n">
        <f aca="false">Inputs!$B$5*D1587</f>
        <v>-90999.9999999997</v>
      </c>
      <c r="H1587" s="29" t="n">
        <f aca="false">Inputs!$B$6*E1587</f>
        <v>-56999.9999999993</v>
      </c>
      <c r="I1587" s="29" t="n">
        <f aca="false">G1587+H1587</f>
        <v>-147999.999999999</v>
      </c>
      <c r="J1587" s="29" t="n">
        <f aca="false">J1586+I1587</f>
        <v>4555500</v>
      </c>
    </row>
    <row r="1588" customFormat="false" ht="15" hidden="false" customHeight="false" outlineLevel="0" collapsed="false">
      <c r="A1588" s="26" t="n">
        <v>39675</v>
      </c>
      <c r="B1588" s="27" t="n">
        <v>113.46</v>
      </c>
      <c r="C1588" s="27" t="n">
        <v>108.8</v>
      </c>
      <c r="D1588" s="28" t="n">
        <f aca="false">B1588-B1587</f>
        <v>-1.59</v>
      </c>
      <c r="E1588" s="28" t="n">
        <f aca="false">C1588-C1587</f>
        <v>-3.02</v>
      </c>
      <c r="F1588" s="29" t="n">
        <f aca="false">Inputs!$B$5*B1588+Inputs!$B$6*C1588</f>
        <v>5906000</v>
      </c>
      <c r="G1588" s="29" t="n">
        <f aca="false">Inputs!$B$5*D1588</f>
        <v>-159000</v>
      </c>
      <c r="H1588" s="29" t="n">
        <f aca="false">Inputs!$B$6*E1588</f>
        <v>151000</v>
      </c>
      <c r="I1588" s="29" t="n">
        <f aca="false">G1588+H1588</f>
        <v>-8000.00000000055</v>
      </c>
      <c r="J1588" s="29" t="n">
        <f aca="false">J1587+I1588</f>
        <v>4547500</v>
      </c>
    </row>
    <row r="1589" customFormat="false" ht="15" hidden="false" customHeight="false" outlineLevel="0" collapsed="false">
      <c r="A1589" s="26" t="n">
        <v>39678</v>
      </c>
      <c r="B1589" s="27" t="n">
        <v>112.92</v>
      </c>
      <c r="C1589" s="27" t="n">
        <v>109.33</v>
      </c>
      <c r="D1589" s="28" t="n">
        <f aca="false">B1589-B1588</f>
        <v>-0.539999999999992</v>
      </c>
      <c r="E1589" s="28" t="n">
        <f aca="false">C1589-C1588</f>
        <v>0.530000000000001</v>
      </c>
      <c r="F1589" s="29" t="n">
        <f aca="false">Inputs!$B$5*B1589+Inputs!$B$6*C1589</f>
        <v>5825500</v>
      </c>
      <c r="G1589" s="29" t="n">
        <f aca="false">Inputs!$B$5*D1589</f>
        <v>-53999.9999999992</v>
      </c>
      <c r="H1589" s="29" t="n">
        <f aca="false">Inputs!$B$6*E1589</f>
        <v>-26500.0000000001</v>
      </c>
      <c r="I1589" s="29" t="n">
        <f aca="false">G1589+H1589</f>
        <v>-80499.9999999993</v>
      </c>
      <c r="J1589" s="29" t="n">
        <f aca="false">J1588+I1589</f>
        <v>4467000</v>
      </c>
    </row>
    <row r="1590" customFormat="false" ht="15" hidden="false" customHeight="false" outlineLevel="0" collapsed="false">
      <c r="A1590" s="26" t="n">
        <v>39679</v>
      </c>
      <c r="B1590" s="27" t="n">
        <v>114.39</v>
      </c>
      <c r="C1590" s="27" t="n">
        <v>109.02</v>
      </c>
      <c r="D1590" s="28" t="n">
        <f aca="false">B1590-B1589</f>
        <v>1.47</v>
      </c>
      <c r="E1590" s="28" t="n">
        <f aca="false">C1590-C1589</f>
        <v>-0.310000000000002</v>
      </c>
      <c r="F1590" s="29" t="n">
        <f aca="false">Inputs!$B$5*B1590+Inputs!$B$6*C1590</f>
        <v>5988000</v>
      </c>
      <c r="G1590" s="29" t="n">
        <f aca="false">Inputs!$B$5*D1590</f>
        <v>147000</v>
      </c>
      <c r="H1590" s="29" t="n">
        <f aca="false">Inputs!$B$6*E1590</f>
        <v>15500.0000000001</v>
      </c>
      <c r="I1590" s="29" t="n">
        <f aca="false">G1590+H1590</f>
        <v>162500</v>
      </c>
      <c r="J1590" s="29" t="n">
        <f aca="false">J1589+I1590</f>
        <v>4629500</v>
      </c>
    </row>
    <row r="1591" customFormat="false" ht="15" hidden="false" customHeight="false" outlineLevel="0" collapsed="false">
      <c r="A1591" s="26" t="n">
        <v>39680</v>
      </c>
      <c r="B1591" s="27" t="n">
        <v>115.48</v>
      </c>
      <c r="C1591" s="27" t="n">
        <v>108.72</v>
      </c>
      <c r="D1591" s="28" t="n">
        <f aca="false">B1591-B1590</f>
        <v>1.09</v>
      </c>
      <c r="E1591" s="28" t="n">
        <f aca="false">C1591-C1590</f>
        <v>-0.299999999999997</v>
      </c>
      <c r="F1591" s="29" t="n">
        <f aca="false">Inputs!$B$5*B1591+Inputs!$B$6*C1591</f>
        <v>6112000</v>
      </c>
      <c r="G1591" s="29" t="n">
        <f aca="false">Inputs!$B$5*D1591</f>
        <v>109000</v>
      </c>
      <c r="H1591" s="29" t="n">
        <f aca="false">Inputs!$B$6*E1591</f>
        <v>14999.9999999999</v>
      </c>
      <c r="I1591" s="29" t="n">
        <f aca="false">G1591+H1591</f>
        <v>124000</v>
      </c>
      <c r="J1591" s="29" t="n">
        <f aca="false">J1590+I1591</f>
        <v>4753500</v>
      </c>
    </row>
    <row r="1592" customFormat="false" ht="15" hidden="false" customHeight="false" outlineLevel="0" collapsed="false">
      <c r="A1592" s="26" t="n">
        <v>39681</v>
      </c>
      <c r="B1592" s="27" t="n">
        <v>121.23</v>
      </c>
      <c r="C1592" s="27" t="n">
        <v>117.24</v>
      </c>
      <c r="D1592" s="28" t="n">
        <f aca="false">B1592-B1591</f>
        <v>5.75</v>
      </c>
      <c r="E1592" s="28" t="n">
        <f aca="false">C1592-C1591</f>
        <v>8.52</v>
      </c>
      <c r="F1592" s="29" t="n">
        <f aca="false">Inputs!$B$5*B1592+Inputs!$B$6*C1592</f>
        <v>6261000</v>
      </c>
      <c r="G1592" s="29" t="n">
        <f aca="false">Inputs!$B$5*D1592</f>
        <v>575000</v>
      </c>
      <c r="H1592" s="29" t="n">
        <f aca="false">Inputs!$B$6*E1592</f>
        <v>-426000</v>
      </c>
      <c r="I1592" s="29" t="n">
        <f aca="false">G1592+H1592</f>
        <v>149000</v>
      </c>
      <c r="J1592" s="29" t="n">
        <f aca="false">J1591+I1592</f>
        <v>4902500</v>
      </c>
    </row>
    <row r="1593" customFormat="false" ht="15" hidden="false" customHeight="false" outlineLevel="0" collapsed="false">
      <c r="A1593" s="26" t="n">
        <v>39682</v>
      </c>
      <c r="B1593" s="27" t="n">
        <v>114.48</v>
      </c>
      <c r="C1593" s="27" t="n">
        <v>113.99</v>
      </c>
      <c r="D1593" s="28" t="n">
        <f aca="false">B1593-B1592</f>
        <v>-6.75</v>
      </c>
      <c r="E1593" s="28" t="n">
        <f aca="false">C1593-C1592</f>
        <v>-3.25</v>
      </c>
      <c r="F1593" s="29" t="n">
        <f aca="false">Inputs!$B$5*B1593+Inputs!$B$6*C1593</f>
        <v>5748500</v>
      </c>
      <c r="G1593" s="29" t="n">
        <f aca="false">Inputs!$B$5*D1593</f>
        <v>-675000</v>
      </c>
      <c r="H1593" s="29" t="n">
        <f aca="false">Inputs!$B$6*E1593</f>
        <v>162500</v>
      </c>
      <c r="I1593" s="29" t="n">
        <f aca="false">G1593+H1593</f>
        <v>-512500</v>
      </c>
      <c r="J1593" s="29" t="n">
        <f aca="false">J1592+I1593</f>
        <v>4390000</v>
      </c>
    </row>
    <row r="1594" customFormat="false" ht="15" hidden="false" customHeight="false" outlineLevel="0" collapsed="false">
      <c r="A1594" s="26" t="n">
        <v>39685</v>
      </c>
      <c r="B1594" s="27" t="n">
        <v>114.85</v>
      </c>
      <c r="C1594" s="27" t="n">
        <v>109.74</v>
      </c>
      <c r="D1594" s="28" t="n">
        <f aca="false">B1594-B1593</f>
        <v>0.36999999999999</v>
      </c>
      <c r="E1594" s="28" t="n">
        <f aca="false">C1594-C1593</f>
        <v>-4.25</v>
      </c>
      <c r="F1594" s="29" t="n">
        <f aca="false">Inputs!$B$5*B1594+Inputs!$B$6*C1594</f>
        <v>5998000</v>
      </c>
      <c r="G1594" s="29" t="n">
        <f aca="false">Inputs!$B$5*D1594</f>
        <v>36999.999999999</v>
      </c>
      <c r="H1594" s="29" t="n">
        <f aca="false">Inputs!$B$6*E1594</f>
        <v>212500</v>
      </c>
      <c r="I1594" s="29" t="n">
        <f aca="false">G1594+H1594</f>
        <v>249499.999999999</v>
      </c>
      <c r="J1594" s="29" t="n">
        <f aca="false">J1593+I1594</f>
        <v>4639500</v>
      </c>
    </row>
    <row r="1595" customFormat="false" ht="15" hidden="false" customHeight="false" outlineLevel="0" collapsed="false">
      <c r="A1595" s="26" t="n">
        <v>39686</v>
      </c>
      <c r="B1595" s="27" t="n">
        <v>116.31</v>
      </c>
      <c r="C1595" s="27" t="n">
        <v>112.2</v>
      </c>
      <c r="D1595" s="28" t="n">
        <f aca="false">B1595-B1594</f>
        <v>1.46000000000001</v>
      </c>
      <c r="E1595" s="28" t="n">
        <f aca="false">C1595-C1594</f>
        <v>2.46000000000001</v>
      </c>
      <c r="F1595" s="29" t="n">
        <f aca="false">Inputs!$B$5*B1595+Inputs!$B$6*C1595</f>
        <v>6021000</v>
      </c>
      <c r="G1595" s="29" t="n">
        <f aca="false">Inputs!$B$5*D1595</f>
        <v>146000.000000001</v>
      </c>
      <c r="H1595" s="29" t="n">
        <f aca="false">Inputs!$B$6*E1595</f>
        <v>-123000</v>
      </c>
      <c r="I1595" s="29" t="n">
        <f aca="false">G1595+H1595</f>
        <v>23000.0000000004</v>
      </c>
      <c r="J1595" s="29" t="n">
        <f aca="false">J1594+I1595</f>
        <v>4662500</v>
      </c>
    </row>
    <row r="1596" customFormat="false" ht="15" hidden="false" customHeight="false" outlineLevel="0" collapsed="false">
      <c r="A1596" s="26" t="n">
        <v>39687</v>
      </c>
      <c r="B1596" s="27" t="n">
        <v>118.17</v>
      </c>
      <c r="C1596" s="27" t="n">
        <v>113.05</v>
      </c>
      <c r="D1596" s="28" t="n">
        <f aca="false">B1596-B1595</f>
        <v>1.86</v>
      </c>
      <c r="E1596" s="28" t="n">
        <f aca="false">C1596-C1595</f>
        <v>0.849999999999994</v>
      </c>
      <c r="F1596" s="29" t="n">
        <f aca="false">Inputs!$B$5*B1596+Inputs!$B$6*C1596</f>
        <v>6164500</v>
      </c>
      <c r="G1596" s="29" t="n">
        <f aca="false">Inputs!$B$5*D1596</f>
        <v>186000</v>
      </c>
      <c r="H1596" s="29" t="n">
        <f aca="false">Inputs!$B$6*E1596</f>
        <v>-42499.9999999997</v>
      </c>
      <c r="I1596" s="29" t="n">
        <f aca="false">G1596+H1596</f>
        <v>143500</v>
      </c>
      <c r="J1596" s="29" t="n">
        <f aca="false">J1595+I1596</f>
        <v>4806000</v>
      </c>
    </row>
    <row r="1597" customFormat="false" ht="15" hidden="false" customHeight="false" outlineLevel="0" collapsed="false">
      <c r="A1597" s="26" t="n">
        <v>39688</v>
      </c>
      <c r="B1597" s="27" t="n">
        <v>115.58</v>
      </c>
      <c r="C1597" s="27" t="n">
        <v>113.54</v>
      </c>
      <c r="D1597" s="28" t="n">
        <f aca="false">B1597-B1596</f>
        <v>-2.59</v>
      </c>
      <c r="E1597" s="28" t="n">
        <f aca="false">C1597-C1596</f>
        <v>0.490000000000009</v>
      </c>
      <c r="F1597" s="29" t="n">
        <f aca="false">Inputs!$B$5*B1597+Inputs!$B$6*C1597</f>
        <v>5881000</v>
      </c>
      <c r="G1597" s="29" t="n">
        <f aca="false">Inputs!$B$5*D1597</f>
        <v>-259000</v>
      </c>
      <c r="H1597" s="29" t="n">
        <f aca="false">Inputs!$B$6*E1597</f>
        <v>-24500.0000000005</v>
      </c>
      <c r="I1597" s="29" t="n">
        <f aca="false">G1597+H1597</f>
        <v>-283500.000000001</v>
      </c>
      <c r="J1597" s="29" t="n">
        <f aca="false">J1596+I1597</f>
        <v>4522500</v>
      </c>
    </row>
    <row r="1598" customFormat="false" ht="15" hidden="false" customHeight="false" outlineLevel="0" collapsed="false">
      <c r="A1598" s="26" t="n">
        <v>39689</v>
      </c>
      <c r="B1598" s="27" t="n">
        <v>115.55</v>
      </c>
      <c r="C1598" s="27" t="n">
        <v>113.49</v>
      </c>
      <c r="D1598" s="28" t="n">
        <f aca="false">B1598-B1597</f>
        <v>-0.0300000000000011</v>
      </c>
      <c r="E1598" s="28" t="n">
        <f aca="false">C1598-C1597</f>
        <v>-0.0500000000000114</v>
      </c>
      <c r="F1598" s="29" t="n">
        <f aca="false">Inputs!$B$5*B1598+Inputs!$B$6*C1598</f>
        <v>5880500</v>
      </c>
      <c r="G1598" s="29" t="n">
        <f aca="false">Inputs!$B$5*D1598</f>
        <v>-3000.00000000011</v>
      </c>
      <c r="H1598" s="29" t="n">
        <f aca="false">Inputs!$B$6*E1598</f>
        <v>2500.00000000057</v>
      </c>
      <c r="I1598" s="29" t="n">
        <f aca="false">G1598+H1598</f>
        <v>-499.999999999545</v>
      </c>
      <c r="J1598" s="29" t="n">
        <f aca="false">J1597+I1598</f>
        <v>4522000</v>
      </c>
    </row>
    <row r="1599" customFormat="false" ht="15" hidden="false" customHeight="false" outlineLevel="0" collapsed="false">
      <c r="A1599" s="26" t="n">
        <v>39693</v>
      </c>
      <c r="B1599" s="27" t="n">
        <v>109.63</v>
      </c>
      <c r="C1599" s="27" t="n">
        <v>104.94</v>
      </c>
      <c r="D1599" s="28" t="n">
        <f aca="false">B1599-B1598</f>
        <v>-5.92</v>
      </c>
      <c r="E1599" s="28" t="n">
        <f aca="false">C1599-C1598</f>
        <v>-8.55</v>
      </c>
      <c r="F1599" s="29" t="n">
        <f aca="false">Inputs!$B$5*B1599+Inputs!$B$6*C1599</f>
        <v>5716000</v>
      </c>
      <c r="G1599" s="29" t="n">
        <f aca="false">Inputs!$B$5*D1599</f>
        <v>-592000</v>
      </c>
      <c r="H1599" s="29" t="n">
        <f aca="false">Inputs!$B$6*E1599</f>
        <v>427500</v>
      </c>
      <c r="I1599" s="29" t="n">
        <f aca="false">G1599+H1599</f>
        <v>-164500</v>
      </c>
      <c r="J1599" s="29" t="n">
        <f aca="false">J1598+I1599</f>
        <v>4357500</v>
      </c>
    </row>
    <row r="1600" customFormat="false" ht="15" hidden="false" customHeight="false" outlineLevel="0" collapsed="false">
      <c r="A1600" s="26" t="n">
        <v>39694</v>
      </c>
      <c r="B1600" s="27" t="n">
        <v>109.38</v>
      </c>
      <c r="C1600" s="27" t="n">
        <v>103.88</v>
      </c>
      <c r="D1600" s="28" t="n">
        <f aca="false">B1600-B1599</f>
        <v>-0.25</v>
      </c>
      <c r="E1600" s="28" t="n">
        <f aca="false">C1600-C1599</f>
        <v>-1.06</v>
      </c>
      <c r="F1600" s="29" t="n">
        <f aca="false">Inputs!$B$5*B1600+Inputs!$B$6*C1600</f>
        <v>5744000</v>
      </c>
      <c r="G1600" s="29" t="n">
        <f aca="false">Inputs!$B$5*D1600</f>
        <v>-25000</v>
      </c>
      <c r="H1600" s="29" t="n">
        <f aca="false">Inputs!$B$6*E1600</f>
        <v>53000.0000000001</v>
      </c>
      <c r="I1600" s="29" t="n">
        <f aca="false">G1600+H1600</f>
        <v>28000.0000000001</v>
      </c>
      <c r="J1600" s="29" t="n">
        <f aca="false">J1599+I1600</f>
        <v>4385500</v>
      </c>
    </row>
    <row r="1601" customFormat="false" ht="15" hidden="false" customHeight="false" outlineLevel="0" collapsed="false">
      <c r="A1601" s="26" t="n">
        <v>39695</v>
      </c>
      <c r="B1601" s="27" t="n">
        <v>107.99</v>
      </c>
      <c r="C1601" s="27" t="n">
        <v>103.41</v>
      </c>
      <c r="D1601" s="28" t="n">
        <f aca="false">B1601-B1600</f>
        <v>-1.39</v>
      </c>
      <c r="E1601" s="28" t="n">
        <f aca="false">C1601-C1600</f>
        <v>-0.469999999999999</v>
      </c>
      <c r="F1601" s="29" t="n">
        <f aca="false">Inputs!$B$5*B1601+Inputs!$B$6*C1601</f>
        <v>5628500</v>
      </c>
      <c r="G1601" s="29" t="n">
        <f aca="false">Inputs!$B$5*D1601</f>
        <v>-139000</v>
      </c>
      <c r="H1601" s="29" t="n">
        <f aca="false">Inputs!$B$6*E1601</f>
        <v>23499.9999999999</v>
      </c>
      <c r="I1601" s="29" t="n">
        <f aca="false">G1601+H1601</f>
        <v>-115500</v>
      </c>
      <c r="J1601" s="29" t="n">
        <f aca="false">J1600+I1601</f>
        <v>4270000</v>
      </c>
    </row>
    <row r="1602" customFormat="false" ht="15" hidden="false" customHeight="false" outlineLevel="0" collapsed="false">
      <c r="A1602" s="26" t="n">
        <v>39696</v>
      </c>
      <c r="B1602" s="27" t="n">
        <v>106.47</v>
      </c>
      <c r="C1602" s="27" t="n">
        <v>102.51</v>
      </c>
      <c r="D1602" s="28" t="n">
        <f aca="false">B1602-B1601</f>
        <v>-1.52</v>
      </c>
      <c r="E1602" s="28" t="n">
        <f aca="false">C1602-C1601</f>
        <v>-0.899999999999992</v>
      </c>
      <c r="F1602" s="29" t="n">
        <f aca="false">Inputs!$B$5*B1602+Inputs!$B$6*C1602</f>
        <v>5521500</v>
      </c>
      <c r="G1602" s="29" t="n">
        <f aca="false">Inputs!$B$5*D1602</f>
        <v>-152000</v>
      </c>
      <c r="H1602" s="29" t="n">
        <f aca="false">Inputs!$B$6*E1602</f>
        <v>44999.9999999996</v>
      </c>
      <c r="I1602" s="29" t="n">
        <f aca="false">G1602+H1602</f>
        <v>-107000</v>
      </c>
      <c r="J1602" s="29" t="n">
        <f aca="false">J1601+I1602</f>
        <v>4163000</v>
      </c>
    </row>
    <row r="1603" customFormat="false" ht="15" hidden="false" customHeight="false" outlineLevel="0" collapsed="false">
      <c r="A1603" s="26" t="n">
        <v>39699</v>
      </c>
      <c r="B1603" s="27" t="n">
        <v>106.35</v>
      </c>
      <c r="C1603" s="27" t="n">
        <v>101.08</v>
      </c>
      <c r="D1603" s="28" t="n">
        <f aca="false">B1603-B1602</f>
        <v>-0.120000000000005</v>
      </c>
      <c r="E1603" s="28" t="n">
        <f aca="false">C1603-C1602</f>
        <v>-1.43000000000001</v>
      </c>
      <c r="F1603" s="29" t="n">
        <f aca="false">Inputs!$B$5*B1603+Inputs!$B$6*C1603</f>
        <v>5581000</v>
      </c>
      <c r="G1603" s="29" t="n">
        <f aca="false">Inputs!$B$5*D1603</f>
        <v>-12000.0000000005</v>
      </c>
      <c r="H1603" s="29" t="n">
        <f aca="false">Inputs!$B$6*E1603</f>
        <v>71500.0000000003</v>
      </c>
      <c r="I1603" s="29" t="n">
        <f aca="false">G1603+H1603</f>
        <v>59499.9999999999</v>
      </c>
      <c r="J1603" s="29" t="n">
        <f aca="false">J1602+I1603</f>
        <v>4222500</v>
      </c>
    </row>
    <row r="1604" customFormat="false" ht="15" hidden="false" customHeight="false" outlineLevel="0" collapsed="false">
      <c r="A1604" s="26" t="n">
        <v>39700</v>
      </c>
      <c r="B1604" s="27" t="n">
        <v>103.23</v>
      </c>
      <c r="C1604" s="27" t="n">
        <v>98.94</v>
      </c>
      <c r="D1604" s="28" t="n">
        <f aca="false">B1604-B1603</f>
        <v>-3.11999999999999</v>
      </c>
      <c r="E1604" s="28" t="n">
        <f aca="false">C1604-C1603</f>
        <v>-2.14</v>
      </c>
      <c r="F1604" s="29" t="n">
        <f aca="false">Inputs!$B$5*B1604+Inputs!$B$6*C1604</f>
        <v>5376000</v>
      </c>
      <c r="G1604" s="29" t="n">
        <f aca="false">Inputs!$B$5*D1604</f>
        <v>-311999.999999999</v>
      </c>
      <c r="H1604" s="29" t="n">
        <f aca="false">Inputs!$B$6*E1604</f>
        <v>107000</v>
      </c>
      <c r="I1604" s="29" t="n">
        <f aca="false">G1604+H1604</f>
        <v>-204999.999999999</v>
      </c>
      <c r="J1604" s="29" t="n">
        <f aca="false">J1603+I1604</f>
        <v>4017500</v>
      </c>
    </row>
    <row r="1605" customFormat="false" ht="15" hidden="false" customHeight="false" outlineLevel="0" collapsed="false">
      <c r="A1605" s="26" t="n">
        <v>39701</v>
      </c>
      <c r="B1605" s="27" t="n">
        <v>102.66</v>
      </c>
      <c r="C1605" s="27" t="n">
        <v>96</v>
      </c>
      <c r="D1605" s="28" t="n">
        <f aca="false">B1605-B1604</f>
        <v>-0.570000000000007</v>
      </c>
      <c r="E1605" s="28" t="n">
        <f aca="false">C1605-C1604</f>
        <v>-2.94</v>
      </c>
      <c r="F1605" s="29" t="n">
        <f aca="false">Inputs!$B$5*B1605+Inputs!$B$6*C1605</f>
        <v>5466000</v>
      </c>
      <c r="G1605" s="29" t="n">
        <f aca="false">Inputs!$B$5*D1605</f>
        <v>-57000.0000000007</v>
      </c>
      <c r="H1605" s="29" t="n">
        <f aca="false">Inputs!$B$6*E1605</f>
        <v>147000</v>
      </c>
      <c r="I1605" s="29" t="n">
        <f aca="false">G1605+H1605</f>
        <v>89999.9999999991</v>
      </c>
      <c r="J1605" s="29" t="n">
        <f aca="false">J1604+I1605</f>
        <v>4107500</v>
      </c>
    </row>
    <row r="1606" customFormat="false" ht="15" hidden="false" customHeight="false" outlineLevel="0" collapsed="false">
      <c r="A1606" s="26" t="n">
        <v>39702</v>
      </c>
      <c r="B1606" s="27" t="n">
        <v>100.95</v>
      </c>
      <c r="C1606" s="27" t="n">
        <v>96.01</v>
      </c>
      <c r="D1606" s="28" t="n">
        <f aca="false">B1606-B1605</f>
        <v>-1.70999999999999</v>
      </c>
      <c r="E1606" s="28" t="n">
        <f aca="false">C1606-C1605</f>
        <v>0.0100000000000051</v>
      </c>
      <c r="F1606" s="29" t="n">
        <f aca="false">Inputs!$B$5*B1606+Inputs!$B$6*C1606</f>
        <v>5294500</v>
      </c>
      <c r="G1606" s="29" t="n">
        <f aca="false">Inputs!$B$5*D1606</f>
        <v>-170999.999999999</v>
      </c>
      <c r="H1606" s="29" t="n">
        <f aca="false">Inputs!$B$6*E1606</f>
        <v>-500.000000000256</v>
      </c>
      <c r="I1606" s="29" t="n">
        <f aca="false">G1606+H1606</f>
        <v>-171500</v>
      </c>
      <c r="J1606" s="29" t="n">
        <f aca="false">J1605+I1606</f>
        <v>3936000</v>
      </c>
    </row>
    <row r="1607" customFormat="false" ht="15" hidden="false" customHeight="false" outlineLevel="0" collapsed="false">
      <c r="A1607" s="26" t="n">
        <v>39703</v>
      </c>
      <c r="B1607" s="27" t="n">
        <v>101.19</v>
      </c>
      <c r="C1607" s="27" t="n">
        <v>94.37</v>
      </c>
      <c r="D1607" s="28" t="n">
        <f aca="false">B1607-B1606</f>
        <v>0.239999999999995</v>
      </c>
      <c r="E1607" s="28" t="n">
        <f aca="false">C1607-C1606</f>
        <v>-1.64</v>
      </c>
      <c r="F1607" s="29" t="n">
        <f aca="false">Inputs!$B$5*B1607+Inputs!$B$6*C1607</f>
        <v>5400500</v>
      </c>
      <c r="G1607" s="29" t="n">
        <f aca="false">Inputs!$B$5*D1607</f>
        <v>23999.9999999995</v>
      </c>
      <c r="H1607" s="29" t="n">
        <f aca="false">Inputs!$B$6*E1607</f>
        <v>82000</v>
      </c>
      <c r="I1607" s="29" t="n">
        <f aca="false">G1607+H1607</f>
        <v>106000</v>
      </c>
      <c r="J1607" s="29" t="n">
        <f aca="false">J1606+I1607</f>
        <v>4042000</v>
      </c>
    </row>
    <row r="1608" customFormat="false" ht="15" hidden="false" customHeight="false" outlineLevel="0" collapsed="false">
      <c r="A1608" s="26" t="n">
        <v>39706</v>
      </c>
      <c r="B1608" s="27" t="n">
        <v>95.52</v>
      </c>
      <c r="C1608" s="27" t="n">
        <v>90.45</v>
      </c>
      <c r="D1608" s="28" t="n">
        <f aca="false">B1608-B1607</f>
        <v>-5.67</v>
      </c>
      <c r="E1608" s="28" t="n">
        <f aca="false">C1608-C1607</f>
        <v>-3.92</v>
      </c>
      <c r="F1608" s="29" t="n">
        <f aca="false">Inputs!$B$5*B1608+Inputs!$B$6*C1608</f>
        <v>5029500</v>
      </c>
      <c r="G1608" s="29" t="n">
        <f aca="false">Inputs!$B$5*D1608</f>
        <v>-567000</v>
      </c>
      <c r="H1608" s="29" t="n">
        <f aca="false">Inputs!$B$6*E1608</f>
        <v>196000</v>
      </c>
      <c r="I1608" s="29" t="n">
        <f aca="false">G1608+H1608</f>
        <v>-371000</v>
      </c>
      <c r="J1608" s="29" t="n">
        <f aca="false">J1607+I1608</f>
        <v>3671000</v>
      </c>
    </row>
    <row r="1609" customFormat="false" ht="15" hidden="false" customHeight="false" outlineLevel="0" collapsed="false">
      <c r="A1609" s="26" t="n">
        <v>39707</v>
      </c>
      <c r="B1609" s="27" t="n">
        <v>91.49</v>
      </c>
      <c r="C1609" s="27" t="n">
        <v>85.85</v>
      </c>
      <c r="D1609" s="28" t="n">
        <f aca="false">B1609-B1608</f>
        <v>-4.03</v>
      </c>
      <c r="E1609" s="28" t="n">
        <f aca="false">C1609-C1608</f>
        <v>-4.60000000000001</v>
      </c>
      <c r="F1609" s="29" t="n">
        <f aca="false">Inputs!$B$5*B1609+Inputs!$B$6*C1609</f>
        <v>4856500</v>
      </c>
      <c r="G1609" s="29" t="n">
        <f aca="false">Inputs!$B$5*D1609</f>
        <v>-403000</v>
      </c>
      <c r="H1609" s="29" t="n">
        <f aca="false">Inputs!$B$6*E1609</f>
        <v>230000</v>
      </c>
      <c r="I1609" s="29" t="n">
        <f aca="false">G1609+H1609</f>
        <v>-173000</v>
      </c>
      <c r="J1609" s="29" t="n">
        <f aca="false">J1608+I1609</f>
        <v>3498000</v>
      </c>
    </row>
    <row r="1610" customFormat="false" ht="15" hidden="false" customHeight="false" outlineLevel="0" collapsed="false">
      <c r="A1610" s="26" t="n">
        <v>39708</v>
      </c>
      <c r="B1610" s="27" t="n">
        <v>97.39</v>
      </c>
      <c r="C1610" s="27" t="n">
        <v>86.09</v>
      </c>
      <c r="D1610" s="28" t="n">
        <f aca="false">B1610-B1609</f>
        <v>5.90000000000001</v>
      </c>
      <c r="E1610" s="28" t="n">
        <f aca="false">C1610-C1609</f>
        <v>0.240000000000009</v>
      </c>
      <c r="F1610" s="29" t="n">
        <f aca="false">Inputs!$B$5*B1610+Inputs!$B$6*C1610</f>
        <v>5434500</v>
      </c>
      <c r="G1610" s="29" t="n">
        <f aca="false">Inputs!$B$5*D1610</f>
        <v>590000.000000001</v>
      </c>
      <c r="H1610" s="29" t="n">
        <f aca="false">Inputs!$B$6*E1610</f>
        <v>-12000.0000000005</v>
      </c>
      <c r="I1610" s="29" t="n">
        <f aca="false">G1610+H1610</f>
        <v>578000</v>
      </c>
      <c r="J1610" s="29" t="n">
        <f aca="false">J1609+I1610</f>
        <v>4076000</v>
      </c>
    </row>
    <row r="1611" customFormat="false" ht="15" hidden="false" customHeight="false" outlineLevel="0" collapsed="false">
      <c r="A1611" s="26" t="n">
        <v>39709</v>
      </c>
      <c r="B1611" s="27" t="n">
        <v>97.5</v>
      </c>
      <c r="C1611" s="27" t="n">
        <v>90.89</v>
      </c>
      <c r="D1611" s="28" t="n">
        <f aca="false">B1611-B1610</f>
        <v>0.109999999999999</v>
      </c>
      <c r="E1611" s="28" t="n">
        <f aca="false">C1611-C1610</f>
        <v>4.8</v>
      </c>
      <c r="F1611" s="29" t="n">
        <f aca="false">Inputs!$B$5*B1611+Inputs!$B$6*C1611</f>
        <v>5205500</v>
      </c>
      <c r="G1611" s="29" t="n">
        <f aca="false">Inputs!$B$5*D1611</f>
        <v>10999.9999999999</v>
      </c>
      <c r="H1611" s="29" t="n">
        <f aca="false">Inputs!$B$6*E1611</f>
        <v>-240000</v>
      </c>
      <c r="I1611" s="29" t="n">
        <f aca="false">G1611+H1611</f>
        <v>-229000</v>
      </c>
      <c r="J1611" s="29" t="n">
        <f aca="false">J1610+I1611</f>
        <v>3847000</v>
      </c>
    </row>
    <row r="1612" customFormat="false" ht="15" hidden="false" customHeight="false" outlineLevel="0" collapsed="false">
      <c r="A1612" s="26" t="n">
        <v>39710</v>
      </c>
      <c r="B1612" s="27" t="n">
        <v>104.05</v>
      </c>
      <c r="C1612" s="27" t="n">
        <v>93.46</v>
      </c>
      <c r="D1612" s="28" t="n">
        <f aca="false">B1612-B1611</f>
        <v>6.55</v>
      </c>
      <c r="E1612" s="28" t="n">
        <f aca="false">C1612-C1611</f>
        <v>2.56999999999999</v>
      </c>
      <c r="F1612" s="29" t="n">
        <f aca="false">Inputs!$B$5*B1612+Inputs!$B$6*C1612</f>
        <v>5732000</v>
      </c>
      <c r="G1612" s="29" t="n">
        <f aca="false">Inputs!$B$5*D1612</f>
        <v>655000</v>
      </c>
      <c r="H1612" s="29" t="n">
        <f aca="false">Inputs!$B$6*E1612</f>
        <v>-128500</v>
      </c>
      <c r="I1612" s="29" t="n">
        <f aca="false">G1612+H1612</f>
        <v>526500</v>
      </c>
      <c r="J1612" s="29" t="n">
        <f aca="false">J1611+I1612</f>
        <v>4373500</v>
      </c>
    </row>
    <row r="1613" customFormat="false" ht="15" hidden="false" customHeight="false" outlineLevel="0" collapsed="false">
      <c r="A1613" s="26" t="n">
        <v>39713</v>
      </c>
      <c r="B1613" s="27" t="n">
        <v>122.61</v>
      </c>
      <c r="C1613" s="27" t="n">
        <v>100.43</v>
      </c>
      <c r="D1613" s="28" t="n">
        <f aca="false">B1613-B1612</f>
        <v>18.56</v>
      </c>
      <c r="E1613" s="28" t="n">
        <f aca="false">C1613-C1612</f>
        <v>6.97000000000001</v>
      </c>
      <c r="F1613" s="29" t="n">
        <f aca="false">Inputs!$B$5*B1613+Inputs!$B$6*C1613</f>
        <v>7239500</v>
      </c>
      <c r="G1613" s="29" t="n">
        <f aca="false">Inputs!$B$5*D1613</f>
        <v>1856000</v>
      </c>
      <c r="H1613" s="29" t="n">
        <f aca="false">Inputs!$B$6*E1613</f>
        <v>-348500.000000001</v>
      </c>
      <c r="I1613" s="29" t="n">
        <f aca="false">G1613+H1613</f>
        <v>1507500</v>
      </c>
      <c r="J1613" s="29" t="n">
        <f aca="false">J1612+I1613</f>
        <v>5881000</v>
      </c>
    </row>
    <row r="1614" customFormat="false" ht="15" hidden="false" customHeight="false" outlineLevel="0" collapsed="false">
      <c r="A1614" s="26" t="n">
        <v>39714</v>
      </c>
      <c r="B1614" s="27" t="n">
        <v>107.85</v>
      </c>
      <c r="C1614" s="27" t="n">
        <v>100.72</v>
      </c>
      <c r="D1614" s="28" t="n">
        <f aca="false">B1614-B1613</f>
        <v>-14.76</v>
      </c>
      <c r="E1614" s="28" t="n">
        <f aca="false">C1614-C1613</f>
        <v>0.289999999999992</v>
      </c>
      <c r="F1614" s="29" t="n">
        <f aca="false">Inputs!$B$5*B1614+Inputs!$B$6*C1614</f>
        <v>5749000</v>
      </c>
      <c r="G1614" s="29" t="n">
        <f aca="false">Inputs!$B$5*D1614</f>
        <v>-1476000</v>
      </c>
      <c r="H1614" s="29" t="n">
        <f aca="false">Inputs!$B$6*E1614</f>
        <v>-14499.9999999996</v>
      </c>
      <c r="I1614" s="29" t="n">
        <f aca="false">G1614+H1614</f>
        <v>-1490500</v>
      </c>
      <c r="J1614" s="29" t="n">
        <f aca="false">J1613+I1614</f>
        <v>4390500</v>
      </c>
    </row>
    <row r="1615" customFormat="false" ht="15" hidden="false" customHeight="false" outlineLevel="0" collapsed="false">
      <c r="A1615" s="26" t="n">
        <v>39715</v>
      </c>
      <c r="B1615" s="27" t="n">
        <v>106.84</v>
      </c>
      <c r="C1615" s="27" t="n">
        <v>102.09</v>
      </c>
      <c r="D1615" s="28" t="n">
        <f aca="false">B1615-B1614</f>
        <v>-1.00999999999999</v>
      </c>
      <c r="E1615" s="28" t="n">
        <f aca="false">C1615-C1614</f>
        <v>1.37</v>
      </c>
      <c r="F1615" s="29" t="n">
        <f aca="false">Inputs!$B$5*B1615+Inputs!$B$6*C1615</f>
        <v>5579500</v>
      </c>
      <c r="G1615" s="29" t="n">
        <f aca="false">Inputs!$B$5*D1615</f>
        <v>-100999.999999999</v>
      </c>
      <c r="H1615" s="29" t="n">
        <f aca="false">Inputs!$B$6*E1615</f>
        <v>-68500.0000000002</v>
      </c>
      <c r="I1615" s="29" t="n">
        <f aca="false">G1615+H1615</f>
        <v>-169499.999999999</v>
      </c>
      <c r="J1615" s="29" t="n">
        <f aca="false">J1614+I1615</f>
        <v>4221000</v>
      </c>
    </row>
    <row r="1616" customFormat="false" ht="15" hidden="false" customHeight="false" outlineLevel="0" collapsed="false">
      <c r="A1616" s="26" t="n">
        <v>39716</v>
      </c>
      <c r="B1616" s="27" t="n">
        <v>111.54</v>
      </c>
      <c r="C1616" s="27" t="n">
        <v>100.45</v>
      </c>
      <c r="D1616" s="28" t="n">
        <f aca="false">B1616-B1615</f>
        <v>4.7</v>
      </c>
      <c r="E1616" s="28" t="n">
        <f aca="false">C1616-C1615</f>
        <v>-1.64</v>
      </c>
      <c r="F1616" s="29" t="n">
        <f aca="false">Inputs!$B$5*B1616+Inputs!$B$6*C1616</f>
        <v>6131500</v>
      </c>
      <c r="G1616" s="29" t="n">
        <f aca="false">Inputs!$B$5*D1616</f>
        <v>470000</v>
      </c>
      <c r="H1616" s="29" t="n">
        <f aca="false">Inputs!$B$6*E1616</f>
        <v>82000</v>
      </c>
      <c r="I1616" s="29" t="n">
        <f aca="false">G1616+H1616</f>
        <v>552000</v>
      </c>
      <c r="J1616" s="29" t="n">
        <f aca="false">J1615+I1616</f>
        <v>4773000</v>
      </c>
    </row>
    <row r="1617" customFormat="false" ht="15" hidden="false" customHeight="false" outlineLevel="0" collapsed="false">
      <c r="A1617" s="26" t="n">
        <v>39717</v>
      </c>
      <c r="B1617" s="27" t="n">
        <v>106.77</v>
      </c>
      <c r="C1617" s="27" t="n">
        <v>100.88</v>
      </c>
      <c r="D1617" s="28" t="n">
        <f aca="false">B1617-B1616</f>
        <v>-4.77000000000001</v>
      </c>
      <c r="E1617" s="28" t="n">
        <f aca="false">C1617-C1616</f>
        <v>0.429999999999993</v>
      </c>
      <c r="F1617" s="29" t="n">
        <f aca="false">Inputs!$B$5*B1617+Inputs!$B$6*C1617</f>
        <v>5633000</v>
      </c>
      <c r="G1617" s="29" t="n">
        <f aca="false">Inputs!$B$5*D1617</f>
        <v>-477000.000000001</v>
      </c>
      <c r="H1617" s="29" t="n">
        <f aca="false">Inputs!$B$6*E1617</f>
        <v>-21499.9999999996</v>
      </c>
      <c r="I1617" s="29" t="n">
        <f aca="false">G1617+H1617</f>
        <v>-498500.000000001</v>
      </c>
      <c r="J1617" s="29" t="n">
        <f aca="false">J1616+I1617</f>
        <v>4274500</v>
      </c>
    </row>
    <row r="1618" customFormat="false" ht="15" hidden="false" customHeight="false" outlineLevel="0" collapsed="false">
      <c r="A1618" s="26" t="n">
        <v>39720</v>
      </c>
      <c r="B1618" s="27" t="n">
        <v>96.29</v>
      </c>
      <c r="C1618" s="27" t="n">
        <v>95.96</v>
      </c>
      <c r="D1618" s="28" t="n">
        <f aca="false">B1618-B1617</f>
        <v>-10.48</v>
      </c>
      <c r="E1618" s="28" t="n">
        <f aca="false">C1618-C1617</f>
        <v>-4.92</v>
      </c>
      <c r="F1618" s="29" t="n">
        <f aca="false">Inputs!$B$5*B1618+Inputs!$B$6*C1618</f>
        <v>4831000</v>
      </c>
      <c r="G1618" s="29" t="n">
        <f aca="false">Inputs!$B$5*D1618</f>
        <v>-1048000</v>
      </c>
      <c r="H1618" s="29" t="n">
        <f aca="false">Inputs!$B$6*E1618</f>
        <v>246000</v>
      </c>
      <c r="I1618" s="29" t="n">
        <f aca="false">G1618+H1618</f>
        <v>-801999.999999999</v>
      </c>
      <c r="J1618" s="29" t="n">
        <f aca="false">J1617+I1618</f>
        <v>3472500</v>
      </c>
    </row>
    <row r="1619" customFormat="false" ht="15" hidden="false" customHeight="false" outlineLevel="0" collapsed="false">
      <c r="A1619" s="26" t="n">
        <v>39721</v>
      </c>
      <c r="B1619" s="27" t="n">
        <v>100.7</v>
      </c>
      <c r="C1619" s="27" t="n">
        <v>93.52</v>
      </c>
      <c r="D1619" s="28" t="n">
        <f aca="false">B1619-B1618</f>
        <v>4.41</v>
      </c>
      <c r="E1619" s="28" t="n">
        <f aca="false">C1619-C1618</f>
        <v>-2.44</v>
      </c>
      <c r="F1619" s="29" t="n">
        <f aca="false">Inputs!$B$5*B1619+Inputs!$B$6*C1619</f>
        <v>5394000</v>
      </c>
      <c r="G1619" s="29" t="n">
        <f aca="false">Inputs!$B$5*D1619</f>
        <v>441000</v>
      </c>
      <c r="H1619" s="29" t="n">
        <f aca="false">Inputs!$B$6*E1619</f>
        <v>122000</v>
      </c>
      <c r="I1619" s="29" t="n">
        <f aca="false">G1619+H1619</f>
        <v>563000</v>
      </c>
      <c r="J1619" s="29" t="n">
        <f aca="false">J1618+I1619</f>
        <v>4035500</v>
      </c>
    </row>
    <row r="1620" customFormat="false" ht="15" hidden="false" customHeight="false" outlineLevel="0" collapsed="false">
      <c r="A1620" s="26" t="n">
        <v>39722</v>
      </c>
      <c r="B1620" s="27" t="n">
        <v>98.23</v>
      </c>
      <c r="C1620" s="27" t="n">
        <v>92.19</v>
      </c>
      <c r="D1620" s="28" t="n">
        <f aca="false">B1620-B1619</f>
        <v>-2.47</v>
      </c>
      <c r="E1620" s="28" t="n">
        <f aca="false">C1620-C1619</f>
        <v>-1.33</v>
      </c>
      <c r="F1620" s="29" t="n">
        <f aca="false">Inputs!$B$5*B1620+Inputs!$B$6*C1620</f>
        <v>5213500</v>
      </c>
      <c r="G1620" s="29" t="n">
        <f aca="false">Inputs!$B$5*D1620</f>
        <v>-247000</v>
      </c>
      <c r="H1620" s="29" t="n">
        <f aca="false">Inputs!$B$6*E1620</f>
        <v>66499.9999999999</v>
      </c>
      <c r="I1620" s="29" t="n">
        <f aca="false">G1620+H1620</f>
        <v>-180500</v>
      </c>
      <c r="J1620" s="29" t="n">
        <f aca="false">J1619+I1620</f>
        <v>3855000</v>
      </c>
    </row>
    <row r="1621" customFormat="false" ht="15" hidden="false" customHeight="false" outlineLevel="0" collapsed="false">
      <c r="A1621" s="26" t="n">
        <v>39723</v>
      </c>
      <c r="B1621" s="27" t="n">
        <v>93.84</v>
      </c>
      <c r="C1621" s="27" t="n">
        <v>88.88</v>
      </c>
      <c r="D1621" s="28" t="n">
        <f aca="false">B1621-B1620</f>
        <v>-4.39</v>
      </c>
      <c r="E1621" s="28" t="n">
        <f aca="false">C1621-C1620</f>
        <v>-3.31</v>
      </c>
      <c r="F1621" s="29" t="n">
        <f aca="false">Inputs!$B$5*B1621+Inputs!$B$6*C1621</f>
        <v>4940000</v>
      </c>
      <c r="G1621" s="29" t="n">
        <f aca="false">Inputs!$B$5*D1621</f>
        <v>-439000</v>
      </c>
      <c r="H1621" s="29" t="n">
        <f aca="false">Inputs!$B$6*E1621</f>
        <v>165500</v>
      </c>
      <c r="I1621" s="29" t="n">
        <f aca="false">G1621+H1621</f>
        <v>-273500</v>
      </c>
      <c r="J1621" s="29" t="n">
        <f aca="false">J1620+I1621</f>
        <v>3581500</v>
      </c>
    </row>
    <row r="1622" customFormat="false" ht="15" hidden="false" customHeight="false" outlineLevel="0" collapsed="false">
      <c r="A1622" s="26" t="n">
        <v>39724</v>
      </c>
      <c r="B1622" s="27" t="n">
        <v>93.91</v>
      </c>
      <c r="C1622" s="27" t="n">
        <v>88.95</v>
      </c>
      <c r="D1622" s="28" t="n">
        <f aca="false">B1622-B1621</f>
        <v>0.0699999999999932</v>
      </c>
      <c r="E1622" s="28" t="n">
        <f aca="false">C1622-C1621</f>
        <v>0.0700000000000074</v>
      </c>
      <c r="F1622" s="29" t="n">
        <f aca="false">Inputs!$B$5*B1622+Inputs!$B$6*C1622</f>
        <v>4943500</v>
      </c>
      <c r="G1622" s="29" t="n">
        <f aca="false">Inputs!$B$5*D1622</f>
        <v>6999.99999999932</v>
      </c>
      <c r="H1622" s="29" t="n">
        <f aca="false">Inputs!$B$6*E1622</f>
        <v>-3500.00000000037</v>
      </c>
      <c r="I1622" s="29" t="n">
        <f aca="false">G1622+H1622</f>
        <v>3499.99999999895</v>
      </c>
      <c r="J1622" s="29" t="n">
        <f aca="false">J1621+I1622</f>
        <v>3585000</v>
      </c>
    </row>
    <row r="1623" customFormat="false" ht="15" hidden="false" customHeight="false" outlineLevel="0" collapsed="false">
      <c r="A1623" s="26" t="n">
        <v>39727</v>
      </c>
      <c r="B1623" s="27" t="n">
        <v>88.15</v>
      </c>
      <c r="C1623" s="27" t="n">
        <v>84.71</v>
      </c>
      <c r="D1623" s="28" t="n">
        <f aca="false">B1623-B1622</f>
        <v>-5.75999999999999</v>
      </c>
      <c r="E1623" s="28" t="n">
        <f aca="false">C1623-C1622</f>
        <v>-4.24000000000001</v>
      </c>
      <c r="F1623" s="29" t="n">
        <f aca="false">Inputs!$B$5*B1623+Inputs!$B$6*C1623</f>
        <v>4579500</v>
      </c>
      <c r="G1623" s="29" t="n">
        <f aca="false">Inputs!$B$5*D1623</f>
        <v>-575999.999999999</v>
      </c>
      <c r="H1623" s="29" t="n">
        <f aca="false">Inputs!$B$6*E1623</f>
        <v>212000</v>
      </c>
      <c r="I1623" s="29" t="n">
        <f aca="false">G1623+H1623</f>
        <v>-363999.999999999</v>
      </c>
      <c r="J1623" s="29" t="n">
        <f aca="false">J1622+I1623</f>
        <v>3221000</v>
      </c>
    </row>
    <row r="1624" customFormat="false" ht="15" hidden="false" customHeight="false" outlineLevel="0" collapsed="false">
      <c r="A1624" s="26" t="n">
        <v>39728</v>
      </c>
      <c r="B1624" s="27" t="n">
        <v>90.18</v>
      </c>
      <c r="C1624" s="27" t="n">
        <v>83.17</v>
      </c>
      <c r="D1624" s="28" t="n">
        <f aca="false">B1624-B1623</f>
        <v>2.03</v>
      </c>
      <c r="E1624" s="28" t="n">
        <f aca="false">C1624-C1623</f>
        <v>-1.53999999999999</v>
      </c>
      <c r="F1624" s="29" t="n">
        <f aca="false">Inputs!$B$5*B1624+Inputs!$B$6*C1624</f>
        <v>4859500</v>
      </c>
      <c r="G1624" s="29" t="n">
        <f aca="false">Inputs!$B$5*D1624</f>
        <v>203000</v>
      </c>
      <c r="H1624" s="29" t="n">
        <f aca="false">Inputs!$B$6*E1624</f>
        <v>76999.9999999996</v>
      </c>
      <c r="I1624" s="29" t="n">
        <f aca="false">G1624+H1624</f>
        <v>280000</v>
      </c>
      <c r="J1624" s="29" t="n">
        <f aca="false">J1623+I1624</f>
        <v>3501000</v>
      </c>
    </row>
    <row r="1625" customFormat="false" ht="15" hidden="false" customHeight="false" outlineLevel="0" collapsed="false">
      <c r="A1625" s="26" t="n">
        <v>39729</v>
      </c>
      <c r="B1625" s="27" t="n">
        <v>88.94</v>
      </c>
      <c r="C1625" s="27" t="n">
        <v>80.77</v>
      </c>
      <c r="D1625" s="28" t="n">
        <f aca="false">B1625-B1624</f>
        <v>-1.24000000000001</v>
      </c>
      <c r="E1625" s="28" t="n">
        <f aca="false">C1625-C1624</f>
        <v>-2.40000000000001</v>
      </c>
      <c r="F1625" s="29" t="n">
        <f aca="false">Inputs!$B$5*B1625+Inputs!$B$6*C1625</f>
        <v>4855500</v>
      </c>
      <c r="G1625" s="29" t="n">
        <f aca="false">Inputs!$B$5*D1625</f>
        <v>-124000.000000001</v>
      </c>
      <c r="H1625" s="29" t="n">
        <f aca="false">Inputs!$B$6*E1625</f>
        <v>120000</v>
      </c>
      <c r="I1625" s="29" t="n">
        <f aca="false">G1625+H1625</f>
        <v>-4000.00000000061</v>
      </c>
      <c r="J1625" s="29" t="n">
        <f aca="false">J1624+I1625</f>
        <v>3497000</v>
      </c>
    </row>
    <row r="1626" customFormat="false" ht="15" hidden="false" customHeight="false" outlineLevel="0" collapsed="false">
      <c r="A1626" s="26" t="n">
        <v>39730</v>
      </c>
      <c r="B1626" s="27" t="n">
        <v>86.5</v>
      </c>
      <c r="C1626" s="27" t="n">
        <v>81.65</v>
      </c>
      <c r="D1626" s="28" t="n">
        <f aca="false">B1626-B1625</f>
        <v>-2.44</v>
      </c>
      <c r="E1626" s="28" t="n">
        <f aca="false">C1626-C1625</f>
        <v>0.88000000000001</v>
      </c>
      <c r="F1626" s="29" t="n">
        <f aca="false">Inputs!$B$5*B1626+Inputs!$B$6*C1626</f>
        <v>4567500</v>
      </c>
      <c r="G1626" s="29" t="n">
        <f aca="false">Inputs!$B$5*D1626</f>
        <v>-244000</v>
      </c>
      <c r="H1626" s="29" t="n">
        <f aca="false">Inputs!$B$6*E1626</f>
        <v>-44000.0000000005</v>
      </c>
      <c r="I1626" s="29" t="n">
        <f aca="false">G1626+H1626</f>
        <v>-288000</v>
      </c>
      <c r="J1626" s="29" t="n">
        <f aca="false">J1625+I1626</f>
        <v>3209000</v>
      </c>
    </row>
    <row r="1627" customFormat="false" ht="15" hidden="false" customHeight="false" outlineLevel="0" collapsed="false">
      <c r="A1627" s="26" t="n">
        <v>39731</v>
      </c>
      <c r="B1627" s="27" t="n">
        <v>77.44</v>
      </c>
      <c r="C1627" s="27" t="n">
        <v>74.58</v>
      </c>
      <c r="D1627" s="28" t="n">
        <f aca="false">B1627-B1626</f>
        <v>-9.06</v>
      </c>
      <c r="E1627" s="28" t="n">
        <f aca="false">C1627-C1626</f>
        <v>-7.07000000000001</v>
      </c>
      <c r="F1627" s="29" t="n">
        <f aca="false">Inputs!$B$5*B1627+Inputs!$B$6*C1627</f>
        <v>4015000</v>
      </c>
      <c r="G1627" s="29" t="n">
        <f aca="false">Inputs!$B$5*D1627</f>
        <v>-906000</v>
      </c>
      <c r="H1627" s="29" t="n">
        <f aca="false">Inputs!$B$6*E1627</f>
        <v>353500</v>
      </c>
      <c r="I1627" s="29" t="n">
        <f aca="false">G1627+H1627</f>
        <v>-552500</v>
      </c>
      <c r="J1627" s="29" t="n">
        <f aca="false">J1626+I1627</f>
        <v>2656500</v>
      </c>
    </row>
    <row r="1628" customFormat="false" ht="15" hidden="false" customHeight="false" outlineLevel="0" collapsed="false">
      <c r="A1628" s="26" t="n">
        <v>39734</v>
      </c>
      <c r="B1628" s="27" t="n">
        <v>81.17</v>
      </c>
      <c r="C1628" s="27" t="n">
        <v>74.37</v>
      </c>
      <c r="D1628" s="28" t="n">
        <f aca="false">B1628-B1627</f>
        <v>3.73</v>
      </c>
      <c r="E1628" s="28" t="n">
        <f aca="false">C1628-C1627</f>
        <v>-0.209999999999994</v>
      </c>
      <c r="F1628" s="29" t="n">
        <f aca="false">Inputs!$B$5*B1628+Inputs!$B$6*C1628</f>
        <v>4398500</v>
      </c>
      <c r="G1628" s="29" t="n">
        <f aca="false">Inputs!$B$5*D1628</f>
        <v>373000</v>
      </c>
      <c r="H1628" s="29" t="n">
        <f aca="false">Inputs!$B$6*E1628</f>
        <v>10499.9999999997</v>
      </c>
      <c r="I1628" s="29" t="n">
        <f aca="false">G1628+H1628</f>
        <v>383500</v>
      </c>
      <c r="J1628" s="29" t="n">
        <f aca="false">J1627+I1628</f>
        <v>3040000</v>
      </c>
    </row>
    <row r="1629" customFormat="false" ht="15" hidden="false" customHeight="false" outlineLevel="0" collapsed="false">
      <c r="A1629" s="26" t="n">
        <v>39735</v>
      </c>
      <c r="B1629" s="27" t="n">
        <v>78.69</v>
      </c>
      <c r="C1629" s="27" t="n">
        <v>74.98</v>
      </c>
      <c r="D1629" s="28" t="n">
        <f aca="false">B1629-B1628</f>
        <v>-2.48</v>
      </c>
      <c r="E1629" s="28" t="n">
        <f aca="false">C1629-C1628</f>
        <v>0.609999999999999</v>
      </c>
      <c r="F1629" s="29" t="n">
        <f aca="false">Inputs!$B$5*B1629+Inputs!$B$6*C1629</f>
        <v>4120000</v>
      </c>
      <c r="G1629" s="29" t="n">
        <f aca="false">Inputs!$B$5*D1629</f>
        <v>-248000</v>
      </c>
      <c r="H1629" s="29" t="n">
        <f aca="false">Inputs!$B$6*E1629</f>
        <v>-30500</v>
      </c>
      <c r="I1629" s="29" t="n">
        <f aca="false">G1629+H1629</f>
        <v>-278500</v>
      </c>
      <c r="J1629" s="29" t="n">
        <f aca="false">J1628+I1629</f>
        <v>2761500</v>
      </c>
    </row>
    <row r="1630" customFormat="false" ht="15" hidden="false" customHeight="false" outlineLevel="0" collapsed="false">
      <c r="A1630" s="26" t="n">
        <v>39736</v>
      </c>
      <c r="B1630" s="27" t="n">
        <v>74.38</v>
      </c>
      <c r="C1630" s="27" t="n">
        <v>66.86</v>
      </c>
      <c r="D1630" s="28" t="n">
        <f aca="false">B1630-B1629</f>
        <v>-4.31</v>
      </c>
      <c r="E1630" s="28" t="n">
        <f aca="false">C1630-C1629</f>
        <v>-8.12000000000001</v>
      </c>
      <c r="F1630" s="29" t="n">
        <f aca="false">Inputs!$B$5*B1630+Inputs!$B$6*C1630</f>
        <v>4095000</v>
      </c>
      <c r="G1630" s="29" t="n">
        <f aca="false">Inputs!$B$5*D1630</f>
        <v>-431000</v>
      </c>
      <c r="H1630" s="29" t="n">
        <f aca="false">Inputs!$B$6*E1630</f>
        <v>406000</v>
      </c>
      <c r="I1630" s="29" t="n">
        <f aca="false">G1630+H1630</f>
        <v>-25000</v>
      </c>
      <c r="J1630" s="29" t="n">
        <f aca="false">J1629+I1630</f>
        <v>2736500</v>
      </c>
    </row>
    <row r="1631" customFormat="false" ht="15" hidden="false" customHeight="false" outlineLevel="0" collapsed="false">
      <c r="A1631" s="26" t="n">
        <v>39737</v>
      </c>
      <c r="B1631" s="27" t="n">
        <v>69.81</v>
      </c>
      <c r="C1631" s="27" t="n">
        <v>64.14</v>
      </c>
      <c r="D1631" s="28" t="n">
        <f aca="false">B1631-B1630</f>
        <v>-4.56999999999999</v>
      </c>
      <c r="E1631" s="28" t="n">
        <f aca="false">C1631-C1630</f>
        <v>-2.72</v>
      </c>
      <c r="F1631" s="29" t="n">
        <f aca="false">Inputs!$B$5*B1631+Inputs!$B$6*C1631</f>
        <v>3774000</v>
      </c>
      <c r="G1631" s="29" t="n">
        <f aca="false">Inputs!$B$5*D1631</f>
        <v>-456999.999999999</v>
      </c>
      <c r="H1631" s="29" t="n">
        <f aca="false">Inputs!$B$6*E1631</f>
        <v>136000</v>
      </c>
      <c r="I1631" s="29" t="n">
        <f aca="false">G1631+H1631</f>
        <v>-320999.999999999</v>
      </c>
      <c r="J1631" s="29" t="n">
        <f aca="false">J1630+I1631</f>
        <v>2415500</v>
      </c>
    </row>
    <row r="1632" customFormat="false" ht="15" hidden="false" customHeight="false" outlineLevel="0" collapsed="false">
      <c r="A1632" s="26" t="n">
        <v>39738</v>
      </c>
      <c r="B1632" s="27" t="n">
        <v>71.9</v>
      </c>
      <c r="C1632" s="27" t="n">
        <v>66.05</v>
      </c>
      <c r="D1632" s="28" t="n">
        <f aca="false">B1632-B1631</f>
        <v>2.09</v>
      </c>
      <c r="E1632" s="28" t="n">
        <f aca="false">C1632-C1631</f>
        <v>1.91</v>
      </c>
      <c r="F1632" s="29" t="n">
        <f aca="false">Inputs!$B$5*B1632+Inputs!$B$6*C1632</f>
        <v>3887500</v>
      </c>
      <c r="G1632" s="29" t="n">
        <f aca="false">Inputs!$B$5*D1632</f>
        <v>209000</v>
      </c>
      <c r="H1632" s="29" t="n">
        <f aca="false">Inputs!$B$6*E1632</f>
        <v>-95499.9999999998</v>
      </c>
      <c r="I1632" s="29" t="n">
        <f aca="false">G1632+H1632</f>
        <v>113500.000000001</v>
      </c>
      <c r="J1632" s="29" t="n">
        <f aca="false">J1631+I1632</f>
        <v>2529000</v>
      </c>
    </row>
    <row r="1633" customFormat="false" ht="15" hidden="false" customHeight="false" outlineLevel="0" collapsed="false">
      <c r="A1633" s="26" t="n">
        <v>39741</v>
      </c>
      <c r="B1633" s="27" t="n">
        <v>74.08</v>
      </c>
      <c r="C1633" s="27" t="n">
        <v>67.45</v>
      </c>
      <c r="D1633" s="28" t="n">
        <f aca="false">B1633-B1632</f>
        <v>2.17999999999999</v>
      </c>
      <c r="E1633" s="28" t="n">
        <f aca="false">C1633-C1632</f>
        <v>1.40000000000001</v>
      </c>
      <c r="F1633" s="29" t="n">
        <f aca="false">Inputs!$B$5*B1633+Inputs!$B$6*C1633</f>
        <v>4035500</v>
      </c>
      <c r="G1633" s="29" t="n">
        <f aca="false">Inputs!$B$5*D1633</f>
        <v>217999.999999999</v>
      </c>
      <c r="H1633" s="29" t="n">
        <f aca="false">Inputs!$B$6*E1633</f>
        <v>-70000.0000000003</v>
      </c>
      <c r="I1633" s="29" t="n">
        <f aca="false">G1633+H1633</f>
        <v>147999.999999999</v>
      </c>
      <c r="J1633" s="29" t="n">
        <f aca="false">J1632+I1633</f>
        <v>2677000</v>
      </c>
    </row>
    <row r="1634" customFormat="false" ht="15" hidden="false" customHeight="false" outlineLevel="0" collapsed="false">
      <c r="A1634" s="26" t="n">
        <v>39742</v>
      </c>
      <c r="B1634" s="27" t="n">
        <v>71.29</v>
      </c>
      <c r="C1634" s="27" t="n">
        <v>65.99</v>
      </c>
      <c r="D1634" s="28" t="n">
        <f aca="false">B1634-B1633</f>
        <v>-2.78999999999999</v>
      </c>
      <c r="E1634" s="28" t="n">
        <f aca="false">C1634-C1633</f>
        <v>-1.46000000000001</v>
      </c>
      <c r="F1634" s="29" t="n">
        <f aca="false">Inputs!$B$5*B1634+Inputs!$B$6*C1634</f>
        <v>3829500</v>
      </c>
      <c r="G1634" s="29" t="n">
        <f aca="false">Inputs!$B$5*D1634</f>
        <v>-278999.999999999</v>
      </c>
      <c r="H1634" s="29" t="n">
        <f aca="false">Inputs!$B$6*E1634</f>
        <v>73000.0000000004</v>
      </c>
      <c r="I1634" s="29" t="n">
        <f aca="false">G1634+H1634</f>
        <v>-205999.999999999</v>
      </c>
      <c r="J1634" s="29" t="n">
        <f aca="false">J1633+I1634</f>
        <v>2471000</v>
      </c>
    </row>
    <row r="1635" customFormat="false" ht="15" hidden="false" customHeight="false" outlineLevel="0" collapsed="false">
      <c r="A1635" s="26" t="n">
        <v>39743</v>
      </c>
      <c r="B1635" s="27" t="n">
        <v>66.92</v>
      </c>
      <c r="C1635" s="27" t="n">
        <v>62.95</v>
      </c>
      <c r="D1635" s="28" t="n">
        <f aca="false">B1635-B1634</f>
        <v>-4.37</v>
      </c>
      <c r="E1635" s="28" t="n">
        <f aca="false">C1635-C1634</f>
        <v>-3.03999999999999</v>
      </c>
      <c r="F1635" s="29" t="n">
        <f aca="false">Inputs!$B$5*B1635+Inputs!$B$6*C1635</f>
        <v>3544500</v>
      </c>
      <c r="G1635" s="29" t="n">
        <f aca="false">Inputs!$B$5*D1635</f>
        <v>-437000</v>
      </c>
      <c r="H1635" s="29" t="n">
        <f aca="false">Inputs!$B$6*E1635</f>
        <v>152000</v>
      </c>
      <c r="I1635" s="29" t="n">
        <f aca="false">G1635+H1635</f>
        <v>-285000.000000001</v>
      </c>
      <c r="J1635" s="29" t="n">
        <f aca="false">J1634+I1635</f>
        <v>2186000</v>
      </c>
    </row>
    <row r="1636" customFormat="false" ht="15" hidden="false" customHeight="false" outlineLevel="0" collapsed="false">
      <c r="A1636" s="26" t="n">
        <v>39744</v>
      </c>
      <c r="B1636" s="27" t="n">
        <v>67.17</v>
      </c>
      <c r="C1636" s="27" t="n">
        <v>65.06</v>
      </c>
      <c r="D1636" s="28" t="n">
        <f aca="false">B1636-B1635</f>
        <v>0.25</v>
      </c>
      <c r="E1636" s="28" t="n">
        <f aca="false">C1636-C1635</f>
        <v>2.11</v>
      </c>
      <c r="F1636" s="29" t="n">
        <f aca="false">Inputs!$B$5*B1636+Inputs!$B$6*C1636</f>
        <v>3464000</v>
      </c>
      <c r="G1636" s="29" t="n">
        <f aca="false">Inputs!$B$5*D1636</f>
        <v>25000</v>
      </c>
      <c r="H1636" s="29" t="n">
        <f aca="false">Inputs!$B$6*E1636</f>
        <v>-105500</v>
      </c>
      <c r="I1636" s="29" t="n">
        <f aca="false">G1636+H1636</f>
        <v>-80500</v>
      </c>
      <c r="J1636" s="29" t="n">
        <f aca="false">J1635+I1636</f>
        <v>2105500</v>
      </c>
    </row>
    <row r="1637" customFormat="false" ht="15" hidden="false" customHeight="false" outlineLevel="0" collapsed="false">
      <c r="A1637" s="26" t="n">
        <v>39745</v>
      </c>
      <c r="B1637" s="27" t="n">
        <v>63.34</v>
      </c>
      <c r="C1637" s="27" t="n">
        <v>60.57</v>
      </c>
      <c r="D1637" s="28" t="n">
        <f aca="false">B1637-B1636</f>
        <v>-3.83</v>
      </c>
      <c r="E1637" s="28" t="n">
        <f aca="false">C1637-C1636</f>
        <v>-4.49</v>
      </c>
      <c r="F1637" s="29" t="n">
        <f aca="false">Inputs!$B$5*B1637+Inputs!$B$6*C1637</f>
        <v>3305500</v>
      </c>
      <c r="G1637" s="29" t="n">
        <f aca="false">Inputs!$B$5*D1637</f>
        <v>-383000</v>
      </c>
      <c r="H1637" s="29" t="n">
        <f aca="false">Inputs!$B$6*E1637</f>
        <v>224500</v>
      </c>
      <c r="I1637" s="29" t="n">
        <f aca="false">G1637+H1637</f>
        <v>-158500</v>
      </c>
      <c r="J1637" s="29" t="n">
        <f aca="false">J1636+I1637</f>
        <v>1947000</v>
      </c>
    </row>
    <row r="1638" customFormat="false" ht="15" hidden="false" customHeight="false" outlineLevel="0" collapsed="false">
      <c r="A1638" s="26" t="n">
        <v>39748</v>
      </c>
      <c r="B1638" s="27" t="n">
        <v>61.92</v>
      </c>
      <c r="C1638" s="27" t="n">
        <v>59.34</v>
      </c>
      <c r="D1638" s="28" t="n">
        <f aca="false">B1638-B1637</f>
        <v>-1.42</v>
      </c>
      <c r="E1638" s="28" t="n">
        <f aca="false">C1638-C1637</f>
        <v>-1.23</v>
      </c>
      <c r="F1638" s="29" t="n">
        <f aca="false">Inputs!$B$5*B1638+Inputs!$B$6*C1638</f>
        <v>3225000</v>
      </c>
      <c r="G1638" s="29" t="n">
        <f aca="false">Inputs!$B$5*D1638</f>
        <v>-142000</v>
      </c>
      <c r="H1638" s="29" t="n">
        <f aca="false">Inputs!$B$6*E1638</f>
        <v>61499.9999999999</v>
      </c>
      <c r="I1638" s="29" t="n">
        <f aca="false">G1638+H1638</f>
        <v>-80500.0000000003</v>
      </c>
      <c r="J1638" s="29" t="n">
        <f aca="false">J1637+I1638</f>
        <v>1866500</v>
      </c>
    </row>
    <row r="1639" customFormat="false" ht="15" hidden="false" customHeight="false" outlineLevel="0" collapsed="false">
      <c r="A1639" s="26" t="n">
        <v>39749</v>
      </c>
      <c r="B1639" s="27" t="n">
        <v>62.8</v>
      </c>
      <c r="C1639" s="27" t="n">
        <v>58.87</v>
      </c>
      <c r="D1639" s="28" t="n">
        <f aca="false">B1639-B1638</f>
        <v>0.879999999999996</v>
      </c>
      <c r="E1639" s="28" t="n">
        <f aca="false">C1639-C1638</f>
        <v>-0.470000000000006</v>
      </c>
      <c r="F1639" s="29" t="n">
        <f aca="false">Inputs!$B$5*B1639+Inputs!$B$6*C1639</f>
        <v>3336500</v>
      </c>
      <c r="G1639" s="29" t="n">
        <f aca="false">Inputs!$B$5*D1639</f>
        <v>87999.9999999996</v>
      </c>
      <c r="H1639" s="29" t="n">
        <f aca="false">Inputs!$B$6*E1639</f>
        <v>23500.0000000003</v>
      </c>
      <c r="I1639" s="29" t="n">
        <f aca="false">G1639+H1639</f>
        <v>111500</v>
      </c>
      <c r="J1639" s="29" t="n">
        <f aca="false">J1638+I1639</f>
        <v>1978000</v>
      </c>
    </row>
    <row r="1640" customFormat="false" ht="15" hidden="false" customHeight="false" outlineLevel="0" collapsed="false">
      <c r="A1640" s="26" t="n">
        <v>39750</v>
      </c>
      <c r="B1640" s="27" t="n">
        <v>67.45</v>
      </c>
      <c r="C1640" s="27" t="n">
        <v>64</v>
      </c>
      <c r="D1640" s="28" t="n">
        <f aca="false">B1640-B1639</f>
        <v>4.65000000000001</v>
      </c>
      <c r="E1640" s="28" t="n">
        <f aca="false">C1640-C1639</f>
        <v>5.13</v>
      </c>
      <c r="F1640" s="29" t="n">
        <f aca="false">Inputs!$B$5*B1640+Inputs!$B$6*C1640</f>
        <v>3545000</v>
      </c>
      <c r="G1640" s="29" t="n">
        <f aca="false">Inputs!$B$5*D1640</f>
        <v>465000.000000001</v>
      </c>
      <c r="H1640" s="29" t="n">
        <f aca="false">Inputs!$B$6*E1640</f>
        <v>-256500</v>
      </c>
      <c r="I1640" s="29" t="n">
        <f aca="false">G1640+H1640</f>
        <v>208500</v>
      </c>
      <c r="J1640" s="29" t="n">
        <f aca="false">J1639+I1640</f>
        <v>2186500</v>
      </c>
    </row>
    <row r="1641" customFormat="false" ht="15" hidden="false" customHeight="false" outlineLevel="0" collapsed="false">
      <c r="A1641" s="26" t="n">
        <v>39751</v>
      </c>
      <c r="B1641" s="27" t="n">
        <v>65.79</v>
      </c>
      <c r="C1641" s="27" t="n">
        <v>60.86</v>
      </c>
      <c r="D1641" s="28" t="n">
        <f aca="false">B1641-B1640</f>
        <v>-1.66</v>
      </c>
      <c r="E1641" s="28" t="n">
        <f aca="false">C1641-C1640</f>
        <v>-3.14</v>
      </c>
      <c r="F1641" s="29" t="n">
        <f aca="false">Inputs!$B$5*B1641+Inputs!$B$6*C1641</f>
        <v>3536000</v>
      </c>
      <c r="G1641" s="29" t="n">
        <f aca="false">Inputs!$B$5*D1641</f>
        <v>-166000</v>
      </c>
      <c r="H1641" s="29" t="n">
        <f aca="false">Inputs!$B$6*E1641</f>
        <v>157000</v>
      </c>
      <c r="I1641" s="29" t="n">
        <f aca="false">G1641+H1641</f>
        <v>-8999.99999999962</v>
      </c>
      <c r="J1641" s="29" t="n">
        <f aca="false">J1640+I1641</f>
        <v>2177500</v>
      </c>
    </row>
    <row r="1642" customFormat="false" ht="15" hidden="false" customHeight="false" outlineLevel="0" collapsed="false">
      <c r="A1642" s="26" t="n">
        <v>39752</v>
      </c>
      <c r="B1642" s="27" t="n">
        <v>68.1</v>
      </c>
      <c r="C1642" s="27" t="n">
        <v>60</v>
      </c>
      <c r="D1642" s="28" t="n">
        <f aca="false">B1642-B1641</f>
        <v>2.30999999999999</v>
      </c>
      <c r="E1642" s="28" t="n">
        <f aca="false">C1642-C1641</f>
        <v>-0.859999999999999</v>
      </c>
      <c r="F1642" s="29" t="n">
        <f aca="false">Inputs!$B$5*B1642+Inputs!$B$6*C1642</f>
        <v>3810000</v>
      </c>
      <c r="G1642" s="29" t="n">
        <f aca="false">Inputs!$B$5*D1642</f>
        <v>230999.999999999</v>
      </c>
      <c r="H1642" s="29" t="n">
        <f aca="false">Inputs!$B$6*E1642</f>
        <v>43000</v>
      </c>
      <c r="I1642" s="29" t="n">
        <f aca="false">G1642+H1642</f>
        <v>273999.999999999</v>
      </c>
      <c r="J1642" s="29" t="n">
        <f aca="false">J1641+I1642</f>
        <v>2451500</v>
      </c>
    </row>
    <row r="1643" customFormat="false" ht="15" hidden="false" customHeight="false" outlineLevel="0" collapsed="false">
      <c r="A1643" s="26" t="n">
        <v>39755</v>
      </c>
      <c r="B1643" s="27" t="n">
        <v>63.93</v>
      </c>
      <c r="C1643" s="27" t="n">
        <v>60.32</v>
      </c>
      <c r="D1643" s="28" t="n">
        <f aca="false">B1643-B1642</f>
        <v>-4.17</v>
      </c>
      <c r="E1643" s="28" t="n">
        <f aca="false">C1643-C1642</f>
        <v>0.32</v>
      </c>
      <c r="F1643" s="29" t="n">
        <f aca="false">Inputs!$B$5*B1643+Inputs!$B$6*C1643</f>
        <v>3377000</v>
      </c>
      <c r="G1643" s="29" t="n">
        <f aca="false">Inputs!$B$5*D1643</f>
        <v>-417000</v>
      </c>
      <c r="H1643" s="29" t="n">
        <f aca="false">Inputs!$B$6*E1643</f>
        <v>-16000</v>
      </c>
      <c r="I1643" s="29" t="n">
        <f aca="false">G1643+H1643</f>
        <v>-433000</v>
      </c>
      <c r="J1643" s="29" t="n">
        <f aca="false">J1642+I1643</f>
        <v>2018500</v>
      </c>
    </row>
    <row r="1644" customFormat="false" ht="15" hidden="false" customHeight="false" outlineLevel="0" collapsed="false">
      <c r="A1644" s="26" t="n">
        <v>39756</v>
      </c>
      <c r="B1644" s="27" t="n">
        <v>70.41</v>
      </c>
      <c r="C1644" s="27" t="n">
        <v>62.78</v>
      </c>
      <c r="D1644" s="28" t="n">
        <f aca="false">B1644-B1643</f>
        <v>6.48</v>
      </c>
      <c r="E1644" s="28" t="n">
        <f aca="false">C1644-C1643</f>
        <v>2.46</v>
      </c>
      <c r="F1644" s="29" t="n">
        <f aca="false">Inputs!$B$5*B1644+Inputs!$B$6*C1644</f>
        <v>3902000</v>
      </c>
      <c r="G1644" s="29" t="n">
        <f aca="false">Inputs!$B$5*D1644</f>
        <v>648000</v>
      </c>
      <c r="H1644" s="29" t="n">
        <f aca="false">Inputs!$B$6*E1644</f>
        <v>-123000</v>
      </c>
      <c r="I1644" s="29" t="n">
        <f aca="false">G1644+H1644</f>
        <v>525000</v>
      </c>
      <c r="J1644" s="29" t="n">
        <f aca="false">J1643+I1644</f>
        <v>2543500</v>
      </c>
    </row>
    <row r="1645" customFormat="false" ht="15" hidden="false" customHeight="false" outlineLevel="0" collapsed="false">
      <c r="A1645" s="26" t="n">
        <v>39757</v>
      </c>
      <c r="B1645" s="27" t="n">
        <v>65.41</v>
      </c>
      <c r="C1645" s="27" t="n">
        <v>61.09</v>
      </c>
      <c r="D1645" s="28" t="n">
        <f aca="false">B1645-B1644</f>
        <v>-5</v>
      </c>
      <c r="E1645" s="28" t="n">
        <f aca="false">C1645-C1644</f>
        <v>-1.69</v>
      </c>
      <c r="F1645" s="29" t="n">
        <f aca="false">Inputs!$B$5*B1645+Inputs!$B$6*C1645</f>
        <v>3486500</v>
      </c>
      <c r="G1645" s="29" t="n">
        <f aca="false">Inputs!$B$5*D1645</f>
        <v>-500000</v>
      </c>
      <c r="H1645" s="29" t="n">
        <f aca="false">Inputs!$B$6*E1645</f>
        <v>84499.9999999999</v>
      </c>
      <c r="I1645" s="29" t="n">
        <f aca="false">G1645+H1645</f>
        <v>-415500</v>
      </c>
      <c r="J1645" s="29" t="n">
        <f aca="false">J1644+I1645</f>
        <v>2128000</v>
      </c>
    </row>
    <row r="1646" customFormat="false" ht="15" hidden="false" customHeight="false" outlineLevel="0" collapsed="false">
      <c r="A1646" s="26" t="n">
        <v>39758</v>
      </c>
      <c r="B1646" s="27" t="n">
        <v>60.72</v>
      </c>
      <c r="C1646" s="27" t="n">
        <v>56.14</v>
      </c>
      <c r="D1646" s="28" t="n">
        <f aca="false">B1646-B1645</f>
        <v>-4.69</v>
      </c>
      <c r="E1646" s="28" t="n">
        <f aca="false">C1646-C1645</f>
        <v>-4.95</v>
      </c>
      <c r="F1646" s="29" t="n">
        <f aca="false">Inputs!$B$5*B1646+Inputs!$B$6*C1646</f>
        <v>3265000</v>
      </c>
      <c r="G1646" s="29" t="n">
        <f aca="false">Inputs!$B$5*D1646</f>
        <v>-469000</v>
      </c>
      <c r="H1646" s="29" t="n">
        <f aca="false">Inputs!$B$6*E1646</f>
        <v>247500</v>
      </c>
      <c r="I1646" s="29" t="n">
        <f aca="false">G1646+H1646</f>
        <v>-221500</v>
      </c>
      <c r="J1646" s="29" t="n">
        <f aca="false">J1645+I1646</f>
        <v>1906500</v>
      </c>
    </row>
    <row r="1647" customFormat="false" ht="15" hidden="false" customHeight="false" outlineLevel="0" collapsed="false">
      <c r="A1647" s="26" t="n">
        <v>39759</v>
      </c>
      <c r="B1647" s="27" t="n">
        <v>61.06</v>
      </c>
      <c r="C1647" s="27" t="n">
        <v>56.84</v>
      </c>
      <c r="D1647" s="28" t="n">
        <f aca="false">B1647-B1646</f>
        <v>0.340000000000003</v>
      </c>
      <c r="E1647" s="28" t="n">
        <f aca="false">C1647-C1646</f>
        <v>0.700000000000003</v>
      </c>
      <c r="F1647" s="29" t="n">
        <f aca="false">Inputs!$B$5*B1647+Inputs!$B$6*C1647</f>
        <v>3264000</v>
      </c>
      <c r="G1647" s="29" t="n">
        <f aca="false">Inputs!$B$5*D1647</f>
        <v>34000.0000000003</v>
      </c>
      <c r="H1647" s="29" t="n">
        <f aca="false">Inputs!$B$6*E1647</f>
        <v>-35000.0000000001</v>
      </c>
      <c r="I1647" s="29" t="n">
        <f aca="false">G1647+H1647</f>
        <v>-999.999999999804</v>
      </c>
      <c r="J1647" s="29" t="n">
        <f aca="false">J1646+I1647</f>
        <v>1905500</v>
      </c>
    </row>
    <row r="1648" customFormat="false" ht="15" hidden="false" customHeight="false" outlineLevel="0" collapsed="false">
      <c r="A1648" s="26" t="n">
        <v>39762</v>
      </c>
      <c r="B1648" s="27" t="n">
        <v>62.19</v>
      </c>
      <c r="C1648" s="27" t="n">
        <v>57.08</v>
      </c>
      <c r="D1648" s="28" t="n">
        <f aca="false">B1648-B1647</f>
        <v>1.13</v>
      </c>
      <c r="E1648" s="28" t="n">
        <f aca="false">C1648-C1647</f>
        <v>0.239999999999995</v>
      </c>
      <c r="F1648" s="29" t="n">
        <f aca="false">Inputs!$B$5*B1648+Inputs!$B$6*C1648</f>
        <v>3365000</v>
      </c>
      <c r="G1648" s="29" t="n">
        <f aca="false">Inputs!$B$5*D1648</f>
        <v>113000</v>
      </c>
      <c r="H1648" s="29" t="n">
        <f aca="false">Inputs!$B$6*E1648</f>
        <v>-11999.9999999997</v>
      </c>
      <c r="I1648" s="29" t="n">
        <f aca="false">G1648+H1648</f>
        <v>101000</v>
      </c>
      <c r="J1648" s="29" t="n">
        <f aca="false">J1647+I1648</f>
        <v>2006500</v>
      </c>
    </row>
    <row r="1649" customFormat="false" ht="15" hidden="false" customHeight="false" outlineLevel="0" collapsed="false">
      <c r="A1649" s="26" t="n">
        <v>39763</v>
      </c>
      <c r="B1649" s="27" t="n">
        <v>59.38</v>
      </c>
      <c r="C1649" s="27" t="n">
        <v>54.76</v>
      </c>
      <c r="D1649" s="28" t="n">
        <f aca="false">B1649-B1648</f>
        <v>-2.81</v>
      </c>
      <c r="E1649" s="28" t="n">
        <f aca="false">C1649-C1648</f>
        <v>-2.32</v>
      </c>
      <c r="F1649" s="29" t="n">
        <f aca="false">Inputs!$B$5*B1649+Inputs!$B$6*C1649</f>
        <v>3200000</v>
      </c>
      <c r="G1649" s="29" t="n">
        <f aca="false">Inputs!$B$5*D1649</f>
        <v>-281000</v>
      </c>
      <c r="H1649" s="29" t="n">
        <f aca="false">Inputs!$B$6*E1649</f>
        <v>116000</v>
      </c>
      <c r="I1649" s="29" t="n">
        <f aca="false">G1649+H1649</f>
        <v>-165000</v>
      </c>
      <c r="J1649" s="29" t="n">
        <f aca="false">J1648+I1649</f>
        <v>1841500</v>
      </c>
    </row>
    <row r="1650" customFormat="false" ht="15" hidden="false" customHeight="false" outlineLevel="0" collapsed="false">
      <c r="A1650" s="26" t="n">
        <v>39764</v>
      </c>
      <c r="B1650" s="27" t="n">
        <v>55.95</v>
      </c>
      <c r="C1650" s="27" t="n">
        <v>52.47</v>
      </c>
      <c r="D1650" s="28" t="n">
        <f aca="false">B1650-B1649</f>
        <v>-3.43</v>
      </c>
      <c r="E1650" s="28" t="n">
        <f aca="false">C1650-C1649</f>
        <v>-2.29</v>
      </c>
      <c r="F1650" s="29" t="n">
        <f aca="false">Inputs!$B$5*B1650+Inputs!$B$6*C1650</f>
        <v>2971500</v>
      </c>
      <c r="G1650" s="29" t="n">
        <f aca="false">Inputs!$B$5*D1650</f>
        <v>-343000</v>
      </c>
      <c r="H1650" s="29" t="n">
        <f aca="false">Inputs!$B$6*E1650</f>
        <v>114500</v>
      </c>
      <c r="I1650" s="29" t="n">
        <f aca="false">G1650+H1650</f>
        <v>-228500</v>
      </c>
      <c r="J1650" s="29" t="n">
        <f aca="false">J1649+I1650</f>
        <v>1613000</v>
      </c>
    </row>
    <row r="1651" customFormat="false" ht="15" hidden="false" customHeight="false" outlineLevel="0" collapsed="false">
      <c r="A1651" s="26" t="n">
        <v>39765</v>
      </c>
      <c r="B1651" s="27" t="n">
        <v>58.31</v>
      </c>
      <c r="C1651" s="27" t="n">
        <v>51.32</v>
      </c>
      <c r="D1651" s="28" t="n">
        <f aca="false">B1651-B1650</f>
        <v>2.36</v>
      </c>
      <c r="E1651" s="28" t="n">
        <f aca="false">C1651-C1650</f>
        <v>-1.15</v>
      </c>
      <c r="F1651" s="29" t="n">
        <f aca="false">Inputs!$B$5*B1651+Inputs!$B$6*C1651</f>
        <v>3265000</v>
      </c>
      <c r="G1651" s="29" t="n">
        <f aca="false">Inputs!$B$5*D1651</f>
        <v>236000</v>
      </c>
      <c r="H1651" s="29" t="n">
        <f aca="false">Inputs!$B$6*E1651</f>
        <v>57499.9999999999</v>
      </c>
      <c r="I1651" s="29" t="n">
        <f aca="false">G1651+H1651</f>
        <v>293500</v>
      </c>
      <c r="J1651" s="29" t="n">
        <f aca="false">J1650+I1651</f>
        <v>1906500</v>
      </c>
    </row>
    <row r="1652" customFormat="false" ht="15" hidden="false" customHeight="false" outlineLevel="0" collapsed="false">
      <c r="A1652" s="26" t="n">
        <v>39766</v>
      </c>
      <c r="B1652" s="27" t="n">
        <v>57.18</v>
      </c>
      <c r="C1652" s="27" t="n">
        <v>50.7</v>
      </c>
      <c r="D1652" s="28" t="n">
        <f aca="false">B1652-B1651</f>
        <v>-1.13</v>
      </c>
      <c r="E1652" s="28" t="n">
        <f aca="false">C1652-C1651</f>
        <v>-0.619999999999997</v>
      </c>
      <c r="F1652" s="29" t="n">
        <f aca="false">Inputs!$B$5*B1652+Inputs!$B$6*C1652</f>
        <v>3183000</v>
      </c>
      <c r="G1652" s="29" t="n">
        <f aca="false">Inputs!$B$5*D1652</f>
        <v>-113000</v>
      </c>
      <c r="H1652" s="29" t="n">
        <f aca="false">Inputs!$B$6*E1652</f>
        <v>30999.9999999999</v>
      </c>
      <c r="I1652" s="29" t="n">
        <f aca="false">G1652+H1652</f>
        <v>-82000.0000000004</v>
      </c>
      <c r="J1652" s="29" t="n">
        <f aca="false">J1651+I1652</f>
        <v>1824500</v>
      </c>
    </row>
    <row r="1653" customFormat="false" ht="15" hidden="false" customHeight="false" outlineLevel="0" collapsed="false">
      <c r="A1653" s="26" t="n">
        <v>39769</v>
      </c>
      <c r="B1653" s="27" t="n">
        <v>55.14</v>
      </c>
      <c r="C1653" s="27" t="n">
        <v>50.82</v>
      </c>
      <c r="D1653" s="28" t="n">
        <f aca="false">B1653-B1652</f>
        <v>-2.04</v>
      </c>
      <c r="E1653" s="28" t="n">
        <f aca="false">C1653-C1652</f>
        <v>0.119999999999997</v>
      </c>
      <c r="F1653" s="29" t="n">
        <f aca="false">Inputs!$B$5*B1653+Inputs!$B$6*C1653</f>
        <v>2973000</v>
      </c>
      <c r="G1653" s="29" t="n">
        <f aca="false">Inputs!$B$5*D1653</f>
        <v>-204000</v>
      </c>
      <c r="H1653" s="29" t="n">
        <f aca="false">Inputs!$B$6*E1653</f>
        <v>-5999.99999999987</v>
      </c>
      <c r="I1653" s="29" t="n">
        <f aca="false">G1653+H1653</f>
        <v>-210000</v>
      </c>
      <c r="J1653" s="29" t="n">
        <f aca="false">J1652+I1653</f>
        <v>1614500</v>
      </c>
    </row>
    <row r="1654" customFormat="false" ht="15" hidden="false" customHeight="false" outlineLevel="0" collapsed="false">
      <c r="A1654" s="26" t="n">
        <v>39770</v>
      </c>
      <c r="B1654" s="27" t="n">
        <v>54.42</v>
      </c>
      <c r="C1654" s="27" t="n">
        <v>49.1</v>
      </c>
      <c r="D1654" s="28" t="n">
        <f aca="false">B1654-B1653</f>
        <v>-0.719999999999999</v>
      </c>
      <c r="E1654" s="28" t="n">
        <f aca="false">C1654-C1653</f>
        <v>-1.72</v>
      </c>
      <c r="F1654" s="29" t="n">
        <f aca="false">Inputs!$B$5*B1654+Inputs!$B$6*C1654</f>
        <v>2987000</v>
      </c>
      <c r="G1654" s="29" t="n">
        <f aca="false">Inputs!$B$5*D1654</f>
        <v>-71999.9999999999</v>
      </c>
      <c r="H1654" s="29" t="n">
        <f aca="false">Inputs!$B$6*E1654</f>
        <v>85999.9999999999</v>
      </c>
      <c r="I1654" s="29" t="n">
        <f aca="false">G1654+H1654</f>
        <v>14000.0000000001</v>
      </c>
      <c r="J1654" s="29" t="n">
        <f aca="false">J1653+I1654</f>
        <v>1628500</v>
      </c>
    </row>
    <row r="1655" customFormat="false" ht="15" hidden="false" customHeight="false" outlineLevel="0" collapsed="false">
      <c r="A1655" s="26" t="n">
        <v>39771</v>
      </c>
      <c r="B1655" s="27" t="n">
        <v>53.64</v>
      </c>
      <c r="C1655" s="27" t="n">
        <v>48.35</v>
      </c>
      <c r="D1655" s="28" t="n">
        <f aca="false">B1655-B1654</f>
        <v>-0.780000000000001</v>
      </c>
      <c r="E1655" s="28" t="n">
        <f aca="false">C1655-C1654</f>
        <v>-0.75</v>
      </c>
      <c r="F1655" s="29" t="n">
        <f aca="false">Inputs!$B$5*B1655+Inputs!$B$6*C1655</f>
        <v>2946500</v>
      </c>
      <c r="G1655" s="29" t="n">
        <f aca="false">Inputs!$B$5*D1655</f>
        <v>-78000.0000000001</v>
      </c>
      <c r="H1655" s="29" t="n">
        <f aca="false">Inputs!$B$6*E1655</f>
        <v>37500</v>
      </c>
      <c r="I1655" s="29" t="n">
        <f aca="false">G1655+H1655</f>
        <v>-40500.0000000001</v>
      </c>
      <c r="J1655" s="29" t="n">
        <f aca="false">J1654+I1655</f>
        <v>1588000</v>
      </c>
    </row>
    <row r="1656" customFormat="false" ht="15" hidden="false" customHeight="false" outlineLevel="0" collapsed="false">
      <c r="A1656" s="26" t="n">
        <v>39772</v>
      </c>
      <c r="B1656" s="27" t="n">
        <v>48.86</v>
      </c>
      <c r="C1656" s="27" t="n">
        <v>45.79</v>
      </c>
      <c r="D1656" s="28" t="n">
        <f aca="false">B1656-B1655</f>
        <v>-4.78</v>
      </c>
      <c r="E1656" s="28" t="n">
        <f aca="false">C1656-C1655</f>
        <v>-2.56</v>
      </c>
      <c r="F1656" s="29" t="n">
        <f aca="false">Inputs!$B$5*B1656+Inputs!$B$6*C1656</f>
        <v>2596500</v>
      </c>
      <c r="G1656" s="29" t="n">
        <f aca="false">Inputs!$B$5*D1656</f>
        <v>-478000</v>
      </c>
      <c r="H1656" s="29" t="n">
        <f aca="false">Inputs!$B$6*E1656</f>
        <v>128000</v>
      </c>
      <c r="I1656" s="29" t="n">
        <f aca="false">G1656+H1656</f>
        <v>-350000</v>
      </c>
      <c r="J1656" s="29" t="n">
        <f aca="false">J1655+I1656</f>
        <v>1238000</v>
      </c>
    </row>
    <row r="1657" customFormat="false" ht="15" hidden="false" customHeight="false" outlineLevel="0" collapsed="false">
      <c r="A1657" s="26" t="n">
        <v>39773</v>
      </c>
      <c r="B1657" s="27" t="n">
        <v>49.22</v>
      </c>
      <c r="C1657" s="27" t="n">
        <v>44.91</v>
      </c>
      <c r="D1657" s="28" t="n">
        <f aca="false">B1657-B1656</f>
        <v>0.359999999999999</v>
      </c>
      <c r="E1657" s="28" t="n">
        <f aca="false">C1657-C1656</f>
        <v>-0.880000000000003</v>
      </c>
      <c r="F1657" s="29" t="n">
        <f aca="false">Inputs!$B$5*B1657+Inputs!$B$6*C1657</f>
        <v>2676500</v>
      </c>
      <c r="G1657" s="29" t="n">
        <f aca="false">Inputs!$B$5*D1657</f>
        <v>35999.9999999999</v>
      </c>
      <c r="H1657" s="29" t="n">
        <f aca="false">Inputs!$B$6*E1657</f>
        <v>44000.0000000001</v>
      </c>
      <c r="I1657" s="29" t="n">
        <f aca="false">G1657+H1657</f>
        <v>80000.0000000001</v>
      </c>
      <c r="J1657" s="29" t="n">
        <f aca="false">J1656+I1657</f>
        <v>1318000</v>
      </c>
    </row>
    <row r="1658" customFormat="false" ht="15" hidden="false" customHeight="false" outlineLevel="0" collapsed="false">
      <c r="A1658" s="26" t="n">
        <v>39776</v>
      </c>
      <c r="B1658" s="27" t="n">
        <v>53.63</v>
      </c>
      <c r="C1658" s="27" t="n">
        <v>49.51</v>
      </c>
      <c r="D1658" s="28" t="n">
        <f aca="false">B1658-B1657</f>
        <v>4.41</v>
      </c>
      <c r="E1658" s="28" t="n">
        <f aca="false">C1658-C1657</f>
        <v>4.6</v>
      </c>
      <c r="F1658" s="29" t="n">
        <f aca="false">Inputs!$B$5*B1658+Inputs!$B$6*C1658</f>
        <v>2887500</v>
      </c>
      <c r="G1658" s="29" t="n">
        <f aca="false">Inputs!$B$5*D1658</f>
        <v>441000</v>
      </c>
      <c r="H1658" s="29" t="n">
        <f aca="false">Inputs!$B$6*E1658</f>
        <v>-230000</v>
      </c>
      <c r="I1658" s="29" t="n">
        <f aca="false">G1658+H1658</f>
        <v>211000</v>
      </c>
      <c r="J1658" s="29" t="n">
        <f aca="false">J1657+I1658</f>
        <v>1529000</v>
      </c>
    </row>
    <row r="1659" customFormat="false" ht="15" hidden="false" customHeight="false" outlineLevel="0" collapsed="false">
      <c r="A1659" s="26" t="n">
        <v>39777</v>
      </c>
      <c r="B1659" s="27" t="n">
        <v>50.02</v>
      </c>
      <c r="C1659" s="27" t="n">
        <v>47.51</v>
      </c>
      <c r="D1659" s="28" t="n">
        <f aca="false">B1659-B1658</f>
        <v>-3.61</v>
      </c>
      <c r="E1659" s="28" t="n">
        <f aca="false">C1659-C1658</f>
        <v>-2</v>
      </c>
      <c r="F1659" s="29" t="n">
        <f aca="false">Inputs!$B$5*B1659+Inputs!$B$6*C1659</f>
        <v>2626500</v>
      </c>
      <c r="G1659" s="29" t="n">
        <f aca="false">Inputs!$B$5*D1659</f>
        <v>-361000</v>
      </c>
      <c r="H1659" s="29" t="n">
        <f aca="false">Inputs!$B$6*E1659</f>
        <v>100000</v>
      </c>
      <c r="I1659" s="29" t="n">
        <f aca="false">G1659+H1659</f>
        <v>-261000</v>
      </c>
      <c r="J1659" s="29" t="n">
        <f aca="false">J1658+I1659</f>
        <v>1268000</v>
      </c>
    </row>
    <row r="1660" customFormat="false" ht="15" hidden="false" customHeight="false" outlineLevel="0" collapsed="false">
      <c r="A1660" s="26" t="n">
        <v>39778</v>
      </c>
      <c r="B1660" s="27" t="n">
        <v>54.2</v>
      </c>
      <c r="C1660" s="27" t="n">
        <v>49.39</v>
      </c>
      <c r="D1660" s="28" t="n">
        <f aca="false">B1660-B1659</f>
        <v>4.18</v>
      </c>
      <c r="E1660" s="28" t="n">
        <f aca="false">C1660-C1659</f>
        <v>1.88</v>
      </c>
      <c r="F1660" s="29" t="n">
        <f aca="false">Inputs!$B$5*B1660+Inputs!$B$6*C1660</f>
        <v>2950500</v>
      </c>
      <c r="G1660" s="29" t="n">
        <f aca="false">Inputs!$B$5*D1660</f>
        <v>418000</v>
      </c>
      <c r="H1660" s="29" t="n">
        <f aca="false">Inputs!$B$6*E1660</f>
        <v>-94000.0000000001</v>
      </c>
      <c r="I1660" s="29" t="n">
        <f aca="false">G1660+H1660</f>
        <v>324000</v>
      </c>
      <c r="J1660" s="29" t="n">
        <f aca="false">J1659+I1660</f>
        <v>1592000</v>
      </c>
    </row>
    <row r="1661" customFormat="false" ht="15" hidden="false" customHeight="false" outlineLevel="0" collapsed="false">
      <c r="A1661" s="26" t="n">
        <v>39780</v>
      </c>
      <c r="B1661" s="27" t="n">
        <v>55.21</v>
      </c>
      <c r="C1661" s="27" t="n">
        <v>47.72</v>
      </c>
      <c r="D1661" s="28" t="n">
        <f aca="false">B1661-B1660</f>
        <v>1.01</v>
      </c>
      <c r="E1661" s="28" t="n">
        <f aca="false">C1661-C1660</f>
        <v>-1.67</v>
      </c>
      <c r="F1661" s="29" t="n">
        <f aca="false">Inputs!$B$5*B1661+Inputs!$B$6*C1661</f>
        <v>3135000</v>
      </c>
      <c r="G1661" s="29" t="n">
        <f aca="false">Inputs!$B$5*D1661</f>
        <v>101000</v>
      </c>
      <c r="H1661" s="29" t="n">
        <f aca="false">Inputs!$B$6*E1661</f>
        <v>83500.0000000001</v>
      </c>
      <c r="I1661" s="29" t="n">
        <f aca="false">G1661+H1661</f>
        <v>184500</v>
      </c>
      <c r="J1661" s="29" t="n">
        <f aca="false">J1660+I1661</f>
        <v>1776500</v>
      </c>
    </row>
    <row r="1662" customFormat="false" ht="15" hidden="false" customHeight="false" outlineLevel="0" collapsed="false">
      <c r="A1662" s="26" t="n">
        <v>39783</v>
      </c>
      <c r="B1662" s="27" t="n">
        <v>49.34</v>
      </c>
      <c r="C1662" s="27" t="n">
        <v>47.58</v>
      </c>
      <c r="D1662" s="28" t="n">
        <f aca="false">B1662-B1661</f>
        <v>-5.87</v>
      </c>
      <c r="E1662" s="28" t="n">
        <f aca="false">C1662-C1661</f>
        <v>-0.140000000000001</v>
      </c>
      <c r="F1662" s="29" t="n">
        <f aca="false">Inputs!$B$5*B1662+Inputs!$B$6*C1662</f>
        <v>2555000</v>
      </c>
      <c r="G1662" s="29" t="n">
        <f aca="false">Inputs!$B$5*D1662</f>
        <v>-587000</v>
      </c>
      <c r="H1662" s="29" t="n">
        <f aca="false">Inputs!$B$6*E1662</f>
        <v>7000.00000000003</v>
      </c>
      <c r="I1662" s="29" t="n">
        <f aca="false">G1662+H1662</f>
        <v>-580000</v>
      </c>
      <c r="J1662" s="29" t="n">
        <f aca="false">J1661+I1662</f>
        <v>1196500</v>
      </c>
    </row>
    <row r="1663" customFormat="false" ht="15" hidden="false" customHeight="false" outlineLevel="0" collapsed="false">
      <c r="A1663" s="26" t="n">
        <v>39784</v>
      </c>
      <c r="B1663" s="27" t="n">
        <v>47.05</v>
      </c>
      <c r="C1663" s="27" t="n">
        <v>45.64</v>
      </c>
      <c r="D1663" s="28" t="n">
        <f aca="false">B1663-B1662</f>
        <v>-2.29000000000001</v>
      </c>
      <c r="E1663" s="28" t="n">
        <f aca="false">C1663-C1662</f>
        <v>-1.94</v>
      </c>
      <c r="F1663" s="29" t="n">
        <f aca="false">Inputs!$B$5*B1663+Inputs!$B$6*C1663</f>
        <v>2423000</v>
      </c>
      <c r="G1663" s="29" t="n">
        <f aca="false">Inputs!$B$5*D1663</f>
        <v>-229000.000000001</v>
      </c>
      <c r="H1663" s="29" t="n">
        <f aca="false">Inputs!$B$6*E1663</f>
        <v>96999.9999999999</v>
      </c>
      <c r="I1663" s="29" t="n">
        <f aca="false">G1663+H1663</f>
        <v>-132000.000000001</v>
      </c>
      <c r="J1663" s="29" t="n">
        <f aca="false">J1662+I1663</f>
        <v>1064500</v>
      </c>
    </row>
    <row r="1664" customFormat="false" ht="15" hidden="false" customHeight="false" outlineLevel="0" collapsed="false">
      <c r="A1664" s="26" t="n">
        <v>39785</v>
      </c>
      <c r="B1664" s="27" t="n">
        <v>46.79</v>
      </c>
      <c r="C1664" s="27" t="n">
        <v>44.39</v>
      </c>
      <c r="D1664" s="28" t="n">
        <f aca="false">B1664-B1663</f>
        <v>-0.259999999999998</v>
      </c>
      <c r="E1664" s="28" t="n">
        <f aca="false">C1664-C1663</f>
        <v>-1.25</v>
      </c>
      <c r="F1664" s="29" t="n">
        <f aca="false">Inputs!$B$5*B1664+Inputs!$B$6*C1664</f>
        <v>2459500</v>
      </c>
      <c r="G1664" s="29" t="n">
        <f aca="false">Inputs!$B$5*D1664</f>
        <v>-25999.9999999998</v>
      </c>
      <c r="H1664" s="29" t="n">
        <f aca="false">Inputs!$B$6*E1664</f>
        <v>62500</v>
      </c>
      <c r="I1664" s="29" t="n">
        <f aca="false">G1664+H1664</f>
        <v>36500.0000000002</v>
      </c>
      <c r="J1664" s="29" t="n">
        <f aca="false">J1663+I1664</f>
        <v>1101000</v>
      </c>
    </row>
    <row r="1665" customFormat="false" ht="15" hidden="false" customHeight="false" outlineLevel="0" collapsed="false">
      <c r="A1665" s="26" t="n">
        <v>39786</v>
      </c>
      <c r="B1665" s="27" t="n">
        <v>43.8</v>
      </c>
      <c r="C1665" s="27" t="n">
        <v>43.83</v>
      </c>
      <c r="D1665" s="28" t="n">
        <f aca="false">B1665-B1664</f>
        <v>-2.99</v>
      </c>
      <c r="E1665" s="28" t="n">
        <f aca="false">C1665-C1664</f>
        <v>-0.560000000000002</v>
      </c>
      <c r="F1665" s="29" t="n">
        <f aca="false">Inputs!$B$5*B1665+Inputs!$B$6*C1665</f>
        <v>2188500</v>
      </c>
      <c r="G1665" s="29" t="n">
        <f aca="false">Inputs!$B$5*D1665</f>
        <v>-299000</v>
      </c>
      <c r="H1665" s="29" t="n">
        <f aca="false">Inputs!$B$6*E1665</f>
        <v>28000.0000000001</v>
      </c>
      <c r="I1665" s="29" t="n">
        <f aca="false">G1665+H1665</f>
        <v>-271000</v>
      </c>
      <c r="J1665" s="29" t="n">
        <f aca="false">J1664+I1665</f>
        <v>829999.999999997</v>
      </c>
    </row>
    <row r="1666" customFormat="false" ht="15" hidden="false" customHeight="false" outlineLevel="0" collapsed="false">
      <c r="A1666" s="26" t="n">
        <v>39787</v>
      </c>
      <c r="B1666" s="27" t="n">
        <v>41.01</v>
      </c>
      <c r="C1666" s="27" t="n">
        <v>37.04</v>
      </c>
      <c r="D1666" s="28" t="n">
        <f aca="false">B1666-B1665</f>
        <v>-2.79</v>
      </c>
      <c r="E1666" s="28" t="n">
        <f aca="false">C1666-C1665</f>
        <v>-6.79</v>
      </c>
      <c r="F1666" s="29" t="n">
        <f aca="false">Inputs!$B$5*B1666+Inputs!$B$6*C1666</f>
        <v>2249000</v>
      </c>
      <c r="G1666" s="29" t="n">
        <f aca="false">Inputs!$B$5*D1666</f>
        <v>-279000</v>
      </c>
      <c r="H1666" s="29" t="n">
        <f aca="false">Inputs!$B$6*E1666</f>
        <v>339500</v>
      </c>
      <c r="I1666" s="29" t="n">
        <f aca="false">G1666+H1666</f>
        <v>60500</v>
      </c>
      <c r="J1666" s="29" t="n">
        <f aca="false">J1665+I1666</f>
        <v>890499.999999997</v>
      </c>
    </row>
    <row r="1667" customFormat="false" ht="15" hidden="false" customHeight="false" outlineLevel="0" collapsed="false">
      <c r="A1667" s="26" t="n">
        <v>39790</v>
      </c>
      <c r="B1667" s="27" t="n">
        <v>43.69</v>
      </c>
      <c r="C1667" s="27" t="n">
        <v>40.02</v>
      </c>
      <c r="D1667" s="28" t="n">
        <f aca="false">B1667-B1666</f>
        <v>2.68</v>
      </c>
      <c r="E1667" s="28" t="n">
        <f aca="false">C1667-C1666</f>
        <v>2.98</v>
      </c>
      <c r="F1667" s="29" t="n">
        <f aca="false">Inputs!$B$5*B1667+Inputs!$B$6*C1667</f>
        <v>2368000</v>
      </c>
      <c r="G1667" s="29" t="n">
        <f aca="false">Inputs!$B$5*D1667</f>
        <v>268000</v>
      </c>
      <c r="H1667" s="29" t="n">
        <f aca="false">Inputs!$B$6*E1667</f>
        <v>-149000</v>
      </c>
      <c r="I1667" s="29" t="n">
        <f aca="false">G1667+H1667</f>
        <v>119000</v>
      </c>
      <c r="J1667" s="29" t="n">
        <f aca="false">J1666+I1667</f>
        <v>1009500</v>
      </c>
    </row>
    <row r="1668" customFormat="false" ht="15" hidden="false" customHeight="false" outlineLevel="0" collapsed="false">
      <c r="A1668" s="26" t="n">
        <v>39791</v>
      </c>
      <c r="B1668" s="27" t="n">
        <v>42</v>
      </c>
      <c r="C1668" s="27" t="n">
        <v>39.77</v>
      </c>
      <c r="D1668" s="28" t="n">
        <f aca="false">B1668-B1667</f>
        <v>-1.69</v>
      </c>
      <c r="E1668" s="28" t="n">
        <f aca="false">C1668-C1667</f>
        <v>-0.25</v>
      </c>
      <c r="F1668" s="29" t="n">
        <f aca="false">Inputs!$B$5*B1668+Inputs!$B$6*C1668</f>
        <v>2211500</v>
      </c>
      <c r="G1668" s="29" t="n">
        <f aca="false">Inputs!$B$5*D1668</f>
        <v>-169000</v>
      </c>
      <c r="H1668" s="29" t="n">
        <f aca="false">Inputs!$B$6*E1668</f>
        <v>12500</v>
      </c>
      <c r="I1668" s="29" t="n">
        <f aca="false">G1668+H1668</f>
        <v>-156500</v>
      </c>
      <c r="J1668" s="29" t="n">
        <f aca="false">J1667+I1668</f>
        <v>852999.999999997</v>
      </c>
    </row>
    <row r="1669" customFormat="false" ht="15" hidden="false" customHeight="false" outlineLevel="0" collapsed="false">
      <c r="A1669" s="26" t="n">
        <v>39792</v>
      </c>
      <c r="B1669" s="27" t="n">
        <v>43.1</v>
      </c>
      <c r="C1669" s="27" t="n">
        <v>39.34</v>
      </c>
      <c r="D1669" s="28" t="n">
        <f aca="false">B1669-B1668</f>
        <v>1.1</v>
      </c>
      <c r="E1669" s="28" t="n">
        <f aca="false">C1669-C1668</f>
        <v>-0.43</v>
      </c>
      <c r="F1669" s="29" t="n">
        <f aca="false">Inputs!$B$5*B1669+Inputs!$B$6*C1669</f>
        <v>2343000</v>
      </c>
      <c r="G1669" s="29" t="n">
        <f aca="false">Inputs!$B$5*D1669</f>
        <v>110000</v>
      </c>
      <c r="H1669" s="29" t="n">
        <f aca="false">Inputs!$B$6*E1669</f>
        <v>21500</v>
      </c>
      <c r="I1669" s="29" t="n">
        <f aca="false">G1669+H1669</f>
        <v>131500</v>
      </c>
      <c r="J1669" s="29" t="n">
        <f aca="false">J1668+I1669</f>
        <v>984499.999999998</v>
      </c>
    </row>
    <row r="1670" customFormat="false" ht="15" hidden="false" customHeight="false" outlineLevel="0" collapsed="false">
      <c r="A1670" s="26" t="n">
        <v>39793</v>
      </c>
      <c r="B1670" s="27" t="n">
        <v>47.77</v>
      </c>
      <c r="C1670" s="27" t="n">
        <v>43.54</v>
      </c>
      <c r="D1670" s="28" t="n">
        <f aca="false">B1670-B1669</f>
        <v>4.67</v>
      </c>
      <c r="E1670" s="28" t="n">
        <f aca="false">C1670-C1669</f>
        <v>4.2</v>
      </c>
      <c r="F1670" s="29" t="n">
        <f aca="false">Inputs!$B$5*B1670+Inputs!$B$6*C1670</f>
        <v>2600000</v>
      </c>
      <c r="G1670" s="29" t="n">
        <f aca="false">Inputs!$B$5*D1670</f>
        <v>467000</v>
      </c>
      <c r="H1670" s="29" t="n">
        <f aca="false">Inputs!$B$6*E1670</f>
        <v>-210000</v>
      </c>
      <c r="I1670" s="29" t="n">
        <f aca="false">G1670+H1670</f>
        <v>257000</v>
      </c>
      <c r="J1670" s="29" t="n">
        <f aca="false">J1669+I1670</f>
        <v>1241500</v>
      </c>
    </row>
    <row r="1671" customFormat="false" ht="15" hidden="false" customHeight="false" outlineLevel="0" collapsed="false">
      <c r="A1671" s="26" t="n">
        <v>39794</v>
      </c>
      <c r="B1671" s="27" t="n">
        <v>46.27</v>
      </c>
      <c r="C1671" s="27" t="n">
        <v>42.38</v>
      </c>
      <c r="D1671" s="28" t="n">
        <f aca="false">B1671-B1670</f>
        <v>-1.5</v>
      </c>
      <c r="E1671" s="28" t="n">
        <f aca="false">C1671-C1670</f>
        <v>-1.16</v>
      </c>
      <c r="F1671" s="29" t="n">
        <f aca="false">Inputs!$B$5*B1671+Inputs!$B$6*C1671</f>
        <v>2508000</v>
      </c>
      <c r="G1671" s="29" t="n">
        <f aca="false">Inputs!$B$5*D1671</f>
        <v>-150000</v>
      </c>
      <c r="H1671" s="29" t="n">
        <f aca="false">Inputs!$B$6*E1671</f>
        <v>57999.9999999998</v>
      </c>
      <c r="I1671" s="29" t="n">
        <f aca="false">G1671+H1671</f>
        <v>-92000.0000000002</v>
      </c>
      <c r="J1671" s="29" t="n">
        <f aca="false">J1670+I1671</f>
        <v>1149500</v>
      </c>
    </row>
    <row r="1672" customFormat="false" ht="15" hidden="false" customHeight="false" outlineLevel="0" collapsed="false">
      <c r="A1672" s="26" t="n">
        <v>39797</v>
      </c>
      <c r="B1672" s="27" t="n">
        <v>44.61</v>
      </c>
      <c r="C1672" s="27" t="n">
        <v>45.02</v>
      </c>
      <c r="D1672" s="28" t="n">
        <f aca="false">B1672-B1671</f>
        <v>-1.66</v>
      </c>
      <c r="E1672" s="28" t="n">
        <f aca="false">C1672-C1671</f>
        <v>2.64</v>
      </c>
      <c r="F1672" s="29" t="n">
        <f aca="false">Inputs!$B$5*B1672+Inputs!$B$6*C1672</f>
        <v>2210000</v>
      </c>
      <c r="G1672" s="29" t="n">
        <f aca="false">Inputs!$B$5*D1672</f>
        <v>-166000</v>
      </c>
      <c r="H1672" s="29" t="n">
        <f aca="false">Inputs!$B$6*E1672</f>
        <v>-132000</v>
      </c>
      <c r="I1672" s="29" t="n">
        <f aca="false">G1672+H1672</f>
        <v>-298000</v>
      </c>
      <c r="J1672" s="29" t="n">
        <f aca="false">J1671+I1672</f>
        <v>851499.999999997</v>
      </c>
    </row>
    <row r="1673" customFormat="false" ht="15" hidden="false" customHeight="false" outlineLevel="0" collapsed="false">
      <c r="A1673" s="26" t="n">
        <v>39798</v>
      </c>
      <c r="B1673" s="27" t="n">
        <v>43.84</v>
      </c>
      <c r="C1673" s="27" t="n">
        <v>42</v>
      </c>
      <c r="D1673" s="28" t="n">
        <f aca="false">B1673-B1672</f>
        <v>-0.769999999999996</v>
      </c>
      <c r="E1673" s="28" t="n">
        <f aca="false">C1673-C1672</f>
        <v>-3.02</v>
      </c>
      <c r="F1673" s="29" t="n">
        <f aca="false">Inputs!$B$5*B1673+Inputs!$B$6*C1673</f>
        <v>2284000</v>
      </c>
      <c r="G1673" s="29" t="n">
        <f aca="false">Inputs!$B$5*D1673</f>
        <v>-76999.9999999996</v>
      </c>
      <c r="H1673" s="29" t="n">
        <f aca="false">Inputs!$B$6*E1673</f>
        <v>151000</v>
      </c>
      <c r="I1673" s="29" t="n">
        <f aca="false">G1673+H1673</f>
        <v>74000.0000000005</v>
      </c>
      <c r="J1673" s="29" t="n">
        <f aca="false">J1672+I1673</f>
        <v>925499.999999998</v>
      </c>
    </row>
    <row r="1674" customFormat="false" ht="15" hidden="false" customHeight="false" outlineLevel="0" collapsed="false">
      <c r="A1674" s="26" t="n">
        <v>39799</v>
      </c>
      <c r="B1674" s="27" t="n">
        <v>40.17</v>
      </c>
      <c r="C1674" s="27" t="n">
        <v>41.84</v>
      </c>
      <c r="D1674" s="28" t="n">
        <f aca="false">B1674-B1673</f>
        <v>-3.67</v>
      </c>
      <c r="E1674" s="28" t="n">
        <f aca="false">C1674-C1673</f>
        <v>-0.159999999999997</v>
      </c>
      <c r="F1674" s="29" t="n">
        <f aca="false">Inputs!$B$5*B1674+Inputs!$B$6*C1674</f>
        <v>1925000</v>
      </c>
      <c r="G1674" s="29" t="n">
        <f aca="false">Inputs!$B$5*D1674</f>
        <v>-367000</v>
      </c>
      <c r="H1674" s="29" t="n">
        <f aca="false">Inputs!$B$6*E1674</f>
        <v>7999.99999999983</v>
      </c>
      <c r="I1674" s="29" t="n">
        <f aca="false">G1674+H1674</f>
        <v>-359000</v>
      </c>
      <c r="J1674" s="29" t="n">
        <f aca="false">J1673+I1674</f>
        <v>566499.999999997</v>
      </c>
    </row>
    <row r="1675" customFormat="false" ht="15" hidden="false" customHeight="false" outlineLevel="0" collapsed="false">
      <c r="A1675" s="26" t="n">
        <v>39800</v>
      </c>
      <c r="B1675" s="27" t="n">
        <v>36.73</v>
      </c>
      <c r="C1675" s="27" t="n">
        <v>40.19</v>
      </c>
      <c r="D1675" s="28" t="n">
        <f aca="false">B1675-B1674</f>
        <v>-3.44000000000001</v>
      </c>
      <c r="E1675" s="28" t="n">
        <f aca="false">C1675-C1674</f>
        <v>-1.65000000000001</v>
      </c>
      <c r="F1675" s="29" t="n">
        <f aca="false">Inputs!$B$5*B1675+Inputs!$B$6*C1675</f>
        <v>1663500</v>
      </c>
      <c r="G1675" s="29" t="n">
        <f aca="false">Inputs!$B$5*D1675</f>
        <v>-344000</v>
      </c>
      <c r="H1675" s="29" t="n">
        <f aca="false">Inputs!$B$6*E1675</f>
        <v>82500.0000000003</v>
      </c>
      <c r="I1675" s="29" t="n">
        <f aca="false">G1675+H1675</f>
        <v>-261500</v>
      </c>
      <c r="J1675" s="29" t="n">
        <f aca="false">J1674+I1675</f>
        <v>304999.999999997</v>
      </c>
    </row>
    <row r="1676" customFormat="false" ht="15" hidden="false" customHeight="false" outlineLevel="0" collapsed="false">
      <c r="A1676" s="26" t="n">
        <v>39801</v>
      </c>
      <c r="B1676" s="27" t="n">
        <v>33.17</v>
      </c>
      <c r="C1676" s="27" t="n">
        <v>39.52</v>
      </c>
      <c r="D1676" s="28" t="n">
        <f aca="false">B1676-B1675</f>
        <v>-3.56</v>
      </c>
      <c r="E1676" s="28" t="n">
        <f aca="false">C1676-C1675</f>
        <v>-0.669999999999995</v>
      </c>
      <c r="F1676" s="29" t="n">
        <f aca="false">Inputs!$B$5*B1676+Inputs!$B$6*C1676</f>
        <v>1341000</v>
      </c>
      <c r="G1676" s="29" t="n">
        <f aca="false">Inputs!$B$5*D1676</f>
        <v>-356000</v>
      </c>
      <c r="H1676" s="29" t="n">
        <f aca="false">Inputs!$B$6*E1676</f>
        <v>33499.9999999997</v>
      </c>
      <c r="I1676" s="29" t="n">
        <f aca="false">G1676+H1676</f>
        <v>-322500</v>
      </c>
      <c r="J1676" s="29" t="n">
        <f aca="false">J1675+I1676</f>
        <v>-17500.0000000026</v>
      </c>
    </row>
    <row r="1677" customFormat="false" ht="15" hidden="false" customHeight="false" outlineLevel="0" collapsed="false">
      <c r="A1677" s="26" t="n">
        <v>39804</v>
      </c>
      <c r="B1677" s="27" t="n">
        <v>31.1</v>
      </c>
      <c r="C1677" s="27" t="n">
        <v>38.08</v>
      </c>
      <c r="D1677" s="28" t="n">
        <f aca="false">B1677-B1676</f>
        <v>-2.07</v>
      </c>
      <c r="E1677" s="28" t="n">
        <f aca="false">C1677-C1676</f>
        <v>-1.44</v>
      </c>
      <c r="F1677" s="29" t="n">
        <f aca="false">Inputs!$B$5*B1677+Inputs!$B$6*C1677</f>
        <v>1206000</v>
      </c>
      <c r="G1677" s="29" t="n">
        <f aca="false">Inputs!$B$5*D1677</f>
        <v>-207000</v>
      </c>
      <c r="H1677" s="29" t="n">
        <f aca="false">Inputs!$B$6*E1677</f>
        <v>72000.0000000003</v>
      </c>
      <c r="I1677" s="29" t="n">
        <f aca="false">G1677+H1677</f>
        <v>-135000</v>
      </c>
      <c r="J1677" s="29" t="n">
        <f aca="false">J1676+I1677</f>
        <v>-152500.000000002</v>
      </c>
    </row>
    <row r="1678" customFormat="false" ht="15" hidden="false" customHeight="false" outlineLevel="0" collapsed="false">
      <c r="A1678" s="26" t="n">
        <v>39805</v>
      </c>
      <c r="B1678" s="27" t="n">
        <v>30.28</v>
      </c>
      <c r="C1678" s="27" t="n">
        <v>35.27</v>
      </c>
      <c r="D1678" s="28" t="n">
        <f aca="false">B1678-B1677</f>
        <v>-0.82</v>
      </c>
      <c r="E1678" s="28" t="n">
        <f aca="false">C1678-C1677</f>
        <v>-2.81</v>
      </c>
      <c r="F1678" s="29" t="n">
        <f aca="false">Inputs!$B$5*B1678+Inputs!$B$6*C1678</f>
        <v>1264500</v>
      </c>
      <c r="G1678" s="29" t="n">
        <f aca="false">Inputs!$B$5*D1678</f>
        <v>-82000</v>
      </c>
      <c r="H1678" s="29" t="n">
        <f aca="false">Inputs!$B$6*E1678</f>
        <v>140500</v>
      </c>
      <c r="I1678" s="29" t="n">
        <f aca="false">G1678+H1678</f>
        <v>58499.9999999997</v>
      </c>
      <c r="J1678" s="29" t="n">
        <f aca="false">J1677+I1678</f>
        <v>-94000.0000000026</v>
      </c>
    </row>
    <row r="1679" customFormat="false" ht="15" hidden="false" customHeight="false" outlineLevel="0" collapsed="false">
      <c r="A1679" s="26" t="n">
        <v>39806</v>
      </c>
      <c r="B1679" s="27" t="n">
        <v>32.94</v>
      </c>
      <c r="C1679" s="27" t="n">
        <v>34.45</v>
      </c>
      <c r="D1679" s="28" t="n">
        <f aca="false">B1679-B1678</f>
        <v>2.66</v>
      </c>
      <c r="E1679" s="28" t="n">
        <f aca="false">C1679-C1678</f>
        <v>-0.82</v>
      </c>
      <c r="F1679" s="29" t="n">
        <f aca="false">Inputs!$B$5*B1679+Inputs!$B$6*C1679</f>
        <v>1571500</v>
      </c>
      <c r="G1679" s="29" t="n">
        <f aca="false">Inputs!$B$5*D1679</f>
        <v>266000</v>
      </c>
      <c r="H1679" s="29" t="n">
        <f aca="false">Inputs!$B$6*E1679</f>
        <v>41000</v>
      </c>
      <c r="I1679" s="29" t="n">
        <f aca="false">G1679+H1679</f>
        <v>307000</v>
      </c>
      <c r="J1679" s="29" t="n">
        <f aca="false">J1678+I1679</f>
        <v>212999.999999997</v>
      </c>
    </row>
    <row r="1680" customFormat="false" ht="15" hidden="false" customHeight="false" outlineLevel="0" collapsed="false">
      <c r="A1680" s="26" t="n">
        <v>39808</v>
      </c>
      <c r="B1680" s="27" t="n">
        <v>37.58</v>
      </c>
      <c r="C1680" s="27" t="n">
        <v>33.73</v>
      </c>
      <c r="D1680" s="28" t="n">
        <f aca="false">B1680-B1679</f>
        <v>4.64</v>
      </c>
      <c r="E1680" s="28" t="n">
        <f aca="false">C1680-C1679</f>
        <v>-0.720000000000006</v>
      </c>
      <c r="F1680" s="29" t="n">
        <f aca="false">Inputs!$B$5*B1680+Inputs!$B$6*C1680</f>
        <v>2071500</v>
      </c>
      <c r="G1680" s="29" t="n">
        <f aca="false">Inputs!$B$5*D1680</f>
        <v>464000</v>
      </c>
      <c r="H1680" s="29" t="n">
        <f aca="false">Inputs!$B$6*E1680</f>
        <v>36000.0000000003</v>
      </c>
      <c r="I1680" s="29" t="n">
        <f aca="false">G1680+H1680</f>
        <v>500000</v>
      </c>
      <c r="J1680" s="29" t="n">
        <f aca="false">J1679+I1680</f>
        <v>712999.999999997</v>
      </c>
    </row>
    <row r="1681" customFormat="false" ht="15" hidden="false" customHeight="false" outlineLevel="0" collapsed="false">
      <c r="A1681" s="26" t="n">
        <v>39811</v>
      </c>
      <c r="B1681" s="27" t="n">
        <v>39.89</v>
      </c>
      <c r="C1681" s="27" t="n">
        <v>34.16</v>
      </c>
      <c r="D1681" s="28" t="n">
        <f aca="false">B1681-B1680</f>
        <v>2.31</v>
      </c>
      <c r="E1681" s="28" t="n">
        <f aca="false">C1681-C1680</f>
        <v>0.43</v>
      </c>
      <c r="F1681" s="29" t="n">
        <f aca="false">Inputs!$B$5*B1681+Inputs!$B$6*C1681</f>
        <v>2281000</v>
      </c>
      <c r="G1681" s="29" t="n">
        <f aca="false">Inputs!$B$5*D1681</f>
        <v>231000</v>
      </c>
      <c r="H1681" s="29" t="n">
        <f aca="false">Inputs!$B$6*E1681</f>
        <v>-21500</v>
      </c>
      <c r="I1681" s="29" t="n">
        <f aca="false">G1681+H1681</f>
        <v>209500</v>
      </c>
      <c r="J1681" s="29" t="n">
        <f aca="false">J1680+I1681</f>
        <v>922499.999999998</v>
      </c>
    </row>
    <row r="1682" customFormat="false" ht="15" hidden="false" customHeight="false" outlineLevel="0" collapsed="false">
      <c r="A1682" s="26" t="n">
        <v>39812</v>
      </c>
      <c r="B1682" s="27" t="n">
        <v>38.95</v>
      </c>
      <c r="C1682" s="27" t="n">
        <v>35.22</v>
      </c>
      <c r="D1682" s="28" t="n">
        <f aca="false">B1682-B1681</f>
        <v>-0.939999999999998</v>
      </c>
      <c r="E1682" s="28" t="n">
        <f aca="false">C1682-C1681</f>
        <v>1.06</v>
      </c>
      <c r="F1682" s="29" t="n">
        <f aca="false">Inputs!$B$5*B1682+Inputs!$B$6*C1682</f>
        <v>2134000</v>
      </c>
      <c r="G1682" s="29" t="n">
        <f aca="false">Inputs!$B$5*D1682</f>
        <v>-93999.9999999998</v>
      </c>
      <c r="H1682" s="29" t="n">
        <f aca="false">Inputs!$B$6*E1682</f>
        <v>-53000.0000000001</v>
      </c>
      <c r="I1682" s="29" t="n">
        <f aca="false">G1682+H1682</f>
        <v>-147000</v>
      </c>
      <c r="J1682" s="29" t="n">
        <f aca="false">J1681+I1682</f>
        <v>775499.999999998</v>
      </c>
    </row>
    <row r="1683" customFormat="false" ht="15" hidden="false" customHeight="false" outlineLevel="0" collapsed="false">
      <c r="A1683" s="26" t="n">
        <v>39813</v>
      </c>
      <c r="B1683" s="27" t="n">
        <v>44.6</v>
      </c>
      <c r="C1683" s="27" t="n">
        <v>35.82</v>
      </c>
      <c r="D1683" s="28" t="n">
        <f aca="false">B1683-B1682</f>
        <v>5.65</v>
      </c>
      <c r="E1683" s="28" t="n">
        <f aca="false">C1683-C1682</f>
        <v>0.600000000000001</v>
      </c>
      <c r="F1683" s="29" t="n">
        <f aca="false">Inputs!$B$5*B1683+Inputs!$B$6*C1683</f>
        <v>2669000</v>
      </c>
      <c r="G1683" s="29" t="n">
        <f aca="false">Inputs!$B$5*D1683</f>
        <v>565000</v>
      </c>
      <c r="H1683" s="29" t="n">
        <f aca="false">Inputs!$B$6*E1683</f>
        <v>-30000.0000000001</v>
      </c>
      <c r="I1683" s="29" t="n">
        <f aca="false">G1683+H1683</f>
        <v>535000</v>
      </c>
      <c r="J1683" s="29" t="n">
        <f aca="false">J1682+I1683</f>
        <v>1310500</v>
      </c>
    </row>
    <row r="1684" customFormat="false" ht="15" hidden="false" customHeight="false" outlineLevel="0" collapsed="false">
      <c r="A1684" s="26" t="n">
        <v>39815</v>
      </c>
      <c r="B1684" s="27" t="n">
        <v>46.17</v>
      </c>
      <c r="C1684" s="27" t="n">
        <v>42.94</v>
      </c>
      <c r="D1684" s="28" t="n">
        <f aca="false">B1684-B1683</f>
        <v>1.57</v>
      </c>
      <c r="E1684" s="28" t="n">
        <f aca="false">C1684-C1683</f>
        <v>7.12</v>
      </c>
      <c r="F1684" s="29" t="n">
        <f aca="false">Inputs!$B$5*B1684+Inputs!$B$6*C1684</f>
        <v>2470000</v>
      </c>
      <c r="G1684" s="29" t="n">
        <f aca="false">Inputs!$B$5*D1684</f>
        <v>157000</v>
      </c>
      <c r="H1684" s="29" t="n">
        <f aca="false">Inputs!$B$6*E1684</f>
        <v>-356000</v>
      </c>
      <c r="I1684" s="29" t="n">
        <f aca="false">G1684+H1684</f>
        <v>-199000</v>
      </c>
      <c r="J1684" s="29" t="n">
        <f aca="false">J1683+I1684</f>
        <v>1111500</v>
      </c>
    </row>
    <row r="1685" customFormat="false" ht="15" hidden="false" customHeight="false" outlineLevel="0" collapsed="false">
      <c r="A1685" s="26" t="n">
        <v>39818</v>
      </c>
      <c r="B1685" s="27" t="n">
        <v>48.61</v>
      </c>
      <c r="C1685" s="27" t="n">
        <v>45.84</v>
      </c>
      <c r="D1685" s="28" t="n">
        <f aca="false">B1685-B1684</f>
        <v>2.44</v>
      </c>
      <c r="E1685" s="28" t="n">
        <f aca="false">C1685-C1684</f>
        <v>2.90000000000001</v>
      </c>
      <c r="F1685" s="29" t="n">
        <f aca="false">Inputs!$B$5*B1685+Inputs!$B$6*C1685</f>
        <v>2569000</v>
      </c>
      <c r="G1685" s="29" t="n">
        <f aca="false">Inputs!$B$5*D1685</f>
        <v>244000</v>
      </c>
      <c r="H1685" s="29" t="n">
        <f aca="false">Inputs!$B$6*E1685</f>
        <v>-145000</v>
      </c>
      <c r="I1685" s="29" t="n">
        <f aca="false">G1685+H1685</f>
        <v>98999.9999999995</v>
      </c>
      <c r="J1685" s="29" t="n">
        <f aca="false">J1684+I1685</f>
        <v>1210500</v>
      </c>
    </row>
    <row r="1686" customFormat="false" ht="15" hidden="false" customHeight="false" outlineLevel="0" collapsed="false">
      <c r="A1686" s="26" t="n">
        <v>39819</v>
      </c>
      <c r="B1686" s="27" t="n">
        <v>48.56</v>
      </c>
      <c r="C1686" s="27" t="n">
        <v>48.89</v>
      </c>
      <c r="D1686" s="28" t="n">
        <f aca="false">B1686-B1685</f>
        <v>-0.0499999999999972</v>
      </c>
      <c r="E1686" s="28" t="n">
        <f aca="false">C1686-C1685</f>
        <v>3.05</v>
      </c>
      <c r="F1686" s="29" t="n">
        <f aca="false">Inputs!$B$5*B1686+Inputs!$B$6*C1686</f>
        <v>2411500</v>
      </c>
      <c r="G1686" s="29" t="n">
        <f aca="false">Inputs!$B$5*D1686</f>
        <v>-4999.99999999972</v>
      </c>
      <c r="H1686" s="29" t="n">
        <f aca="false">Inputs!$B$6*E1686</f>
        <v>-152500</v>
      </c>
      <c r="I1686" s="29" t="n">
        <f aca="false">G1686+H1686</f>
        <v>-157500</v>
      </c>
      <c r="J1686" s="29" t="n">
        <f aca="false">J1685+I1686</f>
        <v>1053000</v>
      </c>
    </row>
    <row r="1687" customFormat="false" ht="15" hidden="false" customHeight="false" outlineLevel="0" collapsed="false">
      <c r="A1687" s="26" t="n">
        <v>39820</v>
      </c>
      <c r="B1687" s="27" t="n">
        <v>42.75</v>
      </c>
      <c r="C1687" s="27" t="n">
        <v>46.23</v>
      </c>
      <c r="D1687" s="28" t="n">
        <f aca="false">B1687-B1686</f>
        <v>-5.81</v>
      </c>
      <c r="E1687" s="28" t="n">
        <f aca="false">C1687-C1686</f>
        <v>-2.66</v>
      </c>
      <c r="F1687" s="29" t="n">
        <f aca="false">Inputs!$B$5*B1687+Inputs!$B$6*C1687</f>
        <v>1963500</v>
      </c>
      <c r="G1687" s="29" t="n">
        <f aca="false">Inputs!$B$5*D1687</f>
        <v>-581000</v>
      </c>
      <c r="H1687" s="29" t="n">
        <f aca="false">Inputs!$B$6*E1687</f>
        <v>133000</v>
      </c>
      <c r="I1687" s="29" t="n">
        <f aca="false">G1687+H1687</f>
        <v>-448000</v>
      </c>
      <c r="J1687" s="29" t="n">
        <f aca="false">J1686+I1687</f>
        <v>604999.999999998</v>
      </c>
    </row>
    <row r="1688" customFormat="false" ht="15" hidden="false" customHeight="false" outlineLevel="0" collapsed="false">
      <c r="A1688" s="26" t="n">
        <v>39821</v>
      </c>
      <c r="B1688" s="27" t="n">
        <v>41.68</v>
      </c>
      <c r="C1688" s="27" t="n">
        <v>42.94</v>
      </c>
      <c r="D1688" s="28" t="n">
        <f aca="false">B1688-B1687</f>
        <v>-1.07</v>
      </c>
      <c r="E1688" s="28" t="n">
        <f aca="false">C1688-C1687</f>
        <v>-3.29</v>
      </c>
      <c r="F1688" s="29" t="n">
        <f aca="false">Inputs!$B$5*B1688+Inputs!$B$6*C1688</f>
        <v>2021000</v>
      </c>
      <c r="G1688" s="29" t="n">
        <f aca="false">Inputs!$B$5*D1688</f>
        <v>-107000</v>
      </c>
      <c r="H1688" s="29" t="n">
        <f aca="false">Inputs!$B$6*E1688</f>
        <v>164500</v>
      </c>
      <c r="I1688" s="29" t="n">
        <f aca="false">G1688+H1688</f>
        <v>57499.9999999999</v>
      </c>
      <c r="J1688" s="29" t="n">
        <f aca="false">J1687+I1688</f>
        <v>662499.999999998</v>
      </c>
    </row>
    <row r="1689" customFormat="false" ht="15" hidden="false" customHeight="false" outlineLevel="0" collapsed="false">
      <c r="A1689" s="26" t="n">
        <v>39822</v>
      </c>
      <c r="B1689" s="27" t="n">
        <v>40.69</v>
      </c>
      <c r="C1689" s="27" t="n">
        <v>42.34</v>
      </c>
      <c r="D1689" s="28" t="n">
        <f aca="false">B1689-B1688</f>
        <v>-0.990000000000002</v>
      </c>
      <c r="E1689" s="28" t="n">
        <f aca="false">C1689-C1688</f>
        <v>-0.599999999999994</v>
      </c>
      <c r="F1689" s="29" t="n">
        <f aca="false">Inputs!$B$5*B1689+Inputs!$B$6*C1689</f>
        <v>1952000</v>
      </c>
      <c r="G1689" s="29" t="n">
        <f aca="false">Inputs!$B$5*D1689</f>
        <v>-99000.0000000002</v>
      </c>
      <c r="H1689" s="29" t="n">
        <f aca="false">Inputs!$B$6*E1689</f>
        <v>29999.9999999997</v>
      </c>
      <c r="I1689" s="29" t="n">
        <f aca="false">G1689+H1689</f>
        <v>-69000.0000000005</v>
      </c>
      <c r="J1689" s="29" t="n">
        <f aca="false">J1688+I1689</f>
        <v>593499.999999997</v>
      </c>
    </row>
    <row r="1690" customFormat="false" ht="15" hidden="false" customHeight="false" outlineLevel="0" collapsed="false">
      <c r="A1690" s="26" t="n">
        <v>39825</v>
      </c>
      <c r="B1690" s="27" t="n">
        <v>37.65</v>
      </c>
      <c r="C1690" s="27" t="n">
        <v>40.86</v>
      </c>
      <c r="D1690" s="28" t="n">
        <f aca="false">B1690-B1689</f>
        <v>-3.04</v>
      </c>
      <c r="E1690" s="28" t="n">
        <f aca="false">C1690-C1689</f>
        <v>-1.48</v>
      </c>
      <c r="F1690" s="29" t="n">
        <f aca="false">Inputs!$B$5*B1690+Inputs!$B$6*C1690</f>
        <v>1722000</v>
      </c>
      <c r="G1690" s="29" t="n">
        <f aca="false">Inputs!$B$5*D1690</f>
        <v>-304000</v>
      </c>
      <c r="H1690" s="29" t="n">
        <f aca="false">Inputs!$B$6*E1690</f>
        <v>74000.0000000002</v>
      </c>
      <c r="I1690" s="29" t="n">
        <f aca="false">G1690+H1690</f>
        <v>-230000</v>
      </c>
      <c r="J1690" s="29" t="n">
        <f aca="false">J1689+I1690</f>
        <v>363499.999999998</v>
      </c>
    </row>
    <row r="1691" customFormat="false" ht="15" hidden="false" customHeight="false" outlineLevel="0" collapsed="false">
      <c r="A1691" s="26" t="n">
        <v>39826</v>
      </c>
      <c r="B1691" s="27" t="n">
        <v>37.77</v>
      </c>
      <c r="C1691" s="27" t="n">
        <v>43.05</v>
      </c>
      <c r="D1691" s="28" t="n">
        <f aca="false">B1691-B1690</f>
        <v>0.120000000000005</v>
      </c>
      <c r="E1691" s="28" t="n">
        <f aca="false">C1691-C1690</f>
        <v>2.19</v>
      </c>
      <c r="F1691" s="29" t="n">
        <f aca="false">Inputs!$B$5*B1691+Inputs!$B$6*C1691</f>
        <v>1624500</v>
      </c>
      <c r="G1691" s="29" t="n">
        <f aca="false">Inputs!$B$5*D1691</f>
        <v>12000.0000000005</v>
      </c>
      <c r="H1691" s="29" t="n">
        <f aca="false">Inputs!$B$6*E1691</f>
        <v>-109500</v>
      </c>
      <c r="I1691" s="29" t="n">
        <f aca="false">G1691+H1691</f>
        <v>-97499.9999999994</v>
      </c>
      <c r="J1691" s="29" t="n">
        <f aca="false">J1690+I1691</f>
        <v>265999.999999998</v>
      </c>
    </row>
    <row r="1692" customFormat="false" ht="15" hidden="false" customHeight="false" outlineLevel="0" collapsed="false">
      <c r="A1692" s="26" t="n">
        <v>39827</v>
      </c>
      <c r="B1692" s="27" t="n">
        <v>37.43</v>
      </c>
      <c r="C1692" s="27" t="n">
        <v>42.27</v>
      </c>
      <c r="D1692" s="28" t="n">
        <f aca="false">B1692-B1691</f>
        <v>-0.340000000000003</v>
      </c>
      <c r="E1692" s="28" t="n">
        <f aca="false">C1692-C1691</f>
        <v>-0.779999999999994</v>
      </c>
      <c r="F1692" s="29" t="n">
        <f aca="false">Inputs!$B$5*B1692+Inputs!$B$6*C1692</f>
        <v>1629500</v>
      </c>
      <c r="G1692" s="29" t="n">
        <f aca="false">Inputs!$B$5*D1692</f>
        <v>-34000.0000000003</v>
      </c>
      <c r="H1692" s="29" t="n">
        <f aca="false">Inputs!$B$6*E1692</f>
        <v>38999.9999999997</v>
      </c>
      <c r="I1692" s="29" t="n">
        <f aca="false">G1692+H1692</f>
        <v>4999.99999999936</v>
      </c>
      <c r="J1692" s="29" t="n">
        <f aca="false">J1691+I1692</f>
        <v>270999.999999998</v>
      </c>
    </row>
    <row r="1693" customFormat="false" ht="15" hidden="false" customHeight="false" outlineLevel="0" collapsed="false">
      <c r="A1693" s="26" t="n">
        <v>39828</v>
      </c>
      <c r="B1693" s="27" t="n">
        <v>35.41</v>
      </c>
      <c r="C1693" s="27" t="n">
        <v>42.32</v>
      </c>
      <c r="D1693" s="28" t="n">
        <f aca="false">B1693-B1692</f>
        <v>-2.02</v>
      </c>
      <c r="E1693" s="28" t="n">
        <f aca="false">C1693-C1692</f>
        <v>0.0499999999999972</v>
      </c>
      <c r="F1693" s="29" t="n">
        <f aca="false">Inputs!$B$5*B1693+Inputs!$B$6*C1693</f>
        <v>1425000</v>
      </c>
      <c r="G1693" s="29" t="n">
        <f aca="false">Inputs!$B$5*D1693</f>
        <v>-202000</v>
      </c>
      <c r="H1693" s="29" t="n">
        <f aca="false">Inputs!$B$6*E1693</f>
        <v>-2499.99999999986</v>
      </c>
      <c r="I1693" s="29" t="n">
        <f aca="false">G1693+H1693</f>
        <v>-204500</v>
      </c>
      <c r="J1693" s="29" t="n">
        <f aca="false">J1692+I1693</f>
        <v>66499.9999999974</v>
      </c>
    </row>
    <row r="1694" customFormat="false" ht="15" hidden="false" customHeight="false" outlineLevel="0" collapsed="false">
      <c r="A1694" s="26" t="n">
        <v>39829</v>
      </c>
      <c r="B1694" s="27" t="n">
        <v>35.38</v>
      </c>
      <c r="C1694" s="27" t="n">
        <v>43.42</v>
      </c>
      <c r="D1694" s="28" t="n">
        <f aca="false">B1694-B1693</f>
        <v>-0.029999999999994</v>
      </c>
      <c r="E1694" s="28" t="n">
        <f aca="false">C1694-C1693</f>
        <v>1.1</v>
      </c>
      <c r="F1694" s="29" t="n">
        <f aca="false">Inputs!$B$5*B1694+Inputs!$B$6*C1694</f>
        <v>1367000</v>
      </c>
      <c r="G1694" s="29" t="n">
        <f aca="false">Inputs!$B$5*D1694</f>
        <v>-2999.9999999994</v>
      </c>
      <c r="H1694" s="29" t="n">
        <f aca="false">Inputs!$B$6*E1694</f>
        <v>-55000.0000000001</v>
      </c>
      <c r="I1694" s="29" t="n">
        <f aca="false">G1694+H1694</f>
        <v>-57999.9999999995</v>
      </c>
      <c r="J1694" s="29" t="n">
        <f aca="false">J1693+I1694</f>
        <v>8499.99999999796</v>
      </c>
    </row>
    <row r="1695" customFormat="false" ht="15" hidden="false" customHeight="false" outlineLevel="0" collapsed="false">
      <c r="A1695" s="26" t="n">
        <v>39833</v>
      </c>
      <c r="B1695" s="27" t="n">
        <v>38.57</v>
      </c>
      <c r="C1695" s="27" t="n">
        <v>41.22</v>
      </c>
      <c r="D1695" s="28" t="n">
        <f aca="false">B1695-B1694</f>
        <v>3.19</v>
      </c>
      <c r="E1695" s="28" t="n">
        <f aca="false">C1695-C1694</f>
        <v>-2.2</v>
      </c>
      <c r="F1695" s="29" t="n">
        <f aca="false">Inputs!$B$5*B1695+Inputs!$B$6*C1695</f>
        <v>1796000</v>
      </c>
      <c r="G1695" s="29" t="n">
        <f aca="false">Inputs!$B$5*D1695</f>
        <v>319000</v>
      </c>
      <c r="H1695" s="29" t="n">
        <f aca="false">Inputs!$B$6*E1695</f>
        <v>110000</v>
      </c>
      <c r="I1695" s="29" t="n">
        <f aca="false">G1695+H1695</f>
        <v>429000</v>
      </c>
      <c r="J1695" s="29" t="n">
        <f aca="false">J1694+I1695</f>
        <v>437499.999999998</v>
      </c>
    </row>
    <row r="1696" customFormat="false" ht="15" hidden="false" customHeight="false" outlineLevel="0" collapsed="false">
      <c r="A1696" s="26" t="n">
        <v>39834</v>
      </c>
      <c r="B1696" s="27" t="n">
        <v>42.56</v>
      </c>
      <c r="C1696" s="27" t="n">
        <v>39.9</v>
      </c>
      <c r="D1696" s="28" t="n">
        <f aca="false">B1696-B1695</f>
        <v>3.99</v>
      </c>
      <c r="E1696" s="28" t="n">
        <f aca="false">C1696-C1695</f>
        <v>-1.32</v>
      </c>
      <c r="F1696" s="29" t="n">
        <f aca="false">Inputs!$B$5*B1696+Inputs!$B$6*C1696</f>
        <v>2261000</v>
      </c>
      <c r="G1696" s="29" t="n">
        <f aca="false">Inputs!$B$5*D1696</f>
        <v>399000</v>
      </c>
      <c r="H1696" s="29" t="n">
        <f aca="false">Inputs!$B$6*E1696</f>
        <v>66000</v>
      </c>
      <c r="I1696" s="29" t="n">
        <f aca="false">G1696+H1696</f>
        <v>465000</v>
      </c>
      <c r="J1696" s="29" t="n">
        <f aca="false">J1695+I1696</f>
        <v>902499.999999998</v>
      </c>
    </row>
    <row r="1697" customFormat="false" ht="15" hidden="false" customHeight="false" outlineLevel="0" collapsed="false">
      <c r="A1697" s="26" t="n">
        <v>39835</v>
      </c>
      <c r="B1697" s="27" t="n">
        <v>42.33</v>
      </c>
      <c r="C1697" s="27" t="n">
        <v>42.42</v>
      </c>
      <c r="D1697" s="28" t="n">
        <f aca="false">B1697-B1696</f>
        <v>-0.230000000000004</v>
      </c>
      <c r="E1697" s="28" t="n">
        <f aca="false">C1697-C1696</f>
        <v>2.52</v>
      </c>
      <c r="F1697" s="29" t="n">
        <f aca="false">Inputs!$B$5*B1697+Inputs!$B$6*C1697</f>
        <v>2112000</v>
      </c>
      <c r="G1697" s="29" t="n">
        <f aca="false">Inputs!$B$5*D1697</f>
        <v>-23000.0000000004</v>
      </c>
      <c r="H1697" s="29" t="n">
        <f aca="false">Inputs!$B$6*E1697</f>
        <v>-126000</v>
      </c>
      <c r="I1697" s="29" t="n">
        <f aca="false">G1697+H1697</f>
        <v>-149000.000000001</v>
      </c>
      <c r="J1697" s="29" t="n">
        <f aca="false">J1696+I1697</f>
        <v>753499.999999997</v>
      </c>
    </row>
    <row r="1698" customFormat="false" ht="15" hidden="false" customHeight="false" outlineLevel="0" collapsed="false">
      <c r="A1698" s="26" t="n">
        <v>39836</v>
      </c>
      <c r="B1698" s="27" t="n">
        <v>45.12</v>
      </c>
      <c r="C1698" s="27" t="n">
        <v>43.13</v>
      </c>
      <c r="D1698" s="28" t="n">
        <f aca="false">B1698-B1697</f>
        <v>2.79</v>
      </c>
      <c r="E1698" s="28" t="n">
        <f aca="false">C1698-C1697</f>
        <v>0.710000000000001</v>
      </c>
      <c r="F1698" s="29" t="n">
        <f aca="false">Inputs!$B$5*B1698+Inputs!$B$6*C1698</f>
        <v>2355500</v>
      </c>
      <c r="G1698" s="29" t="n">
        <f aca="false">Inputs!$B$5*D1698</f>
        <v>279000</v>
      </c>
      <c r="H1698" s="29" t="n">
        <f aca="false">Inputs!$B$6*E1698</f>
        <v>-35500</v>
      </c>
      <c r="I1698" s="29" t="n">
        <f aca="false">G1698+H1698</f>
        <v>243500</v>
      </c>
      <c r="J1698" s="29" t="n">
        <f aca="false">J1697+I1698</f>
        <v>996999.999999997</v>
      </c>
    </row>
    <row r="1699" customFormat="false" ht="15" hidden="false" customHeight="false" outlineLevel="0" collapsed="false">
      <c r="A1699" s="26" t="n">
        <v>39839</v>
      </c>
      <c r="B1699" s="27" t="n">
        <v>46.5</v>
      </c>
      <c r="C1699" s="27" t="n">
        <v>48</v>
      </c>
      <c r="D1699" s="28" t="n">
        <f aca="false">B1699-B1698</f>
        <v>1.38</v>
      </c>
      <c r="E1699" s="28" t="n">
        <f aca="false">C1699-C1698</f>
        <v>4.87</v>
      </c>
      <c r="F1699" s="29" t="n">
        <f aca="false">Inputs!$B$5*B1699+Inputs!$B$6*C1699</f>
        <v>2250000</v>
      </c>
      <c r="G1699" s="29" t="n">
        <f aca="false">Inputs!$B$5*D1699</f>
        <v>138000</v>
      </c>
      <c r="H1699" s="29" t="n">
        <f aca="false">Inputs!$B$6*E1699</f>
        <v>-243500</v>
      </c>
      <c r="I1699" s="29" t="n">
        <f aca="false">G1699+H1699</f>
        <v>-105500</v>
      </c>
      <c r="J1699" s="29" t="n">
        <f aca="false">J1698+I1699</f>
        <v>891499.999999998</v>
      </c>
    </row>
    <row r="1700" customFormat="false" ht="15" hidden="false" customHeight="false" outlineLevel="0" collapsed="false">
      <c r="A1700" s="26" t="n">
        <v>39840</v>
      </c>
      <c r="B1700" s="27" t="n">
        <v>41.67</v>
      </c>
      <c r="C1700" s="27" t="n">
        <v>42.86</v>
      </c>
      <c r="D1700" s="28" t="n">
        <f aca="false">B1700-B1699</f>
        <v>-4.83</v>
      </c>
      <c r="E1700" s="28" t="n">
        <f aca="false">C1700-C1699</f>
        <v>-5.14</v>
      </c>
      <c r="F1700" s="29" t="n">
        <f aca="false">Inputs!$B$5*B1700+Inputs!$B$6*C1700</f>
        <v>2024000</v>
      </c>
      <c r="G1700" s="29" t="n">
        <f aca="false">Inputs!$B$5*D1700</f>
        <v>-483000</v>
      </c>
      <c r="H1700" s="29" t="n">
        <f aca="false">Inputs!$B$6*E1700</f>
        <v>257000</v>
      </c>
      <c r="I1700" s="29" t="n">
        <f aca="false">G1700+H1700</f>
        <v>-226000</v>
      </c>
      <c r="J1700" s="29" t="n">
        <f aca="false">J1699+I1700</f>
        <v>665499.999999998</v>
      </c>
    </row>
    <row r="1701" customFormat="false" ht="15" hidden="false" customHeight="false" outlineLevel="0" collapsed="false">
      <c r="A1701" s="26" t="n">
        <v>39841</v>
      </c>
      <c r="B1701" s="27" t="n">
        <v>42.04</v>
      </c>
      <c r="C1701" s="27" t="n">
        <v>42.86</v>
      </c>
      <c r="D1701" s="28" t="n">
        <f aca="false">B1701-B1700</f>
        <v>0.369999999999997</v>
      </c>
      <c r="E1701" s="28" t="n">
        <f aca="false">C1701-C1700</f>
        <v>0</v>
      </c>
      <c r="F1701" s="29" t="n">
        <f aca="false">Inputs!$B$5*B1701+Inputs!$B$6*C1701</f>
        <v>2061000</v>
      </c>
      <c r="G1701" s="29" t="n">
        <f aca="false">Inputs!$B$5*D1701</f>
        <v>36999.9999999997</v>
      </c>
      <c r="H1701" s="29" t="n">
        <f aca="false">Inputs!$B$6*E1701</f>
        <v>-0</v>
      </c>
      <c r="I1701" s="29" t="n">
        <f aca="false">G1701+H1701</f>
        <v>36999.9999999997</v>
      </c>
      <c r="J1701" s="29" t="n">
        <f aca="false">J1700+I1701</f>
        <v>702499.999999998</v>
      </c>
    </row>
    <row r="1702" customFormat="false" ht="15" hidden="false" customHeight="false" outlineLevel="0" collapsed="false">
      <c r="A1702" s="26" t="n">
        <v>39842</v>
      </c>
      <c r="B1702" s="27" t="n">
        <v>41.58</v>
      </c>
      <c r="C1702" s="27" t="n">
        <v>43.13</v>
      </c>
      <c r="D1702" s="28" t="n">
        <f aca="false">B1702-B1701</f>
        <v>-0.460000000000001</v>
      </c>
      <c r="E1702" s="28" t="n">
        <f aca="false">C1702-C1701</f>
        <v>0.270000000000003</v>
      </c>
      <c r="F1702" s="29" t="n">
        <f aca="false">Inputs!$B$5*B1702+Inputs!$B$6*C1702</f>
        <v>2001500</v>
      </c>
      <c r="G1702" s="29" t="n">
        <f aca="false">Inputs!$B$5*D1702</f>
        <v>-46000.0000000001</v>
      </c>
      <c r="H1702" s="29" t="n">
        <f aca="false">Inputs!$B$6*E1702</f>
        <v>-13500.0000000002</v>
      </c>
      <c r="I1702" s="29" t="n">
        <f aca="false">G1702+H1702</f>
        <v>-59500.0000000003</v>
      </c>
      <c r="J1702" s="29" t="n">
        <f aca="false">J1701+I1702</f>
        <v>642999.999999997</v>
      </c>
    </row>
    <row r="1703" customFormat="false" ht="15" hidden="false" customHeight="false" outlineLevel="0" collapsed="false">
      <c r="A1703" s="26" t="n">
        <v>39843</v>
      </c>
      <c r="B1703" s="27" t="n">
        <v>41.73</v>
      </c>
      <c r="C1703" s="27" t="n">
        <v>44.17</v>
      </c>
      <c r="D1703" s="28" t="n">
        <f aca="false">B1703-B1702</f>
        <v>0.149999999999999</v>
      </c>
      <c r="E1703" s="28" t="n">
        <f aca="false">C1703-C1702</f>
        <v>1.04</v>
      </c>
      <c r="F1703" s="29" t="n">
        <f aca="false">Inputs!$B$5*B1703+Inputs!$B$6*C1703</f>
        <v>1964500</v>
      </c>
      <c r="G1703" s="29" t="n">
        <f aca="false">Inputs!$B$5*D1703</f>
        <v>14999.9999999999</v>
      </c>
      <c r="H1703" s="29" t="n">
        <f aca="false">Inputs!$B$6*E1703</f>
        <v>-52000</v>
      </c>
      <c r="I1703" s="29" t="n">
        <f aca="false">G1703+H1703</f>
        <v>-37000.0000000001</v>
      </c>
      <c r="J1703" s="29" t="n">
        <f aca="false">J1702+I1703</f>
        <v>605999.999999997</v>
      </c>
    </row>
    <row r="1704" customFormat="false" ht="15" hidden="false" customHeight="false" outlineLevel="0" collapsed="false">
      <c r="A1704" s="26" t="n">
        <v>39846</v>
      </c>
      <c r="B1704" s="27" t="n">
        <v>41.35</v>
      </c>
      <c r="C1704" s="27" t="n">
        <v>42.96</v>
      </c>
      <c r="D1704" s="28" t="n">
        <f aca="false">B1704-B1703</f>
        <v>-0.379999999999995</v>
      </c>
      <c r="E1704" s="28" t="n">
        <f aca="false">C1704-C1703</f>
        <v>-1.21</v>
      </c>
      <c r="F1704" s="29" t="n">
        <f aca="false">Inputs!$B$5*B1704+Inputs!$B$6*C1704</f>
        <v>1987000</v>
      </c>
      <c r="G1704" s="29" t="n">
        <f aca="false">Inputs!$B$5*D1704</f>
        <v>-37999.9999999996</v>
      </c>
      <c r="H1704" s="29" t="n">
        <f aca="false">Inputs!$B$6*E1704</f>
        <v>60500</v>
      </c>
      <c r="I1704" s="29" t="n">
        <f aca="false">G1704+H1704</f>
        <v>22500.0000000005</v>
      </c>
      <c r="J1704" s="29" t="n">
        <f aca="false">J1703+I1704</f>
        <v>628499.999999998</v>
      </c>
    </row>
    <row r="1705" customFormat="false" ht="15" hidden="false" customHeight="false" outlineLevel="0" collapsed="false">
      <c r="A1705" s="26" t="n">
        <v>39847</v>
      </c>
      <c r="B1705" s="27" t="n">
        <v>40.87</v>
      </c>
      <c r="C1705" s="27" t="n">
        <v>43.15</v>
      </c>
      <c r="D1705" s="28" t="n">
        <f aca="false">B1705-B1704</f>
        <v>-0.480000000000004</v>
      </c>
      <c r="E1705" s="28" t="n">
        <f aca="false">C1705-C1704</f>
        <v>0.189999999999998</v>
      </c>
      <c r="F1705" s="29" t="n">
        <f aca="false">Inputs!$B$5*B1705+Inputs!$B$6*C1705</f>
        <v>1929500</v>
      </c>
      <c r="G1705" s="29" t="n">
        <f aca="false">Inputs!$B$5*D1705</f>
        <v>-48000.0000000004</v>
      </c>
      <c r="H1705" s="29" t="n">
        <f aca="false">Inputs!$B$6*E1705</f>
        <v>-9499.99999999989</v>
      </c>
      <c r="I1705" s="29" t="n">
        <f aca="false">G1705+H1705</f>
        <v>-57500.0000000003</v>
      </c>
      <c r="J1705" s="29" t="n">
        <f aca="false">J1704+I1705</f>
        <v>570999.999999997</v>
      </c>
    </row>
    <row r="1706" customFormat="false" ht="15" hidden="false" customHeight="false" outlineLevel="0" collapsed="false">
      <c r="A1706" s="26" t="n">
        <v>39848</v>
      </c>
      <c r="B1706" s="27" t="n">
        <v>40.27</v>
      </c>
      <c r="C1706" s="27" t="n">
        <v>43.68</v>
      </c>
      <c r="D1706" s="28" t="n">
        <f aca="false">B1706-B1705</f>
        <v>-0.599999999999994</v>
      </c>
      <c r="E1706" s="28" t="n">
        <f aca="false">C1706-C1705</f>
        <v>0.530000000000001</v>
      </c>
      <c r="F1706" s="29" t="n">
        <f aca="false">Inputs!$B$5*B1706+Inputs!$B$6*C1706</f>
        <v>1843000</v>
      </c>
      <c r="G1706" s="29" t="n">
        <f aca="false">Inputs!$B$5*D1706</f>
        <v>-59999.9999999994</v>
      </c>
      <c r="H1706" s="29" t="n">
        <f aca="false">Inputs!$B$6*E1706</f>
        <v>-26500.0000000001</v>
      </c>
      <c r="I1706" s="29" t="n">
        <f aca="false">G1706+H1706</f>
        <v>-86499.9999999995</v>
      </c>
      <c r="J1706" s="29" t="n">
        <f aca="false">J1705+I1706</f>
        <v>484499.999999998</v>
      </c>
    </row>
    <row r="1707" customFormat="false" ht="15" hidden="false" customHeight="false" outlineLevel="0" collapsed="false">
      <c r="A1707" s="26" t="n">
        <v>39849</v>
      </c>
      <c r="B1707" s="27" t="n">
        <v>41.15</v>
      </c>
      <c r="C1707" s="27" t="n">
        <v>43.92</v>
      </c>
      <c r="D1707" s="28" t="n">
        <f aca="false">B1707-B1706</f>
        <v>0.879999999999996</v>
      </c>
      <c r="E1707" s="28" t="n">
        <f aca="false">C1707-C1706</f>
        <v>0.240000000000002</v>
      </c>
      <c r="F1707" s="29" t="n">
        <f aca="false">Inputs!$B$5*B1707+Inputs!$B$6*C1707</f>
        <v>1919000</v>
      </c>
      <c r="G1707" s="29" t="n">
        <f aca="false">Inputs!$B$5*D1707</f>
        <v>87999.9999999996</v>
      </c>
      <c r="H1707" s="29" t="n">
        <f aca="false">Inputs!$B$6*E1707</f>
        <v>-12000.0000000001</v>
      </c>
      <c r="I1707" s="29" t="n">
        <f aca="false">G1707+H1707</f>
        <v>75999.9999999995</v>
      </c>
      <c r="J1707" s="29" t="n">
        <f aca="false">J1706+I1707</f>
        <v>560499.999999997</v>
      </c>
    </row>
    <row r="1708" customFormat="false" ht="15" hidden="false" customHeight="false" outlineLevel="0" collapsed="false">
      <c r="A1708" s="26" t="n">
        <v>39850</v>
      </c>
      <c r="B1708" s="27" t="n">
        <v>40.24</v>
      </c>
      <c r="C1708" s="27" t="n">
        <v>44.49</v>
      </c>
      <c r="D1708" s="28" t="n">
        <f aca="false">B1708-B1707</f>
        <v>-0.909999999999997</v>
      </c>
      <c r="E1708" s="28" t="n">
        <f aca="false">C1708-C1707</f>
        <v>0.57</v>
      </c>
      <c r="F1708" s="29" t="n">
        <f aca="false">Inputs!$B$5*B1708+Inputs!$B$6*C1708</f>
        <v>1799500</v>
      </c>
      <c r="G1708" s="29" t="n">
        <f aca="false">Inputs!$B$5*D1708</f>
        <v>-90999.9999999997</v>
      </c>
      <c r="H1708" s="29" t="n">
        <f aca="false">Inputs!$B$6*E1708</f>
        <v>-28500</v>
      </c>
      <c r="I1708" s="29" t="n">
        <f aca="false">G1708+H1708</f>
        <v>-119500</v>
      </c>
      <c r="J1708" s="29" t="n">
        <f aca="false">J1707+I1708</f>
        <v>440999.999999998</v>
      </c>
    </row>
    <row r="1709" customFormat="false" ht="15" hidden="false" customHeight="false" outlineLevel="0" collapsed="false">
      <c r="A1709" s="26" t="n">
        <v>39853</v>
      </c>
      <c r="B1709" s="27" t="n">
        <v>39.58</v>
      </c>
      <c r="C1709" s="27" t="n">
        <v>47.23</v>
      </c>
      <c r="D1709" s="28" t="n">
        <f aca="false">B1709-B1708</f>
        <v>-0.660000000000004</v>
      </c>
      <c r="E1709" s="28" t="n">
        <f aca="false">C1709-C1708</f>
        <v>2.74</v>
      </c>
      <c r="F1709" s="29" t="n">
        <f aca="false">Inputs!$B$5*B1709+Inputs!$B$6*C1709</f>
        <v>1596500</v>
      </c>
      <c r="G1709" s="29" t="n">
        <f aca="false">Inputs!$B$5*D1709</f>
        <v>-66000.0000000004</v>
      </c>
      <c r="H1709" s="29" t="n">
        <f aca="false">Inputs!$B$6*E1709</f>
        <v>-137000</v>
      </c>
      <c r="I1709" s="29" t="n">
        <f aca="false">G1709+H1709</f>
        <v>-203000</v>
      </c>
      <c r="J1709" s="29" t="n">
        <f aca="false">J1708+I1709</f>
        <v>237999.999999998</v>
      </c>
    </row>
    <row r="1710" customFormat="false" ht="15" hidden="false" customHeight="false" outlineLevel="0" collapsed="false">
      <c r="A1710" s="26" t="n">
        <v>39854</v>
      </c>
      <c r="B1710" s="27" t="n">
        <v>37.54</v>
      </c>
      <c r="C1710" s="27" t="n">
        <v>45.88</v>
      </c>
      <c r="D1710" s="28" t="n">
        <f aca="false">B1710-B1709</f>
        <v>-2.04</v>
      </c>
      <c r="E1710" s="28" t="n">
        <f aca="false">C1710-C1709</f>
        <v>-1.34999999999999</v>
      </c>
      <c r="F1710" s="29" t="n">
        <f aca="false">Inputs!$B$5*B1710+Inputs!$B$6*C1710</f>
        <v>1460000</v>
      </c>
      <c r="G1710" s="29" t="n">
        <f aca="false">Inputs!$B$5*D1710</f>
        <v>-204000</v>
      </c>
      <c r="H1710" s="29" t="n">
        <f aca="false">Inputs!$B$6*E1710</f>
        <v>67499.9999999997</v>
      </c>
      <c r="I1710" s="29" t="n">
        <f aca="false">G1710+H1710</f>
        <v>-136500</v>
      </c>
      <c r="J1710" s="29" t="n">
        <f aca="false">J1709+I1710</f>
        <v>101499.999999997</v>
      </c>
    </row>
    <row r="1711" customFormat="false" ht="15" hidden="false" customHeight="false" outlineLevel="0" collapsed="false">
      <c r="A1711" s="26" t="n">
        <v>39855</v>
      </c>
      <c r="B1711" s="27" t="n">
        <v>35.93</v>
      </c>
      <c r="C1711" s="27" t="n">
        <v>44.24</v>
      </c>
      <c r="D1711" s="28" t="n">
        <f aca="false">B1711-B1710</f>
        <v>-1.61</v>
      </c>
      <c r="E1711" s="28" t="n">
        <f aca="false">C1711-C1710</f>
        <v>-1.64</v>
      </c>
      <c r="F1711" s="29" t="n">
        <f aca="false">Inputs!$B$5*B1711+Inputs!$B$6*C1711</f>
        <v>1381000</v>
      </c>
      <c r="G1711" s="29" t="n">
        <f aca="false">Inputs!$B$5*D1711</f>
        <v>-161000</v>
      </c>
      <c r="H1711" s="29" t="n">
        <f aca="false">Inputs!$B$6*E1711</f>
        <v>82000</v>
      </c>
      <c r="I1711" s="29" t="n">
        <f aca="false">G1711+H1711</f>
        <v>-78999.9999999999</v>
      </c>
      <c r="J1711" s="29" t="n">
        <f aca="false">J1710+I1711</f>
        <v>22499.9999999976</v>
      </c>
    </row>
    <row r="1712" customFormat="false" ht="15" hidden="false" customHeight="false" outlineLevel="0" collapsed="false">
      <c r="A1712" s="26" t="n">
        <v>39856</v>
      </c>
      <c r="B1712" s="27" t="n">
        <v>34.03</v>
      </c>
      <c r="C1712" s="27" t="n">
        <v>47.23</v>
      </c>
      <c r="D1712" s="28" t="n">
        <f aca="false">B1712-B1711</f>
        <v>-1.9</v>
      </c>
      <c r="E1712" s="28" t="n">
        <f aca="false">C1712-C1711</f>
        <v>2.99</v>
      </c>
      <c r="F1712" s="29" t="n">
        <f aca="false">Inputs!$B$5*B1712+Inputs!$B$6*C1712</f>
        <v>1041500</v>
      </c>
      <c r="G1712" s="29" t="n">
        <f aca="false">Inputs!$B$5*D1712</f>
        <v>-190000</v>
      </c>
      <c r="H1712" s="29" t="n">
        <f aca="false">Inputs!$B$6*E1712</f>
        <v>-149500</v>
      </c>
      <c r="I1712" s="29" t="n">
        <f aca="false">G1712+H1712</f>
        <v>-339500</v>
      </c>
      <c r="J1712" s="29" t="n">
        <f aca="false">J1711+I1712</f>
        <v>-317000.000000002</v>
      </c>
    </row>
    <row r="1713" customFormat="false" ht="15" hidden="false" customHeight="false" outlineLevel="0" collapsed="false">
      <c r="A1713" s="26" t="n">
        <v>39857</v>
      </c>
      <c r="B1713" s="27" t="n">
        <v>37.63</v>
      </c>
      <c r="C1713" s="27" t="n">
        <v>43.36</v>
      </c>
      <c r="D1713" s="28" t="n">
        <f aca="false">B1713-B1712</f>
        <v>3.6</v>
      </c>
      <c r="E1713" s="28" t="n">
        <f aca="false">C1713-C1712</f>
        <v>-3.87</v>
      </c>
      <c r="F1713" s="29" t="n">
        <f aca="false">Inputs!$B$5*B1713+Inputs!$B$6*C1713</f>
        <v>1595000</v>
      </c>
      <c r="G1713" s="29" t="n">
        <f aca="false">Inputs!$B$5*D1713</f>
        <v>360000</v>
      </c>
      <c r="H1713" s="29" t="n">
        <f aca="false">Inputs!$B$6*E1713</f>
        <v>193500</v>
      </c>
      <c r="I1713" s="29" t="n">
        <f aca="false">G1713+H1713</f>
        <v>553500</v>
      </c>
      <c r="J1713" s="29" t="n">
        <f aca="false">J1712+I1713</f>
        <v>236499.999999998</v>
      </c>
    </row>
    <row r="1714" customFormat="false" ht="15" hidden="false" customHeight="false" outlineLevel="0" collapsed="false">
      <c r="A1714" s="26" t="n">
        <v>39861</v>
      </c>
      <c r="B1714" s="27" t="n">
        <v>34.96</v>
      </c>
      <c r="C1714" s="27" t="n">
        <v>39.69</v>
      </c>
      <c r="D1714" s="28" t="n">
        <f aca="false">B1714-B1713</f>
        <v>-2.67</v>
      </c>
      <c r="E1714" s="28" t="n">
        <f aca="false">C1714-C1713</f>
        <v>-3.67</v>
      </c>
      <c r="F1714" s="29" t="n">
        <f aca="false">Inputs!$B$5*B1714+Inputs!$B$6*C1714</f>
        <v>1511500</v>
      </c>
      <c r="G1714" s="29" t="n">
        <f aca="false">Inputs!$B$5*D1714</f>
        <v>-267000</v>
      </c>
      <c r="H1714" s="29" t="n">
        <f aca="false">Inputs!$B$6*E1714</f>
        <v>183500</v>
      </c>
      <c r="I1714" s="29" t="n">
        <f aca="false">G1714+H1714</f>
        <v>-83500.0000000001</v>
      </c>
      <c r="J1714" s="29" t="n">
        <f aca="false">J1713+I1714</f>
        <v>152999.999999998</v>
      </c>
    </row>
    <row r="1715" customFormat="false" ht="15" hidden="false" customHeight="false" outlineLevel="0" collapsed="false">
      <c r="A1715" s="26" t="n">
        <v>39862</v>
      </c>
      <c r="B1715" s="27" t="n">
        <v>34.67</v>
      </c>
      <c r="C1715" s="27" t="n">
        <v>39.41</v>
      </c>
      <c r="D1715" s="28" t="n">
        <f aca="false">B1715-B1714</f>
        <v>-0.289999999999999</v>
      </c>
      <c r="E1715" s="28" t="n">
        <f aca="false">C1715-C1714</f>
        <v>-0.280000000000001</v>
      </c>
      <c r="F1715" s="29" t="n">
        <f aca="false">Inputs!$B$5*B1715+Inputs!$B$6*C1715</f>
        <v>1496500</v>
      </c>
      <c r="G1715" s="29" t="n">
        <f aca="false">Inputs!$B$5*D1715</f>
        <v>-28999.9999999999</v>
      </c>
      <c r="H1715" s="29" t="n">
        <f aca="false">Inputs!$B$6*E1715</f>
        <v>14000.0000000001</v>
      </c>
      <c r="I1715" s="29" t="n">
        <f aca="false">G1715+H1715</f>
        <v>-14999.9999999999</v>
      </c>
      <c r="J1715" s="29" t="n">
        <f aca="false">J1714+I1715</f>
        <v>137999.999999998</v>
      </c>
    </row>
    <row r="1716" customFormat="false" ht="15" hidden="false" customHeight="false" outlineLevel="0" collapsed="false">
      <c r="A1716" s="26" t="n">
        <v>39863</v>
      </c>
      <c r="B1716" s="27" t="n">
        <v>39.6</v>
      </c>
      <c r="C1716" s="27" t="n">
        <v>42.36</v>
      </c>
      <c r="D1716" s="28" t="n">
        <f aca="false">B1716-B1715</f>
        <v>4.93</v>
      </c>
      <c r="E1716" s="28" t="n">
        <f aca="false">C1716-C1715</f>
        <v>2.95</v>
      </c>
      <c r="F1716" s="29" t="n">
        <f aca="false">Inputs!$B$5*B1716+Inputs!$B$6*C1716</f>
        <v>1842000</v>
      </c>
      <c r="G1716" s="29" t="n">
        <f aca="false">Inputs!$B$5*D1716</f>
        <v>493000</v>
      </c>
      <c r="H1716" s="29" t="n">
        <f aca="false">Inputs!$B$6*E1716</f>
        <v>-147500</v>
      </c>
      <c r="I1716" s="29" t="n">
        <f aca="false">G1716+H1716</f>
        <v>345500</v>
      </c>
      <c r="J1716" s="29" t="n">
        <f aca="false">J1715+I1716</f>
        <v>483499.999999998</v>
      </c>
    </row>
    <row r="1717" customFormat="false" ht="15" hidden="false" customHeight="false" outlineLevel="0" collapsed="false">
      <c r="A1717" s="26" t="n">
        <v>39864</v>
      </c>
      <c r="B1717" s="27" t="n">
        <v>39.35</v>
      </c>
      <c r="C1717" s="27" t="n">
        <v>42.19</v>
      </c>
      <c r="D1717" s="28" t="n">
        <f aca="false">B1717-B1716</f>
        <v>-0.25</v>
      </c>
      <c r="E1717" s="28" t="n">
        <f aca="false">C1717-C1716</f>
        <v>-0.170000000000002</v>
      </c>
      <c r="F1717" s="29" t="n">
        <f aca="false">Inputs!$B$5*B1717+Inputs!$B$6*C1717</f>
        <v>1825500</v>
      </c>
      <c r="G1717" s="29" t="n">
        <f aca="false">Inputs!$B$5*D1717</f>
        <v>-25000</v>
      </c>
      <c r="H1717" s="29" t="n">
        <f aca="false">Inputs!$B$6*E1717</f>
        <v>8500.00000000009</v>
      </c>
      <c r="I1717" s="29" t="n">
        <f aca="false">G1717+H1717</f>
        <v>-16499.9999999999</v>
      </c>
      <c r="J1717" s="29" t="n">
        <f aca="false">J1716+I1717</f>
        <v>466999.999999998</v>
      </c>
    </row>
    <row r="1718" customFormat="false" ht="15" hidden="false" customHeight="false" outlineLevel="0" collapsed="false">
      <c r="A1718" s="26" t="n">
        <v>39867</v>
      </c>
      <c r="B1718" s="27" t="n">
        <v>37.66</v>
      </c>
      <c r="C1718" s="27" t="n">
        <v>41.27</v>
      </c>
      <c r="D1718" s="28" t="n">
        <f aca="false">B1718-B1717</f>
        <v>-1.69</v>
      </c>
      <c r="E1718" s="28" t="n">
        <f aca="false">C1718-C1717</f>
        <v>-0.919999999999995</v>
      </c>
      <c r="F1718" s="29" t="n">
        <f aca="false">Inputs!$B$5*B1718+Inputs!$B$6*C1718</f>
        <v>1702500</v>
      </c>
      <c r="G1718" s="29" t="n">
        <f aca="false">Inputs!$B$5*D1718</f>
        <v>-169000.000000001</v>
      </c>
      <c r="H1718" s="29" t="n">
        <f aca="false">Inputs!$B$6*E1718</f>
        <v>45999.9999999997</v>
      </c>
      <c r="I1718" s="29" t="n">
        <f aca="false">G1718+H1718</f>
        <v>-123000.000000001</v>
      </c>
      <c r="J1718" s="29" t="n">
        <f aca="false">J1717+I1718</f>
        <v>343999.999999997</v>
      </c>
    </row>
    <row r="1719" customFormat="false" ht="15" hidden="false" customHeight="false" outlineLevel="0" collapsed="false">
      <c r="A1719" s="26" t="n">
        <v>39868</v>
      </c>
      <c r="B1719" s="27" t="n">
        <v>38.86</v>
      </c>
      <c r="C1719" s="27" t="n">
        <v>40.18</v>
      </c>
      <c r="D1719" s="28" t="n">
        <f aca="false">B1719-B1718</f>
        <v>1.2</v>
      </c>
      <c r="E1719" s="28" t="n">
        <f aca="false">C1719-C1718</f>
        <v>-1.09</v>
      </c>
      <c r="F1719" s="29" t="n">
        <f aca="false">Inputs!$B$5*B1719+Inputs!$B$6*C1719</f>
        <v>1877000</v>
      </c>
      <c r="G1719" s="29" t="n">
        <f aca="false">Inputs!$B$5*D1719</f>
        <v>120000</v>
      </c>
      <c r="H1719" s="29" t="n">
        <f aca="false">Inputs!$B$6*E1719</f>
        <v>54500.0000000002</v>
      </c>
      <c r="I1719" s="29" t="n">
        <f aca="false">G1719+H1719</f>
        <v>174500</v>
      </c>
      <c r="J1719" s="29" t="n">
        <f aca="false">J1718+I1719</f>
        <v>518499.999999998</v>
      </c>
    </row>
    <row r="1720" customFormat="false" ht="15" hidden="false" customHeight="false" outlineLevel="0" collapsed="false">
      <c r="A1720" s="26" t="n">
        <v>39869</v>
      </c>
      <c r="B1720" s="27" t="n">
        <v>41.64</v>
      </c>
      <c r="C1720" s="27" t="n">
        <v>42.37</v>
      </c>
      <c r="D1720" s="28" t="n">
        <f aca="false">B1720-B1719</f>
        <v>2.78</v>
      </c>
      <c r="E1720" s="28" t="n">
        <f aca="false">C1720-C1719</f>
        <v>2.19</v>
      </c>
      <c r="F1720" s="29" t="n">
        <f aca="false">Inputs!$B$5*B1720+Inputs!$B$6*C1720</f>
        <v>2045500</v>
      </c>
      <c r="G1720" s="29" t="n">
        <f aca="false">Inputs!$B$5*D1720</f>
        <v>278000</v>
      </c>
      <c r="H1720" s="29" t="n">
        <f aca="false">Inputs!$B$6*E1720</f>
        <v>-109500</v>
      </c>
      <c r="I1720" s="29" t="n">
        <f aca="false">G1720+H1720</f>
        <v>168500</v>
      </c>
      <c r="J1720" s="29" t="n">
        <f aca="false">J1719+I1720</f>
        <v>686999.999999998</v>
      </c>
    </row>
    <row r="1721" customFormat="false" ht="15" hidden="false" customHeight="false" outlineLevel="0" collapsed="false">
      <c r="A1721" s="26" t="n">
        <v>39870</v>
      </c>
      <c r="B1721" s="27" t="n">
        <v>43.18</v>
      </c>
      <c r="C1721" s="27" t="n">
        <v>45.15</v>
      </c>
      <c r="D1721" s="28" t="n">
        <f aca="false">B1721-B1720</f>
        <v>1.54</v>
      </c>
      <c r="E1721" s="28" t="n">
        <f aca="false">C1721-C1720</f>
        <v>2.78</v>
      </c>
      <c r="F1721" s="29" t="n">
        <f aca="false">Inputs!$B$5*B1721+Inputs!$B$6*C1721</f>
        <v>2060500</v>
      </c>
      <c r="G1721" s="29" t="n">
        <f aca="false">Inputs!$B$5*D1721</f>
        <v>154000</v>
      </c>
      <c r="H1721" s="29" t="n">
        <f aca="false">Inputs!$B$6*E1721</f>
        <v>-139000</v>
      </c>
      <c r="I1721" s="29" t="n">
        <f aca="false">G1721+H1721</f>
        <v>14999.9999999999</v>
      </c>
      <c r="J1721" s="29" t="n">
        <f aca="false">J1720+I1721</f>
        <v>701999.999999998</v>
      </c>
    </row>
    <row r="1722" customFormat="false" ht="15" hidden="false" customHeight="false" outlineLevel="0" collapsed="false">
      <c r="A1722" s="26" t="n">
        <v>39874</v>
      </c>
      <c r="B1722" s="27" t="n">
        <v>40.07</v>
      </c>
      <c r="C1722" s="27" t="n">
        <v>42.6</v>
      </c>
      <c r="D1722" s="28" t="n">
        <f aca="false">B1722-B1721</f>
        <v>-3.11</v>
      </c>
      <c r="E1722" s="28" t="n">
        <f aca="false">C1722-C1721</f>
        <v>-2.55</v>
      </c>
      <c r="F1722" s="29" t="n">
        <f aca="false">Inputs!$B$5*B1722+Inputs!$B$6*C1722</f>
        <v>1877000</v>
      </c>
      <c r="G1722" s="29" t="n">
        <f aca="false">Inputs!$B$5*D1722</f>
        <v>-311000</v>
      </c>
      <c r="H1722" s="29" t="n">
        <f aca="false">Inputs!$B$6*E1722</f>
        <v>127500</v>
      </c>
      <c r="I1722" s="29" t="n">
        <f aca="false">G1722+H1722</f>
        <v>-183500</v>
      </c>
      <c r="J1722" s="29" t="n">
        <f aca="false">J1721+I1722</f>
        <v>518499.999999998</v>
      </c>
    </row>
    <row r="1723" customFormat="false" ht="15" hidden="false" customHeight="false" outlineLevel="0" collapsed="false">
      <c r="A1723" s="26" t="n">
        <v>39875</v>
      </c>
      <c r="B1723" s="27" t="n">
        <v>41.57</v>
      </c>
      <c r="C1723" s="27" t="n">
        <v>42.72</v>
      </c>
      <c r="D1723" s="28" t="n">
        <f aca="false">B1723-B1722</f>
        <v>1.5</v>
      </c>
      <c r="E1723" s="28" t="n">
        <f aca="false">C1723-C1722</f>
        <v>0.119999999999997</v>
      </c>
      <c r="F1723" s="29" t="n">
        <f aca="false">Inputs!$B$5*B1723+Inputs!$B$6*C1723</f>
        <v>2021000</v>
      </c>
      <c r="G1723" s="29" t="n">
        <f aca="false">Inputs!$B$5*D1723</f>
        <v>150000</v>
      </c>
      <c r="H1723" s="29" t="n">
        <f aca="false">Inputs!$B$6*E1723</f>
        <v>-5999.99999999987</v>
      </c>
      <c r="I1723" s="29" t="n">
        <f aca="false">G1723+H1723</f>
        <v>144000</v>
      </c>
      <c r="J1723" s="29" t="n">
        <f aca="false">J1722+I1723</f>
        <v>662499.999999998</v>
      </c>
    </row>
    <row r="1724" customFormat="false" ht="15" hidden="false" customHeight="false" outlineLevel="0" collapsed="false">
      <c r="A1724" s="26" t="n">
        <v>39876</v>
      </c>
      <c r="B1724" s="27" t="n">
        <v>45.28</v>
      </c>
      <c r="C1724" s="27" t="n">
        <v>46.07</v>
      </c>
      <c r="D1724" s="28" t="n">
        <f aca="false">B1724-B1723</f>
        <v>3.71</v>
      </c>
      <c r="E1724" s="28" t="n">
        <f aca="false">C1724-C1723</f>
        <v>3.35</v>
      </c>
      <c r="F1724" s="29" t="n">
        <f aca="false">Inputs!$B$5*B1724+Inputs!$B$6*C1724</f>
        <v>2224500</v>
      </c>
      <c r="G1724" s="29" t="n">
        <f aca="false">Inputs!$B$5*D1724</f>
        <v>371000</v>
      </c>
      <c r="H1724" s="29" t="n">
        <f aca="false">Inputs!$B$6*E1724</f>
        <v>-167500</v>
      </c>
      <c r="I1724" s="29" t="n">
        <f aca="false">G1724+H1724</f>
        <v>203500</v>
      </c>
      <c r="J1724" s="29" t="n">
        <f aca="false">J1723+I1724</f>
        <v>865999.999999998</v>
      </c>
    </row>
    <row r="1725" customFormat="false" ht="15" hidden="false" customHeight="false" outlineLevel="0" collapsed="false">
      <c r="A1725" s="26" t="n">
        <v>39877</v>
      </c>
      <c r="B1725" s="27" t="n">
        <v>43.54</v>
      </c>
      <c r="C1725" s="27" t="n">
        <v>44.45</v>
      </c>
      <c r="D1725" s="28" t="n">
        <f aca="false">B1725-B1724</f>
        <v>-1.74</v>
      </c>
      <c r="E1725" s="28" t="n">
        <f aca="false">C1725-C1724</f>
        <v>-1.62</v>
      </c>
      <c r="F1725" s="29" t="n">
        <f aca="false">Inputs!$B$5*B1725+Inputs!$B$6*C1725</f>
        <v>2131500</v>
      </c>
      <c r="G1725" s="29" t="n">
        <f aca="false">Inputs!$B$5*D1725</f>
        <v>-174000</v>
      </c>
      <c r="H1725" s="29" t="n">
        <f aca="false">Inputs!$B$6*E1725</f>
        <v>80999.9999999999</v>
      </c>
      <c r="I1725" s="29" t="n">
        <f aca="false">G1725+H1725</f>
        <v>-93000.0000000003</v>
      </c>
      <c r="J1725" s="29" t="n">
        <f aca="false">J1724+I1725</f>
        <v>772999.999999997</v>
      </c>
    </row>
    <row r="1726" customFormat="false" ht="15" hidden="false" customHeight="false" outlineLevel="0" collapsed="false">
      <c r="A1726" s="26" t="n">
        <v>39878</v>
      </c>
      <c r="B1726" s="27" t="n">
        <v>45.43</v>
      </c>
      <c r="C1726" s="27" t="n">
        <v>43.48</v>
      </c>
      <c r="D1726" s="28" t="n">
        <f aca="false">B1726-B1725</f>
        <v>1.89</v>
      </c>
      <c r="E1726" s="28" t="n">
        <f aca="false">C1726-C1725</f>
        <v>-0.970000000000006</v>
      </c>
      <c r="F1726" s="29" t="n">
        <f aca="false">Inputs!$B$5*B1726+Inputs!$B$6*C1726</f>
        <v>2369000</v>
      </c>
      <c r="G1726" s="29" t="n">
        <f aca="false">Inputs!$B$5*D1726</f>
        <v>189000</v>
      </c>
      <c r="H1726" s="29" t="n">
        <f aca="false">Inputs!$B$6*E1726</f>
        <v>48500.0000000003</v>
      </c>
      <c r="I1726" s="29" t="n">
        <f aca="false">G1726+H1726</f>
        <v>237500</v>
      </c>
      <c r="J1726" s="29" t="n">
        <f aca="false">J1725+I1726</f>
        <v>1010500</v>
      </c>
    </row>
    <row r="1727" customFormat="false" ht="15" hidden="false" customHeight="false" outlineLevel="0" collapsed="false">
      <c r="A1727" s="26" t="n">
        <v>39881</v>
      </c>
      <c r="B1727" s="27" t="n">
        <v>47.01</v>
      </c>
      <c r="C1727" s="27" t="n">
        <v>44.55</v>
      </c>
      <c r="D1727" s="28" t="n">
        <f aca="false">B1727-B1726</f>
        <v>1.58</v>
      </c>
      <c r="E1727" s="28" t="n">
        <f aca="false">C1727-C1726</f>
        <v>1.07</v>
      </c>
      <c r="F1727" s="29" t="n">
        <f aca="false">Inputs!$B$5*B1727+Inputs!$B$6*C1727</f>
        <v>2473500</v>
      </c>
      <c r="G1727" s="29" t="n">
        <f aca="false">Inputs!$B$5*D1727</f>
        <v>158000</v>
      </c>
      <c r="H1727" s="29" t="n">
        <f aca="false">Inputs!$B$6*E1727</f>
        <v>-53500</v>
      </c>
      <c r="I1727" s="29" t="n">
        <f aca="false">G1727+H1727</f>
        <v>104500</v>
      </c>
      <c r="J1727" s="29" t="n">
        <f aca="false">J1726+I1727</f>
        <v>1115000</v>
      </c>
    </row>
    <row r="1728" customFormat="false" ht="15" hidden="false" customHeight="false" outlineLevel="0" collapsed="false">
      <c r="A1728" s="26" t="n">
        <v>39882</v>
      </c>
      <c r="B1728" s="27" t="n">
        <v>45.68</v>
      </c>
      <c r="C1728" s="27" t="n">
        <v>44.99</v>
      </c>
      <c r="D1728" s="28" t="n">
        <f aca="false">B1728-B1727</f>
        <v>-1.33</v>
      </c>
      <c r="E1728" s="28" t="n">
        <f aca="false">C1728-C1727</f>
        <v>0.440000000000005</v>
      </c>
      <c r="F1728" s="29" t="n">
        <f aca="false">Inputs!$B$5*B1728+Inputs!$B$6*C1728</f>
        <v>2318500</v>
      </c>
      <c r="G1728" s="29" t="n">
        <f aca="false">Inputs!$B$5*D1728</f>
        <v>-133000</v>
      </c>
      <c r="H1728" s="29" t="n">
        <f aca="false">Inputs!$B$6*E1728</f>
        <v>-22000.0000000002</v>
      </c>
      <c r="I1728" s="29" t="n">
        <f aca="false">G1728+H1728</f>
        <v>-155000</v>
      </c>
      <c r="J1728" s="29" t="n">
        <f aca="false">J1727+I1728</f>
        <v>959999.999999998</v>
      </c>
    </row>
    <row r="1729" customFormat="false" ht="15" hidden="false" customHeight="false" outlineLevel="0" collapsed="false">
      <c r="A1729" s="26" t="n">
        <v>39883</v>
      </c>
      <c r="B1729" s="27" t="n">
        <v>42.46</v>
      </c>
      <c r="C1729" s="27" t="n">
        <v>43.2</v>
      </c>
      <c r="D1729" s="28" t="n">
        <f aca="false">B1729-B1728</f>
        <v>-3.22</v>
      </c>
      <c r="E1729" s="28" t="n">
        <f aca="false">C1729-C1728</f>
        <v>-1.79</v>
      </c>
      <c r="F1729" s="29" t="n">
        <f aca="false">Inputs!$B$5*B1729+Inputs!$B$6*C1729</f>
        <v>2086000</v>
      </c>
      <c r="G1729" s="29" t="n">
        <f aca="false">Inputs!$B$5*D1729</f>
        <v>-322000</v>
      </c>
      <c r="H1729" s="29" t="n">
        <f aca="false">Inputs!$B$6*E1729</f>
        <v>89500</v>
      </c>
      <c r="I1729" s="29" t="n">
        <f aca="false">G1729+H1729</f>
        <v>-232500</v>
      </c>
      <c r="J1729" s="29" t="n">
        <f aca="false">J1728+I1729</f>
        <v>727499.999999998</v>
      </c>
    </row>
    <row r="1730" customFormat="false" ht="15" hidden="false" customHeight="false" outlineLevel="0" collapsed="false">
      <c r="A1730" s="26" t="n">
        <v>39884</v>
      </c>
      <c r="B1730" s="27" t="n">
        <v>46.91</v>
      </c>
      <c r="C1730" s="27" t="n">
        <v>42.19</v>
      </c>
      <c r="D1730" s="28" t="n">
        <f aca="false">B1730-B1729</f>
        <v>4.45</v>
      </c>
      <c r="E1730" s="28" t="n">
        <f aca="false">C1730-C1729</f>
        <v>-1.01000000000001</v>
      </c>
      <c r="F1730" s="29" t="n">
        <f aca="false">Inputs!$B$5*B1730+Inputs!$B$6*C1730</f>
        <v>2581500</v>
      </c>
      <c r="G1730" s="29" t="n">
        <f aca="false">Inputs!$B$5*D1730</f>
        <v>445000</v>
      </c>
      <c r="H1730" s="29" t="n">
        <f aca="false">Inputs!$B$6*E1730</f>
        <v>50500.0000000003</v>
      </c>
      <c r="I1730" s="29" t="n">
        <f aca="false">G1730+H1730</f>
        <v>495500</v>
      </c>
      <c r="J1730" s="29" t="n">
        <f aca="false">J1729+I1730</f>
        <v>1223000</v>
      </c>
    </row>
    <row r="1731" customFormat="false" ht="15" hidden="false" customHeight="false" outlineLevel="0" collapsed="false">
      <c r="A1731" s="26" t="n">
        <v>39885</v>
      </c>
      <c r="B1731" s="27" t="n">
        <v>46.22</v>
      </c>
      <c r="C1731" s="27" t="n">
        <v>44.97</v>
      </c>
      <c r="D1731" s="28" t="n">
        <f aca="false">B1731-B1730</f>
        <v>-0.689999999999998</v>
      </c>
      <c r="E1731" s="28" t="n">
        <f aca="false">C1731-C1730</f>
        <v>2.78</v>
      </c>
      <c r="F1731" s="29" t="n">
        <f aca="false">Inputs!$B$5*B1731+Inputs!$B$6*C1731</f>
        <v>2373500</v>
      </c>
      <c r="G1731" s="29" t="n">
        <f aca="false">Inputs!$B$5*D1731</f>
        <v>-68999.9999999998</v>
      </c>
      <c r="H1731" s="29" t="n">
        <f aca="false">Inputs!$B$6*E1731</f>
        <v>-139000</v>
      </c>
      <c r="I1731" s="29" t="n">
        <f aca="false">G1731+H1731</f>
        <v>-208000</v>
      </c>
      <c r="J1731" s="29" t="n">
        <f aca="false">J1730+I1731</f>
        <v>1015000</v>
      </c>
    </row>
    <row r="1732" customFormat="false" ht="15" hidden="false" customHeight="false" outlineLevel="0" collapsed="false">
      <c r="A1732" s="26" t="n">
        <v>39888</v>
      </c>
      <c r="B1732" s="27" t="n">
        <v>47.33</v>
      </c>
      <c r="C1732" s="27" t="n">
        <v>44.12</v>
      </c>
      <c r="D1732" s="28" t="n">
        <f aca="false">B1732-B1731</f>
        <v>1.11</v>
      </c>
      <c r="E1732" s="28" t="n">
        <f aca="false">C1732-C1731</f>
        <v>-0.850000000000001</v>
      </c>
      <c r="F1732" s="29" t="n">
        <f aca="false">Inputs!$B$5*B1732+Inputs!$B$6*C1732</f>
        <v>2527000</v>
      </c>
      <c r="G1732" s="29" t="n">
        <f aca="false">Inputs!$B$5*D1732</f>
        <v>111000</v>
      </c>
      <c r="H1732" s="29" t="n">
        <f aca="false">Inputs!$B$6*E1732</f>
        <v>42500.0000000001</v>
      </c>
      <c r="I1732" s="29" t="n">
        <f aca="false">G1732+H1732</f>
        <v>153500</v>
      </c>
      <c r="J1732" s="29" t="n">
        <f aca="false">J1731+I1732</f>
        <v>1168500</v>
      </c>
    </row>
    <row r="1733" customFormat="false" ht="15" hidden="false" customHeight="false" outlineLevel="0" collapsed="false">
      <c r="A1733" s="26" t="n">
        <v>39889</v>
      </c>
      <c r="B1733" s="27" t="n">
        <v>48.97</v>
      </c>
      <c r="C1733" s="27" t="n">
        <v>45.53</v>
      </c>
      <c r="D1733" s="28" t="n">
        <f aca="false">B1733-B1732</f>
        <v>1.64</v>
      </c>
      <c r="E1733" s="28" t="n">
        <f aca="false">C1733-C1732</f>
        <v>1.41</v>
      </c>
      <c r="F1733" s="29" t="n">
        <f aca="false">Inputs!$B$5*B1733+Inputs!$B$6*C1733</f>
        <v>2620500</v>
      </c>
      <c r="G1733" s="29" t="n">
        <f aca="false">Inputs!$B$5*D1733</f>
        <v>164000</v>
      </c>
      <c r="H1733" s="29" t="n">
        <f aca="false">Inputs!$B$6*E1733</f>
        <v>-70500.0000000002</v>
      </c>
      <c r="I1733" s="29" t="n">
        <f aca="false">G1733+H1733</f>
        <v>93499.9999999999</v>
      </c>
      <c r="J1733" s="29" t="n">
        <f aca="false">J1732+I1733</f>
        <v>1262000</v>
      </c>
    </row>
    <row r="1734" customFormat="false" ht="15" hidden="false" customHeight="false" outlineLevel="0" collapsed="false">
      <c r="A1734" s="26" t="n">
        <v>39890</v>
      </c>
      <c r="B1734" s="27" t="n">
        <v>48.12</v>
      </c>
      <c r="C1734" s="27" t="n">
        <v>45.22</v>
      </c>
      <c r="D1734" s="28" t="n">
        <f aca="false">B1734-B1733</f>
        <v>-0.850000000000001</v>
      </c>
      <c r="E1734" s="28" t="n">
        <f aca="false">C1734-C1733</f>
        <v>-0.310000000000002</v>
      </c>
      <c r="F1734" s="29" t="n">
        <f aca="false">Inputs!$B$5*B1734+Inputs!$B$6*C1734</f>
        <v>2551000</v>
      </c>
      <c r="G1734" s="29" t="n">
        <f aca="false">Inputs!$B$5*D1734</f>
        <v>-85000.0000000002</v>
      </c>
      <c r="H1734" s="29" t="n">
        <f aca="false">Inputs!$B$6*E1734</f>
        <v>15500.0000000001</v>
      </c>
      <c r="I1734" s="29" t="n">
        <f aca="false">G1734+H1734</f>
        <v>-69500</v>
      </c>
      <c r="J1734" s="29" t="n">
        <f aca="false">J1733+I1734</f>
        <v>1192500</v>
      </c>
    </row>
    <row r="1735" customFormat="false" ht="15" hidden="false" customHeight="false" outlineLevel="0" collapsed="false">
      <c r="A1735" s="26" t="n">
        <v>39891</v>
      </c>
      <c r="B1735" s="27" t="n">
        <v>51.46</v>
      </c>
      <c r="C1735" s="27" t="n">
        <v>48.03</v>
      </c>
      <c r="D1735" s="28" t="n">
        <f aca="false">B1735-B1734</f>
        <v>3.34</v>
      </c>
      <c r="E1735" s="28" t="n">
        <f aca="false">C1735-C1734</f>
        <v>2.81</v>
      </c>
      <c r="F1735" s="29" t="n">
        <f aca="false">Inputs!$B$5*B1735+Inputs!$B$6*C1735</f>
        <v>2744500</v>
      </c>
      <c r="G1735" s="29" t="n">
        <f aca="false">Inputs!$B$5*D1735</f>
        <v>334000</v>
      </c>
      <c r="H1735" s="29" t="n">
        <f aca="false">Inputs!$B$6*E1735</f>
        <v>-140500</v>
      </c>
      <c r="I1735" s="29" t="n">
        <f aca="false">G1735+H1735</f>
        <v>193500</v>
      </c>
      <c r="J1735" s="29" t="n">
        <f aca="false">J1734+I1735</f>
        <v>1386000</v>
      </c>
    </row>
    <row r="1736" customFormat="false" ht="15" hidden="false" customHeight="false" outlineLevel="0" collapsed="false">
      <c r="A1736" s="26" t="n">
        <v>39892</v>
      </c>
      <c r="B1736" s="27" t="n">
        <v>51.55</v>
      </c>
      <c r="C1736" s="27" t="n">
        <v>49.27</v>
      </c>
      <c r="D1736" s="28" t="n">
        <f aca="false">B1736-B1735</f>
        <v>0.0899999999999963</v>
      </c>
      <c r="E1736" s="28" t="n">
        <f aca="false">C1736-C1735</f>
        <v>1.24</v>
      </c>
      <c r="F1736" s="29" t="n">
        <f aca="false">Inputs!$B$5*B1736+Inputs!$B$6*C1736</f>
        <v>2691500</v>
      </c>
      <c r="G1736" s="29" t="n">
        <f aca="false">Inputs!$B$5*D1736</f>
        <v>8999.99999999963</v>
      </c>
      <c r="H1736" s="29" t="n">
        <f aca="false">Inputs!$B$6*E1736</f>
        <v>-62000.0000000001</v>
      </c>
      <c r="I1736" s="29" t="n">
        <f aca="false">G1736+H1736</f>
        <v>-53000.0000000005</v>
      </c>
      <c r="J1736" s="29" t="n">
        <f aca="false">J1735+I1736</f>
        <v>1333000</v>
      </c>
    </row>
    <row r="1737" customFormat="false" ht="15" hidden="false" customHeight="false" outlineLevel="0" collapsed="false">
      <c r="A1737" s="26" t="n">
        <v>39895</v>
      </c>
      <c r="B1737" s="27" t="n">
        <v>53.05</v>
      </c>
      <c r="C1737" s="27" t="n">
        <v>51.84</v>
      </c>
      <c r="D1737" s="28" t="n">
        <f aca="false">B1737-B1736</f>
        <v>1.5</v>
      </c>
      <c r="E1737" s="28" t="n">
        <f aca="false">C1737-C1736</f>
        <v>2.57</v>
      </c>
      <c r="F1737" s="29" t="n">
        <f aca="false">Inputs!$B$5*B1737+Inputs!$B$6*C1737</f>
        <v>2713000</v>
      </c>
      <c r="G1737" s="29" t="n">
        <f aca="false">Inputs!$B$5*D1737</f>
        <v>150000</v>
      </c>
      <c r="H1737" s="29" t="n">
        <f aca="false">Inputs!$B$6*E1737</f>
        <v>-128500</v>
      </c>
      <c r="I1737" s="29" t="n">
        <f aca="false">G1737+H1737</f>
        <v>21500</v>
      </c>
      <c r="J1737" s="29" t="n">
        <f aca="false">J1736+I1737</f>
        <v>1354500</v>
      </c>
    </row>
    <row r="1738" customFormat="false" ht="15" hidden="false" customHeight="false" outlineLevel="0" collapsed="false">
      <c r="A1738" s="26" t="n">
        <v>39896</v>
      </c>
      <c r="B1738" s="27" t="n">
        <v>53.36</v>
      </c>
      <c r="C1738" s="27" t="n">
        <v>51.32</v>
      </c>
      <c r="D1738" s="28" t="n">
        <f aca="false">B1738-B1737</f>
        <v>0.310000000000002</v>
      </c>
      <c r="E1738" s="28" t="n">
        <f aca="false">C1738-C1737</f>
        <v>-0.520000000000003</v>
      </c>
      <c r="F1738" s="29" t="n">
        <f aca="false">Inputs!$B$5*B1738+Inputs!$B$6*C1738</f>
        <v>2770000</v>
      </c>
      <c r="G1738" s="29" t="n">
        <f aca="false">Inputs!$B$5*D1738</f>
        <v>31000.0000000002</v>
      </c>
      <c r="H1738" s="29" t="n">
        <f aca="false">Inputs!$B$6*E1738</f>
        <v>26000.0000000002</v>
      </c>
      <c r="I1738" s="29" t="n">
        <f aca="false">G1738+H1738</f>
        <v>57000.0000000004</v>
      </c>
      <c r="J1738" s="29" t="n">
        <f aca="false">J1737+I1738</f>
        <v>1411500</v>
      </c>
    </row>
    <row r="1739" customFormat="false" ht="15" hidden="false" customHeight="false" outlineLevel="0" collapsed="false">
      <c r="A1739" s="26" t="n">
        <v>39897</v>
      </c>
      <c r="B1739" s="27" t="n">
        <v>52.24</v>
      </c>
      <c r="C1739" s="27" t="n">
        <v>51.46</v>
      </c>
      <c r="D1739" s="28" t="n">
        <f aca="false">B1739-B1738</f>
        <v>-1.12</v>
      </c>
      <c r="E1739" s="28" t="n">
        <f aca="false">C1739-C1738</f>
        <v>0.140000000000001</v>
      </c>
      <c r="F1739" s="29" t="n">
        <f aca="false">Inputs!$B$5*B1739+Inputs!$B$6*C1739</f>
        <v>2651000</v>
      </c>
      <c r="G1739" s="29" t="n">
        <f aca="false">Inputs!$B$5*D1739</f>
        <v>-112000</v>
      </c>
      <c r="H1739" s="29" t="n">
        <f aca="false">Inputs!$B$6*E1739</f>
        <v>-7000.00000000003</v>
      </c>
      <c r="I1739" s="29" t="n">
        <f aca="false">G1739+H1739</f>
        <v>-119000</v>
      </c>
      <c r="J1739" s="29" t="n">
        <f aca="false">J1738+I1739</f>
        <v>1292500</v>
      </c>
    </row>
    <row r="1740" customFormat="false" ht="15" hidden="false" customHeight="false" outlineLevel="0" collapsed="false">
      <c r="A1740" s="26" t="n">
        <v>39898</v>
      </c>
      <c r="B1740" s="27" t="n">
        <v>53.87</v>
      </c>
      <c r="C1740" s="27" t="n">
        <v>51.89</v>
      </c>
      <c r="D1740" s="28" t="n">
        <f aca="false">B1740-B1739</f>
        <v>1.63</v>
      </c>
      <c r="E1740" s="28" t="n">
        <f aca="false">C1740-C1739</f>
        <v>0.43</v>
      </c>
      <c r="F1740" s="29" t="n">
        <f aca="false">Inputs!$B$5*B1740+Inputs!$B$6*C1740</f>
        <v>2792500</v>
      </c>
      <c r="G1740" s="29" t="n">
        <f aca="false">Inputs!$B$5*D1740</f>
        <v>163000</v>
      </c>
      <c r="H1740" s="29" t="n">
        <f aca="false">Inputs!$B$6*E1740</f>
        <v>-21500</v>
      </c>
      <c r="I1740" s="29" t="n">
        <f aca="false">G1740+H1740</f>
        <v>141500</v>
      </c>
      <c r="J1740" s="29" t="n">
        <f aca="false">J1739+I1740</f>
        <v>1434000</v>
      </c>
    </row>
    <row r="1741" customFormat="false" ht="15" hidden="false" customHeight="false" outlineLevel="0" collapsed="false">
      <c r="A1741" s="26" t="n">
        <v>39899</v>
      </c>
      <c r="B1741" s="27" t="n">
        <v>52.41</v>
      </c>
      <c r="C1741" s="27" t="n">
        <v>50.81</v>
      </c>
      <c r="D1741" s="28" t="n">
        <f aca="false">B1741-B1740</f>
        <v>-1.46</v>
      </c>
      <c r="E1741" s="28" t="n">
        <f aca="false">C1741-C1740</f>
        <v>-1.08</v>
      </c>
      <c r="F1741" s="29" t="n">
        <f aca="false">Inputs!$B$5*B1741+Inputs!$B$6*C1741</f>
        <v>2700500</v>
      </c>
      <c r="G1741" s="29" t="n">
        <f aca="false">Inputs!$B$5*D1741</f>
        <v>-146000</v>
      </c>
      <c r="H1741" s="29" t="n">
        <f aca="false">Inputs!$B$6*E1741</f>
        <v>53999.9999999999</v>
      </c>
      <c r="I1741" s="29" t="n">
        <f aca="false">G1741+H1741</f>
        <v>-92000.0000000002</v>
      </c>
      <c r="J1741" s="29" t="n">
        <f aca="false">J1740+I1741</f>
        <v>1342000</v>
      </c>
    </row>
    <row r="1742" customFormat="false" ht="15" hidden="false" customHeight="false" outlineLevel="0" collapsed="false">
      <c r="A1742" s="26" t="n">
        <v>39902</v>
      </c>
      <c r="B1742" s="27" t="n">
        <v>48.49</v>
      </c>
      <c r="C1742" s="27" t="n">
        <v>49.05</v>
      </c>
      <c r="D1742" s="28" t="n">
        <f aca="false">B1742-B1741</f>
        <v>-3.91999999999999</v>
      </c>
      <c r="E1742" s="28" t="n">
        <f aca="false">C1742-C1741</f>
        <v>-1.76000000000001</v>
      </c>
      <c r="F1742" s="29" t="n">
        <f aca="false">Inputs!$B$5*B1742+Inputs!$B$6*C1742</f>
        <v>2396500</v>
      </c>
      <c r="G1742" s="29" t="n">
        <f aca="false">Inputs!$B$5*D1742</f>
        <v>-392000</v>
      </c>
      <c r="H1742" s="29" t="n">
        <f aca="false">Inputs!$B$6*E1742</f>
        <v>88000.0000000003</v>
      </c>
      <c r="I1742" s="29" t="n">
        <f aca="false">G1742+H1742</f>
        <v>-303999.999999999</v>
      </c>
      <c r="J1742" s="29" t="n">
        <f aca="false">J1741+I1742</f>
        <v>1038000</v>
      </c>
    </row>
    <row r="1743" customFormat="false" ht="15" hidden="false" customHeight="false" outlineLevel="0" collapsed="false">
      <c r="A1743" s="26" t="n">
        <v>39903</v>
      </c>
      <c r="B1743" s="27" t="n">
        <v>49.64</v>
      </c>
      <c r="C1743" s="27" t="n">
        <v>46.13</v>
      </c>
      <c r="D1743" s="28" t="n">
        <f aca="false">B1743-B1742</f>
        <v>1.15</v>
      </c>
      <c r="E1743" s="28" t="n">
        <f aca="false">C1743-C1742</f>
        <v>-2.91999999999999</v>
      </c>
      <c r="F1743" s="29" t="n">
        <f aca="false">Inputs!$B$5*B1743+Inputs!$B$6*C1743</f>
        <v>2657500</v>
      </c>
      <c r="G1743" s="29" t="n">
        <f aca="false">Inputs!$B$5*D1743</f>
        <v>115000</v>
      </c>
      <c r="H1743" s="29" t="n">
        <f aca="false">Inputs!$B$6*E1743</f>
        <v>146000</v>
      </c>
      <c r="I1743" s="29" t="n">
        <f aca="false">G1743+H1743</f>
        <v>261000</v>
      </c>
      <c r="J1743" s="29" t="n">
        <f aca="false">J1742+I1743</f>
        <v>1299000</v>
      </c>
    </row>
    <row r="1744" customFormat="false" ht="15" hidden="false" customHeight="false" outlineLevel="0" collapsed="false">
      <c r="A1744" s="26" t="n">
        <v>39904</v>
      </c>
      <c r="B1744" s="27" t="n">
        <v>48.46</v>
      </c>
      <c r="C1744" s="27" t="n">
        <v>45.92</v>
      </c>
      <c r="D1744" s="28" t="n">
        <f aca="false">B1744-B1743</f>
        <v>-1.18</v>
      </c>
      <c r="E1744" s="28" t="n">
        <f aca="false">C1744-C1743</f>
        <v>-0.210000000000001</v>
      </c>
      <c r="F1744" s="29" t="n">
        <f aca="false">Inputs!$B$5*B1744+Inputs!$B$6*C1744</f>
        <v>2550000</v>
      </c>
      <c r="G1744" s="29" t="n">
        <f aca="false">Inputs!$B$5*D1744</f>
        <v>-118000</v>
      </c>
      <c r="H1744" s="29" t="n">
        <f aca="false">Inputs!$B$6*E1744</f>
        <v>10500</v>
      </c>
      <c r="I1744" s="29" t="n">
        <f aca="false">G1744+H1744</f>
        <v>-107500</v>
      </c>
      <c r="J1744" s="29" t="n">
        <f aca="false">J1743+I1744</f>
        <v>1191500</v>
      </c>
    </row>
    <row r="1745" customFormat="false" ht="15" hidden="false" customHeight="false" outlineLevel="0" collapsed="false">
      <c r="A1745" s="26" t="n">
        <v>39905</v>
      </c>
      <c r="B1745" s="27" t="n">
        <v>52.61</v>
      </c>
      <c r="C1745" s="27" t="n">
        <v>50.89</v>
      </c>
      <c r="D1745" s="28" t="n">
        <f aca="false">B1745-B1744</f>
        <v>4.15</v>
      </c>
      <c r="E1745" s="28" t="n">
        <f aca="false">C1745-C1744</f>
        <v>4.97</v>
      </c>
      <c r="F1745" s="29" t="n">
        <f aca="false">Inputs!$B$5*B1745+Inputs!$B$6*C1745</f>
        <v>2716500</v>
      </c>
      <c r="G1745" s="29" t="n">
        <f aca="false">Inputs!$B$5*D1745</f>
        <v>415000</v>
      </c>
      <c r="H1745" s="29" t="n">
        <f aca="false">Inputs!$B$6*E1745</f>
        <v>-248500</v>
      </c>
      <c r="I1745" s="29" t="n">
        <f aca="false">G1745+H1745</f>
        <v>166500</v>
      </c>
      <c r="J1745" s="29" t="n">
        <f aca="false">J1744+I1745</f>
        <v>1358000</v>
      </c>
    </row>
    <row r="1746" customFormat="false" ht="15" hidden="false" customHeight="false" outlineLevel="0" collapsed="false">
      <c r="A1746" s="26" t="n">
        <v>39906</v>
      </c>
      <c r="B1746" s="27" t="n">
        <v>52.52</v>
      </c>
      <c r="C1746" s="27" t="n">
        <v>50.48</v>
      </c>
      <c r="D1746" s="28" t="n">
        <f aca="false">B1746-B1745</f>
        <v>-0.0899999999999963</v>
      </c>
      <c r="E1746" s="28" t="n">
        <f aca="false">C1746-C1745</f>
        <v>-0.410000000000004</v>
      </c>
      <c r="F1746" s="29" t="n">
        <f aca="false">Inputs!$B$5*B1746+Inputs!$B$6*C1746</f>
        <v>2728000</v>
      </c>
      <c r="G1746" s="29" t="n">
        <f aca="false">Inputs!$B$5*D1746</f>
        <v>-8999.99999999963</v>
      </c>
      <c r="H1746" s="29" t="n">
        <f aca="false">Inputs!$B$6*E1746</f>
        <v>20500.0000000002</v>
      </c>
      <c r="I1746" s="29" t="n">
        <f aca="false">G1746+H1746</f>
        <v>11500.0000000006</v>
      </c>
      <c r="J1746" s="29" t="n">
        <f aca="false">J1745+I1746</f>
        <v>1369500</v>
      </c>
    </row>
    <row r="1747" customFormat="false" ht="15" hidden="false" customHeight="false" outlineLevel="0" collapsed="false">
      <c r="A1747" s="26" t="n">
        <v>39909</v>
      </c>
      <c r="B1747" s="27" t="n">
        <v>51.1</v>
      </c>
      <c r="C1747" s="27" t="n">
        <v>50.91</v>
      </c>
      <c r="D1747" s="28" t="n">
        <f aca="false">B1747-B1746</f>
        <v>-1.42</v>
      </c>
      <c r="E1747" s="28" t="n">
        <f aca="false">C1747-C1746</f>
        <v>0.43</v>
      </c>
      <c r="F1747" s="29" t="n">
        <f aca="false">Inputs!$B$5*B1747+Inputs!$B$6*C1747</f>
        <v>2564500</v>
      </c>
      <c r="G1747" s="29" t="n">
        <f aca="false">Inputs!$B$5*D1747</f>
        <v>-142000</v>
      </c>
      <c r="H1747" s="29" t="n">
        <f aca="false">Inputs!$B$6*E1747</f>
        <v>-21500</v>
      </c>
      <c r="I1747" s="29" t="n">
        <f aca="false">G1747+H1747</f>
        <v>-163500</v>
      </c>
      <c r="J1747" s="29" t="n">
        <f aca="false">J1746+I1747</f>
        <v>1206000</v>
      </c>
    </row>
    <row r="1748" customFormat="false" ht="15" hidden="false" customHeight="false" outlineLevel="0" collapsed="false">
      <c r="A1748" s="26" t="n">
        <v>39910</v>
      </c>
      <c r="B1748" s="27" t="n">
        <v>49.13</v>
      </c>
      <c r="C1748" s="27" t="n">
        <v>50.62</v>
      </c>
      <c r="D1748" s="28" t="n">
        <f aca="false">B1748-B1747</f>
        <v>-1.97</v>
      </c>
      <c r="E1748" s="28" t="n">
        <f aca="false">C1748-C1747</f>
        <v>-0.289999999999999</v>
      </c>
      <c r="F1748" s="29" t="n">
        <f aca="false">Inputs!$B$5*B1748+Inputs!$B$6*C1748</f>
        <v>2382000</v>
      </c>
      <c r="G1748" s="29" t="n">
        <f aca="false">Inputs!$B$5*D1748</f>
        <v>-197000</v>
      </c>
      <c r="H1748" s="29" t="n">
        <f aca="false">Inputs!$B$6*E1748</f>
        <v>14500</v>
      </c>
      <c r="I1748" s="29" t="n">
        <f aca="false">G1748+H1748</f>
        <v>-182500</v>
      </c>
      <c r="J1748" s="29" t="n">
        <f aca="false">J1747+I1748</f>
        <v>1023500</v>
      </c>
    </row>
    <row r="1749" customFormat="false" ht="15" hidden="false" customHeight="false" outlineLevel="0" collapsed="false">
      <c r="A1749" s="26" t="n">
        <v>39911</v>
      </c>
      <c r="B1749" s="27" t="n">
        <v>49.37</v>
      </c>
      <c r="C1749" s="27" t="n">
        <v>52.06</v>
      </c>
      <c r="D1749" s="28" t="n">
        <f aca="false">B1749-B1748</f>
        <v>0.239999999999995</v>
      </c>
      <c r="E1749" s="28" t="n">
        <f aca="false">C1749-C1748</f>
        <v>1.44</v>
      </c>
      <c r="F1749" s="29" t="n">
        <f aca="false">Inputs!$B$5*B1749+Inputs!$B$6*C1749</f>
        <v>2334000</v>
      </c>
      <c r="G1749" s="29" t="n">
        <f aca="false">Inputs!$B$5*D1749</f>
        <v>23999.9999999995</v>
      </c>
      <c r="H1749" s="29" t="n">
        <f aca="false">Inputs!$B$6*E1749</f>
        <v>-72000.0000000003</v>
      </c>
      <c r="I1749" s="29" t="n">
        <f aca="false">G1749+H1749</f>
        <v>-48000.0000000008</v>
      </c>
      <c r="J1749" s="29" t="n">
        <f aca="false">J1748+I1749</f>
        <v>975499.999999997</v>
      </c>
    </row>
    <row r="1750" customFormat="false" ht="15" hidden="false" customHeight="false" outlineLevel="0" collapsed="false">
      <c r="A1750" s="26" t="n">
        <v>39912</v>
      </c>
      <c r="B1750" s="27" t="n">
        <v>52.24</v>
      </c>
      <c r="C1750" s="27" t="n">
        <v>52.33</v>
      </c>
      <c r="D1750" s="28" t="n">
        <f aca="false">B1750-B1749</f>
        <v>2.87</v>
      </c>
      <c r="E1750" s="28" t="n">
        <f aca="false">C1750-C1749</f>
        <v>0.269999999999996</v>
      </c>
      <c r="F1750" s="29" t="n">
        <f aca="false">Inputs!$B$5*B1750+Inputs!$B$6*C1750</f>
        <v>2607500</v>
      </c>
      <c r="G1750" s="29" t="n">
        <f aca="false">Inputs!$B$5*D1750</f>
        <v>287000</v>
      </c>
      <c r="H1750" s="29" t="n">
        <f aca="false">Inputs!$B$6*E1750</f>
        <v>-13499.9999999998</v>
      </c>
      <c r="I1750" s="29" t="n">
        <f aca="false">G1750+H1750</f>
        <v>273500.000000001</v>
      </c>
      <c r="J1750" s="29" t="n">
        <f aca="false">J1749+I1750</f>
        <v>1249000</v>
      </c>
    </row>
    <row r="1751" customFormat="false" ht="15" hidden="false" customHeight="false" outlineLevel="0" collapsed="false">
      <c r="A1751" s="26" t="n">
        <v>39916</v>
      </c>
      <c r="B1751" s="27" t="n">
        <v>50.22</v>
      </c>
      <c r="C1751" s="27" t="n">
        <v>50.73</v>
      </c>
      <c r="D1751" s="28" t="n">
        <f aca="false">B1751-B1750</f>
        <v>-2.02</v>
      </c>
      <c r="E1751" s="28" t="n">
        <f aca="false">C1751-C1750</f>
        <v>-1.6</v>
      </c>
      <c r="F1751" s="29" t="n">
        <f aca="false">Inputs!$B$5*B1751+Inputs!$B$6*C1751</f>
        <v>2485500</v>
      </c>
      <c r="G1751" s="29" t="n">
        <f aca="false">Inputs!$B$5*D1751</f>
        <v>-202000</v>
      </c>
      <c r="H1751" s="29" t="n">
        <f aca="false">Inputs!$B$6*E1751</f>
        <v>80000.0000000001</v>
      </c>
      <c r="I1751" s="29" t="n">
        <f aca="false">G1751+H1751</f>
        <v>-122000</v>
      </c>
      <c r="J1751" s="29" t="n">
        <f aca="false">J1750+I1751</f>
        <v>1127000</v>
      </c>
    </row>
    <row r="1752" customFormat="false" ht="15" hidden="false" customHeight="false" outlineLevel="0" collapsed="false">
      <c r="A1752" s="26" t="n">
        <v>39917</v>
      </c>
      <c r="B1752" s="27" t="n">
        <v>49.51</v>
      </c>
      <c r="C1752" s="27" t="n">
        <v>52.06</v>
      </c>
      <c r="D1752" s="28" t="n">
        <f aca="false">B1752-B1751</f>
        <v>-0.710000000000001</v>
      </c>
      <c r="E1752" s="28" t="n">
        <f aca="false">C1752-C1751</f>
        <v>1.33000000000001</v>
      </c>
      <c r="F1752" s="29" t="n">
        <f aca="false">Inputs!$B$5*B1752+Inputs!$B$6*C1752</f>
        <v>2348000</v>
      </c>
      <c r="G1752" s="29" t="n">
        <f aca="false">Inputs!$B$5*D1752</f>
        <v>-71000.0000000001</v>
      </c>
      <c r="H1752" s="29" t="n">
        <f aca="false">Inputs!$B$6*E1752</f>
        <v>-66500.0000000003</v>
      </c>
      <c r="I1752" s="29" t="n">
        <f aca="false">G1752+H1752</f>
        <v>-137500</v>
      </c>
      <c r="J1752" s="29" t="n">
        <f aca="false">J1751+I1752</f>
        <v>989499.999999997</v>
      </c>
    </row>
    <row r="1753" customFormat="false" ht="15" hidden="false" customHeight="false" outlineLevel="0" collapsed="false">
      <c r="A1753" s="26" t="n">
        <v>39918</v>
      </c>
      <c r="B1753" s="27" t="n">
        <v>49.26</v>
      </c>
      <c r="C1753" s="27" t="n">
        <v>51.31</v>
      </c>
      <c r="D1753" s="28" t="n">
        <f aca="false">B1753-B1752</f>
        <v>-0.25</v>
      </c>
      <c r="E1753" s="28" t="n">
        <f aca="false">C1753-C1752</f>
        <v>-0.75</v>
      </c>
      <c r="F1753" s="29" t="n">
        <f aca="false">Inputs!$B$5*B1753+Inputs!$B$6*C1753</f>
        <v>2360500</v>
      </c>
      <c r="G1753" s="29" t="n">
        <f aca="false">Inputs!$B$5*D1753</f>
        <v>-25000</v>
      </c>
      <c r="H1753" s="29" t="n">
        <f aca="false">Inputs!$B$6*E1753</f>
        <v>37500</v>
      </c>
      <c r="I1753" s="29" t="n">
        <f aca="false">G1753+H1753</f>
        <v>12500</v>
      </c>
      <c r="J1753" s="29" t="n">
        <f aca="false">J1752+I1753</f>
        <v>1002000</v>
      </c>
    </row>
    <row r="1754" customFormat="false" ht="15" hidden="false" customHeight="false" outlineLevel="0" collapsed="false">
      <c r="A1754" s="26" t="n">
        <v>39919</v>
      </c>
      <c r="B1754" s="27" t="n">
        <v>49.97</v>
      </c>
      <c r="C1754" s="27" t="n">
        <v>51.83</v>
      </c>
      <c r="D1754" s="28" t="n">
        <f aca="false">B1754-B1753</f>
        <v>0.710000000000001</v>
      </c>
      <c r="E1754" s="28" t="n">
        <f aca="false">C1754-C1753</f>
        <v>0.519999999999996</v>
      </c>
      <c r="F1754" s="29" t="n">
        <f aca="false">Inputs!$B$5*B1754+Inputs!$B$6*C1754</f>
        <v>2405500</v>
      </c>
      <c r="G1754" s="29" t="n">
        <f aca="false">Inputs!$B$5*D1754</f>
        <v>71000.0000000001</v>
      </c>
      <c r="H1754" s="29" t="n">
        <f aca="false">Inputs!$B$6*E1754</f>
        <v>-25999.9999999998</v>
      </c>
      <c r="I1754" s="29" t="n">
        <f aca="false">G1754+H1754</f>
        <v>45000.0000000003</v>
      </c>
      <c r="J1754" s="29" t="n">
        <f aca="false">J1753+I1754</f>
        <v>1047000</v>
      </c>
    </row>
    <row r="1755" customFormat="false" ht="15" hidden="false" customHeight="false" outlineLevel="0" collapsed="false">
      <c r="A1755" s="26" t="n">
        <v>39920</v>
      </c>
      <c r="B1755" s="27" t="n">
        <v>50.36</v>
      </c>
      <c r="C1755" s="27" t="n">
        <v>52.02</v>
      </c>
      <c r="D1755" s="28" t="n">
        <f aca="false">B1755-B1754</f>
        <v>0.390000000000001</v>
      </c>
      <c r="E1755" s="28" t="n">
        <f aca="false">C1755-C1754</f>
        <v>0.190000000000005</v>
      </c>
      <c r="F1755" s="29" t="n">
        <f aca="false">Inputs!$B$5*B1755+Inputs!$B$6*C1755</f>
        <v>2435000</v>
      </c>
      <c r="G1755" s="29" t="n">
        <f aca="false">Inputs!$B$5*D1755</f>
        <v>39000.0000000001</v>
      </c>
      <c r="H1755" s="29" t="n">
        <f aca="false">Inputs!$B$6*E1755</f>
        <v>-9500.00000000024</v>
      </c>
      <c r="I1755" s="29" t="n">
        <f aca="false">G1755+H1755</f>
        <v>29499.9999999998</v>
      </c>
      <c r="J1755" s="29" t="n">
        <f aca="false">J1754+I1755</f>
        <v>1076500</v>
      </c>
    </row>
    <row r="1756" customFormat="false" ht="15" hidden="false" customHeight="false" outlineLevel="0" collapsed="false">
      <c r="A1756" s="26" t="n">
        <v>39923</v>
      </c>
      <c r="B1756" s="27" t="n">
        <v>45.82</v>
      </c>
      <c r="C1756" s="27" t="n">
        <v>49.06</v>
      </c>
      <c r="D1756" s="28" t="n">
        <f aca="false">B1756-B1755</f>
        <v>-4.54</v>
      </c>
      <c r="E1756" s="28" t="n">
        <f aca="false">C1756-C1755</f>
        <v>-2.96</v>
      </c>
      <c r="F1756" s="29" t="n">
        <f aca="false">Inputs!$B$5*B1756+Inputs!$B$6*C1756</f>
        <v>2129000</v>
      </c>
      <c r="G1756" s="29" t="n">
        <f aca="false">Inputs!$B$5*D1756</f>
        <v>-454000</v>
      </c>
      <c r="H1756" s="29" t="n">
        <f aca="false">Inputs!$B$6*E1756</f>
        <v>148000</v>
      </c>
      <c r="I1756" s="29" t="n">
        <f aca="false">G1756+H1756</f>
        <v>-306000</v>
      </c>
      <c r="J1756" s="29" t="n">
        <f aca="false">J1755+I1756</f>
        <v>770499.999999998</v>
      </c>
    </row>
    <row r="1757" customFormat="false" ht="15" hidden="false" customHeight="false" outlineLevel="0" collapsed="false">
      <c r="A1757" s="26" t="n">
        <v>39924</v>
      </c>
      <c r="B1757" s="27" t="n">
        <v>46.65</v>
      </c>
      <c r="C1757" s="27" t="n">
        <v>48.69</v>
      </c>
      <c r="D1757" s="28" t="n">
        <f aca="false">B1757-B1756</f>
        <v>0.829999999999998</v>
      </c>
      <c r="E1757" s="28" t="n">
        <f aca="false">C1757-C1756</f>
        <v>-0.370000000000005</v>
      </c>
      <c r="F1757" s="29" t="n">
        <f aca="false">Inputs!$B$5*B1757+Inputs!$B$6*C1757</f>
        <v>2230500</v>
      </c>
      <c r="G1757" s="29" t="n">
        <f aca="false">Inputs!$B$5*D1757</f>
        <v>82999.9999999998</v>
      </c>
      <c r="H1757" s="29" t="n">
        <f aca="false">Inputs!$B$6*E1757</f>
        <v>18500.0000000002</v>
      </c>
      <c r="I1757" s="29" t="n">
        <f aca="false">G1757+H1757</f>
        <v>101500</v>
      </c>
      <c r="J1757" s="29" t="n">
        <f aca="false">J1756+I1757</f>
        <v>871999.999999998</v>
      </c>
    </row>
    <row r="1758" customFormat="false" ht="15" hidden="false" customHeight="false" outlineLevel="0" collapsed="false">
      <c r="A1758" s="26" t="n">
        <v>39925</v>
      </c>
      <c r="B1758" s="27" t="n">
        <v>47.41</v>
      </c>
      <c r="C1758" s="27" t="n">
        <v>48.5</v>
      </c>
      <c r="D1758" s="28" t="n">
        <f aca="false">B1758-B1757</f>
        <v>0.759999999999998</v>
      </c>
      <c r="E1758" s="28" t="n">
        <f aca="false">C1758-C1757</f>
        <v>-0.189999999999998</v>
      </c>
      <c r="F1758" s="29" t="n">
        <f aca="false">Inputs!$B$5*B1758+Inputs!$B$6*C1758</f>
        <v>2316000</v>
      </c>
      <c r="G1758" s="29" t="n">
        <f aca="false">Inputs!$B$5*D1758</f>
        <v>75999.9999999998</v>
      </c>
      <c r="H1758" s="29" t="n">
        <f aca="false">Inputs!$B$6*E1758</f>
        <v>9499.99999999989</v>
      </c>
      <c r="I1758" s="29" t="n">
        <f aca="false">G1758+H1758</f>
        <v>85499.9999999997</v>
      </c>
      <c r="J1758" s="29" t="n">
        <f aca="false">J1757+I1758</f>
        <v>957499.999999997</v>
      </c>
    </row>
    <row r="1759" customFormat="false" ht="15" hidden="false" customHeight="false" outlineLevel="0" collapsed="false">
      <c r="A1759" s="26" t="n">
        <v>39926</v>
      </c>
      <c r="B1759" s="27" t="n">
        <v>48.46</v>
      </c>
      <c r="C1759" s="27" t="n">
        <v>48.29</v>
      </c>
      <c r="D1759" s="28" t="n">
        <f aca="false">B1759-B1758</f>
        <v>1.05</v>
      </c>
      <c r="E1759" s="28" t="n">
        <f aca="false">C1759-C1758</f>
        <v>-0.210000000000001</v>
      </c>
      <c r="F1759" s="29" t="n">
        <f aca="false">Inputs!$B$5*B1759+Inputs!$B$6*C1759</f>
        <v>2431500</v>
      </c>
      <c r="G1759" s="29" t="n">
        <f aca="false">Inputs!$B$5*D1759</f>
        <v>105000</v>
      </c>
      <c r="H1759" s="29" t="n">
        <f aca="false">Inputs!$B$6*E1759</f>
        <v>10500</v>
      </c>
      <c r="I1759" s="29" t="n">
        <f aca="false">G1759+H1759</f>
        <v>115500</v>
      </c>
      <c r="J1759" s="29" t="n">
        <f aca="false">J1758+I1759</f>
        <v>1073000</v>
      </c>
    </row>
    <row r="1760" customFormat="false" ht="15" hidden="false" customHeight="false" outlineLevel="0" collapsed="false">
      <c r="A1760" s="26" t="n">
        <v>39927</v>
      </c>
      <c r="B1760" s="27" t="n">
        <v>50.65</v>
      </c>
      <c r="C1760" s="27" t="n">
        <v>50.29</v>
      </c>
      <c r="D1760" s="28" t="n">
        <f aca="false">B1760-B1759</f>
        <v>2.19</v>
      </c>
      <c r="E1760" s="28" t="n">
        <f aca="false">C1760-C1759</f>
        <v>2</v>
      </c>
      <c r="F1760" s="29" t="n">
        <f aca="false">Inputs!$B$5*B1760+Inputs!$B$6*C1760</f>
        <v>2550500</v>
      </c>
      <c r="G1760" s="29" t="n">
        <f aca="false">Inputs!$B$5*D1760</f>
        <v>219000</v>
      </c>
      <c r="H1760" s="29" t="n">
        <f aca="false">Inputs!$B$6*E1760</f>
        <v>-100000</v>
      </c>
      <c r="I1760" s="29" t="n">
        <f aca="false">G1760+H1760</f>
        <v>119000</v>
      </c>
      <c r="J1760" s="29" t="n">
        <f aca="false">J1759+I1760</f>
        <v>1192000</v>
      </c>
    </row>
    <row r="1761" customFormat="false" ht="15" hidden="false" customHeight="false" outlineLevel="0" collapsed="false">
      <c r="A1761" s="26" t="n">
        <v>39930</v>
      </c>
      <c r="B1761" s="27" t="n">
        <v>49.29</v>
      </c>
      <c r="C1761" s="27" t="n">
        <v>48.67</v>
      </c>
      <c r="D1761" s="28" t="n">
        <f aca="false">B1761-B1760</f>
        <v>-1.36</v>
      </c>
      <c r="E1761" s="28" t="n">
        <f aca="false">C1761-C1760</f>
        <v>-1.62</v>
      </c>
      <c r="F1761" s="29" t="n">
        <f aca="false">Inputs!$B$5*B1761+Inputs!$B$6*C1761</f>
        <v>2495500</v>
      </c>
      <c r="G1761" s="29" t="n">
        <f aca="false">Inputs!$B$5*D1761</f>
        <v>-136000</v>
      </c>
      <c r="H1761" s="29" t="n">
        <f aca="false">Inputs!$B$6*E1761</f>
        <v>80999.9999999999</v>
      </c>
      <c r="I1761" s="29" t="n">
        <f aca="false">G1761+H1761</f>
        <v>-55000.0000000001</v>
      </c>
      <c r="J1761" s="29" t="n">
        <f aca="false">J1760+I1761</f>
        <v>1137000</v>
      </c>
    </row>
    <row r="1762" customFormat="false" ht="15" hidden="false" customHeight="false" outlineLevel="0" collapsed="false">
      <c r="A1762" s="26" t="n">
        <v>39931</v>
      </c>
      <c r="B1762" s="27" t="n">
        <v>49.01</v>
      </c>
      <c r="C1762" s="27" t="n">
        <v>48.64</v>
      </c>
      <c r="D1762" s="28" t="n">
        <f aca="false">B1762-B1761</f>
        <v>-0.280000000000001</v>
      </c>
      <c r="E1762" s="28" t="n">
        <f aca="false">C1762-C1761</f>
        <v>-0.0300000000000011</v>
      </c>
      <c r="F1762" s="29" t="n">
        <f aca="false">Inputs!$B$5*B1762+Inputs!$B$6*C1762</f>
        <v>2469000</v>
      </c>
      <c r="G1762" s="29" t="n">
        <f aca="false">Inputs!$B$5*D1762</f>
        <v>-28000.0000000001</v>
      </c>
      <c r="H1762" s="29" t="n">
        <f aca="false">Inputs!$B$6*E1762</f>
        <v>1500.00000000006</v>
      </c>
      <c r="I1762" s="29" t="n">
        <f aca="false">G1762+H1762</f>
        <v>-26500.0000000001</v>
      </c>
      <c r="J1762" s="29" t="n">
        <f aca="false">J1761+I1762</f>
        <v>1110500</v>
      </c>
    </row>
    <row r="1763" customFormat="false" ht="15" hidden="false" customHeight="false" outlineLevel="0" collapsed="false">
      <c r="A1763" s="26" t="n">
        <v>39932</v>
      </c>
      <c r="B1763" s="27" t="n">
        <v>50.19</v>
      </c>
      <c r="C1763" s="27" t="n">
        <v>50.22</v>
      </c>
      <c r="D1763" s="28" t="n">
        <f aca="false">B1763-B1762</f>
        <v>1.18</v>
      </c>
      <c r="E1763" s="28" t="n">
        <f aca="false">C1763-C1762</f>
        <v>1.58</v>
      </c>
      <c r="F1763" s="29" t="n">
        <f aca="false">Inputs!$B$5*B1763+Inputs!$B$6*C1763</f>
        <v>2508000</v>
      </c>
      <c r="G1763" s="29" t="n">
        <f aca="false">Inputs!$B$5*D1763</f>
        <v>118000</v>
      </c>
      <c r="H1763" s="29" t="n">
        <f aca="false">Inputs!$B$6*E1763</f>
        <v>-78999.9999999999</v>
      </c>
      <c r="I1763" s="29" t="n">
        <f aca="false">G1763+H1763</f>
        <v>39000.0000000001</v>
      </c>
      <c r="J1763" s="29" t="n">
        <f aca="false">J1762+I1763</f>
        <v>1149500</v>
      </c>
    </row>
    <row r="1764" customFormat="false" ht="15" hidden="false" customHeight="false" outlineLevel="0" collapsed="false">
      <c r="A1764" s="26" t="n">
        <v>39933</v>
      </c>
      <c r="B1764" s="27" t="n">
        <v>50.35</v>
      </c>
      <c r="C1764" s="27" t="n">
        <v>50.3</v>
      </c>
      <c r="D1764" s="28" t="n">
        <f aca="false">B1764-B1763</f>
        <v>0.160000000000004</v>
      </c>
      <c r="E1764" s="28" t="n">
        <f aca="false">C1764-C1763</f>
        <v>0.0799999999999983</v>
      </c>
      <c r="F1764" s="29" t="n">
        <f aca="false">Inputs!$B$5*B1764+Inputs!$B$6*C1764</f>
        <v>2520000</v>
      </c>
      <c r="G1764" s="29" t="n">
        <f aca="false">Inputs!$B$5*D1764</f>
        <v>16000.0000000004</v>
      </c>
      <c r="H1764" s="29" t="n">
        <f aca="false">Inputs!$B$6*E1764</f>
        <v>-3999.99999999991</v>
      </c>
      <c r="I1764" s="29" t="n">
        <f aca="false">G1764+H1764</f>
        <v>12000.0000000005</v>
      </c>
      <c r="J1764" s="29" t="n">
        <f aca="false">J1763+I1764</f>
        <v>1161500</v>
      </c>
    </row>
    <row r="1765" customFormat="false" ht="15" hidden="false" customHeight="false" outlineLevel="0" collapsed="false">
      <c r="A1765" s="26" t="n">
        <v>39934</v>
      </c>
      <c r="B1765" s="27" t="n">
        <v>52.18</v>
      </c>
      <c r="C1765" s="27" t="n">
        <v>51.75</v>
      </c>
      <c r="D1765" s="28" t="n">
        <f aca="false">B1765-B1764</f>
        <v>1.83</v>
      </c>
      <c r="E1765" s="28" t="n">
        <f aca="false">C1765-C1764</f>
        <v>1.45</v>
      </c>
      <c r="F1765" s="29" t="n">
        <f aca="false">Inputs!$B$5*B1765+Inputs!$B$6*C1765</f>
        <v>2630500</v>
      </c>
      <c r="G1765" s="29" t="n">
        <f aca="false">Inputs!$B$5*D1765</f>
        <v>183000</v>
      </c>
      <c r="H1765" s="29" t="n">
        <f aca="false">Inputs!$B$6*E1765</f>
        <v>-72500.0000000002</v>
      </c>
      <c r="I1765" s="29" t="n">
        <f aca="false">G1765+H1765</f>
        <v>110500</v>
      </c>
      <c r="J1765" s="29" t="n">
        <f aca="false">J1764+I1765</f>
        <v>1272000</v>
      </c>
    </row>
    <row r="1766" customFormat="false" ht="15" hidden="false" customHeight="false" outlineLevel="0" collapsed="false">
      <c r="A1766" s="26" t="n">
        <v>39937</v>
      </c>
      <c r="B1766" s="27" t="n">
        <v>54.45</v>
      </c>
      <c r="C1766" s="27" t="n">
        <v>53.26</v>
      </c>
      <c r="D1766" s="28" t="n">
        <f aca="false">B1766-B1765</f>
        <v>2.27</v>
      </c>
      <c r="E1766" s="28" t="n">
        <f aca="false">C1766-C1765</f>
        <v>1.51</v>
      </c>
      <c r="F1766" s="29" t="n">
        <f aca="false">Inputs!$B$5*B1766+Inputs!$B$6*C1766</f>
        <v>2782000</v>
      </c>
      <c r="G1766" s="29" t="n">
        <f aca="false">Inputs!$B$5*D1766</f>
        <v>227000</v>
      </c>
      <c r="H1766" s="29" t="n">
        <f aca="false">Inputs!$B$6*E1766</f>
        <v>-75499.9999999999</v>
      </c>
      <c r="I1766" s="29" t="n">
        <f aca="false">G1766+H1766</f>
        <v>151500</v>
      </c>
      <c r="J1766" s="29" t="n">
        <f aca="false">J1765+I1766</f>
        <v>1423500</v>
      </c>
    </row>
    <row r="1767" customFormat="false" ht="15" hidden="false" customHeight="false" outlineLevel="0" collapsed="false">
      <c r="A1767" s="26" t="n">
        <v>39938</v>
      </c>
      <c r="B1767" s="27" t="n">
        <v>53.81</v>
      </c>
      <c r="C1767" s="27" t="n">
        <v>53.16</v>
      </c>
      <c r="D1767" s="28" t="n">
        <f aca="false">B1767-B1766</f>
        <v>-0.640000000000001</v>
      </c>
      <c r="E1767" s="28" t="n">
        <f aca="false">C1767-C1766</f>
        <v>-0.100000000000001</v>
      </c>
      <c r="F1767" s="29" t="n">
        <f aca="false">Inputs!$B$5*B1767+Inputs!$B$6*C1767</f>
        <v>2723000</v>
      </c>
      <c r="G1767" s="29" t="n">
        <f aca="false">Inputs!$B$5*D1767</f>
        <v>-64000.0000000001</v>
      </c>
      <c r="H1767" s="29" t="n">
        <f aca="false">Inputs!$B$6*E1767</f>
        <v>5000.00000000007</v>
      </c>
      <c r="I1767" s="29" t="n">
        <f aca="false">G1767+H1767</f>
        <v>-59000</v>
      </c>
      <c r="J1767" s="29" t="n">
        <f aca="false">J1766+I1767</f>
        <v>1364500</v>
      </c>
    </row>
    <row r="1768" customFormat="false" ht="15" hidden="false" customHeight="false" outlineLevel="0" collapsed="false">
      <c r="A1768" s="26" t="n">
        <v>39939</v>
      </c>
      <c r="B1768" s="27" t="n">
        <v>56.29</v>
      </c>
      <c r="C1768" s="27" t="n">
        <v>55.07</v>
      </c>
      <c r="D1768" s="28" t="n">
        <f aca="false">B1768-B1767</f>
        <v>2.48</v>
      </c>
      <c r="E1768" s="28" t="n">
        <f aca="false">C1768-C1767</f>
        <v>1.91</v>
      </c>
      <c r="F1768" s="29" t="n">
        <f aca="false">Inputs!$B$5*B1768+Inputs!$B$6*C1768</f>
        <v>2875500</v>
      </c>
      <c r="G1768" s="29" t="n">
        <f aca="false">Inputs!$B$5*D1768</f>
        <v>248000</v>
      </c>
      <c r="H1768" s="29" t="n">
        <f aca="false">Inputs!$B$6*E1768</f>
        <v>-95500.0000000002</v>
      </c>
      <c r="I1768" s="29" t="n">
        <f aca="false">G1768+H1768</f>
        <v>152499.999999999</v>
      </c>
      <c r="J1768" s="29" t="n">
        <f aca="false">J1767+I1768</f>
        <v>1517000</v>
      </c>
    </row>
    <row r="1769" customFormat="false" ht="15" hidden="false" customHeight="false" outlineLevel="0" collapsed="false">
      <c r="A1769" s="26" t="n">
        <v>39940</v>
      </c>
      <c r="B1769" s="27" t="n">
        <v>56.67</v>
      </c>
      <c r="C1769" s="27" t="n">
        <v>56.63</v>
      </c>
      <c r="D1769" s="28" t="n">
        <f aca="false">B1769-B1768</f>
        <v>0.380000000000003</v>
      </c>
      <c r="E1769" s="28" t="n">
        <f aca="false">C1769-C1768</f>
        <v>1.56</v>
      </c>
      <c r="F1769" s="29" t="n">
        <f aca="false">Inputs!$B$5*B1769+Inputs!$B$6*C1769</f>
        <v>2835500</v>
      </c>
      <c r="G1769" s="29" t="n">
        <f aca="false">Inputs!$B$5*D1769</f>
        <v>38000.0000000003</v>
      </c>
      <c r="H1769" s="29" t="n">
        <f aca="false">Inputs!$B$6*E1769</f>
        <v>-78000.0000000001</v>
      </c>
      <c r="I1769" s="29" t="n">
        <f aca="false">G1769+H1769</f>
        <v>-39999.9999999999</v>
      </c>
      <c r="J1769" s="29" t="n">
        <f aca="false">J1768+I1769</f>
        <v>1477000</v>
      </c>
    </row>
    <row r="1770" customFormat="false" ht="15" hidden="false" customHeight="false" outlineLevel="0" collapsed="false">
      <c r="A1770" s="26" t="n">
        <v>39941</v>
      </c>
      <c r="B1770" s="27" t="n">
        <v>58.58</v>
      </c>
      <c r="C1770" s="27" t="n">
        <v>56.02</v>
      </c>
      <c r="D1770" s="28" t="n">
        <f aca="false">B1770-B1769</f>
        <v>1.91</v>
      </c>
      <c r="E1770" s="28" t="n">
        <f aca="false">C1770-C1769</f>
        <v>-0.609999999999999</v>
      </c>
      <c r="F1770" s="29" t="n">
        <f aca="false">Inputs!$B$5*B1770+Inputs!$B$6*C1770</f>
        <v>3057000</v>
      </c>
      <c r="G1770" s="29" t="n">
        <f aca="false">Inputs!$B$5*D1770</f>
        <v>191000</v>
      </c>
      <c r="H1770" s="29" t="n">
        <f aca="false">Inputs!$B$6*E1770</f>
        <v>30500</v>
      </c>
      <c r="I1770" s="29" t="n">
        <f aca="false">G1770+H1770</f>
        <v>221500</v>
      </c>
      <c r="J1770" s="29" t="n">
        <f aca="false">J1769+I1770</f>
        <v>1698500</v>
      </c>
    </row>
    <row r="1771" customFormat="false" ht="15" hidden="false" customHeight="false" outlineLevel="0" collapsed="false">
      <c r="A1771" s="26" t="n">
        <v>39944</v>
      </c>
      <c r="B1771" s="27" t="n">
        <v>57.79</v>
      </c>
      <c r="C1771" s="27" t="n">
        <v>55.99</v>
      </c>
      <c r="D1771" s="28" t="n">
        <f aca="false">B1771-B1770</f>
        <v>-0.789999999999999</v>
      </c>
      <c r="E1771" s="28" t="n">
        <f aca="false">C1771-C1770</f>
        <v>-0.0300000000000011</v>
      </c>
      <c r="F1771" s="29" t="n">
        <f aca="false">Inputs!$B$5*B1771+Inputs!$B$6*C1771</f>
        <v>2979500</v>
      </c>
      <c r="G1771" s="29" t="n">
        <f aca="false">Inputs!$B$5*D1771</f>
        <v>-78999.9999999999</v>
      </c>
      <c r="H1771" s="29" t="n">
        <f aca="false">Inputs!$B$6*E1771</f>
        <v>1500.00000000006</v>
      </c>
      <c r="I1771" s="29" t="n">
        <f aca="false">G1771+H1771</f>
        <v>-77499.9999999999</v>
      </c>
      <c r="J1771" s="29" t="n">
        <f aca="false">J1770+I1771</f>
        <v>1621000</v>
      </c>
    </row>
    <row r="1772" customFormat="false" ht="15" hidden="false" customHeight="false" outlineLevel="0" collapsed="false">
      <c r="A1772" s="26" t="n">
        <v>39945</v>
      </c>
      <c r="B1772" s="27" t="n">
        <v>58.81</v>
      </c>
      <c r="C1772" s="27" t="n">
        <v>56.52</v>
      </c>
      <c r="D1772" s="28" t="n">
        <f aca="false">B1772-B1771</f>
        <v>1.02</v>
      </c>
      <c r="E1772" s="28" t="n">
        <f aca="false">C1772-C1771</f>
        <v>0.530000000000001</v>
      </c>
      <c r="F1772" s="29" t="n">
        <f aca="false">Inputs!$B$5*B1772+Inputs!$B$6*C1772</f>
        <v>3055000</v>
      </c>
      <c r="G1772" s="29" t="n">
        <f aca="false">Inputs!$B$5*D1772</f>
        <v>102000</v>
      </c>
      <c r="H1772" s="29" t="n">
        <f aca="false">Inputs!$B$6*E1772</f>
        <v>-26500.0000000001</v>
      </c>
      <c r="I1772" s="29" t="n">
        <f aca="false">G1772+H1772</f>
        <v>75500.0000000003</v>
      </c>
      <c r="J1772" s="29" t="n">
        <f aca="false">J1771+I1772</f>
        <v>1696500</v>
      </c>
    </row>
    <row r="1773" customFormat="false" ht="15" hidden="false" customHeight="false" outlineLevel="0" collapsed="false">
      <c r="A1773" s="26" t="n">
        <v>39946</v>
      </c>
      <c r="B1773" s="27" t="n">
        <v>58</v>
      </c>
      <c r="C1773" s="27" t="n">
        <v>56.84</v>
      </c>
      <c r="D1773" s="28" t="n">
        <f aca="false">B1773-B1772</f>
        <v>-0.810000000000002</v>
      </c>
      <c r="E1773" s="28" t="n">
        <f aca="false">C1773-C1772</f>
        <v>0.32</v>
      </c>
      <c r="F1773" s="29" t="n">
        <f aca="false">Inputs!$B$5*B1773+Inputs!$B$6*C1773</f>
        <v>2958000</v>
      </c>
      <c r="G1773" s="29" t="n">
        <f aca="false">Inputs!$B$5*D1773</f>
        <v>-81000.0000000002</v>
      </c>
      <c r="H1773" s="29" t="n">
        <f aca="false">Inputs!$B$6*E1773</f>
        <v>-16000</v>
      </c>
      <c r="I1773" s="29" t="n">
        <f aca="false">G1773+H1773</f>
        <v>-97000.0000000003</v>
      </c>
      <c r="J1773" s="29" t="n">
        <f aca="false">J1772+I1773</f>
        <v>1599500</v>
      </c>
    </row>
    <row r="1774" customFormat="false" ht="15" hidden="false" customHeight="false" outlineLevel="0" collapsed="false">
      <c r="A1774" s="26" t="n">
        <v>39947</v>
      </c>
      <c r="B1774" s="27" t="n">
        <v>58.58</v>
      </c>
      <c r="C1774" s="27" t="n">
        <v>56.25</v>
      </c>
      <c r="D1774" s="28" t="n">
        <f aca="false">B1774-B1773</f>
        <v>0.579999999999998</v>
      </c>
      <c r="E1774" s="28" t="n">
        <f aca="false">C1774-C1773</f>
        <v>-0.590000000000003</v>
      </c>
      <c r="F1774" s="29" t="n">
        <f aca="false">Inputs!$B$5*B1774+Inputs!$B$6*C1774</f>
        <v>3045500</v>
      </c>
      <c r="G1774" s="29" t="n">
        <f aca="false">Inputs!$B$5*D1774</f>
        <v>57999.9999999998</v>
      </c>
      <c r="H1774" s="29" t="n">
        <f aca="false">Inputs!$B$6*E1774</f>
        <v>29500.0000000002</v>
      </c>
      <c r="I1774" s="29" t="n">
        <f aca="false">G1774+H1774</f>
        <v>87500</v>
      </c>
      <c r="J1774" s="29" t="n">
        <f aca="false">J1773+I1774</f>
        <v>1687000</v>
      </c>
    </row>
    <row r="1775" customFormat="false" ht="15" hidden="false" customHeight="false" outlineLevel="0" collapsed="false">
      <c r="A1775" s="26" t="n">
        <v>39948</v>
      </c>
      <c r="B1775" s="27" t="n">
        <v>56.52</v>
      </c>
      <c r="C1775" s="27" t="n">
        <v>56.33</v>
      </c>
      <c r="D1775" s="28" t="n">
        <f aca="false">B1775-B1774</f>
        <v>-2.06</v>
      </c>
      <c r="E1775" s="28" t="n">
        <f aca="false">C1775-C1774</f>
        <v>0.0799999999999983</v>
      </c>
      <c r="F1775" s="29" t="n">
        <f aca="false">Inputs!$B$5*B1775+Inputs!$B$6*C1775</f>
        <v>2835500</v>
      </c>
      <c r="G1775" s="29" t="n">
        <f aca="false">Inputs!$B$5*D1775</f>
        <v>-206000</v>
      </c>
      <c r="H1775" s="29" t="n">
        <f aca="false">Inputs!$B$6*E1775</f>
        <v>-3999.99999999991</v>
      </c>
      <c r="I1775" s="29" t="n">
        <f aca="false">G1775+H1775</f>
        <v>-209999.999999999</v>
      </c>
      <c r="J1775" s="29" t="n">
        <f aca="false">J1774+I1775</f>
        <v>1477000</v>
      </c>
    </row>
    <row r="1776" customFormat="false" ht="15" hidden="false" customHeight="false" outlineLevel="0" collapsed="false">
      <c r="A1776" s="26" t="n">
        <v>39951</v>
      </c>
      <c r="B1776" s="27" t="n">
        <v>58.99</v>
      </c>
      <c r="C1776" s="27" t="n">
        <v>56.51</v>
      </c>
      <c r="D1776" s="28" t="n">
        <f aca="false">B1776-B1775</f>
        <v>2.47</v>
      </c>
      <c r="E1776" s="28" t="n">
        <f aca="false">C1776-C1775</f>
        <v>0.18</v>
      </c>
      <c r="F1776" s="29" t="n">
        <f aca="false">Inputs!$B$5*B1776+Inputs!$B$6*C1776</f>
        <v>3073500</v>
      </c>
      <c r="G1776" s="29" t="n">
        <f aca="false">Inputs!$B$5*D1776</f>
        <v>247000</v>
      </c>
      <c r="H1776" s="29" t="n">
        <f aca="false">Inputs!$B$6*E1776</f>
        <v>-8999.99999999999</v>
      </c>
      <c r="I1776" s="29" t="n">
        <f aca="false">G1776+H1776</f>
        <v>238000</v>
      </c>
      <c r="J1776" s="29" t="n">
        <f aca="false">J1775+I1776</f>
        <v>1715000</v>
      </c>
    </row>
    <row r="1777" customFormat="false" ht="15" hidden="false" customHeight="false" outlineLevel="0" collapsed="false">
      <c r="A1777" s="26" t="n">
        <v>39952</v>
      </c>
      <c r="B1777" s="27" t="n">
        <v>59.52</v>
      </c>
      <c r="C1777" s="27" t="n">
        <v>57.12</v>
      </c>
      <c r="D1777" s="28" t="n">
        <f aca="false">B1777-B1776</f>
        <v>0.530000000000001</v>
      </c>
      <c r="E1777" s="28" t="n">
        <f aca="false">C1777-C1776</f>
        <v>0.609999999999999</v>
      </c>
      <c r="F1777" s="29" t="n">
        <f aca="false">Inputs!$B$5*B1777+Inputs!$B$6*C1777</f>
        <v>3096000</v>
      </c>
      <c r="G1777" s="29" t="n">
        <f aca="false">Inputs!$B$5*D1777</f>
        <v>53000.0000000001</v>
      </c>
      <c r="H1777" s="29" t="n">
        <f aca="false">Inputs!$B$6*E1777</f>
        <v>-30500</v>
      </c>
      <c r="I1777" s="29" t="n">
        <f aca="false">G1777+H1777</f>
        <v>22500.0000000001</v>
      </c>
      <c r="J1777" s="29" t="n">
        <f aca="false">J1776+I1777</f>
        <v>1737500</v>
      </c>
    </row>
    <row r="1778" customFormat="false" ht="15" hidden="false" customHeight="false" outlineLevel="0" collapsed="false">
      <c r="A1778" s="26" t="n">
        <v>39953</v>
      </c>
      <c r="B1778" s="27" t="n">
        <v>61.45</v>
      </c>
      <c r="C1778" s="27" t="n">
        <v>59.1</v>
      </c>
      <c r="D1778" s="28" t="n">
        <f aca="false">B1778-B1777</f>
        <v>1.93</v>
      </c>
      <c r="E1778" s="28" t="n">
        <f aca="false">C1778-C1777</f>
        <v>1.98</v>
      </c>
      <c r="F1778" s="29" t="n">
        <f aca="false">Inputs!$B$5*B1778+Inputs!$B$6*C1778</f>
        <v>3190000</v>
      </c>
      <c r="G1778" s="29" t="n">
        <f aca="false">Inputs!$B$5*D1778</f>
        <v>193000</v>
      </c>
      <c r="H1778" s="29" t="n">
        <f aca="false">Inputs!$B$6*E1778</f>
        <v>-99000.0000000002</v>
      </c>
      <c r="I1778" s="29" t="n">
        <f aca="false">G1778+H1778</f>
        <v>93999.9999999998</v>
      </c>
      <c r="J1778" s="29" t="n">
        <f aca="false">J1777+I1778</f>
        <v>1831500</v>
      </c>
    </row>
    <row r="1779" customFormat="false" ht="15" hidden="false" customHeight="false" outlineLevel="0" collapsed="false">
      <c r="A1779" s="26" t="n">
        <v>39954</v>
      </c>
      <c r="B1779" s="27" t="n">
        <v>60.49</v>
      </c>
      <c r="C1779" s="27" t="n">
        <v>58.02</v>
      </c>
      <c r="D1779" s="28" t="n">
        <f aca="false">B1779-B1778</f>
        <v>-0.960000000000001</v>
      </c>
      <c r="E1779" s="28" t="n">
        <f aca="false">C1779-C1778</f>
        <v>-1.08</v>
      </c>
      <c r="F1779" s="29" t="n">
        <f aca="false">Inputs!$B$5*B1779+Inputs!$B$6*C1779</f>
        <v>3148000</v>
      </c>
      <c r="G1779" s="29" t="n">
        <f aca="false">Inputs!$B$5*D1779</f>
        <v>-96000.0000000001</v>
      </c>
      <c r="H1779" s="29" t="n">
        <f aca="false">Inputs!$B$6*E1779</f>
        <v>53999.9999999999</v>
      </c>
      <c r="I1779" s="29" t="n">
        <f aca="false">G1779+H1779</f>
        <v>-42000.0000000002</v>
      </c>
      <c r="J1779" s="29" t="n">
        <f aca="false">J1778+I1779</f>
        <v>1789500</v>
      </c>
    </row>
    <row r="1780" customFormat="false" ht="15" hidden="false" customHeight="false" outlineLevel="0" collapsed="false">
      <c r="A1780" s="26" t="n">
        <v>39955</v>
      </c>
      <c r="B1780" s="27" t="n">
        <v>61.15</v>
      </c>
      <c r="C1780" s="27" t="n">
        <v>58.7</v>
      </c>
      <c r="D1780" s="28" t="n">
        <f aca="false">B1780-B1779</f>
        <v>0.659999999999997</v>
      </c>
      <c r="E1780" s="28" t="n">
        <f aca="false">C1780-C1779</f>
        <v>0.68</v>
      </c>
      <c r="F1780" s="29" t="n">
        <f aca="false">Inputs!$B$5*B1780+Inputs!$B$6*C1780</f>
        <v>3180000</v>
      </c>
      <c r="G1780" s="29" t="n">
        <f aca="false">Inputs!$B$5*D1780</f>
        <v>65999.9999999997</v>
      </c>
      <c r="H1780" s="29" t="n">
        <f aca="false">Inputs!$B$6*E1780</f>
        <v>-34000</v>
      </c>
      <c r="I1780" s="29" t="n">
        <f aca="false">G1780+H1780</f>
        <v>31999.9999999997</v>
      </c>
      <c r="J1780" s="29" t="n">
        <f aca="false">J1779+I1780</f>
        <v>1821500</v>
      </c>
    </row>
    <row r="1781" customFormat="false" ht="15" hidden="false" customHeight="false" outlineLevel="0" collapsed="false">
      <c r="A1781" s="26" t="n">
        <v>39959</v>
      </c>
      <c r="B1781" s="27" t="n">
        <v>62.48</v>
      </c>
      <c r="C1781" s="27" t="n">
        <v>59.05</v>
      </c>
      <c r="D1781" s="28" t="n">
        <f aca="false">B1781-B1780</f>
        <v>1.33</v>
      </c>
      <c r="E1781" s="28" t="n">
        <f aca="false">C1781-C1780</f>
        <v>0.349999999999994</v>
      </c>
      <c r="F1781" s="29" t="n">
        <f aca="false">Inputs!$B$5*B1781+Inputs!$B$6*C1781</f>
        <v>3295500</v>
      </c>
      <c r="G1781" s="29" t="n">
        <f aca="false">Inputs!$B$5*D1781</f>
        <v>133000</v>
      </c>
      <c r="H1781" s="29" t="n">
        <f aca="false">Inputs!$B$6*E1781</f>
        <v>-17499.9999999997</v>
      </c>
      <c r="I1781" s="29" t="n">
        <f aca="false">G1781+H1781</f>
        <v>115500</v>
      </c>
      <c r="J1781" s="29" t="n">
        <f aca="false">J1780+I1781</f>
        <v>1937000</v>
      </c>
    </row>
    <row r="1782" customFormat="false" ht="15" hidden="false" customHeight="false" outlineLevel="0" collapsed="false">
      <c r="A1782" s="26" t="n">
        <v>39960</v>
      </c>
      <c r="B1782" s="27" t="n">
        <v>63.41</v>
      </c>
      <c r="C1782" s="27" t="n">
        <v>61.28</v>
      </c>
      <c r="D1782" s="28" t="n">
        <f aca="false">B1782-B1781</f>
        <v>0.93</v>
      </c>
      <c r="E1782" s="28" t="n">
        <f aca="false">C1782-C1781</f>
        <v>2.23</v>
      </c>
      <c r="F1782" s="29" t="n">
        <f aca="false">Inputs!$B$5*B1782+Inputs!$B$6*C1782</f>
        <v>3277000</v>
      </c>
      <c r="G1782" s="29" t="n">
        <f aca="false">Inputs!$B$5*D1782</f>
        <v>93000</v>
      </c>
      <c r="H1782" s="29" t="n">
        <f aca="false">Inputs!$B$6*E1782</f>
        <v>-111500</v>
      </c>
      <c r="I1782" s="29" t="n">
        <f aca="false">G1782+H1782</f>
        <v>-18500.0000000002</v>
      </c>
      <c r="J1782" s="29" t="n">
        <f aca="false">J1781+I1782</f>
        <v>1918500</v>
      </c>
    </row>
    <row r="1783" customFormat="false" ht="15" hidden="false" customHeight="false" outlineLevel="0" collapsed="false">
      <c r="A1783" s="26" t="n">
        <v>39961</v>
      </c>
      <c r="B1783" s="27" t="n">
        <v>65.09</v>
      </c>
      <c r="C1783" s="27" t="n">
        <v>63.47</v>
      </c>
      <c r="D1783" s="28" t="n">
        <f aca="false">B1783-B1782</f>
        <v>1.68000000000001</v>
      </c>
      <c r="E1783" s="28" t="n">
        <f aca="false">C1783-C1782</f>
        <v>2.19</v>
      </c>
      <c r="F1783" s="29" t="n">
        <f aca="false">Inputs!$B$5*B1783+Inputs!$B$6*C1783</f>
        <v>3335500</v>
      </c>
      <c r="G1783" s="29" t="n">
        <f aca="false">Inputs!$B$5*D1783</f>
        <v>168000.000000001</v>
      </c>
      <c r="H1783" s="29" t="n">
        <f aca="false">Inputs!$B$6*E1783</f>
        <v>-109500</v>
      </c>
      <c r="I1783" s="29" t="n">
        <f aca="false">G1783+H1783</f>
        <v>58500.0000000008</v>
      </c>
      <c r="J1783" s="29" t="n">
        <f aca="false">J1782+I1783</f>
        <v>1977000</v>
      </c>
    </row>
    <row r="1784" customFormat="false" ht="15" hidden="false" customHeight="false" outlineLevel="0" collapsed="false">
      <c r="A1784" s="26" t="n">
        <v>39962</v>
      </c>
      <c r="B1784" s="27" t="n">
        <v>66.31</v>
      </c>
      <c r="C1784" s="27" t="n">
        <v>64.98</v>
      </c>
      <c r="D1784" s="28" t="n">
        <f aca="false">B1784-B1783</f>
        <v>1.22</v>
      </c>
      <c r="E1784" s="28" t="n">
        <f aca="false">C1784-C1783</f>
        <v>1.51000000000001</v>
      </c>
      <c r="F1784" s="29" t="n">
        <f aca="false">Inputs!$B$5*B1784+Inputs!$B$6*C1784</f>
        <v>3382000</v>
      </c>
      <c r="G1784" s="29" t="n">
        <f aca="false">Inputs!$B$5*D1784</f>
        <v>122000</v>
      </c>
      <c r="H1784" s="29" t="n">
        <f aca="false">Inputs!$B$6*E1784</f>
        <v>-75500.0000000003</v>
      </c>
      <c r="I1784" s="29" t="n">
        <f aca="false">G1784+H1784</f>
        <v>46499.9999999996</v>
      </c>
      <c r="J1784" s="29" t="n">
        <f aca="false">J1783+I1784</f>
        <v>2023500</v>
      </c>
    </row>
    <row r="1785" customFormat="false" ht="15" hidden="false" customHeight="false" outlineLevel="0" collapsed="false">
      <c r="A1785" s="26" t="n">
        <v>39965</v>
      </c>
      <c r="B1785" s="27" t="n">
        <v>68.59</v>
      </c>
      <c r="C1785" s="27" t="n">
        <v>66.6</v>
      </c>
      <c r="D1785" s="28" t="n">
        <f aca="false">B1785-B1784</f>
        <v>2.28</v>
      </c>
      <c r="E1785" s="28" t="n">
        <f aca="false">C1785-C1784</f>
        <v>1.61999999999999</v>
      </c>
      <c r="F1785" s="29" t="n">
        <f aca="false">Inputs!$B$5*B1785+Inputs!$B$6*C1785</f>
        <v>3529000</v>
      </c>
      <c r="G1785" s="29" t="n">
        <f aca="false">Inputs!$B$5*D1785</f>
        <v>228000</v>
      </c>
      <c r="H1785" s="29" t="n">
        <f aca="false">Inputs!$B$6*E1785</f>
        <v>-80999.9999999995</v>
      </c>
      <c r="I1785" s="29" t="n">
        <f aca="false">G1785+H1785</f>
        <v>147000.000000001</v>
      </c>
      <c r="J1785" s="29" t="n">
        <f aca="false">J1784+I1785</f>
        <v>2170500</v>
      </c>
    </row>
    <row r="1786" customFormat="false" ht="15" hidden="false" customHeight="false" outlineLevel="0" collapsed="false">
      <c r="A1786" s="26" t="n">
        <v>39966</v>
      </c>
      <c r="B1786" s="27" t="n">
        <v>68.58</v>
      </c>
      <c r="C1786" s="27" t="n">
        <v>67.67</v>
      </c>
      <c r="D1786" s="28" t="n">
        <f aca="false">B1786-B1785</f>
        <v>-0.0100000000000051</v>
      </c>
      <c r="E1786" s="28" t="n">
        <f aca="false">C1786-C1785</f>
        <v>1.07000000000001</v>
      </c>
      <c r="F1786" s="29" t="n">
        <f aca="false">Inputs!$B$5*B1786+Inputs!$B$6*C1786</f>
        <v>3474500</v>
      </c>
      <c r="G1786" s="29" t="n">
        <f aca="false">Inputs!$B$5*D1786</f>
        <v>-1000.00000000051</v>
      </c>
      <c r="H1786" s="29" t="n">
        <f aca="false">Inputs!$B$6*E1786</f>
        <v>-53500.0000000004</v>
      </c>
      <c r="I1786" s="29" t="n">
        <f aca="false">G1786+H1786</f>
        <v>-54500.0000000009</v>
      </c>
      <c r="J1786" s="29" t="n">
        <f aca="false">J1785+I1786</f>
        <v>2116000</v>
      </c>
    </row>
    <row r="1787" customFormat="false" ht="15" hidden="false" customHeight="false" outlineLevel="0" collapsed="false">
      <c r="A1787" s="26" t="n">
        <v>39967</v>
      </c>
      <c r="B1787" s="27" t="n">
        <v>66.14</v>
      </c>
      <c r="C1787" s="27" t="n">
        <v>66.15</v>
      </c>
      <c r="D1787" s="28" t="n">
        <f aca="false">B1787-B1786</f>
        <v>-2.44</v>
      </c>
      <c r="E1787" s="28" t="n">
        <f aca="false">C1787-C1786</f>
        <v>-1.52</v>
      </c>
      <c r="F1787" s="29" t="n">
        <f aca="false">Inputs!$B$5*B1787+Inputs!$B$6*C1787</f>
        <v>3306500</v>
      </c>
      <c r="G1787" s="29" t="n">
        <f aca="false">Inputs!$B$5*D1787</f>
        <v>-244000</v>
      </c>
      <c r="H1787" s="29" t="n">
        <f aca="false">Inputs!$B$6*E1787</f>
        <v>75999.9999999998</v>
      </c>
      <c r="I1787" s="29" t="n">
        <f aca="false">G1787+H1787</f>
        <v>-168000</v>
      </c>
      <c r="J1787" s="29" t="n">
        <f aca="false">J1786+I1787</f>
        <v>1948000</v>
      </c>
    </row>
    <row r="1788" customFormat="false" ht="15" hidden="false" customHeight="false" outlineLevel="0" collapsed="false">
      <c r="A1788" s="26" t="n">
        <v>39968</v>
      </c>
      <c r="B1788" s="27" t="n">
        <v>68.8</v>
      </c>
      <c r="C1788" s="27" t="n">
        <v>67.68</v>
      </c>
      <c r="D1788" s="28" t="n">
        <f aca="false">B1788-B1787</f>
        <v>2.66</v>
      </c>
      <c r="E1788" s="28" t="n">
        <f aca="false">C1788-C1787</f>
        <v>1.53</v>
      </c>
      <c r="F1788" s="29" t="n">
        <f aca="false">Inputs!$B$5*B1788+Inputs!$B$6*C1788</f>
        <v>3496000</v>
      </c>
      <c r="G1788" s="29" t="n">
        <f aca="false">Inputs!$B$5*D1788</f>
        <v>266000</v>
      </c>
      <c r="H1788" s="29" t="n">
        <f aca="false">Inputs!$B$6*E1788</f>
        <v>-76500.0000000001</v>
      </c>
      <c r="I1788" s="29" t="n">
        <f aca="false">G1788+H1788</f>
        <v>189500</v>
      </c>
      <c r="J1788" s="29" t="n">
        <f aca="false">J1787+I1788</f>
        <v>2137500</v>
      </c>
    </row>
    <row r="1789" customFormat="false" ht="15" hidden="false" customHeight="false" outlineLevel="0" collapsed="false">
      <c r="A1789" s="26" t="n">
        <v>39969</v>
      </c>
      <c r="B1789" s="27" t="n">
        <v>68.43</v>
      </c>
      <c r="C1789" s="27" t="n">
        <v>67.77</v>
      </c>
      <c r="D1789" s="28" t="n">
        <f aca="false">B1789-B1788</f>
        <v>-0.36999999999999</v>
      </c>
      <c r="E1789" s="28" t="n">
        <f aca="false">C1789-C1788</f>
        <v>0.0899999999999892</v>
      </c>
      <c r="F1789" s="29" t="n">
        <f aca="false">Inputs!$B$5*B1789+Inputs!$B$6*C1789</f>
        <v>3454500</v>
      </c>
      <c r="G1789" s="29" t="n">
        <f aca="false">Inputs!$B$5*D1789</f>
        <v>-36999.999999999</v>
      </c>
      <c r="H1789" s="29" t="n">
        <f aca="false">Inputs!$B$6*E1789</f>
        <v>-4499.99999999946</v>
      </c>
      <c r="I1789" s="29" t="n">
        <f aca="false">G1789+H1789</f>
        <v>-41499.9999999985</v>
      </c>
      <c r="J1789" s="29" t="n">
        <f aca="false">J1788+I1789</f>
        <v>2096000</v>
      </c>
    </row>
    <row r="1790" customFormat="false" ht="15" hidden="false" customHeight="false" outlineLevel="0" collapsed="false">
      <c r="A1790" s="26" t="n">
        <v>39972</v>
      </c>
      <c r="B1790" s="27" t="n">
        <v>68.05</v>
      </c>
      <c r="C1790" s="27" t="n">
        <v>67.61</v>
      </c>
      <c r="D1790" s="28" t="n">
        <f aca="false">B1790-B1789</f>
        <v>-0.38000000000001</v>
      </c>
      <c r="E1790" s="28" t="n">
        <f aca="false">C1790-C1789</f>
        <v>-0.159999999999997</v>
      </c>
      <c r="F1790" s="29" t="n">
        <f aca="false">Inputs!$B$5*B1790+Inputs!$B$6*C1790</f>
        <v>3424500</v>
      </c>
      <c r="G1790" s="29" t="n">
        <f aca="false">Inputs!$B$5*D1790</f>
        <v>-38000.000000001</v>
      </c>
      <c r="H1790" s="29" t="n">
        <f aca="false">Inputs!$B$6*E1790</f>
        <v>7999.99999999983</v>
      </c>
      <c r="I1790" s="29" t="n">
        <f aca="false">G1790+H1790</f>
        <v>-30000.0000000011</v>
      </c>
      <c r="J1790" s="29" t="n">
        <f aca="false">J1789+I1790</f>
        <v>2066000</v>
      </c>
    </row>
    <row r="1791" customFormat="false" ht="15" hidden="false" customHeight="false" outlineLevel="0" collapsed="false">
      <c r="A1791" s="26" t="n">
        <v>39973</v>
      </c>
      <c r="B1791" s="27" t="n">
        <v>70.02</v>
      </c>
      <c r="C1791" s="27" t="n">
        <v>68.94</v>
      </c>
      <c r="D1791" s="28" t="n">
        <f aca="false">B1791-B1790</f>
        <v>1.97</v>
      </c>
      <c r="E1791" s="28" t="n">
        <f aca="false">C1791-C1790</f>
        <v>1.33</v>
      </c>
      <c r="F1791" s="29" t="n">
        <f aca="false">Inputs!$B$5*B1791+Inputs!$B$6*C1791</f>
        <v>3555000</v>
      </c>
      <c r="G1791" s="29" t="n">
        <f aca="false">Inputs!$B$5*D1791</f>
        <v>197000</v>
      </c>
      <c r="H1791" s="29" t="n">
        <f aca="false">Inputs!$B$6*E1791</f>
        <v>-66499.9999999999</v>
      </c>
      <c r="I1791" s="29" t="n">
        <f aca="false">G1791+H1791</f>
        <v>130500</v>
      </c>
      <c r="J1791" s="29" t="n">
        <f aca="false">J1790+I1791</f>
        <v>2196500</v>
      </c>
    </row>
    <row r="1792" customFormat="false" ht="15" hidden="false" customHeight="false" outlineLevel="0" collapsed="false">
      <c r="A1792" s="26" t="n">
        <v>39974</v>
      </c>
      <c r="B1792" s="27" t="n">
        <v>71.38</v>
      </c>
      <c r="C1792" s="27" t="n">
        <v>70.52</v>
      </c>
      <c r="D1792" s="28" t="n">
        <f aca="false">B1792-B1791</f>
        <v>1.36</v>
      </c>
      <c r="E1792" s="28" t="n">
        <f aca="false">C1792-C1791</f>
        <v>1.58</v>
      </c>
      <c r="F1792" s="29" t="n">
        <f aca="false">Inputs!$B$5*B1792+Inputs!$B$6*C1792</f>
        <v>3612000</v>
      </c>
      <c r="G1792" s="29" t="n">
        <f aca="false">Inputs!$B$5*D1792</f>
        <v>136000</v>
      </c>
      <c r="H1792" s="29" t="n">
        <f aca="false">Inputs!$B$6*E1792</f>
        <v>-78999.9999999999</v>
      </c>
      <c r="I1792" s="29" t="n">
        <f aca="false">G1792+H1792</f>
        <v>57000</v>
      </c>
      <c r="J1792" s="29" t="n">
        <f aca="false">J1791+I1792</f>
        <v>2253500</v>
      </c>
    </row>
    <row r="1793" customFormat="false" ht="15" hidden="false" customHeight="false" outlineLevel="0" collapsed="false">
      <c r="A1793" s="26" t="n">
        <v>39975</v>
      </c>
      <c r="B1793" s="27" t="n">
        <v>72.69</v>
      </c>
      <c r="C1793" s="27" t="n">
        <v>71.71</v>
      </c>
      <c r="D1793" s="28" t="n">
        <f aca="false">B1793-B1792</f>
        <v>1.31</v>
      </c>
      <c r="E1793" s="28" t="n">
        <f aca="false">C1793-C1792</f>
        <v>1.19</v>
      </c>
      <c r="F1793" s="29" t="n">
        <f aca="false">Inputs!$B$5*B1793+Inputs!$B$6*C1793</f>
        <v>3683500</v>
      </c>
      <c r="G1793" s="29" t="n">
        <f aca="false">Inputs!$B$5*D1793</f>
        <v>131000</v>
      </c>
      <c r="H1793" s="29" t="n">
        <f aca="false">Inputs!$B$6*E1793</f>
        <v>-59499.9999999999</v>
      </c>
      <c r="I1793" s="29" t="n">
        <f aca="false">G1793+H1793</f>
        <v>71500.0000000004</v>
      </c>
      <c r="J1793" s="29" t="n">
        <f aca="false">J1792+I1793</f>
        <v>2325000</v>
      </c>
    </row>
    <row r="1794" customFormat="false" ht="15" hidden="false" customHeight="false" outlineLevel="0" collapsed="false">
      <c r="A1794" s="26" t="n">
        <v>39976</v>
      </c>
      <c r="B1794" s="27" t="n">
        <v>72.13</v>
      </c>
      <c r="C1794" s="27" t="n">
        <v>70.62</v>
      </c>
      <c r="D1794" s="28" t="n">
        <f aca="false">B1794-B1793</f>
        <v>-0.560000000000002</v>
      </c>
      <c r="E1794" s="28" t="n">
        <f aca="false">C1794-C1793</f>
        <v>-1.08999999999999</v>
      </c>
      <c r="F1794" s="29" t="n">
        <f aca="false">Inputs!$B$5*B1794+Inputs!$B$6*C1794</f>
        <v>3682000</v>
      </c>
      <c r="G1794" s="29" t="n">
        <f aca="false">Inputs!$B$5*D1794</f>
        <v>-56000.0000000002</v>
      </c>
      <c r="H1794" s="29" t="n">
        <f aca="false">Inputs!$B$6*E1794</f>
        <v>54499.9999999995</v>
      </c>
      <c r="I1794" s="29" t="n">
        <f aca="false">G1794+H1794</f>
        <v>-1500.00000000076</v>
      </c>
      <c r="J1794" s="29" t="n">
        <f aca="false">J1793+I1794</f>
        <v>2323500</v>
      </c>
    </row>
    <row r="1795" customFormat="false" ht="15" hidden="false" customHeight="false" outlineLevel="0" collapsed="false">
      <c r="A1795" s="26" t="n">
        <v>39979</v>
      </c>
      <c r="B1795" s="27" t="n">
        <v>70.54</v>
      </c>
      <c r="C1795" s="27" t="n">
        <v>68.49</v>
      </c>
      <c r="D1795" s="28" t="n">
        <f aca="false">B1795-B1794</f>
        <v>-1.58999999999999</v>
      </c>
      <c r="E1795" s="28" t="n">
        <f aca="false">C1795-C1794</f>
        <v>-2.13000000000001</v>
      </c>
      <c r="F1795" s="29" t="n">
        <f aca="false">Inputs!$B$5*B1795+Inputs!$B$6*C1795</f>
        <v>3629500</v>
      </c>
      <c r="G1795" s="29" t="n">
        <f aca="false">Inputs!$B$5*D1795</f>
        <v>-158999.999999999</v>
      </c>
      <c r="H1795" s="29" t="n">
        <f aca="false">Inputs!$B$6*E1795</f>
        <v>106500</v>
      </c>
      <c r="I1795" s="29" t="n">
        <f aca="false">G1795+H1795</f>
        <v>-52499.9999999984</v>
      </c>
      <c r="J1795" s="29" t="n">
        <f aca="false">J1794+I1795</f>
        <v>2271000</v>
      </c>
    </row>
    <row r="1796" customFormat="false" ht="15" hidden="false" customHeight="false" outlineLevel="0" collapsed="false">
      <c r="A1796" s="26" t="n">
        <v>39980</v>
      </c>
      <c r="B1796" s="27" t="n">
        <v>70.47</v>
      </c>
      <c r="C1796" s="27" t="n">
        <v>70.52</v>
      </c>
      <c r="D1796" s="28" t="n">
        <f aca="false">B1796-B1795</f>
        <v>-0.0700000000000074</v>
      </c>
      <c r="E1796" s="28" t="n">
        <f aca="false">C1796-C1795</f>
        <v>2.03</v>
      </c>
      <c r="F1796" s="29" t="n">
        <f aca="false">Inputs!$B$5*B1796+Inputs!$B$6*C1796</f>
        <v>3521000</v>
      </c>
      <c r="G1796" s="29" t="n">
        <f aca="false">Inputs!$B$5*D1796</f>
        <v>-7000.00000000074</v>
      </c>
      <c r="H1796" s="29" t="n">
        <f aca="false">Inputs!$B$6*E1796</f>
        <v>-101500</v>
      </c>
      <c r="I1796" s="29" t="n">
        <f aca="false">G1796+H1796</f>
        <v>-108500.000000001</v>
      </c>
      <c r="J1796" s="29" t="n">
        <f aca="false">J1795+I1796</f>
        <v>2162500</v>
      </c>
    </row>
    <row r="1797" customFormat="false" ht="15" hidden="false" customHeight="false" outlineLevel="0" collapsed="false">
      <c r="A1797" s="26" t="n">
        <v>39981</v>
      </c>
      <c r="B1797" s="27" t="n">
        <v>71.07</v>
      </c>
      <c r="C1797" s="27" t="n">
        <v>68.95</v>
      </c>
      <c r="D1797" s="28" t="n">
        <f aca="false">B1797-B1796</f>
        <v>0.599999999999994</v>
      </c>
      <c r="E1797" s="28" t="n">
        <f aca="false">C1797-C1796</f>
        <v>-1.56999999999999</v>
      </c>
      <c r="F1797" s="29" t="n">
        <f aca="false">Inputs!$B$5*B1797+Inputs!$B$6*C1797</f>
        <v>3659500</v>
      </c>
      <c r="G1797" s="29" t="n">
        <f aca="false">Inputs!$B$5*D1797</f>
        <v>59999.9999999994</v>
      </c>
      <c r="H1797" s="29" t="n">
        <f aca="false">Inputs!$B$6*E1797</f>
        <v>78499.9999999997</v>
      </c>
      <c r="I1797" s="29" t="n">
        <f aca="false">G1797+H1797</f>
        <v>138499.999999999</v>
      </c>
      <c r="J1797" s="29" t="n">
        <f aca="false">J1796+I1797</f>
        <v>2301000</v>
      </c>
    </row>
    <row r="1798" customFormat="false" ht="15" hidden="false" customHeight="false" outlineLevel="0" collapsed="false">
      <c r="A1798" s="26" t="n">
        <v>39982</v>
      </c>
      <c r="B1798" s="27" t="n">
        <v>71.42</v>
      </c>
      <c r="C1798" s="27" t="n">
        <v>69.96</v>
      </c>
      <c r="D1798" s="28" t="n">
        <f aca="false">B1798-B1797</f>
        <v>0.350000000000009</v>
      </c>
      <c r="E1798" s="28" t="n">
        <f aca="false">C1798-C1797</f>
        <v>1.00999999999999</v>
      </c>
      <c r="F1798" s="29" t="n">
        <f aca="false">Inputs!$B$5*B1798+Inputs!$B$6*C1798</f>
        <v>3644000</v>
      </c>
      <c r="G1798" s="29" t="n">
        <f aca="false">Inputs!$B$5*D1798</f>
        <v>35000.0000000009</v>
      </c>
      <c r="H1798" s="29" t="n">
        <f aca="false">Inputs!$B$6*E1798</f>
        <v>-50499.9999999996</v>
      </c>
      <c r="I1798" s="29" t="n">
        <f aca="false">G1798+H1798</f>
        <v>-15499.9999999987</v>
      </c>
      <c r="J1798" s="29" t="n">
        <f aca="false">J1797+I1798</f>
        <v>2285500</v>
      </c>
    </row>
    <row r="1799" customFormat="false" ht="15" hidden="false" customHeight="false" outlineLevel="0" collapsed="false">
      <c r="A1799" s="26" t="n">
        <v>39983</v>
      </c>
      <c r="B1799" s="27" t="n">
        <v>69.6</v>
      </c>
      <c r="C1799" s="27" t="n">
        <v>70.48</v>
      </c>
      <c r="D1799" s="28" t="n">
        <f aca="false">B1799-B1798</f>
        <v>-1.82000000000001</v>
      </c>
      <c r="E1799" s="28" t="n">
        <f aca="false">C1799-C1798</f>
        <v>0.52000000000001</v>
      </c>
      <c r="F1799" s="29" t="n">
        <f aca="false">Inputs!$B$5*B1799+Inputs!$B$6*C1799</f>
        <v>3436000</v>
      </c>
      <c r="G1799" s="29" t="n">
        <f aca="false">Inputs!$B$5*D1799</f>
        <v>-182000.000000001</v>
      </c>
      <c r="H1799" s="29" t="n">
        <f aca="false">Inputs!$B$6*E1799</f>
        <v>-26000.0000000005</v>
      </c>
      <c r="I1799" s="29" t="n">
        <f aca="false">G1799+H1799</f>
        <v>-208000.000000001</v>
      </c>
      <c r="J1799" s="29" t="n">
        <f aca="false">J1798+I1799</f>
        <v>2077500</v>
      </c>
    </row>
    <row r="1800" customFormat="false" ht="15" hidden="false" customHeight="false" outlineLevel="0" collapsed="false">
      <c r="A1800" s="26" t="n">
        <v>39986</v>
      </c>
      <c r="B1800" s="27" t="n">
        <v>67.09</v>
      </c>
      <c r="C1800" s="27" t="n">
        <v>66.13</v>
      </c>
      <c r="D1800" s="28" t="n">
        <f aca="false">B1800-B1799</f>
        <v>-2.50999999999999</v>
      </c>
      <c r="E1800" s="28" t="n">
        <f aca="false">C1800-C1799</f>
        <v>-4.35000000000001</v>
      </c>
      <c r="F1800" s="29" t="n">
        <f aca="false">Inputs!$B$5*B1800+Inputs!$B$6*C1800</f>
        <v>3402500</v>
      </c>
      <c r="G1800" s="29" t="n">
        <f aca="false">Inputs!$B$5*D1800</f>
        <v>-250999.999999999</v>
      </c>
      <c r="H1800" s="29" t="n">
        <f aca="false">Inputs!$B$6*E1800</f>
        <v>217500</v>
      </c>
      <c r="I1800" s="29" t="n">
        <f aca="false">G1800+H1800</f>
        <v>-33499.9999999987</v>
      </c>
      <c r="J1800" s="29" t="n">
        <f aca="false">J1799+I1800</f>
        <v>2044000</v>
      </c>
    </row>
    <row r="1801" customFormat="false" ht="15" hidden="false" customHeight="false" outlineLevel="0" collapsed="false">
      <c r="A1801" s="26" t="n">
        <v>39987</v>
      </c>
      <c r="B1801" s="27" t="n">
        <v>68.81</v>
      </c>
      <c r="C1801" s="27" t="n">
        <v>66.36</v>
      </c>
      <c r="D1801" s="28" t="n">
        <f aca="false">B1801-B1800</f>
        <v>1.72</v>
      </c>
      <c r="E1801" s="28" t="n">
        <f aca="false">C1801-C1800</f>
        <v>0.230000000000004</v>
      </c>
      <c r="F1801" s="29" t="n">
        <f aca="false">Inputs!$B$5*B1801+Inputs!$B$6*C1801</f>
        <v>3563000</v>
      </c>
      <c r="G1801" s="29" t="n">
        <f aca="false">Inputs!$B$5*D1801</f>
        <v>172000</v>
      </c>
      <c r="H1801" s="29" t="n">
        <f aca="false">Inputs!$B$6*E1801</f>
        <v>-11500.0000000002</v>
      </c>
      <c r="I1801" s="29" t="n">
        <f aca="false">G1801+H1801</f>
        <v>160500</v>
      </c>
      <c r="J1801" s="29" t="n">
        <f aca="false">J1800+I1801</f>
        <v>2204500</v>
      </c>
    </row>
    <row r="1802" customFormat="false" ht="15" hidden="false" customHeight="false" outlineLevel="0" collapsed="false">
      <c r="A1802" s="26" t="n">
        <v>39988</v>
      </c>
      <c r="B1802" s="27" t="n">
        <v>68.14</v>
      </c>
      <c r="C1802" s="27" t="n">
        <v>68.47</v>
      </c>
      <c r="D1802" s="28" t="n">
        <f aca="false">B1802-B1801</f>
        <v>-0.670000000000002</v>
      </c>
      <c r="E1802" s="28" t="n">
        <f aca="false">C1802-C1801</f>
        <v>2.11</v>
      </c>
      <c r="F1802" s="29" t="n">
        <f aca="false">Inputs!$B$5*B1802+Inputs!$B$6*C1802</f>
        <v>3390500</v>
      </c>
      <c r="G1802" s="29" t="n">
        <f aca="false">Inputs!$B$5*D1802</f>
        <v>-67000.0000000002</v>
      </c>
      <c r="H1802" s="29" t="n">
        <f aca="false">Inputs!$B$6*E1802</f>
        <v>-105500</v>
      </c>
      <c r="I1802" s="29" t="n">
        <f aca="false">G1802+H1802</f>
        <v>-172500</v>
      </c>
      <c r="J1802" s="29" t="n">
        <f aca="false">J1801+I1802</f>
        <v>2032000</v>
      </c>
    </row>
    <row r="1803" customFormat="false" ht="15" hidden="false" customHeight="false" outlineLevel="0" collapsed="false">
      <c r="A1803" s="26" t="n">
        <v>39989</v>
      </c>
      <c r="B1803" s="27" t="n">
        <v>69.7</v>
      </c>
      <c r="C1803" s="27" t="n">
        <v>68.82</v>
      </c>
      <c r="D1803" s="28" t="n">
        <f aca="false">B1803-B1802</f>
        <v>1.56</v>
      </c>
      <c r="E1803" s="28" t="n">
        <f aca="false">C1803-C1802</f>
        <v>0.349999999999994</v>
      </c>
      <c r="F1803" s="29" t="n">
        <f aca="false">Inputs!$B$5*B1803+Inputs!$B$6*C1803</f>
        <v>3529000</v>
      </c>
      <c r="G1803" s="29" t="n">
        <f aca="false">Inputs!$B$5*D1803</f>
        <v>156000</v>
      </c>
      <c r="H1803" s="29" t="n">
        <f aca="false">Inputs!$B$6*E1803</f>
        <v>-17499.9999999997</v>
      </c>
      <c r="I1803" s="29" t="n">
        <f aca="false">G1803+H1803</f>
        <v>138500.000000001</v>
      </c>
      <c r="J1803" s="29" t="n">
        <f aca="false">J1802+I1803</f>
        <v>2170500</v>
      </c>
    </row>
    <row r="1804" customFormat="false" ht="15" hidden="false" customHeight="false" outlineLevel="0" collapsed="false">
      <c r="A1804" s="26" t="n">
        <v>39990</v>
      </c>
      <c r="B1804" s="27" t="n">
        <v>69.16</v>
      </c>
      <c r="C1804" s="27" t="n">
        <v>68.1</v>
      </c>
      <c r="D1804" s="28" t="n">
        <f aca="false">B1804-B1803</f>
        <v>-0.540000000000006</v>
      </c>
      <c r="E1804" s="28" t="n">
        <f aca="false">C1804-C1803</f>
        <v>-0.719999999999999</v>
      </c>
      <c r="F1804" s="29" t="n">
        <f aca="false">Inputs!$B$5*B1804+Inputs!$B$6*C1804</f>
        <v>3511000</v>
      </c>
      <c r="G1804" s="29" t="n">
        <f aca="false">Inputs!$B$5*D1804</f>
        <v>-54000.0000000006</v>
      </c>
      <c r="H1804" s="29" t="n">
        <f aca="false">Inputs!$B$6*E1804</f>
        <v>35999.9999999999</v>
      </c>
      <c r="I1804" s="29" t="n">
        <f aca="false">G1804+H1804</f>
        <v>-18000.0000000007</v>
      </c>
      <c r="J1804" s="29" t="n">
        <f aca="false">J1803+I1804</f>
        <v>2152500</v>
      </c>
    </row>
    <row r="1805" customFormat="false" ht="15" hidden="false" customHeight="false" outlineLevel="0" collapsed="false">
      <c r="A1805" s="26" t="n">
        <v>39993</v>
      </c>
      <c r="B1805" s="27" t="n">
        <v>71.47</v>
      </c>
      <c r="C1805" s="27" t="n">
        <v>69.75</v>
      </c>
      <c r="D1805" s="28" t="n">
        <f aca="false">B1805-B1804</f>
        <v>2.31</v>
      </c>
      <c r="E1805" s="28" t="n">
        <f aca="false">C1805-C1804</f>
        <v>1.65000000000001</v>
      </c>
      <c r="F1805" s="29" t="n">
        <f aca="false">Inputs!$B$5*B1805+Inputs!$B$6*C1805</f>
        <v>3659500</v>
      </c>
      <c r="G1805" s="29" t="n">
        <f aca="false">Inputs!$B$5*D1805</f>
        <v>231000</v>
      </c>
      <c r="H1805" s="29" t="n">
        <f aca="false">Inputs!$B$6*E1805</f>
        <v>-82500.0000000003</v>
      </c>
      <c r="I1805" s="29" t="n">
        <f aca="false">G1805+H1805</f>
        <v>148500</v>
      </c>
      <c r="J1805" s="29" t="n">
        <f aca="false">J1804+I1805</f>
        <v>2301000</v>
      </c>
    </row>
    <row r="1806" customFormat="false" ht="15" hidden="false" customHeight="false" outlineLevel="0" collapsed="false">
      <c r="A1806" s="26" t="n">
        <v>39994</v>
      </c>
      <c r="B1806" s="27" t="n">
        <v>69.82</v>
      </c>
      <c r="C1806" s="27" t="n">
        <v>68.11</v>
      </c>
      <c r="D1806" s="28" t="n">
        <f aca="false">B1806-B1805</f>
        <v>-1.65000000000001</v>
      </c>
      <c r="E1806" s="28" t="n">
        <f aca="false">C1806-C1805</f>
        <v>-1.64</v>
      </c>
      <c r="F1806" s="29" t="n">
        <f aca="false">Inputs!$B$5*B1806+Inputs!$B$6*C1806</f>
        <v>3576500</v>
      </c>
      <c r="G1806" s="29" t="n">
        <f aca="false">Inputs!$B$5*D1806</f>
        <v>-165000.000000001</v>
      </c>
      <c r="H1806" s="29" t="n">
        <f aca="false">Inputs!$B$6*E1806</f>
        <v>82000</v>
      </c>
      <c r="I1806" s="29" t="n">
        <f aca="false">G1806+H1806</f>
        <v>-83000.0000000006</v>
      </c>
      <c r="J1806" s="29" t="n">
        <f aca="false">J1805+I1806</f>
        <v>2218000</v>
      </c>
    </row>
    <row r="1807" customFormat="false" ht="15" hidden="false" customHeight="false" outlineLevel="0" collapsed="false">
      <c r="A1807" s="26" t="n">
        <v>39995</v>
      </c>
      <c r="B1807" s="27" t="n">
        <v>69.32</v>
      </c>
      <c r="C1807" s="27" t="n">
        <v>68.52</v>
      </c>
      <c r="D1807" s="28" t="n">
        <f aca="false">B1807-B1806</f>
        <v>-0.5</v>
      </c>
      <c r="E1807" s="28" t="n">
        <f aca="false">C1807-C1806</f>
        <v>0.409999999999997</v>
      </c>
      <c r="F1807" s="29" t="n">
        <f aca="false">Inputs!$B$5*B1807+Inputs!$B$6*C1807</f>
        <v>3506000</v>
      </c>
      <c r="G1807" s="29" t="n">
        <f aca="false">Inputs!$B$5*D1807</f>
        <v>-50000</v>
      </c>
      <c r="H1807" s="29" t="n">
        <f aca="false">Inputs!$B$6*E1807</f>
        <v>-20499.9999999998</v>
      </c>
      <c r="I1807" s="29" t="n">
        <f aca="false">G1807+H1807</f>
        <v>-70499.9999999998</v>
      </c>
      <c r="J1807" s="29" t="n">
        <f aca="false">J1806+I1807</f>
        <v>2147500</v>
      </c>
    </row>
    <row r="1808" customFormat="false" ht="15" hidden="false" customHeight="false" outlineLevel="0" collapsed="false">
      <c r="A1808" s="26" t="n">
        <v>39996</v>
      </c>
      <c r="B1808" s="27" t="n">
        <v>66.68</v>
      </c>
      <c r="C1808" s="27" t="n">
        <v>65.74</v>
      </c>
      <c r="D1808" s="28" t="n">
        <f aca="false">B1808-B1807</f>
        <v>-2.63999999999999</v>
      </c>
      <c r="E1808" s="28" t="n">
        <f aca="false">C1808-C1807</f>
        <v>-2.78</v>
      </c>
      <c r="F1808" s="29" t="n">
        <f aca="false">Inputs!$B$5*B1808+Inputs!$B$6*C1808</f>
        <v>3381000</v>
      </c>
      <c r="G1808" s="29" t="n">
        <f aca="false">Inputs!$B$5*D1808</f>
        <v>-263999.999999999</v>
      </c>
      <c r="H1808" s="29" t="n">
        <f aca="false">Inputs!$B$6*E1808</f>
        <v>139000</v>
      </c>
      <c r="I1808" s="29" t="n">
        <f aca="false">G1808+H1808</f>
        <v>-124999.999999999</v>
      </c>
      <c r="J1808" s="29" t="n">
        <f aca="false">J1807+I1808</f>
        <v>2022500</v>
      </c>
    </row>
    <row r="1809" customFormat="false" ht="15" hidden="false" customHeight="false" outlineLevel="0" collapsed="false">
      <c r="A1809" s="26" t="n">
        <v>40000</v>
      </c>
      <c r="B1809" s="27" t="n">
        <v>64.06</v>
      </c>
      <c r="C1809" s="27" t="n">
        <v>63.12</v>
      </c>
      <c r="D1809" s="28" t="n">
        <f aca="false">B1809-B1808</f>
        <v>-2.62</v>
      </c>
      <c r="E1809" s="28" t="n">
        <f aca="false">C1809-C1808</f>
        <v>-2.62</v>
      </c>
      <c r="F1809" s="29" t="n">
        <f aca="false">Inputs!$B$5*B1809+Inputs!$B$6*C1809</f>
        <v>3250000</v>
      </c>
      <c r="G1809" s="29" t="n">
        <f aca="false">Inputs!$B$5*D1809</f>
        <v>-262000</v>
      </c>
      <c r="H1809" s="29" t="n">
        <f aca="false">Inputs!$B$6*E1809</f>
        <v>131000</v>
      </c>
      <c r="I1809" s="29" t="n">
        <f aca="false">G1809+H1809</f>
        <v>-131000.000000001</v>
      </c>
      <c r="J1809" s="29" t="n">
        <f aca="false">J1808+I1809</f>
        <v>1891500</v>
      </c>
    </row>
    <row r="1810" customFormat="false" ht="15" hidden="false" customHeight="false" outlineLevel="0" collapsed="false">
      <c r="A1810" s="26" t="n">
        <v>40001</v>
      </c>
      <c r="B1810" s="27" t="n">
        <v>62.88</v>
      </c>
      <c r="C1810" s="27" t="n">
        <v>61.54</v>
      </c>
      <c r="D1810" s="28" t="n">
        <f aca="false">B1810-B1809</f>
        <v>-1.18</v>
      </c>
      <c r="E1810" s="28" t="n">
        <f aca="false">C1810-C1809</f>
        <v>-1.58</v>
      </c>
      <c r="F1810" s="29" t="n">
        <f aca="false">Inputs!$B$5*B1810+Inputs!$B$6*C1810</f>
        <v>3211000</v>
      </c>
      <c r="G1810" s="29" t="n">
        <f aca="false">Inputs!$B$5*D1810</f>
        <v>-118000</v>
      </c>
      <c r="H1810" s="29" t="n">
        <f aca="false">Inputs!$B$6*E1810</f>
        <v>78999.9999999999</v>
      </c>
      <c r="I1810" s="29" t="n">
        <f aca="false">G1810+H1810</f>
        <v>-39000.0000000001</v>
      </c>
      <c r="J1810" s="29" t="n">
        <f aca="false">J1809+I1810</f>
        <v>1852500</v>
      </c>
    </row>
    <row r="1811" customFormat="false" ht="15" hidden="false" customHeight="false" outlineLevel="0" collapsed="false">
      <c r="A1811" s="26" t="n">
        <v>40002</v>
      </c>
      <c r="B1811" s="27" t="n">
        <v>60.15</v>
      </c>
      <c r="C1811" s="27" t="n">
        <v>59.71</v>
      </c>
      <c r="D1811" s="28" t="n">
        <f aca="false">B1811-B1810</f>
        <v>-2.73</v>
      </c>
      <c r="E1811" s="28" t="n">
        <f aca="false">C1811-C1810</f>
        <v>-1.83</v>
      </c>
      <c r="F1811" s="29" t="n">
        <f aca="false">Inputs!$B$5*B1811+Inputs!$B$6*C1811</f>
        <v>3029500</v>
      </c>
      <c r="G1811" s="29" t="n">
        <f aca="false">Inputs!$B$5*D1811</f>
        <v>-273000</v>
      </c>
      <c r="H1811" s="29" t="n">
        <f aca="false">Inputs!$B$6*E1811</f>
        <v>91499.9999999999</v>
      </c>
      <c r="I1811" s="29" t="n">
        <f aca="false">G1811+H1811</f>
        <v>-181500.000000001</v>
      </c>
      <c r="J1811" s="29" t="n">
        <f aca="false">J1810+I1811</f>
        <v>1671000</v>
      </c>
    </row>
    <row r="1812" customFormat="false" ht="15" hidden="false" customHeight="false" outlineLevel="0" collapsed="false">
      <c r="A1812" s="26" t="n">
        <v>40003</v>
      </c>
      <c r="B1812" s="27" t="n">
        <v>60.36</v>
      </c>
      <c r="C1812" s="27" t="n">
        <v>59.17</v>
      </c>
      <c r="D1812" s="28" t="n">
        <f aca="false">B1812-B1811</f>
        <v>0.210000000000001</v>
      </c>
      <c r="E1812" s="28" t="n">
        <f aca="false">C1812-C1811</f>
        <v>-0.539999999999999</v>
      </c>
      <c r="F1812" s="29" t="n">
        <f aca="false">Inputs!$B$5*B1812+Inputs!$B$6*C1812</f>
        <v>3077500</v>
      </c>
      <c r="G1812" s="29" t="n">
        <f aca="false">Inputs!$B$5*D1812</f>
        <v>21000.0000000001</v>
      </c>
      <c r="H1812" s="29" t="n">
        <f aca="false">Inputs!$B$6*E1812</f>
        <v>27000</v>
      </c>
      <c r="I1812" s="29" t="n">
        <f aca="false">G1812+H1812</f>
        <v>48000</v>
      </c>
      <c r="J1812" s="29" t="n">
        <f aca="false">J1811+I1812</f>
        <v>1719000</v>
      </c>
    </row>
    <row r="1813" customFormat="false" ht="15" hidden="false" customHeight="false" outlineLevel="0" collapsed="false">
      <c r="A1813" s="26" t="n">
        <v>40004</v>
      </c>
      <c r="B1813" s="27" t="n">
        <v>59.93</v>
      </c>
      <c r="C1813" s="27" t="n">
        <v>58.43</v>
      </c>
      <c r="D1813" s="28" t="n">
        <f aca="false">B1813-B1812</f>
        <v>-0.43</v>
      </c>
      <c r="E1813" s="28" t="n">
        <f aca="false">C1813-C1812</f>
        <v>-0.740000000000002</v>
      </c>
      <c r="F1813" s="29" t="n">
        <f aca="false">Inputs!$B$5*B1813+Inputs!$B$6*C1813</f>
        <v>3071500</v>
      </c>
      <c r="G1813" s="29" t="n">
        <f aca="false">Inputs!$B$5*D1813</f>
        <v>-43000</v>
      </c>
      <c r="H1813" s="29" t="n">
        <f aca="false">Inputs!$B$6*E1813</f>
        <v>37000.0000000001</v>
      </c>
      <c r="I1813" s="29" t="n">
        <f aca="false">G1813+H1813</f>
        <v>-5999.99999999987</v>
      </c>
      <c r="J1813" s="29" t="n">
        <f aca="false">J1812+I1813</f>
        <v>1713000</v>
      </c>
    </row>
    <row r="1814" customFormat="false" ht="15" hidden="false" customHeight="false" outlineLevel="0" collapsed="false">
      <c r="A1814" s="26" t="n">
        <v>40007</v>
      </c>
      <c r="B1814" s="27" t="n">
        <v>59.69</v>
      </c>
      <c r="C1814" s="27" t="n">
        <v>58.25</v>
      </c>
      <c r="D1814" s="28" t="n">
        <f aca="false">B1814-B1813</f>
        <v>-0.240000000000002</v>
      </c>
      <c r="E1814" s="28" t="n">
        <f aca="false">C1814-C1813</f>
        <v>-0.18</v>
      </c>
      <c r="F1814" s="29" t="n">
        <f aca="false">Inputs!$B$5*B1814+Inputs!$B$6*C1814</f>
        <v>3056500</v>
      </c>
      <c r="G1814" s="29" t="n">
        <f aca="false">Inputs!$B$5*D1814</f>
        <v>-24000.0000000002</v>
      </c>
      <c r="H1814" s="29" t="n">
        <f aca="false">Inputs!$B$6*E1814</f>
        <v>8999.99999999999</v>
      </c>
      <c r="I1814" s="29" t="n">
        <f aca="false">G1814+H1814</f>
        <v>-15000.0000000002</v>
      </c>
      <c r="J1814" s="29" t="n">
        <f aca="false">J1813+I1814</f>
        <v>1698000</v>
      </c>
    </row>
    <row r="1815" customFormat="false" ht="15" hidden="false" customHeight="false" outlineLevel="0" collapsed="false">
      <c r="A1815" s="26" t="n">
        <v>40008</v>
      </c>
      <c r="B1815" s="27" t="n">
        <v>59.62</v>
      </c>
      <c r="C1815" s="27" t="n">
        <v>60.48</v>
      </c>
      <c r="D1815" s="28" t="n">
        <f aca="false">B1815-B1814</f>
        <v>-0.0700000000000003</v>
      </c>
      <c r="E1815" s="28" t="n">
        <f aca="false">C1815-C1814</f>
        <v>2.23</v>
      </c>
      <c r="F1815" s="29" t="n">
        <f aca="false">Inputs!$B$5*B1815+Inputs!$B$6*C1815</f>
        <v>2938000</v>
      </c>
      <c r="G1815" s="29" t="n">
        <f aca="false">Inputs!$B$5*D1815</f>
        <v>-7000.00000000003</v>
      </c>
      <c r="H1815" s="29" t="n">
        <f aca="false">Inputs!$B$6*E1815</f>
        <v>-111500</v>
      </c>
      <c r="I1815" s="29" t="n">
        <f aca="false">G1815+H1815</f>
        <v>-118500</v>
      </c>
      <c r="J1815" s="29" t="n">
        <f aca="false">J1814+I1815</f>
        <v>1579500</v>
      </c>
    </row>
    <row r="1816" customFormat="false" ht="15" hidden="false" customHeight="false" outlineLevel="0" collapsed="false">
      <c r="A1816" s="26" t="n">
        <v>40009</v>
      </c>
      <c r="B1816" s="27" t="n">
        <v>61.49</v>
      </c>
      <c r="C1816" s="27" t="n">
        <v>61.25</v>
      </c>
      <c r="D1816" s="28" t="n">
        <f aca="false">B1816-B1815</f>
        <v>1.87</v>
      </c>
      <c r="E1816" s="28" t="n">
        <f aca="false">C1816-C1815</f>
        <v>0.770000000000003</v>
      </c>
      <c r="F1816" s="29" t="n">
        <f aca="false">Inputs!$B$5*B1816+Inputs!$B$6*C1816</f>
        <v>3086500</v>
      </c>
      <c r="G1816" s="29" t="n">
        <f aca="false">Inputs!$B$5*D1816</f>
        <v>187000</v>
      </c>
      <c r="H1816" s="29" t="n">
        <f aca="false">Inputs!$B$6*E1816</f>
        <v>-38500.0000000002</v>
      </c>
      <c r="I1816" s="29" t="n">
        <f aca="false">G1816+H1816</f>
        <v>148500</v>
      </c>
      <c r="J1816" s="29" t="n">
        <f aca="false">J1815+I1816</f>
        <v>1728000</v>
      </c>
    </row>
    <row r="1817" customFormat="false" ht="15" hidden="false" customHeight="false" outlineLevel="0" collapsed="false">
      <c r="A1817" s="26" t="n">
        <v>40010</v>
      </c>
      <c r="B1817" s="27" t="n">
        <v>62.07</v>
      </c>
      <c r="C1817" s="27" t="n">
        <v>62.02</v>
      </c>
      <c r="D1817" s="28" t="n">
        <f aca="false">B1817-B1816</f>
        <v>0.579999999999998</v>
      </c>
      <c r="E1817" s="28" t="n">
        <f aca="false">C1817-C1816</f>
        <v>0.770000000000003</v>
      </c>
      <c r="F1817" s="29" t="n">
        <f aca="false">Inputs!$B$5*B1817+Inputs!$B$6*C1817</f>
        <v>3106000</v>
      </c>
      <c r="G1817" s="29" t="n">
        <f aca="false">Inputs!$B$5*D1817</f>
        <v>57999.9999999998</v>
      </c>
      <c r="H1817" s="29" t="n">
        <f aca="false">Inputs!$B$6*E1817</f>
        <v>-38500.0000000002</v>
      </c>
      <c r="I1817" s="29" t="n">
        <f aca="false">G1817+H1817</f>
        <v>19499.9999999997</v>
      </c>
      <c r="J1817" s="29" t="n">
        <f aca="false">J1816+I1817</f>
        <v>1747500</v>
      </c>
    </row>
    <row r="1818" customFormat="false" ht="15" hidden="false" customHeight="false" outlineLevel="0" collapsed="false">
      <c r="A1818" s="26" t="n">
        <v>40011</v>
      </c>
      <c r="B1818" s="27" t="n">
        <v>63.56</v>
      </c>
      <c r="C1818" s="27" t="n">
        <v>63.54</v>
      </c>
      <c r="D1818" s="28" t="n">
        <f aca="false">B1818-B1817</f>
        <v>1.49</v>
      </c>
      <c r="E1818" s="28" t="n">
        <f aca="false">C1818-C1817</f>
        <v>1.52</v>
      </c>
      <c r="F1818" s="29" t="n">
        <f aca="false">Inputs!$B$5*B1818+Inputs!$B$6*C1818</f>
        <v>3179000</v>
      </c>
      <c r="G1818" s="29" t="n">
        <f aca="false">Inputs!$B$5*D1818</f>
        <v>149000</v>
      </c>
      <c r="H1818" s="29" t="n">
        <f aca="false">Inputs!$B$6*E1818</f>
        <v>-75999.9999999998</v>
      </c>
      <c r="I1818" s="29" t="n">
        <f aca="false">G1818+H1818</f>
        <v>73000.0000000004</v>
      </c>
      <c r="J1818" s="29" t="n">
        <f aca="false">J1817+I1818</f>
        <v>1820500</v>
      </c>
    </row>
    <row r="1819" customFormat="false" ht="15" hidden="false" customHeight="false" outlineLevel="0" collapsed="false">
      <c r="A1819" s="26" t="n">
        <v>40014</v>
      </c>
      <c r="B1819" s="27" t="n">
        <v>63.93</v>
      </c>
      <c r="C1819" s="27" t="n">
        <v>64.64</v>
      </c>
      <c r="D1819" s="28" t="n">
        <f aca="false">B1819-B1818</f>
        <v>0.369999999999997</v>
      </c>
      <c r="E1819" s="28" t="n">
        <f aca="false">C1819-C1818</f>
        <v>1.1</v>
      </c>
      <c r="F1819" s="29" t="n">
        <f aca="false">Inputs!$B$5*B1819+Inputs!$B$6*C1819</f>
        <v>3161000</v>
      </c>
      <c r="G1819" s="29" t="n">
        <f aca="false">Inputs!$B$5*D1819</f>
        <v>36999.9999999997</v>
      </c>
      <c r="H1819" s="29" t="n">
        <f aca="false">Inputs!$B$6*E1819</f>
        <v>-55000.0000000001</v>
      </c>
      <c r="I1819" s="29" t="n">
        <f aca="false">G1819+H1819</f>
        <v>-18000.0000000003</v>
      </c>
      <c r="J1819" s="29" t="n">
        <f aca="false">J1818+I1819</f>
        <v>1802500</v>
      </c>
    </row>
    <row r="1820" customFormat="false" ht="15" hidden="false" customHeight="false" outlineLevel="0" collapsed="false">
      <c r="A1820" s="26" t="n">
        <v>40016</v>
      </c>
      <c r="B1820" s="27" t="n">
        <v>64.58</v>
      </c>
      <c r="C1820" s="27" t="n">
        <v>65.36</v>
      </c>
      <c r="D1820" s="28" t="n">
        <f aca="false">B1820-B1819</f>
        <v>0.649999999999999</v>
      </c>
      <c r="E1820" s="28" t="n">
        <f aca="false">C1820-C1819</f>
        <v>0.719999999999999</v>
      </c>
      <c r="F1820" s="29" t="n">
        <f aca="false">Inputs!$B$5*B1820+Inputs!$B$6*C1820</f>
        <v>3190000</v>
      </c>
      <c r="G1820" s="29" t="n">
        <f aca="false">Inputs!$B$5*D1820</f>
        <v>64999.9999999999</v>
      </c>
      <c r="H1820" s="29" t="n">
        <f aca="false">Inputs!$B$6*E1820</f>
        <v>-35999.9999999999</v>
      </c>
      <c r="I1820" s="29" t="n">
        <f aca="false">G1820+H1820</f>
        <v>28999.9999999999</v>
      </c>
      <c r="J1820" s="29" t="n">
        <f aca="false">J1819+I1820</f>
        <v>1831500</v>
      </c>
    </row>
    <row r="1821" customFormat="false" ht="15" hidden="false" customHeight="false" outlineLevel="0" collapsed="false">
      <c r="A1821" s="26" t="n">
        <v>40017</v>
      </c>
      <c r="B1821" s="27" t="n">
        <v>66.1</v>
      </c>
      <c r="C1821" s="27" t="n">
        <v>68.06</v>
      </c>
      <c r="D1821" s="28" t="n">
        <f aca="false">B1821-B1820</f>
        <v>1.52</v>
      </c>
      <c r="E1821" s="28" t="n">
        <f aca="false">C1821-C1820</f>
        <v>2.7</v>
      </c>
      <c r="F1821" s="29" t="n">
        <f aca="false">Inputs!$B$5*B1821+Inputs!$B$6*C1821</f>
        <v>3207000</v>
      </c>
      <c r="G1821" s="29" t="n">
        <f aca="false">Inputs!$B$5*D1821</f>
        <v>152000</v>
      </c>
      <c r="H1821" s="29" t="n">
        <f aca="false">Inputs!$B$6*E1821</f>
        <v>-135000</v>
      </c>
      <c r="I1821" s="29" t="n">
        <f aca="false">G1821+H1821</f>
        <v>16999.9999999994</v>
      </c>
      <c r="J1821" s="29" t="n">
        <f aca="false">J1820+I1821</f>
        <v>1848500</v>
      </c>
    </row>
    <row r="1822" customFormat="false" ht="15" hidden="false" customHeight="false" outlineLevel="0" collapsed="false">
      <c r="A1822" s="26" t="n">
        <v>40018</v>
      </c>
      <c r="B1822" s="27" t="n">
        <v>66.96</v>
      </c>
      <c r="C1822" s="27" t="n">
        <v>68.82</v>
      </c>
      <c r="D1822" s="28" t="n">
        <f aca="false">B1822-B1821</f>
        <v>0.859999999999999</v>
      </c>
      <c r="E1822" s="28" t="n">
        <f aca="false">C1822-C1821</f>
        <v>0.759999999999991</v>
      </c>
      <c r="F1822" s="29" t="n">
        <f aca="false">Inputs!$B$5*B1822+Inputs!$B$6*C1822</f>
        <v>3255000</v>
      </c>
      <c r="G1822" s="29" t="n">
        <f aca="false">Inputs!$B$5*D1822</f>
        <v>85999.9999999999</v>
      </c>
      <c r="H1822" s="29" t="n">
        <f aca="false">Inputs!$B$6*E1822</f>
        <v>-37999.9999999996</v>
      </c>
      <c r="I1822" s="29" t="n">
        <f aca="false">G1822+H1822</f>
        <v>48000.0000000004</v>
      </c>
      <c r="J1822" s="29" t="n">
        <f aca="false">J1821+I1822</f>
        <v>1896500</v>
      </c>
    </row>
    <row r="1823" customFormat="false" ht="15" hidden="false" customHeight="false" outlineLevel="0" collapsed="false">
      <c r="A1823" s="26" t="n">
        <v>40021</v>
      </c>
      <c r="B1823" s="27" t="n">
        <v>68.34</v>
      </c>
      <c r="C1823" s="27" t="n">
        <v>69.78</v>
      </c>
      <c r="D1823" s="28" t="n">
        <f aca="false">B1823-B1822</f>
        <v>1.38000000000001</v>
      </c>
      <c r="E1823" s="28" t="n">
        <f aca="false">C1823-C1822</f>
        <v>0.960000000000008</v>
      </c>
      <c r="F1823" s="29" t="n">
        <f aca="false">Inputs!$B$5*B1823+Inputs!$B$6*C1823</f>
        <v>3345000</v>
      </c>
      <c r="G1823" s="29" t="n">
        <f aca="false">Inputs!$B$5*D1823</f>
        <v>138000.000000001</v>
      </c>
      <c r="H1823" s="29" t="n">
        <f aca="false">Inputs!$B$6*E1823</f>
        <v>-48000.0000000004</v>
      </c>
      <c r="I1823" s="29" t="n">
        <f aca="false">G1823+H1823</f>
        <v>90000.0000000006</v>
      </c>
      <c r="J1823" s="29" t="n">
        <f aca="false">J1822+I1823</f>
        <v>1986500</v>
      </c>
    </row>
    <row r="1824" customFormat="false" ht="15" hidden="false" customHeight="false" outlineLevel="0" collapsed="false">
      <c r="A1824" s="26" t="n">
        <v>40022</v>
      </c>
      <c r="B1824" s="27" t="n">
        <v>67.24</v>
      </c>
      <c r="C1824" s="27" t="n">
        <v>68.53</v>
      </c>
      <c r="D1824" s="28" t="n">
        <f aca="false">B1824-B1823</f>
        <v>-1.10000000000001</v>
      </c>
      <c r="E1824" s="28" t="n">
        <f aca="false">C1824-C1823</f>
        <v>-1.25</v>
      </c>
      <c r="F1824" s="29" t="n">
        <f aca="false">Inputs!$B$5*B1824+Inputs!$B$6*C1824</f>
        <v>3297500</v>
      </c>
      <c r="G1824" s="29" t="n">
        <f aca="false">Inputs!$B$5*D1824</f>
        <v>-110000.000000001</v>
      </c>
      <c r="H1824" s="29" t="n">
        <f aca="false">Inputs!$B$6*E1824</f>
        <v>62500</v>
      </c>
      <c r="I1824" s="29" t="n">
        <f aca="false">G1824+H1824</f>
        <v>-47500.0000000009</v>
      </c>
      <c r="J1824" s="29" t="n">
        <f aca="false">J1823+I1824</f>
        <v>1939000</v>
      </c>
    </row>
    <row r="1825" customFormat="false" ht="15" hidden="false" customHeight="false" outlineLevel="0" collapsed="false">
      <c r="A1825" s="26" t="n">
        <v>40023</v>
      </c>
      <c r="B1825" s="27" t="n">
        <v>63.42</v>
      </c>
      <c r="C1825" s="27" t="n">
        <v>65.79</v>
      </c>
      <c r="D1825" s="28" t="n">
        <f aca="false">B1825-B1824</f>
        <v>-3.81999999999999</v>
      </c>
      <c r="E1825" s="28" t="n">
        <f aca="false">C1825-C1824</f>
        <v>-2.74</v>
      </c>
      <c r="F1825" s="29" t="n">
        <f aca="false">Inputs!$B$5*B1825+Inputs!$B$6*C1825</f>
        <v>3052500</v>
      </c>
      <c r="G1825" s="29" t="n">
        <f aca="false">Inputs!$B$5*D1825</f>
        <v>-381999.999999999</v>
      </c>
      <c r="H1825" s="29" t="n">
        <f aca="false">Inputs!$B$6*E1825</f>
        <v>137000</v>
      </c>
      <c r="I1825" s="29" t="n">
        <f aca="false">G1825+H1825</f>
        <v>-245000</v>
      </c>
      <c r="J1825" s="29" t="n">
        <f aca="false">J1824+I1825</f>
        <v>1694000</v>
      </c>
    </row>
    <row r="1826" customFormat="false" ht="15" hidden="false" customHeight="false" outlineLevel="0" collapsed="false">
      <c r="A1826" s="26" t="n">
        <v>40024</v>
      </c>
      <c r="B1826" s="27" t="n">
        <v>66.9</v>
      </c>
      <c r="C1826" s="27" t="n">
        <v>68.82</v>
      </c>
      <c r="D1826" s="28" t="n">
        <f aca="false">B1826-B1825</f>
        <v>3.48</v>
      </c>
      <c r="E1826" s="28" t="n">
        <f aca="false">C1826-C1825</f>
        <v>3.02999999999999</v>
      </c>
      <c r="F1826" s="29" t="n">
        <f aca="false">Inputs!$B$5*B1826+Inputs!$B$6*C1826</f>
        <v>3249000</v>
      </c>
      <c r="G1826" s="29" t="n">
        <f aca="false">Inputs!$B$5*D1826</f>
        <v>348000</v>
      </c>
      <c r="H1826" s="29" t="n">
        <f aca="false">Inputs!$B$6*E1826</f>
        <v>-151499.999999999</v>
      </c>
      <c r="I1826" s="29" t="n">
        <f aca="false">G1826+H1826</f>
        <v>196500.000000001</v>
      </c>
      <c r="J1826" s="29" t="n">
        <f aca="false">J1825+I1826</f>
        <v>1890500</v>
      </c>
    </row>
    <row r="1827" customFormat="false" ht="15" hidden="false" customHeight="false" outlineLevel="0" collapsed="false">
      <c r="A1827" s="26" t="n">
        <v>40025</v>
      </c>
      <c r="B1827" s="27" t="n">
        <v>69.26</v>
      </c>
      <c r="C1827" s="27" t="n">
        <v>70.08</v>
      </c>
      <c r="D1827" s="28" t="n">
        <f aca="false">B1827-B1826</f>
        <v>2.36</v>
      </c>
      <c r="E1827" s="28" t="n">
        <f aca="false">C1827-C1826</f>
        <v>1.26000000000001</v>
      </c>
      <c r="F1827" s="29" t="n">
        <f aca="false">Inputs!$B$5*B1827+Inputs!$B$6*C1827</f>
        <v>3422000</v>
      </c>
      <c r="G1827" s="29" t="n">
        <f aca="false">Inputs!$B$5*D1827</f>
        <v>236000</v>
      </c>
      <c r="H1827" s="29" t="n">
        <f aca="false">Inputs!$B$6*E1827</f>
        <v>-63000.0000000003</v>
      </c>
      <c r="I1827" s="29" t="n">
        <f aca="false">G1827+H1827</f>
        <v>173000</v>
      </c>
      <c r="J1827" s="29" t="n">
        <f aca="false">J1826+I1827</f>
        <v>2063500</v>
      </c>
    </row>
    <row r="1828" customFormat="false" ht="15" hidden="false" customHeight="false" outlineLevel="0" collapsed="false">
      <c r="A1828" s="26" t="n">
        <v>40028</v>
      </c>
      <c r="B1828" s="27" t="n">
        <v>71.59</v>
      </c>
      <c r="C1828" s="27" t="n">
        <v>72.9</v>
      </c>
      <c r="D1828" s="28" t="n">
        <f aca="false">B1828-B1827</f>
        <v>2.33</v>
      </c>
      <c r="E1828" s="28" t="n">
        <f aca="false">C1828-C1827</f>
        <v>2.82000000000001</v>
      </c>
      <c r="F1828" s="29" t="n">
        <f aca="false">Inputs!$B$5*B1828+Inputs!$B$6*C1828</f>
        <v>3514000</v>
      </c>
      <c r="G1828" s="29" t="n">
        <f aca="false">Inputs!$B$5*D1828</f>
        <v>233000</v>
      </c>
      <c r="H1828" s="29" t="n">
        <f aca="false">Inputs!$B$6*E1828</f>
        <v>-141000</v>
      </c>
      <c r="I1828" s="29" t="n">
        <f aca="false">G1828+H1828</f>
        <v>91999.9999999995</v>
      </c>
      <c r="J1828" s="29" t="n">
        <f aca="false">J1827+I1828</f>
        <v>2155500</v>
      </c>
    </row>
    <row r="1829" customFormat="false" ht="15" hidden="false" customHeight="false" outlineLevel="0" collapsed="false">
      <c r="A1829" s="26" t="n">
        <v>40029</v>
      </c>
      <c r="B1829" s="27" t="n">
        <v>71.4</v>
      </c>
      <c r="C1829" s="27" t="n">
        <v>73.82</v>
      </c>
      <c r="D1829" s="28" t="n">
        <f aca="false">B1829-B1828</f>
        <v>-0.189999999999998</v>
      </c>
      <c r="E1829" s="28" t="n">
        <f aca="false">C1829-C1828</f>
        <v>0.919999999999988</v>
      </c>
      <c r="F1829" s="29" t="n">
        <f aca="false">Inputs!$B$5*B1829+Inputs!$B$6*C1829</f>
        <v>3449000</v>
      </c>
      <c r="G1829" s="29" t="n">
        <f aca="false">Inputs!$B$5*D1829</f>
        <v>-18999.9999999998</v>
      </c>
      <c r="H1829" s="29" t="n">
        <f aca="false">Inputs!$B$6*E1829</f>
        <v>-45999.9999999994</v>
      </c>
      <c r="I1829" s="29" t="n">
        <f aca="false">G1829+H1829</f>
        <v>-64999.9999999992</v>
      </c>
      <c r="J1829" s="29" t="n">
        <f aca="false">J1828+I1829</f>
        <v>2090500</v>
      </c>
    </row>
    <row r="1830" customFormat="false" ht="15" hidden="false" customHeight="false" outlineLevel="0" collapsed="false">
      <c r="A1830" s="26" t="n">
        <v>40030</v>
      </c>
      <c r="B1830" s="27" t="n">
        <v>71.97</v>
      </c>
      <c r="C1830" s="27" t="n">
        <v>74.39</v>
      </c>
      <c r="D1830" s="28" t="n">
        <f aca="false">B1830-B1829</f>
        <v>0.569999999999993</v>
      </c>
      <c r="E1830" s="28" t="n">
        <f aca="false">C1830-C1829</f>
        <v>0.570000000000007</v>
      </c>
      <c r="F1830" s="29" t="n">
        <f aca="false">Inputs!$B$5*B1830+Inputs!$B$6*C1830</f>
        <v>3477500</v>
      </c>
      <c r="G1830" s="29" t="n">
        <f aca="false">Inputs!$B$5*D1830</f>
        <v>56999.9999999993</v>
      </c>
      <c r="H1830" s="29" t="n">
        <f aca="false">Inputs!$B$6*E1830</f>
        <v>-28500.0000000004</v>
      </c>
      <c r="I1830" s="29" t="n">
        <f aca="false">G1830+H1830</f>
        <v>28499.9999999989</v>
      </c>
      <c r="J1830" s="29" t="n">
        <f aca="false">J1829+I1830</f>
        <v>2119000</v>
      </c>
    </row>
    <row r="1831" customFormat="false" ht="15" hidden="false" customHeight="false" outlineLevel="0" collapsed="false">
      <c r="A1831" s="26" t="n">
        <v>40031</v>
      </c>
      <c r="B1831" s="27" t="n">
        <v>71.96</v>
      </c>
      <c r="C1831" s="27" t="n">
        <v>74.61</v>
      </c>
      <c r="D1831" s="28" t="n">
        <f aca="false">B1831-B1830</f>
        <v>-0.0100000000000051</v>
      </c>
      <c r="E1831" s="28" t="n">
        <f aca="false">C1831-C1830</f>
        <v>0.219999999999999</v>
      </c>
      <c r="F1831" s="29" t="n">
        <f aca="false">Inputs!$B$5*B1831+Inputs!$B$6*C1831</f>
        <v>3465500</v>
      </c>
      <c r="G1831" s="29" t="n">
        <f aca="false">Inputs!$B$5*D1831</f>
        <v>-1000.00000000051</v>
      </c>
      <c r="H1831" s="29" t="n">
        <f aca="false">Inputs!$B$6*E1831</f>
        <v>-10999.9999999999</v>
      </c>
      <c r="I1831" s="29" t="n">
        <f aca="false">G1831+H1831</f>
        <v>-12000.0000000005</v>
      </c>
      <c r="J1831" s="29" t="n">
        <f aca="false">J1830+I1831</f>
        <v>2107000</v>
      </c>
    </row>
    <row r="1832" customFormat="false" ht="15" hidden="false" customHeight="false" outlineLevel="0" collapsed="false">
      <c r="A1832" s="26" t="n">
        <v>40032</v>
      </c>
      <c r="B1832" s="27" t="n">
        <v>70.97</v>
      </c>
      <c r="C1832" s="27" t="n">
        <v>74.21</v>
      </c>
      <c r="D1832" s="28" t="n">
        <f aca="false">B1832-B1831</f>
        <v>-0.989999999999995</v>
      </c>
      <c r="E1832" s="28" t="n">
        <f aca="false">C1832-C1831</f>
        <v>-0.400000000000006</v>
      </c>
      <c r="F1832" s="29" t="n">
        <f aca="false">Inputs!$B$5*B1832+Inputs!$B$6*C1832</f>
        <v>3386500</v>
      </c>
      <c r="G1832" s="29" t="n">
        <f aca="false">Inputs!$B$5*D1832</f>
        <v>-98999.9999999995</v>
      </c>
      <c r="H1832" s="29" t="n">
        <f aca="false">Inputs!$B$6*E1832</f>
        <v>20000.0000000003</v>
      </c>
      <c r="I1832" s="29" t="n">
        <f aca="false">G1832+H1832</f>
        <v>-78999.9999999992</v>
      </c>
      <c r="J1832" s="29" t="n">
        <f aca="false">J1831+I1832</f>
        <v>2028000</v>
      </c>
    </row>
    <row r="1833" customFormat="false" ht="15" hidden="false" customHeight="false" outlineLevel="0" collapsed="false">
      <c r="A1833" s="26" t="n">
        <v>40035</v>
      </c>
      <c r="B1833" s="27" t="n">
        <v>70.59</v>
      </c>
      <c r="C1833" s="27" t="n">
        <v>73.79</v>
      </c>
      <c r="D1833" s="28" t="n">
        <f aca="false">B1833-B1832</f>
        <v>-0.379999999999995</v>
      </c>
      <c r="E1833" s="28" t="n">
        <f aca="false">C1833-C1832</f>
        <v>-0.419999999999988</v>
      </c>
      <c r="F1833" s="29" t="n">
        <f aca="false">Inputs!$B$5*B1833+Inputs!$B$6*C1833</f>
        <v>3369500</v>
      </c>
      <c r="G1833" s="29" t="n">
        <f aca="false">Inputs!$B$5*D1833</f>
        <v>-37999.9999999996</v>
      </c>
      <c r="H1833" s="29" t="n">
        <f aca="false">Inputs!$B$6*E1833</f>
        <v>20999.9999999994</v>
      </c>
      <c r="I1833" s="29" t="n">
        <f aca="false">G1833+H1833</f>
        <v>-17000.0000000002</v>
      </c>
      <c r="J1833" s="29" t="n">
        <f aca="false">J1832+I1833</f>
        <v>2011000</v>
      </c>
    </row>
    <row r="1834" customFormat="false" ht="15" hidden="false" customHeight="false" outlineLevel="0" collapsed="false">
      <c r="A1834" s="26" t="n">
        <v>40036</v>
      </c>
      <c r="B1834" s="27" t="n">
        <v>69.46</v>
      </c>
      <c r="C1834" s="27" t="n">
        <v>71.58</v>
      </c>
      <c r="D1834" s="28" t="n">
        <f aca="false">B1834-B1833</f>
        <v>-1.13000000000001</v>
      </c>
      <c r="E1834" s="28" t="n">
        <f aca="false">C1834-C1833</f>
        <v>-2.21000000000001</v>
      </c>
      <c r="F1834" s="29" t="n">
        <f aca="false">Inputs!$B$5*B1834+Inputs!$B$6*C1834</f>
        <v>3367000</v>
      </c>
      <c r="G1834" s="29" t="n">
        <f aca="false">Inputs!$B$5*D1834</f>
        <v>-113000.000000001</v>
      </c>
      <c r="H1834" s="29" t="n">
        <f aca="false">Inputs!$B$6*E1834</f>
        <v>110500</v>
      </c>
      <c r="I1834" s="29" t="n">
        <f aca="false">G1834+H1834</f>
        <v>-2500.00000000057</v>
      </c>
      <c r="J1834" s="29" t="n">
        <f aca="false">J1833+I1834</f>
        <v>2008500</v>
      </c>
    </row>
    <row r="1835" customFormat="false" ht="15" hidden="false" customHeight="false" outlineLevel="0" collapsed="false">
      <c r="A1835" s="26" t="n">
        <v>40037</v>
      </c>
      <c r="B1835" s="27" t="n">
        <v>70.08</v>
      </c>
      <c r="C1835" s="27" t="n">
        <v>74.03</v>
      </c>
      <c r="D1835" s="28" t="n">
        <f aca="false">B1835-B1834</f>
        <v>0.620000000000005</v>
      </c>
      <c r="E1835" s="28" t="n">
        <f aca="false">C1835-C1834</f>
        <v>2.45</v>
      </c>
      <c r="F1835" s="29" t="n">
        <f aca="false">Inputs!$B$5*B1835+Inputs!$B$6*C1835</f>
        <v>3306500</v>
      </c>
      <c r="G1835" s="29" t="n">
        <f aca="false">Inputs!$B$5*D1835</f>
        <v>62000.0000000005</v>
      </c>
      <c r="H1835" s="29" t="n">
        <f aca="false">Inputs!$B$6*E1835</f>
        <v>-122500</v>
      </c>
      <c r="I1835" s="29" t="n">
        <f aca="false">G1835+H1835</f>
        <v>-60499.9999999997</v>
      </c>
      <c r="J1835" s="29" t="n">
        <f aca="false">J1834+I1835</f>
        <v>1948000</v>
      </c>
    </row>
    <row r="1836" customFormat="false" ht="15" hidden="false" customHeight="false" outlineLevel="0" collapsed="false">
      <c r="A1836" s="26" t="n">
        <v>40038</v>
      </c>
      <c r="B1836" s="27" t="n">
        <v>70.57</v>
      </c>
      <c r="C1836" s="27" t="n">
        <v>73.76</v>
      </c>
      <c r="D1836" s="28" t="n">
        <f aca="false">B1836-B1835</f>
        <v>0.489999999999995</v>
      </c>
      <c r="E1836" s="28" t="n">
        <f aca="false">C1836-C1835</f>
        <v>-0.269999999999996</v>
      </c>
      <c r="F1836" s="29" t="n">
        <f aca="false">Inputs!$B$5*B1836+Inputs!$B$6*C1836</f>
        <v>3369000</v>
      </c>
      <c r="G1836" s="29" t="n">
        <f aca="false">Inputs!$B$5*D1836</f>
        <v>48999.9999999995</v>
      </c>
      <c r="H1836" s="29" t="n">
        <f aca="false">Inputs!$B$6*E1836</f>
        <v>13499.9999999998</v>
      </c>
      <c r="I1836" s="29" t="n">
        <f aca="false">G1836+H1836</f>
        <v>62499.9999999993</v>
      </c>
      <c r="J1836" s="29" t="n">
        <f aca="false">J1835+I1836</f>
        <v>2010500</v>
      </c>
    </row>
    <row r="1837" customFormat="false" ht="15" hidden="false" customHeight="false" outlineLevel="0" collapsed="false">
      <c r="A1837" s="26" t="n">
        <v>40039</v>
      </c>
      <c r="B1837" s="27" t="n">
        <v>67.51</v>
      </c>
      <c r="C1837" s="27" t="n">
        <v>71.33</v>
      </c>
      <c r="D1837" s="28" t="n">
        <f aca="false">B1837-B1836</f>
        <v>-3.05999999999999</v>
      </c>
      <c r="E1837" s="28" t="n">
        <f aca="false">C1837-C1836</f>
        <v>-2.43000000000001</v>
      </c>
      <c r="F1837" s="29" t="n">
        <f aca="false">Inputs!$B$5*B1837+Inputs!$B$6*C1837</f>
        <v>3184500</v>
      </c>
      <c r="G1837" s="29" t="n">
        <f aca="false">Inputs!$B$5*D1837</f>
        <v>-305999.999999999</v>
      </c>
      <c r="H1837" s="29" t="n">
        <f aca="false">Inputs!$B$6*E1837</f>
        <v>121500</v>
      </c>
      <c r="I1837" s="29" t="n">
        <f aca="false">G1837+H1837</f>
        <v>-184499.999999998</v>
      </c>
      <c r="J1837" s="29" t="n">
        <f aca="false">J1836+I1837</f>
        <v>1826000</v>
      </c>
    </row>
    <row r="1838" customFormat="false" ht="15" hidden="false" customHeight="false" outlineLevel="0" collapsed="false">
      <c r="A1838" s="26" t="n">
        <v>40042</v>
      </c>
      <c r="B1838" s="27" t="n">
        <v>66.72</v>
      </c>
      <c r="C1838" s="27" t="n">
        <v>68.65</v>
      </c>
      <c r="D1838" s="28" t="n">
        <f aca="false">B1838-B1837</f>
        <v>-0.790000000000006</v>
      </c>
      <c r="E1838" s="28" t="n">
        <f aca="false">C1838-C1837</f>
        <v>-2.67999999999999</v>
      </c>
      <c r="F1838" s="29" t="n">
        <f aca="false">Inputs!$B$5*B1838+Inputs!$B$6*C1838</f>
        <v>3239500</v>
      </c>
      <c r="G1838" s="29" t="n">
        <f aca="false">Inputs!$B$5*D1838</f>
        <v>-79000.0000000006</v>
      </c>
      <c r="H1838" s="29" t="n">
        <f aca="false">Inputs!$B$6*E1838</f>
        <v>134000</v>
      </c>
      <c r="I1838" s="29" t="n">
        <f aca="false">G1838+H1838</f>
        <v>54999.999999999</v>
      </c>
      <c r="J1838" s="29" t="n">
        <f aca="false">J1837+I1838</f>
        <v>1881000</v>
      </c>
    </row>
    <row r="1839" customFormat="false" ht="15" hidden="false" customHeight="false" outlineLevel="0" collapsed="false">
      <c r="A1839" s="26" t="n">
        <v>40043</v>
      </c>
      <c r="B1839" s="27" t="n">
        <v>69.22</v>
      </c>
      <c r="C1839" s="27" t="n">
        <v>68.66</v>
      </c>
      <c r="D1839" s="28" t="n">
        <f aca="false">B1839-B1838</f>
        <v>2.5</v>
      </c>
      <c r="E1839" s="28" t="n">
        <f aca="false">C1839-C1838</f>
        <v>0.00999999999999091</v>
      </c>
      <c r="F1839" s="29" t="n">
        <f aca="false">Inputs!$B$5*B1839+Inputs!$B$6*C1839</f>
        <v>3489000</v>
      </c>
      <c r="G1839" s="29" t="n">
        <f aca="false">Inputs!$B$5*D1839</f>
        <v>250000</v>
      </c>
      <c r="H1839" s="29" t="n">
        <f aca="false">Inputs!$B$6*E1839</f>
        <v>-499.999999999545</v>
      </c>
      <c r="I1839" s="29" t="n">
        <f aca="false">G1839+H1839</f>
        <v>249500</v>
      </c>
      <c r="J1839" s="29" t="n">
        <f aca="false">J1838+I1839</f>
        <v>2130500</v>
      </c>
    </row>
    <row r="1840" customFormat="false" ht="15" hidden="false" customHeight="false" outlineLevel="0" collapsed="false">
      <c r="A1840" s="26" t="n">
        <v>40044</v>
      </c>
      <c r="B1840" s="27" t="n">
        <v>72.54</v>
      </c>
      <c r="C1840" s="27" t="n">
        <v>72.81</v>
      </c>
      <c r="D1840" s="28" t="n">
        <f aca="false">B1840-B1839</f>
        <v>3.32000000000001</v>
      </c>
      <c r="E1840" s="28" t="n">
        <f aca="false">C1840-C1839</f>
        <v>4.15000000000001</v>
      </c>
      <c r="F1840" s="29" t="n">
        <f aca="false">Inputs!$B$5*B1840+Inputs!$B$6*C1840</f>
        <v>3613500</v>
      </c>
      <c r="G1840" s="29" t="n">
        <f aca="false">Inputs!$B$5*D1840</f>
        <v>332000.000000001</v>
      </c>
      <c r="H1840" s="29" t="n">
        <f aca="false">Inputs!$B$6*E1840</f>
        <v>-207500</v>
      </c>
      <c r="I1840" s="29" t="n">
        <f aca="false">G1840+H1840</f>
        <v>124500</v>
      </c>
      <c r="J1840" s="29" t="n">
        <f aca="false">J1839+I1840</f>
        <v>2255000</v>
      </c>
    </row>
    <row r="1841" customFormat="false" ht="15" hidden="false" customHeight="false" outlineLevel="0" collapsed="false">
      <c r="A1841" s="26" t="n">
        <v>40045</v>
      </c>
      <c r="B1841" s="27" t="n">
        <v>72.4</v>
      </c>
      <c r="C1841" s="27" t="n">
        <v>73.75</v>
      </c>
      <c r="D1841" s="28" t="n">
        <f aca="false">B1841-B1840</f>
        <v>-0.140000000000001</v>
      </c>
      <c r="E1841" s="28" t="n">
        <f aca="false">C1841-C1840</f>
        <v>0.939999999999998</v>
      </c>
      <c r="F1841" s="29" t="n">
        <f aca="false">Inputs!$B$5*B1841+Inputs!$B$6*C1841</f>
        <v>3552500</v>
      </c>
      <c r="G1841" s="29" t="n">
        <f aca="false">Inputs!$B$5*D1841</f>
        <v>-14000.0000000001</v>
      </c>
      <c r="H1841" s="29" t="n">
        <f aca="false">Inputs!$B$6*E1841</f>
        <v>-46999.9999999999</v>
      </c>
      <c r="I1841" s="29" t="n">
        <f aca="false">G1841+H1841</f>
        <v>-60999.9999999999</v>
      </c>
      <c r="J1841" s="29" t="n">
        <f aca="false">J1840+I1841</f>
        <v>2194000</v>
      </c>
    </row>
    <row r="1842" customFormat="false" ht="15" hidden="false" customHeight="false" outlineLevel="0" collapsed="false">
      <c r="A1842" s="26" t="n">
        <v>40046</v>
      </c>
      <c r="B1842" s="27" t="n">
        <v>73.12</v>
      </c>
      <c r="C1842" s="27" t="n">
        <v>73.71</v>
      </c>
      <c r="D1842" s="28" t="n">
        <f aca="false">B1842-B1841</f>
        <v>0.719999999999999</v>
      </c>
      <c r="E1842" s="28" t="n">
        <f aca="false">C1842-C1841</f>
        <v>-0.0400000000000063</v>
      </c>
      <c r="F1842" s="29" t="n">
        <f aca="false">Inputs!$B$5*B1842+Inputs!$B$6*C1842</f>
        <v>3626500</v>
      </c>
      <c r="G1842" s="29" t="n">
        <f aca="false">Inputs!$B$5*D1842</f>
        <v>71999.9999999999</v>
      </c>
      <c r="H1842" s="29" t="n">
        <f aca="false">Inputs!$B$6*E1842</f>
        <v>2000.00000000031</v>
      </c>
      <c r="I1842" s="29" t="n">
        <f aca="false">G1842+H1842</f>
        <v>74000.0000000002</v>
      </c>
      <c r="J1842" s="29" t="n">
        <f aca="false">J1841+I1842</f>
        <v>2268000</v>
      </c>
    </row>
    <row r="1843" customFormat="false" ht="15" hidden="false" customHeight="false" outlineLevel="0" collapsed="false">
      <c r="A1843" s="26" t="n">
        <v>40049</v>
      </c>
      <c r="B1843" s="27" t="n">
        <v>73.68</v>
      </c>
      <c r="C1843" s="27" t="n">
        <v>74.34</v>
      </c>
      <c r="D1843" s="28" t="n">
        <f aca="false">B1843-B1842</f>
        <v>0.560000000000002</v>
      </c>
      <c r="E1843" s="28" t="n">
        <f aca="false">C1843-C1842</f>
        <v>0.63000000000001</v>
      </c>
      <c r="F1843" s="29" t="n">
        <f aca="false">Inputs!$B$5*B1843+Inputs!$B$6*C1843</f>
        <v>3651000</v>
      </c>
      <c r="G1843" s="29" t="n">
        <f aca="false">Inputs!$B$5*D1843</f>
        <v>56000.0000000002</v>
      </c>
      <c r="H1843" s="29" t="n">
        <f aca="false">Inputs!$B$6*E1843</f>
        <v>-31500.0000000005</v>
      </c>
      <c r="I1843" s="29" t="n">
        <f aca="false">G1843+H1843</f>
        <v>24499.9999999997</v>
      </c>
      <c r="J1843" s="29" t="n">
        <f aca="false">J1842+I1843</f>
        <v>2292500</v>
      </c>
    </row>
    <row r="1844" customFormat="false" ht="15" hidden="false" customHeight="false" outlineLevel="0" collapsed="false">
      <c r="A1844" s="26" t="n">
        <v>40050</v>
      </c>
      <c r="B1844" s="27" t="n">
        <v>71.6</v>
      </c>
      <c r="C1844" s="27" t="n">
        <v>73.1</v>
      </c>
      <c r="D1844" s="28" t="n">
        <f aca="false">B1844-B1843</f>
        <v>-2.08000000000001</v>
      </c>
      <c r="E1844" s="28" t="n">
        <f aca="false">C1844-C1843</f>
        <v>-1.24000000000001</v>
      </c>
      <c r="F1844" s="29" t="n">
        <f aca="false">Inputs!$B$5*B1844+Inputs!$B$6*C1844</f>
        <v>3505000</v>
      </c>
      <c r="G1844" s="29" t="n">
        <f aca="false">Inputs!$B$5*D1844</f>
        <v>-208000.000000001</v>
      </c>
      <c r="H1844" s="29" t="n">
        <f aca="false">Inputs!$B$6*E1844</f>
        <v>62000.0000000005</v>
      </c>
      <c r="I1844" s="29" t="n">
        <f aca="false">G1844+H1844</f>
        <v>-146000.000000001</v>
      </c>
      <c r="J1844" s="29" t="n">
        <f aca="false">J1843+I1844</f>
        <v>2146500</v>
      </c>
    </row>
    <row r="1845" customFormat="false" ht="15" hidden="false" customHeight="false" outlineLevel="0" collapsed="false">
      <c r="A1845" s="26" t="n">
        <v>40051</v>
      </c>
      <c r="B1845" s="27" t="n">
        <v>71.38</v>
      </c>
      <c r="C1845" s="27" t="n">
        <v>70.74</v>
      </c>
      <c r="D1845" s="28" t="n">
        <f aca="false">B1845-B1844</f>
        <v>-0.219999999999999</v>
      </c>
      <c r="E1845" s="28" t="n">
        <f aca="false">C1845-C1844</f>
        <v>-2.36</v>
      </c>
      <c r="F1845" s="29" t="n">
        <f aca="false">Inputs!$B$5*B1845+Inputs!$B$6*C1845</f>
        <v>3601000</v>
      </c>
      <c r="G1845" s="29" t="n">
        <f aca="false">Inputs!$B$5*D1845</f>
        <v>-21999.9999999999</v>
      </c>
      <c r="H1845" s="29" t="n">
        <f aca="false">Inputs!$B$6*E1845</f>
        <v>118000</v>
      </c>
      <c r="I1845" s="29" t="n">
        <f aca="false">G1845+H1845</f>
        <v>96000.0000000001</v>
      </c>
      <c r="J1845" s="29" t="n">
        <f aca="false">J1844+I1845</f>
        <v>2242500</v>
      </c>
    </row>
    <row r="1846" customFormat="false" ht="15" hidden="false" customHeight="false" outlineLevel="0" collapsed="false">
      <c r="A1846" s="26" t="n">
        <v>40052</v>
      </c>
      <c r="B1846" s="27" t="n">
        <v>72.49</v>
      </c>
      <c r="C1846" s="27" t="n">
        <v>70.68</v>
      </c>
      <c r="D1846" s="28" t="n">
        <f aca="false">B1846-B1845</f>
        <v>1.11</v>
      </c>
      <c r="E1846" s="28" t="n">
        <f aca="false">C1846-C1845</f>
        <v>-0.0599999999999881</v>
      </c>
      <c r="F1846" s="29" t="n">
        <f aca="false">Inputs!$B$5*B1846+Inputs!$B$6*C1846</f>
        <v>3715000</v>
      </c>
      <c r="G1846" s="29" t="n">
        <f aca="false">Inputs!$B$5*D1846</f>
        <v>111000</v>
      </c>
      <c r="H1846" s="29" t="n">
        <f aca="false">Inputs!$B$6*E1846</f>
        <v>2999.9999999994</v>
      </c>
      <c r="I1846" s="29" t="n">
        <f aca="false">G1846+H1846</f>
        <v>113999.999999999</v>
      </c>
      <c r="J1846" s="29" t="n">
        <f aca="false">J1845+I1846</f>
        <v>2356500</v>
      </c>
    </row>
    <row r="1847" customFormat="false" ht="15" hidden="false" customHeight="false" outlineLevel="0" collapsed="false">
      <c r="A1847" s="26" t="n">
        <v>40053</v>
      </c>
      <c r="B1847" s="27" t="n">
        <v>72.72</v>
      </c>
      <c r="C1847" s="27" t="n">
        <v>72.8</v>
      </c>
      <c r="D1847" s="28" t="n">
        <f aca="false">B1847-B1846</f>
        <v>0.230000000000004</v>
      </c>
      <c r="E1847" s="28" t="n">
        <f aca="false">C1847-C1846</f>
        <v>2.11999999999999</v>
      </c>
      <c r="F1847" s="29" t="n">
        <f aca="false">Inputs!$B$5*B1847+Inputs!$B$6*C1847</f>
        <v>3632000</v>
      </c>
      <c r="G1847" s="29" t="n">
        <f aca="false">Inputs!$B$5*D1847</f>
        <v>23000.0000000004</v>
      </c>
      <c r="H1847" s="29" t="n">
        <f aca="false">Inputs!$B$6*E1847</f>
        <v>-106000</v>
      </c>
      <c r="I1847" s="29" t="n">
        <f aca="false">G1847+H1847</f>
        <v>-82999.9999999991</v>
      </c>
      <c r="J1847" s="29" t="n">
        <f aca="false">J1846+I1847</f>
        <v>2273500</v>
      </c>
    </row>
    <row r="1848" customFormat="false" ht="15" hidden="false" customHeight="false" outlineLevel="0" collapsed="false">
      <c r="A1848" s="26" t="n">
        <v>40056</v>
      </c>
      <c r="B1848" s="27" t="n">
        <v>69.97</v>
      </c>
      <c r="C1848" s="27" t="n">
        <v>69.02</v>
      </c>
      <c r="D1848" s="28" t="n">
        <f aca="false">B1848-B1847</f>
        <v>-2.75</v>
      </c>
      <c r="E1848" s="28" t="n">
        <f aca="false">C1848-C1847</f>
        <v>-3.78</v>
      </c>
      <c r="F1848" s="29" t="n">
        <f aca="false">Inputs!$B$5*B1848+Inputs!$B$6*C1848</f>
        <v>3546000</v>
      </c>
      <c r="G1848" s="29" t="n">
        <f aca="false">Inputs!$B$5*D1848</f>
        <v>-275000</v>
      </c>
      <c r="H1848" s="29" t="n">
        <f aca="false">Inputs!$B$6*E1848</f>
        <v>189000</v>
      </c>
      <c r="I1848" s="29" t="n">
        <f aca="false">G1848+H1848</f>
        <v>-85999.9999999999</v>
      </c>
      <c r="J1848" s="29" t="n">
        <f aca="false">J1847+I1848</f>
        <v>2187500</v>
      </c>
    </row>
    <row r="1849" customFormat="false" ht="15" hidden="false" customHeight="false" outlineLevel="0" collapsed="false">
      <c r="A1849" s="26" t="n">
        <v>40057</v>
      </c>
      <c r="B1849" s="27" t="n">
        <v>68.11</v>
      </c>
      <c r="C1849" s="27" t="n">
        <v>68.78</v>
      </c>
      <c r="D1849" s="28" t="n">
        <f aca="false">B1849-B1848</f>
        <v>-1.86</v>
      </c>
      <c r="E1849" s="28" t="n">
        <f aca="false">C1849-C1848</f>
        <v>-0.239999999999995</v>
      </c>
      <c r="F1849" s="29" t="n">
        <f aca="false">Inputs!$B$5*B1849+Inputs!$B$6*C1849</f>
        <v>3372000</v>
      </c>
      <c r="G1849" s="29" t="n">
        <f aca="false">Inputs!$B$5*D1849</f>
        <v>-186000</v>
      </c>
      <c r="H1849" s="29" t="n">
        <f aca="false">Inputs!$B$6*E1849</f>
        <v>11999.9999999997</v>
      </c>
      <c r="I1849" s="29" t="n">
        <f aca="false">G1849+H1849</f>
        <v>-174000</v>
      </c>
      <c r="J1849" s="29" t="n">
        <f aca="false">J1848+I1849</f>
        <v>2013500</v>
      </c>
    </row>
    <row r="1850" customFormat="false" ht="15" hidden="false" customHeight="false" outlineLevel="0" collapsed="false">
      <c r="A1850" s="26" t="n">
        <v>40058</v>
      </c>
      <c r="B1850" s="27" t="n">
        <v>68.03</v>
      </c>
      <c r="C1850" s="27" t="n">
        <v>67.6</v>
      </c>
      <c r="D1850" s="28" t="n">
        <f aca="false">B1850-B1849</f>
        <v>-0.0799999999999983</v>
      </c>
      <c r="E1850" s="28" t="n">
        <f aca="false">C1850-C1849</f>
        <v>-1.18000000000001</v>
      </c>
      <c r="F1850" s="29" t="n">
        <f aca="false">Inputs!$B$5*B1850+Inputs!$B$6*C1850</f>
        <v>3423000</v>
      </c>
      <c r="G1850" s="29" t="n">
        <f aca="false">Inputs!$B$5*D1850</f>
        <v>-7999.99999999983</v>
      </c>
      <c r="H1850" s="29" t="n">
        <f aca="false">Inputs!$B$6*E1850</f>
        <v>59000.0000000003</v>
      </c>
      <c r="I1850" s="29" t="n">
        <f aca="false">G1850+H1850</f>
        <v>51000.0000000005</v>
      </c>
      <c r="J1850" s="29" t="n">
        <f aca="false">J1849+I1850</f>
        <v>2064500</v>
      </c>
    </row>
    <row r="1851" customFormat="false" ht="15" hidden="false" customHeight="false" outlineLevel="0" collapsed="false">
      <c r="A1851" s="26" t="n">
        <v>40059</v>
      </c>
      <c r="B1851" s="27" t="n">
        <v>67.9</v>
      </c>
      <c r="C1851" s="27" t="n">
        <v>66.78</v>
      </c>
      <c r="D1851" s="28" t="n">
        <f aca="false">B1851-B1850</f>
        <v>-0.129999999999995</v>
      </c>
      <c r="E1851" s="28" t="n">
        <f aca="false">C1851-C1850</f>
        <v>-0.819999999999993</v>
      </c>
      <c r="F1851" s="29" t="n">
        <f aca="false">Inputs!$B$5*B1851+Inputs!$B$6*C1851</f>
        <v>3451000</v>
      </c>
      <c r="G1851" s="29" t="n">
        <f aca="false">Inputs!$B$5*D1851</f>
        <v>-12999.9999999995</v>
      </c>
      <c r="H1851" s="29" t="n">
        <f aca="false">Inputs!$B$6*E1851</f>
        <v>40999.9999999997</v>
      </c>
      <c r="I1851" s="29" t="n">
        <f aca="false">G1851+H1851</f>
        <v>28000.0000000001</v>
      </c>
      <c r="J1851" s="29" t="n">
        <f aca="false">J1850+I1851</f>
        <v>2092500</v>
      </c>
    </row>
    <row r="1852" customFormat="false" ht="15" hidden="false" customHeight="false" outlineLevel="0" collapsed="false">
      <c r="A1852" s="26" t="n">
        <v>40060</v>
      </c>
      <c r="B1852" s="27" t="n">
        <v>67.95</v>
      </c>
      <c r="C1852" s="27" t="n">
        <v>65.84</v>
      </c>
      <c r="D1852" s="28" t="n">
        <f aca="false">B1852-B1851</f>
        <v>0.0499999999999972</v>
      </c>
      <c r="E1852" s="28" t="n">
        <f aca="false">C1852-C1851</f>
        <v>-0.939999999999998</v>
      </c>
      <c r="F1852" s="29" t="n">
        <f aca="false">Inputs!$B$5*B1852+Inputs!$B$6*C1852</f>
        <v>3503000</v>
      </c>
      <c r="G1852" s="29" t="n">
        <f aca="false">Inputs!$B$5*D1852</f>
        <v>4999.99999999972</v>
      </c>
      <c r="H1852" s="29" t="n">
        <f aca="false">Inputs!$B$6*E1852</f>
        <v>46999.9999999999</v>
      </c>
      <c r="I1852" s="29" t="n">
        <f aca="false">G1852+H1852</f>
        <v>51999.9999999996</v>
      </c>
      <c r="J1852" s="29" t="n">
        <f aca="false">J1851+I1852</f>
        <v>2144500</v>
      </c>
    </row>
    <row r="1853" customFormat="false" ht="15" hidden="false" customHeight="false" outlineLevel="0" collapsed="false">
      <c r="A1853" s="26" t="n">
        <v>40064</v>
      </c>
      <c r="B1853" s="27" t="n">
        <v>71.08</v>
      </c>
      <c r="C1853" s="27" t="n">
        <v>69.2</v>
      </c>
      <c r="D1853" s="28" t="n">
        <f aca="false">B1853-B1852</f>
        <v>3.13</v>
      </c>
      <c r="E1853" s="28" t="n">
        <f aca="false">C1853-C1852</f>
        <v>3.36</v>
      </c>
      <c r="F1853" s="29" t="n">
        <f aca="false">Inputs!$B$5*B1853+Inputs!$B$6*C1853</f>
        <v>3648000</v>
      </c>
      <c r="G1853" s="29" t="n">
        <f aca="false">Inputs!$B$5*D1853</f>
        <v>313000</v>
      </c>
      <c r="H1853" s="29" t="n">
        <f aca="false">Inputs!$B$6*E1853</f>
        <v>-168000</v>
      </c>
      <c r="I1853" s="29" t="n">
        <f aca="false">G1853+H1853</f>
        <v>145000</v>
      </c>
      <c r="J1853" s="29" t="n">
        <f aca="false">J1852+I1853</f>
        <v>2289500</v>
      </c>
    </row>
    <row r="1854" customFormat="false" ht="15" hidden="false" customHeight="false" outlineLevel="0" collapsed="false">
      <c r="A1854" s="26" t="n">
        <v>40065</v>
      </c>
      <c r="B1854" s="27" t="n">
        <v>71.27</v>
      </c>
      <c r="C1854" s="27" t="n">
        <v>69.76</v>
      </c>
      <c r="D1854" s="28" t="n">
        <f aca="false">B1854-B1853</f>
        <v>0.189999999999998</v>
      </c>
      <c r="E1854" s="28" t="n">
        <f aca="false">C1854-C1853</f>
        <v>0.560000000000002</v>
      </c>
      <c r="F1854" s="29" t="n">
        <f aca="false">Inputs!$B$5*B1854+Inputs!$B$6*C1854</f>
        <v>3639000</v>
      </c>
      <c r="G1854" s="29" t="n">
        <f aca="false">Inputs!$B$5*D1854</f>
        <v>18999.9999999998</v>
      </c>
      <c r="H1854" s="29" t="n">
        <f aca="false">Inputs!$B$6*E1854</f>
        <v>-28000.0000000001</v>
      </c>
      <c r="I1854" s="29" t="n">
        <f aca="false">G1854+H1854</f>
        <v>-9000.00000000034</v>
      </c>
      <c r="J1854" s="29" t="n">
        <f aca="false">J1853+I1854</f>
        <v>2280500</v>
      </c>
    </row>
    <row r="1855" customFormat="false" ht="15" hidden="false" customHeight="false" outlineLevel="0" collapsed="false">
      <c r="A1855" s="26" t="n">
        <v>40066</v>
      </c>
      <c r="B1855" s="27" t="n">
        <v>71.95</v>
      </c>
      <c r="C1855" s="27" t="n">
        <v>68.96</v>
      </c>
      <c r="D1855" s="28" t="n">
        <f aca="false">B1855-B1854</f>
        <v>0.680000000000007</v>
      </c>
      <c r="E1855" s="28" t="n">
        <f aca="false">C1855-C1854</f>
        <v>-0.800000000000011</v>
      </c>
      <c r="F1855" s="29" t="n">
        <f aca="false">Inputs!$B$5*B1855+Inputs!$B$6*C1855</f>
        <v>3747000</v>
      </c>
      <c r="G1855" s="29" t="n">
        <f aca="false">Inputs!$B$5*D1855</f>
        <v>68000.0000000007</v>
      </c>
      <c r="H1855" s="29" t="n">
        <f aca="false">Inputs!$B$6*E1855</f>
        <v>40000.0000000006</v>
      </c>
      <c r="I1855" s="29" t="n">
        <f aca="false">G1855+H1855</f>
        <v>108000.000000001</v>
      </c>
      <c r="J1855" s="29" t="n">
        <f aca="false">J1854+I1855</f>
        <v>2388500</v>
      </c>
    </row>
    <row r="1856" customFormat="false" ht="15" hidden="false" customHeight="false" outlineLevel="0" collapsed="false">
      <c r="A1856" s="26" t="n">
        <v>40067</v>
      </c>
      <c r="B1856" s="27" t="n">
        <v>69.34</v>
      </c>
      <c r="C1856" s="27" t="n">
        <v>68.76</v>
      </c>
      <c r="D1856" s="28" t="n">
        <f aca="false">B1856-B1855</f>
        <v>-2.61</v>
      </c>
      <c r="E1856" s="28" t="n">
        <f aca="false">C1856-C1855</f>
        <v>-0.199999999999989</v>
      </c>
      <c r="F1856" s="29" t="n">
        <f aca="false">Inputs!$B$5*B1856+Inputs!$B$6*C1856</f>
        <v>3496000</v>
      </c>
      <c r="G1856" s="29" t="n">
        <f aca="false">Inputs!$B$5*D1856</f>
        <v>-261000</v>
      </c>
      <c r="H1856" s="29" t="n">
        <f aca="false">Inputs!$B$6*E1856</f>
        <v>9999.99999999943</v>
      </c>
      <c r="I1856" s="29" t="n">
        <f aca="false">G1856+H1856</f>
        <v>-251000.000000001</v>
      </c>
      <c r="J1856" s="29" t="n">
        <f aca="false">J1855+I1856</f>
        <v>2137500</v>
      </c>
    </row>
    <row r="1857" customFormat="false" ht="15" hidden="false" customHeight="false" outlineLevel="0" collapsed="false">
      <c r="A1857" s="26" t="n">
        <v>40070</v>
      </c>
      <c r="B1857" s="27" t="n">
        <v>68.86</v>
      </c>
      <c r="C1857" s="27" t="n">
        <v>66.91</v>
      </c>
      <c r="D1857" s="28" t="n">
        <f aca="false">B1857-B1856</f>
        <v>-0.480000000000004</v>
      </c>
      <c r="E1857" s="28" t="n">
        <f aca="false">C1857-C1856</f>
        <v>-1.85000000000001</v>
      </c>
      <c r="F1857" s="29" t="n">
        <f aca="false">Inputs!$B$5*B1857+Inputs!$B$6*C1857</f>
        <v>3540500</v>
      </c>
      <c r="G1857" s="29" t="n">
        <f aca="false">Inputs!$B$5*D1857</f>
        <v>-48000.0000000004</v>
      </c>
      <c r="H1857" s="29" t="n">
        <f aca="false">Inputs!$B$6*E1857</f>
        <v>92500.0000000004</v>
      </c>
      <c r="I1857" s="29" t="n">
        <f aca="false">G1857+H1857</f>
        <v>44500</v>
      </c>
      <c r="J1857" s="29" t="n">
        <f aca="false">J1856+I1857</f>
        <v>2182000</v>
      </c>
    </row>
    <row r="1858" customFormat="false" ht="15" hidden="false" customHeight="false" outlineLevel="0" collapsed="false">
      <c r="A1858" s="26" t="n">
        <v>40071</v>
      </c>
      <c r="B1858" s="27" t="n">
        <v>70.81</v>
      </c>
      <c r="C1858" s="27" t="n">
        <v>66.53</v>
      </c>
      <c r="D1858" s="28" t="n">
        <f aca="false">B1858-B1857</f>
        <v>1.95</v>
      </c>
      <c r="E1858" s="28" t="n">
        <f aca="false">C1858-C1857</f>
        <v>-0.379999999999995</v>
      </c>
      <c r="F1858" s="29" t="n">
        <f aca="false">Inputs!$B$5*B1858+Inputs!$B$6*C1858</f>
        <v>3754500</v>
      </c>
      <c r="G1858" s="29" t="n">
        <f aca="false">Inputs!$B$5*D1858</f>
        <v>195000</v>
      </c>
      <c r="H1858" s="29" t="n">
        <f aca="false">Inputs!$B$6*E1858</f>
        <v>18999.9999999998</v>
      </c>
      <c r="I1858" s="29" t="n">
        <f aca="false">G1858+H1858</f>
        <v>214000</v>
      </c>
      <c r="J1858" s="29" t="n">
        <f aca="false">J1857+I1858</f>
        <v>2396000</v>
      </c>
    </row>
    <row r="1859" customFormat="false" ht="15" hidden="false" customHeight="false" outlineLevel="0" collapsed="false">
      <c r="A1859" s="26" t="n">
        <v>40072</v>
      </c>
      <c r="B1859" s="27" t="n">
        <v>72.5</v>
      </c>
      <c r="C1859" s="27" t="n">
        <v>68.51</v>
      </c>
      <c r="D1859" s="28" t="n">
        <f aca="false">B1859-B1858</f>
        <v>1.69</v>
      </c>
      <c r="E1859" s="28" t="n">
        <f aca="false">C1859-C1858</f>
        <v>1.98</v>
      </c>
      <c r="F1859" s="29" t="n">
        <f aca="false">Inputs!$B$5*B1859+Inputs!$B$6*C1859</f>
        <v>3824500</v>
      </c>
      <c r="G1859" s="29" t="n">
        <f aca="false">Inputs!$B$5*D1859</f>
        <v>169000</v>
      </c>
      <c r="H1859" s="29" t="n">
        <f aca="false">Inputs!$B$6*E1859</f>
        <v>-99000.0000000002</v>
      </c>
      <c r="I1859" s="29" t="n">
        <f aca="false">G1859+H1859</f>
        <v>69999.9999999996</v>
      </c>
      <c r="J1859" s="29" t="n">
        <f aca="false">J1858+I1859</f>
        <v>2466000</v>
      </c>
    </row>
    <row r="1860" customFormat="false" ht="15" hidden="false" customHeight="false" outlineLevel="0" collapsed="false">
      <c r="A1860" s="26" t="n">
        <v>40073</v>
      </c>
      <c r="B1860" s="27" t="n">
        <v>72.48</v>
      </c>
      <c r="C1860" s="27" t="n">
        <v>71.56</v>
      </c>
      <c r="D1860" s="28" t="n">
        <f aca="false">B1860-B1859</f>
        <v>-0.019999999999996</v>
      </c>
      <c r="E1860" s="28" t="n">
        <f aca="false">C1860-C1859</f>
        <v>3.05</v>
      </c>
      <c r="F1860" s="29" t="n">
        <f aca="false">Inputs!$B$5*B1860+Inputs!$B$6*C1860</f>
        <v>3670000</v>
      </c>
      <c r="G1860" s="29" t="n">
        <f aca="false">Inputs!$B$5*D1860</f>
        <v>-1999.9999999996</v>
      </c>
      <c r="H1860" s="29" t="n">
        <f aca="false">Inputs!$B$6*E1860</f>
        <v>-152500</v>
      </c>
      <c r="I1860" s="29" t="n">
        <f aca="false">G1860+H1860</f>
        <v>-154499.999999999</v>
      </c>
      <c r="J1860" s="29" t="n">
        <f aca="false">J1859+I1860</f>
        <v>2311500</v>
      </c>
    </row>
    <row r="1861" customFormat="false" ht="15" hidden="false" customHeight="false" outlineLevel="0" collapsed="false">
      <c r="A1861" s="26" t="n">
        <v>40074</v>
      </c>
      <c r="B1861" s="27" t="n">
        <v>71.95</v>
      </c>
      <c r="C1861" s="27" t="n">
        <v>70.72</v>
      </c>
      <c r="D1861" s="28" t="n">
        <f aca="false">B1861-B1860</f>
        <v>-0.530000000000001</v>
      </c>
      <c r="E1861" s="28" t="n">
        <f aca="false">C1861-C1860</f>
        <v>-0.840000000000003</v>
      </c>
      <c r="F1861" s="29" t="n">
        <f aca="false">Inputs!$B$5*B1861+Inputs!$B$6*C1861</f>
        <v>3659000</v>
      </c>
      <c r="G1861" s="29" t="n">
        <f aca="false">Inputs!$B$5*D1861</f>
        <v>-53000.0000000001</v>
      </c>
      <c r="H1861" s="29" t="n">
        <f aca="false">Inputs!$B$6*E1861</f>
        <v>42000.0000000002</v>
      </c>
      <c r="I1861" s="29" t="n">
        <f aca="false">G1861+H1861</f>
        <v>-10999.9999999999</v>
      </c>
      <c r="J1861" s="29" t="n">
        <f aca="false">J1860+I1861</f>
        <v>2300500</v>
      </c>
    </row>
    <row r="1862" customFormat="false" ht="15" hidden="false" customHeight="false" outlineLevel="0" collapsed="false">
      <c r="A1862" s="26" t="n">
        <v>40077</v>
      </c>
      <c r="B1862" s="27" t="n">
        <v>69.74</v>
      </c>
      <c r="C1862" s="27" t="n">
        <v>68.11</v>
      </c>
      <c r="D1862" s="28" t="n">
        <f aca="false">B1862-B1861</f>
        <v>-2.21000000000001</v>
      </c>
      <c r="E1862" s="28" t="n">
        <f aca="false">C1862-C1861</f>
        <v>-2.61</v>
      </c>
      <c r="F1862" s="29" t="n">
        <f aca="false">Inputs!$B$5*B1862+Inputs!$B$6*C1862</f>
        <v>3568500</v>
      </c>
      <c r="G1862" s="29" t="n">
        <f aca="false">Inputs!$B$5*D1862</f>
        <v>-221000.000000001</v>
      </c>
      <c r="H1862" s="29" t="n">
        <f aca="false">Inputs!$B$6*E1862</f>
        <v>130500</v>
      </c>
      <c r="I1862" s="29" t="n">
        <f aca="false">G1862+H1862</f>
        <v>-90500.0000000008</v>
      </c>
      <c r="J1862" s="29" t="n">
        <f aca="false">J1861+I1862</f>
        <v>2210000</v>
      </c>
    </row>
    <row r="1863" customFormat="false" ht="15" hidden="false" customHeight="false" outlineLevel="0" collapsed="false">
      <c r="A1863" s="26" t="n">
        <v>40078</v>
      </c>
      <c r="B1863" s="27" t="n">
        <v>71.5</v>
      </c>
      <c r="C1863" s="27" t="n">
        <v>69.65</v>
      </c>
      <c r="D1863" s="28" t="n">
        <f aca="false">B1863-B1862</f>
        <v>1.76000000000001</v>
      </c>
      <c r="E1863" s="28" t="n">
        <f aca="false">C1863-C1862</f>
        <v>1.54000000000001</v>
      </c>
      <c r="F1863" s="29" t="n">
        <f aca="false">Inputs!$B$5*B1863+Inputs!$B$6*C1863</f>
        <v>3667500</v>
      </c>
      <c r="G1863" s="29" t="n">
        <f aca="false">Inputs!$B$5*D1863</f>
        <v>176000.000000001</v>
      </c>
      <c r="H1863" s="29" t="n">
        <f aca="false">Inputs!$B$6*E1863</f>
        <v>-77000.0000000003</v>
      </c>
      <c r="I1863" s="29" t="n">
        <f aca="false">G1863+H1863</f>
        <v>99000.0000000002</v>
      </c>
      <c r="J1863" s="29" t="n">
        <f aca="false">J1862+I1863</f>
        <v>2309000</v>
      </c>
    </row>
    <row r="1864" customFormat="false" ht="15" hidden="false" customHeight="false" outlineLevel="0" collapsed="false">
      <c r="A1864" s="26" t="n">
        <v>40079</v>
      </c>
      <c r="B1864" s="27" t="n">
        <v>68.74</v>
      </c>
      <c r="C1864" s="27" t="n">
        <v>67.43</v>
      </c>
      <c r="D1864" s="28" t="n">
        <f aca="false">B1864-B1863</f>
        <v>-2.76000000000001</v>
      </c>
      <c r="E1864" s="28" t="n">
        <f aca="false">C1864-C1863</f>
        <v>-2.22</v>
      </c>
      <c r="F1864" s="29" t="n">
        <f aca="false">Inputs!$B$5*B1864+Inputs!$B$6*C1864</f>
        <v>3502500</v>
      </c>
      <c r="G1864" s="29" t="n">
        <f aca="false">Inputs!$B$5*D1864</f>
        <v>-276000.000000001</v>
      </c>
      <c r="H1864" s="29" t="n">
        <f aca="false">Inputs!$B$6*E1864</f>
        <v>111000</v>
      </c>
      <c r="I1864" s="29" t="n">
        <f aca="false">G1864+H1864</f>
        <v>-165000.000000001</v>
      </c>
      <c r="J1864" s="29" t="n">
        <f aca="false">J1863+I1864</f>
        <v>2144000</v>
      </c>
    </row>
    <row r="1865" customFormat="false" ht="15" hidden="false" customHeight="false" outlineLevel="0" collapsed="false">
      <c r="A1865" s="26" t="n">
        <v>40080</v>
      </c>
      <c r="B1865" s="27" t="n">
        <v>65.74</v>
      </c>
      <c r="C1865" s="27" t="n">
        <v>64.99</v>
      </c>
      <c r="D1865" s="28" t="n">
        <f aca="false">B1865-B1864</f>
        <v>-3</v>
      </c>
      <c r="E1865" s="28" t="n">
        <f aca="false">C1865-C1864</f>
        <v>-2.44000000000001</v>
      </c>
      <c r="F1865" s="29" t="n">
        <f aca="false">Inputs!$B$5*B1865+Inputs!$B$6*C1865</f>
        <v>3324500</v>
      </c>
      <c r="G1865" s="29" t="n">
        <f aca="false">Inputs!$B$5*D1865</f>
        <v>-300000</v>
      </c>
      <c r="H1865" s="29" t="n">
        <f aca="false">Inputs!$B$6*E1865</f>
        <v>122000.000000001</v>
      </c>
      <c r="I1865" s="29" t="n">
        <f aca="false">G1865+H1865</f>
        <v>-177999.999999999</v>
      </c>
      <c r="J1865" s="29" t="n">
        <f aca="false">J1864+I1865</f>
        <v>1966000</v>
      </c>
    </row>
    <row r="1866" customFormat="false" ht="15" hidden="false" customHeight="false" outlineLevel="0" collapsed="false">
      <c r="A1866" s="26" t="n">
        <v>40081</v>
      </c>
      <c r="B1866" s="27" t="n">
        <v>65.91</v>
      </c>
      <c r="C1866" s="27" t="n">
        <v>64.6</v>
      </c>
      <c r="D1866" s="28" t="n">
        <f aca="false">B1866-B1865</f>
        <v>0.170000000000002</v>
      </c>
      <c r="E1866" s="28" t="n">
        <f aca="false">C1866-C1865</f>
        <v>-0.390000000000001</v>
      </c>
      <c r="F1866" s="29" t="n">
        <f aca="false">Inputs!$B$5*B1866+Inputs!$B$6*C1866</f>
        <v>3361000</v>
      </c>
      <c r="G1866" s="29" t="n">
        <f aca="false">Inputs!$B$5*D1866</f>
        <v>17000.0000000002</v>
      </c>
      <c r="H1866" s="29" t="n">
        <f aca="false">Inputs!$B$6*E1866</f>
        <v>19500</v>
      </c>
      <c r="I1866" s="29" t="n">
        <f aca="false">G1866+H1866</f>
        <v>36500.0000000002</v>
      </c>
      <c r="J1866" s="29" t="n">
        <f aca="false">J1865+I1866</f>
        <v>2002500</v>
      </c>
    </row>
    <row r="1867" customFormat="false" ht="15" hidden="false" customHeight="false" outlineLevel="0" collapsed="false">
      <c r="A1867" s="26" t="n">
        <v>40084</v>
      </c>
      <c r="B1867" s="27" t="n">
        <v>66.69</v>
      </c>
      <c r="C1867" s="27" t="n">
        <v>65.43</v>
      </c>
      <c r="D1867" s="28" t="n">
        <f aca="false">B1867-B1866</f>
        <v>0.780000000000001</v>
      </c>
      <c r="E1867" s="28" t="n">
        <f aca="false">C1867-C1866</f>
        <v>0.830000000000013</v>
      </c>
      <c r="F1867" s="29" t="n">
        <f aca="false">Inputs!$B$5*B1867+Inputs!$B$6*C1867</f>
        <v>3397500</v>
      </c>
      <c r="G1867" s="29" t="n">
        <f aca="false">Inputs!$B$5*D1867</f>
        <v>78000.0000000001</v>
      </c>
      <c r="H1867" s="29" t="n">
        <f aca="false">Inputs!$B$6*E1867</f>
        <v>-41500.0000000006</v>
      </c>
      <c r="I1867" s="29" t="n">
        <f aca="false">G1867+H1867</f>
        <v>36499.9999999995</v>
      </c>
      <c r="J1867" s="29" t="n">
        <f aca="false">J1866+I1867</f>
        <v>2039000</v>
      </c>
    </row>
    <row r="1868" customFormat="false" ht="15" hidden="false" customHeight="false" outlineLevel="0" collapsed="false">
      <c r="A1868" s="26" t="n">
        <v>40085</v>
      </c>
      <c r="B1868" s="27" t="n">
        <v>66.56</v>
      </c>
      <c r="C1868" s="27" t="n">
        <v>64.63</v>
      </c>
      <c r="D1868" s="28" t="n">
        <f aca="false">B1868-B1867</f>
        <v>-0.129999999999995</v>
      </c>
      <c r="E1868" s="28" t="n">
        <f aca="false">C1868-C1867</f>
        <v>-0.800000000000011</v>
      </c>
      <c r="F1868" s="29" t="n">
        <f aca="false">Inputs!$B$5*B1868+Inputs!$B$6*C1868</f>
        <v>3424500</v>
      </c>
      <c r="G1868" s="29" t="n">
        <f aca="false">Inputs!$B$5*D1868</f>
        <v>-12999.9999999995</v>
      </c>
      <c r="H1868" s="29" t="n">
        <f aca="false">Inputs!$B$6*E1868</f>
        <v>40000.0000000006</v>
      </c>
      <c r="I1868" s="29" t="n">
        <f aca="false">G1868+H1868</f>
        <v>27000.000000001</v>
      </c>
      <c r="J1868" s="29" t="n">
        <f aca="false">J1867+I1868</f>
        <v>2066000</v>
      </c>
    </row>
    <row r="1869" customFormat="false" ht="15" hidden="false" customHeight="false" outlineLevel="0" collapsed="false">
      <c r="A1869" s="26" t="n">
        <v>40086</v>
      </c>
      <c r="B1869" s="27" t="n">
        <v>70.46</v>
      </c>
      <c r="C1869" s="27" t="n">
        <v>65.82</v>
      </c>
      <c r="D1869" s="28" t="n">
        <f aca="false">B1869-B1868</f>
        <v>3.89999999999999</v>
      </c>
      <c r="E1869" s="28" t="n">
        <f aca="false">C1869-C1868</f>
        <v>1.19</v>
      </c>
      <c r="F1869" s="29" t="n">
        <f aca="false">Inputs!$B$5*B1869+Inputs!$B$6*C1869</f>
        <v>3755000</v>
      </c>
      <c r="G1869" s="29" t="n">
        <f aca="false">Inputs!$B$5*D1869</f>
        <v>389999.999999999</v>
      </c>
      <c r="H1869" s="29" t="n">
        <f aca="false">Inputs!$B$6*E1869</f>
        <v>-59499.9999999999</v>
      </c>
      <c r="I1869" s="29" t="n">
        <f aca="false">G1869+H1869</f>
        <v>330499.999999999</v>
      </c>
      <c r="J1869" s="29" t="n">
        <f aca="false">J1868+I1869</f>
        <v>2396500</v>
      </c>
    </row>
    <row r="1870" customFormat="false" ht="15" hidden="false" customHeight="false" outlineLevel="0" collapsed="false">
      <c r="A1870" s="26" t="n">
        <v>40087</v>
      </c>
      <c r="B1870" s="27" t="n">
        <v>70.67</v>
      </c>
      <c r="C1870" s="27" t="n">
        <v>67.12</v>
      </c>
      <c r="D1870" s="28" t="n">
        <f aca="false">B1870-B1869</f>
        <v>0.210000000000008</v>
      </c>
      <c r="E1870" s="28" t="n">
        <f aca="false">C1870-C1869</f>
        <v>1.30000000000001</v>
      </c>
      <c r="F1870" s="29" t="n">
        <f aca="false">Inputs!$B$5*B1870+Inputs!$B$6*C1870</f>
        <v>3711000</v>
      </c>
      <c r="G1870" s="29" t="n">
        <f aca="false">Inputs!$B$5*D1870</f>
        <v>21000.0000000008</v>
      </c>
      <c r="H1870" s="29" t="n">
        <f aca="false">Inputs!$B$6*E1870</f>
        <v>-65000.0000000006</v>
      </c>
      <c r="I1870" s="29" t="n">
        <f aca="false">G1870+H1870</f>
        <v>-43999.9999999998</v>
      </c>
      <c r="J1870" s="29" t="n">
        <f aca="false">J1869+I1870</f>
        <v>2352500</v>
      </c>
    </row>
    <row r="1871" customFormat="false" ht="15" hidden="false" customHeight="false" outlineLevel="0" collapsed="false">
      <c r="A1871" s="26" t="n">
        <v>40088</v>
      </c>
      <c r="B1871" s="27" t="n">
        <v>69.8</v>
      </c>
      <c r="C1871" s="27" t="n">
        <v>66.5</v>
      </c>
      <c r="D1871" s="28" t="n">
        <f aca="false">B1871-B1870</f>
        <v>-0.870000000000005</v>
      </c>
      <c r="E1871" s="28" t="n">
        <f aca="false">C1871-C1870</f>
        <v>-0.620000000000005</v>
      </c>
      <c r="F1871" s="29" t="n">
        <f aca="false">Inputs!$B$5*B1871+Inputs!$B$6*C1871</f>
        <v>3655000</v>
      </c>
      <c r="G1871" s="29" t="n">
        <f aca="false">Inputs!$B$5*D1871</f>
        <v>-87000.0000000005</v>
      </c>
      <c r="H1871" s="29" t="n">
        <f aca="false">Inputs!$B$6*E1871</f>
        <v>31000.0000000002</v>
      </c>
      <c r="I1871" s="29" t="n">
        <f aca="false">G1871+H1871</f>
        <v>-56000.0000000002</v>
      </c>
      <c r="J1871" s="29" t="n">
        <f aca="false">J1870+I1871</f>
        <v>2296500</v>
      </c>
    </row>
    <row r="1872" customFormat="false" ht="15" hidden="false" customHeight="false" outlineLevel="0" collapsed="false">
      <c r="A1872" s="26" t="n">
        <v>40091</v>
      </c>
      <c r="B1872" s="27" t="n">
        <v>70.26</v>
      </c>
      <c r="C1872" s="27" t="n">
        <v>65.26</v>
      </c>
      <c r="D1872" s="28" t="n">
        <f aca="false">B1872-B1871</f>
        <v>0.460000000000008</v>
      </c>
      <c r="E1872" s="28" t="n">
        <f aca="false">C1872-C1871</f>
        <v>-1.23999999999999</v>
      </c>
      <c r="F1872" s="29" t="n">
        <f aca="false">Inputs!$B$5*B1872+Inputs!$B$6*C1872</f>
        <v>3763000</v>
      </c>
      <c r="G1872" s="29" t="n">
        <f aca="false">Inputs!$B$5*D1872</f>
        <v>46000.0000000008</v>
      </c>
      <c r="H1872" s="29" t="n">
        <f aca="false">Inputs!$B$6*E1872</f>
        <v>61999.9999999997</v>
      </c>
      <c r="I1872" s="29" t="n">
        <f aca="false">G1872+H1872</f>
        <v>108000.000000001</v>
      </c>
      <c r="J1872" s="29" t="n">
        <f aca="false">J1871+I1872</f>
        <v>2404500</v>
      </c>
    </row>
    <row r="1873" customFormat="false" ht="15" hidden="false" customHeight="false" outlineLevel="0" collapsed="false">
      <c r="A1873" s="26" t="n">
        <v>40092</v>
      </c>
      <c r="B1873" s="27" t="n">
        <v>70.71</v>
      </c>
      <c r="C1873" s="27" t="n">
        <v>68.51</v>
      </c>
      <c r="D1873" s="28" t="n">
        <f aca="false">B1873-B1872</f>
        <v>0.449999999999989</v>
      </c>
      <c r="E1873" s="28" t="n">
        <f aca="false">C1873-C1872</f>
        <v>3.25</v>
      </c>
      <c r="F1873" s="29" t="n">
        <f aca="false">Inputs!$B$5*B1873+Inputs!$B$6*C1873</f>
        <v>3645500</v>
      </c>
      <c r="G1873" s="29" t="n">
        <f aca="false">Inputs!$B$5*D1873</f>
        <v>44999.9999999989</v>
      </c>
      <c r="H1873" s="29" t="n">
        <f aca="false">Inputs!$B$6*E1873</f>
        <v>-162500</v>
      </c>
      <c r="I1873" s="29" t="n">
        <f aca="false">G1873+H1873</f>
        <v>-117500.000000001</v>
      </c>
      <c r="J1873" s="29" t="n">
        <f aca="false">J1872+I1873</f>
        <v>2287000</v>
      </c>
    </row>
    <row r="1874" customFormat="false" ht="15" hidden="false" customHeight="false" outlineLevel="0" collapsed="false">
      <c r="A1874" s="26" t="n">
        <v>40093</v>
      </c>
      <c r="B1874" s="27" t="n">
        <v>69.6</v>
      </c>
      <c r="C1874" s="27" t="n">
        <v>67.65</v>
      </c>
      <c r="D1874" s="28" t="n">
        <f aca="false">B1874-B1873</f>
        <v>-1.11</v>
      </c>
      <c r="E1874" s="28" t="n">
        <f aca="false">C1874-C1873</f>
        <v>-0.859999999999999</v>
      </c>
      <c r="F1874" s="29" t="n">
        <f aca="false">Inputs!$B$5*B1874+Inputs!$B$6*C1874</f>
        <v>3577500</v>
      </c>
      <c r="G1874" s="29" t="n">
        <f aca="false">Inputs!$B$5*D1874</f>
        <v>-111000</v>
      </c>
      <c r="H1874" s="29" t="n">
        <f aca="false">Inputs!$B$6*E1874</f>
        <v>43000</v>
      </c>
      <c r="I1874" s="29" t="n">
        <f aca="false">G1874+H1874</f>
        <v>-68000</v>
      </c>
      <c r="J1874" s="29" t="n">
        <f aca="false">J1873+I1874</f>
        <v>2219000</v>
      </c>
    </row>
    <row r="1875" customFormat="false" ht="15" hidden="false" customHeight="false" outlineLevel="0" collapsed="false">
      <c r="A1875" s="26" t="n">
        <v>40094</v>
      </c>
      <c r="B1875" s="27" t="n">
        <v>71.69</v>
      </c>
      <c r="C1875" s="27" t="n">
        <v>68.47</v>
      </c>
      <c r="D1875" s="28" t="n">
        <f aca="false">B1875-B1874</f>
        <v>2.09</v>
      </c>
      <c r="E1875" s="28" t="n">
        <f aca="false">C1875-C1874</f>
        <v>0.819999999999993</v>
      </c>
      <c r="F1875" s="29" t="n">
        <f aca="false">Inputs!$B$5*B1875+Inputs!$B$6*C1875</f>
        <v>3745500</v>
      </c>
      <c r="G1875" s="29" t="n">
        <f aca="false">Inputs!$B$5*D1875</f>
        <v>209000</v>
      </c>
      <c r="H1875" s="29" t="n">
        <f aca="false">Inputs!$B$6*E1875</f>
        <v>-40999.9999999997</v>
      </c>
      <c r="I1875" s="29" t="n">
        <f aca="false">G1875+H1875</f>
        <v>168000.000000001</v>
      </c>
      <c r="J1875" s="29" t="n">
        <f aca="false">J1874+I1875</f>
        <v>2387000</v>
      </c>
    </row>
    <row r="1876" customFormat="false" ht="15" hidden="false" customHeight="false" outlineLevel="0" collapsed="false">
      <c r="A1876" s="26" t="n">
        <v>40095</v>
      </c>
      <c r="B1876" s="27" t="n">
        <v>71.75</v>
      </c>
      <c r="C1876" s="27" t="n">
        <v>69.45</v>
      </c>
      <c r="D1876" s="28" t="n">
        <f aca="false">B1876-B1875</f>
        <v>0.0600000000000023</v>
      </c>
      <c r="E1876" s="28" t="n">
        <f aca="false">C1876-C1875</f>
        <v>0.980000000000004</v>
      </c>
      <c r="F1876" s="29" t="n">
        <f aca="false">Inputs!$B$5*B1876+Inputs!$B$6*C1876</f>
        <v>3702500</v>
      </c>
      <c r="G1876" s="29" t="n">
        <f aca="false">Inputs!$B$5*D1876</f>
        <v>6000.00000000023</v>
      </c>
      <c r="H1876" s="29" t="n">
        <f aca="false">Inputs!$B$6*E1876</f>
        <v>-49000.0000000002</v>
      </c>
      <c r="I1876" s="29" t="n">
        <f aca="false">G1876+H1876</f>
        <v>-43000</v>
      </c>
      <c r="J1876" s="29" t="n">
        <f aca="false">J1875+I1876</f>
        <v>2344000</v>
      </c>
    </row>
    <row r="1877" customFormat="false" ht="15" hidden="false" customHeight="false" outlineLevel="0" collapsed="false">
      <c r="A1877" s="26" t="n">
        <v>40098</v>
      </c>
      <c r="B1877" s="27" t="n">
        <v>73.24</v>
      </c>
      <c r="C1877" s="27" t="n">
        <v>70.75</v>
      </c>
      <c r="D1877" s="28" t="n">
        <f aca="false">B1877-B1876</f>
        <v>1.48999999999999</v>
      </c>
      <c r="E1877" s="28" t="n">
        <f aca="false">C1877-C1876</f>
        <v>1.3</v>
      </c>
      <c r="F1877" s="29" t="n">
        <f aca="false">Inputs!$B$5*B1877+Inputs!$B$6*C1877</f>
        <v>3786500</v>
      </c>
      <c r="G1877" s="29" t="n">
        <f aca="false">Inputs!$B$5*D1877</f>
        <v>148999.999999999</v>
      </c>
      <c r="H1877" s="29" t="n">
        <f aca="false">Inputs!$B$6*E1877</f>
        <v>-64999.9999999999</v>
      </c>
      <c r="I1877" s="29" t="n">
        <f aca="false">G1877+H1877</f>
        <v>83999.9999999996</v>
      </c>
      <c r="J1877" s="29" t="n">
        <f aca="false">J1876+I1877</f>
        <v>2428000</v>
      </c>
    </row>
    <row r="1878" customFormat="false" ht="15" hidden="false" customHeight="false" outlineLevel="0" collapsed="false">
      <c r="A1878" s="26" t="n">
        <v>40099</v>
      </c>
      <c r="B1878" s="27" t="n">
        <v>74.1</v>
      </c>
      <c r="C1878" s="27" t="n">
        <v>70.81</v>
      </c>
      <c r="D1878" s="28" t="n">
        <f aca="false">B1878-B1877</f>
        <v>0.859999999999999</v>
      </c>
      <c r="E1878" s="28" t="n">
        <f aca="false">C1878-C1877</f>
        <v>0.0600000000000023</v>
      </c>
      <c r="F1878" s="29" t="n">
        <f aca="false">Inputs!$B$5*B1878+Inputs!$B$6*C1878</f>
        <v>3869500</v>
      </c>
      <c r="G1878" s="29" t="n">
        <f aca="false">Inputs!$B$5*D1878</f>
        <v>85999.9999999999</v>
      </c>
      <c r="H1878" s="29" t="n">
        <f aca="false">Inputs!$B$6*E1878</f>
        <v>-3000.00000000011</v>
      </c>
      <c r="I1878" s="29" t="n">
        <f aca="false">G1878+H1878</f>
        <v>82999.9999999998</v>
      </c>
      <c r="J1878" s="29" t="n">
        <f aca="false">J1877+I1878</f>
        <v>2511000</v>
      </c>
    </row>
    <row r="1879" customFormat="false" ht="15" hidden="false" customHeight="false" outlineLevel="0" collapsed="false">
      <c r="A1879" s="26" t="n">
        <v>40100</v>
      </c>
      <c r="B1879" s="27" t="n">
        <v>75.2</v>
      </c>
      <c r="C1879" s="27" t="n">
        <v>72.16</v>
      </c>
      <c r="D1879" s="28" t="n">
        <f aca="false">B1879-B1878</f>
        <v>1.10000000000001</v>
      </c>
      <c r="E1879" s="28" t="n">
        <f aca="false">C1879-C1878</f>
        <v>1.34999999999999</v>
      </c>
      <c r="F1879" s="29" t="n">
        <f aca="false">Inputs!$B$5*B1879+Inputs!$B$6*C1879</f>
        <v>3912000</v>
      </c>
      <c r="G1879" s="29" t="n">
        <f aca="false">Inputs!$B$5*D1879</f>
        <v>110000.000000001</v>
      </c>
      <c r="H1879" s="29" t="n">
        <f aca="false">Inputs!$B$6*E1879</f>
        <v>-67499.9999999997</v>
      </c>
      <c r="I1879" s="29" t="n">
        <f aca="false">G1879+H1879</f>
        <v>42500.0000000012</v>
      </c>
      <c r="J1879" s="29" t="n">
        <f aca="false">J1878+I1879</f>
        <v>2553500</v>
      </c>
    </row>
    <row r="1880" customFormat="false" ht="15" hidden="false" customHeight="false" outlineLevel="0" collapsed="false">
      <c r="A1880" s="26" t="n">
        <v>40101</v>
      </c>
      <c r="B1880" s="27" t="n">
        <v>77.55</v>
      </c>
      <c r="C1880" s="27" t="n">
        <v>73.14</v>
      </c>
      <c r="D1880" s="28" t="n">
        <f aca="false">B1880-B1879</f>
        <v>2.34999999999999</v>
      </c>
      <c r="E1880" s="28" t="n">
        <f aca="false">C1880-C1879</f>
        <v>0.980000000000004</v>
      </c>
      <c r="F1880" s="29" t="n">
        <f aca="false">Inputs!$B$5*B1880+Inputs!$B$6*C1880</f>
        <v>4098000</v>
      </c>
      <c r="G1880" s="29" t="n">
        <f aca="false">Inputs!$B$5*D1880</f>
        <v>234999.999999999</v>
      </c>
      <c r="H1880" s="29" t="n">
        <f aca="false">Inputs!$B$6*E1880</f>
        <v>-49000.0000000002</v>
      </c>
      <c r="I1880" s="29" t="n">
        <f aca="false">G1880+H1880</f>
        <v>185999.999999999</v>
      </c>
      <c r="J1880" s="29" t="n">
        <f aca="false">J1879+I1880</f>
        <v>2739500</v>
      </c>
    </row>
    <row r="1881" customFormat="false" ht="15" hidden="false" customHeight="false" outlineLevel="0" collapsed="false">
      <c r="A1881" s="26" t="n">
        <v>40102</v>
      </c>
      <c r="B1881" s="27" t="n">
        <v>78.54</v>
      </c>
      <c r="C1881" s="27" t="n">
        <v>74.58</v>
      </c>
      <c r="D1881" s="28" t="n">
        <f aca="false">B1881-B1880</f>
        <v>0.990000000000009</v>
      </c>
      <c r="E1881" s="28" t="n">
        <f aca="false">C1881-C1880</f>
        <v>1.44</v>
      </c>
      <c r="F1881" s="29" t="n">
        <f aca="false">Inputs!$B$5*B1881+Inputs!$B$6*C1881</f>
        <v>4125000</v>
      </c>
      <c r="G1881" s="29" t="n">
        <f aca="false">Inputs!$B$5*D1881</f>
        <v>99000.0000000009</v>
      </c>
      <c r="H1881" s="29" t="n">
        <f aca="false">Inputs!$B$6*E1881</f>
        <v>-71999.9999999999</v>
      </c>
      <c r="I1881" s="29" t="n">
        <f aca="false">G1881+H1881</f>
        <v>27000.000000001</v>
      </c>
      <c r="J1881" s="29" t="n">
        <f aca="false">J1880+I1881</f>
        <v>2766500</v>
      </c>
    </row>
    <row r="1882" customFormat="false" ht="15" hidden="false" customHeight="false" outlineLevel="0" collapsed="false">
      <c r="A1882" s="26" t="n">
        <v>40105</v>
      </c>
      <c r="B1882" s="27" t="n">
        <v>79.47</v>
      </c>
      <c r="C1882" s="27" t="n">
        <v>75.86</v>
      </c>
      <c r="D1882" s="28" t="n">
        <f aca="false">B1882-B1881</f>
        <v>0.929999999999993</v>
      </c>
      <c r="E1882" s="28" t="n">
        <f aca="false">C1882-C1881</f>
        <v>1.28</v>
      </c>
      <c r="F1882" s="29" t="n">
        <f aca="false">Inputs!$B$5*B1882+Inputs!$B$6*C1882</f>
        <v>4154000</v>
      </c>
      <c r="G1882" s="29" t="n">
        <f aca="false">Inputs!$B$5*D1882</f>
        <v>92999.9999999993</v>
      </c>
      <c r="H1882" s="29" t="n">
        <f aca="false">Inputs!$B$6*E1882</f>
        <v>-64000.0000000001</v>
      </c>
      <c r="I1882" s="29" t="n">
        <f aca="false">G1882+H1882</f>
        <v>28999.9999999992</v>
      </c>
      <c r="J1882" s="29" t="n">
        <f aca="false">J1881+I1882</f>
        <v>2795500</v>
      </c>
    </row>
    <row r="1883" customFormat="false" ht="15" hidden="false" customHeight="false" outlineLevel="0" collapsed="false">
      <c r="A1883" s="26" t="n">
        <v>40106</v>
      </c>
      <c r="B1883" s="27" t="n">
        <v>78.87</v>
      </c>
      <c r="C1883" s="27" t="n">
        <v>76.51</v>
      </c>
      <c r="D1883" s="28" t="n">
        <f aca="false">B1883-B1882</f>
        <v>-0.599999999999994</v>
      </c>
      <c r="E1883" s="28" t="n">
        <f aca="false">C1883-C1882</f>
        <v>0.650000000000006</v>
      </c>
      <c r="F1883" s="29" t="n">
        <f aca="false">Inputs!$B$5*B1883+Inputs!$B$6*C1883</f>
        <v>4061500</v>
      </c>
      <c r="G1883" s="29" t="n">
        <f aca="false">Inputs!$B$5*D1883</f>
        <v>-59999.9999999994</v>
      </c>
      <c r="H1883" s="29" t="n">
        <f aca="false">Inputs!$B$6*E1883</f>
        <v>-32500.0000000003</v>
      </c>
      <c r="I1883" s="29" t="n">
        <f aca="false">G1883+H1883</f>
        <v>-92499.9999999997</v>
      </c>
      <c r="J1883" s="29" t="n">
        <f aca="false">J1882+I1883</f>
        <v>2703000</v>
      </c>
    </row>
    <row r="1884" customFormat="false" ht="15" hidden="false" customHeight="false" outlineLevel="0" collapsed="false">
      <c r="A1884" s="26" t="n">
        <v>40107</v>
      </c>
      <c r="B1884" s="27" t="n">
        <v>81.03</v>
      </c>
      <c r="C1884" s="27" t="n">
        <v>77.74</v>
      </c>
      <c r="D1884" s="28" t="n">
        <f aca="false">B1884-B1883</f>
        <v>2.16</v>
      </c>
      <c r="E1884" s="28" t="n">
        <f aca="false">C1884-C1883</f>
        <v>1.22999999999999</v>
      </c>
      <c r="F1884" s="29" t="n">
        <f aca="false">Inputs!$B$5*B1884+Inputs!$B$6*C1884</f>
        <v>4216000</v>
      </c>
      <c r="G1884" s="29" t="n">
        <f aca="false">Inputs!$B$5*D1884</f>
        <v>216000</v>
      </c>
      <c r="H1884" s="29" t="n">
        <f aca="false">Inputs!$B$6*E1884</f>
        <v>-61499.9999999995</v>
      </c>
      <c r="I1884" s="29" t="n">
        <f aca="false">G1884+H1884</f>
        <v>154500</v>
      </c>
      <c r="J1884" s="29" t="n">
        <f aca="false">J1883+I1884</f>
        <v>2857500</v>
      </c>
    </row>
    <row r="1885" customFormat="false" ht="15" hidden="false" customHeight="false" outlineLevel="0" collapsed="false">
      <c r="A1885" s="26" t="n">
        <v>40108</v>
      </c>
      <c r="B1885" s="27" t="n">
        <v>80.82</v>
      </c>
      <c r="C1885" s="27" t="n">
        <v>78.36</v>
      </c>
      <c r="D1885" s="28" t="n">
        <f aca="false">B1885-B1884</f>
        <v>-0.210000000000008</v>
      </c>
      <c r="E1885" s="28" t="n">
        <f aca="false">C1885-C1884</f>
        <v>0.620000000000005</v>
      </c>
      <c r="F1885" s="29" t="n">
        <f aca="false">Inputs!$B$5*B1885+Inputs!$B$6*C1885</f>
        <v>4164000</v>
      </c>
      <c r="G1885" s="29" t="n">
        <f aca="false">Inputs!$B$5*D1885</f>
        <v>-21000.0000000008</v>
      </c>
      <c r="H1885" s="29" t="n">
        <f aca="false">Inputs!$B$6*E1885</f>
        <v>-31000.0000000002</v>
      </c>
      <c r="I1885" s="29" t="n">
        <f aca="false">G1885+H1885</f>
        <v>-52000.000000001</v>
      </c>
      <c r="J1885" s="29" t="n">
        <f aca="false">J1884+I1885</f>
        <v>2805500</v>
      </c>
    </row>
    <row r="1886" customFormat="false" ht="15" hidden="false" customHeight="false" outlineLevel="0" collapsed="false">
      <c r="A1886" s="26" t="n">
        <v>40109</v>
      </c>
      <c r="B1886" s="27" t="n">
        <v>80.11</v>
      </c>
      <c r="C1886" s="27" t="n">
        <v>77.72</v>
      </c>
      <c r="D1886" s="28" t="n">
        <f aca="false">B1886-B1885</f>
        <v>-0.709999999999994</v>
      </c>
      <c r="E1886" s="28" t="n">
        <f aca="false">C1886-C1885</f>
        <v>-0.640000000000001</v>
      </c>
      <c r="F1886" s="29" t="n">
        <f aca="false">Inputs!$B$5*B1886+Inputs!$B$6*C1886</f>
        <v>4125000</v>
      </c>
      <c r="G1886" s="29" t="n">
        <f aca="false">Inputs!$B$5*D1886</f>
        <v>-70999.9999999994</v>
      </c>
      <c r="H1886" s="29" t="n">
        <f aca="false">Inputs!$B$6*E1886</f>
        <v>32000</v>
      </c>
      <c r="I1886" s="29" t="n">
        <f aca="false">G1886+H1886</f>
        <v>-38999.9999999993</v>
      </c>
      <c r="J1886" s="29" t="n">
        <f aca="false">J1885+I1886</f>
        <v>2766500</v>
      </c>
    </row>
    <row r="1887" customFormat="false" ht="15" hidden="false" customHeight="false" outlineLevel="0" collapsed="false">
      <c r="A1887" s="26" t="n">
        <v>40112</v>
      </c>
      <c r="B1887" s="27" t="n">
        <v>78.61</v>
      </c>
      <c r="C1887" s="27" t="n">
        <v>76.45</v>
      </c>
      <c r="D1887" s="28" t="n">
        <f aca="false">B1887-B1886</f>
        <v>-1.5</v>
      </c>
      <c r="E1887" s="28" t="n">
        <f aca="false">C1887-C1886</f>
        <v>-1.27</v>
      </c>
      <c r="F1887" s="29" t="n">
        <f aca="false">Inputs!$B$5*B1887+Inputs!$B$6*C1887</f>
        <v>4038500</v>
      </c>
      <c r="G1887" s="29" t="n">
        <f aca="false">Inputs!$B$5*D1887</f>
        <v>-150000</v>
      </c>
      <c r="H1887" s="29" t="n">
        <f aca="false">Inputs!$B$6*E1887</f>
        <v>63499.9999999998</v>
      </c>
      <c r="I1887" s="29" t="n">
        <f aca="false">G1887+H1887</f>
        <v>-86500.0000000002</v>
      </c>
      <c r="J1887" s="29" t="n">
        <f aca="false">J1886+I1887</f>
        <v>2680000</v>
      </c>
    </row>
    <row r="1888" customFormat="false" ht="15" hidden="false" customHeight="false" outlineLevel="0" collapsed="false">
      <c r="A1888" s="26" t="n">
        <v>40113</v>
      </c>
      <c r="B1888" s="27" t="n">
        <v>79.45</v>
      </c>
      <c r="C1888" s="27" t="n">
        <v>76.69</v>
      </c>
      <c r="D1888" s="28" t="n">
        <f aca="false">B1888-B1887</f>
        <v>0.840000000000003</v>
      </c>
      <c r="E1888" s="28" t="n">
        <f aca="false">C1888-C1887</f>
        <v>0.239999999999995</v>
      </c>
      <c r="F1888" s="29" t="n">
        <f aca="false">Inputs!$B$5*B1888+Inputs!$B$6*C1888</f>
        <v>4110500</v>
      </c>
      <c r="G1888" s="29" t="n">
        <f aca="false">Inputs!$B$5*D1888</f>
        <v>84000.0000000003</v>
      </c>
      <c r="H1888" s="29" t="n">
        <f aca="false">Inputs!$B$6*E1888</f>
        <v>-11999.9999999997</v>
      </c>
      <c r="I1888" s="29" t="n">
        <f aca="false">G1888+H1888</f>
        <v>72000.0000000006</v>
      </c>
      <c r="J1888" s="29" t="n">
        <f aca="false">J1887+I1888</f>
        <v>2752000</v>
      </c>
    </row>
    <row r="1889" customFormat="false" ht="15" hidden="false" customHeight="false" outlineLevel="0" collapsed="false">
      <c r="A1889" s="26" t="n">
        <v>40114</v>
      </c>
      <c r="B1889" s="27" t="n">
        <v>77.39</v>
      </c>
      <c r="C1889" s="27" t="n">
        <v>75.11</v>
      </c>
      <c r="D1889" s="28" t="n">
        <f aca="false">B1889-B1888</f>
        <v>-2.06</v>
      </c>
      <c r="E1889" s="28" t="n">
        <f aca="false">C1889-C1888</f>
        <v>-1.58</v>
      </c>
      <c r="F1889" s="29" t="n">
        <f aca="false">Inputs!$B$5*B1889+Inputs!$B$6*C1889</f>
        <v>3983500</v>
      </c>
      <c r="G1889" s="29" t="n">
        <f aca="false">Inputs!$B$5*D1889</f>
        <v>-206000</v>
      </c>
      <c r="H1889" s="29" t="n">
        <f aca="false">Inputs!$B$6*E1889</f>
        <v>78999.9999999999</v>
      </c>
      <c r="I1889" s="29" t="n">
        <f aca="false">G1889+H1889</f>
        <v>-127000</v>
      </c>
      <c r="J1889" s="29" t="n">
        <f aca="false">J1888+I1889</f>
        <v>2625000</v>
      </c>
    </row>
    <row r="1890" customFormat="false" ht="15" hidden="false" customHeight="false" outlineLevel="0" collapsed="false">
      <c r="A1890" s="26" t="n">
        <v>40115</v>
      </c>
      <c r="B1890" s="27" t="n">
        <v>79.84</v>
      </c>
      <c r="C1890" s="27" t="n">
        <v>77.18</v>
      </c>
      <c r="D1890" s="28" t="n">
        <f aca="false">B1890-B1889</f>
        <v>2.45</v>
      </c>
      <c r="E1890" s="28" t="n">
        <f aca="false">C1890-C1889</f>
        <v>2.07000000000001</v>
      </c>
      <c r="F1890" s="29" t="n">
        <f aca="false">Inputs!$B$5*B1890+Inputs!$B$6*C1890</f>
        <v>4125000</v>
      </c>
      <c r="G1890" s="29" t="n">
        <f aca="false">Inputs!$B$5*D1890</f>
        <v>245000</v>
      </c>
      <c r="H1890" s="29" t="n">
        <f aca="false">Inputs!$B$6*E1890</f>
        <v>-103500</v>
      </c>
      <c r="I1890" s="29" t="n">
        <f aca="false">G1890+H1890</f>
        <v>141500</v>
      </c>
      <c r="J1890" s="29" t="n">
        <f aca="false">J1889+I1890</f>
        <v>2766500</v>
      </c>
    </row>
    <row r="1891" customFormat="false" ht="15" hidden="false" customHeight="false" outlineLevel="0" collapsed="false">
      <c r="A1891" s="26" t="n">
        <v>40116</v>
      </c>
      <c r="B1891" s="27" t="n">
        <v>77.04</v>
      </c>
      <c r="C1891" s="27" t="n">
        <v>74.91</v>
      </c>
      <c r="D1891" s="28" t="n">
        <f aca="false">B1891-B1890</f>
        <v>-2.8</v>
      </c>
      <c r="E1891" s="28" t="n">
        <f aca="false">C1891-C1890</f>
        <v>-2.27000000000001</v>
      </c>
      <c r="F1891" s="29" t="n">
        <f aca="false">Inputs!$B$5*B1891+Inputs!$B$6*C1891</f>
        <v>3958500</v>
      </c>
      <c r="G1891" s="29" t="n">
        <f aca="false">Inputs!$B$5*D1891</f>
        <v>-280000</v>
      </c>
      <c r="H1891" s="29" t="n">
        <f aca="false">Inputs!$B$6*E1891</f>
        <v>113500.000000001</v>
      </c>
      <c r="I1891" s="29" t="n">
        <f aca="false">G1891+H1891</f>
        <v>-166499.999999999</v>
      </c>
      <c r="J1891" s="29" t="n">
        <f aca="false">J1890+I1891</f>
        <v>2600000</v>
      </c>
    </row>
    <row r="1892" customFormat="false" ht="15" hidden="false" customHeight="false" outlineLevel="0" collapsed="false">
      <c r="A1892" s="26" t="n">
        <v>40119</v>
      </c>
      <c r="B1892" s="27" t="n">
        <v>78.08</v>
      </c>
      <c r="C1892" s="27" t="n">
        <v>75.56</v>
      </c>
      <c r="D1892" s="28" t="n">
        <f aca="false">B1892-B1891</f>
        <v>1.03999999999999</v>
      </c>
      <c r="E1892" s="28" t="n">
        <f aca="false">C1892-C1891</f>
        <v>0.650000000000006</v>
      </c>
      <c r="F1892" s="29" t="n">
        <f aca="false">Inputs!$B$5*B1892+Inputs!$B$6*C1892</f>
        <v>4030000</v>
      </c>
      <c r="G1892" s="29" t="n">
        <f aca="false">Inputs!$B$5*D1892</f>
        <v>103999.999999999</v>
      </c>
      <c r="H1892" s="29" t="n">
        <f aca="false">Inputs!$B$6*E1892</f>
        <v>-32500.0000000003</v>
      </c>
      <c r="I1892" s="29" t="n">
        <f aca="false">G1892+H1892</f>
        <v>71499.9999999989</v>
      </c>
      <c r="J1892" s="29" t="n">
        <f aca="false">J1891+I1892</f>
        <v>2671500</v>
      </c>
    </row>
    <row r="1893" customFormat="false" ht="15" hidden="false" customHeight="false" outlineLevel="0" collapsed="false">
      <c r="A1893" s="26" t="n">
        <v>40120</v>
      </c>
      <c r="B1893" s="27" t="n">
        <v>79.58</v>
      </c>
      <c r="C1893" s="27" t="n">
        <v>75.68</v>
      </c>
      <c r="D1893" s="28" t="n">
        <f aca="false">B1893-B1892</f>
        <v>1.5</v>
      </c>
      <c r="E1893" s="28" t="n">
        <f aca="false">C1893-C1892</f>
        <v>0.120000000000005</v>
      </c>
      <c r="F1893" s="29" t="n">
        <f aca="false">Inputs!$B$5*B1893+Inputs!$B$6*C1893</f>
        <v>4174000</v>
      </c>
      <c r="G1893" s="29" t="n">
        <f aca="false">Inputs!$B$5*D1893</f>
        <v>150000</v>
      </c>
      <c r="H1893" s="29" t="n">
        <f aca="false">Inputs!$B$6*E1893</f>
        <v>-6000.00000000023</v>
      </c>
      <c r="I1893" s="29" t="n">
        <f aca="false">G1893+H1893</f>
        <v>144000</v>
      </c>
      <c r="J1893" s="29" t="n">
        <f aca="false">J1892+I1893</f>
        <v>2815500</v>
      </c>
    </row>
    <row r="1894" customFormat="false" ht="15" hidden="false" customHeight="false" outlineLevel="0" collapsed="false">
      <c r="A1894" s="26" t="n">
        <v>40121</v>
      </c>
      <c r="B1894" s="27" t="n">
        <v>80.3</v>
      </c>
      <c r="C1894" s="27" t="n">
        <v>78.21</v>
      </c>
      <c r="D1894" s="28" t="n">
        <f aca="false">B1894-B1893</f>
        <v>0.719999999999999</v>
      </c>
      <c r="E1894" s="28" t="n">
        <f aca="false">C1894-C1893</f>
        <v>2.52999999999999</v>
      </c>
      <c r="F1894" s="29" t="n">
        <f aca="false">Inputs!$B$5*B1894+Inputs!$B$6*C1894</f>
        <v>4119500</v>
      </c>
      <c r="G1894" s="29" t="n">
        <f aca="false">Inputs!$B$5*D1894</f>
        <v>71999.9999999999</v>
      </c>
      <c r="H1894" s="29" t="n">
        <f aca="false">Inputs!$B$6*E1894</f>
        <v>-126499.999999999</v>
      </c>
      <c r="I1894" s="29" t="n">
        <f aca="false">G1894+H1894</f>
        <v>-54499.9999999995</v>
      </c>
      <c r="J1894" s="29" t="n">
        <f aca="false">J1893+I1894</f>
        <v>2761000</v>
      </c>
    </row>
    <row r="1895" customFormat="false" ht="15" hidden="false" customHeight="false" outlineLevel="0" collapsed="false">
      <c r="A1895" s="26" t="n">
        <v>40122</v>
      </c>
      <c r="B1895" s="27" t="n">
        <v>79.64</v>
      </c>
      <c r="C1895" s="27" t="n">
        <v>78.02</v>
      </c>
      <c r="D1895" s="28" t="n">
        <f aca="false">B1895-B1894</f>
        <v>-0.659999999999997</v>
      </c>
      <c r="E1895" s="28" t="n">
        <f aca="false">C1895-C1894</f>
        <v>-0.189999999999998</v>
      </c>
      <c r="F1895" s="29" t="n">
        <f aca="false">Inputs!$B$5*B1895+Inputs!$B$6*C1895</f>
        <v>4063000</v>
      </c>
      <c r="G1895" s="29" t="n">
        <f aca="false">Inputs!$B$5*D1895</f>
        <v>-65999.9999999997</v>
      </c>
      <c r="H1895" s="29" t="n">
        <f aca="false">Inputs!$B$6*E1895</f>
        <v>9499.99999999989</v>
      </c>
      <c r="I1895" s="29" t="n">
        <f aca="false">G1895+H1895</f>
        <v>-56499.9999999998</v>
      </c>
      <c r="J1895" s="29" t="n">
        <f aca="false">J1894+I1895</f>
        <v>2704500</v>
      </c>
    </row>
    <row r="1896" customFormat="false" ht="15" hidden="false" customHeight="false" outlineLevel="0" collapsed="false">
      <c r="A1896" s="26" t="n">
        <v>40123</v>
      </c>
      <c r="B1896" s="27" t="n">
        <v>77.4</v>
      </c>
      <c r="C1896" s="27" t="n">
        <v>75.51</v>
      </c>
      <c r="D1896" s="28" t="n">
        <f aca="false">B1896-B1895</f>
        <v>-2.24</v>
      </c>
      <c r="E1896" s="28" t="n">
        <f aca="false">C1896-C1895</f>
        <v>-2.50999999999999</v>
      </c>
      <c r="F1896" s="29" t="n">
        <f aca="false">Inputs!$B$5*B1896+Inputs!$B$6*C1896</f>
        <v>3964500</v>
      </c>
      <c r="G1896" s="29" t="n">
        <f aca="false">Inputs!$B$5*D1896</f>
        <v>-223999.999999999</v>
      </c>
      <c r="H1896" s="29" t="n">
        <f aca="false">Inputs!$B$6*E1896</f>
        <v>125500</v>
      </c>
      <c r="I1896" s="29" t="n">
        <f aca="false">G1896+H1896</f>
        <v>-98499.9999999999</v>
      </c>
      <c r="J1896" s="29" t="n">
        <f aca="false">J1895+I1896</f>
        <v>2606000</v>
      </c>
    </row>
    <row r="1897" customFormat="false" ht="15" hidden="false" customHeight="false" outlineLevel="0" collapsed="false">
      <c r="A1897" s="26" t="n">
        <v>40126</v>
      </c>
      <c r="B1897" s="27" t="n">
        <v>79.44</v>
      </c>
      <c r="C1897" s="27" t="n">
        <v>77.18</v>
      </c>
      <c r="D1897" s="28" t="n">
        <f aca="false">B1897-B1896</f>
        <v>2.03999999999999</v>
      </c>
      <c r="E1897" s="28" t="n">
        <f aca="false">C1897-C1896</f>
        <v>1.67</v>
      </c>
      <c r="F1897" s="29" t="n">
        <f aca="false">Inputs!$B$5*B1897+Inputs!$B$6*C1897</f>
        <v>4085000</v>
      </c>
      <c r="G1897" s="29" t="n">
        <f aca="false">Inputs!$B$5*D1897</f>
        <v>203999.999999999</v>
      </c>
      <c r="H1897" s="29" t="n">
        <f aca="false">Inputs!$B$6*E1897</f>
        <v>-83500.0000000001</v>
      </c>
      <c r="I1897" s="29" t="n">
        <f aca="false">G1897+H1897</f>
        <v>120499.999999999</v>
      </c>
      <c r="J1897" s="29" t="n">
        <f aca="false">J1896+I1897</f>
        <v>2726500</v>
      </c>
    </row>
    <row r="1898" customFormat="false" ht="15" hidden="false" customHeight="false" outlineLevel="0" collapsed="false">
      <c r="A1898" s="26" t="n">
        <v>40127</v>
      </c>
      <c r="B1898" s="27" t="n">
        <v>79.01</v>
      </c>
      <c r="C1898" s="27" t="n">
        <v>77.07</v>
      </c>
      <c r="D1898" s="28" t="n">
        <f aca="false">B1898-B1897</f>
        <v>-0.429999999999993</v>
      </c>
      <c r="E1898" s="28" t="n">
        <f aca="false">C1898-C1897</f>
        <v>-0.110000000000014</v>
      </c>
      <c r="F1898" s="29" t="n">
        <f aca="false">Inputs!$B$5*B1898+Inputs!$B$6*C1898</f>
        <v>4047500</v>
      </c>
      <c r="G1898" s="29" t="n">
        <f aca="false">Inputs!$B$5*D1898</f>
        <v>-42999.9999999993</v>
      </c>
      <c r="H1898" s="29" t="n">
        <f aca="false">Inputs!$B$6*E1898</f>
        <v>5500.00000000068</v>
      </c>
      <c r="I1898" s="29" t="n">
        <f aca="false">G1898+H1898</f>
        <v>-37499.9999999986</v>
      </c>
      <c r="J1898" s="29" t="n">
        <f aca="false">J1897+I1898</f>
        <v>2689000</v>
      </c>
    </row>
    <row r="1899" customFormat="false" ht="15" hidden="false" customHeight="false" outlineLevel="0" collapsed="false">
      <c r="A1899" s="26" t="n">
        <v>40128</v>
      </c>
      <c r="B1899" s="27" t="n">
        <v>79.16</v>
      </c>
      <c r="C1899" s="27" t="n">
        <v>76.99</v>
      </c>
      <c r="D1899" s="28" t="n">
        <f aca="false">B1899-B1898</f>
        <v>0.149999999999991</v>
      </c>
      <c r="E1899" s="28" t="n">
        <f aca="false">C1899-C1898</f>
        <v>-0.0799999999999983</v>
      </c>
      <c r="F1899" s="29" t="n">
        <f aca="false">Inputs!$B$5*B1899+Inputs!$B$6*C1899</f>
        <v>4066500</v>
      </c>
      <c r="G1899" s="29" t="n">
        <f aca="false">Inputs!$B$5*D1899</f>
        <v>14999.9999999991</v>
      </c>
      <c r="H1899" s="29" t="n">
        <f aca="false">Inputs!$B$6*E1899</f>
        <v>3999.99999999991</v>
      </c>
      <c r="I1899" s="29" t="n">
        <f aca="false">G1899+H1899</f>
        <v>18999.9999999991</v>
      </c>
      <c r="J1899" s="29" t="n">
        <f aca="false">J1898+I1899</f>
        <v>2708000</v>
      </c>
    </row>
    <row r="1900" customFormat="false" ht="15" hidden="false" customHeight="false" outlineLevel="0" collapsed="false">
      <c r="A1900" s="26" t="n">
        <v>40129</v>
      </c>
      <c r="B1900" s="27" t="n">
        <v>77.25</v>
      </c>
      <c r="C1900" s="27" t="n">
        <v>75.18</v>
      </c>
      <c r="D1900" s="28" t="n">
        <f aca="false">B1900-B1899</f>
        <v>-1.91</v>
      </c>
      <c r="E1900" s="28" t="n">
        <f aca="false">C1900-C1899</f>
        <v>-1.80999999999999</v>
      </c>
      <c r="F1900" s="29" t="n">
        <f aca="false">Inputs!$B$5*B1900+Inputs!$B$6*C1900</f>
        <v>3966000</v>
      </c>
      <c r="G1900" s="29" t="n">
        <f aca="false">Inputs!$B$5*D1900</f>
        <v>-191000</v>
      </c>
      <c r="H1900" s="29" t="n">
        <f aca="false">Inputs!$B$6*E1900</f>
        <v>90499.9999999994</v>
      </c>
      <c r="I1900" s="29" t="n">
        <f aca="false">G1900+H1900</f>
        <v>-100500</v>
      </c>
      <c r="J1900" s="29" t="n">
        <f aca="false">J1899+I1900</f>
        <v>2607500</v>
      </c>
    </row>
    <row r="1901" customFormat="false" ht="15" hidden="false" customHeight="false" outlineLevel="0" collapsed="false">
      <c r="A1901" s="26" t="n">
        <v>40130</v>
      </c>
      <c r="B1901" s="27" t="n">
        <v>76.34</v>
      </c>
      <c r="C1901" s="27" t="n">
        <v>74.81</v>
      </c>
      <c r="D1901" s="28" t="n">
        <f aca="false">B1901-B1900</f>
        <v>-0.909999999999997</v>
      </c>
      <c r="E1901" s="28" t="n">
        <f aca="false">C1901-C1900</f>
        <v>-0.370000000000005</v>
      </c>
      <c r="F1901" s="29" t="n">
        <f aca="false">Inputs!$B$5*B1901+Inputs!$B$6*C1901</f>
        <v>3893500</v>
      </c>
      <c r="G1901" s="29" t="n">
        <f aca="false">Inputs!$B$5*D1901</f>
        <v>-90999.9999999997</v>
      </c>
      <c r="H1901" s="29" t="n">
        <f aca="false">Inputs!$B$6*E1901</f>
        <v>18500.0000000002</v>
      </c>
      <c r="I1901" s="29" t="n">
        <f aca="false">G1901+H1901</f>
        <v>-72499.9999999995</v>
      </c>
      <c r="J1901" s="29" t="n">
        <f aca="false">J1900+I1901</f>
        <v>2535000</v>
      </c>
    </row>
    <row r="1902" customFormat="false" ht="15" hidden="false" customHeight="false" outlineLevel="0" collapsed="false">
      <c r="A1902" s="26" t="n">
        <v>40133</v>
      </c>
      <c r="B1902" s="27" t="n">
        <v>78.91</v>
      </c>
      <c r="C1902" s="27" t="n">
        <v>77.14</v>
      </c>
      <c r="D1902" s="28" t="n">
        <f aca="false">B1902-B1901</f>
        <v>2.56999999999999</v>
      </c>
      <c r="E1902" s="28" t="n">
        <f aca="false">C1902-C1901</f>
        <v>2.33</v>
      </c>
      <c r="F1902" s="29" t="n">
        <f aca="false">Inputs!$B$5*B1902+Inputs!$B$6*C1902</f>
        <v>4034000</v>
      </c>
      <c r="G1902" s="29" t="n">
        <f aca="false">Inputs!$B$5*D1902</f>
        <v>256999.999999999</v>
      </c>
      <c r="H1902" s="29" t="n">
        <f aca="false">Inputs!$B$6*E1902</f>
        <v>-116500</v>
      </c>
      <c r="I1902" s="29" t="n">
        <f aca="false">G1902+H1902</f>
        <v>140499.999999999</v>
      </c>
      <c r="J1902" s="29" t="n">
        <f aca="false">J1901+I1902</f>
        <v>2675500</v>
      </c>
    </row>
    <row r="1903" customFormat="false" ht="15" hidden="false" customHeight="false" outlineLevel="0" collapsed="false">
      <c r="A1903" s="26" t="n">
        <v>40134</v>
      </c>
      <c r="B1903" s="27" t="n">
        <v>79.08</v>
      </c>
      <c r="C1903" s="27" t="n">
        <v>77.36</v>
      </c>
      <c r="D1903" s="28" t="n">
        <f aca="false">B1903-B1902</f>
        <v>0.170000000000002</v>
      </c>
      <c r="E1903" s="28" t="n">
        <f aca="false">C1903-C1902</f>
        <v>0.219999999999999</v>
      </c>
      <c r="F1903" s="29" t="n">
        <f aca="false">Inputs!$B$5*B1903+Inputs!$B$6*C1903</f>
        <v>4040000</v>
      </c>
      <c r="G1903" s="29" t="n">
        <f aca="false">Inputs!$B$5*D1903</f>
        <v>17000.0000000002</v>
      </c>
      <c r="H1903" s="29" t="n">
        <f aca="false">Inputs!$B$6*E1903</f>
        <v>-10999.9999999999</v>
      </c>
      <c r="I1903" s="29" t="n">
        <f aca="false">G1903+H1903</f>
        <v>6000.00000000023</v>
      </c>
      <c r="J1903" s="29" t="n">
        <f aca="false">J1902+I1903</f>
        <v>2681500</v>
      </c>
    </row>
    <row r="1904" customFormat="false" ht="15" hidden="false" customHeight="false" outlineLevel="0" collapsed="false">
      <c r="A1904" s="26" t="n">
        <v>40135</v>
      </c>
      <c r="B1904" s="27" t="n">
        <v>79.55</v>
      </c>
      <c r="C1904" s="27" t="n">
        <v>78.64</v>
      </c>
      <c r="D1904" s="28" t="n">
        <f aca="false">B1904-B1903</f>
        <v>0.469999999999999</v>
      </c>
      <c r="E1904" s="28" t="n">
        <f aca="false">C1904-C1903</f>
        <v>1.28</v>
      </c>
      <c r="F1904" s="29" t="n">
        <f aca="false">Inputs!$B$5*B1904+Inputs!$B$6*C1904</f>
        <v>4023000</v>
      </c>
      <c r="G1904" s="29" t="n">
        <f aca="false">Inputs!$B$5*D1904</f>
        <v>46999.9999999999</v>
      </c>
      <c r="H1904" s="29" t="n">
        <f aca="false">Inputs!$B$6*E1904</f>
        <v>-64000.0000000001</v>
      </c>
      <c r="I1904" s="29" t="n">
        <f aca="false">G1904+H1904</f>
        <v>-17000.0000000002</v>
      </c>
      <c r="J1904" s="29" t="n">
        <f aca="false">J1903+I1904</f>
        <v>2664500</v>
      </c>
    </row>
    <row r="1905" customFormat="false" ht="15" hidden="false" customHeight="false" outlineLevel="0" collapsed="false">
      <c r="A1905" s="26" t="n">
        <v>40136</v>
      </c>
      <c r="B1905" s="27" t="n">
        <v>77.47</v>
      </c>
      <c r="C1905" s="27" t="n">
        <v>76.45</v>
      </c>
      <c r="D1905" s="28" t="n">
        <f aca="false">B1905-B1904</f>
        <v>-2.08</v>
      </c>
      <c r="E1905" s="28" t="n">
        <f aca="false">C1905-C1904</f>
        <v>-2.19</v>
      </c>
      <c r="F1905" s="29" t="n">
        <f aca="false">Inputs!$B$5*B1905+Inputs!$B$6*C1905</f>
        <v>3924500</v>
      </c>
      <c r="G1905" s="29" t="n">
        <f aca="false">Inputs!$B$5*D1905</f>
        <v>-208000</v>
      </c>
      <c r="H1905" s="29" t="n">
        <f aca="false">Inputs!$B$6*E1905</f>
        <v>109500</v>
      </c>
      <c r="I1905" s="29" t="n">
        <f aca="false">G1905+H1905</f>
        <v>-98499.9999999999</v>
      </c>
      <c r="J1905" s="29" t="n">
        <f aca="false">J1904+I1905</f>
        <v>2566000</v>
      </c>
    </row>
    <row r="1906" customFormat="false" ht="15" hidden="false" customHeight="false" outlineLevel="0" collapsed="false">
      <c r="A1906" s="26" t="n">
        <v>40137</v>
      </c>
      <c r="B1906" s="27" t="n">
        <v>76.83</v>
      </c>
      <c r="C1906" s="27" t="n">
        <v>75.61</v>
      </c>
      <c r="D1906" s="28" t="n">
        <f aca="false">B1906-B1905</f>
        <v>-0.640000000000001</v>
      </c>
      <c r="E1906" s="28" t="n">
        <f aca="false">C1906-C1905</f>
        <v>-0.840000000000003</v>
      </c>
      <c r="F1906" s="29" t="n">
        <f aca="false">Inputs!$B$5*B1906+Inputs!$B$6*C1906</f>
        <v>3902500</v>
      </c>
      <c r="G1906" s="29" t="n">
        <f aca="false">Inputs!$B$5*D1906</f>
        <v>-64000.0000000001</v>
      </c>
      <c r="H1906" s="29" t="n">
        <f aca="false">Inputs!$B$6*E1906</f>
        <v>42000.0000000002</v>
      </c>
      <c r="I1906" s="29" t="n">
        <f aca="false">G1906+H1906</f>
        <v>-21999.9999999999</v>
      </c>
      <c r="J1906" s="29" t="n">
        <f aca="false">J1905+I1906</f>
        <v>2544000</v>
      </c>
    </row>
    <row r="1907" customFormat="false" ht="15" hidden="false" customHeight="false" outlineLevel="0" collapsed="false">
      <c r="A1907" s="26" t="n">
        <v>40140</v>
      </c>
      <c r="B1907" s="27" t="n">
        <v>76.49</v>
      </c>
      <c r="C1907" s="27" t="n">
        <v>78.14</v>
      </c>
      <c r="D1907" s="28" t="n">
        <f aca="false">B1907-B1906</f>
        <v>-0.340000000000003</v>
      </c>
      <c r="E1907" s="28" t="n">
        <f aca="false">C1907-C1906</f>
        <v>2.53</v>
      </c>
      <c r="F1907" s="29" t="n">
        <f aca="false">Inputs!$B$5*B1907+Inputs!$B$6*C1907</f>
        <v>3742000</v>
      </c>
      <c r="G1907" s="29" t="n">
        <f aca="false">Inputs!$B$5*D1907</f>
        <v>-34000.0000000003</v>
      </c>
      <c r="H1907" s="29" t="n">
        <f aca="false">Inputs!$B$6*E1907</f>
        <v>-126500</v>
      </c>
      <c r="I1907" s="29" t="n">
        <f aca="false">G1907+H1907</f>
        <v>-160500</v>
      </c>
      <c r="J1907" s="29" t="n">
        <f aca="false">J1906+I1907</f>
        <v>2383500</v>
      </c>
    </row>
    <row r="1908" customFormat="false" ht="15" hidden="false" customHeight="false" outlineLevel="0" collapsed="false">
      <c r="A1908" s="26" t="n">
        <v>40141</v>
      </c>
      <c r="B1908" s="27" t="n">
        <v>74.88</v>
      </c>
      <c r="C1908" s="27" t="n">
        <v>75.35</v>
      </c>
      <c r="D1908" s="28" t="n">
        <f aca="false">B1908-B1907</f>
        <v>-1.61</v>
      </c>
      <c r="E1908" s="28" t="n">
        <f aca="false">C1908-C1907</f>
        <v>-2.79000000000001</v>
      </c>
      <c r="F1908" s="29" t="n">
        <f aca="false">Inputs!$B$5*B1908+Inputs!$B$6*C1908</f>
        <v>3720500</v>
      </c>
      <c r="G1908" s="29" t="n">
        <f aca="false">Inputs!$B$5*D1908</f>
        <v>-161000</v>
      </c>
      <c r="H1908" s="29" t="n">
        <f aca="false">Inputs!$B$6*E1908</f>
        <v>139500</v>
      </c>
      <c r="I1908" s="29" t="n">
        <f aca="false">G1908+H1908</f>
        <v>-21499.9999999996</v>
      </c>
      <c r="J1908" s="29" t="n">
        <f aca="false">J1907+I1908</f>
        <v>2362000</v>
      </c>
    </row>
    <row r="1909" customFormat="false" ht="15" hidden="false" customHeight="false" outlineLevel="0" collapsed="false">
      <c r="A1909" s="26" t="n">
        <v>40142</v>
      </c>
      <c r="B1909" s="27" t="n">
        <v>77.25</v>
      </c>
      <c r="C1909" s="27" t="n">
        <v>76.57</v>
      </c>
      <c r="D1909" s="28" t="n">
        <f aca="false">B1909-B1908</f>
        <v>2.37</v>
      </c>
      <c r="E1909" s="28" t="n">
        <f aca="false">C1909-C1908</f>
        <v>1.22</v>
      </c>
      <c r="F1909" s="29" t="n">
        <f aca="false">Inputs!$B$5*B1909+Inputs!$B$6*C1909</f>
        <v>3896500</v>
      </c>
      <c r="G1909" s="29" t="n">
        <f aca="false">Inputs!$B$5*D1909</f>
        <v>237000</v>
      </c>
      <c r="H1909" s="29" t="n">
        <f aca="false">Inputs!$B$6*E1909</f>
        <v>-60999.9999999999</v>
      </c>
      <c r="I1909" s="29" t="n">
        <f aca="false">G1909+H1909</f>
        <v>176000.000000001</v>
      </c>
      <c r="J1909" s="29" t="n">
        <f aca="false">J1908+I1909</f>
        <v>2538000</v>
      </c>
    </row>
    <row r="1910" customFormat="false" ht="15" hidden="false" customHeight="false" outlineLevel="0" collapsed="false">
      <c r="A1910" s="26" t="n">
        <v>40144</v>
      </c>
      <c r="B1910" s="27" t="n">
        <v>75.95</v>
      </c>
      <c r="C1910" s="27" t="n">
        <v>76</v>
      </c>
      <c r="D1910" s="28" t="n">
        <f aca="false">B1910-B1909</f>
        <v>-1.3</v>
      </c>
      <c r="E1910" s="28" t="n">
        <f aca="false">C1910-C1909</f>
        <v>-0.569999999999993</v>
      </c>
      <c r="F1910" s="29" t="n">
        <f aca="false">Inputs!$B$5*B1910+Inputs!$B$6*C1910</f>
        <v>3795000</v>
      </c>
      <c r="G1910" s="29" t="n">
        <f aca="false">Inputs!$B$5*D1910</f>
        <v>-130000</v>
      </c>
      <c r="H1910" s="29" t="n">
        <f aca="false">Inputs!$B$6*E1910</f>
        <v>28499.9999999997</v>
      </c>
      <c r="I1910" s="29" t="n">
        <f aca="false">G1910+H1910</f>
        <v>-101500</v>
      </c>
      <c r="J1910" s="29" t="n">
        <f aca="false">J1909+I1910</f>
        <v>2436500</v>
      </c>
    </row>
    <row r="1911" customFormat="false" ht="15" hidden="false" customHeight="false" outlineLevel="0" collapsed="false">
      <c r="A1911" s="26" t="n">
        <v>40147</v>
      </c>
      <c r="B1911" s="27" t="n">
        <v>77.19</v>
      </c>
      <c r="C1911" s="27" t="n">
        <v>77.77</v>
      </c>
      <c r="D1911" s="28" t="n">
        <f aca="false">B1911-B1910</f>
        <v>1.23999999999999</v>
      </c>
      <c r="E1911" s="28" t="n">
        <f aca="false">C1911-C1910</f>
        <v>1.77</v>
      </c>
      <c r="F1911" s="29" t="n">
        <f aca="false">Inputs!$B$5*B1911+Inputs!$B$6*C1911</f>
        <v>3830500</v>
      </c>
      <c r="G1911" s="29" t="n">
        <f aca="false">Inputs!$B$5*D1911</f>
        <v>123999.999999999</v>
      </c>
      <c r="H1911" s="29" t="n">
        <f aca="false">Inputs!$B$6*E1911</f>
        <v>-88499.9999999998</v>
      </c>
      <c r="I1911" s="29" t="n">
        <f aca="false">G1911+H1911</f>
        <v>35499.9999999997</v>
      </c>
      <c r="J1911" s="29" t="n">
        <f aca="false">J1910+I1911</f>
        <v>2472000</v>
      </c>
    </row>
    <row r="1912" customFormat="false" ht="15" hidden="false" customHeight="false" outlineLevel="0" collapsed="false">
      <c r="A1912" s="26" t="n">
        <v>40148</v>
      </c>
      <c r="B1912" s="27" t="n">
        <v>78.39</v>
      </c>
      <c r="C1912" s="27" t="n">
        <v>78.68</v>
      </c>
      <c r="D1912" s="28" t="n">
        <f aca="false">B1912-B1911</f>
        <v>1.2</v>
      </c>
      <c r="E1912" s="28" t="n">
        <f aca="false">C1912-C1911</f>
        <v>0.910000000000011</v>
      </c>
      <c r="F1912" s="29" t="n">
        <f aca="false">Inputs!$B$5*B1912+Inputs!$B$6*C1912</f>
        <v>3905000</v>
      </c>
      <c r="G1912" s="29" t="n">
        <f aca="false">Inputs!$B$5*D1912</f>
        <v>120000</v>
      </c>
      <c r="H1912" s="29" t="n">
        <f aca="false">Inputs!$B$6*E1912</f>
        <v>-45500.0000000005</v>
      </c>
      <c r="I1912" s="29" t="n">
        <f aca="false">G1912+H1912</f>
        <v>74499.9999999998</v>
      </c>
      <c r="J1912" s="29" t="n">
        <f aca="false">J1911+I1912</f>
        <v>2546500</v>
      </c>
    </row>
    <row r="1913" customFormat="false" ht="15" hidden="false" customHeight="false" outlineLevel="0" collapsed="false">
      <c r="A1913" s="26" t="n">
        <v>40149</v>
      </c>
      <c r="B1913" s="27" t="n">
        <v>76.62</v>
      </c>
      <c r="C1913" s="27" t="n">
        <v>76.96</v>
      </c>
      <c r="D1913" s="28" t="n">
        <f aca="false">B1913-B1912</f>
        <v>-1.77</v>
      </c>
      <c r="E1913" s="28" t="n">
        <f aca="false">C1913-C1912</f>
        <v>-1.72000000000001</v>
      </c>
      <c r="F1913" s="29" t="n">
        <f aca="false">Inputs!$B$5*B1913+Inputs!$B$6*C1913</f>
        <v>3814000</v>
      </c>
      <c r="G1913" s="29" t="n">
        <f aca="false">Inputs!$B$5*D1913</f>
        <v>-177000</v>
      </c>
      <c r="H1913" s="29" t="n">
        <f aca="false">Inputs!$B$6*E1913</f>
        <v>86000.0000000007</v>
      </c>
      <c r="I1913" s="29" t="n">
        <f aca="false">G1913+H1913</f>
        <v>-90999.9999999989</v>
      </c>
      <c r="J1913" s="29" t="n">
        <f aca="false">J1912+I1913</f>
        <v>2455500</v>
      </c>
    </row>
    <row r="1914" customFormat="false" ht="15" hidden="false" customHeight="false" outlineLevel="0" collapsed="false">
      <c r="A1914" s="26" t="n">
        <v>40150</v>
      </c>
      <c r="B1914" s="27" t="n">
        <v>76.42</v>
      </c>
      <c r="C1914" s="27" t="n">
        <v>77.76</v>
      </c>
      <c r="D1914" s="28" t="n">
        <f aca="false">B1914-B1913</f>
        <v>-0.200000000000003</v>
      </c>
      <c r="E1914" s="28" t="n">
        <f aca="false">C1914-C1913</f>
        <v>0.800000000000011</v>
      </c>
      <c r="F1914" s="29" t="n">
        <f aca="false">Inputs!$B$5*B1914+Inputs!$B$6*C1914</f>
        <v>3754000</v>
      </c>
      <c r="G1914" s="29" t="n">
        <f aca="false">Inputs!$B$5*D1914</f>
        <v>-20000.0000000003</v>
      </c>
      <c r="H1914" s="29" t="n">
        <f aca="false">Inputs!$B$6*E1914</f>
        <v>-40000.0000000006</v>
      </c>
      <c r="I1914" s="29" t="n">
        <f aca="false">G1914+H1914</f>
        <v>-60000.0000000009</v>
      </c>
      <c r="J1914" s="29" t="n">
        <f aca="false">J1913+I1914</f>
        <v>2395500</v>
      </c>
    </row>
    <row r="1915" customFormat="false" ht="15" hidden="false" customHeight="false" outlineLevel="0" collapsed="false">
      <c r="A1915" s="26" t="n">
        <v>40151</v>
      </c>
      <c r="B1915" s="27" t="n">
        <v>75.41</v>
      </c>
      <c r="C1915" s="27" t="n">
        <v>77.74</v>
      </c>
      <c r="D1915" s="28" t="n">
        <f aca="false">B1915-B1914</f>
        <v>-1.01000000000001</v>
      </c>
      <c r="E1915" s="28" t="n">
        <f aca="false">C1915-C1914</f>
        <v>-0.0200000000000102</v>
      </c>
      <c r="F1915" s="29" t="n">
        <f aca="false">Inputs!$B$5*B1915+Inputs!$B$6*C1915</f>
        <v>3654000</v>
      </c>
      <c r="G1915" s="29" t="n">
        <f aca="false">Inputs!$B$5*D1915</f>
        <v>-101000.000000001</v>
      </c>
      <c r="H1915" s="29" t="n">
        <f aca="false">Inputs!$B$6*E1915</f>
        <v>1000.00000000051</v>
      </c>
      <c r="I1915" s="29" t="n">
        <f aca="false">G1915+H1915</f>
        <v>-100000</v>
      </c>
      <c r="J1915" s="29" t="n">
        <f aca="false">J1914+I1915</f>
        <v>2295500</v>
      </c>
    </row>
    <row r="1916" customFormat="false" ht="15" hidden="false" customHeight="false" outlineLevel="0" collapsed="false">
      <c r="A1916" s="26" t="n">
        <v>40154</v>
      </c>
      <c r="B1916" s="27" t="n">
        <v>73.89</v>
      </c>
      <c r="C1916" s="27" t="n">
        <v>76.18</v>
      </c>
      <c r="D1916" s="28" t="n">
        <f aca="false">B1916-B1915</f>
        <v>-1.52</v>
      </c>
      <c r="E1916" s="28" t="n">
        <f aca="false">C1916-C1915</f>
        <v>-1.55999999999999</v>
      </c>
      <c r="F1916" s="29" t="n">
        <f aca="false">Inputs!$B$5*B1916+Inputs!$B$6*C1916</f>
        <v>3580000</v>
      </c>
      <c r="G1916" s="29" t="n">
        <f aca="false">Inputs!$B$5*D1916</f>
        <v>-152000</v>
      </c>
      <c r="H1916" s="29" t="n">
        <f aca="false">Inputs!$B$6*E1916</f>
        <v>77999.9999999994</v>
      </c>
      <c r="I1916" s="29" t="n">
        <f aca="false">G1916+H1916</f>
        <v>-74000.0000000002</v>
      </c>
      <c r="J1916" s="29" t="n">
        <f aca="false">J1915+I1916</f>
        <v>2221500</v>
      </c>
    </row>
    <row r="1917" customFormat="false" ht="15" hidden="false" customHeight="false" outlineLevel="0" collapsed="false">
      <c r="A1917" s="26" t="n">
        <v>40155</v>
      </c>
      <c r="B1917" s="27" t="n">
        <v>72.59</v>
      </c>
      <c r="C1917" s="27" t="n">
        <v>74.93</v>
      </c>
      <c r="D1917" s="28" t="n">
        <f aca="false">B1917-B1916</f>
        <v>-1.3</v>
      </c>
      <c r="E1917" s="28" t="n">
        <f aca="false">C1917-C1916</f>
        <v>-1.25</v>
      </c>
      <c r="F1917" s="29" t="n">
        <f aca="false">Inputs!$B$5*B1917+Inputs!$B$6*C1917</f>
        <v>3512500</v>
      </c>
      <c r="G1917" s="29" t="n">
        <f aca="false">Inputs!$B$5*D1917</f>
        <v>-130000</v>
      </c>
      <c r="H1917" s="29" t="n">
        <f aca="false">Inputs!$B$6*E1917</f>
        <v>62500</v>
      </c>
      <c r="I1917" s="29" t="n">
        <f aca="false">G1917+H1917</f>
        <v>-67499.9999999997</v>
      </c>
      <c r="J1917" s="29" t="n">
        <f aca="false">J1916+I1917</f>
        <v>2154000</v>
      </c>
    </row>
    <row r="1918" customFormat="false" ht="15" hidden="false" customHeight="false" outlineLevel="0" collapsed="false">
      <c r="A1918" s="26" t="n">
        <v>40156</v>
      </c>
      <c r="B1918" s="27" t="n">
        <v>70.67</v>
      </c>
      <c r="C1918" s="27" t="n">
        <v>73.63</v>
      </c>
      <c r="D1918" s="28" t="n">
        <f aca="false">B1918-B1917</f>
        <v>-1.92</v>
      </c>
      <c r="E1918" s="28" t="n">
        <f aca="false">C1918-C1917</f>
        <v>-1.30000000000001</v>
      </c>
      <c r="F1918" s="29" t="n">
        <f aca="false">Inputs!$B$5*B1918+Inputs!$B$6*C1918</f>
        <v>3385500</v>
      </c>
      <c r="G1918" s="29" t="n">
        <f aca="false">Inputs!$B$5*D1918</f>
        <v>-192000</v>
      </c>
      <c r="H1918" s="29" t="n">
        <f aca="false">Inputs!$B$6*E1918</f>
        <v>65000.0000000006</v>
      </c>
      <c r="I1918" s="29" t="n">
        <f aca="false">G1918+H1918</f>
        <v>-127000</v>
      </c>
      <c r="J1918" s="29" t="n">
        <f aca="false">J1917+I1918</f>
        <v>2027000</v>
      </c>
    </row>
    <row r="1919" customFormat="false" ht="15" hidden="false" customHeight="false" outlineLevel="0" collapsed="false">
      <c r="A1919" s="26" t="n">
        <v>40157</v>
      </c>
      <c r="B1919" s="27" t="n">
        <v>70.54</v>
      </c>
      <c r="C1919" s="27" t="n">
        <v>70.91</v>
      </c>
      <c r="D1919" s="28" t="n">
        <f aca="false">B1919-B1918</f>
        <v>-0.129999999999995</v>
      </c>
      <c r="E1919" s="28" t="n">
        <f aca="false">C1919-C1918</f>
        <v>-2.72</v>
      </c>
      <c r="F1919" s="29" t="n">
        <f aca="false">Inputs!$B$5*B1919+Inputs!$B$6*C1919</f>
        <v>3508500</v>
      </c>
      <c r="G1919" s="29" t="n">
        <f aca="false">Inputs!$B$5*D1919</f>
        <v>-12999.9999999995</v>
      </c>
      <c r="H1919" s="29" t="n">
        <f aca="false">Inputs!$B$6*E1919</f>
        <v>136000</v>
      </c>
      <c r="I1919" s="29" t="n">
        <f aca="false">G1919+H1919</f>
        <v>123000</v>
      </c>
      <c r="J1919" s="29" t="n">
        <f aca="false">J1918+I1919</f>
        <v>2150000</v>
      </c>
    </row>
    <row r="1920" customFormat="false" ht="15" hidden="false" customHeight="false" outlineLevel="0" collapsed="false">
      <c r="A1920" s="26" t="n">
        <v>40158</v>
      </c>
      <c r="B1920" s="27" t="n">
        <v>69.86</v>
      </c>
      <c r="C1920" s="27" t="n">
        <v>70.07</v>
      </c>
      <c r="D1920" s="28" t="n">
        <f aca="false">B1920-B1919</f>
        <v>-0.680000000000007</v>
      </c>
      <c r="E1920" s="28" t="n">
        <f aca="false">C1920-C1919</f>
        <v>-0.840000000000003</v>
      </c>
      <c r="F1920" s="29" t="n">
        <f aca="false">Inputs!$B$5*B1920+Inputs!$B$6*C1920</f>
        <v>3482500</v>
      </c>
      <c r="G1920" s="29" t="n">
        <f aca="false">Inputs!$B$5*D1920</f>
        <v>-68000.0000000007</v>
      </c>
      <c r="H1920" s="29" t="n">
        <f aca="false">Inputs!$B$6*E1920</f>
        <v>42000.0000000002</v>
      </c>
      <c r="I1920" s="29" t="n">
        <f aca="false">G1920+H1920</f>
        <v>-26000.0000000005</v>
      </c>
      <c r="J1920" s="29" t="n">
        <f aca="false">J1919+I1920</f>
        <v>2124000</v>
      </c>
    </row>
    <row r="1921" customFormat="false" ht="15" hidden="false" customHeight="false" outlineLevel="0" collapsed="false">
      <c r="A1921" s="26" t="n">
        <v>40161</v>
      </c>
      <c r="B1921" s="27" t="n">
        <v>69.48</v>
      </c>
      <c r="C1921" s="27" t="n">
        <v>71.19</v>
      </c>
      <c r="D1921" s="28" t="n">
        <f aca="false">B1921-B1920</f>
        <v>-0.379999999999995</v>
      </c>
      <c r="E1921" s="28" t="n">
        <f aca="false">C1921-C1920</f>
        <v>1.12</v>
      </c>
      <c r="F1921" s="29" t="n">
        <f aca="false">Inputs!$B$5*B1921+Inputs!$B$6*C1921</f>
        <v>3388500</v>
      </c>
      <c r="G1921" s="29" t="n">
        <f aca="false">Inputs!$B$5*D1921</f>
        <v>-37999.9999999996</v>
      </c>
      <c r="H1921" s="29" t="n">
        <f aca="false">Inputs!$B$6*E1921</f>
        <v>-56000.0000000002</v>
      </c>
      <c r="I1921" s="29" t="n">
        <f aca="false">G1921+H1921</f>
        <v>-93999.9999999998</v>
      </c>
      <c r="J1921" s="29" t="n">
        <f aca="false">J1920+I1921</f>
        <v>2030000</v>
      </c>
    </row>
    <row r="1922" customFormat="false" ht="15" hidden="false" customHeight="false" outlineLevel="0" collapsed="false">
      <c r="A1922" s="26" t="n">
        <v>40162</v>
      </c>
      <c r="B1922" s="27" t="n">
        <v>70.62</v>
      </c>
      <c r="C1922" s="27" t="n">
        <v>71.33</v>
      </c>
      <c r="D1922" s="28" t="n">
        <f aca="false">B1922-B1921</f>
        <v>1.14</v>
      </c>
      <c r="E1922" s="28" t="n">
        <f aca="false">C1922-C1921</f>
        <v>0.140000000000001</v>
      </c>
      <c r="F1922" s="29" t="n">
        <f aca="false">Inputs!$B$5*B1922+Inputs!$B$6*C1922</f>
        <v>3495500</v>
      </c>
      <c r="G1922" s="29" t="n">
        <f aca="false">Inputs!$B$5*D1922</f>
        <v>114000</v>
      </c>
      <c r="H1922" s="29" t="n">
        <f aca="false">Inputs!$B$6*E1922</f>
        <v>-7000.00000000003</v>
      </c>
      <c r="I1922" s="29" t="n">
        <f aca="false">G1922+H1922</f>
        <v>107000</v>
      </c>
      <c r="J1922" s="29" t="n">
        <f aca="false">J1921+I1922</f>
        <v>2137000</v>
      </c>
    </row>
    <row r="1923" customFormat="false" ht="15" hidden="false" customHeight="false" outlineLevel="0" collapsed="false">
      <c r="A1923" s="26" t="n">
        <v>40163</v>
      </c>
      <c r="B1923" s="27" t="n">
        <v>72.64</v>
      </c>
      <c r="C1923" s="27" t="n">
        <v>73.34</v>
      </c>
      <c r="D1923" s="28" t="n">
        <f aca="false">B1923-B1922</f>
        <v>2.02</v>
      </c>
      <c r="E1923" s="28" t="n">
        <f aca="false">C1923-C1922</f>
        <v>2.01000000000001</v>
      </c>
      <c r="F1923" s="29" t="n">
        <f aca="false">Inputs!$B$5*B1923+Inputs!$B$6*C1923</f>
        <v>3597000</v>
      </c>
      <c r="G1923" s="29" t="n">
        <f aca="false">Inputs!$B$5*D1923</f>
        <v>202000</v>
      </c>
      <c r="H1923" s="29" t="n">
        <f aca="false">Inputs!$B$6*E1923</f>
        <v>-100500</v>
      </c>
      <c r="I1923" s="29" t="n">
        <f aca="false">G1923+H1923</f>
        <v>101499.999999999</v>
      </c>
      <c r="J1923" s="29" t="n">
        <f aca="false">J1922+I1923</f>
        <v>2238500</v>
      </c>
    </row>
    <row r="1924" customFormat="false" ht="15" hidden="false" customHeight="false" outlineLevel="0" collapsed="false">
      <c r="A1924" s="26" t="n">
        <v>40164</v>
      </c>
      <c r="B1924" s="27" t="n">
        <v>72.58</v>
      </c>
      <c r="C1924" s="27" t="n">
        <v>71.28</v>
      </c>
      <c r="D1924" s="28" t="n">
        <f aca="false">B1924-B1923</f>
        <v>-0.0600000000000023</v>
      </c>
      <c r="E1924" s="28" t="n">
        <f aca="false">C1924-C1923</f>
        <v>-2.06</v>
      </c>
      <c r="F1924" s="29" t="n">
        <f aca="false">Inputs!$B$5*B1924+Inputs!$B$6*C1924</f>
        <v>3694000</v>
      </c>
      <c r="G1924" s="29" t="n">
        <f aca="false">Inputs!$B$5*D1924</f>
        <v>-6000.00000000023</v>
      </c>
      <c r="H1924" s="29" t="n">
        <f aca="false">Inputs!$B$6*E1924</f>
        <v>103000</v>
      </c>
      <c r="I1924" s="29" t="n">
        <f aca="false">G1924+H1924</f>
        <v>96999.9999999999</v>
      </c>
      <c r="J1924" s="29" t="n">
        <f aca="false">J1923+I1924</f>
        <v>2335500</v>
      </c>
    </row>
    <row r="1925" customFormat="false" ht="15" hidden="false" customHeight="false" outlineLevel="0" collapsed="false">
      <c r="A1925" s="26" t="n">
        <v>40165</v>
      </c>
      <c r="B1925" s="27" t="n">
        <v>73.3</v>
      </c>
      <c r="C1925" s="27" t="n">
        <v>71.87</v>
      </c>
      <c r="D1925" s="28" t="n">
        <f aca="false">B1925-B1924</f>
        <v>0.719999999999999</v>
      </c>
      <c r="E1925" s="28" t="n">
        <f aca="false">C1925-C1924</f>
        <v>0.590000000000003</v>
      </c>
      <c r="F1925" s="29" t="n">
        <f aca="false">Inputs!$B$5*B1925+Inputs!$B$6*C1925</f>
        <v>3736500</v>
      </c>
      <c r="G1925" s="29" t="n">
        <f aca="false">Inputs!$B$5*D1925</f>
        <v>71999.9999999999</v>
      </c>
      <c r="H1925" s="29" t="n">
        <f aca="false">Inputs!$B$6*E1925</f>
        <v>-29500.0000000002</v>
      </c>
      <c r="I1925" s="29" t="n">
        <f aca="false">G1925+H1925</f>
        <v>42499.9999999997</v>
      </c>
      <c r="J1925" s="29" t="n">
        <f aca="false">J1924+I1925</f>
        <v>2378000</v>
      </c>
    </row>
    <row r="1926" customFormat="false" ht="15" hidden="false" customHeight="false" outlineLevel="0" collapsed="false">
      <c r="A1926" s="26" t="n">
        <v>40168</v>
      </c>
      <c r="B1926" s="27" t="n">
        <v>72.71</v>
      </c>
      <c r="C1926" s="27" t="n">
        <v>72.74</v>
      </c>
      <c r="D1926" s="28" t="n">
        <f aca="false">B1926-B1925</f>
        <v>-0.590000000000003</v>
      </c>
      <c r="E1926" s="28" t="n">
        <f aca="false">C1926-C1925</f>
        <v>0.86999999999999</v>
      </c>
      <c r="F1926" s="29" t="n">
        <f aca="false">Inputs!$B$5*B1926+Inputs!$B$6*C1926</f>
        <v>3634000</v>
      </c>
      <c r="G1926" s="29" t="n">
        <f aca="false">Inputs!$B$5*D1926</f>
        <v>-59000.0000000003</v>
      </c>
      <c r="H1926" s="29" t="n">
        <f aca="false">Inputs!$B$6*E1926</f>
        <v>-43499.9999999995</v>
      </c>
      <c r="I1926" s="29" t="n">
        <f aca="false">G1926+H1926</f>
        <v>-102500</v>
      </c>
      <c r="J1926" s="29" t="n">
        <f aca="false">J1925+I1926</f>
        <v>2275500</v>
      </c>
    </row>
    <row r="1927" customFormat="false" ht="15" hidden="false" customHeight="false" outlineLevel="0" collapsed="false">
      <c r="A1927" s="26" t="n">
        <v>40169</v>
      </c>
      <c r="B1927" s="27" t="n">
        <v>73.48</v>
      </c>
      <c r="C1927" s="27" t="n">
        <v>71.64</v>
      </c>
      <c r="D1927" s="28" t="n">
        <f aca="false">B1927-B1926</f>
        <v>0.77000000000001</v>
      </c>
      <c r="E1927" s="28" t="n">
        <f aca="false">C1927-C1926</f>
        <v>-1.09999999999999</v>
      </c>
      <c r="F1927" s="29" t="n">
        <f aca="false">Inputs!$B$5*B1927+Inputs!$B$6*C1927</f>
        <v>3766000</v>
      </c>
      <c r="G1927" s="29" t="n">
        <f aca="false">Inputs!$B$5*D1927</f>
        <v>77000.000000001</v>
      </c>
      <c r="H1927" s="29" t="n">
        <f aca="false">Inputs!$B$6*E1927</f>
        <v>54999.9999999997</v>
      </c>
      <c r="I1927" s="29" t="n">
        <f aca="false">G1927+H1927</f>
        <v>132000.000000001</v>
      </c>
      <c r="J1927" s="29" t="n">
        <f aca="false">J1926+I1927</f>
        <v>2407500</v>
      </c>
    </row>
    <row r="1928" customFormat="false" ht="15" hidden="false" customHeight="false" outlineLevel="0" collapsed="false">
      <c r="A1928" s="26" t="n">
        <v>40170</v>
      </c>
      <c r="B1928" s="27" t="n">
        <v>76.03</v>
      </c>
      <c r="C1928" s="27" t="n">
        <v>73.87</v>
      </c>
      <c r="D1928" s="28" t="n">
        <f aca="false">B1928-B1927</f>
        <v>2.55</v>
      </c>
      <c r="E1928" s="28" t="n">
        <f aca="false">C1928-C1927</f>
        <v>2.23</v>
      </c>
      <c r="F1928" s="29" t="n">
        <f aca="false">Inputs!$B$5*B1928+Inputs!$B$6*C1928</f>
        <v>3909500</v>
      </c>
      <c r="G1928" s="29" t="n">
        <f aca="false">Inputs!$B$5*D1928</f>
        <v>255000</v>
      </c>
      <c r="H1928" s="29" t="n">
        <f aca="false">Inputs!$B$6*E1928</f>
        <v>-111500</v>
      </c>
      <c r="I1928" s="29" t="n">
        <f aca="false">G1928+H1928</f>
        <v>143500</v>
      </c>
      <c r="J1928" s="29" t="n">
        <f aca="false">J1927+I1928</f>
        <v>2551000</v>
      </c>
    </row>
    <row r="1929" customFormat="false" ht="15" hidden="false" customHeight="false" outlineLevel="0" collapsed="false">
      <c r="A1929" s="26" t="n">
        <v>40171</v>
      </c>
      <c r="B1929" s="27" t="n">
        <v>76.83</v>
      </c>
      <c r="C1929" s="27" t="n">
        <v>75.15</v>
      </c>
      <c r="D1929" s="28" t="n">
        <f aca="false">B1929-B1928</f>
        <v>0.799999999999997</v>
      </c>
      <c r="E1929" s="28" t="n">
        <f aca="false">C1929-C1928</f>
        <v>1.28</v>
      </c>
      <c r="F1929" s="29" t="n">
        <f aca="false">Inputs!$B$5*B1929+Inputs!$B$6*C1929</f>
        <v>3925500</v>
      </c>
      <c r="G1929" s="29" t="n">
        <f aca="false">Inputs!$B$5*D1929</f>
        <v>79999.9999999997</v>
      </c>
      <c r="H1929" s="29" t="n">
        <f aca="false">Inputs!$B$6*E1929</f>
        <v>-64000.0000000001</v>
      </c>
      <c r="I1929" s="29" t="n">
        <f aca="false">G1929+H1929</f>
        <v>15999.9999999997</v>
      </c>
      <c r="J1929" s="29" t="n">
        <f aca="false">J1928+I1929</f>
        <v>2567000</v>
      </c>
    </row>
    <row r="1930" customFormat="false" ht="15" hidden="false" customHeight="false" outlineLevel="0" collapsed="false">
      <c r="A1930" s="26" t="n">
        <v>40175</v>
      </c>
      <c r="B1930" s="27" t="n">
        <v>78.67</v>
      </c>
      <c r="C1930" s="27" t="n">
        <v>76.59</v>
      </c>
      <c r="D1930" s="28" t="n">
        <f aca="false">B1930-B1929</f>
        <v>1.84</v>
      </c>
      <c r="E1930" s="28" t="n">
        <f aca="false">C1930-C1929</f>
        <v>1.44</v>
      </c>
      <c r="F1930" s="29" t="n">
        <f aca="false">Inputs!$B$5*B1930+Inputs!$B$6*C1930</f>
        <v>4037500</v>
      </c>
      <c r="G1930" s="29" t="n">
        <f aca="false">Inputs!$B$5*D1930</f>
        <v>184000</v>
      </c>
      <c r="H1930" s="29" t="n">
        <f aca="false">Inputs!$B$6*E1930</f>
        <v>-71999.9999999999</v>
      </c>
      <c r="I1930" s="29" t="n">
        <f aca="false">G1930+H1930</f>
        <v>112000</v>
      </c>
      <c r="J1930" s="29" t="n">
        <f aca="false">J1929+I1930</f>
        <v>2679000</v>
      </c>
    </row>
    <row r="1931" customFormat="false" ht="15" hidden="false" customHeight="false" outlineLevel="0" collapsed="false">
      <c r="A1931" s="26" t="n">
        <v>40176</v>
      </c>
      <c r="B1931" s="27" t="n">
        <v>78.87</v>
      </c>
      <c r="C1931" s="27" t="n">
        <v>76.65</v>
      </c>
      <c r="D1931" s="28" t="n">
        <f aca="false">B1931-B1930</f>
        <v>0.200000000000003</v>
      </c>
      <c r="E1931" s="28" t="n">
        <f aca="false">C1931-C1930</f>
        <v>0.0600000000000023</v>
      </c>
      <c r="F1931" s="29" t="n">
        <f aca="false">Inputs!$B$5*B1931+Inputs!$B$6*C1931</f>
        <v>4054500</v>
      </c>
      <c r="G1931" s="29" t="n">
        <f aca="false">Inputs!$B$5*D1931</f>
        <v>20000.0000000003</v>
      </c>
      <c r="H1931" s="29" t="n">
        <f aca="false">Inputs!$B$6*E1931</f>
        <v>-3000.00000000011</v>
      </c>
      <c r="I1931" s="29" t="n">
        <f aca="false">G1931+H1931</f>
        <v>17000.0000000002</v>
      </c>
      <c r="J1931" s="29" t="n">
        <f aca="false">J1930+I1931</f>
        <v>2696000</v>
      </c>
    </row>
    <row r="1932" customFormat="false" ht="15" hidden="false" customHeight="false" outlineLevel="0" collapsed="false">
      <c r="A1932" s="26" t="n">
        <v>40177</v>
      </c>
      <c r="B1932" s="27" t="n">
        <v>79.35</v>
      </c>
      <c r="C1932" s="27" t="n">
        <v>77.62</v>
      </c>
      <c r="D1932" s="28" t="n">
        <f aca="false">B1932-B1931</f>
        <v>0.47999999999999</v>
      </c>
      <c r="E1932" s="28" t="n">
        <f aca="false">C1932-C1931</f>
        <v>0.969999999999999</v>
      </c>
      <c r="F1932" s="29" t="n">
        <f aca="false">Inputs!$B$5*B1932+Inputs!$B$6*C1932</f>
        <v>4054000</v>
      </c>
      <c r="G1932" s="29" t="n">
        <f aca="false">Inputs!$B$5*D1932</f>
        <v>47999.999999999</v>
      </c>
      <c r="H1932" s="29" t="n">
        <f aca="false">Inputs!$B$6*E1932</f>
        <v>-48499.9999999999</v>
      </c>
      <c r="I1932" s="29" t="n">
        <f aca="false">G1932+H1932</f>
        <v>-500.000000000968</v>
      </c>
      <c r="J1932" s="29" t="n">
        <f aca="false">J1931+I1932</f>
        <v>2695500</v>
      </c>
    </row>
    <row r="1933" customFormat="false" ht="15" hidden="false" customHeight="false" outlineLevel="0" collapsed="false">
      <c r="A1933" s="26" t="n">
        <v>40178</v>
      </c>
      <c r="B1933" s="27" t="n">
        <v>79.39</v>
      </c>
      <c r="C1933" s="27" t="n">
        <v>77.91</v>
      </c>
      <c r="D1933" s="28" t="n">
        <f aca="false">B1933-B1932</f>
        <v>0.0400000000000063</v>
      </c>
      <c r="E1933" s="28" t="n">
        <f aca="false">C1933-C1932</f>
        <v>0.289999999999992</v>
      </c>
      <c r="F1933" s="29" t="n">
        <f aca="false">Inputs!$B$5*B1933+Inputs!$B$6*C1933</f>
        <v>4043500</v>
      </c>
      <c r="G1933" s="29" t="n">
        <f aca="false">Inputs!$B$5*D1933</f>
        <v>4000.00000000063</v>
      </c>
      <c r="H1933" s="29" t="n">
        <f aca="false">Inputs!$B$6*E1933</f>
        <v>-14499.9999999996</v>
      </c>
      <c r="I1933" s="29" t="n">
        <f aca="false">G1933+H1933</f>
        <v>-10499.999999999</v>
      </c>
      <c r="J1933" s="29" t="n">
        <f aca="false">J1932+I1933</f>
        <v>2685000</v>
      </c>
    </row>
    <row r="1934" customFormat="false" ht="15" hidden="false" customHeight="false" outlineLevel="0" collapsed="false">
      <c r="A1934" s="26" t="n">
        <v>40182</v>
      </c>
      <c r="B1934" s="27" t="n">
        <v>81.52</v>
      </c>
      <c r="C1934" s="27" t="n">
        <v>79.05</v>
      </c>
      <c r="D1934" s="28" t="n">
        <f aca="false">B1934-B1933</f>
        <v>2.13</v>
      </c>
      <c r="E1934" s="28" t="n">
        <f aca="false">C1934-C1933</f>
        <v>1.14</v>
      </c>
      <c r="F1934" s="29" t="n">
        <f aca="false">Inputs!$B$5*B1934+Inputs!$B$6*C1934</f>
        <v>4199500</v>
      </c>
      <c r="G1934" s="29" t="n">
        <f aca="false">Inputs!$B$5*D1934</f>
        <v>213000</v>
      </c>
      <c r="H1934" s="29" t="n">
        <f aca="false">Inputs!$B$6*E1934</f>
        <v>-57000</v>
      </c>
      <c r="I1934" s="29" t="n">
        <f aca="false">G1934+H1934</f>
        <v>156000</v>
      </c>
      <c r="J1934" s="29" t="n">
        <f aca="false">J1933+I1934</f>
        <v>2841000</v>
      </c>
    </row>
    <row r="1935" customFormat="false" ht="15" hidden="false" customHeight="false" outlineLevel="0" collapsed="false">
      <c r="A1935" s="26" t="n">
        <v>40183</v>
      </c>
      <c r="B1935" s="27" t="n">
        <v>81.74</v>
      </c>
      <c r="C1935" s="27" t="n">
        <v>79.27</v>
      </c>
      <c r="D1935" s="28" t="n">
        <f aca="false">B1935-B1934</f>
        <v>0.219999999999999</v>
      </c>
      <c r="E1935" s="28" t="n">
        <f aca="false">C1935-C1934</f>
        <v>0.219999999999999</v>
      </c>
      <c r="F1935" s="29" t="n">
        <f aca="false">Inputs!$B$5*B1935+Inputs!$B$6*C1935</f>
        <v>4210500</v>
      </c>
      <c r="G1935" s="29" t="n">
        <f aca="false">Inputs!$B$5*D1935</f>
        <v>21999.9999999999</v>
      </c>
      <c r="H1935" s="29" t="n">
        <f aca="false">Inputs!$B$6*E1935</f>
        <v>-10999.9999999999</v>
      </c>
      <c r="I1935" s="29" t="n">
        <f aca="false">G1935+H1935</f>
        <v>10999.9999999999</v>
      </c>
      <c r="J1935" s="29" t="n">
        <f aca="false">J1934+I1935</f>
        <v>2852000</v>
      </c>
    </row>
    <row r="1936" customFormat="false" ht="15" hidden="false" customHeight="false" outlineLevel="0" collapsed="false">
      <c r="A1936" s="26" t="n">
        <v>40184</v>
      </c>
      <c r="B1936" s="27" t="n">
        <v>83.12</v>
      </c>
      <c r="C1936" s="27" t="n">
        <v>80.14</v>
      </c>
      <c r="D1936" s="28" t="n">
        <f aca="false">B1936-B1935</f>
        <v>1.38000000000001</v>
      </c>
      <c r="E1936" s="28" t="n">
        <f aca="false">C1936-C1935</f>
        <v>0.870000000000005</v>
      </c>
      <c r="F1936" s="29" t="n">
        <f aca="false">Inputs!$B$5*B1936+Inputs!$B$6*C1936</f>
        <v>4305000</v>
      </c>
      <c r="G1936" s="29" t="n">
        <f aca="false">Inputs!$B$5*D1936</f>
        <v>138000.000000001</v>
      </c>
      <c r="H1936" s="29" t="n">
        <f aca="false">Inputs!$B$6*E1936</f>
        <v>-43500.0000000002</v>
      </c>
      <c r="I1936" s="29" t="n">
        <f aca="false">G1936+H1936</f>
        <v>94500.0000000007</v>
      </c>
      <c r="J1936" s="29" t="n">
        <f aca="false">J1935+I1936</f>
        <v>2946500</v>
      </c>
    </row>
    <row r="1937" customFormat="false" ht="15" hidden="false" customHeight="false" outlineLevel="0" collapsed="false">
      <c r="A1937" s="26" t="n">
        <v>40185</v>
      </c>
      <c r="B1937" s="27" t="n">
        <v>82.6</v>
      </c>
      <c r="C1937" s="27" t="n">
        <v>80.57</v>
      </c>
      <c r="D1937" s="28" t="n">
        <f aca="false">B1937-B1936</f>
        <v>-0.52000000000001</v>
      </c>
      <c r="E1937" s="28" t="n">
        <f aca="false">C1937-C1936</f>
        <v>0.429999999999993</v>
      </c>
      <c r="F1937" s="29" t="n">
        <f aca="false">Inputs!$B$5*B1937+Inputs!$B$6*C1937</f>
        <v>4231500</v>
      </c>
      <c r="G1937" s="29" t="n">
        <f aca="false">Inputs!$B$5*D1937</f>
        <v>-52000.000000001</v>
      </c>
      <c r="H1937" s="29" t="n">
        <f aca="false">Inputs!$B$6*E1937</f>
        <v>-21499.9999999996</v>
      </c>
      <c r="I1937" s="29" t="n">
        <f aca="false">G1937+H1937</f>
        <v>-73500.0000000007</v>
      </c>
      <c r="J1937" s="29" t="n">
        <f aca="false">J1936+I1937</f>
        <v>2873000</v>
      </c>
    </row>
    <row r="1938" customFormat="false" ht="15" hidden="false" customHeight="false" outlineLevel="0" collapsed="false">
      <c r="A1938" s="26" t="n">
        <v>40186</v>
      </c>
      <c r="B1938" s="27" t="n">
        <v>82.74</v>
      </c>
      <c r="C1938" s="27" t="n">
        <v>80.06</v>
      </c>
      <c r="D1938" s="28" t="n">
        <f aca="false">B1938-B1937</f>
        <v>0.140000000000001</v>
      </c>
      <c r="E1938" s="28" t="n">
        <f aca="false">C1938-C1937</f>
        <v>-0.509999999999991</v>
      </c>
      <c r="F1938" s="29" t="n">
        <f aca="false">Inputs!$B$5*B1938+Inputs!$B$6*C1938</f>
        <v>4271000</v>
      </c>
      <c r="G1938" s="29" t="n">
        <f aca="false">Inputs!$B$5*D1938</f>
        <v>14000.0000000001</v>
      </c>
      <c r="H1938" s="29" t="n">
        <f aca="false">Inputs!$B$6*E1938</f>
        <v>25499.9999999995</v>
      </c>
      <c r="I1938" s="29" t="n">
        <f aca="false">G1938+H1938</f>
        <v>39499.9999999996</v>
      </c>
      <c r="J1938" s="29" t="n">
        <f aca="false">J1937+I1938</f>
        <v>2912500</v>
      </c>
    </row>
    <row r="1939" customFormat="false" ht="15" hidden="false" customHeight="false" outlineLevel="0" collapsed="false">
      <c r="A1939" s="26" t="n">
        <v>40189</v>
      </c>
      <c r="B1939" s="27" t="n">
        <v>82.54</v>
      </c>
      <c r="C1939" s="27" t="n">
        <v>80.14</v>
      </c>
      <c r="D1939" s="28" t="n">
        <f aca="false">B1939-B1938</f>
        <v>-0.199999999999989</v>
      </c>
      <c r="E1939" s="28" t="n">
        <f aca="false">C1939-C1938</f>
        <v>0.0799999999999983</v>
      </c>
      <c r="F1939" s="29" t="n">
        <f aca="false">Inputs!$B$5*B1939+Inputs!$B$6*C1939</f>
        <v>4247000</v>
      </c>
      <c r="G1939" s="29" t="n">
        <f aca="false">Inputs!$B$5*D1939</f>
        <v>-19999.9999999989</v>
      </c>
      <c r="H1939" s="29" t="n">
        <f aca="false">Inputs!$B$6*E1939</f>
        <v>-3999.99999999991</v>
      </c>
      <c r="I1939" s="29" t="n">
        <f aca="false">G1939+H1939</f>
        <v>-23999.9999999988</v>
      </c>
      <c r="J1939" s="29" t="n">
        <f aca="false">J1938+I1939</f>
        <v>2888500</v>
      </c>
    </row>
    <row r="1940" customFormat="false" ht="15" hidden="false" customHeight="false" outlineLevel="0" collapsed="false">
      <c r="A1940" s="26" t="n">
        <v>40190</v>
      </c>
      <c r="B1940" s="27" t="n">
        <v>80.79</v>
      </c>
      <c r="C1940" s="27" t="n">
        <v>79.38</v>
      </c>
      <c r="D1940" s="28" t="n">
        <f aca="false">B1940-B1939</f>
        <v>-1.75</v>
      </c>
      <c r="E1940" s="28" t="n">
        <f aca="false">C1940-C1939</f>
        <v>-0.760000000000005</v>
      </c>
      <c r="F1940" s="29" t="n">
        <f aca="false">Inputs!$B$5*B1940+Inputs!$B$6*C1940</f>
        <v>4110000</v>
      </c>
      <c r="G1940" s="29" t="n">
        <f aca="false">Inputs!$B$5*D1940</f>
        <v>-175000</v>
      </c>
      <c r="H1940" s="29" t="n">
        <f aca="false">Inputs!$B$6*E1940</f>
        <v>38000.0000000003</v>
      </c>
      <c r="I1940" s="29" t="n">
        <f aca="false">G1940+H1940</f>
        <v>-137000</v>
      </c>
      <c r="J1940" s="29" t="n">
        <f aca="false">J1939+I1940</f>
        <v>2751500</v>
      </c>
    </row>
    <row r="1941" customFormat="false" ht="15" hidden="false" customHeight="false" outlineLevel="0" collapsed="false">
      <c r="A1941" s="26" t="n">
        <v>40191</v>
      </c>
      <c r="B1941" s="27" t="n">
        <v>79.66</v>
      </c>
      <c r="C1941" s="27" t="n">
        <v>77.57</v>
      </c>
      <c r="D1941" s="28" t="n">
        <f aca="false">B1941-B1940</f>
        <v>-1.13000000000001</v>
      </c>
      <c r="E1941" s="28" t="n">
        <f aca="false">C1941-C1940</f>
        <v>-1.81</v>
      </c>
      <c r="F1941" s="29" t="n">
        <f aca="false">Inputs!$B$5*B1941+Inputs!$B$6*C1941</f>
        <v>4087500</v>
      </c>
      <c r="G1941" s="29" t="n">
        <f aca="false">Inputs!$B$5*D1941</f>
        <v>-113000.000000001</v>
      </c>
      <c r="H1941" s="29" t="n">
        <f aca="false">Inputs!$B$6*E1941</f>
        <v>90500.0000000001</v>
      </c>
      <c r="I1941" s="29" t="n">
        <f aca="false">G1941+H1941</f>
        <v>-22500.0000000008</v>
      </c>
      <c r="J1941" s="29" t="n">
        <f aca="false">J1940+I1941</f>
        <v>2729000</v>
      </c>
    </row>
    <row r="1942" customFormat="false" ht="15" hidden="false" customHeight="false" outlineLevel="0" collapsed="false">
      <c r="A1942" s="26" t="n">
        <v>40192</v>
      </c>
      <c r="B1942" s="27" t="n">
        <v>79.35</v>
      </c>
      <c r="C1942" s="27" t="n">
        <v>77.61</v>
      </c>
      <c r="D1942" s="28" t="n">
        <f aca="false">B1942-B1941</f>
        <v>-0.310000000000002</v>
      </c>
      <c r="E1942" s="28" t="n">
        <f aca="false">C1942-C1941</f>
        <v>0.0400000000000063</v>
      </c>
      <c r="F1942" s="29" t="n">
        <f aca="false">Inputs!$B$5*B1942+Inputs!$B$6*C1942</f>
        <v>4054500</v>
      </c>
      <c r="G1942" s="29" t="n">
        <f aca="false">Inputs!$B$5*D1942</f>
        <v>-31000.0000000002</v>
      </c>
      <c r="H1942" s="29" t="n">
        <f aca="false">Inputs!$B$6*E1942</f>
        <v>-2000.00000000031</v>
      </c>
      <c r="I1942" s="29" t="n">
        <f aca="false">G1942+H1942</f>
        <v>-33000.0000000005</v>
      </c>
      <c r="J1942" s="29" t="n">
        <f aca="false">J1941+I1942</f>
        <v>2696000</v>
      </c>
    </row>
    <row r="1943" customFormat="false" ht="15" hidden="false" customHeight="false" outlineLevel="0" collapsed="false">
      <c r="A1943" s="26" t="n">
        <v>40193</v>
      </c>
      <c r="B1943" s="27" t="n">
        <v>77.96</v>
      </c>
      <c r="C1943" s="27" t="n">
        <v>76.85</v>
      </c>
      <c r="D1943" s="28" t="n">
        <f aca="false">B1943-B1942</f>
        <v>-1.39</v>
      </c>
      <c r="E1943" s="28" t="n">
        <f aca="false">C1943-C1942</f>
        <v>-0.760000000000005</v>
      </c>
      <c r="F1943" s="29" t="n">
        <f aca="false">Inputs!$B$5*B1943+Inputs!$B$6*C1943</f>
        <v>3953500</v>
      </c>
      <c r="G1943" s="29" t="n">
        <f aca="false">Inputs!$B$5*D1943</f>
        <v>-139000</v>
      </c>
      <c r="H1943" s="29" t="n">
        <f aca="false">Inputs!$B$6*E1943</f>
        <v>38000.0000000003</v>
      </c>
      <c r="I1943" s="29" t="n">
        <f aca="false">G1943+H1943</f>
        <v>-101000</v>
      </c>
      <c r="J1943" s="29" t="n">
        <f aca="false">J1942+I1943</f>
        <v>2595000</v>
      </c>
    </row>
    <row r="1944" customFormat="false" ht="15" hidden="false" customHeight="false" outlineLevel="0" collapsed="false">
      <c r="A1944" s="26" t="n">
        <v>40197</v>
      </c>
      <c r="B1944" s="27" t="n">
        <v>78.98</v>
      </c>
      <c r="C1944" s="27" t="n">
        <v>75.18</v>
      </c>
      <c r="D1944" s="28" t="n">
        <f aca="false">B1944-B1943</f>
        <v>1.02000000000001</v>
      </c>
      <c r="E1944" s="28" t="n">
        <f aca="false">C1944-C1943</f>
        <v>-1.66999999999999</v>
      </c>
      <c r="F1944" s="29" t="n">
        <f aca="false">Inputs!$B$5*B1944+Inputs!$B$6*C1944</f>
        <v>4139000</v>
      </c>
      <c r="G1944" s="29" t="n">
        <f aca="false">Inputs!$B$5*D1944</f>
        <v>102000.000000001</v>
      </c>
      <c r="H1944" s="29" t="n">
        <f aca="false">Inputs!$B$6*E1944</f>
        <v>83499.9999999994</v>
      </c>
      <c r="I1944" s="29" t="n">
        <f aca="false">G1944+H1944</f>
        <v>185500</v>
      </c>
      <c r="J1944" s="29" t="n">
        <f aca="false">J1943+I1944</f>
        <v>2780500</v>
      </c>
    </row>
    <row r="1945" customFormat="false" ht="15" hidden="false" customHeight="false" outlineLevel="0" collapsed="false">
      <c r="A1945" s="26" t="n">
        <v>40198</v>
      </c>
      <c r="B1945" s="27" t="n">
        <v>77.42</v>
      </c>
      <c r="C1945" s="27" t="n">
        <v>75.09</v>
      </c>
      <c r="D1945" s="28" t="n">
        <f aca="false">B1945-B1944</f>
        <v>-1.56</v>
      </c>
      <c r="E1945" s="28" t="n">
        <f aca="false">C1945-C1944</f>
        <v>-0.0900000000000034</v>
      </c>
      <c r="F1945" s="29" t="n">
        <f aca="false">Inputs!$B$5*B1945+Inputs!$B$6*C1945</f>
        <v>3987500</v>
      </c>
      <c r="G1945" s="29" t="n">
        <f aca="false">Inputs!$B$5*D1945</f>
        <v>-156000</v>
      </c>
      <c r="H1945" s="29" t="n">
        <f aca="false">Inputs!$B$6*E1945</f>
        <v>4500.00000000017</v>
      </c>
      <c r="I1945" s="29" t="n">
        <f aca="false">G1945+H1945</f>
        <v>-151500</v>
      </c>
      <c r="J1945" s="29" t="n">
        <f aca="false">J1944+I1945</f>
        <v>2629000</v>
      </c>
    </row>
    <row r="1946" customFormat="false" ht="15" hidden="false" customHeight="false" outlineLevel="0" collapsed="false">
      <c r="A1946" s="26" t="n">
        <v>40199</v>
      </c>
      <c r="B1946" s="27" t="n">
        <v>75.84</v>
      </c>
      <c r="C1946" s="27" t="n">
        <v>74.13</v>
      </c>
      <c r="D1946" s="28" t="n">
        <f aca="false">B1946-B1945</f>
        <v>-1.58</v>
      </c>
      <c r="E1946" s="28" t="n">
        <f aca="false">C1946-C1945</f>
        <v>-0.960000000000008</v>
      </c>
      <c r="F1946" s="29" t="n">
        <f aca="false">Inputs!$B$5*B1946+Inputs!$B$6*C1946</f>
        <v>3877500</v>
      </c>
      <c r="G1946" s="29" t="n">
        <f aca="false">Inputs!$B$5*D1946</f>
        <v>-158000</v>
      </c>
      <c r="H1946" s="29" t="n">
        <f aca="false">Inputs!$B$6*E1946</f>
        <v>48000.0000000004</v>
      </c>
      <c r="I1946" s="29" t="n">
        <f aca="false">G1946+H1946</f>
        <v>-109999.999999999</v>
      </c>
      <c r="J1946" s="29" t="n">
        <f aca="false">J1945+I1946</f>
        <v>2519000</v>
      </c>
    </row>
    <row r="1947" customFormat="false" ht="15" hidden="false" customHeight="false" outlineLevel="0" collapsed="false">
      <c r="A1947" s="26" t="n">
        <v>40200</v>
      </c>
      <c r="B1947" s="27" t="n">
        <v>74.25</v>
      </c>
      <c r="C1947" s="27" t="n">
        <v>72.73</v>
      </c>
      <c r="D1947" s="28" t="n">
        <f aca="false">B1947-B1946</f>
        <v>-1.59</v>
      </c>
      <c r="E1947" s="28" t="n">
        <f aca="false">C1947-C1946</f>
        <v>-1.39999999999999</v>
      </c>
      <c r="F1947" s="29" t="n">
        <f aca="false">Inputs!$B$5*B1947+Inputs!$B$6*C1947</f>
        <v>3788500</v>
      </c>
      <c r="G1947" s="29" t="n">
        <f aca="false">Inputs!$B$5*D1947</f>
        <v>-159000</v>
      </c>
      <c r="H1947" s="29" t="n">
        <f aca="false">Inputs!$B$6*E1947</f>
        <v>69999.9999999996</v>
      </c>
      <c r="I1947" s="29" t="n">
        <f aca="false">G1947+H1947</f>
        <v>-89000.0000000008</v>
      </c>
      <c r="J1947" s="29" t="n">
        <f aca="false">J1946+I1947</f>
        <v>2430000</v>
      </c>
    </row>
    <row r="1948" customFormat="false" ht="15" hidden="false" customHeight="false" outlineLevel="0" collapsed="false">
      <c r="A1948" s="26" t="n">
        <v>40203</v>
      </c>
      <c r="B1948" s="27" t="n">
        <v>74.9</v>
      </c>
      <c r="C1948" s="27" t="n">
        <v>72.18</v>
      </c>
      <c r="D1948" s="28" t="n">
        <f aca="false">B1948-B1947</f>
        <v>0.650000000000006</v>
      </c>
      <c r="E1948" s="28" t="n">
        <f aca="false">C1948-C1947</f>
        <v>-0.549999999999997</v>
      </c>
      <c r="F1948" s="29" t="n">
        <f aca="false">Inputs!$B$5*B1948+Inputs!$B$6*C1948</f>
        <v>3881000</v>
      </c>
      <c r="G1948" s="29" t="n">
        <f aca="false">Inputs!$B$5*D1948</f>
        <v>65000.0000000006</v>
      </c>
      <c r="H1948" s="29" t="n">
        <f aca="false">Inputs!$B$6*E1948</f>
        <v>27499.9999999999</v>
      </c>
      <c r="I1948" s="29" t="n">
        <f aca="false">G1948+H1948</f>
        <v>92500.0000000004</v>
      </c>
      <c r="J1948" s="29" t="n">
        <f aca="false">J1947+I1948</f>
        <v>2522500</v>
      </c>
    </row>
    <row r="1949" customFormat="false" ht="15" hidden="false" customHeight="false" outlineLevel="0" collapsed="false">
      <c r="A1949" s="26" t="n">
        <v>40204</v>
      </c>
      <c r="B1949" s="27" t="n">
        <v>74.67</v>
      </c>
      <c r="C1949" s="27" t="n">
        <v>72.63</v>
      </c>
      <c r="D1949" s="28" t="n">
        <f aca="false">B1949-B1948</f>
        <v>-0.230000000000004</v>
      </c>
      <c r="E1949" s="28" t="n">
        <f aca="false">C1949-C1948</f>
        <v>0.449999999999989</v>
      </c>
      <c r="F1949" s="29" t="n">
        <f aca="false">Inputs!$B$5*B1949+Inputs!$B$6*C1949</f>
        <v>3835500</v>
      </c>
      <c r="G1949" s="29" t="n">
        <f aca="false">Inputs!$B$5*D1949</f>
        <v>-23000.0000000004</v>
      </c>
      <c r="H1949" s="29" t="n">
        <f aca="false">Inputs!$B$6*E1949</f>
        <v>-22499.9999999994</v>
      </c>
      <c r="I1949" s="29" t="n">
        <f aca="false">G1949+H1949</f>
        <v>-45499.9999999998</v>
      </c>
      <c r="J1949" s="29" t="n">
        <f aca="false">J1948+I1949</f>
        <v>2477000</v>
      </c>
    </row>
    <row r="1950" customFormat="false" ht="15" hidden="false" customHeight="false" outlineLevel="0" collapsed="false">
      <c r="A1950" s="26" t="n">
        <v>40205</v>
      </c>
      <c r="B1950" s="27" t="n">
        <v>73.64</v>
      </c>
      <c r="C1950" s="27" t="n">
        <v>72.75</v>
      </c>
      <c r="D1950" s="28" t="n">
        <f aca="false">B1950-B1949</f>
        <v>-1.03</v>
      </c>
      <c r="E1950" s="28" t="n">
        <f aca="false">C1950-C1949</f>
        <v>0.120000000000005</v>
      </c>
      <c r="F1950" s="29" t="n">
        <f aca="false">Inputs!$B$5*B1950+Inputs!$B$6*C1950</f>
        <v>3726500</v>
      </c>
      <c r="G1950" s="29" t="n">
        <f aca="false">Inputs!$B$5*D1950</f>
        <v>-103000</v>
      </c>
      <c r="H1950" s="29" t="n">
        <f aca="false">Inputs!$B$6*E1950</f>
        <v>-6000.00000000023</v>
      </c>
      <c r="I1950" s="29" t="n">
        <f aca="false">G1950+H1950</f>
        <v>-109000</v>
      </c>
      <c r="J1950" s="29" t="n">
        <f aca="false">J1949+I1950</f>
        <v>2368000</v>
      </c>
    </row>
    <row r="1951" customFormat="false" ht="15" hidden="false" customHeight="false" outlineLevel="0" collapsed="false">
      <c r="A1951" s="26" t="n">
        <v>40206</v>
      </c>
      <c r="B1951" s="27" t="n">
        <v>73.62</v>
      </c>
      <c r="C1951" s="27" t="n">
        <v>70.65</v>
      </c>
      <c r="D1951" s="28" t="n">
        <f aca="false">B1951-B1950</f>
        <v>-0.019999999999996</v>
      </c>
      <c r="E1951" s="28" t="n">
        <f aca="false">C1951-C1950</f>
        <v>-2.09999999999999</v>
      </c>
      <c r="F1951" s="29" t="n">
        <f aca="false">Inputs!$B$5*B1951+Inputs!$B$6*C1951</f>
        <v>3829500</v>
      </c>
      <c r="G1951" s="29" t="n">
        <f aca="false">Inputs!$B$5*D1951</f>
        <v>-1999.9999999996</v>
      </c>
      <c r="H1951" s="29" t="n">
        <f aca="false">Inputs!$B$6*E1951</f>
        <v>105000</v>
      </c>
      <c r="I1951" s="29" t="n">
        <f aca="false">G1951+H1951</f>
        <v>103000</v>
      </c>
      <c r="J1951" s="29" t="n">
        <f aca="false">J1950+I1951</f>
        <v>2471000</v>
      </c>
    </row>
    <row r="1952" customFormat="false" ht="15" hidden="false" customHeight="false" outlineLevel="0" collapsed="false">
      <c r="A1952" s="26" t="n">
        <v>40207</v>
      </c>
      <c r="B1952" s="27" t="n">
        <v>72.85</v>
      </c>
      <c r="C1952" s="27" t="n">
        <v>71.2</v>
      </c>
      <c r="D1952" s="28" t="n">
        <f aca="false">B1952-B1951</f>
        <v>-0.77000000000001</v>
      </c>
      <c r="E1952" s="28" t="n">
        <f aca="false">C1952-C1951</f>
        <v>0.549999999999997</v>
      </c>
      <c r="F1952" s="29" t="n">
        <f aca="false">Inputs!$B$5*B1952+Inputs!$B$6*C1952</f>
        <v>3725000</v>
      </c>
      <c r="G1952" s="29" t="n">
        <f aca="false">Inputs!$B$5*D1952</f>
        <v>-77000.000000001</v>
      </c>
      <c r="H1952" s="29" t="n">
        <f aca="false">Inputs!$B$6*E1952</f>
        <v>-27499.9999999999</v>
      </c>
      <c r="I1952" s="29" t="n">
        <f aca="false">G1952+H1952</f>
        <v>-104500.000000001</v>
      </c>
      <c r="J1952" s="29" t="n">
        <f aca="false">J1951+I1952</f>
        <v>2366500</v>
      </c>
    </row>
    <row r="1953" customFormat="false" ht="15" hidden="false" customHeight="false" outlineLevel="0" collapsed="false">
      <c r="A1953" s="26" t="n">
        <v>40210</v>
      </c>
      <c r="B1953" s="27" t="n">
        <v>74.41</v>
      </c>
      <c r="C1953" s="27" t="n">
        <v>71.58</v>
      </c>
      <c r="D1953" s="28" t="n">
        <f aca="false">B1953-B1952</f>
        <v>1.56</v>
      </c>
      <c r="E1953" s="28" t="n">
        <f aca="false">C1953-C1952</f>
        <v>0.379999999999995</v>
      </c>
      <c r="F1953" s="29" t="n">
        <f aca="false">Inputs!$B$5*B1953+Inputs!$B$6*C1953</f>
        <v>3862000</v>
      </c>
      <c r="G1953" s="29" t="n">
        <f aca="false">Inputs!$B$5*D1953</f>
        <v>156000</v>
      </c>
      <c r="H1953" s="29" t="n">
        <f aca="false">Inputs!$B$6*E1953</f>
        <v>-18999.9999999998</v>
      </c>
      <c r="I1953" s="29" t="n">
        <f aca="false">G1953+H1953</f>
        <v>137000</v>
      </c>
      <c r="J1953" s="29" t="n">
        <f aca="false">J1952+I1953</f>
        <v>2503500</v>
      </c>
    </row>
    <row r="1954" customFormat="false" ht="15" hidden="false" customHeight="false" outlineLevel="0" collapsed="false">
      <c r="A1954" s="26" t="n">
        <v>40211</v>
      </c>
      <c r="B1954" s="27" t="n">
        <v>77.21</v>
      </c>
      <c r="C1954" s="27" t="n">
        <v>73.94</v>
      </c>
      <c r="D1954" s="28" t="n">
        <f aca="false">B1954-B1953</f>
        <v>2.8</v>
      </c>
      <c r="E1954" s="28" t="n">
        <f aca="false">C1954-C1953</f>
        <v>2.36</v>
      </c>
      <c r="F1954" s="29" t="n">
        <f aca="false">Inputs!$B$5*B1954+Inputs!$B$6*C1954</f>
        <v>4024000</v>
      </c>
      <c r="G1954" s="29" t="n">
        <f aca="false">Inputs!$B$5*D1954</f>
        <v>280000</v>
      </c>
      <c r="H1954" s="29" t="n">
        <f aca="false">Inputs!$B$6*E1954</f>
        <v>-118000</v>
      </c>
      <c r="I1954" s="29" t="n">
        <f aca="false">G1954+H1954</f>
        <v>162000</v>
      </c>
      <c r="J1954" s="29" t="n">
        <f aca="false">J1953+I1954</f>
        <v>2665500</v>
      </c>
    </row>
    <row r="1955" customFormat="false" ht="15" hidden="false" customHeight="false" outlineLevel="0" collapsed="false">
      <c r="A1955" s="26" t="n">
        <v>40212</v>
      </c>
      <c r="B1955" s="27" t="n">
        <v>76.96</v>
      </c>
      <c r="C1955" s="27" t="n">
        <v>75.77</v>
      </c>
      <c r="D1955" s="28" t="n">
        <f aca="false">B1955-B1954</f>
        <v>-0.25</v>
      </c>
      <c r="E1955" s="28" t="n">
        <f aca="false">C1955-C1954</f>
        <v>1.83</v>
      </c>
      <c r="F1955" s="29" t="n">
        <f aca="false">Inputs!$B$5*B1955+Inputs!$B$6*C1955</f>
        <v>3907500</v>
      </c>
      <c r="G1955" s="29" t="n">
        <f aca="false">Inputs!$B$5*D1955</f>
        <v>-25000</v>
      </c>
      <c r="H1955" s="29" t="n">
        <f aca="false">Inputs!$B$6*E1955</f>
        <v>-91499.9999999999</v>
      </c>
      <c r="I1955" s="29" t="n">
        <f aca="false">G1955+H1955</f>
        <v>-116500</v>
      </c>
      <c r="J1955" s="29" t="n">
        <f aca="false">J1954+I1955</f>
        <v>2549000</v>
      </c>
    </row>
    <row r="1956" customFormat="false" ht="15" hidden="false" customHeight="false" outlineLevel="0" collapsed="false">
      <c r="A1956" s="26" t="n">
        <v>40213</v>
      </c>
      <c r="B1956" s="27" t="n">
        <v>73.13</v>
      </c>
      <c r="C1956" s="27" t="n">
        <v>71.3</v>
      </c>
      <c r="D1956" s="28" t="n">
        <f aca="false">B1956-B1955</f>
        <v>-3.83</v>
      </c>
      <c r="E1956" s="28" t="n">
        <f aca="false">C1956-C1955</f>
        <v>-4.47</v>
      </c>
      <c r="F1956" s="29" t="n">
        <f aca="false">Inputs!$B$5*B1956+Inputs!$B$6*C1956</f>
        <v>3748000</v>
      </c>
      <c r="G1956" s="29" t="n">
        <f aca="false">Inputs!$B$5*D1956</f>
        <v>-383000</v>
      </c>
      <c r="H1956" s="29" t="n">
        <f aca="false">Inputs!$B$6*E1956</f>
        <v>223500</v>
      </c>
      <c r="I1956" s="29" t="n">
        <f aca="false">G1956+H1956</f>
        <v>-159500</v>
      </c>
      <c r="J1956" s="29" t="n">
        <f aca="false">J1955+I1956</f>
        <v>2389500</v>
      </c>
    </row>
    <row r="1957" customFormat="false" ht="15" hidden="false" customHeight="false" outlineLevel="0" collapsed="false">
      <c r="A1957" s="26" t="n">
        <v>40214</v>
      </c>
      <c r="B1957" s="27" t="n">
        <v>71.15</v>
      </c>
      <c r="C1957" s="27" t="n">
        <v>70.11</v>
      </c>
      <c r="D1957" s="28" t="n">
        <f aca="false">B1957-B1956</f>
        <v>-1.97999999999999</v>
      </c>
      <c r="E1957" s="28" t="n">
        <f aca="false">C1957-C1956</f>
        <v>-1.19</v>
      </c>
      <c r="F1957" s="29" t="n">
        <f aca="false">Inputs!$B$5*B1957+Inputs!$B$6*C1957</f>
        <v>3609500</v>
      </c>
      <c r="G1957" s="29" t="n">
        <f aca="false">Inputs!$B$5*D1957</f>
        <v>-197999.999999999</v>
      </c>
      <c r="H1957" s="29" t="n">
        <f aca="false">Inputs!$B$6*E1957</f>
        <v>59499.9999999999</v>
      </c>
      <c r="I1957" s="29" t="n">
        <f aca="false">G1957+H1957</f>
        <v>-138499.999999999</v>
      </c>
      <c r="J1957" s="29" t="n">
        <f aca="false">J1956+I1957</f>
        <v>2251000</v>
      </c>
    </row>
    <row r="1958" customFormat="false" ht="15" hidden="false" customHeight="false" outlineLevel="0" collapsed="false">
      <c r="A1958" s="26" t="n">
        <v>40217</v>
      </c>
      <c r="B1958" s="27" t="n">
        <v>71.87</v>
      </c>
      <c r="C1958" s="27" t="n">
        <v>69.62</v>
      </c>
      <c r="D1958" s="28" t="n">
        <f aca="false">B1958-B1957</f>
        <v>0.719999999999999</v>
      </c>
      <c r="E1958" s="28" t="n">
        <f aca="false">C1958-C1957</f>
        <v>-0.489999999999995</v>
      </c>
      <c r="F1958" s="29" t="n">
        <f aca="false">Inputs!$B$5*B1958+Inputs!$B$6*C1958</f>
        <v>3706000</v>
      </c>
      <c r="G1958" s="29" t="n">
        <f aca="false">Inputs!$B$5*D1958</f>
        <v>71999.9999999999</v>
      </c>
      <c r="H1958" s="29" t="n">
        <f aca="false">Inputs!$B$6*E1958</f>
        <v>24499.9999999997</v>
      </c>
      <c r="I1958" s="29" t="n">
        <f aca="false">G1958+H1958</f>
        <v>96499.9999999996</v>
      </c>
      <c r="J1958" s="29" t="n">
        <f aca="false">J1957+I1958</f>
        <v>2347500</v>
      </c>
    </row>
    <row r="1959" customFormat="false" ht="15" hidden="false" customHeight="false" outlineLevel="0" collapsed="false">
      <c r="A1959" s="26" t="n">
        <v>40218</v>
      </c>
      <c r="B1959" s="27" t="n">
        <v>73.71</v>
      </c>
      <c r="C1959" s="27" t="n">
        <v>70.4</v>
      </c>
      <c r="D1959" s="28" t="n">
        <f aca="false">B1959-B1958</f>
        <v>1.83999999999999</v>
      </c>
      <c r="E1959" s="28" t="n">
        <f aca="false">C1959-C1958</f>
        <v>0.780000000000001</v>
      </c>
      <c r="F1959" s="29" t="n">
        <f aca="false">Inputs!$B$5*B1959+Inputs!$B$6*C1959</f>
        <v>3851000</v>
      </c>
      <c r="G1959" s="29" t="n">
        <f aca="false">Inputs!$B$5*D1959</f>
        <v>183999.999999999</v>
      </c>
      <c r="H1959" s="29" t="n">
        <f aca="false">Inputs!$B$6*E1959</f>
        <v>-39000.0000000001</v>
      </c>
      <c r="I1959" s="29" t="n">
        <f aca="false">G1959+H1959</f>
        <v>144999.999999999</v>
      </c>
      <c r="J1959" s="29" t="n">
        <f aca="false">J1958+I1959</f>
        <v>2492500</v>
      </c>
    </row>
    <row r="1960" customFormat="false" ht="15" hidden="false" customHeight="false" outlineLevel="0" collapsed="false">
      <c r="A1960" s="26" t="n">
        <v>40219</v>
      </c>
      <c r="B1960" s="27" t="n">
        <v>74.48</v>
      </c>
      <c r="C1960" s="27" t="n">
        <v>70.4</v>
      </c>
      <c r="D1960" s="28" t="n">
        <f aca="false">B1960-B1959</f>
        <v>0.77000000000001</v>
      </c>
      <c r="E1960" s="28" t="n">
        <f aca="false">C1960-C1959</f>
        <v>0</v>
      </c>
      <c r="F1960" s="29" t="n">
        <f aca="false">Inputs!$B$5*B1960+Inputs!$B$6*C1960</f>
        <v>3928000</v>
      </c>
      <c r="G1960" s="29" t="n">
        <f aca="false">Inputs!$B$5*D1960</f>
        <v>77000.000000001</v>
      </c>
      <c r="H1960" s="29" t="n">
        <f aca="false">Inputs!$B$6*E1960</f>
        <v>-0</v>
      </c>
      <c r="I1960" s="29" t="n">
        <f aca="false">G1960+H1960</f>
        <v>77000.000000001</v>
      </c>
      <c r="J1960" s="29" t="n">
        <f aca="false">J1959+I1960</f>
        <v>2569500</v>
      </c>
    </row>
    <row r="1961" customFormat="false" ht="15" hidden="false" customHeight="false" outlineLevel="0" collapsed="false">
      <c r="A1961" s="26" t="n">
        <v>40220</v>
      </c>
      <c r="B1961" s="27" t="n">
        <v>75.23</v>
      </c>
      <c r="C1961" s="27" t="n">
        <v>72.35</v>
      </c>
      <c r="D1961" s="28" t="n">
        <f aca="false">B1961-B1960</f>
        <v>0.75</v>
      </c>
      <c r="E1961" s="28" t="n">
        <f aca="false">C1961-C1960</f>
        <v>1.94999999999999</v>
      </c>
      <c r="F1961" s="29" t="n">
        <f aca="false">Inputs!$B$5*B1961+Inputs!$B$6*C1961</f>
        <v>3905500</v>
      </c>
      <c r="G1961" s="29" t="n">
        <f aca="false">Inputs!$B$5*D1961</f>
        <v>75000</v>
      </c>
      <c r="H1961" s="29" t="n">
        <f aca="false">Inputs!$B$6*E1961</f>
        <v>-97499.9999999994</v>
      </c>
      <c r="I1961" s="29" t="n">
        <f aca="false">G1961+H1961</f>
        <v>-22499.9999999994</v>
      </c>
      <c r="J1961" s="29" t="n">
        <f aca="false">J1960+I1961</f>
        <v>2547000</v>
      </c>
    </row>
    <row r="1962" customFormat="false" ht="15" hidden="false" customHeight="false" outlineLevel="0" collapsed="false">
      <c r="A1962" s="26" t="n">
        <v>40221</v>
      </c>
      <c r="B1962" s="27" t="n">
        <v>74.11</v>
      </c>
      <c r="C1962" s="27" t="n">
        <v>71.49</v>
      </c>
      <c r="D1962" s="28" t="n">
        <f aca="false">B1962-B1961</f>
        <v>-1.12</v>
      </c>
      <c r="E1962" s="28" t="n">
        <f aca="false">C1962-C1961</f>
        <v>-0.859999999999999</v>
      </c>
      <c r="F1962" s="29" t="n">
        <f aca="false">Inputs!$B$5*B1962+Inputs!$B$6*C1962</f>
        <v>3836500</v>
      </c>
      <c r="G1962" s="29" t="n">
        <f aca="false">Inputs!$B$5*D1962</f>
        <v>-112000</v>
      </c>
      <c r="H1962" s="29" t="n">
        <f aca="false">Inputs!$B$6*E1962</f>
        <v>43000</v>
      </c>
      <c r="I1962" s="29" t="n">
        <f aca="false">G1962+H1962</f>
        <v>-69000.0000000005</v>
      </c>
      <c r="J1962" s="29" t="n">
        <f aca="false">J1961+I1962</f>
        <v>2478000</v>
      </c>
    </row>
    <row r="1963" customFormat="false" ht="15" hidden="false" customHeight="false" outlineLevel="0" collapsed="false">
      <c r="A1963" s="26" t="n">
        <v>40225</v>
      </c>
      <c r="B1963" s="27" t="n">
        <v>76.98</v>
      </c>
      <c r="C1963" s="27" t="n">
        <v>74.82</v>
      </c>
      <c r="D1963" s="28" t="n">
        <f aca="false">B1963-B1962</f>
        <v>2.87</v>
      </c>
      <c r="E1963" s="28" t="n">
        <f aca="false">C1963-C1962</f>
        <v>3.33</v>
      </c>
      <c r="F1963" s="29" t="n">
        <f aca="false">Inputs!$B$5*B1963+Inputs!$B$6*C1963</f>
        <v>3957000</v>
      </c>
      <c r="G1963" s="29" t="n">
        <f aca="false">Inputs!$B$5*D1963</f>
        <v>287000</v>
      </c>
      <c r="H1963" s="29" t="n">
        <f aca="false">Inputs!$B$6*E1963</f>
        <v>-166500</v>
      </c>
      <c r="I1963" s="29" t="n">
        <f aca="false">G1963+H1963</f>
        <v>120500.000000001</v>
      </c>
      <c r="J1963" s="29" t="n">
        <f aca="false">J1962+I1963</f>
        <v>2598500</v>
      </c>
    </row>
    <row r="1964" customFormat="false" ht="15" hidden="false" customHeight="false" outlineLevel="0" collapsed="false">
      <c r="A1964" s="26" t="n">
        <v>40226</v>
      </c>
      <c r="B1964" s="27" t="n">
        <v>77.27</v>
      </c>
      <c r="C1964" s="27" t="n">
        <v>74.89</v>
      </c>
      <c r="D1964" s="28" t="n">
        <f aca="false">B1964-B1963</f>
        <v>0.289999999999992</v>
      </c>
      <c r="E1964" s="28" t="n">
        <f aca="false">C1964-C1963</f>
        <v>0.0700000000000074</v>
      </c>
      <c r="F1964" s="29" t="n">
        <f aca="false">Inputs!$B$5*B1964+Inputs!$B$6*C1964</f>
        <v>3982500</v>
      </c>
      <c r="G1964" s="29" t="n">
        <f aca="false">Inputs!$B$5*D1964</f>
        <v>28999.9999999992</v>
      </c>
      <c r="H1964" s="29" t="n">
        <f aca="false">Inputs!$B$6*E1964</f>
        <v>-3500.00000000037</v>
      </c>
      <c r="I1964" s="29" t="n">
        <f aca="false">G1964+H1964</f>
        <v>25499.9999999988</v>
      </c>
      <c r="J1964" s="29" t="n">
        <f aca="false">J1963+I1964</f>
        <v>2624000</v>
      </c>
    </row>
    <row r="1965" customFormat="false" ht="15" hidden="false" customHeight="false" outlineLevel="0" collapsed="false">
      <c r="A1965" s="26" t="n">
        <v>40227</v>
      </c>
      <c r="B1965" s="27" t="n">
        <v>78.97</v>
      </c>
      <c r="C1965" s="27" t="n">
        <v>76.61</v>
      </c>
      <c r="D1965" s="28" t="n">
        <f aca="false">B1965-B1964</f>
        <v>1.7</v>
      </c>
      <c r="E1965" s="28" t="n">
        <f aca="false">C1965-C1964</f>
        <v>1.72</v>
      </c>
      <c r="F1965" s="29" t="n">
        <f aca="false">Inputs!$B$5*B1965+Inputs!$B$6*C1965</f>
        <v>4066500</v>
      </c>
      <c r="G1965" s="29" t="n">
        <f aca="false">Inputs!$B$5*D1965</f>
        <v>170000</v>
      </c>
      <c r="H1965" s="29" t="n">
        <f aca="false">Inputs!$B$6*E1965</f>
        <v>-85999.9999999999</v>
      </c>
      <c r="I1965" s="29" t="n">
        <f aca="false">G1965+H1965</f>
        <v>84000.0000000004</v>
      </c>
      <c r="J1965" s="29" t="n">
        <f aca="false">J1964+I1965</f>
        <v>2708000</v>
      </c>
    </row>
    <row r="1966" customFormat="false" ht="15" hidden="false" customHeight="false" outlineLevel="0" collapsed="false">
      <c r="A1966" s="26" t="n">
        <v>40228</v>
      </c>
      <c r="B1966" s="27" t="n">
        <v>79.77</v>
      </c>
      <c r="C1966" s="27" t="n">
        <v>76.88</v>
      </c>
      <c r="D1966" s="28" t="n">
        <f aca="false">B1966-B1965</f>
        <v>0.799999999999997</v>
      </c>
      <c r="E1966" s="28" t="n">
        <f aca="false">C1966-C1965</f>
        <v>0.269999999999996</v>
      </c>
      <c r="F1966" s="29" t="n">
        <f aca="false">Inputs!$B$5*B1966+Inputs!$B$6*C1966</f>
        <v>4133000</v>
      </c>
      <c r="G1966" s="29" t="n">
        <f aca="false">Inputs!$B$5*D1966</f>
        <v>79999.9999999997</v>
      </c>
      <c r="H1966" s="29" t="n">
        <f aca="false">Inputs!$B$6*E1966</f>
        <v>-13499.9999999998</v>
      </c>
      <c r="I1966" s="29" t="n">
        <f aca="false">G1966+H1966</f>
        <v>66499.9999999999</v>
      </c>
      <c r="J1966" s="29" t="n">
        <f aca="false">J1965+I1966</f>
        <v>2774500</v>
      </c>
    </row>
    <row r="1967" customFormat="false" ht="15" hidden="false" customHeight="false" outlineLevel="0" collapsed="false">
      <c r="A1967" s="26" t="n">
        <v>40231</v>
      </c>
      <c r="B1967" s="27" t="n">
        <v>80.04</v>
      </c>
      <c r="C1967" s="27" t="n">
        <v>76.95</v>
      </c>
      <c r="D1967" s="28" t="n">
        <f aca="false">B1967-B1966</f>
        <v>0.27000000000001</v>
      </c>
      <c r="E1967" s="28" t="n">
        <f aca="false">C1967-C1966</f>
        <v>0.0700000000000074</v>
      </c>
      <c r="F1967" s="29" t="n">
        <f aca="false">Inputs!$B$5*B1967+Inputs!$B$6*C1967</f>
        <v>4156500</v>
      </c>
      <c r="G1967" s="29" t="n">
        <f aca="false">Inputs!$B$5*D1967</f>
        <v>27000.000000001</v>
      </c>
      <c r="H1967" s="29" t="n">
        <f aca="false">Inputs!$B$6*E1967</f>
        <v>-3500.00000000037</v>
      </c>
      <c r="I1967" s="29" t="n">
        <f aca="false">G1967+H1967</f>
        <v>23500.0000000007</v>
      </c>
      <c r="J1967" s="29" t="n">
        <f aca="false">J1966+I1967</f>
        <v>2798000</v>
      </c>
    </row>
    <row r="1968" customFormat="false" ht="15" hidden="false" customHeight="false" outlineLevel="0" collapsed="false">
      <c r="A1968" s="26" t="n">
        <v>40232</v>
      </c>
      <c r="B1968" s="27" t="n">
        <v>78.61</v>
      </c>
      <c r="C1968" s="27" t="n">
        <v>76.44</v>
      </c>
      <c r="D1968" s="28" t="n">
        <f aca="false">B1968-B1967</f>
        <v>-1.43000000000001</v>
      </c>
      <c r="E1968" s="28" t="n">
        <f aca="false">C1968-C1967</f>
        <v>-0.510000000000005</v>
      </c>
      <c r="F1968" s="29" t="n">
        <f aca="false">Inputs!$B$5*B1968+Inputs!$B$6*C1968</f>
        <v>4039000</v>
      </c>
      <c r="G1968" s="29" t="n">
        <f aca="false">Inputs!$B$5*D1968</f>
        <v>-143000.000000001</v>
      </c>
      <c r="H1968" s="29" t="n">
        <f aca="false">Inputs!$B$6*E1968</f>
        <v>25500.0000000003</v>
      </c>
      <c r="I1968" s="29" t="n">
        <f aca="false">G1968+H1968</f>
        <v>-117500</v>
      </c>
      <c r="J1968" s="29" t="n">
        <f aca="false">J1967+I1968</f>
        <v>2680500</v>
      </c>
    </row>
    <row r="1969" customFormat="false" ht="15" hidden="false" customHeight="false" outlineLevel="0" collapsed="false">
      <c r="A1969" s="26" t="n">
        <v>40233</v>
      </c>
      <c r="B1969" s="27" t="n">
        <v>79.75</v>
      </c>
      <c r="C1969" s="27" t="n">
        <v>77</v>
      </c>
      <c r="D1969" s="28" t="n">
        <f aca="false">B1969-B1968</f>
        <v>1.14</v>
      </c>
      <c r="E1969" s="28" t="n">
        <f aca="false">C1969-C1968</f>
        <v>0.560000000000002</v>
      </c>
      <c r="F1969" s="29" t="n">
        <f aca="false">Inputs!$B$5*B1969+Inputs!$B$6*C1969</f>
        <v>4125000</v>
      </c>
      <c r="G1969" s="29" t="n">
        <f aca="false">Inputs!$B$5*D1969</f>
        <v>114000</v>
      </c>
      <c r="H1969" s="29" t="n">
        <f aca="false">Inputs!$B$6*E1969</f>
        <v>-28000.0000000001</v>
      </c>
      <c r="I1969" s="29" t="n">
        <f aca="false">G1969+H1969</f>
        <v>85999.9999999999</v>
      </c>
      <c r="J1969" s="29" t="n">
        <f aca="false">J1968+I1969</f>
        <v>2766500</v>
      </c>
    </row>
    <row r="1970" customFormat="false" ht="15" hidden="false" customHeight="false" outlineLevel="0" collapsed="false">
      <c r="A1970" s="26" t="n">
        <v>40234</v>
      </c>
      <c r="B1970" s="27" t="n">
        <v>77.99</v>
      </c>
      <c r="C1970" s="27" t="n">
        <v>74.38</v>
      </c>
      <c r="D1970" s="28" t="n">
        <f aca="false">B1970-B1969</f>
        <v>-1.76000000000001</v>
      </c>
      <c r="E1970" s="28" t="n">
        <f aca="false">C1970-C1969</f>
        <v>-2.62</v>
      </c>
      <c r="F1970" s="29" t="n">
        <f aca="false">Inputs!$B$5*B1970+Inputs!$B$6*C1970</f>
        <v>4080000</v>
      </c>
      <c r="G1970" s="29" t="n">
        <f aca="false">Inputs!$B$5*D1970</f>
        <v>-176000.000000001</v>
      </c>
      <c r="H1970" s="29" t="n">
        <f aca="false">Inputs!$B$6*E1970</f>
        <v>131000</v>
      </c>
      <c r="I1970" s="29" t="n">
        <f aca="false">G1970+H1970</f>
        <v>-45000.0000000003</v>
      </c>
      <c r="J1970" s="29" t="n">
        <f aca="false">J1969+I1970</f>
        <v>2721500</v>
      </c>
    </row>
    <row r="1971" customFormat="false" ht="15" hidden="false" customHeight="false" outlineLevel="0" collapsed="false">
      <c r="A1971" s="26" t="n">
        <v>40235</v>
      </c>
      <c r="B1971" s="27" t="n">
        <v>79.72</v>
      </c>
      <c r="C1971" s="27" t="n">
        <v>76.36</v>
      </c>
      <c r="D1971" s="28" t="n">
        <f aca="false">B1971-B1970</f>
        <v>1.73</v>
      </c>
      <c r="E1971" s="28" t="n">
        <f aca="false">C1971-C1970</f>
        <v>1.98</v>
      </c>
      <c r="F1971" s="29" t="n">
        <f aca="false">Inputs!$B$5*B1971+Inputs!$B$6*C1971</f>
        <v>4154000</v>
      </c>
      <c r="G1971" s="29" t="n">
        <f aca="false">Inputs!$B$5*D1971</f>
        <v>173000</v>
      </c>
      <c r="H1971" s="29" t="n">
        <f aca="false">Inputs!$B$6*E1971</f>
        <v>-99000.0000000002</v>
      </c>
      <c r="I1971" s="29" t="n">
        <f aca="false">G1971+H1971</f>
        <v>74000.0000000002</v>
      </c>
      <c r="J1971" s="29" t="n">
        <f aca="false">J1970+I1971</f>
        <v>2795500</v>
      </c>
    </row>
    <row r="1972" customFormat="false" ht="15" hidden="false" customHeight="false" outlineLevel="0" collapsed="false">
      <c r="A1972" s="26" t="n">
        <v>40238</v>
      </c>
      <c r="B1972" s="27" t="n">
        <v>78.71</v>
      </c>
      <c r="C1972" s="27" t="n">
        <v>76.07</v>
      </c>
      <c r="D1972" s="28" t="n">
        <f aca="false">B1972-B1971</f>
        <v>-1.01000000000001</v>
      </c>
      <c r="E1972" s="28" t="n">
        <f aca="false">C1972-C1971</f>
        <v>-0.290000000000006</v>
      </c>
      <c r="F1972" s="29" t="n">
        <f aca="false">Inputs!$B$5*B1972+Inputs!$B$6*C1972</f>
        <v>4067500</v>
      </c>
      <c r="G1972" s="29" t="n">
        <f aca="false">Inputs!$B$5*D1972</f>
        <v>-101000.000000001</v>
      </c>
      <c r="H1972" s="29" t="n">
        <f aca="false">Inputs!$B$6*E1972</f>
        <v>14500.0000000003</v>
      </c>
      <c r="I1972" s="29" t="n">
        <f aca="false">G1972+H1972</f>
        <v>-86500.0000000002</v>
      </c>
      <c r="J1972" s="29" t="n">
        <f aca="false">J1971+I1972</f>
        <v>2709000</v>
      </c>
    </row>
    <row r="1973" customFormat="false" ht="15" hidden="false" customHeight="false" outlineLevel="0" collapsed="false">
      <c r="A1973" s="26" t="n">
        <v>40239</v>
      </c>
      <c r="B1973" s="27" t="n">
        <v>79.62</v>
      </c>
      <c r="C1973" s="27" t="n">
        <v>77.5</v>
      </c>
      <c r="D1973" s="28" t="n">
        <f aca="false">B1973-B1972</f>
        <v>0.910000000000011</v>
      </c>
      <c r="E1973" s="28" t="n">
        <f aca="false">C1973-C1972</f>
        <v>1.43000000000001</v>
      </c>
      <c r="F1973" s="29" t="n">
        <f aca="false">Inputs!$B$5*B1973+Inputs!$B$6*C1973</f>
        <v>4087000</v>
      </c>
      <c r="G1973" s="29" t="n">
        <f aca="false">Inputs!$B$5*D1973</f>
        <v>91000.0000000011</v>
      </c>
      <c r="H1973" s="29" t="n">
        <f aca="false">Inputs!$B$6*E1973</f>
        <v>-71500.0000000003</v>
      </c>
      <c r="I1973" s="29" t="n">
        <f aca="false">G1973+H1973</f>
        <v>19500.0000000007</v>
      </c>
      <c r="J1973" s="29" t="n">
        <f aca="false">J1972+I1973</f>
        <v>2728500</v>
      </c>
    </row>
    <row r="1974" customFormat="false" ht="15" hidden="false" customHeight="false" outlineLevel="0" collapsed="false">
      <c r="A1974" s="26" t="n">
        <v>40240</v>
      </c>
      <c r="B1974" s="27" t="n">
        <v>80.91</v>
      </c>
      <c r="C1974" s="27" t="n">
        <v>78.66</v>
      </c>
      <c r="D1974" s="28" t="n">
        <f aca="false">B1974-B1973</f>
        <v>1.28999999999999</v>
      </c>
      <c r="E1974" s="28" t="n">
        <f aca="false">C1974-C1973</f>
        <v>1.16</v>
      </c>
      <c r="F1974" s="29" t="n">
        <f aca="false">Inputs!$B$5*B1974+Inputs!$B$6*C1974</f>
        <v>4158000</v>
      </c>
      <c r="G1974" s="29" t="n">
        <f aca="false">Inputs!$B$5*D1974</f>
        <v>128999.999999999</v>
      </c>
      <c r="H1974" s="29" t="n">
        <f aca="false">Inputs!$B$6*E1974</f>
        <v>-57999.9999999998</v>
      </c>
      <c r="I1974" s="29" t="n">
        <f aca="false">G1974+H1974</f>
        <v>70999.9999999994</v>
      </c>
      <c r="J1974" s="29" t="n">
        <f aca="false">J1973+I1974</f>
        <v>2799500</v>
      </c>
    </row>
    <row r="1975" customFormat="false" ht="15" hidden="false" customHeight="false" outlineLevel="0" collapsed="false">
      <c r="A1975" s="26" t="n">
        <v>40241</v>
      </c>
      <c r="B1975" s="27" t="n">
        <v>80.21</v>
      </c>
      <c r="C1975" s="27" t="n">
        <v>77.88</v>
      </c>
      <c r="D1975" s="28" t="n">
        <f aca="false">B1975-B1974</f>
        <v>-0.700000000000003</v>
      </c>
      <c r="E1975" s="28" t="n">
        <f aca="false">C1975-C1974</f>
        <v>-0.780000000000001</v>
      </c>
      <c r="F1975" s="29" t="n">
        <f aca="false">Inputs!$B$5*B1975+Inputs!$B$6*C1975</f>
        <v>4127000</v>
      </c>
      <c r="G1975" s="29" t="n">
        <f aca="false">Inputs!$B$5*D1975</f>
        <v>-70000.0000000003</v>
      </c>
      <c r="H1975" s="29" t="n">
        <f aca="false">Inputs!$B$6*E1975</f>
        <v>39000.0000000001</v>
      </c>
      <c r="I1975" s="29" t="n">
        <f aca="false">G1975+H1975</f>
        <v>-31000.0000000002</v>
      </c>
      <c r="J1975" s="29" t="n">
        <f aca="false">J1974+I1975</f>
        <v>2768500</v>
      </c>
    </row>
    <row r="1976" customFormat="false" ht="15" hidden="false" customHeight="false" outlineLevel="0" collapsed="false">
      <c r="A1976" s="26" t="n">
        <v>40242</v>
      </c>
      <c r="B1976" s="27" t="n">
        <v>81.5</v>
      </c>
      <c r="C1976" s="27" t="n">
        <v>79.2</v>
      </c>
      <c r="D1976" s="28" t="n">
        <f aca="false">B1976-B1975</f>
        <v>1.29000000000001</v>
      </c>
      <c r="E1976" s="28" t="n">
        <f aca="false">C1976-C1975</f>
        <v>1.32000000000001</v>
      </c>
      <c r="F1976" s="29" t="n">
        <f aca="false">Inputs!$B$5*B1976+Inputs!$B$6*C1976</f>
        <v>4190000</v>
      </c>
      <c r="G1976" s="29" t="n">
        <f aca="false">Inputs!$B$5*D1976</f>
        <v>129000.000000001</v>
      </c>
      <c r="H1976" s="29" t="n">
        <f aca="false">Inputs!$B$6*E1976</f>
        <v>-66000.0000000004</v>
      </c>
      <c r="I1976" s="29" t="n">
        <f aca="false">G1976+H1976</f>
        <v>63000.0000000003</v>
      </c>
      <c r="J1976" s="29" t="n">
        <f aca="false">J1975+I1976</f>
        <v>2831500</v>
      </c>
    </row>
    <row r="1977" customFormat="false" ht="15" hidden="false" customHeight="false" outlineLevel="0" collapsed="false">
      <c r="A1977" s="26" t="n">
        <v>40245</v>
      </c>
      <c r="B1977" s="27" t="n">
        <v>81.85</v>
      </c>
      <c r="C1977" s="27" t="n">
        <v>78.94</v>
      </c>
      <c r="D1977" s="28" t="n">
        <f aca="false">B1977-B1976</f>
        <v>0.349999999999994</v>
      </c>
      <c r="E1977" s="28" t="n">
        <f aca="false">C1977-C1976</f>
        <v>-0.260000000000005</v>
      </c>
      <c r="F1977" s="29" t="n">
        <f aca="false">Inputs!$B$5*B1977+Inputs!$B$6*C1977</f>
        <v>4238000</v>
      </c>
      <c r="G1977" s="29" t="n">
        <f aca="false">Inputs!$B$5*D1977</f>
        <v>34999.9999999994</v>
      </c>
      <c r="H1977" s="29" t="n">
        <f aca="false">Inputs!$B$6*E1977</f>
        <v>13000.0000000003</v>
      </c>
      <c r="I1977" s="29" t="n">
        <f aca="false">G1977+H1977</f>
        <v>47999.9999999997</v>
      </c>
      <c r="J1977" s="29" t="n">
        <f aca="false">J1976+I1977</f>
        <v>2879500</v>
      </c>
    </row>
    <row r="1978" customFormat="false" ht="15" hidden="false" customHeight="false" outlineLevel="0" collapsed="false">
      <c r="A1978" s="26" t="n">
        <v>40246</v>
      </c>
      <c r="B1978" s="27" t="n">
        <v>81.5</v>
      </c>
      <c r="C1978" s="27" t="n">
        <v>78.77</v>
      </c>
      <c r="D1978" s="28" t="n">
        <f aca="false">B1978-B1977</f>
        <v>-0.349999999999994</v>
      </c>
      <c r="E1978" s="28" t="n">
        <f aca="false">C1978-C1977</f>
        <v>-0.170000000000002</v>
      </c>
      <c r="F1978" s="29" t="n">
        <f aca="false">Inputs!$B$5*B1978+Inputs!$B$6*C1978</f>
        <v>4211500</v>
      </c>
      <c r="G1978" s="29" t="n">
        <f aca="false">Inputs!$B$5*D1978</f>
        <v>-34999.9999999994</v>
      </c>
      <c r="H1978" s="29" t="n">
        <f aca="false">Inputs!$B$6*E1978</f>
        <v>8500.00000000009</v>
      </c>
      <c r="I1978" s="29" t="n">
        <f aca="false">G1978+H1978</f>
        <v>-26499.9999999993</v>
      </c>
      <c r="J1978" s="29" t="n">
        <f aca="false">J1977+I1978</f>
        <v>2853000</v>
      </c>
    </row>
    <row r="1979" customFormat="false" ht="15" hidden="false" customHeight="false" outlineLevel="0" collapsed="false">
      <c r="A1979" s="26" t="n">
        <v>40247</v>
      </c>
      <c r="B1979" s="27" t="n">
        <v>82.07</v>
      </c>
      <c r="C1979" s="27" t="n">
        <v>80.29</v>
      </c>
      <c r="D1979" s="28" t="n">
        <f aca="false">B1979-B1978</f>
        <v>0.569999999999993</v>
      </c>
      <c r="E1979" s="28" t="n">
        <f aca="false">C1979-C1978</f>
        <v>1.52000000000001</v>
      </c>
      <c r="F1979" s="29" t="n">
        <f aca="false">Inputs!$B$5*B1979+Inputs!$B$6*C1979</f>
        <v>4192500</v>
      </c>
      <c r="G1979" s="29" t="n">
        <f aca="false">Inputs!$B$5*D1979</f>
        <v>56999.9999999993</v>
      </c>
      <c r="H1979" s="29" t="n">
        <f aca="false">Inputs!$B$6*E1979</f>
        <v>-76000.0000000005</v>
      </c>
      <c r="I1979" s="29" t="n">
        <f aca="false">G1979+H1979</f>
        <v>-19000.0000000012</v>
      </c>
      <c r="J1979" s="29" t="n">
        <f aca="false">J1978+I1979</f>
        <v>2833999.99999999</v>
      </c>
    </row>
    <row r="1980" customFormat="false" ht="15" hidden="false" customHeight="false" outlineLevel="0" collapsed="false">
      <c r="A1980" s="26" t="n">
        <v>40248</v>
      </c>
      <c r="B1980" s="27" t="n">
        <v>82.1</v>
      </c>
      <c r="C1980" s="27" t="n">
        <v>79.44</v>
      </c>
      <c r="D1980" s="28" t="n">
        <f aca="false">B1980-B1979</f>
        <v>0.0300000000000011</v>
      </c>
      <c r="E1980" s="28" t="n">
        <f aca="false">C1980-C1979</f>
        <v>-0.850000000000009</v>
      </c>
      <c r="F1980" s="29" t="n">
        <f aca="false">Inputs!$B$5*B1980+Inputs!$B$6*C1980</f>
        <v>4238000</v>
      </c>
      <c r="G1980" s="29" t="n">
        <f aca="false">Inputs!$B$5*D1980</f>
        <v>3000.00000000011</v>
      </c>
      <c r="H1980" s="29" t="n">
        <f aca="false">Inputs!$B$6*E1980</f>
        <v>42500.0000000004</v>
      </c>
      <c r="I1980" s="29" t="n">
        <f aca="false">G1980+H1980</f>
        <v>45500.0000000005</v>
      </c>
      <c r="J1980" s="29" t="n">
        <f aca="false">J1979+I1980</f>
        <v>2879500</v>
      </c>
    </row>
    <row r="1981" customFormat="false" ht="15" hidden="false" customHeight="false" outlineLevel="0" collapsed="false">
      <c r="A1981" s="26" t="n">
        <v>40249</v>
      </c>
      <c r="B1981" s="27" t="n">
        <v>81.26</v>
      </c>
      <c r="C1981" s="27" t="n">
        <v>79.38</v>
      </c>
      <c r="D1981" s="28" t="n">
        <f aca="false">B1981-B1980</f>
        <v>-0.839999999999989</v>
      </c>
      <c r="E1981" s="28" t="n">
        <f aca="false">C1981-C1980</f>
        <v>-0.0600000000000023</v>
      </c>
      <c r="F1981" s="29" t="n">
        <f aca="false">Inputs!$B$5*B1981+Inputs!$B$6*C1981</f>
        <v>4157000</v>
      </c>
      <c r="G1981" s="29" t="n">
        <f aca="false">Inputs!$B$5*D1981</f>
        <v>-83999.9999999989</v>
      </c>
      <c r="H1981" s="29" t="n">
        <f aca="false">Inputs!$B$6*E1981</f>
        <v>3000.00000000011</v>
      </c>
      <c r="I1981" s="29" t="n">
        <f aca="false">G1981+H1981</f>
        <v>-80999.9999999988</v>
      </c>
      <c r="J1981" s="29" t="n">
        <f aca="false">J1980+I1981</f>
        <v>2798500</v>
      </c>
    </row>
    <row r="1982" customFormat="false" ht="15" hidden="false" customHeight="false" outlineLevel="0" collapsed="false">
      <c r="A1982" s="26" t="n">
        <v>40252</v>
      </c>
      <c r="B1982" s="27" t="n">
        <v>79.79</v>
      </c>
      <c r="C1982" s="27" t="n">
        <v>77.08</v>
      </c>
      <c r="D1982" s="28" t="n">
        <f aca="false">B1982-B1981</f>
        <v>-1.47</v>
      </c>
      <c r="E1982" s="28" t="n">
        <f aca="false">C1982-C1981</f>
        <v>-2.3</v>
      </c>
      <c r="F1982" s="29" t="n">
        <f aca="false">Inputs!$B$5*B1982+Inputs!$B$6*C1982</f>
        <v>4125000</v>
      </c>
      <c r="G1982" s="29" t="n">
        <f aca="false">Inputs!$B$5*D1982</f>
        <v>-147000</v>
      </c>
      <c r="H1982" s="29" t="n">
        <f aca="false">Inputs!$B$6*E1982</f>
        <v>115000</v>
      </c>
      <c r="I1982" s="29" t="n">
        <f aca="false">G1982+H1982</f>
        <v>-32000</v>
      </c>
      <c r="J1982" s="29" t="n">
        <f aca="false">J1981+I1982</f>
        <v>2766500</v>
      </c>
    </row>
    <row r="1983" customFormat="false" ht="15" hidden="false" customHeight="false" outlineLevel="0" collapsed="false">
      <c r="A1983" s="26" t="n">
        <v>40253</v>
      </c>
      <c r="B1983" s="27" t="n">
        <v>81.75</v>
      </c>
      <c r="C1983" s="27" t="n">
        <v>79.45</v>
      </c>
      <c r="D1983" s="28" t="n">
        <f aca="false">B1983-B1982</f>
        <v>1.95999999999999</v>
      </c>
      <c r="E1983" s="28" t="n">
        <f aca="false">C1983-C1982</f>
        <v>2.37</v>
      </c>
      <c r="F1983" s="29" t="n">
        <f aca="false">Inputs!$B$5*B1983+Inputs!$B$6*C1983</f>
        <v>4202500</v>
      </c>
      <c r="G1983" s="29" t="n">
        <f aca="false">Inputs!$B$5*D1983</f>
        <v>195999.999999999</v>
      </c>
      <c r="H1983" s="29" t="n">
        <f aca="false">Inputs!$B$6*E1983</f>
        <v>-118500</v>
      </c>
      <c r="I1983" s="29" t="n">
        <f aca="false">G1983+H1983</f>
        <v>77499.9999999992</v>
      </c>
      <c r="J1983" s="29" t="n">
        <f aca="false">J1982+I1983</f>
        <v>2844000</v>
      </c>
    </row>
    <row r="1984" customFormat="false" ht="15" hidden="false" customHeight="false" outlineLevel="0" collapsed="false">
      <c r="A1984" s="26" t="n">
        <v>40254</v>
      </c>
      <c r="B1984" s="27" t="n">
        <v>82.93</v>
      </c>
      <c r="C1984" s="27" t="n">
        <v>80.28</v>
      </c>
      <c r="D1984" s="28" t="n">
        <f aca="false">B1984-B1983</f>
        <v>1.18000000000001</v>
      </c>
      <c r="E1984" s="28" t="n">
        <f aca="false">C1984-C1983</f>
        <v>0.829999999999998</v>
      </c>
      <c r="F1984" s="29" t="n">
        <f aca="false">Inputs!$B$5*B1984+Inputs!$B$6*C1984</f>
        <v>4279000</v>
      </c>
      <c r="G1984" s="29" t="n">
        <f aca="false">Inputs!$B$5*D1984</f>
        <v>118000.000000001</v>
      </c>
      <c r="H1984" s="29" t="n">
        <f aca="false">Inputs!$B$6*E1984</f>
        <v>-41499.9999999999</v>
      </c>
      <c r="I1984" s="29" t="n">
        <f aca="false">G1984+H1984</f>
        <v>76500.0000000008</v>
      </c>
      <c r="J1984" s="29" t="n">
        <f aca="false">J1983+I1984</f>
        <v>2920500</v>
      </c>
    </row>
    <row r="1985" customFormat="false" ht="15" hidden="false" customHeight="false" outlineLevel="0" collapsed="false">
      <c r="A1985" s="26" t="n">
        <v>40255</v>
      </c>
      <c r="B1985" s="27" t="n">
        <v>82.16</v>
      </c>
      <c r="C1985" s="27" t="n">
        <v>80.09</v>
      </c>
      <c r="D1985" s="28" t="n">
        <f aca="false">B1985-B1984</f>
        <v>-0.77000000000001</v>
      </c>
      <c r="E1985" s="28" t="n">
        <f aca="false">C1985-C1984</f>
        <v>-0.189999999999998</v>
      </c>
      <c r="F1985" s="29" t="n">
        <f aca="false">Inputs!$B$5*B1985+Inputs!$B$6*C1985</f>
        <v>4211500</v>
      </c>
      <c r="G1985" s="29" t="n">
        <f aca="false">Inputs!$B$5*D1985</f>
        <v>-77000.000000001</v>
      </c>
      <c r="H1985" s="29" t="n">
        <f aca="false">Inputs!$B$6*E1985</f>
        <v>9499.99999999989</v>
      </c>
      <c r="I1985" s="29" t="n">
        <f aca="false">G1985+H1985</f>
        <v>-67500.0000000011</v>
      </c>
      <c r="J1985" s="29" t="n">
        <f aca="false">J1984+I1985</f>
        <v>2853000</v>
      </c>
    </row>
    <row r="1986" customFormat="false" ht="15" hidden="false" customHeight="false" outlineLevel="0" collapsed="false">
      <c r="A1986" s="26" t="n">
        <v>40256</v>
      </c>
      <c r="B1986" s="27" t="n">
        <v>80.58</v>
      </c>
      <c r="C1986" s="27" t="n">
        <v>78.37</v>
      </c>
      <c r="D1986" s="28" t="n">
        <f aca="false">B1986-B1985</f>
        <v>-1.58</v>
      </c>
      <c r="E1986" s="28" t="n">
        <f aca="false">C1986-C1985</f>
        <v>-1.72</v>
      </c>
      <c r="F1986" s="29" t="n">
        <f aca="false">Inputs!$B$5*B1986+Inputs!$B$6*C1986</f>
        <v>4139500</v>
      </c>
      <c r="G1986" s="29" t="n">
        <f aca="false">Inputs!$B$5*D1986</f>
        <v>-158000</v>
      </c>
      <c r="H1986" s="29" t="n">
        <f aca="false">Inputs!$B$6*E1986</f>
        <v>85999.9999999999</v>
      </c>
      <c r="I1986" s="29" t="n">
        <f aca="false">G1986+H1986</f>
        <v>-71999.9999999999</v>
      </c>
      <c r="J1986" s="29" t="n">
        <f aca="false">J1985+I1986</f>
        <v>2781000</v>
      </c>
    </row>
    <row r="1987" customFormat="false" ht="15" hidden="false" customHeight="false" outlineLevel="0" collapsed="false">
      <c r="A1987" s="26" t="n">
        <v>40259</v>
      </c>
      <c r="B1987" s="27" t="n">
        <v>81.26</v>
      </c>
      <c r="C1987" s="27" t="n">
        <v>78.09</v>
      </c>
      <c r="D1987" s="28" t="n">
        <f aca="false">B1987-B1986</f>
        <v>0.680000000000007</v>
      </c>
      <c r="E1987" s="28" t="n">
        <f aca="false">C1987-C1986</f>
        <v>-0.280000000000001</v>
      </c>
      <c r="F1987" s="29" t="n">
        <f aca="false">Inputs!$B$5*B1987+Inputs!$B$6*C1987</f>
        <v>4221500</v>
      </c>
      <c r="G1987" s="29" t="n">
        <f aca="false">Inputs!$B$5*D1987</f>
        <v>68000.0000000007</v>
      </c>
      <c r="H1987" s="29" t="n">
        <f aca="false">Inputs!$B$6*E1987</f>
        <v>14000.0000000001</v>
      </c>
      <c r="I1987" s="29" t="n">
        <f aca="false">G1987+H1987</f>
        <v>82000.0000000007</v>
      </c>
      <c r="J1987" s="29" t="n">
        <f aca="false">J1986+I1987</f>
        <v>2863000</v>
      </c>
    </row>
    <row r="1988" customFormat="false" ht="15" hidden="false" customHeight="false" outlineLevel="0" collapsed="false">
      <c r="A1988" s="26" t="n">
        <v>40260</v>
      </c>
      <c r="B1988" s="27" t="n">
        <v>81.68</v>
      </c>
      <c r="C1988" s="27" t="n">
        <v>79.17</v>
      </c>
      <c r="D1988" s="28" t="n">
        <f aca="false">B1988-B1987</f>
        <v>0.420000000000002</v>
      </c>
      <c r="E1988" s="28" t="n">
        <f aca="false">C1988-C1987</f>
        <v>1.08</v>
      </c>
      <c r="F1988" s="29" t="n">
        <f aca="false">Inputs!$B$5*B1988+Inputs!$B$6*C1988</f>
        <v>4209500</v>
      </c>
      <c r="G1988" s="29" t="n">
        <f aca="false">Inputs!$B$5*D1988</f>
        <v>42000.0000000002</v>
      </c>
      <c r="H1988" s="29" t="n">
        <f aca="false">Inputs!$B$6*E1988</f>
        <v>-53999.9999999999</v>
      </c>
      <c r="I1988" s="29" t="n">
        <f aca="false">G1988+H1988</f>
        <v>-11999.9999999997</v>
      </c>
      <c r="J1988" s="29" t="n">
        <f aca="false">J1987+I1988</f>
        <v>2851000</v>
      </c>
    </row>
    <row r="1989" customFormat="false" ht="15" hidden="false" customHeight="false" outlineLevel="0" collapsed="false">
      <c r="A1989" s="26" t="n">
        <v>40261</v>
      </c>
      <c r="B1989" s="27" t="n">
        <v>80.29</v>
      </c>
      <c r="C1989" s="27" t="n">
        <v>78.03</v>
      </c>
      <c r="D1989" s="28" t="n">
        <f aca="false">B1989-B1988</f>
        <v>-1.39</v>
      </c>
      <c r="E1989" s="28" t="n">
        <f aca="false">C1989-C1988</f>
        <v>-1.14</v>
      </c>
      <c r="F1989" s="29" t="n">
        <f aca="false">Inputs!$B$5*B1989+Inputs!$B$6*C1989</f>
        <v>4127500</v>
      </c>
      <c r="G1989" s="29" t="n">
        <f aca="false">Inputs!$B$5*D1989</f>
        <v>-139000</v>
      </c>
      <c r="H1989" s="29" t="n">
        <f aca="false">Inputs!$B$6*E1989</f>
        <v>57000</v>
      </c>
      <c r="I1989" s="29" t="n">
        <f aca="false">G1989+H1989</f>
        <v>-82000</v>
      </c>
      <c r="J1989" s="29" t="n">
        <f aca="false">J1988+I1989</f>
        <v>2769000</v>
      </c>
    </row>
    <row r="1990" customFormat="false" ht="15" hidden="false" customHeight="false" outlineLevel="0" collapsed="false">
      <c r="A1990" s="26" t="n">
        <v>40262</v>
      </c>
      <c r="B1990" s="27" t="n">
        <v>80.25</v>
      </c>
      <c r="C1990" s="27" t="n">
        <v>78.64</v>
      </c>
      <c r="D1990" s="28" t="n">
        <f aca="false">B1990-B1989</f>
        <v>-0.0400000000000063</v>
      </c>
      <c r="E1990" s="28" t="n">
        <f aca="false">C1990-C1989</f>
        <v>0.609999999999999</v>
      </c>
      <c r="F1990" s="29" t="n">
        <f aca="false">Inputs!$B$5*B1990+Inputs!$B$6*C1990</f>
        <v>4093000</v>
      </c>
      <c r="G1990" s="29" t="n">
        <f aca="false">Inputs!$B$5*D1990</f>
        <v>-4000.00000000063</v>
      </c>
      <c r="H1990" s="29" t="n">
        <f aca="false">Inputs!$B$6*E1990</f>
        <v>-30500</v>
      </c>
      <c r="I1990" s="29" t="n">
        <f aca="false">G1990+H1990</f>
        <v>-34500.0000000006</v>
      </c>
      <c r="J1990" s="29" t="n">
        <f aca="false">J1989+I1990</f>
        <v>2734500</v>
      </c>
    </row>
    <row r="1991" customFormat="false" ht="15" hidden="false" customHeight="false" outlineLevel="0" collapsed="false">
      <c r="A1991" s="26" t="n">
        <v>40263</v>
      </c>
      <c r="B1991" s="27" t="n">
        <v>79.75</v>
      </c>
      <c r="C1991" s="27" t="n">
        <v>77.98</v>
      </c>
      <c r="D1991" s="28" t="n">
        <f aca="false">B1991-B1990</f>
        <v>-0.5</v>
      </c>
      <c r="E1991" s="28" t="n">
        <f aca="false">C1991-C1990</f>
        <v>-0.659999999999997</v>
      </c>
      <c r="F1991" s="29" t="n">
        <f aca="false">Inputs!$B$5*B1991+Inputs!$B$6*C1991</f>
        <v>4076000</v>
      </c>
      <c r="G1991" s="29" t="n">
        <f aca="false">Inputs!$B$5*D1991</f>
        <v>-50000</v>
      </c>
      <c r="H1991" s="29" t="n">
        <f aca="false">Inputs!$B$6*E1991</f>
        <v>32999.9999999998</v>
      </c>
      <c r="I1991" s="29" t="n">
        <f aca="false">G1991+H1991</f>
        <v>-17000.0000000002</v>
      </c>
      <c r="J1991" s="29" t="n">
        <f aca="false">J1990+I1991</f>
        <v>2717500</v>
      </c>
    </row>
    <row r="1992" customFormat="false" ht="15" hidden="false" customHeight="false" outlineLevel="0" collapsed="false">
      <c r="A1992" s="26" t="n">
        <v>40266</v>
      </c>
      <c r="B1992" s="27" t="n">
        <v>81.92</v>
      </c>
      <c r="C1992" s="27" t="n">
        <v>79.89</v>
      </c>
      <c r="D1992" s="28" t="n">
        <f aca="false">B1992-B1991</f>
        <v>2.17</v>
      </c>
      <c r="E1992" s="28" t="n">
        <f aca="false">C1992-C1991</f>
        <v>1.91</v>
      </c>
      <c r="F1992" s="29" t="n">
        <f aca="false">Inputs!$B$5*B1992+Inputs!$B$6*C1992</f>
        <v>4197500</v>
      </c>
      <c r="G1992" s="29" t="n">
        <f aca="false">Inputs!$B$5*D1992</f>
        <v>217000</v>
      </c>
      <c r="H1992" s="29" t="n">
        <f aca="false">Inputs!$B$6*E1992</f>
        <v>-95499.9999999998</v>
      </c>
      <c r="I1992" s="29" t="n">
        <f aca="false">G1992+H1992</f>
        <v>121500</v>
      </c>
      <c r="J1992" s="29" t="n">
        <f aca="false">J1991+I1992</f>
        <v>2839000</v>
      </c>
    </row>
    <row r="1993" customFormat="false" ht="15" hidden="false" customHeight="false" outlineLevel="0" collapsed="false">
      <c r="A1993" s="26" t="n">
        <v>40267</v>
      </c>
      <c r="B1993" s="27" t="n">
        <v>82.14</v>
      </c>
      <c r="C1993" s="27" t="n">
        <v>79.46</v>
      </c>
      <c r="D1993" s="28" t="n">
        <f aca="false">B1993-B1992</f>
        <v>0.219999999999999</v>
      </c>
      <c r="E1993" s="28" t="n">
        <f aca="false">C1993-C1992</f>
        <v>-0.430000000000007</v>
      </c>
      <c r="F1993" s="29" t="n">
        <f aca="false">Inputs!$B$5*B1993+Inputs!$B$6*C1993</f>
        <v>4241000</v>
      </c>
      <c r="G1993" s="29" t="n">
        <f aca="false">Inputs!$B$5*D1993</f>
        <v>21999.9999999999</v>
      </c>
      <c r="H1993" s="29" t="n">
        <f aca="false">Inputs!$B$6*E1993</f>
        <v>21500.0000000003</v>
      </c>
      <c r="I1993" s="29" t="n">
        <f aca="false">G1993+H1993</f>
        <v>43500.0000000002</v>
      </c>
      <c r="J1993" s="29" t="n">
        <f aca="false">J1992+I1993</f>
        <v>2882500</v>
      </c>
    </row>
    <row r="1994" customFormat="false" ht="15" hidden="false" customHeight="false" outlineLevel="0" collapsed="false">
      <c r="A1994" s="26" t="n">
        <v>40268</v>
      </c>
      <c r="B1994" s="27" t="n">
        <v>83.45</v>
      </c>
      <c r="C1994" s="27" t="n">
        <v>80.37</v>
      </c>
      <c r="D1994" s="28" t="n">
        <f aca="false">B1994-B1993</f>
        <v>1.31</v>
      </c>
      <c r="E1994" s="28" t="n">
        <f aca="false">C1994-C1993</f>
        <v>0.910000000000011</v>
      </c>
      <c r="F1994" s="29" t="n">
        <f aca="false">Inputs!$B$5*B1994+Inputs!$B$6*C1994</f>
        <v>4326500</v>
      </c>
      <c r="G1994" s="29" t="n">
        <f aca="false">Inputs!$B$5*D1994</f>
        <v>131000</v>
      </c>
      <c r="H1994" s="29" t="n">
        <f aca="false">Inputs!$B$6*E1994</f>
        <v>-45500.0000000005</v>
      </c>
      <c r="I1994" s="29" t="n">
        <f aca="false">G1994+H1994</f>
        <v>85499.9999999997</v>
      </c>
      <c r="J1994" s="29" t="n">
        <f aca="false">J1993+I1994</f>
        <v>2968000</v>
      </c>
    </row>
    <row r="1995" customFormat="false" ht="15" hidden="false" customHeight="false" outlineLevel="0" collapsed="false">
      <c r="A1995" s="26" t="n">
        <v>40269</v>
      </c>
      <c r="B1995" s="27" t="n">
        <v>84.53</v>
      </c>
      <c r="C1995" s="27" t="n">
        <v>82.63</v>
      </c>
      <c r="D1995" s="28" t="n">
        <f aca="false">B1995-B1994</f>
        <v>1.08</v>
      </c>
      <c r="E1995" s="28" t="n">
        <f aca="false">C1995-C1994</f>
        <v>2.25999999999999</v>
      </c>
      <c r="F1995" s="29" t="n">
        <f aca="false">Inputs!$B$5*B1995+Inputs!$B$6*C1995</f>
        <v>4321500</v>
      </c>
      <c r="G1995" s="29" t="n">
        <f aca="false">Inputs!$B$5*D1995</f>
        <v>108000</v>
      </c>
      <c r="H1995" s="29" t="n">
        <f aca="false">Inputs!$B$6*E1995</f>
        <v>-113000</v>
      </c>
      <c r="I1995" s="29" t="n">
        <f aca="false">G1995+H1995</f>
        <v>-4999.99999999972</v>
      </c>
      <c r="J1995" s="29" t="n">
        <f aca="false">J1994+I1995</f>
        <v>2963000</v>
      </c>
    </row>
    <row r="1996" customFormat="false" ht="15" hidden="false" customHeight="false" outlineLevel="0" collapsed="false">
      <c r="A1996" s="26" t="n">
        <v>40273</v>
      </c>
      <c r="B1996" s="27" t="n">
        <v>86.36</v>
      </c>
      <c r="C1996" s="27" t="n">
        <v>84.48</v>
      </c>
      <c r="D1996" s="28" t="n">
        <f aca="false">B1996-B1995</f>
        <v>1.83</v>
      </c>
      <c r="E1996" s="28" t="n">
        <f aca="false">C1996-C1995</f>
        <v>1.85000000000001</v>
      </c>
      <c r="F1996" s="29" t="n">
        <f aca="false">Inputs!$B$5*B1996+Inputs!$B$6*C1996</f>
        <v>4412000</v>
      </c>
      <c r="G1996" s="29" t="n">
        <f aca="false">Inputs!$B$5*D1996</f>
        <v>183000</v>
      </c>
      <c r="H1996" s="29" t="n">
        <f aca="false">Inputs!$B$6*E1996</f>
        <v>-92500.0000000004</v>
      </c>
      <c r="I1996" s="29" t="n">
        <f aca="false">G1996+H1996</f>
        <v>90499.9999999994</v>
      </c>
      <c r="J1996" s="29" t="n">
        <f aca="false">J1995+I1996</f>
        <v>3053500</v>
      </c>
    </row>
    <row r="1997" customFormat="false" ht="15" hidden="false" customHeight="false" outlineLevel="0" collapsed="false">
      <c r="A1997" s="26" t="n">
        <v>40274</v>
      </c>
      <c r="B1997" s="27" t="n">
        <v>86.54</v>
      </c>
      <c r="C1997" s="27" t="n">
        <v>85.05</v>
      </c>
      <c r="D1997" s="28" t="n">
        <f aca="false">B1997-B1996</f>
        <v>0.180000000000007</v>
      </c>
      <c r="E1997" s="28" t="n">
        <f aca="false">C1997-C1996</f>
        <v>0.569999999999993</v>
      </c>
      <c r="F1997" s="29" t="n">
        <f aca="false">Inputs!$B$5*B1997+Inputs!$B$6*C1997</f>
        <v>4401500</v>
      </c>
      <c r="G1997" s="29" t="n">
        <f aca="false">Inputs!$B$5*D1997</f>
        <v>18000.0000000007</v>
      </c>
      <c r="H1997" s="29" t="n">
        <f aca="false">Inputs!$B$6*E1997</f>
        <v>-28499.9999999997</v>
      </c>
      <c r="I1997" s="29" t="n">
        <f aca="false">G1997+H1997</f>
        <v>-10499.999999999</v>
      </c>
      <c r="J1997" s="29" t="n">
        <f aca="false">J1996+I1997</f>
        <v>3043000</v>
      </c>
    </row>
    <row r="1998" customFormat="false" ht="15" hidden="false" customHeight="false" outlineLevel="0" collapsed="false">
      <c r="A1998" s="26" t="n">
        <v>40275</v>
      </c>
      <c r="B1998" s="27" t="n">
        <v>85.64</v>
      </c>
      <c r="C1998" s="27" t="n">
        <v>84.49</v>
      </c>
      <c r="D1998" s="28" t="n">
        <f aca="false">B1998-B1997</f>
        <v>-0.900000000000006</v>
      </c>
      <c r="E1998" s="28" t="n">
        <f aca="false">C1998-C1997</f>
        <v>-0.560000000000002</v>
      </c>
      <c r="F1998" s="29" t="n">
        <f aca="false">Inputs!$B$5*B1998+Inputs!$B$6*C1998</f>
        <v>4339500</v>
      </c>
      <c r="G1998" s="29" t="n">
        <f aca="false">Inputs!$B$5*D1998</f>
        <v>-90000.0000000006</v>
      </c>
      <c r="H1998" s="29" t="n">
        <f aca="false">Inputs!$B$6*E1998</f>
        <v>28000.0000000001</v>
      </c>
      <c r="I1998" s="29" t="n">
        <f aca="false">G1998+H1998</f>
        <v>-62000.0000000005</v>
      </c>
      <c r="J1998" s="29" t="n">
        <f aca="false">J1997+I1998</f>
        <v>2981000</v>
      </c>
    </row>
    <row r="1999" customFormat="false" ht="15" hidden="false" customHeight="false" outlineLevel="0" collapsed="false">
      <c r="A1999" s="26" t="n">
        <v>40276</v>
      </c>
      <c r="B1999" s="27" t="n">
        <v>85.17</v>
      </c>
      <c r="C1999" s="27" t="n">
        <v>82.63</v>
      </c>
      <c r="D1999" s="28" t="n">
        <f aca="false">B1999-B1998</f>
        <v>-0.469999999999999</v>
      </c>
      <c r="E1999" s="28" t="n">
        <f aca="false">C1999-C1998</f>
        <v>-1.86</v>
      </c>
      <c r="F1999" s="29" t="n">
        <f aca="false">Inputs!$B$5*B1999+Inputs!$B$6*C1999</f>
        <v>4385500</v>
      </c>
      <c r="G1999" s="29" t="n">
        <f aca="false">Inputs!$B$5*D1999</f>
        <v>-46999.9999999999</v>
      </c>
      <c r="H1999" s="29" t="n">
        <f aca="false">Inputs!$B$6*E1999</f>
        <v>93000</v>
      </c>
      <c r="I1999" s="29" t="n">
        <f aca="false">G1999+H1999</f>
        <v>46000.0000000001</v>
      </c>
      <c r="J1999" s="29" t="n">
        <f aca="false">J1998+I1999</f>
        <v>3027000</v>
      </c>
    </row>
    <row r="2000" customFormat="false" ht="15" hidden="false" customHeight="false" outlineLevel="0" collapsed="false">
      <c r="A2000" s="26" t="n">
        <v>40277</v>
      </c>
      <c r="B2000" s="27" t="n">
        <v>84.6</v>
      </c>
      <c r="C2000" s="27" t="n">
        <v>82.77</v>
      </c>
      <c r="D2000" s="28" t="n">
        <f aca="false">B2000-B1999</f>
        <v>-0.570000000000007</v>
      </c>
      <c r="E2000" s="28" t="n">
        <f aca="false">C2000-C1999</f>
        <v>0.140000000000001</v>
      </c>
      <c r="F2000" s="29" t="n">
        <f aca="false">Inputs!$B$5*B2000+Inputs!$B$6*C2000</f>
        <v>4321500</v>
      </c>
      <c r="G2000" s="29" t="n">
        <f aca="false">Inputs!$B$5*D2000</f>
        <v>-57000.0000000007</v>
      </c>
      <c r="H2000" s="29" t="n">
        <f aca="false">Inputs!$B$6*E2000</f>
        <v>-7000.00000000003</v>
      </c>
      <c r="I2000" s="29" t="n">
        <f aca="false">G2000+H2000</f>
        <v>-64000.0000000008</v>
      </c>
      <c r="J2000" s="29" t="n">
        <f aca="false">J1999+I2000</f>
        <v>2963000</v>
      </c>
    </row>
    <row r="2001" customFormat="false" ht="15" hidden="false" customHeight="false" outlineLevel="0" collapsed="false">
      <c r="A2001" s="26" t="n">
        <v>40280</v>
      </c>
      <c r="B2001" s="27" t="n">
        <v>84.07</v>
      </c>
      <c r="C2001" s="27" t="n">
        <v>85.21</v>
      </c>
      <c r="D2001" s="28" t="n">
        <f aca="false">B2001-B2000</f>
        <v>-0.530000000000001</v>
      </c>
      <c r="E2001" s="28" t="n">
        <f aca="false">C2001-C2000</f>
        <v>2.44</v>
      </c>
      <c r="F2001" s="29" t="n">
        <f aca="false">Inputs!$B$5*B2001+Inputs!$B$6*C2001</f>
        <v>4146500</v>
      </c>
      <c r="G2001" s="29" t="n">
        <f aca="false">Inputs!$B$5*D2001</f>
        <v>-53000.0000000001</v>
      </c>
      <c r="H2001" s="29" t="n">
        <f aca="false">Inputs!$B$6*E2001</f>
        <v>-122000</v>
      </c>
      <c r="I2001" s="29" t="n">
        <f aca="false">G2001+H2001</f>
        <v>-175000</v>
      </c>
      <c r="J2001" s="29" t="n">
        <f aca="false">J2000+I2001</f>
        <v>2788000</v>
      </c>
    </row>
    <row r="2002" customFormat="false" ht="15" hidden="false" customHeight="false" outlineLevel="0" collapsed="false">
      <c r="A2002" s="26" t="n">
        <v>40281</v>
      </c>
      <c r="B2002" s="27" t="n">
        <v>83.8</v>
      </c>
      <c r="C2002" s="27" t="n">
        <v>83.44</v>
      </c>
      <c r="D2002" s="28" t="n">
        <f aca="false">B2002-B2001</f>
        <v>-0.269999999999996</v>
      </c>
      <c r="E2002" s="28" t="n">
        <f aca="false">C2002-C2001</f>
        <v>-1.77</v>
      </c>
      <c r="F2002" s="29" t="n">
        <f aca="false">Inputs!$B$5*B2002+Inputs!$B$6*C2002</f>
        <v>4208000</v>
      </c>
      <c r="G2002" s="29" t="n">
        <f aca="false">Inputs!$B$5*D2002</f>
        <v>-26999.9999999996</v>
      </c>
      <c r="H2002" s="29" t="n">
        <f aca="false">Inputs!$B$6*E2002</f>
        <v>88499.9999999998</v>
      </c>
      <c r="I2002" s="29" t="n">
        <f aca="false">G2002+H2002</f>
        <v>61500.0000000002</v>
      </c>
      <c r="J2002" s="29" t="n">
        <f aca="false">J2001+I2002</f>
        <v>2849500</v>
      </c>
    </row>
    <row r="2003" customFormat="false" ht="15" hidden="false" customHeight="false" outlineLevel="0" collapsed="false">
      <c r="A2003" s="26" t="n">
        <v>40282</v>
      </c>
      <c r="B2003" s="27" t="n">
        <v>85.62</v>
      </c>
      <c r="C2003" s="27" t="n">
        <v>85.81</v>
      </c>
      <c r="D2003" s="28" t="n">
        <f aca="false">B2003-B2002</f>
        <v>1.82000000000001</v>
      </c>
      <c r="E2003" s="28" t="n">
        <f aca="false">C2003-C2002</f>
        <v>2.37</v>
      </c>
      <c r="F2003" s="29" t="n">
        <f aca="false">Inputs!$B$5*B2003+Inputs!$B$6*C2003</f>
        <v>4271500</v>
      </c>
      <c r="G2003" s="29" t="n">
        <f aca="false">Inputs!$B$5*D2003</f>
        <v>182000.000000001</v>
      </c>
      <c r="H2003" s="29" t="n">
        <f aca="false">Inputs!$B$6*E2003</f>
        <v>-118500</v>
      </c>
      <c r="I2003" s="29" t="n">
        <f aca="false">G2003+H2003</f>
        <v>63500.0000000005</v>
      </c>
      <c r="J2003" s="29" t="n">
        <f aca="false">J2002+I2003</f>
        <v>2913000</v>
      </c>
    </row>
    <row r="2004" customFormat="false" ht="15" hidden="false" customHeight="false" outlineLevel="0" collapsed="false">
      <c r="A2004" s="26" t="n">
        <v>40283</v>
      </c>
      <c r="B2004" s="27" t="n">
        <v>85.25</v>
      </c>
      <c r="C2004" s="27" t="n">
        <v>86.9</v>
      </c>
      <c r="D2004" s="28" t="n">
        <f aca="false">B2004-B2003</f>
        <v>-0.370000000000005</v>
      </c>
      <c r="E2004" s="28" t="n">
        <f aca="false">C2004-C2003</f>
        <v>1.09</v>
      </c>
      <c r="F2004" s="29" t="n">
        <f aca="false">Inputs!$B$5*B2004+Inputs!$B$6*C2004</f>
        <v>4180000</v>
      </c>
      <c r="G2004" s="29" t="n">
        <f aca="false">Inputs!$B$5*D2004</f>
        <v>-37000.0000000005</v>
      </c>
      <c r="H2004" s="29" t="n">
        <f aca="false">Inputs!$B$6*E2004</f>
        <v>-54500.0000000002</v>
      </c>
      <c r="I2004" s="29" t="n">
        <f aca="false">G2004+H2004</f>
        <v>-91500.0000000006</v>
      </c>
      <c r="J2004" s="29" t="n">
        <f aca="false">J2003+I2004</f>
        <v>2821500</v>
      </c>
    </row>
    <row r="2005" customFormat="false" ht="15" hidden="false" customHeight="false" outlineLevel="0" collapsed="false">
      <c r="A2005" s="26" t="n">
        <v>40284</v>
      </c>
      <c r="B2005" s="27" t="n">
        <v>82.97</v>
      </c>
      <c r="C2005" s="27" t="n">
        <v>84.81</v>
      </c>
      <c r="D2005" s="28" t="n">
        <f aca="false">B2005-B2004</f>
        <v>-2.28</v>
      </c>
      <c r="E2005" s="28" t="n">
        <f aca="false">C2005-C2004</f>
        <v>-2.09</v>
      </c>
      <c r="F2005" s="29" t="n">
        <f aca="false">Inputs!$B$5*B2005+Inputs!$B$6*C2005</f>
        <v>4056500</v>
      </c>
      <c r="G2005" s="29" t="n">
        <f aca="false">Inputs!$B$5*D2005</f>
        <v>-228000</v>
      </c>
      <c r="H2005" s="29" t="n">
        <f aca="false">Inputs!$B$6*E2005</f>
        <v>104500</v>
      </c>
      <c r="I2005" s="29" t="n">
        <f aca="false">G2005+H2005</f>
        <v>-123500</v>
      </c>
      <c r="J2005" s="29" t="n">
        <f aca="false">J2004+I2005</f>
        <v>2698000</v>
      </c>
    </row>
    <row r="2006" customFormat="false" ht="15" hidden="false" customHeight="false" outlineLevel="0" collapsed="false">
      <c r="A2006" s="26" t="n">
        <v>40287</v>
      </c>
      <c r="B2006" s="27" t="n">
        <v>81.52</v>
      </c>
      <c r="C2006" s="27" t="n">
        <v>83.09</v>
      </c>
      <c r="D2006" s="28" t="n">
        <f aca="false">B2006-B2005</f>
        <v>-1.45</v>
      </c>
      <c r="E2006" s="28" t="n">
        <f aca="false">C2006-C2005</f>
        <v>-1.72</v>
      </c>
      <c r="F2006" s="29" t="n">
        <f aca="false">Inputs!$B$5*B2006+Inputs!$B$6*C2006</f>
        <v>3997500</v>
      </c>
      <c r="G2006" s="29" t="n">
        <f aca="false">Inputs!$B$5*D2006</f>
        <v>-145000</v>
      </c>
      <c r="H2006" s="29" t="n">
        <f aca="false">Inputs!$B$6*E2006</f>
        <v>85999.9999999999</v>
      </c>
      <c r="I2006" s="29" t="n">
        <f aca="false">G2006+H2006</f>
        <v>-59000.0000000004</v>
      </c>
      <c r="J2006" s="29" t="n">
        <f aca="false">J2005+I2006</f>
        <v>2639000</v>
      </c>
    </row>
    <row r="2007" customFormat="false" ht="15" hidden="false" customHeight="false" outlineLevel="0" collapsed="false">
      <c r="A2007" s="26" t="n">
        <v>40288</v>
      </c>
      <c r="B2007" s="27" t="n">
        <v>82.98</v>
      </c>
      <c r="C2007" s="27" t="n">
        <v>84.73</v>
      </c>
      <c r="D2007" s="28" t="n">
        <f aca="false">B2007-B2006</f>
        <v>1.46000000000001</v>
      </c>
      <c r="E2007" s="28" t="n">
        <f aca="false">C2007-C2006</f>
        <v>1.64</v>
      </c>
      <c r="F2007" s="29" t="n">
        <f aca="false">Inputs!$B$5*B2007+Inputs!$B$6*C2007</f>
        <v>4061500</v>
      </c>
      <c r="G2007" s="29" t="n">
        <f aca="false">Inputs!$B$5*D2007</f>
        <v>146000.000000001</v>
      </c>
      <c r="H2007" s="29" t="n">
        <f aca="false">Inputs!$B$6*E2007</f>
        <v>-82000</v>
      </c>
      <c r="I2007" s="29" t="n">
        <f aca="false">G2007+H2007</f>
        <v>64000.0000000008</v>
      </c>
      <c r="J2007" s="29" t="n">
        <f aca="false">J2006+I2007</f>
        <v>2703000</v>
      </c>
    </row>
    <row r="2008" customFormat="false" ht="15" hidden="false" customHeight="false" outlineLevel="0" collapsed="false">
      <c r="A2008" s="26" t="n">
        <v>40289</v>
      </c>
      <c r="B2008" s="27" t="n">
        <v>82.78</v>
      </c>
      <c r="C2008" s="27" t="n">
        <v>84.55</v>
      </c>
      <c r="D2008" s="28" t="n">
        <f aca="false">B2008-B2007</f>
        <v>-0.200000000000003</v>
      </c>
      <c r="E2008" s="28" t="n">
        <f aca="false">C2008-C2007</f>
        <v>-0.180000000000007</v>
      </c>
      <c r="F2008" s="29" t="n">
        <f aca="false">Inputs!$B$5*B2008+Inputs!$B$6*C2008</f>
        <v>4050500</v>
      </c>
      <c r="G2008" s="29" t="n">
        <f aca="false">Inputs!$B$5*D2008</f>
        <v>-20000.0000000003</v>
      </c>
      <c r="H2008" s="29" t="n">
        <f aca="false">Inputs!$B$6*E2008</f>
        <v>9000.00000000034</v>
      </c>
      <c r="I2008" s="29" t="n">
        <f aca="false">G2008+H2008</f>
        <v>-10999.9999999999</v>
      </c>
      <c r="J2008" s="29" t="n">
        <f aca="false">J2007+I2008</f>
        <v>2692000</v>
      </c>
    </row>
    <row r="2009" customFormat="false" ht="15" hidden="false" customHeight="false" outlineLevel="0" collapsed="false">
      <c r="A2009" s="26" t="n">
        <v>40290</v>
      </c>
      <c r="B2009" s="27" t="n">
        <v>82.89</v>
      </c>
      <c r="C2009" s="27" t="n">
        <v>84.58</v>
      </c>
      <c r="D2009" s="28" t="n">
        <f aca="false">B2009-B2008</f>
        <v>0.109999999999999</v>
      </c>
      <c r="E2009" s="28" t="n">
        <f aca="false">C2009-C2008</f>
        <v>0.0300000000000011</v>
      </c>
      <c r="F2009" s="29" t="n">
        <f aca="false">Inputs!$B$5*B2009+Inputs!$B$6*C2009</f>
        <v>4060000</v>
      </c>
      <c r="G2009" s="29" t="n">
        <f aca="false">Inputs!$B$5*D2009</f>
        <v>10999.9999999999</v>
      </c>
      <c r="H2009" s="29" t="n">
        <f aca="false">Inputs!$B$6*E2009</f>
        <v>-1500.00000000006</v>
      </c>
      <c r="I2009" s="29" t="n">
        <f aca="false">G2009+H2009</f>
        <v>9499.99999999989</v>
      </c>
      <c r="J2009" s="29" t="n">
        <f aca="false">J2008+I2009</f>
        <v>2701500</v>
      </c>
    </row>
    <row r="2010" customFormat="false" ht="15" hidden="false" customHeight="false" outlineLevel="0" collapsed="false">
      <c r="A2010" s="26" t="n">
        <v>40291</v>
      </c>
      <c r="B2010" s="27" t="n">
        <v>84.34</v>
      </c>
      <c r="C2010" s="27" t="n">
        <v>86.09</v>
      </c>
      <c r="D2010" s="28" t="n">
        <f aca="false">B2010-B2009</f>
        <v>1.45</v>
      </c>
      <c r="E2010" s="28" t="n">
        <f aca="false">C2010-C2009</f>
        <v>1.51000000000001</v>
      </c>
      <c r="F2010" s="29" t="n">
        <f aca="false">Inputs!$B$5*B2010+Inputs!$B$6*C2010</f>
        <v>4129500</v>
      </c>
      <c r="G2010" s="29" t="n">
        <f aca="false">Inputs!$B$5*D2010</f>
        <v>145000</v>
      </c>
      <c r="H2010" s="29" t="n">
        <f aca="false">Inputs!$B$6*E2010</f>
        <v>-75500.0000000003</v>
      </c>
      <c r="I2010" s="29" t="n">
        <f aca="false">G2010+H2010</f>
        <v>69500</v>
      </c>
      <c r="J2010" s="29" t="n">
        <f aca="false">J2009+I2010</f>
        <v>2771000</v>
      </c>
    </row>
    <row r="2011" customFormat="false" ht="15" hidden="false" customHeight="false" outlineLevel="0" collapsed="false">
      <c r="A2011" s="26" t="n">
        <v>40294</v>
      </c>
      <c r="B2011" s="27" t="n">
        <v>84.2</v>
      </c>
      <c r="C2011" s="27" t="n">
        <v>86.72</v>
      </c>
      <c r="D2011" s="28" t="n">
        <f aca="false">B2011-B2010</f>
        <v>-0.140000000000001</v>
      </c>
      <c r="E2011" s="28" t="n">
        <f aca="false">C2011-C2010</f>
        <v>0.629999999999996</v>
      </c>
      <c r="F2011" s="29" t="n">
        <f aca="false">Inputs!$B$5*B2011+Inputs!$B$6*C2011</f>
        <v>4084000</v>
      </c>
      <c r="G2011" s="29" t="n">
        <f aca="false">Inputs!$B$5*D2011</f>
        <v>-14000.0000000001</v>
      </c>
      <c r="H2011" s="29" t="n">
        <f aca="false">Inputs!$B$6*E2011</f>
        <v>-31499.9999999998</v>
      </c>
      <c r="I2011" s="29" t="n">
        <f aca="false">G2011+H2011</f>
        <v>-45499.9999999998</v>
      </c>
      <c r="J2011" s="29" t="n">
        <f aca="false">J2010+I2011</f>
        <v>2725500</v>
      </c>
    </row>
    <row r="2012" customFormat="false" ht="15" hidden="false" customHeight="false" outlineLevel="0" collapsed="false">
      <c r="A2012" s="26" t="n">
        <v>40295</v>
      </c>
      <c r="B2012" s="27" t="n">
        <v>82.43</v>
      </c>
      <c r="C2012" s="27" t="n">
        <v>85.59</v>
      </c>
      <c r="D2012" s="28" t="n">
        <f aca="false">B2012-B2011</f>
        <v>-1.77</v>
      </c>
      <c r="E2012" s="28" t="n">
        <f aca="false">C2012-C2011</f>
        <v>-1.13</v>
      </c>
      <c r="F2012" s="29" t="n">
        <f aca="false">Inputs!$B$5*B2012+Inputs!$B$6*C2012</f>
        <v>3963500</v>
      </c>
      <c r="G2012" s="29" t="n">
        <f aca="false">Inputs!$B$5*D2012</f>
        <v>-177000</v>
      </c>
      <c r="H2012" s="29" t="n">
        <f aca="false">Inputs!$B$6*E2012</f>
        <v>56499.9999999998</v>
      </c>
      <c r="I2012" s="29" t="n">
        <f aca="false">G2012+H2012</f>
        <v>-120500</v>
      </c>
      <c r="J2012" s="29" t="n">
        <f aca="false">J2011+I2012</f>
        <v>2605000</v>
      </c>
    </row>
    <row r="2013" customFormat="false" ht="15" hidden="false" customHeight="false" outlineLevel="0" collapsed="false">
      <c r="A2013" s="26" t="n">
        <v>40296</v>
      </c>
      <c r="B2013" s="27" t="n">
        <v>83.22</v>
      </c>
      <c r="C2013" s="27" t="n">
        <v>84.59</v>
      </c>
      <c r="D2013" s="28" t="n">
        <f aca="false">B2013-B2012</f>
        <v>0.789999999999992</v>
      </c>
      <c r="E2013" s="28" t="n">
        <f aca="false">C2013-C2012</f>
        <v>-1</v>
      </c>
      <c r="F2013" s="29" t="n">
        <f aca="false">Inputs!$B$5*B2013+Inputs!$B$6*C2013</f>
        <v>4092500</v>
      </c>
      <c r="G2013" s="29" t="n">
        <f aca="false">Inputs!$B$5*D2013</f>
        <v>78999.9999999992</v>
      </c>
      <c r="H2013" s="29" t="n">
        <f aca="false">Inputs!$B$6*E2013</f>
        <v>50000</v>
      </c>
      <c r="I2013" s="29" t="n">
        <f aca="false">G2013+H2013</f>
        <v>128999.999999999</v>
      </c>
      <c r="J2013" s="29" t="n">
        <f aca="false">J2012+I2013</f>
        <v>2734000</v>
      </c>
    </row>
    <row r="2014" customFormat="false" ht="15" hidden="false" customHeight="false" outlineLevel="0" collapsed="false">
      <c r="A2014" s="26" t="n">
        <v>40297</v>
      </c>
      <c r="B2014" s="27" t="n">
        <v>85.17</v>
      </c>
      <c r="C2014" s="27" t="n">
        <v>86.82</v>
      </c>
      <c r="D2014" s="28" t="n">
        <f aca="false">B2014-B2013</f>
        <v>1.95</v>
      </c>
      <c r="E2014" s="28" t="n">
        <f aca="false">C2014-C2013</f>
        <v>2.22999999999999</v>
      </c>
      <c r="F2014" s="29" t="n">
        <f aca="false">Inputs!$B$5*B2014+Inputs!$B$6*C2014</f>
        <v>4176000</v>
      </c>
      <c r="G2014" s="29" t="n">
        <f aca="false">Inputs!$B$5*D2014</f>
        <v>195000</v>
      </c>
      <c r="H2014" s="29" t="n">
        <f aca="false">Inputs!$B$6*E2014</f>
        <v>-111499.999999999</v>
      </c>
      <c r="I2014" s="29" t="n">
        <f aca="false">G2014+H2014</f>
        <v>83500.0000000008</v>
      </c>
      <c r="J2014" s="29" t="n">
        <f aca="false">J2013+I2014</f>
        <v>2817500</v>
      </c>
    </row>
    <row r="2015" customFormat="false" ht="15" hidden="false" customHeight="false" outlineLevel="0" collapsed="false">
      <c r="A2015" s="26" t="n">
        <v>40298</v>
      </c>
      <c r="B2015" s="27" t="n">
        <v>86.07</v>
      </c>
      <c r="C2015" s="27" t="n">
        <v>86.19</v>
      </c>
      <c r="D2015" s="28" t="n">
        <f aca="false">B2015-B2014</f>
        <v>0.899999999999992</v>
      </c>
      <c r="E2015" s="28" t="n">
        <f aca="false">C2015-C2014</f>
        <v>-0.629999999999996</v>
      </c>
      <c r="F2015" s="29" t="n">
        <f aca="false">Inputs!$B$5*B2015+Inputs!$B$6*C2015</f>
        <v>4297500</v>
      </c>
      <c r="G2015" s="29" t="n">
        <f aca="false">Inputs!$B$5*D2015</f>
        <v>89999.9999999991</v>
      </c>
      <c r="H2015" s="29" t="n">
        <f aca="false">Inputs!$B$6*E2015</f>
        <v>31499.9999999998</v>
      </c>
      <c r="I2015" s="29" t="n">
        <f aca="false">G2015+H2015</f>
        <v>121499.999999999</v>
      </c>
      <c r="J2015" s="29" t="n">
        <f aca="false">J2014+I2015</f>
        <v>2939000</v>
      </c>
    </row>
    <row r="2016" customFormat="false" ht="15" hidden="false" customHeight="false" outlineLevel="0" collapsed="false">
      <c r="A2016" s="26" t="n">
        <v>40301</v>
      </c>
      <c r="B2016" s="27" t="n">
        <v>86.19</v>
      </c>
      <c r="C2016" s="27" t="n">
        <v>88.09</v>
      </c>
      <c r="D2016" s="28" t="n">
        <f aca="false">B2016-B2015</f>
        <v>0.120000000000005</v>
      </c>
      <c r="E2016" s="28" t="n">
        <f aca="false">C2016-C2015</f>
        <v>1.90000000000001</v>
      </c>
      <c r="F2016" s="29" t="n">
        <f aca="false">Inputs!$B$5*B2016+Inputs!$B$6*C2016</f>
        <v>4214500</v>
      </c>
      <c r="G2016" s="29" t="n">
        <f aca="false">Inputs!$B$5*D2016</f>
        <v>12000.0000000005</v>
      </c>
      <c r="H2016" s="29" t="n">
        <f aca="false">Inputs!$B$6*E2016</f>
        <v>-95000.0000000003</v>
      </c>
      <c r="I2016" s="29" t="n">
        <f aca="false">G2016+H2016</f>
        <v>-82999.9999999998</v>
      </c>
      <c r="J2016" s="29" t="n">
        <f aca="false">J2015+I2016</f>
        <v>2856000</v>
      </c>
    </row>
    <row r="2017" customFormat="false" ht="15" hidden="false" customHeight="false" outlineLevel="0" collapsed="false">
      <c r="A2017" s="26" t="n">
        <v>40302</v>
      </c>
      <c r="B2017" s="27" t="n">
        <v>82.73</v>
      </c>
      <c r="C2017" s="27" t="n">
        <v>85.39</v>
      </c>
      <c r="D2017" s="28" t="n">
        <f aca="false">B2017-B2016</f>
        <v>-3.45999999999999</v>
      </c>
      <c r="E2017" s="28" t="n">
        <f aca="false">C2017-C2016</f>
        <v>-2.7</v>
      </c>
      <c r="F2017" s="29" t="n">
        <f aca="false">Inputs!$B$5*B2017+Inputs!$B$6*C2017</f>
        <v>4003500</v>
      </c>
      <c r="G2017" s="29" t="n">
        <f aca="false">Inputs!$B$5*D2017</f>
        <v>-345999.999999999</v>
      </c>
      <c r="H2017" s="29" t="n">
        <f aca="false">Inputs!$B$6*E2017</f>
        <v>135000</v>
      </c>
      <c r="I2017" s="29" t="n">
        <f aca="false">G2017+H2017</f>
        <v>-210999.999999999</v>
      </c>
      <c r="J2017" s="29" t="n">
        <f aca="false">J2016+I2017</f>
        <v>2645000</v>
      </c>
    </row>
    <row r="2018" customFormat="false" ht="15" hidden="false" customHeight="false" outlineLevel="0" collapsed="false">
      <c r="A2018" s="26" t="n">
        <v>40303</v>
      </c>
      <c r="B2018" s="27" t="n">
        <v>80</v>
      </c>
      <c r="C2018" s="27" t="n">
        <v>82.31</v>
      </c>
      <c r="D2018" s="28" t="n">
        <f aca="false">B2018-B2017</f>
        <v>-2.73</v>
      </c>
      <c r="E2018" s="28" t="n">
        <f aca="false">C2018-C2017</f>
        <v>-3.08</v>
      </c>
      <c r="F2018" s="29" t="n">
        <f aca="false">Inputs!$B$5*B2018+Inputs!$B$6*C2018</f>
        <v>3884500</v>
      </c>
      <c r="G2018" s="29" t="n">
        <f aca="false">Inputs!$B$5*D2018</f>
        <v>-273000</v>
      </c>
      <c r="H2018" s="29" t="n">
        <f aca="false">Inputs!$B$6*E2018</f>
        <v>154000</v>
      </c>
      <c r="I2018" s="29" t="n">
        <f aca="false">G2018+H2018</f>
        <v>-119000.000000001</v>
      </c>
      <c r="J2018" s="29" t="n">
        <f aca="false">J2017+I2018</f>
        <v>2526000</v>
      </c>
    </row>
    <row r="2019" customFormat="false" ht="15" hidden="false" customHeight="false" outlineLevel="0" collapsed="false">
      <c r="A2019" s="26" t="n">
        <v>40304</v>
      </c>
      <c r="B2019" s="27" t="n">
        <v>77.18</v>
      </c>
      <c r="C2019" s="27" t="n">
        <v>80.21</v>
      </c>
      <c r="D2019" s="28" t="n">
        <f aca="false">B2019-B2018</f>
        <v>-2.81999999999999</v>
      </c>
      <c r="E2019" s="28" t="n">
        <f aca="false">C2019-C2018</f>
        <v>-2.10000000000001</v>
      </c>
      <c r="F2019" s="29" t="n">
        <f aca="false">Inputs!$B$5*B2019+Inputs!$B$6*C2019</f>
        <v>3707500</v>
      </c>
      <c r="G2019" s="29" t="n">
        <f aca="false">Inputs!$B$5*D2019</f>
        <v>-281999.999999999</v>
      </c>
      <c r="H2019" s="29" t="n">
        <f aca="false">Inputs!$B$6*E2019</f>
        <v>105000</v>
      </c>
      <c r="I2019" s="29" t="n">
        <f aca="false">G2019+H2019</f>
        <v>-176999.999999999</v>
      </c>
      <c r="J2019" s="29" t="n">
        <f aca="false">J2018+I2019</f>
        <v>2349000</v>
      </c>
    </row>
    <row r="2020" customFormat="false" ht="15" hidden="false" customHeight="false" outlineLevel="0" collapsed="false">
      <c r="A2020" s="26" t="n">
        <v>40305</v>
      </c>
      <c r="B2020" s="27" t="n">
        <v>75.1</v>
      </c>
      <c r="C2020" s="27" t="n">
        <v>76.48</v>
      </c>
      <c r="D2020" s="28" t="n">
        <f aca="false">B2020-B2019</f>
        <v>-2.08000000000001</v>
      </c>
      <c r="E2020" s="28" t="n">
        <f aca="false">C2020-C2019</f>
        <v>-3.72999999999999</v>
      </c>
      <c r="F2020" s="29" t="n">
        <f aca="false">Inputs!$B$5*B2020+Inputs!$B$6*C2020</f>
        <v>3686000</v>
      </c>
      <c r="G2020" s="29" t="n">
        <f aca="false">Inputs!$B$5*D2020</f>
        <v>-208000.000000001</v>
      </c>
      <c r="H2020" s="29" t="n">
        <f aca="false">Inputs!$B$6*E2020</f>
        <v>186499.999999999</v>
      </c>
      <c r="I2020" s="29" t="n">
        <f aca="false">G2020+H2020</f>
        <v>-21500.0000000018</v>
      </c>
      <c r="J2020" s="29" t="n">
        <f aca="false">J2019+I2020</f>
        <v>2327500</v>
      </c>
    </row>
    <row r="2021" customFormat="false" ht="15" hidden="false" customHeight="false" outlineLevel="0" collapsed="false">
      <c r="A2021" s="26" t="n">
        <v>40308</v>
      </c>
      <c r="B2021" s="27" t="n">
        <v>76.89</v>
      </c>
      <c r="C2021" s="27" t="n">
        <v>78.08</v>
      </c>
      <c r="D2021" s="28" t="n">
        <f aca="false">B2021-B2020</f>
        <v>1.79000000000001</v>
      </c>
      <c r="E2021" s="28" t="n">
        <f aca="false">C2021-C2020</f>
        <v>1.59999999999999</v>
      </c>
      <c r="F2021" s="29" t="n">
        <f aca="false">Inputs!$B$5*B2021+Inputs!$B$6*C2021</f>
        <v>3785000</v>
      </c>
      <c r="G2021" s="29" t="n">
        <f aca="false">Inputs!$B$5*D2021</f>
        <v>179000.000000001</v>
      </c>
      <c r="H2021" s="29" t="n">
        <f aca="false">Inputs!$B$6*E2021</f>
        <v>-79999.9999999997</v>
      </c>
      <c r="I2021" s="29" t="n">
        <f aca="false">G2021+H2021</f>
        <v>99000.0000000009</v>
      </c>
      <c r="J2021" s="29" t="n">
        <f aca="false">J2020+I2021</f>
        <v>2426500</v>
      </c>
    </row>
    <row r="2022" customFormat="false" ht="15" hidden="false" customHeight="false" outlineLevel="0" collapsed="false">
      <c r="A2022" s="26" t="n">
        <v>40309</v>
      </c>
      <c r="B2022" s="27" t="n">
        <v>76.37</v>
      </c>
      <c r="C2022" s="27" t="n">
        <v>79</v>
      </c>
      <c r="D2022" s="28" t="n">
        <f aca="false">B2022-B2021</f>
        <v>-0.519999999999996</v>
      </c>
      <c r="E2022" s="28" t="n">
        <f aca="false">C2022-C2021</f>
        <v>0.920000000000002</v>
      </c>
      <c r="F2022" s="29" t="n">
        <f aca="false">Inputs!$B$5*B2022+Inputs!$B$6*C2022</f>
        <v>3687000</v>
      </c>
      <c r="G2022" s="29" t="n">
        <f aca="false">Inputs!$B$5*D2022</f>
        <v>-51999.9999999996</v>
      </c>
      <c r="H2022" s="29" t="n">
        <f aca="false">Inputs!$B$6*E2022</f>
        <v>-46000.0000000001</v>
      </c>
      <c r="I2022" s="29" t="n">
        <f aca="false">G2022+H2022</f>
        <v>-97999.9999999997</v>
      </c>
      <c r="J2022" s="29" t="n">
        <f aca="false">J2021+I2022</f>
        <v>2328500</v>
      </c>
    </row>
    <row r="2023" customFormat="false" ht="15" hidden="false" customHeight="false" outlineLevel="0" collapsed="false">
      <c r="A2023" s="26" t="n">
        <v>40310</v>
      </c>
      <c r="B2023" s="27" t="n">
        <v>75.65</v>
      </c>
      <c r="C2023" s="27" t="n">
        <v>78.7</v>
      </c>
      <c r="D2023" s="28" t="n">
        <f aca="false">B2023-B2022</f>
        <v>-0.719999999999999</v>
      </c>
      <c r="E2023" s="28" t="n">
        <f aca="false">C2023-C2022</f>
        <v>-0.299999999999997</v>
      </c>
      <c r="F2023" s="29" t="n">
        <f aca="false">Inputs!$B$5*B2023+Inputs!$B$6*C2023</f>
        <v>3630000</v>
      </c>
      <c r="G2023" s="29" t="n">
        <f aca="false">Inputs!$B$5*D2023</f>
        <v>-71999.9999999999</v>
      </c>
      <c r="H2023" s="29" t="n">
        <f aca="false">Inputs!$B$6*E2023</f>
        <v>14999.9999999999</v>
      </c>
      <c r="I2023" s="29" t="n">
        <f aca="false">G2023+H2023</f>
        <v>-57000</v>
      </c>
      <c r="J2023" s="29" t="n">
        <f aca="false">J2022+I2023</f>
        <v>2271500</v>
      </c>
    </row>
    <row r="2024" customFormat="false" ht="15" hidden="false" customHeight="false" outlineLevel="0" collapsed="false">
      <c r="A2024" s="26" t="n">
        <v>40311</v>
      </c>
      <c r="B2024" s="27" t="n">
        <v>74.38</v>
      </c>
      <c r="C2024" s="27" t="n">
        <v>79.41</v>
      </c>
      <c r="D2024" s="28" t="n">
        <f aca="false">B2024-B2023</f>
        <v>-1.27000000000001</v>
      </c>
      <c r="E2024" s="28" t="n">
        <f aca="false">C2024-C2023</f>
        <v>0.709999999999994</v>
      </c>
      <c r="F2024" s="29" t="n">
        <f aca="false">Inputs!$B$5*B2024+Inputs!$B$6*C2024</f>
        <v>3467500</v>
      </c>
      <c r="G2024" s="29" t="n">
        <f aca="false">Inputs!$B$5*D2024</f>
        <v>-127000.000000001</v>
      </c>
      <c r="H2024" s="29" t="n">
        <f aca="false">Inputs!$B$6*E2024</f>
        <v>-35499.9999999997</v>
      </c>
      <c r="I2024" s="29" t="n">
        <f aca="false">G2024+H2024</f>
        <v>-162500.000000001</v>
      </c>
      <c r="J2024" s="29" t="n">
        <f aca="false">J2023+I2024</f>
        <v>2109000</v>
      </c>
    </row>
    <row r="2025" customFormat="false" ht="15" hidden="false" customHeight="false" outlineLevel="0" collapsed="false">
      <c r="A2025" s="26" t="n">
        <v>40312</v>
      </c>
      <c r="B2025" s="27" t="n">
        <v>71.61</v>
      </c>
      <c r="C2025" s="27" t="n">
        <v>76.43</v>
      </c>
      <c r="D2025" s="28" t="n">
        <f aca="false">B2025-B2024</f>
        <v>-2.77</v>
      </c>
      <c r="E2025" s="28" t="n">
        <f aca="false">C2025-C2024</f>
        <v>-2.97999999999999</v>
      </c>
      <c r="F2025" s="29" t="n">
        <f aca="false">Inputs!$B$5*B2025+Inputs!$B$6*C2025</f>
        <v>3339500</v>
      </c>
      <c r="G2025" s="29" t="n">
        <f aca="false">Inputs!$B$5*D2025</f>
        <v>-277000</v>
      </c>
      <c r="H2025" s="29" t="n">
        <f aca="false">Inputs!$B$6*E2025</f>
        <v>148999.999999999</v>
      </c>
      <c r="I2025" s="29" t="n">
        <f aca="false">G2025+H2025</f>
        <v>-128000</v>
      </c>
      <c r="J2025" s="29" t="n">
        <f aca="false">J2024+I2025</f>
        <v>1981000</v>
      </c>
    </row>
    <row r="2026" customFormat="false" ht="15" hidden="false" customHeight="false" outlineLevel="0" collapsed="false">
      <c r="A2026" s="26" t="n">
        <v>40315</v>
      </c>
      <c r="B2026" s="27" t="n">
        <v>70.08</v>
      </c>
      <c r="C2026" s="27" t="n">
        <v>73.87</v>
      </c>
      <c r="D2026" s="28" t="n">
        <f aca="false">B2026-B2025</f>
        <v>-1.53</v>
      </c>
      <c r="E2026" s="28" t="n">
        <f aca="false">C2026-C2025</f>
        <v>-2.56</v>
      </c>
      <c r="F2026" s="29" t="n">
        <f aca="false">Inputs!$B$5*B2026+Inputs!$B$6*C2026</f>
        <v>3314500</v>
      </c>
      <c r="G2026" s="29" t="n">
        <f aca="false">Inputs!$B$5*D2026</f>
        <v>-153000</v>
      </c>
      <c r="H2026" s="29" t="n">
        <f aca="false">Inputs!$B$6*E2026</f>
        <v>128000</v>
      </c>
      <c r="I2026" s="29" t="n">
        <f aca="false">G2026+H2026</f>
        <v>-25000</v>
      </c>
      <c r="J2026" s="29" t="n">
        <f aca="false">J2025+I2026</f>
        <v>1956000</v>
      </c>
    </row>
    <row r="2027" customFormat="false" ht="15" hidden="false" customHeight="false" outlineLevel="0" collapsed="false">
      <c r="A2027" s="26" t="n">
        <v>40316</v>
      </c>
      <c r="B2027" s="27" t="n">
        <v>69.38</v>
      </c>
      <c r="C2027" s="27" t="n">
        <v>75.12</v>
      </c>
      <c r="D2027" s="28" t="n">
        <f aca="false">B2027-B2026</f>
        <v>-0.700000000000003</v>
      </c>
      <c r="E2027" s="28" t="n">
        <f aca="false">C2027-C2026</f>
        <v>1.25</v>
      </c>
      <c r="F2027" s="29" t="n">
        <f aca="false">Inputs!$B$5*B2027+Inputs!$B$6*C2027</f>
        <v>3182000</v>
      </c>
      <c r="G2027" s="29" t="n">
        <f aca="false">Inputs!$B$5*D2027</f>
        <v>-70000.0000000003</v>
      </c>
      <c r="H2027" s="29" t="n">
        <f aca="false">Inputs!$B$6*E2027</f>
        <v>-62500</v>
      </c>
      <c r="I2027" s="29" t="n">
        <f aca="false">G2027+H2027</f>
        <v>-132500</v>
      </c>
      <c r="J2027" s="29" t="n">
        <f aca="false">J2026+I2027</f>
        <v>1823500</v>
      </c>
    </row>
    <row r="2028" customFormat="false" ht="15" hidden="false" customHeight="false" outlineLevel="0" collapsed="false">
      <c r="A2028" s="26" t="n">
        <v>40317</v>
      </c>
      <c r="B2028" s="27" t="n">
        <v>69.91</v>
      </c>
      <c r="C2028" s="27" t="n">
        <v>71.86</v>
      </c>
      <c r="D2028" s="28" t="n">
        <f aca="false">B2028-B2027</f>
        <v>0.530000000000001</v>
      </c>
      <c r="E2028" s="28" t="n">
        <f aca="false">C2028-C2027</f>
        <v>-3.26000000000001</v>
      </c>
      <c r="F2028" s="29" t="n">
        <f aca="false">Inputs!$B$5*B2028+Inputs!$B$6*C2028</f>
        <v>3398000</v>
      </c>
      <c r="G2028" s="29" t="n">
        <f aca="false">Inputs!$B$5*D2028</f>
        <v>53000.0000000001</v>
      </c>
      <c r="H2028" s="29" t="n">
        <f aca="false">Inputs!$B$6*E2028</f>
        <v>163000</v>
      </c>
      <c r="I2028" s="29" t="n">
        <f aca="false">G2028+H2028</f>
        <v>216000</v>
      </c>
      <c r="J2028" s="29" t="n">
        <f aca="false">J2027+I2028</f>
        <v>2039500</v>
      </c>
    </row>
    <row r="2029" customFormat="false" ht="15" hidden="false" customHeight="false" outlineLevel="0" collapsed="false">
      <c r="A2029" s="26" t="n">
        <v>40318</v>
      </c>
      <c r="B2029" s="27" t="n">
        <v>68.28</v>
      </c>
      <c r="C2029" s="27" t="n">
        <v>69.56</v>
      </c>
      <c r="D2029" s="28" t="n">
        <f aca="false">B2029-B2028</f>
        <v>-1.63</v>
      </c>
      <c r="E2029" s="28" t="n">
        <f aca="false">C2029-C2028</f>
        <v>-2.3</v>
      </c>
      <c r="F2029" s="29" t="n">
        <f aca="false">Inputs!$B$5*B2029+Inputs!$B$6*C2029</f>
        <v>3350000</v>
      </c>
      <c r="G2029" s="29" t="n">
        <f aca="false">Inputs!$B$5*D2029</f>
        <v>-163000</v>
      </c>
      <c r="H2029" s="29" t="n">
        <f aca="false">Inputs!$B$6*E2029</f>
        <v>115000</v>
      </c>
      <c r="I2029" s="29" t="n">
        <f aca="false">G2029+H2029</f>
        <v>-47999.9999999997</v>
      </c>
      <c r="J2029" s="29" t="n">
        <f aca="false">J2028+I2029</f>
        <v>1991500</v>
      </c>
    </row>
    <row r="2030" customFormat="false" ht="15" hidden="false" customHeight="false" outlineLevel="0" collapsed="false">
      <c r="A2030" s="26" t="n">
        <v>40319</v>
      </c>
      <c r="B2030" s="27" t="n">
        <v>68.03</v>
      </c>
      <c r="C2030" s="27" t="n">
        <v>70.45</v>
      </c>
      <c r="D2030" s="28" t="n">
        <f aca="false">B2030-B2029</f>
        <v>-0.25</v>
      </c>
      <c r="E2030" s="28" t="n">
        <f aca="false">C2030-C2029</f>
        <v>0.890000000000001</v>
      </c>
      <c r="F2030" s="29" t="n">
        <f aca="false">Inputs!$B$5*B2030+Inputs!$B$6*C2030</f>
        <v>3280500</v>
      </c>
      <c r="G2030" s="29" t="n">
        <f aca="false">Inputs!$B$5*D2030</f>
        <v>-25000</v>
      </c>
      <c r="H2030" s="29" t="n">
        <f aca="false">Inputs!$B$6*E2030</f>
        <v>-44500</v>
      </c>
      <c r="I2030" s="29" t="n">
        <f aca="false">G2030+H2030</f>
        <v>-69500</v>
      </c>
      <c r="J2030" s="29" t="n">
        <f aca="false">J2029+I2030</f>
        <v>1922000</v>
      </c>
    </row>
    <row r="2031" customFormat="false" ht="15" hidden="false" customHeight="false" outlineLevel="0" collapsed="false">
      <c r="A2031" s="26" t="n">
        <v>40322</v>
      </c>
      <c r="B2031" s="27" t="n">
        <v>68.23</v>
      </c>
      <c r="C2031" s="27" t="n">
        <v>69.62</v>
      </c>
      <c r="D2031" s="28" t="n">
        <f aca="false">B2031-B2030</f>
        <v>0.200000000000003</v>
      </c>
      <c r="E2031" s="28" t="n">
        <f aca="false">C2031-C2030</f>
        <v>-0.829999999999998</v>
      </c>
      <c r="F2031" s="29" t="n">
        <f aca="false">Inputs!$B$5*B2031+Inputs!$B$6*C2031</f>
        <v>3342000</v>
      </c>
      <c r="G2031" s="29" t="n">
        <f aca="false">Inputs!$B$5*D2031</f>
        <v>20000.0000000003</v>
      </c>
      <c r="H2031" s="29" t="n">
        <f aca="false">Inputs!$B$6*E2031</f>
        <v>41499.9999999999</v>
      </c>
      <c r="I2031" s="29" t="n">
        <f aca="false">G2031+H2031</f>
        <v>61500.0000000002</v>
      </c>
      <c r="J2031" s="29" t="n">
        <f aca="false">J2030+I2031</f>
        <v>1983500</v>
      </c>
    </row>
    <row r="2032" customFormat="false" ht="15" hidden="false" customHeight="false" outlineLevel="0" collapsed="false">
      <c r="A2032" s="26" t="n">
        <v>40323</v>
      </c>
      <c r="B2032" s="27" t="n">
        <v>64.78</v>
      </c>
      <c r="C2032" s="27" t="n">
        <v>67.18</v>
      </c>
      <c r="D2032" s="28" t="n">
        <f aca="false">B2032-B2031</f>
        <v>-3.45</v>
      </c>
      <c r="E2032" s="28" t="n">
        <f aca="false">C2032-C2031</f>
        <v>-2.44</v>
      </c>
      <c r="F2032" s="29" t="n">
        <f aca="false">Inputs!$B$5*B2032+Inputs!$B$6*C2032</f>
        <v>3119000</v>
      </c>
      <c r="G2032" s="29" t="n">
        <f aca="false">Inputs!$B$5*D2032</f>
        <v>-345000</v>
      </c>
      <c r="H2032" s="29" t="n">
        <f aca="false">Inputs!$B$6*E2032</f>
        <v>122000</v>
      </c>
      <c r="I2032" s="29" t="n">
        <f aca="false">G2032+H2032</f>
        <v>-223000</v>
      </c>
      <c r="J2032" s="29" t="n">
        <f aca="false">J2031+I2032</f>
        <v>1760500</v>
      </c>
    </row>
    <row r="2033" customFormat="false" ht="15" hidden="false" customHeight="false" outlineLevel="0" collapsed="false">
      <c r="A2033" s="26" t="n">
        <v>40324</v>
      </c>
      <c r="B2033" s="27" t="n">
        <v>71.52</v>
      </c>
      <c r="C2033" s="27" t="n">
        <v>70.59</v>
      </c>
      <c r="D2033" s="28" t="n">
        <f aca="false">B2033-B2032</f>
        <v>6.74</v>
      </c>
      <c r="E2033" s="28" t="n">
        <f aca="false">C2033-C2032</f>
        <v>3.41</v>
      </c>
      <c r="F2033" s="29" t="n">
        <f aca="false">Inputs!$B$5*B2033+Inputs!$B$6*C2033</f>
        <v>3622500</v>
      </c>
      <c r="G2033" s="29" t="n">
        <f aca="false">Inputs!$B$5*D2033</f>
        <v>674000</v>
      </c>
      <c r="H2033" s="29" t="n">
        <f aca="false">Inputs!$B$6*E2033</f>
        <v>-170500</v>
      </c>
      <c r="I2033" s="29" t="n">
        <f aca="false">G2033+H2033</f>
        <v>503500</v>
      </c>
      <c r="J2033" s="29" t="n">
        <f aca="false">J2032+I2033</f>
        <v>2264000</v>
      </c>
    </row>
    <row r="2034" customFormat="false" ht="15" hidden="false" customHeight="false" outlineLevel="0" collapsed="false">
      <c r="A2034" s="26" t="n">
        <v>40325</v>
      </c>
      <c r="B2034" s="27" t="n">
        <v>74.56</v>
      </c>
      <c r="C2034" s="27" t="n">
        <v>73.56</v>
      </c>
      <c r="D2034" s="28" t="n">
        <f aca="false">B2034-B2033</f>
        <v>3.04000000000001</v>
      </c>
      <c r="E2034" s="28" t="n">
        <f aca="false">C2034-C2033</f>
        <v>2.97</v>
      </c>
      <c r="F2034" s="29" t="n">
        <f aca="false">Inputs!$B$5*B2034+Inputs!$B$6*C2034</f>
        <v>3778000</v>
      </c>
      <c r="G2034" s="29" t="n">
        <f aca="false">Inputs!$B$5*D2034</f>
        <v>304000.000000001</v>
      </c>
      <c r="H2034" s="29" t="n">
        <f aca="false">Inputs!$B$6*E2034</f>
        <v>-148500</v>
      </c>
      <c r="I2034" s="29" t="n">
        <f aca="false">G2034+H2034</f>
        <v>155500.000000001</v>
      </c>
      <c r="J2034" s="29" t="n">
        <f aca="false">J2033+I2034</f>
        <v>2419500</v>
      </c>
    </row>
    <row r="2035" customFormat="false" ht="15" hidden="false" customHeight="false" outlineLevel="0" collapsed="false">
      <c r="A2035" s="26" t="n">
        <v>40326</v>
      </c>
      <c r="B2035" s="27" t="n">
        <v>74</v>
      </c>
      <c r="C2035" s="27" t="n">
        <v>73</v>
      </c>
      <c r="D2035" s="28" t="n">
        <f aca="false">B2035-B2034</f>
        <v>-0.560000000000002</v>
      </c>
      <c r="E2035" s="28" t="n">
        <f aca="false">C2035-C2034</f>
        <v>-0.560000000000002</v>
      </c>
      <c r="F2035" s="29" t="n">
        <f aca="false">Inputs!$B$5*B2035+Inputs!$B$6*C2035</f>
        <v>3750000</v>
      </c>
      <c r="G2035" s="29" t="n">
        <f aca="false">Inputs!$B$5*D2035</f>
        <v>-56000.0000000002</v>
      </c>
      <c r="H2035" s="29" t="n">
        <f aca="false">Inputs!$B$6*E2035</f>
        <v>28000.0000000001</v>
      </c>
      <c r="I2035" s="29" t="n">
        <f aca="false">G2035+H2035</f>
        <v>-28000.0000000001</v>
      </c>
      <c r="J2035" s="29" t="n">
        <f aca="false">J2034+I2035</f>
        <v>2391500</v>
      </c>
    </row>
    <row r="2036" customFormat="false" ht="15" hidden="false" customHeight="false" outlineLevel="0" collapsed="false">
      <c r="A2036" s="26" t="n">
        <v>40330</v>
      </c>
      <c r="B2036" s="27" t="n">
        <v>72.7</v>
      </c>
      <c r="C2036" s="27" t="n">
        <v>73.08</v>
      </c>
      <c r="D2036" s="28" t="n">
        <f aca="false">B2036-B2035</f>
        <v>-1.3</v>
      </c>
      <c r="E2036" s="28" t="n">
        <f aca="false">C2036-C2035</f>
        <v>0.0799999999999983</v>
      </c>
      <c r="F2036" s="29" t="n">
        <f aca="false">Inputs!$B$5*B2036+Inputs!$B$6*C2036</f>
        <v>3616000</v>
      </c>
      <c r="G2036" s="29" t="n">
        <f aca="false">Inputs!$B$5*D2036</f>
        <v>-130000</v>
      </c>
      <c r="H2036" s="29" t="n">
        <f aca="false">Inputs!$B$6*E2036</f>
        <v>-3999.99999999991</v>
      </c>
      <c r="I2036" s="29" t="n">
        <f aca="false">G2036+H2036</f>
        <v>-134000</v>
      </c>
      <c r="J2036" s="29" t="n">
        <f aca="false">J2035+I2036</f>
        <v>2257500</v>
      </c>
    </row>
    <row r="2037" customFormat="false" ht="15" hidden="false" customHeight="false" outlineLevel="0" collapsed="false">
      <c r="A2037" s="26" t="n">
        <v>40331</v>
      </c>
      <c r="B2037" s="27" t="n">
        <v>72.88</v>
      </c>
      <c r="C2037" s="27" t="n">
        <v>72.78</v>
      </c>
      <c r="D2037" s="28" t="n">
        <f aca="false">B2037-B2036</f>
        <v>0.179999999999993</v>
      </c>
      <c r="E2037" s="28" t="n">
        <f aca="false">C2037-C2036</f>
        <v>-0.299999999999997</v>
      </c>
      <c r="F2037" s="29" t="n">
        <f aca="false">Inputs!$B$5*B2037+Inputs!$B$6*C2037</f>
        <v>3649000</v>
      </c>
      <c r="G2037" s="29" t="n">
        <f aca="false">Inputs!$B$5*D2037</f>
        <v>17999.9999999993</v>
      </c>
      <c r="H2037" s="29" t="n">
        <f aca="false">Inputs!$B$6*E2037</f>
        <v>14999.9999999999</v>
      </c>
      <c r="I2037" s="29" t="n">
        <f aca="false">G2037+H2037</f>
        <v>32999.9999999991</v>
      </c>
      <c r="J2037" s="29" t="n">
        <f aca="false">J2036+I2037</f>
        <v>2290500</v>
      </c>
    </row>
    <row r="2038" customFormat="false" ht="15" hidden="false" customHeight="false" outlineLevel="0" collapsed="false">
      <c r="A2038" s="26" t="n">
        <v>40332</v>
      </c>
      <c r="B2038" s="27" t="n">
        <v>74.62</v>
      </c>
      <c r="C2038" s="27" t="n">
        <v>73.12</v>
      </c>
      <c r="D2038" s="28" t="n">
        <f aca="false">B2038-B2037</f>
        <v>1.74000000000001</v>
      </c>
      <c r="E2038" s="28" t="n">
        <f aca="false">C2038-C2037</f>
        <v>0.340000000000003</v>
      </c>
      <c r="F2038" s="29" t="n">
        <f aca="false">Inputs!$B$5*B2038+Inputs!$B$6*C2038</f>
        <v>3806000</v>
      </c>
      <c r="G2038" s="29" t="n">
        <f aca="false">Inputs!$B$5*D2038</f>
        <v>174000.000000001</v>
      </c>
      <c r="H2038" s="29" t="n">
        <f aca="false">Inputs!$B$6*E2038</f>
        <v>-17000.0000000002</v>
      </c>
      <c r="I2038" s="29" t="n">
        <f aca="false">G2038+H2038</f>
        <v>157000.000000001</v>
      </c>
      <c r="J2038" s="29" t="n">
        <f aca="false">J2037+I2038</f>
        <v>2447500</v>
      </c>
    </row>
    <row r="2039" customFormat="false" ht="15" hidden="false" customHeight="false" outlineLevel="0" collapsed="false">
      <c r="A2039" s="26" t="n">
        <v>40333</v>
      </c>
      <c r="B2039" s="27" t="n">
        <v>71.43</v>
      </c>
      <c r="C2039" s="27" t="n">
        <v>71.84</v>
      </c>
      <c r="D2039" s="28" t="n">
        <f aca="false">B2039-B2038</f>
        <v>-3.19</v>
      </c>
      <c r="E2039" s="28" t="n">
        <f aca="false">C2039-C2038</f>
        <v>-1.28</v>
      </c>
      <c r="F2039" s="29" t="n">
        <f aca="false">Inputs!$B$5*B2039+Inputs!$B$6*C2039</f>
        <v>3551000</v>
      </c>
      <c r="G2039" s="29" t="n">
        <f aca="false">Inputs!$B$5*D2039</f>
        <v>-319000</v>
      </c>
      <c r="H2039" s="29" t="n">
        <f aca="false">Inputs!$B$6*E2039</f>
        <v>64000.0000000001</v>
      </c>
      <c r="I2039" s="29" t="n">
        <f aca="false">G2039+H2039</f>
        <v>-255000</v>
      </c>
      <c r="J2039" s="29" t="n">
        <f aca="false">J2038+I2039</f>
        <v>2192500</v>
      </c>
    </row>
    <row r="2040" customFormat="false" ht="15" hidden="false" customHeight="false" outlineLevel="0" collapsed="false">
      <c r="A2040" s="26" t="n">
        <v>40336</v>
      </c>
      <c r="B2040" s="27" t="n">
        <v>71.55</v>
      </c>
      <c r="C2040" s="27" t="n">
        <v>71.09</v>
      </c>
      <c r="D2040" s="28" t="n">
        <f aca="false">B2040-B2039</f>
        <v>0.11999999999999</v>
      </c>
      <c r="E2040" s="28" t="n">
        <f aca="false">C2040-C2039</f>
        <v>-0.75</v>
      </c>
      <c r="F2040" s="29" t="n">
        <f aca="false">Inputs!$B$5*B2040+Inputs!$B$6*C2040</f>
        <v>3600500</v>
      </c>
      <c r="G2040" s="29" t="n">
        <f aca="false">Inputs!$B$5*D2040</f>
        <v>11999.999999999</v>
      </c>
      <c r="H2040" s="29" t="n">
        <f aca="false">Inputs!$B$6*E2040</f>
        <v>37500</v>
      </c>
      <c r="I2040" s="29" t="n">
        <f aca="false">G2040+H2040</f>
        <v>49499.999999999</v>
      </c>
      <c r="J2040" s="29" t="n">
        <f aca="false">J2039+I2040</f>
        <v>2242000</v>
      </c>
    </row>
    <row r="2041" customFormat="false" ht="15" hidden="false" customHeight="false" outlineLevel="0" collapsed="false">
      <c r="A2041" s="26" t="n">
        <v>40337</v>
      </c>
      <c r="B2041" s="27" t="n">
        <v>71.88</v>
      </c>
      <c r="C2041" s="27" t="n">
        <v>71.43</v>
      </c>
      <c r="D2041" s="28" t="n">
        <f aca="false">B2041-B2040</f>
        <v>0.329999999999998</v>
      </c>
      <c r="E2041" s="28" t="n">
        <f aca="false">C2041-C2040</f>
        <v>0.340000000000003</v>
      </c>
      <c r="F2041" s="29" t="n">
        <f aca="false">Inputs!$B$5*B2041+Inputs!$B$6*C2041</f>
        <v>3616500</v>
      </c>
      <c r="G2041" s="29" t="n">
        <f aca="false">Inputs!$B$5*D2041</f>
        <v>32999.9999999998</v>
      </c>
      <c r="H2041" s="29" t="n">
        <f aca="false">Inputs!$B$6*E2041</f>
        <v>-17000.0000000002</v>
      </c>
      <c r="I2041" s="29" t="n">
        <f aca="false">G2041+H2041</f>
        <v>15999.9999999997</v>
      </c>
      <c r="J2041" s="29" t="n">
        <f aca="false">J2040+I2041</f>
        <v>2258000</v>
      </c>
    </row>
    <row r="2042" customFormat="false" ht="15" hidden="false" customHeight="false" outlineLevel="0" collapsed="false">
      <c r="A2042" s="26" t="n">
        <v>40338</v>
      </c>
      <c r="B2042" s="27" t="n">
        <v>74.38</v>
      </c>
      <c r="C2042" s="27" t="n">
        <v>73.68</v>
      </c>
      <c r="D2042" s="28" t="n">
        <f aca="false">B2042-B2041</f>
        <v>2.5</v>
      </c>
      <c r="E2042" s="28" t="n">
        <f aca="false">C2042-C2041</f>
        <v>2.25</v>
      </c>
      <c r="F2042" s="29" t="n">
        <f aca="false">Inputs!$B$5*B2042+Inputs!$B$6*C2042</f>
        <v>3754000</v>
      </c>
      <c r="G2042" s="29" t="n">
        <f aca="false">Inputs!$B$5*D2042</f>
        <v>250000</v>
      </c>
      <c r="H2042" s="29" t="n">
        <f aca="false">Inputs!$B$6*E2042</f>
        <v>-112500</v>
      </c>
      <c r="I2042" s="29" t="n">
        <f aca="false">G2042+H2042</f>
        <v>137500</v>
      </c>
      <c r="J2042" s="29" t="n">
        <f aca="false">J2041+I2042</f>
        <v>2395500</v>
      </c>
    </row>
    <row r="2043" customFormat="false" ht="15" hidden="false" customHeight="false" outlineLevel="0" collapsed="false">
      <c r="A2043" s="26" t="n">
        <v>40339</v>
      </c>
      <c r="B2043" s="27" t="n">
        <v>75.48</v>
      </c>
      <c r="C2043" s="27" t="n">
        <v>74.33</v>
      </c>
      <c r="D2043" s="28" t="n">
        <f aca="false">B2043-B2042</f>
        <v>1.10000000000001</v>
      </c>
      <c r="E2043" s="28" t="n">
        <f aca="false">C2043-C2042</f>
        <v>0.649999999999992</v>
      </c>
      <c r="F2043" s="29" t="n">
        <f aca="false">Inputs!$B$5*B2043+Inputs!$B$6*C2043</f>
        <v>3831500</v>
      </c>
      <c r="G2043" s="29" t="n">
        <f aca="false">Inputs!$B$5*D2043</f>
        <v>110000.000000001</v>
      </c>
      <c r="H2043" s="29" t="n">
        <f aca="false">Inputs!$B$6*E2043</f>
        <v>-32499.9999999996</v>
      </c>
      <c r="I2043" s="29" t="n">
        <f aca="false">G2043+H2043</f>
        <v>77500.0000000013</v>
      </c>
      <c r="J2043" s="29" t="n">
        <f aca="false">J2042+I2043</f>
        <v>2473000</v>
      </c>
    </row>
    <row r="2044" customFormat="false" ht="15" hidden="false" customHeight="false" outlineLevel="0" collapsed="false">
      <c r="A2044" s="26" t="n">
        <v>40340</v>
      </c>
      <c r="B2044" s="27" t="n">
        <v>73.89</v>
      </c>
      <c r="C2044" s="27" t="n">
        <v>73.28</v>
      </c>
      <c r="D2044" s="28" t="n">
        <f aca="false">B2044-B2043</f>
        <v>-1.59</v>
      </c>
      <c r="E2044" s="28" t="n">
        <f aca="false">C2044-C2043</f>
        <v>-1.05</v>
      </c>
      <c r="F2044" s="29" t="n">
        <f aca="false">Inputs!$B$5*B2044+Inputs!$B$6*C2044</f>
        <v>3725000</v>
      </c>
      <c r="G2044" s="29" t="n">
        <f aca="false">Inputs!$B$5*D2044</f>
        <v>-159000</v>
      </c>
      <c r="H2044" s="29" t="n">
        <f aca="false">Inputs!$B$6*E2044</f>
        <v>52499.9999999999</v>
      </c>
      <c r="I2044" s="29" t="n">
        <f aca="false">G2044+H2044</f>
        <v>-106500.000000001</v>
      </c>
      <c r="J2044" s="29" t="n">
        <f aca="false">J2043+I2044</f>
        <v>2366500</v>
      </c>
    </row>
    <row r="2045" customFormat="false" ht="15" hidden="false" customHeight="false" outlineLevel="0" collapsed="false">
      <c r="A2045" s="26" t="n">
        <v>40343</v>
      </c>
      <c r="B2045" s="27" t="n">
        <v>74.99</v>
      </c>
      <c r="C2045" s="27" t="n">
        <v>75.11</v>
      </c>
      <c r="D2045" s="28" t="n">
        <f aca="false">B2045-B2044</f>
        <v>1.09999999999999</v>
      </c>
      <c r="E2045" s="28" t="n">
        <f aca="false">C2045-C2044</f>
        <v>1.83</v>
      </c>
      <c r="F2045" s="29" t="n">
        <f aca="false">Inputs!$B$5*B2045+Inputs!$B$6*C2045</f>
        <v>3743500</v>
      </c>
      <c r="G2045" s="29" t="n">
        <f aca="false">Inputs!$B$5*D2045</f>
        <v>109999.999999999</v>
      </c>
      <c r="H2045" s="29" t="n">
        <f aca="false">Inputs!$B$6*E2045</f>
        <v>-91499.9999999999</v>
      </c>
      <c r="I2045" s="29" t="n">
        <f aca="false">G2045+H2045</f>
        <v>18499.9999999995</v>
      </c>
      <c r="J2045" s="29" t="n">
        <f aca="false">J2044+I2045</f>
        <v>2385000</v>
      </c>
    </row>
    <row r="2046" customFormat="false" ht="15" hidden="false" customHeight="false" outlineLevel="0" collapsed="false">
      <c r="A2046" s="26" t="n">
        <v>40344</v>
      </c>
      <c r="B2046" s="27" t="n">
        <v>76.84</v>
      </c>
      <c r="C2046" s="27" t="n">
        <v>75.29</v>
      </c>
      <c r="D2046" s="28" t="n">
        <f aca="false">B2046-B2045</f>
        <v>1.85000000000001</v>
      </c>
      <c r="E2046" s="28" t="n">
        <f aca="false">C2046-C2045</f>
        <v>0.180000000000007</v>
      </c>
      <c r="F2046" s="29" t="n">
        <f aca="false">Inputs!$B$5*B2046+Inputs!$B$6*C2046</f>
        <v>3919500</v>
      </c>
      <c r="G2046" s="29" t="n">
        <f aca="false">Inputs!$B$5*D2046</f>
        <v>185000.000000001</v>
      </c>
      <c r="H2046" s="29" t="n">
        <f aca="false">Inputs!$B$6*E2046</f>
        <v>-9000.00000000034</v>
      </c>
      <c r="I2046" s="29" t="n">
        <f aca="false">G2046+H2046</f>
        <v>176000.000000001</v>
      </c>
      <c r="J2046" s="29" t="n">
        <f aca="false">J2045+I2046</f>
        <v>2561000</v>
      </c>
    </row>
    <row r="2047" customFormat="false" ht="15" hidden="false" customHeight="false" outlineLevel="0" collapsed="false">
      <c r="A2047" s="26" t="n">
        <v>40345</v>
      </c>
      <c r="B2047" s="27" t="n">
        <v>77.67</v>
      </c>
      <c r="C2047" s="27" t="n">
        <v>76.12</v>
      </c>
      <c r="D2047" s="28" t="n">
        <f aca="false">B2047-B2046</f>
        <v>0.829999999999998</v>
      </c>
      <c r="E2047" s="28" t="n">
        <f aca="false">C2047-C2046</f>
        <v>0.829999999999998</v>
      </c>
      <c r="F2047" s="29" t="n">
        <f aca="false">Inputs!$B$5*B2047+Inputs!$B$6*C2047</f>
        <v>3961000</v>
      </c>
      <c r="G2047" s="29" t="n">
        <f aca="false">Inputs!$B$5*D2047</f>
        <v>82999.9999999998</v>
      </c>
      <c r="H2047" s="29" t="n">
        <f aca="false">Inputs!$B$6*E2047</f>
        <v>-41499.9999999999</v>
      </c>
      <c r="I2047" s="29" t="n">
        <f aca="false">G2047+H2047</f>
        <v>41499.9999999999</v>
      </c>
      <c r="J2047" s="29" t="n">
        <f aca="false">J2046+I2047</f>
        <v>2602500</v>
      </c>
    </row>
    <row r="2048" customFormat="false" ht="15" hidden="false" customHeight="false" outlineLevel="0" collapsed="false">
      <c r="A2048" s="26" t="n">
        <v>40346</v>
      </c>
      <c r="B2048" s="27" t="n">
        <v>76.82</v>
      </c>
      <c r="C2048" s="27" t="n">
        <v>77.52</v>
      </c>
      <c r="D2048" s="28" t="n">
        <f aca="false">B2048-B2047</f>
        <v>-0.850000000000009</v>
      </c>
      <c r="E2048" s="28" t="n">
        <f aca="false">C2048-C2047</f>
        <v>1.39999999999999</v>
      </c>
      <c r="F2048" s="29" t="n">
        <f aca="false">Inputs!$B$5*B2048+Inputs!$B$6*C2048</f>
        <v>3806000</v>
      </c>
      <c r="G2048" s="29" t="n">
        <f aca="false">Inputs!$B$5*D2048</f>
        <v>-85000.0000000009</v>
      </c>
      <c r="H2048" s="29" t="n">
        <f aca="false">Inputs!$B$6*E2048</f>
        <v>-69999.9999999996</v>
      </c>
      <c r="I2048" s="29" t="n">
        <f aca="false">G2048+H2048</f>
        <v>-155000</v>
      </c>
      <c r="J2048" s="29" t="n">
        <f aca="false">J2047+I2048</f>
        <v>2447500</v>
      </c>
    </row>
    <row r="2049" customFormat="false" ht="15" hidden="false" customHeight="false" outlineLevel="0" collapsed="false">
      <c r="A2049" s="26" t="n">
        <v>40347</v>
      </c>
      <c r="B2049" s="27" t="n">
        <v>77.18</v>
      </c>
      <c r="C2049" s="27" t="n">
        <v>77.05</v>
      </c>
      <c r="D2049" s="28" t="n">
        <f aca="false">B2049-B2048</f>
        <v>0.360000000000014</v>
      </c>
      <c r="E2049" s="28" t="n">
        <f aca="false">C2049-C2048</f>
        <v>-0.469999999999999</v>
      </c>
      <c r="F2049" s="29" t="n">
        <f aca="false">Inputs!$B$5*B2049+Inputs!$B$6*C2049</f>
        <v>3865500</v>
      </c>
      <c r="G2049" s="29" t="n">
        <f aca="false">Inputs!$B$5*D2049</f>
        <v>36000.0000000014</v>
      </c>
      <c r="H2049" s="29" t="n">
        <f aca="false">Inputs!$B$6*E2049</f>
        <v>23499.9999999999</v>
      </c>
      <c r="I2049" s="29" t="n">
        <f aca="false">G2049+H2049</f>
        <v>59500.0000000013</v>
      </c>
      <c r="J2049" s="29" t="n">
        <f aca="false">J2048+I2049</f>
        <v>2507000</v>
      </c>
    </row>
    <row r="2050" customFormat="false" ht="15" hidden="false" customHeight="false" outlineLevel="0" collapsed="false">
      <c r="A2050" s="26" t="n">
        <v>40350</v>
      </c>
      <c r="B2050" s="27" t="n">
        <v>77.84</v>
      </c>
      <c r="C2050" s="27" t="n">
        <v>78.53</v>
      </c>
      <c r="D2050" s="28" t="n">
        <f aca="false">B2050-B2049</f>
        <v>0.659999999999997</v>
      </c>
      <c r="E2050" s="28" t="n">
        <f aca="false">C2050-C2049</f>
        <v>1.48</v>
      </c>
      <c r="F2050" s="29" t="n">
        <f aca="false">Inputs!$B$5*B2050+Inputs!$B$6*C2050</f>
        <v>3857500</v>
      </c>
      <c r="G2050" s="29" t="n">
        <f aca="false">Inputs!$B$5*D2050</f>
        <v>65999.9999999997</v>
      </c>
      <c r="H2050" s="29" t="n">
        <f aca="false">Inputs!$B$6*E2050</f>
        <v>-74000.0000000002</v>
      </c>
      <c r="I2050" s="29" t="n">
        <f aca="false">G2050+H2050</f>
        <v>-8000.00000000054</v>
      </c>
      <c r="J2050" s="29" t="n">
        <f aca="false">J2049+I2050</f>
        <v>2499000</v>
      </c>
    </row>
    <row r="2051" customFormat="false" ht="15" hidden="false" customHeight="false" outlineLevel="0" collapsed="false">
      <c r="A2051" s="26" t="n">
        <v>40351</v>
      </c>
      <c r="B2051" s="27" t="n">
        <v>77.15</v>
      </c>
      <c r="C2051" s="27" t="n">
        <v>78.08</v>
      </c>
      <c r="D2051" s="28" t="n">
        <f aca="false">B2051-B2050</f>
        <v>-0.689999999999998</v>
      </c>
      <c r="E2051" s="28" t="n">
        <f aca="false">C2051-C2050</f>
        <v>-0.450000000000003</v>
      </c>
      <c r="F2051" s="29" t="n">
        <f aca="false">Inputs!$B$5*B2051+Inputs!$B$6*C2051</f>
        <v>3811000</v>
      </c>
      <c r="G2051" s="29" t="n">
        <f aca="false">Inputs!$B$5*D2051</f>
        <v>-68999.9999999998</v>
      </c>
      <c r="H2051" s="29" t="n">
        <f aca="false">Inputs!$B$6*E2051</f>
        <v>22500.0000000001</v>
      </c>
      <c r="I2051" s="29" t="n">
        <f aca="false">G2051+H2051</f>
        <v>-46499.9999999996</v>
      </c>
      <c r="J2051" s="29" t="n">
        <f aca="false">J2050+I2051</f>
        <v>2452500</v>
      </c>
    </row>
    <row r="2052" customFormat="false" ht="15" hidden="false" customHeight="false" outlineLevel="0" collapsed="false">
      <c r="A2052" s="26" t="n">
        <v>40352</v>
      </c>
      <c r="B2052" s="27" t="n">
        <v>75.9</v>
      </c>
      <c r="C2052" s="27" t="n">
        <v>75.22</v>
      </c>
      <c r="D2052" s="28" t="n">
        <f aca="false">B2052-B2051</f>
        <v>-1.25</v>
      </c>
      <c r="E2052" s="28" t="n">
        <f aca="false">C2052-C2051</f>
        <v>-2.86</v>
      </c>
      <c r="F2052" s="29" t="n">
        <f aca="false">Inputs!$B$5*B2052+Inputs!$B$6*C2052</f>
        <v>3829000</v>
      </c>
      <c r="G2052" s="29" t="n">
        <f aca="false">Inputs!$B$5*D2052</f>
        <v>-125000</v>
      </c>
      <c r="H2052" s="29" t="n">
        <f aca="false">Inputs!$B$6*E2052</f>
        <v>143000</v>
      </c>
      <c r="I2052" s="29" t="n">
        <f aca="false">G2052+H2052</f>
        <v>18000</v>
      </c>
      <c r="J2052" s="29" t="n">
        <f aca="false">J2051+I2052</f>
        <v>2470500</v>
      </c>
    </row>
    <row r="2053" customFormat="false" ht="15" hidden="false" customHeight="false" outlineLevel="0" collapsed="false">
      <c r="A2053" s="26" t="n">
        <v>40353</v>
      </c>
      <c r="B2053" s="27" t="n">
        <v>75.96</v>
      </c>
      <c r="C2053" s="27" t="n">
        <v>75.17</v>
      </c>
      <c r="D2053" s="28" t="n">
        <f aca="false">B2053-B2052</f>
        <v>0.0599999999999881</v>
      </c>
      <c r="E2053" s="28" t="n">
        <f aca="false">C2053-C2052</f>
        <v>-0.0499999999999972</v>
      </c>
      <c r="F2053" s="29" t="n">
        <f aca="false">Inputs!$B$5*B2053+Inputs!$B$6*C2053</f>
        <v>3837500</v>
      </c>
      <c r="G2053" s="29" t="n">
        <f aca="false">Inputs!$B$5*D2053</f>
        <v>5999.99999999881</v>
      </c>
      <c r="H2053" s="29" t="n">
        <f aca="false">Inputs!$B$6*E2053</f>
        <v>2499.99999999986</v>
      </c>
      <c r="I2053" s="29" t="n">
        <f aca="false">G2053+H2053</f>
        <v>8499.99999999867</v>
      </c>
      <c r="J2053" s="29" t="n">
        <f aca="false">J2052+I2053</f>
        <v>2479000</v>
      </c>
    </row>
    <row r="2054" customFormat="false" ht="15" hidden="false" customHeight="false" outlineLevel="0" collapsed="false">
      <c r="A2054" s="26" t="n">
        <v>40354</v>
      </c>
      <c r="B2054" s="27" t="n">
        <v>78.45</v>
      </c>
      <c r="C2054" s="27" t="n">
        <v>76.21</v>
      </c>
      <c r="D2054" s="28" t="n">
        <f aca="false">B2054-B2053</f>
        <v>2.49000000000001</v>
      </c>
      <c r="E2054" s="28" t="n">
        <f aca="false">C2054-C2053</f>
        <v>1.03999999999999</v>
      </c>
      <c r="F2054" s="29" t="n">
        <f aca="false">Inputs!$B$5*B2054+Inputs!$B$6*C2054</f>
        <v>4034500</v>
      </c>
      <c r="G2054" s="29" t="n">
        <f aca="false">Inputs!$B$5*D2054</f>
        <v>249000.000000001</v>
      </c>
      <c r="H2054" s="29" t="n">
        <f aca="false">Inputs!$B$6*E2054</f>
        <v>-51999.9999999996</v>
      </c>
      <c r="I2054" s="29" t="n">
        <f aca="false">G2054+H2054</f>
        <v>197000.000000001</v>
      </c>
      <c r="J2054" s="29" t="n">
        <f aca="false">J2053+I2054</f>
        <v>2676000</v>
      </c>
    </row>
    <row r="2055" customFormat="false" ht="15" hidden="false" customHeight="false" outlineLevel="0" collapsed="false">
      <c r="A2055" s="26" t="n">
        <v>40357</v>
      </c>
      <c r="B2055" s="27" t="n">
        <v>78.26</v>
      </c>
      <c r="C2055" s="27" t="n">
        <v>76.66</v>
      </c>
      <c r="D2055" s="28" t="n">
        <f aca="false">B2055-B2054</f>
        <v>-0.189999999999998</v>
      </c>
      <c r="E2055" s="28" t="n">
        <f aca="false">C2055-C2054</f>
        <v>0.450000000000003</v>
      </c>
      <c r="F2055" s="29" t="n">
        <f aca="false">Inputs!$B$5*B2055+Inputs!$B$6*C2055</f>
        <v>3993000</v>
      </c>
      <c r="G2055" s="29" t="n">
        <f aca="false">Inputs!$B$5*D2055</f>
        <v>-18999.9999999998</v>
      </c>
      <c r="H2055" s="29" t="n">
        <f aca="false">Inputs!$B$6*E2055</f>
        <v>-22500.0000000001</v>
      </c>
      <c r="I2055" s="29" t="n">
        <f aca="false">G2055+H2055</f>
        <v>-41499.9999999999</v>
      </c>
      <c r="J2055" s="29" t="n">
        <f aca="false">J2054+I2055</f>
        <v>2634500</v>
      </c>
    </row>
    <row r="2056" customFormat="false" ht="15" hidden="false" customHeight="false" outlineLevel="0" collapsed="false">
      <c r="A2056" s="26" t="n">
        <v>40358</v>
      </c>
      <c r="B2056" s="27" t="n">
        <v>75.93</v>
      </c>
      <c r="C2056" s="27" t="n">
        <v>74.21</v>
      </c>
      <c r="D2056" s="28" t="n">
        <f aca="false">B2056-B2055</f>
        <v>-2.33</v>
      </c>
      <c r="E2056" s="28" t="n">
        <f aca="false">C2056-C2055</f>
        <v>-2.45</v>
      </c>
      <c r="F2056" s="29" t="n">
        <f aca="false">Inputs!$B$5*B2056+Inputs!$B$6*C2056</f>
        <v>3882500</v>
      </c>
      <c r="G2056" s="29" t="n">
        <f aca="false">Inputs!$B$5*D2056</f>
        <v>-233000</v>
      </c>
      <c r="H2056" s="29" t="n">
        <f aca="false">Inputs!$B$6*E2056</f>
        <v>122500</v>
      </c>
      <c r="I2056" s="29" t="n">
        <f aca="false">G2056+H2056</f>
        <v>-110500</v>
      </c>
      <c r="J2056" s="29" t="n">
        <f aca="false">J2055+I2056</f>
        <v>2524000</v>
      </c>
    </row>
    <row r="2057" customFormat="false" ht="15" hidden="false" customHeight="false" outlineLevel="0" collapsed="false">
      <c r="A2057" s="26" t="n">
        <v>40359</v>
      </c>
      <c r="B2057" s="27" t="n">
        <v>75.59</v>
      </c>
      <c r="C2057" s="27" t="n">
        <v>74.94</v>
      </c>
      <c r="D2057" s="28" t="n">
        <f aca="false">B2057-B2056</f>
        <v>-0.340000000000003</v>
      </c>
      <c r="E2057" s="28" t="n">
        <f aca="false">C2057-C2056</f>
        <v>0.730000000000004</v>
      </c>
      <c r="F2057" s="29" t="n">
        <f aca="false">Inputs!$B$5*B2057+Inputs!$B$6*C2057</f>
        <v>3812000</v>
      </c>
      <c r="G2057" s="29" t="n">
        <f aca="false">Inputs!$B$5*D2057</f>
        <v>-34000.0000000003</v>
      </c>
      <c r="H2057" s="29" t="n">
        <f aca="false">Inputs!$B$6*E2057</f>
        <v>-36500.0000000002</v>
      </c>
      <c r="I2057" s="29" t="n">
        <f aca="false">G2057+H2057</f>
        <v>-70500.0000000005</v>
      </c>
      <c r="J2057" s="29" t="n">
        <f aca="false">J2056+I2057</f>
        <v>2453500</v>
      </c>
    </row>
    <row r="2058" customFormat="false" ht="15" hidden="false" customHeight="false" outlineLevel="0" collapsed="false">
      <c r="A2058" s="26" t="n">
        <v>40360</v>
      </c>
      <c r="B2058" s="27" t="n">
        <v>72.95</v>
      </c>
      <c r="C2058" s="27" t="n">
        <v>71.73</v>
      </c>
      <c r="D2058" s="28" t="n">
        <f aca="false">B2058-B2057</f>
        <v>-2.64</v>
      </c>
      <c r="E2058" s="28" t="n">
        <f aca="false">C2058-C2057</f>
        <v>-3.20999999999999</v>
      </c>
      <c r="F2058" s="29" t="n">
        <f aca="false">Inputs!$B$5*B2058+Inputs!$B$6*C2058</f>
        <v>3708500</v>
      </c>
      <c r="G2058" s="29" t="n">
        <f aca="false">Inputs!$B$5*D2058</f>
        <v>-264000</v>
      </c>
      <c r="H2058" s="29" t="n">
        <f aca="false">Inputs!$B$6*E2058</f>
        <v>160500</v>
      </c>
      <c r="I2058" s="29" t="n">
        <f aca="false">G2058+H2058</f>
        <v>-103500</v>
      </c>
      <c r="J2058" s="29" t="n">
        <f aca="false">J2057+I2058</f>
        <v>2350000</v>
      </c>
    </row>
    <row r="2059" customFormat="false" ht="15" hidden="false" customHeight="false" outlineLevel="0" collapsed="false">
      <c r="A2059" s="26" t="n">
        <v>40361</v>
      </c>
      <c r="B2059" s="27" t="n">
        <v>72.06</v>
      </c>
      <c r="C2059" s="27" t="n">
        <v>71.75</v>
      </c>
      <c r="D2059" s="28" t="n">
        <f aca="false">B2059-B2058</f>
        <v>-0.890000000000001</v>
      </c>
      <c r="E2059" s="28" t="n">
        <f aca="false">C2059-C2058</f>
        <v>0.019999999999996</v>
      </c>
      <c r="F2059" s="29" t="n">
        <f aca="false">Inputs!$B$5*B2059+Inputs!$B$6*C2059</f>
        <v>3618500</v>
      </c>
      <c r="G2059" s="29" t="n">
        <f aca="false">Inputs!$B$5*D2059</f>
        <v>-89000.0000000001</v>
      </c>
      <c r="H2059" s="29" t="n">
        <f aca="false">Inputs!$B$6*E2059</f>
        <v>-999.999999999801</v>
      </c>
      <c r="I2059" s="29" t="n">
        <f aca="false">G2059+H2059</f>
        <v>-89999.9999999999</v>
      </c>
      <c r="J2059" s="29" t="n">
        <f aca="false">J2058+I2059</f>
        <v>2260000</v>
      </c>
    </row>
    <row r="2060" customFormat="false" ht="15" hidden="false" customHeight="false" outlineLevel="0" collapsed="false">
      <c r="A2060" s="26" t="n">
        <v>40365</v>
      </c>
      <c r="B2060" s="27" t="n">
        <v>71.96</v>
      </c>
      <c r="C2060" s="27" t="n">
        <v>73.08</v>
      </c>
      <c r="D2060" s="28" t="n">
        <f aca="false">B2060-B2059</f>
        <v>-0.100000000000009</v>
      </c>
      <c r="E2060" s="28" t="n">
        <f aca="false">C2060-C2059</f>
        <v>1.33</v>
      </c>
      <c r="F2060" s="29" t="n">
        <f aca="false">Inputs!$B$5*B2060+Inputs!$B$6*C2060</f>
        <v>3542000</v>
      </c>
      <c r="G2060" s="29" t="n">
        <f aca="false">Inputs!$B$5*D2060</f>
        <v>-10000.0000000009</v>
      </c>
      <c r="H2060" s="29" t="n">
        <f aca="false">Inputs!$B$6*E2060</f>
        <v>-66499.9999999999</v>
      </c>
      <c r="I2060" s="29" t="n">
        <f aca="false">G2060+H2060</f>
        <v>-76500.0000000008</v>
      </c>
      <c r="J2060" s="29" t="n">
        <f aca="false">J2059+I2060</f>
        <v>2183500</v>
      </c>
    </row>
    <row r="2061" customFormat="false" ht="15" hidden="false" customHeight="false" outlineLevel="0" collapsed="false">
      <c r="A2061" s="26" t="n">
        <v>40366</v>
      </c>
      <c r="B2061" s="27" t="n">
        <v>74.05</v>
      </c>
      <c r="C2061" s="27" t="n">
        <v>72.97</v>
      </c>
      <c r="D2061" s="28" t="n">
        <f aca="false">B2061-B2060</f>
        <v>2.09</v>
      </c>
      <c r="E2061" s="28" t="n">
        <f aca="false">C2061-C2060</f>
        <v>-0.109999999999999</v>
      </c>
      <c r="F2061" s="29" t="n">
        <f aca="false">Inputs!$B$5*B2061+Inputs!$B$6*C2061</f>
        <v>3756500</v>
      </c>
      <c r="G2061" s="29" t="n">
        <f aca="false">Inputs!$B$5*D2061</f>
        <v>209000</v>
      </c>
      <c r="H2061" s="29" t="n">
        <f aca="false">Inputs!$B$6*E2061</f>
        <v>5499.99999999997</v>
      </c>
      <c r="I2061" s="29" t="n">
        <f aca="false">G2061+H2061</f>
        <v>214500</v>
      </c>
      <c r="J2061" s="29" t="n">
        <f aca="false">J2060+I2061</f>
        <v>2398000</v>
      </c>
    </row>
    <row r="2062" customFormat="false" ht="15" hidden="false" customHeight="false" outlineLevel="0" collapsed="false">
      <c r="A2062" s="26" t="n">
        <v>40367</v>
      </c>
      <c r="B2062" s="27" t="n">
        <v>75.46</v>
      </c>
      <c r="C2062" s="27" t="n">
        <v>74.56</v>
      </c>
      <c r="D2062" s="28" t="n">
        <f aca="false">B2062-B2061</f>
        <v>1.41</v>
      </c>
      <c r="E2062" s="28" t="n">
        <f aca="false">C2062-C2061</f>
        <v>1.59</v>
      </c>
      <c r="F2062" s="29" t="n">
        <f aca="false">Inputs!$B$5*B2062+Inputs!$B$6*C2062</f>
        <v>3818000</v>
      </c>
      <c r="G2062" s="29" t="n">
        <f aca="false">Inputs!$B$5*D2062</f>
        <v>141000</v>
      </c>
      <c r="H2062" s="29" t="n">
        <f aca="false">Inputs!$B$6*E2062</f>
        <v>-79500.0000000002</v>
      </c>
      <c r="I2062" s="29" t="n">
        <f aca="false">G2062+H2062</f>
        <v>61499.9999999995</v>
      </c>
      <c r="J2062" s="29" t="n">
        <f aca="false">J2061+I2062</f>
        <v>2459500</v>
      </c>
    </row>
    <row r="2063" customFormat="false" ht="15" hidden="false" customHeight="false" outlineLevel="0" collapsed="false">
      <c r="A2063" s="26" t="n">
        <v>40368</v>
      </c>
      <c r="B2063" s="27" t="n">
        <v>76.08</v>
      </c>
      <c r="C2063" s="27" t="n">
        <v>75.2</v>
      </c>
      <c r="D2063" s="28" t="n">
        <f aca="false">B2063-B2062</f>
        <v>0.620000000000005</v>
      </c>
      <c r="E2063" s="28" t="n">
        <f aca="false">C2063-C2062</f>
        <v>0.640000000000001</v>
      </c>
      <c r="F2063" s="29" t="n">
        <f aca="false">Inputs!$B$5*B2063+Inputs!$B$6*C2063</f>
        <v>3848000</v>
      </c>
      <c r="G2063" s="29" t="n">
        <f aca="false">Inputs!$B$5*D2063</f>
        <v>62000.0000000005</v>
      </c>
      <c r="H2063" s="29" t="n">
        <f aca="false">Inputs!$B$6*E2063</f>
        <v>-32000</v>
      </c>
      <c r="I2063" s="29" t="n">
        <f aca="false">G2063+H2063</f>
        <v>30000.0000000004</v>
      </c>
      <c r="J2063" s="29" t="n">
        <f aca="false">J2062+I2063</f>
        <v>2489500</v>
      </c>
    </row>
    <row r="2064" customFormat="false" ht="15" hidden="false" customHeight="false" outlineLevel="0" collapsed="false">
      <c r="A2064" s="26" t="n">
        <v>40371</v>
      </c>
      <c r="B2064" s="27" t="n">
        <v>74.93</v>
      </c>
      <c r="C2064" s="27" t="n">
        <v>74.35</v>
      </c>
      <c r="D2064" s="28" t="n">
        <f aca="false">B2064-B2063</f>
        <v>-1.14999999999999</v>
      </c>
      <c r="E2064" s="28" t="n">
        <f aca="false">C2064-C2063</f>
        <v>-0.850000000000009</v>
      </c>
      <c r="F2064" s="29" t="n">
        <f aca="false">Inputs!$B$5*B2064+Inputs!$B$6*C2064</f>
        <v>3775500</v>
      </c>
      <c r="G2064" s="29" t="n">
        <f aca="false">Inputs!$B$5*D2064</f>
        <v>-114999.999999999</v>
      </c>
      <c r="H2064" s="29" t="n">
        <f aca="false">Inputs!$B$6*E2064</f>
        <v>42500.0000000004</v>
      </c>
      <c r="I2064" s="29" t="n">
        <f aca="false">G2064+H2064</f>
        <v>-72499.9999999987</v>
      </c>
      <c r="J2064" s="29" t="n">
        <f aca="false">J2063+I2064</f>
        <v>2417000</v>
      </c>
    </row>
    <row r="2065" customFormat="false" ht="15" hidden="false" customHeight="false" outlineLevel="0" collapsed="false">
      <c r="A2065" s="26" t="n">
        <v>40372</v>
      </c>
      <c r="B2065" s="27" t="n">
        <v>77.16</v>
      </c>
      <c r="C2065" s="27" t="n">
        <v>76.45</v>
      </c>
      <c r="D2065" s="28" t="n">
        <f aca="false">B2065-B2064</f>
        <v>2.22999999999999</v>
      </c>
      <c r="E2065" s="28" t="n">
        <f aca="false">C2065-C2064</f>
        <v>2.10000000000001</v>
      </c>
      <c r="F2065" s="29" t="n">
        <f aca="false">Inputs!$B$5*B2065+Inputs!$B$6*C2065</f>
        <v>3893500</v>
      </c>
      <c r="G2065" s="29" t="n">
        <f aca="false">Inputs!$B$5*D2065</f>
        <v>222999.999999999</v>
      </c>
      <c r="H2065" s="29" t="n">
        <f aca="false">Inputs!$B$6*E2065</f>
        <v>-105000</v>
      </c>
      <c r="I2065" s="29" t="n">
        <f aca="false">G2065+H2065</f>
        <v>117999.999999999</v>
      </c>
      <c r="J2065" s="29" t="n">
        <f aca="false">J2064+I2065</f>
        <v>2535000</v>
      </c>
    </row>
    <row r="2066" customFormat="false" ht="15" hidden="false" customHeight="false" outlineLevel="0" collapsed="false">
      <c r="A2066" s="26" t="n">
        <v>40373</v>
      </c>
      <c r="B2066" s="27" t="n">
        <v>77.02</v>
      </c>
      <c r="C2066" s="27" t="n">
        <v>76.63</v>
      </c>
      <c r="D2066" s="28" t="n">
        <f aca="false">B2066-B2065</f>
        <v>-0.140000000000001</v>
      </c>
      <c r="E2066" s="28" t="n">
        <f aca="false">C2066-C2065</f>
        <v>0.179999999999993</v>
      </c>
      <c r="F2066" s="29" t="n">
        <f aca="false">Inputs!$B$5*B2066+Inputs!$B$6*C2066</f>
        <v>3870500</v>
      </c>
      <c r="G2066" s="29" t="n">
        <f aca="false">Inputs!$B$5*D2066</f>
        <v>-14000.0000000001</v>
      </c>
      <c r="H2066" s="29" t="n">
        <f aca="false">Inputs!$B$6*E2066</f>
        <v>-8999.99999999963</v>
      </c>
      <c r="I2066" s="29" t="n">
        <f aca="false">G2066+H2066</f>
        <v>-22999.9999999997</v>
      </c>
      <c r="J2066" s="29" t="n">
        <f aca="false">J2065+I2066</f>
        <v>2512000</v>
      </c>
    </row>
    <row r="2067" customFormat="false" ht="15" hidden="false" customHeight="false" outlineLevel="0" collapsed="false">
      <c r="A2067" s="26" t="n">
        <v>40374</v>
      </c>
      <c r="B2067" s="27" t="n">
        <v>76.67</v>
      </c>
      <c r="C2067" s="27" t="n">
        <v>75.52</v>
      </c>
      <c r="D2067" s="28" t="n">
        <f aca="false">B2067-B2066</f>
        <v>-0.349999999999994</v>
      </c>
      <c r="E2067" s="28" t="n">
        <f aca="false">C2067-C2066</f>
        <v>-1.11</v>
      </c>
      <c r="F2067" s="29" t="n">
        <f aca="false">Inputs!$B$5*B2067+Inputs!$B$6*C2067</f>
        <v>3891000</v>
      </c>
      <c r="G2067" s="29" t="n">
        <f aca="false">Inputs!$B$5*D2067</f>
        <v>-34999.9999999994</v>
      </c>
      <c r="H2067" s="29" t="n">
        <f aca="false">Inputs!$B$6*E2067</f>
        <v>55500</v>
      </c>
      <c r="I2067" s="29" t="n">
        <f aca="false">G2067+H2067</f>
        <v>20500.0000000005</v>
      </c>
      <c r="J2067" s="29" t="n">
        <f aca="false">J2066+I2067</f>
        <v>2532500</v>
      </c>
    </row>
    <row r="2068" customFormat="false" ht="15" hidden="false" customHeight="false" outlineLevel="0" collapsed="false">
      <c r="A2068" s="26" t="n">
        <v>40375</v>
      </c>
      <c r="B2068" s="27" t="n">
        <v>75.96</v>
      </c>
      <c r="C2068" s="27" t="n">
        <v>75.55</v>
      </c>
      <c r="D2068" s="28" t="n">
        <f aca="false">B2068-B2067</f>
        <v>-0.710000000000008</v>
      </c>
      <c r="E2068" s="28" t="n">
        <f aca="false">C2068-C2067</f>
        <v>0.0300000000000011</v>
      </c>
      <c r="F2068" s="29" t="n">
        <f aca="false">Inputs!$B$5*B2068+Inputs!$B$6*C2068</f>
        <v>3818500</v>
      </c>
      <c r="G2068" s="29" t="n">
        <f aca="false">Inputs!$B$5*D2068</f>
        <v>-71000.0000000008</v>
      </c>
      <c r="H2068" s="29" t="n">
        <f aca="false">Inputs!$B$6*E2068</f>
        <v>-1500.00000000006</v>
      </c>
      <c r="I2068" s="29" t="n">
        <f aca="false">G2068+H2068</f>
        <v>-72500.0000000009</v>
      </c>
      <c r="J2068" s="29" t="n">
        <f aca="false">J2067+I2068</f>
        <v>2460000</v>
      </c>
    </row>
    <row r="2069" customFormat="false" ht="15" hidden="false" customHeight="false" outlineLevel="0" collapsed="false">
      <c r="A2069" s="26" t="n">
        <v>40378</v>
      </c>
      <c r="B2069" s="27" t="n">
        <v>76.53</v>
      </c>
      <c r="C2069" s="27" t="n">
        <v>76.29</v>
      </c>
      <c r="D2069" s="28" t="n">
        <f aca="false">B2069-B2068</f>
        <v>0.570000000000007</v>
      </c>
      <c r="E2069" s="28" t="n">
        <f aca="false">C2069-C2068</f>
        <v>0.740000000000009</v>
      </c>
      <c r="F2069" s="29" t="n">
        <f aca="false">Inputs!$B$5*B2069+Inputs!$B$6*C2069</f>
        <v>3838500</v>
      </c>
      <c r="G2069" s="29" t="n">
        <f aca="false">Inputs!$B$5*D2069</f>
        <v>57000.0000000007</v>
      </c>
      <c r="H2069" s="29" t="n">
        <f aca="false">Inputs!$B$6*E2069</f>
        <v>-37000.0000000005</v>
      </c>
      <c r="I2069" s="29" t="n">
        <f aca="false">G2069+H2069</f>
        <v>20000.0000000003</v>
      </c>
      <c r="J2069" s="29" t="n">
        <f aca="false">J2068+I2069</f>
        <v>2480000</v>
      </c>
    </row>
    <row r="2070" customFormat="false" ht="15" hidden="false" customHeight="false" outlineLevel="0" collapsed="false">
      <c r="A2070" s="26" t="n">
        <v>40379</v>
      </c>
      <c r="B2070" s="27" t="n">
        <v>77.32</v>
      </c>
      <c r="C2070" s="27" t="n">
        <v>76.31</v>
      </c>
      <c r="D2070" s="28" t="n">
        <f aca="false">B2070-B2069</f>
        <v>0.789999999999992</v>
      </c>
      <c r="E2070" s="28" t="n">
        <f aca="false">C2070-C2069</f>
        <v>0.019999999999996</v>
      </c>
      <c r="F2070" s="29" t="n">
        <f aca="false">Inputs!$B$5*B2070+Inputs!$B$6*C2070</f>
        <v>3916500</v>
      </c>
      <c r="G2070" s="29" t="n">
        <f aca="false">Inputs!$B$5*D2070</f>
        <v>78999.9999999992</v>
      </c>
      <c r="H2070" s="29" t="n">
        <f aca="false">Inputs!$B$6*E2070</f>
        <v>-999.999999999801</v>
      </c>
      <c r="I2070" s="29" t="n">
        <f aca="false">G2070+H2070</f>
        <v>77999.9999999994</v>
      </c>
      <c r="J2070" s="29" t="n">
        <f aca="false">J2069+I2070</f>
        <v>2558000</v>
      </c>
    </row>
    <row r="2071" customFormat="false" ht="15" hidden="false" customHeight="false" outlineLevel="0" collapsed="false">
      <c r="A2071" s="26" t="n">
        <v>40380</v>
      </c>
      <c r="B2071" s="27" t="n">
        <v>76.27</v>
      </c>
      <c r="C2071" s="27" t="n">
        <v>75.75</v>
      </c>
      <c r="D2071" s="28" t="n">
        <f aca="false">B2071-B2070</f>
        <v>-1.05</v>
      </c>
      <c r="E2071" s="28" t="n">
        <f aca="false">C2071-C2070</f>
        <v>-0.560000000000002</v>
      </c>
      <c r="F2071" s="29" t="n">
        <f aca="false">Inputs!$B$5*B2071+Inputs!$B$6*C2071</f>
        <v>3839500</v>
      </c>
      <c r="G2071" s="29" t="n">
        <f aca="false">Inputs!$B$5*D2071</f>
        <v>-105000</v>
      </c>
      <c r="H2071" s="29" t="n">
        <f aca="false">Inputs!$B$6*E2071</f>
        <v>28000.0000000001</v>
      </c>
      <c r="I2071" s="29" t="n">
        <f aca="false">G2071+H2071</f>
        <v>-76999.9999999996</v>
      </c>
      <c r="J2071" s="29" t="n">
        <f aca="false">J2070+I2071</f>
        <v>2481000</v>
      </c>
    </row>
    <row r="2072" customFormat="false" ht="15" hidden="false" customHeight="false" outlineLevel="0" collapsed="false">
      <c r="A2072" s="26" t="n">
        <v>40381</v>
      </c>
      <c r="B2072" s="27" t="n">
        <v>79.01</v>
      </c>
      <c r="C2072" s="27" t="n">
        <v>77.59</v>
      </c>
      <c r="D2072" s="28" t="n">
        <f aca="false">B2072-B2071</f>
        <v>2.74000000000001</v>
      </c>
      <c r="E2072" s="28" t="n">
        <f aca="false">C2072-C2071</f>
        <v>1.84</v>
      </c>
      <c r="F2072" s="29" t="n">
        <f aca="false">Inputs!$B$5*B2072+Inputs!$B$6*C2072</f>
        <v>4021500</v>
      </c>
      <c r="G2072" s="29" t="n">
        <f aca="false">Inputs!$B$5*D2072</f>
        <v>274000.000000001</v>
      </c>
      <c r="H2072" s="29" t="n">
        <f aca="false">Inputs!$B$6*E2072</f>
        <v>-92000.0000000002</v>
      </c>
      <c r="I2072" s="29" t="n">
        <f aca="false">G2072+H2072</f>
        <v>182000.000000001</v>
      </c>
      <c r="J2072" s="29" t="n">
        <f aca="false">J2071+I2072</f>
        <v>2663000</v>
      </c>
    </row>
    <row r="2073" customFormat="false" ht="15" hidden="false" customHeight="false" outlineLevel="0" collapsed="false">
      <c r="A2073" s="26" t="n">
        <v>40382</v>
      </c>
      <c r="B2073" s="27" t="n">
        <v>78.68</v>
      </c>
      <c r="C2073" s="27" t="n">
        <v>77.27</v>
      </c>
      <c r="D2073" s="28" t="n">
        <f aca="false">B2073-B2072</f>
        <v>-0.329999999999998</v>
      </c>
      <c r="E2073" s="28" t="n">
        <f aca="false">C2073-C2072</f>
        <v>-0.320000000000007</v>
      </c>
      <c r="F2073" s="29" t="n">
        <f aca="false">Inputs!$B$5*B2073+Inputs!$B$6*C2073</f>
        <v>4004500</v>
      </c>
      <c r="G2073" s="29" t="n">
        <f aca="false">Inputs!$B$5*D2073</f>
        <v>-32999.9999999998</v>
      </c>
      <c r="H2073" s="29" t="n">
        <f aca="false">Inputs!$B$6*E2073</f>
        <v>16000.0000000004</v>
      </c>
      <c r="I2073" s="29" t="n">
        <f aca="false">G2073+H2073</f>
        <v>-16999.9999999995</v>
      </c>
      <c r="J2073" s="29" t="n">
        <f aca="false">J2072+I2073</f>
        <v>2646000</v>
      </c>
    </row>
    <row r="2074" customFormat="false" ht="15" hidden="false" customHeight="false" outlineLevel="0" collapsed="false">
      <c r="A2074" s="26" t="n">
        <v>40385</v>
      </c>
      <c r="B2074" s="27" t="n">
        <v>78.93</v>
      </c>
      <c r="C2074" s="27" t="n">
        <v>77.9</v>
      </c>
      <c r="D2074" s="28" t="n">
        <f aca="false">B2074-B2073</f>
        <v>0.25</v>
      </c>
      <c r="E2074" s="28" t="n">
        <f aca="false">C2074-C2073</f>
        <v>0.63000000000001</v>
      </c>
      <c r="F2074" s="29" t="n">
        <f aca="false">Inputs!$B$5*B2074+Inputs!$B$6*C2074</f>
        <v>3998000</v>
      </c>
      <c r="G2074" s="29" t="n">
        <f aca="false">Inputs!$B$5*D2074</f>
        <v>25000</v>
      </c>
      <c r="H2074" s="29" t="n">
        <f aca="false">Inputs!$B$6*E2074</f>
        <v>-31500.0000000005</v>
      </c>
      <c r="I2074" s="29" t="n">
        <f aca="false">G2074+H2074</f>
        <v>-6500.00000000048</v>
      </c>
      <c r="J2074" s="29" t="n">
        <f aca="false">J2073+I2074</f>
        <v>2639500</v>
      </c>
    </row>
    <row r="2075" customFormat="false" ht="15" hidden="false" customHeight="false" outlineLevel="0" collapsed="false">
      <c r="A2075" s="26" t="n">
        <v>40386</v>
      </c>
      <c r="B2075" s="27" t="n">
        <v>77.46</v>
      </c>
      <c r="C2075" s="27" t="n">
        <v>75.52</v>
      </c>
      <c r="D2075" s="28" t="n">
        <f aca="false">B2075-B2074</f>
        <v>-1.47000000000001</v>
      </c>
      <c r="E2075" s="28" t="n">
        <f aca="false">C2075-C2074</f>
        <v>-2.38000000000001</v>
      </c>
      <c r="F2075" s="29" t="n">
        <f aca="false">Inputs!$B$5*B2075+Inputs!$B$6*C2075</f>
        <v>3970000</v>
      </c>
      <c r="G2075" s="29" t="n">
        <f aca="false">Inputs!$B$5*D2075</f>
        <v>-147000.000000001</v>
      </c>
      <c r="H2075" s="29" t="n">
        <f aca="false">Inputs!$B$6*E2075</f>
        <v>119000</v>
      </c>
      <c r="I2075" s="29" t="n">
        <f aca="false">G2075+H2075</f>
        <v>-28000.0000000008</v>
      </c>
      <c r="J2075" s="29" t="n">
        <f aca="false">J2074+I2075</f>
        <v>2611500</v>
      </c>
    </row>
    <row r="2076" customFormat="false" ht="15" hidden="false" customHeight="false" outlineLevel="0" collapsed="false">
      <c r="A2076" s="26" t="n">
        <v>40387</v>
      </c>
      <c r="B2076" s="27" t="n">
        <v>77.06</v>
      </c>
      <c r="C2076" s="27" t="n">
        <v>76.66</v>
      </c>
      <c r="D2076" s="28" t="n">
        <f aca="false">B2076-B2075</f>
        <v>-0.399999999999992</v>
      </c>
      <c r="E2076" s="28" t="n">
        <f aca="false">C2076-C2075</f>
        <v>1.14</v>
      </c>
      <c r="F2076" s="29" t="n">
        <f aca="false">Inputs!$B$5*B2076+Inputs!$B$6*C2076</f>
        <v>3873000</v>
      </c>
      <c r="G2076" s="29" t="n">
        <f aca="false">Inputs!$B$5*D2076</f>
        <v>-39999.9999999992</v>
      </c>
      <c r="H2076" s="29" t="n">
        <f aca="false">Inputs!$B$6*E2076</f>
        <v>-57000</v>
      </c>
      <c r="I2076" s="29" t="n">
        <f aca="false">G2076+H2076</f>
        <v>-96999.9999999992</v>
      </c>
      <c r="J2076" s="29" t="n">
        <f aca="false">J2075+I2076</f>
        <v>2514500</v>
      </c>
    </row>
    <row r="2077" customFormat="false" ht="15" hidden="false" customHeight="false" outlineLevel="0" collapsed="false">
      <c r="A2077" s="26" t="n">
        <v>40388</v>
      </c>
      <c r="B2077" s="27" t="n">
        <v>78.3</v>
      </c>
      <c r="C2077" s="27" t="n">
        <v>78.6</v>
      </c>
      <c r="D2077" s="28" t="n">
        <f aca="false">B2077-B2076</f>
        <v>1.23999999999999</v>
      </c>
      <c r="E2077" s="28" t="n">
        <f aca="false">C2077-C2076</f>
        <v>1.94</v>
      </c>
      <c r="F2077" s="29" t="n">
        <f aca="false">Inputs!$B$5*B2077+Inputs!$B$6*C2077</f>
        <v>3900000</v>
      </c>
      <c r="G2077" s="29" t="n">
        <f aca="false">Inputs!$B$5*D2077</f>
        <v>123999.999999999</v>
      </c>
      <c r="H2077" s="29" t="n">
        <f aca="false">Inputs!$B$6*E2077</f>
        <v>-96999.9999999999</v>
      </c>
      <c r="I2077" s="29" t="n">
        <f aca="false">G2077+H2077</f>
        <v>26999.9999999996</v>
      </c>
      <c r="J2077" s="29" t="n">
        <f aca="false">J2076+I2077</f>
        <v>2541500</v>
      </c>
    </row>
    <row r="2078" customFormat="false" ht="15" hidden="false" customHeight="false" outlineLevel="0" collapsed="false">
      <c r="A2078" s="26" t="n">
        <v>40389</v>
      </c>
      <c r="B2078" s="27" t="n">
        <v>78.85</v>
      </c>
      <c r="C2078" s="27" t="n">
        <v>77.5</v>
      </c>
      <c r="D2078" s="28" t="n">
        <f aca="false">B2078-B2077</f>
        <v>0.549999999999997</v>
      </c>
      <c r="E2078" s="28" t="n">
        <f aca="false">C2078-C2077</f>
        <v>-1.09999999999999</v>
      </c>
      <c r="F2078" s="29" t="n">
        <f aca="false">Inputs!$B$5*B2078+Inputs!$B$6*C2078</f>
        <v>4010000</v>
      </c>
      <c r="G2078" s="29" t="n">
        <f aca="false">Inputs!$B$5*D2078</f>
        <v>54999.9999999997</v>
      </c>
      <c r="H2078" s="29" t="n">
        <f aca="false">Inputs!$B$6*E2078</f>
        <v>54999.9999999997</v>
      </c>
      <c r="I2078" s="29" t="n">
        <f aca="false">G2078+H2078</f>
        <v>109999.999999999</v>
      </c>
      <c r="J2078" s="29" t="n">
        <f aca="false">J2077+I2078</f>
        <v>2651500</v>
      </c>
    </row>
    <row r="2079" customFormat="false" ht="15" hidden="false" customHeight="false" outlineLevel="0" collapsed="false">
      <c r="A2079" s="26" t="n">
        <v>40392</v>
      </c>
      <c r="B2079" s="27" t="n">
        <v>81.25</v>
      </c>
      <c r="C2079" s="27" t="n">
        <v>81.93</v>
      </c>
      <c r="D2079" s="28" t="n">
        <f aca="false">B2079-B2078</f>
        <v>2.40000000000001</v>
      </c>
      <c r="E2079" s="28" t="n">
        <f aca="false">C2079-C2078</f>
        <v>4.43000000000001</v>
      </c>
      <c r="F2079" s="29" t="n">
        <f aca="false">Inputs!$B$5*B2079+Inputs!$B$6*C2079</f>
        <v>4028500</v>
      </c>
      <c r="G2079" s="29" t="n">
        <f aca="false">Inputs!$B$5*D2079</f>
        <v>240000.000000001</v>
      </c>
      <c r="H2079" s="29" t="n">
        <f aca="false">Inputs!$B$6*E2079</f>
        <v>-221500</v>
      </c>
      <c r="I2079" s="29" t="n">
        <f aca="false">G2079+H2079</f>
        <v>18500.0000000002</v>
      </c>
      <c r="J2079" s="29" t="n">
        <f aca="false">J2078+I2079</f>
        <v>2670000</v>
      </c>
    </row>
    <row r="2080" customFormat="false" ht="15" hidden="false" customHeight="false" outlineLevel="0" collapsed="false">
      <c r="A2080" s="26" t="n">
        <v>40393</v>
      </c>
      <c r="B2080" s="27" t="n">
        <v>82.52</v>
      </c>
      <c r="C2080" s="27" t="n">
        <v>83.6</v>
      </c>
      <c r="D2080" s="28" t="n">
        <f aca="false">B2080-B2079</f>
        <v>1.27</v>
      </c>
      <c r="E2080" s="28" t="n">
        <f aca="false">C2080-C2079</f>
        <v>1.66999999999999</v>
      </c>
      <c r="F2080" s="29" t="n">
        <f aca="false">Inputs!$B$5*B2080+Inputs!$B$6*C2080</f>
        <v>4072000</v>
      </c>
      <c r="G2080" s="29" t="n">
        <f aca="false">Inputs!$B$5*D2080</f>
        <v>127000</v>
      </c>
      <c r="H2080" s="29" t="n">
        <f aca="false">Inputs!$B$6*E2080</f>
        <v>-83499.9999999994</v>
      </c>
      <c r="I2080" s="29" t="n">
        <f aca="false">G2080+H2080</f>
        <v>43500.0000000002</v>
      </c>
      <c r="J2080" s="29" t="n">
        <f aca="false">J2079+I2080</f>
        <v>2713500</v>
      </c>
    </row>
    <row r="2081" customFormat="false" ht="15" hidden="false" customHeight="false" outlineLevel="0" collapsed="false">
      <c r="A2081" s="26" t="n">
        <v>40394</v>
      </c>
      <c r="B2081" s="27" t="n">
        <v>82.49</v>
      </c>
      <c r="C2081" s="27" t="n">
        <v>83.76</v>
      </c>
      <c r="D2081" s="28" t="n">
        <f aca="false">B2081-B2080</f>
        <v>-0.0300000000000011</v>
      </c>
      <c r="E2081" s="28" t="n">
        <f aca="false">C2081-C2080</f>
        <v>0.160000000000011</v>
      </c>
      <c r="F2081" s="29" t="n">
        <f aca="false">Inputs!$B$5*B2081+Inputs!$B$6*C2081</f>
        <v>4061000</v>
      </c>
      <c r="G2081" s="29" t="n">
        <f aca="false">Inputs!$B$5*D2081</f>
        <v>-3000.00000000011</v>
      </c>
      <c r="H2081" s="29" t="n">
        <f aca="false">Inputs!$B$6*E2081</f>
        <v>-8000.00000000054</v>
      </c>
      <c r="I2081" s="29" t="n">
        <f aca="false">G2081+H2081</f>
        <v>-11000.0000000007</v>
      </c>
      <c r="J2081" s="29" t="n">
        <f aca="false">J2080+I2081</f>
        <v>2702500</v>
      </c>
    </row>
    <row r="2082" customFormat="false" ht="15" hidden="false" customHeight="false" outlineLevel="0" collapsed="false">
      <c r="A2082" s="26" t="n">
        <v>40395</v>
      </c>
      <c r="B2082" s="27" t="n">
        <v>82</v>
      </c>
      <c r="C2082" s="27" t="n">
        <v>82.9</v>
      </c>
      <c r="D2082" s="28" t="n">
        <f aca="false">B2082-B2081</f>
        <v>-0.489999999999995</v>
      </c>
      <c r="E2082" s="28" t="n">
        <f aca="false">C2082-C2081</f>
        <v>-0.859999999999999</v>
      </c>
      <c r="F2082" s="29" t="n">
        <f aca="false">Inputs!$B$5*B2082+Inputs!$B$6*C2082</f>
        <v>4055000</v>
      </c>
      <c r="G2082" s="29" t="n">
        <f aca="false">Inputs!$B$5*D2082</f>
        <v>-48999.9999999995</v>
      </c>
      <c r="H2082" s="29" t="n">
        <f aca="false">Inputs!$B$6*E2082</f>
        <v>43000</v>
      </c>
      <c r="I2082" s="29" t="n">
        <f aca="false">G2082+H2082</f>
        <v>-5999.99999999952</v>
      </c>
      <c r="J2082" s="29" t="n">
        <f aca="false">J2081+I2082</f>
        <v>2696500</v>
      </c>
    </row>
    <row r="2083" customFormat="false" ht="15" hidden="false" customHeight="false" outlineLevel="0" collapsed="false">
      <c r="A2083" s="26" t="n">
        <v>40396</v>
      </c>
      <c r="B2083" s="27" t="n">
        <v>80.67</v>
      </c>
      <c r="C2083" s="27" t="n">
        <v>81.28</v>
      </c>
      <c r="D2083" s="28" t="n">
        <f aca="false">B2083-B2082</f>
        <v>-1.33</v>
      </c>
      <c r="E2083" s="28" t="n">
        <f aca="false">C2083-C2082</f>
        <v>-1.62</v>
      </c>
      <c r="F2083" s="29" t="n">
        <f aca="false">Inputs!$B$5*B2083+Inputs!$B$6*C2083</f>
        <v>4003000</v>
      </c>
      <c r="G2083" s="29" t="n">
        <f aca="false">Inputs!$B$5*D2083</f>
        <v>-133000</v>
      </c>
      <c r="H2083" s="29" t="n">
        <f aca="false">Inputs!$B$6*E2083</f>
        <v>81000.0000000002</v>
      </c>
      <c r="I2083" s="29" t="n">
        <f aca="false">G2083+H2083</f>
        <v>-51999.9999999996</v>
      </c>
      <c r="J2083" s="29" t="n">
        <f aca="false">J2082+I2083</f>
        <v>2644500</v>
      </c>
    </row>
    <row r="2084" customFormat="false" ht="15" hidden="false" customHeight="false" outlineLevel="0" collapsed="false">
      <c r="A2084" s="26" t="n">
        <v>40399</v>
      </c>
      <c r="B2084" s="27" t="n">
        <v>81.46</v>
      </c>
      <c r="C2084" s="27" t="n">
        <v>81.54</v>
      </c>
      <c r="D2084" s="28" t="n">
        <f aca="false">B2084-B2083</f>
        <v>0.789999999999992</v>
      </c>
      <c r="E2084" s="28" t="n">
        <f aca="false">C2084-C2083</f>
        <v>0.260000000000005</v>
      </c>
      <c r="F2084" s="29" t="n">
        <f aca="false">Inputs!$B$5*B2084+Inputs!$B$6*C2084</f>
        <v>4069000</v>
      </c>
      <c r="G2084" s="29" t="n">
        <f aca="false">Inputs!$B$5*D2084</f>
        <v>78999.9999999992</v>
      </c>
      <c r="H2084" s="29" t="n">
        <f aca="false">Inputs!$B$6*E2084</f>
        <v>-13000.0000000003</v>
      </c>
      <c r="I2084" s="29" t="n">
        <f aca="false">G2084+H2084</f>
        <v>65999.9999999989</v>
      </c>
      <c r="J2084" s="29" t="n">
        <f aca="false">J2083+I2084</f>
        <v>2710500</v>
      </c>
    </row>
    <row r="2085" customFormat="false" ht="15" hidden="false" customHeight="false" outlineLevel="0" collapsed="false">
      <c r="A2085" s="26" t="n">
        <v>40400</v>
      </c>
      <c r="B2085" s="27" t="n">
        <v>80.24</v>
      </c>
      <c r="C2085" s="27" t="n">
        <v>79.89</v>
      </c>
      <c r="D2085" s="28" t="n">
        <f aca="false">B2085-B2084</f>
        <v>-1.22</v>
      </c>
      <c r="E2085" s="28" t="n">
        <f aca="false">C2085-C2084</f>
        <v>-1.65000000000001</v>
      </c>
      <c r="F2085" s="29" t="n">
        <f aca="false">Inputs!$B$5*B2085+Inputs!$B$6*C2085</f>
        <v>4029500</v>
      </c>
      <c r="G2085" s="29" t="n">
        <f aca="false">Inputs!$B$5*D2085</f>
        <v>-122000</v>
      </c>
      <c r="H2085" s="29" t="n">
        <f aca="false">Inputs!$B$6*E2085</f>
        <v>82500.0000000003</v>
      </c>
      <c r="I2085" s="29" t="n">
        <f aca="false">G2085+H2085</f>
        <v>-39499.9999999996</v>
      </c>
      <c r="J2085" s="29" t="n">
        <f aca="false">J2084+I2085</f>
        <v>2671000</v>
      </c>
    </row>
    <row r="2086" customFormat="false" ht="15" hidden="false" customHeight="false" outlineLevel="0" collapsed="false">
      <c r="A2086" s="26" t="n">
        <v>40401</v>
      </c>
      <c r="B2086" s="27" t="n">
        <v>78.09</v>
      </c>
      <c r="C2086" s="27" t="n">
        <v>77.83</v>
      </c>
      <c r="D2086" s="28" t="n">
        <f aca="false">B2086-B2085</f>
        <v>-2.14999999999999</v>
      </c>
      <c r="E2086" s="28" t="n">
        <f aca="false">C2086-C2085</f>
        <v>-2.06</v>
      </c>
      <c r="F2086" s="29" t="n">
        <f aca="false">Inputs!$B$5*B2086+Inputs!$B$6*C2086</f>
        <v>3917500</v>
      </c>
      <c r="G2086" s="29" t="n">
        <f aca="false">Inputs!$B$5*D2086</f>
        <v>-214999.999999999</v>
      </c>
      <c r="H2086" s="29" t="n">
        <f aca="false">Inputs!$B$6*E2086</f>
        <v>103000</v>
      </c>
      <c r="I2086" s="29" t="n">
        <f aca="false">G2086+H2086</f>
        <v>-111999.999999999</v>
      </c>
      <c r="J2086" s="29" t="n">
        <f aca="false">J2085+I2086</f>
        <v>2559000</v>
      </c>
    </row>
    <row r="2087" customFormat="false" ht="15" hidden="false" customHeight="false" outlineLevel="0" collapsed="false">
      <c r="A2087" s="26" t="n">
        <v>40402</v>
      </c>
      <c r="B2087" s="27" t="n">
        <v>75.68</v>
      </c>
      <c r="C2087" s="27" t="n">
        <v>76.63</v>
      </c>
      <c r="D2087" s="28" t="n">
        <f aca="false">B2087-B2086</f>
        <v>-2.41</v>
      </c>
      <c r="E2087" s="28" t="n">
        <f aca="false">C2087-C2086</f>
        <v>-1.2</v>
      </c>
      <c r="F2087" s="29" t="n">
        <f aca="false">Inputs!$B$5*B2087+Inputs!$B$6*C2087</f>
        <v>3736500</v>
      </c>
      <c r="G2087" s="29" t="n">
        <f aca="false">Inputs!$B$5*D2087</f>
        <v>-241000</v>
      </c>
      <c r="H2087" s="29" t="n">
        <f aca="false">Inputs!$B$6*E2087</f>
        <v>60000.0000000001</v>
      </c>
      <c r="I2087" s="29" t="n">
        <f aca="false">G2087+H2087</f>
        <v>-181000</v>
      </c>
      <c r="J2087" s="29" t="n">
        <f aca="false">J2086+I2087</f>
        <v>2378000</v>
      </c>
    </row>
    <row r="2088" customFormat="false" ht="15" hidden="false" customHeight="false" outlineLevel="0" collapsed="false">
      <c r="A2088" s="26" t="n">
        <v>40403</v>
      </c>
      <c r="B2088" s="27" t="n">
        <v>75.39</v>
      </c>
      <c r="C2088" s="27" t="n">
        <v>75.14</v>
      </c>
      <c r="D2088" s="28" t="n">
        <f aca="false">B2088-B2087</f>
        <v>-0.290000000000006</v>
      </c>
      <c r="E2088" s="28" t="n">
        <f aca="false">C2088-C2087</f>
        <v>-1.48999999999999</v>
      </c>
      <c r="F2088" s="29" t="n">
        <f aca="false">Inputs!$B$5*B2088+Inputs!$B$6*C2088</f>
        <v>3782000</v>
      </c>
      <c r="G2088" s="29" t="n">
        <f aca="false">Inputs!$B$5*D2088</f>
        <v>-29000.0000000006</v>
      </c>
      <c r="H2088" s="29" t="n">
        <f aca="false">Inputs!$B$6*E2088</f>
        <v>74499.9999999997</v>
      </c>
      <c r="I2088" s="29" t="n">
        <f aca="false">G2088+H2088</f>
        <v>45499.9999999991</v>
      </c>
      <c r="J2088" s="29" t="n">
        <f aca="false">J2087+I2088</f>
        <v>2423500</v>
      </c>
    </row>
    <row r="2089" customFormat="false" ht="15" hidden="false" customHeight="false" outlineLevel="0" collapsed="false">
      <c r="A2089" s="26" t="n">
        <v>40406</v>
      </c>
      <c r="B2089" s="27" t="n">
        <v>75.17</v>
      </c>
      <c r="C2089" s="27" t="n">
        <v>74.56</v>
      </c>
      <c r="D2089" s="28" t="n">
        <f aca="false">B2089-B2088</f>
        <v>-0.219999999999999</v>
      </c>
      <c r="E2089" s="28" t="n">
        <f aca="false">C2089-C2088</f>
        <v>-0.579999999999998</v>
      </c>
      <c r="F2089" s="29" t="n">
        <f aca="false">Inputs!$B$5*B2089+Inputs!$B$6*C2089</f>
        <v>3789000</v>
      </c>
      <c r="G2089" s="29" t="n">
        <f aca="false">Inputs!$B$5*D2089</f>
        <v>-21999.9999999999</v>
      </c>
      <c r="H2089" s="29" t="n">
        <f aca="false">Inputs!$B$6*E2089</f>
        <v>28999.9999999999</v>
      </c>
      <c r="I2089" s="29" t="n">
        <f aca="false">G2089+H2089</f>
        <v>7000.00000000003</v>
      </c>
      <c r="J2089" s="29" t="n">
        <f aca="false">J2088+I2089</f>
        <v>2430500</v>
      </c>
    </row>
    <row r="2090" customFormat="false" ht="15" hidden="false" customHeight="false" outlineLevel="0" collapsed="false">
      <c r="A2090" s="26" t="n">
        <v>40407</v>
      </c>
      <c r="B2090" s="27" t="n">
        <v>75.76</v>
      </c>
      <c r="C2090" s="27" t="n">
        <v>76.74</v>
      </c>
      <c r="D2090" s="28" t="n">
        <f aca="false">B2090-B2089</f>
        <v>0.590000000000003</v>
      </c>
      <c r="E2090" s="28" t="n">
        <f aca="false">C2090-C2089</f>
        <v>2.17999999999999</v>
      </c>
      <c r="F2090" s="29" t="n">
        <f aca="false">Inputs!$B$5*B2090+Inputs!$B$6*C2090</f>
        <v>3739000</v>
      </c>
      <c r="G2090" s="29" t="n">
        <f aca="false">Inputs!$B$5*D2090</f>
        <v>59000.0000000003</v>
      </c>
      <c r="H2090" s="29" t="n">
        <f aca="false">Inputs!$B$6*E2090</f>
        <v>-109000</v>
      </c>
      <c r="I2090" s="29" t="n">
        <f aca="false">G2090+H2090</f>
        <v>-49999.9999999993</v>
      </c>
      <c r="J2090" s="29" t="n">
        <f aca="false">J2089+I2090</f>
        <v>2380500</v>
      </c>
    </row>
    <row r="2091" customFormat="false" ht="15" hidden="false" customHeight="false" outlineLevel="0" collapsed="false">
      <c r="A2091" s="26" t="n">
        <v>40408</v>
      </c>
      <c r="B2091" s="27" t="n">
        <v>75.39</v>
      </c>
      <c r="C2091" s="27" t="n">
        <v>75.1</v>
      </c>
      <c r="D2091" s="28" t="n">
        <f aca="false">B2091-B2090</f>
        <v>-0.370000000000005</v>
      </c>
      <c r="E2091" s="28" t="n">
        <f aca="false">C2091-C2090</f>
        <v>-1.64</v>
      </c>
      <c r="F2091" s="29" t="n">
        <f aca="false">Inputs!$B$5*B2091+Inputs!$B$6*C2091</f>
        <v>3784000</v>
      </c>
      <c r="G2091" s="29" t="n">
        <f aca="false">Inputs!$B$5*D2091</f>
        <v>-37000.0000000005</v>
      </c>
      <c r="H2091" s="29" t="n">
        <f aca="false">Inputs!$B$6*E2091</f>
        <v>82000</v>
      </c>
      <c r="I2091" s="29" t="n">
        <f aca="false">G2091+H2091</f>
        <v>44999.9999999996</v>
      </c>
      <c r="J2091" s="29" t="n">
        <f aca="false">J2090+I2091</f>
        <v>2425500</v>
      </c>
    </row>
    <row r="2092" customFormat="false" ht="15" hidden="false" customHeight="false" outlineLevel="0" collapsed="false">
      <c r="A2092" s="26" t="n">
        <v>40409</v>
      </c>
      <c r="B2092" s="27" t="n">
        <v>74.45</v>
      </c>
      <c r="C2092" s="27" t="n">
        <v>74.84</v>
      </c>
      <c r="D2092" s="28" t="n">
        <f aca="false">B2092-B2091</f>
        <v>-0.939999999999998</v>
      </c>
      <c r="E2092" s="28" t="n">
        <f aca="false">C2092-C2091</f>
        <v>-0.259999999999991</v>
      </c>
      <c r="F2092" s="29" t="n">
        <f aca="false">Inputs!$B$5*B2092+Inputs!$B$6*C2092</f>
        <v>3703000</v>
      </c>
      <c r="G2092" s="29" t="n">
        <f aca="false">Inputs!$B$5*D2092</f>
        <v>-93999.9999999998</v>
      </c>
      <c r="H2092" s="29" t="n">
        <f aca="false">Inputs!$B$6*E2092</f>
        <v>12999.9999999995</v>
      </c>
      <c r="I2092" s="29" t="n">
        <f aca="false">G2092+H2092</f>
        <v>-81000.0000000002</v>
      </c>
      <c r="J2092" s="29" t="n">
        <f aca="false">J2091+I2092</f>
        <v>2344500</v>
      </c>
    </row>
    <row r="2093" customFormat="false" ht="15" hidden="false" customHeight="false" outlineLevel="0" collapsed="false">
      <c r="A2093" s="26" t="n">
        <v>40410</v>
      </c>
      <c r="B2093" s="27" t="n">
        <v>73.45</v>
      </c>
      <c r="C2093" s="27" t="n">
        <v>73.48</v>
      </c>
      <c r="D2093" s="28" t="n">
        <f aca="false">B2093-B2092</f>
        <v>-1</v>
      </c>
      <c r="E2093" s="28" t="n">
        <f aca="false">C2093-C2092</f>
        <v>-1.36</v>
      </c>
      <c r="F2093" s="29" t="n">
        <f aca="false">Inputs!$B$5*B2093+Inputs!$B$6*C2093</f>
        <v>3671000</v>
      </c>
      <c r="G2093" s="29" t="n">
        <f aca="false">Inputs!$B$5*D2093</f>
        <v>-100000</v>
      </c>
      <c r="H2093" s="29" t="n">
        <f aca="false">Inputs!$B$6*E2093</f>
        <v>68000</v>
      </c>
      <c r="I2093" s="29" t="n">
        <f aca="false">G2093+H2093</f>
        <v>-32000</v>
      </c>
      <c r="J2093" s="29" t="n">
        <f aca="false">J2092+I2093</f>
        <v>2312500</v>
      </c>
    </row>
    <row r="2094" customFormat="false" ht="15" hidden="false" customHeight="false" outlineLevel="0" collapsed="false">
      <c r="A2094" s="26" t="n">
        <v>40413</v>
      </c>
      <c r="B2094" s="27" t="n">
        <v>72.71</v>
      </c>
      <c r="C2094" s="27" t="n">
        <v>73.08</v>
      </c>
      <c r="D2094" s="28" t="n">
        <f aca="false">B2094-B2093</f>
        <v>-0.740000000000009</v>
      </c>
      <c r="E2094" s="28" t="n">
        <f aca="false">C2094-C2093</f>
        <v>-0.400000000000006</v>
      </c>
      <c r="F2094" s="29" t="n">
        <f aca="false">Inputs!$B$5*B2094+Inputs!$B$6*C2094</f>
        <v>3617000</v>
      </c>
      <c r="G2094" s="29" t="n">
        <f aca="false">Inputs!$B$5*D2094</f>
        <v>-74000.0000000009</v>
      </c>
      <c r="H2094" s="29" t="n">
        <f aca="false">Inputs!$B$6*E2094</f>
        <v>20000.0000000003</v>
      </c>
      <c r="I2094" s="29" t="n">
        <f aca="false">G2094+H2094</f>
        <v>-54000.0000000006</v>
      </c>
      <c r="J2094" s="29" t="n">
        <f aca="false">J2093+I2094</f>
        <v>2258500</v>
      </c>
    </row>
    <row r="2095" customFormat="false" ht="15" hidden="false" customHeight="false" outlineLevel="0" collapsed="false">
      <c r="A2095" s="26" t="n">
        <v>40414</v>
      </c>
      <c r="B2095" s="27" t="n">
        <v>71.24</v>
      </c>
      <c r="C2095" s="27" t="n">
        <v>70.61</v>
      </c>
      <c r="D2095" s="28" t="n">
        <f aca="false">B2095-B2094</f>
        <v>-1.47</v>
      </c>
      <c r="E2095" s="28" t="n">
        <f aca="false">C2095-C2094</f>
        <v>-2.47</v>
      </c>
      <c r="F2095" s="29" t="n">
        <f aca="false">Inputs!$B$5*B2095+Inputs!$B$6*C2095</f>
        <v>3593500</v>
      </c>
      <c r="G2095" s="29" t="n">
        <f aca="false">Inputs!$B$5*D2095</f>
        <v>-147000</v>
      </c>
      <c r="H2095" s="29" t="n">
        <f aca="false">Inputs!$B$6*E2095</f>
        <v>123500</v>
      </c>
      <c r="I2095" s="29" t="n">
        <f aca="false">G2095+H2095</f>
        <v>-23499.9999999999</v>
      </c>
      <c r="J2095" s="29" t="n">
        <f aca="false">J2094+I2095</f>
        <v>2235000</v>
      </c>
    </row>
    <row r="2096" customFormat="false" ht="15" hidden="false" customHeight="false" outlineLevel="0" collapsed="false">
      <c r="A2096" s="26" t="n">
        <v>40415</v>
      </c>
      <c r="B2096" s="27" t="n">
        <v>72.07</v>
      </c>
      <c r="C2096" s="27" t="n">
        <v>70.74</v>
      </c>
      <c r="D2096" s="28" t="n">
        <f aca="false">B2096-B2095</f>
        <v>0.829999999999998</v>
      </c>
      <c r="E2096" s="28" t="n">
        <f aca="false">C2096-C2095</f>
        <v>0.129999999999995</v>
      </c>
      <c r="F2096" s="29" t="n">
        <f aca="false">Inputs!$B$5*B2096+Inputs!$B$6*C2096</f>
        <v>3670000</v>
      </c>
      <c r="G2096" s="29" t="n">
        <f aca="false">Inputs!$B$5*D2096</f>
        <v>82999.9999999998</v>
      </c>
      <c r="H2096" s="29" t="n">
        <f aca="false">Inputs!$B$6*E2096</f>
        <v>-6499.99999999977</v>
      </c>
      <c r="I2096" s="29" t="n">
        <f aca="false">G2096+H2096</f>
        <v>76500.0000000001</v>
      </c>
      <c r="J2096" s="29" t="n">
        <f aca="false">J2095+I2096</f>
        <v>2311500</v>
      </c>
    </row>
    <row r="2097" customFormat="false" ht="15" hidden="false" customHeight="false" outlineLevel="0" collapsed="false">
      <c r="A2097" s="26" t="n">
        <v>40416</v>
      </c>
      <c r="B2097" s="27" t="n">
        <v>73.36</v>
      </c>
      <c r="C2097" s="27" t="n">
        <v>74.5</v>
      </c>
      <c r="D2097" s="28" t="n">
        <f aca="false">B2097-B2096</f>
        <v>1.29000000000001</v>
      </c>
      <c r="E2097" s="28" t="n">
        <f aca="false">C2097-C2096</f>
        <v>3.76000000000001</v>
      </c>
      <c r="F2097" s="29" t="n">
        <f aca="false">Inputs!$B$5*B2097+Inputs!$B$6*C2097</f>
        <v>3611000</v>
      </c>
      <c r="G2097" s="29" t="n">
        <f aca="false">Inputs!$B$5*D2097</f>
        <v>129000.000000001</v>
      </c>
      <c r="H2097" s="29" t="n">
        <f aca="false">Inputs!$B$6*E2097</f>
        <v>-188000</v>
      </c>
      <c r="I2097" s="29" t="n">
        <f aca="false">G2097+H2097</f>
        <v>-58999.9999999996</v>
      </c>
      <c r="J2097" s="29" t="n">
        <f aca="false">J2096+I2097</f>
        <v>2252500</v>
      </c>
    </row>
    <row r="2098" customFormat="false" ht="15" hidden="false" customHeight="false" outlineLevel="0" collapsed="false">
      <c r="A2098" s="26" t="n">
        <v>40417</v>
      </c>
      <c r="B2098" s="27" t="n">
        <v>75.17</v>
      </c>
      <c r="C2098" s="27" t="n">
        <v>75.16</v>
      </c>
      <c r="D2098" s="28" t="n">
        <f aca="false">B2098-B2097</f>
        <v>1.81</v>
      </c>
      <c r="E2098" s="28" t="n">
        <f aca="false">C2098-C2097</f>
        <v>0.659999999999997</v>
      </c>
      <c r="F2098" s="29" t="n">
        <f aca="false">Inputs!$B$5*B2098+Inputs!$B$6*C2098</f>
        <v>3759000</v>
      </c>
      <c r="G2098" s="29" t="n">
        <f aca="false">Inputs!$B$5*D2098</f>
        <v>181000</v>
      </c>
      <c r="H2098" s="29" t="n">
        <f aca="false">Inputs!$B$6*E2098</f>
        <v>-32999.9999999998</v>
      </c>
      <c r="I2098" s="29" t="n">
        <f aca="false">G2098+H2098</f>
        <v>148000</v>
      </c>
      <c r="J2098" s="29" t="n">
        <f aca="false">J2097+I2098</f>
        <v>2400500</v>
      </c>
    </row>
    <row r="2099" customFormat="false" ht="15" hidden="false" customHeight="false" outlineLevel="0" collapsed="false">
      <c r="A2099" s="26" t="n">
        <v>40420</v>
      </c>
      <c r="B2099" s="27" t="n">
        <v>74.69</v>
      </c>
      <c r="C2099" s="27" t="n">
        <v>76.05</v>
      </c>
      <c r="D2099" s="28" t="n">
        <f aca="false">B2099-B2098</f>
        <v>-0.480000000000004</v>
      </c>
      <c r="E2099" s="28" t="n">
        <f aca="false">C2099-C2098</f>
        <v>0.890000000000001</v>
      </c>
      <c r="F2099" s="29" t="n">
        <f aca="false">Inputs!$B$5*B2099+Inputs!$B$6*C2099</f>
        <v>3666500</v>
      </c>
      <c r="G2099" s="29" t="n">
        <f aca="false">Inputs!$B$5*D2099</f>
        <v>-48000.0000000004</v>
      </c>
      <c r="H2099" s="29" t="n">
        <f aca="false">Inputs!$B$6*E2099</f>
        <v>-44500</v>
      </c>
      <c r="I2099" s="29" t="n">
        <f aca="false">G2099+H2099</f>
        <v>-92500.0000000004</v>
      </c>
      <c r="J2099" s="29" t="n">
        <f aca="false">J2098+I2099</f>
        <v>2308000</v>
      </c>
    </row>
    <row r="2100" customFormat="false" ht="15" hidden="false" customHeight="false" outlineLevel="0" collapsed="false">
      <c r="A2100" s="26" t="n">
        <v>40421</v>
      </c>
      <c r="B2100" s="27" t="n">
        <v>71.93</v>
      </c>
      <c r="C2100" s="27" t="n">
        <v>75.51</v>
      </c>
      <c r="D2100" s="28" t="n">
        <f aca="false">B2100-B2099</f>
        <v>-2.75999999999999</v>
      </c>
      <c r="E2100" s="28" t="n">
        <f aca="false">C2100-C2099</f>
        <v>-0.539999999999992</v>
      </c>
      <c r="F2100" s="29" t="n">
        <f aca="false">Inputs!$B$5*B2100+Inputs!$B$6*C2100</f>
        <v>3417500</v>
      </c>
      <c r="G2100" s="29" t="n">
        <f aca="false">Inputs!$B$5*D2100</f>
        <v>-275999.999999999</v>
      </c>
      <c r="H2100" s="29" t="n">
        <f aca="false">Inputs!$B$6*E2100</f>
        <v>26999.9999999996</v>
      </c>
      <c r="I2100" s="29" t="n">
        <f aca="false">G2100+H2100</f>
        <v>-248999.999999999</v>
      </c>
      <c r="J2100" s="29" t="n">
        <f aca="false">J2099+I2100</f>
        <v>2059000</v>
      </c>
    </row>
    <row r="2101" customFormat="false" ht="15" hidden="false" customHeight="false" outlineLevel="0" collapsed="false">
      <c r="A2101" s="26" t="n">
        <v>40422</v>
      </c>
      <c r="B2101" s="27" t="n">
        <v>73.97</v>
      </c>
      <c r="C2101" s="27" t="n">
        <v>75.53</v>
      </c>
      <c r="D2101" s="28" t="n">
        <f aca="false">B2101-B2100</f>
        <v>2.03999999999999</v>
      </c>
      <c r="E2101" s="28" t="n">
        <f aca="false">C2101-C2100</f>
        <v>0.019999999999996</v>
      </c>
      <c r="F2101" s="29" t="n">
        <f aca="false">Inputs!$B$5*B2101+Inputs!$B$6*C2101</f>
        <v>3620500</v>
      </c>
      <c r="G2101" s="29" t="n">
        <f aca="false">Inputs!$B$5*D2101</f>
        <v>203999.999999999</v>
      </c>
      <c r="H2101" s="29" t="n">
        <f aca="false">Inputs!$B$6*E2101</f>
        <v>-999.999999999801</v>
      </c>
      <c r="I2101" s="29" t="n">
        <f aca="false">G2101+H2101</f>
        <v>202999.999999999</v>
      </c>
      <c r="J2101" s="29" t="n">
        <f aca="false">J2100+I2101</f>
        <v>2262000</v>
      </c>
    </row>
    <row r="2102" customFormat="false" ht="15" hidden="false" customHeight="false" outlineLevel="0" collapsed="false">
      <c r="A2102" s="26" t="n">
        <v>40423</v>
      </c>
      <c r="B2102" s="27" t="n">
        <v>74.99</v>
      </c>
      <c r="C2102" s="27" t="n">
        <v>74.93</v>
      </c>
      <c r="D2102" s="28" t="n">
        <f aca="false">B2102-B2101</f>
        <v>1.02</v>
      </c>
      <c r="E2102" s="28" t="n">
        <f aca="false">C2102-C2101</f>
        <v>-0.599999999999994</v>
      </c>
      <c r="F2102" s="29" t="n">
        <f aca="false">Inputs!$B$5*B2102+Inputs!$B$6*C2102</f>
        <v>3752500</v>
      </c>
      <c r="G2102" s="29" t="n">
        <f aca="false">Inputs!$B$5*D2102</f>
        <v>102000</v>
      </c>
      <c r="H2102" s="29" t="n">
        <f aca="false">Inputs!$B$6*E2102</f>
        <v>29999.9999999997</v>
      </c>
      <c r="I2102" s="29" t="n">
        <f aca="false">G2102+H2102</f>
        <v>131999.999999999</v>
      </c>
      <c r="J2102" s="29" t="n">
        <f aca="false">J2101+I2102</f>
        <v>2394000</v>
      </c>
    </row>
    <row r="2103" customFormat="false" ht="15" hidden="false" customHeight="false" outlineLevel="0" collapsed="false">
      <c r="A2103" s="26" t="n">
        <v>40424</v>
      </c>
      <c r="B2103" s="27" t="n">
        <v>74.52</v>
      </c>
      <c r="C2103" s="27" t="n">
        <v>75.03</v>
      </c>
      <c r="D2103" s="28" t="n">
        <f aca="false">B2103-B2102</f>
        <v>-0.469999999999999</v>
      </c>
      <c r="E2103" s="28" t="n">
        <f aca="false">C2103-C2102</f>
        <v>0.0999999999999943</v>
      </c>
      <c r="F2103" s="29" t="n">
        <f aca="false">Inputs!$B$5*B2103+Inputs!$B$6*C2103</f>
        <v>3700500</v>
      </c>
      <c r="G2103" s="29" t="n">
        <f aca="false">Inputs!$B$5*D2103</f>
        <v>-46999.9999999999</v>
      </c>
      <c r="H2103" s="29" t="n">
        <f aca="false">Inputs!$B$6*E2103</f>
        <v>-4999.99999999972</v>
      </c>
      <c r="I2103" s="29" t="n">
        <f aca="false">G2103+H2103</f>
        <v>-51999.9999999996</v>
      </c>
      <c r="J2103" s="29" t="n">
        <f aca="false">J2102+I2103</f>
        <v>2342000</v>
      </c>
    </row>
    <row r="2104" customFormat="false" ht="15" hidden="false" customHeight="false" outlineLevel="0" collapsed="false">
      <c r="A2104" s="26" t="n">
        <v>40428</v>
      </c>
      <c r="B2104" s="27" t="n">
        <v>73.98</v>
      </c>
      <c r="C2104" s="27" t="n">
        <v>75.78</v>
      </c>
      <c r="D2104" s="28" t="n">
        <f aca="false">B2104-B2103</f>
        <v>-0.539999999999992</v>
      </c>
      <c r="E2104" s="28" t="n">
        <f aca="false">C2104-C2103</f>
        <v>0.75</v>
      </c>
      <c r="F2104" s="29" t="n">
        <f aca="false">Inputs!$B$5*B2104+Inputs!$B$6*C2104</f>
        <v>3609000</v>
      </c>
      <c r="G2104" s="29" t="n">
        <f aca="false">Inputs!$B$5*D2104</f>
        <v>-53999.9999999992</v>
      </c>
      <c r="H2104" s="29" t="n">
        <f aca="false">Inputs!$B$6*E2104</f>
        <v>-37500</v>
      </c>
      <c r="I2104" s="29" t="n">
        <f aca="false">G2104+H2104</f>
        <v>-91499.9999999992</v>
      </c>
      <c r="J2104" s="29" t="n">
        <f aca="false">J2103+I2104</f>
        <v>2250500</v>
      </c>
    </row>
    <row r="2105" customFormat="false" ht="15" hidden="false" customHeight="false" outlineLevel="0" collapsed="false">
      <c r="A2105" s="26" t="n">
        <v>40429</v>
      </c>
      <c r="B2105" s="27" t="n">
        <v>74.65</v>
      </c>
      <c r="C2105" s="27" t="n">
        <v>77.48</v>
      </c>
      <c r="D2105" s="28" t="n">
        <f aca="false">B2105-B2104</f>
        <v>0.670000000000002</v>
      </c>
      <c r="E2105" s="28" t="n">
        <f aca="false">C2105-C2104</f>
        <v>1.7</v>
      </c>
      <c r="F2105" s="29" t="n">
        <f aca="false">Inputs!$B$5*B2105+Inputs!$B$6*C2105</f>
        <v>3591000</v>
      </c>
      <c r="G2105" s="29" t="n">
        <f aca="false">Inputs!$B$5*D2105</f>
        <v>67000.0000000002</v>
      </c>
      <c r="H2105" s="29" t="n">
        <f aca="false">Inputs!$B$6*E2105</f>
        <v>-85000.0000000002</v>
      </c>
      <c r="I2105" s="29" t="n">
        <f aca="false">G2105+H2105</f>
        <v>-18000</v>
      </c>
      <c r="J2105" s="29" t="n">
        <f aca="false">J2104+I2105</f>
        <v>2232500</v>
      </c>
    </row>
    <row r="2106" customFormat="false" ht="15" hidden="false" customHeight="false" outlineLevel="0" collapsed="false">
      <c r="A2106" s="26" t="n">
        <v>40430</v>
      </c>
      <c r="B2106" s="27" t="n">
        <v>74.25</v>
      </c>
      <c r="C2106" s="27" t="n">
        <v>77.87</v>
      </c>
      <c r="D2106" s="28" t="n">
        <f aca="false">B2106-B2105</f>
        <v>-0.400000000000006</v>
      </c>
      <c r="E2106" s="28" t="n">
        <f aca="false">C2106-C2105</f>
        <v>0.390000000000001</v>
      </c>
      <c r="F2106" s="29" t="n">
        <f aca="false">Inputs!$B$5*B2106+Inputs!$B$6*C2106</f>
        <v>3531500</v>
      </c>
      <c r="G2106" s="29" t="n">
        <f aca="false">Inputs!$B$5*D2106</f>
        <v>-40000.0000000006</v>
      </c>
      <c r="H2106" s="29" t="n">
        <f aca="false">Inputs!$B$6*E2106</f>
        <v>-19500</v>
      </c>
      <c r="I2106" s="29" t="n">
        <f aca="false">G2106+H2106</f>
        <v>-59500.0000000006</v>
      </c>
      <c r="J2106" s="29" t="n">
        <f aca="false">J2105+I2106</f>
        <v>2173000</v>
      </c>
    </row>
    <row r="2107" customFormat="false" ht="15" hidden="false" customHeight="false" outlineLevel="0" collapsed="false">
      <c r="A2107" s="26" t="n">
        <v>40431</v>
      </c>
      <c r="B2107" s="27" t="n">
        <v>76.4</v>
      </c>
      <c r="C2107" s="27" t="n">
        <v>77.54</v>
      </c>
      <c r="D2107" s="28" t="n">
        <f aca="false">B2107-B2106</f>
        <v>2.15000000000001</v>
      </c>
      <c r="E2107" s="28" t="n">
        <f aca="false">C2107-C2106</f>
        <v>-0.329999999999998</v>
      </c>
      <c r="F2107" s="29" t="n">
        <f aca="false">Inputs!$B$5*B2107+Inputs!$B$6*C2107</f>
        <v>3763000</v>
      </c>
      <c r="G2107" s="29" t="n">
        <f aca="false">Inputs!$B$5*D2107</f>
        <v>215000.000000001</v>
      </c>
      <c r="H2107" s="29" t="n">
        <f aca="false">Inputs!$B$6*E2107</f>
        <v>16499.9999999999</v>
      </c>
      <c r="I2107" s="29" t="n">
        <f aca="false">G2107+H2107</f>
        <v>231500.000000001</v>
      </c>
      <c r="J2107" s="29" t="n">
        <f aca="false">J2106+I2107</f>
        <v>2404500</v>
      </c>
    </row>
    <row r="2108" customFormat="false" ht="15" hidden="false" customHeight="false" outlineLevel="0" collapsed="false">
      <c r="A2108" s="26" t="n">
        <v>40434</v>
      </c>
      <c r="B2108" s="27" t="n">
        <v>77.17</v>
      </c>
      <c r="C2108" s="27" t="n">
        <v>78.52</v>
      </c>
      <c r="D2108" s="28" t="n">
        <f aca="false">B2108-B2107</f>
        <v>0.769999999999996</v>
      </c>
      <c r="E2108" s="28" t="n">
        <f aca="false">C2108-C2107</f>
        <v>0.97999999999999</v>
      </c>
      <c r="F2108" s="29" t="n">
        <f aca="false">Inputs!$B$5*B2108+Inputs!$B$6*C2108</f>
        <v>3791000</v>
      </c>
      <c r="G2108" s="29" t="n">
        <f aca="false">Inputs!$B$5*D2108</f>
        <v>76999.9999999996</v>
      </c>
      <c r="H2108" s="29" t="n">
        <f aca="false">Inputs!$B$6*E2108</f>
        <v>-48999.9999999995</v>
      </c>
      <c r="I2108" s="29" t="n">
        <f aca="false">G2108+H2108</f>
        <v>28000.0000000001</v>
      </c>
      <c r="J2108" s="29" t="n">
        <f aca="false">J2107+I2108</f>
        <v>2432500</v>
      </c>
    </row>
    <row r="2109" customFormat="false" ht="15" hidden="false" customHeight="false" outlineLevel="0" collapsed="false">
      <c r="A2109" s="26" t="n">
        <v>40435</v>
      </c>
      <c r="B2109" s="27" t="n">
        <v>76.78</v>
      </c>
      <c r="C2109" s="27" t="n">
        <v>78.89</v>
      </c>
      <c r="D2109" s="28" t="n">
        <f aca="false">B2109-B2108</f>
        <v>-0.390000000000001</v>
      </c>
      <c r="E2109" s="28" t="n">
        <f aca="false">C2109-C2108</f>
        <v>0.370000000000005</v>
      </c>
      <c r="F2109" s="29" t="n">
        <f aca="false">Inputs!$B$5*B2109+Inputs!$B$6*C2109</f>
        <v>3733500</v>
      </c>
      <c r="G2109" s="29" t="n">
        <f aca="false">Inputs!$B$5*D2109</f>
        <v>-39000.0000000001</v>
      </c>
      <c r="H2109" s="29" t="n">
        <f aca="false">Inputs!$B$6*E2109</f>
        <v>-18500.0000000002</v>
      </c>
      <c r="I2109" s="29" t="n">
        <f aca="false">G2109+H2109</f>
        <v>-57500.0000000003</v>
      </c>
      <c r="J2109" s="29" t="n">
        <f aca="false">J2108+I2109</f>
        <v>2375000</v>
      </c>
    </row>
    <row r="2110" customFormat="false" ht="15" hidden="false" customHeight="false" outlineLevel="0" collapsed="false">
      <c r="A2110" s="26" t="n">
        <v>40436</v>
      </c>
      <c r="B2110" s="27" t="n">
        <v>75.92</v>
      </c>
      <c r="C2110" s="27" t="n">
        <v>78.46</v>
      </c>
      <c r="D2110" s="28" t="n">
        <f aca="false">B2110-B2109</f>
        <v>-0.859999999999999</v>
      </c>
      <c r="E2110" s="28" t="n">
        <f aca="false">C2110-C2109</f>
        <v>-0.430000000000007</v>
      </c>
      <c r="F2110" s="29" t="n">
        <f aca="false">Inputs!$B$5*B2110+Inputs!$B$6*C2110</f>
        <v>3669000</v>
      </c>
      <c r="G2110" s="29" t="n">
        <f aca="false">Inputs!$B$5*D2110</f>
        <v>-85999.9999999999</v>
      </c>
      <c r="H2110" s="29" t="n">
        <f aca="false">Inputs!$B$6*E2110</f>
        <v>21500.0000000003</v>
      </c>
      <c r="I2110" s="29" t="n">
        <f aca="false">G2110+H2110</f>
        <v>-64499.9999999996</v>
      </c>
      <c r="J2110" s="29" t="n">
        <f aca="false">J2109+I2110</f>
        <v>2310500</v>
      </c>
    </row>
    <row r="2111" customFormat="false" ht="15" hidden="false" customHeight="false" outlineLevel="0" collapsed="false">
      <c r="A2111" s="26" t="n">
        <v>40437</v>
      </c>
      <c r="B2111" s="27" t="n">
        <v>74.58</v>
      </c>
      <c r="C2111" s="27" t="n">
        <v>78.89</v>
      </c>
      <c r="D2111" s="28" t="n">
        <f aca="false">B2111-B2110</f>
        <v>-1.34</v>
      </c>
      <c r="E2111" s="28" t="n">
        <f aca="false">C2111-C2110</f>
        <v>0.430000000000007</v>
      </c>
      <c r="F2111" s="29" t="n">
        <f aca="false">Inputs!$B$5*B2111+Inputs!$B$6*C2111</f>
        <v>3513500</v>
      </c>
      <c r="G2111" s="29" t="n">
        <f aca="false">Inputs!$B$5*D2111</f>
        <v>-134000</v>
      </c>
      <c r="H2111" s="29" t="n">
        <f aca="false">Inputs!$B$6*E2111</f>
        <v>-21500.0000000003</v>
      </c>
      <c r="I2111" s="29" t="n">
        <f aca="false">G2111+H2111</f>
        <v>-155500.000000001</v>
      </c>
      <c r="J2111" s="29" t="n">
        <f aca="false">J2110+I2111</f>
        <v>2155000</v>
      </c>
    </row>
    <row r="2112" customFormat="false" ht="15" hidden="false" customHeight="false" outlineLevel="0" collapsed="false">
      <c r="A2112" s="26" t="n">
        <v>40438</v>
      </c>
      <c r="B2112" s="27" t="n">
        <v>73.63</v>
      </c>
      <c r="C2112" s="27" t="n">
        <v>77.43</v>
      </c>
      <c r="D2112" s="28" t="n">
        <f aca="false">B2112-B2111</f>
        <v>-0.950000000000003</v>
      </c>
      <c r="E2112" s="28" t="n">
        <f aca="false">C2112-C2111</f>
        <v>-1.45999999999999</v>
      </c>
      <c r="F2112" s="29" t="n">
        <f aca="false">Inputs!$B$5*B2112+Inputs!$B$6*C2112</f>
        <v>3491500</v>
      </c>
      <c r="G2112" s="29" t="n">
        <f aca="false">Inputs!$B$5*D2112</f>
        <v>-95000.0000000003</v>
      </c>
      <c r="H2112" s="29" t="n">
        <f aca="false">Inputs!$B$6*E2112</f>
        <v>72999.9999999997</v>
      </c>
      <c r="I2112" s="29" t="n">
        <f aca="false">G2112+H2112</f>
        <v>-22000.0000000006</v>
      </c>
      <c r="J2112" s="29" t="n">
        <f aca="false">J2111+I2112</f>
        <v>2133000</v>
      </c>
    </row>
    <row r="2113" customFormat="false" ht="15" hidden="false" customHeight="false" outlineLevel="0" collapsed="false">
      <c r="A2113" s="26" t="n">
        <v>40441</v>
      </c>
      <c r="B2113" s="27" t="n">
        <v>74.81</v>
      </c>
      <c r="C2113" s="27" t="n">
        <v>79.42</v>
      </c>
      <c r="D2113" s="28" t="n">
        <f aca="false">B2113-B2112</f>
        <v>1.18000000000001</v>
      </c>
      <c r="E2113" s="28" t="n">
        <f aca="false">C2113-C2112</f>
        <v>1.98999999999999</v>
      </c>
      <c r="F2113" s="29" t="n">
        <f aca="false">Inputs!$B$5*B2113+Inputs!$B$6*C2113</f>
        <v>3510000</v>
      </c>
      <c r="G2113" s="29" t="n">
        <f aca="false">Inputs!$B$5*D2113</f>
        <v>118000.000000001</v>
      </c>
      <c r="H2113" s="29" t="n">
        <f aca="false">Inputs!$B$6*E2113</f>
        <v>-99499.9999999997</v>
      </c>
      <c r="I2113" s="29" t="n">
        <f aca="false">G2113+H2113</f>
        <v>18500.0000000009</v>
      </c>
      <c r="J2113" s="29" t="n">
        <f aca="false">J2112+I2113</f>
        <v>2151500</v>
      </c>
    </row>
    <row r="2114" customFormat="false" ht="15" hidden="false" customHeight="false" outlineLevel="0" collapsed="false">
      <c r="A2114" s="26" t="n">
        <v>40442</v>
      </c>
      <c r="B2114" s="27" t="n">
        <v>72.96</v>
      </c>
      <c r="C2114" s="27" t="n">
        <v>78.76</v>
      </c>
      <c r="D2114" s="28" t="n">
        <f aca="false">B2114-B2113</f>
        <v>-1.85000000000001</v>
      </c>
      <c r="E2114" s="28" t="n">
        <f aca="false">C2114-C2113</f>
        <v>-0.659999999999997</v>
      </c>
      <c r="F2114" s="29" t="n">
        <f aca="false">Inputs!$B$5*B2114+Inputs!$B$6*C2114</f>
        <v>3358000</v>
      </c>
      <c r="G2114" s="29" t="n">
        <f aca="false">Inputs!$B$5*D2114</f>
        <v>-185000.000000001</v>
      </c>
      <c r="H2114" s="29" t="n">
        <f aca="false">Inputs!$B$6*E2114</f>
        <v>32999.9999999998</v>
      </c>
      <c r="I2114" s="29" t="n">
        <f aca="false">G2114+H2114</f>
        <v>-152000.000000001</v>
      </c>
      <c r="J2114" s="29" t="n">
        <f aca="false">J2113+I2114</f>
        <v>1999500</v>
      </c>
    </row>
    <row r="2115" customFormat="false" ht="15" hidden="false" customHeight="false" outlineLevel="0" collapsed="false">
      <c r="A2115" s="26" t="n">
        <v>40443</v>
      </c>
      <c r="B2115" s="27" t="n">
        <v>72.98</v>
      </c>
      <c r="C2115" s="27" t="n">
        <v>77.29</v>
      </c>
      <c r="D2115" s="28" t="n">
        <f aca="false">B2115-B2114</f>
        <v>0.0200000000000102</v>
      </c>
      <c r="E2115" s="28" t="n">
        <f aca="false">C2115-C2114</f>
        <v>-1.47</v>
      </c>
      <c r="F2115" s="29" t="n">
        <f aca="false">Inputs!$B$5*B2115+Inputs!$B$6*C2115</f>
        <v>3433500</v>
      </c>
      <c r="G2115" s="29" t="n">
        <f aca="false">Inputs!$B$5*D2115</f>
        <v>2000.00000000102</v>
      </c>
      <c r="H2115" s="29" t="n">
        <f aca="false">Inputs!$B$6*E2115</f>
        <v>73499.9999999999</v>
      </c>
      <c r="I2115" s="29" t="n">
        <f aca="false">G2115+H2115</f>
        <v>75500.000000001</v>
      </c>
      <c r="J2115" s="29" t="n">
        <f aca="false">J2114+I2115</f>
        <v>2075000</v>
      </c>
    </row>
    <row r="2116" customFormat="false" ht="15" hidden="false" customHeight="false" outlineLevel="0" collapsed="false">
      <c r="A2116" s="26" t="n">
        <v>40444</v>
      </c>
      <c r="B2116" s="27" t="n">
        <v>73.4</v>
      </c>
      <c r="C2116" s="27" t="n">
        <v>77.69</v>
      </c>
      <c r="D2116" s="28" t="n">
        <f aca="false">B2116-B2115</f>
        <v>0.420000000000002</v>
      </c>
      <c r="E2116" s="28" t="n">
        <f aca="false">C2116-C2115</f>
        <v>0.399999999999992</v>
      </c>
      <c r="F2116" s="29" t="n">
        <f aca="false">Inputs!$B$5*B2116+Inputs!$B$6*C2116</f>
        <v>3455500</v>
      </c>
      <c r="G2116" s="29" t="n">
        <f aca="false">Inputs!$B$5*D2116</f>
        <v>42000.0000000002</v>
      </c>
      <c r="H2116" s="29" t="n">
        <f aca="false">Inputs!$B$6*E2116</f>
        <v>-19999.9999999996</v>
      </c>
      <c r="I2116" s="29" t="n">
        <f aca="false">G2116+H2116</f>
        <v>22000.0000000006</v>
      </c>
      <c r="J2116" s="29" t="n">
        <f aca="false">J2115+I2116</f>
        <v>2097000</v>
      </c>
    </row>
    <row r="2117" customFormat="false" ht="15" hidden="false" customHeight="false" outlineLevel="0" collapsed="false">
      <c r="A2117" s="26" t="n">
        <v>40445</v>
      </c>
      <c r="B2117" s="27" t="n">
        <v>74.63</v>
      </c>
      <c r="C2117" s="27" t="n">
        <v>78.73</v>
      </c>
      <c r="D2117" s="28" t="n">
        <f aca="false">B2117-B2116</f>
        <v>1.22999999999999</v>
      </c>
      <c r="E2117" s="28" t="n">
        <f aca="false">C2117-C2116</f>
        <v>1.04000000000001</v>
      </c>
      <c r="F2117" s="29" t="n">
        <f aca="false">Inputs!$B$5*B2117+Inputs!$B$6*C2117</f>
        <v>3526500</v>
      </c>
      <c r="G2117" s="29" t="n">
        <f aca="false">Inputs!$B$5*D2117</f>
        <v>122999.999999999</v>
      </c>
      <c r="H2117" s="29" t="n">
        <f aca="false">Inputs!$B$6*E2117</f>
        <v>-52000.0000000003</v>
      </c>
      <c r="I2117" s="29" t="n">
        <f aca="false">G2117+H2117</f>
        <v>70999.9999999987</v>
      </c>
      <c r="J2117" s="29" t="n">
        <f aca="false">J2116+I2117</f>
        <v>2168000</v>
      </c>
    </row>
    <row r="2118" customFormat="false" ht="15" hidden="false" customHeight="false" outlineLevel="0" collapsed="false">
      <c r="A2118" s="26" t="n">
        <v>40448</v>
      </c>
      <c r="B2118" s="27" t="n">
        <v>76.51</v>
      </c>
      <c r="C2118" s="27" t="n">
        <v>77.71</v>
      </c>
      <c r="D2118" s="28" t="n">
        <f aca="false">B2118-B2117</f>
        <v>1.88000000000001</v>
      </c>
      <c r="E2118" s="28" t="n">
        <f aca="false">C2118-C2117</f>
        <v>-1.02000000000001</v>
      </c>
      <c r="F2118" s="29" t="n">
        <f aca="false">Inputs!$B$5*B2118+Inputs!$B$6*C2118</f>
        <v>3765500</v>
      </c>
      <c r="G2118" s="29" t="n">
        <f aca="false">Inputs!$B$5*D2118</f>
        <v>188000.000000001</v>
      </c>
      <c r="H2118" s="29" t="n">
        <f aca="false">Inputs!$B$6*E2118</f>
        <v>51000.0000000005</v>
      </c>
      <c r="I2118" s="29" t="n">
        <f aca="false">G2118+H2118</f>
        <v>239000.000000001</v>
      </c>
      <c r="J2118" s="29" t="n">
        <f aca="false">J2117+I2118</f>
        <v>2407000</v>
      </c>
    </row>
    <row r="2119" customFormat="false" ht="15" hidden="false" customHeight="false" outlineLevel="0" collapsed="false">
      <c r="A2119" s="26" t="n">
        <v>40449</v>
      </c>
      <c r="B2119" s="27" t="n">
        <v>76.15</v>
      </c>
      <c r="C2119" s="27" t="n">
        <v>79.14</v>
      </c>
      <c r="D2119" s="28" t="n">
        <f aca="false">B2119-B2118</f>
        <v>-0.359999999999999</v>
      </c>
      <c r="E2119" s="28" t="n">
        <f aca="false">C2119-C2118</f>
        <v>1.43000000000001</v>
      </c>
      <c r="F2119" s="29" t="n">
        <f aca="false">Inputs!$B$5*B2119+Inputs!$B$6*C2119</f>
        <v>3658000</v>
      </c>
      <c r="G2119" s="29" t="n">
        <f aca="false">Inputs!$B$5*D2119</f>
        <v>-35999.9999999999</v>
      </c>
      <c r="H2119" s="29" t="n">
        <f aca="false">Inputs!$B$6*E2119</f>
        <v>-71500.0000000003</v>
      </c>
      <c r="I2119" s="29" t="n">
        <f aca="false">G2119+H2119</f>
        <v>-107500</v>
      </c>
      <c r="J2119" s="29" t="n">
        <f aca="false">J2118+I2119</f>
        <v>2299500</v>
      </c>
    </row>
    <row r="2120" customFormat="false" ht="15" hidden="false" customHeight="false" outlineLevel="0" collapsed="false">
      <c r="A2120" s="26" t="n">
        <v>40450</v>
      </c>
      <c r="B2120" s="27" t="n">
        <v>77.85</v>
      </c>
      <c r="C2120" s="27" t="n">
        <v>78.79</v>
      </c>
      <c r="D2120" s="28" t="n">
        <f aca="false">B2120-B2119</f>
        <v>1.69999999999999</v>
      </c>
      <c r="E2120" s="28" t="n">
        <f aca="false">C2120-C2119</f>
        <v>-0.349999999999994</v>
      </c>
      <c r="F2120" s="29" t="n">
        <f aca="false">Inputs!$B$5*B2120+Inputs!$B$6*C2120</f>
        <v>3845500</v>
      </c>
      <c r="G2120" s="29" t="n">
        <f aca="false">Inputs!$B$5*D2120</f>
        <v>169999.999999999</v>
      </c>
      <c r="H2120" s="29" t="n">
        <f aca="false">Inputs!$B$6*E2120</f>
        <v>17499.9999999997</v>
      </c>
      <c r="I2120" s="29" t="n">
        <f aca="false">G2120+H2120</f>
        <v>187499.999999999</v>
      </c>
      <c r="J2120" s="29" t="n">
        <f aca="false">J2119+I2120</f>
        <v>2487000</v>
      </c>
    </row>
    <row r="2121" customFormat="false" ht="15" hidden="false" customHeight="false" outlineLevel="0" collapsed="false">
      <c r="A2121" s="26" t="n">
        <v>40451</v>
      </c>
      <c r="B2121" s="27" t="n">
        <v>79.95</v>
      </c>
      <c r="C2121" s="27" t="n">
        <v>80.77</v>
      </c>
      <c r="D2121" s="28" t="n">
        <f aca="false">B2121-B2120</f>
        <v>2.10000000000001</v>
      </c>
      <c r="E2121" s="28" t="n">
        <f aca="false">C2121-C2120</f>
        <v>1.97999999999999</v>
      </c>
      <c r="F2121" s="29" t="n">
        <f aca="false">Inputs!$B$5*B2121+Inputs!$B$6*C2121</f>
        <v>3956500</v>
      </c>
      <c r="G2121" s="29" t="n">
        <f aca="false">Inputs!$B$5*D2121</f>
        <v>210000.000000001</v>
      </c>
      <c r="H2121" s="29" t="n">
        <f aca="false">Inputs!$B$6*E2121</f>
        <v>-98999.9999999995</v>
      </c>
      <c r="I2121" s="29" t="n">
        <f aca="false">G2121+H2121</f>
        <v>111000.000000001</v>
      </c>
      <c r="J2121" s="29" t="n">
        <f aca="false">J2120+I2121</f>
        <v>2598000</v>
      </c>
    </row>
    <row r="2122" customFormat="false" ht="15" hidden="false" customHeight="false" outlineLevel="0" collapsed="false">
      <c r="A2122" s="26" t="n">
        <v>40452</v>
      </c>
      <c r="B2122" s="27" t="n">
        <v>81.57</v>
      </c>
      <c r="C2122" s="27" t="n">
        <v>82.69</v>
      </c>
      <c r="D2122" s="28" t="n">
        <f aca="false">B2122-B2121</f>
        <v>1.61999999999999</v>
      </c>
      <c r="E2122" s="28" t="n">
        <f aca="false">C2122-C2121</f>
        <v>1.92</v>
      </c>
      <c r="F2122" s="29" t="n">
        <f aca="false">Inputs!$B$5*B2122+Inputs!$B$6*C2122</f>
        <v>4022500</v>
      </c>
      <c r="G2122" s="29" t="n">
        <f aca="false">Inputs!$B$5*D2122</f>
        <v>161999.999999999</v>
      </c>
      <c r="H2122" s="29" t="n">
        <f aca="false">Inputs!$B$6*E2122</f>
        <v>-96000.0000000001</v>
      </c>
      <c r="I2122" s="29" t="n">
        <f aca="false">G2122+H2122</f>
        <v>65999.999999999</v>
      </c>
      <c r="J2122" s="29" t="n">
        <f aca="false">J2121+I2122</f>
        <v>2664000</v>
      </c>
    </row>
    <row r="2123" customFormat="false" ht="15" hidden="false" customHeight="false" outlineLevel="0" collapsed="false">
      <c r="A2123" s="26" t="n">
        <v>40455</v>
      </c>
      <c r="B2123" s="27" t="n">
        <v>81.43</v>
      </c>
      <c r="C2123" s="27" t="n">
        <v>83.42</v>
      </c>
      <c r="D2123" s="28" t="n">
        <f aca="false">B2123-B2122</f>
        <v>-0.139999999999986</v>
      </c>
      <c r="E2123" s="28" t="n">
        <f aca="false">C2123-C2122</f>
        <v>0.730000000000004</v>
      </c>
      <c r="F2123" s="29" t="n">
        <f aca="false">Inputs!$B$5*B2123+Inputs!$B$6*C2123</f>
        <v>3972000</v>
      </c>
      <c r="G2123" s="29" t="n">
        <f aca="false">Inputs!$B$5*D2123</f>
        <v>-13999.9999999986</v>
      </c>
      <c r="H2123" s="29" t="n">
        <f aca="false">Inputs!$B$6*E2123</f>
        <v>-36500.0000000002</v>
      </c>
      <c r="I2123" s="29" t="n">
        <f aca="false">G2123+H2123</f>
        <v>-50499.9999999988</v>
      </c>
      <c r="J2123" s="29" t="n">
        <f aca="false">J2122+I2123</f>
        <v>2613500</v>
      </c>
    </row>
    <row r="2124" customFormat="false" ht="15" hidden="false" customHeight="false" outlineLevel="0" collapsed="false">
      <c r="A2124" s="26" t="n">
        <v>40456</v>
      </c>
      <c r="B2124" s="27" t="n">
        <v>82.83</v>
      </c>
      <c r="C2124" s="27" t="n">
        <v>83.35</v>
      </c>
      <c r="D2124" s="28" t="n">
        <f aca="false">B2124-B2123</f>
        <v>1.39999999999999</v>
      </c>
      <c r="E2124" s="28" t="n">
        <f aca="false">C2124-C2123</f>
        <v>-0.0700000000000074</v>
      </c>
      <c r="F2124" s="29" t="n">
        <f aca="false">Inputs!$B$5*B2124+Inputs!$B$6*C2124</f>
        <v>4115500</v>
      </c>
      <c r="G2124" s="29" t="n">
        <f aca="false">Inputs!$B$5*D2124</f>
        <v>139999.999999999</v>
      </c>
      <c r="H2124" s="29" t="n">
        <f aca="false">Inputs!$B$6*E2124</f>
        <v>3500.00000000037</v>
      </c>
      <c r="I2124" s="29" t="n">
        <f aca="false">G2124+H2124</f>
        <v>143500</v>
      </c>
      <c r="J2124" s="29" t="n">
        <f aca="false">J2123+I2124</f>
        <v>2757000</v>
      </c>
    </row>
    <row r="2125" customFormat="false" ht="15" hidden="false" customHeight="false" outlineLevel="0" collapsed="false">
      <c r="A2125" s="26" t="n">
        <v>40457</v>
      </c>
      <c r="B2125" s="27" t="n">
        <v>83.21</v>
      </c>
      <c r="C2125" s="27" t="n">
        <v>85.01</v>
      </c>
      <c r="D2125" s="28" t="n">
        <f aca="false">B2125-B2124</f>
        <v>0.379999999999995</v>
      </c>
      <c r="E2125" s="28" t="n">
        <f aca="false">C2125-C2124</f>
        <v>1.66000000000001</v>
      </c>
      <c r="F2125" s="29" t="n">
        <f aca="false">Inputs!$B$5*B2125+Inputs!$B$6*C2125</f>
        <v>4070500</v>
      </c>
      <c r="G2125" s="29" t="n">
        <f aca="false">Inputs!$B$5*D2125</f>
        <v>37999.9999999996</v>
      </c>
      <c r="H2125" s="29" t="n">
        <f aca="false">Inputs!$B$6*E2125</f>
        <v>-83000.0000000005</v>
      </c>
      <c r="I2125" s="29" t="n">
        <f aca="false">G2125+H2125</f>
        <v>-45000.000000001</v>
      </c>
      <c r="J2125" s="29" t="n">
        <f aca="false">J2124+I2125</f>
        <v>2712000</v>
      </c>
    </row>
    <row r="2126" customFormat="false" ht="15" hidden="false" customHeight="false" outlineLevel="0" collapsed="false">
      <c r="A2126" s="26" t="n">
        <v>40458</v>
      </c>
      <c r="B2126" s="27" t="n">
        <v>81.34</v>
      </c>
      <c r="C2126" s="27" t="n">
        <v>83.67</v>
      </c>
      <c r="D2126" s="28" t="n">
        <f aca="false">B2126-B2125</f>
        <v>-1.86999999999999</v>
      </c>
      <c r="E2126" s="28" t="n">
        <f aca="false">C2126-C2125</f>
        <v>-1.34</v>
      </c>
      <c r="F2126" s="29" t="n">
        <f aca="false">Inputs!$B$5*B2126+Inputs!$B$6*C2126</f>
        <v>3950500</v>
      </c>
      <c r="G2126" s="29" t="n">
        <f aca="false">Inputs!$B$5*D2126</f>
        <v>-186999.999999999</v>
      </c>
      <c r="H2126" s="29" t="n">
        <f aca="false">Inputs!$B$6*E2126</f>
        <v>67000.0000000002</v>
      </c>
      <c r="I2126" s="29" t="n">
        <f aca="false">G2126+H2126</f>
        <v>-119999.999999999</v>
      </c>
      <c r="J2126" s="29" t="n">
        <f aca="false">J2125+I2126</f>
        <v>2592000</v>
      </c>
    </row>
    <row r="2127" customFormat="false" ht="15" hidden="false" customHeight="false" outlineLevel="0" collapsed="false">
      <c r="A2127" s="26" t="n">
        <v>40459</v>
      </c>
      <c r="B2127" s="27" t="n">
        <v>82.66</v>
      </c>
      <c r="C2127" s="27" t="n">
        <v>83.88</v>
      </c>
      <c r="D2127" s="28" t="n">
        <f aca="false">B2127-B2126</f>
        <v>1.31999999999999</v>
      </c>
      <c r="E2127" s="28" t="n">
        <f aca="false">C2127-C2126</f>
        <v>0.209999999999994</v>
      </c>
      <c r="F2127" s="29" t="n">
        <f aca="false">Inputs!$B$5*B2127+Inputs!$B$6*C2127</f>
        <v>4072000</v>
      </c>
      <c r="G2127" s="29" t="n">
        <f aca="false">Inputs!$B$5*D2127</f>
        <v>131999.999999999</v>
      </c>
      <c r="H2127" s="29" t="n">
        <f aca="false">Inputs!$B$6*E2127</f>
        <v>-10499.9999999997</v>
      </c>
      <c r="I2127" s="29" t="n">
        <f aca="false">G2127+H2127</f>
        <v>121500</v>
      </c>
      <c r="J2127" s="29" t="n">
        <f aca="false">J2126+I2127</f>
        <v>2713500</v>
      </c>
    </row>
    <row r="2128" customFormat="false" ht="15" hidden="false" customHeight="false" outlineLevel="0" collapsed="false">
      <c r="A2128" s="26" t="n">
        <v>40462</v>
      </c>
      <c r="B2128" s="27" t="n">
        <v>82.18</v>
      </c>
      <c r="C2128" s="27" t="n">
        <v>83.08</v>
      </c>
      <c r="D2128" s="28" t="n">
        <f aca="false">B2128-B2127</f>
        <v>-0.47999999999999</v>
      </c>
      <c r="E2128" s="28" t="n">
        <f aca="false">C2128-C2127</f>
        <v>-0.799999999999997</v>
      </c>
      <c r="F2128" s="29" t="n">
        <f aca="false">Inputs!$B$5*B2128+Inputs!$B$6*C2128</f>
        <v>4064000</v>
      </c>
      <c r="G2128" s="29" t="n">
        <f aca="false">Inputs!$B$5*D2128</f>
        <v>-47999.999999999</v>
      </c>
      <c r="H2128" s="29" t="n">
        <f aca="false">Inputs!$B$6*E2128</f>
        <v>39999.9999999999</v>
      </c>
      <c r="I2128" s="29" t="n">
        <f aca="false">G2128+H2128</f>
        <v>-7999.99999999912</v>
      </c>
      <c r="J2128" s="29" t="n">
        <f aca="false">J2127+I2128</f>
        <v>2705500</v>
      </c>
    </row>
    <row r="2129" customFormat="false" ht="15" hidden="false" customHeight="false" outlineLevel="0" collapsed="false">
      <c r="A2129" s="26" t="n">
        <v>40463</v>
      </c>
      <c r="B2129" s="27" t="n">
        <v>81.67</v>
      </c>
      <c r="C2129" s="27" t="n">
        <v>82.99</v>
      </c>
      <c r="D2129" s="28" t="n">
        <f aca="false">B2129-B2128</f>
        <v>-0.510000000000005</v>
      </c>
      <c r="E2129" s="28" t="n">
        <f aca="false">C2129-C2128</f>
        <v>-0.0900000000000034</v>
      </c>
      <c r="F2129" s="29" t="n">
        <f aca="false">Inputs!$B$5*B2129+Inputs!$B$6*C2129</f>
        <v>4017500</v>
      </c>
      <c r="G2129" s="29" t="n">
        <f aca="false">Inputs!$B$5*D2129</f>
        <v>-51000.0000000005</v>
      </c>
      <c r="H2129" s="29" t="n">
        <f aca="false">Inputs!$B$6*E2129</f>
        <v>4500.00000000017</v>
      </c>
      <c r="I2129" s="29" t="n">
        <f aca="false">G2129+H2129</f>
        <v>-46500.0000000003</v>
      </c>
      <c r="J2129" s="29" t="n">
        <f aca="false">J2128+I2129</f>
        <v>2659000</v>
      </c>
    </row>
    <row r="2130" customFormat="false" ht="15" hidden="false" customHeight="false" outlineLevel="0" collapsed="false">
      <c r="A2130" s="26" t="n">
        <v>40464</v>
      </c>
      <c r="B2130" s="27" t="n">
        <v>83.03</v>
      </c>
      <c r="C2130" s="27" t="n">
        <v>84.01</v>
      </c>
      <c r="D2130" s="28" t="n">
        <f aca="false">B2130-B2129</f>
        <v>1.36</v>
      </c>
      <c r="E2130" s="28" t="n">
        <f aca="false">C2130-C2129</f>
        <v>1.02000000000001</v>
      </c>
      <c r="F2130" s="29" t="n">
        <f aca="false">Inputs!$B$5*B2130+Inputs!$B$6*C2130</f>
        <v>4102500</v>
      </c>
      <c r="G2130" s="29" t="n">
        <f aca="false">Inputs!$B$5*D2130</f>
        <v>136000</v>
      </c>
      <c r="H2130" s="29" t="n">
        <f aca="false">Inputs!$B$6*E2130</f>
        <v>-51000.0000000005</v>
      </c>
      <c r="I2130" s="29" t="n">
        <f aca="false">G2130+H2130</f>
        <v>84999.9999999994</v>
      </c>
      <c r="J2130" s="29" t="n">
        <f aca="false">J2129+I2130</f>
        <v>2744000</v>
      </c>
    </row>
    <row r="2131" customFormat="false" ht="15" hidden="false" customHeight="false" outlineLevel="0" collapsed="false">
      <c r="A2131" s="26" t="n">
        <v>40465</v>
      </c>
      <c r="B2131" s="27" t="n">
        <v>82.71</v>
      </c>
      <c r="C2131" s="27" t="n">
        <v>83.55</v>
      </c>
      <c r="D2131" s="28" t="n">
        <f aca="false">B2131-B2130</f>
        <v>-0.320000000000007</v>
      </c>
      <c r="E2131" s="28" t="n">
        <f aca="false">C2131-C2130</f>
        <v>-0.460000000000008</v>
      </c>
      <c r="F2131" s="29" t="n">
        <f aca="false">Inputs!$B$5*B2131+Inputs!$B$6*C2131</f>
        <v>4093500</v>
      </c>
      <c r="G2131" s="29" t="n">
        <f aca="false">Inputs!$B$5*D2131</f>
        <v>-32000.0000000007</v>
      </c>
      <c r="H2131" s="29" t="n">
        <f aca="false">Inputs!$B$6*E2131</f>
        <v>23000.0000000004</v>
      </c>
      <c r="I2131" s="29" t="n">
        <f aca="false">G2131+H2131</f>
        <v>-9000.00000000034</v>
      </c>
      <c r="J2131" s="29" t="n">
        <f aca="false">J2130+I2131</f>
        <v>2735000</v>
      </c>
    </row>
    <row r="2132" customFormat="false" ht="15" hidden="false" customHeight="false" outlineLevel="0" collapsed="false">
      <c r="A2132" s="26" t="n">
        <v>40466</v>
      </c>
      <c r="B2132" s="27" t="n">
        <v>81.23</v>
      </c>
      <c r="C2132" s="27" t="n">
        <v>81.94</v>
      </c>
      <c r="D2132" s="28" t="n">
        <f aca="false">B2132-B2131</f>
        <v>-1.47999999999999</v>
      </c>
      <c r="E2132" s="28" t="n">
        <f aca="false">C2132-C2131</f>
        <v>-1.61</v>
      </c>
      <c r="F2132" s="29" t="n">
        <f aca="false">Inputs!$B$5*B2132+Inputs!$B$6*C2132</f>
        <v>4026000</v>
      </c>
      <c r="G2132" s="29" t="n">
        <f aca="false">Inputs!$B$5*D2132</f>
        <v>-147999.999999999</v>
      </c>
      <c r="H2132" s="29" t="n">
        <f aca="false">Inputs!$B$6*E2132</f>
        <v>80500</v>
      </c>
      <c r="I2132" s="29" t="n">
        <f aca="false">G2132+H2132</f>
        <v>-67499.999999999</v>
      </c>
      <c r="J2132" s="29" t="n">
        <f aca="false">J2131+I2132</f>
        <v>2667500</v>
      </c>
    </row>
    <row r="2133" customFormat="false" ht="15" hidden="false" customHeight="false" outlineLevel="0" collapsed="false">
      <c r="A2133" s="26" t="n">
        <v>40469</v>
      </c>
      <c r="B2133" s="27" t="n">
        <v>83.06</v>
      </c>
      <c r="C2133" s="27" t="n">
        <v>82.3</v>
      </c>
      <c r="D2133" s="28" t="n">
        <f aca="false">B2133-B2132</f>
        <v>1.83</v>
      </c>
      <c r="E2133" s="28" t="n">
        <f aca="false">C2133-C2132</f>
        <v>0.359999999999999</v>
      </c>
      <c r="F2133" s="29" t="n">
        <f aca="false">Inputs!$B$5*B2133+Inputs!$B$6*C2133</f>
        <v>4191000</v>
      </c>
      <c r="G2133" s="29" t="n">
        <f aca="false">Inputs!$B$5*D2133</f>
        <v>183000</v>
      </c>
      <c r="H2133" s="29" t="n">
        <f aca="false">Inputs!$B$6*E2133</f>
        <v>-18000</v>
      </c>
      <c r="I2133" s="29" t="n">
        <f aca="false">G2133+H2133</f>
        <v>165000</v>
      </c>
      <c r="J2133" s="29" t="n">
        <f aca="false">J2132+I2133</f>
        <v>2832500</v>
      </c>
    </row>
    <row r="2134" customFormat="false" ht="15" hidden="false" customHeight="false" outlineLevel="0" collapsed="false">
      <c r="A2134" s="26" t="n">
        <v>40470</v>
      </c>
      <c r="B2134" s="27" t="n">
        <v>79.57</v>
      </c>
      <c r="C2134" s="27" t="n">
        <v>81.12</v>
      </c>
      <c r="D2134" s="28" t="n">
        <f aca="false">B2134-B2133</f>
        <v>-3.49000000000001</v>
      </c>
      <c r="E2134" s="28" t="n">
        <f aca="false">C2134-C2133</f>
        <v>-1.17999999999999</v>
      </c>
      <c r="F2134" s="29" t="n">
        <f aca="false">Inputs!$B$5*B2134+Inputs!$B$6*C2134</f>
        <v>3901000</v>
      </c>
      <c r="G2134" s="29" t="n">
        <f aca="false">Inputs!$B$5*D2134</f>
        <v>-349000.000000001</v>
      </c>
      <c r="H2134" s="29" t="n">
        <f aca="false">Inputs!$B$6*E2134</f>
        <v>58999.9999999996</v>
      </c>
      <c r="I2134" s="29" t="n">
        <f aca="false">G2134+H2134</f>
        <v>-290000.000000001</v>
      </c>
      <c r="J2134" s="29" t="n">
        <f aca="false">J2133+I2134</f>
        <v>2542500</v>
      </c>
    </row>
    <row r="2135" customFormat="false" ht="15" hidden="false" customHeight="false" outlineLevel="0" collapsed="false">
      <c r="A2135" s="26" t="n">
        <v>40471</v>
      </c>
      <c r="B2135" s="27" t="n">
        <v>81.93</v>
      </c>
      <c r="C2135" s="27" t="n">
        <v>81.68</v>
      </c>
      <c r="D2135" s="28" t="n">
        <f aca="false">B2135-B2134</f>
        <v>2.36000000000001</v>
      </c>
      <c r="E2135" s="28" t="n">
        <f aca="false">C2135-C2134</f>
        <v>0.560000000000002</v>
      </c>
      <c r="F2135" s="29" t="n">
        <f aca="false">Inputs!$B$5*B2135+Inputs!$B$6*C2135</f>
        <v>4109000</v>
      </c>
      <c r="G2135" s="29" t="n">
        <f aca="false">Inputs!$B$5*D2135</f>
        <v>236000.000000001</v>
      </c>
      <c r="H2135" s="29" t="n">
        <f aca="false">Inputs!$B$6*E2135</f>
        <v>-28000.0000000001</v>
      </c>
      <c r="I2135" s="29" t="n">
        <f aca="false">G2135+H2135</f>
        <v>208000.000000001</v>
      </c>
      <c r="J2135" s="29" t="n">
        <f aca="false">J2134+I2135</f>
        <v>2750500</v>
      </c>
    </row>
    <row r="2136" customFormat="false" ht="15" hidden="false" customHeight="false" outlineLevel="0" collapsed="false">
      <c r="A2136" s="26" t="n">
        <v>40472</v>
      </c>
      <c r="B2136" s="27" t="n">
        <v>80.03</v>
      </c>
      <c r="C2136" s="27" t="n">
        <v>81.28</v>
      </c>
      <c r="D2136" s="28" t="n">
        <f aca="false">B2136-B2135</f>
        <v>-1.90000000000001</v>
      </c>
      <c r="E2136" s="28" t="n">
        <f aca="false">C2136-C2135</f>
        <v>-0.400000000000006</v>
      </c>
      <c r="F2136" s="29" t="n">
        <f aca="false">Inputs!$B$5*B2136+Inputs!$B$6*C2136</f>
        <v>3939000</v>
      </c>
      <c r="G2136" s="29" t="n">
        <f aca="false">Inputs!$B$5*D2136</f>
        <v>-190000.000000001</v>
      </c>
      <c r="H2136" s="29" t="n">
        <f aca="false">Inputs!$B$6*E2136</f>
        <v>20000.0000000003</v>
      </c>
      <c r="I2136" s="29" t="n">
        <f aca="false">G2136+H2136</f>
        <v>-170000</v>
      </c>
      <c r="J2136" s="29" t="n">
        <f aca="false">J2135+I2136</f>
        <v>2580500</v>
      </c>
    </row>
    <row r="2137" customFormat="false" ht="15" hidden="false" customHeight="false" outlineLevel="0" collapsed="false">
      <c r="A2137" s="26" t="n">
        <v>40473</v>
      </c>
      <c r="B2137" s="27" t="n">
        <v>81.15</v>
      </c>
      <c r="C2137" s="27" t="n">
        <v>80.75</v>
      </c>
      <c r="D2137" s="28" t="n">
        <f aca="false">B2137-B2136</f>
        <v>1.12</v>
      </c>
      <c r="E2137" s="28" t="n">
        <f aca="false">C2137-C2136</f>
        <v>-0.530000000000001</v>
      </c>
      <c r="F2137" s="29" t="n">
        <f aca="false">Inputs!$B$5*B2137+Inputs!$B$6*C2137</f>
        <v>4077500</v>
      </c>
      <c r="G2137" s="29" t="n">
        <f aca="false">Inputs!$B$5*D2137</f>
        <v>112000</v>
      </c>
      <c r="H2137" s="29" t="n">
        <f aca="false">Inputs!$B$6*E2137</f>
        <v>26500.0000000001</v>
      </c>
      <c r="I2137" s="29" t="n">
        <f aca="false">G2137+H2137</f>
        <v>138500.000000001</v>
      </c>
      <c r="J2137" s="29" t="n">
        <f aca="false">J2136+I2137</f>
        <v>2719000</v>
      </c>
    </row>
    <row r="2138" customFormat="false" ht="15" hidden="false" customHeight="false" outlineLevel="0" collapsed="false">
      <c r="A2138" s="26" t="n">
        <v>40476</v>
      </c>
      <c r="B2138" s="27" t="n">
        <v>82</v>
      </c>
      <c r="C2138" s="27" t="n">
        <v>81.91</v>
      </c>
      <c r="D2138" s="28" t="n">
        <f aca="false">B2138-B2137</f>
        <v>0.849999999999994</v>
      </c>
      <c r="E2138" s="28" t="n">
        <f aca="false">C2138-C2137</f>
        <v>1.16</v>
      </c>
      <c r="F2138" s="29" t="n">
        <f aca="false">Inputs!$B$5*B2138+Inputs!$B$6*C2138</f>
        <v>4104500</v>
      </c>
      <c r="G2138" s="29" t="n">
        <f aca="false">Inputs!$B$5*D2138</f>
        <v>84999.9999999994</v>
      </c>
      <c r="H2138" s="29" t="n">
        <f aca="false">Inputs!$B$6*E2138</f>
        <v>-57999.9999999998</v>
      </c>
      <c r="I2138" s="29" t="n">
        <f aca="false">G2138+H2138</f>
        <v>26999.9999999996</v>
      </c>
      <c r="J2138" s="29" t="n">
        <f aca="false">J2137+I2138</f>
        <v>2746000</v>
      </c>
    </row>
    <row r="2139" customFormat="false" ht="15" hidden="false" customHeight="false" outlineLevel="0" collapsed="false">
      <c r="A2139" s="26" t="n">
        <v>40477</v>
      </c>
      <c r="B2139" s="27" t="n">
        <v>82.6</v>
      </c>
      <c r="C2139" s="27" t="n">
        <v>82.62</v>
      </c>
      <c r="D2139" s="28" t="n">
        <f aca="false">B2139-B2138</f>
        <v>0.599999999999994</v>
      </c>
      <c r="E2139" s="28" t="n">
        <f aca="false">C2139-C2138</f>
        <v>0.710000000000008</v>
      </c>
      <c r="F2139" s="29" t="n">
        <f aca="false">Inputs!$B$5*B2139+Inputs!$B$6*C2139</f>
        <v>4129000</v>
      </c>
      <c r="G2139" s="29" t="n">
        <f aca="false">Inputs!$B$5*D2139</f>
        <v>59999.9999999994</v>
      </c>
      <c r="H2139" s="29" t="n">
        <f aca="false">Inputs!$B$6*E2139</f>
        <v>-35500.0000000004</v>
      </c>
      <c r="I2139" s="29" t="n">
        <f aca="false">G2139+H2139</f>
        <v>24499.999999999</v>
      </c>
      <c r="J2139" s="29" t="n">
        <f aca="false">J2138+I2139</f>
        <v>2770500</v>
      </c>
    </row>
    <row r="2140" customFormat="false" ht="15" hidden="false" customHeight="false" outlineLevel="0" collapsed="false">
      <c r="A2140" s="26" t="n">
        <v>40478</v>
      </c>
      <c r="B2140" s="27" t="n">
        <v>81.9</v>
      </c>
      <c r="C2140" s="27" t="n">
        <v>81.27</v>
      </c>
      <c r="D2140" s="28" t="n">
        <f aca="false">B2140-B2139</f>
        <v>-0.699999999999989</v>
      </c>
      <c r="E2140" s="28" t="n">
        <f aca="false">C2140-C2139</f>
        <v>-1.35000000000001</v>
      </c>
      <c r="F2140" s="29" t="n">
        <f aca="false">Inputs!$B$5*B2140+Inputs!$B$6*C2140</f>
        <v>4126500</v>
      </c>
      <c r="G2140" s="29" t="n">
        <f aca="false">Inputs!$B$5*D2140</f>
        <v>-69999.9999999989</v>
      </c>
      <c r="H2140" s="29" t="n">
        <f aca="false">Inputs!$B$6*E2140</f>
        <v>67500.0000000004</v>
      </c>
      <c r="I2140" s="29" t="n">
        <f aca="false">G2140+H2140</f>
        <v>-2499.99999999844</v>
      </c>
      <c r="J2140" s="29" t="n">
        <f aca="false">J2139+I2140</f>
        <v>2768000</v>
      </c>
    </row>
    <row r="2141" customFormat="false" ht="15" hidden="false" customHeight="false" outlineLevel="0" collapsed="false">
      <c r="A2141" s="26" t="n">
        <v>40479</v>
      </c>
      <c r="B2141" s="27" t="n">
        <v>82.2</v>
      </c>
      <c r="C2141" s="27" t="n">
        <v>82.97</v>
      </c>
      <c r="D2141" s="28" t="n">
        <f aca="false">B2141-B2140</f>
        <v>0.299999999999997</v>
      </c>
      <c r="E2141" s="28" t="n">
        <f aca="false">C2141-C2140</f>
        <v>1.7</v>
      </c>
      <c r="F2141" s="29" t="n">
        <f aca="false">Inputs!$B$5*B2141+Inputs!$B$6*C2141</f>
        <v>4071500</v>
      </c>
      <c r="G2141" s="29" t="n">
        <f aca="false">Inputs!$B$5*D2141</f>
        <v>29999.9999999997</v>
      </c>
      <c r="H2141" s="29" t="n">
        <f aca="false">Inputs!$B$6*E2141</f>
        <v>-85000.0000000002</v>
      </c>
      <c r="I2141" s="29" t="n">
        <f aca="false">G2141+H2141</f>
        <v>-55000.0000000004</v>
      </c>
      <c r="J2141" s="29" t="n">
        <f aca="false">J2140+I2141</f>
        <v>2713000</v>
      </c>
    </row>
    <row r="2142" customFormat="false" ht="15" hidden="false" customHeight="false" outlineLevel="0" collapsed="false">
      <c r="A2142" s="26" t="n">
        <v>40480</v>
      </c>
      <c r="B2142" s="27" t="n">
        <v>81.45</v>
      </c>
      <c r="C2142" s="27" t="n">
        <v>82.47</v>
      </c>
      <c r="D2142" s="28" t="n">
        <f aca="false">B2142-B2141</f>
        <v>-0.75</v>
      </c>
      <c r="E2142" s="28" t="n">
        <f aca="false">C2142-C2141</f>
        <v>-0.5</v>
      </c>
      <c r="F2142" s="29" t="n">
        <f aca="false">Inputs!$B$5*B2142+Inputs!$B$6*C2142</f>
        <v>4021500</v>
      </c>
      <c r="G2142" s="29" t="n">
        <f aca="false">Inputs!$B$5*D2142</f>
        <v>-75000</v>
      </c>
      <c r="H2142" s="29" t="n">
        <f aca="false">Inputs!$B$6*E2142</f>
        <v>25000</v>
      </c>
      <c r="I2142" s="29" t="n">
        <f aca="false">G2142+H2142</f>
        <v>-50000</v>
      </c>
      <c r="J2142" s="29" t="n">
        <f aca="false">J2141+I2142</f>
        <v>2663000</v>
      </c>
    </row>
    <row r="2143" customFormat="false" ht="15" hidden="false" customHeight="false" outlineLevel="0" collapsed="false">
      <c r="A2143" s="26" t="n">
        <v>40483</v>
      </c>
      <c r="B2143" s="27" t="n">
        <v>82.94</v>
      </c>
      <c r="C2143" s="27" t="n">
        <v>84.06</v>
      </c>
      <c r="D2143" s="28" t="n">
        <f aca="false">B2143-B2142</f>
        <v>1.48999999999999</v>
      </c>
      <c r="E2143" s="28" t="n">
        <f aca="false">C2143-C2142</f>
        <v>1.59</v>
      </c>
      <c r="F2143" s="29" t="n">
        <f aca="false">Inputs!$B$5*B2143+Inputs!$B$6*C2143</f>
        <v>4091000</v>
      </c>
      <c r="G2143" s="29" t="n">
        <f aca="false">Inputs!$B$5*D2143</f>
        <v>148999.999999999</v>
      </c>
      <c r="H2143" s="29" t="n">
        <f aca="false">Inputs!$B$6*E2143</f>
        <v>-79500.0000000002</v>
      </c>
      <c r="I2143" s="29" t="n">
        <f aca="false">G2143+H2143</f>
        <v>69499.9999999993</v>
      </c>
      <c r="J2143" s="29" t="n">
        <f aca="false">J2142+I2143</f>
        <v>2732500</v>
      </c>
    </row>
    <row r="2144" customFormat="false" ht="15" hidden="false" customHeight="false" outlineLevel="0" collapsed="false">
      <c r="A2144" s="26" t="n">
        <v>40484</v>
      </c>
      <c r="B2144" s="27" t="n">
        <v>83.91</v>
      </c>
      <c r="C2144" s="27" t="n">
        <v>84.71</v>
      </c>
      <c r="D2144" s="28" t="n">
        <f aca="false">B2144-B2143</f>
        <v>0.969999999999999</v>
      </c>
      <c r="E2144" s="28" t="n">
        <f aca="false">C2144-C2143</f>
        <v>0.649999999999992</v>
      </c>
      <c r="F2144" s="29" t="n">
        <f aca="false">Inputs!$B$5*B2144+Inputs!$B$6*C2144</f>
        <v>4155500</v>
      </c>
      <c r="G2144" s="29" t="n">
        <f aca="false">Inputs!$B$5*D2144</f>
        <v>96999.9999999999</v>
      </c>
      <c r="H2144" s="29" t="n">
        <f aca="false">Inputs!$B$6*E2144</f>
        <v>-32499.9999999996</v>
      </c>
      <c r="I2144" s="29" t="n">
        <f aca="false">G2144+H2144</f>
        <v>64500.0000000003</v>
      </c>
      <c r="J2144" s="29" t="n">
        <f aca="false">J2143+I2144</f>
        <v>2797000</v>
      </c>
    </row>
    <row r="2145" customFormat="false" ht="15" hidden="false" customHeight="false" outlineLevel="0" collapsed="false">
      <c r="A2145" s="26" t="n">
        <v>40485</v>
      </c>
      <c r="B2145" s="27" t="n">
        <v>84.45</v>
      </c>
      <c r="C2145" s="27" t="n">
        <v>85.33</v>
      </c>
      <c r="D2145" s="28" t="n">
        <f aca="false">B2145-B2144</f>
        <v>0.540000000000006</v>
      </c>
      <c r="E2145" s="28" t="n">
        <f aca="false">C2145-C2144</f>
        <v>0.620000000000005</v>
      </c>
      <c r="F2145" s="29" t="n">
        <f aca="false">Inputs!$B$5*B2145+Inputs!$B$6*C2145</f>
        <v>4178500</v>
      </c>
      <c r="G2145" s="29" t="n">
        <f aca="false">Inputs!$B$5*D2145</f>
        <v>54000.0000000006</v>
      </c>
      <c r="H2145" s="29" t="n">
        <f aca="false">Inputs!$B$6*E2145</f>
        <v>-31000.0000000002</v>
      </c>
      <c r="I2145" s="29" t="n">
        <f aca="false">G2145+H2145</f>
        <v>23000.0000000004</v>
      </c>
      <c r="J2145" s="29" t="n">
        <f aca="false">J2144+I2145</f>
        <v>2820000</v>
      </c>
    </row>
    <row r="2146" customFormat="false" ht="15" hidden="false" customHeight="false" outlineLevel="0" collapsed="false">
      <c r="A2146" s="26" t="n">
        <v>40486</v>
      </c>
      <c r="B2146" s="27" t="n">
        <v>86.49</v>
      </c>
      <c r="C2146" s="27" t="n">
        <v>86.83</v>
      </c>
      <c r="D2146" s="28" t="n">
        <f aca="false">B2146-B2145</f>
        <v>2.03999999999999</v>
      </c>
      <c r="E2146" s="28" t="n">
        <f aca="false">C2146-C2145</f>
        <v>1.5</v>
      </c>
      <c r="F2146" s="29" t="n">
        <f aca="false">Inputs!$B$5*B2146+Inputs!$B$6*C2146</f>
        <v>4307500</v>
      </c>
      <c r="G2146" s="29" t="n">
        <f aca="false">Inputs!$B$5*D2146</f>
        <v>203999.999999999</v>
      </c>
      <c r="H2146" s="29" t="n">
        <f aca="false">Inputs!$B$6*E2146</f>
        <v>-75000</v>
      </c>
      <c r="I2146" s="29" t="n">
        <f aca="false">G2146+H2146</f>
        <v>128999.999999999</v>
      </c>
      <c r="J2146" s="29" t="n">
        <f aca="false">J2145+I2146</f>
        <v>2949000</v>
      </c>
    </row>
    <row r="2147" customFormat="false" ht="15" hidden="false" customHeight="false" outlineLevel="0" collapsed="false">
      <c r="A2147" s="26" t="n">
        <v>40487</v>
      </c>
      <c r="B2147" s="27" t="n">
        <v>86.85</v>
      </c>
      <c r="C2147" s="27" t="n">
        <v>87.05</v>
      </c>
      <c r="D2147" s="28" t="n">
        <f aca="false">B2147-B2146</f>
        <v>0.359999999999999</v>
      </c>
      <c r="E2147" s="28" t="n">
        <f aca="false">C2147-C2146</f>
        <v>0.219999999999999</v>
      </c>
      <c r="F2147" s="29" t="n">
        <f aca="false">Inputs!$B$5*B2147+Inputs!$B$6*C2147</f>
        <v>4332500</v>
      </c>
      <c r="G2147" s="29" t="n">
        <f aca="false">Inputs!$B$5*D2147</f>
        <v>35999.9999999999</v>
      </c>
      <c r="H2147" s="29" t="n">
        <f aca="false">Inputs!$B$6*E2147</f>
        <v>-10999.9999999999</v>
      </c>
      <c r="I2147" s="29" t="n">
        <f aca="false">G2147+H2147</f>
        <v>25000</v>
      </c>
      <c r="J2147" s="29" t="n">
        <f aca="false">J2146+I2147</f>
        <v>2974000</v>
      </c>
    </row>
    <row r="2148" customFormat="false" ht="15" hidden="false" customHeight="false" outlineLevel="0" collapsed="false">
      <c r="A2148" s="26" t="n">
        <v>40490</v>
      </c>
      <c r="B2148" s="27" t="n">
        <v>87.07</v>
      </c>
      <c r="C2148" s="27" t="n">
        <v>87.15</v>
      </c>
      <c r="D2148" s="28" t="n">
        <f aca="false">B2148-B2147</f>
        <v>0.219999999999999</v>
      </c>
      <c r="E2148" s="28" t="n">
        <f aca="false">C2148-C2147</f>
        <v>0.100000000000009</v>
      </c>
      <c r="F2148" s="29" t="n">
        <f aca="false">Inputs!$B$5*B2148+Inputs!$B$6*C2148</f>
        <v>4349500</v>
      </c>
      <c r="G2148" s="29" t="n">
        <f aca="false">Inputs!$B$5*D2148</f>
        <v>21999.9999999999</v>
      </c>
      <c r="H2148" s="29" t="n">
        <f aca="false">Inputs!$B$6*E2148</f>
        <v>-5000.00000000043</v>
      </c>
      <c r="I2148" s="29" t="n">
        <f aca="false">G2148+H2148</f>
        <v>16999.9999999995</v>
      </c>
      <c r="J2148" s="29" t="n">
        <f aca="false">J2147+I2148</f>
        <v>2991000</v>
      </c>
    </row>
    <row r="2149" customFormat="false" ht="15" hidden="false" customHeight="false" outlineLevel="0" collapsed="false">
      <c r="A2149" s="26" t="n">
        <v>40491</v>
      </c>
      <c r="B2149" s="27" t="n">
        <v>87.04</v>
      </c>
      <c r="C2149" s="27" t="n">
        <v>87.93</v>
      </c>
      <c r="D2149" s="28" t="n">
        <f aca="false">B2149-B2148</f>
        <v>-0.0299999999999869</v>
      </c>
      <c r="E2149" s="28" t="n">
        <f aca="false">C2149-C2148</f>
        <v>0.780000000000001</v>
      </c>
      <c r="F2149" s="29" t="n">
        <f aca="false">Inputs!$B$5*B2149+Inputs!$B$6*C2149</f>
        <v>4307500</v>
      </c>
      <c r="G2149" s="29" t="n">
        <f aca="false">Inputs!$B$5*D2149</f>
        <v>-2999.99999999869</v>
      </c>
      <c r="H2149" s="29" t="n">
        <f aca="false">Inputs!$B$6*E2149</f>
        <v>-39000.0000000001</v>
      </c>
      <c r="I2149" s="29" t="n">
        <f aca="false">G2149+H2149</f>
        <v>-41999.9999999988</v>
      </c>
      <c r="J2149" s="29" t="n">
        <f aca="false">J2148+I2149</f>
        <v>2949000</v>
      </c>
    </row>
    <row r="2150" customFormat="false" ht="15" hidden="false" customHeight="false" outlineLevel="0" collapsed="false">
      <c r="A2150" s="26" t="n">
        <v>40492</v>
      </c>
      <c r="B2150" s="27" t="n">
        <v>87.77</v>
      </c>
      <c r="C2150" s="27" t="n">
        <v>87.92</v>
      </c>
      <c r="D2150" s="28" t="n">
        <f aca="false">B2150-B2149</f>
        <v>0.72999999999999</v>
      </c>
      <c r="E2150" s="28" t="n">
        <f aca="false">C2150-C2149</f>
        <v>-0.0100000000000051</v>
      </c>
      <c r="F2150" s="29" t="n">
        <f aca="false">Inputs!$B$5*B2150+Inputs!$B$6*C2150</f>
        <v>4381000</v>
      </c>
      <c r="G2150" s="29" t="n">
        <f aca="false">Inputs!$B$5*D2150</f>
        <v>72999.999999999</v>
      </c>
      <c r="H2150" s="29" t="n">
        <f aca="false">Inputs!$B$6*E2150</f>
        <v>500.000000000256</v>
      </c>
      <c r="I2150" s="29" t="n">
        <f aca="false">G2150+H2150</f>
        <v>73499.9999999992</v>
      </c>
      <c r="J2150" s="29" t="n">
        <f aca="false">J2149+I2150</f>
        <v>3022500</v>
      </c>
    </row>
    <row r="2151" customFormat="false" ht="15" hidden="false" customHeight="false" outlineLevel="0" collapsed="false">
      <c r="A2151" s="26" t="n">
        <v>40493</v>
      </c>
      <c r="B2151" s="27" t="n">
        <v>87.77</v>
      </c>
      <c r="C2151" s="27" t="n">
        <v>88.08</v>
      </c>
      <c r="D2151" s="28" t="n">
        <f aca="false">B2151-B2150</f>
        <v>0</v>
      </c>
      <c r="E2151" s="28" t="n">
        <f aca="false">C2151-C2150</f>
        <v>0.159999999999997</v>
      </c>
      <c r="F2151" s="29" t="n">
        <f aca="false">Inputs!$B$5*B2151+Inputs!$B$6*C2151</f>
        <v>4373000</v>
      </c>
      <c r="G2151" s="29" t="n">
        <f aca="false">Inputs!$B$5*D2151</f>
        <v>0</v>
      </c>
      <c r="H2151" s="29" t="n">
        <f aca="false">Inputs!$B$6*E2151</f>
        <v>-7999.99999999983</v>
      </c>
      <c r="I2151" s="29" t="n">
        <f aca="false">G2151+H2151</f>
        <v>-7999.99999999983</v>
      </c>
      <c r="J2151" s="29" t="n">
        <f aca="false">J2150+I2151</f>
        <v>3014500</v>
      </c>
    </row>
    <row r="2152" customFormat="false" ht="15" hidden="false" customHeight="false" outlineLevel="0" collapsed="false">
      <c r="A2152" s="26" t="n">
        <v>40494</v>
      </c>
      <c r="B2152" s="27" t="n">
        <v>84.89</v>
      </c>
      <c r="C2152" s="27" t="n">
        <v>86.07</v>
      </c>
      <c r="D2152" s="28" t="n">
        <f aca="false">B2152-B2151</f>
        <v>-2.88</v>
      </c>
      <c r="E2152" s="28" t="n">
        <f aca="false">C2152-C2151</f>
        <v>-2.01000000000001</v>
      </c>
      <c r="F2152" s="29" t="n">
        <f aca="false">Inputs!$B$5*B2152+Inputs!$B$6*C2152</f>
        <v>4185500</v>
      </c>
      <c r="G2152" s="29" t="n">
        <f aca="false">Inputs!$B$5*D2152</f>
        <v>-288000</v>
      </c>
      <c r="H2152" s="29" t="n">
        <f aca="false">Inputs!$B$6*E2152</f>
        <v>100500</v>
      </c>
      <c r="I2152" s="29" t="n">
        <f aca="false">G2152+H2152</f>
        <v>-187499.999999999</v>
      </c>
      <c r="J2152" s="29" t="n">
        <f aca="false">J2151+I2152</f>
        <v>2827000</v>
      </c>
    </row>
    <row r="2153" customFormat="false" ht="15" hidden="false" customHeight="false" outlineLevel="0" collapsed="false">
      <c r="A2153" s="26" t="n">
        <v>40497</v>
      </c>
      <c r="B2153" s="27" t="n">
        <v>84.88</v>
      </c>
      <c r="C2153" s="27" t="n">
        <v>85.49</v>
      </c>
      <c r="D2153" s="28" t="n">
        <f aca="false">B2153-B2152</f>
        <v>-0.0100000000000051</v>
      </c>
      <c r="E2153" s="28" t="n">
        <f aca="false">C2153-C2152</f>
        <v>-0.579999999999998</v>
      </c>
      <c r="F2153" s="29" t="n">
        <f aca="false">Inputs!$B$5*B2153+Inputs!$B$6*C2153</f>
        <v>4213500</v>
      </c>
      <c r="G2153" s="29" t="n">
        <f aca="false">Inputs!$B$5*D2153</f>
        <v>-1000.00000000051</v>
      </c>
      <c r="H2153" s="29" t="n">
        <f aca="false">Inputs!$B$6*E2153</f>
        <v>28999.9999999999</v>
      </c>
      <c r="I2153" s="29" t="n">
        <f aca="false">G2153+H2153</f>
        <v>27999.9999999994</v>
      </c>
      <c r="J2153" s="29" t="n">
        <f aca="false">J2152+I2153</f>
        <v>2855000</v>
      </c>
    </row>
    <row r="2154" customFormat="false" ht="15" hidden="false" customHeight="false" outlineLevel="0" collapsed="false">
      <c r="A2154" s="26" t="n">
        <v>40498</v>
      </c>
      <c r="B2154" s="27" t="n">
        <v>82.33</v>
      </c>
      <c r="C2154" s="27" t="n">
        <v>83.98</v>
      </c>
      <c r="D2154" s="28" t="n">
        <f aca="false">B2154-B2153</f>
        <v>-2.55</v>
      </c>
      <c r="E2154" s="28" t="n">
        <f aca="false">C2154-C2153</f>
        <v>-1.50999999999999</v>
      </c>
      <c r="F2154" s="29" t="n">
        <f aca="false">Inputs!$B$5*B2154+Inputs!$B$6*C2154</f>
        <v>4034000</v>
      </c>
      <c r="G2154" s="29" t="n">
        <f aca="false">Inputs!$B$5*D2154</f>
        <v>-255000</v>
      </c>
      <c r="H2154" s="29" t="n">
        <f aca="false">Inputs!$B$6*E2154</f>
        <v>75499.9999999996</v>
      </c>
      <c r="I2154" s="29" t="n">
        <f aca="false">G2154+H2154</f>
        <v>-179500</v>
      </c>
      <c r="J2154" s="29" t="n">
        <f aca="false">J2153+I2154</f>
        <v>2675500</v>
      </c>
    </row>
    <row r="2155" customFormat="false" ht="15" hidden="false" customHeight="false" outlineLevel="0" collapsed="false">
      <c r="A2155" s="26" t="n">
        <v>40499</v>
      </c>
      <c r="B2155" s="27" t="n">
        <v>80.43</v>
      </c>
      <c r="C2155" s="27" t="n">
        <v>83.36</v>
      </c>
      <c r="D2155" s="28" t="n">
        <f aca="false">B2155-B2154</f>
        <v>-1.89999999999999</v>
      </c>
      <c r="E2155" s="28" t="n">
        <f aca="false">C2155-C2154</f>
        <v>-0.620000000000005</v>
      </c>
      <c r="F2155" s="29" t="n">
        <f aca="false">Inputs!$B$5*B2155+Inputs!$B$6*C2155</f>
        <v>3875000</v>
      </c>
      <c r="G2155" s="29" t="n">
        <f aca="false">Inputs!$B$5*D2155</f>
        <v>-189999.999999999</v>
      </c>
      <c r="H2155" s="29" t="n">
        <f aca="false">Inputs!$B$6*E2155</f>
        <v>31000.0000000002</v>
      </c>
      <c r="I2155" s="29" t="n">
        <f aca="false">G2155+H2155</f>
        <v>-158999.999999999</v>
      </c>
      <c r="J2155" s="29" t="n">
        <f aca="false">J2154+I2155</f>
        <v>2516500</v>
      </c>
    </row>
    <row r="2156" customFormat="false" ht="15" hidden="false" customHeight="false" outlineLevel="0" collapsed="false">
      <c r="A2156" s="26" t="n">
        <v>40500</v>
      </c>
      <c r="B2156" s="27" t="n">
        <v>81.88</v>
      </c>
      <c r="C2156" s="27" t="n">
        <v>83.7</v>
      </c>
      <c r="D2156" s="28" t="n">
        <f aca="false">B2156-B2155</f>
        <v>1.44999999999999</v>
      </c>
      <c r="E2156" s="28" t="n">
        <f aca="false">C2156-C2155</f>
        <v>0.340000000000003</v>
      </c>
      <c r="F2156" s="29" t="n">
        <f aca="false">Inputs!$B$5*B2156+Inputs!$B$6*C2156</f>
        <v>4003000</v>
      </c>
      <c r="G2156" s="29" t="n">
        <f aca="false">Inputs!$B$5*D2156</f>
        <v>144999.999999999</v>
      </c>
      <c r="H2156" s="29" t="n">
        <f aca="false">Inputs!$B$6*E2156</f>
        <v>-17000.0000000002</v>
      </c>
      <c r="I2156" s="29" t="n">
        <f aca="false">G2156+H2156</f>
        <v>127999.999999999</v>
      </c>
      <c r="J2156" s="29" t="n">
        <f aca="false">J2155+I2156</f>
        <v>2644500</v>
      </c>
    </row>
    <row r="2157" customFormat="false" ht="15" hidden="false" customHeight="false" outlineLevel="0" collapsed="false">
      <c r="A2157" s="26" t="n">
        <v>40501</v>
      </c>
      <c r="B2157" s="27" t="n">
        <v>81.65</v>
      </c>
      <c r="C2157" s="27" t="n">
        <v>83.17</v>
      </c>
      <c r="D2157" s="28" t="n">
        <f aca="false">B2157-B2156</f>
        <v>-0.22999999999999</v>
      </c>
      <c r="E2157" s="28" t="n">
        <f aca="false">C2157-C2156</f>
        <v>-0.530000000000001</v>
      </c>
      <c r="F2157" s="29" t="n">
        <f aca="false">Inputs!$B$5*B2157+Inputs!$B$6*C2157</f>
        <v>4006500</v>
      </c>
      <c r="G2157" s="29" t="n">
        <f aca="false">Inputs!$B$5*D2157</f>
        <v>-22999.999999999</v>
      </c>
      <c r="H2157" s="29" t="n">
        <f aca="false">Inputs!$B$6*E2157</f>
        <v>26500.0000000001</v>
      </c>
      <c r="I2157" s="29" t="n">
        <f aca="false">G2157+H2157</f>
        <v>3500.00000000108</v>
      </c>
      <c r="J2157" s="29" t="n">
        <f aca="false">J2156+I2157</f>
        <v>2648000</v>
      </c>
    </row>
    <row r="2158" customFormat="false" ht="15" hidden="false" customHeight="false" outlineLevel="0" collapsed="false">
      <c r="A2158" s="26" t="n">
        <v>40504</v>
      </c>
      <c r="B2158" s="27" t="n">
        <v>81.24</v>
      </c>
      <c r="C2158" s="27" t="n">
        <v>82.34</v>
      </c>
      <c r="D2158" s="28" t="n">
        <f aca="false">B2158-B2157</f>
        <v>-0.410000000000011</v>
      </c>
      <c r="E2158" s="28" t="n">
        <f aca="false">C2158-C2157</f>
        <v>-0.829999999999998</v>
      </c>
      <c r="F2158" s="29" t="n">
        <f aca="false">Inputs!$B$5*B2158+Inputs!$B$6*C2158</f>
        <v>4007000</v>
      </c>
      <c r="G2158" s="29" t="n">
        <f aca="false">Inputs!$B$5*D2158</f>
        <v>-41000.0000000011</v>
      </c>
      <c r="H2158" s="29" t="n">
        <f aca="false">Inputs!$B$6*E2158</f>
        <v>41499.9999999999</v>
      </c>
      <c r="I2158" s="29" t="n">
        <f aca="false">G2158+H2158</f>
        <v>499.999999998836</v>
      </c>
      <c r="J2158" s="29" t="n">
        <f aca="false">J2157+I2158</f>
        <v>2648500</v>
      </c>
    </row>
    <row r="2159" customFormat="false" ht="15" hidden="false" customHeight="false" outlineLevel="0" collapsed="false">
      <c r="A2159" s="26" t="n">
        <v>40505</v>
      </c>
      <c r="B2159" s="27" t="n">
        <v>80.79</v>
      </c>
      <c r="C2159" s="27" t="n">
        <v>82.37</v>
      </c>
      <c r="D2159" s="28" t="n">
        <f aca="false">B2159-B2158</f>
        <v>-0.449999999999989</v>
      </c>
      <c r="E2159" s="28" t="n">
        <f aca="false">C2159-C2158</f>
        <v>0.0300000000000011</v>
      </c>
      <c r="F2159" s="29" t="n">
        <f aca="false">Inputs!$B$5*B2159+Inputs!$B$6*C2159</f>
        <v>3960500</v>
      </c>
      <c r="G2159" s="29" t="n">
        <f aca="false">Inputs!$B$5*D2159</f>
        <v>-44999.9999999989</v>
      </c>
      <c r="H2159" s="29" t="n">
        <f aca="false">Inputs!$B$6*E2159</f>
        <v>-1500.00000000006</v>
      </c>
      <c r="I2159" s="29" t="n">
        <f aca="false">G2159+H2159</f>
        <v>-46499.9999999989</v>
      </c>
      <c r="J2159" s="29" t="n">
        <f aca="false">J2158+I2159</f>
        <v>2602000</v>
      </c>
    </row>
    <row r="2160" customFormat="false" ht="15" hidden="false" customHeight="false" outlineLevel="0" collapsed="false">
      <c r="A2160" s="26" t="n">
        <v>40506</v>
      </c>
      <c r="B2160" s="27" t="n">
        <v>83.21</v>
      </c>
      <c r="C2160" s="27" t="n">
        <v>84.53</v>
      </c>
      <c r="D2160" s="28" t="n">
        <f aca="false">B2160-B2159</f>
        <v>2.41999999999999</v>
      </c>
      <c r="E2160" s="28" t="n">
        <f aca="false">C2160-C2159</f>
        <v>2.16</v>
      </c>
      <c r="F2160" s="29" t="n">
        <f aca="false">Inputs!$B$5*B2160+Inputs!$B$6*C2160</f>
        <v>4094500</v>
      </c>
      <c r="G2160" s="29" t="n">
        <f aca="false">Inputs!$B$5*D2160</f>
        <v>241999.999999999</v>
      </c>
      <c r="H2160" s="29" t="n">
        <f aca="false">Inputs!$B$6*E2160</f>
        <v>-108000</v>
      </c>
      <c r="I2160" s="29" t="n">
        <f aca="false">G2160+H2160</f>
        <v>133999.999999999</v>
      </c>
      <c r="J2160" s="29" t="n">
        <f aca="false">J2159+I2160</f>
        <v>2736000</v>
      </c>
    </row>
    <row r="2161" customFormat="false" ht="15" hidden="false" customHeight="false" outlineLevel="0" collapsed="false">
      <c r="A2161" s="26" t="n">
        <v>40508</v>
      </c>
      <c r="B2161" s="27" t="n">
        <v>83.87</v>
      </c>
      <c r="C2161" s="27" t="n">
        <v>84.78</v>
      </c>
      <c r="D2161" s="28" t="n">
        <f aca="false">B2161-B2160</f>
        <v>0.660000000000011</v>
      </c>
      <c r="E2161" s="28" t="n">
        <f aca="false">C2161-C2160</f>
        <v>0.25</v>
      </c>
      <c r="F2161" s="29" t="n">
        <f aca="false">Inputs!$B$5*B2161+Inputs!$B$6*C2161</f>
        <v>4148000</v>
      </c>
      <c r="G2161" s="29" t="n">
        <f aca="false">Inputs!$B$5*D2161</f>
        <v>66000.0000000011</v>
      </c>
      <c r="H2161" s="29" t="n">
        <f aca="false">Inputs!$B$6*E2161</f>
        <v>-12500</v>
      </c>
      <c r="I2161" s="29" t="n">
        <f aca="false">G2161+H2161</f>
        <v>53500.0000000011</v>
      </c>
      <c r="J2161" s="29" t="n">
        <f aca="false">J2160+I2161</f>
        <v>2789500</v>
      </c>
    </row>
    <row r="2162" customFormat="false" ht="15" hidden="false" customHeight="false" outlineLevel="0" collapsed="false">
      <c r="A2162" s="26" t="n">
        <v>40511</v>
      </c>
      <c r="B2162" s="27" t="n">
        <v>85.73</v>
      </c>
      <c r="C2162" s="27" t="n">
        <v>85.9</v>
      </c>
      <c r="D2162" s="28" t="n">
        <f aca="false">B2162-B2161</f>
        <v>1.86</v>
      </c>
      <c r="E2162" s="28" t="n">
        <f aca="false">C2162-C2161</f>
        <v>1.12</v>
      </c>
      <c r="F2162" s="29" t="n">
        <f aca="false">Inputs!$B$5*B2162+Inputs!$B$6*C2162</f>
        <v>4278000</v>
      </c>
      <c r="G2162" s="29" t="n">
        <f aca="false">Inputs!$B$5*D2162</f>
        <v>186000</v>
      </c>
      <c r="H2162" s="29" t="n">
        <f aca="false">Inputs!$B$6*E2162</f>
        <v>-56000.0000000002</v>
      </c>
      <c r="I2162" s="29" t="n">
        <f aca="false">G2162+H2162</f>
        <v>130000</v>
      </c>
      <c r="J2162" s="29" t="n">
        <f aca="false">J2161+I2162</f>
        <v>2919500</v>
      </c>
    </row>
    <row r="2163" customFormat="false" ht="15" hidden="false" customHeight="false" outlineLevel="0" collapsed="false">
      <c r="A2163" s="26" t="n">
        <v>40512</v>
      </c>
      <c r="B2163" s="27" t="n">
        <v>84.12</v>
      </c>
      <c r="C2163" s="27" t="n">
        <v>86.02</v>
      </c>
      <c r="D2163" s="28" t="n">
        <f aca="false">B2163-B2162</f>
        <v>-1.61</v>
      </c>
      <c r="E2163" s="28" t="n">
        <f aca="false">C2163-C2162</f>
        <v>0.11999999999999</v>
      </c>
      <c r="F2163" s="29" t="n">
        <f aca="false">Inputs!$B$5*B2163+Inputs!$B$6*C2163</f>
        <v>4111000</v>
      </c>
      <c r="G2163" s="29" t="n">
        <f aca="false">Inputs!$B$5*D2163</f>
        <v>-161000</v>
      </c>
      <c r="H2163" s="29" t="n">
        <f aca="false">Inputs!$B$6*E2163</f>
        <v>-5999.99999999952</v>
      </c>
      <c r="I2163" s="29" t="n">
        <f aca="false">G2163+H2163</f>
        <v>-166999.999999999</v>
      </c>
      <c r="J2163" s="29" t="n">
        <f aca="false">J2162+I2163</f>
        <v>2752500</v>
      </c>
    </row>
    <row r="2164" customFormat="false" ht="15" hidden="false" customHeight="false" outlineLevel="0" collapsed="false">
      <c r="A2164" s="26" t="n">
        <v>40513</v>
      </c>
      <c r="B2164" s="27" t="n">
        <v>86.75</v>
      </c>
      <c r="C2164" s="27" t="n">
        <v>88.56</v>
      </c>
      <c r="D2164" s="28" t="n">
        <f aca="false">B2164-B2163</f>
        <v>2.63</v>
      </c>
      <c r="E2164" s="28" t="n">
        <f aca="false">C2164-C2163</f>
        <v>2.54000000000001</v>
      </c>
      <c r="F2164" s="29" t="n">
        <f aca="false">Inputs!$B$5*B2164+Inputs!$B$6*C2164</f>
        <v>4247000</v>
      </c>
      <c r="G2164" s="29" t="n">
        <f aca="false">Inputs!$B$5*D2164</f>
        <v>263000</v>
      </c>
      <c r="H2164" s="29" t="n">
        <f aca="false">Inputs!$B$6*E2164</f>
        <v>-127000</v>
      </c>
      <c r="I2164" s="29" t="n">
        <f aca="false">G2164+H2164</f>
        <v>135999.999999999</v>
      </c>
      <c r="J2164" s="29" t="n">
        <f aca="false">J2163+I2164</f>
        <v>2888500</v>
      </c>
    </row>
    <row r="2165" customFormat="false" ht="15" hidden="false" customHeight="false" outlineLevel="0" collapsed="false">
      <c r="A2165" s="26" t="n">
        <v>40514</v>
      </c>
      <c r="B2165" s="27" t="n">
        <v>87.98</v>
      </c>
      <c r="C2165" s="27" t="n">
        <v>89.37</v>
      </c>
      <c r="D2165" s="28" t="n">
        <f aca="false">B2165-B2164</f>
        <v>1.23</v>
      </c>
      <c r="E2165" s="28" t="n">
        <f aca="false">C2165-C2164</f>
        <v>0.810000000000002</v>
      </c>
      <c r="F2165" s="29" t="n">
        <f aca="false">Inputs!$B$5*B2165+Inputs!$B$6*C2165</f>
        <v>4329500</v>
      </c>
      <c r="G2165" s="29" t="n">
        <f aca="false">Inputs!$B$5*D2165</f>
        <v>123000</v>
      </c>
      <c r="H2165" s="29" t="n">
        <f aca="false">Inputs!$B$6*E2165</f>
        <v>-40500.0000000001</v>
      </c>
      <c r="I2165" s="29" t="n">
        <f aca="false">G2165+H2165</f>
        <v>82500.0000000003</v>
      </c>
      <c r="J2165" s="29" t="n">
        <f aca="false">J2164+I2165</f>
        <v>2971000</v>
      </c>
    </row>
    <row r="2166" customFormat="false" ht="15" hidden="false" customHeight="false" outlineLevel="0" collapsed="false">
      <c r="A2166" s="26" t="n">
        <v>40515</v>
      </c>
      <c r="B2166" s="27" t="n">
        <v>89.18</v>
      </c>
      <c r="C2166" s="27" t="n">
        <v>90.65</v>
      </c>
      <c r="D2166" s="28" t="n">
        <f aca="false">B2166-B2165</f>
        <v>1.2</v>
      </c>
      <c r="E2166" s="28" t="n">
        <f aca="false">C2166-C2165</f>
        <v>1.28</v>
      </c>
      <c r="F2166" s="29" t="n">
        <f aca="false">Inputs!$B$5*B2166+Inputs!$B$6*C2166</f>
        <v>4385500</v>
      </c>
      <c r="G2166" s="29" t="n">
        <f aca="false">Inputs!$B$5*D2166</f>
        <v>120000</v>
      </c>
      <c r="H2166" s="29" t="n">
        <f aca="false">Inputs!$B$6*E2166</f>
        <v>-64000.0000000001</v>
      </c>
      <c r="I2166" s="29" t="n">
        <f aca="false">G2166+H2166</f>
        <v>56000.0000000002</v>
      </c>
      <c r="J2166" s="29" t="n">
        <f aca="false">J2165+I2166</f>
        <v>3027000</v>
      </c>
    </row>
    <row r="2167" customFormat="false" ht="15" hidden="false" customHeight="false" outlineLevel="0" collapsed="false">
      <c r="A2167" s="26" t="n">
        <v>40518</v>
      </c>
      <c r="B2167" s="27" t="n">
        <v>89.33</v>
      </c>
      <c r="C2167" s="27" t="n">
        <v>91.25</v>
      </c>
      <c r="D2167" s="28" t="n">
        <f aca="false">B2167-B2166</f>
        <v>0.149999999999991</v>
      </c>
      <c r="E2167" s="28" t="n">
        <f aca="false">C2167-C2166</f>
        <v>0.599999999999994</v>
      </c>
      <c r="F2167" s="29" t="n">
        <f aca="false">Inputs!$B$5*B2167+Inputs!$B$6*C2167</f>
        <v>4370500</v>
      </c>
      <c r="G2167" s="29" t="n">
        <f aca="false">Inputs!$B$5*D2167</f>
        <v>14999.9999999991</v>
      </c>
      <c r="H2167" s="29" t="n">
        <f aca="false">Inputs!$B$6*E2167</f>
        <v>-29999.9999999997</v>
      </c>
      <c r="I2167" s="29" t="n">
        <f aca="false">G2167+H2167</f>
        <v>-15000.0000000006</v>
      </c>
      <c r="J2167" s="29" t="n">
        <f aca="false">J2166+I2167</f>
        <v>3012000</v>
      </c>
    </row>
    <row r="2168" customFormat="false" ht="15" hidden="false" customHeight="false" outlineLevel="0" collapsed="false">
      <c r="A2168" s="26" t="n">
        <v>40519</v>
      </c>
      <c r="B2168" s="27" t="n">
        <v>88.69</v>
      </c>
      <c r="C2168" s="27" t="n">
        <v>90.78</v>
      </c>
      <c r="D2168" s="28" t="n">
        <f aca="false">B2168-B2167</f>
        <v>-0.640000000000001</v>
      </c>
      <c r="E2168" s="28" t="n">
        <f aca="false">C2168-C2167</f>
        <v>-0.469999999999999</v>
      </c>
      <c r="F2168" s="29" t="n">
        <f aca="false">Inputs!$B$5*B2168+Inputs!$B$6*C2168</f>
        <v>4330000</v>
      </c>
      <c r="G2168" s="29" t="n">
        <f aca="false">Inputs!$B$5*D2168</f>
        <v>-64000.0000000001</v>
      </c>
      <c r="H2168" s="29" t="n">
        <f aca="false">Inputs!$B$6*E2168</f>
        <v>23499.9999999999</v>
      </c>
      <c r="I2168" s="29" t="n">
        <f aca="false">G2168+H2168</f>
        <v>-40500.0000000001</v>
      </c>
      <c r="J2168" s="29" t="n">
        <f aca="false">J2167+I2168</f>
        <v>2971500</v>
      </c>
    </row>
    <row r="2169" customFormat="false" ht="15" hidden="false" customHeight="false" outlineLevel="0" collapsed="false">
      <c r="A2169" s="26" t="n">
        <v>40520</v>
      </c>
      <c r="B2169" s="27" t="n">
        <v>88.3</v>
      </c>
      <c r="C2169" s="27" t="n">
        <v>89.74</v>
      </c>
      <c r="D2169" s="28" t="n">
        <f aca="false">B2169-B2168</f>
        <v>-0.390000000000001</v>
      </c>
      <c r="E2169" s="28" t="n">
        <f aca="false">C2169-C2168</f>
        <v>-1.04000000000001</v>
      </c>
      <c r="F2169" s="29" t="n">
        <f aca="false">Inputs!$B$5*B2169+Inputs!$B$6*C2169</f>
        <v>4343000</v>
      </c>
      <c r="G2169" s="29" t="n">
        <f aca="false">Inputs!$B$5*D2169</f>
        <v>-39000.0000000001</v>
      </c>
      <c r="H2169" s="29" t="n">
        <f aca="false">Inputs!$B$6*E2169</f>
        <v>52000.0000000003</v>
      </c>
      <c r="I2169" s="29" t="n">
        <f aca="false">G2169+H2169</f>
        <v>13000.0000000003</v>
      </c>
      <c r="J2169" s="29" t="n">
        <f aca="false">J2168+I2169</f>
        <v>2984500</v>
      </c>
    </row>
    <row r="2170" customFormat="false" ht="15" hidden="false" customHeight="false" outlineLevel="0" collapsed="false">
      <c r="A2170" s="26" t="n">
        <v>40521</v>
      </c>
      <c r="B2170" s="27" t="n">
        <v>88.35</v>
      </c>
      <c r="C2170" s="27" t="n">
        <v>89.93</v>
      </c>
      <c r="D2170" s="28" t="n">
        <f aca="false">B2170-B2169</f>
        <v>0.0499999999999972</v>
      </c>
      <c r="E2170" s="28" t="n">
        <f aca="false">C2170-C2169</f>
        <v>0.190000000000012</v>
      </c>
      <c r="F2170" s="29" t="n">
        <f aca="false">Inputs!$B$5*B2170+Inputs!$B$6*C2170</f>
        <v>4338500</v>
      </c>
      <c r="G2170" s="29" t="n">
        <f aca="false">Inputs!$B$5*D2170</f>
        <v>4999.99999999972</v>
      </c>
      <c r="H2170" s="29" t="n">
        <f aca="false">Inputs!$B$6*E2170</f>
        <v>-9500.0000000006</v>
      </c>
      <c r="I2170" s="29" t="n">
        <f aca="false">G2170+H2170</f>
        <v>-4500.00000000088</v>
      </c>
      <c r="J2170" s="29" t="n">
        <f aca="false">J2169+I2170</f>
        <v>2980000</v>
      </c>
    </row>
    <row r="2171" customFormat="false" ht="15" hidden="false" customHeight="false" outlineLevel="0" collapsed="false">
      <c r="A2171" s="26" t="n">
        <v>40522</v>
      </c>
      <c r="B2171" s="27" t="n">
        <v>87.81</v>
      </c>
      <c r="C2171" s="27" t="n">
        <v>89.54</v>
      </c>
      <c r="D2171" s="28" t="n">
        <f aca="false">B2171-B2170</f>
        <v>-0.539999999999992</v>
      </c>
      <c r="E2171" s="28" t="n">
        <f aca="false">C2171-C2170</f>
        <v>-0.390000000000001</v>
      </c>
      <c r="F2171" s="29" t="n">
        <f aca="false">Inputs!$B$5*B2171+Inputs!$B$6*C2171</f>
        <v>4304000</v>
      </c>
      <c r="G2171" s="29" t="n">
        <f aca="false">Inputs!$B$5*D2171</f>
        <v>-53999.9999999992</v>
      </c>
      <c r="H2171" s="29" t="n">
        <f aca="false">Inputs!$B$6*E2171</f>
        <v>19500</v>
      </c>
      <c r="I2171" s="29" t="n">
        <f aca="false">G2171+H2171</f>
        <v>-34499.9999999992</v>
      </c>
      <c r="J2171" s="29" t="n">
        <f aca="false">J2170+I2171</f>
        <v>2945500</v>
      </c>
    </row>
    <row r="2172" customFormat="false" ht="15" hidden="false" customHeight="false" outlineLevel="0" collapsed="false">
      <c r="A2172" s="26" t="n">
        <v>40525</v>
      </c>
      <c r="B2172" s="27" t="n">
        <v>88.62</v>
      </c>
      <c r="C2172" s="27" t="n">
        <v>90.4</v>
      </c>
      <c r="D2172" s="28" t="n">
        <f aca="false">B2172-B2171</f>
        <v>0.810000000000002</v>
      </c>
      <c r="E2172" s="28" t="n">
        <f aca="false">C2172-C2171</f>
        <v>0.859999999999999</v>
      </c>
      <c r="F2172" s="29" t="n">
        <f aca="false">Inputs!$B$5*B2172+Inputs!$B$6*C2172</f>
        <v>4342000</v>
      </c>
      <c r="G2172" s="29" t="n">
        <f aca="false">Inputs!$B$5*D2172</f>
        <v>81000.0000000002</v>
      </c>
      <c r="H2172" s="29" t="n">
        <f aca="false">Inputs!$B$6*E2172</f>
        <v>-43000</v>
      </c>
      <c r="I2172" s="29" t="n">
        <f aca="false">G2172+H2172</f>
        <v>38000.0000000003</v>
      </c>
      <c r="J2172" s="29" t="n">
        <f aca="false">J2171+I2172</f>
        <v>2983500</v>
      </c>
    </row>
    <row r="2173" customFormat="false" ht="15" hidden="false" customHeight="false" outlineLevel="0" collapsed="false">
      <c r="A2173" s="26" t="n">
        <v>40526</v>
      </c>
      <c r="B2173" s="27" t="n">
        <v>88.33</v>
      </c>
      <c r="C2173" s="27" t="n">
        <v>90.63</v>
      </c>
      <c r="D2173" s="28" t="n">
        <f aca="false">B2173-B2172</f>
        <v>-0.290000000000006</v>
      </c>
      <c r="E2173" s="28" t="n">
        <f aca="false">C2173-C2172</f>
        <v>0.22999999999999</v>
      </c>
      <c r="F2173" s="29" t="n">
        <f aca="false">Inputs!$B$5*B2173+Inputs!$B$6*C2173</f>
        <v>4301500</v>
      </c>
      <c r="G2173" s="29" t="n">
        <f aca="false">Inputs!$B$5*D2173</f>
        <v>-29000.0000000006</v>
      </c>
      <c r="H2173" s="29" t="n">
        <f aca="false">Inputs!$B$6*E2173</f>
        <v>-11499.9999999995</v>
      </c>
      <c r="I2173" s="29" t="n">
        <f aca="false">G2173+H2173</f>
        <v>-40500.0000000001</v>
      </c>
      <c r="J2173" s="29" t="n">
        <f aca="false">J2172+I2173</f>
        <v>2943000</v>
      </c>
    </row>
    <row r="2174" customFormat="false" ht="15" hidden="false" customHeight="false" outlineLevel="0" collapsed="false">
      <c r="A2174" s="26" t="n">
        <v>40527</v>
      </c>
      <c r="B2174" s="27" t="n">
        <v>88.66</v>
      </c>
      <c r="C2174" s="27" t="n">
        <v>91.33</v>
      </c>
      <c r="D2174" s="28" t="n">
        <f aca="false">B2174-B2173</f>
        <v>0.329999999999998</v>
      </c>
      <c r="E2174" s="28" t="n">
        <f aca="false">C2174-C2173</f>
        <v>0.700000000000003</v>
      </c>
      <c r="F2174" s="29" t="n">
        <f aca="false">Inputs!$B$5*B2174+Inputs!$B$6*C2174</f>
        <v>4299500</v>
      </c>
      <c r="G2174" s="29" t="n">
        <f aca="false">Inputs!$B$5*D2174</f>
        <v>32999.9999999998</v>
      </c>
      <c r="H2174" s="29" t="n">
        <f aca="false">Inputs!$B$6*E2174</f>
        <v>-35000.0000000001</v>
      </c>
      <c r="I2174" s="29" t="n">
        <f aca="false">G2174+H2174</f>
        <v>-2000.00000000031</v>
      </c>
      <c r="J2174" s="29" t="n">
        <f aca="false">J2173+I2174</f>
        <v>2941000</v>
      </c>
    </row>
    <row r="2175" customFormat="false" ht="15" hidden="false" customHeight="false" outlineLevel="0" collapsed="false">
      <c r="A2175" s="26" t="n">
        <v>40528</v>
      </c>
      <c r="B2175" s="27" t="n">
        <v>87.71</v>
      </c>
      <c r="C2175" s="27" t="n">
        <v>91.09</v>
      </c>
      <c r="D2175" s="28" t="n">
        <f aca="false">B2175-B2174</f>
        <v>-0.950000000000003</v>
      </c>
      <c r="E2175" s="28" t="n">
        <f aca="false">C2175-C2174</f>
        <v>-0.239999999999995</v>
      </c>
      <c r="F2175" s="29" t="n">
        <f aca="false">Inputs!$B$5*B2175+Inputs!$B$6*C2175</f>
        <v>4216500</v>
      </c>
      <c r="G2175" s="29" t="n">
        <f aca="false">Inputs!$B$5*D2175</f>
        <v>-95000.0000000003</v>
      </c>
      <c r="H2175" s="29" t="n">
        <f aca="false">Inputs!$B$6*E2175</f>
        <v>11999.9999999997</v>
      </c>
      <c r="I2175" s="29" t="n">
        <f aca="false">G2175+H2175</f>
        <v>-83000.0000000006</v>
      </c>
      <c r="J2175" s="29" t="n">
        <f aca="false">J2174+I2175</f>
        <v>2858000</v>
      </c>
    </row>
    <row r="2176" customFormat="false" ht="15" hidden="false" customHeight="false" outlineLevel="0" collapsed="false">
      <c r="A2176" s="26" t="n">
        <v>40529</v>
      </c>
      <c r="B2176" s="27" t="n">
        <v>88.02</v>
      </c>
      <c r="C2176" s="27" t="n">
        <v>91.11</v>
      </c>
      <c r="D2176" s="28" t="n">
        <f aca="false">B2176-B2175</f>
        <v>0.310000000000002</v>
      </c>
      <c r="E2176" s="28" t="n">
        <f aca="false">C2176-C2175</f>
        <v>0.019999999999996</v>
      </c>
      <c r="F2176" s="29" t="n">
        <f aca="false">Inputs!$B$5*B2176+Inputs!$B$6*C2176</f>
        <v>4246500</v>
      </c>
      <c r="G2176" s="29" t="n">
        <f aca="false">Inputs!$B$5*D2176</f>
        <v>31000.0000000002</v>
      </c>
      <c r="H2176" s="29" t="n">
        <f aca="false">Inputs!$B$6*E2176</f>
        <v>-999.999999999801</v>
      </c>
      <c r="I2176" s="29" t="n">
        <f aca="false">G2176+H2176</f>
        <v>30000.0000000004</v>
      </c>
      <c r="J2176" s="29" t="n">
        <f aca="false">J2175+I2176</f>
        <v>2888000</v>
      </c>
    </row>
    <row r="2177" customFormat="false" ht="15" hidden="false" customHeight="false" outlineLevel="0" collapsed="false">
      <c r="A2177" s="26" t="n">
        <v>40532</v>
      </c>
      <c r="B2177" s="27" t="n">
        <v>88.68</v>
      </c>
      <c r="C2177" s="27" t="n">
        <v>91.31</v>
      </c>
      <c r="D2177" s="28" t="n">
        <f aca="false">B2177-B2176</f>
        <v>0.660000000000011</v>
      </c>
      <c r="E2177" s="28" t="n">
        <f aca="false">C2177-C2176</f>
        <v>0.200000000000003</v>
      </c>
      <c r="F2177" s="29" t="n">
        <f aca="false">Inputs!$B$5*B2177+Inputs!$B$6*C2177</f>
        <v>4302500</v>
      </c>
      <c r="G2177" s="29" t="n">
        <f aca="false">Inputs!$B$5*D2177</f>
        <v>66000.0000000011</v>
      </c>
      <c r="H2177" s="29" t="n">
        <f aca="false">Inputs!$B$6*E2177</f>
        <v>-10000.0000000001</v>
      </c>
      <c r="I2177" s="29" t="n">
        <f aca="false">G2177+H2177</f>
        <v>56000.0000000009</v>
      </c>
      <c r="J2177" s="29" t="n">
        <f aca="false">J2176+I2177</f>
        <v>2944000</v>
      </c>
    </row>
    <row r="2178" customFormat="false" ht="15" hidden="false" customHeight="false" outlineLevel="0" collapsed="false">
      <c r="A2178" s="26" t="n">
        <v>40533</v>
      </c>
      <c r="B2178" s="27" t="n">
        <v>89.3</v>
      </c>
      <c r="C2178" s="27" t="n">
        <v>93.11</v>
      </c>
      <c r="D2178" s="28" t="n">
        <f aca="false">B2178-B2177</f>
        <v>0.61999999999999</v>
      </c>
      <c r="E2178" s="28" t="n">
        <f aca="false">C2178-C2177</f>
        <v>1.8</v>
      </c>
      <c r="F2178" s="29" t="n">
        <f aca="false">Inputs!$B$5*B2178+Inputs!$B$6*C2178</f>
        <v>4274500</v>
      </c>
      <c r="G2178" s="29" t="n">
        <f aca="false">Inputs!$B$5*D2178</f>
        <v>61999.999999999</v>
      </c>
      <c r="H2178" s="29" t="n">
        <f aca="false">Inputs!$B$6*E2178</f>
        <v>-89999.9999999999</v>
      </c>
      <c r="I2178" s="29" t="n">
        <f aca="false">G2178+H2178</f>
        <v>-28000.0000000008</v>
      </c>
      <c r="J2178" s="29" t="n">
        <f aca="false">J2177+I2178</f>
        <v>2916000</v>
      </c>
    </row>
    <row r="2179" customFormat="false" ht="15" hidden="false" customHeight="false" outlineLevel="0" collapsed="false">
      <c r="A2179" s="26" t="n">
        <v>40534</v>
      </c>
      <c r="B2179" s="27" t="n">
        <v>89.83</v>
      </c>
      <c r="C2179" s="27" t="n">
        <v>93.55</v>
      </c>
      <c r="D2179" s="28" t="n">
        <f aca="false">B2179-B2178</f>
        <v>0.530000000000001</v>
      </c>
      <c r="E2179" s="28" t="n">
        <f aca="false">C2179-C2178</f>
        <v>0.439999999999998</v>
      </c>
      <c r="F2179" s="29" t="n">
        <f aca="false">Inputs!$B$5*B2179+Inputs!$B$6*C2179</f>
        <v>4305500</v>
      </c>
      <c r="G2179" s="29" t="n">
        <f aca="false">Inputs!$B$5*D2179</f>
        <v>53000.0000000001</v>
      </c>
      <c r="H2179" s="29" t="n">
        <f aca="false">Inputs!$B$6*E2179</f>
        <v>-21999.9999999999</v>
      </c>
      <c r="I2179" s="29" t="n">
        <f aca="false">G2179+H2179</f>
        <v>31000.0000000002</v>
      </c>
      <c r="J2179" s="29" t="n">
        <f aca="false">J2178+I2179</f>
        <v>2947000</v>
      </c>
    </row>
    <row r="2180" customFormat="false" ht="15" hidden="false" customHeight="false" outlineLevel="0" collapsed="false">
      <c r="A2180" s="26" t="n">
        <v>40535</v>
      </c>
      <c r="B2180" s="27" t="n">
        <v>90.84</v>
      </c>
      <c r="C2180" s="27" t="n">
        <v>93.63</v>
      </c>
      <c r="D2180" s="28" t="n">
        <f aca="false">B2180-B2179</f>
        <v>1.01000000000001</v>
      </c>
      <c r="E2180" s="28" t="n">
        <f aca="false">C2180-C2179</f>
        <v>0.0799999999999983</v>
      </c>
      <c r="F2180" s="29" t="n">
        <f aca="false">Inputs!$B$5*B2180+Inputs!$B$6*C2180</f>
        <v>4402500</v>
      </c>
      <c r="G2180" s="29" t="n">
        <f aca="false">Inputs!$B$5*D2180</f>
        <v>101000.000000001</v>
      </c>
      <c r="H2180" s="29" t="n">
        <f aca="false">Inputs!$B$6*E2180</f>
        <v>-3999.99999999991</v>
      </c>
      <c r="I2180" s="29" t="n">
        <f aca="false">G2180+H2180</f>
        <v>97000.0000000006</v>
      </c>
      <c r="J2180" s="29" t="n">
        <f aca="false">J2179+I2180</f>
        <v>3044000</v>
      </c>
    </row>
    <row r="2181" customFormat="false" ht="15" hidden="false" customHeight="false" outlineLevel="0" collapsed="false">
      <c r="A2181" s="26" t="n">
        <v>40539</v>
      </c>
      <c r="B2181" s="27" t="n">
        <v>90.99</v>
      </c>
      <c r="C2181" s="27" t="n">
        <v>93.08</v>
      </c>
      <c r="D2181" s="28" t="n">
        <f aca="false">B2181-B2180</f>
        <v>0.149999999999991</v>
      </c>
      <c r="E2181" s="28" t="n">
        <f aca="false">C2181-C2180</f>
        <v>-0.549999999999997</v>
      </c>
      <c r="F2181" s="29" t="n">
        <f aca="false">Inputs!$B$5*B2181+Inputs!$B$6*C2181</f>
        <v>4445000</v>
      </c>
      <c r="G2181" s="29" t="n">
        <f aca="false">Inputs!$B$5*D2181</f>
        <v>14999.9999999991</v>
      </c>
      <c r="H2181" s="29" t="n">
        <f aca="false">Inputs!$B$6*E2181</f>
        <v>27499.9999999999</v>
      </c>
      <c r="I2181" s="29" t="n">
        <f aca="false">G2181+H2181</f>
        <v>42499.999999999</v>
      </c>
      <c r="J2181" s="29" t="n">
        <f aca="false">J2180+I2181</f>
        <v>3086500</v>
      </c>
    </row>
    <row r="2182" customFormat="false" ht="15" hidden="false" customHeight="false" outlineLevel="0" collapsed="false">
      <c r="A2182" s="26" t="n">
        <v>40540</v>
      </c>
      <c r="B2182" s="27" t="n">
        <v>91.48</v>
      </c>
      <c r="C2182" s="27" t="n">
        <v>93.52</v>
      </c>
      <c r="D2182" s="28" t="n">
        <f aca="false">B2182-B2181</f>
        <v>0.490000000000009</v>
      </c>
      <c r="E2182" s="28" t="n">
        <f aca="false">C2182-C2181</f>
        <v>0.439999999999998</v>
      </c>
      <c r="F2182" s="29" t="n">
        <f aca="false">Inputs!$B$5*B2182+Inputs!$B$6*C2182</f>
        <v>4472000</v>
      </c>
      <c r="G2182" s="29" t="n">
        <f aca="false">Inputs!$B$5*D2182</f>
        <v>49000.0000000009</v>
      </c>
      <c r="H2182" s="29" t="n">
        <f aca="false">Inputs!$B$6*E2182</f>
        <v>-21999.9999999999</v>
      </c>
      <c r="I2182" s="29" t="n">
        <f aca="false">G2182+H2182</f>
        <v>27000.000000001</v>
      </c>
      <c r="J2182" s="29" t="n">
        <f aca="false">J2181+I2182</f>
        <v>3113500</v>
      </c>
    </row>
    <row r="2183" customFormat="false" ht="15" hidden="false" customHeight="false" outlineLevel="0" collapsed="false">
      <c r="A2183" s="26" t="n">
        <v>40541</v>
      </c>
      <c r="B2183" s="27" t="n">
        <v>91.13</v>
      </c>
      <c r="C2183" s="27" t="n">
        <v>93.52</v>
      </c>
      <c r="D2183" s="28" t="n">
        <f aca="false">B2183-B2182</f>
        <v>-0.350000000000009</v>
      </c>
      <c r="E2183" s="28" t="n">
        <f aca="false">C2183-C2182</f>
        <v>0</v>
      </c>
      <c r="F2183" s="29" t="n">
        <f aca="false">Inputs!$B$5*B2183+Inputs!$B$6*C2183</f>
        <v>4437000</v>
      </c>
      <c r="G2183" s="29" t="n">
        <f aca="false">Inputs!$B$5*D2183</f>
        <v>-35000.0000000009</v>
      </c>
      <c r="H2183" s="29" t="n">
        <f aca="false">Inputs!$B$6*E2183</f>
        <v>-0</v>
      </c>
      <c r="I2183" s="29" t="n">
        <f aca="false">G2183+H2183</f>
        <v>-35000.0000000009</v>
      </c>
      <c r="J2183" s="29" t="n">
        <f aca="false">J2182+I2183</f>
        <v>3078500</v>
      </c>
    </row>
    <row r="2184" customFormat="false" ht="15" hidden="false" customHeight="false" outlineLevel="0" collapsed="false">
      <c r="A2184" s="26" t="n">
        <v>40542</v>
      </c>
      <c r="B2184" s="27" t="n">
        <v>89.85</v>
      </c>
      <c r="C2184" s="27" t="n">
        <v>92.5</v>
      </c>
      <c r="D2184" s="28" t="n">
        <f aca="false">B2184-B2183</f>
        <v>-1.28</v>
      </c>
      <c r="E2184" s="28" t="n">
        <f aca="false">C2184-C2183</f>
        <v>-1.02</v>
      </c>
      <c r="F2184" s="29" t="n">
        <f aca="false">Inputs!$B$5*B2184+Inputs!$B$6*C2184</f>
        <v>4360000</v>
      </c>
      <c r="G2184" s="29" t="n">
        <f aca="false">Inputs!$B$5*D2184</f>
        <v>-128000</v>
      </c>
      <c r="H2184" s="29" t="n">
        <f aca="false">Inputs!$B$6*E2184</f>
        <v>50999.9999999998</v>
      </c>
      <c r="I2184" s="29" t="n">
        <f aca="false">G2184+H2184</f>
        <v>-77000.0000000003</v>
      </c>
      <c r="J2184" s="29" t="n">
        <f aca="false">J2183+I2184</f>
        <v>3001500</v>
      </c>
    </row>
    <row r="2185" customFormat="false" ht="15" hidden="false" customHeight="false" outlineLevel="0" collapsed="false">
      <c r="A2185" s="26" t="n">
        <v>40543</v>
      </c>
      <c r="B2185" s="27" t="n">
        <v>91.38</v>
      </c>
      <c r="C2185" s="27" t="n">
        <v>93.23</v>
      </c>
      <c r="D2185" s="28" t="n">
        <f aca="false">B2185-B2184</f>
        <v>1.53</v>
      </c>
      <c r="E2185" s="28" t="n">
        <f aca="false">C2185-C2184</f>
        <v>0.730000000000004</v>
      </c>
      <c r="F2185" s="29" t="n">
        <f aca="false">Inputs!$B$5*B2185+Inputs!$B$6*C2185</f>
        <v>4476500</v>
      </c>
      <c r="G2185" s="29" t="n">
        <f aca="false">Inputs!$B$5*D2185</f>
        <v>153000</v>
      </c>
      <c r="H2185" s="29" t="n">
        <f aca="false">Inputs!$B$6*E2185</f>
        <v>-36500.0000000002</v>
      </c>
      <c r="I2185" s="29" t="n">
        <f aca="false">G2185+H2185</f>
        <v>116500</v>
      </c>
      <c r="J2185" s="29" t="n">
        <f aca="false">J2184+I2185</f>
        <v>3118000</v>
      </c>
    </row>
    <row r="2186" customFormat="false" ht="15" hidden="false" customHeight="false" outlineLevel="0" collapsed="false">
      <c r="A2186" s="26" t="n">
        <v>40546</v>
      </c>
      <c r="B2186" s="27" t="n">
        <v>91.59</v>
      </c>
      <c r="C2186" s="27" t="n">
        <v>95.82</v>
      </c>
      <c r="D2186" s="28" t="n">
        <f aca="false">B2186-B2185</f>
        <v>0.210000000000008</v>
      </c>
      <c r="E2186" s="28" t="n">
        <f aca="false">C2186-C2185</f>
        <v>2.58999999999999</v>
      </c>
      <c r="F2186" s="29" t="n">
        <f aca="false">Inputs!$B$5*B2186+Inputs!$B$6*C2186</f>
        <v>4368000</v>
      </c>
      <c r="G2186" s="29" t="n">
        <f aca="false">Inputs!$B$5*D2186</f>
        <v>21000.0000000008</v>
      </c>
      <c r="H2186" s="29" t="n">
        <f aca="false">Inputs!$B$6*E2186</f>
        <v>-129499.999999999</v>
      </c>
      <c r="I2186" s="29" t="n">
        <f aca="false">G2186+H2186</f>
        <v>-108499.999999999</v>
      </c>
      <c r="J2186" s="29" t="n">
        <f aca="false">J2185+I2186</f>
        <v>3009500</v>
      </c>
    </row>
    <row r="2187" customFormat="false" ht="15" hidden="false" customHeight="false" outlineLevel="0" collapsed="false">
      <c r="A2187" s="26" t="n">
        <v>40547</v>
      </c>
      <c r="B2187" s="27" t="n">
        <v>89.39</v>
      </c>
      <c r="C2187" s="27" t="n">
        <v>93.52</v>
      </c>
      <c r="D2187" s="28" t="n">
        <f aca="false">B2187-B2186</f>
        <v>-2.2</v>
      </c>
      <c r="E2187" s="28" t="n">
        <f aca="false">C2187-C2186</f>
        <v>-2.3</v>
      </c>
      <c r="F2187" s="29" t="n">
        <f aca="false">Inputs!$B$5*B2187+Inputs!$B$6*C2187</f>
        <v>4263000</v>
      </c>
      <c r="G2187" s="29" t="n">
        <f aca="false">Inputs!$B$5*D2187</f>
        <v>-220000</v>
      </c>
      <c r="H2187" s="29" t="n">
        <f aca="false">Inputs!$B$6*E2187</f>
        <v>115000</v>
      </c>
      <c r="I2187" s="29" t="n">
        <f aca="false">G2187+H2187</f>
        <v>-105000</v>
      </c>
      <c r="J2187" s="29" t="n">
        <f aca="false">J2186+I2187</f>
        <v>2904500</v>
      </c>
    </row>
    <row r="2188" customFormat="false" ht="15" hidden="false" customHeight="false" outlineLevel="0" collapsed="false">
      <c r="A2188" s="26" t="n">
        <v>40548</v>
      </c>
      <c r="B2188" s="27" t="n">
        <v>90.3</v>
      </c>
      <c r="C2188" s="27" t="n">
        <v>95.07</v>
      </c>
      <c r="D2188" s="28" t="n">
        <f aca="false">B2188-B2187</f>
        <v>0.909999999999997</v>
      </c>
      <c r="E2188" s="28" t="n">
        <f aca="false">C2188-C2187</f>
        <v>1.55</v>
      </c>
      <c r="F2188" s="29" t="n">
        <f aca="false">Inputs!$B$5*B2188+Inputs!$B$6*C2188</f>
        <v>4276500</v>
      </c>
      <c r="G2188" s="29" t="n">
        <f aca="false">Inputs!$B$5*D2188</f>
        <v>90999.9999999997</v>
      </c>
      <c r="H2188" s="29" t="n">
        <f aca="false">Inputs!$B$6*E2188</f>
        <v>-77499.9999999999</v>
      </c>
      <c r="I2188" s="29" t="n">
        <f aca="false">G2188+H2188</f>
        <v>13499.9999999998</v>
      </c>
      <c r="J2188" s="29" t="n">
        <f aca="false">J2187+I2188</f>
        <v>2918000</v>
      </c>
    </row>
    <row r="2189" customFormat="false" ht="15" hidden="false" customHeight="false" outlineLevel="0" collapsed="false">
      <c r="A2189" s="26" t="n">
        <v>40549</v>
      </c>
      <c r="B2189" s="27" t="n">
        <v>88.37</v>
      </c>
      <c r="C2189" s="27" t="n">
        <v>94.95</v>
      </c>
      <c r="D2189" s="28" t="n">
        <f aca="false">B2189-B2188</f>
        <v>-1.92999999999999</v>
      </c>
      <c r="E2189" s="28" t="n">
        <f aca="false">C2189-C2188</f>
        <v>-0.11999999999999</v>
      </c>
      <c r="F2189" s="29" t="n">
        <f aca="false">Inputs!$B$5*B2189+Inputs!$B$6*C2189</f>
        <v>4089500</v>
      </c>
      <c r="G2189" s="29" t="n">
        <f aca="false">Inputs!$B$5*D2189</f>
        <v>-192999.999999999</v>
      </c>
      <c r="H2189" s="29" t="n">
        <f aca="false">Inputs!$B$6*E2189</f>
        <v>5999.99999999952</v>
      </c>
      <c r="I2189" s="29" t="n">
        <f aca="false">G2189+H2189</f>
        <v>-187000</v>
      </c>
      <c r="J2189" s="29" t="n">
        <f aca="false">J2188+I2189</f>
        <v>2731000</v>
      </c>
    </row>
    <row r="2190" customFormat="false" ht="15" hidden="false" customHeight="false" outlineLevel="0" collapsed="false">
      <c r="A2190" s="26" t="n">
        <v>40550</v>
      </c>
      <c r="B2190" s="27" t="n">
        <v>88.07</v>
      </c>
      <c r="C2190" s="27" t="n">
        <v>94.25</v>
      </c>
      <c r="D2190" s="28" t="n">
        <f aca="false">B2190-B2189</f>
        <v>-0.300000000000011</v>
      </c>
      <c r="E2190" s="28" t="n">
        <f aca="false">C2190-C2189</f>
        <v>-0.700000000000003</v>
      </c>
      <c r="F2190" s="29" t="n">
        <f aca="false">Inputs!$B$5*B2190+Inputs!$B$6*C2190</f>
        <v>4094500</v>
      </c>
      <c r="G2190" s="29" t="n">
        <f aca="false">Inputs!$B$5*D2190</f>
        <v>-30000.0000000011</v>
      </c>
      <c r="H2190" s="29" t="n">
        <f aca="false">Inputs!$B$6*E2190</f>
        <v>35000.0000000001</v>
      </c>
      <c r="I2190" s="29" t="n">
        <f aca="false">G2190+H2190</f>
        <v>4999.99999999901</v>
      </c>
      <c r="J2190" s="29" t="n">
        <f aca="false">J2189+I2190</f>
        <v>2736000</v>
      </c>
    </row>
    <row r="2191" customFormat="false" ht="15" hidden="false" customHeight="false" outlineLevel="0" collapsed="false">
      <c r="A2191" s="26" t="n">
        <v>40553</v>
      </c>
      <c r="B2191" s="27" t="n">
        <v>89.24</v>
      </c>
      <c r="C2191" s="27" t="n">
        <v>95.05</v>
      </c>
      <c r="D2191" s="28" t="n">
        <f aca="false">B2191-B2190</f>
        <v>1.17</v>
      </c>
      <c r="E2191" s="28" t="n">
        <f aca="false">C2191-C2190</f>
        <v>0.799999999999997</v>
      </c>
      <c r="F2191" s="29" t="n">
        <f aca="false">Inputs!$B$5*B2191+Inputs!$B$6*C2191</f>
        <v>4171500</v>
      </c>
      <c r="G2191" s="29" t="n">
        <f aca="false">Inputs!$B$5*D2191</f>
        <v>117000</v>
      </c>
      <c r="H2191" s="29" t="n">
        <f aca="false">Inputs!$B$6*E2191</f>
        <v>-39999.9999999999</v>
      </c>
      <c r="I2191" s="29" t="n">
        <f aca="false">G2191+H2191</f>
        <v>77000.0000000003</v>
      </c>
      <c r="J2191" s="29" t="n">
        <f aca="false">J2190+I2191</f>
        <v>2813000</v>
      </c>
    </row>
    <row r="2192" customFormat="false" ht="15" hidden="false" customHeight="false" outlineLevel="0" collapsed="false">
      <c r="A2192" s="26" t="n">
        <v>40554</v>
      </c>
      <c r="B2192" s="27" t="n">
        <v>91.11</v>
      </c>
      <c r="C2192" s="27" t="n">
        <v>96.8</v>
      </c>
      <c r="D2192" s="28" t="n">
        <f aca="false">B2192-B2191</f>
        <v>1.87</v>
      </c>
      <c r="E2192" s="28" t="n">
        <f aca="false">C2192-C2191</f>
        <v>1.75</v>
      </c>
      <c r="F2192" s="29" t="n">
        <f aca="false">Inputs!$B$5*B2192+Inputs!$B$6*C2192</f>
        <v>4271000</v>
      </c>
      <c r="G2192" s="29" t="n">
        <f aca="false">Inputs!$B$5*D2192</f>
        <v>187000</v>
      </c>
      <c r="H2192" s="29" t="n">
        <f aca="false">Inputs!$B$6*E2192</f>
        <v>-87500</v>
      </c>
      <c r="I2192" s="29" t="n">
        <f aca="false">G2192+H2192</f>
        <v>99500.0000000005</v>
      </c>
      <c r="J2192" s="29" t="n">
        <f aca="false">J2191+I2192</f>
        <v>2912500</v>
      </c>
    </row>
    <row r="2193" customFormat="false" ht="15" hidden="false" customHeight="false" outlineLevel="0" collapsed="false">
      <c r="A2193" s="26" t="n">
        <v>40555</v>
      </c>
      <c r="B2193" s="27" t="n">
        <v>91.85</v>
      </c>
      <c r="C2193" s="27" t="n">
        <v>97.86</v>
      </c>
      <c r="D2193" s="28" t="n">
        <f aca="false">B2193-B2192</f>
        <v>0.739999999999995</v>
      </c>
      <c r="E2193" s="28" t="n">
        <f aca="false">C2193-C2192</f>
        <v>1.06</v>
      </c>
      <c r="F2193" s="29" t="n">
        <f aca="false">Inputs!$B$5*B2193+Inputs!$B$6*C2193</f>
        <v>4292000</v>
      </c>
      <c r="G2193" s="29" t="n">
        <f aca="false">Inputs!$B$5*D2193</f>
        <v>73999.9999999995</v>
      </c>
      <c r="H2193" s="29" t="n">
        <f aca="false">Inputs!$B$6*E2193</f>
        <v>-53000.0000000001</v>
      </c>
      <c r="I2193" s="29" t="n">
        <f aca="false">G2193+H2193</f>
        <v>20999.9999999994</v>
      </c>
      <c r="J2193" s="29" t="n">
        <f aca="false">J2192+I2193</f>
        <v>2933500</v>
      </c>
    </row>
    <row r="2194" customFormat="false" ht="15" hidden="false" customHeight="false" outlineLevel="0" collapsed="false">
      <c r="A2194" s="26" t="n">
        <v>40556</v>
      </c>
      <c r="B2194" s="27" t="n">
        <v>91.39</v>
      </c>
      <c r="C2194" s="27" t="n">
        <v>97.86</v>
      </c>
      <c r="D2194" s="28" t="n">
        <f aca="false">B2194-B2193</f>
        <v>-0.459999999999994</v>
      </c>
      <c r="E2194" s="28" t="n">
        <f aca="false">C2194-C2193</f>
        <v>0</v>
      </c>
      <c r="F2194" s="29" t="n">
        <f aca="false">Inputs!$B$5*B2194+Inputs!$B$6*C2194</f>
        <v>4246000</v>
      </c>
      <c r="G2194" s="29" t="n">
        <f aca="false">Inputs!$B$5*D2194</f>
        <v>-45999.9999999994</v>
      </c>
      <c r="H2194" s="29" t="n">
        <f aca="false">Inputs!$B$6*E2194</f>
        <v>-0</v>
      </c>
      <c r="I2194" s="29" t="n">
        <f aca="false">G2194+H2194</f>
        <v>-45999.9999999994</v>
      </c>
      <c r="J2194" s="29" t="n">
        <f aca="false">J2193+I2194</f>
        <v>2887500</v>
      </c>
    </row>
    <row r="2195" customFormat="false" ht="15" hidden="false" customHeight="false" outlineLevel="0" collapsed="false">
      <c r="A2195" s="26" t="n">
        <v>40557</v>
      </c>
      <c r="B2195" s="27" t="n">
        <v>91.53</v>
      </c>
      <c r="C2195" s="27" t="n">
        <v>97.86</v>
      </c>
      <c r="D2195" s="28" t="n">
        <f aca="false">B2195-B2194</f>
        <v>0.140000000000001</v>
      </c>
      <c r="E2195" s="28" t="n">
        <f aca="false">C2195-C2194</f>
        <v>0</v>
      </c>
      <c r="F2195" s="29" t="n">
        <f aca="false">Inputs!$B$5*B2195+Inputs!$B$6*C2195</f>
        <v>4260000</v>
      </c>
      <c r="G2195" s="29" t="n">
        <f aca="false">Inputs!$B$5*D2195</f>
        <v>14000.0000000001</v>
      </c>
      <c r="H2195" s="29" t="n">
        <f aca="false">Inputs!$B$6*E2195</f>
        <v>-0</v>
      </c>
      <c r="I2195" s="29" t="n">
        <f aca="false">G2195+H2195</f>
        <v>14000.0000000001</v>
      </c>
      <c r="J2195" s="29" t="n">
        <f aca="false">J2194+I2195</f>
        <v>2901500</v>
      </c>
    </row>
    <row r="2196" customFormat="false" ht="15" hidden="false" customHeight="false" outlineLevel="0" collapsed="false">
      <c r="A2196" s="26" t="n">
        <v>40561</v>
      </c>
      <c r="B2196" s="27" t="n">
        <v>91.38</v>
      </c>
      <c r="C2196" s="27" t="n">
        <v>97.83</v>
      </c>
      <c r="D2196" s="28" t="n">
        <f aca="false">B2196-B2195</f>
        <v>-0.150000000000006</v>
      </c>
      <c r="E2196" s="28" t="n">
        <f aca="false">C2196-C2195</f>
        <v>-0.0300000000000011</v>
      </c>
      <c r="F2196" s="29" t="n">
        <f aca="false">Inputs!$B$5*B2196+Inputs!$B$6*C2196</f>
        <v>4246500</v>
      </c>
      <c r="G2196" s="29" t="n">
        <f aca="false">Inputs!$B$5*D2196</f>
        <v>-15000.0000000006</v>
      </c>
      <c r="H2196" s="29" t="n">
        <f aca="false">Inputs!$B$6*E2196</f>
        <v>1500.00000000006</v>
      </c>
      <c r="I2196" s="29" t="n">
        <f aca="false">G2196+H2196</f>
        <v>-13500.0000000005</v>
      </c>
      <c r="J2196" s="29" t="n">
        <f aca="false">J2195+I2196</f>
        <v>2888000</v>
      </c>
    </row>
    <row r="2197" customFormat="false" ht="15" hidden="false" customHeight="false" outlineLevel="0" collapsed="false">
      <c r="A2197" s="26" t="n">
        <v>40562</v>
      </c>
      <c r="B2197" s="27" t="n">
        <v>90.85</v>
      </c>
      <c r="C2197" s="27" t="n">
        <v>98.42</v>
      </c>
      <c r="D2197" s="28" t="n">
        <f aca="false">B2197-B2196</f>
        <v>-0.530000000000001</v>
      </c>
      <c r="E2197" s="28" t="n">
        <f aca="false">C2197-C2196</f>
        <v>0.590000000000003</v>
      </c>
      <c r="F2197" s="29" t="n">
        <f aca="false">Inputs!$B$5*B2197+Inputs!$B$6*C2197</f>
        <v>4164000</v>
      </c>
      <c r="G2197" s="29" t="n">
        <f aca="false">Inputs!$B$5*D2197</f>
        <v>-53000.0000000001</v>
      </c>
      <c r="H2197" s="29" t="n">
        <f aca="false">Inputs!$B$6*E2197</f>
        <v>-29500.0000000002</v>
      </c>
      <c r="I2197" s="29" t="n">
        <f aca="false">G2197+H2197</f>
        <v>-82500.0000000003</v>
      </c>
      <c r="J2197" s="29" t="n">
        <f aca="false">J2196+I2197</f>
        <v>2805500</v>
      </c>
    </row>
    <row r="2198" customFormat="false" ht="15" hidden="false" customHeight="false" outlineLevel="0" collapsed="false">
      <c r="A2198" s="26" t="n">
        <v>40563</v>
      </c>
      <c r="B2198" s="27" t="n">
        <v>88.56</v>
      </c>
      <c r="C2198" s="27" t="n">
        <v>96.27</v>
      </c>
      <c r="D2198" s="28" t="n">
        <f aca="false">B2198-B2197</f>
        <v>-2.28999999999999</v>
      </c>
      <c r="E2198" s="28" t="n">
        <f aca="false">C2198-C2197</f>
        <v>-2.15000000000001</v>
      </c>
      <c r="F2198" s="29" t="n">
        <f aca="false">Inputs!$B$5*B2198+Inputs!$B$6*C2198</f>
        <v>4042500</v>
      </c>
      <c r="G2198" s="29" t="n">
        <f aca="false">Inputs!$B$5*D2198</f>
        <v>-228999.999999999</v>
      </c>
      <c r="H2198" s="29" t="n">
        <f aca="false">Inputs!$B$6*E2198</f>
        <v>107500</v>
      </c>
      <c r="I2198" s="29" t="n">
        <f aca="false">G2198+H2198</f>
        <v>-121499.999999999</v>
      </c>
      <c r="J2198" s="29" t="n">
        <f aca="false">J2197+I2198</f>
        <v>2684000</v>
      </c>
    </row>
    <row r="2199" customFormat="false" ht="15" hidden="false" customHeight="false" outlineLevel="0" collapsed="false">
      <c r="A2199" s="26" t="n">
        <v>40564</v>
      </c>
      <c r="B2199" s="27" t="n">
        <v>88.22</v>
      </c>
      <c r="C2199" s="27" t="n">
        <v>96.84</v>
      </c>
      <c r="D2199" s="28" t="n">
        <f aca="false">B2199-B2198</f>
        <v>-0.340000000000003</v>
      </c>
      <c r="E2199" s="28" t="n">
        <f aca="false">C2199-C2198</f>
        <v>0.570000000000007</v>
      </c>
      <c r="F2199" s="29" t="n">
        <f aca="false">Inputs!$B$5*B2199+Inputs!$B$6*C2199</f>
        <v>3980000</v>
      </c>
      <c r="G2199" s="29" t="n">
        <f aca="false">Inputs!$B$5*D2199</f>
        <v>-34000.0000000003</v>
      </c>
      <c r="H2199" s="29" t="n">
        <f aca="false">Inputs!$B$6*E2199</f>
        <v>-28500.0000000004</v>
      </c>
      <c r="I2199" s="29" t="n">
        <f aca="false">G2199+H2199</f>
        <v>-62500.0000000007</v>
      </c>
      <c r="J2199" s="29" t="n">
        <f aca="false">J2198+I2199</f>
        <v>2621500</v>
      </c>
    </row>
    <row r="2200" customFormat="false" ht="15" hidden="false" customHeight="false" outlineLevel="0" collapsed="false">
      <c r="A2200" s="26" t="n">
        <v>40567</v>
      </c>
      <c r="B2200" s="27" t="n">
        <v>86.74</v>
      </c>
      <c r="C2200" s="27" t="n">
        <v>96.76</v>
      </c>
      <c r="D2200" s="28" t="n">
        <f aca="false">B2200-B2199</f>
        <v>-1.48</v>
      </c>
      <c r="E2200" s="28" t="n">
        <f aca="false">C2200-C2199</f>
        <v>-0.0799999999999983</v>
      </c>
      <c r="F2200" s="29" t="n">
        <f aca="false">Inputs!$B$5*B2200+Inputs!$B$6*C2200</f>
        <v>3836000</v>
      </c>
      <c r="G2200" s="29" t="n">
        <f aca="false">Inputs!$B$5*D2200</f>
        <v>-148000</v>
      </c>
      <c r="H2200" s="29" t="n">
        <f aca="false">Inputs!$B$6*E2200</f>
        <v>3999.99999999991</v>
      </c>
      <c r="I2200" s="29" t="n">
        <f aca="false">G2200+H2200</f>
        <v>-144000.000000001</v>
      </c>
      <c r="J2200" s="29" t="n">
        <f aca="false">J2199+I2200</f>
        <v>2477500</v>
      </c>
    </row>
    <row r="2201" customFormat="false" ht="15" hidden="false" customHeight="false" outlineLevel="0" collapsed="false">
      <c r="A2201" s="26" t="n">
        <v>40568</v>
      </c>
      <c r="B2201" s="27" t="n">
        <v>85.08</v>
      </c>
      <c r="C2201" s="27" t="n">
        <v>96.76</v>
      </c>
      <c r="D2201" s="28" t="n">
        <f aca="false">B2201-B2200</f>
        <v>-1.66</v>
      </c>
      <c r="E2201" s="28" t="n">
        <f aca="false">C2201-C2200</f>
        <v>0</v>
      </c>
      <c r="F2201" s="29" t="n">
        <f aca="false">Inputs!$B$5*B2201+Inputs!$B$6*C2201</f>
        <v>3670000</v>
      </c>
      <c r="G2201" s="29" t="n">
        <f aca="false">Inputs!$B$5*D2201</f>
        <v>-166000</v>
      </c>
      <c r="H2201" s="29" t="n">
        <f aca="false">Inputs!$B$6*E2201</f>
        <v>-0</v>
      </c>
      <c r="I2201" s="29" t="n">
        <f aca="false">G2201+H2201</f>
        <v>-166000</v>
      </c>
      <c r="J2201" s="29" t="n">
        <f aca="false">J2200+I2201</f>
        <v>2311500</v>
      </c>
    </row>
    <row r="2202" customFormat="false" ht="15" hidden="false" customHeight="false" outlineLevel="0" collapsed="false">
      <c r="A2202" s="26" t="n">
        <v>40569</v>
      </c>
      <c r="B2202" s="27" t="n">
        <v>86.15</v>
      </c>
      <c r="C2202" s="27" t="n">
        <v>96.04</v>
      </c>
      <c r="D2202" s="28" t="n">
        <f aca="false">B2202-B2201</f>
        <v>1.07000000000001</v>
      </c>
      <c r="E2202" s="28" t="n">
        <f aca="false">C2202-C2201</f>
        <v>-0.719999999999999</v>
      </c>
      <c r="F2202" s="29" t="n">
        <f aca="false">Inputs!$B$5*B2202+Inputs!$B$6*C2202</f>
        <v>3813000</v>
      </c>
      <c r="G2202" s="29" t="n">
        <f aca="false">Inputs!$B$5*D2202</f>
        <v>107000.000000001</v>
      </c>
      <c r="H2202" s="29" t="n">
        <f aca="false">Inputs!$B$6*E2202</f>
        <v>35999.9999999999</v>
      </c>
      <c r="I2202" s="29" t="n">
        <f aca="false">G2202+H2202</f>
        <v>143000.000000001</v>
      </c>
      <c r="J2202" s="29" t="n">
        <f aca="false">J2201+I2202</f>
        <v>2454500</v>
      </c>
    </row>
    <row r="2203" customFormat="false" ht="15" hidden="false" customHeight="false" outlineLevel="0" collapsed="false">
      <c r="A2203" s="26" t="n">
        <v>40570</v>
      </c>
      <c r="B2203" s="27" t="n">
        <v>84.45</v>
      </c>
      <c r="C2203" s="27" t="n">
        <v>96.48</v>
      </c>
      <c r="D2203" s="28" t="n">
        <f aca="false">B2203-B2202</f>
        <v>-1.7</v>
      </c>
      <c r="E2203" s="28" t="n">
        <f aca="false">C2203-C2202</f>
        <v>0.439999999999998</v>
      </c>
      <c r="F2203" s="29" t="n">
        <f aca="false">Inputs!$B$5*B2203+Inputs!$B$6*C2203</f>
        <v>3621000</v>
      </c>
      <c r="G2203" s="29" t="n">
        <f aca="false">Inputs!$B$5*D2203</f>
        <v>-170000</v>
      </c>
      <c r="H2203" s="29" t="n">
        <f aca="false">Inputs!$B$6*E2203</f>
        <v>-21999.9999999999</v>
      </c>
      <c r="I2203" s="29" t="n">
        <f aca="false">G2203+H2203</f>
        <v>-192000</v>
      </c>
      <c r="J2203" s="29" t="n">
        <f aca="false">J2202+I2203</f>
        <v>2262500</v>
      </c>
    </row>
    <row r="2204" customFormat="false" ht="15" hidden="false" customHeight="false" outlineLevel="0" collapsed="false">
      <c r="A2204" s="26" t="n">
        <v>40571</v>
      </c>
      <c r="B2204" s="27" t="n">
        <v>88.15</v>
      </c>
      <c r="C2204" s="27" t="n">
        <v>97.06</v>
      </c>
      <c r="D2204" s="28" t="n">
        <f aca="false">B2204-B2203</f>
        <v>3.7</v>
      </c>
      <c r="E2204" s="28" t="n">
        <f aca="false">C2204-C2203</f>
        <v>0.579999999999998</v>
      </c>
      <c r="F2204" s="29" t="n">
        <f aca="false">Inputs!$B$5*B2204+Inputs!$B$6*C2204</f>
        <v>3962000</v>
      </c>
      <c r="G2204" s="29" t="n">
        <f aca="false">Inputs!$B$5*D2204</f>
        <v>370000</v>
      </c>
      <c r="H2204" s="29" t="n">
        <f aca="false">Inputs!$B$6*E2204</f>
        <v>-28999.9999999999</v>
      </c>
      <c r="I2204" s="29" t="n">
        <f aca="false">G2204+H2204</f>
        <v>341000</v>
      </c>
      <c r="J2204" s="29" t="n">
        <f aca="false">J2203+I2204</f>
        <v>2603500</v>
      </c>
    </row>
    <row r="2205" customFormat="false" ht="15" hidden="false" customHeight="false" outlineLevel="0" collapsed="false">
      <c r="A2205" s="26" t="n">
        <v>40574</v>
      </c>
      <c r="B2205" s="27" t="n">
        <v>90.99</v>
      </c>
      <c r="C2205" s="27" t="n">
        <v>98.97</v>
      </c>
      <c r="D2205" s="28" t="n">
        <f aca="false">B2205-B2204</f>
        <v>2.83999999999999</v>
      </c>
      <c r="E2205" s="28" t="n">
        <f aca="false">C2205-C2204</f>
        <v>1.91</v>
      </c>
      <c r="F2205" s="29" t="n">
        <f aca="false">Inputs!$B$5*B2205+Inputs!$B$6*C2205</f>
        <v>4150500</v>
      </c>
      <c r="G2205" s="29" t="n">
        <f aca="false">Inputs!$B$5*D2205</f>
        <v>283999.999999999</v>
      </c>
      <c r="H2205" s="29" t="n">
        <f aca="false">Inputs!$B$6*E2205</f>
        <v>-95499.9999999998</v>
      </c>
      <c r="I2205" s="29" t="n">
        <f aca="false">G2205+H2205</f>
        <v>188499.999999999</v>
      </c>
      <c r="J2205" s="29" t="n">
        <f aca="false">J2204+I2205</f>
        <v>2792000</v>
      </c>
    </row>
    <row r="2206" customFormat="false" ht="15" hidden="false" customHeight="false" outlineLevel="0" collapsed="false">
      <c r="A2206" s="26" t="n">
        <v>40575</v>
      </c>
      <c r="B2206" s="27" t="n">
        <v>89.54</v>
      </c>
      <c r="C2206" s="27" t="n">
        <v>100.4</v>
      </c>
      <c r="D2206" s="28" t="n">
        <f aca="false">B2206-B2205</f>
        <v>-1.44999999999999</v>
      </c>
      <c r="E2206" s="28" t="n">
        <f aca="false">C2206-C2205</f>
        <v>1.43000000000001</v>
      </c>
      <c r="F2206" s="29" t="n">
        <f aca="false">Inputs!$B$5*B2206+Inputs!$B$6*C2206</f>
        <v>3934000</v>
      </c>
      <c r="G2206" s="29" t="n">
        <f aca="false">Inputs!$B$5*D2206</f>
        <v>-144999.999999999</v>
      </c>
      <c r="H2206" s="29" t="n">
        <f aca="false">Inputs!$B$6*E2206</f>
        <v>-71500.0000000003</v>
      </c>
      <c r="I2206" s="29" t="n">
        <f aca="false">G2206+H2206</f>
        <v>-216499.999999999</v>
      </c>
      <c r="J2206" s="29" t="n">
        <f aca="false">J2205+I2206</f>
        <v>2575500</v>
      </c>
    </row>
    <row r="2207" customFormat="false" ht="15" hidden="false" customHeight="false" outlineLevel="0" collapsed="false">
      <c r="A2207" s="26" t="n">
        <v>40576</v>
      </c>
      <c r="B2207" s="27" t="n">
        <v>89.78</v>
      </c>
      <c r="C2207" s="27" t="n">
        <v>101.3</v>
      </c>
      <c r="D2207" s="28" t="n">
        <f aca="false">B2207-B2206</f>
        <v>0.239999999999995</v>
      </c>
      <c r="E2207" s="28" t="n">
        <f aca="false">C2207-C2206</f>
        <v>0.899999999999992</v>
      </c>
      <c r="F2207" s="29" t="n">
        <f aca="false">Inputs!$B$5*B2207+Inputs!$B$6*C2207</f>
        <v>3913000</v>
      </c>
      <c r="G2207" s="29" t="n">
        <f aca="false">Inputs!$B$5*D2207</f>
        <v>23999.9999999995</v>
      </c>
      <c r="H2207" s="29" t="n">
        <f aca="false">Inputs!$B$6*E2207</f>
        <v>-44999.9999999996</v>
      </c>
      <c r="I2207" s="29" t="n">
        <f aca="false">G2207+H2207</f>
        <v>-21000.0000000001</v>
      </c>
      <c r="J2207" s="29" t="n">
        <f aca="false">J2206+I2207</f>
        <v>2554500</v>
      </c>
    </row>
    <row r="2208" customFormat="false" ht="15" hidden="false" customHeight="false" outlineLevel="0" collapsed="false">
      <c r="A2208" s="26" t="n">
        <v>40577</v>
      </c>
      <c r="B2208" s="27" t="n">
        <v>89.42</v>
      </c>
      <c r="C2208" s="27" t="n">
        <v>101.69</v>
      </c>
      <c r="D2208" s="28" t="n">
        <f aca="false">B2208-B2207</f>
        <v>-0.359999999999999</v>
      </c>
      <c r="E2208" s="28" t="n">
        <f aca="false">C2208-C2207</f>
        <v>0.390000000000001</v>
      </c>
      <c r="F2208" s="29" t="n">
        <f aca="false">Inputs!$B$5*B2208+Inputs!$B$6*C2208</f>
        <v>3857500</v>
      </c>
      <c r="G2208" s="29" t="n">
        <f aca="false">Inputs!$B$5*D2208</f>
        <v>-35999.9999999999</v>
      </c>
      <c r="H2208" s="29" t="n">
        <f aca="false">Inputs!$B$6*E2208</f>
        <v>-19500</v>
      </c>
      <c r="I2208" s="29" t="n">
        <f aca="false">G2208+H2208</f>
        <v>-55500</v>
      </c>
      <c r="J2208" s="29" t="n">
        <f aca="false">J2207+I2208</f>
        <v>2499000</v>
      </c>
    </row>
    <row r="2209" customFormat="false" ht="15" hidden="false" customHeight="false" outlineLevel="0" collapsed="false">
      <c r="A2209" s="26" t="n">
        <v>40578</v>
      </c>
      <c r="B2209" s="27" t="n">
        <v>87.87</v>
      </c>
      <c r="C2209" s="27" t="n">
        <v>99.43</v>
      </c>
      <c r="D2209" s="28" t="n">
        <f aca="false">B2209-B2208</f>
        <v>-1.55</v>
      </c>
      <c r="E2209" s="28" t="n">
        <f aca="false">C2209-C2208</f>
        <v>-2.25999999999999</v>
      </c>
      <c r="F2209" s="29" t="n">
        <f aca="false">Inputs!$B$5*B2209+Inputs!$B$6*C2209</f>
        <v>3815500</v>
      </c>
      <c r="G2209" s="29" t="n">
        <f aca="false">Inputs!$B$5*D2209</f>
        <v>-155000</v>
      </c>
      <c r="H2209" s="29" t="n">
        <f aca="false">Inputs!$B$6*E2209</f>
        <v>113000</v>
      </c>
      <c r="I2209" s="29" t="n">
        <f aca="false">G2209+H2209</f>
        <v>-42000.0000000002</v>
      </c>
      <c r="J2209" s="29" t="n">
        <f aca="false">J2208+I2209</f>
        <v>2457000</v>
      </c>
    </row>
    <row r="2210" customFormat="false" ht="15" hidden="false" customHeight="false" outlineLevel="0" collapsed="false">
      <c r="A2210" s="26" t="n">
        <v>40581</v>
      </c>
      <c r="B2210" s="27" t="n">
        <v>86.3</v>
      </c>
      <c r="C2210" s="27" t="n">
        <v>99.44</v>
      </c>
      <c r="D2210" s="28" t="n">
        <f aca="false">B2210-B2209</f>
        <v>-1.57000000000001</v>
      </c>
      <c r="E2210" s="28" t="n">
        <f aca="false">C2210-C2209</f>
        <v>0.00999999999999091</v>
      </c>
      <c r="F2210" s="29" t="n">
        <f aca="false">Inputs!$B$5*B2210+Inputs!$B$6*C2210</f>
        <v>3658000</v>
      </c>
      <c r="G2210" s="29" t="n">
        <f aca="false">Inputs!$B$5*D2210</f>
        <v>-157000.000000001</v>
      </c>
      <c r="H2210" s="29" t="n">
        <f aca="false">Inputs!$B$6*E2210</f>
        <v>-499.999999999545</v>
      </c>
      <c r="I2210" s="29" t="n">
        <f aca="false">G2210+H2210</f>
        <v>-157500</v>
      </c>
      <c r="J2210" s="29" t="n">
        <f aca="false">J2209+I2210</f>
        <v>2299500</v>
      </c>
    </row>
    <row r="2211" customFormat="false" ht="15" hidden="false" customHeight="false" outlineLevel="0" collapsed="false">
      <c r="A2211" s="26" t="n">
        <v>40582</v>
      </c>
      <c r="B2211" s="27" t="n">
        <v>85.85</v>
      </c>
      <c r="C2211" s="27" t="n">
        <v>99.25</v>
      </c>
      <c r="D2211" s="28" t="n">
        <f aca="false">B2211-B2210</f>
        <v>-0.450000000000003</v>
      </c>
      <c r="E2211" s="28" t="n">
        <f aca="false">C2211-C2210</f>
        <v>-0.189999999999998</v>
      </c>
      <c r="F2211" s="29" t="n">
        <f aca="false">Inputs!$B$5*B2211+Inputs!$B$6*C2211</f>
        <v>3622500</v>
      </c>
      <c r="G2211" s="29" t="n">
        <f aca="false">Inputs!$B$5*D2211</f>
        <v>-45000.0000000003</v>
      </c>
      <c r="H2211" s="29" t="n">
        <f aca="false">Inputs!$B$6*E2211</f>
        <v>9499.99999999989</v>
      </c>
      <c r="I2211" s="29" t="n">
        <f aca="false">G2211+H2211</f>
        <v>-35500.0000000004</v>
      </c>
      <c r="J2211" s="29" t="n">
        <f aca="false">J2210+I2211</f>
        <v>2264000</v>
      </c>
    </row>
    <row r="2212" customFormat="false" ht="15" hidden="false" customHeight="false" outlineLevel="0" collapsed="false">
      <c r="A2212" s="26" t="n">
        <v>40583</v>
      </c>
      <c r="B2212" s="27" t="n">
        <v>85.59</v>
      </c>
      <c r="C2212" s="27" t="n">
        <v>100.16</v>
      </c>
      <c r="D2212" s="28" t="n">
        <f aca="false">B2212-B2211</f>
        <v>-0.259999999999991</v>
      </c>
      <c r="E2212" s="28" t="n">
        <f aca="false">C2212-C2211</f>
        <v>0.909999999999997</v>
      </c>
      <c r="F2212" s="29" t="n">
        <f aca="false">Inputs!$B$5*B2212+Inputs!$B$6*C2212</f>
        <v>3551000</v>
      </c>
      <c r="G2212" s="29" t="n">
        <f aca="false">Inputs!$B$5*D2212</f>
        <v>-25999.9999999991</v>
      </c>
      <c r="H2212" s="29" t="n">
        <f aca="false">Inputs!$B$6*E2212</f>
        <v>-45499.9999999998</v>
      </c>
      <c r="I2212" s="29" t="n">
        <f aca="false">G2212+H2212</f>
        <v>-71499.9999999989</v>
      </c>
      <c r="J2212" s="29" t="n">
        <f aca="false">J2211+I2212</f>
        <v>2192500</v>
      </c>
    </row>
    <row r="2213" customFormat="false" ht="15" hidden="false" customHeight="false" outlineLevel="0" collapsed="false">
      <c r="A2213" s="26" t="n">
        <v>40584</v>
      </c>
      <c r="B2213" s="27" t="n">
        <v>85.44</v>
      </c>
      <c r="C2213" s="27" t="n">
        <v>100.74</v>
      </c>
      <c r="D2213" s="28" t="n">
        <f aca="false">B2213-B2212</f>
        <v>-0.150000000000006</v>
      </c>
      <c r="E2213" s="28" t="n">
        <f aca="false">C2213-C2212</f>
        <v>0.579999999999998</v>
      </c>
      <c r="F2213" s="29" t="n">
        <f aca="false">Inputs!$B$5*B2213+Inputs!$B$6*C2213</f>
        <v>3507000</v>
      </c>
      <c r="G2213" s="29" t="n">
        <f aca="false">Inputs!$B$5*D2213</f>
        <v>-15000.0000000006</v>
      </c>
      <c r="H2213" s="29" t="n">
        <f aca="false">Inputs!$B$6*E2213</f>
        <v>-28999.9999999999</v>
      </c>
      <c r="I2213" s="29" t="n">
        <f aca="false">G2213+H2213</f>
        <v>-44000.0000000005</v>
      </c>
      <c r="J2213" s="29" t="n">
        <f aca="false">J2212+I2213</f>
        <v>2148500</v>
      </c>
    </row>
    <row r="2214" customFormat="false" ht="15" hidden="false" customHeight="false" outlineLevel="0" collapsed="false">
      <c r="A2214" s="26" t="n">
        <v>40585</v>
      </c>
      <c r="B2214" s="27" t="n">
        <v>84.39</v>
      </c>
      <c r="C2214" s="27" t="n">
        <v>99.93</v>
      </c>
      <c r="D2214" s="28" t="n">
        <f aca="false">B2214-B2213</f>
        <v>-1.05</v>
      </c>
      <c r="E2214" s="28" t="n">
        <f aca="false">C2214-C2213</f>
        <v>-0.809999999999988</v>
      </c>
      <c r="F2214" s="29" t="n">
        <f aca="false">Inputs!$B$5*B2214+Inputs!$B$6*C2214</f>
        <v>3442500</v>
      </c>
      <c r="G2214" s="29" t="n">
        <f aca="false">Inputs!$B$5*D2214</f>
        <v>-105000</v>
      </c>
      <c r="H2214" s="29" t="n">
        <f aca="false">Inputs!$B$6*E2214</f>
        <v>40499.9999999994</v>
      </c>
      <c r="I2214" s="29" t="n">
        <f aca="false">G2214+H2214</f>
        <v>-64500.0000000003</v>
      </c>
      <c r="J2214" s="29" t="n">
        <f aca="false">J2213+I2214</f>
        <v>2084000</v>
      </c>
    </row>
    <row r="2215" customFormat="false" ht="15" hidden="false" customHeight="false" outlineLevel="0" collapsed="false">
      <c r="A2215" s="26" t="n">
        <v>40588</v>
      </c>
      <c r="B2215" s="27" t="n">
        <v>83.66</v>
      </c>
      <c r="C2215" s="27" t="n">
        <v>103.12</v>
      </c>
      <c r="D2215" s="28" t="n">
        <f aca="false">B2215-B2214</f>
        <v>-0.730000000000004</v>
      </c>
      <c r="E2215" s="28" t="n">
        <f aca="false">C2215-C2214</f>
        <v>3.19</v>
      </c>
      <c r="F2215" s="29" t="n">
        <f aca="false">Inputs!$B$5*B2215+Inputs!$B$6*C2215</f>
        <v>3210000</v>
      </c>
      <c r="G2215" s="29" t="n">
        <f aca="false">Inputs!$B$5*D2215</f>
        <v>-73000.0000000004</v>
      </c>
      <c r="H2215" s="29" t="n">
        <f aca="false">Inputs!$B$6*E2215</f>
        <v>-159500</v>
      </c>
      <c r="I2215" s="29" t="n">
        <f aca="false">G2215+H2215</f>
        <v>-232500</v>
      </c>
      <c r="J2215" s="29" t="n">
        <f aca="false">J2214+I2215</f>
        <v>1851500</v>
      </c>
    </row>
    <row r="2216" customFormat="false" ht="15" hidden="false" customHeight="false" outlineLevel="0" collapsed="false">
      <c r="A2216" s="26" t="n">
        <v>40589</v>
      </c>
      <c r="B2216" s="27" t="n">
        <v>83.13</v>
      </c>
      <c r="C2216" s="27" t="n">
        <v>102.48</v>
      </c>
      <c r="D2216" s="28" t="n">
        <f aca="false">B2216-B2215</f>
        <v>-0.530000000000001</v>
      </c>
      <c r="E2216" s="28" t="n">
        <f aca="false">C2216-C2215</f>
        <v>-0.640000000000001</v>
      </c>
      <c r="F2216" s="29" t="n">
        <f aca="false">Inputs!$B$5*B2216+Inputs!$B$6*C2216</f>
        <v>3189000</v>
      </c>
      <c r="G2216" s="29" t="n">
        <f aca="false">Inputs!$B$5*D2216</f>
        <v>-53000.0000000001</v>
      </c>
      <c r="H2216" s="29" t="n">
        <f aca="false">Inputs!$B$6*E2216</f>
        <v>32000</v>
      </c>
      <c r="I2216" s="29" t="n">
        <f aca="false">G2216+H2216</f>
        <v>-21000.0000000001</v>
      </c>
      <c r="J2216" s="29" t="n">
        <f aca="false">J2215+I2216</f>
        <v>1830500</v>
      </c>
    </row>
    <row r="2217" customFormat="false" ht="15" hidden="false" customHeight="false" outlineLevel="0" collapsed="false">
      <c r="A2217" s="26" t="n">
        <v>40590</v>
      </c>
      <c r="B2217" s="27" t="n">
        <v>83.8</v>
      </c>
      <c r="C2217" s="27" t="n">
        <v>102.78</v>
      </c>
      <c r="D2217" s="28" t="n">
        <f aca="false">B2217-B2216</f>
        <v>0.670000000000002</v>
      </c>
      <c r="E2217" s="28" t="n">
        <f aca="false">C2217-C2216</f>
        <v>0.299999999999997</v>
      </c>
      <c r="F2217" s="29" t="n">
        <f aca="false">Inputs!$B$5*B2217+Inputs!$B$6*C2217</f>
        <v>3241000</v>
      </c>
      <c r="G2217" s="29" t="n">
        <f aca="false">Inputs!$B$5*D2217</f>
        <v>67000.0000000002</v>
      </c>
      <c r="H2217" s="29" t="n">
        <f aca="false">Inputs!$B$6*E2217</f>
        <v>-14999.9999999999</v>
      </c>
      <c r="I2217" s="29" t="n">
        <f aca="false">G2217+H2217</f>
        <v>52000.0000000003</v>
      </c>
      <c r="J2217" s="29" t="n">
        <f aca="false">J2216+I2217</f>
        <v>1882500</v>
      </c>
    </row>
    <row r="2218" customFormat="false" ht="15" hidden="false" customHeight="false" outlineLevel="0" collapsed="false">
      <c r="A2218" s="26" t="n">
        <v>40591</v>
      </c>
      <c r="B2218" s="27" t="n">
        <v>85.05</v>
      </c>
      <c r="C2218" s="27" t="n">
        <v>103.45</v>
      </c>
      <c r="D2218" s="28" t="n">
        <f aca="false">B2218-B2217</f>
        <v>1.25</v>
      </c>
      <c r="E2218" s="28" t="n">
        <f aca="false">C2218-C2217</f>
        <v>0.670000000000002</v>
      </c>
      <c r="F2218" s="29" t="n">
        <f aca="false">Inputs!$B$5*B2218+Inputs!$B$6*C2218</f>
        <v>3332500</v>
      </c>
      <c r="G2218" s="29" t="n">
        <f aca="false">Inputs!$B$5*D2218</f>
        <v>125000</v>
      </c>
      <c r="H2218" s="29" t="n">
        <f aca="false">Inputs!$B$6*E2218</f>
        <v>-33500.0000000001</v>
      </c>
      <c r="I2218" s="29" t="n">
        <f aca="false">G2218+H2218</f>
        <v>91499.9999999999</v>
      </c>
      <c r="J2218" s="29" t="n">
        <f aca="false">J2217+I2218</f>
        <v>1974000</v>
      </c>
    </row>
    <row r="2219" customFormat="false" ht="15" hidden="false" customHeight="false" outlineLevel="0" collapsed="false">
      <c r="A2219" s="26" t="n">
        <v>40592</v>
      </c>
      <c r="B2219" s="27" t="n">
        <v>85.03</v>
      </c>
      <c r="C2219" s="27" t="n">
        <v>102.2</v>
      </c>
      <c r="D2219" s="28" t="n">
        <f aca="false">B2219-B2218</f>
        <v>-0.019999999999996</v>
      </c>
      <c r="E2219" s="28" t="n">
        <f aca="false">C2219-C2218</f>
        <v>-1.25</v>
      </c>
      <c r="F2219" s="29" t="n">
        <f aca="false">Inputs!$B$5*B2219+Inputs!$B$6*C2219</f>
        <v>3393000</v>
      </c>
      <c r="G2219" s="29" t="n">
        <f aca="false">Inputs!$B$5*D2219</f>
        <v>-1999.9999999996</v>
      </c>
      <c r="H2219" s="29" t="n">
        <f aca="false">Inputs!$B$6*E2219</f>
        <v>62500</v>
      </c>
      <c r="I2219" s="29" t="n">
        <f aca="false">G2219+H2219</f>
        <v>60500.0000000004</v>
      </c>
      <c r="J2219" s="29" t="n">
        <f aca="false">J2218+I2219</f>
        <v>2034500</v>
      </c>
    </row>
    <row r="2220" customFormat="false" ht="15" hidden="false" customHeight="false" outlineLevel="0" collapsed="false">
      <c r="A2220" s="26" t="n">
        <v>40596</v>
      </c>
      <c r="B2220" s="27" t="n">
        <v>92.65</v>
      </c>
      <c r="C2220" s="27" t="n">
        <v>106.82</v>
      </c>
      <c r="D2220" s="28" t="n">
        <f aca="false">B2220-B2219</f>
        <v>7.62</v>
      </c>
      <c r="E2220" s="28" t="n">
        <f aca="false">C2220-C2219</f>
        <v>4.61999999999999</v>
      </c>
      <c r="F2220" s="29" t="n">
        <f aca="false">Inputs!$B$5*B2220+Inputs!$B$6*C2220</f>
        <v>3924000</v>
      </c>
      <c r="G2220" s="29" t="n">
        <f aca="false">Inputs!$B$5*D2220</f>
        <v>762000.000000001</v>
      </c>
      <c r="H2220" s="29" t="n">
        <f aca="false">Inputs!$B$6*E2220</f>
        <v>-231000</v>
      </c>
      <c r="I2220" s="29" t="n">
        <f aca="false">G2220+H2220</f>
        <v>531000.000000001</v>
      </c>
      <c r="J2220" s="29" t="n">
        <f aca="false">J2219+I2220</f>
        <v>2565500</v>
      </c>
    </row>
    <row r="2221" customFormat="false" ht="15" hidden="false" customHeight="false" outlineLevel="0" collapsed="false">
      <c r="A2221" s="26" t="n">
        <v>40597</v>
      </c>
      <c r="B2221" s="27" t="n">
        <v>96.04</v>
      </c>
      <c r="C2221" s="27" t="n">
        <v>109.77</v>
      </c>
      <c r="D2221" s="28" t="n">
        <f aca="false">B2221-B2220</f>
        <v>3.39</v>
      </c>
      <c r="E2221" s="28" t="n">
        <f aca="false">C2221-C2220</f>
        <v>2.95</v>
      </c>
      <c r="F2221" s="29" t="n">
        <f aca="false">Inputs!$B$5*B2221+Inputs!$B$6*C2221</f>
        <v>4115500</v>
      </c>
      <c r="G2221" s="29" t="n">
        <f aca="false">Inputs!$B$5*D2221</f>
        <v>339000</v>
      </c>
      <c r="H2221" s="29" t="n">
        <f aca="false">Inputs!$B$6*E2221</f>
        <v>-147500</v>
      </c>
      <c r="I2221" s="29" t="n">
        <f aca="false">G2221+H2221</f>
        <v>191500</v>
      </c>
      <c r="J2221" s="29" t="n">
        <f aca="false">J2220+I2221</f>
        <v>2757000</v>
      </c>
    </row>
    <row r="2222" customFormat="false" ht="15" hidden="false" customHeight="false" outlineLevel="0" collapsed="false">
      <c r="A2222" s="26" t="n">
        <v>40598</v>
      </c>
      <c r="B2222" s="27" t="n">
        <v>95.83</v>
      </c>
      <c r="C2222" s="27" t="n">
        <v>113.91</v>
      </c>
      <c r="D2222" s="28" t="n">
        <f aca="false">B2222-B2221</f>
        <v>-0.210000000000008</v>
      </c>
      <c r="E2222" s="28" t="n">
        <f aca="false">C2222-C2221</f>
        <v>4.14</v>
      </c>
      <c r="F2222" s="29" t="n">
        <f aca="false">Inputs!$B$5*B2222+Inputs!$B$6*C2222</f>
        <v>3887500</v>
      </c>
      <c r="G2222" s="29" t="n">
        <f aca="false">Inputs!$B$5*D2222</f>
        <v>-21000.0000000008</v>
      </c>
      <c r="H2222" s="29" t="n">
        <f aca="false">Inputs!$B$6*E2222</f>
        <v>-207000</v>
      </c>
      <c r="I2222" s="29" t="n">
        <f aca="false">G2222+H2222</f>
        <v>-228000.000000001</v>
      </c>
      <c r="J2222" s="29" t="n">
        <f aca="false">J2221+I2222</f>
        <v>2529000</v>
      </c>
    </row>
    <row r="2223" customFormat="false" ht="15" hidden="false" customHeight="false" outlineLevel="0" collapsed="false">
      <c r="A2223" s="26" t="n">
        <v>40599</v>
      </c>
      <c r="B2223" s="27" t="n">
        <v>96.52</v>
      </c>
      <c r="C2223" s="27" t="n">
        <v>111.47</v>
      </c>
      <c r="D2223" s="28" t="n">
        <f aca="false">B2223-B2222</f>
        <v>0.689999999999998</v>
      </c>
      <c r="E2223" s="28" t="n">
        <f aca="false">C2223-C2222</f>
        <v>-2.44</v>
      </c>
      <c r="F2223" s="29" t="n">
        <f aca="false">Inputs!$B$5*B2223+Inputs!$B$6*C2223</f>
        <v>4078500</v>
      </c>
      <c r="G2223" s="29" t="n">
        <f aca="false">Inputs!$B$5*D2223</f>
        <v>68999.9999999998</v>
      </c>
      <c r="H2223" s="29" t="n">
        <f aca="false">Inputs!$B$6*E2223</f>
        <v>122000</v>
      </c>
      <c r="I2223" s="29" t="n">
        <f aca="false">G2223+H2223</f>
        <v>191000</v>
      </c>
      <c r="J2223" s="29" t="n">
        <f aca="false">J2222+I2223</f>
        <v>2720000</v>
      </c>
    </row>
    <row r="2224" customFormat="false" ht="15" hidden="false" customHeight="false" outlineLevel="0" collapsed="false">
      <c r="A2224" s="26" t="n">
        <v>40602</v>
      </c>
      <c r="B2224" s="27" t="n">
        <v>97.1</v>
      </c>
      <c r="C2224" s="27" t="n">
        <v>112.27</v>
      </c>
      <c r="D2224" s="28" t="n">
        <f aca="false">B2224-B2223</f>
        <v>0.579999999999998</v>
      </c>
      <c r="E2224" s="28" t="n">
        <f aca="false">C2224-C2223</f>
        <v>0.799999999999997</v>
      </c>
      <c r="F2224" s="29" t="n">
        <f aca="false">Inputs!$B$5*B2224+Inputs!$B$6*C2224</f>
        <v>4096500</v>
      </c>
      <c r="G2224" s="29" t="n">
        <f aca="false">Inputs!$B$5*D2224</f>
        <v>57999.9999999998</v>
      </c>
      <c r="H2224" s="29" t="n">
        <f aca="false">Inputs!$B$6*E2224</f>
        <v>-39999.9999999999</v>
      </c>
      <c r="I2224" s="29" t="n">
        <f aca="false">G2224+H2224</f>
        <v>18000</v>
      </c>
      <c r="J2224" s="29" t="n">
        <f aca="false">J2223+I2224</f>
        <v>2738000</v>
      </c>
    </row>
    <row r="2225" customFormat="false" ht="15" hidden="false" customHeight="false" outlineLevel="0" collapsed="false">
      <c r="A2225" s="26" t="n">
        <v>40603</v>
      </c>
      <c r="B2225" s="27" t="n">
        <v>99.63</v>
      </c>
      <c r="C2225" s="27" t="n">
        <v>113.34</v>
      </c>
      <c r="D2225" s="28" t="n">
        <f aca="false">B2225-B2224</f>
        <v>2.53</v>
      </c>
      <c r="E2225" s="28" t="n">
        <f aca="false">C2225-C2224</f>
        <v>1.07000000000001</v>
      </c>
      <c r="F2225" s="29" t="n">
        <f aca="false">Inputs!$B$5*B2225+Inputs!$B$6*C2225</f>
        <v>4296000</v>
      </c>
      <c r="G2225" s="29" t="n">
        <f aca="false">Inputs!$B$5*D2225</f>
        <v>253000</v>
      </c>
      <c r="H2225" s="29" t="n">
        <f aca="false">Inputs!$B$6*E2225</f>
        <v>-53500.0000000004</v>
      </c>
      <c r="I2225" s="29" t="n">
        <f aca="false">G2225+H2225</f>
        <v>199500</v>
      </c>
      <c r="J2225" s="29" t="n">
        <f aca="false">J2224+I2225</f>
        <v>2937500</v>
      </c>
    </row>
    <row r="2226" customFormat="false" ht="15" hidden="false" customHeight="false" outlineLevel="0" collapsed="false">
      <c r="A2226" s="26" t="n">
        <v>40604</v>
      </c>
      <c r="B2226" s="27" t="n">
        <v>102.27</v>
      </c>
      <c r="C2226" s="27" t="n">
        <v>116.89</v>
      </c>
      <c r="D2226" s="28" t="n">
        <f aca="false">B2226-B2225</f>
        <v>2.64</v>
      </c>
      <c r="E2226" s="28" t="n">
        <f aca="false">C2226-C2225</f>
        <v>3.55</v>
      </c>
      <c r="F2226" s="29" t="n">
        <f aca="false">Inputs!$B$5*B2226+Inputs!$B$6*C2226</f>
        <v>4382500</v>
      </c>
      <c r="G2226" s="29" t="n">
        <f aca="false">Inputs!$B$5*D2226</f>
        <v>264000</v>
      </c>
      <c r="H2226" s="29" t="n">
        <f aca="false">Inputs!$B$6*E2226</f>
        <v>-177500</v>
      </c>
      <c r="I2226" s="29" t="n">
        <f aca="false">G2226+H2226</f>
        <v>86500.0000000002</v>
      </c>
      <c r="J2226" s="29" t="n">
        <f aca="false">J2225+I2226</f>
        <v>3024000</v>
      </c>
    </row>
    <row r="2227" customFormat="false" ht="15" hidden="false" customHeight="false" outlineLevel="0" collapsed="false">
      <c r="A2227" s="26" t="n">
        <v>40605</v>
      </c>
      <c r="B2227" s="27" t="n">
        <v>101.92</v>
      </c>
      <c r="C2227" s="27" t="n">
        <v>114.42</v>
      </c>
      <c r="D2227" s="28" t="n">
        <f aca="false">B2227-B2226</f>
        <v>-0.349999999999994</v>
      </c>
      <c r="E2227" s="28" t="n">
        <f aca="false">C2227-C2226</f>
        <v>-2.47</v>
      </c>
      <c r="F2227" s="29" t="n">
        <f aca="false">Inputs!$B$5*B2227+Inputs!$B$6*C2227</f>
        <v>4471000</v>
      </c>
      <c r="G2227" s="29" t="n">
        <f aca="false">Inputs!$B$5*D2227</f>
        <v>-34999.9999999994</v>
      </c>
      <c r="H2227" s="29" t="n">
        <f aca="false">Inputs!$B$6*E2227</f>
        <v>123500</v>
      </c>
      <c r="I2227" s="29" t="n">
        <f aca="false">G2227+H2227</f>
        <v>88500.0000000005</v>
      </c>
      <c r="J2227" s="29" t="n">
        <f aca="false">J2226+I2227</f>
        <v>3112500</v>
      </c>
    </row>
    <row r="2228" customFormat="false" ht="15" hidden="false" customHeight="false" outlineLevel="0" collapsed="false">
      <c r="A2228" s="26" t="n">
        <v>40606</v>
      </c>
      <c r="B2228" s="27" t="n">
        <v>104.34</v>
      </c>
      <c r="C2228" s="27" t="n">
        <v>115.71</v>
      </c>
      <c r="D2228" s="28" t="n">
        <f aca="false">B2228-B2227</f>
        <v>2.42</v>
      </c>
      <c r="E2228" s="28" t="n">
        <f aca="false">C2228-C2227</f>
        <v>1.28999999999999</v>
      </c>
      <c r="F2228" s="29" t="n">
        <f aca="false">Inputs!$B$5*B2228+Inputs!$B$6*C2228</f>
        <v>4648500</v>
      </c>
      <c r="G2228" s="29" t="n">
        <f aca="false">Inputs!$B$5*D2228</f>
        <v>242000</v>
      </c>
      <c r="H2228" s="29" t="n">
        <f aca="false">Inputs!$B$6*E2228</f>
        <v>-64499.9999999996</v>
      </c>
      <c r="I2228" s="29" t="n">
        <f aca="false">G2228+H2228</f>
        <v>177500.000000001</v>
      </c>
      <c r="J2228" s="29" t="n">
        <f aca="false">J2227+I2228</f>
        <v>3290000</v>
      </c>
    </row>
    <row r="2229" customFormat="false" ht="15" hidden="false" customHeight="false" outlineLevel="0" collapsed="false">
      <c r="A2229" s="26" t="n">
        <v>40609</v>
      </c>
      <c r="B2229" s="27" t="n">
        <v>105.37</v>
      </c>
      <c r="C2229" s="27" t="n">
        <v>116.58</v>
      </c>
      <c r="D2229" s="28" t="n">
        <f aca="false">B2229-B2228</f>
        <v>1.03</v>
      </c>
      <c r="E2229" s="28" t="n">
        <f aca="false">C2229-C2228</f>
        <v>0.870000000000005</v>
      </c>
      <c r="F2229" s="29" t="n">
        <f aca="false">Inputs!$B$5*B2229+Inputs!$B$6*C2229</f>
        <v>4708000</v>
      </c>
      <c r="G2229" s="29" t="n">
        <f aca="false">Inputs!$B$5*D2229</f>
        <v>103000</v>
      </c>
      <c r="H2229" s="29" t="n">
        <f aca="false">Inputs!$B$6*E2229</f>
        <v>-43500.0000000002</v>
      </c>
      <c r="I2229" s="29" t="n">
        <f aca="false">G2229+H2229</f>
        <v>59499.9999999999</v>
      </c>
      <c r="J2229" s="29" t="n">
        <f aca="false">J2228+I2229</f>
        <v>3349500</v>
      </c>
    </row>
    <row r="2230" customFormat="false" ht="15" hidden="false" customHeight="false" outlineLevel="0" collapsed="false">
      <c r="A2230" s="26" t="n">
        <v>40610</v>
      </c>
      <c r="B2230" s="27" t="n">
        <v>105.06</v>
      </c>
      <c r="C2230" s="27" t="n">
        <v>112.32</v>
      </c>
      <c r="D2230" s="28" t="n">
        <f aca="false">B2230-B2229</f>
        <v>-0.310000000000002</v>
      </c>
      <c r="E2230" s="28" t="n">
        <f aca="false">C2230-C2229</f>
        <v>-4.26000000000001</v>
      </c>
      <c r="F2230" s="29" t="n">
        <f aca="false">Inputs!$B$5*B2230+Inputs!$B$6*C2230</f>
        <v>4890000</v>
      </c>
      <c r="G2230" s="29" t="n">
        <f aca="false">Inputs!$B$5*D2230</f>
        <v>-31000.0000000002</v>
      </c>
      <c r="H2230" s="29" t="n">
        <f aca="false">Inputs!$B$6*E2230</f>
        <v>213000</v>
      </c>
      <c r="I2230" s="29" t="n">
        <f aca="false">G2230+H2230</f>
        <v>182000</v>
      </c>
      <c r="J2230" s="29" t="n">
        <f aca="false">J2229+I2230</f>
        <v>3531500</v>
      </c>
    </row>
    <row r="2231" customFormat="false" ht="15" hidden="false" customHeight="false" outlineLevel="0" collapsed="false">
      <c r="A2231" s="26" t="n">
        <v>40611</v>
      </c>
      <c r="B2231" s="27" t="n">
        <v>104.39</v>
      </c>
      <c r="C2231" s="27" t="n">
        <v>115.19</v>
      </c>
      <c r="D2231" s="28" t="n">
        <f aca="false">B2231-B2230</f>
        <v>-0.670000000000002</v>
      </c>
      <c r="E2231" s="28" t="n">
        <f aca="false">C2231-C2230</f>
        <v>2.87</v>
      </c>
      <c r="F2231" s="29" t="n">
        <f aca="false">Inputs!$B$5*B2231+Inputs!$B$6*C2231</f>
        <v>4679500</v>
      </c>
      <c r="G2231" s="29" t="n">
        <f aca="false">Inputs!$B$5*D2231</f>
        <v>-67000.0000000002</v>
      </c>
      <c r="H2231" s="29" t="n">
        <f aca="false">Inputs!$B$6*E2231</f>
        <v>-143500</v>
      </c>
      <c r="I2231" s="29" t="n">
        <f aca="false">G2231+H2231</f>
        <v>-210500</v>
      </c>
      <c r="J2231" s="29" t="n">
        <f aca="false">J2230+I2231</f>
        <v>3321000</v>
      </c>
    </row>
    <row r="2232" customFormat="false" ht="15" hidden="false" customHeight="false" outlineLevel="0" collapsed="false">
      <c r="A2232" s="26" t="n">
        <v>40612</v>
      </c>
      <c r="B2232" s="27" t="n">
        <v>102.73</v>
      </c>
      <c r="C2232" s="27" t="n">
        <v>114.07</v>
      </c>
      <c r="D2232" s="28" t="n">
        <f aca="false">B2232-B2231</f>
        <v>-1.66</v>
      </c>
      <c r="E2232" s="28" t="n">
        <f aca="false">C2232-C2231</f>
        <v>-1.12</v>
      </c>
      <c r="F2232" s="29" t="n">
        <f aca="false">Inputs!$B$5*B2232+Inputs!$B$6*C2232</f>
        <v>4569500</v>
      </c>
      <c r="G2232" s="29" t="n">
        <f aca="false">Inputs!$B$5*D2232</f>
        <v>-166000</v>
      </c>
      <c r="H2232" s="29" t="n">
        <f aca="false">Inputs!$B$6*E2232</f>
        <v>56000.0000000002</v>
      </c>
      <c r="I2232" s="29" t="n">
        <f aca="false">G2232+H2232</f>
        <v>-109999.999999999</v>
      </c>
      <c r="J2232" s="29" t="n">
        <f aca="false">J2231+I2232</f>
        <v>3211000</v>
      </c>
    </row>
    <row r="2233" customFormat="false" ht="15" hidden="false" customHeight="false" outlineLevel="0" collapsed="false">
      <c r="A2233" s="26" t="n">
        <v>40613</v>
      </c>
      <c r="B2233" s="27" t="n">
        <v>101.14</v>
      </c>
      <c r="C2233" s="27" t="n">
        <v>114.07</v>
      </c>
      <c r="D2233" s="28" t="n">
        <f aca="false">B2233-B2232</f>
        <v>-1.59</v>
      </c>
      <c r="E2233" s="28" t="n">
        <f aca="false">C2233-C2232</f>
        <v>0</v>
      </c>
      <c r="F2233" s="29" t="n">
        <f aca="false">Inputs!$B$5*B2233+Inputs!$B$6*C2233</f>
        <v>4410500</v>
      </c>
      <c r="G2233" s="29" t="n">
        <f aca="false">Inputs!$B$5*D2233</f>
        <v>-159000</v>
      </c>
      <c r="H2233" s="29" t="n">
        <f aca="false">Inputs!$B$6*E2233</f>
        <v>-0</v>
      </c>
      <c r="I2233" s="29" t="n">
        <f aca="false">G2233+H2233</f>
        <v>-159000</v>
      </c>
      <c r="J2233" s="29" t="n">
        <f aca="false">J2232+I2233</f>
        <v>3052000</v>
      </c>
    </row>
    <row r="2234" customFormat="false" ht="15" hidden="false" customHeight="false" outlineLevel="0" collapsed="false">
      <c r="A2234" s="26" t="n">
        <v>40616</v>
      </c>
      <c r="B2234" s="27" t="n">
        <v>101.2</v>
      </c>
      <c r="C2234" s="27" t="n">
        <v>112.95</v>
      </c>
      <c r="D2234" s="28" t="n">
        <f aca="false">B2234-B2233</f>
        <v>0.0600000000000023</v>
      </c>
      <c r="E2234" s="28" t="n">
        <f aca="false">C2234-C2233</f>
        <v>-1.11999999999999</v>
      </c>
      <c r="F2234" s="29" t="n">
        <f aca="false">Inputs!$B$5*B2234+Inputs!$B$6*C2234</f>
        <v>4472500</v>
      </c>
      <c r="G2234" s="29" t="n">
        <f aca="false">Inputs!$B$5*D2234</f>
        <v>6000.00000000023</v>
      </c>
      <c r="H2234" s="29" t="n">
        <f aca="false">Inputs!$B$6*E2234</f>
        <v>55999.9999999995</v>
      </c>
      <c r="I2234" s="29" t="n">
        <f aca="false">G2234+H2234</f>
        <v>61999.9999999997</v>
      </c>
      <c r="J2234" s="29" t="n">
        <f aca="false">J2233+I2234</f>
        <v>3114000</v>
      </c>
    </row>
    <row r="2235" customFormat="false" ht="15" hidden="false" customHeight="false" outlineLevel="0" collapsed="false">
      <c r="A2235" s="26" t="n">
        <v>40617</v>
      </c>
      <c r="B2235" s="27" t="n">
        <v>97.23</v>
      </c>
      <c r="C2235" s="27" t="n">
        <v>111.11</v>
      </c>
      <c r="D2235" s="28" t="n">
        <f aca="false">B2235-B2234</f>
        <v>-3.97</v>
      </c>
      <c r="E2235" s="28" t="n">
        <f aca="false">C2235-C2234</f>
        <v>-1.84</v>
      </c>
      <c r="F2235" s="29" t="n">
        <f aca="false">Inputs!$B$5*B2235+Inputs!$B$6*C2235</f>
        <v>4167500</v>
      </c>
      <c r="G2235" s="29" t="n">
        <f aca="false">Inputs!$B$5*D2235</f>
        <v>-397000</v>
      </c>
      <c r="H2235" s="29" t="n">
        <f aca="false">Inputs!$B$6*E2235</f>
        <v>92000.0000000002</v>
      </c>
      <c r="I2235" s="29" t="n">
        <f aca="false">G2235+H2235</f>
        <v>-305000</v>
      </c>
      <c r="J2235" s="29" t="n">
        <f aca="false">J2234+I2235</f>
        <v>2809000</v>
      </c>
    </row>
    <row r="2236" customFormat="false" ht="15" hidden="false" customHeight="false" outlineLevel="0" collapsed="false">
      <c r="A2236" s="26" t="n">
        <v>40618</v>
      </c>
      <c r="B2236" s="27" t="n">
        <v>97.99</v>
      </c>
      <c r="C2236" s="27" t="n">
        <v>110.96</v>
      </c>
      <c r="D2236" s="28" t="n">
        <f aca="false">B2236-B2235</f>
        <v>0.759999999999991</v>
      </c>
      <c r="E2236" s="28" t="n">
        <f aca="false">C2236-C2235</f>
        <v>-0.150000000000006</v>
      </c>
      <c r="F2236" s="29" t="n">
        <f aca="false">Inputs!$B$5*B2236+Inputs!$B$6*C2236</f>
        <v>4251000</v>
      </c>
      <c r="G2236" s="29" t="n">
        <f aca="false">Inputs!$B$5*D2236</f>
        <v>75999.9999999991</v>
      </c>
      <c r="H2236" s="29" t="n">
        <f aca="false">Inputs!$B$6*E2236</f>
        <v>7500.00000000028</v>
      </c>
      <c r="I2236" s="29" t="n">
        <f aca="false">G2236+H2236</f>
        <v>83499.9999999994</v>
      </c>
      <c r="J2236" s="29" t="n">
        <f aca="false">J2235+I2236</f>
        <v>2892500</v>
      </c>
    </row>
    <row r="2237" customFormat="false" ht="15" hidden="false" customHeight="false" outlineLevel="0" collapsed="false">
      <c r="A2237" s="26" t="n">
        <v>40619</v>
      </c>
      <c r="B2237" s="27" t="n">
        <v>101.47</v>
      </c>
      <c r="C2237" s="27" t="n">
        <v>114.18</v>
      </c>
      <c r="D2237" s="28" t="n">
        <f aca="false">B2237-B2236</f>
        <v>3.48</v>
      </c>
      <c r="E2237" s="28" t="n">
        <f aca="false">C2237-C2236</f>
        <v>3.22000000000001</v>
      </c>
      <c r="F2237" s="29" t="n">
        <f aca="false">Inputs!$B$5*B2237+Inputs!$B$6*C2237</f>
        <v>4438000</v>
      </c>
      <c r="G2237" s="29" t="n">
        <f aca="false">Inputs!$B$5*D2237</f>
        <v>348000</v>
      </c>
      <c r="H2237" s="29" t="n">
        <f aca="false">Inputs!$B$6*E2237</f>
        <v>-161000.000000001</v>
      </c>
      <c r="I2237" s="29" t="n">
        <f aca="false">G2237+H2237</f>
        <v>187000</v>
      </c>
      <c r="J2237" s="29" t="n">
        <f aca="false">J2236+I2237</f>
        <v>3079500</v>
      </c>
    </row>
    <row r="2238" customFormat="false" ht="15" hidden="false" customHeight="false" outlineLevel="0" collapsed="false">
      <c r="A2238" s="26" t="n">
        <v>40620</v>
      </c>
      <c r="B2238" s="27" t="n">
        <v>101.06</v>
      </c>
      <c r="C2238" s="27" t="n">
        <v>114.13</v>
      </c>
      <c r="D2238" s="28" t="n">
        <f aca="false">B2238-B2237</f>
        <v>-0.409999999999997</v>
      </c>
      <c r="E2238" s="28" t="n">
        <f aca="false">C2238-C2237</f>
        <v>-0.0500000000000114</v>
      </c>
      <c r="F2238" s="29" t="n">
        <f aca="false">Inputs!$B$5*B2238+Inputs!$B$6*C2238</f>
        <v>4399500</v>
      </c>
      <c r="G2238" s="29" t="n">
        <f aca="false">Inputs!$B$5*D2238</f>
        <v>-40999.9999999997</v>
      </c>
      <c r="H2238" s="29" t="n">
        <f aca="false">Inputs!$B$6*E2238</f>
        <v>2500.00000000057</v>
      </c>
      <c r="I2238" s="29" t="n">
        <f aca="false">G2238+H2238</f>
        <v>-38499.9999999991</v>
      </c>
      <c r="J2238" s="29" t="n">
        <f aca="false">J2237+I2238</f>
        <v>3041000</v>
      </c>
    </row>
    <row r="2239" customFormat="false" ht="15" hidden="false" customHeight="false" outlineLevel="0" collapsed="false">
      <c r="A2239" s="26" t="n">
        <v>40623</v>
      </c>
      <c r="B2239" s="27" t="n">
        <v>102.36</v>
      </c>
      <c r="C2239" s="27" t="n">
        <v>114.92</v>
      </c>
      <c r="D2239" s="28" t="n">
        <f aca="false">B2239-B2238</f>
        <v>1.3</v>
      </c>
      <c r="E2239" s="28" t="n">
        <f aca="false">C2239-C2238</f>
        <v>0.790000000000006</v>
      </c>
      <c r="F2239" s="29" t="n">
        <f aca="false">Inputs!$B$5*B2239+Inputs!$B$6*C2239</f>
        <v>4490000</v>
      </c>
      <c r="G2239" s="29" t="n">
        <f aca="false">Inputs!$B$5*D2239</f>
        <v>130000</v>
      </c>
      <c r="H2239" s="29" t="n">
        <f aca="false">Inputs!$B$6*E2239</f>
        <v>-39500.0000000003</v>
      </c>
      <c r="I2239" s="29" t="n">
        <f aca="false">G2239+H2239</f>
        <v>90499.9999999994</v>
      </c>
      <c r="J2239" s="29" t="n">
        <f aca="false">J2238+I2239</f>
        <v>3131500</v>
      </c>
    </row>
    <row r="2240" customFormat="false" ht="15" hidden="false" customHeight="false" outlineLevel="0" collapsed="false">
      <c r="A2240" s="26" t="n">
        <v>40624</v>
      </c>
      <c r="B2240" s="27" t="n">
        <v>104.53</v>
      </c>
      <c r="C2240" s="27" t="n">
        <v>115.63</v>
      </c>
      <c r="D2240" s="28" t="n">
        <f aca="false">B2240-B2239</f>
        <v>2.17</v>
      </c>
      <c r="E2240" s="28" t="n">
        <f aca="false">C2240-C2239</f>
        <v>0.709999999999994</v>
      </c>
      <c r="F2240" s="29" t="n">
        <f aca="false">Inputs!$B$5*B2240+Inputs!$B$6*C2240</f>
        <v>4671500</v>
      </c>
      <c r="G2240" s="29" t="n">
        <f aca="false">Inputs!$B$5*D2240</f>
        <v>217000</v>
      </c>
      <c r="H2240" s="29" t="n">
        <f aca="false">Inputs!$B$6*E2240</f>
        <v>-35499.9999999997</v>
      </c>
      <c r="I2240" s="29" t="n">
        <f aca="false">G2240+H2240</f>
        <v>181500.000000001</v>
      </c>
      <c r="J2240" s="29" t="n">
        <f aca="false">J2239+I2240</f>
        <v>3313000</v>
      </c>
    </row>
    <row r="2241" customFormat="false" ht="15" hidden="false" customHeight="false" outlineLevel="0" collapsed="false">
      <c r="A2241" s="26" t="n">
        <v>40625</v>
      </c>
      <c r="B2241" s="27" t="n">
        <v>105.21</v>
      </c>
      <c r="C2241" s="27" t="n">
        <v>115.65</v>
      </c>
      <c r="D2241" s="28" t="n">
        <f aca="false">B2241-B2240</f>
        <v>0.679999999999993</v>
      </c>
      <c r="E2241" s="28" t="n">
        <f aca="false">C2241-C2240</f>
        <v>0.0200000000000102</v>
      </c>
      <c r="F2241" s="29" t="n">
        <f aca="false">Inputs!$B$5*B2241+Inputs!$B$6*C2241</f>
        <v>4738500</v>
      </c>
      <c r="G2241" s="29" t="n">
        <f aca="false">Inputs!$B$5*D2241</f>
        <v>67999.9999999993</v>
      </c>
      <c r="H2241" s="29" t="n">
        <f aca="false">Inputs!$B$6*E2241</f>
        <v>-1000.00000000051</v>
      </c>
      <c r="I2241" s="29" t="n">
        <f aca="false">G2241+H2241</f>
        <v>66999.9999999988</v>
      </c>
      <c r="J2241" s="29" t="n">
        <f aca="false">J2240+I2241</f>
        <v>3380000</v>
      </c>
    </row>
    <row r="2242" customFormat="false" ht="15" hidden="false" customHeight="false" outlineLevel="0" collapsed="false">
      <c r="A2242" s="26" t="n">
        <v>40626</v>
      </c>
      <c r="B2242" s="27" t="n">
        <v>105.04</v>
      </c>
      <c r="C2242" s="27" t="n">
        <v>115.41</v>
      </c>
      <c r="D2242" s="28" t="n">
        <f aca="false">B2242-B2241</f>
        <v>-0.169999999999988</v>
      </c>
      <c r="E2242" s="28" t="n">
        <f aca="false">C2242-C2241</f>
        <v>-0.240000000000009</v>
      </c>
      <c r="F2242" s="29" t="n">
        <f aca="false">Inputs!$B$5*B2242+Inputs!$B$6*C2242</f>
        <v>4733500</v>
      </c>
      <c r="G2242" s="29" t="n">
        <f aca="false">Inputs!$B$5*D2242</f>
        <v>-16999.9999999988</v>
      </c>
      <c r="H2242" s="29" t="n">
        <f aca="false">Inputs!$B$6*E2242</f>
        <v>12000.0000000005</v>
      </c>
      <c r="I2242" s="29" t="n">
        <f aca="false">G2242+H2242</f>
        <v>-4999.99999999829</v>
      </c>
      <c r="J2242" s="29" t="n">
        <f aca="false">J2241+I2242</f>
        <v>3375000</v>
      </c>
    </row>
    <row r="2243" customFormat="false" ht="15" hidden="false" customHeight="false" outlineLevel="0" collapsed="false">
      <c r="A2243" s="26" t="n">
        <v>40627</v>
      </c>
      <c r="B2243" s="27" t="n">
        <v>104.89</v>
      </c>
      <c r="C2243" s="27" t="n">
        <v>115.45</v>
      </c>
      <c r="D2243" s="28" t="n">
        <f aca="false">B2243-B2242</f>
        <v>-0.150000000000006</v>
      </c>
      <c r="E2243" s="28" t="n">
        <f aca="false">C2243-C2242</f>
        <v>0.0400000000000063</v>
      </c>
      <c r="F2243" s="29" t="n">
        <f aca="false">Inputs!$B$5*B2243+Inputs!$B$6*C2243</f>
        <v>4716500</v>
      </c>
      <c r="G2243" s="29" t="n">
        <f aca="false">Inputs!$B$5*D2243</f>
        <v>-15000.0000000006</v>
      </c>
      <c r="H2243" s="29" t="n">
        <f aca="false">Inputs!$B$6*E2243</f>
        <v>-2000.00000000031</v>
      </c>
      <c r="I2243" s="29" t="n">
        <f aca="false">G2243+H2243</f>
        <v>-17000.0000000009</v>
      </c>
      <c r="J2243" s="29" t="n">
        <f aca="false">J2242+I2243</f>
        <v>3358000</v>
      </c>
    </row>
    <row r="2244" customFormat="false" ht="15" hidden="false" customHeight="false" outlineLevel="0" collapsed="false">
      <c r="A2244" s="26" t="n">
        <v>40631</v>
      </c>
      <c r="B2244" s="27" t="n">
        <v>104.34</v>
      </c>
      <c r="C2244" s="27" t="n">
        <v>115.58</v>
      </c>
      <c r="D2244" s="28" t="n">
        <f aca="false">B2244-B2243</f>
        <v>-0.549999999999997</v>
      </c>
      <c r="E2244" s="28" t="n">
        <f aca="false">C2244-C2243</f>
        <v>0.129999999999995</v>
      </c>
      <c r="F2244" s="29" t="n">
        <f aca="false">Inputs!$B$5*B2244+Inputs!$B$6*C2244</f>
        <v>4655000</v>
      </c>
      <c r="G2244" s="29" t="n">
        <f aca="false">Inputs!$B$5*D2244</f>
        <v>-54999.9999999997</v>
      </c>
      <c r="H2244" s="29" t="n">
        <f aca="false">Inputs!$B$6*E2244</f>
        <v>-6499.99999999977</v>
      </c>
      <c r="I2244" s="29" t="n">
        <f aca="false">G2244+H2244</f>
        <v>-61499.9999999995</v>
      </c>
      <c r="J2244" s="29" t="n">
        <f aca="false">J2243+I2244</f>
        <v>3296500</v>
      </c>
    </row>
    <row r="2245" customFormat="false" ht="15" hidden="false" customHeight="false" outlineLevel="0" collapsed="false">
      <c r="A2245" s="26" t="n">
        <v>40632</v>
      </c>
      <c r="B2245" s="27" t="n">
        <v>103.8</v>
      </c>
      <c r="C2245" s="27" t="n">
        <v>115.35</v>
      </c>
      <c r="D2245" s="28" t="n">
        <f aca="false">B2245-B2244</f>
        <v>-0.540000000000006</v>
      </c>
      <c r="E2245" s="28" t="n">
        <f aca="false">C2245-C2244</f>
        <v>-0.230000000000004</v>
      </c>
      <c r="F2245" s="29" t="n">
        <f aca="false">Inputs!$B$5*B2245+Inputs!$B$6*C2245</f>
        <v>4612500</v>
      </c>
      <c r="G2245" s="29" t="n">
        <f aca="false">Inputs!$B$5*D2245</f>
        <v>-54000.0000000006</v>
      </c>
      <c r="H2245" s="29" t="n">
        <f aca="false">Inputs!$B$6*E2245</f>
        <v>11500.0000000002</v>
      </c>
      <c r="I2245" s="29" t="n">
        <f aca="false">G2245+H2245</f>
        <v>-42500.0000000004</v>
      </c>
      <c r="J2245" s="29" t="n">
        <f aca="false">J2244+I2245</f>
        <v>3254000</v>
      </c>
    </row>
    <row r="2246" customFormat="false" ht="15" hidden="false" customHeight="false" outlineLevel="0" collapsed="false">
      <c r="A2246" s="26" t="n">
        <v>40633</v>
      </c>
      <c r="B2246" s="27" t="n">
        <v>106.19</v>
      </c>
      <c r="C2246" s="27" t="n">
        <v>116.94</v>
      </c>
      <c r="D2246" s="28" t="n">
        <f aca="false">B2246-B2245</f>
        <v>2.39</v>
      </c>
      <c r="E2246" s="28" t="n">
        <f aca="false">C2246-C2245</f>
        <v>1.59</v>
      </c>
      <c r="F2246" s="29" t="n">
        <f aca="false">Inputs!$B$5*B2246+Inputs!$B$6*C2246</f>
        <v>4772000</v>
      </c>
      <c r="G2246" s="29" t="n">
        <f aca="false">Inputs!$B$5*D2246</f>
        <v>239000</v>
      </c>
      <c r="H2246" s="29" t="n">
        <f aca="false">Inputs!$B$6*E2246</f>
        <v>-79500.0000000002</v>
      </c>
      <c r="I2246" s="29" t="n">
        <f aca="false">G2246+H2246</f>
        <v>159500</v>
      </c>
      <c r="J2246" s="29" t="n">
        <f aca="false">J2245+I2246</f>
        <v>3413500</v>
      </c>
    </row>
    <row r="2247" customFormat="false" ht="15" hidden="false" customHeight="false" outlineLevel="0" collapsed="false">
      <c r="A2247" s="26" t="n">
        <v>40634</v>
      </c>
      <c r="B2247" s="27" t="n">
        <v>107.55</v>
      </c>
      <c r="C2247" s="27" t="n">
        <v>118.63</v>
      </c>
      <c r="D2247" s="28" t="n">
        <f aca="false">B2247-B2246</f>
        <v>1.36</v>
      </c>
      <c r="E2247" s="28" t="n">
        <f aca="false">C2247-C2246</f>
        <v>1.69</v>
      </c>
      <c r="F2247" s="29" t="n">
        <f aca="false">Inputs!$B$5*B2247+Inputs!$B$6*C2247</f>
        <v>4823500</v>
      </c>
      <c r="G2247" s="29" t="n">
        <f aca="false">Inputs!$B$5*D2247</f>
        <v>136000</v>
      </c>
      <c r="H2247" s="29" t="n">
        <f aca="false">Inputs!$B$6*E2247</f>
        <v>-84499.9999999999</v>
      </c>
      <c r="I2247" s="29" t="n">
        <f aca="false">G2247+H2247</f>
        <v>51500.0000000001</v>
      </c>
      <c r="J2247" s="29" t="n">
        <f aca="false">J2246+I2247</f>
        <v>3465000</v>
      </c>
    </row>
    <row r="2248" customFormat="false" ht="15" hidden="false" customHeight="false" outlineLevel="0" collapsed="false">
      <c r="A2248" s="26" t="n">
        <v>40637</v>
      </c>
      <c r="B2248" s="27" t="n">
        <v>108.14</v>
      </c>
      <c r="C2248" s="27" t="n">
        <v>120.07</v>
      </c>
      <c r="D2248" s="28" t="n">
        <f aca="false">B2248-B2247</f>
        <v>0.590000000000003</v>
      </c>
      <c r="E2248" s="28" t="n">
        <f aca="false">C2248-C2247</f>
        <v>1.44</v>
      </c>
      <c r="F2248" s="29" t="n">
        <f aca="false">Inputs!$B$5*B2248+Inputs!$B$6*C2248</f>
        <v>4810500</v>
      </c>
      <c r="G2248" s="29" t="n">
        <f aca="false">Inputs!$B$5*D2248</f>
        <v>59000.0000000003</v>
      </c>
      <c r="H2248" s="29" t="n">
        <f aca="false">Inputs!$B$6*E2248</f>
        <v>-71999.9999999999</v>
      </c>
      <c r="I2248" s="29" t="n">
        <f aca="false">G2248+H2248</f>
        <v>-12999.9999999995</v>
      </c>
      <c r="J2248" s="29" t="n">
        <f aca="false">J2247+I2248</f>
        <v>3452000</v>
      </c>
    </row>
    <row r="2249" customFormat="false" ht="15" hidden="false" customHeight="false" outlineLevel="0" collapsed="false">
      <c r="A2249" s="26" t="n">
        <v>40638</v>
      </c>
      <c r="B2249" s="27" t="n">
        <v>107.82</v>
      </c>
      <c r="C2249" s="27" t="n">
        <v>122.87</v>
      </c>
      <c r="D2249" s="28" t="n">
        <f aca="false">B2249-B2248</f>
        <v>-0.320000000000007</v>
      </c>
      <c r="E2249" s="28" t="n">
        <f aca="false">C2249-C2248</f>
        <v>2.80000000000001</v>
      </c>
      <c r="F2249" s="29" t="n">
        <f aca="false">Inputs!$B$5*B2249+Inputs!$B$6*C2249</f>
        <v>4638500</v>
      </c>
      <c r="G2249" s="29" t="n">
        <f aca="false">Inputs!$B$5*D2249</f>
        <v>-32000.0000000007</v>
      </c>
      <c r="H2249" s="29" t="n">
        <f aca="false">Inputs!$B$6*E2249</f>
        <v>-140000.000000001</v>
      </c>
      <c r="I2249" s="29" t="n">
        <f aca="false">G2249+H2249</f>
        <v>-172000.000000001</v>
      </c>
      <c r="J2249" s="29" t="n">
        <f aca="false">J2248+I2249</f>
        <v>3280000</v>
      </c>
    </row>
    <row r="2250" customFormat="false" ht="15" hidden="false" customHeight="false" outlineLevel="0" collapsed="false">
      <c r="A2250" s="26" t="n">
        <v>40639</v>
      </c>
      <c r="B2250" s="27" t="n">
        <v>108.38</v>
      </c>
      <c r="C2250" s="27" t="n">
        <v>123.01</v>
      </c>
      <c r="D2250" s="28" t="n">
        <f aca="false">B2250-B2249</f>
        <v>0.560000000000002</v>
      </c>
      <c r="E2250" s="28" t="n">
        <f aca="false">C2250-C2249</f>
        <v>0.140000000000001</v>
      </c>
      <c r="F2250" s="29" t="n">
        <f aca="false">Inputs!$B$5*B2250+Inputs!$B$6*C2250</f>
        <v>4687500</v>
      </c>
      <c r="G2250" s="29" t="n">
        <f aca="false">Inputs!$B$5*D2250</f>
        <v>56000.0000000002</v>
      </c>
      <c r="H2250" s="29" t="n">
        <f aca="false">Inputs!$B$6*E2250</f>
        <v>-7000.00000000003</v>
      </c>
      <c r="I2250" s="29" t="n">
        <f aca="false">G2250+H2250</f>
        <v>49000.0000000002</v>
      </c>
      <c r="J2250" s="29" t="n">
        <f aca="false">J2249+I2250</f>
        <v>3329000</v>
      </c>
    </row>
    <row r="2251" customFormat="false" ht="15" hidden="false" customHeight="false" outlineLevel="0" collapsed="false">
      <c r="A2251" s="26" t="n">
        <v>40640</v>
      </c>
      <c r="B2251" s="27" t="n">
        <v>109.82</v>
      </c>
      <c r="C2251" s="27" t="n">
        <v>122.9</v>
      </c>
      <c r="D2251" s="28" t="n">
        <f aca="false">B2251-B2250</f>
        <v>1.44</v>
      </c>
      <c r="E2251" s="28" t="n">
        <f aca="false">C2251-C2250</f>
        <v>-0.109999999999999</v>
      </c>
      <c r="F2251" s="29" t="n">
        <f aca="false">Inputs!$B$5*B2251+Inputs!$B$6*C2251</f>
        <v>4837000</v>
      </c>
      <c r="G2251" s="29" t="n">
        <f aca="false">Inputs!$B$5*D2251</f>
        <v>144000</v>
      </c>
      <c r="H2251" s="29" t="n">
        <f aca="false">Inputs!$B$6*E2251</f>
        <v>5499.99999999997</v>
      </c>
      <c r="I2251" s="29" t="n">
        <f aca="false">G2251+H2251</f>
        <v>149500</v>
      </c>
      <c r="J2251" s="29" t="n">
        <f aca="false">J2250+I2251</f>
        <v>3478500</v>
      </c>
    </row>
    <row r="2252" customFormat="false" ht="15" hidden="false" customHeight="false" outlineLevel="0" collapsed="false">
      <c r="A2252" s="26" t="n">
        <v>40644</v>
      </c>
      <c r="B2252" s="27" t="n">
        <v>109.5</v>
      </c>
      <c r="C2252" s="27" t="n">
        <v>126.46</v>
      </c>
      <c r="D2252" s="28" t="n">
        <f aca="false">B2252-B2251</f>
        <v>-0.319999999999993</v>
      </c>
      <c r="E2252" s="28" t="n">
        <f aca="false">C2252-C2251</f>
        <v>3.55999999999999</v>
      </c>
      <c r="F2252" s="29" t="n">
        <f aca="false">Inputs!$B$5*B2252+Inputs!$B$6*C2252</f>
        <v>4627000</v>
      </c>
      <c r="G2252" s="29" t="n">
        <f aca="false">Inputs!$B$5*D2252</f>
        <v>-31999.9999999993</v>
      </c>
      <c r="H2252" s="29" t="n">
        <f aca="false">Inputs!$B$6*E2252</f>
        <v>-177999.999999999</v>
      </c>
      <c r="I2252" s="29" t="n">
        <f aca="false">G2252+H2252</f>
        <v>-209999.999999999</v>
      </c>
      <c r="J2252" s="29" t="n">
        <f aca="false">J2251+I2252</f>
        <v>3268500</v>
      </c>
    </row>
    <row r="2253" customFormat="false" ht="15" hidden="false" customHeight="false" outlineLevel="0" collapsed="false">
      <c r="A2253" s="26" t="n">
        <v>40646</v>
      </c>
      <c r="B2253" s="27" t="n">
        <v>106.6</v>
      </c>
      <c r="C2253" s="27" t="n">
        <v>122.7</v>
      </c>
      <c r="D2253" s="28" t="n">
        <f aca="false">B2253-B2252</f>
        <v>-2.90000000000001</v>
      </c>
      <c r="E2253" s="28" t="n">
        <f aca="false">C2253-C2252</f>
        <v>-3.75999999999999</v>
      </c>
      <c r="F2253" s="29" t="n">
        <f aca="false">Inputs!$B$5*B2253+Inputs!$B$6*C2253</f>
        <v>4525000</v>
      </c>
      <c r="G2253" s="29" t="n">
        <f aca="false">Inputs!$B$5*D2253</f>
        <v>-290000.000000001</v>
      </c>
      <c r="H2253" s="29" t="n">
        <f aca="false">Inputs!$B$6*E2253</f>
        <v>188000</v>
      </c>
      <c r="I2253" s="29" t="n">
        <f aca="false">G2253+H2253</f>
        <v>-102000.000000001</v>
      </c>
      <c r="J2253" s="29" t="n">
        <f aca="false">J2252+I2253</f>
        <v>3166500</v>
      </c>
    </row>
    <row r="2254" customFormat="false" ht="15" hidden="false" customHeight="false" outlineLevel="0" collapsed="false">
      <c r="A2254" s="26" t="n">
        <v>40648</v>
      </c>
      <c r="B2254" s="27" t="n">
        <v>109.17</v>
      </c>
      <c r="C2254" s="27" t="n">
        <v>124.63</v>
      </c>
      <c r="D2254" s="28" t="n">
        <f aca="false">B2254-B2253</f>
        <v>2.57000000000001</v>
      </c>
      <c r="E2254" s="28" t="n">
        <f aca="false">C2254-C2253</f>
        <v>1.92999999999999</v>
      </c>
      <c r="F2254" s="29" t="n">
        <f aca="false">Inputs!$B$5*B2254+Inputs!$B$6*C2254</f>
        <v>4685500</v>
      </c>
      <c r="G2254" s="29" t="n">
        <f aca="false">Inputs!$B$5*D2254</f>
        <v>257000.000000001</v>
      </c>
      <c r="H2254" s="29" t="n">
        <f aca="false">Inputs!$B$6*E2254</f>
        <v>-96499.9999999996</v>
      </c>
      <c r="I2254" s="29" t="n">
        <f aca="false">G2254+H2254</f>
        <v>160500.000000001</v>
      </c>
      <c r="J2254" s="29" t="n">
        <f aca="false">J2253+I2254</f>
        <v>3327000</v>
      </c>
    </row>
    <row r="2255" customFormat="false" ht="15" hidden="false" customHeight="false" outlineLevel="0" collapsed="false">
      <c r="A2255" s="26" t="n">
        <v>40651</v>
      </c>
      <c r="B2255" s="27" t="n">
        <v>106.7</v>
      </c>
      <c r="C2255" s="27" t="n">
        <v>121.69</v>
      </c>
      <c r="D2255" s="28" t="n">
        <f aca="false">B2255-B2254</f>
        <v>-2.47</v>
      </c>
      <c r="E2255" s="28" t="n">
        <f aca="false">C2255-C2254</f>
        <v>-2.94</v>
      </c>
      <c r="F2255" s="29" t="n">
        <f aca="false">Inputs!$B$5*B2255+Inputs!$B$6*C2255</f>
        <v>4585500</v>
      </c>
      <c r="G2255" s="29" t="n">
        <f aca="false">Inputs!$B$5*D2255</f>
        <v>-247000</v>
      </c>
      <c r="H2255" s="29" t="n">
        <f aca="false">Inputs!$B$6*E2255</f>
        <v>147000</v>
      </c>
      <c r="I2255" s="29" t="n">
        <f aca="false">G2255+H2255</f>
        <v>-100000</v>
      </c>
      <c r="J2255" s="29" t="n">
        <f aca="false">J2254+I2255</f>
        <v>3227000</v>
      </c>
    </row>
    <row r="2256" customFormat="false" ht="15" hidden="false" customHeight="false" outlineLevel="0" collapsed="false">
      <c r="A2256" s="26" t="n">
        <v>40659</v>
      </c>
      <c r="B2256" s="27" t="n">
        <v>111.72</v>
      </c>
      <c r="C2256" s="27" t="n">
        <v>124.55</v>
      </c>
      <c r="D2256" s="28" t="n">
        <f aca="false">B2256-B2255</f>
        <v>5.02</v>
      </c>
      <c r="E2256" s="28" t="n">
        <f aca="false">C2256-C2255</f>
        <v>2.86</v>
      </c>
      <c r="F2256" s="29" t="n">
        <f aca="false">Inputs!$B$5*B2256+Inputs!$B$6*C2256</f>
        <v>4944500</v>
      </c>
      <c r="G2256" s="29" t="n">
        <f aca="false">Inputs!$B$5*D2256</f>
        <v>502000</v>
      </c>
      <c r="H2256" s="29" t="n">
        <f aca="false">Inputs!$B$6*E2256</f>
        <v>-143000</v>
      </c>
      <c r="I2256" s="29" t="n">
        <f aca="false">G2256+H2256</f>
        <v>359000</v>
      </c>
      <c r="J2256" s="29" t="n">
        <f aca="false">J2255+I2256</f>
        <v>3586000</v>
      </c>
    </row>
    <row r="2257" customFormat="false" ht="15" hidden="false" customHeight="false" outlineLevel="0" collapsed="false">
      <c r="A2257" s="26" t="n">
        <v>40660</v>
      </c>
      <c r="B2257" s="27" t="n">
        <v>112.31</v>
      </c>
      <c r="C2257" s="27" t="n">
        <v>124.94</v>
      </c>
      <c r="D2257" s="28" t="n">
        <f aca="false">B2257-B2256</f>
        <v>0.590000000000003</v>
      </c>
      <c r="E2257" s="28" t="n">
        <f aca="false">C2257-C2256</f>
        <v>0.390000000000001</v>
      </c>
      <c r="F2257" s="29" t="n">
        <f aca="false">Inputs!$B$5*B2257+Inputs!$B$6*C2257</f>
        <v>4984000</v>
      </c>
      <c r="G2257" s="29" t="n">
        <f aca="false">Inputs!$B$5*D2257</f>
        <v>59000.0000000003</v>
      </c>
      <c r="H2257" s="29" t="n">
        <f aca="false">Inputs!$B$6*E2257</f>
        <v>-19500</v>
      </c>
      <c r="I2257" s="29" t="n">
        <f aca="false">G2257+H2257</f>
        <v>39500.0000000003</v>
      </c>
      <c r="J2257" s="29" t="n">
        <f aca="false">J2256+I2257</f>
        <v>3625500</v>
      </c>
    </row>
    <row r="2258" customFormat="false" ht="15" hidden="false" customHeight="false" outlineLevel="0" collapsed="false">
      <c r="A2258" s="26" t="n">
        <v>40661</v>
      </c>
      <c r="B2258" s="27" t="n">
        <v>112.38</v>
      </c>
      <c r="C2258" s="27" t="n">
        <v>126.59</v>
      </c>
      <c r="D2258" s="28" t="n">
        <f aca="false">B2258-B2257</f>
        <v>0.0699999999999932</v>
      </c>
      <c r="E2258" s="28" t="n">
        <f aca="false">C2258-C2257</f>
        <v>1.65000000000001</v>
      </c>
      <c r="F2258" s="29" t="n">
        <f aca="false">Inputs!$B$5*B2258+Inputs!$B$6*C2258</f>
        <v>4908500</v>
      </c>
      <c r="G2258" s="29" t="n">
        <f aca="false">Inputs!$B$5*D2258</f>
        <v>6999.99999999932</v>
      </c>
      <c r="H2258" s="29" t="n">
        <f aca="false">Inputs!$B$6*E2258</f>
        <v>-82500.0000000003</v>
      </c>
      <c r="I2258" s="29" t="n">
        <f aca="false">G2258+H2258</f>
        <v>-75500.000000001</v>
      </c>
      <c r="J2258" s="29" t="n">
        <f aca="false">J2257+I2258</f>
        <v>3550000</v>
      </c>
    </row>
    <row r="2259" customFormat="false" ht="15" hidden="false" customHeight="false" outlineLevel="0" collapsed="false">
      <c r="A2259" s="26" t="n">
        <v>40665</v>
      </c>
      <c r="B2259" s="27" t="n">
        <v>113.03</v>
      </c>
      <c r="C2259" s="27" t="n">
        <v>126.64</v>
      </c>
      <c r="D2259" s="28" t="n">
        <f aca="false">B2259-B2258</f>
        <v>0.650000000000006</v>
      </c>
      <c r="E2259" s="28" t="n">
        <f aca="false">C2259-C2258</f>
        <v>0.0499999999999972</v>
      </c>
      <c r="F2259" s="29" t="n">
        <f aca="false">Inputs!$B$5*B2259+Inputs!$B$6*C2259</f>
        <v>4971000</v>
      </c>
      <c r="G2259" s="29" t="n">
        <f aca="false">Inputs!$B$5*D2259</f>
        <v>65000.0000000006</v>
      </c>
      <c r="H2259" s="29" t="n">
        <f aca="false">Inputs!$B$6*E2259</f>
        <v>-2499.99999999986</v>
      </c>
      <c r="I2259" s="29" t="n">
        <f aca="false">G2259+H2259</f>
        <v>62500.0000000007</v>
      </c>
      <c r="J2259" s="29" t="n">
        <f aca="false">J2258+I2259</f>
        <v>3612500</v>
      </c>
    </row>
    <row r="2260" customFormat="false" ht="15" hidden="false" customHeight="false" outlineLevel="0" collapsed="false">
      <c r="A2260" s="26" t="n">
        <v>40666</v>
      </c>
      <c r="B2260" s="27" t="n">
        <v>110.6</v>
      </c>
      <c r="C2260" s="27" t="n">
        <v>124.01</v>
      </c>
      <c r="D2260" s="28" t="n">
        <f aca="false">B2260-B2259</f>
        <v>-2.43000000000001</v>
      </c>
      <c r="E2260" s="28" t="n">
        <f aca="false">C2260-C2259</f>
        <v>-2.63</v>
      </c>
      <c r="F2260" s="29" t="n">
        <f aca="false">Inputs!$B$5*B2260+Inputs!$B$6*C2260</f>
        <v>4859500</v>
      </c>
      <c r="G2260" s="29" t="n">
        <f aca="false">Inputs!$B$5*D2260</f>
        <v>-243000.000000001</v>
      </c>
      <c r="H2260" s="29" t="n">
        <f aca="false">Inputs!$B$6*E2260</f>
        <v>131500</v>
      </c>
      <c r="I2260" s="29" t="n">
        <f aca="false">G2260+H2260</f>
        <v>-111500.000000001</v>
      </c>
      <c r="J2260" s="29" t="n">
        <f aca="false">J2259+I2260</f>
        <v>3501000</v>
      </c>
    </row>
    <row r="2261" customFormat="false" ht="15" hidden="false" customHeight="false" outlineLevel="0" collapsed="false">
      <c r="A2261" s="26" t="n">
        <v>40673</v>
      </c>
      <c r="B2261" s="27" t="n">
        <v>103.39</v>
      </c>
      <c r="C2261" s="27" t="n">
        <v>117.82</v>
      </c>
      <c r="D2261" s="28" t="n">
        <f aca="false">B2261-B2260</f>
        <v>-7.20999999999999</v>
      </c>
      <c r="E2261" s="28" t="n">
        <f aca="false">C2261-C2260</f>
        <v>-6.19000000000001</v>
      </c>
      <c r="F2261" s="29" t="n">
        <f aca="false">Inputs!$B$5*B2261+Inputs!$B$6*C2261</f>
        <v>4448000</v>
      </c>
      <c r="G2261" s="29" t="n">
        <f aca="false">Inputs!$B$5*D2261</f>
        <v>-720999.999999999</v>
      </c>
      <c r="H2261" s="29" t="n">
        <f aca="false">Inputs!$B$6*E2261</f>
        <v>309500.000000001</v>
      </c>
      <c r="I2261" s="29" t="n">
        <f aca="false">G2261+H2261</f>
        <v>-411499.999999999</v>
      </c>
      <c r="J2261" s="29" t="n">
        <f aca="false">J2260+I2261</f>
        <v>3089500</v>
      </c>
    </row>
    <row r="2262" customFormat="false" ht="15" hidden="false" customHeight="false" outlineLevel="0" collapsed="false">
      <c r="A2262" s="26" t="n">
        <v>40674</v>
      </c>
      <c r="B2262" s="27" t="n">
        <v>97.88</v>
      </c>
      <c r="C2262" s="27" t="n">
        <v>115.66</v>
      </c>
      <c r="D2262" s="28" t="n">
        <f aca="false">B2262-B2261</f>
        <v>-5.51000000000001</v>
      </c>
      <c r="E2262" s="28" t="n">
        <f aca="false">C2262-C2261</f>
        <v>-2.16</v>
      </c>
      <c r="F2262" s="29" t="n">
        <f aca="false">Inputs!$B$5*B2262+Inputs!$B$6*C2262</f>
        <v>4005000</v>
      </c>
      <c r="G2262" s="29" t="n">
        <f aca="false">Inputs!$B$5*D2262</f>
        <v>-551000.000000001</v>
      </c>
      <c r="H2262" s="29" t="n">
        <f aca="false">Inputs!$B$6*E2262</f>
        <v>108000</v>
      </c>
      <c r="I2262" s="29" t="n">
        <f aca="false">G2262+H2262</f>
        <v>-443000.000000001</v>
      </c>
      <c r="J2262" s="29" t="n">
        <f aca="false">J2261+I2262</f>
        <v>2646500</v>
      </c>
    </row>
    <row r="2263" customFormat="false" ht="15" hidden="false" customHeight="false" outlineLevel="0" collapsed="false">
      <c r="A2263" s="26" t="n">
        <v>40680</v>
      </c>
      <c r="B2263" s="27" t="n">
        <v>96.4</v>
      </c>
      <c r="C2263" s="27" t="n">
        <v>109.39</v>
      </c>
      <c r="D2263" s="28" t="n">
        <f aca="false">B2263-B2262</f>
        <v>-1.47999999999999</v>
      </c>
      <c r="E2263" s="28" t="n">
        <f aca="false">C2263-C2262</f>
        <v>-6.27</v>
      </c>
      <c r="F2263" s="29" t="n">
        <f aca="false">Inputs!$B$5*B2263+Inputs!$B$6*C2263</f>
        <v>4170500</v>
      </c>
      <c r="G2263" s="29" t="n">
        <f aca="false">Inputs!$B$5*D2263</f>
        <v>-147999.999999999</v>
      </c>
      <c r="H2263" s="29" t="n">
        <f aca="false">Inputs!$B$6*E2263</f>
        <v>313500</v>
      </c>
      <c r="I2263" s="29" t="n">
        <f aca="false">G2263+H2263</f>
        <v>165500.000000001</v>
      </c>
      <c r="J2263" s="29" t="n">
        <f aca="false">J2262+I2263</f>
        <v>2812000</v>
      </c>
    </row>
    <row r="2264" customFormat="false" ht="15" hidden="false" customHeight="false" outlineLevel="0" collapsed="false">
      <c r="A2264" s="26" t="n">
        <v>40681</v>
      </c>
      <c r="B2264" s="27" t="n">
        <v>99.52</v>
      </c>
      <c r="C2264" s="27" t="n">
        <v>112.54</v>
      </c>
      <c r="D2264" s="28" t="n">
        <f aca="false">B2264-B2263</f>
        <v>3.11999999999999</v>
      </c>
      <c r="E2264" s="28" t="n">
        <f aca="false">C2264-C2263</f>
        <v>3.15000000000001</v>
      </c>
      <c r="F2264" s="29" t="n">
        <f aca="false">Inputs!$B$5*B2264+Inputs!$B$6*C2264</f>
        <v>4325000</v>
      </c>
      <c r="G2264" s="29" t="n">
        <f aca="false">Inputs!$B$5*D2264</f>
        <v>311999.999999999</v>
      </c>
      <c r="H2264" s="29" t="n">
        <f aca="false">Inputs!$B$6*E2264</f>
        <v>-157500</v>
      </c>
      <c r="I2264" s="29" t="n">
        <f aca="false">G2264+H2264</f>
        <v>154499.999999999</v>
      </c>
      <c r="J2264" s="29" t="n">
        <f aca="false">J2263+I2264</f>
        <v>2966500</v>
      </c>
    </row>
    <row r="2265" customFormat="false" ht="15" hidden="false" customHeight="false" outlineLevel="0" collapsed="false">
      <c r="A2265" s="26" t="n">
        <v>40686</v>
      </c>
      <c r="B2265" s="27" t="n">
        <v>97.06</v>
      </c>
      <c r="C2265" s="27" t="n">
        <v>110.13</v>
      </c>
      <c r="D2265" s="28" t="n">
        <f aca="false">B2265-B2264</f>
        <v>-2.45999999999999</v>
      </c>
      <c r="E2265" s="28" t="n">
        <f aca="false">C2265-C2264</f>
        <v>-2.41000000000001</v>
      </c>
      <c r="F2265" s="29" t="n">
        <f aca="false">Inputs!$B$5*B2265+Inputs!$B$6*C2265</f>
        <v>4199500</v>
      </c>
      <c r="G2265" s="29" t="n">
        <f aca="false">Inputs!$B$5*D2265</f>
        <v>-245999.999999999</v>
      </c>
      <c r="H2265" s="29" t="n">
        <f aca="false">Inputs!$B$6*E2265</f>
        <v>120500.000000001</v>
      </c>
      <c r="I2265" s="29" t="n">
        <f aca="false">G2265+H2265</f>
        <v>-125499.999999999</v>
      </c>
      <c r="J2265" s="29" t="n">
        <f aca="false">J2264+I2265</f>
        <v>2841000</v>
      </c>
    </row>
    <row r="2266" customFormat="false" ht="15" hidden="false" customHeight="false" outlineLevel="0" collapsed="false">
      <c r="A2266" s="26" t="n">
        <v>40694</v>
      </c>
      <c r="B2266" s="27" t="n">
        <v>102.7</v>
      </c>
      <c r="C2266" s="27" t="n">
        <v>117.18</v>
      </c>
      <c r="D2266" s="28" t="n">
        <f aca="false">B2266-B2265</f>
        <v>5.64</v>
      </c>
      <c r="E2266" s="28" t="n">
        <f aca="false">C2266-C2265</f>
        <v>7.05000000000001</v>
      </c>
      <c r="F2266" s="29" t="n">
        <f aca="false">Inputs!$B$5*B2266+Inputs!$B$6*C2266</f>
        <v>4411000</v>
      </c>
      <c r="G2266" s="29" t="n">
        <f aca="false">Inputs!$B$5*D2266</f>
        <v>564000</v>
      </c>
      <c r="H2266" s="29" t="n">
        <f aca="false">Inputs!$B$6*E2266</f>
        <v>-352500.000000001</v>
      </c>
      <c r="I2266" s="29" t="n">
        <f aca="false">G2266+H2266</f>
        <v>211499.999999999</v>
      </c>
      <c r="J2266" s="29" t="n">
        <f aca="false">J2265+I2266</f>
        <v>3052500</v>
      </c>
    </row>
    <row r="2267" customFormat="false" ht="15" hidden="false" customHeight="false" outlineLevel="0" collapsed="false">
      <c r="A2267" s="26" t="n">
        <v>40695</v>
      </c>
      <c r="B2267" s="27" t="n">
        <v>100.3</v>
      </c>
      <c r="C2267" s="27" t="n">
        <v>116.15</v>
      </c>
      <c r="D2267" s="28" t="n">
        <f aca="false">B2267-B2266</f>
        <v>-2.40000000000001</v>
      </c>
      <c r="E2267" s="28" t="n">
        <f aca="false">C2267-C2266</f>
        <v>-1.03</v>
      </c>
      <c r="F2267" s="29" t="n">
        <f aca="false">Inputs!$B$5*B2267+Inputs!$B$6*C2267</f>
        <v>4222500</v>
      </c>
      <c r="G2267" s="29" t="n">
        <f aca="false">Inputs!$B$5*D2267</f>
        <v>-240000.000000001</v>
      </c>
      <c r="H2267" s="29" t="n">
        <f aca="false">Inputs!$B$6*E2267</f>
        <v>51500.0000000001</v>
      </c>
      <c r="I2267" s="29" t="n">
        <f aca="false">G2267+H2267</f>
        <v>-188500.000000001</v>
      </c>
      <c r="J2267" s="29" t="n">
        <f aca="false">J2266+I2267</f>
        <v>2864000</v>
      </c>
    </row>
    <row r="2268" customFormat="false" ht="15" hidden="false" customHeight="false" outlineLevel="0" collapsed="false">
      <c r="A2268" s="26" t="n">
        <v>40697</v>
      </c>
      <c r="B2268" s="27" t="n">
        <v>100.28</v>
      </c>
      <c r="C2268" s="27" t="n">
        <v>115.09</v>
      </c>
      <c r="D2268" s="28" t="n">
        <f aca="false">B2268-B2267</f>
        <v>-0.019999999999996</v>
      </c>
      <c r="E2268" s="28" t="n">
        <f aca="false">C2268-C2267</f>
        <v>-1.06</v>
      </c>
      <c r="F2268" s="29" t="n">
        <f aca="false">Inputs!$B$5*B2268+Inputs!$B$6*C2268</f>
        <v>4273500</v>
      </c>
      <c r="G2268" s="29" t="n">
        <f aca="false">Inputs!$B$5*D2268</f>
        <v>-1999.9999999996</v>
      </c>
      <c r="H2268" s="29" t="n">
        <f aca="false">Inputs!$B$6*E2268</f>
        <v>53000.0000000001</v>
      </c>
      <c r="I2268" s="29" t="n">
        <f aca="false">G2268+H2268</f>
        <v>51000.0000000005</v>
      </c>
      <c r="J2268" s="29" t="n">
        <f aca="false">J2267+I2268</f>
        <v>2915000</v>
      </c>
    </row>
    <row r="2269" customFormat="false" ht="15" hidden="false" customHeight="false" outlineLevel="0" collapsed="false">
      <c r="A2269" s="26" t="n">
        <v>40702</v>
      </c>
      <c r="B2269" s="27" t="n">
        <v>100.77</v>
      </c>
      <c r="C2269" s="27" t="n">
        <v>118.43</v>
      </c>
      <c r="D2269" s="28" t="n">
        <f aca="false">B2269-B2268</f>
        <v>0.489999999999995</v>
      </c>
      <c r="E2269" s="28" t="n">
        <f aca="false">C2269-C2268</f>
        <v>3.34</v>
      </c>
      <c r="F2269" s="29" t="n">
        <f aca="false">Inputs!$B$5*B2269+Inputs!$B$6*C2269</f>
        <v>4155500</v>
      </c>
      <c r="G2269" s="29" t="n">
        <f aca="false">Inputs!$B$5*D2269</f>
        <v>48999.9999999995</v>
      </c>
      <c r="H2269" s="29" t="n">
        <f aca="false">Inputs!$B$6*E2269</f>
        <v>-167000</v>
      </c>
      <c r="I2269" s="29" t="n">
        <f aca="false">G2269+H2269</f>
        <v>-118000.000000001</v>
      </c>
      <c r="J2269" s="29" t="n">
        <f aca="false">J2268+I2269</f>
        <v>2797000</v>
      </c>
    </row>
    <row r="2270" customFormat="false" ht="15" hidden="false" customHeight="false" outlineLevel="0" collapsed="false">
      <c r="A2270" s="26" t="n">
        <v>40704</v>
      </c>
      <c r="B2270" s="27" t="n">
        <v>99.3</v>
      </c>
      <c r="C2270" s="27" t="n">
        <v>118.71</v>
      </c>
      <c r="D2270" s="28" t="n">
        <f aca="false">B2270-B2269</f>
        <v>-1.47</v>
      </c>
      <c r="E2270" s="28" t="n">
        <f aca="false">C2270-C2269</f>
        <v>0.279999999999987</v>
      </c>
      <c r="F2270" s="29" t="n">
        <f aca="false">Inputs!$B$5*B2270+Inputs!$B$6*C2270</f>
        <v>3994500</v>
      </c>
      <c r="G2270" s="29" t="n">
        <f aca="false">Inputs!$B$5*D2270</f>
        <v>-147000</v>
      </c>
      <c r="H2270" s="29" t="n">
        <f aca="false">Inputs!$B$6*E2270</f>
        <v>-13999.9999999993</v>
      </c>
      <c r="I2270" s="29" t="n">
        <f aca="false">G2270+H2270</f>
        <v>-160999.999999999</v>
      </c>
      <c r="J2270" s="29" t="n">
        <f aca="false">J2269+I2270</f>
        <v>2636000</v>
      </c>
    </row>
    <row r="2271" customFormat="false" ht="15" hidden="false" customHeight="false" outlineLevel="0" collapsed="false">
      <c r="A2271" s="26" t="n">
        <v>40707</v>
      </c>
      <c r="B2271" s="27" t="n">
        <v>97.2</v>
      </c>
      <c r="C2271" s="27" t="n">
        <v>120.49</v>
      </c>
      <c r="D2271" s="28" t="n">
        <f aca="false">B2271-B2270</f>
        <v>-2.09999999999999</v>
      </c>
      <c r="E2271" s="28" t="n">
        <f aca="false">C2271-C2270</f>
        <v>1.78</v>
      </c>
      <c r="F2271" s="29" t="n">
        <f aca="false">Inputs!$B$5*B2271+Inputs!$B$6*C2271</f>
        <v>3695500</v>
      </c>
      <c r="G2271" s="29" t="n">
        <f aca="false">Inputs!$B$5*D2271</f>
        <v>-209999.999999999</v>
      </c>
      <c r="H2271" s="29" t="n">
        <f aca="false">Inputs!$B$6*E2271</f>
        <v>-89000.0000000001</v>
      </c>
      <c r="I2271" s="29" t="n">
        <f aca="false">G2271+H2271</f>
        <v>-299000</v>
      </c>
      <c r="J2271" s="29" t="n">
        <f aca="false">J2270+I2271</f>
        <v>2337000</v>
      </c>
    </row>
    <row r="2272" customFormat="false" ht="15" hidden="false" customHeight="false" outlineLevel="0" collapsed="false">
      <c r="A2272" s="26" t="n">
        <v>40715</v>
      </c>
      <c r="B2272" s="27" t="n">
        <v>93.7</v>
      </c>
      <c r="C2272" s="27" t="n">
        <v>112.02</v>
      </c>
      <c r="D2272" s="28" t="n">
        <f aca="false">B2272-B2271</f>
        <v>-3.5</v>
      </c>
      <c r="E2272" s="28" t="n">
        <f aca="false">C2272-C2271</f>
        <v>-8.47</v>
      </c>
      <c r="F2272" s="29" t="n">
        <f aca="false">Inputs!$B$5*B2272+Inputs!$B$6*C2272</f>
        <v>3769000</v>
      </c>
      <c r="G2272" s="29" t="n">
        <f aca="false">Inputs!$B$5*D2272</f>
        <v>-350000</v>
      </c>
      <c r="H2272" s="29" t="n">
        <f aca="false">Inputs!$B$6*E2272</f>
        <v>423500</v>
      </c>
      <c r="I2272" s="29" t="n">
        <f aca="false">G2272+H2272</f>
        <v>73499.9999999999</v>
      </c>
      <c r="J2272" s="29" t="n">
        <f aca="false">J2271+I2272</f>
        <v>2410500</v>
      </c>
    </row>
    <row r="2273" customFormat="false" ht="15" hidden="false" customHeight="false" outlineLevel="0" collapsed="false">
      <c r="A2273" s="26" t="n">
        <v>40717</v>
      </c>
      <c r="B2273" s="27" t="n">
        <v>90.7</v>
      </c>
      <c r="C2273" s="27" t="n">
        <v>108.27</v>
      </c>
      <c r="D2273" s="28" t="n">
        <f aca="false">B2273-B2272</f>
        <v>-3</v>
      </c>
      <c r="E2273" s="28" t="n">
        <f aca="false">C2273-C2272</f>
        <v>-3.75</v>
      </c>
      <c r="F2273" s="29" t="n">
        <f aca="false">Inputs!$B$5*B2273+Inputs!$B$6*C2273</f>
        <v>3656500</v>
      </c>
      <c r="G2273" s="29" t="n">
        <f aca="false">Inputs!$B$5*D2273</f>
        <v>-300000</v>
      </c>
      <c r="H2273" s="29" t="n">
        <f aca="false">Inputs!$B$6*E2273</f>
        <v>187500</v>
      </c>
      <c r="I2273" s="29" t="n">
        <f aca="false">G2273+H2273</f>
        <v>-112500</v>
      </c>
      <c r="J2273" s="29" t="n">
        <f aca="false">J2272+I2273</f>
        <v>2298000</v>
      </c>
    </row>
    <row r="2274" customFormat="false" ht="15" hidden="false" customHeight="false" outlineLevel="0" collapsed="false">
      <c r="A2274" s="26" t="n">
        <v>40722</v>
      </c>
      <c r="B2274" s="27" t="n">
        <v>92.9</v>
      </c>
      <c r="C2274" s="27" t="n">
        <v>107.57</v>
      </c>
      <c r="D2274" s="28" t="n">
        <f aca="false">B2274-B2273</f>
        <v>2.2</v>
      </c>
      <c r="E2274" s="28" t="n">
        <f aca="false">C2274-C2273</f>
        <v>-0.700000000000003</v>
      </c>
      <c r="F2274" s="29" t="n">
        <f aca="false">Inputs!$B$5*B2274+Inputs!$B$6*C2274</f>
        <v>3911500</v>
      </c>
      <c r="G2274" s="29" t="n">
        <f aca="false">Inputs!$B$5*D2274</f>
        <v>220000</v>
      </c>
      <c r="H2274" s="29" t="n">
        <f aca="false">Inputs!$B$6*E2274</f>
        <v>35000.0000000001</v>
      </c>
      <c r="I2274" s="29" t="n">
        <f aca="false">G2274+H2274</f>
        <v>255000</v>
      </c>
      <c r="J2274" s="29" t="n">
        <f aca="false">J2273+I2274</f>
        <v>2553000</v>
      </c>
    </row>
    <row r="2275" customFormat="false" ht="15" hidden="false" customHeight="false" outlineLevel="0" collapsed="false">
      <c r="A2275" s="26" t="n">
        <v>40724</v>
      </c>
      <c r="B2275" s="27" t="n">
        <v>95.3</v>
      </c>
      <c r="C2275" s="27" t="n">
        <v>111.71</v>
      </c>
      <c r="D2275" s="28" t="n">
        <f aca="false">B2275-B2274</f>
        <v>2.39999999999999</v>
      </c>
      <c r="E2275" s="28" t="n">
        <f aca="false">C2275-C2274</f>
        <v>4.14</v>
      </c>
      <c r="F2275" s="29" t="n">
        <f aca="false">Inputs!$B$5*B2275+Inputs!$B$6*C2275</f>
        <v>3944500</v>
      </c>
      <c r="G2275" s="29" t="n">
        <f aca="false">Inputs!$B$5*D2275</f>
        <v>239999.999999999</v>
      </c>
      <c r="H2275" s="29" t="n">
        <f aca="false">Inputs!$B$6*E2275</f>
        <v>-207000</v>
      </c>
      <c r="I2275" s="29" t="n">
        <f aca="false">G2275+H2275</f>
        <v>32999.9999999991</v>
      </c>
      <c r="J2275" s="29" t="n">
        <f aca="false">J2274+I2275</f>
        <v>2586000</v>
      </c>
    </row>
    <row r="2276" customFormat="false" ht="15" hidden="false" customHeight="false" outlineLevel="0" collapsed="false">
      <c r="A2276" s="26" t="n">
        <v>40725</v>
      </c>
      <c r="B2276" s="27" t="n">
        <v>94.81</v>
      </c>
      <c r="C2276" s="27" t="n">
        <v>109.82</v>
      </c>
      <c r="D2276" s="28" t="n">
        <f aca="false">B2276-B2275</f>
        <v>-0.489999999999995</v>
      </c>
      <c r="E2276" s="28" t="n">
        <f aca="false">C2276-C2275</f>
        <v>-1.89</v>
      </c>
      <c r="F2276" s="29" t="n">
        <f aca="false">Inputs!$B$5*B2276+Inputs!$B$6*C2276</f>
        <v>3990000</v>
      </c>
      <c r="G2276" s="29" t="n">
        <f aca="false">Inputs!$B$5*D2276</f>
        <v>-48999.9999999995</v>
      </c>
      <c r="H2276" s="29" t="n">
        <f aca="false">Inputs!$B$6*E2276</f>
        <v>94500</v>
      </c>
      <c r="I2276" s="29" t="n">
        <f aca="false">G2276+H2276</f>
        <v>45500.0000000005</v>
      </c>
      <c r="J2276" s="29" t="n">
        <f aca="false">J2275+I2276</f>
        <v>2631500</v>
      </c>
    </row>
    <row r="2277" customFormat="false" ht="15" hidden="false" customHeight="false" outlineLevel="0" collapsed="false">
      <c r="A2277" s="26" t="n">
        <v>40731</v>
      </c>
      <c r="B2277" s="27" t="n">
        <v>98.7</v>
      </c>
      <c r="C2277" s="27" t="n">
        <v>117.4</v>
      </c>
      <c r="D2277" s="28" t="n">
        <f aca="false">B2277-B2276</f>
        <v>3.89</v>
      </c>
      <c r="E2277" s="28" t="n">
        <f aca="false">C2277-C2276</f>
        <v>7.58000000000001</v>
      </c>
      <c r="F2277" s="29" t="n">
        <f aca="false">Inputs!$B$5*B2277+Inputs!$B$6*C2277</f>
        <v>4000000</v>
      </c>
      <c r="G2277" s="29" t="n">
        <f aca="false">Inputs!$B$5*D2277</f>
        <v>389000</v>
      </c>
      <c r="H2277" s="29" t="n">
        <f aca="false">Inputs!$B$6*E2277</f>
        <v>-379000.000000001</v>
      </c>
      <c r="I2277" s="29" t="n">
        <f aca="false">G2277+H2277</f>
        <v>9999.99999999942</v>
      </c>
      <c r="J2277" s="29" t="n">
        <f aca="false">J2276+I2277</f>
        <v>2641500</v>
      </c>
    </row>
    <row r="2278" customFormat="false" ht="15" hidden="false" customHeight="false" outlineLevel="0" collapsed="false">
      <c r="A2278" s="26" t="n">
        <v>40732</v>
      </c>
      <c r="B2278" s="27" t="n">
        <v>96.2</v>
      </c>
      <c r="C2278" s="27" t="n">
        <v>117.4</v>
      </c>
      <c r="D2278" s="28" t="n">
        <f aca="false">B2278-B2277</f>
        <v>-2.5</v>
      </c>
      <c r="E2278" s="28" t="n">
        <f aca="false">C2278-C2277</f>
        <v>0</v>
      </c>
      <c r="F2278" s="29" t="n">
        <f aca="false">Inputs!$B$5*B2278+Inputs!$B$6*C2278</f>
        <v>3750000</v>
      </c>
      <c r="G2278" s="29" t="n">
        <f aca="false">Inputs!$B$5*D2278</f>
        <v>-250000</v>
      </c>
      <c r="H2278" s="29" t="n">
        <f aca="false">Inputs!$B$6*E2278</f>
        <v>-0</v>
      </c>
      <c r="I2278" s="29" t="n">
        <f aca="false">G2278+H2278</f>
        <v>-250000</v>
      </c>
      <c r="J2278" s="29" t="n">
        <f aca="false">J2277+I2278</f>
        <v>2391500</v>
      </c>
    </row>
    <row r="2279" customFormat="false" ht="15" hidden="false" customHeight="false" outlineLevel="0" collapsed="false">
      <c r="A2279" s="26" t="n">
        <v>40738</v>
      </c>
      <c r="B2279" s="27" t="n">
        <v>95.75</v>
      </c>
      <c r="C2279" s="27" t="n">
        <v>117.38</v>
      </c>
      <c r="D2279" s="28" t="n">
        <f aca="false">B2279-B2278</f>
        <v>-0.450000000000003</v>
      </c>
      <c r="E2279" s="28" t="n">
        <f aca="false">C2279-C2278</f>
        <v>-0.0200000000000102</v>
      </c>
      <c r="F2279" s="29" t="n">
        <f aca="false">Inputs!$B$5*B2279+Inputs!$B$6*C2279</f>
        <v>3706000</v>
      </c>
      <c r="G2279" s="29" t="n">
        <f aca="false">Inputs!$B$5*D2279</f>
        <v>-45000.0000000003</v>
      </c>
      <c r="H2279" s="29" t="n">
        <f aca="false">Inputs!$B$6*E2279</f>
        <v>1000.00000000051</v>
      </c>
      <c r="I2279" s="29" t="n">
        <f aca="false">G2279+H2279</f>
        <v>-43999.9999999998</v>
      </c>
      <c r="J2279" s="29" t="n">
        <f aca="false">J2278+I2279</f>
        <v>2347500</v>
      </c>
    </row>
    <row r="2280" customFormat="false" ht="15" hidden="false" customHeight="false" outlineLevel="0" collapsed="false">
      <c r="A2280" s="26" t="n">
        <v>40739</v>
      </c>
      <c r="B2280" s="27" t="n">
        <v>97.24</v>
      </c>
      <c r="C2280" s="27" t="n">
        <v>118.06</v>
      </c>
      <c r="D2280" s="28" t="n">
        <f aca="false">B2280-B2279</f>
        <v>1.48999999999999</v>
      </c>
      <c r="E2280" s="28" t="n">
        <f aca="false">C2280-C2279</f>
        <v>0.680000000000007</v>
      </c>
      <c r="F2280" s="29" t="n">
        <f aca="false">Inputs!$B$5*B2280+Inputs!$B$6*C2280</f>
        <v>3821000</v>
      </c>
      <c r="G2280" s="29" t="n">
        <f aca="false">Inputs!$B$5*D2280</f>
        <v>148999.999999999</v>
      </c>
      <c r="H2280" s="29" t="n">
        <f aca="false">Inputs!$B$6*E2280</f>
        <v>-34000.0000000003</v>
      </c>
      <c r="I2280" s="29" t="n">
        <f aca="false">G2280+H2280</f>
        <v>114999.999999999</v>
      </c>
      <c r="J2280" s="29" t="n">
        <f aca="false">J2279+I2280</f>
        <v>2462500</v>
      </c>
    </row>
    <row r="2281" customFormat="false" ht="15" hidden="false" customHeight="false" outlineLevel="0" collapsed="false">
      <c r="A2281" s="26" t="n">
        <v>40742</v>
      </c>
      <c r="B2281" s="27" t="n">
        <v>95.94</v>
      </c>
      <c r="C2281" s="27" t="n">
        <v>117.05</v>
      </c>
      <c r="D2281" s="28" t="n">
        <f aca="false">B2281-B2280</f>
        <v>-1.3</v>
      </c>
      <c r="E2281" s="28" t="n">
        <f aca="false">C2281-C2280</f>
        <v>-1.01000000000001</v>
      </c>
      <c r="F2281" s="29" t="n">
        <f aca="false">Inputs!$B$5*B2281+Inputs!$B$6*C2281</f>
        <v>3741500</v>
      </c>
      <c r="G2281" s="29" t="n">
        <f aca="false">Inputs!$B$5*D2281</f>
        <v>-130000</v>
      </c>
      <c r="H2281" s="29" t="n">
        <f aca="false">Inputs!$B$6*E2281</f>
        <v>50500.0000000003</v>
      </c>
      <c r="I2281" s="29" t="n">
        <f aca="false">G2281+H2281</f>
        <v>-79499.9999999995</v>
      </c>
      <c r="J2281" s="29" t="n">
        <f aca="false">J2280+I2281</f>
        <v>2383000</v>
      </c>
    </row>
    <row r="2282" customFormat="false" ht="15" hidden="false" customHeight="false" outlineLevel="0" collapsed="false">
      <c r="A2282" s="26" t="n">
        <v>40743</v>
      </c>
      <c r="B2282" s="27" t="n">
        <v>97.49</v>
      </c>
      <c r="C2282" s="27" t="n">
        <v>118.18</v>
      </c>
      <c r="D2282" s="28" t="n">
        <f aca="false">B2282-B2281</f>
        <v>1.55</v>
      </c>
      <c r="E2282" s="28" t="n">
        <f aca="false">C2282-C2281</f>
        <v>1.13000000000001</v>
      </c>
      <c r="F2282" s="29" t="n">
        <f aca="false">Inputs!$B$5*B2282+Inputs!$B$6*C2282</f>
        <v>3840000</v>
      </c>
      <c r="G2282" s="29" t="n">
        <f aca="false">Inputs!$B$5*D2282</f>
        <v>155000</v>
      </c>
      <c r="H2282" s="29" t="n">
        <f aca="false">Inputs!$B$6*E2282</f>
        <v>-56500.0000000005</v>
      </c>
      <c r="I2282" s="29" t="n">
        <f aca="false">G2282+H2282</f>
        <v>98499.9999999992</v>
      </c>
      <c r="J2282" s="29" t="n">
        <f aca="false">J2281+I2282</f>
        <v>2481500</v>
      </c>
    </row>
    <row r="2283" customFormat="false" ht="15" hidden="false" customHeight="false" outlineLevel="0" collapsed="false">
      <c r="A2283" s="26" t="n">
        <v>40744</v>
      </c>
      <c r="B2283" s="27" t="n">
        <v>98.11</v>
      </c>
      <c r="C2283" s="27" t="n">
        <v>118.52</v>
      </c>
      <c r="D2283" s="28" t="n">
        <f aca="false">B2283-B2282</f>
        <v>0.620000000000005</v>
      </c>
      <c r="E2283" s="28" t="n">
        <f aca="false">C2283-C2282</f>
        <v>0.339999999999989</v>
      </c>
      <c r="F2283" s="29" t="n">
        <f aca="false">Inputs!$B$5*B2283+Inputs!$B$6*C2283</f>
        <v>3885000</v>
      </c>
      <c r="G2283" s="29" t="n">
        <f aca="false">Inputs!$B$5*D2283</f>
        <v>62000.0000000005</v>
      </c>
      <c r="H2283" s="29" t="n">
        <f aca="false">Inputs!$B$6*E2283</f>
        <v>-16999.9999999995</v>
      </c>
      <c r="I2283" s="29" t="n">
        <f aca="false">G2283+H2283</f>
        <v>45000.000000001</v>
      </c>
      <c r="J2283" s="29" t="n">
        <f aca="false">J2282+I2283</f>
        <v>2526500</v>
      </c>
    </row>
    <row r="2284" customFormat="false" ht="15" hidden="false" customHeight="false" outlineLevel="0" collapsed="false">
      <c r="A2284" s="26" t="n">
        <v>40745</v>
      </c>
      <c r="B2284" s="27" t="n">
        <v>98.96</v>
      </c>
      <c r="C2284" s="27" t="n">
        <v>118.25</v>
      </c>
      <c r="D2284" s="28" t="n">
        <f aca="false">B2284-B2283</f>
        <v>0.849999999999994</v>
      </c>
      <c r="E2284" s="28" t="n">
        <f aca="false">C2284-C2283</f>
        <v>-0.269999999999996</v>
      </c>
      <c r="F2284" s="29" t="n">
        <f aca="false">Inputs!$B$5*B2284+Inputs!$B$6*C2284</f>
        <v>3983500</v>
      </c>
      <c r="G2284" s="29" t="n">
        <f aca="false">Inputs!$B$5*D2284</f>
        <v>84999.9999999994</v>
      </c>
      <c r="H2284" s="29" t="n">
        <f aca="false">Inputs!$B$6*E2284</f>
        <v>13499.9999999998</v>
      </c>
      <c r="I2284" s="29" t="n">
        <f aca="false">G2284+H2284</f>
        <v>98499.9999999992</v>
      </c>
      <c r="J2284" s="29" t="n">
        <f aca="false">J2283+I2284</f>
        <v>2625000</v>
      </c>
    </row>
    <row r="2285" customFormat="false" ht="15" hidden="false" customHeight="false" outlineLevel="0" collapsed="false">
      <c r="A2285" s="26" t="n">
        <v>40749</v>
      </c>
      <c r="B2285" s="27" t="n">
        <v>98.97</v>
      </c>
      <c r="C2285" s="27" t="n">
        <v>118.27</v>
      </c>
      <c r="D2285" s="28" t="n">
        <f aca="false">B2285-B2284</f>
        <v>0.0100000000000051</v>
      </c>
      <c r="E2285" s="28" t="n">
        <f aca="false">C2285-C2284</f>
        <v>0.019999999999996</v>
      </c>
      <c r="F2285" s="29" t="n">
        <f aca="false">Inputs!$B$5*B2285+Inputs!$B$6*C2285</f>
        <v>3983500</v>
      </c>
      <c r="G2285" s="29" t="n">
        <f aca="false">Inputs!$B$5*D2285</f>
        <v>1000.00000000051</v>
      </c>
      <c r="H2285" s="29" t="n">
        <f aca="false">Inputs!$B$6*E2285</f>
        <v>-999.999999999801</v>
      </c>
      <c r="I2285" s="29" t="n">
        <f aca="false">G2285+H2285</f>
        <v>7.105427357601E-010</v>
      </c>
      <c r="J2285" s="29" t="n">
        <f aca="false">J2284+I2285</f>
        <v>2625000</v>
      </c>
    </row>
    <row r="2286" customFormat="false" ht="15" hidden="false" customHeight="false" outlineLevel="0" collapsed="false">
      <c r="A2286" s="26" t="n">
        <v>40750</v>
      </c>
      <c r="B2286" s="27" t="n">
        <v>99.61</v>
      </c>
      <c r="C2286" s="27" t="n">
        <v>118.14</v>
      </c>
      <c r="D2286" s="28" t="n">
        <f aca="false">B2286-B2285</f>
        <v>0.640000000000001</v>
      </c>
      <c r="E2286" s="28" t="n">
        <f aca="false">C2286-C2285</f>
        <v>-0.129999999999995</v>
      </c>
      <c r="F2286" s="29" t="n">
        <f aca="false">Inputs!$B$5*B2286+Inputs!$B$6*C2286</f>
        <v>4054000</v>
      </c>
      <c r="G2286" s="29" t="n">
        <f aca="false">Inputs!$B$5*D2286</f>
        <v>64000.0000000001</v>
      </c>
      <c r="H2286" s="29" t="n">
        <f aca="false">Inputs!$B$6*E2286</f>
        <v>6499.99999999977</v>
      </c>
      <c r="I2286" s="29" t="n">
        <f aca="false">G2286+H2286</f>
        <v>70499.9999999998</v>
      </c>
      <c r="J2286" s="29" t="n">
        <f aca="false">J2285+I2286</f>
        <v>2695500</v>
      </c>
    </row>
    <row r="2287" customFormat="false" ht="15" hidden="false" customHeight="false" outlineLevel="0" collapsed="false">
      <c r="A2287" s="26" t="n">
        <v>40751</v>
      </c>
      <c r="B2287" s="27" t="n">
        <v>97.4</v>
      </c>
      <c r="C2287" s="27" t="n">
        <v>117.99</v>
      </c>
      <c r="D2287" s="28" t="n">
        <f aca="false">B2287-B2286</f>
        <v>-2.20999999999999</v>
      </c>
      <c r="E2287" s="28" t="n">
        <f aca="false">C2287-C2286</f>
        <v>-0.150000000000006</v>
      </c>
      <c r="F2287" s="29" t="n">
        <f aca="false">Inputs!$B$5*B2287+Inputs!$B$6*C2287</f>
        <v>3840500</v>
      </c>
      <c r="G2287" s="29" t="n">
        <f aca="false">Inputs!$B$5*D2287</f>
        <v>-220999.999999999</v>
      </c>
      <c r="H2287" s="29" t="n">
        <f aca="false">Inputs!$B$6*E2287</f>
        <v>7500.00000000028</v>
      </c>
      <c r="I2287" s="29" t="n">
        <f aca="false">G2287+H2287</f>
        <v>-213499.999999999</v>
      </c>
      <c r="J2287" s="29" t="n">
        <f aca="false">J2286+I2287</f>
        <v>2482000</v>
      </c>
    </row>
    <row r="2288" customFormat="false" ht="15" hidden="false" customHeight="false" outlineLevel="0" collapsed="false">
      <c r="A2288" s="26" t="n">
        <v>40752</v>
      </c>
      <c r="B2288" s="27" t="n">
        <v>97.48</v>
      </c>
      <c r="C2288" s="27" t="n">
        <v>118.16</v>
      </c>
      <c r="D2288" s="28" t="n">
        <f aca="false">B2288-B2287</f>
        <v>0.0799999999999983</v>
      </c>
      <c r="E2288" s="28" t="n">
        <f aca="false">C2288-C2287</f>
        <v>0.170000000000002</v>
      </c>
      <c r="F2288" s="29" t="n">
        <f aca="false">Inputs!$B$5*B2288+Inputs!$B$6*C2288</f>
        <v>3840000</v>
      </c>
      <c r="G2288" s="29" t="n">
        <f aca="false">Inputs!$B$5*D2288</f>
        <v>7999.99999999983</v>
      </c>
      <c r="H2288" s="29" t="n">
        <f aca="false">Inputs!$B$6*E2288</f>
        <v>-8500.00000000009</v>
      </c>
      <c r="I2288" s="29" t="n">
        <f aca="false">G2288+H2288</f>
        <v>-500.000000000257</v>
      </c>
      <c r="J2288" s="29" t="n">
        <f aca="false">J2287+I2288</f>
        <v>2481500</v>
      </c>
    </row>
    <row r="2289" customFormat="false" ht="15" hidden="false" customHeight="false" outlineLevel="0" collapsed="false">
      <c r="A2289" s="26" t="n">
        <v>40753</v>
      </c>
      <c r="B2289" s="27" t="n">
        <v>95.68</v>
      </c>
      <c r="C2289" s="27" t="n">
        <v>115.93</v>
      </c>
      <c r="D2289" s="28" t="n">
        <f aca="false">B2289-B2288</f>
        <v>-1.8</v>
      </c>
      <c r="E2289" s="28" t="n">
        <f aca="false">C2289-C2288</f>
        <v>-2.22999999999999</v>
      </c>
      <c r="F2289" s="29" t="n">
        <f aca="false">Inputs!$B$5*B2289+Inputs!$B$6*C2289</f>
        <v>3771500</v>
      </c>
      <c r="G2289" s="29" t="n">
        <f aca="false">Inputs!$B$5*D2289</f>
        <v>-180000</v>
      </c>
      <c r="H2289" s="29" t="n">
        <f aca="false">Inputs!$B$6*E2289</f>
        <v>111499.999999999</v>
      </c>
      <c r="I2289" s="29" t="n">
        <f aca="false">G2289+H2289</f>
        <v>-68500.0000000002</v>
      </c>
      <c r="J2289" s="29" t="n">
        <f aca="false">J2288+I2289</f>
        <v>2413000</v>
      </c>
    </row>
    <row r="2290" customFormat="false" ht="15" hidden="false" customHeight="false" outlineLevel="0" collapsed="false">
      <c r="A2290" s="26" t="n">
        <v>40756</v>
      </c>
      <c r="B2290" s="27" t="n">
        <v>94.98</v>
      </c>
      <c r="C2290" s="27" t="n">
        <v>116.37</v>
      </c>
      <c r="D2290" s="28" t="n">
        <f aca="false">B2290-B2289</f>
        <v>-0.700000000000003</v>
      </c>
      <c r="E2290" s="28" t="n">
        <f aca="false">C2290-C2289</f>
        <v>0.439999999999998</v>
      </c>
      <c r="F2290" s="29" t="n">
        <f aca="false">Inputs!$B$5*B2290+Inputs!$B$6*C2290</f>
        <v>3679500</v>
      </c>
      <c r="G2290" s="29" t="n">
        <f aca="false">Inputs!$B$5*D2290</f>
        <v>-70000.0000000003</v>
      </c>
      <c r="H2290" s="29" t="n">
        <f aca="false">Inputs!$B$6*E2290</f>
        <v>-21999.9999999999</v>
      </c>
      <c r="I2290" s="29" t="n">
        <f aca="false">G2290+H2290</f>
        <v>-92000.0000000002</v>
      </c>
      <c r="J2290" s="29" t="n">
        <f aca="false">J2289+I2290</f>
        <v>2321000</v>
      </c>
    </row>
    <row r="2291" customFormat="false" ht="15" hidden="false" customHeight="false" outlineLevel="0" collapsed="false">
      <c r="A2291" s="26" t="n">
        <v>40757</v>
      </c>
      <c r="B2291" s="27" t="n">
        <v>93.78</v>
      </c>
      <c r="C2291" s="27" t="n">
        <v>116.02</v>
      </c>
      <c r="D2291" s="28" t="n">
        <f aca="false">B2291-B2290</f>
        <v>-1.2</v>
      </c>
      <c r="E2291" s="28" t="n">
        <f aca="false">C2291-C2290</f>
        <v>-0.350000000000009</v>
      </c>
      <c r="F2291" s="29" t="n">
        <f aca="false">Inputs!$B$5*B2291+Inputs!$B$6*C2291</f>
        <v>3577000</v>
      </c>
      <c r="G2291" s="29" t="n">
        <f aca="false">Inputs!$B$5*D2291</f>
        <v>-120000</v>
      </c>
      <c r="H2291" s="29" t="n">
        <f aca="false">Inputs!$B$6*E2291</f>
        <v>17500.0000000004</v>
      </c>
      <c r="I2291" s="29" t="n">
        <f aca="false">G2291+H2291</f>
        <v>-102500</v>
      </c>
      <c r="J2291" s="29" t="n">
        <f aca="false">J2290+I2291</f>
        <v>2218500</v>
      </c>
    </row>
    <row r="2292" customFormat="false" ht="15" hidden="false" customHeight="false" outlineLevel="0" collapsed="false">
      <c r="A2292" s="26" t="n">
        <v>40758</v>
      </c>
      <c r="B2292" s="27" t="n">
        <v>91.87</v>
      </c>
      <c r="C2292" s="27" t="n">
        <v>113.74</v>
      </c>
      <c r="D2292" s="28" t="n">
        <f aca="false">B2292-B2291</f>
        <v>-1.91</v>
      </c>
      <c r="E2292" s="28" t="n">
        <f aca="false">C2292-C2291</f>
        <v>-2.28</v>
      </c>
      <c r="F2292" s="29" t="n">
        <f aca="false">Inputs!$B$5*B2292+Inputs!$B$6*C2292</f>
        <v>3500000</v>
      </c>
      <c r="G2292" s="29" t="n">
        <f aca="false">Inputs!$B$5*D2292</f>
        <v>-191000</v>
      </c>
      <c r="H2292" s="29" t="n">
        <f aca="false">Inputs!$B$6*E2292</f>
        <v>114000</v>
      </c>
      <c r="I2292" s="29" t="n">
        <f aca="false">G2292+H2292</f>
        <v>-76999.9999999996</v>
      </c>
      <c r="J2292" s="29" t="n">
        <f aca="false">J2291+I2292</f>
        <v>2141500</v>
      </c>
    </row>
    <row r="2293" customFormat="false" ht="15" hidden="false" customHeight="false" outlineLevel="0" collapsed="false">
      <c r="A2293" s="26" t="n">
        <v>40759</v>
      </c>
      <c r="B2293" s="27" t="n">
        <v>86.75</v>
      </c>
      <c r="C2293" s="27" t="n">
        <v>110.22</v>
      </c>
      <c r="D2293" s="28" t="n">
        <f aca="false">B2293-B2292</f>
        <v>-5.12</v>
      </c>
      <c r="E2293" s="28" t="n">
        <f aca="false">C2293-C2292</f>
        <v>-3.52</v>
      </c>
      <c r="F2293" s="29" t="n">
        <f aca="false">Inputs!$B$5*B2293+Inputs!$B$6*C2293</f>
        <v>3164000</v>
      </c>
      <c r="G2293" s="29" t="n">
        <f aca="false">Inputs!$B$5*D2293</f>
        <v>-512000</v>
      </c>
      <c r="H2293" s="29" t="n">
        <f aca="false">Inputs!$B$6*E2293</f>
        <v>176000</v>
      </c>
      <c r="I2293" s="29" t="n">
        <f aca="false">G2293+H2293</f>
        <v>-336000.000000001</v>
      </c>
      <c r="J2293" s="29" t="n">
        <f aca="false">J2292+I2293</f>
        <v>1805500</v>
      </c>
    </row>
    <row r="2294" customFormat="false" ht="15" hidden="false" customHeight="false" outlineLevel="0" collapsed="false">
      <c r="A2294" s="26" t="n">
        <v>40760</v>
      </c>
      <c r="B2294" s="27" t="n">
        <v>86.89</v>
      </c>
      <c r="C2294" s="27" t="n">
        <v>106.92</v>
      </c>
      <c r="D2294" s="28" t="n">
        <f aca="false">B2294-B2293</f>
        <v>0.140000000000001</v>
      </c>
      <c r="E2294" s="28" t="n">
        <f aca="false">C2294-C2293</f>
        <v>-3.3</v>
      </c>
      <c r="F2294" s="29" t="n">
        <f aca="false">Inputs!$B$5*B2294+Inputs!$B$6*C2294</f>
        <v>3343000</v>
      </c>
      <c r="G2294" s="29" t="n">
        <f aca="false">Inputs!$B$5*D2294</f>
        <v>14000.0000000001</v>
      </c>
      <c r="H2294" s="29" t="n">
        <f aca="false">Inputs!$B$6*E2294</f>
        <v>165000</v>
      </c>
      <c r="I2294" s="29" t="n">
        <f aca="false">G2294+H2294</f>
        <v>179000</v>
      </c>
      <c r="J2294" s="29" t="n">
        <f aca="false">J2293+I2294</f>
        <v>1984500</v>
      </c>
    </row>
    <row r="2295" customFormat="false" ht="15" hidden="false" customHeight="false" outlineLevel="0" collapsed="false">
      <c r="A2295" s="26" t="n">
        <v>40763</v>
      </c>
      <c r="B2295" s="27" t="n">
        <v>81.27</v>
      </c>
      <c r="C2295" s="27" t="n">
        <v>103.06</v>
      </c>
      <c r="D2295" s="28" t="n">
        <f aca="false">B2295-B2294</f>
        <v>-5.62</v>
      </c>
      <c r="E2295" s="28" t="n">
        <f aca="false">C2295-C2294</f>
        <v>-3.86</v>
      </c>
      <c r="F2295" s="29" t="n">
        <f aca="false">Inputs!$B$5*B2295+Inputs!$B$6*C2295</f>
        <v>2974000</v>
      </c>
      <c r="G2295" s="29" t="n">
        <f aca="false">Inputs!$B$5*D2295</f>
        <v>-562000.000000001</v>
      </c>
      <c r="H2295" s="29" t="n">
        <f aca="false">Inputs!$B$6*E2295</f>
        <v>193000</v>
      </c>
      <c r="I2295" s="29" t="n">
        <f aca="false">G2295+H2295</f>
        <v>-369000</v>
      </c>
      <c r="J2295" s="29" t="n">
        <f aca="false">J2294+I2295</f>
        <v>1615500</v>
      </c>
    </row>
    <row r="2296" customFormat="false" ht="15" hidden="false" customHeight="false" outlineLevel="0" collapsed="false">
      <c r="A2296" s="26" t="n">
        <v>40764</v>
      </c>
      <c r="B2296" s="27" t="n">
        <v>79.32</v>
      </c>
      <c r="C2296" s="27" t="n">
        <v>103.63</v>
      </c>
      <c r="D2296" s="28" t="n">
        <f aca="false">B2296-B2295</f>
        <v>-1.95</v>
      </c>
      <c r="E2296" s="28" t="n">
        <f aca="false">C2296-C2295</f>
        <v>0.569999999999993</v>
      </c>
      <c r="F2296" s="29" t="n">
        <f aca="false">Inputs!$B$5*B2296+Inputs!$B$6*C2296</f>
        <v>2750500</v>
      </c>
      <c r="G2296" s="29" t="n">
        <f aca="false">Inputs!$B$5*D2296</f>
        <v>-195000</v>
      </c>
      <c r="H2296" s="29" t="n">
        <f aca="false">Inputs!$B$6*E2296</f>
        <v>-28499.9999999997</v>
      </c>
      <c r="I2296" s="29" t="n">
        <f aca="false">G2296+H2296</f>
        <v>-223500</v>
      </c>
      <c r="J2296" s="29" t="n">
        <f aca="false">J2295+I2296</f>
        <v>1392000</v>
      </c>
    </row>
    <row r="2297" customFormat="false" ht="15" hidden="false" customHeight="false" outlineLevel="0" collapsed="false">
      <c r="A2297" s="26" t="n">
        <v>40765</v>
      </c>
      <c r="B2297" s="27" t="n">
        <v>83.05</v>
      </c>
      <c r="C2297" s="27" t="n">
        <v>103.84</v>
      </c>
      <c r="D2297" s="28" t="n">
        <f aca="false">B2297-B2296</f>
        <v>3.73</v>
      </c>
      <c r="E2297" s="28" t="n">
        <f aca="false">C2297-C2296</f>
        <v>0.210000000000008</v>
      </c>
      <c r="F2297" s="29" t="n">
        <f aca="false">Inputs!$B$5*B2297+Inputs!$B$6*C2297</f>
        <v>3113000</v>
      </c>
      <c r="G2297" s="29" t="n">
        <f aca="false">Inputs!$B$5*D2297</f>
        <v>373000</v>
      </c>
      <c r="H2297" s="29" t="n">
        <f aca="false">Inputs!$B$6*E2297</f>
        <v>-10500.0000000004</v>
      </c>
      <c r="I2297" s="29" t="n">
        <f aca="false">G2297+H2297</f>
        <v>362500</v>
      </c>
      <c r="J2297" s="29" t="n">
        <f aca="false">J2296+I2297</f>
        <v>1754500</v>
      </c>
    </row>
    <row r="2298" customFormat="false" ht="15" hidden="false" customHeight="false" outlineLevel="0" collapsed="false">
      <c r="A2298" s="26" t="n">
        <v>40766</v>
      </c>
      <c r="B2298" s="27" t="n">
        <v>85.48</v>
      </c>
      <c r="C2298" s="27" t="n">
        <v>107.82</v>
      </c>
      <c r="D2298" s="28" t="n">
        <f aca="false">B2298-B2297</f>
        <v>2.43000000000001</v>
      </c>
      <c r="E2298" s="28" t="n">
        <f aca="false">C2298-C2297</f>
        <v>3.97999999999999</v>
      </c>
      <c r="F2298" s="29" t="n">
        <f aca="false">Inputs!$B$5*B2298+Inputs!$B$6*C2298</f>
        <v>3157000</v>
      </c>
      <c r="G2298" s="29" t="n">
        <f aca="false">Inputs!$B$5*D2298</f>
        <v>243000.000000001</v>
      </c>
      <c r="H2298" s="29" t="n">
        <f aca="false">Inputs!$B$6*E2298</f>
        <v>-198999.999999999</v>
      </c>
      <c r="I2298" s="29" t="n">
        <f aca="false">G2298+H2298</f>
        <v>44000.0000000012</v>
      </c>
      <c r="J2298" s="29" t="n">
        <f aca="false">J2297+I2298</f>
        <v>1798500</v>
      </c>
    </row>
    <row r="2299" customFormat="false" ht="15" hidden="false" customHeight="false" outlineLevel="0" collapsed="false">
      <c r="A2299" s="26" t="n">
        <v>40767</v>
      </c>
      <c r="B2299" s="27" t="n">
        <v>85.19</v>
      </c>
      <c r="C2299" s="27" t="n">
        <v>108.17</v>
      </c>
      <c r="D2299" s="28" t="n">
        <f aca="false">B2299-B2298</f>
        <v>-0.290000000000006</v>
      </c>
      <c r="E2299" s="28" t="n">
        <f aca="false">C2299-C2298</f>
        <v>0.350000000000009</v>
      </c>
      <c r="F2299" s="29" t="n">
        <f aca="false">Inputs!$B$5*B2299+Inputs!$B$6*C2299</f>
        <v>3110500</v>
      </c>
      <c r="G2299" s="29" t="n">
        <f aca="false">Inputs!$B$5*D2299</f>
        <v>-29000.0000000006</v>
      </c>
      <c r="H2299" s="29" t="n">
        <f aca="false">Inputs!$B$6*E2299</f>
        <v>-17500.0000000004</v>
      </c>
      <c r="I2299" s="29" t="n">
        <f aca="false">G2299+H2299</f>
        <v>-46500.0000000011</v>
      </c>
      <c r="J2299" s="29" t="n">
        <f aca="false">J2298+I2299</f>
        <v>1752000</v>
      </c>
    </row>
    <row r="2300" customFormat="false" ht="15" hidden="false" customHeight="false" outlineLevel="0" collapsed="false">
      <c r="A2300" s="26" t="n">
        <v>40770</v>
      </c>
      <c r="B2300" s="27" t="n">
        <v>87.88</v>
      </c>
      <c r="C2300" s="27" t="n">
        <v>108.89</v>
      </c>
      <c r="D2300" s="28" t="n">
        <f aca="false">B2300-B2299</f>
        <v>2.69</v>
      </c>
      <c r="E2300" s="28" t="n">
        <f aca="false">C2300-C2299</f>
        <v>0.719999999999999</v>
      </c>
      <c r="F2300" s="29" t="n">
        <f aca="false">Inputs!$B$5*B2300+Inputs!$B$6*C2300</f>
        <v>3343500</v>
      </c>
      <c r="G2300" s="29" t="n">
        <f aca="false">Inputs!$B$5*D2300</f>
        <v>269000</v>
      </c>
      <c r="H2300" s="29" t="n">
        <f aca="false">Inputs!$B$6*E2300</f>
        <v>-35999.9999999999</v>
      </c>
      <c r="I2300" s="29" t="n">
        <f aca="false">G2300+H2300</f>
        <v>233000</v>
      </c>
      <c r="J2300" s="29" t="n">
        <f aca="false">J2299+I2300</f>
        <v>1985000</v>
      </c>
    </row>
    <row r="2301" customFormat="false" ht="15" hidden="false" customHeight="false" outlineLevel="0" collapsed="false">
      <c r="A2301" s="26" t="n">
        <v>40771</v>
      </c>
      <c r="B2301" s="27" t="n">
        <v>86.65</v>
      </c>
      <c r="C2301" s="27" t="n">
        <v>109.69</v>
      </c>
      <c r="D2301" s="28" t="n">
        <f aca="false">B2301-B2300</f>
        <v>-1.22999999999999</v>
      </c>
      <c r="E2301" s="28" t="n">
        <f aca="false">C2301-C2300</f>
        <v>0.799999999999997</v>
      </c>
      <c r="F2301" s="29" t="n">
        <f aca="false">Inputs!$B$5*B2301+Inputs!$B$6*C2301</f>
        <v>3180500</v>
      </c>
      <c r="G2301" s="29" t="n">
        <f aca="false">Inputs!$B$5*D2301</f>
        <v>-122999.999999999</v>
      </c>
      <c r="H2301" s="29" t="n">
        <f aca="false">Inputs!$B$6*E2301</f>
        <v>-39999.9999999999</v>
      </c>
      <c r="I2301" s="29" t="n">
        <f aca="false">G2301+H2301</f>
        <v>-162999.999999999</v>
      </c>
      <c r="J2301" s="29" t="n">
        <f aca="false">J2300+I2301</f>
        <v>1822000</v>
      </c>
    </row>
    <row r="2302" customFormat="false" ht="15" hidden="false" customHeight="false" outlineLevel="0" collapsed="false">
      <c r="A2302" s="26" t="n">
        <v>40772</v>
      </c>
      <c r="B2302" s="27" t="n">
        <v>87.58</v>
      </c>
      <c r="C2302" s="27" t="n">
        <v>111.37</v>
      </c>
      <c r="D2302" s="28" t="n">
        <f aca="false">B2302-B2301</f>
        <v>0.929999999999993</v>
      </c>
      <c r="E2302" s="28" t="n">
        <f aca="false">C2302-C2301</f>
        <v>1.68000000000001</v>
      </c>
      <c r="F2302" s="29" t="n">
        <f aca="false">Inputs!$B$5*B2302+Inputs!$B$6*C2302</f>
        <v>3189500</v>
      </c>
      <c r="G2302" s="29" t="n">
        <f aca="false">Inputs!$B$5*D2302</f>
        <v>92999.9999999993</v>
      </c>
      <c r="H2302" s="29" t="n">
        <f aca="false">Inputs!$B$6*E2302</f>
        <v>-84000.0000000003</v>
      </c>
      <c r="I2302" s="29" t="n">
        <f aca="false">G2302+H2302</f>
        <v>8999.99999999892</v>
      </c>
      <c r="J2302" s="29" t="n">
        <f aca="false">J2301+I2302</f>
        <v>1831000</v>
      </c>
    </row>
    <row r="2303" customFormat="false" ht="15" hidden="false" customHeight="false" outlineLevel="0" collapsed="false">
      <c r="A2303" s="26" t="n">
        <v>40773</v>
      </c>
      <c r="B2303" s="27" t="n">
        <v>82.38</v>
      </c>
      <c r="C2303" s="27" t="n">
        <v>108.36</v>
      </c>
      <c r="D2303" s="28" t="n">
        <f aca="false">B2303-B2302</f>
        <v>-5.2</v>
      </c>
      <c r="E2303" s="28" t="n">
        <f aca="false">C2303-C2302</f>
        <v>-3.01000000000001</v>
      </c>
      <c r="F2303" s="29" t="n">
        <f aca="false">Inputs!$B$5*B2303+Inputs!$B$6*C2303</f>
        <v>2820000</v>
      </c>
      <c r="G2303" s="29" t="n">
        <f aca="false">Inputs!$B$5*D2303</f>
        <v>-520000</v>
      </c>
      <c r="H2303" s="29" t="n">
        <f aca="false">Inputs!$B$6*E2303</f>
        <v>150500</v>
      </c>
      <c r="I2303" s="29" t="n">
        <f aca="false">G2303+H2303</f>
        <v>-369500</v>
      </c>
      <c r="J2303" s="29" t="n">
        <f aca="false">J2302+I2303</f>
        <v>1461500</v>
      </c>
    </row>
    <row r="2304" customFormat="false" ht="15" hidden="false" customHeight="false" outlineLevel="0" collapsed="false">
      <c r="A2304" s="26" t="n">
        <v>40774</v>
      </c>
      <c r="B2304" s="27" t="n">
        <v>82.33</v>
      </c>
      <c r="C2304" s="27" t="n">
        <v>109.37</v>
      </c>
      <c r="D2304" s="28" t="n">
        <f aca="false">B2304-B2303</f>
        <v>-0.0499999999999972</v>
      </c>
      <c r="E2304" s="28" t="n">
        <f aca="false">C2304-C2303</f>
        <v>1.01000000000001</v>
      </c>
      <c r="F2304" s="29" t="n">
        <f aca="false">Inputs!$B$5*B2304+Inputs!$B$6*C2304</f>
        <v>2764500</v>
      </c>
      <c r="G2304" s="29" t="n">
        <f aca="false">Inputs!$B$5*D2304</f>
        <v>-4999.99999999972</v>
      </c>
      <c r="H2304" s="29" t="n">
        <f aca="false">Inputs!$B$6*E2304</f>
        <v>-50500.0000000003</v>
      </c>
      <c r="I2304" s="29" t="n">
        <f aca="false">G2304+H2304</f>
        <v>-55500</v>
      </c>
      <c r="J2304" s="29" t="n">
        <f aca="false">J2303+I2304</f>
        <v>1406000</v>
      </c>
    </row>
    <row r="2305" customFormat="false" ht="15" hidden="false" customHeight="false" outlineLevel="0" collapsed="false">
      <c r="A2305" s="26" t="n">
        <v>40777</v>
      </c>
      <c r="B2305" s="27" t="n">
        <v>84.42</v>
      </c>
      <c r="C2305" s="27" t="n">
        <v>108.83</v>
      </c>
      <c r="D2305" s="28" t="n">
        <f aca="false">B2305-B2304</f>
        <v>2.09</v>
      </c>
      <c r="E2305" s="28" t="n">
        <f aca="false">C2305-C2304</f>
        <v>-0.540000000000006</v>
      </c>
      <c r="F2305" s="29" t="n">
        <f aca="false">Inputs!$B$5*B2305+Inputs!$B$6*C2305</f>
        <v>3000500</v>
      </c>
      <c r="G2305" s="29" t="n">
        <f aca="false">Inputs!$B$5*D2305</f>
        <v>209000</v>
      </c>
      <c r="H2305" s="29" t="n">
        <f aca="false">Inputs!$B$6*E2305</f>
        <v>27000.0000000003</v>
      </c>
      <c r="I2305" s="29" t="n">
        <f aca="false">G2305+H2305</f>
        <v>236000.000000001</v>
      </c>
      <c r="J2305" s="29" t="n">
        <f aca="false">J2304+I2305</f>
        <v>1642000</v>
      </c>
    </row>
    <row r="2306" customFormat="false" ht="15" hidden="false" customHeight="false" outlineLevel="0" collapsed="false">
      <c r="A2306" s="26" t="n">
        <v>40778</v>
      </c>
      <c r="B2306" s="27" t="n">
        <v>85.35</v>
      </c>
      <c r="C2306" s="27" t="n">
        <v>110.35</v>
      </c>
      <c r="D2306" s="28" t="n">
        <f aca="false">B2306-B2305</f>
        <v>0.929999999999993</v>
      </c>
      <c r="E2306" s="28" t="n">
        <f aca="false">C2306-C2305</f>
        <v>1.52</v>
      </c>
      <c r="F2306" s="29" t="n">
        <f aca="false">Inputs!$B$5*B2306+Inputs!$B$6*C2306</f>
        <v>3017500</v>
      </c>
      <c r="G2306" s="29" t="n">
        <f aca="false">Inputs!$B$5*D2306</f>
        <v>92999.9999999993</v>
      </c>
      <c r="H2306" s="29" t="n">
        <f aca="false">Inputs!$B$6*E2306</f>
        <v>-75999.9999999998</v>
      </c>
      <c r="I2306" s="29" t="n">
        <f aca="false">G2306+H2306</f>
        <v>16999.9999999995</v>
      </c>
      <c r="J2306" s="29" t="n">
        <f aca="false">J2305+I2306</f>
        <v>1659000</v>
      </c>
    </row>
    <row r="2307" customFormat="false" ht="15" hidden="false" customHeight="false" outlineLevel="0" collapsed="false">
      <c r="A2307" s="26" t="n">
        <v>40779</v>
      </c>
      <c r="B2307" s="27" t="n">
        <v>84.99</v>
      </c>
      <c r="C2307" s="27" t="n">
        <v>111.91</v>
      </c>
      <c r="D2307" s="28" t="n">
        <f aca="false">B2307-B2306</f>
        <v>-0.359999999999999</v>
      </c>
      <c r="E2307" s="28" t="n">
        <f aca="false">C2307-C2306</f>
        <v>1.56</v>
      </c>
      <c r="F2307" s="29" t="n">
        <f aca="false">Inputs!$B$5*B2307+Inputs!$B$6*C2307</f>
        <v>2903500</v>
      </c>
      <c r="G2307" s="29" t="n">
        <f aca="false">Inputs!$B$5*D2307</f>
        <v>-35999.9999999999</v>
      </c>
      <c r="H2307" s="29" t="n">
        <f aca="false">Inputs!$B$6*E2307</f>
        <v>-78000.0000000001</v>
      </c>
      <c r="I2307" s="29" t="n">
        <f aca="false">G2307+H2307</f>
        <v>-114000</v>
      </c>
      <c r="J2307" s="29" t="n">
        <f aca="false">J2306+I2307</f>
        <v>1545000</v>
      </c>
    </row>
    <row r="2308" customFormat="false" ht="15" hidden="false" customHeight="false" outlineLevel="0" collapsed="false">
      <c r="A2308" s="26" t="n">
        <v>40780</v>
      </c>
      <c r="B2308" s="27" t="n">
        <v>85.15</v>
      </c>
      <c r="C2308" s="27" t="n">
        <v>111.91</v>
      </c>
      <c r="D2308" s="28" t="n">
        <f aca="false">B2308-B2307</f>
        <v>0.160000000000011</v>
      </c>
      <c r="E2308" s="28" t="n">
        <f aca="false">C2308-C2307</f>
        <v>0</v>
      </c>
      <c r="F2308" s="29" t="n">
        <f aca="false">Inputs!$B$5*B2308+Inputs!$B$6*C2308</f>
        <v>2919500</v>
      </c>
      <c r="G2308" s="29" t="n">
        <f aca="false">Inputs!$B$5*D2308</f>
        <v>16000.0000000011</v>
      </c>
      <c r="H2308" s="29" t="n">
        <f aca="false">Inputs!$B$6*E2308</f>
        <v>-0</v>
      </c>
      <c r="I2308" s="29" t="n">
        <f aca="false">G2308+H2308</f>
        <v>16000.0000000011</v>
      </c>
      <c r="J2308" s="29" t="n">
        <f aca="false">J2307+I2308</f>
        <v>1561000</v>
      </c>
    </row>
    <row r="2309" customFormat="false" ht="15" hidden="false" customHeight="false" outlineLevel="0" collapsed="false">
      <c r="A2309" s="26" t="n">
        <v>40781</v>
      </c>
      <c r="B2309" s="27" t="n">
        <v>85.37</v>
      </c>
      <c r="C2309" s="27" t="n">
        <v>112.29</v>
      </c>
      <c r="D2309" s="28" t="n">
        <f aca="false">B2309-B2308</f>
        <v>0.219999999999999</v>
      </c>
      <c r="E2309" s="28" t="n">
        <f aca="false">C2309-C2308</f>
        <v>0.38000000000001</v>
      </c>
      <c r="F2309" s="29" t="n">
        <f aca="false">Inputs!$B$5*B2309+Inputs!$B$6*C2309</f>
        <v>2922500</v>
      </c>
      <c r="G2309" s="29" t="n">
        <f aca="false">Inputs!$B$5*D2309</f>
        <v>21999.9999999999</v>
      </c>
      <c r="H2309" s="29" t="n">
        <f aca="false">Inputs!$B$6*E2309</f>
        <v>-19000.0000000005</v>
      </c>
      <c r="I2309" s="29" t="n">
        <f aca="false">G2309+H2309</f>
        <v>2999.9999999994</v>
      </c>
      <c r="J2309" s="29" t="n">
        <f aca="false">J2308+I2309</f>
        <v>1564000</v>
      </c>
    </row>
    <row r="2310" customFormat="false" ht="15" hidden="false" customHeight="false" outlineLevel="0" collapsed="false">
      <c r="A2310" s="26" t="n">
        <v>40785</v>
      </c>
      <c r="B2310" s="27" t="n">
        <v>88.9</v>
      </c>
      <c r="C2310" s="27" t="n">
        <v>115.59</v>
      </c>
      <c r="D2310" s="28" t="n">
        <f aca="false">B2310-B2309</f>
        <v>3.53</v>
      </c>
      <c r="E2310" s="28" t="n">
        <f aca="false">C2310-C2309</f>
        <v>3.3</v>
      </c>
      <c r="F2310" s="29" t="n">
        <f aca="false">Inputs!$B$5*B2310+Inputs!$B$6*C2310</f>
        <v>3110500</v>
      </c>
      <c r="G2310" s="29" t="n">
        <f aca="false">Inputs!$B$5*D2310</f>
        <v>353000</v>
      </c>
      <c r="H2310" s="29" t="n">
        <f aca="false">Inputs!$B$6*E2310</f>
        <v>-165000</v>
      </c>
      <c r="I2310" s="29" t="n">
        <f aca="false">G2310+H2310</f>
        <v>188000</v>
      </c>
      <c r="J2310" s="29" t="n">
        <f aca="false">J2309+I2310</f>
        <v>1752000</v>
      </c>
    </row>
    <row r="2311" customFormat="false" ht="15" hidden="false" customHeight="false" outlineLevel="0" collapsed="false">
      <c r="A2311" s="26" t="n">
        <v>40786</v>
      </c>
      <c r="B2311" s="27" t="n">
        <v>88.81</v>
      </c>
      <c r="C2311" s="27" t="n">
        <v>116.48</v>
      </c>
      <c r="D2311" s="28" t="n">
        <f aca="false">B2311-B2310</f>
        <v>-0.0900000000000034</v>
      </c>
      <c r="E2311" s="28" t="n">
        <f aca="false">C2311-C2310</f>
        <v>0.890000000000001</v>
      </c>
      <c r="F2311" s="29" t="n">
        <f aca="false">Inputs!$B$5*B2311+Inputs!$B$6*C2311</f>
        <v>3057000</v>
      </c>
      <c r="G2311" s="29" t="n">
        <f aca="false">Inputs!$B$5*D2311</f>
        <v>-9000.00000000034</v>
      </c>
      <c r="H2311" s="29" t="n">
        <f aca="false">Inputs!$B$6*E2311</f>
        <v>-44500</v>
      </c>
      <c r="I2311" s="29" t="n">
        <f aca="false">G2311+H2311</f>
        <v>-53500.0000000004</v>
      </c>
      <c r="J2311" s="29" t="n">
        <f aca="false">J2310+I2311</f>
        <v>1698500</v>
      </c>
    </row>
    <row r="2312" customFormat="false" ht="15" hidden="false" customHeight="false" outlineLevel="0" collapsed="false">
      <c r="A2312" s="26" t="n">
        <v>40787</v>
      </c>
      <c r="B2312" s="27" t="n">
        <v>88.93</v>
      </c>
      <c r="C2312" s="27" t="n">
        <v>116.43</v>
      </c>
      <c r="D2312" s="28" t="n">
        <f aca="false">B2312-B2311</f>
        <v>0.120000000000005</v>
      </c>
      <c r="E2312" s="28" t="n">
        <f aca="false">C2312-C2311</f>
        <v>-0.0499999999999972</v>
      </c>
      <c r="F2312" s="29" t="n">
        <f aca="false">Inputs!$B$5*B2312+Inputs!$B$6*C2312</f>
        <v>3071500</v>
      </c>
      <c r="G2312" s="29" t="n">
        <f aca="false">Inputs!$B$5*D2312</f>
        <v>12000.0000000005</v>
      </c>
      <c r="H2312" s="29" t="n">
        <f aca="false">Inputs!$B$6*E2312</f>
        <v>2499.99999999986</v>
      </c>
      <c r="I2312" s="29" t="n">
        <f aca="false">G2312+H2312</f>
        <v>14500.0000000003</v>
      </c>
      <c r="J2312" s="29" t="n">
        <f aca="false">J2311+I2312</f>
        <v>1713000</v>
      </c>
    </row>
    <row r="2313" customFormat="false" ht="15" hidden="false" customHeight="false" outlineLevel="0" collapsed="false">
      <c r="A2313" s="26" t="n">
        <v>40788</v>
      </c>
      <c r="B2313" s="27" t="n">
        <v>86.45</v>
      </c>
      <c r="C2313" s="27" t="n">
        <v>115.92</v>
      </c>
      <c r="D2313" s="28" t="n">
        <f aca="false">B2313-B2312</f>
        <v>-2.48</v>
      </c>
      <c r="E2313" s="28" t="n">
        <f aca="false">C2313-C2312</f>
        <v>-0.510000000000005</v>
      </c>
      <c r="F2313" s="29" t="n">
        <f aca="false">Inputs!$B$5*B2313+Inputs!$B$6*C2313</f>
        <v>2849000</v>
      </c>
      <c r="G2313" s="29" t="n">
        <f aca="false">Inputs!$B$5*D2313</f>
        <v>-248000</v>
      </c>
      <c r="H2313" s="29" t="n">
        <f aca="false">Inputs!$B$6*E2313</f>
        <v>25500.0000000003</v>
      </c>
      <c r="I2313" s="29" t="n">
        <f aca="false">G2313+H2313</f>
        <v>-222500</v>
      </c>
      <c r="J2313" s="29" t="n">
        <f aca="false">J2312+I2313</f>
        <v>1490500</v>
      </c>
    </row>
    <row r="2314" customFormat="false" ht="15" hidden="false" customHeight="false" outlineLevel="0" collapsed="false">
      <c r="A2314" s="26" t="n">
        <v>40792</v>
      </c>
      <c r="B2314" s="27" t="n">
        <v>85.99</v>
      </c>
      <c r="C2314" s="27" t="n">
        <v>113.29</v>
      </c>
      <c r="D2314" s="28" t="n">
        <f aca="false">B2314-B2313</f>
        <v>-0.460000000000008</v>
      </c>
      <c r="E2314" s="28" t="n">
        <f aca="false">C2314-C2313</f>
        <v>-2.63</v>
      </c>
      <c r="F2314" s="29" t="n">
        <f aca="false">Inputs!$B$5*B2314+Inputs!$B$6*C2314</f>
        <v>2934500</v>
      </c>
      <c r="G2314" s="29" t="n">
        <f aca="false">Inputs!$B$5*D2314</f>
        <v>-46000.0000000008</v>
      </c>
      <c r="H2314" s="29" t="n">
        <f aca="false">Inputs!$B$6*E2314</f>
        <v>131500</v>
      </c>
      <c r="I2314" s="29" t="n">
        <f aca="false">G2314+H2314</f>
        <v>85499.999999999</v>
      </c>
      <c r="J2314" s="29" t="n">
        <f aca="false">J2313+I2314</f>
        <v>1576000</v>
      </c>
    </row>
    <row r="2315" customFormat="false" ht="15" hidden="false" customHeight="false" outlineLevel="0" collapsed="false">
      <c r="A2315" s="26" t="n">
        <v>40793</v>
      </c>
      <c r="B2315" s="27" t="n">
        <v>89.34</v>
      </c>
      <c r="C2315" s="27" t="n">
        <v>117.5</v>
      </c>
      <c r="D2315" s="28" t="n">
        <f aca="false">B2315-B2314</f>
        <v>3.35000000000001</v>
      </c>
      <c r="E2315" s="28" t="n">
        <f aca="false">C2315-C2314</f>
        <v>4.20999999999999</v>
      </c>
      <c r="F2315" s="29" t="n">
        <f aca="false">Inputs!$B$5*B2315+Inputs!$B$6*C2315</f>
        <v>3059000</v>
      </c>
      <c r="G2315" s="29" t="n">
        <f aca="false">Inputs!$B$5*D2315</f>
        <v>335000.000000001</v>
      </c>
      <c r="H2315" s="29" t="n">
        <f aca="false">Inputs!$B$6*E2315</f>
        <v>-210500</v>
      </c>
      <c r="I2315" s="29" t="n">
        <f aca="false">G2315+H2315</f>
        <v>124500.000000001</v>
      </c>
      <c r="J2315" s="29" t="n">
        <f aca="false">J2314+I2315</f>
        <v>1700500</v>
      </c>
    </row>
    <row r="2316" customFormat="false" ht="15" hidden="false" customHeight="false" outlineLevel="0" collapsed="false">
      <c r="A2316" s="26" t="n">
        <v>40794</v>
      </c>
      <c r="B2316" s="27" t="n">
        <v>89.05</v>
      </c>
      <c r="C2316" s="27" t="n">
        <v>117.99</v>
      </c>
      <c r="D2316" s="28" t="n">
        <f aca="false">B2316-B2315</f>
        <v>-0.290000000000006</v>
      </c>
      <c r="E2316" s="28" t="n">
        <f aca="false">C2316-C2315</f>
        <v>0.489999999999995</v>
      </c>
      <c r="F2316" s="29" t="n">
        <f aca="false">Inputs!$B$5*B2316+Inputs!$B$6*C2316</f>
        <v>3005500</v>
      </c>
      <c r="G2316" s="29" t="n">
        <f aca="false">Inputs!$B$5*D2316</f>
        <v>-29000.0000000006</v>
      </c>
      <c r="H2316" s="29" t="n">
        <f aca="false">Inputs!$B$6*E2316</f>
        <v>-24499.9999999997</v>
      </c>
      <c r="I2316" s="29" t="n">
        <f aca="false">G2316+H2316</f>
        <v>-53500.0000000004</v>
      </c>
      <c r="J2316" s="29" t="n">
        <f aca="false">J2315+I2316</f>
        <v>1647000</v>
      </c>
    </row>
    <row r="2317" customFormat="false" ht="15" hidden="false" customHeight="false" outlineLevel="0" collapsed="false">
      <c r="A2317" s="26" t="n">
        <v>40795</v>
      </c>
      <c r="B2317" s="27" t="n">
        <v>87.24</v>
      </c>
      <c r="C2317" s="27" t="n">
        <v>115.1</v>
      </c>
      <c r="D2317" s="28" t="n">
        <f aca="false">B2317-B2316</f>
        <v>-1.81</v>
      </c>
      <c r="E2317" s="28" t="n">
        <f aca="false">C2317-C2316</f>
        <v>-2.89</v>
      </c>
      <c r="F2317" s="29" t="n">
        <f aca="false">Inputs!$B$5*B2317+Inputs!$B$6*C2317</f>
        <v>2969000</v>
      </c>
      <c r="G2317" s="29" t="n">
        <f aca="false">Inputs!$B$5*D2317</f>
        <v>-181000</v>
      </c>
      <c r="H2317" s="29" t="n">
        <f aca="false">Inputs!$B$6*E2317</f>
        <v>144500</v>
      </c>
      <c r="I2317" s="29" t="n">
        <f aca="false">G2317+H2317</f>
        <v>-36500.0000000002</v>
      </c>
      <c r="J2317" s="29" t="n">
        <f aca="false">J2316+I2317</f>
        <v>1610500</v>
      </c>
    </row>
    <row r="2318" customFormat="false" ht="15" hidden="false" customHeight="false" outlineLevel="0" collapsed="false">
      <c r="A2318" s="26" t="n">
        <v>40798</v>
      </c>
      <c r="B2318" s="27" t="n">
        <v>88.19</v>
      </c>
      <c r="C2318" s="27" t="n">
        <v>114.75</v>
      </c>
      <c r="D2318" s="28" t="n">
        <f aca="false">B2318-B2317</f>
        <v>0.950000000000003</v>
      </c>
      <c r="E2318" s="28" t="n">
        <f aca="false">C2318-C2317</f>
        <v>-0.349999999999994</v>
      </c>
      <c r="F2318" s="29" t="n">
        <f aca="false">Inputs!$B$5*B2318+Inputs!$B$6*C2318</f>
        <v>3081500</v>
      </c>
      <c r="G2318" s="29" t="n">
        <f aca="false">Inputs!$B$5*D2318</f>
        <v>95000.0000000003</v>
      </c>
      <c r="H2318" s="29" t="n">
        <f aca="false">Inputs!$B$6*E2318</f>
        <v>17499.9999999997</v>
      </c>
      <c r="I2318" s="29" t="n">
        <f aca="false">G2318+H2318</f>
        <v>112500</v>
      </c>
      <c r="J2318" s="29" t="n">
        <f aca="false">J2317+I2318</f>
        <v>1723000</v>
      </c>
    </row>
    <row r="2319" customFormat="false" ht="15" hidden="false" customHeight="false" outlineLevel="0" collapsed="false">
      <c r="A2319" s="26" t="n">
        <v>40799</v>
      </c>
      <c r="B2319" s="27" t="n">
        <v>90.21</v>
      </c>
      <c r="C2319" s="27" t="n">
        <v>114.08</v>
      </c>
      <c r="D2319" s="28" t="n">
        <f aca="false">B2319-B2318</f>
        <v>2.02</v>
      </c>
      <c r="E2319" s="28" t="n">
        <f aca="false">C2319-C2318</f>
        <v>-0.670000000000002</v>
      </c>
      <c r="F2319" s="29" t="n">
        <f aca="false">Inputs!$B$5*B2319+Inputs!$B$6*C2319</f>
        <v>3317000</v>
      </c>
      <c r="G2319" s="29" t="n">
        <f aca="false">Inputs!$B$5*D2319</f>
        <v>202000</v>
      </c>
      <c r="H2319" s="29" t="n">
        <f aca="false">Inputs!$B$6*E2319</f>
        <v>33500.0000000001</v>
      </c>
      <c r="I2319" s="29" t="n">
        <f aca="false">G2319+H2319</f>
        <v>235500</v>
      </c>
      <c r="J2319" s="29" t="n">
        <f aca="false">J2318+I2319</f>
        <v>1958500</v>
      </c>
    </row>
    <row r="2320" customFormat="false" ht="15" hidden="false" customHeight="false" outlineLevel="0" collapsed="false">
      <c r="A2320" s="26" t="n">
        <v>40800</v>
      </c>
      <c r="B2320" s="27" t="n">
        <v>88.91</v>
      </c>
      <c r="C2320" s="27" t="n">
        <v>113.1</v>
      </c>
      <c r="D2320" s="28" t="n">
        <f aca="false">B2320-B2319</f>
        <v>-1.3</v>
      </c>
      <c r="E2320" s="28" t="n">
        <f aca="false">C2320-C2319</f>
        <v>-0.980000000000004</v>
      </c>
      <c r="F2320" s="29" t="n">
        <f aca="false">Inputs!$B$5*B2320+Inputs!$B$6*C2320</f>
        <v>3236000</v>
      </c>
      <c r="G2320" s="29" t="n">
        <f aca="false">Inputs!$B$5*D2320</f>
        <v>-130000</v>
      </c>
      <c r="H2320" s="29" t="n">
        <f aca="false">Inputs!$B$6*E2320</f>
        <v>49000.0000000002</v>
      </c>
      <c r="I2320" s="29" t="n">
        <f aca="false">G2320+H2320</f>
        <v>-80999.9999999995</v>
      </c>
      <c r="J2320" s="29" t="n">
        <f aca="false">J2319+I2320</f>
        <v>1877500</v>
      </c>
    </row>
    <row r="2321" customFormat="false" ht="15" hidden="false" customHeight="false" outlineLevel="0" collapsed="false">
      <c r="A2321" s="26" t="n">
        <v>40801</v>
      </c>
      <c r="B2321" s="27" t="n">
        <v>89.4</v>
      </c>
      <c r="C2321" s="27" t="n">
        <v>116.71</v>
      </c>
      <c r="D2321" s="28" t="n">
        <f aca="false">B2321-B2320</f>
        <v>0.490000000000009</v>
      </c>
      <c r="E2321" s="28" t="n">
        <f aca="false">C2321-C2320</f>
        <v>3.61</v>
      </c>
      <c r="F2321" s="29" t="n">
        <f aca="false">Inputs!$B$5*B2321+Inputs!$B$6*C2321</f>
        <v>3104500</v>
      </c>
      <c r="G2321" s="29" t="n">
        <f aca="false">Inputs!$B$5*D2321</f>
        <v>49000.0000000009</v>
      </c>
      <c r="H2321" s="29" t="n">
        <f aca="false">Inputs!$B$6*E2321</f>
        <v>-180500</v>
      </c>
      <c r="I2321" s="29" t="n">
        <f aca="false">G2321+H2321</f>
        <v>-131499.999999999</v>
      </c>
      <c r="J2321" s="29" t="n">
        <f aca="false">J2320+I2321</f>
        <v>1746000</v>
      </c>
    </row>
    <row r="2322" customFormat="false" ht="15" hidden="false" customHeight="false" outlineLevel="0" collapsed="false">
      <c r="A2322" s="26" t="n">
        <v>40802</v>
      </c>
      <c r="B2322" s="27" t="n">
        <v>87.96</v>
      </c>
      <c r="C2322" s="27" t="n">
        <v>116.26</v>
      </c>
      <c r="D2322" s="28" t="n">
        <f aca="false">B2322-B2321</f>
        <v>-1.44000000000001</v>
      </c>
      <c r="E2322" s="28" t="n">
        <f aca="false">C2322-C2321</f>
        <v>-0.449999999999989</v>
      </c>
      <c r="F2322" s="29" t="n">
        <f aca="false">Inputs!$B$5*B2322+Inputs!$B$6*C2322</f>
        <v>2983000</v>
      </c>
      <c r="G2322" s="29" t="n">
        <f aca="false">Inputs!$B$5*D2322</f>
        <v>-144000.000000001</v>
      </c>
      <c r="H2322" s="29" t="n">
        <f aca="false">Inputs!$B$6*E2322</f>
        <v>22499.9999999994</v>
      </c>
      <c r="I2322" s="29" t="n">
        <f aca="false">G2322+H2322</f>
        <v>-121500.000000002</v>
      </c>
      <c r="J2322" s="29" t="n">
        <f aca="false">J2321+I2322</f>
        <v>1624500</v>
      </c>
    </row>
    <row r="2323" customFormat="false" ht="15" hidden="false" customHeight="false" outlineLevel="0" collapsed="false">
      <c r="A2323" s="26" t="n">
        <v>40805</v>
      </c>
      <c r="B2323" s="27" t="n">
        <v>85.7</v>
      </c>
      <c r="C2323" s="27" t="n">
        <v>112.89</v>
      </c>
      <c r="D2323" s="28" t="n">
        <f aca="false">B2323-B2322</f>
        <v>-2.25999999999999</v>
      </c>
      <c r="E2323" s="28" t="n">
        <f aca="false">C2323-C2322</f>
        <v>-3.37</v>
      </c>
      <c r="F2323" s="29" t="n">
        <f aca="false">Inputs!$B$5*B2323+Inputs!$B$6*C2323</f>
        <v>2925500</v>
      </c>
      <c r="G2323" s="29" t="n">
        <f aca="false">Inputs!$B$5*D2323</f>
        <v>-225999.999999999</v>
      </c>
      <c r="H2323" s="29" t="n">
        <f aca="false">Inputs!$B$6*E2323</f>
        <v>168500</v>
      </c>
      <c r="I2323" s="29" t="n">
        <f aca="false">G2323+H2323</f>
        <v>-57499.9999999989</v>
      </c>
      <c r="J2323" s="29" t="n">
        <f aca="false">J2322+I2323</f>
        <v>1567000</v>
      </c>
    </row>
    <row r="2324" customFormat="false" ht="15" hidden="false" customHeight="false" outlineLevel="0" collapsed="false">
      <c r="A2324" s="26" t="n">
        <v>40806</v>
      </c>
      <c r="B2324" s="27" t="n">
        <v>86.92</v>
      </c>
      <c r="C2324" s="27" t="n">
        <v>114.39</v>
      </c>
      <c r="D2324" s="28" t="n">
        <f aca="false">B2324-B2323</f>
        <v>1.22</v>
      </c>
      <c r="E2324" s="28" t="n">
        <f aca="false">C2324-C2323</f>
        <v>1.5</v>
      </c>
      <c r="F2324" s="29" t="n">
        <f aca="false">Inputs!$B$5*B2324+Inputs!$B$6*C2324</f>
        <v>2972500</v>
      </c>
      <c r="G2324" s="29" t="n">
        <f aca="false">Inputs!$B$5*D2324</f>
        <v>122000</v>
      </c>
      <c r="H2324" s="29" t="n">
        <f aca="false">Inputs!$B$6*E2324</f>
        <v>-75000</v>
      </c>
      <c r="I2324" s="29" t="n">
        <f aca="false">G2324+H2324</f>
        <v>46999.9999999999</v>
      </c>
      <c r="J2324" s="29" t="n">
        <f aca="false">J2323+I2324</f>
        <v>1614000</v>
      </c>
    </row>
    <row r="2325" customFormat="false" ht="15" hidden="false" customHeight="false" outlineLevel="0" collapsed="false">
      <c r="A2325" s="26" t="n">
        <v>40807</v>
      </c>
      <c r="B2325" s="27" t="n">
        <v>85.77</v>
      </c>
      <c r="C2325" s="27" t="n">
        <v>114.26</v>
      </c>
      <c r="D2325" s="28" t="n">
        <f aca="false">B2325-B2324</f>
        <v>-1.15000000000001</v>
      </c>
      <c r="E2325" s="28" t="n">
        <f aca="false">C2325-C2324</f>
        <v>-0.129999999999995</v>
      </c>
      <c r="F2325" s="29" t="n">
        <f aca="false">Inputs!$B$5*B2325+Inputs!$B$6*C2325</f>
        <v>2864000</v>
      </c>
      <c r="G2325" s="29" t="n">
        <f aca="false">Inputs!$B$5*D2325</f>
        <v>-115000.000000001</v>
      </c>
      <c r="H2325" s="29" t="n">
        <f aca="false">Inputs!$B$6*E2325</f>
        <v>6499.99999999977</v>
      </c>
      <c r="I2325" s="29" t="n">
        <f aca="false">G2325+H2325</f>
        <v>-108500.000000001</v>
      </c>
      <c r="J2325" s="29" t="n">
        <f aca="false">J2324+I2325</f>
        <v>1505500</v>
      </c>
    </row>
    <row r="2326" customFormat="false" ht="15" hidden="false" customHeight="false" outlineLevel="0" collapsed="false">
      <c r="A2326" s="26" t="n">
        <v>40808</v>
      </c>
      <c r="B2326" s="27" t="n">
        <v>80.29</v>
      </c>
      <c r="C2326" s="27" t="n">
        <v>109.21</v>
      </c>
      <c r="D2326" s="28" t="n">
        <f aca="false">B2326-B2325</f>
        <v>-5.47999999999999</v>
      </c>
      <c r="E2326" s="28" t="n">
        <f aca="false">C2326-C2325</f>
        <v>-5.05000000000001</v>
      </c>
      <c r="F2326" s="29" t="n">
        <f aca="false">Inputs!$B$5*B2326+Inputs!$B$6*C2326</f>
        <v>2568500</v>
      </c>
      <c r="G2326" s="29" t="n">
        <f aca="false">Inputs!$B$5*D2326</f>
        <v>-547999.999999999</v>
      </c>
      <c r="H2326" s="29" t="n">
        <f aca="false">Inputs!$B$6*E2326</f>
        <v>252500.000000001</v>
      </c>
      <c r="I2326" s="29" t="n">
        <f aca="false">G2326+H2326</f>
        <v>-295499.999999998</v>
      </c>
      <c r="J2326" s="29" t="n">
        <f aca="false">J2325+I2326</f>
        <v>1210000</v>
      </c>
    </row>
    <row r="2327" customFormat="false" ht="15" hidden="false" customHeight="false" outlineLevel="0" collapsed="false">
      <c r="A2327" s="26" t="n">
        <v>40809</v>
      </c>
      <c r="B2327" s="27" t="n">
        <v>79.58</v>
      </c>
      <c r="C2327" s="27" t="n">
        <v>109.17</v>
      </c>
      <c r="D2327" s="28" t="n">
        <f aca="false">B2327-B2326</f>
        <v>-0.710000000000008</v>
      </c>
      <c r="E2327" s="28" t="n">
        <f aca="false">C2327-C2326</f>
        <v>-0.039999999999992</v>
      </c>
      <c r="F2327" s="29" t="n">
        <f aca="false">Inputs!$B$5*B2327+Inputs!$B$6*C2327</f>
        <v>2499500</v>
      </c>
      <c r="G2327" s="29" t="n">
        <f aca="false">Inputs!$B$5*D2327</f>
        <v>-71000.0000000008</v>
      </c>
      <c r="H2327" s="29" t="n">
        <f aca="false">Inputs!$B$6*E2327</f>
        <v>1999.9999999996</v>
      </c>
      <c r="I2327" s="29" t="n">
        <f aca="false">G2327+H2327</f>
        <v>-69000.0000000012</v>
      </c>
      <c r="J2327" s="29" t="n">
        <f aca="false">J2326+I2327</f>
        <v>1141000</v>
      </c>
    </row>
    <row r="2328" customFormat="false" ht="15" hidden="false" customHeight="false" outlineLevel="0" collapsed="false">
      <c r="A2328" s="26" t="n">
        <v>40812</v>
      </c>
      <c r="B2328" s="27" t="n">
        <v>79.97</v>
      </c>
      <c r="C2328" s="27" t="n">
        <v>107.9</v>
      </c>
      <c r="D2328" s="28" t="n">
        <f aca="false">B2328-B2327</f>
        <v>0.390000000000001</v>
      </c>
      <c r="E2328" s="28" t="n">
        <f aca="false">C2328-C2327</f>
        <v>-1.27</v>
      </c>
      <c r="F2328" s="29" t="n">
        <f aca="false">Inputs!$B$5*B2328+Inputs!$B$6*C2328</f>
        <v>2602000</v>
      </c>
      <c r="G2328" s="29" t="n">
        <f aca="false">Inputs!$B$5*D2328</f>
        <v>39000.0000000001</v>
      </c>
      <c r="H2328" s="29" t="n">
        <f aca="false">Inputs!$B$6*E2328</f>
        <v>63499.9999999998</v>
      </c>
      <c r="I2328" s="29" t="n">
        <f aca="false">G2328+H2328</f>
        <v>102500</v>
      </c>
      <c r="J2328" s="29" t="n">
        <f aca="false">J2327+I2328</f>
        <v>1243500</v>
      </c>
    </row>
    <row r="2329" customFormat="false" ht="15" hidden="false" customHeight="false" outlineLevel="0" collapsed="false">
      <c r="A2329" s="26" t="n">
        <v>40813</v>
      </c>
      <c r="B2329" s="27" t="n">
        <v>84.18</v>
      </c>
      <c r="C2329" s="27" t="n">
        <v>109.54</v>
      </c>
      <c r="D2329" s="28" t="n">
        <f aca="false">B2329-B2328</f>
        <v>4.21000000000001</v>
      </c>
      <c r="E2329" s="28" t="n">
        <f aca="false">C2329-C2328</f>
        <v>1.64</v>
      </c>
      <c r="F2329" s="29" t="n">
        <f aca="false">Inputs!$B$5*B2329+Inputs!$B$6*C2329</f>
        <v>2941000</v>
      </c>
      <c r="G2329" s="29" t="n">
        <f aca="false">Inputs!$B$5*D2329</f>
        <v>421000.000000001</v>
      </c>
      <c r="H2329" s="29" t="n">
        <f aca="false">Inputs!$B$6*E2329</f>
        <v>-82000</v>
      </c>
      <c r="I2329" s="29" t="n">
        <f aca="false">G2329+H2329</f>
        <v>339000.000000001</v>
      </c>
      <c r="J2329" s="29" t="n">
        <f aca="false">J2328+I2329</f>
        <v>1582500</v>
      </c>
    </row>
    <row r="2330" customFormat="false" ht="15" hidden="false" customHeight="false" outlineLevel="0" collapsed="false">
      <c r="A2330" s="26" t="n">
        <v>40814</v>
      </c>
      <c r="B2330" s="27" t="n">
        <v>80.94</v>
      </c>
      <c r="C2330" s="27" t="n">
        <v>108.52</v>
      </c>
      <c r="D2330" s="28" t="n">
        <f aca="false">B2330-B2329</f>
        <v>-3.24000000000001</v>
      </c>
      <c r="E2330" s="28" t="n">
        <f aca="false">C2330-C2329</f>
        <v>-1.02000000000001</v>
      </c>
      <c r="F2330" s="29" t="n">
        <f aca="false">Inputs!$B$5*B2330+Inputs!$B$6*C2330</f>
        <v>2668000</v>
      </c>
      <c r="G2330" s="29" t="n">
        <f aca="false">Inputs!$B$5*D2330</f>
        <v>-324000.000000001</v>
      </c>
      <c r="H2330" s="29" t="n">
        <f aca="false">Inputs!$B$6*E2330</f>
        <v>51000.0000000005</v>
      </c>
      <c r="I2330" s="29" t="n">
        <f aca="false">G2330+H2330</f>
        <v>-273000</v>
      </c>
      <c r="J2330" s="29" t="n">
        <f aca="false">J2329+I2330</f>
        <v>1309500</v>
      </c>
    </row>
    <row r="2331" customFormat="false" ht="15" hidden="false" customHeight="false" outlineLevel="0" collapsed="false">
      <c r="A2331" s="26" t="n">
        <v>40815</v>
      </c>
      <c r="B2331" s="27" t="n">
        <v>81.87</v>
      </c>
      <c r="C2331" s="27" t="n">
        <v>107.08</v>
      </c>
      <c r="D2331" s="28" t="n">
        <f aca="false">B2331-B2330</f>
        <v>0.930000000000007</v>
      </c>
      <c r="E2331" s="28" t="n">
        <f aca="false">C2331-C2330</f>
        <v>-1.44</v>
      </c>
      <c r="F2331" s="29" t="n">
        <f aca="false">Inputs!$B$5*B2331+Inputs!$B$6*C2331</f>
        <v>2833000</v>
      </c>
      <c r="G2331" s="29" t="n">
        <f aca="false">Inputs!$B$5*D2331</f>
        <v>93000.0000000007</v>
      </c>
      <c r="H2331" s="29" t="n">
        <f aca="false">Inputs!$B$6*E2331</f>
        <v>71999.9999999999</v>
      </c>
      <c r="I2331" s="29" t="n">
        <f aca="false">G2331+H2331</f>
        <v>165000.000000001</v>
      </c>
      <c r="J2331" s="29" t="n">
        <f aca="false">J2330+I2331</f>
        <v>1474500</v>
      </c>
    </row>
    <row r="2332" customFormat="false" ht="15" hidden="false" customHeight="false" outlineLevel="0" collapsed="false">
      <c r="A2332" s="26" t="n">
        <v>40816</v>
      </c>
      <c r="B2332" s="27" t="n">
        <v>78.93</v>
      </c>
      <c r="C2332" s="27" t="n">
        <v>105.42</v>
      </c>
      <c r="D2332" s="28" t="n">
        <f aca="false">B2332-B2331</f>
        <v>-2.94</v>
      </c>
      <c r="E2332" s="28" t="n">
        <f aca="false">C2332-C2331</f>
        <v>-1.66</v>
      </c>
      <c r="F2332" s="29" t="n">
        <f aca="false">Inputs!$B$5*B2332+Inputs!$B$6*C2332</f>
        <v>2622000</v>
      </c>
      <c r="G2332" s="29" t="n">
        <f aca="false">Inputs!$B$5*D2332</f>
        <v>-294000</v>
      </c>
      <c r="H2332" s="29" t="n">
        <f aca="false">Inputs!$B$6*E2332</f>
        <v>82999.9999999998</v>
      </c>
      <c r="I2332" s="29" t="n">
        <f aca="false">G2332+H2332</f>
        <v>-211000</v>
      </c>
      <c r="J2332" s="29" t="n">
        <f aca="false">J2331+I2332</f>
        <v>1263500</v>
      </c>
    </row>
    <row r="2333" customFormat="false" ht="15" hidden="false" customHeight="false" outlineLevel="0" collapsed="false">
      <c r="A2333" s="26" t="n">
        <v>40819</v>
      </c>
      <c r="B2333" s="27" t="n">
        <v>77.34</v>
      </c>
      <c r="C2333" s="27" t="n">
        <v>103.61</v>
      </c>
      <c r="D2333" s="28" t="n">
        <f aca="false">B2333-B2332</f>
        <v>-1.59</v>
      </c>
      <c r="E2333" s="28" t="n">
        <f aca="false">C2333-C2332</f>
        <v>-1.81</v>
      </c>
      <c r="F2333" s="29" t="n">
        <f aca="false">Inputs!$B$5*B2333+Inputs!$B$6*C2333</f>
        <v>2553500</v>
      </c>
      <c r="G2333" s="29" t="n">
        <f aca="false">Inputs!$B$5*D2333</f>
        <v>-159000</v>
      </c>
      <c r="H2333" s="29" t="n">
        <f aca="false">Inputs!$B$6*E2333</f>
        <v>90500.0000000001</v>
      </c>
      <c r="I2333" s="29" t="n">
        <f aca="false">G2333+H2333</f>
        <v>-68500.0000000002</v>
      </c>
      <c r="J2333" s="29" t="n">
        <f aca="false">J2332+I2333</f>
        <v>1195000</v>
      </c>
    </row>
    <row r="2334" customFormat="false" ht="15" hidden="false" customHeight="false" outlineLevel="0" collapsed="false">
      <c r="A2334" s="26" t="n">
        <v>40820</v>
      </c>
      <c r="B2334" s="27" t="n">
        <v>75.4</v>
      </c>
      <c r="C2334" s="27" t="n">
        <v>101.84</v>
      </c>
      <c r="D2334" s="28" t="n">
        <f aca="false">B2334-B2333</f>
        <v>-1.94</v>
      </c>
      <c r="E2334" s="28" t="n">
        <f aca="false">C2334-C2333</f>
        <v>-1.77</v>
      </c>
      <c r="F2334" s="29" t="n">
        <f aca="false">Inputs!$B$5*B2334+Inputs!$B$6*C2334</f>
        <v>2448000</v>
      </c>
      <c r="G2334" s="29" t="n">
        <f aca="false">Inputs!$B$5*D2334</f>
        <v>-194000</v>
      </c>
      <c r="H2334" s="29" t="n">
        <f aca="false">Inputs!$B$6*E2334</f>
        <v>88499.9999999998</v>
      </c>
      <c r="I2334" s="29" t="n">
        <f aca="false">G2334+H2334</f>
        <v>-105500</v>
      </c>
      <c r="J2334" s="29" t="n">
        <f aca="false">J2333+I2334</f>
        <v>1089500</v>
      </c>
    </row>
    <row r="2335" customFormat="false" ht="15" hidden="false" customHeight="false" outlineLevel="0" collapsed="false">
      <c r="A2335" s="26" t="n">
        <v>40821</v>
      </c>
      <c r="B2335" s="27" t="n">
        <v>79.41</v>
      </c>
      <c r="C2335" s="27" t="n">
        <v>103.77</v>
      </c>
      <c r="D2335" s="28" t="n">
        <f aca="false">B2335-B2334</f>
        <v>4.00999999999999</v>
      </c>
      <c r="E2335" s="28" t="n">
        <f aca="false">C2335-C2334</f>
        <v>1.92999999999999</v>
      </c>
      <c r="F2335" s="29" t="n">
        <f aca="false">Inputs!$B$5*B2335+Inputs!$B$6*C2335</f>
        <v>2752500</v>
      </c>
      <c r="G2335" s="29" t="n">
        <f aca="false">Inputs!$B$5*D2335</f>
        <v>400999.999999999</v>
      </c>
      <c r="H2335" s="29" t="n">
        <f aca="false">Inputs!$B$6*E2335</f>
        <v>-96499.9999999996</v>
      </c>
      <c r="I2335" s="29" t="n">
        <f aca="false">G2335+H2335</f>
        <v>304499.999999999</v>
      </c>
      <c r="J2335" s="29" t="n">
        <f aca="false">J2334+I2335</f>
        <v>1394000</v>
      </c>
    </row>
    <row r="2336" customFormat="false" ht="15" hidden="false" customHeight="false" outlineLevel="0" collapsed="false">
      <c r="A2336" s="26" t="n">
        <v>40822</v>
      </c>
      <c r="B2336" s="27" t="n">
        <v>82.32</v>
      </c>
      <c r="C2336" s="27" t="n">
        <v>104.38</v>
      </c>
      <c r="D2336" s="28" t="n">
        <f aca="false">B2336-B2335</f>
        <v>2.91</v>
      </c>
      <c r="E2336" s="28" t="n">
        <f aca="false">C2336-C2335</f>
        <v>0.609999999999999</v>
      </c>
      <c r="F2336" s="29" t="n">
        <f aca="false">Inputs!$B$5*B2336+Inputs!$B$6*C2336</f>
        <v>3013000</v>
      </c>
      <c r="G2336" s="29" t="n">
        <f aca="false">Inputs!$B$5*D2336</f>
        <v>291000</v>
      </c>
      <c r="H2336" s="29" t="n">
        <f aca="false">Inputs!$B$6*E2336</f>
        <v>-30500</v>
      </c>
      <c r="I2336" s="29" t="n">
        <f aca="false">G2336+H2336</f>
        <v>260500</v>
      </c>
      <c r="J2336" s="29" t="n">
        <f aca="false">J2335+I2336</f>
        <v>1654500</v>
      </c>
    </row>
    <row r="2337" customFormat="false" ht="15" hidden="false" customHeight="false" outlineLevel="0" collapsed="false">
      <c r="A2337" s="26" t="n">
        <v>40823</v>
      </c>
      <c r="B2337" s="27" t="n">
        <v>82.7</v>
      </c>
      <c r="C2337" s="27" t="n">
        <v>106.56</v>
      </c>
      <c r="D2337" s="28" t="n">
        <f aca="false">B2337-B2336</f>
        <v>0.38000000000001</v>
      </c>
      <c r="E2337" s="28" t="n">
        <f aca="false">C2337-C2336</f>
        <v>2.18000000000001</v>
      </c>
      <c r="F2337" s="29" t="n">
        <f aca="false">Inputs!$B$5*B2337+Inputs!$B$6*C2337</f>
        <v>2942000</v>
      </c>
      <c r="G2337" s="29" t="n">
        <f aca="false">Inputs!$B$5*D2337</f>
        <v>38000.000000001</v>
      </c>
      <c r="H2337" s="29" t="n">
        <f aca="false">Inputs!$B$6*E2337</f>
        <v>-109000</v>
      </c>
      <c r="I2337" s="29" t="n">
        <f aca="false">G2337+H2337</f>
        <v>-70999.9999999994</v>
      </c>
      <c r="J2337" s="29" t="n">
        <f aca="false">J2336+I2337</f>
        <v>1583500</v>
      </c>
    </row>
    <row r="2338" customFormat="false" ht="15" hidden="false" customHeight="false" outlineLevel="0" collapsed="false">
      <c r="A2338" s="26" t="n">
        <v>40826</v>
      </c>
      <c r="B2338" s="27" t="n">
        <v>85.14</v>
      </c>
      <c r="C2338" s="27" t="n">
        <v>109.49</v>
      </c>
      <c r="D2338" s="28" t="n">
        <f aca="false">B2338-B2337</f>
        <v>2.44</v>
      </c>
      <c r="E2338" s="28" t="n">
        <f aca="false">C2338-C2337</f>
        <v>2.92999999999999</v>
      </c>
      <c r="F2338" s="29" t="n">
        <f aca="false">Inputs!$B$5*B2338+Inputs!$B$6*C2338</f>
        <v>3039500</v>
      </c>
      <c r="G2338" s="29" t="n">
        <f aca="false">Inputs!$B$5*D2338</f>
        <v>244000</v>
      </c>
      <c r="H2338" s="29" t="n">
        <f aca="false">Inputs!$B$6*E2338</f>
        <v>-146500</v>
      </c>
      <c r="I2338" s="29" t="n">
        <f aca="false">G2338+H2338</f>
        <v>97500.0000000002</v>
      </c>
      <c r="J2338" s="29" t="n">
        <f aca="false">J2337+I2338</f>
        <v>1681000</v>
      </c>
    </row>
    <row r="2339" customFormat="false" ht="15" hidden="false" customHeight="false" outlineLevel="0" collapsed="false">
      <c r="A2339" s="26" t="n">
        <v>40827</v>
      </c>
      <c r="B2339" s="27" t="n">
        <v>85.54</v>
      </c>
      <c r="C2339" s="27" t="n">
        <v>109.22</v>
      </c>
      <c r="D2339" s="28" t="n">
        <f aca="false">B2339-B2338</f>
        <v>0.400000000000006</v>
      </c>
      <c r="E2339" s="28" t="n">
        <f aca="false">C2339-C2338</f>
        <v>-0.269999999999996</v>
      </c>
      <c r="F2339" s="29" t="n">
        <f aca="false">Inputs!$B$5*B2339+Inputs!$B$6*C2339</f>
        <v>3093000</v>
      </c>
      <c r="G2339" s="29" t="n">
        <f aca="false">Inputs!$B$5*D2339</f>
        <v>40000.0000000006</v>
      </c>
      <c r="H2339" s="29" t="n">
        <f aca="false">Inputs!$B$6*E2339</f>
        <v>13499.9999999998</v>
      </c>
      <c r="I2339" s="29" t="n">
        <f aca="false">G2339+H2339</f>
        <v>53500.0000000004</v>
      </c>
      <c r="J2339" s="29" t="n">
        <f aca="false">J2338+I2339</f>
        <v>1734500</v>
      </c>
    </row>
    <row r="2340" customFormat="false" ht="15" hidden="false" customHeight="false" outlineLevel="0" collapsed="false">
      <c r="A2340" s="26" t="n">
        <v>40828</v>
      </c>
      <c r="B2340" s="27" t="n">
        <v>85.3</v>
      </c>
      <c r="C2340" s="27" t="n">
        <v>112.44</v>
      </c>
      <c r="D2340" s="28" t="n">
        <f aca="false">B2340-B2339</f>
        <v>-0.240000000000009</v>
      </c>
      <c r="E2340" s="28" t="n">
        <f aca="false">C2340-C2339</f>
        <v>3.22</v>
      </c>
      <c r="F2340" s="29" t="n">
        <f aca="false">Inputs!$B$5*B2340+Inputs!$B$6*C2340</f>
        <v>2908000</v>
      </c>
      <c r="G2340" s="29" t="n">
        <f aca="false">Inputs!$B$5*D2340</f>
        <v>-24000.0000000009</v>
      </c>
      <c r="H2340" s="29" t="n">
        <f aca="false">Inputs!$B$6*E2340</f>
        <v>-161000</v>
      </c>
      <c r="I2340" s="29" t="n">
        <f aca="false">G2340+H2340</f>
        <v>-185000.000000001</v>
      </c>
      <c r="J2340" s="29" t="n">
        <f aca="false">J2339+I2340</f>
        <v>1549500</v>
      </c>
    </row>
    <row r="2341" customFormat="false" ht="15" hidden="false" customHeight="false" outlineLevel="0" collapsed="false">
      <c r="A2341" s="26" t="n">
        <v>40829</v>
      </c>
      <c r="B2341" s="27" t="n">
        <v>83.96</v>
      </c>
      <c r="C2341" s="27" t="n">
        <v>112.45</v>
      </c>
      <c r="D2341" s="28" t="n">
        <f aca="false">B2341-B2340</f>
        <v>-1.34</v>
      </c>
      <c r="E2341" s="28" t="n">
        <f aca="false">C2341-C2340</f>
        <v>0.0100000000000051</v>
      </c>
      <c r="F2341" s="29" t="n">
        <f aca="false">Inputs!$B$5*B2341+Inputs!$B$6*C2341</f>
        <v>2773500</v>
      </c>
      <c r="G2341" s="29" t="n">
        <f aca="false">Inputs!$B$5*D2341</f>
        <v>-134000</v>
      </c>
      <c r="H2341" s="29" t="n">
        <f aca="false">Inputs!$B$6*E2341</f>
        <v>-500.000000000256</v>
      </c>
      <c r="I2341" s="29" t="n">
        <f aca="false">G2341+H2341</f>
        <v>-134500.000000001</v>
      </c>
      <c r="J2341" s="29" t="n">
        <f aca="false">J2340+I2341</f>
        <v>1415000</v>
      </c>
    </row>
    <row r="2342" customFormat="false" ht="15" hidden="false" customHeight="false" outlineLevel="0" collapsed="false">
      <c r="A2342" s="26" t="n">
        <v>40830</v>
      </c>
      <c r="B2342" s="27" t="n">
        <v>86.8</v>
      </c>
      <c r="C2342" s="27" t="n">
        <v>114.33</v>
      </c>
      <c r="D2342" s="28" t="n">
        <f aca="false">B2342-B2341</f>
        <v>2.84</v>
      </c>
      <c r="E2342" s="28" t="n">
        <f aca="false">C2342-C2341</f>
        <v>1.88</v>
      </c>
      <c r="F2342" s="29" t="n">
        <f aca="false">Inputs!$B$5*B2342+Inputs!$B$6*C2342</f>
        <v>2963500</v>
      </c>
      <c r="G2342" s="29" t="n">
        <f aca="false">Inputs!$B$5*D2342</f>
        <v>284000</v>
      </c>
      <c r="H2342" s="29" t="n">
        <f aca="false">Inputs!$B$6*E2342</f>
        <v>-93999.9999999998</v>
      </c>
      <c r="I2342" s="29" t="n">
        <f aca="false">G2342+H2342</f>
        <v>190000.000000001</v>
      </c>
      <c r="J2342" s="29" t="n">
        <f aca="false">J2341+I2342</f>
        <v>1605000</v>
      </c>
    </row>
    <row r="2343" customFormat="false" ht="15" hidden="false" customHeight="false" outlineLevel="0" collapsed="false">
      <c r="A2343" s="26" t="n">
        <v>40833</v>
      </c>
      <c r="B2343" s="27" t="n">
        <v>86.38</v>
      </c>
      <c r="C2343" s="27" t="n">
        <v>112.92</v>
      </c>
      <c r="D2343" s="28" t="n">
        <f aca="false">B2343-B2342</f>
        <v>-0.420000000000002</v>
      </c>
      <c r="E2343" s="28" t="n">
        <f aca="false">C2343-C2342</f>
        <v>-1.41</v>
      </c>
      <c r="F2343" s="29" t="n">
        <f aca="false">Inputs!$B$5*B2343+Inputs!$B$6*C2343</f>
        <v>2992000</v>
      </c>
      <c r="G2343" s="29" t="n">
        <f aca="false">Inputs!$B$5*D2343</f>
        <v>-42000.0000000002</v>
      </c>
      <c r="H2343" s="29" t="n">
        <f aca="false">Inputs!$B$6*E2343</f>
        <v>70499.9999999998</v>
      </c>
      <c r="I2343" s="29" t="n">
        <f aca="false">G2343+H2343</f>
        <v>28499.9999999997</v>
      </c>
      <c r="J2343" s="29" t="n">
        <f aca="false">J2342+I2343</f>
        <v>1633500</v>
      </c>
    </row>
    <row r="2344" customFormat="false" ht="15" hidden="false" customHeight="false" outlineLevel="0" collapsed="false">
      <c r="A2344" s="26" t="n">
        <v>40834</v>
      </c>
      <c r="B2344" s="27" t="n">
        <v>88.34</v>
      </c>
      <c r="C2344" s="27" t="n">
        <v>112.08</v>
      </c>
      <c r="D2344" s="28" t="n">
        <f aca="false">B2344-B2343</f>
        <v>1.96000000000001</v>
      </c>
      <c r="E2344" s="28" t="n">
        <f aca="false">C2344-C2343</f>
        <v>-0.840000000000003</v>
      </c>
      <c r="F2344" s="29" t="n">
        <f aca="false">Inputs!$B$5*B2344+Inputs!$B$6*C2344</f>
        <v>3230000</v>
      </c>
      <c r="G2344" s="29" t="n">
        <f aca="false">Inputs!$B$5*D2344</f>
        <v>196000.000000001</v>
      </c>
      <c r="H2344" s="29" t="n">
        <f aca="false">Inputs!$B$6*E2344</f>
        <v>42000.0000000002</v>
      </c>
      <c r="I2344" s="29" t="n">
        <f aca="false">G2344+H2344</f>
        <v>238000.000000001</v>
      </c>
      <c r="J2344" s="29" t="n">
        <f aca="false">J2343+I2344</f>
        <v>1871500</v>
      </c>
    </row>
    <row r="2345" customFormat="false" ht="15" hidden="false" customHeight="false" outlineLevel="0" collapsed="false">
      <c r="A2345" s="26" t="n">
        <v>40835</v>
      </c>
      <c r="B2345" s="27" t="n">
        <v>86.11</v>
      </c>
      <c r="C2345" s="27" t="n">
        <v>111.76</v>
      </c>
      <c r="D2345" s="28" t="n">
        <f aca="false">B2345-B2344</f>
        <v>-2.23</v>
      </c>
      <c r="E2345" s="28" t="n">
        <f aca="false">C2345-C2344</f>
        <v>-0.319999999999993</v>
      </c>
      <c r="F2345" s="29" t="n">
        <f aca="false">Inputs!$B$5*B2345+Inputs!$B$6*C2345</f>
        <v>3023000</v>
      </c>
      <c r="G2345" s="29" t="n">
        <f aca="false">Inputs!$B$5*D2345</f>
        <v>-223000</v>
      </c>
      <c r="H2345" s="29" t="n">
        <f aca="false">Inputs!$B$6*E2345</f>
        <v>15999.9999999997</v>
      </c>
      <c r="I2345" s="29" t="n">
        <f aca="false">G2345+H2345</f>
        <v>-207000.000000001</v>
      </c>
      <c r="J2345" s="29" t="n">
        <f aca="false">J2344+I2345</f>
        <v>1664500</v>
      </c>
    </row>
    <row r="2346" customFormat="false" ht="15" hidden="false" customHeight="false" outlineLevel="0" collapsed="false">
      <c r="A2346" s="26" t="n">
        <v>40836</v>
      </c>
      <c r="B2346" s="27" t="n">
        <v>86.07</v>
      </c>
      <c r="C2346" s="27" t="n">
        <v>109</v>
      </c>
      <c r="D2346" s="28" t="n">
        <f aca="false">B2346-B2345</f>
        <v>-0.0400000000000063</v>
      </c>
      <c r="E2346" s="28" t="n">
        <f aca="false">C2346-C2345</f>
        <v>-2.76000000000001</v>
      </c>
      <c r="F2346" s="29" t="n">
        <f aca="false">Inputs!$B$5*B2346+Inputs!$B$6*C2346</f>
        <v>3157000</v>
      </c>
      <c r="G2346" s="29" t="n">
        <f aca="false">Inputs!$B$5*D2346</f>
        <v>-4000.00000000063</v>
      </c>
      <c r="H2346" s="29" t="n">
        <f aca="false">Inputs!$B$6*E2346</f>
        <v>138000</v>
      </c>
      <c r="I2346" s="29" t="n">
        <f aca="false">G2346+H2346</f>
        <v>134000</v>
      </c>
      <c r="J2346" s="29" t="n">
        <f aca="false">J2345+I2346</f>
        <v>1798500</v>
      </c>
    </row>
    <row r="2347" customFormat="false" ht="15" hidden="false" customHeight="false" outlineLevel="0" collapsed="false">
      <c r="A2347" s="26" t="n">
        <v>40837</v>
      </c>
      <c r="B2347" s="27" t="n">
        <v>87.19</v>
      </c>
      <c r="C2347" s="27" t="n">
        <v>111.6</v>
      </c>
      <c r="D2347" s="28" t="n">
        <f aca="false">B2347-B2346</f>
        <v>1.12</v>
      </c>
      <c r="E2347" s="28" t="n">
        <f aca="false">C2347-C2346</f>
        <v>2.59999999999999</v>
      </c>
      <c r="F2347" s="29" t="n">
        <f aca="false">Inputs!$B$5*B2347+Inputs!$B$6*C2347</f>
        <v>3139000</v>
      </c>
      <c r="G2347" s="29" t="n">
        <f aca="false">Inputs!$B$5*D2347</f>
        <v>112000</v>
      </c>
      <c r="H2347" s="29" t="n">
        <f aca="false">Inputs!$B$6*E2347</f>
        <v>-130000</v>
      </c>
      <c r="I2347" s="29" t="n">
        <f aca="false">G2347+H2347</f>
        <v>-17999.9999999993</v>
      </c>
      <c r="J2347" s="29" t="n">
        <f aca="false">J2346+I2347</f>
        <v>1780500</v>
      </c>
    </row>
    <row r="2348" customFormat="false" ht="15" hidden="false" customHeight="false" outlineLevel="0" collapsed="false">
      <c r="A2348" s="26" t="n">
        <v>40840</v>
      </c>
      <c r="B2348" s="27" t="n">
        <v>91.12</v>
      </c>
      <c r="C2348" s="27" t="n">
        <v>111.67</v>
      </c>
      <c r="D2348" s="28" t="n">
        <f aca="false">B2348-B2347</f>
        <v>3.93000000000001</v>
      </c>
      <c r="E2348" s="28" t="n">
        <f aca="false">C2348-C2347</f>
        <v>0.0700000000000074</v>
      </c>
      <c r="F2348" s="29" t="n">
        <f aca="false">Inputs!$B$5*B2348+Inputs!$B$6*C2348</f>
        <v>3528500</v>
      </c>
      <c r="G2348" s="29" t="n">
        <f aca="false">Inputs!$B$5*D2348</f>
        <v>393000.000000001</v>
      </c>
      <c r="H2348" s="29" t="n">
        <f aca="false">Inputs!$B$6*E2348</f>
        <v>-3500.00000000037</v>
      </c>
      <c r="I2348" s="29" t="n">
        <f aca="false">G2348+H2348</f>
        <v>389500</v>
      </c>
      <c r="J2348" s="29" t="n">
        <f aca="false">J2347+I2348</f>
        <v>2170000</v>
      </c>
    </row>
    <row r="2349" customFormat="false" ht="15" hidden="false" customHeight="false" outlineLevel="0" collapsed="false">
      <c r="A2349" s="26" t="n">
        <v>40841</v>
      </c>
      <c r="B2349" s="27" t="n">
        <v>92.98</v>
      </c>
      <c r="C2349" s="27" t="n">
        <v>112.11</v>
      </c>
      <c r="D2349" s="28" t="n">
        <f aca="false">B2349-B2348</f>
        <v>1.86</v>
      </c>
      <c r="E2349" s="28" t="n">
        <f aca="false">C2349-C2348</f>
        <v>0.439999999999998</v>
      </c>
      <c r="F2349" s="29" t="n">
        <f aca="false">Inputs!$B$5*B2349+Inputs!$B$6*C2349</f>
        <v>3692500</v>
      </c>
      <c r="G2349" s="29" t="n">
        <f aca="false">Inputs!$B$5*D2349</f>
        <v>186000</v>
      </c>
      <c r="H2349" s="29" t="n">
        <f aca="false">Inputs!$B$6*E2349</f>
        <v>-21999.9999999999</v>
      </c>
      <c r="I2349" s="29" t="n">
        <f aca="false">G2349+H2349</f>
        <v>164000</v>
      </c>
      <c r="J2349" s="29" t="n">
        <f aca="false">J2348+I2349</f>
        <v>2334000</v>
      </c>
    </row>
    <row r="2350" customFormat="false" ht="15" hidden="false" customHeight="false" outlineLevel="0" collapsed="false">
      <c r="A2350" s="26" t="n">
        <v>40842</v>
      </c>
      <c r="B2350" s="27" t="n">
        <v>90.2</v>
      </c>
      <c r="C2350" s="27" t="n">
        <v>110.43</v>
      </c>
      <c r="D2350" s="28" t="n">
        <f aca="false">B2350-B2349</f>
        <v>-2.78</v>
      </c>
      <c r="E2350" s="28" t="n">
        <f aca="false">C2350-C2349</f>
        <v>-1.67999999999999</v>
      </c>
      <c r="F2350" s="29" t="n">
        <f aca="false">Inputs!$B$5*B2350+Inputs!$B$6*C2350</f>
        <v>3498500</v>
      </c>
      <c r="G2350" s="29" t="n">
        <f aca="false">Inputs!$B$5*D2350</f>
        <v>-278000</v>
      </c>
      <c r="H2350" s="29" t="n">
        <f aca="false">Inputs!$B$6*E2350</f>
        <v>83999.9999999996</v>
      </c>
      <c r="I2350" s="29" t="n">
        <f aca="false">G2350+H2350</f>
        <v>-194000</v>
      </c>
      <c r="J2350" s="29" t="n">
        <f aca="false">J2349+I2350</f>
        <v>2140000</v>
      </c>
    </row>
    <row r="2351" customFormat="false" ht="15" hidden="false" customHeight="false" outlineLevel="0" collapsed="false">
      <c r="A2351" s="26" t="n">
        <v>40843</v>
      </c>
      <c r="B2351" s="27" t="n">
        <v>93.96</v>
      </c>
      <c r="C2351" s="27" t="n">
        <v>112.45</v>
      </c>
      <c r="D2351" s="28" t="n">
        <f aca="false">B2351-B2350</f>
        <v>3.75999999999999</v>
      </c>
      <c r="E2351" s="28" t="n">
        <f aca="false">C2351-C2350</f>
        <v>2.02</v>
      </c>
      <c r="F2351" s="29" t="n">
        <f aca="false">Inputs!$B$5*B2351+Inputs!$B$6*C2351</f>
        <v>3773500</v>
      </c>
      <c r="G2351" s="29" t="n">
        <f aca="false">Inputs!$B$5*D2351</f>
        <v>375999.999999999</v>
      </c>
      <c r="H2351" s="29" t="n">
        <f aca="false">Inputs!$B$6*E2351</f>
        <v>-101000</v>
      </c>
      <c r="I2351" s="29" t="n">
        <f aca="false">G2351+H2351</f>
        <v>274999.999999999</v>
      </c>
      <c r="J2351" s="29" t="n">
        <f aca="false">J2350+I2351</f>
        <v>2415000</v>
      </c>
    </row>
    <row r="2352" customFormat="false" ht="15" hidden="false" customHeight="false" outlineLevel="0" collapsed="false">
      <c r="A2352" s="26" t="n">
        <v>40844</v>
      </c>
      <c r="B2352" s="27" t="n">
        <v>93.32</v>
      </c>
      <c r="C2352" s="27" t="n">
        <v>110.01</v>
      </c>
      <c r="D2352" s="28" t="n">
        <f aca="false">B2352-B2351</f>
        <v>-0.640000000000001</v>
      </c>
      <c r="E2352" s="28" t="n">
        <f aca="false">C2352-C2351</f>
        <v>-2.44</v>
      </c>
      <c r="F2352" s="29" t="n">
        <f aca="false">Inputs!$B$5*B2352+Inputs!$B$6*C2352</f>
        <v>3831500</v>
      </c>
      <c r="G2352" s="29" t="n">
        <f aca="false">Inputs!$B$5*D2352</f>
        <v>-64000.0000000001</v>
      </c>
      <c r="H2352" s="29" t="n">
        <f aca="false">Inputs!$B$6*E2352</f>
        <v>122000</v>
      </c>
      <c r="I2352" s="29" t="n">
        <f aca="false">G2352+H2352</f>
        <v>57999.9999999998</v>
      </c>
      <c r="J2352" s="29" t="n">
        <f aca="false">J2351+I2352</f>
        <v>2473000</v>
      </c>
    </row>
    <row r="2353" customFormat="false" ht="15" hidden="false" customHeight="false" outlineLevel="0" collapsed="false">
      <c r="A2353" s="26" t="n">
        <v>40847</v>
      </c>
      <c r="B2353" s="27" t="n">
        <v>93.19</v>
      </c>
      <c r="C2353" s="27" t="n">
        <v>108.43</v>
      </c>
      <c r="D2353" s="28" t="n">
        <f aca="false">B2353-B2352</f>
        <v>-0.129999999999995</v>
      </c>
      <c r="E2353" s="28" t="n">
        <f aca="false">C2353-C2352</f>
        <v>-1.58</v>
      </c>
      <c r="F2353" s="29" t="n">
        <f aca="false">Inputs!$B$5*B2353+Inputs!$B$6*C2353</f>
        <v>3897500</v>
      </c>
      <c r="G2353" s="29" t="n">
        <f aca="false">Inputs!$B$5*D2353</f>
        <v>-12999.9999999995</v>
      </c>
      <c r="H2353" s="29" t="n">
        <f aca="false">Inputs!$B$6*E2353</f>
        <v>78999.9999999999</v>
      </c>
      <c r="I2353" s="29" t="n">
        <f aca="false">G2353+H2353</f>
        <v>66000.0000000004</v>
      </c>
      <c r="J2353" s="29" t="n">
        <f aca="false">J2352+I2353</f>
        <v>2539000</v>
      </c>
    </row>
    <row r="2354" customFormat="false" ht="15" hidden="false" customHeight="false" outlineLevel="0" collapsed="false">
      <c r="A2354" s="26" t="n">
        <v>40848</v>
      </c>
      <c r="B2354" s="27" t="n">
        <v>92.19</v>
      </c>
      <c r="C2354" s="27" t="n">
        <v>106.97</v>
      </c>
      <c r="D2354" s="28" t="n">
        <f aca="false">B2354-B2353</f>
        <v>-1</v>
      </c>
      <c r="E2354" s="28" t="n">
        <f aca="false">C2354-C2353</f>
        <v>-1.46000000000001</v>
      </c>
      <c r="F2354" s="29" t="n">
        <f aca="false">Inputs!$B$5*B2354+Inputs!$B$6*C2354</f>
        <v>3870500</v>
      </c>
      <c r="G2354" s="29" t="n">
        <f aca="false">Inputs!$B$5*D2354</f>
        <v>-100000</v>
      </c>
      <c r="H2354" s="29" t="n">
        <f aca="false">Inputs!$B$6*E2354</f>
        <v>73000.0000000004</v>
      </c>
      <c r="I2354" s="29" t="n">
        <f aca="false">G2354+H2354</f>
        <v>-26999.9999999996</v>
      </c>
      <c r="J2354" s="29" t="n">
        <f aca="false">J2353+I2354</f>
        <v>2512000</v>
      </c>
    </row>
    <row r="2355" customFormat="false" ht="15" hidden="false" customHeight="false" outlineLevel="0" collapsed="false">
      <c r="A2355" s="26" t="n">
        <v>40849</v>
      </c>
      <c r="B2355" s="27" t="n">
        <v>92.51</v>
      </c>
      <c r="C2355" s="27" t="n">
        <v>110.82</v>
      </c>
      <c r="D2355" s="28" t="n">
        <f aca="false">B2355-B2354</f>
        <v>0.320000000000007</v>
      </c>
      <c r="E2355" s="28" t="n">
        <f aca="false">C2355-C2354</f>
        <v>3.84999999999999</v>
      </c>
      <c r="F2355" s="29" t="n">
        <f aca="false">Inputs!$B$5*B2355+Inputs!$B$6*C2355</f>
        <v>3710000</v>
      </c>
      <c r="G2355" s="29" t="n">
        <f aca="false">Inputs!$B$5*D2355</f>
        <v>32000.0000000007</v>
      </c>
      <c r="H2355" s="29" t="n">
        <f aca="false">Inputs!$B$6*E2355</f>
        <v>-192500</v>
      </c>
      <c r="I2355" s="29" t="n">
        <f aca="false">G2355+H2355</f>
        <v>-160499.999999999</v>
      </c>
      <c r="J2355" s="29" t="n">
        <f aca="false">J2354+I2355</f>
        <v>2351500</v>
      </c>
    </row>
    <row r="2356" customFormat="false" ht="15" hidden="false" customHeight="false" outlineLevel="0" collapsed="false">
      <c r="A2356" s="26" t="n">
        <v>40850</v>
      </c>
      <c r="B2356" s="27" t="n">
        <v>94.07</v>
      </c>
      <c r="C2356" s="27" t="n">
        <v>110.76</v>
      </c>
      <c r="D2356" s="28" t="n">
        <f aca="false">B2356-B2355</f>
        <v>1.55999999999999</v>
      </c>
      <c r="E2356" s="28" t="n">
        <f aca="false">C2356-C2355</f>
        <v>-0.0599999999999881</v>
      </c>
      <c r="F2356" s="29" t="n">
        <f aca="false">Inputs!$B$5*B2356+Inputs!$B$6*C2356</f>
        <v>3869000</v>
      </c>
      <c r="G2356" s="29" t="n">
        <f aca="false">Inputs!$B$5*D2356</f>
        <v>155999.999999999</v>
      </c>
      <c r="H2356" s="29" t="n">
        <f aca="false">Inputs!$B$6*E2356</f>
        <v>2999.9999999994</v>
      </c>
      <c r="I2356" s="29" t="n">
        <f aca="false">G2356+H2356</f>
        <v>158999.999999998</v>
      </c>
      <c r="J2356" s="29" t="n">
        <f aca="false">J2355+I2356</f>
        <v>2510500</v>
      </c>
    </row>
    <row r="2357" customFormat="false" ht="15" hidden="false" customHeight="false" outlineLevel="0" collapsed="false">
      <c r="A2357" s="26" t="n">
        <v>40851</v>
      </c>
      <c r="B2357" s="27" t="n">
        <v>94.26</v>
      </c>
      <c r="C2357" s="27" t="n">
        <v>112.22</v>
      </c>
      <c r="D2357" s="28" t="n">
        <f aca="false">B2357-B2356</f>
        <v>0.190000000000012</v>
      </c>
      <c r="E2357" s="28" t="n">
        <f aca="false">C2357-C2356</f>
        <v>1.45999999999999</v>
      </c>
      <c r="F2357" s="29" t="n">
        <f aca="false">Inputs!$B$5*B2357+Inputs!$B$6*C2357</f>
        <v>3815000</v>
      </c>
      <c r="G2357" s="29" t="n">
        <f aca="false">Inputs!$B$5*D2357</f>
        <v>19000.0000000012</v>
      </c>
      <c r="H2357" s="29" t="n">
        <f aca="false">Inputs!$B$6*E2357</f>
        <v>-72999.9999999997</v>
      </c>
      <c r="I2357" s="29" t="n">
        <f aca="false">G2357+H2357</f>
        <v>-53999.9999999985</v>
      </c>
      <c r="J2357" s="29" t="n">
        <f aca="false">J2356+I2357</f>
        <v>2456500</v>
      </c>
    </row>
    <row r="2358" customFormat="false" ht="15" hidden="false" customHeight="false" outlineLevel="0" collapsed="false">
      <c r="A2358" s="26" t="n">
        <v>40854</v>
      </c>
      <c r="B2358" s="27" t="n">
        <v>95.52</v>
      </c>
      <c r="C2358" s="27" t="n">
        <v>114.75</v>
      </c>
      <c r="D2358" s="28" t="n">
        <f aca="false">B2358-B2357</f>
        <v>1.25999999999999</v>
      </c>
      <c r="E2358" s="28" t="n">
        <f aca="false">C2358-C2357</f>
        <v>2.53</v>
      </c>
      <c r="F2358" s="29" t="n">
        <f aca="false">Inputs!$B$5*B2358+Inputs!$B$6*C2358</f>
        <v>3814500</v>
      </c>
      <c r="G2358" s="29" t="n">
        <f aca="false">Inputs!$B$5*D2358</f>
        <v>125999.999999999</v>
      </c>
      <c r="H2358" s="29" t="n">
        <f aca="false">Inputs!$B$6*E2358</f>
        <v>-126500</v>
      </c>
      <c r="I2358" s="29" t="n">
        <f aca="false">G2358+H2358</f>
        <v>-500.00000000096</v>
      </c>
      <c r="J2358" s="29" t="n">
        <f aca="false">J2357+I2358</f>
        <v>2456000</v>
      </c>
    </row>
    <row r="2359" customFormat="false" ht="15" hidden="false" customHeight="false" outlineLevel="0" collapsed="false">
      <c r="A2359" s="26" t="n">
        <v>40855</v>
      </c>
      <c r="B2359" s="27" t="n">
        <v>96.8</v>
      </c>
      <c r="C2359" s="27" t="n">
        <v>115.61</v>
      </c>
      <c r="D2359" s="28" t="n">
        <f aca="false">B2359-B2358</f>
        <v>1.28</v>
      </c>
      <c r="E2359" s="28" t="n">
        <f aca="false">C2359-C2358</f>
        <v>0.859999999999999</v>
      </c>
      <c r="F2359" s="29" t="n">
        <f aca="false">Inputs!$B$5*B2359+Inputs!$B$6*C2359</f>
        <v>3899500</v>
      </c>
      <c r="G2359" s="29" t="n">
        <f aca="false">Inputs!$B$5*D2359</f>
        <v>128000</v>
      </c>
      <c r="H2359" s="29" t="n">
        <f aca="false">Inputs!$B$6*E2359</f>
        <v>-43000</v>
      </c>
      <c r="I2359" s="29" t="n">
        <f aca="false">G2359+H2359</f>
        <v>85000.0000000002</v>
      </c>
      <c r="J2359" s="29" t="n">
        <f aca="false">J2358+I2359</f>
        <v>2541000</v>
      </c>
    </row>
    <row r="2360" customFormat="false" ht="15" hidden="false" customHeight="false" outlineLevel="0" collapsed="false">
      <c r="A2360" s="26" t="n">
        <v>40856</v>
      </c>
      <c r="B2360" s="27" t="n">
        <v>95.74</v>
      </c>
      <c r="C2360" s="27" t="n">
        <v>115.29</v>
      </c>
      <c r="D2360" s="28" t="n">
        <f aca="false">B2360-B2359</f>
        <v>-1.06</v>
      </c>
      <c r="E2360" s="28" t="n">
        <f aca="false">C2360-C2359</f>
        <v>-0.319999999999993</v>
      </c>
      <c r="F2360" s="29" t="n">
        <f aca="false">Inputs!$B$5*B2360+Inputs!$B$6*C2360</f>
        <v>3809500</v>
      </c>
      <c r="G2360" s="29" t="n">
        <f aca="false">Inputs!$B$5*D2360</f>
        <v>-106000</v>
      </c>
      <c r="H2360" s="29" t="n">
        <f aca="false">Inputs!$B$6*E2360</f>
        <v>15999.9999999997</v>
      </c>
      <c r="I2360" s="29" t="n">
        <f aca="false">G2360+H2360</f>
        <v>-90000.0000000006</v>
      </c>
      <c r="J2360" s="29" t="n">
        <f aca="false">J2359+I2360</f>
        <v>2451000</v>
      </c>
    </row>
    <row r="2361" customFormat="false" ht="15" hidden="false" customHeight="false" outlineLevel="0" collapsed="false">
      <c r="A2361" s="26" t="n">
        <v>40857</v>
      </c>
      <c r="B2361" s="27" t="n">
        <v>97.78</v>
      </c>
      <c r="C2361" s="27" t="n">
        <v>113.32</v>
      </c>
      <c r="D2361" s="28" t="n">
        <f aca="false">B2361-B2360</f>
        <v>2.04000000000001</v>
      </c>
      <c r="E2361" s="28" t="n">
        <f aca="false">C2361-C2360</f>
        <v>-1.97000000000001</v>
      </c>
      <c r="F2361" s="29" t="n">
        <f aca="false">Inputs!$B$5*B2361+Inputs!$B$6*C2361</f>
        <v>4112000</v>
      </c>
      <c r="G2361" s="29" t="n">
        <f aca="false">Inputs!$B$5*D2361</f>
        <v>204000.000000001</v>
      </c>
      <c r="H2361" s="29" t="n">
        <f aca="false">Inputs!$B$6*E2361</f>
        <v>98500.0000000007</v>
      </c>
      <c r="I2361" s="29" t="n">
        <f aca="false">G2361+H2361</f>
        <v>302500.000000001</v>
      </c>
      <c r="J2361" s="29" t="n">
        <f aca="false">J2360+I2361</f>
        <v>2753500</v>
      </c>
    </row>
    <row r="2362" customFormat="false" ht="15" hidden="false" customHeight="false" outlineLevel="0" collapsed="false">
      <c r="A2362" s="26" t="n">
        <v>40858</v>
      </c>
      <c r="B2362" s="27" t="n">
        <v>98.99</v>
      </c>
      <c r="C2362" s="27" t="n">
        <v>114.43</v>
      </c>
      <c r="D2362" s="28" t="n">
        <f aca="false">B2362-B2361</f>
        <v>1.20999999999999</v>
      </c>
      <c r="E2362" s="28" t="n">
        <f aca="false">C2362-C2361</f>
        <v>1.11000000000001</v>
      </c>
      <c r="F2362" s="29" t="n">
        <f aca="false">Inputs!$B$5*B2362+Inputs!$B$6*C2362</f>
        <v>4177500</v>
      </c>
      <c r="G2362" s="29" t="n">
        <f aca="false">Inputs!$B$5*D2362</f>
        <v>120999.999999999</v>
      </c>
      <c r="H2362" s="29" t="n">
        <f aca="false">Inputs!$B$6*E2362</f>
        <v>-55500.0000000007</v>
      </c>
      <c r="I2362" s="29" t="n">
        <f aca="false">G2362+H2362</f>
        <v>65499.9999999987</v>
      </c>
      <c r="J2362" s="29" t="n">
        <f aca="false">J2361+I2362</f>
        <v>2819000</v>
      </c>
    </row>
    <row r="2363" customFormat="false" ht="15" hidden="false" customHeight="false" outlineLevel="0" collapsed="false">
      <c r="A2363" s="26" t="n">
        <v>40861</v>
      </c>
      <c r="B2363" s="27" t="n">
        <v>98.14</v>
      </c>
      <c r="C2363" s="27" t="n">
        <v>112.57</v>
      </c>
      <c r="D2363" s="28" t="n">
        <f aca="false">B2363-B2362</f>
        <v>-0.849999999999994</v>
      </c>
      <c r="E2363" s="28" t="n">
        <f aca="false">C2363-C2362</f>
        <v>-1.86000000000001</v>
      </c>
      <c r="F2363" s="29" t="n">
        <f aca="false">Inputs!$B$5*B2363+Inputs!$B$6*C2363</f>
        <v>4185500</v>
      </c>
      <c r="G2363" s="29" t="n">
        <f aca="false">Inputs!$B$5*D2363</f>
        <v>-84999.9999999994</v>
      </c>
      <c r="H2363" s="29" t="n">
        <f aca="false">Inputs!$B$6*E2363</f>
        <v>93000.0000000007</v>
      </c>
      <c r="I2363" s="29" t="n">
        <f aca="false">G2363+H2363</f>
        <v>8000.00000000125</v>
      </c>
      <c r="J2363" s="29" t="n">
        <f aca="false">J2362+I2363</f>
        <v>2827000</v>
      </c>
    </row>
    <row r="2364" customFormat="false" ht="15" hidden="false" customHeight="false" outlineLevel="0" collapsed="false">
      <c r="A2364" s="26" t="n">
        <v>40862</v>
      </c>
      <c r="B2364" s="27" t="n">
        <v>99.37</v>
      </c>
      <c r="C2364" s="27" t="n">
        <v>111.9</v>
      </c>
      <c r="D2364" s="28" t="n">
        <f aca="false">B2364-B2363</f>
        <v>1.23</v>
      </c>
      <c r="E2364" s="28" t="n">
        <f aca="false">C2364-C2363</f>
        <v>-0.669999999999988</v>
      </c>
      <c r="F2364" s="29" t="n">
        <f aca="false">Inputs!$B$5*B2364+Inputs!$B$6*C2364</f>
        <v>4342000</v>
      </c>
      <c r="G2364" s="29" t="n">
        <f aca="false">Inputs!$B$5*D2364</f>
        <v>123000</v>
      </c>
      <c r="H2364" s="29" t="n">
        <f aca="false">Inputs!$B$6*E2364</f>
        <v>33499.9999999994</v>
      </c>
      <c r="I2364" s="29" t="n">
        <f aca="false">G2364+H2364</f>
        <v>156500</v>
      </c>
      <c r="J2364" s="29" t="n">
        <f aca="false">J2363+I2364</f>
        <v>2983500</v>
      </c>
    </row>
    <row r="2365" customFormat="false" ht="15" hidden="false" customHeight="false" outlineLevel="0" collapsed="false">
      <c r="A2365" s="26" t="n">
        <v>40863</v>
      </c>
      <c r="B2365" s="27" t="n">
        <v>102.59</v>
      </c>
      <c r="C2365" s="27" t="n">
        <v>111.91</v>
      </c>
      <c r="D2365" s="28" t="n">
        <f aca="false">B2365-B2364</f>
        <v>3.22</v>
      </c>
      <c r="E2365" s="28" t="n">
        <f aca="false">C2365-C2364</f>
        <v>0.00999999999999091</v>
      </c>
      <c r="F2365" s="29" t="n">
        <f aca="false">Inputs!$B$5*B2365+Inputs!$B$6*C2365</f>
        <v>4663500</v>
      </c>
      <c r="G2365" s="29" t="n">
        <f aca="false">Inputs!$B$5*D2365</f>
        <v>322000</v>
      </c>
      <c r="H2365" s="29" t="n">
        <f aca="false">Inputs!$B$6*E2365</f>
        <v>-499.999999999545</v>
      </c>
      <c r="I2365" s="29" t="n">
        <f aca="false">G2365+H2365</f>
        <v>321500</v>
      </c>
      <c r="J2365" s="29" t="n">
        <f aca="false">J2364+I2365</f>
        <v>3305000</v>
      </c>
    </row>
    <row r="2366" customFormat="false" ht="15" hidden="false" customHeight="false" outlineLevel="0" collapsed="false">
      <c r="A2366" s="26" t="n">
        <v>40864</v>
      </c>
      <c r="B2366" s="27" t="n">
        <v>98.82</v>
      </c>
      <c r="C2366" s="27" t="n">
        <v>109.25</v>
      </c>
      <c r="D2366" s="28" t="n">
        <f aca="false">B2366-B2365</f>
        <v>-3.77000000000001</v>
      </c>
      <c r="E2366" s="28" t="n">
        <f aca="false">C2366-C2365</f>
        <v>-2.66</v>
      </c>
      <c r="F2366" s="29" t="n">
        <f aca="false">Inputs!$B$5*B2366+Inputs!$B$6*C2366</f>
        <v>4419500</v>
      </c>
      <c r="G2366" s="29" t="n">
        <f aca="false">Inputs!$B$5*D2366</f>
        <v>-377000.000000001</v>
      </c>
      <c r="H2366" s="29" t="n">
        <f aca="false">Inputs!$B$6*E2366</f>
        <v>133000</v>
      </c>
      <c r="I2366" s="29" t="n">
        <f aca="false">G2366+H2366</f>
        <v>-244000.000000001</v>
      </c>
      <c r="J2366" s="29" t="n">
        <f aca="false">J2365+I2366</f>
        <v>3061000</v>
      </c>
    </row>
    <row r="2367" customFormat="false" ht="15" hidden="false" customHeight="false" outlineLevel="0" collapsed="false">
      <c r="A2367" s="26" t="n">
        <v>40865</v>
      </c>
      <c r="B2367" s="27" t="n">
        <v>97.67</v>
      </c>
      <c r="C2367" s="27" t="n">
        <v>107.82</v>
      </c>
      <c r="D2367" s="28" t="n">
        <f aca="false">B2367-B2366</f>
        <v>-1.14999999999999</v>
      </c>
      <c r="E2367" s="28" t="n">
        <f aca="false">C2367-C2366</f>
        <v>-1.43000000000001</v>
      </c>
      <c r="F2367" s="29" t="n">
        <f aca="false">Inputs!$B$5*B2367+Inputs!$B$6*C2367</f>
        <v>4376000</v>
      </c>
      <c r="G2367" s="29" t="n">
        <f aca="false">Inputs!$B$5*D2367</f>
        <v>-114999.999999999</v>
      </c>
      <c r="H2367" s="29" t="n">
        <f aca="false">Inputs!$B$6*E2367</f>
        <v>71500.0000000003</v>
      </c>
      <c r="I2367" s="29" t="n">
        <f aca="false">G2367+H2367</f>
        <v>-43499.9999999988</v>
      </c>
      <c r="J2367" s="29" t="n">
        <f aca="false">J2366+I2367</f>
        <v>3017500</v>
      </c>
    </row>
    <row r="2368" customFormat="false" ht="15" hidden="false" customHeight="false" outlineLevel="0" collapsed="false">
      <c r="A2368" s="26" t="n">
        <v>40868</v>
      </c>
      <c r="B2368" s="27" t="n">
        <v>96.73</v>
      </c>
      <c r="C2368" s="27" t="n">
        <v>105.98</v>
      </c>
      <c r="D2368" s="28" t="n">
        <f aca="false">B2368-B2367</f>
        <v>-0.939999999999998</v>
      </c>
      <c r="E2368" s="28" t="n">
        <f aca="false">C2368-C2367</f>
        <v>-1.83999999999999</v>
      </c>
      <c r="F2368" s="29" t="n">
        <f aca="false">Inputs!$B$5*B2368+Inputs!$B$6*C2368</f>
        <v>4374000</v>
      </c>
      <c r="G2368" s="29" t="n">
        <f aca="false">Inputs!$B$5*D2368</f>
        <v>-93999.9999999998</v>
      </c>
      <c r="H2368" s="29" t="n">
        <f aca="false">Inputs!$B$6*E2368</f>
        <v>91999.9999999995</v>
      </c>
      <c r="I2368" s="29" t="n">
        <f aca="false">G2368+H2368</f>
        <v>-2000.00000000031</v>
      </c>
      <c r="J2368" s="29" t="n">
        <f aca="false">J2367+I2368</f>
        <v>3015500</v>
      </c>
    </row>
    <row r="2369" customFormat="false" ht="15" hidden="false" customHeight="false" outlineLevel="0" collapsed="false">
      <c r="A2369" s="26" t="n">
        <v>40869</v>
      </c>
      <c r="B2369" s="27" t="n">
        <v>97.76</v>
      </c>
      <c r="C2369" s="27" t="n">
        <v>107.77</v>
      </c>
      <c r="D2369" s="28" t="n">
        <f aca="false">B2369-B2368</f>
        <v>1.03</v>
      </c>
      <c r="E2369" s="28" t="n">
        <f aca="false">C2369-C2368</f>
        <v>1.78999999999999</v>
      </c>
      <c r="F2369" s="29" t="n">
        <f aca="false">Inputs!$B$5*B2369+Inputs!$B$6*C2369</f>
        <v>4387500</v>
      </c>
      <c r="G2369" s="29" t="n">
        <f aca="false">Inputs!$B$5*D2369</f>
        <v>103000</v>
      </c>
      <c r="H2369" s="29" t="n">
        <f aca="false">Inputs!$B$6*E2369</f>
        <v>-89499.9999999996</v>
      </c>
      <c r="I2369" s="29" t="n">
        <f aca="false">G2369+H2369</f>
        <v>13500.0000000005</v>
      </c>
      <c r="J2369" s="29" t="n">
        <f aca="false">J2368+I2369</f>
        <v>3029000</v>
      </c>
    </row>
    <row r="2370" customFormat="false" ht="15" hidden="false" customHeight="false" outlineLevel="0" collapsed="false">
      <c r="A2370" s="26" t="n">
        <v>40870</v>
      </c>
      <c r="B2370" s="27" t="n">
        <v>96.16</v>
      </c>
      <c r="C2370" s="27" t="n">
        <v>106.83</v>
      </c>
      <c r="D2370" s="28" t="n">
        <f aca="false">B2370-B2369</f>
        <v>-1.60000000000001</v>
      </c>
      <c r="E2370" s="28" t="n">
        <f aca="false">C2370-C2369</f>
        <v>-0.939999999999998</v>
      </c>
      <c r="F2370" s="29" t="n">
        <f aca="false">Inputs!$B$5*B2370+Inputs!$B$6*C2370</f>
        <v>4274500</v>
      </c>
      <c r="G2370" s="29" t="n">
        <f aca="false">Inputs!$B$5*D2370</f>
        <v>-160000.000000001</v>
      </c>
      <c r="H2370" s="29" t="n">
        <f aca="false">Inputs!$B$6*E2370</f>
        <v>46999.9999999999</v>
      </c>
      <c r="I2370" s="29" t="n">
        <f aca="false">G2370+H2370</f>
        <v>-113000.000000001</v>
      </c>
      <c r="J2370" s="29" t="n">
        <f aca="false">J2369+I2370</f>
        <v>2916000</v>
      </c>
    </row>
    <row r="2371" customFormat="false" ht="15" hidden="false" customHeight="false" outlineLevel="0" collapsed="false">
      <c r="A2371" s="26" t="n">
        <v>40872</v>
      </c>
      <c r="B2371" s="27" t="n">
        <v>96.91</v>
      </c>
      <c r="C2371" s="27" t="n">
        <v>106.08</v>
      </c>
      <c r="D2371" s="28" t="n">
        <f aca="false">B2371-B2370</f>
        <v>0.75</v>
      </c>
      <c r="E2371" s="28" t="n">
        <f aca="false">C2371-C2370</f>
        <v>-0.75</v>
      </c>
      <c r="F2371" s="29" t="n">
        <f aca="false">Inputs!$B$5*B2371+Inputs!$B$6*C2371</f>
        <v>4387000</v>
      </c>
      <c r="G2371" s="29" t="n">
        <f aca="false">Inputs!$B$5*D2371</f>
        <v>75000</v>
      </c>
      <c r="H2371" s="29" t="n">
        <f aca="false">Inputs!$B$6*E2371</f>
        <v>37500</v>
      </c>
      <c r="I2371" s="29" t="n">
        <f aca="false">G2371+H2371</f>
        <v>112500</v>
      </c>
      <c r="J2371" s="29" t="n">
        <f aca="false">J2370+I2371</f>
        <v>3028500</v>
      </c>
    </row>
    <row r="2372" customFormat="false" ht="15" hidden="false" customHeight="false" outlineLevel="0" collapsed="false">
      <c r="A2372" s="26" t="n">
        <v>40875</v>
      </c>
      <c r="B2372" s="27" t="n">
        <v>98.21</v>
      </c>
      <c r="C2372" s="27" t="n">
        <v>109.38</v>
      </c>
      <c r="D2372" s="28" t="n">
        <f aca="false">B2372-B2371</f>
        <v>1.3</v>
      </c>
      <c r="E2372" s="28" t="n">
        <f aca="false">C2372-C2371</f>
        <v>3.3</v>
      </c>
      <c r="F2372" s="29" t="n">
        <f aca="false">Inputs!$B$5*B2372+Inputs!$B$6*C2372</f>
        <v>4352000</v>
      </c>
      <c r="G2372" s="29" t="n">
        <f aca="false">Inputs!$B$5*D2372</f>
        <v>130000</v>
      </c>
      <c r="H2372" s="29" t="n">
        <f aca="false">Inputs!$B$6*E2372</f>
        <v>-165000</v>
      </c>
      <c r="I2372" s="29" t="n">
        <f aca="false">G2372+H2372</f>
        <v>-35000.0000000001</v>
      </c>
      <c r="J2372" s="29" t="n">
        <f aca="false">J2371+I2372</f>
        <v>2993500</v>
      </c>
    </row>
    <row r="2373" customFormat="false" ht="15" hidden="false" customHeight="false" outlineLevel="0" collapsed="false">
      <c r="A2373" s="26" t="n">
        <v>40876</v>
      </c>
      <c r="B2373" s="27" t="n">
        <v>99.79</v>
      </c>
      <c r="C2373" s="27" t="n">
        <v>111.25</v>
      </c>
      <c r="D2373" s="28" t="n">
        <f aca="false">B2373-B2372</f>
        <v>1.58000000000001</v>
      </c>
      <c r="E2373" s="28" t="n">
        <f aca="false">C2373-C2372</f>
        <v>1.87</v>
      </c>
      <c r="F2373" s="29" t="n">
        <f aca="false">Inputs!$B$5*B2373+Inputs!$B$6*C2373</f>
        <v>4416500</v>
      </c>
      <c r="G2373" s="29" t="n">
        <f aca="false">Inputs!$B$5*D2373</f>
        <v>158000.000000001</v>
      </c>
      <c r="H2373" s="29" t="n">
        <f aca="false">Inputs!$B$6*E2373</f>
        <v>-93500.0000000002</v>
      </c>
      <c r="I2373" s="29" t="n">
        <f aca="false">G2373+H2373</f>
        <v>64500.000000001</v>
      </c>
      <c r="J2373" s="29" t="n">
        <f aca="false">J2372+I2373</f>
        <v>3058000</v>
      </c>
    </row>
    <row r="2374" customFormat="false" ht="15" hidden="false" customHeight="false" outlineLevel="0" collapsed="false">
      <c r="A2374" s="26" t="n">
        <v>40877</v>
      </c>
      <c r="B2374" s="27" t="n">
        <v>100.36</v>
      </c>
      <c r="C2374" s="27" t="n">
        <v>111.22</v>
      </c>
      <c r="D2374" s="28" t="n">
        <f aca="false">B2374-B2373</f>
        <v>0.569999999999993</v>
      </c>
      <c r="E2374" s="28" t="n">
        <f aca="false">C2374-C2373</f>
        <v>-0.0300000000000011</v>
      </c>
      <c r="F2374" s="29" t="n">
        <f aca="false">Inputs!$B$5*B2374+Inputs!$B$6*C2374</f>
        <v>4475000</v>
      </c>
      <c r="G2374" s="29" t="n">
        <f aca="false">Inputs!$B$5*D2374</f>
        <v>56999.9999999993</v>
      </c>
      <c r="H2374" s="29" t="n">
        <f aca="false">Inputs!$B$6*E2374</f>
        <v>1500.00000000006</v>
      </c>
      <c r="I2374" s="29" t="n">
        <f aca="false">G2374+H2374</f>
        <v>58499.9999999994</v>
      </c>
      <c r="J2374" s="29" t="n">
        <f aca="false">J2373+I2374</f>
        <v>3116500</v>
      </c>
    </row>
    <row r="2375" customFormat="false" ht="15" hidden="false" customHeight="false" outlineLevel="0" collapsed="false">
      <c r="A2375" s="26" t="n">
        <v>40878</v>
      </c>
      <c r="B2375" s="27" t="n">
        <v>100.2</v>
      </c>
      <c r="C2375" s="27" t="n">
        <v>108.83</v>
      </c>
      <c r="D2375" s="28" t="n">
        <f aca="false">B2375-B2374</f>
        <v>-0.159999999999997</v>
      </c>
      <c r="E2375" s="28" t="n">
        <f aca="false">C2375-C2374</f>
        <v>-2.39</v>
      </c>
      <c r="F2375" s="29" t="n">
        <f aca="false">Inputs!$B$5*B2375+Inputs!$B$6*C2375</f>
        <v>4578500</v>
      </c>
      <c r="G2375" s="29" t="n">
        <f aca="false">Inputs!$B$5*D2375</f>
        <v>-15999.9999999997</v>
      </c>
      <c r="H2375" s="29" t="n">
        <f aca="false">Inputs!$B$6*E2375</f>
        <v>119500</v>
      </c>
      <c r="I2375" s="29" t="n">
        <f aca="false">G2375+H2375</f>
        <v>103500</v>
      </c>
      <c r="J2375" s="29" t="n">
        <f aca="false">J2374+I2375</f>
        <v>3220000</v>
      </c>
    </row>
    <row r="2376" customFormat="false" ht="15" hidden="false" customHeight="false" outlineLevel="0" collapsed="false">
      <c r="A2376" s="26" t="n">
        <v>40879</v>
      </c>
      <c r="B2376" s="27" t="n">
        <v>100.97</v>
      </c>
      <c r="C2376" s="27" t="n">
        <v>109.59</v>
      </c>
      <c r="D2376" s="28" t="n">
        <f aca="false">B2376-B2375</f>
        <v>0.769999999999996</v>
      </c>
      <c r="E2376" s="28" t="n">
        <f aca="false">C2376-C2375</f>
        <v>0.760000000000005</v>
      </c>
      <c r="F2376" s="29" t="n">
        <f aca="false">Inputs!$B$5*B2376+Inputs!$B$6*C2376</f>
        <v>4617500</v>
      </c>
      <c r="G2376" s="29" t="n">
        <f aca="false">Inputs!$B$5*D2376</f>
        <v>76999.9999999996</v>
      </c>
      <c r="H2376" s="29" t="n">
        <f aca="false">Inputs!$B$6*E2376</f>
        <v>-38000.0000000003</v>
      </c>
      <c r="I2376" s="29" t="n">
        <f aca="false">G2376+H2376</f>
        <v>38999.9999999994</v>
      </c>
      <c r="J2376" s="29" t="n">
        <f aca="false">J2375+I2376</f>
        <v>3259000</v>
      </c>
    </row>
    <row r="2377" customFormat="false" ht="15" hidden="false" customHeight="false" outlineLevel="0" collapsed="false">
      <c r="A2377" s="26" t="n">
        <v>40882</v>
      </c>
      <c r="B2377" s="27" t="n">
        <v>100.94</v>
      </c>
      <c r="C2377" s="27" t="n">
        <v>110.18</v>
      </c>
      <c r="D2377" s="28" t="n">
        <f aca="false">B2377-B2376</f>
        <v>-0.0300000000000011</v>
      </c>
      <c r="E2377" s="28" t="n">
        <f aca="false">C2377-C2376</f>
        <v>0.590000000000003</v>
      </c>
      <c r="F2377" s="29" t="n">
        <f aca="false">Inputs!$B$5*B2377+Inputs!$B$6*C2377</f>
        <v>4585000</v>
      </c>
      <c r="G2377" s="29" t="n">
        <f aca="false">Inputs!$B$5*D2377</f>
        <v>-3000.00000000011</v>
      </c>
      <c r="H2377" s="29" t="n">
        <f aca="false">Inputs!$B$6*E2377</f>
        <v>-29500.0000000002</v>
      </c>
      <c r="I2377" s="29" t="n">
        <f aca="false">G2377+H2377</f>
        <v>-32500.0000000003</v>
      </c>
      <c r="J2377" s="29" t="n">
        <f aca="false">J2376+I2377</f>
        <v>3226500</v>
      </c>
    </row>
    <row r="2378" customFormat="false" ht="15" hidden="false" customHeight="false" outlineLevel="0" collapsed="false">
      <c r="A2378" s="26" t="n">
        <v>40883</v>
      </c>
      <c r="B2378" s="27" t="n">
        <v>101.25</v>
      </c>
      <c r="C2378" s="27" t="n">
        <v>110.16</v>
      </c>
      <c r="D2378" s="28" t="n">
        <f aca="false">B2378-B2377</f>
        <v>0.310000000000002</v>
      </c>
      <c r="E2378" s="28" t="n">
        <f aca="false">C2378-C2377</f>
        <v>-0.0200000000000102</v>
      </c>
      <c r="F2378" s="29" t="n">
        <f aca="false">Inputs!$B$5*B2378+Inputs!$B$6*C2378</f>
        <v>4617000</v>
      </c>
      <c r="G2378" s="29" t="n">
        <f aca="false">Inputs!$B$5*D2378</f>
        <v>31000.0000000002</v>
      </c>
      <c r="H2378" s="29" t="n">
        <f aca="false">Inputs!$B$6*E2378</f>
        <v>1000.00000000051</v>
      </c>
      <c r="I2378" s="29" t="n">
        <f aca="false">G2378+H2378</f>
        <v>32000.0000000007</v>
      </c>
      <c r="J2378" s="29" t="n">
        <f aca="false">J2377+I2378</f>
        <v>3258500</v>
      </c>
    </row>
    <row r="2379" customFormat="false" ht="15" hidden="false" customHeight="false" outlineLevel="0" collapsed="false">
      <c r="A2379" s="26" t="n">
        <v>40884</v>
      </c>
      <c r="B2379" s="27" t="n">
        <v>100.45</v>
      </c>
      <c r="C2379" s="27" t="n">
        <v>110.07</v>
      </c>
      <c r="D2379" s="28" t="n">
        <f aca="false">B2379-B2378</f>
        <v>-0.799999999999997</v>
      </c>
      <c r="E2379" s="28" t="n">
        <f aca="false">C2379-C2378</f>
        <v>-0.0900000000000034</v>
      </c>
      <c r="F2379" s="29" t="n">
        <f aca="false">Inputs!$B$5*B2379+Inputs!$B$6*C2379</f>
        <v>4541500</v>
      </c>
      <c r="G2379" s="29" t="n">
        <f aca="false">Inputs!$B$5*D2379</f>
        <v>-79999.9999999997</v>
      </c>
      <c r="H2379" s="29" t="n">
        <f aca="false">Inputs!$B$6*E2379</f>
        <v>4500.00000000017</v>
      </c>
      <c r="I2379" s="29" t="n">
        <f aca="false">G2379+H2379</f>
        <v>-75499.9999999995</v>
      </c>
      <c r="J2379" s="29" t="n">
        <f aca="false">J2378+I2379</f>
        <v>3183000</v>
      </c>
    </row>
    <row r="2380" customFormat="false" ht="15" hidden="false" customHeight="false" outlineLevel="0" collapsed="false">
      <c r="A2380" s="26" t="n">
        <v>40885</v>
      </c>
      <c r="B2380" s="27" t="n">
        <v>98.35</v>
      </c>
      <c r="C2380" s="27" t="n">
        <v>108.23</v>
      </c>
      <c r="D2380" s="28" t="n">
        <f aca="false">B2380-B2379</f>
        <v>-2.10000000000001</v>
      </c>
      <c r="E2380" s="28" t="n">
        <f aca="false">C2380-C2379</f>
        <v>-1.83999999999999</v>
      </c>
      <c r="F2380" s="29" t="n">
        <f aca="false">Inputs!$B$5*B2380+Inputs!$B$6*C2380</f>
        <v>4423500</v>
      </c>
      <c r="G2380" s="29" t="n">
        <f aca="false">Inputs!$B$5*D2380</f>
        <v>-210000.000000001</v>
      </c>
      <c r="H2380" s="29" t="n">
        <f aca="false">Inputs!$B$6*E2380</f>
        <v>91999.9999999995</v>
      </c>
      <c r="I2380" s="29" t="n">
        <f aca="false">G2380+H2380</f>
        <v>-118000.000000001</v>
      </c>
      <c r="J2380" s="29" t="n">
        <f aca="false">J2379+I2380</f>
        <v>3065000</v>
      </c>
    </row>
    <row r="2381" customFormat="false" ht="15" hidden="false" customHeight="false" outlineLevel="0" collapsed="false">
      <c r="A2381" s="26" t="n">
        <v>40886</v>
      </c>
      <c r="B2381" s="27" t="n">
        <v>99.4</v>
      </c>
      <c r="C2381" s="27" t="n">
        <v>107.91</v>
      </c>
      <c r="D2381" s="28" t="n">
        <f aca="false">B2381-B2380</f>
        <v>1.05000000000001</v>
      </c>
      <c r="E2381" s="28" t="n">
        <f aca="false">C2381-C2380</f>
        <v>-0.320000000000007</v>
      </c>
      <c r="F2381" s="29" t="n">
        <f aca="false">Inputs!$B$5*B2381+Inputs!$B$6*C2381</f>
        <v>4544500</v>
      </c>
      <c r="G2381" s="29" t="n">
        <f aca="false">Inputs!$B$5*D2381</f>
        <v>105000.000000001</v>
      </c>
      <c r="H2381" s="29" t="n">
        <f aca="false">Inputs!$B$6*E2381</f>
        <v>16000.0000000004</v>
      </c>
      <c r="I2381" s="29" t="n">
        <f aca="false">G2381+H2381</f>
        <v>121000.000000002</v>
      </c>
      <c r="J2381" s="29" t="n">
        <f aca="false">J2380+I2381</f>
        <v>3186000</v>
      </c>
    </row>
    <row r="2382" customFormat="false" ht="15" hidden="false" customHeight="false" outlineLevel="0" collapsed="false">
      <c r="A2382" s="26" t="n">
        <v>40889</v>
      </c>
      <c r="B2382" s="27" t="n">
        <v>97.77</v>
      </c>
      <c r="C2382" s="27" t="n">
        <v>107.82</v>
      </c>
      <c r="D2382" s="28" t="n">
        <f aca="false">B2382-B2381</f>
        <v>-1.63000000000001</v>
      </c>
      <c r="E2382" s="28" t="n">
        <f aca="false">C2382-C2381</f>
        <v>-0.0900000000000034</v>
      </c>
      <c r="F2382" s="29" t="n">
        <f aca="false">Inputs!$B$5*B2382+Inputs!$B$6*C2382</f>
        <v>4386000</v>
      </c>
      <c r="G2382" s="29" t="n">
        <f aca="false">Inputs!$B$5*D2382</f>
        <v>-163000.000000001</v>
      </c>
      <c r="H2382" s="29" t="n">
        <f aca="false">Inputs!$B$6*E2382</f>
        <v>4500.00000000017</v>
      </c>
      <c r="I2382" s="29" t="n">
        <f aca="false">G2382+H2382</f>
        <v>-158500.000000001</v>
      </c>
      <c r="J2382" s="29" t="n">
        <f aca="false">J2381+I2382</f>
        <v>3027500</v>
      </c>
    </row>
    <row r="2383" customFormat="false" ht="15" hidden="false" customHeight="false" outlineLevel="0" collapsed="false">
      <c r="A2383" s="26" t="n">
        <v>40890</v>
      </c>
      <c r="B2383" s="27" t="n">
        <v>100.24</v>
      </c>
      <c r="C2383" s="27" t="n">
        <v>109.25</v>
      </c>
      <c r="D2383" s="28" t="n">
        <f aca="false">B2383-B2382</f>
        <v>2.47</v>
      </c>
      <c r="E2383" s="28" t="n">
        <f aca="false">C2383-C2382</f>
        <v>1.43000000000001</v>
      </c>
      <c r="F2383" s="29" t="n">
        <f aca="false">Inputs!$B$5*B2383+Inputs!$B$6*C2383</f>
        <v>4561500</v>
      </c>
      <c r="G2383" s="29" t="n">
        <f aca="false">Inputs!$B$5*D2383</f>
        <v>247000</v>
      </c>
      <c r="H2383" s="29" t="n">
        <f aca="false">Inputs!$B$6*E2383</f>
        <v>-71500.0000000003</v>
      </c>
      <c r="I2383" s="29" t="n">
        <f aca="false">G2383+H2383</f>
        <v>175500</v>
      </c>
      <c r="J2383" s="29" t="n">
        <f aca="false">J2382+I2383</f>
        <v>3203000</v>
      </c>
    </row>
    <row r="2384" customFormat="false" ht="15" hidden="false" customHeight="false" outlineLevel="0" collapsed="false">
      <c r="A2384" s="26" t="n">
        <v>40891</v>
      </c>
      <c r="B2384" s="27" t="n">
        <v>94.92</v>
      </c>
      <c r="C2384" s="27" t="n">
        <v>105.72</v>
      </c>
      <c r="D2384" s="28" t="n">
        <f aca="false">B2384-B2383</f>
        <v>-5.31999999999999</v>
      </c>
      <c r="E2384" s="28" t="n">
        <f aca="false">C2384-C2383</f>
        <v>-3.53</v>
      </c>
      <c r="F2384" s="29" t="n">
        <f aca="false">Inputs!$B$5*B2384+Inputs!$B$6*C2384</f>
        <v>4206000</v>
      </c>
      <c r="G2384" s="29" t="n">
        <f aca="false">Inputs!$B$5*D2384</f>
        <v>-531999.999999999</v>
      </c>
      <c r="H2384" s="29" t="n">
        <f aca="false">Inputs!$B$6*E2384</f>
        <v>176500</v>
      </c>
      <c r="I2384" s="29" t="n">
        <f aca="false">G2384+H2384</f>
        <v>-355499.999999999</v>
      </c>
      <c r="J2384" s="29" t="n">
        <f aca="false">J2383+I2384</f>
        <v>2847500</v>
      </c>
    </row>
    <row r="2385" customFormat="false" ht="15" hidden="false" customHeight="false" outlineLevel="0" collapsed="false">
      <c r="A2385" s="26" t="n">
        <v>40892</v>
      </c>
      <c r="B2385" s="27" t="n">
        <v>93.84</v>
      </c>
      <c r="C2385" s="27" t="n">
        <v>104.52</v>
      </c>
      <c r="D2385" s="28" t="n">
        <f aca="false">B2385-B2384</f>
        <v>-1.08</v>
      </c>
      <c r="E2385" s="28" t="n">
        <f aca="false">C2385-C2384</f>
        <v>-1.2</v>
      </c>
      <c r="F2385" s="29" t="n">
        <f aca="false">Inputs!$B$5*B2385+Inputs!$B$6*C2385</f>
        <v>4158000</v>
      </c>
      <c r="G2385" s="29" t="n">
        <f aca="false">Inputs!$B$5*D2385</f>
        <v>-108000</v>
      </c>
      <c r="H2385" s="29" t="n">
        <f aca="false">Inputs!$B$6*E2385</f>
        <v>60000.0000000001</v>
      </c>
      <c r="I2385" s="29" t="n">
        <f aca="false">G2385+H2385</f>
        <v>-47999.9999999997</v>
      </c>
      <c r="J2385" s="29" t="n">
        <f aca="false">J2384+I2385</f>
        <v>2799500</v>
      </c>
    </row>
    <row r="2386" customFormat="false" ht="15" hidden="false" customHeight="false" outlineLevel="0" collapsed="false">
      <c r="A2386" s="26" t="n">
        <v>40893</v>
      </c>
      <c r="B2386" s="27" t="n">
        <v>93.55</v>
      </c>
      <c r="C2386" s="27" t="n">
        <v>104</v>
      </c>
      <c r="D2386" s="28" t="n">
        <f aca="false">B2386-B2385</f>
        <v>-0.290000000000006</v>
      </c>
      <c r="E2386" s="28" t="n">
        <f aca="false">C2386-C2385</f>
        <v>-0.519999999999996</v>
      </c>
      <c r="F2386" s="29" t="n">
        <f aca="false">Inputs!$B$5*B2386+Inputs!$B$6*C2386</f>
        <v>4155000</v>
      </c>
      <c r="G2386" s="29" t="n">
        <f aca="false">Inputs!$B$5*D2386</f>
        <v>-29000.0000000006</v>
      </c>
      <c r="H2386" s="29" t="n">
        <f aca="false">Inputs!$B$6*E2386</f>
        <v>25999.9999999998</v>
      </c>
      <c r="I2386" s="29" t="n">
        <f aca="false">G2386+H2386</f>
        <v>-3000.00000000083</v>
      </c>
      <c r="J2386" s="29" t="n">
        <f aca="false">J2385+I2386</f>
        <v>2796500</v>
      </c>
    </row>
    <row r="2387" customFormat="false" ht="15" hidden="false" customHeight="false" outlineLevel="0" collapsed="false">
      <c r="A2387" s="26" t="n">
        <v>40896</v>
      </c>
      <c r="B2387" s="27" t="n">
        <v>93.86</v>
      </c>
      <c r="C2387" s="27" t="n">
        <v>104.55</v>
      </c>
      <c r="D2387" s="28" t="n">
        <f aca="false">B2387-B2386</f>
        <v>0.310000000000002</v>
      </c>
      <c r="E2387" s="28" t="n">
        <f aca="false">C2387-C2386</f>
        <v>0.549999999999997</v>
      </c>
      <c r="F2387" s="29" t="n">
        <f aca="false">Inputs!$B$5*B2387+Inputs!$B$6*C2387</f>
        <v>4158500</v>
      </c>
      <c r="G2387" s="29" t="n">
        <f aca="false">Inputs!$B$5*D2387</f>
        <v>31000.0000000002</v>
      </c>
      <c r="H2387" s="29" t="n">
        <f aca="false">Inputs!$B$6*E2387</f>
        <v>-27499.9999999999</v>
      </c>
      <c r="I2387" s="29" t="n">
        <f aca="false">G2387+H2387</f>
        <v>3500.00000000037</v>
      </c>
      <c r="J2387" s="29" t="n">
        <f aca="false">J2386+I2387</f>
        <v>2800000</v>
      </c>
    </row>
    <row r="2388" customFormat="false" ht="15" hidden="false" customHeight="false" outlineLevel="0" collapsed="false">
      <c r="A2388" s="26" t="n">
        <v>40897</v>
      </c>
      <c r="B2388" s="27" t="n">
        <v>97.16</v>
      </c>
      <c r="C2388" s="27" t="n">
        <v>107.8</v>
      </c>
      <c r="D2388" s="28" t="n">
        <f aca="false">B2388-B2387</f>
        <v>3.3</v>
      </c>
      <c r="E2388" s="28" t="n">
        <f aca="false">C2388-C2387</f>
        <v>3.25</v>
      </c>
      <c r="F2388" s="29" t="n">
        <f aca="false">Inputs!$B$5*B2388+Inputs!$B$6*C2388</f>
        <v>4326000</v>
      </c>
      <c r="G2388" s="29" t="n">
        <f aca="false">Inputs!$B$5*D2388</f>
        <v>330000</v>
      </c>
      <c r="H2388" s="29" t="n">
        <f aca="false">Inputs!$B$6*E2388</f>
        <v>-162500</v>
      </c>
      <c r="I2388" s="29" t="n">
        <f aca="false">G2388+H2388</f>
        <v>167500</v>
      </c>
      <c r="J2388" s="29" t="n">
        <f aca="false">J2387+I2388</f>
        <v>2967500</v>
      </c>
    </row>
    <row r="2389" customFormat="false" ht="15" hidden="false" customHeight="false" outlineLevel="0" collapsed="false">
      <c r="A2389" s="26" t="n">
        <v>40898</v>
      </c>
      <c r="B2389" s="27" t="n">
        <v>98.54</v>
      </c>
      <c r="C2389" s="27" t="n">
        <v>108</v>
      </c>
      <c r="D2389" s="28" t="n">
        <f aca="false">B2389-B2388</f>
        <v>1.38000000000001</v>
      </c>
      <c r="E2389" s="28" t="n">
        <f aca="false">C2389-C2388</f>
        <v>0.200000000000003</v>
      </c>
      <c r="F2389" s="29" t="n">
        <f aca="false">Inputs!$B$5*B2389+Inputs!$B$6*C2389</f>
        <v>4454000</v>
      </c>
      <c r="G2389" s="29" t="n">
        <f aca="false">Inputs!$B$5*D2389</f>
        <v>138000.000000001</v>
      </c>
      <c r="H2389" s="29" t="n">
        <f aca="false">Inputs!$B$6*E2389</f>
        <v>-10000.0000000001</v>
      </c>
      <c r="I2389" s="29" t="n">
        <f aca="false">G2389+H2389</f>
        <v>128000.000000001</v>
      </c>
      <c r="J2389" s="29" t="n">
        <f aca="false">J2388+I2389</f>
        <v>3095500</v>
      </c>
    </row>
    <row r="2390" customFormat="false" ht="15" hidden="false" customHeight="false" outlineLevel="0" collapsed="false">
      <c r="A2390" s="26" t="n">
        <v>40899</v>
      </c>
      <c r="B2390" s="27" t="n">
        <v>99.42</v>
      </c>
      <c r="C2390" s="27" t="n">
        <v>108.98</v>
      </c>
      <c r="D2390" s="28" t="n">
        <f aca="false">B2390-B2389</f>
        <v>0.879999999999996</v>
      </c>
      <c r="E2390" s="28" t="n">
        <f aca="false">C2390-C2389</f>
        <v>0.980000000000004</v>
      </c>
      <c r="F2390" s="29" t="n">
        <f aca="false">Inputs!$B$5*B2390+Inputs!$B$6*C2390</f>
        <v>4493000</v>
      </c>
      <c r="G2390" s="29" t="n">
        <f aca="false">Inputs!$B$5*D2390</f>
        <v>87999.9999999996</v>
      </c>
      <c r="H2390" s="29" t="n">
        <f aca="false">Inputs!$B$6*E2390</f>
        <v>-49000.0000000002</v>
      </c>
      <c r="I2390" s="29" t="n">
        <f aca="false">G2390+H2390</f>
        <v>38999.9999999994</v>
      </c>
      <c r="J2390" s="29" t="n">
        <f aca="false">J2389+I2390</f>
        <v>3134500</v>
      </c>
    </row>
    <row r="2391" customFormat="false" ht="15" hidden="false" customHeight="false" outlineLevel="0" collapsed="false">
      <c r="A2391" s="26" t="n">
        <v>40900</v>
      </c>
      <c r="B2391" s="27" t="n">
        <v>99.72</v>
      </c>
      <c r="C2391" s="27" t="n">
        <v>109.28</v>
      </c>
      <c r="D2391" s="28" t="n">
        <f aca="false">B2391-B2390</f>
        <v>0.299999999999997</v>
      </c>
      <c r="E2391" s="28" t="n">
        <f aca="false">C2391-C2390</f>
        <v>0.299999999999997</v>
      </c>
      <c r="F2391" s="29" t="n">
        <f aca="false">Inputs!$B$5*B2391+Inputs!$B$6*C2391</f>
        <v>4508000</v>
      </c>
      <c r="G2391" s="29" t="n">
        <f aca="false">Inputs!$B$5*D2391</f>
        <v>29999.9999999997</v>
      </c>
      <c r="H2391" s="29" t="n">
        <f aca="false">Inputs!$B$6*E2391</f>
        <v>-14999.9999999999</v>
      </c>
      <c r="I2391" s="29" t="n">
        <f aca="false">G2391+H2391</f>
        <v>14999.9999999999</v>
      </c>
      <c r="J2391" s="29" t="n">
        <f aca="false">J2390+I2391</f>
        <v>3149500</v>
      </c>
    </row>
    <row r="2392" customFormat="false" ht="15" hidden="false" customHeight="false" outlineLevel="0" collapsed="false">
      <c r="A2392" s="26" t="n">
        <v>40905</v>
      </c>
      <c r="B2392" s="27" t="n">
        <v>99.44</v>
      </c>
      <c r="C2392" s="27" t="n">
        <v>107.54</v>
      </c>
      <c r="D2392" s="28" t="n">
        <f aca="false">B2392-B2391</f>
        <v>-0.280000000000001</v>
      </c>
      <c r="E2392" s="28" t="n">
        <f aca="false">C2392-C2391</f>
        <v>-1.73999999999999</v>
      </c>
      <c r="F2392" s="29" t="n">
        <f aca="false">Inputs!$B$5*B2392+Inputs!$B$6*C2392</f>
        <v>4567000</v>
      </c>
      <c r="G2392" s="29" t="n">
        <f aca="false">Inputs!$B$5*D2392</f>
        <v>-28000.0000000001</v>
      </c>
      <c r="H2392" s="29" t="n">
        <f aca="false">Inputs!$B$6*E2392</f>
        <v>86999.9999999997</v>
      </c>
      <c r="I2392" s="29" t="n">
        <f aca="false">G2392+H2392</f>
        <v>58999.9999999996</v>
      </c>
      <c r="J2392" s="29" t="n">
        <f aca="false">J2391+I2392</f>
        <v>3208500</v>
      </c>
    </row>
    <row r="2393" customFormat="false" ht="15" hidden="false" customHeight="false" outlineLevel="0" collapsed="false">
      <c r="A2393" s="26" t="n">
        <v>40906</v>
      </c>
      <c r="B2393" s="27" t="n">
        <v>99.68</v>
      </c>
      <c r="C2393" s="27" t="n">
        <v>106.89</v>
      </c>
      <c r="D2393" s="28" t="n">
        <f aca="false">B2393-B2392</f>
        <v>0.240000000000009</v>
      </c>
      <c r="E2393" s="28" t="n">
        <f aca="false">C2393-C2392</f>
        <v>-0.650000000000006</v>
      </c>
      <c r="F2393" s="29" t="n">
        <f aca="false">Inputs!$B$5*B2393+Inputs!$B$6*C2393</f>
        <v>4623500</v>
      </c>
      <c r="G2393" s="29" t="n">
        <f aca="false">Inputs!$B$5*D2393</f>
        <v>24000.0000000009</v>
      </c>
      <c r="H2393" s="29" t="n">
        <f aca="false">Inputs!$B$6*E2393</f>
        <v>32500.0000000003</v>
      </c>
      <c r="I2393" s="29" t="n">
        <f aca="false">G2393+H2393</f>
        <v>56500.0000000012</v>
      </c>
      <c r="J2393" s="29" t="n">
        <f aca="false">J2392+I2393</f>
        <v>3265000</v>
      </c>
    </row>
    <row r="2394" customFormat="false" ht="15" hidden="false" customHeight="false" outlineLevel="0" collapsed="false">
      <c r="A2394" s="26" t="n">
        <v>40907</v>
      </c>
      <c r="B2394" s="27" t="n">
        <v>98.83</v>
      </c>
      <c r="C2394" s="27" t="n">
        <v>108.09</v>
      </c>
      <c r="D2394" s="28" t="n">
        <f aca="false">B2394-B2393</f>
        <v>-0.850000000000009</v>
      </c>
      <c r="E2394" s="28" t="n">
        <f aca="false">C2394-C2393</f>
        <v>1.2</v>
      </c>
      <c r="F2394" s="29" t="n">
        <f aca="false">Inputs!$B$5*B2394+Inputs!$B$6*C2394</f>
        <v>4478500</v>
      </c>
      <c r="G2394" s="29" t="n">
        <f aca="false">Inputs!$B$5*D2394</f>
        <v>-85000.0000000009</v>
      </c>
      <c r="H2394" s="29" t="n">
        <f aca="false">Inputs!$B$6*E2394</f>
        <v>-60000.0000000001</v>
      </c>
      <c r="I2394" s="29" t="n">
        <f aca="false">G2394+H2394</f>
        <v>-145000.000000001</v>
      </c>
      <c r="J2394" s="29" t="n">
        <f aca="false">J2393+I2394</f>
        <v>3120000</v>
      </c>
    </row>
    <row r="2395" customFormat="false" ht="15" hidden="false" customHeight="false" outlineLevel="0" collapsed="false">
      <c r="A2395" s="26" t="n">
        <v>40911</v>
      </c>
      <c r="B2395" s="27" t="n">
        <v>102.96</v>
      </c>
      <c r="C2395" s="27" t="n">
        <v>111.12</v>
      </c>
      <c r="D2395" s="28" t="n">
        <f aca="false">B2395-B2394</f>
        <v>4.13</v>
      </c>
      <c r="E2395" s="28" t="n">
        <f aca="false">C2395-C2394</f>
        <v>3.03</v>
      </c>
      <c r="F2395" s="29" t="n">
        <f aca="false">Inputs!$B$5*B2395+Inputs!$B$6*C2395</f>
        <v>4740000</v>
      </c>
      <c r="G2395" s="29" t="n">
        <f aca="false">Inputs!$B$5*D2395</f>
        <v>413000</v>
      </c>
      <c r="H2395" s="29" t="n">
        <f aca="false">Inputs!$B$6*E2395</f>
        <v>-151500</v>
      </c>
      <c r="I2395" s="29" t="n">
        <f aca="false">G2395+H2395</f>
        <v>261499.999999999</v>
      </c>
      <c r="J2395" s="29" t="n">
        <f aca="false">J2394+I2395</f>
        <v>3381500</v>
      </c>
    </row>
    <row r="2396" customFormat="false" ht="15" hidden="false" customHeight="false" outlineLevel="0" collapsed="false">
      <c r="A2396" s="26" t="n">
        <v>40912</v>
      </c>
      <c r="B2396" s="27" t="n">
        <v>103.22</v>
      </c>
      <c r="C2396" s="27" t="n">
        <v>113.37</v>
      </c>
      <c r="D2396" s="28" t="n">
        <f aca="false">B2396-B2395</f>
        <v>0.260000000000005</v>
      </c>
      <c r="E2396" s="28" t="n">
        <f aca="false">C2396-C2395</f>
        <v>2.25</v>
      </c>
      <c r="F2396" s="29" t="n">
        <f aca="false">Inputs!$B$5*B2396+Inputs!$B$6*C2396</f>
        <v>4653500</v>
      </c>
      <c r="G2396" s="29" t="n">
        <f aca="false">Inputs!$B$5*D2396</f>
        <v>26000.0000000005</v>
      </c>
      <c r="H2396" s="29" t="n">
        <f aca="false">Inputs!$B$6*E2396</f>
        <v>-112500</v>
      </c>
      <c r="I2396" s="29" t="n">
        <f aca="false">G2396+H2396</f>
        <v>-86499.9999999995</v>
      </c>
      <c r="J2396" s="29" t="n">
        <f aca="false">J2395+I2396</f>
        <v>3295000</v>
      </c>
    </row>
    <row r="2397" customFormat="false" ht="15" hidden="false" customHeight="false" outlineLevel="0" collapsed="false">
      <c r="A2397" s="26" t="n">
        <v>40913</v>
      </c>
      <c r="B2397" s="27" t="n">
        <v>101.81</v>
      </c>
      <c r="C2397" s="27" t="n">
        <v>113.59</v>
      </c>
      <c r="D2397" s="28" t="n">
        <f aca="false">B2397-B2396</f>
        <v>-1.41</v>
      </c>
      <c r="E2397" s="28" t="n">
        <f aca="false">C2397-C2396</f>
        <v>0.219999999999999</v>
      </c>
      <c r="F2397" s="29" t="n">
        <f aca="false">Inputs!$B$5*B2397+Inputs!$B$6*C2397</f>
        <v>4501500</v>
      </c>
      <c r="G2397" s="29" t="n">
        <f aca="false">Inputs!$B$5*D2397</f>
        <v>-141000</v>
      </c>
      <c r="H2397" s="29" t="n">
        <f aca="false">Inputs!$B$6*E2397</f>
        <v>-10999.9999999999</v>
      </c>
      <c r="I2397" s="29" t="n">
        <f aca="false">G2397+H2397</f>
        <v>-152000</v>
      </c>
      <c r="J2397" s="29" t="n">
        <f aca="false">J2396+I2397</f>
        <v>3143000</v>
      </c>
    </row>
    <row r="2398" customFormat="false" ht="15" hidden="false" customHeight="false" outlineLevel="0" collapsed="false">
      <c r="A2398" s="26" t="n">
        <v>40914</v>
      </c>
      <c r="B2398" s="27" t="n">
        <v>101.56</v>
      </c>
      <c r="C2398" s="27" t="n">
        <v>111.96</v>
      </c>
      <c r="D2398" s="28" t="n">
        <f aca="false">B2398-B2397</f>
        <v>-0.25</v>
      </c>
      <c r="E2398" s="28" t="n">
        <f aca="false">C2398-C2397</f>
        <v>-1.63000000000001</v>
      </c>
      <c r="F2398" s="29" t="n">
        <f aca="false">Inputs!$B$5*B2398+Inputs!$B$6*C2398</f>
        <v>4558000</v>
      </c>
      <c r="G2398" s="29" t="n">
        <f aca="false">Inputs!$B$5*D2398</f>
        <v>-25000</v>
      </c>
      <c r="H2398" s="29" t="n">
        <f aca="false">Inputs!$B$6*E2398</f>
        <v>81500.0000000005</v>
      </c>
      <c r="I2398" s="29" t="n">
        <f aca="false">G2398+H2398</f>
        <v>56500.0000000005</v>
      </c>
      <c r="J2398" s="29" t="n">
        <f aca="false">J2397+I2398</f>
        <v>3199500</v>
      </c>
    </row>
    <row r="2399" customFormat="false" ht="15" hidden="false" customHeight="false" outlineLevel="0" collapsed="false">
      <c r="A2399" s="26" t="n">
        <v>40917</v>
      </c>
      <c r="B2399" s="27" t="n">
        <v>101.31</v>
      </c>
      <c r="C2399" s="27" t="n">
        <v>111.07</v>
      </c>
      <c r="D2399" s="28" t="n">
        <f aca="false">B2399-B2398</f>
        <v>-0.25</v>
      </c>
      <c r="E2399" s="28" t="n">
        <f aca="false">C2399-C2398</f>
        <v>-0.890000000000001</v>
      </c>
      <c r="F2399" s="29" t="n">
        <f aca="false">Inputs!$B$5*B2399+Inputs!$B$6*C2399</f>
        <v>4577500</v>
      </c>
      <c r="G2399" s="29" t="n">
        <f aca="false">Inputs!$B$5*D2399</f>
        <v>-25000</v>
      </c>
      <c r="H2399" s="29" t="n">
        <f aca="false">Inputs!$B$6*E2399</f>
        <v>44500</v>
      </c>
      <c r="I2399" s="29" t="n">
        <f aca="false">G2399+H2399</f>
        <v>19500</v>
      </c>
      <c r="J2399" s="29" t="n">
        <f aca="false">J2398+I2399</f>
        <v>3219000</v>
      </c>
    </row>
    <row r="2400" customFormat="false" ht="15" hidden="false" customHeight="false" outlineLevel="0" collapsed="false">
      <c r="A2400" s="26" t="n">
        <v>40918</v>
      </c>
      <c r="B2400" s="27" t="n">
        <v>102.24</v>
      </c>
      <c r="C2400" s="27" t="n">
        <v>113.3</v>
      </c>
      <c r="D2400" s="28" t="n">
        <f aca="false">B2400-B2399</f>
        <v>0.929999999999993</v>
      </c>
      <c r="E2400" s="28" t="n">
        <f aca="false">C2400-C2399</f>
        <v>2.23</v>
      </c>
      <c r="F2400" s="29" t="n">
        <f aca="false">Inputs!$B$5*B2400+Inputs!$B$6*C2400</f>
        <v>4559000</v>
      </c>
      <c r="G2400" s="29" t="n">
        <f aca="false">Inputs!$B$5*D2400</f>
        <v>92999.9999999993</v>
      </c>
      <c r="H2400" s="29" t="n">
        <f aca="false">Inputs!$B$6*E2400</f>
        <v>-111500</v>
      </c>
      <c r="I2400" s="29" t="n">
        <f aca="false">G2400+H2400</f>
        <v>-18500.0000000009</v>
      </c>
      <c r="J2400" s="29" t="n">
        <f aca="false">J2399+I2400</f>
        <v>3200500</v>
      </c>
    </row>
    <row r="2401" customFormat="false" ht="15" hidden="false" customHeight="false" outlineLevel="0" collapsed="false">
      <c r="A2401" s="26" t="n">
        <v>40919</v>
      </c>
      <c r="B2401" s="27" t="n">
        <v>100.89</v>
      </c>
      <c r="C2401" s="27" t="n">
        <v>111.66</v>
      </c>
      <c r="D2401" s="28" t="n">
        <f aca="false">B2401-B2400</f>
        <v>-1.34999999999999</v>
      </c>
      <c r="E2401" s="28" t="n">
        <f aca="false">C2401-C2400</f>
        <v>-1.64</v>
      </c>
      <c r="F2401" s="29" t="n">
        <f aca="false">Inputs!$B$5*B2401+Inputs!$B$6*C2401</f>
        <v>4506000</v>
      </c>
      <c r="G2401" s="29" t="n">
        <f aca="false">Inputs!$B$5*D2401</f>
        <v>-134999.999999999</v>
      </c>
      <c r="H2401" s="29" t="n">
        <f aca="false">Inputs!$B$6*E2401</f>
        <v>82000</v>
      </c>
      <c r="I2401" s="29" t="n">
        <f aca="false">G2401+H2401</f>
        <v>-52999.9999999994</v>
      </c>
      <c r="J2401" s="29" t="n">
        <f aca="false">J2400+I2401</f>
        <v>3147500</v>
      </c>
    </row>
    <row r="2402" customFormat="false" ht="15" hidden="false" customHeight="false" outlineLevel="0" collapsed="false">
      <c r="A2402" s="26" t="n">
        <v>40920</v>
      </c>
      <c r="B2402" s="27" t="n">
        <v>99.03</v>
      </c>
      <c r="C2402" s="27" t="n">
        <v>112.97</v>
      </c>
      <c r="D2402" s="28" t="n">
        <f aca="false">B2402-B2401</f>
        <v>-1.86</v>
      </c>
      <c r="E2402" s="28" t="n">
        <f aca="false">C2402-C2401</f>
        <v>1.31</v>
      </c>
      <c r="F2402" s="29" t="n">
        <f aca="false">Inputs!$B$5*B2402+Inputs!$B$6*C2402</f>
        <v>4254500</v>
      </c>
      <c r="G2402" s="29" t="n">
        <f aca="false">Inputs!$B$5*D2402</f>
        <v>-186000</v>
      </c>
      <c r="H2402" s="29" t="n">
        <f aca="false">Inputs!$B$6*E2402</f>
        <v>-65500.0000000001</v>
      </c>
      <c r="I2402" s="29" t="n">
        <f aca="false">G2402+H2402</f>
        <v>-251500</v>
      </c>
      <c r="J2402" s="29" t="n">
        <f aca="false">J2401+I2402</f>
        <v>2896000</v>
      </c>
    </row>
    <row r="2403" customFormat="false" ht="15" hidden="false" customHeight="false" outlineLevel="0" collapsed="false">
      <c r="A2403" s="26" t="n">
        <v>40921</v>
      </c>
      <c r="B2403" s="27" t="n">
        <v>98.69</v>
      </c>
      <c r="C2403" s="27" t="n">
        <v>109.88</v>
      </c>
      <c r="D2403" s="28" t="n">
        <f aca="false">B2403-B2402</f>
        <v>-0.340000000000003</v>
      </c>
      <c r="E2403" s="28" t="n">
        <f aca="false">C2403-C2402</f>
        <v>-3.09</v>
      </c>
      <c r="F2403" s="29" t="n">
        <f aca="false">Inputs!$B$5*B2403+Inputs!$B$6*C2403</f>
        <v>4375000</v>
      </c>
      <c r="G2403" s="29" t="n">
        <f aca="false">Inputs!$B$5*D2403</f>
        <v>-34000.0000000003</v>
      </c>
      <c r="H2403" s="29" t="n">
        <f aca="false">Inputs!$B$6*E2403</f>
        <v>154500</v>
      </c>
      <c r="I2403" s="29" t="n">
        <f aca="false">G2403+H2403</f>
        <v>120500</v>
      </c>
      <c r="J2403" s="29" t="n">
        <f aca="false">J2402+I2403</f>
        <v>3016500</v>
      </c>
    </row>
    <row r="2404" customFormat="false" ht="15" hidden="false" customHeight="false" outlineLevel="0" collapsed="false">
      <c r="A2404" s="26" t="n">
        <v>40925</v>
      </c>
      <c r="B2404" s="27" t="n">
        <v>100.7</v>
      </c>
      <c r="C2404" s="27" t="n">
        <v>110.55</v>
      </c>
      <c r="D2404" s="28" t="n">
        <f aca="false">B2404-B2403</f>
        <v>2.01000000000001</v>
      </c>
      <c r="E2404" s="28" t="n">
        <f aca="false">C2404-C2403</f>
        <v>0.670000000000002</v>
      </c>
      <c r="F2404" s="29" t="n">
        <f aca="false">Inputs!$B$5*B2404+Inputs!$B$6*C2404</f>
        <v>4542500</v>
      </c>
      <c r="G2404" s="29" t="n">
        <f aca="false">Inputs!$B$5*D2404</f>
        <v>201000.000000001</v>
      </c>
      <c r="H2404" s="29" t="n">
        <f aca="false">Inputs!$B$6*E2404</f>
        <v>-33500.0000000001</v>
      </c>
      <c r="I2404" s="29" t="n">
        <f aca="false">G2404+H2404</f>
        <v>167500</v>
      </c>
      <c r="J2404" s="29" t="n">
        <f aca="false">J2403+I2404</f>
        <v>3184000</v>
      </c>
    </row>
    <row r="2405" customFormat="false" ht="15" hidden="false" customHeight="false" outlineLevel="0" collapsed="false">
      <c r="A2405" s="26" t="n">
        <v>40926</v>
      </c>
      <c r="B2405" s="27" t="n">
        <v>100.61</v>
      </c>
      <c r="C2405" s="27" t="n">
        <v>109.81</v>
      </c>
      <c r="D2405" s="28" t="n">
        <f aca="false">B2405-B2404</f>
        <v>-0.0900000000000034</v>
      </c>
      <c r="E2405" s="28" t="n">
        <f aca="false">C2405-C2404</f>
        <v>-0.739999999999995</v>
      </c>
      <c r="F2405" s="29" t="n">
        <f aca="false">Inputs!$B$5*B2405+Inputs!$B$6*C2405</f>
        <v>4570500</v>
      </c>
      <c r="G2405" s="29" t="n">
        <f aca="false">Inputs!$B$5*D2405</f>
        <v>-9000.00000000034</v>
      </c>
      <c r="H2405" s="29" t="n">
        <f aca="false">Inputs!$B$6*E2405</f>
        <v>36999.9999999997</v>
      </c>
      <c r="I2405" s="29" t="n">
        <f aca="false">G2405+H2405</f>
        <v>27999.9999999994</v>
      </c>
      <c r="J2405" s="29" t="n">
        <f aca="false">J2404+I2405</f>
        <v>3212000</v>
      </c>
    </row>
    <row r="2406" customFormat="false" ht="15" hidden="false" customHeight="false" outlineLevel="0" collapsed="false">
      <c r="A2406" s="26" t="n">
        <v>40927</v>
      </c>
      <c r="B2406" s="27" t="n">
        <v>100.32</v>
      </c>
      <c r="C2406" s="27" t="n">
        <v>109.54</v>
      </c>
      <c r="D2406" s="28" t="n">
        <f aca="false">B2406-B2405</f>
        <v>-0.290000000000006</v>
      </c>
      <c r="E2406" s="28" t="n">
        <f aca="false">C2406-C2405</f>
        <v>-0.269999999999996</v>
      </c>
      <c r="F2406" s="29" t="n">
        <f aca="false">Inputs!$B$5*B2406+Inputs!$B$6*C2406</f>
        <v>4555000</v>
      </c>
      <c r="G2406" s="29" t="n">
        <f aca="false">Inputs!$B$5*D2406</f>
        <v>-29000.0000000006</v>
      </c>
      <c r="H2406" s="29" t="n">
        <f aca="false">Inputs!$B$6*E2406</f>
        <v>13499.9999999998</v>
      </c>
      <c r="I2406" s="29" t="n">
        <f aca="false">G2406+H2406</f>
        <v>-15500.0000000008</v>
      </c>
      <c r="J2406" s="29" t="n">
        <f aca="false">J2405+I2406</f>
        <v>3196500</v>
      </c>
    </row>
    <row r="2407" customFormat="false" ht="15" hidden="false" customHeight="false" outlineLevel="0" collapsed="false">
      <c r="A2407" s="26" t="n">
        <v>40928</v>
      </c>
      <c r="B2407" s="27" t="n">
        <v>98.15</v>
      </c>
      <c r="C2407" s="27" t="n">
        <v>108.5</v>
      </c>
      <c r="D2407" s="28" t="n">
        <f aca="false">B2407-B2406</f>
        <v>-2.16999999999999</v>
      </c>
      <c r="E2407" s="28" t="n">
        <f aca="false">C2407-C2406</f>
        <v>-1.04000000000001</v>
      </c>
      <c r="F2407" s="29" t="n">
        <f aca="false">Inputs!$B$5*B2407+Inputs!$B$6*C2407</f>
        <v>4390000</v>
      </c>
      <c r="G2407" s="29" t="n">
        <f aca="false">Inputs!$B$5*D2407</f>
        <v>-216999.999999999</v>
      </c>
      <c r="H2407" s="29" t="n">
        <f aca="false">Inputs!$B$6*E2407</f>
        <v>52000.0000000003</v>
      </c>
      <c r="I2407" s="29" t="n">
        <f aca="false">G2407+H2407</f>
        <v>-164999.999999998</v>
      </c>
      <c r="J2407" s="29" t="n">
        <f aca="false">J2406+I2407</f>
        <v>3031500</v>
      </c>
    </row>
    <row r="2408" customFormat="false" ht="15" hidden="false" customHeight="false" outlineLevel="0" collapsed="false">
      <c r="A2408" s="26" t="n">
        <v>40931</v>
      </c>
      <c r="B2408" s="27" t="n">
        <v>99.47</v>
      </c>
      <c r="C2408" s="27" t="n">
        <v>109.46</v>
      </c>
      <c r="D2408" s="28" t="n">
        <f aca="false">B2408-B2407</f>
        <v>1.31999999999999</v>
      </c>
      <c r="E2408" s="28" t="n">
        <f aca="false">C2408-C2407</f>
        <v>0.959999999999994</v>
      </c>
      <c r="F2408" s="29" t="n">
        <f aca="false">Inputs!$B$5*B2408+Inputs!$B$6*C2408</f>
        <v>4474000</v>
      </c>
      <c r="G2408" s="29" t="n">
        <f aca="false">Inputs!$B$5*D2408</f>
        <v>131999.999999999</v>
      </c>
      <c r="H2408" s="29" t="n">
        <f aca="false">Inputs!$B$6*E2408</f>
        <v>-47999.9999999997</v>
      </c>
      <c r="I2408" s="29" t="n">
        <f aca="false">G2408+H2408</f>
        <v>83999.9999999997</v>
      </c>
      <c r="J2408" s="29" t="n">
        <f aca="false">J2407+I2408</f>
        <v>3115500</v>
      </c>
    </row>
    <row r="2409" customFormat="false" ht="15" hidden="false" customHeight="false" outlineLevel="0" collapsed="false">
      <c r="A2409" s="26" t="n">
        <v>40932</v>
      </c>
      <c r="B2409" s="27" t="n">
        <v>98.84</v>
      </c>
      <c r="C2409" s="27" t="n">
        <v>108.38</v>
      </c>
      <c r="D2409" s="28" t="n">
        <f aca="false">B2409-B2408</f>
        <v>-0.629999999999996</v>
      </c>
      <c r="E2409" s="28" t="n">
        <f aca="false">C2409-C2408</f>
        <v>-1.08</v>
      </c>
      <c r="F2409" s="29" t="n">
        <f aca="false">Inputs!$B$5*B2409+Inputs!$B$6*C2409</f>
        <v>4465000</v>
      </c>
      <c r="G2409" s="29" t="n">
        <f aca="false">Inputs!$B$5*D2409</f>
        <v>-62999.9999999996</v>
      </c>
      <c r="H2409" s="29" t="n">
        <f aca="false">Inputs!$B$6*E2409</f>
        <v>53999.9999999999</v>
      </c>
      <c r="I2409" s="29" t="n">
        <f aca="false">G2409+H2409</f>
        <v>-8999.99999999964</v>
      </c>
      <c r="J2409" s="29" t="n">
        <f aca="false">J2408+I2409</f>
        <v>3106500</v>
      </c>
    </row>
    <row r="2410" customFormat="false" ht="15" hidden="false" customHeight="false" outlineLevel="0" collapsed="false">
      <c r="A2410" s="26" t="n">
        <v>40933</v>
      </c>
      <c r="B2410" s="27" t="n">
        <v>99.23</v>
      </c>
      <c r="C2410" s="27" t="n">
        <v>108.48</v>
      </c>
      <c r="D2410" s="28" t="n">
        <f aca="false">B2410-B2409</f>
        <v>0.390000000000001</v>
      </c>
      <c r="E2410" s="28" t="n">
        <f aca="false">C2410-C2409</f>
        <v>0.100000000000009</v>
      </c>
      <c r="F2410" s="29" t="n">
        <f aca="false">Inputs!$B$5*B2410+Inputs!$B$6*C2410</f>
        <v>4499000</v>
      </c>
      <c r="G2410" s="29" t="n">
        <f aca="false">Inputs!$B$5*D2410</f>
        <v>39000.0000000001</v>
      </c>
      <c r="H2410" s="29" t="n">
        <f aca="false">Inputs!$B$6*E2410</f>
        <v>-5000.00000000043</v>
      </c>
      <c r="I2410" s="29" t="n">
        <f aca="false">G2410+H2410</f>
        <v>33999.9999999996</v>
      </c>
      <c r="J2410" s="29" t="n">
        <f aca="false">J2409+I2410</f>
        <v>3140500</v>
      </c>
    </row>
    <row r="2411" customFormat="false" ht="15" hidden="false" customHeight="false" outlineLevel="0" collapsed="false">
      <c r="A2411" s="26" t="n">
        <v>40934</v>
      </c>
      <c r="B2411" s="27" t="n">
        <v>99.76</v>
      </c>
      <c r="C2411" s="27" t="n">
        <v>109.08</v>
      </c>
      <c r="D2411" s="28" t="n">
        <f aca="false">B2411-B2410</f>
        <v>0.530000000000001</v>
      </c>
      <c r="E2411" s="28" t="n">
        <f aca="false">C2411-C2410</f>
        <v>0.599999999999994</v>
      </c>
      <c r="F2411" s="29" t="n">
        <f aca="false">Inputs!$B$5*B2411+Inputs!$B$6*C2411</f>
        <v>4522000</v>
      </c>
      <c r="G2411" s="29" t="n">
        <f aca="false">Inputs!$B$5*D2411</f>
        <v>53000.0000000001</v>
      </c>
      <c r="H2411" s="29" t="n">
        <f aca="false">Inputs!$B$6*E2411</f>
        <v>-29999.9999999997</v>
      </c>
      <c r="I2411" s="29" t="n">
        <f aca="false">G2411+H2411</f>
        <v>23000.0000000004</v>
      </c>
      <c r="J2411" s="29" t="n">
        <f aca="false">J2410+I2411</f>
        <v>3163500</v>
      </c>
    </row>
    <row r="2412" customFormat="false" ht="15" hidden="false" customHeight="false" outlineLevel="0" collapsed="false">
      <c r="A2412" s="26" t="n">
        <v>40935</v>
      </c>
      <c r="B2412" s="27" t="n">
        <v>99.47</v>
      </c>
      <c r="C2412" s="27" t="n">
        <v>110.5</v>
      </c>
      <c r="D2412" s="28" t="n">
        <f aca="false">B2412-B2411</f>
        <v>-0.290000000000006</v>
      </c>
      <c r="E2412" s="28" t="n">
        <f aca="false">C2412-C2411</f>
        <v>1.42</v>
      </c>
      <c r="F2412" s="29" t="n">
        <f aca="false">Inputs!$B$5*B2412+Inputs!$B$6*C2412</f>
        <v>4422000</v>
      </c>
      <c r="G2412" s="29" t="n">
        <f aca="false">Inputs!$B$5*D2412</f>
        <v>-29000.0000000006</v>
      </c>
      <c r="H2412" s="29" t="n">
        <f aca="false">Inputs!$B$6*E2412</f>
        <v>-71000.0000000001</v>
      </c>
      <c r="I2412" s="29" t="n">
        <f aca="false">G2412+H2412</f>
        <v>-100000.000000001</v>
      </c>
      <c r="J2412" s="29" t="n">
        <f aca="false">J2411+I2412</f>
        <v>3063500</v>
      </c>
    </row>
    <row r="2413" customFormat="false" ht="15" hidden="false" customHeight="false" outlineLevel="0" collapsed="false">
      <c r="A2413" s="26" t="n">
        <v>40938</v>
      </c>
      <c r="B2413" s="27" t="n">
        <v>98.75</v>
      </c>
      <c r="C2413" s="27" t="n">
        <v>110.24</v>
      </c>
      <c r="D2413" s="28" t="n">
        <f aca="false">B2413-B2412</f>
        <v>-0.719999999999999</v>
      </c>
      <c r="E2413" s="28" t="n">
        <f aca="false">C2413-C2412</f>
        <v>-0.260000000000005</v>
      </c>
      <c r="F2413" s="29" t="n">
        <f aca="false">Inputs!$B$5*B2413+Inputs!$B$6*C2413</f>
        <v>4363000</v>
      </c>
      <c r="G2413" s="29" t="n">
        <f aca="false">Inputs!$B$5*D2413</f>
        <v>-71999.9999999999</v>
      </c>
      <c r="H2413" s="29" t="n">
        <f aca="false">Inputs!$B$6*E2413</f>
        <v>13000.0000000003</v>
      </c>
      <c r="I2413" s="29" t="n">
        <f aca="false">G2413+H2413</f>
        <v>-58999.9999999996</v>
      </c>
      <c r="J2413" s="29" t="n">
        <f aca="false">J2412+I2413</f>
        <v>3004500</v>
      </c>
    </row>
    <row r="2414" customFormat="false" ht="15" hidden="false" customHeight="false" outlineLevel="0" collapsed="false">
      <c r="A2414" s="26" t="n">
        <v>40939</v>
      </c>
      <c r="B2414" s="27" t="n">
        <v>98.46</v>
      </c>
      <c r="C2414" s="27" t="n">
        <v>110.26</v>
      </c>
      <c r="D2414" s="28" t="n">
        <f aca="false">B2414-B2413</f>
        <v>-0.290000000000006</v>
      </c>
      <c r="E2414" s="28" t="n">
        <f aca="false">C2414-C2413</f>
        <v>0.0200000000000102</v>
      </c>
      <c r="F2414" s="29" t="n">
        <f aca="false">Inputs!$B$5*B2414+Inputs!$B$6*C2414</f>
        <v>4333000</v>
      </c>
      <c r="G2414" s="29" t="n">
        <f aca="false">Inputs!$B$5*D2414</f>
        <v>-29000.0000000006</v>
      </c>
      <c r="H2414" s="29" t="n">
        <f aca="false">Inputs!$B$6*E2414</f>
        <v>-1000.00000000051</v>
      </c>
      <c r="I2414" s="29" t="n">
        <f aca="false">G2414+H2414</f>
        <v>-30000.0000000011</v>
      </c>
      <c r="J2414" s="29" t="n">
        <f aca="false">J2413+I2414</f>
        <v>2974500</v>
      </c>
    </row>
    <row r="2415" customFormat="false" ht="15" hidden="false" customHeight="false" outlineLevel="0" collapsed="false">
      <c r="A2415" s="26" t="n">
        <v>40940</v>
      </c>
      <c r="B2415" s="27" t="n">
        <v>97.63</v>
      </c>
      <c r="C2415" s="27" t="n">
        <v>111.96</v>
      </c>
      <c r="D2415" s="28" t="n">
        <f aca="false">B2415-B2414</f>
        <v>-0.829999999999998</v>
      </c>
      <c r="E2415" s="28" t="n">
        <f aca="false">C2415-C2414</f>
        <v>1.69999999999999</v>
      </c>
      <c r="F2415" s="29" t="n">
        <f aca="false">Inputs!$B$5*B2415+Inputs!$B$6*C2415</f>
        <v>4165000</v>
      </c>
      <c r="G2415" s="29" t="n">
        <f aca="false">Inputs!$B$5*D2415</f>
        <v>-82999.9999999998</v>
      </c>
      <c r="H2415" s="29" t="n">
        <f aca="false">Inputs!$B$6*E2415</f>
        <v>-84999.9999999994</v>
      </c>
      <c r="I2415" s="29" t="n">
        <f aca="false">G2415+H2415</f>
        <v>-167999.999999999</v>
      </c>
      <c r="J2415" s="29" t="n">
        <f aca="false">J2414+I2415</f>
        <v>2806500</v>
      </c>
    </row>
    <row r="2416" customFormat="false" ht="15" hidden="false" customHeight="false" outlineLevel="0" collapsed="false">
      <c r="A2416" s="26" t="n">
        <v>40941</v>
      </c>
      <c r="B2416" s="27" t="n">
        <v>96.36</v>
      </c>
      <c r="C2416" s="27" t="n">
        <v>110.96</v>
      </c>
      <c r="D2416" s="28" t="n">
        <f aca="false">B2416-B2415</f>
        <v>-1.27</v>
      </c>
      <c r="E2416" s="28" t="n">
        <f aca="false">C2416-C2415</f>
        <v>-1</v>
      </c>
      <c r="F2416" s="29" t="n">
        <f aca="false">Inputs!$B$5*B2416+Inputs!$B$6*C2416</f>
        <v>4088000</v>
      </c>
      <c r="G2416" s="29" t="n">
        <f aca="false">Inputs!$B$5*D2416</f>
        <v>-127000</v>
      </c>
      <c r="H2416" s="29" t="n">
        <f aca="false">Inputs!$B$6*E2416</f>
        <v>50000</v>
      </c>
      <c r="I2416" s="29" t="n">
        <f aca="false">G2416+H2416</f>
        <v>-76999.9999999996</v>
      </c>
      <c r="J2416" s="29" t="n">
        <f aca="false">J2415+I2416</f>
        <v>2729500</v>
      </c>
    </row>
    <row r="2417" customFormat="false" ht="15" hidden="false" customHeight="false" outlineLevel="0" collapsed="false">
      <c r="A2417" s="26" t="n">
        <v>40942</v>
      </c>
      <c r="B2417" s="27" t="n">
        <v>97.8</v>
      </c>
      <c r="C2417" s="27" t="n">
        <v>112.56</v>
      </c>
      <c r="D2417" s="28" t="n">
        <f aca="false">B2417-B2416</f>
        <v>1.44</v>
      </c>
      <c r="E2417" s="28" t="n">
        <f aca="false">C2417-C2416</f>
        <v>1.60000000000001</v>
      </c>
      <c r="F2417" s="29" t="n">
        <f aca="false">Inputs!$B$5*B2417+Inputs!$B$6*C2417</f>
        <v>4152000</v>
      </c>
      <c r="G2417" s="29" t="n">
        <f aca="false">Inputs!$B$5*D2417</f>
        <v>144000</v>
      </c>
      <c r="H2417" s="29" t="n">
        <f aca="false">Inputs!$B$6*E2417</f>
        <v>-80000.0000000004</v>
      </c>
      <c r="I2417" s="29" t="n">
        <f aca="false">G2417+H2417</f>
        <v>63999.9999999993</v>
      </c>
      <c r="J2417" s="29" t="n">
        <f aca="false">J2416+I2417</f>
        <v>2793500</v>
      </c>
    </row>
    <row r="2418" customFormat="false" ht="15" hidden="false" customHeight="false" outlineLevel="0" collapsed="false">
      <c r="A2418" s="26" t="n">
        <v>40945</v>
      </c>
      <c r="B2418" s="27" t="n">
        <v>96.89</v>
      </c>
      <c r="C2418" s="27" t="n">
        <v>115.47</v>
      </c>
      <c r="D2418" s="28" t="n">
        <f aca="false">B2418-B2417</f>
        <v>-0.909999999999997</v>
      </c>
      <c r="E2418" s="28" t="n">
        <f aca="false">C2418-C2417</f>
        <v>2.91</v>
      </c>
      <c r="F2418" s="29" t="n">
        <f aca="false">Inputs!$B$5*B2418+Inputs!$B$6*C2418</f>
        <v>3915500</v>
      </c>
      <c r="G2418" s="29" t="n">
        <f aca="false">Inputs!$B$5*D2418</f>
        <v>-90999.9999999997</v>
      </c>
      <c r="H2418" s="29" t="n">
        <f aca="false">Inputs!$B$6*E2418</f>
        <v>-145500</v>
      </c>
      <c r="I2418" s="29" t="n">
        <f aca="false">G2418+H2418</f>
        <v>-236499.999999999</v>
      </c>
      <c r="J2418" s="29" t="n">
        <f aca="false">J2417+I2418</f>
        <v>2557000</v>
      </c>
    </row>
    <row r="2419" customFormat="false" ht="15" hidden="false" customHeight="false" outlineLevel="0" collapsed="false">
      <c r="A2419" s="26" t="n">
        <v>40946</v>
      </c>
      <c r="B2419" s="27" t="n">
        <v>98.55</v>
      </c>
      <c r="C2419" s="27" t="n">
        <v>116.86</v>
      </c>
      <c r="D2419" s="28" t="n">
        <f aca="false">B2419-B2418</f>
        <v>1.66</v>
      </c>
      <c r="E2419" s="28" t="n">
        <f aca="false">C2419-C2418</f>
        <v>1.39</v>
      </c>
      <c r="F2419" s="29" t="n">
        <f aca="false">Inputs!$B$5*B2419+Inputs!$B$6*C2419</f>
        <v>4012000</v>
      </c>
      <c r="G2419" s="29" t="n">
        <f aca="false">Inputs!$B$5*D2419</f>
        <v>166000</v>
      </c>
      <c r="H2419" s="29" t="n">
        <f aca="false">Inputs!$B$6*E2419</f>
        <v>-69500</v>
      </c>
      <c r="I2419" s="29" t="n">
        <f aca="false">G2419+H2419</f>
        <v>96499.9999999996</v>
      </c>
      <c r="J2419" s="29" t="n">
        <f aca="false">J2418+I2419</f>
        <v>2653500</v>
      </c>
    </row>
    <row r="2420" customFormat="false" ht="15" hidden="false" customHeight="false" outlineLevel="0" collapsed="false">
      <c r="A2420" s="26" t="n">
        <v>40947</v>
      </c>
      <c r="B2420" s="27" t="n">
        <v>98.8</v>
      </c>
      <c r="C2420" s="27" t="n">
        <v>117.18</v>
      </c>
      <c r="D2420" s="28" t="n">
        <f aca="false">B2420-B2419</f>
        <v>0.25</v>
      </c>
      <c r="E2420" s="28" t="n">
        <f aca="false">C2420-C2419</f>
        <v>0.320000000000007</v>
      </c>
      <c r="F2420" s="29" t="n">
        <f aca="false">Inputs!$B$5*B2420+Inputs!$B$6*C2420</f>
        <v>4021000</v>
      </c>
      <c r="G2420" s="29" t="n">
        <f aca="false">Inputs!$B$5*D2420</f>
        <v>25000</v>
      </c>
      <c r="H2420" s="29" t="n">
        <f aca="false">Inputs!$B$6*E2420</f>
        <v>-16000.0000000004</v>
      </c>
      <c r="I2420" s="29" t="n">
        <f aca="false">G2420+H2420</f>
        <v>8999.99999999963</v>
      </c>
      <c r="J2420" s="29" t="n">
        <f aca="false">J2419+I2420</f>
        <v>2662500</v>
      </c>
    </row>
    <row r="2421" customFormat="false" ht="15" hidden="false" customHeight="false" outlineLevel="0" collapsed="false">
      <c r="A2421" s="26" t="n">
        <v>40948</v>
      </c>
      <c r="B2421" s="27" t="n">
        <v>99.88</v>
      </c>
      <c r="C2421" s="27" t="n">
        <v>118.4</v>
      </c>
      <c r="D2421" s="28" t="n">
        <f aca="false">B2421-B2420</f>
        <v>1.08</v>
      </c>
      <c r="E2421" s="28" t="n">
        <f aca="false">C2421-C2420</f>
        <v>1.22</v>
      </c>
      <c r="F2421" s="29" t="n">
        <f aca="false">Inputs!$B$5*B2421+Inputs!$B$6*C2421</f>
        <v>4068000</v>
      </c>
      <c r="G2421" s="29" t="n">
        <f aca="false">Inputs!$B$5*D2421</f>
        <v>108000</v>
      </c>
      <c r="H2421" s="29" t="n">
        <f aca="false">Inputs!$B$6*E2421</f>
        <v>-60999.9999999999</v>
      </c>
      <c r="I2421" s="29" t="n">
        <f aca="false">G2421+H2421</f>
        <v>46999.9999999999</v>
      </c>
      <c r="J2421" s="29" t="n">
        <f aca="false">J2420+I2421</f>
        <v>2709500</v>
      </c>
    </row>
    <row r="2422" customFormat="false" ht="15" hidden="false" customHeight="false" outlineLevel="0" collapsed="false">
      <c r="A2422" s="26" t="n">
        <v>40949</v>
      </c>
      <c r="B2422" s="27" t="n">
        <v>98.68</v>
      </c>
      <c r="C2422" s="27" t="n">
        <v>118.13</v>
      </c>
      <c r="D2422" s="28" t="n">
        <f aca="false">B2422-B2421</f>
        <v>-1.19999999999999</v>
      </c>
      <c r="E2422" s="28" t="n">
        <f aca="false">C2422-C2421</f>
        <v>-0.27000000000001</v>
      </c>
      <c r="F2422" s="29" t="n">
        <f aca="false">Inputs!$B$5*B2422+Inputs!$B$6*C2422</f>
        <v>3961500</v>
      </c>
      <c r="G2422" s="29" t="n">
        <f aca="false">Inputs!$B$5*D2422</f>
        <v>-119999.999999999</v>
      </c>
      <c r="H2422" s="29" t="n">
        <f aca="false">Inputs!$B$6*E2422</f>
        <v>13500.0000000005</v>
      </c>
      <c r="I2422" s="29" t="n">
        <f aca="false">G2422+H2422</f>
        <v>-106499.999999998</v>
      </c>
      <c r="J2422" s="29" t="n">
        <f aca="false">J2421+I2422</f>
        <v>2603000</v>
      </c>
    </row>
    <row r="2423" customFormat="false" ht="15" hidden="false" customHeight="false" outlineLevel="0" collapsed="false">
      <c r="A2423" s="26" t="n">
        <v>40952</v>
      </c>
      <c r="B2423" s="27" t="n">
        <v>100.39</v>
      </c>
      <c r="C2423" s="27" t="n">
        <v>118.73</v>
      </c>
      <c r="D2423" s="28" t="n">
        <f aca="false">B2423-B2422</f>
        <v>1.70999999999999</v>
      </c>
      <c r="E2423" s="28" t="n">
        <f aca="false">C2423-C2422</f>
        <v>0.600000000000009</v>
      </c>
      <c r="F2423" s="29" t="n">
        <f aca="false">Inputs!$B$5*B2423+Inputs!$B$6*C2423</f>
        <v>4102500</v>
      </c>
      <c r="G2423" s="29" t="n">
        <f aca="false">Inputs!$B$5*D2423</f>
        <v>170999.999999999</v>
      </c>
      <c r="H2423" s="29" t="n">
        <f aca="false">Inputs!$B$6*E2423</f>
        <v>-30000.0000000004</v>
      </c>
      <c r="I2423" s="29" t="n">
        <f aca="false">G2423+H2423</f>
        <v>140999.999999999</v>
      </c>
      <c r="J2423" s="29" t="n">
        <f aca="false">J2422+I2423</f>
        <v>2744000</v>
      </c>
    </row>
    <row r="2424" customFormat="false" ht="15" hidden="false" customHeight="false" outlineLevel="0" collapsed="false">
      <c r="A2424" s="26" t="n">
        <v>40953</v>
      </c>
      <c r="B2424" s="27" t="n">
        <v>100.82</v>
      </c>
      <c r="C2424" s="27" t="n">
        <v>118.3</v>
      </c>
      <c r="D2424" s="28" t="n">
        <f aca="false">B2424-B2423</f>
        <v>0.429999999999993</v>
      </c>
      <c r="E2424" s="28" t="n">
        <f aca="false">C2424-C2423</f>
        <v>-0.430000000000007</v>
      </c>
      <c r="F2424" s="29" t="n">
        <f aca="false">Inputs!$B$5*B2424+Inputs!$B$6*C2424</f>
        <v>4167000</v>
      </c>
      <c r="G2424" s="29" t="n">
        <f aca="false">Inputs!$B$5*D2424</f>
        <v>42999.9999999993</v>
      </c>
      <c r="H2424" s="29" t="n">
        <f aca="false">Inputs!$B$6*E2424</f>
        <v>21500.0000000003</v>
      </c>
      <c r="I2424" s="29" t="n">
        <f aca="false">G2424+H2424</f>
        <v>64499.9999999996</v>
      </c>
      <c r="J2424" s="29" t="n">
        <f aca="false">J2423+I2424</f>
        <v>2808500</v>
      </c>
    </row>
    <row r="2425" customFormat="false" ht="15" hidden="false" customHeight="false" outlineLevel="0" collapsed="false">
      <c r="A2425" s="26" t="n">
        <v>40954</v>
      </c>
      <c r="B2425" s="27" t="n">
        <v>101.82</v>
      </c>
      <c r="C2425" s="27" t="n">
        <v>120.25</v>
      </c>
      <c r="D2425" s="28" t="n">
        <f aca="false">B2425-B2424</f>
        <v>1</v>
      </c>
      <c r="E2425" s="28" t="n">
        <f aca="false">C2425-C2424</f>
        <v>1.95</v>
      </c>
      <c r="F2425" s="29" t="n">
        <f aca="false">Inputs!$B$5*B2425+Inputs!$B$6*C2425</f>
        <v>4169500</v>
      </c>
      <c r="G2425" s="29" t="n">
        <f aca="false">Inputs!$B$5*D2425</f>
        <v>100000</v>
      </c>
      <c r="H2425" s="29" t="n">
        <f aca="false">Inputs!$B$6*E2425</f>
        <v>-97500.0000000002</v>
      </c>
      <c r="I2425" s="29" t="n">
        <f aca="false">G2425+H2425</f>
        <v>2499.99999999985</v>
      </c>
      <c r="J2425" s="29" t="n">
        <f aca="false">J2424+I2425</f>
        <v>2811000</v>
      </c>
    </row>
    <row r="2426" customFormat="false" ht="15" hidden="false" customHeight="false" outlineLevel="0" collapsed="false">
      <c r="A2426" s="26" t="n">
        <v>40955</v>
      </c>
      <c r="B2426" s="27" t="n">
        <v>102.33</v>
      </c>
      <c r="C2426" s="27" t="n">
        <v>121</v>
      </c>
      <c r="D2426" s="28" t="n">
        <f aca="false">B2426-B2425</f>
        <v>0.510000000000005</v>
      </c>
      <c r="E2426" s="28" t="n">
        <f aca="false">C2426-C2425</f>
        <v>0.75</v>
      </c>
      <c r="F2426" s="29" t="n">
        <f aca="false">Inputs!$B$5*B2426+Inputs!$B$6*C2426</f>
        <v>4183000</v>
      </c>
      <c r="G2426" s="29" t="n">
        <f aca="false">Inputs!$B$5*D2426</f>
        <v>51000.0000000005</v>
      </c>
      <c r="H2426" s="29" t="n">
        <f aca="false">Inputs!$B$6*E2426</f>
        <v>-37500</v>
      </c>
      <c r="I2426" s="29" t="n">
        <f aca="false">G2426+H2426</f>
        <v>13500.0000000005</v>
      </c>
      <c r="J2426" s="29" t="n">
        <f aca="false">J2425+I2426</f>
        <v>2824500</v>
      </c>
    </row>
    <row r="2427" customFormat="false" ht="15" hidden="false" customHeight="false" outlineLevel="0" collapsed="false">
      <c r="A2427" s="26" t="n">
        <v>40956</v>
      </c>
      <c r="B2427" s="27" t="n">
        <v>103.27</v>
      </c>
      <c r="C2427" s="27" t="n">
        <v>120.69</v>
      </c>
      <c r="D2427" s="28" t="n">
        <f aca="false">B2427-B2426</f>
        <v>0.939999999999998</v>
      </c>
      <c r="E2427" s="28" t="n">
        <f aca="false">C2427-C2426</f>
        <v>-0.310000000000002</v>
      </c>
      <c r="F2427" s="29" t="n">
        <f aca="false">Inputs!$B$5*B2427+Inputs!$B$6*C2427</f>
        <v>4292500</v>
      </c>
      <c r="G2427" s="29" t="n">
        <f aca="false">Inputs!$B$5*D2427</f>
        <v>93999.9999999998</v>
      </c>
      <c r="H2427" s="29" t="n">
        <f aca="false">Inputs!$B$6*E2427</f>
        <v>15500.0000000001</v>
      </c>
      <c r="I2427" s="29" t="n">
        <f aca="false">G2427+H2427</f>
        <v>109500</v>
      </c>
      <c r="J2427" s="29" t="n">
        <f aca="false">J2426+I2427</f>
        <v>2934000</v>
      </c>
    </row>
    <row r="2428" customFormat="false" ht="15" hidden="false" customHeight="false" outlineLevel="0" collapsed="false">
      <c r="A2428" s="26" t="n">
        <v>40960</v>
      </c>
      <c r="B2428" s="27" t="n">
        <v>105.88</v>
      </c>
      <c r="C2428" s="27" t="n">
        <v>120.85</v>
      </c>
      <c r="D2428" s="28" t="n">
        <f aca="false">B2428-B2427</f>
        <v>2.61</v>
      </c>
      <c r="E2428" s="28" t="n">
        <f aca="false">C2428-C2427</f>
        <v>0.159999999999997</v>
      </c>
      <c r="F2428" s="29" t="n">
        <f aca="false">Inputs!$B$5*B2428+Inputs!$B$6*C2428</f>
        <v>4545500</v>
      </c>
      <c r="G2428" s="29" t="n">
        <f aca="false">Inputs!$B$5*D2428</f>
        <v>261000</v>
      </c>
      <c r="H2428" s="29" t="n">
        <f aca="false">Inputs!$B$6*E2428</f>
        <v>-7999.99999999983</v>
      </c>
      <c r="I2428" s="29" t="n">
        <f aca="false">G2428+H2428</f>
        <v>253000</v>
      </c>
      <c r="J2428" s="29" t="n">
        <f aca="false">J2427+I2428</f>
        <v>3187000</v>
      </c>
    </row>
    <row r="2429" customFormat="false" ht="15" hidden="false" customHeight="false" outlineLevel="0" collapsed="false">
      <c r="A2429" s="26" t="n">
        <v>40961</v>
      </c>
      <c r="B2429" s="27" t="n">
        <v>105.99</v>
      </c>
      <c r="C2429" s="27" t="n">
        <v>123.07</v>
      </c>
      <c r="D2429" s="28" t="n">
        <f aca="false">B2429-B2428</f>
        <v>0.109999999999999</v>
      </c>
      <c r="E2429" s="28" t="n">
        <f aca="false">C2429-C2428</f>
        <v>2.22</v>
      </c>
      <c r="F2429" s="29" t="n">
        <f aca="false">Inputs!$B$5*B2429+Inputs!$B$6*C2429</f>
        <v>4445500</v>
      </c>
      <c r="G2429" s="29" t="n">
        <f aca="false">Inputs!$B$5*D2429</f>
        <v>10999.9999999999</v>
      </c>
      <c r="H2429" s="29" t="n">
        <f aca="false">Inputs!$B$6*E2429</f>
        <v>-111000</v>
      </c>
      <c r="I2429" s="29" t="n">
        <f aca="false">G2429+H2429</f>
        <v>-100000</v>
      </c>
      <c r="J2429" s="29" t="n">
        <f aca="false">J2428+I2429</f>
        <v>3087000</v>
      </c>
    </row>
    <row r="2430" customFormat="false" ht="15" hidden="false" customHeight="false" outlineLevel="0" collapsed="false">
      <c r="A2430" s="26" t="n">
        <v>40962</v>
      </c>
      <c r="B2430" s="27" t="n">
        <v>107.44</v>
      </c>
      <c r="C2430" s="27" t="n">
        <v>124.53</v>
      </c>
      <c r="D2430" s="28" t="n">
        <f aca="false">B2430-B2429</f>
        <v>1.45</v>
      </c>
      <c r="E2430" s="28" t="n">
        <f aca="false">C2430-C2429</f>
        <v>1.46000000000001</v>
      </c>
      <c r="F2430" s="29" t="n">
        <f aca="false">Inputs!$B$5*B2430+Inputs!$B$6*C2430</f>
        <v>4517500</v>
      </c>
      <c r="G2430" s="29" t="n">
        <f aca="false">Inputs!$B$5*D2430</f>
        <v>145000</v>
      </c>
      <c r="H2430" s="29" t="n">
        <f aca="false">Inputs!$B$6*E2430</f>
        <v>-73000.0000000004</v>
      </c>
      <c r="I2430" s="29" t="n">
        <f aca="false">G2430+H2430</f>
        <v>71999.9999999999</v>
      </c>
      <c r="J2430" s="29" t="n">
        <f aca="false">J2429+I2430</f>
        <v>3159000</v>
      </c>
    </row>
    <row r="2431" customFormat="false" ht="15" hidden="false" customHeight="false" outlineLevel="0" collapsed="false">
      <c r="A2431" s="26" t="n">
        <v>40963</v>
      </c>
      <c r="B2431" s="27" t="n">
        <v>109.39</v>
      </c>
      <c r="C2431" s="27" t="n">
        <v>124.89</v>
      </c>
      <c r="D2431" s="28" t="n">
        <f aca="false">B2431-B2430</f>
        <v>1.95</v>
      </c>
      <c r="E2431" s="28" t="n">
        <f aca="false">C2431-C2430</f>
        <v>0.359999999999999</v>
      </c>
      <c r="F2431" s="29" t="n">
        <f aca="false">Inputs!$B$5*B2431+Inputs!$B$6*C2431</f>
        <v>4694500</v>
      </c>
      <c r="G2431" s="29" t="n">
        <f aca="false">Inputs!$B$5*D2431</f>
        <v>195000</v>
      </c>
      <c r="H2431" s="29" t="n">
        <f aca="false">Inputs!$B$6*E2431</f>
        <v>-18000</v>
      </c>
      <c r="I2431" s="29" t="n">
        <f aca="false">G2431+H2431</f>
        <v>177000</v>
      </c>
      <c r="J2431" s="29" t="n">
        <f aca="false">J2430+I2431</f>
        <v>3336000</v>
      </c>
    </row>
    <row r="2432" customFormat="false" ht="15" hidden="false" customHeight="false" outlineLevel="0" collapsed="false">
      <c r="A2432" s="26" t="n">
        <v>40966</v>
      </c>
      <c r="B2432" s="27" t="n">
        <v>108.49</v>
      </c>
      <c r="C2432" s="27" t="n">
        <v>126.46</v>
      </c>
      <c r="D2432" s="28" t="n">
        <f aca="false">B2432-B2431</f>
        <v>-0.900000000000006</v>
      </c>
      <c r="E2432" s="28" t="n">
        <f aca="false">C2432-C2431</f>
        <v>1.56999999999999</v>
      </c>
      <c r="F2432" s="29" t="n">
        <f aca="false">Inputs!$B$5*B2432+Inputs!$B$6*C2432</f>
        <v>4526000</v>
      </c>
      <c r="G2432" s="29" t="n">
        <f aca="false">Inputs!$B$5*D2432</f>
        <v>-90000.0000000006</v>
      </c>
      <c r="H2432" s="29" t="n">
        <f aca="false">Inputs!$B$6*E2432</f>
        <v>-78499.9999999997</v>
      </c>
      <c r="I2432" s="29" t="n">
        <f aca="false">G2432+H2432</f>
        <v>-168500</v>
      </c>
      <c r="J2432" s="29" t="n">
        <f aca="false">J2431+I2432</f>
        <v>3167500</v>
      </c>
    </row>
    <row r="2433" customFormat="false" ht="15" hidden="false" customHeight="false" outlineLevel="0" collapsed="false">
      <c r="A2433" s="26" t="n">
        <v>40967</v>
      </c>
      <c r="B2433" s="27" t="n">
        <v>106.59</v>
      </c>
      <c r="C2433" s="27" t="n">
        <v>124.02</v>
      </c>
      <c r="D2433" s="28" t="n">
        <f aca="false">B2433-B2432</f>
        <v>-1.89999999999999</v>
      </c>
      <c r="E2433" s="28" t="n">
        <f aca="false">C2433-C2432</f>
        <v>-2.44</v>
      </c>
      <c r="F2433" s="29" t="n">
        <f aca="false">Inputs!$B$5*B2433+Inputs!$B$6*C2433</f>
        <v>4458000</v>
      </c>
      <c r="G2433" s="29" t="n">
        <f aca="false">Inputs!$B$5*D2433</f>
        <v>-189999.999999999</v>
      </c>
      <c r="H2433" s="29" t="n">
        <f aca="false">Inputs!$B$6*E2433</f>
        <v>122000</v>
      </c>
      <c r="I2433" s="29" t="n">
        <f aca="false">G2433+H2433</f>
        <v>-67999.9999999993</v>
      </c>
      <c r="J2433" s="29" t="n">
        <f aca="false">J2432+I2433</f>
        <v>3099500</v>
      </c>
    </row>
    <row r="2434" customFormat="false" ht="15" hidden="false" customHeight="false" outlineLevel="0" collapsed="false">
      <c r="A2434" s="26" t="n">
        <v>40968</v>
      </c>
      <c r="B2434" s="27" t="n">
        <v>107.08</v>
      </c>
      <c r="C2434" s="27" t="n">
        <v>122.23</v>
      </c>
      <c r="D2434" s="28" t="n">
        <f aca="false">B2434-B2433</f>
        <v>0.489999999999995</v>
      </c>
      <c r="E2434" s="28" t="n">
        <f aca="false">C2434-C2433</f>
        <v>-1.78999999999999</v>
      </c>
      <c r="F2434" s="29" t="n">
        <f aca="false">Inputs!$B$5*B2434+Inputs!$B$6*C2434</f>
        <v>4596500</v>
      </c>
      <c r="G2434" s="29" t="n">
        <f aca="false">Inputs!$B$5*D2434</f>
        <v>48999.9999999995</v>
      </c>
      <c r="H2434" s="29" t="n">
        <f aca="false">Inputs!$B$6*E2434</f>
        <v>89499.9999999996</v>
      </c>
      <c r="I2434" s="29" t="n">
        <f aca="false">G2434+H2434</f>
        <v>138499.999999999</v>
      </c>
      <c r="J2434" s="29" t="n">
        <f aca="false">J2433+I2434</f>
        <v>3238000</v>
      </c>
    </row>
    <row r="2435" customFormat="false" ht="15" hidden="false" customHeight="false" outlineLevel="0" collapsed="false">
      <c r="A2435" s="26" t="n">
        <v>40969</v>
      </c>
      <c r="B2435" s="27" t="n">
        <v>108.76</v>
      </c>
      <c r="C2435" s="27" t="n">
        <v>125.76</v>
      </c>
      <c r="D2435" s="28" t="n">
        <f aca="false">B2435-B2434</f>
        <v>1.68000000000001</v>
      </c>
      <c r="E2435" s="28" t="n">
        <f aca="false">C2435-C2434</f>
        <v>3.53</v>
      </c>
      <c r="F2435" s="29" t="n">
        <f aca="false">Inputs!$B$5*B2435+Inputs!$B$6*C2435</f>
        <v>4588000</v>
      </c>
      <c r="G2435" s="29" t="n">
        <f aca="false">Inputs!$B$5*D2435</f>
        <v>168000.000000001</v>
      </c>
      <c r="H2435" s="29" t="n">
        <f aca="false">Inputs!$B$6*E2435</f>
        <v>-176500</v>
      </c>
      <c r="I2435" s="29" t="n">
        <f aca="false">G2435+H2435</f>
        <v>-8499.99999999939</v>
      </c>
      <c r="J2435" s="29" t="n">
        <f aca="false">J2434+I2435</f>
        <v>3229500</v>
      </c>
    </row>
    <row r="2436" customFormat="false" ht="15" hidden="false" customHeight="false" outlineLevel="0" collapsed="false">
      <c r="A2436" s="26" t="n">
        <v>40970</v>
      </c>
      <c r="B2436" s="27" t="n">
        <v>106.68</v>
      </c>
      <c r="C2436" s="27" t="n">
        <v>125.93</v>
      </c>
      <c r="D2436" s="28" t="n">
        <f aca="false">B2436-B2435</f>
        <v>-2.08</v>
      </c>
      <c r="E2436" s="28" t="n">
        <f aca="false">C2436-C2435</f>
        <v>0.170000000000002</v>
      </c>
      <c r="F2436" s="29" t="n">
        <f aca="false">Inputs!$B$5*B2436+Inputs!$B$6*C2436</f>
        <v>4371500</v>
      </c>
      <c r="G2436" s="29" t="n">
        <f aca="false">Inputs!$B$5*D2436</f>
        <v>-208000</v>
      </c>
      <c r="H2436" s="29" t="n">
        <f aca="false">Inputs!$B$6*E2436</f>
        <v>-8500.00000000009</v>
      </c>
      <c r="I2436" s="29" t="n">
        <f aca="false">G2436+H2436</f>
        <v>-216500</v>
      </c>
      <c r="J2436" s="29" t="n">
        <f aca="false">J2435+I2436</f>
        <v>3013000</v>
      </c>
    </row>
    <row r="2437" customFormat="false" ht="15" hidden="false" customHeight="false" outlineLevel="0" collapsed="false">
      <c r="A2437" s="26" t="n">
        <v>40973</v>
      </c>
      <c r="B2437" s="27" t="n">
        <v>106.7</v>
      </c>
      <c r="C2437" s="27" t="n">
        <v>126.68</v>
      </c>
      <c r="D2437" s="28" t="n">
        <f aca="false">B2437-B2436</f>
        <v>0.019999999999996</v>
      </c>
      <c r="E2437" s="28" t="n">
        <f aca="false">C2437-C2436</f>
        <v>0.75</v>
      </c>
      <c r="F2437" s="29" t="n">
        <f aca="false">Inputs!$B$5*B2437+Inputs!$B$6*C2437</f>
        <v>4336000</v>
      </c>
      <c r="G2437" s="29" t="n">
        <f aca="false">Inputs!$B$5*D2437</f>
        <v>1999.9999999996</v>
      </c>
      <c r="H2437" s="29" t="n">
        <f aca="false">Inputs!$B$6*E2437</f>
        <v>-37500</v>
      </c>
      <c r="I2437" s="29" t="n">
        <f aca="false">G2437+H2437</f>
        <v>-35500.0000000004</v>
      </c>
      <c r="J2437" s="29" t="n">
        <f aca="false">J2436+I2437</f>
        <v>2977500</v>
      </c>
    </row>
    <row r="2438" customFormat="false" ht="15" hidden="false" customHeight="false" outlineLevel="0" collapsed="false">
      <c r="A2438" s="26" t="n">
        <v>40974</v>
      </c>
      <c r="B2438" s="27" t="n">
        <v>104.71</v>
      </c>
      <c r="C2438" s="27" t="n">
        <v>125.03</v>
      </c>
      <c r="D2438" s="28" t="n">
        <f aca="false">B2438-B2437</f>
        <v>-1.99000000000001</v>
      </c>
      <c r="E2438" s="28" t="n">
        <f aca="false">C2438-C2437</f>
        <v>-1.65000000000001</v>
      </c>
      <c r="F2438" s="29" t="n">
        <f aca="false">Inputs!$B$5*B2438+Inputs!$B$6*C2438</f>
        <v>4219500</v>
      </c>
      <c r="G2438" s="29" t="n">
        <f aca="false">Inputs!$B$5*D2438</f>
        <v>-199000.000000001</v>
      </c>
      <c r="H2438" s="29" t="n">
        <f aca="false">Inputs!$B$6*E2438</f>
        <v>82500.0000000003</v>
      </c>
      <c r="I2438" s="29" t="n">
        <f aca="false">G2438+H2438</f>
        <v>-116500.000000001</v>
      </c>
      <c r="J2438" s="29" t="n">
        <f aca="false">J2437+I2438</f>
        <v>2861000</v>
      </c>
    </row>
    <row r="2439" customFormat="false" ht="15" hidden="false" customHeight="false" outlineLevel="0" collapsed="false">
      <c r="A2439" s="26" t="n">
        <v>40975</v>
      </c>
      <c r="B2439" s="27" t="n">
        <v>106.16</v>
      </c>
      <c r="C2439" s="27" t="n">
        <v>125.37</v>
      </c>
      <c r="D2439" s="28" t="n">
        <f aca="false">B2439-B2438</f>
        <v>1.45</v>
      </c>
      <c r="E2439" s="28" t="n">
        <f aca="false">C2439-C2438</f>
        <v>0.340000000000003</v>
      </c>
      <c r="F2439" s="29" t="n">
        <f aca="false">Inputs!$B$5*B2439+Inputs!$B$6*C2439</f>
        <v>4347500</v>
      </c>
      <c r="G2439" s="29" t="n">
        <f aca="false">Inputs!$B$5*D2439</f>
        <v>145000</v>
      </c>
      <c r="H2439" s="29" t="n">
        <f aca="false">Inputs!$B$6*E2439</f>
        <v>-17000.0000000002</v>
      </c>
      <c r="I2439" s="29" t="n">
        <f aca="false">G2439+H2439</f>
        <v>128000</v>
      </c>
      <c r="J2439" s="29" t="n">
        <f aca="false">J2438+I2439</f>
        <v>2989000</v>
      </c>
    </row>
    <row r="2440" customFormat="false" ht="15" hidden="false" customHeight="false" outlineLevel="0" collapsed="false">
      <c r="A2440" s="26" t="n">
        <v>40976</v>
      </c>
      <c r="B2440" s="27" t="n">
        <v>106.65</v>
      </c>
      <c r="C2440" s="27" t="n">
        <v>127.96</v>
      </c>
      <c r="D2440" s="28" t="n">
        <f aca="false">B2440-B2439</f>
        <v>0.490000000000009</v>
      </c>
      <c r="E2440" s="28" t="n">
        <f aca="false">C2440-C2439</f>
        <v>2.58999999999999</v>
      </c>
      <c r="F2440" s="29" t="n">
        <f aca="false">Inputs!$B$5*B2440+Inputs!$B$6*C2440</f>
        <v>4267000</v>
      </c>
      <c r="G2440" s="29" t="n">
        <f aca="false">Inputs!$B$5*D2440</f>
        <v>49000.0000000009</v>
      </c>
      <c r="H2440" s="29" t="n">
        <f aca="false">Inputs!$B$6*E2440</f>
        <v>-129499.999999999</v>
      </c>
      <c r="I2440" s="29" t="n">
        <f aca="false">G2440+H2440</f>
        <v>-80499.9999999985</v>
      </c>
      <c r="J2440" s="29" t="n">
        <f aca="false">J2439+I2440</f>
        <v>2908500</v>
      </c>
    </row>
    <row r="2441" customFormat="false" ht="15" hidden="false" customHeight="false" outlineLevel="0" collapsed="false">
      <c r="A2441" s="26" t="n">
        <v>40977</v>
      </c>
      <c r="B2441" s="27" t="n">
        <v>107.4</v>
      </c>
      <c r="C2441" s="27" t="n">
        <v>128.08</v>
      </c>
      <c r="D2441" s="28" t="n">
        <f aca="false">B2441-B2440</f>
        <v>0.75</v>
      </c>
      <c r="E2441" s="28" t="n">
        <f aca="false">C2441-C2440</f>
        <v>0.120000000000019</v>
      </c>
      <c r="F2441" s="29" t="n">
        <f aca="false">Inputs!$B$5*B2441+Inputs!$B$6*C2441</f>
        <v>4336000</v>
      </c>
      <c r="G2441" s="29" t="n">
        <f aca="false">Inputs!$B$5*D2441</f>
        <v>75000</v>
      </c>
      <c r="H2441" s="29" t="n">
        <f aca="false">Inputs!$B$6*E2441</f>
        <v>-6000.00000000094</v>
      </c>
      <c r="I2441" s="29" t="n">
        <f aca="false">G2441+H2441</f>
        <v>68999.9999999991</v>
      </c>
      <c r="J2441" s="29" t="n">
        <f aca="false">J2440+I2441</f>
        <v>2977500</v>
      </c>
    </row>
    <row r="2442" customFormat="false" ht="15" hidden="false" customHeight="false" outlineLevel="0" collapsed="false">
      <c r="A2442" s="26" t="n">
        <v>40980</v>
      </c>
      <c r="B2442" s="27" t="n">
        <v>106.34</v>
      </c>
      <c r="C2442" s="27" t="n">
        <v>127.27</v>
      </c>
      <c r="D2442" s="28" t="n">
        <f aca="false">B2442-B2441</f>
        <v>-1.06</v>
      </c>
      <c r="E2442" s="28" t="n">
        <f aca="false">C2442-C2441</f>
        <v>-0.810000000000017</v>
      </c>
      <c r="F2442" s="29" t="n">
        <f aca="false">Inputs!$B$5*B2442+Inputs!$B$6*C2442</f>
        <v>4270500</v>
      </c>
      <c r="G2442" s="29" t="n">
        <f aca="false">Inputs!$B$5*D2442</f>
        <v>-106000</v>
      </c>
      <c r="H2442" s="29" t="n">
        <f aca="false">Inputs!$B$6*E2442</f>
        <v>40500.0000000008</v>
      </c>
      <c r="I2442" s="29" t="n">
        <f aca="false">G2442+H2442</f>
        <v>-65499.9999999994</v>
      </c>
      <c r="J2442" s="29" t="n">
        <f aca="false">J2441+I2442</f>
        <v>2912000</v>
      </c>
    </row>
    <row r="2443" customFormat="false" ht="15" hidden="false" customHeight="false" outlineLevel="0" collapsed="false">
      <c r="A2443" s="26" t="n">
        <v>40981</v>
      </c>
      <c r="B2443" s="27" t="n">
        <v>106.7</v>
      </c>
      <c r="C2443" s="27" t="n">
        <v>128.14</v>
      </c>
      <c r="D2443" s="28" t="n">
        <f aca="false">B2443-B2442</f>
        <v>0.359999999999999</v>
      </c>
      <c r="E2443" s="28" t="n">
        <f aca="false">C2443-C2442</f>
        <v>0.86999999999999</v>
      </c>
      <c r="F2443" s="29" t="n">
        <f aca="false">Inputs!$B$5*B2443+Inputs!$B$6*C2443</f>
        <v>4263000</v>
      </c>
      <c r="G2443" s="29" t="n">
        <f aca="false">Inputs!$B$5*D2443</f>
        <v>35999.9999999999</v>
      </c>
      <c r="H2443" s="29" t="n">
        <f aca="false">Inputs!$B$6*E2443</f>
        <v>-43499.9999999995</v>
      </c>
      <c r="I2443" s="29" t="n">
        <f aca="false">G2443+H2443</f>
        <v>-7499.99999999958</v>
      </c>
      <c r="J2443" s="29" t="n">
        <f aca="false">J2442+I2443</f>
        <v>2904500</v>
      </c>
    </row>
    <row r="2444" customFormat="false" ht="15" hidden="false" customHeight="false" outlineLevel="0" collapsed="false">
      <c r="A2444" s="26" t="n">
        <v>40982</v>
      </c>
      <c r="B2444" s="27" t="n">
        <v>105.49</v>
      </c>
      <c r="C2444" s="27" t="n">
        <v>126.98</v>
      </c>
      <c r="D2444" s="28" t="n">
        <f aca="false">B2444-B2443</f>
        <v>-1.21000000000001</v>
      </c>
      <c r="E2444" s="28" t="n">
        <f aca="false">C2444-C2443</f>
        <v>-1.15999999999998</v>
      </c>
      <c r="F2444" s="29" t="n">
        <f aca="false">Inputs!$B$5*B2444+Inputs!$B$6*C2444</f>
        <v>4200000</v>
      </c>
      <c r="G2444" s="29" t="n">
        <f aca="false">Inputs!$B$5*D2444</f>
        <v>-121000.000000001</v>
      </c>
      <c r="H2444" s="29" t="n">
        <f aca="false">Inputs!$B$6*E2444</f>
        <v>57999.9999999991</v>
      </c>
      <c r="I2444" s="29" t="n">
        <f aca="false">G2444+H2444</f>
        <v>-63000.0000000017</v>
      </c>
      <c r="J2444" s="29" t="n">
        <f aca="false">J2443+I2444</f>
        <v>2841500</v>
      </c>
    </row>
    <row r="2445" customFormat="false" ht="15" hidden="false" customHeight="false" outlineLevel="0" collapsed="false">
      <c r="A2445" s="26" t="n">
        <v>40983</v>
      </c>
      <c r="B2445" s="27" t="n">
        <v>105.19</v>
      </c>
      <c r="C2445" s="27" t="n">
        <v>123.63</v>
      </c>
      <c r="D2445" s="28" t="n">
        <f aca="false">B2445-B2444</f>
        <v>-0.299999999999997</v>
      </c>
      <c r="E2445" s="28" t="n">
        <f aca="false">C2445-C2444</f>
        <v>-3.35000000000001</v>
      </c>
      <c r="F2445" s="29" t="n">
        <f aca="false">Inputs!$B$5*B2445+Inputs!$B$6*C2445</f>
        <v>4337500</v>
      </c>
      <c r="G2445" s="29" t="n">
        <f aca="false">Inputs!$B$5*D2445</f>
        <v>-29999.9999999997</v>
      </c>
      <c r="H2445" s="29" t="n">
        <f aca="false">Inputs!$B$6*E2445</f>
        <v>167500</v>
      </c>
      <c r="I2445" s="29" t="n">
        <f aca="false">G2445+H2445</f>
        <v>137500.000000001</v>
      </c>
      <c r="J2445" s="29" t="n">
        <f aca="false">J2444+I2445</f>
        <v>2979000</v>
      </c>
    </row>
    <row r="2446" customFormat="false" ht="15" hidden="false" customHeight="false" outlineLevel="0" collapsed="false">
      <c r="A2446" s="26" t="n">
        <v>40984</v>
      </c>
      <c r="B2446" s="27" t="n">
        <v>107.03</v>
      </c>
      <c r="C2446" s="27" t="n">
        <v>125.09</v>
      </c>
      <c r="D2446" s="28" t="n">
        <f aca="false">B2446-B2445</f>
        <v>1.84</v>
      </c>
      <c r="E2446" s="28" t="n">
        <f aca="false">C2446-C2445</f>
        <v>1.46000000000001</v>
      </c>
      <c r="F2446" s="29" t="n">
        <f aca="false">Inputs!$B$5*B2446+Inputs!$B$6*C2446</f>
        <v>4448500</v>
      </c>
      <c r="G2446" s="29" t="n">
        <f aca="false">Inputs!$B$5*D2446</f>
        <v>184000</v>
      </c>
      <c r="H2446" s="29" t="n">
        <f aca="false">Inputs!$B$6*E2446</f>
        <v>-73000.0000000004</v>
      </c>
      <c r="I2446" s="29" t="n">
        <f aca="false">G2446+H2446</f>
        <v>111000</v>
      </c>
      <c r="J2446" s="29" t="n">
        <f aca="false">J2445+I2446</f>
        <v>3090000</v>
      </c>
    </row>
    <row r="2447" customFormat="false" ht="15" hidden="false" customHeight="false" outlineLevel="0" collapsed="false">
      <c r="A2447" s="26" t="n">
        <v>40987</v>
      </c>
      <c r="B2447" s="27" t="n">
        <v>108.09</v>
      </c>
      <c r="C2447" s="27" t="n">
        <v>125.76</v>
      </c>
      <c r="D2447" s="28" t="n">
        <f aca="false">B2447-B2446</f>
        <v>1.06</v>
      </c>
      <c r="E2447" s="28" t="n">
        <f aca="false">C2447-C2446</f>
        <v>0.670000000000002</v>
      </c>
      <c r="F2447" s="29" t="n">
        <f aca="false">Inputs!$B$5*B2447+Inputs!$B$6*C2447</f>
        <v>4521000</v>
      </c>
      <c r="G2447" s="29" t="n">
        <f aca="false">Inputs!$B$5*D2447</f>
        <v>106000</v>
      </c>
      <c r="H2447" s="29" t="n">
        <f aca="false">Inputs!$B$6*E2447</f>
        <v>-33500.0000000001</v>
      </c>
      <c r="I2447" s="29" t="n">
        <f aca="false">G2447+H2447</f>
        <v>72500.0000000002</v>
      </c>
      <c r="J2447" s="29" t="n">
        <f aca="false">J2446+I2447</f>
        <v>3162500</v>
      </c>
    </row>
    <row r="2448" customFormat="false" ht="15" hidden="false" customHeight="false" outlineLevel="0" collapsed="false">
      <c r="A2448" s="26" t="n">
        <v>40988</v>
      </c>
      <c r="B2448" s="27" t="n">
        <v>105.68</v>
      </c>
      <c r="C2448" s="27" t="n">
        <v>124.38</v>
      </c>
      <c r="D2448" s="28" t="n">
        <f aca="false">B2448-B2447</f>
        <v>-2.41</v>
      </c>
      <c r="E2448" s="28" t="n">
        <f aca="false">C2448-C2447</f>
        <v>-1.38000000000001</v>
      </c>
      <c r="F2448" s="29" t="n">
        <f aca="false">Inputs!$B$5*B2448+Inputs!$B$6*C2448</f>
        <v>4349000</v>
      </c>
      <c r="G2448" s="29" t="n">
        <f aca="false">Inputs!$B$5*D2448</f>
        <v>-241000</v>
      </c>
      <c r="H2448" s="29" t="n">
        <f aca="false">Inputs!$B$6*E2448</f>
        <v>69000.0000000005</v>
      </c>
      <c r="I2448" s="29" t="n">
        <f aca="false">G2448+H2448</f>
        <v>-171999.999999999</v>
      </c>
      <c r="J2448" s="29" t="n">
        <f aca="false">J2447+I2448</f>
        <v>2990500</v>
      </c>
    </row>
    <row r="2449" customFormat="false" ht="15" hidden="false" customHeight="false" outlineLevel="0" collapsed="false">
      <c r="A2449" s="26" t="n">
        <v>40989</v>
      </c>
      <c r="B2449" s="27" t="n">
        <v>106.87</v>
      </c>
      <c r="C2449" s="27" t="n">
        <v>123.89</v>
      </c>
      <c r="D2449" s="28" t="n">
        <f aca="false">B2449-B2448</f>
        <v>1.19</v>
      </c>
      <c r="E2449" s="28" t="n">
        <f aca="false">C2449-C2448</f>
        <v>-0.489999999999995</v>
      </c>
      <c r="F2449" s="29" t="n">
        <f aca="false">Inputs!$B$5*B2449+Inputs!$B$6*C2449</f>
        <v>4492500</v>
      </c>
      <c r="G2449" s="29" t="n">
        <f aca="false">Inputs!$B$5*D2449</f>
        <v>119000</v>
      </c>
      <c r="H2449" s="29" t="n">
        <f aca="false">Inputs!$B$6*E2449</f>
        <v>24499.9999999997</v>
      </c>
      <c r="I2449" s="29" t="n">
        <f aca="false">G2449+H2449</f>
        <v>143500</v>
      </c>
      <c r="J2449" s="29" t="n">
        <f aca="false">J2448+I2449</f>
        <v>3134000</v>
      </c>
    </row>
    <row r="2450" customFormat="false" ht="15" hidden="false" customHeight="false" outlineLevel="0" collapsed="false">
      <c r="A2450" s="26" t="n">
        <v>40990</v>
      </c>
      <c r="B2450" s="27" t="n">
        <v>104.98</v>
      </c>
      <c r="C2450" s="27" t="n">
        <v>122.49</v>
      </c>
      <c r="D2450" s="28" t="n">
        <f aca="false">B2450-B2449</f>
        <v>-1.89</v>
      </c>
      <c r="E2450" s="28" t="n">
        <f aca="false">C2450-C2449</f>
        <v>-1.40000000000001</v>
      </c>
      <c r="F2450" s="29" t="n">
        <f aca="false">Inputs!$B$5*B2450+Inputs!$B$6*C2450</f>
        <v>4373500</v>
      </c>
      <c r="G2450" s="29" t="n">
        <f aca="false">Inputs!$B$5*D2450</f>
        <v>-189000</v>
      </c>
      <c r="H2450" s="29" t="n">
        <f aca="false">Inputs!$B$6*E2450</f>
        <v>70000.0000000003</v>
      </c>
      <c r="I2450" s="29" t="n">
        <f aca="false">G2450+H2450</f>
        <v>-119000</v>
      </c>
      <c r="J2450" s="29" t="n">
        <f aca="false">J2449+I2450</f>
        <v>3015000</v>
      </c>
    </row>
    <row r="2451" customFormat="false" ht="15" hidden="false" customHeight="false" outlineLevel="0" collapsed="false">
      <c r="A2451" s="26" t="n">
        <v>40991</v>
      </c>
      <c r="B2451" s="27" t="n">
        <v>106.43</v>
      </c>
      <c r="C2451" s="27" t="n">
        <v>125.21</v>
      </c>
      <c r="D2451" s="28" t="n">
        <f aca="false">B2451-B2450</f>
        <v>1.45</v>
      </c>
      <c r="E2451" s="28" t="n">
        <f aca="false">C2451-C2450</f>
        <v>2.72</v>
      </c>
      <c r="F2451" s="29" t="n">
        <f aca="false">Inputs!$B$5*B2451+Inputs!$B$6*C2451</f>
        <v>4382500</v>
      </c>
      <c r="G2451" s="29" t="n">
        <f aca="false">Inputs!$B$5*D2451</f>
        <v>145000</v>
      </c>
      <c r="H2451" s="29" t="n">
        <f aca="false">Inputs!$B$6*E2451</f>
        <v>-136000</v>
      </c>
      <c r="I2451" s="29" t="n">
        <f aca="false">G2451+H2451</f>
        <v>9000.00000000035</v>
      </c>
      <c r="J2451" s="29" t="n">
        <f aca="false">J2450+I2451</f>
        <v>3024000</v>
      </c>
    </row>
    <row r="2452" customFormat="false" ht="15" hidden="false" customHeight="false" outlineLevel="0" collapsed="false">
      <c r="A2452" s="26" t="n">
        <v>40994</v>
      </c>
      <c r="B2452" s="27" t="n">
        <v>107.07</v>
      </c>
      <c r="C2452" s="27" t="n">
        <v>125.85</v>
      </c>
      <c r="D2452" s="28" t="n">
        <f aca="false">B2452-B2451</f>
        <v>0.639999999999986</v>
      </c>
      <c r="E2452" s="28" t="n">
        <f aca="false">C2452-C2451</f>
        <v>0.640000000000001</v>
      </c>
      <c r="F2452" s="29" t="n">
        <f aca="false">Inputs!$B$5*B2452+Inputs!$B$6*C2452</f>
        <v>4414500</v>
      </c>
      <c r="G2452" s="29" t="n">
        <f aca="false">Inputs!$B$5*D2452</f>
        <v>63999.9999999986</v>
      </c>
      <c r="H2452" s="29" t="n">
        <f aca="false">Inputs!$B$6*E2452</f>
        <v>-32000</v>
      </c>
      <c r="I2452" s="29" t="n">
        <f aca="false">G2452+H2452</f>
        <v>31999.9999999986</v>
      </c>
      <c r="J2452" s="29" t="n">
        <f aca="false">J2451+I2452</f>
        <v>3056000</v>
      </c>
    </row>
    <row r="2453" customFormat="false" ht="15" hidden="false" customHeight="false" outlineLevel="0" collapsed="false">
      <c r="A2453" s="26" t="n">
        <v>40995</v>
      </c>
      <c r="B2453" s="27" t="n">
        <v>107.32</v>
      </c>
      <c r="C2453" s="27" t="n">
        <v>125.25</v>
      </c>
      <c r="D2453" s="28" t="n">
        <f aca="false">B2453-B2452</f>
        <v>0.25</v>
      </c>
      <c r="E2453" s="28" t="n">
        <f aca="false">C2453-C2452</f>
        <v>-0.599999999999994</v>
      </c>
      <c r="F2453" s="29" t="n">
        <f aca="false">Inputs!$B$5*B2453+Inputs!$B$6*C2453</f>
        <v>4469500</v>
      </c>
      <c r="G2453" s="29" t="n">
        <f aca="false">Inputs!$B$5*D2453</f>
        <v>25000</v>
      </c>
      <c r="H2453" s="29" t="n">
        <f aca="false">Inputs!$B$6*E2453</f>
        <v>29999.9999999997</v>
      </c>
      <c r="I2453" s="29" t="n">
        <f aca="false">G2453+H2453</f>
        <v>54999.9999999997</v>
      </c>
      <c r="J2453" s="29" t="n">
        <f aca="false">J2452+I2453</f>
        <v>3111000</v>
      </c>
    </row>
    <row r="2454" customFormat="false" ht="15" hidden="false" customHeight="false" outlineLevel="0" collapsed="false">
      <c r="A2454" s="26" t="n">
        <v>40996</v>
      </c>
      <c r="B2454" s="27" t="n">
        <v>105.4</v>
      </c>
      <c r="C2454" s="27" t="n">
        <v>124.41</v>
      </c>
      <c r="D2454" s="28" t="n">
        <f aca="false">B2454-B2453</f>
        <v>-1.91999999999999</v>
      </c>
      <c r="E2454" s="28" t="n">
        <f aca="false">C2454-C2453</f>
        <v>-0.840000000000003</v>
      </c>
      <c r="F2454" s="29" t="n">
        <f aca="false">Inputs!$B$5*B2454+Inputs!$B$6*C2454</f>
        <v>4319500</v>
      </c>
      <c r="G2454" s="29" t="n">
        <f aca="false">Inputs!$B$5*D2454</f>
        <v>-191999.999999999</v>
      </c>
      <c r="H2454" s="29" t="n">
        <f aca="false">Inputs!$B$6*E2454</f>
        <v>42000.0000000002</v>
      </c>
      <c r="I2454" s="29" t="n">
        <f aca="false">G2454+H2454</f>
        <v>-149999.999999999</v>
      </c>
      <c r="J2454" s="29" t="n">
        <f aca="false">J2453+I2454</f>
        <v>2961000</v>
      </c>
    </row>
    <row r="2455" customFormat="false" ht="15" hidden="false" customHeight="false" outlineLevel="0" collapsed="false">
      <c r="A2455" s="26" t="n">
        <v>40997</v>
      </c>
      <c r="B2455" s="27" t="n">
        <v>102.79</v>
      </c>
      <c r="C2455" s="27" t="n">
        <v>123.23</v>
      </c>
      <c r="D2455" s="28" t="n">
        <f aca="false">B2455-B2454</f>
        <v>-2.61</v>
      </c>
      <c r="E2455" s="28" t="n">
        <f aca="false">C2455-C2454</f>
        <v>-1.17999999999999</v>
      </c>
      <c r="F2455" s="29" t="n">
        <f aca="false">Inputs!$B$5*B2455+Inputs!$B$6*C2455</f>
        <v>4117500</v>
      </c>
      <c r="G2455" s="29" t="n">
        <f aca="false">Inputs!$B$5*D2455</f>
        <v>-261000</v>
      </c>
      <c r="H2455" s="29" t="n">
        <f aca="false">Inputs!$B$6*E2455</f>
        <v>58999.9999999996</v>
      </c>
      <c r="I2455" s="29" t="n">
        <f aca="false">G2455+H2455</f>
        <v>-202000</v>
      </c>
      <c r="J2455" s="29" t="n">
        <f aca="false">J2454+I2455</f>
        <v>2759000</v>
      </c>
    </row>
    <row r="2456" customFormat="false" ht="15" hidden="false" customHeight="false" outlineLevel="0" collapsed="false">
      <c r="A2456" s="26" t="n">
        <v>40998</v>
      </c>
      <c r="B2456" s="27" t="n">
        <v>103.03</v>
      </c>
      <c r="C2456" s="27" t="n">
        <v>123.41</v>
      </c>
      <c r="D2456" s="28" t="n">
        <f aca="false">B2456-B2455</f>
        <v>0.239999999999995</v>
      </c>
      <c r="E2456" s="28" t="n">
        <f aca="false">C2456-C2455</f>
        <v>0.179999999999993</v>
      </c>
      <c r="F2456" s="29" t="n">
        <f aca="false">Inputs!$B$5*B2456+Inputs!$B$6*C2456</f>
        <v>4132500</v>
      </c>
      <c r="G2456" s="29" t="n">
        <f aca="false">Inputs!$B$5*D2456</f>
        <v>23999.9999999995</v>
      </c>
      <c r="H2456" s="29" t="n">
        <f aca="false">Inputs!$B$6*E2456</f>
        <v>-8999.99999999963</v>
      </c>
      <c r="I2456" s="29" t="n">
        <f aca="false">G2456+H2456</f>
        <v>14999.9999999999</v>
      </c>
      <c r="J2456" s="29" t="n">
        <f aca="false">J2455+I2456</f>
        <v>2774000</v>
      </c>
    </row>
    <row r="2457" customFormat="false" ht="15" hidden="false" customHeight="false" outlineLevel="0" collapsed="false">
      <c r="A2457" s="26" t="n">
        <v>41001</v>
      </c>
      <c r="B2457" s="27" t="n">
        <v>105.25</v>
      </c>
      <c r="C2457" s="27" t="n">
        <v>124.44</v>
      </c>
      <c r="D2457" s="28" t="n">
        <f aca="false">B2457-B2456</f>
        <v>2.22</v>
      </c>
      <c r="E2457" s="28" t="n">
        <f aca="false">C2457-C2456</f>
        <v>1.03</v>
      </c>
      <c r="F2457" s="29" t="n">
        <f aca="false">Inputs!$B$5*B2457+Inputs!$B$6*C2457</f>
        <v>4303000</v>
      </c>
      <c r="G2457" s="29" t="n">
        <f aca="false">Inputs!$B$5*D2457</f>
        <v>222000</v>
      </c>
      <c r="H2457" s="29" t="n">
        <f aca="false">Inputs!$B$6*E2457</f>
        <v>-51500.0000000001</v>
      </c>
      <c r="I2457" s="29" t="n">
        <f aca="false">G2457+H2457</f>
        <v>170500</v>
      </c>
      <c r="J2457" s="29" t="n">
        <f aca="false">J2456+I2457</f>
        <v>2944500</v>
      </c>
    </row>
    <row r="2458" customFormat="false" ht="15" hidden="false" customHeight="false" outlineLevel="0" collapsed="false">
      <c r="A2458" s="26" t="n">
        <v>41003</v>
      </c>
      <c r="B2458" s="27" t="n">
        <v>101.53</v>
      </c>
      <c r="C2458" s="27" t="n">
        <v>123.04</v>
      </c>
      <c r="D2458" s="28" t="n">
        <f aca="false">B2458-B2457</f>
        <v>-3.72</v>
      </c>
      <c r="E2458" s="28" t="n">
        <f aca="false">C2458-C2457</f>
        <v>-1.39999999999999</v>
      </c>
      <c r="F2458" s="29" t="n">
        <f aca="false">Inputs!$B$5*B2458+Inputs!$B$6*C2458</f>
        <v>4001000</v>
      </c>
      <c r="G2458" s="29" t="n">
        <f aca="false">Inputs!$B$5*D2458</f>
        <v>-372000</v>
      </c>
      <c r="H2458" s="29" t="n">
        <f aca="false">Inputs!$B$6*E2458</f>
        <v>69999.9999999996</v>
      </c>
      <c r="I2458" s="29" t="n">
        <f aca="false">G2458+H2458</f>
        <v>-302000</v>
      </c>
      <c r="J2458" s="29" t="n">
        <f aca="false">J2457+I2458</f>
        <v>2642500</v>
      </c>
    </row>
    <row r="2459" customFormat="false" ht="15" hidden="false" customHeight="false" outlineLevel="0" collapsed="false">
      <c r="A2459" s="26" t="n">
        <v>41004</v>
      </c>
      <c r="B2459" s="27" t="n">
        <v>103.29</v>
      </c>
      <c r="C2459" s="27" t="n">
        <v>123.58</v>
      </c>
      <c r="D2459" s="28" t="n">
        <f aca="false">B2459-B2458</f>
        <v>1.76000000000001</v>
      </c>
      <c r="E2459" s="28" t="n">
        <f aca="false">C2459-C2458</f>
        <v>0.539999999999992</v>
      </c>
      <c r="F2459" s="29" t="n">
        <f aca="false">Inputs!$B$5*B2459+Inputs!$B$6*C2459</f>
        <v>4150000</v>
      </c>
      <c r="G2459" s="29" t="n">
        <f aca="false">Inputs!$B$5*D2459</f>
        <v>176000.000000001</v>
      </c>
      <c r="H2459" s="29" t="n">
        <f aca="false">Inputs!$B$6*E2459</f>
        <v>-26999.9999999996</v>
      </c>
      <c r="I2459" s="29" t="n">
        <f aca="false">G2459+H2459</f>
        <v>149000.000000001</v>
      </c>
      <c r="J2459" s="29" t="n">
        <f aca="false">J2458+I2459</f>
        <v>2791500</v>
      </c>
    </row>
    <row r="2460" customFormat="false" ht="15" hidden="false" customHeight="false" outlineLevel="0" collapsed="false">
      <c r="A2460" s="26" t="n">
        <v>41009</v>
      </c>
      <c r="B2460" s="27" t="n">
        <v>101.12</v>
      </c>
      <c r="C2460" s="27" t="n">
        <v>121.89</v>
      </c>
      <c r="D2460" s="28" t="n">
        <f aca="false">B2460-B2459</f>
        <v>-2.17</v>
      </c>
      <c r="E2460" s="28" t="n">
        <f aca="false">C2460-C2459</f>
        <v>-1.69</v>
      </c>
      <c r="F2460" s="29" t="n">
        <f aca="false">Inputs!$B$5*B2460+Inputs!$B$6*C2460</f>
        <v>4017500</v>
      </c>
      <c r="G2460" s="29" t="n">
        <f aca="false">Inputs!$B$5*D2460</f>
        <v>-217000</v>
      </c>
      <c r="H2460" s="29" t="n">
        <f aca="false">Inputs!$B$6*E2460</f>
        <v>84499.9999999999</v>
      </c>
      <c r="I2460" s="29" t="n">
        <f aca="false">G2460+H2460</f>
        <v>-132500</v>
      </c>
      <c r="J2460" s="29" t="n">
        <f aca="false">J2459+I2460</f>
        <v>2659000</v>
      </c>
    </row>
    <row r="2461" customFormat="false" ht="15" hidden="false" customHeight="false" outlineLevel="0" collapsed="false">
      <c r="A2461" s="26" t="n">
        <v>41010</v>
      </c>
      <c r="B2461" s="27" t="n">
        <v>102.66</v>
      </c>
      <c r="C2461" s="27" t="n">
        <v>120.41</v>
      </c>
      <c r="D2461" s="28" t="n">
        <f aca="false">B2461-B2460</f>
        <v>1.53999999999999</v>
      </c>
      <c r="E2461" s="28" t="n">
        <f aca="false">C2461-C2460</f>
        <v>-1.48</v>
      </c>
      <c r="F2461" s="29" t="n">
        <f aca="false">Inputs!$B$5*B2461+Inputs!$B$6*C2461</f>
        <v>4245500</v>
      </c>
      <c r="G2461" s="29" t="n">
        <f aca="false">Inputs!$B$5*D2461</f>
        <v>153999.999999999</v>
      </c>
      <c r="H2461" s="29" t="n">
        <f aca="false">Inputs!$B$6*E2461</f>
        <v>74000.0000000002</v>
      </c>
      <c r="I2461" s="29" t="n">
        <f aca="false">G2461+H2461</f>
        <v>227999.999999999</v>
      </c>
      <c r="J2461" s="29" t="n">
        <f aca="false">J2460+I2461</f>
        <v>2887000</v>
      </c>
    </row>
    <row r="2462" customFormat="false" ht="15" hidden="false" customHeight="false" outlineLevel="0" collapsed="false">
      <c r="A2462" s="26" t="n">
        <v>41011</v>
      </c>
      <c r="B2462" s="27" t="n">
        <v>103.69</v>
      </c>
      <c r="C2462" s="27" t="n">
        <v>120.57</v>
      </c>
      <c r="D2462" s="28" t="n">
        <f aca="false">B2462-B2461</f>
        <v>1.03</v>
      </c>
      <c r="E2462" s="28" t="n">
        <f aca="false">C2462-C2461</f>
        <v>0.159999999999997</v>
      </c>
      <c r="F2462" s="29" t="n">
        <f aca="false">Inputs!$B$5*B2462+Inputs!$B$6*C2462</f>
        <v>4340500</v>
      </c>
      <c r="G2462" s="29" t="n">
        <f aca="false">Inputs!$B$5*D2462</f>
        <v>103000</v>
      </c>
      <c r="H2462" s="29" t="n">
        <f aca="false">Inputs!$B$6*E2462</f>
        <v>-7999.99999999983</v>
      </c>
      <c r="I2462" s="29" t="n">
        <f aca="false">G2462+H2462</f>
        <v>95000.0000000003</v>
      </c>
      <c r="J2462" s="29" t="n">
        <f aca="false">J2461+I2462</f>
        <v>2982000</v>
      </c>
    </row>
    <row r="2463" customFormat="false" ht="15" hidden="false" customHeight="false" outlineLevel="0" collapsed="false">
      <c r="A2463" s="26" t="n">
        <v>41012</v>
      </c>
      <c r="B2463" s="27" t="n">
        <v>102.84</v>
      </c>
      <c r="C2463" s="27" t="n">
        <v>120.62</v>
      </c>
      <c r="D2463" s="28" t="n">
        <f aca="false">B2463-B2462</f>
        <v>-0.849999999999994</v>
      </c>
      <c r="E2463" s="28" t="n">
        <f aca="false">C2463-C2462</f>
        <v>0.0500000000000114</v>
      </c>
      <c r="F2463" s="29" t="n">
        <f aca="false">Inputs!$B$5*B2463+Inputs!$B$6*C2463</f>
        <v>4253000</v>
      </c>
      <c r="G2463" s="29" t="n">
        <f aca="false">Inputs!$B$5*D2463</f>
        <v>-84999.9999999994</v>
      </c>
      <c r="H2463" s="29" t="n">
        <f aca="false">Inputs!$B$6*E2463</f>
        <v>-2500.00000000057</v>
      </c>
      <c r="I2463" s="29" t="n">
        <f aca="false">G2463+H2463</f>
        <v>-87500</v>
      </c>
      <c r="J2463" s="29" t="n">
        <f aca="false">J2462+I2463</f>
        <v>2894500</v>
      </c>
    </row>
    <row r="2464" customFormat="false" ht="15" hidden="false" customHeight="false" outlineLevel="0" collapsed="false">
      <c r="A2464" s="26" t="n">
        <v>41015</v>
      </c>
      <c r="B2464" s="27" t="n">
        <v>102.92</v>
      </c>
      <c r="C2464" s="27" t="n">
        <v>118.23</v>
      </c>
      <c r="D2464" s="28" t="n">
        <f aca="false">B2464-B2463</f>
        <v>0.0799999999999983</v>
      </c>
      <c r="E2464" s="28" t="n">
        <f aca="false">C2464-C2463</f>
        <v>-2.39</v>
      </c>
      <c r="F2464" s="29" t="n">
        <f aca="false">Inputs!$B$5*B2464+Inputs!$B$6*C2464</f>
        <v>4380500</v>
      </c>
      <c r="G2464" s="29" t="n">
        <f aca="false">Inputs!$B$5*D2464</f>
        <v>7999.99999999983</v>
      </c>
      <c r="H2464" s="29" t="n">
        <f aca="false">Inputs!$B$6*E2464</f>
        <v>119500</v>
      </c>
      <c r="I2464" s="29" t="n">
        <f aca="false">G2464+H2464</f>
        <v>127500</v>
      </c>
      <c r="J2464" s="29" t="n">
        <f aca="false">J2463+I2464</f>
        <v>3022000</v>
      </c>
    </row>
    <row r="2465" customFormat="false" ht="15" hidden="false" customHeight="false" outlineLevel="0" collapsed="false">
      <c r="A2465" s="26" t="n">
        <v>41016</v>
      </c>
      <c r="B2465" s="27" t="n">
        <v>104.23</v>
      </c>
      <c r="C2465" s="27" t="n">
        <v>117.41</v>
      </c>
      <c r="D2465" s="28" t="n">
        <f aca="false">B2465-B2464</f>
        <v>1.31</v>
      </c>
      <c r="E2465" s="28" t="n">
        <f aca="false">C2465-C2464</f>
        <v>-0.820000000000007</v>
      </c>
      <c r="F2465" s="29" t="n">
        <f aca="false">Inputs!$B$5*B2465+Inputs!$B$6*C2465</f>
        <v>4552500</v>
      </c>
      <c r="G2465" s="29" t="n">
        <f aca="false">Inputs!$B$5*D2465</f>
        <v>131000</v>
      </c>
      <c r="H2465" s="29" t="n">
        <f aca="false">Inputs!$B$6*E2465</f>
        <v>41000.0000000004</v>
      </c>
      <c r="I2465" s="29" t="n">
        <f aca="false">G2465+H2465</f>
        <v>172000.000000001</v>
      </c>
      <c r="J2465" s="29" t="n">
        <f aca="false">J2464+I2465</f>
        <v>3194000</v>
      </c>
    </row>
    <row r="2466" customFormat="false" ht="15" hidden="false" customHeight="false" outlineLevel="0" collapsed="false">
      <c r="A2466" s="26" t="n">
        <v>41017</v>
      </c>
      <c r="B2466" s="27" t="n">
        <v>102.65</v>
      </c>
      <c r="C2466" s="27" t="n">
        <v>115.18</v>
      </c>
      <c r="D2466" s="28" t="n">
        <f aca="false">B2466-B2465</f>
        <v>-1.58</v>
      </c>
      <c r="E2466" s="28" t="n">
        <f aca="false">C2466-C2465</f>
        <v>-2.22999999999999</v>
      </c>
      <c r="F2466" s="29" t="n">
        <f aca="false">Inputs!$B$5*B2466+Inputs!$B$6*C2466</f>
        <v>4506000</v>
      </c>
      <c r="G2466" s="29" t="n">
        <f aca="false">Inputs!$B$5*D2466</f>
        <v>-158000</v>
      </c>
      <c r="H2466" s="29" t="n">
        <f aca="false">Inputs!$B$6*E2466</f>
        <v>111499.999999999</v>
      </c>
      <c r="I2466" s="29" t="n">
        <f aca="false">G2466+H2466</f>
        <v>-46500.0000000003</v>
      </c>
      <c r="J2466" s="29" t="n">
        <f aca="false">J2465+I2466</f>
        <v>3147500</v>
      </c>
    </row>
    <row r="2467" customFormat="false" ht="15" hidden="false" customHeight="false" outlineLevel="0" collapsed="false">
      <c r="A2467" s="26" t="n">
        <v>41018</v>
      </c>
      <c r="B2467" s="27" t="n">
        <v>102.38</v>
      </c>
      <c r="C2467" s="27" t="n">
        <v>117</v>
      </c>
      <c r="D2467" s="28" t="n">
        <f aca="false">B2467-B2466</f>
        <v>-0.27000000000001</v>
      </c>
      <c r="E2467" s="28" t="n">
        <f aca="false">C2467-C2466</f>
        <v>1.81999999999999</v>
      </c>
      <c r="F2467" s="29" t="n">
        <f aca="false">Inputs!$B$5*B2467+Inputs!$B$6*C2467</f>
        <v>4388000</v>
      </c>
      <c r="G2467" s="29" t="n">
        <f aca="false">Inputs!$B$5*D2467</f>
        <v>-27000.000000001</v>
      </c>
      <c r="H2467" s="29" t="n">
        <f aca="false">Inputs!$B$6*E2467</f>
        <v>-90999.9999999997</v>
      </c>
      <c r="I2467" s="29" t="n">
        <f aca="false">G2467+H2467</f>
        <v>-118000.000000001</v>
      </c>
      <c r="J2467" s="29" t="n">
        <f aca="false">J2466+I2467</f>
        <v>3029500</v>
      </c>
    </row>
    <row r="2468" customFormat="false" ht="15" hidden="false" customHeight="false" outlineLevel="0" collapsed="false">
      <c r="A2468" s="26" t="n">
        <v>41019</v>
      </c>
      <c r="B2468" s="27" t="n">
        <v>103.58</v>
      </c>
      <c r="C2468" s="27" t="n">
        <v>118.08</v>
      </c>
      <c r="D2468" s="28" t="n">
        <f aca="false">B2468-B2467</f>
        <v>1.2</v>
      </c>
      <c r="E2468" s="28" t="n">
        <f aca="false">C2468-C2467</f>
        <v>1.08</v>
      </c>
      <c r="F2468" s="29" t="n">
        <f aca="false">Inputs!$B$5*B2468+Inputs!$B$6*C2468</f>
        <v>4454000</v>
      </c>
      <c r="G2468" s="29" t="n">
        <f aca="false">Inputs!$B$5*D2468</f>
        <v>120000</v>
      </c>
      <c r="H2468" s="29" t="n">
        <f aca="false">Inputs!$B$6*E2468</f>
        <v>-53999.9999999999</v>
      </c>
      <c r="I2468" s="29" t="n">
        <f aca="false">G2468+H2468</f>
        <v>66000.0000000004</v>
      </c>
      <c r="J2468" s="29" t="n">
        <f aca="false">J2467+I2468</f>
        <v>3095500</v>
      </c>
    </row>
    <row r="2469" customFormat="false" ht="15" hidden="false" customHeight="false" outlineLevel="0" collapsed="false">
      <c r="A2469" s="26" t="n">
        <v>41022</v>
      </c>
      <c r="B2469" s="27" t="n">
        <v>102.68</v>
      </c>
      <c r="C2469" s="27" t="n">
        <v>116.66</v>
      </c>
      <c r="D2469" s="28" t="n">
        <f aca="false">B2469-B2468</f>
        <v>-0.899999999999992</v>
      </c>
      <c r="E2469" s="28" t="n">
        <f aca="false">C2469-C2468</f>
        <v>-1.42</v>
      </c>
      <c r="F2469" s="29" t="n">
        <f aca="false">Inputs!$B$5*B2469+Inputs!$B$6*C2469</f>
        <v>4435000</v>
      </c>
      <c r="G2469" s="29" t="n">
        <f aca="false">Inputs!$B$5*D2469</f>
        <v>-89999.9999999991</v>
      </c>
      <c r="H2469" s="29" t="n">
        <f aca="false">Inputs!$B$6*E2469</f>
        <v>71000.0000000001</v>
      </c>
      <c r="I2469" s="29" t="n">
        <f aca="false">G2469+H2469</f>
        <v>-18999.9999999991</v>
      </c>
      <c r="J2469" s="29" t="n">
        <f aca="false">J2468+I2469</f>
        <v>3076500</v>
      </c>
    </row>
    <row r="2470" customFormat="false" ht="15" hidden="false" customHeight="false" outlineLevel="0" collapsed="false">
      <c r="A2470" s="26" t="n">
        <v>41023</v>
      </c>
      <c r="B2470" s="27" t="n">
        <v>103.1</v>
      </c>
      <c r="C2470" s="27" t="n">
        <v>117.74</v>
      </c>
      <c r="D2470" s="28" t="n">
        <f aca="false">B2470-B2469</f>
        <v>0.419999999999988</v>
      </c>
      <c r="E2470" s="28" t="n">
        <f aca="false">C2470-C2469</f>
        <v>1.08</v>
      </c>
      <c r="F2470" s="29" t="n">
        <f aca="false">Inputs!$B$5*B2470+Inputs!$B$6*C2470</f>
        <v>4423000</v>
      </c>
      <c r="G2470" s="29" t="n">
        <f aca="false">Inputs!$B$5*D2470</f>
        <v>41999.9999999988</v>
      </c>
      <c r="H2470" s="29" t="n">
        <f aca="false">Inputs!$B$6*E2470</f>
        <v>-53999.9999999999</v>
      </c>
      <c r="I2470" s="29" t="n">
        <f aca="false">G2470+H2470</f>
        <v>-12000.0000000012</v>
      </c>
      <c r="J2470" s="29" t="n">
        <f aca="false">J2469+I2470</f>
        <v>3064500</v>
      </c>
    </row>
    <row r="2471" customFormat="false" ht="15" hidden="false" customHeight="false" outlineLevel="0" collapsed="false">
      <c r="A2471" s="26" t="n">
        <v>41024</v>
      </c>
      <c r="B2471" s="27" t="n">
        <v>103.72</v>
      </c>
      <c r="C2471" s="27" t="n">
        <v>117.45</v>
      </c>
      <c r="D2471" s="28" t="n">
        <f aca="false">B2471-B2470</f>
        <v>0.620000000000005</v>
      </c>
      <c r="E2471" s="28" t="n">
        <f aca="false">C2471-C2470</f>
        <v>-0.289999999999992</v>
      </c>
      <c r="F2471" s="29" t="n">
        <f aca="false">Inputs!$B$5*B2471+Inputs!$B$6*C2471</f>
        <v>4499500</v>
      </c>
      <c r="G2471" s="29" t="n">
        <f aca="false">Inputs!$B$5*D2471</f>
        <v>62000.0000000005</v>
      </c>
      <c r="H2471" s="29" t="n">
        <f aca="false">Inputs!$B$6*E2471</f>
        <v>14499.9999999996</v>
      </c>
      <c r="I2471" s="29" t="n">
        <f aca="false">G2471+H2471</f>
        <v>76500.0000000001</v>
      </c>
      <c r="J2471" s="29" t="n">
        <f aca="false">J2470+I2471</f>
        <v>3141000</v>
      </c>
    </row>
    <row r="2472" customFormat="false" ht="15" hidden="false" customHeight="false" outlineLevel="0" collapsed="false">
      <c r="A2472" s="26" t="n">
        <v>41025</v>
      </c>
      <c r="B2472" s="27" t="n">
        <v>104.56</v>
      </c>
      <c r="C2472" s="27" t="n">
        <v>119.33</v>
      </c>
      <c r="D2472" s="28" t="n">
        <f aca="false">B2472-B2471</f>
        <v>0.840000000000003</v>
      </c>
      <c r="E2472" s="28" t="n">
        <f aca="false">C2472-C2471</f>
        <v>1.88</v>
      </c>
      <c r="F2472" s="29" t="n">
        <f aca="false">Inputs!$B$5*B2472+Inputs!$B$6*C2472</f>
        <v>4489500</v>
      </c>
      <c r="G2472" s="29" t="n">
        <f aca="false">Inputs!$B$5*D2472</f>
        <v>84000.0000000003</v>
      </c>
      <c r="H2472" s="29" t="n">
        <f aca="false">Inputs!$B$6*E2472</f>
        <v>-93999.9999999998</v>
      </c>
      <c r="I2472" s="29" t="n">
        <f aca="false">G2472+H2472</f>
        <v>-9999.99999999943</v>
      </c>
      <c r="J2472" s="29" t="n">
        <f aca="false">J2471+I2472</f>
        <v>3131000</v>
      </c>
    </row>
    <row r="2473" customFormat="false" ht="15" hidden="false" customHeight="false" outlineLevel="0" collapsed="false">
      <c r="A2473" s="26" t="n">
        <v>41026</v>
      </c>
      <c r="B2473" s="27" t="n">
        <v>104.86</v>
      </c>
      <c r="C2473" s="27" t="n">
        <v>119.3</v>
      </c>
      <c r="D2473" s="28" t="n">
        <f aca="false">B2473-B2472</f>
        <v>0.299999999999997</v>
      </c>
      <c r="E2473" s="28" t="n">
        <f aca="false">C2473-C2472</f>
        <v>-0.0300000000000011</v>
      </c>
      <c r="F2473" s="29" t="n">
        <f aca="false">Inputs!$B$5*B2473+Inputs!$B$6*C2473</f>
        <v>4521000</v>
      </c>
      <c r="G2473" s="29" t="n">
        <f aca="false">Inputs!$B$5*D2473</f>
        <v>29999.9999999997</v>
      </c>
      <c r="H2473" s="29" t="n">
        <f aca="false">Inputs!$B$6*E2473</f>
        <v>1500.00000000006</v>
      </c>
      <c r="I2473" s="29" t="n">
        <f aca="false">G2473+H2473</f>
        <v>31499.9999999998</v>
      </c>
      <c r="J2473" s="29" t="n">
        <f aca="false">J2472+I2473</f>
        <v>3162500</v>
      </c>
    </row>
    <row r="2474" customFormat="false" ht="15" hidden="false" customHeight="false" outlineLevel="0" collapsed="false">
      <c r="A2474" s="26" t="n">
        <v>41029</v>
      </c>
      <c r="B2474" s="27" t="n">
        <v>104.89</v>
      </c>
      <c r="C2474" s="27" t="n">
        <v>118.66</v>
      </c>
      <c r="D2474" s="28" t="n">
        <f aca="false">B2474-B2473</f>
        <v>0.0300000000000011</v>
      </c>
      <c r="E2474" s="28" t="n">
        <f aca="false">C2474-C2473</f>
        <v>-0.640000000000001</v>
      </c>
      <c r="F2474" s="29" t="n">
        <f aca="false">Inputs!$B$5*B2474+Inputs!$B$6*C2474</f>
        <v>4556000</v>
      </c>
      <c r="G2474" s="29" t="n">
        <f aca="false">Inputs!$B$5*D2474</f>
        <v>3000.00000000011</v>
      </c>
      <c r="H2474" s="29" t="n">
        <f aca="false">Inputs!$B$6*E2474</f>
        <v>32000</v>
      </c>
      <c r="I2474" s="29" t="n">
        <f aca="false">G2474+H2474</f>
        <v>35000.0000000001</v>
      </c>
      <c r="J2474" s="29" t="n">
        <f aca="false">J2473+I2474</f>
        <v>3197500</v>
      </c>
    </row>
    <row r="2475" customFormat="false" ht="15" hidden="false" customHeight="false" outlineLevel="0" collapsed="false">
      <c r="A2475" s="26" t="n">
        <v>41030</v>
      </c>
      <c r="B2475" s="27" t="n">
        <v>106.17</v>
      </c>
      <c r="C2475" s="27" t="n">
        <v>119.57</v>
      </c>
      <c r="D2475" s="28" t="n">
        <f aca="false">B2475-B2474</f>
        <v>1.28</v>
      </c>
      <c r="E2475" s="28" t="n">
        <f aca="false">C2475-C2474</f>
        <v>0.909999999999997</v>
      </c>
      <c r="F2475" s="29" t="n">
        <f aca="false">Inputs!$B$5*B2475+Inputs!$B$6*C2475</f>
        <v>4638500</v>
      </c>
      <c r="G2475" s="29" t="n">
        <f aca="false">Inputs!$B$5*D2475</f>
        <v>128000</v>
      </c>
      <c r="H2475" s="29" t="n">
        <f aca="false">Inputs!$B$6*E2475</f>
        <v>-45499.9999999998</v>
      </c>
      <c r="I2475" s="29" t="n">
        <f aca="false">G2475+H2475</f>
        <v>82500.0000000003</v>
      </c>
      <c r="J2475" s="29" t="n">
        <f aca="false">J2474+I2475</f>
        <v>3280000</v>
      </c>
    </row>
    <row r="2476" customFormat="false" ht="15" hidden="false" customHeight="false" outlineLevel="0" collapsed="false">
      <c r="A2476" s="26" t="n">
        <v>41031</v>
      </c>
      <c r="B2476" s="27" t="n">
        <v>105.25</v>
      </c>
      <c r="C2476" s="27" t="n">
        <v>117.57</v>
      </c>
      <c r="D2476" s="28" t="n">
        <f aca="false">B2476-B2475</f>
        <v>-0.920000000000002</v>
      </c>
      <c r="E2476" s="28" t="n">
        <f aca="false">C2476-C2475</f>
        <v>-2</v>
      </c>
      <c r="F2476" s="29" t="n">
        <f aca="false">Inputs!$B$5*B2476+Inputs!$B$6*C2476</f>
        <v>4646500</v>
      </c>
      <c r="G2476" s="29" t="n">
        <f aca="false">Inputs!$B$5*D2476</f>
        <v>-92000.0000000002</v>
      </c>
      <c r="H2476" s="29" t="n">
        <f aca="false">Inputs!$B$6*E2476</f>
        <v>100000</v>
      </c>
      <c r="I2476" s="29" t="n">
        <f aca="false">G2476+H2476</f>
        <v>7999.99999999983</v>
      </c>
      <c r="J2476" s="29" t="n">
        <f aca="false">J2475+I2476</f>
        <v>3288000</v>
      </c>
    </row>
    <row r="2477" customFormat="false" ht="15" hidden="false" customHeight="false" outlineLevel="0" collapsed="false">
      <c r="A2477" s="26" t="n">
        <v>41032</v>
      </c>
      <c r="B2477" s="27" t="n">
        <v>102.56</v>
      </c>
      <c r="C2477" s="27" t="n">
        <v>115.91</v>
      </c>
      <c r="D2477" s="28" t="n">
        <f aca="false">B2477-B2476</f>
        <v>-2.69</v>
      </c>
      <c r="E2477" s="28" t="n">
        <f aca="false">C2477-C2476</f>
        <v>-1.66</v>
      </c>
      <c r="F2477" s="29" t="n">
        <f aca="false">Inputs!$B$5*B2477+Inputs!$B$6*C2477</f>
        <v>4460500</v>
      </c>
      <c r="G2477" s="29" t="n">
        <f aca="false">Inputs!$B$5*D2477</f>
        <v>-269000</v>
      </c>
      <c r="H2477" s="29" t="n">
        <f aca="false">Inputs!$B$6*E2477</f>
        <v>82999.9999999998</v>
      </c>
      <c r="I2477" s="29" t="n">
        <f aca="false">G2477+H2477</f>
        <v>-186000</v>
      </c>
      <c r="J2477" s="29" t="n">
        <f aca="false">J2476+I2477</f>
        <v>3102000</v>
      </c>
    </row>
    <row r="2478" customFormat="false" ht="15" hidden="false" customHeight="false" outlineLevel="0" collapsed="false">
      <c r="A2478" s="26" t="n">
        <v>41033</v>
      </c>
      <c r="B2478" s="27" t="n">
        <v>98.49</v>
      </c>
      <c r="C2478" s="27" t="n">
        <v>111.66</v>
      </c>
      <c r="D2478" s="28" t="n">
        <f aca="false">B2478-B2477</f>
        <v>-4.07000000000001</v>
      </c>
      <c r="E2478" s="28" t="n">
        <f aca="false">C2478-C2477</f>
        <v>-4.25</v>
      </c>
      <c r="F2478" s="29" t="n">
        <f aca="false">Inputs!$B$5*B2478+Inputs!$B$6*C2478</f>
        <v>4266000</v>
      </c>
      <c r="G2478" s="29" t="n">
        <f aca="false">Inputs!$B$5*D2478</f>
        <v>-407000.000000001</v>
      </c>
      <c r="H2478" s="29" t="n">
        <f aca="false">Inputs!$B$6*E2478</f>
        <v>212500</v>
      </c>
      <c r="I2478" s="29" t="n">
        <f aca="false">G2478+H2478</f>
        <v>-194500.000000001</v>
      </c>
      <c r="J2478" s="29" t="n">
        <f aca="false">J2477+I2478</f>
        <v>2907500</v>
      </c>
    </row>
    <row r="2479" customFormat="false" ht="15" hidden="false" customHeight="false" outlineLevel="0" collapsed="false">
      <c r="A2479" s="26" t="n">
        <v>41037</v>
      </c>
      <c r="B2479" s="27" t="n">
        <v>97.13</v>
      </c>
      <c r="C2479" s="27" t="n">
        <v>110.48</v>
      </c>
      <c r="D2479" s="28" t="n">
        <f aca="false">B2479-B2478</f>
        <v>-1.36</v>
      </c>
      <c r="E2479" s="28" t="n">
        <f aca="false">C2479-C2478</f>
        <v>-1.17999999999999</v>
      </c>
      <c r="F2479" s="29" t="n">
        <f aca="false">Inputs!$B$5*B2479+Inputs!$B$6*C2479</f>
        <v>4189000</v>
      </c>
      <c r="G2479" s="29" t="n">
        <f aca="false">Inputs!$B$5*D2479</f>
        <v>-136000</v>
      </c>
      <c r="H2479" s="29" t="n">
        <f aca="false">Inputs!$B$6*E2479</f>
        <v>58999.9999999996</v>
      </c>
      <c r="I2479" s="29" t="n">
        <f aca="false">G2479+H2479</f>
        <v>-77000.0000000003</v>
      </c>
      <c r="J2479" s="29" t="n">
        <f aca="false">J2478+I2479</f>
        <v>2830500</v>
      </c>
    </row>
    <row r="2480" customFormat="false" ht="15" hidden="false" customHeight="false" outlineLevel="0" collapsed="false">
      <c r="A2480" s="26" t="n">
        <v>41038</v>
      </c>
      <c r="B2480" s="27" t="n">
        <v>96.8</v>
      </c>
      <c r="C2480" s="27" t="n">
        <v>111.89</v>
      </c>
      <c r="D2480" s="28" t="n">
        <f aca="false">B2480-B2479</f>
        <v>-0.329999999999998</v>
      </c>
      <c r="E2480" s="28" t="n">
        <f aca="false">C2480-C2479</f>
        <v>1.41</v>
      </c>
      <c r="F2480" s="29" t="n">
        <f aca="false">Inputs!$B$5*B2480+Inputs!$B$6*C2480</f>
        <v>4085500</v>
      </c>
      <c r="G2480" s="29" t="n">
        <f aca="false">Inputs!$B$5*D2480</f>
        <v>-32999.9999999998</v>
      </c>
      <c r="H2480" s="29" t="n">
        <f aca="false">Inputs!$B$6*E2480</f>
        <v>-70499.9999999998</v>
      </c>
      <c r="I2480" s="29" t="n">
        <f aca="false">G2480+H2480</f>
        <v>-103500</v>
      </c>
      <c r="J2480" s="29" t="n">
        <f aca="false">J2479+I2480</f>
        <v>2727000</v>
      </c>
    </row>
    <row r="2481" customFormat="false" ht="15" hidden="false" customHeight="false" outlineLevel="0" collapsed="false">
      <c r="A2481" s="26" t="n">
        <v>41039</v>
      </c>
      <c r="B2481" s="27" t="n">
        <v>97.1</v>
      </c>
      <c r="C2481" s="27" t="n">
        <v>112.24</v>
      </c>
      <c r="D2481" s="28" t="n">
        <f aca="false">B2481-B2480</f>
        <v>0.299999999999997</v>
      </c>
      <c r="E2481" s="28" t="n">
        <f aca="false">C2481-C2480</f>
        <v>0.349999999999994</v>
      </c>
      <c r="F2481" s="29" t="n">
        <f aca="false">Inputs!$B$5*B2481+Inputs!$B$6*C2481</f>
        <v>4098000</v>
      </c>
      <c r="G2481" s="29" t="n">
        <f aca="false">Inputs!$B$5*D2481</f>
        <v>29999.9999999997</v>
      </c>
      <c r="H2481" s="29" t="n">
        <f aca="false">Inputs!$B$6*E2481</f>
        <v>-17499.9999999997</v>
      </c>
      <c r="I2481" s="29" t="n">
        <f aca="false">G2481+H2481</f>
        <v>12500</v>
      </c>
      <c r="J2481" s="29" t="n">
        <f aca="false">J2480+I2481</f>
        <v>2739500</v>
      </c>
    </row>
    <row r="2482" customFormat="false" ht="15" hidden="false" customHeight="false" outlineLevel="0" collapsed="false">
      <c r="A2482" s="26" t="n">
        <v>41040</v>
      </c>
      <c r="B2482" s="27" t="n">
        <v>96.03</v>
      </c>
      <c r="C2482" s="27" t="n">
        <v>112.5</v>
      </c>
      <c r="D2482" s="28" t="n">
        <f aca="false">B2482-B2481</f>
        <v>-1.06999999999999</v>
      </c>
      <c r="E2482" s="28" t="n">
        <f aca="false">C2482-C2481</f>
        <v>0.260000000000005</v>
      </c>
      <c r="F2482" s="29" t="n">
        <f aca="false">Inputs!$B$5*B2482+Inputs!$B$6*C2482</f>
        <v>3978000</v>
      </c>
      <c r="G2482" s="29" t="n">
        <f aca="false">Inputs!$B$5*D2482</f>
        <v>-106999.999999999</v>
      </c>
      <c r="H2482" s="29" t="n">
        <f aca="false">Inputs!$B$6*E2482</f>
        <v>-13000.0000000003</v>
      </c>
      <c r="I2482" s="29" t="n">
        <f aca="false">G2482+H2482</f>
        <v>-120000</v>
      </c>
      <c r="J2482" s="29" t="n">
        <f aca="false">J2481+I2482</f>
        <v>2619500</v>
      </c>
    </row>
    <row r="2483" customFormat="false" ht="15" hidden="false" customHeight="false" outlineLevel="0" collapsed="false">
      <c r="A2483" s="26" t="n">
        <v>41043</v>
      </c>
      <c r="B2483" s="27" t="n">
        <v>94.75</v>
      </c>
      <c r="C2483" s="27" t="n">
        <v>110.79</v>
      </c>
      <c r="D2483" s="28" t="n">
        <f aca="false">B2483-B2482</f>
        <v>-1.28</v>
      </c>
      <c r="E2483" s="28" t="n">
        <f aca="false">C2483-C2482</f>
        <v>-1.70999999999999</v>
      </c>
      <c r="F2483" s="29" t="n">
        <f aca="false">Inputs!$B$5*B2483+Inputs!$B$6*C2483</f>
        <v>3935500</v>
      </c>
      <c r="G2483" s="29" t="n">
        <f aca="false">Inputs!$B$5*D2483</f>
        <v>-128000</v>
      </c>
      <c r="H2483" s="29" t="n">
        <f aca="false">Inputs!$B$6*E2483</f>
        <v>85499.9999999997</v>
      </c>
      <c r="I2483" s="29" t="n">
        <f aca="false">G2483+H2483</f>
        <v>-42500.0000000004</v>
      </c>
      <c r="J2483" s="29" t="n">
        <f aca="false">J2482+I2483</f>
        <v>2577000</v>
      </c>
    </row>
    <row r="2484" customFormat="false" ht="15" hidden="false" customHeight="false" outlineLevel="0" collapsed="false">
      <c r="A2484" s="26" t="n">
        <v>41044</v>
      </c>
      <c r="B2484" s="27" t="n">
        <v>93.97</v>
      </c>
      <c r="C2484" s="27" t="n">
        <v>111.4</v>
      </c>
      <c r="D2484" s="28" t="n">
        <f aca="false">B2484-B2483</f>
        <v>-0.780000000000001</v>
      </c>
      <c r="E2484" s="28" t="n">
        <f aca="false">C2484-C2483</f>
        <v>0.609999999999999</v>
      </c>
      <c r="F2484" s="29" t="n">
        <f aca="false">Inputs!$B$5*B2484+Inputs!$B$6*C2484</f>
        <v>3827000</v>
      </c>
      <c r="G2484" s="29" t="n">
        <f aca="false">Inputs!$B$5*D2484</f>
        <v>-78000.0000000001</v>
      </c>
      <c r="H2484" s="29" t="n">
        <f aca="false">Inputs!$B$6*E2484</f>
        <v>-30500</v>
      </c>
      <c r="I2484" s="29" t="n">
        <f aca="false">G2484+H2484</f>
        <v>-108500</v>
      </c>
      <c r="J2484" s="29" t="n">
        <f aca="false">J2483+I2484</f>
        <v>2468500</v>
      </c>
    </row>
    <row r="2485" customFormat="false" ht="15" hidden="false" customHeight="false" outlineLevel="0" collapsed="false">
      <c r="A2485" s="26" t="n">
        <v>41045</v>
      </c>
      <c r="B2485" s="27" t="n">
        <v>92.78</v>
      </c>
      <c r="C2485" s="27" t="n">
        <v>109.8</v>
      </c>
      <c r="D2485" s="28" t="n">
        <f aca="false">B2485-B2484</f>
        <v>-1.19</v>
      </c>
      <c r="E2485" s="28" t="n">
        <f aca="false">C2485-C2484</f>
        <v>-1.60000000000001</v>
      </c>
      <c r="F2485" s="29" t="n">
        <f aca="false">Inputs!$B$5*B2485+Inputs!$B$6*C2485</f>
        <v>3788000</v>
      </c>
      <c r="G2485" s="29" t="n">
        <f aca="false">Inputs!$B$5*D2485</f>
        <v>-119000</v>
      </c>
      <c r="H2485" s="29" t="n">
        <f aca="false">Inputs!$B$6*E2485</f>
        <v>80000.0000000004</v>
      </c>
      <c r="I2485" s="29" t="n">
        <f aca="false">G2485+H2485</f>
        <v>-38999.9999999993</v>
      </c>
      <c r="J2485" s="29" t="n">
        <f aca="false">J2484+I2485</f>
        <v>2429500</v>
      </c>
    </row>
    <row r="2486" customFormat="false" ht="15" hidden="false" customHeight="false" outlineLevel="0" collapsed="false">
      <c r="A2486" s="26" t="n">
        <v>41046</v>
      </c>
      <c r="B2486" s="27" t="n">
        <v>92.53</v>
      </c>
      <c r="C2486" s="27" t="n">
        <v>109.31</v>
      </c>
      <c r="D2486" s="28" t="n">
        <f aca="false">B2486-B2485</f>
        <v>-0.25</v>
      </c>
      <c r="E2486" s="28" t="n">
        <f aca="false">C2486-C2485</f>
        <v>-0.489999999999995</v>
      </c>
      <c r="F2486" s="29" t="n">
        <f aca="false">Inputs!$B$5*B2486+Inputs!$B$6*C2486</f>
        <v>3787500</v>
      </c>
      <c r="G2486" s="29" t="n">
        <f aca="false">Inputs!$B$5*D2486</f>
        <v>-25000</v>
      </c>
      <c r="H2486" s="29" t="n">
        <f aca="false">Inputs!$B$6*E2486</f>
        <v>24499.9999999997</v>
      </c>
      <c r="I2486" s="29" t="n">
        <f aca="false">G2486+H2486</f>
        <v>-500.000000000255</v>
      </c>
      <c r="J2486" s="29" t="n">
        <f aca="false">J2485+I2486</f>
        <v>2429000</v>
      </c>
    </row>
    <row r="2487" customFormat="false" ht="15" hidden="false" customHeight="false" outlineLevel="0" collapsed="false">
      <c r="A2487" s="26" t="n">
        <v>41047</v>
      </c>
      <c r="B2487" s="27" t="n">
        <v>91.51</v>
      </c>
      <c r="C2487" s="27" t="n">
        <v>108.03</v>
      </c>
      <c r="D2487" s="28" t="n">
        <f aca="false">B2487-B2486</f>
        <v>-1.02</v>
      </c>
      <c r="E2487" s="28" t="n">
        <f aca="false">C2487-C2486</f>
        <v>-1.28</v>
      </c>
      <c r="F2487" s="29" t="n">
        <f aca="false">Inputs!$B$5*B2487+Inputs!$B$6*C2487</f>
        <v>3749500</v>
      </c>
      <c r="G2487" s="29" t="n">
        <f aca="false">Inputs!$B$5*D2487</f>
        <v>-102000</v>
      </c>
      <c r="H2487" s="29" t="n">
        <f aca="false">Inputs!$B$6*E2487</f>
        <v>64000.0000000001</v>
      </c>
      <c r="I2487" s="29" t="n">
        <f aca="false">G2487+H2487</f>
        <v>-37999.9999999996</v>
      </c>
      <c r="J2487" s="29" t="n">
        <f aca="false">J2486+I2487</f>
        <v>2391000</v>
      </c>
    </row>
    <row r="2488" customFormat="false" ht="15" hidden="false" customHeight="false" outlineLevel="0" collapsed="false">
      <c r="A2488" s="26" t="n">
        <v>41050</v>
      </c>
      <c r="B2488" s="27" t="n">
        <v>92.57</v>
      </c>
      <c r="C2488" s="27" t="n">
        <v>109.02</v>
      </c>
      <c r="D2488" s="28" t="n">
        <f aca="false">B2488-B2487</f>
        <v>1.05999999999999</v>
      </c>
      <c r="E2488" s="28" t="n">
        <f aca="false">C2488-C2487</f>
        <v>0.989999999999995</v>
      </c>
      <c r="F2488" s="29" t="n">
        <f aca="false">Inputs!$B$5*B2488+Inputs!$B$6*C2488</f>
        <v>3806000</v>
      </c>
      <c r="G2488" s="29" t="n">
        <f aca="false">Inputs!$B$5*D2488</f>
        <v>105999.999999999</v>
      </c>
      <c r="H2488" s="29" t="n">
        <f aca="false">Inputs!$B$6*E2488</f>
        <v>-49499.9999999997</v>
      </c>
      <c r="I2488" s="29" t="n">
        <f aca="false">G2488+H2488</f>
        <v>56499.9999999991</v>
      </c>
      <c r="J2488" s="29" t="n">
        <f aca="false">J2487+I2488</f>
        <v>2447500</v>
      </c>
    </row>
    <row r="2489" customFormat="false" ht="15" hidden="false" customHeight="false" outlineLevel="0" collapsed="false">
      <c r="A2489" s="26" t="n">
        <v>41051</v>
      </c>
      <c r="B2489" s="27" t="n">
        <v>91.44</v>
      </c>
      <c r="C2489" s="27" t="n">
        <v>109.76</v>
      </c>
      <c r="D2489" s="28" t="n">
        <f aca="false">B2489-B2488</f>
        <v>-1.13</v>
      </c>
      <c r="E2489" s="28" t="n">
        <f aca="false">C2489-C2488</f>
        <v>0.740000000000009</v>
      </c>
      <c r="F2489" s="29" t="n">
        <f aca="false">Inputs!$B$5*B2489+Inputs!$B$6*C2489</f>
        <v>3656000</v>
      </c>
      <c r="G2489" s="29" t="n">
        <f aca="false">Inputs!$B$5*D2489</f>
        <v>-113000</v>
      </c>
      <c r="H2489" s="29" t="n">
        <f aca="false">Inputs!$B$6*E2489</f>
        <v>-37000.0000000005</v>
      </c>
      <c r="I2489" s="29" t="n">
        <f aca="false">G2489+H2489</f>
        <v>-150000</v>
      </c>
      <c r="J2489" s="29" t="n">
        <f aca="false">J2488+I2489</f>
        <v>2297500</v>
      </c>
    </row>
    <row r="2490" customFormat="false" ht="15" hidden="false" customHeight="false" outlineLevel="0" collapsed="false">
      <c r="A2490" s="26" t="n">
        <v>41052</v>
      </c>
      <c r="B2490" s="27" t="n">
        <v>89.4</v>
      </c>
      <c r="C2490" s="27" t="n">
        <v>106.88</v>
      </c>
      <c r="D2490" s="28" t="n">
        <f aca="false">B2490-B2489</f>
        <v>-2.03999999999999</v>
      </c>
      <c r="E2490" s="28" t="n">
        <f aca="false">C2490-C2489</f>
        <v>-2.88000000000001</v>
      </c>
      <c r="F2490" s="29" t="n">
        <f aca="false">Inputs!$B$5*B2490+Inputs!$B$6*C2490</f>
        <v>3596000</v>
      </c>
      <c r="G2490" s="29" t="n">
        <f aca="false">Inputs!$B$5*D2490</f>
        <v>-203999.999999999</v>
      </c>
      <c r="H2490" s="29" t="n">
        <f aca="false">Inputs!$B$6*E2490</f>
        <v>144000.000000001</v>
      </c>
      <c r="I2490" s="29" t="n">
        <f aca="false">G2490+H2490</f>
        <v>-59999.9999999987</v>
      </c>
      <c r="J2490" s="29" t="n">
        <f aca="false">J2489+I2490</f>
        <v>2237500</v>
      </c>
    </row>
    <row r="2491" customFormat="false" ht="15" hidden="false" customHeight="false" outlineLevel="0" collapsed="false">
      <c r="A2491" s="26" t="n">
        <v>41053</v>
      </c>
      <c r="B2491" s="27" t="n">
        <v>90.36</v>
      </c>
      <c r="C2491" s="27" t="n">
        <v>107.2</v>
      </c>
      <c r="D2491" s="28" t="n">
        <f aca="false">B2491-B2490</f>
        <v>0.959999999999994</v>
      </c>
      <c r="E2491" s="28" t="n">
        <f aca="false">C2491-C2490</f>
        <v>0.320000000000007</v>
      </c>
      <c r="F2491" s="29" t="n">
        <f aca="false">Inputs!$B$5*B2491+Inputs!$B$6*C2491</f>
        <v>3676000</v>
      </c>
      <c r="G2491" s="29" t="n">
        <f aca="false">Inputs!$B$5*D2491</f>
        <v>95999.9999999994</v>
      </c>
      <c r="H2491" s="29" t="n">
        <f aca="false">Inputs!$B$6*E2491</f>
        <v>-16000.0000000004</v>
      </c>
      <c r="I2491" s="29" t="n">
        <f aca="false">G2491+H2491</f>
        <v>79999.999999999</v>
      </c>
      <c r="J2491" s="29" t="n">
        <f aca="false">J2490+I2491</f>
        <v>2317500</v>
      </c>
    </row>
    <row r="2492" customFormat="false" ht="15" hidden="false" customHeight="false" outlineLevel="0" collapsed="false">
      <c r="A2492" s="26" t="n">
        <v>41054</v>
      </c>
      <c r="B2492" s="27" t="n">
        <v>90.64</v>
      </c>
      <c r="C2492" s="27" t="n">
        <v>107.86</v>
      </c>
      <c r="D2492" s="28" t="n">
        <f aca="false">B2492-B2491</f>
        <v>0.280000000000001</v>
      </c>
      <c r="E2492" s="28" t="n">
        <f aca="false">C2492-C2491</f>
        <v>0.659999999999997</v>
      </c>
      <c r="F2492" s="29" t="n">
        <f aca="false">Inputs!$B$5*B2492+Inputs!$B$6*C2492</f>
        <v>3671000</v>
      </c>
      <c r="G2492" s="29" t="n">
        <f aca="false">Inputs!$B$5*D2492</f>
        <v>28000.0000000001</v>
      </c>
      <c r="H2492" s="29" t="n">
        <f aca="false">Inputs!$B$6*E2492</f>
        <v>-32999.9999999998</v>
      </c>
      <c r="I2492" s="29" t="n">
        <f aca="false">G2492+H2492</f>
        <v>-4999.99999999972</v>
      </c>
      <c r="J2492" s="29" t="n">
        <f aca="false">J2491+I2492</f>
        <v>2312500</v>
      </c>
    </row>
    <row r="2493" customFormat="false" ht="15" hidden="false" customHeight="false" outlineLevel="0" collapsed="false">
      <c r="A2493" s="26" t="n">
        <v>41058</v>
      </c>
      <c r="B2493" s="27" t="n">
        <v>90.75</v>
      </c>
      <c r="C2493" s="27" t="n">
        <v>107.55</v>
      </c>
      <c r="D2493" s="28" t="n">
        <f aca="false">B2493-B2492</f>
        <v>0.109999999999999</v>
      </c>
      <c r="E2493" s="28" t="n">
        <f aca="false">C2493-C2492</f>
        <v>-0.310000000000002</v>
      </c>
      <c r="F2493" s="29" t="n">
        <f aca="false">Inputs!$B$5*B2493+Inputs!$B$6*C2493</f>
        <v>3697500</v>
      </c>
      <c r="G2493" s="29" t="n">
        <f aca="false">Inputs!$B$5*D2493</f>
        <v>10999.9999999999</v>
      </c>
      <c r="H2493" s="29" t="n">
        <f aca="false">Inputs!$B$6*E2493</f>
        <v>15500.0000000001</v>
      </c>
      <c r="I2493" s="29" t="n">
        <f aca="false">G2493+H2493</f>
        <v>26500.0000000001</v>
      </c>
      <c r="J2493" s="29" t="n">
        <f aca="false">J2492+I2493</f>
        <v>2339000</v>
      </c>
    </row>
    <row r="2494" customFormat="false" ht="15" hidden="false" customHeight="false" outlineLevel="0" collapsed="false">
      <c r="A2494" s="26" t="n">
        <v>41059</v>
      </c>
      <c r="B2494" s="27" t="n">
        <v>87.79</v>
      </c>
      <c r="C2494" s="27" t="n">
        <v>103.85</v>
      </c>
      <c r="D2494" s="28" t="n">
        <f aca="false">B2494-B2493</f>
        <v>-2.95999999999999</v>
      </c>
      <c r="E2494" s="28" t="n">
        <f aca="false">C2494-C2493</f>
        <v>-3.7</v>
      </c>
      <c r="F2494" s="29" t="n">
        <f aca="false">Inputs!$B$5*B2494+Inputs!$B$6*C2494</f>
        <v>3586500</v>
      </c>
      <c r="G2494" s="29" t="n">
        <f aca="false">Inputs!$B$5*D2494</f>
        <v>-295999.999999999</v>
      </c>
      <c r="H2494" s="29" t="n">
        <f aca="false">Inputs!$B$6*E2494</f>
        <v>185000</v>
      </c>
      <c r="I2494" s="29" t="n">
        <f aca="false">G2494+H2494</f>
        <v>-110999.999999999</v>
      </c>
      <c r="J2494" s="29" t="n">
        <f aca="false">J2493+I2494</f>
        <v>2228000</v>
      </c>
    </row>
    <row r="2495" customFormat="false" ht="15" hidden="false" customHeight="false" outlineLevel="0" collapsed="false">
      <c r="A2495" s="26" t="n">
        <v>41060</v>
      </c>
      <c r="B2495" s="27" t="n">
        <v>86.52</v>
      </c>
      <c r="C2495" s="27" t="n">
        <v>103.86</v>
      </c>
      <c r="D2495" s="28" t="n">
        <f aca="false">B2495-B2494</f>
        <v>-1.27000000000001</v>
      </c>
      <c r="E2495" s="28" t="n">
        <f aca="false">C2495-C2494</f>
        <v>0.0100000000000051</v>
      </c>
      <c r="F2495" s="29" t="n">
        <f aca="false">Inputs!$B$5*B2495+Inputs!$B$6*C2495</f>
        <v>3459000</v>
      </c>
      <c r="G2495" s="29" t="n">
        <f aca="false">Inputs!$B$5*D2495</f>
        <v>-127000.000000001</v>
      </c>
      <c r="H2495" s="29" t="n">
        <f aca="false">Inputs!$B$6*E2495</f>
        <v>-500.000000000256</v>
      </c>
      <c r="I2495" s="29" t="n">
        <f aca="false">G2495+H2495</f>
        <v>-127500.000000001</v>
      </c>
      <c r="J2495" s="29" t="n">
        <f aca="false">J2494+I2495</f>
        <v>2100500</v>
      </c>
    </row>
    <row r="2496" customFormat="false" ht="15" hidden="false" customHeight="false" outlineLevel="0" collapsed="false">
      <c r="A2496" s="26" t="n">
        <v>41061</v>
      </c>
      <c r="B2496" s="27" t="n">
        <v>83.17</v>
      </c>
      <c r="C2496" s="27" t="n">
        <v>98.63</v>
      </c>
      <c r="D2496" s="28" t="n">
        <f aca="false">B2496-B2495</f>
        <v>-3.34999999999999</v>
      </c>
      <c r="E2496" s="28" t="n">
        <f aca="false">C2496-C2495</f>
        <v>-5.23</v>
      </c>
      <c r="F2496" s="29" t="n">
        <f aca="false">Inputs!$B$5*B2496+Inputs!$B$6*C2496</f>
        <v>3385500</v>
      </c>
      <c r="G2496" s="29" t="n">
        <f aca="false">Inputs!$B$5*D2496</f>
        <v>-334999.999999999</v>
      </c>
      <c r="H2496" s="29" t="n">
        <f aca="false">Inputs!$B$6*E2496</f>
        <v>261500</v>
      </c>
      <c r="I2496" s="29" t="n">
        <f aca="false">G2496+H2496</f>
        <v>-73499.9999999992</v>
      </c>
      <c r="J2496" s="29" t="n">
        <f aca="false">J2495+I2496</f>
        <v>2027000</v>
      </c>
    </row>
    <row r="2497" customFormat="false" ht="15" hidden="false" customHeight="false" outlineLevel="0" collapsed="false">
      <c r="A2497" s="26" t="n">
        <v>41064</v>
      </c>
      <c r="B2497" s="27" t="n">
        <v>83.95</v>
      </c>
      <c r="C2497" s="27" t="n">
        <v>97.74</v>
      </c>
      <c r="D2497" s="28" t="n">
        <f aca="false">B2497-B2496</f>
        <v>0.780000000000001</v>
      </c>
      <c r="E2497" s="28" t="n">
        <f aca="false">C2497-C2496</f>
        <v>-0.890000000000001</v>
      </c>
      <c r="F2497" s="29" t="n">
        <f aca="false">Inputs!$B$5*B2497+Inputs!$B$6*C2497</f>
        <v>3508000</v>
      </c>
      <c r="G2497" s="29" t="n">
        <f aca="false">Inputs!$B$5*D2497</f>
        <v>78000.0000000001</v>
      </c>
      <c r="H2497" s="29" t="n">
        <f aca="false">Inputs!$B$6*E2497</f>
        <v>44500</v>
      </c>
      <c r="I2497" s="29" t="n">
        <f aca="false">G2497+H2497</f>
        <v>122500</v>
      </c>
      <c r="J2497" s="29" t="n">
        <f aca="false">J2496+I2497</f>
        <v>2149500</v>
      </c>
    </row>
    <row r="2498" customFormat="false" ht="15" hidden="false" customHeight="false" outlineLevel="0" collapsed="false">
      <c r="A2498" s="26" t="n">
        <v>41065</v>
      </c>
      <c r="B2498" s="27" t="n">
        <v>84.31</v>
      </c>
      <c r="C2498" s="27" t="n">
        <v>98.65</v>
      </c>
      <c r="D2498" s="28" t="n">
        <f aca="false">B2498-B2497</f>
        <v>0.359999999999999</v>
      </c>
      <c r="E2498" s="28" t="n">
        <f aca="false">C2498-C2497</f>
        <v>0.910000000000011</v>
      </c>
      <c r="F2498" s="29" t="n">
        <f aca="false">Inputs!$B$5*B2498+Inputs!$B$6*C2498</f>
        <v>3498500</v>
      </c>
      <c r="G2498" s="29" t="n">
        <f aca="false">Inputs!$B$5*D2498</f>
        <v>35999.9999999999</v>
      </c>
      <c r="H2498" s="29" t="n">
        <f aca="false">Inputs!$B$6*E2498</f>
        <v>-45500.0000000005</v>
      </c>
      <c r="I2498" s="29" t="n">
        <f aca="false">G2498+H2498</f>
        <v>-9500.0000000006</v>
      </c>
      <c r="J2498" s="29" t="n">
        <f aca="false">J2497+I2498</f>
        <v>2140000</v>
      </c>
    </row>
    <row r="2499" customFormat="false" ht="15" hidden="false" customHeight="false" outlineLevel="0" collapsed="false">
      <c r="A2499" s="26" t="n">
        <v>41066</v>
      </c>
      <c r="B2499" s="27" t="n">
        <v>85.05</v>
      </c>
      <c r="C2499" s="27" t="n">
        <v>101.14</v>
      </c>
      <c r="D2499" s="28" t="n">
        <f aca="false">B2499-B2498</f>
        <v>0.739999999999995</v>
      </c>
      <c r="E2499" s="28" t="n">
        <f aca="false">C2499-C2498</f>
        <v>2.49</v>
      </c>
      <c r="F2499" s="29" t="n">
        <f aca="false">Inputs!$B$5*B2499+Inputs!$B$6*C2499</f>
        <v>3448000</v>
      </c>
      <c r="G2499" s="29" t="n">
        <f aca="false">Inputs!$B$5*D2499</f>
        <v>73999.9999999995</v>
      </c>
      <c r="H2499" s="29" t="n">
        <f aca="false">Inputs!$B$6*E2499</f>
        <v>-124500</v>
      </c>
      <c r="I2499" s="29" t="n">
        <f aca="false">G2499+H2499</f>
        <v>-50500.0000000003</v>
      </c>
      <c r="J2499" s="29" t="n">
        <f aca="false">J2498+I2499</f>
        <v>2089500</v>
      </c>
    </row>
    <row r="2500" customFormat="false" ht="15" hidden="false" customHeight="false" outlineLevel="0" collapsed="false">
      <c r="A2500" s="26" t="n">
        <v>41067</v>
      </c>
      <c r="B2500" s="27" t="n">
        <v>84.78</v>
      </c>
      <c r="C2500" s="27" t="n">
        <v>100.05</v>
      </c>
      <c r="D2500" s="28" t="n">
        <f aca="false">B2500-B2499</f>
        <v>-0.269999999999996</v>
      </c>
      <c r="E2500" s="28" t="n">
        <f aca="false">C2500-C2499</f>
        <v>-1.09</v>
      </c>
      <c r="F2500" s="29" t="n">
        <f aca="false">Inputs!$B$5*B2500+Inputs!$B$6*C2500</f>
        <v>3475500</v>
      </c>
      <c r="G2500" s="29" t="n">
        <f aca="false">Inputs!$B$5*D2500</f>
        <v>-26999.9999999996</v>
      </c>
      <c r="H2500" s="29" t="n">
        <f aca="false">Inputs!$B$6*E2500</f>
        <v>54500.0000000002</v>
      </c>
      <c r="I2500" s="29" t="n">
        <f aca="false">G2500+H2500</f>
        <v>27500.0000000006</v>
      </c>
      <c r="J2500" s="29" t="n">
        <f aca="false">J2499+I2500</f>
        <v>2117000</v>
      </c>
    </row>
    <row r="2501" customFormat="false" ht="15" hidden="false" customHeight="false" outlineLevel="0" collapsed="false">
      <c r="A2501" s="26" t="n">
        <v>41068</v>
      </c>
      <c r="B2501" s="27" t="n">
        <v>84.08</v>
      </c>
      <c r="C2501" s="27" t="n">
        <v>97.57</v>
      </c>
      <c r="D2501" s="28" t="n">
        <f aca="false">B2501-B2500</f>
        <v>-0.700000000000003</v>
      </c>
      <c r="E2501" s="28" t="n">
        <f aca="false">C2501-C2500</f>
        <v>-2.48</v>
      </c>
      <c r="F2501" s="29" t="n">
        <f aca="false">Inputs!$B$5*B2501+Inputs!$B$6*C2501</f>
        <v>3529500</v>
      </c>
      <c r="G2501" s="29" t="n">
        <f aca="false">Inputs!$B$5*D2501</f>
        <v>-70000.0000000003</v>
      </c>
      <c r="H2501" s="29" t="n">
        <f aca="false">Inputs!$B$6*E2501</f>
        <v>124000</v>
      </c>
      <c r="I2501" s="29" t="n">
        <f aca="false">G2501+H2501</f>
        <v>53999.9999999999</v>
      </c>
      <c r="J2501" s="29" t="n">
        <f aca="false">J2500+I2501</f>
        <v>2171000</v>
      </c>
    </row>
    <row r="2502" customFormat="false" ht="15" hidden="false" customHeight="false" outlineLevel="0" collapsed="false">
      <c r="A2502" s="26" t="n">
        <v>41071</v>
      </c>
      <c r="B2502" s="27" t="n">
        <v>82.58</v>
      </c>
      <c r="C2502" s="27" t="n">
        <v>98.6</v>
      </c>
      <c r="D2502" s="28" t="n">
        <f aca="false">B2502-B2501</f>
        <v>-1.5</v>
      </c>
      <c r="E2502" s="28" t="n">
        <f aca="false">C2502-C2501</f>
        <v>1.03</v>
      </c>
      <c r="F2502" s="29" t="n">
        <f aca="false">Inputs!$B$5*B2502+Inputs!$B$6*C2502</f>
        <v>3328000</v>
      </c>
      <c r="G2502" s="29" t="n">
        <f aca="false">Inputs!$B$5*D2502</f>
        <v>-150000</v>
      </c>
      <c r="H2502" s="29" t="n">
        <f aca="false">Inputs!$B$6*E2502</f>
        <v>-51500.0000000001</v>
      </c>
      <c r="I2502" s="29" t="n">
        <f aca="false">G2502+H2502</f>
        <v>-201500</v>
      </c>
      <c r="J2502" s="29" t="n">
        <f aca="false">J2501+I2502</f>
        <v>1969500</v>
      </c>
    </row>
    <row r="2503" customFormat="false" ht="15" hidden="false" customHeight="false" outlineLevel="0" collapsed="false">
      <c r="A2503" s="26" t="n">
        <v>41072</v>
      </c>
      <c r="B2503" s="27" t="n">
        <v>83.35</v>
      </c>
      <c r="C2503" s="27" t="n">
        <v>96.59</v>
      </c>
      <c r="D2503" s="28" t="n">
        <f aca="false">B2503-B2502</f>
        <v>0.769999999999996</v>
      </c>
      <c r="E2503" s="28" t="n">
        <f aca="false">C2503-C2502</f>
        <v>-2.00999999999999</v>
      </c>
      <c r="F2503" s="29" t="n">
        <f aca="false">Inputs!$B$5*B2503+Inputs!$B$6*C2503</f>
        <v>3505500</v>
      </c>
      <c r="G2503" s="29" t="n">
        <f aca="false">Inputs!$B$5*D2503</f>
        <v>76999.9999999996</v>
      </c>
      <c r="H2503" s="29" t="n">
        <f aca="false">Inputs!$B$6*E2503</f>
        <v>100500</v>
      </c>
      <c r="I2503" s="29" t="n">
        <f aca="false">G2503+H2503</f>
        <v>177499.999999999</v>
      </c>
      <c r="J2503" s="29" t="n">
        <f aca="false">J2502+I2503</f>
        <v>2147000</v>
      </c>
    </row>
    <row r="2504" customFormat="false" ht="15" hidden="false" customHeight="false" outlineLevel="0" collapsed="false">
      <c r="A2504" s="26" t="n">
        <v>41073</v>
      </c>
      <c r="B2504" s="27" t="n">
        <v>82.56</v>
      </c>
      <c r="C2504" s="27" t="n">
        <v>97.29</v>
      </c>
      <c r="D2504" s="28" t="n">
        <f aca="false">B2504-B2503</f>
        <v>-0.789999999999992</v>
      </c>
      <c r="E2504" s="28" t="n">
        <f aca="false">C2504-C2503</f>
        <v>0.700000000000003</v>
      </c>
      <c r="F2504" s="29" t="n">
        <f aca="false">Inputs!$B$5*B2504+Inputs!$B$6*C2504</f>
        <v>3391500</v>
      </c>
      <c r="G2504" s="29" t="n">
        <f aca="false">Inputs!$B$5*D2504</f>
        <v>-78999.9999999992</v>
      </c>
      <c r="H2504" s="29" t="n">
        <f aca="false">Inputs!$B$6*E2504</f>
        <v>-35000.0000000001</v>
      </c>
      <c r="I2504" s="29" t="n">
        <f aca="false">G2504+H2504</f>
        <v>-113999.999999999</v>
      </c>
      <c r="J2504" s="29" t="n">
        <f aca="false">J2503+I2504</f>
        <v>2033000</v>
      </c>
    </row>
    <row r="2505" customFormat="false" ht="15" hidden="false" customHeight="false" outlineLevel="0" collapsed="false">
      <c r="A2505" s="26" t="n">
        <v>41074</v>
      </c>
      <c r="B2505" s="27" t="n">
        <v>83.83</v>
      </c>
      <c r="C2505" s="27" t="n">
        <v>96.46</v>
      </c>
      <c r="D2505" s="28" t="n">
        <f aca="false">B2505-B2504</f>
        <v>1.27</v>
      </c>
      <c r="E2505" s="28" t="n">
        <f aca="false">C2505-C2504</f>
        <v>-0.830000000000013</v>
      </c>
      <c r="F2505" s="29" t="n">
        <f aca="false">Inputs!$B$5*B2505+Inputs!$B$6*C2505</f>
        <v>3560000</v>
      </c>
      <c r="G2505" s="29" t="n">
        <f aca="false">Inputs!$B$5*D2505</f>
        <v>127000</v>
      </c>
      <c r="H2505" s="29" t="n">
        <f aca="false">Inputs!$B$6*E2505</f>
        <v>41500.0000000006</v>
      </c>
      <c r="I2505" s="29" t="n">
        <f aca="false">G2505+H2505</f>
        <v>168500</v>
      </c>
      <c r="J2505" s="29" t="n">
        <f aca="false">J2504+I2505</f>
        <v>2201500</v>
      </c>
    </row>
    <row r="2506" customFormat="false" ht="15" hidden="false" customHeight="false" outlineLevel="0" collapsed="false">
      <c r="A2506" s="26" t="n">
        <v>41075</v>
      </c>
      <c r="B2506" s="27" t="n">
        <v>84.03</v>
      </c>
      <c r="C2506" s="27" t="n">
        <v>97.13</v>
      </c>
      <c r="D2506" s="28" t="n">
        <f aca="false">B2506-B2505</f>
        <v>0.200000000000003</v>
      </c>
      <c r="E2506" s="28" t="n">
        <f aca="false">C2506-C2505</f>
        <v>0.670000000000002</v>
      </c>
      <c r="F2506" s="29" t="n">
        <f aca="false">Inputs!$B$5*B2506+Inputs!$B$6*C2506</f>
        <v>3546500</v>
      </c>
      <c r="G2506" s="29" t="n">
        <f aca="false">Inputs!$B$5*D2506</f>
        <v>20000.0000000003</v>
      </c>
      <c r="H2506" s="29" t="n">
        <f aca="false">Inputs!$B$6*E2506</f>
        <v>-33500.0000000001</v>
      </c>
      <c r="I2506" s="29" t="n">
        <f aca="false">G2506+H2506</f>
        <v>-13499.9999999998</v>
      </c>
      <c r="J2506" s="29" t="n">
        <f aca="false">J2505+I2506</f>
        <v>2188000</v>
      </c>
    </row>
    <row r="2507" customFormat="false" ht="15" hidden="false" customHeight="false" outlineLevel="0" collapsed="false">
      <c r="A2507" s="26" t="n">
        <v>41078</v>
      </c>
      <c r="B2507" s="27" t="n">
        <v>83.26</v>
      </c>
      <c r="C2507" s="27" t="n">
        <v>95.21</v>
      </c>
      <c r="D2507" s="28" t="n">
        <f aca="false">B2507-B2506</f>
        <v>-0.769999999999996</v>
      </c>
      <c r="E2507" s="28" t="n">
        <f aca="false">C2507-C2506</f>
        <v>-1.92</v>
      </c>
      <c r="F2507" s="29" t="n">
        <f aca="false">Inputs!$B$5*B2507+Inputs!$B$6*C2507</f>
        <v>3565500</v>
      </c>
      <c r="G2507" s="29" t="n">
        <f aca="false">Inputs!$B$5*D2507</f>
        <v>-76999.9999999996</v>
      </c>
      <c r="H2507" s="29" t="n">
        <f aca="false">Inputs!$B$6*E2507</f>
        <v>96000.0000000001</v>
      </c>
      <c r="I2507" s="29" t="n">
        <f aca="false">G2507+H2507</f>
        <v>19000.0000000005</v>
      </c>
      <c r="J2507" s="29" t="n">
        <f aca="false">J2506+I2507</f>
        <v>2207000</v>
      </c>
    </row>
    <row r="2508" customFormat="false" ht="15" hidden="false" customHeight="false" outlineLevel="0" collapsed="false">
      <c r="A2508" s="26" t="n">
        <v>41079</v>
      </c>
      <c r="B2508" s="27" t="n">
        <v>83.99</v>
      </c>
      <c r="C2508" s="27" t="n">
        <v>95.14</v>
      </c>
      <c r="D2508" s="28" t="n">
        <f aca="false">B2508-B2507</f>
        <v>0.72999999999999</v>
      </c>
      <c r="E2508" s="28" t="n">
        <f aca="false">C2508-C2507</f>
        <v>-0.0699999999999932</v>
      </c>
      <c r="F2508" s="29" t="n">
        <f aca="false">Inputs!$B$5*B2508+Inputs!$B$6*C2508</f>
        <v>3642000</v>
      </c>
      <c r="G2508" s="29" t="n">
        <f aca="false">Inputs!$B$5*D2508</f>
        <v>72999.999999999</v>
      </c>
      <c r="H2508" s="29" t="n">
        <f aca="false">Inputs!$B$6*E2508</f>
        <v>3499.99999999966</v>
      </c>
      <c r="I2508" s="29" t="n">
        <f aca="false">G2508+H2508</f>
        <v>76499.9999999987</v>
      </c>
      <c r="J2508" s="29" t="n">
        <f aca="false">J2507+I2508</f>
        <v>2283500</v>
      </c>
    </row>
    <row r="2509" customFormat="false" ht="15" hidden="false" customHeight="false" outlineLevel="0" collapsed="false">
      <c r="A2509" s="26" t="n">
        <v>41080</v>
      </c>
      <c r="B2509" s="27" t="n">
        <v>81.06</v>
      </c>
      <c r="C2509" s="27" t="n">
        <v>93.5</v>
      </c>
      <c r="D2509" s="28" t="n">
        <f aca="false">B2509-B2508</f>
        <v>-2.92999999999999</v>
      </c>
      <c r="E2509" s="28" t="n">
        <f aca="false">C2509-C2508</f>
        <v>-1.64</v>
      </c>
      <c r="F2509" s="29" t="n">
        <f aca="false">Inputs!$B$5*B2509+Inputs!$B$6*C2509</f>
        <v>3431000</v>
      </c>
      <c r="G2509" s="29" t="n">
        <f aca="false">Inputs!$B$5*D2509</f>
        <v>-292999.999999999</v>
      </c>
      <c r="H2509" s="29" t="n">
        <f aca="false">Inputs!$B$6*E2509</f>
        <v>82000</v>
      </c>
      <c r="I2509" s="29" t="n">
        <f aca="false">G2509+H2509</f>
        <v>-210999.999999999</v>
      </c>
      <c r="J2509" s="29" t="n">
        <f aca="false">J2508+I2509</f>
        <v>2072500</v>
      </c>
    </row>
    <row r="2510" customFormat="false" ht="15" hidden="false" customHeight="false" outlineLevel="0" collapsed="false">
      <c r="A2510" s="26" t="n">
        <v>41081</v>
      </c>
      <c r="B2510" s="27" t="n">
        <v>77.91</v>
      </c>
      <c r="C2510" s="27" t="n">
        <v>89.22</v>
      </c>
      <c r="D2510" s="28" t="n">
        <f aca="false">B2510-B2509</f>
        <v>-3.15000000000001</v>
      </c>
      <c r="E2510" s="28" t="n">
        <f aca="false">C2510-C2509</f>
        <v>-4.28</v>
      </c>
      <c r="F2510" s="29" t="n">
        <f aca="false">Inputs!$B$5*B2510+Inputs!$B$6*C2510</f>
        <v>3330000</v>
      </c>
      <c r="G2510" s="29" t="n">
        <f aca="false">Inputs!$B$5*D2510</f>
        <v>-315000.000000001</v>
      </c>
      <c r="H2510" s="29" t="n">
        <f aca="false">Inputs!$B$6*E2510</f>
        <v>214000</v>
      </c>
      <c r="I2510" s="29" t="n">
        <f aca="false">G2510+H2510</f>
        <v>-101000.000000001</v>
      </c>
      <c r="J2510" s="29" t="n">
        <f aca="false">J2509+I2510</f>
        <v>1971500</v>
      </c>
    </row>
    <row r="2511" customFormat="false" ht="15" hidden="false" customHeight="false" outlineLevel="0" collapsed="false">
      <c r="A2511" s="26" t="n">
        <v>41082</v>
      </c>
      <c r="B2511" s="27" t="n">
        <v>79.33</v>
      </c>
      <c r="C2511" s="27" t="n">
        <v>89.22</v>
      </c>
      <c r="D2511" s="28" t="n">
        <f aca="false">B2511-B2510</f>
        <v>1.42</v>
      </c>
      <c r="E2511" s="28" t="n">
        <f aca="false">C2511-C2510</f>
        <v>0</v>
      </c>
      <c r="F2511" s="29" t="n">
        <f aca="false">Inputs!$B$5*B2511+Inputs!$B$6*C2511</f>
        <v>3472000</v>
      </c>
      <c r="G2511" s="29" t="n">
        <f aca="false">Inputs!$B$5*D2511</f>
        <v>142000</v>
      </c>
      <c r="H2511" s="29" t="n">
        <f aca="false">Inputs!$B$6*E2511</f>
        <v>-0</v>
      </c>
      <c r="I2511" s="29" t="n">
        <f aca="false">G2511+H2511</f>
        <v>142000</v>
      </c>
      <c r="J2511" s="29" t="n">
        <f aca="false">J2510+I2511</f>
        <v>2113500</v>
      </c>
    </row>
    <row r="2512" customFormat="false" ht="15" hidden="false" customHeight="false" outlineLevel="0" collapsed="false">
      <c r="A2512" s="26" t="n">
        <v>41085</v>
      </c>
      <c r="B2512" s="27" t="n">
        <v>78.76</v>
      </c>
      <c r="C2512" s="27" t="n">
        <v>88.69</v>
      </c>
      <c r="D2512" s="28" t="n">
        <f aca="false">B2512-B2511</f>
        <v>-0.569999999999993</v>
      </c>
      <c r="E2512" s="28" t="n">
        <f aca="false">C2512-C2511</f>
        <v>-0.530000000000001</v>
      </c>
      <c r="F2512" s="29" t="n">
        <f aca="false">Inputs!$B$5*B2512+Inputs!$B$6*C2512</f>
        <v>3441500</v>
      </c>
      <c r="G2512" s="29" t="n">
        <f aca="false">Inputs!$B$5*D2512</f>
        <v>-56999.9999999993</v>
      </c>
      <c r="H2512" s="29" t="n">
        <f aca="false">Inputs!$B$6*E2512</f>
        <v>26500.0000000001</v>
      </c>
      <c r="I2512" s="29" t="n">
        <f aca="false">G2512+H2512</f>
        <v>-30499.9999999993</v>
      </c>
      <c r="J2512" s="29" t="n">
        <f aca="false">J2511+I2512</f>
        <v>2083000</v>
      </c>
    </row>
    <row r="2513" customFormat="false" ht="15" hidden="false" customHeight="false" outlineLevel="0" collapsed="false">
      <c r="A2513" s="26" t="n">
        <v>41086</v>
      </c>
      <c r="B2513" s="27" t="n">
        <v>79.34</v>
      </c>
      <c r="C2513" s="27" t="n">
        <v>90.19</v>
      </c>
      <c r="D2513" s="28" t="n">
        <f aca="false">B2513-B2512</f>
        <v>0.579999999999998</v>
      </c>
      <c r="E2513" s="28" t="n">
        <f aca="false">C2513-C2512</f>
        <v>1.5</v>
      </c>
      <c r="F2513" s="29" t="n">
        <f aca="false">Inputs!$B$5*B2513+Inputs!$B$6*C2513</f>
        <v>3424500</v>
      </c>
      <c r="G2513" s="29" t="n">
        <f aca="false">Inputs!$B$5*D2513</f>
        <v>57999.9999999998</v>
      </c>
      <c r="H2513" s="29" t="n">
        <f aca="false">Inputs!$B$6*E2513</f>
        <v>-75000</v>
      </c>
      <c r="I2513" s="29" t="n">
        <f aca="false">G2513+H2513</f>
        <v>-17000.0000000002</v>
      </c>
      <c r="J2513" s="29" t="n">
        <f aca="false">J2512+I2513</f>
        <v>2066000</v>
      </c>
    </row>
    <row r="2514" customFormat="false" ht="15" hidden="false" customHeight="false" outlineLevel="0" collapsed="false">
      <c r="A2514" s="26" t="n">
        <v>41087</v>
      </c>
      <c r="B2514" s="27" t="n">
        <v>80.27</v>
      </c>
      <c r="C2514" s="27" t="n">
        <v>92.06</v>
      </c>
      <c r="D2514" s="28" t="n">
        <f aca="false">B2514-B2513</f>
        <v>0.929999999999993</v>
      </c>
      <c r="E2514" s="28" t="n">
        <f aca="false">C2514-C2513</f>
        <v>1.87</v>
      </c>
      <c r="F2514" s="29" t="n">
        <f aca="false">Inputs!$B$5*B2514+Inputs!$B$6*C2514</f>
        <v>3424000</v>
      </c>
      <c r="G2514" s="29" t="n">
        <f aca="false">Inputs!$B$5*D2514</f>
        <v>92999.9999999993</v>
      </c>
      <c r="H2514" s="29" t="n">
        <f aca="false">Inputs!$B$6*E2514</f>
        <v>-93500.0000000002</v>
      </c>
      <c r="I2514" s="29" t="n">
        <f aca="false">G2514+H2514</f>
        <v>-500.000000000975</v>
      </c>
      <c r="J2514" s="29" t="n">
        <f aca="false">J2513+I2514</f>
        <v>2065500</v>
      </c>
    </row>
    <row r="2515" customFormat="false" ht="15" hidden="false" customHeight="false" outlineLevel="0" collapsed="false">
      <c r="A2515" s="26" t="n">
        <v>41088</v>
      </c>
      <c r="B2515" s="27" t="n">
        <v>77.72</v>
      </c>
      <c r="C2515" s="27" t="n">
        <v>91.02</v>
      </c>
      <c r="D2515" s="28" t="n">
        <f aca="false">B2515-B2514</f>
        <v>-2.55</v>
      </c>
      <c r="E2515" s="28" t="n">
        <f aca="false">C2515-C2514</f>
        <v>-1.04000000000001</v>
      </c>
      <c r="F2515" s="29" t="n">
        <f aca="false">Inputs!$B$5*B2515+Inputs!$B$6*C2515</f>
        <v>3221000</v>
      </c>
      <c r="G2515" s="29" t="n">
        <f aca="false">Inputs!$B$5*D2515</f>
        <v>-255000</v>
      </c>
      <c r="H2515" s="29" t="n">
        <f aca="false">Inputs!$B$6*E2515</f>
        <v>52000.0000000003</v>
      </c>
      <c r="I2515" s="29" t="n">
        <f aca="false">G2515+H2515</f>
        <v>-202999.999999999</v>
      </c>
      <c r="J2515" s="29" t="n">
        <f aca="false">J2514+I2515</f>
        <v>1862500</v>
      </c>
    </row>
    <row r="2516" customFormat="false" ht="15" hidden="false" customHeight="false" outlineLevel="0" collapsed="false">
      <c r="A2516" s="26" t="n">
        <v>41089</v>
      </c>
      <c r="B2516" s="27" t="n">
        <v>85.04</v>
      </c>
      <c r="C2516" s="27" t="n">
        <v>94.17</v>
      </c>
      <c r="D2516" s="28" t="n">
        <f aca="false">B2516-B2515</f>
        <v>7.32000000000001</v>
      </c>
      <c r="E2516" s="28" t="n">
        <f aca="false">C2516-C2515</f>
        <v>3.15000000000001</v>
      </c>
      <c r="F2516" s="29" t="n">
        <f aca="false">Inputs!$B$5*B2516+Inputs!$B$6*C2516</f>
        <v>3795500</v>
      </c>
      <c r="G2516" s="29" t="n">
        <f aca="false">Inputs!$B$5*D2516</f>
        <v>732000.000000001</v>
      </c>
      <c r="H2516" s="29" t="n">
        <f aca="false">Inputs!$B$6*E2516</f>
        <v>-157500</v>
      </c>
      <c r="I2516" s="29" t="n">
        <f aca="false">G2516+H2516</f>
        <v>574500.000000001</v>
      </c>
      <c r="J2516" s="29" t="n">
        <f aca="false">J2515+I2516</f>
        <v>2437000</v>
      </c>
    </row>
    <row r="2517" customFormat="false" ht="15" hidden="false" customHeight="false" outlineLevel="0" collapsed="false">
      <c r="A2517" s="26" t="n">
        <v>41092</v>
      </c>
      <c r="B2517" s="27" t="n">
        <v>83.72</v>
      </c>
      <c r="C2517" s="27" t="n">
        <v>95.28</v>
      </c>
      <c r="D2517" s="28" t="n">
        <f aca="false">B2517-B2516</f>
        <v>-1.32000000000001</v>
      </c>
      <c r="E2517" s="28" t="n">
        <f aca="false">C2517-C2516</f>
        <v>1.11</v>
      </c>
      <c r="F2517" s="29" t="n">
        <f aca="false">Inputs!$B$5*B2517+Inputs!$B$6*C2517</f>
        <v>3608000</v>
      </c>
      <c r="G2517" s="29" t="n">
        <f aca="false">Inputs!$B$5*D2517</f>
        <v>-132000.000000001</v>
      </c>
      <c r="H2517" s="29" t="n">
        <f aca="false">Inputs!$B$6*E2517</f>
        <v>-55500</v>
      </c>
      <c r="I2517" s="29" t="n">
        <f aca="false">G2517+H2517</f>
        <v>-187500.000000001</v>
      </c>
      <c r="J2517" s="29" t="n">
        <f aca="false">J2516+I2517</f>
        <v>2249500</v>
      </c>
    </row>
    <row r="2518" customFormat="false" ht="15" hidden="false" customHeight="false" outlineLevel="0" collapsed="false">
      <c r="A2518" s="26" t="n">
        <v>41093</v>
      </c>
      <c r="B2518" s="27" t="n">
        <v>87.74</v>
      </c>
      <c r="C2518" s="27" t="n">
        <v>99.89</v>
      </c>
      <c r="D2518" s="28" t="n">
        <f aca="false">B2518-B2517</f>
        <v>4.02</v>
      </c>
      <c r="E2518" s="28" t="n">
        <f aca="false">C2518-C2517</f>
        <v>4.61</v>
      </c>
      <c r="F2518" s="29" t="n">
        <f aca="false">Inputs!$B$5*B2518+Inputs!$B$6*C2518</f>
        <v>3779500</v>
      </c>
      <c r="G2518" s="29" t="n">
        <f aca="false">Inputs!$B$5*D2518</f>
        <v>402000</v>
      </c>
      <c r="H2518" s="29" t="n">
        <f aca="false">Inputs!$B$6*E2518</f>
        <v>-230500</v>
      </c>
      <c r="I2518" s="29" t="n">
        <f aca="false">G2518+H2518</f>
        <v>171500</v>
      </c>
      <c r="J2518" s="29" t="n">
        <f aca="false">J2517+I2518</f>
        <v>2421000</v>
      </c>
    </row>
    <row r="2519" customFormat="false" ht="15" hidden="false" customHeight="false" outlineLevel="0" collapsed="false">
      <c r="A2519" s="26" t="n">
        <v>41095</v>
      </c>
      <c r="B2519" s="27" t="n">
        <v>87.11</v>
      </c>
      <c r="C2519" s="27" t="n">
        <v>101.54</v>
      </c>
      <c r="D2519" s="28" t="n">
        <f aca="false">B2519-B2518</f>
        <v>-0.629999999999996</v>
      </c>
      <c r="E2519" s="28" t="n">
        <f aca="false">C2519-C2518</f>
        <v>1.65000000000001</v>
      </c>
      <c r="F2519" s="29" t="n">
        <f aca="false">Inputs!$B$5*B2519+Inputs!$B$6*C2519</f>
        <v>3634000</v>
      </c>
      <c r="G2519" s="29" t="n">
        <f aca="false">Inputs!$B$5*D2519</f>
        <v>-62999.9999999996</v>
      </c>
      <c r="H2519" s="29" t="n">
        <f aca="false">Inputs!$B$6*E2519</f>
        <v>-82500.0000000003</v>
      </c>
      <c r="I2519" s="29" t="n">
        <f aca="false">G2519+H2519</f>
        <v>-145500</v>
      </c>
      <c r="J2519" s="29" t="n">
        <f aca="false">J2518+I2519</f>
        <v>2275500</v>
      </c>
    </row>
    <row r="2520" customFormat="false" ht="15" hidden="false" customHeight="false" outlineLevel="0" collapsed="false">
      <c r="A2520" s="26" t="n">
        <v>41096</v>
      </c>
      <c r="B2520" s="27" t="n">
        <v>84.37</v>
      </c>
      <c r="C2520" s="27" t="n">
        <v>98.5</v>
      </c>
      <c r="D2520" s="28" t="n">
        <f aca="false">B2520-B2519</f>
        <v>-2.74</v>
      </c>
      <c r="E2520" s="28" t="n">
        <f aca="false">C2520-C2519</f>
        <v>-3.04000000000001</v>
      </c>
      <c r="F2520" s="29" t="n">
        <f aca="false">Inputs!$B$5*B2520+Inputs!$B$6*C2520</f>
        <v>3512000</v>
      </c>
      <c r="G2520" s="29" t="n">
        <f aca="false">Inputs!$B$5*D2520</f>
        <v>-274000</v>
      </c>
      <c r="H2520" s="29" t="n">
        <f aca="false">Inputs!$B$6*E2520</f>
        <v>152000</v>
      </c>
      <c r="I2520" s="29" t="n">
        <f aca="false">G2520+H2520</f>
        <v>-121999.999999999</v>
      </c>
      <c r="J2520" s="29" t="n">
        <f aca="false">J2519+I2520</f>
        <v>2153500</v>
      </c>
    </row>
    <row r="2521" customFormat="false" ht="15" hidden="false" customHeight="false" outlineLevel="0" collapsed="false">
      <c r="A2521" s="26" t="n">
        <v>41099</v>
      </c>
      <c r="B2521" s="27" t="n">
        <v>85.93</v>
      </c>
      <c r="C2521" s="27" t="n">
        <v>99.94</v>
      </c>
      <c r="D2521" s="28" t="n">
        <f aca="false">B2521-B2520</f>
        <v>1.56</v>
      </c>
      <c r="E2521" s="28" t="n">
        <f aca="false">C2521-C2520</f>
        <v>1.44</v>
      </c>
      <c r="F2521" s="29" t="n">
        <f aca="false">Inputs!$B$5*B2521+Inputs!$B$6*C2521</f>
        <v>3596000</v>
      </c>
      <c r="G2521" s="29" t="n">
        <f aca="false">Inputs!$B$5*D2521</f>
        <v>156000</v>
      </c>
      <c r="H2521" s="29" t="n">
        <f aca="false">Inputs!$B$6*E2521</f>
        <v>-71999.9999999999</v>
      </c>
      <c r="I2521" s="29" t="n">
        <f aca="false">G2521+H2521</f>
        <v>84000.0000000004</v>
      </c>
      <c r="J2521" s="29" t="n">
        <f aca="false">J2520+I2521</f>
        <v>2237500</v>
      </c>
    </row>
    <row r="2522" customFormat="false" ht="15" hidden="false" customHeight="false" outlineLevel="0" collapsed="false">
      <c r="A2522" s="26" t="n">
        <v>41100</v>
      </c>
      <c r="B2522" s="27" t="n">
        <v>83.92</v>
      </c>
      <c r="C2522" s="27" t="n">
        <v>99.15</v>
      </c>
      <c r="D2522" s="28" t="n">
        <f aca="false">B2522-B2521</f>
        <v>-2.01000000000001</v>
      </c>
      <c r="E2522" s="28" t="n">
        <f aca="false">C2522-C2521</f>
        <v>-0.789999999999992</v>
      </c>
      <c r="F2522" s="29" t="n">
        <f aca="false">Inputs!$B$5*B2522+Inputs!$B$6*C2522</f>
        <v>3434500</v>
      </c>
      <c r="G2522" s="29" t="n">
        <f aca="false">Inputs!$B$5*D2522</f>
        <v>-201000.000000001</v>
      </c>
      <c r="H2522" s="29" t="n">
        <f aca="false">Inputs!$B$6*E2522</f>
        <v>39499.9999999996</v>
      </c>
      <c r="I2522" s="29" t="n">
        <f aca="false">G2522+H2522</f>
        <v>-161500.000000001</v>
      </c>
      <c r="J2522" s="29" t="n">
        <f aca="false">J2521+I2522</f>
        <v>2076000</v>
      </c>
    </row>
    <row r="2523" customFormat="false" ht="15" hidden="false" customHeight="false" outlineLevel="0" collapsed="false">
      <c r="A2523" s="26" t="n">
        <v>41101</v>
      </c>
      <c r="B2523" s="27" t="n">
        <v>85.88</v>
      </c>
      <c r="C2523" s="27" t="n">
        <v>99.23</v>
      </c>
      <c r="D2523" s="28" t="n">
        <f aca="false">B2523-B2522</f>
        <v>1.95999999999999</v>
      </c>
      <c r="E2523" s="28" t="n">
        <f aca="false">C2523-C2522</f>
        <v>0.0799999999999983</v>
      </c>
      <c r="F2523" s="29" t="n">
        <f aca="false">Inputs!$B$5*B2523+Inputs!$B$6*C2523</f>
        <v>3626500</v>
      </c>
      <c r="G2523" s="29" t="n">
        <f aca="false">Inputs!$B$5*D2523</f>
        <v>195999.999999999</v>
      </c>
      <c r="H2523" s="29" t="n">
        <f aca="false">Inputs!$B$6*E2523</f>
        <v>-3999.99999999991</v>
      </c>
      <c r="I2523" s="29" t="n">
        <f aca="false">G2523+H2523</f>
        <v>191999.999999999</v>
      </c>
      <c r="J2523" s="29" t="n">
        <f aca="false">J2522+I2523</f>
        <v>2268000</v>
      </c>
    </row>
    <row r="2524" customFormat="false" ht="15" hidden="false" customHeight="false" outlineLevel="0" collapsed="false">
      <c r="A2524" s="26" t="n">
        <v>41102</v>
      </c>
      <c r="B2524" s="27" t="n">
        <v>86.02</v>
      </c>
      <c r="C2524" s="27" t="n">
        <v>99.18</v>
      </c>
      <c r="D2524" s="28" t="n">
        <f aca="false">B2524-B2523</f>
        <v>0.140000000000001</v>
      </c>
      <c r="E2524" s="28" t="n">
        <f aca="false">C2524-C2523</f>
        <v>-0.0499999999999972</v>
      </c>
      <c r="F2524" s="29" t="n">
        <f aca="false">Inputs!$B$5*B2524+Inputs!$B$6*C2524</f>
        <v>3643000</v>
      </c>
      <c r="G2524" s="29" t="n">
        <f aca="false">Inputs!$B$5*D2524</f>
        <v>14000.0000000001</v>
      </c>
      <c r="H2524" s="29" t="n">
        <f aca="false">Inputs!$B$6*E2524</f>
        <v>2499.99999999986</v>
      </c>
      <c r="I2524" s="29" t="n">
        <f aca="false">G2524+H2524</f>
        <v>16499.9999999999</v>
      </c>
      <c r="J2524" s="29" t="n">
        <f aca="false">J2523+I2524</f>
        <v>2284500</v>
      </c>
    </row>
    <row r="2525" customFormat="false" ht="15" hidden="false" customHeight="false" outlineLevel="0" collapsed="false">
      <c r="A2525" s="26" t="n">
        <v>41103</v>
      </c>
      <c r="B2525" s="27" t="n">
        <v>87.15</v>
      </c>
      <c r="C2525" s="27" t="n">
        <v>101.91</v>
      </c>
      <c r="D2525" s="28" t="n">
        <f aca="false">B2525-B2524</f>
        <v>1.13000000000001</v>
      </c>
      <c r="E2525" s="28" t="n">
        <f aca="false">C2525-C2524</f>
        <v>2.72999999999999</v>
      </c>
      <c r="F2525" s="29" t="n">
        <f aca="false">Inputs!$B$5*B2525+Inputs!$B$6*C2525</f>
        <v>3619500</v>
      </c>
      <c r="G2525" s="29" t="n">
        <f aca="false">Inputs!$B$5*D2525</f>
        <v>113000.000000001</v>
      </c>
      <c r="H2525" s="29" t="n">
        <f aca="false">Inputs!$B$6*E2525</f>
        <v>-136499.999999999</v>
      </c>
      <c r="I2525" s="29" t="n">
        <f aca="false">G2525+H2525</f>
        <v>-23499.9999999985</v>
      </c>
      <c r="J2525" s="29" t="n">
        <f aca="false">J2524+I2525</f>
        <v>2261000</v>
      </c>
    </row>
    <row r="2526" customFormat="false" ht="15" hidden="false" customHeight="false" outlineLevel="0" collapsed="false">
      <c r="A2526" s="26" t="n">
        <v>41106</v>
      </c>
      <c r="B2526" s="27" t="n">
        <v>88.41</v>
      </c>
      <c r="C2526" s="27" t="n">
        <v>102.1</v>
      </c>
      <c r="D2526" s="28" t="n">
        <f aca="false">B2526-B2525</f>
        <v>1.25999999999999</v>
      </c>
      <c r="E2526" s="28" t="n">
        <f aca="false">C2526-C2525</f>
        <v>0.189999999999998</v>
      </c>
      <c r="F2526" s="29" t="n">
        <f aca="false">Inputs!$B$5*B2526+Inputs!$B$6*C2526</f>
        <v>3736000</v>
      </c>
      <c r="G2526" s="29" t="n">
        <f aca="false">Inputs!$B$5*D2526</f>
        <v>125999.999999999</v>
      </c>
      <c r="H2526" s="29" t="n">
        <f aca="false">Inputs!$B$6*E2526</f>
        <v>-9499.99999999989</v>
      </c>
      <c r="I2526" s="29" t="n">
        <f aca="false">G2526+H2526</f>
        <v>116499.999999999</v>
      </c>
      <c r="J2526" s="29" t="n">
        <f aca="false">J2525+I2526</f>
        <v>2377500</v>
      </c>
    </row>
    <row r="2527" customFormat="false" ht="15" hidden="false" customHeight="false" outlineLevel="0" collapsed="false">
      <c r="A2527" s="26" t="n">
        <v>41107</v>
      </c>
      <c r="B2527" s="27" t="n">
        <v>89.07</v>
      </c>
      <c r="C2527" s="27" t="n">
        <v>104.21</v>
      </c>
      <c r="D2527" s="28" t="n">
        <f aca="false">B2527-B2526</f>
        <v>0.659999999999997</v>
      </c>
      <c r="E2527" s="28" t="n">
        <f aca="false">C2527-C2526</f>
        <v>2.11</v>
      </c>
      <c r="F2527" s="29" t="n">
        <f aca="false">Inputs!$B$5*B2527+Inputs!$B$6*C2527</f>
        <v>3696500</v>
      </c>
      <c r="G2527" s="29" t="n">
        <f aca="false">Inputs!$B$5*D2527</f>
        <v>65999.9999999997</v>
      </c>
      <c r="H2527" s="29" t="n">
        <f aca="false">Inputs!$B$6*E2527</f>
        <v>-105500</v>
      </c>
      <c r="I2527" s="29" t="n">
        <f aca="false">G2527+H2527</f>
        <v>-39500.0000000003</v>
      </c>
      <c r="J2527" s="29" t="n">
        <f aca="false">J2526+I2527</f>
        <v>2338000</v>
      </c>
    </row>
    <row r="2528" customFormat="false" ht="15" hidden="false" customHeight="false" outlineLevel="0" collapsed="false">
      <c r="A2528" s="26" t="n">
        <v>41108</v>
      </c>
      <c r="B2528" s="27" t="n">
        <v>89.88</v>
      </c>
      <c r="C2528" s="27" t="n">
        <v>105.92</v>
      </c>
      <c r="D2528" s="28" t="n">
        <f aca="false">B2528-B2527</f>
        <v>0.810000000000002</v>
      </c>
      <c r="E2528" s="28" t="n">
        <f aca="false">C2528-C2527</f>
        <v>1.71000000000001</v>
      </c>
      <c r="F2528" s="29" t="n">
        <f aca="false">Inputs!$B$5*B2528+Inputs!$B$6*C2528</f>
        <v>3692000</v>
      </c>
      <c r="G2528" s="29" t="n">
        <f aca="false">Inputs!$B$5*D2528</f>
        <v>81000.0000000002</v>
      </c>
      <c r="H2528" s="29" t="n">
        <f aca="false">Inputs!$B$6*E2528</f>
        <v>-85500.0000000004</v>
      </c>
      <c r="I2528" s="29" t="n">
        <f aca="false">G2528+H2528</f>
        <v>-4500.00000000016</v>
      </c>
      <c r="J2528" s="29" t="n">
        <f aca="false">J2527+I2528</f>
        <v>2333500</v>
      </c>
    </row>
    <row r="2529" customFormat="false" ht="15" hidden="false" customHeight="false" outlineLevel="0" collapsed="false">
      <c r="A2529" s="26" t="n">
        <v>41109</v>
      </c>
      <c r="B2529" s="27" t="n">
        <v>92.78</v>
      </c>
      <c r="C2529" s="27" t="n">
        <v>107.79</v>
      </c>
      <c r="D2529" s="28" t="n">
        <f aca="false">B2529-B2528</f>
        <v>2.90000000000001</v>
      </c>
      <c r="E2529" s="28" t="n">
        <f aca="false">C2529-C2528</f>
        <v>1.87</v>
      </c>
      <c r="F2529" s="29" t="n">
        <f aca="false">Inputs!$B$5*B2529+Inputs!$B$6*C2529</f>
        <v>3888500</v>
      </c>
      <c r="G2529" s="29" t="n">
        <f aca="false">Inputs!$B$5*D2529</f>
        <v>290000.000000001</v>
      </c>
      <c r="H2529" s="29" t="n">
        <f aca="false">Inputs!$B$6*E2529</f>
        <v>-93500.0000000002</v>
      </c>
      <c r="I2529" s="29" t="n">
        <f aca="false">G2529+H2529</f>
        <v>196500</v>
      </c>
      <c r="J2529" s="29" t="n">
        <f aca="false">J2528+I2529</f>
        <v>2530000</v>
      </c>
    </row>
    <row r="2530" customFormat="false" ht="15" hidden="false" customHeight="false" outlineLevel="0" collapsed="false">
      <c r="A2530" s="26" t="n">
        <v>41110</v>
      </c>
      <c r="B2530" s="27" t="n">
        <v>91.56</v>
      </c>
      <c r="C2530" s="27" t="n">
        <v>106.98</v>
      </c>
      <c r="D2530" s="28" t="n">
        <f aca="false">B2530-B2529</f>
        <v>-1.22</v>
      </c>
      <c r="E2530" s="28" t="n">
        <f aca="false">C2530-C2529</f>
        <v>-0.810000000000002</v>
      </c>
      <c r="F2530" s="29" t="n">
        <f aca="false">Inputs!$B$5*B2530+Inputs!$B$6*C2530</f>
        <v>3807000</v>
      </c>
      <c r="G2530" s="29" t="n">
        <f aca="false">Inputs!$B$5*D2530</f>
        <v>-122000</v>
      </c>
      <c r="H2530" s="29" t="n">
        <f aca="false">Inputs!$B$6*E2530</f>
        <v>40500.0000000001</v>
      </c>
      <c r="I2530" s="29" t="n">
        <f aca="false">G2530+H2530</f>
        <v>-81499.9999999998</v>
      </c>
      <c r="J2530" s="29" t="n">
        <f aca="false">J2529+I2530</f>
        <v>2448500</v>
      </c>
    </row>
    <row r="2531" customFormat="false" ht="15" hidden="false" customHeight="false" outlineLevel="0" collapsed="false">
      <c r="A2531" s="26" t="n">
        <v>41113</v>
      </c>
      <c r="B2531" s="27" t="n">
        <v>87.77</v>
      </c>
      <c r="C2531" s="27" t="n">
        <v>103.91</v>
      </c>
      <c r="D2531" s="28" t="n">
        <f aca="false">B2531-B2530</f>
        <v>-3.79000000000001</v>
      </c>
      <c r="E2531" s="28" t="n">
        <f aca="false">C2531-C2530</f>
        <v>-3.07000000000001</v>
      </c>
      <c r="F2531" s="29" t="n">
        <f aca="false">Inputs!$B$5*B2531+Inputs!$B$6*C2531</f>
        <v>3581500</v>
      </c>
      <c r="G2531" s="29" t="n">
        <f aca="false">Inputs!$B$5*D2531</f>
        <v>-379000.000000001</v>
      </c>
      <c r="H2531" s="29" t="n">
        <f aca="false">Inputs!$B$6*E2531</f>
        <v>153500</v>
      </c>
      <c r="I2531" s="29" t="n">
        <f aca="false">G2531+H2531</f>
        <v>-225500</v>
      </c>
      <c r="J2531" s="29" t="n">
        <f aca="false">J2530+I2531</f>
        <v>2223000</v>
      </c>
    </row>
    <row r="2532" customFormat="false" ht="15" hidden="false" customHeight="false" outlineLevel="0" collapsed="false">
      <c r="A2532" s="26" t="n">
        <v>41114</v>
      </c>
      <c r="B2532" s="27" t="n">
        <v>88.28</v>
      </c>
      <c r="C2532" s="27" t="n">
        <v>103.57</v>
      </c>
      <c r="D2532" s="28" t="n">
        <f aca="false">B2532-B2531</f>
        <v>0.510000000000005</v>
      </c>
      <c r="E2532" s="28" t="n">
        <f aca="false">C2532-C2531</f>
        <v>-0.340000000000003</v>
      </c>
      <c r="F2532" s="29" t="n">
        <f aca="false">Inputs!$B$5*B2532+Inputs!$B$6*C2532</f>
        <v>3649500</v>
      </c>
      <c r="G2532" s="29" t="n">
        <f aca="false">Inputs!$B$5*D2532</f>
        <v>51000.0000000005</v>
      </c>
      <c r="H2532" s="29" t="n">
        <f aca="false">Inputs!$B$6*E2532</f>
        <v>17000.0000000002</v>
      </c>
      <c r="I2532" s="29" t="n">
        <f aca="false">G2532+H2532</f>
        <v>68000.0000000007</v>
      </c>
      <c r="J2532" s="29" t="n">
        <f aca="false">J2531+I2532</f>
        <v>2291000</v>
      </c>
    </row>
    <row r="2533" customFormat="false" ht="15" hidden="false" customHeight="false" outlineLevel="0" collapsed="false">
      <c r="A2533" s="26" t="n">
        <v>41115</v>
      </c>
      <c r="B2533" s="27" t="n">
        <v>88.8</v>
      </c>
      <c r="C2533" s="27" t="n">
        <v>102.35</v>
      </c>
      <c r="D2533" s="28" t="n">
        <f aca="false">B2533-B2532</f>
        <v>0.519999999999996</v>
      </c>
      <c r="E2533" s="28" t="n">
        <f aca="false">C2533-C2532</f>
        <v>-1.22</v>
      </c>
      <c r="F2533" s="29" t="n">
        <f aca="false">Inputs!$B$5*B2533+Inputs!$B$6*C2533</f>
        <v>3762500</v>
      </c>
      <c r="G2533" s="29" t="n">
        <f aca="false">Inputs!$B$5*D2533</f>
        <v>51999.9999999996</v>
      </c>
      <c r="H2533" s="29" t="n">
        <f aca="false">Inputs!$B$6*E2533</f>
        <v>60999.9999999999</v>
      </c>
      <c r="I2533" s="29" t="n">
        <f aca="false">G2533+H2533</f>
        <v>113000</v>
      </c>
      <c r="J2533" s="29" t="n">
        <f aca="false">J2532+I2533</f>
        <v>2404000</v>
      </c>
    </row>
    <row r="2534" customFormat="false" ht="15" hidden="false" customHeight="false" outlineLevel="0" collapsed="false">
      <c r="A2534" s="26" t="n">
        <v>41116</v>
      </c>
      <c r="B2534" s="27" t="n">
        <v>89.4</v>
      </c>
      <c r="C2534" s="27" t="n">
        <v>104.77</v>
      </c>
      <c r="D2534" s="28" t="n">
        <f aca="false">B2534-B2533</f>
        <v>0.600000000000009</v>
      </c>
      <c r="E2534" s="28" t="n">
        <f aca="false">C2534-C2533</f>
        <v>2.42</v>
      </c>
      <c r="F2534" s="29" t="n">
        <f aca="false">Inputs!$B$5*B2534+Inputs!$B$6*C2534</f>
        <v>3701500</v>
      </c>
      <c r="G2534" s="29" t="n">
        <f aca="false">Inputs!$B$5*D2534</f>
        <v>60000.0000000009</v>
      </c>
      <c r="H2534" s="29" t="n">
        <f aca="false">Inputs!$B$6*E2534</f>
        <v>-121000</v>
      </c>
      <c r="I2534" s="29" t="n">
        <f aca="false">G2534+H2534</f>
        <v>-60999.9999999992</v>
      </c>
      <c r="J2534" s="29" t="n">
        <f aca="false">J2533+I2534</f>
        <v>2343000</v>
      </c>
    </row>
    <row r="2535" customFormat="false" ht="15" hidden="false" customHeight="false" outlineLevel="0" collapsed="false">
      <c r="A2535" s="26" t="n">
        <v>41117</v>
      </c>
      <c r="B2535" s="27" t="n">
        <v>90.13</v>
      </c>
      <c r="C2535" s="27" t="n">
        <v>106.3</v>
      </c>
      <c r="D2535" s="28" t="n">
        <f aca="false">B2535-B2534</f>
        <v>0.72999999999999</v>
      </c>
      <c r="E2535" s="28" t="n">
        <f aca="false">C2535-C2534</f>
        <v>1.53</v>
      </c>
      <c r="F2535" s="29" t="n">
        <f aca="false">Inputs!$B$5*B2535+Inputs!$B$6*C2535</f>
        <v>3698000</v>
      </c>
      <c r="G2535" s="29" t="n">
        <f aca="false">Inputs!$B$5*D2535</f>
        <v>72999.999999999</v>
      </c>
      <c r="H2535" s="29" t="n">
        <f aca="false">Inputs!$B$6*E2535</f>
        <v>-76500.0000000001</v>
      </c>
      <c r="I2535" s="29" t="n">
        <f aca="false">G2535+H2535</f>
        <v>-3500.00000000108</v>
      </c>
      <c r="J2535" s="29" t="n">
        <f aca="false">J2534+I2535</f>
        <v>2339500</v>
      </c>
    </row>
    <row r="2536" customFormat="false" ht="15" hidden="false" customHeight="false" outlineLevel="0" collapsed="false">
      <c r="A2536" s="26" t="n">
        <v>41120</v>
      </c>
      <c r="B2536" s="27" t="n">
        <v>89.8</v>
      </c>
      <c r="C2536" s="27" t="n">
        <v>106.54</v>
      </c>
      <c r="D2536" s="28" t="n">
        <f aca="false">B2536-B2535</f>
        <v>-0.329999999999998</v>
      </c>
      <c r="E2536" s="28" t="n">
        <f aca="false">C2536-C2535</f>
        <v>0.240000000000009</v>
      </c>
      <c r="F2536" s="29" t="n">
        <f aca="false">Inputs!$B$5*B2536+Inputs!$B$6*C2536</f>
        <v>3653000</v>
      </c>
      <c r="G2536" s="29" t="n">
        <f aca="false">Inputs!$B$5*D2536</f>
        <v>-32999.9999999998</v>
      </c>
      <c r="H2536" s="29" t="n">
        <f aca="false">Inputs!$B$6*E2536</f>
        <v>-12000.0000000005</v>
      </c>
      <c r="I2536" s="29" t="n">
        <f aca="false">G2536+H2536</f>
        <v>-45000.0000000003</v>
      </c>
      <c r="J2536" s="29" t="n">
        <f aca="false">J2535+I2536</f>
        <v>2294500</v>
      </c>
    </row>
    <row r="2537" customFormat="false" ht="15" hidden="false" customHeight="false" outlineLevel="0" collapsed="false">
      <c r="A2537" s="26" t="n">
        <v>41121</v>
      </c>
      <c r="B2537" s="27" t="n">
        <v>88.08</v>
      </c>
      <c r="C2537" s="27" t="n">
        <v>105.93</v>
      </c>
      <c r="D2537" s="28" t="n">
        <f aca="false">B2537-B2536</f>
        <v>-1.72</v>
      </c>
      <c r="E2537" s="28" t="n">
        <f aca="false">C2537-C2536</f>
        <v>-0.609999999999999</v>
      </c>
      <c r="F2537" s="29" t="n">
        <f aca="false">Inputs!$B$5*B2537+Inputs!$B$6*C2537</f>
        <v>3511500</v>
      </c>
      <c r="G2537" s="29" t="n">
        <f aca="false">Inputs!$B$5*D2537</f>
        <v>-172000</v>
      </c>
      <c r="H2537" s="29" t="n">
        <f aca="false">Inputs!$B$6*E2537</f>
        <v>30500</v>
      </c>
      <c r="I2537" s="29" t="n">
        <f aca="false">G2537+H2537</f>
        <v>-141500</v>
      </c>
      <c r="J2537" s="29" t="n">
        <f aca="false">J2536+I2537</f>
        <v>2153000</v>
      </c>
    </row>
    <row r="2538" customFormat="false" ht="15" hidden="false" customHeight="false" outlineLevel="0" collapsed="false">
      <c r="A2538" s="26" t="n">
        <v>41122</v>
      </c>
      <c r="B2538" s="27" t="n">
        <v>88.99</v>
      </c>
      <c r="C2538" s="27" t="n">
        <v>106.78</v>
      </c>
      <c r="D2538" s="28" t="n">
        <f aca="false">B2538-B2537</f>
        <v>0.909999999999997</v>
      </c>
      <c r="E2538" s="28" t="n">
        <f aca="false">C2538-C2537</f>
        <v>0.849999999999994</v>
      </c>
      <c r="F2538" s="29" t="n">
        <f aca="false">Inputs!$B$5*B2538+Inputs!$B$6*C2538</f>
        <v>3560000</v>
      </c>
      <c r="G2538" s="29" t="n">
        <f aca="false">Inputs!$B$5*D2538</f>
        <v>90999.9999999997</v>
      </c>
      <c r="H2538" s="29" t="n">
        <f aca="false">Inputs!$B$6*E2538</f>
        <v>-42499.9999999997</v>
      </c>
      <c r="I2538" s="29" t="n">
        <f aca="false">G2538+H2538</f>
        <v>48500</v>
      </c>
      <c r="J2538" s="29" t="n">
        <f aca="false">J2537+I2538</f>
        <v>2201500</v>
      </c>
    </row>
    <row r="2539" customFormat="false" ht="15" hidden="false" customHeight="false" outlineLevel="0" collapsed="false">
      <c r="A2539" s="26" t="n">
        <v>41123</v>
      </c>
      <c r="B2539" s="27" t="n">
        <v>87.22</v>
      </c>
      <c r="C2539" s="27" t="n">
        <v>107.55</v>
      </c>
      <c r="D2539" s="28" t="n">
        <f aca="false">B2539-B2538</f>
        <v>-1.77</v>
      </c>
      <c r="E2539" s="28" t="n">
        <f aca="false">C2539-C2538</f>
        <v>0.769999999999996</v>
      </c>
      <c r="F2539" s="29" t="n">
        <f aca="false">Inputs!$B$5*B2539+Inputs!$B$6*C2539</f>
        <v>3344500</v>
      </c>
      <c r="G2539" s="29" t="n">
        <f aca="false">Inputs!$B$5*D2539</f>
        <v>-177000</v>
      </c>
      <c r="H2539" s="29" t="n">
        <f aca="false">Inputs!$B$6*E2539</f>
        <v>-38499.9999999998</v>
      </c>
      <c r="I2539" s="29" t="n">
        <f aca="false">G2539+H2539</f>
        <v>-215499.999999999</v>
      </c>
      <c r="J2539" s="29" t="n">
        <f aca="false">J2538+I2539</f>
        <v>1986000</v>
      </c>
    </row>
    <row r="2540" customFormat="false" ht="15" hidden="false" customHeight="false" outlineLevel="0" collapsed="false">
      <c r="A2540" s="26" t="n">
        <v>41124</v>
      </c>
      <c r="B2540" s="27" t="n">
        <v>91.4</v>
      </c>
      <c r="C2540" s="27" t="n">
        <v>109.57</v>
      </c>
      <c r="D2540" s="28" t="n">
        <f aca="false">B2540-B2539</f>
        <v>4.18000000000001</v>
      </c>
      <c r="E2540" s="28" t="n">
        <f aca="false">C2540-C2539</f>
        <v>2.02</v>
      </c>
      <c r="F2540" s="29" t="n">
        <f aca="false">Inputs!$B$5*B2540+Inputs!$B$6*C2540</f>
        <v>3661500</v>
      </c>
      <c r="G2540" s="29" t="n">
        <f aca="false">Inputs!$B$5*D2540</f>
        <v>418000.000000001</v>
      </c>
      <c r="H2540" s="29" t="n">
        <f aca="false">Inputs!$B$6*E2540</f>
        <v>-101000</v>
      </c>
      <c r="I2540" s="29" t="n">
        <f aca="false">G2540+H2540</f>
        <v>317000.000000001</v>
      </c>
      <c r="J2540" s="29" t="n">
        <f aca="false">J2539+I2540</f>
        <v>2303000</v>
      </c>
    </row>
    <row r="2541" customFormat="false" ht="15" hidden="false" customHeight="false" outlineLevel="0" collapsed="false">
      <c r="A2541" s="26" t="n">
        <v>41127</v>
      </c>
      <c r="B2541" s="27" t="n">
        <v>92.3</v>
      </c>
      <c r="C2541" s="27" t="n">
        <v>110.01</v>
      </c>
      <c r="D2541" s="28" t="n">
        <f aca="false">B2541-B2540</f>
        <v>0.899999999999992</v>
      </c>
      <c r="E2541" s="28" t="n">
        <f aca="false">C2541-C2540</f>
        <v>0.440000000000012</v>
      </c>
      <c r="F2541" s="29" t="n">
        <f aca="false">Inputs!$B$5*B2541+Inputs!$B$6*C2541</f>
        <v>3729500</v>
      </c>
      <c r="G2541" s="29" t="n">
        <f aca="false">Inputs!$B$5*D2541</f>
        <v>89999.9999999991</v>
      </c>
      <c r="H2541" s="29" t="n">
        <f aca="false">Inputs!$B$6*E2541</f>
        <v>-22000.0000000006</v>
      </c>
      <c r="I2541" s="29" t="n">
        <f aca="false">G2541+H2541</f>
        <v>67999.9999999985</v>
      </c>
      <c r="J2541" s="29" t="n">
        <f aca="false">J2540+I2541</f>
        <v>2371000</v>
      </c>
    </row>
    <row r="2542" customFormat="false" ht="15" hidden="false" customHeight="false" outlineLevel="0" collapsed="false">
      <c r="A2542" s="26" t="n">
        <v>41128</v>
      </c>
      <c r="B2542" s="27" t="n">
        <v>93.68</v>
      </c>
      <c r="C2542" s="27" t="n">
        <v>112.39</v>
      </c>
      <c r="D2542" s="28" t="n">
        <f aca="false">B2542-B2541</f>
        <v>1.38000000000001</v>
      </c>
      <c r="E2542" s="28" t="n">
        <f aca="false">C2542-C2541</f>
        <v>2.38</v>
      </c>
      <c r="F2542" s="29" t="n">
        <f aca="false">Inputs!$B$5*B2542+Inputs!$B$6*C2542</f>
        <v>3748500</v>
      </c>
      <c r="G2542" s="29" t="n">
        <f aca="false">Inputs!$B$5*D2542</f>
        <v>138000.000000001</v>
      </c>
      <c r="H2542" s="29" t="n">
        <f aca="false">Inputs!$B$6*E2542</f>
        <v>-119000</v>
      </c>
      <c r="I2542" s="29" t="n">
        <f aca="false">G2542+H2542</f>
        <v>19000.0000000012</v>
      </c>
      <c r="J2542" s="29" t="n">
        <f aca="false">J2541+I2542</f>
        <v>2390000</v>
      </c>
    </row>
    <row r="2543" customFormat="false" ht="15" hidden="false" customHeight="false" outlineLevel="0" collapsed="false">
      <c r="A2543" s="26" t="n">
        <v>41129</v>
      </c>
      <c r="B2543" s="27" t="n">
        <v>93.39</v>
      </c>
      <c r="C2543" s="27" t="n">
        <v>113.42</v>
      </c>
      <c r="D2543" s="28" t="n">
        <f aca="false">B2543-B2542</f>
        <v>-0.290000000000006</v>
      </c>
      <c r="E2543" s="28" t="n">
        <f aca="false">C2543-C2542</f>
        <v>1.03</v>
      </c>
      <c r="F2543" s="29" t="n">
        <f aca="false">Inputs!$B$5*B2543+Inputs!$B$6*C2543</f>
        <v>3668000</v>
      </c>
      <c r="G2543" s="29" t="n">
        <f aca="false">Inputs!$B$5*D2543</f>
        <v>-29000.0000000006</v>
      </c>
      <c r="H2543" s="29" t="n">
        <f aca="false">Inputs!$B$6*E2543</f>
        <v>-51500.0000000001</v>
      </c>
      <c r="I2543" s="29" t="n">
        <f aca="false">G2543+H2543</f>
        <v>-80500.0000000007</v>
      </c>
      <c r="J2543" s="29" t="n">
        <f aca="false">J2542+I2543</f>
        <v>2309500</v>
      </c>
    </row>
    <row r="2544" customFormat="false" ht="15" hidden="false" customHeight="false" outlineLevel="0" collapsed="false">
      <c r="A2544" s="26" t="n">
        <v>41130</v>
      </c>
      <c r="B2544" s="27" t="n">
        <v>93.39</v>
      </c>
      <c r="C2544" s="27" t="n">
        <v>113.52</v>
      </c>
      <c r="D2544" s="28" t="n">
        <f aca="false">B2544-B2543</f>
        <v>0</v>
      </c>
      <c r="E2544" s="28" t="n">
        <f aca="false">C2544-C2543</f>
        <v>0.0999999999999943</v>
      </c>
      <c r="F2544" s="29" t="n">
        <f aca="false">Inputs!$B$5*B2544+Inputs!$B$6*C2544</f>
        <v>3663000</v>
      </c>
      <c r="G2544" s="29" t="n">
        <f aca="false">Inputs!$B$5*D2544</f>
        <v>0</v>
      </c>
      <c r="H2544" s="29" t="n">
        <f aca="false">Inputs!$B$6*E2544</f>
        <v>-4999.99999999972</v>
      </c>
      <c r="I2544" s="29" t="n">
        <f aca="false">G2544+H2544</f>
        <v>-4999.99999999972</v>
      </c>
      <c r="J2544" s="29" t="n">
        <f aca="false">J2543+I2544</f>
        <v>2304500</v>
      </c>
    </row>
    <row r="2545" customFormat="false" ht="15" hidden="false" customHeight="false" outlineLevel="0" collapsed="false">
      <c r="A2545" s="26" t="n">
        <v>41131</v>
      </c>
      <c r="B2545" s="27" t="n">
        <v>92.94</v>
      </c>
      <c r="C2545" s="27" t="n">
        <v>113.13</v>
      </c>
      <c r="D2545" s="28" t="n">
        <f aca="false">B2545-B2544</f>
        <v>-0.450000000000003</v>
      </c>
      <c r="E2545" s="28" t="n">
        <f aca="false">C2545-C2544</f>
        <v>-0.390000000000001</v>
      </c>
      <c r="F2545" s="29" t="n">
        <f aca="false">Inputs!$B$5*B2545+Inputs!$B$6*C2545</f>
        <v>3637500</v>
      </c>
      <c r="G2545" s="29" t="n">
        <f aca="false">Inputs!$B$5*D2545</f>
        <v>-45000.0000000003</v>
      </c>
      <c r="H2545" s="29" t="n">
        <f aca="false">Inputs!$B$6*E2545</f>
        <v>19500</v>
      </c>
      <c r="I2545" s="29" t="n">
        <f aca="false">G2545+H2545</f>
        <v>-25500.0000000003</v>
      </c>
      <c r="J2545" s="29" t="n">
        <f aca="false">J2544+I2545</f>
        <v>2279000</v>
      </c>
    </row>
    <row r="2546" customFormat="false" ht="15" hidden="false" customHeight="false" outlineLevel="0" collapsed="false">
      <c r="A2546" s="26" t="n">
        <v>41134</v>
      </c>
      <c r="B2546" s="27" t="n">
        <v>92.76</v>
      </c>
      <c r="C2546" s="27" t="n">
        <v>114.48</v>
      </c>
      <c r="D2546" s="28" t="n">
        <f aca="false">B2546-B2545</f>
        <v>-0.179999999999993</v>
      </c>
      <c r="E2546" s="28" t="n">
        <f aca="false">C2546-C2545</f>
        <v>1.35000000000001</v>
      </c>
      <c r="F2546" s="29" t="n">
        <f aca="false">Inputs!$B$5*B2546+Inputs!$B$6*C2546</f>
        <v>3552000</v>
      </c>
      <c r="G2546" s="29" t="n">
        <f aca="false">Inputs!$B$5*D2546</f>
        <v>-17999.9999999993</v>
      </c>
      <c r="H2546" s="29" t="n">
        <f aca="false">Inputs!$B$6*E2546</f>
        <v>-67500.0000000004</v>
      </c>
      <c r="I2546" s="29" t="n">
        <f aca="false">G2546+H2546</f>
        <v>-85499.9999999997</v>
      </c>
      <c r="J2546" s="29" t="n">
        <f aca="false">J2545+I2546</f>
        <v>2193500</v>
      </c>
    </row>
    <row r="2547" customFormat="false" ht="15" hidden="false" customHeight="false" outlineLevel="0" collapsed="false">
      <c r="A2547" s="26" t="n">
        <v>41135</v>
      </c>
      <c r="B2547" s="27" t="n">
        <v>93.4</v>
      </c>
      <c r="C2547" s="27" t="n">
        <v>113.9</v>
      </c>
      <c r="D2547" s="28" t="n">
        <f aca="false">B2547-B2546</f>
        <v>0.640000000000001</v>
      </c>
      <c r="E2547" s="28" t="n">
        <f aca="false">C2547-C2546</f>
        <v>-0.579999999999998</v>
      </c>
      <c r="F2547" s="29" t="n">
        <f aca="false">Inputs!$B$5*B2547+Inputs!$B$6*C2547</f>
        <v>3645000</v>
      </c>
      <c r="G2547" s="29" t="n">
        <f aca="false">Inputs!$B$5*D2547</f>
        <v>64000.0000000001</v>
      </c>
      <c r="H2547" s="29" t="n">
        <f aca="false">Inputs!$B$6*E2547</f>
        <v>28999.9999999999</v>
      </c>
      <c r="I2547" s="29" t="n">
        <f aca="false">G2547+H2547</f>
        <v>93000</v>
      </c>
      <c r="J2547" s="29" t="n">
        <f aca="false">J2546+I2547</f>
        <v>2286500</v>
      </c>
    </row>
    <row r="2548" customFormat="false" ht="15" hidden="false" customHeight="false" outlineLevel="0" collapsed="false">
      <c r="A2548" s="26" t="n">
        <v>41136</v>
      </c>
      <c r="B2548" s="27" t="n">
        <v>94.35</v>
      </c>
      <c r="C2548" s="27" t="n">
        <v>115.51</v>
      </c>
      <c r="D2548" s="28" t="n">
        <f aca="false">B2548-B2547</f>
        <v>0.949999999999989</v>
      </c>
      <c r="E2548" s="28" t="n">
        <f aca="false">C2548-C2547</f>
        <v>1.61</v>
      </c>
      <c r="F2548" s="29" t="n">
        <f aca="false">Inputs!$B$5*B2548+Inputs!$B$6*C2548</f>
        <v>3659500</v>
      </c>
      <c r="G2548" s="29" t="n">
        <f aca="false">Inputs!$B$5*D2548</f>
        <v>94999.9999999989</v>
      </c>
      <c r="H2548" s="29" t="n">
        <f aca="false">Inputs!$B$6*E2548</f>
        <v>-80500</v>
      </c>
      <c r="I2548" s="29" t="n">
        <f aca="false">G2548+H2548</f>
        <v>14499.9999999989</v>
      </c>
      <c r="J2548" s="29" t="n">
        <f aca="false">J2547+I2548</f>
        <v>2301000</v>
      </c>
    </row>
    <row r="2549" customFormat="false" ht="15" hidden="false" customHeight="false" outlineLevel="0" collapsed="false">
      <c r="A2549" s="26" t="n">
        <v>41137</v>
      </c>
      <c r="B2549" s="27" t="n">
        <v>95.66</v>
      </c>
      <c r="C2549" s="27" t="n">
        <v>116.12</v>
      </c>
      <c r="D2549" s="28" t="n">
        <f aca="false">B2549-B2548</f>
        <v>1.31</v>
      </c>
      <c r="E2549" s="28" t="n">
        <f aca="false">C2549-C2548</f>
        <v>0.609999999999999</v>
      </c>
      <c r="F2549" s="29" t="n">
        <f aca="false">Inputs!$B$5*B2549+Inputs!$B$6*C2549</f>
        <v>3760000</v>
      </c>
      <c r="G2549" s="29" t="n">
        <f aca="false">Inputs!$B$5*D2549</f>
        <v>131000</v>
      </c>
      <c r="H2549" s="29" t="n">
        <f aca="false">Inputs!$B$6*E2549</f>
        <v>-30500</v>
      </c>
      <c r="I2549" s="29" t="n">
        <f aca="false">G2549+H2549</f>
        <v>100500</v>
      </c>
      <c r="J2549" s="29" t="n">
        <f aca="false">J2548+I2549</f>
        <v>2401500</v>
      </c>
    </row>
    <row r="2550" customFormat="false" ht="15" hidden="false" customHeight="false" outlineLevel="0" collapsed="false">
      <c r="A2550" s="26" t="n">
        <v>41138</v>
      </c>
      <c r="B2550" s="27" t="n">
        <v>96</v>
      </c>
      <c r="C2550" s="27" t="n">
        <v>115.2</v>
      </c>
      <c r="D2550" s="28" t="n">
        <f aca="false">B2550-B2549</f>
        <v>0.340000000000003</v>
      </c>
      <c r="E2550" s="28" t="n">
        <f aca="false">C2550-C2549</f>
        <v>-0.920000000000002</v>
      </c>
      <c r="F2550" s="29" t="n">
        <f aca="false">Inputs!$B$5*B2550+Inputs!$B$6*C2550</f>
        <v>3840000</v>
      </c>
      <c r="G2550" s="29" t="n">
        <f aca="false">Inputs!$B$5*D2550</f>
        <v>34000.0000000003</v>
      </c>
      <c r="H2550" s="29" t="n">
        <f aca="false">Inputs!$B$6*E2550</f>
        <v>46000.0000000001</v>
      </c>
      <c r="I2550" s="29" t="n">
        <f aca="false">G2550+H2550</f>
        <v>80000.0000000004</v>
      </c>
      <c r="J2550" s="29" t="n">
        <f aca="false">J2549+I2550</f>
        <v>2481500</v>
      </c>
    </row>
    <row r="2551" customFormat="false" ht="15" hidden="false" customHeight="false" outlineLevel="0" collapsed="false">
      <c r="A2551" s="26" t="n">
        <v>41141</v>
      </c>
      <c r="B2551" s="27" t="n">
        <v>96.03</v>
      </c>
      <c r="C2551" s="27" t="n">
        <v>115.5</v>
      </c>
      <c r="D2551" s="28" t="n">
        <f aca="false">B2551-B2550</f>
        <v>0.0300000000000011</v>
      </c>
      <c r="E2551" s="28" t="n">
        <f aca="false">C2551-C2550</f>
        <v>0.299999999999997</v>
      </c>
      <c r="F2551" s="29" t="n">
        <f aca="false">Inputs!$B$5*B2551+Inputs!$B$6*C2551</f>
        <v>3828000</v>
      </c>
      <c r="G2551" s="29" t="n">
        <f aca="false">Inputs!$B$5*D2551</f>
        <v>3000.00000000011</v>
      </c>
      <c r="H2551" s="29" t="n">
        <f aca="false">Inputs!$B$6*E2551</f>
        <v>-14999.9999999999</v>
      </c>
      <c r="I2551" s="29" t="n">
        <f aca="false">G2551+H2551</f>
        <v>-11999.9999999997</v>
      </c>
      <c r="J2551" s="29" t="n">
        <f aca="false">J2550+I2551</f>
        <v>2469500</v>
      </c>
    </row>
    <row r="2552" customFormat="false" ht="15" hidden="false" customHeight="false" outlineLevel="0" collapsed="false">
      <c r="A2552" s="26" t="n">
        <v>41142</v>
      </c>
      <c r="B2552" s="27" t="n">
        <v>96.55</v>
      </c>
      <c r="C2552" s="27" t="n">
        <v>116.03</v>
      </c>
      <c r="D2552" s="28" t="n">
        <f aca="false">B2552-B2551</f>
        <v>0.519999999999996</v>
      </c>
      <c r="E2552" s="28" t="n">
        <f aca="false">C2552-C2551</f>
        <v>0.530000000000001</v>
      </c>
      <c r="F2552" s="29" t="n">
        <f aca="false">Inputs!$B$5*B2552+Inputs!$B$6*C2552</f>
        <v>3853500</v>
      </c>
      <c r="G2552" s="29" t="n">
        <f aca="false">Inputs!$B$5*D2552</f>
        <v>51999.9999999996</v>
      </c>
      <c r="H2552" s="29" t="n">
        <f aca="false">Inputs!$B$6*E2552</f>
        <v>-26500.0000000001</v>
      </c>
      <c r="I2552" s="29" t="n">
        <f aca="false">G2552+H2552</f>
        <v>25499.9999999995</v>
      </c>
      <c r="J2552" s="29" t="n">
        <f aca="false">J2551+I2552</f>
        <v>2495000</v>
      </c>
    </row>
    <row r="2553" customFormat="false" ht="15" hidden="false" customHeight="false" outlineLevel="0" collapsed="false">
      <c r="A2553" s="26" t="n">
        <v>41143</v>
      </c>
      <c r="B2553" s="27" t="n">
        <v>96.89</v>
      </c>
      <c r="C2553" s="27" t="n">
        <v>115.77</v>
      </c>
      <c r="D2553" s="28" t="n">
        <f aca="false">B2553-B2552</f>
        <v>0.340000000000003</v>
      </c>
      <c r="E2553" s="28" t="n">
        <f aca="false">C2553-C2552</f>
        <v>-0.260000000000005</v>
      </c>
      <c r="F2553" s="29" t="n">
        <f aca="false">Inputs!$B$5*B2553+Inputs!$B$6*C2553</f>
        <v>3900500</v>
      </c>
      <c r="G2553" s="29" t="n">
        <f aca="false">Inputs!$B$5*D2553</f>
        <v>34000.0000000003</v>
      </c>
      <c r="H2553" s="29" t="n">
        <f aca="false">Inputs!$B$6*E2553</f>
        <v>13000.0000000003</v>
      </c>
      <c r="I2553" s="29" t="n">
        <f aca="false">G2553+H2553</f>
        <v>47000.0000000006</v>
      </c>
      <c r="J2553" s="29" t="n">
        <f aca="false">J2552+I2553</f>
        <v>2542000</v>
      </c>
    </row>
    <row r="2554" customFormat="false" ht="15" hidden="false" customHeight="false" outlineLevel="0" collapsed="false">
      <c r="A2554" s="26" t="n">
        <v>41144</v>
      </c>
      <c r="B2554" s="27" t="n">
        <v>95.87</v>
      </c>
      <c r="C2554" s="27" t="n">
        <v>117.45</v>
      </c>
      <c r="D2554" s="28" t="n">
        <f aca="false">B2554-B2553</f>
        <v>-1.02</v>
      </c>
      <c r="E2554" s="28" t="n">
        <f aca="false">C2554-C2553</f>
        <v>1.68000000000001</v>
      </c>
      <c r="F2554" s="29" t="n">
        <f aca="false">Inputs!$B$5*B2554+Inputs!$B$6*C2554</f>
        <v>3714500</v>
      </c>
      <c r="G2554" s="29" t="n">
        <f aca="false">Inputs!$B$5*D2554</f>
        <v>-102000</v>
      </c>
      <c r="H2554" s="29" t="n">
        <f aca="false">Inputs!$B$6*E2554</f>
        <v>-84000.0000000003</v>
      </c>
      <c r="I2554" s="29" t="n">
        <f aca="false">G2554+H2554</f>
        <v>-186000</v>
      </c>
      <c r="J2554" s="29" t="n">
        <f aca="false">J2553+I2554</f>
        <v>2356000</v>
      </c>
    </row>
    <row r="2555" customFormat="false" ht="15" hidden="false" customHeight="false" outlineLevel="0" collapsed="false">
      <c r="A2555" s="26" t="n">
        <v>41145</v>
      </c>
      <c r="B2555" s="27" t="n">
        <v>95.78</v>
      </c>
      <c r="C2555" s="27" t="n">
        <v>115.76</v>
      </c>
      <c r="D2555" s="28" t="n">
        <f aca="false">B2555-B2554</f>
        <v>-0.0900000000000034</v>
      </c>
      <c r="E2555" s="28" t="n">
        <f aca="false">C2555-C2554</f>
        <v>-1.69</v>
      </c>
      <c r="F2555" s="29" t="n">
        <f aca="false">Inputs!$B$5*B2555+Inputs!$B$6*C2555</f>
        <v>3790000</v>
      </c>
      <c r="G2555" s="29" t="n">
        <f aca="false">Inputs!$B$5*D2555</f>
        <v>-9000.00000000034</v>
      </c>
      <c r="H2555" s="29" t="n">
        <f aca="false">Inputs!$B$6*E2555</f>
        <v>84499.9999999999</v>
      </c>
      <c r="I2555" s="29" t="n">
        <f aca="false">G2555+H2555</f>
        <v>75499.9999999995</v>
      </c>
      <c r="J2555" s="29" t="n">
        <f aca="false">J2554+I2555</f>
        <v>2431500</v>
      </c>
    </row>
    <row r="2556" customFormat="false" ht="15" hidden="false" customHeight="false" outlineLevel="0" collapsed="false">
      <c r="A2556" s="26" t="n">
        <v>41148</v>
      </c>
      <c r="B2556" s="27" t="n">
        <v>95.54</v>
      </c>
      <c r="C2556" s="27" t="n">
        <v>113.74</v>
      </c>
      <c r="D2556" s="28" t="n">
        <f aca="false">B2556-B2555</f>
        <v>-0.239999999999995</v>
      </c>
      <c r="E2556" s="28" t="n">
        <f aca="false">C2556-C2555</f>
        <v>-2.02000000000001</v>
      </c>
      <c r="F2556" s="29" t="n">
        <f aca="false">Inputs!$B$5*B2556+Inputs!$B$6*C2556</f>
        <v>3867000</v>
      </c>
      <c r="G2556" s="29" t="n">
        <f aca="false">Inputs!$B$5*D2556</f>
        <v>-23999.9999999995</v>
      </c>
      <c r="H2556" s="29" t="n">
        <f aca="false">Inputs!$B$6*E2556</f>
        <v>101000.000000001</v>
      </c>
      <c r="I2556" s="29" t="n">
        <f aca="false">G2556+H2556</f>
        <v>77000.000000001</v>
      </c>
      <c r="J2556" s="29" t="n">
        <f aca="false">J2555+I2556</f>
        <v>2508500</v>
      </c>
    </row>
    <row r="2557" customFormat="false" ht="15" hidden="false" customHeight="false" outlineLevel="0" collapsed="false">
      <c r="A2557" s="26" t="n">
        <v>41149</v>
      </c>
      <c r="B2557" s="27" t="n">
        <v>96.3</v>
      </c>
      <c r="C2557" s="27" t="n">
        <v>112.62</v>
      </c>
      <c r="D2557" s="28" t="n">
        <f aca="false">B2557-B2556</f>
        <v>0.759999999999991</v>
      </c>
      <c r="E2557" s="28" t="n">
        <f aca="false">C2557-C2556</f>
        <v>-1.11999999999999</v>
      </c>
      <c r="F2557" s="29" t="n">
        <f aca="false">Inputs!$B$5*B2557+Inputs!$B$6*C2557</f>
        <v>3999000</v>
      </c>
      <c r="G2557" s="29" t="n">
        <f aca="false">Inputs!$B$5*D2557</f>
        <v>75999.9999999991</v>
      </c>
      <c r="H2557" s="29" t="n">
        <f aca="false">Inputs!$B$6*E2557</f>
        <v>55999.9999999995</v>
      </c>
      <c r="I2557" s="29" t="n">
        <f aca="false">G2557+H2557</f>
        <v>131999.999999999</v>
      </c>
      <c r="J2557" s="29" t="n">
        <f aca="false">J2556+I2557</f>
        <v>2640500</v>
      </c>
    </row>
    <row r="2558" customFormat="false" ht="15" hidden="false" customHeight="false" outlineLevel="0" collapsed="false">
      <c r="A2558" s="26" t="n">
        <v>41150</v>
      </c>
      <c r="B2558" s="27" t="n">
        <v>95.5</v>
      </c>
      <c r="C2558" s="27" t="n">
        <v>112.53</v>
      </c>
      <c r="D2558" s="28" t="n">
        <f aca="false">B2558-B2557</f>
        <v>-0.799999999999997</v>
      </c>
      <c r="E2558" s="28" t="n">
        <f aca="false">C2558-C2557</f>
        <v>-0.0900000000000034</v>
      </c>
      <c r="F2558" s="29" t="n">
        <f aca="false">Inputs!$B$5*B2558+Inputs!$B$6*C2558</f>
        <v>3923500</v>
      </c>
      <c r="G2558" s="29" t="n">
        <f aca="false">Inputs!$B$5*D2558</f>
        <v>-79999.9999999997</v>
      </c>
      <c r="H2558" s="29" t="n">
        <f aca="false">Inputs!$B$6*E2558</f>
        <v>4500.00000000017</v>
      </c>
      <c r="I2558" s="29" t="n">
        <f aca="false">G2558+H2558</f>
        <v>-75499.9999999995</v>
      </c>
      <c r="J2558" s="29" t="n">
        <f aca="false">J2557+I2558</f>
        <v>2565000</v>
      </c>
    </row>
    <row r="2559" customFormat="false" ht="15" hidden="false" customHeight="false" outlineLevel="0" collapsed="false">
      <c r="A2559" s="26" t="n">
        <v>41151</v>
      </c>
      <c r="B2559" s="27" t="n">
        <v>94.61</v>
      </c>
      <c r="C2559" s="27" t="n">
        <v>112.28</v>
      </c>
      <c r="D2559" s="28" t="n">
        <f aca="false">B2559-B2558</f>
        <v>-0.890000000000001</v>
      </c>
      <c r="E2559" s="28" t="n">
        <f aca="false">C2559-C2558</f>
        <v>-0.25</v>
      </c>
      <c r="F2559" s="29" t="n">
        <f aca="false">Inputs!$B$5*B2559+Inputs!$B$6*C2559</f>
        <v>3847000</v>
      </c>
      <c r="G2559" s="29" t="n">
        <f aca="false">Inputs!$B$5*D2559</f>
        <v>-89000.0000000001</v>
      </c>
      <c r="H2559" s="29" t="n">
        <f aca="false">Inputs!$B$6*E2559</f>
        <v>12500</v>
      </c>
      <c r="I2559" s="29" t="n">
        <f aca="false">G2559+H2559</f>
        <v>-76500.0000000001</v>
      </c>
      <c r="J2559" s="29" t="n">
        <f aca="false">J2558+I2559</f>
        <v>2488500</v>
      </c>
    </row>
    <row r="2560" customFormat="false" ht="15" hidden="false" customHeight="false" outlineLevel="0" collapsed="false">
      <c r="A2560" s="26" t="n">
        <v>41152</v>
      </c>
      <c r="B2560" s="27" t="n">
        <v>96.47</v>
      </c>
      <c r="C2560" s="27" t="n">
        <v>113.93</v>
      </c>
      <c r="D2560" s="28" t="n">
        <f aca="false">B2560-B2559</f>
        <v>1.86</v>
      </c>
      <c r="E2560" s="28" t="n">
        <f aca="false">C2560-C2559</f>
        <v>1.65000000000001</v>
      </c>
      <c r="F2560" s="29" t="n">
        <f aca="false">Inputs!$B$5*B2560+Inputs!$B$6*C2560</f>
        <v>3950500</v>
      </c>
      <c r="G2560" s="29" t="n">
        <f aca="false">Inputs!$B$5*D2560</f>
        <v>186000</v>
      </c>
      <c r="H2560" s="29" t="n">
        <f aca="false">Inputs!$B$6*E2560</f>
        <v>-82500.0000000003</v>
      </c>
      <c r="I2560" s="29" t="n">
        <f aca="false">G2560+H2560</f>
        <v>103500</v>
      </c>
      <c r="J2560" s="29" t="n">
        <f aca="false">J2559+I2560</f>
        <v>2592000</v>
      </c>
    </row>
    <row r="2561" customFormat="false" ht="15" hidden="false" customHeight="false" outlineLevel="0" collapsed="false">
      <c r="A2561" s="26" t="n">
        <v>41156</v>
      </c>
      <c r="B2561" s="27" t="n">
        <v>95.34</v>
      </c>
      <c r="C2561" s="27" t="n">
        <v>114.98</v>
      </c>
      <c r="D2561" s="28" t="n">
        <f aca="false">B2561-B2560</f>
        <v>-1.13</v>
      </c>
      <c r="E2561" s="28" t="n">
        <f aca="false">C2561-C2560</f>
        <v>1.05</v>
      </c>
      <c r="F2561" s="29" t="n">
        <f aca="false">Inputs!$B$5*B2561+Inputs!$B$6*C2561</f>
        <v>3785000</v>
      </c>
      <c r="G2561" s="29" t="n">
        <f aca="false">Inputs!$B$5*D2561</f>
        <v>-113000</v>
      </c>
      <c r="H2561" s="29" t="n">
        <f aca="false">Inputs!$B$6*E2561</f>
        <v>-52499.9999999999</v>
      </c>
      <c r="I2561" s="29" t="n">
        <f aca="false">G2561+H2561</f>
        <v>-165499.999999999</v>
      </c>
      <c r="J2561" s="29" t="n">
        <f aca="false">J2560+I2561</f>
        <v>2426500</v>
      </c>
    </row>
    <row r="2562" customFormat="false" ht="15" hidden="false" customHeight="false" outlineLevel="0" collapsed="false">
      <c r="A2562" s="26" t="n">
        <v>41157</v>
      </c>
      <c r="B2562" s="27" t="n">
        <v>95.37</v>
      </c>
      <c r="C2562" s="27" t="n">
        <v>113.32</v>
      </c>
      <c r="D2562" s="28" t="n">
        <f aca="false">B2562-B2561</f>
        <v>0.0300000000000011</v>
      </c>
      <c r="E2562" s="28" t="n">
        <f aca="false">C2562-C2561</f>
        <v>-1.66000000000001</v>
      </c>
      <c r="F2562" s="29" t="n">
        <f aca="false">Inputs!$B$5*B2562+Inputs!$B$6*C2562</f>
        <v>3871000</v>
      </c>
      <c r="G2562" s="29" t="n">
        <f aca="false">Inputs!$B$5*D2562</f>
        <v>3000.00000000011</v>
      </c>
      <c r="H2562" s="29" t="n">
        <f aca="false">Inputs!$B$6*E2562</f>
        <v>83000.0000000005</v>
      </c>
      <c r="I2562" s="29" t="n">
        <f aca="false">G2562+H2562</f>
        <v>86000.0000000007</v>
      </c>
      <c r="J2562" s="29" t="n">
        <f aca="false">J2561+I2562</f>
        <v>2512500</v>
      </c>
    </row>
    <row r="2563" customFormat="false" ht="15" hidden="false" customHeight="false" outlineLevel="0" collapsed="false">
      <c r="A2563" s="26" t="n">
        <v>41158</v>
      </c>
      <c r="B2563" s="27" t="n">
        <v>95.58</v>
      </c>
      <c r="C2563" s="27" t="n">
        <v>114.5</v>
      </c>
      <c r="D2563" s="28" t="n">
        <f aca="false">B2563-B2562</f>
        <v>0.209999999999994</v>
      </c>
      <c r="E2563" s="28" t="n">
        <f aca="false">C2563-C2562</f>
        <v>1.18000000000001</v>
      </c>
      <c r="F2563" s="29" t="n">
        <f aca="false">Inputs!$B$5*B2563+Inputs!$B$6*C2563</f>
        <v>3833000</v>
      </c>
      <c r="G2563" s="29" t="n">
        <f aca="false">Inputs!$B$5*D2563</f>
        <v>20999.9999999994</v>
      </c>
      <c r="H2563" s="29" t="n">
        <f aca="false">Inputs!$B$6*E2563</f>
        <v>-59000.0000000003</v>
      </c>
      <c r="I2563" s="29" t="n">
        <f aca="false">G2563+H2563</f>
        <v>-38000.000000001</v>
      </c>
      <c r="J2563" s="29" t="n">
        <f aca="false">J2562+I2563</f>
        <v>2474500</v>
      </c>
    </row>
    <row r="2564" customFormat="false" ht="15" hidden="false" customHeight="false" outlineLevel="0" collapsed="false">
      <c r="A2564" s="26" t="n">
        <v>41159</v>
      </c>
      <c r="B2564" s="27" t="n">
        <v>96.41</v>
      </c>
      <c r="C2564" s="27" t="n">
        <v>113.64</v>
      </c>
      <c r="D2564" s="28" t="n">
        <f aca="false">B2564-B2563</f>
        <v>0.829999999999998</v>
      </c>
      <c r="E2564" s="28" t="n">
        <f aca="false">C2564-C2563</f>
        <v>-0.859999999999999</v>
      </c>
      <c r="F2564" s="29" t="n">
        <f aca="false">Inputs!$B$5*B2564+Inputs!$B$6*C2564</f>
        <v>3959000</v>
      </c>
      <c r="G2564" s="29" t="n">
        <f aca="false">Inputs!$B$5*D2564</f>
        <v>82999.9999999998</v>
      </c>
      <c r="H2564" s="29" t="n">
        <f aca="false">Inputs!$B$6*E2564</f>
        <v>43000</v>
      </c>
      <c r="I2564" s="29" t="n">
        <f aca="false">G2564+H2564</f>
        <v>126000</v>
      </c>
      <c r="J2564" s="29" t="n">
        <f aca="false">J2563+I2564</f>
        <v>2600500</v>
      </c>
    </row>
    <row r="2565" customFormat="false" ht="15" hidden="false" customHeight="false" outlineLevel="0" collapsed="false">
      <c r="A2565" s="26" t="n">
        <v>41162</v>
      </c>
      <c r="B2565" s="27" t="n">
        <v>96.52</v>
      </c>
      <c r="C2565" s="27" t="n">
        <v>113.84</v>
      </c>
      <c r="D2565" s="28" t="n">
        <f aca="false">B2565-B2564</f>
        <v>0.109999999999999</v>
      </c>
      <c r="E2565" s="28" t="n">
        <f aca="false">C2565-C2564</f>
        <v>0.200000000000003</v>
      </c>
      <c r="F2565" s="29" t="n">
        <f aca="false">Inputs!$B$5*B2565+Inputs!$B$6*C2565</f>
        <v>3960000</v>
      </c>
      <c r="G2565" s="29" t="n">
        <f aca="false">Inputs!$B$5*D2565</f>
        <v>10999.9999999999</v>
      </c>
      <c r="H2565" s="29" t="n">
        <f aca="false">Inputs!$B$6*E2565</f>
        <v>-10000.0000000001</v>
      </c>
      <c r="I2565" s="29" t="n">
        <f aca="false">G2565+H2565</f>
        <v>999.999999999802</v>
      </c>
      <c r="J2565" s="29" t="n">
        <f aca="false">J2564+I2565</f>
        <v>2601500</v>
      </c>
    </row>
    <row r="2566" customFormat="false" ht="15" hidden="false" customHeight="false" outlineLevel="0" collapsed="false">
      <c r="A2566" s="26" t="n">
        <v>41163</v>
      </c>
      <c r="B2566" s="27" t="n">
        <v>97.03</v>
      </c>
      <c r="C2566" s="27" t="n">
        <v>114.86</v>
      </c>
      <c r="D2566" s="28" t="n">
        <f aca="false">B2566-B2565</f>
        <v>0.510000000000005</v>
      </c>
      <c r="E2566" s="28" t="n">
        <f aca="false">C2566-C2565</f>
        <v>1.02</v>
      </c>
      <c r="F2566" s="29" t="n">
        <f aca="false">Inputs!$B$5*B2566+Inputs!$B$6*C2566</f>
        <v>3960000</v>
      </c>
      <c r="G2566" s="29" t="n">
        <f aca="false">Inputs!$B$5*D2566</f>
        <v>51000.0000000005</v>
      </c>
      <c r="H2566" s="29" t="n">
        <f aca="false">Inputs!$B$6*E2566</f>
        <v>-50999.9999999998</v>
      </c>
      <c r="I2566" s="29" t="n">
        <f aca="false">G2566+H2566</f>
        <v>7.05767888575792E-010</v>
      </c>
      <c r="J2566" s="29" t="n">
        <f aca="false">J2565+I2566</f>
        <v>2601500</v>
      </c>
    </row>
    <row r="2567" customFormat="false" ht="15" hidden="false" customHeight="false" outlineLevel="0" collapsed="false">
      <c r="A2567" s="26" t="n">
        <v>41164</v>
      </c>
      <c r="B2567" s="27" t="n">
        <v>97.02</v>
      </c>
      <c r="C2567" s="27" t="n">
        <v>114.86</v>
      </c>
      <c r="D2567" s="28" t="n">
        <f aca="false">B2567-B2566</f>
        <v>-0.0100000000000051</v>
      </c>
      <c r="E2567" s="28" t="n">
        <f aca="false">C2567-C2566</f>
        <v>0</v>
      </c>
      <c r="F2567" s="29" t="n">
        <f aca="false">Inputs!$B$5*B2567+Inputs!$B$6*C2567</f>
        <v>3959000</v>
      </c>
      <c r="G2567" s="29" t="n">
        <f aca="false">Inputs!$B$5*D2567</f>
        <v>-1000.00000000051</v>
      </c>
      <c r="H2567" s="29" t="n">
        <f aca="false">Inputs!$B$6*E2567</f>
        <v>-0</v>
      </c>
      <c r="I2567" s="29" t="n">
        <f aca="false">G2567+H2567</f>
        <v>-1000.00000000051</v>
      </c>
      <c r="J2567" s="29" t="n">
        <f aca="false">J2566+I2567</f>
        <v>2600500</v>
      </c>
    </row>
    <row r="2568" customFormat="false" ht="15" hidden="false" customHeight="false" outlineLevel="0" collapsed="false">
      <c r="A2568" s="26" t="n">
        <v>41165</v>
      </c>
      <c r="B2568" s="27" t="n">
        <v>98.3</v>
      </c>
      <c r="C2568" s="27" t="n">
        <v>116</v>
      </c>
      <c r="D2568" s="28" t="n">
        <f aca="false">B2568-B2567</f>
        <v>1.28</v>
      </c>
      <c r="E2568" s="28" t="n">
        <f aca="false">C2568-C2567</f>
        <v>1.14</v>
      </c>
      <c r="F2568" s="29" t="n">
        <f aca="false">Inputs!$B$5*B2568+Inputs!$B$6*C2568</f>
        <v>4030000</v>
      </c>
      <c r="G2568" s="29" t="n">
        <f aca="false">Inputs!$B$5*D2568</f>
        <v>128000</v>
      </c>
      <c r="H2568" s="29" t="n">
        <f aca="false">Inputs!$B$6*E2568</f>
        <v>-57000</v>
      </c>
      <c r="I2568" s="29" t="n">
        <f aca="false">G2568+H2568</f>
        <v>71000.0000000001</v>
      </c>
      <c r="J2568" s="29" t="n">
        <f aca="false">J2567+I2568</f>
        <v>2671500</v>
      </c>
    </row>
    <row r="2569" customFormat="false" ht="15" hidden="false" customHeight="false" outlineLevel="0" collapsed="false">
      <c r="A2569" s="26" t="n">
        <v>41166</v>
      </c>
      <c r="B2569" s="27" t="n">
        <v>98.94</v>
      </c>
      <c r="C2569" s="27" t="n">
        <v>117.48</v>
      </c>
      <c r="D2569" s="28" t="n">
        <f aca="false">B2569-B2568</f>
        <v>0.640000000000001</v>
      </c>
      <c r="E2569" s="28" t="n">
        <f aca="false">C2569-C2568</f>
        <v>1.48</v>
      </c>
      <c r="F2569" s="29" t="n">
        <f aca="false">Inputs!$B$5*B2569+Inputs!$B$6*C2569</f>
        <v>4020000</v>
      </c>
      <c r="G2569" s="29" t="n">
        <f aca="false">Inputs!$B$5*D2569</f>
        <v>64000.0000000001</v>
      </c>
      <c r="H2569" s="29" t="n">
        <f aca="false">Inputs!$B$6*E2569</f>
        <v>-74000.0000000002</v>
      </c>
      <c r="I2569" s="29" t="n">
        <f aca="false">G2569+H2569</f>
        <v>-10000.0000000001</v>
      </c>
      <c r="J2569" s="29" t="n">
        <f aca="false">J2568+I2569</f>
        <v>2661500</v>
      </c>
    </row>
    <row r="2570" customFormat="false" ht="15" hidden="false" customHeight="false" outlineLevel="0" collapsed="false">
      <c r="A2570" s="26" t="n">
        <v>41169</v>
      </c>
      <c r="B2570" s="27" t="n">
        <v>96.51</v>
      </c>
      <c r="C2570" s="27" t="n">
        <v>116.7</v>
      </c>
      <c r="D2570" s="28" t="n">
        <f aca="false">B2570-B2569</f>
        <v>-2.42999999999999</v>
      </c>
      <c r="E2570" s="28" t="n">
        <f aca="false">C2570-C2569</f>
        <v>-0.780000000000001</v>
      </c>
      <c r="F2570" s="29" t="n">
        <f aca="false">Inputs!$B$5*B2570+Inputs!$B$6*C2570</f>
        <v>3816000</v>
      </c>
      <c r="G2570" s="29" t="n">
        <f aca="false">Inputs!$B$5*D2570</f>
        <v>-242999.999999999</v>
      </c>
      <c r="H2570" s="29" t="n">
        <f aca="false">Inputs!$B$6*E2570</f>
        <v>39000.0000000001</v>
      </c>
      <c r="I2570" s="29" t="n">
        <f aca="false">G2570+H2570</f>
        <v>-203999.999999999</v>
      </c>
      <c r="J2570" s="29" t="n">
        <f aca="false">J2569+I2570</f>
        <v>2457500</v>
      </c>
    </row>
    <row r="2571" customFormat="false" ht="15" hidden="false" customHeight="false" outlineLevel="0" collapsed="false">
      <c r="A2571" s="26" t="n">
        <v>41170</v>
      </c>
      <c r="B2571" s="27" t="n">
        <v>95.25</v>
      </c>
      <c r="C2571" s="27" t="n">
        <v>113.29</v>
      </c>
      <c r="D2571" s="28" t="n">
        <f aca="false">B2571-B2570</f>
        <v>-1.26000000000001</v>
      </c>
      <c r="E2571" s="28" t="n">
        <f aca="false">C2571-C2570</f>
        <v>-3.41</v>
      </c>
      <c r="F2571" s="29" t="n">
        <f aca="false">Inputs!$B$5*B2571+Inputs!$B$6*C2571</f>
        <v>3860500</v>
      </c>
      <c r="G2571" s="29" t="n">
        <f aca="false">Inputs!$B$5*D2571</f>
        <v>-126000.000000001</v>
      </c>
      <c r="H2571" s="29" t="n">
        <f aca="false">Inputs!$B$6*E2571</f>
        <v>170500</v>
      </c>
      <c r="I2571" s="29" t="n">
        <f aca="false">G2571+H2571</f>
        <v>44499.9999999993</v>
      </c>
      <c r="J2571" s="29" t="n">
        <f aca="false">J2570+I2571</f>
        <v>2502000</v>
      </c>
    </row>
    <row r="2572" customFormat="false" ht="15" hidden="false" customHeight="false" outlineLevel="0" collapsed="false">
      <c r="A2572" s="26" t="n">
        <v>41171</v>
      </c>
      <c r="B2572" s="27" t="n">
        <v>91.97</v>
      </c>
      <c r="C2572" s="27" t="n">
        <v>108.49</v>
      </c>
      <c r="D2572" s="28" t="n">
        <f aca="false">B2572-B2571</f>
        <v>-3.28</v>
      </c>
      <c r="E2572" s="28" t="n">
        <f aca="false">C2572-C2571</f>
        <v>-4.80000000000001</v>
      </c>
      <c r="F2572" s="29" t="n">
        <f aca="false">Inputs!$B$5*B2572+Inputs!$B$6*C2572</f>
        <v>3772500</v>
      </c>
      <c r="G2572" s="29" t="n">
        <f aca="false">Inputs!$B$5*D2572</f>
        <v>-328000</v>
      </c>
      <c r="H2572" s="29" t="n">
        <f aca="false">Inputs!$B$6*E2572</f>
        <v>240000.000000001</v>
      </c>
      <c r="I2572" s="29" t="n">
        <f aca="false">G2572+H2572</f>
        <v>-87999.9999999995</v>
      </c>
      <c r="J2572" s="29" t="n">
        <f aca="false">J2571+I2572</f>
        <v>2414000</v>
      </c>
    </row>
    <row r="2573" customFormat="false" ht="15" hidden="false" customHeight="false" outlineLevel="0" collapsed="false">
      <c r="A2573" s="26" t="n">
        <v>41172</v>
      </c>
      <c r="B2573" s="27" t="n">
        <v>92.14</v>
      </c>
      <c r="C2573" s="27" t="n">
        <v>109.41</v>
      </c>
      <c r="D2573" s="28" t="n">
        <f aca="false">B2573-B2572</f>
        <v>0.170000000000002</v>
      </c>
      <c r="E2573" s="28" t="n">
        <f aca="false">C2573-C2572</f>
        <v>0.920000000000002</v>
      </c>
      <c r="F2573" s="29" t="n">
        <f aca="false">Inputs!$B$5*B2573+Inputs!$B$6*C2573</f>
        <v>3743500</v>
      </c>
      <c r="G2573" s="29" t="n">
        <f aca="false">Inputs!$B$5*D2573</f>
        <v>17000.0000000002</v>
      </c>
      <c r="H2573" s="29" t="n">
        <f aca="false">Inputs!$B$6*E2573</f>
        <v>-46000.0000000001</v>
      </c>
      <c r="I2573" s="29" t="n">
        <f aca="false">G2573+H2573</f>
        <v>-28999.9999999999</v>
      </c>
      <c r="J2573" s="29" t="n">
        <f aca="false">J2572+I2573</f>
        <v>2385000</v>
      </c>
    </row>
    <row r="2574" customFormat="false" ht="15" hidden="false" customHeight="false" outlineLevel="0" collapsed="false">
      <c r="A2574" s="26" t="n">
        <v>41173</v>
      </c>
      <c r="B2574" s="27" t="n">
        <v>92.64</v>
      </c>
      <c r="C2574" s="27" t="n">
        <v>111.27</v>
      </c>
      <c r="D2574" s="28" t="n">
        <f aca="false">B2574-B2573</f>
        <v>0.5</v>
      </c>
      <c r="E2574" s="28" t="n">
        <f aca="false">C2574-C2573</f>
        <v>1.86</v>
      </c>
      <c r="F2574" s="29" t="n">
        <f aca="false">Inputs!$B$5*B2574+Inputs!$B$6*C2574</f>
        <v>3700500</v>
      </c>
      <c r="G2574" s="29" t="n">
        <f aca="false">Inputs!$B$5*D2574</f>
        <v>50000</v>
      </c>
      <c r="H2574" s="29" t="n">
        <f aca="false">Inputs!$B$6*E2574</f>
        <v>-93000</v>
      </c>
      <c r="I2574" s="29" t="n">
        <f aca="false">G2574+H2574</f>
        <v>-43000</v>
      </c>
      <c r="J2574" s="29" t="n">
        <f aca="false">J2573+I2574</f>
        <v>2342000</v>
      </c>
    </row>
    <row r="2575" customFormat="false" ht="15" hidden="false" customHeight="false" outlineLevel="0" collapsed="false">
      <c r="A2575" s="26" t="n">
        <v>41176</v>
      </c>
      <c r="B2575" s="27" t="n">
        <v>91.68</v>
      </c>
      <c r="C2575" s="27" t="n">
        <v>109.2</v>
      </c>
      <c r="D2575" s="28" t="n">
        <f aca="false">B2575-B2574</f>
        <v>-0.959999999999994</v>
      </c>
      <c r="E2575" s="28" t="n">
        <f aca="false">C2575-C2574</f>
        <v>-2.06999999999999</v>
      </c>
      <c r="F2575" s="29" t="n">
        <f aca="false">Inputs!$B$5*B2575+Inputs!$B$6*C2575</f>
        <v>3708000</v>
      </c>
      <c r="G2575" s="29" t="n">
        <f aca="false">Inputs!$B$5*D2575</f>
        <v>-95999.9999999994</v>
      </c>
      <c r="H2575" s="29" t="n">
        <f aca="false">Inputs!$B$6*E2575</f>
        <v>103500</v>
      </c>
      <c r="I2575" s="29" t="n">
        <f aca="false">G2575+H2575</f>
        <v>7500.00000000029</v>
      </c>
      <c r="J2575" s="29" t="n">
        <f aca="false">J2574+I2575</f>
        <v>2349500</v>
      </c>
    </row>
    <row r="2576" customFormat="false" ht="15" hidden="false" customHeight="false" outlineLevel="0" collapsed="false">
      <c r="A2576" s="26" t="n">
        <v>41177</v>
      </c>
      <c r="B2576" s="27" t="n">
        <v>91.07</v>
      </c>
      <c r="C2576" s="27" t="n">
        <v>110.77</v>
      </c>
      <c r="D2576" s="28" t="n">
        <f aca="false">B2576-B2575</f>
        <v>-0.610000000000014</v>
      </c>
      <c r="E2576" s="28" t="n">
        <f aca="false">C2576-C2575</f>
        <v>1.56999999999999</v>
      </c>
      <c r="F2576" s="29" t="n">
        <f aca="false">Inputs!$B$5*B2576+Inputs!$B$6*C2576</f>
        <v>3568500</v>
      </c>
      <c r="G2576" s="29" t="n">
        <f aca="false">Inputs!$B$5*D2576</f>
        <v>-61000.0000000014</v>
      </c>
      <c r="H2576" s="29" t="n">
        <f aca="false">Inputs!$B$6*E2576</f>
        <v>-78499.9999999997</v>
      </c>
      <c r="I2576" s="29" t="n">
        <f aca="false">G2576+H2576</f>
        <v>-139500.000000001</v>
      </c>
      <c r="J2576" s="29" t="n">
        <f aca="false">J2575+I2576</f>
        <v>2210000</v>
      </c>
    </row>
    <row r="2577" customFormat="false" ht="15" hidden="false" customHeight="false" outlineLevel="0" collapsed="false">
      <c r="A2577" s="26" t="n">
        <v>41178</v>
      </c>
      <c r="B2577" s="27" t="n">
        <v>89.92</v>
      </c>
      <c r="C2577" s="27" t="n">
        <v>108.99</v>
      </c>
      <c r="D2577" s="28" t="n">
        <f aca="false">B2577-B2576</f>
        <v>-1.14999999999999</v>
      </c>
      <c r="E2577" s="28" t="n">
        <f aca="false">C2577-C2576</f>
        <v>-1.78</v>
      </c>
      <c r="F2577" s="29" t="n">
        <f aca="false">Inputs!$B$5*B2577+Inputs!$B$6*C2577</f>
        <v>3542500</v>
      </c>
      <c r="G2577" s="29" t="n">
        <f aca="false">Inputs!$B$5*D2577</f>
        <v>-114999.999999999</v>
      </c>
      <c r="H2577" s="29" t="n">
        <f aca="false">Inputs!$B$6*E2577</f>
        <v>89000.0000000001</v>
      </c>
      <c r="I2577" s="29" t="n">
        <f aca="false">G2577+H2577</f>
        <v>-25999.9999999991</v>
      </c>
      <c r="J2577" s="29" t="n">
        <f aca="false">J2576+I2577</f>
        <v>2184000</v>
      </c>
    </row>
    <row r="2578" customFormat="false" ht="15" hidden="false" customHeight="false" outlineLevel="0" collapsed="false">
      <c r="A2578" s="26" t="n">
        <v>41179</v>
      </c>
      <c r="B2578" s="27" t="n">
        <v>91.89</v>
      </c>
      <c r="C2578" s="27" t="n">
        <v>111.45</v>
      </c>
      <c r="D2578" s="28" t="n">
        <f aca="false">B2578-B2577</f>
        <v>1.97</v>
      </c>
      <c r="E2578" s="28" t="n">
        <f aca="false">C2578-C2577</f>
        <v>2.46000000000001</v>
      </c>
      <c r="F2578" s="29" t="n">
        <f aca="false">Inputs!$B$5*B2578+Inputs!$B$6*C2578</f>
        <v>3616500</v>
      </c>
      <c r="G2578" s="29" t="n">
        <f aca="false">Inputs!$B$5*D2578</f>
        <v>197000</v>
      </c>
      <c r="H2578" s="29" t="n">
        <f aca="false">Inputs!$B$6*E2578</f>
        <v>-123000</v>
      </c>
      <c r="I2578" s="29" t="n">
        <f aca="false">G2578+H2578</f>
        <v>73999.9999999995</v>
      </c>
      <c r="J2578" s="29" t="n">
        <f aca="false">J2577+I2578</f>
        <v>2258000</v>
      </c>
    </row>
    <row r="2579" customFormat="false" ht="15" hidden="false" customHeight="false" outlineLevel="0" collapsed="false">
      <c r="A2579" s="26" t="n">
        <v>41180</v>
      </c>
      <c r="B2579" s="27" t="n">
        <v>92.18</v>
      </c>
      <c r="C2579" s="27" t="n">
        <v>111.36</v>
      </c>
      <c r="D2579" s="28" t="n">
        <f aca="false">B2579-B2578</f>
        <v>0.290000000000006</v>
      </c>
      <c r="E2579" s="28" t="n">
        <f aca="false">C2579-C2578</f>
        <v>-0.0900000000000034</v>
      </c>
      <c r="F2579" s="29" t="n">
        <f aca="false">Inputs!$B$5*B2579+Inputs!$B$6*C2579</f>
        <v>3650000</v>
      </c>
      <c r="G2579" s="29" t="n">
        <f aca="false">Inputs!$B$5*D2579</f>
        <v>29000.0000000006</v>
      </c>
      <c r="H2579" s="29" t="n">
        <f aca="false">Inputs!$B$6*E2579</f>
        <v>4500.00000000017</v>
      </c>
      <c r="I2579" s="29" t="n">
        <f aca="false">G2579+H2579</f>
        <v>33500.0000000008</v>
      </c>
      <c r="J2579" s="29" t="n">
        <f aca="false">J2578+I2579</f>
        <v>2291500</v>
      </c>
    </row>
    <row r="2580" customFormat="false" ht="15" hidden="false" customHeight="false" outlineLevel="0" collapsed="false">
      <c r="A2580" s="26" t="n">
        <v>41183</v>
      </c>
      <c r="B2580" s="27" t="n">
        <v>92.44</v>
      </c>
      <c r="C2580" s="27" t="n">
        <v>112.58</v>
      </c>
      <c r="D2580" s="28" t="n">
        <f aca="false">B2580-B2579</f>
        <v>0.259999999999991</v>
      </c>
      <c r="E2580" s="28" t="n">
        <f aca="false">C2580-C2579</f>
        <v>1.22</v>
      </c>
      <c r="F2580" s="29" t="n">
        <f aca="false">Inputs!$B$5*B2580+Inputs!$B$6*C2580</f>
        <v>3615000</v>
      </c>
      <c r="G2580" s="29" t="n">
        <f aca="false">Inputs!$B$5*D2580</f>
        <v>25999.9999999991</v>
      </c>
      <c r="H2580" s="29" t="n">
        <f aca="false">Inputs!$B$6*E2580</f>
        <v>-60999.9999999999</v>
      </c>
      <c r="I2580" s="29" t="n">
        <f aca="false">G2580+H2580</f>
        <v>-35000.0000000009</v>
      </c>
      <c r="J2580" s="29" t="n">
        <f aca="false">J2579+I2580</f>
        <v>2256500</v>
      </c>
    </row>
    <row r="2581" customFormat="false" ht="15" hidden="false" customHeight="false" outlineLevel="0" collapsed="false">
      <c r="A2581" s="26" t="n">
        <v>41184</v>
      </c>
      <c r="B2581" s="27" t="n">
        <v>91.88</v>
      </c>
      <c r="C2581" s="27" t="n">
        <v>112.49</v>
      </c>
      <c r="D2581" s="28" t="n">
        <f aca="false">B2581-B2580</f>
        <v>-0.560000000000002</v>
      </c>
      <c r="E2581" s="28" t="n">
        <f aca="false">C2581-C2580</f>
        <v>-0.0900000000000034</v>
      </c>
      <c r="F2581" s="29" t="n">
        <f aca="false">Inputs!$B$5*B2581+Inputs!$B$6*C2581</f>
        <v>3563500</v>
      </c>
      <c r="G2581" s="29" t="n">
        <f aca="false">Inputs!$B$5*D2581</f>
        <v>-56000.0000000002</v>
      </c>
      <c r="H2581" s="29" t="n">
        <f aca="false">Inputs!$B$6*E2581</f>
        <v>4500.00000000017</v>
      </c>
      <c r="I2581" s="29" t="n">
        <f aca="false">G2581+H2581</f>
        <v>-51500.0000000001</v>
      </c>
      <c r="J2581" s="29" t="n">
        <f aca="false">J2580+I2581</f>
        <v>2205000</v>
      </c>
    </row>
    <row r="2582" customFormat="false" ht="15" hidden="false" customHeight="false" outlineLevel="0" collapsed="false">
      <c r="A2582" s="26" t="n">
        <v>41185</v>
      </c>
      <c r="B2582" s="27" t="n">
        <v>88.19</v>
      </c>
      <c r="C2582" s="27" t="n">
        <v>109.32</v>
      </c>
      <c r="D2582" s="28" t="n">
        <f aca="false">B2582-B2581</f>
        <v>-3.69</v>
      </c>
      <c r="E2582" s="28" t="n">
        <f aca="false">C2582-C2581</f>
        <v>-3.17</v>
      </c>
      <c r="F2582" s="29" t="n">
        <f aca="false">Inputs!$B$5*B2582+Inputs!$B$6*C2582</f>
        <v>3353000</v>
      </c>
      <c r="G2582" s="29" t="n">
        <f aca="false">Inputs!$B$5*D2582</f>
        <v>-369000</v>
      </c>
      <c r="H2582" s="29" t="n">
        <f aca="false">Inputs!$B$6*E2582</f>
        <v>158500</v>
      </c>
      <c r="I2582" s="29" t="n">
        <f aca="false">G2582+H2582</f>
        <v>-210500</v>
      </c>
      <c r="J2582" s="29" t="n">
        <f aca="false">J2581+I2582</f>
        <v>1994500</v>
      </c>
    </row>
    <row r="2583" customFormat="false" ht="15" hidden="false" customHeight="false" outlineLevel="0" collapsed="false">
      <c r="A2583" s="26" t="n">
        <v>41186</v>
      </c>
      <c r="B2583" s="27" t="n">
        <v>91.69</v>
      </c>
      <c r="C2583" s="27" t="n">
        <v>110.48</v>
      </c>
      <c r="D2583" s="28" t="n">
        <f aca="false">B2583-B2582</f>
        <v>3.5</v>
      </c>
      <c r="E2583" s="28" t="n">
        <f aca="false">C2583-C2582</f>
        <v>1.16000000000001</v>
      </c>
      <c r="F2583" s="29" t="n">
        <f aca="false">Inputs!$B$5*B2583+Inputs!$B$6*C2583</f>
        <v>3645000</v>
      </c>
      <c r="G2583" s="29" t="n">
        <f aca="false">Inputs!$B$5*D2583</f>
        <v>350000</v>
      </c>
      <c r="H2583" s="29" t="n">
        <f aca="false">Inputs!$B$6*E2583</f>
        <v>-58000.0000000005</v>
      </c>
      <c r="I2583" s="29" t="n">
        <f aca="false">G2583+H2583</f>
        <v>292000</v>
      </c>
      <c r="J2583" s="29" t="n">
        <f aca="false">J2582+I2583</f>
        <v>2286500</v>
      </c>
    </row>
    <row r="2584" customFormat="false" ht="15" hidden="false" customHeight="false" outlineLevel="0" collapsed="false">
      <c r="A2584" s="26" t="n">
        <v>41187</v>
      </c>
      <c r="B2584" s="27" t="n">
        <v>89.87</v>
      </c>
      <c r="C2584" s="27" t="n">
        <v>112.17</v>
      </c>
      <c r="D2584" s="28" t="n">
        <f aca="false">B2584-B2583</f>
        <v>-1.81999999999999</v>
      </c>
      <c r="E2584" s="28" t="n">
        <f aca="false">C2584-C2583</f>
        <v>1.69</v>
      </c>
      <c r="F2584" s="29" t="n">
        <f aca="false">Inputs!$B$5*B2584+Inputs!$B$6*C2584</f>
        <v>3378500</v>
      </c>
      <c r="G2584" s="29" t="n">
        <f aca="false">Inputs!$B$5*D2584</f>
        <v>-181999.999999999</v>
      </c>
      <c r="H2584" s="29" t="n">
        <f aca="false">Inputs!$B$6*E2584</f>
        <v>-84499.9999999999</v>
      </c>
      <c r="I2584" s="29" t="n">
        <f aca="false">G2584+H2584</f>
        <v>-266499.999999999</v>
      </c>
      <c r="J2584" s="29" t="n">
        <f aca="false">J2583+I2584</f>
        <v>2020000</v>
      </c>
    </row>
    <row r="2585" customFormat="false" ht="15" hidden="false" customHeight="false" outlineLevel="0" collapsed="false">
      <c r="A2585" s="26" t="n">
        <v>41190</v>
      </c>
      <c r="B2585" s="27" t="n">
        <v>89.43</v>
      </c>
      <c r="C2585" s="27" t="n">
        <v>112.6</v>
      </c>
      <c r="D2585" s="28" t="n">
        <f aca="false">B2585-B2584</f>
        <v>-0.439999999999998</v>
      </c>
      <c r="E2585" s="28" t="n">
        <f aca="false">C2585-C2584</f>
        <v>0.429999999999993</v>
      </c>
      <c r="F2585" s="29" t="n">
        <f aca="false">Inputs!$B$5*B2585+Inputs!$B$6*C2585</f>
        <v>3313000</v>
      </c>
      <c r="G2585" s="29" t="n">
        <f aca="false">Inputs!$B$5*D2585</f>
        <v>-43999.9999999998</v>
      </c>
      <c r="H2585" s="29" t="n">
        <f aca="false">Inputs!$B$6*E2585</f>
        <v>-21499.9999999996</v>
      </c>
      <c r="I2585" s="29" t="n">
        <f aca="false">G2585+H2585</f>
        <v>-65499.9999999994</v>
      </c>
      <c r="J2585" s="29" t="n">
        <f aca="false">J2584+I2585</f>
        <v>1954500</v>
      </c>
    </row>
    <row r="2586" customFormat="false" ht="15" hidden="false" customHeight="false" outlineLevel="0" collapsed="false">
      <c r="A2586" s="26" t="n">
        <v>41191</v>
      </c>
      <c r="B2586" s="27" t="n">
        <v>92.42</v>
      </c>
      <c r="C2586" s="27" t="n">
        <v>114.32</v>
      </c>
      <c r="D2586" s="28" t="n">
        <f aca="false">B2586-B2585</f>
        <v>2.99</v>
      </c>
      <c r="E2586" s="28" t="n">
        <f aca="false">C2586-C2585</f>
        <v>1.72</v>
      </c>
      <c r="F2586" s="29" t="n">
        <f aca="false">Inputs!$B$5*B2586+Inputs!$B$6*C2586</f>
        <v>3526000</v>
      </c>
      <c r="G2586" s="29" t="n">
        <f aca="false">Inputs!$B$5*D2586</f>
        <v>299000</v>
      </c>
      <c r="H2586" s="29" t="n">
        <f aca="false">Inputs!$B$6*E2586</f>
        <v>-85999.9999999999</v>
      </c>
      <c r="I2586" s="29" t="n">
        <f aca="false">G2586+H2586</f>
        <v>213000</v>
      </c>
      <c r="J2586" s="29" t="n">
        <f aca="false">J2585+I2586</f>
        <v>2167500</v>
      </c>
    </row>
    <row r="2587" customFormat="false" ht="15" hidden="false" customHeight="false" outlineLevel="0" collapsed="false">
      <c r="A2587" s="26" t="n">
        <v>41192</v>
      </c>
      <c r="B2587" s="27" t="n">
        <v>91.24</v>
      </c>
      <c r="C2587" s="27" t="n">
        <v>116.11</v>
      </c>
      <c r="D2587" s="28" t="n">
        <f aca="false">B2587-B2586</f>
        <v>-1.18000000000001</v>
      </c>
      <c r="E2587" s="28" t="n">
        <f aca="false">C2587-C2586</f>
        <v>1.79000000000001</v>
      </c>
      <c r="F2587" s="29" t="n">
        <f aca="false">Inputs!$B$5*B2587+Inputs!$B$6*C2587</f>
        <v>3318500</v>
      </c>
      <c r="G2587" s="29" t="n">
        <f aca="false">Inputs!$B$5*D2587</f>
        <v>-118000.000000001</v>
      </c>
      <c r="H2587" s="29" t="n">
        <f aca="false">Inputs!$B$6*E2587</f>
        <v>-89500.0000000003</v>
      </c>
      <c r="I2587" s="29" t="n">
        <f aca="false">G2587+H2587</f>
        <v>-207500.000000001</v>
      </c>
      <c r="J2587" s="29" t="n">
        <f aca="false">J2586+I2587</f>
        <v>1960000</v>
      </c>
    </row>
    <row r="2588" customFormat="false" ht="15" hidden="false" customHeight="false" outlineLevel="0" collapsed="false">
      <c r="A2588" s="26" t="n">
        <v>41193</v>
      </c>
      <c r="B2588" s="27" t="n">
        <v>92.19</v>
      </c>
      <c r="C2588" s="27" t="n">
        <v>116.18</v>
      </c>
      <c r="D2588" s="28" t="n">
        <f aca="false">B2588-B2587</f>
        <v>0.950000000000003</v>
      </c>
      <c r="E2588" s="28" t="n">
        <f aca="false">C2588-C2587</f>
        <v>0.0700000000000074</v>
      </c>
      <c r="F2588" s="29" t="n">
        <f aca="false">Inputs!$B$5*B2588+Inputs!$B$6*C2588</f>
        <v>3410000</v>
      </c>
      <c r="G2588" s="29" t="n">
        <f aca="false">Inputs!$B$5*D2588</f>
        <v>95000.0000000003</v>
      </c>
      <c r="H2588" s="29" t="n">
        <f aca="false">Inputs!$B$6*E2588</f>
        <v>-3500.00000000037</v>
      </c>
      <c r="I2588" s="29" t="n">
        <f aca="false">G2588+H2588</f>
        <v>91499.9999999999</v>
      </c>
      <c r="J2588" s="29" t="n">
        <f aca="false">J2587+I2588</f>
        <v>2051500</v>
      </c>
    </row>
    <row r="2589" customFormat="false" ht="15" hidden="false" customHeight="false" outlineLevel="0" collapsed="false">
      <c r="A2589" s="26" t="n">
        <v>41194</v>
      </c>
      <c r="B2589" s="27" t="n">
        <v>91.83</v>
      </c>
      <c r="C2589" s="27" t="n">
        <v>115.17</v>
      </c>
      <c r="D2589" s="28" t="n">
        <f aca="false">B2589-B2588</f>
        <v>-0.359999999999999</v>
      </c>
      <c r="E2589" s="28" t="n">
        <f aca="false">C2589-C2588</f>
        <v>-1.01000000000001</v>
      </c>
      <c r="F2589" s="29" t="n">
        <f aca="false">Inputs!$B$5*B2589+Inputs!$B$6*C2589</f>
        <v>3424500</v>
      </c>
      <c r="G2589" s="29" t="n">
        <f aca="false">Inputs!$B$5*D2589</f>
        <v>-35999.9999999999</v>
      </c>
      <c r="H2589" s="29" t="n">
        <f aca="false">Inputs!$B$6*E2589</f>
        <v>50500.0000000003</v>
      </c>
      <c r="I2589" s="29" t="n">
        <f aca="false">G2589+H2589</f>
        <v>14500.0000000003</v>
      </c>
      <c r="J2589" s="29" t="n">
        <f aca="false">J2588+I2589</f>
        <v>2066000</v>
      </c>
    </row>
    <row r="2590" customFormat="false" ht="15" hidden="false" customHeight="false" outlineLevel="0" collapsed="false">
      <c r="A2590" s="26" t="n">
        <v>41197</v>
      </c>
      <c r="B2590" s="27" t="n">
        <v>91.84</v>
      </c>
      <c r="C2590" s="27" t="n">
        <v>115</v>
      </c>
      <c r="D2590" s="28" t="n">
        <f aca="false">B2590-B2589</f>
        <v>0.0100000000000051</v>
      </c>
      <c r="E2590" s="28" t="n">
        <f aca="false">C2590-C2589</f>
        <v>-0.170000000000002</v>
      </c>
      <c r="F2590" s="29" t="n">
        <f aca="false">Inputs!$B$5*B2590+Inputs!$B$6*C2590</f>
        <v>3434000</v>
      </c>
      <c r="G2590" s="29" t="n">
        <f aca="false">Inputs!$B$5*D2590</f>
        <v>1000.00000000051</v>
      </c>
      <c r="H2590" s="29" t="n">
        <f aca="false">Inputs!$B$6*E2590</f>
        <v>8500.00000000009</v>
      </c>
      <c r="I2590" s="29" t="n">
        <f aca="false">G2590+H2590</f>
        <v>9500.0000000006</v>
      </c>
      <c r="J2590" s="29" t="n">
        <f aca="false">J2589+I2590</f>
        <v>2075500</v>
      </c>
    </row>
    <row r="2591" customFormat="false" ht="15" hidden="false" customHeight="false" outlineLevel="0" collapsed="false">
      <c r="A2591" s="26" t="n">
        <v>41198</v>
      </c>
      <c r="B2591" s="27" t="n">
        <v>92.07</v>
      </c>
      <c r="C2591" s="27" t="n">
        <v>115</v>
      </c>
      <c r="D2591" s="28" t="n">
        <f aca="false">B2591-B2590</f>
        <v>0.22999999999999</v>
      </c>
      <c r="E2591" s="28" t="n">
        <f aca="false">C2591-C2590</f>
        <v>0</v>
      </c>
      <c r="F2591" s="29" t="n">
        <f aca="false">Inputs!$B$5*B2591+Inputs!$B$6*C2591</f>
        <v>3457000</v>
      </c>
      <c r="G2591" s="29" t="n">
        <f aca="false">Inputs!$B$5*D2591</f>
        <v>22999.999999999</v>
      </c>
      <c r="H2591" s="29" t="n">
        <f aca="false">Inputs!$B$6*E2591</f>
        <v>-0</v>
      </c>
      <c r="I2591" s="29" t="n">
        <f aca="false">G2591+H2591</f>
        <v>22999.999999999</v>
      </c>
      <c r="J2591" s="29" t="n">
        <f aca="false">J2590+I2591</f>
        <v>2098500</v>
      </c>
    </row>
    <row r="2592" customFormat="false" ht="15" hidden="false" customHeight="false" outlineLevel="0" collapsed="false">
      <c r="A2592" s="26" t="n">
        <v>41199</v>
      </c>
      <c r="B2592" s="27" t="n">
        <v>92.04</v>
      </c>
      <c r="C2592" s="27" t="n">
        <v>113.49</v>
      </c>
      <c r="D2592" s="28" t="n">
        <f aca="false">B2592-B2591</f>
        <v>-0.0299999999999869</v>
      </c>
      <c r="E2592" s="28" t="n">
        <f aca="false">C2592-C2591</f>
        <v>-1.51000000000001</v>
      </c>
      <c r="F2592" s="29" t="n">
        <f aca="false">Inputs!$B$5*B2592+Inputs!$B$6*C2592</f>
        <v>3529500</v>
      </c>
      <c r="G2592" s="29" t="n">
        <f aca="false">Inputs!$B$5*D2592</f>
        <v>-2999.99999999869</v>
      </c>
      <c r="H2592" s="29" t="n">
        <f aca="false">Inputs!$B$6*E2592</f>
        <v>75500.0000000003</v>
      </c>
      <c r="I2592" s="29" t="n">
        <f aca="false">G2592+H2592</f>
        <v>72500.0000000016</v>
      </c>
      <c r="J2592" s="29" t="n">
        <f aca="false">J2591+I2592</f>
        <v>2171000</v>
      </c>
    </row>
    <row r="2593" customFormat="false" ht="15" hidden="false" customHeight="false" outlineLevel="0" collapsed="false">
      <c r="A2593" s="26" t="n">
        <v>41200</v>
      </c>
      <c r="B2593" s="27" t="n">
        <v>92</v>
      </c>
      <c r="C2593" s="27" t="n">
        <v>112.58</v>
      </c>
      <c r="D2593" s="28" t="n">
        <f aca="false">B2593-B2592</f>
        <v>-0.0400000000000063</v>
      </c>
      <c r="E2593" s="28" t="n">
        <f aca="false">C2593-C2592</f>
        <v>-0.909999999999997</v>
      </c>
      <c r="F2593" s="29" t="n">
        <f aca="false">Inputs!$B$5*B2593+Inputs!$B$6*C2593</f>
        <v>3571000</v>
      </c>
      <c r="G2593" s="29" t="n">
        <f aca="false">Inputs!$B$5*D2593</f>
        <v>-4000.00000000063</v>
      </c>
      <c r="H2593" s="29" t="n">
        <f aca="false">Inputs!$B$6*E2593</f>
        <v>45499.9999999998</v>
      </c>
      <c r="I2593" s="29" t="n">
        <f aca="false">G2593+H2593</f>
        <v>41499.9999999992</v>
      </c>
      <c r="J2593" s="29" t="n">
        <f aca="false">J2592+I2593</f>
        <v>2212500</v>
      </c>
    </row>
    <row r="2594" customFormat="false" ht="15" hidden="false" customHeight="false" outlineLevel="0" collapsed="false">
      <c r="A2594" s="26" t="n">
        <v>41201</v>
      </c>
      <c r="B2594" s="27" t="n">
        <v>90</v>
      </c>
      <c r="C2594" s="27" t="n">
        <v>111.89</v>
      </c>
      <c r="D2594" s="28" t="n">
        <f aca="false">B2594-B2593</f>
        <v>-2</v>
      </c>
      <c r="E2594" s="28" t="n">
        <f aca="false">C2594-C2593</f>
        <v>-0.689999999999998</v>
      </c>
      <c r="F2594" s="29" t="n">
        <f aca="false">Inputs!$B$5*B2594+Inputs!$B$6*C2594</f>
        <v>3405500</v>
      </c>
      <c r="G2594" s="29" t="n">
        <f aca="false">Inputs!$B$5*D2594</f>
        <v>-200000</v>
      </c>
      <c r="H2594" s="29" t="n">
        <f aca="false">Inputs!$B$6*E2594</f>
        <v>34499.9999999999</v>
      </c>
      <c r="I2594" s="29" t="n">
        <f aca="false">G2594+H2594</f>
        <v>-165500</v>
      </c>
      <c r="J2594" s="29" t="n">
        <f aca="false">J2593+I2594</f>
        <v>2047000</v>
      </c>
    </row>
    <row r="2595" customFormat="false" ht="15" hidden="false" customHeight="false" outlineLevel="0" collapsed="false">
      <c r="A2595" s="26" t="n">
        <v>41204</v>
      </c>
      <c r="B2595" s="27" t="n">
        <v>88.3</v>
      </c>
      <c r="C2595" s="27" t="n">
        <v>109.62</v>
      </c>
      <c r="D2595" s="28" t="n">
        <f aca="false">B2595-B2594</f>
        <v>-1.7</v>
      </c>
      <c r="E2595" s="28" t="n">
        <f aca="false">C2595-C2594</f>
        <v>-2.27</v>
      </c>
      <c r="F2595" s="29" t="n">
        <f aca="false">Inputs!$B$5*B2595+Inputs!$B$6*C2595</f>
        <v>3349000</v>
      </c>
      <c r="G2595" s="29" t="n">
        <f aca="false">Inputs!$B$5*D2595</f>
        <v>-170000</v>
      </c>
      <c r="H2595" s="29" t="n">
        <f aca="false">Inputs!$B$6*E2595</f>
        <v>113500</v>
      </c>
      <c r="I2595" s="29" t="n">
        <f aca="false">G2595+H2595</f>
        <v>-56500.0000000005</v>
      </c>
      <c r="J2595" s="29" t="n">
        <f aca="false">J2594+I2595</f>
        <v>1990500</v>
      </c>
    </row>
    <row r="2596" customFormat="false" ht="15" hidden="false" customHeight="false" outlineLevel="0" collapsed="false">
      <c r="A2596" s="26" t="n">
        <v>41205</v>
      </c>
      <c r="B2596" s="27" t="n">
        <v>86.65</v>
      </c>
      <c r="C2596" s="27" t="n">
        <v>107.53</v>
      </c>
      <c r="D2596" s="28" t="n">
        <f aca="false">B2596-B2595</f>
        <v>-1.64999999999999</v>
      </c>
      <c r="E2596" s="28" t="n">
        <f aca="false">C2596-C2595</f>
        <v>-2.09</v>
      </c>
      <c r="F2596" s="29" t="n">
        <f aca="false">Inputs!$B$5*B2596+Inputs!$B$6*C2596</f>
        <v>3288500</v>
      </c>
      <c r="G2596" s="29" t="n">
        <f aca="false">Inputs!$B$5*D2596</f>
        <v>-164999.999999999</v>
      </c>
      <c r="H2596" s="29" t="n">
        <f aca="false">Inputs!$B$6*E2596</f>
        <v>104500</v>
      </c>
      <c r="I2596" s="29" t="n">
        <f aca="false">G2596+H2596</f>
        <v>-60499.999999999</v>
      </c>
      <c r="J2596" s="29" t="n">
        <f aca="false">J2595+I2596</f>
        <v>1930000</v>
      </c>
    </row>
    <row r="2597" customFormat="false" ht="15" hidden="false" customHeight="false" outlineLevel="0" collapsed="false">
      <c r="A2597" s="26" t="n">
        <v>41206</v>
      </c>
      <c r="B2597" s="27" t="n">
        <v>85.39</v>
      </c>
      <c r="C2597" s="27" t="n">
        <v>107.66</v>
      </c>
      <c r="D2597" s="28" t="n">
        <f aca="false">B2597-B2596</f>
        <v>-1.26000000000001</v>
      </c>
      <c r="E2597" s="28" t="n">
        <f aca="false">C2597-C2596</f>
        <v>0.129999999999995</v>
      </c>
      <c r="F2597" s="29" t="n">
        <f aca="false">Inputs!$B$5*B2597+Inputs!$B$6*C2597</f>
        <v>3156000</v>
      </c>
      <c r="G2597" s="29" t="n">
        <f aca="false">Inputs!$B$5*D2597</f>
        <v>-126000.000000001</v>
      </c>
      <c r="H2597" s="29" t="n">
        <f aca="false">Inputs!$B$6*E2597</f>
        <v>-6499.99999999977</v>
      </c>
      <c r="I2597" s="29" t="n">
        <f aca="false">G2597+H2597</f>
        <v>-132500</v>
      </c>
      <c r="J2597" s="29" t="n">
        <f aca="false">J2596+I2597</f>
        <v>1797500</v>
      </c>
    </row>
    <row r="2598" customFormat="false" ht="15" hidden="false" customHeight="false" outlineLevel="0" collapsed="false">
      <c r="A2598" s="26" t="n">
        <v>41207</v>
      </c>
      <c r="B2598" s="27" t="n">
        <v>85.59</v>
      </c>
      <c r="C2598" s="27" t="n">
        <v>107.64</v>
      </c>
      <c r="D2598" s="28" t="n">
        <f aca="false">B2598-B2597</f>
        <v>0.200000000000003</v>
      </c>
      <c r="E2598" s="28" t="n">
        <f aca="false">C2598-C2597</f>
        <v>-0.019999999999996</v>
      </c>
      <c r="F2598" s="29" t="n">
        <f aca="false">Inputs!$B$5*B2598+Inputs!$B$6*C2598</f>
        <v>3177000</v>
      </c>
      <c r="G2598" s="29" t="n">
        <f aca="false">Inputs!$B$5*D2598</f>
        <v>20000.0000000003</v>
      </c>
      <c r="H2598" s="29" t="n">
        <f aca="false">Inputs!$B$6*E2598</f>
        <v>999.999999999801</v>
      </c>
      <c r="I2598" s="29" t="n">
        <f aca="false">G2598+H2598</f>
        <v>21000.0000000001</v>
      </c>
      <c r="J2598" s="29" t="n">
        <f aca="false">J2597+I2598</f>
        <v>1818500</v>
      </c>
    </row>
    <row r="2599" customFormat="false" ht="15" hidden="false" customHeight="false" outlineLevel="0" collapsed="false">
      <c r="A2599" s="26" t="n">
        <v>41208</v>
      </c>
      <c r="B2599" s="27" t="n">
        <v>85.84</v>
      </c>
      <c r="C2599" s="27" t="n">
        <v>108.9</v>
      </c>
      <c r="D2599" s="28" t="n">
        <f aca="false">B2599-B2598</f>
        <v>0.25</v>
      </c>
      <c r="E2599" s="28" t="n">
        <f aca="false">C2599-C2598</f>
        <v>1.26000000000001</v>
      </c>
      <c r="F2599" s="29" t="n">
        <f aca="false">Inputs!$B$5*B2599+Inputs!$B$6*C2599</f>
        <v>3139000</v>
      </c>
      <c r="G2599" s="29" t="n">
        <f aca="false">Inputs!$B$5*D2599</f>
        <v>25000</v>
      </c>
      <c r="H2599" s="29" t="n">
        <f aca="false">Inputs!$B$6*E2599</f>
        <v>-63000.0000000003</v>
      </c>
      <c r="I2599" s="29" t="n">
        <f aca="false">G2599+H2599</f>
        <v>-38000.0000000003</v>
      </c>
      <c r="J2599" s="29" t="n">
        <f aca="false">J2598+I2599</f>
        <v>1780500</v>
      </c>
    </row>
    <row r="2600" customFormat="false" ht="15" hidden="false" customHeight="false" outlineLevel="0" collapsed="false">
      <c r="A2600" s="26" t="n">
        <v>41211</v>
      </c>
      <c r="B2600" s="27" t="n">
        <v>85.52</v>
      </c>
      <c r="C2600" s="27" t="n">
        <v>109.33</v>
      </c>
      <c r="D2600" s="28" t="n">
        <f aca="false">B2600-B2599</f>
        <v>-0.320000000000007</v>
      </c>
      <c r="E2600" s="28" t="n">
        <f aca="false">C2600-C2599</f>
        <v>0.429999999999993</v>
      </c>
      <c r="F2600" s="29" t="n">
        <f aca="false">Inputs!$B$5*B2600+Inputs!$B$6*C2600</f>
        <v>3085500</v>
      </c>
      <c r="G2600" s="29" t="n">
        <f aca="false">Inputs!$B$5*D2600</f>
        <v>-32000.0000000007</v>
      </c>
      <c r="H2600" s="29" t="n">
        <f aca="false">Inputs!$B$6*E2600</f>
        <v>-21499.9999999996</v>
      </c>
      <c r="I2600" s="29" t="n">
        <f aca="false">G2600+H2600</f>
        <v>-53500.0000000004</v>
      </c>
      <c r="J2600" s="29" t="n">
        <f aca="false">J2599+I2600</f>
        <v>1727000</v>
      </c>
    </row>
    <row r="2601" customFormat="false" ht="15" hidden="false" customHeight="false" outlineLevel="0" collapsed="false">
      <c r="A2601" s="26" t="n">
        <v>41212</v>
      </c>
      <c r="B2601" s="27" t="n">
        <v>85.65</v>
      </c>
      <c r="C2601" s="27" t="n">
        <v>109.4</v>
      </c>
      <c r="D2601" s="28" t="n">
        <f aca="false">B2601-B2600</f>
        <v>0.13000000000001</v>
      </c>
      <c r="E2601" s="28" t="n">
        <f aca="false">C2601-C2600</f>
        <v>0.0700000000000074</v>
      </c>
      <c r="F2601" s="29" t="n">
        <f aca="false">Inputs!$B$5*B2601+Inputs!$B$6*C2601</f>
        <v>3095000</v>
      </c>
      <c r="G2601" s="29" t="n">
        <f aca="false">Inputs!$B$5*D2601</f>
        <v>13000.000000001</v>
      </c>
      <c r="H2601" s="29" t="n">
        <f aca="false">Inputs!$B$6*E2601</f>
        <v>-3500.00000000037</v>
      </c>
      <c r="I2601" s="29" t="n">
        <f aca="false">G2601+H2601</f>
        <v>9500.0000000006</v>
      </c>
      <c r="J2601" s="29" t="n">
        <f aca="false">J2600+I2601</f>
        <v>1736500</v>
      </c>
    </row>
    <row r="2602" customFormat="false" ht="15" hidden="false" customHeight="false" outlineLevel="0" collapsed="false">
      <c r="A2602" s="26" t="n">
        <v>41213</v>
      </c>
      <c r="B2602" s="27" t="n">
        <v>86.23</v>
      </c>
      <c r="C2602" s="27" t="n">
        <v>109.89</v>
      </c>
      <c r="D2602" s="28" t="n">
        <f aca="false">B2602-B2601</f>
        <v>0.579999999999998</v>
      </c>
      <c r="E2602" s="28" t="n">
        <f aca="false">C2602-C2601</f>
        <v>0.489999999999995</v>
      </c>
      <c r="F2602" s="29" t="n">
        <f aca="false">Inputs!$B$5*B2602+Inputs!$B$6*C2602</f>
        <v>3128500</v>
      </c>
      <c r="G2602" s="29" t="n">
        <f aca="false">Inputs!$B$5*D2602</f>
        <v>57999.9999999998</v>
      </c>
      <c r="H2602" s="29" t="n">
        <f aca="false">Inputs!$B$6*E2602</f>
        <v>-24499.9999999997</v>
      </c>
      <c r="I2602" s="29" t="n">
        <f aca="false">G2602+H2602</f>
        <v>33500.0000000001</v>
      </c>
      <c r="J2602" s="29" t="n">
        <f aca="false">J2601+I2602</f>
        <v>1770000</v>
      </c>
    </row>
    <row r="2603" customFormat="false" ht="15" hidden="false" customHeight="false" outlineLevel="0" collapsed="false">
      <c r="A2603" s="26" t="n">
        <v>41214</v>
      </c>
      <c r="B2603" s="27" t="n">
        <v>87.05</v>
      </c>
      <c r="C2603" s="27" t="n">
        <v>108.84</v>
      </c>
      <c r="D2603" s="28" t="n">
        <f aca="false">B2603-B2602</f>
        <v>0.819999999999993</v>
      </c>
      <c r="E2603" s="28" t="n">
        <f aca="false">C2603-C2602</f>
        <v>-1.05</v>
      </c>
      <c r="F2603" s="29" t="n">
        <f aca="false">Inputs!$B$5*B2603+Inputs!$B$6*C2603</f>
        <v>3263000</v>
      </c>
      <c r="G2603" s="29" t="n">
        <f aca="false">Inputs!$B$5*D2603</f>
        <v>81999.9999999993</v>
      </c>
      <c r="H2603" s="29" t="n">
        <f aca="false">Inputs!$B$6*E2603</f>
        <v>52499.9999999999</v>
      </c>
      <c r="I2603" s="29" t="n">
        <f aca="false">G2603+H2603</f>
        <v>134499.999999999</v>
      </c>
      <c r="J2603" s="29" t="n">
        <f aca="false">J2602+I2603</f>
        <v>1904500</v>
      </c>
    </row>
    <row r="2604" customFormat="false" ht="15" hidden="false" customHeight="false" outlineLevel="0" collapsed="false">
      <c r="A2604" s="26" t="n">
        <v>41215</v>
      </c>
      <c r="B2604" s="27" t="n">
        <v>84.9</v>
      </c>
      <c r="C2604" s="27" t="n">
        <v>106.79</v>
      </c>
      <c r="D2604" s="28" t="n">
        <f aca="false">B2604-B2603</f>
        <v>-2.14999999999999</v>
      </c>
      <c r="E2604" s="28" t="n">
        <f aca="false">C2604-C2603</f>
        <v>-2.05</v>
      </c>
      <c r="F2604" s="29" t="n">
        <f aca="false">Inputs!$B$5*B2604+Inputs!$B$6*C2604</f>
        <v>3150500</v>
      </c>
      <c r="G2604" s="29" t="n">
        <f aca="false">Inputs!$B$5*D2604</f>
        <v>-214999.999999999</v>
      </c>
      <c r="H2604" s="29" t="n">
        <f aca="false">Inputs!$B$6*E2604</f>
        <v>102500</v>
      </c>
      <c r="I2604" s="29" t="n">
        <f aca="false">G2604+H2604</f>
        <v>-112499.999999999</v>
      </c>
      <c r="J2604" s="29" t="n">
        <f aca="false">J2603+I2604</f>
        <v>1792000</v>
      </c>
    </row>
    <row r="2605" customFormat="false" ht="15" hidden="false" customHeight="false" outlineLevel="0" collapsed="false">
      <c r="A2605" s="26" t="n">
        <v>41218</v>
      </c>
      <c r="B2605" s="27" t="n">
        <v>85.64</v>
      </c>
      <c r="C2605" s="27" t="n">
        <v>105.59</v>
      </c>
      <c r="D2605" s="28" t="n">
        <f aca="false">B2605-B2604</f>
        <v>0.739999999999995</v>
      </c>
      <c r="E2605" s="28" t="n">
        <f aca="false">C2605-C2604</f>
        <v>-1.2</v>
      </c>
      <c r="F2605" s="29" t="n">
        <f aca="false">Inputs!$B$5*B2605+Inputs!$B$6*C2605</f>
        <v>3284500</v>
      </c>
      <c r="G2605" s="29" t="n">
        <f aca="false">Inputs!$B$5*D2605</f>
        <v>73999.9999999995</v>
      </c>
      <c r="H2605" s="29" t="n">
        <f aca="false">Inputs!$B$6*E2605</f>
        <v>60000.0000000001</v>
      </c>
      <c r="I2605" s="29" t="n">
        <f aca="false">G2605+H2605</f>
        <v>134000</v>
      </c>
      <c r="J2605" s="29" t="n">
        <f aca="false">J2604+I2605</f>
        <v>1926000</v>
      </c>
    </row>
    <row r="2606" customFormat="false" ht="15" hidden="false" customHeight="false" outlineLevel="0" collapsed="false">
      <c r="A2606" s="26" t="n">
        <v>41219</v>
      </c>
      <c r="B2606" s="27" t="n">
        <v>88.62</v>
      </c>
      <c r="C2606" s="27" t="n">
        <v>109.27</v>
      </c>
      <c r="D2606" s="28" t="n">
        <f aca="false">B2606-B2605</f>
        <v>2.98</v>
      </c>
      <c r="E2606" s="28" t="n">
        <f aca="false">C2606-C2605</f>
        <v>3.67999999999999</v>
      </c>
      <c r="F2606" s="29" t="n">
        <f aca="false">Inputs!$B$5*B2606+Inputs!$B$6*C2606</f>
        <v>3398500</v>
      </c>
      <c r="G2606" s="29" t="n">
        <f aca="false">Inputs!$B$5*D2606</f>
        <v>298000</v>
      </c>
      <c r="H2606" s="29" t="n">
        <f aca="false">Inputs!$B$6*E2606</f>
        <v>-184000</v>
      </c>
      <c r="I2606" s="29" t="n">
        <f aca="false">G2606+H2606</f>
        <v>114000.000000001</v>
      </c>
      <c r="J2606" s="29" t="n">
        <f aca="false">J2605+I2606</f>
        <v>2040000</v>
      </c>
    </row>
    <row r="2607" customFormat="false" ht="15" hidden="false" customHeight="false" outlineLevel="0" collapsed="false">
      <c r="A2607" s="26" t="n">
        <v>41220</v>
      </c>
      <c r="B2607" s="27" t="n">
        <v>84.5</v>
      </c>
      <c r="C2607" s="27" t="n">
        <v>108.21</v>
      </c>
      <c r="D2607" s="28" t="n">
        <f aca="false">B2607-B2606</f>
        <v>-4.12</v>
      </c>
      <c r="E2607" s="28" t="n">
        <f aca="false">C2607-C2606</f>
        <v>-1.06</v>
      </c>
      <c r="F2607" s="29" t="n">
        <f aca="false">Inputs!$B$5*B2607+Inputs!$B$6*C2607</f>
        <v>3039500</v>
      </c>
      <c r="G2607" s="29" t="n">
        <f aca="false">Inputs!$B$5*D2607</f>
        <v>-412000</v>
      </c>
      <c r="H2607" s="29" t="n">
        <f aca="false">Inputs!$B$6*E2607</f>
        <v>53000.0000000001</v>
      </c>
      <c r="I2607" s="29" t="n">
        <f aca="false">G2607+H2607</f>
        <v>-359000</v>
      </c>
      <c r="J2607" s="29" t="n">
        <f aca="false">J2606+I2607</f>
        <v>1681000</v>
      </c>
    </row>
    <row r="2608" customFormat="false" ht="15" hidden="false" customHeight="false" outlineLevel="0" collapsed="false">
      <c r="A2608" s="26" t="n">
        <v>41221</v>
      </c>
      <c r="B2608" s="27" t="n">
        <v>85.07</v>
      </c>
      <c r="C2608" s="27" t="n">
        <v>107.23</v>
      </c>
      <c r="D2608" s="28" t="n">
        <f aca="false">B2608-B2607</f>
        <v>0.569999999999993</v>
      </c>
      <c r="E2608" s="28" t="n">
        <f aca="false">C2608-C2607</f>
        <v>-0.97999999999999</v>
      </c>
      <c r="F2608" s="29" t="n">
        <f aca="false">Inputs!$B$5*B2608+Inputs!$B$6*C2608</f>
        <v>3145500</v>
      </c>
      <c r="G2608" s="29" t="n">
        <f aca="false">Inputs!$B$5*D2608</f>
        <v>56999.9999999993</v>
      </c>
      <c r="H2608" s="29" t="n">
        <f aca="false">Inputs!$B$6*E2608</f>
        <v>48999.9999999995</v>
      </c>
      <c r="I2608" s="29" t="n">
        <f aca="false">G2608+H2608</f>
        <v>105999.999999999</v>
      </c>
      <c r="J2608" s="29" t="n">
        <f aca="false">J2607+I2608</f>
        <v>1787000</v>
      </c>
    </row>
    <row r="2609" customFormat="false" ht="15" hidden="false" customHeight="false" outlineLevel="0" collapsed="false">
      <c r="A2609" s="26" t="n">
        <v>41222</v>
      </c>
      <c r="B2609" s="27" t="n">
        <v>86.08</v>
      </c>
      <c r="C2609" s="27" t="n">
        <v>108.61</v>
      </c>
      <c r="D2609" s="28" t="n">
        <f aca="false">B2609-B2608</f>
        <v>1.01000000000001</v>
      </c>
      <c r="E2609" s="28" t="n">
        <f aca="false">C2609-C2608</f>
        <v>1.38</v>
      </c>
      <c r="F2609" s="29" t="n">
        <f aca="false">Inputs!$B$5*B2609+Inputs!$B$6*C2609</f>
        <v>3177500</v>
      </c>
      <c r="G2609" s="29" t="n">
        <f aca="false">Inputs!$B$5*D2609</f>
        <v>101000.000000001</v>
      </c>
      <c r="H2609" s="29" t="n">
        <f aca="false">Inputs!$B$6*E2609</f>
        <v>-68999.9999999998</v>
      </c>
      <c r="I2609" s="29" t="n">
        <f aca="false">G2609+H2609</f>
        <v>32000.0000000007</v>
      </c>
      <c r="J2609" s="29" t="n">
        <f aca="false">J2608+I2609</f>
        <v>1819000</v>
      </c>
    </row>
    <row r="2610" customFormat="false" ht="15" hidden="false" customHeight="false" outlineLevel="0" collapsed="false">
      <c r="A2610" s="26" t="n">
        <v>41225</v>
      </c>
      <c r="B2610" s="27" t="n">
        <v>85.56</v>
      </c>
      <c r="C2610" s="27" t="n">
        <v>110.23</v>
      </c>
      <c r="D2610" s="28" t="n">
        <f aca="false">B2610-B2609</f>
        <v>-0.519999999999996</v>
      </c>
      <c r="E2610" s="28" t="n">
        <f aca="false">C2610-C2609</f>
        <v>1.62</v>
      </c>
      <c r="F2610" s="29" t="n">
        <f aca="false">Inputs!$B$5*B2610+Inputs!$B$6*C2610</f>
        <v>3044500</v>
      </c>
      <c r="G2610" s="29" t="n">
        <f aca="false">Inputs!$B$5*D2610</f>
        <v>-51999.9999999996</v>
      </c>
      <c r="H2610" s="29" t="n">
        <f aca="false">Inputs!$B$6*E2610</f>
        <v>-81000.0000000002</v>
      </c>
      <c r="I2610" s="29" t="n">
        <f aca="false">G2610+H2610</f>
        <v>-133000</v>
      </c>
      <c r="J2610" s="29" t="n">
        <f aca="false">J2609+I2610</f>
        <v>1686000</v>
      </c>
    </row>
    <row r="2611" customFormat="false" ht="15" hidden="false" customHeight="false" outlineLevel="0" collapsed="false">
      <c r="A2611" s="26" t="n">
        <v>41226</v>
      </c>
      <c r="B2611" s="27" t="n">
        <v>85.38</v>
      </c>
      <c r="C2611" s="27" t="n">
        <v>108.82</v>
      </c>
      <c r="D2611" s="28" t="n">
        <f aca="false">B2611-B2610</f>
        <v>-0.180000000000007</v>
      </c>
      <c r="E2611" s="28" t="n">
        <f aca="false">C2611-C2610</f>
        <v>-1.41000000000001</v>
      </c>
      <c r="F2611" s="29" t="n">
        <f aca="false">Inputs!$B$5*B2611+Inputs!$B$6*C2611</f>
        <v>3097000</v>
      </c>
      <c r="G2611" s="29" t="n">
        <f aca="false">Inputs!$B$5*D2611</f>
        <v>-18000.0000000007</v>
      </c>
      <c r="H2611" s="29" t="n">
        <f aca="false">Inputs!$B$6*E2611</f>
        <v>70500.0000000005</v>
      </c>
      <c r="I2611" s="29" t="n">
        <f aca="false">G2611+H2611</f>
        <v>52499.9999999999</v>
      </c>
      <c r="J2611" s="29" t="n">
        <f aca="false">J2610+I2611</f>
        <v>1738500</v>
      </c>
    </row>
    <row r="2612" customFormat="false" ht="15" hidden="false" customHeight="false" outlineLevel="0" collapsed="false">
      <c r="A2612" s="26" t="n">
        <v>41227</v>
      </c>
      <c r="B2612" s="27" t="n">
        <v>86.32</v>
      </c>
      <c r="C2612" s="27" t="n">
        <v>109.66</v>
      </c>
      <c r="D2612" s="28" t="n">
        <f aca="false">B2612-B2611</f>
        <v>0.939999999999998</v>
      </c>
      <c r="E2612" s="28" t="n">
        <f aca="false">C2612-C2611</f>
        <v>0.840000000000003</v>
      </c>
      <c r="F2612" s="29" t="n">
        <f aca="false">Inputs!$B$5*B2612+Inputs!$B$6*C2612</f>
        <v>3149000</v>
      </c>
      <c r="G2612" s="29" t="n">
        <f aca="false">Inputs!$B$5*D2612</f>
        <v>93999.9999999998</v>
      </c>
      <c r="H2612" s="29" t="n">
        <f aca="false">Inputs!$B$6*E2612</f>
        <v>-42000.0000000002</v>
      </c>
      <c r="I2612" s="29" t="n">
        <f aca="false">G2612+H2612</f>
        <v>51999.9999999996</v>
      </c>
      <c r="J2612" s="29" t="n">
        <f aca="false">J2611+I2612</f>
        <v>1790500</v>
      </c>
    </row>
    <row r="2613" customFormat="false" ht="15" hidden="false" customHeight="false" outlineLevel="0" collapsed="false">
      <c r="A2613" s="26" t="n">
        <v>41228</v>
      </c>
      <c r="B2613" s="27" t="n">
        <v>85.45</v>
      </c>
      <c r="C2613" s="27" t="n">
        <v>110.07</v>
      </c>
      <c r="D2613" s="28" t="n">
        <f aca="false">B2613-B2612</f>
        <v>-0.86999999999999</v>
      </c>
      <c r="E2613" s="28" t="n">
        <f aca="false">C2613-C2612</f>
        <v>0.409999999999997</v>
      </c>
      <c r="F2613" s="29" t="n">
        <f aca="false">Inputs!$B$5*B2613+Inputs!$B$6*C2613</f>
        <v>3041500</v>
      </c>
      <c r="G2613" s="29" t="n">
        <f aca="false">Inputs!$B$5*D2613</f>
        <v>-86999.999999999</v>
      </c>
      <c r="H2613" s="29" t="n">
        <f aca="false">Inputs!$B$6*E2613</f>
        <v>-20499.9999999998</v>
      </c>
      <c r="I2613" s="29" t="n">
        <f aca="false">G2613+H2613</f>
        <v>-107499.999999999</v>
      </c>
      <c r="J2613" s="29" t="n">
        <f aca="false">J2612+I2613</f>
        <v>1683000</v>
      </c>
    </row>
    <row r="2614" customFormat="false" ht="15" hidden="false" customHeight="false" outlineLevel="0" collapsed="false">
      <c r="A2614" s="26" t="n">
        <v>41229</v>
      </c>
      <c r="B2614" s="27" t="n">
        <v>86.62</v>
      </c>
      <c r="C2614" s="27" t="n">
        <v>106.81</v>
      </c>
      <c r="D2614" s="28" t="n">
        <f aca="false">B2614-B2613</f>
        <v>1.17</v>
      </c>
      <c r="E2614" s="28" t="n">
        <f aca="false">C2614-C2613</f>
        <v>-3.25999999999999</v>
      </c>
      <c r="F2614" s="29" t="n">
        <f aca="false">Inputs!$B$5*B2614+Inputs!$B$6*C2614</f>
        <v>3321500</v>
      </c>
      <c r="G2614" s="29" t="n">
        <f aca="false">Inputs!$B$5*D2614</f>
        <v>117000</v>
      </c>
      <c r="H2614" s="29" t="n">
        <f aca="false">Inputs!$B$6*E2614</f>
        <v>163000</v>
      </c>
      <c r="I2614" s="29" t="n">
        <f aca="false">G2614+H2614</f>
        <v>280000</v>
      </c>
      <c r="J2614" s="29" t="n">
        <f aca="false">J2613+I2614</f>
        <v>1963000</v>
      </c>
    </row>
    <row r="2615" customFormat="false" ht="15" hidden="false" customHeight="false" outlineLevel="0" collapsed="false">
      <c r="A2615" s="26" t="n">
        <v>41232</v>
      </c>
      <c r="B2615" s="27" t="n">
        <v>89.05</v>
      </c>
      <c r="C2615" s="27" t="n">
        <v>110.06</v>
      </c>
      <c r="D2615" s="28" t="n">
        <f aca="false">B2615-B2614</f>
        <v>2.42999999999999</v>
      </c>
      <c r="E2615" s="28" t="n">
        <f aca="false">C2615-C2614</f>
        <v>3.25</v>
      </c>
      <c r="F2615" s="29" t="n">
        <f aca="false">Inputs!$B$5*B2615+Inputs!$B$6*C2615</f>
        <v>3402000</v>
      </c>
      <c r="G2615" s="29" t="n">
        <f aca="false">Inputs!$B$5*D2615</f>
        <v>242999.999999999</v>
      </c>
      <c r="H2615" s="29" t="n">
        <f aca="false">Inputs!$B$6*E2615</f>
        <v>-162500</v>
      </c>
      <c r="I2615" s="29" t="n">
        <f aca="false">G2615+H2615</f>
        <v>80499.9999999993</v>
      </c>
      <c r="J2615" s="29" t="n">
        <f aca="false">J2614+I2615</f>
        <v>2043500</v>
      </c>
    </row>
    <row r="2616" customFormat="false" ht="15" hidden="false" customHeight="false" outlineLevel="0" collapsed="false">
      <c r="A2616" s="26" t="n">
        <v>41233</v>
      </c>
      <c r="B2616" s="27" t="n">
        <v>86.46</v>
      </c>
      <c r="C2616" s="27" t="n">
        <v>110.01</v>
      </c>
      <c r="D2616" s="28" t="n">
        <f aca="false">B2616-B2615</f>
        <v>-2.59</v>
      </c>
      <c r="E2616" s="28" t="n">
        <f aca="false">C2616-C2615</f>
        <v>-0.0499999999999972</v>
      </c>
      <c r="F2616" s="29" t="n">
        <f aca="false">Inputs!$B$5*B2616+Inputs!$B$6*C2616</f>
        <v>3145500</v>
      </c>
      <c r="G2616" s="29" t="n">
        <f aca="false">Inputs!$B$5*D2616</f>
        <v>-259000</v>
      </c>
      <c r="H2616" s="29" t="n">
        <f aca="false">Inputs!$B$6*E2616</f>
        <v>2499.99999999986</v>
      </c>
      <c r="I2616" s="29" t="n">
        <f aca="false">G2616+H2616</f>
        <v>-256500.000000001</v>
      </c>
      <c r="J2616" s="29" t="n">
        <f aca="false">J2615+I2616</f>
        <v>1787000</v>
      </c>
    </row>
    <row r="2617" customFormat="false" ht="15" hidden="false" customHeight="false" outlineLevel="0" collapsed="false">
      <c r="A2617" s="26" t="n">
        <v>41234</v>
      </c>
      <c r="B2617" s="27" t="n">
        <v>87.08</v>
      </c>
      <c r="C2617" s="27" t="n">
        <v>110.81</v>
      </c>
      <c r="D2617" s="28" t="n">
        <f aca="false">B2617-B2616</f>
        <v>0.620000000000005</v>
      </c>
      <c r="E2617" s="28" t="n">
        <f aca="false">C2617-C2616</f>
        <v>0.799999999999997</v>
      </c>
      <c r="F2617" s="29" t="n">
        <f aca="false">Inputs!$B$5*B2617+Inputs!$B$6*C2617</f>
        <v>3167500</v>
      </c>
      <c r="G2617" s="29" t="n">
        <f aca="false">Inputs!$B$5*D2617</f>
        <v>62000.0000000005</v>
      </c>
      <c r="H2617" s="29" t="n">
        <f aca="false">Inputs!$B$6*E2617</f>
        <v>-39999.9999999999</v>
      </c>
      <c r="I2617" s="29" t="n">
        <f aca="false">G2617+H2617</f>
        <v>22000.0000000006</v>
      </c>
      <c r="J2617" s="29" t="n">
        <f aca="false">J2616+I2617</f>
        <v>1809000</v>
      </c>
    </row>
    <row r="2618" customFormat="false" ht="15" hidden="false" customHeight="false" outlineLevel="0" collapsed="false">
      <c r="A2618" s="26" t="n">
        <v>41236</v>
      </c>
      <c r="B2618" s="27" t="n">
        <v>87.01</v>
      </c>
      <c r="C2618" s="27" t="n">
        <v>110.14</v>
      </c>
      <c r="D2618" s="28" t="n">
        <f aca="false">B2618-B2617</f>
        <v>-0.0699999999999932</v>
      </c>
      <c r="E2618" s="28" t="n">
        <f aca="false">C2618-C2617</f>
        <v>-0.670000000000002</v>
      </c>
      <c r="F2618" s="29" t="n">
        <f aca="false">Inputs!$B$5*B2618+Inputs!$B$6*C2618</f>
        <v>3194000</v>
      </c>
      <c r="G2618" s="29" t="n">
        <f aca="false">Inputs!$B$5*D2618</f>
        <v>-6999.99999999932</v>
      </c>
      <c r="H2618" s="29" t="n">
        <f aca="false">Inputs!$B$6*E2618</f>
        <v>33500.0000000001</v>
      </c>
      <c r="I2618" s="29" t="n">
        <f aca="false">G2618+H2618</f>
        <v>26500.0000000008</v>
      </c>
      <c r="J2618" s="29" t="n">
        <f aca="false">J2617+I2618</f>
        <v>1835500</v>
      </c>
    </row>
    <row r="2619" customFormat="false" ht="15" hidden="false" customHeight="false" outlineLevel="0" collapsed="false">
      <c r="A2619" s="26" t="n">
        <v>41239</v>
      </c>
      <c r="B2619" s="27" t="n">
        <v>87.28</v>
      </c>
      <c r="C2619" s="27" t="n">
        <v>110.18</v>
      </c>
      <c r="D2619" s="28" t="n">
        <f aca="false">B2619-B2618</f>
        <v>0.269999999999996</v>
      </c>
      <c r="E2619" s="28" t="n">
        <f aca="false">C2619-C2618</f>
        <v>0.0400000000000063</v>
      </c>
      <c r="F2619" s="29" t="n">
        <f aca="false">Inputs!$B$5*B2619+Inputs!$B$6*C2619</f>
        <v>3219000</v>
      </c>
      <c r="G2619" s="29" t="n">
        <f aca="false">Inputs!$B$5*D2619</f>
        <v>26999.9999999996</v>
      </c>
      <c r="H2619" s="29" t="n">
        <f aca="false">Inputs!$B$6*E2619</f>
        <v>-2000.00000000031</v>
      </c>
      <c r="I2619" s="29" t="n">
        <f aca="false">G2619+H2619</f>
        <v>24999.9999999993</v>
      </c>
      <c r="J2619" s="29" t="n">
        <f aca="false">J2618+I2619</f>
        <v>1860500</v>
      </c>
    </row>
    <row r="2620" customFormat="false" ht="15" hidden="false" customHeight="false" outlineLevel="0" collapsed="false">
      <c r="A2620" s="26" t="n">
        <v>41240</v>
      </c>
      <c r="B2620" s="27" t="n">
        <v>86.81</v>
      </c>
      <c r="C2620" s="27" t="n">
        <v>109.33</v>
      </c>
      <c r="D2620" s="28" t="n">
        <f aca="false">B2620-B2619</f>
        <v>-0.469999999999999</v>
      </c>
      <c r="E2620" s="28" t="n">
        <f aca="false">C2620-C2619</f>
        <v>-0.850000000000009</v>
      </c>
      <c r="F2620" s="29" t="n">
        <f aca="false">Inputs!$B$5*B2620+Inputs!$B$6*C2620</f>
        <v>3214500</v>
      </c>
      <c r="G2620" s="29" t="n">
        <f aca="false">Inputs!$B$5*D2620</f>
        <v>-46999.9999999999</v>
      </c>
      <c r="H2620" s="29" t="n">
        <f aca="false">Inputs!$B$6*E2620</f>
        <v>42500.0000000004</v>
      </c>
      <c r="I2620" s="29" t="n">
        <f aca="false">G2620+H2620</f>
        <v>-4499.99999999945</v>
      </c>
      <c r="J2620" s="29" t="n">
        <f aca="false">J2619+I2620</f>
        <v>1856000</v>
      </c>
    </row>
    <row r="2621" customFormat="false" ht="15" hidden="false" customHeight="false" outlineLevel="0" collapsed="false">
      <c r="A2621" s="26" t="n">
        <v>41241</v>
      </c>
      <c r="B2621" s="27" t="n">
        <v>86.1</v>
      </c>
      <c r="C2621" s="27" t="n">
        <v>108.26</v>
      </c>
      <c r="D2621" s="28" t="n">
        <f aca="false">B2621-B2620</f>
        <v>-0.710000000000008</v>
      </c>
      <c r="E2621" s="28" t="n">
        <f aca="false">C2621-C2620</f>
        <v>-1.06999999999999</v>
      </c>
      <c r="F2621" s="29" t="n">
        <f aca="false">Inputs!$B$5*B2621+Inputs!$B$6*C2621</f>
        <v>3197000</v>
      </c>
      <c r="G2621" s="29" t="n">
        <f aca="false">Inputs!$B$5*D2621</f>
        <v>-71000.0000000008</v>
      </c>
      <c r="H2621" s="29" t="n">
        <f aca="false">Inputs!$B$6*E2621</f>
        <v>53499.9999999997</v>
      </c>
      <c r="I2621" s="29" t="n">
        <f aca="false">G2621+H2621</f>
        <v>-17500.0000000011</v>
      </c>
      <c r="J2621" s="29" t="n">
        <f aca="false">J2620+I2621</f>
        <v>1838500</v>
      </c>
    </row>
    <row r="2622" customFormat="false" ht="15" hidden="false" customHeight="false" outlineLevel="0" collapsed="false">
      <c r="A2622" s="26" t="n">
        <v>41242</v>
      </c>
      <c r="B2622" s="27" t="n">
        <v>87.64</v>
      </c>
      <c r="C2622" s="27" t="n">
        <v>110.47</v>
      </c>
      <c r="D2622" s="28" t="n">
        <f aca="false">B2622-B2621</f>
        <v>1.54000000000001</v>
      </c>
      <c r="E2622" s="28" t="n">
        <f aca="false">C2622-C2621</f>
        <v>2.20999999999999</v>
      </c>
      <c r="F2622" s="29" t="n">
        <f aca="false">Inputs!$B$5*B2622+Inputs!$B$6*C2622</f>
        <v>3240500</v>
      </c>
      <c r="G2622" s="29" t="n">
        <f aca="false">Inputs!$B$5*D2622</f>
        <v>154000.000000001</v>
      </c>
      <c r="H2622" s="29" t="n">
        <f aca="false">Inputs!$B$6*E2622</f>
        <v>-110500</v>
      </c>
      <c r="I2622" s="29" t="n">
        <f aca="false">G2622+H2622</f>
        <v>43500.0000000009</v>
      </c>
      <c r="J2622" s="29" t="n">
        <f aca="false">J2621+I2622</f>
        <v>1882000</v>
      </c>
    </row>
    <row r="2623" customFormat="false" ht="15" hidden="false" customHeight="false" outlineLevel="0" collapsed="false">
      <c r="A2623" s="26" t="n">
        <v>41243</v>
      </c>
      <c r="B2623" s="27" t="n">
        <v>88.54</v>
      </c>
      <c r="C2623" s="27" t="n">
        <v>110.84</v>
      </c>
      <c r="D2623" s="28" t="n">
        <f aca="false">B2623-B2622</f>
        <v>0.900000000000006</v>
      </c>
      <c r="E2623" s="28" t="n">
        <f aca="false">C2623-C2622</f>
        <v>0.370000000000005</v>
      </c>
      <c r="F2623" s="29" t="n">
        <f aca="false">Inputs!$B$5*B2623+Inputs!$B$6*C2623</f>
        <v>3312000</v>
      </c>
      <c r="G2623" s="29" t="n">
        <f aca="false">Inputs!$B$5*D2623</f>
        <v>90000.0000000006</v>
      </c>
      <c r="H2623" s="29" t="n">
        <f aca="false">Inputs!$B$6*E2623</f>
        <v>-18500.0000000002</v>
      </c>
      <c r="I2623" s="29" t="n">
        <f aca="false">G2623+H2623</f>
        <v>71500.0000000004</v>
      </c>
      <c r="J2623" s="29" t="n">
        <f aca="false">J2622+I2623</f>
        <v>1953500</v>
      </c>
    </row>
    <row r="2624" customFormat="false" ht="15" hidden="false" customHeight="false" outlineLevel="0" collapsed="false">
      <c r="A2624" s="26" t="n">
        <v>41246</v>
      </c>
      <c r="B2624" s="27" t="n">
        <v>88.69</v>
      </c>
      <c r="C2624" s="27" t="n">
        <v>111.27</v>
      </c>
      <c r="D2624" s="28" t="n">
        <f aca="false">B2624-B2623</f>
        <v>0.149999999999991</v>
      </c>
      <c r="E2624" s="28" t="n">
        <f aca="false">C2624-C2623</f>
        <v>0.429999999999993</v>
      </c>
      <c r="F2624" s="29" t="n">
        <f aca="false">Inputs!$B$5*B2624+Inputs!$B$6*C2624</f>
        <v>3305500</v>
      </c>
      <c r="G2624" s="29" t="n">
        <f aca="false">Inputs!$B$5*D2624</f>
        <v>14999.9999999991</v>
      </c>
      <c r="H2624" s="29" t="n">
        <f aca="false">Inputs!$B$6*E2624</f>
        <v>-21499.9999999996</v>
      </c>
      <c r="I2624" s="29" t="n">
        <f aca="false">G2624+H2624</f>
        <v>-6500.00000000048</v>
      </c>
      <c r="J2624" s="29" t="n">
        <f aca="false">J2623+I2624</f>
        <v>1947000</v>
      </c>
    </row>
    <row r="2625" customFormat="false" ht="15" hidden="false" customHeight="false" outlineLevel="0" collapsed="false">
      <c r="A2625" s="26" t="n">
        <v>41247</v>
      </c>
      <c r="B2625" s="27" t="n">
        <v>88.04</v>
      </c>
      <c r="C2625" s="27" t="n">
        <v>109.99</v>
      </c>
      <c r="D2625" s="28" t="n">
        <f aca="false">B2625-B2624</f>
        <v>-0.649999999999992</v>
      </c>
      <c r="E2625" s="28" t="n">
        <f aca="false">C2625-C2624</f>
        <v>-1.28</v>
      </c>
      <c r="F2625" s="29" t="n">
        <f aca="false">Inputs!$B$5*B2625+Inputs!$B$6*C2625</f>
        <v>3304500</v>
      </c>
      <c r="G2625" s="29" t="n">
        <f aca="false">Inputs!$B$5*D2625</f>
        <v>-64999.9999999992</v>
      </c>
      <c r="H2625" s="29" t="n">
        <f aca="false">Inputs!$B$6*E2625</f>
        <v>64000.0000000001</v>
      </c>
      <c r="I2625" s="29" t="n">
        <f aca="false">G2625+H2625</f>
        <v>-999.999999999091</v>
      </c>
      <c r="J2625" s="29" t="n">
        <f aca="false">J2624+I2625</f>
        <v>1946000</v>
      </c>
    </row>
    <row r="2626" customFormat="false" ht="15" hidden="false" customHeight="false" outlineLevel="0" collapsed="false">
      <c r="A2626" s="26" t="n">
        <v>41248</v>
      </c>
      <c r="B2626" s="27" t="n">
        <v>87.36</v>
      </c>
      <c r="C2626" s="27" t="n">
        <v>108.96</v>
      </c>
      <c r="D2626" s="28" t="n">
        <f aca="false">B2626-B2625</f>
        <v>-0.680000000000007</v>
      </c>
      <c r="E2626" s="28" t="n">
        <f aca="false">C2626-C2625</f>
        <v>-1.03</v>
      </c>
      <c r="F2626" s="29" t="n">
        <f aca="false">Inputs!$B$5*B2626+Inputs!$B$6*C2626</f>
        <v>3288000</v>
      </c>
      <c r="G2626" s="29" t="n">
        <f aca="false">Inputs!$B$5*D2626</f>
        <v>-68000.0000000007</v>
      </c>
      <c r="H2626" s="29" t="n">
        <f aca="false">Inputs!$B$6*E2626</f>
        <v>51500.0000000001</v>
      </c>
      <c r="I2626" s="29" t="n">
        <f aca="false">G2626+H2626</f>
        <v>-16500.0000000006</v>
      </c>
      <c r="J2626" s="29" t="n">
        <f aca="false">J2625+I2626</f>
        <v>1929500</v>
      </c>
    </row>
    <row r="2627" customFormat="false" ht="15" hidden="false" customHeight="false" outlineLevel="0" collapsed="false">
      <c r="A2627" s="26" t="n">
        <v>41249</v>
      </c>
      <c r="B2627" s="27" t="n">
        <v>85.47</v>
      </c>
      <c r="C2627" s="27" t="n">
        <v>108.01</v>
      </c>
      <c r="D2627" s="28" t="n">
        <f aca="false">B2627-B2626</f>
        <v>-1.89</v>
      </c>
      <c r="E2627" s="28" t="n">
        <f aca="false">C2627-C2626</f>
        <v>-0.949999999999989</v>
      </c>
      <c r="F2627" s="29" t="n">
        <f aca="false">Inputs!$B$5*B2627+Inputs!$B$6*C2627</f>
        <v>3146500</v>
      </c>
      <c r="G2627" s="29" t="n">
        <f aca="false">Inputs!$B$5*D2627</f>
        <v>-189000</v>
      </c>
      <c r="H2627" s="29" t="n">
        <f aca="false">Inputs!$B$6*E2627</f>
        <v>47499.9999999994</v>
      </c>
      <c r="I2627" s="29" t="n">
        <f aca="false">G2627+H2627</f>
        <v>-141500.000000001</v>
      </c>
      <c r="J2627" s="29" t="n">
        <f aca="false">J2626+I2627</f>
        <v>1788000</v>
      </c>
    </row>
    <row r="2628" customFormat="false" ht="15" hidden="false" customHeight="false" outlineLevel="0" collapsed="false">
      <c r="A2628" s="26" t="n">
        <v>41250</v>
      </c>
      <c r="B2628" s="27" t="n">
        <v>85.45</v>
      </c>
      <c r="C2628" s="27" t="n">
        <v>107.16</v>
      </c>
      <c r="D2628" s="28" t="n">
        <f aca="false">B2628-B2627</f>
        <v>-0.019999999999996</v>
      </c>
      <c r="E2628" s="28" t="n">
        <f aca="false">C2628-C2627</f>
        <v>-0.850000000000009</v>
      </c>
      <c r="F2628" s="29" t="n">
        <f aca="false">Inputs!$B$5*B2628+Inputs!$B$6*C2628</f>
        <v>3187000</v>
      </c>
      <c r="G2628" s="29" t="n">
        <f aca="false">Inputs!$B$5*D2628</f>
        <v>-1999.9999999996</v>
      </c>
      <c r="H2628" s="29" t="n">
        <f aca="false">Inputs!$B$6*E2628</f>
        <v>42500.0000000004</v>
      </c>
      <c r="I2628" s="29" t="n">
        <f aca="false">G2628+H2628</f>
        <v>40500.0000000008</v>
      </c>
      <c r="J2628" s="29" t="n">
        <f aca="false">J2627+I2628</f>
        <v>1828500</v>
      </c>
    </row>
    <row r="2629" customFormat="false" ht="15" hidden="false" customHeight="false" outlineLevel="0" collapsed="false">
      <c r="A2629" s="26" t="n">
        <v>41253</v>
      </c>
      <c r="B2629" s="27" t="n">
        <v>85.14</v>
      </c>
      <c r="C2629" s="27" t="n">
        <v>108.25</v>
      </c>
      <c r="D2629" s="28" t="n">
        <f aca="false">B2629-B2628</f>
        <v>-0.310000000000002</v>
      </c>
      <c r="E2629" s="28" t="n">
        <f aca="false">C2629-C2628</f>
        <v>1.09</v>
      </c>
      <c r="F2629" s="29" t="n">
        <f aca="false">Inputs!$B$5*B2629+Inputs!$B$6*C2629</f>
        <v>3101500</v>
      </c>
      <c r="G2629" s="29" t="n">
        <f aca="false">Inputs!$B$5*D2629</f>
        <v>-31000.0000000002</v>
      </c>
      <c r="H2629" s="29" t="n">
        <f aca="false">Inputs!$B$6*E2629</f>
        <v>-54500.0000000002</v>
      </c>
      <c r="I2629" s="29" t="n">
        <f aca="false">G2629+H2629</f>
        <v>-85500.0000000004</v>
      </c>
      <c r="J2629" s="29" t="n">
        <f aca="false">J2628+I2629</f>
        <v>1743000</v>
      </c>
    </row>
    <row r="2630" customFormat="false" ht="15" hidden="false" customHeight="false" outlineLevel="0" collapsed="false">
      <c r="A2630" s="26" t="n">
        <v>41254</v>
      </c>
      <c r="B2630" s="27" t="n">
        <v>85.36</v>
      </c>
      <c r="C2630" s="27" t="n">
        <v>107.6</v>
      </c>
      <c r="D2630" s="28" t="n">
        <f aca="false">B2630-B2629</f>
        <v>0.219999999999999</v>
      </c>
      <c r="E2630" s="28" t="n">
        <f aca="false">C2630-C2629</f>
        <v>-0.650000000000006</v>
      </c>
      <c r="F2630" s="29" t="n">
        <f aca="false">Inputs!$B$5*B2630+Inputs!$B$6*C2630</f>
        <v>3156000</v>
      </c>
      <c r="G2630" s="29" t="n">
        <f aca="false">Inputs!$B$5*D2630</f>
        <v>21999.9999999999</v>
      </c>
      <c r="H2630" s="29" t="n">
        <f aca="false">Inputs!$B$6*E2630</f>
        <v>32500.0000000003</v>
      </c>
      <c r="I2630" s="29" t="n">
        <f aca="false">G2630+H2630</f>
        <v>54500.0000000002</v>
      </c>
      <c r="J2630" s="29" t="n">
        <f aca="false">J2629+I2630</f>
        <v>1797500</v>
      </c>
    </row>
    <row r="2631" customFormat="false" ht="15" hidden="false" customHeight="false" outlineLevel="0" collapsed="false">
      <c r="A2631" s="26" t="n">
        <v>41255</v>
      </c>
      <c r="B2631" s="27" t="n">
        <v>86.35</v>
      </c>
      <c r="C2631" s="27" t="n">
        <v>110.17</v>
      </c>
      <c r="D2631" s="28" t="n">
        <f aca="false">B2631-B2630</f>
        <v>0.989999999999995</v>
      </c>
      <c r="E2631" s="28" t="n">
        <f aca="false">C2631-C2630</f>
        <v>2.57000000000001</v>
      </c>
      <c r="F2631" s="29" t="n">
        <f aca="false">Inputs!$B$5*B2631+Inputs!$B$6*C2631</f>
        <v>3126500</v>
      </c>
      <c r="G2631" s="29" t="n">
        <f aca="false">Inputs!$B$5*D2631</f>
        <v>98999.9999999995</v>
      </c>
      <c r="H2631" s="29" t="n">
        <f aca="false">Inputs!$B$6*E2631</f>
        <v>-128500</v>
      </c>
      <c r="I2631" s="29" t="n">
        <f aca="false">G2631+H2631</f>
        <v>-29500.0000000009</v>
      </c>
      <c r="J2631" s="29" t="n">
        <f aca="false">J2630+I2631</f>
        <v>1768000</v>
      </c>
    </row>
    <row r="2632" customFormat="false" ht="15" hidden="false" customHeight="false" outlineLevel="0" collapsed="false">
      <c r="A2632" s="26" t="n">
        <v>41256</v>
      </c>
      <c r="B2632" s="27" t="n">
        <v>85.39</v>
      </c>
      <c r="C2632" s="27" t="n">
        <v>110.18</v>
      </c>
      <c r="D2632" s="28" t="n">
        <f aca="false">B2632-B2631</f>
        <v>-0.959999999999994</v>
      </c>
      <c r="E2632" s="28" t="n">
        <f aca="false">C2632-C2631</f>
        <v>0.0100000000000051</v>
      </c>
      <c r="F2632" s="29" t="n">
        <f aca="false">Inputs!$B$5*B2632+Inputs!$B$6*C2632</f>
        <v>3030000</v>
      </c>
      <c r="G2632" s="29" t="n">
        <f aca="false">Inputs!$B$5*D2632</f>
        <v>-95999.9999999994</v>
      </c>
      <c r="H2632" s="29" t="n">
        <f aca="false">Inputs!$B$6*E2632</f>
        <v>-500.000000000256</v>
      </c>
      <c r="I2632" s="29" t="n">
        <f aca="false">G2632+H2632</f>
        <v>-96499.9999999996</v>
      </c>
      <c r="J2632" s="29" t="n">
        <f aca="false">J2631+I2632</f>
        <v>1671500</v>
      </c>
    </row>
    <row r="2633" customFormat="false" ht="15" hidden="false" customHeight="false" outlineLevel="0" collapsed="false">
      <c r="A2633" s="26" t="n">
        <v>41257</v>
      </c>
      <c r="B2633" s="27" t="n">
        <v>86.32</v>
      </c>
      <c r="C2633" s="27" t="n">
        <v>109.28</v>
      </c>
      <c r="D2633" s="28" t="n">
        <f aca="false">B2633-B2632</f>
        <v>0.929999999999993</v>
      </c>
      <c r="E2633" s="28" t="n">
        <f aca="false">C2633-C2632</f>
        <v>-0.900000000000006</v>
      </c>
      <c r="F2633" s="29" t="n">
        <f aca="false">Inputs!$B$5*B2633+Inputs!$B$6*C2633</f>
        <v>3168000</v>
      </c>
      <c r="G2633" s="29" t="n">
        <f aca="false">Inputs!$B$5*D2633</f>
        <v>92999.9999999993</v>
      </c>
      <c r="H2633" s="29" t="n">
        <f aca="false">Inputs!$B$6*E2633</f>
        <v>45000.0000000003</v>
      </c>
      <c r="I2633" s="29" t="n">
        <f aca="false">G2633+H2633</f>
        <v>138000</v>
      </c>
      <c r="J2633" s="29" t="n">
        <f aca="false">J2632+I2633</f>
        <v>1809500</v>
      </c>
    </row>
    <row r="2634" customFormat="false" ht="15" hidden="false" customHeight="false" outlineLevel="0" collapsed="false">
      <c r="A2634" s="26" t="n">
        <v>41260</v>
      </c>
      <c r="B2634" s="27" t="n">
        <v>86.71</v>
      </c>
      <c r="C2634" s="27" t="n">
        <v>109.35</v>
      </c>
      <c r="D2634" s="28" t="n">
        <f aca="false">B2634-B2633</f>
        <v>0.390000000000001</v>
      </c>
      <c r="E2634" s="28" t="n">
        <f aca="false">C2634-C2633</f>
        <v>0.0699999999999932</v>
      </c>
      <c r="F2634" s="29" t="n">
        <f aca="false">Inputs!$B$5*B2634+Inputs!$B$6*C2634</f>
        <v>3203500</v>
      </c>
      <c r="G2634" s="29" t="n">
        <f aca="false">Inputs!$B$5*D2634</f>
        <v>39000.0000000001</v>
      </c>
      <c r="H2634" s="29" t="n">
        <f aca="false">Inputs!$B$6*E2634</f>
        <v>-3499.99999999966</v>
      </c>
      <c r="I2634" s="29" t="n">
        <f aca="false">G2634+H2634</f>
        <v>35500.0000000004</v>
      </c>
      <c r="J2634" s="29" t="n">
        <f aca="false">J2633+I2634</f>
        <v>1845000</v>
      </c>
    </row>
    <row r="2635" customFormat="false" ht="15" hidden="false" customHeight="false" outlineLevel="0" collapsed="false">
      <c r="A2635" s="26" t="n">
        <v>41261</v>
      </c>
      <c r="B2635" s="27" t="n">
        <v>87.46</v>
      </c>
      <c r="C2635" s="27" t="n">
        <v>109.96</v>
      </c>
      <c r="D2635" s="28" t="n">
        <f aca="false">B2635-B2634</f>
        <v>0.75</v>
      </c>
      <c r="E2635" s="28" t="n">
        <f aca="false">C2635-C2634</f>
        <v>0.609999999999999</v>
      </c>
      <c r="F2635" s="29" t="n">
        <f aca="false">Inputs!$B$5*B2635+Inputs!$B$6*C2635</f>
        <v>3248000</v>
      </c>
      <c r="G2635" s="29" t="n">
        <f aca="false">Inputs!$B$5*D2635</f>
        <v>75000</v>
      </c>
      <c r="H2635" s="29" t="n">
        <f aca="false">Inputs!$B$6*E2635</f>
        <v>-30500</v>
      </c>
      <c r="I2635" s="29" t="n">
        <f aca="false">G2635+H2635</f>
        <v>44500</v>
      </c>
      <c r="J2635" s="29" t="n">
        <f aca="false">J2634+I2635</f>
        <v>1889500</v>
      </c>
    </row>
    <row r="2636" customFormat="false" ht="15" hidden="false" customHeight="false" outlineLevel="0" collapsed="false">
      <c r="A2636" s="26" t="n">
        <v>41262</v>
      </c>
      <c r="B2636" s="27" t="n">
        <v>89.09</v>
      </c>
      <c r="C2636" s="27" t="n">
        <v>109.95</v>
      </c>
      <c r="D2636" s="28" t="n">
        <f aca="false">B2636-B2635</f>
        <v>1.63000000000001</v>
      </c>
      <c r="E2636" s="28" t="n">
        <f aca="false">C2636-C2635</f>
        <v>-0.00999999999999091</v>
      </c>
      <c r="F2636" s="29" t="n">
        <f aca="false">Inputs!$B$5*B2636+Inputs!$B$6*C2636</f>
        <v>3411500</v>
      </c>
      <c r="G2636" s="29" t="n">
        <f aca="false">Inputs!$B$5*D2636</f>
        <v>163000.000000001</v>
      </c>
      <c r="H2636" s="29" t="n">
        <f aca="false">Inputs!$B$6*E2636</f>
        <v>499.999999999545</v>
      </c>
      <c r="I2636" s="29" t="n">
        <f aca="false">G2636+H2636</f>
        <v>163500.000000001</v>
      </c>
      <c r="J2636" s="29" t="n">
        <f aca="false">J2635+I2636</f>
        <v>2053000</v>
      </c>
    </row>
    <row r="2637" customFormat="false" ht="15" hidden="false" customHeight="false" outlineLevel="0" collapsed="false">
      <c r="A2637" s="26" t="n">
        <v>41263</v>
      </c>
      <c r="B2637" s="27" t="n">
        <v>89.76</v>
      </c>
      <c r="C2637" s="27" t="n">
        <v>110.57</v>
      </c>
      <c r="D2637" s="28" t="n">
        <f aca="false">B2637-B2636</f>
        <v>0.670000000000002</v>
      </c>
      <c r="E2637" s="28" t="n">
        <f aca="false">C2637-C2636</f>
        <v>0.61999999999999</v>
      </c>
      <c r="F2637" s="29" t="n">
        <f aca="false">Inputs!$B$5*B2637+Inputs!$B$6*C2637</f>
        <v>3447500</v>
      </c>
      <c r="G2637" s="29" t="n">
        <f aca="false">Inputs!$B$5*D2637</f>
        <v>67000.0000000002</v>
      </c>
      <c r="H2637" s="29" t="n">
        <f aca="false">Inputs!$B$6*E2637</f>
        <v>-30999.9999999995</v>
      </c>
      <c r="I2637" s="29" t="n">
        <f aca="false">G2637+H2637</f>
        <v>36000.0000000007</v>
      </c>
      <c r="J2637" s="29" t="n">
        <f aca="false">J2636+I2637</f>
        <v>2089000</v>
      </c>
    </row>
    <row r="2638" customFormat="false" ht="15" hidden="false" customHeight="false" outlineLevel="0" collapsed="false">
      <c r="A2638" s="26" t="n">
        <v>41264</v>
      </c>
      <c r="B2638" s="27" t="n">
        <v>88.2</v>
      </c>
      <c r="C2638" s="27" t="n">
        <v>109.13</v>
      </c>
      <c r="D2638" s="28" t="n">
        <f aca="false">B2638-B2637</f>
        <v>-1.56</v>
      </c>
      <c r="E2638" s="28" t="n">
        <f aca="false">C2638-C2637</f>
        <v>-1.44</v>
      </c>
      <c r="F2638" s="29" t="n">
        <f aca="false">Inputs!$B$5*B2638+Inputs!$B$6*C2638</f>
        <v>3363500</v>
      </c>
      <c r="G2638" s="29" t="n">
        <f aca="false">Inputs!$B$5*D2638</f>
        <v>-156000</v>
      </c>
      <c r="H2638" s="29" t="n">
        <f aca="false">Inputs!$B$6*E2638</f>
        <v>71999.9999999999</v>
      </c>
      <c r="I2638" s="29" t="n">
        <f aca="false">G2638+H2638</f>
        <v>-84000.0000000004</v>
      </c>
      <c r="J2638" s="29" t="n">
        <f aca="false">J2637+I2638</f>
        <v>2005000</v>
      </c>
    </row>
    <row r="2639" customFormat="false" ht="15" hidden="false" customHeight="false" outlineLevel="0" collapsed="false">
      <c r="A2639" s="26" t="n">
        <v>41267</v>
      </c>
      <c r="B2639" s="27" t="n">
        <v>88.29</v>
      </c>
      <c r="C2639" s="27" t="n">
        <v>108.44</v>
      </c>
      <c r="D2639" s="28" t="n">
        <f aca="false">B2639-B2638</f>
        <v>0.0900000000000034</v>
      </c>
      <c r="E2639" s="28" t="n">
        <f aca="false">C2639-C2638</f>
        <v>-0.689999999999998</v>
      </c>
      <c r="F2639" s="29" t="n">
        <f aca="false">Inputs!$B$5*B2639+Inputs!$B$6*C2639</f>
        <v>3407000</v>
      </c>
      <c r="G2639" s="29" t="n">
        <f aca="false">Inputs!$B$5*D2639</f>
        <v>9000.00000000034</v>
      </c>
      <c r="H2639" s="29" t="n">
        <f aca="false">Inputs!$B$6*E2639</f>
        <v>34499.9999999999</v>
      </c>
      <c r="I2639" s="29" t="n">
        <f aca="false">G2639+H2639</f>
        <v>43500.0000000002</v>
      </c>
      <c r="J2639" s="29" t="n">
        <f aca="false">J2638+I2639</f>
        <v>2048500</v>
      </c>
    </row>
    <row r="2640" customFormat="false" ht="15" hidden="false" customHeight="false" outlineLevel="0" collapsed="false">
      <c r="A2640" s="26" t="n">
        <v>41269</v>
      </c>
      <c r="B2640" s="27" t="n">
        <v>90.71</v>
      </c>
      <c r="C2640" s="27" t="n">
        <v>110.72</v>
      </c>
      <c r="D2640" s="28" t="n">
        <f aca="false">B2640-B2639</f>
        <v>2.41999999999999</v>
      </c>
      <c r="E2640" s="28" t="n">
        <f aca="false">C2640-C2639</f>
        <v>2.28</v>
      </c>
      <c r="F2640" s="29" t="n">
        <f aca="false">Inputs!$B$5*B2640+Inputs!$B$6*C2640</f>
        <v>3535000</v>
      </c>
      <c r="G2640" s="29" t="n">
        <f aca="false">Inputs!$B$5*D2640</f>
        <v>241999.999999999</v>
      </c>
      <c r="H2640" s="29" t="n">
        <f aca="false">Inputs!$B$6*E2640</f>
        <v>-114000</v>
      </c>
      <c r="I2640" s="29" t="n">
        <f aca="false">G2640+H2640</f>
        <v>127999.999999999</v>
      </c>
      <c r="J2640" s="29" t="n">
        <f aca="false">J2639+I2640</f>
        <v>2176500</v>
      </c>
    </row>
    <row r="2641" customFormat="false" ht="15" hidden="false" customHeight="false" outlineLevel="0" collapsed="false">
      <c r="A2641" s="26" t="n">
        <v>41270</v>
      </c>
      <c r="B2641" s="27" t="n">
        <v>90.91</v>
      </c>
      <c r="C2641" s="27" t="n">
        <v>110.04</v>
      </c>
      <c r="D2641" s="28" t="n">
        <f aca="false">B2641-B2640</f>
        <v>0.200000000000003</v>
      </c>
      <c r="E2641" s="28" t="n">
        <f aca="false">C2641-C2640</f>
        <v>-0.679999999999993</v>
      </c>
      <c r="F2641" s="29" t="n">
        <f aca="false">Inputs!$B$5*B2641+Inputs!$B$6*C2641</f>
        <v>3589000</v>
      </c>
      <c r="G2641" s="29" t="n">
        <f aca="false">Inputs!$B$5*D2641</f>
        <v>20000.0000000003</v>
      </c>
      <c r="H2641" s="29" t="n">
        <f aca="false">Inputs!$B$6*E2641</f>
        <v>33999.9999999996</v>
      </c>
      <c r="I2641" s="29" t="n">
        <f aca="false">G2641+H2641</f>
        <v>53999.9999999999</v>
      </c>
      <c r="J2641" s="29" t="n">
        <f aca="false">J2640+I2641</f>
        <v>2230500</v>
      </c>
    </row>
    <row r="2642" customFormat="false" ht="15" hidden="false" customHeight="false" outlineLevel="0" collapsed="false">
      <c r="A2642" s="26" t="n">
        <v>41271</v>
      </c>
      <c r="B2642" s="27" t="n">
        <v>90.66</v>
      </c>
      <c r="C2642" s="27" t="n">
        <v>110.05</v>
      </c>
      <c r="D2642" s="28" t="n">
        <f aca="false">B2642-B2641</f>
        <v>-0.25</v>
      </c>
      <c r="E2642" s="28" t="n">
        <f aca="false">C2642-C2641</f>
        <v>0.00999999999999091</v>
      </c>
      <c r="F2642" s="29" t="n">
        <f aca="false">Inputs!$B$5*B2642+Inputs!$B$6*C2642</f>
        <v>3563500</v>
      </c>
      <c r="G2642" s="29" t="n">
        <f aca="false">Inputs!$B$5*D2642</f>
        <v>-25000</v>
      </c>
      <c r="H2642" s="29" t="n">
        <f aca="false">Inputs!$B$6*E2642</f>
        <v>-499.999999999545</v>
      </c>
      <c r="I2642" s="29" t="n">
        <f aca="false">G2642+H2642</f>
        <v>-25499.9999999995</v>
      </c>
      <c r="J2642" s="29" t="n">
        <f aca="false">J2641+I2642</f>
        <v>2205000</v>
      </c>
    </row>
    <row r="2643" customFormat="false" ht="15" hidden="false" customHeight="false" outlineLevel="0" collapsed="false">
      <c r="A2643" s="26" t="n">
        <v>41274</v>
      </c>
      <c r="B2643" s="27" t="n">
        <v>91.83</v>
      </c>
      <c r="C2643" s="27" t="n">
        <v>110.8</v>
      </c>
      <c r="D2643" s="28" t="n">
        <f aca="false">B2643-B2642</f>
        <v>1.17</v>
      </c>
      <c r="E2643" s="28" t="n">
        <f aca="false">C2643-C2642</f>
        <v>0.75</v>
      </c>
      <c r="F2643" s="29" t="n">
        <f aca="false">Inputs!$B$5*B2643+Inputs!$B$6*C2643</f>
        <v>3643000</v>
      </c>
      <c r="G2643" s="29" t="n">
        <f aca="false">Inputs!$B$5*D2643</f>
        <v>117000</v>
      </c>
      <c r="H2643" s="29" t="n">
        <f aca="false">Inputs!$B$6*E2643</f>
        <v>-37500</v>
      </c>
      <c r="I2643" s="29" t="n">
        <f aca="false">G2643+H2643</f>
        <v>79500.0000000002</v>
      </c>
      <c r="J2643" s="29" t="n">
        <f aca="false">J2642+I2643</f>
        <v>2284500</v>
      </c>
    </row>
    <row r="2644" customFormat="false" ht="15" hidden="false" customHeight="false" outlineLevel="0" collapsed="false">
      <c r="A2644" s="26" t="n">
        <v>41276</v>
      </c>
      <c r="B2644" s="27" t="n">
        <v>93.14</v>
      </c>
      <c r="C2644" s="27" t="n">
        <v>112.98</v>
      </c>
      <c r="D2644" s="28" t="n">
        <f aca="false">B2644-B2643</f>
        <v>1.31</v>
      </c>
      <c r="E2644" s="28" t="n">
        <f aca="false">C2644-C2643</f>
        <v>2.18000000000001</v>
      </c>
      <c r="F2644" s="29" t="n">
        <f aca="false">Inputs!$B$5*B2644+Inputs!$B$6*C2644</f>
        <v>3665000</v>
      </c>
      <c r="G2644" s="29" t="n">
        <f aca="false">Inputs!$B$5*D2644</f>
        <v>131000</v>
      </c>
      <c r="H2644" s="29" t="n">
        <f aca="false">Inputs!$B$6*E2644</f>
        <v>-109000</v>
      </c>
      <c r="I2644" s="29" t="n">
        <f aca="false">G2644+H2644</f>
        <v>21999.9999999999</v>
      </c>
      <c r="J2644" s="29" t="n">
        <f aca="false">J2643+I2644</f>
        <v>2306500</v>
      </c>
    </row>
    <row r="2645" customFormat="false" ht="15" hidden="false" customHeight="false" outlineLevel="0" collapsed="false">
      <c r="A2645" s="26" t="n">
        <v>41277</v>
      </c>
      <c r="B2645" s="27" t="n">
        <v>92.97</v>
      </c>
      <c r="C2645" s="27" t="n">
        <v>113.03</v>
      </c>
      <c r="D2645" s="28" t="n">
        <f aca="false">B2645-B2644</f>
        <v>-0.170000000000002</v>
      </c>
      <c r="E2645" s="28" t="n">
        <f aca="false">C2645-C2644</f>
        <v>0.0499999999999972</v>
      </c>
      <c r="F2645" s="29" t="n">
        <f aca="false">Inputs!$B$5*B2645+Inputs!$B$6*C2645</f>
        <v>3645500</v>
      </c>
      <c r="G2645" s="29" t="n">
        <f aca="false">Inputs!$B$5*D2645</f>
        <v>-17000.0000000002</v>
      </c>
      <c r="H2645" s="29" t="n">
        <f aca="false">Inputs!$B$6*E2645</f>
        <v>-2499.99999999986</v>
      </c>
      <c r="I2645" s="29" t="n">
        <f aca="false">G2645+H2645</f>
        <v>-19500</v>
      </c>
      <c r="J2645" s="29" t="n">
        <f aca="false">J2644+I2645</f>
        <v>2287000</v>
      </c>
    </row>
    <row r="2646" customFormat="false" ht="15" hidden="false" customHeight="false" outlineLevel="0" collapsed="false">
      <c r="A2646" s="26" t="n">
        <v>41278</v>
      </c>
      <c r="B2646" s="27" t="n">
        <v>93.12</v>
      </c>
      <c r="C2646" s="27" t="n">
        <v>112.58</v>
      </c>
      <c r="D2646" s="28" t="n">
        <f aca="false">B2646-B2645</f>
        <v>0.150000000000006</v>
      </c>
      <c r="E2646" s="28" t="n">
        <f aca="false">C2646-C2645</f>
        <v>-0.450000000000003</v>
      </c>
      <c r="F2646" s="29" t="n">
        <f aca="false">Inputs!$B$5*B2646+Inputs!$B$6*C2646</f>
        <v>3683000</v>
      </c>
      <c r="G2646" s="29" t="n">
        <f aca="false">Inputs!$B$5*D2646</f>
        <v>15000.0000000006</v>
      </c>
      <c r="H2646" s="29" t="n">
        <f aca="false">Inputs!$B$6*E2646</f>
        <v>22500.0000000001</v>
      </c>
      <c r="I2646" s="29" t="n">
        <f aca="false">G2646+H2646</f>
        <v>37500.0000000007</v>
      </c>
      <c r="J2646" s="29" t="n">
        <f aca="false">J2645+I2646</f>
        <v>2324500</v>
      </c>
    </row>
    <row r="2647" customFormat="false" ht="15" hidden="false" customHeight="false" outlineLevel="0" collapsed="false">
      <c r="A2647" s="26" t="n">
        <v>41281</v>
      </c>
      <c r="B2647" s="27" t="n">
        <v>93.2</v>
      </c>
      <c r="C2647" s="27" t="n">
        <v>112.49</v>
      </c>
      <c r="D2647" s="28" t="n">
        <f aca="false">B2647-B2646</f>
        <v>0.0799999999999983</v>
      </c>
      <c r="E2647" s="28" t="n">
        <f aca="false">C2647-C2646</f>
        <v>-0.0900000000000034</v>
      </c>
      <c r="F2647" s="29" t="n">
        <f aca="false">Inputs!$B$5*B2647+Inputs!$B$6*C2647</f>
        <v>3695500</v>
      </c>
      <c r="G2647" s="29" t="n">
        <f aca="false">Inputs!$B$5*D2647</f>
        <v>7999.99999999983</v>
      </c>
      <c r="H2647" s="29" t="n">
        <f aca="false">Inputs!$B$6*E2647</f>
        <v>4500.00000000017</v>
      </c>
      <c r="I2647" s="29" t="n">
        <f aca="false">G2647+H2647</f>
        <v>12500</v>
      </c>
      <c r="J2647" s="29" t="n">
        <f aca="false">J2646+I2647</f>
        <v>2337000</v>
      </c>
    </row>
    <row r="2648" customFormat="false" ht="15" hidden="false" customHeight="false" outlineLevel="0" collapsed="false">
      <c r="A2648" s="26" t="n">
        <v>41282</v>
      </c>
      <c r="B2648" s="27" t="n">
        <v>93.21</v>
      </c>
      <c r="C2648" s="27" t="n">
        <v>113.03</v>
      </c>
      <c r="D2648" s="28" t="n">
        <f aca="false">B2648-B2647</f>
        <v>0.00999999999999091</v>
      </c>
      <c r="E2648" s="28" t="n">
        <f aca="false">C2648-C2647</f>
        <v>0.540000000000006</v>
      </c>
      <c r="F2648" s="29" t="n">
        <f aca="false">Inputs!$B$5*B2648+Inputs!$B$6*C2648</f>
        <v>3669500</v>
      </c>
      <c r="G2648" s="29" t="n">
        <f aca="false">Inputs!$B$5*D2648</f>
        <v>999.999999999091</v>
      </c>
      <c r="H2648" s="29" t="n">
        <f aca="false">Inputs!$B$6*E2648</f>
        <v>-27000.0000000003</v>
      </c>
      <c r="I2648" s="29" t="n">
        <f aca="false">G2648+H2648</f>
        <v>-26000.0000000012</v>
      </c>
      <c r="J2648" s="29" t="n">
        <f aca="false">J2647+I2648</f>
        <v>2311000</v>
      </c>
    </row>
    <row r="2649" customFormat="false" ht="15" hidden="false" customHeight="false" outlineLevel="0" collapsed="false">
      <c r="A2649" s="26" t="n">
        <v>41283</v>
      </c>
      <c r="B2649" s="27" t="n">
        <v>93.08</v>
      </c>
      <c r="C2649" s="27" t="n">
        <v>113.07</v>
      </c>
      <c r="D2649" s="28" t="n">
        <f aca="false">B2649-B2648</f>
        <v>-0.129999999999995</v>
      </c>
      <c r="E2649" s="28" t="n">
        <f aca="false">C2649-C2648</f>
        <v>0.039999999999992</v>
      </c>
      <c r="F2649" s="29" t="n">
        <f aca="false">Inputs!$B$5*B2649+Inputs!$B$6*C2649</f>
        <v>3654500</v>
      </c>
      <c r="G2649" s="29" t="n">
        <f aca="false">Inputs!$B$5*D2649</f>
        <v>-12999.9999999995</v>
      </c>
      <c r="H2649" s="29" t="n">
        <f aca="false">Inputs!$B$6*E2649</f>
        <v>-1999.9999999996</v>
      </c>
      <c r="I2649" s="29" t="n">
        <f aca="false">G2649+H2649</f>
        <v>-14999.9999999991</v>
      </c>
      <c r="J2649" s="29" t="n">
        <f aca="false">J2648+I2649</f>
        <v>2296000</v>
      </c>
    </row>
    <row r="2650" customFormat="false" ht="15" hidden="false" customHeight="false" outlineLevel="0" collapsed="false">
      <c r="A2650" s="26" t="n">
        <v>41284</v>
      </c>
      <c r="B2650" s="27" t="n">
        <v>93.81</v>
      </c>
      <c r="C2650" s="27" t="n">
        <v>112.97</v>
      </c>
      <c r="D2650" s="28" t="n">
        <f aca="false">B2650-B2649</f>
        <v>0.730000000000004</v>
      </c>
      <c r="E2650" s="28" t="n">
        <f aca="false">C2650-C2649</f>
        <v>-0.0999999999999943</v>
      </c>
      <c r="F2650" s="29" t="n">
        <f aca="false">Inputs!$B$5*B2650+Inputs!$B$6*C2650</f>
        <v>3732500</v>
      </c>
      <c r="G2650" s="29" t="n">
        <f aca="false">Inputs!$B$5*D2650</f>
        <v>73000.0000000004</v>
      </c>
      <c r="H2650" s="29" t="n">
        <f aca="false">Inputs!$B$6*E2650</f>
        <v>4999.99999999972</v>
      </c>
      <c r="I2650" s="29" t="n">
        <f aca="false">G2650+H2650</f>
        <v>78000.0000000001</v>
      </c>
      <c r="J2650" s="29" t="n">
        <f aca="false">J2649+I2650</f>
        <v>2374000</v>
      </c>
    </row>
    <row r="2651" customFormat="false" ht="15" hidden="false" customHeight="false" outlineLevel="0" collapsed="false">
      <c r="A2651" s="26" t="n">
        <v>41285</v>
      </c>
      <c r="B2651" s="27" t="n">
        <v>93.6</v>
      </c>
      <c r="C2651" s="27" t="n">
        <v>110.3</v>
      </c>
      <c r="D2651" s="28" t="n">
        <f aca="false">B2651-B2650</f>
        <v>-0.210000000000008</v>
      </c>
      <c r="E2651" s="28" t="n">
        <f aca="false">C2651-C2650</f>
        <v>-2.67</v>
      </c>
      <c r="F2651" s="29" t="n">
        <f aca="false">Inputs!$B$5*B2651+Inputs!$B$6*C2651</f>
        <v>3845000</v>
      </c>
      <c r="G2651" s="29" t="n">
        <f aca="false">Inputs!$B$5*D2651</f>
        <v>-21000.0000000008</v>
      </c>
      <c r="H2651" s="29" t="n">
        <f aca="false">Inputs!$B$6*E2651</f>
        <v>133500</v>
      </c>
      <c r="I2651" s="29" t="n">
        <f aca="false">G2651+H2651</f>
        <v>112499.999999999</v>
      </c>
      <c r="J2651" s="29" t="n">
        <f aca="false">J2650+I2651</f>
        <v>2486500</v>
      </c>
    </row>
    <row r="2652" customFormat="false" ht="15" hidden="false" customHeight="false" outlineLevel="0" collapsed="false">
      <c r="A2652" s="26" t="n">
        <v>41288</v>
      </c>
      <c r="B2652" s="27" t="n">
        <v>94.27</v>
      </c>
      <c r="C2652" s="27" t="n">
        <v>111.32</v>
      </c>
      <c r="D2652" s="28" t="n">
        <f aca="false">B2652-B2651</f>
        <v>0.670000000000002</v>
      </c>
      <c r="E2652" s="28" t="n">
        <f aca="false">C2652-C2651</f>
        <v>1.02</v>
      </c>
      <c r="F2652" s="29" t="n">
        <f aca="false">Inputs!$B$5*B2652+Inputs!$B$6*C2652</f>
        <v>3861000</v>
      </c>
      <c r="G2652" s="29" t="n">
        <f aca="false">Inputs!$B$5*D2652</f>
        <v>67000.0000000002</v>
      </c>
      <c r="H2652" s="29" t="n">
        <f aca="false">Inputs!$B$6*E2652</f>
        <v>-50999.9999999998</v>
      </c>
      <c r="I2652" s="29" t="n">
        <f aca="false">G2652+H2652</f>
        <v>16000.0000000004</v>
      </c>
      <c r="J2652" s="29" t="n">
        <f aca="false">J2651+I2652</f>
        <v>2502500</v>
      </c>
    </row>
    <row r="2653" customFormat="false" ht="15" hidden="false" customHeight="false" outlineLevel="0" collapsed="false">
      <c r="A2653" s="26" t="n">
        <v>41289</v>
      </c>
      <c r="B2653" s="27" t="n">
        <v>93.26</v>
      </c>
      <c r="C2653" s="27" t="n">
        <v>111.72</v>
      </c>
      <c r="D2653" s="28" t="n">
        <f aca="false">B2653-B2652</f>
        <v>-1.00999999999999</v>
      </c>
      <c r="E2653" s="28" t="n">
        <f aca="false">C2653-C2652</f>
        <v>0.400000000000006</v>
      </c>
      <c r="F2653" s="29" t="n">
        <f aca="false">Inputs!$B$5*B2653+Inputs!$B$6*C2653</f>
        <v>3740000</v>
      </c>
      <c r="G2653" s="29" t="n">
        <f aca="false">Inputs!$B$5*D2653</f>
        <v>-100999.999999999</v>
      </c>
      <c r="H2653" s="29" t="n">
        <f aca="false">Inputs!$B$6*E2653</f>
        <v>-20000.0000000003</v>
      </c>
      <c r="I2653" s="29" t="n">
        <f aca="false">G2653+H2653</f>
        <v>-120999.999999999</v>
      </c>
      <c r="J2653" s="29" t="n">
        <f aca="false">J2652+I2653</f>
        <v>2381500</v>
      </c>
    </row>
    <row r="2654" customFormat="false" ht="15" hidden="false" customHeight="false" outlineLevel="0" collapsed="false">
      <c r="A2654" s="26" t="n">
        <v>41290</v>
      </c>
      <c r="B2654" s="27" t="n">
        <v>94.28</v>
      </c>
      <c r="C2654" s="27" t="n">
        <v>110.97</v>
      </c>
      <c r="D2654" s="28" t="n">
        <f aca="false">B2654-B2653</f>
        <v>1.02</v>
      </c>
      <c r="E2654" s="28" t="n">
        <f aca="false">C2654-C2653</f>
        <v>-0.75</v>
      </c>
      <c r="F2654" s="29" t="n">
        <f aca="false">Inputs!$B$5*B2654+Inputs!$B$6*C2654</f>
        <v>3879500</v>
      </c>
      <c r="G2654" s="29" t="n">
        <f aca="false">Inputs!$B$5*D2654</f>
        <v>102000</v>
      </c>
      <c r="H2654" s="29" t="n">
        <f aca="false">Inputs!$B$6*E2654</f>
        <v>37500</v>
      </c>
      <c r="I2654" s="29" t="n">
        <f aca="false">G2654+H2654</f>
        <v>139500</v>
      </c>
      <c r="J2654" s="29" t="n">
        <f aca="false">J2653+I2654</f>
        <v>2521000</v>
      </c>
    </row>
    <row r="2655" customFormat="false" ht="15" hidden="false" customHeight="false" outlineLevel="0" collapsed="false">
      <c r="A2655" s="26" t="n">
        <v>41291</v>
      </c>
      <c r="B2655" s="27" t="n">
        <v>95.49</v>
      </c>
      <c r="C2655" s="27" t="n">
        <v>111.01</v>
      </c>
      <c r="D2655" s="28" t="n">
        <f aca="false">B2655-B2654</f>
        <v>1.20999999999999</v>
      </c>
      <c r="E2655" s="28" t="n">
        <f aca="false">C2655-C2654</f>
        <v>0.0400000000000063</v>
      </c>
      <c r="F2655" s="29" t="n">
        <f aca="false">Inputs!$B$5*B2655+Inputs!$B$6*C2655</f>
        <v>3998500</v>
      </c>
      <c r="G2655" s="29" t="n">
        <f aca="false">Inputs!$B$5*D2655</f>
        <v>120999.999999999</v>
      </c>
      <c r="H2655" s="29" t="n">
        <f aca="false">Inputs!$B$6*E2655</f>
        <v>-2000.00000000031</v>
      </c>
      <c r="I2655" s="29" t="n">
        <f aca="false">G2655+H2655</f>
        <v>118999.999999999</v>
      </c>
      <c r="J2655" s="29" t="n">
        <f aca="false">J2654+I2655</f>
        <v>2640000</v>
      </c>
    </row>
    <row r="2656" customFormat="false" ht="15" hidden="false" customHeight="false" outlineLevel="0" collapsed="false">
      <c r="A2656" s="26" t="n">
        <v>41292</v>
      </c>
      <c r="B2656" s="27" t="n">
        <v>95.61</v>
      </c>
      <c r="C2656" s="27" t="n">
        <v>111.71</v>
      </c>
      <c r="D2656" s="28" t="n">
        <f aca="false">B2656-B2655</f>
        <v>0.120000000000005</v>
      </c>
      <c r="E2656" s="28" t="n">
        <f aca="false">C2656-C2655</f>
        <v>0.699999999999989</v>
      </c>
      <c r="F2656" s="29" t="n">
        <f aca="false">Inputs!$B$5*B2656+Inputs!$B$6*C2656</f>
        <v>3975500</v>
      </c>
      <c r="G2656" s="29" t="n">
        <f aca="false">Inputs!$B$5*D2656</f>
        <v>12000.0000000005</v>
      </c>
      <c r="H2656" s="29" t="n">
        <f aca="false">Inputs!$B$6*E2656</f>
        <v>-34999.9999999994</v>
      </c>
      <c r="I2656" s="29" t="n">
        <f aca="false">G2656+H2656</f>
        <v>-22999.999999999</v>
      </c>
      <c r="J2656" s="29" t="n">
        <f aca="false">J2655+I2656</f>
        <v>2617000</v>
      </c>
    </row>
    <row r="2657" customFormat="false" ht="15" hidden="false" customHeight="false" outlineLevel="0" collapsed="false">
      <c r="A2657" s="26" t="n">
        <v>41296</v>
      </c>
      <c r="B2657" s="27" t="n">
        <v>96.09</v>
      </c>
      <c r="C2657" s="27" t="n">
        <v>112.72</v>
      </c>
      <c r="D2657" s="28" t="n">
        <f aca="false">B2657-B2656</f>
        <v>0.480000000000004</v>
      </c>
      <c r="E2657" s="28" t="n">
        <f aca="false">C2657-C2656</f>
        <v>1.01000000000001</v>
      </c>
      <c r="F2657" s="29" t="n">
        <f aca="false">Inputs!$B$5*B2657+Inputs!$B$6*C2657</f>
        <v>3973000</v>
      </c>
      <c r="G2657" s="29" t="n">
        <f aca="false">Inputs!$B$5*D2657</f>
        <v>48000.0000000004</v>
      </c>
      <c r="H2657" s="29" t="n">
        <f aca="false">Inputs!$B$6*E2657</f>
        <v>-50500.0000000003</v>
      </c>
      <c r="I2657" s="29" t="n">
        <f aca="false">G2657+H2657</f>
        <v>-2499.99999999985</v>
      </c>
      <c r="J2657" s="29" t="n">
        <f aca="false">J2656+I2657</f>
        <v>2614500</v>
      </c>
    </row>
    <row r="2658" customFormat="false" ht="15" hidden="false" customHeight="false" outlineLevel="0" collapsed="false">
      <c r="A2658" s="26" t="n">
        <v>41297</v>
      </c>
      <c r="B2658" s="27" t="n">
        <v>95.06</v>
      </c>
      <c r="C2658" s="27" t="n">
        <v>113.68</v>
      </c>
      <c r="D2658" s="28" t="n">
        <f aca="false">B2658-B2657</f>
        <v>-1.03</v>
      </c>
      <c r="E2658" s="28" t="n">
        <f aca="false">C2658-C2657</f>
        <v>0.960000000000008</v>
      </c>
      <c r="F2658" s="29" t="n">
        <f aca="false">Inputs!$B$5*B2658+Inputs!$B$6*C2658</f>
        <v>3822000</v>
      </c>
      <c r="G2658" s="29" t="n">
        <f aca="false">Inputs!$B$5*D2658</f>
        <v>-103000</v>
      </c>
      <c r="H2658" s="29" t="n">
        <f aca="false">Inputs!$B$6*E2658</f>
        <v>-48000.0000000004</v>
      </c>
      <c r="I2658" s="29" t="n">
        <f aca="false">G2658+H2658</f>
        <v>-151000.000000001</v>
      </c>
      <c r="J2658" s="29" t="n">
        <f aca="false">J2657+I2658</f>
        <v>2463500</v>
      </c>
    </row>
    <row r="2659" customFormat="false" ht="15" hidden="false" customHeight="false" outlineLevel="0" collapsed="false">
      <c r="A2659" s="26" t="n">
        <v>41298</v>
      </c>
      <c r="B2659" s="27" t="n">
        <v>95.35</v>
      </c>
      <c r="C2659" s="27" t="n">
        <v>114.59</v>
      </c>
      <c r="D2659" s="28" t="n">
        <f aca="false">B2659-B2658</f>
        <v>0.289999999999992</v>
      </c>
      <c r="E2659" s="28" t="n">
        <f aca="false">C2659-C2658</f>
        <v>0.909999999999997</v>
      </c>
      <c r="F2659" s="29" t="n">
        <f aca="false">Inputs!$B$5*B2659+Inputs!$B$6*C2659</f>
        <v>3805500</v>
      </c>
      <c r="G2659" s="29" t="n">
        <f aca="false">Inputs!$B$5*D2659</f>
        <v>28999.9999999992</v>
      </c>
      <c r="H2659" s="29" t="n">
        <f aca="false">Inputs!$B$6*E2659</f>
        <v>-45499.9999999998</v>
      </c>
      <c r="I2659" s="29" t="n">
        <f aca="false">G2659+H2659</f>
        <v>-16500.0000000006</v>
      </c>
      <c r="J2659" s="29" t="n">
        <f aca="false">J2658+I2659</f>
        <v>2447000</v>
      </c>
    </row>
    <row r="2660" customFormat="false" ht="15" hidden="false" customHeight="false" outlineLevel="0" collapsed="false">
      <c r="A2660" s="26" t="n">
        <v>41299</v>
      </c>
      <c r="B2660" s="27" t="n">
        <v>95.15</v>
      </c>
      <c r="C2660" s="27" t="n">
        <v>113.88</v>
      </c>
      <c r="D2660" s="28" t="n">
        <f aca="false">B2660-B2659</f>
        <v>-0.199999999999989</v>
      </c>
      <c r="E2660" s="28" t="n">
        <f aca="false">C2660-C2659</f>
        <v>-0.710000000000008</v>
      </c>
      <c r="F2660" s="29" t="n">
        <f aca="false">Inputs!$B$5*B2660+Inputs!$B$6*C2660</f>
        <v>3821000</v>
      </c>
      <c r="G2660" s="29" t="n">
        <f aca="false">Inputs!$B$5*D2660</f>
        <v>-19999.9999999989</v>
      </c>
      <c r="H2660" s="29" t="n">
        <f aca="false">Inputs!$B$6*E2660</f>
        <v>35500.0000000004</v>
      </c>
      <c r="I2660" s="29" t="n">
        <f aca="false">G2660+H2660</f>
        <v>15500.0000000015</v>
      </c>
      <c r="J2660" s="29" t="n">
        <f aca="false">J2659+I2660</f>
        <v>2462500</v>
      </c>
    </row>
    <row r="2661" customFormat="false" ht="15" hidden="false" customHeight="false" outlineLevel="0" collapsed="false">
      <c r="A2661" s="26" t="n">
        <v>41302</v>
      </c>
      <c r="B2661" s="27" t="n">
        <v>95.95</v>
      </c>
      <c r="C2661" s="27" t="n">
        <v>113.92</v>
      </c>
      <c r="D2661" s="28" t="n">
        <f aca="false">B2661-B2660</f>
        <v>0.799999999999997</v>
      </c>
      <c r="E2661" s="28" t="n">
        <f aca="false">C2661-C2660</f>
        <v>0.0400000000000063</v>
      </c>
      <c r="F2661" s="29" t="n">
        <f aca="false">Inputs!$B$5*B2661+Inputs!$B$6*C2661</f>
        <v>3899000</v>
      </c>
      <c r="G2661" s="29" t="n">
        <f aca="false">Inputs!$B$5*D2661</f>
        <v>79999.9999999997</v>
      </c>
      <c r="H2661" s="29" t="n">
        <f aca="false">Inputs!$B$6*E2661</f>
        <v>-2000.00000000031</v>
      </c>
      <c r="I2661" s="29" t="n">
        <f aca="false">G2661+H2661</f>
        <v>77999.9999999994</v>
      </c>
      <c r="J2661" s="29" t="n">
        <f aca="false">J2660+I2661</f>
        <v>2540500</v>
      </c>
    </row>
    <row r="2662" customFormat="false" ht="15" hidden="false" customHeight="false" outlineLevel="0" collapsed="false">
      <c r="A2662" s="26" t="n">
        <v>41303</v>
      </c>
      <c r="B2662" s="27" t="n">
        <v>97.62</v>
      </c>
      <c r="C2662" s="27" t="n">
        <v>115.22</v>
      </c>
      <c r="D2662" s="28" t="n">
        <f aca="false">B2662-B2661</f>
        <v>1.67</v>
      </c>
      <c r="E2662" s="28" t="n">
        <f aca="false">C2662-C2661</f>
        <v>1.3</v>
      </c>
      <c r="F2662" s="29" t="n">
        <f aca="false">Inputs!$B$5*B2662+Inputs!$B$6*C2662</f>
        <v>4001000</v>
      </c>
      <c r="G2662" s="29" t="n">
        <f aca="false">Inputs!$B$5*D2662</f>
        <v>167000</v>
      </c>
      <c r="H2662" s="29" t="n">
        <f aca="false">Inputs!$B$6*E2662</f>
        <v>-64999.9999999999</v>
      </c>
      <c r="I2662" s="29" t="n">
        <f aca="false">G2662+H2662</f>
        <v>102000</v>
      </c>
      <c r="J2662" s="29" t="n">
        <f aca="false">J2661+I2662</f>
        <v>2642500</v>
      </c>
    </row>
    <row r="2663" customFormat="false" ht="15" hidden="false" customHeight="false" outlineLevel="0" collapsed="false">
      <c r="A2663" s="26" t="n">
        <v>41304</v>
      </c>
      <c r="B2663" s="27" t="n">
        <v>97.98</v>
      </c>
      <c r="C2663" s="27" t="n">
        <v>115.42</v>
      </c>
      <c r="D2663" s="28" t="n">
        <f aca="false">B2663-B2662</f>
        <v>0.359999999999999</v>
      </c>
      <c r="E2663" s="28" t="n">
        <f aca="false">C2663-C2662</f>
        <v>0.200000000000003</v>
      </c>
      <c r="F2663" s="29" t="n">
        <f aca="false">Inputs!$B$5*B2663+Inputs!$B$6*C2663</f>
        <v>4027000</v>
      </c>
      <c r="G2663" s="29" t="n">
        <f aca="false">Inputs!$B$5*D2663</f>
        <v>35999.9999999999</v>
      </c>
      <c r="H2663" s="29" t="n">
        <f aca="false">Inputs!$B$6*E2663</f>
        <v>-10000.0000000001</v>
      </c>
      <c r="I2663" s="29" t="n">
        <f aca="false">G2663+H2663</f>
        <v>25999.9999999998</v>
      </c>
      <c r="J2663" s="29" t="n">
        <f aca="false">J2662+I2663</f>
        <v>2668500</v>
      </c>
    </row>
    <row r="2664" customFormat="false" ht="15" hidden="false" customHeight="false" outlineLevel="0" collapsed="false">
      <c r="A2664" s="26" t="n">
        <v>41305</v>
      </c>
      <c r="B2664" s="27" t="n">
        <v>97.65</v>
      </c>
      <c r="C2664" s="27" t="n">
        <v>115.55</v>
      </c>
      <c r="D2664" s="28" t="n">
        <f aca="false">B2664-B2663</f>
        <v>-0.329999999999998</v>
      </c>
      <c r="E2664" s="28" t="n">
        <f aca="false">C2664-C2663</f>
        <v>0.129999999999995</v>
      </c>
      <c r="F2664" s="29" t="n">
        <f aca="false">Inputs!$B$5*B2664+Inputs!$B$6*C2664</f>
        <v>3987500</v>
      </c>
      <c r="G2664" s="29" t="n">
        <f aca="false">Inputs!$B$5*D2664</f>
        <v>-32999.9999999998</v>
      </c>
      <c r="H2664" s="29" t="n">
        <f aca="false">Inputs!$B$6*E2664</f>
        <v>-6499.99999999977</v>
      </c>
      <c r="I2664" s="29" t="n">
        <f aca="false">G2664+H2664</f>
        <v>-39499.9999999996</v>
      </c>
      <c r="J2664" s="29" t="n">
        <f aca="false">J2663+I2664</f>
        <v>2629000</v>
      </c>
    </row>
    <row r="2665" customFormat="false" ht="15" hidden="false" customHeight="false" outlineLevel="0" collapsed="false">
      <c r="A2665" s="26" t="n">
        <v>41306</v>
      </c>
      <c r="B2665" s="27" t="n">
        <v>97.46</v>
      </c>
      <c r="C2665" s="27" t="n">
        <v>115.55</v>
      </c>
      <c r="D2665" s="28" t="n">
        <f aca="false">B2665-B2664</f>
        <v>-0.190000000000012</v>
      </c>
      <c r="E2665" s="28" t="n">
        <f aca="false">C2665-C2664</f>
        <v>0</v>
      </c>
      <c r="F2665" s="29" t="n">
        <f aca="false">Inputs!$B$5*B2665+Inputs!$B$6*C2665</f>
        <v>3968500</v>
      </c>
      <c r="G2665" s="29" t="n">
        <f aca="false">Inputs!$B$5*D2665</f>
        <v>-19000.0000000012</v>
      </c>
      <c r="H2665" s="29" t="n">
        <f aca="false">Inputs!$B$6*E2665</f>
        <v>-0</v>
      </c>
      <c r="I2665" s="29" t="n">
        <f aca="false">G2665+H2665</f>
        <v>-19000.0000000012</v>
      </c>
      <c r="J2665" s="29" t="n">
        <f aca="false">J2664+I2665</f>
        <v>2610000</v>
      </c>
    </row>
    <row r="2666" customFormat="false" ht="15" hidden="false" customHeight="false" outlineLevel="0" collapsed="false">
      <c r="A2666" s="26" t="n">
        <v>41309</v>
      </c>
      <c r="B2666" s="27" t="n">
        <v>96.21</v>
      </c>
      <c r="C2666" s="27" t="n">
        <v>116.06</v>
      </c>
      <c r="D2666" s="28" t="n">
        <f aca="false">B2666-B2665</f>
        <v>-1.25</v>
      </c>
      <c r="E2666" s="28" t="n">
        <f aca="false">C2666-C2665</f>
        <v>0.510000000000005</v>
      </c>
      <c r="F2666" s="29" t="n">
        <f aca="false">Inputs!$B$5*B2666+Inputs!$B$6*C2666</f>
        <v>3818000</v>
      </c>
      <c r="G2666" s="29" t="n">
        <f aca="false">Inputs!$B$5*D2666</f>
        <v>-125000</v>
      </c>
      <c r="H2666" s="29" t="n">
        <f aca="false">Inputs!$B$6*E2666</f>
        <v>-25500.0000000003</v>
      </c>
      <c r="I2666" s="29" t="n">
        <f aca="false">G2666+H2666</f>
        <v>-150500</v>
      </c>
      <c r="J2666" s="29" t="n">
        <f aca="false">J2665+I2666</f>
        <v>2459500</v>
      </c>
    </row>
    <row r="2667" customFormat="false" ht="15" hidden="false" customHeight="false" outlineLevel="0" collapsed="false">
      <c r="A2667" s="26" t="n">
        <v>41310</v>
      </c>
      <c r="B2667" s="27" t="n">
        <v>96.68</v>
      </c>
      <c r="C2667" s="27" t="n">
        <v>117.03</v>
      </c>
      <c r="D2667" s="28" t="n">
        <f aca="false">B2667-B2666</f>
        <v>0.470000000000013</v>
      </c>
      <c r="E2667" s="28" t="n">
        <f aca="false">C2667-C2666</f>
        <v>0.969999999999999</v>
      </c>
      <c r="F2667" s="29" t="n">
        <f aca="false">Inputs!$B$5*B2667+Inputs!$B$6*C2667</f>
        <v>3816500</v>
      </c>
      <c r="G2667" s="29" t="n">
        <f aca="false">Inputs!$B$5*D2667</f>
        <v>47000.0000000013</v>
      </c>
      <c r="H2667" s="29" t="n">
        <f aca="false">Inputs!$B$6*E2667</f>
        <v>-48499.9999999999</v>
      </c>
      <c r="I2667" s="29" t="n">
        <f aca="false">G2667+H2667</f>
        <v>-1499.99999999863</v>
      </c>
      <c r="J2667" s="29" t="n">
        <f aca="false">J2666+I2667</f>
        <v>2458000</v>
      </c>
    </row>
    <row r="2668" customFormat="false" ht="15" hidden="false" customHeight="false" outlineLevel="0" collapsed="false">
      <c r="A2668" s="26" t="n">
        <v>41311</v>
      </c>
      <c r="B2668" s="27" t="n">
        <v>96.44</v>
      </c>
      <c r="C2668" s="27" t="n">
        <v>116.61</v>
      </c>
      <c r="D2668" s="28" t="n">
        <f aca="false">B2668-B2667</f>
        <v>-0.240000000000009</v>
      </c>
      <c r="E2668" s="28" t="n">
        <f aca="false">C2668-C2667</f>
        <v>-0.420000000000002</v>
      </c>
      <c r="F2668" s="29" t="n">
        <f aca="false">Inputs!$B$5*B2668+Inputs!$B$6*C2668</f>
        <v>3813500</v>
      </c>
      <c r="G2668" s="29" t="n">
        <f aca="false">Inputs!$B$5*D2668</f>
        <v>-24000.0000000009</v>
      </c>
      <c r="H2668" s="29" t="n">
        <f aca="false">Inputs!$B$6*E2668</f>
        <v>21000.0000000001</v>
      </c>
      <c r="I2668" s="29" t="n">
        <f aca="false">G2668+H2668</f>
        <v>-3000.00000000083</v>
      </c>
      <c r="J2668" s="29" t="n">
        <f aca="false">J2667+I2668</f>
        <v>2455000</v>
      </c>
    </row>
    <row r="2669" customFormat="false" ht="15" hidden="false" customHeight="false" outlineLevel="0" collapsed="false">
      <c r="A2669" s="26" t="n">
        <v>41312</v>
      </c>
      <c r="B2669" s="27" t="n">
        <v>95.84</v>
      </c>
      <c r="C2669" s="27" t="n">
        <v>117.17</v>
      </c>
      <c r="D2669" s="28" t="n">
        <f aca="false">B2669-B2668</f>
        <v>-0.599999999999994</v>
      </c>
      <c r="E2669" s="28" t="n">
        <f aca="false">C2669-C2668</f>
        <v>0.560000000000002</v>
      </c>
      <c r="F2669" s="29" t="n">
        <f aca="false">Inputs!$B$5*B2669+Inputs!$B$6*C2669</f>
        <v>3725500</v>
      </c>
      <c r="G2669" s="29" t="n">
        <f aca="false">Inputs!$B$5*D2669</f>
        <v>-59999.9999999994</v>
      </c>
      <c r="H2669" s="29" t="n">
        <f aca="false">Inputs!$B$6*E2669</f>
        <v>-28000.0000000001</v>
      </c>
      <c r="I2669" s="29" t="n">
        <f aca="false">G2669+H2669</f>
        <v>-87999.9999999996</v>
      </c>
      <c r="J2669" s="29" t="n">
        <f aca="false">J2668+I2669</f>
        <v>2367000</v>
      </c>
    </row>
    <row r="2670" customFormat="false" ht="15" hidden="false" customHeight="false" outlineLevel="0" collapsed="false">
      <c r="A2670" s="26" t="n">
        <v>41313</v>
      </c>
      <c r="B2670" s="27" t="n">
        <v>95.71</v>
      </c>
      <c r="C2670" s="27" t="n">
        <v>118.9</v>
      </c>
      <c r="D2670" s="28" t="n">
        <f aca="false">B2670-B2669</f>
        <v>-0.13000000000001</v>
      </c>
      <c r="E2670" s="28" t="n">
        <f aca="false">C2670-C2669</f>
        <v>1.73</v>
      </c>
      <c r="F2670" s="29" t="n">
        <f aca="false">Inputs!$B$5*B2670+Inputs!$B$6*C2670</f>
        <v>3626000</v>
      </c>
      <c r="G2670" s="29" t="n">
        <f aca="false">Inputs!$B$5*D2670</f>
        <v>-13000.000000001</v>
      </c>
      <c r="H2670" s="29" t="n">
        <f aca="false">Inputs!$B$6*E2670</f>
        <v>-86500.0000000002</v>
      </c>
      <c r="I2670" s="29" t="n">
        <f aca="false">G2670+H2670</f>
        <v>-99500.0000000012</v>
      </c>
      <c r="J2670" s="29" t="n">
        <f aca="false">J2669+I2670</f>
        <v>2267500</v>
      </c>
    </row>
    <row r="2671" customFormat="false" ht="15" hidden="false" customHeight="false" outlineLevel="0" collapsed="false">
      <c r="A2671" s="26" t="n">
        <v>41316</v>
      </c>
      <c r="B2671" s="27" t="n">
        <v>97.01</v>
      </c>
      <c r="C2671" s="27" t="n">
        <v>118.29</v>
      </c>
      <c r="D2671" s="28" t="n">
        <f aca="false">B2671-B2670</f>
        <v>1.30000000000001</v>
      </c>
      <c r="E2671" s="28" t="n">
        <f aca="false">C2671-C2670</f>
        <v>-0.609999999999999</v>
      </c>
      <c r="F2671" s="29" t="n">
        <f aca="false">Inputs!$B$5*B2671+Inputs!$B$6*C2671</f>
        <v>3786500</v>
      </c>
      <c r="G2671" s="29" t="n">
        <f aca="false">Inputs!$B$5*D2671</f>
        <v>130000.000000001</v>
      </c>
      <c r="H2671" s="29" t="n">
        <f aca="false">Inputs!$B$6*E2671</f>
        <v>30500</v>
      </c>
      <c r="I2671" s="29" t="n">
        <f aca="false">G2671+H2671</f>
        <v>160500.000000001</v>
      </c>
      <c r="J2671" s="29" t="n">
        <f aca="false">J2670+I2671</f>
        <v>2428000</v>
      </c>
    </row>
    <row r="2672" customFormat="false" ht="15" hidden="false" customHeight="false" outlineLevel="0" collapsed="false">
      <c r="A2672" s="26" t="n">
        <v>41317</v>
      </c>
      <c r="B2672" s="27" t="n">
        <v>97.48</v>
      </c>
      <c r="C2672" s="27" t="n">
        <v>117.89</v>
      </c>
      <c r="D2672" s="28" t="n">
        <f aca="false">B2672-B2671</f>
        <v>0.469999999999999</v>
      </c>
      <c r="E2672" s="28" t="n">
        <f aca="false">C2672-C2671</f>
        <v>-0.400000000000006</v>
      </c>
      <c r="F2672" s="29" t="n">
        <f aca="false">Inputs!$B$5*B2672+Inputs!$B$6*C2672</f>
        <v>3853500</v>
      </c>
      <c r="G2672" s="29" t="n">
        <f aca="false">Inputs!$B$5*D2672</f>
        <v>46999.9999999999</v>
      </c>
      <c r="H2672" s="29" t="n">
        <f aca="false">Inputs!$B$6*E2672</f>
        <v>20000.0000000003</v>
      </c>
      <c r="I2672" s="29" t="n">
        <f aca="false">G2672+H2672</f>
        <v>67000.0000000002</v>
      </c>
      <c r="J2672" s="29" t="n">
        <f aca="false">J2671+I2672</f>
        <v>2495000</v>
      </c>
    </row>
    <row r="2673" customFormat="false" ht="15" hidden="false" customHeight="false" outlineLevel="0" collapsed="false">
      <c r="A2673" s="26" t="n">
        <v>41318</v>
      </c>
      <c r="B2673" s="27" t="n">
        <v>97.03</v>
      </c>
      <c r="C2673" s="27" t="n">
        <v>118.43</v>
      </c>
      <c r="D2673" s="28" t="n">
        <f aca="false">B2673-B2672</f>
        <v>-0.450000000000003</v>
      </c>
      <c r="E2673" s="28" t="n">
        <f aca="false">C2673-C2672</f>
        <v>0.540000000000006</v>
      </c>
      <c r="F2673" s="29" t="n">
        <f aca="false">Inputs!$B$5*B2673+Inputs!$B$6*C2673</f>
        <v>3781500</v>
      </c>
      <c r="G2673" s="29" t="n">
        <f aca="false">Inputs!$B$5*D2673</f>
        <v>-45000.0000000003</v>
      </c>
      <c r="H2673" s="29" t="n">
        <f aca="false">Inputs!$B$6*E2673</f>
        <v>-27000.0000000003</v>
      </c>
      <c r="I2673" s="29" t="n">
        <f aca="false">G2673+H2673</f>
        <v>-72000.0000000006</v>
      </c>
      <c r="J2673" s="29" t="n">
        <f aca="false">J2672+I2673</f>
        <v>2423000</v>
      </c>
    </row>
    <row r="2674" customFormat="false" ht="15" hidden="false" customHeight="false" outlineLevel="0" collapsed="false">
      <c r="A2674" s="26" t="n">
        <v>41319</v>
      </c>
      <c r="B2674" s="27" t="n">
        <v>97.3</v>
      </c>
      <c r="C2674" s="27" t="n">
        <v>118.48</v>
      </c>
      <c r="D2674" s="28" t="n">
        <f aca="false">B2674-B2673</f>
        <v>0.269999999999996</v>
      </c>
      <c r="E2674" s="28" t="n">
        <f aca="false">C2674-C2673</f>
        <v>0.0499999999999972</v>
      </c>
      <c r="F2674" s="29" t="n">
        <f aca="false">Inputs!$B$5*B2674+Inputs!$B$6*C2674</f>
        <v>3806000</v>
      </c>
      <c r="G2674" s="29" t="n">
        <f aca="false">Inputs!$B$5*D2674</f>
        <v>26999.9999999996</v>
      </c>
      <c r="H2674" s="29" t="n">
        <f aca="false">Inputs!$B$6*E2674</f>
        <v>-2499.99999999986</v>
      </c>
      <c r="I2674" s="29" t="n">
        <f aca="false">G2674+H2674</f>
        <v>24499.9999999997</v>
      </c>
      <c r="J2674" s="29" t="n">
        <f aca="false">J2673+I2674</f>
        <v>2447500</v>
      </c>
    </row>
    <row r="2675" customFormat="false" ht="15" hidden="false" customHeight="false" outlineLevel="0" collapsed="false">
      <c r="A2675" s="26" t="n">
        <v>41320</v>
      </c>
      <c r="B2675" s="27" t="n">
        <v>95.95</v>
      </c>
      <c r="C2675" s="27" t="n">
        <v>117.4</v>
      </c>
      <c r="D2675" s="28" t="n">
        <f aca="false">B2675-B2674</f>
        <v>-1.34999999999999</v>
      </c>
      <c r="E2675" s="28" t="n">
        <f aca="false">C2675-C2674</f>
        <v>-1.08</v>
      </c>
      <c r="F2675" s="29" t="n">
        <f aca="false">Inputs!$B$5*B2675+Inputs!$B$6*C2675</f>
        <v>3725000</v>
      </c>
      <c r="G2675" s="29" t="n">
        <f aca="false">Inputs!$B$5*D2675</f>
        <v>-134999.999999999</v>
      </c>
      <c r="H2675" s="29" t="n">
        <f aca="false">Inputs!$B$6*E2675</f>
        <v>53999.9999999999</v>
      </c>
      <c r="I2675" s="29" t="n">
        <f aca="false">G2675+H2675</f>
        <v>-80999.9999999995</v>
      </c>
      <c r="J2675" s="29" t="n">
        <f aca="false">J2674+I2675</f>
        <v>2366500</v>
      </c>
    </row>
    <row r="2676" customFormat="false" ht="15" hidden="false" customHeight="false" outlineLevel="0" collapsed="false">
      <c r="A2676" s="26" t="n">
        <v>41324</v>
      </c>
      <c r="B2676" s="27" t="n">
        <v>96.69</v>
      </c>
      <c r="C2676" s="27" t="n">
        <v>117.04</v>
      </c>
      <c r="D2676" s="28" t="n">
        <f aca="false">B2676-B2675</f>
        <v>0.739999999999995</v>
      </c>
      <c r="E2676" s="28" t="n">
        <f aca="false">C2676-C2675</f>
        <v>-0.359999999999999</v>
      </c>
      <c r="F2676" s="29" t="n">
        <f aca="false">Inputs!$B$5*B2676+Inputs!$B$6*C2676</f>
        <v>3817000</v>
      </c>
      <c r="G2676" s="29" t="n">
        <f aca="false">Inputs!$B$5*D2676</f>
        <v>73999.9999999995</v>
      </c>
      <c r="H2676" s="29" t="n">
        <f aca="false">Inputs!$B$6*E2676</f>
        <v>18000</v>
      </c>
      <c r="I2676" s="29" t="n">
        <f aca="false">G2676+H2676</f>
        <v>91999.9999999995</v>
      </c>
      <c r="J2676" s="29" t="n">
        <f aca="false">J2675+I2676</f>
        <v>2458500</v>
      </c>
    </row>
    <row r="2677" customFormat="false" ht="15" hidden="false" customHeight="false" outlineLevel="0" collapsed="false">
      <c r="A2677" s="26" t="n">
        <v>41325</v>
      </c>
      <c r="B2677" s="27" t="n">
        <v>94.92</v>
      </c>
      <c r="C2677" s="27" t="n">
        <v>116.23</v>
      </c>
      <c r="D2677" s="28" t="n">
        <f aca="false">B2677-B2676</f>
        <v>-1.77</v>
      </c>
      <c r="E2677" s="28" t="n">
        <f aca="false">C2677-C2676</f>
        <v>-0.810000000000002</v>
      </c>
      <c r="F2677" s="29" t="n">
        <f aca="false">Inputs!$B$5*B2677+Inputs!$B$6*C2677</f>
        <v>3680500</v>
      </c>
      <c r="G2677" s="29" t="n">
        <f aca="false">Inputs!$B$5*D2677</f>
        <v>-177000</v>
      </c>
      <c r="H2677" s="29" t="n">
        <f aca="false">Inputs!$B$6*E2677</f>
        <v>40500.0000000001</v>
      </c>
      <c r="I2677" s="29" t="n">
        <f aca="false">G2677+H2677</f>
        <v>-136499.999999999</v>
      </c>
      <c r="J2677" s="29" t="n">
        <f aca="false">J2676+I2677</f>
        <v>2322000</v>
      </c>
    </row>
    <row r="2678" customFormat="false" ht="15" hidden="false" customHeight="false" outlineLevel="0" collapsed="false">
      <c r="A2678" s="26" t="n">
        <v>41326</v>
      </c>
      <c r="B2678" s="27" t="n">
        <v>92.79</v>
      </c>
      <c r="C2678" s="27" t="n">
        <v>114.19</v>
      </c>
      <c r="D2678" s="28" t="n">
        <f aca="false">B2678-B2677</f>
        <v>-2.13</v>
      </c>
      <c r="E2678" s="28" t="n">
        <f aca="false">C2678-C2677</f>
        <v>-2.04000000000001</v>
      </c>
      <c r="F2678" s="29" t="n">
        <f aca="false">Inputs!$B$5*B2678+Inputs!$B$6*C2678</f>
        <v>3569500</v>
      </c>
      <c r="G2678" s="29" t="n">
        <f aca="false">Inputs!$B$5*D2678</f>
        <v>-213000</v>
      </c>
      <c r="H2678" s="29" t="n">
        <f aca="false">Inputs!$B$6*E2678</f>
        <v>102000</v>
      </c>
      <c r="I2678" s="29" t="n">
        <f aca="false">G2678+H2678</f>
        <v>-110999.999999999</v>
      </c>
      <c r="J2678" s="29" t="n">
        <f aca="false">J2677+I2678</f>
        <v>2211000</v>
      </c>
    </row>
    <row r="2679" customFormat="false" ht="15" hidden="false" customHeight="false" outlineLevel="0" collapsed="false">
      <c r="A2679" s="26" t="n">
        <v>41327</v>
      </c>
      <c r="B2679" s="27" t="n">
        <v>93.12</v>
      </c>
      <c r="C2679" s="27" t="n">
        <v>113.74</v>
      </c>
      <c r="D2679" s="28" t="n">
        <f aca="false">B2679-B2678</f>
        <v>0.329999999999998</v>
      </c>
      <c r="E2679" s="28" t="n">
        <f aca="false">C2679-C2678</f>
        <v>-0.450000000000003</v>
      </c>
      <c r="F2679" s="29" t="n">
        <f aca="false">Inputs!$B$5*B2679+Inputs!$B$6*C2679</f>
        <v>3625000</v>
      </c>
      <c r="G2679" s="29" t="n">
        <f aca="false">Inputs!$B$5*D2679</f>
        <v>32999.9999999998</v>
      </c>
      <c r="H2679" s="29" t="n">
        <f aca="false">Inputs!$B$6*E2679</f>
        <v>22500.0000000001</v>
      </c>
      <c r="I2679" s="29" t="n">
        <f aca="false">G2679+H2679</f>
        <v>55500</v>
      </c>
      <c r="J2679" s="29" t="n">
        <f aca="false">J2678+I2679</f>
        <v>2266500</v>
      </c>
    </row>
    <row r="2680" customFormat="false" ht="15" hidden="false" customHeight="false" outlineLevel="0" collapsed="false">
      <c r="A2680" s="26" t="n">
        <v>41330</v>
      </c>
      <c r="B2680" s="27" t="n">
        <v>92.74</v>
      </c>
      <c r="C2680" s="27" t="n">
        <v>114.55</v>
      </c>
      <c r="D2680" s="28" t="n">
        <f aca="false">B2680-B2679</f>
        <v>-0.38000000000001</v>
      </c>
      <c r="E2680" s="28" t="n">
        <f aca="false">C2680-C2679</f>
        <v>0.810000000000002</v>
      </c>
      <c r="F2680" s="29" t="n">
        <f aca="false">Inputs!$B$5*B2680+Inputs!$B$6*C2680</f>
        <v>3546500</v>
      </c>
      <c r="G2680" s="29" t="n">
        <f aca="false">Inputs!$B$5*D2680</f>
        <v>-38000.000000001</v>
      </c>
      <c r="H2680" s="29" t="n">
        <f aca="false">Inputs!$B$6*E2680</f>
        <v>-40500.0000000001</v>
      </c>
      <c r="I2680" s="29" t="n">
        <f aca="false">G2680+H2680</f>
        <v>-78500.0000000011</v>
      </c>
      <c r="J2680" s="29" t="n">
        <f aca="false">J2679+I2680</f>
        <v>2188000</v>
      </c>
    </row>
    <row r="2681" customFormat="false" ht="15" hidden="false" customHeight="false" outlineLevel="0" collapsed="false">
      <c r="A2681" s="26" t="n">
        <v>41331</v>
      </c>
      <c r="B2681" s="27" t="n">
        <v>92.63</v>
      </c>
      <c r="C2681" s="27" t="n">
        <v>112.96</v>
      </c>
      <c r="D2681" s="28" t="n">
        <f aca="false">B2681-B2680</f>
        <v>-0.109999999999999</v>
      </c>
      <c r="E2681" s="28" t="n">
        <f aca="false">C2681-C2680</f>
        <v>-1.59</v>
      </c>
      <c r="F2681" s="29" t="n">
        <f aca="false">Inputs!$B$5*B2681+Inputs!$B$6*C2681</f>
        <v>3615000</v>
      </c>
      <c r="G2681" s="29" t="n">
        <f aca="false">Inputs!$B$5*D2681</f>
        <v>-10999.9999999999</v>
      </c>
      <c r="H2681" s="29" t="n">
        <f aca="false">Inputs!$B$6*E2681</f>
        <v>79500.0000000002</v>
      </c>
      <c r="I2681" s="29" t="n">
        <f aca="false">G2681+H2681</f>
        <v>68500.0000000002</v>
      </c>
      <c r="J2681" s="29" t="n">
        <f aca="false">J2680+I2681</f>
        <v>2256500</v>
      </c>
    </row>
    <row r="2682" customFormat="false" ht="15" hidden="false" customHeight="false" outlineLevel="0" collapsed="false">
      <c r="A2682" s="26" t="n">
        <v>41332</v>
      </c>
      <c r="B2682" s="27" t="n">
        <v>92.84</v>
      </c>
      <c r="C2682" s="27" t="n">
        <v>112.24</v>
      </c>
      <c r="D2682" s="28" t="n">
        <f aca="false">B2682-B2681</f>
        <v>0.210000000000008</v>
      </c>
      <c r="E2682" s="28" t="n">
        <f aca="false">C2682-C2681</f>
        <v>-0.719999999999999</v>
      </c>
      <c r="F2682" s="29" t="n">
        <f aca="false">Inputs!$B$5*B2682+Inputs!$B$6*C2682</f>
        <v>3672000</v>
      </c>
      <c r="G2682" s="29" t="n">
        <f aca="false">Inputs!$B$5*D2682</f>
        <v>21000.0000000008</v>
      </c>
      <c r="H2682" s="29" t="n">
        <f aca="false">Inputs!$B$6*E2682</f>
        <v>35999.9999999999</v>
      </c>
      <c r="I2682" s="29" t="n">
        <f aca="false">G2682+H2682</f>
        <v>57000.0000000007</v>
      </c>
      <c r="J2682" s="29" t="n">
        <f aca="false">J2681+I2682</f>
        <v>2313500</v>
      </c>
    </row>
    <row r="2683" customFormat="false" ht="15" hidden="false" customHeight="false" outlineLevel="0" collapsed="false">
      <c r="A2683" s="26" t="n">
        <v>41333</v>
      </c>
      <c r="B2683" s="27" t="n">
        <v>92.03</v>
      </c>
      <c r="C2683" s="27" t="n">
        <v>112.2</v>
      </c>
      <c r="D2683" s="28" t="n">
        <f aca="false">B2683-B2682</f>
        <v>-0.810000000000002</v>
      </c>
      <c r="E2683" s="28" t="n">
        <f aca="false">C2683-C2682</f>
        <v>-0.039999999999992</v>
      </c>
      <c r="F2683" s="29" t="n">
        <f aca="false">Inputs!$B$5*B2683+Inputs!$B$6*C2683</f>
        <v>3593000</v>
      </c>
      <c r="G2683" s="29" t="n">
        <f aca="false">Inputs!$B$5*D2683</f>
        <v>-81000.0000000002</v>
      </c>
      <c r="H2683" s="29" t="n">
        <f aca="false">Inputs!$B$6*E2683</f>
        <v>1999.9999999996</v>
      </c>
      <c r="I2683" s="29" t="n">
        <f aca="false">G2683+H2683</f>
        <v>-79000.0000000006</v>
      </c>
      <c r="J2683" s="29" t="n">
        <f aca="false">J2682+I2683</f>
        <v>2234500</v>
      </c>
    </row>
    <row r="2684" customFormat="false" ht="15" hidden="false" customHeight="false" outlineLevel="0" collapsed="false">
      <c r="A2684" s="26" t="n">
        <v>41334</v>
      </c>
      <c r="B2684" s="27" t="n">
        <v>90.71</v>
      </c>
      <c r="C2684" s="27" t="n">
        <v>110.14</v>
      </c>
      <c r="D2684" s="28" t="n">
        <f aca="false">B2684-B2683</f>
        <v>-1.32000000000001</v>
      </c>
      <c r="E2684" s="28" t="n">
        <f aca="false">C2684-C2683</f>
        <v>-2.06</v>
      </c>
      <c r="F2684" s="29" t="n">
        <f aca="false">Inputs!$B$5*B2684+Inputs!$B$6*C2684</f>
        <v>3564000</v>
      </c>
      <c r="G2684" s="29" t="n">
        <f aca="false">Inputs!$B$5*D2684</f>
        <v>-132000.000000001</v>
      </c>
      <c r="H2684" s="29" t="n">
        <f aca="false">Inputs!$B$6*E2684</f>
        <v>103000</v>
      </c>
      <c r="I2684" s="29" t="n">
        <f aca="false">G2684+H2684</f>
        <v>-29000.0000000006</v>
      </c>
      <c r="J2684" s="29" t="n">
        <f aca="false">J2683+I2684</f>
        <v>2205500</v>
      </c>
    </row>
    <row r="2685" customFormat="false" ht="15" hidden="false" customHeight="false" outlineLevel="0" collapsed="false">
      <c r="A2685" s="26" t="n">
        <v>41337</v>
      </c>
      <c r="B2685" s="27" t="n">
        <v>90.13</v>
      </c>
      <c r="C2685" s="27" t="n">
        <v>109.9</v>
      </c>
      <c r="D2685" s="28" t="n">
        <f aca="false">B2685-B2684</f>
        <v>-0.579999999999998</v>
      </c>
      <c r="E2685" s="28" t="n">
        <f aca="false">C2685-C2684</f>
        <v>-0.239999999999995</v>
      </c>
      <c r="F2685" s="29" t="n">
        <f aca="false">Inputs!$B$5*B2685+Inputs!$B$6*C2685</f>
        <v>3518000</v>
      </c>
      <c r="G2685" s="29" t="n">
        <f aca="false">Inputs!$B$5*D2685</f>
        <v>-57999.9999999998</v>
      </c>
      <c r="H2685" s="29" t="n">
        <f aca="false">Inputs!$B$6*E2685</f>
        <v>11999.9999999997</v>
      </c>
      <c r="I2685" s="29" t="n">
        <f aca="false">G2685+H2685</f>
        <v>-46000.0000000001</v>
      </c>
      <c r="J2685" s="29" t="n">
        <f aca="false">J2684+I2685</f>
        <v>2159500</v>
      </c>
    </row>
    <row r="2686" customFormat="false" ht="15" hidden="false" customHeight="false" outlineLevel="0" collapsed="false">
      <c r="A2686" s="26" t="n">
        <v>41338</v>
      </c>
      <c r="B2686" s="27" t="n">
        <v>90.88</v>
      </c>
      <c r="C2686" s="27" t="n">
        <v>110.42</v>
      </c>
      <c r="D2686" s="28" t="n">
        <f aca="false">B2686-B2685</f>
        <v>0.75</v>
      </c>
      <c r="E2686" s="28" t="n">
        <f aca="false">C2686-C2685</f>
        <v>0.519999999999996</v>
      </c>
      <c r="F2686" s="29" t="n">
        <f aca="false">Inputs!$B$5*B2686+Inputs!$B$6*C2686</f>
        <v>3567000</v>
      </c>
      <c r="G2686" s="29" t="n">
        <f aca="false">Inputs!$B$5*D2686</f>
        <v>75000</v>
      </c>
      <c r="H2686" s="29" t="n">
        <f aca="false">Inputs!$B$6*E2686</f>
        <v>-25999.9999999998</v>
      </c>
      <c r="I2686" s="29" t="n">
        <f aca="false">G2686+H2686</f>
        <v>49000.0000000002</v>
      </c>
      <c r="J2686" s="29" t="n">
        <f aca="false">J2685+I2686</f>
        <v>2208500</v>
      </c>
    </row>
    <row r="2687" customFormat="false" ht="15" hidden="false" customHeight="false" outlineLevel="0" collapsed="false">
      <c r="A2687" s="26" t="n">
        <v>41339</v>
      </c>
      <c r="B2687" s="27" t="n">
        <v>90.47</v>
      </c>
      <c r="C2687" s="27" t="n">
        <v>110.27</v>
      </c>
      <c r="D2687" s="28" t="n">
        <f aca="false">B2687-B2686</f>
        <v>-0.409999999999997</v>
      </c>
      <c r="E2687" s="28" t="n">
        <f aca="false">C2687-C2686</f>
        <v>-0.150000000000006</v>
      </c>
      <c r="F2687" s="29" t="n">
        <f aca="false">Inputs!$B$5*B2687+Inputs!$B$6*C2687</f>
        <v>3533500</v>
      </c>
      <c r="G2687" s="29" t="n">
        <f aca="false">Inputs!$B$5*D2687</f>
        <v>-40999.9999999997</v>
      </c>
      <c r="H2687" s="29" t="n">
        <f aca="false">Inputs!$B$6*E2687</f>
        <v>7500.00000000028</v>
      </c>
      <c r="I2687" s="29" t="n">
        <f aca="false">G2687+H2687</f>
        <v>-33499.9999999994</v>
      </c>
      <c r="J2687" s="29" t="n">
        <f aca="false">J2686+I2687</f>
        <v>2175000</v>
      </c>
    </row>
    <row r="2688" customFormat="false" ht="15" hidden="false" customHeight="false" outlineLevel="0" collapsed="false">
      <c r="A2688" s="26" t="n">
        <v>41340</v>
      </c>
      <c r="B2688" s="27" t="n">
        <v>91.53</v>
      </c>
      <c r="C2688" s="27" t="n">
        <v>110.42</v>
      </c>
      <c r="D2688" s="28" t="n">
        <f aca="false">B2688-B2687</f>
        <v>1.06</v>
      </c>
      <c r="E2688" s="28" t="n">
        <f aca="false">C2688-C2687</f>
        <v>0.150000000000006</v>
      </c>
      <c r="F2688" s="29" t="n">
        <f aca="false">Inputs!$B$5*B2688+Inputs!$B$6*C2688</f>
        <v>3632000</v>
      </c>
      <c r="G2688" s="29" t="n">
        <f aca="false">Inputs!$B$5*D2688</f>
        <v>106000</v>
      </c>
      <c r="H2688" s="29" t="n">
        <f aca="false">Inputs!$B$6*E2688</f>
        <v>-7500.00000000028</v>
      </c>
      <c r="I2688" s="29" t="n">
        <f aca="false">G2688+H2688</f>
        <v>98499.9999999999</v>
      </c>
      <c r="J2688" s="29" t="n">
        <f aca="false">J2687+I2688</f>
        <v>2273500</v>
      </c>
    </row>
    <row r="2689" customFormat="false" ht="15" hidden="false" customHeight="false" outlineLevel="0" collapsed="false">
      <c r="A2689" s="26" t="n">
        <v>41341</v>
      </c>
      <c r="B2689" s="27" t="n">
        <v>92.01</v>
      </c>
      <c r="C2689" s="27" t="n">
        <v>108.91</v>
      </c>
      <c r="D2689" s="28" t="n">
        <f aca="false">B2689-B2688</f>
        <v>0.480000000000004</v>
      </c>
      <c r="E2689" s="28" t="n">
        <f aca="false">C2689-C2688</f>
        <v>-1.51000000000001</v>
      </c>
      <c r="F2689" s="29" t="n">
        <f aca="false">Inputs!$B$5*B2689+Inputs!$B$6*C2689</f>
        <v>3755500</v>
      </c>
      <c r="G2689" s="29" t="n">
        <f aca="false">Inputs!$B$5*D2689</f>
        <v>48000.0000000004</v>
      </c>
      <c r="H2689" s="29" t="n">
        <f aca="false">Inputs!$B$6*E2689</f>
        <v>75500.0000000003</v>
      </c>
      <c r="I2689" s="29" t="n">
        <f aca="false">G2689+H2689</f>
        <v>123500.000000001</v>
      </c>
      <c r="J2689" s="29" t="n">
        <f aca="false">J2688+I2689</f>
        <v>2397000</v>
      </c>
    </row>
    <row r="2690" customFormat="false" ht="15" hidden="false" customHeight="false" outlineLevel="0" collapsed="false">
      <c r="A2690" s="26" t="n">
        <v>41344</v>
      </c>
      <c r="B2690" s="27" t="n">
        <v>92.07</v>
      </c>
      <c r="C2690" s="27" t="n">
        <v>108.64</v>
      </c>
      <c r="D2690" s="28" t="n">
        <f aca="false">B2690-B2689</f>
        <v>0.0599999999999881</v>
      </c>
      <c r="E2690" s="28" t="n">
        <f aca="false">C2690-C2689</f>
        <v>-0.269999999999996</v>
      </c>
      <c r="F2690" s="29" t="n">
        <f aca="false">Inputs!$B$5*B2690+Inputs!$B$6*C2690</f>
        <v>3775000</v>
      </c>
      <c r="G2690" s="29" t="n">
        <f aca="false">Inputs!$B$5*D2690</f>
        <v>5999.99999999881</v>
      </c>
      <c r="H2690" s="29" t="n">
        <f aca="false">Inputs!$B$6*E2690</f>
        <v>13499.9999999998</v>
      </c>
      <c r="I2690" s="29" t="n">
        <f aca="false">G2690+H2690</f>
        <v>19499.9999999986</v>
      </c>
      <c r="J2690" s="29" t="n">
        <f aca="false">J2689+I2690</f>
        <v>2416500</v>
      </c>
    </row>
    <row r="2691" customFormat="false" ht="15" hidden="false" customHeight="false" outlineLevel="0" collapsed="false">
      <c r="A2691" s="26" t="n">
        <v>41345</v>
      </c>
      <c r="B2691" s="27" t="n">
        <v>92.44</v>
      </c>
      <c r="C2691" s="27" t="n">
        <v>108.48</v>
      </c>
      <c r="D2691" s="28" t="n">
        <f aca="false">B2691-B2690</f>
        <v>0.370000000000005</v>
      </c>
      <c r="E2691" s="28" t="n">
        <f aca="false">C2691-C2690</f>
        <v>-0.159999999999997</v>
      </c>
      <c r="F2691" s="29" t="n">
        <f aca="false">Inputs!$B$5*B2691+Inputs!$B$6*C2691</f>
        <v>3820000</v>
      </c>
      <c r="G2691" s="29" t="n">
        <f aca="false">Inputs!$B$5*D2691</f>
        <v>37000.0000000005</v>
      </c>
      <c r="H2691" s="29" t="n">
        <f aca="false">Inputs!$B$6*E2691</f>
        <v>7999.99999999983</v>
      </c>
      <c r="I2691" s="29" t="n">
        <f aca="false">G2691+H2691</f>
        <v>45000.0000000003</v>
      </c>
      <c r="J2691" s="29" t="n">
        <f aca="false">J2690+I2691</f>
        <v>2461500</v>
      </c>
    </row>
    <row r="2692" customFormat="false" ht="15" hidden="false" customHeight="false" outlineLevel="0" collapsed="false">
      <c r="A2692" s="26" t="n">
        <v>41346</v>
      </c>
      <c r="B2692" s="27" t="n">
        <v>92.47</v>
      </c>
      <c r="C2692" s="27" t="n">
        <v>107.51</v>
      </c>
      <c r="D2692" s="28" t="n">
        <f aca="false">B2692-B2691</f>
        <v>0.0300000000000011</v>
      </c>
      <c r="E2692" s="28" t="n">
        <f aca="false">C2692-C2691</f>
        <v>-0.969999999999999</v>
      </c>
      <c r="F2692" s="29" t="n">
        <f aca="false">Inputs!$B$5*B2692+Inputs!$B$6*C2692</f>
        <v>3871500</v>
      </c>
      <c r="G2692" s="29" t="n">
        <f aca="false">Inputs!$B$5*D2692</f>
        <v>3000.00000000011</v>
      </c>
      <c r="H2692" s="29" t="n">
        <f aca="false">Inputs!$B$6*E2692</f>
        <v>48499.9999999999</v>
      </c>
      <c r="I2692" s="29" t="n">
        <f aca="false">G2692+H2692</f>
        <v>51500.0000000001</v>
      </c>
      <c r="J2692" s="29" t="n">
        <f aca="false">J2691+I2692</f>
        <v>2513000</v>
      </c>
    </row>
    <row r="2693" customFormat="false" ht="15" hidden="false" customHeight="false" outlineLevel="0" collapsed="false">
      <c r="A2693" s="26" t="n">
        <v>41347</v>
      </c>
      <c r="B2693" s="27" t="n">
        <v>93.03</v>
      </c>
      <c r="C2693" s="27" t="n">
        <v>108.1</v>
      </c>
      <c r="D2693" s="28" t="n">
        <f aca="false">B2693-B2692</f>
        <v>0.560000000000002</v>
      </c>
      <c r="E2693" s="28" t="n">
        <f aca="false">C2693-C2692</f>
        <v>0.589999999999989</v>
      </c>
      <c r="F2693" s="29" t="n">
        <f aca="false">Inputs!$B$5*B2693+Inputs!$B$6*C2693</f>
        <v>3898000</v>
      </c>
      <c r="G2693" s="29" t="n">
        <f aca="false">Inputs!$B$5*D2693</f>
        <v>56000.0000000002</v>
      </c>
      <c r="H2693" s="29" t="n">
        <f aca="false">Inputs!$B$6*E2693</f>
        <v>-29499.9999999995</v>
      </c>
      <c r="I2693" s="29" t="n">
        <f aca="false">G2693+H2693</f>
        <v>26500.0000000008</v>
      </c>
      <c r="J2693" s="29" t="n">
        <f aca="false">J2692+I2693</f>
        <v>2539500</v>
      </c>
    </row>
    <row r="2694" customFormat="false" ht="15" hidden="false" customHeight="false" outlineLevel="0" collapsed="false">
      <c r="A2694" s="26" t="n">
        <v>41348</v>
      </c>
      <c r="B2694" s="27" t="n">
        <v>93.49</v>
      </c>
      <c r="C2694" s="27" t="n">
        <v>109.32</v>
      </c>
      <c r="D2694" s="28" t="n">
        <f aca="false">B2694-B2693</f>
        <v>0.459999999999994</v>
      </c>
      <c r="E2694" s="28" t="n">
        <f aca="false">C2694-C2693</f>
        <v>1.22</v>
      </c>
      <c r="F2694" s="29" t="n">
        <f aca="false">Inputs!$B$5*B2694+Inputs!$B$6*C2694</f>
        <v>3883000</v>
      </c>
      <c r="G2694" s="29" t="n">
        <f aca="false">Inputs!$B$5*D2694</f>
        <v>45999.9999999994</v>
      </c>
      <c r="H2694" s="29" t="n">
        <f aca="false">Inputs!$B$6*E2694</f>
        <v>-60999.9999999999</v>
      </c>
      <c r="I2694" s="29" t="n">
        <f aca="false">G2694+H2694</f>
        <v>-15000.0000000006</v>
      </c>
      <c r="J2694" s="29" t="n">
        <f aca="false">J2693+I2694</f>
        <v>2524500</v>
      </c>
    </row>
    <row r="2695" customFormat="false" ht="15" hidden="false" customHeight="false" outlineLevel="0" collapsed="false">
      <c r="A2695" s="26" t="n">
        <v>41351</v>
      </c>
      <c r="B2695" s="27" t="n">
        <v>93.71</v>
      </c>
      <c r="C2695" s="27" t="n">
        <v>108.54</v>
      </c>
      <c r="D2695" s="28" t="n">
        <f aca="false">B2695-B2694</f>
        <v>0.219999999999999</v>
      </c>
      <c r="E2695" s="28" t="n">
        <f aca="false">C2695-C2694</f>
        <v>-0.779999999999987</v>
      </c>
      <c r="F2695" s="29" t="n">
        <f aca="false">Inputs!$B$5*B2695+Inputs!$B$6*C2695</f>
        <v>3944000</v>
      </c>
      <c r="G2695" s="29" t="n">
        <f aca="false">Inputs!$B$5*D2695</f>
        <v>21999.9999999999</v>
      </c>
      <c r="H2695" s="29" t="n">
        <f aca="false">Inputs!$B$6*E2695</f>
        <v>38999.9999999993</v>
      </c>
      <c r="I2695" s="29" t="n">
        <f aca="false">G2695+H2695</f>
        <v>60999.9999999992</v>
      </c>
      <c r="J2695" s="29" t="n">
        <f aca="false">J2694+I2695</f>
        <v>2585500</v>
      </c>
    </row>
    <row r="2696" customFormat="false" ht="15" hidden="false" customHeight="false" outlineLevel="0" collapsed="false">
      <c r="A2696" s="26" t="n">
        <v>41352</v>
      </c>
      <c r="B2696" s="27" t="n">
        <v>92.44</v>
      </c>
      <c r="C2696" s="27" t="n">
        <v>106.91</v>
      </c>
      <c r="D2696" s="28" t="n">
        <f aca="false">B2696-B2695</f>
        <v>-1.27</v>
      </c>
      <c r="E2696" s="28" t="n">
        <f aca="false">C2696-C2695</f>
        <v>-1.63000000000001</v>
      </c>
      <c r="F2696" s="29" t="n">
        <f aca="false">Inputs!$B$5*B2696+Inputs!$B$6*C2696</f>
        <v>3898500</v>
      </c>
      <c r="G2696" s="29" t="n">
        <f aca="false">Inputs!$B$5*D2696</f>
        <v>-127000</v>
      </c>
      <c r="H2696" s="29" t="n">
        <f aca="false">Inputs!$B$6*E2696</f>
        <v>81500.0000000005</v>
      </c>
      <c r="I2696" s="29" t="n">
        <f aca="false">G2696+H2696</f>
        <v>-45499.9999999991</v>
      </c>
      <c r="J2696" s="29" t="n">
        <f aca="false">J2695+I2696</f>
        <v>2540000</v>
      </c>
    </row>
    <row r="2697" customFormat="false" ht="15" hidden="false" customHeight="false" outlineLevel="0" collapsed="false">
      <c r="A2697" s="26" t="n">
        <v>41353</v>
      </c>
      <c r="B2697" s="27" t="n">
        <v>93.21</v>
      </c>
      <c r="C2697" s="27" t="n">
        <v>108.27</v>
      </c>
      <c r="D2697" s="28" t="n">
        <f aca="false">B2697-B2696</f>
        <v>0.769999999999996</v>
      </c>
      <c r="E2697" s="28" t="n">
        <f aca="false">C2697-C2696</f>
        <v>1.36</v>
      </c>
      <c r="F2697" s="29" t="n">
        <f aca="false">Inputs!$B$5*B2697+Inputs!$B$6*C2697</f>
        <v>3907500</v>
      </c>
      <c r="G2697" s="29" t="n">
        <f aca="false">Inputs!$B$5*D2697</f>
        <v>76999.9999999996</v>
      </c>
      <c r="H2697" s="29" t="n">
        <f aca="false">Inputs!$B$6*E2697</f>
        <v>-68000</v>
      </c>
      <c r="I2697" s="29" t="n">
        <f aca="false">G2697+H2697</f>
        <v>8999.99999999964</v>
      </c>
      <c r="J2697" s="29" t="n">
        <f aca="false">J2696+I2697</f>
        <v>2549000</v>
      </c>
    </row>
    <row r="2698" customFormat="false" ht="15" hidden="false" customHeight="false" outlineLevel="0" collapsed="false">
      <c r="A2698" s="26" t="n">
        <v>41354</v>
      </c>
      <c r="B2698" s="27" t="n">
        <v>92.46</v>
      </c>
      <c r="C2698" s="27" t="n">
        <v>106.41</v>
      </c>
      <c r="D2698" s="28" t="n">
        <f aca="false">B2698-B2697</f>
        <v>-0.75</v>
      </c>
      <c r="E2698" s="28" t="n">
        <f aca="false">C2698-C2697</f>
        <v>-1.86</v>
      </c>
      <c r="F2698" s="29" t="n">
        <f aca="false">Inputs!$B$5*B2698+Inputs!$B$6*C2698</f>
        <v>3925500</v>
      </c>
      <c r="G2698" s="29" t="n">
        <f aca="false">Inputs!$B$5*D2698</f>
        <v>-75000</v>
      </c>
      <c r="H2698" s="29" t="n">
        <f aca="false">Inputs!$B$6*E2698</f>
        <v>93000</v>
      </c>
      <c r="I2698" s="29" t="n">
        <f aca="false">G2698+H2698</f>
        <v>18000</v>
      </c>
      <c r="J2698" s="29" t="n">
        <f aca="false">J2697+I2698</f>
        <v>2567000</v>
      </c>
    </row>
    <row r="2699" customFormat="false" ht="15" hidden="false" customHeight="false" outlineLevel="0" collapsed="false">
      <c r="A2699" s="26" t="n">
        <v>41355</v>
      </c>
      <c r="B2699" s="27" t="n">
        <v>93.41</v>
      </c>
      <c r="C2699" s="27" t="n">
        <v>106.51</v>
      </c>
      <c r="D2699" s="28" t="n">
        <f aca="false">B2699-B2698</f>
        <v>0.950000000000003</v>
      </c>
      <c r="E2699" s="28" t="n">
        <f aca="false">C2699-C2698</f>
        <v>0.100000000000009</v>
      </c>
      <c r="F2699" s="29" t="n">
        <f aca="false">Inputs!$B$5*B2699+Inputs!$B$6*C2699</f>
        <v>4015500</v>
      </c>
      <c r="G2699" s="29" t="n">
        <f aca="false">Inputs!$B$5*D2699</f>
        <v>95000.0000000003</v>
      </c>
      <c r="H2699" s="29" t="n">
        <f aca="false">Inputs!$B$6*E2699</f>
        <v>-5000.00000000043</v>
      </c>
      <c r="I2699" s="29" t="n">
        <f aca="false">G2699+H2699</f>
        <v>89999.9999999999</v>
      </c>
      <c r="J2699" s="29" t="n">
        <f aca="false">J2698+I2699</f>
        <v>2657000</v>
      </c>
    </row>
    <row r="2700" customFormat="false" ht="15" hidden="false" customHeight="false" outlineLevel="0" collapsed="false">
      <c r="A2700" s="26" t="n">
        <v>41358</v>
      </c>
      <c r="B2700" s="27" t="n">
        <v>94.55</v>
      </c>
      <c r="C2700" s="27" t="n">
        <v>106.66</v>
      </c>
      <c r="D2700" s="28" t="n">
        <f aca="false">B2700-B2699</f>
        <v>1.14</v>
      </c>
      <c r="E2700" s="28" t="n">
        <f aca="false">C2700-C2699</f>
        <v>0.149999999999991</v>
      </c>
      <c r="F2700" s="29" t="n">
        <f aca="false">Inputs!$B$5*B2700+Inputs!$B$6*C2700</f>
        <v>4122000</v>
      </c>
      <c r="G2700" s="29" t="n">
        <f aca="false">Inputs!$B$5*D2700</f>
        <v>114000</v>
      </c>
      <c r="H2700" s="29" t="n">
        <f aca="false">Inputs!$B$6*E2700</f>
        <v>-7499.99999999957</v>
      </c>
      <c r="I2700" s="29" t="n">
        <f aca="false">G2700+H2700</f>
        <v>106500</v>
      </c>
      <c r="J2700" s="29" t="n">
        <f aca="false">J2699+I2700</f>
        <v>2763500</v>
      </c>
    </row>
    <row r="2701" customFormat="false" ht="15" hidden="false" customHeight="false" outlineLevel="0" collapsed="false">
      <c r="A2701" s="26" t="n">
        <v>41359</v>
      </c>
      <c r="B2701" s="27" t="n">
        <v>95.99</v>
      </c>
      <c r="C2701" s="27" t="n">
        <v>107.1</v>
      </c>
      <c r="D2701" s="28" t="n">
        <f aca="false">B2701-B2700</f>
        <v>1.44</v>
      </c>
      <c r="E2701" s="28" t="n">
        <f aca="false">C2701-C2700</f>
        <v>0.439999999999998</v>
      </c>
      <c r="F2701" s="29" t="n">
        <f aca="false">Inputs!$B$5*B2701+Inputs!$B$6*C2701</f>
        <v>4244000</v>
      </c>
      <c r="G2701" s="29" t="n">
        <f aca="false">Inputs!$B$5*D2701</f>
        <v>144000</v>
      </c>
      <c r="H2701" s="29" t="n">
        <f aca="false">Inputs!$B$6*E2701</f>
        <v>-21999.9999999999</v>
      </c>
      <c r="I2701" s="29" t="n">
        <f aca="false">G2701+H2701</f>
        <v>122000</v>
      </c>
      <c r="J2701" s="29" t="n">
        <f aca="false">J2700+I2701</f>
        <v>2885500</v>
      </c>
    </row>
    <row r="2702" customFormat="false" ht="15" hidden="false" customHeight="false" outlineLevel="0" collapsed="false">
      <c r="A2702" s="26" t="n">
        <v>41360</v>
      </c>
      <c r="B2702" s="27" t="n">
        <v>96.53</v>
      </c>
      <c r="C2702" s="27" t="n">
        <v>108.51</v>
      </c>
      <c r="D2702" s="28" t="n">
        <f aca="false">B2702-B2701</f>
        <v>0.540000000000006</v>
      </c>
      <c r="E2702" s="28" t="n">
        <f aca="false">C2702-C2701</f>
        <v>1.41000000000001</v>
      </c>
      <c r="F2702" s="29" t="n">
        <f aca="false">Inputs!$B$5*B2702+Inputs!$B$6*C2702</f>
        <v>4227500</v>
      </c>
      <c r="G2702" s="29" t="n">
        <f aca="false">Inputs!$B$5*D2702</f>
        <v>54000.0000000006</v>
      </c>
      <c r="H2702" s="29" t="n">
        <f aca="false">Inputs!$B$6*E2702</f>
        <v>-70500.0000000005</v>
      </c>
      <c r="I2702" s="29" t="n">
        <f aca="false">G2702+H2702</f>
        <v>-16499.9999999999</v>
      </c>
      <c r="J2702" s="29" t="n">
        <f aca="false">J2701+I2702</f>
        <v>2869000</v>
      </c>
    </row>
    <row r="2703" customFormat="false" ht="15" hidden="false" customHeight="false" outlineLevel="0" collapsed="false">
      <c r="A2703" s="26" t="n">
        <v>41361</v>
      </c>
      <c r="B2703" s="27" t="n">
        <v>97.24</v>
      </c>
      <c r="C2703" s="27" t="n">
        <v>108.46</v>
      </c>
      <c r="D2703" s="28" t="n">
        <f aca="false">B2703-B2702</f>
        <v>0.709999999999994</v>
      </c>
      <c r="E2703" s="28" t="n">
        <f aca="false">C2703-C2702</f>
        <v>-0.0500000000000114</v>
      </c>
      <c r="F2703" s="29" t="n">
        <f aca="false">Inputs!$B$5*B2703+Inputs!$B$6*C2703</f>
        <v>4301000</v>
      </c>
      <c r="G2703" s="29" t="n">
        <f aca="false">Inputs!$B$5*D2703</f>
        <v>70999.9999999994</v>
      </c>
      <c r="H2703" s="29" t="n">
        <f aca="false">Inputs!$B$6*E2703</f>
        <v>2500.00000000057</v>
      </c>
      <c r="I2703" s="29" t="n">
        <f aca="false">G2703+H2703</f>
        <v>73499.9999999999</v>
      </c>
      <c r="J2703" s="29" t="n">
        <f aca="false">J2702+I2703</f>
        <v>2942500</v>
      </c>
    </row>
    <row r="2704" customFormat="false" ht="15" hidden="false" customHeight="false" outlineLevel="0" collapsed="false">
      <c r="A2704" s="26" t="n">
        <v>41365</v>
      </c>
      <c r="B2704" s="27" t="n">
        <v>97.1</v>
      </c>
      <c r="C2704" s="27" t="n">
        <v>108.76</v>
      </c>
      <c r="D2704" s="28" t="n">
        <f aca="false">B2704-B2703</f>
        <v>-0.140000000000001</v>
      </c>
      <c r="E2704" s="28" t="n">
        <f aca="false">C2704-C2703</f>
        <v>0.300000000000011</v>
      </c>
      <c r="F2704" s="29" t="n">
        <f aca="false">Inputs!$B$5*B2704+Inputs!$B$6*C2704</f>
        <v>4272000</v>
      </c>
      <c r="G2704" s="29" t="n">
        <f aca="false">Inputs!$B$5*D2704</f>
        <v>-14000.0000000001</v>
      </c>
      <c r="H2704" s="29" t="n">
        <f aca="false">Inputs!$B$6*E2704</f>
        <v>-15000.0000000006</v>
      </c>
      <c r="I2704" s="29" t="n">
        <f aca="false">G2704+H2704</f>
        <v>-29000.0000000006</v>
      </c>
      <c r="J2704" s="29" t="n">
        <f aca="false">J2703+I2704</f>
        <v>2913500</v>
      </c>
    </row>
    <row r="2705" customFormat="false" ht="15" hidden="false" customHeight="false" outlineLevel="0" collapsed="false">
      <c r="A2705" s="26" t="n">
        <v>41366</v>
      </c>
      <c r="B2705" s="27" t="n">
        <v>97.23</v>
      </c>
      <c r="C2705" s="27" t="n">
        <v>109.66</v>
      </c>
      <c r="D2705" s="28" t="n">
        <f aca="false">B2705-B2704</f>
        <v>0.13000000000001</v>
      </c>
      <c r="E2705" s="28" t="n">
        <f aca="false">C2705-C2704</f>
        <v>0.899999999999992</v>
      </c>
      <c r="F2705" s="29" t="n">
        <f aca="false">Inputs!$B$5*B2705+Inputs!$B$6*C2705</f>
        <v>4240000</v>
      </c>
      <c r="G2705" s="29" t="n">
        <f aca="false">Inputs!$B$5*D2705</f>
        <v>13000.000000001</v>
      </c>
      <c r="H2705" s="29" t="n">
        <f aca="false">Inputs!$B$6*E2705</f>
        <v>-44999.9999999996</v>
      </c>
      <c r="I2705" s="29" t="n">
        <f aca="false">G2705+H2705</f>
        <v>-31999.9999999986</v>
      </c>
      <c r="J2705" s="29" t="n">
        <f aca="false">J2704+I2705</f>
        <v>2881500</v>
      </c>
    </row>
    <row r="2706" customFormat="false" ht="15" hidden="false" customHeight="false" outlineLevel="0" collapsed="false">
      <c r="A2706" s="26" t="n">
        <v>41367</v>
      </c>
      <c r="B2706" s="27" t="n">
        <v>95.02</v>
      </c>
      <c r="C2706" s="27" t="n">
        <v>107.82</v>
      </c>
      <c r="D2706" s="28" t="n">
        <f aca="false">B2706-B2705</f>
        <v>-2.21000000000001</v>
      </c>
      <c r="E2706" s="28" t="n">
        <f aca="false">C2706-C2705</f>
        <v>-1.84</v>
      </c>
      <c r="F2706" s="29" t="n">
        <f aca="false">Inputs!$B$5*B2706+Inputs!$B$6*C2706</f>
        <v>4111000</v>
      </c>
      <c r="G2706" s="29" t="n">
        <f aca="false">Inputs!$B$5*D2706</f>
        <v>-221000.000000001</v>
      </c>
      <c r="H2706" s="29" t="n">
        <f aca="false">Inputs!$B$6*E2706</f>
        <v>92000.0000000002</v>
      </c>
      <c r="I2706" s="29" t="n">
        <f aca="false">G2706+H2706</f>
        <v>-129000.000000001</v>
      </c>
      <c r="J2706" s="29" t="n">
        <f aca="false">J2705+I2706</f>
        <v>2752500</v>
      </c>
    </row>
    <row r="2707" customFormat="false" ht="15" hidden="false" customHeight="false" outlineLevel="0" collapsed="false">
      <c r="A2707" s="26" t="n">
        <v>41368</v>
      </c>
      <c r="B2707" s="27" t="n">
        <v>93.26</v>
      </c>
      <c r="C2707" s="27" t="n">
        <v>105.09</v>
      </c>
      <c r="D2707" s="28" t="n">
        <f aca="false">B2707-B2706</f>
        <v>-1.75999999999999</v>
      </c>
      <c r="E2707" s="28" t="n">
        <f aca="false">C2707-C2706</f>
        <v>-2.72999999999999</v>
      </c>
      <c r="F2707" s="29" t="n">
        <f aca="false">Inputs!$B$5*B2707+Inputs!$B$6*C2707</f>
        <v>4071500</v>
      </c>
      <c r="G2707" s="29" t="n">
        <f aca="false">Inputs!$B$5*D2707</f>
        <v>-175999.999999999</v>
      </c>
      <c r="H2707" s="29" t="n">
        <f aca="false">Inputs!$B$6*E2707</f>
        <v>136499.999999999</v>
      </c>
      <c r="I2707" s="29" t="n">
        <f aca="false">G2707+H2707</f>
        <v>-39499.9999999996</v>
      </c>
      <c r="J2707" s="29" t="n">
        <f aca="false">J2706+I2707</f>
        <v>2713000</v>
      </c>
    </row>
    <row r="2708" customFormat="false" ht="15" hidden="false" customHeight="false" outlineLevel="0" collapsed="false">
      <c r="A2708" s="26" t="n">
        <v>41369</v>
      </c>
      <c r="B2708" s="27" t="n">
        <v>92.76</v>
      </c>
      <c r="C2708" s="27" t="n">
        <v>103.98</v>
      </c>
      <c r="D2708" s="28" t="n">
        <f aca="false">B2708-B2707</f>
        <v>-0.5</v>
      </c>
      <c r="E2708" s="28" t="n">
        <f aca="false">C2708-C2707</f>
        <v>-1.11</v>
      </c>
      <c r="F2708" s="29" t="n">
        <f aca="false">Inputs!$B$5*B2708+Inputs!$B$6*C2708</f>
        <v>4077000</v>
      </c>
      <c r="G2708" s="29" t="n">
        <f aca="false">Inputs!$B$5*D2708</f>
        <v>-50000</v>
      </c>
      <c r="H2708" s="29" t="n">
        <f aca="false">Inputs!$B$6*E2708</f>
        <v>55500</v>
      </c>
      <c r="I2708" s="29" t="n">
        <f aca="false">G2708+H2708</f>
        <v>5499.99999999997</v>
      </c>
      <c r="J2708" s="29" t="n">
        <f aca="false">J2707+I2708</f>
        <v>2718500</v>
      </c>
    </row>
    <row r="2709" customFormat="false" ht="15" hidden="false" customHeight="false" outlineLevel="0" collapsed="false">
      <c r="A2709" s="26" t="n">
        <v>41372</v>
      </c>
      <c r="B2709" s="27" t="n">
        <v>93.36</v>
      </c>
      <c r="C2709" s="27" t="n">
        <v>103.16</v>
      </c>
      <c r="D2709" s="28" t="n">
        <f aca="false">B2709-B2708</f>
        <v>0.599999999999994</v>
      </c>
      <c r="E2709" s="28" t="n">
        <f aca="false">C2709-C2708</f>
        <v>-0.820000000000007</v>
      </c>
      <c r="F2709" s="29" t="n">
        <f aca="false">Inputs!$B$5*B2709+Inputs!$B$6*C2709</f>
        <v>4178000</v>
      </c>
      <c r="G2709" s="29" t="n">
        <f aca="false">Inputs!$B$5*D2709</f>
        <v>59999.9999999994</v>
      </c>
      <c r="H2709" s="29" t="n">
        <f aca="false">Inputs!$B$6*E2709</f>
        <v>41000.0000000004</v>
      </c>
      <c r="I2709" s="29" t="n">
        <f aca="false">G2709+H2709</f>
        <v>101000</v>
      </c>
      <c r="J2709" s="29" t="n">
        <f aca="false">J2708+I2709</f>
        <v>2819500</v>
      </c>
    </row>
    <row r="2710" customFormat="false" ht="15" hidden="false" customHeight="false" outlineLevel="0" collapsed="false">
      <c r="A2710" s="26" t="n">
        <v>41373</v>
      </c>
      <c r="B2710" s="27" t="n">
        <v>94.18</v>
      </c>
      <c r="C2710" s="27" t="n">
        <v>104.08</v>
      </c>
      <c r="D2710" s="28" t="n">
        <f aca="false">B2710-B2709</f>
        <v>0.820000000000007</v>
      </c>
      <c r="E2710" s="28" t="n">
        <f aca="false">C2710-C2709</f>
        <v>0.920000000000002</v>
      </c>
      <c r="F2710" s="29" t="n">
        <f aca="false">Inputs!$B$5*B2710+Inputs!$B$6*C2710</f>
        <v>4214000</v>
      </c>
      <c r="G2710" s="29" t="n">
        <f aca="false">Inputs!$B$5*D2710</f>
        <v>82000.0000000007</v>
      </c>
      <c r="H2710" s="29" t="n">
        <f aca="false">Inputs!$B$6*E2710</f>
        <v>-46000.0000000001</v>
      </c>
      <c r="I2710" s="29" t="n">
        <f aca="false">G2710+H2710</f>
        <v>36000.0000000007</v>
      </c>
      <c r="J2710" s="29" t="n">
        <f aca="false">J2709+I2710</f>
        <v>2855500</v>
      </c>
    </row>
    <row r="2711" customFormat="false" ht="15" hidden="false" customHeight="false" outlineLevel="0" collapsed="false">
      <c r="A2711" s="26" t="n">
        <v>41374</v>
      </c>
      <c r="B2711" s="27" t="n">
        <v>94.59</v>
      </c>
      <c r="C2711" s="27" t="n">
        <v>104.8</v>
      </c>
      <c r="D2711" s="28" t="n">
        <f aca="false">B2711-B2710</f>
        <v>0.409999999999997</v>
      </c>
      <c r="E2711" s="28" t="n">
        <f aca="false">C2711-C2710</f>
        <v>0.719999999999999</v>
      </c>
      <c r="F2711" s="29" t="n">
        <f aca="false">Inputs!$B$5*B2711+Inputs!$B$6*C2711</f>
        <v>4219000</v>
      </c>
      <c r="G2711" s="29" t="n">
        <f aca="false">Inputs!$B$5*D2711</f>
        <v>40999.9999999997</v>
      </c>
      <c r="H2711" s="29" t="n">
        <f aca="false">Inputs!$B$6*E2711</f>
        <v>-35999.9999999999</v>
      </c>
      <c r="I2711" s="29" t="n">
        <f aca="false">G2711+H2711</f>
        <v>4999.99999999972</v>
      </c>
      <c r="J2711" s="29" t="n">
        <f aca="false">J2710+I2711</f>
        <v>2860500</v>
      </c>
    </row>
    <row r="2712" customFormat="false" ht="15" hidden="false" customHeight="false" outlineLevel="0" collapsed="false">
      <c r="A2712" s="26" t="n">
        <v>41375</v>
      </c>
      <c r="B2712" s="27" t="n">
        <v>93.44</v>
      </c>
      <c r="C2712" s="27" t="n">
        <v>103.62</v>
      </c>
      <c r="D2712" s="28" t="n">
        <f aca="false">B2712-B2711</f>
        <v>-1.15000000000001</v>
      </c>
      <c r="E2712" s="28" t="n">
        <f aca="false">C2712-C2711</f>
        <v>-1.17999999999999</v>
      </c>
      <c r="F2712" s="29" t="n">
        <f aca="false">Inputs!$B$5*B2712+Inputs!$B$6*C2712</f>
        <v>4163000</v>
      </c>
      <c r="G2712" s="29" t="n">
        <f aca="false">Inputs!$B$5*D2712</f>
        <v>-115000.000000001</v>
      </c>
      <c r="H2712" s="29" t="n">
        <f aca="false">Inputs!$B$6*E2712</f>
        <v>58999.9999999996</v>
      </c>
      <c r="I2712" s="29" t="n">
        <f aca="false">G2712+H2712</f>
        <v>-56000.0000000009</v>
      </c>
      <c r="J2712" s="29" t="n">
        <f aca="false">J2711+I2712</f>
        <v>2804500</v>
      </c>
    </row>
    <row r="2713" customFormat="false" ht="15" hidden="false" customHeight="false" outlineLevel="0" collapsed="false">
      <c r="A2713" s="26" t="n">
        <v>41376</v>
      </c>
      <c r="B2713" s="27" t="n">
        <v>91.23</v>
      </c>
      <c r="C2713" s="27" t="n">
        <v>100.58</v>
      </c>
      <c r="D2713" s="28" t="n">
        <f aca="false">B2713-B2712</f>
        <v>-2.20999999999999</v>
      </c>
      <c r="E2713" s="28" t="n">
        <f aca="false">C2713-C2712</f>
        <v>-3.04000000000001</v>
      </c>
      <c r="F2713" s="29" t="n">
        <f aca="false">Inputs!$B$5*B2713+Inputs!$B$6*C2713</f>
        <v>4094000</v>
      </c>
      <c r="G2713" s="29" t="n">
        <f aca="false">Inputs!$B$5*D2713</f>
        <v>-220999.999999999</v>
      </c>
      <c r="H2713" s="29" t="n">
        <f aca="false">Inputs!$B$6*E2713</f>
        <v>152000</v>
      </c>
      <c r="I2713" s="29" t="n">
        <f aca="false">G2713+H2713</f>
        <v>-68999.9999999991</v>
      </c>
      <c r="J2713" s="29" t="n">
        <f aca="false">J2712+I2713</f>
        <v>2735500</v>
      </c>
    </row>
    <row r="2714" customFormat="false" ht="15" hidden="false" customHeight="false" outlineLevel="0" collapsed="false">
      <c r="A2714" s="26" t="n">
        <v>41379</v>
      </c>
      <c r="B2714" s="27" t="n">
        <v>88.75</v>
      </c>
      <c r="C2714" s="27" t="n">
        <v>99.32</v>
      </c>
      <c r="D2714" s="28" t="n">
        <f aca="false">B2714-B2713</f>
        <v>-2.48</v>
      </c>
      <c r="E2714" s="28" t="n">
        <f aca="false">C2714-C2713</f>
        <v>-1.26000000000001</v>
      </c>
      <c r="F2714" s="29" t="n">
        <f aca="false">Inputs!$B$5*B2714+Inputs!$B$6*C2714</f>
        <v>3909000</v>
      </c>
      <c r="G2714" s="29" t="n">
        <f aca="false">Inputs!$B$5*D2714</f>
        <v>-248000</v>
      </c>
      <c r="H2714" s="29" t="n">
        <f aca="false">Inputs!$B$6*E2714</f>
        <v>63000.0000000003</v>
      </c>
      <c r="I2714" s="29" t="n">
        <f aca="false">G2714+H2714</f>
        <v>-185000</v>
      </c>
      <c r="J2714" s="29" t="n">
        <f aca="false">J2713+I2714</f>
        <v>2550500</v>
      </c>
    </row>
    <row r="2715" customFormat="false" ht="15" hidden="false" customHeight="false" outlineLevel="0" collapsed="false">
      <c r="A2715" s="26" t="n">
        <v>41380</v>
      </c>
      <c r="B2715" s="27" t="n">
        <v>88.73</v>
      </c>
      <c r="C2715" s="27" t="n">
        <v>97.88</v>
      </c>
      <c r="D2715" s="28" t="n">
        <f aca="false">B2715-B2714</f>
        <v>-0.019999999999996</v>
      </c>
      <c r="E2715" s="28" t="n">
        <f aca="false">C2715-C2714</f>
        <v>-1.44</v>
      </c>
      <c r="F2715" s="29" t="n">
        <f aca="false">Inputs!$B$5*B2715+Inputs!$B$6*C2715</f>
        <v>3979000</v>
      </c>
      <c r="G2715" s="29" t="n">
        <f aca="false">Inputs!$B$5*D2715</f>
        <v>-1999.9999999996</v>
      </c>
      <c r="H2715" s="29" t="n">
        <f aca="false">Inputs!$B$6*E2715</f>
        <v>71999.9999999999</v>
      </c>
      <c r="I2715" s="29" t="n">
        <f aca="false">G2715+H2715</f>
        <v>70000.0000000003</v>
      </c>
      <c r="J2715" s="29" t="n">
        <f aca="false">J2714+I2715</f>
        <v>2620500</v>
      </c>
    </row>
    <row r="2716" customFormat="false" ht="15" hidden="false" customHeight="false" outlineLevel="0" collapsed="false">
      <c r="A2716" s="26" t="n">
        <v>41381</v>
      </c>
      <c r="B2716" s="27" t="n">
        <v>86.65</v>
      </c>
      <c r="C2716" s="27" t="n">
        <v>96.84</v>
      </c>
      <c r="D2716" s="28" t="n">
        <f aca="false">B2716-B2715</f>
        <v>-2.08</v>
      </c>
      <c r="E2716" s="28" t="n">
        <f aca="false">C2716-C2715</f>
        <v>-1.03999999999999</v>
      </c>
      <c r="F2716" s="29" t="n">
        <f aca="false">Inputs!$B$5*B2716+Inputs!$B$6*C2716</f>
        <v>3823000</v>
      </c>
      <c r="G2716" s="29" t="n">
        <f aca="false">Inputs!$B$5*D2716</f>
        <v>-208000</v>
      </c>
      <c r="H2716" s="29" t="n">
        <f aca="false">Inputs!$B$6*E2716</f>
        <v>51999.9999999996</v>
      </c>
      <c r="I2716" s="29" t="n">
        <f aca="false">G2716+H2716</f>
        <v>-156000</v>
      </c>
      <c r="J2716" s="29" t="n">
        <f aca="false">J2715+I2716</f>
        <v>2464500</v>
      </c>
    </row>
    <row r="2717" customFormat="false" ht="15" hidden="false" customHeight="false" outlineLevel="0" collapsed="false">
      <c r="A2717" s="26" t="n">
        <v>41382</v>
      </c>
      <c r="B2717" s="27" t="n">
        <v>87.83</v>
      </c>
      <c r="C2717" s="27" t="n">
        <v>97.48</v>
      </c>
      <c r="D2717" s="28" t="n">
        <f aca="false">B2717-B2716</f>
        <v>1.17999999999999</v>
      </c>
      <c r="E2717" s="28" t="n">
        <f aca="false">C2717-C2716</f>
        <v>0.640000000000001</v>
      </c>
      <c r="F2717" s="29" t="n">
        <f aca="false">Inputs!$B$5*B2717+Inputs!$B$6*C2717</f>
        <v>3909000</v>
      </c>
      <c r="G2717" s="29" t="n">
        <f aca="false">Inputs!$B$5*D2717</f>
        <v>117999.999999999</v>
      </c>
      <c r="H2717" s="29" t="n">
        <f aca="false">Inputs!$B$6*E2717</f>
        <v>-32000</v>
      </c>
      <c r="I2717" s="29" t="n">
        <f aca="false">G2717+H2717</f>
        <v>85999.9999999992</v>
      </c>
      <c r="J2717" s="29" t="n">
        <f aca="false">J2716+I2717</f>
        <v>2550500</v>
      </c>
    </row>
    <row r="2718" customFormat="false" ht="15" hidden="false" customHeight="false" outlineLevel="0" collapsed="false">
      <c r="A2718" s="26" t="n">
        <v>41383</v>
      </c>
      <c r="B2718" s="27" t="n">
        <v>88.04</v>
      </c>
      <c r="C2718" s="27" t="n">
        <v>98.94</v>
      </c>
      <c r="D2718" s="28" t="n">
        <f aca="false">B2718-B2717</f>
        <v>0.210000000000008</v>
      </c>
      <c r="E2718" s="28" t="n">
        <f aca="false">C2718-C2717</f>
        <v>1.45999999999999</v>
      </c>
      <c r="F2718" s="29" t="n">
        <f aca="false">Inputs!$B$5*B2718+Inputs!$B$6*C2718</f>
        <v>3857000</v>
      </c>
      <c r="G2718" s="29" t="n">
        <f aca="false">Inputs!$B$5*D2718</f>
        <v>21000.0000000008</v>
      </c>
      <c r="H2718" s="29" t="n">
        <f aca="false">Inputs!$B$6*E2718</f>
        <v>-72999.9999999997</v>
      </c>
      <c r="I2718" s="29" t="n">
        <f aca="false">G2718+H2718</f>
        <v>-51999.9999999989</v>
      </c>
      <c r="J2718" s="29" t="n">
        <f aca="false">J2717+I2718</f>
        <v>2498500</v>
      </c>
    </row>
    <row r="2719" customFormat="false" ht="15" hidden="false" customHeight="false" outlineLevel="0" collapsed="false">
      <c r="A2719" s="26" t="n">
        <v>41386</v>
      </c>
      <c r="B2719" s="27" t="n">
        <v>88.81</v>
      </c>
      <c r="C2719" s="27" t="n">
        <v>99.07</v>
      </c>
      <c r="D2719" s="28" t="n">
        <f aca="false">B2719-B2718</f>
        <v>0.769999999999996</v>
      </c>
      <c r="E2719" s="28" t="n">
        <f aca="false">C2719-C2718</f>
        <v>0.129999999999995</v>
      </c>
      <c r="F2719" s="29" t="n">
        <f aca="false">Inputs!$B$5*B2719+Inputs!$B$6*C2719</f>
        <v>3927500</v>
      </c>
      <c r="G2719" s="29" t="n">
        <f aca="false">Inputs!$B$5*D2719</f>
        <v>76999.9999999996</v>
      </c>
      <c r="H2719" s="29" t="n">
        <f aca="false">Inputs!$B$6*E2719</f>
        <v>-6499.99999999977</v>
      </c>
      <c r="I2719" s="29" t="n">
        <f aca="false">G2719+H2719</f>
        <v>70499.9999999998</v>
      </c>
      <c r="J2719" s="29" t="n">
        <f aca="false">J2718+I2719</f>
        <v>2569000</v>
      </c>
    </row>
    <row r="2720" customFormat="false" ht="15" hidden="false" customHeight="false" outlineLevel="0" collapsed="false">
      <c r="A2720" s="26" t="n">
        <v>41387</v>
      </c>
      <c r="B2720" s="27" t="n">
        <v>89.21</v>
      </c>
      <c r="C2720" s="27" t="n">
        <v>99.25</v>
      </c>
      <c r="D2720" s="28" t="n">
        <f aca="false">B2720-B2719</f>
        <v>0.399999999999992</v>
      </c>
      <c r="E2720" s="28" t="n">
        <f aca="false">C2720-C2719</f>
        <v>0.180000000000007</v>
      </c>
      <c r="F2720" s="29" t="n">
        <f aca="false">Inputs!$B$5*B2720+Inputs!$B$6*C2720</f>
        <v>3958500</v>
      </c>
      <c r="G2720" s="29" t="n">
        <f aca="false">Inputs!$B$5*D2720</f>
        <v>39999.9999999992</v>
      </c>
      <c r="H2720" s="29" t="n">
        <f aca="false">Inputs!$B$6*E2720</f>
        <v>-9000.00000000034</v>
      </c>
      <c r="I2720" s="29" t="n">
        <f aca="false">G2720+H2720</f>
        <v>30999.9999999988</v>
      </c>
      <c r="J2720" s="29" t="n">
        <f aca="false">J2719+I2720</f>
        <v>2600000</v>
      </c>
    </row>
    <row r="2721" customFormat="false" ht="15" hidden="false" customHeight="false" outlineLevel="0" collapsed="false">
      <c r="A2721" s="26" t="n">
        <v>41388</v>
      </c>
      <c r="B2721" s="27" t="n">
        <v>91.07</v>
      </c>
      <c r="C2721" s="27" t="n">
        <v>100.71</v>
      </c>
      <c r="D2721" s="28" t="n">
        <f aca="false">B2721-B2720</f>
        <v>1.86</v>
      </c>
      <c r="E2721" s="28" t="n">
        <f aca="false">C2721-C2720</f>
        <v>1.45999999999999</v>
      </c>
      <c r="F2721" s="29" t="n">
        <f aca="false">Inputs!$B$5*B2721+Inputs!$B$6*C2721</f>
        <v>4071500</v>
      </c>
      <c r="G2721" s="29" t="n">
        <f aca="false">Inputs!$B$5*D2721</f>
        <v>186000</v>
      </c>
      <c r="H2721" s="29" t="n">
        <f aca="false">Inputs!$B$6*E2721</f>
        <v>-72999.9999999997</v>
      </c>
      <c r="I2721" s="29" t="n">
        <f aca="false">G2721+H2721</f>
        <v>113000</v>
      </c>
      <c r="J2721" s="29" t="n">
        <f aca="false">J2720+I2721</f>
        <v>2713000</v>
      </c>
    </row>
    <row r="2722" customFormat="false" ht="15" hidden="false" customHeight="false" outlineLevel="0" collapsed="false">
      <c r="A2722" s="26" t="n">
        <v>41389</v>
      </c>
      <c r="B2722" s="27" t="n">
        <v>93.27</v>
      </c>
      <c r="C2722" s="27" t="n">
        <v>101.62</v>
      </c>
      <c r="D2722" s="28" t="n">
        <f aca="false">B2722-B2721</f>
        <v>2.2</v>
      </c>
      <c r="E2722" s="28" t="n">
        <f aca="false">C2722-C2721</f>
        <v>0.910000000000011</v>
      </c>
      <c r="F2722" s="29" t="n">
        <f aca="false">Inputs!$B$5*B2722+Inputs!$B$6*C2722</f>
        <v>4246000</v>
      </c>
      <c r="G2722" s="29" t="n">
        <f aca="false">Inputs!$B$5*D2722</f>
        <v>220000</v>
      </c>
      <c r="H2722" s="29" t="n">
        <f aca="false">Inputs!$B$6*E2722</f>
        <v>-45500.0000000005</v>
      </c>
      <c r="I2722" s="29" t="n">
        <f aca="false">G2722+H2722</f>
        <v>174500</v>
      </c>
      <c r="J2722" s="29" t="n">
        <f aca="false">J2721+I2722</f>
        <v>2887500</v>
      </c>
    </row>
    <row r="2723" customFormat="false" ht="15" hidden="false" customHeight="false" outlineLevel="0" collapsed="false">
      <c r="A2723" s="26" t="n">
        <v>41390</v>
      </c>
      <c r="B2723" s="27" t="n">
        <v>92.63</v>
      </c>
      <c r="C2723" s="27" t="n">
        <v>102.39</v>
      </c>
      <c r="D2723" s="28" t="n">
        <f aca="false">B2723-B2722</f>
        <v>-0.640000000000001</v>
      </c>
      <c r="E2723" s="28" t="n">
        <f aca="false">C2723-C2722</f>
        <v>0.769999999999996</v>
      </c>
      <c r="F2723" s="29" t="n">
        <f aca="false">Inputs!$B$5*B2723+Inputs!$B$6*C2723</f>
        <v>4143500</v>
      </c>
      <c r="G2723" s="29" t="n">
        <f aca="false">Inputs!$B$5*D2723</f>
        <v>-64000.0000000001</v>
      </c>
      <c r="H2723" s="29" t="n">
        <f aca="false">Inputs!$B$6*E2723</f>
        <v>-38499.9999999998</v>
      </c>
      <c r="I2723" s="29" t="n">
        <f aca="false">G2723+H2723</f>
        <v>-102500</v>
      </c>
      <c r="J2723" s="29" t="n">
        <f aca="false">J2722+I2723</f>
        <v>2785000</v>
      </c>
    </row>
    <row r="2724" customFormat="false" ht="15" hidden="false" customHeight="false" outlineLevel="0" collapsed="false">
      <c r="A2724" s="26" t="n">
        <v>41393</v>
      </c>
      <c r="B2724" s="27" t="n">
        <v>94.09</v>
      </c>
      <c r="C2724" s="27" t="n">
        <v>102.88</v>
      </c>
      <c r="D2724" s="28" t="n">
        <f aca="false">B2724-B2723</f>
        <v>1.46000000000001</v>
      </c>
      <c r="E2724" s="28" t="n">
        <f aca="false">C2724-C2723</f>
        <v>0.489999999999995</v>
      </c>
      <c r="F2724" s="29" t="n">
        <f aca="false">Inputs!$B$5*B2724+Inputs!$B$6*C2724</f>
        <v>4265000</v>
      </c>
      <c r="G2724" s="29" t="n">
        <f aca="false">Inputs!$B$5*D2724</f>
        <v>146000.000000001</v>
      </c>
      <c r="H2724" s="29" t="n">
        <f aca="false">Inputs!$B$6*E2724</f>
        <v>-24499.9999999997</v>
      </c>
      <c r="I2724" s="29" t="n">
        <f aca="false">G2724+H2724</f>
        <v>121500.000000001</v>
      </c>
      <c r="J2724" s="29" t="n">
        <f aca="false">J2723+I2724</f>
        <v>2906500</v>
      </c>
    </row>
    <row r="2725" customFormat="false" ht="15" hidden="false" customHeight="false" outlineLevel="0" collapsed="false">
      <c r="A2725" s="26" t="n">
        <v>41394</v>
      </c>
      <c r="B2725" s="27" t="n">
        <v>93.22</v>
      </c>
      <c r="C2725" s="27" t="n">
        <v>101.53</v>
      </c>
      <c r="D2725" s="28" t="n">
        <f aca="false">B2725-B2724</f>
        <v>-0.870000000000005</v>
      </c>
      <c r="E2725" s="28" t="n">
        <f aca="false">C2725-C2724</f>
        <v>-1.34999999999999</v>
      </c>
      <c r="F2725" s="29" t="n">
        <f aca="false">Inputs!$B$5*B2725+Inputs!$B$6*C2725</f>
        <v>4245500</v>
      </c>
      <c r="G2725" s="29" t="n">
        <f aca="false">Inputs!$B$5*D2725</f>
        <v>-87000.0000000005</v>
      </c>
      <c r="H2725" s="29" t="n">
        <f aca="false">Inputs!$B$6*E2725</f>
        <v>67499.9999999997</v>
      </c>
      <c r="I2725" s="29" t="n">
        <f aca="false">G2725+H2725</f>
        <v>-19500.0000000007</v>
      </c>
      <c r="J2725" s="29" t="n">
        <f aca="false">J2724+I2725</f>
        <v>2887000</v>
      </c>
    </row>
    <row r="2726" customFormat="false" ht="15" hidden="false" customHeight="false" outlineLevel="0" collapsed="false">
      <c r="A2726" s="26" t="n">
        <v>41395</v>
      </c>
      <c r="B2726" s="27" t="n">
        <v>90.74</v>
      </c>
      <c r="C2726" s="27" t="n">
        <v>98.34</v>
      </c>
      <c r="D2726" s="28" t="n">
        <f aca="false">B2726-B2725</f>
        <v>-2.48</v>
      </c>
      <c r="E2726" s="28" t="n">
        <f aca="false">C2726-C2725</f>
        <v>-3.19</v>
      </c>
      <c r="F2726" s="29" t="n">
        <f aca="false">Inputs!$B$5*B2726+Inputs!$B$6*C2726</f>
        <v>4157000</v>
      </c>
      <c r="G2726" s="29" t="n">
        <f aca="false">Inputs!$B$5*D2726</f>
        <v>-248000</v>
      </c>
      <c r="H2726" s="29" t="n">
        <f aca="false">Inputs!$B$6*E2726</f>
        <v>159500</v>
      </c>
      <c r="I2726" s="29" t="n">
        <f aca="false">G2726+H2726</f>
        <v>-88500.0000000005</v>
      </c>
      <c r="J2726" s="29" t="n">
        <f aca="false">J2725+I2726</f>
        <v>2798500</v>
      </c>
    </row>
    <row r="2727" customFormat="false" ht="15" hidden="false" customHeight="false" outlineLevel="0" collapsed="false">
      <c r="A2727" s="26" t="n">
        <v>41396</v>
      </c>
      <c r="B2727" s="27" t="n">
        <v>93.7</v>
      </c>
      <c r="C2727" s="27" t="n">
        <v>100.32</v>
      </c>
      <c r="D2727" s="28" t="n">
        <f aca="false">B2727-B2726</f>
        <v>2.96000000000001</v>
      </c>
      <c r="E2727" s="28" t="n">
        <f aca="false">C2727-C2726</f>
        <v>1.97999999999999</v>
      </c>
      <c r="F2727" s="29" t="n">
        <f aca="false">Inputs!$B$5*B2727+Inputs!$B$6*C2727</f>
        <v>4354000</v>
      </c>
      <c r="G2727" s="29" t="n">
        <f aca="false">Inputs!$B$5*D2727</f>
        <v>296000.000000001</v>
      </c>
      <c r="H2727" s="29" t="n">
        <f aca="false">Inputs!$B$6*E2727</f>
        <v>-98999.9999999995</v>
      </c>
      <c r="I2727" s="29" t="n">
        <f aca="false">G2727+H2727</f>
        <v>197000.000000001</v>
      </c>
      <c r="J2727" s="29" t="n">
        <f aca="false">J2726+I2727</f>
        <v>2995500</v>
      </c>
    </row>
    <row r="2728" customFormat="false" ht="15" hidden="false" customHeight="false" outlineLevel="0" collapsed="false">
      <c r="A2728" s="26" t="n">
        <v>41397</v>
      </c>
      <c r="B2728" s="27" t="n">
        <v>95.25</v>
      </c>
      <c r="C2728" s="27" t="n">
        <v>104.6</v>
      </c>
      <c r="D2728" s="28" t="n">
        <f aca="false">B2728-B2727</f>
        <v>1.55</v>
      </c>
      <c r="E2728" s="28" t="n">
        <f aca="false">C2728-C2727</f>
        <v>4.28</v>
      </c>
      <c r="F2728" s="29" t="n">
        <f aca="false">Inputs!$B$5*B2728+Inputs!$B$6*C2728</f>
        <v>4295000</v>
      </c>
      <c r="G2728" s="29" t="n">
        <f aca="false">Inputs!$B$5*D2728</f>
        <v>155000</v>
      </c>
      <c r="H2728" s="29" t="n">
        <f aca="false">Inputs!$B$6*E2728</f>
        <v>-214000</v>
      </c>
      <c r="I2728" s="29" t="n">
        <f aca="false">G2728+H2728</f>
        <v>-59000.0000000004</v>
      </c>
      <c r="J2728" s="29" t="n">
        <f aca="false">J2727+I2728</f>
        <v>2936500</v>
      </c>
    </row>
    <row r="2729" customFormat="false" ht="15" hidden="false" customHeight="false" outlineLevel="0" collapsed="false">
      <c r="A2729" s="26" t="n">
        <v>41400</v>
      </c>
      <c r="B2729" s="27" t="n">
        <v>95.8</v>
      </c>
      <c r="C2729" s="27" t="n">
        <v>105</v>
      </c>
      <c r="D2729" s="28" t="n">
        <f aca="false">B2729-B2728</f>
        <v>0.549999999999997</v>
      </c>
      <c r="E2729" s="28" t="n">
        <f aca="false">C2729-C2728</f>
        <v>0.400000000000006</v>
      </c>
      <c r="F2729" s="29" t="n">
        <f aca="false">Inputs!$B$5*B2729+Inputs!$B$6*C2729</f>
        <v>4330000</v>
      </c>
      <c r="G2729" s="29" t="n">
        <f aca="false">Inputs!$B$5*D2729</f>
        <v>54999.9999999997</v>
      </c>
      <c r="H2729" s="29" t="n">
        <f aca="false">Inputs!$B$6*E2729</f>
        <v>-20000.0000000003</v>
      </c>
      <c r="I2729" s="29" t="n">
        <f aca="false">G2729+H2729</f>
        <v>34999.9999999994</v>
      </c>
      <c r="J2729" s="29" t="n">
        <f aca="false">J2728+I2729</f>
        <v>2971500</v>
      </c>
    </row>
    <row r="2730" customFormat="false" ht="15" hidden="false" customHeight="false" outlineLevel="0" collapsed="false">
      <c r="A2730" s="26" t="n">
        <v>41402</v>
      </c>
      <c r="B2730" s="27" t="n">
        <v>96.24</v>
      </c>
      <c r="C2730" s="27" t="n">
        <v>103.79</v>
      </c>
      <c r="D2730" s="28" t="n">
        <f aca="false">B2730-B2729</f>
        <v>0.439999999999998</v>
      </c>
      <c r="E2730" s="28" t="n">
        <f aca="false">C2730-C2729</f>
        <v>-1.20999999999999</v>
      </c>
      <c r="F2730" s="29" t="n">
        <f aca="false">Inputs!$B$5*B2730+Inputs!$B$6*C2730</f>
        <v>4434500</v>
      </c>
      <c r="G2730" s="29" t="n">
        <f aca="false">Inputs!$B$5*D2730</f>
        <v>43999.9999999998</v>
      </c>
      <c r="H2730" s="29" t="n">
        <f aca="false">Inputs!$B$6*E2730</f>
        <v>60499.9999999997</v>
      </c>
      <c r="I2730" s="29" t="n">
        <f aca="false">G2730+H2730</f>
        <v>104499.999999999</v>
      </c>
      <c r="J2730" s="29" t="n">
        <f aca="false">J2729+I2730</f>
        <v>3076000</v>
      </c>
    </row>
    <row r="2731" customFormat="false" ht="15" hidden="false" customHeight="false" outlineLevel="0" collapsed="false">
      <c r="A2731" s="26" t="n">
        <v>41403</v>
      </c>
      <c r="B2731" s="27" t="n">
        <v>96.09</v>
      </c>
      <c r="C2731" s="27" t="n">
        <v>103.59</v>
      </c>
      <c r="D2731" s="28" t="n">
        <f aca="false">B2731-B2730</f>
        <v>-0.149999999999991</v>
      </c>
      <c r="E2731" s="28" t="n">
        <f aca="false">C2731-C2730</f>
        <v>-0.200000000000003</v>
      </c>
      <c r="F2731" s="29" t="n">
        <f aca="false">Inputs!$B$5*B2731+Inputs!$B$6*C2731</f>
        <v>4429500</v>
      </c>
      <c r="G2731" s="29" t="n">
        <f aca="false">Inputs!$B$5*D2731</f>
        <v>-14999.9999999991</v>
      </c>
      <c r="H2731" s="29" t="n">
        <f aca="false">Inputs!$B$6*E2731</f>
        <v>10000.0000000001</v>
      </c>
      <c r="I2731" s="29" t="n">
        <f aca="false">G2731+H2731</f>
        <v>-4999.99999999901</v>
      </c>
      <c r="J2731" s="29" t="n">
        <f aca="false">J2730+I2731</f>
        <v>3071000</v>
      </c>
    </row>
    <row r="2732" customFormat="false" ht="15" hidden="false" customHeight="false" outlineLevel="0" collapsed="false">
      <c r="A2732" s="26" t="n">
        <v>41404</v>
      </c>
      <c r="B2732" s="27" t="n">
        <v>95.81</v>
      </c>
      <c r="C2732" s="27" t="n">
        <v>101.31</v>
      </c>
      <c r="D2732" s="28" t="n">
        <f aca="false">B2732-B2731</f>
        <v>-0.280000000000001</v>
      </c>
      <c r="E2732" s="28" t="n">
        <f aca="false">C2732-C2731</f>
        <v>-2.28</v>
      </c>
      <c r="F2732" s="29" t="n">
        <f aca="false">Inputs!$B$5*B2732+Inputs!$B$6*C2732</f>
        <v>4515500</v>
      </c>
      <c r="G2732" s="29" t="n">
        <f aca="false">Inputs!$B$5*D2732</f>
        <v>-28000.0000000001</v>
      </c>
      <c r="H2732" s="29" t="n">
        <f aca="false">Inputs!$B$6*E2732</f>
        <v>114000</v>
      </c>
      <c r="I2732" s="29" t="n">
        <f aca="false">G2732+H2732</f>
        <v>85999.9999999999</v>
      </c>
      <c r="J2732" s="29" t="n">
        <f aca="false">J2731+I2732</f>
        <v>3157000</v>
      </c>
    </row>
    <row r="2733" customFormat="false" ht="15" hidden="false" customHeight="false" outlineLevel="0" collapsed="false">
      <c r="A2733" s="26" t="n">
        <v>41407</v>
      </c>
      <c r="B2733" s="27" t="n">
        <v>94.76</v>
      </c>
      <c r="C2733" s="27" t="n">
        <v>102.17</v>
      </c>
      <c r="D2733" s="28" t="n">
        <f aca="false">B2733-B2732</f>
        <v>-1.05</v>
      </c>
      <c r="E2733" s="28" t="n">
        <f aca="false">C2733-C2732</f>
        <v>0.859999999999999</v>
      </c>
      <c r="F2733" s="29" t="n">
        <f aca="false">Inputs!$B$5*B2733+Inputs!$B$6*C2733</f>
        <v>4367500</v>
      </c>
      <c r="G2733" s="29" t="n">
        <f aca="false">Inputs!$B$5*D2733</f>
        <v>-105000</v>
      </c>
      <c r="H2733" s="29" t="n">
        <f aca="false">Inputs!$B$6*E2733</f>
        <v>-43000</v>
      </c>
      <c r="I2733" s="29" t="n">
        <f aca="false">G2733+H2733</f>
        <v>-148000</v>
      </c>
      <c r="J2733" s="29" t="n">
        <f aca="false">J2732+I2733</f>
        <v>3009000</v>
      </c>
    </row>
    <row r="2734" customFormat="false" ht="15" hidden="false" customHeight="false" outlineLevel="0" collapsed="false">
      <c r="A2734" s="26" t="n">
        <v>41408</v>
      </c>
      <c r="B2734" s="27" t="n">
        <v>93.96</v>
      </c>
      <c r="C2734" s="27" t="n">
        <v>102.7</v>
      </c>
      <c r="D2734" s="28" t="n">
        <f aca="false">B2734-B2733</f>
        <v>-0.800000000000011</v>
      </c>
      <c r="E2734" s="28" t="n">
        <f aca="false">C2734-C2733</f>
        <v>0.530000000000001</v>
      </c>
      <c r="F2734" s="29" t="n">
        <f aca="false">Inputs!$B$5*B2734+Inputs!$B$6*C2734</f>
        <v>4261000</v>
      </c>
      <c r="G2734" s="29" t="n">
        <f aca="false">Inputs!$B$5*D2734</f>
        <v>-80000.0000000011</v>
      </c>
      <c r="H2734" s="29" t="n">
        <f aca="false">Inputs!$B$6*E2734</f>
        <v>-26500.0000000001</v>
      </c>
      <c r="I2734" s="29" t="n">
        <f aca="false">G2734+H2734</f>
        <v>-106500.000000001</v>
      </c>
      <c r="J2734" s="29" t="n">
        <f aca="false">J2733+I2734</f>
        <v>2902500</v>
      </c>
    </row>
    <row r="2735" customFormat="false" ht="15" hidden="false" customHeight="false" outlineLevel="0" collapsed="false">
      <c r="A2735" s="26" t="n">
        <v>41409</v>
      </c>
      <c r="B2735" s="27" t="n">
        <v>93.95</v>
      </c>
      <c r="C2735" s="27" t="n">
        <v>101.57</v>
      </c>
      <c r="D2735" s="28" t="n">
        <f aca="false">B2735-B2734</f>
        <v>-0.00999999999999091</v>
      </c>
      <c r="E2735" s="28" t="n">
        <f aca="false">C2735-C2734</f>
        <v>-1.13000000000001</v>
      </c>
      <c r="F2735" s="29" t="n">
        <f aca="false">Inputs!$B$5*B2735+Inputs!$B$6*C2735</f>
        <v>4316500</v>
      </c>
      <c r="G2735" s="29" t="n">
        <f aca="false">Inputs!$B$5*D2735</f>
        <v>-999.999999999091</v>
      </c>
      <c r="H2735" s="29" t="n">
        <f aca="false">Inputs!$B$6*E2735</f>
        <v>56500.0000000005</v>
      </c>
      <c r="I2735" s="29" t="n">
        <f aca="false">G2735+H2735</f>
        <v>55500.0000000014</v>
      </c>
      <c r="J2735" s="29" t="n">
        <f aca="false">J2734+I2735</f>
        <v>2958000</v>
      </c>
    </row>
    <row r="2736" customFormat="false" ht="15" hidden="false" customHeight="false" outlineLevel="0" collapsed="false">
      <c r="A2736" s="26" t="n">
        <v>41410</v>
      </c>
      <c r="B2736" s="27" t="n">
        <v>94.85</v>
      </c>
      <c r="C2736" s="27" t="n">
        <v>104.27</v>
      </c>
      <c r="D2736" s="28" t="n">
        <f aca="false">B2736-B2735</f>
        <v>0.899999999999992</v>
      </c>
      <c r="E2736" s="28" t="n">
        <f aca="false">C2736-C2735</f>
        <v>2.7</v>
      </c>
      <c r="F2736" s="29" t="n">
        <f aca="false">Inputs!$B$5*B2736+Inputs!$B$6*C2736</f>
        <v>4271500</v>
      </c>
      <c r="G2736" s="29" t="n">
        <f aca="false">Inputs!$B$5*D2736</f>
        <v>89999.9999999991</v>
      </c>
      <c r="H2736" s="29" t="n">
        <f aca="false">Inputs!$B$6*E2736</f>
        <v>-135000</v>
      </c>
      <c r="I2736" s="29" t="n">
        <f aca="false">G2736+H2736</f>
        <v>-45000.000000001</v>
      </c>
      <c r="J2736" s="29" t="n">
        <f aca="false">J2735+I2736</f>
        <v>2913000</v>
      </c>
    </row>
    <row r="2737" customFormat="false" ht="15" hidden="false" customHeight="false" outlineLevel="0" collapsed="false">
      <c r="A2737" s="26" t="n">
        <v>41411</v>
      </c>
      <c r="B2737" s="27" t="n">
        <v>95.72</v>
      </c>
      <c r="C2737" s="27" t="n">
        <v>103.83</v>
      </c>
      <c r="D2737" s="28" t="n">
        <f aca="false">B2737-B2736</f>
        <v>0.870000000000005</v>
      </c>
      <c r="E2737" s="28" t="n">
        <f aca="false">C2737-C2736</f>
        <v>-0.439999999999998</v>
      </c>
      <c r="F2737" s="29" t="n">
        <f aca="false">Inputs!$B$5*B2737+Inputs!$B$6*C2737</f>
        <v>4380500</v>
      </c>
      <c r="G2737" s="29" t="n">
        <f aca="false">Inputs!$B$5*D2737</f>
        <v>87000.0000000005</v>
      </c>
      <c r="H2737" s="29" t="n">
        <f aca="false">Inputs!$B$6*E2737</f>
        <v>21999.9999999999</v>
      </c>
      <c r="I2737" s="29" t="n">
        <f aca="false">G2737+H2737</f>
        <v>109000</v>
      </c>
      <c r="J2737" s="29" t="n">
        <f aca="false">J2736+I2737</f>
        <v>3022000</v>
      </c>
    </row>
    <row r="2738" customFormat="false" ht="15" hidden="false" customHeight="false" outlineLevel="0" collapsed="false">
      <c r="A2738" s="26" t="n">
        <v>41414</v>
      </c>
      <c r="B2738" s="27" t="n">
        <v>96.29</v>
      </c>
      <c r="C2738" s="27" t="n">
        <v>104.55</v>
      </c>
      <c r="D2738" s="28" t="n">
        <f aca="false">B2738-B2737</f>
        <v>0.570000000000007</v>
      </c>
      <c r="E2738" s="28" t="n">
        <f aca="false">C2738-C2737</f>
        <v>0.719999999999999</v>
      </c>
      <c r="F2738" s="29" t="n">
        <f aca="false">Inputs!$B$5*B2738+Inputs!$B$6*C2738</f>
        <v>4401500</v>
      </c>
      <c r="G2738" s="29" t="n">
        <f aca="false">Inputs!$B$5*D2738</f>
        <v>57000.0000000007</v>
      </c>
      <c r="H2738" s="29" t="n">
        <f aca="false">Inputs!$B$6*E2738</f>
        <v>-35999.9999999999</v>
      </c>
      <c r="I2738" s="29" t="n">
        <f aca="false">G2738+H2738</f>
        <v>21000.0000000008</v>
      </c>
      <c r="J2738" s="29" t="n">
        <f aca="false">J2737+I2738</f>
        <v>3043000</v>
      </c>
    </row>
    <row r="2739" customFormat="false" ht="15" hidden="false" customHeight="false" outlineLevel="0" collapsed="false">
      <c r="A2739" s="26" t="n">
        <v>41415</v>
      </c>
      <c r="B2739" s="27" t="n">
        <v>95.55</v>
      </c>
      <c r="C2739" s="27" t="n">
        <v>103.1</v>
      </c>
      <c r="D2739" s="28" t="n">
        <f aca="false">B2739-B2738</f>
        <v>-0.740000000000009</v>
      </c>
      <c r="E2739" s="28" t="n">
        <f aca="false">C2739-C2738</f>
        <v>-1.45</v>
      </c>
      <c r="F2739" s="29" t="n">
        <f aca="false">Inputs!$B$5*B2739+Inputs!$B$6*C2739</f>
        <v>4400000</v>
      </c>
      <c r="G2739" s="29" t="n">
        <f aca="false">Inputs!$B$5*D2739</f>
        <v>-74000.0000000009</v>
      </c>
      <c r="H2739" s="29" t="n">
        <f aca="false">Inputs!$B$6*E2739</f>
        <v>72500.0000000002</v>
      </c>
      <c r="I2739" s="29" t="n">
        <f aca="false">G2739+H2739</f>
        <v>-1500.00000000076</v>
      </c>
      <c r="J2739" s="29" t="n">
        <f aca="false">J2738+I2739</f>
        <v>3041500</v>
      </c>
    </row>
    <row r="2740" customFormat="false" ht="15" hidden="false" customHeight="false" outlineLevel="0" collapsed="false">
      <c r="A2740" s="26" t="n">
        <v>41416</v>
      </c>
      <c r="B2740" s="27" t="n">
        <v>93.98</v>
      </c>
      <c r="C2740" s="27" t="n">
        <v>102.14</v>
      </c>
      <c r="D2740" s="28" t="n">
        <f aca="false">B2740-B2739</f>
        <v>-1.56999999999999</v>
      </c>
      <c r="E2740" s="28" t="n">
        <f aca="false">C2740-C2739</f>
        <v>-0.959999999999994</v>
      </c>
      <c r="F2740" s="29" t="n">
        <f aca="false">Inputs!$B$5*B2740+Inputs!$B$6*C2740</f>
        <v>4291000</v>
      </c>
      <c r="G2740" s="29" t="n">
        <f aca="false">Inputs!$B$5*D2740</f>
        <v>-156999.999999999</v>
      </c>
      <c r="H2740" s="29" t="n">
        <f aca="false">Inputs!$B$6*E2740</f>
        <v>47999.9999999997</v>
      </c>
      <c r="I2740" s="29" t="n">
        <f aca="false">G2740+H2740</f>
        <v>-109000</v>
      </c>
      <c r="J2740" s="29" t="n">
        <f aca="false">J2739+I2740</f>
        <v>2932500</v>
      </c>
    </row>
    <row r="2741" customFormat="false" ht="15" hidden="false" customHeight="false" outlineLevel="0" collapsed="false">
      <c r="A2741" s="26" t="n">
        <v>41417</v>
      </c>
      <c r="B2741" s="27" t="n">
        <v>94.12</v>
      </c>
      <c r="C2741" s="27" t="n">
        <v>100.46</v>
      </c>
      <c r="D2741" s="28" t="n">
        <f aca="false">B2741-B2740</f>
        <v>0.140000000000001</v>
      </c>
      <c r="E2741" s="28" t="n">
        <f aca="false">C2741-C2740</f>
        <v>-1.68000000000001</v>
      </c>
      <c r="F2741" s="29" t="n">
        <f aca="false">Inputs!$B$5*B2741+Inputs!$B$6*C2741</f>
        <v>4389000</v>
      </c>
      <c r="G2741" s="29" t="n">
        <f aca="false">Inputs!$B$5*D2741</f>
        <v>14000.0000000001</v>
      </c>
      <c r="H2741" s="29" t="n">
        <f aca="false">Inputs!$B$6*E2741</f>
        <v>84000.0000000003</v>
      </c>
      <c r="I2741" s="29" t="n">
        <f aca="false">G2741+H2741</f>
        <v>98000.0000000004</v>
      </c>
      <c r="J2741" s="29" t="n">
        <f aca="false">J2740+I2741</f>
        <v>3030500</v>
      </c>
    </row>
    <row r="2742" customFormat="false" ht="15" hidden="false" customHeight="false" outlineLevel="0" collapsed="false">
      <c r="A2742" s="26" t="n">
        <v>41418</v>
      </c>
      <c r="B2742" s="27" t="n">
        <v>93.84</v>
      </c>
      <c r="C2742" s="27" t="n">
        <v>101.24</v>
      </c>
      <c r="D2742" s="28" t="n">
        <f aca="false">B2742-B2741</f>
        <v>-0.280000000000001</v>
      </c>
      <c r="E2742" s="28" t="n">
        <f aca="false">C2742-C2741</f>
        <v>0.780000000000001</v>
      </c>
      <c r="F2742" s="29" t="n">
        <f aca="false">Inputs!$B$5*B2742+Inputs!$B$6*C2742</f>
        <v>4322000</v>
      </c>
      <c r="G2742" s="29" t="n">
        <f aca="false">Inputs!$B$5*D2742</f>
        <v>-28000.0000000001</v>
      </c>
      <c r="H2742" s="29" t="n">
        <f aca="false">Inputs!$B$6*E2742</f>
        <v>-39000.0000000001</v>
      </c>
      <c r="I2742" s="29" t="n">
        <f aca="false">G2742+H2742</f>
        <v>-67000.0000000002</v>
      </c>
      <c r="J2742" s="29" t="n">
        <f aca="false">J2741+I2742</f>
        <v>2963500</v>
      </c>
    </row>
    <row r="2743" customFormat="false" ht="15" hidden="false" customHeight="false" outlineLevel="0" collapsed="false">
      <c r="A2743" s="26" t="n">
        <v>41422</v>
      </c>
      <c r="B2743" s="27" t="n">
        <v>94.65</v>
      </c>
      <c r="C2743" s="27" t="n">
        <v>103.77</v>
      </c>
      <c r="D2743" s="28" t="n">
        <f aca="false">B2743-B2742</f>
        <v>0.810000000000002</v>
      </c>
      <c r="E2743" s="28" t="n">
        <f aca="false">C2743-C2742</f>
        <v>2.53</v>
      </c>
      <c r="F2743" s="29" t="n">
        <f aca="false">Inputs!$B$5*B2743+Inputs!$B$6*C2743</f>
        <v>4276500</v>
      </c>
      <c r="G2743" s="29" t="n">
        <f aca="false">Inputs!$B$5*D2743</f>
        <v>81000.0000000002</v>
      </c>
      <c r="H2743" s="29" t="n">
        <f aca="false">Inputs!$B$6*E2743</f>
        <v>-126500</v>
      </c>
      <c r="I2743" s="29" t="n">
        <f aca="false">G2743+H2743</f>
        <v>-45499.9999999998</v>
      </c>
      <c r="J2743" s="29" t="n">
        <f aca="false">J2742+I2743</f>
        <v>2918000</v>
      </c>
    </row>
    <row r="2744" customFormat="false" ht="15" hidden="false" customHeight="false" outlineLevel="0" collapsed="false">
      <c r="A2744" s="26" t="n">
        <v>41423</v>
      </c>
      <c r="B2744" s="27" t="n">
        <v>93.13</v>
      </c>
      <c r="C2744" s="27" t="n">
        <v>102.14</v>
      </c>
      <c r="D2744" s="28" t="n">
        <f aca="false">B2744-B2743</f>
        <v>-1.52000000000001</v>
      </c>
      <c r="E2744" s="28" t="n">
        <f aca="false">C2744-C2743</f>
        <v>-1.63</v>
      </c>
      <c r="F2744" s="29" t="n">
        <f aca="false">Inputs!$B$5*B2744+Inputs!$B$6*C2744</f>
        <v>4206000</v>
      </c>
      <c r="G2744" s="29" t="n">
        <f aca="false">Inputs!$B$5*D2744</f>
        <v>-152000.000000001</v>
      </c>
      <c r="H2744" s="29" t="n">
        <f aca="false">Inputs!$B$6*E2744</f>
        <v>81499.9999999998</v>
      </c>
      <c r="I2744" s="29" t="n">
        <f aca="false">G2744+H2744</f>
        <v>-70500.0000000013</v>
      </c>
      <c r="J2744" s="29" t="n">
        <f aca="false">J2743+I2744</f>
        <v>2847500</v>
      </c>
    </row>
    <row r="2745" customFormat="false" ht="15" hidden="false" customHeight="false" outlineLevel="0" collapsed="false">
      <c r="A2745" s="26" t="n">
        <v>41424</v>
      </c>
      <c r="B2745" s="27" t="n">
        <v>93.57</v>
      </c>
      <c r="C2745" s="27" t="n">
        <v>101.79</v>
      </c>
      <c r="D2745" s="28" t="n">
        <f aca="false">B2745-B2744</f>
        <v>0.439999999999998</v>
      </c>
      <c r="E2745" s="28" t="n">
        <f aca="false">C2745-C2744</f>
        <v>-0.349999999999994</v>
      </c>
      <c r="F2745" s="29" t="n">
        <f aca="false">Inputs!$B$5*B2745+Inputs!$B$6*C2745</f>
        <v>4267500</v>
      </c>
      <c r="G2745" s="29" t="n">
        <f aca="false">Inputs!$B$5*D2745</f>
        <v>43999.9999999998</v>
      </c>
      <c r="H2745" s="29" t="n">
        <f aca="false">Inputs!$B$6*E2745</f>
        <v>17499.9999999997</v>
      </c>
      <c r="I2745" s="29" t="n">
        <f aca="false">G2745+H2745</f>
        <v>61499.9999999995</v>
      </c>
      <c r="J2745" s="29" t="n">
        <f aca="false">J2744+I2745</f>
        <v>2909000</v>
      </c>
    </row>
    <row r="2746" customFormat="false" ht="15" hidden="false" customHeight="false" outlineLevel="0" collapsed="false">
      <c r="A2746" s="26" t="n">
        <v>41425</v>
      </c>
      <c r="B2746" s="27" t="n">
        <v>91.93</v>
      </c>
      <c r="C2746" s="27" t="n">
        <v>100.43</v>
      </c>
      <c r="D2746" s="28" t="n">
        <f aca="false">B2746-B2745</f>
        <v>-1.63999999999999</v>
      </c>
      <c r="E2746" s="28" t="n">
        <f aca="false">C2746-C2745</f>
        <v>-1.36</v>
      </c>
      <c r="F2746" s="29" t="n">
        <f aca="false">Inputs!$B$5*B2746+Inputs!$B$6*C2746</f>
        <v>4171500</v>
      </c>
      <c r="G2746" s="29" t="n">
        <f aca="false">Inputs!$B$5*D2746</f>
        <v>-163999.999999999</v>
      </c>
      <c r="H2746" s="29" t="n">
        <f aca="false">Inputs!$B$6*E2746</f>
        <v>68000</v>
      </c>
      <c r="I2746" s="29" t="n">
        <f aca="false">G2746+H2746</f>
        <v>-95999.9999999987</v>
      </c>
      <c r="J2746" s="29" t="n">
        <f aca="false">J2745+I2746</f>
        <v>2813000</v>
      </c>
    </row>
    <row r="2747" customFormat="false" ht="15" hidden="false" customHeight="false" outlineLevel="0" collapsed="false">
      <c r="A2747" s="26" t="n">
        <v>41428</v>
      </c>
      <c r="B2747" s="27" t="n">
        <v>93.41</v>
      </c>
      <c r="C2747" s="27" t="n">
        <v>101.63</v>
      </c>
      <c r="D2747" s="28" t="n">
        <f aca="false">B2747-B2746</f>
        <v>1.47999999999999</v>
      </c>
      <c r="E2747" s="28" t="n">
        <f aca="false">C2747-C2746</f>
        <v>1.19999999999999</v>
      </c>
      <c r="F2747" s="29" t="n">
        <f aca="false">Inputs!$B$5*B2747+Inputs!$B$6*C2747</f>
        <v>4259500</v>
      </c>
      <c r="G2747" s="29" t="n">
        <f aca="false">Inputs!$B$5*D2747</f>
        <v>147999.999999999</v>
      </c>
      <c r="H2747" s="29" t="n">
        <f aca="false">Inputs!$B$6*E2747</f>
        <v>-59999.9999999994</v>
      </c>
      <c r="I2747" s="29" t="n">
        <f aca="false">G2747+H2747</f>
        <v>87999.9999999996</v>
      </c>
      <c r="J2747" s="29" t="n">
        <f aca="false">J2746+I2747</f>
        <v>2901000</v>
      </c>
    </row>
    <row r="2748" customFormat="false" ht="15" hidden="false" customHeight="false" outlineLevel="0" collapsed="false">
      <c r="A2748" s="26" t="n">
        <v>41429</v>
      </c>
      <c r="B2748" s="27" t="n">
        <v>93.36</v>
      </c>
      <c r="C2748" s="27" t="n">
        <v>102.04</v>
      </c>
      <c r="D2748" s="28" t="n">
        <f aca="false">B2748-B2747</f>
        <v>-0.0499999999999972</v>
      </c>
      <c r="E2748" s="28" t="n">
        <f aca="false">C2748-C2747</f>
        <v>0.410000000000011</v>
      </c>
      <c r="F2748" s="29" t="n">
        <f aca="false">Inputs!$B$5*B2748+Inputs!$B$6*C2748</f>
        <v>4234000</v>
      </c>
      <c r="G2748" s="29" t="n">
        <f aca="false">Inputs!$B$5*D2748</f>
        <v>-4999.99999999972</v>
      </c>
      <c r="H2748" s="29" t="n">
        <f aca="false">Inputs!$B$6*E2748</f>
        <v>-20500.0000000005</v>
      </c>
      <c r="I2748" s="29" t="n">
        <f aca="false">G2748+H2748</f>
        <v>-25500.0000000003</v>
      </c>
      <c r="J2748" s="29" t="n">
        <f aca="false">J2747+I2748</f>
        <v>2875500</v>
      </c>
    </row>
    <row r="2749" customFormat="false" ht="15" hidden="false" customHeight="false" outlineLevel="0" collapsed="false">
      <c r="A2749" s="26" t="n">
        <v>41430</v>
      </c>
      <c r="B2749" s="27" t="n">
        <v>93.66</v>
      </c>
      <c r="C2749" s="27" t="n">
        <v>103.51</v>
      </c>
      <c r="D2749" s="28" t="n">
        <f aca="false">B2749-B2748</f>
        <v>0.299999999999997</v>
      </c>
      <c r="E2749" s="28" t="n">
        <f aca="false">C2749-C2748</f>
        <v>1.47</v>
      </c>
      <c r="F2749" s="29" t="n">
        <f aca="false">Inputs!$B$5*B2749+Inputs!$B$6*C2749</f>
        <v>4190500</v>
      </c>
      <c r="G2749" s="29" t="n">
        <f aca="false">Inputs!$B$5*D2749</f>
        <v>29999.9999999997</v>
      </c>
      <c r="H2749" s="29" t="n">
        <f aca="false">Inputs!$B$6*E2749</f>
        <v>-73499.9999999999</v>
      </c>
      <c r="I2749" s="29" t="n">
        <f aca="false">G2749+H2749</f>
        <v>-43500.0000000002</v>
      </c>
      <c r="J2749" s="29" t="n">
        <f aca="false">J2748+I2749</f>
        <v>2832000</v>
      </c>
    </row>
    <row r="2750" customFormat="false" ht="15" hidden="false" customHeight="false" outlineLevel="0" collapsed="false">
      <c r="A2750" s="26" t="n">
        <v>41431</v>
      </c>
      <c r="B2750" s="27" t="n">
        <v>94.71</v>
      </c>
      <c r="C2750" s="27" t="n">
        <v>103.37</v>
      </c>
      <c r="D2750" s="28" t="n">
        <f aca="false">B2750-B2749</f>
        <v>1.05</v>
      </c>
      <c r="E2750" s="28" t="n">
        <f aca="false">C2750-C2749</f>
        <v>-0.140000000000001</v>
      </c>
      <c r="F2750" s="29" t="n">
        <f aca="false">Inputs!$B$5*B2750+Inputs!$B$6*C2750</f>
        <v>4302500</v>
      </c>
      <c r="G2750" s="29" t="n">
        <f aca="false">Inputs!$B$5*D2750</f>
        <v>105000</v>
      </c>
      <c r="H2750" s="29" t="n">
        <f aca="false">Inputs!$B$6*E2750</f>
        <v>7000.00000000003</v>
      </c>
      <c r="I2750" s="29" t="n">
        <f aca="false">G2750+H2750</f>
        <v>112000</v>
      </c>
      <c r="J2750" s="29" t="n">
        <f aca="false">J2749+I2750</f>
        <v>2944000</v>
      </c>
    </row>
    <row r="2751" customFormat="false" ht="15" hidden="false" customHeight="false" outlineLevel="0" collapsed="false">
      <c r="A2751" s="26" t="n">
        <v>41432</v>
      </c>
      <c r="B2751" s="27" t="n">
        <v>96.11</v>
      </c>
      <c r="C2751" s="27" t="n">
        <v>104.07</v>
      </c>
      <c r="D2751" s="28" t="n">
        <f aca="false">B2751-B2750</f>
        <v>1.40000000000001</v>
      </c>
      <c r="E2751" s="28" t="n">
        <f aca="false">C2751-C2750</f>
        <v>0.699999999999989</v>
      </c>
      <c r="F2751" s="29" t="n">
        <f aca="false">Inputs!$B$5*B2751+Inputs!$B$6*C2751</f>
        <v>4407500</v>
      </c>
      <c r="G2751" s="29" t="n">
        <f aca="false">Inputs!$B$5*D2751</f>
        <v>140000.000000001</v>
      </c>
      <c r="H2751" s="29" t="n">
        <f aca="false">Inputs!$B$6*E2751</f>
        <v>-34999.9999999994</v>
      </c>
      <c r="I2751" s="29" t="n">
        <f aca="false">G2751+H2751</f>
        <v>105000.000000001</v>
      </c>
      <c r="J2751" s="29" t="n">
        <f aca="false">J2750+I2751</f>
        <v>3049000</v>
      </c>
    </row>
    <row r="2752" customFormat="false" ht="15" hidden="false" customHeight="false" outlineLevel="0" collapsed="false">
      <c r="A2752" s="26" t="n">
        <v>41435</v>
      </c>
      <c r="B2752" s="27" t="n">
        <v>95.82</v>
      </c>
      <c r="C2752" s="27" t="n">
        <v>103.87</v>
      </c>
      <c r="D2752" s="28" t="n">
        <f aca="false">B2752-B2751</f>
        <v>-0.290000000000006</v>
      </c>
      <c r="E2752" s="28" t="n">
        <f aca="false">C2752-C2751</f>
        <v>-0.199999999999989</v>
      </c>
      <c r="F2752" s="29" t="n">
        <f aca="false">Inputs!$B$5*B2752+Inputs!$B$6*C2752</f>
        <v>4388500</v>
      </c>
      <c r="G2752" s="29" t="n">
        <f aca="false">Inputs!$B$5*D2752</f>
        <v>-29000.0000000006</v>
      </c>
      <c r="H2752" s="29" t="n">
        <f aca="false">Inputs!$B$6*E2752</f>
        <v>9999.99999999943</v>
      </c>
      <c r="I2752" s="29" t="n">
        <f aca="false">G2752+H2752</f>
        <v>-19000.0000000012</v>
      </c>
      <c r="J2752" s="29" t="n">
        <f aca="false">J2751+I2752</f>
        <v>3030000</v>
      </c>
    </row>
    <row r="2753" customFormat="false" ht="15" hidden="false" customHeight="false" outlineLevel="0" collapsed="false">
      <c r="A2753" s="26" t="n">
        <v>41436</v>
      </c>
      <c r="B2753" s="27" t="n">
        <v>95.5</v>
      </c>
      <c r="C2753" s="27" t="n">
        <v>101.5</v>
      </c>
      <c r="D2753" s="28" t="n">
        <f aca="false">B2753-B2752</f>
        <v>-0.319999999999993</v>
      </c>
      <c r="E2753" s="28" t="n">
        <f aca="false">C2753-C2752</f>
        <v>-2.37</v>
      </c>
      <c r="F2753" s="29" t="n">
        <f aca="false">Inputs!$B$5*B2753+Inputs!$B$6*C2753</f>
        <v>4475000</v>
      </c>
      <c r="G2753" s="29" t="n">
        <f aca="false">Inputs!$B$5*D2753</f>
        <v>-31999.9999999993</v>
      </c>
      <c r="H2753" s="29" t="n">
        <f aca="false">Inputs!$B$6*E2753</f>
        <v>118500</v>
      </c>
      <c r="I2753" s="29" t="n">
        <f aca="false">G2753+H2753</f>
        <v>86500.0000000009</v>
      </c>
      <c r="J2753" s="29" t="n">
        <f aca="false">J2752+I2753</f>
        <v>3116500</v>
      </c>
    </row>
    <row r="2754" customFormat="false" ht="15" hidden="false" customHeight="false" outlineLevel="0" collapsed="false">
      <c r="A2754" s="26" t="n">
        <v>41437</v>
      </c>
      <c r="B2754" s="27" t="n">
        <v>95.98</v>
      </c>
      <c r="C2754" s="27" t="n">
        <v>103.11</v>
      </c>
      <c r="D2754" s="28" t="n">
        <f aca="false">B2754-B2753</f>
        <v>0.480000000000004</v>
      </c>
      <c r="E2754" s="28" t="n">
        <f aca="false">C2754-C2753</f>
        <v>1.61</v>
      </c>
      <c r="F2754" s="29" t="n">
        <f aca="false">Inputs!$B$5*B2754+Inputs!$B$6*C2754</f>
        <v>4442500</v>
      </c>
      <c r="G2754" s="29" t="n">
        <f aca="false">Inputs!$B$5*D2754</f>
        <v>48000.0000000004</v>
      </c>
      <c r="H2754" s="29" t="n">
        <f aca="false">Inputs!$B$6*E2754</f>
        <v>-80500</v>
      </c>
      <c r="I2754" s="29" t="n">
        <f aca="false">G2754+H2754</f>
        <v>-32499.9999999996</v>
      </c>
      <c r="J2754" s="29" t="n">
        <f aca="false">J2753+I2754</f>
        <v>3084000</v>
      </c>
    </row>
    <row r="2755" customFormat="false" ht="15" hidden="false" customHeight="false" outlineLevel="0" collapsed="false">
      <c r="A2755" s="26" t="n">
        <v>41438</v>
      </c>
      <c r="B2755" s="27" t="n">
        <v>96.66</v>
      </c>
      <c r="C2755" s="27" t="n">
        <v>103.38</v>
      </c>
      <c r="D2755" s="28" t="n">
        <f aca="false">B2755-B2754</f>
        <v>0.679999999999993</v>
      </c>
      <c r="E2755" s="28" t="n">
        <f aca="false">C2755-C2754</f>
        <v>0.269999999999996</v>
      </c>
      <c r="F2755" s="29" t="n">
        <f aca="false">Inputs!$B$5*B2755+Inputs!$B$6*C2755</f>
        <v>4497000</v>
      </c>
      <c r="G2755" s="29" t="n">
        <f aca="false">Inputs!$B$5*D2755</f>
        <v>67999.9999999993</v>
      </c>
      <c r="H2755" s="29" t="n">
        <f aca="false">Inputs!$B$6*E2755</f>
        <v>-13499.9999999998</v>
      </c>
      <c r="I2755" s="29" t="n">
        <f aca="false">G2755+H2755</f>
        <v>54499.9999999995</v>
      </c>
      <c r="J2755" s="29" t="n">
        <f aca="false">J2754+I2755</f>
        <v>3138500</v>
      </c>
    </row>
    <row r="2756" customFormat="false" ht="15" hidden="false" customHeight="false" outlineLevel="0" collapsed="false">
      <c r="A2756" s="26" t="n">
        <v>41439</v>
      </c>
      <c r="B2756" s="27" t="n">
        <v>97.83</v>
      </c>
      <c r="C2756" s="27" t="n">
        <v>105.1</v>
      </c>
      <c r="D2756" s="28" t="n">
        <f aca="false">B2756-B2755</f>
        <v>1.17</v>
      </c>
      <c r="E2756" s="28" t="n">
        <f aca="false">C2756-C2755</f>
        <v>1.72</v>
      </c>
      <c r="F2756" s="29" t="n">
        <f aca="false">Inputs!$B$5*B2756+Inputs!$B$6*C2756</f>
        <v>4528000</v>
      </c>
      <c r="G2756" s="29" t="n">
        <f aca="false">Inputs!$B$5*D2756</f>
        <v>117000</v>
      </c>
      <c r="H2756" s="29" t="n">
        <f aca="false">Inputs!$B$6*E2756</f>
        <v>-85999.9999999999</v>
      </c>
      <c r="I2756" s="29" t="n">
        <f aca="false">G2756+H2756</f>
        <v>31000.0000000002</v>
      </c>
      <c r="J2756" s="29" t="n">
        <f aca="false">J2755+I2756</f>
        <v>3169500</v>
      </c>
    </row>
    <row r="2757" customFormat="false" ht="15" hidden="false" customHeight="false" outlineLevel="0" collapsed="false">
      <c r="A2757" s="26" t="n">
        <v>41442</v>
      </c>
      <c r="B2757" s="27" t="n">
        <v>97.86</v>
      </c>
      <c r="C2757" s="27" t="n">
        <v>105.8</v>
      </c>
      <c r="D2757" s="28" t="n">
        <f aca="false">B2757-B2756</f>
        <v>0.0300000000000011</v>
      </c>
      <c r="E2757" s="28" t="n">
        <f aca="false">C2757-C2756</f>
        <v>0.700000000000003</v>
      </c>
      <c r="F2757" s="29" t="n">
        <f aca="false">Inputs!$B$5*B2757+Inputs!$B$6*C2757</f>
        <v>4496000</v>
      </c>
      <c r="G2757" s="29" t="n">
        <f aca="false">Inputs!$B$5*D2757</f>
        <v>3000.00000000011</v>
      </c>
      <c r="H2757" s="29" t="n">
        <f aca="false">Inputs!$B$6*E2757</f>
        <v>-35000.0000000001</v>
      </c>
      <c r="I2757" s="29" t="n">
        <f aca="false">G2757+H2757</f>
        <v>-32000</v>
      </c>
      <c r="J2757" s="29" t="n">
        <f aca="false">J2756+I2757</f>
        <v>3137500</v>
      </c>
    </row>
    <row r="2758" customFormat="false" ht="15" hidden="false" customHeight="false" outlineLevel="0" collapsed="false">
      <c r="A2758" s="26" t="n">
        <v>41443</v>
      </c>
      <c r="B2758" s="27" t="n">
        <v>98.46</v>
      </c>
      <c r="C2758" s="27" t="n">
        <v>105.21</v>
      </c>
      <c r="D2758" s="28" t="n">
        <f aca="false">B2758-B2757</f>
        <v>0.599999999999994</v>
      </c>
      <c r="E2758" s="28" t="n">
        <f aca="false">C2758-C2757</f>
        <v>-0.590000000000003</v>
      </c>
      <c r="F2758" s="29" t="n">
        <f aca="false">Inputs!$B$5*B2758+Inputs!$B$6*C2758</f>
        <v>4585500</v>
      </c>
      <c r="G2758" s="29" t="n">
        <f aca="false">Inputs!$B$5*D2758</f>
        <v>59999.9999999994</v>
      </c>
      <c r="H2758" s="29" t="n">
        <f aca="false">Inputs!$B$6*E2758</f>
        <v>29500.0000000002</v>
      </c>
      <c r="I2758" s="29" t="n">
        <f aca="false">G2758+H2758</f>
        <v>89499.9999999996</v>
      </c>
      <c r="J2758" s="29" t="n">
        <f aca="false">J2757+I2758</f>
        <v>3227000</v>
      </c>
    </row>
    <row r="2759" customFormat="false" ht="15" hidden="false" customHeight="false" outlineLevel="0" collapsed="false">
      <c r="A2759" s="26" t="n">
        <v>41444</v>
      </c>
      <c r="B2759" s="27" t="n">
        <v>98.24</v>
      </c>
      <c r="C2759" s="27" t="n">
        <v>105.56</v>
      </c>
      <c r="D2759" s="28" t="n">
        <f aca="false">B2759-B2758</f>
        <v>-0.219999999999999</v>
      </c>
      <c r="E2759" s="28" t="n">
        <f aca="false">C2759-C2758</f>
        <v>0.350000000000009</v>
      </c>
      <c r="F2759" s="29" t="n">
        <f aca="false">Inputs!$B$5*B2759+Inputs!$B$6*C2759</f>
        <v>4546000</v>
      </c>
      <c r="G2759" s="29" t="n">
        <f aca="false">Inputs!$B$5*D2759</f>
        <v>-21999.9999999999</v>
      </c>
      <c r="H2759" s="29" t="n">
        <f aca="false">Inputs!$B$6*E2759</f>
        <v>-17500.0000000004</v>
      </c>
      <c r="I2759" s="29" t="n">
        <f aca="false">G2759+H2759</f>
        <v>-39500.0000000003</v>
      </c>
      <c r="J2759" s="29" t="n">
        <f aca="false">J2758+I2759</f>
        <v>3187500</v>
      </c>
    </row>
    <row r="2760" customFormat="false" ht="15" hidden="false" customHeight="false" outlineLevel="0" collapsed="false">
      <c r="A2760" s="26" t="n">
        <v>41445</v>
      </c>
      <c r="B2760" s="27" t="n">
        <v>94.89</v>
      </c>
      <c r="C2760" s="27" t="n">
        <v>102.72</v>
      </c>
      <c r="D2760" s="28" t="n">
        <f aca="false">B2760-B2759</f>
        <v>-3.34999999999999</v>
      </c>
      <c r="E2760" s="28" t="n">
        <f aca="false">C2760-C2759</f>
        <v>-2.84</v>
      </c>
      <c r="F2760" s="29" t="n">
        <f aca="false">Inputs!$B$5*B2760+Inputs!$B$6*C2760</f>
        <v>4353000</v>
      </c>
      <c r="G2760" s="29" t="n">
        <f aca="false">Inputs!$B$5*D2760</f>
        <v>-334999.999999999</v>
      </c>
      <c r="H2760" s="29" t="n">
        <f aca="false">Inputs!$B$6*E2760</f>
        <v>142000</v>
      </c>
      <c r="I2760" s="29" t="n">
        <f aca="false">G2760+H2760</f>
        <v>-192999.999999999</v>
      </c>
      <c r="J2760" s="29" t="n">
        <f aca="false">J2759+I2760</f>
        <v>2994500</v>
      </c>
    </row>
    <row r="2761" customFormat="false" ht="15" hidden="false" customHeight="false" outlineLevel="0" collapsed="false">
      <c r="A2761" s="26" t="n">
        <v>41446</v>
      </c>
      <c r="B2761" s="27" t="n">
        <v>93.81</v>
      </c>
      <c r="C2761" s="27" t="n">
        <v>100.36</v>
      </c>
      <c r="D2761" s="28" t="n">
        <f aca="false">B2761-B2760</f>
        <v>-1.08</v>
      </c>
      <c r="E2761" s="28" t="n">
        <f aca="false">C2761-C2760</f>
        <v>-2.36</v>
      </c>
      <c r="F2761" s="29" t="n">
        <f aca="false">Inputs!$B$5*B2761+Inputs!$B$6*C2761</f>
        <v>4363000</v>
      </c>
      <c r="G2761" s="29" t="n">
        <f aca="false">Inputs!$B$5*D2761</f>
        <v>-108000</v>
      </c>
      <c r="H2761" s="29" t="n">
        <f aca="false">Inputs!$B$6*E2761</f>
        <v>118000</v>
      </c>
      <c r="I2761" s="29" t="n">
        <f aca="false">G2761+H2761</f>
        <v>10000.0000000001</v>
      </c>
      <c r="J2761" s="29" t="n">
        <f aca="false">J2760+I2761</f>
        <v>3004500</v>
      </c>
    </row>
    <row r="2762" customFormat="false" ht="15" hidden="false" customHeight="false" outlineLevel="0" collapsed="false">
      <c r="A2762" s="26" t="n">
        <v>41449</v>
      </c>
      <c r="B2762" s="27" t="n">
        <v>95.07</v>
      </c>
      <c r="C2762" s="27" t="n">
        <v>99.8</v>
      </c>
      <c r="D2762" s="28" t="n">
        <f aca="false">B2762-B2761</f>
        <v>1.25999999999999</v>
      </c>
      <c r="E2762" s="28" t="n">
        <f aca="false">C2762-C2761</f>
        <v>-0.560000000000002</v>
      </c>
      <c r="F2762" s="29" t="n">
        <f aca="false">Inputs!$B$5*B2762+Inputs!$B$6*C2762</f>
        <v>4517000</v>
      </c>
      <c r="G2762" s="29" t="n">
        <f aca="false">Inputs!$B$5*D2762</f>
        <v>125999.999999999</v>
      </c>
      <c r="H2762" s="29" t="n">
        <f aca="false">Inputs!$B$6*E2762</f>
        <v>28000.0000000001</v>
      </c>
      <c r="I2762" s="29" t="n">
        <f aca="false">G2762+H2762</f>
        <v>153999.999999999</v>
      </c>
      <c r="J2762" s="29" t="n">
        <f aca="false">J2761+I2762</f>
        <v>3158500</v>
      </c>
    </row>
    <row r="2763" customFormat="false" ht="15" hidden="false" customHeight="false" outlineLevel="0" collapsed="false">
      <c r="A2763" s="26" t="n">
        <v>41450</v>
      </c>
      <c r="B2763" s="27" t="n">
        <v>95.25</v>
      </c>
      <c r="C2763" s="27" t="n">
        <v>101.51</v>
      </c>
      <c r="D2763" s="28" t="n">
        <f aca="false">B2763-B2762</f>
        <v>0.180000000000007</v>
      </c>
      <c r="E2763" s="28" t="n">
        <f aca="false">C2763-C2762</f>
        <v>1.71000000000001</v>
      </c>
      <c r="F2763" s="29" t="n">
        <f aca="false">Inputs!$B$5*B2763+Inputs!$B$6*C2763</f>
        <v>4449500</v>
      </c>
      <c r="G2763" s="29" t="n">
        <f aca="false">Inputs!$B$5*D2763</f>
        <v>18000.0000000007</v>
      </c>
      <c r="H2763" s="29" t="n">
        <f aca="false">Inputs!$B$6*E2763</f>
        <v>-85500.0000000004</v>
      </c>
      <c r="I2763" s="29" t="n">
        <f aca="false">G2763+H2763</f>
        <v>-67499.9999999997</v>
      </c>
      <c r="J2763" s="29" t="n">
        <f aca="false">J2762+I2763</f>
        <v>3091000</v>
      </c>
    </row>
    <row r="2764" customFormat="false" ht="15" hidden="false" customHeight="false" outlineLevel="0" collapsed="false">
      <c r="A2764" s="26" t="n">
        <v>41451</v>
      </c>
      <c r="B2764" s="27" t="n">
        <v>95.47</v>
      </c>
      <c r="C2764" s="27" t="n">
        <v>100.62</v>
      </c>
      <c r="D2764" s="28" t="n">
        <f aca="false">B2764-B2763</f>
        <v>0.219999999999999</v>
      </c>
      <c r="E2764" s="28" t="n">
        <f aca="false">C2764-C2763</f>
        <v>-0.890000000000001</v>
      </c>
      <c r="F2764" s="29" t="n">
        <f aca="false">Inputs!$B$5*B2764+Inputs!$B$6*C2764</f>
        <v>4516000</v>
      </c>
      <c r="G2764" s="29" t="n">
        <f aca="false">Inputs!$B$5*D2764</f>
        <v>21999.9999999999</v>
      </c>
      <c r="H2764" s="29" t="n">
        <f aca="false">Inputs!$B$6*E2764</f>
        <v>44500</v>
      </c>
      <c r="I2764" s="29" t="n">
        <f aca="false">G2764+H2764</f>
        <v>66499.9999999999</v>
      </c>
      <c r="J2764" s="29" t="n">
        <f aca="false">J2763+I2764</f>
        <v>3157500</v>
      </c>
    </row>
    <row r="2765" customFormat="false" ht="15" hidden="false" customHeight="false" outlineLevel="0" collapsed="false">
      <c r="A2765" s="26" t="n">
        <v>41452</v>
      </c>
      <c r="B2765" s="27" t="n">
        <v>97</v>
      </c>
      <c r="C2765" s="27" t="n">
        <v>102.74</v>
      </c>
      <c r="D2765" s="28" t="n">
        <f aca="false">B2765-B2764</f>
        <v>1.53</v>
      </c>
      <c r="E2765" s="28" t="n">
        <f aca="false">C2765-C2764</f>
        <v>2.11999999999999</v>
      </c>
      <c r="F2765" s="29" t="n">
        <f aca="false">Inputs!$B$5*B2765+Inputs!$B$6*C2765</f>
        <v>4563000</v>
      </c>
      <c r="G2765" s="29" t="n">
        <f aca="false">Inputs!$B$5*D2765</f>
        <v>153000</v>
      </c>
      <c r="H2765" s="29" t="n">
        <f aca="false">Inputs!$B$6*E2765</f>
        <v>-106000</v>
      </c>
      <c r="I2765" s="29" t="n">
        <f aca="false">G2765+H2765</f>
        <v>47000.0000000006</v>
      </c>
      <c r="J2765" s="29" t="n">
        <f aca="false">J2764+I2765</f>
        <v>3204500</v>
      </c>
    </row>
    <row r="2766" customFormat="false" ht="15" hidden="false" customHeight="false" outlineLevel="0" collapsed="false">
      <c r="A2766" s="26" t="n">
        <v>41453</v>
      </c>
      <c r="B2766" s="27" t="n">
        <v>96.36</v>
      </c>
      <c r="C2766" s="27" t="n">
        <v>102.49</v>
      </c>
      <c r="D2766" s="28" t="n">
        <f aca="false">B2766-B2765</f>
        <v>-0.640000000000001</v>
      </c>
      <c r="E2766" s="28" t="n">
        <f aca="false">C2766-C2765</f>
        <v>-0.25</v>
      </c>
      <c r="F2766" s="29" t="n">
        <f aca="false">Inputs!$B$5*B2766+Inputs!$B$6*C2766</f>
        <v>4511500</v>
      </c>
      <c r="G2766" s="29" t="n">
        <f aca="false">Inputs!$B$5*D2766</f>
        <v>-64000.0000000001</v>
      </c>
      <c r="H2766" s="29" t="n">
        <f aca="false">Inputs!$B$6*E2766</f>
        <v>12500</v>
      </c>
      <c r="I2766" s="29" t="n">
        <f aca="false">G2766+H2766</f>
        <v>-51500.0000000001</v>
      </c>
      <c r="J2766" s="29" t="n">
        <f aca="false">J2765+I2766</f>
        <v>3153000</v>
      </c>
    </row>
    <row r="2767" customFormat="false" ht="15" hidden="false" customHeight="false" outlineLevel="0" collapsed="false">
      <c r="A2767" s="26" t="n">
        <v>41456</v>
      </c>
      <c r="B2767" s="27" t="n">
        <v>97.94</v>
      </c>
      <c r="C2767" s="27" t="n">
        <v>103.19</v>
      </c>
      <c r="D2767" s="28" t="n">
        <f aca="false">B2767-B2766</f>
        <v>1.58</v>
      </c>
      <c r="E2767" s="28" t="n">
        <f aca="false">C2767-C2766</f>
        <v>0.700000000000003</v>
      </c>
      <c r="F2767" s="29" t="n">
        <f aca="false">Inputs!$B$5*B2767+Inputs!$B$6*C2767</f>
        <v>4634500</v>
      </c>
      <c r="G2767" s="29" t="n">
        <f aca="false">Inputs!$B$5*D2767</f>
        <v>158000</v>
      </c>
      <c r="H2767" s="29" t="n">
        <f aca="false">Inputs!$B$6*E2767</f>
        <v>-35000.0000000001</v>
      </c>
      <c r="I2767" s="29" t="n">
        <f aca="false">G2767+H2767</f>
        <v>123000</v>
      </c>
      <c r="J2767" s="29" t="n">
        <f aca="false">J2766+I2767</f>
        <v>3276000</v>
      </c>
    </row>
    <row r="2768" customFormat="false" ht="15" hidden="false" customHeight="false" outlineLevel="0" collapsed="false">
      <c r="A2768" s="26" t="n">
        <v>41457</v>
      </c>
      <c r="B2768" s="27" t="n">
        <v>99.65</v>
      </c>
      <c r="C2768" s="27" t="n">
        <v>103.96</v>
      </c>
      <c r="D2768" s="28" t="n">
        <f aca="false">B2768-B2767</f>
        <v>1.71000000000001</v>
      </c>
      <c r="E2768" s="28" t="n">
        <f aca="false">C2768-C2767</f>
        <v>0.769999999999996</v>
      </c>
      <c r="F2768" s="29" t="n">
        <f aca="false">Inputs!$B$5*B2768+Inputs!$B$6*C2768</f>
        <v>4767000</v>
      </c>
      <c r="G2768" s="29" t="n">
        <f aca="false">Inputs!$B$5*D2768</f>
        <v>171000.000000001</v>
      </c>
      <c r="H2768" s="29" t="n">
        <f aca="false">Inputs!$B$6*E2768</f>
        <v>-38499.9999999998</v>
      </c>
      <c r="I2768" s="29" t="n">
        <f aca="false">G2768+H2768</f>
        <v>132500.000000001</v>
      </c>
      <c r="J2768" s="29" t="n">
        <f aca="false">J2767+I2768</f>
        <v>3408500</v>
      </c>
    </row>
    <row r="2769" customFormat="false" ht="15" hidden="false" customHeight="false" outlineLevel="0" collapsed="false">
      <c r="A2769" s="26" t="n">
        <v>41458</v>
      </c>
      <c r="B2769" s="27" t="n">
        <v>101.92</v>
      </c>
      <c r="C2769" s="27" t="n">
        <v>106.12</v>
      </c>
      <c r="D2769" s="28" t="n">
        <f aca="false">B2769-B2768</f>
        <v>2.27</v>
      </c>
      <c r="E2769" s="28" t="n">
        <f aca="false">C2769-C2768</f>
        <v>2.16000000000001</v>
      </c>
      <c r="F2769" s="29" t="n">
        <f aca="false">Inputs!$B$5*B2769+Inputs!$B$6*C2769</f>
        <v>4886000</v>
      </c>
      <c r="G2769" s="29" t="n">
        <f aca="false">Inputs!$B$5*D2769</f>
        <v>227000</v>
      </c>
      <c r="H2769" s="29" t="n">
        <f aca="false">Inputs!$B$6*E2769</f>
        <v>-108000.000000001</v>
      </c>
      <c r="I2769" s="29" t="n">
        <f aca="false">G2769+H2769</f>
        <v>118999.999999999</v>
      </c>
      <c r="J2769" s="29" t="n">
        <f aca="false">J2768+I2769</f>
        <v>3527500</v>
      </c>
    </row>
    <row r="2770" customFormat="false" ht="15" hidden="false" customHeight="false" outlineLevel="0" collapsed="false">
      <c r="A2770" s="26" t="n">
        <v>41460</v>
      </c>
      <c r="B2770" s="27" t="n">
        <v>103.09</v>
      </c>
      <c r="C2770" s="27" t="n">
        <v>107.46</v>
      </c>
      <c r="D2770" s="28" t="n">
        <f aca="false">B2770-B2769</f>
        <v>1.17</v>
      </c>
      <c r="E2770" s="28" t="n">
        <f aca="false">C2770-C2769</f>
        <v>1.33999999999999</v>
      </c>
      <c r="F2770" s="29" t="n">
        <f aca="false">Inputs!$B$5*B2770+Inputs!$B$6*C2770</f>
        <v>4936000</v>
      </c>
      <c r="G2770" s="29" t="n">
        <f aca="false">Inputs!$B$5*D2770</f>
        <v>117000</v>
      </c>
      <c r="H2770" s="29" t="n">
        <f aca="false">Inputs!$B$6*E2770</f>
        <v>-66999.9999999995</v>
      </c>
      <c r="I2770" s="29" t="n">
        <f aca="false">G2770+H2770</f>
        <v>50000.0000000007</v>
      </c>
      <c r="J2770" s="29" t="n">
        <f aca="false">J2769+I2770</f>
        <v>3577500</v>
      </c>
    </row>
    <row r="2771" customFormat="false" ht="15" hidden="false" customHeight="false" outlineLevel="0" collapsed="false">
      <c r="A2771" s="26" t="n">
        <v>41463</v>
      </c>
      <c r="B2771" s="27" t="n">
        <v>103.03</v>
      </c>
      <c r="C2771" s="27" t="n">
        <v>107.75</v>
      </c>
      <c r="D2771" s="28" t="n">
        <f aca="false">B2771-B2770</f>
        <v>-0.0600000000000023</v>
      </c>
      <c r="E2771" s="28" t="n">
        <f aca="false">C2771-C2770</f>
        <v>0.290000000000006</v>
      </c>
      <c r="F2771" s="29" t="n">
        <f aca="false">Inputs!$B$5*B2771+Inputs!$B$6*C2771</f>
        <v>4915500</v>
      </c>
      <c r="G2771" s="29" t="n">
        <f aca="false">Inputs!$B$5*D2771</f>
        <v>-6000.00000000023</v>
      </c>
      <c r="H2771" s="29" t="n">
        <f aca="false">Inputs!$B$6*E2771</f>
        <v>-14500.0000000003</v>
      </c>
      <c r="I2771" s="29" t="n">
        <f aca="false">G2771+H2771</f>
        <v>-20500.0000000005</v>
      </c>
      <c r="J2771" s="29" t="n">
        <f aca="false">J2770+I2771</f>
        <v>3557000</v>
      </c>
    </row>
    <row r="2772" customFormat="false" ht="15" hidden="false" customHeight="false" outlineLevel="0" collapsed="false">
      <c r="A2772" s="26" t="n">
        <v>41464</v>
      </c>
      <c r="B2772" s="27" t="n">
        <v>103.46</v>
      </c>
      <c r="C2772" s="27" t="n">
        <v>107.9</v>
      </c>
      <c r="D2772" s="28" t="n">
        <f aca="false">B2772-B2771</f>
        <v>0.429999999999993</v>
      </c>
      <c r="E2772" s="28" t="n">
        <f aca="false">C2772-C2771</f>
        <v>0.150000000000006</v>
      </c>
      <c r="F2772" s="29" t="n">
        <f aca="false">Inputs!$B$5*B2772+Inputs!$B$6*C2772</f>
        <v>4951000</v>
      </c>
      <c r="G2772" s="29" t="n">
        <f aca="false">Inputs!$B$5*D2772</f>
        <v>42999.9999999993</v>
      </c>
      <c r="H2772" s="29" t="n">
        <f aca="false">Inputs!$B$6*E2772</f>
        <v>-7500.00000000028</v>
      </c>
      <c r="I2772" s="29" t="n">
        <f aca="false">G2772+H2772</f>
        <v>35499.999999999</v>
      </c>
      <c r="J2772" s="29" t="n">
        <f aca="false">J2771+I2772</f>
        <v>3592500</v>
      </c>
    </row>
    <row r="2773" customFormat="false" ht="15" hidden="false" customHeight="false" outlineLevel="0" collapsed="false">
      <c r="A2773" s="26" t="n">
        <v>41465</v>
      </c>
      <c r="B2773" s="27" t="n">
        <v>106.41</v>
      </c>
      <c r="C2773" s="27" t="n">
        <v>108.43</v>
      </c>
      <c r="D2773" s="28" t="n">
        <f aca="false">B2773-B2772</f>
        <v>2.95</v>
      </c>
      <c r="E2773" s="28" t="n">
        <f aca="false">C2773-C2772</f>
        <v>0.530000000000001</v>
      </c>
      <c r="F2773" s="29" t="n">
        <f aca="false">Inputs!$B$5*B2773+Inputs!$B$6*C2773</f>
        <v>5219500</v>
      </c>
      <c r="G2773" s="29" t="n">
        <f aca="false">Inputs!$B$5*D2773</f>
        <v>295000</v>
      </c>
      <c r="H2773" s="29" t="n">
        <f aca="false">Inputs!$B$6*E2773</f>
        <v>-26500.0000000001</v>
      </c>
      <c r="I2773" s="29" t="n">
        <f aca="false">G2773+H2773</f>
        <v>268500</v>
      </c>
      <c r="J2773" s="29" t="n">
        <f aca="false">J2772+I2773</f>
        <v>3861000</v>
      </c>
    </row>
    <row r="2774" customFormat="false" ht="15" hidden="false" customHeight="false" outlineLevel="0" collapsed="false">
      <c r="A2774" s="26" t="n">
        <v>41466</v>
      </c>
      <c r="B2774" s="27" t="n">
        <v>104.77</v>
      </c>
      <c r="C2774" s="27" t="n">
        <v>108.18</v>
      </c>
      <c r="D2774" s="28" t="n">
        <f aca="false">B2774-B2773</f>
        <v>-1.64</v>
      </c>
      <c r="E2774" s="28" t="n">
        <f aca="false">C2774-C2773</f>
        <v>-0.25</v>
      </c>
      <c r="F2774" s="29" t="n">
        <f aca="false">Inputs!$B$5*B2774+Inputs!$B$6*C2774</f>
        <v>5068000</v>
      </c>
      <c r="G2774" s="29" t="n">
        <f aca="false">Inputs!$B$5*D2774</f>
        <v>-164000</v>
      </c>
      <c r="H2774" s="29" t="n">
        <f aca="false">Inputs!$B$6*E2774</f>
        <v>12500</v>
      </c>
      <c r="I2774" s="29" t="n">
        <f aca="false">G2774+H2774</f>
        <v>-151500</v>
      </c>
      <c r="J2774" s="29" t="n">
        <f aca="false">J2773+I2774</f>
        <v>3709500</v>
      </c>
    </row>
    <row r="2775" customFormat="false" ht="15" hidden="false" customHeight="false" outlineLevel="0" collapsed="false">
      <c r="A2775" s="26" t="n">
        <v>41467</v>
      </c>
      <c r="B2775" s="27" t="n">
        <v>105.85</v>
      </c>
      <c r="C2775" s="27" t="n">
        <v>109.03</v>
      </c>
      <c r="D2775" s="28" t="n">
        <f aca="false">B2775-B2774</f>
        <v>1.08</v>
      </c>
      <c r="E2775" s="28" t="n">
        <f aca="false">C2775-C2774</f>
        <v>0.849999999999994</v>
      </c>
      <c r="F2775" s="29" t="n">
        <f aca="false">Inputs!$B$5*B2775+Inputs!$B$6*C2775</f>
        <v>5133500</v>
      </c>
      <c r="G2775" s="29" t="n">
        <f aca="false">Inputs!$B$5*D2775</f>
        <v>108000</v>
      </c>
      <c r="H2775" s="29" t="n">
        <f aca="false">Inputs!$B$6*E2775</f>
        <v>-42499.9999999997</v>
      </c>
      <c r="I2775" s="29" t="n">
        <f aca="false">G2775+H2775</f>
        <v>65500.0000000001</v>
      </c>
      <c r="J2775" s="29" t="n">
        <f aca="false">J2774+I2775</f>
        <v>3775000</v>
      </c>
    </row>
    <row r="2776" customFormat="false" ht="15" hidden="false" customHeight="false" outlineLevel="0" collapsed="false">
      <c r="A2776" s="26" t="n">
        <v>41470</v>
      </c>
      <c r="B2776" s="27" t="n">
        <v>106.2</v>
      </c>
      <c r="C2776" s="27" t="n">
        <v>109.05</v>
      </c>
      <c r="D2776" s="28" t="n">
        <f aca="false">B2776-B2775</f>
        <v>0.350000000000009</v>
      </c>
      <c r="E2776" s="28" t="n">
        <f aca="false">C2776-C2775</f>
        <v>0.019999999999996</v>
      </c>
      <c r="F2776" s="29" t="n">
        <f aca="false">Inputs!$B$5*B2776+Inputs!$B$6*C2776</f>
        <v>5167500</v>
      </c>
      <c r="G2776" s="29" t="n">
        <f aca="false">Inputs!$B$5*D2776</f>
        <v>35000.0000000009</v>
      </c>
      <c r="H2776" s="29" t="n">
        <f aca="false">Inputs!$B$6*E2776</f>
        <v>-999.999999999801</v>
      </c>
      <c r="I2776" s="29" t="n">
        <f aca="false">G2776+H2776</f>
        <v>34000.0000000011</v>
      </c>
      <c r="J2776" s="29" t="n">
        <f aca="false">J2775+I2776</f>
        <v>3809000</v>
      </c>
    </row>
    <row r="2777" customFormat="false" ht="15" hidden="false" customHeight="false" outlineLevel="0" collapsed="false">
      <c r="A2777" s="26" t="n">
        <v>41471</v>
      </c>
      <c r="B2777" s="27" t="n">
        <v>105.88</v>
      </c>
      <c r="C2777" s="27" t="n">
        <v>109.29</v>
      </c>
      <c r="D2777" s="28" t="n">
        <f aca="false">B2777-B2776</f>
        <v>-0.320000000000007</v>
      </c>
      <c r="E2777" s="28" t="n">
        <f aca="false">C2777-C2776</f>
        <v>0.240000000000009</v>
      </c>
      <c r="F2777" s="29" t="n">
        <f aca="false">Inputs!$B$5*B2777+Inputs!$B$6*C2777</f>
        <v>5123500</v>
      </c>
      <c r="G2777" s="29" t="n">
        <f aca="false">Inputs!$B$5*D2777</f>
        <v>-32000.0000000007</v>
      </c>
      <c r="H2777" s="29" t="n">
        <f aca="false">Inputs!$B$6*E2777</f>
        <v>-12000.0000000005</v>
      </c>
      <c r="I2777" s="29" t="n">
        <f aca="false">G2777+H2777</f>
        <v>-44000.0000000012</v>
      </c>
      <c r="J2777" s="29" t="n">
        <f aca="false">J2776+I2777</f>
        <v>3765000</v>
      </c>
    </row>
    <row r="2778" customFormat="false" ht="15" hidden="false" customHeight="false" outlineLevel="0" collapsed="false">
      <c r="A2778" s="26" t="n">
        <v>41472</v>
      </c>
      <c r="B2778" s="27" t="n">
        <v>106.39</v>
      </c>
      <c r="C2778" s="27" t="n">
        <v>109.67</v>
      </c>
      <c r="D2778" s="28" t="n">
        <f aca="false">B2778-B2777</f>
        <v>0.510000000000005</v>
      </c>
      <c r="E2778" s="28" t="n">
        <f aca="false">C2778-C2777</f>
        <v>0.379999999999995</v>
      </c>
      <c r="F2778" s="29" t="n">
        <f aca="false">Inputs!$B$5*B2778+Inputs!$B$6*C2778</f>
        <v>5155500</v>
      </c>
      <c r="G2778" s="29" t="n">
        <f aca="false">Inputs!$B$5*D2778</f>
        <v>51000.0000000005</v>
      </c>
      <c r="H2778" s="29" t="n">
        <f aca="false">Inputs!$B$6*E2778</f>
        <v>-18999.9999999998</v>
      </c>
      <c r="I2778" s="29" t="n">
        <f aca="false">G2778+H2778</f>
        <v>32000.0000000007</v>
      </c>
      <c r="J2778" s="29" t="n">
        <f aca="false">J2777+I2778</f>
        <v>3797000</v>
      </c>
    </row>
    <row r="2779" customFormat="false" ht="15" hidden="false" customHeight="false" outlineLevel="0" collapsed="false">
      <c r="A2779" s="26" t="n">
        <v>41473</v>
      </c>
      <c r="B2779" s="27" t="n">
        <v>107.94</v>
      </c>
      <c r="C2779" s="27" t="n">
        <v>109.71</v>
      </c>
      <c r="D2779" s="28" t="n">
        <f aca="false">B2779-B2778</f>
        <v>1.55</v>
      </c>
      <c r="E2779" s="28" t="n">
        <f aca="false">C2779-C2778</f>
        <v>0.039999999999992</v>
      </c>
      <c r="F2779" s="29" t="n">
        <f aca="false">Inputs!$B$5*B2779+Inputs!$B$6*C2779</f>
        <v>5308500</v>
      </c>
      <c r="G2779" s="29" t="n">
        <f aca="false">Inputs!$B$5*D2779</f>
        <v>155000</v>
      </c>
      <c r="H2779" s="29" t="n">
        <f aca="false">Inputs!$B$6*E2779</f>
        <v>-1999.9999999996</v>
      </c>
      <c r="I2779" s="29" t="n">
        <f aca="false">G2779+H2779</f>
        <v>153000</v>
      </c>
      <c r="J2779" s="29" t="n">
        <f aca="false">J2778+I2779</f>
        <v>3950000</v>
      </c>
    </row>
    <row r="2780" customFormat="false" ht="15" hidden="false" customHeight="false" outlineLevel="0" collapsed="false">
      <c r="A2780" s="26" t="n">
        <v>41474</v>
      </c>
      <c r="B2780" s="27" t="n">
        <v>108</v>
      </c>
      <c r="C2780" s="27" t="n">
        <v>109.34</v>
      </c>
      <c r="D2780" s="28" t="n">
        <f aca="false">B2780-B2779</f>
        <v>0.0600000000000023</v>
      </c>
      <c r="E2780" s="28" t="n">
        <f aca="false">C2780-C2779</f>
        <v>-0.36999999999999</v>
      </c>
      <c r="F2780" s="29" t="n">
        <f aca="false">Inputs!$B$5*B2780+Inputs!$B$6*C2780</f>
        <v>5333000</v>
      </c>
      <c r="G2780" s="29" t="n">
        <f aca="false">Inputs!$B$5*D2780</f>
        <v>6000.00000000023</v>
      </c>
      <c r="H2780" s="29" t="n">
        <f aca="false">Inputs!$B$6*E2780</f>
        <v>18499.9999999995</v>
      </c>
      <c r="I2780" s="29" t="n">
        <f aca="false">G2780+H2780</f>
        <v>24499.9999999997</v>
      </c>
      <c r="J2780" s="29" t="n">
        <f aca="false">J2779+I2780</f>
        <v>3974500</v>
      </c>
    </row>
    <row r="2781" customFormat="false" ht="15" hidden="false" customHeight="false" outlineLevel="0" collapsed="false">
      <c r="A2781" s="26" t="n">
        <v>41477</v>
      </c>
      <c r="B2781" s="27" t="n">
        <v>106.61</v>
      </c>
      <c r="C2781" s="27" t="n">
        <v>108.82</v>
      </c>
      <c r="D2781" s="28" t="n">
        <f aca="false">B2781-B2780</f>
        <v>-1.39</v>
      </c>
      <c r="E2781" s="28" t="n">
        <f aca="false">C2781-C2780</f>
        <v>-0.52000000000001</v>
      </c>
      <c r="F2781" s="29" t="n">
        <f aca="false">Inputs!$B$5*B2781+Inputs!$B$6*C2781</f>
        <v>5220000</v>
      </c>
      <c r="G2781" s="29" t="n">
        <f aca="false">Inputs!$B$5*D2781</f>
        <v>-139000</v>
      </c>
      <c r="H2781" s="29" t="n">
        <f aca="false">Inputs!$B$6*E2781</f>
        <v>26000.0000000005</v>
      </c>
      <c r="I2781" s="29" t="n">
        <f aca="false">G2781+H2781</f>
        <v>-113000</v>
      </c>
      <c r="J2781" s="29" t="n">
        <f aca="false">J2780+I2781</f>
        <v>3861500</v>
      </c>
    </row>
    <row r="2782" customFormat="false" ht="15" hidden="false" customHeight="false" outlineLevel="0" collapsed="false">
      <c r="A2782" s="26" t="n">
        <v>41478</v>
      </c>
      <c r="B2782" s="27" t="n">
        <v>107.13</v>
      </c>
      <c r="C2782" s="27" t="n">
        <v>109.27</v>
      </c>
      <c r="D2782" s="28" t="n">
        <f aca="false">B2782-B2781</f>
        <v>0.519999999999996</v>
      </c>
      <c r="E2782" s="28" t="n">
        <f aca="false">C2782-C2781</f>
        <v>0.450000000000003</v>
      </c>
      <c r="F2782" s="29" t="n">
        <f aca="false">Inputs!$B$5*B2782+Inputs!$B$6*C2782</f>
        <v>5249500</v>
      </c>
      <c r="G2782" s="29" t="n">
        <f aca="false">Inputs!$B$5*D2782</f>
        <v>51999.9999999996</v>
      </c>
      <c r="H2782" s="29" t="n">
        <f aca="false">Inputs!$B$6*E2782</f>
        <v>-22500.0000000001</v>
      </c>
      <c r="I2782" s="29" t="n">
        <f aca="false">G2782+H2782</f>
        <v>29499.9999999995</v>
      </c>
      <c r="J2782" s="29" t="n">
        <f aca="false">J2781+I2782</f>
        <v>3891000</v>
      </c>
    </row>
    <row r="2783" customFormat="false" ht="15" hidden="false" customHeight="false" outlineLevel="0" collapsed="false">
      <c r="A2783" s="26" t="n">
        <v>41479</v>
      </c>
      <c r="B2783" s="27" t="n">
        <v>105.41</v>
      </c>
      <c r="C2783" s="27" t="n">
        <v>108.23</v>
      </c>
      <c r="D2783" s="28" t="n">
        <f aca="false">B2783-B2782</f>
        <v>-1.72</v>
      </c>
      <c r="E2783" s="28" t="n">
        <f aca="false">C2783-C2782</f>
        <v>-1.03999999999999</v>
      </c>
      <c r="F2783" s="29" t="n">
        <f aca="false">Inputs!$B$5*B2783+Inputs!$B$6*C2783</f>
        <v>5129500</v>
      </c>
      <c r="G2783" s="29" t="n">
        <f aca="false">Inputs!$B$5*D2783</f>
        <v>-172000</v>
      </c>
      <c r="H2783" s="29" t="n">
        <f aca="false">Inputs!$B$6*E2783</f>
        <v>51999.9999999996</v>
      </c>
      <c r="I2783" s="29" t="n">
        <f aca="false">G2783+H2783</f>
        <v>-120000</v>
      </c>
      <c r="J2783" s="29" t="n">
        <f aca="false">J2782+I2783</f>
        <v>3771000</v>
      </c>
    </row>
    <row r="2784" customFormat="false" ht="15" hidden="false" customHeight="false" outlineLevel="0" collapsed="false">
      <c r="A2784" s="26" t="n">
        <v>41480</v>
      </c>
      <c r="B2784" s="27" t="n">
        <v>105.47</v>
      </c>
      <c r="C2784" s="27" t="n">
        <v>108.1</v>
      </c>
      <c r="D2784" s="28" t="n">
        <f aca="false">B2784-B2783</f>
        <v>0.0600000000000023</v>
      </c>
      <c r="E2784" s="28" t="n">
        <f aca="false">C2784-C2783</f>
        <v>-0.13000000000001</v>
      </c>
      <c r="F2784" s="29" t="n">
        <f aca="false">Inputs!$B$5*B2784+Inputs!$B$6*C2784</f>
        <v>5142000</v>
      </c>
      <c r="G2784" s="29" t="n">
        <f aca="false">Inputs!$B$5*D2784</f>
        <v>6000.00000000023</v>
      </c>
      <c r="H2784" s="29" t="n">
        <f aca="false">Inputs!$B$6*E2784</f>
        <v>6500.00000000048</v>
      </c>
      <c r="I2784" s="29" t="n">
        <f aca="false">G2784+H2784</f>
        <v>12500.0000000007</v>
      </c>
      <c r="J2784" s="29" t="n">
        <f aca="false">J2783+I2784</f>
        <v>3783500</v>
      </c>
    </row>
    <row r="2785" customFormat="false" ht="15" hidden="false" customHeight="false" outlineLevel="0" collapsed="false">
      <c r="A2785" s="26" t="n">
        <v>41481</v>
      </c>
      <c r="B2785" s="27" t="n">
        <v>104.76</v>
      </c>
      <c r="C2785" s="27" t="n">
        <v>107.57</v>
      </c>
      <c r="D2785" s="28" t="n">
        <f aca="false">B2785-B2784</f>
        <v>-0.709999999999994</v>
      </c>
      <c r="E2785" s="28" t="n">
        <f aca="false">C2785-C2784</f>
        <v>-0.530000000000001</v>
      </c>
      <c r="F2785" s="29" t="n">
        <f aca="false">Inputs!$B$5*B2785+Inputs!$B$6*C2785</f>
        <v>5097500</v>
      </c>
      <c r="G2785" s="29" t="n">
        <f aca="false">Inputs!$B$5*D2785</f>
        <v>-70999.9999999994</v>
      </c>
      <c r="H2785" s="29" t="n">
        <f aca="false">Inputs!$B$6*E2785</f>
        <v>26500.0000000001</v>
      </c>
      <c r="I2785" s="29" t="n">
        <f aca="false">G2785+H2785</f>
        <v>-44499.9999999993</v>
      </c>
      <c r="J2785" s="29" t="n">
        <f aca="false">J2784+I2785</f>
        <v>3739000</v>
      </c>
    </row>
    <row r="2786" customFormat="false" ht="15" hidden="false" customHeight="false" outlineLevel="0" collapsed="false">
      <c r="A2786" s="26" t="n">
        <v>41484</v>
      </c>
      <c r="B2786" s="27" t="n">
        <v>104.61</v>
      </c>
      <c r="C2786" s="27" t="n">
        <v>108.1</v>
      </c>
      <c r="D2786" s="28" t="n">
        <f aca="false">B2786-B2785</f>
        <v>-0.150000000000006</v>
      </c>
      <c r="E2786" s="28" t="n">
        <f aca="false">C2786-C2785</f>
        <v>0.530000000000001</v>
      </c>
      <c r="F2786" s="29" t="n">
        <f aca="false">Inputs!$B$5*B2786+Inputs!$B$6*C2786</f>
        <v>5056000</v>
      </c>
      <c r="G2786" s="29" t="n">
        <f aca="false">Inputs!$B$5*D2786</f>
        <v>-15000.0000000006</v>
      </c>
      <c r="H2786" s="29" t="n">
        <f aca="false">Inputs!$B$6*E2786</f>
        <v>-26500.0000000001</v>
      </c>
      <c r="I2786" s="29" t="n">
        <f aca="false">G2786+H2786</f>
        <v>-41500.0000000006</v>
      </c>
      <c r="J2786" s="29" t="n">
        <f aca="false">J2785+I2786</f>
        <v>3697500</v>
      </c>
    </row>
    <row r="2787" customFormat="false" ht="15" hidden="false" customHeight="false" outlineLevel="0" collapsed="false">
      <c r="A2787" s="26" t="n">
        <v>41485</v>
      </c>
      <c r="B2787" s="27" t="n">
        <v>103.14</v>
      </c>
      <c r="C2787" s="27" t="n">
        <v>107.47</v>
      </c>
      <c r="D2787" s="28" t="n">
        <f aca="false">B2787-B2786</f>
        <v>-1.47</v>
      </c>
      <c r="E2787" s="28" t="n">
        <f aca="false">C2787-C2786</f>
        <v>-0.629999999999996</v>
      </c>
      <c r="F2787" s="29" t="n">
        <f aca="false">Inputs!$B$5*B2787+Inputs!$B$6*C2787</f>
        <v>4940500</v>
      </c>
      <c r="G2787" s="29" t="n">
        <f aca="false">Inputs!$B$5*D2787</f>
        <v>-147000</v>
      </c>
      <c r="H2787" s="29" t="n">
        <f aca="false">Inputs!$B$6*E2787</f>
        <v>31499.9999999998</v>
      </c>
      <c r="I2787" s="29" t="n">
        <f aca="false">G2787+H2787</f>
        <v>-115500</v>
      </c>
      <c r="J2787" s="29" t="n">
        <f aca="false">J2786+I2787</f>
        <v>3582000</v>
      </c>
    </row>
    <row r="2788" customFormat="false" ht="15" hidden="false" customHeight="false" outlineLevel="0" collapsed="false">
      <c r="A2788" s="26" t="n">
        <v>41486</v>
      </c>
      <c r="B2788" s="27" t="n">
        <v>105.1</v>
      </c>
      <c r="C2788" s="27" t="n">
        <v>107.89</v>
      </c>
      <c r="D2788" s="28" t="n">
        <f aca="false">B2788-B2787</f>
        <v>1.95999999999999</v>
      </c>
      <c r="E2788" s="28" t="n">
        <f aca="false">C2788-C2787</f>
        <v>0.420000000000002</v>
      </c>
      <c r="F2788" s="29" t="n">
        <f aca="false">Inputs!$B$5*B2788+Inputs!$B$6*C2788</f>
        <v>5115500</v>
      </c>
      <c r="G2788" s="29" t="n">
        <f aca="false">Inputs!$B$5*D2788</f>
        <v>195999.999999999</v>
      </c>
      <c r="H2788" s="29" t="n">
        <f aca="false">Inputs!$B$6*E2788</f>
        <v>-21000.0000000001</v>
      </c>
      <c r="I2788" s="29" t="n">
        <f aca="false">G2788+H2788</f>
        <v>174999.999999999</v>
      </c>
      <c r="J2788" s="29" t="n">
        <f aca="false">J2787+I2788</f>
        <v>3757000</v>
      </c>
    </row>
    <row r="2789" customFormat="false" ht="15" hidden="false" customHeight="false" outlineLevel="0" collapsed="false">
      <c r="A2789" s="26" t="n">
        <v>41487</v>
      </c>
      <c r="B2789" s="27" t="n">
        <v>107.93</v>
      </c>
      <c r="C2789" s="27" t="n">
        <v>109.94</v>
      </c>
      <c r="D2789" s="28" t="n">
        <f aca="false">B2789-B2788</f>
        <v>2.83000000000001</v>
      </c>
      <c r="E2789" s="28" t="n">
        <f aca="false">C2789-C2788</f>
        <v>2.05</v>
      </c>
      <c r="F2789" s="29" t="n">
        <f aca="false">Inputs!$B$5*B2789+Inputs!$B$6*C2789</f>
        <v>5296000</v>
      </c>
      <c r="G2789" s="29" t="n">
        <f aca="false">Inputs!$B$5*D2789</f>
        <v>283000.000000001</v>
      </c>
      <c r="H2789" s="29" t="n">
        <f aca="false">Inputs!$B$6*E2789</f>
        <v>-102500</v>
      </c>
      <c r="I2789" s="29" t="n">
        <f aca="false">G2789+H2789</f>
        <v>180500.000000001</v>
      </c>
      <c r="J2789" s="29" t="n">
        <f aca="false">J2788+I2789</f>
        <v>3937500</v>
      </c>
    </row>
    <row r="2790" customFormat="false" ht="15" hidden="false" customHeight="false" outlineLevel="0" collapsed="false">
      <c r="A2790" s="26" t="n">
        <v>41488</v>
      </c>
      <c r="B2790" s="27" t="n">
        <v>106.94</v>
      </c>
      <c r="C2790" s="27" t="n">
        <v>109.63</v>
      </c>
      <c r="D2790" s="28" t="n">
        <f aca="false">B2790-B2789</f>
        <v>-0.990000000000009</v>
      </c>
      <c r="E2790" s="28" t="n">
        <f aca="false">C2790-C2789</f>
        <v>-0.310000000000002</v>
      </c>
      <c r="F2790" s="29" t="n">
        <f aca="false">Inputs!$B$5*B2790+Inputs!$B$6*C2790</f>
        <v>5212500</v>
      </c>
      <c r="G2790" s="29" t="n">
        <f aca="false">Inputs!$B$5*D2790</f>
        <v>-99000.0000000009</v>
      </c>
      <c r="H2790" s="29" t="n">
        <f aca="false">Inputs!$B$6*E2790</f>
        <v>15500.0000000001</v>
      </c>
      <c r="I2790" s="29" t="n">
        <f aca="false">G2790+H2790</f>
        <v>-83500.0000000008</v>
      </c>
      <c r="J2790" s="29" t="n">
        <f aca="false">J2789+I2790</f>
        <v>3854000</v>
      </c>
    </row>
    <row r="2791" customFormat="false" ht="15" hidden="false" customHeight="false" outlineLevel="0" collapsed="false">
      <c r="A2791" s="26" t="n">
        <v>41491</v>
      </c>
      <c r="B2791" s="27" t="n">
        <v>106.61</v>
      </c>
      <c r="C2791" s="27" t="n">
        <v>109.81</v>
      </c>
      <c r="D2791" s="28" t="n">
        <f aca="false">B2791-B2790</f>
        <v>-0.329999999999998</v>
      </c>
      <c r="E2791" s="28" t="n">
        <f aca="false">C2791-C2790</f>
        <v>0.180000000000007</v>
      </c>
      <c r="F2791" s="29" t="n">
        <f aca="false">Inputs!$B$5*B2791+Inputs!$B$6*C2791</f>
        <v>5170500</v>
      </c>
      <c r="G2791" s="29" t="n">
        <f aca="false">Inputs!$B$5*D2791</f>
        <v>-32999.9999999998</v>
      </c>
      <c r="H2791" s="29" t="n">
        <f aca="false">Inputs!$B$6*E2791</f>
        <v>-9000.00000000034</v>
      </c>
      <c r="I2791" s="29" t="n">
        <f aca="false">G2791+H2791</f>
        <v>-42000.0000000002</v>
      </c>
      <c r="J2791" s="29" t="n">
        <f aca="false">J2790+I2791</f>
        <v>3812000</v>
      </c>
    </row>
    <row r="2792" customFormat="false" ht="15" hidden="false" customHeight="false" outlineLevel="0" collapsed="false">
      <c r="A2792" s="26" t="n">
        <v>41492</v>
      </c>
      <c r="B2792" s="27" t="n">
        <v>105.32</v>
      </c>
      <c r="C2792" s="27" t="n">
        <v>108.77</v>
      </c>
      <c r="D2792" s="28" t="n">
        <f aca="false">B2792-B2791</f>
        <v>-1.29000000000001</v>
      </c>
      <c r="E2792" s="28" t="n">
        <f aca="false">C2792-C2791</f>
        <v>-1.04000000000001</v>
      </c>
      <c r="F2792" s="29" t="n">
        <f aca="false">Inputs!$B$5*B2792+Inputs!$B$6*C2792</f>
        <v>5093500</v>
      </c>
      <c r="G2792" s="29" t="n">
        <f aca="false">Inputs!$B$5*D2792</f>
        <v>-129000.000000001</v>
      </c>
      <c r="H2792" s="29" t="n">
        <f aca="false">Inputs!$B$6*E2792</f>
        <v>52000.0000000003</v>
      </c>
      <c r="I2792" s="29" t="n">
        <f aca="false">G2792+H2792</f>
        <v>-77000.0000000003</v>
      </c>
      <c r="J2792" s="29" t="n">
        <f aca="false">J2791+I2792</f>
        <v>3735000</v>
      </c>
    </row>
    <row r="2793" customFormat="false" ht="15" hidden="false" customHeight="false" outlineLevel="0" collapsed="false">
      <c r="A2793" s="26" t="n">
        <v>41493</v>
      </c>
      <c r="B2793" s="27" t="n">
        <v>104.41</v>
      </c>
      <c r="C2793" s="27" t="n">
        <v>108.39</v>
      </c>
      <c r="D2793" s="28" t="n">
        <f aca="false">B2793-B2792</f>
        <v>-0.909999999999997</v>
      </c>
      <c r="E2793" s="28" t="n">
        <f aca="false">C2793-C2792</f>
        <v>-0.379999999999995</v>
      </c>
      <c r="F2793" s="29" t="n">
        <f aca="false">Inputs!$B$5*B2793+Inputs!$B$6*C2793</f>
        <v>5021500</v>
      </c>
      <c r="G2793" s="29" t="n">
        <f aca="false">Inputs!$B$5*D2793</f>
        <v>-90999.9999999997</v>
      </c>
      <c r="H2793" s="29" t="n">
        <f aca="false">Inputs!$B$6*E2793</f>
        <v>18999.9999999998</v>
      </c>
      <c r="I2793" s="29" t="n">
        <f aca="false">G2793+H2793</f>
        <v>-71999.9999999999</v>
      </c>
      <c r="J2793" s="29" t="n">
        <f aca="false">J2792+I2793</f>
        <v>3663000</v>
      </c>
    </row>
    <row r="2794" customFormat="false" ht="15" hidden="false" customHeight="false" outlineLevel="0" collapsed="false">
      <c r="A2794" s="26" t="n">
        <v>41494</v>
      </c>
      <c r="B2794" s="27" t="n">
        <v>103.45</v>
      </c>
      <c r="C2794" s="27" t="n">
        <v>107.32</v>
      </c>
      <c r="D2794" s="28" t="n">
        <f aca="false">B2794-B2793</f>
        <v>-0.959999999999994</v>
      </c>
      <c r="E2794" s="28" t="n">
        <f aca="false">C2794-C2793</f>
        <v>-1.07000000000001</v>
      </c>
      <c r="F2794" s="29" t="n">
        <f aca="false">Inputs!$B$5*B2794+Inputs!$B$6*C2794</f>
        <v>4979000</v>
      </c>
      <c r="G2794" s="29" t="n">
        <f aca="false">Inputs!$B$5*D2794</f>
        <v>-95999.9999999994</v>
      </c>
      <c r="H2794" s="29" t="n">
        <f aca="false">Inputs!$B$6*E2794</f>
        <v>53500.0000000004</v>
      </c>
      <c r="I2794" s="29" t="n">
        <f aca="false">G2794+H2794</f>
        <v>-42499.999999999</v>
      </c>
      <c r="J2794" s="29" t="n">
        <f aca="false">J2793+I2794</f>
        <v>3620500</v>
      </c>
    </row>
    <row r="2795" customFormat="false" ht="15" hidden="false" customHeight="false" outlineLevel="0" collapsed="false">
      <c r="A2795" s="26" t="n">
        <v>41495</v>
      </c>
      <c r="B2795" s="27" t="n">
        <v>106.04</v>
      </c>
      <c r="C2795" s="27" t="n">
        <v>108.49</v>
      </c>
      <c r="D2795" s="28" t="n">
        <f aca="false">B2795-B2794</f>
        <v>2.59</v>
      </c>
      <c r="E2795" s="28" t="n">
        <f aca="false">C2795-C2794</f>
        <v>1.17</v>
      </c>
      <c r="F2795" s="29" t="n">
        <f aca="false">Inputs!$B$5*B2795+Inputs!$B$6*C2795</f>
        <v>5179500</v>
      </c>
      <c r="G2795" s="29" t="n">
        <f aca="false">Inputs!$B$5*D2795</f>
        <v>259000</v>
      </c>
      <c r="H2795" s="29" t="n">
        <f aca="false">Inputs!$B$6*E2795</f>
        <v>-58500.0000000001</v>
      </c>
      <c r="I2795" s="29" t="n">
        <f aca="false">G2795+H2795</f>
        <v>200500</v>
      </c>
      <c r="J2795" s="29" t="n">
        <f aca="false">J2794+I2795</f>
        <v>3821000</v>
      </c>
    </row>
    <row r="2796" customFormat="false" ht="15" hidden="false" customHeight="false" outlineLevel="0" collapsed="false">
      <c r="A2796" s="26" t="n">
        <v>41498</v>
      </c>
      <c r="B2796" s="27" t="n">
        <v>106.19</v>
      </c>
      <c r="C2796" s="27" t="n">
        <v>109.28</v>
      </c>
      <c r="D2796" s="28" t="n">
        <f aca="false">B2796-B2795</f>
        <v>0.149999999999991</v>
      </c>
      <c r="E2796" s="28" t="n">
        <f aca="false">C2796-C2795</f>
        <v>0.790000000000006</v>
      </c>
      <c r="F2796" s="29" t="n">
        <f aca="false">Inputs!$B$5*B2796+Inputs!$B$6*C2796</f>
        <v>5155000</v>
      </c>
      <c r="G2796" s="29" t="n">
        <f aca="false">Inputs!$B$5*D2796</f>
        <v>14999.9999999991</v>
      </c>
      <c r="H2796" s="29" t="n">
        <f aca="false">Inputs!$B$6*E2796</f>
        <v>-39500.0000000003</v>
      </c>
      <c r="I2796" s="29" t="n">
        <f aca="false">G2796+H2796</f>
        <v>-24500.0000000012</v>
      </c>
      <c r="J2796" s="29" t="n">
        <f aca="false">J2795+I2796</f>
        <v>3796500</v>
      </c>
    </row>
    <row r="2797" customFormat="false" ht="15" hidden="false" customHeight="false" outlineLevel="0" collapsed="false">
      <c r="A2797" s="26" t="n">
        <v>41499</v>
      </c>
      <c r="B2797" s="27" t="n">
        <v>106.78</v>
      </c>
      <c r="C2797" s="27" t="n">
        <v>110.69</v>
      </c>
      <c r="D2797" s="28" t="n">
        <f aca="false">B2797-B2796</f>
        <v>0.590000000000003</v>
      </c>
      <c r="E2797" s="28" t="n">
        <f aca="false">C2797-C2796</f>
        <v>1.41</v>
      </c>
      <c r="F2797" s="29" t="n">
        <f aca="false">Inputs!$B$5*B2797+Inputs!$B$6*C2797</f>
        <v>5143500</v>
      </c>
      <c r="G2797" s="29" t="n">
        <f aca="false">Inputs!$B$5*D2797</f>
        <v>59000.0000000003</v>
      </c>
      <c r="H2797" s="29" t="n">
        <f aca="false">Inputs!$B$6*E2797</f>
        <v>-70499.9999999998</v>
      </c>
      <c r="I2797" s="29" t="n">
        <f aca="false">G2797+H2797</f>
        <v>-11499.9999999995</v>
      </c>
      <c r="J2797" s="29" t="n">
        <f aca="false">J2796+I2797</f>
        <v>3785000</v>
      </c>
    </row>
    <row r="2798" customFormat="false" ht="15" hidden="false" customHeight="false" outlineLevel="0" collapsed="false">
      <c r="A2798" s="26" t="n">
        <v>41500</v>
      </c>
      <c r="B2798" s="27" t="n">
        <v>106.89</v>
      </c>
      <c r="C2798" s="27" t="n">
        <v>110.26</v>
      </c>
      <c r="D2798" s="28" t="n">
        <f aca="false">B2798-B2797</f>
        <v>0.109999999999999</v>
      </c>
      <c r="E2798" s="28" t="n">
        <f aca="false">C2798-C2797</f>
        <v>-0.429999999999993</v>
      </c>
      <c r="F2798" s="29" t="n">
        <f aca="false">Inputs!$B$5*B2798+Inputs!$B$6*C2798</f>
        <v>5176000</v>
      </c>
      <c r="G2798" s="29" t="n">
        <f aca="false">Inputs!$B$5*D2798</f>
        <v>10999.9999999999</v>
      </c>
      <c r="H2798" s="29" t="n">
        <f aca="false">Inputs!$B$6*E2798</f>
        <v>21499.9999999996</v>
      </c>
      <c r="I2798" s="29" t="n">
        <f aca="false">G2798+H2798</f>
        <v>32499.9999999996</v>
      </c>
      <c r="J2798" s="29" t="n">
        <f aca="false">J2797+I2798</f>
        <v>3817500</v>
      </c>
    </row>
    <row r="2799" customFormat="false" ht="15" hidden="false" customHeight="false" outlineLevel="0" collapsed="false">
      <c r="A2799" s="26" t="n">
        <v>41501</v>
      </c>
      <c r="B2799" s="27" t="n">
        <v>107.43</v>
      </c>
      <c r="C2799" s="27" t="n">
        <v>111.58</v>
      </c>
      <c r="D2799" s="28" t="n">
        <f aca="false">B2799-B2798</f>
        <v>0.540000000000006</v>
      </c>
      <c r="E2799" s="28" t="n">
        <f aca="false">C2799-C2798</f>
        <v>1.31999999999999</v>
      </c>
      <c r="F2799" s="29" t="n">
        <f aca="false">Inputs!$B$5*B2799+Inputs!$B$6*C2799</f>
        <v>5164000</v>
      </c>
      <c r="G2799" s="29" t="n">
        <f aca="false">Inputs!$B$5*D2799</f>
        <v>54000.0000000006</v>
      </c>
      <c r="H2799" s="29" t="n">
        <f aca="false">Inputs!$B$6*E2799</f>
        <v>-65999.9999999997</v>
      </c>
      <c r="I2799" s="29" t="n">
        <f aca="false">G2799+H2799</f>
        <v>-11999.999999999</v>
      </c>
      <c r="J2799" s="29" t="n">
        <f aca="false">J2798+I2799</f>
        <v>3805500</v>
      </c>
    </row>
    <row r="2800" customFormat="false" ht="15" hidden="false" customHeight="false" outlineLevel="0" collapsed="false">
      <c r="A2800" s="26" t="n">
        <v>41502</v>
      </c>
      <c r="B2800" s="27" t="n">
        <v>107.58</v>
      </c>
      <c r="C2800" s="27" t="n">
        <v>111.82</v>
      </c>
      <c r="D2800" s="28" t="n">
        <f aca="false">B2800-B2799</f>
        <v>0.149999999999991</v>
      </c>
      <c r="E2800" s="28" t="n">
        <f aca="false">C2800-C2799</f>
        <v>0.239999999999995</v>
      </c>
      <c r="F2800" s="29" t="n">
        <f aca="false">Inputs!$B$5*B2800+Inputs!$B$6*C2800</f>
        <v>5167000</v>
      </c>
      <c r="G2800" s="29" t="n">
        <f aca="false">Inputs!$B$5*D2800</f>
        <v>14999.9999999991</v>
      </c>
      <c r="H2800" s="29" t="n">
        <f aca="false">Inputs!$B$6*E2800</f>
        <v>-11999.9999999997</v>
      </c>
      <c r="I2800" s="29" t="n">
        <f aca="false">G2800+H2800</f>
        <v>2999.9999999994</v>
      </c>
      <c r="J2800" s="29" t="n">
        <f aca="false">J2799+I2800</f>
        <v>3808500</v>
      </c>
    </row>
    <row r="2801" customFormat="false" ht="15" hidden="false" customHeight="false" outlineLevel="0" collapsed="false">
      <c r="A2801" s="26" t="n">
        <v>41505</v>
      </c>
      <c r="B2801" s="27" t="n">
        <v>107.14</v>
      </c>
      <c r="C2801" s="27" t="n">
        <v>111.41</v>
      </c>
      <c r="D2801" s="28" t="n">
        <f aca="false">B2801-B2800</f>
        <v>-0.439999999999998</v>
      </c>
      <c r="E2801" s="28" t="n">
        <f aca="false">C2801-C2800</f>
        <v>-0.409999999999997</v>
      </c>
      <c r="F2801" s="29" t="n">
        <f aca="false">Inputs!$B$5*B2801+Inputs!$B$6*C2801</f>
        <v>5143500</v>
      </c>
      <c r="G2801" s="29" t="n">
        <f aca="false">Inputs!$B$5*D2801</f>
        <v>-43999.9999999998</v>
      </c>
      <c r="H2801" s="29" t="n">
        <f aca="false">Inputs!$B$6*E2801</f>
        <v>20499.9999999998</v>
      </c>
      <c r="I2801" s="29" t="n">
        <f aca="false">G2801+H2801</f>
        <v>-23499.9999999999</v>
      </c>
      <c r="J2801" s="29" t="n">
        <f aca="false">J2800+I2801</f>
        <v>3785000</v>
      </c>
    </row>
    <row r="2802" customFormat="false" ht="15" hidden="false" customHeight="false" outlineLevel="0" collapsed="false">
      <c r="A2802" s="26" t="n">
        <v>41506</v>
      </c>
      <c r="B2802" s="27" t="n">
        <v>104.9</v>
      </c>
      <c r="C2802" s="27" t="n">
        <v>110.74</v>
      </c>
      <c r="D2802" s="28" t="n">
        <f aca="false">B2802-B2801</f>
        <v>-2.24</v>
      </c>
      <c r="E2802" s="28" t="n">
        <f aca="false">C2802-C2801</f>
        <v>-0.670000000000002</v>
      </c>
      <c r="F2802" s="29" t="n">
        <f aca="false">Inputs!$B$5*B2802+Inputs!$B$6*C2802</f>
        <v>4953000</v>
      </c>
      <c r="G2802" s="29" t="n">
        <f aca="false">Inputs!$B$5*D2802</f>
        <v>-223999.999999999</v>
      </c>
      <c r="H2802" s="29" t="n">
        <f aca="false">Inputs!$B$6*E2802</f>
        <v>33500.0000000001</v>
      </c>
      <c r="I2802" s="29" t="n">
        <f aca="false">G2802+H2802</f>
        <v>-190499.999999999</v>
      </c>
      <c r="J2802" s="29" t="n">
        <f aca="false">J2801+I2802</f>
        <v>3594500</v>
      </c>
    </row>
    <row r="2803" customFormat="false" ht="15" hidden="false" customHeight="false" outlineLevel="0" collapsed="false">
      <c r="A2803" s="26" t="n">
        <v>41507</v>
      </c>
      <c r="B2803" s="27" t="n">
        <v>103.93</v>
      </c>
      <c r="C2803" s="27" t="n">
        <v>110.82</v>
      </c>
      <c r="D2803" s="28" t="n">
        <f aca="false">B2803-B2802</f>
        <v>-0.969999999999999</v>
      </c>
      <c r="E2803" s="28" t="n">
        <f aca="false">C2803-C2802</f>
        <v>0.0799999999999983</v>
      </c>
      <c r="F2803" s="29" t="n">
        <f aca="false">Inputs!$B$5*B2803+Inputs!$B$6*C2803</f>
        <v>4852000</v>
      </c>
      <c r="G2803" s="29" t="n">
        <f aca="false">Inputs!$B$5*D2803</f>
        <v>-96999.9999999999</v>
      </c>
      <c r="H2803" s="29" t="n">
        <f aca="false">Inputs!$B$6*E2803</f>
        <v>-3999.99999999991</v>
      </c>
      <c r="I2803" s="29" t="n">
        <f aca="false">G2803+H2803</f>
        <v>-101000</v>
      </c>
      <c r="J2803" s="29" t="n">
        <f aca="false">J2802+I2803</f>
        <v>3493500</v>
      </c>
    </row>
    <row r="2804" customFormat="false" ht="15" hidden="false" customHeight="false" outlineLevel="0" collapsed="false">
      <c r="A2804" s="26" t="n">
        <v>41508</v>
      </c>
      <c r="B2804" s="27" t="n">
        <v>104.93</v>
      </c>
      <c r="C2804" s="27" t="n">
        <v>110.51</v>
      </c>
      <c r="D2804" s="28" t="n">
        <f aca="false">B2804-B2803</f>
        <v>1</v>
      </c>
      <c r="E2804" s="28" t="n">
        <f aca="false">C2804-C2803</f>
        <v>-0.309999999999988</v>
      </c>
      <c r="F2804" s="29" t="n">
        <f aca="false">Inputs!$B$5*B2804+Inputs!$B$6*C2804</f>
        <v>4967500</v>
      </c>
      <c r="G2804" s="29" t="n">
        <f aca="false">Inputs!$B$5*D2804</f>
        <v>100000</v>
      </c>
      <c r="H2804" s="29" t="n">
        <f aca="false">Inputs!$B$6*E2804</f>
        <v>15499.9999999994</v>
      </c>
      <c r="I2804" s="29" t="n">
        <f aca="false">G2804+H2804</f>
        <v>115499.999999999</v>
      </c>
      <c r="J2804" s="29" t="n">
        <f aca="false">J2803+I2804</f>
        <v>3609000</v>
      </c>
    </row>
    <row r="2805" customFormat="false" ht="15" hidden="false" customHeight="false" outlineLevel="0" collapsed="false">
      <c r="A2805" s="26" t="n">
        <v>41509</v>
      </c>
      <c r="B2805" s="27" t="n">
        <v>106.48</v>
      </c>
      <c r="C2805" s="27" t="n">
        <v>112.12</v>
      </c>
      <c r="D2805" s="28" t="n">
        <f aca="false">B2805-B2804</f>
        <v>1.55</v>
      </c>
      <c r="E2805" s="28" t="n">
        <f aca="false">C2805-C2804</f>
        <v>1.61</v>
      </c>
      <c r="F2805" s="29" t="n">
        <f aca="false">Inputs!$B$5*B2805+Inputs!$B$6*C2805</f>
        <v>5042000</v>
      </c>
      <c r="G2805" s="29" t="n">
        <f aca="false">Inputs!$B$5*D2805</f>
        <v>155000</v>
      </c>
      <c r="H2805" s="29" t="n">
        <f aca="false">Inputs!$B$6*E2805</f>
        <v>-80500</v>
      </c>
      <c r="I2805" s="29" t="n">
        <f aca="false">G2805+H2805</f>
        <v>74499.9999999997</v>
      </c>
      <c r="J2805" s="29" t="n">
        <f aca="false">J2804+I2805</f>
        <v>3683500</v>
      </c>
    </row>
    <row r="2806" customFormat="false" ht="15" hidden="false" customHeight="false" outlineLevel="0" collapsed="false">
      <c r="A2806" s="26" t="n">
        <v>41512</v>
      </c>
      <c r="B2806" s="27" t="n">
        <v>105.88</v>
      </c>
      <c r="C2806" s="27" t="n">
        <v>112.23</v>
      </c>
      <c r="D2806" s="28" t="n">
        <f aca="false">B2806-B2805</f>
        <v>-0.600000000000009</v>
      </c>
      <c r="E2806" s="28" t="n">
        <f aca="false">C2806-C2805</f>
        <v>0.109999999999999</v>
      </c>
      <c r="F2806" s="29" t="n">
        <f aca="false">Inputs!$B$5*B2806+Inputs!$B$6*C2806</f>
        <v>4976500</v>
      </c>
      <c r="G2806" s="29" t="n">
        <f aca="false">Inputs!$B$5*D2806</f>
        <v>-60000.0000000009</v>
      </c>
      <c r="H2806" s="29" t="n">
        <f aca="false">Inputs!$B$6*E2806</f>
        <v>-5499.99999999997</v>
      </c>
      <c r="I2806" s="29" t="n">
        <f aca="false">G2806+H2806</f>
        <v>-65500.0000000008</v>
      </c>
      <c r="J2806" s="29" t="n">
        <f aca="false">J2805+I2806</f>
        <v>3618000</v>
      </c>
    </row>
    <row r="2807" customFormat="false" ht="15" hidden="false" customHeight="false" outlineLevel="0" collapsed="false">
      <c r="A2807" s="26" t="n">
        <v>41513</v>
      </c>
      <c r="B2807" s="27" t="n">
        <v>109.11</v>
      </c>
      <c r="C2807" s="27" t="n">
        <v>115.21</v>
      </c>
      <c r="D2807" s="28" t="n">
        <f aca="false">B2807-B2806</f>
        <v>3.23</v>
      </c>
      <c r="E2807" s="28" t="n">
        <f aca="false">C2807-C2806</f>
        <v>2.97999999999999</v>
      </c>
      <c r="F2807" s="29" t="n">
        <f aca="false">Inputs!$B$5*B2807+Inputs!$B$6*C2807</f>
        <v>5150500</v>
      </c>
      <c r="G2807" s="29" t="n">
        <f aca="false">Inputs!$B$5*D2807</f>
        <v>323000</v>
      </c>
      <c r="H2807" s="29" t="n">
        <f aca="false">Inputs!$B$6*E2807</f>
        <v>-148999.999999999</v>
      </c>
      <c r="I2807" s="29" t="n">
        <f aca="false">G2807+H2807</f>
        <v>174000.000000001</v>
      </c>
      <c r="J2807" s="29" t="n">
        <f aca="false">J2806+I2807</f>
        <v>3792000</v>
      </c>
    </row>
    <row r="2808" customFormat="false" ht="15" hidden="false" customHeight="false" outlineLevel="0" collapsed="false">
      <c r="A2808" s="26" t="n">
        <v>41514</v>
      </c>
      <c r="B2808" s="27" t="n">
        <v>110.17</v>
      </c>
      <c r="C2808" s="27" t="n">
        <v>116.27</v>
      </c>
      <c r="D2808" s="28" t="n">
        <f aca="false">B2808-B2807</f>
        <v>1.06</v>
      </c>
      <c r="E2808" s="28" t="n">
        <f aca="false">C2808-C2807</f>
        <v>1.06</v>
      </c>
      <c r="F2808" s="29" t="n">
        <f aca="false">Inputs!$B$5*B2808+Inputs!$B$6*C2808</f>
        <v>5203500</v>
      </c>
      <c r="G2808" s="29" t="n">
        <f aca="false">Inputs!$B$5*D2808</f>
        <v>106000</v>
      </c>
      <c r="H2808" s="29" t="n">
        <f aca="false">Inputs!$B$6*E2808</f>
        <v>-53000.0000000001</v>
      </c>
      <c r="I2808" s="29" t="n">
        <f aca="false">G2808+H2808</f>
        <v>53000.0000000001</v>
      </c>
      <c r="J2808" s="29" t="n">
        <f aca="false">J2807+I2808</f>
        <v>3845000</v>
      </c>
    </row>
    <row r="2809" customFormat="false" ht="15" hidden="false" customHeight="false" outlineLevel="0" collapsed="false">
      <c r="A2809" s="26" t="n">
        <v>41515</v>
      </c>
      <c r="B2809" s="27" t="n">
        <v>108.51</v>
      </c>
      <c r="C2809" s="27" t="n">
        <v>116.91</v>
      </c>
      <c r="D2809" s="28" t="n">
        <f aca="false">B2809-B2808</f>
        <v>-1.66</v>
      </c>
      <c r="E2809" s="28" t="n">
        <f aca="false">C2809-C2808</f>
        <v>0.640000000000001</v>
      </c>
      <c r="F2809" s="29" t="n">
        <f aca="false">Inputs!$B$5*B2809+Inputs!$B$6*C2809</f>
        <v>5005500</v>
      </c>
      <c r="G2809" s="29" t="n">
        <f aca="false">Inputs!$B$5*D2809</f>
        <v>-166000</v>
      </c>
      <c r="H2809" s="29" t="n">
        <f aca="false">Inputs!$B$6*E2809</f>
        <v>-32000</v>
      </c>
      <c r="I2809" s="29" t="n">
        <f aca="false">G2809+H2809</f>
        <v>-198000</v>
      </c>
      <c r="J2809" s="29" t="n">
        <f aca="false">J2808+I2809</f>
        <v>3647000</v>
      </c>
    </row>
    <row r="2810" customFormat="false" ht="15" hidden="false" customHeight="false" outlineLevel="0" collapsed="false">
      <c r="A2810" s="26" t="n">
        <v>41516</v>
      </c>
      <c r="B2810" s="27" t="n">
        <v>107.98</v>
      </c>
      <c r="C2810" s="27" t="n">
        <v>115.97</v>
      </c>
      <c r="D2810" s="28" t="n">
        <f aca="false">B2810-B2809</f>
        <v>-0.530000000000001</v>
      </c>
      <c r="E2810" s="28" t="n">
        <f aca="false">C2810-C2809</f>
        <v>-0.939999999999998</v>
      </c>
      <c r="F2810" s="29" t="n">
        <f aca="false">Inputs!$B$5*B2810+Inputs!$B$6*C2810</f>
        <v>4999500</v>
      </c>
      <c r="G2810" s="29" t="n">
        <f aca="false">Inputs!$B$5*D2810</f>
        <v>-53000.0000000001</v>
      </c>
      <c r="H2810" s="29" t="n">
        <f aca="false">Inputs!$B$6*E2810</f>
        <v>46999.9999999999</v>
      </c>
      <c r="I2810" s="29" t="n">
        <f aca="false">G2810+H2810</f>
        <v>-6000.00000000023</v>
      </c>
      <c r="J2810" s="29" t="n">
        <f aca="false">J2809+I2810</f>
        <v>3641000</v>
      </c>
    </row>
    <row r="2811" customFormat="false" ht="15" hidden="false" customHeight="false" outlineLevel="0" collapsed="false">
      <c r="A2811" s="26" t="n">
        <v>41520</v>
      </c>
      <c r="B2811" s="27" t="n">
        <v>108.67</v>
      </c>
      <c r="C2811" s="27" t="n">
        <v>115.49</v>
      </c>
      <c r="D2811" s="28" t="n">
        <f aca="false">B2811-B2810</f>
        <v>0.689999999999998</v>
      </c>
      <c r="E2811" s="28" t="n">
        <f aca="false">C2811-C2810</f>
        <v>-0.480000000000004</v>
      </c>
      <c r="F2811" s="29" t="n">
        <f aca="false">Inputs!$B$5*B2811+Inputs!$B$6*C2811</f>
        <v>5092500</v>
      </c>
      <c r="G2811" s="29" t="n">
        <f aca="false">Inputs!$B$5*D2811</f>
        <v>68999.9999999998</v>
      </c>
      <c r="H2811" s="29" t="n">
        <f aca="false">Inputs!$B$6*E2811</f>
        <v>24000.0000000002</v>
      </c>
      <c r="I2811" s="29" t="n">
        <f aca="false">G2811+H2811</f>
        <v>93000</v>
      </c>
      <c r="J2811" s="29" t="n">
        <f aca="false">J2810+I2811</f>
        <v>3734000</v>
      </c>
    </row>
    <row r="2812" customFormat="false" ht="15" hidden="false" customHeight="false" outlineLevel="0" collapsed="false">
      <c r="A2812" s="26" t="n">
        <v>41521</v>
      </c>
      <c r="B2812" s="27" t="n">
        <v>107.29</v>
      </c>
      <c r="C2812" s="27" t="n">
        <v>115.65</v>
      </c>
      <c r="D2812" s="28" t="n">
        <f aca="false">B2812-B2811</f>
        <v>-1.38</v>
      </c>
      <c r="E2812" s="28" t="n">
        <f aca="false">C2812-C2811</f>
        <v>0.160000000000011</v>
      </c>
      <c r="F2812" s="29" t="n">
        <f aca="false">Inputs!$B$5*B2812+Inputs!$B$6*C2812</f>
        <v>4946500</v>
      </c>
      <c r="G2812" s="29" t="n">
        <f aca="false">Inputs!$B$5*D2812</f>
        <v>-138000</v>
      </c>
      <c r="H2812" s="29" t="n">
        <f aca="false">Inputs!$B$6*E2812</f>
        <v>-8000.00000000054</v>
      </c>
      <c r="I2812" s="29" t="n">
        <f aca="false">G2812+H2812</f>
        <v>-146000</v>
      </c>
      <c r="J2812" s="29" t="n">
        <f aca="false">J2811+I2812</f>
        <v>3588000</v>
      </c>
    </row>
    <row r="2813" customFormat="false" ht="15" hidden="false" customHeight="false" outlineLevel="0" collapsed="false">
      <c r="A2813" s="26" t="n">
        <v>41522</v>
      </c>
      <c r="B2813" s="27" t="n">
        <v>108.5</v>
      </c>
      <c r="C2813" s="27" t="n">
        <v>115.81</v>
      </c>
      <c r="D2813" s="28" t="n">
        <f aca="false">B2813-B2812</f>
        <v>1.20999999999999</v>
      </c>
      <c r="E2813" s="28" t="n">
        <f aca="false">C2813-C2812</f>
        <v>0.159999999999997</v>
      </c>
      <c r="F2813" s="29" t="n">
        <f aca="false">Inputs!$B$5*B2813+Inputs!$B$6*C2813</f>
        <v>5059500</v>
      </c>
      <c r="G2813" s="29" t="n">
        <f aca="false">Inputs!$B$5*D2813</f>
        <v>120999.999999999</v>
      </c>
      <c r="H2813" s="29" t="n">
        <f aca="false">Inputs!$B$6*E2813</f>
        <v>-7999.99999999983</v>
      </c>
      <c r="I2813" s="29" t="n">
        <f aca="false">G2813+H2813</f>
        <v>113000</v>
      </c>
      <c r="J2813" s="29" t="n">
        <f aca="false">J2812+I2813</f>
        <v>3701000</v>
      </c>
    </row>
    <row r="2814" customFormat="false" ht="15" hidden="false" customHeight="false" outlineLevel="0" collapsed="false">
      <c r="A2814" s="26" t="n">
        <v>41523</v>
      </c>
      <c r="B2814" s="27" t="n">
        <v>110.62</v>
      </c>
      <c r="C2814" s="27" t="n">
        <v>117.15</v>
      </c>
      <c r="D2814" s="28" t="n">
        <f aca="false">B2814-B2813</f>
        <v>2.12</v>
      </c>
      <c r="E2814" s="28" t="n">
        <f aca="false">C2814-C2813</f>
        <v>1.34</v>
      </c>
      <c r="F2814" s="29" t="n">
        <f aca="false">Inputs!$B$5*B2814+Inputs!$B$6*C2814</f>
        <v>5204500</v>
      </c>
      <c r="G2814" s="29" t="n">
        <f aca="false">Inputs!$B$5*D2814</f>
        <v>212000</v>
      </c>
      <c r="H2814" s="29" t="n">
        <f aca="false">Inputs!$B$6*E2814</f>
        <v>-67000.0000000002</v>
      </c>
      <c r="I2814" s="29" t="n">
        <f aca="false">G2814+H2814</f>
        <v>145000</v>
      </c>
      <c r="J2814" s="29" t="n">
        <f aca="false">J2813+I2814</f>
        <v>3846000</v>
      </c>
    </row>
    <row r="2815" customFormat="false" ht="15" hidden="false" customHeight="false" outlineLevel="0" collapsed="false">
      <c r="A2815" s="26" t="n">
        <v>41526</v>
      </c>
      <c r="B2815" s="27" t="n">
        <v>109.62</v>
      </c>
      <c r="C2815" s="27" t="n">
        <v>115.2</v>
      </c>
      <c r="D2815" s="28" t="n">
        <f aca="false">B2815-B2814</f>
        <v>-1</v>
      </c>
      <c r="E2815" s="28" t="n">
        <f aca="false">C2815-C2814</f>
        <v>-1.95</v>
      </c>
      <c r="F2815" s="29" t="n">
        <f aca="false">Inputs!$B$5*B2815+Inputs!$B$6*C2815</f>
        <v>5202000</v>
      </c>
      <c r="G2815" s="29" t="n">
        <f aca="false">Inputs!$B$5*D2815</f>
        <v>-100000</v>
      </c>
      <c r="H2815" s="29" t="n">
        <f aca="false">Inputs!$B$6*E2815</f>
        <v>97500.0000000002</v>
      </c>
      <c r="I2815" s="29" t="n">
        <f aca="false">G2815+H2815</f>
        <v>-2499.99999999985</v>
      </c>
      <c r="J2815" s="29" t="n">
        <f aca="false">J2814+I2815</f>
        <v>3843500</v>
      </c>
    </row>
    <row r="2816" customFormat="false" ht="15" hidden="false" customHeight="false" outlineLevel="0" collapsed="false">
      <c r="A2816" s="26" t="n">
        <v>41527</v>
      </c>
      <c r="B2816" s="27" t="n">
        <v>107.48</v>
      </c>
      <c r="C2816" s="27" t="n">
        <v>112.1</v>
      </c>
      <c r="D2816" s="28" t="n">
        <f aca="false">B2816-B2815</f>
        <v>-2.14</v>
      </c>
      <c r="E2816" s="28" t="n">
        <f aca="false">C2816-C2815</f>
        <v>-3.10000000000001</v>
      </c>
      <c r="F2816" s="29" t="n">
        <f aca="false">Inputs!$B$5*B2816+Inputs!$B$6*C2816</f>
        <v>5143000</v>
      </c>
      <c r="G2816" s="29" t="n">
        <f aca="false">Inputs!$B$5*D2816</f>
        <v>-214000</v>
      </c>
      <c r="H2816" s="29" t="n">
        <f aca="false">Inputs!$B$6*E2816</f>
        <v>155000</v>
      </c>
      <c r="I2816" s="29" t="n">
        <f aca="false">G2816+H2816</f>
        <v>-58999.9999999996</v>
      </c>
      <c r="J2816" s="29" t="n">
        <f aca="false">J2815+I2816</f>
        <v>3784500</v>
      </c>
    </row>
    <row r="2817" customFormat="false" ht="15" hidden="false" customHeight="false" outlineLevel="0" collapsed="false">
      <c r="A2817" s="26" t="n">
        <v>41528</v>
      </c>
      <c r="B2817" s="27" t="n">
        <v>107.65</v>
      </c>
      <c r="C2817" s="27" t="n">
        <v>112.37</v>
      </c>
      <c r="D2817" s="28" t="n">
        <f aca="false">B2817-B2816</f>
        <v>0.170000000000002</v>
      </c>
      <c r="E2817" s="28" t="n">
        <f aca="false">C2817-C2816</f>
        <v>0.27000000000001</v>
      </c>
      <c r="F2817" s="29" t="n">
        <f aca="false">Inputs!$B$5*B2817+Inputs!$B$6*C2817</f>
        <v>5146500</v>
      </c>
      <c r="G2817" s="29" t="n">
        <f aca="false">Inputs!$B$5*D2817</f>
        <v>17000.0000000002</v>
      </c>
      <c r="H2817" s="29" t="n">
        <f aca="false">Inputs!$B$6*E2817</f>
        <v>-13500.0000000005</v>
      </c>
      <c r="I2817" s="29" t="n">
        <f aca="false">G2817+H2817</f>
        <v>3499.99999999966</v>
      </c>
      <c r="J2817" s="29" t="n">
        <f aca="false">J2816+I2817</f>
        <v>3788000</v>
      </c>
    </row>
    <row r="2818" customFormat="false" ht="15" hidden="false" customHeight="false" outlineLevel="0" collapsed="false">
      <c r="A2818" s="26" t="n">
        <v>41529</v>
      </c>
      <c r="B2818" s="27" t="n">
        <v>108.72</v>
      </c>
      <c r="C2818" s="27" t="n">
        <v>113.11</v>
      </c>
      <c r="D2818" s="28" t="n">
        <f aca="false">B2818-B2817</f>
        <v>1.06999999999999</v>
      </c>
      <c r="E2818" s="28" t="n">
        <f aca="false">C2818-C2817</f>
        <v>0.739999999999995</v>
      </c>
      <c r="F2818" s="29" t="n">
        <f aca="false">Inputs!$B$5*B2818+Inputs!$B$6*C2818</f>
        <v>5216500</v>
      </c>
      <c r="G2818" s="29" t="n">
        <f aca="false">Inputs!$B$5*D2818</f>
        <v>106999.999999999</v>
      </c>
      <c r="H2818" s="29" t="n">
        <f aca="false">Inputs!$B$6*E2818</f>
        <v>-36999.9999999997</v>
      </c>
      <c r="I2818" s="29" t="n">
        <f aca="false">G2818+H2818</f>
        <v>69999.9999999996</v>
      </c>
      <c r="J2818" s="29" t="n">
        <f aca="false">J2817+I2818</f>
        <v>3858000</v>
      </c>
    </row>
    <row r="2819" customFormat="false" ht="15" hidden="false" customHeight="false" outlineLevel="0" collapsed="false">
      <c r="A2819" s="26" t="n">
        <v>41530</v>
      </c>
      <c r="B2819" s="27" t="n">
        <v>108.31</v>
      </c>
      <c r="C2819" s="27" t="n">
        <v>113.31</v>
      </c>
      <c r="D2819" s="28" t="n">
        <f aca="false">B2819-B2818</f>
        <v>-0.409999999999997</v>
      </c>
      <c r="E2819" s="28" t="n">
        <f aca="false">C2819-C2818</f>
        <v>0.200000000000003</v>
      </c>
      <c r="F2819" s="29" t="n">
        <f aca="false">Inputs!$B$5*B2819+Inputs!$B$6*C2819</f>
        <v>5165500</v>
      </c>
      <c r="G2819" s="29" t="n">
        <f aca="false">Inputs!$B$5*D2819</f>
        <v>-40999.9999999997</v>
      </c>
      <c r="H2819" s="29" t="n">
        <f aca="false">Inputs!$B$6*E2819</f>
        <v>-10000.0000000001</v>
      </c>
      <c r="I2819" s="29" t="n">
        <f aca="false">G2819+H2819</f>
        <v>-50999.9999999998</v>
      </c>
      <c r="J2819" s="29" t="n">
        <f aca="false">J2818+I2819</f>
        <v>3807000</v>
      </c>
    </row>
    <row r="2820" customFormat="false" ht="15" hidden="false" customHeight="false" outlineLevel="0" collapsed="false">
      <c r="A2820" s="26" t="n">
        <v>41533</v>
      </c>
      <c r="B2820" s="27" t="n">
        <v>106.54</v>
      </c>
      <c r="C2820" s="27" t="n">
        <v>110.86</v>
      </c>
      <c r="D2820" s="28" t="n">
        <f aca="false">B2820-B2819</f>
        <v>-1.77</v>
      </c>
      <c r="E2820" s="28" t="n">
        <f aca="false">C2820-C2819</f>
        <v>-2.45</v>
      </c>
      <c r="F2820" s="29" t="n">
        <f aca="false">Inputs!$B$5*B2820+Inputs!$B$6*C2820</f>
        <v>5111000</v>
      </c>
      <c r="G2820" s="29" t="n">
        <f aca="false">Inputs!$B$5*D2820</f>
        <v>-177000</v>
      </c>
      <c r="H2820" s="29" t="n">
        <f aca="false">Inputs!$B$6*E2820</f>
        <v>122500</v>
      </c>
      <c r="I2820" s="29" t="n">
        <f aca="false">G2820+H2820</f>
        <v>-54499.9999999995</v>
      </c>
      <c r="J2820" s="29" t="n">
        <f aca="false">J2819+I2820</f>
        <v>3752500</v>
      </c>
    </row>
    <row r="2821" customFormat="false" ht="15" hidden="false" customHeight="false" outlineLevel="0" collapsed="false">
      <c r="A2821" s="26" t="n">
        <v>41534</v>
      </c>
      <c r="B2821" s="27" t="n">
        <v>105.36</v>
      </c>
      <c r="C2821" s="27" t="n">
        <v>109.05</v>
      </c>
      <c r="D2821" s="28" t="n">
        <f aca="false">B2821-B2820</f>
        <v>-1.18000000000001</v>
      </c>
      <c r="E2821" s="28" t="n">
        <f aca="false">C2821-C2820</f>
        <v>-1.81</v>
      </c>
      <c r="F2821" s="29" t="n">
        <f aca="false">Inputs!$B$5*B2821+Inputs!$B$6*C2821</f>
        <v>5083500</v>
      </c>
      <c r="G2821" s="29" t="n">
        <f aca="false">Inputs!$B$5*D2821</f>
        <v>-118000.000000001</v>
      </c>
      <c r="H2821" s="29" t="n">
        <f aca="false">Inputs!$B$6*E2821</f>
        <v>90500.0000000001</v>
      </c>
      <c r="I2821" s="29" t="n">
        <f aca="false">G2821+H2821</f>
        <v>-27500.0000000006</v>
      </c>
      <c r="J2821" s="29" t="n">
        <f aca="false">J2820+I2821</f>
        <v>3725000</v>
      </c>
    </row>
    <row r="2822" customFormat="false" ht="15" hidden="false" customHeight="false" outlineLevel="0" collapsed="false">
      <c r="A2822" s="26" t="n">
        <v>41535</v>
      </c>
      <c r="B2822" s="27" t="n">
        <v>108.23</v>
      </c>
      <c r="C2822" s="27" t="n">
        <v>109.09</v>
      </c>
      <c r="D2822" s="28" t="n">
        <f aca="false">B2822-B2821</f>
        <v>2.87</v>
      </c>
      <c r="E2822" s="28" t="n">
        <f aca="false">C2822-C2821</f>
        <v>0.0400000000000063</v>
      </c>
      <c r="F2822" s="29" t="n">
        <f aca="false">Inputs!$B$5*B2822+Inputs!$B$6*C2822</f>
        <v>5368500</v>
      </c>
      <c r="G2822" s="29" t="n">
        <f aca="false">Inputs!$B$5*D2822</f>
        <v>287000</v>
      </c>
      <c r="H2822" s="29" t="n">
        <f aca="false">Inputs!$B$6*E2822</f>
        <v>-2000.00000000031</v>
      </c>
      <c r="I2822" s="29" t="n">
        <f aca="false">G2822+H2822</f>
        <v>285000</v>
      </c>
      <c r="J2822" s="29" t="n">
        <f aca="false">J2821+I2822</f>
        <v>4010000</v>
      </c>
    </row>
    <row r="2823" customFormat="false" ht="15" hidden="false" customHeight="false" outlineLevel="0" collapsed="false">
      <c r="A2823" s="26" t="n">
        <v>41536</v>
      </c>
      <c r="B2823" s="27" t="n">
        <v>106.26</v>
      </c>
      <c r="C2823" s="27" t="n">
        <v>110.66</v>
      </c>
      <c r="D2823" s="28" t="n">
        <f aca="false">B2823-B2822</f>
        <v>-1.97</v>
      </c>
      <c r="E2823" s="28" t="n">
        <f aca="false">C2823-C2822</f>
        <v>1.56999999999999</v>
      </c>
      <c r="F2823" s="29" t="n">
        <f aca="false">Inputs!$B$5*B2823+Inputs!$B$6*C2823</f>
        <v>5093000</v>
      </c>
      <c r="G2823" s="29" t="n">
        <f aca="false">Inputs!$B$5*D2823</f>
        <v>-197000</v>
      </c>
      <c r="H2823" s="29" t="n">
        <f aca="false">Inputs!$B$6*E2823</f>
        <v>-78499.9999999997</v>
      </c>
      <c r="I2823" s="29" t="n">
        <f aca="false">G2823+H2823</f>
        <v>-275500</v>
      </c>
      <c r="J2823" s="29" t="n">
        <f aca="false">J2822+I2823</f>
        <v>3734500</v>
      </c>
    </row>
    <row r="2824" customFormat="false" ht="15" hidden="false" customHeight="false" outlineLevel="0" collapsed="false">
      <c r="A2824" s="26" t="n">
        <v>41537</v>
      </c>
      <c r="B2824" s="27" t="n">
        <v>104.7</v>
      </c>
      <c r="C2824" s="27" t="n">
        <v>110.22</v>
      </c>
      <c r="D2824" s="28" t="n">
        <f aca="false">B2824-B2823</f>
        <v>-1.56</v>
      </c>
      <c r="E2824" s="28" t="n">
        <f aca="false">C2824-C2823</f>
        <v>-0.439999999999998</v>
      </c>
      <c r="F2824" s="29" t="n">
        <f aca="false">Inputs!$B$5*B2824+Inputs!$B$6*C2824</f>
        <v>4959000</v>
      </c>
      <c r="G2824" s="29" t="n">
        <f aca="false">Inputs!$B$5*D2824</f>
        <v>-156000</v>
      </c>
      <c r="H2824" s="29" t="n">
        <f aca="false">Inputs!$B$6*E2824</f>
        <v>21999.9999999999</v>
      </c>
      <c r="I2824" s="29" t="n">
        <f aca="false">G2824+H2824</f>
        <v>-134000</v>
      </c>
      <c r="J2824" s="29" t="n">
        <f aca="false">J2823+I2824</f>
        <v>3600500</v>
      </c>
    </row>
    <row r="2825" customFormat="false" ht="15" hidden="false" customHeight="false" outlineLevel="0" collapsed="false">
      <c r="A2825" s="26" t="n">
        <v>41540</v>
      </c>
      <c r="B2825" s="27" t="n">
        <v>103.62</v>
      </c>
      <c r="C2825" s="27" t="n">
        <v>108.56</v>
      </c>
      <c r="D2825" s="28" t="n">
        <f aca="false">B2825-B2824</f>
        <v>-1.08</v>
      </c>
      <c r="E2825" s="28" t="n">
        <f aca="false">C2825-C2824</f>
        <v>-1.66</v>
      </c>
      <c r="F2825" s="29" t="n">
        <f aca="false">Inputs!$B$5*B2825+Inputs!$B$6*C2825</f>
        <v>4934000</v>
      </c>
      <c r="G2825" s="29" t="n">
        <f aca="false">Inputs!$B$5*D2825</f>
        <v>-108000</v>
      </c>
      <c r="H2825" s="29" t="n">
        <f aca="false">Inputs!$B$6*E2825</f>
        <v>82999.9999999998</v>
      </c>
      <c r="I2825" s="29" t="n">
        <f aca="false">G2825+H2825</f>
        <v>-25000</v>
      </c>
      <c r="J2825" s="29" t="n">
        <f aca="false">J2824+I2825</f>
        <v>3575500</v>
      </c>
    </row>
    <row r="2826" customFormat="false" ht="15" hidden="false" customHeight="false" outlineLevel="0" collapsed="false">
      <c r="A2826" s="26" t="n">
        <v>41541</v>
      </c>
      <c r="B2826" s="27" t="n">
        <v>103.22</v>
      </c>
      <c r="C2826" s="27" t="n">
        <v>107.68</v>
      </c>
      <c r="D2826" s="28" t="n">
        <f aca="false">B2826-B2825</f>
        <v>-0.400000000000006</v>
      </c>
      <c r="E2826" s="28" t="n">
        <f aca="false">C2826-C2825</f>
        <v>-0.879999999999996</v>
      </c>
      <c r="F2826" s="29" t="n">
        <f aca="false">Inputs!$B$5*B2826+Inputs!$B$6*C2826</f>
        <v>4938000</v>
      </c>
      <c r="G2826" s="29" t="n">
        <f aca="false">Inputs!$B$5*D2826</f>
        <v>-40000.0000000006</v>
      </c>
      <c r="H2826" s="29" t="n">
        <f aca="false">Inputs!$B$6*E2826</f>
        <v>43999.9999999998</v>
      </c>
      <c r="I2826" s="29" t="n">
        <f aca="false">G2826+H2826</f>
        <v>3999.99999999921</v>
      </c>
      <c r="J2826" s="29" t="n">
        <f aca="false">J2825+I2826</f>
        <v>3579500</v>
      </c>
    </row>
    <row r="2827" customFormat="false" ht="15" hidden="false" customHeight="false" outlineLevel="0" collapsed="false">
      <c r="A2827" s="26" t="n">
        <v>41542</v>
      </c>
      <c r="B2827" s="27" t="n">
        <v>102.68</v>
      </c>
      <c r="C2827" s="27" t="n">
        <v>109.46</v>
      </c>
      <c r="D2827" s="28" t="n">
        <f aca="false">B2827-B2826</f>
        <v>-0.539999999999992</v>
      </c>
      <c r="E2827" s="28" t="n">
        <f aca="false">C2827-C2826</f>
        <v>1.77999999999999</v>
      </c>
      <c r="F2827" s="29" t="n">
        <f aca="false">Inputs!$B$5*B2827+Inputs!$B$6*C2827</f>
        <v>4795000</v>
      </c>
      <c r="G2827" s="29" t="n">
        <f aca="false">Inputs!$B$5*D2827</f>
        <v>-53999.9999999992</v>
      </c>
      <c r="H2827" s="29" t="n">
        <f aca="false">Inputs!$B$6*E2827</f>
        <v>-88999.9999999994</v>
      </c>
      <c r="I2827" s="29" t="n">
        <f aca="false">G2827+H2827</f>
        <v>-142999.999999999</v>
      </c>
      <c r="J2827" s="29" t="n">
        <f aca="false">J2826+I2827</f>
        <v>3436500</v>
      </c>
    </row>
    <row r="2828" customFormat="false" ht="15" hidden="false" customHeight="false" outlineLevel="0" collapsed="false">
      <c r="A2828" s="26" t="n">
        <v>41543</v>
      </c>
      <c r="B2828" s="27" t="n">
        <v>103.1</v>
      </c>
      <c r="C2828" s="27" t="n">
        <v>108.86</v>
      </c>
      <c r="D2828" s="28" t="n">
        <f aca="false">B2828-B2827</f>
        <v>0.419999999999988</v>
      </c>
      <c r="E2828" s="28" t="n">
        <f aca="false">C2828-C2827</f>
        <v>-0.599999999999994</v>
      </c>
      <c r="F2828" s="29" t="n">
        <f aca="false">Inputs!$B$5*B2828+Inputs!$B$6*C2828</f>
        <v>4867000</v>
      </c>
      <c r="G2828" s="29" t="n">
        <f aca="false">Inputs!$B$5*D2828</f>
        <v>41999.9999999988</v>
      </c>
      <c r="H2828" s="29" t="n">
        <f aca="false">Inputs!$B$6*E2828</f>
        <v>29999.9999999997</v>
      </c>
      <c r="I2828" s="29" t="n">
        <f aca="false">G2828+H2828</f>
        <v>71999.9999999985</v>
      </c>
      <c r="J2828" s="29" t="n">
        <f aca="false">J2827+I2828</f>
        <v>3508500</v>
      </c>
    </row>
    <row r="2829" customFormat="false" ht="15" hidden="false" customHeight="false" outlineLevel="0" collapsed="false">
      <c r="A2829" s="26" t="n">
        <v>41544</v>
      </c>
      <c r="B2829" s="27" t="n">
        <v>102.86</v>
      </c>
      <c r="C2829" s="27" t="n">
        <v>109.45</v>
      </c>
      <c r="D2829" s="28" t="n">
        <f aca="false">B2829-B2828</f>
        <v>-0.239999999999995</v>
      </c>
      <c r="E2829" s="28" t="n">
        <f aca="false">C2829-C2828</f>
        <v>0.590000000000003</v>
      </c>
      <c r="F2829" s="29" t="n">
        <f aca="false">Inputs!$B$5*B2829+Inputs!$B$6*C2829</f>
        <v>4813500</v>
      </c>
      <c r="G2829" s="29" t="n">
        <f aca="false">Inputs!$B$5*D2829</f>
        <v>-23999.9999999995</v>
      </c>
      <c r="H2829" s="29" t="n">
        <f aca="false">Inputs!$B$6*E2829</f>
        <v>-29500.0000000002</v>
      </c>
      <c r="I2829" s="29" t="n">
        <f aca="false">G2829+H2829</f>
        <v>-53499.9999999997</v>
      </c>
      <c r="J2829" s="29" t="n">
        <f aca="false">J2828+I2829</f>
        <v>3455000</v>
      </c>
    </row>
    <row r="2830" customFormat="false" ht="15" hidden="false" customHeight="false" outlineLevel="0" collapsed="false">
      <c r="A2830" s="26" t="n">
        <v>41547</v>
      </c>
      <c r="B2830" s="27" t="n">
        <v>102.36</v>
      </c>
      <c r="C2830" s="27" t="n">
        <v>107.85</v>
      </c>
      <c r="D2830" s="28" t="n">
        <f aca="false">B2830-B2829</f>
        <v>-0.5</v>
      </c>
      <c r="E2830" s="28" t="n">
        <f aca="false">C2830-C2829</f>
        <v>-1.60000000000001</v>
      </c>
      <c r="F2830" s="29" t="n">
        <f aca="false">Inputs!$B$5*B2830+Inputs!$B$6*C2830</f>
        <v>4843500</v>
      </c>
      <c r="G2830" s="29" t="n">
        <f aca="false">Inputs!$B$5*D2830</f>
        <v>-50000</v>
      </c>
      <c r="H2830" s="29" t="n">
        <f aca="false">Inputs!$B$6*E2830</f>
        <v>80000.0000000004</v>
      </c>
      <c r="I2830" s="29" t="n">
        <f aca="false">G2830+H2830</f>
        <v>30000.0000000004</v>
      </c>
      <c r="J2830" s="29" t="n">
        <f aca="false">J2829+I2830</f>
        <v>3485000</v>
      </c>
    </row>
    <row r="2831" customFormat="false" ht="15" hidden="false" customHeight="false" outlineLevel="0" collapsed="false">
      <c r="A2831" s="26" t="n">
        <v>41548</v>
      </c>
      <c r="B2831" s="27" t="n">
        <v>102.09</v>
      </c>
      <c r="C2831" s="27" t="n">
        <v>107.32</v>
      </c>
      <c r="D2831" s="28" t="n">
        <f aca="false">B2831-B2830</f>
        <v>-0.269999999999996</v>
      </c>
      <c r="E2831" s="28" t="n">
        <f aca="false">C2831-C2830</f>
        <v>-0.530000000000001</v>
      </c>
      <c r="F2831" s="29" t="n">
        <f aca="false">Inputs!$B$5*B2831+Inputs!$B$6*C2831</f>
        <v>4843000</v>
      </c>
      <c r="G2831" s="29" t="n">
        <f aca="false">Inputs!$B$5*D2831</f>
        <v>-26999.9999999996</v>
      </c>
      <c r="H2831" s="29" t="n">
        <f aca="false">Inputs!$B$6*E2831</f>
        <v>26500.0000000001</v>
      </c>
      <c r="I2831" s="29" t="n">
        <f aca="false">G2831+H2831</f>
        <v>-499.999999999545</v>
      </c>
      <c r="J2831" s="29" t="n">
        <f aca="false">J2830+I2831</f>
        <v>3484500</v>
      </c>
    </row>
    <row r="2832" customFormat="false" ht="15" hidden="false" customHeight="false" outlineLevel="0" collapsed="false">
      <c r="A2832" s="26" t="n">
        <v>41549</v>
      </c>
      <c r="B2832" s="27" t="n">
        <v>104.15</v>
      </c>
      <c r="C2832" s="27" t="n">
        <v>109.09</v>
      </c>
      <c r="D2832" s="28" t="n">
        <f aca="false">B2832-B2831</f>
        <v>2.06</v>
      </c>
      <c r="E2832" s="28" t="n">
        <f aca="false">C2832-C2831</f>
        <v>1.77000000000001</v>
      </c>
      <c r="F2832" s="29" t="n">
        <f aca="false">Inputs!$B$5*B2832+Inputs!$B$6*C2832</f>
        <v>4960500</v>
      </c>
      <c r="G2832" s="29" t="n">
        <f aca="false">Inputs!$B$5*D2832</f>
        <v>206000</v>
      </c>
      <c r="H2832" s="29" t="n">
        <f aca="false">Inputs!$B$6*E2832</f>
        <v>-88500.0000000005</v>
      </c>
      <c r="I2832" s="29" t="n">
        <f aca="false">G2832+H2832</f>
        <v>117500</v>
      </c>
      <c r="J2832" s="29" t="n">
        <f aca="false">J2831+I2832</f>
        <v>3602000</v>
      </c>
    </row>
    <row r="2833" customFormat="false" ht="15" hidden="false" customHeight="false" outlineLevel="0" collapsed="false">
      <c r="A2833" s="26" t="n">
        <v>41550</v>
      </c>
      <c r="B2833" s="27" t="n">
        <v>103.29</v>
      </c>
      <c r="C2833" s="27" t="n">
        <v>109.49</v>
      </c>
      <c r="D2833" s="28" t="n">
        <f aca="false">B2833-B2832</f>
        <v>-0.859999999999999</v>
      </c>
      <c r="E2833" s="28" t="n">
        <f aca="false">C2833-C2832</f>
        <v>0.399999999999992</v>
      </c>
      <c r="F2833" s="29" t="n">
        <f aca="false">Inputs!$B$5*B2833+Inputs!$B$6*C2833</f>
        <v>4854500</v>
      </c>
      <c r="G2833" s="29" t="n">
        <f aca="false">Inputs!$B$5*D2833</f>
        <v>-85999.9999999999</v>
      </c>
      <c r="H2833" s="29" t="n">
        <f aca="false">Inputs!$B$6*E2833</f>
        <v>-19999.9999999996</v>
      </c>
      <c r="I2833" s="29" t="n">
        <f aca="false">G2833+H2833</f>
        <v>-106000</v>
      </c>
      <c r="J2833" s="29" t="n">
        <f aca="false">J2832+I2833</f>
        <v>3496000</v>
      </c>
    </row>
    <row r="2834" customFormat="false" ht="15" hidden="false" customHeight="false" outlineLevel="0" collapsed="false">
      <c r="A2834" s="26" t="n">
        <v>41551</v>
      </c>
      <c r="B2834" s="27" t="n">
        <v>103.83</v>
      </c>
      <c r="C2834" s="27" t="n">
        <v>109.42</v>
      </c>
      <c r="D2834" s="28" t="n">
        <f aca="false">B2834-B2833</f>
        <v>0.539999999999992</v>
      </c>
      <c r="E2834" s="28" t="n">
        <f aca="false">C2834-C2833</f>
        <v>-0.0699999999999932</v>
      </c>
      <c r="F2834" s="29" t="n">
        <f aca="false">Inputs!$B$5*B2834+Inputs!$B$6*C2834</f>
        <v>4912000</v>
      </c>
      <c r="G2834" s="29" t="n">
        <f aca="false">Inputs!$B$5*D2834</f>
        <v>53999.9999999992</v>
      </c>
      <c r="H2834" s="29" t="n">
        <f aca="false">Inputs!$B$6*E2834</f>
        <v>3499.99999999966</v>
      </c>
      <c r="I2834" s="29" t="n">
        <f aca="false">G2834+H2834</f>
        <v>57499.9999999989</v>
      </c>
      <c r="J2834" s="29" t="n">
        <f aca="false">J2833+I2834</f>
        <v>3553500</v>
      </c>
    </row>
    <row r="2835" customFormat="false" ht="15" hidden="false" customHeight="false" outlineLevel="0" collapsed="false">
      <c r="A2835" s="26" t="n">
        <v>41554</v>
      </c>
      <c r="B2835" s="27" t="n">
        <v>103.07</v>
      </c>
      <c r="C2835" s="27" t="n">
        <v>109.66</v>
      </c>
      <c r="D2835" s="28" t="n">
        <f aca="false">B2835-B2834</f>
        <v>-0.760000000000005</v>
      </c>
      <c r="E2835" s="28" t="n">
        <f aca="false">C2835-C2834</f>
        <v>0.239999999999995</v>
      </c>
      <c r="F2835" s="29" t="n">
        <f aca="false">Inputs!$B$5*B2835+Inputs!$B$6*C2835</f>
        <v>4824000</v>
      </c>
      <c r="G2835" s="29" t="n">
        <f aca="false">Inputs!$B$5*D2835</f>
        <v>-76000.0000000005</v>
      </c>
      <c r="H2835" s="29" t="n">
        <f aca="false">Inputs!$B$6*E2835</f>
        <v>-11999.9999999997</v>
      </c>
      <c r="I2835" s="29" t="n">
        <f aca="false">G2835+H2835</f>
        <v>-88000.0000000003</v>
      </c>
      <c r="J2835" s="29" t="n">
        <f aca="false">J2834+I2835</f>
        <v>3465500</v>
      </c>
    </row>
    <row r="2836" customFormat="false" ht="15" hidden="false" customHeight="false" outlineLevel="0" collapsed="false">
      <c r="A2836" s="26" t="n">
        <v>41555</v>
      </c>
      <c r="B2836" s="27" t="n">
        <v>103.54</v>
      </c>
      <c r="C2836" s="27" t="n">
        <v>110.56</v>
      </c>
      <c r="D2836" s="28" t="n">
        <f aca="false">B2836-B2835</f>
        <v>0.470000000000013</v>
      </c>
      <c r="E2836" s="28" t="n">
        <f aca="false">C2836-C2835</f>
        <v>0.900000000000006</v>
      </c>
      <c r="F2836" s="29" t="n">
        <f aca="false">Inputs!$B$5*B2836+Inputs!$B$6*C2836</f>
        <v>4826000</v>
      </c>
      <c r="G2836" s="29" t="n">
        <f aca="false">Inputs!$B$5*D2836</f>
        <v>47000.0000000013</v>
      </c>
      <c r="H2836" s="29" t="n">
        <f aca="false">Inputs!$B$6*E2836</f>
        <v>-45000.0000000003</v>
      </c>
      <c r="I2836" s="29" t="n">
        <f aca="false">G2836+H2836</f>
        <v>2000.00000000103</v>
      </c>
      <c r="J2836" s="29" t="n">
        <f aca="false">J2835+I2836</f>
        <v>3467500</v>
      </c>
    </row>
    <row r="2837" customFormat="false" ht="15" hidden="false" customHeight="false" outlineLevel="0" collapsed="false">
      <c r="A2837" s="26" t="n">
        <v>41556</v>
      </c>
      <c r="B2837" s="27" t="n">
        <v>101.63</v>
      </c>
      <c r="C2837" s="27" t="n">
        <v>109.02</v>
      </c>
      <c r="D2837" s="28" t="n">
        <f aca="false">B2837-B2836</f>
        <v>-1.91000000000001</v>
      </c>
      <c r="E2837" s="28" t="n">
        <f aca="false">C2837-C2836</f>
        <v>-1.54000000000001</v>
      </c>
      <c r="F2837" s="29" t="n">
        <f aca="false">Inputs!$B$5*B2837+Inputs!$B$6*C2837</f>
        <v>4712000</v>
      </c>
      <c r="G2837" s="29" t="n">
        <f aca="false">Inputs!$B$5*D2837</f>
        <v>-191000.000000001</v>
      </c>
      <c r="H2837" s="29" t="n">
        <f aca="false">Inputs!$B$6*E2837</f>
        <v>77000.0000000003</v>
      </c>
      <c r="I2837" s="29" t="n">
        <f aca="false">G2837+H2837</f>
        <v>-114000.000000001</v>
      </c>
      <c r="J2837" s="29" t="n">
        <f aca="false">J2836+I2837</f>
        <v>3353500</v>
      </c>
    </row>
    <row r="2838" customFormat="false" ht="15" hidden="false" customHeight="false" outlineLevel="0" collapsed="false">
      <c r="A2838" s="26" t="n">
        <v>41557</v>
      </c>
      <c r="B2838" s="27" t="n">
        <v>103.08</v>
      </c>
      <c r="C2838" s="27" t="n">
        <v>111.63</v>
      </c>
      <c r="D2838" s="28" t="n">
        <f aca="false">B2838-B2837</f>
        <v>1.45</v>
      </c>
      <c r="E2838" s="28" t="n">
        <f aca="false">C2838-C2837</f>
        <v>2.61</v>
      </c>
      <c r="F2838" s="29" t="n">
        <f aca="false">Inputs!$B$5*B2838+Inputs!$B$6*C2838</f>
        <v>4726500</v>
      </c>
      <c r="G2838" s="29" t="n">
        <f aca="false">Inputs!$B$5*D2838</f>
        <v>145000</v>
      </c>
      <c r="H2838" s="29" t="n">
        <f aca="false">Inputs!$B$6*E2838</f>
        <v>-130500</v>
      </c>
      <c r="I2838" s="29" t="n">
        <f aca="false">G2838+H2838</f>
        <v>14500.0000000003</v>
      </c>
      <c r="J2838" s="29" t="n">
        <f aca="false">J2837+I2838</f>
        <v>3368000</v>
      </c>
    </row>
    <row r="2839" customFormat="false" ht="15" hidden="false" customHeight="false" outlineLevel="0" collapsed="false">
      <c r="A2839" s="26" t="n">
        <v>41558</v>
      </c>
      <c r="B2839" s="27" t="n">
        <v>102.17</v>
      </c>
      <c r="C2839" s="27" t="n">
        <v>110.65</v>
      </c>
      <c r="D2839" s="28" t="n">
        <f aca="false">B2839-B2838</f>
        <v>-0.909999999999997</v>
      </c>
      <c r="E2839" s="28" t="n">
        <f aca="false">C2839-C2838</f>
        <v>-0.97999999999999</v>
      </c>
      <c r="F2839" s="29" t="n">
        <f aca="false">Inputs!$B$5*B2839+Inputs!$B$6*C2839</f>
        <v>4684500</v>
      </c>
      <c r="G2839" s="29" t="n">
        <f aca="false">Inputs!$B$5*D2839</f>
        <v>-90999.9999999997</v>
      </c>
      <c r="H2839" s="29" t="n">
        <f aca="false">Inputs!$B$6*E2839</f>
        <v>48999.9999999995</v>
      </c>
      <c r="I2839" s="29" t="n">
        <f aca="false">G2839+H2839</f>
        <v>-42000.0000000002</v>
      </c>
      <c r="J2839" s="29" t="n">
        <f aca="false">J2838+I2839</f>
        <v>3326000</v>
      </c>
    </row>
    <row r="2840" customFormat="false" ht="15" hidden="false" customHeight="false" outlineLevel="0" collapsed="false">
      <c r="A2840" s="26" t="n">
        <v>41561</v>
      </c>
      <c r="B2840" s="27" t="n">
        <v>102.46</v>
      </c>
      <c r="C2840" s="27" t="n">
        <v>110.13</v>
      </c>
      <c r="D2840" s="28" t="n">
        <f aca="false">B2840-B2839</f>
        <v>0.289999999999992</v>
      </c>
      <c r="E2840" s="28" t="n">
        <f aca="false">C2840-C2839</f>
        <v>-0.52000000000001</v>
      </c>
      <c r="F2840" s="29" t="n">
        <f aca="false">Inputs!$B$5*B2840+Inputs!$B$6*C2840</f>
        <v>4739500</v>
      </c>
      <c r="G2840" s="29" t="n">
        <f aca="false">Inputs!$B$5*D2840</f>
        <v>28999.9999999992</v>
      </c>
      <c r="H2840" s="29" t="n">
        <f aca="false">Inputs!$B$6*E2840</f>
        <v>26000.0000000005</v>
      </c>
      <c r="I2840" s="29" t="n">
        <f aca="false">G2840+H2840</f>
        <v>54999.9999999997</v>
      </c>
      <c r="J2840" s="29" t="n">
        <f aca="false">J2839+I2840</f>
        <v>3381000</v>
      </c>
    </row>
    <row r="2841" customFormat="false" ht="15" hidden="false" customHeight="false" outlineLevel="0" collapsed="false">
      <c r="A2841" s="26" t="n">
        <v>41562</v>
      </c>
      <c r="B2841" s="27" t="n">
        <v>101.15</v>
      </c>
      <c r="C2841" s="27" t="n">
        <v>110.67</v>
      </c>
      <c r="D2841" s="28" t="n">
        <f aca="false">B2841-B2840</f>
        <v>-1.30999999999999</v>
      </c>
      <c r="E2841" s="28" t="n">
        <f aca="false">C2841-C2840</f>
        <v>0.540000000000006</v>
      </c>
      <c r="F2841" s="29" t="n">
        <f aca="false">Inputs!$B$5*B2841+Inputs!$B$6*C2841</f>
        <v>4581500</v>
      </c>
      <c r="G2841" s="29" t="n">
        <f aca="false">Inputs!$B$5*D2841</f>
        <v>-130999.999999999</v>
      </c>
      <c r="H2841" s="29" t="n">
        <f aca="false">Inputs!$B$6*E2841</f>
        <v>-27000.0000000003</v>
      </c>
      <c r="I2841" s="29" t="n">
        <f aca="false">G2841+H2841</f>
        <v>-157999.999999999</v>
      </c>
      <c r="J2841" s="29" t="n">
        <f aca="false">J2840+I2841</f>
        <v>3223000</v>
      </c>
    </row>
    <row r="2842" customFormat="false" ht="15" hidden="false" customHeight="false" outlineLevel="0" collapsed="false">
      <c r="A2842" s="26" t="n">
        <v>41563</v>
      </c>
      <c r="B2842" s="27" t="n">
        <v>102.34</v>
      </c>
      <c r="C2842" s="27" t="n">
        <v>110.79</v>
      </c>
      <c r="D2842" s="28" t="n">
        <f aca="false">B2842-B2841</f>
        <v>1.19</v>
      </c>
      <c r="E2842" s="28" t="n">
        <f aca="false">C2842-C2841</f>
        <v>0.120000000000005</v>
      </c>
      <c r="F2842" s="29" t="n">
        <f aca="false">Inputs!$B$5*B2842+Inputs!$B$6*C2842</f>
        <v>4694500</v>
      </c>
      <c r="G2842" s="29" t="n">
        <f aca="false">Inputs!$B$5*D2842</f>
        <v>119000</v>
      </c>
      <c r="H2842" s="29" t="n">
        <f aca="false">Inputs!$B$6*E2842</f>
        <v>-6000.00000000023</v>
      </c>
      <c r="I2842" s="29" t="n">
        <f aca="false">G2842+H2842</f>
        <v>113000</v>
      </c>
      <c r="J2842" s="29" t="n">
        <f aca="false">J2841+I2842</f>
        <v>3336000</v>
      </c>
    </row>
    <row r="2843" customFormat="false" ht="15" hidden="false" customHeight="false" outlineLevel="0" collapsed="false">
      <c r="A2843" s="26" t="n">
        <v>41564</v>
      </c>
      <c r="B2843" s="27" t="n">
        <v>100.72</v>
      </c>
      <c r="C2843" s="27" t="n">
        <v>109.55</v>
      </c>
      <c r="D2843" s="28" t="n">
        <f aca="false">B2843-B2842</f>
        <v>-1.62</v>
      </c>
      <c r="E2843" s="28" t="n">
        <f aca="false">C2843-C2842</f>
        <v>-1.24000000000001</v>
      </c>
      <c r="F2843" s="29" t="n">
        <f aca="false">Inputs!$B$5*B2843+Inputs!$B$6*C2843</f>
        <v>4594500</v>
      </c>
      <c r="G2843" s="29" t="n">
        <f aca="false">Inputs!$B$5*D2843</f>
        <v>-162000</v>
      </c>
      <c r="H2843" s="29" t="n">
        <f aca="false">Inputs!$B$6*E2843</f>
        <v>62000.0000000005</v>
      </c>
      <c r="I2843" s="29" t="n">
        <f aca="false">G2843+H2843</f>
        <v>-100000</v>
      </c>
      <c r="J2843" s="29" t="n">
        <f aca="false">J2842+I2843</f>
        <v>3236000</v>
      </c>
    </row>
    <row r="2844" customFormat="false" ht="15" hidden="false" customHeight="false" outlineLevel="0" collapsed="false">
      <c r="A2844" s="26" t="n">
        <v>41565</v>
      </c>
      <c r="B2844" s="27" t="n">
        <v>100.87</v>
      </c>
      <c r="C2844" s="27" t="n">
        <v>109.4</v>
      </c>
      <c r="D2844" s="28" t="n">
        <f aca="false">B2844-B2843</f>
        <v>0.150000000000006</v>
      </c>
      <c r="E2844" s="28" t="n">
        <f aca="false">C2844-C2843</f>
        <v>-0.149999999999991</v>
      </c>
      <c r="F2844" s="29" t="n">
        <f aca="false">Inputs!$B$5*B2844+Inputs!$B$6*C2844</f>
        <v>4617000</v>
      </c>
      <c r="G2844" s="29" t="n">
        <f aca="false">Inputs!$B$5*D2844</f>
        <v>15000.0000000006</v>
      </c>
      <c r="H2844" s="29" t="n">
        <f aca="false">Inputs!$B$6*E2844</f>
        <v>7499.99999999957</v>
      </c>
      <c r="I2844" s="29" t="n">
        <f aca="false">G2844+H2844</f>
        <v>22500.0000000001</v>
      </c>
      <c r="J2844" s="29" t="n">
        <f aca="false">J2843+I2844</f>
        <v>3258500</v>
      </c>
    </row>
    <row r="2845" customFormat="false" ht="15" hidden="false" customHeight="false" outlineLevel="0" collapsed="false">
      <c r="A2845" s="26" t="n">
        <v>41568</v>
      </c>
      <c r="B2845" s="27" t="n">
        <v>99.28</v>
      </c>
      <c r="C2845" s="27" t="n">
        <v>109.47</v>
      </c>
      <c r="D2845" s="28" t="n">
        <f aca="false">B2845-B2844</f>
        <v>-1.59</v>
      </c>
      <c r="E2845" s="28" t="n">
        <f aca="false">C2845-C2844</f>
        <v>0.0699999999999932</v>
      </c>
      <c r="F2845" s="29" t="n">
        <f aca="false">Inputs!$B$5*B2845+Inputs!$B$6*C2845</f>
        <v>4454500</v>
      </c>
      <c r="G2845" s="29" t="n">
        <f aca="false">Inputs!$B$5*D2845</f>
        <v>-159000</v>
      </c>
      <c r="H2845" s="29" t="n">
        <f aca="false">Inputs!$B$6*E2845</f>
        <v>-3499.99999999966</v>
      </c>
      <c r="I2845" s="29" t="n">
        <f aca="false">G2845+H2845</f>
        <v>-162500</v>
      </c>
      <c r="J2845" s="29" t="n">
        <f aca="false">J2844+I2845</f>
        <v>3096000</v>
      </c>
    </row>
    <row r="2846" customFormat="false" ht="15" hidden="false" customHeight="false" outlineLevel="0" collapsed="false">
      <c r="A2846" s="26" t="n">
        <v>41569</v>
      </c>
      <c r="B2846" s="27" t="n">
        <v>97.63</v>
      </c>
      <c r="C2846" s="27" t="n">
        <v>109.57</v>
      </c>
      <c r="D2846" s="28" t="n">
        <f aca="false">B2846-B2845</f>
        <v>-1.65000000000001</v>
      </c>
      <c r="E2846" s="28" t="n">
        <f aca="false">C2846-C2845</f>
        <v>0.0999999999999943</v>
      </c>
      <c r="F2846" s="29" t="n">
        <f aca="false">Inputs!$B$5*B2846+Inputs!$B$6*C2846</f>
        <v>4284500</v>
      </c>
      <c r="G2846" s="29" t="n">
        <f aca="false">Inputs!$B$5*D2846</f>
        <v>-165000.000000001</v>
      </c>
      <c r="H2846" s="29" t="n">
        <f aca="false">Inputs!$B$6*E2846</f>
        <v>-4999.99999999972</v>
      </c>
      <c r="I2846" s="29" t="n">
        <f aca="false">G2846+H2846</f>
        <v>-170000</v>
      </c>
      <c r="J2846" s="29" t="n">
        <f aca="false">J2845+I2846</f>
        <v>2926000</v>
      </c>
    </row>
    <row r="2847" customFormat="false" ht="15" hidden="false" customHeight="false" outlineLevel="0" collapsed="false">
      <c r="A2847" s="26" t="n">
        <v>41570</v>
      </c>
      <c r="B2847" s="27" t="n">
        <v>96.9</v>
      </c>
      <c r="C2847" s="27" t="n">
        <v>107.74</v>
      </c>
      <c r="D2847" s="28" t="n">
        <f aca="false">B2847-B2846</f>
        <v>-0.72999999999999</v>
      </c>
      <c r="E2847" s="28" t="n">
        <f aca="false">C2847-C2846</f>
        <v>-1.83</v>
      </c>
      <c r="F2847" s="29" t="n">
        <f aca="false">Inputs!$B$5*B2847+Inputs!$B$6*C2847</f>
        <v>4303000</v>
      </c>
      <c r="G2847" s="29" t="n">
        <f aca="false">Inputs!$B$5*D2847</f>
        <v>-72999.999999999</v>
      </c>
      <c r="H2847" s="29" t="n">
        <f aca="false">Inputs!$B$6*E2847</f>
        <v>91499.9999999999</v>
      </c>
      <c r="I2847" s="29" t="n">
        <f aca="false">G2847+H2847</f>
        <v>18500.0000000009</v>
      </c>
      <c r="J2847" s="29" t="n">
        <f aca="false">J2846+I2847</f>
        <v>2944500</v>
      </c>
    </row>
    <row r="2848" customFormat="false" ht="15" hidden="false" customHeight="false" outlineLevel="0" collapsed="false">
      <c r="A2848" s="26" t="n">
        <v>41571</v>
      </c>
      <c r="B2848" s="27" t="n">
        <v>96.65</v>
      </c>
      <c r="C2848" s="27" t="n">
        <v>106.63</v>
      </c>
      <c r="D2848" s="28" t="n">
        <f aca="false">B2848-B2847</f>
        <v>-0.25</v>
      </c>
      <c r="E2848" s="28" t="n">
        <f aca="false">C2848-C2847</f>
        <v>-1.11</v>
      </c>
      <c r="F2848" s="29" t="n">
        <f aca="false">Inputs!$B$5*B2848+Inputs!$B$6*C2848</f>
        <v>4333500</v>
      </c>
      <c r="G2848" s="29" t="n">
        <f aca="false">Inputs!$B$5*D2848</f>
        <v>-25000</v>
      </c>
      <c r="H2848" s="29" t="n">
        <f aca="false">Inputs!$B$6*E2848</f>
        <v>55500</v>
      </c>
      <c r="I2848" s="29" t="n">
        <f aca="false">G2848+H2848</f>
        <v>30500</v>
      </c>
      <c r="J2848" s="29" t="n">
        <f aca="false">J2847+I2848</f>
        <v>2975000</v>
      </c>
    </row>
    <row r="2849" customFormat="false" ht="15" hidden="false" customHeight="false" outlineLevel="0" collapsed="false">
      <c r="A2849" s="26" t="n">
        <v>41572</v>
      </c>
      <c r="B2849" s="27" t="n">
        <v>97.4</v>
      </c>
      <c r="C2849" s="27" t="n">
        <v>105.7</v>
      </c>
      <c r="D2849" s="28" t="n">
        <f aca="false">B2849-B2848</f>
        <v>0.75</v>
      </c>
      <c r="E2849" s="28" t="n">
        <f aca="false">C2849-C2848</f>
        <v>-0.929999999999993</v>
      </c>
      <c r="F2849" s="29" t="n">
        <f aca="false">Inputs!$B$5*B2849+Inputs!$B$6*C2849</f>
        <v>4455000</v>
      </c>
      <c r="G2849" s="29" t="n">
        <f aca="false">Inputs!$B$5*D2849</f>
        <v>75000</v>
      </c>
      <c r="H2849" s="29" t="n">
        <f aca="false">Inputs!$B$6*E2849</f>
        <v>46499.9999999996</v>
      </c>
      <c r="I2849" s="29" t="n">
        <f aca="false">G2849+H2849</f>
        <v>121500</v>
      </c>
      <c r="J2849" s="29" t="n">
        <f aca="false">J2848+I2849</f>
        <v>3096500</v>
      </c>
    </row>
    <row r="2850" customFormat="false" ht="15" hidden="false" customHeight="false" outlineLevel="0" collapsed="false">
      <c r="A2850" s="26" t="n">
        <v>41575</v>
      </c>
      <c r="B2850" s="27" t="n">
        <v>98.74</v>
      </c>
      <c r="C2850" s="27" t="n">
        <v>108.29</v>
      </c>
      <c r="D2850" s="28" t="n">
        <f aca="false">B2850-B2849</f>
        <v>1.33999999999999</v>
      </c>
      <c r="E2850" s="28" t="n">
        <f aca="false">C2850-C2849</f>
        <v>2.59</v>
      </c>
      <c r="F2850" s="29" t="n">
        <f aca="false">Inputs!$B$5*B2850+Inputs!$B$6*C2850</f>
        <v>4459500</v>
      </c>
      <c r="G2850" s="29" t="n">
        <f aca="false">Inputs!$B$5*D2850</f>
        <v>133999.999999999</v>
      </c>
      <c r="H2850" s="29" t="n">
        <f aca="false">Inputs!$B$6*E2850</f>
        <v>-129500</v>
      </c>
      <c r="I2850" s="29" t="n">
        <f aca="false">G2850+H2850</f>
        <v>4499.99999999875</v>
      </c>
      <c r="J2850" s="29" t="n">
        <f aca="false">J2849+I2850</f>
        <v>3101000</v>
      </c>
    </row>
    <row r="2851" customFormat="false" ht="15" hidden="false" customHeight="false" outlineLevel="0" collapsed="false">
      <c r="A2851" s="26" t="n">
        <v>41576</v>
      </c>
      <c r="B2851" s="27" t="n">
        <v>98.29</v>
      </c>
      <c r="C2851" s="27" t="n">
        <v>108.04</v>
      </c>
      <c r="D2851" s="28" t="n">
        <f aca="false">B2851-B2850</f>
        <v>-0.449999999999989</v>
      </c>
      <c r="E2851" s="28" t="n">
        <f aca="false">C2851-C2850</f>
        <v>-0.25</v>
      </c>
      <c r="F2851" s="29" t="n">
        <f aca="false">Inputs!$B$5*B2851+Inputs!$B$6*C2851</f>
        <v>4427000</v>
      </c>
      <c r="G2851" s="29" t="n">
        <f aca="false">Inputs!$B$5*D2851</f>
        <v>-44999.9999999989</v>
      </c>
      <c r="H2851" s="29" t="n">
        <f aca="false">Inputs!$B$6*E2851</f>
        <v>12500</v>
      </c>
      <c r="I2851" s="29" t="n">
        <f aca="false">G2851+H2851</f>
        <v>-32499.9999999989</v>
      </c>
      <c r="J2851" s="29" t="n">
        <f aca="false">J2850+I2851</f>
        <v>3068500</v>
      </c>
    </row>
    <row r="2852" customFormat="false" ht="15" hidden="false" customHeight="false" outlineLevel="0" collapsed="false">
      <c r="A2852" s="26" t="n">
        <v>41577</v>
      </c>
      <c r="B2852" s="27" t="n">
        <v>96.81</v>
      </c>
      <c r="C2852" s="27" t="n">
        <v>108.41</v>
      </c>
      <c r="D2852" s="28" t="n">
        <f aca="false">B2852-B2851</f>
        <v>-1.48</v>
      </c>
      <c r="E2852" s="28" t="n">
        <f aca="false">C2852-C2851</f>
        <v>0.36999999999999</v>
      </c>
      <c r="F2852" s="29" t="n">
        <f aca="false">Inputs!$B$5*B2852+Inputs!$B$6*C2852</f>
        <v>4260500</v>
      </c>
      <c r="G2852" s="29" t="n">
        <f aca="false">Inputs!$B$5*D2852</f>
        <v>-148000</v>
      </c>
      <c r="H2852" s="29" t="n">
        <f aca="false">Inputs!$B$6*E2852</f>
        <v>-18499.9999999995</v>
      </c>
      <c r="I2852" s="29" t="n">
        <f aca="false">G2852+H2852</f>
        <v>-166500</v>
      </c>
      <c r="J2852" s="29" t="n">
        <f aca="false">J2851+I2852</f>
        <v>2902000</v>
      </c>
    </row>
    <row r="2853" customFormat="false" ht="15" hidden="false" customHeight="false" outlineLevel="0" collapsed="false">
      <c r="A2853" s="26" t="n">
        <v>41578</v>
      </c>
      <c r="B2853" s="27" t="n">
        <v>96.29</v>
      </c>
      <c r="C2853" s="27" t="n">
        <v>107.53</v>
      </c>
      <c r="D2853" s="28" t="n">
        <f aca="false">B2853-B2852</f>
        <v>-0.519999999999996</v>
      </c>
      <c r="E2853" s="28" t="n">
        <f aca="false">C2853-C2852</f>
        <v>-0.879999999999996</v>
      </c>
      <c r="F2853" s="29" t="n">
        <f aca="false">Inputs!$B$5*B2853+Inputs!$B$6*C2853</f>
        <v>4252500</v>
      </c>
      <c r="G2853" s="29" t="n">
        <f aca="false">Inputs!$B$5*D2853</f>
        <v>-51999.9999999996</v>
      </c>
      <c r="H2853" s="29" t="n">
        <f aca="false">Inputs!$B$6*E2853</f>
        <v>43999.9999999998</v>
      </c>
      <c r="I2853" s="29" t="n">
        <f aca="false">G2853+H2853</f>
        <v>-7999.99999999983</v>
      </c>
      <c r="J2853" s="29" t="n">
        <f aca="false">J2852+I2853</f>
        <v>2894000</v>
      </c>
    </row>
    <row r="2854" customFormat="false" ht="15" hidden="false" customHeight="false" outlineLevel="0" collapsed="false">
      <c r="A2854" s="26" t="n">
        <v>41579</v>
      </c>
      <c r="B2854" s="27" t="n">
        <v>94.56</v>
      </c>
      <c r="C2854" s="27" t="n">
        <v>105.78</v>
      </c>
      <c r="D2854" s="28" t="n">
        <f aca="false">B2854-B2853</f>
        <v>-1.73</v>
      </c>
      <c r="E2854" s="28" t="n">
        <f aca="false">C2854-C2853</f>
        <v>-1.75</v>
      </c>
      <c r="F2854" s="29" t="n">
        <f aca="false">Inputs!$B$5*B2854+Inputs!$B$6*C2854</f>
        <v>4167000</v>
      </c>
      <c r="G2854" s="29" t="n">
        <f aca="false">Inputs!$B$5*D2854</f>
        <v>-173000</v>
      </c>
      <c r="H2854" s="29" t="n">
        <f aca="false">Inputs!$B$6*E2854</f>
        <v>87500</v>
      </c>
      <c r="I2854" s="29" t="n">
        <f aca="false">G2854+H2854</f>
        <v>-85500.0000000004</v>
      </c>
      <c r="J2854" s="29" t="n">
        <f aca="false">J2853+I2854</f>
        <v>2808500</v>
      </c>
    </row>
    <row r="2855" customFormat="false" ht="15" hidden="false" customHeight="false" outlineLevel="0" collapsed="false">
      <c r="A2855" s="26" t="n">
        <v>41582</v>
      </c>
      <c r="B2855" s="27" t="n">
        <v>94.58</v>
      </c>
      <c r="C2855" s="27" t="n">
        <v>104.85</v>
      </c>
      <c r="D2855" s="28" t="n">
        <f aca="false">B2855-B2854</f>
        <v>0.019999999999996</v>
      </c>
      <c r="E2855" s="28" t="n">
        <f aca="false">C2855-C2854</f>
        <v>-0.930000000000007</v>
      </c>
      <c r="F2855" s="29" t="n">
        <f aca="false">Inputs!$B$5*B2855+Inputs!$B$6*C2855</f>
        <v>4215500</v>
      </c>
      <c r="G2855" s="29" t="n">
        <f aca="false">Inputs!$B$5*D2855</f>
        <v>1999.9999999996</v>
      </c>
      <c r="H2855" s="29" t="n">
        <f aca="false">Inputs!$B$6*E2855</f>
        <v>46500.0000000003</v>
      </c>
      <c r="I2855" s="29" t="n">
        <f aca="false">G2855+H2855</f>
        <v>48499.9999999999</v>
      </c>
      <c r="J2855" s="29" t="n">
        <f aca="false">J2854+I2855</f>
        <v>2857000</v>
      </c>
    </row>
    <row r="2856" customFormat="false" ht="15" hidden="false" customHeight="false" outlineLevel="0" collapsed="false">
      <c r="A2856" s="26" t="n">
        <v>41583</v>
      </c>
      <c r="B2856" s="27" t="n">
        <v>93.4</v>
      </c>
      <c r="C2856" s="27" t="n">
        <v>105.01</v>
      </c>
      <c r="D2856" s="28" t="n">
        <f aca="false">B2856-B2855</f>
        <v>-1.17999999999999</v>
      </c>
      <c r="E2856" s="28" t="n">
        <f aca="false">C2856-C2855</f>
        <v>0.160000000000011</v>
      </c>
      <c r="F2856" s="29" t="n">
        <f aca="false">Inputs!$B$5*B2856+Inputs!$B$6*C2856</f>
        <v>4089500</v>
      </c>
      <c r="G2856" s="29" t="n">
        <f aca="false">Inputs!$B$5*D2856</f>
        <v>-117999.999999999</v>
      </c>
      <c r="H2856" s="29" t="n">
        <f aca="false">Inputs!$B$6*E2856</f>
        <v>-8000.00000000054</v>
      </c>
      <c r="I2856" s="29" t="n">
        <f aca="false">G2856+H2856</f>
        <v>-126000</v>
      </c>
      <c r="J2856" s="29" t="n">
        <f aca="false">J2855+I2856</f>
        <v>2731000</v>
      </c>
    </row>
    <row r="2857" customFormat="false" ht="15" hidden="false" customHeight="false" outlineLevel="0" collapsed="false">
      <c r="A2857" s="26" t="n">
        <v>41584</v>
      </c>
      <c r="B2857" s="27" t="n">
        <v>94.74</v>
      </c>
      <c r="C2857" s="27" t="n">
        <v>105.46</v>
      </c>
      <c r="D2857" s="28" t="n">
        <f aca="false">B2857-B2856</f>
        <v>1.33999999999999</v>
      </c>
      <c r="E2857" s="28" t="n">
        <f aca="false">C2857-C2856</f>
        <v>0.449999999999989</v>
      </c>
      <c r="F2857" s="29" t="n">
        <f aca="false">Inputs!$B$5*B2857+Inputs!$B$6*C2857</f>
        <v>4201000</v>
      </c>
      <c r="G2857" s="29" t="n">
        <f aca="false">Inputs!$B$5*D2857</f>
        <v>133999.999999999</v>
      </c>
      <c r="H2857" s="29" t="n">
        <f aca="false">Inputs!$B$6*E2857</f>
        <v>-22499.9999999994</v>
      </c>
      <c r="I2857" s="29" t="n">
        <f aca="false">G2857+H2857</f>
        <v>111499.999999999</v>
      </c>
      <c r="J2857" s="29" t="n">
        <f aca="false">J2856+I2857</f>
        <v>2842500</v>
      </c>
    </row>
    <row r="2858" customFormat="false" ht="15" hidden="false" customHeight="false" outlineLevel="0" collapsed="false">
      <c r="A2858" s="26" t="n">
        <v>41585</v>
      </c>
      <c r="B2858" s="27" t="n">
        <v>94.25</v>
      </c>
      <c r="C2858" s="27" t="n">
        <v>103.08</v>
      </c>
      <c r="D2858" s="28" t="n">
        <f aca="false">B2858-B2857</f>
        <v>-0.489999999999995</v>
      </c>
      <c r="E2858" s="28" t="n">
        <f aca="false">C2858-C2857</f>
        <v>-2.38</v>
      </c>
      <c r="F2858" s="29" t="n">
        <f aca="false">Inputs!$B$5*B2858+Inputs!$B$6*C2858</f>
        <v>4271000</v>
      </c>
      <c r="G2858" s="29" t="n">
        <f aca="false">Inputs!$B$5*D2858</f>
        <v>-48999.9999999995</v>
      </c>
      <c r="H2858" s="29" t="n">
        <f aca="false">Inputs!$B$6*E2858</f>
        <v>119000</v>
      </c>
      <c r="I2858" s="29" t="n">
        <f aca="false">G2858+H2858</f>
        <v>70000.0000000003</v>
      </c>
      <c r="J2858" s="29" t="n">
        <f aca="false">J2857+I2858</f>
        <v>2912500</v>
      </c>
    </row>
    <row r="2859" customFormat="false" ht="15" hidden="false" customHeight="false" outlineLevel="0" collapsed="false">
      <c r="A2859" s="26" t="n">
        <v>41586</v>
      </c>
      <c r="B2859" s="27" t="n">
        <v>94.56</v>
      </c>
      <c r="C2859" s="27" t="n">
        <v>104.29</v>
      </c>
      <c r="D2859" s="28" t="n">
        <f aca="false">B2859-B2858</f>
        <v>0.310000000000002</v>
      </c>
      <c r="E2859" s="28" t="n">
        <f aca="false">C2859-C2858</f>
        <v>1.21000000000001</v>
      </c>
      <c r="F2859" s="29" t="n">
        <f aca="false">Inputs!$B$5*B2859+Inputs!$B$6*C2859</f>
        <v>4241500</v>
      </c>
      <c r="G2859" s="29" t="n">
        <f aca="false">Inputs!$B$5*D2859</f>
        <v>31000.0000000002</v>
      </c>
      <c r="H2859" s="29" t="n">
        <f aca="false">Inputs!$B$6*E2859</f>
        <v>-60500.0000000004</v>
      </c>
      <c r="I2859" s="29" t="n">
        <f aca="false">G2859+H2859</f>
        <v>-29500.0000000002</v>
      </c>
      <c r="J2859" s="29" t="n">
        <f aca="false">J2858+I2859</f>
        <v>2883000</v>
      </c>
    </row>
    <row r="2860" customFormat="false" ht="15" hidden="false" customHeight="false" outlineLevel="0" collapsed="false">
      <c r="A2860" s="26" t="n">
        <v>41589</v>
      </c>
      <c r="B2860" s="27" t="n">
        <v>95.13</v>
      </c>
      <c r="C2860" s="27" t="n">
        <v>105.76</v>
      </c>
      <c r="D2860" s="28" t="n">
        <f aca="false">B2860-B2859</f>
        <v>0.569999999999993</v>
      </c>
      <c r="E2860" s="28" t="n">
        <f aca="false">C2860-C2859</f>
        <v>1.47</v>
      </c>
      <c r="F2860" s="29" t="n">
        <f aca="false">Inputs!$B$5*B2860+Inputs!$B$6*C2860</f>
        <v>4225000</v>
      </c>
      <c r="G2860" s="29" t="n">
        <f aca="false">Inputs!$B$5*D2860</f>
        <v>56999.9999999993</v>
      </c>
      <c r="H2860" s="29" t="n">
        <f aca="false">Inputs!$B$6*E2860</f>
        <v>-73499.9999999999</v>
      </c>
      <c r="I2860" s="29" t="n">
        <f aca="false">G2860+H2860</f>
        <v>-16500.0000000006</v>
      </c>
      <c r="J2860" s="29" t="n">
        <f aca="false">J2859+I2860</f>
        <v>2866500</v>
      </c>
    </row>
    <row r="2861" customFormat="false" ht="15" hidden="false" customHeight="false" outlineLevel="0" collapsed="false">
      <c r="A2861" s="26" t="n">
        <v>41590</v>
      </c>
      <c r="B2861" s="27" t="n">
        <v>93.12</v>
      </c>
      <c r="C2861" s="27" t="n">
        <v>106.29</v>
      </c>
      <c r="D2861" s="28" t="n">
        <f aca="false">B2861-B2860</f>
        <v>-2.00999999999999</v>
      </c>
      <c r="E2861" s="28" t="n">
        <f aca="false">C2861-C2860</f>
        <v>0.530000000000001</v>
      </c>
      <c r="F2861" s="29" t="n">
        <f aca="false">Inputs!$B$5*B2861+Inputs!$B$6*C2861</f>
        <v>3997500</v>
      </c>
      <c r="G2861" s="29" t="n">
        <f aca="false">Inputs!$B$5*D2861</f>
        <v>-200999.999999999</v>
      </c>
      <c r="H2861" s="29" t="n">
        <f aca="false">Inputs!$B$6*E2861</f>
        <v>-26500.0000000001</v>
      </c>
      <c r="I2861" s="29" t="n">
        <f aca="false">G2861+H2861</f>
        <v>-227499.999999999</v>
      </c>
      <c r="J2861" s="29" t="n">
        <f aca="false">J2860+I2861</f>
        <v>2639000</v>
      </c>
    </row>
    <row r="2862" customFormat="false" ht="15" hidden="false" customHeight="false" outlineLevel="0" collapsed="false">
      <c r="A2862" s="26" t="n">
        <v>41591</v>
      </c>
      <c r="B2862" s="27" t="n">
        <v>93.91</v>
      </c>
      <c r="C2862" s="27" t="n">
        <v>106.9</v>
      </c>
      <c r="D2862" s="28" t="n">
        <f aca="false">B2862-B2861</f>
        <v>0.789999999999992</v>
      </c>
      <c r="E2862" s="28" t="n">
        <f aca="false">C2862-C2861</f>
        <v>0.609999999999999</v>
      </c>
      <c r="F2862" s="29" t="n">
        <f aca="false">Inputs!$B$5*B2862+Inputs!$B$6*C2862</f>
        <v>4046000</v>
      </c>
      <c r="G2862" s="29" t="n">
        <f aca="false">Inputs!$B$5*D2862</f>
        <v>78999.9999999992</v>
      </c>
      <c r="H2862" s="29" t="n">
        <f aca="false">Inputs!$B$6*E2862</f>
        <v>-30500</v>
      </c>
      <c r="I2862" s="29" t="n">
        <f aca="false">G2862+H2862</f>
        <v>48499.9999999992</v>
      </c>
      <c r="J2862" s="29" t="n">
        <f aca="false">J2861+I2862</f>
        <v>2687500</v>
      </c>
    </row>
    <row r="2863" customFormat="false" ht="15" hidden="false" customHeight="false" outlineLevel="0" collapsed="false">
      <c r="A2863" s="26" t="n">
        <v>41592</v>
      </c>
      <c r="B2863" s="27" t="n">
        <v>93.76</v>
      </c>
      <c r="C2863" s="27" t="n">
        <v>108.29</v>
      </c>
      <c r="D2863" s="28" t="n">
        <f aca="false">B2863-B2862</f>
        <v>-0.149999999999991</v>
      </c>
      <c r="E2863" s="28" t="n">
        <f aca="false">C2863-C2862</f>
        <v>1.39</v>
      </c>
      <c r="F2863" s="29" t="n">
        <f aca="false">Inputs!$B$5*B2863+Inputs!$B$6*C2863</f>
        <v>3961500</v>
      </c>
      <c r="G2863" s="29" t="n">
        <f aca="false">Inputs!$B$5*D2863</f>
        <v>-14999.9999999991</v>
      </c>
      <c r="H2863" s="29" t="n">
        <f aca="false">Inputs!$B$6*E2863</f>
        <v>-69500</v>
      </c>
      <c r="I2863" s="29" t="n">
        <f aca="false">G2863+H2863</f>
        <v>-84499.9999999992</v>
      </c>
      <c r="J2863" s="29" t="n">
        <f aca="false">J2862+I2863</f>
        <v>2603000</v>
      </c>
    </row>
    <row r="2864" customFormat="false" ht="15" hidden="false" customHeight="false" outlineLevel="0" collapsed="false">
      <c r="A2864" s="26" t="n">
        <v>41593</v>
      </c>
      <c r="B2864" s="27" t="n">
        <v>93.8</v>
      </c>
      <c r="C2864" s="27" t="n">
        <v>108.25</v>
      </c>
      <c r="D2864" s="28" t="n">
        <f aca="false">B2864-B2863</f>
        <v>0.039999999999992</v>
      </c>
      <c r="E2864" s="28" t="n">
        <f aca="false">C2864-C2863</f>
        <v>-0.0400000000000063</v>
      </c>
      <c r="F2864" s="29" t="n">
        <f aca="false">Inputs!$B$5*B2864+Inputs!$B$6*C2864</f>
        <v>3967500</v>
      </c>
      <c r="G2864" s="29" t="n">
        <f aca="false">Inputs!$B$5*D2864</f>
        <v>3999.9999999992</v>
      </c>
      <c r="H2864" s="29" t="n">
        <f aca="false">Inputs!$B$6*E2864</f>
        <v>2000.00000000031</v>
      </c>
      <c r="I2864" s="29" t="n">
        <f aca="false">G2864+H2864</f>
        <v>5999.99999999952</v>
      </c>
      <c r="J2864" s="29" t="n">
        <f aca="false">J2863+I2864</f>
        <v>2609000</v>
      </c>
    </row>
    <row r="2865" customFormat="false" ht="15" hidden="false" customHeight="false" outlineLevel="0" collapsed="false">
      <c r="A2865" s="26" t="n">
        <v>41596</v>
      </c>
      <c r="B2865" s="27" t="n">
        <v>93.03</v>
      </c>
      <c r="C2865" s="27" t="n">
        <v>108.8</v>
      </c>
      <c r="D2865" s="28" t="n">
        <f aca="false">B2865-B2864</f>
        <v>-0.769999999999996</v>
      </c>
      <c r="E2865" s="28" t="n">
        <f aca="false">C2865-C2864</f>
        <v>0.549999999999997</v>
      </c>
      <c r="F2865" s="29" t="n">
        <f aca="false">Inputs!$B$5*B2865+Inputs!$B$6*C2865</f>
        <v>3863000</v>
      </c>
      <c r="G2865" s="29" t="n">
        <f aca="false">Inputs!$B$5*D2865</f>
        <v>-76999.9999999996</v>
      </c>
      <c r="H2865" s="29" t="n">
        <f aca="false">Inputs!$B$6*E2865</f>
        <v>-27499.9999999999</v>
      </c>
      <c r="I2865" s="29" t="n">
        <f aca="false">G2865+H2865</f>
        <v>-104499.999999999</v>
      </c>
      <c r="J2865" s="29" t="n">
        <f aca="false">J2864+I2865</f>
        <v>2504500</v>
      </c>
    </row>
    <row r="2866" customFormat="false" ht="15" hidden="false" customHeight="false" outlineLevel="0" collapsed="false">
      <c r="A2866" s="26" t="n">
        <v>41597</v>
      </c>
      <c r="B2866" s="27" t="n">
        <v>93.35</v>
      </c>
      <c r="C2866" s="27" t="n">
        <v>108.29</v>
      </c>
      <c r="D2866" s="28" t="n">
        <f aca="false">B2866-B2865</f>
        <v>0.319999999999993</v>
      </c>
      <c r="E2866" s="28" t="n">
        <f aca="false">C2866-C2865</f>
        <v>-0.509999999999991</v>
      </c>
      <c r="F2866" s="29" t="n">
        <f aca="false">Inputs!$B$5*B2866+Inputs!$B$6*C2866</f>
        <v>3920500</v>
      </c>
      <c r="G2866" s="29" t="n">
        <f aca="false">Inputs!$B$5*D2866</f>
        <v>31999.9999999993</v>
      </c>
      <c r="H2866" s="29" t="n">
        <f aca="false">Inputs!$B$6*E2866</f>
        <v>25499.9999999995</v>
      </c>
      <c r="I2866" s="29" t="n">
        <f aca="false">G2866+H2866</f>
        <v>57499.9999999989</v>
      </c>
      <c r="J2866" s="29" t="n">
        <f aca="false">J2865+I2866</f>
        <v>2562000</v>
      </c>
    </row>
    <row r="2867" customFormat="false" ht="15" hidden="false" customHeight="false" outlineLevel="0" collapsed="false">
      <c r="A2867" s="26" t="n">
        <v>41598</v>
      </c>
      <c r="B2867" s="27" t="n">
        <v>93.34</v>
      </c>
      <c r="C2867" s="27" t="n">
        <v>108.27</v>
      </c>
      <c r="D2867" s="28" t="n">
        <f aca="false">B2867-B2866</f>
        <v>-0.00999999999999091</v>
      </c>
      <c r="E2867" s="28" t="n">
        <f aca="false">C2867-C2866</f>
        <v>-0.0200000000000102</v>
      </c>
      <c r="F2867" s="29" t="n">
        <f aca="false">Inputs!$B$5*B2867+Inputs!$B$6*C2867</f>
        <v>3920500</v>
      </c>
      <c r="G2867" s="29" t="n">
        <f aca="false">Inputs!$B$5*D2867</f>
        <v>-999.999999999091</v>
      </c>
      <c r="H2867" s="29" t="n">
        <f aca="false">Inputs!$B$6*E2867</f>
        <v>1000.00000000051</v>
      </c>
      <c r="I2867" s="29" t="n">
        <f aca="false">G2867+H2867</f>
        <v>1.4210854715202E-009</v>
      </c>
      <c r="J2867" s="29" t="n">
        <f aca="false">J2866+I2867</f>
        <v>2562000</v>
      </c>
    </row>
    <row r="2868" customFormat="false" ht="15" hidden="false" customHeight="false" outlineLevel="0" collapsed="false">
      <c r="A2868" s="26" t="n">
        <v>41599</v>
      </c>
      <c r="B2868" s="27" t="n">
        <v>95.35</v>
      </c>
      <c r="C2868" s="27" t="n">
        <v>109.9</v>
      </c>
      <c r="D2868" s="28" t="n">
        <f aca="false">B2868-B2867</f>
        <v>2.00999999999999</v>
      </c>
      <c r="E2868" s="28" t="n">
        <f aca="false">C2868-C2867</f>
        <v>1.63000000000001</v>
      </c>
      <c r="F2868" s="29" t="n">
        <f aca="false">Inputs!$B$5*B2868+Inputs!$B$6*C2868</f>
        <v>4040000</v>
      </c>
      <c r="G2868" s="29" t="n">
        <f aca="false">Inputs!$B$5*D2868</f>
        <v>200999.999999999</v>
      </c>
      <c r="H2868" s="29" t="n">
        <f aca="false">Inputs!$B$6*E2868</f>
        <v>-81500.0000000005</v>
      </c>
      <c r="I2868" s="29" t="n">
        <f aca="false">G2868+H2868</f>
        <v>119499.999999999</v>
      </c>
      <c r="J2868" s="29" t="n">
        <f aca="false">J2867+I2868</f>
        <v>2681500</v>
      </c>
    </row>
    <row r="2869" customFormat="false" ht="15" hidden="false" customHeight="false" outlineLevel="0" collapsed="false">
      <c r="A2869" s="26" t="n">
        <v>41600</v>
      </c>
      <c r="B2869" s="27" t="n">
        <v>94.53</v>
      </c>
      <c r="C2869" s="27" t="n">
        <v>111.36</v>
      </c>
      <c r="D2869" s="28" t="n">
        <f aca="false">B2869-B2868</f>
        <v>-0.819999999999993</v>
      </c>
      <c r="E2869" s="28" t="n">
        <f aca="false">C2869-C2868</f>
        <v>1.45999999999999</v>
      </c>
      <c r="F2869" s="29" t="n">
        <f aca="false">Inputs!$B$5*B2869+Inputs!$B$6*C2869</f>
        <v>3885000</v>
      </c>
      <c r="G2869" s="29" t="n">
        <f aca="false">Inputs!$B$5*D2869</f>
        <v>-81999.9999999993</v>
      </c>
      <c r="H2869" s="29" t="n">
        <f aca="false">Inputs!$B$6*E2869</f>
        <v>-72999.9999999997</v>
      </c>
      <c r="I2869" s="29" t="n">
        <f aca="false">G2869+H2869</f>
        <v>-154999.999999999</v>
      </c>
      <c r="J2869" s="29" t="n">
        <f aca="false">J2868+I2869</f>
        <v>2526500</v>
      </c>
    </row>
    <row r="2870" customFormat="false" ht="15" hidden="false" customHeight="false" outlineLevel="0" collapsed="false">
      <c r="A2870" s="26" t="n">
        <v>41603</v>
      </c>
      <c r="B2870" s="27" t="n">
        <v>93.86</v>
      </c>
      <c r="C2870" s="27" t="n">
        <v>110.83</v>
      </c>
      <c r="D2870" s="28" t="n">
        <f aca="false">B2870-B2869</f>
        <v>-0.670000000000002</v>
      </c>
      <c r="E2870" s="28" t="n">
        <f aca="false">C2870-C2869</f>
        <v>-0.530000000000001</v>
      </c>
      <c r="F2870" s="29" t="n">
        <f aca="false">Inputs!$B$5*B2870+Inputs!$B$6*C2870</f>
        <v>3844500</v>
      </c>
      <c r="G2870" s="29" t="n">
        <f aca="false">Inputs!$B$5*D2870</f>
        <v>-67000.0000000002</v>
      </c>
      <c r="H2870" s="29" t="n">
        <f aca="false">Inputs!$B$6*E2870</f>
        <v>26500.0000000001</v>
      </c>
      <c r="I2870" s="29" t="n">
        <f aca="false">G2870+H2870</f>
        <v>-40500.0000000001</v>
      </c>
      <c r="J2870" s="29" t="n">
        <f aca="false">J2869+I2870</f>
        <v>2486000</v>
      </c>
    </row>
    <row r="2871" customFormat="false" ht="15" hidden="false" customHeight="false" outlineLevel="0" collapsed="false">
      <c r="A2871" s="26" t="n">
        <v>41604</v>
      </c>
      <c r="B2871" s="27" t="n">
        <v>93.41</v>
      </c>
      <c r="C2871" s="27" t="n">
        <v>112.04</v>
      </c>
      <c r="D2871" s="28" t="n">
        <f aca="false">B2871-B2870</f>
        <v>-0.450000000000003</v>
      </c>
      <c r="E2871" s="28" t="n">
        <f aca="false">C2871-C2870</f>
        <v>1.21000000000001</v>
      </c>
      <c r="F2871" s="29" t="n">
        <f aca="false">Inputs!$B$5*B2871+Inputs!$B$6*C2871</f>
        <v>3739000</v>
      </c>
      <c r="G2871" s="29" t="n">
        <f aca="false">Inputs!$B$5*D2871</f>
        <v>-45000.0000000003</v>
      </c>
      <c r="H2871" s="29" t="n">
        <f aca="false">Inputs!$B$6*E2871</f>
        <v>-60500.0000000004</v>
      </c>
      <c r="I2871" s="29" t="n">
        <f aca="false">G2871+H2871</f>
        <v>-105500.000000001</v>
      </c>
      <c r="J2871" s="29" t="n">
        <f aca="false">J2870+I2871</f>
        <v>2380500</v>
      </c>
    </row>
    <row r="2872" customFormat="false" ht="15" hidden="false" customHeight="false" outlineLevel="0" collapsed="false">
      <c r="A2872" s="26" t="n">
        <v>41605</v>
      </c>
      <c r="B2872" s="27" t="n">
        <v>92.05</v>
      </c>
      <c r="C2872" s="27" t="n">
        <v>111.32</v>
      </c>
      <c r="D2872" s="28" t="n">
        <f aca="false">B2872-B2871</f>
        <v>-1.36</v>
      </c>
      <c r="E2872" s="28" t="n">
        <f aca="false">C2872-C2871</f>
        <v>-0.720000000000013</v>
      </c>
      <c r="F2872" s="29" t="n">
        <f aca="false">Inputs!$B$5*B2872+Inputs!$B$6*C2872</f>
        <v>3639000</v>
      </c>
      <c r="G2872" s="29" t="n">
        <f aca="false">Inputs!$B$5*D2872</f>
        <v>-136000</v>
      </c>
      <c r="H2872" s="29" t="n">
        <f aca="false">Inputs!$B$6*E2872</f>
        <v>36000.0000000007</v>
      </c>
      <c r="I2872" s="29" t="n">
        <f aca="false">G2872+H2872</f>
        <v>-99999.9999999993</v>
      </c>
      <c r="J2872" s="29" t="n">
        <f aca="false">J2871+I2872</f>
        <v>2280500</v>
      </c>
    </row>
    <row r="2873" customFormat="false" ht="15" hidden="false" customHeight="false" outlineLevel="0" collapsed="false">
      <c r="A2873" s="26" t="n">
        <v>41607</v>
      </c>
      <c r="B2873" s="27" t="n">
        <v>92.55</v>
      </c>
      <c r="C2873" s="27" t="n">
        <v>111.07</v>
      </c>
      <c r="D2873" s="28" t="n">
        <f aca="false">B2873-B2872</f>
        <v>0.5</v>
      </c>
      <c r="E2873" s="28" t="n">
        <f aca="false">C2873-C2872</f>
        <v>-0.25</v>
      </c>
      <c r="F2873" s="29" t="n">
        <f aca="false">Inputs!$B$5*B2873+Inputs!$B$6*C2873</f>
        <v>3701500</v>
      </c>
      <c r="G2873" s="29" t="n">
        <f aca="false">Inputs!$B$5*D2873</f>
        <v>50000</v>
      </c>
      <c r="H2873" s="29" t="n">
        <f aca="false">Inputs!$B$6*E2873</f>
        <v>12500</v>
      </c>
      <c r="I2873" s="29" t="n">
        <f aca="false">G2873+H2873</f>
        <v>62500</v>
      </c>
      <c r="J2873" s="29" t="n">
        <f aca="false">J2872+I2873</f>
        <v>2343000</v>
      </c>
    </row>
    <row r="2874" customFormat="false" ht="15" hidden="false" customHeight="false" outlineLevel="0" collapsed="false">
      <c r="A2874" s="26" t="n">
        <v>41610</v>
      </c>
      <c r="B2874" s="27" t="n">
        <v>93.61</v>
      </c>
      <c r="C2874" s="27" t="n">
        <v>111.49</v>
      </c>
      <c r="D2874" s="28" t="n">
        <f aca="false">B2874-B2873</f>
        <v>1.06</v>
      </c>
      <c r="E2874" s="28" t="n">
        <f aca="false">C2874-C2873</f>
        <v>0.420000000000002</v>
      </c>
      <c r="F2874" s="29" t="n">
        <f aca="false">Inputs!$B$5*B2874+Inputs!$B$6*C2874</f>
        <v>3786500</v>
      </c>
      <c r="G2874" s="29" t="n">
        <f aca="false">Inputs!$B$5*D2874</f>
        <v>106000</v>
      </c>
      <c r="H2874" s="29" t="n">
        <f aca="false">Inputs!$B$6*E2874</f>
        <v>-21000.0000000001</v>
      </c>
      <c r="I2874" s="29" t="n">
        <f aca="false">G2874+H2874</f>
        <v>85000.0000000002</v>
      </c>
      <c r="J2874" s="29" t="n">
        <f aca="false">J2873+I2874</f>
        <v>2428000</v>
      </c>
    </row>
    <row r="2875" customFormat="false" ht="15" hidden="false" customHeight="false" outlineLevel="0" collapsed="false">
      <c r="A2875" s="26" t="n">
        <v>41611</v>
      </c>
      <c r="B2875" s="27" t="n">
        <v>95.83</v>
      </c>
      <c r="C2875" s="27" t="n">
        <v>113.06</v>
      </c>
      <c r="D2875" s="28" t="n">
        <f aca="false">B2875-B2874</f>
        <v>2.22</v>
      </c>
      <c r="E2875" s="28" t="n">
        <f aca="false">C2875-C2874</f>
        <v>1.57000000000001</v>
      </c>
      <c r="F2875" s="29" t="n">
        <f aca="false">Inputs!$B$5*B2875+Inputs!$B$6*C2875</f>
        <v>3930000</v>
      </c>
      <c r="G2875" s="29" t="n">
        <f aca="false">Inputs!$B$5*D2875</f>
        <v>222000</v>
      </c>
      <c r="H2875" s="29" t="n">
        <f aca="false">Inputs!$B$6*E2875</f>
        <v>-78500.0000000004</v>
      </c>
      <c r="I2875" s="29" t="n">
        <f aca="false">G2875+H2875</f>
        <v>143500</v>
      </c>
      <c r="J2875" s="29" t="n">
        <f aca="false">J2874+I2875</f>
        <v>2571500</v>
      </c>
    </row>
    <row r="2876" customFormat="false" ht="15" hidden="false" customHeight="false" outlineLevel="0" collapsed="false">
      <c r="A2876" s="26" t="n">
        <v>41612</v>
      </c>
      <c r="B2876" s="27" t="n">
        <v>96.97</v>
      </c>
      <c r="C2876" s="27" t="n">
        <v>113.27</v>
      </c>
      <c r="D2876" s="28" t="n">
        <f aca="false">B2876-B2875</f>
        <v>1.14</v>
      </c>
      <c r="E2876" s="28" t="n">
        <f aca="false">C2876-C2875</f>
        <v>0.209999999999994</v>
      </c>
      <c r="F2876" s="29" t="n">
        <f aca="false">Inputs!$B$5*B2876+Inputs!$B$6*C2876</f>
        <v>4033500</v>
      </c>
      <c r="G2876" s="29" t="n">
        <f aca="false">Inputs!$B$5*D2876</f>
        <v>114000</v>
      </c>
      <c r="H2876" s="29" t="n">
        <f aca="false">Inputs!$B$6*E2876</f>
        <v>-10499.9999999997</v>
      </c>
      <c r="I2876" s="29" t="n">
        <f aca="false">G2876+H2876</f>
        <v>103500</v>
      </c>
      <c r="J2876" s="29" t="n">
        <f aca="false">J2875+I2876</f>
        <v>2675000</v>
      </c>
    </row>
    <row r="2877" customFormat="false" ht="15" hidden="false" customHeight="false" outlineLevel="0" collapsed="false">
      <c r="A2877" s="26" t="n">
        <v>41613</v>
      </c>
      <c r="B2877" s="27" t="n">
        <v>97.14</v>
      </c>
      <c r="C2877" s="27" t="n">
        <v>112.07</v>
      </c>
      <c r="D2877" s="28" t="n">
        <f aca="false">B2877-B2876</f>
        <v>0.170000000000002</v>
      </c>
      <c r="E2877" s="28" t="n">
        <f aca="false">C2877-C2876</f>
        <v>-1.2</v>
      </c>
      <c r="F2877" s="29" t="n">
        <f aca="false">Inputs!$B$5*B2877+Inputs!$B$6*C2877</f>
        <v>4110500</v>
      </c>
      <c r="G2877" s="29" t="n">
        <f aca="false">Inputs!$B$5*D2877</f>
        <v>17000.0000000002</v>
      </c>
      <c r="H2877" s="29" t="n">
        <f aca="false">Inputs!$B$6*E2877</f>
        <v>60000.0000000001</v>
      </c>
      <c r="I2877" s="29" t="n">
        <f aca="false">G2877+H2877</f>
        <v>77000.0000000003</v>
      </c>
      <c r="J2877" s="29" t="n">
        <f aca="false">J2876+I2877</f>
        <v>2752000</v>
      </c>
    </row>
    <row r="2878" customFormat="false" ht="15" hidden="false" customHeight="false" outlineLevel="0" collapsed="false">
      <c r="A2878" s="26" t="n">
        <v>41614</v>
      </c>
      <c r="B2878" s="27" t="n">
        <v>97.48</v>
      </c>
      <c r="C2878" s="27" t="n">
        <v>111.5</v>
      </c>
      <c r="D2878" s="28" t="n">
        <f aca="false">B2878-B2877</f>
        <v>0.340000000000003</v>
      </c>
      <c r="E2878" s="28" t="n">
        <f aca="false">C2878-C2877</f>
        <v>-0.569999999999993</v>
      </c>
      <c r="F2878" s="29" t="n">
        <f aca="false">Inputs!$B$5*B2878+Inputs!$B$6*C2878</f>
        <v>4173000</v>
      </c>
      <c r="G2878" s="29" t="n">
        <f aca="false">Inputs!$B$5*D2878</f>
        <v>34000.0000000003</v>
      </c>
      <c r="H2878" s="29" t="n">
        <f aca="false">Inputs!$B$6*E2878</f>
        <v>28499.9999999997</v>
      </c>
      <c r="I2878" s="29" t="n">
        <f aca="false">G2878+H2878</f>
        <v>62500</v>
      </c>
      <c r="J2878" s="29" t="n">
        <f aca="false">J2877+I2878</f>
        <v>2814500</v>
      </c>
    </row>
    <row r="2879" customFormat="false" ht="15" hidden="false" customHeight="false" outlineLevel="0" collapsed="false">
      <c r="A2879" s="26" t="n">
        <v>41617</v>
      </c>
      <c r="B2879" s="27" t="n">
        <v>97.1</v>
      </c>
      <c r="C2879" s="27" t="n">
        <v>110.07</v>
      </c>
      <c r="D2879" s="28" t="n">
        <f aca="false">B2879-B2878</f>
        <v>-0.38000000000001</v>
      </c>
      <c r="E2879" s="28" t="n">
        <f aca="false">C2879-C2878</f>
        <v>-1.43000000000001</v>
      </c>
      <c r="F2879" s="29" t="n">
        <f aca="false">Inputs!$B$5*B2879+Inputs!$B$6*C2879</f>
        <v>4206500</v>
      </c>
      <c r="G2879" s="29" t="n">
        <f aca="false">Inputs!$B$5*D2879</f>
        <v>-38000.000000001</v>
      </c>
      <c r="H2879" s="29" t="n">
        <f aca="false">Inputs!$B$6*E2879</f>
        <v>71500.0000000003</v>
      </c>
      <c r="I2879" s="29" t="n">
        <f aca="false">G2879+H2879</f>
        <v>33499.9999999994</v>
      </c>
      <c r="J2879" s="29" t="n">
        <f aca="false">J2878+I2879</f>
        <v>2848000</v>
      </c>
    </row>
    <row r="2880" customFormat="false" ht="15" hidden="false" customHeight="false" outlineLevel="0" collapsed="false">
      <c r="A2880" s="26" t="n">
        <v>41619</v>
      </c>
      <c r="B2880" s="27" t="n">
        <v>97.25</v>
      </c>
      <c r="C2880" s="27" t="n">
        <v>109.47</v>
      </c>
      <c r="D2880" s="28" t="n">
        <f aca="false">B2880-B2879</f>
        <v>0.150000000000006</v>
      </c>
      <c r="E2880" s="28" t="n">
        <f aca="false">C2880-C2879</f>
        <v>-0.599999999999994</v>
      </c>
      <c r="F2880" s="29" t="n">
        <f aca="false">Inputs!$B$5*B2880+Inputs!$B$6*C2880</f>
        <v>4251500</v>
      </c>
      <c r="G2880" s="29" t="n">
        <f aca="false">Inputs!$B$5*D2880</f>
        <v>15000.0000000006</v>
      </c>
      <c r="H2880" s="29" t="n">
        <f aca="false">Inputs!$B$6*E2880</f>
        <v>29999.9999999997</v>
      </c>
      <c r="I2880" s="29" t="n">
        <f aca="false">G2880+H2880</f>
        <v>45000.0000000003</v>
      </c>
      <c r="J2880" s="29" t="n">
        <f aca="false">J2879+I2880</f>
        <v>2893000</v>
      </c>
    </row>
    <row r="2881" customFormat="false" ht="15" hidden="false" customHeight="false" outlineLevel="0" collapsed="false">
      <c r="A2881" s="26" t="n">
        <v>41620</v>
      </c>
      <c r="B2881" s="27" t="n">
        <v>97.21</v>
      </c>
      <c r="C2881" s="27" t="n">
        <v>108.99</v>
      </c>
      <c r="D2881" s="28" t="n">
        <f aca="false">B2881-B2880</f>
        <v>-0.0400000000000063</v>
      </c>
      <c r="E2881" s="28" t="n">
        <f aca="false">C2881-C2880</f>
        <v>-0.480000000000004</v>
      </c>
      <c r="F2881" s="29" t="n">
        <f aca="false">Inputs!$B$5*B2881+Inputs!$B$6*C2881</f>
        <v>4271500</v>
      </c>
      <c r="G2881" s="29" t="n">
        <f aca="false">Inputs!$B$5*D2881</f>
        <v>-4000.00000000063</v>
      </c>
      <c r="H2881" s="29" t="n">
        <f aca="false">Inputs!$B$6*E2881</f>
        <v>24000.0000000002</v>
      </c>
      <c r="I2881" s="29" t="n">
        <f aca="false">G2881+H2881</f>
        <v>19999.9999999996</v>
      </c>
      <c r="J2881" s="29" t="n">
        <f aca="false">J2880+I2881</f>
        <v>2913000</v>
      </c>
    </row>
    <row r="2882" customFormat="false" ht="15" hidden="false" customHeight="false" outlineLevel="0" collapsed="false">
      <c r="A2882" s="26" t="n">
        <v>41621</v>
      </c>
      <c r="B2882" s="27" t="n">
        <v>96.27</v>
      </c>
      <c r="C2882" s="27" t="n">
        <v>108.08</v>
      </c>
      <c r="D2882" s="28" t="n">
        <f aca="false">B2882-B2881</f>
        <v>-0.939999999999998</v>
      </c>
      <c r="E2882" s="28" t="n">
        <f aca="false">C2882-C2881</f>
        <v>-0.909999999999997</v>
      </c>
      <c r="F2882" s="29" t="n">
        <f aca="false">Inputs!$B$5*B2882+Inputs!$B$6*C2882</f>
        <v>4223000</v>
      </c>
      <c r="G2882" s="29" t="n">
        <f aca="false">Inputs!$B$5*D2882</f>
        <v>-93999.9999999998</v>
      </c>
      <c r="H2882" s="29" t="n">
        <f aca="false">Inputs!$B$6*E2882</f>
        <v>45499.9999999998</v>
      </c>
      <c r="I2882" s="29" t="n">
        <f aca="false">G2882+H2882</f>
        <v>-48499.9999999999</v>
      </c>
      <c r="J2882" s="29" t="n">
        <f aca="false">J2881+I2882</f>
        <v>2864500</v>
      </c>
    </row>
    <row r="2883" customFormat="false" ht="15" hidden="false" customHeight="false" outlineLevel="0" collapsed="false">
      <c r="A2883" s="26" t="n">
        <v>41624</v>
      </c>
      <c r="B2883" s="27" t="n">
        <v>97.18</v>
      </c>
      <c r="C2883" s="27" t="n">
        <v>110.3</v>
      </c>
      <c r="D2883" s="28" t="n">
        <f aca="false">B2883-B2882</f>
        <v>0.910000000000011</v>
      </c>
      <c r="E2883" s="28" t="n">
        <f aca="false">C2883-C2882</f>
        <v>2.22</v>
      </c>
      <c r="F2883" s="29" t="n">
        <f aca="false">Inputs!$B$5*B2883+Inputs!$B$6*C2883</f>
        <v>4203000</v>
      </c>
      <c r="G2883" s="29" t="n">
        <f aca="false">Inputs!$B$5*D2883</f>
        <v>91000.0000000011</v>
      </c>
      <c r="H2883" s="29" t="n">
        <f aca="false">Inputs!$B$6*E2883</f>
        <v>-111000</v>
      </c>
      <c r="I2883" s="29" t="n">
        <f aca="false">G2883+H2883</f>
        <v>-19999.9999999989</v>
      </c>
      <c r="J2883" s="29" t="n">
        <f aca="false">J2882+I2883</f>
        <v>2844500</v>
      </c>
    </row>
    <row r="2884" customFormat="false" ht="15" hidden="false" customHeight="false" outlineLevel="0" collapsed="false">
      <c r="A2884" s="26" t="n">
        <v>41625</v>
      </c>
      <c r="B2884" s="27" t="n">
        <v>96.99</v>
      </c>
      <c r="C2884" s="27" t="n">
        <v>108.91</v>
      </c>
      <c r="D2884" s="28" t="n">
        <f aca="false">B2884-B2883</f>
        <v>-0.190000000000012</v>
      </c>
      <c r="E2884" s="28" t="n">
        <f aca="false">C2884-C2883</f>
        <v>-1.39</v>
      </c>
      <c r="F2884" s="29" t="n">
        <f aca="false">Inputs!$B$5*B2884+Inputs!$B$6*C2884</f>
        <v>4253500</v>
      </c>
      <c r="G2884" s="29" t="n">
        <f aca="false">Inputs!$B$5*D2884</f>
        <v>-19000.0000000012</v>
      </c>
      <c r="H2884" s="29" t="n">
        <f aca="false">Inputs!$B$6*E2884</f>
        <v>69500</v>
      </c>
      <c r="I2884" s="29" t="n">
        <f aca="false">G2884+H2884</f>
        <v>50499.9999999988</v>
      </c>
      <c r="J2884" s="29" t="n">
        <f aca="false">J2883+I2884</f>
        <v>2895000</v>
      </c>
    </row>
    <row r="2885" customFormat="false" ht="15" hidden="false" customHeight="false" outlineLevel="0" collapsed="false">
      <c r="A2885" s="26" t="n">
        <v>41626</v>
      </c>
      <c r="B2885" s="27" t="n">
        <v>97.59</v>
      </c>
      <c r="C2885" s="27" t="n">
        <v>109.56</v>
      </c>
      <c r="D2885" s="28" t="n">
        <f aca="false">B2885-B2884</f>
        <v>0.600000000000009</v>
      </c>
      <c r="E2885" s="28" t="n">
        <f aca="false">C2885-C2884</f>
        <v>0.650000000000006</v>
      </c>
      <c r="F2885" s="29" t="n">
        <f aca="false">Inputs!$B$5*B2885+Inputs!$B$6*C2885</f>
        <v>4281000</v>
      </c>
      <c r="G2885" s="29" t="n">
        <f aca="false">Inputs!$B$5*D2885</f>
        <v>60000.0000000009</v>
      </c>
      <c r="H2885" s="29" t="n">
        <f aca="false">Inputs!$B$6*E2885</f>
        <v>-32500.0000000003</v>
      </c>
      <c r="I2885" s="29" t="n">
        <f aca="false">G2885+H2885</f>
        <v>27500.0000000006</v>
      </c>
      <c r="J2885" s="29" t="n">
        <f aca="false">J2884+I2885</f>
        <v>2922500</v>
      </c>
    </row>
    <row r="2886" customFormat="false" ht="15" hidden="false" customHeight="false" outlineLevel="0" collapsed="false">
      <c r="A2886" s="26" t="n">
        <v>41627</v>
      </c>
      <c r="B2886" s="27" t="n">
        <v>98.4</v>
      </c>
      <c r="C2886" s="27" t="n">
        <v>110.78</v>
      </c>
      <c r="D2886" s="28" t="n">
        <f aca="false">B2886-B2885</f>
        <v>0.810000000000002</v>
      </c>
      <c r="E2886" s="28" t="n">
        <f aca="false">C2886-C2885</f>
        <v>1.22</v>
      </c>
      <c r="F2886" s="29" t="n">
        <f aca="false">Inputs!$B$5*B2886+Inputs!$B$6*C2886</f>
        <v>4301000</v>
      </c>
      <c r="G2886" s="29" t="n">
        <f aca="false">Inputs!$B$5*D2886</f>
        <v>81000.0000000002</v>
      </c>
      <c r="H2886" s="29" t="n">
        <f aca="false">Inputs!$B$6*E2886</f>
        <v>-60999.9999999999</v>
      </c>
      <c r="I2886" s="29" t="n">
        <f aca="false">G2886+H2886</f>
        <v>20000.0000000003</v>
      </c>
      <c r="J2886" s="29" t="n">
        <f aca="false">J2885+I2886</f>
        <v>2942500</v>
      </c>
    </row>
    <row r="2887" customFormat="false" ht="15" hidden="false" customHeight="false" outlineLevel="0" collapsed="false">
      <c r="A2887" s="26" t="n">
        <v>41628</v>
      </c>
      <c r="B2887" s="27" t="n">
        <v>99.11</v>
      </c>
      <c r="C2887" s="27" t="n">
        <v>112.15</v>
      </c>
      <c r="D2887" s="28" t="n">
        <f aca="false">B2887-B2886</f>
        <v>0.709999999999994</v>
      </c>
      <c r="E2887" s="28" t="n">
        <f aca="false">C2887-C2886</f>
        <v>1.37</v>
      </c>
      <c r="F2887" s="29" t="n">
        <f aca="false">Inputs!$B$5*B2887+Inputs!$B$6*C2887</f>
        <v>4303500</v>
      </c>
      <c r="G2887" s="29" t="n">
        <f aca="false">Inputs!$B$5*D2887</f>
        <v>70999.9999999994</v>
      </c>
      <c r="H2887" s="29" t="n">
        <f aca="false">Inputs!$B$6*E2887</f>
        <v>-68500.0000000002</v>
      </c>
      <c r="I2887" s="29" t="n">
        <f aca="false">G2887+H2887</f>
        <v>2499.99999999914</v>
      </c>
      <c r="J2887" s="29" t="n">
        <f aca="false">J2886+I2887</f>
        <v>2945000</v>
      </c>
    </row>
    <row r="2888" customFormat="false" ht="15" hidden="false" customHeight="false" outlineLevel="0" collapsed="false">
      <c r="A2888" s="26" t="n">
        <v>41631</v>
      </c>
      <c r="B2888" s="27" t="n">
        <v>98.62</v>
      </c>
      <c r="C2888" s="27" t="n">
        <v>111.58</v>
      </c>
      <c r="D2888" s="28" t="n">
        <f aca="false">B2888-B2887</f>
        <v>-0.489999999999995</v>
      </c>
      <c r="E2888" s="28" t="n">
        <f aca="false">C2888-C2887</f>
        <v>-0.570000000000007</v>
      </c>
      <c r="F2888" s="29" t="n">
        <f aca="false">Inputs!$B$5*B2888+Inputs!$B$6*C2888</f>
        <v>4283000</v>
      </c>
      <c r="G2888" s="29" t="n">
        <f aca="false">Inputs!$B$5*D2888</f>
        <v>-48999.9999999995</v>
      </c>
      <c r="H2888" s="29" t="n">
        <f aca="false">Inputs!$B$6*E2888</f>
        <v>28500.0000000004</v>
      </c>
      <c r="I2888" s="29" t="n">
        <f aca="false">G2888+H2888</f>
        <v>-20499.9999999991</v>
      </c>
      <c r="J2888" s="29" t="n">
        <f aca="false">J2887+I2888</f>
        <v>2924500</v>
      </c>
    </row>
    <row r="2889" customFormat="false" ht="15" hidden="false" customHeight="false" outlineLevel="0" collapsed="false">
      <c r="A2889" s="26" t="n">
        <v>41632</v>
      </c>
      <c r="B2889" s="27" t="n">
        <v>98.87</v>
      </c>
      <c r="C2889" s="27" t="n">
        <v>111.57</v>
      </c>
      <c r="D2889" s="28" t="n">
        <f aca="false">B2889-B2888</f>
        <v>0.25</v>
      </c>
      <c r="E2889" s="28" t="n">
        <f aca="false">C2889-C2888</f>
        <v>-0.0100000000000051</v>
      </c>
      <c r="F2889" s="29" t="n">
        <f aca="false">Inputs!$B$5*B2889+Inputs!$B$6*C2889</f>
        <v>4308500</v>
      </c>
      <c r="G2889" s="29" t="n">
        <f aca="false">Inputs!$B$5*D2889</f>
        <v>25000</v>
      </c>
      <c r="H2889" s="29" t="n">
        <f aca="false">Inputs!$B$6*E2889</f>
        <v>500.000000000256</v>
      </c>
      <c r="I2889" s="29" t="n">
        <f aca="false">G2889+H2889</f>
        <v>25500.0000000003</v>
      </c>
      <c r="J2889" s="29" t="n">
        <f aca="false">J2888+I2889</f>
        <v>2950000</v>
      </c>
    </row>
    <row r="2890" customFormat="false" ht="15" hidden="false" customHeight="false" outlineLevel="0" collapsed="false">
      <c r="A2890" s="26" t="n">
        <v>41634</v>
      </c>
      <c r="B2890" s="27" t="n">
        <v>99.18</v>
      </c>
      <c r="C2890" s="27" t="n">
        <v>111.65</v>
      </c>
      <c r="D2890" s="28" t="n">
        <f aca="false">B2890-B2889</f>
        <v>0.310000000000002</v>
      </c>
      <c r="E2890" s="28" t="n">
        <f aca="false">C2890-C2889</f>
        <v>0.0800000000000125</v>
      </c>
      <c r="F2890" s="29" t="n">
        <f aca="false">Inputs!$B$5*B2890+Inputs!$B$6*C2890</f>
        <v>4335500</v>
      </c>
      <c r="G2890" s="29" t="n">
        <f aca="false">Inputs!$B$5*D2890</f>
        <v>31000.0000000002</v>
      </c>
      <c r="H2890" s="29" t="n">
        <f aca="false">Inputs!$B$6*E2890</f>
        <v>-4000.00000000063</v>
      </c>
      <c r="I2890" s="29" t="n">
        <f aca="false">G2890+H2890</f>
        <v>26999.9999999996</v>
      </c>
      <c r="J2890" s="29" t="n">
        <f aca="false">J2889+I2890</f>
        <v>2977000</v>
      </c>
    </row>
    <row r="2891" customFormat="false" ht="15" hidden="false" customHeight="false" outlineLevel="0" collapsed="false">
      <c r="A2891" s="26" t="n">
        <v>41635</v>
      </c>
      <c r="B2891" s="27" t="n">
        <v>99.94</v>
      </c>
      <c r="C2891" s="27" t="n">
        <v>112.06</v>
      </c>
      <c r="D2891" s="28" t="n">
        <f aca="false">B2891-B2890</f>
        <v>0.759999999999991</v>
      </c>
      <c r="E2891" s="28" t="n">
        <f aca="false">C2891-C2890</f>
        <v>0.409999999999997</v>
      </c>
      <c r="F2891" s="29" t="n">
        <f aca="false">Inputs!$B$5*B2891+Inputs!$B$6*C2891</f>
        <v>4391000</v>
      </c>
      <c r="G2891" s="29" t="n">
        <f aca="false">Inputs!$B$5*D2891</f>
        <v>75999.9999999991</v>
      </c>
      <c r="H2891" s="29" t="n">
        <f aca="false">Inputs!$B$6*E2891</f>
        <v>-20499.9999999998</v>
      </c>
      <c r="I2891" s="29" t="n">
        <f aca="false">G2891+H2891</f>
        <v>55499.9999999993</v>
      </c>
      <c r="J2891" s="29" t="n">
        <f aca="false">J2890+I2891</f>
        <v>3032500</v>
      </c>
    </row>
    <row r="2892" customFormat="false" ht="15" hidden="false" customHeight="false" outlineLevel="0" collapsed="false">
      <c r="A2892" s="26" t="n">
        <v>41638</v>
      </c>
      <c r="B2892" s="27" t="n">
        <v>98.9</v>
      </c>
      <c r="C2892" s="27" t="n">
        <v>110.47</v>
      </c>
      <c r="D2892" s="28" t="n">
        <f aca="false">B2892-B2891</f>
        <v>-1.03999999999999</v>
      </c>
      <c r="E2892" s="28" t="n">
        <f aca="false">C2892-C2891</f>
        <v>-1.59</v>
      </c>
      <c r="F2892" s="29" t="n">
        <f aca="false">Inputs!$B$5*B2892+Inputs!$B$6*C2892</f>
        <v>4366500</v>
      </c>
      <c r="G2892" s="29" t="n">
        <f aca="false">Inputs!$B$5*D2892</f>
        <v>-103999.999999999</v>
      </c>
      <c r="H2892" s="29" t="n">
        <f aca="false">Inputs!$B$6*E2892</f>
        <v>79500.0000000002</v>
      </c>
      <c r="I2892" s="29" t="n">
        <f aca="false">G2892+H2892</f>
        <v>-24499.999999999</v>
      </c>
      <c r="J2892" s="29" t="n">
        <f aca="false">J2891+I2892</f>
        <v>3008000</v>
      </c>
    </row>
    <row r="2893" customFormat="false" ht="15" hidden="false" customHeight="false" outlineLevel="0" collapsed="false">
      <c r="A2893" s="26" t="n">
        <v>41639</v>
      </c>
      <c r="B2893" s="27" t="n">
        <v>98.17</v>
      </c>
      <c r="C2893" s="27" t="n">
        <v>109.95</v>
      </c>
      <c r="D2893" s="28" t="n">
        <f aca="false">B2893-B2892</f>
        <v>-0.730000000000004</v>
      </c>
      <c r="E2893" s="28" t="n">
        <f aca="false">C2893-C2892</f>
        <v>-0.519999999999996</v>
      </c>
      <c r="F2893" s="29" t="n">
        <f aca="false">Inputs!$B$5*B2893+Inputs!$B$6*C2893</f>
        <v>4319500</v>
      </c>
      <c r="G2893" s="29" t="n">
        <f aca="false">Inputs!$B$5*D2893</f>
        <v>-73000.0000000004</v>
      </c>
      <c r="H2893" s="29" t="n">
        <f aca="false">Inputs!$B$6*E2893</f>
        <v>25999.9999999998</v>
      </c>
      <c r="I2893" s="29" t="n">
        <f aca="false">G2893+H2893</f>
        <v>-47000.0000000006</v>
      </c>
      <c r="J2893" s="29" t="n">
        <f aca="false">J2892+I2893</f>
        <v>2961000</v>
      </c>
    </row>
    <row r="2894" customFormat="false" ht="15" hidden="false" customHeight="false" outlineLevel="0" collapsed="false">
      <c r="A2894" s="26" t="n">
        <v>41641</v>
      </c>
      <c r="B2894" s="27" t="n">
        <v>95.14</v>
      </c>
      <c r="C2894" s="27" t="n">
        <v>107.94</v>
      </c>
      <c r="D2894" s="28" t="n">
        <f aca="false">B2894-B2893</f>
        <v>-3.03</v>
      </c>
      <c r="E2894" s="28" t="n">
        <f aca="false">C2894-C2893</f>
        <v>-2.01000000000001</v>
      </c>
      <c r="F2894" s="29" t="n">
        <f aca="false">Inputs!$B$5*B2894+Inputs!$B$6*C2894</f>
        <v>4117000</v>
      </c>
      <c r="G2894" s="29" t="n">
        <f aca="false">Inputs!$B$5*D2894</f>
        <v>-303000</v>
      </c>
      <c r="H2894" s="29" t="n">
        <f aca="false">Inputs!$B$6*E2894</f>
        <v>100500</v>
      </c>
      <c r="I2894" s="29" t="n">
        <f aca="false">G2894+H2894</f>
        <v>-202500</v>
      </c>
      <c r="J2894" s="29" t="n">
        <f aca="false">J2893+I2894</f>
        <v>2758500</v>
      </c>
    </row>
    <row r="2895" customFormat="false" ht="15" hidden="false" customHeight="false" outlineLevel="0" collapsed="false">
      <c r="A2895" s="26" t="n">
        <v>41642</v>
      </c>
      <c r="B2895" s="27" t="n">
        <v>93.66</v>
      </c>
      <c r="C2895" s="27" t="n">
        <v>106.57</v>
      </c>
      <c r="D2895" s="28" t="n">
        <f aca="false">B2895-B2894</f>
        <v>-1.48</v>
      </c>
      <c r="E2895" s="28" t="n">
        <f aca="false">C2895-C2894</f>
        <v>-1.37</v>
      </c>
      <c r="F2895" s="29" t="n">
        <f aca="false">Inputs!$B$5*B2895+Inputs!$B$6*C2895</f>
        <v>4037500</v>
      </c>
      <c r="G2895" s="29" t="n">
        <f aca="false">Inputs!$B$5*D2895</f>
        <v>-148000</v>
      </c>
      <c r="H2895" s="29" t="n">
        <f aca="false">Inputs!$B$6*E2895</f>
        <v>68500.0000000002</v>
      </c>
      <c r="I2895" s="29" t="n">
        <f aca="false">G2895+H2895</f>
        <v>-79500.0000000002</v>
      </c>
      <c r="J2895" s="29" t="n">
        <f aca="false">J2894+I2895</f>
        <v>2679000</v>
      </c>
    </row>
    <row r="2896" customFormat="false" ht="15" hidden="false" customHeight="false" outlineLevel="0" collapsed="false">
      <c r="A2896" s="26" t="n">
        <v>41645</v>
      </c>
      <c r="B2896" s="27" t="n">
        <v>93.12</v>
      </c>
      <c r="C2896" s="27" t="n">
        <v>106.71</v>
      </c>
      <c r="D2896" s="28" t="n">
        <f aca="false">B2896-B2895</f>
        <v>-0.539999999999992</v>
      </c>
      <c r="E2896" s="28" t="n">
        <f aca="false">C2896-C2895</f>
        <v>0.140000000000001</v>
      </c>
      <c r="F2896" s="29" t="n">
        <f aca="false">Inputs!$B$5*B2896+Inputs!$B$6*C2896</f>
        <v>3976500</v>
      </c>
      <c r="G2896" s="29" t="n">
        <f aca="false">Inputs!$B$5*D2896</f>
        <v>-53999.9999999992</v>
      </c>
      <c r="H2896" s="29" t="n">
        <f aca="false">Inputs!$B$6*E2896</f>
        <v>-7000.00000000003</v>
      </c>
      <c r="I2896" s="29" t="n">
        <f aca="false">G2896+H2896</f>
        <v>-60999.9999999992</v>
      </c>
      <c r="J2896" s="29" t="n">
        <f aca="false">J2895+I2896</f>
        <v>2618000</v>
      </c>
    </row>
    <row r="2897" customFormat="false" ht="15" hidden="false" customHeight="false" outlineLevel="0" collapsed="false">
      <c r="A2897" s="26" t="n">
        <v>41646</v>
      </c>
      <c r="B2897" s="27" t="n">
        <v>93.31</v>
      </c>
      <c r="C2897" s="27" t="n">
        <v>107.01</v>
      </c>
      <c r="D2897" s="28" t="n">
        <f aca="false">B2897-B2896</f>
        <v>0.189999999999998</v>
      </c>
      <c r="E2897" s="28" t="n">
        <f aca="false">C2897-C2896</f>
        <v>0.300000000000011</v>
      </c>
      <c r="F2897" s="29" t="n">
        <f aca="false">Inputs!$B$5*B2897+Inputs!$B$6*C2897</f>
        <v>3980500</v>
      </c>
      <c r="G2897" s="29" t="n">
        <f aca="false">Inputs!$B$5*D2897</f>
        <v>18999.9999999998</v>
      </c>
      <c r="H2897" s="29" t="n">
        <f aca="false">Inputs!$B$6*E2897</f>
        <v>-15000.0000000006</v>
      </c>
      <c r="I2897" s="29" t="n">
        <f aca="false">G2897+H2897</f>
        <v>3999.99999999921</v>
      </c>
      <c r="J2897" s="29" t="n">
        <f aca="false">J2896+I2897</f>
        <v>2622000</v>
      </c>
    </row>
    <row r="2898" customFormat="false" ht="15" hidden="false" customHeight="false" outlineLevel="0" collapsed="false">
      <c r="A2898" s="26" t="n">
        <v>41647</v>
      </c>
      <c r="B2898" s="27" t="n">
        <v>91.9</v>
      </c>
      <c r="C2898" s="27" t="n">
        <v>107.42</v>
      </c>
      <c r="D2898" s="28" t="n">
        <f aca="false">B2898-B2897</f>
        <v>-1.41</v>
      </c>
      <c r="E2898" s="28" t="n">
        <f aca="false">C2898-C2897</f>
        <v>0.409999999999997</v>
      </c>
      <c r="F2898" s="29" t="n">
        <f aca="false">Inputs!$B$5*B2898+Inputs!$B$6*C2898</f>
        <v>3819000</v>
      </c>
      <c r="G2898" s="29" t="n">
        <f aca="false">Inputs!$B$5*D2898</f>
        <v>-141000</v>
      </c>
      <c r="H2898" s="29" t="n">
        <f aca="false">Inputs!$B$6*E2898</f>
        <v>-20499.9999999998</v>
      </c>
      <c r="I2898" s="29" t="n">
        <f aca="false">G2898+H2898</f>
        <v>-161499.999999999</v>
      </c>
      <c r="J2898" s="29" t="n">
        <f aca="false">J2897+I2898</f>
        <v>2460500</v>
      </c>
    </row>
    <row r="2899" customFormat="false" ht="15" hidden="false" customHeight="false" outlineLevel="0" collapsed="false">
      <c r="A2899" s="26" t="n">
        <v>41648</v>
      </c>
      <c r="B2899" s="27" t="n">
        <v>91.36</v>
      </c>
      <c r="C2899" s="27" t="n">
        <v>107.49</v>
      </c>
      <c r="D2899" s="28" t="n">
        <f aca="false">B2899-B2898</f>
        <v>-0.540000000000006</v>
      </c>
      <c r="E2899" s="28" t="n">
        <f aca="false">C2899-C2898</f>
        <v>0.0699999999999932</v>
      </c>
      <c r="F2899" s="29" t="n">
        <f aca="false">Inputs!$B$5*B2899+Inputs!$B$6*C2899</f>
        <v>3761500</v>
      </c>
      <c r="G2899" s="29" t="n">
        <f aca="false">Inputs!$B$5*D2899</f>
        <v>-54000.0000000006</v>
      </c>
      <c r="H2899" s="29" t="n">
        <f aca="false">Inputs!$B$6*E2899</f>
        <v>-3499.99999999966</v>
      </c>
      <c r="I2899" s="29" t="n">
        <f aca="false">G2899+H2899</f>
        <v>-57500.0000000003</v>
      </c>
      <c r="J2899" s="29" t="n">
        <f aca="false">J2898+I2899</f>
        <v>2403000</v>
      </c>
    </row>
    <row r="2900" customFormat="false" ht="15" hidden="false" customHeight="false" outlineLevel="0" collapsed="false">
      <c r="A2900" s="26" t="n">
        <v>41649</v>
      </c>
      <c r="B2900" s="27" t="n">
        <v>92.39</v>
      </c>
      <c r="C2900" s="27" t="n">
        <v>106.44</v>
      </c>
      <c r="D2900" s="28" t="n">
        <f aca="false">B2900-B2899</f>
        <v>1.03</v>
      </c>
      <c r="E2900" s="28" t="n">
        <f aca="false">C2900-C2899</f>
        <v>-1.05</v>
      </c>
      <c r="F2900" s="29" t="n">
        <f aca="false">Inputs!$B$5*B2900+Inputs!$B$6*C2900</f>
        <v>3917000</v>
      </c>
      <c r="G2900" s="29" t="n">
        <f aca="false">Inputs!$B$5*D2900</f>
        <v>103000</v>
      </c>
      <c r="H2900" s="29" t="n">
        <f aca="false">Inputs!$B$6*E2900</f>
        <v>52499.9999999999</v>
      </c>
      <c r="I2900" s="29" t="n">
        <f aca="false">G2900+H2900</f>
        <v>155500</v>
      </c>
      <c r="J2900" s="29" t="n">
        <f aca="false">J2899+I2900</f>
        <v>2558500</v>
      </c>
    </row>
    <row r="2901" customFormat="false" ht="15" hidden="false" customHeight="false" outlineLevel="0" collapsed="false">
      <c r="A2901" s="26" t="n">
        <v>41652</v>
      </c>
      <c r="B2901" s="27" t="n">
        <v>91.45</v>
      </c>
      <c r="C2901" s="27" t="n">
        <v>108.02</v>
      </c>
      <c r="D2901" s="28" t="n">
        <f aca="false">B2901-B2900</f>
        <v>-0.939999999999998</v>
      </c>
      <c r="E2901" s="28" t="n">
        <f aca="false">C2901-C2900</f>
        <v>1.58</v>
      </c>
      <c r="F2901" s="29" t="n">
        <f aca="false">Inputs!$B$5*B2901+Inputs!$B$6*C2901</f>
        <v>3744000</v>
      </c>
      <c r="G2901" s="29" t="n">
        <f aca="false">Inputs!$B$5*D2901</f>
        <v>-93999.9999999998</v>
      </c>
      <c r="H2901" s="29" t="n">
        <f aca="false">Inputs!$B$6*E2901</f>
        <v>-78999.9999999999</v>
      </c>
      <c r="I2901" s="29" t="n">
        <f aca="false">G2901+H2901</f>
        <v>-173000</v>
      </c>
      <c r="J2901" s="29" t="n">
        <f aca="false">J2900+I2901</f>
        <v>2385500</v>
      </c>
    </row>
    <row r="2902" customFormat="false" ht="15" hidden="false" customHeight="false" outlineLevel="0" collapsed="false">
      <c r="A2902" s="26" t="n">
        <v>41653</v>
      </c>
      <c r="B2902" s="27" t="n">
        <v>92.15</v>
      </c>
      <c r="C2902" s="27" t="n">
        <v>107.12</v>
      </c>
      <c r="D2902" s="28" t="n">
        <f aca="false">B2902-B2901</f>
        <v>0.700000000000003</v>
      </c>
      <c r="E2902" s="28" t="n">
        <f aca="false">C2902-C2901</f>
        <v>-0.899999999999992</v>
      </c>
      <c r="F2902" s="29" t="n">
        <f aca="false">Inputs!$B$5*B2902+Inputs!$B$6*C2902</f>
        <v>3859000</v>
      </c>
      <c r="G2902" s="29" t="n">
        <f aca="false">Inputs!$B$5*D2902</f>
        <v>70000.0000000003</v>
      </c>
      <c r="H2902" s="29" t="n">
        <f aca="false">Inputs!$B$6*E2902</f>
        <v>44999.9999999996</v>
      </c>
      <c r="I2902" s="29" t="n">
        <f aca="false">G2902+H2902</f>
        <v>115000</v>
      </c>
      <c r="J2902" s="29" t="n">
        <f aca="false">J2901+I2902</f>
        <v>2500500</v>
      </c>
    </row>
    <row r="2903" customFormat="false" ht="15" hidden="false" customHeight="false" outlineLevel="0" collapsed="false">
      <c r="A2903" s="26" t="n">
        <v>41654</v>
      </c>
      <c r="B2903" s="27" t="n">
        <v>93.78</v>
      </c>
      <c r="C2903" s="27" t="n">
        <v>108.09</v>
      </c>
      <c r="D2903" s="28" t="n">
        <f aca="false">B2903-B2902</f>
        <v>1.63</v>
      </c>
      <c r="E2903" s="28" t="n">
        <f aca="false">C2903-C2902</f>
        <v>0.969999999999999</v>
      </c>
      <c r="F2903" s="29" t="n">
        <f aca="false">Inputs!$B$5*B2903+Inputs!$B$6*C2903</f>
        <v>3973500</v>
      </c>
      <c r="G2903" s="29" t="n">
        <f aca="false">Inputs!$B$5*D2903</f>
        <v>163000</v>
      </c>
      <c r="H2903" s="29" t="n">
        <f aca="false">Inputs!$B$6*E2903</f>
        <v>-48499.9999999999</v>
      </c>
      <c r="I2903" s="29" t="n">
        <f aca="false">G2903+H2903</f>
        <v>114500</v>
      </c>
      <c r="J2903" s="29" t="n">
        <f aca="false">J2902+I2903</f>
        <v>2615000</v>
      </c>
    </row>
    <row r="2904" customFormat="false" ht="15" hidden="false" customHeight="false" outlineLevel="0" collapsed="false">
      <c r="A2904" s="26" t="n">
        <v>41655</v>
      </c>
      <c r="B2904" s="27" t="n">
        <v>93.54</v>
      </c>
      <c r="C2904" s="27" t="n">
        <v>107.46</v>
      </c>
      <c r="D2904" s="28" t="n">
        <f aca="false">B2904-B2903</f>
        <v>-0.239999999999995</v>
      </c>
      <c r="E2904" s="28" t="n">
        <f aca="false">C2904-C2903</f>
        <v>-0.63000000000001</v>
      </c>
      <c r="F2904" s="29" t="n">
        <f aca="false">Inputs!$B$5*B2904+Inputs!$B$6*C2904</f>
        <v>3981000</v>
      </c>
      <c r="G2904" s="29" t="n">
        <f aca="false">Inputs!$B$5*D2904</f>
        <v>-23999.9999999995</v>
      </c>
      <c r="H2904" s="29" t="n">
        <f aca="false">Inputs!$B$6*E2904</f>
        <v>31500.0000000005</v>
      </c>
      <c r="I2904" s="29" t="n">
        <f aca="false">G2904+H2904</f>
        <v>7500.000000001</v>
      </c>
      <c r="J2904" s="29" t="n">
        <f aca="false">J2903+I2904</f>
        <v>2622500</v>
      </c>
    </row>
    <row r="2905" customFormat="false" ht="15" hidden="false" customHeight="false" outlineLevel="0" collapsed="false">
      <c r="A2905" s="26" t="n">
        <v>41656</v>
      </c>
      <c r="B2905" s="27" t="n">
        <v>93.96</v>
      </c>
      <c r="C2905" s="27" t="n">
        <v>108.45</v>
      </c>
      <c r="D2905" s="28" t="n">
        <f aca="false">B2905-B2904</f>
        <v>0.419999999999988</v>
      </c>
      <c r="E2905" s="28" t="n">
        <f aca="false">C2905-C2904</f>
        <v>0.990000000000009</v>
      </c>
      <c r="F2905" s="29" t="n">
        <f aca="false">Inputs!$B$5*B2905+Inputs!$B$6*C2905</f>
        <v>3973500</v>
      </c>
      <c r="G2905" s="29" t="n">
        <f aca="false">Inputs!$B$5*D2905</f>
        <v>41999.9999999988</v>
      </c>
      <c r="H2905" s="29" t="n">
        <f aca="false">Inputs!$B$6*E2905</f>
        <v>-49500.0000000005</v>
      </c>
      <c r="I2905" s="29" t="n">
        <f aca="false">G2905+H2905</f>
        <v>-7500.0000000017</v>
      </c>
      <c r="J2905" s="29" t="n">
        <f aca="false">J2904+I2905</f>
        <v>2615000</v>
      </c>
    </row>
    <row r="2906" customFormat="false" ht="15" hidden="false" customHeight="false" outlineLevel="0" collapsed="false">
      <c r="A2906" s="26" t="n">
        <v>41660</v>
      </c>
      <c r="B2906" s="27" t="n">
        <v>94.51</v>
      </c>
      <c r="C2906" s="27" t="n">
        <v>109.17</v>
      </c>
      <c r="D2906" s="28" t="n">
        <f aca="false">B2906-B2905</f>
        <v>0.550000000000011</v>
      </c>
      <c r="E2906" s="28" t="n">
        <f aca="false">C2906-C2905</f>
        <v>0.719999999999999</v>
      </c>
      <c r="F2906" s="29" t="n">
        <f aca="false">Inputs!$B$5*B2906+Inputs!$B$6*C2906</f>
        <v>3992500</v>
      </c>
      <c r="G2906" s="29" t="n">
        <f aca="false">Inputs!$B$5*D2906</f>
        <v>55000.0000000011</v>
      </c>
      <c r="H2906" s="29" t="n">
        <f aca="false">Inputs!$B$6*E2906</f>
        <v>-35999.9999999999</v>
      </c>
      <c r="I2906" s="29" t="n">
        <f aca="false">G2906+H2906</f>
        <v>19000.0000000012</v>
      </c>
      <c r="J2906" s="29" t="n">
        <f aca="false">J2905+I2906</f>
        <v>2634000</v>
      </c>
    </row>
    <row r="2907" customFormat="false" ht="15" hidden="false" customHeight="false" outlineLevel="0" collapsed="false">
      <c r="A2907" s="26" t="n">
        <v>41661</v>
      </c>
      <c r="B2907" s="27" t="n">
        <v>96.35</v>
      </c>
      <c r="C2907" s="27" t="n">
        <v>109.69</v>
      </c>
      <c r="D2907" s="28" t="n">
        <f aca="false">B2907-B2906</f>
        <v>1.83999999999999</v>
      </c>
      <c r="E2907" s="28" t="n">
        <f aca="false">C2907-C2906</f>
        <v>0.519999999999996</v>
      </c>
      <c r="F2907" s="29" t="n">
        <f aca="false">Inputs!$B$5*B2907+Inputs!$B$6*C2907</f>
        <v>4150500</v>
      </c>
      <c r="G2907" s="29" t="n">
        <f aca="false">Inputs!$B$5*D2907</f>
        <v>183999.999999999</v>
      </c>
      <c r="H2907" s="29" t="n">
        <f aca="false">Inputs!$B$6*E2907</f>
        <v>-25999.9999999998</v>
      </c>
      <c r="I2907" s="29" t="n">
        <f aca="false">G2907+H2907</f>
        <v>157999.999999999</v>
      </c>
      <c r="J2907" s="29" t="n">
        <f aca="false">J2906+I2907</f>
        <v>2792000</v>
      </c>
    </row>
    <row r="2908" customFormat="false" ht="15" hidden="false" customHeight="false" outlineLevel="0" collapsed="false">
      <c r="A2908" s="26" t="n">
        <v>41662</v>
      </c>
      <c r="B2908" s="27" t="n">
        <v>97.23</v>
      </c>
      <c r="C2908" s="27" t="n">
        <v>109.69</v>
      </c>
      <c r="D2908" s="28" t="n">
        <f aca="false">B2908-B2907</f>
        <v>0.88000000000001</v>
      </c>
      <c r="E2908" s="28" t="n">
        <f aca="false">C2908-C2907</f>
        <v>0</v>
      </c>
      <c r="F2908" s="29" t="n">
        <f aca="false">Inputs!$B$5*B2908+Inputs!$B$6*C2908</f>
        <v>4238500</v>
      </c>
      <c r="G2908" s="29" t="n">
        <f aca="false">Inputs!$B$5*D2908</f>
        <v>88000.000000001</v>
      </c>
      <c r="H2908" s="29" t="n">
        <f aca="false">Inputs!$B$6*E2908</f>
        <v>-0</v>
      </c>
      <c r="I2908" s="29" t="n">
        <f aca="false">G2908+H2908</f>
        <v>88000.000000001</v>
      </c>
      <c r="J2908" s="29" t="n">
        <f aca="false">J2907+I2908</f>
        <v>2880000</v>
      </c>
    </row>
    <row r="2909" customFormat="false" ht="15" hidden="false" customHeight="false" outlineLevel="0" collapsed="false">
      <c r="A2909" s="26" t="n">
        <v>41663</v>
      </c>
      <c r="B2909" s="27" t="n">
        <v>96.66</v>
      </c>
      <c r="C2909" s="27" t="n">
        <v>109.14</v>
      </c>
      <c r="D2909" s="28" t="n">
        <f aca="false">B2909-B2908</f>
        <v>-0.570000000000007</v>
      </c>
      <c r="E2909" s="28" t="n">
        <f aca="false">C2909-C2908</f>
        <v>-0.549999999999997</v>
      </c>
      <c r="F2909" s="29" t="n">
        <f aca="false">Inputs!$B$5*B2909+Inputs!$B$6*C2909</f>
        <v>4209000</v>
      </c>
      <c r="G2909" s="29" t="n">
        <f aca="false">Inputs!$B$5*D2909</f>
        <v>-57000.0000000007</v>
      </c>
      <c r="H2909" s="29" t="n">
        <f aca="false">Inputs!$B$6*E2909</f>
        <v>27499.9999999999</v>
      </c>
      <c r="I2909" s="29" t="n">
        <f aca="false">G2909+H2909</f>
        <v>-29500.0000000009</v>
      </c>
      <c r="J2909" s="29" t="n">
        <f aca="false">J2908+I2909</f>
        <v>2850500</v>
      </c>
    </row>
    <row r="2910" customFormat="false" ht="15" hidden="false" customHeight="false" outlineLevel="0" collapsed="false">
      <c r="A2910" s="26" t="n">
        <v>41666</v>
      </c>
      <c r="B2910" s="27" t="n">
        <v>95.82</v>
      </c>
      <c r="C2910" s="27" t="n">
        <v>108.72</v>
      </c>
      <c r="D2910" s="28" t="n">
        <f aca="false">B2910-B2909</f>
        <v>-0.840000000000003</v>
      </c>
      <c r="E2910" s="28" t="n">
        <f aca="false">C2910-C2909</f>
        <v>-0.420000000000002</v>
      </c>
      <c r="F2910" s="29" t="n">
        <f aca="false">Inputs!$B$5*B2910+Inputs!$B$6*C2910</f>
        <v>4146000</v>
      </c>
      <c r="G2910" s="29" t="n">
        <f aca="false">Inputs!$B$5*D2910</f>
        <v>-84000.0000000003</v>
      </c>
      <c r="H2910" s="29" t="n">
        <f aca="false">Inputs!$B$6*E2910</f>
        <v>21000.0000000001</v>
      </c>
      <c r="I2910" s="29" t="n">
        <f aca="false">G2910+H2910</f>
        <v>-63000.0000000003</v>
      </c>
      <c r="J2910" s="29" t="n">
        <f aca="false">J2909+I2910</f>
        <v>2787500</v>
      </c>
    </row>
    <row r="2911" customFormat="false" ht="15" hidden="false" customHeight="false" outlineLevel="0" collapsed="false">
      <c r="A2911" s="26" t="n">
        <v>41667</v>
      </c>
      <c r="B2911" s="27" t="n">
        <v>97.49</v>
      </c>
      <c r="C2911" s="27" t="n">
        <v>109.1</v>
      </c>
      <c r="D2911" s="28" t="n">
        <f aca="false">B2911-B2910</f>
        <v>1.67</v>
      </c>
      <c r="E2911" s="28" t="n">
        <f aca="false">C2911-C2910</f>
        <v>0.379999999999995</v>
      </c>
      <c r="F2911" s="29" t="n">
        <f aca="false">Inputs!$B$5*B2911+Inputs!$B$6*C2911</f>
        <v>4294000</v>
      </c>
      <c r="G2911" s="29" t="n">
        <f aca="false">Inputs!$B$5*D2911</f>
        <v>167000</v>
      </c>
      <c r="H2911" s="29" t="n">
        <f aca="false">Inputs!$B$6*E2911</f>
        <v>-18999.9999999998</v>
      </c>
      <c r="I2911" s="29" t="n">
        <f aca="false">G2911+H2911</f>
        <v>148000</v>
      </c>
      <c r="J2911" s="29" t="n">
        <f aca="false">J2910+I2911</f>
        <v>2935500</v>
      </c>
    </row>
    <row r="2912" customFormat="false" ht="15" hidden="false" customHeight="false" outlineLevel="0" collapsed="false">
      <c r="A2912" s="26" t="n">
        <v>41668</v>
      </c>
      <c r="B2912" s="27" t="n">
        <v>97.34</v>
      </c>
      <c r="C2912" s="27" t="n">
        <v>108.83</v>
      </c>
      <c r="D2912" s="28" t="n">
        <f aca="false">B2912-B2911</f>
        <v>-0.149999999999991</v>
      </c>
      <c r="E2912" s="28" t="n">
        <f aca="false">C2912-C2911</f>
        <v>-0.269999999999996</v>
      </c>
      <c r="F2912" s="29" t="n">
        <f aca="false">Inputs!$B$5*B2912+Inputs!$B$6*C2912</f>
        <v>4292500</v>
      </c>
      <c r="G2912" s="29" t="n">
        <f aca="false">Inputs!$B$5*D2912</f>
        <v>-14999.9999999991</v>
      </c>
      <c r="H2912" s="29" t="n">
        <f aca="false">Inputs!$B$6*E2912</f>
        <v>13499.9999999998</v>
      </c>
      <c r="I2912" s="29" t="n">
        <f aca="false">G2912+H2912</f>
        <v>-1499.99999999935</v>
      </c>
      <c r="J2912" s="29" t="n">
        <f aca="false">J2911+I2912</f>
        <v>2934000</v>
      </c>
    </row>
    <row r="2913" customFormat="false" ht="15" hidden="false" customHeight="false" outlineLevel="0" collapsed="false">
      <c r="A2913" s="26" t="n">
        <v>41669</v>
      </c>
      <c r="B2913" s="27" t="n">
        <v>98.25</v>
      </c>
      <c r="C2913" s="27" t="n">
        <v>109.36</v>
      </c>
      <c r="D2913" s="28" t="n">
        <f aca="false">B2913-B2912</f>
        <v>0.909999999999997</v>
      </c>
      <c r="E2913" s="28" t="n">
        <f aca="false">C2913-C2912</f>
        <v>0.530000000000001</v>
      </c>
      <c r="F2913" s="29" t="n">
        <f aca="false">Inputs!$B$5*B2913+Inputs!$B$6*C2913</f>
        <v>4357000</v>
      </c>
      <c r="G2913" s="29" t="n">
        <f aca="false">Inputs!$B$5*D2913</f>
        <v>90999.9999999997</v>
      </c>
      <c r="H2913" s="29" t="n">
        <f aca="false">Inputs!$B$6*E2913</f>
        <v>-26500.0000000001</v>
      </c>
      <c r="I2913" s="29" t="n">
        <f aca="false">G2913+H2913</f>
        <v>64499.9999999996</v>
      </c>
      <c r="J2913" s="29" t="n">
        <f aca="false">J2912+I2913</f>
        <v>2998500</v>
      </c>
    </row>
    <row r="2914" customFormat="false" ht="15" hidden="false" customHeight="false" outlineLevel="0" collapsed="false">
      <c r="A2914" s="26" t="n">
        <v>41670</v>
      </c>
      <c r="B2914" s="27" t="n">
        <v>97.55</v>
      </c>
      <c r="C2914" s="27" t="n">
        <v>108.16</v>
      </c>
      <c r="D2914" s="28" t="n">
        <f aca="false">B2914-B2913</f>
        <v>-0.700000000000003</v>
      </c>
      <c r="E2914" s="28" t="n">
        <f aca="false">C2914-C2913</f>
        <v>-1.2</v>
      </c>
      <c r="F2914" s="29" t="n">
        <f aca="false">Inputs!$B$5*B2914+Inputs!$B$6*C2914</f>
        <v>4347000</v>
      </c>
      <c r="G2914" s="29" t="n">
        <f aca="false">Inputs!$B$5*D2914</f>
        <v>-70000.0000000003</v>
      </c>
      <c r="H2914" s="29" t="n">
        <f aca="false">Inputs!$B$6*E2914</f>
        <v>60000.0000000001</v>
      </c>
      <c r="I2914" s="29" t="n">
        <f aca="false">G2914+H2914</f>
        <v>-10000.0000000001</v>
      </c>
      <c r="J2914" s="29" t="n">
        <f aca="false">J2913+I2914</f>
        <v>2988500</v>
      </c>
    </row>
    <row r="2915" customFormat="false" ht="15" hidden="false" customHeight="false" outlineLevel="0" collapsed="false">
      <c r="A2915" s="26" t="n">
        <v>41673</v>
      </c>
      <c r="B2915" s="27" t="n">
        <v>96.44</v>
      </c>
      <c r="C2915" s="27" t="n">
        <v>106.55</v>
      </c>
      <c r="D2915" s="28" t="n">
        <f aca="false">B2915-B2914</f>
        <v>-1.11</v>
      </c>
      <c r="E2915" s="28" t="n">
        <f aca="false">C2915-C2914</f>
        <v>-1.61</v>
      </c>
      <c r="F2915" s="29" t="n">
        <f aca="false">Inputs!$B$5*B2915+Inputs!$B$6*C2915</f>
        <v>4316500</v>
      </c>
      <c r="G2915" s="29" t="n">
        <f aca="false">Inputs!$B$5*D2915</f>
        <v>-111000</v>
      </c>
      <c r="H2915" s="29" t="n">
        <f aca="false">Inputs!$B$6*E2915</f>
        <v>80500</v>
      </c>
      <c r="I2915" s="29" t="n">
        <f aca="false">G2915+H2915</f>
        <v>-30500</v>
      </c>
      <c r="J2915" s="29" t="n">
        <f aca="false">J2914+I2915</f>
        <v>2958000</v>
      </c>
    </row>
    <row r="2916" customFormat="false" ht="15" hidden="false" customHeight="false" outlineLevel="0" collapsed="false">
      <c r="A2916" s="26" t="n">
        <v>41674</v>
      </c>
      <c r="B2916" s="27" t="n">
        <v>97.24</v>
      </c>
      <c r="C2916" s="27" t="n">
        <v>107.04</v>
      </c>
      <c r="D2916" s="28" t="n">
        <f aca="false">B2916-B2915</f>
        <v>0.799999999999997</v>
      </c>
      <c r="E2916" s="28" t="n">
        <f aca="false">C2916-C2915</f>
        <v>0.490000000000009</v>
      </c>
      <c r="F2916" s="29" t="n">
        <f aca="false">Inputs!$B$5*B2916+Inputs!$B$6*C2916</f>
        <v>4372000</v>
      </c>
      <c r="G2916" s="29" t="n">
        <f aca="false">Inputs!$B$5*D2916</f>
        <v>79999.9999999997</v>
      </c>
      <c r="H2916" s="29" t="n">
        <f aca="false">Inputs!$B$6*E2916</f>
        <v>-24500.0000000005</v>
      </c>
      <c r="I2916" s="29" t="n">
        <f aca="false">G2916+H2916</f>
        <v>55499.9999999993</v>
      </c>
      <c r="J2916" s="29" t="n">
        <f aca="false">J2915+I2916</f>
        <v>3013500</v>
      </c>
    </row>
    <row r="2917" customFormat="false" ht="15" hidden="false" customHeight="false" outlineLevel="0" collapsed="false">
      <c r="A2917" s="26" t="n">
        <v>41675</v>
      </c>
      <c r="B2917" s="27" t="n">
        <v>97.4</v>
      </c>
      <c r="C2917" s="27" t="n">
        <v>106.81</v>
      </c>
      <c r="D2917" s="28" t="n">
        <f aca="false">B2917-B2916</f>
        <v>0.160000000000011</v>
      </c>
      <c r="E2917" s="28" t="n">
        <f aca="false">C2917-C2916</f>
        <v>-0.230000000000004</v>
      </c>
      <c r="F2917" s="29" t="n">
        <f aca="false">Inputs!$B$5*B2917+Inputs!$B$6*C2917</f>
        <v>4399500</v>
      </c>
      <c r="G2917" s="29" t="n">
        <f aca="false">Inputs!$B$5*D2917</f>
        <v>16000.0000000011</v>
      </c>
      <c r="H2917" s="29" t="n">
        <f aca="false">Inputs!$B$6*E2917</f>
        <v>11500.0000000002</v>
      </c>
      <c r="I2917" s="29" t="n">
        <f aca="false">G2917+H2917</f>
        <v>27500.0000000013</v>
      </c>
      <c r="J2917" s="29" t="n">
        <f aca="false">J2916+I2917</f>
        <v>3041000</v>
      </c>
    </row>
    <row r="2918" customFormat="false" ht="15" hidden="false" customHeight="false" outlineLevel="0" collapsed="false">
      <c r="A2918" s="26" t="n">
        <v>41676</v>
      </c>
      <c r="B2918" s="27" t="n">
        <v>97.84</v>
      </c>
      <c r="C2918" s="27" t="n">
        <v>108.15</v>
      </c>
      <c r="D2918" s="28" t="n">
        <f aca="false">B2918-B2917</f>
        <v>0.439999999999998</v>
      </c>
      <c r="E2918" s="28" t="n">
        <f aca="false">C2918-C2917</f>
        <v>1.34</v>
      </c>
      <c r="F2918" s="29" t="n">
        <f aca="false">Inputs!$B$5*B2918+Inputs!$B$6*C2918</f>
        <v>4376500</v>
      </c>
      <c r="G2918" s="29" t="n">
        <f aca="false">Inputs!$B$5*D2918</f>
        <v>43999.9999999998</v>
      </c>
      <c r="H2918" s="29" t="n">
        <f aca="false">Inputs!$B$6*E2918</f>
        <v>-67000.0000000002</v>
      </c>
      <c r="I2918" s="29" t="n">
        <f aca="false">G2918+H2918</f>
        <v>-23000.0000000004</v>
      </c>
      <c r="J2918" s="29" t="n">
        <f aca="false">J2917+I2918</f>
        <v>3018000</v>
      </c>
    </row>
    <row r="2919" customFormat="false" ht="15" hidden="false" customHeight="false" outlineLevel="0" collapsed="false">
      <c r="A2919" s="26" t="n">
        <v>41677</v>
      </c>
      <c r="B2919" s="27" t="n">
        <v>99.98</v>
      </c>
      <c r="C2919" s="27" t="n">
        <v>110.12</v>
      </c>
      <c r="D2919" s="28" t="n">
        <f aca="false">B2919-B2918</f>
        <v>2.14</v>
      </c>
      <c r="E2919" s="28" t="n">
        <f aca="false">C2919-C2918</f>
        <v>1.97</v>
      </c>
      <c r="F2919" s="29" t="n">
        <f aca="false">Inputs!$B$5*B2919+Inputs!$B$6*C2919</f>
        <v>4492000</v>
      </c>
      <c r="G2919" s="29" t="n">
        <f aca="false">Inputs!$B$5*D2919</f>
        <v>214000</v>
      </c>
      <c r="H2919" s="29" t="n">
        <f aca="false">Inputs!$B$6*E2919</f>
        <v>-98499.9999999999</v>
      </c>
      <c r="I2919" s="29" t="n">
        <f aca="false">G2919+H2919</f>
        <v>115500</v>
      </c>
      <c r="J2919" s="29" t="n">
        <f aca="false">J2918+I2919</f>
        <v>3133500</v>
      </c>
    </row>
    <row r="2920" customFormat="false" ht="15" hidden="false" customHeight="false" outlineLevel="0" collapsed="false">
      <c r="A2920" s="26" t="n">
        <v>41680</v>
      </c>
      <c r="B2920" s="27" t="n">
        <v>100.12</v>
      </c>
      <c r="C2920" s="27" t="n">
        <v>110.18</v>
      </c>
      <c r="D2920" s="28" t="n">
        <f aca="false">B2920-B2919</f>
        <v>0.140000000000001</v>
      </c>
      <c r="E2920" s="28" t="n">
        <f aca="false">C2920-C2919</f>
        <v>0.0600000000000023</v>
      </c>
      <c r="F2920" s="29" t="n">
        <f aca="false">Inputs!$B$5*B2920+Inputs!$B$6*C2920</f>
        <v>4503000</v>
      </c>
      <c r="G2920" s="29" t="n">
        <f aca="false">Inputs!$B$5*D2920</f>
        <v>14000.0000000001</v>
      </c>
      <c r="H2920" s="29" t="n">
        <f aca="false">Inputs!$B$6*E2920</f>
        <v>-3000.00000000011</v>
      </c>
      <c r="I2920" s="29" t="n">
        <f aca="false">G2920+H2920</f>
        <v>10999.9999999999</v>
      </c>
      <c r="J2920" s="29" t="n">
        <f aca="false">J2919+I2920</f>
        <v>3144500</v>
      </c>
    </row>
    <row r="2921" customFormat="false" ht="15" hidden="false" customHeight="false" outlineLevel="0" collapsed="false">
      <c r="A2921" s="26" t="n">
        <v>41681</v>
      </c>
      <c r="B2921" s="27" t="n">
        <v>99.96</v>
      </c>
      <c r="C2921" s="27" t="n">
        <v>109.21</v>
      </c>
      <c r="D2921" s="28" t="n">
        <f aca="false">B2921-B2920</f>
        <v>-0.160000000000011</v>
      </c>
      <c r="E2921" s="28" t="n">
        <f aca="false">C2921-C2920</f>
        <v>-0.970000000000013</v>
      </c>
      <c r="F2921" s="29" t="n">
        <f aca="false">Inputs!$B$5*B2921+Inputs!$B$6*C2921</f>
        <v>4535500</v>
      </c>
      <c r="G2921" s="29" t="n">
        <f aca="false">Inputs!$B$5*D2921</f>
        <v>-16000.0000000011</v>
      </c>
      <c r="H2921" s="29" t="n">
        <f aca="false">Inputs!$B$6*E2921</f>
        <v>48500.0000000007</v>
      </c>
      <c r="I2921" s="29" t="n">
        <f aca="false">G2921+H2921</f>
        <v>32499.9999999996</v>
      </c>
      <c r="J2921" s="29" t="n">
        <f aca="false">J2920+I2921</f>
        <v>3177000</v>
      </c>
    </row>
    <row r="2922" customFormat="false" ht="15" hidden="false" customHeight="false" outlineLevel="0" collapsed="false">
      <c r="A2922" s="26" t="n">
        <v>41682</v>
      </c>
      <c r="B2922" s="27" t="n">
        <v>100.38</v>
      </c>
      <c r="C2922" s="27" t="n">
        <v>108.62</v>
      </c>
      <c r="D2922" s="28" t="n">
        <f aca="false">B2922-B2921</f>
        <v>0.420000000000002</v>
      </c>
      <c r="E2922" s="28" t="n">
        <f aca="false">C2922-C2921</f>
        <v>-0.589999999999989</v>
      </c>
      <c r="F2922" s="29" t="n">
        <f aca="false">Inputs!$B$5*B2922+Inputs!$B$6*C2922</f>
        <v>4607000</v>
      </c>
      <c r="G2922" s="29" t="n">
        <f aca="false">Inputs!$B$5*D2922</f>
        <v>42000.0000000002</v>
      </c>
      <c r="H2922" s="29" t="n">
        <f aca="false">Inputs!$B$6*E2922</f>
        <v>29499.9999999995</v>
      </c>
      <c r="I2922" s="29" t="n">
        <f aca="false">G2922+H2922</f>
        <v>71499.9999999996</v>
      </c>
      <c r="J2922" s="29" t="n">
        <f aca="false">J2921+I2922</f>
        <v>3248500</v>
      </c>
    </row>
    <row r="2923" customFormat="false" ht="15" hidden="false" customHeight="false" outlineLevel="0" collapsed="false">
      <c r="A2923" s="26" t="n">
        <v>41683</v>
      </c>
      <c r="B2923" s="27" t="n">
        <v>100.27</v>
      </c>
      <c r="C2923" s="27" t="n">
        <v>108.98</v>
      </c>
      <c r="D2923" s="28" t="n">
        <f aca="false">B2923-B2922</f>
        <v>-0.109999999999999</v>
      </c>
      <c r="E2923" s="28" t="n">
        <f aca="false">C2923-C2922</f>
        <v>0.359999999999999</v>
      </c>
      <c r="F2923" s="29" t="n">
        <f aca="false">Inputs!$B$5*B2923+Inputs!$B$6*C2923</f>
        <v>4578000</v>
      </c>
      <c r="G2923" s="29" t="n">
        <f aca="false">Inputs!$B$5*D2923</f>
        <v>-10999.9999999999</v>
      </c>
      <c r="H2923" s="29" t="n">
        <f aca="false">Inputs!$B$6*E2923</f>
        <v>-18000</v>
      </c>
      <c r="I2923" s="29" t="n">
        <f aca="false">G2923+H2923</f>
        <v>-28999.9999999999</v>
      </c>
      <c r="J2923" s="29" t="n">
        <f aca="false">J2922+I2923</f>
        <v>3219500</v>
      </c>
    </row>
    <row r="2924" customFormat="false" ht="15" hidden="false" customHeight="false" outlineLevel="0" collapsed="false">
      <c r="A2924" s="26" t="n">
        <v>41684</v>
      </c>
      <c r="B2924" s="27" t="n">
        <v>100.31</v>
      </c>
      <c r="C2924" s="27" t="n">
        <v>108.63</v>
      </c>
      <c r="D2924" s="28" t="n">
        <f aca="false">B2924-B2923</f>
        <v>0.0400000000000063</v>
      </c>
      <c r="E2924" s="28" t="n">
        <f aca="false">C2924-C2923</f>
        <v>-0.350000000000009</v>
      </c>
      <c r="F2924" s="29" t="n">
        <f aca="false">Inputs!$B$5*B2924+Inputs!$B$6*C2924</f>
        <v>4599500</v>
      </c>
      <c r="G2924" s="29" t="n">
        <f aca="false">Inputs!$B$5*D2924</f>
        <v>4000.00000000063</v>
      </c>
      <c r="H2924" s="29" t="n">
        <f aca="false">Inputs!$B$6*E2924</f>
        <v>17500.0000000004</v>
      </c>
      <c r="I2924" s="29" t="n">
        <f aca="false">G2924+H2924</f>
        <v>21500.0000000011</v>
      </c>
      <c r="J2924" s="29" t="n">
        <f aca="false">J2923+I2924</f>
        <v>3241000</v>
      </c>
    </row>
    <row r="2925" customFormat="false" ht="15" hidden="false" customHeight="false" outlineLevel="0" collapsed="false">
      <c r="A2925" s="26" t="n">
        <v>41688</v>
      </c>
      <c r="B2925" s="27" t="n">
        <v>102.54</v>
      </c>
      <c r="C2925" s="27" t="n">
        <v>110.14</v>
      </c>
      <c r="D2925" s="28" t="n">
        <f aca="false">B2925-B2924</f>
        <v>2.23</v>
      </c>
      <c r="E2925" s="28" t="n">
        <f aca="false">C2925-C2924</f>
        <v>1.51000000000001</v>
      </c>
      <c r="F2925" s="29" t="n">
        <f aca="false">Inputs!$B$5*B2925+Inputs!$B$6*C2925</f>
        <v>4747000</v>
      </c>
      <c r="G2925" s="29" t="n">
        <f aca="false">Inputs!$B$5*D2925</f>
        <v>223000</v>
      </c>
      <c r="H2925" s="29" t="n">
        <f aca="false">Inputs!$B$6*E2925</f>
        <v>-75500.0000000003</v>
      </c>
      <c r="I2925" s="29" t="n">
        <f aca="false">G2925+H2925</f>
        <v>147500</v>
      </c>
      <c r="J2925" s="29" t="n">
        <f aca="false">J2924+I2925</f>
        <v>3388500</v>
      </c>
    </row>
    <row r="2926" customFormat="false" ht="15" hidden="false" customHeight="false" outlineLevel="0" collapsed="false">
      <c r="A2926" s="26" t="n">
        <v>41689</v>
      </c>
      <c r="B2926" s="27" t="n">
        <v>103.46</v>
      </c>
      <c r="C2926" s="27" t="n">
        <v>110.37</v>
      </c>
      <c r="D2926" s="28" t="n">
        <f aca="false">B2926-B2925</f>
        <v>0.919999999999988</v>
      </c>
      <c r="E2926" s="28" t="n">
        <f aca="false">C2926-C2925</f>
        <v>0.230000000000004</v>
      </c>
      <c r="F2926" s="29" t="n">
        <f aca="false">Inputs!$B$5*B2926+Inputs!$B$6*C2926</f>
        <v>4827500</v>
      </c>
      <c r="G2926" s="29" t="n">
        <f aca="false">Inputs!$B$5*D2926</f>
        <v>91999.9999999988</v>
      </c>
      <c r="H2926" s="29" t="n">
        <f aca="false">Inputs!$B$6*E2926</f>
        <v>-11500.0000000002</v>
      </c>
      <c r="I2926" s="29" t="n">
        <f aca="false">G2926+H2926</f>
        <v>80499.9999999985</v>
      </c>
      <c r="J2926" s="29" t="n">
        <f aca="false">J2925+I2926</f>
        <v>3469000</v>
      </c>
    </row>
    <row r="2927" customFormat="false" ht="15" hidden="false" customHeight="false" outlineLevel="0" collapsed="false">
      <c r="A2927" s="26" t="n">
        <v>41690</v>
      </c>
      <c r="B2927" s="27" t="n">
        <v>103.2</v>
      </c>
      <c r="C2927" s="27" t="n">
        <v>109.42</v>
      </c>
      <c r="D2927" s="28" t="n">
        <f aca="false">B2927-B2926</f>
        <v>-0.259999999999991</v>
      </c>
      <c r="E2927" s="28" t="n">
        <f aca="false">C2927-C2926</f>
        <v>-0.950000000000003</v>
      </c>
      <c r="F2927" s="29" t="n">
        <f aca="false">Inputs!$B$5*B2927+Inputs!$B$6*C2927</f>
        <v>4849000</v>
      </c>
      <c r="G2927" s="29" t="n">
        <f aca="false">Inputs!$B$5*D2927</f>
        <v>-25999.9999999991</v>
      </c>
      <c r="H2927" s="29" t="n">
        <f aca="false">Inputs!$B$6*E2927</f>
        <v>47500.0000000001</v>
      </c>
      <c r="I2927" s="29" t="n">
        <f aca="false">G2927+H2927</f>
        <v>21500.0000000011</v>
      </c>
      <c r="J2927" s="29" t="n">
        <f aca="false">J2926+I2927</f>
        <v>3490500</v>
      </c>
    </row>
    <row r="2928" customFormat="false" ht="15" hidden="false" customHeight="false" outlineLevel="0" collapsed="false">
      <c r="A2928" s="26" t="n">
        <v>41691</v>
      </c>
      <c r="B2928" s="27" t="n">
        <v>102.53</v>
      </c>
      <c r="C2928" s="27" t="n">
        <v>109.03</v>
      </c>
      <c r="D2928" s="28" t="n">
        <f aca="false">B2928-B2927</f>
        <v>-0.670000000000002</v>
      </c>
      <c r="E2928" s="28" t="n">
        <f aca="false">C2928-C2927</f>
        <v>-0.390000000000001</v>
      </c>
      <c r="F2928" s="29" t="n">
        <f aca="false">Inputs!$B$5*B2928+Inputs!$B$6*C2928</f>
        <v>4801500</v>
      </c>
      <c r="G2928" s="29" t="n">
        <f aca="false">Inputs!$B$5*D2928</f>
        <v>-67000.0000000002</v>
      </c>
      <c r="H2928" s="29" t="n">
        <f aca="false">Inputs!$B$6*E2928</f>
        <v>19500</v>
      </c>
      <c r="I2928" s="29" t="n">
        <f aca="false">G2928+H2928</f>
        <v>-47500.0000000001</v>
      </c>
      <c r="J2928" s="29" t="n">
        <f aca="false">J2927+I2928</f>
        <v>3443000</v>
      </c>
    </row>
    <row r="2929" customFormat="false" ht="15" hidden="false" customHeight="false" outlineLevel="0" collapsed="false">
      <c r="A2929" s="26" t="n">
        <v>41694</v>
      </c>
      <c r="B2929" s="27" t="n">
        <v>103.17</v>
      </c>
      <c r="C2929" s="27" t="n">
        <v>109.76</v>
      </c>
      <c r="D2929" s="28" t="n">
        <f aca="false">B2929-B2928</f>
        <v>0.640000000000001</v>
      </c>
      <c r="E2929" s="28" t="n">
        <f aca="false">C2929-C2928</f>
        <v>0.730000000000004</v>
      </c>
      <c r="F2929" s="29" t="n">
        <f aca="false">Inputs!$B$5*B2929+Inputs!$B$6*C2929</f>
        <v>4829000</v>
      </c>
      <c r="G2929" s="29" t="n">
        <f aca="false">Inputs!$B$5*D2929</f>
        <v>64000.0000000001</v>
      </c>
      <c r="H2929" s="29" t="n">
        <f aca="false">Inputs!$B$6*E2929</f>
        <v>-36500.0000000002</v>
      </c>
      <c r="I2929" s="29" t="n">
        <f aca="false">G2929+H2929</f>
        <v>27499.9999999999</v>
      </c>
      <c r="J2929" s="29" t="n">
        <f aca="false">J2928+I2929</f>
        <v>3470500</v>
      </c>
    </row>
    <row r="2930" customFormat="false" ht="15" hidden="false" customHeight="false" outlineLevel="0" collapsed="false">
      <c r="A2930" s="26" t="n">
        <v>41695</v>
      </c>
      <c r="B2930" s="27" t="n">
        <v>102.2</v>
      </c>
      <c r="C2930" s="27" t="n">
        <v>109.19</v>
      </c>
      <c r="D2930" s="28" t="n">
        <f aca="false">B2930-B2929</f>
        <v>-0.969999999999999</v>
      </c>
      <c r="E2930" s="28" t="n">
        <f aca="false">C2930-C2929</f>
        <v>-0.570000000000007</v>
      </c>
      <c r="F2930" s="29" t="n">
        <f aca="false">Inputs!$B$5*B2930+Inputs!$B$6*C2930</f>
        <v>4760500</v>
      </c>
      <c r="G2930" s="29" t="n">
        <f aca="false">Inputs!$B$5*D2930</f>
        <v>-96999.9999999999</v>
      </c>
      <c r="H2930" s="29" t="n">
        <f aca="false">Inputs!$B$6*E2930</f>
        <v>28500.0000000004</v>
      </c>
      <c r="I2930" s="29" t="n">
        <f aca="false">G2930+H2930</f>
        <v>-68499.9999999995</v>
      </c>
      <c r="J2930" s="29" t="n">
        <f aca="false">J2929+I2930</f>
        <v>3402000</v>
      </c>
    </row>
    <row r="2931" customFormat="false" ht="15" hidden="false" customHeight="false" outlineLevel="0" collapsed="false">
      <c r="A2931" s="26" t="n">
        <v>41696</v>
      </c>
      <c r="B2931" s="27" t="n">
        <v>102.93</v>
      </c>
      <c r="C2931" s="27" t="n">
        <v>109.39</v>
      </c>
      <c r="D2931" s="28" t="n">
        <f aca="false">B2931-B2930</f>
        <v>0.730000000000004</v>
      </c>
      <c r="E2931" s="28" t="n">
        <f aca="false">C2931-C2930</f>
        <v>0.200000000000003</v>
      </c>
      <c r="F2931" s="29" t="n">
        <f aca="false">Inputs!$B$5*B2931+Inputs!$B$6*C2931</f>
        <v>4823500</v>
      </c>
      <c r="G2931" s="29" t="n">
        <f aca="false">Inputs!$B$5*D2931</f>
        <v>73000.0000000004</v>
      </c>
      <c r="H2931" s="29" t="n">
        <f aca="false">Inputs!$B$6*E2931</f>
        <v>-10000.0000000001</v>
      </c>
      <c r="I2931" s="29" t="n">
        <f aca="false">G2931+H2931</f>
        <v>63000.0000000003</v>
      </c>
      <c r="J2931" s="29" t="n">
        <f aca="false">J2930+I2931</f>
        <v>3465000</v>
      </c>
    </row>
    <row r="2932" customFormat="false" ht="15" hidden="false" customHeight="false" outlineLevel="0" collapsed="false">
      <c r="A2932" s="26" t="n">
        <v>41697</v>
      </c>
      <c r="B2932" s="27" t="n">
        <v>102.68</v>
      </c>
      <c r="C2932" s="27" t="n">
        <v>108.54</v>
      </c>
      <c r="D2932" s="28" t="n">
        <f aca="false">B2932-B2931</f>
        <v>-0.25</v>
      </c>
      <c r="E2932" s="28" t="n">
        <f aca="false">C2932-C2931</f>
        <v>-0.849999999999994</v>
      </c>
      <c r="F2932" s="29" t="n">
        <f aca="false">Inputs!$B$5*B2932+Inputs!$B$6*C2932</f>
        <v>4841000</v>
      </c>
      <c r="G2932" s="29" t="n">
        <f aca="false">Inputs!$B$5*D2932</f>
        <v>-25000</v>
      </c>
      <c r="H2932" s="29" t="n">
        <f aca="false">Inputs!$B$6*E2932</f>
        <v>42499.9999999997</v>
      </c>
      <c r="I2932" s="29" t="n">
        <f aca="false">G2932+H2932</f>
        <v>17499.9999999997</v>
      </c>
      <c r="J2932" s="29" t="n">
        <f aca="false">J2931+I2932</f>
        <v>3482500</v>
      </c>
    </row>
    <row r="2933" customFormat="false" ht="15" hidden="false" customHeight="false" outlineLevel="0" collapsed="false">
      <c r="A2933" s="26" t="n">
        <v>41698</v>
      </c>
      <c r="B2933" s="27" t="n">
        <v>102.88</v>
      </c>
      <c r="C2933" s="27" t="n">
        <v>108.98</v>
      </c>
      <c r="D2933" s="28" t="n">
        <f aca="false">B2933-B2932</f>
        <v>0.199999999999989</v>
      </c>
      <c r="E2933" s="28" t="n">
        <f aca="false">C2933-C2932</f>
        <v>0.439999999999998</v>
      </c>
      <c r="F2933" s="29" t="n">
        <f aca="false">Inputs!$B$5*B2933+Inputs!$B$6*C2933</f>
        <v>4839000</v>
      </c>
      <c r="G2933" s="29" t="n">
        <f aca="false">Inputs!$B$5*D2933</f>
        <v>19999.9999999989</v>
      </c>
      <c r="H2933" s="29" t="n">
        <f aca="false">Inputs!$B$6*E2933</f>
        <v>-21999.9999999999</v>
      </c>
      <c r="I2933" s="29" t="n">
        <f aca="false">G2933+H2933</f>
        <v>-2000.00000000102</v>
      </c>
      <c r="J2933" s="29" t="n">
        <f aca="false">J2932+I2933</f>
        <v>3480500</v>
      </c>
    </row>
    <row r="2934" customFormat="false" ht="15" hidden="false" customHeight="false" outlineLevel="0" collapsed="false">
      <c r="A2934" s="26" t="n">
        <v>41701</v>
      </c>
      <c r="B2934" s="27" t="n">
        <v>105.34</v>
      </c>
      <c r="C2934" s="27" t="n">
        <v>111.26</v>
      </c>
      <c r="D2934" s="28" t="n">
        <f aca="false">B2934-B2933</f>
        <v>2.46000000000001</v>
      </c>
      <c r="E2934" s="28" t="n">
        <f aca="false">C2934-C2933</f>
        <v>2.28</v>
      </c>
      <c r="F2934" s="29" t="n">
        <f aca="false">Inputs!$B$5*B2934+Inputs!$B$6*C2934</f>
        <v>4971000</v>
      </c>
      <c r="G2934" s="29" t="n">
        <f aca="false">Inputs!$B$5*D2934</f>
        <v>246000.000000001</v>
      </c>
      <c r="H2934" s="29" t="n">
        <f aca="false">Inputs!$B$6*E2934</f>
        <v>-114000</v>
      </c>
      <c r="I2934" s="29" t="n">
        <f aca="false">G2934+H2934</f>
        <v>132000.000000001</v>
      </c>
      <c r="J2934" s="29" t="n">
        <f aca="false">J2933+I2934</f>
        <v>3612500</v>
      </c>
    </row>
    <row r="2935" customFormat="false" ht="15" hidden="false" customHeight="false" outlineLevel="0" collapsed="false">
      <c r="A2935" s="26" t="n">
        <v>41702</v>
      </c>
      <c r="B2935" s="27" t="n">
        <v>103.64</v>
      </c>
      <c r="C2935" s="27" t="n">
        <v>109.17</v>
      </c>
      <c r="D2935" s="28" t="n">
        <f aca="false">B2935-B2934</f>
        <v>-1.7</v>
      </c>
      <c r="E2935" s="28" t="n">
        <f aca="false">C2935-C2934</f>
        <v>-2.09</v>
      </c>
      <c r="F2935" s="29" t="n">
        <f aca="false">Inputs!$B$5*B2935+Inputs!$B$6*C2935</f>
        <v>4905500</v>
      </c>
      <c r="G2935" s="29" t="n">
        <f aca="false">Inputs!$B$5*D2935</f>
        <v>-170000</v>
      </c>
      <c r="H2935" s="29" t="n">
        <f aca="false">Inputs!$B$6*E2935</f>
        <v>104500</v>
      </c>
      <c r="I2935" s="29" t="n">
        <f aca="false">G2935+H2935</f>
        <v>-65500.0000000001</v>
      </c>
      <c r="J2935" s="29" t="n">
        <f aca="false">J2934+I2935</f>
        <v>3547000</v>
      </c>
    </row>
    <row r="2936" customFormat="false" ht="15" hidden="false" customHeight="false" outlineLevel="0" collapsed="false">
      <c r="A2936" s="26" t="n">
        <v>41703</v>
      </c>
      <c r="B2936" s="27" t="n">
        <v>101.75</v>
      </c>
      <c r="C2936" s="27" t="n">
        <v>108.15</v>
      </c>
      <c r="D2936" s="28" t="n">
        <f aca="false">B2936-B2935</f>
        <v>-1.89</v>
      </c>
      <c r="E2936" s="28" t="n">
        <f aca="false">C2936-C2935</f>
        <v>-1.02</v>
      </c>
      <c r="F2936" s="29" t="n">
        <f aca="false">Inputs!$B$5*B2936+Inputs!$B$6*C2936</f>
        <v>4767500</v>
      </c>
      <c r="G2936" s="29" t="n">
        <f aca="false">Inputs!$B$5*D2936</f>
        <v>-189000</v>
      </c>
      <c r="H2936" s="29" t="n">
        <f aca="false">Inputs!$B$6*E2936</f>
        <v>50999.9999999998</v>
      </c>
      <c r="I2936" s="29" t="n">
        <f aca="false">G2936+H2936</f>
        <v>-138000</v>
      </c>
      <c r="J2936" s="29" t="n">
        <f aca="false">J2935+I2936</f>
        <v>3409000</v>
      </c>
    </row>
    <row r="2937" customFormat="false" ht="15" hidden="false" customHeight="false" outlineLevel="0" collapsed="false">
      <c r="A2937" s="26" t="n">
        <v>41704</v>
      </c>
      <c r="B2937" s="27" t="n">
        <v>101.82</v>
      </c>
      <c r="C2937" s="27" t="n">
        <v>107.99</v>
      </c>
      <c r="D2937" s="28" t="n">
        <f aca="false">B2937-B2936</f>
        <v>0.0699999999999932</v>
      </c>
      <c r="E2937" s="28" t="n">
        <f aca="false">C2937-C2936</f>
        <v>-0.160000000000011</v>
      </c>
      <c r="F2937" s="29" t="n">
        <f aca="false">Inputs!$B$5*B2937+Inputs!$B$6*C2937</f>
        <v>4782500</v>
      </c>
      <c r="G2937" s="29" t="n">
        <f aca="false">Inputs!$B$5*D2937</f>
        <v>6999.99999999932</v>
      </c>
      <c r="H2937" s="29" t="n">
        <f aca="false">Inputs!$B$6*E2937</f>
        <v>8000.00000000054</v>
      </c>
      <c r="I2937" s="29" t="n">
        <f aca="false">G2937+H2937</f>
        <v>14999.9999999999</v>
      </c>
      <c r="J2937" s="29" t="n">
        <f aca="false">J2936+I2937</f>
        <v>3424000</v>
      </c>
    </row>
    <row r="2938" customFormat="false" ht="15" hidden="false" customHeight="false" outlineLevel="0" collapsed="false">
      <c r="A2938" s="26" t="n">
        <v>41705</v>
      </c>
      <c r="B2938" s="27" t="n">
        <v>102.82</v>
      </c>
      <c r="C2938" s="27" t="n">
        <v>109.14</v>
      </c>
      <c r="D2938" s="28" t="n">
        <f aca="false">B2938-B2937</f>
        <v>1</v>
      </c>
      <c r="E2938" s="28" t="n">
        <f aca="false">C2938-C2937</f>
        <v>1.15000000000001</v>
      </c>
      <c r="F2938" s="29" t="n">
        <f aca="false">Inputs!$B$5*B2938+Inputs!$B$6*C2938</f>
        <v>4825000</v>
      </c>
      <c r="G2938" s="29" t="n">
        <f aca="false">Inputs!$B$5*D2938</f>
        <v>100000</v>
      </c>
      <c r="H2938" s="29" t="n">
        <f aca="false">Inputs!$B$6*E2938</f>
        <v>-57500.0000000003</v>
      </c>
      <c r="I2938" s="29" t="n">
        <f aca="false">G2938+H2938</f>
        <v>42499.9999999997</v>
      </c>
      <c r="J2938" s="29" t="n">
        <f aca="false">J2937+I2938</f>
        <v>3466500</v>
      </c>
    </row>
    <row r="2939" customFormat="false" ht="15" hidden="false" customHeight="false" outlineLevel="0" collapsed="false">
      <c r="A2939" s="26" t="n">
        <v>41708</v>
      </c>
      <c r="B2939" s="27" t="n">
        <v>101.39</v>
      </c>
      <c r="C2939" s="27" t="n">
        <v>108.27</v>
      </c>
      <c r="D2939" s="28" t="n">
        <f aca="false">B2939-B2938</f>
        <v>-1.42999999999999</v>
      </c>
      <c r="E2939" s="28" t="n">
        <f aca="false">C2939-C2938</f>
        <v>-0.870000000000005</v>
      </c>
      <c r="F2939" s="29" t="n">
        <f aca="false">Inputs!$B$5*B2939+Inputs!$B$6*C2939</f>
        <v>4725500</v>
      </c>
      <c r="G2939" s="29" t="n">
        <f aca="false">Inputs!$B$5*D2939</f>
        <v>-142999.999999999</v>
      </c>
      <c r="H2939" s="29" t="n">
        <f aca="false">Inputs!$B$6*E2939</f>
        <v>43500.0000000002</v>
      </c>
      <c r="I2939" s="29" t="n">
        <f aca="false">G2939+H2939</f>
        <v>-99499.999999999</v>
      </c>
      <c r="J2939" s="29" t="n">
        <f aca="false">J2938+I2939</f>
        <v>3367000</v>
      </c>
    </row>
    <row r="2940" customFormat="false" ht="15" hidden="false" customHeight="false" outlineLevel="0" collapsed="false">
      <c r="A2940" s="26" t="n">
        <v>41709</v>
      </c>
      <c r="B2940" s="27" t="n">
        <v>100.29</v>
      </c>
      <c r="C2940" s="27" t="n">
        <v>108.35</v>
      </c>
      <c r="D2940" s="28" t="n">
        <f aca="false">B2940-B2939</f>
        <v>-1.09999999999999</v>
      </c>
      <c r="E2940" s="28" t="n">
        <f aca="false">C2940-C2939</f>
        <v>0.0799999999999983</v>
      </c>
      <c r="F2940" s="29" t="n">
        <f aca="false">Inputs!$B$5*B2940+Inputs!$B$6*C2940</f>
        <v>4611500</v>
      </c>
      <c r="G2940" s="29" t="n">
        <f aca="false">Inputs!$B$5*D2940</f>
        <v>-109999.999999999</v>
      </c>
      <c r="H2940" s="29" t="n">
        <f aca="false">Inputs!$B$6*E2940</f>
        <v>-3999.99999999991</v>
      </c>
      <c r="I2940" s="29" t="n">
        <f aca="false">G2940+H2940</f>
        <v>-113999.999999999</v>
      </c>
      <c r="J2940" s="29" t="n">
        <f aca="false">J2939+I2940</f>
        <v>3253000</v>
      </c>
    </row>
    <row r="2941" customFormat="false" ht="15" hidden="false" customHeight="false" outlineLevel="0" collapsed="false">
      <c r="A2941" s="26" t="n">
        <v>41710</v>
      </c>
      <c r="B2941" s="27" t="n">
        <v>98.29</v>
      </c>
      <c r="C2941" s="27" t="n">
        <v>107.88</v>
      </c>
      <c r="D2941" s="28" t="n">
        <f aca="false">B2941-B2940</f>
        <v>-2</v>
      </c>
      <c r="E2941" s="28" t="n">
        <f aca="false">C2941-C2940</f>
        <v>-0.469999999999999</v>
      </c>
      <c r="F2941" s="29" t="n">
        <f aca="false">Inputs!$B$5*B2941+Inputs!$B$6*C2941</f>
        <v>4435000</v>
      </c>
      <c r="G2941" s="29" t="n">
        <f aca="false">Inputs!$B$5*D2941</f>
        <v>-200000</v>
      </c>
      <c r="H2941" s="29" t="n">
        <f aca="false">Inputs!$B$6*E2941</f>
        <v>23499.9999999999</v>
      </c>
      <c r="I2941" s="29" t="n">
        <f aca="false">G2941+H2941</f>
        <v>-176500</v>
      </c>
      <c r="J2941" s="29" t="n">
        <f aca="false">J2940+I2941</f>
        <v>3076500</v>
      </c>
    </row>
    <row r="2942" customFormat="false" ht="15" hidden="false" customHeight="false" outlineLevel="0" collapsed="false">
      <c r="A2942" s="26" t="n">
        <v>41711</v>
      </c>
      <c r="B2942" s="27" t="n">
        <v>98.57</v>
      </c>
      <c r="C2942" s="27" t="n">
        <v>107.48</v>
      </c>
      <c r="D2942" s="28" t="n">
        <f aca="false">B2942-B2941</f>
        <v>0.279999999999987</v>
      </c>
      <c r="E2942" s="28" t="n">
        <f aca="false">C2942-C2941</f>
        <v>-0.399999999999992</v>
      </c>
      <c r="F2942" s="29" t="n">
        <f aca="false">Inputs!$B$5*B2942+Inputs!$B$6*C2942</f>
        <v>4483000</v>
      </c>
      <c r="G2942" s="29" t="n">
        <f aca="false">Inputs!$B$5*D2942</f>
        <v>27999.9999999987</v>
      </c>
      <c r="H2942" s="29" t="n">
        <f aca="false">Inputs!$B$6*E2942</f>
        <v>19999.9999999996</v>
      </c>
      <c r="I2942" s="29" t="n">
        <f aca="false">G2942+H2942</f>
        <v>47999.9999999983</v>
      </c>
      <c r="J2942" s="29" t="n">
        <f aca="false">J2941+I2942</f>
        <v>3124500</v>
      </c>
    </row>
    <row r="2943" customFormat="false" ht="15" hidden="false" customHeight="false" outlineLevel="0" collapsed="false">
      <c r="A2943" s="26" t="n">
        <v>41712</v>
      </c>
      <c r="B2943" s="27" t="n">
        <v>99.23</v>
      </c>
      <c r="C2943" s="27" t="n">
        <v>108.08</v>
      </c>
      <c r="D2943" s="28" t="n">
        <f aca="false">B2943-B2942</f>
        <v>0.660000000000011</v>
      </c>
      <c r="E2943" s="28" t="n">
        <f aca="false">C2943-C2942</f>
        <v>0.599999999999994</v>
      </c>
      <c r="F2943" s="29" t="n">
        <f aca="false">Inputs!$B$5*B2943+Inputs!$B$6*C2943</f>
        <v>4519000</v>
      </c>
      <c r="G2943" s="29" t="n">
        <f aca="false">Inputs!$B$5*D2943</f>
        <v>66000.0000000011</v>
      </c>
      <c r="H2943" s="29" t="n">
        <f aca="false">Inputs!$B$6*E2943</f>
        <v>-29999.9999999997</v>
      </c>
      <c r="I2943" s="29" t="n">
        <f aca="false">G2943+H2943</f>
        <v>36000.0000000014</v>
      </c>
      <c r="J2943" s="29" t="n">
        <f aca="false">J2942+I2943</f>
        <v>3160500</v>
      </c>
    </row>
    <row r="2944" customFormat="false" ht="15" hidden="false" customHeight="false" outlineLevel="0" collapsed="false">
      <c r="A2944" s="26" t="n">
        <v>41715</v>
      </c>
      <c r="B2944" s="27" t="n">
        <v>98.43</v>
      </c>
      <c r="C2944" s="27" t="n">
        <v>106.99</v>
      </c>
      <c r="D2944" s="28" t="n">
        <f aca="false">B2944-B2943</f>
        <v>-0.799999999999997</v>
      </c>
      <c r="E2944" s="28" t="n">
        <f aca="false">C2944-C2943</f>
        <v>-1.09</v>
      </c>
      <c r="F2944" s="29" t="n">
        <f aca="false">Inputs!$B$5*B2944+Inputs!$B$6*C2944</f>
        <v>4493500</v>
      </c>
      <c r="G2944" s="29" t="n">
        <f aca="false">Inputs!$B$5*D2944</f>
        <v>-79999.9999999997</v>
      </c>
      <c r="H2944" s="29" t="n">
        <f aca="false">Inputs!$B$6*E2944</f>
        <v>54500.0000000002</v>
      </c>
      <c r="I2944" s="29" t="n">
        <f aca="false">G2944+H2944</f>
        <v>-25499.9999999995</v>
      </c>
      <c r="J2944" s="29" t="n">
        <f aca="false">J2943+I2944</f>
        <v>3135000</v>
      </c>
    </row>
    <row r="2945" customFormat="false" ht="15" hidden="false" customHeight="false" outlineLevel="0" collapsed="false">
      <c r="A2945" s="26" t="n">
        <v>41716</v>
      </c>
      <c r="B2945" s="27" t="n">
        <v>100.08</v>
      </c>
      <c r="C2945" s="27" t="n">
        <v>106.79</v>
      </c>
      <c r="D2945" s="28" t="n">
        <f aca="false">B2945-B2944</f>
        <v>1.64999999999999</v>
      </c>
      <c r="E2945" s="28" t="n">
        <f aca="false">C2945-C2944</f>
        <v>-0.199999999999989</v>
      </c>
      <c r="F2945" s="29" t="n">
        <f aca="false">Inputs!$B$5*B2945+Inputs!$B$6*C2945</f>
        <v>4668500</v>
      </c>
      <c r="G2945" s="29" t="n">
        <f aca="false">Inputs!$B$5*D2945</f>
        <v>164999.999999999</v>
      </c>
      <c r="H2945" s="29" t="n">
        <f aca="false">Inputs!$B$6*E2945</f>
        <v>9999.99999999943</v>
      </c>
      <c r="I2945" s="29" t="n">
        <f aca="false">G2945+H2945</f>
        <v>174999.999999999</v>
      </c>
      <c r="J2945" s="29" t="n">
        <f aca="false">J2944+I2945</f>
        <v>3310000</v>
      </c>
    </row>
    <row r="2946" customFormat="false" ht="15" hidden="false" customHeight="false" outlineLevel="0" collapsed="false">
      <c r="A2946" s="26" t="n">
        <v>41717</v>
      </c>
      <c r="B2946" s="27" t="n">
        <v>100.71</v>
      </c>
      <c r="C2946" s="27" t="n">
        <v>105.95</v>
      </c>
      <c r="D2946" s="28" t="n">
        <f aca="false">B2946-B2945</f>
        <v>0.629999999999996</v>
      </c>
      <c r="E2946" s="28" t="n">
        <f aca="false">C2946-C2945</f>
        <v>-0.840000000000003</v>
      </c>
      <c r="F2946" s="29" t="n">
        <f aca="false">Inputs!$B$5*B2946+Inputs!$B$6*C2946</f>
        <v>4773500</v>
      </c>
      <c r="G2946" s="29" t="n">
        <f aca="false">Inputs!$B$5*D2946</f>
        <v>62999.9999999996</v>
      </c>
      <c r="H2946" s="29" t="n">
        <f aca="false">Inputs!$B$6*E2946</f>
        <v>42000.0000000002</v>
      </c>
      <c r="I2946" s="29" t="n">
        <f aca="false">G2946+H2946</f>
        <v>105000</v>
      </c>
      <c r="J2946" s="29" t="n">
        <f aca="false">J2945+I2946</f>
        <v>3415000</v>
      </c>
    </row>
    <row r="2947" customFormat="false" ht="15" hidden="false" customHeight="false" outlineLevel="0" collapsed="false">
      <c r="A2947" s="26" t="n">
        <v>41718</v>
      </c>
      <c r="B2947" s="27" t="n">
        <v>99.68</v>
      </c>
      <c r="C2947" s="27" t="n">
        <v>105.73</v>
      </c>
      <c r="D2947" s="28" t="n">
        <f aca="false">B2947-B2946</f>
        <v>-1.02999999999999</v>
      </c>
      <c r="E2947" s="28" t="n">
        <f aca="false">C2947-C2946</f>
        <v>-0.219999999999999</v>
      </c>
      <c r="F2947" s="29" t="n">
        <f aca="false">Inputs!$B$5*B2947+Inputs!$B$6*C2947</f>
        <v>4681500</v>
      </c>
      <c r="G2947" s="29" t="n">
        <f aca="false">Inputs!$B$5*D2947</f>
        <v>-102999.999999999</v>
      </c>
      <c r="H2947" s="29" t="n">
        <f aca="false">Inputs!$B$6*E2947</f>
        <v>10999.9999999999</v>
      </c>
      <c r="I2947" s="29" t="n">
        <f aca="false">G2947+H2947</f>
        <v>-91999.9999999988</v>
      </c>
      <c r="J2947" s="29" t="n">
        <f aca="false">J2946+I2947</f>
        <v>3323000</v>
      </c>
    </row>
    <row r="2948" customFormat="false" ht="15" hidden="false" customHeight="false" outlineLevel="0" collapsed="false">
      <c r="A2948" s="26" t="n">
        <v>41719</v>
      </c>
      <c r="B2948" s="27" t="n">
        <v>99.97</v>
      </c>
      <c r="C2948" s="27" t="n">
        <v>107.2</v>
      </c>
      <c r="D2948" s="28" t="n">
        <f aca="false">B2948-B2947</f>
        <v>0.289999999999992</v>
      </c>
      <c r="E2948" s="28" t="n">
        <f aca="false">C2948-C2947</f>
        <v>1.47</v>
      </c>
      <c r="F2948" s="29" t="n">
        <f aca="false">Inputs!$B$5*B2948+Inputs!$B$6*C2948</f>
        <v>4637000</v>
      </c>
      <c r="G2948" s="29" t="n">
        <f aca="false">Inputs!$B$5*D2948</f>
        <v>28999.9999999992</v>
      </c>
      <c r="H2948" s="29" t="n">
        <f aca="false">Inputs!$B$6*E2948</f>
        <v>-73499.9999999999</v>
      </c>
      <c r="I2948" s="29" t="n">
        <f aca="false">G2948+H2948</f>
        <v>-44500.0000000007</v>
      </c>
      <c r="J2948" s="29" t="n">
        <f aca="false">J2947+I2948</f>
        <v>3278500</v>
      </c>
    </row>
    <row r="2949" customFormat="false" ht="15" hidden="false" customHeight="false" outlineLevel="0" collapsed="false">
      <c r="A2949" s="26" t="n">
        <v>41722</v>
      </c>
      <c r="B2949" s="27" t="n">
        <v>100.05</v>
      </c>
      <c r="C2949" s="27" t="n">
        <v>106.59</v>
      </c>
      <c r="D2949" s="28" t="n">
        <f aca="false">B2949-B2948</f>
        <v>0.0799999999999983</v>
      </c>
      <c r="E2949" s="28" t="n">
        <f aca="false">C2949-C2948</f>
        <v>-0.609999999999999</v>
      </c>
      <c r="F2949" s="29" t="n">
        <f aca="false">Inputs!$B$5*B2949+Inputs!$B$6*C2949</f>
        <v>4675500</v>
      </c>
      <c r="G2949" s="29" t="n">
        <f aca="false">Inputs!$B$5*D2949</f>
        <v>7999.99999999983</v>
      </c>
      <c r="H2949" s="29" t="n">
        <f aca="false">Inputs!$B$6*E2949</f>
        <v>30500</v>
      </c>
      <c r="I2949" s="29" t="n">
        <f aca="false">G2949+H2949</f>
        <v>38499.9999999998</v>
      </c>
      <c r="J2949" s="29" t="n">
        <f aca="false">J2948+I2949</f>
        <v>3317000</v>
      </c>
    </row>
    <row r="2950" customFormat="false" ht="15" hidden="false" customHeight="false" outlineLevel="0" collapsed="false">
      <c r="A2950" s="26" t="n">
        <v>41723</v>
      </c>
      <c r="B2950" s="27" t="n">
        <v>99.66</v>
      </c>
      <c r="C2950" s="27" t="n">
        <v>107.01</v>
      </c>
      <c r="D2950" s="28" t="n">
        <f aca="false">B2950-B2949</f>
        <v>-0.390000000000001</v>
      </c>
      <c r="E2950" s="28" t="n">
        <f aca="false">C2950-C2949</f>
        <v>0.420000000000002</v>
      </c>
      <c r="F2950" s="29" t="n">
        <f aca="false">Inputs!$B$5*B2950+Inputs!$B$6*C2950</f>
        <v>4615500</v>
      </c>
      <c r="G2950" s="29" t="n">
        <f aca="false">Inputs!$B$5*D2950</f>
        <v>-39000.0000000001</v>
      </c>
      <c r="H2950" s="29" t="n">
        <f aca="false">Inputs!$B$6*E2950</f>
        <v>-21000.0000000001</v>
      </c>
      <c r="I2950" s="29" t="n">
        <f aca="false">G2950+H2950</f>
        <v>-60000.0000000001</v>
      </c>
      <c r="J2950" s="29" t="n">
        <f aca="false">J2949+I2950</f>
        <v>3257000</v>
      </c>
    </row>
    <row r="2951" customFormat="false" ht="15" hidden="false" customHeight="false" outlineLevel="0" collapsed="false">
      <c r="A2951" s="26" t="n">
        <v>41724</v>
      </c>
      <c r="B2951" s="27" t="n">
        <v>100.61</v>
      </c>
      <c r="C2951" s="27" t="n">
        <v>105.9</v>
      </c>
      <c r="D2951" s="28" t="n">
        <f aca="false">B2951-B2950</f>
        <v>0.950000000000003</v>
      </c>
      <c r="E2951" s="28" t="n">
        <f aca="false">C2951-C2950</f>
        <v>-1.11</v>
      </c>
      <c r="F2951" s="29" t="n">
        <f aca="false">Inputs!$B$5*B2951+Inputs!$B$6*C2951</f>
        <v>4766000</v>
      </c>
      <c r="G2951" s="29" t="n">
        <f aca="false">Inputs!$B$5*D2951</f>
        <v>95000.0000000003</v>
      </c>
      <c r="H2951" s="29" t="n">
        <f aca="false">Inputs!$B$6*E2951</f>
        <v>55500</v>
      </c>
      <c r="I2951" s="29" t="n">
        <f aca="false">G2951+H2951</f>
        <v>150500</v>
      </c>
      <c r="J2951" s="29" t="n">
        <f aca="false">J2950+I2951</f>
        <v>3407500</v>
      </c>
    </row>
    <row r="2952" customFormat="false" ht="15" hidden="false" customHeight="false" outlineLevel="0" collapsed="false">
      <c r="A2952" s="26" t="n">
        <v>41725</v>
      </c>
      <c r="B2952" s="27" t="n">
        <v>101.25</v>
      </c>
      <c r="C2952" s="27" t="n">
        <v>106.58</v>
      </c>
      <c r="D2952" s="28" t="n">
        <f aca="false">B2952-B2951</f>
        <v>0.640000000000001</v>
      </c>
      <c r="E2952" s="28" t="n">
        <f aca="false">C2952-C2951</f>
        <v>0.679999999999993</v>
      </c>
      <c r="F2952" s="29" t="n">
        <f aca="false">Inputs!$B$5*B2952+Inputs!$B$6*C2952</f>
        <v>4796000</v>
      </c>
      <c r="G2952" s="29" t="n">
        <f aca="false">Inputs!$B$5*D2952</f>
        <v>64000.0000000001</v>
      </c>
      <c r="H2952" s="29" t="n">
        <f aca="false">Inputs!$B$6*E2952</f>
        <v>-33999.9999999996</v>
      </c>
      <c r="I2952" s="29" t="n">
        <f aca="false">G2952+H2952</f>
        <v>30000.0000000004</v>
      </c>
      <c r="J2952" s="29" t="n">
        <f aca="false">J2951+I2952</f>
        <v>3437500</v>
      </c>
    </row>
    <row r="2953" customFormat="false" ht="15" hidden="false" customHeight="false" outlineLevel="0" collapsed="false">
      <c r="A2953" s="26" t="n">
        <v>41726</v>
      </c>
      <c r="B2953" s="27" t="n">
        <v>101.73</v>
      </c>
      <c r="C2953" s="27" t="n">
        <v>106.64</v>
      </c>
      <c r="D2953" s="28" t="n">
        <f aca="false">B2953-B2952</f>
        <v>0.480000000000004</v>
      </c>
      <c r="E2953" s="28" t="n">
        <f aca="false">C2953-C2952</f>
        <v>0.0600000000000023</v>
      </c>
      <c r="F2953" s="29" t="n">
        <f aca="false">Inputs!$B$5*B2953+Inputs!$B$6*C2953</f>
        <v>4841000</v>
      </c>
      <c r="G2953" s="29" t="n">
        <f aca="false">Inputs!$B$5*D2953</f>
        <v>48000.0000000004</v>
      </c>
      <c r="H2953" s="29" t="n">
        <f aca="false">Inputs!$B$6*E2953</f>
        <v>-3000.00000000011</v>
      </c>
      <c r="I2953" s="29" t="n">
        <f aca="false">G2953+H2953</f>
        <v>45000.0000000003</v>
      </c>
      <c r="J2953" s="29" t="n">
        <f aca="false">J2952+I2953</f>
        <v>3482500</v>
      </c>
    </row>
    <row r="2954" customFormat="false" ht="15" hidden="false" customHeight="false" outlineLevel="0" collapsed="false">
      <c r="A2954" s="26" t="n">
        <v>41729</v>
      </c>
      <c r="B2954" s="27" t="n">
        <v>101.57</v>
      </c>
      <c r="C2954" s="27" t="n">
        <v>105.95</v>
      </c>
      <c r="D2954" s="28" t="n">
        <f aca="false">B2954-B2953</f>
        <v>-0.160000000000011</v>
      </c>
      <c r="E2954" s="28" t="n">
        <f aca="false">C2954-C2953</f>
        <v>-0.689999999999998</v>
      </c>
      <c r="F2954" s="29" t="n">
        <f aca="false">Inputs!$B$5*B2954+Inputs!$B$6*C2954</f>
        <v>4859500</v>
      </c>
      <c r="G2954" s="29" t="n">
        <f aca="false">Inputs!$B$5*D2954</f>
        <v>-16000.0000000011</v>
      </c>
      <c r="H2954" s="29" t="n">
        <f aca="false">Inputs!$B$6*E2954</f>
        <v>34499.9999999999</v>
      </c>
      <c r="I2954" s="29" t="n">
        <f aca="false">G2954+H2954</f>
        <v>18499.9999999988</v>
      </c>
      <c r="J2954" s="29" t="n">
        <f aca="false">J2953+I2954</f>
        <v>3501000</v>
      </c>
    </row>
    <row r="2955" customFormat="false" ht="15" hidden="false" customHeight="false" outlineLevel="0" collapsed="false">
      <c r="A2955" s="26" t="n">
        <v>41730</v>
      </c>
      <c r="B2955" s="27" t="n">
        <v>99.69</v>
      </c>
      <c r="C2955" s="27" t="n">
        <v>105.7</v>
      </c>
      <c r="D2955" s="28" t="n">
        <f aca="false">B2955-B2954</f>
        <v>-1.88</v>
      </c>
      <c r="E2955" s="28" t="n">
        <f aca="false">C2955-C2954</f>
        <v>-0.25</v>
      </c>
      <c r="F2955" s="29" t="n">
        <f aca="false">Inputs!$B$5*B2955+Inputs!$B$6*C2955</f>
        <v>4684000</v>
      </c>
      <c r="G2955" s="29" t="n">
        <f aca="false">Inputs!$B$5*D2955</f>
        <v>-188000</v>
      </c>
      <c r="H2955" s="29" t="n">
        <f aca="false">Inputs!$B$6*E2955</f>
        <v>12500</v>
      </c>
      <c r="I2955" s="29" t="n">
        <f aca="false">G2955+H2955</f>
        <v>-175500</v>
      </c>
      <c r="J2955" s="29" t="n">
        <f aca="false">J2954+I2955</f>
        <v>3325500</v>
      </c>
    </row>
    <row r="2956" customFormat="false" ht="15" hidden="false" customHeight="false" outlineLevel="0" collapsed="false">
      <c r="A2956" s="26" t="n">
        <v>41731</v>
      </c>
      <c r="B2956" s="27" t="n">
        <v>99.6</v>
      </c>
      <c r="C2956" s="27" t="n">
        <v>103.37</v>
      </c>
      <c r="D2956" s="28" t="n">
        <f aca="false">B2956-B2955</f>
        <v>-0.0900000000000034</v>
      </c>
      <c r="E2956" s="28" t="n">
        <f aca="false">C2956-C2955</f>
        <v>-2.33</v>
      </c>
      <c r="F2956" s="29" t="n">
        <f aca="false">Inputs!$B$5*B2956+Inputs!$B$6*C2956</f>
        <v>4791500</v>
      </c>
      <c r="G2956" s="29" t="n">
        <f aca="false">Inputs!$B$5*D2956</f>
        <v>-9000.00000000034</v>
      </c>
      <c r="H2956" s="29" t="n">
        <f aca="false">Inputs!$B$6*E2956</f>
        <v>116500</v>
      </c>
      <c r="I2956" s="29" t="n">
        <f aca="false">G2956+H2956</f>
        <v>107500</v>
      </c>
      <c r="J2956" s="29" t="n">
        <f aca="false">J2955+I2956</f>
        <v>3433000</v>
      </c>
    </row>
    <row r="2957" customFormat="false" ht="15" hidden="false" customHeight="false" outlineLevel="0" collapsed="false">
      <c r="A2957" s="26" t="n">
        <v>41732</v>
      </c>
      <c r="B2957" s="27" t="n">
        <v>100.29</v>
      </c>
      <c r="C2957" s="27" t="n">
        <v>104.88</v>
      </c>
      <c r="D2957" s="28" t="n">
        <f aca="false">B2957-B2956</f>
        <v>0.690000000000012</v>
      </c>
      <c r="E2957" s="28" t="n">
        <f aca="false">C2957-C2956</f>
        <v>1.50999999999999</v>
      </c>
      <c r="F2957" s="29" t="n">
        <f aca="false">Inputs!$B$5*B2957+Inputs!$B$6*C2957</f>
        <v>4785000</v>
      </c>
      <c r="G2957" s="29" t="n">
        <f aca="false">Inputs!$B$5*D2957</f>
        <v>69000.0000000012</v>
      </c>
      <c r="H2957" s="29" t="n">
        <f aca="false">Inputs!$B$6*E2957</f>
        <v>-75499.9999999996</v>
      </c>
      <c r="I2957" s="29" t="n">
        <f aca="false">G2957+H2957</f>
        <v>-6499.99999999836</v>
      </c>
      <c r="J2957" s="29" t="n">
        <f aca="false">J2956+I2957</f>
        <v>3426500</v>
      </c>
    </row>
    <row r="2958" customFormat="false" ht="15" hidden="false" customHeight="false" outlineLevel="0" collapsed="false">
      <c r="A2958" s="26" t="n">
        <v>41733</v>
      </c>
      <c r="B2958" s="27" t="n">
        <v>101.16</v>
      </c>
      <c r="C2958" s="27" t="n">
        <v>106.41</v>
      </c>
      <c r="D2958" s="28" t="n">
        <f aca="false">B2958-B2957</f>
        <v>0.86999999999999</v>
      </c>
      <c r="E2958" s="28" t="n">
        <f aca="false">C2958-C2957</f>
        <v>1.53</v>
      </c>
      <c r="F2958" s="29" t="n">
        <f aca="false">Inputs!$B$5*B2958+Inputs!$B$6*C2958</f>
        <v>4795500</v>
      </c>
      <c r="G2958" s="29" t="n">
        <f aca="false">Inputs!$B$5*D2958</f>
        <v>86999.999999999</v>
      </c>
      <c r="H2958" s="29" t="n">
        <f aca="false">Inputs!$B$6*E2958</f>
        <v>-76500.0000000001</v>
      </c>
      <c r="I2958" s="29" t="n">
        <f aca="false">G2958+H2958</f>
        <v>10499.999999999</v>
      </c>
      <c r="J2958" s="29" t="n">
        <f aca="false">J2957+I2958</f>
        <v>3437000</v>
      </c>
    </row>
    <row r="2959" customFormat="false" ht="15" hidden="false" customHeight="false" outlineLevel="0" collapsed="false">
      <c r="A2959" s="26" t="n">
        <v>41736</v>
      </c>
      <c r="B2959" s="27" t="n">
        <v>100.43</v>
      </c>
      <c r="C2959" s="27" t="n">
        <v>104.89</v>
      </c>
      <c r="D2959" s="28" t="n">
        <f aca="false">B2959-B2958</f>
        <v>-0.72999999999999</v>
      </c>
      <c r="E2959" s="28" t="n">
        <f aca="false">C2959-C2958</f>
        <v>-1.52</v>
      </c>
      <c r="F2959" s="29" t="n">
        <f aca="false">Inputs!$B$5*B2959+Inputs!$B$6*C2959</f>
        <v>4798500</v>
      </c>
      <c r="G2959" s="29" t="n">
        <f aca="false">Inputs!$B$5*D2959</f>
        <v>-72999.999999999</v>
      </c>
      <c r="H2959" s="29" t="n">
        <f aca="false">Inputs!$B$6*E2959</f>
        <v>75999.9999999998</v>
      </c>
      <c r="I2959" s="29" t="n">
        <f aca="false">G2959+H2959</f>
        <v>3000.00000000082</v>
      </c>
      <c r="J2959" s="29" t="n">
        <f aca="false">J2958+I2959</f>
        <v>3440000</v>
      </c>
    </row>
    <row r="2960" customFormat="false" ht="15" hidden="false" customHeight="false" outlineLevel="0" collapsed="false">
      <c r="A2960" s="26" t="n">
        <v>41737</v>
      </c>
      <c r="B2960" s="27" t="n">
        <v>102.57</v>
      </c>
      <c r="C2960" s="27" t="n">
        <v>105.83</v>
      </c>
      <c r="D2960" s="28" t="n">
        <f aca="false">B2960-B2959</f>
        <v>2.13999999999999</v>
      </c>
      <c r="E2960" s="28" t="n">
        <f aca="false">C2960-C2959</f>
        <v>0.939999999999998</v>
      </c>
      <c r="F2960" s="29" t="n">
        <f aca="false">Inputs!$B$5*B2960+Inputs!$B$6*C2960</f>
        <v>4965500</v>
      </c>
      <c r="G2960" s="29" t="n">
        <f aca="false">Inputs!$B$5*D2960</f>
        <v>213999.999999999</v>
      </c>
      <c r="H2960" s="29" t="n">
        <f aca="false">Inputs!$B$6*E2960</f>
        <v>-46999.9999999999</v>
      </c>
      <c r="I2960" s="29" t="n">
        <f aca="false">G2960+H2960</f>
        <v>166999.999999999</v>
      </c>
      <c r="J2960" s="29" t="n">
        <f aca="false">J2959+I2960</f>
        <v>3607000</v>
      </c>
    </row>
    <row r="2961" customFormat="false" ht="15" hidden="false" customHeight="false" outlineLevel="0" collapsed="false">
      <c r="A2961" s="26" t="n">
        <v>41738</v>
      </c>
      <c r="B2961" s="27" t="n">
        <v>103.55</v>
      </c>
      <c r="C2961" s="27" t="n">
        <v>107.39</v>
      </c>
      <c r="D2961" s="28" t="n">
        <f aca="false">B2961-B2960</f>
        <v>0.980000000000004</v>
      </c>
      <c r="E2961" s="28" t="n">
        <f aca="false">C2961-C2960</f>
        <v>1.56</v>
      </c>
      <c r="F2961" s="29" t="n">
        <f aca="false">Inputs!$B$5*B2961+Inputs!$B$6*C2961</f>
        <v>4985500</v>
      </c>
      <c r="G2961" s="29" t="n">
        <f aca="false">Inputs!$B$5*D2961</f>
        <v>98000.0000000004</v>
      </c>
      <c r="H2961" s="29" t="n">
        <f aca="false">Inputs!$B$6*E2961</f>
        <v>-78000.0000000001</v>
      </c>
      <c r="I2961" s="29" t="n">
        <f aca="false">G2961+H2961</f>
        <v>20000.0000000003</v>
      </c>
      <c r="J2961" s="29" t="n">
        <f aca="false">J2960+I2961</f>
        <v>3627000</v>
      </c>
    </row>
    <row r="2962" customFormat="false" ht="15" hidden="false" customHeight="false" outlineLevel="0" collapsed="false">
      <c r="A2962" s="26" t="n">
        <v>41739</v>
      </c>
      <c r="B2962" s="27" t="n">
        <v>103.37</v>
      </c>
      <c r="C2962" s="27" t="n">
        <v>107.1</v>
      </c>
      <c r="D2962" s="28" t="n">
        <f aca="false">B2962-B2961</f>
        <v>-0.179999999999993</v>
      </c>
      <c r="E2962" s="28" t="n">
        <f aca="false">C2962-C2961</f>
        <v>-0.290000000000006</v>
      </c>
      <c r="F2962" s="29" t="n">
        <f aca="false">Inputs!$B$5*B2962+Inputs!$B$6*C2962</f>
        <v>4982000</v>
      </c>
      <c r="G2962" s="29" t="n">
        <f aca="false">Inputs!$B$5*D2962</f>
        <v>-17999.9999999993</v>
      </c>
      <c r="H2962" s="29" t="n">
        <f aca="false">Inputs!$B$6*E2962</f>
        <v>14500.0000000003</v>
      </c>
      <c r="I2962" s="29" t="n">
        <f aca="false">G2962+H2962</f>
        <v>-3499.99999999895</v>
      </c>
      <c r="J2962" s="29" t="n">
        <f aca="false">J2961+I2962</f>
        <v>3623500</v>
      </c>
    </row>
    <row r="2963" customFormat="false" ht="15" hidden="false" customHeight="false" outlineLevel="0" collapsed="false">
      <c r="A2963" s="26" t="n">
        <v>41740</v>
      </c>
      <c r="B2963" s="27" t="n">
        <v>103.68</v>
      </c>
      <c r="C2963" s="27" t="n">
        <v>107.34</v>
      </c>
      <c r="D2963" s="28" t="n">
        <f aca="false">B2963-B2962</f>
        <v>0.310000000000002</v>
      </c>
      <c r="E2963" s="28" t="n">
        <f aca="false">C2963-C2962</f>
        <v>0.240000000000009</v>
      </c>
      <c r="F2963" s="29" t="n">
        <f aca="false">Inputs!$B$5*B2963+Inputs!$B$6*C2963</f>
        <v>5001000</v>
      </c>
      <c r="G2963" s="29" t="n">
        <f aca="false">Inputs!$B$5*D2963</f>
        <v>31000.0000000002</v>
      </c>
      <c r="H2963" s="29" t="n">
        <f aca="false">Inputs!$B$6*E2963</f>
        <v>-12000.0000000005</v>
      </c>
      <c r="I2963" s="29" t="n">
        <f aca="false">G2963+H2963</f>
        <v>18999.9999999998</v>
      </c>
      <c r="J2963" s="29" t="n">
        <f aca="false">J2962+I2963</f>
        <v>3642500</v>
      </c>
    </row>
    <row r="2964" customFormat="false" ht="15" hidden="false" customHeight="false" outlineLevel="0" collapsed="false">
      <c r="A2964" s="26" t="n">
        <v>41743</v>
      </c>
      <c r="B2964" s="27" t="n">
        <v>104.05</v>
      </c>
      <c r="C2964" s="27" t="n">
        <v>107.68</v>
      </c>
      <c r="D2964" s="28" t="n">
        <f aca="false">B2964-B2963</f>
        <v>0.36999999999999</v>
      </c>
      <c r="E2964" s="28" t="n">
        <f aca="false">C2964-C2963</f>
        <v>0.340000000000003</v>
      </c>
      <c r="F2964" s="29" t="n">
        <f aca="false">Inputs!$B$5*B2964+Inputs!$B$6*C2964</f>
        <v>5021000</v>
      </c>
      <c r="G2964" s="29" t="n">
        <f aca="false">Inputs!$B$5*D2964</f>
        <v>36999.999999999</v>
      </c>
      <c r="H2964" s="29" t="n">
        <f aca="false">Inputs!$B$6*E2964</f>
        <v>-17000.0000000002</v>
      </c>
      <c r="I2964" s="29" t="n">
        <f aca="false">G2964+H2964</f>
        <v>19999.9999999989</v>
      </c>
      <c r="J2964" s="29" t="n">
        <f aca="false">J2963+I2964</f>
        <v>3662500</v>
      </c>
    </row>
    <row r="2965" customFormat="false" ht="15" hidden="false" customHeight="false" outlineLevel="0" collapsed="false">
      <c r="A2965" s="26" t="n">
        <v>41744</v>
      </c>
      <c r="B2965" s="27" t="n">
        <v>103.7</v>
      </c>
      <c r="C2965" s="27" t="n">
        <v>109.1</v>
      </c>
      <c r="D2965" s="28" t="n">
        <f aca="false">B2965-B2964</f>
        <v>-0.349999999999994</v>
      </c>
      <c r="E2965" s="28" t="n">
        <f aca="false">C2965-C2964</f>
        <v>1.41999999999999</v>
      </c>
      <c r="F2965" s="29" t="n">
        <f aca="false">Inputs!$B$5*B2965+Inputs!$B$6*C2965</f>
        <v>4915000</v>
      </c>
      <c r="G2965" s="29" t="n">
        <f aca="false">Inputs!$B$5*D2965</f>
        <v>-34999.9999999994</v>
      </c>
      <c r="H2965" s="29" t="n">
        <f aca="false">Inputs!$B$6*E2965</f>
        <v>-70999.9999999994</v>
      </c>
      <c r="I2965" s="29" t="n">
        <f aca="false">G2965+H2965</f>
        <v>-105999.999999999</v>
      </c>
      <c r="J2965" s="29" t="n">
        <f aca="false">J2964+I2965</f>
        <v>3556500</v>
      </c>
    </row>
    <row r="2966" customFormat="false" ht="15" hidden="false" customHeight="false" outlineLevel="0" collapsed="false">
      <c r="A2966" s="26" t="n">
        <v>41745</v>
      </c>
      <c r="B2966" s="27" t="n">
        <v>103.71</v>
      </c>
      <c r="C2966" s="27" t="n">
        <v>109.71</v>
      </c>
      <c r="D2966" s="28" t="n">
        <f aca="false">B2966-B2965</f>
        <v>0.00999999999999091</v>
      </c>
      <c r="E2966" s="28" t="n">
        <f aca="false">C2966-C2965</f>
        <v>0.609999999999999</v>
      </c>
      <c r="F2966" s="29" t="n">
        <f aca="false">Inputs!$B$5*B2966+Inputs!$B$6*C2966</f>
        <v>4885500</v>
      </c>
      <c r="G2966" s="29" t="n">
        <f aca="false">Inputs!$B$5*D2966</f>
        <v>999.999999999091</v>
      </c>
      <c r="H2966" s="29" t="n">
        <f aca="false">Inputs!$B$6*E2966</f>
        <v>-30500</v>
      </c>
      <c r="I2966" s="29" t="n">
        <f aca="false">G2966+H2966</f>
        <v>-29500.0000000009</v>
      </c>
      <c r="J2966" s="29" t="n">
        <f aca="false">J2965+I2966</f>
        <v>3527000</v>
      </c>
    </row>
    <row r="2967" customFormat="false" ht="15" hidden="false" customHeight="false" outlineLevel="0" collapsed="false">
      <c r="A2967" s="26" t="n">
        <v>41746</v>
      </c>
      <c r="B2967" s="27" t="n">
        <v>104.33</v>
      </c>
      <c r="C2967" s="27" t="n">
        <v>109.79</v>
      </c>
      <c r="D2967" s="28" t="n">
        <f aca="false">B2967-B2966</f>
        <v>0.620000000000005</v>
      </c>
      <c r="E2967" s="28" t="n">
        <f aca="false">C2967-C2966</f>
        <v>0.0800000000000125</v>
      </c>
      <c r="F2967" s="29" t="n">
        <f aca="false">Inputs!$B$5*B2967+Inputs!$B$6*C2967</f>
        <v>4943500</v>
      </c>
      <c r="G2967" s="29" t="n">
        <f aca="false">Inputs!$B$5*D2967</f>
        <v>62000.0000000005</v>
      </c>
      <c r="H2967" s="29" t="n">
        <f aca="false">Inputs!$B$6*E2967</f>
        <v>-4000.00000000063</v>
      </c>
      <c r="I2967" s="29" t="n">
        <f aca="false">G2967+H2967</f>
        <v>57999.9999999998</v>
      </c>
      <c r="J2967" s="29" t="n">
        <f aca="false">J2966+I2967</f>
        <v>3585000</v>
      </c>
    </row>
    <row r="2968" customFormat="false" ht="15" hidden="false" customHeight="false" outlineLevel="0" collapsed="false">
      <c r="A2968" s="26" t="n">
        <v>41750</v>
      </c>
      <c r="B2968" s="27" t="n">
        <v>104.35</v>
      </c>
      <c r="C2968" s="27" t="n">
        <v>109.69</v>
      </c>
      <c r="D2968" s="28" t="n">
        <f aca="false">B2968-B2967</f>
        <v>0.019999999999996</v>
      </c>
      <c r="E2968" s="28" t="n">
        <f aca="false">C2968-C2967</f>
        <v>-0.100000000000009</v>
      </c>
      <c r="F2968" s="29" t="n">
        <f aca="false">Inputs!$B$5*B2968+Inputs!$B$6*C2968</f>
        <v>4950500</v>
      </c>
      <c r="G2968" s="29" t="n">
        <f aca="false">Inputs!$B$5*D2968</f>
        <v>1999.9999999996</v>
      </c>
      <c r="H2968" s="29" t="n">
        <f aca="false">Inputs!$B$6*E2968</f>
        <v>5000.00000000043</v>
      </c>
      <c r="I2968" s="29" t="n">
        <f aca="false">G2968+H2968</f>
        <v>7000.00000000003</v>
      </c>
      <c r="J2968" s="29" t="n">
        <f aca="false">J2967+I2968</f>
        <v>3592000</v>
      </c>
    </row>
    <row r="2969" customFormat="false" ht="15" hidden="false" customHeight="false" outlineLevel="0" collapsed="false">
      <c r="A2969" s="26" t="n">
        <v>41751</v>
      </c>
      <c r="B2969" s="27" t="n">
        <v>101.69</v>
      </c>
      <c r="C2969" s="27" t="n">
        <v>108.54</v>
      </c>
      <c r="D2969" s="28" t="n">
        <f aca="false">B2969-B2968</f>
        <v>-2.66</v>
      </c>
      <c r="E2969" s="28" t="n">
        <f aca="false">C2969-C2968</f>
        <v>-1.14999999999999</v>
      </c>
      <c r="F2969" s="29" t="n">
        <f aca="false">Inputs!$B$5*B2969+Inputs!$B$6*C2969</f>
        <v>4742000</v>
      </c>
      <c r="G2969" s="29" t="n">
        <f aca="false">Inputs!$B$5*D2969</f>
        <v>-266000</v>
      </c>
      <c r="H2969" s="29" t="n">
        <f aca="false">Inputs!$B$6*E2969</f>
        <v>57499.9999999996</v>
      </c>
      <c r="I2969" s="29" t="n">
        <f aca="false">G2969+H2969</f>
        <v>-208500</v>
      </c>
      <c r="J2969" s="29" t="n">
        <f aca="false">J2968+I2969</f>
        <v>3383500</v>
      </c>
    </row>
    <row r="2970" customFormat="false" ht="15" hidden="false" customHeight="false" outlineLevel="0" collapsed="false">
      <c r="A2970" s="26" t="n">
        <v>41752</v>
      </c>
      <c r="B2970" s="27" t="n">
        <v>101.47</v>
      </c>
      <c r="C2970" s="27" t="n">
        <v>108.48</v>
      </c>
      <c r="D2970" s="28" t="n">
        <f aca="false">B2970-B2969</f>
        <v>-0.219999999999999</v>
      </c>
      <c r="E2970" s="28" t="n">
        <f aca="false">C2970-C2969</f>
        <v>-0.0600000000000023</v>
      </c>
      <c r="F2970" s="29" t="n">
        <f aca="false">Inputs!$B$5*B2970+Inputs!$B$6*C2970</f>
        <v>4723000</v>
      </c>
      <c r="G2970" s="29" t="n">
        <f aca="false">Inputs!$B$5*D2970</f>
        <v>-21999.9999999999</v>
      </c>
      <c r="H2970" s="29" t="n">
        <f aca="false">Inputs!$B$6*E2970</f>
        <v>3000.00000000011</v>
      </c>
      <c r="I2970" s="29" t="n">
        <f aca="false">G2970+H2970</f>
        <v>-18999.9999999998</v>
      </c>
      <c r="J2970" s="29" t="n">
        <f aca="false">J2969+I2970</f>
        <v>3364500</v>
      </c>
    </row>
    <row r="2971" customFormat="false" ht="15" hidden="false" customHeight="false" outlineLevel="0" collapsed="false">
      <c r="A2971" s="26" t="n">
        <v>41753</v>
      </c>
      <c r="B2971" s="27" t="n">
        <v>102.2</v>
      </c>
      <c r="C2971" s="27" t="n">
        <v>109.79</v>
      </c>
      <c r="D2971" s="28" t="n">
        <f aca="false">B2971-B2970</f>
        <v>0.730000000000004</v>
      </c>
      <c r="E2971" s="28" t="n">
        <f aca="false">C2971-C2970</f>
        <v>1.31</v>
      </c>
      <c r="F2971" s="29" t="n">
        <f aca="false">Inputs!$B$5*B2971+Inputs!$B$6*C2971</f>
        <v>4730500</v>
      </c>
      <c r="G2971" s="29" t="n">
        <f aca="false">Inputs!$B$5*D2971</f>
        <v>73000.0000000004</v>
      </c>
      <c r="H2971" s="29" t="n">
        <f aca="false">Inputs!$B$6*E2971</f>
        <v>-65500.0000000001</v>
      </c>
      <c r="I2971" s="29" t="n">
        <f aca="false">G2971+H2971</f>
        <v>7500.00000000028</v>
      </c>
      <c r="J2971" s="29" t="n">
        <f aca="false">J2970+I2971</f>
        <v>3372000</v>
      </c>
    </row>
    <row r="2972" customFormat="false" ht="15" hidden="false" customHeight="false" outlineLevel="0" collapsed="false">
      <c r="A2972" s="26" t="n">
        <v>41754</v>
      </c>
      <c r="B2972" s="27" t="n">
        <v>100.85</v>
      </c>
      <c r="C2972" s="27" t="n">
        <v>109.53</v>
      </c>
      <c r="D2972" s="28" t="n">
        <f aca="false">B2972-B2971</f>
        <v>-1.35000000000001</v>
      </c>
      <c r="E2972" s="28" t="n">
        <f aca="false">C2972-C2971</f>
        <v>-0.260000000000005</v>
      </c>
      <c r="F2972" s="29" t="n">
        <f aca="false">Inputs!$B$5*B2972+Inputs!$B$6*C2972</f>
        <v>4608500</v>
      </c>
      <c r="G2972" s="29" t="n">
        <f aca="false">Inputs!$B$5*D2972</f>
        <v>-135000.000000001</v>
      </c>
      <c r="H2972" s="29" t="n">
        <f aca="false">Inputs!$B$6*E2972</f>
        <v>13000.0000000003</v>
      </c>
      <c r="I2972" s="29" t="n">
        <f aca="false">G2972+H2972</f>
        <v>-122000.000000001</v>
      </c>
      <c r="J2972" s="29" t="n">
        <f aca="false">J2971+I2972</f>
        <v>3250000</v>
      </c>
    </row>
    <row r="2973" customFormat="false" ht="15" hidden="false" customHeight="false" outlineLevel="0" collapsed="false">
      <c r="A2973" s="26" t="n">
        <v>41757</v>
      </c>
      <c r="B2973" s="27" t="n">
        <v>101.13</v>
      </c>
      <c r="C2973" s="27" t="n">
        <v>109.12</v>
      </c>
      <c r="D2973" s="28" t="n">
        <f aca="false">B2973-B2972</f>
        <v>0.280000000000001</v>
      </c>
      <c r="E2973" s="28" t="n">
        <f aca="false">C2973-C2972</f>
        <v>-0.409999999999997</v>
      </c>
      <c r="F2973" s="29" t="n">
        <f aca="false">Inputs!$B$5*B2973+Inputs!$B$6*C2973</f>
        <v>4657000</v>
      </c>
      <c r="G2973" s="29" t="n">
        <f aca="false">Inputs!$B$5*D2973</f>
        <v>28000.0000000001</v>
      </c>
      <c r="H2973" s="29" t="n">
        <f aca="false">Inputs!$B$6*E2973</f>
        <v>20499.9999999998</v>
      </c>
      <c r="I2973" s="29" t="n">
        <f aca="false">G2973+H2973</f>
        <v>48499.9999999999</v>
      </c>
      <c r="J2973" s="29" t="n">
        <f aca="false">J2972+I2973</f>
        <v>3298500</v>
      </c>
    </row>
    <row r="2974" customFormat="false" ht="15" hidden="false" customHeight="false" outlineLevel="0" collapsed="false">
      <c r="A2974" s="26" t="n">
        <v>41758</v>
      </c>
      <c r="B2974" s="27" t="n">
        <v>101.56</v>
      </c>
      <c r="C2974" s="27" t="n">
        <v>109.89</v>
      </c>
      <c r="D2974" s="28" t="n">
        <f aca="false">B2974-B2973</f>
        <v>0.430000000000007</v>
      </c>
      <c r="E2974" s="28" t="n">
        <f aca="false">C2974-C2973</f>
        <v>0.769999999999996</v>
      </c>
      <c r="F2974" s="29" t="n">
        <f aca="false">Inputs!$B$5*B2974+Inputs!$B$6*C2974</f>
        <v>4661500</v>
      </c>
      <c r="G2974" s="29" t="n">
        <f aca="false">Inputs!$B$5*D2974</f>
        <v>43000.0000000007</v>
      </c>
      <c r="H2974" s="29" t="n">
        <f aca="false">Inputs!$B$6*E2974</f>
        <v>-38499.9999999998</v>
      </c>
      <c r="I2974" s="29" t="n">
        <f aca="false">G2974+H2974</f>
        <v>4500.00000000088</v>
      </c>
      <c r="J2974" s="29" t="n">
        <f aca="false">J2973+I2974</f>
        <v>3303000</v>
      </c>
    </row>
    <row r="2975" customFormat="false" ht="15" hidden="false" customHeight="false" outlineLevel="0" collapsed="false">
      <c r="A2975" s="26" t="n">
        <v>41759</v>
      </c>
      <c r="B2975" s="27" t="n">
        <v>100.07</v>
      </c>
      <c r="C2975" s="27" t="n">
        <v>108.63</v>
      </c>
      <c r="D2975" s="28" t="n">
        <f aca="false">B2975-B2974</f>
        <v>-1.49000000000001</v>
      </c>
      <c r="E2975" s="28" t="n">
        <f aca="false">C2975-C2974</f>
        <v>-1.26000000000001</v>
      </c>
      <c r="F2975" s="29" t="n">
        <f aca="false">Inputs!$B$5*B2975+Inputs!$B$6*C2975</f>
        <v>4575500</v>
      </c>
      <c r="G2975" s="29" t="n">
        <f aca="false">Inputs!$B$5*D2975</f>
        <v>-149000.000000001</v>
      </c>
      <c r="H2975" s="29" t="n">
        <f aca="false">Inputs!$B$6*E2975</f>
        <v>63000.0000000003</v>
      </c>
      <c r="I2975" s="29" t="n">
        <f aca="false">G2975+H2975</f>
        <v>-86000.0000000006</v>
      </c>
      <c r="J2975" s="29" t="n">
        <f aca="false">J2974+I2975</f>
        <v>3217000</v>
      </c>
    </row>
    <row r="2976" customFormat="false" ht="15" hidden="false" customHeight="false" outlineLevel="0" collapsed="false">
      <c r="A2976" s="26" t="n">
        <v>41760</v>
      </c>
      <c r="B2976" s="27" t="n">
        <v>99.69</v>
      </c>
      <c r="C2976" s="27" t="n">
        <v>108.63</v>
      </c>
      <c r="D2976" s="28" t="n">
        <f aca="false">B2976-B2975</f>
        <v>-0.379999999999995</v>
      </c>
      <c r="E2976" s="28" t="n">
        <f aca="false">C2976-C2975</f>
        <v>0</v>
      </c>
      <c r="F2976" s="29" t="n">
        <f aca="false">Inputs!$B$5*B2976+Inputs!$B$6*C2976</f>
        <v>4537500</v>
      </c>
      <c r="G2976" s="29" t="n">
        <f aca="false">Inputs!$B$5*D2976</f>
        <v>-37999.9999999996</v>
      </c>
      <c r="H2976" s="29" t="n">
        <f aca="false">Inputs!$B$6*E2976</f>
        <v>-0</v>
      </c>
      <c r="I2976" s="29" t="n">
        <f aca="false">G2976+H2976</f>
        <v>-37999.9999999996</v>
      </c>
      <c r="J2976" s="29" t="n">
        <f aca="false">J2975+I2976</f>
        <v>3179000</v>
      </c>
    </row>
    <row r="2977" customFormat="false" ht="15" hidden="false" customHeight="false" outlineLevel="0" collapsed="false">
      <c r="A2977" s="26" t="n">
        <v>41761</v>
      </c>
      <c r="B2977" s="27" t="n">
        <v>100.09</v>
      </c>
      <c r="C2977" s="27" t="n">
        <v>109.48</v>
      </c>
      <c r="D2977" s="28" t="n">
        <f aca="false">B2977-B2976</f>
        <v>0.400000000000006</v>
      </c>
      <c r="E2977" s="28" t="n">
        <f aca="false">C2977-C2976</f>
        <v>0.850000000000009</v>
      </c>
      <c r="F2977" s="29" t="n">
        <f aca="false">Inputs!$B$5*B2977+Inputs!$B$6*C2977</f>
        <v>4535000</v>
      </c>
      <c r="G2977" s="29" t="n">
        <f aca="false">Inputs!$B$5*D2977</f>
        <v>40000.0000000006</v>
      </c>
      <c r="H2977" s="29" t="n">
        <f aca="false">Inputs!$B$6*E2977</f>
        <v>-42500.0000000004</v>
      </c>
      <c r="I2977" s="29" t="n">
        <f aca="false">G2977+H2977</f>
        <v>-2499.99999999986</v>
      </c>
      <c r="J2977" s="29" t="n">
        <f aca="false">J2976+I2977</f>
        <v>3176500</v>
      </c>
    </row>
    <row r="2978" customFormat="false" ht="15" hidden="false" customHeight="false" outlineLevel="0" collapsed="false">
      <c r="A2978" s="26" t="n">
        <v>41764</v>
      </c>
      <c r="B2978" s="27" t="n">
        <v>99.74</v>
      </c>
      <c r="C2978" s="27" t="n">
        <v>109.48</v>
      </c>
      <c r="D2978" s="28" t="n">
        <f aca="false">B2978-B2977</f>
        <v>-0.350000000000009</v>
      </c>
      <c r="E2978" s="28" t="n">
        <f aca="false">C2978-C2977</f>
        <v>0</v>
      </c>
      <c r="F2978" s="29" t="n">
        <f aca="false">Inputs!$B$5*B2978+Inputs!$B$6*C2978</f>
        <v>4500000</v>
      </c>
      <c r="G2978" s="29" t="n">
        <f aca="false">Inputs!$B$5*D2978</f>
        <v>-35000.0000000009</v>
      </c>
      <c r="H2978" s="29" t="n">
        <f aca="false">Inputs!$B$6*E2978</f>
        <v>-0</v>
      </c>
      <c r="I2978" s="29" t="n">
        <f aca="false">G2978+H2978</f>
        <v>-35000.0000000009</v>
      </c>
      <c r="J2978" s="29" t="n">
        <f aca="false">J2977+I2978</f>
        <v>3141500</v>
      </c>
    </row>
    <row r="2979" customFormat="false" ht="15" hidden="false" customHeight="false" outlineLevel="0" collapsed="false">
      <c r="A2979" s="26" t="n">
        <v>41765</v>
      </c>
      <c r="B2979" s="27" t="n">
        <v>99.81</v>
      </c>
      <c r="C2979" s="27" t="n">
        <v>108.3</v>
      </c>
      <c r="D2979" s="28" t="n">
        <f aca="false">B2979-B2978</f>
        <v>0.0700000000000074</v>
      </c>
      <c r="E2979" s="28" t="n">
        <f aca="false">C2979-C2978</f>
        <v>-1.18000000000001</v>
      </c>
      <c r="F2979" s="29" t="n">
        <f aca="false">Inputs!$B$5*B2979+Inputs!$B$6*C2979</f>
        <v>4566000</v>
      </c>
      <c r="G2979" s="29" t="n">
        <f aca="false">Inputs!$B$5*D2979</f>
        <v>7000.00000000074</v>
      </c>
      <c r="H2979" s="29" t="n">
        <f aca="false">Inputs!$B$6*E2979</f>
        <v>59000.0000000003</v>
      </c>
      <c r="I2979" s="29" t="n">
        <f aca="false">G2979+H2979</f>
        <v>66000.0000000011</v>
      </c>
      <c r="J2979" s="29" t="n">
        <f aca="false">J2978+I2979</f>
        <v>3207500</v>
      </c>
    </row>
    <row r="2980" customFormat="false" ht="15" hidden="false" customHeight="false" outlineLevel="0" collapsed="false">
      <c r="A2980" s="26" t="n">
        <v>41766</v>
      </c>
      <c r="B2980" s="27" t="n">
        <v>101.06</v>
      </c>
      <c r="C2980" s="27" t="n">
        <v>108.17</v>
      </c>
      <c r="D2980" s="28" t="n">
        <f aca="false">B2980-B2979</f>
        <v>1.25</v>
      </c>
      <c r="E2980" s="28" t="n">
        <f aca="false">C2980-C2979</f>
        <v>-0.129999999999995</v>
      </c>
      <c r="F2980" s="29" t="n">
        <f aca="false">Inputs!$B$5*B2980+Inputs!$B$6*C2980</f>
        <v>4697500</v>
      </c>
      <c r="G2980" s="29" t="n">
        <f aca="false">Inputs!$B$5*D2980</f>
        <v>125000</v>
      </c>
      <c r="H2980" s="29" t="n">
        <f aca="false">Inputs!$B$6*E2980</f>
        <v>6499.99999999977</v>
      </c>
      <c r="I2980" s="29" t="n">
        <f aca="false">G2980+H2980</f>
        <v>131500</v>
      </c>
      <c r="J2980" s="29" t="n">
        <f aca="false">J2979+I2980</f>
        <v>3339000</v>
      </c>
    </row>
    <row r="2981" customFormat="false" ht="15" hidden="false" customHeight="false" outlineLevel="0" collapsed="false">
      <c r="A2981" s="26" t="n">
        <v>41767</v>
      </c>
      <c r="B2981" s="27" t="n">
        <v>100.52</v>
      </c>
      <c r="C2981" s="27" t="n">
        <v>108.19</v>
      </c>
      <c r="D2981" s="28" t="n">
        <f aca="false">B2981-B2980</f>
        <v>-0.540000000000006</v>
      </c>
      <c r="E2981" s="28" t="n">
        <f aca="false">C2981-C2980</f>
        <v>0.019999999999996</v>
      </c>
      <c r="F2981" s="29" t="n">
        <f aca="false">Inputs!$B$5*B2981+Inputs!$B$6*C2981</f>
        <v>4642500</v>
      </c>
      <c r="G2981" s="29" t="n">
        <f aca="false">Inputs!$B$5*D2981</f>
        <v>-54000.0000000006</v>
      </c>
      <c r="H2981" s="29" t="n">
        <f aca="false">Inputs!$B$6*E2981</f>
        <v>-999.999999999801</v>
      </c>
      <c r="I2981" s="29" t="n">
        <f aca="false">G2981+H2981</f>
        <v>-55000.0000000004</v>
      </c>
      <c r="J2981" s="29" t="n">
        <f aca="false">J2980+I2981</f>
        <v>3284000</v>
      </c>
    </row>
    <row r="2982" customFormat="false" ht="15" hidden="false" customHeight="false" outlineLevel="0" collapsed="false">
      <c r="A2982" s="26" t="n">
        <v>41768</v>
      </c>
      <c r="B2982" s="27" t="n">
        <v>100.32</v>
      </c>
      <c r="C2982" s="27" t="n">
        <v>108.26</v>
      </c>
      <c r="D2982" s="28" t="n">
        <f aca="false">B2982-B2981</f>
        <v>-0.200000000000003</v>
      </c>
      <c r="E2982" s="28" t="n">
        <f aca="false">C2982-C2981</f>
        <v>0.0700000000000074</v>
      </c>
      <c r="F2982" s="29" t="n">
        <f aca="false">Inputs!$B$5*B2982+Inputs!$B$6*C2982</f>
        <v>4619000</v>
      </c>
      <c r="G2982" s="29" t="n">
        <f aca="false">Inputs!$B$5*D2982</f>
        <v>-20000.0000000003</v>
      </c>
      <c r="H2982" s="29" t="n">
        <f aca="false">Inputs!$B$6*E2982</f>
        <v>-3500.00000000037</v>
      </c>
      <c r="I2982" s="29" t="n">
        <f aca="false">G2982+H2982</f>
        <v>-23500.0000000007</v>
      </c>
      <c r="J2982" s="29" t="n">
        <f aca="false">J2981+I2982</f>
        <v>3260500</v>
      </c>
    </row>
    <row r="2983" customFormat="false" ht="15" hidden="false" customHeight="false" outlineLevel="0" collapsed="false">
      <c r="A2983" s="26" t="n">
        <v>41771</v>
      </c>
      <c r="B2983" s="27" t="n">
        <v>100.89</v>
      </c>
      <c r="C2983" s="27" t="n">
        <v>108.37</v>
      </c>
      <c r="D2983" s="28" t="n">
        <f aca="false">B2983-B2982</f>
        <v>0.570000000000007</v>
      </c>
      <c r="E2983" s="28" t="n">
        <f aca="false">C2983-C2982</f>
        <v>0.109999999999999</v>
      </c>
      <c r="F2983" s="29" t="n">
        <f aca="false">Inputs!$B$5*B2983+Inputs!$B$6*C2983</f>
        <v>4670500</v>
      </c>
      <c r="G2983" s="29" t="n">
        <f aca="false">Inputs!$B$5*D2983</f>
        <v>57000.0000000007</v>
      </c>
      <c r="H2983" s="29" t="n">
        <f aca="false">Inputs!$B$6*E2983</f>
        <v>-5499.99999999997</v>
      </c>
      <c r="I2983" s="29" t="n">
        <f aca="false">G2983+H2983</f>
        <v>51500.0000000008</v>
      </c>
      <c r="J2983" s="29" t="n">
        <f aca="false">J2982+I2983</f>
        <v>3312000</v>
      </c>
    </row>
    <row r="2984" customFormat="false" ht="15" hidden="false" customHeight="false" outlineLevel="0" collapsed="false">
      <c r="A2984" s="26" t="n">
        <v>41772</v>
      </c>
      <c r="B2984" s="27" t="n">
        <v>102.01</v>
      </c>
      <c r="C2984" s="27" t="n">
        <v>108.78</v>
      </c>
      <c r="D2984" s="28" t="n">
        <f aca="false">B2984-B2983</f>
        <v>1.12</v>
      </c>
      <c r="E2984" s="28" t="n">
        <f aca="false">C2984-C2983</f>
        <v>0.409999999999997</v>
      </c>
      <c r="F2984" s="29" t="n">
        <f aca="false">Inputs!$B$5*B2984+Inputs!$B$6*C2984</f>
        <v>4762000</v>
      </c>
      <c r="G2984" s="29" t="n">
        <f aca="false">Inputs!$B$5*D2984</f>
        <v>112000</v>
      </c>
      <c r="H2984" s="29" t="n">
        <f aca="false">Inputs!$B$6*E2984</f>
        <v>-20499.9999999998</v>
      </c>
      <c r="I2984" s="29" t="n">
        <f aca="false">G2984+H2984</f>
        <v>91500.0000000006</v>
      </c>
      <c r="J2984" s="29" t="n">
        <f aca="false">J2983+I2984</f>
        <v>3403500</v>
      </c>
    </row>
    <row r="2985" customFormat="false" ht="15" hidden="false" customHeight="false" outlineLevel="0" collapsed="false">
      <c r="A2985" s="26" t="n">
        <v>41773</v>
      </c>
      <c r="B2985" s="27" t="n">
        <v>102.63</v>
      </c>
      <c r="C2985" s="27" t="n">
        <v>109.87</v>
      </c>
      <c r="D2985" s="28" t="n">
        <f aca="false">B2985-B2984</f>
        <v>0.61999999999999</v>
      </c>
      <c r="E2985" s="28" t="n">
        <f aca="false">C2985-C2984</f>
        <v>1.09</v>
      </c>
      <c r="F2985" s="29" t="n">
        <f aca="false">Inputs!$B$5*B2985+Inputs!$B$6*C2985</f>
        <v>4769500</v>
      </c>
      <c r="G2985" s="29" t="n">
        <f aca="false">Inputs!$B$5*D2985</f>
        <v>61999.999999999</v>
      </c>
      <c r="H2985" s="29" t="n">
        <f aca="false">Inputs!$B$6*E2985</f>
        <v>-54500.0000000002</v>
      </c>
      <c r="I2985" s="29" t="n">
        <f aca="false">G2985+H2985</f>
        <v>7499.99999999887</v>
      </c>
      <c r="J2985" s="29" t="n">
        <f aca="false">J2984+I2985</f>
        <v>3411000</v>
      </c>
    </row>
    <row r="2986" customFormat="false" ht="15" hidden="false" customHeight="false" outlineLevel="0" collapsed="false">
      <c r="A2986" s="26" t="n">
        <v>41774</v>
      </c>
      <c r="B2986" s="27" t="n">
        <v>101.74</v>
      </c>
      <c r="C2986" s="27" t="n">
        <v>109.74</v>
      </c>
      <c r="D2986" s="28" t="n">
        <f aca="false">B2986-B2985</f>
        <v>-0.890000000000001</v>
      </c>
      <c r="E2986" s="28" t="n">
        <f aca="false">C2986-C2985</f>
        <v>-0.13000000000001</v>
      </c>
      <c r="F2986" s="29" t="n">
        <f aca="false">Inputs!$B$5*B2986+Inputs!$B$6*C2986</f>
        <v>4687000</v>
      </c>
      <c r="G2986" s="29" t="n">
        <f aca="false">Inputs!$B$5*D2986</f>
        <v>-89000.0000000001</v>
      </c>
      <c r="H2986" s="29" t="n">
        <f aca="false">Inputs!$B$6*E2986</f>
        <v>6500.00000000048</v>
      </c>
      <c r="I2986" s="29" t="n">
        <f aca="false">G2986+H2986</f>
        <v>-82499.9999999996</v>
      </c>
      <c r="J2986" s="29" t="n">
        <f aca="false">J2985+I2986</f>
        <v>3328500</v>
      </c>
    </row>
    <row r="2987" customFormat="false" ht="15" hidden="false" customHeight="false" outlineLevel="0" collapsed="false">
      <c r="A2987" s="26" t="n">
        <v>41775</v>
      </c>
      <c r="B2987" s="27" t="n">
        <v>102.31</v>
      </c>
      <c r="C2987" s="27" t="n">
        <v>110.9</v>
      </c>
      <c r="D2987" s="28" t="n">
        <f aca="false">B2987-B2986</f>
        <v>0.570000000000007</v>
      </c>
      <c r="E2987" s="28" t="n">
        <f aca="false">C2987-C2986</f>
        <v>1.16000000000001</v>
      </c>
      <c r="F2987" s="29" t="n">
        <f aca="false">Inputs!$B$5*B2987+Inputs!$B$6*C2987</f>
        <v>4686000</v>
      </c>
      <c r="G2987" s="29" t="n">
        <f aca="false">Inputs!$B$5*D2987</f>
        <v>57000.0000000007</v>
      </c>
      <c r="H2987" s="29" t="n">
        <f aca="false">Inputs!$B$6*E2987</f>
        <v>-58000.0000000005</v>
      </c>
      <c r="I2987" s="29" t="n">
        <f aca="false">G2987+H2987</f>
        <v>-999.999999999796</v>
      </c>
      <c r="J2987" s="29" t="n">
        <f aca="false">J2986+I2987</f>
        <v>3327500</v>
      </c>
    </row>
    <row r="2988" customFormat="false" ht="15" hidden="false" customHeight="false" outlineLevel="0" collapsed="false">
      <c r="A2988" s="26" t="n">
        <v>41778</v>
      </c>
      <c r="B2988" s="27" t="n">
        <v>102.95</v>
      </c>
      <c r="C2988" s="27" t="n">
        <v>110.84</v>
      </c>
      <c r="D2988" s="28" t="n">
        <f aca="false">B2988-B2987</f>
        <v>0.640000000000001</v>
      </c>
      <c r="E2988" s="28" t="n">
        <f aca="false">C2988-C2987</f>
        <v>-0.0600000000000023</v>
      </c>
      <c r="F2988" s="29" t="n">
        <f aca="false">Inputs!$B$5*B2988+Inputs!$B$6*C2988</f>
        <v>4753000</v>
      </c>
      <c r="G2988" s="29" t="n">
        <f aca="false">Inputs!$B$5*D2988</f>
        <v>64000.0000000001</v>
      </c>
      <c r="H2988" s="29" t="n">
        <f aca="false">Inputs!$B$6*E2988</f>
        <v>3000.00000000011</v>
      </c>
      <c r="I2988" s="29" t="n">
        <f aca="false">G2988+H2988</f>
        <v>67000.0000000002</v>
      </c>
      <c r="J2988" s="29" t="n">
        <f aca="false">J2987+I2988</f>
        <v>3394500</v>
      </c>
    </row>
    <row r="2989" customFormat="false" ht="15" hidden="false" customHeight="false" outlineLevel="0" collapsed="false">
      <c r="A2989" s="26" t="n">
        <v>41779</v>
      </c>
      <c r="B2989" s="27" t="n">
        <v>102.8</v>
      </c>
      <c r="C2989" s="27" t="n">
        <v>110.35</v>
      </c>
      <c r="D2989" s="28" t="n">
        <f aca="false">B2989-B2988</f>
        <v>-0.150000000000006</v>
      </c>
      <c r="E2989" s="28" t="n">
        <f aca="false">C2989-C2988</f>
        <v>-0.490000000000009</v>
      </c>
      <c r="F2989" s="29" t="n">
        <f aca="false">Inputs!$B$5*B2989+Inputs!$B$6*C2989</f>
        <v>4762500</v>
      </c>
      <c r="G2989" s="29" t="n">
        <f aca="false">Inputs!$B$5*D2989</f>
        <v>-15000.0000000006</v>
      </c>
      <c r="H2989" s="29" t="n">
        <f aca="false">Inputs!$B$6*E2989</f>
        <v>24500.0000000005</v>
      </c>
      <c r="I2989" s="29" t="n">
        <f aca="false">G2989+H2989</f>
        <v>9499.99999999989</v>
      </c>
      <c r="J2989" s="29" t="n">
        <f aca="false">J2988+I2989</f>
        <v>3404000</v>
      </c>
    </row>
    <row r="2990" customFormat="false" ht="15" hidden="false" customHeight="false" outlineLevel="0" collapsed="false">
      <c r="A2990" s="26" t="n">
        <v>41780</v>
      </c>
      <c r="B2990" s="27" t="n">
        <v>104.31</v>
      </c>
      <c r="C2990" s="27" t="n">
        <v>111.32</v>
      </c>
      <c r="D2990" s="28" t="n">
        <f aca="false">B2990-B2989</f>
        <v>1.51000000000001</v>
      </c>
      <c r="E2990" s="28" t="n">
        <f aca="false">C2990-C2989</f>
        <v>0.969999999999999</v>
      </c>
      <c r="F2990" s="29" t="n">
        <f aca="false">Inputs!$B$5*B2990+Inputs!$B$6*C2990</f>
        <v>4865000</v>
      </c>
      <c r="G2990" s="29" t="n">
        <f aca="false">Inputs!$B$5*D2990</f>
        <v>151000.000000001</v>
      </c>
      <c r="H2990" s="29" t="n">
        <f aca="false">Inputs!$B$6*E2990</f>
        <v>-48499.9999999999</v>
      </c>
      <c r="I2990" s="29" t="n">
        <f aca="false">G2990+H2990</f>
        <v>102500.000000001</v>
      </c>
      <c r="J2990" s="29" t="n">
        <f aca="false">J2989+I2990</f>
        <v>3506500</v>
      </c>
    </row>
    <row r="2991" customFormat="false" ht="15" hidden="false" customHeight="false" outlineLevel="0" collapsed="false">
      <c r="A2991" s="26" t="n">
        <v>41781</v>
      </c>
      <c r="B2991" s="27" t="n">
        <v>104.03</v>
      </c>
      <c r="C2991" s="27" t="n">
        <v>110.89</v>
      </c>
      <c r="D2991" s="28" t="n">
        <f aca="false">B2991-B2990</f>
        <v>-0.280000000000001</v>
      </c>
      <c r="E2991" s="28" t="n">
        <f aca="false">C2991-C2990</f>
        <v>-0.429999999999993</v>
      </c>
      <c r="F2991" s="29" t="n">
        <f aca="false">Inputs!$B$5*B2991+Inputs!$B$6*C2991</f>
        <v>4858500</v>
      </c>
      <c r="G2991" s="29" t="n">
        <f aca="false">Inputs!$B$5*D2991</f>
        <v>-28000.0000000001</v>
      </c>
      <c r="H2991" s="29" t="n">
        <f aca="false">Inputs!$B$6*E2991</f>
        <v>21499.9999999996</v>
      </c>
      <c r="I2991" s="29" t="n">
        <f aca="false">G2991+H2991</f>
        <v>-6500.00000000048</v>
      </c>
      <c r="J2991" s="29" t="n">
        <f aca="false">J2990+I2991</f>
        <v>3500000</v>
      </c>
    </row>
    <row r="2992" customFormat="false" ht="15" hidden="false" customHeight="false" outlineLevel="0" collapsed="false">
      <c r="A2992" s="26" t="n">
        <v>41782</v>
      </c>
      <c r="B2992" s="27" t="n">
        <v>105.01</v>
      </c>
      <c r="C2992" s="27" t="n">
        <v>110.19</v>
      </c>
      <c r="D2992" s="28" t="n">
        <f aca="false">B2992-B2991</f>
        <v>0.980000000000004</v>
      </c>
      <c r="E2992" s="28" t="n">
        <f aca="false">C2992-C2991</f>
        <v>-0.700000000000003</v>
      </c>
      <c r="F2992" s="29" t="n">
        <f aca="false">Inputs!$B$5*B2992+Inputs!$B$6*C2992</f>
        <v>4991500</v>
      </c>
      <c r="G2992" s="29" t="n">
        <f aca="false">Inputs!$B$5*D2992</f>
        <v>98000.0000000004</v>
      </c>
      <c r="H2992" s="29" t="n">
        <f aca="false">Inputs!$B$6*E2992</f>
        <v>35000.0000000001</v>
      </c>
      <c r="I2992" s="29" t="n">
        <f aca="false">G2992+H2992</f>
        <v>133000.000000001</v>
      </c>
      <c r="J2992" s="29" t="n">
        <f aca="false">J2991+I2992</f>
        <v>3633000</v>
      </c>
    </row>
    <row r="2993" customFormat="false" ht="15" hidden="false" customHeight="false" outlineLevel="0" collapsed="false">
      <c r="A2993" s="26" t="n">
        <v>41786</v>
      </c>
      <c r="B2993" s="27" t="n">
        <v>104.78</v>
      </c>
      <c r="C2993" s="27" t="n">
        <v>109.81</v>
      </c>
      <c r="D2993" s="28" t="n">
        <f aca="false">B2993-B2992</f>
        <v>-0.230000000000004</v>
      </c>
      <c r="E2993" s="28" t="n">
        <f aca="false">C2993-C2992</f>
        <v>-0.379999999999995</v>
      </c>
      <c r="F2993" s="29" t="n">
        <f aca="false">Inputs!$B$5*B2993+Inputs!$B$6*C2993</f>
        <v>4987500</v>
      </c>
      <c r="G2993" s="29" t="n">
        <f aca="false">Inputs!$B$5*D2993</f>
        <v>-23000.0000000004</v>
      </c>
      <c r="H2993" s="29" t="n">
        <f aca="false">Inputs!$B$6*E2993</f>
        <v>18999.9999999998</v>
      </c>
      <c r="I2993" s="29" t="n">
        <f aca="false">G2993+H2993</f>
        <v>-4000.00000000062</v>
      </c>
      <c r="J2993" s="29" t="n">
        <f aca="false">J2992+I2993</f>
        <v>3629000</v>
      </c>
    </row>
    <row r="2994" customFormat="false" ht="15" hidden="false" customHeight="false" outlineLevel="0" collapsed="false">
      <c r="A2994" s="26" t="n">
        <v>41787</v>
      </c>
      <c r="B2994" s="27" t="n">
        <v>103.37</v>
      </c>
      <c r="C2994" s="27" t="n">
        <v>109.09</v>
      </c>
      <c r="D2994" s="28" t="n">
        <f aca="false">B2994-B2993</f>
        <v>-1.41</v>
      </c>
      <c r="E2994" s="28" t="n">
        <f aca="false">C2994-C2993</f>
        <v>-0.719999999999999</v>
      </c>
      <c r="F2994" s="29" t="n">
        <f aca="false">Inputs!$B$5*B2994+Inputs!$B$6*C2994</f>
        <v>4882500</v>
      </c>
      <c r="G2994" s="29" t="n">
        <f aca="false">Inputs!$B$5*D2994</f>
        <v>-141000</v>
      </c>
      <c r="H2994" s="29" t="n">
        <f aca="false">Inputs!$B$6*E2994</f>
        <v>35999.9999999999</v>
      </c>
      <c r="I2994" s="29" t="n">
        <f aca="false">G2994+H2994</f>
        <v>-105000</v>
      </c>
      <c r="J2994" s="29" t="n">
        <f aca="false">J2993+I2994</f>
        <v>3524000</v>
      </c>
    </row>
    <row r="2995" customFormat="false" ht="15" hidden="false" customHeight="false" outlineLevel="0" collapsed="false">
      <c r="A2995" s="26" t="n">
        <v>41788</v>
      </c>
      <c r="B2995" s="27" t="n">
        <v>104.26</v>
      </c>
      <c r="C2995" s="27" t="n">
        <v>109.98</v>
      </c>
      <c r="D2995" s="28" t="n">
        <f aca="false">B2995-B2994</f>
        <v>0.890000000000001</v>
      </c>
      <c r="E2995" s="28" t="n">
        <f aca="false">C2995-C2994</f>
        <v>0.890000000000001</v>
      </c>
      <c r="F2995" s="29" t="n">
        <f aca="false">Inputs!$B$5*B2995+Inputs!$B$6*C2995</f>
        <v>4927000</v>
      </c>
      <c r="G2995" s="29" t="n">
        <f aca="false">Inputs!$B$5*D2995</f>
        <v>89000.0000000001</v>
      </c>
      <c r="H2995" s="29" t="n">
        <f aca="false">Inputs!$B$6*E2995</f>
        <v>-44500</v>
      </c>
      <c r="I2995" s="29" t="n">
        <f aca="false">G2995+H2995</f>
        <v>44500</v>
      </c>
      <c r="J2995" s="29" t="n">
        <f aca="false">J2994+I2995</f>
        <v>3568500</v>
      </c>
    </row>
    <row r="2996" customFormat="false" ht="15" hidden="false" customHeight="false" outlineLevel="0" collapsed="false">
      <c r="A2996" s="26" t="n">
        <v>41789</v>
      </c>
      <c r="B2996" s="27" t="n">
        <v>103.4</v>
      </c>
      <c r="C2996" s="27" t="n">
        <v>109.21</v>
      </c>
      <c r="D2996" s="28" t="n">
        <f aca="false">B2996-B2995</f>
        <v>-0.859999999999999</v>
      </c>
      <c r="E2996" s="28" t="n">
        <f aca="false">C2996-C2995</f>
        <v>-0.77000000000001</v>
      </c>
      <c r="F2996" s="29" t="n">
        <f aca="false">Inputs!$B$5*B2996+Inputs!$B$6*C2996</f>
        <v>4879500</v>
      </c>
      <c r="G2996" s="29" t="n">
        <f aca="false">Inputs!$B$5*D2996</f>
        <v>-85999.9999999999</v>
      </c>
      <c r="H2996" s="29" t="n">
        <f aca="false">Inputs!$B$6*E2996</f>
        <v>38500.0000000005</v>
      </c>
      <c r="I2996" s="29" t="n">
        <f aca="false">G2996+H2996</f>
        <v>-47499.9999999994</v>
      </c>
      <c r="J2996" s="29" t="n">
        <f aca="false">J2995+I2996</f>
        <v>3521000</v>
      </c>
    </row>
    <row r="2997" customFormat="false" ht="15" hidden="false" customHeight="false" outlineLevel="0" collapsed="false">
      <c r="A2997" s="26" t="n">
        <v>41792</v>
      </c>
      <c r="B2997" s="27" t="n">
        <v>103.07</v>
      </c>
      <c r="C2997" s="27" t="n">
        <v>109.34</v>
      </c>
      <c r="D2997" s="28" t="n">
        <f aca="false">B2997-B2996</f>
        <v>-0.330000000000013</v>
      </c>
      <c r="E2997" s="28" t="n">
        <f aca="false">C2997-C2996</f>
        <v>0.13000000000001</v>
      </c>
      <c r="F2997" s="29" t="n">
        <f aca="false">Inputs!$B$5*B2997+Inputs!$B$6*C2997</f>
        <v>4840000</v>
      </c>
      <c r="G2997" s="29" t="n">
        <f aca="false">Inputs!$B$5*D2997</f>
        <v>-33000.0000000013</v>
      </c>
      <c r="H2997" s="29" t="n">
        <f aca="false">Inputs!$B$6*E2997</f>
        <v>-6500.00000000048</v>
      </c>
      <c r="I2997" s="29" t="n">
        <f aca="false">G2997+H2997</f>
        <v>-39500.0000000017</v>
      </c>
      <c r="J2997" s="29" t="n">
        <f aca="false">J2996+I2997</f>
        <v>3481500</v>
      </c>
    </row>
    <row r="2998" customFormat="false" ht="15" hidden="false" customHeight="false" outlineLevel="0" collapsed="false">
      <c r="A2998" s="26" t="n">
        <v>41793</v>
      </c>
      <c r="B2998" s="27" t="n">
        <v>103.34</v>
      </c>
      <c r="C2998" s="27" t="n">
        <v>108.87</v>
      </c>
      <c r="D2998" s="28" t="n">
        <f aca="false">B2998-B2997</f>
        <v>0.27000000000001</v>
      </c>
      <c r="E2998" s="28" t="n">
        <f aca="false">C2998-C2997</f>
        <v>-0.469999999999999</v>
      </c>
      <c r="F2998" s="29" t="n">
        <f aca="false">Inputs!$B$5*B2998+Inputs!$B$6*C2998</f>
        <v>4890500</v>
      </c>
      <c r="G2998" s="29" t="n">
        <f aca="false">Inputs!$B$5*D2998</f>
        <v>27000.000000001</v>
      </c>
      <c r="H2998" s="29" t="n">
        <f aca="false">Inputs!$B$6*E2998</f>
        <v>23499.9999999999</v>
      </c>
      <c r="I2998" s="29" t="n">
        <f aca="false">G2998+H2998</f>
        <v>50500.000000001</v>
      </c>
      <c r="J2998" s="29" t="n">
        <f aca="false">J2997+I2998</f>
        <v>3532000</v>
      </c>
    </row>
    <row r="2999" customFormat="false" ht="15" hidden="false" customHeight="false" outlineLevel="0" collapsed="false">
      <c r="A2999" s="26" t="n">
        <v>41794</v>
      </c>
      <c r="B2999" s="27" t="n">
        <v>103.27</v>
      </c>
      <c r="C2999" s="27" t="n">
        <v>109.07</v>
      </c>
      <c r="D2999" s="28" t="n">
        <f aca="false">B2999-B2998</f>
        <v>-0.0700000000000074</v>
      </c>
      <c r="E2999" s="28" t="n">
        <f aca="false">C2999-C2998</f>
        <v>0.199999999999989</v>
      </c>
      <c r="F2999" s="29" t="n">
        <f aca="false">Inputs!$B$5*B2999+Inputs!$B$6*C2999</f>
        <v>4873500</v>
      </c>
      <c r="G2999" s="29" t="n">
        <f aca="false">Inputs!$B$5*D2999</f>
        <v>-7000.00000000074</v>
      </c>
      <c r="H2999" s="29" t="n">
        <f aca="false">Inputs!$B$6*E2999</f>
        <v>-9999.99999999943</v>
      </c>
      <c r="I2999" s="29" t="n">
        <f aca="false">G2999+H2999</f>
        <v>-17000.0000000002</v>
      </c>
      <c r="J2999" s="29" t="n">
        <f aca="false">J2998+I2999</f>
        <v>3515000</v>
      </c>
    </row>
    <row r="3000" customFormat="false" ht="15" hidden="false" customHeight="false" outlineLevel="0" collapsed="false">
      <c r="A3000" s="26" t="n">
        <v>41795</v>
      </c>
      <c r="B3000" s="27" t="n">
        <v>103.17</v>
      </c>
      <c r="C3000" s="27" t="n">
        <v>108.43</v>
      </c>
      <c r="D3000" s="28" t="n">
        <f aca="false">B3000-B2999</f>
        <v>-0.0999999999999943</v>
      </c>
      <c r="E3000" s="28" t="n">
        <f aca="false">C3000-C2999</f>
        <v>-0.639999999999986</v>
      </c>
      <c r="F3000" s="29" t="n">
        <f aca="false">Inputs!$B$5*B3000+Inputs!$B$6*C3000</f>
        <v>4895500</v>
      </c>
      <c r="G3000" s="29" t="n">
        <f aca="false">Inputs!$B$5*D3000</f>
        <v>-9999.99999999943</v>
      </c>
      <c r="H3000" s="29" t="n">
        <f aca="false">Inputs!$B$6*E3000</f>
        <v>31999.9999999993</v>
      </c>
      <c r="I3000" s="29" t="n">
        <f aca="false">G3000+H3000</f>
        <v>21999.9999999999</v>
      </c>
      <c r="J3000" s="29" t="n">
        <f aca="false">J2999+I3000</f>
        <v>3537000</v>
      </c>
    </row>
    <row r="3001" customFormat="false" ht="15" hidden="false" customHeight="false" outlineLevel="0" collapsed="false">
      <c r="A3001" s="26" t="n">
        <v>41796</v>
      </c>
      <c r="B3001" s="27" t="n">
        <v>103.32</v>
      </c>
      <c r="C3001" s="27" t="n">
        <v>109.21</v>
      </c>
      <c r="D3001" s="28" t="n">
        <f aca="false">B3001-B3000</f>
        <v>0.149999999999991</v>
      </c>
      <c r="E3001" s="28" t="n">
        <f aca="false">C3001-C3000</f>
        <v>0.779999999999987</v>
      </c>
      <c r="F3001" s="29" t="n">
        <f aca="false">Inputs!$B$5*B3001+Inputs!$B$6*C3001</f>
        <v>4871500</v>
      </c>
      <c r="G3001" s="29" t="n">
        <f aca="false">Inputs!$B$5*D3001</f>
        <v>14999.9999999991</v>
      </c>
      <c r="H3001" s="29" t="n">
        <f aca="false">Inputs!$B$6*E3001</f>
        <v>-38999.9999999993</v>
      </c>
      <c r="I3001" s="29" t="n">
        <f aca="false">G3001+H3001</f>
        <v>-24000.0000000002</v>
      </c>
      <c r="J3001" s="29" t="n">
        <f aca="false">J3000+I3001</f>
        <v>3513000</v>
      </c>
    </row>
    <row r="3002" customFormat="false" ht="15" hidden="false" customHeight="false" outlineLevel="0" collapsed="false">
      <c r="A3002" s="26" t="n">
        <v>41799</v>
      </c>
      <c r="B3002" s="27" t="n">
        <v>105.09</v>
      </c>
      <c r="C3002" s="27" t="n">
        <v>110.55</v>
      </c>
      <c r="D3002" s="28" t="n">
        <f aca="false">B3002-B3001</f>
        <v>1.77000000000001</v>
      </c>
      <c r="E3002" s="28" t="n">
        <f aca="false">C3002-C3001</f>
        <v>1.34</v>
      </c>
      <c r="F3002" s="29" t="n">
        <f aca="false">Inputs!$B$5*B3002+Inputs!$B$6*C3002</f>
        <v>4981500</v>
      </c>
      <c r="G3002" s="29" t="n">
        <f aca="false">Inputs!$B$5*D3002</f>
        <v>177000.000000001</v>
      </c>
      <c r="H3002" s="29" t="n">
        <f aca="false">Inputs!$B$6*E3002</f>
        <v>-67000.0000000002</v>
      </c>
      <c r="I3002" s="29" t="n">
        <f aca="false">G3002+H3002</f>
        <v>110000.000000001</v>
      </c>
      <c r="J3002" s="29" t="n">
        <f aca="false">J3001+I3002</f>
        <v>3623000</v>
      </c>
    </row>
    <row r="3003" customFormat="false" ht="15" hidden="false" customHeight="false" outlineLevel="0" collapsed="false">
      <c r="A3003" s="26" t="n">
        <v>41800</v>
      </c>
      <c r="B3003" s="27" t="n">
        <v>105.02</v>
      </c>
      <c r="C3003" s="27" t="n">
        <v>109.18</v>
      </c>
      <c r="D3003" s="28" t="n">
        <f aca="false">B3003-B3002</f>
        <v>-0.0700000000000074</v>
      </c>
      <c r="E3003" s="28" t="n">
        <f aca="false">C3003-C3002</f>
        <v>-1.36999999999999</v>
      </c>
      <c r="F3003" s="29" t="n">
        <f aca="false">Inputs!$B$5*B3003+Inputs!$B$6*C3003</f>
        <v>5043000</v>
      </c>
      <c r="G3003" s="29" t="n">
        <f aca="false">Inputs!$B$5*D3003</f>
        <v>-7000.00000000074</v>
      </c>
      <c r="H3003" s="29" t="n">
        <f aca="false">Inputs!$B$6*E3003</f>
        <v>68499.9999999995</v>
      </c>
      <c r="I3003" s="29" t="n">
        <f aca="false">G3003+H3003</f>
        <v>61499.9999999988</v>
      </c>
      <c r="J3003" s="29" t="n">
        <f aca="false">J3002+I3003</f>
        <v>3684500</v>
      </c>
    </row>
    <row r="3004" customFormat="false" ht="15" hidden="false" customHeight="false" outlineLevel="0" collapsed="false">
      <c r="A3004" s="26" t="n">
        <v>41801</v>
      </c>
      <c r="B3004" s="27" t="n">
        <v>105.04</v>
      </c>
      <c r="C3004" s="27" t="n">
        <v>109.83</v>
      </c>
      <c r="D3004" s="28" t="n">
        <f aca="false">B3004-B3003</f>
        <v>0.0200000000000102</v>
      </c>
      <c r="E3004" s="28" t="n">
        <f aca="false">C3004-C3003</f>
        <v>0.649999999999992</v>
      </c>
      <c r="F3004" s="29" t="n">
        <f aca="false">Inputs!$B$5*B3004+Inputs!$B$6*C3004</f>
        <v>5012500</v>
      </c>
      <c r="G3004" s="29" t="n">
        <f aca="false">Inputs!$B$5*D3004</f>
        <v>2000.00000000102</v>
      </c>
      <c r="H3004" s="29" t="n">
        <f aca="false">Inputs!$B$6*E3004</f>
        <v>-32499.9999999996</v>
      </c>
      <c r="I3004" s="29" t="n">
        <f aca="false">G3004+H3004</f>
        <v>-30499.9999999986</v>
      </c>
      <c r="J3004" s="29" t="n">
        <f aca="false">J3003+I3004</f>
        <v>3654000</v>
      </c>
    </row>
    <row r="3005" customFormat="false" ht="15" hidden="false" customHeight="false" outlineLevel="0" collapsed="false">
      <c r="A3005" s="26" t="n">
        <v>41802</v>
      </c>
      <c r="B3005" s="27" t="n">
        <v>107.2</v>
      </c>
      <c r="C3005" s="27" t="n">
        <v>112.18</v>
      </c>
      <c r="D3005" s="28" t="n">
        <f aca="false">B3005-B3004</f>
        <v>2.16</v>
      </c>
      <c r="E3005" s="28" t="n">
        <f aca="false">C3005-C3004</f>
        <v>2.35000000000001</v>
      </c>
      <c r="F3005" s="29" t="n">
        <f aca="false">Inputs!$B$5*B3005+Inputs!$B$6*C3005</f>
        <v>5111000</v>
      </c>
      <c r="G3005" s="29" t="n">
        <f aca="false">Inputs!$B$5*D3005</f>
        <v>216000</v>
      </c>
      <c r="H3005" s="29" t="n">
        <f aca="false">Inputs!$B$6*E3005</f>
        <v>-117500</v>
      </c>
      <c r="I3005" s="29" t="n">
        <f aca="false">G3005+H3005</f>
        <v>98499.9999999992</v>
      </c>
      <c r="J3005" s="29" t="n">
        <f aca="false">J3004+I3005</f>
        <v>3752500</v>
      </c>
    </row>
    <row r="3006" customFormat="false" ht="15" hidden="false" customHeight="false" outlineLevel="0" collapsed="false">
      <c r="A3006" s="26" t="n">
        <v>41803</v>
      </c>
      <c r="B3006" s="27" t="n">
        <v>107.49</v>
      </c>
      <c r="C3006" s="27" t="n">
        <v>113.15</v>
      </c>
      <c r="D3006" s="28" t="n">
        <f aca="false">B3006-B3005</f>
        <v>0.289999999999992</v>
      </c>
      <c r="E3006" s="28" t="n">
        <f aca="false">C3006-C3005</f>
        <v>0.969999999999999</v>
      </c>
      <c r="F3006" s="29" t="n">
        <f aca="false">Inputs!$B$5*B3006+Inputs!$B$6*C3006</f>
        <v>5091500</v>
      </c>
      <c r="G3006" s="29" t="n">
        <f aca="false">Inputs!$B$5*D3006</f>
        <v>28999.9999999992</v>
      </c>
      <c r="H3006" s="29" t="n">
        <f aca="false">Inputs!$B$6*E3006</f>
        <v>-48499.9999999999</v>
      </c>
      <c r="I3006" s="29" t="n">
        <f aca="false">G3006+H3006</f>
        <v>-19500.0000000007</v>
      </c>
      <c r="J3006" s="29" t="n">
        <f aca="false">J3005+I3006</f>
        <v>3733000</v>
      </c>
    </row>
    <row r="3007" customFormat="false" ht="15" hidden="false" customHeight="false" outlineLevel="0" collapsed="false">
      <c r="A3007" s="26" t="n">
        <v>41806</v>
      </c>
      <c r="B3007" s="27" t="n">
        <v>107.52</v>
      </c>
      <c r="C3007" s="27" t="n">
        <v>113.42</v>
      </c>
      <c r="D3007" s="28" t="n">
        <f aca="false">B3007-B3006</f>
        <v>0.0300000000000011</v>
      </c>
      <c r="E3007" s="28" t="n">
        <f aca="false">C3007-C3006</f>
        <v>0.269999999999996</v>
      </c>
      <c r="F3007" s="29" t="n">
        <f aca="false">Inputs!$B$5*B3007+Inputs!$B$6*C3007</f>
        <v>5081000</v>
      </c>
      <c r="G3007" s="29" t="n">
        <f aca="false">Inputs!$B$5*D3007</f>
        <v>3000.00000000011</v>
      </c>
      <c r="H3007" s="29" t="n">
        <f aca="false">Inputs!$B$6*E3007</f>
        <v>-13499.9999999998</v>
      </c>
      <c r="I3007" s="29" t="n">
        <f aca="false">G3007+H3007</f>
        <v>-10499.9999999997</v>
      </c>
      <c r="J3007" s="29" t="n">
        <f aca="false">J3006+I3007</f>
        <v>3722500</v>
      </c>
    </row>
    <row r="3008" customFormat="false" ht="15" hidden="false" customHeight="false" outlineLevel="0" collapsed="false">
      <c r="A3008" s="26" t="n">
        <v>41807</v>
      </c>
      <c r="B3008" s="27" t="n">
        <v>106.95</v>
      </c>
      <c r="C3008" s="27" t="n">
        <v>114.02</v>
      </c>
      <c r="D3008" s="28" t="n">
        <f aca="false">B3008-B3007</f>
        <v>-0.569999999999993</v>
      </c>
      <c r="E3008" s="28" t="n">
        <f aca="false">C3008-C3007</f>
        <v>0.599999999999994</v>
      </c>
      <c r="F3008" s="29" t="n">
        <f aca="false">Inputs!$B$5*B3008+Inputs!$B$6*C3008</f>
        <v>4994000</v>
      </c>
      <c r="G3008" s="29" t="n">
        <f aca="false">Inputs!$B$5*D3008</f>
        <v>-56999.9999999993</v>
      </c>
      <c r="H3008" s="29" t="n">
        <f aca="false">Inputs!$B$6*E3008</f>
        <v>-29999.9999999997</v>
      </c>
      <c r="I3008" s="29" t="n">
        <f aca="false">G3008+H3008</f>
        <v>-86999.999999999</v>
      </c>
      <c r="J3008" s="29" t="n">
        <f aca="false">J3007+I3008</f>
        <v>3635500</v>
      </c>
    </row>
    <row r="3009" customFormat="false" ht="15" hidden="false" customHeight="false" outlineLevel="0" collapsed="false">
      <c r="A3009" s="26" t="n">
        <v>41808</v>
      </c>
      <c r="B3009" s="27" t="n">
        <v>106.64</v>
      </c>
      <c r="C3009" s="27" t="n">
        <v>114.25</v>
      </c>
      <c r="D3009" s="28" t="n">
        <f aca="false">B3009-B3008</f>
        <v>-0.310000000000002</v>
      </c>
      <c r="E3009" s="28" t="n">
        <f aca="false">C3009-C3008</f>
        <v>0.230000000000004</v>
      </c>
      <c r="F3009" s="29" t="n">
        <f aca="false">Inputs!$B$5*B3009+Inputs!$B$6*C3009</f>
        <v>4951500</v>
      </c>
      <c r="G3009" s="29" t="n">
        <f aca="false">Inputs!$B$5*D3009</f>
        <v>-31000.0000000002</v>
      </c>
      <c r="H3009" s="29" t="n">
        <f aca="false">Inputs!$B$6*E3009</f>
        <v>-11500.0000000002</v>
      </c>
      <c r="I3009" s="29" t="n">
        <f aca="false">G3009+H3009</f>
        <v>-42500.0000000004</v>
      </c>
      <c r="J3009" s="29" t="n">
        <f aca="false">J3008+I3009</f>
        <v>3593000</v>
      </c>
    </row>
    <row r="3010" customFormat="false" ht="15" hidden="false" customHeight="false" outlineLevel="0" collapsed="false">
      <c r="A3010" s="26" t="n">
        <v>41809</v>
      </c>
      <c r="B3010" s="27" t="n">
        <v>107.08</v>
      </c>
      <c r="C3010" s="27" t="n">
        <v>115.19</v>
      </c>
      <c r="D3010" s="28" t="n">
        <f aca="false">B3010-B3009</f>
        <v>0.439999999999998</v>
      </c>
      <c r="E3010" s="28" t="n">
        <f aca="false">C3010-C3009</f>
        <v>0.939999999999998</v>
      </c>
      <c r="F3010" s="29" t="n">
        <f aca="false">Inputs!$B$5*B3010+Inputs!$B$6*C3010</f>
        <v>4948500</v>
      </c>
      <c r="G3010" s="29" t="n">
        <f aca="false">Inputs!$B$5*D3010</f>
        <v>43999.9999999998</v>
      </c>
      <c r="H3010" s="29" t="n">
        <f aca="false">Inputs!$B$6*E3010</f>
        <v>-46999.9999999999</v>
      </c>
      <c r="I3010" s="29" t="n">
        <f aca="false">G3010+H3010</f>
        <v>-3000.00000000011</v>
      </c>
      <c r="J3010" s="29" t="n">
        <f aca="false">J3009+I3010</f>
        <v>3590000</v>
      </c>
    </row>
    <row r="3011" customFormat="false" ht="15" hidden="false" customHeight="false" outlineLevel="0" collapsed="false">
      <c r="A3011" s="26" t="n">
        <v>41810</v>
      </c>
      <c r="B3011" s="27" t="n">
        <v>107.95</v>
      </c>
      <c r="C3011" s="27" t="n">
        <v>114.55</v>
      </c>
      <c r="D3011" s="28" t="n">
        <f aca="false">B3011-B3010</f>
        <v>0.870000000000005</v>
      </c>
      <c r="E3011" s="28" t="n">
        <f aca="false">C3011-C3010</f>
        <v>-0.640000000000001</v>
      </c>
      <c r="F3011" s="29" t="n">
        <f aca="false">Inputs!$B$5*B3011+Inputs!$B$6*C3011</f>
        <v>5067500</v>
      </c>
      <c r="G3011" s="29" t="n">
        <f aca="false">Inputs!$B$5*D3011</f>
        <v>87000.0000000005</v>
      </c>
      <c r="H3011" s="29" t="n">
        <f aca="false">Inputs!$B$6*E3011</f>
        <v>32000</v>
      </c>
      <c r="I3011" s="29" t="n">
        <f aca="false">G3011+H3011</f>
        <v>119000</v>
      </c>
      <c r="J3011" s="29" t="n">
        <f aca="false">J3010+I3011</f>
        <v>3709000</v>
      </c>
    </row>
    <row r="3012" customFormat="false" ht="15" hidden="false" customHeight="false" outlineLevel="0" collapsed="false">
      <c r="A3012" s="26" t="n">
        <v>41813</v>
      </c>
      <c r="B3012" s="27" t="n">
        <v>106.83</v>
      </c>
      <c r="C3012" s="27" t="n">
        <v>113.62</v>
      </c>
      <c r="D3012" s="28" t="n">
        <f aca="false">B3012-B3011</f>
        <v>-1.12</v>
      </c>
      <c r="E3012" s="28" t="n">
        <f aca="false">C3012-C3011</f>
        <v>-0.929999999999993</v>
      </c>
      <c r="F3012" s="29" t="n">
        <f aca="false">Inputs!$B$5*B3012+Inputs!$B$6*C3012</f>
        <v>5002000</v>
      </c>
      <c r="G3012" s="29" t="n">
        <f aca="false">Inputs!$B$5*D3012</f>
        <v>-112000</v>
      </c>
      <c r="H3012" s="29" t="n">
        <f aca="false">Inputs!$B$6*E3012</f>
        <v>46499.9999999996</v>
      </c>
      <c r="I3012" s="29" t="n">
        <f aca="false">G3012+H3012</f>
        <v>-65500.0000000008</v>
      </c>
      <c r="J3012" s="29" t="n">
        <f aca="false">J3011+I3012</f>
        <v>3643500</v>
      </c>
    </row>
    <row r="3013" customFormat="false" ht="15" hidden="false" customHeight="false" outlineLevel="0" collapsed="false">
      <c r="A3013" s="26" t="n">
        <v>41814</v>
      </c>
      <c r="B3013" s="27" t="n">
        <v>106.64</v>
      </c>
      <c r="C3013" s="27" t="n">
        <v>113.74</v>
      </c>
      <c r="D3013" s="28" t="n">
        <f aca="false">B3013-B3012</f>
        <v>-0.189999999999998</v>
      </c>
      <c r="E3013" s="28" t="n">
        <f aca="false">C3013-C3012</f>
        <v>0.11999999999999</v>
      </c>
      <c r="F3013" s="29" t="n">
        <f aca="false">Inputs!$B$5*B3013+Inputs!$B$6*C3013</f>
        <v>4977000</v>
      </c>
      <c r="G3013" s="29" t="n">
        <f aca="false">Inputs!$B$5*D3013</f>
        <v>-18999.9999999998</v>
      </c>
      <c r="H3013" s="29" t="n">
        <f aca="false">Inputs!$B$6*E3013</f>
        <v>-5999.99999999952</v>
      </c>
      <c r="I3013" s="29" t="n">
        <f aca="false">G3013+H3013</f>
        <v>-24999.9999999993</v>
      </c>
      <c r="J3013" s="29" t="n">
        <f aca="false">J3012+I3013</f>
        <v>3618500</v>
      </c>
    </row>
    <row r="3014" customFormat="false" ht="15" hidden="false" customHeight="false" outlineLevel="0" collapsed="false">
      <c r="A3014" s="26" t="n">
        <v>41815</v>
      </c>
      <c r="B3014" s="27" t="n">
        <v>107.04</v>
      </c>
      <c r="C3014" s="27" t="n">
        <v>112.84</v>
      </c>
      <c r="D3014" s="28" t="n">
        <f aca="false">B3014-B3013</f>
        <v>0.400000000000006</v>
      </c>
      <c r="E3014" s="28" t="n">
        <f aca="false">C3014-C3013</f>
        <v>-0.899999999999992</v>
      </c>
      <c r="F3014" s="29" t="n">
        <f aca="false">Inputs!$B$5*B3014+Inputs!$B$6*C3014</f>
        <v>5062000</v>
      </c>
      <c r="G3014" s="29" t="n">
        <f aca="false">Inputs!$B$5*D3014</f>
        <v>40000.0000000006</v>
      </c>
      <c r="H3014" s="29" t="n">
        <f aca="false">Inputs!$B$6*E3014</f>
        <v>44999.9999999996</v>
      </c>
      <c r="I3014" s="29" t="n">
        <f aca="false">G3014+H3014</f>
        <v>85000.0000000002</v>
      </c>
      <c r="J3014" s="29" t="n">
        <f aca="false">J3013+I3014</f>
        <v>3703500</v>
      </c>
    </row>
    <row r="3015" customFormat="false" ht="15" hidden="false" customHeight="false" outlineLevel="0" collapsed="false">
      <c r="A3015" s="26" t="n">
        <v>41816</v>
      </c>
      <c r="B3015" s="27" t="n">
        <v>106.49</v>
      </c>
      <c r="C3015" s="27" t="n">
        <v>112.61</v>
      </c>
      <c r="D3015" s="28" t="n">
        <f aca="false">B3015-B3014</f>
        <v>-0.550000000000011</v>
      </c>
      <c r="E3015" s="28" t="n">
        <f aca="false">C3015-C3014</f>
        <v>-0.230000000000004</v>
      </c>
      <c r="F3015" s="29" t="n">
        <f aca="false">Inputs!$B$5*B3015+Inputs!$B$6*C3015</f>
        <v>5018500</v>
      </c>
      <c r="G3015" s="29" t="n">
        <f aca="false">Inputs!$B$5*D3015</f>
        <v>-55000.0000000011</v>
      </c>
      <c r="H3015" s="29" t="n">
        <f aca="false">Inputs!$B$6*E3015</f>
        <v>11500.0000000002</v>
      </c>
      <c r="I3015" s="29" t="n">
        <f aca="false">G3015+H3015</f>
        <v>-43500.0000000009</v>
      </c>
      <c r="J3015" s="29" t="n">
        <f aca="false">J3014+I3015</f>
        <v>3660000</v>
      </c>
    </row>
    <row r="3016" customFormat="false" ht="15" hidden="false" customHeight="false" outlineLevel="0" collapsed="false">
      <c r="A3016" s="26" t="n">
        <v>41817</v>
      </c>
      <c r="B3016" s="27" t="n">
        <v>106.46</v>
      </c>
      <c r="C3016" s="27" t="n">
        <v>112.62</v>
      </c>
      <c r="D3016" s="28" t="n">
        <f aca="false">B3016-B3015</f>
        <v>-0.0300000000000011</v>
      </c>
      <c r="E3016" s="28" t="n">
        <f aca="false">C3016-C3015</f>
        <v>0.0100000000000051</v>
      </c>
      <c r="F3016" s="29" t="n">
        <f aca="false">Inputs!$B$5*B3016+Inputs!$B$6*C3016</f>
        <v>5015000</v>
      </c>
      <c r="G3016" s="29" t="n">
        <f aca="false">Inputs!$B$5*D3016</f>
        <v>-3000.00000000011</v>
      </c>
      <c r="H3016" s="29" t="n">
        <f aca="false">Inputs!$B$6*E3016</f>
        <v>-500.000000000256</v>
      </c>
      <c r="I3016" s="29" t="n">
        <f aca="false">G3016+H3016</f>
        <v>-3500.00000000037</v>
      </c>
      <c r="J3016" s="29" t="n">
        <f aca="false">J3015+I3016</f>
        <v>3656500</v>
      </c>
    </row>
    <row r="3017" customFormat="false" ht="15" hidden="false" customHeight="false" outlineLevel="0" collapsed="false">
      <c r="A3017" s="26" t="n">
        <v>41820</v>
      </c>
      <c r="B3017" s="27" t="n">
        <v>106.07</v>
      </c>
      <c r="C3017" s="27" t="n">
        <v>111.03</v>
      </c>
      <c r="D3017" s="28" t="n">
        <f aca="false">B3017-B3016</f>
        <v>-0.390000000000001</v>
      </c>
      <c r="E3017" s="28" t="n">
        <f aca="false">C3017-C3016</f>
        <v>-1.59</v>
      </c>
      <c r="F3017" s="29" t="n">
        <f aca="false">Inputs!$B$5*B3017+Inputs!$B$6*C3017</f>
        <v>5055500</v>
      </c>
      <c r="G3017" s="29" t="n">
        <f aca="false">Inputs!$B$5*D3017</f>
        <v>-39000.0000000001</v>
      </c>
      <c r="H3017" s="29" t="n">
        <f aca="false">Inputs!$B$6*E3017</f>
        <v>79500.0000000002</v>
      </c>
      <c r="I3017" s="29" t="n">
        <f aca="false">G3017+H3017</f>
        <v>40500.0000000001</v>
      </c>
      <c r="J3017" s="29" t="n">
        <f aca="false">J3016+I3017</f>
        <v>3697000</v>
      </c>
    </row>
    <row r="3018" customFormat="false" ht="15" hidden="false" customHeight="false" outlineLevel="0" collapsed="false">
      <c r="A3018" s="26" t="n">
        <v>41821</v>
      </c>
      <c r="B3018" s="27" t="n">
        <v>106.06</v>
      </c>
      <c r="C3018" s="27" t="n">
        <v>110.84</v>
      </c>
      <c r="D3018" s="28" t="n">
        <f aca="false">B3018-B3017</f>
        <v>-0.00999999999999091</v>
      </c>
      <c r="E3018" s="28" t="n">
        <f aca="false">C3018-C3017</f>
        <v>-0.189999999999998</v>
      </c>
      <c r="F3018" s="29" t="n">
        <f aca="false">Inputs!$B$5*B3018+Inputs!$B$6*C3018</f>
        <v>5064000</v>
      </c>
      <c r="G3018" s="29" t="n">
        <f aca="false">Inputs!$B$5*D3018</f>
        <v>-999.999999999091</v>
      </c>
      <c r="H3018" s="29" t="n">
        <f aca="false">Inputs!$B$6*E3018</f>
        <v>9499.99999999989</v>
      </c>
      <c r="I3018" s="29" t="n">
        <f aca="false">G3018+H3018</f>
        <v>8500.0000000008</v>
      </c>
      <c r="J3018" s="29" t="n">
        <f aca="false">J3017+I3018</f>
        <v>3705500</v>
      </c>
    </row>
    <row r="3019" customFormat="false" ht="15" hidden="false" customHeight="false" outlineLevel="0" collapsed="false">
      <c r="A3019" s="26" t="n">
        <v>41822</v>
      </c>
      <c r="B3019" s="27" t="n">
        <v>105.18</v>
      </c>
      <c r="C3019" s="27" t="n">
        <v>110.18</v>
      </c>
      <c r="D3019" s="28" t="n">
        <f aca="false">B3019-B3018</f>
        <v>-0.879999999999996</v>
      </c>
      <c r="E3019" s="28" t="n">
        <f aca="false">C3019-C3018</f>
        <v>-0.659999999999997</v>
      </c>
      <c r="F3019" s="29" t="n">
        <f aca="false">Inputs!$B$5*B3019+Inputs!$B$6*C3019</f>
        <v>5009000</v>
      </c>
      <c r="G3019" s="29" t="n">
        <f aca="false">Inputs!$B$5*D3019</f>
        <v>-87999.9999999996</v>
      </c>
      <c r="H3019" s="29" t="n">
        <f aca="false">Inputs!$B$6*E3019</f>
        <v>32999.9999999998</v>
      </c>
      <c r="I3019" s="29" t="n">
        <f aca="false">G3019+H3019</f>
        <v>-54999.9999999997</v>
      </c>
      <c r="J3019" s="29" t="n">
        <f aca="false">J3018+I3019</f>
        <v>3650500</v>
      </c>
    </row>
    <row r="3020" customFormat="false" ht="15" hidden="false" customHeight="false" outlineLevel="0" collapsed="false">
      <c r="A3020" s="26" t="n">
        <v>41823</v>
      </c>
      <c r="B3020" s="27" t="n">
        <v>104.76</v>
      </c>
      <c r="C3020" s="27" t="n">
        <v>108.98</v>
      </c>
      <c r="D3020" s="28" t="n">
        <f aca="false">B3020-B3019</f>
        <v>-0.420000000000002</v>
      </c>
      <c r="E3020" s="28" t="n">
        <f aca="false">C3020-C3019</f>
        <v>-1.2</v>
      </c>
      <c r="F3020" s="29" t="n">
        <f aca="false">Inputs!$B$5*B3020+Inputs!$B$6*C3020</f>
        <v>5027000</v>
      </c>
      <c r="G3020" s="29" t="n">
        <f aca="false">Inputs!$B$5*D3020</f>
        <v>-42000.0000000002</v>
      </c>
      <c r="H3020" s="29" t="n">
        <f aca="false">Inputs!$B$6*E3020</f>
        <v>60000.0000000001</v>
      </c>
      <c r="I3020" s="29" t="n">
        <f aca="false">G3020+H3020</f>
        <v>18000</v>
      </c>
      <c r="J3020" s="29" t="n">
        <f aca="false">J3019+I3020</f>
        <v>3668500</v>
      </c>
    </row>
    <row r="3021" customFormat="false" ht="15" hidden="false" customHeight="false" outlineLevel="0" collapsed="false">
      <c r="A3021" s="26" t="n">
        <v>41827</v>
      </c>
      <c r="B3021" s="27" t="n">
        <v>104.19</v>
      </c>
      <c r="C3021" s="27" t="n">
        <v>108.7</v>
      </c>
      <c r="D3021" s="28" t="n">
        <f aca="false">B3021-B3020</f>
        <v>-0.570000000000007</v>
      </c>
      <c r="E3021" s="28" t="n">
        <f aca="false">C3021-C3020</f>
        <v>-0.280000000000001</v>
      </c>
      <c r="F3021" s="29" t="n">
        <f aca="false">Inputs!$B$5*B3021+Inputs!$B$6*C3021</f>
        <v>4984000</v>
      </c>
      <c r="G3021" s="29" t="n">
        <f aca="false">Inputs!$B$5*D3021</f>
        <v>-57000.0000000007</v>
      </c>
      <c r="H3021" s="29" t="n">
        <f aca="false">Inputs!$B$6*E3021</f>
        <v>14000.0000000001</v>
      </c>
      <c r="I3021" s="29" t="n">
        <f aca="false">G3021+H3021</f>
        <v>-43000.0000000007</v>
      </c>
      <c r="J3021" s="29" t="n">
        <f aca="false">J3020+I3021</f>
        <v>3625500</v>
      </c>
    </row>
    <row r="3022" customFormat="false" ht="15" hidden="false" customHeight="false" outlineLevel="0" collapsed="false">
      <c r="A3022" s="26" t="n">
        <v>41828</v>
      </c>
      <c r="B3022" s="27" t="n">
        <v>104.06</v>
      </c>
      <c r="C3022" s="27" t="n">
        <v>107.65</v>
      </c>
      <c r="D3022" s="28" t="n">
        <f aca="false">B3022-B3021</f>
        <v>-0.129999999999995</v>
      </c>
      <c r="E3022" s="28" t="n">
        <f aca="false">C3022-C3021</f>
        <v>-1.05</v>
      </c>
      <c r="F3022" s="29" t="n">
        <f aca="false">Inputs!$B$5*B3022+Inputs!$B$6*C3022</f>
        <v>5023500</v>
      </c>
      <c r="G3022" s="29" t="n">
        <f aca="false">Inputs!$B$5*D3022</f>
        <v>-12999.9999999995</v>
      </c>
      <c r="H3022" s="29" t="n">
        <f aca="false">Inputs!$B$6*E3022</f>
        <v>52499.9999999999</v>
      </c>
      <c r="I3022" s="29" t="n">
        <f aca="false">G3022+H3022</f>
        <v>39500.0000000003</v>
      </c>
      <c r="J3022" s="29" t="n">
        <f aca="false">J3021+I3022</f>
        <v>3665000</v>
      </c>
    </row>
    <row r="3023" customFormat="false" ht="15" hidden="false" customHeight="false" outlineLevel="0" collapsed="false">
      <c r="A3023" s="26" t="n">
        <v>41829</v>
      </c>
      <c r="B3023" s="27" t="n">
        <v>102.93</v>
      </c>
      <c r="C3023" s="27" t="n">
        <v>106.84</v>
      </c>
      <c r="D3023" s="28" t="n">
        <f aca="false">B3023-B3022</f>
        <v>-1.13</v>
      </c>
      <c r="E3023" s="28" t="n">
        <f aca="false">C3023-C3022</f>
        <v>-0.810000000000002</v>
      </c>
      <c r="F3023" s="29" t="n">
        <f aca="false">Inputs!$B$5*B3023+Inputs!$B$6*C3023</f>
        <v>4951000</v>
      </c>
      <c r="G3023" s="29" t="n">
        <f aca="false">Inputs!$B$5*D3023</f>
        <v>-113000</v>
      </c>
      <c r="H3023" s="29" t="n">
        <f aca="false">Inputs!$B$6*E3023</f>
        <v>40500.0000000001</v>
      </c>
      <c r="I3023" s="29" t="n">
        <f aca="false">G3023+H3023</f>
        <v>-72499.9999999994</v>
      </c>
      <c r="J3023" s="29" t="n">
        <f aca="false">J3022+I3023</f>
        <v>3592500</v>
      </c>
    </row>
    <row r="3024" customFormat="false" ht="15" hidden="false" customHeight="false" outlineLevel="0" collapsed="false">
      <c r="A3024" s="26" t="n">
        <v>41830</v>
      </c>
      <c r="B3024" s="27" t="n">
        <v>103.61</v>
      </c>
      <c r="C3024" s="27" t="n">
        <v>106.2</v>
      </c>
      <c r="D3024" s="28" t="n">
        <f aca="false">B3024-B3023</f>
        <v>0.679999999999993</v>
      </c>
      <c r="E3024" s="28" t="n">
        <f aca="false">C3024-C3023</f>
        <v>-0.640000000000001</v>
      </c>
      <c r="F3024" s="29" t="n">
        <f aca="false">Inputs!$B$5*B3024+Inputs!$B$6*C3024</f>
        <v>5051000</v>
      </c>
      <c r="G3024" s="29" t="n">
        <f aca="false">Inputs!$B$5*D3024</f>
        <v>67999.9999999993</v>
      </c>
      <c r="H3024" s="29" t="n">
        <f aca="false">Inputs!$B$6*E3024</f>
        <v>32000</v>
      </c>
      <c r="I3024" s="29" t="n">
        <f aca="false">G3024+H3024</f>
        <v>99999.9999999993</v>
      </c>
      <c r="J3024" s="29" t="n">
        <f aca="false">J3023+I3024</f>
        <v>3692500</v>
      </c>
    </row>
    <row r="3025" customFormat="false" ht="15" hidden="false" customHeight="false" outlineLevel="0" collapsed="false">
      <c r="A3025" s="26" t="n">
        <v>41831</v>
      </c>
      <c r="B3025" s="27" t="n">
        <v>101.48</v>
      </c>
      <c r="C3025" s="27" t="n">
        <v>105.77</v>
      </c>
      <c r="D3025" s="28" t="n">
        <f aca="false">B3025-B3024</f>
        <v>-2.13</v>
      </c>
      <c r="E3025" s="28" t="n">
        <f aca="false">C3025-C3024</f>
        <v>-0.430000000000007</v>
      </c>
      <c r="F3025" s="29" t="n">
        <f aca="false">Inputs!$B$5*B3025+Inputs!$B$6*C3025</f>
        <v>4859500</v>
      </c>
      <c r="G3025" s="29" t="n">
        <f aca="false">Inputs!$B$5*D3025</f>
        <v>-213000</v>
      </c>
      <c r="H3025" s="29" t="n">
        <f aca="false">Inputs!$B$6*E3025</f>
        <v>21500.0000000003</v>
      </c>
      <c r="I3025" s="29" t="n">
        <f aca="false">G3025+H3025</f>
        <v>-191499.999999999</v>
      </c>
      <c r="J3025" s="29" t="n">
        <f aca="false">J3024+I3025</f>
        <v>3501000</v>
      </c>
    </row>
    <row r="3026" customFormat="false" ht="15" hidden="false" customHeight="false" outlineLevel="0" collapsed="false">
      <c r="A3026" s="26" t="n">
        <v>41834</v>
      </c>
      <c r="B3026" s="27" t="n">
        <v>101.73</v>
      </c>
      <c r="C3026" s="27" t="n">
        <v>104.73</v>
      </c>
      <c r="D3026" s="28" t="n">
        <f aca="false">B3026-B3025</f>
        <v>0.25</v>
      </c>
      <c r="E3026" s="28" t="n">
        <f aca="false">C3026-C3025</f>
        <v>-1.03999999999999</v>
      </c>
      <c r="F3026" s="29" t="n">
        <f aca="false">Inputs!$B$5*B3026+Inputs!$B$6*C3026</f>
        <v>4936500</v>
      </c>
      <c r="G3026" s="29" t="n">
        <f aca="false">Inputs!$B$5*D3026</f>
        <v>25000</v>
      </c>
      <c r="H3026" s="29" t="n">
        <f aca="false">Inputs!$B$6*E3026</f>
        <v>51999.9999999996</v>
      </c>
      <c r="I3026" s="29" t="n">
        <f aca="false">G3026+H3026</f>
        <v>76999.9999999996</v>
      </c>
      <c r="J3026" s="29" t="n">
        <f aca="false">J3025+I3026</f>
        <v>3578000</v>
      </c>
    </row>
    <row r="3027" customFormat="false" ht="15" hidden="false" customHeight="false" outlineLevel="0" collapsed="false">
      <c r="A3027" s="26" t="n">
        <v>41835</v>
      </c>
      <c r="B3027" s="27" t="n">
        <v>100.56</v>
      </c>
      <c r="C3027" s="27" t="n">
        <v>104.73</v>
      </c>
      <c r="D3027" s="28" t="n">
        <f aca="false">B3027-B3026</f>
        <v>-1.17</v>
      </c>
      <c r="E3027" s="28" t="n">
        <f aca="false">C3027-C3026</f>
        <v>0</v>
      </c>
      <c r="F3027" s="29" t="n">
        <f aca="false">Inputs!$B$5*B3027+Inputs!$B$6*C3027</f>
        <v>4819500</v>
      </c>
      <c r="G3027" s="29" t="n">
        <f aca="false">Inputs!$B$5*D3027</f>
        <v>-117000</v>
      </c>
      <c r="H3027" s="29" t="n">
        <f aca="false">Inputs!$B$6*E3027</f>
        <v>-0</v>
      </c>
      <c r="I3027" s="29" t="n">
        <f aca="false">G3027+H3027</f>
        <v>-117000</v>
      </c>
      <c r="J3027" s="29" t="n">
        <f aca="false">J3026+I3027</f>
        <v>3461000</v>
      </c>
    </row>
    <row r="3028" customFormat="false" ht="15" hidden="false" customHeight="false" outlineLevel="0" collapsed="false">
      <c r="A3028" s="26" t="n">
        <v>41836</v>
      </c>
      <c r="B3028" s="27" t="n">
        <v>101.88</v>
      </c>
      <c r="C3028" s="27" t="n">
        <v>105.41</v>
      </c>
      <c r="D3028" s="28" t="n">
        <f aca="false">B3028-B3027</f>
        <v>1.31999999999999</v>
      </c>
      <c r="E3028" s="28" t="n">
        <f aca="false">C3028-C3027</f>
        <v>0.679999999999993</v>
      </c>
      <c r="F3028" s="29" t="n">
        <f aca="false">Inputs!$B$5*B3028+Inputs!$B$6*C3028</f>
        <v>4917500</v>
      </c>
      <c r="G3028" s="29" t="n">
        <f aca="false">Inputs!$B$5*D3028</f>
        <v>131999.999999999</v>
      </c>
      <c r="H3028" s="29" t="n">
        <f aca="false">Inputs!$B$6*E3028</f>
        <v>-33999.9999999996</v>
      </c>
      <c r="I3028" s="29" t="n">
        <f aca="false">G3028+H3028</f>
        <v>97999.9999999997</v>
      </c>
      <c r="J3028" s="29" t="n">
        <f aca="false">J3027+I3028</f>
        <v>3559000</v>
      </c>
    </row>
    <row r="3029" customFormat="false" ht="15" hidden="false" customHeight="false" outlineLevel="0" collapsed="false">
      <c r="A3029" s="26" t="n">
        <v>41837</v>
      </c>
      <c r="B3029" s="27" t="n">
        <v>103.84</v>
      </c>
      <c r="C3029" s="27" t="n">
        <v>106.04</v>
      </c>
      <c r="D3029" s="28" t="n">
        <f aca="false">B3029-B3028</f>
        <v>1.96000000000001</v>
      </c>
      <c r="E3029" s="28" t="n">
        <f aca="false">C3029-C3028</f>
        <v>0.63000000000001</v>
      </c>
      <c r="F3029" s="29" t="n">
        <f aca="false">Inputs!$B$5*B3029+Inputs!$B$6*C3029</f>
        <v>5082000</v>
      </c>
      <c r="G3029" s="29" t="n">
        <f aca="false">Inputs!$B$5*D3029</f>
        <v>196000.000000001</v>
      </c>
      <c r="H3029" s="29" t="n">
        <f aca="false">Inputs!$B$6*E3029</f>
        <v>-31500.0000000005</v>
      </c>
      <c r="I3029" s="29" t="n">
        <f aca="false">G3029+H3029</f>
        <v>164500</v>
      </c>
      <c r="J3029" s="29" t="n">
        <f aca="false">J3028+I3029</f>
        <v>3723500</v>
      </c>
    </row>
    <row r="3030" customFormat="false" ht="15" hidden="false" customHeight="false" outlineLevel="0" collapsed="false">
      <c r="A3030" s="26" t="n">
        <v>41838</v>
      </c>
      <c r="B3030" s="27" t="n">
        <v>103.83</v>
      </c>
      <c r="C3030" s="27" t="n">
        <v>106.03</v>
      </c>
      <c r="D3030" s="28" t="n">
        <f aca="false">B3030-B3029</f>
        <v>-0.0100000000000051</v>
      </c>
      <c r="E3030" s="28" t="n">
        <f aca="false">C3030-C3029</f>
        <v>-0.0100000000000051</v>
      </c>
      <c r="F3030" s="29" t="n">
        <f aca="false">Inputs!$B$5*B3030+Inputs!$B$6*C3030</f>
        <v>5081500</v>
      </c>
      <c r="G3030" s="29" t="n">
        <f aca="false">Inputs!$B$5*D3030</f>
        <v>-1000.00000000051</v>
      </c>
      <c r="H3030" s="29" t="n">
        <f aca="false">Inputs!$B$6*E3030</f>
        <v>500.000000000256</v>
      </c>
      <c r="I3030" s="29" t="n">
        <f aca="false">G3030+H3030</f>
        <v>-500.000000000256</v>
      </c>
      <c r="J3030" s="29" t="n">
        <f aca="false">J3029+I3030</f>
        <v>3723000</v>
      </c>
    </row>
    <row r="3031" customFormat="false" ht="15" hidden="false" customHeight="false" outlineLevel="0" collapsed="false">
      <c r="A3031" s="26" t="n">
        <v>41841</v>
      </c>
      <c r="B3031" s="27" t="n">
        <v>105.34</v>
      </c>
      <c r="C3031" s="27" t="n">
        <v>105.71</v>
      </c>
      <c r="D3031" s="28" t="n">
        <f aca="false">B3031-B3030</f>
        <v>1.51000000000001</v>
      </c>
      <c r="E3031" s="28" t="n">
        <f aca="false">C3031-C3030</f>
        <v>-0.320000000000007</v>
      </c>
      <c r="F3031" s="29" t="n">
        <f aca="false">Inputs!$B$5*B3031+Inputs!$B$6*C3031</f>
        <v>5248500</v>
      </c>
      <c r="G3031" s="29" t="n">
        <f aca="false">Inputs!$B$5*D3031</f>
        <v>151000.000000001</v>
      </c>
      <c r="H3031" s="29" t="n">
        <f aca="false">Inputs!$B$6*E3031</f>
        <v>16000.0000000004</v>
      </c>
      <c r="I3031" s="29" t="n">
        <f aca="false">G3031+H3031</f>
        <v>167000.000000001</v>
      </c>
      <c r="J3031" s="29" t="n">
        <f aca="false">J3030+I3031</f>
        <v>3890000</v>
      </c>
    </row>
    <row r="3032" customFormat="false" ht="15" hidden="false" customHeight="false" outlineLevel="0" collapsed="false">
      <c r="A3032" s="26" t="n">
        <v>41842</v>
      </c>
      <c r="B3032" s="27" t="n">
        <v>104.59</v>
      </c>
      <c r="C3032" s="27" t="n">
        <v>106.48</v>
      </c>
      <c r="D3032" s="28" t="n">
        <f aca="false">B3032-B3031</f>
        <v>-0.75</v>
      </c>
      <c r="E3032" s="28" t="n">
        <f aca="false">C3032-C3031</f>
        <v>0.77000000000001</v>
      </c>
      <c r="F3032" s="29" t="n">
        <f aca="false">Inputs!$B$5*B3032+Inputs!$B$6*C3032</f>
        <v>5135000</v>
      </c>
      <c r="G3032" s="29" t="n">
        <f aca="false">Inputs!$B$5*D3032</f>
        <v>-75000</v>
      </c>
      <c r="H3032" s="29" t="n">
        <f aca="false">Inputs!$B$6*E3032</f>
        <v>-38500.0000000005</v>
      </c>
      <c r="I3032" s="29" t="n">
        <f aca="false">G3032+H3032</f>
        <v>-113500.000000001</v>
      </c>
      <c r="J3032" s="29" t="n">
        <f aca="false">J3031+I3032</f>
        <v>3776500</v>
      </c>
    </row>
    <row r="3033" customFormat="false" ht="15" hidden="false" customHeight="false" outlineLevel="0" collapsed="false">
      <c r="A3033" s="26" t="n">
        <v>41843</v>
      </c>
      <c r="B3033" s="27" t="n">
        <v>103.81</v>
      </c>
      <c r="C3033" s="27" t="n">
        <v>106.85</v>
      </c>
      <c r="D3033" s="28" t="n">
        <f aca="false">B3033-B3032</f>
        <v>-0.780000000000001</v>
      </c>
      <c r="E3033" s="28" t="n">
        <f aca="false">C3033-C3032</f>
        <v>0.36999999999999</v>
      </c>
      <c r="F3033" s="29" t="n">
        <f aca="false">Inputs!$B$5*B3033+Inputs!$B$6*C3033</f>
        <v>5038500</v>
      </c>
      <c r="G3033" s="29" t="n">
        <f aca="false">Inputs!$B$5*D3033</f>
        <v>-78000.0000000001</v>
      </c>
      <c r="H3033" s="29" t="n">
        <f aca="false">Inputs!$B$6*E3033</f>
        <v>-18499.9999999995</v>
      </c>
      <c r="I3033" s="29" t="n">
        <f aca="false">G3033+H3033</f>
        <v>-96499.9999999996</v>
      </c>
      <c r="J3033" s="29" t="n">
        <f aca="false">J3032+I3033</f>
        <v>3680000</v>
      </c>
    </row>
    <row r="3034" customFormat="false" ht="15" hidden="false" customHeight="false" outlineLevel="0" collapsed="false">
      <c r="A3034" s="26" t="n">
        <v>41844</v>
      </c>
      <c r="B3034" s="27" t="n">
        <v>102.76</v>
      </c>
      <c r="C3034" s="27" t="n">
        <v>105.78</v>
      </c>
      <c r="D3034" s="28" t="n">
        <f aca="false">B3034-B3033</f>
        <v>-1.05</v>
      </c>
      <c r="E3034" s="28" t="n">
        <f aca="false">C3034-C3033</f>
        <v>-1.06999999999999</v>
      </c>
      <c r="F3034" s="29" t="n">
        <f aca="false">Inputs!$B$5*B3034+Inputs!$B$6*C3034</f>
        <v>4987000</v>
      </c>
      <c r="G3034" s="29" t="n">
        <f aca="false">Inputs!$B$5*D3034</f>
        <v>-105000</v>
      </c>
      <c r="H3034" s="29" t="n">
        <f aca="false">Inputs!$B$6*E3034</f>
        <v>53499.9999999997</v>
      </c>
      <c r="I3034" s="29" t="n">
        <f aca="false">G3034+H3034</f>
        <v>-51500.0000000001</v>
      </c>
      <c r="J3034" s="29" t="n">
        <f aca="false">J3033+I3034</f>
        <v>3628500</v>
      </c>
    </row>
    <row r="3035" customFormat="false" ht="15" hidden="false" customHeight="false" outlineLevel="0" collapsed="false">
      <c r="A3035" s="26" t="n">
        <v>41845</v>
      </c>
      <c r="B3035" s="27" t="n">
        <v>105.23</v>
      </c>
      <c r="C3035" s="27" t="n">
        <v>106.89</v>
      </c>
      <c r="D3035" s="28" t="n">
        <f aca="false">B3035-B3034</f>
        <v>2.47</v>
      </c>
      <c r="E3035" s="28" t="n">
        <f aca="false">C3035-C3034</f>
        <v>1.11</v>
      </c>
      <c r="F3035" s="29" t="n">
        <f aca="false">Inputs!$B$5*B3035+Inputs!$B$6*C3035</f>
        <v>5178500</v>
      </c>
      <c r="G3035" s="29" t="n">
        <f aca="false">Inputs!$B$5*D3035</f>
        <v>247000</v>
      </c>
      <c r="H3035" s="29" t="n">
        <f aca="false">Inputs!$B$6*E3035</f>
        <v>-55500</v>
      </c>
      <c r="I3035" s="29" t="n">
        <f aca="false">G3035+H3035</f>
        <v>191500</v>
      </c>
      <c r="J3035" s="29" t="n">
        <f aca="false">J3034+I3035</f>
        <v>3820000</v>
      </c>
    </row>
    <row r="3036" customFormat="false" ht="15" hidden="false" customHeight="false" outlineLevel="0" collapsed="false">
      <c r="A3036" s="26" t="n">
        <v>41848</v>
      </c>
      <c r="B3036" s="27" t="n">
        <v>105.68</v>
      </c>
      <c r="C3036" s="27" t="n">
        <v>106.7</v>
      </c>
      <c r="D3036" s="28" t="n">
        <f aca="false">B3036-B3035</f>
        <v>0.450000000000003</v>
      </c>
      <c r="E3036" s="28" t="n">
        <f aca="false">C3036-C3035</f>
        <v>-0.189999999999998</v>
      </c>
      <c r="F3036" s="29" t="n">
        <f aca="false">Inputs!$B$5*B3036+Inputs!$B$6*C3036</f>
        <v>5233000</v>
      </c>
      <c r="G3036" s="29" t="n">
        <f aca="false">Inputs!$B$5*D3036</f>
        <v>45000.0000000003</v>
      </c>
      <c r="H3036" s="29" t="n">
        <f aca="false">Inputs!$B$6*E3036</f>
        <v>9499.99999999989</v>
      </c>
      <c r="I3036" s="29" t="n">
        <f aca="false">G3036+H3036</f>
        <v>54500.0000000002</v>
      </c>
      <c r="J3036" s="29" t="n">
        <f aca="false">J3035+I3036</f>
        <v>3874500</v>
      </c>
    </row>
    <row r="3037" customFormat="false" ht="15" hidden="false" customHeight="false" outlineLevel="0" collapsed="false">
      <c r="A3037" s="26" t="n">
        <v>41849</v>
      </c>
      <c r="B3037" s="27" t="n">
        <v>104.91</v>
      </c>
      <c r="C3037" s="27" t="n">
        <v>106.98</v>
      </c>
      <c r="D3037" s="28" t="n">
        <f aca="false">B3037-B3036</f>
        <v>-0.77000000000001</v>
      </c>
      <c r="E3037" s="28" t="n">
        <f aca="false">C3037-C3036</f>
        <v>0.280000000000001</v>
      </c>
      <c r="F3037" s="29" t="n">
        <f aca="false">Inputs!$B$5*B3037+Inputs!$B$6*C3037</f>
        <v>5142000</v>
      </c>
      <c r="G3037" s="29" t="n">
        <f aca="false">Inputs!$B$5*D3037</f>
        <v>-77000.000000001</v>
      </c>
      <c r="H3037" s="29" t="n">
        <f aca="false">Inputs!$B$6*E3037</f>
        <v>-14000.0000000001</v>
      </c>
      <c r="I3037" s="29" t="n">
        <f aca="false">G3037+H3037</f>
        <v>-91000.0000000011</v>
      </c>
      <c r="J3037" s="29" t="n">
        <f aca="false">J3036+I3037</f>
        <v>3783500</v>
      </c>
    </row>
    <row r="3038" customFormat="false" ht="15" hidden="false" customHeight="false" outlineLevel="0" collapsed="false">
      <c r="A3038" s="26" t="n">
        <v>41850</v>
      </c>
      <c r="B3038" s="27" t="n">
        <v>104.29</v>
      </c>
      <c r="C3038" s="27" t="n">
        <v>106.47</v>
      </c>
      <c r="D3038" s="28" t="n">
        <f aca="false">B3038-B3037</f>
        <v>-0.61999999999999</v>
      </c>
      <c r="E3038" s="28" t="n">
        <f aca="false">C3038-C3037</f>
        <v>-0.510000000000005</v>
      </c>
      <c r="F3038" s="29" t="n">
        <f aca="false">Inputs!$B$5*B3038+Inputs!$B$6*C3038</f>
        <v>5105500</v>
      </c>
      <c r="G3038" s="29" t="n">
        <f aca="false">Inputs!$B$5*D3038</f>
        <v>-61999.999999999</v>
      </c>
      <c r="H3038" s="29" t="n">
        <f aca="false">Inputs!$B$6*E3038</f>
        <v>25500.0000000003</v>
      </c>
      <c r="I3038" s="29" t="n">
        <f aca="false">G3038+H3038</f>
        <v>-36499.9999999988</v>
      </c>
      <c r="J3038" s="29" t="n">
        <f aca="false">J3037+I3038</f>
        <v>3747000</v>
      </c>
    </row>
    <row r="3039" customFormat="false" ht="15" hidden="false" customHeight="false" outlineLevel="0" collapsed="false">
      <c r="A3039" s="26" t="n">
        <v>41851</v>
      </c>
      <c r="B3039" s="27" t="n">
        <v>98.23</v>
      </c>
      <c r="C3039" s="27" t="n">
        <v>104.94</v>
      </c>
      <c r="D3039" s="28" t="n">
        <f aca="false">B3039-B3038</f>
        <v>-6.06</v>
      </c>
      <c r="E3039" s="28" t="n">
        <f aca="false">C3039-C3038</f>
        <v>-1.53</v>
      </c>
      <c r="F3039" s="29" t="n">
        <f aca="false">Inputs!$B$5*B3039+Inputs!$B$6*C3039</f>
        <v>4576000</v>
      </c>
      <c r="G3039" s="29" t="n">
        <f aca="false">Inputs!$B$5*D3039</f>
        <v>-606000</v>
      </c>
      <c r="H3039" s="29" t="n">
        <f aca="false">Inputs!$B$6*E3039</f>
        <v>76500.0000000001</v>
      </c>
      <c r="I3039" s="29" t="n">
        <f aca="false">G3039+H3039</f>
        <v>-529500</v>
      </c>
      <c r="J3039" s="29" t="n">
        <f aca="false">J3038+I3039</f>
        <v>3217500</v>
      </c>
    </row>
    <row r="3040" customFormat="false" ht="15" hidden="false" customHeight="false" outlineLevel="0" collapsed="false">
      <c r="A3040" s="26" t="n">
        <v>41852</v>
      </c>
      <c r="B3040" s="27" t="n">
        <v>97.86</v>
      </c>
      <c r="C3040" s="27" t="n">
        <v>103.45</v>
      </c>
      <c r="D3040" s="28" t="n">
        <f aca="false">B3040-B3039</f>
        <v>-0.370000000000005</v>
      </c>
      <c r="E3040" s="28" t="n">
        <f aca="false">C3040-C3039</f>
        <v>-1.48999999999999</v>
      </c>
      <c r="F3040" s="29" t="n">
        <f aca="false">Inputs!$B$5*B3040+Inputs!$B$6*C3040</f>
        <v>4613500</v>
      </c>
      <c r="G3040" s="29" t="n">
        <f aca="false">Inputs!$B$5*D3040</f>
        <v>-37000.0000000005</v>
      </c>
      <c r="H3040" s="29" t="n">
        <f aca="false">Inputs!$B$6*E3040</f>
        <v>74499.9999999997</v>
      </c>
      <c r="I3040" s="29" t="n">
        <f aca="false">G3040+H3040</f>
        <v>37499.9999999993</v>
      </c>
      <c r="J3040" s="29" t="n">
        <f aca="false">J3039+I3040</f>
        <v>3255000</v>
      </c>
    </row>
    <row r="3041" customFormat="false" ht="15" hidden="false" customHeight="false" outlineLevel="0" collapsed="false">
      <c r="A3041" s="26" t="n">
        <v>41855</v>
      </c>
      <c r="B3041" s="27" t="n">
        <v>98.26</v>
      </c>
      <c r="C3041" s="27" t="n">
        <v>103.63</v>
      </c>
      <c r="D3041" s="28" t="n">
        <f aca="false">B3041-B3040</f>
        <v>0.400000000000006</v>
      </c>
      <c r="E3041" s="28" t="n">
        <f aca="false">C3041-C3040</f>
        <v>0.179999999999993</v>
      </c>
      <c r="F3041" s="29" t="n">
        <f aca="false">Inputs!$B$5*B3041+Inputs!$B$6*C3041</f>
        <v>4644500</v>
      </c>
      <c r="G3041" s="29" t="n">
        <f aca="false">Inputs!$B$5*D3041</f>
        <v>40000.0000000006</v>
      </c>
      <c r="H3041" s="29" t="n">
        <f aca="false">Inputs!$B$6*E3041</f>
        <v>-8999.99999999963</v>
      </c>
      <c r="I3041" s="29" t="n">
        <f aca="false">G3041+H3041</f>
        <v>31000.0000000009</v>
      </c>
      <c r="J3041" s="29" t="n">
        <f aca="false">J3040+I3041</f>
        <v>3286000</v>
      </c>
    </row>
    <row r="3042" customFormat="false" ht="15" hidden="false" customHeight="false" outlineLevel="0" collapsed="false">
      <c r="A3042" s="26" t="n">
        <v>41856</v>
      </c>
      <c r="B3042" s="27" t="n">
        <v>97.34</v>
      </c>
      <c r="C3042" s="27" t="n">
        <v>102.82</v>
      </c>
      <c r="D3042" s="28" t="n">
        <f aca="false">B3042-B3041</f>
        <v>-0.920000000000002</v>
      </c>
      <c r="E3042" s="28" t="n">
        <f aca="false">C3042-C3041</f>
        <v>-0.810000000000002</v>
      </c>
      <c r="F3042" s="29" t="n">
        <f aca="false">Inputs!$B$5*B3042+Inputs!$B$6*C3042</f>
        <v>4593000</v>
      </c>
      <c r="G3042" s="29" t="n">
        <f aca="false">Inputs!$B$5*D3042</f>
        <v>-92000.0000000002</v>
      </c>
      <c r="H3042" s="29" t="n">
        <f aca="false">Inputs!$B$6*E3042</f>
        <v>40500.0000000001</v>
      </c>
      <c r="I3042" s="29" t="n">
        <f aca="false">G3042+H3042</f>
        <v>-51500.0000000001</v>
      </c>
      <c r="J3042" s="29" t="n">
        <f aca="false">J3041+I3042</f>
        <v>3234500</v>
      </c>
    </row>
    <row r="3043" customFormat="false" ht="15" hidden="false" customHeight="false" outlineLevel="0" collapsed="false">
      <c r="A3043" s="26" t="n">
        <v>41857</v>
      </c>
      <c r="B3043" s="27" t="n">
        <v>96.93</v>
      </c>
      <c r="C3043" s="27" t="n">
        <v>104.17</v>
      </c>
      <c r="D3043" s="28" t="n">
        <f aca="false">B3043-B3042</f>
        <v>-0.409999999999997</v>
      </c>
      <c r="E3043" s="28" t="n">
        <f aca="false">C3043-C3042</f>
        <v>1.35000000000001</v>
      </c>
      <c r="F3043" s="29" t="n">
        <f aca="false">Inputs!$B$5*B3043+Inputs!$B$6*C3043</f>
        <v>4484500</v>
      </c>
      <c r="G3043" s="29" t="n">
        <f aca="false">Inputs!$B$5*D3043</f>
        <v>-40999.9999999997</v>
      </c>
      <c r="H3043" s="29" t="n">
        <f aca="false">Inputs!$B$6*E3043</f>
        <v>-67500.0000000004</v>
      </c>
      <c r="I3043" s="29" t="n">
        <f aca="false">G3043+H3043</f>
        <v>-108500</v>
      </c>
      <c r="J3043" s="29" t="n">
        <f aca="false">J3042+I3043</f>
        <v>3126000</v>
      </c>
    </row>
    <row r="3044" customFormat="false" ht="15" hidden="false" customHeight="false" outlineLevel="0" collapsed="false">
      <c r="A3044" s="26" t="n">
        <v>41858</v>
      </c>
      <c r="B3044" s="27" t="n">
        <v>97.34</v>
      </c>
      <c r="C3044" s="27" t="n">
        <v>104.02</v>
      </c>
      <c r="D3044" s="28" t="n">
        <f aca="false">B3044-B3043</f>
        <v>0.409999999999997</v>
      </c>
      <c r="E3044" s="28" t="n">
        <f aca="false">C3044-C3043</f>
        <v>-0.150000000000006</v>
      </c>
      <c r="F3044" s="29" t="n">
        <f aca="false">Inputs!$B$5*B3044+Inputs!$B$6*C3044</f>
        <v>4533000</v>
      </c>
      <c r="G3044" s="29" t="n">
        <f aca="false">Inputs!$B$5*D3044</f>
        <v>40999.9999999997</v>
      </c>
      <c r="H3044" s="29" t="n">
        <f aca="false">Inputs!$B$6*E3044</f>
        <v>7500.00000000028</v>
      </c>
      <c r="I3044" s="29" t="n">
        <f aca="false">G3044+H3044</f>
        <v>48499.9999999999</v>
      </c>
      <c r="J3044" s="29" t="n">
        <f aca="false">J3043+I3044</f>
        <v>3174500</v>
      </c>
    </row>
    <row r="3045" customFormat="false" ht="15" hidden="false" customHeight="false" outlineLevel="0" collapsed="false">
      <c r="A3045" s="26" t="n">
        <v>41859</v>
      </c>
      <c r="B3045" s="27" t="n">
        <v>97.61</v>
      </c>
      <c r="C3045" s="27" t="n">
        <v>103.36</v>
      </c>
      <c r="D3045" s="28" t="n">
        <f aca="false">B3045-B3044</f>
        <v>0.269999999999996</v>
      </c>
      <c r="E3045" s="28" t="n">
        <f aca="false">C3045-C3044</f>
        <v>-0.659999999999997</v>
      </c>
      <c r="F3045" s="29" t="n">
        <f aca="false">Inputs!$B$5*B3045+Inputs!$B$6*C3045</f>
        <v>4593000</v>
      </c>
      <c r="G3045" s="29" t="n">
        <f aca="false">Inputs!$B$5*D3045</f>
        <v>26999.9999999996</v>
      </c>
      <c r="H3045" s="29" t="n">
        <f aca="false">Inputs!$B$6*E3045</f>
        <v>32999.9999999998</v>
      </c>
      <c r="I3045" s="29" t="n">
        <f aca="false">G3045+H3045</f>
        <v>59999.9999999994</v>
      </c>
      <c r="J3045" s="29" t="n">
        <f aca="false">J3044+I3045</f>
        <v>3234500</v>
      </c>
    </row>
    <row r="3046" customFormat="false" ht="15" hidden="false" customHeight="false" outlineLevel="0" collapsed="false">
      <c r="A3046" s="26" t="n">
        <v>41862</v>
      </c>
      <c r="B3046" s="27" t="n">
        <v>98.09</v>
      </c>
      <c r="C3046" s="27" t="n">
        <v>103.47</v>
      </c>
      <c r="D3046" s="28" t="n">
        <f aca="false">B3046-B3045</f>
        <v>0.480000000000004</v>
      </c>
      <c r="E3046" s="28" t="n">
        <f aca="false">C3046-C3045</f>
        <v>0.109999999999999</v>
      </c>
      <c r="F3046" s="29" t="n">
        <f aca="false">Inputs!$B$5*B3046+Inputs!$B$6*C3046</f>
        <v>4635500</v>
      </c>
      <c r="G3046" s="29" t="n">
        <f aca="false">Inputs!$B$5*D3046</f>
        <v>48000.0000000004</v>
      </c>
      <c r="H3046" s="29" t="n">
        <f aca="false">Inputs!$B$6*E3046</f>
        <v>-5499.99999999997</v>
      </c>
      <c r="I3046" s="29" t="n">
        <f aca="false">G3046+H3046</f>
        <v>42500.0000000004</v>
      </c>
      <c r="J3046" s="29" t="n">
        <f aca="false">J3045+I3046</f>
        <v>3277000</v>
      </c>
    </row>
    <row r="3047" customFormat="false" ht="15" hidden="false" customHeight="false" outlineLevel="0" collapsed="false">
      <c r="A3047" s="26" t="n">
        <v>41863</v>
      </c>
      <c r="B3047" s="27" t="n">
        <v>97.36</v>
      </c>
      <c r="C3047" s="27" t="n">
        <v>101.68</v>
      </c>
      <c r="D3047" s="28" t="n">
        <f aca="false">B3047-B3046</f>
        <v>-0.730000000000004</v>
      </c>
      <c r="E3047" s="28" t="n">
        <f aca="false">C3047-C3046</f>
        <v>-1.78999999999999</v>
      </c>
      <c r="F3047" s="29" t="n">
        <f aca="false">Inputs!$B$5*B3047+Inputs!$B$6*C3047</f>
        <v>4652000</v>
      </c>
      <c r="G3047" s="29" t="n">
        <f aca="false">Inputs!$B$5*D3047</f>
        <v>-73000.0000000004</v>
      </c>
      <c r="H3047" s="29" t="n">
        <f aca="false">Inputs!$B$6*E3047</f>
        <v>89499.9999999996</v>
      </c>
      <c r="I3047" s="29" t="n">
        <f aca="false">G3047+H3047</f>
        <v>16499.9999999992</v>
      </c>
      <c r="J3047" s="29" t="n">
        <f aca="false">J3046+I3047</f>
        <v>3293500</v>
      </c>
    </row>
    <row r="3048" customFormat="false" ht="15" hidden="false" customHeight="false" outlineLevel="0" collapsed="false">
      <c r="A3048" s="26" t="n">
        <v>41864</v>
      </c>
      <c r="B3048" s="27" t="n">
        <v>97.57</v>
      </c>
      <c r="C3048" s="27" t="n">
        <v>102.27</v>
      </c>
      <c r="D3048" s="28" t="n">
        <f aca="false">B3048-B3047</f>
        <v>0.209999999999994</v>
      </c>
      <c r="E3048" s="28" t="n">
        <f aca="false">C3048-C3047</f>
        <v>0.589999999999989</v>
      </c>
      <c r="F3048" s="29" t="n">
        <f aca="false">Inputs!$B$5*B3048+Inputs!$B$6*C3048</f>
        <v>4643500</v>
      </c>
      <c r="G3048" s="29" t="n">
        <f aca="false">Inputs!$B$5*D3048</f>
        <v>20999.9999999994</v>
      </c>
      <c r="H3048" s="29" t="n">
        <f aca="false">Inputs!$B$6*E3048</f>
        <v>-29499.9999999995</v>
      </c>
      <c r="I3048" s="29" t="n">
        <f aca="false">G3048+H3048</f>
        <v>-8500.00000000009</v>
      </c>
      <c r="J3048" s="29" t="n">
        <f aca="false">J3047+I3048</f>
        <v>3285000</v>
      </c>
    </row>
    <row r="3049" customFormat="false" ht="15" hidden="false" customHeight="false" outlineLevel="0" collapsed="false">
      <c r="A3049" s="26" t="n">
        <v>41865</v>
      </c>
      <c r="B3049" s="27" t="n">
        <v>95.54</v>
      </c>
      <c r="C3049" s="27" t="n">
        <v>101.15</v>
      </c>
      <c r="D3049" s="28" t="n">
        <f aca="false">B3049-B3048</f>
        <v>-2.02999999999999</v>
      </c>
      <c r="E3049" s="28" t="n">
        <f aca="false">C3049-C3048</f>
        <v>-1.11999999999999</v>
      </c>
      <c r="F3049" s="29" t="n">
        <f aca="false">Inputs!$B$5*B3049+Inputs!$B$6*C3049</f>
        <v>4496500</v>
      </c>
      <c r="G3049" s="29" t="n">
        <f aca="false">Inputs!$B$5*D3049</f>
        <v>-202999.999999999</v>
      </c>
      <c r="H3049" s="29" t="n">
        <f aca="false">Inputs!$B$6*E3049</f>
        <v>55999.9999999995</v>
      </c>
      <c r="I3049" s="29" t="n">
        <f aca="false">G3049+H3049</f>
        <v>-146999.999999999</v>
      </c>
      <c r="J3049" s="29" t="n">
        <f aca="false">J3048+I3049</f>
        <v>3138000</v>
      </c>
    </row>
    <row r="3050" customFormat="false" ht="15" hidden="false" customHeight="false" outlineLevel="0" collapsed="false">
      <c r="A3050" s="26" t="n">
        <v>41866</v>
      </c>
      <c r="B3050" s="27" t="n">
        <v>97.3</v>
      </c>
      <c r="C3050" s="27" t="n">
        <v>101.13</v>
      </c>
      <c r="D3050" s="28" t="n">
        <f aca="false">B3050-B3049</f>
        <v>1.75999999999999</v>
      </c>
      <c r="E3050" s="28" t="n">
        <f aca="false">C3050-C3049</f>
        <v>-0.0200000000000102</v>
      </c>
      <c r="F3050" s="29" t="n">
        <f aca="false">Inputs!$B$5*B3050+Inputs!$B$6*C3050</f>
        <v>4673500</v>
      </c>
      <c r="G3050" s="29" t="n">
        <f aca="false">Inputs!$B$5*D3050</f>
        <v>175999.999999999</v>
      </c>
      <c r="H3050" s="29" t="n">
        <f aca="false">Inputs!$B$6*E3050</f>
        <v>1000.00000000051</v>
      </c>
      <c r="I3050" s="29" t="n">
        <f aca="false">G3050+H3050</f>
        <v>177000</v>
      </c>
      <c r="J3050" s="29" t="n">
        <f aca="false">J3049+I3050</f>
        <v>3315000</v>
      </c>
    </row>
    <row r="3051" customFormat="false" ht="15" hidden="false" customHeight="false" outlineLevel="0" collapsed="false">
      <c r="A3051" s="26" t="n">
        <v>41869</v>
      </c>
      <c r="B3051" s="27" t="n">
        <v>96.44</v>
      </c>
      <c r="C3051" s="27" t="n">
        <v>99.37</v>
      </c>
      <c r="D3051" s="28" t="n">
        <f aca="false">B3051-B3050</f>
        <v>-0.859999999999999</v>
      </c>
      <c r="E3051" s="28" t="n">
        <f aca="false">C3051-C3050</f>
        <v>-1.75999999999999</v>
      </c>
      <c r="F3051" s="29" t="n">
        <f aca="false">Inputs!$B$5*B3051+Inputs!$B$6*C3051</f>
        <v>4675500</v>
      </c>
      <c r="G3051" s="29" t="n">
        <f aca="false">Inputs!$B$5*D3051</f>
        <v>-85999.9999999999</v>
      </c>
      <c r="H3051" s="29" t="n">
        <f aca="false">Inputs!$B$6*E3051</f>
        <v>87999.9999999996</v>
      </c>
      <c r="I3051" s="29" t="n">
        <f aca="false">G3051+H3051</f>
        <v>1999.99999999961</v>
      </c>
      <c r="J3051" s="29" t="n">
        <f aca="false">J3050+I3051</f>
        <v>3317000</v>
      </c>
    </row>
    <row r="3052" customFormat="false" ht="15" hidden="false" customHeight="false" outlineLevel="0" collapsed="false">
      <c r="A3052" s="26" t="n">
        <v>41870</v>
      </c>
      <c r="B3052" s="27" t="n">
        <v>94.35</v>
      </c>
      <c r="C3052" s="27" t="n">
        <v>99.74</v>
      </c>
      <c r="D3052" s="28" t="n">
        <f aca="false">B3052-B3051</f>
        <v>-2.09</v>
      </c>
      <c r="E3052" s="28" t="n">
        <f aca="false">C3052-C3051</f>
        <v>0.36999999999999</v>
      </c>
      <c r="F3052" s="29" t="n">
        <f aca="false">Inputs!$B$5*B3052+Inputs!$B$6*C3052</f>
        <v>4448000</v>
      </c>
      <c r="G3052" s="29" t="n">
        <f aca="false">Inputs!$B$5*D3052</f>
        <v>-209000</v>
      </c>
      <c r="H3052" s="29" t="n">
        <f aca="false">Inputs!$B$6*E3052</f>
        <v>-18499.9999999995</v>
      </c>
      <c r="I3052" s="29" t="n">
        <f aca="false">G3052+H3052</f>
        <v>-227500</v>
      </c>
      <c r="J3052" s="29" t="n">
        <f aca="false">J3051+I3052</f>
        <v>3089500</v>
      </c>
    </row>
    <row r="3053" customFormat="false" ht="15" hidden="false" customHeight="false" outlineLevel="0" collapsed="false">
      <c r="A3053" s="26" t="n">
        <v>41871</v>
      </c>
      <c r="B3053" s="27" t="n">
        <v>96.4</v>
      </c>
      <c r="C3053" s="27" t="n">
        <v>99.92</v>
      </c>
      <c r="D3053" s="28" t="n">
        <f aca="false">B3053-B3052</f>
        <v>2.05000000000001</v>
      </c>
      <c r="E3053" s="28" t="n">
        <f aca="false">C3053-C3052</f>
        <v>0.180000000000007</v>
      </c>
      <c r="F3053" s="29" t="n">
        <f aca="false">Inputs!$B$5*B3053+Inputs!$B$6*C3053</f>
        <v>4644000</v>
      </c>
      <c r="G3053" s="29" t="n">
        <f aca="false">Inputs!$B$5*D3053</f>
        <v>205000.000000001</v>
      </c>
      <c r="H3053" s="29" t="n">
        <f aca="false">Inputs!$B$6*E3053</f>
        <v>-9000.00000000034</v>
      </c>
      <c r="I3053" s="29" t="n">
        <f aca="false">G3053+H3053</f>
        <v>196000.000000001</v>
      </c>
      <c r="J3053" s="29" t="n">
        <f aca="false">J3052+I3053</f>
        <v>3285500</v>
      </c>
    </row>
    <row r="3054" customFormat="false" ht="15" hidden="false" customHeight="false" outlineLevel="0" collapsed="false">
      <c r="A3054" s="26" t="n">
        <v>41872</v>
      </c>
      <c r="B3054" s="27" t="n">
        <v>93.97</v>
      </c>
      <c r="C3054" s="27" t="n">
        <v>100.28</v>
      </c>
      <c r="D3054" s="28" t="n">
        <f aca="false">B3054-B3053</f>
        <v>-2.43000000000001</v>
      </c>
      <c r="E3054" s="28" t="n">
        <f aca="false">C3054-C3053</f>
        <v>0.359999999999999</v>
      </c>
      <c r="F3054" s="29" t="n">
        <f aca="false">Inputs!$B$5*B3054+Inputs!$B$6*C3054</f>
        <v>4383000</v>
      </c>
      <c r="G3054" s="29" t="n">
        <f aca="false">Inputs!$B$5*D3054</f>
        <v>-243000.000000001</v>
      </c>
      <c r="H3054" s="29" t="n">
        <f aca="false">Inputs!$B$6*E3054</f>
        <v>-18000</v>
      </c>
      <c r="I3054" s="29" t="n">
        <f aca="false">G3054+H3054</f>
        <v>-261000.000000001</v>
      </c>
      <c r="J3054" s="29" t="n">
        <f aca="false">J3053+I3054</f>
        <v>3024500</v>
      </c>
    </row>
    <row r="3055" customFormat="false" ht="15" hidden="false" customHeight="false" outlineLevel="0" collapsed="false">
      <c r="A3055" s="26" t="n">
        <v>41873</v>
      </c>
      <c r="B3055" s="27" t="n">
        <v>93.61</v>
      </c>
      <c r="C3055" s="27" t="n">
        <v>100.09</v>
      </c>
      <c r="D3055" s="28" t="n">
        <f aca="false">B3055-B3054</f>
        <v>-0.359999999999999</v>
      </c>
      <c r="E3055" s="28" t="n">
        <f aca="false">C3055-C3054</f>
        <v>-0.189999999999998</v>
      </c>
      <c r="F3055" s="29" t="n">
        <f aca="false">Inputs!$B$5*B3055+Inputs!$B$6*C3055</f>
        <v>4356500</v>
      </c>
      <c r="G3055" s="29" t="n">
        <f aca="false">Inputs!$B$5*D3055</f>
        <v>-35999.9999999999</v>
      </c>
      <c r="H3055" s="29" t="n">
        <f aca="false">Inputs!$B$6*E3055</f>
        <v>9499.99999999989</v>
      </c>
      <c r="I3055" s="29" t="n">
        <f aca="false">G3055+H3055</f>
        <v>-26500.0000000001</v>
      </c>
      <c r="J3055" s="29" t="n">
        <f aca="false">J3054+I3055</f>
        <v>2998000</v>
      </c>
    </row>
    <row r="3056" customFormat="false" ht="15" hidden="false" customHeight="false" outlineLevel="0" collapsed="false">
      <c r="A3056" s="26" t="n">
        <v>41876</v>
      </c>
      <c r="B3056" s="27" t="n">
        <v>95.39</v>
      </c>
      <c r="C3056" s="27" t="n">
        <v>100.49</v>
      </c>
      <c r="D3056" s="28" t="n">
        <f aca="false">B3056-B3055</f>
        <v>1.78</v>
      </c>
      <c r="E3056" s="28" t="n">
        <f aca="false">C3056-C3055</f>
        <v>0.399999999999992</v>
      </c>
      <c r="F3056" s="29" t="n">
        <f aca="false">Inputs!$B$5*B3056+Inputs!$B$6*C3056</f>
        <v>4514500</v>
      </c>
      <c r="G3056" s="29" t="n">
        <f aca="false">Inputs!$B$5*D3056</f>
        <v>178000</v>
      </c>
      <c r="H3056" s="29" t="n">
        <f aca="false">Inputs!$B$6*E3056</f>
        <v>-19999.9999999996</v>
      </c>
      <c r="I3056" s="29" t="n">
        <f aca="false">G3056+H3056</f>
        <v>158000.000000001</v>
      </c>
      <c r="J3056" s="29" t="n">
        <f aca="false">J3055+I3056</f>
        <v>3156000</v>
      </c>
    </row>
    <row r="3057" customFormat="false" ht="15" hidden="false" customHeight="false" outlineLevel="0" collapsed="false">
      <c r="A3057" s="26" t="n">
        <v>41877</v>
      </c>
      <c r="B3057" s="27" t="n">
        <v>95.78</v>
      </c>
      <c r="C3057" s="27" t="n">
        <v>100.5</v>
      </c>
      <c r="D3057" s="28" t="n">
        <f aca="false">B3057-B3056</f>
        <v>0.390000000000001</v>
      </c>
      <c r="E3057" s="28" t="n">
        <f aca="false">C3057-C3056</f>
        <v>0.0100000000000051</v>
      </c>
      <c r="F3057" s="29" t="n">
        <f aca="false">Inputs!$B$5*B3057+Inputs!$B$6*C3057</f>
        <v>4553000</v>
      </c>
      <c r="G3057" s="29" t="n">
        <f aca="false">Inputs!$B$5*D3057</f>
        <v>39000.0000000001</v>
      </c>
      <c r="H3057" s="29" t="n">
        <f aca="false">Inputs!$B$6*E3057</f>
        <v>-500.000000000256</v>
      </c>
      <c r="I3057" s="29" t="n">
        <f aca="false">G3057+H3057</f>
        <v>38499.9999999998</v>
      </c>
      <c r="J3057" s="29" t="n">
        <f aca="false">J3056+I3057</f>
        <v>3194500</v>
      </c>
    </row>
    <row r="3058" customFormat="false" ht="15" hidden="false" customHeight="false" outlineLevel="0" collapsed="false">
      <c r="A3058" s="26" t="n">
        <v>41878</v>
      </c>
      <c r="B3058" s="27" t="n">
        <v>95.82</v>
      </c>
      <c r="C3058" s="27" t="n">
        <v>100.4</v>
      </c>
      <c r="D3058" s="28" t="n">
        <f aca="false">B3058-B3057</f>
        <v>0.039999999999992</v>
      </c>
      <c r="E3058" s="28" t="n">
        <f aca="false">C3058-C3057</f>
        <v>-0.0999999999999943</v>
      </c>
      <c r="F3058" s="29" t="n">
        <f aca="false">Inputs!$B$5*B3058+Inputs!$B$6*C3058</f>
        <v>4562000</v>
      </c>
      <c r="G3058" s="29" t="n">
        <f aca="false">Inputs!$B$5*D3058</f>
        <v>3999.9999999992</v>
      </c>
      <c r="H3058" s="29" t="n">
        <f aca="false">Inputs!$B$6*E3058</f>
        <v>4999.99999999972</v>
      </c>
      <c r="I3058" s="29" t="n">
        <f aca="false">G3058+H3058</f>
        <v>8999.99999999892</v>
      </c>
      <c r="J3058" s="29" t="n">
        <f aca="false">J3057+I3058</f>
        <v>3203500</v>
      </c>
    </row>
    <row r="3059" customFormat="false" ht="15" hidden="false" customHeight="false" outlineLevel="0" collapsed="false">
      <c r="A3059" s="26" t="n">
        <v>41879</v>
      </c>
      <c r="B3059" s="27" t="n">
        <v>96.44</v>
      </c>
      <c r="C3059" s="27" t="n">
        <v>100.71</v>
      </c>
      <c r="D3059" s="28" t="n">
        <f aca="false">B3059-B3058</f>
        <v>0.620000000000005</v>
      </c>
      <c r="E3059" s="28" t="n">
        <f aca="false">C3059-C3058</f>
        <v>0.309999999999988</v>
      </c>
      <c r="F3059" s="29" t="n">
        <f aca="false">Inputs!$B$5*B3059+Inputs!$B$6*C3059</f>
        <v>4608500</v>
      </c>
      <c r="G3059" s="29" t="n">
        <f aca="false">Inputs!$B$5*D3059</f>
        <v>62000.0000000005</v>
      </c>
      <c r="H3059" s="29" t="n">
        <f aca="false">Inputs!$B$6*E3059</f>
        <v>-15499.9999999994</v>
      </c>
      <c r="I3059" s="29" t="n">
        <f aca="false">G3059+H3059</f>
        <v>46500.0000000011</v>
      </c>
      <c r="J3059" s="29" t="n">
        <f aca="false">J3058+I3059</f>
        <v>3250000</v>
      </c>
    </row>
    <row r="3060" customFormat="false" ht="15" hidden="false" customHeight="false" outlineLevel="0" collapsed="false">
      <c r="A3060" s="26" t="n">
        <v>41880</v>
      </c>
      <c r="B3060" s="27" t="n">
        <v>97.86</v>
      </c>
      <c r="C3060" s="27" t="n">
        <v>101.12</v>
      </c>
      <c r="D3060" s="28" t="n">
        <f aca="false">B3060-B3059</f>
        <v>1.42</v>
      </c>
      <c r="E3060" s="28" t="n">
        <f aca="false">C3060-C3059</f>
        <v>0.410000000000011</v>
      </c>
      <c r="F3060" s="29" t="n">
        <f aca="false">Inputs!$B$5*B3060+Inputs!$B$6*C3060</f>
        <v>4730000</v>
      </c>
      <c r="G3060" s="29" t="n">
        <f aca="false">Inputs!$B$5*D3060</f>
        <v>142000</v>
      </c>
      <c r="H3060" s="29" t="n">
        <f aca="false">Inputs!$B$6*E3060</f>
        <v>-20500.0000000005</v>
      </c>
      <c r="I3060" s="29" t="n">
        <f aca="false">G3060+H3060</f>
        <v>121500</v>
      </c>
      <c r="J3060" s="29" t="n">
        <f aca="false">J3059+I3060</f>
        <v>3371500</v>
      </c>
    </row>
    <row r="3061" customFormat="false" ht="15" hidden="false" customHeight="false" outlineLevel="0" collapsed="false">
      <c r="A3061" s="26" t="n">
        <v>41884</v>
      </c>
      <c r="B3061" s="27" t="n">
        <v>92.92</v>
      </c>
      <c r="C3061" s="27" t="n">
        <v>100.21</v>
      </c>
      <c r="D3061" s="28" t="n">
        <f aca="false">B3061-B3060</f>
        <v>-4.94</v>
      </c>
      <c r="E3061" s="28" t="n">
        <f aca="false">C3061-C3060</f>
        <v>-0.910000000000011</v>
      </c>
      <c r="F3061" s="29" t="n">
        <f aca="false">Inputs!$B$5*B3061+Inputs!$B$6*C3061</f>
        <v>4281500</v>
      </c>
      <c r="G3061" s="29" t="n">
        <f aca="false">Inputs!$B$5*D3061</f>
        <v>-494000</v>
      </c>
      <c r="H3061" s="29" t="n">
        <f aca="false">Inputs!$B$6*E3061</f>
        <v>45500.0000000005</v>
      </c>
      <c r="I3061" s="29" t="n">
        <f aca="false">G3061+H3061</f>
        <v>-448499.999999999</v>
      </c>
      <c r="J3061" s="29" t="n">
        <f aca="false">J3060+I3061</f>
        <v>2923000</v>
      </c>
    </row>
    <row r="3062" customFormat="false" ht="15" hidden="false" customHeight="false" outlineLevel="0" collapsed="false">
      <c r="A3062" s="26" t="n">
        <v>41885</v>
      </c>
      <c r="B3062" s="27" t="n">
        <v>95.5</v>
      </c>
      <c r="C3062" s="27" t="n">
        <v>100.88</v>
      </c>
      <c r="D3062" s="28" t="n">
        <f aca="false">B3062-B3061</f>
        <v>2.58</v>
      </c>
      <c r="E3062" s="28" t="n">
        <f aca="false">C3062-C3061</f>
        <v>0.670000000000002</v>
      </c>
      <c r="F3062" s="29" t="n">
        <f aca="false">Inputs!$B$5*B3062+Inputs!$B$6*C3062</f>
        <v>4506000</v>
      </c>
      <c r="G3062" s="29" t="n">
        <f aca="false">Inputs!$B$5*D3062</f>
        <v>258000</v>
      </c>
      <c r="H3062" s="29" t="n">
        <f aca="false">Inputs!$B$6*E3062</f>
        <v>-33500.0000000001</v>
      </c>
      <c r="I3062" s="29" t="n">
        <f aca="false">G3062+H3062</f>
        <v>224500</v>
      </c>
      <c r="J3062" s="29" t="n">
        <f aca="false">J3061+I3062</f>
        <v>3147500</v>
      </c>
    </row>
    <row r="3063" customFormat="false" ht="15" hidden="false" customHeight="false" outlineLevel="0" collapsed="false">
      <c r="A3063" s="26" t="n">
        <v>41886</v>
      </c>
      <c r="B3063" s="27" t="n">
        <v>94.51</v>
      </c>
      <c r="C3063" s="27" t="n">
        <v>101.21</v>
      </c>
      <c r="D3063" s="28" t="n">
        <f aca="false">B3063-B3062</f>
        <v>-0.989999999999995</v>
      </c>
      <c r="E3063" s="28" t="n">
        <f aca="false">C3063-C3062</f>
        <v>0.329999999999998</v>
      </c>
      <c r="F3063" s="29" t="n">
        <f aca="false">Inputs!$B$5*B3063+Inputs!$B$6*C3063</f>
        <v>4390500</v>
      </c>
      <c r="G3063" s="29" t="n">
        <f aca="false">Inputs!$B$5*D3063</f>
        <v>-98999.9999999995</v>
      </c>
      <c r="H3063" s="29" t="n">
        <f aca="false">Inputs!$B$6*E3063</f>
        <v>-16499.9999999999</v>
      </c>
      <c r="I3063" s="29" t="n">
        <f aca="false">G3063+H3063</f>
        <v>-115499.999999999</v>
      </c>
      <c r="J3063" s="29" t="n">
        <f aca="false">J3062+I3063</f>
        <v>3032000</v>
      </c>
    </row>
    <row r="3064" customFormat="false" ht="15" hidden="false" customHeight="false" outlineLevel="0" collapsed="false">
      <c r="A3064" s="26" t="n">
        <v>41887</v>
      </c>
      <c r="B3064" s="27" t="n">
        <v>93.32</v>
      </c>
      <c r="C3064" s="27" t="n">
        <v>99.51</v>
      </c>
      <c r="D3064" s="28" t="n">
        <f aca="false">B3064-B3063</f>
        <v>-1.19000000000001</v>
      </c>
      <c r="E3064" s="28" t="n">
        <f aca="false">C3064-C3063</f>
        <v>-1.69999999999999</v>
      </c>
      <c r="F3064" s="29" t="n">
        <f aca="false">Inputs!$B$5*B3064+Inputs!$B$6*C3064</f>
        <v>4356500</v>
      </c>
      <c r="G3064" s="29" t="n">
        <f aca="false">Inputs!$B$5*D3064</f>
        <v>-119000.000000001</v>
      </c>
      <c r="H3064" s="29" t="n">
        <f aca="false">Inputs!$B$6*E3064</f>
        <v>84999.9999999994</v>
      </c>
      <c r="I3064" s="29" t="n">
        <f aca="false">G3064+H3064</f>
        <v>-34000.0000000018</v>
      </c>
      <c r="J3064" s="29" t="n">
        <f aca="false">J3063+I3064</f>
        <v>2998000</v>
      </c>
    </row>
    <row r="3065" customFormat="false" ht="15" hidden="false" customHeight="false" outlineLevel="0" collapsed="false">
      <c r="A3065" s="26" t="n">
        <v>41890</v>
      </c>
      <c r="B3065" s="27" t="n">
        <v>92.64</v>
      </c>
      <c r="C3065" s="27" t="n">
        <v>99.53</v>
      </c>
      <c r="D3065" s="28" t="n">
        <f aca="false">B3065-B3064</f>
        <v>-0.679999999999993</v>
      </c>
      <c r="E3065" s="28" t="n">
        <f aca="false">C3065-C3064</f>
        <v>0.019999999999996</v>
      </c>
      <c r="F3065" s="29" t="n">
        <f aca="false">Inputs!$B$5*B3065+Inputs!$B$6*C3065</f>
        <v>4287500</v>
      </c>
      <c r="G3065" s="29" t="n">
        <f aca="false">Inputs!$B$5*D3065</f>
        <v>-67999.9999999993</v>
      </c>
      <c r="H3065" s="29" t="n">
        <f aca="false">Inputs!$B$6*E3065</f>
        <v>-999.999999999801</v>
      </c>
      <c r="I3065" s="29" t="n">
        <f aca="false">G3065+H3065</f>
        <v>-68999.9999999991</v>
      </c>
      <c r="J3065" s="29" t="n">
        <f aca="false">J3064+I3065</f>
        <v>2929000</v>
      </c>
    </row>
    <row r="3066" customFormat="false" ht="15" hidden="false" customHeight="false" outlineLevel="0" collapsed="false">
      <c r="A3066" s="26" t="n">
        <v>41891</v>
      </c>
      <c r="B3066" s="27" t="n">
        <v>92.73</v>
      </c>
      <c r="C3066" s="27" t="n">
        <v>98.08</v>
      </c>
      <c r="D3066" s="28" t="n">
        <f aca="false">B3066-B3065</f>
        <v>0.0900000000000034</v>
      </c>
      <c r="E3066" s="28" t="n">
        <f aca="false">C3066-C3065</f>
        <v>-1.45</v>
      </c>
      <c r="F3066" s="29" t="n">
        <f aca="false">Inputs!$B$5*B3066+Inputs!$B$6*C3066</f>
        <v>4369000</v>
      </c>
      <c r="G3066" s="29" t="n">
        <f aca="false">Inputs!$B$5*D3066</f>
        <v>9000.00000000034</v>
      </c>
      <c r="H3066" s="29" t="n">
        <f aca="false">Inputs!$B$6*E3066</f>
        <v>72500.0000000002</v>
      </c>
      <c r="I3066" s="29" t="n">
        <f aca="false">G3066+H3066</f>
        <v>81500.0000000005</v>
      </c>
      <c r="J3066" s="29" t="n">
        <f aca="false">J3065+I3066</f>
        <v>3010500</v>
      </c>
    </row>
    <row r="3067" customFormat="false" ht="15" hidden="false" customHeight="false" outlineLevel="0" collapsed="false">
      <c r="A3067" s="26" t="n">
        <v>41892</v>
      </c>
      <c r="B3067" s="27" t="n">
        <v>91.71</v>
      </c>
      <c r="C3067" s="27" t="n">
        <v>96.26</v>
      </c>
      <c r="D3067" s="28" t="n">
        <f aca="false">B3067-B3066</f>
        <v>-1.02000000000001</v>
      </c>
      <c r="E3067" s="28" t="n">
        <f aca="false">C3067-C3066</f>
        <v>-1.81999999999999</v>
      </c>
      <c r="F3067" s="29" t="n">
        <f aca="false">Inputs!$B$5*B3067+Inputs!$B$6*C3067</f>
        <v>4358000</v>
      </c>
      <c r="G3067" s="29" t="n">
        <f aca="false">Inputs!$B$5*D3067</f>
        <v>-102000.000000001</v>
      </c>
      <c r="H3067" s="29" t="n">
        <f aca="false">Inputs!$B$6*E3067</f>
        <v>90999.9999999997</v>
      </c>
      <c r="I3067" s="29" t="n">
        <f aca="false">G3067+H3067</f>
        <v>-11000.0000000014</v>
      </c>
      <c r="J3067" s="29" t="n">
        <f aca="false">J3066+I3067</f>
        <v>2999500</v>
      </c>
    </row>
    <row r="3068" customFormat="false" ht="15" hidden="false" customHeight="false" outlineLevel="0" collapsed="false">
      <c r="A3068" s="26" t="n">
        <v>41893</v>
      </c>
      <c r="B3068" s="27" t="n">
        <v>92.89</v>
      </c>
      <c r="C3068" s="27" t="n">
        <v>96.42</v>
      </c>
      <c r="D3068" s="28" t="n">
        <f aca="false">B3068-B3067</f>
        <v>1.18000000000001</v>
      </c>
      <c r="E3068" s="28" t="n">
        <f aca="false">C3068-C3067</f>
        <v>0.159999999999997</v>
      </c>
      <c r="F3068" s="29" t="n">
        <f aca="false">Inputs!$B$5*B3068+Inputs!$B$6*C3068</f>
        <v>4468000</v>
      </c>
      <c r="G3068" s="29" t="n">
        <f aca="false">Inputs!$B$5*D3068</f>
        <v>118000.000000001</v>
      </c>
      <c r="H3068" s="29" t="n">
        <f aca="false">Inputs!$B$6*E3068</f>
        <v>-7999.99999999983</v>
      </c>
      <c r="I3068" s="29" t="n">
        <f aca="false">G3068+H3068</f>
        <v>110000.000000001</v>
      </c>
      <c r="J3068" s="29" t="n">
        <f aca="false">J3067+I3068</f>
        <v>3109500</v>
      </c>
    </row>
    <row r="3069" customFormat="false" ht="15" hidden="false" customHeight="false" outlineLevel="0" collapsed="false">
      <c r="A3069" s="26" t="n">
        <v>41894</v>
      </c>
      <c r="B3069" s="27" t="n">
        <v>92.18</v>
      </c>
      <c r="C3069" s="27" t="n">
        <v>96.31</v>
      </c>
      <c r="D3069" s="28" t="n">
        <f aca="false">B3069-B3068</f>
        <v>-0.709999999999994</v>
      </c>
      <c r="E3069" s="28" t="n">
        <f aca="false">C3069-C3068</f>
        <v>-0.109999999999999</v>
      </c>
      <c r="F3069" s="29" t="n">
        <f aca="false">Inputs!$B$5*B3069+Inputs!$B$6*C3069</f>
        <v>4402500</v>
      </c>
      <c r="G3069" s="29" t="n">
        <f aca="false">Inputs!$B$5*D3069</f>
        <v>-70999.9999999994</v>
      </c>
      <c r="H3069" s="29" t="n">
        <f aca="false">Inputs!$B$6*E3069</f>
        <v>5499.99999999997</v>
      </c>
      <c r="I3069" s="29" t="n">
        <f aca="false">G3069+H3069</f>
        <v>-65499.9999999994</v>
      </c>
      <c r="J3069" s="29" t="n">
        <f aca="false">J3068+I3069</f>
        <v>3044000</v>
      </c>
    </row>
    <row r="3070" customFormat="false" ht="15" hidden="false" customHeight="false" outlineLevel="0" collapsed="false">
      <c r="A3070" s="26" t="n">
        <v>41897</v>
      </c>
      <c r="B3070" s="27" t="n">
        <v>92.86</v>
      </c>
      <c r="C3070" s="27" t="n">
        <v>96.43</v>
      </c>
      <c r="D3070" s="28" t="n">
        <f aca="false">B3070-B3069</f>
        <v>0.679999999999993</v>
      </c>
      <c r="E3070" s="28" t="n">
        <f aca="false">C3070-C3069</f>
        <v>0.120000000000005</v>
      </c>
      <c r="F3070" s="29" t="n">
        <f aca="false">Inputs!$B$5*B3070+Inputs!$B$6*C3070</f>
        <v>4464500</v>
      </c>
      <c r="G3070" s="29" t="n">
        <f aca="false">Inputs!$B$5*D3070</f>
        <v>67999.9999999993</v>
      </c>
      <c r="H3070" s="29" t="n">
        <f aca="false">Inputs!$B$6*E3070</f>
        <v>-6000.00000000023</v>
      </c>
      <c r="I3070" s="29" t="n">
        <f aca="false">G3070+H3070</f>
        <v>61999.999999999</v>
      </c>
      <c r="J3070" s="29" t="n">
        <f aca="false">J3069+I3070</f>
        <v>3106000</v>
      </c>
    </row>
    <row r="3071" customFormat="false" ht="15" hidden="false" customHeight="false" outlineLevel="0" collapsed="false">
      <c r="A3071" s="26" t="n">
        <v>41898</v>
      </c>
      <c r="B3071" s="27" t="n">
        <v>94.91</v>
      </c>
      <c r="C3071" s="27" t="n">
        <v>97.39</v>
      </c>
      <c r="D3071" s="28" t="n">
        <f aca="false">B3071-B3070</f>
        <v>2.05</v>
      </c>
      <c r="E3071" s="28" t="n">
        <f aca="false">C3071-C3070</f>
        <v>0.959999999999994</v>
      </c>
      <c r="F3071" s="29" t="n">
        <f aca="false">Inputs!$B$5*B3071+Inputs!$B$6*C3071</f>
        <v>4621500</v>
      </c>
      <c r="G3071" s="29" t="n">
        <f aca="false">Inputs!$B$5*D3071</f>
        <v>205000</v>
      </c>
      <c r="H3071" s="29" t="n">
        <f aca="false">Inputs!$B$6*E3071</f>
        <v>-47999.9999999997</v>
      </c>
      <c r="I3071" s="29" t="n">
        <f aca="false">G3071+H3071</f>
        <v>157000</v>
      </c>
      <c r="J3071" s="29" t="n">
        <f aca="false">J3070+I3071</f>
        <v>3263000</v>
      </c>
    </row>
    <row r="3072" customFormat="false" ht="15" hidden="false" customHeight="false" outlineLevel="0" collapsed="false">
      <c r="A3072" s="26" t="n">
        <v>41899</v>
      </c>
      <c r="B3072" s="27" t="n">
        <v>94.33</v>
      </c>
      <c r="C3072" s="27" t="n">
        <v>97.7</v>
      </c>
      <c r="D3072" s="28" t="n">
        <f aca="false">B3072-B3071</f>
        <v>-0.579999999999998</v>
      </c>
      <c r="E3072" s="28" t="n">
        <f aca="false">C3072-C3071</f>
        <v>0.310000000000002</v>
      </c>
      <c r="F3072" s="29" t="n">
        <f aca="false">Inputs!$B$5*B3072+Inputs!$B$6*C3072</f>
        <v>4548000</v>
      </c>
      <c r="G3072" s="29" t="n">
        <f aca="false">Inputs!$B$5*D3072</f>
        <v>-57999.9999999998</v>
      </c>
      <c r="H3072" s="29" t="n">
        <f aca="false">Inputs!$B$6*E3072</f>
        <v>-15500.0000000001</v>
      </c>
      <c r="I3072" s="29" t="n">
        <f aca="false">G3072+H3072</f>
        <v>-73499.9999999999</v>
      </c>
      <c r="J3072" s="29" t="n">
        <f aca="false">J3071+I3072</f>
        <v>3189500</v>
      </c>
    </row>
    <row r="3073" customFormat="false" ht="15" hidden="false" customHeight="false" outlineLevel="0" collapsed="false">
      <c r="A3073" s="26" t="n">
        <v>41900</v>
      </c>
      <c r="B3073" s="27" t="n">
        <v>93.07</v>
      </c>
      <c r="C3073" s="27" t="n">
        <v>96.82</v>
      </c>
      <c r="D3073" s="28" t="n">
        <f aca="false">B3073-B3072</f>
        <v>-1.26000000000001</v>
      </c>
      <c r="E3073" s="28" t="n">
        <f aca="false">C3073-C3072</f>
        <v>-0.88000000000001</v>
      </c>
      <c r="F3073" s="29" t="n">
        <f aca="false">Inputs!$B$5*B3073+Inputs!$B$6*C3073</f>
        <v>4466000</v>
      </c>
      <c r="G3073" s="29" t="n">
        <f aca="false">Inputs!$B$5*D3073</f>
        <v>-126000.000000001</v>
      </c>
      <c r="H3073" s="29" t="n">
        <f aca="false">Inputs!$B$6*E3073</f>
        <v>44000.0000000005</v>
      </c>
      <c r="I3073" s="29" t="n">
        <f aca="false">G3073+H3073</f>
        <v>-82000</v>
      </c>
      <c r="J3073" s="29" t="n">
        <f aca="false">J3072+I3073</f>
        <v>3107500</v>
      </c>
    </row>
    <row r="3074" customFormat="false" ht="15" hidden="false" customHeight="false" outlineLevel="0" collapsed="false">
      <c r="A3074" s="26" t="n">
        <v>41901</v>
      </c>
      <c r="B3074" s="27" t="n">
        <v>92.43</v>
      </c>
      <c r="C3074" s="27" t="n">
        <v>96.75</v>
      </c>
      <c r="D3074" s="28" t="n">
        <f aca="false">B3074-B3073</f>
        <v>-0.639999999999986</v>
      </c>
      <c r="E3074" s="28" t="n">
        <f aca="false">C3074-C3073</f>
        <v>-0.0699999999999932</v>
      </c>
      <c r="F3074" s="29" t="n">
        <f aca="false">Inputs!$B$5*B3074+Inputs!$B$6*C3074</f>
        <v>4405500</v>
      </c>
      <c r="G3074" s="29" t="n">
        <f aca="false">Inputs!$B$5*D3074</f>
        <v>-63999.9999999986</v>
      </c>
      <c r="H3074" s="29" t="n">
        <f aca="false">Inputs!$B$6*E3074</f>
        <v>3499.99999999966</v>
      </c>
      <c r="I3074" s="29" t="n">
        <f aca="false">G3074+H3074</f>
        <v>-60499.999999999</v>
      </c>
      <c r="J3074" s="29" t="n">
        <f aca="false">J3073+I3074</f>
        <v>3047000</v>
      </c>
    </row>
    <row r="3075" customFormat="false" ht="15" hidden="false" customHeight="false" outlineLevel="0" collapsed="false">
      <c r="A3075" s="26" t="n">
        <v>41904</v>
      </c>
      <c r="B3075" s="27" t="n">
        <v>91.46</v>
      </c>
      <c r="C3075" s="27" t="n">
        <v>95.37</v>
      </c>
      <c r="D3075" s="28" t="n">
        <f aca="false">B3075-B3074</f>
        <v>-0.970000000000013</v>
      </c>
      <c r="E3075" s="28" t="n">
        <f aca="false">C3075-C3074</f>
        <v>-1.38</v>
      </c>
      <c r="F3075" s="29" t="n">
        <f aca="false">Inputs!$B$5*B3075+Inputs!$B$6*C3075</f>
        <v>4377500</v>
      </c>
      <c r="G3075" s="29" t="n">
        <f aca="false">Inputs!$B$5*D3075</f>
        <v>-97000.0000000013</v>
      </c>
      <c r="H3075" s="29" t="n">
        <f aca="false">Inputs!$B$6*E3075</f>
        <v>68999.9999999998</v>
      </c>
      <c r="I3075" s="29" t="n">
        <f aca="false">G3075+H3075</f>
        <v>-28000.0000000015</v>
      </c>
      <c r="J3075" s="29" t="n">
        <f aca="false">J3074+I3075</f>
        <v>3019000</v>
      </c>
    </row>
    <row r="3076" customFormat="false" ht="15" hidden="false" customHeight="false" outlineLevel="0" collapsed="false">
      <c r="A3076" s="26" t="n">
        <v>41905</v>
      </c>
      <c r="B3076" s="27" t="n">
        <v>91.55</v>
      </c>
      <c r="C3076" s="27" t="n">
        <v>94.87</v>
      </c>
      <c r="D3076" s="28" t="n">
        <f aca="false">B3076-B3075</f>
        <v>0.0900000000000034</v>
      </c>
      <c r="E3076" s="28" t="n">
        <f aca="false">C3076-C3075</f>
        <v>-0.5</v>
      </c>
      <c r="F3076" s="29" t="n">
        <f aca="false">Inputs!$B$5*B3076+Inputs!$B$6*C3076</f>
        <v>4411500</v>
      </c>
      <c r="G3076" s="29" t="n">
        <f aca="false">Inputs!$B$5*D3076</f>
        <v>9000.00000000034</v>
      </c>
      <c r="H3076" s="29" t="n">
        <f aca="false">Inputs!$B$6*E3076</f>
        <v>25000</v>
      </c>
      <c r="I3076" s="29" t="n">
        <f aca="false">G3076+H3076</f>
        <v>34000.0000000003</v>
      </c>
      <c r="J3076" s="29" t="n">
        <f aca="false">J3075+I3076</f>
        <v>3053000</v>
      </c>
    </row>
    <row r="3077" customFormat="false" ht="15" hidden="false" customHeight="false" outlineLevel="0" collapsed="false">
      <c r="A3077" s="26" t="n">
        <v>41906</v>
      </c>
      <c r="B3077" s="27" t="n">
        <v>93.6</v>
      </c>
      <c r="C3077" s="27" t="n">
        <v>94.53</v>
      </c>
      <c r="D3077" s="28" t="n">
        <f aca="false">B3077-B3076</f>
        <v>2.05</v>
      </c>
      <c r="E3077" s="28" t="n">
        <f aca="false">C3077-C3076</f>
        <v>-0.340000000000003</v>
      </c>
      <c r="F3077" s="29" t="n">
        <f aca="false">Inputs!$B$5*B3077+Inputs!$B$6*C3077</f>
        <v>4633500</v>
      </c>
      <c r="G3077" s="29" t="n">
        <f aca="false">Inputs!$B$5*D3077</f>
        <v>205000</v>
      </c>
      <c r="H3077" s="29" t="n">
        <f aca="false">Inputs!$B$6*E3077</f>
        <v>17000.0000000002</v>
      </c>
      <c r="I3077" s="29" t="n">
        <f aca="false">G3077+H3077</f>
        <v>222000</v>
      </c>
      <c r="J3077" s="29" t="n">
        <f aca="false">J3076+I3077</f>
        <v>3275000</v>
      </c>
    </row>
    <row r="3078" customFormat="false" ht="15" hidden="false" customHeight="false" outlineLevel="0" collapsed="false">
      <c r="A3078" s="26" t="n">
        <v>41907</v>
      </c>
      <c r="B3078" s="27" t="n">
        <v>93.59</v>
      </c>
      <c r="C3078" s="27" t="n">
        <v>95.2</v>
      </c>
      <c r="D3078" s="28" t="n">
        <f aca="false">B3078-B3077</f>
        <v>-0.00999999999999091</v>
      </c>
      <c r="E3078" s="28" t="n">
        <f aca="false">C3078-C3077</f>
        <v>0.670000000000002</v>
      </c>
      <c r="F3078" s="29" t="n">
        <f aca="false">Inputs!$B$5*B3078+Inputs!$B$6*C3078</f>
        <v>4599000</v>
      </c>
      <c r="G3078" s="29" t="n">
        <f aca="false">Inputs!$B$5*D3078</f>
        <v>-999.999999999091</v>
      </c>
      <c r="H3078" s="29" t="n">
        <f aca="false">Inputs!$B$6*E3078</f>
        <v>-33500.0000000001</v>
      </c>
      <c r="I3078" s="29" t="n">
        <f aca="false">G3078+H3078</f>
        <v>-34499.9999999992</v>
      </c>
      <c r="J3078" s="29" t="n">
        <f aca="false">J3077+I3078</f>
        <v>3240500</v>
      </c>
    </row>
    <row r="3079" customFormat="false" ht="15" hidden="false" customHeight="false" outlineLevel="0" collapsed="false">
      <c r="A3079" s="26" t="n">
        <v>41908</v>
      </c>
      <c r="B3079" s="27" t="n">
        <v>95.55</v>
      </c>
      <c r="C3079" s="27" t="n">
        <v>95.08</v>
      </c>
      <c r="D3079" s="28" t="n">
        <f aca="false">B3079-B3078</f>
        <v>1.95999999999999</v>
      </c>
      <c r="E3079" s="28" t="n">
        <f aca="false">C3079-C3078</f>
        <v>-0.120000000000005</v>
      </c>
      <c r="F3079" s="29" t="n">
        <f aca="false">Inputs!$B$5*B3079+Inputs!$B$6*C3079</f>
        <v>4801000</v>
      </c>
      <c r="G3079" s="29" t="n">
        <f aca="false">Inputs!$B$5*D3079</f>
        <v>195999.999999999</v>
      </c>
      <c r="H3079" s="29" t="n">
        <f aca="false">Inputs!$B$6*E3079</f>
        <v>6000.00000000023</v>
      </c>
      <c r="I3079" s="29" t="n">
        <f aca="false">G3079+H3079</f>
        <v>202000</v>
      </c>
      <c r="J3079" s="29" t="n">
        <f aca="false">J3078+I3079</f>
        <v>3442500</v>
      </c>
    </row>
    <row r="3080" customFormat="false" ht="15" hidden="false" customHeight="false" outlineLevel="0" collapsed="false">
      <c r="A3080" s="26" t="n">
        <v>41911</v>
      </c>
      <c r="B3080" s="27" t="n">
        <v>94.53</v>
      </c>
      <c r="C3080" s="27" t="n">
        <v>95.7</v>
      </c>
      <c r="D3080" s="28" t="n">
        <f aca="false">B3080-B3079</f>
        <v>-1.02</v>
      </c>
      <c r="E3080" s="28" t="n">
        <f aca="false">C3080-C3079</f>
        <v>0.620000000000005</v>
      </c>
      <c r="F3080" s="29" t="n">
        <f aca="false">Inputs!$B$5*B3080+Inputs!$B$6*C3080</f>
        <v>4668000</v>
      </c>
      <c r="G3080" s="29" t="n">
        <f aca="false">Inputs!$B$5*D3080</f>
        <v>-102000</v>
      </c>
      <c r="H3080" s="29" t="n">
        <f aca="false">Inputs!$B$6*E3080</f>
        <v>-31000.0000000002</v>
      </c>
      <c r="I3080" s="29" t="n">
        <f aca="false">G3080+H3080</f>
        <v>-133000</v>
      </c>
      <c r="J3080" s="29" t="n">
        <f aca="false">J3079+I3080</f>
        <v>3309500</v>
      </c>
    </row>
    <row r="3081" customFormat="false" ht="15" hidden="false" customHeight="false" outlineLevel="0" collapsed="false">
      <c r="A3081" s="26" t="n">
        <v>41912</v>
      </c>
      <c r="B3081" s="27" t="n">
        <v>91.17</v>
      </c>
      <c r="C3081" s="27" t="n">
        <v>94.67</v>
      </c>
      <c r="D3081" s="28" t="n">
        <f aca="false">B3081-B3080</f>
        <v>-3.36</v>
      </c>
      <c r="E3081" s="28" t="n">
        <f aca="false">C3081-C3080</f>
        <v>-1.03</v>
      </c>
      <c r="F3081" s="29" t="n">
        <f aca="false">Inputs!$B$5*B3081+Inputs!$B$6*C3081</f>
        <v>4383500</v>
      </c>
      <c r="G3081" s="29" t="n">
        <f aca="false">Inputs!$B$5*D3081</f>
        <v>-336000</v>
      </c>
      <c r="H3081" s="29" t="n">
        <f aca="false">Inputs!$B$6*E3081</f>
        <v>51500.0000000001</v>
      </c>
      <c r="I3081" s="29" t="n">
        <f aca="false">G3081+H3081</f>
        <v>-284500</v>
      </c>
      <c r="J3081" s="29" t="n">
        <f aca="false">J3080+I3081</f>
        <v>3025000</v>
      </c>
    </row>
    <row r="3082" customFormat="false" ht="15" hidden="false" customHeight="false" outlineLevel="0" collapsed="false">
      <c r="A3082" s="26" t="n">
        <v>41913</v>
      </c>
      <c r="B3082" s="27" t="n">
        <v>90.74</v>
      </c>
      <c r="C3082" s="27" t="n">
        <v>94.57</v>
      </c>
      <c r="D3082" s="28" t="n">
        <f aca="false">B3082-B3081</f>
        <v>-0.430000000000007</v>
      </c>
      <c r="E3082" s="28" t="n">
        <f aca="false">C3082-C3081</f>
        <v>-0.100000000000009</v>
      </c>
      <c r="F3082" s="29" t="n">
        <f aca="false">Inputs!$B$5*B3082+Inputs!$B$6*C3082</f>
        <v>4345500</v>
      </c>
      <c r="G3082" s="29" t="n">
        <f aca="false">Inputs!$B$5*D3082</f>
        <v>-43000.0000000007</v>
      </c>
      <c r="H3082" s="29" t="n">
        <f aca="false">Inputs!$B$6*E3082</f>
        <v>5000.00000000043</v>
      </c>
      <c r="I3082" s="29" t="n">
        <f aca="false">G3082+H3082</f>
        <v>-38000.0000000003</v>
      </c>
      <c r="J3082" s="29" t="n">
        <f aca="false">J3081+I3082</f>
        <v>2987000</v>
      </c>
    </row>
    <row r="3083" customFormat="false" ht="15" hidden="false" customHeight="false" outlineLevel="0" collapsed="false">
      <c r="A3083" s="26" t="n">
        <v>41914</v>
      </c>
      <c r="B3083" s="27" t="n">
        <v>91.02</v>
      </c>
      <c r="C3083" s="27" t="n">
        <v>91.29</v>
      </c>
      <c r="D3083" s="28" t="n">
        <f aca="false">B3083-B3082</f>
        <v>0.280000000000001</v>
      </c>
      <c r="E3083" s="28" t="n">
        <f aca="false">C3083-C3082</f>
        <v>-3.27999999999999</v>
      </c>
      <c r="F3083" s="29" t="n">
        <f aca="false">Inputs!$B$5*B3083+Inputs!$B$6*C3083</f>
        <v>4537500</v>
      </c>
      <c r="G3083" s="29" t="n">
        <f aca="false">Inputs!$B$5*D3083</f>
        <v>28000.0000000001</v>
      </c>
      <c r="H3083" s="29" t="n">
        <f aca="false">Inputs!$B$6*E3083</f>
        <v>163999.999999999</v>
      </c>
      <c r="I3083" s="29" t="n">
        <f aca="false">G3083+H3083</f>
        <v>191999.999999999</v>
      </c>
      <c r="J3083" s="29" t="n">
        <f aca="false">J3082+I3083</f>
        <v>3179000</v>
      </c>
    </row>
    <row r="3084" customFormat="false" ht="15" hidden="false" customHeight="false" outlineLevel="0" collapsed="false">
      <c r="A3084" s="26" t="n">
        <v>41915</v>
      </c>
      <c r="B3084" s="27" t="n">
        <v>89.76</v>
      </c>
      <c r="C3084" s="27" t="n">
        <v>90.8</v>
      </c>
      <c r="D3084" s="28" t="n">
        <f aca="false">B3084-B3083</f>
        <v>-1.25999999999999</v>
      </c>
      <c r="E3084" s="28" t="n">
        <f aca="false">C3084-C3083</f>
        <v>-0.490000000000009</v>
      </c>
      <c r="F3084" s="29" t="n">
        <f aca="false">Inputs!$B$5*B3084+Inputs!$B$6*C3084</f>
        <v>4436000</v>
      </c>
      <c r="G3084" s="29" t="n">
        <f aca="false">Inputs!$B$5*D3084</f>
        <v>-125999.999999999</v>
      </c>
      <c r="H3084" s="29" t="n">
        <f aca="false">Inputs!$B$6*E3084</f>
        <v>24500.0000000005</v>
      </c>
      <c r="I3084" s="29" t="n">
        <f aca="false">G3084+H3084</f>
        <v>-101499.999999999</v>
      </c>
      <c r="J3084" s="29" t="n">
        <f aca="false">J3083+I3084</f>
        <v>3077500</v>
      </c>
    </row>
    <row r="3085" customFormat="false" ht="15" hidden="false" customHeight="false" outlineLevel="0" collapsed="false">
      <c r="A3085" s="26" t="n">
        <v>41918</v>
      </c>
      <c r="B3085" s="27" t="n">
        <v>90.33</v>
      </c>
      <c r="C3085" s="27" t="n">
        <v>90.65</v>
      </c>
      <c r="D3085" s="28" t="n">
        <f aca="false">B3085-B3084</f>
        <v>0.569999999999993</v>
      </c>
      <c r="E3085" s="28" t="n">
        <f aca="false">C3085-C3084</f>
        <v>-0.149999999999991</v>
      </c>
      <c r="F3085" s="29" t="n">
        <f aca="false">Inputs!$B$5*B3085+Inputs!$B$6*C3085</f>
        <v>4500500</v>
      </c>
      <c r="G3085" s="29" t="n">
        <f aca="false">Inputs!$B$5*D3085</f>
        <v>56999.9999999993</v>
      </c>
      <c r="H3085" s="29" t="n">
        <f aca="false">Inputs!$B$6*E3085</f>
        <v>7499.99999999957</v>
      </c>
      <c r="I3085" s="29" t="n">
        <f aca="false">G3085+H3085</f>
        <v>64499.9999999989</v>
      </c>
      <c r="J3085" s="29" t="n">
        <f aca="false">J3084+I3085</f>
        <v>3142000</v>
      </c>
    </row>
    <row r="3086" customFormat="false" ht="15" hidden="false" customHeight="false" outlineLevel="0" collapsed="false">
      <c r="A3086" s="26" t="n">
        <v>41919</v>
      </c>
      <c r="B3086" s="27" t="n">
        <v>88.89</v>
      </c>
      <c r="C3086" s="27" t="n">
        <v>90.9</v>
      </c>
      <c r="D3086" s="28" t="n">
        <f aca="false">B3086-B3085</f>
        <v>-1.44</v>
      </c>
      <c r="E3086" s="28" t="n">
        <f aca="false">C3086-C3085</f>
        <v>0.25</v>
      </c>
      <c r="F3086" s="29" t="n">
        <f aca="false">Inputs!$B$5*B3086+Inputs!$B$6*C3086</f>
        <v>4344000</v>
      </c>
      <c r="G3086" s="29" t="n">
        <f aca="false">Inputs!$B$5*D3086</f>
        <v>-144000</v>
      </c>
      <c r="H3086" s="29" t="n">
        <f aca="false">Inputs!$B$6*E3086</f>
        <v>-12500</v>
      </c>
      <c r="I3086" s="29" t="n">
        <f aca="false">G3086+H3086</f>
        <v>-156500</v>
      </c>
      <c r="J3086" s="29" t="n">
        <f aca="false">J3085+I3086</f>
        <v>2985500</v>
      </c>
    </row>
    <row r="3087" customFormat="false" ht="15" hidden="false" customHeight="false" outlineLevel="0" collapsed="false">
      <c r="A3087" s="26" t="n">
        <v>41920</v>
      </c>
      <c r="B3087" s="27" t="n">
        <v>87.29</v>
      </c>
      <c r="C3087" s="27" t="n">
        <v>90.25</v>
      </c>
      <c r="D3087" s="28" t="n">
        <f aca="false">B3087-B3086</f>
        <v>-1.59999999999999</v>
      </c>
      <c r="E3087" s="28" t="n">
        <f aca="false">C3087-C3086</f>
        <v>-0.650000000000006</v>
      </c>
      <c r="F3087" s="29" t="n">
        <f aca="false">Inputs!$B$5*B3087+Inputs!$B$6*C3087</f>
        <v>4216500</v>
      </c>
      <c r="G3087" s="29" t="n">
        <f aca="false">Inputs!$B$5*D3087</f>
        <v>-159999.999999999</v>
      </c>
      <c r="H3087" s="29" t="n">
        <f aca="false">Inputs!$B$6*E3087</f>
        <v>32500.0000000003</v>
      </c>
      <c r="I3087" s="29" t="n">
        <f aca="false">G3087+H3087</f>
        <v>-127499.999999999</v>
      </c>
      <c r="J3087" s="29" t="n">
        <f aca="false">J3086+I3087</f>
        <v>2858000</v>
      </c>
    </row>
    <row r="3088" customFormat="false" ht="15" hidden="false" customHeight="false" outlineLevel="0" collapsed="false">
      <c r="A3088" s="26" t="n">
        <v>41921</v>
      </c>
      <c r="B3088" s="27" t="n">
        <v>85.76</v>
      </c>
      <c r="C3088" s="27" t="n">
        <v>90.47</v>
      </c>
      <c r="D3088" s="28" t="n">
        <f aca="false">B3088-B3087</f>
        <v>-1.53</v>
      </c>
      <c r="E3088" s="28" t="n">
        <f aca="false">C3088-C3087</f>
        <v>0.219999999999999</v>
      </c>
      <c r="F3088" s="29" t="n">
        <f aca="false">Inputs!$B$5*B3088+Inputs!$B$6*C3088</f>
        <v>4052500</v>
      </c>
      <c r="G3088" s="29" t="n">
        <f aca="false">Inputs!$B$5*D3088</f>
        <v>-153000</v>
      </c>
      <c r="H3088" s="29" t="n">
        <f aca="false">Inputs!$B$6*E3088</f>
        <v>-10999.9999999999</v>
      </c>
      <c r="I3088" s="29" t="n">
        <f aca="false">G3088+H3088</f>
        <v>-164000</v>
      </c>
      <c r="J3088" s="29" t="n">
        <f aca="false">J3087+I3088</f>
        <v>2694000</v>
      </c>
    </row>
    <row r="3089" customFormat="false" ht="15" hidden="false" customHeight="false" outlineLevel="0" collapsed="false">
      <c r="A3089" s="26" t="n">
        <v>41922</v>
      </c>
      <c r="B3089" s="27" t="n">
        <v>85.87</v>
      </c>
      <c r="C3089" s="27" t="n">
        <v>88.66</v>
      </c>
      <c r="D3089" s="28" t="n">
        <f aca="false">B3089-B3088</f>
        <v>0.109999999999999</v>
      </c>
      <c r="E3089" s="28" t="n">
        <f aca="false">C3089-C3088</f>
        <v>-1.81</v>
      </c>
      <c r="F3089" s="29" t="n">
        <f aca="false">Inputs!$B$5*B3089+Inputs!$B$6*C3089</f>
        <v>4154000</v>
      </c>
      <c r="G3089" s="29" t="n">
        <f aca="false">Inputs!$B$5*D3089</f>
        <v>10999.9999999999</v>
      </c>
      <c r="H3089" s="29" t="n">
        <f aca="false">Inputs!$B$6*E3089</f>
        <v>90500.0000000001</v>
      </c>
      <c r="I3089" s="29" t="n">
        <f aca="false">G3089+H3089</f>
        <v>101500</v>
      </c>
      <c r="J3089" s="29" t="n">
        <f aca="false">J3088+I3089</f>
        <v>2795500</v>
      </c>
    </row>
    <row r="3090" customFormat="false" ht="15" hidden="false" customHeight="false" outlineLevel="0" collapsed="false">
      <c r="A3090" s="26" t="n">
        <v>41925</v>
      </c>
      <c r="B3090" s="27" t="n">
        <v>85.73</v>
      </c>
      <c r="C3090" s="27" t="n">
        <v>87.82</v>
      </c>
      <c r="D3090" s="28" t="n">
        <f aca="false">B3090-B3089</f>
        <v>-0.140000000000001</v>
      </c>
      <c r="E3090" s="28" t="n">
        <f aca="false">C3090-C3089</f>
        <v>-0.840000000000003</v>
      </c>
      <c r="F3090" s="29" t="n">
        <f aca="false">Inputs!$B$5*B3090+Inputs!$B$6*C3090</f>
        <v>4182000</v>
      </c>
      <c r="G3090" s="29" t="n">
        <f aca="false">Inputs!$B$5*D3090</f>
        <v>-14000.0000000001</v>
      </c>
      <c r="H3090" s="29" t="n">
        <f aca="false">Inputs!$B$6*E3090</f>
        <v>42000.0000000002</v>
      </c>
      <c r="I3090" s="29" t="n">
        <f aca="false">G3090+H3090</f>
        <v>28000.0000000001</v>
      </c>
      <c r="J3090" s="29" t="n">
        <f aca="false">J3089+I3090</f>
        <v>2823500</v>
      </c>
    </row>
    <row r="3091" customFormat="false" ht="15" hidden="false" customHeight="false" outlineLevel="0" collapsed="false">
      <c r="A3091" s="26" t="n">
        <v>41927</v>
      </c>
      <c r="B3091" s="27" t="n">
        <v>81.82</v>
      </c>
      <c r="C3091" s="27" t="n">
        <v>84.02</v>
      </c>
      <c r="D3091" s="28" t="n">
        <f aca="false">B3091-B3090</f>
        <v>-3.91000000000001</v>
      </c>
      <c r="E3091" s="28" t="n">
        <f aca="false">C3091-C3090</f>
        <v>-3.8</v>
      </c>
      <c r="F3091" s="29" t="n">
        <f aca="false">Inputs!$B$5*B3091+Inputs!$B$6*C3091</f>
        <v>3981000</v>
      </c>
      <c r="G3091" s="29" t="n">
        <f aca="false">Inputs!$B$5*D3091</f>
        <v>-391000.000000001</v>
      </c>
      <c r="H3091" s="29" t="n">
        <f aca="false">Inputs!$B$6*E3091</f>
        <v>190000</v>
      </c>
      <c r="I3091" s="29" t="n">
        <f aca="false">G3091+H3091</f>
        <v>-201000.000000001</v>
      </c>
      <c r="J3091" s="29" t="n">
        <f aca="false">J3090+I3091</f>
        <v>2622500</v>
      </c>
    </row>
    <row r="3092" customFormat="false" ht="15" hidden="false" customHeight="false" outlineLevel="0" collapsed="false">
      <c r="A3092" s="26" t="n">
        <v>41928</v>
      </c>
      <c r="B3092" s="27" t="n">
        <v>82.33</v>
      </c>
      <c r="C3092" s="27" t="n">
        <v>84.02</v>
      </c>
      <c r="D3092" s="28" t="n">
        <f aca="false">B3092-B3091</f>
        <v>0.510000000000005</v>
      </c>
      <c r="E3092" s="28" t="n">
        <f aca="false">C3092-C3091</f>
        <v>0</v>
      </c>
      <c r="F3092" s="29" t="n">
        <f aca="false">Inputs!$B$5*B3092+Inputs!$B$6*C3092</f>
        <v>4032000</v>
      </c>
      <c r="G3092" s="29" t="n">
        <f aca="false">Inputs!$B$5*D3092</f>
        <v>51000.0000000005</v>
      </c>
      <c r="H3092" s="29" t="n">
        <f aca="false">Inputs!$B$6*E3092</f>
        <v>-0</v>
      </c>
      <c r="I3092" s="29" t="n">
        <f aca="false">G3092+H3092</f>
        <v>51000.0000000005</v>
      </c>
      <c r="J3092" s="29" t="n">
        <f aca="false">J3091+I3092</f>
        <v>2673500</v>
      </c>
    </row>
    <row r="3093" customFormat="false" ht="15" hidden="false" customHeight="false" outlineLevel="0" collapsed="false">
      <c r="A3093" s="26" t="n">
        <v>41929</v>
      </c>
      <c r="B3093" s="27" t="n">
        <v>82.8</v>
      </c>
      <c r="C3093" s="27" t="n">
        <v>85.27</v>
      </c>
      <c r="D3093" s="28" t="n">
        <f aca="false">B3093-B3092</f>
        <v>0.469999999999999</v>
      </c>
      <c r="E3093" s="28" t="n">
        <f aca="false">C3093-C3092</f>
        <v>1.25</v>
      </c>
      <c r="F3093" s="29" t="n">
        <f aca="false">Inputs!$B$5*B3093+Inputs!$B$6*C3093</f>
        <v>4016500</v>
      </c>
      <c r="G3093" s="29" t="n">
        <f aca="false">Inputs!$B$5*D3093</f>
        <v>46999.9999999999</v>
      </c>
      <c r="H3093" s="29" t="n">
        <f aca="false">Inputs!$B$6*E3093</f>
        <v>-62500</v>
      </c>
      <c r="I3093" s="29" t="n">
        <f aca="false">G3093+H3093</f>
        <v>-15500.0000000001</v>
      </c>
      <c r="J3093" s="29" t="n">
        <f aca="false">J3092+I3093</f>
        <v>2658000</v>
      </c>
    </row>
    <row r="3094" customFormat="false" ht="15" hidden="false" customHeight="false" outlineLevel="0" collapsed="false">
      <c r="A3094" s="26" t="n">
        <v>41932</v>
      </c>
      <c r="B3094" s="27" t="n">
        <v>82.76</v>
      </c>
      <c r="C3094" s="27" t="n">
        <v>84.42</v>
      </c>
      <c r="D3094" s="28" t="n">
        <f aca="false">B3094-B3093</f>
        <v>-0.039999999999992</v>
      </c>
      <c r="E3094" s="28" t="n">
        <f aca="false">C3094-C3093</f>
        <v>-0.849999999999994</v>
      </c>
      <c r="F3094" s="29" t="n">
        <f aca="false">Inputs!$B$5*B3094+Inputs!$B$6*C3094</f>
        <v>4055000</v>
      </c>
      <c r="G3094" s="29" t="n">
        <f aca="false">Inputs!$B$5*D3094</f>
        <v>-3999.9999999992</v>
      </c>
      <c r="H3094" s="29" t="n">
        <f aca="false">Inputs!$B$6*E3094</f>
        <v>42499.9999999997</v>
      </c>
      <c r="I3094" s="29" t="n">
        <f aca="false">G3094+H3094</f>
        <v>38500.0000000005</v>
      </c>
      <c r="J3094" s="29" t="n">
        <f aca="false">J3093+I3094</f>
        <v>2696500</v>
      </c>
    </row>
    <row r="3095" customFormat="false" ht="15" hidden="false" customHeight="false" outlineLevel="0" collapsed="false">
      <c r="A3095" s="26" t="n">
        <v>41933</v>
      </c>
      <c r="B3095" s="27" t="n">
        <v>83.25</v>
      </c>
      <c r="C3095" s="27" t="n">
        <v>85.17</v>
      </c>
      <c r="D3095" s="28" t="n">
        <f aca="false">B3095-B3094</f>
        <v>0.489999999999995</v>
      </c>
      <c r="E3095" s="28" t="n">
        <f aca="false">C3095-C3094</f>
        <v>0.75</v>
      </c>
      <c r="F3095" s="29" t="n">
        <f aca="false">Inputs!$B$5*B3095+Inputs!$B$6*C3095</f>
        <v>4066500</v>
      </c>
      <c r="G3095" s="29" t="n">
        <f aca="false">Inputs!$B$5*D3095</f>
        <v>48999.9999999995</v>
      </c>
      <c r="H3095" s="29" t="n">
        <f aca="false">Inputs!$B$6*E3095</f>
        <v>-37500</v>
      </c>
      <c r="I3095" s="29" t="n">
        <f aca="false">G3095+H3095</f>
        <v>11499.9999999995</v>
      </c>
      <c r="J3095" s="29" t="n">
        <f aca="false">J3094+I3095</f>
        <v>2708000</v>
      </c>
    </row>
    <row r="3096" customFormat="false" ht="15" hidden="false" customHeight="false" outlineLevel="0" collapsed="false">
      <c r="A3096" s="26" t="n">
        <v>41934</v>
      </c>
      <c r="B3096" s="27" t="n">
        <v>80.52</v>
      </c>
      <c r="C3096" s="27" t="n">
        <v>86.38</v>
      </c>
      <c r="D3096" s="28" t="n">
        <f aca="false">B3096-B3095</f>
        <v>-2.73</v>
      </c>
      <c r="E3096" s="28" t="n">
        <f aca="false">C3096-C3095</f>
        <v>1.20999999999999</v>
      </c>
      <c r="F3096" s="29" t="n">
        <f aca="false">Inputs!$B$5*B3096+Inputs!$B$6*C3096</f>
        <v>3733000</v>
      </c>
      <c r="G3096" s="29" t="n">
        <f aca="false">Inputs!$B$5*D3096</f>
        <v>-273000</v>
      </c>
      <c r="H3096" s="29" t="n">
        <f aca="false">Inputs!$B$6*E3096</f>
        <v>-60499.9999999997</v>
      </c>
      <c r="I3096" s="29" t="n">
        <f aca="false">G3096+H3096</f>
        <v>-333500</v>
      </c>
      <c r="J3096" s="29" t="n">
        <f aca="false">J3095+I3096</f>
        <v>2374500</v>
      </c>
    </row>
    <row r="3097" customFormat="false" ht="15" hidden="false" customHeight="false" outlineLevel="0" collapsed="false">
      <c r="A3097" s="26" t="n">
        <v>41935</v>
      </c>
      <c r="B3097" s="27" t="n">
        <v>82.81</v>
      </c>
      <c r="C3097" s="27" t="n">
        <v>85.94</v>
      </c>
      <c r="D3097" s="28" t="n">
        <f aca="false">B3097-B3096</f>
        <v>2.29000000000001</v>
      </c>
      <c r="E3097" s="28" t="n">
        <f aca="false">C3097-C3096</f>
        <v>-0.439999999999998</v>
      </c>
      <c r="F3097" s="29" t="n">
        <f aca="false">Inputs!$B$5*B3097+Inputs!$B$6*C3097</f>
        <v>3984000</v>
      </c>
      <c r="G3097" s="29" t="n">
        <f aca="false">Inputs!$B$5*D3097</f>
        <v>229000.000000001</v>
      </c>
      <c r="H3097" s="29" t="n">
        <f aca="false">Inputs!$B$6*E3097</f>
        <v>21999.9999999999</v>
      </c>
      <c r="I3097" s="29" t="n">
        <f aca="false">G3097+H3097</f>
        <v>251000.000000001</v>
      </c>
      <c r="J3097" s="29" t="n">
        <f aca="false">J3096+I3097</f>
        <v>2625500</v>
      </c>
    </row>
    <row r="3098" customFormat="false" ht="15" hidden="false" customHeight="false" outlineLevel="0" collapsed="false">
      <c r="A3098" s="26" t="n">
        <v>41936</v>
      </c>
      <c r="B3098" s="27" t="n">
        <v>81.27</v>
      </c>
      <c r="C3098" s="27" t="n">
        <v>86</v>
      </c>
      <c r="D3098" s="28" t="n">
        <f aca="false">B3098-B3097</f>
        <v>-1.54000000000001</v>
      </c>
      <c r="E3098" s="28" t="n">
        <f aca="false">C3098-C3097</f>
        <v>0.0600000000000023</v>
      </c>
      <c r="F3098" s="29" t="n">
        <f aca="false">Inputs!$B$5*B3098+Inputs!$B$6*C3098</f>
        <v>3827000</v>
      </c>
      <c r="G3098" s="29" t="n">
        <f aca="false">Inputs!$B$5*D3098</f>
        <v>-154000.000000001</v>
      </c>
      <c r="H3098" s="29" t="n">
        <f aca="false">Inputs!$B$6*E3098</f>
        <v>-3000.00000000011</v>
      </c>
      <c r="I3098" s="29" t="n">
        <f aca="false">G3098+H3098</f>
        <v>-157000.000000001</v>
      </c>
      <c r="J3098" s="29" t="n">
        <f aca="false">J3097+I3098</f>
        <v>2468500</v>
      </c>
    </row>
    <row r="3099" customFormat="false" ht="15" hidden="false" customHeight="false" outlineLevel="0" collapsed="false">
      <c r="A3099" s="26" t="n">
        <v>41940</v>
      </c>
      <c r="B3099" s="27" t="n">
        <v>81.36</v>
      </c>
      <c r="C3099" s="27" t="n">
        <v>85.57</v>
      </c>
      <c r="D3099" s="28" t="n">
        <f aca="false">B3099-B3098</f>
        <v>0.0900000000000034</v>
      </c>
      <c r="E3099" s="28" t="n">
        <f aca="false">C3099-C3098</f>
        <v>-0.430000000000007</v>
      </c>
      <c r="F3099" s="29" t="n">
        <f aca="false">Inputs!$B$5*B3099+Inputs!$B$6*C3099</f>
        <v>3857500</v>
      </c>
      <c r="G3099" s="29" t="n">
        <f aca="false">Inputs!$B$5*D3099</f>
        <v>9000.00000000034</v>
      </c>
      <c r="H3099" s="29" t="n">
        <f aca="false">Inputs!$B$6*E3099</f>
        <v>21500.0000000003</v>
      </c>
      <c r="I3099" s="29" t="n">
        <f aca="false">G3099+H3099</f>
        <v>30500.0000000007</v>
      </c>
      <c r="J3099" s="29" t="n">
        <f aca="false">J3098+I3099</f>
        <v>2499000</v>
      </c>
    </row>
    <row r="3100" customFormat="false" ht="15" hidden="false" customHeight="false" outlineLevel="0" collapsed="false">
      <c r="A3100" s="26" t="n">
        <v>41941</v>
      </c>
      <c r="B3100" s="27" t="n">
        <v>82.25</v>
      </c>
      <c r="C3100" s="27" t="n">
        <v>86.91</v>
      </c>
      <c r="D3100" s="28" t="n">
        <f aca="false">B3100-B3099</f>
        <v>0.890000000000001</v>
      </c>
      <c r="E3100" s="28" t="n">
        <f aca="false">C3100-C3099</f>
        <v>1.34</v>
      </c>
      <c r="F3100" s="29" t="n">
        <f aca="false">Inputs!$B$5*B3100+Inputs!$B$6*C3100</f>
        <v>3879500</v>
      </c>
      <c r="G3100" s="29" t="n">
        <f aca="false">Inputs!$B$5*D3100</f>
        <v>89000.0000000001</v>
      </c>
      <c r="H3100" s="29" t="n">
        <f aca="false">Inputs!$B$6*E3100</f>
        <v>-67000.0000000002</v>
      </c>
      <c r="I3100" s="29" t="n">
        <f aca="false">G3100+H3100</f>
        <v>21999.9999999999</v>
      </c>
      <c r="J3100" s="29" t="n">
        <f aca="false">J3099+I3100</f>
        <v>2521000</v>
      </c>
    </row>
    <row r="3101" customFormat="false" ht="15" hidden="false" customHeight="false" outlineLevel="0" collapsed="false">
      <c r="A3101" s="26" t="n">
        <v>41942</v>
      </c>
      <c r="B3101" s="27" t="n">
        <v>81.06</v>
      </c>
      <c r="C3101" s="27" t="n">
        <v>85.5</v>
      </c>
      <c r="D3101" s="28" t="n">
        <f aca="false">B3101-B3100</f>
        <v>-1.19</v>
      </c>
      <c r="E3101" s="28" t="n">
        <f aca="false">C3101-C3100</f>
        <v>-1.41</v>
      </c>
      <c r="F3101" s="29" t="n">
        <f aca="false">Inputs!$B$5*B3101+Inputs!$B$6*C3101</f>
        <v>3831000</v>
      </c>
      <c r="G3101" s="29" t="n">
        <f aca="false">Inputs!$B$5*D3101</f>
        <v>-119000</v>
      </c>
      <c r="H3101" s="29" t="n">
        <f aca="false">Inputs!$B$6*E3101</f>
        <v>70499.9999999998</v>
      </c>
      <c r="I3101" s="29" t="n">
        <f aca="false">G3101+H3101</f>
        <v>-48499.9999999999</v>
      </c>
      <c r="J3101" s="29" t="n">
        <f aca="false">J3100+I3101</f>
        <v>2472500</v>
      </c>
    </row>
    <row r="3102" customFormat="false" ht="15" hidden="false" customHeight="false" outlineLevel="0" collapsed="false">
      <c r="A3102" s="26" t="n">
        <v>41943</v>
      </c>
      <c r="B3102" s="27" t="n">
        <v>80.53</v>
      </c>
      <c r="C3102" s="27" t="n">
        <v>84.17</v>
      </c>
      <c r="D3102" s="28" t="n">
        <f aca="false">B3102-B3101</f>
        <v>-0.530000000000001</v>
      </c>
      <c r="E3102" s="28" t="n">
        <f aca="false">C3102-C3101</f>
        <v>-1.33</v>
      </c>
      <c r="F3102" s="29" t="n">
        <f aca="false">Inputs!$B$5*B3102+Inputs!$B$6*C3102</f>
        <v>3844500</v>
      </c>
      <c r="G3102" s="29" t="n">
        <f aca="false">Inputs!$B$5*D3102</f>
        <v>-53000.0000000001</v>
      </c>
      <c r="H3102" s="29" t="n">
        <f aca="false">Inputs!$B$6*E3102</f>
        <v>66499.9999999999</v>
      </c>
      <c r="I3102" s="29" t="n">
        <f aca="false">G3102+H3102</f>
        <v>13499.9999999998</v>
      </c>
      <c r="J3102" s="29" t="n">
        <f aca="false">J3101+I3102</f>
        <v>2486000</v>
      </c>
    </row>
    <row r="3103" customFormat="false" ht="15" hidden="false" customHeight="false" outlineLevel="0" collapsed="false">
      <c r="A3103" s="26" t="n">
        <v>41946</v>
      </c>
      <c r="B3103" s="27" t="n">
        <v>78.77</v>
      </c>
      <c r="C3103" s="27" t="n">
        <v>84.9</v>
      </c>
      <c r="D3103" s="28" t="n">
        <f aca="false">B3103-B3102</f>
        <v>-1.76000000000001</v>
      </c>
      <c r="E3103" s="28" t="n">
        <f aca="false">C3103-C3102</f>
        <v>0.730000000000004</v>
      </c>
      <c r="F3103" s="29" t="n">
        <f aca="false">Inputs!$B$5*B3103+Inputs!$B$6*C3103</f>
        <v>3632000</v>
      </c>
      <c r="G3103" s="29" t="n">
        <f aca="false">Inputs!$B$5*D3103</f>
        <v>-176000.000000001</v>
      </c>
      <c r="H3103" s="29" t="n">
        <f aca="false">Inputs!$B$6*E3103</f>
        <v>-36500.0000000002</v>
      </c>
      <c r="I3103" s="29" t="n">
        <f aca="false">G3103+H3103</f>
        <v>-212500.000000001</v>
      </c>
      <c r="J3103" s="29" t="n">
        <f aca="false">J3102+I3103</f>
        <v>2273500</v>
      </c>
    </row>
    <row r="3104" customFormat="false" ht="15" hidden="false" customHeight="false" outlineLevel="0" collapsed="false">
      <c r="A3104" s="26" t="n">
        <v>41947</v>
      </c>
      <c r="B3104" s="27" t="n">
        <v>77.15</v>
      </c>
      <c r="C3104" s="27" t="n">
        <v>82.12</v>
      </c>
      <c r="D3104" s="28" t="n">
        <f aca="false">B3104-B3103</f>
        <v>-1.61999999999999</v>
      </c>
      <c r="E3104" s="28" t="n">
        <f aca="false">C3104-C3103</f>
        <v>-2.78</v>
      </c>
      <c r="F3104" s="29" t="n">
        <f aca="false">Inputs!$B$5*B3104+Inputs!$B$6*C3104</f>
        <v>3609000</v>
      </c>
      <c r="G3104" s="29" t="n">
        <f aca="false">Inputs!$B$5*D3104</f>
        <v>-161999.999999999</v>
      </c>
      <c r="H3104" s="29" t="n">
        <f aca="false">Inputs!$B$6*E3104</f>
        <v>139000</v>
      </c>
      <c r="I3104" s="29" t="n">
        <f aca="false">G3104+H3104</f>
        <v>-22999.999999999</v>
      </c>
      <c r="J3104" s="29" t="n">
        <f aca="false">J3103+I3104</f>
        <v>2250500</v>
      </c>
    </row>
    <row r="3105" customFormat="false" ht="15" hidden="false" customHeight="false" outlineLevel="0" collapsed="false">
      <c r="A3105" s="26" t="n">
        <v>41948</v>
      </c>
      <c r="B3105" s="27" t="n">
        <v>78.71</v>
      </c>
      <c r="C3105" s="27" t="n">
        <v>82.88</v>
      </c>
      <c r="D3105" s="28" t="n">
        <f aca="false">B3105-B3104</f>
        <v>1.55999999999999</v>
      </c>
      <c r="E3105" s="28" t="n">
        <f aca="false">C3105-C3104</f>
        <v>0.759999999999991</v>
      </c>
      <c r="F3105" s="29" t="n">
        <f aca="false">Inputs!$B$5*B3105+Inputs!$B$6*C3105</f>
        <v>3727000</v>
      </c>
      <c r="G3105" s="29" t="n">
        <f aca="false">Inputs!$B$5*D3105</f>
        <v>155999.999999999</v>
      </c>
      <c r="H3105" s="29" t="n">
        <f aca="false">Inputs!$B$6*E3105</f>
        <v>-37999.9999999996</v>
      </c>
      <c r="I3105" s="29" t="n">
        <f aca="false">G3105+H3105</f>
        <v>117999.999999999</v>
      </c>
      <c r="J3105" s="29" t="n">
        <f aca="false">J3104+I3105</f>
        <v>2368500</v>
      </c>
    </row>
    <row r="3106" customFormat="false" ht="15" hidden="false" customHeight="false" outlineLevel="0" collapsed="false">
      <c r="A3106" s="26" t="n">
        <v>41949</v>
      </c>
      <c r="B3106" s="27" t="n">
        <v>77.87</v>
      </c>
      <c r="C3106" s="27" t="n">
        <v>82.08</v>
      </c>
      <c r="D3106" s="28" t="n">
        <f aca="false">B3106-B3105</f>
        <v>-0.839999999999989</v>
      </c>
      <c r="E3106" s="28" t="n">
        <f aca="false">C3106-C3105</f>
        <v>-0.799999999999997</v>
      </c>
      <c r="F3106" s="29" t="n">
        <f aca="false">Inputs!$B$5*B3106+Inputs!$B$6*C3106</f>
        <v>3683000</v>
      </c>
      <c r="G3106" s="29" t="n">
        <f aca="false">Inputs!$B$5*D3106</f>
        <v>-83999.9999999989</v>
      </c>
      <c r="H3106" s="29" t="n">
        <f aca="false">Inputs!$B$6*E3106</f>
        <v>39999.9999999999</v>
      </c>
      <c r="I3106" s="29" t="n">
        <f aca="false">G3106+H3106</f>
        <v>-43999.9999999991</v>
      </c>
      <c r="J3106" s="29" t="n">
        <f aca="false">J3105+I3106</f>
        <v>2324500</v>
      </c>
    </row>
    <row r="3107" customFormat="false" ht="15" hidden="false" customHeight="false" outlineLevel="0" collapsed="false">
      <c r="A3107" s="26" t="n">
        <v>41950</v>
      </c>
      <c r="B3107" s="27" t="n">
        <v>78.71</v>
      </c>
      <c r="C3107" s="27" t="n">
        <v>83.2</v>
      </c>
      <c r="D3107" s="28" t="n">
        <f aca="false">B3107-B3106</f>
        <v>0.839999999999989</v>
      </c>
      <c r="E3107" s="28" t="n">
        <f aca="false">C3107-C3106</f>
        <v>1.12</v>
      </c>
      <c r="F3107" s="29" t="n">
        <f aca="false">Inputs!$B$5*B3107+Inputs!$B$6*C3107</f>
        <v>3711000</v>
      </c>
      <c r="G3107" s="29" t="n">
        <f aca="false">Inputs!$B$5*D3107</f>
        <v>83999.9999999989</v>
      </c>
      <c r="H3107" s="29" t="n">
        <f aca="false">Inputs!$B$6*E3107</f>
        <v>-56000.0000000002</v>
      </c>
      <c r="I3107" s="29" t="n">
        <f aca="false">G3107+H3107</f>
        <v>27999.9999999987</v>
      </c>
      <c r="J3107" s="29" t="n">
        <f aca="false">J3106+I3107</f>
        <v>2352500</v>
      </c>
    </row>
    <row r="3108" customFormat="false" ht="15" hidden="false" customHeight="false" outlineLevel="0" collapsed="false">
      <c r="A3108" s="26" t="n">
        <v>41953</v>
      </c>
      <c r="B3108" s="27" t="n">
        <v>77.43</v>
      </c>
      <c r="C3108" s="27" t="n">
        <v>82.9</v>
      </c>
      <c r="D3108" s="28" t="n">
        <f aca="false">B3108-B3107</f>
        <v>-1.27999999999999</v>
      </c>
      <c r="E3108" s="28" t="n">
        <f aca="false">C3108-C3107</f>
        <v>-0.299999999999997</v>
      </c>
      <c r="F3108" s="29" t="n">
        <f aca="false">Inputs!$B$5*B3108+Inputs!$B$6*C3108</f>
        <v>3598000</v>
      </c>
      <c r="G3108" s="29" t="n">
        <f aca="false">Inputs!$B$5*D3108</f>
        <v>-127999.999999999</v>
      </c>
      <c r="H3108" s="29" t="n">
        <f aca="false">Inputs!$B$6*E3108</f>
        <v>14999.9999999999</v>
      </c>
      <c r="I3108" s="29" t="n">
        <f aca="false">G3108+H3108</f>
        <v>-112999.999999999</v>
      </c>
      <c r="J3108" s="29" t="n">
        <f aca="false">J3107+I3108</f>
        <v>2239500</v>
      </c>
    </row>
    <row r="3109" customFormat="false" ht="15" hidden="false" customHeight="false" outlineLevel="0" collapsed="false">
      <c r="A3109" s="26" t="n">
        <v>41954</v>
      </c>
      <c r="B3109" s="27" t="n">
        <v>77.85</v>
      </c>
      <c r="C3109" s="27" t="n">
        <v>80.94</v>
      </c>
      <c r="D3109" s="28" t="n">
        <f aca="false">B3109-B3108</f>
        <v>0.419999999999988</v>
      </c>
      <c r="E3109" s="28" t="n">
        <f aca="false">C3109-C3108</f>
        <v>-1.96000000000001</v>
      </c>
      <c r="F3109" s="29" t="n">
        <f aca="false">Inputs!$B$5*B3109+Inputs!$B$6*C3109</f>
        <v>3738000</v>
      </c>
      <c r="G3109" s="29" t="n">
        <f aca="false">Inputs!$B$5*D3109</f>
        <v>41999.9999999988</v>
      </c>
      <c r="H3109" s="29" t="n">
        <f aca="false">Inputs!$B$6*E3109</f>
        <v>98000.0000000004</v>
      </c>
      <c r="I3109" s="29" t="n">
        <f aca="false">G3109+H3109</f>
        <v>139999.999999999</v>
      </c>
      <c r="J3109" s="29" t="n">
        <f aca="false">J3108+I3109</f>
        <v>2379500</v>
      </c>
    </row>
    <row r="3110" customFormat="false" ht="15" hidden="false" customHeight="false" outlineLevel="0" collapsed="false">
      <c r="A3110" s="26" t="n">
        <v>41955</v>
      </c>
      <c r="B3110" s="27" t="n">
        <v>77.16</v>
      </c>
      <c r="C3110" s="27" t="n">
        <v>80.42</v>
      </c>
      <c r="D3110" s="28" t="n">
        <f aca="false">B3110-B3109</f>
        <v>-0.689999999999998</v>
      </c>
      <c r="E3110" s="28" t="n">
        <f aca="false">C3110-C3109</f>
        <v>-0.519999999999996</v>
      </c>
      <c r="F3110" s="29" t="n">
        <f aca="false">Inputs!$B$5*B3110+Inputs!$B$6*C3110</f>
        <v>3695000</v>
      </c>
      <c r="G3110" s="29" t="n">
        <f aca="false">Inputs!$B$5*D3110</f>
        <v>-68999.9999999998</v>
      </c>
      <c r="H3110" s="29" t="n">
        <f aca="false">Inputs!$B$6*E3110</f>
        <v>25999.9999999998</v>
      </c>
      <c r="I3110" s="29" t="n">
        <f aca="false">G3110+H3110</f>
        <v>-43000</v>
      </c>
      <c r="J3110" s="29" t="n">
        <f aca="false">J3109+I3110</f>
        <v>2336500</v>
      </c>
    </row>
    <row r="3111" customFormat="false" ht="15" hidden="false" customHeight="false" outlineLevel="0" collapsed="false">
      <c r="A3111" s="26" t="n">
        <v>41956</v>
      </c>
      <c r="B3111" s="27" t="n">
        <v>74.13</v>
      </c>
      <c r="C3111" s="27" t="n">
        <v>77.74</v>
      </c>
      <c r="D3111" s="28" t="n">
        <f aca="false">B3111-B3110</f>
        <v>-3.03</v>
      </c>
      <c r="E3111" s="28" t="n">
        <f aca="false">C3111-C3110</f>
        <v>-2.68000000000001</v>
      </c>
      <c r="F3111" s="29" t="n">
        <f aca="false">Inputs!$B$5*B3111+Inputs!$B$6*C3111</f>
        <v>3526000</v>
      </c>
      <c r="G3111" s="29" t="n">
        <f aca="false">Inputs!$B$5*D3111</f>
        <v>-303000</v>
      </c>
      <c r="H3111" s="29" t="n">
        <f aca="false">Inputs!$B$6*E3111</f>
        <v>134000</v>
      </c>
      <c r="I3111" s="29" t="n">
        <f aca="false">G3111+H3111</f>
        <v>-169000</v>
      </c>
      <c r="J3111" s="29" t="n">
        <f aca="false">J3110+I3111</f>
        <v>2167500</v>
      </c>
    </row>
    <row r="3112" customFormat="false" ht="15" hidden="false" customHeight="false" outlineLevel="0" collapsed="false">
      <c r="A3112" s="26" t="n">
        <v>41957</v>
      </c>
      <c r="B3112" s="27" t="n">
        <v>75.91</v>
      </c>
      <c r="C3112" s="27" t="n">
        <v>77.51</v>
      </c>
      <c r="D3112" s="28" t="n">
        <f aca="false">B3112-B3111</f>
        <v>1.78</v>
      </c>
      <c r="E3112" s="28" t="n">
        <f aca="false">C3112-C3111</f>
        <v>-0.22999999999999</v>
      </c>
      <c r="F3112" s="29" t="n">
        <f aca="false">Inputs!$B$5*B3112+Inputs!$B$6*C3112</f>
        <v>3715500</v>
      </c>
      <c r="G3112" s="29" t="n">
        <f aca="false">Inputs!$B$5*D3112</f>
        <v>178000</v>
      </c>
      <c r="H3112" s="29" t="n">
        <f aca="false">Inputs!$B$6*E3112</f>
        <v>11499.9999999995</v>
      </c>
      <c r="I3112" s="29" t="n">
        <f aca="false">G3112+H3112</f>
        <v>189500</v>
      </c>
      <c r="J3112" s="29" t="n">
        <f aca="false">J3111+I3112</f>
        <v>2357000</v>
      </c>
    </row>
    <row r="3113" customFormat="false" ht="15" hidden="false" customHeight="false" outlineLevel="0" collapsed="false">
      <c r="A3113" s="26" t="n">
        <v>41960</v>
      </c>
      <c r="B3113" s="27" t="n">
        <v>75.64</v>
      </c>
      <c r="C3113" s="27" t="n">
        <v>76.86</v>
      </c>
      <c r="D3113" s="28" t="n">
        <f aca="false">B3113-B3112</f>
        <v>-0.269999999999996</v>
      </c>
      <c r="E3113" s="28" t="n">
        <f aca="false">C3113-C3112</f>
        <v>-0.650000000000006</v>
      </c>
      <c r="F3113" s="29" t="n">
        <f aca="false">Inputs!$B$5*B3113+Inputs!$B$6*C3113</f>
        <v>3721000</v>
      </c>
      <c r="G3113" s="29" t="n">
        <f aca="false">Inputs!$B$5*D3113</f>
        <v>-26999.9999999996</v>
      </c>
      <c r="H3113" s="29" t="n">
        <f aca="false">Inputs!$B$6*E3113</f>
        <v>32500.0000000003</v>
      </c>
      <c r="I3113" s="29" t="n">
        <f aca="false">G3113+H3113</f>
        <v>5500.00000000068</v>
      </c>
      <c r="J3113" s="29" t="n">
        <f aca="false">J3112+I3113</f>
        <v>2362500</v>
      </c>
    </row>
    <row r="3114" customFormat="false" ht="15" hidden="false" customHeight="false" outlineLevel="0" collapsed="false">
      <c r="A3114" s="26" t="n">
        <v>41961</v>
      </c>
      <c r="B3114" s="27" t="n">
        <v>74.55</v>
      </c>
      <c r="C3114" s="27" t="n">
        <v>77.23</v>
      </c>
      <c r="D3114" s="28" t="n">
        <f aca="false">B3114-B3113</f>
        <v>-1.09</v>
      </c>
      <c r="E3114" s="28" t="n">
        <f aca="false">C3114-C3113</f>
        <v>0.370000000000005</v>
      </c>
      <c r="F3114" s="29" t="n">
        <f aca="false">Inputs!$B$5*B3114+Inputs!$B$6*C3114</f>
        <v>3593500</v>
      </c>
      <c r="G3114" s="29" t="n">
        <f aca="false">Inputs!$B$5*D3114</f>
        <v>-109000</v>
      </c>
      <c r="H3114" s="29" t="n">
        <f aca="false">Inputs!$B$6*E3114</f>
        <v>-18500.0000000002</v>
      </c>
      <c r="I3114" s="29" t="n">
        <f aca="false">G3114+H3114</f>
        <v>-127500.000000001</v>
      </c>
      <c r="J3114" s="29" t="n">
        <f aca="false">J3113+I3114</f>
        <v>2235000</v>
      </c>
    </row>
    <row r="3115" customFormat="false" ht="15" hidden="false" customHeight="false" outlineLevel="0" collapsed="false">
      <c r="A3115" s="26" t="n">
        <v>41962</v>
      </c>
      <c r="B3115" s="27" t="n">
        <v>74.55</v>
      </c>
      <c r="C3115" s="27" t="n">
        <v>77.21</v>
      </c>
      <c r="D3115" s="28" t="n">
        <f aca="false">B3115-B3114</f>
        <v>0</v>
      </c>
      <c r="E3115" s="28" t="n">
        <f aca="false">C3115-C3114</f>
        <v>-0.0200000000000102</v>
      </c>
      <c r="F3115" s="29" t="n">
        <f aca="false">Inputs!$B$5*B3115+Inputs!$B$6*C3115</f>
        <v>3594500</v>
      </c>
      <c r="G3115" s="29" t="n">
        <f aca="false">Inputs!$B$5*D3115</f>
        <v>0</v>
      </c>
      <c r="H3115" s="29" t="n">
        <f aca="false">Inputs!$B$6*E3115</f>
        <v>1000.00000000051</v>
      </c>
      <c r="I3115" s="29" t="n">
        <f aca="false">G3115+H3115</f>
        <v>1000.00000000051</v>
      </c>
      <c r="J3115" s="29" t="n">
        <f aca="false">J3114+I3115</f>
        <v>2236000</v>
      </c>
    </row>
    <row r="3116" customFormat="false" ht="15" hidden="false" customHeight="false" outlineLevel="0" collapsed="false">
      <c r="A3116" s="26" t="n">
        <v>41963</v>
      </c>
      <c r="B3116" s="27" t="n">
        <v>75.63</v>
      </c>
      <c r="C3116" s="27" t="n">
        <v>77.61</v>
      </c>
      <c r="D3116" s="28" t="n">
        <f aca="false">B3116-B3115</f>
        <v>1.08</v>
      </c>
      <c r="E3116" s="28" t="n">
        <f aca="false">C3116-C3115</f>
        <v>0.400000000000006</v>
      </c>
      <c r="F3116" s="29" t="n">
        <f aca="false">Inputs!$B$5*B3116+Inputs!$B$6*C3116</f>
        <v>3682500</v>
      </c>
      <c r="G3116" s="29" t="n">
        <f aca="false">Inputs!$B$5*D3116</f>
        <v>108000</v>
      </c>
      <c r="H3116" s="29" t="n">
        <f aca="false">Inputs!$B$6*E3116</f>
        <v>-20000.0000000003</v>
      </c>
      <c r="I3116" s="29" t="n">
        <f aca="false">G3116+H3116</f>
        <v>87999.9999999995</v>
      </c>
      <c r="J3116" s="29" t="n">
        <f aca="false">J3115+I3116</f>
        <v>2324000</v>
      </c>
    </row>
    <row r="3117" customFormat="false" ht="15" hidden="false" customHeight="false" outlineLevel="0" collapsed="false">
      <c r="A3117" s="26" t="n">
        <v>41964</v>
      </c>
      <c r="B3117" s="27" t="n">
        <v>76.52</v>
      </c>
      <c r="C3117" s="27" t="n">
        <v>79.2</v>
      </c>
      <c r="D3117" s="28" t="n">
        <f aca="false">B3117-B3116</f>
        <v>0.890000000000001</v>
      </c>
      <c r="E3117" s="28" t="n">
        <f aca="false">C3117-C3116</f>
        <v>1.59</v>
      </c>
      <c r="F3117" s="29" t="n">
        <f aca="false">Inputs!$B$5*B3117+Inputs!$B$6*C3117</f>
        <v>3692000</v>
      </c>
      <c r="G3117" s="29" t="n">
        <f aca="false">Inputs!$B$5*D3117</f>
        <v>89000.0000000001</v>
      </c>
      <c r="H3117" s="29" t="n">
        <f aca="false">Inputs!$B$6*E3117</f>
        <v>-79500.0000000002</v>
      </c>
      <c r="I3117" s="29" t="n">
        <f aca="false">G3117+H3117</f>
        <v>9499.99999999988</v>
      </c>
      <c r="J3117" s="29" t="n">
        <f aca="false">J3116+I3117</f>
        <v>2333500</v>
      </c>
    </row>
    <row r="3118" customFormat="false" ht="15" hidden="false" customHeight="false" outlineLevel="0" collapsed="false">
      <c r="A3118" s="26" t="n">
        <v>41967</v>
      </c>
      <c r="B3118" s="27" t="n">
        <v>75.74</v>
      </c>
      <c r="C3118" s="27" t="n">
        <v>79.62</v>
      </c>
      <c r="D3118" s="28" t="n">
        <f aca="false">B3118-B3117</f>
        <v>-0.780000000000001</v>
      </c>
      <c r="E3118" s="28" t="n">
        <f aca="false">C3118-C3117</f>
        <v>0.420000000000002</v>
      </c>
      <c r="F3118" s="29" t="n">
        <f aca="false">Inputs!$B$5*B3118+Inputs!$B$6*C3118</f>
        <v>3593000</v>
      </c>
      <c r="G3118" s="29" t="n">
        <f aca="false">Inputs!$B$5*D3118</f>
        <v>-78000.0000000001</v>
      </c>
      <c r="H3118" s="29" t="n">
        <f aca="false">Inputs!$B$6*E3118</f>
        <v>-21000.0000000001</v>
      </c>
      <c r="I3118" s="29" t="n">
        <f aca="false">G3118+H3118</f>
        <v>-99000.0000000002</v>
      </c>
      <c r="J3118" s="29" t="n">
        <f aca="false">J3117+I3118</f>
        <v>2234500</v>
      </c>
    </row>
    <row r="3119" customFormat="false" ht="15" hidden="false" customHeight="false" outlineLevel="0" collapsed="false">
      <c r="A3119" s="26" t="n">
        <v>41968</v>
      </c>
      <c r="B3119" s="27" t="n">
        <v>74.04</v>
      </c>
      <c r="C3119" s="27" t="n">
        <v>77.62</v>
      </c>
      <c r="D3119" s="28" t="n">
        <f aca="false">B3119-B3118</f>
        <v>-1.69999999999999</v>
      </c>
      <c r="E3119" s="28" t="n">
        <f aca="false">C3119-C3118</f>
        <v>-2</v>
      </c>
      <c r="F3119" s="29" t="n">
        <f aca="false">Inputs!$B$5*B3119+Inputs!$B$6*C3119</f>
        <v>3523000</v>
      </c>
      <c r="G3119" s="29" t="n">
        <f aca="false">Inputs!$B$5*D3119</f>
        <v>-169999.999999999</v>
      </c>
      <c r="H3119" s="29" t="n">
        <f aca="false">Inputs!$B$6*E3119</f>
        <v>100000</v>
      </c>
      <c r="I3119" s="29" t="n">
        <f aca="false">G3119+H3119</f>
        <v>-69999.9999999989</v>
      </c>
      <c r="J3119" s="29" t="n">
        <f aca="false">J3118+I3119</f>
        <v>2164500</v>
      </c>
    </row>
    <row r="3120" customFormat="false" ht="15" hidden="false" customHeight="false" outlineLevel="0" collapsed="false">
      <c r="A3120" s="26" t="n">
        <v>41969</v>
      </c>
      <c r="B3120" s="27" t="n">
        <v>73.7</v>
      </c>
      <c r="C3120" s="27" t="n">
        <v>77.39</v>
      </c>
      <c r="D3120" s="28" t="n">
        <f aca="false">B3120-B3119</f>
        <v>-0.340000000000003</v>
      </c>
      <c r="E3120" s="28" t="n">
        <f aca="false">C3120-C3119</f>
        <v>-0.230000000000004</v>
      </c>
      <c r="F3120" s="29" t="n">
        <f aca="false">Inputs!$B$5*B3120+Inputs!$B$6*C3120</f>
        <v>3500500</v>
      </c>
      <c r="G3120" s="29" t="n">
        <f aca="false">Inputs!$B$5*D3120</f>
        <v>-34000.0000000003</v>
      </c>
      <c r="H3120" s="29" t="n">
        <f aca="false">Inputs!$B$6*E3120</f>
        <v>11500.0000000002</v>
      </c>
      <c r="I3120" s="29" t="n">
        <f aca="false">G3120+H3120</f>
        <v>-22500.0000000001</v>
      </c>
      <c r="J3120" s="29" t="n">
        <f aca="false">J3119+I3120</f>
        <v>2142000</v>
      </c>
    </row>
    <row r="3121" customFormat="false" ht="15" hidden="false" customHeight="false" outlineLevel="0" collapsed="false">
      <c r="A3121" s="26" t="n">
        <v>41971</v>
      </c>
      <c r="B3121" s="27" t="n">
        <v>65.94</v>
      </c>
      <c r="C3121" s="27" t="n">
        <v>71.89</v>
      </c>
      <c r="D3121" s="28" t="n">
        <f aca="false">B3121-B3120</f>
        <v>-7.76000000000001</v>
      </c>
      <c r="E3121" s="28" t="n">
        <f aca="false">C3121-C3120</f>
        <v>-5.5</v>
      </c>
      <c r="F3121" s="29" t="n">
        <f aca="false">Inputs!$B$5*B3121+Inputs!$B$6*C3121</f>
        <v>2999500</v>
      </c>
      <c r="G3121" s="29" t="n">
        <f aca="false">Inputs!$B$5*D3121</f>
        <v>-776000.000000001</v>
      </c>
      <c r="H3121" s="29" t="n">
        <f aca="false">Inputs!$B$6*E3121</f>
        <v>275000</v>
      </c>
      <c r="I3121" s="29" t="n">
        <f aca="false">G3121+H3121</f>
        <v>-501000</v>
      </c>
      <c r="J3121" s="29" t="n">
        <f aca="false">J3120+I3121</f>
        <v>1641000</v>
      </c>
    </row>
    <row r="3122" customFormat="false" ht="15" hidden="false" customHeight="false" outlineLevel="0" collapsed="false">
      <c r="A3122" s="26" t="n">
        <v>41974</v>
      </c>
      <c r="B3122" s="27" t="n">
        <v>68.98</v>
      </c>
      <c r="C3122" s="27" t="n">
        <v>70.87</v>
      </c>
      <c r="D3122" s="28" t="n">
        <f aca="false">B3122-B3121</f>
        <v>3.04000000000001</v>
      </c>
      <c r="E3122" s="28" t="n">
        <f aca="false">C3122-C3121</f>
        <v>-1.02</v>
      </c>
      <c r="F3122" s="29" t="n">
        <f aca="false">Inputs!$B$5*B3122+Inputs!$B$6*C3122</f>
        <v>3354500</v>
      </c>
      <c r="G3122" s="29" t="n">
        <f aca="false">Inputs!$B$5*D3122</f>
        <v>304000.000000001</v>
      </c>
      <c r="H3122" s="29" t="n">
        <f aca="false">Inputs!$B$6*E3122</f>
        <v>50999.9999999998</v>
      </c>
      <c r="I3122" s="29" t="n">
        <f aca="false">G3122+H3122</f>
        <v>355000</v>
      </c>
      <c r="J3122" s="29" t="n">
        <f aca="false">J3121+I3122</f>
        <v>1996000</v>
      </c>
    </row>
    <row r="3123" customFormat="false" ht="15" hidden="false" customHeight="false" outlineLevel="0" collapsed="false">
      <c r="A3123" s="26" t="n">
        <v>41975</v>
      </c>
      <c r="B3123" s="27" t="n">
        <v>66.99</v>
      </c>
      <c r="C3123" s="27" t="n">
        <v>71.13</v>
      </c>
      <c r="D3123" s="28" t="n">
        <f aca="false">B3123-B3122</f>
        <v>-1.99000000000001</v>
      </c>
      <c r="E3123" s="28" t="n">
        <f aca="false">C3123-C3122</f>
        <v>0.259999999999991</v>
      </c>
      <c r="F3123" s="29" t="n">
        <f aca="false">Inputs!$B$5*B3123+Inputs!$B$6*C3123</f>
        <v>3142500</v>
      </c>
      <c r="G3123" s="29" t="n">
        <f aca="false">Inputs!$B$5*D3123</f>
        <v>-199000.000000001</v>
      </c>
      <c r="H3123" s="29" t="n">
        <f aca="false">Inputs!$B$6*E3123</f>
        <v>-12999.9999999995</v>
      </c>
      <c r="I3123" s="29" t="n">
        <f aca="false">G3123+H3123</f>
        <v>-212000</v>
      </c>
      <c r="J3123" s="29" t="n">
        <f aca="false">J3122+I3123</f>
        <v>1784000</v>
      </c>
    </row>
    <row r="3124" customFormat="false" ht="15" hidden="false" customHeight="false" outlineLevel="0" collapsed="false">
      <c r="A3124" s="26" t="n">
        <v>41977</v>
      </c>
      <c r="B3124" s="27" t="n">
        <v>66.73</v>
      </c>
      <c r="C3124" s="27" t="n">
        <v>68.48</v>
      </c>
      <c r="D3124" s="28" t="n">
        <f aca="false">B3124-B3123</f>
        <v>-0.259999999999991</v>
      </c>
      <c r="E3124" s="28" t="n">
        <f aca="false">C3124-C3123</f>
        <v>-2.64999999999999</v>
      </c>
      <c r="F3124" s="29" t="n">
        <f aca="false">Inputs!$B$5*B3124+Inputs!$B$6*C3124</f>
        <v>3249000</v>
      </c>
      <c r="G3124" s="29" t="n">
        <f aca="false">Inputs!$B$5*D3124</f>
        <v>-25999.9999999991</v>
      </c>
      <c r="H3124" s="29" t="n">
        <f aca="false">Inputs!$B$6*E3124</f>
        <v>132500</v>
      </c>
      <c r="I3124" s="29" t="n">
        <f aca="false">G3124+H3124</f>
        <v>106500</v>
      </c>
      <c r="J3124" s="29" t="n">
        <f aca="false">J3123+I3124</f>
        <v>1890500</v>
      </c>
    </row>
    <row r="3125" customFormat="false" ht="15" hidden="false" customHeight="false" outlineLevel="0" collapsed="false">
      <c r="A3125" s="26" t="n">
        <v>41978</v>
      </c>
      <c r="B3125" s="27" t="n">
        <v>65.89</v>
      </c>
      <c r="C3125" s="27" t="n">
        <v>68</v>
      </c>
      <c r="D3125" s="28" t="n">
        <f aca="false">B3125-B3124</f>
        <v>-0.840000000000003</v>
      </c>
      <c r="E3125" s="28" t="n">
        <f aca="false">C3125-C3124</f>
        <v>-0.480000000000004</v>
      </c>
      <c r="F3125" s="29" t="n">
        <f aca="false">Inputs!$B$5*B3125+Inputs!$B$6*C3125</f>
        <v>3189000</v>
      </c>
      <c r="G3125" s="29" t="n">
        <f aca="false">Inputs!$B$5*D3125</f>
        <v>-84000.0000000003</v>
      </c>
      <c r="H3125" s="29" t="n">
        <f aca="false">Inputs!$B$6*E3125</f>
        <v>24000.0000000002</v>
      </c>
      <c r="I3125" s="29" t="n">
        <f aca="false">G3125+H3125</f>
        <v>-60000.0000000001</v>
      </c>
      <c r="J3125" s="29" t="n">
        <f aca="false">J3124+I3125</f>
        <v>1830500</v>
      </c>
    </row>
    <row r="3126" customFormat="false" ht="15" hidden="false" customHeight="false" outlineLevel="0" collapsed="false">
      <c r="A3126" s="26" t="n">
        <v>41981</v>
      </c>
      <c r="B3126" s="27" t="n">
        <v>63.13</v>
      </c>
      <c r="C3126" s="27" t="n">
        <v>65.64</v>
      </c>
      <c r="D3126" s="28" t="n">
        <f aca="false">B3126-B3125</f>
        <v>-2.76</v>
      </c>
      <c r="E3126" s="28" t="n">
        <f aca="false">C3126-C3125</f>
        <v>-2.36</v>
      </c>
      <c r="F3126" s="29" t="n">
        <f aca="false">Inputs!$B$5*B3126+Inputs!$B$6*C3126</f>
        <v>3031000</v>
      </c>
      <c r="G3126" s="29" t="n">
        <f aca="false">Inputs!$B$5*D3126</f>
        <v>-276000</v>
      </c>
      <c r="H3126" s="29" t="n">
        <f aca="false">Inputs!$B$6*E3126</f>
        <v>118000</v>
      </c>
      <c r="I3126" s="29" t="n">
        <f aca="false">G3126+H3126</f>
        <v>-158000</v>
      </c>
      <c r="J3126" s="29" t="n">
        <f aca="false">J3125+I3126</f>
        <v>1672500</v>
      </c>
    </row>
    <row r="3127" customFormat="false" ht="15" hidden="false" customHeight="false" outlineLevel="0" collapsed="false">
      <c r="A3127" s="26" t="n">
        <v>41982</v>
      </c>
      <c r="B3127" s="27" t="n">
        <v>63.74</v>
      </c>
      <c r="C3127" s="27" t="n">
        <v>66.11</v>
      </c>
      <c r="D3127" s="28" t="n">
        <f aca="false">B3127-B3126</f>
        <v>0.609999999999999</v>
      </c>
      <c r="E3127" s="28" t="n">
        <f aca="false">C3127-C3126</f>
        <v>0.469999999999999</v>
      </c>
      <c r="F3127" s="29" t="n">
        <f aca="false">Inputs!$B$5*B3127+Inputs!$B$6*C3127</f>
        <v>3068500</v>
      </c>
      <c r="G3127" s="29" t="n">
        <f aca="false">Inputs!$B$5*D3127</f>
        <v>60999.9999999999</v>
      </c>
      <c r="H3127" s="29" t="n">
        <f aca="false">Inputs!$B$6*E3127</f>
        <v>-23499.9999999999</v>
      </c>
      <c r="I3127" s="29" t="n">
        <f aca="false">G3127+H3127</f>
        <v>37500</v>
      </c>
      <c r="J3127" s="29" t="n">
        <f aca="false">J3126+I3127</f>
        <v>1710000</v>
      </c>
    </row>
    <row r="3128" customFormat="false" ht="15" hidden="false" customHeight="false" outlineLevel="0" collapsed="false">
      <c r="A3128" s="26" t="n">
        <v>41983</v>
      </c>
      <c r="B3128" s="27" t="n">
        <v>60.99</v>
      </c>
      <c r="C3128" s="27" t="n">
        <v>63.32</v>
      </c>
      <c r="D3128" s="28" t="n">
        <f aca="false">B3128-B3127</f>
        <v>-2.75</v>
      </c>
      <c r="E3128" s="28" t="n">
        <f aca="false">C3128-C3127</f>
        <v>-2.79</v>
      </c>
      <c r="F3128" s="29" t="n">
        <f aca="false">Inputs!$B$5*B3128+Inputs!$B$6*C3128</f>
        <v>2933000</v>
      </c>
      <c r="G3128" s="29" t="n">
        <f aca="false">Inputs!$B$5*D3128</f>
        <v>-275000</v>
      </c>
      <c r="H3128" s="29" t="n">
        <f aca="false">Inputs!$B$6*E3128</f>
        <v>139500</v>
      </c>
      <c r="I3128" s="29" t="n">
        <f aca="false">G3128+H3128</f>
        <v>-135500</v>
      </c>
      <c r="J3128" s="29" t="n">
        <f aca="false">J3127+I3128</f>
        <v>1574500</v>
      </c>
    </row>
    <row r="3129" customFormat="false" ht="15" hidden="false" customHeight="false" outlineLevel="0" collapsed="false">
      <c r="A3129" s="26" t="n">
        <v>41984</v>
      </c>
      <c r="B3129" s="27" t="n">
        <v>60.01</v>
      </c>
      <c r="C3129" s="27" t="n">
        <v>63.65</v>
      </c>
      <c r="D3129" s="28" t="n">
        <f aca="false">B3129-B3128</f>
        <v>-0.980000000000004</v>
      </c>
      <c r="E3129" s="28" t="n">
        <f aca="false">C3129-C3128</f>
        <v>0.329999999999998</v>
      </c>
      <c r="F3129" s="29" t="n">
        <f aca="false">Inputs!$B$5*B3129+Inputs!$B$6*C3129</f>
        <v>2818500</v>
      </c>
      <c r="G3129" s="29" t="n">
        <f aca="false">Inputs!$B$5*D3129</f>
        <v>-98000.0000000004</v>
      </c>
      <c r="H3129" s="29" t="n">
        <f aca="false">Inputs!$B$6*E3129</f>
        <v>-16499.9999999999</v>
      </c>
      <c r="I3129" s="29" t="n">
        <f aca="false">G3129+H3129</f>
        <v>-114500</v>
      </c>
      <c r="J3129" s="29" t="n">
        <f aca="false">J3128+I3129</f>
        <v>1460000</v>
      </c>
    </row>
    <row r="3130" customFormat="false" ht="15" hidden="false" customHeight="false" outlineLevel="0" collapsed="false">
      <c r="A3130" s="26" t="n">
        <v>41985</v>
      </c>
      <c r="B3130" s="27" t="n">
        <v>57.81</v>
      </c>
      <c r="C3130" s="27" t="n">
        <v>61.67</v>
      </c>
      <c r="D3130" s="28" t="n">
        <f aca="false">B3130-B3129</f>
        <v>-2.2</v>
      </c>
      <c r="E3130" s="28" t="n">
        <f aca="false">C3130-C3129</f>
        <v>-1.98</v>
      </c>
      <c r="F3130" s="29" t="n">
        <f aca="false">Inputs!$B$5*B3130+Inputs!$B$6*C3130</f>
        <v>2697500</v>
      </c>
      <c r="G3130" s="29" t="n">
        <f aca="false">Inputs!$B$5*D3130</f>
        <v>-220000</v>
      </c>
      <c r="H3130" s="29" t="n">
        <f aca="false">Inputs!$B$6*E3130</f>
        <v>98999.9999999998</v>
      </c>
      <c r="I3130" s="29" t="n">
        <f aca="false">G3130+H3130</f>
        <v>-121000</v>
      </c>
      <c r="J3130" s="29" t="n">
        <f aca="false">J3129+I3130</f>
        <v>1339000</v>
      </c>
    </row>
    <row r="3131" customFormat="false" ht="15" hidden="false" customHeight="false" outlineLevel="0" collapsed="false">
      <c r="A3131" s="26" t="n">
        <v>41988</v>
      </c>
      <c r="B3131" s="27" t="n">
        <v>55.96</v>
      </c>
      <c r="C3131" s="27" t="n">
        <v>61.09</v>
      </c>
      <c r="D3131" s="28" t="n">
        <f aca="false">B3131-B3130</f>
        <v>-1.85</v>
      </c>
      <c r="E3131" s="28" t="n">
        <f aca="false">C3131-C3130</f>
        <v>-0.579999999999998</v>
      </c>
      <c r="F3131" s="29" t="n">
        <f aca="false">Inputs!$B$5*B3131+Inputs!$B$6*C3131</f>
        <v>2541500</v>
      </c>
      <c r="G3131" s="29" t="n">
        <f aca="false">Inputs!$B$5*D3131</f>
        <v>-185000</v>
      </c>
      <c r="H3131" s="29" t="n">
        <f aca="false">Inputs!$B$6*E3131</f>
        <v>28999.9999999999</v>
      </c>
      <c r="I3131" s="29" t="n">
        <f aca="false">G3131+H3131</f>
        <v>-156000</v>
      </c>
      <c r="J3131" s="29" t="n">
        <f aca="false">J3130+I3131</f>
        <v>1183000</v>
      </c>
    </row>
    <row r="3132" customFormat="false" ht="15" hidden="false" customHeight="false" outlineLevel="0" collapsed="false">
      <c r="A3132" s="26" t="n">
        <v>41989</v>
      </c>
      <c r="B3132" s="27" t="n">
        <v>55.97</v>
      </c>
      <c r="C3132" s="27" t="n">
        <v>60.26</v>
      </c>
      <c r="D3132" s="28" t="n">
        <f aca="false">B3132-B3131</f>
        <v>0.00999999999999801</v>
      </c>
      <c r="E3132" s="28" t="n">
        <f aca="false">C3132-C3131</f>
        <v>-0.830000000000005</v>
      </c>
      <c r="F3132" s="29" t="n">
        <f aca="false">Inputs!$B$5*B3132+Inputs!$B$6*C3132</f>
        <v>2584000</v>
      </c>
      <c r="G3132" s="29" t="n">
        <f aca="false">Inputs!$B$5*D3132</f>
        <v>999.999999999801</v>
      </c>
      <c r="H3132" s="29" t="n">
        <f aca="false">Inputs!$B$6*E3132</f>
        <v>41500.0000000003</v>
      </c>
      <c r="I3132" s="29" t="n">
        <f aca="false">G3132+H3132</f>
        <v>42500.0000000001</v>
      </c>
      <c r="J3132" s="29" t="n">
        <f aca="false">J3131+I3132</f>
        <v>1225500</v>
      </c>
    </row>
    <row r="3133" customFormat="false" ht="15" hidden="false" customHeight="false" outlineLevel="0" collapsed="false">
      <c r="A3133" s="26" t="n">
        <v>41990</v>
      </c>
      <c r="B3133" s="27" t="n">
        <v>56.43</v>
      </c>
      <c r="C3133" s="27" t="n">
        <v>59.84</v>
      </c>
      <c r="D3133" s="28" t="n">
        <f aca="false">B3133-B3132</f>
        <v>0.460000000000001</v>
      </c>
      <c r="E3133" s="28" t="n">
        <f aca="false">C3133-C3132</f>
        <v>-0.419999999999995</v>
      </c>
      <c r="F3133" s="29" t="n">
        <f aca="false">Inputs!$B$5*B3133+Inputs!$B$6*C3133</f>
        <v>2651000</v>
      </c>
      <c r="G3133" s="29" t="n">
        <f aca="false">Inputs!$B$5*D3133</f>
        <v>46000.0000000001</v>
      </c>
      <c r="H3133" s="29" t="n">
        <f aca="false">Inputs!$B$6*E3133</f>
        <v>20999.9999999997</v>
      </c>
      <c r="I3133" s="29" t="n">
        <f aca="false">G3133+H3133</f>
        <v>66999.9999999998</v>
      </c>
      <c r="J3133" s="29" t="n">
        <f aca="false">J3132+I3133</f>
        <v>1292500</v>
      </c>
    </row>
    <row r="3134" customFormat="false" ht="15" hidden="false" customHeight="false" outlineLevel="0" collapsed="false">
      <c r="A3134" s="26" t="n">
        <v>41991</v>
      </c>
      <c r="B3134" s="27" t="n">
        <v>54.18</v>
      </c>
      <c r="C3134" s="27" t="n">
        <v>58.81</v>
      </c>
      <c r="D3134" s="28" t="n">
        <f aca="false">B3134-B3133</f>
        <v>-2.25</v>
      </c>
      <c r="E3134" s="28" t="n">
        <f aca="false">C3134-C3133</f>
        <v>-1.03</v>
      </c>
      <c r="F3134" s="29" t="n">
        <f aca="false">Inputs!$B$5*B3134+Inputs!$B$6*C3134</f>
        <v>2477500</v>
      </c>
      <c r="G3134" s="29" t="n">
        <f aca="false">Inputs!$B$5*D3134</f>
        <v>-225000</v>
      </c>
      <c r="H3134" s="29" t="n">
        <f aca="false">Inputs!$B$6*E3134</f>
        <v>51500.0000000001</v>
      </c>
      <c r="I3134" s="29" t="n">
        <f aca="false">G3134+H3134</f>
        <v>-173500</v>
      </c>
      <c r="J3134" s="29" t="n">
        <f aca="false">J3133+I3134</f>
        <v>1119000</v>
      </c>
    </row>
    <row r="3135" customFormat="false" ht="15" hidden="false" customHeight="false" outlineLevel="0" collapsed="false">
      <c r="A3135" s="26" t="n">
        <v>41992</v>
      </c>
      <c r="B3135" s="27" t="n">
        <v>56.91</v>
      </c>
      <c r="C3135" s="27" t="n">
        <v>58.87</v>
      </c>
      <c r="D3135" s="28" t="n">
        <f aca="false">B3135-B3134</f>
        <v>2.73</v>
      </c>
      <c r="E3135" s="28" t="n">
        <f aca="false">C3135-C3134</f>
        <v>0.0599999999999952</v>
      </c>
      <c r="F3135" s="29" t="n">
        <f aca="false">Inputs!$B$5*B3135+Inputs!$B$6*C3135</f>
        <v>2747500</v>
      </c>
      <c r="G3135" s="29" t="n">
        <f aca="false">Inputs!$B$5*D3135</f>
        <v>273000</v>
      </c>
      <c r="H3135" s="29" t="n">
        <f aca="false">Inputs!$B$6*E3135</f>
        <v>-2999.99999999976</v>
      </c>
      <c r="I3135" s="29" t="n">
        <f aca="false">G3135+H3135</f>
        <v>270000</v>
      </c>
      <c r="J3135" s="29" t="n">
        <f aca="false">J3134+I3135</f>
        <v>1389000</v>
      </c>
    </row>
    <row r="3136" customFormat="false" ht="15" hidden="false" customHeight="false" outlineLevel="0" collapsed="false">
      <c r="A3136" s="26" t="n">
        <v>41995</v>
      </c>
      <c r="B3136" s="27" t="n">
        <v>55.25</v>
      </c>
      <c r="C3136" s="27" t="n">
        <v>58.31</v>
      </c>
      <c r="D3136" s="28" t="n">
        <f aca="false">B3136-B3135</f>
        <v>-1.66</v>
      </c>
      <c r="E3136" s="28" t="n">
        <f aca="false">C3136-C3135</f>
        <v>-0.559999999999995</v>
      </c>
      <c r="F3136" s="29" t="n">
        <f aca="false">Inputs!$B$5*B3136+Inputs!$B$6*C3136</f>
        <v>2609500</v>
      </c>
      <c r="G3136" s="29" t="n">
        <f aca="false">Inputs!$B$5*D3136</f>
        <v>-166000</v>
      </c>
      <c r="H3136" s="29" t="n">
        <f aca="false">Inputs!$B$6*E3136</f>
        <v>27999.9999999998</v>
      </c>
      <c r="I3136" s="29" t="n">
        <f aca="false">G3136+H3136</f>
        <v>-138000</v>
      </c>
      <c r="J3136" s="29" t="n">
        <f aca="false">J3135+I3136</f>
        <v>1251000</v>
      </c>
    </row>
    <row r="3137" customFormat="false" ht="15" hidden="false" customHeight="false" outlineLevel="0" collapsed="false">
      <c r="A3137" s="26" t="n">
        <v>41996</v>
      </c>
      <c r="B3137" s="27" t="n">
        <v>56.78</v>
      </c>
      <c r="C3137" s="27" t="n">
        <v>59.07</v>
      </c>
      <c r="D3137" s="28" t="n">
        <f aca="false">B3137-B3136</f>
        <v>1.53</v>
      </c>
      <c r="E3137" s="28" t="n">
        <f aca="false">C3137-C3136</f>
        <v>0.759999999999998</v>
      </c>
      <c r="F3137" s="29" t="n">
        <f aca="false">Inputs!$B$5*B3137+Inputs!$B$6*C3137</f>
        <v>2724500</v>
      </c>
      <c r="G3137" s="29" t="n">
        <f aca="false">Inputs!$B$5*D3137</f>
        <v>153000</v>
      </c>
      <c r="H3137" s="29" t="n">
        <f aca="false">Inputs!$B$6*E3137</f>
        <v>-37999.9999999999</v>
      </c>
      <c r="I3137" s="29" t="n">
        <f aca="false">G3137+H3137</f>
        <v>115000</v>
      </c>
      <c r="J3137" s="29" t="n">
        <f aca="false">J3136+I3137</f>
        <v>1366000</v>
      </c>
    </row>
    <row r="3138" customFormat="false" ht="15" hidden="false" customHeight="false" outlineLevel="0" collapsed="false">
      <c r="A3138" s="26" t="n">
        <v>41999</v>
      </c>
      <c r="B3138" s="27" t="n">
        <v>54.59</v>
      </c>
      <c r="C3138" s="27" t="n">
        <v>58.72</v>
      </c>
      <c r="D3138" s="28" t="n">
        <f aca="false">B3138-B3137</f>
        <v>-2.19</v>
      </c>
      <c r="E3138" s="28" t="n">
        <f aca="false">C3138-C3137</f>
        <v>-0.350000000000001</v>
      </c>
      <c r="F3138" s="29" t="n">
        <f aca="false">Inputs!$B$5*B3138+Inputs!$B$6*C3138</f>
        <v>2523000</v>
      </c>
      <c r="G3138" s="29" t="n">
        <f aca="false">Inputs!$B$5*D3138</f>
        <v>-219000</v>
      </c>
      <c r="H3138" s="29" t="n">
        <f aca="false">Inputs!$B$6*E3138</f>
        <v>17500.0000000001</v>
      </c>
      <c r="I3138" s="29" t="n">
        <f aca="false">G3138+H3138</f>
        <v>-201500</v>
      </c>
      <c r="J3138" s="29" t="n">
        <f aca="false">J3137+I3138</f>
        <v>1164500</v>
      </c>
    </row>
    <row r="3139" customFormat="false" ht="15" hidden="false" customHeight="false" outlineLevel="0" collapsed="false">
      <c r="A3139" s="26" t="n">
        <v>42002</v>
      </c>
      <c r="B3139" s="27" t="n">
        <v>53.46</v>
      </c>
      <c r="C3139" s="27" t="n">
        <v>57.86</v>
      </c>
      <c r="D3139" s="28" t="n">
        <f aca="false">B3139-B3138</f>
        <v>-1.13</v>
      </c>
      <c r="E3139" s="28" t="n">
        <f aca="false">C3139-C3138</f>
        <v>-0.859999999999999</v>
      </c>
      <c r="F3139" s="29" t="n">
        <f aca="false">Inputs!$B$5*B3139+Inputs!$B$6*C3139</f>
        <v>2453000</v>
      </c>
      <c r="G3139" s="29" t="n">
        <f aca="false">Inputs!$B$5*D3139</f>
        <v>-113000</v>
      </c>
      <c r="H3139" s="29" t="n">
        <f aca="false">Inputs!$B$6*E3139</f>
        <v>43000</v>
      </c>
      <c r="I3139" s="29" t="n">
        <f aca="false">G3139+H3139</f>
        <v>-70000.0000000003</v>
      </c>
      <c r="J3139" s="29" t="n">
        <f aca="false">J3138+I3139</f>
        <v>1094500</v>
      </c>
    </row>
    <row r="3140" customFormat="false" ht="15" hidden="false" customHeight="false" outlineLevel="0" collapsed="false">
      <c r="A3140" s="26" t="n">
        <v>42003</v>
      </c>
      <c r="B3140" s="27" t="n">
        <v>54.14</v>
      </c>
      <c r="C3140" s="27" t="n">
        <v>55.6</v>
      </c>
      <c r="D3140" s="28" t="n">
        <f aca="false">B3140-B3139</f>
        <v>0.68</v>
      </c>
      <c r="E3140" s="28" t="n">
        <f aca="false">C3140-C3139</f>
        <v>-2.26</v>
      </c>
      <c r="F3140" s="29" t="n">
        <f aca="false">Inputs!$B$5*B3140+Inputs!$B$6*C3140</f>
        <v>2634000</v>
      </c>
      <c r="G3140" s="29" t="n">
        <f aca="false">Inputs!$B$5*D3140</f>
        <v>68000</v>
      </c>
      <c r="H3140" s="29" t="n">
        <f aca="false">Inputs!$B$6*E3140</f>
        <v>113000</v>
      </c>
      <c r="I3140" s="29" t="n">
        <f aca="false">G3140+H3140</f>
        <v>181000</v>
      </c>
      <c r="J3140" s="29" t="n">
        <f aca="false">J3139+I3140</f>
        <v>1275500</v>
      </c>
    </row>
    <row r="3141" customFormat="false" ht="15" hidden="false" customHeight="false" outlineLevel="0" collapsed="false">
      <c r="A3141" s="26" t="n">
        <v>42004</v>
      </c>
      <c r="B3141" s="27" t="n">
        <v>53.45</v>
      </c>
      <c r="C3141" s="27" t="n">
        <v>55.27</v>
      </c>
      <c r="D3141" s="28" t="n">
        <f aca="false">B3141-B3140</f>
        <v>-0.689999999999998</v>
      </c>
      <c r="E3141" s="28" t="n">
        <f aca="false">C3141-C3140</f>
        <v>-0.329999999999998</v>
      </c>
      <c r="F3141" s="29" t="n">
        <f aca="false">Inputs!$B$5*B3141+Inputs!$B$6*C3141</f>
        <v>2581500</v>
      </c>
      <c r="G3141" s="29" t="n">
        <f aca="false">Inputs!$B$5*D3141</f>
        <v>-68999.9999999998</v>
      </c>
      <c r="H3141" s="29" t="n">
        <f aca="false">Inputs!$B$6*E3141</f>
        <v>16499.9999999999</v>
      </c>
      <c r="I3141" s="29" t="n">
        <f aca="false">G3141+H3141</f>
        <v>-52499.9999999999</v>
      </c>
      <c r="J3141" s="29" t="n">
        <f aca="false">J3140+I3141</f>
        <v>1223000</v>
      </c>
    </row>
    <row r="3142" customFormat="false" ht="15" hidden="false" customHeight="false" outlineLevel="0" collapsed="false">
      <c r="A3142" s="26" t="n">
        <v>42006</v>
      </c>
      <c r="B3142" s="27" t="n">
        <v>52.72</v>
      </c>
      <c r="C3142" s="27" t="n">
        <v>55.38</v>
      </c>
      <c r="D3142" s="28" t="n">
        <f aca="false">B3142-B3141</f>
        <v>-0.730000000000004</v>
      </c>
      <c r="E3142" s="28" t="n">
        <f aca="false">C3142-C3141</f>
        <v>0.109999999999999</v>
      </c>
      <c r="F3142" s="29" t="n">
        <f aca="false">Inputs!$B$5*B3142+Inputs!$B$6*C3142</f>
        <v>2503000</v>
      </c>
      <c r="G3142" s="29" t="n">
        <f aca="false">Inputs!$B$5*D3142</f>
        <v>-73000.0000000004</v>
      </c>
      <c r="H3142" s="29" t="n">
        <f aca="false">Inputs!$B$6*E3142</f>
        <v>-5499.99999999997</v>
      </c>
      <c r="I3142" s="29" t="n">
        <f aca="false">G3142+H3142</f>
        <v>-78500.0000000004</v>
      </c>
      <c r="J3142" s="29" t="n">
        <f aca="false">J3141+I3142</f>
        <v>1144500</v>
      </c>
    </row>
    <row r="3143" customFormat="false" ht="15" hidden="false" customHeight="false" outlineLevel="0" collapsed="false">
      <c r="A3143" s="26" t="n">
        <v>42009</v>
      </c>
      <c r="B3143" s="27" t="n">
        <v>50.05</v>
      </c>
      <c r="C3143" s="27" t="n">
        <v>51.08</v>
      </c>
      <c r="D3143" s="28" t="n">
        <f aca="false">B3143-B3142</f>
        <v>-2.67</v>
      </c>
      <c r="E3143" s="28" t="n">
        <f aca="false">C3143-C3142</f>
        <v>-4.3</v>
      </c>
      <c r="F3143" s="29" t="n">
        <f aca="false">Inputs!$B$5*B3143+Inputs!$B$6*C3143</f>
        <v>2451000</v>
      </c>
      <c r="G3143" s="29" t="n">
        <f aca="false">Inputs!$B$5*D3143</f>
        <v>-267000</v>
      </c>
      <c r="H3143" s="29" t="n">
        <f aca="false">Inputs!$B$6*E3143</f>
        <v>215000</v>
      </c>
      <c r="I3143" s="29" t="n">
        <f aca="false">G3143+H3143</f>
        <v>-52000</v>
      </c>
      <c r="J3143" s="29" t="n">
        <f aca="false">J3142+I3143</f>
        <v>1092500</v>
      </c>
    </row>
    <row r="3144" customFormat="false" ht="15" hidden="false" customHeight="false" outlineLevel="0" collapsed="false">
      <c r="A3144" s="26" t="n">
        <v>42010</v>
      </c>
      <c r="B3144" s="27" t="n">
        <v>47.98</v>
      </c>
      <c r="C3144" s="27" t="n">
        <v>50.12</v>
      </c>
      <c r="D3144" s="28" t="n">
        <f aca="false">B3144-B3143</f>
        <v>-2.07</v>
      </c>
      <c r="E3144" s="28" t="n">
        <f aca="false">C3144-C3143</f>
        <v>-0.960000000000001</v>
      </c>
      <c r="F3144" s="29" t="n">
        <f aca="false">Inputs!$B$5*B3144+Inputs!$B$6*C3144</f>
        <v>2292000</v>
      </c>
      <c r="G3144" s="29" t="n">
        <f aca="false">Inputs!$B$5*D3144</f>
        <v>-207000</v>
      </c>
      <c r="H3144" s="29" t="n">
        <f aca="false">Inputs!$B$6*E3144</f>
        <v>48000</v>
      </c>
      <c r="I3144" s="29" t="n">
        <f aca="false">G3144+H3144</f>
        <v>-159000</v>
      </c>
      <c r="J3144" s="29" t="n">
        <f aca="false">J3143+I3144</f>
        <v>933500.000000001</v>
      </c>
    </row>
    <row r="3145" customFormat="false" ht="15" hidden="false" customHeight="false" outlineLevel="0" collapsed="false">
      <c r="A3145" s="26" t="n">
        <v>42011</v>
      </c>
      <c r="B3145" s="27" t="n">
        <v>48.69</v>
      </c>
      <c r="C3145" s="27" t="n">
        <v>49.06</v>
      </c>
      <c r="D3145" s="28" t="n">
        <f aca="false">B3145-B3144</f>
        <v>0.710000000000001</v>
      </c>
      <c r="E3145" s="28" t="n">
        <f aca="false">C3145-C3144</f>
        <v>-1.06</v>
      </c>
      <c r="F3145" s="29" t="n">
        <f aca="false">Inputs!$B$5*B3145+Inputs!$B$6*C3145</f>
        <v>2416000</v>
      </c>
      <c r="G3145" s="29" t="n">
        <f aca="false">Inputs!$B$5*D3145</f>
        <v>71000.0000000001</v>
      </c>
      <c r="H3145" s="29" t="n">
        <f aca="false">Inputs!$B$6*E3145</f>
        <v>52999.9999999998</v>
      </c>
      <c r="I3145" s="29" t="n">
        <f aca="false">G3145+H3145</f>
        <v>124000</v>
      </c>
      <c r="J3145" s="29" t="n">
        <f aca="false">J3144+I3145</f>
        <v>1057500</v>
      </c>
    </row>
    <row r="3146" customFormat="false" ht="15" hidden="false" customHeight="false" outlineLevel="0" collapsed="false">
      <c r="A3146" s="26" t="n">
        <v>42013</v>
      </c>
      <c r="B3146" s="27" t="n">
        <v>48.35</v>
      </c>
      <c r="C3146" s="27" t="n">
        <v>47.64</v>
      </c>
      <c r="D3146" s="28" t="n">
        <f aca="false">B3146-B3145</f>
        <v>-0.339999999999996</v>
      </c>
      <c r="E3146" s="28" t="n">
        <f aca="false">C3146-C3145</f>
        <v>-1.42</v>
      </c>
      <c r="F3146" s="29" t="n">
        <f aca="false">Inputs!$B$5*B3146+Inputs!$B$6*C3146</f>
        <v>2453000</v>
      </c>
      <c r="G3146" s="29" t="n">
        <f aca="false">Inputs!$B$5*D3146</f>
        <v>-33999.9999999996</v>
      </c>
      <c r="H3146" s="29" t="n">
        <f aca="false">Inputs!$B$6*E3146</f>
        <v>71000.0000000001</v>
      </c>
      <c r="I3146" s="29" t="n">
        <f aca="false">G3146+H3146</f>
        <v>37000.0000000005</v>
      </c>
      <c r="J3146" s="29" t="n">
        <f aca="false">J3145+I3146</f>
        <v>1094500</v>
      </c>
    </row>
    <row r="3147" customFormat="false" ht="15" hidden="false" customHeight="false" outlineLevel="0" collapsed="false">
      <c r="A3147" s="26" t="n">
        <v>42016</v>
      </c>
      <c r="B3147" s="27" t="n">
        <v>46.06</v>
      </c>
      <c r="C3147" s="27" t="n">
        <v>46.9</v>
      </c>
      <c r="D3147" s="28" t="n">
        <f aca="false">B3147-B3146</f>
        <v>-2.29</v>
      </c>
      <c r="E3147" s="28" t="n">
        <f aca="false">C3147-C3146</f>
        <v>-0.740000000000002</v>
      </c>
      <c r="F3147" s="29" t="n">
        <f aca="false">Inputs!$B$5*B3147+Inputs!$B$6*C3147</f>
        <v>2261000</v>
      </c>
      <c r="G3147" s="29" t="n">
        <f aca="false">Inputs!$B$5*D3147</f>
        <v>-229000</v>
      </c>
      <c r="H3147" s="29" t="n">
        <f aca="false">Inputs!$B$6*E3147</f>
        <v>37000.0000000001</v>
      </c>
      <c r="I3147" s="29" t="n">
        <f aca="false">G3147+H3147</f>
        <v>-192000</v>
      </c>
      <c r="J3147" s="29" t="n">
        <f aca="false">J3146+I3147</f>
        <v>902500.000000001</v>
      </c>
    </row>
    <row r="3148" customFormat="false" ht="15" hidden="false" customHeight="false" outlineLevel="0" collapsed="false">
      <c r="A3148" s="26" t="n">
        <v>42017</v>
      </c>
      <c r="B3148" s="27" t="n">
        <v>45.92</v>
      </c>
      <c r="C3148" s="27" t="n">
        <v>45.13</v>
      </c>
      <c r="D3148" s="28" t="n">
        <f aca="false">B3148-B3147</f>
        <v>-0.140000000000001</v>
      </c>
      <c r="E3148" s="28" t="n">
        <f aca="false">C3148-C3147</f>
        <v>-1.77</v>
      </c>
      <c r="F3148" s="29" t="n">
        <f aca="false">Inputs!$B$5*B3148+Inputs!$B$6*C3148</f>
        <v>2335500</v>
      </c>
      <c r="G3148" s="29" t="n">
        <f aca="false">Inputs!$B$5*D3148</f>
        <v>-14000.0000000001</v>
      </c>
      <c r="H3148" s="29" t="n">
        <f aca="false">Inputs!$B$6*E3148</f>
        <v>88499.9999999998</v>
      </c>
      <c r="I3148" s="29" t="n">
        <f aca="false">G3148+H3148</f>
        <v>74499.9999999997</v>
      </c>
      <c r="J3148" s="29" t="n">
        <f aca="false">J3147+I3148</f>
        <v>977000.000000001</v>
      </c>
    </row>
    <row r="3149" customFormat="false" ht="15" hidden="false" customHeight="false" outlineLevel="0" collapsed="false">
      <c r="A3149" s="26" t="n">
        <v>42018</v>
      </c>
      <c r="B3149" s="27" t="n">
        <v>48.49</v>
      </c>
      <c r="C3149" s="27" t="n">
        <v>45.82</v>
      </c>
      <c r="D3149" s="28" t="n">
        <f aca="false">B3149-B3148</f>
        <v>2.57</v>
      </c>
      <c r="E3149" s="28" t="n">
        <f aca="false">C3149-C3148</f>
        <v>0.689999999999998</v>
      </c>
      <c r="F3149" s="29" t="n">
        <f aca="false">Inputs!$B$5*B3149+Inputs!$B$6*C3149</f>
        <v>2558000</v>
      </c>
      <c r="G3149" s="29" t="n">
        <f aca="false">Inputs!$B$5*D3149</f>
        <v>257000</v>
      </c>
      <c r="H3149" s="29" t="n">
        <f aca="false">Inputs!$B$6*E3149</f>
        <v>-34499.9999999999</v>
      </c>
      <c r="I3149" s="29" t="n">
        <f aca="false">G3149+H3149</f>
        <v>222500</v>
      </c>
      <c r="J3149" s="29" t="n">
        <f aca="false">J3148+I3149</f>
        <v>1199500</v>
      </c>
    </row>
    <row r="3150" customFormat="false" ht="15" hidden="false" customHeight="false" outlineLevel="0" collapsed="false">
      <c r="A3150" s="26" t="n">
        <v>42019</v>
      </c>
      <c r="B3150" s="27" t="n">
        <v>46.37</v>
      </c>
      <c r="C3150" s="27" t="n">
        <v>47.66</v>
      </c>
      <c r="D3150" s="28" t="n">
        <f aca="false">B3150-B3149</f>
        <v>-2.12</v>
      </c>
      <c r="E3150" s="28" t="n">
        <f aca="false">C3150-C3149</f>
        <v>1.84</v>
      </c>
      <c r="F3150" s="29" t="n">
        <f aca="false">Inputs!$B$5*B3150+Inputs!$B$6*C3150</f>
        <v>2254000</v>
      </c>
      <c r="G3150" s="29" t="n">
        <f aca="false">Inputs!$B$5*D3150</f>
        <v>-212000</v>
      </c>
      <c r="H3150" s="29" t="n">
        <f aca="false">Inputs!$B$6*E3150</f>
        <v>-91999.9999999998</v>
      </c>
      <c r="I3150" s="29" t="n">
        <f aca="false">G3150+H3150</f>
        <v>-304000</v>
      </c>
      <c r="J3150" s="29" t="n">
        <f aca="false">J3149+I3150</f>
        <v>895500.000000001</v>
      </c>
    </row>
    <row r="3151" customFormat="false" ht="15" hidden="false" customHeight="false" outlineLevel="0" collapsed="false">
      <c r="A3151" s="26" t="n">
        <v>42020</v>
      </c>
      <c r="B3151" s="27" t="n">
        <v>48.49</v>
      </c>
      <c r="C3151" s="27" t="n">
        <v>47.38</v>
      </c>
      <c r="D3151" s="28" t="n">
        <f aca="false">B3151-B3150</f>
        <v>2.12</v>
      </c>
      <c r="E3151" s="28" t="n">
        <f aca="false">C3151-C3150</f>
        <v>-0.279999999999994</v>
      </c>
      <c r="F3151" s="29" t="n">
        <f aca="false">Inputs!$B$5*B3151+Inputs!$B$6*C3151</f>
        <v>2480000</v>
      </c>
      <c r="G3151" s="29" t="n">
        <f aca="false">Inputs!$B$5*D3151</f>
        <v>212000</v>
      </c>
      <c r="H3151" s="29" t="n">
        <f aca="false">Inputs!$B$6*E3151</f>
        <v>13999.9999999997</v>
      </c>
      <c r="I3151" s="29" t="n">
        <f aca="false">G3151+H3151</f>
        <v>226000</v>
      </c>
      <c r="J3151" s="29" t="n">
        <f aca="false">J3150+I3151</f>
        <v>1121500</v>
      </c>
    </row>
    <row r="3152" customFormat="false" ht="15" hidden="false" customHeight="false" outlineLevel="0" collapsed="false">
      <c r="A3152" s="26" t="n">
        <v>42024</v>
      </c>
      <c r="B3152" s="27" t="n">
        <v>46.79</v>
      </c>
      <c r="C3152" s="27" t="n">
        <v>46.49</v>
      </c>
      <c r="D3152" s="28" t="n">
        <f aca="false">B3152-B3151</f>
        <v>-1.7</v>
      </c>
      <c r="E3152" s="28" t="n">
        <f aca="false">C3152-C3151</f>
        <v>-0.890000000000001</v>
      </c>
      <c r="F3152" s="29" t="n">
        <f aca="false">Inputs!$B$5*B3152+Inputs!$B$6*C3152</f>
        <v>2354500</v>
      </c>
      <c r="G3152" s="29" t="n">
        <f aca="false">Inputs!$B$5*D3152</f>
        <v>-170000</v>
      </c>
      <c r="H3152" s="29" t="n">
        <f aca="false">Inputs!$B$6*E3152</f>
        <v>44500</v>
      </c>
      <c r="I3152" s="29" t="n">
        <f aca="false">G3152+H3152</f>
        <v>-125500</v>
      </c>
      <c r="J3152" s="29" t="n">
        <f aca="false">J3151+I3152</f>
        <v>996000.000000001</v>
      </c>
    </row>
    <row r="3153" customFormat="false" ht="15" hidden="false" customHeight="false" outlineLevel="0" collapsed="false">
      <c r="A3153" s="26" t="n">
        <v>42025</v>
      </c>
      <c r="B3153" s="27" t="n">
        <v>47.85</v>
      </c>
      <c r="C3153" s="27" t="n">
        <v>46.5</v>
      </c>
      <c r="D3153" s="28" t="n">
        <f aca="false">B3153-B3152</f>
        <v>1.06</v>
      </c>
      <c r="E3153" s="28" t="n">
        <f aca="false">C3153-C3152</f>
        <v>0.00999999999999801</v>
      </c>
      <c r="F3153" s="29" t="n">
        <f aca="false">Inputs!$B$5*B3153+Inputs!$B$6*C3153</f>
        <v>2460000</v>
      </c>
      <c r="G3153" s="29" t="n">
        <f aca="false">Inputs!$B$5*D3153</f>
        <v>106000</v>
      </c>
      <c r="H3153" s="29" t="n">
        <f aca="false">Inputs!$B$6*E3153</f>
        <v>-499.999999999901</v>
      </c>
      <c r="I3153" s="29" t="n">
        <f aca="false">G3153+H3153</f>
        <v>105500</v>
      </c>
      <c r="J3153" s="29" t="n">
        <f aca="false">J3152+I3153</f>
        <v>1101500</v>
      </c>
    </row>
    <row r="3154" customFormat="false" ht="15" hidden="false" customHeight="false" outlineLevel="0" collapsed="false">
      <c r="A3154" s="26" t="n">
        <v>42027</v>
      </c>
      <c r="B3154" s="27" t="n">
        <v>45.26</v>
      </c>
      <c r="C3154" s="27" t="n">
        <v>46.69</v>
      </c>
      <c r="D3154" s="28" t="n">
        <f aca="false">B3154-B3153</f>
        <v>-2.59</v>
      </c>
      <c r="E3154" s="28" t="n">
        <f aca="false">C3154-C3153</f>
        <v>0.189999999999998</v>
      </c>
      <c r="F3154" s="29" t="n">
        <f aca="false">Inputs!$B$5*B3154+Inputs!$B$6*C3154</f>
        <v>2191500</v>
      </c>
      <c r="G3154" s="29" t="n">
        <f aca="false">Inputs!$B$5*D3154</f>
        <v>-259000</v>
      </c>
      <c r="H3154" s="29" t="n">
        <f aca="false">Inputs!$B$6*E3154</f>
        <v>-9499.99999999989</v>
      </c>
      <c r="I3154" s="29" t="n">
        <f aca="false">G3154+H3154</f>
        <v>-268500</v>
      </c>
      <c r="J3154" s="29" t="n">
        <f aca="false">J3153+I3154</f>
        <v>833000.000000001</v>
      </c>
    </row>
    <row r="3155" customFormat="false" ht="15" hidden="false" customHeight="false" outlineLevel="0" collapsed="false">
      <c r="A3155" s="26" t="n">
        <v>42034</v>
      </c>
      <c r="B3155" s="27" t="n">
        <v>47.79</v>
      </c>
      <c r="C3155" s="27" t="n">
        <v>47.52</v>
      </c>
      <c r="D3155" s="28" t="n">
        <f aca="false">B3155-B3154</f>
        <v>2.53</v>
      </c>
      <c r="E3155" s="28" t="n">
        <f aca="false">C3155-C3154</f>
        <v>0.830000000000005</v>
      </c>
      <c r="F3155" s="29" t="n">
        <f aca="false">Inputs!$B$5*B3155+Inputs!$B$6*C3155</f>
        <v>2403000</v>
      </c>
      <c r="G3155" s="29" t="n">
        <f aca="false">Inputs!$B$5*D3155</f>
        <v>253000</v>
      </c>
      <c r="H3155" s="29" t="n">
        <f aca="false">Inputs!$B$6*E3155</f>
        <v>-41500.0000000003</v>
      </c>
      <c r="I3155" s="29" t="n">
        <f aca="false">G3155+H3155</f>
        <v>211500</v>
      </c>
      <c r="J3155" s="29" t="n">
        <f aca="false">J3154+I3155</f>
        <v>1044500</v>
      </c>
    </row>
    <row r="3156" customFormat="false" ht="15" hidden="false" customHeight="false" outlineLevel="0" collapsed="false">
      <c r="A3156" s="26" t="n">
        <v>42038</v>
      </c>
      <c r="B3156" s="27" t="n">
        <v>53.04</v>
      </c>
      <c r="C3156" s="27" t="n">
        <v>54.41</v>
      </c>
      <c r="D3156" s="28" t="n">
        <f aca="false">B3156-B3155</f>
        <v>5.25</v>
      </c>
      <c r="E3156" s="28" t="n">
        <f aca="false">C3156-C3155</f>
        <v>6.88999999999999</v>
      </c>
      <c r="F3156" s="29" t="n">
        <f aca="false">Inputs!$B$5*B3156+Inputs!$B$6*C3156</f>
        <v>2583500</v>
      </c>
      <c r="G3156" s="29" t="n">
        <f aca="false">Inputs!$B$5*D3156</f>
        <v>525000</v>
      </c>
      <c r="H3156" s="29" t="n">
        <f aca="false">Inputs!$B$6*E3156</f>
        <v>-344500</v>
      </c>
      <c r="I3156" s="29" t="n">
        <f aca="false">G3156+H3156</f>
        <v>180500</v>
      </c>
      <c r="J3156" s="29" t="n">
        <f aca="false">J3155+I3156</f>
        <v>1225000</v>
      </c>
    </row>
    <row r="3157" customFormat="false" ht="15" hidden="false" customHeight="false" outlineLevel="0" collapsed="false">
      <c r="A3157" s="26" t="n">
        <v>42040</v>
      </c>
      <c r="B3157" s="27" t="n">
        <v>50.48</v>
      </c>
      <c r="C3157" s="27" t="n">
        <v>55.98</v>
      </c>
      <c r="D3157" s="28" t="n">
        <f aca="false">B3157-B3156</f>
        <v>-2.56</v>
      </c>
      <c r="E3157" s="28" t="n">
        <f aca="false">C3157-C3156</f>
        <v>1.57</v>
      </c>
      <c r="F3157" s="29" t="n">
        <f aca="false">Inputs!$B$5*B3157+Inputs!$B$6*C3157</f>
        <v>2249000</v>
      </c>
      <c r="G3157" s="29" t="n">
        <f aca="false">Inputs!$B$5*D3157</f>
        <v>-256000</v>
      </c>
      <c r="H3157" s="29" t="n">
        <f aca="false">Inputs!$B$6*E3157</f>
        <v>-78500</v>
      </c>
      <c r="I3157" s="29" t="n">
        <f aca="false">G3157+H3157</f>
        <v>-334500</v>
      </c>
      <c r="J3157" s="29" t="n">
        <f aca="false">J3156+I3157</f>
        <v>890500.000000001</v>
      </c>
    </row>
    <row r="3158" customFormat="false" ht="15" hidden="false" customHeight="false" outlineLevel="0" collapsed="false">
      <c r="A3158" s="26" t="n">
        <v>42041</v>
      </c>
      <c r="B3158" s="27" t="n">
        <v>51.66</v>
      </c>
      <c r="C3158" s="27" t="n">
        <v>55.88</v>
      </c>
      <c r="D3158" s="28" t="n">
        <f aca="false">B3158-B3157</f>
        <v>1.18</v>
      </c>
      <c r="E3158" s="28" t="n">
        <f aca="false">C3158-C3157</f>
        <v>-0.0999999999999943</v>
      </c>
      <c r="F3158" s="29" t="n">
        <f aca="false">Inputs!$B$5*B3158+Inputs!$B$6*C3158</f>
        <v>2372000</v>
      </c>
      <c r="G3158" s="29" t="n">
        <f aca="false">Inputs!$B$5*D3158</f>
        <v>118000</v>
      </c>
      <c r="H3158" s="29" t="n">
        <f aca="false">Inputs!$B$6*E3158</f>
        <v>4999.99999999972</v>
      </c>
      <c r="I3158" s="29" t="n">
        <f aca="false">G3158+H3158</f>
        <v>123000</v>
      </c>
      <c r="J3158" s="29" t="n">
        <f aca="false">J3157+I3158</f>
        <v>1013500</v>
      </c>
    </row>
    <row r="3159" customFormat="false" ht="15" hidden="false" customHeight="false" outlineLevel="0" collapsed="false">
      <c r="A3159" s="26" t="n">
        <v>42044</v>
      </c>
      <c r="B3159" s="27" t="n">
        <v>52.99</v>
      </c>
      <c r="C3159" s="27" t="n">
        <v>57</v>
      </c>
      <c r="D3159" s="28" t="n">
        <f aca="false">B3159-B3158</f>
        <v>1.33000000000001</v>
      </c>
      <c r="E3159" s="28" t="n">
        <f aca="false">C3159-C3158</f>
        <v>1.12</v>
      </c>
      <c r="F3159" s="29" t="n">
        <f aca="false">Inputs!$B$5*B3159+Inputs!$B$6*C3159</f>
        <v>2449000</v>
      </c>
      <c r="G3159" s="29" t="n">
        <f aca="false">Inputs!$B$5*D3159</f>
        <v>133000.000000001</v>
      </c>
      <c r="H3159" s="29" t="n">
        <f aca="false">Inputs!$B$6*E3159</f>
        <v>-55999.9999999999</v>
      </c>
      <c r="I3159" s="29" t="n">
        <f aca="false">G3159+H3159</f>
        <v>77000.0000000007</v>
      </c>
      <c r="J3159" s="29" t="n">
        <f aca="false">J3158+I3159</f>
        <v>1090500</v>
      </c>
    </row>
    <row r="3160" customFormat="false" ht="15" hidden="false" customHeight="false" outlineLevel="0" collapsed="false">
      <c r="A3160" s="26" t="n">
        <v>42045</v>
      </c>
      <c r="B3160" s="27" t="n">
        <v>50.06</v>
      </c>
      <c r="C3160" s="27" t="n">
        <v>55.79</v>
      </c>
      <c r="D3160" s="28" t="n">
        <f aca="false">B3160-B3159</f>
        <v>-2.93</v>
      </c>
      <c r="E3160" s="28" t="n">
        <f aca="false">C3160-C3159</f>
        <v>-1.21</v>
      </c>
      <c r="F3160" s="29" t="n">
        <f aca="false">Inputs!$B$5*B3160+Inputs!$B$6*C3160</f>
        <v>2216500</v>
      </c>
      <c r="G3160" s="29" t="n">
        <f aca="false">Inputs!$B$5*D3160</f>
        <v>-293000</v>
      </c>
      <c r="H3160" s="29" t="n">
        <f aca="false">Inputs!$B$6*E3160</f>
        <v>60500</v>
      </c>
      <c r="I3160" s="29" t="n">
        <f aca="false">G3160+H3160</f>
        <v>-232500</v>
      </c>
      <c r="J3160" s="29" t="n">
        <f aca="false">J3159+I3160</f>
        <v>858000.000000001</v>
      </c>
    </row>
    <row r="3161" customFormat="false" ht="15" hidden="false" customHeight="false" outlineLevel="0" collapsed="false">
      <c r="A3161" s="26" t="n">
        <v>42046</v>
      </c>
      <c r="B3161" s="27" t="n">
        <v>48.8</v>
      </c>
      <c r="C3161" s="27" t="n">
        <v>53.48</v>
      </c>
      <c r="D3161" s="28" t="n">
        <f aca="false">B3161-B3160</f>
        <v>-1.26000000000001</v>
      </c>
      <c r="E3161" s="28" t="n">
        <f aca="false">C3161-C3160</f>
        <v>-2.31</v>
      </c>
      <c r="F3161" s="29" t="n">
        <f aca="false">Inputs!$B$5*B3161+Inputs!$B$6*C3161</f>
        <v>2206000</v>
      </c>
      <c r="G3161" s="29" t="n">
        <f aca="false">Inputs!$B$5*D3161</f>
        <v>-126000.000000001</v>
      </c>
      <c r="H3161" s="29" t="n">
        <f aca="false">Inputs!$B$6*E3161</f>
        <v>115500</v>
      </c>
      <c r="I3161" s="29" t="n">
        <f aca="false">G3161+H3161</f>
        <v>-10500.0000000004</v>
      </c>
      <c r="J3161" s="29" t="n">
        <f aca="false">J3160+I3161</f>
        <v>847500.000000001</v>
      </c>
    </row>
    <row r="3162" customFormat="false" ht="15" hidden="false" customHeight="false" outlineLevel="0" collapsed="false">
      <c r="A3162" s="26" t="n">
        <v>42047</v>
      </c>
      <c r="B3162" s="27" t="n">
        <v>51.17</v>
      </c>
      <c r="C3162" s="27" t="n">
        <v>56.23</v>
      </c>
      <c r="D3162" s="28" t="n">
        <f aca="false">B3162-B3161</f>
        <v>2.37</v>
      </c>
      <c r="E3162" s="28" t="n">
        <f aca="false">C3162-C3161</f>
        <v>2.75</v>
      </c>
      <c r="F3162" s="29" t="n">
        <f aca="false">Inputs!$B$5*B3162+Inputs!$B$6*C3162</f>
        <v>2305500</v>
      </c>
      <c r="G3162" s="29" t="n">
        <f aca="false">Inputs!$B$5*D3162</f>
        <v>237000</v>
      </c>
      <c r="H3162" s="29" t="n">
        <f aca="false">Inputs!$B$6*E3162</f>
        <v>-137500</v>
      </c>
      <c r="I3162" s="29" t="n">
        <f aca="false">G3162+H3162</f>
        <v>99500.0000000005</v>
      </c>
      <c r="J3162" s="29" t="n">
        <f aca="false">J3161+I3162</f>
        <v>947000.000000001</v>
      </c>
    </row>
    <row r="3163" customFormat="false" ht="15" hidden="false" customHeight="false" outlineLevel="0" collapsed="false">
      <c r="A3163" s="26" t="n">
        <v>42048</v>
      </c>
      <c r="B3163" s="27" t="n">
        <v>52.66</v>
      </c>
      <c r="C3163" s="27" t="n">
        <v>60.33</v>
      </c>
      <c r="D3163" s="28" t="n">
        <f aca="false">B3163-B3162</f>
        <v>1.48999999999999</v>
      </c>
      <c r="E3163" s="28" t="n">
        <f aca="false">C3163-C3162</f>
        <v>4.1</v>
      </c>
      <c r="F3163" s="29" t="n">
        <f aca="false">Inputs!$B$5*B3163+Inputs!$B$6*C3163</f>
        <v>2249500</v>
      </c>
      <c r="G3163" s="29" t="n">
        <f aca="false">Inputs!$B$5*D3163</f>
        <v>148999.999999999</v>
      </c>
      <c r="H3163" s="29" t="n">
        <f aca="false">Inputs!$B$6*E3163</f>
        <v>-205000</v>
      </c>
      <c r="I3163" s="29" t="n">
        <f aca="false">G3163+H3163</f>
        <v>-56000.0000000006</v>
      </c>
      <c r="J3163" s="29" t="n">
        <f aca="false">J3162+I3163</f>
        <v>891000.000000001</v>
      </c>
    </row>
    <row r="3164" customFormat="false" ht="15" hidden="false" customHeight="false" outlineLevel="0" collapsed="false">
      <c r="A3164" s="26" t="n">
        <v>42052</v>
      </c>
      <c r="B3164" s="27" t="n">
        <v>53.56</v>
      </c>
      <c r="C3164" s="27" t="n">
        <v>60.78</v>
      </c>
      <c r="D3164" s="28" t="n">
        <f aca="false">B3164-B3163</f>
        <v>0.900000000000006</v>
      </c>
      <c r="E3164" s="28" t="n">
        <f aca="false">C3164-C3163</f>
        <v>0.450000000000003</v>
      </c>
      <c r="F3164" s="29" t="n">
        <f aca="false">Inputs!$B$5*B3164+Inputs!$B$6*C3164</f>
        <v>2317000</v>
      </c>
      <c r="G3164" s="29" t="n">
        <f aca="false">Inputs!$B$5*D3164</f>
        <v>90000.0000000006</v>
      </c>
      <c r="H3164" s="29" t="n">
        <f aca="false">Inputs!$B$6*E3164</f>
        <v>-22500.0000000001</v>
      </c>
      <c r="I3164" s="29" t="n">
        <f aca="false">G3164+H3164</f>
        <v>67500.0000000004</v>
      </c>
      <c r="J3164" s="29" t="n">
        <f aca="false">J3163+I3164</f>
        <v>958500.000000001</v>
      </c>
    </row>
    <row r="3165" customFormat="false" ht="15" hidden="false" customHeight="false" outlineLevel="0" collapsed="false">
      <c r="A3165" s="26" t="n">
        <v>42053</v>
      </c>
      <c r="B3165" s="27" t="n">
        <v>52.13</v>
      </c>
      <c r="C3165" s="27" t="n">
        <v>60.72</v>
      </c>
      <c r="D3165" s="28" t="n">
        <f aca="false">B3165-B3164</f>
        <v>-1.43</v>
      </c>
      <c r="E3165" s="28" t="n">
        <f aca="false">C3165-C3164</f>
        <v>-0.0600000000000023</v>
      </c>
      <c r="F3165" s="29" t="n">
        <f aca="false">Inputs!$B$5*B3165+Inputs!$B$6*C3165</f>
        <v>2177000</v>
      </c>
      <c r="G3165" s="29" t="n">
        <f aca="false">Inputs!$B$5*D3165</f>
        <v>-143000</v>
      </c>
      <c r="H3165" s="29" t="n">
        <f aca="false">Inputs!$B$6*E3165</f>
        <v>3000.00000000011</v>
      </c>
      <c r="I3165" s="29" t="n">
        <f aca="false">G3165+H3165</f>
        <v>-140000</v>
      </c>
      <c r="J3165" s="29" t="n">
        <f aca="false">J3164+I3165</f>
        <v>818500.000000001</v>
      </c>
    </row>
    <row r="3166" customFormat="false" ht="15" hidden="false" customHeight="false" outlineLevel="0" collapsed="false">
      <c r="A3166" s="26" t="n">
        <v>42054</v>
      </c>
      <c r="B3166" s="27" t="n">
        <v>51.12</v>
      </c>
      <c r="C3166" s="27" t="n">
        <v>58.78</v>
      </c>
      <c r="D3166" s="28" t="n">
        <f aca="false">B3166-B3165</f>
        <v>-1.01000000000001</v>
      </c>
      <c r="E3166" s="28" t="n">
        <f aca="false">C3166-C3165</f>
        <v>-1.94</v>
      </c>
      <c r="F3166" s="29" t="n">
        <f aca="false">Inputs!$B$5*B3166+Inputs!$B$6*C3166</f>
        <v>2173000</v>
      </c>
      <c r="G3166" s="29" t="n">
        <f aca="false">Inputs!$B$5*D3166</f>
        <v>-101000.000000001</v>
      </c>
      <c r="H3166" s="29" t="n">
        <f aca="false">Inputs!$B$6*E3166</f>
        <v>96999.9999999999</v>
      </c>
      <c r="I3166" s="29" t="n">
        <f aca="false">G3166+H3166</f>
        <v>-4000.00000000063</v>
      </c>
      <c r="J3166" s="29" t="n">
        <f aca="false">J3165+I3166</f>
        <v>814500.000000001</v>
      </c>
    </row>
    <row r="3167" customFormat="false" ht="15" hidden="false" customHeight="false" outlineLevel="0" collapsed="false">
      <c r="A3167" s="26" t="n">
        <v>42055</v>
      </c>
      <c r="B3167" s="27" t="n">
        <v>49.95</v>
      </c>
      <c r="C3167" s="27" t="n">
        <v>60.99</v>
      </c>
      <c r="D3167" s="28" t="n">
        <f aca="false">B3167-B3166</f>
        <v>-1.16999999999999</v>
      </c>
      <c r="E3167" s="28" t="n">
        <f aca="false">C3167-C3166</f>
        <v>2.21</v>
      </c>
      <c r="F3167" s="29" t="n">
        <f aca="false">Inputs!$B$5*B3167+Inputs!$B$6*C3167</f>
        <v>1945500</v>
      </c>
      <c r="G3167" s="29" t="n">
        <f aca="false">Inputs!$B$5*D3167</f>
        <v>-116999.999999999</v>
      </c>
      <c r="H3167" s="29" t="n">
        <f aca="false">Inputs!$B$6*E3167</f>
        <v>-110500</v>
      </c>
      <c r="I3167" s="29" t="n">
        <f aca="false">G3167+H3167</f>
        <v>-227500</v>
      </c>
      <c r="J3167" s="29" t="n">
        <f aca="false">J3166+I3167</f>
        <v>587000.000000001</v>
      </c>
    </row>
    <row r="3168" customFormat="false" ht="15" hidden="false" customHeight="false" outlineLevel="0" collapsed="false">
      <c r="A3168" s="26" t="n">
        <v>42058</v>
      </c>
      <c r="B3168" s="27" t="n">
        <v>49.56</v>
      </c>
      <c r="C3168" s="27" t="n">
        <v>59.78</v>
      </c>
      <c r="D3168" s="28" t="n">
        <f aca="false">B3168-B3167</f>
        <v>-0.390000000000001</v>
      </c>
      <c r="E3168" s="28" t="n">
        <f aca="false">C3168-C3167</f>
        <v>-1.21</v>
      </c>
      <c r="F3168" s="29" t="n">
        <f aca="false">Inputs!$B$5*B3168+Inputs!$B$6*C3168</f>
        <v>1967000</v>
      </c>
      <c r="G3168" s="29" t="n">
        <f aca="false">Inputs!$B$5*D3168</f>
        <v>-39000.0000000001</v>
      </c>
      <c r="H3168" s="29" t="n">
        <f aca="false">Inputs!$B$6*E3168</f>
        <v>60500</v>
      </c>
      <c r="I3168" s="29" t="n">
        <f aca="false">G3168+H3168</f>
        <v>21500</v>
      </c>
      <c r="J3168" s="29" t="n">
        <f aca="false">J3167+I3168</f>
        <v>608500.000000001</v>
      </c>
    </row>
    <row r="3169" customFormat="false" ht="15" hidden="false" customHeight="false" outlineLevel="0" collapsed="false">
      <c r="A3169" s="26" t="n">
        <v>42059</v>
      </c>
      <c r="B3169" s="27" t="n">
        <v>48.48</v>
      </c>
      <c r="C3169" s="27" t="n">
        <v>60.33</v>
      </c>
      <c r="D3169" s="28" t="n">
        <f aca="false">B3169-B3168</f>
        <v>-1.08000000000001</v>
      </c>
      <c r="E3169" s="28" t="n">
        <f aca="false">C3169-C3168</f>
        <v>0.549999999999997</v>
      </c>
      <c r="F3169" s="29" t="n">
        <f aca="false">Inputs!$B$5*B3169+Inputs!$B$6*C3169</f>
        <v>1831500</v>
      </c>
      <c r="G3169" s="29" t="n">
        <f aca="false">Inputs!$B$5*D3169</f>
        <v>-108000.000000001</v>
      </c>
      <c r="H3169" s="29" t="n">
        <f aca="false">Inputs!$B$6*E3169</f>
        <v>-27499.9999999999</v>
      </c>
      <c r="I3169" s="29" t="n">
        <f aca="false">G3169+H3169</f>
        <v>-135500</v>
      </c>
      <c r="J3169" s="29" t="n">
        <f aca="false">J3168+I3169</f>
        <v>473000.000000001</v>
      </c>
    </row>
    <row r="3170" customFormat="false" ht="15" hidden="false" customHeight="false" outlineLevel="0" collapsed="false">
      <c r="A3170" s="26" t="n">
        <v>42060</v>
      </c>
      <c r="B3170" s="27" t="n">
        <v>50.25</v>
      </c>
      <c r="C3170" s="27" t="n">
        <v>59.77</v>
      </c>
      <c r="D3170" s="28" t="n">
        <f aca="false">B3170-B3169</f>
        <v>1.77</v>
      </c>
      <c r="E3170" s="28" t="n">
        <f aca="false">C3170-C3169</f>
        <v>-0.559999999999995</v>
      </c>
      <c r="F3170" s="29" t="n">
        <f aca="false">Inputs!$B$5*B3170+Inputs!$B$6*C3170</f>
        <v>2036500</v>
      </c>
      <c r="G3170" s="29" t="n">
        <f aca="false">Inputs!$B$5*D3170</f>
        <v>177000</v>
      </c>
      <c r="H3170" s="29" t="n">
        <f aca="false">Inputs!$B$6*E3170</f>
        <v>27999.9999999998</v>
      </c>
      <c r="I3170" s="29" t="n">
        <f aca="false">G3170+H3170</f>
        <v>205000</v>
      </c>
      <c r="J3170" s="29" t="n">
        <f aca="false">J3169+I3170</f>
        <v>678000.000000001</v>
      </c>
    </row>
    <row r="3171" customFormat="false" ht="15" hidden="false" customHeight="false" outlineLevel="0" collapsed="false">
      <c r="A3171" s="26" t="n">
        <v>42061</v>
      </c>
      <c r="B3171" s="27" t="n">
        <v>47.65</v>
      </c>
      <c r="C3171" s="27" t="n">
        <v>61.39</v>
      </c>
      <c r="D3171" s="28" t="n">
        <f aca="false">B3171-B3170</f>
        <v>-2.6</v>
      </c>
      <c r="E3171" s="28" t="n">
        <f aca="false">C3171-C3170</f>
        <v>1.62</v>
      </c>
      <c r="F3171" s="29" t="n">
        <f aca="false">Inputs!$B$5*B3171+Inputs!$B$6*C3171</f>
        <v>1695500</v>
      </c>
      <c r="G3171" s="29" t="n">
        <f aca="false">Inputs!$B$5*D3171</f>
        <v>-260000</v>
      </c>
      <c r="H3171" s="29" t="n">
        <f aca="false">Inputs!$B$6*E3171</f>
        <v>-80999.9999999999</v>
      </c>
      <c r="I3171" s="29" t="n">
        <f aca="false">G3171+H3171</f>
        <v>-341000</v>
      </c>
      <c r="J3171" s="29" t="n">
        <f aca="false">J3170+I3171</f>
        <v>337000.000000001</v>
      </c>
    </row>
    <row r="3172" customFormat="false" ht="15" hidden="false" customHeight="false" outlineLevel="0" collapsed="false">
      <c r="A3172" s="26" t="n">
        <v>42062</v>
      </c>
      <c r="B3172" s="27" t="n">
        <v>49.84</v>
      </c>
      <c r="C3172" s="27" t="n">
        <v>61.89</v>
      </c>
      <c r="D3172" s="28" t="n">
        <f aca="false">B3172-B3171</f>
        <v>2.19000000000001</v>
      </c>
      <c r="E3172" s="28" t="n">
        <f aca="false">C3172-C3171</f>
        <v>0.5</v>
      </c>
      <c r="F3172" s="29" t="n">
        <f aca="false">Inputs!$B$5*B3172+Inputs!$B$6*C3172</f>
        <v>1889500</v>
      </c>
      <c r="G3172" s="29" t="n">
        <f aca="false">Inputs!$B$5*D3172</f>
        <v>219000.000000001</v>
      </c>
      <c r="H3172" s="29" t="n">
        <f aca="false">Inputs!$B$6*E3172</f>
        <v>-25000</v>
      </c>
      <c r="I3172" s="29" t="n">
        <f aca="false">G3172+H3172</f>
        <v>194000.000000001</v>
      </c>
      <c r="J3172" s="29" t="n">
        <f aca="false">J3171+I3172</f>
        <v>531000.000000001</v>
      </c>
    </row>
    <row r="3173" customFormat="false" ht="15" hidden="false" customHeight="false" outlineLevel="0" collapsed="false">
      <c r="A3173" s="26" t="n">
        <v>42065</v>
      </c>
      <c r="B3173" s="27" t="n">
        <v>49.59</v>
      </c>
      <c r="C3173" s="27" t="n">
        <v>60.75</v>
      </c>
      <c r="D3173" s="28" t="n">
        <f aca="false">B3173-B3172</f>
        <v>-0.25</v>
      </c>
      <c r="E3173" s="28" t="n">
        <f aca="false">C3173-C3172</f>
        <v>-1.14</v>
      </c>
      <c r="F3173" s="29" t="n">
        <f aca="false">Inputs!$B$5*B3173+Inputs!$B$6*C3173</f>
        <v>1921500</v>
      </c>
      <c r="G3173" s="29" t="n">
        <f aca="false">Inputs!$B$5*D3173</f>
        <v>-25000</v>
      </c>
      <c r="H3173" s="29" t="n">
        <f aca="false">Inputs!$B$6*E3173</f>
        <v>57000</v>
      </c>
      <c r="I3173" s="29" t="n">
        <f aca="false">G3173+H3173</f>
        <v>32000</v>
      </c>
      <c r="J3173" s="29" t="n">
        <f aca="false">J3172+I3173</f>
        <v>563000.000000001</v>
      </c>
    </row>
    <row r="3174" customFormat="false" ht="15" hidden="false" customHeight="false" outlineLevel="0" collapsed="false">
      <c r="A3174" s="26" t="n">
        <v>42066</v>
      </c>
      <c r="B3174" s="27" t="n">
        <v>50.43</v>
      </c>
      <c r="C3174" s="27" t="n">
        <v>61.18</v>
      </c>
      <c r="D3174" s="28" t="n">
        <f aca="false">B3174-B3173</f>
        <v>0.839999999999996</v>
      </c>
      <c r="E3174" s="28" t="n">
        <f aca="false">C3174-C3173</f>
        <v>0.43</v>
      </c>
      <c r="F3174" s="29" t="n">
        <f aca="false">Inputs!$B$5*B3174+Inputs!$B$6*C3174</f>
        <v>1984000</v>
      </c>
      <c r="G3174" s="29" t="n">
        <f aca="false">Inputs!$B$5*D3174</f>
        <v>83999.9999999996</v>
      </c>
      <c r="H3174" s="29" t="n">
        <f aca="false">Inputs!$B$6*E3174</f>
        <v>-21500</v>
      </c>
      <c r="I3174" s="29" t="n">
        <f aca="false">G3174+H3174</f>
        <v>62499.9999999997</v>
      </c>
      <c r="J3174" s="29" t="n">
        <f aca="false">J3173+I3174</f>
        <v>625500.000000001</v>
      </c>
    </row>
    <row r="3175" customFormat="false" ht="15" hidden="false" customHeight="false" outlineLevel="0" collapsed="false">
      <c r="A3175" s="26" t="n">
        <v>42067</v>
      </c>
      <c r="B3175" s="27" t="n">
        <v>51.53</v>
      </c>
      <c r="C3175" s="27" t="n">
        <v>59.18</v>
      </c>
      <c r="D3175" s="28" t="n">
        <f aca="false">B3175-B3174</f>
        <v>1.1</v>
      </c>
      <c r="E3175" s="28" t="n">
        <f aca="false">C3175-C3174</f>
        <v>-2</v>
      </c>
      <c r="F3175" s="29" t="n">
        <f aca="false">Inputs!$B$5*B3175+Inputs!$B$6*C3175</f>
        <v>2194000</v>
      </c>
      <c r="G3175" s="29" t="n">
        <f aca="false">Inputs!$B$5*D3175</f>
        <v>110000</v>
      </c>
      <c r="H3175" s="29" t="n">
        <f aca="false">Inputs!$B$6*E3175</f>
        <v>100000</v>
      </c>
      <c r="I3175" s="29" t="n">
        <f aca="false">G3175+H3175</f>
        <v>210000</v>
      </c>
      <c r="J3175" s="29" t="n">
        <f aca="false">J3174+I3175</f>
        <v>835500.000000001</v>
      </c>
    </row>
    <row r="3176" customFormat="false" ht="15" hidden="false" customHeight="false" outlineLevel="0" collapsed="false">
      <c r="A3176" s="26" t="n">
        <v>42068</v>
      </c>
      <c r="B3176" s="27" t="n">
        <v>50.76</v>
      </c>
      <c r="C3176" s="27" t="n">
        <v>60.33</v>
      </c>
      <c r="D3176" s="28" t="n">
        <f aca="false">B3176-B3175</f>
        <v>-0.770000000000003</v>
      </c>
      <c r="E3176" s="28" t="n">
        <f aca="false">C3176-C3175</f>
        <v>1.15</v>
      </c>
      <c r="F3176" s="29" t="n">
        <f aca="false">Inputs!$B$5*B3176+Inputs!$B$6*C3176</f>
        <v>2059500</v>
      </c>
      <c r="G3176" s="29" t="n">
        <f aca="false">Inputs!$B$5*D3176</f>
        <v>-77000.0000000003</v>
      </c>
      <c r="H3176" s="29" t="n">
        <f aca="false">Inputs!$B$6*E3176</f>
        <v>-57499.9999999999</v>
      </c>
      <c r="I3176" s="29" t="n">
        <f aca="false">G3176+H3176</f>
        <v>-134500</v>
      </c>
      <c r="J3176" s="29" t="n">
        <f aca="false">J3175+I3176</f>
        <v>701000.000000001</v>
      </c>
    </row>
    <row r="3177" customFormat="false" ht="15" hidden="false" customHeight="false" outlineLevel="0" collapsed="false">
      <c r="A3177" s="26" t="n">
        <v>42069</v>
      </c>
      <c r="B3177" s="27" t="n">
        <v>49.61</v>
      </c>
      <c r="C3177" s="27" t="n">
        <v>59.15</v>
      </c>
      <c r="D3177" s="28" t="n">
        <f aca="false">B3177-B3176</f>
        <v>-1.15</v>
      </c>
      <c r="E3177" s="28" t="n">
        <f aca="false">C3177-C3176</f>
        <v>-1.18</v>
      </c>
      <c r="F3177" s="29" t="n">
        <f aca="false">Inputs!$B$5*B3177+Inputs!$B$6*C3177</f>
        <v>2003500</v>
      </c>
      <c r="G3177" s="29" t="n">
        <f aca="false">Inputs!$B$5*D3177</f>
        <v>-115000</v>
      </c>
      <c r="H3177" s="29" t="n">
        <f aca="false">Inputs!$B$6*E3177</f>
        <v>59000</v>
      </c>
      <c r="I3177" s="29" t="n">
        <f aca="false">G3177+H3177</f>
        <v>-55999.9999999999</v>
      </c>
      <c r="J3177" s="29" t="n">
        <f aca="false">J3176+I3177</f>
        <v>645000.000000001</v>
      </c>
    </row>
    <row r="3178" customFormat="false" ht="15" hidden="false" customHeight="false" outlineLevel="0" collapsed="false">
      <c r="A3178" s="26" t="n">
        <v>42072</v>
      </c>
      <c r="B3178" s="27" t="n">
        <v>49.95</v>
      </c>
      <c r="C3178" s="27" t="n">
        <v>58.67</v>
      </c>
      <c r="D3178" s="28" t="n">
        <f aca="false">B3178-B3177</f>
        <v>0.340000000000003</v>
      </c>
      <c r="E3178" s="28" t="n">
        <f aca="false">C3178-C3177</f>
        <v>-0.479999999999997</v>
      </c>
      <c r="F3178" s="29" t="n">
        <f aca="false">Inputs!$B$5*B3178+Inputs!$B$6*C3178</f>
        <v>2061500</v>
      </c>
      <c r="G3178" s="29" t="n">
        <f aca="false">Inputs!$B$5*D3178</f>
        <v>34000.0000000003</v>
      </c>
      <c r="H3178" s="29" t="n">
        <f aca="false">Inputs!$B$6*E3178</f>
        <v>23999.9999999998</v>
      </c>
      <c r="I3178" s="29" t="n">
        <f aca="false">G3178+H3178</f>
        <v>58000.0000000002</v>
      </c>
      <c r="J3178" s="29" t="n">
        <f aca="false">J3177+I3178</f>
        <v>703000.000000001</v>
      </c>
    </row>
    <row r="3179" customFormat="false" ht="15" hidden="false" customHeight="false" outlineLevel="0" collapsed="false">
      <c r="A3179" s="26" t="n">
        <v>42073</v>
      </c>
      <c r="B3179" s="27" t="n">
        <v>48.42</v>
      </c>
      <c r="C3179" s="27" t="n">
        <v>55.95</v>
      </c>
      <c r="D3179" s="28" t="n">
        <f aca="false">B3179-B3178</f>
        <v>-1.53</v>
      </c>
      <c r="E3179" s="28" t="n">
        <f aca="false">C3179-C3178</f>
        <v>-2.72</v>
      </c>
      <c r="F3179" s="29" t="n">
        <f aca="false">Inputs!$B$5*B3179+Inputs!$B$6*C3179</f>
        <v>2044500</v>
      </c>
      <c r="G3179" s="29" t="n">
        <f aca="false">Inputs!$B$5*D3179</f>
        <v>-153000</v>
      </c>
      <c r="H3179" s="29" t="n">
        <f aca="false">Inputs!$B$6*E3179</f>
        <v>136000</v>
      </c>
      <c r="I3179" s="29" t="n">
        <f aca="false">G3179+H3179</f>
        <v>-17000.0000000002</v>
      </c>
      <c r="J3179" s="29" t="n">
        <f aca="false">J3178+I3179</f>
        <v>686000.000000001</v>
      </c>
    </row>
    <row r="3180" customFormat="false" ht="15" hidden="false" customHeight="false" outlineLevel="0" collapsed="false">
      <c r="A3180" s="26" t="n">
        <v>42074</v>
      </c>
      <c r="B3180" s="27" t="n">
        <v>48.06</v>
      </c>
      <c r="C3180" s="27" t="n">
        <v>56.46</v>
      </c>
      <c r="D3180" s="28" t="n">
        <f aca="false">B3180-B3179</f>
        <v>-0.359999999999999</v>
      </c>
      <c r="E3180" s="28" t="n">
        <f aca="false">C3180-C3179</f>
        <v>0.509999999999998</v>
      </c>
      <c r="F3180" s="29" t="n">
        <f aca="false">Inputs!$B$5*B3180+Inputs!$B$6*C3180</f>
        <v>1983000</v>
      </c>
      <c r="G3180" s="29" t="n">
        <f aca="false">Inputs!$B$5*D3180</f>
        <v>-35999.9999999999</v>
      </c>
      <c r="H3180" s="29" t="n">
        <f aca="false">Inputs!$B$6*E3180</f>
        <v>-25499.9999999999</v>
      </c>
      <c r="I3180" s="29" t="n">
        <f aca="false">G3180+H3180</f>
        <v>-61499.9999999998</v>
      </c>
      <c r="J3180" s="29" t="n">
        <f aca="false">J3179+I3180</f>
        <v>624500.000000001</v>
      </c>
    </row>
    <row r="3181" customFormat="false" ht="15" hidden="false" customHeight="false" outlineLevel="0" collapsed="false">
      <c r="A3181" s="26" t="n">
        <v>42075</v>
      </c>
      <c r="B3181" s="27" t="n">
        <v>47.12</v>
      </c>
      <c r="C3181" s="27" t="n">
        <v>56.66</v>
      </c>
      <c r="D3181" s="28" t="n">
        <f aca="false">B3181-B3180</f>
        <v>-0.940000000000005</v>
      </c>
      <c r="E3181" s="28" t="n">
        <f aca="false">C3181-C3180</f>
        <v>0.199999999999996</v>
      </c>
      <c r="F3181" s="29" t="n">
        <f aca="false">Inputs!$B$5*B3181+Inputs!$B$6*C3181</f>
        <v>1879000</v>
      </c>
      <c r="G3181" s="29" t="n">
        <f aca="false">Inputs!$B$5*D3181</f>
        <v>-94000.0000000005</v>
      </c>
      <c r="H3181" s="29" t="n">
        <f aca="false">Inputs!$B$6*E3181</f>
        <v>-9999.99999999979</v>
      </c>
      <c r="I3181" s="29" t="n">
        <f aca="false">G3181+H3181</f>
        <v>-104000</v>
      </c>
      <c r="J3181" s="29" t="n">
        <f aca="false">J3180+I3181</f>
        <v>520500.000000001</v>
      </c>
    </row>
    <row r="3182" customFormat="false" ht="15" hidden="false" customHeight="false" outlineLevel="0" collapsed="false">
      <c r="A3182" s="26" t="n">
        <v>42076</v>
      </c>
      <c r="B3182" s="27" t="n">
        <v>44.88</v>
      </c>
      <c r="C3182" s="27" t="n">
        <v>54.8</v>
      </c>
      <c r="D3182" s="28" t="n">
        <f aca="false">B3182-B3181</f>
        <v>-2.24</v>
      </c>
      <c r="E3182" s="28" t="n">
        <f aca="false">C3182-C3181</f>
        <v>-1.86</v>
      </c>
      <c r="F3182" s="29" t="n">
        <f aca="false">Inputs!$B$5*B3182+Inputs!$B$6*C3182</f>
        <v>1748000</v>
      </c>
      <c r="G3182" s="29" t="n">
        <f aca="false">Inputs!$B$5*D3182</f>
        <v>-223999.999999999</v>
      </c>
      <c r="H3182" s="29" t="n">
        <f aca="false">Inputs!$B$6*E3182</f>
        <v>93000</v>
      </c>
      <c r="I3182" s="29" t="n">
        <f aca="false">G3182+H3182</f>
        <v>-131000</v>
      </c>
      <c r="J3182" s="29" t="n">
        <f aca="false">J3181+I3182</f>
        <v>389500.000000001</v>
      </c>
    </row>
    <row r="3183" customFormat="false" ht="15" hidden="false" customHeight="false" outlineLevel="0" collapsed="false">
      <c r="A3183" s="26" t="n">
        <v>42079</v>
      </c>
      <c r="B3183" s="27" t="n">
        <v>43.93</v>
      </c>
      <c r="C3183" s="27" t="n">
        <v>52</v>
      </c>
      <c r="D3183" s="28" t="n">
        <f aca="false">B3183-B3182</f>
        <v>-0.950000000000003</v>
      </c>
      <c r="E3183" s="28" t="n">
        <f aca="false">C3183-C3182</f>
        <v>-2.8</v>
      </c>
      <c r="F3183" s="29" t="n">
        <f aca="false">Inputs!$B$5*B3183+Inputs!$B$6*C3183</f>
        <v>1793000</v>
      </c>
      <c r="G3183" s="29" t="n">
        <f aca="false">Inputs!$B$5*D3183</f>
        <v>-95000.0000000003</v>
      </c>
      <c r="H3183" s="29" t="n">
        <f aca="false">Inputs!$B$6*E3183</f>
        <v>140000</v>
      </c>
      <c r="I3183" s="29" t="n">
        <f aca="false">G3183+H3183</f>
        <v>44999.9999999996</v>
      </c>
      <c r="J3183" s="29" t="n">
        <f aca="false">J3182+I3183</f>
        <v>434500.000000001</v>
      </c>
    </row>
    <row r="3184" customFormat="false" ht="15" hidden="false" customHeight="false" outlineLevel="0" collapsed="false">
      <c r="A3184" s="26" t="n">
        <v>42080</v>
      </c>
      <c r="B3184" s="27" t="n">
        <v>43.39</v>
      </c>
      <c r="C3184" s="27" t="n">
        <v>52.17</v>
      </c>
      <c r="D3184" s="28" t="n">
        <f aca="false">B3184-B3183</f>
        <v>-0.539999999999999</v>
      </c>
      <c r="E3184" s="28" t="n">
        <f aca="false">C3184-C3183</f>
        <v>0.170000000000002</v>
      </c>
      <c r="F3184" s="29" t="n">
        <f aca="false">Inputs!$B$5*B3184+Inputs!$B$6*C3184</f>
        <v>1730500</v>
      </c>
      <c r="G3184" s="29" t="n">
        <f aca="false">Inputs!$B$5*D3184</f>
        <v>-53999.9999999999</v>
      </c>
      <c r="H3184" s="29" t="n">
        <f aca="false">Inputs!$B$6*E3184</f>
        <v>-8500.00000000009</v>
      </c>
      <c r="I3184" s="29" t="n">
        <f aca="false">G3184+H3184</f>
        <v>-62500</v>
      </c>
      <c r="J3184" s="29" t="n">
        <f aca="false">J3183+I3184</f>
        <v>372000.000000001</v>
      </c>
    </row>
    <row r="3185" customFormat="false" ht="15" hidden="false" customHeight="false" outlineLevel="0" collapsed="false">
      <c r="A3185" s="26" t="n">
        <v>42081</v>
      </c>
      <c r="B3185" s="27" t="n">
        <v>44.63</v>
      </c>
      <c r="C3185" s="27" t="n">
        <v>52.59</v>
      </c>
      <c r="D3185" s="28" t="n">
        <f aca="false">B3185-B3184</f>
        <v>1.24</v>
      </c>
      <c r="E3185" s="28" t="n">
        <f aca="false">C3185-C3184</f>
        <v>0.420000000000002</v>
      </c>
      <c r="F3185" s="29" t="n">
        <f aca="false">Inputs!$B$5*B3185+Inputs!$B$6*C3185</f>
        <v>1833500</v>
      </c>
      <c r="G3185" s="29" t="n">
        <f aca="false">Inputs!$B$5*D3185</f>
        <v>124000</v>
      </c>
      <c r="H3185" s="29" t="n">
        <f aca="false">Inputs!$B$6*E3185</f>
        <v>-21000.0000000001</v>
      </c>
      <c r="I3185" s="29" t="n">
        <f aca="false">G3185+H3185</f>
        <v>103000</v>
      </c>
      <c r="J3185" s="29" t="n">
        <f aca="false">J3184+I3185</f>
        <v>475000.000000001</v>
      </c>
    </row>
    <row r="3186" customFormat="false" ht="15" hidden="false" customHeight="false" outlineLevel="0" collapsed="false">
      <c r="A3186" s="26" t="n">
        <v>42082</v>
      </c>
      <c r="B3186" s="27" t="n">
        <v>44.02</v>
      </c>
      <c r="C3186" s="27" t="n">
        <v>52.96</v>
      </c>
      <c r="D3186" s="28" t="n">
        <f aca="false">B3186-B3185</f>
        <v>-0.609999999999999</v>
      </c>
      <c r="E3186" s="28" t="n">
        <f aca="false">C3186-C3185</f>
        <v>0.369999999999997</v>
      </c>
      <c r="F3186" s="29" t="n">
        <f aca="false">Inputs!$B$5*B3186+Inputs!$B$6*C3186</f>
        <v>1754000</v>
      </c>
      <c r="G3186" s="29" t="n">
        <f aca="false">Inputs!$B$5*D3186</f>
        <v>-60999.9999999999</v>
      </c>
      <c r="H3186" s="29" t="n">
        <f aca="false">Inputs!$B$6*E3186</f>
        <v>-18499.9999999999</v>
      </c>
      <c r="I3186" s="29" t="n">
        <f aca="false">G3186+H3186</f>
        <v>-79499.9999999998</v>
      </c>
      <c r="J3186" s="29" t="n">
        <f aca="false">J3185+I3186</f>
        <v>395500.000000001</v>
      </c>
    </row>
    <row r="3187" customFormat="false" ht="15" hidden="false" customHeight="false" outlineLevel="0" collapsed="false">
      <c r="A3187" s="26" t="n">
        <v>42083</v>
      </c>
      <c r="B3187" s="27" t="n">
        <v>46</v>
      </c>
      <c r="C3187" s="27" t="n">
        <v>53.88</v>
      </c>
      <c r="D3187" s="28" t="n">
        <f aca="false">B3187-B3186</f>
        <v>1.98</v>
      </c>
      <c r="E3187" s="28" t="n">
        <f aca="false">C3187-C3186</f>
        <v>0.920000000000002</v>
      </c>
      <c r="F3187" s="29" t="n">
        <f aca="false">Inputs!$B$5*B3187+Inputs!$B$6*C3187</f>
        <v>1906000</v>
      </c>
      <c r="G3187" s="29" t="n">
        <f aca="false">Inputs!$B$5*D3187</f>
        <v>198000</v>
      </c>
      <c r="H3187" s="29" t="n">
        <f aca="false">Inputs!$B$6*E3187</f>
        <v>-46000.0000000001</v>
      </c>
      <c r="I3187" s="29" t="n">
        <f aca="false">G3187+H3187</f>
        <v>152000</v>
      </c>
      <c r="J3187" s="29" t="n">
        <f aca="false">J3186+I3187</f>
        <v>547500.000000001</v>
      </c>
    </row>
    <row r="3188" customFormat="false" ht="15" hidden="false" customHeight="false" outlineLevel="0" collapsed="false">
      <c r="A3188" s="26" t="n">
        <v>42086</v>
      </c>
      <c r="B3188" s="27" t="n">
        <v>47.4</v>
      </c>
      <c r="C3188" s="27" t="n">
        <v>53.82</v>
      </c>
      <c r="D3188" s="28" t="n">
        <f aca="false">B3188-B3187</f>
        <v>1.4</v>
      </c>
      <c r="E3188" s="28" t="n">
        <f aca="false">C3188-C3187</f>
        <v>-0.0600000000000023</v>
      </c>
      <c r="F3188" s="29" t="n">
        <f aca="false">Inputs!$B$5*B3188+Inputs!$B$6*C3188</f>
        <v>2049000</v>
      </c>
      <c r="G3188" s="29" t="n">
        <f aca="false">Inputs!$B$5*D3188</f>
        <v>140000</v>
      </c>
      <c r="H3188" s="29" t="n">
        <f aca="false">Inputs!$B$6*E3188</f>
        <v>3000.00000000011</v>
      </c>
      <c r="I3188" s="29" t="n">
        <f aca="false">G3188+H3188</f>
        <v>143000</v>
      </c>
      <c r="J3188" s="29" t="n">
        <f aca="false">J3187+I3188</f>
        <v>690500.000000001</v>
      </c>
    </row>
    <row r="3189" customFormat="false" ht="15" hidden="false" customHeight="false" outlineLevel="0" collapsed="false">
      <c r="A3189" s="26" t="n">
        <v>42087</v>
      </c>
      <c r="B3189" s="27" t="n">
        <v>47.03</v>
      </c>
      <c r="C3189" s="27" t="n">
        <v>53.61</v>
      </c>
      <c r="D3189" s="28" t="n">
        <f aca="false">B3189-B3188</f>
        <v>-0.369999999999997</v>
      </c>
      <c r="E3189" s="28" t="n">
        <f aca="false">C3189-C3188</f>
        <v>-0.210000000000001</v>
      </c>
      <c r="F3189" s="29" t="n">
        <f aca="false">Inputs!$B$5*B3189+Inputs!$B$6*C3189</f>
        <v>2022500</v>
      </c>
      <c r="G3189" s="29" t="n">
        <f aca="false">Inputs!$B$5*D3189</f>
        <v>-36999.9999999997</v>
      </c>
      <c r="H3189" s="29" t="n">
        <f aca="false">Inputs!$B$6*E3189</f>
        <v>10500</v>
      </c>
      <c r="I3189" s="29" t="n">
        <f aca="false">G3189+H3189</f>
        <v>-26499.9999999997</v>
      </c>
      <c r="J3189" s="29" t="n">
        <f aca="false">J3188+I3189</f>
        <v>664000.000000001</v>
      </c>
    </row>
    <row r="3190" customFormat="false" ht="15" hidden="false" customHeight="false" outlineLevel="0" collapsed="false">
      <c r="A3190" s="26" t="n">
        <v>42088</v>
      </c>
      <c r="B3190" s="27" t="n">
        <v>48.75</v>
      </c>
      <c r="C3190" s="27" t="n">
        <v>54.18</v>
      </c>
      <c r="D3190" s="28" t="n">
        <f aca="false">B3190-B3189</f>
        <v>1.72</v>
      </c>
      <c r="E3190" s="28" t="n">
        <f aca="false">C3190-C3189</f>
        <v>0.57</v>
      </c>
      <c r="F3190" s="29" t="n">
        <f aca="false">Inputs!$B$5*B3190+Inputs!$B$6*C3190</f>
        <v>2166000</v>
      </c>
      <c r="G3190" s="29" t="n">
        <f aca="false">Inputs!$B$5*D3190</f>
        <v>172000</v>
      </c>
      <c r="H3190" s="29" t="n">
        <f aca="false">Inputs!$B$6*E3190</f>
        <v>-28500</v>
      </c>
      <c r="I3190" s="29" t="n">
        <f aca="false">G3190+H3190</f>
        <v>143500</v>
      </c>
      <c r="J3190" s="29" t="n">
        <f aca="false">J3189+I3190</f>
        <v>807500.000000001</v>
      </c>
    </row>
    <row r="3191" customFormat="false" ht="15" hidden="false" customHeight="false" outlineLevel="0" collapsed="false">
      <c r="A3191" s="26" t="n">
        <v>42089</v>
      </c>
      <c r="B3191" s="27" t="n">
        <v>51.41</v>
      </c>
      <c r="C3191" s="27" t="n">
        <v>57.02</v>
      </c>
      <c r="D3191" s="28" t="n">
        <f aca="false">B3191-B3190</f>
        <v>2.66</v>
      </c>
      <c r="E3191" s="28" t="n">
        <f aca="false">C3191-C3190</f>
        <v>2.84</v>
      </c>
      <c r="F3191" s="29" t="n">
        <f aca="false">Inputs!$B$5*B3191+Inputs!$B$6*C3191</f>
        <v>2290000</v>
      </c>
      <c r="G3191" s="29" t="n">
        <f aca="false">Inputs!$B$5*D3191</f>
        <v>266000</v>
      </c>
      <c r="H3191" s="29" t="n">
        <f aca="false">Inputs!$B$6*E3191</f>
        <v>-142000</v>
      </c>
      <c r="I3191" s="29" t="n">
        <f aca="false">G3191+H3191</f>
        <v>123999.999999999</v>
      </c>
      <c r="J3191" s="29" t="n">
        <f aca="false">J3190+I3191</f>
        <v>931500.000000001</v>
      </c>
    </row>
    <row r="3192" customFormat="false" ht="15" hidden="false" customHeight="false" outlineLevel="0" collapsed="false">
      <c r="A3192" s="26" t="n">
        <v>42090</v>
      </c>
      <c r="B3192" s="27" t="n">
        <v>48.83</v>
      </c>
      <c r="C3192" s="27" t="n">
        <v>56.44</v>
      </c>
      <c r="D3192" s="28" t="n">
        <f aca="false">B3192-B3191</f>
        <v>-2.58</v>
      </c>
      <c r="E3192" s="28" t="n">
        <f aca="false">C3192-C3191</f>
        <v>-0.580000000000005</v>
      </c>
      <c r="F3192" s="29" t="n">
        <f aca="false">Inputs!$B$5*B3192+Inputs!$B$6*C3192</f>
        <v>2061000</v>
      </c>
      <c r="G3192" s="29" t="n">
        <f aca="false">Inputs!$B$5*D3192</f>
        <v>-258000</v>
      </c>
      <c r="H3192" s="29" t="n">
        <f aca="false">Inputs!$B$6*E3192</f>
        <v>29000.0000000003</v>
      </c>
      <c r="I3192" s="29" t="n">
        <f aca="false">G3192+H3192</f>
        <v>-229000</v>
      </c>
      <c r="J3192" s="29" t="n">
        <f aca="false">J3191+I3192</f>
        <v>702500.000000001</v>
      </c>
    </row>
    <row r="3193" customFormat="false" ht="15" hidden="false" customHeight="false" outlineLevel="0" collapsed="false">
      <c r="A3193" s="26" t="n">
        <v>42093</v>
      </c>
      <c r="B3193" s="27" t="n">
        <v>48.66</v>
      </c>
      <c r="C3193" s="27" t="n">
        <v>53.99</v>
      </c>
      <c r="D3193" s="28" t="n">
        <f aca="false">B3193-B3192</f>
        <v>-0.170000000000002</v>
      </c>
      <c r="E3193" s="28" t="n">
        <f aca="false">C3193-C3192</f>
        <v>-2.45</v>
      </c>
      <c r="F3193" s="29" t="n">
        <f aca="false">Inputs!$B$5*B3193+Inputs!$B$6*C3193</f>
        <v>2166500</v>
      </c>
      <c r="G3193" s="29" t="n">
        <f aca="false">Inputs!$B$5*D3193</f>
        <v>-17000.0000000002</v>
      </c>
      <c r="H3193" s="29" t="n">
        <f aca="false">Inputs!$B$6*E3193</f>
        <v>122500</v>
      </c>
      <c r="I3193" s="29" t="n">
        <f aca="false">G3193+H3193</f>
        <v>105500</v>
      </c>
      <c r="J3193" s="29" t="n">
        <f aca="false">J3192+I3193</f>
        <v>808000.000000001</v>
      </c>
    </row>
    <row r="3194" customFormat="false" ht="15" hidden="false" customHeight="false" outlineLevel="0" collapsed="false">
      <c r="A3194" s="26" t="n">
        <v>42094</v>
      </c>
      <c r="B3194" s="27" t="n">
        <v>47.72</v>
      </c>
      <c r="C3194" s="27" t="n">
        <v>53.69</v>
      </c>
      <c r="D3194" s="28" t="n">
        <f aca="false">B3194-B3193</f>
        <v>-0.939999999999998</v>
      </c>
      <c r="E3194" s="28" t="n">
        <f aca="false">C3194-C3193</f>
        <v>-0.300000000000004</v>
      </c>
      <c r="F3194" s="29" t="n">
        <f aca="false">Inputs!$B$5*B3194+Inputs!$B$6*C3194</f>
        <v>2087500</v>
      </c>
      <c r="G3194" s="29" t="n">
        <f aca="false">Inputs!$B$5*D3194</f>
        <v>-93999.9999999998</v>
      </c>
      <c r="H3194" s="29" t="n">
        <f aca="false">Inputs!$B$6*E3194</f>
        <v>15000.0000000002</v>
      </c>
      <c r="I3194" s="29" t="n">
        <f aca="false">G3194+H3194</f>
        <v>-78999.9999999996</v>
      </c>
      <c r="J3194" s="29" t="n">
        <f aca="false">J3193+I3194</f>
        <v>729000.000000001</v>
      </c>
    </row>
    <row r="3195" customFormat="false" ht="15" hidden="false" customHeight="false" outlineLevel="0" collapsed="false">
      <c r="A3195" s="26" t="n">
        <v>42095</v>
      </c>
      <c r="B3195" s="27" t="n">
        <v>50.12</v>
      </c>
      <c r="C3195" s="27" t="n">
        <v>55.73</v>
      </c>
      <c r="D3195" s="28" t="n">
        <f aca="false">B3195-B3194</f>
        <v>2.4</v>
      </c>
      <c r="E3195" s="28" t="n">
        <f aca="false">C3195-C3194</f>
        <v>2.04</v>
      </c>
      <c r="F3195" s="29" t="n">
        <f aca="false">Inputs!$B$5*B3195+Inputs!$B$6*C3195</f>
        <v>2225500</v>
      </c>
      <c r="G3195" s="29" t="n">
        <f aca="false">Inputs!$B$5*D3195</f>
        <v>240000</v>
      </c>
      <c r="H3195" s="29" t="n">
        <f aca="false">Inputs!$B$6*E3195</f>
        <v>-102000</v>
      </c>
      <c r="I3195" s="29" t="n">
        <f aca="false">G3195+H3195</f>
        <v>138000</v>
      </c>
      <c r="J3195" s="29" t="n">
        <f aca="false">J3194+I3195</f>
        <v>867000.000000001</v>
      </c>
    </row>
    <row r="3196" customFormat="false" ht="15" hidden="false" customHeight="false" outlineLevel="0" collapsed="false">
      <c r="A3196" s="26" t="n">
        <v>42096</v>
      </c>
      <c r="B3196" s="27" t="n">
        <v>49.13</v>
      </c>
      <c r="C3196" s="27" t="n">
        <v>55.73</v>
      </c>
      <c r="D3196" s="28" t="n">
        <f aca="false">B3196-B3195</f>
        <v>-0.989999999999995</v>
      </c>
      <c r="E3196" s="28" t="n">
        <f aca="false">C3196-C3195</f>
        <v>0</v>
      </c>
      <c r="F3196" s="29" t="n">
        <f aca="false">Inputs!$B$5*B3196+Inputs!$B$6*C3196</f>
        <v>2126500</v>
      </c>
      <c r="G3196" s="29" t="n">
        <f aca="false">Inputs!$B$5*D3196</f>
        <v>-98999.9999999995</v>
      </c>
      <c r="H3196" s="29" t="n">
        <f aca="false">Inputs!$B$6*E3196</f>
        <v>-0</v>
      </c>
      <c r="I3196" s="29" t="n">
        <f aca="false">G3196+H3196</f>
        <v>-98999.9999999995</v>
      </c>
      <c r="J3196" s="29" t="n">
        <f aca="false">J3195+I3196</f>
        <v>768000.000000001</v>
      </c>
    </row>
    <row r="3197" customFormat="false" ht="15" hidden="false" customHeight="false" outlineLevel="0" collapsed="false">
      <c r="A3197" s="26" t="n">
        <v>42100</v>
      </c>
      <c r="B3197" s="27" t="n">
        <v>52.08</v>
      </c>
      <c r="C3197" s="27" t="n">
        <v>55.73</v>
      </c>
      <c r="D3197" s="28" t="n">
        <f aca="false">B3197-B3196</f>
        <v>2.95</v>
      </c>
      <c r="E3197" s="28" t="n">
        <f aca="false">C3197-C3196</f>
        <v>0</v>
      </c>
      <c r="F3197" s="29" t="n">
        <f aca="false">Inputs!$B$5*B3197+Inputs!$B$6*C3197</f>
        <v>2421500</v>
      </c>
      <c r="G3197" s="29" t="n">
        <f aca="false">Inputs!$B$5*D3197</f>
        <v>295000</v>
      </c>
      <c r="H3197" s="29" t="n">
        <f aca="false">Inputs!$B$6*E3197</f>
        <v>-0</v>
      </c>
      <c r="I3197" s="29" t="n">
        <f aca="false">G3197+H3197</f>
        <v>295000</v>
      </c>
      <c r="J3197" s="29" t="n">
        <f aca="false">J3196+I3197</f>
        <v>1063000</v>
      </c>
    </row>
    <row r="3198" customFormat="false" ht="15" hidden="false" customHeight="false" outlineLevel="0" collapsed="false">
      <c r="A3198" s="26" t="n">
        <v>42101</v>
      </c>
      <c r="B3198" s="27" t="n">
        <v>53.95</v>
      </c>
      <c r="C3198" s="27" t="n">
        <v>57.55</v>
      </c>
      <c r="D3198" s="28" t="n">
        <f aca="false">B3198-B3197</f>
        <v>1.87</v>
      </c>
      <c r="E3198" s="28" t="n">
        <f aca="false">C3198-C3197</f>
        <v>1.82</v>
      </c>
      <c r="F3198" s="29" t="n">
        <f aca="false">Inputs!$B$5*B3198+Inputs!$B$6*C3198</f>
        <v>2517500</v>
      </c>
      <c r="G3198" s="29" t="n">
        <f aca="false">Inputs!$B$5*D3198</f>
        <v>187000</v>
      </c>
      <c r="H3198" s="29" t="n">
        <f aca="false">Inputs!$B$6*E3198</f>
        <v>-91000</v>
      </c>
      <c r="I3198" s="29" t="n">
        <f aca="false">G3198+H3198</f>
        <v>96000.0000000005</v>
      </c>
      <c r="J3198" s="29" t="n">
        <f aca="false">J3197+I3198</f>
        <v>1159000</v>
      </c>
    </row>
    <row r="3199" customFormat="false" ht="15" hidden="false" customHeight="false" outlineLevel="0" collapsed="false">
      <c r="A3199" s="26" t="n">
        <v>42102</v>
      </c>
      <c r="B3199" s="27" t="n">
        <v>50.44</v>
      </c>
      <c r="C3199" s="27" t="n">
        <v>56.42</v>
      </c>
      <c r="D3199" s="28" t="n">
        <f aca="false">B3199-B3198</f>
        <v>-3.51000000000001</v>
      </c>
      <c r="E3199" s="28" t="n">
        <f aca="false">C3199-C3198</f>
        <v>-1.13</v>
      </c>
      <c r="F3199" s="29" t="n">
        <f aca="false">Inputs!$B$5*B3199+Inputs!$B$6*C3199</f>
        <v>2223000</v>
      </c>
      <c r="G3199" s="29" t="n">
        <f aca="false">Inputs!$B$5*D3199</f>
        <v>-351000.000000001</v>
      </c>
      <c r="H3199" s="29" t="n">
        <f aca="false">Inputs!$B$6*E3199</f>
        <v>56499.9999999998</v>
      </c>
      <c r="I3199" s="29" t="n">
        <f aca="false">G3199+H3199</f>
        <v>-294500.000000001</v>
      </c>
      <c r="J3199" s="29" t="n">
        <f aca="false">J3198+I3199</f>
        <v>864500.000000001</v>
      </c>
    </row>
    <row r="3200" customFormat="false" ht="15" hidden="false" customHeight="false" outlineLevel="0" collapsed="false">
      <c r="A3200" s="26" t="n">
        <v>42103</v>
      </c>
      <c r="B3200" s="27" t="n">
        <v>50.79</v>
      </c>
      <c r="C3200" s="27" t="n">
        <v>56.04</v>
      </c>
      <c r="D3200" s="28" t="n">
        <f aca="false">B3200-B3199</f>
        <v>0.350000000000001</v>
      </c>
      <c r="E3200" s="28" t="n">
        <f aca="false">C3200-C3199</f>
        <v>-0.380000000000003</v>
      </c>
      <c r="F3200" s="29" t="n">
        <f aca="false">Inputs!$B$5*B3200+Inputs!$B$6*C3200</f>
        <v>2277000</v>
      </c>
      <c r="G3200" s="29" t="n">
        <f aca="false">Inputs!$B$5*D3200</f>
        <v>35000.0000000001</v>
      </c>
      <c r="H3200" s="29" t="n">
        <f aca="false">Inputs!$B$6*E3200</f>
        <v>19000.0000000001</v>
      </c>
      <c r="I3200" s="29" t="n">
        <f aca="false">G3200+H3200</f>
        <v>54000.0000000003</v>
      </c>
      <c r="J3200" s="29" t="n">
        <f aca="false">J3199+I3200</f>
        <v>918500.000000001</v>
      </c>
    </row>
    <row r="3201" customFormat="false" ht="15" hidden="false" customHeight="false" outlineLevel="0" collapsed="false">
      <c r="A3201" s="26" t="n">
        <v>42104</v>
      </c>
      <c r="B3201" s="27" t="n">
        <v>51.63</v>
      </c>
      <c r="C3201" s="27" t="n">
        <v>56.82</v>
      </c>
      <c r="D3201" s="28" t="n">
        <f aca="false">B3201-B3200</f>
        <v>0.840000000000003</v>
      </c>
      <c r="E3201" s="28" t="n">
        <f aca="false">C3201-C3200</f>
        <v>0.780000000000001</v>
      </c>
      <c r="F3201" s="29" t="n">
        <f aca="false">Inputs!$B$5*B3201+Inputs!$B$6*C3201</f>
        <v>2322000</v>
      </c>
      <c r="G3201" s="29" t="n">
        <f aca="false">Inputs!$B$5*D3201</f>
        <v>84000.0000000003</v>
      </c>
      <c r="H3201" s="29" t="n">
        <f aca="false">Inputs!$B$6*E3201</f>
        <v>-39000.0000000001</v>
      </c>
      <c r="I3201" s="29" t="n">
        <f aca="false">G3201+H3201</f>
        <v>45000.0000000003</v>
      </c>
      <c r="J3201" s="29" t="n">
        <f aca="false">J3200+I3201</f>
        <v>963500.000000001</v>
      </c>
    </row>
    <row r="3202" customFormat="false" ht="15" hidden="false" customHeight="false" outlineLevel="0" collapsed="false">
      <c r="A3202" s="26" t="n">
        <v>42107</v>
      </c>
      <c r="B3202" s="27" t="n">
        <v>51.95</v>
      </c>
      <c r="C3202" s="27" t="n">
        <v>57.14</v>
      </c>
      <c r="D3202" s="28" t="n">
        <f aca="false">B3202-B3201</f>
        <v>0.32</v>
      </c>
      <c r="E3202" s="28" t="n">
        <f aca="false">C3202-C3201</f>
        <v>0.32</v>
      </c>
      <c r="F3202" s="29" t="n">
        <f aca="false">Inputs!$B$5*B3202+Inputs!$B$6*C3202</f>
        <v>2338000</v>
      </c>
      <c r="G3202" s="29" t="n">
        <f aca="false">Inputs!$B$5*D3202</f>
        <v>32000</v>
      </c>
      <c r="H3202" s="29" t="n">
        <f aca="false">Inputs!$B$6*E3202</f>
        <v>-16000</v>
      </c>
      <c r="I3202" s="29" t="n">
        <f aca="false">G3202+H3202</f>
        <v>16000</v>
      </c>
      <c r="J3202" s="29" t="n">
        <f aca="false">J3201+I3202</f>
        <v>979500.000000001</v>
      </c>
    </row>
    <row r="3203" customFormat="false" ht="15" hidden="false" customHeight="false" outlineLevel="0" collapsed="false">
      <c r="A3203" s="26" t="n">
        <v>42108</v>
      </c>
      <c r="B3203" s="27" t="n">
        <v>53.3</v>
      </c>
      <c r="C3203" s="27" t="n">
        <v>57.69</v>
      </c>
      <c r="D3203" s="28" t="n">
        <f aca="false">B3203-B3202</f>
        <v>1.34999999999999</v>
      </c>
      <c r="E3203" s="28" t="n">
        <f aca="false">C3203-C3202</f>
        <v>0.549999999999997</v>
      </c>
      <c r="F3203" s="29" t="n">
        <f aca="false">Inputs!$B$5*B3203+Inputs!$B$6*C3203</f>
        <v>2445500</v>
      </c>
      <c r="G3203" s="29" t="n">
        <f aca="false">Inputs!$B$5*D3203</f>
        <v>134999.999999999</v>
      </c>
      <c r="H3203" s="29" t="n">
        <f aca="false">Inputs!$B$6*E3203</f>
        <v>-27499.9999999999</v>
      </c>
      <c r="I3203" s="29" t="n">
        <f aca="false">G3203+H3203</f>
        <v>107500</v>
      </c>
      <c r="J3203" s="29" t="n">
        <f aca="false">J3202+I3203</f>
        <v>1087000</v>
      </c>
    </row>
    <row r="3204" customFormat="false" ht="15" hidden="false" customHeight="false" outlineLevel="0" collapsed="false">
      <c r="A3204" s="26" t="n">
        <v>42109</v>
      </c>
      <c r="B3204" s="27" t="n">
        <v>56.25</v>
      </c>
      <c r="C3204" s="27" t="n">
        <v>59.32</v>
      </c>
      <c r="D3204" s="28" t="n">
        <f aca="false">B3204-B3203</f>
        <v>2.95</v>
      </c>
      <c r="E3204" s="28" t="n">
        <f aca="false">C3204-C3203</f>
        <v>1.63</v>
      </c>
      <c r="F3204" s="29" t="n">
        <f aca="false">Inputs!$B$5*B3204+Inputs!$B$6*C3204</f>
        <v>2659000</v>
      </c>
      <c r="G3204" s="29" t="n">
        <f aca="false">Inputs!$B$5*D3204</f>
        <v>295000</v>
      </c>
      <c r="H3204" s="29" t="n">
        <f aca="false">Inputs!$B$6*E3204</f>
        <v>-81500.0000000001</v>
      </c>
      <c r="I3204" s="29" t="n">
        <f aca="false">G3204+H3204</f>
        <v>213500</v>
      </c>
      <c r="J3204" s="29" t="n">
        <f aca="false">J3203+I3204</f>
        <v>1300500</v>
      </c>
    </row>
    <row r="3205" customFormat="false" ht="15" hidden="false" customHeight="false" outlineLevel="0" collapsed="false">
      <c r="A3205" s="26" t="n">
        <v>42110</v>
      </c>
      <c r="B3205" s="27" t="n">
        <v>56.69</v>
      </c>
      <c r="C3205" s="27" t="n">
        <v>60.13</v>
      </c>
      <c r="D3205" s="28" t="n">
        <f aca="false">B3205-B3204</f>
        <v>0.439999999999998</v>
      </c>
      <c r="E3205" s="28" t="n">
        <f aca="false">C3205-C3204</f>
        <v>0.810000000000002</v>
      </c>
      <c r="F3205" s="29" t="n">
        <f aca="false">Inputs!$B$5*B3205+Inputs!$B$6*C3205</f>
        <v>2662500</v>
      </c>
      <c r="G3205" s="29" t="n">
        <f aca="false">Inputs!$B$5*D3205</f>
        <v>43999.9999999998</v>
      </c>
      <c r="H3205" s="29" t="n">
        <f aca="false">Inputs!$B$6*E3205</f>
        <v>-40500.0000000001</v>
      </c>
      <c r="I3205" s="29" t="n">
        <f aca="false">G3205+H3205</f>
        <v>3499.99999999966</v>
      </c>
      <c r="J3205" s="29" t="n">
        <f aca="false">J3204+I3205</f>
        <v>1304000</v>
      </c>
    </row>
    <row r="3206" customFormat="false" ht="15" hidden="false" customHeight="false" outlineLevel="0" collapsed="false">
      <c r="A3206" s="26" t="n">
        <v>42111</v>
      </c>
      <c r="B3206" s="27" t="n">
        <v>55.71</v>
      </c>
      <c r="C3206" s="27" t="n">
        <v>61.31</v>
      </c>
      <c r="D3206" s="28" t="n">
        <f aca="false">B3206-B3205</f>
        <v>-0.979999999999997</v>
      </c>
      <c r="E3206" s="28" t="n">
        <f aca="false">C3206-C3205</f>
        <v>1.18</v>
      </c>
      <c r="F3206" s="29" t="n">
        <f aca="false">Inputs!$B$5*B3206+Inputs!$B$6*C3206</f>
        <v>2505500</v>
      </c>
      <c r="G3206" s="29" t="n">
        <f aca="false">Inputs!$B$5*D3206</f>
        <v>-97999.9999999997</v>
      </c>
      <c r="H3206" s="29" t="n">
        <f aca="false">Inputs!$B$6*E3206</f>
        <v>-59000</v>
      </c>
      <c r="I3206" s="29" t="n">
        <f aca="false">G3206+H3206</f>
        <v>-157000</v>
      </c>
      <c r="J3206" s="29" t="n">
        <f aca="false">J3205+I3206</f>
        <v>1147000</v>
      </c>
    </row>
    <row r="3207" customFormat="false" ht="15" hidden="false" customHeight="false" outlineLevel="0" collapsed="false">
      <c r="A3207" s="26" t="n">
        <v>42114</v>
      </c>
      <c r="B3207" s="27" t="n">
        <v>56.37</v>
      </c>
      <c r="C3207" s="27" t="n">
        <v>61.2</v>
      </c>
      <c r="D3207" s="28" t="n">
        <f aca="false">B3207-B3206</f>
        <v>0.659999999999997</v>
      </c>
      <c r="E3207" s="28" t="n">
        <f aca="false">C3207-C3206</f>
        <v>-0.109999999999999</v>
      </c>
      <c r="F3207" s="29" t="n">
        <f aca="false">Inputs!$B$5*B3207+Inputs!$B$6*C3207</f>
        <v>2577000</v>
      </c>
      <c r="G3207" s="29" t="n">
        <f aca="false">Inputs!$B$5*D3207</f>
        <v>65999.9999999997</v>
      </c>
      <c r="H3207" s="29" t="n">
        <f aca="false">Inputs!$B$6*E3207</f>
        <v>5499.99999999997</v>
      </c>
      <c r="I3207" s="29" t="n">
        <f aca="false">G3207+H3207</f>
        <v>71499.9999999996</v>
      </c>
      <c r="J3207" s="29" t="n">
        <f aca="false">J3206+I3207</f>
        <v>1218500</v>
      </c>
    </row>
    <row r="3208" customFormat="false" ht="15" hidden="false" customHeight="false" outlineLevel="0" collapsed="false">
      <c r="A3208" s="26" t="n">
        <v>42115</v>
      </c>
      <c r="B3208" s="27" t="n">
        <v>55.58</v>
      </c>
      <c r="C3208" s="27" t="n">
        <v>60.12</v>
      </c>
      <c r="D3208" s="28" t="n">
        <f aca="false">B3208-B3207</f>
        <v>-0.789999999999999</v>
      </c>
      <c r="E3208" s="28" t="n">
        <f aca="false">C3208-C3207</f>
        <v>-1.08000000000001</v>
      </c>
      <c r="F3208" s="29" t="n">
        <f aca="false">Inputs!$B$5*B3208+Inputs!$B$6*C3208</f>
        <v>2552000</v>
      </c>
      <c r="G3208" s="29" t="n">
        <f aca="false">Inputs!$B$5*D3208</f>
        <v>-78999.9999999999</v>
      </c>
      <c r="H3208" s="29" t="n">
        <f aca="false">Inputs!$B$6*E3208</f>
        <v>54000.0000000003</v>
      </c>
      <c r="I3208" s="29" t="n">
        <f aca="false">G3208+H3208</f>
        <v>-24999.9999999996</v>
      </c>
      <c r="J3208" s="29" t="n">
        <f aca="false">J3207+I3208</f>
        <v>1193500</v>
      </c>
    </row>
    <row r="3209" customFormat="false" ht="15" hidden="false" customHeight="false" outlineLevel="0" collapsed="false">
      <c r="A3209" s="26" t="n">
        <v>42116</v>
      </c>
      <c r="B3209" s="27" t="n">
        <v>56.17</v>
      </c>
      <c r="C3209" s="27" t="n">
        <v>60.12</v>
      </c>
      <c r="D3209" s="28" t="n">
        <f aca="false">B3209-B3208</f>
        <v>0.590000000000003</v>
      </c>
      <c r="E3209" s="28" t="n">
        <f aca="false">C3209-C3208</f>
        <v>0</v>
      </c>
      <c r="F3209" s="29" t="n">
        <f aca="false">Inputs!$B$5*B3209+Inputs!$B$6*C3209</f>
        <v>2611000</v>
      </c>
      <c r="G3209" s="29" t="n">
        <f aca="false">Inputs!$B$5*D3209</f>
        <v>59000.0000000003</v>
      </c>
      <c r="H3209" s="29" t="n">
        <f aca="false">Inputs!$B$6*E3209</f>
        <v>-0</v>
      </c>
      <c r="I3209" s="29" t="n">
        <f aca="false">G3209+H3209</f>
        <v>59000.0000000003</v>
      </c>
      <c r="J3209" s="29" t="n">
        <f aca="false">J3208+I3209</f>
        <v>1252500</v>
      </c>
    </row>
    <row r="3210" customFormat="false" ht="15" hidden="false" customHeight="false" outlineLevel="0" collapsed="false">
      <c r="A3210" s="26" t="n">
        <v>42117</v>
      </c>
      <c r="B3210" s="27" t="n">
        <v>56.59</v>
      </c>
      <c r="C3210" s="27" t="n">
        <v>62.66</v>
      </c>
      <c r="D3210" s="28" t="n">
        <f aca="false">B3210-B3209</f>
        <v>0.420000000000002</v>
      </c>
      <c r="E3210" s="28" t="n">
        <f aca="false">C3210-C3209</f>
        <v>2.54</v>
      </c>
      <c r="F3210" s="29" t="n">
        <f aca="false">Inputs!$B$5*B3210+Inputs!$B$6*C3210</f>
        <v>2526000</v>
      </c>
      <c r="G3210" s="29" t="n">
        <f aca="false">Inputs!$B$5*D3210</f>
        <v>42000.0000000002</v>
      </c>
      <c r="H3210" s="29" t="n">
        <f aca="false">Inputs!$B$6*E3210</f>
        <v>-127000</v>
      </c>
      <c r="I3210" s="29" t="n">
        <f aca="false">G3210+H3210</f>
        <v>-84999.9999999998</v>
      </c>
      <c r="J3210" s="29" t="n">
        <f aca="false">J3209+I3210</f>
        <v>1167500</v>
      </c>
    </row>
    <row r="3211" customFormat="false" ht="15" hidden="false" customHeight="false" outlineLevel="0" collapsed="false">
      <c r="A3211" s="26" t="n">
        <v>42118</v>
      </c>
      <c r="B3211" s="27" t="n">
        <v>55.98</v>
      </c>
      <c r="C3211" s="27" t="n">
        <v>62.96</v>
      </c>
      <c r="D3211" s="28" t="n">
        <f aca="false">B3211-B3210</f>
        <v>-0.610000000000007</v>
      </c>
      <c r="E3211" s="28" t="n">
        <f aca="false">C3211-C3210</f>
        <v>0.300000000000004</v>
      </c>
      <c r="F3211" s="29" t="n">
        <f aca="false">Inputs!$B$5*B3211+Inputs!$B$6*C3211</f>
        <v>2450000</v>
      </c>
      <c r="G3211" s="29" t="n">
        <f aca="false">Inputs!$B$5*D3211</f>
        <v>-61000.0000000007</v>
      </c>
      <c r="H3211" s="29" t="n">
        <f aca="false">Inputs!$B$6*E3211</f>
        <v>-15000.0000000002</v>
      </c>
      <c r="I3211" s="29" t="n">
        <f aca="false">G3211+H3211</f>
        <v>-76000.0000000009</v>
      </c>
      <c r="J3211" s="29" t="n">
        <f aca="false">J3210+I3211</f>
        <v>1091500</v>
      </c>
    </row>
    <row r="3212" customFormat="false" ht="15" hidden="false" customHeight="false" outlineLevel="0" collapsed="false">
      <c r="A3212" s="26" t="n">
        <v>42121</v>
      </c>
      <c r="B3212" s="27" t="n">
        <v>55.56</v>
      </c>
      <c r="C3212" s="27" t="n">
        <v>62.86</v>
      </c>
      <c r="D3212" s="28" t="n">
        <f aca="false">B3212-B3211</f>
        <v>-0.419999999999995</v>
      </c>
      <c r="E3212" s="28" t="n">
        <f aca="false">C3212-C3211</f>
        <v>-0.100000000000001</v>
      </c>
      <c r="F3212" s="29" t="n">
        <f aca="false">Inputs!$B$5*B3212+Inputs!$B$6*C3212</f>
        <v>2413000</v>
      </c>
      <c r="G3212" s="29" t="n">
        <f aca="false">Inputs!$B$5*D3212</f>
        <v>-41999.9999999995</v>
      </c>
      <c r="H3212" s="29" t="n">
        <f aca="false">Inputs!$B$6*E3212</f>
        <v>5000.00000000007</v>
      </c>
      <c r="I3212" s="29" t="n">
        <f aca="false">G3212+H3212</f>
        <v>-36999.9999999994</v>
      </c>
      <c r="J3212" s="29" t="n">
        <f aca="false">J3211+I3212</f>
        <v>1054500</v>
      </c>
    </row>
    <row r="3213" customFormat="false" ht="15" hidden="false" customHeight="false" outlineLevel="0" collapsed="false">
      <c r="A3213" s="26" t="n">
        <v>42122</v>
      </c>
      <c r="B3213" s="27" t="n">
        <v>57.05</v>
      </c>
      <c r="C3213" s="27" t="n">
        <v>62.61</v>
      </c>
      <c r="D3213" s="28" t="n">
        <f aca="false">B3213-B3212</f>
        <v>1.48999999999999</v>
      </c>
      <c r="E3213" s="28" t="n">
        <f aca="false">C3213-C3212</f>
        <v>-0.25</v>
      </c>
      <c r="F3213" s="29" t="n">
        <f aca="false">Inputs!$B$5*B3213+Inputs!$B$6*C3213</f>
        <v>2574500</v>
      </c>
      <c r="G3213" s="29" t="n">
        <f aca="false">Inputs!$B$5*D3213</f>
        <v>148999.999999999</v>
      </c>
      <c r="H3213" s="29" t="n">
        <f aca="false">Inputs!$B$6*E3213</f>
        <v>12500</v>
      </c>
      <c r="I3213" s="29" t="n">
        <f aca="false">G3213+H3213</f>
        <v>161499.999999999</v>
      </c>
      <c r="J3213" s="29" t="n">
        <f aca="false">J3212+I3213</f>
        <v>1216000</v>
      </c>
    </row>
    <row r="3214" customFormat="false" ht="15" hidden="false" customHeight="false" outlineLevel="0" collapsed="false">
      <c r="A3214" s="26" t="n">
        <v>42123</v>
      </c>
      <c r="B3214" s="27" t="n">
        <v>58.55</v>
      </c>
      <c r="C3214" s="27" t="n">
        <v>63.97</v>
      </c>
      <c r="D3214" s="28" t="n">
        <f aca="false">B3214-B3213</f>
        <v>1.5</v>
      </c>
      <c r="E3214" s="28" t="n">
        <f aca="false">C3214-C3213</f>
        <v>1.36</v>
      </c>
      <c r="F3214" s="29" t="n">
        <f aca="false">Inputs!$B$5*B3214+Inputs!$B$6*C3214</f>
        <v>2656500</v>
      </c>
      <c r="G3214" s="29" t="n">
        <f aca="false">Inputs!$B$5*D3214</f>
        <v>150000</v>
      </c>
      <c r="H3214" s="29" t="n">
        <f aca="false">Inputs!$B$6*E3214</f>
        <v>-68000</v>
      </c>
      <c r="I3214" s="29" t="n">
        <f aca="false">G3214+H3214</f>
        <v>82000</v>
      </c>
      <c r="J3214" s="29" t="n">
        <f aca="false">J3213+I3214</f>
        <v>1298000</v>
      </c>
    </row>
    <row r="3215" customFormat="false" ht="15" hidden="false" customHeight="false" outlineLevel="0" collapsed="false">
      <c r="A3215" s="26" t="n">
        <v>42124</v>
      </c>
      <c r="B3215" s="27" t="n">
        <v>59.62</v>
      </c>
      <c r="C3215" s="27" t="n">
        <v>63.9</v>
      </c>
      <c r="D3215" s="28" t="n">
        <f aca="false">B3215-B3214</f>
        <v>1.07</v>
      </c>
      <c r="E3215" s="28" t="n">
        <f aca="false">C3215-C3214</f>
        <v>-0.0700000000000003</v>
      </c>
      <c r="F3215" s="29" t="n">
        <f aca="false">Inputs!$B$5*B3215+Inputs!$B$6*C3215</f>
        <v>2767000</v>
      </c>
      <c r="G3215" s="29" t="n">
        <f aca="false">Inputs!$B$5*D3215</f>
        <v>107000</v>
      </c>
      <c r="H3215" s="29" t="n">
        <f aca="false">Inputs!$B$6*E3215</f>
        <v>3500.00000000001</v>
      </c>
      <c r="I3215" s="29" t="n">
        <f aca="false">G3215+H3215</f>
        <v>110500</v>
      </c>
      <c r="J3215" s="29" t="n">
        <f aca="false">J3214+I3215</f>
        <v>1408500</v>
      </c>
    </row>
    <row r="3216" customFormat="false" ht="15" hidden="false" customHeight="false" outlineLevel="0" collapsed="false">
      <c r="A3216" s="26" t="n">
        <v>42125</v>
      </c>
      <c r="B3216" s="27" t="n">
        <v>59.1</v>
      </c>
      <c r="C3216" s="27" t="n">
        <v>64.13</v>
      </c>
      <c r="D3216" s="28" t="n">
        <f aca="false">B3216-B3215</f>
        <v>-0.519999999999996</v>
      </c>
      <c r="E3216" s="28" t="n">
        <f aca="false">C3216-C3215</f>
        <v>0.229999999999997</v>
      </c>
      <c r="F3216" s="29" t="n">
        <f aca="false">Inputs!$B$5*B3216+Inputs!$B$6*C3216</f>
        <v>2703500</v>
      </c>
      <c r="G3216" s="29" t="n">
        <f aca="false">Inputs!$B$5*D3216</f>
        <v>-51999.9999999996</v>
      </c>
      <c r="H3216" s="29" t="n">
        <f aca="false">Inputs!$B$6*E3216</f>
        <v>-11499.9999999998</v>
      </c>
      <c r="I3216" s="29" t="n">
        <f aca="false">G3216+H3216</f>
        <v>-63499.9999999995</v>
      </c>
      <c r="J3216" s="29" t="n">
        <f aca="false">J3215+I3216</f>
        <v>1345000</v>
      </c>
    </row>
    <row r="3217" customFormat="false" ht="15" hidden="false" customHeight="false" outlineLevel="0" collapsed="false">
      <c r="A3217" s="26" t="n">
        <v>42128</v>
      </c>
      <c r="B3217" s="27" t="n">
        <v>58.92</v>
      </c>
      <c r="C3217" s="27" t="n">
        <v>64.62</v>
      </c>
      <c r="D3217" s="28" t="n">
        <f aca="false">B3217-B3216</f>
        <v>-0.18</v>
      </c>
      <c r="E3217" s="28" t="n">
        <f aca="false">C3217-C3216</f>
        <v>0.490000000000009</v>
      </c>
      <c r="F3217" s="29" t="n">
        <f aca="false">Inputs!$B$5*B3217+Inputs!$B$6*C3217</f>
        <v>2661000</v>
      </c>
      <c r="G3217" s="29" t="n">
        <f aca="false">Inputs!$B$5*D3217</f>
        <v>-18000</v>
      </c>
      <c r="H3217" s="29" t="n">
        <f aca="false">Inputs!$B$6*E3217</f>
        <v>-24500.0000000005</v>
      </c>
      <c r="I3217" s="29" t="n">
        <f aca="false">G3217+H3217</f>
        <v>-42500.0000000004</v>
      </c>
      <c r="J3217" s="29" t="n">
        <f aca="false">J3216+I3217</f>
        <v>1302500</v>
      </c>
    </row>
    <row r="3218" customFormat="false" ht="15" hidden="false" customHeight="false" outlineLevel="0" collapsed="false">
      <c r="A3218" s="26" t="n">
        <v>42129</v>
      </c>
      <c r="B3218" s="27" t="n">
        <v>60.38</v>
      </c>
      <c r="C3218" s="27" t="n">
        <v>65.44</v>
      </c>
      <c r="D3218" s="28" t="n">
        <f aca="false">B3218-B3217</f>
        <v>1.46</v>
      </c>
      <c r="E3218" s="28" t="n">
        <f aca="false">C3218-C3217</f>
        <v>0.819999999999993</v>
      </c>
      <c r="F3218" s="29" t="n">
        <f aca="false">Inputs!$B$5*B3218+Inputs!$B$6*C3218</f>
        <v>2766000</v>
      </c>
      <c r="G3218" s="29" t="n">
        <f aca="false">Inputs!$B$5*D3218</f>
        <v>146000</v>
      </c>
      <c r="H3218" s="29" t="n">
        <f aca="false">Inputs!$B$6*E3218</f>
        <v>-40999.9999999997</v>
      </c>
      <c r="I3218" s="29" t="n">
        <f aca="false">G3218+H3218</f>
        <v>105000</v>
      </c>
      <c r="J3218" s="29" t="n">
        <f aca="false">J3217+I3218</f>
        <v>1407500</v>
      </c>
    </row>
    <row r="3219" customFormat="false" ht="15" hidden="false" customHeight="false" outlineLevel="0" collapsed="false">
      <c r="A3219" s="26" t="n">
        <v>42130</v>
      </c>
      <c r="B3219" s="27" t="n">
        <v>60.93</v>
      </c>
      <c r="C3219" s="27" t="n">
        <v>66.22</v>
      </c>
      <c r="D3219" s="28" t="n">
        <f aca="false">B3219-B3218</f>
        <v>0.549999999999997</v>
      </c>
      <c r="E3219" s="28" t="n">
        <f aca="false">C3219-C3218</f>
        <v>0.780000000000001</v>
      </c>
      <c r="F3219" s="29" t="n">
        <f aca="false">Inputs!$B$5*B3219+Inputs!$B$6*C3219</f>
        <v>2782000</v>
      </c>
      <c r="G3219" s="29" t="n">
        <f aca="false">Inputs!$B$5*D3219</f>
        <v>54999.9999999997</v>
      </c>
      <c r="H3219" s="29" t="n">
        <f aca="false">Inputs!$B$6*E3219</f>
        <v>-39000.0000000001</v>
      </c>
      <c r="I3219" s="29" t="n">
        <f aca="false">G3219+H3219</f>
        <v>15999.9999999997</v>
      </c>
      <c r="J3219" s="29" t="n">
        <f aca="false">J3218+I3219</f>
        <v>1423500</v>
      </c>
    </row>
    <row r="3220" customFormat="false" ht="15" hidden="false" customHeight="false" outlineLevel="0" collapsed="false">
      <c r="A3220" s="26" t="n">
        <v>42131</v>
      </c>
      <c r="B3220" s="27" t="n">
        <v>58.99</v>
      </c>
      <c r="C3220" s="27" t="n">
        <v>64.93</v>
      </c>
      <c r="D3220" s="28" t="n">
        <f aca="false">B3220-B3219</f>
        <v>-1.94</v>
      </c>
      <c r="E3220" s="28" t="n">
        <f aca="false">C3220-C3219</f>
        <v>-1.28999999999999</v>
      </c>
      <c r="F3220" s="29" t="n">
        <f aca="false">Inputs!$B$5*B3220+Inputs!$B$6*C3220</f>
        <v>2652500</v>
      </c>
      <c r="G3220" s="29" t="n">
        <f aca="false">Inputs!$B$5*D3220</f>
        <v>-194000</v>
      </c>
      <c r="H3220" s="29" t="n">
        <f aca="false">Inputs!$B$6*E3220</f>
        <v>64499.9999999996</v>
      </c>
      <c r="I3220" s="29" t="n">
        <f aca="false">G3220+H3220</f>
        <v>-129500</v>
      </c>
      <c r="J3220" s="29" t="n">
        <f aca="false">J3219+I3220</f>
        <v>1294000</v>
      </c>
    </row>
    <row r="3221" customFormat="false" ht="15" hidden="false" customHeight="false" outlineLevel="0" collapsed="false">
      <c r="A3221" s="26" t="n">
        <v>42132</v>
      </c>
      <c r="B3221" s="27" t="n">
        <v>59.41</v>
      </c>
      <c r="C3221" s="27" t="n">
        <v>63.82</v>
      </c>
      <c r="D3221" s="28" t="n">
        <f aca="false">B3221-B3220</f>
        <v>0.419999999999995</v>
      </c>
      <c r="E3221" s="28" t="n">
        <f aca="false">C3221-C3220</f>
        <v>-1.11000000000001</v>
      </c>
      <c r="F3221" s="29" t="n">
        <f aca="false">Inputs!$B$5*B3221+Inputs!$B$6*C3221</f>
        <v>2750000</v>
      </c>
      <c r="G3221" s="29" t="n">
        <f aca="false">Inputs!$B$5*D3221</f>
        <v>41999.9999999995</v>
      </c>
      <c r="H3221" s="29" t="n">
        <f aca="false">Inputs!$B$6*E3221</f>
        <v>55500.0000000003</v>
      </c>
      <c r="I3221" s="29" t="n">
        <f aca="false">G3221+H3221</f>
        <v>97499.9999999998</v>
      </c>
      <c r="J3221" s="29" t="n">
        <f aca="false">J3220+I3221</f>
        <v>1391500</v>
      </c>
    </row>
    <row r="3222" customFormat="false" ht="15" hidden="false" customHeight="false" outlineLevel="0" collapsed="false">
      <c r="A3222" s="26" t="n">
        <v>42135</v>
      </c>
      <c r="B3222" s="27" t="n">
        <v>59.23</v>
      </c>
      <c r="C3222" s="27" t="n">
        <v>62.82</v>
      </c>
      <c r="D3222" s="28" t="n">
        <f aca="false">B3222-B3221</f>
        <v>-0.18</v>
      </c>
      <c r="E3222" s="28" t="n">
        <f aca="false">C3222-C3221</f>
        <v>-1</v>
      </c>
      <c r="F3222" s="29" t="n">
        <f aca="false">Inputs!$B$5*B3222+Inputs!$B$6*C3222</f>
        <v>2782000</v>
      </c>
      <c r="G3222" s="29" t="n">
        <f aca="false">Inputs!$B$5*D3222</f>
        <v>-18000</v>
      </c>
      <c r="H3222" s="29" t="n">
        <f aca="false">Inputs!$B$6*E3222</f>
        <v>50000</v>
      </c>
      <c r="I3222" s="29" t="n">
        <f aca="false">G3222+H3222</f>
        <v>32000</v>
      </c>
      <c r="J3222" s="29" t="n">
        <f aca="false">J3221+I3222</f>
        <v>1423500</v>
      </c>
    </row>
    <row r="3223" customFormat="false" ht="15" hidden="false" customHeight="false" outlineLevel="0" collapsed="false">
      <c r="A3223" s="26" t="n">
        <v>42136</v>
      </c>
      <c r="B3223" s="27" t="n">
        <v>60.72</v>
      </c>
      <c r="C3223" s="27" t="n">
        <v>65.09</v>
      </c>
      <c r="D3223" s="28" t="n">
        <f aca="false">B3223-B3222</f>
        <v>1.49</v>
      </c>
      <c r="E3223" s="28" t="n">
        <f aca="false">C3223-C3222</f>
        <v>2.27</v>
      </c>
      <c r="F3223" s="29" t="n">
        <f aca="false">Inputs!$B$5*B3223+Inputs!$B$6*C3223</f>
        <v>2817500</v>
      </c>
      <c r="G3223" s="29" t="n">
        <f aca="false">Inputs!$B$5*D3223</f>
        <v>149000</v>
      </c>
      <c r="H3223" s="29" t="n">
        <f aca="false">Inputs!$B$6*E3223</f>
        <v>-113500</v>
      </c>
      <c r="I3223" s="29" t="n">
        <f aca="false">G3223+H3223</f>
        <v>35500</v>
      </c>
      <c r="J3223" s="29" t="n">
        <f aca="false">J3222+I3223</f>
        <v>1459000</v>
      </c>
    </row>
    <row r="3224" customFormat="false" ht="15" hidden="false" customHeight="false" outlineLevel="0" collapsed="false">
      <c r="A3224" s="26" t="n">
        <v>42137</v>
      </c>
      <c r="B3224" s="27" t="n">
        <v>60.5</v>
      </c>
      <c r="C3224" s="27" t="n">
        <v>66.33</v>
      </c>
      <c r="D3224" s="28" t="n">
        <f aca="false">B3224-B3223</f>
        <v>-0.219999999999999</v>
      </c>
      <c r="E3224" s="28" t="n">
        <f aca="false">C3224-C3223</f>
        <v>1.23999999999999</v>
      </c>
      <c r="F3224" s="29" t="n">
        <f aca="false">Inputs!$B$5*B3224+Inputs!$B$6*C3224</f>
        <v>2733500</v>
      </c>
      <c r="G3224" s="29" t="n">
        <f aca="false">Inputs!$B$5*D3224</f>
        <v>-21999.9999999999</v>
      </c>
      <c r="H3224" s="29" t="n">
        <f aca="false">Inputs!$B$6*E3224</f>
        <v>-61999.9999999997</v>
      </c>
      <c r="I3224" s="29" t="n">
        <f aca="false">G3224+H3224</f>
        <v>-83999.9999999996</v>
      </c>
      <c r="J3224" s="29" t="n">
        <f aca="false">J3223+I3224</f>
        <v>1375000</v>
      </c>
    </row>
    <row r="3225" customFormat="false" ht="15" hidden="false" customHeight="false" outlineLevel="0" collapsed="false">
      <c r="A3225" s="26" t="n">
        <v>42138</v>
      </c>
      <c r="B3225" s="27" t="n">
        <v>59.89</v>
      </c>
      <c r="C3225" s="27" t="n">
        <v>65.58</v>
      </c>
      <c r="D3225" s="28" t="n">
        <f aca="false">B3225-B3224</f>
        <v>-0.609999999999999</v>
      </c>
      <c r="E3225" s="28" t="n">
        <f aca="false">C3225-C3224</f>
        <v>-0.75</v>
      </c>
      <c r="F3225" s="29" t="n">
        <f aca="false">Inputs!$B$5*B3225+Inputs!$B$6*C3225</f>
        <v>2710000</v>
      </c>
      <c r="G3225" s="29" t="n">
        <f aca="false">Inputs!$B$5*D3225</f>
        <v>-60999.9999999999</v>
      </c>
      <c r="H3225" s="29" t="n">
        <f aca="false">Inputs!$B$6*E3225</f>
        <v>37500</v>
      </c>
      <c r="I3225" s="29" t="n">
        <f aca="false">G3225+H3225</f>
        <v>-23499.9999999999</v>
      </c>
      <c r="J3225" s="29" t="n">
        <f aca="false">J3224+I3225</f>
        <v>1351500</v>
      </c>
    </row>
    <row r="3226" customFormat="false" ht="15" hidden="false" customHeight="false" outlineLevel="0" collapsed="false">
      <c r="A3226" s="26" t="n">
        <v>42139</v>
      </c>
      <c r="B3226" s="27" t="n">
        <v>59.73</v>
      </c>
      <c r="C3226" s="27" t="n">
        <v>64.69</v>
      </c>
      <c r="D3226" s="28" t="n">
        <f aca="false">B3226-B3225</f>
        <v>-0.160000000000004</v>
      </c>
      <c r="E3226" s="28" t="n">
        <f aca="false">C3226-C3225</f>
        <v>-0.890000000000001</v>
      </c>
      <c r="F3226" s="29" t="n">
        <f aca="false">Inputs!$B$5*B3226+Inputs!$B$6*C3226</f>
        <v>2738500</v>
      </c>
      <c r="G3226" s="29" t="n">
        <f aca="false">Inputs!$B$5*D3226</f>
        <v>-16000.0000000004</v>
      </c>
      <c r="H3226" s="29" t="n">
        <f aca="false">Inputs!$B$6*E3226</f>
        <v>44500</v>
      </c>
      <c r="I3226" s="29" t="n">
        <f aca="false">G3226+H3226</f>
        <v>28499.9999999997</v>
      </c>
      <c r="J3226" s="29" t="n">
        <f aca="false">J3225+I3226</f>
        <v>1380000</v>
      </c>
    </row>
    <row r="3227" customFormat="false" ht="15" hidden="false" customHeight="false" outlineLevel="0" collapsed="false">
      <c r="A3227" s="26" t="n">
        <v>42142</v>
      </c>
      <c r="B3227" s="27" t="n">
        <v>59.44</v>
      </c>
      <c r="C3227" s="27" t="n">
        <v>65.15</v>
      </c>
      <c r="D3227" s="28" t="n">
        <f aca="false">B3227-B3226</f>
        <v>-0.289999999999999</v>
      </c>
      <c r="E3227" s="28" t="n">
        <f aca="false">C3227-C3226</f>
        <v>0.460000000000008</v>
      </c>
      <c r="F3227" s="29" t="n">
        <f aca="false">Inputs!$B$5*B3227+Inputs!$B$6*C3227</f>
        <v>2686500</v>
      </c>
      <c r="G3227" s="29" t="n">
        <f aca="false">Inputs!$B$5*D3227</f>
        <v>-28999.9999999999</v>
      </c>
      <c r="H3227" s="29" t="n">
        <f aca="false">Inputs!$B$6*E3227</f>
        <v>-23000.0000000004</v>
      </c>
      <c r="I3227" s="29" t="n">
        <f aca="false">G3227+H3227</f>
        <v>-52000.0000000003</v>
      </c>
      <c r="J3227" s="29" t="n">
        <f aca="false">J3226+I3227</f>
        <v>1328000</v>
      </c>
    </row>
    <row r="3228" customFormat="false" ht="15" hidden="false" customHeight="false" outlineLevel="0" collapsed="false">
      <c r="A3228" s="26" t="n">
        <v>42143</v>
      </c>
      <c r="B3228" s="27" t="n">
        <v>57.3</v>
      </c>
      <c r="C3228" s="27" t="n">
        <v>63.48</v>
      </c>
      <c r="D3228" s="28" t="n">
        <f aca="false">B3228-B3227</f>
        <v>-2.14</v>
      </c>
      <c r="E3228" s="28" t="n">
        <f aca="false">C3228-C3227</f>
        <v>-1.67000000000001</v>
      </c>
      <c r="F3228" s="29" t="n">
        <f aca="false">Inputs!$B$5*B3228+Inputs!$B$6*C3228</f>
        <v>2556000</v>
      </c>
      <c r="G3228" s="29" t="n">
        <f aca="false">Inputs!$B$5*D3228</f>
        <v>-214000</v>
      </c>
      <c r="H3228" s="29" t="n">
        <f aca="false">Inputs!$B$6*E3228</f>
        <v>83500.0000000004</v>
      </c>
      <c r="I3228" s="29" t="n">
        <f aca="false">G3228+H3228</f>
        <v>-130500</v>
      </c>
      <c r="J3228" s="29" t="n">
        <f aca="false">J3227+I3228</f>
        <v>1197500</v>
      </c>
    </row>
    <row r="3229" customFormat="false" ht="15" hidden="false" customHeight="false" outlineLevel="0" collapsed="false">
      <c r="A3229" s="26" t="n">
        <v>42144</v>
      </c>
      <c r="B3229" s="27" t="n">
        <v>58.96</v>
      </c>
      <c r="C3229" s="27" t="n">
        <v>63.52</v>
      </c>
      <c r="D3229" s="28" t="n">
        <f aca="false">B3229-B3228</f>
        <v>1.66</v>
      </c>
      <c r="E3229" s="28" t="n">
        <f aca="false">C3229-C3228</f>
        <v>0.0400000000000063</v>
      </c>
      <c r="F3229" s="29" t="n">
        <f aca="false">Inputs!$B$5*B3229+Inputs!$B$6*C3229</f>
        <v>2720000</v>
      </c>
      <c r="G3229" s="29" t="n">
        <f aca="false">Inputs!$B$5*D3229</f>
        <v>166000</v>
      </c>
      <c r="H3229" s="29" t="n">
        <f aca="false">Inputs!$B$6*E3229</f>
        <v>-2000.00000000031</v>
      </c>
      <c r="I3229" s="29" t="n">
        <f aca="false">G3229+H3229</f>
        <v>164000</v>
      </c>
      <c r="J3229" s="29" t="n">
        <f aca="false">J3228+I3229</f>
        <v>1361500</v>
      </c>
    </row>
    <row r="3230" customFormat="false" ht="15" hidden="false" customHeight="false" outlineLevel="0" collapsed="false">
      <c r="A3230" s="26" t="n">
        <v>42145</v>
      </c>
      <c r="B3230" s="27" t="n">
        <v>60.18</v>
      </c>
      <c r="C3230" s="27" t="n">
        <v>64.7</v>
      </c>
      <c r="D3230" s="28" t="n">
        <f aca="false">B3230-B3229</f>
        <v>1.22</v>
      </c>
      <c r="E3230" s="28" t="n">
        <f aca="false">C3230-C3229</f>
        <v>1.18</v>
      </c>
      <c r="F3230" s="29" t="n">
        <f aca="false">Inputs!$B$5*B3230+Inputs!$B$6*C3230</f>
        <v>2783000</v>
      </c>
      <c r="G3230" s="29" t="n">
        <f aca="false">Inputs!$B$5*D3230</f>
        <v>122000</v>
      </c>
      <c r="H3230" s="29" t="n">
        <f aca="false">Inputs!$B$6*E3230</f>
        <v>-59000</v>
      </c>
      <c r="I3230" s="29" t="n">
        <f aca="false">G3230+H3230</f>
        <v>62999.9999999999</v>
      </c>
      <c r="J3230" s="29" t="n">
        <f aca="false">J3229+I3230</f>
        <v>1424500</v>
      </c>
    </row>
    <row r="3231" customFormat="false" ht="15" hidden="false" customHeight="false" outlineLevel="0" collapsed="false">
      <c r="A3231" s="26" t="n">
        <v>42146</v>
      </c>
      <c r="B3231" s="27" t="n">
        <v>58.88</v>
      </c>
      <c r="C3231" s="27" t="n">
        <v>64.7</v>
      </c>
      <c r="D3231" s="28" t="n">
        <f aca="false">B3231-B3230</f>
        <v>-1.3</v>
      </c>
      <c r="E3231" s="28" t="n">
        <f aca="false">C3231-C3230</f>
        <v>0</v>
      </c>
      <c r="F3231" s="29" t="n">
        <f aca="false">Inputs!$B$5*B3231+Inputs!$B$6*C3231</f>
        <v>2653000</v>
      </c>
      <c r="G3231" s="29" t="n">
        <f aca="false">Inputs!$B$5*D3231</f>
        <v>-130000</v>
      </c>
      <c r="H3231" s="29" t="n">
        <f aca="false">Inputs!$B$6*E3231</f>
        <v>-0</v>
      </c>
      <c r="I3231" s="29" t="n">
        <f aca="false">G3231+H3231</f>
        <v>-130000</v>
      </c>
      <c r="J3231" s="29" t="n">
        <f aca="false">J3230+I3231</f>
        <v>1294500</v>
      </c>
    </row>
    <row r="3232" customFormat="false" ht="15" hidden="false" customHeight="false" outlineLevel="0" collapsed="false">
      <c r="A3232" s="26" t="n">
        <v>42150</v>
      </c>
      <c r="B3232" s="27" t="n">
        <v>57.29</v>
      </c>
      <c r="C3232" s="27" t="n">
        <v>61.65</v>
      </c>
      <c r="D3232" s="28" t="n">
        <f aca="false">B3232-B3231</f>
        <v>-1.59</v>
      </c>
      <c r="E3232" s="28" t="n">
        <f aca="false">C3232-C3231</f>
        <v>-3.05</v>
      </c>
      <c r="F3232" s="29" t="n">
        <f aca="false">Inputs!$B$5*B3232+Inputs!$B$6*C3232</f>
        <v>2646500</v>
      </c>
      <c r="G3232" s="29" t="n">
        <f aca="false">Inputs!$B$5*D3232</f>
        <v>-159000</v>
      </c>
      <c r="H3232" s="29" t="n">
        <f aca="false">Inputs!$B$6*E3232</f>
        <v>152500</v>
      </c>
      <c r="I3232" s="29" t="n">
        <f aca="false">G3232+H3232</f>
        <v>-6500.00000000015</v>
      </c>
      <c r="J3232" s="29" t="n">
        <f aca="false">J3231+I3232</f>
        <v>1288000</v>
      </c>
    </row>
    <row r="3233" customFormat="false" ht="15" hidden="false" customHeight="false" outlineLevel="0" collapsed="false">
      <c r="A3233" s="26" t="n">
        <v>42151</v>
      </c>
      <c r="B3233" s="27" t="n">
        <v>57.51</v>
      </c>
      <c r="C3233" s="27" t="n">
        <v>61.35</v>
      </c>
      <c r="D3233" s="28" t="n">
        <f aca="false">B3233-B3232</f>
        <v>0.219999999999999</v>
      </c>
      <c r="E3233" s="28" t="n">
        <f aca="false">C3233-C3232</f>
        <v>-0.299999999999997</v>
      </c>
      <c r="F3233" s="29" t="n">
        <f aca="false">Inputs!$B$5*B3233+Inputs!$B$6*C3233</f>
        <v>2683500</v>
      </c>
      <c r="G3233" s="29" t="n">
        <f aca="false">Inputs!$B$5*D3233</f>
        <v>21999.9999999999</v>
      </c>
      <c r="H3233" s="29" t="n">
        <f aca="false">Inputs!$B$6*E3233</f>
        <v>14999.9999999999</v>
      </c>
      <c r="I3233" s="29" t="n">
        <f aca="false">G3233+H3233</f>
        <v>36999.9999999997</v>
      </c>
      <c r="J3233" s="29" t="n">
        <f aca="false">J3232+I3233</f>
        <v>1325000</v>
      </c>
    </row>
    <row r="3234" customFormat="false" ht="15" hidden="false" customHeight="false" outlineLevel="0" collapsed="false">
      <c r="A3234" s="26" t="n">
        <v>42152</v>
      </c>
      <c r="B3234" s="27" t="n">
        <v>57.69</v>
      </c>
      <c r="C3234" s="27" t="n">
        <v>60.12</v>
      </c>
      <c r="D3234" s="28" t="n">
        <f aca="false">B3234-B3233</f>
        <v>0.18</v>
      </c>
      <c r="E3234" s="28" t="n">
        <f aca="false">C3234-C3233</f>
        <v>-1.23</v>
      </c>
      <c r="F3234" s="29" t="n">
        <f aca="false">Inputs!$B$5*B3234+Inputs!$B$6*C3234</f>
        <v>2763000</v>
      </c>
      <c r="G3234" s="29" t="n">
        <f aca="false">Inputs!$B$5*D3234</f>
        <v>18000</v>
      </c>
      <c r="H3234" s="29" t="n">
        <f aca="false">Inputs!$B$6*E3234</f>
        <v>61500.0000000002</v>
      </c>
      <c r="I3234" s="29" t="n">
        <f aca="false">G3234+H3234</f>
        <v>79500.0000000002</v>
      </c>
      <c r="J3234" s="29" t="n">
        <f aca="false">J3233+I3234</f>
        <v>1404500</v>
      </c>
    </row>
    <row r="3235" customFormat="false" ht="15" hidden="false" customHeight="false" outlineLevel="0" collapsed="false">
      <c r="A3235" s="26" t="n">
        <v>42153</v>
      </c>
      <c r="B3235" s="27" t="n">
        <v>60.25</v>
      </c>
      <c r="C3235" s="27" t="n">
        <v>63.16</v>
      </c>
      <c r="D3235" s="28" t="n">
        <f aca="false">B3235-B3234</f>
        <v>2.56</v>
      </c>
      <c r="E3235" s="28" t="n">
        <f aca="false">C3235-C3234</f>
        <v>3.04</v>
      </c>
      <c r="F3235" s="29" t="n">
        <f aca="false">Inputs!$B$5*B3235+Inputs!$B$6*C3235</f>
        <v>2867000</v>
      </c>
      <c r="G3235" s="29" t="n">
        <f aca="false">Inputs!$B$5*D3235</f>
        <v>256000</v>
      </c>
      <c r="H3235" s="29" t="n">
        <f aca="false">Inputs!$B$6*E3235</f>
        <v>-152000</v>
      </c>
      <c r="I3235" s="29" t="n">
        <f aca="false">G3235+H3235</f>
        <v>104000</v>
      </c>
      <c r="J3235" s="29" t="n">
        <f aca="false">J3234+I3235</f>
        <v>1508500</v>
      </c>
    </row>
    <row r="3236" customFormat="false" ht="15" hidden="false" customHeight="false" outlineLevel="0" collapsed="false">
      <c r="A3236" s="26" t="n">
        <v>42156</v>
      </c>
      <c r="B3236" s="27" t="n">
        <v>60.24</v>
      </c>
      <c r="C3236" s="27" t="n">
        <v>62.87</v>
      </c>
      <c r="D3236" s="28" t="n">
        <f aca="false">B3236-B3235</f>
        <v>-0.00999999999999801</v>
      </c>
      <c r="E3236" s="28" t="n">
        <f aca="false">C3236-C3235</f>
        <v>-0.289999999999999</v>
      </c>
      <c r="F3236" s="29" t="n">
        <f aca="false">Inputs!$B$5*B3236+Inputs!$B$6*C3236</f>
        <v>2880500</v>
      </c>
      <c r="G3236" s="29" t="n">
        <f aca="false">Inputs!$B$5*D3236</f>
        <v>-999.999999999801</v>
      </c>
      <c r="H3236" s="29" t="n">
        <f aca="false">Inputs!$B$6*E3236</f>
        <v>14500</v>
      </c>
      <c r="I3236" s="29" t="n">
        <f aca="false">G3236+H3236</f>
        <v>13500.0000000002</v>
      </c>
      <c r="J3236" s="29" t="n">
        <f aca="false">J3235+I3236</f>
        <v>1522000</v>
      </c>
    </row>
    <row r="3237" customFormat="false" ht="15" hidden="false" customHeight="false" outlineLevel="0" collapsed="false">
      <c r="A3237" s="26" t="n">
        <v>42157</v>
      </c>
      <c r="B3237" s="27" t="n">
        <v>61.3</v>
      </c>
      <c r="C3237" s="27" t="n">
        <v>63.14</v>
      </c>
      <c r="D3237" s="28" t="n">
        <f aca="false">B3237-B3236</f>
        <v>1.06</v>
      </c>
      <c r="E3237" s="28" t="n">
        <f aca="false">C3237-C3236</f>
        <v>0.270000000000003</v>
      </c>
      <c r="F3237" s="29" t="n">
        <f aca="false">Inputs!$B$5*B3237+Inputs!$B$6*C3237</f>
        <v>2973000</v>
      </c>
      <c r="G3237" s="29" t="n">
        <f aca="false">Inputs!$B$5*D3237</f>
        <v>106000</v>
      </c>
      <c r="H3237" s="29" t="n">
        <f aca="false">Inputs!$B$6*E3237</f>
        <v>-13500.0000000002</v>
      </c>
      <c r="I3237" s="29" t="n">
        <f aca="false">G3237+H3237</f>
        <v>92499.9999999994</v>
      </c>
      <c r="J3237" s="29" t="n">
        <f aca="false">J3236+I3237</f>
        <v>1614500</v>
      </c>
    </row>
    <row r="3238" customFormat="false" ht="15" hidden="false" customHeight="false" outlineLevel="0" collapsed="false">
      <c r="A3238" s="26" t="n">
        <v>42158</v>
      </c>
      <c r="B3238" s="27" t="n">
        <v>59.67</v>
      </c>
      <c r="C3238" s="27" t="n">
        <v>62.78</v>
      </c>
      <c r="D3238" s="28" t="n">
        <f aca="false">B3238-B3237</f>
        <v>-1.63</v>
      </c>
      <c r="E3238" s="28" t="n">
        <f aca="false">C3238-C3237</f>
        <v>-0.359999999999999</v>
      </c>
      <c r="F3238" s="29" t="n">
        <f aca="false">Inputs!$B$5*B3238+Inputs!$B$6*C3238</f>
        <v>2828000</v>
      </c>
      <c r="G3238" s="29" t="n">
        <f aca="false">Inputs!$B$5*D3238</f>
        <v>-163000</v>
      </c>
      <c r="H3238" s="29" t="n">
        <f aca="false">Inputs!$B$6*E3238</f>
        <v>18000</v>
      </c>
      <c r="I3238" s="29" t="n">
        <f aca="false">G3238+H3238</f>
        <v>-145000</v>
      </c>
      <c r="J3238" s="29" t="n">
        <f aca="false">J3237+I3238</f>
        <v>1469500</v>
      </c>
    </row>
    <row r="3239" customFormat="false" ht="15" hidden="false" customHeight="false" outlineLevel="0" collapsed="false">
      <c r="A3239" s="26" t="n">
        <v>42159</v>
      </c>
      <c r="B3239" s="27" t="n">
        <v>58</v>
      </c>
      <c r="C3239" s="27" t="n">
        <v>60.34</v>
      </c>
      <c r="D3239" s="28" t="n">
        <f aca="false">B3239-B3238</f>
        <v>-1.67</v>
      </c>
      <c r="E3239" s="28" t="n">
        <f aca="false">C3239-C3238</f>
        <v>-2.44</v>
      </c>
      <c r="F3239" s="29" t="n">
        <f aca="false">Inputs!$B$5*B3239+Inputs!$B$6*C3239</f>
        <v>2783000</v>
      </c>
      <c r="G3239" s="29" t="n">
        <f aca="false">Inputs!$B$5*D3239</f>
        <v>-167000</v>
      </c>
      <c r="H3239" s="29" t="n">
        <f aca="false">Inputs!$B$6*E3239</f>
        <v>122000</v>
      </c>
      <c r="I3239" s="29" t="n">
        <f aca="false">G3239+H3239</f>
        <v>-45000.0000000003</v>
      </c>
      <c r="J3239" s="29" t="n">
        <f aca="false">J3238+I3239</f>
        <v>1424500</v>
      </c>
    </row>
    <row r="3240" customFormat="false" ht="15" hidden="false" customHeight="false" outlineLevel="0" collapsed="false">
      <c r="A3240" s="26" t="n">
        <v>42160</v>
      </c>
      <c r="B3240" s="27" t="n">
        <v>59.11</v>
      </c>
      <c r="C3240" s="27" t="n">
        <v>60.36</v>
      </c>
      <c r="D3240" s="28" t="n">
        <f aca="false">B3240-B3239</f>
        <v>1.11</v>
      </c>
      <c r="E3240" s="28" t="n">
        <f aca="false">C3240-C3239</f>
        <v>0.019999999999996</v>
      </c>
      <c r="F3240" s="29" t="n">
        <f aca="false">Inputs!$B$5*B3240+Inputs!$B$6*C3240</f>
        <v>2893000</v>
      </c>
      <c r="G3240" s="29" t="n">
        <f aca="false">Inputs!$B$5*D3240</f>
        <v>111000</v>
      </c>
      <c r="H3240" s="29" t="n">
        <f aca="false">Inputs!$B$6*E3240</f>
        <v>-999.999999999801</v>
      </c>
      <c r="I3240" s="29" t="n">
        <f aca="false">G3240+H3240</f>
        <v>110000</v>
      </c>
      <c r="J3240" s="29" t="n">
        <f aca="false">J3239+I3240</f>
        <v>1534500</v>
      </c>
    </row>
    <row r="3241" customFormat="false" ht="15" hidden="false" customHeight="false" outlineLevel="0" collapsed="false">
      <c r="A3241" s="26" t="n">
        <v>42163</v>
      </c>
      <c r="B3241" s="27" t="n">
        <v>58.15</v>
      </c>
      <c r="C3241" s="27" t="n">
        <v>61.33</v>
      </c>
      <c r="D3241" s="28" t="n">
        <f aca="false">B3241-B3240</f>
        <v>-0.960000000000001</v>
      </c>
      <c r="E3241" s="28" t="n">
        <f aca="false">C3241-C3240</f>
        <v>0.969999999999999</v>
      </c>
      <c r="F3241" s="29" t="n">
        <f aca="false">Inputs!$B$5*B3241+Inputs!$B$6*C3241</f>
        <v>2748500</v>
      </c>
      <c r="G3241" s="29" t="n">
        <f aca="false">Inputs!$B$5*D3241</f>
        <v>-96000.0000000001</v>
      </c>
      <c r="H3241" s="29" t="n">
        <f aca="false">Inputs!$B$6*E3241</f>
        <v>-48499.9999999999</v>
      </c>
      <c r="I3241" s="29" t="n">
        <f aca="false">G3241+H3241</f>
        <v>-144500</v>
      </c>
      <c r="J3241" s="29" t="n">
        <f aca="false">J3240+I3241</f>
        <v>1390000</v>
      </c>
    </row>
    <row r="3242" customFormat="false" ht="15" hidden="false" customHeight="false" outlineLevel="0" collapsed="false">
      <c r="A3242" s="26" t="n">
        <v>42164</v>
      </c>
      <c r="B3242" s="27" t="n">
        <v>60.15</v>
      </c>
      <c r="C3242" s="27" t="n">
        <v>63.23</v>
      </c>
      <c r="D3242" s="28" t="n">
        <f aca="false">B3242-B3241</f>
        <v>2</v>
      </c>
      <c r="E3242" s="28" t="n">
        <f aca="false">C3242-C3241</f>
        <v>1.9</v>
      </c>
      <c r="F3242" s="29" t="n">
        <f aca="false">Inputs!$B$5*B3242+Inputs!$B$6*C3242</f>
        <v>2853500</v>
      </c>
      <c r="G3242" s="29" t="n">
        <f aca="false">Inputs!$B$5*D3242</f>
        <v>200000</v>
      </c>
      <c r="H3242" s="29" t="n">
        <f aca="false">Inputs!$B$6*E3242</f>
        <v>-94999.9999999999</v>
      </c>
      <c r="I3242" s="29" t="n">
        <f aca="false">G3242+H3242</f>
        <v>105000</v>
      </c>
      <c r="J3242" s="29" t="n">
        <f aca="false">J3241+I3242</f>
        <v>1495000</v>
      </c>
    </row>
    <row r="3243" customFormat="false" ht="15" hidden="false" customHeight="false" outlineLevel="0" collapsed="false">
      <c r="A3243" s="26" t="n">
        <v>42165</v>
      </c>
      <c r="B3243" s="27" t="n">
        <v>61.36</v>
      </c>
      <c r="C3243" s="27" t="n">
        <v>64.68</v>
      </c>
      <c r="D3243" s="28" t="n">
        <f aca="false">B3243-B3242</f>
        <v>1.21</v>
      </c>
      <c r="E3243" s="28" t="n">
        <f aca="false">C3243-C3242</f>
        <v>1.45000000000001</v>
      </c>
      <c r="F3243" s="29" t="n">
        <f aca="false">Inputs!$B$5*B3243+Inputs!$B$6*C3243</f>
        <v>2902000</v>
      </c>
      <c r="G3243" s="29" t="n">
        <f aca="false">Inputs!$B$5*D3243</f>
        <v>121000</v>
      </c>
      <c r="H3243" s="29" t="n">
        <f aca="false">Inputs!$B$6*E3243</f>
        <v>-72500.0000000005</v>
      </c>
      <c r="I3243" s="29" t="n">
        <f aca="false">G3243+H3243</f>
        <v>48499.9999999996</v>
      </c>
      <c r="J3243" s="29" t="n">
        <f aca="false">J3242+I3243</f>
        <v>1543500</v>
      </c>
    </row>
    <row r="3244" customFormat="false" ht="15" hidden="false" customHeight="false" outlineLevel="0" collapsed="false">
      <c r="A3244" s="26" t="n">
        <v>42166</v>
      </c>
      <c r="B3244" s="27" t="n">
        <v>60.74</v>
      </c>
      <c r="C3244" s="27" t="n">
        <v>63.76</v>
      </c>
      <c r="D3244" s="28" t="n">
        <f aca="false">B3244-B3243</f>
        <v>-0.619999999999997</v>
      </c>
      <c r="E3244" s="28" t="n">
        <f aca="false">C3244-C3243</f>
        <v>-0.920000000000009</v>
      </c>
      <c r="F3244" s="29" t="n">
        <f aca="false">Inputs!$B$5*B3244+Inputs!$B$6*C3244</f>
        <v>2886000</v>
      </c>
      <c r="G3244" s="29" t="n">
        <f aca="false">Inputs!$B$5*D3244</f>
        <v>-61999.9999999997</v>
      </c>
      <c r="H3244" s="29" t="n">
        <f aca="false">Inputs!$B$6*E3244</f>
        <v>46000.0000000004</v>
      </c>
      <c r="I3244" s="29" t="n">
        <f aca="false">G3244+H3244</f>
        <v>-15999.9999999993</v>
      </c>
      <c r="J3244" s="29" t="n">
        <f aca="false">J3243+I3244</f>
        <v>1527500</v>
      </c>
    </row>
    <row r="3245" customFormat="false" ht="15" hidden="false" customHeight="false" outlineLevel="0" collapsed="false">
      <c r="A3245" s="26" t="n">
        <v>42167</v>
      </c>
      <c r="B3245" s="27" t="n">
        <v>59.96</v>
      </c>
      <c r="C3245" s="27" t="n">
        <v>63.19</v>
      </c>
      <c r="D3245" s="28" t="n">
        <f aca="false">B3245-B3244</f>
        <v>-0.780000000000001</v>
      </c>
      <c r="E3245" s="28" t="n">
        <f aca="false">C3245-C3244</f>
        <v>-0.57</v>
      </c>
      <c r="F3245" s="29" t="n">
        <f aca="false">Inputs!$B$5*B3245+Inputs!$B$6*C3245</f>
        <v>2836500</v>
      </c>
      <c r="G3245" s="29" t="n">
        <f aca="false">Inputs!$B$5*D3245</f>
        <v>-78000.0000000001</v>
      </c>
      <c r="H3245" s="29" t="n">
        <f aca="false">Inputs!$B$6*E3245</f>
        <v>28500</v>
      </c>
      <c r="I3245" s="29" t="n">
        <f aca="false">G3245+H3245</f>
        <v>-49500.0000000001</v>
      </c>
      <c r="J3245" s="29" t="n">
        <f aca="false">J3244+I3245</f>
        <v>1478000</v>
      </c>
    </row>
    <row r="3246" customFormat="false" ht="15" hidden="false" customHeight="false" outlineLevel="0" collapsed="false">
      <c r="A3246" s="26" t="n">
        <v>42170</v>
      </c>
      <c r="B3246" s="27" t="n">
        <v>59.53</v>
      </c>
      <c r="C3246" s="27" t="n">
        <v>60.99</v>
      </c>
      <c r="D3246" s="28" t="n">
        <f aca="false">B3246-B3245</f>
        <v>-0.43</v>
      </c>
      <c r="E3246" s="28" t="n">
        <f aca="false">C3246-C3245</f>
        <v>-2.2</v>
      </c>
      <c r="F3246" s="29" t="n">
        <f aca="false">Inputs!$B$5*B3246+Inputs!$B$6*C3246</f>
        <v>2903500</v>
      </c>
      <c r="G3246" s="29" t="n">
        <f aca="false">Inputs!$B$5*D3246</f>
        <v>-43000</v>
      </c>
      <c r="H3246" s="29" t="n">
        <f aca="false">Inputs!$B$6*E3246</f>
        <v>110000</v>
      </c>
      <c r="I3246" s="29" t="n">
        <f aca="false">G3246+H3246</f>
        <v>66999.9999999998</v>
      </c>
      <c r="J3246" s="29" t="n">
        <f aca="false">J3245+I3246</f>
        <v>1545000</v>
      </c>
    </row>
    <row r="3247" customFormat="false" ht="15" hidden="false" customHeight="false" outlineLevel="0" collapsed="false">
      <c r="A3247" s="26" t="n">
        <v>42171</v>
      </c>
      <c r="B3247" s="27" t="n">
        <v>60.01</v>
      </c>
      <c r="C3247" s="27" t="n">
        <v>60.75</v>
      </c>
      <c r="D3247" s="28" t="n">
        <f aca="false">B3247-B3246</f>
        <v>0.479999999999997</v>
      </c>
      <c r="E3247" s="28" t="n">
        <f aca="false">C3247-C3246</f>
        <v>-0.240000000000002</v>
      </c>
      <c r="F3247" s="29" t="n">
        <f aca="false">Inputs!$B$5*B3247+Inputs!$B$6*C3247</f>
        <v>2963500</v>
      </c>
      <c r="G3247" s="29" t="n">
        <f aca="false">Inputs!$B$5*D3247</f>
        <v>47999.9999999997</v>
      </c>
      <c r="H3247" s="29" t="n">
        <f aca="false">Inputs!$B$6*E3247</f>
        <v>12000.0000000001</v>
      </c>
      <c r="I3247" s="29" t="n">
        <f aca="false">G3247+H3247</f>
        <v>59999.9999999998</v>
      </c>
      <c r="J3247" s="29" t="n">
        <f aca="false">J3246+I3247</f>
        <v>1605000</v>
      </c>
    </row>
    <row r="3248" customFormat="false" ht="15" hidden="false" customHeight="false" outlineLevel="0" collapsed="false">
      <c r="A3248" s="26" t="n">
        <v>42172</v>
      </c>
      <c r="B3248" s="27" t="n">
        <v>59.89</v>
      </c>
      <c r="C3248" s="27" t="n">
        <v>60.75</v>
      </c>
      <c r="D3248" s="28" t="n">
        <f aca="false">B3248-B3247</f>
        <v>-0.119999999999997</v>
      </c>
      <c r="E3248" s="28" t="n">
        <f aca="false">C3248-C3247</f>
        <v>0</v>
      </c>
      <c r="F3248" s="29" t="n">
        <f aca="false">Inputs!$B$5*B3248+Inputs!$B$6*C3248</f>
        <v>2951500</v>
      </c>
      <c r="G3248" s="29" t="n">
        <f aca="false">Inputs!$B$5*D3248</f>
        <v>-11999.9999999997</v>
      </c>
      <c r="H3248" s="29" t="n">
        <f aca="false">Inputs!$B$6*E3248</f>
        <v>-0</v>
      </c>
      <c r="I3248" s="29" t="n">
        <f aca="false">G3248+H3248</f>
        <v>-11999.9999999997</v>
      </c>
      <c r="J3248" s="29" t="n">
        <f aca="false">J3247+I3248</f>
        <v>1593000</v>
      </c>
    </row>
    <row r="3249" customFormat="false" ht="15" hidden="false" customHeight="false" outlineLevel="0" collapsed="false">
      <c r="A3249" s="26" t="n">
        <v>42173</v>
      </c>
      <c r="B3249" s="27" t="n">
        <v>60.41</v>
      </c>
      <c r="C3249" s="27" t="n">
        <v>61.37</v>
      </c>
      <c r="D3249" s="28" t="n">
        <f aca="false">B3249-B3248</f>
        <v>0.519999999999996</v>
      </c>
      <c r="E3249" s="28" t="n">
        <f aca="false">C3249-C3248</f>
        <v>0.619999999999997</v>
      </c>
      <c r="F3249" s="29" t="n">
        <f aca="false">Inputs!$B$5*B3249+Inputs!$B$6*C3249</f>
        <v>2972500</v>
      </c>
      <c r="G3249" s="29" t="n">
        <f aca="false">Inputs!$B$5*D3249</f>
        <v>51999.9999999996</v>
      </c>
      <c r="H3249" s="29" t="n">
        <f aca="false">Inputs!$B$6*E3249</f>
        <v>-30999.9999999999</v>
      </c>
      <c r="I3249" s="29" t="n">
        <f aca="false">G3249+H3249</f>
        <v>20999.9999999997</v>
      </c>
      <c r="J3249" s="29" t="n">
        <f aca="false">J3248+I3249</f>
        <v>1614000</v>
      </c>
    </row>
    <row r="3250" customFormat="false" ht="15" hidden="false" customHeight="false" outlineLevel="0" collapsed="false">
      <c r="A3250" s="26" t="n">
        <v>42174</v>
      </c>
      <c r="B3250" s="27" t="n">
        <v>59.62</v>
      </c>
      <c r="C3250" s="27" t="n">
        <v>59.41</v>
      </c>
      <c r="D3250" s="28" t="n">
        <f aca="false">B3250-B3249</f>
        <v>-0.789999999999999</v>
      </c>
      <c r="E3250" s="28" t="n">
        <f aca="false">C3250-C3249</f>
        <v>-1.96</v>
      </c>
      <c r="F3250" s="29" t="n">
        <f aca="false">Inputs!$B$5*B3250+Inputs!$B$6*C3250</f>
        <v>2991500</v>
      </c>
      <c r="G3250" s="29" t="n">
        <f aca="false">Inputs!$B$5*D3250</f>
        <v>-78999.9999999999</v>
      </c>
      <c r="H3250" s="29" t="n">
        <f aca="false">Inputs!$B$6*E3250</f>
        <v>98000</v>
      </c>
      <c r="I3250" s="29" t="n">
        <f aca="false">G3250+H3250</f>
        <v>19000.0000000001</v>
      </c>
      <c r="J3250" s="29" t="n">
        <f aca="false">J3249+I3250</f>
        <v>1633000</v>
      </c>
    </row>
    <row r="3251" customFormat="false" ht="15" hidden="false" customHeight="false" outlineLevel="0" collapsed="false">
      <c r="A3251" s="26" t="n">
        <v>42177</v>
      </c>
      <c r="B3251" s="27" t="n">
        <v>60.01</v>
      </c>
      <c r="C3251" s="27" t="n">
        <v>60.54</v>
      </c>
      <c r="D3251" s="28" t="n">
        <f aca="false">B3251-B3250</f>
        <v>0.390000000000001</v>
      </c>
      <c r="E3251" s="28" t="n">
        <f aca="false">C3251-C3250</f>
        <v>1.13</v>
      </c>
      <c r="F3251" s="29" t="n">
        <f aca="false">Inputs!$B$5*B3251+Inputs!$B$6*C3251</f>
        <v>2974000</v>
      </c>
      <c r="G3251" s="29" t="n">
        <f aca="false">Inputs!$B$5*D3251</f>
        <v>39000.0000000001</v>
      </c>
      <c r="H3251" s="29" t="n">
        <f aca="false">Inputs!$B$6*E3251</f>
        <v>-56500.0000000001</v>
      </c>
      <c r="I3251" s="29" t="n">
        <f aca="false">G3251+H3251</f>
        <v>-17500.0000000001</v>
      </c>
      <c r="J3251" s="29" t="n">
        <f aca="false">J3250+I3251</f>
        <v>1615500</v>
      </c>
    </row>
    <row r="3252" customFormat="false" ht="15" hidden="false" customHeight="false" outlineLevel="0" collapsed="false">
      <c r="A3252" s="26" t="n">
        <v>42178</v>
      </c>
      <c r="B3252" s="27" t="n">
        <v>61.05</v>
      </c>
      <c r="C3252" s="27" t="n">
        <v>61.67</v>
      </c>
      <c r="D3252" s="28" t="n">
        <f aca="false">B3252-B3251</f>
        <v>1.04</v>
      </c>
      <c r="E3252" s="28" t="n">
        <f aca="false">C3252-C3251</f>
        <v>1.13</v>
      </c>
      <c r="F3252" s="29" t="n">
        <f aca="false">Inputs!$B$5*B3252+Inputs!$B$6*C3252</f>
        <v>3021500</v>
      </c>
      <c r="G3252" s="29" t="n">
        <f aca="false">Inputs!$B$5*D3252</f>
        <v>104000</v>
      </c>
      <c r="H3252" s="29" t="n">
        <f aca="false">Inputs!$B$6*E3252</f>
        <v>-56500.0000000001</v>
      </c>
      <c r="I3252" s="29" t="n">
        <f aca="false">G3252+H3252</f>
        <v>47499.9999999998</v>
      </c>
      <c r="J3252" s="29" t="n">
        <f aca="false">J3251+I3252</f>
        <v>1663000</v>
      </c>
    </row>
    <row r="3253" customFormat="false" ht="15" hidden="false" customHeight="false" outlineLevel="0" collapsed="false">
      <c r="A3253" s="26" t="n">
        <v>42179</v>
      </c>
      <c r="B3253" s="27" t="n">
        <v>60.01</v>
      </c>
      <c r="C3253" s="27" t="n">
        <v>61.63</v>
      </c>
      <c r="D3253" s="28" t="n">
        <f aca="false">B3253-B3252</f>
        <v>-1.04</v>
      </c>
      <c r="E3253" s="28" t="n">
        <f aca="false">C3253-C3252</f>
        <v>-0.0399999999999992</v>
      </c>
      <c r="F3253" s="29" t="n">
        <f aca="false">Inputs!$B$5*B3253+Inputs!$B$6*C3253</f>
        <v>2919500</v>
      </c>
      <c r="G3253" s="29" t="n">
        <f aca="false">Inputs!$B$5*D3253</f>
        <v>-104000</v>
      </c>
      <c r="H3253" s="29" t="n">
        <f aca="false">Inputs!$B$6*E3253</f>
        <v>1999.99999999996</v>
      </c>
      <c r="I3253" s="29" t="n">
        <f aca="false">G3253+H3253</f>
        <v>-102000</v>
      </c>
      <c r="J3253" s="29" t="n">
        <f aca="false">J3252+I3253</f>
        <v>1561000</v>
      </c>
    </row>
    <row r="3254" customFormat="false" ht="15" hidden="false" customHeight="false" outlineLevel="0" collapsed="false">
      <c r="A3254" s="26" t="n">
        <v>42180</v>
      </c>
      <c r="B3254" s="27" t="n">
        <v>59.59</v>
      </c>
      <c r="C3254" s="27" t="n">
        <v>60.24</v>
      </c>
      <c r="D3254" s="28" t="n">
        <f aca="false">B3254-B3253</f>
        <v>-0.419999999999995</v>
      </c>
      <c r="E3254" s="28" t="n">
        <f aca="false">C3254-C3253</f>
        <v>-1.39</v>
      </c>
      <c r="F3254" s="29" t="n">
        <f aca="false">Inputs!$B$5*B3254+Inputs!$B$6*C3254</f>
        <v>2947000</v>
      </c>
      <c r="G3254" s="29" t="n">
        <f aca="false">Inputs!$B$5*D3254</f>
        <v>-41999.9999999995</v>
      </c>
      <c r="H3254" s="29" t="n">
        <f aca="false">Inputs!$B$6*E3254</f>
        <v>69500</v>
      </c>
      <c r="I3254" s="29" t="n">
        <f aca="false">G3254+H3254</f>
        <v>27500.0000000006</v>
      </c>
      <c r="J3254" s="29" t="n">
        <f aca="false">J3253+I3254</f>
        <v>1588500</v>
      </c>
    </row>
    <row r="3255" customFormat="false" ht="15" hidden="false" customHeight="false" outlineLevel="0" collapsed="false">
      <c r="A3255" s="26" t="n">
        <v>42181</v>
      </c>
      <c r="B3255" s="27" t="n">
        <v>59.41</v>
      </c>
      <c r="C3255" s="27" t="n">
        <v>60.14</v>
      </c>
      <c r="D3255" s="28" t="n">
        <f aca="false">B3255-B3254</f>
        <v>-0.180000000000007</v>
      </c>
      <c r="E3255" s="28" t="n">
        <f aca="false">C3255-C3254</f>
        <v>-0.100000000000001</v>
      </c>
      <c r="F3255" s="29" t="n">
        <f aca="false">Inputs!$B$5*B3255+Inputs!$B$6*C3255</f>
        <v>2934000</v>
      </c>
      <c r="G3255" s="29" t="n">
        <f aca="false">Inputs!$B$5*D3255</f>
        <v>-18000.0000000007</v>
      </c>
      <c r="H3255" s="29" t="n">
        <f aca="false">Inputs!$B$6*E3255</f>
        <v>5000.00000000007</v>
      </c>
      <c r="I3255" s="29" t="n">
        <f aca="false">G3255+H3255</f>
        <v>-13000.0000000006</v>
      </c>
      <c r="J3255" s="29" t="n">
        <f aca="false">J3254+I3255</f>
        <v>1575500</v>
      </c>
    </row>
    <row r="3256" customFormat="false" ht="15" hidden="false" customHeight="false" outlineLevel="0" collapsed="false">
      <c r="A3256" s="26" t="n">
        <v>42184</v>
      </c>
      <c r="B3256" s="27" t="n">
        <v>58.34</v>
      </c>
      <c r="C3256" s="27" t="n">
        <v>59.03</v>
      </c>
      <c r="D3256" s="28" t="n">
        <f aca="false">B3256-B3255</f>
        <v>-1.06999999999999</v>
      </c>
      <c r="E3256" s="28" t="n">
        <f aca="false">C3256-C3255</f>
        <v>-1.11</v>
      </c>
      <c r="F3256" s="29" t="n">
        <f aca="false">Inputs!$B$5*B3256+Inputs!$B$6*C3256</f>
        <v>2882500</v>
      </c>
      <c r="G3256" s="29" t="n">
        <f aca="false">Inputs!$B$5*D3256</f>
        <v>-106999.999999999</v>
      </c>
      <c r="H3256" s="29" t="n">
        <f aca="false">Inputs!$B$6*E3256</f>
        <v>55500</v>
      </c>
      <c r="I3256" s="29" t="n">
        <f aca="false">G3256+H3256</f>
        <v>-51499.9999999993</v>
      </c>
      <c r="J3256" s="29" t="n">
        <f aca="false">J3255+I3256</f>
        <v>1524000</v>
      </c>
    </row>
    <row r="3257" customFormat="false" ht="15" hidden="false" customHeight="false" outlineLevel="0" collapsed="false">
      <c r="A3257" s="26" t="n">
        <v>42185</v>
      </c>
      <c r="B3257" s="27" t="n">
        <v>59.48</v>
      </c>
      <c r="C3257" s="27" t="n">
        <v>60.31</v>
      </c>
      <c r="D3257" s="28" t="n">
        <f aca="false">B3257-B3256</f>
        <v>1.13999999999999</v>
      </c>
      <c r="E3257" s="28" t="n">
        <f aca="false">C3257-C3256</f>
        <v>1.28</v>
      </c>
      <c r="F3257" s="29" t="n">
        <f aca="false">Inputs!$B$5*B3257+Inputs!$B$6*C3257</f>
        <v>2932500</v>
      </c>
      <c r="G3257" s="29" t="n">
        <f aca="false">Inputs!$B$5*D3257</f>
        <v>113999.999999999</v>
      </c>
      <c r="H3257" s="29" t="n">
        <f aca="false">Inputs!$B$6*E3257</f>
        <v>-64000.0000000001</v>
      </c>
      <c r="I3257" s="29" t="n">
        <f aca="false">G3257+H3257</f>
        <v>49999.9999999993</v>
      </c>
      <c r="J3257" s="29" t="n">
        <f aca="false">J3256+I3257</f>
        <v>1574000</v>
      </c>
    </row>
    <row r="3258" customFormat="false" ht="15" hidden="false" customHeight="false" outlineLevel="0" collapsed="false">
      <c r="A3258" s="26" t="n">
        <v>42186</v>
      </c>
      <c r="B3258" s="27" t="n">
        <v>56.94</v>
      </c>
      <c r="C3258" s="27" t="n">
        <v>61.65</v>
      </c>
      <c r="D3258" s="28" t="n">
        <f aca="false">B3258-B3257</f>
        <v>-2.54</v>
      </c>
      <c r="E3258" s="28" t="n">
        <f aca="false">C3258-C3257</f>
        <v>1.34</v>
      </c>
      <c r="F3258" s="29" t="n">
        <f aca="false">Inputs!$B$5*B3258+Inputs!$B$6*C3258</f>
        <v>2611500</v>
      </c>
      <c r="G3258" s="29" t="n">
        <f aca="false">Inputs!$B$5*D3258</f>
        <v>-254000</v>
      </c>
      <c r="H3258" s="29" t="n">
        <f aca="false">Inputs!$B$6*E3258</f>
        <v>-66999.9999999998</v>
      </c>
      <c r="I3258" s="29" t="n">
        <f aca="false">G3258+H3258</f>
        <v>-321000</v>
      </c>
      <c r="J3258" s="29" t="n">
        <f aca="false">J3257+I3258</f>
        <v>1253000</v>
      </c>
    </row>
    <row r="3259" customFormat="false" ht="15" hidden="false" customHeight="false" outlineLevel="0" collapsed="false">
      <c r="A3259" s="26" t="n">
        <v>42187</v>
      </c>
      <c r="B3259" s="27" t="n">
        <v>56.93</v>
      </c>
      <c r="C3259" s="27" t="n">
        <v>61.73</v>
      </c>
      <c r="D3259" s="28" t="n">
        <f aca="false">B3259-B3258</f>
        <v>-0.00999999999999801</v>
      </c>
      <c r="E3259" s="28" t="n">
        <f aca="false">C3259-C3258</f>
        <v>0.0799999999999983</v>
      </c>
      <c r="F3259" s="29" t="n">
        <f aca="false">Inputs!$B$5*B3259+Inputs!$B$6*C3259</f>
        <v>2606500</v>
      </c>
      <c r="G3259" s="29" t="n">
        <f aca="false">Inputs!$B$5*D3259</f>
        <v>-999.999999999801</v>
      </c>
      <c r="H3259" s="29" t="n">
        <f aca="false">Inputs!$B$6*E3259</f>
        <v>-3999.99999999991</v>
      </c>
      <c r="I3259" s="29" t="n">
        <f aca="false">G3259+H3259</f>
        <v>-4999.99999999972</v>
      </c>
      <c r="J3259" s="29" t="n">
        <f aca="false">J3258+I3259</f>
        <v>1248000</v>
      </c>
    </row>
    <row r="3260" customFormat="false" ht="15" hidden="false" customHeight="false" outlineLevel="0" collapsed="false">
      <c r="A3260" s="26" t="n">
        <v>42191</v>
      </c>
      <c r="B3260" s="27" t="n">
        <v>52.48</v>
      </c>
      <c r="C3260" s="27" t="n">
        <v>57.19</v>
      </c>
      <c r="D3260" s="28" t="n">
        <f aca="false">B3260-B3259</f>
        <v>-4.45</v>
      </c>
      <c r="E3260" s="28" t="n">
        <f aca="false">C3260-C3259</f>
        <v>-4.54</v>
      </c>
      <c r="F3260" s="29" t="n">
        <f aca="false">Inputs!$B$5*B3260+Inputs!$B$6*C3260</f>
        <v>2388500</v>
      </c>
      <c r="G3260" s="29" t="n">
        <f aca="false">Inputs!$B$5*D3260</f>
        <v>-445000</v>
      </c>
      <c r="H3260" s="29" t="n">
        <f aca="false">Inputs!$B$6*E3260</f>
        <v>227000</v>
      </c>
      <c r="I3260" s="29" t="n">
        <f aca="false">G3260+H3260</f>
        <v>-218000</v>
      </c>
      <c r="J3260" s="29" t="n">
        <f aca="false">J3259+I3260</f>
        <v>1030000</v>
      </c>
    </row>
    <row r="3261" customFormat="false" ht="15" hidden="false" customHeight="false" outlineLevel="0" collapsed="false">
      <c r="A3261" s="26" t="n">
        <v>42192</v>
      </c>
      <c r="B3261" s="27" t="n">
        <v>52.33</v>
      </c>
      <c r="C3261" s="27" t="n">
        <v>54.72</v>
      </c>
      <c r="D3261" s="28" t="n">
        <f aca="false">B3261-B3260</f>
        <v>-0.149999999999999</v>
      </c>
      <c r="E3261" s="28" t="n">
        <f aca="false">C3261-C3260</f>
        <v>-2.47</v>
      </c>
      <c r="F3261" s="29" t="n">
        <f aca="false">Inputs!$B$5*B3261+Inputs!$B$6*C3261</f>
        <v>2497000</v>
      </c>
      <c r="G3261" s="29" t="n">
        <f aca="false">Inputs!$B$5*D3261</f>
        <v>-14999.9999999999</v>
      </c>
      <c r="H3261" s="29" t="n">
        <f aca="false">Inputs!$B$6*E3261</f>
        <v>123500</v>
      </c>
      <c r="I3261" s="29" t="n">
        <f aca="false">G3261+H3261</f>
        <v>108500</v>
      </c>
      <c r="J3261" s="29" t="n">
        <f aca="false">J3260+I3261</f>
        <v>1138500</v>
      </c>
    </row>
    <row r="3262" customFormat="false" ht="15" hidden="false" customHeight="false" outlineLevel="0" collapsed="false">
      <c r="A3262" s="26" t="n">
        <v>42193</v>
      </c>
      <c r="B3262" s="27" t="n">
        <v>51.61</v>
      </c>
      <c r="C3262" s="27" t="n">
        <v>55.7</v>
      </c>
      <c r="D3262" s="28" t="n">
        <f aca="false">B3262-B3261</f>
        <v>-0.719999999999999</v>
      </c>
      <c r="E3262" s="28" t="n">
        <f aca="false">C3262-C3261</f>
        <v>0.980000000000004</v>
      </c>
      <c r="F3262" s="29" t="n">
        <f aca="false">Inputs!$B$5*B3262+Inputs!$B$6*C3262</f>
        <v>2376000</v>
      </c>
      <c r="G3262" s="29" t="n">
        <f aca="false">Inputs!$B$5*D3262</f>
        <v>-71999.9999999999</v>
      </c>
      <c r="H3262" s="29" t="n">
        <f aca="false">Inputs!$B$6*E3262</f>
        <v>-49000.0000000002</v>
      </c>
      <c r="I3262" s="29" t="n">
        <f aca="false">G3262+H3262</f>
        <v>-121000</v>
      </c>
      <c r="J3262" s="29" t="n">
        <f aca="false">J3261+I3262</f>
        <v>1017500</v>
      </c>
    </row>
    <row r="3263" customFormat="false" ht="15" hidden="false" customHeight="false" outlineLevel="0" collapsed="false">
      <c r="A3263" s="26" t="n">
        <v>42194</v>
      </c>
      <c r="B3263" s="27" t="n">
        <v>52.76</v>
      </c>
      <c r="C3263" s="27" t="n">
        <v>57.83</v>
      </c>
      <c r="D3263" s="28" t="n">
        <f aca="false">B3263-B3262</f>
        <v>1.15</v>
      </c>
      <c r="E3263" s="28" t="n">
        <f aca="false">C3263-C3262</f>
        <v>2.13</v>
      </c>
      <c r="F3263" s="29" t="n">
        <f aca="false">Inputs!$B$5*B3263+Inputs!$B$6*C3263</f>
        <v>2384500</v>
      </c>
      <c r="G3263" s="29" t="n">
        <f aca="false">Inputs!$B$5*D3263</f>
        <v>115000</v>
      </c>
      <c r="H3263" s="29" t="n">
        <f aca="false">Inputs!$B$6*E3263</f>
        <v>-106500</v>
      </c>
      <c r="I3263" s="29" t="n">
        <f aca="false">G3263+H3263</f>
        <v>8500.00000000009</v>
      </c>
      <c r="J3263" s="29" t="n">
        <f aca="false">J3262+I3263</f>
        <v>1026000</v>
      </c>
    </row>
    <row r="3264" customFormat="false" ht="15" hidden="false" customHeight="false" outlineLevel="0" collapsed="false">
      <c r="A3264" s="26" t="n">
        <v>42195</v>
      </c>
      <c r="B3264" s="27" t="n">
        <v>52.74</v>
      </c>
      <c r="C3264" s="27" t="n">
        <v>57.72</v>
      </c>
      <c r="D3264" s="28" t="n">
        <f aca="false">B3264-B3263</f>
        <v>-0.019999999999996</v>
      </c>
      <c r="E3264" s="28" t="n">
        <f aca="false">C3264-C3263</f>
        <v>-0.109999999999999</v>
      </c>
      <c r="F3264" s="29" t="n">
        <f aca="false">Inputs!$B$5*B3264+Inputs!$B$6*C3264</f>
        <v>2388000</v>
      </c>
      <c r="G3264" s="29" t="n">
        <f aca="false">Inputs!$B$5*D3264</f>
        <v>-1999.9999999996</v>
      </c>
      <c r="H3264" s="29" t="n">
        <f aca="false">Inputs!$B$6*E3264</f>
        <v>5499.99999999997</v>
      </c>
      <c r="I3264" s="29" t="n">
        <f aca="false">G3264+H3264</f>
        <v>3500.00000000037</v>
      </c>
      <c r="J3264" s="29" t="n">
        <f aca="false">J3263+I3264</f>
        <v>1029500</v>
      </c>
    </row>
    <row r="3265" customFormat="false" ht="15" hidden="false" customHeight="false" outlineLevel="0" collapsed="false">
      <c r="A3265" s="26" t="n">
        <v>42198</v>
      </c>
      <c r="B3265" s="27" t="n">
        <v>52.19</v>
      </c>
      <c r="C3265" s="27" t="n">
        <v>57.63</v>
      </c>
      <c r="D3265" s="28" t="n">
        <f aca="false">B3265-B3264</f>
        <v>-0.550000000000004</v>
      </c>
      <c r="E3265" s="28" t="n">
        <f aca="false">C3265-C3264</f>
        <v>-0.0899999999999963</v>
      </c>
      <c r="F3265" s="29" t="n">
        <f aca="false">Inputs!$B$5*B3265+Inputs!$B$6*C3265</f>
        <v>2337500</v>
      </c>
      <c r="G3265" s="29" t="n">
        <f aca="false">Inputs!$B$5*D3265</f>
        <v>-55000.0000000004</v>
      </c>
      <c r="H3265" s="29" t="n">
        <f aca="false">Inputs!$B$6*E3265</f>
        <v>4499.99999999982</v>
      </c>
      <c r="I3265" s="29" t="n">
        <f aca="false">G3265+H3265</f>
        <v>-50500.0000000006</v>
      </c>
      <c r="J3265" s="29" t="n">
        <f aca="false">J3264+I3265</f>
        <v>979000.000000001</v>
      </c>
    </row>
    <row r="3266" customFormat="false" ht="15" hidden="false" customHeight="false" outlineLevel="0" collapsed="false">
      <c r="A3266" s="26" t="n">
        <v>42199</v>
      </c>
      <c r="B3266" s="27" t="n">
        <v>53.05</v>
      </c>
      <c r="C3266" s="27" t="n">
        <v>57.2</v>
      </c>
      <c r="D3266" s="28" t="n">
        <f aca="false">B3266-B3265</f>
        <v>0.859999999999999</v>
      </c>
      <c r="E3266" s="28" t="n">
        <f aca="false">C3266-C3265</f>
        <v>-0.43</v>
      </c>
      <c r="F3266" s="29" t="n">
        <f aca="false">Inputs!$B$5*B3266+Inputs!$B$6*C3266</f>
        <v>2445000</v>
      </c>
      <c r="G3266" s="29" t="n">
        <f aca="false">Inputs!$B$5*D3266</f>
        <v>85999.9999999999</v>
      </c>
      <c r="H3266" s="29" t="n">
        <f aca="false">Inputs!$B$6*E3266</f>
        <v>21500</v>
      </c>
      <c r="I3266" s="29" t="n">
        <f aca="false">G3266+H3266</f>
        <v>107500</v>
      </c>
      <c r="J3266" s="29" t="n">
        <f aca="false">J3265+I3266</f>
        <v>1086500</v>
      </c>
    </row>
    <row r="3267" customFormat="false" ht="15" hidden="false" customHeight="false" outlineLevel="0" collapsed="false">
      <c r="A3267" s="26" t="n">
        <v>42200</v>
      </c>
      <c r="B3267" s="27" t="n">
        <v>51.4</v>
      </c>
      <c r="C3267" s="27" t="n">
        <v>57.34</v>
      </c>
      <c r="D3267" s="28" t="n">
        <f aca="false">B3267-B3266</f>
        <v>-1.65</v>
      </c>
      <c r="E3267" s="28" t="n">
        <f aca="false">C3267-C3266</f>
        <v>0.140000000000001</v>
      </c>
      <c r="F3267" s="29" t="n">
        <f aca="false">Inputs!$B$5*B3267+Inputs!$B$6*C3267</f>
        <v>2273000</v>
      </c>
      <c r="G3267" s="29" t="n">
        <f aca="false">Inputs!$B$5*D3267</f>
        <v>-165000</v>
      </c>
      <c r="H3267" s="29" t="n">
        <f aca="false">Inputs!$B$6*E3267</f>
        <v>-7000.00000000003</v>
      </c>
      <c r="I3267" s="29" t="n">
        <f aca="false">G3267+H3267</f>
        <v>-172000</v>
      </c>
      <c r="J3267" s="29" t="n">
        <f aca="false">J3266+I3267</f>
        <v>914500.000000001</v>
      </c>
    </row>
    <row r="3268" customFormat="false" ht="15" hidden="false" customHeight="false" outlineLevel="0" collapsed="false">
      <c r="A3268" s="26" t="n">
        <v>42201</v>
      </c>
      <c r="B3268" s="27" t="n">
        <v>50.9</v>
      </c>
      <c r="C3268" s="27" t="n">
        <v>57.31</v>
      </c>
      <c r="D3268" s="28" t="n">
        <f aca="false">B3268-B3267</f>
        <v>-0.5</v>
      </c>
      <c r="E3268" s="28" t="n">
        <f aca="false">C3268-C3267</f>
        <v>-0.0300000000000011</v>
      </c>
      <c r="F3268" s="29" t="n">
        <f aca="false">Inputs!$B$5*B3268+Inputs!$B$6*C3268</f>
        <v>2224500</v>
      </c>
      <c r="G3268" s="29" t="n">
        <f aca="false">Inputs!$B$5*D3268</f>
        <v>-50000</v>
      </c>
      <c r="H3268" s="29" t="n">
        <f aca="false">Inputs!$B$6*E3268</f>
        <v>1500.00000000006</v>
      </c>
      <c r="I3268" s="29" t="n">
        <f aca="false">G3268+H3268</f>
        <v>-48499.9999999999</v>
      </c>
      <c r="J3268" s="29" t="n">
        <f aca="false">J3267+I3268</f>
        <v>866000.000000001</v>
      </c>
    </row>
    <row r="3269" customFormat="false" ht="15" hidden="false" customHeight="false" outlineLevel="0" collapsed="false">
      <c r="A3269" s="26" t="n">
        <v>42202</v>
      </c>
      <c r="B3269" s="27" t="n">
        <v>50.88</v>
      </c>
      <c r="C3269" s="27" t="n">
        <v>56.38</v>
      </c>
      <c r="D3269" s="28" t="n">
        <f aca="false">B3269-B3268</f>
        <v>-0.019999999999996</v>
      </c>
      <c r="E3269" s="28" t="n">
        <f aca="false">C3269-C3268</f>
        <v>-0.93</v>
      </c>
      <c r="F3269" s="29" t="n">
        <f aca="false">Inputs!$B$5*B3269+Inputs!$B$6*C3269</f>
        <v>2269000</v>
      </c>
      <c r="G3269" s="29" t="n">
        <f aca="false">Inputs!$B$5*D3269</f>
        <v>-1999.9999999996</v>
      </c>
      <c r="H3269" s="29" t="n">
        <f aca="false">Inputs!$B$6*E3269</f>
        <v>46500</v>
      </c>
      <c r="I3269" s="29" t="n">
        <f aca="false">G3269+H3269</f>
        <v>44500.0000000004</v>
      </c>
      <c r="J3269" s="29" t="n">
        <f aca="false">J3268+I3269</f>
        <v>910500.000000001</v>
      </c>
    </row>
    <row r="3270" customFormat="false" ht="15" hidden="false" customHeight="false" outlineLevel="0" collapsed="false">
      <c r="A3270" s="26" t="n">
        <v>42205</v>
      </c>
      <c r="B3270" s="27" t="n">
        <v>50.11</v>
      </c>
      <c r="C3270" s="27" t="n">
        <v>56.42</v>
      </c>
      <c r="D3270" s="28" t="n">
        <f aca="false">B3270-B3269</f>
        <v>-0.770000000000003</v>
      </c>
      <c r="E3270" s="28" t="n">
        <f aca="false">C3270-C3269</f>
        <v>0.0399999999999992</v>
      </c>
      <c r="F3270" s="29" t="n">
        <f aca="false">Inputs!$B$5*B3270+Inputs!$B$6*C3270</f>
        <v>2190000</v>
      </c>
      <c r="G3270" s="29" t="n">
        <f aca="false">Inputs!$B$5*D3270</f>
        <v>-77000.0000000003</v>
      </c>
      <c r="H3270" s="29" t="n">
        <f aca="false">Inputs!$B$6*E3270</f>
        <v>-1999.99999999996</v>
      </c>
      <c r="I3270" s="29" t="n">
        <f aca="false">G3270+H3270</f>
        <v>-79000.0000000003</v>
      </c>
      <c r="J3270" s="29" t="n">
        <f aca="false">J3269+I3270</f>
        <v>831500.000000001</v>
      </c>
    </row>
    <row r="3271" customFormat="false" ht="15" hidden="false" customHeight="false" outlineLevel="0" collapsed="false">
      <c r="A3271" s="26" t="n">
        <v>42206</v>
      </c>
      <c r="B3271" s="27" t="n">
        <v>50.59</v>
      </c>
      <c r="C3271" s="27" t="n">
        <v>55.94</v>
      </c>
      <c r="D3271" s="28" t="n">
        <f aca="false">B3271-B3270</f>
        <v>0.480000000000004</v>
      </c>
      <c r="E3271" s="28" t="n">
        <f aca="false">C3271-C3270</f>
        <v>-0.480000000000004</v>
      </c>
      <c r="F3271" s="29" t="n">
        <f aca="false">Inputs!$B$5*B3271+Inputs!$B$6*C3271</f>
        <v>2262000</v>
      </c>
      <c r="G3271" s="29" t="n">
        <f aca="false">Inputs!$B$5*D3271</f>
        <v>48000.0000000004</v>
      </c>
      <c r="H3271" s="29" t="n">
        <f aca="false">Inputs!$B$6*E3271</f>
        <v>24000.0000000002</v>
      </c>
      <c r="I3271" s="29" t="n">
        <f aca="false">G3271+H3271</f>
        <v>72000.0000000006</v>
      </c>
      <c r="J3271" s="29" t="n">
        <f aca="false">J3270+I3271</f>
        <v>903500.000000002</v>
      </c>
    </row>
    <row r="3272" customFormat="false" ht="15" hidden="false" customHeight="false" outlineLevel="0" collapsed="false">
      <c r="A3272" s="26" t="n">
        <v>42207</v>
      </c>
      <c r="B3272" s="27" t="n">
        <v>49.27</v>
      </c>
      <c r="C3272" s="27" t="n">
        <v>56.36</v>
      </c>
      <c r="D3272" s="28" t="n">
        <f aca="false">B3272-B3271</f>
        <v>-1.32</v>
      </c>
      <c r="E3272" s="28" t="n">
        <f aca="false">C3272-C3271</f>
        <v>0.420000000000002</v>
      </c>
      <c r="F3272" s="29" t="n">
        <f aca="false">Inputs!$B$5*B3272+Inputs!$B$6*C3272</f>
        <v>2109000</v>
      </c>
      <c r="G3272" s="29" t="n">
        <f aca="false">Inputs!$B$5*D3272</f>
        <v>-132000</v>
      </c>
      <c r="H3272" s="29" t="n">
        <f aca="false">Inputs!$B$6*E3272</f>
        <v>-21000.0000000001</v>
      </c>
      <c r="I3272" s="29" t="n">
        <f aca="false">G3272+H3272</f>
        <v>-153000</v>
      </c>
      <c r="J3272" s="29" t="n">
        <f aca="false">J3271+I3272</f>
        <v>750500.000000002</v>
      </c>
    </row>
    <row r="3273" customFormat="false" ht="15" hidden="false" customHeight="false" outlineLevel="0" collapsed="false">
      <c r="A3273" s="26" t="n">
        <v>42208</v>
      </c>
      <c r="B3273" s="27" t="n">
        <v>48.11</v>
      </c>
      <c r="C3273" s="27" t="n">
        <v>55.76</v>
      </c>
      <c r="D3273" s="28" t="n">
        <f aca="false">B3273-B3272</f>
        <v>-1.16</v>
      </c>
      <c r="E3273" s="28" t="n">
        <f aca="false">C3273-C3272</f>
        <v>-0.600000000000001</v>
      </c>
      <c r="F3273" s="29" t="n">
        <f aca="false">Inputs!$B$5*B3273+Inputs!$B$6*C3273</f>
        <v>2023000</v>
      </c>
      <c r="G3273" s="29" t="n">
        <f aca="false">Inputs!$B$5*D3273</f>
        <v>-116000</v>
      </c>
      <c r="H3273" s="29" t="n">
        <f aca="false">Inputs!$B$6*E3273</f>
        <v>30000.0000000001</v>
      </c>
      <c r="I3273" s="29" t="n">
        <f aca="false">G3273+H3273</f>
        <v>-86000.0000000003</v>
      </c>
      <c r="J3273" s="29" t="n">
        <f aca="false">J3272+I3273</f>
        <v>664500.000000001</v>
      </c>
    </row>
    <row r="3274" customFormat="false" ht="15" hidden="false" customHeight="false" outlineLevel="0" collapsed="false">
      <c r="A3274" s="26" t="n">
        <v>42209</v>
      </c>
      <c r="B3274" s="27" t="n">
        <v>47.98</v>
      </c>
      <c r="C3274" s="27" t="n">
        <v>54.29</v>
      </c>
      <c r="D3274" s="28" t="n">
        <f aca="false">B3274-B3273</f>
        <v>-0.130000000000003</v>
      </c>
      <c r="E3274" s="28" t="n">
        <f aca="false">C3274-C3273</f>
        <v>-1.47</v>
      </c>
      <c r="F3274" s="29" t="n">
        <f aca="false">Inputs!$B$5*B3274+Inputs!$B$6*C3274</f>
        <v>2083500</v>
      </c>
      <c r="G3274" s="29" t="n">
        <f aca="false">Inputs!$B$5*D3274</f>
        <v>-13000.0000000003</v>
      </c>
      <c r="H3274" s="29" t="n">
        <f aca="false">Inputs!$B$6*E3274</f>
        <v>73499.9999999999</v>
      </c>
      <c r="I3274" s="29" t="n">
        <f aca="false">G3274+H3274</f>
        <v>60499.9999999997</v>
      </c>
      <c r="J3274" s="29" t="n">
        <f aca="false">J3273+I3274</f>
        <v>725000.000000001</v>
      </c>
    </row>
    <row r="3275" customFormat="false" ht="15" hidden="false" customHeight="false" outlineLevel="0" collapsed="false">
      <c r="A3275" s="26" t="n">
        <v>42212</v>
      </c>
      <c r="B3275" s="27" t="n">
        <v>47.17</v>
      </c>
      <c r="C3275" s="27" t="n">
        <v>54.07</v>
      </c>
      <c r="D3275" s="28" t="n">
        <f aca="false">B3275-B3274</f>
        <v>-0.809999999999995</v>
      </c>
      <c r="E3275" s="28" t="n">
        <f aca="false">C3275-C3274</f>
        <v>-0.219999999999999</v>
      </c>
      <c r="F3275" s="29" t="n">
        <f aca="false">Inputs!$B$5*B3275+Inputs!$B$6*C3275</f>
        <v>2013500</v>
      </c>
      <c r="G3275" s="29" t="n">
        <f aca="false">Inputs!$B$5*D3275</f>
        <v>-80999.9999999995</v>
      </c>
      <c r="H3275" s="29" t="n">
        <f aca="false">Inputs!$B$6*E3275</f>
        <v>10999.9999999999</v>
      </c>
      <c r="I3275" s="29" t="n">
        <f aca="false">G3275+H3275</f>
        <v>-69999.9999999996</v>
      </c>
      <c r="J3275" s="29" t="n">
        <f aca="false">J3274+I3275</f>
        <v>655000.000000001</v>
      </c>
    </row>
    <row r="3276" customFormat="false" ht="15" hidden="false" customHeight="false" outlineLevel="0" collapsed="false">
      <c r="A3276" s="26" t="n">
        <v>42213</v>
      </c>
      <c r="B3276" s="27" t="n">
        <v>47.97</v>
      </c>
      <c r="C3276" s="27" t="n">
        <v>54.3</v>
      </c>
      <c r="D3276" s="28" t="n">
        <f aca="false">B3276-B3275</f>
        <v>0.799999999999997</v>
      </c>
      <c r="E3276" s="28" t="n">
        <f aca="false">C3276-C3275</f>
        <v>0.229999999999997</v>
      </c>
      <c r="F3276" s="29" t="n">
        <f aca="false">Inputs!$B$5*B3276+Inputs!$B$6*C3276</f>
        <v>2082000</v>
      </c>
      <c r="G3276" s="29" t="n">
        <f aca="false">Inputs!$B$5*D3276</f>
        <v>79999.9999999997</v>
      </c>
      <c r="H3276" s="29" t="n">
        <f aca="false">Inputs!$B$6*E3276</f>
        <v>-11499.9999999998</v>
      </c>
      <c r="I3276" s="29" t="n">
        <f aca="false">G3276+H3276</f>
        <v>68499.9999999999</v>
      </c>
      <c r="J3276" s="29" t="n">
        <f aca="false">J3275+I3276</f>
        <v>723500.000000001</v>
      </c>
    </row>
    <row r="3277" customFormat="false" ht="15" hidden="false" customHeight="false" outlineLevel="0" collapsed="false">
      <c r="A3277" s="26" t="n">
        <v>42214</v>
      </c>
      <c r="B3277" s="27" t="n">
        <v>48.77</v>
      </c>
      <c r="C3277" s="27" t="n">
        <v>54.73</v>
      </c>
      <c r="D3277" s="28" t="n">
        <f aca="false">B3277-B3276</f>
        <v>0.800000000000004</v>
      </c>
      <c r="E3277" s="28" t="n">
        <f aca="false">C3277-C3276</f>
        <v>0.43</v>
      </c>
      <c r="F3277" s="29" t="n">
        <f aca="false">Inputs!$B$5*B3277+Inputs!$B$6*C3277</f>
        <v>2140500</v>
      </c>
      <c r="G3277" s="29" t="n">
        <f aca="false">Inputs!$B$5*D3277</f>
        <v>80000.0000000004</v>
      </c>
      <c r="H3277" s="29" t="n">
        <f aca="false">Inputs!$B$6*E3277</f>
        <v>-21500</v>
      </c>
      <c r="I3277" s="29" t="n">
        <f aca="false">G3277+H3277</f>
        <v>58500.0000000004</v>
      </c>
      <c r="J3277" s="29" t="n">
        <f aca="false">J3276+I3277</f>
        <v>782000.000000002</v>
      </c>
    </row>
    <row r="3278" customFormat="false" ht="15" hidden="false" customHeight="false" outlineLevel="0" collapsed="false">
      <c r="A3278" s="26" t="n">
        <v>42215</v>
      </c>
      <c r="B3278" s="27" t="n">
        <v>48.53</v>
      </c>
      <c r="C3278" s="27" t="n">
        <v>54.29</v>
      </c>
      <c r="D3278" s="28" t="n">
        <f aca="false">B3278-B3277</f>
        <v>-0.240000000000002</v>
      </c>
      <c r="E3278" s="28" t="n">
        <f aca="false">C3278-C3277</f>
        <v>-0.439999999999998</v>
      </c>
      <c r="F3278" s="29" t="n">
        <f aca="false">Inputs!$B$5*B3278+Inputs!$B$6*C3278</f>
        <v>2138500</v>
      </c>
      <c r="G3278" s="29" t="n">
        <f aca="false">Inputs!$B$5*D3278</f>
        <v>-24000.0000000002</v>
      </c>
      <c r="H3278" s="29" t="n">
        <f aca="false">Inputs!$B$6*E3278</f>
        <v>21999.9999999999</v>
      </c>
      <c r="I3278" s="29" t="n">
        <f aca="false">G3278+H3278</f>
        <v>-2000.00000000031</v>
      </c>
      <c r="J3278" s="29" t="n">
        <f aca="false">J3277+I3278</f>
        <v>780000.000000001</v>
      </c>
    </row>
    <row r="3279" customFormat="false" ht="15" hidden="false" customHeight="false" outlineLevel="0" collapsed="false">
      <c r="A3279" s="26" t="n">
        <v>42216</v>
      </c>
      <c r="B3279" s="27" t="n">
        <v>47.11</v>
      </c>
      <c r="C3279" s="27" t="n">
        <v>53.29</v>
      </c>
      <c r="D3279" s="28" t="n">
        <f aca="false">B3279-B3278</f>
        <v>-1.42</v>
      </c>
      <c r="E3279" s="28" t="n">
        <f aca="false">C3279-C3278</f>
        <v>-1</v>
      </c>
      <c r="F3279" s="29" t="n">
        <f aca="false">Inputs!$B$5*B3279+Inputs!$B$6*C3279</f>
        <v>2046500</v>
      </c>
      <c r="G3279" s="29" t="n">
        <f aca="false">Inputs!$B$5*D3279</f>
        <v>-142000</v>
      </c>
      <c r="H3279" s="29" t="n">
        <f aca="false">Inputs!$B$6*E3279</f>
        <v>50000</v>
      </c>
      <c r="I3279" s="29" t="n">
        <f aca="false">G3279+H3279</f>
        <v>-92000.0000000002</v>
      </c>
      <c r="J3279" s="29" t="n">
        <f aca="false">J3278+I3279</f>
        <v>688000.000000001</v>
      </c>
    </row>
    <row r="3280" customFormat="false" ht="15" hidden="false" customHeight="false" outlineLevel="0" collapsed="false">
      <c r="A3280" s="26" t="n">
        <v>42219</v>
      </c>
      <c r="B3280" s="27" t="n">
        <v>45.25</v>
      </c>
      <c r="C3280" s="27" t="n">
        <v>49.49</v>
      </c>
      <c r="D3280" s="28" t="n">
        <f aca="false">B3280-B3279</f>
        <v>-1.86</v>
      </c>
      <c r="E3280" s="28" t="n">
        <f aca="false">C3280-C3279</f>
        <v>-3.8</v>
      </c>
      <c r="F3280" s="29" t="n">
        <f aca="false">Inputs!$B$5*B3280+Inputs!$B$6*C3280</f>
        <v>2050500</v>
      </c>
      <c r="G3280" s="29" t="n">
        <f aca="false">Inputs!$B$5*D3280</f>
        <v>-186000</v>
      </c>
      <c r="H3280" s="29" t="n">
        <f aca="false">Inputs!$B$6*E3280</f>
        <v>190000</v>
      </c>
      <c r="I3280" s="29" t="n">
        <f aca="false">G3280+H3280</f>
        <v>3999.99999999991</v>
      </c>
      <c r="J3280" s="29" t="n">
        <f aca="false">J3279+I3280</f>
        <v>692000.000000001</v>
      </c>
    </row>
    <row r="3281" customFormat="false" ht="15" hidden="false" customHeight="false" outlineLevel="0" collapsed="false">
      <c r="A3281" s="26" t="n">
        <v>42220</v>
      </c>
      <c r="B3281" s="27" t="n">
        <v>45.75</v>
      </c>
      <c r="C3281" s="27" t="n">
        <v>49.08</v>
      </c>
      <c r="D3281" s="28" t="n">
        <f aca="false">B3281-B3280</f>
        <v>0.5</v>
      </c>
      <c r="E3281" s="28" t="n">
        <f aca="false">C3281-C3280</f>
        <v>-0.410000000000004</v>
      </c>
      <c r="F3281" s="29" t="n">
        <f aca="false">Inputs!$B$5*B3281+Inputs!$B$6*C3281</f>
        <v>2121000</v>
      </c>
      <c r="G3281" s="29" t="n">
        <f aca="false">Inputs!$B$5*D3281</f>
        <v>50000</v>
      </c>
      <c r="H3281" s="29" t="n">
        <f aca="false">Inputs!$B$6*E3281</f>
        <v>20500.0000000002</v>
      </c>
      <c r="I3281" s="29" t="n">
        <f aca="false">G3281+H3281</f>
        <v>70500.0000000002</v>
      </c>
      <c r="J3281" s="29" t="n">
        <f aca="false">J3280+I3281</f>
        <v>762500.000000001</v>
      </c>
    </row>
    <row r="3282" customFormat="false" ht="15" hidden="false" customHeight="false" outlineLevel="0" collapsed="false">
      <c r="A3282" s="26" t="n">
        <v>42221</v>
      </c>
      <c r="B3282" s="27" t="n">
        <v>45.13</v>
      </c>
      <c r="C3282" s="27" t="n">
        <v>49.04</v>
      </c>
      <c r="D3282" s="28" t="n">
        <f aca="false">B3282-B3281</f>
        <v>-0.619999999999997</v>
      </c>
      <c r="E3282" s="28" t="n">
        <f aca="false">C3282-C3281</f>
        <v>-0.0399999999999992</v>
      </c>
      <c r="F3282" s="29" t="n">
        <f aca="false">Inputs!$B$5*B3282+Inputs!$B$6*C3282</f>
        <v>2061000</v>
      </c>
      <c r="G3282" s="29" t="n">
        <f aca="false">Inputs!$B$5*D3282</f>
        <v>-61999.9999999997</v>
      </c>
      <c r="H3282" s="29" t="n">
        <f aca="false">Inputs!$B$6*E3282</f>
        <v>1999.99999999996</v>
      </c>
      <c r="I3282" s="29" t="n">
        <f aca="false">G3282+H3282</f>
        <v>-59999.9999999998</v>
      </c>
      <c r="J3282" s="29" t="n">
        <f aca="false">J3281+I3282</f>
        <v>702500.000000002</v>
      </c>
    </row>
    <row r="3283" customFormat="false" ht="15" hidden="false" customHeight="false" outlineLevel="0" collapsed="false">
      <c r="A3283" s="26" t="n">
        <v>42222</v>
      </c>
      <c r="B3283" s="27" t="n">
        <v>44.69</v>
      </c>
      <c r="C3283" s="27" t="n">
        <v>47.8</v>
      </c>
      <c r="D3283" s="28" t="n">
        <f aca="false">B3283-B3282</f>
        <v>-0.440000000000005</v>
      </c>
      <c r="E3283" s="28" t="n">
        <f aca="false">C3283-C3282</f>
        <v>-1.24</v>
      </c>
      <c r="F3283" s="29" t="n">
        <f aca="false">Inputs!$B$5*B3283+Inputs!$B$6*C3283</f>
        <v>2079000</v>
      </c>
      <c r="G3283" s="29" t="n">
        <f aca="false">Inputs!$B$5*D3283</f>
        <v>-44000.0000000005</v>
      </c>
      <c r="H3283" s="29" t="n">
        <f aca="false">Inputs!$B$6*E3283</f>
        <v>62000.0000000001</v>
      </c>
      <c r="I3283" s="29" t="n">
        <f aca="false">G3283+H3283</f>
        <v>17999.9999999996</v>
      </c>
      <c r="J3283" s="29" t="n">
        <f aca="false">J3282+I3283</f>
        <v>720500.000000001</v>
      </c>
    </row>
    <row r="3284" customFormat="false" ht="15" hidden="false" customHeight="false" outlineLevel="0" collapsed="false">
      <c r="A3284" s="26" t="n">
        <v>42223</v>
      </c>
      <c r="B3284" s="27" t="n">
        <v>43.87</v>
      </c>
      <c r="C3284" s="27" t="n">
        <v>47.54</v>
      </c>
      <c r="D3284" s="28" t="n">
        <f aca="false">B3284-B3283</f>
        <v>-0.82</v>
      </c>
      <c r="E3284" s="28" t="n">
        <f aca="false">C3284-C3283</f>
        <v>-0.259999999999998</v>
      </c>
      <c r="F3284" s="29" t="n">
        <f aca="false">Inputs!$B$5*B3284+Inputs!$B$6*C3284</f>
        <v>2010000</v>
      </c>
      <c r="G3284" s="29" t="n">
        <f aca="false">Inputs!$B$5*D3284</f>
        <v>-82000</v>
      </c>
      <c r="H3284" s="29" t="n">
        <f aca="false">Inputs!$B$6*E3284</f>
        <v>12999.9999999999</v>
      </c>
      <c r="I3284" s="29" t="n">
        <f aca="false">G3284+H3284</f>
        <v>-69000.0000000001</v>
      </c>
      <c r="J3284" s="29" t="n">
        <f aca="false">J3283+I3284</f>
        <v>651500.000000001</v>
      </c>
    </row>
    <row r="3285" customFormat="false" ht="15" hidden="false" customHeight="false" outlineLevel="0" collapsed="false">
      <c r="A3285" s="26" t="n">
        <v>42226</v>
      </c>
      <c r="B3285" s="27" t="n">
        <v>44.94</v>
      </c>
      <c r="C3285" s="27" t="n">
        <v>48.3</v>
      </c>
      <c r="D3285" s="28" t="n">
        <f aca="false">B3285-B3284</f>
        <v>1.07</v>
      </c>
      <c r="E3285" s="28" t="n">
        <f aca="false">C3285-C3284</f>
        <v>0.759999999999998</v>
      </c>
      <c r="F3285" s="29" t="n">
        <f aca="false">Inputs!$B$5*B3285+Inputs!$B$6*C3285</f>
        <v>2079000</v>
      </c>
      <c r="G3285" s="29" t="n">
        <f aca="false">Inputs!$B$5*D3285</f>
        <v>107000</v>
      </c>
      <c r="H3285" s="29" t="n">
        <f aca="false">Inputs!$B$6*E3285</f>
        <v>-37999.9999999999</v>
      </c>
      <c r="I3285" s="29" t="n">
        <f aca="false">G3285+H3285</f>
        <v>69000.0000000001</v>
      </c>
      <c r="J3285" s="29" t="n">
        <f aca="false">J3284+I3285</f>
        <v>720500.000000001</v>
      </c>
    </row>
    <row r="3286" customFormat="false" ht="15" hidden="false" customHeight="false" outlineLevel="0" collapsed="false">
      <c r="A3286" s="26" t="n">
        <v>42227</v>
      </c>
      <c r="B3286" s="27" t="n">
        <v>43.11</v>
      </c>
      <c r="C3286" s="27" t="n">
        <v>47.33</v>
      </c>
      <c r="D3286" s="28" t="n">
        <f aca="false">B3286-B3285</f>
        <v>-1.83</v>
      </c>
      <c r="E3286" s="28" t="n">
        <f aca="false">C3286-C3285</f>
        <v>-0.969999999999999</v>
      </c>
      <c r="F3286" s="29" t="n">
        <f aca="false">Inputs!$B$5*B3286+Inputs!$B$6*C3286</f>
        <v>1944500</v>
      </c>
      <c r="G3286" s="29" t="n">
        <f aca="false">Inputs!$B$5*D3286</f>
        <v>-183000</v>
      </c>
      <c r="H3286" s="29" t="n">
        <f aca="false">Inputs!$B$6*E3286</f>
        <v>48499.9999999999</v>
      </c>
      <c r="I3286" s="29" t="n">
        <f aca="false">G3286+H3286</f>
        <v>-134500</v>
      </c>
      <c r="J3286" s="29" t="n">
        <f aca="false">J3285+I3286</f>
        <v>586000.000000001</v>
      </c>
    </row>
    <row r="3287" customFormat="false" ht="15" hidden="false" customHeight="false" outlineLevel="0" collapsed="false">
      <c r="A3287" s="26" t="n">
        <v>42228</v>
      </c>
      <c r="B3287" s="27" t="n">
        <v>43.22</v>
      </c>
      <c r="C3287" s="27" t="n">
        <v>48.29</v>
      </c>
      <c r="D3287" s="28" t="n">
        <f aca="false">B3287-B3286</f>
        <v>0.109999999999999</v>
      </c>
      <c r="E3287" s="28" t="n">
        <f aca="false">C3287-C3286</f>
        <v>0.960000000000001</v>
      </c>
      <c r="F3287" s="29" t="n">
        <f aca="false">Inputs!$B$5*B3287+Inputs!$B$6*C3287</f>
        <v>1907500</v>
      </c>
      <c r="G3287" s="29" t="n">
        <f aca="false">Inputs!$B$5*D3287</f>
        <v>10999.9999999999</v>
      </c>
      <c r="H3287" s="29" t="n">
        <f aca="false">Inputs!$B$6*E3287</f>
        <v>-48000</v>
      </c>
      <c r="I3287" s="29" t="n">
        <f aca="false">G3287+H3287</f>
        <v>-37000.0000000001</v>
      </c>
      <c r="J3287" s="29" t="n">
        <f aca="false">J3286+I3287</f>
        <v>549000.000000001</v>
      </c>
    </row>
    <row r="3288" customFormat="false" ht="15" hidden="false" customHeight="false" outlineLevel="0" collapsed="false">
      <c r="A3288" s="26" t="n">
        <v>42229</v>
      </c>
      <c r="B3288" s="27" t="n">
        <v>42.27</v>
      </c>
      <c r="C3288" s="27" t="n">
        <v>48.01</v>
      </c>
      <c r="D3288" s="28" t="n">
        <f aca="false">B3288-B3287</f>
        <v>-0.949999999999996</v>
      </c>
      <c r="E3288" s="28" t="n">
        <f aca="false">C3288-C3287</f>
        <v>-0.280000000000001</v>
      </c>
      <c r="F3288" s="29" t="n">
        <f aca="false">Inputs!$B$5*B3288+Inputs!$B$6*C3288</f>
        <v>1826500</v>
      </c>
      <c r="G3288" s="29" t="n">
        <f aca="false">Inputs!$B$5*D3288</f>
        <v>-94999.9999999996</v>
      </c>
      <c r="H3288" s="29" t="n">
        <f aca="false">Inputs!$B$6*E3288</f>
        <v>14000.0000000001</v>
      </c>
      <c r="I3288" s="29" t="n">
        <f aca="false">G3288+H3288</f>
        <v>-80999.9999999995</v>
      </c>
      <c r="J3288" s="29" t="n">
        <f aca="false">J3287+I3288</f>
        <v>468000.000000002</v>
      </c>
    </row>
    <row r="3289" customFormat="false" ht="15" hidden="false" customHeight="false" outlineLevel="0" collapsed="false">
      <c r="A3289" s="26" t="n">
        <v>42230</v>
      </c>
      <c r="B3289" s="27" t="n">
        <v>42.45</v>
      </c>
      <c r="C3289" s="27" t="n">
        <v>47.79</v>
      </c>
      <c r="D3289" s="28" t="n">
        <f aca="false">B3289-B3288</f>
        <v>0.18</v>
      </c>
      <c r="E3289" s="28" t="n">
        <f aca="false">C3289-C3288</f>
        <v>-0.219999999999999</v>
      </c>
      <c r="F3289" s="29" t="n">
        <f aca="false">Inputs!$B$5*B3289+Inputs!$B$6*C3289</f>
        <v>1855500</v>
      </c>
      <c r="G3289" s="29" t="n">
        <f aca="false">Inputs!$B$5*D3289</f>
        <v>18000</v>
      </c>
      <c r="H3289" s="29" t="n">
        <f aca="false">Inputs!$B$6*E3289</f>
        <v>10999.9999999999</v>
      </c>
      <c r="I3289" s="29" t="n">
        <f aca="false">G3289+H3289</f>
        <v>28999.9999999999</v>
      </c>
      <c r="J3289" s="29" t="n">
        <f aca="false">J3288+I3289</f>
        <v>497000.000000002</v>
      </c>
    </row>
    <row r="3290" customFormat="false" ht="15" hidden="false" customHeight="false" outlineLevel="0" collapsed="false">
      <c r="A3290" s="26" t="n">
        <v>42233</v>
      </c>
      <c r="B3290" s="27" t="n">
        <v>41.93</v>
      </c>
      <c r="C3290" s="27" t="n">
        <v>47.77</v>
      </c>
      <c r="D3290" s="28" t="n">
        <f aca="false">B3290-B3289</f>
        <v>-0.520000000000003</v>
      </c>
      <c r="E3290" s="28" t="n">
        <f aca="false">C3290-C3289</f>
        <v>-0.019999999999996</v>
      </c>
      <c r="F3290" s="29" t="n">
        <f aca="false">Inputs!$B$5*B3290+Inputs!$B$6*C3290</f>
        <v>1804500</v>
      </c>
      <c r="G3290" s="29" t="n">
        <f aca="false">Inputs!$B$5*D3290</f>
        <v>-52000.0000000003</v>
      </c>
      <c r="H3290" s="29" t="n">
        <f aca="false">Inputs!$B$6*E3290</f>
        <v>999.999999999801</v>
      </c>
      <c r="I3290" s="29" t="n">
        <f aca="false">G3290+H3290</f>
        <v>-51000.0000000005</v>
      </c>
      <c r="J3290" s="29" t="n">
        <f aca="false">J3289+I3290</f>
        <v>446000.000000001</v>
      </c>
    </row>
    <row r="3291" customFormat="false" ht="15" hidden="false" customHeight="false" outlineLevel="0" collapsed="false">
      <c r="A3291" s="26" t="n">
        <v>42234</v>
      </c>
      <c r="B3291" s="27" t="n">
        <v>42.58</v>
      </c>
      <c r="C3291" s="27" t="n">
        <v>47</v>
      </c>
      <c r="D3291" s="28" t="n">
        <f aca="false">B3291-B3290</f>
        <v>0.649999999999999</v>
      </c>
      <c r="E3291" s="28" t="n">
        <f aca="false">C3291-C3290</f>
        <v>-0.770000000000003</v>
      </c>
      <c r="F3291" s="29" t="n">
        <f aca="false">Inputs!$B$5*B3291+Inputs!$B$6*C3291</f>
        <v>1908000</v>
      </c>
      <c r="G3291" s="29" t="n">
        <f aca="false">Inputs!$B$5*D3291</f>
        <v>64999.9999999999</v>
      </c>
      <c r="H3291" s="29" t="n">
        <f aca="false">Inputs!$B$6*E3291</f>
        <v>38500.0000000002</v>
      </c>
      <c r="I3291" s="29" t="n">
        <f aca="false">G3291+H3291</f>
        <v>103500</v>
      </c>
      <c r="J3291" s="29" t="n">
        <f aca="false">J3290+I3291</f>
        <v>549500.000000001</v>
      </c>
    </row>
    <row r="3292" customFormat="false" ht="15" hidden="false" customHeight="false" outlineLevel="0" collapsed="false">
      <c r="A3292" s="26" t="n">
        <v>42235</v>
      </c>
      <c r="B3292" s="27" t="n">
        <v>40.75</v>
      </c>
      <c r="C3292" s="27" t="n">
        <v>45.75</v>
      </c>
      <c r="D3292" s="28" t="n">
        <f aca="false">B3292-B3291</f>
        <v>-1.83</v>
      </c>
      <c r="E3292" s="28" t="n">
        <f aca="false">C3292-C3291</f>
        <v>-1.25</v>
      </c>
      <c r="F3292" s="29" t="n">
        <f aca="false">Inputs!$B$5*B3292+Inputs!$B$6*C3292</f>
        <v>1787500</v>
      </c>
      <c r="G3292" s="29" t="n">
        <f aca="false">Inputs!$B$5*D3292</f>
        <v>-183000</v>
      </c>
      <c r="H3292" s="29" t="n">
        <f aca="false">Inputs!$B$6*E3292</f>
        <v>62500</v>
      </c>
      <c r="I3292" s="29" t="n">
        <f aca="false">G3292+H3292</f>
        <v>-120500</v>
      </c>
      <c r="J3292" s="29" t="n">
        <f aca="false">J3291+I3292</f>
        <v>429000.000000001</v>
      </c>
    </row>
    <row r="3293" customFormat="false" ht="15" hidden="false" customHeight="false" outlineLevel="0" collapsed="false">
      <c r="A3293" s="26" t="n">
        <v>42236</v>
      </c>
      <c r="B3293" s="27" t="n">
        <v>41</v>
      </c>
      <c r="C3293" s="27" t="n">
        <v>45.63</v>
      </c>
      <c r="D3293" s="28" t="n">
        <f aca="false">B3293-B3292</f>
        <v>0.25</v>
      </c>
      <c r="E3293" s="28" t="n">
        <f aca="false">C3293-C3292</f>
        <v>-0.119999999999997</v>
      </c>
      <c r="F3293" s="29" t="n">
        <f aca="false">Inputs!$B$5*B3293+Inputs!$B$6*C3293</f>
        <v>1818500</v>
      </c>
      <c r="G3293" s="29" t="n">
        <f aca="false">Inputs!$B$5*D3293</f>
        <v>25000</v>
      </c>
      <c r="H3293" s="29" t="n">
        <f aca="false">Inputs!$B$6*E3293</f>
        <v>5999.99999999987</v>
      </c>
      <c r="I3293" s="29" t="n">
        <f aca="false">G3293+H3293</f>
        <v>30999.9999999999</v>
      </c>
      <c r="J3293" s="29" t="n">
        <f aca="false">J3292+I3293</f>
        <v>460000.000000001</v>
      </c>
    </row>
    <row r="3294" customFormat="false" ht="15" hidden="false" customHeight="false" outlineLevel="0" collapsed="false">
      <c r="A3294" s="26" t="n">
        <v>42237</v>
      </c>
      <c r="B3294" s="27" t="n">
        <v>40.45</v>
      </c>
      <c r="C3294" s="27" t="n">
        <v>43.84</v>
      </c>
      <c r="D3294" s="28" t="n">
        <f aca="false">B3294-B3293</f>
        <v>-0.549999999999997</v>
      </c>
      <c r="E3294" s="28" t="n">
        <f aca="false">C3294-C3293</f>
        <v>-1.79</v>
      </c>
      <c r="F3294" s="29" t="n">
        <f aca="false">Inputs!$B$5*B3294+Inputs!$B$6*C3294</f>
        <v>1853000</v>
      </c>
      <c r="G3294" s="29" t="n">
        <f aca="false">Inputs!$B$5*D3294</f>
        <v>-54999.9999999997</v>
      </c>
      <c r="H3294" s="29" t="n">
        <f aca="false">Inputs!$B$6*E3294</f>
        <v>89500</v>
      </c>
      <c r="I3294" s="29" t="n">
        <f aca="false">G3294+H3294</f>
        <v>34500.0000000002</v>
      </c>
      <c r="J3294" s="29" t="n">
        <f aca="false">J3293+I3294</f>
        <v>494500.000000001</v>
      </c>
    </row>
    <row r="3295" customFormat="false" ht="15" hidden="false" customHeight="false" outlineLevel="0" collapsed="false">
      <c r="A3295" s="26" t="n">
        <v>42240</v>
      </c>
      <c r="B3295" s="27" t="n">
        <v>38.22</v>
      </c>
      <c r="C3295" s="27" t="n">
        <v>41.59</v>
      </c>
      <c r="D3295" s="28" t="n">
        <f aca="false">B3295-B3294</f>
        <v>-2.23</v>
      </c>
      <c r="E3295" s="28" t="n">
        <f aca="false">C3295-C3294</f>
        <v>-2.25</v>
      </c>
      <c r="F3295" s="29" t="n">
        <f aca="false">Inputs!$B$5*B3295+Inputs!$B$6*C3295</f>
        <v>1742500</v>
      </c>
      <c r="G3295" s="29" t="n">
        <f aca="false">Inputs!$B$5*D3295</f>
        <v>-223000</v>
      </c>
      <c r="H3295" s="29" t="n">
        <f aca="false">Inputs!$B$6*E3295</f>
        <v>112500</v>
      </c>
      <c r="I3295" s="29" t="n">
        <f aca="false">G3295+H3295</f>
        <v>-110500</v>
      </c>
      <c r="J3295" s="29" t="n">
        <f aca="false">J3294+I3295</f>
        <v>384000.000000001</v>
      </c>
    </row>
    <row r="3296" customFormat="false" ht="15" hidden="false" customHeight="false" outlineLevel="0" collapsed="false">
      <c r="A3296" s="26" t="n">
        <v>42241</v>
      </c>
      <c r="B3296" s="27" t="n">
        <v>39.15</v>
      </c>
      <c r="C3296" s="27" t="n">
        <v>41.86</v>
      </c>
      <c r="D3296" s="28" t="n">
        <f aca="false">B3296-B3295</f>
        <v>0.93</v>
      </c>
      <c r="E3296" s="28" t="n">
        <f aca="false">C3296-C3295</f>
        <v>0.269999999999996</v>
      </c>
      <c r="F3296" s="29" t="n">
        <f aca="false">Inputs!$B$5*B3296+Inputs!$B$6*C3296</f>
        <v>1822000</v>
      </c>
      <c r="G3296" s="29" t="n">
        <f aca="false">Inputs!$B$5*D3296</f>
        <v>93000</v>
      </c>
      <c r="H3296" s="29" t="n">
        <f aca="false">Inputs!$B$6*E3296</f>
        <v>-13499.9999999998</v>
      </c>
      <c r="I3296" s="29" t="n">
        <f aca="false">G3296+H3296</f>
        <v>79500.0000000002</v>
      </c>
      <c r="J3296" s="29" t="n">
        <f aca="false">J3295+I3296</f>
        <v>463500.000000001</v>
      </c>
    </row>
    <row r="3297" customFormat="false" ht="15" hidden="false" customHeight="false" outlineLevel="0" collapsed="false">
      <c r="A3297" s="26" t="n">
        <v>42242</v>
      </c>
      <c r="B3297" s="27" t="n">
        <v>38.5</v>
      </c>
      <c r="C3297" s="27" t="n">
        <v>41.76</v>
      </c>
      <c r="D3297" s="28" t="n">
        <f aca="false">B3297-B3296</f>
        <v>-0.649999999999999</v>
      </c>
      <c r="E3297" s="28" t="n">
        <f aca="false">C3297-C3296</f>
        <v>-0.100000000000001</v>
      </c>
      <c r="F3297" s="29" t="n">
        <f aca="false">Inputs!$B$5*B3297+Inputs!$B$6*C3297</f>
        <v>1762000</v>
      </c>
      <c r="G3297" s="29" t="n">
        <f aca="false">Inputs!$B$5*D3297</f>
        <v>-64999.9999999999</v>
      </c>
      <c r="H3297" s="29" t="n">
        <f aca="false">Inputs!$B$6*E3297</f>
        <v>5000.00000000007</v>
      </c>
      <c r="I3297" s="29" t="n">
        <f aca="false">G3297+H3297</f>
        <v>-59999.9999999998</v>
      </c>
      <c r="J3297" s="29" t="n">
        <f aca="false">J3296+I3297</f>
        <v>403500.000000001</v>
      </c>
    </row>
    <row r="3298" customFormat="false" ht="15" hidden="false" customHeight="false" outlineLevel="0" collapsed="false">
      <c r="A3298" s="26" t="n">
        <v>42243</v>
      </c>
      <c r="B3298" s="27" t="n">
        <v>42.47</v>
      </c>
      <c r="C3298" s="27" t="n">
        <v>44.46</v>
      </c>
      <c r="D3298" s="28" t="n">
        <f aca="false">B3298-B3297</f>
        <v>3.97</v>
      </c>
      <c r="E3298" s="28" t="n">
        <f aca="false">C3298-C3297</f>
        <v>2.7</v>
      </c>
      <c r="F3298" s="29" t="n">
        <f aca="false">Inputs!$B$5*B3298+Inputs!$B$6*C3298</f>
        <v>2024000</v>
      </c>
      <c r="G3298" s="29" t="n">
        <f aca="false">Inputs!$B$5*D3298</f>
        <v>397000</v>
      </c>
      <c r="H3298" s="29" t="n">
        <f aca="false">Inputs!$B$6*E3298</f>
        <v>-135000</v>
      </c>
      <c r="I3298" s="29" t="n">
        <f aca="false">G3298+H3298</f>
        <v>262000</v>
      </c>
      <c r="J3298" s="29" t="n">
        <f aca="false">J3297+I3298</f>
        <v>665500.000000001</v>
      </c>
    </row>
    <row r="3299" customFormat="false" ht="15" hidden="false" customHeight="false" outlineLevel="0" collapsed="false">
      <c r="A3299" s="26" t="n">
        <v>42244</v>
      </c>
      <c r="B3299" s="27" t="n">
        <v>45.29</v>
      </c>
      <c r="C3299" s="27" t="n">
        <v>47.97</v>
      </c>
      <c r="D3299" s="28" t="n">
        <f aca="false">B3299-B3298</f>
        <v>2.82</v>
      </c>
      <c r="E3299" s="28" t="n">
        <f aca="false">C3299-C3298</f>
        <v>3.51</v>
      </c>
      <c r="F3299" s="29" t="n">
        <f aca="false">Inputs!$B$5*B3299+Inputs!$B$6*C3299</f>
        <v>2130500</v>
      </c>
      <c r="G3299" s="29" t="n">
        <f aca="false">Inputs!$B$5*D3299</f>
        <v>282000</v>
      </c>
      <c r="H3299" s="29" t="n">
        <f aca="false">Inputs!$B$6*E3299</f>
        <v>-175500</v>
      </c>
      <c r="I3299" s="29" t="n">
        <f aca="false">G3299+H3299</f>
        <v>106500</v>
      </c>
      <c r="J3299" s="29" t="n">
        <f aca="false">J3298+I3299</f>
        <v>772000.000000001</v>
      </c>
    </row>
    <row r="3300" customFormat="false" ht="15" hidden="false" customHeight="false" outlineLevel="0" collapsed="false">
      <c r="A3300" s="26" t="n">
        <v>42248</v>
      </c>
      <c r="B3300" s="27" t="n">
        <v>45.38</v>
      </c>
      <c r="C3300" s="27" t="n">
        <v>48.8</v>
      </c>
      <c r="D3300" s="28" t="n">
        <f aca="false">B3300-B3299</f>
        <v>0.0900000000000034</v>
      </c>
      <c r="E3300" s="28" t="n">
        <f aca="false">C3300-C3299</f>
        <v>0.829999999999998</v>
      </c>
      <c r="F3300" s="29" t="n">
        <f aca="false">Inputs!$B$5*B3300+Inputs!$B$6*C3300</f>
        <v>2098000</v>
      </c>
      <c r="G3300" s="29" t="n">
        <f aca="false">Inputs!$B$5*D3300</f>
        <v>9000.00000000034</v>
      </c>
      <c r="H3300" s="29" t="n">
        <f aca="false">Inputs!$B$6*E3300</f>
        <v>-41499.9999999999</v>
      </c>
      <c r="I3300" s="29" t="n">
        <f aca="false">G3300+H3300</f>
        <v>-32499.9999999996</v>
      </c>
      <c r="J3300" s="29" t="n">
        <f aca="false">J3299+I3300</f>
        <v>739500.000000002</v>
      </c>
    </row>
    <row r="3301" customFormat="false" ht="15" hidden="false" customHeight="false" outlineLevel="0" collapsed="false">
      <c r="A3301" s="26" t="n">
        <v>42249</v>
      </c>
      <c r="B3301" s="27" t="n">
        <v>46.3</v>
      </c>
      <c r="C3301" s="27" t="n">
        <v>47.67</v>
      </c>
      <c r="D3301" s="28" t="n">
        <f aca="false">B3301-B3300</f>
        <v>0.919999999999995</v>
      </c>
      <c r="E3301" s="28" t="n">
        <f aca="false">C3301-C3300</f>
        <v>-1.13</v>
      </c>
      <c r="F3301" s="29" t="n">
        <f aca="false">Inputs!$B$5*B3301+Inputs!$B$6*C3301</f>
        <v>2246500</v>
      </c>
      <c r="G3301" s="29" t="n">
        <f aca="false">Inputs!$B$5*D3301</f>
        <v>91999.9999999995</v>
      </c>
      <c r="H3301" s="29" t="n">
        <f aca="false">Inputs!$B$6*E3301</f>
        <v>56499.9999999998</v>
      </c>
      <c r="I3301" s="29" t="n">
        <f aca="false">G3301+H3301</f>
        <v>148499.999999999</v>
      </c>
      <c r="J3301" s="29" t="n">
        <f aca="false">J3300+I3301</f>
        <v>888000.000000001</v>
      </c>
    </row>
    <row r="3302" customFormat="false" ht="15" hidden="false" customHeight="false" outlineLevel="0" collapsed="false">
      <c r="A3302" s="26" t="n">
        <v>42250</v>
      </c>
      <c r="B3302" s="27" t="n">
        <v>46.75</v>
      </c>
      <c r="C3302" s="27" t="n">
        <v>50.41</v>
      </c>
      <c r="D3302" s="28" t="n">
        <f aca="false">B3302-B3301</f>
        <v>0.450000000000003</v>
      </c>
      <c r="E3302" s="28" t="n">
        <f aca="false">C3302-C3301</f>
        <v>2.74</v>
      </c>
      <c r="F3302" s="29" t="n">
        <f aca="false">Inputs!$B$5*B3302+Inputs!$B$6*C3302</f>
        <v>2154500</v>
      </c>
      <c r="G3302" s="29" t="n">
        <f aca="false">Inputs!$B$5*D3302</f>
        <v>45000.0000000003</v>
      </c>
      <c r="H3302" s="29" t="n">
        <f aca="false">Inputs!$B$6*E3302</f>
        <v>-137000</v>
      </c>
      <c r="I3302" s="29" t="n">
        <f aca="false">G3302+H3302</f>
        <v>-91999.9999999995</v>
      </c>
      <c r="J3302" s="29" t="n">
        <f aca="false">J3301+I3302</f>
        <v>796000.000000001</v>
      </c>
    </row>
    <row r="3303" customFormat="false" ht="15" hidden="false" customHeight="false" outlineLevel="0" collapsed="false">
      <c r="A3303" s="26" t="n">
        <v>42251</v>
      </c>
      <c r="B3303" s="27" t="n">
        <v>46.02</v>
      </c>
      <c r="C3303" s="27" t="n">
        <v>48.59</v>
      </c>
      <c r="D3303" s="28" t="n">
        <f aca="false">B3303-B3302</f>
        <v>-0.729999999999997</v>
      </c>
      <c r="E3303" s="28" t="n">
        <f aca="false">C3303-C3302</f>
        <v>-1.81999999999999</v>
      </c>
      <c r="F3303" s="29" t="n">
        <f aca="false">Inputs!$B$5*B3303+Inputs!$B$6*C3303</f>
        <v>2172500</v>
      </c>
      <c r="G3303" s="29" t="n">
        <f aca="false">Inputs!$B$5*D3303</f>
        <v>-72999.9999999997</v>
      </c>
      <c r="H3303" s="29" t="n">
        <f aca="false">Inputs!$B$6*E3303</f>
        <v>90999.9999999997</v>
      </c>
      <c r="I3303" s="29" t="n">
        <f aca="false">G3303+H3303</f>
        <v>18000</v>
      </c>
      <c r="J3303" s="29" t="n">
        <f aca="false">J3302+I3303</f>
        <v>814000.000000001</v>
      </c>
    </row>
    <row r="3304" customFormat="false" ht="15" hidden="false" customHeight="false" outlineLevel="0" collapsed="false">
      <c r="A3304" s="26" t="n">
        <v>42255</v>
      </c>
      <c r="B3304" s="27" t="n">
        <v>45.92</v>
      </c>
      <c r="C3304" s="27" t="n">
        <v>48.88</v>
      </c>
      <c r="D3304" s="28" t="n">
        <f aca="false">B3304-B3303</f>
        <v>-0.100000000000001</v>
      </c>
      <c r="E3304" s="28" t="n">
        <f aca="false">C3304-C3303</f>
        <v>0.289999999999999</v>
      </c>
      <c r="F3304" s="29" t="n">
        <f aca="false">Inputs!$B$5*B3304+Inputs!$B$6*C3304</f>
        <v>2148000</v>
      </c>
      <c r="G3304" s="29" t="n">
        <f aca="false">Inputs!$B$5*D3304</f>
        <v>-10000.0000000001</v>
      </c>
      <c r="H3304" s="29" t="n">
        <f aca="false">Inputs!$B$6*E3304</f>
        <v>-14500</v>
      </c>
      <c r="I3304" s="29" t="n">
        <f aca="false">G3304+H3304</f>
        <v>-24500.0000000001</v>
      </c>
      <c r="J3304" s="29" t="n">
        <f aca="false">J3303+I3304</f>
        <v>789500.000000001</v>
      </c>
    </row>
    <row r="3305" customFormat="false" ht="15" hidden="false" customHeight="false" outlineLevel="0" collapsed="false">
      <c r="A3305" s="26" t="n">
        <v>42256</v>
      </c>
      <c r="B3305" s="27" t="n">
        <v>44.13</v>
      </c>
      <c r="C3305" s="27" t="n">
        <v>48.04</v>
      </c>
      <c r="D3305" s="28" t="n">
        <f aca="false">B3305-B3304</f>
        <v>-1.79</v>
      </c>
      <c r="E3305" s="28" t="n">
        <f aca="false">C3305-C3304</f>
        <v>-0.840000000000003</v>
      </c>
      <c r="F3305" s="29" t="n">
        <f aca="false">Inputs!$B$5*B3305+Inputs!$B$6*C3305</f>
        <v>2011000</v>
      </c>
      <c r="G3305" s="29" t="n">
        <f aca="false">Inputs!$B$5*D3305</f>
        <v>-179000</v>
      </c>
      <c r="H3305" s="29" t="n">
        <f aca="false">Inputs!$B$6*E3305</f>
        <v>42000.0000000002</v>
      </c>
      <c r="I3305" s="29" t="n">
        <f aca="false">G3305+H3305</f>
        <v>-137000</v>
      </c>
      <c r="J3305" s="29" t="n">
        <f aca="false">J3304+I3305</f>
        <v>652500.000000001</v>
      </c>
    </row>
    <row r="3306" customFormat="false" ht="15" hidden="false" customHeight="false" outlineLevel="0" collapsed="false">
      <c r="A3306" s="26" t="n">
        <v>42257</v>
      </c>
      <c r="B3306" s="27" t="n">
        <v>45.85</v>
      </c>
      <c r="C3306" s="27" t="n">
        <v>47.77</v>
      </c>
      <c r="D3306" s="28" t="n">
        <f aca="false">B3306-B3305</f>
        <v>1.72</v>
      </c>
      <c r="E3306" s="28" t="n">
        <f aca="false">C3306-C3305</f>
        <v>-0.269999999999996</v>
      </c>
      <c r="F3306" s="29" t="n">
        <f aca="false">Inputs!$B$5*B3306+Inputs!$B$6*C3306</f>
        <v>2196500</v>
      </c>
      <c r="G3306" s="29" t="n">
        <f aca="false">Inputs!$B$5*D3306</f>
        <v>172000</v>
      </c>
      <c r="H3306" s="29" t="n">
        <f aca="false">Inputs!$B$6*E3306</f>
        <v>13499.9999999998</v>
      </c>
      <c r="I3306" s="29" t="n">
        <f aca="false">G3306+H3306</f>
        <v>185500</v>
      </c>
      <c r="J3306" s="29" t="n">
        <f aca="false">J3305+I3306</f>
        <v>838000.000000001</v>
      </c>
    </row>
    <row r="3307" customFormat="false" ht="15" hidden="false" customHeight="false" outlineLevel="0" collapsed="false">
      <c r="A3307" s="26" t="n">
        <v>42258</v>
      </c>
      <c r="B3307" s="27" t="n">
        <v>44.75</v>
      </c>
      <c r="C3307" s="27" t="n">
        <v>46.87</v>
      </c>
      <c r="D3307" s="28" t="n">
        <f aca="false">B3307-B3306</f>
        <v>-1.1</v>
      </c>
      <c r="E3307" s="28" t="n">
        <f aca="false">C3307-C3306</f>
        <v>-0.900000000000006</v>
      </c>
      <c r="F3307" s="29" t="n">
        <f aca="false">Inputs!$B$5*B3307+Inputs!$B$6*C3307</f>
        <v>2131500</v>
      </c>
      <c r="G3307" s="29" t="n">
        <f aca="false">Inputs!$B$5*D3307</f>
        <v>-110000</v>
      </c>
      <c r="H3307" s="29" t="n">
        <f aca="false">Inputs!$B$6*E3307</f>
        <v>45000.0000000003</v>
      </c>
      <c r="I3307" s="29" t="n">
        <f aca="false">G3307+H3307</f>
        <v>-64999.9999999999</v>
      </c>
      <c r="J3307" s="29" t="n">
        <f aca="false">J3306+I3307</f>
        <v>773000.000000001</v>
      </c>
    </row>
    <row r="3308" customFormat="false" ht="15" hidden="false" customHeight="false" outlineLevel="0" collapsed="false">
      <c r="A3308" s="26" t="n">
        <v>42261</v>
      </c>
      <c r="B3308" s="27" t="n">
        <v>44.07</v>
      </c>
      <c r="C3308" s="27" t="n">
        <v>45.87</v>
      </c>
      <c r="D3308" s="28" t="n">
        <f aca="false">B3308-B3307</f>
        <v>-0.68</v>
      </c>
      <c r="E3308" s="28" t="n">
        <f aca="false">C3308-C3307</f>
        <v>-1</v>
      </c>
      <c r="F3308" s="29" t="n">
        <f aca="false">Inputs!$B$5*B3308+Inputs!$B$6*C3308</f>
        <v>2113500</v>
      </c>
      <c r="G3308" s="29" t="n">
        <f aca="false">Inputs!$B$5*D3308</f>
        <v>-68000</v>
      </c>
      <c r="H3308" s="29" t="n">
        <f aca="false">Inputs!$B$6*E3308</f>
        <v>50000</v>
      </c>
      <c r="I3308" s="29" t="n">
        <f aca="false">G3308+H3308</f>
        <v>-18000</v>
      </c>
      <c r="J3308" s="29" t="n">
        <f aca="false">J3307+I3308</f>
        <v>755000.000000001</v>
      </c>
    </row>
    <row r="3309" customFormat="false" ht="15" hidden="false" customHeight="false" outlineLevel="0" collapsed="false">
      <c r="A3309" s="26" t="n">
        <v>42262</v>
      </c>
      <c r="B3309" s="27" t="n">
        <v>44.58</v>
      </c>
      <c r="C3309" s="27" t="n">
        <v>45.91</v>
      </c>
      <c r="D3309" s="28" t="n">
        <f aca="false">B3309-B3308</f>
        <v>0.509999999999998</v>
      </c>
      <c r="E3309" s="28" t="n">
        <f aca="false">C3309-C3308</f>
        <v>0.0399999999999992</v>
      </c>
      <c r="F3309" s="29" t="n">
        <f aca="false">Inputs!$B$5*B3309+Inputs!$B$6*C3309</f>
        <v>2162500</v>
      </c>
      <c r="G3309" s="29" t="n">
        <f aca="false">Inputs!$B$5*D3309</f>
        <v>50999.9999999998</v>
      </c>
      <c r="H3309" s="29" t="n">
        <f aca="false">Inputs!$B$6*E3309</f>
        <v>-1999.99999999996</v>
      </c>
      <c r="I3309" s="29" t="n">
        <f aca="false">G3309+H3309</f>
        <v>48999.9999999999</v>
      </c>
      <c r="J3309" s="29" t="n">
        <f aca="false">J3308+I3309</f>
        <v>804000.000000001</v>
      </c>
    </row>
    <row r="3310" customFormat="false" ht="15" hidden="false" customHeight="false" outlineLevel="0" collapsed="false">
      <c r="A3310" s="26" t="n">
        <v>42263</v>
      </c>
      <c r="B3310" s="27" t="n">
        <v>47.12</v>
      </c>
      <c r="C3310" s="27" t="n">
        <v>49.35</v>
      </c>
      <c r="D3310" s="28" t="n">
        <f aca="false">B3310-B3309</f>
        <v>2.54</v>
      </c>
      <c r="E3310" s="28" t="n">
        <f aca="false">C3310-C3309</f>
        <v>3.44000000000001</v>
      </c>
      <c r="F3310" s="29" t="n">
        <f aca="false">Inputs!$B$5*B3310+Inputs!$B$6*C3310</f>
        <v>2244500</v>
      </c>
      <c r="G3310" s="29" t="n">
        <f aca="false">Inputs!$B$5*D3310</f>
        <v>254000</v>
      </c>
      <c r="H3310" s="29" t="n">
        <f aca="false">Inputs!$B$6*E3310</f>
        <v>-172000</v>
      </c>
      <c r="I3310" s="29" t="n">
        <f aca="false">G3310+H3310</f>
        <v>81999.9999999997</v>
      </c>
      <c r="J3310" s="29" t="n">
        <f aca="false">J3309+I3310</f>
        <v>886000.000000001</v>
      </c>
    </row>
    <row r="3311" customFormat="false" ht="15" hidden="false" customHeight="false" outlineLevel="0" collapsed="false">
      <c r="A3311" s="26" t="n">
        <v>42264</v>
      </c>
      <c r="B3311" s="27" t="n">
        <v>46.93</v>
      </c>
      <c r="C3311" s="27" t="n">
        <v>48.27</v>
      </c>
      <c r="D3311" s="28" t="n">
        <f aca="false">B3311-B3310</f>
        <v>-0.189999999999998</v>
      </c>
      <c r="E3311" s="28" t="n">
        <f aca="false">C3311-C3310</f>
        <v>-1.08</v>
      </c>
      <c r="F3311" s="29" t="n">
        <f aca="false">Inputs!$B$5*B3311+Inputs!$B$6*C3311</f>
        <v>2279500</v>
      </c>
      <c r="G3311" s="29" t="n">
        <f aca="false">Inputs!$B$5*D3311</f>
        <v>-18999.9999999998</v>
      </c>
      <c r="H3311" s="29" t="n">
        <f aca="false">Inputs!$B$6*E3311</f>
        <v>53999.9999999999</v>
      </c>
      <c r="I3311" s="29" t="n">
        <f aca="false">G3311+H3311</f>
        <v>35000.0000000001</v>
      </c>
      <c r="J3311" s="29" t="n">
        <f aca="false">J3310+I3311</f>
        <v>921000.000000001</v>
      </c>
    </row>
    <row r="3312" customFormat="false" ht="15" hidden="false" customHeight="false" outlineLevel="0" collapsed="false">
      <c r="A3312" s="26" t="n">
        <v>42265</v>
      </c>
      <c r="B3312" s="27" t="n">
        <v>44.71</v>
      </c>
      <c r="C3312" s="27" t="n">
        <v>47.28</v>
      </c>
      <c r="D3312" s="28" t="n">
        <f aca="false">B3312-B3311</f>
        <v>-2.22</v>
      </c>
      <c r="E3312" s="28" t="n">
        <f aca="false">C3312-C3311</f>
        <v>-0.990000000000002</v>
      </c>
      <c r="F3312" s="29" t="n">
        <f aca="false">Inputs!$B$5*B3312+Inputs!$B$6*C3312</f>
        <v>2107000</v>
      </c>
      <c r="G3312" s="29" t="n">
        <f aca="false">Inputs!$B$5*D3312</f>
        <v>-222000</v>
      </c>
      <c r="H3312" s="29" t="n">
        <f aca="false">Inputs!$B$6*E3312</f>
        <v>49500.0000000001</v>
      </c>
      <c r="I3312" s="29" t="n">
        <f aca="false">G3312+H3312</f>
        <v>-172500</v>
      </c>
      <c r="J3312" s="29" t="n">
        <f aca="false">J3311+I3312</f>
        <v>748500.000000001</v>
      </c>
    </row>
    <row r="3313" customFormat="false" ht="15" hidden="false" customHeight="false" outlineLevel="0" collapsed="false">
      <c r="A3313" s="26" t="n">
        <v>42268</v>
      </c>
      <c r="B3313" s="27" t="n">
        <v>46.67</v>
      </c>
      <c r="C3313" s="27" t="n">
        <v>47.64</v>
      </c>
      <c r="D3313" s="28" t="n">
        <f aca="false">B3313-B3312</f>
        <v>1.96</v>
      </c>
      <c r="E3313" s="28" t="n">
        <f aca="false">C3313-C3312</f>
        <v>0.359999999999999</v>
      </c>
      <c r="F3313" s="29" t="n">
        <f aca="false">Inputs!$B$5*B3313+Inputs!$B$6*C3313</f>
        <v>2285000</v>
      </c>
      <c r="G3313" s="29" t="n">
        <f aca="false">Inputs!$B$5*D3313</f>
        <v>196000</v>
      </c>
      <c r="H3313" s="29" t="n">
        <f aca="false">Inputs!$B$6*E3313</f>
        <v>-18000</v>
      </c>
      <c r="I3313" s="29" t="n">
        <f aca="false">G3313+H3313</f>
        <v>178000</v>
      </c>
      <c r="J3313" s="29" t="n">
        <f aca="false">J3312+I3313</f>
        <v>926500.000000001</v>
      </c>
    </row>
    <row r="3314" customFormat="false" ht="15" hidden="false" customHeight="false" outlineLevel="0" collapsed="false">
      <c r="A3314" s="26" t="n">
        <v>42269</v>
      </c>
      <c r="B3314" s="27" t="n">
        <v>46.17</v>
      </c>
      <c r="C3314" s="27" t="n">
        <v>46.69</v>
      </c>
      <c r="D3314" s="28" t="n">
        <f aca="false">B3314-B3313</f>
        <v>-0.5</v>
      </c>
      <c r="E3314" s="28" t="n">
        <f aca="false">C3314-C3313</f>
        <v>-0.950000000000003</v>
      </c>
      <c r="F3314" s="29" t="n">
        <f aca="false">Inputs!$B$5*B3314+Inputs!$B$6*C3314</f>
        <v>2282500</v>
      </c>
      <c r="G3314" s="29" t="n">
        <f aca="false">Inputs!$B$5*D3314</f>
        <v>-50000</v>
      </c>
      <c r="H3314" s="29" t="n">
        <f aca="false">Inputs!$B$6*E3314</f>
        <v>47500.0000000001</v>
      </c>
      <c r="I3314" s="29" t="n">
        <f aca="false">G3314+H3314</f>
        <v>-2499.99999999985</v>
      </c>
      <c r="J3314" s="29" t="n">
        <f aca="false">J3313+I3314</f>
        <v>924000.000000001</v>
      </c>
    </row>
    <row r="3315" customFormat="false" ht="15" hidden="false" customHeight="false" outlineLevel="0" collapsed="false">
      <c r="A3315" s="26" t="n">
        <v>42270</v>
      </c>
      <c r="B3315" s="27" t="n">
        <v>44.53</v>
      </c>
      <c r="C3315" s="27" t="n">
        <v>48</v>
      </c>
      <c r="D3315" s="28" t="n">
        <f aca="false">B3315-B3314</f>
        <v>-1.64</v>
      </c>
      <c r="E3315" s="28" t="n">
        <f aca="false">C3315-C3314</f>
        <v>1.31</v>
      </c>
      <c r="F3315" s="29" t="n">
        <f aca="false">Inputs!$B$5*B3315+Inputs!$B$6*C3315</f>
        <v>2053000</v>
      </c>
      <c r="G3315" s="29" t="n">
        <f aca="false">Inputs!$B$5*D3315</f>
        <v>-164000</v>
      </c>
      <c r="H3315" s="29" t="n">
        <f aca="false">Inputs!$B$6*E3315</f>
        <v>-65500.0000000001</v>
      </c>
      <c r="I3315" s="29" t="n">
        <f aca="false">G3315+H3315</f>
        <v>-229500</v>
      </c>
      <c r="J3315" s="29" t="n">
        <f aca="false">J3314+I3315</f>
        <v>694500.000000001</v>
      </c>
    </row>
    <row r="3316" customFormat="false" ht="15" hidden="false" customHeight="false" outlineLevel="0" collapsed="false">
      <c r="A3316" s="26" t="n">
        <v>42271</v>
      </c>
      <c r="B3316" s="27" t="n">
        <v>44.94</v>
      </c>
      <c r="C3316" s="27" t="n">
        <v>47.06</v>
      </c>
      <c r="D3316" s="28" t="n">
        <f aca="false">B3316-B3315</f>
        <v>0.409999999999997</v>
      </c>
      <c r="E3316" s="28" t="n">
        <f aca="false">C3316-C3315</f>
        <v>-0.939999999999998</v>
      </c>
      <c r="F3316" s="29" t="n">
        <f aca="false">Inputs!$B$5*B3316+Inputs!$B$6*C3316</f>
        <v>2141000</v>
      </c>
      <c r="G3316" s="29" t="n">
        <f aca="false">Inputs!$B$5*D3316</f>
        <v>40999.9999999997</v>
      </c>
      <c r="H3316" s="29" t="n">
        <f aca="false">Inputs!$B$6*E3316</f>
        <v>46999.9999999999</v>
      </c>
      <c r="I3316" s="29" t="n">
        <f aca="false">G3316+H3316</f>
        <v>87999.9999999995</v>
      </c>
      <c r="J3316" s="29" t="n">
        <f aca="false">J3315+I3316</f>
        <v>782500.000000001</v>
      </c>
    </row>
    <row r="3317" customFormat="false" ht="15" hidden="false" customHeight="false" outlineLevel="0" collapsed="false">
      <c r="A3317" s="26" t="n">
        <v>42272</v>
      </c>
      <c r="B3317" s="27" t="n">
        <v>45.55</v>
      </c>
      <c r="C3317" s="27" t="n">
        <v>47.28</v>
      </c>
      <c r="D3317" s="28" t="n">
        <f aca="false">B3317-B3316</f>
        <v>0.609999999999999</v>
      </c>
      <c r="E3317" s="28" t="n">
        <f aca="false">C3317-C3316</f>
        <v>0.219999999999999</v>
      </c>
      <c r="F3317" s="29" t="n">
        <f aca="false">Inputs!$B$5*B3317+Inputs!$B$6*C3317</f>
        <v>2191000</v>
      </c>
      <c r="G3317" s="29" t="n">
        <f aca="false">Inputs!$B$5*D3317</f>
        <v>60999.9999999999</v>
      </c>
      <c r="H3317" s="29" t="n">
        <f aca="false">Inputs!$B$6*E3317</f>
        <v>-10999.9999999999</v>
      </c>
      <c r="I3317" s="29" t="n">
        <f aca="false">G3317+H3317</f>
        <v>50000</v>
      </c>
      <c r="J3317" s="29" t="n">
        <f aca="false">J3316+I3317</f>
        <v>832500.000000001</v>
      </c>
    </row>
    <row r="3318" customFormat="false" ht="15" hidden="false" customHeight="false" outlineLevel="0" collapsed="false">
      <c r="A3318" s="26" t="n">
        <v>42275</v>
      </c>
      <c r="B3318" s="27" t="n">
        <v>44.4</v>
      </c>
      <c r="C3318" s="27" t="n">
        <v>46.04</v>
      </c>
      <c r="D3318" s="28" t="n">
        <f aca="false">B3318-B3317</f>
        <v>-1.15</v>
      </c>
      <c r="E3318" s="28" t="n">
        <f aca="false">C3318-C3317</f>
        <v>-1.24</v>
      </c>
      <c r="F3318" s="29" t="n">
        <f aca="false">Inputs!$B$5*B3318+Inputs!$B$6*C3318</f>
        <v>2138000</v>
      </c>
      <c r="G3318" s="29" t="n">
        <f aca="false">Inputs!$B$5*D3318</f>
        <v>-115000</v>
      </c>
      <c r="H3318" s="29" t="n">
        <f aca="false">Inputs!$B$6*E3318</f>
        <v>62000.0000000001</v>
      </c>
      <c r="I3318" s="29" t="n">
        <f aca="false">G3318+H3318</f>
        <v>-52999.9999999998</v>
      </c>
      <c r="J3318" s="29" t="n">
        <f aca="false">J3317+I3318</f>
        <v>779500.000000001</v>
      </c>
    </row>
    <row r="3319" customFormat="false" ht="15" hidden="false" customHeight="false" outlineLevel="0" collapsed="false">
      <c r="A3319" s="26" t="n">
        <v>42276</v>
      </c>
      <c r="B3319" s="27" t="n">
        <v>45.24</v>
      </c>
      <c r="C3319" s="27" t="n">
        <v>47.58</v>
      </c>
      <c r="D3319" s="28" t="n">
        <f aca="false">B3319-B3318</f>
        <v>0.840000000000003</v>
      </c>
      <c r="E3319" s="28" t="n">
        <f aca="false">C3319-C3318</f>
        <v>1.54</v>
      </c>
      <c r="F3319" s="29" t="n">
        <f aca="false">Inputs!$B$5*B3319+Inputs!$B$6*C3319</f>
        <v>2145000</v>
      </c>
      <c r="G3319" s="29" t="n">
        <f aca="false">Inputs!$B$5*D3319</f>
        <v>84000.0000000003</v>
      </c>
      <c r="H3319" s="29" t="n">
        <f aca="false">Inputs!$B$6*E3319</f>
        <v>-77000</v>
      </c>
      <c r="I3319" s="29" t="n">
        <f aca="false">G3319+H3319</f>
        <v>7000.00000000038</v>
      </c>
      <c r="J3319" s="29" t="n">
        <f aca="false">J3318+I3319</f>
        <v>786500.000000001</v>
      </c>
    </row>
    <row r="3320" customFormat="false" ht="15" hidden="false" customHeight="false" outlineLevel="0" collapsed="false">
      <c r="A3320" s="26" t="n">
        <v>42277</v>
      </c>
      <c r="B3320" s="27" t="n">
        <v>45.06</v>
      </c>
      <c r="C3320" s="27" t="n">
        <v>47.29</v>
      </c>
      <c r="D3320" s="28" t="n">
        <f aca="false">B3320-B3319</f>
        <v>-0.18</v>
      </c>
      <c r="E3320" s="28" t="n">
        <f aca="false">C3320-C3319</f>
        <v>-0.289999999999999</v>
      </c>
      <c r="F3320" s="29" t="n">
        <f aca="false">Inputs!$B$5*B3320+Inputs!$B$6*C3320</f>
        <v>2141500</v>
      </c>
      <c r="G3320" s="29" t="n">
        <f aca="false">Inputs!$B$5*D3320</f>
        <v>-18000</v>
      </c>
      <c r="H3320" s="29" t="n">
        <f aca="false">Inputs!$B$6*E3320</f>
        <v>14500</v>
      </c>
      <c r="I3320" s="29" t="n">
        <f aca="false">G3320+H3320</f>
        <v>-3500.00000000001</v>
      </c>
      <c r="J3320" s="29" t="n">
        <f aca="false">J3319+I3320</f>
        <v>783000.000000001</v>
      </c>
    </row>
    <row r="3321" customFormat="false" ht="15" hidden="false" customHeight="false" outlineLevel="0" collapsed="false">
      <c r="A3321" s="26" t="n">
        <v>42278</v>
      </c>
      <c r="B3321" s="27" t="n">
        <v>44.75</v>
      </c>
      <c r="C3321" s="27" t="n">
        <v>47.48</v>
      </c>
      <c r="D3321" s="28" t="n">
        <f aca="false">B3321-B3320</f>
        <v>-0.310000000000002</v>
      </c>
      <c r="E3321" s="28" t="n">
        <f aca="false">C3321-C3320</f>
        <v>0.189999999999998</v>
      </c>
      <c r="F3321" s="29" t="n">
        <f aca="false">Inputs!$B$5*B3321+Inputs!$B$6*C3321</f>
        <v>2101000</v>
      </c>
      <c r="G3321" s="29" t="n">
        <f aca="false">Inputs!$B$5*D3321</f>
        <v>-31000.0000000002</v>
      </c>
      <c r="H3321" s="29" t="n">
        <f aca="false">Inputs!$B$6*E3321</f>
        <v>-9499.99999999989</v>
      </c>
      <c r="I3321" s="29" t="n">
        <f aca="false">G3321+H3321</f>
        <v>-40500.0000000001</v>
      </c>
      <c r="J3321" s="29" t="n">
        <f aca="false">J3320+I3321</f>
        <v>742500.000000001</v>
      </c>
    </row>
    <row r="3322" customFormat="false" ht="15" hidden="false" customHeight="false" outlineLevel="0" collapsed="false">
      <c r="A3322" s="26" t="n">
        <v>42279</v>
      </c>
      <c r="B3322" s="27" t="n">
        <v>45.54</v>
      </c>
      <c r="C3322" s="27" t="n">
        <v>46.55</v>
      </c>
      <c r="D3322" s="28" t="n">
        <f aca="false">B3322-B3321</f>
        <v>0.789999999999999</v>
      </c>
      <c r="E3322" s="28" t="n">
        <f aca="false">C3322-C3321</f>
        <v>-0.93</v>
      </c>
      <c r="F3322" s="29" t="n">
        <f aca="false">Inputs!$B$5*B3322+Inputs!$B$6*C3322</f>
        <v>2226500</v>
      </c>
      <c r="G3322" s="29" t="n">
        <f aca="false">Inputs!$B$5*D3322</f>
        <v>78999.9999999999</v>
      </c>
      <c r="H3322" s="29" t="n">
        <f aca="false">Inputs!$B$6*E3322</f>
        <v>46500</v>
      </c>
      <c r="I3322" s="29" t="n">
        <f aca="false">G3322+H3322</f>
        <v>125500</v>
      </c>
      <c r="J3322" s="29" t="n">
        <f aca="false">J3321+I3322</f>
        <v>868000.000000001</v>
      </c>
    </row>
    <row r="3323" customFormat="false" ht="15" hidden="false" customHeight="false" outlineLevel="0" collapsed="false">
      <c r="A3323" s="26" t="n">
        <v>42282</v>
      </c>
      <c r="B3323" s="27" t="n">
        <v>46.28</v>
      </c>
      <c r="C3323" s="27" t="n">
        <v>49.45</v>
      </c>
      <c r="D3323" s="28" t="n">
        <f aca="false">B3323-B3322</f>
        <v>0.740000000000002</v>
      </c>
      <c r="E3323" s="28" t="n">
        <f aca="false">C3323-C3322</f>
        <v>2.90000000000001</v>
      </c>
      <c r="F3323" s="29" t="n">
        <f aca="false">Inputs!$B$5*B3323+Inputs!$B$6*C3323</f>
        <v>2155500</v>
      </c>
      <c r="G3323" s="29" t="n">
        <f aca="false">Inputs!$B$5*D3323</f>
        <v>74000.0000000002</v>
      </c>
      <c r="H3323" s="29" t="n">
        <f aca="false">Inputs!$B$6*E3323</f>
        <v>-145000</v>
      </c>
      <c r="I3323" s="29" t="n">
        <f aca="false">G3323+H3323</f>
        <v>-71000.0000000001</v>
      </c>
      <c r="J3323" s="29" t="n">
        <f aca="false">J3322+I3323</f>
        <v>797000.000000001</v>
      </c>
    </row>
    <row r="3324" customFormat="false" ht="15" hidden="false" customHeight="false" outlineLevel="0" collapsed="false">
      <c r="A3324" s="26" t="n">
        <v>42283</v>
      </c>
      <c r="B3324" s="27" t="n">
        <v>48.53</v>
      </c>
      <c r="C3324" s="27" t="n">
        <v>51.34</v>
      </c>
      <c r="D3324" s="28" t="n">
        <f aca="false">B3324-B3323</f>
        <v>2.25</v>
      </c>
      <c r="E3324" s="28" t="n">
        <f aca="false">C3324-C3323</f>
        <v>1.89</v>
      </c>
      <c r="F3324" s="29" t="n">
        <f aca="false">Inputs!$B$5*B3324+Inputs!$B$6*C3324</f>
        <v>2286000</v>
      </c>
      <c r="G3324" s="29" t="n">
        <f aca="false">Inputs!$B$5*D3324</f>
        <v>225000</v>
      </c>
      <c r="H3324" s="29" t="n">
        <f aca="false">Inputs!$B$6*E3324</f>
        <v>-94500</v>
      </c>
      <c r="I3324" s="29" t="n">
        <f aca="false">G3324+H3324</f>
        <v>130500</v>
      </c>
      <c r="J3324" s="29" t="n">
        <f aca="false">J3323+I3324</f>
        <v>927500.000000001</v>
      </c>
    </row>
    <row r="3325" customFormat="false" ht="15" hidden="false" customHeight="false" outlineLevel="0" collapsed="false">
      <c r="A3325" s="26" t="n">
        <v>42284</v>
      </c>
      <c r="B3325" s="27" t="n">
        <v>47.86</v>
      </c>
      <c r="C3325" s="27" t="n">
        <v>51.66</v>
      </c>
      <c r="D3325" s="28" t="n">
        <f aca="false">B3325-B3324</f>
        <v>-0.670000000000002</v>
      </c>
      <c r="E3325" s="28" t="n">
        <f aca="false">C3325-C3324</f>
        <v>0.319999999999993</v>
      </c>
      <c r="F3325" s="29" t="n">
        <f aca="false">Inputs!$B$5*B3325+Inputs!$B$6*C3325</f>
        <v>2203000</v>
      </c>
      <c r="G3325" s="29" t="n">
        <f aca="false">Inputs!$B$5*D3325</f>
        <v>-67000.0000000002</v>
      </c>
      <c r="H3325" s="29" t="n">
        <f aca="false">Inputs!$B$6*E3325</f>
        <v>-15999.9999999997</v>
      </c>
      <c r="I3325" s="29" t="n">
        <f aca="false">G3325+H3325</f>
        <v>-82999.9999999998</v>
      </c>
      <c r="J3325" s="29" t="n">
        <f aca="false">J3324+I3325</f>
        <v>844500.000000001</v>
      </c>
    </row>
    <row r="3326" customFormat="false" ht="15" hidden="false" customHeight="false" outlineLevel="0" collapsed="false">
      <c r="A3326" s="26" t="n">
        <v>42285</v>
      </c>
      <c r="B3326" s="27" t="n">
        <v>49.46</v>
      </c>
      <c r="C3326" s="27" t="n">
        <v>52.13</v>
      </c>
      <c r="D3326" s="28" t="n">
        <f aca="false">B3326-B3325</f>
        <v>1.6</v>
      </c>
      <c r="E3326" s="28" t="n">
        <f aca="false">C3326-C3325</f>
        <v>0.470000000000006</v>
      </c>
      <c r="F3326" s="29" t="n">
        <f aca="false">Inputs!$B$5*B3326+Inputs!$B$6*C3326</f>
        <v>2339500</v>
      </c>
      <c r="G3326" s="29" t="n">
        <f aca="false">Inputs!$B$5*D3326</f>
        <v>160000</v>
      </c>
      <c r="H3326" s="29" t="n">
        <f aca="false">Inputs!$B$6*E3326</f>
        <v>-23500.0000000003</v>
      </c>
      <c r="I3326" s="29" t="n">
        <f aca="false">G3326+H3326</f>
        <v>136500</v>
      </c>
      <c r="J3326" s="29" t="n">
        <f aca="false">J3325+I3326</f>
        <v>981000.000000001</v>
      </c>
    </row>
    <row r="3327" customFormat="false" ht="15" hidden="false" customHeight="false" outlineLevel="0" collapsed="false">
      <c r="A3327" s="26" t="n">
        <v>42286</v>
      </c>
      <c r="B3327" s="27" t="n">
        <v>49.67</v>
      </c>
      <c r="C3327" s="27" t="n">
        <v>52.08</v>
      </c>
      <c r="D3327" s="28" t="n">
        <f aca="false">B3327-B3326</f>
        <v>0.210000000000001</v>
      </c>
      <c r="E3327" s="28" t="n">
        <f aca="false">C3327-C3326</f>
        <v>-0.0500000000000043</v>
      </c>
      <c r="F3327" s="29" t="n">
        <f aca="false">Inputs!$B$5*B3327+Inputs!$B$6*C3327</f>
        <v>2363000</v>
      </c>
      <c r="G3327" s="29" t="n">
        <f aca="false">Inputs!$B$5*D3327</f>
        <v>21000.0000000001</v>
      </c>
      <c r="H3327" s="29" t="n">
        <f aca="false">Inputs!$B$6*E3327</f>
        <v>2500.00000000021</v>
      </c>
      <c r="I3327" s="29" t="n">
        <f aca="false">G3327+H3327</f>
        <v>23500.0000000003</v>
      </c>
      <c r="J3327" s="29" t="n">
        <f aca="false">J3326+I3327</f>
        <v>1004500</v>
      </c>
    </row>
    <row r="3328" customFormat="false" ht="15" hidden="false" customHeight="false" outlineLevel="0" collapsed="false">
      <c r="A3328" s="26" t="n">
        <v>42289</v>
      </c>
      <c r="B3328" s="27" t="n">
        <v>47.09</v>
      </c>
      <c r="C3328" s="27" t="n">
        <v>50.95</v>
      </c>
      <c r="D3328" s="28" t="n">
        <f aca="false">B3328-B3327</f>
        <v>-2.58</v>
      </c>
      <c r="E3328" s="28" t="n">
        <f aca="false">C3328-C3327</f>
        <v>-1.13</v>
      </c>
      <c r="F3328" s="29" t="n">
        <f aca="false">Inputs!$B$5*B3328+Inputs!$B$6*C3328</f>
        <v>2161500</v>
      </c>
      <c r="G3328" s="29" t="n">
        <f aca="false">Inputs!$B$5*D3328</f>
        <v>-258000</v>
      </c>
      <c r="H3328" s="29" t="n">
        <f aca="false">Inputs!$B$6*E3328</f>
        <v>56499.9999999998</v>
      </c>
      <c r="I3328" s="29" t="n">
        <f aca="false">G3328+H3328</f>
        <v>-201500</v>
      </c>
      <c r="J3328" s="29" t="n">
        <f aca="false">J3327+I3328</f>
        <v>803000.000000001</v>
      </c>
    </row>
    <row r="3329" customFormat="false" ht="15" hidden="false" customHeight="false" outlineLevel="0" collapsed="false">
      <c r="A3329" s="26" t="n">
        <v>42290</v>
      </c>
      <c r="B3329" s="27" t="n">
        <v>46.7</v>
      </c>
      <c r="C3329" s="27" t="n">
        <v>48.94</v>
      </c>
      <c r="D3329" s="28" t="n">
        <f aca="false">B3329-B3328</f>
        <v>-0.390000000000001</v>
      </c>
      <c r="E3329" s="28" t="n">
        <f aca="false">C3329-C3328</f>
        <v>-2.01000000000001</v>
      </c>
      <c r="F3329" s="29" t="n">
        <f aca="false">Inputs!$B$5*B3329+Inputs!$B$6*C3329</f>
        <v>2223000</v>
      </c>
      <c r="G3329" s="29" t="n">
        <f aca="false">Inputs!$B$5*D3329</f>
        <v>-39000.0000000001</v>
      </c>
      <c r="H3329" s="29" t="n">
        <f aca="false">Inputs!$B$6*E3329</f>
        <v>100500</v>
      </c>
      <c r="I3329" s="29" t="n">
        <f aca="false">G3329+H3329</f>
        <v>61500.0000000002</v>
      </c>
      <c r="J3329" s="29" t="n">
        <f aca="false">J3328+I3329</f>
        <v>864500.000000002</v>
      </c>
    </row>
    <row r="3330" customFormat="false" ht="15" hidden="false" customHeight="false" outlineLevel="0" collapsed="false">
      <c r="A3330" s="26" t="n">
        <v>42291</v>
      </c>
      <c r="B3330" s="27" t="n">
        <v>46.63</v>
      </c>
      <c r="C3330" s="27" t="n">
        <v>48.25</v>
      </c>
      <c r="D3330" s="28" t="n">
        <f aca="false">B3330-B3329</f>
        <v>-0.0700000000000003</v>
      </c>
      <c r="E3330" s="28" t="n">
        <f aca="false">C3330-C3329</f>
        <v>-0.689999999999998</v>
      </c>
      <c r="F3330" s="29" t="n">
        <f aca="false">Inputs!$B$5*B3330+Inputs!$B$6*C3330</f>
        <v>2250500</v>
      </c>
      <c r="G3330" s="29" t="n">
        <f aca="false">Inputs!$B$5*D3330</f>
        <v>-7000.00000000003</v>
      </c>
      <c r="H3330" s="29" t="n">
        <f aca="false">Inputs!$B$6*E3330</f>
        <v>34499.9999999999</v>
      </c>
      <c r="I3330" s="29" t="n">
        <f aca="false">G3330+H3330</f>
        <v>27499.9999999999</v>
      </c>
      <c r="J3330" s="29" t="n">
        <f aca="false">J3329+I3330</f>
        <v>892000.000000002</v>
      </c>
    </row>
    <row r="3331" customFormat="false" ht="15" hidden="false" customHeight="false" outlineLevel="0" collapsed="false">
      <c r="A3331" s="26" t="n">
        <v>42292</v>
      </c>
      <c r="B3331" s="27" t="n">
        <v>46.38</v>
      </c>
      <c r="C3331" s="27" t="n">
        <v>47.87</v>
      </c>
      <c r="D3331" s="28" t="n">
        <f aca="false">B3331-B3330</f>
        <v>-0.25</v>
      </c>
      <c r="E3331" s="28" t="n">
        <f aca="false">C3331-C3330</f>
        <v>-0.380000000000003</v>
      </c>
      <c r="F3331" s="29" t="n">
        <f aca="false">Inputs!$B$5*B3331+Inputs!$B$6*C3331</f>
        <v>2244500</v>
      </c>
      <c r="G3331" s="29" t="n">
        <f aca="false">Inputs!$B$5*D3331</f>
        <v>-25000</v>
      </c>
      <c r="H3331" s="29" t="n">
        <f aca="false">Inputs!$B$6*E3331</f>
        <v>19000.0000000001</v>
      </c>
      <c r="I3331" s="29" t="n">
        <f aca="false">G3331+H3331</f>
        <v>-5999.99999999987</v>
      </c>
      <c r="J3331" s="29" t="n">
        <f aca="false">J3330+I3331</f>
        <v>886000.000000002</v>
      </c>
    </row>
    <row r="3332" customFormat="false" ht="15" hidden="false" customHeight="false" outlineLevel="0" collapsed="false">
      <c r="A3332" s="26" t="n">
        <v>42293</v>
      </c>
      <c r="B3332" s="27" t="n">
        <v>47.3</v>
      </c>
      <c r="C3332" s="27" t="n">
        <v>48.96</v>
      </c>
      <c r="D3332" s="28" t="n">
        <f aca="false">B3332-B3331</f>
        <v>0.919999999999995</v>
      </c>
      <c r="E3332" s="28" t="n">
        <f aca="false">C3332-C3331</f>
        <v>1.09</v>
      </c>
      <c r="F3332" s="29" t="n">
        <f aca="false">Inputs!$B$5*B3332+Inputs!$B$6*C3332</f>
        <v>2282000</v>
      </c>
      <c r="G3332" s="29" t="n">
        <f aca="false">Inputs!$B$5*D3332</f>
        <v>91999.9999999995</v>
      </c>
      <c r="H3332" s="29" t="n">
        <f aca="false">Inputs!$B$6*E3332</f>
        <v>-54500.0000000002</v>
      </c>
      <c r="I3332" s="29" t="n">
        <f aca="false">G3332+H3332</f>
        <v>37499.9999999993</v>
      </c>
      <c r="J3332" s="29" t="n">
        <f aca="false">J3331+I3332</f>
        <v>923500.000000001</v>
      </c>
    </row>
    <row r="3333" customFormat="false" ht="15" hidden="false" customHeight="false" outlineLevel="0" collapsed="false">
      <c r="A3333" s="26" t="n">
        <v>42296</v>
      </c>
      <c r="B3333" s="27" t="n">
        <v>45.91</v>
      </c>
      <c r="C3333" s="27" t="n">
        <v>47.51</v>
      </c>
      <c r="D3333" s="28" t="n">
        <f aca="false">B3333-B3332</f>
        <v>-1.39</v>
      </c>
      <c r="E3333" s="28" t="n">
        <f aca="false">C3333-C3332</f>
        <v>-1.45</v>
      </c>
      <c r="F3333" s="29" t="n">
        <f aca="false">Inputs!$B$5*B3333+Inputs!$B$6*C3333</f>
        <v>2215500</v>
      </c>
      <c r="G3333" s="29" t="n">
        <f aca="false">Inputs!$B$5*D3333</f>
        <v>-139000</v>
      </c>
      <c r="H3333" s="29" t="n">
        <f aca="false">Inputs!$B$6*E3333</f>
        <v>72500.0000000002</v>
      </c>
      <c r="I3333" s="29" t="n">
        <f aca="false">G3333+H3333</f>
        <v>-66499.9999999999</v>
      </c>
      <c r="J3333" s="29" t="n">
        <f aca="false">J3332+I3333</f>
        <v>857000.000000001</v>
      </c>
    </row>
    <row r="3334" customFormat="false" ht="15" hidden="false" customHeight="false" outlineLevel="0" collapsed="false">
      <c r="A3334" s="26" t="n">
        <v>42297</v>
      </c>
      <c r="B3334" s="27" t="n">
        <v>45.84</v>
      </c>
      <c r="C3334" s="27" t="n">
        <v>46.93</v>
      </c>
      <c r="D3334" s="28" t="n">
        <f aca="false">B3334-B3333</f>
        <v>-0.0699999999999932</v>
      </c>
      <c r="E3334" s="28" t="n">
        <f aca="false">C3334-C3333</f>
        <v>-0.579999999999998</v>
      </c>
      <c r="F3334" s="29" t="n">
        <f aca="false">Inputs!$B$5*B3334+Inputs!$B$6*C3334</f>
        <v>2237500</v>
      </c>
      <c r="G3334" s="29" t="n">
        <f aca="false">Inputs!$B$5*D3334</f>
        <v>-6999.99999999932</v>
      </c>
      <c r="H3334" s="29" t="n">
        <f aca="false">Inputs!$B$6*E3334</f>
        <v>28999.9999999999</v>
      </c>
      <c r="I3334" s="29" t="n">
        <f aca="false">G3334+H3334</f>
        <v>22000.0000000006</v>
      </c>
      <c r="J3334" s="29" t="n">
        <f aca="false">J3333+I3334</f>
        <v>879000.000000002</v>
      </c>
    </row>
    <row r="3335" customFormat="false" ht="15" hidden="false" customHeight="false" outlineLevel="0" collapsed="false">
      <c r="A3335" s="26" t="n">
        <v>42298</v>
      </c>
      <c r="B3335" s="27" t="n">
        <v>45.22</v>
      </c>
      <c r="C3335" s="27" t="n">
        <v>46.72</v>
      </c>
      <c r="D3335" s="28" t="n">
        <f aca="false">B3335-B3334</f>
        <v>-0.620000000000005</v>
      </c>
      <c r="E3335" s="28" t="n">
        <f aca="false">C3335-C3334</f>
        <v>-0.210000000000001</v>
      </c>
      <c r="F3335" s="29" t="n">
        <f aca="false">Inputs!$B$5*B3335+Inputs!$B$6*C3335</f>
        <v>2186000</v>
      </c>
      <c r="G3335" s="29" t="n">
        <f aca="false">Inputs!$B$5*D3335</f>
        <v>-62000.0000000005</v>
      </c>
      <c r="H3335" s="29" t="n">
        <f aca="false">Inputs!$B$6*E3335</f>
        <v>10500</v>
      </c>
      <c r="I3335" s="29" t="n">
        <f aca="false">G3335+H3335</f>
        <v>-51500.0000000004</v>
      </c>
      <c r="J3335" s="29" t="n">
        <f aca="false">J3334+I3335</f>
        <v>827500.000000001</v>
      </c>
    </row>
    <row r="3336" customFormat="false" ht="15" hidden="false" customHeight="false" outlineLevel="0" collapsed="false">
      <c r="A3336" s="26" t="n">
        <v>42299</v>
      </c>
      <c r="B3336" s="27" t="n">
        <v>44.9</v>
      </c>
      <c r="C3336" s="27" t="n">
        <v>46.59</v>
      </c>
      <c r="D3336" s="28" t="n">
        <f aca="false">B3336-B3335</f>
        <v>-0.32</v>
      </c>
      <c r="E3336" s="28" t="n">
        <f aca="false">C3336-C3335</f>
        <v>-0.129999999999995</v>
      </c>
      <c r="F3336" s="29" t="n">
        <f aca="false">Inputs!$B$5*B3336+Inputs!$B$6*C3336</f>
        <v>2160500</v>
      </c>
      <c r="G3336" s="29" t="n">
        <f aca="false">Inputs!$B$5*D3336</f>
        <v>-32000</v>
      </c>
      <c r="H3336" s="29" t="n">
        <f aca="false">Inputs!$B$6*E3336</f>
        <v>6499.99999999977</v>
      </c>
      <c r="I3336" s="29" t="n">
        <f aca="false">G3336+H3336</f>
        <v>-25500.0000000003</v>
      </c>
      <c r="J3336" s="29" t="n">
        <f aca="false">J3335+I3336</f>
        <v>802000.000000001</v>
      </c>
    </row>
    <row r="3337" customFormat="false" ht="15" hidden="false" customHeight="false" outlineLevel="0" collapsed="false">
      <c r="A3337" s="26" t="n">
        <v>42300</v>
      </c>
      <c r="B3337" s="27" t="n">
        <v>43.91</v>
      </c>
      <c r="C3337" s="27" t="n">
        <v>46.3</v>
      </c>
      <c r="D3337" s="28" t="n">
        <f aca="false">B3337-B3336</f>
        <v>-0.990000000000002</v>
      </c>
      <c r="E3337" s="28" t="n">
        <f aca="false">C3337-C3336</f>
        <v>-0.290000000000006</v>
      </c>
      <c r="F3337" s="29" t="n">
        <f aca="false">Inputs!$B$5*B3337+Inputs!$B$6*C3337</f>
        <v>2076000</v>
      </c>
      <c r="G3337" s="29" t="n">
        <f aca="false">Inputs!$B$5*D3337</f>
        <v>-99000.0000000002</v>
      </c>
      <c r="H3337" s="29" t="n">
        <f aca="false">Inputs!$B$6*E3337</f>
        <v>14500.0000000003</v>
      </c>
      <c r="I3337" s="29" t="n">
        <f aca="false">G3337+H3337</f>
        <v>-84499.9999999999</v>
      </c>
      <c r="J3337" s="29" t="n">
        <f aca="false">J3336+I3337</f>
        <v>717500.000000001</v>
      </c>
    </row>
    <row r="3338" customFormat="false" ht="15" hidden="false" customHeight="false" outlineLevel="0" collapsed="false">
      <c r="A3338" s="26" t="n">
        <v>42303</v>
      </c>
      <c r="B3338" s="27" t="n">
        <v>43.19</v>
      </c>
      <c r="C3338" s="27" t="n">
        <v>46.57</v>
      </c>
      <c r="D3338" s="28" t="n">
        <f aca="false">B3338-B3337</f>
        <v>-0.719999999999999</v>
      </c>
      <c r="E3338" s="28" t="n">
        <f aca="false">C3338-C3337</f>
        <v>0.270000000000003</v>
      </c>
      <c r="F3338" s="29" t="n">
        <f aca="false">Inputs!$B$5*B3338+Inputs!$B$6*C3338</f>
        <v>1990500</v>
      </c>
      <c r="G3338" s="29" t="n">
        <f aca="false">Inputs!$B$5*D3338</f>
        <v>-71999.9999999999</v>
      </c>
      <c r="H3338" s="29" t="n">
        <f aca="false">Inputs!$B$6*E3338</f>
        <v>-13500.0000000002</v>
      </c>
      <c r="I3338" s="29" t="n">
        <f aca="false">G3338+H3338</f>
        <v>-85500</v>
      </c>
      <c r="J3338" s="29" t="n">
        <f aca="false">J3337+I3338</f>
        <v>632000.000000001</v>
      </c>
    </row>
    <row r="3339" customFormat="false" ht="15" hidden="false" customHeight="false" outlineLevel="0" collapsed="false">
      <c r="A3339" s="26" t="n">
        <v>42304</v>
      </c>
      <c r="B3339" s="27" t="n">
        <v>43.21</v>
      </c>
      <c r="C3339" s="27" t="n">
        <v>45.54</v>
      </c>
      <c r="D3339" s="28" t="n">
        <f aca="false">B3339-B3338</f>
        <v>0.0200000000000031</v>
      </c>
      <c r="E3339" s="28" t="n">
        <f aca="false">C3339-C3338</f>
        <v>-1.03</v>
      </c>
      <c r="F3339" s="29" t="n">
        <f aca="false">Inputs!$B$5*B3339+Inputs!$B$6*C3339</f>
        <v>2044000</v>
      </c>
      <c r="G3339" s="29" t="n">
        <f aca="false">Inputs!$B$5*D3339</f>
        <v>2000.00000000031</v>
      </c>
      <c r="H3339" s="29" t="n">
        <f aca="false">Inputs!$B$6*E3339</f>
        <v>51500.0000000001</v>
      </c>
      <c r="I3339" s="29" t="n">
        <f aca="false">G3339+H3339</f>
        <v>53500.0000000004</v>
      </c>
      <c r="J3339" s="29" t="n">
        <f aca="false">J3338+I3339</f>
        <v>685500.000000001</v>
      </c>
    </row>
    <row r="3340" customFormat="false" ht="15" hidden="false" customHeight="false" outlineLevel="0" collapsed="false">
      <c r="A3340" s="26" t="n">
        <v>42305</v>
      </c>
      <c r="B3340" s="27" t="n">
        <v>45.93</v>
      </c>
      <c r="C3340" s="27" t="n">
        <v>47.6</v>
      </c>
      <c r="D3340" s="28" t="n">
        <f aca="false">B3340-B3339</f>
        <v>2.72</v>
      </c>
      <c r="E3340" s="28" t="n">
        <f aca="false">C3340-C3339</f>
        <v>2.06</v>
      </c>
      <c r="F3340" s="29" t="n">
        <f aca="false">Inputs!$B$5*B3340+Inputs!$B$6*C3340</f>
        <v>2213000</v>
      </c>
      <c r="G3340" s="29" t="n">
        <f aca="false">Inputs!$B$5*D3340</f>
        <v>272000</v>
      </c>
      <c r="H3340" s="29" t="n">
        <f aca="false">Inputs!$B$6*E3340</f>
        <v>-103000</v>
      </c>
      <c r="I3340" s="29" t="n">
        <f aca="false">G3340+H3340</f>
        <v>169000</v>
      </c>
      <c r="J3340" s="29" t="n">
        <f aca="false">J3339+I3340</f>
        <v>854500.000000001</v>
      </c>
    </row>
    <row r="3341" customFormat="false" ht="15" hidden="false" customHeight="false" outlineLevel="0" collapsed="false">
      <c r="A3341" s="26" t="n">
        <v>42306</v>
      </c>
      <c r="B3341" s="27" t="n">
        <v>46.02</v>
      </c>
      <c r="C3341" s="27" t="n">
        <v>48.04</v>
      </c>
      <c r="D3341" s="28" t="n">
        <f aca="false">B3341-B3340</f>
        <v>0.0900000000000034</v>
      </c>
      <c r="E3341" s="28" t="n">
        <f aca="false">C3341-C3340</f>
        <v>0.439999999999998</v>
      </c>
      <c r="F3341" s="29" t="n">
        <f aca="false">Inputs!$B$5*B3341+Inputs!$B$6*C3341</f>
        <v>2200000</v>
      </c>
      <c r="G3341" s="29" t="n">
        <f aca="false">Inputs!$B$5*D3341</f>
        <v>9000.00000000034</v>
      </c>
      <c r="H3341" s="29" t="n">
        <f aca="false">Inputs!$B$6*E3341</f>
        <v>-21999.9999999999</v>
      </c>
      <c r="I3341" s="29" t="n">
        <f aca="false">G3341+H3341</f>
        <v>-12999.9999999995</v>
      </c>
      <c r="J3341" s="29" t="n">
        <f aca="false">J3340+I3341</f>
        <v>841500.000000002</v>
      </c>
    </row>
    <row r="3342" customFormat="false" ht="15" hidden="false" customHeight="false" outlineLevel="0" collapsed="false">
      <c r="A3342" s="26" t="n">
        <v>42307</v>
      </c>
      <c r="B3342" s="27" t="n">
        <v>46.6</v>
      </c>
      <c r="C3342" s="27" t="n">
        <v>48</v>
      </c>
      <c r="D3342" s="28" t="n">
        <f aca="false">B3342-B3341</f>
        <v>0.579999999999998</v>
      </c>
      <c r="E3342" s="28" t="n">
        <f aca="false">C3342-C3341</f>
        <v>-0.0399999999999992</v>
      </c>
      <c r="F3342" s="29" t="n">
        <f aca="false">Inputs!$B$5*B3342+Inputs!$B$6*C3342</f>
        <v>2260000</v>
      </c>
      <c r="G3342" s="29" t="n">
        <f aca="false">Inputs!$B$5*D3342</f>
        <v>57999.9999999998</v>
      </c>
      <c r="H3342" s="29" t="n">
        <f aca="false">Inputs!$B$6*E3342</f>
        <v>1999.99999999996</v>
      </c>
      <c r="I3342" s="29" t="n">
        <f aca="false">G3342+H3342</f>
        <v>59999.9999999998</v>
      </c>
      <c r="J3342" s="29" t="n">
        <f aca="false">J3341+I3342</f>
        <v>901500.000000001</v>
      </c>
    </row>
    <row r="3343" customFormat="false" ht="15" hidden="false" customHeight="false" outlineLevel="0" collapsed="false">
      <c r="A3343" s="26" t="n">
        <v>42310</v>
      </c>
      <c r="B3343" s="27" t="n">
        <v>46.12</v>
      </c>
      <c r="C3343" s="27" t="n">
        <v>47.91</v>
      </c>
      <c r="D3343" s="28" t="n">
        <f aca="false">B3343-B3342</f>
        <v>-0.480000000000004</v>
      </c>
      <c r="E3343" s="28" t="n">
        <f aca="false">C3343-C3342</f>
        <v>-0.0900000000000034</v>
      </c>
      <c r="F3343" s="29" t="n">
        <f aca="false">Inputs!$B$5*B3343+Inputs!$B$6*C3343</f>
        <v>2216500</v>
      </c>
      <c r="G3343" s="29" t="n">
        <f aca="false">Inputs!$B$5*D3343</f>
        <v>-48000.0000000004</v>
      </c>
      <c r="H3343" s="29" t="n">
        <f aca="false">Inputs!$B$6*E3343</f>
        <v>4500.00000000017</v>
      </c>
      <c r="I3343" s="29" t="n">
        <f aca="false">G3343+H3343</f>
        <v>-43500.0000000002</v>
      </c>
      <c r="J3343" s="29" t="n">
        <f aca="false">J3342+I3343</f>
        <v>858000.000000001</v>
      </c>
    </row>
    <row r="3344" customFormat="false" ht="15" hidden="false" customHeight="false" outlineLevel="0" collapsed="false">
      <c r="A3344" s="26" t="n">
        <v>42311</v>
      </c>
      <c r="B3344" s="27" t="n">
        <v>47.88</v>
      </c>
      <c r="C3344" s="27" t="n">
        <v>48</v>
      </c>
      <c r="D3344" s="28" t="n">
        <f aca="false">B3344-B3343</f>
        <v>1.76000000000001</v>
      </c>
      <c r="E3344" s="28" t="n">
        <f aca="false">C3344-C3343</f>
        <v>0.0900000000000034</v>
      </c>
      <c r="F3344" s="29" t="n">
        <f aca="false">Inputs!$B$5*B3344+Inputs!$B$6*C3344</f>
        <v>2388000</v>
      </c>
      <c r="G3344" s="29" t="n">
        <f aca="false">Inputs!$B$5*D3344</f>
        <v>176000.000000001</v>
      </c>
      <c r="H3344" s="29" t="n">
        <f aca="false">Inputs!$B$6*E3344</f>
        <v>-4500.00000000017</v>
      </c>
      <c r="I3344" s="29" t="n">
        <f aca="false">G3344+H3344</f>
        <v>171500</v>
      </c>
      <c r="J3344" s="29" t="n">
        <f aca="false">J3343+I3344</f>
        <v>1029500</v>
      </c>
    </row>
    <row r="3345" customFormat="false" ht="15" hidden="false" customHeight="false" outlineLevel="0" collapsed="false">
      <c r="A3345" s="26" t="n">
        <v>42312</v>
      </c>
      <c r="B3345" s="27" t="n">
        <v>46.32</v>
      </c>
      <c r="C3345" s="27" t="n">
        <v>46.96</v>
      </c>
      <c r="D3345" s="28" t="n">
        <f aca="false">B3345-B3344</f>
        <v>-1.56</v>
      </c>
      <c r="E3345" s="28" t="n">
        <f aca="false">C3345-C3344</f>
        <v>-1.04</v>
      </c>
      <c r="F3345" s="29" t="n">
        <f aca="false">Inputs!$B$5*B3345+Inputs!$B$6*C3345</f>
        <v>2284000</v>
      </c>
      <c r="G3345" s="29" t="n">
        <f aca="false">Inputs!$B$5*D3345</f>
        <v>-156000</v>
      </c>
      <c r="H3345" s="29" t="n">
        <f aca="false">Inputs!$B$6*E3345</f>
        <v>52000</v>
      </c>
      <c r="I3345" s="29" t="n">
        <f aca="false">G3345+H3345</f>
        <v>-104000</v>
      </c>
      <c r="J3345" s="29" t="n">
        <f aca="false">J3344+I3345</f>
        <v>925500.000000001</v>
      </c>
    </row>
    <row r="3346" customFormat="false" ht="15" hidden="false" customHeight="false" outlineLevel="0" collapsed="false">
      <c r="A3346" s="26" t="n">
        <v>42313</v>
      </c>
      <c r="B3346" s="27" t="n">
        <v>45.27</v>
      </c>
      <c r="C3346" s="27" t="n">
        <v>47.19</v>
      </c>
      <c r="D3346" s="28" t="n">
        <f aca="false">B3346-B3345</f>
        <v>-1.05</v>
      </c>
      <c r="E3346" s="28" t="n">
        <f aca="false">C3346-C3345</f>
        <v>0.229999999999997</v>
      </c>
      <c r="F3346" s="29" t="n">
        <f aca="false">Inputs!$B$5*B3346+Inputs!$B$6*C3346</f>
        <v>2167500</v>
      </c>
      <c r="G3346" s="29" t="n">
        <f aca="false">Inputs!$B$5*D3346</f>
        <v>-105000</v>
      </c>
      <c r="H3346" s="29" t="n">
        <f aca="false">Inputs!$B$6*E3346</f>
        <v>-11499.9999999998</v>
      </c>
      <c r="I3346" s="29" t="n">
        <f aca="false">G3346+H3346</f>
        <v>-116500</v>
      </c>
      <c r="J3346" s="29" t="n">
        <f aca="false">J3345+I3346</f>
        <v>809000.000000002</v>
      </c>
    </row>
    <row r="3347" customFormat="false" ht="15" hidden="false" customHeight="false" outlineLevel="0" collapsed="false">
      <c r="A3347" s="26" t="n">
        <v>42314</v>
      </c>
      <c r="B3347" s="27" t="n">
        <v>44.32</v>
      </c>
      <c r="C3347" s="27" t="n">
        <v>46.09</v>
      </c>
      <c r="D3347" s="28" t="n">
        <f aca="false">B3347-B3346</f>
        <v>-0.950000000000003</v>
      </c>
      <c r="E3347" s="28" t="n">
        <f aca="false">C3347-C3346</f>
        <v>-1.09999999999999</v>
      </c>
      <c r="F3347" s="29" t="n">
        <f aca="false">Inputs!$B$5*B3347+Inputs!$B$6*C3347</f>
        <v>2127500</v>
      </c>
      <c r="G3347" s="29" t="n">
        <f aca="false">Inputs!$B$5*D3347</f>
        <v>-95000.0000000003</v>
      </c>
      <c r="H3347" s="29" t="n">
        <f aca="false">Inputs!$B$6*E3347</f>
        <v>54999.9999999997</v>
      </c>
      <c r="I3347" s="29" t="n">
        <f aca="false">G3347+H3347</f>
        <v>-40000.0000000006</v>
      </c>
      <c r="J3347" s="29" t="n">
        <f aca="false">J3346+I3347</f>
        <v>769000.000000001</v>
      </c>
    </row>
    <row r="3348" customFormat="false" ht="15" hidden="false" customHeight="false" outlineLevel="0" collapsed="false">
      <c r="A3348" s="26" t="n">
        <v>42317</v>
      </c>
      <c r="B3348" s="27" t="n">
        <v>43.87</v>
      </c>
      <c r="C3348" s="27" t="n">
        <v>45.38</v>
      </c>
      <c r="D3348" s="28" t="n">
        <f aca="false">B3348-B3347</f>
        <v>-0.450000000000003</v>
      </c>
      <c r="E3348" s="28" t="n">
        <f aca="false">C3348-C3347</f>
        <v>-0.710000000000001</v>
      </c>
      <c r="F3348" s="29" t="n">
        <f aca="false">Inputs!$B$5*B3348+Inputs!$B$6*C3348</f>
        <v>2118000</v>
      </c>
      <c r="G3348" s="29" t="n">
        <f aca="false">Inputs!$B$5*D3348</f>
        <v>-45000.0000000003</v>
      </c>
      <c r="H3348" s="29" t="n">
        <f aca="false">Inputs!$B$6*E3348</f>
        <v>35500</v>
      </c>
      <c r="I3348" s="29" t="n">
        <f aca="false">G3348+H3348</f>
        <v>-9500.00000000024</v>
      </c>
      <c r="J3348" s="29" t="n">
        <f aca="false">J3347+I3348</f>
        <v>759500.000000001</v>
      </c>
    </row>
    <row r="3349" customFormat="false" ht="15" hidden="false" customHeight="false" outlineLevel="0" collapsed="false">
      <c r="A3349" s="26" t="n">
        <v>42318</v>
      </c>
      <c r="B3349" s="27" t="n">
        <v>44.23</v>
      </c>
      <c r="C3349" s="27" t="n">
        <v>46.44</v>
      </c>
      <c r="D3349" s="28" t="n">
        <f aca="false">B3349-B3348</f>
        <v>0.359999999999999</v>
      </c>
      <c r="E3349" s="28" t="n">
        <f aca="false">C3349-C3348</f>
        <v>1.06</v>
      </c>
      <c r="F3349" s="29" t="n">
        <f aca="false">Inputs!$B$5*B3349+Inputs!$B$6*C3349</f>
        <v>2101000</v>
      </c>
      <c r="G3349" s="29" t="n">
        <f aca="false">Inputs!$B$5*D3349</f>
        <v>35999.9999999999</v>
      </c>
      <c r="H3349" s="29" t="n">
        <f aca="false">Inputs!$B$6*E3349</f>
        <v>-52999.9999999998</v>
      </c>
      <c r="I3349" s="29" t="n">
        <f aca="false">G3349+H3349</f>
        <v>-16999.9999999998</v>
      </c>
      <c r="J3349" s="29" t="n">
        <f aca="false">J3348+I3349</f>
        <v>742500.000000001</v>
      </c>
    </row>
    <row r="3350" customFormat="false" ht="15" hidden="false" customHeight="false" outlineLevel="0" collapsed="false">
      <c r="A3350" s="26" t="n">
        <v>42319</v>
      </c>
      <c r="B3350" s="27" t="n">
        <v>42.95</v>
      </c>
      <c r="C3350" s="27" t="n">
        <v>44.98</v>
      </c>
      <c r="D3350" s="28" t="n">
        <f aca="false">B3350-B3349</f>
        <v>-1.27999999999999</v>
      </c>
      <c r="E3350" s="28" t="n">
        <f aca="false">C3350-C3349</f>
        <v>-1.46</v>
      </c>
      <c r="F3350" s="29" t="n">
        <f aca="false">Inputs!$B$5*B3350+Inputs!$B$6*C3350</f>
        <v>2046000</v>
      </c>
      <c r="G3350" s="29" t="n">
        <f aca="false">Inputs!$B$5*D3350</f>
        <v>-127999.999999999</v>
      </c>
      <c r="H3350" s="29" t="n">
        <f aca="false">Inputs!$B$6*E3350</f>
        <v>73000</v>
      </c>
      <c r="I3350" s="29" t="n">
        <f aca="false">G3350+H3350</f>
        <v>-54999.9999999994</v>
      </c>
      <c r="J3350" s="29" t="n">
        <f aca="false">J3349+I3350</f>
        <v>687500.000000002</v>
      </c>
    </row>
    <row r="3351" customFormat="false" ht="15" hidden="false" customHeight="false" outlineLevel="0" collapsed="false">
      <c r="A3351" s="26" t="n">
        <v>42320</v>
      </c>
      <c r="B3351" s="27" t="n">
        <v>41.74</v>
      </c>
      <c r="C3351" s="27" t="n">
        <v>44.98</v>
      </c>
      <c r="D3351" s="28" t="n">
        <f aca="false">B3351-B3350</f>
        <v>-1.21</v>
      </c>
      <c r="E3351" s="28" t="n">
        <f aca="false">C3351-C3350</f>
        <v>0</v>
      </c>
      <c r="F3351" s="29" t="n">
        <f aca="false">Inputs!$B$5*B3351+Inputs!$B$6*C3351</f>
        <v>1925000</v>
      </c>
      <c r="G3351" s="29" t="n">
        <f aca="false">Inputs!$B$5*D3351</f>
        <v>-121000</v>
      </c>
      <c r="H3351" s="29" t="n">
        <f aca="false">Inputs!$B$6*E3351</f>
        <v>-0</v>
      </c>
      <c r="I3351" s="29" t="n">
        <f aca="false">G3351+H3351</f>
        <v>-121000</v>
      </c>
      <c r="J3351" s="29" t="n">
        <f aca="false">J3350+I3351</f>
        <v>566500.000000002</v>
      </c>
    </row>
    <row r="3352" customFormat="false" ht="15" hidden="false" customHeight="false" outlineLevel="0" collapsed="false">
      <c r="A3352" s="26" t="n">
        <v>42321</v>
      </c>
      <c r="B3352" s="27" t="n">
        <v>40.69</v>
      </c>
      <c r="C3352" s="27" t="n">
        <v>41.98</v>
      </c>
      <c r="D3352" s="28" t="n">
        <f aca="false">B3352-B3351</f>
        <v>-1.05</v>
      </c>
      <c r="E3352" s="28" t="n">
        <f aca="false">C3352-C3351</f>
        <v>-3</v>
      </c>
      <c r="F3352" s="29" t="n">
        <f aca="false">Inputs!$B$5*B3352+Inputs!$B$6*C3352</f>
        <v>1970000</v>
      </c>
      <c r="G3352" s="29" t="n">
        <f aca="false">Inputs!$B$5*D3352</f>
        <v>-105000</v>
      </c>
      <c r="H3352" s="29" t="n">
        <f aca="false">Inputs!$B$6*E3352</f>
        <v>150000</v>
      </c>
      <c r="I3352" s="29" t="n">
        <f aca="false">G3352+H3352</f>
        <v>44999.9999999996</v>
      </c>
      <c r="J3352" s="29" t="n">
        <f aca="false">J3351+I3352</f>
        <v>611500.000000001</v>
      </c>
    </row>
    <row r="3353" customFormat="false" ht="15" hidden="false" customHeight="false" outlineLevel="0" collapsed="false">
      <c r="A3353" s="26" t="n">
        <v>42324</v>
      </c>
      <c r="B3353" s="27" t="n">
        <v>41.68</v>
      </c>
      <c r="C3353" s="27" t="n">
        <v>40.28</v>
      </c>
      <c r="D3353" s="28" t="n">
        <f aca="false">B3353-B3352</f>
        <v>0.990000000000002</v>
      </c>
      <c r="E3353" s="28" t="n">
        <f aca="false">C3353-C3352</f>
        <v>-1.7</v>
      </c>
      <c r="F3353" s="29" t="n">
        <f aca="false">Inputs!$B$5*B3353+Inputs!$B$6*C3353</f>
        <v>2154000</v>
      </c>
      <c r="G3353" s="29" t="n">
        <f aca="false">Inputs!$B$5*D3353</f>
        <v>99000.0000000002</v>
      </c>
      <c r="H3353" s="29" t="n">
        <f aca="false">Inputs!$B$6*E3353</f>
        <v>84999.9999999998</v>
      </c>
      <c r="I3353" s="29" t="n">
        <f aca="false">G3353+H3353</f>
        <v>184000</v>
      </c>
      <c r="J3353" s="29" t="n">
        <f aca="false">J3352+I3353</f>
        <v>795500.000000001</v>
      </c>
    </row>
    <row r="3354" customFormat="false" ht="15" hidden="false" customHeight="false" outlineLevel="0" collapsed="false">
      <c r="A3354" s="26" t="n">
        <v>42325</v>
      </c>
      <c r="B3354" s="27" t="n">
        <v>40.73</v>
      </c>
      <c r="C3354" s="27" t="n">
        <v>41.28</v>
      </c>
      <c r="D3354" s="28" t="n">
        <f aca="false">B3354-B3353</f>
        <v>-0.950000000000003</v>
      </c>
      <c r="E3354" s="28" t="n">
        <f aca="false">C3354-C3353</f>
        <v>1</v>
      </c>
      <c r="F3354" s="29" t="n">
        <f aca="false">Inputs!$B$5*B3354+Inputs!$B$6*C3354</f>
        <v>2009000</v>
      </c>
      <c r="G3354" s="29" t="n">
        <f aca="false">Inputs!$B$5*D3354</f>
        <v>-95000.0000000003</v>
      </c>
      <c r="H3354" s="29" t="n">
        <f aca="false">Inputs!$B$6*E3354</f>
        <v>-50000</v>
      </c>
      <c r="I3354" s="29" t="n">
        <f aca="false">G3354+H3354</f>
        <v>-145000</v>
      </c>
      <c r="J3354" s="29" t="n">
        <f aca="false">J3353+I3354</f>
        <v>650500.000000001</v>
      </c>
    </row>
    <row r="3355" customFormat="false" ht="15" hidden="false" customHeight="false" outlineLevel="0" collapsed="false">
      <c r="A3355" s="26" t="n">
        <v>42326</v>
      </c>
      <c r="B3355" s="27" t="n">
        <v>40.75</v>
      </c>
      <c r="C3355" s="27" t="n">
        <v>41.45</v>
      </c>
      <c r="D3355" s="28" t="n">
        <f aca="false">B3355-B3354</f>
        <v>0.0200000000000031</v>
      </c>
      <c r="E3355" s="28" t="n">
        <f aca="false">C3355-C3354</f>
        <v>0.170000000000002</v>
      </c>
      <c r="F3355" s="29" t="n">
        <f aca="false">Inputs!$B$5*B3355+Inputs!$B$6*C3355</f>
        <v>2002500</v>
      </c>
      <c r="G3355" s="29" t="n">
        <f aca="false">Inputs!$B$5*D3355</f>
        <v>2000.00000000031</v>
      </c>
      <c r="H3355" s="29" t="n">
        <f aca="false">Inputs!$B$6*E3355</f>
        <v>-8500.00000000009</v>
      </c>
      <c r="I3355" s="29" t="n">
        <f aca="false">G3355+H3355</f>
        <v>-6499.99999999977</v>
      </c>
      <c r="J3355" s="29" t="n">
        <f aca="false">J3354+I3355</f>
        <v>644000.000000001</v>
      </c>
    </row>
    <row r="3356" customFormat="false" ht="15" hidden="false" customHeight="false" outlineLevel="0" collapsed="false">
      <c r="A3356" s="26" t="n">
        <v>42327</v>
      </c>
      <c r="B3356" s="27" t="n">
        <v>40.55</v>
      </c>
      <c r="C3356" s="27" t="n">
        <v>42.22</v>
      </c>
      <c r="D3356" s="28" t="n">
        <f aca="false">B3356-B3355</f>
        <v>-0.200000000000003</v>
      </c>
      <c r="E3356" s="28" t="n">
        <f aca="false">C3356-C3355</f>
        <v>0.769999999999996</v>
      </c>
      <c r="F3356" s="29" t="n">
        <f aca="false">Inputs!$B$5*B3356+Inputs!$B$6*C3356</f>
        <v>1944000</v>
      </c>
      <c r="G3356" s="29" t="n">
        <f aca="false">Inputs!$B$5*D3356</f>
        <v>-20000.0000000003</v>
      </c>
      <c r="H3356" s="29" t="n">
        <f aca="false">Inputs!$B$6*E3356</f>
        <v>-38499.9999999998</v>
      </c>
      <c r="I3356" s="29" t="n">
        <f aca="false">G3356+H3356</f>
        <v>-58500.0000000001</v>
      </c>
      <c r="J3356" s="29" t="n">
        <f aca="false">J3355+I3356</f>
        <v>585500.000000001</v>
      </c>
    </row>
    <row r="3357" customFormat="false" ht="15" hidden="false" customHeight="false" outlineLevel="0" collapsed="false">
      <c r="A3357" s="26" t="n">
        <v>42328</v>
      </c>
      <c r="B3357" s="27" t="n">
        <v>39.39</v>
      </c>
      <c r="C3357" s="27" t="n">
        <v>42.49</v>
      </c>
      <c r="D3357" s="28" t="n">
        <f aca="false">B3357-B3356</f>
        <v>-1.16</v>
      </c>
      <c r="E3357" s="28" t="n">
        <f aca="false">C3357-C3356</f>
        <v>0.270000000000003</v>
      </c>
      <c r="F3357" s="29" t="n">
        <f aca="false">Inputs!$B$5*B3357+Inputs!$B$6*C3357</f>
        <v>1814500</v>
      </c>
      <c r="G3357" s="29" t="n">
        <f aca="false">Inputs!$B$5*D3357</f>
        <v>-116000</v>
      </c>
      <c r="H3357" s="29" t="n">
        <f aca="false">Inputs!$B$6*E3357</f>
        <v>-13500.0000000002</v>
      </c>
      <c r="I3357" s="29" t="n">
        <f aca="false">G3357+H3357</f>
        <v>-129500</v>
      </c>
      <c r="J3357" s="29" t="n">
        <f aca="false">J3356+I3357</f>
        <v>456000.000000001</v>
      </c>
    </row>
    <row r="3358" customFormat="false" ht="15" hidden="false" customHeight="false" outlineLevel="0" collapsed="false">
      <c r="A3358" s="26" t="n">
        <v>42331</v>
      </c>
      <c r="B3358" s="27" t="n">
        <v>39.27</v>
      </c>
      <c r="C3358" s="27" t="n">
        <v>43.7</v>
      </c>
      <c r="D3358" s="28" t="n">
        <f aca="false">B3358-B3357</f>
        <v>-0.119999999999997</v>
      </c>
      <c r="E3358" s="28" t="n">
        <f aca="false">C3358-C3357</f>
        <v>1.21</v>
      </c>
      <c r="F3358" s="29" t="n">
        <f aca="false">Inputs!$B$5*B3358+Inputs!$B$6*C3358</f>
        <v>1742000</v>
      </c>
      <c r="G3358" s="29" t="n">
        <f aca="false">Inputs!$B$5*D3358</f>
        <v>-11999.9999999997</v>
      </c>
      <c r="H3358" s="29" t="n">
        <f aca="false">Inputs!$B$6*E3358</f>
        <v>-60500</v>
      </c>
      <c r="I3358" s="29" t="n">
        <f aca="false">G3358+H3358</f>
        <v>-72499.9999999998</v>
      </c>
      <c r="J3358" s="29" t="n">
        <f aca="false">J3357+I3358</f>
        <v>383500.000000001</v>
      </c>
    </row>
    <row r="3359" customFormat="false" ht="15" hidden="false" customHeight="false" outlineLevel="0" collapsed="false">
      <c r="A3359" s="26" t="n">
        <v>42332</v>
      </c>
      <c r="B3359" s="27" t="n">
        <v>40.89</v>
      </c>
      <c r="C3359" s="27" t="n">
        <v>44.38</v>
      </c>
      <c r="D3359" s="28" t="n">
        <f aca="false">B3359-B3358</f>
        <v>1.62</v>
      </c>
      <c r="E3359" s="28" t="n">
        <f aca="false">C3359-C3358</f>
        <v>0.68</v>
      </c>
      <c r="F3359" s="29" t="n">
        <f aca="false">Inputs!$B$5*B3359+Inputs!$B$6*C3359</f>
        <v>1870000</v>
      </c>
      <c r="G3359" s="29" t="n">
        <f aca="false">Inputs!$B$5*D3359</f>
        <v>162000</v>
      </c>
      <c r="H3359" s="29" t="n">
        <f aca="false">Inputs!$B$6*E3359</f>
        <v>-34000</v>
      </c>
      <c r="I3359" s="29" t="n">
        <f aca="false">G3359+H3359</f>
        <v>128000</v>
      </c>
      <c r="J3359" s="29" t="n">
        <f aca="false">J3358+I3359</f>
        <v>511500.000000001</v>
      </c>
    </row>
    <row r="3360" customFormat="false" ht="15" hidden="false" customHeight="false" outlineLevel="0" collapsed="false">
      <c r="A3360" s="26" t="n">
        <v>42333</v>
      </c>
      <c r="B3360" s="27" t="n">
        <v>41.22</v>
      </c>
      <c r="C3360" s="27" t="n">
        <v>43.56</v>
      </c>
      <c r="D3360" s="28" t="n">
        <f aca="false">B3360-B3359</f>
        <v>0.329999999999998</v>
      </c>
      <c r="E3360" s="28" t="n">
        <f aca="false">C3360-C3359</f>
        <v>-0.82</v>
      </c>
      <c r="F3360" s="29" t="n">
        <f aca="false">Inputs!$B$5*B3360+Inputs!$B$6*C3360</f>
        <v>1944000</v>
      </c>
      <c r="G3360" s="29" t="n">
        <f aca="false">Inputs!$B$5*D3360</f>
        <v>32999.9999999998</v>
      </c>
      <c r="H3360" s="29" t="n">
        <f aca="false">Inputs!$B$6*E3360</f>
        <v>41000</v>
      </c>
      <c r="I3360" s="29" t="n">
        <f aca="false">G3360+H3360</f>
        <v>73999.9999999999</v>
      </c>
      <c r="J3360" s="29" t="n">
        <f aca="false">J3359+I3360</f>
        <v>585500.000000001</v>
      </c>
    </row>
    <row r="3361" customFormat="false" ht="15" hidden="false" customHeight="false" outlineLevel="0" collapsed="false">
      <c r="A3361" s="26" t="n">
        <v>42335</v>
      </c>
      <c r="B3361" s="27" t="n">
        <v>40.57</v>
      </c>
      <c r="C3361" s="27" t="n">
        <v>43.07</v>
      </c>
      <c r="D3361" s="28" t="n">
        <f aca="false">B3361-B3360</f>
        <v>-0.649999999999999</v>
      </c>
      <c r="E3361" s="28" t="n">
        <f aca="false">C3361-C3360</f>
        <v>-0.490000000000002</v>
      </c>
      <c r="F3361" s="29" t="n">
        <f aca="false">Inputs!$B$5*B3361+Inputs!$B$6*C3361</f>
        <v>1903500</v>
      </c>
      <c r="G3361" s="29" t="n">
        <f aca="false">Inputs!$B$5*D3361</f>
        <v>-64999.9999999999</v>
      </c>
      <c r="H3361" s="29" t="n">
        <f aca="false">Inputs!$B$6*E3361</f>
        <v>24500.0000000001</v>
      </c>
      <c r="I3361" s="29" t="n">
        <f aca="false">G3361+H3361</f>
        <v>-40499.9999999998</v>
      </c>
      <c r="J3361" s="29" t="n">
        <f aca="false">J3360+I3361</f>
        <v>545000.000000001</v>
      </c>
    </row>
    <row r="3362" customFormat="false" ht="15" hidden="false" customHeight="false" outlineLevel="0" collapsed="false">
      <c r="A3362" s="26" t="n">
        <v>42338</v>
      </c>
      <c r="B3362" s="27" t="n">
        <v>40.43</v>
      </c>
      <c r="C3362" s="27" t="n">
        <v>43.73</v>
      </c>
      <c r="D3362" s="28" t="n">
        <f aca="false">B3362-B3361</f>
        <v>-0.140000000000001</v>
      </c>
      <c r="E3362" s="28" t="n">
        <f aca="false">C3362-C3361</f>
        <v>0.659999999999997</v>
      </c>
      <c r="F3362" s="29" t="n">
        <f aca="false">Inputs!$B$5*B3362+Inputs!$B$6*C3362</f>
        <v>1856500</v>
      </c>
      <c r="G3362" s="29" t="n">
        <f aca="false">Inputs!$B$5*D3362</f>
        <v>-14000.0000000001</v>
      </c>
      <c r="H3362" s="29" t="n">
        <f aca="false">Inputs!$B$6*E3362</f>
        <v>-32999.9999999998</v>
      </c>
      <c r="I3362" s="29" t="n">
        <f aca="false">G3362+H3362</f>
        <v>-46999.9999999999</v>
      </c>
      <c r="J3362" s="29" t="n">
        <f aca="false">J3361+I3362</f>
        <v>498000.000000001</v>
      </c>
    </row>
    <row r="3363" customFormat="false" ht="15" hidden="false" customHeight="false" outlineLevel="0" collapsed="false">
      <c r="A3363" s="26" t="n">
        <v>42339</v>
      </c>
      <c r="B3363" s="27" t="n">
        <v>40.58</v>
      </c>
      <c r="C3363" s="27" t="n">
        <v>42.97</v>
      </c>
      <c r="D3363" s="28" t="n">
        <f aca="false">B3363-B3362</f>
        <v>0.149999999999999</v>
      </c>
      <c r="E3363" s="28" t="n">
        <f aca="false">C3363-C3362</f>
        <v>-0.759999999999998</v>
      </c>
      <c r="F3363" s="29" t="n">
        <f aca="false">Inputs!$B$5*B3363+Inputs!$B$6*C3363</f>
        <v>1909500</v>
      </c>
      <c r="G3363" s="29" t="n">
        <f aca="false">Inputs!$B$5*D3363</f>
        <v>14999.9999999999</v>
      </c>
      <c r="H3363" s="29" t="n">
        <f aca="false">Inputs!$B$6*E3363</f>
        <v>37999.9999999999</v>
      </c>
      <c r="I3363" s="29" t="n">
        <f aca="false">G3363+H3363</f>
        <v>52999.9999999998</v>
      </c>
      <c r="J3363" s="29" t="n">
        <f aca="false">J3362+I3363</f>
        <v>551000.000000001</v>
      </c>
    </row>
    <row r="3364" customFormat="false" ht="15" hidden="false" customHeight="false" outlineLevel="0" collapsed="false">
      <c r="A3364" s="26" t="n">
        <v>42340</v>
      </c>
      <c r="B3364" s="27" t="n">
        <v>39.93</v>
      </c>
      <c r="C3364" s="27" t="n">
        <v>41.92</v>
      </c>
      <c r="D3364" s="28" t="n">
        <f aca="false">B3364-B3363</f>
        <v>-0.649999999999999</v>
      </c>
      <c r="E3364" s="28" t="n">
        <f aca="false">C3364-C3363</f>
        <v>-1.05</v>
      </c>
      <c r="F3364" s="29" t="n">
        <f aca="false">Inputs!$B$5*B3364+Inputs!$B$6*C3364</f>
        <v>1897000</v>
      </c>
      <c r="G3364" s="29" t="n">
        <f aca="false">Inputs!$B$5*D3364</f>
        <v>-64999.9999999999</v>
      </c>
      <c r="H3364" s="29" t="n">
        <f aca="false">Inputs!$B$6*E3364</f>
        <v>52499.9999999999</v>
      </c>
      <c r="I3364" s="29" t="n">
        <f aca="false">G3364+H3364</f>
        <v>-12500</v>
      </c>
      <c r="J3364" s="29" t="n">
        <f aca="false">J3363+I3364</f>
        <v>538500.000000001</v>
      </c>
    </row>
    <row r="3365" customFormat="false" ht="15" hidden="false" customHeight="false" outlineLevel="0" collapsed="false">
      <c r="A3365" s="26" t="n">
        <v>42341</v>
      </c>
      <c r="B3365" s="27" t="n">
        <v>41.08</v>
      </c>
      <c r="C3365" s="27" t="n">
        <v>42</v>
      </c>
      <c r="D3365" s="28" t="n">
        <f aca="false">B3365-B3364</f>
        <v>1.15</v>
      </c>
      <c r="E3365" s="28" t="n">
        <f aca="false">C3365-C3364</f>
        <v>0.0799999999999983</v>
      </c>
      <c r="F3365" s="29" t="n">
        <f aca="false">Inputs!$B$5*B3365+Inputs!$B$6*C3365</f>
        <v>2008000</v>
      </c>
      <c r="G3365" s="29" t="n">
        <f aca="false">Inputs!$B$5*D3365</f>
        <v>115000</v>
      </c>
      <c r="H3365" s="29" t="n">
        <f aca="false">Inputs!$B$6*E3365</f>
        <v>-3999.99999999991</v>
      </c>
      <c r="I3365" s="29" t="n">
        <f aca="false">G3365+H3365</f>
        <v>111000</v>
      </c>
      <c r="J3365" s="29" t="n">
        <f aca="false">J3364+I3365</f>
        <v>649500.000000001</v>
      </c>
    </row>
    <row r="3366" customFormat="false" ht="15" hidden="false" customHeight="false" outlineLevel="0" collapsed="false">
      <c r="A3366" s="26" t="n">
        <v>42342</v>
      </c>
      <c r="B3366" s="27" t="n">
        <v>40</v>
      </c>
      <c r="C3366" s="27" t="n">
        <v>41.44</v>
      </c>
      <c r="D3366" s="28" t="n">
        <f aca="false">B3366-B3365</f>
        <v>-1.08</v>
      </c>
      <c r="E3366" s="28" t="n">
        <f aca="false">C3366-C3365</f>
        <v>-0.560000000000002</v>
      </c>
      <c r="F3366" s="29" t="n">
        <f aca="false">Inputs!$B$5*B3366+Inputs!$B$6*C3366</f>
        <v>1928000</v>
      </c>
      <c r="G3366" s="29" t="n">
        <f aca="false">Inputs!$B$5*D3366</f>
        <v>-108000</v>
      </c>
      <c r="H3366" s="29" t="n">
        <f aca="false">Inputs!$B$6*E3366</f>
        <v>28000.0000000001</v>
      </c>
      <c r="I3366" s="29" t="n">
        <f aca="false">G3366+H3366</f>
        <v>-79999.9999999997</v>
      </c>
      <c r="J3366" s="29" t="n">
        <f aca="false">J3365+I3366</f>
        <v>569500.000000001</v>
      </c>
    </row>
    <row r="3367" customFormat="false" ht="15" hidden="false" customHeight="false" outlineLevel="0" collapsed="false">
      <c r="A3367" s="26" t="n">
        <v>42345</v>
      </c>
      <c r="B3367" s="27" t="n">
        <v>37.64</v>
      </c>
      <c r="C3367" s="27" t="n">
        <v>39.69</v>
      </c>
      <c r="D3367" s="28" t="n">
        <f aca="false">B3367-B3366</f>
        <v>-2.36</v>
      </c>
      <c r="E3367" s="28" t="n">
        <f aca="false">C3367-C3366</f>
        <v>-1.75</v>
      </c>
      <c r="F3367" s="29" t="n">
        <f aca="false">Inputs!$B$5*B3367+Inputs!$B$6*C3367</f>
        <v>1779500</v>
      </c>
      <c r="G3367" s="29" t="n">
        <f aca="false">Inputs!$B$5*D3367</f>
        <v>-236000</v>
      </c>
      <c r="H3367" s="29" t="n">
        <f aca="false">Inputs!$B$6*E3367</f>
        <v>87500</v>
      </c>
      <c r="I3367" s="29" t="n">
        <f aca="false">G3367+H3367</f>
        <v>-148500</v>
      </c>
      <c r="J3367" s="29" t="n">
        <f aca="false">J3366+I3367</f>
        <v>421000.000000001</v>
      </c>
    </row>
    <row r="3368" customFormat="false" ht="15" hidden="false" customHeight="false" outlineLevel="0" collapsed="false">
      <c r="A3368" s="26" t="n">
        <v>42346</v>
      </c>
      <c r="B3368" s="27" t="n">
        <v>37.46</v>
      </c>
      <c r="C3368" s="27" t="n">
        <v>39.44</v>
      </c>
      <c r="D3368" s="28" t="n">
        <f aca="false">B3368-B3367</f>
        <v>-0.18</v>
      </c>
      <c r="E3368" s="28" t="n">
        <f aca="false">C3368-C3367</f>
        <v>-0.25</v>
      </c>
      <c r="F3368" s="29" t="n">
        <f aca="false">Inputs!$B$5*B3368+Inputs!$B$6*C3368</f>
        <v>1774000</v>
      </c>
      <c r="G3368" s="29" t="n">
        <f aca="false">Inputs!$B$5*D3368</f>
        <v>-18000</v>
      </c>
      <c r="H3368" s="29" t="n">
        <f aca="false">Inputs!$B$6*E3368</f>
        <v>12500</v>
      </c>
      <c r="I3368" s="29" t="n">
        <f aca="false">G3368+H3368</f>
        <v>-5499.99999999997</v>
      </c>
      <c r="J3368" s="29" t="n">
        <f aca="false">J3367+I3368</f>
        <v>415500.000000002</v>
      </c>
    </row>
    <row r="3369" customFormat="false" ht="15" hidden="false" customHeight="false" outlineLevel="0" collapsed="false">
      <c r="A3369" s="26" t="n">
        <v>42347</v>
      </c>
      <c r="B3369" s="27" t="n">
        <v>37.16</v>
      </c>
      <c r="C3369" s="27" t="n">
        <v>39.04</v>
      </c>
      <c r="D3369" s="28" t="n">
        <f aca="false">B3369-B3368</f>
        <v>-0.300000000000004</v>
      </c>
      <c r="E3369" s="28" t="n">
        <f aca="false">C3369-C3368</f>
        <v>-0.399999999999999</v>
      </c>
      <c r="F3369" s="29" t="n">
        <f aca="false">Inputs!$B$5*B3369+Inputs!$B$6*C3369</f>
        <v>1764000</v>
      </c>
      <c r="G3369" s="29" t="n">
        <f aca="false">Inputs!$B$5*D3369</f>
        <v>-30000.0000000004</v>
      </c>
      <c r="H3369" s="29" t="n">
        <f aca="false">Inputs!$B$6*E3369</f>
        <v>19999.9999999999</v>
      </c>
      <c r="I3369" s="29" t="n">
        <f aca="false">G3369+H3369</f>
        <v>-10000.0000000005</v>
      </c>
      <c r="J3369" s="29" t="n">
        <f aca="false">J3368+I3369</f>
        <v>405500.000000001</v>
      </c>
    </row>
    <row r="3370" customFormat="false" ht="15" hidden="false" customHeight="false" outlineLevel="0" collapsed="false">
      <c r="A3370" s="26" t="n">
        <v>42348</v>
      </c>
      <c r="B3370" s="27" t="n">
        <v>36.76</v>
      </c>
      <c r="C3370" s="27" t="n">
        <v>38.65</v>
      </c>
      <c r="D3370" s="28" t="n">
        <f aca="false">B3370-B3369</f>
        <v>-0.399999999999999</v>
      </c>
      <c r="E3370" s="28" t="n">
        <f aca="false">C3370-C3369</f>
        <v>-0.390000000000001</v>
      </c>
      <c r="F3370" s="29" t="n">
        <f aca="false">Inputs!$B$5*B3370+Inputs!$B$6*C3370</f>
        <v>1743500</v>
      </c>
      <c r="G3370" s="29" t="n">
        <f aca="false">Inputs!$B$5*D3370</f>
        <v>-39999.9999999999</v>
      </c>
      <c r="H3370" s="29" t="n">
        <f aca="false">Inputs!$B$6*E3370</f>
        <v>19500</v>
      </c>
      <c r="I3370" s="29" t="n">
        <f aca="false">G3370+H3370</f>
        <v>-20499.9999999998</v>
      </c>
      <c r="J3370" s="29" t="n">
        <f aca="false">J3369+I3370</f>
        <v>385000.000000001</v>
      </c>
    </row>
    <row r="3371" customFormat="false" ht="15" hidden="false" customHeight="false" outlineLevel="0" collapsed="false">
      <c r="A3371" s="26" t="n">
        <v>42349</v>
      </c>
      <c r="B3371" s="27" t="n">
        <v>35.65</v>
      </c>
      <c r="C3371" s="27" t="n">
        <v>36.99</v>
      </c>
      <c r="D3371" s="28" t="n">
        <f aca="false">B3371-B3370</f>
        <v>-1.11</v>
      </c>
      <c r="E3371" s="28" t="n">
        <f aca="false">C3371-C3370</f>
        <v>-1.66</v>
      </c>
      <c r="F3371" s="29" t="n">
        <f aca="false">Inputs!$B$5*B3371+Inputs!$B$6*C3371</f>
        <v>1715500</v>
      </c>
      <c r="G3371" s="29" t="n">
        <f aca="false">Inputs!$B$5*D3371</f>
        <v>-111000</v>
      </c>
      <c r="H3371" s="29" t="n">
        <f aca="false">Inputs!$B$6*E3371</f>
        <v>82999.9999999998</v>
      </c>
      <c r="I3371" s="29" t="n">
        <f aca="false">G3371+H3371</f>
        <v>-28000.0000000001</v>
      </c>
      <c r="J3371" s="29" t="n">
        <f aca="false">J3370+I3371</f>
        <v>357000.000000001</v>
      </c>
    </row>
    <row r="3372" customFormat="false" ht="15" hidden="false" customHeight="false" outlineLevel="0" collapsed="false">
      <c r="A3372" s="26" t="n">
        <v>42352</v>
      </c>
      <c r="B3372" s="27" t="n">
        <v>36.31</v>
      </c>
      <c r="C3372" s="27" t="n">
        <v>36.51</v>
      </c>
      <c r="D3372" s="28" t="n">
        <f aca="false">B3372-B3371</f>
        <v>0.660000000000004</v>
      </c>
      <c r="E3372" s="28" t="n">
        <f aca="false">C3372-C3371</f>
        <v>-0.480000000000004</v>
      </c>
      <c r="F3372" s="29" t="n">
        <f aca="false">Inputs!$B$5*B3372+Inputs!$B$6*C3372</f>
        <v>1805500</v>
      </c>
      <c r="G3372" s="29" t="n">
        <f aca="false">Inputs!$B$5*D3372</f>
        <v>66000.0000000004</v>
      </c>
      <c r="H3372" s="29" t="n">
        <f aca="false">Inputs!$B$6*E3372</f>
        <v>24000.0000000002</v>
      </c>
      <c r="I3372" s="29" t="n">
        <f aca="false">G3372+H3372</f>
        <v>90000.0000000006</v>
      </c>
      <c r="J3372" s="29" t="n">
        <f aca="false">J3371+I3372</f>
        <v>447000.000000002</v>
      </c>
    </row>
    <row r="3373" customFormat="false" ht="15" hidden="false" customHeight="false" outlineLevel="0" collapsed="false">
      <c r="A3373" s="26" t="n">
        <v>42353</v>
      </c>
      <c r="B3373" s="27" t="n">
        <v>37.32</v>
      </c>
      <c r="C3373" s="27" t="n">
        <v>37.66</v>
      </c>
      <c r="D3373" s="28" t="n">
        <f aca="false">B3373-B3372</f>
        <v>1.01</v>
      </c>
      <c r="E3373" s="28" t="n">
        <f aca="false">C3373-C3372</f>
        <v>1.15</v>
      </c>
      <c r="F3373" s="29" t="n">
        <f aca="false">Inputs!$B$5*B3373+Inputs!$B$6*C3373</f>
        <v>1849000</v>
      </c>
      <c r="G3373" s="29" t="n">
        <f aca="false">Inputs!$B$5*D3373</f>
        <v>101000</v>
      </c>
      <c r="H3373" s="29" t="n">
        <f aca="false">Inputs!$B$6*E3373</f>
        <v>-57499.9999999999</v>
      </c>
      <c r="I3373" s="29" t="n">
        <f aca="false">G3373+H3373</f>
        <v>43499.9999999999</v>
      </c>
      <c r="J3373" s="29" t="n">
        <f aca="false">J3372+I3373</f>
        <v>490500.000000002</v>
      </c>
    </row>
    <row r="3374" customFormat="false" ht="15" hidden="false" customHeight="false" outlineLevel="0" collapsed="false">
      <c r="A3374" s="26" t="n">
        <v>42354</v>
      </c>
      <c r="B3374" s="27" t="n">
        <v>35.55</v>
      </c>
      <c r="C3374" s="27" t="n">
        <v>36.96</v>
      </c>
      <c r="D3374" s="28" t="n">
        <f aca="false">B3374-B3373</f>
        <v>-1.77</v>
      </c>
      <c r="E3374" s="28" t="n">
        <f aca="false">C3374-C3373</f>
        <v>-0.699999999999996</v>
      </c>
      <c r="F3374" s="29" t="n">
        <f aca="false">Inputs!$B$5*B3374+Inputs!$B$6*C3374</f>
        <v>1707000</v>
      </c>
      <c r="G3374" s="29" t="n">
        <f aca="false">Inputs!$B$5*D3374</f>
        <v>-177000</v>
      </c>
      <c r="H3374" s="29" t="n">
        <f aca="false">Inputs!$B$6*E3374</f>
        <v>34999.9999999998</v>
      </c>
      <c r="I3374" s="29" t="n">
        <f aca="false">G3374+H3374</f>
        <v>-142000.000000001</v>
      </c>
      <c r="J3374" s="29" t="n">
        <f aca="false">J3373+I3374</f>
        <v>348500.000000001</v>
      </c>
    </row>
    <row r="3375" customFormat="false" ht="15" hidden="false" customHeight="false" outlineLevel="0" collapsed="false">
      <c r="A3375" s="26" t="n">
        <v>42355</v>
      </c>
      <c r="B3375" s="27" t="n">
        <v>34.98</v>
      </c>
      <c r="C3375" s="27" t="n">
        <v>36.29</v>
      </c>
      <c r="D3375" s="28" t="n">
        <f aca="false">B3375-B3374</f>
        <v>-0.57</v>
      </c>
      <c r="E3375" s="28" t="n">
        <f aca="false">C3375-C3374</f>
        <v>-0.670000000000002</v>
      </c>
      <c r="F3375" s="29" t="n">
        <f aca="false">Inputs!$B$5*B3375+Inputs!$B$6*C3375</f>
        <v>1683500</v>
      </c>
      <c r="G3375" s="29" t="n">
        <f aca="false">Inputs!$B$5*D3375</f>
        <v>-57000</v>
      </c>
      <c r="H3375" s="29" t="n">
        <f aca="false">Inputs!$B$6*E3375</f>
        <v>33500.0000000001</v>
      </c>
      <c r="I3375" s="29" t="n">
        <f aca="false">G3375+H3375</f>
        <v>-23499.9999999999</v>
      </c>
      <c r="J3375" s="29" t="n">
        <f aca="false">J3374+I3375</f>
        <v>325000.000000001</v>
      </c>
    </row>
    <row r="3376" customFormat="false" ht="15" hidden="false" customHeight="false" outlineLevel="0" collapsed="false">
      <c r="A3376" s="26" t="n">
        <v>42356</v>
      </c>
      <c r="B3376" s="27" t="n">
        <v>34.72</v>
      </c>
      <c r="C3376" s="27" t="n">
        <v>36.76</v>
      </c>
      <c r="D3376" s="28" t="n">
        <f aca="false">B3376-B3375</f>
        <v>-0.259999999999998</v>
      </c>
      <c r="E3376" s="28" t="n">
        <f aca="false">C3376-C3375</f>
        <v>0.469999999999999</v>
      </c>
      <c r="F3376" s="29" t="n">
        <f aca="false">Inputs!$B$5*B3376+Inputs!$B$6*C3376</f>
        <v>1634000</v>
      </c>
      <c r="G3376" s="29" t="n">
        <f aca="false">Inputs!$B$5*D3376</f>
        <v>-25999.9999999998</v>
      </c>
      <c r="H3376" s="29" t="n">
        <f aca="false">Inputs!$B$6*E3376</f>
        <v>-23499.9999999999</v>
      </c>
      <c r="I3376" s="29" t="n">
        <f aca="false">G3376+H3376</f>
        <v>-49499.9999999997</v>
      </c>
      <c r="J3376" s="29" t="n">
        <f aca="false">J3375+I3376</f>
        <v>275500.000000001</v>
      </c>
    </row>
    <row r="3377" customFormat="false" ht="15" hidden="false" customHeight="false" outlineLevel="0" collapsed="false">
      <c r="A3377" s="26" t="n">
        <v>42359</v>
      </c>
      <c r="B3377" s="27" t="n">
        <v>34.55</v>
      </c>
      <c r="C3377" s="27" t="n">
        <v>35.34</v>
      </c>
      <c r="D3377" s="28" t="n">
        <f aca="false">B3377-B3376</f>
        <v>-0.170000000000002</v>
      </c>
      <c r="E3377" s="28" t="n">
        <f aca="false">C3377-C3376</f>
        <v>-1.41999999999999</v>
      </c>
      <c r="F3377" s="29" t="n">
        <f aca="false">Inputs!$B$5*B3377+Inputs!$B$6*C3377</f>
        <v>1688000</v>
      </c>
      <c r="G3377" s="29" t="n">
        <f aca="false">Inputs!$B$5*D3377</f>
        <v>-17000.0000000002</v>
      </c>
      <c r="H3377" s="29" t="n">
        <f aca="false">Inputs!$B$6*E3377</f>
        <v>70999.9999999997</v>
      </c>
      <c r="I3377" s="29" t="n">
        <f aca="false">G3377+H3377</f>
        <v>53999.9999999996</v>
      </c>
      <c r="J3377" s="29" t="n">
        <f aca="false">J3376+I3377</f>
        <v>329500.000000001</v>
      </c>
    </row>
    <row r="3378" customFormat="false" ht="15" hidden="false" customHeight="false" outlineLevel="0" collapsed="false">
      <c r="A3378" s="26" t="n">
        <v>42360</v>
      </c>
      <c r="B3378" s="27" t="n">
        <v>36.12</v>
      </c>
      <c r="C3378" s="27" t="n">
        <v>35.26</v>
      </c>
      <c r="D3378" s="28" t="n">
        <f aca="false">B3378-B3377</f>
        <v>1.57</v>
      </c>
      <c r="E3378" s="28" t="n">
        <f aca="false">C3378-C3377</f>
        <v>-0.0800000000000054</v>
      </c>
      <c r="F3378" s="29" t="n">
        <f aca="false">Inputs!$B$5*B3378+Inputs!$B$6*C3378</f>
        <v>1849000</v>
      </c>
      <c r="G3378" s="29" t="n">
        <f aca="false">Inputs!$B$5*D3378</f>
        <v>157000</v>
      </c>
      <c r="H3378" s="29" t="n">
        <f aca="false">Inputs!$B$6*E3378</f>
        <v>4000.00000000027</v>
      </c>
      <c r="I3378" s="29" t="n">
        <f aca="false">G3378+H3378</f>
        <v>161000</v>
      </c>
      <c r="J3378" s="29" t="n">
        <f aca="false">J3377+I3378</f>
        <v>490500.000000001</v>
      </c>
    </row>
    <row r="3379" customFormat="false" ht="15" hidden="false" customHeight="false" outlineLevel="0" collapsed="false">
      <c r="A3379" s="26" t="n">
        <v>42361</v>
      </c>
      <c r="B3379" s="27" t="n">
        <v>36.76</v>
      </c>
      <c r="C3379" s="27" t="n">
        <v>35.79</v>
      </c>
      <c r="D3379" s="28" t="n">
        <f aca="false">B3379-B3378</f>
        <v>0.640000000000001</v>
      </c>
      <c r="E3379" s="28" t="n">
        <f aca="false">C3379-C3378</f>
        <v>0.530000000000001</v>
      </c>
      <c r="F3379" s="29" t="n">
        <f aca="false">Inputs!$B$5*B3379+Inputs!$B$6*C3379</f>
        <v>1886500</v>
      </c>
      <c r="G3379" s="29" t="n">
        <f aca="false">Inputs!$B$5*D3379</f>
        <v>64000.0000000001</v>
      </c>
      <c r="H3379" s="29" t="n">
        <f aca="false">Inputs!$B$6*E3379</f>
        <v>-26500.0000000001</v>
      </c>
      <c r="I3379" s="29" t="n">
        <f aca="false">G3379+H3379</f>
        <v>37500</v>
      </c>
      <c r="J3379" s="29" t="n">
        <f aca="false">J3378+I3379</f>
        <v>528000.000000001</v>
      </c>
    </row>
    <row r="3380" customFormat="false" ht="15" hidden="false" customHeight="false" outlineLevel="0" collapsed="false">
      <c r="A3380" s="26" t="n">
        <v>42362</v>
      </c>
      <c r="B3380" s="27" t="n">
        <v>37.62</v>
      </c>
      <c r="C3380" s="27" t="n">
        <v>37.22</v>
      </c>
      <c r="D3380" s="28" t="n">
        <f aca="false">B3380-B3379</f>
        <v>0.859999999999999</v>
      </c>
      <c r="E3380" s="28" t="n">
        <f aca="false">C3380-C3379</f>
        <v>1.43</v>
      </c>
      <c r="F3380" s="29" t="n">
        <f aca="false">Inputs!$B$5*B3380+Inputs!$B$6*C3380</f>
        <v>1901000</v>
      </c>
      <c r="G3380" s="29" t="n">
        <f aca="false">Inputs!$B$5*D3380</f>
        <v>85999.9999999999</v>
      </c>
      <c r="H3380" s="29" t="n">
        <f aca="false">Inputs!$B$6*E3380</f>
        <v>-71500</v>
      </c>
      <c r="I3380" s="29" t="n">
        <f aca="false">G3380+H3380</f>
        <v>14500</v>
      </c>
      <c r="J3380" s="29" t="n">
        <f aca="false">J3379+I3380</f>
        <v>542500.000000001</v>
      </c>
    </row>
    <row r="3381" customFormat="false" ht="15" hidden="false" customHeight="false" outlineLevel="0" collapsed="false">
      <c r="A3381" s="26" t="n">
        <v>42366</v>
      </c>
      <c r="B3381" s="27" t="n">
        <v>36.36</v>
      </c>
      <c r="C3381" s="27" t="n">
        <v>37.08</v>
      </c>
      <c r="D3381" s="28" t="n">
        <f aca="false">B3381-B3380</f>
        <v>-1.26</v>
      </c>
      <c r="E3381" s="28" t="n">
        <f aca="false">C3381-C3380</f>
        <v>-0.140000000000001</v>
      </c>
      <c r="F3381" s="29" t="n">
        <f aca="false">Inputs!$B$5*B3381+Inputs!$B$6*C3381</f>
        <v>1782000</v>
      </c>
      <c r="G3381" s="29" t="n">
        <f aca="false">Inputs!$B$5*D3381</f>
        <v>-126000</v>
      </c>
      <c r="H3381" s="29" t="n">
        <f aca="false">Inputs!$B$6*E3381</f>
        <v>7000.00000000003</v>
      </c>
      <c r="I3381" s="29" t="n">
        <f aca="false">G3381+H3381</f>
        <v>-119000</v>
      </c>
      <c r="J3381" s="29" t="n">
        <f aca="false">J3380+I3381</f>
        <v>423500.000000001</v>
      </c>
    </row>
    <row r="3382" customFormat="false" ht="15" hidden="false" customHeight="false" outlineLevel="0" collapsed="false">
      <c r="A3382" s="26" t="n">
        <v>42367</v>
      </c>
      <c r="B3382" s="27" t="n">
        <v>37.88</v>
      </c>
      <c r="C3382" s="27" t="n">
        <v>36.85</v>
      </c>
      <c r="D3382" s="28" t="n">
        <f aca="false">B3382-B3381</f>
        <v>1.52</v>
      </c>
      <c r="E3382" s="28" t="n">
        <f aca="false">C3382-C3381</f>
        <v>-0.229999999999997</v>
      </c>
      <c r="F3382" s="29" t="n">
        <f aca="false">Inputs!$B$5*B3382+Inputs!$B$6*C3382</f>
        <v>1945500</v>
      </c>
      <c r="G3382" s="29" t="n">
        <f aca="false">Inputs!$B$5*D3382</f>
        <v>152000</v>
      </c>
      <c r="H3382" s="29" t="n">
        <f aca="false">Inputs!$B$6*E3382</f>
        <v>11499.9999999998</v>
      </c>
      <c r="I3382" s="29" t="n">
        <f aca="false">G3382+H3382</f>
        <v>163500</v>
      </c>
      <c r="J3382" s="29" t="n">
        <f aca="false">J3381+I3382</f>
        <v>587000.000000002</v>
      </c>
    </row>
    <row r="3383" customFormat="false" ht="15" hidden="false" customHeight="false" outlineLevel="0" collapsed="false">
      <c r="A3383" s="26" t="n">
        <v>42368</v>
      </c>
      <c r="B3383" s="27" t="n">
        <v>36.59</v>
      </c>
      <c r="C3383" s="27" t="n">
        <v>35.65</v>
      </c>
      <c r="D3383" s="28" t="n">
        <f aca="false">B3383-B3382</f>
        <v>-1.29</v>
      </c>
      <c r="E3383" s="28" t="n">
        <f aca="false">C3383-C3382</f>
        <v>-1.2</v>
      </c>
      <c r="F3383" s="29" t="n">
        <f aca="false">Inputs!$B$5*B3383+Inputs!$B$6*C3383</f>
        <v>1876500</v>
      </c>
      <c r="G3383" s="29" t="n">
        <f aca="false">Inputs!$B$5*D3383</f>
        <v>-129000</v>
      </c>
      <c r="H3383" s="29" t="n">
        <f aca="false">Inputs!$B$6*E3383</f>
        <v>60000.0000000001</v>
      </c>
      <c r="I3383" s="29" t="n">
        <f aca="false">G3383+H3383</f>
        <v>-68999.9999999998</v>
      </c>
      <c r="J3383" s="29" t="n">
        <f aca="false">J3382+I3383</f>
        <v>518000.000000002</v>
      </c>
    </row>
    <row r="3384" customFormat="false" ht="15" hidden="false" customHeight="false" outlineLevel="0" collapsed="false">
      <c r="A3384" s="26" t="n">
        <v>42369</v>
      </c>
      <c r="B3384" s="27" t="n">
        <v>37.13</v>
      </c>
      <c r="C3384" s="27" t="n">
        <v>36.61</v>
      </c>
      <c r="D3384" s="28" t="n">
        <f aca="false">B3384-B3383</f>
        <v>0.539999999999999</v>
      </c>
      <c r="E3384" s="28" t="n">
        <f aca="false">C3384-C3383</f>
        <v>0.960000000000001</v>
      </c>
      <c r="F3384" s="29" t="n">
        <f aca="false">Inputs!$B$5*B3384+Inputs!$B$6*C3384</f>
        <v>1882500</v>
      </c>
      <c r="G3384" s="29" t="n">
        <f aca="false">Inputs!$B$5*D3384</f>
        <v>53999.9999999999</v>
      </c>
      <c r="H3384" s="29" t="n">
        <f aca="false">Inputs!$B$6*E3384</f>
        <v>-48000</v>
      </c>
      <c r="I3384" s="29" t="n">
        <f aca="false">G3384+H3384</f>
        <v>5999.99999999987</v>
      </c>
      <c r="J3384" s="29" t="n">
        <f aca="false">J3383+I3384</f>
        <v>524000.000000002</v>
      </c>
    </row>
    <row r="3385" customFormat="false" ht="15" hidden="false" customHeight="false" outlineLevel="0" collapsed="false">
      <c r="A3385" s="26" t="n">
        <v>42373</v>
      </c>
      <c r="B3385" s="27" t="n">
        <v>36.81</v>
      </c>
      <c r="C3385" s="27" t="n">
        <v>36.28</v>
      </c>
      <c r="D3385" s="28" t="n">
        <f aca="false">B3385-B3384</f>
        <v>-0.32</v>
      </c>
      <c r="E3385" s="28" t="n">
        <f aca="false">C3385-C3384</f>
        <v>-0.329999999999998</v>
      </c>
      <c r="F3385" s="29" t="n">
        <f aca="false">Inputs!$B$5*B3385+Inputs!$B$6*C3385</f>
        <v>1867000</v>
      </c>
      <c r="G3385" s="29" t="n">
        <f aca="false">Inputs!$B$5*D3385</f>
        <v>-32000</v>
      </c>
      <c r="H3385" s="29" t="n">
        <f aca="false">Inputs!$B$6*E3385</f>
        <v>16499.9999999999</v>
      </c>
      <c r="I3385" s="29" t="n">
        <f aca="false">G3385+H3385</f>
        <v>-15500.0000000001</v>
      </c>
      <c r="J3385" s="29" t="n">
        <f aca="false">J3384+I3385</f>
        <v>508500.000000002</v>
      </c>
    </row>
    <row r="3386" customFormat="false" ht="15" hidden="false" customHeight="false" outlineLevel="0" collapsed="false">
      <c r="A3386" s="26" t="n">
        <v>42374</v>
      </c>
      <c r="B3386" s="27" t="n">
        <v>35.97</v>
      </c>
      <c r="C3386" s="27" t="n">
        <v>35.56</v>
      </c>
      <c r="D3386" s="28" t="n">
        <f aca="false">B3386-B3385</f>
        <v>-0.840000000000003</v>
      </c>
      <c r="E3386" s="28" t="n">
        <f aca="false">C3386-C3385</f>
        <v>-0.719999999999999</v>
      </c>
      <c r="F3386" s="29" t="n">
        <f aca="false">Inputs!$B$5*B3386+Inputs!$B$6*C3386</f>
        <v>1819000</v>
      </c>
      <c r="G3386" s="29" t="n">
        <f aca="false">Inputs!$B$5*D3386</f>
        <v>-84000.0000000003</v>
      </c>
      <c r="H3386" s="29" t="n">
        <f aca="false">Inputs!$B$6*E3386</f>
        <v>35999.9999999999</v>
      </c>
      <c r="I3386" s="29" t="n">
        <f aca="false">G3386+H3386</f>
        <v>-48000.0000000004</v>
      </c>
      <c r="J3386" s="29" t="n">
        <f aca="false">J3385+I3386</f>
        <v>460500.000000001</v>
      </c>
    </row>
    <row r="3387" customFormat="false" ht="15" hidden="false" customHeight="false" outlineLevel="0" collapsed="false">
      <c r="A3387" s="26" t="n">
        <v>42375</v>
      </c>
      <c r="B3387" s="27" t="n">
        <v>33.97</v>
      </c>
      <c r="C3387" s="27" t="n">
        <v>33.89</v>
      </c>
      <c r="D3387" s="28" t="n">
        <f aca="false">B3387-B3386</f>
        <v>-2</v>
      </c>
      <c r="E3387" s="28" t="n">
        <f aca="false">C3387-C3386</f>
        <v>-1.67</v>
      </c>
      <c r="F3387" s="29" t="n">
        <f aca="false">Inputs!$B$5*B3387+Inputs!$B$6*C3387</f>
        <v>1702500</v>
      </c>
      <c r="G3387" s="29" t="n">
        <f aca="false">Inputs!$B$5*D3387</f>
        <v>-200000</v>
      </c>
      <c r="H3387" s="29" t="n">
        <f aca="false">Inputs!$B$6*E3387</f>
        <v>83500.0000000001</v>
      </c>
      <c r="I3387" s="29" t="n">
        <f aca="false">G3387+H3387</f>
        <v>-116500</v>
      </c>
      <c r="J3387" s="29" t="n">
        <f aca="false">J3386+I3387</f>
        <v>344000.000000001</v>
      </c>
    </row>
    <row r="3388" customFormat="false" ht="15" hidden="false" customHeight="false" outlineLevel="0" collapsed="false">
      <c r="A3388" s="26" t="n">
        <v>42376</v>
      </c>
      <c r="B3388" s="27" t="n">
        <v>33.29</v>
      </c>
      <c r="C3388" s="27" t="n">
        <v>33.57</v>
      </c>
      <c r="D3388" s="28" t="n">
        <f aca="false">B3388-B3387</f>
        <v>-0.68</v>
      </c>
      <c r="E3388" s="28" t="n">
        <f aca="false">C3388-C3387</f>
        <v>-0.32</v>
      </c>
      <c r="F3388" s="29" t="n">
        <f aca="false">Inputs!$B$5*B3388+Inputs!$B$6*C3388</f>
        <v>1650500</v>
      </c>
      <c r="G3388" s="29" t="n">
        <f aca="false">Inputs!$B$5*D3388</f>
        <v>-68000</v>
      </c>
      <c r="H3388" s="29" t="n">
        <f aca="false">Inputs!$B$6*E3388</f>
        <v>16000</v>
      </c>
      <c r="I3388" s="29" t="n">
        <f aca="false">G3388+H3388</f>
        <v>-52000</v>
      </c>
      <c r="J3388" s="29" t="n">
        <f aca="false">J3387+I3388</f>
        <v>292000.000000001</v>
      </c>
    </row>
    <row r="3389" customFormat="false" ht="15" hidden="false" customHeight="false" outlineLevel="0" collapsed="false">
      <c r="A3389" s="26" t="n">
        <v>42377</v>
      </c>
      <c r="B3389" s="27" t="n">
        <v>33.2</v>
      </c>
      <c r="C3389" s="27" t="n">
        <v>31.67</v>
      </c>
      <c r="D3389" s="28" t="n">
        <f aca="false">B3389-B3388</f>
        <v>-0.0899999999999963</v>
      </c>
      <c r="E3389" s="28" t="n">
        <f aca="false">C3389-C3388</f>
        <v>-1.9</v>
      </c>
      <c r="F3389" s="29" t="n">
        <f aca="false">Inputs!$B$5*B3389+Inputs!$B$6*C3389</f>
        <v>1736500</v>
      </c>
      <c r="G3389" s="29" t="n">
        <f aca="false">Inputs!$B$5*D3389</f>
        <v>-8999.99999999963</v>
      </c>
      <c r="H3389" s="29" t="n">
        <f aca="false">Inputs!$B$6*E3389</f>
        <v>94999.9999999999</v>
      </c>
      <c r="I3389" s="29" t="n">
        <f aca="false">G3389+H3389</f>
        <v>86000.0000000003</v>
      </c>
      <c r="J3389" s="29" t="n">
        <f aca="false">J3388+I3389</f>
        <v>378000.000000002</v>
      </c>
    </row>
    <row r="3390" customFormat="false" ht="15" hidden="false" customHeight="false" outlineLevel="0" collapsed="false">
      <c r="A3390" s="26" t="n">
        <v>42380</v>
      </c>
      <c r="B3390" s="27" t="n">
        <v>31.42</v>
      </c>
      <c r="C3390" s="27" t="n">
        <v>30.14</v>
      </c>
      <c r="D3390" s="28" t="n">
        <f aca="false">B3390-B3389</f>
        <v>-1.78</v>
      </c>
      <c r="E3390" s="28" t="n">
        <f aca="false">C3390-C3389</f>
        <v>-1.53</v>
      </c>
      <c r="F3390" s="29" t="n">
        <f aca="false">Inputs!$B$5*B3390+Inputs!$B$6*C3390</f>
        <v>1635000</v>
      </c>
      <c r="G3390" s="29" t="n">
        <f aca="false">Inputs!$B$5*D3390</f>
        <v>-178000</v>
      </c>
      <c r="H3390" s="29" t="n">
        <f aca="false">Inputs!$B$6*E3390</f>
        <v>76500.0000000001</v>
      </c>
      <c r="I3390" s="29" t="n">
        <f aca="false">G3390+H3390</f>
        <v>-101500</v>
      </c>
      <c r="J3390" s="29" t="n">
        <f aca="false">J3389+I3390</f>
        <v>276500.000000002</v>
      </c>
    </row>
    <row r="3391" customFormat="false" ht="15" hidden="false" customHeight="false" outlineLevel="0" collapsed="false">
      <c r="A3391" s="26" t="n">
        <v>42381</v>
      </c>
      <c r="B3391" s="27" t="n">
        <v>30.42</v>
      </c>
      <c r="C3391" s="27" t="n">
        <v>29.14</v>
      </c>
      <c r="D3391" s="28" t="n">
        <f aca="false">B3391-B3390</f>
        <v>-1</v>
      </c>
      <c r="E3391" s="28" t="n">
        <f aca="false">C3391-C3390</f>
        <v>-1</v>
      </c>
      <c r="F3391" s="29" t="n">
        <f aca="false">Inputs!$B$5*B3391+Inputs!$B$6*C3391</f>
        <v>1585000</v>
      </c>
      <c r="G3391" s="29" t="n">
        <f aca="false">Inputs!$B$5*D3391</f>
        <v>-100000</v>
      </c>
      <c r="H3391" s="29" t="n">
        <f aca="false">Inputs!$B$6*E3391</f>
        <v>50000</v>
      </c>
      <c r="I3391" s="29" t="n">
        <f aca="false">G3391+H3391</f>
        <v>-50000</v>
      </c>
      <c r="J3391" s="29" t="n">
        <f aca="false">J3390+I3391</f>
        <v>226500.000000002</v>
      </c>
    </row>
    <row r="3392" customFormat="false" ht="15" hidden="false" customHeight="false" outlineLevel="0" collapsed="false">
      <c r="A3392" s="26" t="n">
        <v>42382</v>
      </c>
      <c r="B3392" s="27" t="n">
        <v>30.42</v>
      </c>
      <c r="C3392" s="27" t="n">
        <v>28.58</v>
      </c>
      <c r="D3392" s="28" t="n">
        <f aca="false">B3392-B3391</f>
        <v>0</v>
      </c>
      <c r="E3392" s="28" t="n">
        <f aca="false">C3392-C3391</f>
        <v>-0.560000000000002</v>
      </c>
      <c r="F3392" s="29" t="n">
        <f aca="false">Inputs!$B$5*B3392+Inputs!$B$6*C3392</f>
        <v>1613000</v>
      </c>
      <c r="G3392" s="29" t="n">
        <f aca="false">Inputs!$B$5*D3392</f>
        <v>0</v>
      </c>
      <c r="H3392" s="29" t="n">
        <f aca="false">Inputs!$B$6*E3392</f>
        <v>28000.0000000001</v>
      </c>
      <c r="I3392" s="29" t="n">
        <f aca="false">G3392+H3392</f>
        <v>28000.0000000001</v>
      </c>
      <c r="J3392" s="29" t="n">
        <f aca="false">J3391+I3392</f>
        <v>254500.000000002</v>
      </c>
    </row>
    <row r="3393" customFormat="false" ht="15" hidden="false" customHeight="false" outlineLevel="0" collapsed="false">
      <c r="A3393" s="26" t="n">
        <v>42383</v>
      </c>
      <c r="B3393" s="27" t="n">
        <v>31.22</v>
      </c>
      <c r="C3393" s="27" t="n">
        <v>28.84</v>
      </c>
      <c r="D3393" s="28" t="n">
        <f aca="false">B3393-B3392</f>
        <v>0.799999999999997</v>
      </c>
      <c r="E3393" s="28" t="n">
        <f aca="false">C3393-C3392</f>
        <v>0.260000000000002</v>
      </c>
      <c r="F3393" s="29" t="n">
        <f aca="false">Inputs!$B$5*B3393+Inputs!$B$6*C3393</f>
        <v>1680000</v>
      </c>
      <c r="G3393" s="29" t="n">
        <f aca="false">Inputs!$B$5*D3393</f>
        <v>79999.9999999997</v>
      </c>
      <c r="H3393" s="29" t="n">
        <f aca="false">Inputs!$B$6*E3393</f>
        <v>-13000.0000000001</v>
      </c>
      <c r="I3393" s="29" t="n">
        <f aca="false">G3393+H3393</f>
        <v>66999.9999999996</v>
      </c>
      <c r="J3393" s="29" t="n">
        <f aca="false">J3392+I3393</f>
        <v>321500.000000001</v>
      </c>
    </row>
    <row r="3394" customFormat="false" ht="15" hidden="false" customHeight="false" outlineLevel="0" collapsed="false">
      <c r="A3394" s="26" t="n">
        <v>42384</v>
      </c>
      <c r="B3394" s="27" t="n">
        <v>29.45</v>
      </c>
      <c r="C3394" s="27" t="n">
        <v>28.8</v>
      </c>
      <c r="D3394" s="28" t="n">
        <f aca="false">B3394-B3393</f>
        <v>-1.77</v>
      </c>
      <c r="E3394" s="28" t="n">
        <f aca="false">C3394-C3393</f>
        <v>-0.0399999999999992</v>
      </c>
      <c r="F3394" s="29" t="n">
        <f aca="false">Inputs!$B$5*B3394+Inputs!$B$6*C3394</f>
        <v>1505000</v>
      </c>
      <c r="G3394" s="29" t="n">
        <f aca="false">Inputs!$B$5*D3394</f>
        <v>-177000</v>
      </c>
      <c r="H3394" s="29" t="n">
        <f aca="false">Inputs!$B$6*E3394</f>
        <v>1999.99999999996</v>
      </c>
      <c r="I3394" s="29" t="n">
        <f aca="false">G3394+H3394</f>
        <v>-175000</v>
      </c>
      <c r="J3394" s="29" t="n">
        <f aca="false">J3393+I3394</f>
        <v>146500.000000001</v>
      </c>
    </row>
    <row r="3395" customFormat="false" ht="15" hidden="false" customHeight="false" outlineLevel="0" collapsed="false">
      <c r="A3395" s="26" t="n">
        <v>42388</v>
      </c>
      <c r="B3395" s="27" t="n">
        <v>28.47</v>
      </c>
      <c r="C3395" s="27" t="n">
        <v>27.36</v>
      </c>
      <c r="D3395" s="28" t="n">
        <f aca="false">B3395-B3394</f>
        <v>-0.98</v>
      </c>
      <c r="E3395" s="28" t="n">
        <f aca="false">C3395-C3394</f>
        <v>-1.44</v>
      </c>
      <c r="F3395" s="29" t="n">
        <f aca="false">Inputs!$B$5*B3395+Inputs!$B$6*C3395</f>
        <v>1479000</v>
      </c>
      <c r="G3395" s="29" t="n">
        <f aca="false">Inputs!$B$5*D3395</f>
        <v>-98000</v>
      </c>
      <c r="H3395" s="29" t="n">
        <f aca="false">Inputs!$B$6*E3395</f>
        <v>72000.0000000001</v>
      </c>
      <c r="I3395" s="29" t="n">
        <f aca="false">G3395+H3395</f>
        <v>-26000</v>
      </c>
      <c r="J3395" s="29" t="n">
        <f aca="false">J3394+I3395</f>
        <v>120500.000000001</v>
      </c>
    </row>
    <row r="3396" customFormat="false" ht="15" hidden="false" customHeight="false" outlineLevel="0" collapsed="false">
      <c r="A3396" s="26" t="n">
        <v>42389</v>
      </c>
      <c r="B3396" s="27" t="n">
        <v>26.68</v>
      </c>
      <c r="C3396" s="27" t="n">
        <v>26.01</v>
      </c>
      <c r="D3396" s="28" t="n">
        <f aca="false">B3396-B3395</f>
        <v>-1.79</v>
      </c>
      <c r="E3396" s="28" t="n">
        <f aca="false">C3396-C3395</f>
        <v>-1.35</v>
      </c>
      <c r="F3396" s="29" t="n">
        <f aca="false">Inputs!$B$5*B3396+Inputs!$B$6*C3396</f>
        <v>1367500</v>
      </c>
      <c r="G3396" s="29" t="n">
        <f aca="false">Inputs!$B$5*D3396</f>
        <v>-179000</v>
      </c>
      <c r="H3396" s="29" t="n">
        <f aca="false">Inputs!$B$6*E3396</f>
        <v>67499.9999999999</v>
      </c>
      <c r="I3396" s="29" t="n">
        <f aca="false">G3396+H3396</f>
        <v>-111500</v>
      </c>
      <c r="J3396" s="29" t="n">
        <f aca="false">J3395+I3396</f>
        <v>9000.00000000134</v>
      </c>
    </row>
    <row r="3397" customFormat="false" ht="15" hidden="false" customHeight="false" outlineLevel="0" collapsed="false">
      <c r="A3397" s="26" t="n">
        <v>42390</v>
      </c>
      <c r="B3397" s="27" t="n">
        <v>29.55</v>
      </c>
      <c r="C3397" s="27" t="n">
        <v>27.59</v>
      </c>
      <c r="D3397" s="28" t="n">
        <f aca="false">B3397-B3396</f>
        <v>2.87</v>
      </c>
      <c r="E3397" s="28" t="n">
        <f aca="false">C3397-C3396</f>
        <v>1.58</v>
      </c>
      <c r="F3397" s="29" t="n">
        <f aca="false">Inputs!$B$5*B3397+Inputs!$B$6*C3397</f>
        <v>1575500</v>
      </c>
      <c r="G3397" s="29" t="n">
        <f aca="false">Inputs!$B$5*D3397</f>
        <v>287000</v>
      </c>
      <c r="H3397" s="29" t="n">
        <f aca="false">Inputs!$B$6*E3397</f>
        <v>-78999.9999999999</v>
      </c>
      <c r="I3397" s="29" t="n">
        <f aca="false">G3397+H3397</f>
        <v>208000</v>
      </c>
      <c r="J3397" s="29" t="n">
        <f aca="false">J3396+I3397</f>
        <v>217000.000000002</v>
      </c>
    </row>
    <row r="3398" customFormat="false" ht="15" hidden="false" customHeight="false" outlineLevel="0" collapsed="false">
      <c r="A3398" s="26" t="n">
        <v>42391</v>
      </c>
      <c r="B3398" s="27" t="n">
        <v>32.07</v>
      </c>
      <c r="C3398" s="27" t="n">
        <v>30.46</v>
      </c>
      <c r="D3398" s="28" t="n">
        <f aca="false">B3398-B3397</f>
        <v>2.52</v>
      </c>
      <c r="E3398" s="28" t="n">
        <f aca="false">C3398-C3397</f>
        <v>2.87</v>
      </c>
      <c r="F3398" s="29" t="n">
        <f aca="false">Inputs!$B$5*B3398+Inputs!$B$6*C3398</f>
        <v>1684000</v>
      </c>
      <c r="G3398" s="29" t="n">
        <f aca="false">Inputs!$B$5*D3398</f>
        <v>252000</v>
      </c>
      <c r="H3398" s="29" t="n">
        <f aca="false">Inputs!$B$6*E3398</f>
        <v>-143500</v>
      </c>
      <c r="I3398" s="29" t="n">
        <f aca="false">G3398+H3398</f>
        <v>108500</v>
      </c>
      <c r="J3398" s="29" t="n">
        <f aca="false">J3397+I3398</f>
        <v>325500.000000001</v>
      </c>
    </row>
    <row r="3399" customFormat="false" ht="15" hidden="false" customHeight="false" outlineLevel="0" collapsed="false">
      <c r="A3399" s="26" t="n">
        <v>42394</v>
      </c>
      <c r="B3399" s="27" t="n">
        <v>30.31</v>
      </c>
      <c r="C3399" s="27" t="n">
        <v>29.82</v>
      </c>
      <c r="D3399" s="28" t="n">
        <f aca="false">B3399-B3398</f>
        <v>-1.76</v>
      </c>
      <c r="E3399" s="28" t="n">
        <f aca="false">C3399-C3398</f>
        <v>-0.640000000000001</v>
      </c>
      <c r="F3399" s="29" t="n">
        <f aca="false">Inputs!$B$5*B3399+Inputs!$B$6*C3399</f>
        <v>1540000</v>
      </c>
      <c r="G3399" s="29" t="n">
        <f aca="false">Inputs!$B$5*D3399</f>
        <v>-176000</v>
      </c>
      <c r="H3399" s="29" t="n">
        <f aca="false">Inputs!$B$6*E3399</f>
        <v>32000</v>
      </c>
      <c r="I3399" s="29" t="n">
        <f aca="false">G3399+H3399</f>
        <v>-144000</v>
      </c>
      <c r="J3399" s="29" t="n">
        <f aca="false">J3398+I3399</f>
        <v>181500.000000001</v>
      </c>
    </row>
    <row r="3400" customFormat="false" ht="15" hidden="false" customHeight="false" outlineLevel="0" collapsed="false">
      <c r="A3400" s="26" t="n">
        <v>42395</v>
      </c>
      <c r="B3400" s="27" t="n">
        <v>29.54</v>
      </c>
      <c r="C3400" s="27" t="n">
        <v>30.94</v>
      </c>
      <c r="D3400" s="28" t="n">
        <f aca="false">B3400-B3399</f>
        <v>-0.77</v>
      </c>
      <c r="E3400" s="28" t="n">
        <f aca="false">C3400-C3399</f>
        <v>1.12</v>
      </c>
      <c r="F3400" s="29" t="n">
        <f aca="false">Inputs!$B$5*B3400+Inputs!$B$6*C3400</f>
        <v>1407000</v>
      </c>
      <c r="G3400" s="29" t="n">
        <f aca="false">Inputs!$B$5*D3400</f>
        <v>-77000</v>
      </c>
      <c r="H3400" s="29" t="n">
        <f aca="false">Inputs!$B$6*E3400</f>
        <v>-56000.0000000001</v>
      </c>
      <c r="I3400" s="29" t="n">
        <f aca="false">G3400+H3400</f>
        <v>-133000</v>
      </c>
      <c r="J3400" s="29" t="n">
        <f aca="false">J3399+I3400</f>
        <v>48500.0000000013</v>
      </c>
    </row>
    <row r="3401" customFormat="false" ht="15" hidden="false" customHeight="false" outlineLevel="0" collapsed="false">
      <c r="A3401" s="26" t="n">
        <v>42396</v>
      </c>
      <c r="B3401" s="27" t="n">
        <v>32.32</v>
      </c>
      <c r="C3401" s="27" t="n">
        <v>31.83</v>
      </c>
      <c r="D3401" s="28" t="n">
        <f aca="false">B3401-B3400</f>
        <v>2.78</v>
      </c>
      <c r="E3401" s="28" t="n">
        <f aca="false">C3401-C3400</f>
        <v>0.889999999999997</v>
      </c>
      <c r="F3401" s="29" t="n">
        <f aca="false">Inputs!$B$5*B3401+Inputs!$B$6*C3401</f>
        <v>1640500</v>
      </c>
      <c r="G3401" s="29" t="n">
        <f aca="false">Inputs!$B$5*D3401</f>
        <v>278000</v>
      </c>
      <c r="H3401" s="29" t="n">
        <f aca="false">Inputs!$B$6*E3401</f>
        <v>-44499.9999999999</v>
      </c>
      <c r="I3401" s="29" t="n">
        <f aca="false">G3401+H3401</f>
        <v>233500</v>
      </c>
      <c r="J3401" s="29" t="n">
        <f aca="false">J3400+I3401</f>
        <v>282000.000000002</v>
      </c>
    </row>
    <row r="3402" customFormat="false" ht="15" hidden="false" customHeight="false" outlineLevel="0" collapsed="false">
      <c r="A3402" s="26" t="n">
        <v>42397</v>
      </c>
      <c r="B3402" s="27" t="n">
        <v>33.21</v>
      </c>
      <c r="C3402" s="27" t="n">
        <v>33.01</v>
      </c>
      <c r="D3402" s="28" t="n">
        <f aca="false">B3402-B3401</f>
        <v>0.890000000000001</v>
      </c>
      <c r="E3402" s="28" t="n">
        <f aca="false">C3402-C3401</f>
        <v>1.18</v>
      </c>
      <c r="F3402" s="29" t="n">
        <f aca="false">Inputs!$B$5*B3402+Inputs!$B$6*C3402</f>
        <v>1670500</v>
      </c>
      <c r="G3402" s="29" t="n">
        <f aca="false">Inputs!$B$5*D3402</f>
        <v>89000.0000000001</v>
      </c>
      <c r="H3402" s="29" t="n">
        <f aca="false">Inputs!$B$6*E3402</f>
        <v>-59000</v>
      </c>
      <c r="I3402" s="29" t="n">
        <f aca="false">G3402+H3402</f>
        <v>30000.0000000001</v>
      </c>
      <c r="J3402" s="29" t="n">
        <f aca="false">J3401+I3402</f>
        <v>312000.000000002</v>
      </c>
    </row>
    <row r="3403" customFormat="false" ht="15" hidden="false" customHeight="false" outlineLevel="0" collapsed="false">
      <c r="A3403" s="26" t="n">
        <v>42398</v>
      </c>
      <c r="B3403" s="27" t="n">
        <v>33.66</v>
      </c>
      <c r="C3403" s="27" t="n">
        <v>33.14</v>
      </c>
      <c r="D3403" s="28" t="n">
        <f aca="false">B3403-B3402</f>
        <v>0.449999999999996</v>
      </c>
      <c r="E3403" s="28" t="n">
        <f aca="false">C3403-C3402</f>
        <v>0.130000000000003</v>
      </c>
      <c r="F3403" s="29" t="n">
        <f aca="false">Inputs!$B$5*B3403+Inputs!$B$6*C3403</f>
        <v>1709000</v>
      </c>
      <c r="G3403" s="29" t="n">
        <f aca="false">Inputs!$B$5*D3403</f>
        <v>44999.9999999996</v>
      </c>
      <c r="H3403" s="29" t="n">
        <f aca="false">Inputs!$B$6*E3403</f>
        <v>-6500.00000000013</v>
      </c>
      <c r="I3403" s="29" t="n">
        <f aca="false">G3403+H3403</f>
        <v>38499.9999999994</v>
      </c>
      <c r="J3403" s="29" t="n">
        <f aca="false">J3402+I3403</f>
        <v>350500.000000001</v>
      </c>
    </row>
    <row r="3404" customFormat="false" ht="15" hidden="false" customHeight="false" outlineLevel="0" collapsed="false">
      <c r="A3404" s="26" t="n">
        <v>42401</v>
      </c>
      <c r="B3404" s="27" t="n">
        <v>31.62</v>
      </c>
      <c r="C3404" s="27" t="n">
        <v>32.45</v>
      </c>
      <c r="D3404" s="28" t="n">
        <f aca="false">B3404-B3403</f>
        <v>-2.04</v>
      </c>
      <c r="E3404" s="28" t="n">
        <f aca="false">C3404-C3403</f>
        <v>-0.689999999999998</v>
      </c>
      <c r="F3404" s="29" t="n">
        <f aca="false">Inputs!$B$5*B3404+Inputs!$B$6*C3404</f>
        <v>1539500</v>
      </c>
      <c r="G3404" s="29" t="n">
        <f aca="false">Inputs!$B$5*D3404</f>
        <v>-204000</v>
      </c>
      <c r="H3404" s="29" t="n">
        <f aca="false">Inputs!$B$6*E3404</f>
        <v>34499.9999999999</v>
      </c>
      <c r="I3404" s="29" t="n">
        <f aca="false">G3404+H3404</f>
        <v>-169500</v>
      </c>
      <c r="J3404" s="29" t="n">
        <f aca="false">J3403+I3404</f>
        <v>181000.000000001</v>
      </c>
    </row>
    <row r="3405" customFormat="false" ht="15" hidden="false" customHeight="false" outlineLevel="0" collapsed="false">
      <c r="A3405" s="26" t="n">
        <v>42402</v>
      </c>
      <c r="B3405" s="27" t="n">
        <v>29.9</v>
      </c>
      <c r="C3405" s="27" t="n">
        <v>30.98</v>
      </c>
      <c r="D3405" s="28" t="n">
        <f aca="false">B3405-B3404</f>
        <v>-1.72</v>
      </c>
      <c r="E3405" s="28" t="n">
        <f aca="false">C3405-C3404</f>
        <v>-1.47</v>
      </c>
      <c r="F3405" s="29" t="n">
        <f aca="false">Inputs!$B$5*B3405+Inputs!$B$6*C3405</f>
        <v>1441000</v>
      </c>
      <c r="G3405" s="29" t="n">
        <f aca="false">Inputs!$B$5*D3405</f>
        <v>-172000</v>
      </c>
      <c r="H3405" s="29" t="n">
        <f aca="false">Inputs!$B$6*E3405</f>
        <v>73500.0000000001</v>
      </c>
      <c r="I3405" s="29" t="n">
        <f aca="false">G3405+H3405</f>
        <v>-98500.0000000001</v>
      </c>
      <c r="J3405" s="29" t="n">
        <f aca="false">J3404+I3405</f>
        <v>82500.0000000013</v>
      </c>
    </row>
    <row r="3406" customFormat="false" ht="15" hidden="false" customHeight="false" outlineLevel="0" collapsed="false">
      <c r="A3406" s="26" t="n">
        <v>42403</v>
      </c>
      <c r="B3406" s="27" t="n">
        <v>32.29</v>
      </c>
      <c r="C3406" s="27" t="n">
        <v>32.38</v>
      </c>
      <c r="D3406" s="28" t="n">
        <f aca="false">B3406-B3405</f>
        <v>2.39</v>
      </c>
      <c r="E3406" s="28" t="n">
        <f aca="false">C3406-C3405</f>
        <v>1.4</v>
      </c>
      <c r="F3406" s="29" t="n">
        <f aca="false">Inputs!$B$5*B3406+Inputs!$B$6*C3406</f>
        <v>1610000</v>
      </c>
      <c r="G3406" s="29" t="n">
        <f aca="false">Inputs!$B$5*D3406</f>
        <v>239000</v>
      </c>
      <c r="H3406" s="29" t="n">
        <f aca="false">Inputs!$B$6*E3406</f>
        <v>-70000.0000000001</v>
      </c>
      <c r="I3406" s="29" t="n">
        <f aca="false">G3406+H3406</f>
        <v>169000</v>
      </c>
      <c r="J3406" s="29" t="n">
        <f aca="false">J3405+I3406</f>
        <v>251500.000000001</v>
      </c>
    </row>
    <row r="3407" customFormat="false" ht="15" hidden="false" customHeight="false" outlineLevel="0" collapsed="false">
      <c r="A3407" s="26" t="n">
        <v>42404</v>
      </c>
      <c r="B3407" s="27" t="n">
        <v>31.63</v>
      </c>
      <c r="C3407" s="27" t="n">
        <v>32.76</v>
      </c>
      <c r="D3407" s="28" t="n">
        <f aca="false">B3407-B3406</f>
        <v>-0.66</v>
      </c>
      <c r="E3407" s="28" t="n">
        <f aca="false">C3407-C3406</f>
        <v>0.379999999999995</v>
      </c>
      <c r="F3407" s="29" t="n">
        <f aca="false">Inputs!$B$5*B3407+Inputs!$B$6*C3407</f>
        <v>1525000</v>
      </c>
      <c r="G3407" s="29" t="n">
        <f aca="false">Inputs!$B$5*D3407</f>
        <v>-66000</v>
      </c>
      <c r="H3407" s="29" t="n">
        <f aca="false">Inputs!$B$6*E3407</f>
        <v>-18999.9999999998</v>
      </c>
      <c r="I3407" s="29" t="n">
        <f aca="false">G3407+H3407</f>
        <v>-84999.9999999998</v>
      </c>
      <c r="J3407" s="29" t="n">
        <f aca="false">J3406+I3407</f>
        <v>166500.000000001</v>
      </c>
    </row>
    <row r="3408" customFormat="false" ht="15" hidden="false" customHeight="false" outlineLevel="0" collapsed="false">
      <c r="A3408" s="26" t="n">
        <v>42405</v>
      </c>
      <c r="B3408" s="27" t="n">
        <v>30.86</v>
      </c>
      <c r="C3408" s="27" t="n">
        <v>32.35</v>
      </c>
      <c r="D3408" s="28" t="n">
        <f aca="false">B3408-B3407</f>
        <v>-0.77</v>
      </c>
      <c r="E3408" s="28" t="n">
        <f aca="false">C3408-C3407</f>
        <v>-0.409999999999997</v>
      </c>
      <c r="F3408" s="29" t="n">
        <f aca="false">Inputs!$B$5*B3408+Inputs!$B$6*C3408</f>
        <v>1468500</v>
      </c>
      <c r="G3408" s="29" t="n">
        <f aca="false">Inputs!$B$5*D3408</f>
        <v>-77000</v>
      </c>
      <c r="H3408" s="29" t="n">
        <f aca="false">Inputs!$B$6*E3408</f>
        <v>20499.9999999998</v>
      </c>
      <c r="I3408" s="29" t="n">
        <f aca="false">G3408+H3408</f>
        <v>-56500.0000000001</v>
      </c>
      <c r="J3408" s="29" t="n">
        <f aca="false">J3407+I3408</f>
        <v>110000.000000001</v>
      </c>
    </row>
    <row r="3409" customFormat="false" ht="15" hidden="false" customHeight="false" outlineLevel="0" collapsed="false">
      <c r="A3409" s="26" t="n">
        <v>42408</v>
      </c>
      <c r="B3409" s="27" t="n">
        <v>29.71</v>
      </c>
      <c r="C3409" s="27" t="n">
        <v>31.64</v>
      </c>
      <c r="D3409" s="28" t="n">
        <f aca="false">B3409-B3408</f>
        <v>-1.15</v>
      </c>
      <c r="E3409" s="28" t="n">
        <f aca="false">C3409-C3408</f>
        <v>-0.710000000000001</v>
      </c>
      <c r="F3409" s="29" t="n">
        <f aca="false">Inputs!$B$5*B3409+Inputs!$B$6*C3409</f>
        <v>1389000</v>
      </c>
      <c r="G3409" s="29" t="n">
        <f aca="false">Inputs!$B$5*D3409</f>
        <v>-115000</v>
      </c>
      <c r="H3409" s="29" t="n">
        <f aca="false">Inputs!$B$6*E3409</f>
        <v>35500</v>
      </c>
      <c r="I3409" s="29" t="n">
        <f aca="false">G3409+H3409</f>
        <v>-79499.9999999998</v>
      </c>
      <c r="J3409" s="29" t="n">
        <f aca="false">J3408+I3409</f>
        <v>30500.0000000015</v>
      </c>
    </row>
    <row r="3410" customFormat="false" ht="15" hidden="false" customHeight="false" outlineLevel="0" collapsed="false">
      <c r="A3410" s="26" t="n">
        <v>42409</v>
      </c>
      <c r="B3410" s="27" t="n">
        <v>27.96</v>
      </c>
      <c r="C3410" s="27" t="n">
        <v>30.15</v>
      </c>
      <c r="D3410" s="28" t="n">
        <f aca="false">B3410-B3409</f>
        <v>-1.75</v>
      </c>
      <c r="E3410" s="28" t="n">
        <f aca="false">C3410-C3409</f>
        <v>-1.49</v>
      </c>
      <c r="F3410" s="29" t="n">
        <f aca="false">Inputs!$B$5*B3410+Inputs!$B$6*C3410</f>
        <v>1288500</v>
      </c>
      <c r="G3410" s="29" t="n">
        <f aca="false">Inputs!$B$5*D3410</f>
        <v>-175000</v>
      </c>
      <c r="H3410" s="29" t="n">
        <f aca="false">Inputs!$B$6*E3410</f>
        <v>74500.0000000001</v>
      </c>
      <c r="I3410" s="29" t="n">
        <f aca="false">G3410+H3410</f>
        <v>-100500</v>
      </c>
      <c r="J3410" s="29" t="n">
        <f aca="false">J3409+I3410</f>
        <v>-69999.9999999984</v>
      </c>
    </row>
    <row r="3411" customFormat="false" ht="15" hidden="false" customHeight="false" outlineLevel="0" collapsed="false">
      <c r="A3411" s="26" t="n">
        <v>42410</v>
      </c>
      <c r="B3411" s="27" t="n">
        <v>27.54</v>
      </c>
      <c r="C3411" s="27" t="n">
        <v>29.64</v>
      </c>
      <c r="D3411" s="28" t="n">
        <f aca="false">B3411-B3410</f>
        <v>-0.420000000000002</v>
      </c>
      <c r="E3411" s="28" t="n">
        <f aca="false">C3411-C3410</f>
        <v>-0.509999999999998</v>
      </c>
      <c r="F3411" s="29" t="n">
        <f aca="false">Inputs!$B$5*B3411+Inputs!$B$6*C3411</f>
        <v>1272000</v>
      </c>
      <c r="G3411" s="29" t="n">
        <f aca="false">Inputs!$B$5*D3411</f>
        <v>-42000.0000000002</v>
      </c>
      <c r="H3411" s="29" t="n">
        <f aca="false">Inputs!$B$6*E3411</f>
        <v>25499.9999999999</v>
      </c>
      <c r="I3411" s="29" t="n">
        <f aca="false">G3411+H3411</f>
        <v>-16500.0000000003</v>
      </c>
      <c r="J3411" s="29" t="n">
        <f aca="false">J3410+I3411</f>
        <v>-86499.9999999987</v>
      </c>
    </row>
    <row r="3412" customFormat="false" ht="15" hidden="false" customHeight="false" outlineLevel="0" collapsed="false">
      <c r="A3412" s="26" t="n">
        <v>42411</v>
      </c>
      <c r="B3412" s="27" t="n">
        <v>26.19</v>
      </c>
      <c r="C3412" s="27" t="n">
        <v>28.82</v>
      </c>
      <c r="D3412" s="28" t="n">
        <f aca="false">B3412-B3411</f>
        <v>-1.35</v>
      </c>
      <c r="E3412" s="28" t="n">
        <f aca="false">C3412-C3411</f>
        <v>-0.82</v>
      </c>
      <c r="F3412" s="29" t="n">
        <f aca="false">Inputs!$B$5*B3412+Inputs!$B$6*C3412</f>
        <v>1178000</v>
      </c>
      <c r="G3412" s="29" t="n">
        <f aca="false">Inputs!$B$5*D3412</f>
        <v>-135000</v>
      </c>
      <c r="H3412" s="29" t="n">
        <f aca="false">Inputs!$B$6*E3412</f>
        <v>41000</v>
      </c>
      <c r="I3412" s="29" t="n">
        <f aca="false">G3412+H3412</f>
        <v>-93999.9999999998</v>
      </c>
      <c r="J3412" s="29" t="n">
        <f aca="false">J3411+I3412</f>
        <v>-180499.999999998</v>
      </c>
    </row>
    <row r="3413" customFormat="false" ht="15" hidden="false" customHeight="false" outlineLevel="0" collapsed="false">
      <c r="A3413" s="26" t="n">
        <v>42412</v>
      </c>
      <c r="B3413" s="27" t="n">
        <v>29.32</v>
      </c>
      <c r="C3413" s="27" t="n">
        <v>31.8</v>
      </c>
      <c r="D3413" s="28" t="n">
        <f aca="false">B3413-B3412</f>
        <v>3.13</v>
      </c>
      <c r="E3413" s="28" t="n">
        <f aca="false">C3413-C3412</f>
        <v>2.98</v>
      </c>
      <c r="F3413" s="29" t="n">
        <f aca="false">Inputs!$B$5*B3413+Inputs!$B$6*C3413</f>
        <v>1342000</v>
      </c>
      <c r="G3413" s="29" t="n">
        <f aca="false">Inputs!$B$5*D3413</f>
        <v>313000</v>
      </c>
      <c r="H3413" s="29" t="n">
        <f aca="false">Inputs!$B$6*E3413</f>
        <v>-149000</v>
      </c>
      <c r="I3413" s="29" t="n">
        <f aca="false">G3413+H3413</f>
        <v>164000</v>
      </c>
      <c r="J3413" s="29" t="n">
        <f aca="false">J3412+I3413</f>
        <v>-16499.9999999986</v>
      </c>
    </row>
    <row r="3414" customFormat="false" ht="15" hidden="false" customHeight="false" outlineLevel="0" collapsed="false">
      <c r="A3414" s="26" t="n">
        <v>42416</v>
      </c>
      <c r="B3414" s="27" t="n">
        <v>29.05</v>
      </c>
      <c r="C3414" s="27" t="n">
        <v>31.09</v>
      </c>
      <c r="D3414" s="28" t="n">
        <f aca="false">B3414-B3413</f>
        <v>-0.27</v>
      </c>
      <c r="E3414" s="28" t="n">
        <f aca="false">C3414-C3413</f>
        <v>-0.710000000000001</v>
      </c>
      <c r="F3414" s="29" t="n">
        <f aca="false">Inputs!$B$5*B3414+Inputs!$B$6*C3414</f>
        <v>1350500</v>
      </c>
      <c r="G3414" s="29" t="n">
        <f aca="false">Inputs!$B$5*D3414</f>
        <v>-27000</v>
      </c>
      <c r="H3414" s="29" t="n">
        <f aca="false">Inputs!$B$6*E3414</f>
        <v>35500</v>
      </c>
      <c r="I3414" s="29" t="n">
        <f aca="false">G3414+H3414</f>
        <v>8500.00000000009</v>
      </c>
      <c r="J3414" s="29" t="n">
        <f aca="false">J3413+I3414</f>
        <v>-7999.99999999849</v>
      </c>
    </row>
    <row r="3415" customFormat="false" ht="15" hidden="false" customHeight="false" outlineLevel="0" collapsed="false">
      <c r="A3415" s="26" t="n">
        <v>42417</v>
      </c>
      <c r="B3415" s="27" t="n">
        <v>30.68</v>
      </c>
      <c r="C3415" s="27" t="n">
        <v>33.21</v>
      </c>
      <c r="D3415" s="28" t="n">
        <f aca="false">B3415-B3414</f>
        <v>1.63</v>
      </c>
      <c r="E3415" s="28" t="n">
        <f aca="false">C3415-C3414</f>
        <v>2.12</v>
      </c>
      <c r="F3415" s="29" t="n">
        <f aca="false">Inputs!$B$5*B3415+Inputs!$B$6*C3415</f>
        <v>1407500</v>
      </c>
      <c r="G3415" s="29" t="n">
        <f aca="false">Inputs!$B$5*D3415</f>
        <v>163000</v>
      </c>
      <c r="H3415" s="29" t="n">
        <f aca="false">Inputs!$B$6*E3415</f>
        <v>-106000</v>
      </c>
      <c r="I3415" s="29" t="n">
        <f aca="false">G3415+H3415</f>
        <v>56999.9999999999</v>
      </c>
      <c r="J3415" s="29" t="n">
        <f aca="false">J3414+I3415</f>
        <v>49000.0000000014</v>
      </c>
    </row>
    <row r="3416" customFormat="false" ht="15" hidden="false" customHeight="false" outlineLevel="0" collapsed="false">
      <c r="A3416" s="26" t="n">
        <v>42418</v>
      </c>
      <c r="B3416" s="27" t="n">
        <v>30.77</v>
      </c>
      <c r="C3416" s="27" t="n">
        <v>33.2</v>
      </c>
      <c r="D3416" s="28" t="n">
        <f aca="false">B3416-B3415</f>
        <v>0.0899999999999999</v>
      </c>
      <c r="E3416" s="28" t="n">
        <f aca="false">C3416-C3415</f>
        <v>-0.00999999999999801</v>
      </c>
      <c r="F3416" s="29" t="n">
        <f aca="false">Inputs!$B$5*B3416+Inputs!$B$6*C3416</f>
        <v>1417000</v>
      </c>
      <c r="G3416" s="29" t="n">
        <f aca="false">Inputs!$B$5*D3416</f>
        <v>8999.99999999999</v>
      </c>
      <c r="H3416" s="29" t="n">
        <f aca="false">Inputs!$B$6*E3416</f>
        <v>499.999999999901</v>
      </c>
      <c r="I3416" s="29" t="n">
        <f aca="false">G3416+H3416</f>
        <v>9499.99999999989</v>
      </c>
      <c r="J3416" s="29" t="n">
        <f aca="false">J3415+I3416</f>
        <v>58500.0000000013</v>
      </c>
    </row>
    <row r="3417" customFormat="false" ht="15" hidden="false" customHeight="false" outlineLevel="0" collapsed="false">
      <c r="A3417" s="26" t="n">
        <v>42419</v>
      </c>
      <c r="B3417" s="27" t="n">
        <v>29.59</v>
      </c>
      <c r="C3417" s="27" t="n">
        <v>31.66</v>
      </c>
      <c r="D3417" s="28" t="n">
        <f aca="false">B3417-B3416</f>
        <v>-1.18</v>
      </c>
      <c r="E3417" s="28" t="n">
        <f aca="false">C3417-C3416</f>
        <v>-1.54</v>
      </c>
      <c r="F3417" s="29" t="n">
        <f aca="false">Inputs!$B$5*B3417+Inputs!$B$6*C3417</f>
        <v>1376000</v>
      </c>
      <c r="G3417" s="29" t="n">
        <f aca="false">Inputs!$B$5*D3417</f>
        <v>-118000</v>
      </c>
      <c r="H3417" s="29" t="n">
        <f aca="false">Inputs!$B$6*E3417</f>
        <v>77000.0000000001</v>
      </c>
      <c r="I3417" s="29" t="n">
        <f aca="false">G3417+H3417</f>
        <v>-40999.9999999998</v>
      </c>
      <c r="J3417" s="29" t="n">
        <f aca="false">J3416+I3417</f>
        <v>17500.0000000014</v>
      </c>
    </row>
    <row r="3418" customFormat="false" ht="15" hidden="false" customHeight="false" outlineLevel="0" collapsed="false">
      <c r="A3418" s="26" t="n">
        <v>42422</v>
      </c>
      <c r="B3418" s="27" t="n">
        <v>31.37</v>
      </c>
      <c r="C3418" s="27" t="n">
        <v>33.59</v>
      </c>
      <c r="D3418" s="28" t="n">
        <f aca="false">B3418-B3417</f>
        <v>1.78</v>
      </c>
      <c r="E3418" s="28" t="n">
        <f aca="false">C3418-C3417</f>
        <v>1.93</v>
      </c>
      <c r="F3418" s="29" t="n">
        <f aca="false">Inputs!$B$5*B3418+Inputs!$B$6*C3418</f>
        <v>1457500</v>
      </c>
      <c r="G3418" s="29" t="n">
        <f aca="false">Inputs!$B$5*D3418</f>
        <v>178000</v>
      </c>
      <c r="H3418" s="29" t="n">
        <f aca="false">Inputs!$B$6*E3418</f>
        <v>-96500.0000000002</v>
      </c>
      <c r="I3418" s="29" t="n">
        <f aca="false">G3418+H3418</f>
        <v>81500</v>
      </c>
      <c r="J3418" s="29" t="n">
        <f aca="false">J3417+I3418</f>
        <v>99000.0000000014</v>
      </c>
    </row>
    <row r="3419" customFormat="false" ht="15" hidden="false" customHeight="false" outlineLevel="0" collapsed="false">
      <c r="A3419" s="26" t="n">
        <v>42423</v>
      </c>
      <c r="B3419" s="27" t="n">
        <v>31.84</v>
      </c>
      <c r="C3419" s="27" t="n">
        <v>31.9</v>
      </c>
      <c r="D3419" s="28" t="n">
        <f aca="false">B3419-B3418</f>
        <v>0.469999999999999</v>
      </c>
      <c r="E3419" s="28" t="n">
        <f aca="false">C3419-C3418</f>
        <v>-1.69</v>
      </c>
      <c r="F3419" s="29" t="n">
        <f aca="false">Inputs!$B$5*B3419+Inputs!$B$6*C3419</f>
        <v>1589000</v>
      </c>
      <c r="G3419" s="29" t="n">
        <f aca="false">Inputs!$B$5*D3419</f>
        <v>46999.9999999999</v>
      </c>
      <c r="H3419" s="29" t="n">
        <f aca="false">Inputs!$B$6*E3419</f>
        <v>84500.0000000003</v>
      </c>
      <c r="I3419" s="29" t="n">
        <f aca="false">G3419+H3419</f>
        <v>131500</v>
      </c>
      <c r="J3419" s="29" t="n">
        <f aca="false">J3418+I3419</f>
        <v>230500.000000002</v>
      </c>
    </row>
    <row r="3420" customFormat="false" ht="15" hidden="false" customHeight="false" outlineLevel="0" collapsed="false">
      <c r="A3420" s="26" t="n">
        <v>42424</v>
      </c>
      <c r="B3420" s="27" t="n">
        <v>30.35</v>
      </c>
      <c r="C3420" s="27" t="n">
        <v>31.5</v>
      </c>
      <c r="D3420" s="28" t="n">
        <f aca="false">B3420-B3419</f>
        <v>-1.49</v>
      </c>
      <c r="E3420" s="28" t="n">
        <f aca="false">C3420-C3419</f>
        <v>-0.399999999999999</v>
      </c>
      <c r="F3420" s="29" t="n">
        <f aca="false">Inputs!$B$5*B3420+Inputs!$B$6*C3420</f>
        <v>1460000</v>
      </c>
      <c r="G3420" s="29" t="n">
        <f aca="false">Inputs!$B$5*D3420</f>
        <v>-149000</v>
      </c>
      <c r="H3420" s="29" t="n">
        <f aca="false">Inputs!$B$6*E3420</f>
        <v>19999.9999999999</v>
      </c>
      <c r="I3420" s="29" t="n">
        <f aca="false">G3420+H3420</f>
        <v>-129000</v>
      </c>
      <c r="J3420" s="29" t="n">
        <f aca="false">J3419+I3420</f>
        <v>101500.000000002</v>
      </c>
    </row>
    <row r="3421" customFormat="false" ht="15" hidden="false" customHeight="false" outlineLevel="0" collapsed="false">
      <c r="A3421" s="26" t="n">
        <v>42425</v>
      </c>
      <c r="B3421" s="27" t="n">
        <v>31.4</v>
      </c>
      <c r="C3421" s="27" t="n">
        <v>32.83</v>
      </c>
      <c r="D3421" s="28" t="n">
        <f aca="false">B3421-B3420</f>
        <v>1.05</v>
      </c>
      <c r="E3421" s="28" t="n">
        <f aca="false">C3421-C3420</f>
        <v>1.33</v>
      </c>
      <c r="F3421" s="29" t="n">
        <f aca="false">Inputs!$B$5*B3421+Inputs!$B$6*C3421</f>
        <v>1498500</v>
      </c>
      <c r="G3421" s="29" t="n">
        <f aca="false">Inputs!$B$5*D3421</f>
        <v>105000</v>
      </c>
      <c r="H3421" s="29" t="n">
        <f aca="false">Inputs!$B$6*E3421</f>
        <v>-66499.9999999999</v>
      </c>
      <c r="I3421" s="29" t="n">
        <f aca="false">G3421+H3421</f>
        <v>38499.9999999998</v>
      </c>
      <c r="J3421" s="29" t="n">
        <f aca="false">J3420+I3421</f>
        <v>140000.000000001</v>
      </c>
    </row>
    <row r="3422" customFormat="false" ht="15" hidden="false" customHeight="false" outlineLevel="0" collapsed="false">
      <c r="A3422" s="26" t="n">
        <v>42426</v>
      </c>
      <c r="B3422" s="27" t="n">
        <v>31.65</v>
      </c>
      <c r="C3422" s="27" t="n">
        <v>35.76</v>
      </c>
      <c r="D3422" s="28" t="n">
        <f aca="false">B3422-B3421</f>
        <v>0.25</v>
      </c>
      <c r="E3422" s="28" t="n">
        <f aca="false">C3422-C3421</f>
        <v>2.93</v>
      </c>
      <c r="F3422" s="29" t="n">
        <f aca="false">Inputs!$B$5*B3422+Inputs!$B$6*C3422</f>
        <v>1377000</v>
      </c>
      <c r="G3422" s="29" t="n">
        <f aca="false">Inputs!$B$5*D3422</f>
        <v>25000</v>
      </c>
      <c r="H3422" s="29" t="n">
        <f aca="false">Inputs!$B$6*E3422</f>
        <v>-146500</v>
      </c>
      <c r="I3422" s="29" t="n">
        <f aca="false">G3422+H3422</f>
        <v>-121500</v>
      </c>
      <c r="J3422" s="29" t="n">
        <f aca="false">J3421+I3422</f>
        <v>18500.0000000014</v>
      </c>
    </row>
    <row r="3423" customFormat="false" ht="15" hidden="false" customHeight="false" outlineLevel="0" collapsed="false">
      <c r="A3423" s="26" t="n">
        <v>42429</v>
      </c>
      <c r="B3423" s="27" t="n">
        <v>32.74</v>
      </c>
      <c r="C3423" s="27" t="n">
        <v>35.92</v>
      </c>
      <c r="D3423" s="28" t="n">
        <f aca="false">B3423-B3422</f>
        <v>1.09</v>
      </c>
      <c r="E3423" s="28" t="n">
        <f aca="false">C3423-C3422</f>
        <v>0.160000000000004</v>
      </c>
      <c r="F3423" s="29" t="n">
        <f aca="false">Inputs!$B$5*B3423+Inputs!$B$6*C3423</f>
        <v>1478000</v>
      </c>
      <c r="G3423" s="29" t="n">
        <f aca="false">Inputs!$B$5*D3423</f>
        <v>109000</v>
      </c>
      <c r="H3423" s="29" t="n">
        <f aca="false">Inputs!$B$6*E3423</f>
        <v>-8000.00000000019</v>
      </c>
      <c r="I3423" s="29" t="n">
        <f aca="false">G3423+H3423</f>
        <v>101000</v>
      </c>
      <c r="J3423" s="29" t="n">
        <f aca="false">J3422+I3423</f>
        <v>119500.000000002</v>
      </c>
    </row>
    <row r="3424" customFormat="false" ht="15" hidden="false" customHeight="false" outlineLevel="0" collapsed="false">
      <c r="A3424" s="26" t="n">
        <v>42430</v>
      </c>
      <c r="B3424" s="27" t="n">
        <v>34.39</v>
      </c>
      <c r="C3424" s="27" t="n">
        <v>35.73</v>
      </c>
      <c r="D3424" s="28" t="n">
        <f aca="false">B3424-B3423</f>
        <v>1.65</v>
      </c>
      <c r="E3424" s="28" t="n">
        <f aca="false">C3424-C3423</f>
        <v>-0.190000000000005</v>
      </c>
      <c r="F3424" s="29" t="n">
        <f aca="false">Inputs!$B$5*B3424+Inputs!$B$6*C3424</f>
        <v>1652500</v>
      </c>
      <c r="G3424" s="29" t="n">
        <f aca="false">Inputs!$B$5*D3424</f>
        <v>165000</v>
      </c>
      <c r="H3424" s="29" t="n">
        <f aca="false">Inputs!$B$6*E3424</f>
        <v>9500.00000000024</v>
      </c>
      <c r="I3424" s="29" t="n">
        <f aca="false">G3424+H3424</f>
        <v>174500</v>
      </c>
      <c r="J3424" s="29" t="n">
        <f aca="false">J3423+I3424</f>
        <v>294000.000000002</v>
      </c>
    </row>
    <row r="3425" customFormat="false" ht="15" hidden="false" customHeight="false" outlineLevel="0" collapsed="false">
      <c r="A3425" s="26" t="n">
        <v>42431</v>
      </c>
      <c r="B3425" s="27" t="n">
        <v>34.57</v>
      </c>
      <c r="C3425" s="27" t="n">
        <v>36.38</v>
      </c>
      <c r="D3425" s="28" t="n">
        <f aca="false">B3425-B3424</f>
        <v>0.18</v>
      </c>
      <c r="E3425" s="28" t="n">
        <f aca="false">C3425-C3424</f>
        <v>0.650000000000006</v>
      </c>
      <c r="F3425" s="29" t="n">
        <f aca="false">Inputs!$B$5*B3425+Inputs!$B$6*C3425</f>
        <v>1638000</v>
      </c>
      <c r="G3425" s="29" t="n">
        <f aca="false">Inputs!$B$5*D3425</f>
        <v>18000</v>
      </c>
      <c r="H3425" s="29" t="n">
        <f aca="false">Inputs!$B$6*E3425</f>
        <v>-32500.0000000003</v>
      </c>
      <c r="I3425" s="29" t="n">
        <f aca="false">G3425+H3425</f>
        <v>-14500.0000000003</v>
      </c>
      <c r="J3425" s="29" t="n">
        <f aca="false">J3424+I3425</f>
        <v>279500.000000001</v>
      </c>
    </row>
    <row r="3426" customFormat="false" ht="15" hidden="false" customHeight="false" outlineLevel="0" collapsed="false">
      <c r="A3426" s="26" t="n">
        <v>42432</v>
      </c>
      <c r="B3426" s="27" t="n">
        <v>34.56</v>
      </c>
      <c r="C3426" s="27" t="n">
        <v>35.75</v>
      </c>
      <c r="D3426" s="28" t="n">
        <f aca="false">B3426-B3425</f>
        <v>-0.00999999999999801</v>
      </c>
      <c r="E3426" s="28" t="n">
        <f aca="false">C3426-C3425</f>
        <v>-0.630000000000003</v>
      </c>
      <c r="F3426" s="29" t="n">
        <f aca="false">Inputs!$B$5*B3426+Inputs!$B$6*C3426</f>
        <v>1668500</v>
      </c>
      <c r="G3426" s="29" t="n">
        <f aca="false">Inputs!$B$5*D3426</f>
        <v>-999.999999999801</v>
      </c>
      <c r="H3426" s="29" t="n">
        <f aca="false">Inputs!$B$6*E3426</f>
        <v>31500.0000000001</v>
      </c>
      <c r="I3426" s="29" t="n">
        <f aca="false">G3426+H3426</f>
        <v>30500.0000000003</v>
      </c>
      <c r="J3426" s="29" t="n">
        <f aca="false">J3425+I3426</f>
        <v>310000.000000002</v>
      </c>
    </row>
    <row r="3427" customFormat="false" ht="15" hidden="false" customHeight="false" outlineLevel="0" collapsed="false">
      <c r="A3427" s="26" t="n">
        <v>42433</v>
      </c>
      <c r="B3427" s="27" t="n">
        <v>35.91</v>
      </c>
      <c r="C3427" s="27" t="n">
        <v>37.61</v>
      </c>
      <c r="D3427" s="28" t="n">
        <f aca="false">B3427-B3426</f>
        <v>1.34999999999999</v>
      </c>
      <c r="E3427" s="28" t="n">
        <f aca="false">C3427-C3426</f>
        <v>1.86</v>
      </c>
      <c r="F3427" s="29" t="n">
        <f aca="false">Inputs!$B$5*B3427+Inputs!$B$6*C3427</f>
        <v>1710500</v>
      </c>
      <c r="G3427" s="29" t="n">
        <f aca="false">Inputs!$B$5*D3427</f>
        <v>134999.999999999</v>
      </c>
      <c r="H3427" s="29" t="n">
        <f aca="false">Inputs!$B$6*E3427</f>
        <v>-93000</v>
      </c>
      <c r="I3427" s="29" t="n">
        <f aca="false">G3427+H3427</f>
        <v>41999.9999999995</v>
      </c>
      <c r="J3427" s="29" t="n">
        <f aca="false">J3426+I3427</f>
        <v>352000.000000001</v>
      </c>
    </row>
    <row r="3428" customFormat="false" ht="15" hidden="false" customHeight="false" outlineLevel="0" collapsed="false">
      <c r="A3428" s="26" t="n">
        <v>42436</v>
      </c>
      <c r="B3428" s="27" t="n">
        <v>37.9</v>
      </c>
      <c r="C3428" s="27" t="n">
        <v>39.02</v>
      </c>
      <c r="D3428" s="28" t="n">
        <f aca="false">B3428-B3427</f>
        <v>1.99</v>
      </c>
      <c r="E3428" s="28" t="n">
        <f aca="false">C3428-C3427</f>
        <v>1.41</v>
      </c>
      <c r="F3428" s="29" t="n">
        <f aca="false">Inputs!$B$5*B3428+Inputs!$B$6*C3428</f>
        <v>1839000</v>
      </c>
      <c r="G3428" s="29" t="n">
        <f aca="false">Inputs!$B$5*D3428</f>
        <v>199000</v>
      </c>
      <c r="H3428" s="29" t="n">
        <f aca="false">Inputs!$B$6*E3428</f>
        <v>-70500.0000000002</v>
      </c>
      <c r="I3428" s="29" t="n">
        <f aca="false">G3428+H3428</f>
        <v>128500</v>
      </c>
      <c r="J3428" s="29" t="n">
        <f aca="false">J3427+I3428</f>
        <v>480500.000000001</v>
      </c>
    </row>
    <row r="3429" customFormat="false" ht="15" hidden="false" customHeight="false" outlineLevel="0" collapsed="false">
      <c r="A3429" s="26" t="n">
        <v>42437</v>
      </c>
      <c r="B3429" s="27" t="n">
        <v>36.67</v>
      </c>
      <c r="C3429" s="27" t="n">
        <v>39.16</v>
      </c>
      <c r="D3429" s="28" t="n">
        <f aca="false">B3429-B3428</f>
        <v>-1.23</v>
      </c>
      <c r="E3429" s="28" t="n">
        <f aca="false">C3429-C3428</f>
        <v>0.139999999999993</v>
      </c>
      <c r="F3429" s="29" t="n">
        <f aca="false">Inputs!$B$5*B3429+Inputs!$B$6*C3429</f>
        <v>1709000</v>
      </c>
      <c r="G3429" s="29" t="n">
        <f aca="false">Inputs!$B$5*D3429</f>
        <v>-123000</v>
      </c>
      <c r="H3429" s="29" t="n">
        <f aca="false">Inputs!$B$6*E3429</f>
        <v>-6999.99999999967</v>
      </c>
      <c r="I3429" s="29" t="n">
        <f aca="false">G3429+H3429</f>
        <v>-129999.999999999</v>
      </c>
      <c r="J3429" s="29" t="n">
        <f aca="false">J3428+I3429</f>
        <v>350500.000000002</v>
      </c>
    </row>
    <row r="3430" customFormat="false" ht="15" hidden="false" customHeight="false" outlineLevel="0" collapsed="false">
      <c r="A3430" s="26" t="n">
        <v>42438</v>
      </c>
      <c r="B3430" s="27" t="n">
        <v>37.62</v>
      </c>
      <c r="C3430" s="27" t="n">
        <v>40.26</v>
      </c>
      <c r="D3430" s="28" t="n">
        <f aca="false">B3430-B3429</f>
        <v>0.949999999999996</v>
      </c>
      <c r="E3430" s="28" t="n">
        <f aca="false">C3430-C3429</f>
        <v>1.1</v>
      </c>
      <c r="F3430" s="29" t="n">
        <f aca="false">Inputs!$B$5*B3430+Inputs!$B$6*C3430</f>
        <v>1749000</v>
      </c>
      <c r="G3430" s="29" t="n">
        <f aca="false">Inputs!$B$5*D3430</f>
        <v>94999.9999999996</v>
      </c>
      <c r="H3430" s="29" t="n">
        <f aca="false">Inputs!$B$6*E3430</f>
        <v>-55000.0000000001</v>
      </c>
      <c r="I3430" s="29" t="n">
        <f aca="false">G3430+H3430</f>
        <v>39999.9999999995</v>
      </c>
      <c r="J3430" s="29" t="n">
        <f aca="false">J3429+I3430</f>
        <v>390500.000000001</v>
      </c>
    </row>
    <row r="3431" customFormat="false" ht="15" hidden="false" customHeight="false" outlineLevel="0" collapsed="false">
      <c r="A3431" s="26" t="n">
        <v>42439</v>
      </c>
      <c r="B3431" s="27" t="n">
        <v>37.77</v>
      </c>
      <c r="C3431" s="27" t="n">
        <v>38.63</v>
      </c>
      <c r="D3431" s="28" t="n">
        <f aca="false">B3431-B3430</f>
        <v>0.150000000000006</v>
      </c>
      <c r="E3431" s="28" t="n">
        <f aca="false">C3431-C3430</f>
        <v>-1.63</v>
      </c>
      <c r="F3431" s="29" t="n">
        <f aca="false">Inputs!$B$5*B3431+Inputs!$B$6*C3431</f>
        <v>1845500</v>
      </c>
      <c r="G3431" s="29" t="n">
        <f aca="false">Inputs!$B$5*D3431</f>
        <v>15000.0000000006</v>
      </c>
      <c r="H3431" s="29" t="n">
        <f aca="false">Inputs!$B$6*E3431</f>
        <v>81499.9999999998</v>
      </c>
      <c r="I3431" s="29" t="n">
        <f aca="false">G3431+H3431</f>
        <v>96500.0000000003</v>
      </c>
      <c r="J3431" s="29" t="n">
        <f aca="false">J3430+I3431</f>
        <v>487000.000000002</v>
      </c>
    </row>
    <row r="3432" customFormat="false" ht="15" hidden="false" customHeight="false" outlineLevel="0" collapsed="false">
      <c r="A3432" s="26" t="n">
        <v>42440</v>
      </c>
      <c r="B3432" s="27" t="n">
        <v>38.51</v>
      </c>
      <c r="C3432" s="27" t="n">
        <v>39.41</v>
      </c>
      <c r="D3432" s="28" t="n">
        <f aca="false">B3432-B3431</f>
        <v>0.739999999999995</v>
      </c>
      <c r="E3432" s="28" t="n">
        <f aca="false">C3432-C3431</f>
        <v>0.779999999999994</v>
      </c>
      <c r="F3432" s="29" t="n">
        <f aca="false">Inputs!$B$5*B3432+Inputs!$B$6*C3432</f>
        <v>1880500</v>
      </c>
      <c r="G3432" s="29" t="n">
        <f aca="false">Inputs!$B$5*D3432</f>
        <v>73999.9999999995</v>
      </c>
      <c r="H3432" s="29" t="n">
        <f aca="false">Inputs!$B$6*E3432</f>
        <v>-38999.9999999997</v>
      </c>
      <c r="I3432" s="29" t="n">
        <f aca="false">G3432+H3432</f>
        <v>34999.9999999998</v>
      </c>
      <c r="J3432" s="29" t="n">
        <f aca="false">J3431+I3432</f>
        <v>522000.000000001</v>
      </c>
    </row>
    <row r="3433" customFormat="false" ht="15" hidden="false" customHeight="false" outlineLevel="0" collapsed="false">
      <c r="A3433" s="26" t="n">
        <v>42443</v>
      </c>
      <c r="B3433" s="27" t="n">
        <v>37.2</v>
      </c>
      <c r="C3433" s="27" t="n">
        <v>38.06</v>
      </c>
      <c r="D3433" s="28" t="n">
        <f aca="false">B3433-B3432</f>
        <v>-1.31</v>
      </c>
      <c r="E3433" s="28" t="n">
        <f aca="false">C3433-C3432</f>
        <v>-1.34999999999999</v>
      </c>
      <c r="F3433" s="29" t="n">
        <f aca="false">Inputs!$B$5*B3433+Inputs!$B$6*C3433</f>
        <v>1817000</v>
      </c>
      <c r="G3433" s="29" t="n">
        <f aca="false">Inputs!$B$5*D3433</f>
        <v>-131000</v>
      </c>
      <c r="H3433" s="29" t="n">
        <f aca="false">Inputs!$B$6*E3433</f>
        <v>67499.9999999997</v>
      </c>
      <c r="I3433" s="29" t="n">
        <f aca="false">G3433+H3433</f>
        <v>-63499.9999999998</v>
      </c>
      <c r="J3433" s="29" t="n">
        <f aca="false">J3432+I3433</f>
        <v>458500.000000002</v>
      </c>
    </row>
    <row r="3434" customFormat="false" ht="15" hidden="false" customHeight="false" outlineLevel="0" collapsed="false">
      <c r="A3434" s="26" t="n">
        <v>42444</v>
      </c>
      <c r="B3434" s="27" t="n">
        <v>36.32</v>
      </c>
      <c r="C3434" s="27" t="n">
        <v>37.49</v>
      </c>
      <c r="D3434" s="28" t="n">
        <f aca="false">B3434-B3433</f>
        <v>-0.880000000000003</v>
      </c>
      <c r="E3434" s="28" t="n">
        <f aca="false">C3434-C3433</f>
        <v>-0.57</v>
      </c>
      <c r="F3434" s="29" t="n">
        <f aca="false">Inputs!$B$5*B3434+Inputs!$B$6*C3434</f>
        <v>1757500</v>
      </c>
      <c r="G3434" s="29" t="n">
        <f aca="false">Inputs!$B$5*D3434</f>
        <v>-88000.0000000003</v>
      </c>
      <c r="H3434" s="29" t="n">
        <f aca="false">Inputs!$B$6*E3434</f>
        <v>28500</v>
      </c>
      <c r="I3434" s="29" t="n">
        <f aca="false">G3434+H3434</f>
        <v>-59500.0000000003</v>
      </c>
      <c r="J3434" s="29" t="n">
        <f aca="false">J3433+I3434</f>
        <v>399000.000000001</v>
      </c>
    </row>
    <row r="3435" customFormat="false" ht="15" hidden="false" customHeight="false" outlineLevel="0" collapsed="false">
      <c r="A3435" s="26" t="n">
        <v>42445</v>
      </c>
      <c r="B3435" s="27" t="n">
        <v>38.43</v>
      </c>
      <c r="C3435" s="27" t="n">
        <v>38.38</v>
      </c>
      <c r="D3435" s="28" t="n">
        <f aca="false">B3435-B3434</f>
        <v>2.11</v>
      </c>
      <c r="E3435" s="28" t="n">
        <f aca="false">C3435-C3434</f>
        <v>0.890000000000001</v>
      </c>
      <c r="F3435" s="29" t="n">
        <f aca="false">Inputs!$B$5*B3435+Inputs!$B$6*C3435</f>
        <v>1924000</v>
      </c>
      <c r="G3435" s="29" t="n">
        <f aca="false">Inputs!$B$5*D3435</f>
        <v>211000</v>
      </c>
      <c r="H3435" s="29" t="n">
        <f aca="false">Inputs!$B$6*E3435</f>
        <v>-44500</v>
      </c>
      <c r="I3435" s="29" t="n">
        <f aca="false">G3435+H3435</f>
        <v>166500</v>
      </c>
      <c r="J3435" s="29" t="n">
        <f aca="false">J3434+I3435</f>
        <v>565500.000000001</v>
      </c>
    </row>
    <row r="3436" customFormat="false" ht="15" hidden="false" customHeight="false" outlineLevel="0" collapsed="false">
      <c r="A3436" s="26" t="n">
        <v>42446</v>
      </c>
      <c r="B3436" s="27" t="n">
        <v>40.17</v>
      </c>
      <c r="C3436" s="27" t="n">
        <v>39.29</v>
      </c>
      <c r="D3436" s="28" t="n">
        <f aca="false">B3436-B3435</f>
        <v>1.74</v>
      </c>
      <c r="E3436" s="28" t="n">
        <f aca="false">C3436-C3435</f>
        <v>0.909999999999997</v>
      </c>
      <c r="F3436" s="29" t="n">
        <f aca="false">Inputs!$B$5*B3436+Inputs!$B$6*C3436</f>
        <v>2052500</v>
      </c>
      <c r="G3436" s="29" t="n">
        <f aca="false">Inputs!$B$5*D3436</f>
        <v>174000</v>
      </c>
      <c r="H3436" s="29" t="n">
        <f aca="false">Inputs!$B$6*E3436</f>
        <v>-45499.9999999998</v>
      </c>
      <c r="I3436" s="29" t="n">
        <f aca="false">G3436+H3436</f>
        <v>128500</v>
      </c>
      <c r="J3436" s="29" t="n">
        <f aca="false">J3435+I3436</f>
        <v>694000.000000002</v>
      </c>
    </row>
    <row r="3437" customFormat="false" ht="15" hidden="false" customHeight="false" outlineLevel="0" collapsed="false">
      <c r="A3437" s="26" t="n">
        <v>42447</v>
      </c>
      <c r="B3437" s="27" t="n">
        <v>39.47</v>
      </c>
      <c r="C3437" s="27" t="n">
        <v>39.26</v>
      </c>
      <c r="D3437" s="28" t="n">
        <f aca="false">B3437-B3436</f>
        <v>-0.700000000000003</v>
      </c>
      <c r="E3437" s="28" t="n">
        <f aca="false">C3437-C3436</f>
        <v>-0.0300000000000011</v>
      </c>
      <c r="F3437" s="29" t="n">
        <f aca="false">Inputs!$B$5*B3437+Inputs!$B$6*C3437</f>
        <v>1984000</v>
      </c>
      <c r="G3437" s="29" t="n">
        <f aca="false">Inputs!$B$5*D3437</f>
        <v>-70000.0000000003</v>
      </c>
      <c r="H3437" s="29" t="n">
        <f aca="false">Inputs!$B$6*E3437</f>
        <v>1500.00000000006</v>
      </c>
      <c r="I3437" s="29" t="n">
        <f aca="false">G3437+H3437</f>
        <v>-68500.0000000002</v>
      </c>
      <c r="J3437" s="29" t="n">
        <f aca="false">J3436+I3437</f>
        <v>625500.000000001</v>
      </c>
    </row>
    <row r="3438" customFormat="false" ht="15" hidden="false" customHeight="false" outlineLevel="0" collapsed="false">
      <c r="A3438" s="26" t="n">
        <v>42450</v>
      </c>
      <c r="B3438" s="27" t="n">
        <v>39.91</v>
      </c>
      <c r="C3438" s="27" t="n">
        <v>39.91</v>
      </c>
      <c r="D3438" s="28" t="n">
        <f aca="false">B3438-B3437</f>
        <v>0.439999999999998</v>
      </c>
      <c r="E3438" s="28" t="n">
        <f aca="false">C3438-C3437</f>
        <v>0.649999999999999</v>
      </c>
      <c r="F3438" s="29" t="n">
        <f aca="false">Inputs!$B$5*B3438+Inputs!$B$6*C3438</f>
        <v>1995500</v>
      </c>
      <c r="G3438" s="29" t="n">
        <f aca="false">Inputs!$B$5*D3438</f>
        <v>43999.9999999998</v>
      </c>
      <c r="H3438" s="29" t="n">
        <f aca="false">Inputs!$B$6*E3438</f>
        <v>-32499.9999999999</v>
      </c>
      <c r="I3438" s="29" t="n">
        <f aca="false">G3438+H3438</f>
        <v>11499.9999999998</v>
      </c>
      <c r="J3438" s="29" t="n">
        <f aca="false">J3437+I3438</f>
        <v>637000.000000001</v>
      </c>
    </row>
    <row r="3439" customFormat="false" ht="15" hidden="false" customHeight="false" outlineLevel="0" collapsed="false">
      <c r="A3439" s="26" t="n">
        <v>42451</v>
      </c>
      <c r="B3439" s="27" t="n">
        <v>41.45</v>
      </c>
      <c r="C3439" s="27" t="n">
        <v>40.54</v>
      </c>
      <c r="D3439" s="28" t="n">
        <f aca="false">B3439-B3438</f>
        <v>1.54000000000001</v>
      </c>
      <c r="E3439" s="28" t="n">
        <f aca="false">C3439-C3438</f>
        <v>0.630000000000003</v>
      </c>
      <c r="F3439" s="29" t="n">
        <f aca="false">Inputs!$B$5*B3439+Inputs!$B$6*C3439</f>
        <v>2118000</v>
      </c>
      <c r="G3439" s="29" t="n">
        <f aca="false">Inputs!$B$5*D3439</f>
        <v>154000.000000001</v>
      </c>
      <c r="H3439" s="29" t="n">
        <f aca="false">Inputs!$B$6*E3439</f>
        <v>-31500.0000000001</v>
      </c>
      <c r="I3439" s="29" t="n">
        <f aca="false">G3439+H3439</f>
        <v>122500</v>
      </c>
      <c r="J3439" s="29" t="n">
        <f aca="false">J3438+I3439</f>
        <v>759500.000000002</v>
      </c>
    </row>
    <row r="3440" customFormat="false" ht="15" hidden="false" customHeight="false" outlineLevel="0" collapsed="false">
      <c r="A3440" s="26" t="n">
        <v>42452</v>
      </c>
      <c r="B3440" s="27" t="n">
        <v>38.28</v>
      </c>
      <c r="C3440" s="27" t="n">
        <v>38.84</v>
      </c>
      <c r="D3440" s="28" t="n">
        <f aca="false">B3440-B3439</f>
        <v>-3.17</v>
      </c>
      <c r="E3440" s="28" t="n">
        <f aca="false">C3440-C3439</f>
        <v>-1.7</v>
      </c>
      <c r="F3440" s="29" t="n">
        <f aca="false">Inputs!$B$5*B3440+Inputs!$B$6*C3440</f>
        <v>1886000</v>
      </c>
      <c r="G3440" s="29" t="n">
        <f aca="false">Inputs!$B$5*D3440</f>
        <v>-317000</v>
      </c>
      <c r="H3440" s="29" t="n">
        <f aca="false">Inputs!$B$6*E3440</f>
        <v>84999.9999999998</v>
      </c>
      <c r="I3440" s="29" t="n">
        <f aca="false">G3440+H3440</f>
        <v>-232000</v>
      </c>
      <c r="J3440" s="29" t="n">
        <f aca="false">J3439+I3440</f>
        <v>527500.000000001</v>
      </c>
    </row>
    <row r="3441" customFormat="false" ht="15" hidden="false" customHeight="false" outlineLevel="0" collapsed="false">
      <c r="A3441" s="26" t="n">
        <v>42453</v>
      </c>
      <c r="B3441" s="27" t="n">
        <v>38.14</v>
      </c>
      <c r="C3441" s="27" t="n">
        <v>38.33</v>
      </c>
      <c r="D3441" s="28" t="n">
        <f aca="false">B3441-B3440</f>
        <v>-0.140000000000001</v>
      </c>
      <c r="E3441" s="28" t="n">
        <f aca="false">C3441-C3440</f>
        <v>-0.510000000000005</v>
      </c>
      <c r="F3441" s="29" t="n">
        <f aca="false">Inputs!$B$5*B3441+Inputs!$B$6*C3441</f>
        <v>1897500</v>
      </c>
      <c r="G3441" s="29" t="n">
        <f aca="false">Inputs!$B$5*D3441</f>
        <v>-14000.0000000001</v>
      </c>
      <c r="H3441" s="29" t="n">
        <f aca="false">Inputs!$B$6*E3441</f>
        <v>25500.0000000003</v>
      </c>
      <c r="I3441" s="29" t="n">
        <f aca="false">G3441+H3441</f>
        <v>11500.0000000002</v>
      </c>
      <c r="J3441" s="29" t="n">
        <f aca="false">J3440+I3441</f>
        <v>539000.000000002</v>
      </c>
    </row>
    <row r="3442" customFormat="false" ht="15" hidden="false" customHeight="false" outlineLevel="0" collapsed="false">
      <c r="A3442" s="26" t="n">
        <v>42457</v>
      </c>
      <c r="B3442" s="27" t="n">
        <v>37.99</v>
      </c>
      <c r="C3442" s="27" t="n">
        <v>38.33</v>
      </c>
      <c r="D3442" s="28" t="n">
        <f aca="false">B3442-B3441</f>
        <v>-0.149999999999999</v>
      </c>
      <c r="E3442" s="28" t="n">
        <f aca="false">C3442-C3441</f>
        <v>0</v>
      </c>
      <c r="F3442" s="29" t="n">
        <f aca="false">Inputs!$B$5*B3442+Inputs!$B$6*C3442</f>
        <v>1882500</v>
      </c>
      <c r="G3442" s="29" t="n">
        <f aca="false">Inputs!$B$5*D3442</f>
        <v>-14999.9999999999</v>
      </c>
      <c r="H3442" s="29" t="n">
        <f aca="false">Inputs!$B$6*E3442</f>
        <v>-0</v>
      </c>
      <c r="I3442" s="29" t="n">
        <f aca="false">G3442+H3442</f>
        <v>-14999.9999999999</v>
      </c>
      <c r="J3442" s="29" t="n">
        <f aca="false">J3441+I3442</f>
        <v>524000.000000002</v>
      </c>
    </row>
    <row r="3443" customFormat="false" ht="15" hidden="false" customHeight="false" outlineLevel="0" collapsed="false">
      <c r="A3443" s="26" t="n">
        <v>42458</v>
      </c>
      <c r="B3443" s="27" t="n">
        <v>36.91</v>
      </c>
      <c r="C3443" s="27" t="n">
        <v>36.75</v>
      </c>
      <c r="D3443" s="28" t="n">
        <f aca="false">B3443-B3442</f>
        <v>-1.08000000000001</v>
      </c>
      <c r="E3443" s="28" t="n">
        <f aca="false">C3443-C3442</f>
        <v>-1.58</v>
      </c>
      <c r="F3443" s="29" t="n">
        <f aca="false">Inputs!$B$5*B3443+Inputs!$B$6*C3443</f>
        <v>1853500</v>
      </c>
      <c r="G3443" s="29" t="n">
        <f aca="false">Inputs!$B$5*D3443</f>
        <v>-108000.000000001</v>
      </c>
      <c r="H3443" s="29" t="n">
        <f aca="false">Inputs!$B$6*E3443</f>
        <v>78999.9999999999</v>
      </c>
      <c r="I3443" s="29" t="n">
        <f aca="false">G3443+H3443</f>
        <v>-29000.0000000006</v>
      </c>
      <c r="J3443" s="29" t="n">
        <f aca="false">J3442+I3443</f>
        <v>495000.000000001</v>
      </c>
    </row>
    <row r="3444" customFormat="false" ht="15" hidden="false" customHeight="false" outlineLevel="0" collapsed="false">
      <c r="A3444" s="26" t="n">
        <v>42459</v>
      </c>
      <c r="B3444" s="27" t="n">
        <v>36.91</v>
      </c>
      <c r="C3444" s="27" t="n">
        <v>36.75</v>
      </c>
      <c r="D3444" s="28" t="n">
        <f aca="false">B3444-B3443</f>
        <v>0</v>
      </c>
      <c r="E3444" s="28" t="n">
        <f aca="false">C3444-C3443</f>
        <v>0</v>
      </c>
      <c r="F3444" s="29" t="n">
        <f aca="false">Inputs!$B$5*B3444+Inputs!$B$6*C3444</f>
        <v>1853500</v>
      </c>
      <c r="G3444" s="29" t="n">
        <f aca="false">Inputs!$B$5*D3444</f>
        <v>0</v>
      </c>
      <c r="H3444" s="29" t="n">
        <f aca="false">Inputs!$B$6*E3444</f>
        <v>-0</v>
      </c>
      <c r="I3444" s="29" t="n">
        <f aca="false">G3444+H3444</f>
        <v>0</v>
      </c>
      <c r="J3444" s="29" t="n">
        <f aca="false">J3443+I3444</f>
        <v>495000.000000001</v>
      </c>
    </row>
    <row r="3445" customFormat="false" ht="15" hidden="false" customHeight="false" outlineLevel="0" collapsed="false">
      <c r="A3445" s="26" t="n">
        <v>42460</v>
      </c>
      <c r="B3445" s="27" t="n">
        <v>36.94</v>
      </c>
      <c r="C3445" s="27" t="n">
        <v>36.75</v>
      </c>
      <c r="D3445" s="28" t="n">
        <f aca="false">B3445-B3444</f>
        <v>0.0300000000000011</v>
      </c>
      <c r="E3445" s="28" t="n">
        <f aca="false">C3445-C3444</f>
        <v>0</v>
      </c>
      <c r="F3445" s="29" t="n">
        <f aca="false">Inputs!$B$5*B3445+Inputs!$B$6*C3445</f>
        <v>1856500</v>
      </c>
      <c r="G3445" s="29" t="n">
        <f aca="false">Inputs!$B$5*D3445</f>
        <v>3000.00000000011</v>
      </c>
      <c r="H3445" s="29" t="n">
        <f aca="false">Inputs!$B$6*E3445</f>
        <v>-0</v>
      </c>
      <c r="I3445" s="29" t="n">
        <f aca="false">G3445+H3445</f>
        <v>3000.00000000011</v>
      </c>
      <c r="J3445" s="29" t="n">
        <f aca="false">J3444+I3445</f>
        <v>498000.000000001</v>
      </c>
    </row>
    <row r="3446" customFormat="false" ht="15" hidden="false" customHeight="false" outlineLevel="0" collapsed="false">
      <c r="A3446" s="26" t="n">
        <v>42461</v>
      </c>
      <c r="B3446" s="27" t="n">
        <v>35.36</v>
      </c>
      <c r="C3446" s="27" t="n">
        <v>36.42</v>
      </c>
      <c r="D3446" s="28" t="n">
        <f aca="false">B3446-B3445</f>
        <v>-1.58</v>
      </c>
      <c r="E3446" s="28" t="n">
        <f aca="false">C3446-C3445</f>
        <v>-0.329999999999998</v>
      </c>
      <c r="F3446" s="29" t="n">
        <f aca="false">Inputs!$B$5*B3446+Inputs!$B$6*C3446</f>
        <v>1715000</v>
      </c>
      <c r="G3446" s="29" t="n">
        <f aca="false">Inputs!$B$5*D3446</f>
        <v>-158000</v>
      </c>
      <c r="H3446" s="29" t="n">
        <f aca="false">Inputs!$B$6*E3446</f>
        <v>16499.9999999999</v>
      </c>
      <c r="I3446" s="29" t="n">
        <f aca="false">G3446+H3446</f>
        <v>-141500</v>
      </c>
      <c r="J3446" s="29" t="n">
        <f aca="false">J3445+I3446</f>
        <v>356500.000000001</v>
      </c>
    </row>
    <row r="3447" customFormat="false" ht="15" hidden="false" customHeight="false" outlineLevel="0" collapsed="false">
      <c r="A3447" s="26" t="n">
        <v>42464</v>
      </c>
      <c r="B3447" s="27" t="n">
        <v>34.3</v>
      </c>
      <c r="C3447" s="27" t="n">
        <v>36.05</v>
      </c>
      <c r="D3447" s="28" t="n">
        <f aca="false">B3447-B3446</f>
        <v>-1.06</v>
      </c>
      <c r="E3447" s="28" t="n">
        <f aca="false">C3447-C3446</f>
        <v>-0.370000000000005</v>
      </c>
      <c r="F3447" s="29" t="n">
        <f aca="false">Inputs!$B$5*B3447+Inputs!$B$6*C3447</f>
        <v>1627500</v>
      </c>
      <c r="G3447" s="29" t="n">
        <f aca="false">Inputs!$B$5*D3447</f>
        <v>-106000</v>
      </c>
      <c r="H3447" s="29" t="n">
        <f aca="false">Inputs!$B$6*E3447</f>
        <v>18500.0000000002</v>
      </c>
      <c r="I3447" s="29" t="n">
        <f aca="false">G3447+H3447</f>
        <v>-87500</v>
      </c>
      <c r="J3447" s="29" t="n">
        <f aca="false">J3446+I3447</f>
        <v>269000.000000001</v>
      </c>
    </row>
    <row r="3448" customFormat="false" ht="15" hidden="false" customHeight="false" outlineLevel="0" collapsed="false">
      <c r="A3448" s="26" t="n">
        <v>42465</v>
      </c>
      <c r="B3448" s="27" t="n">
        <v>34.52</v>
      </c>
      <c r="C3448" s="27" t="n">
        <v>35.88</v>
      </c>
      <c r="D3448" s="28" t="n">
        <f aca="false">B3448-B3447</f>
        <v>0.220000000000006</v>
      </c>
      <c r="E3448" s="28" t="n">
        <f aca="false">C3448-C3447</f>
        <v>-0.169999999999995</v>
      </c>
      <c r="F3448" s="29" t="n">
        <f aca="false">Inputs!$B$5*B3448+Inputs!$B$6*C3448</f>
        <v>1658000</v>
      </c>
      <c r="G3448" s="29" t="n">
        <f aca="false">Inputs!$B$5*D3448</f>
        <v>22000.0000000006</v>
      </c>
      <c r="H3448" s="29" t="n">
        <f aca="false">Inputs!$B$6*E3448</f>
        <v>8499.99999999973</v>
      </c>
      <c r="I3448" s="29" t="n">
        <f aca="false">G3448+H3448</f>
        <v>30500.0000000003</v>
      </c>
      <c r="J3448" s="29" t="n">
        <f aca="false">J3447+I3448</f>
        <v>299500.000000002</v>
      </c>
    </row>
    <row r="3449" customFormat="false" ht="15" hidden="false" customHeight="false" outlineLevel="0" collapsed="false">
      <c r="A3449" s="26" t="n">
        <v>42466</v>
      </c>
      <c r="B3449" s="27" t="n">
        <v>37.74</v>
      </c>
      <c r="C3449" s="27" t="n">
        <v>37.77</v>
      </c>
      <c r="D3449" s="28" t="n">
        <f aca="false">B3449-B3448</f>
        <v>3.22</v>
      </c>
      <c r="E3449" s="28" t="n">
        <f aca="false">C3449-C3448</f>
        <v>1.89</v>
      </c>
      <c r="F3449" s="29" t="n">
        <f aca="false">Inputs!$B$5*B3449+Inputs!$B$6*C3449</f>
        <v>1885500</v>
      </c>
      <c r="G3449" s="29" t="n">
        <f aca="false">Inputs!$B$5*D3449</f>
        <v>322000</v>
      </c>
      <c r="H3449" s="29" t="n">
        <f aca="false">Inputs!$B$6*E3449</f>
        <v>-94500</v>
      </c>
      <c r="I3449" s="29" t="n">
        <f aca="false">G3449+H3449</f>
        <v>227500</v>
      </c>
      <c r="J3449" s="29" t="n">
        <f aca="false">J3448+I3449</f>
        <v>527000.000000002</v>
      </c>
    </row>
    <row r="3450" customFormat="false" ht="15" hidden="false" customHeight="false" outlineLevel="0" collapsed="false">
      <c r="A3450" s="26" t="n">
        <v>42467</v>
      </c>
      <c r="B3450" s="27" t="n">
        <v>37.3</v>
      </c>
      <c r="C3450" s="27" t="n">
        <v>37.15</v>
      </c>
      <c r="D3450" s="28" t="n">
        <f aca="false">B3450-B3449</f>
        <v>-0.440000000000005</v>
      </c>
      <c r="E3450" s="28" t="n">
        <f aca="false">C3450-C3449</f>
        <v>-0.620000000000005</v>
      </c>
      <c r="F3450" s="29" t="n">
        <f aca="false">Inputs!$B$5*B3450+Inputs!$B$6*C3450</f>
        <v>1872500</v>
      </c>
      <c r="G3450" s="29" t="n">
        <f aca="false">Inputs!$B$5*D3450</f>
        <v>-44000.0000000005</v>
      </c>
      <c r="H3450" s="29" t="n">
        <f aca="false">Inputs!$B$6*E3450</f>
        <v>31000.0000000002</v>
      </c>
      <c r="I3450" s="29" t="n">
        <f aca="false">G3450+H3450</f>
        <v>-13000.0000000003</v>
      </c>
      <c r="J3450" s="29" t="n">
        <f aca="false">J3449+I3450</f>
        <v>514000.000000001</v>
      </c>
    </row>
    <row r="3451" customFormat="false" ht="15" hidden="false" customHeight="false" outlineLevel="0" collapsed="false">
      <c r="A3451" s="26" t="n">
        <v>42468</v>
      </c>
      <c r="B3451" s="27" t="n">
        <v>39.74</v>
      </c>
      <c r="C3451" s="27" t="n">
        <v>40.71</v>
      </c>
      <c r="D3451" s="28" t="n">
        <f aca="false">B3451-B3450</f>
        <v>2.44000000000001</v>
      </c>
      <c r="E3451" s="28" t="n">
        <f aca="false">C3451-C3450</f>
        <v>3.56</v>
      </c>
      <c r="F3451" s="29" t="n">
        <f aca="false">Inputs!$B$5*B3451+Inputs!$B$6*C3451</f>
        <v>1938500</v>
      </c>
      <c r="G3451" s="29" t="n">
        <f aca="false">Inputs!$B$5*D3451</f>
        <v>244000.000000001</v>
      </c>
      <c r="H3451" s="29" t="n">
        <f aca="false">Inputs!$B$6*E3451</f>
        <v>-178000</v>
      </c>
      <c r="I3451" s="29" t="n">
        <f aca="false">G3451+H3451</f>
        <v>66000.0000000004</v>
      </c>
      <c r="J3451" s="29" t="n">
        <f aca="false">J3450+I3451</f>
        <v>580000.000000002</v>
      </c>
    </row>
    <row r="3452" customFormat="false" ht="15" hidden="false" customHeight="false" outlineLevel="0" collapsed="false">
      <c r="A3452" s="26" t="n">
        <v>42471</v>
      </c>
      <c r="B3452" s="27" t="n">
        <v>40.46</v>
      </c>
      <c r="C3452" s="27" t="n">
        <v>41.58</v>
      </c>
      <c r="D3452" s="28" t="n">
        <f aca="false">B3452-B3451</f>
        <v>0.719999999999999</v>
      </c>
      <c r="E3452" s="28" t="n">
        <f aca="false">C3452-C3451</f>
        <v>0.869999999999997</v>
      </c>
      <c r="F3452" s="29" t="n">
        <f aca="false">Inputs!$B$5*B3452+Inputs!$B$6*C3452</f>
        <v>1967000</v>
      </c>
      <c r="G3452" s="29" t="n">
        <f aca="false">Inputs!$B$5*D3452</f>
        <v>71999.9999999999</v>
      </c>
      <c r="H3452" s="29" t="n">
        <f aca="false">Inputs!$B$6*E3452</f>
        <v>-43499.9999999999</v>
      </c>
      <c r="I3452" s="29" t="n">
        <f aca="false">G3452+H3452</f>
        <v>28500</v>
      </c>
      <c r="J3452" s="29" t="n">
        <f aca="false">J3451+I3452</f>
        <v>608500.000000002</v>
      </c>
    </row>
    <row r="3453" customFormat="false" ht="15" hidden="false" customHeight="false" outlineLevel="0" collapsed="false">
      <c r="A3453" s="26" t="n">
        <v>42472</v>
      </c>
      <c r="B3453" s="27" t="n">
        <v>42.12</v>
      </c>
      <c r="C3453" s="27" t="n">
        <v>43.02</v>
      </c>
      <c r="D3453" s="28" t="n">
        <f aca="false">B3453-B3452</f>
        <v>1.66</v>
      </c>
      <c r="E3453" s="28" t="n">
        <f aca="false">C3453-C3452</f>
        <v>1.44</v>
      </c>
      <c r="F3453" s="29" t="n">
        <f aca="false">Inputs!$B$5*B3453+Inputs!$B$6*C3453</f>
        <v>2061000</v>
      </c>
      <c r="G3453" s="29" t="n">
        <f aca="false">Inputs!$B$5*D3453</f>
        <v>166000</v>
      </c>
      <c r="H3453" s="29" t="n">
        <f aca="false">Inputs!$B$6*E3453</f>
        <v>-72000.0000000003</v>
      </c>
      <c r="I3453" s="29" t="n">
        <f aca="false">G3453+H3453</f>
        <v>93999.9999999994</v>
      </c>
      <c r="J3453" s="29" t="n">
        <f aca="false">J3452+I3453</f>
        <v>702500.000000001</v>
      </c>
    </row>
    <row r="3454" customFormat="false" ht="15" hidden="false" customHeight="false" outlineLevel="0" collapsed="false">
      <c r="A3454" s="26" t="n">
        <v>42473</v>
      </c>
      <c r="B3454" s="27" t="n">
        <v>41.7</v>
      </c>
      <c r="C3454" s="27" t="n">
        <v>42.81</v>
      </c>
      <c r="D3454" s="28" t="n">
        <f aca="false">B3454-B3453</f>
        <v>-0.419999999999995</v>
      </c>
      <c r="E3454" s="28" t="n">
        <f aca="false">C3454-C3453</f>
        <v>-0.210000000000001</v>
      </c>
      <c r="F3454" s="29" t="n">
        <f aca="false">Inputs!$B$5*B3454+Inputs!$B$6*C3454</f>
        <v>2029500</v>
      </c>
      <c r="G3454" s="29" t="n">
        <f aca="false">Inputs!$B$5*D3454</f>
        <v>-41999.9999999995</v>
      </c>
      <c r="H3454" s="29" t="n">
        <f aca="false">Inputs!$B$6*E3454</f>
        <v>10500</v>
      </c>
      <c r="I3454" s="29" t="n">
        <f aca="false">G3454+H3454</f>
        <v>-31499.9999999994</v>
      </c>
      <c r="J3454" s="29" t="n">
        <f aca="false">J3453+I3454</f>
        <v>671000.000000002</v>
      </c>
    </row>
    <row r="3455" customFormat="false" ht="15" hidden="false" customHeight="false" outlineLevel="0" collapsed="false">
      <c r="A3455" s="26" t="n">
        <v>42474</v>
      </c>
      <c r="B3455" s="27" t="n">
        <v>41.45</v>
      </c>
      <c r="C3455" s="27" t="n">
        <v>43.02</v>
      </c>
      <c r="D3455" s="28" t="n">
        <f aca="false">B3455-B3454</f>
        <v>-0.25</v>
      </c>
      <c r="E3455" s="28" t="n">
        <f aca="false">C3455-C3454</f>
        <v>0.210000000000001</v>
      </c>
      <c r="F3455" s="29" t="n">
        <f aca="false">Inputs!$B$5*B3455+Inputs!$B$6*C3455</f>
        <v>1994000</v>
      </c>
      <c r="G3455" s="29" t="n">
        <f aca="false">Inputs!$B$5*D3455</f>
        <v>-25000</v>
      </c>
      <c r="H3455" s="29" t="n">
        <f aca="false">Inputs!$B$6*E3455</f>
        <v>-10500</v>
      </c>
      <c r="I3455" s="29" t="n">
        <f aca="false">G3455+H3455</f>
        <v>-35500</v>
      </c>
      <c r="J3455" s="29" t="n">
        <f aca="false">J3454+I3455</f>
        <v>635500.000000002</v>
      </c>
    </row>
    <row r="3456" customFormat="false" ht="15" hidden="false" customHeight="false" outlineLevel="0" collapsed="false">
      <c r="A3456" s="26" t="n">
        <v>42475</v>
      </c>
      <c r="B3456" s="27" t="n">
        <v>40.4</v>
      </c>
      <c r="C3456" s="27" t="n">
        <v>41.32</v>
      </c>
      <c r="D3456" s="28" t="n">
        <f aca="false">B3456-B3455</f>
        <v>-1.05</v>
      </c>
      <c r="E3456" s="28" t="n">
        <f aca="false">C3456-C3455</f>
        <v>-1.7</v>
      </c>
      <c r="F3456" s="29" t="n">
        <f aca="false">Inputs!$B$5*B3456+Inputs!$B$6*C3456</f>
        <v>1974000</v>
      </c>
      <c r="G3456" s="29" t="n">
        <f aca="false">Inputs!$B$5*D3456</f>
        <v>-105000</v>
      </c>
      <c r="H3456" s="29" t="n">
        <f aca="false">Inputs!$B$6*E3456</f>
        <v>85000.0000000002</v>
      </c>
      <c r="I3456" s="29" t="n">
        <f aca="false">G3456+H3456</f>
        <v>-20000.0000000003</v>
      </c>
      <c r="J3456" s="29" t="n">
        <f aca="false">J3455+I3456</f>
        <v>615500.000000001</v>
      </c>
    </row>
    <row r="3457" customFormat="false" ht="15" hidden="false" customHeight="false" outlineLevel="0" collapsed="false">
      <c r="A3457" s="26" t="n">
        <v>42478</v>
      </c>
      <c r="B3457" s="27" t="n">
        <v>39.74</v>
      </c>
      <c r="C3457" s="27" t="n">
        <v>41.64</v>
      </c>
      <c r="D3457" s="28" t="n">
        <f aca="false">B3457-B3456</f>
        <v>-0.659999999999997</v>
      </c>
      <c r="E3457" s="28" t="n">
        <f aca="false">C3457-C3456</f>
        <v>0.32</v>
      </c>
      <c r="F3457" s="29" t="n">
        <f aca="false">Inputs!$B$5*B3457+Inputs!$B$6*C3457</f>
        <v>1892000</v>
      </c>
      <c r="G3457" s="29" t="n">
        <f aca="false">Inputs!$B$5*D3457</f>
        <v>-65999.9999999997</v>
      </c>
      <c r="H3457" s="29" t="n">
        <f aca="false">Inputs!$B$6*E3457</f>
        <v>-16000</v>
      </c>
      <c r="I3457" s="29" t="n">
        <f aca="false">G3457+H3457</f>
        <v>-81999.9999999997</v>
      </c>
      <c r="J3457" s="29" t="n">
        <f aca="false">J3456+I3457</f>
        <v>533500.000000002</v>
      </c>
    </row>
    <row r="3458" customFormat="false" ht="15" hidden="false" customHeight="false" outlineLevel="0" collapsed="false">
      <c r="A3458" s="26" t="n">
        <v>42479</v>
      </c>
      <c r="B3458" s="27" t="n">
        <v>40.88</v>
      </c>
      <c r="C3458" s="27" t="n">
        <v>43.02</v>
      </c>
      <c r="D3458" s="28" t="n">
        <f aca="false">B3458-B3457</f>
        <v>1.14</v>
      </c>
      <c r="E3458" s="28" t="n">
        <f aca="false">C3458-C3457</f>
        <v>1.38</v>
      </c>
      <c r="F3458" s="29" t="n">
        <f aca="false">Inputs!$B$5*B3458+Inputs!$B$6*C3458</f>
        <v>1937000</v>
      </c>
      <c r="G3458" s="29" t="n">
        <f aca="false">Inputs!$B$5*D3458</f>
        <v>114000</v>
      </c>
      <c r="H3458" s="29" t="n">
        <f aca="false">Inputs!$B$6*E3458</f>
        <v>-69000.0000000001</v>
      </c>
      <c r="I3458" s="29" t="n">
        <f aca="false">G3458+H3458</f>
        <v>44999.9999999999</v>
      </c>
      <c r="J3458" s="29" t="n">
        <f aca="false">J3457+I3458</f>
        <v>578500.000000002</v>
      </c>
    </row>
    <row r="3459" customFormat="false" ht="15" hidden="false" customHeight="false" outlineLevel="0" collapsed="false">
      <c r="A3459" s="26" t="n">
        <v>42480</v>
      </c>
      <c r="B3459" s="27" t="n">
        <v>42.72</v>
      </c>
      <c r="C3459" s="27" t="n">
        <v>43.09</v>
      </c>
      <c r="D3459" s="28" t="n">
        <f aca="false">B3459-B3458</f>
        <v>1.84</v>
      </c>
      <c r="E3459" s="28" t="n">
        <f aca="false">C3459-C3458</f>
        <v>0.0700000000000003</v>
      </c>
      <c r="F3459" s="29" t="n">
        <f aca="false">Inputs!$B$5*B3459+Inputs!$B$6*C3459</f>
        <v>2117500</v>
      </c>
      <c r="G3459" s="29" t="n">
        <f aca="false">Inputs!$B$5*D3459</f>
        <v>184000</v>
      </c>
      <c r="H3459" s="29" t="n">
        <f aca="false">Inputs!$B$6*E3459</f>
        <v>-3500.00000000001</v>
      </c>
      <c r="I3459" s="29" t="n">
        <f aca="false">G3459+H3459</f>
        <v>180500</v>
      </c>
      <c r="J3459" s="29" t="n">
        <f aca="false">J3458+I3459</f>
        <v>759000.000000001</v>
      </c>
    </row>
    <row r="3460" customFormat="false" ht="15" hidden="false" customHeight="false" outlineLevel="0" collapsed="false">
      <c r="A3460" s="26" t="n">
        <v>42481</v>
      </c>
      <c r="B3460" s="27" t="n">
        <v>43.18</v>
      </c>
      <c r="C3460" s="27" t="n">
        <v>43.48</v>
      </c>
      <c r="D3460" s="28" t="n">
        <f aca="false">B3460-B3459</f>
        <v>0.460000000000001</v>
      </c>
      <c r="E3460" s="28" t="n">
        <f aca="false">C3460-C3459</f>
        <v>0.389999999999993</v>
      </c>
      <c r="F3460" s="29" t="n">
        <f aca="false">Inputs!$B$5*B3460+Inputs!$B$6*C3460</f>
        <v>2144000</v>
      </c>
      <c r="G3460" s="29" t="n">
        <f aca="false">Inputs!$B$5*D3460</f>
        <v>46000.0000000001</v>
      </c>
      <c r="H3460" s="29" t="n">
        <f aca="false">Inputs!$B$6*E3460</f>
        <v>-19499.9999999997</v>
      </c>
      <c r="I3460" s="29" t="n">
        <f aca="false">G3460+H3460</f>
        <v>26500.0000000004</v>
      </c>
      <c r="J3460" s="29" t="n">
        <f aca="false">J3459+I3460</f>
        <v>785500.000000002</v>
      </c>
    </row>
    <row r="3461" customFormat="false" ht="15" hidden="false" customHeight="false" outlineLevel="0" collapsed="false">
      <c r="A3461" s="26" t="n">
        <v>42482</v>
      </c>
      <c r="B3461" s="27" t="n">
        <v>42.76</v>
      </c>
      <c r="C3461" s="27" t="n">
        <v>43.97</v>
      </c>
      <c r="D3461" s="28" t="n">
        <f aca="false">B3461-B3460</f>
        <v>-0.420000000000002</v>
      </c>
      <c r="E3461" s="28" t="n">
        <f aca="false">C3461-C3460</f>
        <v>0.490000000000002</v>
      </c>
      <c r="F3461" s="29" t="n">
        <f aca="false">Inputs!$B$5*B3461+Inputs!$B$6*C3461</f>
        <v>2077500</v>
      </c>
      <c r="G3461" s="29" t="n">
        <f aca="false">Inputs!$B$5*D3461</f>
        <v>-42000.0000000002</v>
      </c>
      <c r="H3461" s="29" t="n">
        <f aca="false">Inputs!$B$6*E3461</f>
        <v>-24500.0000000001</v>
      </c>
      <c r="I3461" s="29" t="n">
        <f aca="false">G3461+H3461</f>
        <v>-66500.0000000003</v>
      </c>
      <c r="J3461" s="29" t="n">
        <f aca="false">J3460+I3461</f>
        <v>719000.000000002</v>
      </c>
    </row>
    <row r="3462" customFormat="false" ht="15" hidden="false" customHeight="false" outlineLevel="0" collapsed="false">
      <c r="A3462" s="26" t="n">
        <v>42485</v>
      </c>
      <c r="B3462" s="27" t="n">
        <v>41.67</v>
      </c>
      <c r="C3462" s="27" t="n">
        <v>42.97</v>
      </c>
      <c r="D3462" s="28" t="n">
        <f aca="false">B3462-B3461</f>
        <v>-1.09</v>
      </c>
      <c r="E3462" s="28" t="n">
        <f aca="false">C3462-C3461</f>
        <v>-1</v>
      </c>
      <c r="F3462" s="29" t="n">
        <f aca="false">Inputs!$B$5*B3462+Inputs!$B$6*C3462</f>
        <v>2018500</v>
      </c>
      <c r="G3462" s="29" t="n">
        <f aca="false">Inputs!$B$5*D3462</f>
        <v>-109000</v>
      </c>
      <c r="H3462" s="29" t="n">
        <f aca="false">Inputs!$B$6*E3462</f>
        <v>50000</v>
      </c>
      <c r="I3462" s="29" t="n">
        <f aca="false">G3462+H3462</f>
        <v>-58999.9999999996</v>
      </c>
      <c r="J3462" s="29" t="n">
        <f aca="false">J3461+I3462</f>
        <v>660000.000000002</v>
      </c>
    </row>
    <row r="3463" customFormat="false" ht="15" hidden="false" customHeight="false" outlineLevel="0" collapsed="false">
      <c r="A3463" s="26" t="n">
        <v>42486</v>
      </c>
      <c r="B3463" s="27" t="n">
        <v>42.52</v>
      </c>
      <c r="C3463" s="27" t="n">
        <v>43.94</v>
      </c>
      <c r="D3463" s="28" t="n">
        <f aca="false">B3463-B3462</f>
        <v>0.850000000000001</v>
      </c>
      <c r="E3463" s="28" t="n">
        <f aca="false">C3463-C3462</f>
        <v>0.969999999999999</v>
      </c>
      <c r="F3463" s="29" t="n">
        <f aca="false">Inputs!$B$5*B3463+Inputs!$B$6*C3463</f>
        <v>2055000</v>
      </c>
      <c r="G3463" s="29" t="n">
        <f aca="false">Inputs!$B$5*D3463</f>
        <v>85000.0000000002</v>
      </c>
      <c r="H3463" s="29" t="n">
        <f aca="false">Inputs!$B$6*E3463</f>
        <v>-48499.9999999999</v>
      </c>
      <c r="I3463" s="29" t="n">
        <f aca="false">G3463+H3463</f>
        <v>36500.0000000002</v>
      </c>
      <c r="J3463" s="29" t="n">
        <f aca="false">J3462+I3463</f>
        <v>696500.000000002</v>
      </c>
    </row>
    <row r="3464" customFormat="false" ht="15" hidden="false" customHeight="false" outlineLevel="0" collapsed="false">
      <c r="A3464" s="26" t="n">
        <v>42487</v>
      </c>
      <c r="B3464" s="27" t="n">
        <v>45.29</v>
      </c>
      <c r="C3464" s="27" t="n">
        <v>44.17</v>
      </c>
      <c r="D3464" s="28" t="n">
        <f aca="false">B3464-B3463</f>
        <v>2.77</v>
      </c>
      <c r="E3464" s="28" t="n">
        <f aca="false">C3464-C3463</f>
        <v>0.230000000000004</v>
      </c>
      <c r="F3464" s="29" t="n">
        <f aca="false">Inputs!$B$5*B3464+Inputs!$B$6*C3464</f>
        <v>2320500</v>
      </c>
      <c r="G3464" s="29" t="n">
        <f aca="false">Inputs!$B$5*D3464</f>
        <v>277000</v>
      </c>
      <c r="H3464" s="29" t="n">
        <f aca="false">Inputs!$B$6*E3464</f>
        <v>-11500.0000000002</v>
      </c>
      <c r="I3464" s="29" t="n">
        <f aca="false">G3464+H3464</f>
        <v>265499.999999999</v>
      </c>
      <c r="J3464" s="29" t="n">
        <f aca="false">J3463+I3464</f>
        <v>962000.000000002</v>
      </c>
    </row>
    <row r="3465" customFormat="false" ht="15" hidden="false" customHeight="false" outlineLevel="0" collapsed="false">
      <c r="A3465" s="26" t="n">
        <v>42488</v>
      </c>
      <c r="B3465" s="27" t="n">
        <v>46.03</v>
      </c>
      <c r="C3465" s="27" t="n">
        <v>45.6</v>
      </c>
      <c r="D3465" s="28" t="n">
        <f aca="false">B3465-B3464</f>
        <v>0.740000000000002</v>
      </c>
      <c r="E3465" s="28" t="n">
        <f aca="false">C3465-C3464</f>
        <v>1.43</v>
      </c>
      <c r="F3465" s="29" t="n">
        <f aca="false">Inputs!$B$5*B3465+Inputs!$B$6*C3465</f>
        <v>2323000</v>
      </c>
      <c r="G3465" s="29" t="n">
        <f aca="false">Inputs!$B$5*D3465</f>
        <v>74000.0000000002</v>
      </c>
      <c r="H3465" s="29" t="n">
        <f aca="false">Inputs!$B$6*E3465</f>
        <v>-71500</v>
      </c>
      <c r="I3465" s="29" t="n">
        <f aca="false">G3465+H3465</f>
        <v>2500.00000000022</v>
      </c>
      <c r="J3465" s="29" t="n">
        <f aca="false">J3464+I3465</f>
        <v>964500.000000002</v>
      </c>
    </row>
    <row r="3466" customFormat="false" ht="15" hidden="false" customHeight="false" outlineLevel="0" collapsed="false">
      <c r="A3466" s="26" t="n">
        <v>42489</v>
      </c>
      <c r="B3466" s="27" t="n">
        <v>45.98</v>
      </c>
      <c r="C3466" s="27" t="n">
        <v>45.64</v>
      </c>
      <c r="D3466" s="28" t="n">
        <f aca="false">B3466-B3465</f>
        <v>-0.0500000000000043</v>
      </c>
      <c r="E3466" s="28" t="n">
        <f aca="false">C3466-C3465</f>
        <v>0.0399999999999992</v>
      </c>
      <c r="F3466" s="29" t="n">
        <f aca="false">Inputs!$B$5*B3466+Inputs!$B$6*C3466</f>
        <v>2316000</v>
      </c>
      <c r="G3466" s="29" t="n">
        <f aca="false">Inputs!$B$5*D3466</f>
        <v>-5000.00000000043</v>
      </c>
      <c r="H3466" s="29" t="n">
        <f aca="false">Inputs!$B$6*E3466</f>
        <v>-1999.99999999996</v>
      </c>
      <c r="I3466" s="29" t="n">
        <f aca="false">G3466+H3466</f>
        <v>-7000.00000000038</v>
      </c>
      <c r="J3466" s="29" t="n">
        <f aca="false">J3465+I3466</f>
        <v>957500.000000001</v>
      </c>
    </row>
    <row r="3467" customFormat="false" ht="15" hidden="false" customHeight="false" outlineLevel="0" collapsed="false">
      <c r="A3467" s="26" t="n">
        <v>42492</v>
      </c>
      <c r="B3467" s="27" t="n">
        <v>44.75</v>
      </c>
      <c r="C3467" s="27" t="n">
        <v>45.82</v>
      </c>
      <c r="D3467" s="28" t="n">
        <f aca="false">B3467-B3466</f>
        <v>-1.23</v>
      </c>
      <c r="E3467" s="28" t="n">
        <f aca="false">C3467-C3466</f>
        <v>0.18</v>
      </c>
      <c r="F3467" s="29" t="n">
        <f aca="false">Inputs!$B$5*B3467+Inputs!$B$6*C3467</f>
        <v>2184000</v>
      </c>
      <c r="G3467" s="29" t="n">
        <f aca="false">Inputs!$B$5*D3467</f>
        <v>-123000</v>
      </c>
      <c r="H3467" s="29" t="n">
        <f aca="false">Inputs!$B$6*E3467</f>
        <v>-8999.99999999999</v>
      </c>
      <c r="I3467" s="29" t="n">
        <f aca="false">G3467+H3467</f>
        <v>-132000</v>
      </c>
      <c r="J3467" s="29" t="n">
        <f aca="false">J3466+I3467</f>
        <v>825500.000000002</v>
      </c>
    </row>
    <row r="3468" customFormat="false" ht="15" hidden="false" customHeight="false" outlineLevel="0" collapsed="false">
      <c r="A3468" s="26" t="n">
        <v>42493</v>
      </c>
      <c r="B3468" s="27" t="n">
        <v>43.65</v>
      </c>
      <c r="C3468" s="27" t="n">
        <v>43.09</v>
      </c>
      <c r="D3468" s="28" t="n">
        <f aca="false">B3468-B3467</f>
        <v>-1.1</v>
      </c>
      <c r="E3468" s="28" t="n">
        <f aca="false">C3468-C3467</f>
        <v>-2.73</v>
      </c>
      <c r="F3468" s="29" t="n">
        <f aca="false">Inputs!$B$5*B3468+Inputs!$B$6*C3468</f>
        <v>2210500</v>
      </c>
      <c r="G3468" s="29" t="n">
        <f aca="false">Inputs!$B$5*D3468</f>
        <v>-110000</v>
      </c>
      <c r="H3468" s="29" t="n">
        <f aca="false">Inputs!$B$6*E3468</f>
        <v>136500</v>
      </c>
      <c r="I3468" s="29" t="n">
        <f aca="false">G3468+H3468</f>
        <v>26499.9999999997</v>
      </c>
      <c r="J3468" s="29" t="n">
        <f aca="false">J3467+I3468</f>
        <v>852000.000000001</v>
      </c>
    </row>
    <row r="3469" customFormat="false" ht="15" hidden="false" customHeight="false" outlineLevel="0" collapsed="false">
      <c r="A3469" s="26" t="n">
        <v>42494</v>
      </c>
      <c r="B3469" s="27" t="n">
        <v>43.77</v>
      </c>
      <c r="C3469" s="27" t="n">
        <v>43.08</v>
      </c>
      <c r="D3469" s="28" t="n">
        <f aca="false">B3469-B3468</f>
        <v>0.120000000000005</v>
      </c>
      <c r="E3469" s="28" t="n">
        <f aca="false">C3469-C3468</f>
        <v>-0.0100000000000051</v>
      </c>
      <c r="F3469" s="29" t="n">
        <f aca="false">Inputs!$B$5*B3469+Inputs!$B$6*C3469</f>
        <v>2223000</v>
      </c>
      <c r="G3469" s="29" t="n">
        <f aca="false">Inputs!$B$5*D3469</f>
        <v>12000.0000000005</v>
      </c>
      <c r="H3469" s="29" t="n">
        <f aca="false">Inputs!$B$6*E3469</f>
        <v>500.000000000256</v>
      </c>
      <c r="I3469" s="29" t="n">
        <f aca="false">G3469+H3469</f>
        <v>12500.0000000007</v>
      </c>
      <c r="J3469" s="29" t="n">
        <f aca="false">J3468+I3469</f>
        <v>864500.000000002</v>
      </c>
    </row>
    <row r="3470" customFormat="false" ht="15" hidden="false" customHeight="false" outlineLevel="0" collapsed="false">
      <c r="A3470" s="26" t="n">
        <v>42495</v>
      </c>
      <c r="B3470" s="27" t="n">
        <v>44.33</v>
      </c>
      <c r="C3470" s="27" t="n">
        <v>44.39</v>
      </c>
      <c r="D3470" s="28" t="n">
        <f aca="false">B3470-B3469</f>
        <v>0.559999999999995</v>
      </c>
      <c r="E3470" s="28" t="n">
        <f aca="false">C3470-C3469</f>
        <v>1.31</v>
      </c>
      <c r="F3470" s="29" t="n">
        <f aca="false">Inputs!$B$5*B3470+Inputs!$B$6*C3470</f>
        <v>2213500</v>
      </c>
      <c r="G3470" s="29" t="n">
        <f aca="false">Inputs!$B$5*D3470</f>
        <v>55999.9999999995</v>
      </c>
      <c r="H3470" s="29" t="n">
        <f aca="false">Inputs!$B$6*E3470</f>
        <v>-65500.0000000001</v>
      </c>
      <c r="I3470" s="29" t="n">
        <f aca="false">G3470+H3470</f>
        <v>-9500.0000000006</v>
      </c>
      <c r="J3470" s="29" t="n">
        <f aca="false">J3469+I3470</f>
        <v>855000.000000002</v>
      </c>
    </row>
    <row r="3471" customFormat="false" ht="15" hidden="false" customHeight="false" outlineLevel="0" collapsed="false">
      <c r="A3471" s="26" t="n">
        <v>42496</v>
      </c>
      <c r="B3471" s="27" t="n">
        <v>44.58</v>
      </c>
      <c r="C3471" s="27" t="n">
        <v>44.6</v>
      </c>
      <c r="D3471" s="28" t="n">
        <f aca="false">B3471-B3470</f>
        <v>0.25</v>
      </c>
      <c r="E3471" s="28" t="n">
        <f aca="false">C3471-C3470</f>
        <v>0.210000000000001</v>
      </c>
      <c r="F3471" s="29" t="n">
        <f aca="false">Inputs!$B$5*B3471+Inputs!$B$6*C3471</f>
        <v>2228000</v>
      </c>
      <c r="G3471" s="29" t="n">
        <f aca="false">Inputs!$B$5*D3471</f>
        <v>25000</v>
      </c>
      <c r="H3471" s="29" t="n">
        <f aca="false">Inputs!$B$6*E3471</f>
        <v>-10500</v>
      </c>
      <c r="I3471" s="29" t="n">
        <f aca="false">G3471+H3471</f>
        <v>14500</v>
      </c>
      <c r="J3471" s="29" t="n">
        <f aca="false">J3470+I3471</f>
        <v>869500.000000002</v>
      </c>
    </row>
    <row r="3472" customFormat="false" ht="15" hidden="false" customHeight="false" outlineLevel="0" collapsed="false">
      <c r="A3472" s="26" t="n">
        <v>42499</v>
      </c>
      <c r="B3472" s="27" t="n">
        <v>43.45</v>
      </c>
      <c r="C3472" s="27" t="n">
        <v>42.43</v>
      </c>
      <c r="D3472" s="28" t="n">
        <f aca="false">B3472-B3471</f>
        <v>-1.13</v>
      </c>
      <c r="E3472" s="28" t="n">
        <f aca="false">C3472-C3471</f>
        <v>-2.17</v>
      </c>
      <c r="F3472" s="29" t="n">
        <f aca="false">Inputs!$B$5*B3472+Inputs!$B$6*C3472</f>
        <v>2223500</v>
      </c>
      <c r="G3472" s="29" t="n">
        <f aca="false">Inputs!$B$5*D3472</f>
        <v>-113000</v>
      </c>
      <c r="H3472" s="29" t="n">
        <f aca="false">Inputs!$B$6*E3472</f>
        <v>108500</v>
      </c>
      <c r="I3472" s="29" t="n">
        <f aca="false">G3472+H3472</f>
        <v>-4499.99999999946</v>
      </c>
      <c r="J3472" s="29" t="n">
        <f aca="false">J3471+I3472</f>
        <v>865000.000000002</v>
      </c>
    </row>
    <row r="3473" customFormat="false" ht="15" hidden="false" customHeight="false" outlineLevel="0" collapsed="false">
      <c r="A3473" s="26" t="n">
        <v>42500</v>
      </c>
      <c r="B3473" s="27" t="n">
        <v>44.68</v>
      </c>
      <c r="C3473" s="27" t="n">
        <v>44.01</v>
      </c>
      <c r="D3473" s="28" t="n">
        <f aca="false">B3473-B3472</f>
        <v>1.23</v>
      </c>
      <c r="E3473" s="28" t="n">
        <f aca="false">C3473-C3472</f>
        <v>1.58</v>
      </c>
      <c r="F3473" s="29" t="n">
        <f aca="false">Inputs!$B$5*B3473+Inputs!$B$6*C3473</f>
        <v>2267500</v>
      </c>
      <c r="G3473" s="29" t="n">
        <f aca="false">Inputs!$B$5*D3473</f>
        <v>123000</v>
      </c>
      <c r="H3473" s="29" t="n">
        <f aca="false">Inputs!$B$6*E3473</f>
        <v>-78999.9999999999</v>
      </c>
      <c r="I3473" s="29" t="n">
        <f aca="false">G3473+H3473</f>
        <v>43999.9999999998</v>
      </c>
      <c r="J3473" s="29" t="n">
        <f aca="false">J3472+I3473</f>
        <v>909000.000000002</v>
      </c>
    </row>
    <row r="3474" customFormat="false" ht="15" hidden="false" customHeight="false" outlineLevel="0" collapsed="false">
      <c r="A3474" s="26" t="n">
        <v>42501</v>
      </c>
      <c r="B3474" s="27" t="n">
        <v>46.21</v>
      </c>
      <c r="C3474" s="27" t="n">
        <v>46.08</v>
      </c>
      <c r="D3474" s="28" t="n">
        <f aca="false">B3474-B3473</f>
        <v>1.53</v>
      </c>
      <c r="E3474" s="28" t="n">
        <f aca="false">C3474-C3473</f>
        <v>2.07</v>
      </c>
      <c r="F3474" s="29" t="n">
        <f aca="false">Inputs!$B$5*B3474+Inputs!$B$6*C3474</f>
        <v>2317000</v>
      </c>
      <c r="G3474" s="29" t="n">
        <f aca="false">Inputs!$B$5*D3474</f>
        <v>153000</v>
      </c>
      <c r="H3474" s="29" t="n">
        <f aca="false">Inputs!$B$6*E3474</f>
        <v>-103500</v>
      </c>
      <c r="I3474" s="29" t="n">
        <f aca="false">G3474+H3474</f>
        <v>49500.0000000001</v>
      </c>
      <c r="J3474" s="29" t="n">
        <f aca="false">J3473+I3474</f>
        <v>958500.000000002</v>
      </c>
    </row>
    <row r="3475" customFormat="false" ht="15" hidden="false" customHeight="false" outlineLevel="0" collapsed="false">
      <c r="A3475" s="26" t="n">
        <v>42502</v>
      </c>
      <c r="B3475" s="27" t="n">
        <v>46.64</v>
      </c>
      <c r="C3475" s="27" t="n">
        <v>46.43</v>
      </c>
      <c r="D3475" s="28" t="n">
        <f aca="false">B3475-B3474</f>
        <v>0.43</v>
      </c>
      <c r="E3475" s="28" t="n">
        <f aca="false">C3475-C3474</f>
        <v>0.350000000000001</v>
      </c>
      <c r="F3475" s="29" t="n">
        <f aca="false">Inputs!$B$5*B3475+Inputs!$B$6*C3475</f>
        <v>2342500</v>
      </c>
      <c r="G3475" s="29" t="n">
        <f aca="false">Inputs!$B$5*D3475</f>
        <v>43000</v>
      </c>
      <c r="H3475" s="29" t="n">
        <f aca="false">Inputs!$B$6*E3475</f>
        <v>-17500.0000000001</v>
      </c>
      <c r="I3475" s="29" t="n">
        <f aca="false">G3475+H3475</f>
        <v>25499.9999999999</v>
      </c>
      <c r="J3475" s="29" t="n">
        <f aca="false">J3474+I3475</f>
        <v>984000.000000002</v>
      </c>
    </row>
    <row r="3476" customFormat="false" ht="15" hidden="false" customHeight="false" outlineLevel="0" collapsed="false">
      <c r="A3476" s="26" t="n">
        <v>42503</v>
      </c>
      <c r="B3476" s="27" t="n">
        <v>46.22</v>
      </c>
      <c r="C3476" s="27" t="n">
        <v>47.05</v>
      </c>
      <c r="D3476" s="28" t="n">
        <f aca="false">B3476-B3475</f>
        <v>-0.420000000000002</v>
      </c>
      <c r="E3476" s="28" t="n">
        <f aca="false">C3476-C3475</f>
        <v>0.619999999999997</v>
      </c>
      <c r="F3476" s="29" t="n">
        <f aca="false">Inputs!$B$5*B3476+Inputs!$B$6*C3476</f>
        <v>2269500</v>
      </c>
      <c r="G3476" s="29" t="n">
        <f aca="false">Inputs!$B$5*D3476</f>
        <v>-42000.0000000002</v>
      </c>
      <c r="H3476" s="29" t="n">
        <f aca="false">Inputs!$B$6*E3476</f>
        <v>-30999.9999999999</v>
      </c>
      <c r="I3476" s="29" t="n">
        <f aca="false">G3476+H3476</f>
        <v>-73000</v>
      </c>
      <c r="J3476" s="29" t="n">
        <f aca="false">J3475+I3476</f>
        <v>911000.000000002</v>
      </c>
    </row>
    <row r="3477" customFormat="false" ht="15" hidden="false" customHeight="false" outlineLevel="0" collapsed="false">
      <c r="A3477" s="26" t="n">
        <v>42506</v>
      </c>
      <c r="B3477" s="27" t="n">
        <v>47.72</v>
      </c>
      <c r="C3477" s="27" t="n">
        <v>48.49</v>
      </c>
      <c r="D3477" s="28" t="n">
        <f aca="false">B3477-B3476</f>
        <v>1.5</v>
      </c>
      <c r="E3477" s="28" t="n">
        <f aca="false">C3477-C3476</f>
        <v>1.44</v>
      </c>
      <c r="F3477" s="29" t="n">
        <f aca="false">Inputs!$B$5*B3477+Inputs!$B$6*C3477</f>
        <v>2347500</v>
      </c>
      <c r="G3477" s="29" t="n">
        <f aca="false">Inputs!$B$5*D3477</f>
        <v>150000</v>
      </c>
      <c r="H3477" s="29" t="n">
        <f aca="false">Inputs!$B$6*E3477</f>
        <v>-72000.0000000003</v>
      </c>
      <c r="I3477" s="29" t="n">
        <f aca="false">G3477+H3477</f>
        <v>77999.9999999998</v>
      </c>
      <c r="J3477" s="29" t="n">
        <f aca="false">J3476+I3477</f>
        <v>989000.000000002</v>
      </c>
    </row>
    <row r="3478" customFormat="false" ht="15" hidden="false" customHeight="false" outlineLevel="0" collapsed="false">
      <c r="A3478" s="26" t="n">
        <v>42507</v>
      </c>
      <c r="B3478" s="27" t="n">
        <v>48.29</v>
      </c>
      <c r="C3478" s="27" t="n">
        <v>48.71</v>
      </c>
      <c r="D3478" s="28" t="n">
        <f aca="false">B3478-B3477</f>
        <v>0.57</v>
      </c>
      <c r="E3478" s="28" t="n">
        <f aca="false">C3478-C3477</f>
        <v>0.219999999999999</v>
      </c>
      <c r="F3478" s="29" t="n">
        <f aca="false">Inputs!$B$5*B3478+Inputs!$B$6*C3478</f>
        <v>2393500</v>
      </c>
      <c r="G3478" s="29" t="n">
        <f aca="false">Inputs!$B$5*D3478</f>
        <v>57000</v>
      </c>
      <c r="H3478" s="29" t="n">
        <f aca="false">Inputs!$B$6*E3478</f>
        <v>-10999.9999999999</v>
      </c>
      <c r="I3478" s="29" t="n">
        <f aca="false">G3478+H3478</f>
        <v>46000.0000000001</v>
      </c>
      <c r="J3478" s="29" t="n">
        <f aca="false">J3477+I3478</f>
        <v>1035000</v>
      </c>
    </row>
    <row r="3479" customFormat="false" ht="15" hidden="false" customHeight="false" outlineLevel="0" collapsed="false">
      <c r="A3479" s="26" t="n">
        <v>42508</v>
      </c>
      <c r="B3479" s="27" t="n">
        <v>48.12</v>
      </c>
      <c r="C3479" s="27" t="n">
        <v>48.93</v>
      </c>
      <c r="D3479" s="28" t="n">
        <f aca="false">B3479-B3478</f>
        <v>-0.170000000000002</v>
      </c>
      <c r="E3479" s="28" t="n">
        <f aca="false">C3479-C3478</f>
        <v>0.219999999999999</v>
      </c>
      <c r="F3479" s="29" t="n">
        <f aca="false">Inputs!$B$5*B3479+Inputs!$B$6*C3479</f>
        <v>2365500</v>
      </c>
      <c r="G3479" s="29" t="n">
        <f aca="false">Inputs!$B$5*D3479</f>
        <v>-17000.0000000002</v>
      </c>
      <c r="H3479" s="29" t="n">
        <f aca="false">Inputs!$B$6*E3479</f>
        <v>-10999.9999999999</v>
      </c>
      <c r="I3479" s="29" t="n">
        <f aca="false">G3479+H3479</f>
        <v>-28000.0000000001</v>
      </c>
      <c r="J3479" s="29" t="n">
        <f aca="false">J3478+I3479</f>
        <v>1007000</v>
      </c>
    </row>
    <row r="3480" customFormat="false" ht="15" hidden="false" customHeight="false" outlineLevel="0" collapsed="false">
      <c r="A3480" s="26" t="n">
        <v>42509</v>
      </c>
      <c r="B3480" s="27" t="n">
        <v>48.16</v>
      </c>
      <c r="C3480" s="27" t="n">
        <v>47.01</v>
      </c>
      <c r="D3480" s="28" t="n">
        <f aca="false">B3480-B3479</f>
        <v>0.0399999999999992</v>
      </c>
      <c r="E3480" s="28" t="n">
        <f aca="false">C3480-C3479</f>
        <v>-1.92</v>
      </c>
      <c r="F3480" s="29" t="n">
        <f aca="false">Inputs!$B$5*B3480+Inputs!$B$6*C3480</f>
        <v>2465500</v>
      </c>
      <c r="G3480" s="29" t="n">
        <f aca="false">Inputs!$B$5*D3480</f>
        <v>3999.99999999991</v>
      </c>
      <c r="H3480" s="29" t="n">
        <f aca="false">Inputs!$B$6*E3480</f>
        <v>96000.0000000001</v>
      </c>
      <c r="I3480" s="29" t="n">
        <f aca="false">G3480+H3480</f>
        <v>100000</v>
      </c>
      <c r="J3480" s="29" t="n">
        <f aca="false">J3479+I3480</f>
        <v>1107000</v>
      </c>
    </row>
    <row r="3481" customFormat="false" ht="15" hidden="false" customHeight="false" outlineLevel="0" collapsed="false">
      <c r="A3481" s="26" t="n">
        <v>42510</v>
      </c>
      <c r="B3481" s="27" t="n">
        <v>47.67</v>
      </c>
      <c r="C3481" s="27" t="n">
        <v>48.54</v>
      </c>
      <c r="D3481" s="28" t="n">
        <f aca="false">B3481-B3480</f>
        <v>-0.489999999999995</v>
      </c>
      <c r="E3481" s="28" t="n">
        <f aca="false">C3481-C3480</f>
        <v>1.53</v>
      </c>
      <c r="F3481" s="29" t="n">
        <f aca="false">Inputs!$B$5*B3481+Inputs!$B$6*C3481</f>
        <v>2340000</v>
      </c>
      <c r="G3481" s="29" t="n">
        <f aca="false">Inputs!$B$5*D3481</f>
        <v>-48999.9999999995</v>
      </c>
      <c r="H3481" s="29" t="n">
        <f aca="false">Inputs!$B$6*E3481</f>
        <v>-76500.0000000001</v>
      </c>
      <c r="I3481" s="29" t="n">
        <f aca="false">G3481+H3481</f>
        <v>-125500</v>
      </c>
      <c r="J3481" s="29" t="n">
        <f aca="false">J3480+I3481</f>
        <v>981500.000000002</v>
      </c>
    </row>
    <row r="3482" customFormat="false" ht="15" hidden="false" customHeight="false" outlineLevel="0" collapsed="false">
      <c r="A3482" s="26" t="n">
        <v>42513</v>
      </c>
      <c r="B3482" s="27" t="n">
        <v>48.12</v>
      </c>
      <c r="C3482" s="27" t="n">
        <v>47.77</v>
      </c>
      <c r="D3482" s="28" t="n">
        <f aca="false">B3482-B3481</f>
        <v>0.449999999999996</v>
      </c>
      <c r="E3482" s="28" t="n">
        <f aca="false">C3482-C3481</f>
        <v>-0.769999999999996</v>
      </c>
      <c r="F3482" s="29" t="n">
        <f aca="false">Inputs!$B$5*B3482+Inputs!$B$6*C3482</f>
        <v>2423500</v>
      </c>
      <c r="G3482" s="29" t="n">
        <f aca="false">Inputs!$B$5*D3482</f>
        <v>44999.9999999996</v>
      </c>
      <c r="H3482" s="29" t="n">
        <f aca="false">Inputs!$B$6*E3482</f>
        <v>38499.9999999998</v>
      </c>
      <c r="I3482" s="29" t="n">
        <f aca="false">G3482+H3482</f>
        <v>83499.9999999994</v>
      </c>
      <c r="J3482" s="29" t="n">
        <f aca="false">J3481+I3482</f>
        <v>1065000</v>
      </c>
    </row>
    <row r="3483" customFormat="false" ht="15" hidden="false" customHeight="false" outlineLevel="0" collapsed="false">
      <c r="A3483" s="26" t="n">
        <v>42514</v>
      </c>
      <c r="B3483" s="27" t="n">
        <v>48.04</v>
      </c>
      <c r="C3483" s="27" t="n">
        <v>48.42</v>
      </c>
      <c r="D3483" s="28" t="n">
        <f aca="false">B3483-B3482</f>
        <v>-0.0799999999999983</v>
      </c>
      <c r="E3483" s="28" t="n">
        <f aca="false">C3483-C3482</f>
        <v>0.649999999999999</v>
      </c>
      <c r="F3483" s="29" t="n">
        <f aca="false">Inputs!$B$5*B3483+Inputs!$B$6*C3483</f>
        <v>2383000</v>
      </c>
      <c r="G3483" s="29" t="n">
        <f aca="false">Inputs!$B$5*D3483</f>
        <v>-7999.99999999983</v>
      </c>
      <c r="H3483" s="29" t="n">
        <f aca="false">Inputs!$B$6*E3483</f>
        <v>-32499.9999999999</v>
      </c>
      <c r="I3483" s="29" t="n">
        <f aca="false">G3483+H3483</f>
        <v>-40499.9999999998</v>
      </c>
      <c r="J3483" s="29" t="n">
        <f aca="false">J3482+I3483</f>
        <v>1024500</v>
      </c>
    </row>
    <row r="3484" customFormat="false" ht="15" hidden="false" customHeight="false" outlineLevel="0" collapsed="false">
      <c r="A3484" s="26" t="n">
        <v>42515</v>
      </c>
      <c r="B3484" s="27" t="n">
        <v>49.1</v>
      </c>
      <c r="C3484" s="27" t="n">
        <v>48.87</v>
      </c>
      <c r="D3484" s="28" t="n">
        <f aca="false">B3484-B3483</f>
        <v>1.06</v>
      </c>
      <c r="E3484" s="28" t="n">
        <f aca="false">C3484-C3483</f>
        <v>0.449999999999996</v>
      </c>
      <c r="F3484" s="29" t="n">
        <f aca="false">Inputs!$B$5*B3484+Inputs!$B$6*C3484</f>
        <v>2466500</v>
      </c>
      <c r="G3484" s="29" t="n">
        <f aca="false">Inputs!$B$5*D3484</f>
        <v>106000</v>
      </c>
      <c r="H3484" s="29" t="n">
        <f aca="false">Inputs!$B$6*E3484</f>
        <v>-22499.9999999998</v>
      </c>
      <c r="I3484" s="29" t="n">
        <f aca="false">G3484+H3484</f>
        <v>83500.0000000005</v>
      </c>
      <c r="J3484" s="29" t="n">
        <f aca="false">J3483+I3484</f>
        <v>1108000</v>
      </c>
    </row>
    <row r="3485" customFormat="false" ht="15" hidden="false" customHeight="false" outlineLevel="0" collapsed="false">
      <c r="A3485" s="26" t="n">
        <v>42516</v>
      </c>
      <c r="B3485" s="27" t="n">
        <v>49</v>
      </c>
      <c r="C3485" s="27" t="n">
        <v>49.52</v>
      </c>
      <c r="D3485" s="28" t="n">
        <f aca="false">B3485-B3484</f>
        <v>-0.100000000000001</v>
      </c>
      <c r="E3485" s="28" t="n">
        <f aca="false">C3485-C3484</f>
        <v>0.650000000000006</v>
      </c>
      <c r="F3485" s="29" t="n">
        <f aca="false">Inputs!$B$5*B3485+Inputs!$B$6*C3485</f>
        <v>2424000</v>
      </c>
      <c r="G3485" s="29" t="n">
        <f aca="false">Inputs!$B$5*D3485</f>
        <v>-10000.0000000001</v>
      </c>
      <c r="H3485" s="29" t="n">
        <f aca="false">Inputs!$B$6*E3485</f>
        <v>-32500.0000000003</v>
      </c>
      <c r="I3485" s="29" t="n">
        <f aca="false">G3485+H3485</f>
        <v>-42500.0000000004</v>
      </c>
      <c r="J3485" s="29" t="n">
        <f aca="false">J3484+I3485</f>
        <v>1065500</v>
      </c>
    </row>
    <row r="3486" customFormat="false" ht="15" hidden="false" customHeight="false" outlineLevel="0" collapsed="false">
      <c r="A3486" s="26" t="n">
        <v>42517</v>
      </c>
      <c r="B3486" s="27" t="n">
        <v>49.36</v>
      </c>
      <c r="C3486" s="27" t="n">
        <v>49.09</v>
      </c>
      <c r="D3486" s="28" t="n">
        <f aca="false">B3486-B3485</f>
        <v>0.359999999999999</v>
      </c>
      <c r="E3486" s="28" t="n">
        <f aca="false">C3486-C3485</f>
        <v>-0.43</v>
      </c>
      <c r="F3486" s="29" t="n">
        <f aca="false">Inputs!$B$5*B3486+Inputs!$B$6*C3486</f>
        <v>2481500</v>
      </c>
      <c r="G3486" s="29" t="n">
        <f aca="false">Inputs!$B$5*D3486</f>
        <v>35999.9999999999</v>
      </c>
      <c r="H3486" s="29" t="n">
        <f aca="false">Inputs!$B$6*E3486</f>
        <v>21500</v>
      </c>
      <c r="I3486" s="29" t="n">
        <f aca="false">G3486+H3486</f>
        <v>57499.9999999999</v>
      </c>
      <c r="J3486" s="29" t="n">
        <f aca="false">J3485+I3486</f>
        <v>1123000</v>
      </c>
    </row>
    <row r="3487" customFormat="false" ht="15" hidden="false" customHeight="false" outlineLevel="0" collapsed="false">
      <c r="A3487" s="26" t="n">
        <v>42521</v>
      </c>
      <c r="B3487" s="27" t="n">
        <v>49.1</v>
      </c>
      <c r="C3487" s="27" t="n">
        <v>49.26</v>
      </c>
      <c r="D3487" s="28" t="n">
        <f aca="false">B3487-B3486</f>
        <v>-0.259999999999998</v>
      </c>
      <c r="E3487" s="28" t="n">
        <f aca="false">C3487-C3486</f>
        <v>0.169999999999995</v>
      </c>
      <c r="F3487" s="29" t="n">
        <f aca="false">Inputs!$B$5*B3487+Inputs!$B$6*C3487</f>
        <v>2447000</v>
      </c>
      <c r="G3487" s="29" t="n">
        <f aca="false">Inputs!$B$5*D3487</f>
        <v>-25999.9999999998</v>
      </c>
      <c r="H3487" s="29" t="n">
        <f aca="false">Inputs!$B$6*E3487</f>
        <v>-8499.99999999973</v>
      </c>
      <c r="I3487" s="29" t="n">
        <f aca="false">G3487+H3487</f>
        <v>-34499.9999999995</v>
      </c>
      <c r="J3487" s="29" t="n">
        <f aca="false">J3486+I3487</f>
        <v>1088500</v>
      </c>
    </row>
    <row r="3488" customFormat="false" ht="15" hidden="false" customHeight="false" outlineLevel="0" collapsed="false">
      <c r="A3488" s="26" t="n">
        <v>42522</v>
      </c>
      <c r="B3488" s="27" t="n">
        <v>49.07</v>
      </c>
      <c r="C3488" s="27" t="n">
        <v>48.81</v>
      </c>
      <c r="D3488" s="28" t="n">
        <f aca="false">B3488-B3487</f>
        <v>-0.0300000000000011</v>
      </c>
      <c r="E3488" s="28" t="n">
        <f aca="false">C3488-C3487</f>
        <v>-0.449999999999996</v>
      </c>
      <c r="F3488" s="29" t="n">
        <f aca="false">Inputs!$B$5*B3488+Inputs!$B$6*C3488</f>
        <v>2466500</v>
      </c>
      <c r="G3488" s="29" t="n">
        <f aca="false">Inputs!$B$5*D3488</f>
        <v>-3000.00000000011</v>
      </c>
      <c r="H3488" s="29" t="n">
        <f aca="false">Inputs!$B$6*E3488</f>
        <v>22499.9999999998</v>
      </c>
      <c r="I3488" s="29" t="n">
        <f aca="false">G3488+H3488</f>
        <v>19499.9999999997</v>
      </c>
      <c r="J3488" s="29" t="n">
        <f aca="false">J3487+I3488</f>
        <v>1108000</v>
      </c>
    </row>
    <row r="3489" customFormat="false" ht="15" hidden="false" customHeight="false" outlineLevel="0" collapsed="false">
      <c r="A3489" s="26" t="n">
        <v>42523</v>
      </c>
      <c r="B3489" s="27" t="n">
        <v>49.14</v>
      </c>
      <c r="C3489" s="27" t="n">
        <v>49.05</v>
      </c>
      <c r="D3489" s="28" t="n">
        <f aca="false">B3489-B3488</f>
        <v>0.0700000000000003</v>
      </c>
      <c r="E3489" s="28" t="n">
        <f aca="false">C3489-C3488</f>
        <v>0.239999999999995</v>
      </c>
      <c r="F3489" s="29" t="n">
        <f aca="false">Inputs!$B$5*B3489+Inputs!$B$6*C3489</f>
        <v>2461500</v>
      </c>
      <c r="G3489" s="29" t="n">
        <f aca="false">Inputs!$B$5*D3489</f>
        <v>7000.00000000003</v>
      </c>
      <c r="H3489" s="29" t="n">
        <f aca="false">Inputs!$B$6*E3489</f>
        <v>-11999.9999999997</v>
      </c>
      <c r="I3489" s="29" t="n">
        <f aca="false">G3489+H3489</f>
        <v>-4999.99999999972</v>
      </c>
      <c r="J3489" s="29" t="n">
        <f aca="false">J3488+I3489</f>
        <v>1103000</v>
      </c>
    </row>
    <row r="3490" customFormat="false" ht="15" hidden="false" customHeight="false" outlineLevel="0" collapsed="false">
      <c r="A3490" s="26" t="n">
        <v>42524</v>
      </c>
      <c r="B3490" s="27" t="n">
        <v>48.69</v>
      </c>
      <c r="C3490" s="27" t="n">
        <v>48.5</v>
      </c>
      <c r="D3490" s="28" t="n">
        <f aca="false">B3490-B3489</f>
        <v>-0.450000000000003</v>
      </c>
      <c r="E3490" s="28" t="n">
        <f aca="false">C3490-C3489</f>
        <v>-0.549999999999997</v>
      </c>
      <c r="F3490" s="29" t="n">
        <f aca="false">Inputs!$B$5*B3490+Inputs!$B$6*C3490</f>
        <v>2444000</v>
      </c>
      <c r="G3490" s="29" t="n">
        <f aca="false">Inputs!$B$5*D3490</f>
        <v>-45000.0000000003</v>
      </c>
      <c r="H3490" s="29" t="n">
        <f aca="false">Inputs!$B$6*E3490</f>
        <v>27499.9999999999</v>
      </c>
      <c r="I3490" s="29" t="n">
        <f aca="false">G3490+H3490</f>
        <v>-17500.0000000004</v>
      </c>
      <c r="J3490" s="29" t="n">
        <f aca="false">J3489+I3490</f>
        <v>1085500</v>
      </c>
    </row>
    <row r="3491" customFormat="false" ht="15" hidden="false" customHeight="false" outlineLevel="0" collapsed="false">
      <c r="A3491" s="26" t="n">
        <v>42527</v>
      </c>
      <c r="B3491" s="27" t="n">
        <v>49.71</v>
      </c>
      <c r="C3491" s="27" t="n">
        <v>48.94</v>
      </c>
      <c r="D3491" s="28" t="n">
        <f aca="false">B3491-B3490</f>
        <v>1.02</v>
      </c>
      <c r="E3491" s="28" t="n">
        <f aca="false">C3491-C3490</f>
        <v>0.439999999999998</v>
      </c>
      <c r="F3491" s="29" t="n">
        <f aca="false">Inputs!$B$5*B3491+Inputs!$B$6*C3491</f>
        <v>2524000</v>
      </c>
      <c r="G3491" s="29" t="n">
        <f aca="false">Inputs!$B$5*D3491</f>
        <v>102000</v>
      </c>
      <c r="H3491" s="29" t="n">
        <f aca="false">Inputs!$B$6*E3491</f>
        <v>-21999.9999999999</v>
      </c>
      <c r="I3491" s="29" t="n">
        <f aca="false">G3491+H3491</f>
        <v>80000.0000000004</v>
      </c>
      <c r="J3491" s="29" t="n">
        <f aca="false">J3490+I3491</f>
        <v>1165500</v>
      </c>
    </row>
    <row r="3492" customFormat="false" ht="15" hidden="false" customHeight="false" outlineLevel="0" collapsed="false">
      <c r="A3492" s="26" t="n">
        <v>42528</v>
      </c>
      <c r="B3492" s="27" t="n">
        <v>50.37</v>
      </c>
      <c r="C3492" s="27" t="n">
        <v>49.76</v>
      </c>
      <c r="D3492" s="28" t="n">
        <f aca="false">B3492-B3491</f>
        <v>0.659999999999997</v>
      </c>
      <c r="E3492" s="28" t="n">
        <f aca="false">C3492-C3491</f>
        <v>0.82</v>
      </c>
      <c r="F3492" s="29" t="n">
        <f aca="false">Inputs!$B$5*B3492+Inputs!$B$6*C3492</f>
        <v>2549000</v>
      </c>
      <c r="G3492" s="29" t="n">
        <f aca="false">Inputs!$B$5*D3492</f>
        <v>65999.9999999997</v>
      </c>
      <c r="H3492" s="29" t="n">
        <f aca="false">Inputs!$B$6*E3492</f>
        <v>-41000</v>
      </c>
      <c r="I3492" s="29" t="n">
        <f aca="false">G3492+H3492</f>
        <v>24999.9999999997</v>
      </c>
      <c r="J3492" s="29" t="n">
        <f aca="false">J3491+I3492</f>
        <v>1190500</v>
      </c>
    </row>
    <row r="3493" customFormat="false" ht="15" hidden="false" customHeight="false" outlineLevel="0" collapsed="false">
      <c r="A3493" s="26" t="n">
        <v>42529</v>
      </c>
      <c r="B3493" s="27" t="n">
        <v>51.23</v>
      </c>
      <c r="C3493" s="27" t="n">
        <v>50.73</v>
      </c>
      <c r="D3493" s="28" t="n">
        <f aca="false">B3493-B3492</f>
        <v>0.859999999999999</v>
      </c>
      <c r="E3493" s="28" t="n">
        <f aca="false">C3493-C3492</f>
        <v>0.969999999999999</v>
      </c>
      <c r="F3493" s="29" t="n">
        <f aca="false">Inputs!$B$5*B3493+Inputs!$B$6*C3493</f>
        <v>2586500</v>
      </c>
      <c r="G3493" s="29" t="n">
        <f aca="false">Inputs!$B$5*D3493</f>
        <v>85999.9999999999</v>
      </c>
      <c r="H3493" s="29" t="n">
        <f aca="false">Inputs!$B$6*E3493</f>
        <v>-48499.9999999999</v>
      </c>
      <c r="I3493" s="29" t="n">
        <f aca="false">G3493+H3493</f>
        <v>37500</v>
      </c>
      <c r="J3493" s="29" t="n">
        <f aca="false">J3492+I3493</f>
        <v>1228000</v>
      </c>
    </row>
    <row r="3494" customFormat="false" ht="15" hidden="false" customHeight="false" outlineLevel="0" collapsed="false">
      <c r="A3494" s="26" t="n">
        <v>42530</v>
      </c>
      <c r="B3494" s="27" t="n">
        <v>50.52</v>
      </c>
      <c r="C3494" s="27" t="n">
        <v>50.59</v>
      </c>
      <c r="D3494" s="28" t="n">
        <f aca="false">B3494-B3493</f>
        <v>-0.709999999999994</v>
      </c>
      <c r="E3494" s="28" t="n">
        <f aca="false">C3494-C3493</f>
        <v>-0.139999999999993</v>
      </c>
      <c r="F3494" s="29" t="n">
        <f aca="false">Inputs!$B$5*B3494+Inputs!$B$6*C3494</f>
        <v>2522500</v>
      </c>
      <c r="G3494" s="29" t="n">
        <f aca="false">Inputs!$B$5*D3494</f>
        <v>-70999.9999999994</v>
      </c>
      <c r="H3494" s="29" t="n">
        <f aca="false">Inputs!$B$6*E3494</f>
        <v>6999.99999999967</v>
      </c>
      <c r="I3494" s="29" t="n">
        <f aca="false">G3494+H3494</f>
        <v>-63999.9999999997</v>
      </c>
      <c r="J3494" s="29" t="n">
        <f aca="false">J3493+I3494</f>
        <v>1164000</v>
      </c>
    </row>
    <row r="3495" customFormat="false" ht="15" hidden="false" customHeight="false" outlineLevel="0" collapsed="false">
      <c r="A3495" s="26" t="n">
        <v>42531</v>
      </c>
      <c r="B3495" s="27" t="n">
        <v>49.09</v>
      </c>
      <c r="C3495" s="27" t="n">
        <v>49.7</v>
      </c>
      <c r="D3495" s="28" t="n">
        <f aca="false">B3495-B3494</f>
        <v>-1.43</v>
      </c>
      <c r="E3495" s="28" t="n">
        <f aca="false">C3495-C3494</f>
        <v>-0.890000000000001</v>
      </c>
      <c r="F3495" s="29" t="n">
        <f aca="false">Inputs!$B$5*B3495+Inputs!$B$6*C3495</f>
        <v>2424000</v>
      </c>
      <c r="G3495" s="29" t="n">
        <f aca="false">Inputs!$B$5*D3495</f>
        <v>-143000</v>
      </c>
      <c r="H3495" s="29" t="n">
        <f aca="false">Inputs!$B$6*E3495</f>
        <v>44500</v>
      </c>
      <c r="I3495" s="29" t="n">
        <f aca="false">G3495+H3495</f>
        <v>-98499.9999999999</v>
      </c>
      <c r="J3495" s="29" t="n">
        <f aca="false">J3494+I3495</f>
        <v>1065500</v>
      </c>
    </row>
    <row r="3496" customFormat="false" ht="15" hidden="false" customHeight="false" outlineLevel="0" collapsed="false">
      <c r="A3496" s="26" t="n">
        <v>42534</v>
      </c>
      <c r="B3496" s="27" t="n">
        <v>48.89</v>
      </c>
      <c r="C3496" s="27" t="n">
        <v>49.36</v>
      </c>
      <c r="D3496" s="28" t="n">
        <f aca="false">B3496-B3495</f>
        <v>-0.200000000000003</v>
      </c>
      <c r="E3496" s="28" t="n">
        <f aca="false">C3496-C3495</f>
        <v>-0.340000000000003</v>
      </c>
      <c r="F3496" s="29" t="n">
        <f aca="false">Inputs!$B$5*B3496+Inputs!$B$6*C3496</f>
        <v>2421000</v>
      </c>
      <c r="G3496" s="29" t="n">
        <f aca="false">Inputs!$B$5*D3496</f>
        <v>-20000.0000000003</v>
      </c>
      <c r="H3496" s="29" t="n">
        <f aca="false">Inputs!$B$6*E3496</f>
        <v>17000.0000000002</v>
      </c>
      <c r="I3496" s="29" t="n">
        <f aca="false">G3496+H3496</f>
        <v>-3000.00000000011</v>
      </c>
      <c r="J3496" s="29" t="n">
        <f aca="false">J3495+I3496</f>
        <v>1062500</v>
      </c>
    </row>
    <row r="3497" customFormat="false" ht="15" hidden="false" customHeight="false" outlineLevel="0" collapsed="false">
      <c r="A3497" s="26" t="n">
        <v>42535</v>
      </c>
      <c r="B3497" s="27" t="n">
        <v>48.49</v>
      </c>
      <c r="C3497" s="27" t="n">
        <v>47.88</v>
      </c>
      <c r="D3497" s="28" t="n">
        <f aca="false">B3497-B3496</f>
        <v>-0.399999999999999</v>
      </c>
      <c r="E3497" s="28" t="n">
        <f aca="false">C3497-C3496</f>
        <v>-1.48</v>
      </c>
      <c r="F3497" s="29" t="n">
        <f aca="false">Inputs!$B$5*B3497+Inputs!$B$6*C3497</f>
        <v>2455000</v>
      </c>
      <c r="G3497" s="29" t="n">
        <f aca="false">Inputs!$B$5*D3497</f>
        <v>-39999.9999999999</v>
      </c>
      <c r="H3497" s="29" t="n">
        <f aca="false">Inputs!$B$6*E3497</f>
        <v>73999.9999999998</v>
      </c>
      <c r="I3497" s="29" t="n">
        <f aca="false">G3497+H3497</f>
        <v>34000</v>
      </c>
      <c r="J3497" s="29" t="n">
        <f aca="false">J3496+I3497</f>
        <v>1096500</v>
      </c>
    </row>
    <row r="3498" customFormat="false" ht="15" hidden="false" customHeight="false" outlineLevel="0" collapsed="false">
      <c r="A3498" s="26" t="n">
        <v>42536</v>
      </c>
      <c r="B3498" s="27" t="n">
        <v>47.92</v>
      </c>
      <c r="C3498" s="27" t="n">
        <v>47.47</v>
      </c>
      <c r="D3498" s="28" t="n">
        <f aca="false">B3498-B3497</f>
        <v>-0.57</v>
      </c>
      <c r="E3498" s="28" t="n">
        <f aca="false">C3498-C3497</f>
        <v>-0.410000000000004</v>
      </c>
      <c r="F3498" s="29" t="n">
        <f aca="false">Inputs!$B$5*B3498+Inputs!$B$6*C3498</f>
        <v>2418500</v>
      </c>
      <c r="G3498" s="29" t="n">
        <f aca="false">Inputs!$B$5*D3498</f>
        <v>-57000</v>
      </c>
      <c r="H3498" s="29" t="n">
        <f aca="false">Inputs!$B$6*E3498</f>
        <v>20500.0000000002</v>
      </c>
      <c r="I3498" s="29" t="n">
        <f aca="false">G3498+H3498</f>
        <v>-36499.9999999998</v>
      </c>
      <c r="J3498" s="29" t="n">
        <f aca="false">J3497+I3498</f>
        <v>1060000</v>
      </c>
    </row>
    <row r="3499" customFormat="false" ht="15" hidden="false" customHeight="false" outlineLevel="0" collapsed="false">
      <c r="A3499" s="26" t="n">
        <v>42537</v>
      </c>
      <c r="B3499" s="27" t="n">
        <v>46.14</v>
      </c>
      <c r="C3499" s="27" t="n">
        <v>45.66</v>
      </c>
      <c r="D3499" s="28" t="n">
        <f aca="false">B3499-B3498</f>
        <v>-1.78</v>
      </c>
      <c r="E3499" s="28" t="n">
        <f aca="false">C3499-C3498</f>
        <v>-1.81</v>
      </c>
      <c r="F3499" s="29" t="n">
        <f aca="false">Inputs!$B$5*B3499+Inputs!$B$6*C3499</f>
        <v>2331000</v>
      </c>
      <c r="G3499" s="29" t="n">
        <f aca="false">Inputs!$B$5*D3499</f>
        <v>-178000</v>
      </c>
      <c r="H3499" s="29" t="n">
        <f aca="false">Inputs!$B$6*E3499</f>
        <v>90500.0000000001</v>
      </c>
      <c r="I3499" s="29" t="n">
        <f aca="false">G3499+H3499</f>
        <v>-87500</v>
      </c>
      <c r="J3499" s="29" t="n">
        <f aca="false">J3498+I3499</f>
        <v>972500.000000002</v>
      </c>
    </row>
    <row r="3500" customFormat="false" ht="15" hidden="false" customHeight="false" outlineLevel="0" collapsed="false">
      <c r="A3500" s="26" t="n">
        <v>42538</v>
      </c>
      <c r="B3500" s="27" t="n">
        <v>48</v>
      </c>
      <c r="C3500" s="27" t="n">
        <v>46.57</v>
      </c>
      <c r="D3500" s="28" t="n">
        <f aca="false">B3500-B3499</f>
        <v>1.86</v>
      </c>
      <c r="E3500" s="28" t="n">
        <f aca="false">C3500-C3499</f>
        <v>0.910000000000004</v>
      </c>
      <c r="F3500" s="29" t="n">
        <f aca="false">Inputs!$B$5*B3500+Inputs!$B$6*C3500</f>
        <v>2471500</v>
      </c>
      <c r="G3500" s="29" t="n">
        <f aca="false">Inputs!$B$5*D3500</f>
        <v>186000</v>
      </c>
      <c r="H3500" s="29" t="n">
        <f aca="false">Inputs!$B$6*E3500</f>
        <v>-45500.0000000002</v>
      </c>
      <c r="I3500" s="29" t="n">
        <f aca="false">G3500+H3500</f>
        <v>140500</v>
      </c>
      <c r="J3500" s="29" t="n">
        <f aca="false">J3499+I3500</f>
        <v>1113000</v>
      </c>
    </row>
    <row r="3501" customFormat="false" ht="15" hidden="false" customHeight="false" outlineLevel="0" collapsed="false">
      <c r="A3501" s="26" t="n">
        <v>42541</v>
      </c>
      <c r="B3501" s="27" t="n">
        <v>49.4</v>
      </c>
      <c r="C3501" s="27" t="n">
        <v>48.68</v>
      </c>
      <c r="D3501" s="28" t="n">
        <f aca="false">B3501-B3500</f>
        <v>1.4</v>
      </c>
      <c r="E3501" s="28" t="n">
        <f aca="false">C3501-C3500</f>
        <v>2.11</v>
      </c>
      <c r="F3501" s="29" t="n">
        <f aca="false">Inputs!$B$5*B3501+Inputs!$B$6*C3501</f>
        <v>2506000</v>
      </c>
      <c r="G3501" s="29" t="n">
        <f aca="false">Inputs!$B$5*D3501</f>
        <v>140000</v>
      </c>
      <c r="H3501" s="29" t="n">
        <f aca="false">Inputs!$B$6*E3501</f>
        <v>-105500</v>
      </c>
      <c r="I3501" s="29" t="n">
        <f aca="false">G3501+H3501</f>
        <v>34499.9999999999</v>
      </c>
      <c r="J3501" s="29" t="n">
        <f aca="false">J3500+I3501</f>
        <v>1147500</v>
      </c>
    </row>
    <row r="3502" customFormat="false" ht="15" hidden="false" customHeight="false" outlineLevel="0" collapsed="false">
      <c r="A3502" s="26" t="n">
        <v>42542</v>
      </c>
      <c r="B3502" s="27" t="n">
        <v>48.95</v>
      </c>
      <c r="C3502" s="27" t="n">
        <v>48.18</v>
      </c>
      <c r="D3502" s="28" t="n">
        <f aca="false">B3502-B3501</f>
        <v>-0.449999999999996</v>
      </c>
      <c r="E3502" s="28" t="n">
        <f aca="false">C3502-C3501</f>
        <v>-0.5</v>
      </c>
      <c r="F3502" s="29" t="n">
        <f aca="false">Inputs!$B$5*B3502+Inputs!$B$6*C3502</f>
        <v>2486000</v>
      </c>
      <c r="G3502" s="29" t="n">
        <f aca="false">Inputs!$B$5*D3502</f>
        <v>-44999.9999999996</v>
      </c>
      <c r="H3502" s="29" t="n">
        <f aca="false">Inputs!$B$6*E3502</f>
        <v>25000</v>
      </c>
      <c r="I3502" s="29" t="n">
        <f aca="false">G3502+H3502</f>
        <v>-19999.9999999996</v>
      </c>
      <c r="J3502" s="29" t="n">
        <f aca="false">J3501+I3502</f>
        <v>1127500</v>
      </c>
    </row>
    <row r="3503" customFormat="false" ht="15" hidden="false" customHeight="false" outlineLevel="0" collapsed="false">
      <c r="A3503" s="26" t="n">
        <v>42543</v>
      </c>
      <c r="B3503" s="27" t="n">
        <v>49.16</v>
      </c>
      <c r="C3503" s="27" t="n">
        <v>48.43</v>
      </c>
      <c r="D3503" s="28" t="n">
        <f aca="false">B3503-B3502</f>
        <v>0.209999999999994</v>
      </c>
      <c r="E3503" s="28" t="n">
        <f aca="false">C3503-C3502</f>
        <v>0.25</v>
      </c>
      <c r="F3503" s="29" t="n">
        <f aca="false">Inputs!$B$5*B3503+Inputs!$B$6*C3503</f>
        <v>2494500</v>
      </c>
      <c r="G3503" s="29" t="n">
        <f aca="false">Inputs!$B$5*D3503</f>
        <v>20999.9999999994</v>
      </c>
      <c r="H3503" s="29" t="n">
        <f aca="false">Inputs!$B$6*E3503</f>
        <v>-12500</v>
      </c>
      <c r="I3503" s="29" t="n">
        <f aca="false">G3503+H3503</f>
        <v>8499.99999999937</v>
      </c>
      <c r="J3503" s="29" t="n">
        <f aca="false">J3502+I3503</f>
        <v>1136000</v>
      </c>
    </row>
    <row r="3504" customFormat="false" ht="15" hidden="false" customHeight="false" outlineLevel="0" collapsed="false">
      <c r="A3504" s="26" t="n">
        <v>42544</v>
      </c>
      <c r="B3504" s="27" t="n">
        <v>49.34</v>
      </c>
      <c r="C3504" s="27" t="n">
        <v>48.63</v>
      </c>
      <c r="D3504" s="28" t="n">
        <f aca="false">B3504-B3503</f>
        <v>0.180000000000007</v>
      </c>
      <c r="E3504" s="28" t="n">
        <f aca="false">C3504-C3503</f>
        <v>0.200000000000003</v>
      </c>
      <c r="F3504" s="29" t="n">
        <f aca="false">Inputs!$B$5*B3504+Inputs!$B$6*C3504</f>
        <v>2502500</v>
      </c>
      <c r="G3504" s="29" t="n">
        <f aca="false">Inputs!$B$5*D3504</f>
        <v>18000.0000000007</v>
      </c>
      <c r="H3504" s="29" t="n">
        <f aca="false">Inputs!$B$6*E3504</f>
        <v>-10000.0000000001</v>
      </c>
      <c r="I3504" s="29" t="n">
        <f aca="false">G3504+H3504</f>
        <v>8000.00000000054</v>
      </c>
      <c r="J3504" s="29" t="n">
        <f aca="false">J3503+I3504</f>
        <v>1144000</v>
      </c>
    </row>
    <row r="3505" customFormat="false" ht="15" hidden="false" customHeight="false" outlineLevel="0" collapsed="false">
      <c r="A3505" s="26" t="n">
        <v>42545</v>
      </c>
      <c r="B3505" s="27" t="n">
        <v>46.7</v>
      </c>
      <c r="C3505" s="27" t="n">
        <v>46.69</v>
      </c>
      <c r="D3505" s="28" t="n">
        <f aca="false">B3505-B3504</f>
        <v>-2.64</v>
      </c>
      <c r="E3505" s="28" t="n">
        <f aca="false">C3505-C3504</f>
        <v>-1.94</v>
      </c>
      <c r="F3505" s="29" t="n">
        <f aca="false">Inputs!$B$5*B3505+Inputs!$B$6*C3505</f>
        <v>2335500</v>
      </c>
      <c r="G3505" s="29" t="n">
        <f aca="false">Inputs!$B$5*D3505</f>
        <v>-264000</v>
      </c>
      <c r="H3505" s="29" t="n">
        <f aca="false">Inputs!$B$6*E3505</f>
        <v>97000.0000000003</v>
      </c>
      <c r="I3505" s="29" t="n">
        <f aca="false">G3505+H3505</f>
        <v>-167000</v>
      </c>
      <c r="J3505" s="29" t="n">
        <f aca="false">J3504+I3505</f>
        <v>977000.000000002</v>
      </c>
    </row>
    <row r="3506" customFormat="false" ht="15" hidden="false" customHeight="false" outlineLevel="0" collapsed="false">
      <c r="A3506" s="26" t="n">
        <v>42548</v>
      </c>
      <c r="B3506" s="27" t="n">
        <v>45.8</v>
      </c>
      <c r="C3506" s="27" t="n">
        <v>45.07</v>
      </c>
      <c r="D3506" s="28" t="n">
        <f aca="false">B3506-B3505</f>
        <v>-0.900000000000006</v>
      </c>
      <c r="E3506" s="28" t="n">
        <f aca="false">C3506-C3505</f>
        <v>-1.62</v>
      </c>
      <c r="F3506" s="29" t="n">
        <f aca="false">Inputs!$B$5*B3506+Inputs!$B$6*C3506</f>
        <v>2326500</v>
      </c>
      <c r="G3506" s="29" t="n">
        <f aca="false">Inputs!$B$5*D3506</f>
        <v>-90000.0000000006</v>
      </c>
      <c r="H3506" s="29" t="n">
        <f aca="false">Inputs!$B$6*E3506</f>
        <v>80999.9999999999</v>
      </c>
      <c r="I3506" s="29" t="n">
        <f aca="false">G3506+H3506</f>
        <v>-9000.0000000007</v>
      </c>
      <c r="J3506" s="29" t="n">
        <f aca="false">J3505+I3506</f>
        <v>968000.000000002</v>
      </c>
    </row>
    <row r="3507" customFormat="false" ht="15" hidden="false" customHeight="false" outlineLevel="0" collapsed="false">
      <c r="A3507" s="26" t="n">
        <v>42549</v>
      </c>
      <c r="B3507" s="27" t="n">
        <v>47.93</v>
      </c>
      <c r="C3507" s="27" t="n">
        <v>46.29</v>
      </c>
      <c r="D3507" s="28" t="n">
        <f aca="false">B3507-B3506</f>
        <v>2.13</v>
      </c>
      <c r="E3507" s="28" t="n">
        <f aca="false">C3507-C3506</f>
        <v>1.22</v>
      </c>
      <c r="F3507" s="29" t="n">
        <f aca="false">Inputs!$B$5*B3507+Inputs!$B$6*C3507</f>
        <v>2478500</v>
      </c>
      <c r="G3507" s="29" t="n">
        <f aca="false">Inputs!$B$5*D3507</f>
        <v>213000</v>
      </c>
      <c r="H3507" s="29" t="n">
        <f aca="false">Inputs!$B$6*E3507</f>
        <v>-60999.9999999999</v>
      </c>
      <c r="I3507" s="29" t="n">
        <f aca="false">G3507+H3507</f>
        <v>152000</v>
      </c>
      <c r="J3507" s="29" t="n">
        <f aca="false">J3506+I3507</f>
        <v>1120000</v>
      </c>
    </row>
    <row r="3508" customFormat="false" ht="15" hidden="false" customHeight="false" outlineLevel="0" collapsed="false">
      <c r="A3508" s="26" t="n">
        <v>42550</v>
      </c>
      <c r="B3508" s="27" t="n">
        <v>49.85</v>
      </c>
      <c r="C3508" s="27" t="n">
        <v>48.4</v>
      </c>
      <c r="D3508" s="28" t="n">
        <f aca="false">B3508-B3507</f>
        <v>1.92</v>
      </c>
      <c r="E3508" s="28" t="n">
        <f aca="false">C3508-C3507</f>
        <v>2.11</v>
      </c>
      <c r="F3508" s="29" t="n">
        <f aca="false">Inputs!$B$5*B3508+Inputs!$B$6*C3508</f>
        <v>2565000</v>
      </c>
      <c r="G3508" s="29" t="n">
        <f aca="false">Inputs!$B$5*D3508</f>
        <v>192000</v>
      </c>
      <c r="H3508" s="29" t="n">
        <f aca="false">Inputs!$B$6*E3508</f>
        <v>-105500</v>
      </c>
      <c r="I3508" s="29" t="n">
        <f aca="false">G3508+H3508</f>
        <v>86500.0000000002</v>
      </c>
      <c r="J3508" s="29" t="n">
        <f aca="false">J3507+I3508</f>
        <v>1206500</v>
      </c>
    </row>
    <row r="3509" customFormat="false" ht="15" hidden="false" customHeight="false" outlineLevel="0" collapsed="false">
      <c r="A3509" s="26" t="n">
        <v>42551</v>
      </c>
      <c r="B3509" s="27" t="n">
        <v>48.27</v>
      </c>
      <c r="C3509" s="27" t="n">
        <v>48.05</v>
      </c>
      <c r="D3509" s="28" t="n">
        <f aca="false">B3509-B3508</f>
        <v>-1.58</v>
      </c>
      <c r="E3509" s="28" t="n">
        <f aca="false">C3509-C3508</f>
        <v>-0.350000000000001</v>
      </c>
      <c r="F3509" s="29" t="n">
        <f aca="false">Inputs!$B$5*B3509+Inputs!$B$6*C3509</f>
        <v>2424500</v>
      </c>
      <c r="G3509" s="29" t="n">
        <f aca="false">Inputs!$B$5*D3509</f>
        <v>-158000</v>
      </c>
      <c r="H3509" s="29" t="n">
        <f aca="false">Inputs!$B$6*E3509</f>
        <v>17500.0000000001</v>
      </c>
      <c r="I3509" s="29" t="n">
        <f aca="false">G3509+H3509</f>
        <v>-140500</v>
      </c>
      <c r="J3509" s="29" t="n">
        <f aca="false">J3508+I3509</f>
        <v>1066000</v>
      </c>
    </row>
    <row r="3510" customFormat="false" ht="15" hidden="false" customHeight="false" outlineLevel="0" collapsed="false">
      <c r="A3510" s="26" t="n">
        <v>42552</v>
      </c>
      <c r="B3510" s="27" t="n">
        <v>49.02</v>
      </c>
      <c r="C3510" s="27" t="n">
        <v>47.65</v>
      </c>
      <c r="D3510" s="28" t="n">
        <f aca="false">B3510-B3509</f>
        <v>0.75</v>
      </c>
      <c r="E3510" s="28" t="n">
        <f aca="false">C3510-C3509</f>
        <v>-0.399999999999999</v>
      </c>
      <c r="F3510" s="29" t="n">
        <f aca="false">Inputs!$B$5*B3510+Inputs!$B$6*C3510</f>
        <v>2519500</v>
      </c>
      <c r="G3510" s="29" t="n">
        <f aca="false">Inputs!$B$5*D3510</f>
        <v>75000</v>
      </c>
      <c r="H3510" s="29" t="n">
        <f aca="false">Inputs!$B$6*E3510</f>
        <v>19999.9999999999</v>
      </c>
      <c r="I3510" s="29" t="n">
        <f aca="false">G3510+H3510</f>
        <v>94999.9999999999</v>
      </c>
      <c r="J3510" s="29" t="n">
        <f aca="false">J3509+I3510</f>
        <v>1161000</v>
      </c>
    </row>
    <row r="3511" customFormat="false" ht="15" hidden="false" customHeight="false" outlineLevel="0" collapsed="false">
      <c r="A3511" s="26" t="n">
        <v>42556</v>
      </c>
      <c r="B3511" s="27" t="n">
        <v>46.73</v>
      </c>
      <c r="C3511" s="27" t="n">
        <v>45.64</v>
      </c>
      <c r="D3511" s="28" t="n">
        <f aca="false">B3511-B3510</f>
        <v>-2.29000000000001</v>
      </c>
      <c r="E3511" s="28" t="n">
        <f aca="false">C3511-C3510</f>
        <v>-2.01</v>
      </c>
      <c r="F3511" s="29" t="n">
        <f aca="false">Inputs!$B$5*B3511+Inputs!$B$6*C3511</f>
        <v>2391000</v>
      </c>
      <c r="G3511" s="29" t="n">
        <f aca="false">Inputs!$B$5*D3511</f>
        <v>-229000.000000001</v>
      </c>
      <c r="H3511" s="29" t="n">
        <f aca="false">Inputs!$B$6*E3511</f>
        <v>100500</v>
      </c>
      <c r="I3511" s="29" t="n">
        <f aca="false">G3511+H3511</f>
        <v>-128500.000000001</v>
      </c>
      <c r="J3511" s="29" t="n">
        <f aca="false">J3510+I3511</f>
        <v>1032500</v>
      </c>
    </row>
    <row r="3512" customFormat="false" ht="15" hidden="false" customHeight="false" outlineLevel="0" collapsed="false">
      <c r="A3512" s="26" t="n">
        <v>42557</v>
      </c>
      <c r="B3512" s="27" t="n">
        <v>47.37</v>
      </c>
      <c r="C3512" s="27" t="n">
        <v>45.7</v>
      </c>
      <c r="D3512" s="28" t="n">
        <f aca="false">B3512-B3511</f>
        <v>0.640000000000001</v>
      </c>
      <c r="E3512" s="28" t="n">
        <f aca="false">C3512-C3511</f>
        <v>0.0600000000000023</v>
      </c>
      <c r="F3512" s="29" t="n">
        <f aca="false">Inputs!$B$5*B3512+Inputs!$B$6*C3512</f>
        <v>2452000</v>
      </c>
      <c r="G3512" s="29" t="n">
        <f aca="false">Inputs!$B$5*D3512</f>
        <v>64000.0000000001</v>
      </c>
      <c r="H3512" s="29" t="n">
        <f aca="false">Inputs!$B$6*E3512</f>
        <v>-3000.00000000011</v>
      </c>
      <c r="I3512" s="29" t="n">
        <f aca="false">G3512+H3512</f>
        <v>60999.9999999999</v>
      </c>
      <c r="J3512" s="29" t="n">
        <f aca="false">J3511+I3512</f>
        <v>1093500</v>
      </c>
    </row>
    <row r="3513" customFormat="false" ht="15" hidden="false" customHeight="false" outlineLevel="0" collapsed="false">
      <c r="A3513" s="26" t="n">
        <v>42558</v>
      </c>
      <c r="B3513" s="27" t="n">
        <v>45.22</v>
      </c>
      <c r="C3513" s="27" t="n">
        <v>45.93</v>
      </c>
      <c r="D3513" s="28" t="n">
        <f aca="false">B3513-B3512</f>
        <v>-2.15</v>
      </c>
      <c r="E3513" s="28" t="n">
        <f aca="false">C3513-C3512</f>
        <v>0.229999999999997</v>
      </c>
      <c r="F3513" s="29" t="n">
        <f aca="false">Inputs!$B$5*B3513+Inputs!$B$6*C3513</f>
        <v>2225500</v>
      </c>
      <c r="G3513" s="29" t="n">
        <f aca="false">Inputs!$B$5*D3513</f>
        <v>-215000</v>
      </c>
      <c r="H3513" s="29" t="n">
        <f aca="false">Inputs!$B$6*E3513</f>
        <v>-11499.9999999998</v>
      </c>
      <c r="I3513" s="29" t="n">
        <f aca="false">G3513+H3513</f>
        <v>-226500</v>
      </c>
      <c r="J3513" s="29" t="n">
        <f aca="false">J3512+I3513</f>
        <v>867000.000000002</v>
      </c>
    </row>
    <row r="3514" customFormat="false" ht="15" hidden="false" customHeight="false" outlineLevel="0" collapsed="false">
      <c r="A3514" s="26" t="n">
        <v>42559</v>
      </c>
      <c r="B3514" s="27" t="n">
        <v>45.37</v>
      </c>
      <c r="C3514" s="27" t="n">
        <v>44.53</v>
      </c>
      <c r="D3514" s="28" t="n">
        <f aca="false">B3514-B3513</f>
        <v>0.149999999999999</v>
      </c>
      <c r="E3514" s="28" t="n">
        <f aca="false">C3514-C3513</f>
        <v>-1.4</v>
      </c>
      <c r="F3514" s="29" t="n">
        <f aca="false">Inputs!$B$5*B3514+Inputs!$B$6*C3514</f>
        <v>2310500</v>
      </c>
      <c r="G3514" s="29" t="n">
        <f aca="false">Inputs!$B$5*D3514</f>
        <v>14999.9999999999</v>
      </c>
      <c r="H3514" s="29" t="n">
        <f aca="false">Inputs!$B$6*E3514</f>
        <v>69999.9999999999</v>
      </c>
      <c r="I3514" s="29" t="n">
        <f aca="false">G3514+H3514</f>
        <v>84999.9999999998</v>
      </c>
      <c r="J3514" s="29" t="n">
        <f aca="false">J3513+I3514</f>
        <v>952000.000000002</v>
      </c>
    </row>
    <row r="3515" customFormat="false" ht="15" hidden="false" customHeight="false" outlineLevel="0" collapsed="false">
      <c r="A3515" s="26" t="n">
        <v>42562</v>
      </c>
      <c r="B3515" s="27" t="n">
        <v>44.73</v>
      </c>
      <c r="C3515" s="27" t="n">
        <v>44.04</v>
      </c>
      <c r="D3515" s="28" t="n">
        <f aca="false">B3515-B3514</f>
        <v>-0.640000000000001</v>
      </c>
      <c r="E3515" s="28" t="n">
        <f aca="false">C3515-C3514</f>
        <v>-0.490000000000002</v>
      </c>
      <c r="F3515" s="29" t="n">
        <f aca="false">Inputs!$B$5*B3515+Inputs!$B$6*C3515</f>
        <v>2271000</v>
      </c>
      <c r="G3515" s="29" t="n">
        <f aca="false">Inputs!$B$5*D3515</f>
        <v>-64000.0000000001</v>
      </c>
      <c r="H3515" s="29" t="n">
        <f aca="false">Inputs!$B$6*E3515</f>
        <v>24500.0000000001</v>
      </c>
      <c r="I3515" s="29" t="n">
        <f aca="false">G3515+H3515</f>
        <v>-39500</v>
      </c>
      <c r="J3515" s="29" t="n">
        <f aca="false">J3514+I3515</f>
        <v>912500.000000002</v>
      </c>
    </row>
    <row r="3516" customFormat="false" ht="15" hidden="false" customHeight="false" outlineLevel="0" collapsed="false">
      <c r="A3516" s="26" t="n">
        <v>42563</v>
      </c>
      <c r="B3516" s="27" t="n">
        <v>46.82</v>
      </c>
      <c r="C3516" s="27" t="n">
        <v>46.72</v>
      </c>
      <c r="D3516" s="28" t="n">
        <f aca="false">B3516-B3515</f>
        <v>2.09</v>
      </c>
      <c r="E3516" s="28" t="n">
        <f aca="false">C3516-C3515</f>
        <v>2.68</v>
      </c>
      <c r="F3516" s="29" t="n">
        <f aca="false">Inputs!$B$5*B3516+Inputs!$B$6*C3516</f>
        <v>2346000</v>
      </c>
      <c r="G3516" s="29" t="n">
        <f aca="false">Inputs!$B$5*D3516</f>
        <v>209000</v>
      </c>
      <c r="H3516" s="29" t="n">
        <f aca="false">Inputs!$B$6*E3516</f>
        <v>-134000</v>
      </c>
      <c r="I3516" s="29" t="n">
        <f aca="false">G3516+H3516</f>
        <v>75000.0000000004</v>
      </c>
      <c r="J3516" s="29" t="n">
        <f aca="false">J3515+I3516</f>
        <v>987500.000000002</v>
      </c>
    </row>
    <row r="3517" customFormat="false" ht="15" hidden="false" customHeight="false" outlineLevel="0" collapsed="false">
      <c r="A3517" s="26" t="n">
        <v>42564</v>
      </c>
      <c r="B3517" s="27" t="n">
        <v>44.87</v>
      </c>
      <c r="C3517" s="27" t="n">
        <v>44.67</v>
      </c>
      <c r="D3517" s="28" t="n">
        <f aca="false">B3517-B3516</f>
        <v>-1.95</v>
      </c>
      <c r="E3517" s="28" t="n">
        <f aca="false">C3517-C3516</f>
        <v>-2.05</v>
      </c>
      <c r="F3517" s="29" t="n">
        <f aca="false">Inputs!$B$5*B3517+Inputs!$B$6*C3517</f>
        <v>2253500</v>
      </c>
      <c r="G3517" s="29" t="n">
        <f aca="false">Inputs!$B$5*D3517</f>
        <v>-195000</v>
      </c>
      <c r="H3517" s="29" t="n">
        <f aca="false">Inputs!$B$6*E3517</f>
        <v>102500</v>
      </c>
      <c r="I3517" s="29" t="n">
        <f aca="false">G3517+H3517</f>
        <v>-92500.0000000004</v>
      </c>
      <c r="J3517" s="29" t="n">
        <f aca="false">J3516+I3517</f>
        <v>895000.000000002</v>
      </c>
    </row>
    <row r="3518" customFormat="false" ht="15" hidden="false" customHeight="false" outlineLevel="0" collapsed="false">
      <c r="A3518" s="26" t="n">
        <v>42565</v>
      </c>
      <c r="B3518" s="27" t="n">
        <v>45.64</v>
      </c>
      <c r="C3518" s="27" t="n">
        <v>46.01</v>
      </c>
      <c r="D3518" s="28" t="n">
        <f aca="false">B3518-B3517</f>
        <v>0.770000000000003</v>
      </c>
      <c r="E3518" s="28" t="n">
        <f aca="false">C3518-C3517</f>
        <v>1.34</v>
      </c>
      <c r="F3518" s="29" t="n">
        <f aca="false">Inputs!$B$5*B3518+Inputs!$B$6*C3518</f>
        <v>2263500</v>
      </c>
      <c r="G3518" s="29" t="n">
        <f aca="false">Inputs!$B$5*D3518</f>
        <v>77000.0000000003</v>
      </c>
      <c r="H3518" s="29" t="n">
        <f aca="false">Inputs!$B$6*E3518</f>
        <v>-66999.9999999998</v>
      </c>
      <c r="I3518" s="29" t="n">
        <f aca="false">G3518+H3518</f>
        <v>10000.0000000005</v>
      </c>
      <c r="J3518" s="29" t="n">
        <f aca="false">J3517+I3518</f>
        <v>905000.000000002</v>
      </c>
    </row>
    <row r="3519" customFormat="false" ht="15" hidden="false" customHeight="false" outlineLevel="0" collapsed="false">
      <c r="A3519" s="26" t="n">
        <v>42566</v>
      </c>
      <c r="B3519" s="27" t="n">
        <v>45.93</v>
      </c>
      <c r="C3519" s="27" t="n">
        <v>46.25</v>
      </c>
      <c r="D3519" s="28" t="n">
        <f aca="false">B3519-B3518</f>
        <v>0.289999999999999</v>
      </c>
      <c r="E3519" s="28" t="n">
        <f aca="false">C3519-C3518</f>
        <v>0.240000000000002</v>
      </c>
      <c r="F3519" s="29" t="n">
        <f aca="false">Inputs!$B$5*B3519+Inputs!$B$6*C3519</f>
        <v>2280500</v>
      </c>
      <c r="G3519" s="29" t="n">
        <f aca="false">Inputs!$B$5*D3519</f>
        <v>28999.9999999999</v>
      </c>
      <c r="H3519" s="29" t="n">
        <f aca="false">Inputs!$B$6*E3519</f>
        <v>-12000.0000000001</v>
      </c>
      <c r="I3519" s="29" t="n">
        <f aca="false">G3519+H3519</f>
        <v>16999.9999999998</v>
      </c>
      <c r="J3519" s="29" t="n">
        <f aca="false">J3518+I3519</f>
        <v>922000.000000002</v>
      </c>
    </row>
    <row r="3520" customFormat="false" ht="15" hidden="false" customHeight="false" outlineLevel="0" collapsed="false">
      <c r="A3520" s="26" t="n">
        <v>42569</v>
      </c>
      <c r="B3520" s="27" t="n">
        <v>45.23</v>
      </c>
      <c r="C3520" s="27" t="n">
        <v>45.35</v>
      </c>
      <c r="D3520" s="28" t="n">
        <f aca="false">B3520-B3519</f>
        <v>-0.700000000000003</v>
      </c>
      <c r="E3520" s="28" t="n">
        <f aca="false">C3520-C3519</f>
        <v>-0.899999999999999</v>
      </c>
      <c r="F3520" s="29" t="n">
        <f aca="false">Inputs!$B$5*B3520+Inputs!$B$6*C3520</f>
        <v>2255500</v>
      </c>
      <c r="G3520" s="29" t="n">
        <f aca="false">Inputs!$B$5*D3520</f>
        <v>-70000.0000000003</v>
      </c>
      <c r="H3520" s="29" t="n">
        <f aca="false">Inputs!$B$6*E3520</f>
        <v>44999.9999999999</v>
      </c>
      <c r="I3520" s="29" t="n">
        <f aca="false">G3520+H3520</f>
        <v>-25000.0000000004</v>
      </c>
      <c r="J3520" s="29" t="n">
        <f aca="false">J3519+I3520</f>
        <v>897000.000000001</v>
      </c>
    </row>
    <row r="3521" customFormat="false" ht="15" hidden="false" customHeight="false" outlineLevel="0" collapsed="false">
      <c r="A3521" s="26" t="n">
        <v>42570</v>
      </c>
      <c r="B3521" s="27" t="n">
        <v>44.64</v>
      </c>
      <c r="C3521" s="27" t="n">
        <v>45.7</v>
      </c>
      <c r="D3521" s="28" t="n">
        <f aca="false">B3521-B3520</f>
        <v>-0.589999999999996</v>
      </c>
      <c r="E3521" s="28" t="n">
        <f aca="false">C3521-C3520</f>
        <v>0.350000000000001</v>
      </c>
      <c r="F3521" s="29" t="n">
        <f aca="false">Inputs!$B$5*B3521+Inputs!$B$6*C3521</f>
        <v>2179000</v>
      </c>
      <c r="G3521" s="29" t="n">
        <f aca="false">Inputs!$B$5*D3521</f>
        <v>-58999.9999999996</v>
      </c>
      <c r="H3521" s="29" t="n">
        <f aca="false">Inputs!$B$6*E3521</f>
        <v>-17500.0000000001</v>
      </c>
      <c r="I3521" s="29" t="n">
        <f aca="false">G3521+H3521</f>
        <v>-76499.9999999997</v>
      </c>
      <c r="J3521" s="29" t="n">
        <f aca="false">J3520+I3521</f>
        <v>820500.000000002</v>
      </c>
    </row>
    <row r="3522" customFormat="false" ht="15" hidden="false" customHeight="false" outlineLevel="0" collapsed="false">
      <c r="A3522" s="26" t="n">
        <v>42571</v>
      </c>
      <c r="B3522" s="27" t="n">
        <v>44.96</v>
      </c>
      <c r="C3522" s="27" t="n">
        <v>45.82</v>
      </c>
      <c r="D3522" s="28" t="n">
        <f aca="false">B3522-B3521</f>
        <v>0.32</v>
      </c>
      <c r="E3522" s="28" t="n">
        <f aca="false">C3522-C3521</f>
        <v>0.119999999999997</v>
      </c>
      <c r="F3522" s="29" t="n">
        <f aca="false">Inputs!$B$5*B3522+Inputs!$B$6*C3522</f>
        <v>2205000</v>
      </c>
      <c r="G3522" s="29" t="n">
        <f aca="false">Inputs!$B$5*D3522</f>
        <v>32000</v>
      </c>
      <c r="H3522" s="29" t="n">
        <f aca="false">Inputs!$B$6*E3522</f>
        <v>-5999.99999999987</v>
      </c>
      <c r="I3522" s="29" t="n">
        <f aca="false">G3522+H3522</f>
        <v>26000.0000000002</v>
      </c>
      <c r="J3522" s="29" t="n">
        <f aca="false">J3521+I3522</f>
        <v>846500.000000002</v>
      </c>
    </row>
    <row r="3523" customFormat="false" ht="15" hidden="false" customHeight="false" outlineLevel="0" collapsed="false">
      <c r="A3523" s="26" t="n">
        <v>42572</v>
      </c>
      <c r="B3523" s="27" t="n">
        <v>43.96</v>
      </c>
      <c r="C3523" s="27" t="n">
        <v>44.99</v>
      </c>
      <c r="D3523" s="28" t="n">
        <f aca="false">B3523-B3522</f>
        <v>-1</v>
      </c>
      <c r="E3523" s="28" t="n">
        <f aca="false">C3523-C3522</f>
        <v>-0.829999999999998</v>
      </c>
      <c r="F3523" s="29" t="n">
        <f aca="false">Inputs!$B$5*B3523+Inputs!$B$6*C3523</f>
        <v>2146500</v>
      </c>
      <c r="G3523" s="29" t="n">
        <f aca="false">Inputs!$B$5*D3523</f>
        <v>-100000</v>
      </c>
      <c r="H3523" s="29" t="n">
        <f aca="false">Inputs!$B$6*E3523</f>
        <v>41499.9999999999</v>
      </c>
      <c r="I3523" s="29" t="n">
        <f aca="false">G3523+H3523</f>
        <v>-58500.0000000001</v>
      </c>
      <c r="J3523" s="29" t="n">
        <f aca="false">J3522+I3523</f>
        <v>788000.000000002</v>
      </c>
    </row>
    <row r="3524" customFormat="false" ht="15" hidden="false" customHeight="false" outlineLevel="0" collapsed="false">
      <c r="A3524" s="26" t="n">
        <v>42573</v>
      </c>
      <c r="B3524" s="27" t="n">
        <v>43.41</v>
      </c>
      <c r="C3524" s="27" t="n">
        <v>44.24</v>
      </c>
      <c r="D3524" s="28" t="n">
        <f aca="false">B3524-B3523</f>
        <v>-0.550000000000004</v>
      </c>
      <c r="E3524" s="28" t="n">
        <f aca="false">C3524-C3523</f>
        <v>-0.75</v>
      </c>
      <c r="F3524" s="29" t="n">
        <f aca="false">Inputs!$B$5*B3524+Inputs!$B$6*C3524</f>
        <v>2129000</v>
      </c>
      <c r="G3524" s="29" t="n">
        <f aca="false">Inputs!$B$5*D3524</f>
        <v>-55000.0000000004</v>
      </c>
      <c r="H3524" s="29" t="n">
        <f aca="false">Inputs!$B$6*E3524</f>
        <v>37500</v>
      </c>
      <c r="I3524" s="29" t="n">
        <f aca="false">G3524+H3524</f>
        <v>-17500.0000000004</v>
      </c>
      <c r="J3524" s="29" t="n">
        <f aca="false">J3523+I3524</f>
        <v>770500.000000001</v>
      </c>
    </row>
    <row r="3525" customFormat="false" ht="15" hidden="false" customHeight="false" outlineLevel="0" collapsed="false">
      <c r="A3525" s="26" t="n">
        <v>42576</v>
      </c>
      <c r="B3525" s="27" t="n">
        <v>42.4</v>
      </c>
      <c r="C3525" s="27" t="n">
        <v>43.76</v>
      </c>
      <c r="D3525" s="28" t="n">
        <f aca="false">B3525-B3524</f>
        <v>-1.01</v>
      </c>
      <c r="E3525" s="28" t="n">
        <f aca="false">C3525-C3524</f>
        <v>-0.480000000000004</v>
      </c>
      <c r="F3525" s="29" t="n">
        <f aca="false">Inputs!$B$5*B3525+Inputs!$B$6*C3525</f>
        <v>2052000</v>
      </c>
      <c r="G3525" s="29" t="n">
        <f aca="false">Inputs!$B$5*D3525</f>
        <v>-101000</v>
      </c>
      <c r="H3525" s="29" t="n">
        <f aca="false">Inputs!$B$6*E3525</f>
        <v>24000.0000000002</v>
      </c>
      <c r="I3525" s="29" t="n">
        <f aca="false">G3525+H3525</f>
        <v>-76999.9999999996</v>
      </c>
      <c r="J3525" s="29" t="n">
        <f aca="false">J3524+I3525</f>
        <v>693500.000000002</v>
      </c>
    </row>
    <row r="3526" customFormat="false" ht="15" hidden="false" customHeight="false" outlineLevel="0" collapsed="false">
      <c r="A3526" s="26" t="n">
        <v>42577</v>
      </c>
      <c r="B3526" s="27" t="n">
        <v>42.16</v>
      </c>
      <c r="C3526" s="27" t="n">
        <v>43.56</v>
      </c>
      <c r="D3526" s="28" t="n">
        <f aca="false">B3526-B3525</f>
        <v>-0.240000000000002</v>
      </c>
      <c r="E3526" s="28" t="n">
        <f aca="false">C3526-C3525</f>
        <v>-0.199999999999996</v>
      </c>
      <c r="F3526" s="29" t="n">
        <f aca="false">Inputs!$B$5*B3526+Inputs!$B$6*C3526</f>
        <v>2038000</v>
      </c>
      <c r="G3526" s="29" t="n">
        <f aca="false">Inputs!$B$5*D3526</f>
        <v>-24000.0000000002</v>
      </c>
      <c r="H3526" s="29" t="n">
        <f aca="false">Inputs!$B$6*E3526</f>
        <v>9999.99999999979</v>
      </c>
      <c r="I3526" s="29" t="n">
        <f aca="false">G3526+H3526</f>
        <v>-14000.0000000004</v>
      </c>
      <c r="J3526" s="29" t="n">
        <f aca="false">J3525+I3526</f>
        <v>679500.000000001</v>
      </c>
    </row>
    <row r="3527" customFormat="false" ht="15" hidden="false" customHeight="false" outlineLevel="0" collapsed="false">
      <c r="A3527" s="26" t="n">
        <v>42578</v>
      </c>
      <c r="B3527" s="27" t="n">
        <v>41.9</v>
      </c>
      <c r="C3527" s="27" t="n">
        <v>42.78</v>
      </c>
      <c r="D3527" s="28" t="n">
        <f aca="false">B3527-B3526</f>
        <v>-0.259999999999998</v>
      </c>
      <c r="E3527" s="28" t="n">
        <f aca="false">C3527-C3526</f>
        <v>-0.780000000000001</v>
      </c>
      <c r="F3527" s="29" t="n">
        <f aca="false">Inputs!$B$5*B3527+Inputs!$B$6*C3527</f>
        <v>2051000</v>
      </c>
      <c r="G3527" s="29" t="n">
        <f aca="false">Inputs!$B$5*D3527</f>
        <v>-25999.9999999998</v>
      </c>
      <c r="H3527" s="29" t="n">
        <f aca="false">Inputs!$B$6*E3527</f>
        <v>39000.0000000001</v>
      </c>
      <c r="I3527" s="29" t="n">
        <f aca="false">G3527+H3527</f>
        <v>13000.0000000003</v>
      </c>
      <c r="J3527" s="29" t="n">
        <f aca="false">J3526+I3527</f>
        <v>692500.000000001</v>
      </c>
    </row>
    <row r="3528" customFormat="false" ht="15" hidden="false" customHeight="false" outlineLevel="0" collapsed="false">
      <c r="A3528" s="26" t="n">
        <v>42579</v>
      </c>
      <c r="B3528" s="27" t="n">
        <v>41.13</v>
      </c>
      <c r="C3528" s="27" t="n">
        <v>41.87</v>
      </c>
      <c r="D3528" s="28" t="n">
        <f aca="false">B3528-B3527</f>
        <v>-0.769999999999996</v>
      </c>
      <c r="E3528" s="28" t="n">
        <f aca="false">C3528-C3527</f>
        <v>-0.910000000000004</v>
      </c>
      <c r="F3528" s="29" t="n">
        <f aca="false">Inputs!$B$5*B3528+Inputs!$B$6*C3528</f>
        <v>2019500</v>
      </c>
      <c r="G3528" s="29" t="n">
        <f aca="false">Inputs!$B$5*D3528</f>
        <v>-76999.9999999996</v>
      </c>
      <c r="H3528" s="29" t="n">
        <f aca="false">Inputs!$B$6*E3528</f>
        <v>45500.0000000002</v>
      </c>
      <c r="I3528" s="29" t="n">
        <f aca="false">G3528+H3528</f>
        <v>-31499.9999999994</v>
      </c>
      <c r="J3528" s="29" t="n">
        <f aca="false">J3527+I3528</f>
        <v>661000.000000002</v>
      </c>
    </row>
    <row r="3529" customFormat="false" ht="15" hidden="false" customHeight="false" outlineLevel="0" collapsed="false">
      <c r="A3529" s="26" t="n">
        <v>42580</v>
      </c>
      <c r="B3529" s="27" t="n">
        <v>41.54</v>
      </c>
      <c r="C3529" s="27" t="n">
        <v>40.76</v>
      </c>
      <c r="D3529" s="28" t="n">
        <f aca="false">B3529-B3528</f>
        <v>0.409999999999997</v>
      </c>
      <c r="E3529" s="28" t="n">
        <f aca="false">C3529-C3528</f>
        <v>-1.11</v>
      </c>
      <c r="F3529" s="29" t="n">
        <f aca="false">Inputs!$B$5*B3529+Inputs!$B$6*C3529</f>
        <v>2116000</v>
      </c>
      <c r="G3529" s="29" t="n">
        <f aca="false">Inputs!$B$5*D3529</f>
        <v>40999.9999999997</v>
      </c>
      <c r="H3529" s="29" t="n">
        <f aca="false">Inputs!$B$6*E3529</f>
        <v>55500</v>
      </c>
      <c r="I3529" s="29" t="n">
        <f aca="false">G3529+H3529</f>
        <v>96499.9999999996</v>
      </c>
      <c r="J3529" s="29" t="n">
        <f aca="false">J3528+I3529</f>
        <v>757500.000000002</v>
      </c>
    </row>
    <row r="3530" customFormat="false" ht="15" hidden="false" customHeight="false" outlineLevel="0" collapsed="false">
      <c r="A3530" s="26" t="n">
        <v>42583</v>
      </c>
      <c r="B3530" s="27" t="n">
        <v>40.05</v>
      </c>
      <c r="C3530" s="27" t="n">
        <v>40.17</v>
      </c>
      <c r="D3530" s="28" t="n">
        <f aca="false">B3530-B3529</f>
        <v>-1.49</v>
      </c>
      <c r="E3530" s="28" t="n">
        <f aca="false">C3530-C3529</f>
        <v>-0.589999999999996</v>
      </c>
      <c r="F3530" s="29" t="n">
        <f aca="false">Inputs!$B$5*B3530+Inputs!$B$6*C3530</f>
        <v>1996500</v>
      </c>
      <c r="G3530" s="29" t="n">
        <f aca="false">Inputs!$B$5*D3530</f>
        <v>-149000</v>
      </c>
      <c r="H3530" s="29" t="n">
        <f aca="false">Inputs!$B$6*E3530</f>
        <v>29499.9999999998</v>
      </c>
      <c r="I3530" s="29" t="n">
        <f aca="false">G3530+H3530</f>
        <v>-119500</v>
      </c>
      <c r="J3530" s="29" t="n">
        <f aca="false">J3529+I3530</f>
        <v>638000.000000001</v>
      </c>
    </row>
    <row r="3531" customFormat="false" ht="15" hidden="false" customHeight="false" outlineLevel="0" collapsed="false">
      <c r="A3531" s="26" t="n">
        <v>42584</v>
      </c>
      <c r="B3531" s="27" t="n">
        <v>39.5</v>
      </c>
      <c r="C3531" s="27" t="n">
        <v>40</v>
      </c>
      <c r="D3531" s="28" t="n">
        <f aca="false">B3531-B3530</f>
        <v>-0.549999999999997</v>
      </c>
      <c r="E3531" s="28" t="n">
        <f aca="false">C3531-C3530</f>
        <v>-0.170000000000002</v>
      </c>
      <c r="F3531" s="29" t="n">
        <f aca="false">Inputs!$B$5*B3531+Inputs!$B$6*C3531</f>
        <v>1950000</v>
      </c>
      <c r="G3531" s="29" t="n">
        <f aca="false">Inputs!$B$5*D3531</f>
        <v>-54999.9999999997</v>
      </c>
      <c r="H3531" s="29" t="n">
        <f aca="false">Inputs!$B$6*E3531</f>
        <v>8500.00000000009</v>
      </c>
      <c r="I3531" s="29" t="n">
        <f aca="false">G3531+H3531</f>
        <v>-46499.9999999996</v>
      </c>
      <c r="J3531" s="29" t="n">
        <f aca="false">J3530+I3531</f>
        <v>591500.000000002</v>
      </c>
    </row>
    <row r="3532" customFormat="false" ht="15" hidden="false" customHeight="false" outlineLevel="0" collapsed="false">
      <c r="A3532" s="26" t="n">
        <v>42585</v>
      </c>
      <c r="B3532" s="27" t="n">
        <v>40.8</v>
      </c>
      <c r="C3532" s="27" t="n">
        <v>40.45</v>
      </c>
      <c r="D3532" s="28" t="n">
        <f aca="false">B3532-B3531</f>
        <v>1.3</v>
      </c>
      <c r="E3532" s="28" t="n">
        <f aca="false">C3532-C3531</f>
        <v>0.450000000000003</v>
      </c>
      <c r="F3532" s="29" t="n">
        <f aca="false">Inputs!$B$5*B3532+Inputs!$B$6*C3532</f>
        <v>2057500</v>
      </c>
      <c r="G3532" s="29" t="n">
        <f aca="false">Inputs!$B$5*D3532</f>
        <v>130000</v>
      </c>
      <c r="H3532" s="29" t="n">
        <f aca="false">Inputs!$B$6*E3532</f>
        <v>-22500.0000000001</v>
      </c>
      <c r="I3532" s="29" t="n">
        <f aca="false">G3532+H3532</f>
        <v>107500</v>
      </c>
      <c r="J3532" s="29" t="n">
        <f aca="false">J3531+I3532</f>
        <v>699000.000000001</v>
      </c>
    </row>
    <row r="3533" customFormat="false" ht="15" hidden="false" customHeight="false" outlineLevel="0" collapsed="false">
      <c r="A3533" s="26" t="n">
        <v>42586</v>
      </c>
      <c r="B3533" s="27" t="n">
        <v>41.92</v>
      </c>
      <c r="C3533" s="27" t="n">
        <v>41.33</v>
      </c>
      <c r="D3533" s="28" t="n">
        <f aca="false">B3533-B3532</f>
        <v>1.12</v>
      </c>
      <c r="E3533" s="28" t="n">
        <f aca="false">C3533-C3532</f>
        <v>0.879999999999996</v>
      </c>
      <c r="F3533" s="29" t="n">
        <f aca="false">Inputs!$B$5*B3533+Inputs!$B$6*C3533</f>
        <v>2125500</v>
      </c>
      <c r="G3533" s="29" t="n">
        <f aca="false">Inputs!$B$5*D3533</f>
        <v>112000</v>
      </c>
      <c r="H3533" s="29" t="n">
        <f aca="false">Inputs!$B$6*E3533</f>
        <v>-43999.9999999998</v>
      </c>
      <c r="I3533" s="29" t="n">
        <f aca="false">G3533+H3533</f>
        <v>68000.0000000007</v>
      </c>
      <c r="J3533" s="29" t="n">
        <f aca="false">J3532+I3533</f>
        <v>767000.000000002</v>
      </c>
    </row>
    <row r="3534" customFormat="false" ht="15" hidden="false" customHeight="false" outlineLevel="0" collapsed="false">
      <c r="A3534" s="26" t="n">
        <v>42587</v>
      </c>
      <c r="B3534" s="27" t="n">
        <v>41.83</v>
      </c>
      <c r="C3534" s="27" t="n">
        <v>42.47</v>
      </c>
      <c r="D3534" s="28" t="n">
        <f aca="false">B3534-B3533</f>
        <v>-0.0900000000000034</v>
      </c>
      <c r="E3534" s="28" t="n">
        <f aca="false">C3534-C3533</f>
        <v>1.14</v>
      </c>
      <c r="F3534" s="29" t="n">
        <f aca="false">Inputs!$B$5*B3534+Inputs!$B$6*C3534</f>
        <v>2059500</v>
      </c>
      <c r="G3534" s="29" t="n">
        <f aca="false">Inputs!$B$5*D3534</f>
        <v>-9000.00000000034</v>
      </c>
      <c r="H3534" s="29" t="n">
        <f aca="false">Inputs!$B$6*E3534</f>
        <v>-57000</v>
      </c>
      <c r="I3534" s="29" t="n">
        <f aca="false">G3534+H3534</f>
        <v>-66000.0000000004</v>
      </c>
      <c r="J3534" s="29" t="n">
        <f aca="false">J3533+I3534</f>
        <v>701000.000000002</v>
      </c>
    </row>
    <row r="3535" customFormat="false" ht="15" hidden="false" customHeight="false" outlineLevel="0" collapsed="false">
      <c r="A3535" s="26" t="n">
        <v>42590</v>
      </c>
      <c r="B3535" s="27" t="n">
        <v>43.06</v>
      </c>
      <c r="C3535" s="27" t="n">
        <v>43.24</v>
      </c>
      <c r="D3535" s="28" t="n">
        <f aca="false">B3535-B3534</f>
        <v>1.23</v>
      </c>
      <c r="E3535" s="28" t="n">
        <f aca="false">C3535-C3534</f>
        <v>0.770000000000003</v>
      </c>
      <c r="F3535" s="29" t="n">
        <f aca="false">Inputs!$B$5*B3535+Inputs!$B$6*C3535</f>
        <v>2144000</v>
      </c>
      <c r="G3535" s="29" t="n">
        <f aca="false">Inputs!$B$5*D3535</f>
        <v>123000</v>
      </c>
      <c r="H3535" s="29" t="n">
        <f aca="false">Inputs!$B$6*E3535</f>
        <v>-38500.0000000002</v>
      </c>
      <c r="I3535" s="29" t="n">
        <f aca="false">G3535+H3535</f>
        <v>84500.0000000002</v>
      </c>
      <c r="J3535" s="29" t="n">
        <f aca="false">J3534+I3535</f>
        <v>785500.000000002</v>
      </c>
    </row>
    <row r="3536" customFormat="false" ht="15" hidden="false" customHeight="false" outlineLevel="0" collapsed="false">
      <c r="A3536" s="26" t="n">
        <v>42591</v>
      </c>
      <c r="B3536" s="27" t="n">
        <v>42.78</v>
      </c>
      <c r="C3536" s="27" t="n">
        <v>43.37</v>
      </c>
      <c r="D3536" s="28" t="n">
        <f aca="false">B3536-B3535</f>
        <v>-0.280000000000001</v>
      </c>
      <c r="E3536" s="28" t="n">
        <f aca="false">C3536-C3535</f>
        <v>0.129999999999995</v>
      </c>
      <c r="F3536" s="29" t="n">
        <f aca="false">Inputs!$B$5*B3536+Inputs!$B$6*C3536</f>
        <v>2109500</v>
      </c>
      <c r="G3536" s="29" t="n">
        <f aca="false">Inputs!$B$5*D3536</f>
        <v>-28000.0000000001</v>
      </c>
      <c r="H3536" s="29" t="n">
        <f aca="false">Inputs!$B$6*E3536</f>
        <v>-6499.99999999977</v>
      </c>
      <c r="I3536" s="29" t="n">
        <f aca="false">G3536+H3536</f>
        <v>-34499.9999999999</v>
      </c>
      <c r="J3536" s="29" t="n">
        <f aca="false">J3535+I3536</f>
        <v>751000.000000002</v>
      </c>
    </row>
    <row r="3537" customFormat="false" ht="15" hidden="false" customHeight="false" outlineLevel="0" collapsed="false">
      <c r="A3537" s="26" t="n">
        <v>42592</v>
      </c>
      <c r="B3537" s="27" t="n">
        <v>41.75</v>
      </c>
      <c r="C3537" s="27" t="n">
        <v>42.19</v>
      </c>
      <c r="D3537" s="28" t="n">
        <f aca="false">B3537-B3536</f>
        <v>-1.03</v>
      </c>
      <c r="E3537" s="28" t="n">
        <f aca="false">C3537-C3536</f>
        <v>-1.18</v>
      </c>
      <c r="F3537" s="29" t="n">
        <f aca="false">Inputs!$B$5*B3537+Inputs!$B$6*C3537</f>
        <v>2065500</v>
      </c>
      <c r="G3537" s="29" t="n">
        <f aca="false">Inputs!$B$5*D3537</f>
        <v>-103000</v>
      </c>
      <c r="H3537" s="29" t="n">
        <f aca="false">Inputs!$B$6*E3537</f>
        <v>59000</v>
      </c>
      <c r="I3537" s="29" t="n">
        <f aca="false">G3537+H3537</f>
        <v>-44000.0000000001</v>
      </c>
      <c r="J3537" s="29" t="n">
        <f aca="false">J3536+I3537</f>
        <v>707000.000000002</v>
      </c>
    </row>
    <row r="3538" customFormat="false" ht="15" hidden="false" customHeight="false" outlineLevel="0" collapsed="false">
      <c r="A3538" s="26" t="n">
        <v>42593</v>
      </c>
      <c r="B3538" s="27" t="n">
        <v>43.51</v>
      </c>
      <c r="C3538" s="27" t="n">
        <v>44.23</v>
      </c>
      <c r="D3538" s="28" t="n">
        <f aca="false">B3538-B3537</f>
        <v>1.76</v>
      </c>
      <c r="E3538" s="28" t="n">
        <f aca="false">C3538-C3537</f>
        <v>2.04</v>
      </c>
      <c r="F3538" s="29" t="n">
        <f aca="false">Inputs!$B$5*B3538+Inputs!$B$6*C3538</f>
        <v>2139500</v>
      </c>
      <c r="G3538" s="29" t="n">
        <f aca="false">Inputs!$B$5*D3538</f>
        <v>176000</v>
      </c>
      <c r="H3538" s="29" t="n">
        <f aca="false">Inputs!$B$6*E3538</f>
        <v>-102000</v>
      </c>
      <c r="I3538" s="29" t="n">
        <f aca="false">G3538+H3538</f>
        <v>73999.9999999998</v>
      </c>
      <c r="J3538" s="29" t="n">
        <f aca="false">J3537+I3538</f>
        <v>781000.000000002</v>
      </c>
    </row>
    <row r="3539" customFormat="false" ht="15" hidden="false" customHeight="false" outlineLevel="0" collapsed="false">
      <c r="A3539" s="26" t="n">
        <v>42594</v>
      </c>
      <c r="B3539" s="27" t="n">
        <v>44.47</v>
      </c>
      <c r="C3539" s="27" t="n">
        <v>45.12</v>
      </c>
      <c r="D3539" s="28" t="n">
        <f aca="false">B3539-B3538</f>
        <v>0.960000000000001</v>
      </c>
      <c r="E3539" s="28" t="n">
        <f aca="false">C3539-C3538</f>
        <v>0.890000000000001</v>
      </c>
      <c r="F3539" s="29" t="n">
        <f aca="false">Inputs!$B$5*B3539+Inputs!$B$6*C3539</f>
        <v>2191000</v>
      </c>
      <c r="G3539" s="29" t="n">
        <f aca="false">Inputs!$B$5*D3539</f>
        <v>96000.0000000001</v>
      </c>
      <c r="H3539" s="29" t="n">
        <f aca="false">Inputs!$B$6*E3539</f>
        <v>-44500</v>
      </c>
      <c r="I3539" s="29" t="n">
        <f aca="false">G3539+H3539</f>
        <v>51500.0000000001</v>
      </c>
      <c r="J3539" s="29" t="n">
        <f aca="false">J3538+I3539</f>
        <v>832500.000000002</v>
      </c>
    </row>
    <row r="3540" customFormat="false" ht="15" hidden="false" customHeight="false" outlineLevel="0" collapsed="false">
      <c r="A3540" s="26" t="n">
        <v>42597</v>
      </c>
      <c r="B3540" s="27" t="n">
        <v>45.72</v>
      </c>
      <c r="C3540" s="27" t="n">
        <v>47.31</v>
      </c>
      <c r="D3540" s="28" t="n">
        <f aca="false">B3540-B3539</f>
        <v>1.25</v>
      </c>
      <c r="E3540" s="28" t="n">
        <f aca="false">C3540-C3539</f>
        <v>2.19000000000001</v>
      </c>
      <c r="F3540" s="29" t="n">
        <f aca="false">Inputs!$B$5*B3540+Inputs!$B$6*C3540</f>
        <v>2206500</v>
      </c>
      <c r="G3540" s="29" t="n">
        <f aca="false">Inputs!$B$5*D3540</f>
        <v>125000</v>
      </c>
      <c r="H3540" s="29" t="n">
        <f aca="false">Inputs!$B$6*E3540</f>
        <v>-109500</v>
      </c>
      <c r="I3540" s="29" t="n">
        <f aca="false">G3540+H3540</f>
        <v>15499.9999999998</v>
      </c>
      <c r="J3540" s="29" t="n">
        <f aca="false">J3539+I3540</f>
        <v>848000.000000001</v>
      </c>
    </row>
    <row r="3541" customFormat="false" ht="15" hidden="false" customHeight="false" outlineLevel="0" collapsed="false">
      <c r="A3541" s="26" t="n">
        <v>42598</v>
      </c>
      <c r="B3541" s="27" t="n">
        <v>46.57</v>
      </c>
      <c r="C3541" s="27" t="n">
        <v>48.27</v>
      </c>
      <c r="D3541" s="28" t="n">
        <f aca="false">B3541-B3540</f>
        <v>0.850000000000001</v>
      </c>
      <c r="E3541" s="28" t="n">
        <f aca="false">C3541-C3540</f>
        <v>0.960000000000001</v>
      </c>
      <c r="F3541" s="29" t="n">
        <f aca="false">Inputs!$B$5*B3541+Inputs!$B$6*C3541</f>
        <v>2243500</v>
      </c>
      <c r="G3541" s="29" t="n">
        <f aca="false">Inputs!$B$5*D3541</f>
        <v>85000.0000000002</v>
      </c>
      <c r="H3541" s="29" t="n">
        <f aca="false">Inputs!$B$6*E3541</f>
        <v>-48000</v>
      </c>
      <c r="I3541" s="29" t="n">
        <f aca="false">G3541+H3541</f>
        <v>37000.0000000001</v>
      </c>
      <c r="J3541" s="29" t="n">
        <f aca="false">J3540+I3541</f>
        <v>885000.000000002</v>
      </c>
    </row>
    <row r="3542" customFormat="false" ht="15" hidden="false" customHeight="false" outlineLevel="0" collapsed="false">
      <c r="A3542" s="26" t="n">
        <v>42599</v>
      </c>
      <c r="B3542" s="27" t="n">
        <v>46.81</v>
      </c>
      <c r="C3542" s="27" t="n">
        <v>48.58</v>
      </c>
      <c r="D3542" s="28" t="n">
        <f aca="false">B3542-B3541</f>
        <v>0.240000000000002</v>
      </c>
      <c r="E3542" s="28" t="n">
        <f aca="false">C3542-C3541</f>
        <v>0.309999999999995</v>
      </c>
      <c r="F3542" s="29" t="n">
        <f aca="false">Inputs!$B$5*B3542+Inputs!$B$6*C3542</f>
        <v>2252000</v>
      </c>
      <c r="G3542" s="29" t="n">
        <f aca="false">Inputs!$B$5*D3542</f>
        <v>24000.0000000002</v>
      </c>
      <c r="H3542" s="29" t="n">
        <f aca="false">Inputs!$B$6*E3542</f>
        <v>-15499.9999999998</v>
      </c>
      <c r="I3542" s="29" t="n">
        <f aca="false">G3542+H3542</f>
        <v>8500.00000000044</v>
      </c>
      <c r="J3542" s="29" t="n">
        <f aca="false">J3541+I3542</f>
        <v>893500.000000002</v>
      </c>
    </row>
    <row r="3543" customFormat="false" ht="15" hidden="false" customHeight="false" outlineLevel="0" collapsed="false">
      <c r="A3543" s="26" t="n">
        <v>42600</v>
      </c>
      <c r="B3543" s="27" t="n">
        <v>48.2</v>
      </c>
      <c r="C3543" s="27" t="n">
        <v>49.46</v>
      </c>
      <c r="D3543" s="28" t="n">
        <f aca="false">B3543-B3542</f>
        <v>1.39</v>
      </c>
      <c r="E3543" s="28" t="n">
        <f aca="false">C3543-C3542</f>
        <v>0.880000000000003</v>
      </c>
      <c r="F3543" s="29" t="n">
        <f aca="false">Inputs!$B$5*B3543+Inputs!$B$6*C3543</f>
        <v>2347000</v>
      </c>
      <c r="G3543" s="29" t="n">
        <f aca="false">Inputs!$B$5*D3543</f>
        <v>139000</v>
      </c>
      <c r="H3543" s="29" t="n">
        <f aca="false">Inputs!$B$6*E3543</f>
        <v>-44000.0000000001</v>
      </c>
      <c r="I3543" s="29" t="n">
        <f aca="false">G3543+H3543</f>
        <v>94999.9999999999</v>
      </c>
      <c r="J3543" s="29" t="n">
        <f aca="false">J3542+I3543</f>
        <v>988500.000000002</v>
      </c>
    </row>
    <row r="3544" customFormat="false" ht="15" hidden="false" customHeight="false" outlineLevel="0" collapsed="false">
      <c r="A3544" s="26" t="n">
        <v>42601</v>
      </c>
      <c r="B3544" s="27" t="n">
        <v>48.48</v>
      </c>
      <c r="C3544" s="27" t="n">
        <v>49.39</v>
      </c>
      <c r="D3544" s="28" t="n">
        <f aca="false">B3544-B3543</f>
        <v>0.279999999999994</v>
      </c>
      <c r="E3544" s="28" t="n">
        <f aca="false">C3544-C3543</f>
        <v>-0.0700000000000003</v>
      </c>
      <c r="F3544" s="29" t="n">
        <f aca="false">Inputs!$B$5*B3544+Inputs!$B$6*C3544</f>
        <v>2378500</v>
      </c>
      <c r="G3544" s="29" t="n">
        <f aca="false">Inputs!$B$5*D3544</f>
        <v>27999.9999999994</v>
      </c>
      <c r="H3544" s="29" t="n">
        <f aca="false">Inputs!$B$6*E3544</f>
        <v>3500.00000000001</v>
      </c>
      <c r="I3544" s="29" t="n">
        <f aca="false">G3544+H3544</f>
        <v>31499.9999999994</v>
      </c>
      <c r="J3544" s="29" t="n">
        <f aca="false">J3543+I3544</f>
        <v>1020000</v>
      </c>
    </row>
    <row r="3545" customFormat="false" ht="15" hidden="false" customHeight="false" outlineLevel="0" collapsed="false">
      <c r="A3545" s="26" t="n">
        <v>42604</v>
      </c>
      <c r="B3545" s="27" t="n">
        <v>46.8</v>
      </c>
      <c r="C3545" s="27" t="n">
        <v>48.1</v>
      </c>
      <c r="D3545" s="28" t="n">
        <f aca="false">B3545-B3544</f>
        <v>-1.68</v>
      </c>
      <c r="E3545" s="28" t="n">
        <f aca="false">C3545-C3544</f>
        <v>-1.29</v>
      </c>
      <c r="F3545" s="29" t="n">
        <f aca="false">Inputs!$B$5*B3545+Inputs!$B$6*C3545</f>
        <v>2275000</v>
      </c>
      <c r="G3545" s="29" t="n">
        <f aca="false">Inputs!$B$5*D3545</f>
        <v>-168000</v>
      </c>
      <c r="H3545" s="29" t="n">
        <f aca="false">Inputs!$B$6*E3545</f>
        <v>64500</v>
      </c>
      <c r="I3545" s="29" t="n">
        <f aca="false">G3545+H3545</f>
        <v>-103500</v>
      </c>
      <c r="J3545" s="29" t="n">
        <f aca="false">J3544+I3545</f>
        <v>916500.000000001</v>
      </c>
    </row>
    <row r="3546" customFormat="false" ht="15" hidden="false" customHeight="false" outlineLevel="0" collapsed="false">
      <c r="A3546" s="26" t="n">
        <v>42605</v>
      </c>
      <c r="B3546" s="27" t="n">
        <v>47.54</v>
      </c>
      <c r="C3546" s="27" t="n">
        <v>48.7</v>
      </c>
      <c r="D3546" s="28" t="n">
        <f aca="false">B3546-B3545</f>
        <v>0.740000000000002</v>
      </c>
      <c r="E3546" s="28" t="n">
        <f aca="false">C3546-C3545</f>
        <v>0.600000000000001</v>
      </c>
      <c r="F3546" s="29" t="n">
        <f aca="false">Inputs!$B$5*B3546+Inputs!$B$6*C3546</f>
        <v>2319000</v>
      </c>
      <c r="G3546" s="29" t="n">
        <f aca="false">Inputs!$B$5*D3546</f>
        <v>74000.0000000002</v>
      </c>
      <c r="H3546" s="29" t="n">
        <f aca="false">Inputs!$B$6*E3546</f>
        <v>-30000.0000000001</v>
      </c>
      <c r="I3546" s="29" t="n">
        <f aca="false">G3546+H3546</f>
        <v>44000.0000000001</v>
      </c>
      <c r="J3546" s="29" t="n">
        <f aca="false">J3545+I3546</f>
        <v>960500.000000001</v>
      </c>
    </row>
    <row r="3547" customFormat="false" ht="15" hidden="false" customHeight="false" outlineLevel="0" collapsed="false">
      <c r="A3547" s="26" t="n">
        <v>42606</v>
      </c>
      <c r="B3547" s="27" t="n">
        <v>46.29</v>
      </c>
      <c r="C3547" s="27" t="n">
        <v>47.56</v>
      </c>
      <c r="D3547" s="28" t="n">
        <f aca="false">B3547-B3546</f>
        <v>-1.25</v>
      </c>
      <c r="E3547" s="28" t="n">
        <f aca="false">C3547-C3546</f>
        <v>-1.14</v>
      </c>
      <c r="F3547" s="29" t="n">
        <f aca="false">Inputs!$B$5*B3547+Inputs!$B$6*C3547</f>
        <v>2251000</v>
      </c>
      <c r="G3547" s="29" t="n">
        <f aca="false">Inputs!$B$5*D3547</f>
        <v>-125000</v>
      </c>
      <c r="H3547" s="29" t="n">
        <f aca="false">Inputs!$B$6*E3547</f>
        <v>57000</v>
      </c>
      <c r="I3547" s="29" t="n">
        <f aca="false">G3547+H3547</f>
        <v>-68000</v>
      </c>
      <c r="J3547" s="29" t="n">
        <f aca="false">J3546+I3547</f>
        <v>892500.000000001</v>
      </c>
    </row>
    <row r="3548" customFormat="false" ht="15" hidden="false" customHeight="false" outlineLevel="0" collapsed="false">
      <c r="A3548" s="26" t="n">
        <v>42607</v>
      </c>
      <c r="B3548" s="27" t="n">
        <v>46.97</v>
      </c>
      <c r="C3548" s="27" t="n">
        <v>49.25</v>
      </c>
      <c r="D3548" s="28" t="n">
        <f aca="false">B3548-B3547</f>
        <v>0.68</v>
      </c>
      <c r="E3548" s="28" t="n">
        <f aca="false">C3548-C3547</f>
        <v>1.69</v>
      </c>
      <c r="F3548" s="29" t="n">
        <f aca="false">Inputs!$B$5*B3548+Inputs!$B$6*C3548</f>
        <v>2234500</v>
      </c>
      <c r="G3548" s="29" t="n">
        <f aca="false">Inputs!$B$5*D3548</f>
        <v>68000</v>
      </c>
      <c r="H3548" s="29" t="n">
        <f aca="false">Inputs!$B$6*E3548</f>
        <v>-84499.9999999999</v>
      </c>
      <c r="I3548" s="29" t="n">
        <f aca="false">G3548+H3548</f>
        <v>-16499.9999999999</v>
      </c>
      <c r="J3548" s="29" t="n">
        <f aca="false">J3547+I3548</f>
        <v>876000.000000002</v>
      </c>
    </row>
    <row r="3549" customFormat="false" ht="15" hidden="false" customHeight="false" outlineLevel="0" collapsed="false">
      <c r="A3549" s="26" t="n">
        <v>42608</v>
      </c>
      <c r="B3549" s="27" t="n">
        <v>47.64</v>
      </c>
      <c r="C3549" s="27" t="n">
        <v>49.66</v>
      </c>
      <c r="D3549" s="28" t="n">
        <f aca="false">B3549-B3548</f>
        <v>0.670000000000002</v>
      </c>
      <c r="E3549" s="28" t="n">
        <f aca="false">C3549-C3548</f>
        <v>0.409999999999997</v>
      </c>
      <c r="F3549" s="29" t="n">
        <f aca="false">Inputs!$B$5*B3549+Inputs!$B$6*C3549</f>
        <v>2281000</v>
      </c>
      <c r="G3549" s="29" t="n">
        <f aca="false">Inputs!$B$5*D3549</f>
        <v>67000.0000000002</v>
      </c>
      <c r="H3549" s="29" t="n">
        <f aca="false">Inputs!$B$6*E3549</f>
        <v>-20499.9999999998</v>
      </c>
      <c r="I3549" s="29" t="n">
        <f aca="false">G3549+H3549</f>
        <v>46500.0000000004</v>
      </c>
      <c r="J3549" s="29" t="n">
        <f aca="false">J3548+I3549</f>
        <v>922500.000000002</v>
      </c>
    </row>
    <row r="3550" customFormat="false" ht="15" hidden="false" customHeight="false" outlineLevel="0" collapsed="false">
      <c r="A3550" s="26" t="n">
        <v>42611</v>
      </c>
      <c r="B3550" s="27" t="n">
        <v>46.97</v>
      </c>
      <c r="C3550" s="27" t="n">
        <v>49.66</v>
      </c>
      <c r="D3550" s="28" t="n">
        <f aca="false">B3550-B3549</f>
        <v>-0.670000000000002</v>
      </c>
      <c r="E3550" s="28" t="n">
        <f aca="false">C3550-C3549</f>
        <v>0</v>
      </c>
      <c r="F3550" s="29" t="n">
        <f aca="false">Inputs!$B$5*B3550+Inputs!$B$6*C3550</f>
        <v>2214000</v>
      </c>
      <c r="G3550" s="29" t="n">
        <f aca="false">Inputs!$B$5*D3550</f>
        <v>-67000.0000000002</v>
      </c>
      <c r="H3550" s="29" t="n">
        <f aca="false">Inputs!$B$6*E3550</f>
        <v>-0</v>
      </c>
      <c r="I3550" s="29" t="n">
        <f aca="false">G3550+H3550</f>
        <v>-67000.0000000002</v>
      </c>
      <c r="J3550" s="29" t="n">
        <f aca="false">J3549+I3550</f>
        <v>855500.000000002</v>
      </c>
    </row>
    <row r="3551" customFormat="false" ht="15" hidden="false" customHeight="false" outlineLevel="0" collapsed="false">
      <c r="A3551" s="26" t="n">
        <v>42612</v>
      </c>
      <c r="B3551" s="27" t="n">
        <v>46.32</v>
      </c>
      <c r="C3551" s="27" t="n">
        <v>47.94</v>
      </c>
      <c r="D3551" s="28" t="n">
        <f aca="false">B3551-B3550</f>
        <v>-0.649999999999999</v>
      </c>
      <c r="E3551" s="28" t="n">
        <f aca="false">C3551-C3550</f>
        <v>-1.72</v>
      </c>
      <c r="F3551" s="29" t="n">
        <f aca="false">Inputs!$B$5*B3551+Inputs!$B$6*C3551</f>
        <v>2235000</v>
      </c>
      <c r="G3551" s="29" t="n">
        <f aca="false">Inputs!$B$5*D3551</f>
        <v>-64999.9999999999</v>
      </c>
      <c r="H3551" s="29" t="n">
        <f aca="false">Inputs!$B$6*E3551</f>
        <v>85999.9999999999</v>
      </c>
      <c r="I3551" s="29" t="n">
        <f aca="false">G3551+H3551</f>
        <v>21000.0000000001</v>
      </c>
      <c r="J3551" s="29" t="n">
        <f aca="false">J3550+I3551</f>
        <v>876500.000000002</v>
      </c>
    </row>
    <row r="3552" customFormat="false" ht="15" hidden="false" customHeight="false" outlineLevel="0" collapsed="false">
      <c r="A3552" s="26" t="n">
        <v>42613</v>
      </c>
      <c r="B3552" s="27" t="n">
        <v>44.68</v>
      </c>
      <c r="C3552" s="27" t="n">
        <v>47.94</v>
      </c>
      <c r="D3552" s="28" t="n">
        <f aca="false">B3552-B3551</f>
        <v>-1.64</v>
      </c>
      <c r="E3552" s="28" t="n">
        <f aca="false">C3552-C3551</f>
        <v>0</v>
      </c>
      <c r="F3552" s="29" t="n">
        <f aca="false">Inputs!$B$5*B3552+Inputs!$B$6*C3552</f>
        <v>2071000</v>
      </c>
      <c r="G3552" s="29" t="n">
        <f aca="false">Inputs!$B$5*D3552</f>
        <v>-164000</v>
      </c>
      <c r="H3552" s="29" t="n">
        <f aca="false">Inputs!$B$6*E3552</f>
        <v>-0</v>
      </c>
      <c r="I3552" s="29" t="n">
        <f aca="false">G3552+H3552</f>
        <v>-164000</v>
      </c>
      <c r="J3552" s="29" t="n">
        <f aca="false">J3551+I3552</f>
        <v>712500.000000002</v>
      </c>
    </row>
    <row r="3553" customFormat="false" ht="15" hidden="false" customHeight="false" outlineLevel="0" collapsed="false">
      <c r="A3553" s="26" t="n">
        <v>42614</v>
      </c>
      <c r="B3553" s="27" t="n">
        <v>43.17</v>
      </c>
      <c r="C3553" s="27" t="n">
        <v>45.05</v>
      </c>
      <c r="D3553" s="28" t="n">
        <f aca="false">B3553-B3552</f>
        <v>-1.51</v>
      </c>
      <c r="E3553" s="28" t="n">
        <f aca="false">C3553-C3552</f>
        <v>-2.89</v>
      </c>
      <c r="F3553" s="29" t="n">
        <f aca="false">Inputs!$B$5*B3553+Inputs!$B$6*C3553</f>
        <v>2064500</v>
      </c>
      <c r="G3553" s="29" t="n">
        <f aca="false">Inputs!$B$5*D3553</f>
        <v>-151000</v>
      </c>
      <c r="H3553" s="29" t="n">
        <f aca="false">Inputs!$B$6*E3553</f>
        <v>144500</v>
      </c>
      <c r="I3553" s="29" t="n">
        <f aca="false">G3553+H3553</f>
        <v>-6499.99999999977</v>
      </c>
      <c r="J3553" s="29" t="n">
        <f aca="false">J3552+I3553</f>
        <v>706000.000000002</v>
      </c>
    </row>
    <row r="3554" customFormat="false" ht="15" hidden="false" customHeight="false" outlineLevel="0" collapsed="false">
      <c r="A3554" s="26" t="n">
        <v>42615</v>
      </c>
      <c r="B3554" s="27" t="n">
        <v>44.39</v>
      </c>
      <c r="C3554" s="27" t="n">
        <v>45.96</v>
      </c>
      <c r="D3554" s="28" t="n">
        <f aca="false">B3554-B3553</f>
        <v>1.22</v>
      </c>
      <c r="E3554" s="28" t="n">
        <f aca="false">C3554-C3553</f>
        <v>0.910000000000004</v>
      </c>
      <c r="F3554" s="29" t="n">
        <f aca="false">Inputs!$B$5*B3554+Inputs!$B$6*C3554</f>
        <v>2141000</v>
      </c>
      <c r="G3554" s="29" t="n">
        <f aca="false">Inputs!$B$5*D3554</f>
        <v>122000</v>
      </c>
      <c r="H3554" s="29" t="n">
        <f aca="false">Inputs!$B$6*E3554</f>
        <v>-45500.0000000002</v>
      </c>
      <c r="I3554" s="29" t="n">
        <f aca="false">G3554+H3554</f>
        <v>76499.9999999997</v>
      </c>
      <c r="J3554" s="29" t="n">
        <f aca="false">J3553+I3554</f>
        <v>782500.000000002</v>
      </c>
    </row>
    <row r="3555" customFormat="false" ht="15" hidden="false" customHeight="false" outlineLevel="0" collapsed="false">
      <c r="A3555" s="26" t="n">
        <v>42619</v>
      </c>
      <c r="B3555" s="27" t="n">
        <v>44.85</v>
      </c>
      <c r="C3555" s="27" t="n">
        <v>46.21</v>
      </c>
      <c r="D3555" s="28" t="n">
        <f aca="false">B3555-B3554</f>
        <v>0.460000000000001</v>
      </c>
      <c r="E3555" s="28" t="n">
        <f aca="false">C3555-C3554</f>
        <v>0.25</v>
      </c>
      <c r="F3555" s="29" t="n">
        <f aca="false">Inputs!$B$5*B3555+Inputs!$B$6*C3555</f>
        <v>2174500</v>
      </c>
      <c r="G3555" s="29" t="n">
        <f aca="false">Inputs!$B$5*D3555</f>
        <v>46000.0000000001</v>
      </c>
      <c r="H3555" s="29" t="n">
        <f aca="false">Inputs!$B$6*E3555</f>
        <v>-12500</v>
      </c>
      <c r="I3555" s="29" t="n">
        <f aca="false">G3555+H3555</f>
        <v>33500.0000000001</v>
      </c>
      <c r="J3555" s="29" t="n">
        <f aca="false">J3554+I3555</f>
        <v>816000.000000002</v>
      </c>
    </row>
    <row r="3556" customFormat="false" ht="15" hidden="false" customHeight="false" outlineLevel="0" collapsed="false">
      <c r="A3556" s="26" t="n">
        <v>42620</v>
      </c>
      <c r="B3556" s="27" t="n">
        <v>45.47</v>
      </c>
      <c r="C3556" s="27" t="n">
        <v>47</v>
      </c>
      <c r="D3556" s="28" t="n">
        <f aca="false">B3556-B3555</f>
        <v>0.619999999999997</v>
      </c>
      <c r="E3556" s="28" t="n">
        <f aca="false">C3556-C3555</f>
        <v>0.789999999999999</v>
      </c>
      <c r="F3556" s="29" t="n">
        <f aca="false">Inputs!$B$5*B3556+Inputs!$B$6*C3556</f>
        <v>2197000</v>
      </c>
      <c r="G3556" s="29" t="n">
        <f aca="false">Inputs!$B$5*D3556</f>
        <v>61999.9999999997</v>
      </c>
      <c r="H3556" s="29" t="n">
        <f aca="false">Inputs!$B$6*E3556</f>
        <v>-39500</v>
      </c>
      <c r="I3556" s="29" t="n">
        <f aca="false">G3556+H3556</f>
        <v>22499.9999999998</v>
      </c>
      <c r="J3556" s="29" t="n">
        <f aca="false">J3555+I3556</f>
        <v>838500.000000002</v>
      </c>
    </row>
    <row r="3557" customFormat="false" ht="15" hidden="false" customHeight="false" outlineLevel="0" collapsed="false">
      <c r="A3557" s="26" t="n">
        <v>42621</v>
      </c>
      <c r="B3557" s="27" t="n">
        <v>47.63</v>
      </c>
      <c r="C3557" s="27" t="n">
        <v>49.23</v>
      </c>
      <c r="D3557" s="28" t="n">
        <f aca="false">B3557-B3556</f>
        <v>2.16</v>
      </c>
      <c r="E3557" s="28" t="n">
        <f aca="false">C3557-C3556</f>
        <v>2.23</v>
      </c>
      <c r="F3557" s="29" t="n">
        <f aca="false">Inputs!$B$5*B3557+Inputs!$B$6*C3557</f>
        <v>2301500</v>
      </c>
      <c r="G3557" s="29" t="n">
        <f aca="false">Inputs!$B$5*D3557</f>
        <v>216000</v>
      </c>
      <c r="H3557" s="29" t="n">
        <f aca="false">Inputs!$B$6*E3557</f>
        <v>-111500</v>
      </c>
      <c r="I3557" s="29" t="n">
        <f aca="false">G3557+H3557</f>
        <v>104500.000000001</v>
      </c>
      <c r="J3557" s="29" t="n">
        <f aca="false">J3556+I3557</f>
        <v>943000.000000002</v>
      </c>
    </row>
    <row r="3558" customFormat="false" ht="15" hidden="false" customHeight="false" outlineLevel="0" collapsed="false">
      <c r="A3558" s="26" t="n">
        <v>42622</v>
      </c>
      <c r="B3558" s="27" t="n">
        <v>45.88</v>
      </c>
      <c r="C3558" s="27" t="n">
        <v>48.37</v>
      </c>
      <c r="D3558" s="28" t="n">
        <f aca="false">B3558-B3557</f>
        <v>-1.75</v>
      </c>
      <c r="E3558" s="28" t="n">
        <f aca="false">C3558-C3557</f>
        <v>-0.859999999999999</v>
      </c>
      <c r="F3558" s="29" t="n">
        <f aca="false">Inputs!$B$5*B3558+Inputs!$B$6*C3558</f>
        <v>2169500</v>
      </c>
      <c r="G3558" s="29" t="n">
        <f aca="false">Inputs!$B$5*D3558</f>
        <v>-175000</v>
      </c>
      <c r="H3558" s="29" t="n">
        <f aca="false">Inputs!$B$6*E3558</f>
        <v>43000</v>
      </c>
      <c r="I3558" s="29" t="n">
        <f aca="false">G3558+H3558</f>
        <v>-132000</v>
      </c>
      <c r="J3558" s="29" t="n">
        <f aca="false">J3557+I3558</f>
        <v>811000.000000002</v>
      </c>
    </row>
    <row r="3559" customFormat="false" ht="15" hidden="false" customHeight="false" outlineLevel="0" collapsed="false">
      <c r="A3559" s="26" t="n">
        <v>42625</v>
      </c>
      <c r="B3559" s="27" t="n">
        <v>46.28</v>
      </c>
      <c r="C3559" s="27" t="n">
        <v>47.82</v>
      </c>
      <c r="D3559" s="28" t="n">
        <f aca="false">B3559-B3558</f>
        <v>0.399999999999999</v>
      </c>
      <c r="E3559" s="28" t="n">
        <f aca="false">C3559-C3558</f>
        <v>-0.549999999999997</v>
      </c>
      <c r="F3559" s="29" t="n">
        <f aca="false">Inputs!$B$5*B3559+Inputs!$B$6*C3559</f>
        <v>2237000</v>
      </c>
      <c r="G3559" s="29" t="n">
        <f aca="false">Inputs!$B$5*D3559</f>
        <v>39999.9999999999</v>
      </c>
      <c r="H3559" s="29" t="n">
        <f aca="false">Inputs!$B$6*E3559</f>
        <v>27499.9999999999</v>
      </c>
      <c r="I3559" s="29" t="n">
        <f aca="false">G3559+H3559</f>
        <v>67499.9999999997</v>
      </c>
      <c r="J3559" s="29" t="n">
        <f aca="false">J3558+I3559</f>
        <v>878500.000000002</v>
      </c>
    </row>
    <row r="3560" customFormat="false" ht="15" hidden="false" customHeight="false" outlineLevel="0" collapsed="false">
      <c r="A3560" s="26" t="n">
        <v>42626</v>
      </c>
      <c r="B3560" s="27" t="n">
        <v>44.91</v>
      </c>
      <c r="C3560" s="27" t="n">
        <v>46.48</v>
      </c>
      <c r="D3560" s="28" t="n">
        <f aca="false">B3560-B3559</f>
        <v>-1.37</v>
      </c>
      <c r="E3560" s="28" t="n">
        <f aca="false">C3560-C3559</f>
        <v>-1.34</v>
      </c>
      <c r="F3560" s="29" t="n">
        <f aca="false">Inputs!$B$5*B3560+Inputs!$B$6*C3560</f>
        <v>2167000</v>
      </c>
      <c r="G3560" s="29" t="n">
        <f aca="false">Inputs!$B$5*D3560</f>
        <v>-137000</v>
      </c>
      <c r="H3560" s="29" t="n">
        <f aca="false">Inputs!$B$6*E3560</f>
        <v>67000.0000000002</v>
      </c>
      <c r="I3560" s="29" t="n">
        <f aca="false">G3560+H3560</f>
        <v>-70000.0000000003</v>
      </c>
      <c r="J3560" s="29" t="n">
        <f aca="false">J3559+I3560</f>
        <v>808500.000000002</v>
      </c>
    </row>
    <row r="3561" customFormat="false" ht="15" hidden="false" customHeight="false" outlineLevel="0" collapsed="false">
      <c r="A3561" s="26" t="n">
        <v>42627</v>
      </c>
      <c r="B3561" s="27" t="n">
        <v>43.62</v>
      </c>
      <c r="C3561" s="27" t="n">
        <v>45.65</v>
      </c>
      <c r="D3561" s="28" t="n">
        <f aca="false">B3561-B3560</f>
        <v>-1.29</v>
      </c>
      <c r="E3561" s="28" t="n">
        <f aca="false">C3561-C3560</f>
        <v>-0.829999999999998</v>
      </c>
      <c r="F3561" s="29" t="n">
        <f aca="false">Inputs!$B$5*B3561+Inputs!$B$6*C3561</f>
        <v>2079500</v>
      </c>
      <c r="G3561" s="29" t="n">
        <f aca="false">Inputs!$B$5*D3561</f>
        <v>-129000</v>
      </c>
      <c r="H3561" s="29" t="n">
        <f aca="false">Inputs!$B$6*E3561</f>
        <v>41499.9999999999</v>
      </c>
      <c r="I3561" s="29" t="n">
        <f aca="false">G3561+H3561</f>
        <v>-87500</v>
      </c>
      <c r="J3561" s="29" t="n">
        <f aca="false">J3560+I3561</f>
        <v>721000.000000002</v>
      </c>
    </row>
    <row r="3562" customFormat="false" ht="15" hidden="false" customHeight="false" outlineLevel="0" collapsed="false">
      <c r="A3562" s="26" t="n">
        <v>42628</v>
      </c>
      <c r="B3562" s="27" t="n">
        <v>43.85</v>
      </c>
      <c r="C3562" s="27" t="n">
        <v>45.83</v>
      </c>
      <c r="D3562" s="28" t="n">
        <f aca="false">B3562-B3561</f>
        <v>0.230000000000004</v>
      </c>
      <c r="E3562" s="28" t="n">
        <f aca="false">C3562-C3561</f>
        <v>0.18</v>
      </c>
      <c r="F3562" s="29" t="n">
        <f aca="false">Inputs!$B$5*B3562+Inputs!$B$6*C3562</f>
        <v>2093500</v>
      </c>
      <c r="G3562" s="29" t="n">
        <f aca="false">Inputs!$B$5*D3562</f>
        <v>23000.0000000004</v>
      </c>
      <c r="H3562" s="29" t="n">
        <f aca="false">Inputs!$B$6*E3562</f>
        <v>-8999.99999999999</v>
      </c>
      <c r="I3562" s="29" t="n">
        <f aca="false">G3562+H3562</f>
        <v>14000.0000000004</v>
      </c>
      <c r="J3562" s="29" t="n">
        <f aca="false">J3561+I3562</f>
        <v>735000.000000002</v>
      </c>
    </row>
    <row r="3563" customFormat="false" ht="15" hidden="false" customHeight="false" outlineLevel="0" collapsed="false">
      <c r="A3563" s="26" t="n">
        <v>42629</v>
      </c>
      <c r="B3563" s="27" t="n">
        <v>43.04</v>
      </c>
      <c r="C3563" s="27" t="n">
        <v>45.26</v>
      </c>
      <c r="D3563" s="28" t="n">
        <f aca="false">B3563-B3562</f>
        <v>-0.810000000000002</v>
      </c>
      <c r="E3563" s="28" t="n">
        <f aca="false">C3563-C3562</f>
        <v>-0.57</v>
      </c>
      <c r="F3563" s="29" t="n">
        <f aca="false">Inputs!$B$5*B3563+Inputs!$B$6*C3563</f>
        <v>2041000</v>
      </c>
      <c r="G3563" s="29" t="n">
        <f aca="false">Inputs!$B$5*D3563</f>
        <v>-81000.0000000002</v>
      </c>
      <c r="H3563" s="29" t="n">
        <f aca="false">Inputs!$B$6*E3563</f>
        <v>28500</v>
      </c>
      <c r="I3563" s="29" t="n">
        <f aca="false">G3563+H3563</f>
        <v>-52500.0000000002</v>
      </c>
      <c r="J3563" s="29" t="n">
        <f aca="false">J3562+I3563</f>
        <v>682500.000000002</v>
      </c>
    </row>
    <row r="3564" customFormat="false" ht="15" hidden="false" customHeight="false" outlineLevel="0" collapsed="false">
      <c r="A3564" s="26" t="n">
        <v>42632</v>
      </c>
      <c r="B3564" s="27" t="n">
        <v>43.34</v>
      </c>
      <c r="C3564" s="27" t="n">
        <v>46.04</v>
      </c>
      <c r="D3564" s="28" t="n">
        <f aca="false">B3564-B3563</f>
        <v>0.300000000000004</v>
      </c>
      <c r="E3564" s="28" t="n">
        <f aca="false">C3564-C3563</f>
        <v>0.780000000000001</v>
      </c>
      <c r="F3564" s="29" t="n">
        <f aca="false">Inputs!$B$5*B3564+Inputs!$B$6*C3564</f>
        <v>2032000</v>
      </c>
      <c r="G3564" s="29" t="n">
        <f aca="false">Inputs!$B$5*D3564</f>
        <v>30000.0000000004</v>
      </c>
      <c r="H3564" s="29" t="n">
        <f aca="false">Inputs!$B$6*E3564</f>
        <v>-39000.0000000001</v>
      </c>
      <c r="I3564" s="29" t="n">
        <f aca="false">G3564+H3564</f>
        <v>-8999.99999999963</v>
      </c>
      <c r="J3564" s="29" t="n">
        <f aca="false">J3563+I3564</f>
        <v>673500.000000002</v>
      </c>
    </row>
    <row r="3565" customFormat="false" ht="15" hidden="false" customHeight="false" outlineLevel="0" collapsed="false">
      <c r="A3565" s="26" t="n">
        <v>42633</v>
      </c>
      <c r="B3565" s="27" t="n">
        <v>43.85</v>
      </c>
      <c r="C3565" s="27" t="n">
        <v>45.24</v>
      </c>
      <c r="D3565" s="28" t="n">
        <f aca="false">B3565-B3564</f>
        <v>0.509999999999998</v>
      </c>
      <c r="E3565" s="28" t="n">
        <f aca="false">C3565-C3564</f>
        <v>-0.799999999999997</v>
      </c>
      <c r="F3565" s="29" t="n">
        <f aca="false">Inputs!$B$5*B3565+Inputs!$B$6*C3565</f>
        <v>2123000</v>
      </c>
      <c r="G3565" s="29" t="n">
        <f aca="false">Inputs!$B$5*D3565</f>
        <v>50999.9999999998</v>
      </c>
      <c r="H3565" s="29" t="n">
        <f aca="false">Inputs!$B$6*E3565</f>
        <v>39999.9999999999</v>
      </c>
      <c r="I3565" s="29" t="n">
        <f aca="false">G3565+H3565</f>
        <v>90999.9999999997</v>
      </c>
      <c r="J3565" s="29" t="n">
        <f aca="false">J3564+I3565</f>
        <v>764500.000000002</v>
      </c>
    </row>
    <row r="3566" customFormat="false" ht="15" hidden="false" customHeight="false" outlineLevel="0" collapsed="false">
      <c r="A3566" s="26" t="n">
        <v>42634</v>
      </c>
      <c r="B3566" s="27" t="n">
        <v>45.33</v>
      </c>
      <c r="C3566" s="27" t="n">
        <v>45.99</v>
      </c>
      <c r="D3566" s="28" t="n">
        <f aca="false">B3566-B3565</f>
        <v>1.48</v>
      </c>
      <c r="E3566" s="28" t="n">
        <f aca="false">C3566-C3565</f>
        <v>0.75</v>
      </c>
      <c r="F3566" s="29" t="n">
        <f aca="false">Inputs!$B$5*B3566+Inputs!$B$6*C3566</f>
        <v>2233500</v>
      </c>
      <c r="G3566" s="29" t="n">
        <f aca="false">Inputs!$B$5*D3566</f>
        <v>148000</v>
      </c>
      <c r="H3566" s="29" t="n">
        <f aca="false">Inputs!$B$6*E3566</f>
        <v>-37500</v>
      </c>
      <c r="I3566" s="29" t="n">
        <f aca="false">G3566+H3566</f>
        <v>110500</v>
      </c>
      <c r="J3566" s="29" t="n">
        <f aca="false">J3565+I3566</f>
        <v>875000.000000002</v>
      </c>
    </row>
    <row r="3567" customFormat="false" ht="15" hidden="false" customHeight="false" outlineLevel="0" collapsed="false">
      <c r="A3567" s="26" t="n">
        <v>42635</v>
      </c>
      <c r="B3567" s="27" t="n">
        <v>46.1</v>
      </c>
      <c r="C3567" s="27" t="n">
        <v>47.21</v>
      </c>
      <c r="D3567" s="28" t="n">
        <f aca="false">B3567-B3566</f>
        <v>0.770000000000003</v>
      </c>
      <c r="E3567" s="28" t="n">
        <f aca="false">C3567-C3566</f>
        <v>1.22</v>
      </c>
      <c r="F3567" s="29" t="n">
        <f aca="false">Inputs!$B$5*B3567+Inputs!$B$6*C3567</f>
        <v>2249500</v>
      </c>
      <c r="G3567" s="29" t="n">
        <f aca="false">Inputs!$B$5*D3567</f>
        <v>77000.0000000003</v>
      </c>
      <c r="H3567" s="29" t="n">
        <f aca="false">Inputs!$B$6*E3567</f>
        <v>-60999.9999999999</v>
      </c>
      <c r="I3567" s="29" t="n">
        <f aca="false">G3567+H3567</f>
        <v>16000.0000000004</v>
      </c>
      <c r="J3567" s="29" t="n">
        <f aca="false">J3566+I3567</f>
        <v>891000.000000002</v>
      </c>
    </row>
    <row r="3568" customFormat="false" ht="15" hidden="false" customHeight="false" outlineLevel="0" collapsed="false">
      <c r="A3568" s="26" t="n">
        <v>42636</v>
      </c>
      <c r="B3568" s="27" t="n">
        <v>44.36</v>
      </c>
      <c r="C3568" s="27" t="n">
        <v>46.71</v>
      </c>
      <c r="D3568" s="28" t="n">
        <f aca="false">B3568-B3567</f>
        <v>-1.74</v>
      </c>
      <c r="E3568" s="28" t="n">
        <f aca="false">C3568-C3567</f>
        <v>-0.5</v>
      </c>
      <c r="F3568" s="29" t="n">
        <f aca="false">Inputs!$B$5*B3568+Inputs!$B$6*C3568</f>
        <v>2100500</v>
      </c>
      <c r="G3568" s="29" t="n">
        <f aca="false">Inputs!$B$5*D3568</f>
        <v>-174000</v>
      </c>
      <c r="H3568" s="29" t="n">
        <f aca="false">Inputs!$B$6*E3568</f>
        <v>25000</v>
      </c>
      <c r="I3568" s="29" t="n">
        <f aca="false">G3568+H3568</f>
        <v>-149000</v>
      </c>
      <c r="J3568" s="29" t="n">
        <f aca="false">J3567+I3568</f>
        <v>742000.000000002</v>
      </c>
    </row>
    <row r="3569" customFormat="false" ht="15" hidden="false" customHeight="false" outlineLevel="0" collapsed="false">
      <c r="A3569" s="26" t="n">
        <v>42639</v>
      </c>
      <c r="B3569" s="27" t="n">
        <v>45.6</v>
      </c>
      <c r="C3569" s="27" t="n">
        <v>46.61</v>
      </c>
      <c r="D3569" s="28" t="n">
        <f aca="false">B3569-B3568</f>
        <v>1.24</v>
      </c>
      <c r="E3569" s="28" t="n">
        <f aca="false">C3569-C3568</f>
        <v>-0.100000000000001</v>
      </c>
      <c r="F3569" s="29" t="n">
        <f aca="false">Inputs!$B$5*B3569+Inputs!$B$6*C3569</f>
        <v>2229500</v>
      </c>
      <c r="G3569" s="29" t="n">
        <f aca="false">Inputs!$B$5*D3569</f>
        <v>124000</v>
      </c>
      <c r="H3569" s="29" t="n">
        <f aca="false">Inputs!$B$6*E3569</f>
        <v>5000.00000000007</v>
      </c>
      <c r="I3569" s="29" t="n">
        <f aca="false">G3569+H3569</f>
        <v>129000</v>
      </c>
      <c r="J3569" s="29" t="n">
        <f aca="false">J3568+I3569</f>
        <v>871000.000000002</v>
      </c>
    </row>
    <row r="3570" customFormat="false" ht="15" hidden="false" customHeight="false" outlineLevel="0" collapsed="false">
      <c r="A3570" s="26" t="n">
        <v>42640</v>
      </c>
      <c r="B3570" s="27" t="n">
        <v>44.65</v>
      </c>
      <c r="C3570" s="27" t="n">
        <v>44.95</v>
      </c>
      <c r="D3570" s="28" t="n">
        <f aca="false">B3570-B3569</f>
        <v>-0.950000000000003</v>
      </c>
      <c r="E3570" s="28" t="n">
        <f aca="false">C3570-C3569</f>
        <v>-1.66</v>
      </c>
      <c r="F3570" s="29" t="n">
        <f aca="false">Inputs!$B$5*B3570+Inputs!$B$6*C3570</f>
        <v>2217500</v>
      </c>
      <c r="G3570" s="29" t="n">
        <f aca="false">Inputs!$B$5*D3570</f>
        <v>-95000.0000000003</v>
      </c>
      <c r="H3570" s="29" t="n">
        <f aca="false">Inputs!$B$6*E3570</f>
        <v>82999.9999999998</v>
      </c>
      <c r="I3570" s="29" t="n">
        <f aca="false">G3570+H3570</f>
        <v>-12000.0000000005</v>
      </c>
      <c r="J3570" s="29" t="n">
        <f aca="false">J3569+I3570</f>
        <v>859000.000000001</v>
      </c>
    </row>
    <row r="3571" customFormat="false" ht="15" hidden="false" customHeight="false" outlineLevel="0" collapsed="false">
      <c r="A3571" s="26" t="n">
        <v>42641</v>
      </c>
      <c r="B3571" s="27" t="n">
        <v>47.07</v>
      </c>
      <c r="C3571" s="27" t="n">
        <v>45.49</v>
      </c>
      <c r="D3571" s="28" t="n">
        <f aca="false">B3571-B3570</f>
        <v>2.42</v>
      </c>
      <c r="E3571" s="28" t="n">
        <f aca="false">C3571-C3570</f>
        <v>0.539999999999999</v>
      </c>
      <c r="F3571" s="29" t="n">
        <f aca="false">Inputs!$B$5*B3571+Inputs!$B$6*C3571</f>
        <v>2432500</v>
      </c>
      <c r="G3571" s="29" t="n">
        <f aca="false">Inputs!$B$5*D3571</f>
        <v>242000</v>
      </c>
      <c r="H3571" s="29" t="n">
        <f aca="false">Inputs!$B$6*E3571</f>
        <v>-27000</v>
      </c>
      <c r="I3571" s="29" t="n">
        <f aca="false">G3571+H3571</f>
        <v>215000</v>
      </c>
      <c r="J3571" s="29" t="n">
        <f aca="false">J3570+I3571</f>
        <v>1074000</v>
      </c>
    </row>
    <row r="3572" customFormat="false" ht="15" hidden="false" customHeight="false" outlineLevel="0" collapsed="false">
      <c r="A3572" s="26" t="n">
        <v>42642</v>
      </c>
      <c r="B3572" s="27" t="n">
        <v>47.72</v>
      </c>
      <c r="C3572" s="27" t="n">
        <v>48.43</v>
      </c>
      <c r="D3572" s="28" t="n">
        <f aca="false">B3572-B3571</f>
        <v>0.649999999999999</v>
      </c>
      <c r="E3572" s="28" t="n">
        <f aca="false">C3572-C3571</f>
        <v>2.94</v>
      </c>
      <c r="F3572" s="29" t="n">
        <f aca="false">Inputs!$B$5*B3572+Inputs!$B$6*C3572</f>
        <v>2350500</v>
      </c>
      <c r="G3572" s="29" t="n">
        <f aca="false">Inputs!$B$5*D3572</f>
        <v>64999.9999999999</v>
      </c>
      <c r="H3572" s="29" t="n">
        <f aca="false">Inputs!$B$6*E3572</f>
        <v>-147000</v>
      </c>
      <c r="I3572" s="29" t="n">
        <f aca="false">G3572+H3572</f>
        <v>-82000</v>
      </c>
      <c r="J3572" s="29" t="n">
        <f aca="false">J3571+I3572</f>
        <v>992000.000000002</v>
      </c>
    </row>
    <row r="3573" customFormat="false" ht="15" hidden="false" customHeight="false" outlineLevel="0" collapsed="false">
      <c r="A3573" s="26" t="n">
        <v>42643</v>
      </c>
      <c r="B3573" s="27" t="n">
        <v>47.72</v>
      </c>
      <c r="C3573" s="27" t="n">
        <v>48.24</v>
      </c>
      <c r="D3573" s="28" t="n">
        <f aca="false">B3573-B3572</f>
        <v>0</v>
      </c>
      <c r="E3573" s="28" t="n">
        <f aca="false">C3573-C3572</f>
        <v>-0.189999999999998</v>
      </c>
      <c r="F3573" s="29" t="n">
        <f aca="false">Inputs!$B$5*B3573+Inputs!$B$6*C3573</f>
        <v>2360000</v>
      </c>
      <c r="G3573" s="29" t="n">
        <f aca="false">Inputs!$B$5*D3573</f>
        <v>0</v>
      </c>
      <c r="H3573" s="29" t="n">
        <f aca="false">Inputs!$B$6*E3573</f>
        <v>9499.99999999989</v>
      </c>
      <c r="I3573" s="29" t="n">
        <f aca="false">G3573+H3573</f>
        <v>9499.99999999989</v>
      </c>
      <c r="J3573" s="29" t="n">
        <f aca="false">J3572+I3573</f>
        <v>1001500</v>
      </c>
    </row>
    <row r="3574" customFormat="false" ht="15" hidden="false" customHeight="false" outlineLevel="0" collapsed="false">
      <c r="A3574" s="26" t="n">
        <v>42646</v>
      </c>
      <c r="B3574" s="27" t="n">
        <v>48.8</v>
      </c>
      <c r="C3574" s="27" t="n">
        <v>48.61</v>
      </c>
      <c r="D3574" s="28" t="n">
        <f aca="false">B3574-B3573</f>
        <v>1.08</v>
      </c>
      <c r="E3574" s="28" t="n">
        <f aca="false">C3574-C3573</f>
        <v>0.369999999999997</v>
      </c>
      <c r="F3574" s="29" t="n">
        <f aca="false">Inputs!$B$5*B3574+Inputs!$B$6*C3574</f>
        <v>2449500</v>
      </c>
      <c r="G3574" s="29" t="n">
        <f aca="false">Inputs!$B$5*D3574</f>
        <v>108000</v>
      </c>
      <c r="H3574" s="29" t="n">
        <f aca="false">Inputs!$B$6*E3574</f>
        <v>-18499.9999999999</v>
      </c>
      <c r="I3574" s="29" t="n">
        <f aca="false">G3574+H3574</f>
        <v>89500</v>
      </c>
      <c r="J3574" s="29" t="n">
        <f aca="false">J3573+I3574</f>
        <v>1091000</v>
      </c>
    </row>
    <row r="3575" customFormat="false" ht="15" hidden="false" customHeight="false" outlineLevel="0" collapsed="false">
      <c r="A3575" s="26" t="n">
        <v>42647</v>
      </c>
      <c r="B3575" s="27" t="n">
        <v>48.67</v>
      </c>
      <c r="C3575" s="27" t="n">
        <v>48.81</v>
      </c>
      <c r="D3575" s="28" t="n">
        <f aca="false">B3575-B3574</f>
        <v>-0.129999999999995</v>
      </c>
      <c r="E3575" s="28" t="n">
        <f aca="false">C3575-C3574</f>
        <v>0.200000000000003</v>
      </c>
      <c r="F3575" s="29" t="n">
        <f aca="false">Inputs!$B$5*B3575+Inputs!$B$6*C3575</f>
        <v>2426500</v>
      </c>
      <c r="G3575" s="29" t="n">
        <f aca="false">Inputs!$B$5*D3575</f>
        <v>-12999.9999999995</v>
      </c>
      <c r="H3575" s="29" t="n">
        <f aca="false">Inputs!$B$6*E3575</f>
        <v>-10000.0000000001</v>
      </c>
      <c r="I3575" s="29" t="n">
        <f aca="false">G3575+H3575</f>
        <v>-22999.9999999997</v>
      </c>
      <c r="J3575" s="29" t="n">
        <f aca="false">J3574+I3575</f>
        <v>1068000</v>
      </c>
    </row>
    <row r="3576" customFormat="false" ht="15" hidden="false" customHeight="false" outlineLevel="0" collapsed="false">
      <c r="A3576" s="26" t="n">
        <v>42648</v>
      </c>
      <c r="B3576" s="27" t="n">
        <v>49.75</v>
      </c>
      <c r="C3576" s="27" t="n">
        <v>49.57</v>
      </c>
      <c r="D3576" s="28" t="n">
        <f aca="false">B3576-B3575</f>
        <v>1.08</v>
      </c>
      <c r="E3576" s="28" t="n">
        <f aca="false">C3576-C3575</f>
        <v>0.759999999999998</v>
      </c>
      <c r="F3576" s="29" t="n">
        <f aca="false">Inputs!$B$5*B3576+Inputs!$B$6*C3576</f>
        <v>2496500</v>
      </c>
      <c r="G3576" s="29" t="n">
        <f aca="false">Inputs!$B$5*D3576</f>
        <v>108000</v>
      </c>
      <c r="H3576" s="29" t="n">
        <f aca="false">Inputs!$B$6*E3576</f>
        <v>-37999.9999999999</v>
      </c>
      <c r="I3576" s="29" t="n">
        <f aca="false">G3576+H3576</f>
        <v>69999.9999999999</v>
      </c>
      <c r="J3576" s="29" t="n">
        <f aca="false">J3575+I3576</f>
        <v>1138000</v>
      </c>
    </row>
    <row r="3577" customFormat="false" ht="15" hidden="false" customHeight="false" outlineLevel="0" collapsed="false">
      <c r="A3577" s="26" t="n">
        <v>42649</v>
      </c>
      <c r="B3577" s="27" t="n">
        <v>50.44</v>
      </c>
      <c r="C3577" s="27" t="n">
        <v>50.14</v>
      </c>
      <c r="D3577" s="28" t="n">
        <f aca="false">B3577-B3576</f>
        <v>0.689999999999998</v>
      </c>
      <c r="E3577" s="28" t="n">
        <f aca="false">C3577-C3576</f>
        <v>0.57</v>
      </c>
      <c r="F3577" s="29" t="n">
        <f aca="false">Inputs!$B$5*B3577+Inputs!$B$6*C3577</f>
        <v>2537000</v>
      </c>
      <c r="G3577" s="29" t="n">
        <f aca="false">Inputs!$B$5*D3577</f>
        <v>68999.9999999998</v>
      </c>
      <c r="H3577" s="29" t="n">
        <f aca="false">Inputs!$B$6*E3577</f>
        <v>-28500</v>
      </c>
      <c r="I3577" s="29" t="n">
        <f aca="false">G3577+H3577</f>
        <v>40499.9999999998</v>
      </c>
      <c r="J3577" s="29" t="n">
        <f aca="false">J3576+I3577</f>
        <v>1178500</v>
      </c>
    </row>
    <row r="3578" customFormat="false" ht="15" hidden="false" customHeight="false" outlineLevel="0" collapsed="false">
      <c r="A3578" s="26" t="n">
        <v>42650</v>
      </c>
      <c r="B3578" s="27" t="n">
        <v>49.76</v>
      </c>
      <c r="C3578" s="27" t="n">
        <v>50.49</v>
      </c>
      <c r="D3578" s="28" t="n">
        <f aca="false">B3578-B3577</f>
        <v>-0.68</v>
      </c>
      <c r="E3578" s="28" t="n">
        <f aca="false">C3578-C3577</f>
        <v>0.350000000000001</v>
      </c>
      <c r="F3578" s="29" t="n">
        <f aca="false">Inputs!$B$5*B3578+Inputs!$B$6*C3578</f>
        <v>2451500</v>
      </c>
      <c r="G3578" s="29" t="n">
        <f aca="false">Inputs!$B$5*D3578</f>
        <v>-68000</v>
      </c>
      <c r="H3578" s="29" t="n">
        <f aca="false">Inputs!$B$6*E3578</f>
        <v>-17500.0000000001</v>
      </c>
      <c r="I3578" s="29" t="n">
        <f aca="false">G3578+H3578</f>
        <v>-85500</v>
      </c>
      <c r="J3578" s="29" t="n">
        <f aca="false">J3577+I3578</f>
        <v>1093000</v>
      </c>
    </row>
    <row r="3579" customFormat="false" ht="15" hidden="false" customHeight="false" outlineLevel="0" collapsed="false">
      <c r="A3579" s="26" t="n">
        <v>42653</v>
      </c>
      <c r="B3579" s="27" t="n">
        <v>49.76</v>
      </c>
      <c r="C3579" s="27" t="n">
        <v>51.54</v>
      </c>
      <c r="D3579" s="28" t="n">
        <f aca="false">B3579-B3578</f>
        <v>0</v>
      </c>
      <c r="E3579" s="28" t="n">
        <f aca="false">C3579-C3578</f>
        <v>1.05</v>
      </c>
      <c r="F3579" s="29" t="n">
        <f aca="false">Inputs!$B$5*B3579+Inputs!$B$6*C3579</f>
        <v>2399000</v>
      </c>
      <c r="G3579" s="29" t="n">
        <f aca="false">Inputs!$B$5*D3579</f>
        <v>0</v>
      </c>
      <c r="H3579" s="29" t="n">
        <f aca="false">Inputs!$B$6*E3579</f>
        <v>-52499.9999999999</v>
      </c>
      <c r="I3579" s="29" t="n">
        <f aca="false">G3579+H3579</f>
        <v>-52499.9999999999</v>
      </c>
      <c r="J3579" s="29" t="n">
        <f aca="false">J3578+I3579</f>
        <v>1040500</v>
      </c>
    </row>
    <row r="3580" customFormat="false" ht="15" hidden="false" customHeight="false" outlineLevel="0" collapsed="false">
      <c r="A3580" s="26" t="n">
        <v>42654</v>
      </c>
      <c r="B3580" s="27" t="n">
        <v>50.72</v>
      </c>
      <c r="C3580" s="27" t="n">
        <v>50.48</v>
      </c>
      <c r="D3580" s="28" t="n">
        <f aca="false">B3580-B3579</f>
        <v>0.960000000000001</v>
      </c>
      <c r="E3580" s="28" t="n">
        <f aca="false">C3580-C3579</f>
        <v>-1.06</v>
      </c>
      <c r="F3580" s="29" t="n">
        <f aca="false">Inputs!$B$5*B3580+Inputs!$B$6*C3580</f>
        <v>2548000</v>
      </c>
      <c r="G3580" s="29" t="n">
        <f aca="false">Inputs!$B$5*D3580</f>
        <v>96000.0000000001</v>
      </c>
      <c r="H3580" s="29" t="n">
        <f aca="false">Inputs!$B$6*E3580</f>
        <v>53000.0000000001</v>
      </c>
      <c r="I3580" s="29" t="n">
        <f aca="false">G3580+H3580</f>
        <v>149000</v>
      </c>
      <c r="J3580" s="29" t="n">
        <f aca="false">J3579+I3580</f>
        <v>1189500</v>
      </c>
    </row>
    <row r="3581" customFormat="false" ht="15" hidden="false" customHeight="false" outlineLevel="0" collapsed="false">
      <c r="A3581" s="26" t="n">
        <v>42655</v>
      </c>
      <c r="B3581" s="27" t="n">
        <v>50.14</v>
      </c>
      <c r="C3581" s="27" t="n">
        <v>49.53</v>
      </c>
      <c r="D3581" s="28" t="n">
        <f aca="false">B3581-B3580</f>
        <v>-0.579999999999998</v>
      </c>
      <c r="E3581" s="28" t="n">
        <f aca="false">C3581-C3580</f>
        <v>-0.949999999999996</v>
      </c>
      <c r="F3581" s="29" t="n">
        <f aca="false">Inputs!$B$5*B3581+Inputs!$B$6*C3581</f>
        <v>2537500</v>
      </c>
      <c r="G3581" s="29" t="n">
        <f aca="false">Inputs!$B$5*D3581</f>
        <v>-57999.9999999998</v>
      </c>
      <c r="H3581" s="29" t="n">
        <f aca="false">Inputs!$B$6*E3581</f>
        <v>47499.9999999998</v>
      </c>
      <c r="I3581" s="29" t="n">
        <f aca="false">G3581+H3581</f>
        <v>-10500</v>
      </c>
      <c r="J3581" s="29" t="n">
        <f aca="false">J3580+I3581</f>
        <v>1179000</v>
      </c>
    </row>
    <row r="3582" customFormat="false" ht="15" hidden="false" customHeight="false" outlineLevel="0" collapsed="false">
      <c r="A3582" s="26" t="n">
        <v>42656</v>
      </c>
      <c r="B3582" s="27" t="n">
        <v>50.47</v>
      </c>
      <c r="C3582" s="27" t="n">
        <v>49.29</v>
      </c>
      <c r="D3582" s="28" t="n">
        <f aca="false">B3582-B3581</f>
        <v>0.329999999999998</v>
      </c>
      <c r="E3582" s="28" t="n">
        <f aca="false">C3582-C3581</f>
        <v>-0.240000000000002</v>
      </c>
      <c r="F3582" s="29" t="n">
        <f aca="false">Inputs!$B$5*B3582+Inputs!$B$6*C3582</f>
        <v>2582500</v>
      </c>
      <c r="G3582" s="29" t="n">
        <f aca="false">Inputs!$B$5*D3582</f>
        <v>32999.9999999998</v>
      </c>
      <c r="H3582" s="29" t="n">
        <f aca="false">Inputs!$B$6*E3582</f>
        <v>12000.0000000001</v>
      </c>
      <c r="I3582" s="29" t="n">
        <f aca="false">G3582+H3582</f>
        <v>44999.9999999999</v>
      </c>
      <c r="J3582" s="29" t="n">
        <f aca="false">J3581+I3582</f>
        <v>1224000</v>
      </c>
    </row>
    <row r="3583" customFormat="false" ht="15" hidden="false" customHeight="false" outlineLevel="0" collapsed="false">
      <c r="A3583" s="26" t="n">
        <v>42657</v>
      </c>
      <c r="B3583" s="27" t="n">
        <v>50.35</v>
      </c>
      <c r="C3583" s="27" t="n">
        <v>48.87</v>
      </c>
      <c r="D3583" s="28" t="n">
        <f aca="false">B3583-B3582</f>
        <v>-0.119999999999997</v>
      </c>
      <c r="E3583" s="28" t="n">
        <f aca="false">C3583-C3582</f>
        <v>-0.420000000000002</v>
      </c>
      <c r="F3583" s="29" t="n">
        <f aca="false">Inputs!$B$5*B3583+Inputs!$B$6*C3583</f>
        <v>2591500</v>
      </c>
      <c r="G3583" s="29" t="n">
        <f aca="false">Inputs!$B$5*D3583</f>
        <v>-11999.9999999997</v>
      </c>
      <c r="H3583" s="29" t="n">
        <f aca="false">Inputs!$B$6*E3583</f>
        <v>21000.0000000001</v>
      </c>
      <c r="I3583" s="29" t="n">
        <f aca="false">G3583+H3583</f>
        <v>9000.00000000034</v>
      </c>
      <c r="J3583" s="29" t="n">
        <f aca="false">J3582+I3583</f>
        <v>1233000</v>
      </c>
    </row>
    <row r="3584" customFormat="false" ht="15" hidden="false" customHeight="false" outlineLevel="0" collapsed="false">
      <c r="A3584" s="26" t="n">
        <v>42660</v>
      </c>
      <c r="B3584" s="27" t="n">
        <v>49.97</v>
      </c>
      <c r="C3584" s="27" t="n">
        <v>49.31</v>
      </c>
      <c r="D3584" s="28" t="n">
        <f aca="false">B3584-B3583</f>
        <v>-0.380000000000003</v>
      </c>
      <c r="E3584" s="28" t="n">
        <f aca="false">C3584-C3583</f>
        <v>0.440000000000005</v>
      </c>
      <c r="F3584" s="29" t="n">
        <f aca="false">Inputs!$B$5*B3584+Inputs!$B$6*C3584</f>
        <v>2531500</v>
      </c>
      <c r="G3584" s="29" t="n">
        <f aca="false">Inputs!$B$5*D3584</f>
        <v>-38000.0000000003</v>
      </c>
      <c r="H3584" s="29" t="n">
        <f aca="false">Inputs!$B$6*E3584</f>
        <v>-22000.0000000002</v>
      </c>
      <c r="I3584" s="29" t="n">
        <f aca="false">G3584+H3584</f>
        <v>-60000.0000000005</v>
      </c>
      <c r="J3584" s="29" t="n">
        <f aca="false">J3583+I3584</f>
        <v>1173000</v>
      </c>
    </row>
    <row r="3585" customFormat="false" ht="15" hidden="false" customHeight="false" outlineLevel="0" collapsed="false">
      <c r="A3585" s="26" t="n">
        <v>42661</v>
      </c>
      <c r="B3585" s="27" t="n">
        <v>50.3</v>
      </c>
      <c r="C3585" s="27" t="n">
        <v>49.81</v>
      </c>
      <c r="D3585" s="28" t="n">
        <f aca="false">B3585-B3584</f>
        <v>0.329999999999998</v>
      </c>
      <c r="E3585" s="28" t="n">
        <f aca="false">C3585-C3584</f>
        <v>0.5</v>
      </c>
      <c r="F3585" s="29" t="n">
        <f aca="false">Inputs!$B$5*B3585+Inputs!$B$6*C3585</f>
        <v>2539500</v>
      </c>
      <c r="G3585" s="29" t="n">
        <f aca="false">Inputs!$B$5*D3585</f>
        <v>32999.9999999998</v>
      </c>
      <c r="H3585" s="29" t="n">
        <f aca="false">Inputs!$B$6*E3585</f>
        <v>-25000</v>
      </c>
      <c r="I3585" s="29" t="n">
        <f aca="false">G3585+H3585</f>
        <v>7999.99999999983</v>
      </c>
      <c r="J3585" s="29" t="n">
        <f aca="false">J3584+I3585</f>
        <v>1181000</v>
      </c>
    </row>
    <row r="3586" customFormat="false" ht="15" hidden="false" customHeight="false" outlineLevel="0" collapsed="false">
      <c r="A3586" s="26" t="n">
        <v>42662</v>
      </c>
      <c r="B3586" s="27" t="n">
        <v>51.59</v>
      </c>
      <c r="C3586" s="27" t="n">
        <v>51.85</v>
      </c>
      <c r="D3586" s="28" t="n">
        <f aca="false">B3586-B3585</f>
        <v>1.29000000000001</v>
      </c>
      <c r="E3586" s="28" t="n">
        <f aca="false">C3586-C3585</f>
        <v>2.04</v>
      </c>
      <c r="F3586" s="29" t="n">
        <f aca="false">Inputs!$B$5*B3586+Inputs!$B$6*C3586</f>
        <v>2566500</v>
      </c>
      <c r="G3586" s="29" t="n">
        <f aca="false">Inputs!$B$5*D3586</f>
        <v>129000.000000001</v>
      </c>
      <c r="H3586" s="29" t="n">
        <f aca="false">Inputs!$B$6*E3586</f>
        <v>-102000</v>
      </c>
      <c r="I3586" s="29" t="n">
        <f aca="false">G3586+H3586</f>
        <v>27000.0000000007</v>
      </c>
      <c r="J3586" s="29" t="n">
        <f aca="false">J3585+I3586</f>
        <v>1208000</v>
      </c>
    </row>
    <row r="3587" customFormat="false" ht="15" hidden="false" customHeight="false" outlineLevel="0" collapsed="false">
      <c r="A3587" s="26" t="n">
        <v>42663</v>
      </c>
      <c r="B3587" s="27" t="n">
        <v>50.31</v>
      </c>
      <c r="C3587" s="27" t="n">
        <v>50.42</v>
      </c>
      <c r="D3587" s="28" t="n">
        <f aca="false">B3587-B3586</f>
        <v>-1.28</v>
      </c>
      <c r="E3587" s="28" t="n">
        <f aca="false">C3587-C3586</f>
        <v>-1.43</v>
      </c>
      <c r="F3587" s="29" t="n">
        <f aca="false">Inputs!$B$5*B3587+Inputs!$B$6*C3587</f>
        <v>2510000</v>
      </c>
      <c r="G3587" s="29" t="n">
        <f aca="false">Inputs!$B$5*D3587</f>
        <v>-128000</v>
      </c>
      <c r="H3587" s="29" t="n">
        <f aca="false">Inputs!$B$6*E3587</f>
        <v>71500</v>
      </c>
      <c r="I3587" s="29" t="n">
        <f aca="false">G3587+H3587</f>
        <v>-56500.0000000001</v>
      </c>
      <c r="J3587" s="29" t="n">
        <f aca="false">J3586+I3587</f>
        <v>1151500</v>
      </c>
    </row>
    <row r="3588" customFormat="false" ht="15" hidden="false" customHeight="false" outlineLevel="0" collapsed="false">
      <c r="A3588" s="26" t="n">
        <v>42664</v>
      </c>
      <c r="B3588" s="27" t="n">
        <v>50.61</v>
      </c>
      <c r="C3588" s="27" t="n">
        <v>50.28</v>
      </c>
      <c r="D3588" s="28" t="n">
        <f aca="false">B3588-B3587</f>
        <v>0.299999999999997</v>
      </c>
      <c r="E3588" s="28" t="n">
        <f aca="false">C3588-C3587</f>
        <v>-0.140000000000001</v>
      </c>
      <c r="F3588" s="29" t="n">
        <f aca="false">Inputs!$B$5*B3588+Inputs!$B$6*C3588</f>
        <v>2547000</v>
      </c>
      <c r="G3588" s="29" t="n">
        <f aca="false">Inputs!$B$5*D3588</f>
        <v>29999.9999999997</v>
      </c>
      <c r="H3588" s="29" t="n">
        <f aca="false">Inputs!$B$6*E3588</f>
        <v>7000.00000000003</v>
      </c>
      <c r="I3588" s="29" t="n">
        <f aca="false">G3588+H3588</f>
        <v>36999.9999999997</v>
      </c>
      <c r="J3588" s="29" t="n">
        <f aca="false">J3587+I3588</f>
        <v>1188500</v>
      </c>
    </row>
    <row r="3589" customFormat="false" ht="15" hidden="false" customHeight="false" outlineLevel="0" collapsed="false">
      <c r="A3589" s="26" t="n">
        <v>42667</v>
      </c>
      <c r="B3589" s="27" t="n">
        <v>50.18</v>
      </c>
      <c r="C3589" s="27" t="n">
        <v>49.8</v>
      </c>
      <c r="D3589" s="28" t="n">
        <f aca="false">B3589-B3588</f>
        <v>-0.43</v>
      </c>
      <c r="E3589" s="28" t="n">
        <f aca="false">C3589-C3588</f>
        <v>-0.480000000000004</v>
      </c>
      <c r="F3589" s="29" t="n">
        <f aca="false">Inputs!$B$5*B3589+Inputs!$B$6*C3589</f>
        <v>2528000</v>
      </c>
      <c r="G3589" s="29" t="n">
        <f aca="false">Inputs!$B$5*D3589</f>
        <v>-43000</v>
      </c>
      <c r="H3589" s="29" t="n">
        <f aca="false">Inputs!$B$6*E3589</f>
        <v>24000.0000000002</v>
      </c>
      <c r="I3589" s="29" t="n">
        <f aca="false">G3589+H3589</f>
        <v>-18999.9999999998</v>
      </c>
      <c r="J3589" s="29" t="n">
        <f aca="false">J3588+I3589</f>
        <v>1169500</v>
      </c>
    </row>
    <row r="3590" customFormat="false" ht="15" hidden="false" customHeight="false" outlineLevel="0" collapsed="false">
      <c r="A3590" s="26" t="n">
        <v>42668</v>
      </c>
      <c r="B3590" s="27" t="n">
        <v>49.45</v>
      </c>
      <c r="C3590" s="27" t="n">
        <v>49.08</v>
      </c>
      <c r="D3590" s="28" t="n">
        <f aca="false">B3590-B3589</f>
        <v>-0.729999999999997</v>
      </c>
      <c r="E3590" s="28" t="n">
        <f aca="false">C3590-C3589</f>
        <v>-0.719999999999999</v>
      </c>
      <c r="F3590" s="29" t="n">
        <f aca="false">Inputs!$B$5*B3590+Inputs!$B$6*C3590</f>
        <v>2491000</v>
      </c>
      <c r="G3590" s="29" t="n">
        <f aca="false">Inputs!$B$5*D3590</f>
        <v>-72999.9999999997</v>
      </c>
      <c r="H3590" s="29" t="n">
        <f aca="false">Inputs!$B$6*E3590</f>
        <v>35999.9999999999</v>
      </c>
      <c r="I3590" s="29" t="n">
        <f aca="false">G3590+H3590</f>
        <v>-36999.9999999998</v>
      </c>
      <c r="J3590" s="29" t="n">
        <f aca="false">J3589+I3590</f>
        <v>1132500</v>
      </c>
    </row>
    <row r="3591" customFormat="false" ht="15" hidden="false" customHeight="false" outlineLevel="0" collapsed="false">
      <c r="A3591" s="26" t="n">
        <v>42669</v>
      </c>
      <c r="B3591" s="27" t="n">
        <v>48.75</v>
      </c>
      <c r="C3591" s="27" t="n">
        <v>48.98</v>
      </c>
      <c r="D3591" s="28" t="n">
        <f aca="false">B3591-B3590</f>
        <v>-0.700000000000003</v>
      </c>
      <c r="E3591" s="28" t="n">
        <f aca="false">C3591-C3590</f>
        <v>-0.100000000000001</v>
      </c>
      <c r="F3591" s="29" t="n">
        <f aca="false">Inputs!$B$5*B3591+Inputs!$B$6*C3591</f>
        <v>2426000</v>
      </c>
      <c r="G3591" s="29" t="n">
        <f aca="false">Inputs!$B$5*D3591</f>
        <v>-70000.0000000003</v>
      </c>
      <c r="H3591" s="29" t="n">
        <f aca="false">Inputs!$B$6*E3591</f>
        <v>5000.00000000007</v>
      </c>
      <c r="I3591" s="29" t="n">
        <f aca="false">G3591+H3591</f>
        <v>-65000.0000000002</v>
      </c>
      <c r="J3591" s="29" t="n">
        <f aca="false">J3590+I3591</f>
        <v>1067500</v>
      </c>
    </row>
    <row r="3592" customFormat="false" ht="15" hidden="false" customHeight="false" outlineLevel="0" collapsed="false">
      <c r="A3592" s="26" t="n">
        <v>42670</v>
      </c>
      <c r="B3592" s="27" t="n">
        <v>49.71</v>
      </c>
      <c r="C3592" s="27" t="n">
        <v>49.13</v>
      </c>
      <c r="D3592" s="28" t="n">
        <f aca="false">B3592-B3591</f>
        <v>0.960000000000001</v>
      </c>
      <c r="E3592" s="28" t="n">
        <f aca="false">C3592-C3591</f>
        <v>0.150000000000006</v>
      </c>
      <c r="F3592" s="29" t="n">
        <f aca="false">Inputs!$B$5*B3592+Inputs!$B$6*C3592</f>
        <v>2514500</v>
      </c>
      <c r="G3592" s="29" t="n">
        <f aca="false">Inputs!$B$5*D3592</f>
        <v>96000.0000000001</v>
      </c>
      <c r="H3592" s="29" t="n">
        <f aca="false">Inputs!$B$6*E3592</f>
        <v>-7500.00000000028</v>
      </c>
      <c r="I3592" s="29" t="n">
        <f aca="false">G3592+H3592</f>
        <v>88499.9999999998</v>
      </c>
      <c r="J3592" s="29" t="n">
        <f aca="false">J3591+I3592</f>
        <v>1156000</v>
      </c>
    </row>
    <row r="3593" customFormat="false" ht="15" hidden="false" customHeight="false" outlineLevel="0" collapsed="false">
      <c r="A3593" s="26" t="n">
        <v>42671</v>
      </c>
      <c r="B3593" s="27" t="n">
        <v>48.72</v>
      </c>
      <c r="C3593" s="27" t="n">
        <v>47.78</v>
      </c>
      <c r="D3593" s="28" t="n">
        <f aca="false">B3593-B3592</f>
        <v>-0.990000000000002</v>
      </c>
      <c r="E3593" s="28" t="n">
        <f aca="false">C3593-C3592</f>
        <v>-1.35</v>
      </c>
      <c r="F3593" s="29" t="n">
        <f aca="false">Inputs!$B$5*B3593+Inputs!$B$6*C3593</f>
        <v>2483000</v>
      </c>
      <c r="G3593" s="29" t="n">
        <f aca="false">Inputs!$B$5*D3593</f>
        <v>-99000.0000000002</v>
      </c>
      <c r="H3593" s="29" t="n">
        <f aca="false">Inputs!$B$6*E3593</f>
        <v>67500.0000000001</v>
      </c>
      <c r="I3593" s="29" t="n">
        <f aca="false">G3593+H3593</f>
        <v>-31500.0000000001</v>
      </c>
      <c r="J3593" s="29" t="n">
        <f aca="false">J3592+I3593</f>
        <v>1124500</v>
      </c>
    </row>
    <row r="3594" customFormat="false" ht="15" hidden="false" customHeight="false" outlineLevel="0" collapsed="false">
      <c r="A3594" s="26" t="n">
        <v>42674</v>
      </c>
      <c r="B3594" s="27" t="n">
        <v>46.83</v>
      </c>
      <c r="C3594" s="27" t="n">
        <v>46.2</v>
      </c>
      <c r="D3594" s="28" t="n">
        <f aca="false">B3594-B3593</f>
        <v>-1.89</v>
      </c>
      <c r="E3594" s="28" t="n">
        <f aca="false">C3594-C3593</f>
        <v>-1.58</v>
      </c>
      <c r="F3594" s="29" t="n">
        <f aca="false">Inputs!$B$5*B3594+Inputs!$B$6*C3594</f>
        <v>2373000</v>
      </c>
      <c r="G3594" s="29" t="n">
        <f aca="false">Inputs!$B$5*D3594</f>
        <v>-189000</v>
      </c>
      <c r="H3594" s="29" t="n">
        <f aca="false">Inputs!$B$6*E3594</f>
        <v>78999.9999999999</v>
      </c>
      <c r="I3594" s="29" t="n">
        <f aca="false">G3594+H3594</f>
        <v>-110000</v>
      </c>
      <c r="J3594" s="29" t="n">
        <f aca="false">J3593+I3594</f>
        <v>1014500</v>
      </c>
    </row>
    <row r="3595" customFormat="false" ht="15" hidden="false" customHeight="false" outlineLevel="0" collapsed="false">
      <c r="A3595" s="26" t="n">
        <v>42675</v>
      </c>
      <c r="B3595" s="27" t="n">
        <v>46.66</v>
      </c>
      <c r="C3595" s="27" t="n">
        <v>45.77</v>
      </c>
      <c r="D3595" s="28" t="n">
        <f aca="false">B3595-B3594</f>
        <v>-0.170000000000002</v>
      </c>
      <c r="E3595" s="28" t="n">
        <f aca="false">C3595-C3594</f>
        <v>-0.43</v>
      </c>
      <c r="F3595" s="29" t="n">
        <f aca="false">Inputs!$B$5*B3595+Inputs!$B$6*C3595</f>
        <v>2377500</v>
      </c>
      <c r="G3595" s="29" t="n">
        <f aca="false">Inputs!$B$5*D3595</f>
        <v>-17000.0000000002</v>
      </c>
      <c r="H3595" s="29" t="n">
        <f aca="false">Inputs!$B$6*E3595</f>
        <v>21500</v>
      </c>
      <c r="I3595" s="29" t="n">
        <f aca="false">G3595+H3595</f>
        <v>4499.99999999981</v>
      </c>
      <c r="J3595" s="29" t="n">
        <f aca="false">J3594+I3595</f>
        <v>1019000</v>
      </c>
    </row>
    <row r="3596" customFormat="false" ht="15" hidden="false" customHeight="false" outlineLevel="0" collapsed="false">
      <c r="A3596" s="26" t="n">
        <v>42676</v>
      </c>
      <c r="B3596" s="27" t="n">
        <v>45.32</v>
      </c>
      <c r="C3596" s="27" t="n">
        <v>44.26</v>
      </c>
      <c r="D3596" s="28" t="n">
        <f aca="false">B3596-B3595</f>
        <v>-1.34</v>
      </c>
      <c r="E3596" s="28" t="n">
        <f aca="false">C3596-C3595</f>
        <v>-1.51000000000001</v>
      </c>
      <c r="F3596" s="29" t="n">
        <f aca="false">Inputs!$B$5*B3596+Inputs!$B$6*C3596</f>
        <v>2319000</v>
      </c>
      <c r="G3596" s="29" t="n">
        <f aca="false">Inputs!$B$5*D3596</f>
        <v>-134000</v>
      </c>
      <c r="H3596" s="29" t="n">
        <f aca="false">Inputs!$B$6*E3596</f>
        <v>75500.0000000003</v>
      </c>
      <c r="I3596" s="29" t="n">
        <f aca="false">G3596+H3596</f>
        <v>-58499.9999999994</v>
      </c>
      <c r="J3596" s="29" t="n">
        <f aca="false">J3595+I3596</f>
        <v>960500.000000001</v>
      </c>
    </row>
    <row r="3597" customFormat="false" ht="15" hidden="false" customHeight="false" outlineLevel="0" collapsed="false">
      <c r="A3597" s="26" t="n">
        <v>42677</v>
      </c>
      <c r="B3597" s="27" t="n">
        <v>44.66</v>
      </c>
      <c r="C3597" s="27" t="n">
        <v>43.84</v>
      </c>
      <c r="D3597" s="28" t="n">
        <f aca="false">B3597-B3596</f>
        <v>-0.660000000000004</v>
      </c>
      <c r="E3597" s="28" t="n">
        <f aca="false">C3597-C3596</f>
        <v>-0.419999999999995</v>
      </c>
      <c r="F3597" s="29" t="n">
        <f aca="false">Inputs!$B$5*B3597+Inputs!$B$6*C3597</f>
        <v>2274000</v>
      </c>
      <c r="G3597" s="29" t="n">
        <f aca="false">Inputs!$B$5*D3597</f>
        <v>-66000.0000000004</v>
      </c>
      <c r="H3597" s="29" t="n">
        <f aca="false">Inputs!$B$6*E3597</f>
        <v>20999.9999999997</v>
      </c>
      <c r="I3597" s="29" t="n">
        <f aca="false">G3597+H3597</f>
        <v>-45000.0000000006</v>
      </c>
      <c r="J3597" s="29" t="n">
        <f aca="false">J3596+I3597</f>
        <v>915500.000000001</v>
      </c>
    </row>
    <row r="3598" customFormat="false" ht="15" hidden="false" customHeight="false" outlineLevel="0" collapsed="false">
      <c r="A3598" s="26" t="n">
        <v>42678</v>
      </c>
      <c r="B3598" s="27" t="n">
        <v>44.07</v>
      </c>
      <c r="C3598" s="27" t="n">
        <v>43.06</v>
      </c>
      <c r="D3598" s="28" t="n">
        <f aca="false">B3598-B3597</f>
        <v>-0.589999999999996</v>
      </c>
      <c r="E3598" s="28" t="n">
        <f aca="false">C3598-C3597</f>
        <v>-0.780000000000001</v>
      </c>
      <c r="F3598" s="29" t="n">
        <f aca="false">Inputs!$B$5*B3598+Inputs!$B$6*C3598</f>
        <v>2254000</v>
      </c>
      <c r="G3598" s="29" t="n">
        <f aca="false">Inputs!$B$5*D3598</f>
        <v>-58999.9999999996</v>
      </c>
      <c r="H3598" s="29" t="n">
        <f aca="false">Inputs!$B$6*E3598</f>
        <v>39000.0000000001</v>
      </c>
      <c r="I3598" s="29" t="n">
        <f aca="false">G3598+H3598</f>
        <v>-19999.9999999996</v>
      </c>
      <c r="J3598" s="29" t="n">
        <f aca="false">J3597+I3598</f>
        <v>895500.000000001</v>
      </c>
    </row>
    <row r="3599" customFormat="false" ht="15" hidden="false" customHeight="false" outlineLevel="0" collapsed="false">
      <c r="A3599" s="26" t="n">
        <v>42681</v>
      </c>
      <c r="B3599" s="27" t="n">
        <v>44.88</v>
      </c>
      <c r="C3599" s="27" t="n">
        <v>42.83</v>
      </c>
      <c r="D3599" s="28" t="n">
        <f aca="false">B3599-B3598</f>
        <v>0.810000000000002</v>
      </c>
      <c r="E3599" s="28" t="n">
        <f aca="false">C3599-C3598</f>
        <v>-0.230000000000004</v>
      </c>
      <c r="F3599" s="29" t="n">
        <f aca="false">Inputs!$B$5*B3599+Inputs!$B$6*C3599</f>
        <v>2346500</v>
      </c>
      <c r="G3599" s="29" t="n">
        <f aca="false">Inputs!$B$5*D3599</f>
        <v>81000.0000000002</v>
      </c>
      <c r="H3599" s="29" t="n">
        <f aca="false">Inputs!$B$6*E3599</f>
        <v>11500.0000000002</v>
      </c>
      <c r="I3599" s="29" t="n">
        <f aca="false">G3599+H3599</f>
        <v>92500.0000000004</v>
      </c>
      <c r="J3599" s="29" t="n">
        <f aca="false">J3598+I3599</f>
        <v>988000.000000002</v>
      </c>
    </row>
    <row r="3600" customFormat="false" ht="15" hidden="false" customHeight="false" outlineLevel="0" collapsed="false">
      <c r="A3600" s="26" t="n">
        <v>42682</v>
      </c>
      <c r="B3600" s="27" t="n">
        <v>44.96</v>
      </c>
      <c r="C3600" s="27" t="n">
        <v>43.47</v>
      </c>
      <c r="D3600" s="28" t="n">
        <f aca="false">B3600-B3599</f>
        <v>0.0799999999999983</v>
      </c>
      <c r="E3600" s="28" t="n">
        <f aca="false">C3600-C3599</f>
        <v>0.640000000000001</v>
      </c>
      <c r="F3600" s="29" t="n">
        <f aca="false">Inputs!$B$5*B3600+Inputs!$B$6*C3600</f>
        <v>2322500</v>
      </c>
      <c r="G3600" s="29" t="n">
        <f aca="false">Inputs!$B$5*D3600</f>
        <v>7999.99999999983</v>
      </c>
      <c r="H3600" s="29" t="n">
        <f aca="false">Inputs!$B$6*E3600</f>
        <v>-32000</v>
      </c>
      <c r="I3600" s="29" t="n">
        <f aca="false">G3600+H3600</f>
        <v>-24000.0000000002</v>
      </c>
      <c r="J3600" s="29" t="n">
        <f aca="false">J3599+I3600</f>
        <v>964000.000000002</v>
      </c>
    </row>
    <row r="3601" customFormat="false" ht="15" hidden="false" customHeight="false" outlineLevel="0" collapsed="false">
      <c r="A3601" s="26" t="n">
        <v>42683</v>
      </c>
      <c r="B3601" s="27" t="n">
        <v>45.2</v>
      </c>
      <c r="C3601" s="27" t="n">
        <v>43.88</v>
      </c>
      <c r="D3601" s="28" t="n">
        <f aca="false">B3601-B3600</f>
        <v>0.240000000000002</v>
      </c>
      <c r="E3601" s="28" t="n">
        <f aca="false">C3601-C3600</f>
        <v>0.410000000000004</v>
      </c>
      <c r="F3601" s="29" t="n">
        <f aca="false">Inputs!$B$5*B3601+Inputs!$B$6*C3601</f>
        <v>2326000</v>
      </c>
      <c r="G3601" s="29" t="n">
        <f aca="false">Inputs!$B$5*D3601</f>
        <v>24000.0000000002</v>
      </c>
      <c r="H3601" s="29" t="n">
        <f aca="false">Inputs!$B$6*E3601</f>
        <v>-20500.0000000002</v>
      </c>
      <c r="I3601" s="29" t="n">
        <f aca="false">G3601+H3601</f>
        <v>3500.00000000001</v>
      </c>
      <c r="J3601" s="29" t="n">
        <f aca="false">J3600+I3601</f>
        <v>967500.000000002</v>
      </c>
    </row>
    <row r="3602" customFormat="false" ht="15" hidden="false" customHeight="false" outlineLevel="0" collapsed="false">
      <c r="A3602" s="26" t="n">
        <v>42684</v>
      </c>
      <c r="B3602" s="27" t="n">
        <v>44.62</v>
      </c>
      <c r="C3602" s="27" t="n">
        <v>43.67</v>
      </c>
      <c r="D3602" s="28" t="n">
        <f aca="false">B3602-B3601</f>
        <v>-0.580000000000005</v>
      </c>
      <c r="E3602" s="28" t="n">
        <f aca="false">C3602-C3601</f>
        <v>-0.210000000000001</v>
      </c>
      <c r="F3602" s="29" t="n">
        <f aca="false">Inputs!$B$5*B3602+Inputs!$B$6*C3602</f>
        <v>2278500</v>
      </c>
      <c r="G3602" s="29" t="n">
        <f aca="false">Inputs!$B$5*D3602</f>
        <v>-58000.0000000005</v>
      </c>
      <c r="H3602" s="29" t="n">
        <f aca="false">Inputs!$B$6*E3602</f>
        <v>10500</v>
      </c>
      <c r="I3602" s="29" t="n">
        <f aca="false">G3602+H3602</f>
        <v>-47500.0000000005</v>
      </c>
      <c r="J3602" s="29" t="n">
        <f aca="false">J3601+I3602</f>
        <v>920000.000000001</v>
      </c>
    </row>
    <row r="3603" customFormat="false" ht="15" hidden="false" customHeight="false" outlineLevel="0" collapsed="false">
      <c r="A3603" s="26" t="n">
        <v>42685</v>
      </c>
      <c r="B3603" s="27" t="n">
        <v>43.39</v>
      </c>
      <c r="C3603" s="27" t="n">
        <v>41.61</v>
      </c>
      <c r="D3603" s="28" t="n">
        <f aca="false">B3603-B3602</f>
        <v>-1.23</v>
      </c>
      <c r="E3603" s="28" t="n">
        <f aca="false">C3603-C3602</f>
        <v>-2.06</v>
      </c>
      <c r="F3603" s="29" t="n">
        <f aca="false">Inputs!$B$5*B3603+Inputs!$B$6*C3603</f>
        <v>2258500</v>
      </c>
      <c r="G3603" s="29" t="n">
        <f aca="false">Inputs!$B$5*D3603</f>
        <v>-123000</v>
      </c>
      <c r="H3603" s="29" t="n">
        <f aca="false">Inputs!$B$6*E3603</f>
        <v>103000</v>
      </c>
      <c r="I3603" s="29" t="n">
        <f aca="false">G3603+H3603</f>
        <v>-19999.9999999996</v>
      </c>
      <c r="J3603" s="29" t="n">
        <f aca="false">J3602+I3603</f>
        <v>900000.000000002</v>
      </c>
    </row>
    <row r="3604" customFormat="false" ht="15" hidden="false" customHeight="false" outlineLevel="0" collapsed="false">
      <c r="A3604" s="26" t="n">
        <v>42688</v>
      </c>
      <c r="B3604" s="27" t="n">
        <v>43.29</v>
      </c>
      <c r="C3604" s="27" t="n">
        <v>41.83</v>
      </c>
      <c r="D3604" s="28" t="n">
        <f aca="false">B3604-B3603</f>
        <v>-0.100000000000001</v>
      </c>
      <c r="E3604" s="28" t="n">
        <f aca="false">C3604-C3603</f>
        <v>0.219999999999999</v>
      </c>
      <c r="F3604" s="29" t="n">
        <f aca="false">Inputs!$B$5*B3604+Inputs!$B$6*C3604</f>
        <v>2237500</v>
      </c>
      <c r="G3604" s="29" t="n">
        <f aca="false">Inputs!$B$5*D3604</f>
        <v>-10000.0000000001</v>
      </c>
      <c r="H3604" s="29" t="n">
        <f aca="false">Inputs!$B$6*E3604</f>
        <v>-10999.9999999999</v>
      </c>
      <c r="I3604" s="29" t="n">
        <f aca="false">G3604+H3604</f>
        <v>-21000.0000000001</v>
      </c>
      <c r="J3604" s="29" t="n">
        <f aca="false">J3603+I3604</f>
        <v>879000.000000001</v>
      </c>
    </row>
    <row r="3605" customFormat="false" ht="15" hidden="false" customHeight="false" outlineLevel="0" collapsed="false">
      <c r="A3605" s="26" t="n">
        <v>42689</v>
      </c>
      <c r="B3605" s="27" t="n">
        <v>45.86</v>
      </c>
      <c r="C3605" s="27" t="n">
        <v>44.15</v>
      </c>
      <c r="D3605" s="28" t="n">
        <f aca="false">B3605-B3604</f>
        <v>2.57</v>
      </c>
      <c r="E3605" s="28" t="n">
        <f aca="false">C3605-C3604</f>
        <v>2.32</v>
      </c>
      <c r="F3605" s="29" t="n">
        <f aca="false">Inputs!$B$5*B3605+Inputs!$B$6*C3605</f>
        <v>2378500</v>
      </c>
      <c r="G3605" s="29" t="n">
        <f aca="false">Inputs!$B$5*D3605</f>
        <v>257000</v>
      </c>
      <c r="H3605" s="29" t="n">
        <f aca="false">Inputs!$B$6*E3605</f>
        <v>-116000</v>
      </c>
      <c r="I3605" s="29" t="n">
        <f aca="false">G3605+H3605</f>
        <v>141000</v>
      </c>
      <c r="J3605" s="29" t="n">
        <f aca="false">J3604+I3605</f>
        <v>1020000</v>
      </c>
    </row>
    <row r="3606" customFormat="false" ht="15" hidden="false" customHeight="false" outlineLevel="0" collapsed="false">
      <c r="A3606" s="26" t="n">
        <v>42690</v>
      </c>
      <c r="B3606" s="27" t="n">
        <v>45.56</v>
      </c>
      <c r="C3606" s="27" t="n">
        <v>45.07</v>
      </c>
      <c r="D3606" s="28" t="n">
        <f aca="false">B3606-B3605</f>
        <v>-0.299999999999997</v>
      </c>
      <c r="E3606" s="28" t="n">
        <f aca="false">C3606-C3605</f>
        <v>0.920000000000002</v>
      </c>
      <c r="F3606" s="29" t="n">
        <f aca="false">Inputs!$B$5*B3606+Inputs!$B$6*C3606</f>
        <v>2302500</v>
      </c>
      <c r="G3606" s="29" t="n">
        <f aca="false">Inputs!$B$5*D3606</f>
        <v>-29999.9999999997</v>
      </c>
      <c r="H3606" s="29" t="n">
        <f aca="false">Inputs!$B$6*E3606</f>
        <v>-46000.0000000001</v>
      </c>
      <c r="I3606" s="29" t="n">
        <f aca="false">G3606+H3606</f>
        <v>-75999.9999999998</v>
      </c>
      <c r="J3606" s="29" t="n">
        <f aca="false">J3605+I3606</f>
        <v>944000.000000002</v>
      </c>
    </row>
    <row r="3607" customFormat="false" ht="15" hidden="false" customHeight="false" outlineLevel="0" collapsed="false">
      <c r="A3607" s="26" t="n">
        <v>42691</v>
      </c>
      <c r="B3607" s="27" t="n">
        <v>45.37</v>
      </c>
      <c r="C3607" s="27" t="n">
        <v>44.57</v>
      </c>
      <c r="D3607" s="28" t="n">
        <f aca="false">B3607-B3606</f>
        <v>-0.190000000000005</v>
      </c>
      <c r="E3607" s="28" t="n">
        <f aca="false">C3607-C3606</f>
        <v>-0.5</v>
      </c>
      <c r="F3607" s="29" t="n">
        <f aca="false">Inputs!$B$5*B3607+Inputs!$B$6*C3607</f>
        <v>2308500</v>
      </c>
      <c r="G3607" s="29" t="n">
        <f aca="false">Inputs!$B$5*D3607</f>
        <v>-19000.0000000005</v>
      </c>
      <c r="H3607" s="29" t="n">
        <f aca="false">Inputs!$B$6*E3607</f>
        <v>25000</v>
      </c>
      <c r="I3607" s="29" t="n">
        <f aca="false">G3607+H3607</f>
        <v>5999.99999999952</v>
      </c>
      <c r="J3607" s="29" t="n">
        <f aca="false">J3606+I3607</f>
        <v>950000.000000001</v>
      </c>
    </row>
    <row r="3608" customFormat="false" ht="15" hidden="false" customHeight="false" outlineLevel="0" collapsed="false">
      <c r="A3608" s="26" t="n">
        <v>42692</v>
      </c>
      <c r="B3608" s="27" t="n">
        <v>45.69</v>
      </c>
      <c r="C3608" s="27" t="n">
        <v>44.41</v>
      </c>
      <c r="D3608" s="28" t="n">
        <f aca="false">B3608-B3607</f>
        <v>0.32</v>
      </c>
      <c r="E3608" s="28" t="n">
        <f aca="false">C3608-C3607</f>
        <v>-0.160000000000004</v>
      </c>
      <c r="F3608" s="29" t="n">
        <f aca="false">Inputs!$B$5*B3608+Inputs!$B$6*C3608</f>
        <v>2348500</v>
      </c>
      <c r="G3608" s="29" t="n">
        <f aca="false">Inputs!$B$5*D3608</f>
        <v>32000</v>
      </c>
      <c r="H3608" s="29" t="n">
        <f aca="false">Inputs!$B$6*E3608</f>
        <v>8000.00000000019</v>
      </c>
      <c r="I3608" s="29" t="n">
        <f aca="false">G3608+H3608</f>
        <v>40000.0000000002</v>
      </c>
      <c r="J3608" s="29" t="n">
        <f aca="false">J3607+I3608</f>
        <v>990000.000000001</v>
      </c>
    </row>
    <row r="3609" customFormat="false" ht="15" hidden="false" customHeight="false" outlineLevel="0" collapsed="false">
      <c r="A3609" s="26" t="n">
        <v>42695</v>
      </c>
      <c r="B3609" s="27" t="n">
        <v>47.48</v>
      </c>
      <c r="C3609" s="27" t="n">
        <v>45.96</v>
      </c>
      <c r="D3609" s="28" t="n">
        <f aca="false">B3609-B3608</f>
        <v>1.79</v>
      </c>
      <c r="E3609" s="28" t="n">
        <f aca="false">C3609-C3608</f>
        <v>1.55</v>
      </c>
      <c r="F3609" s="29" t="n">
        <f aca="false">Inputs!$B$5*B3609+Inputs!$B$6*C3609</f>
        <v>2450000</v>
      </c>
      <c r="G3609" s="29" t="n">
        <f aca="false">Inputs!$B$5*D3609</f>
        <v>179000</v>
      </c>
      <c r="H3609" s="29" t="n">
        <f aca="false">Inputs!$B$6*E3609</f>
        <v>-77500.0000000002</v>
      </c>
      <c r="I3609" s="29" t="n">
        <f aca="false">G3609+H3609</f>
        <v>101500</v>
      </c>
      <c r="J3609" s="29" t="n">
        <f aca="false">J3608+I3609</f>
        <v>1091500</v>
      </c>
    </row>
    <row r="3610" customFormat="false" ht="15" hidden="false" customHeight="false" outlineLevel="0" collapsed="false">
      <c r="A3610" s="26" t="n">
        <v>42696</v>
      </c>
      <c r="B3610" s="27" t="n">
        <v>48.07</v>
      </c>
      <c r="C3610" s="27" t="n">
        <v>46.1</v>
      </c>
      <c r="D3610" s="28" t="n">
        <f aca="false">B3610-B3609</f>
        <v>0.590000000000003</v>
      </c>
      <c r="E3610" s="28" t="n">
        <f aca="false">C3610-C3609</f>
        <v>0.140000000000001</v>
      </c>
      <c r="F3610" s="29" t="n">
        <f aca="false">Inputs!$B$5*B3610+Inputs!$B$6*C3610</f>
        <v>2502000</v>
      </c>
      <c r="G3610" s="29" t="n">
        <f aca="false">Inputs!$B$5*D3610</f>
        <v>59000.0000000003</v>
      </c>
      <c r="H3610" s="29" t="n">
        <f aca="false">Inputs!$B$6*E3610</f>
        <v>-7000.00000000003</v>
      </c>
      <c r="I3610" s="29" t="n">
        <f aca="false">G3610+H3610</f>
        <v>52000.0000000003</v>
      </c>
      <c r="J3610" s="29" t="n">
        <f aca="false">J3609+I3610</f>
        <v>1143500</v>
      </c>
    </row>
    <row r="3611" customFormat="false" ht="15" hidden="false" customHeight="false" outlineLevel="0" collapsed="false">
      <c r="A3611" s="26" t="n">
        <v>42697</v>
      </c>
      <c r="B3611" s="27" t="n">
        <v>46.72</v>
      </c>
      <c r="C3611" s="27" t="n">
        <v>46.54</v>
      </c>
      <c r="D3611" s="28" t="n">
        <f aca="false">B3611-B3610</f>
        <v>-1.35</v>
      </c>
      <c r="E3611" s="28" t="n">
        <f aca="false">C3611-C3610</f>
        <v>0.439999999999998</v>
      </c>
      <c r="F3611" s="29" t="n">
        <f aca="false">Inputs!$B$5*B3611+Inputs!$B$6*C3611</f>
        <v>2345000</v>
      </c>
      <c r="G3611" s="29" t="n">
        <f aca="false">Inputs!$B$5*D3611</f>
        <v>-135000</v>
      </c>
      <c r="H3611" s="29" t="n">
        <f aca="false">Inputs!$B$6*E3611</f>
        <v>-21999.9999999999</v>
      </c>
      <c r="I3611" s="29" t="n">
        <f aca="false">G3611+H3611</f>
        <v>-157000</v>
      </c>
      <c r="J3611" s="29" t="n">
        <f aca="false">J3610+I3611</f>
        <v>986500.000000001</v>
      </c>
    </row>
    <row r="3612" customFormat="false" ht="15" hidden="false" customHeight="false" outlineLevel="0" collapsed="false">
      <c r="A3612" s="26" t="n">
        <v>42699</v>
      </c>
      <c r="B3612" s="27" t="n">
        <v>46.72</v>
      </c>
      <c r="C3612" s="27" t="n">
        <v>46.32</v>
      </c>
      <c r="D3612" s="28" t="n">
        <f aca="false">B3612-B3611</f>
        <v>0</v>
      </c>
      <c r="E3612" s="28" t="n">
        <f aca="false">C3612-C3611</f>
        <v>-0.219999999999999</v>
      </c>
      <c r="F3612" s="29" t="n">
        <f aca="false">Inputs!$B$5*B3612+Inputs!$B$6*C3612</f>
        <v>2356000</v>
      </c>
      <c r="G3612" s="29" t="n">
        <f aca="false">Inputs!$B$5*D3612</f>
        <v>0</v>
      </c>
      <c r="H3612" s="29" t="n">
        <f aca="false">Inputs!$B$6*E3612</f>
        <v>10999.9999999999</v>
      </c>
      <c r="I3612" s="29" t="n">
        <f aca="false">G3612+H3612</f>
        <v>10999.9999999999</v>
      </c>
      <c r="J3612" s="29" t="n">
        <f aca="false">J3611+I3612</f>
        <v>997500.000000001</v>
      </c>
    </row>
    <row r="3613" customFormat="false" ht="15" hidden="false" customHeight="false" outlineLevel="0" collapsed="false">
      <c r="A3613" s="26" t="n">
        <v>42702</v>
      </c>
      <c r="B3613" s="27" t="n">
        <v>45.66</v>
      </c>
      <c r="C3613" s="27" t="n">
        <v>46.64</v>
      </c>
      <c r="D3613" s="28" t="n">
        <f aca="false">B3613-B3612</f>
        <v>-1.06</v>
      </c>
      <c r="E3613" s="28" t="n">
        <f aca="false">C3613-C3612</f>
        <v>0.32</v>
      </c>
      <c r="F3613" s="29" t="n">
        <f aca="false">Inputs!$B$5*B3613+Inputs!$B$6*C3613</f>
        <v>2234000</v>
      </c>
      <c r="G3613" s="29" t="n">
        <f aca="false">Inputs!$B$5*D3613</f>
        <v>-106000</v>
      </c>
      <c r="H3613" s="29" t="n">
        <f aca="false">Inputs!$B$6*E3613</f>
        <v>-16000</v>
      </c>
      <c r="I3613" s="29" t="n">
        <f aca="false">G3613+H3613</f>
        <v>-122000</v>
      </c>
      <c r="J3613" s="29" t="n">
        <f aca="false">J3612+I3613</f>
        <v>875500.000000001</v>
      </c>
    </row>
    <row r="3614" customFormat="false" ht="15" hidden="false" customHeight="false" outlineLevel="0" collapsed="false">
      <c r="A3614" s="26" t="n">
        <v>42703</v>
      </c>
      <c r="B3614" s="27" t="n">
        <v>45.29</v>
      </c>
      <c r="C3614" s="27" t="n">
        <v>44.68</v>
      </c>
      <c r="D3614" s="28" t="n">
        <f aca="false">B3614-B3613</f>
        <v>-0.369999999999997</v>
      </c>
      <c r="E3614" s="28" t="n">
        <f aca="false">C3614-C3613</f>
        <v>-1.96</v>
      </c>
      <c r="F3614" s="29" t="n">
        <f aca="false">Inputs!$B$5*B3614+Inputs!$B$6*C3614</f>
        <v>2295000</v>
      </c>
      <c r="G3614" s="29" t="n">
        <f aca="false">Inputs!$B$5*D3614</f>
        <v>-36999.9999999997</v>
      </c>
      <c r="H3614" s="29" t="n">
        <f aca="false">Inputs!$B$6*E3614</f>
        <v>98000</v>
      </c>
      <c r="I3614" s="29" t="n">
        <f aca="false">G3614+H3614</f>
        <v>61000.0000000003</v>
      </c>
      <c r="J3614" s="29" t="n">
        <f aca="false">J3613+I3614</f>
        <v>936500.000000002</v>
      </c>
    </row>
    <row r="3615" customFormat="false" ht="15" hidden="false" customHeight="false" outlineLevel="0" collapsed="false">
      <c r="A3615" s="26" t="n">
        <v>42704</v>
      </c>
      <c r="B3615" s="27" t="n">
        <v>49.41</v>
      </c>
      <c r="C3615" s="27" t="n">
        <v>47.95</v>
      </c>
      <c r="D3615" s="28" t="n">
        <f aca="false">B3615-B3614</f>
        <v>4.12</v>
      </c>
      <c r="E3615" s="28" t="n">
        <f aca="false">C3615-C3614</f>
        <v>3.27</v>
      </c>
      <c r="F3615" s="29" t="n">
        <f aca="false">Inputs!$B$5*B3615+Inputs!$B$6*C3615</f>
        <v>2543500</v>
      </c>
      <c r="G3615" s="29" t="n">
        <f aca="false">Inputs!$B$5*D3615</f>
        <v>412000</v>
      </c>
      <c r="H3615" s="29" t="n">
        <f aca="false">Inputs!$B$6*E3615</f>
        <v>-163500</v>
      </c>
      <c r="I3615" s="29" t="n">
        <f aca="false">G3615+H3615</f>
        <v>248500</v>
      </c>
      <c r="J3615" s="29" t="n">
        <f aca="false">J3614+I3615</f>
        <v>1185000</v>
      </c>
    </row>
    <row r="3616" customFormat="false" ht="15" hidden="false" customHeight="false" outlineLevel="0" collapsed="false">
      <c r="A3616" s="26" t="n">
        <v>42705</v>
      </c>
      <c r="B3616" s="27" t="n">
        <v>51.08</v>
      </c>
      <c r="C3616" s="27" t="n">
        <v>52.28</v>
      </c>
      <c r="D3616" s="28" t="n">
        <f aca="false">B3616-B3615</f>
        <v>1.67</v>
      </c>
      <c r="E3616" s="28" t="n">
        <f aca="false">C3616-C3615</f>
        <v>4.33</v>
      </c>
      <c r="F3616" s="29" t="n">
        <f aca="false">Inputs!$B$5*B3616+Inputs!$B$6*C3616</f>
        <v>2494000</v>
      </c>
      <c r="G3616" s="29" t="n">
        <f aca="false">Inputs!$B$5*D3616</f>
        <v>167000</v>
      </c>
      <c r="H3616" s="29" t="n">
        <f aca="false">Inputs!$B$6*E3616</f>
        <v>-216500</v>
      </c>
      <c r="I3616" s="29" t="n">
        <f aca="false">G3616+H3616</f>
        <v>-49499.9999999997</v>
      </c>
      <c r="J3616" s="29" t="n">
        <f aca="false">J3615+I3616</f>
        <v>1135500</v>
      </c>
    </row>
    <row r="3617" customFormat="false" ht="15" hidden="false" customHeight="false" outlineLevel="0" collapsed="false">
      <c r="A3617" s="26" t="n">
        <v>42706</v>
      </c>
      <c r="B3617" s="27" t="n">
        <v>51.7</v>
      </c>
      <c r="C3617" s="27" t="n">
        <v>52.35</v>
      </c>
      <c r="D3617" s="28" t="n">
        <f aca="false">B3617-B3616</f>
        <v>0.620000000000005</v>
      </c>
      <c r="E3617" s="28" t="n">
        <f aca="false">C3617-C3616</f>
        <v>0.0700000000000003</v>
      </c>
      <c r="F3617" s="29" t="n">
        <f aca="false">Inputs!$B$5*B3617+Inputs!$B$6*C3617</f>
        <v>2552500</v>
      </c>
      <c r="G3617" s="29" t="n">
        <f aca="false">Inputs!$B$5*D3617</f>
        <v>62000.0000000005</v>
      </c>
      <c r="H3617" s="29" t="n">
        <f aca="false">Inputs!$B$6*E3617</f>
        <v>-3500.00000000001</v>
      </c>
      <c r="I3617" s="29" t="n">
        <f aca="false">G3617+H3617</f>
        <v>58500.0000000004</v>
      </c>
      <c r="J3617" s="29" t="n">
        <f aca="false">J3616+I3617</f>
        <v>1194000</v>
      </c>
    </row>
    <row r="3618" customFormat="false" ht="15" hidden="false" customHeight="false" outlineLevel="0" collapsed="false">
      <c r="A3618" s="26" t="n">
        <v>42709</v>
      </c>
      <c r="B3618" s="27" t="n">
        <v>51.72</v>
      </c>
      <c r="C3618" s="27" t="n">
        <v>53.3</v>
      </c>
      <c r="D3618" s="28" t="n">
        <f aca="false">B3618-B3617</f>
        <v>0.019999999999996</v>
      </c>
      <c r="E3618" s="28" t="n">
        <f aca="false">C3618-C3617</f>
        <v>0.949999999999996</v>
      </c>
      <c r="F3618" s="29" t="n">
        <f aca="false">Inputs!$B$5*B3618+Inputs!$B$6*C3618</f>
        <v>2507000</v>
      </c>
      <c r="G3618" s="29" t="n">
        <f aca="false">Inputs!$B$5*D3618</f>
        <v>1999.9999999996</v>
      </c>
      <c r="H3618" s="29" t="n">
        <f aca="false">Inputs!$B$6*E3618</f>
        <v>-47499.9999999998</v>
      </c>
      <c r="I3618" s="29" t="n">
        <f aca="false">G3618+H3618</f>
        <v>-45500.0000000002</v>
      </c>
      <c r="J3618" s="29" t="n">
        <f aca="false">J3617+I3618</f>
        <v>1148500</v>
      </c>
    </row>
    <row r="3619" customFormat="false" ht="15" hidden="false" customHeight="false" outlineLevel="0" collapsed="false">
      <c r="A3619" s="26" t="n">
        <v>42710</v>
      </c>
      <c r="B3619" s="27" t="n">
        <v>50.95</v>
      </c>
      <c r="C3619" s="27" t="n">
        <v>52.31</v>
      </c>
      <c r="D3619" s="28" t="n">
        <f aca="false">B3619-B3618</f>
        <v>-0.769999999999996</v>
      </c>
      <c r="E3619" s="28" t="n">
        <f aca="false">C3619-C3618</f>
        <v>-0.989999999999995</v>
      </c>
      <c r="F3619" s="29" t="n">
        <f aca="false">Inputs!$B$5*B3619+Inputs!$B$6*C3619</f>
        <v>2479500</v>
      </c>
      <c r="G3619" s="29" t="n">
        <f aca="false">Inputs!$B$5*D3619</f>
        <v>-76999.9999999996</v>
      </c>
      <c r="H3619" s="29" t="n">
        <f aca="false">Inputs!$B$6*E3619</f>
        <v>49499.9999999997</v>
      </c>
      <c r="I3619" s="29" t="n">
        <f aca="false">G3619+H3619</f>
        <v>-27499.9999999999</v>
      </c>
      <c r="J3619" s="29" t="n">
        <f aca="false">J3618+I3619</f>
        <v>1121000</v>
      </c>
    </row>
    <row r="3620" customFormat="false" ht="15" hidden="false" customHeight="false" outlineLevel="0" collapsed="false">
      <c r="A3620" s="26" t="n">
        <v>42711</v>
      </c>
      <c r="B3620" s="27" t="n">
        <v>49.85</v>
      </c>
      <c r="C3620" s="27" t="n">
        <v>51.9</v>
      </c>
      <c r="D3620" s="28" t="n">
        <f aca="false">B3620-B3619</f>
        <v>-1.1</v>
      </c>
      <c r="E3620" s="28" t="n">
        <f aca="false">C3620-C3619</f>
        <v>-0.410000000000004</v>
      </c>
      <c r="F3620" s="29" t="n">
        <f aca="false">Inputs!$B$5*B3620+Inputs!$B$6*C3620</f>
        <v>2390000</v>
      </c>
      <c r="G3620" s="29" t="n">
        <f aca="false">Inputs!$B$5*D3620</f>
        <v>-110000</v>
      </c>
      <c r="H3620" s="29" t="n">
        <f aca="false">Inputs!$B$6*E3620</f>
        <v>20500.0000000002</v>
      </c>
      <c r="I3620" s="29" t="n">
        <f aca="false">G3620+H3620</f>
        <v>-89500</v>
      </c>
      <c r="J3620" s="29" t="n">
        <f aca="false">J3619+I3620</f>
        <v>1031500</v>
      </c>
    </row>
    <row r="3621" customFormat="false" ht="15" hidden="false" customHeight="false" outlineLevel="0" collapsed="false">
      <c r="A3621" s="26" t="n">
        <v>42712</v>
      </c>
      <c r="B3621" s="27" t="n">
        <v>50.84</v>
      </c>
      <c r="C3621" s="27" t="n">
        <v>51.6</v>
      </c>
      <c r="D3621" s="28" t="n">
        <f aca="false">B3621-B3620</f>
        <v>0.990000000000002</v>
      </c>
      <c r="E3621" s="28" t="n">
        <f aca="false">C3621-C3620</f>
        <v>-0.299999999999997</v>
      </c>
      <c r="F3621" s="29" t="n">
        <f aca="false">Inputs!$B$5*B3621+Inputs!$B$6*C3621</f>
        <v>2504000</v>
      </c>
      <c r="G3621" s="29" t="n">
        <f aca="false">Inputs!$B$5*D3621</f>
        <v>99000.0000000002</v>
      </c>
      <c r="H3621" s="29" t="n">
        <f aca="false">Inputs!$B$6*E3621</f>
        <v>14999.9999999999</v>
      </c>
      <c r="I3621" s="29" t="n">
        <f aca="false">G3621+H3621</f>
        <v>114000</v>
      </c>
      <c r="J3621" s="29" t="n">
        <f aca="false">J3620+I3621</f>
        <v>1145500</v>
      </c>
    </row>
    <row r="3622" customFormat="false" ht="15" hidden="false" customHeight="false" outlineLevel="0" collapsed="false">
      <c r="A3622" s="26" t="n">
        <v>42713</v>
      </c>
      <c r="B3622" s="27" t="n">
        <v>51.51</v>
      </c>
      <c r="C3622" s="27" t="n">
        <v>52.19</v>
      </c>
      <c r="D3622" s="28" t="n">
        <f aca="false">B3622-B3621</f>
        <v>0.669999999999995</v>
      </c>
      <c r="E3622" s="28" t="n">
        <f aca="false">C3622-C3621</f>
        <v>0.589999999999996</v>
      </c>
      <c r="F3622" s="29" t="n">
        <f aca="false">Inputs!$B$5*B3622+Inputs!$B$6*C3622</f>
        <v>2541500</v>
      </c>
      <c r="G3622" s="29" t="n">
        <f aca="false">Inputs!$B$5*D3622</f>
        <v>66999.9999999995</v>
      </c>
      <c r="H3622" s="29" t="n">
        <f aca="false">Inputs!$B$6*E3622</f>
        <v>-29499.9999999998</v>
      </c>
      <c r="I3622" s="29" t="n">
        <f aca="false">G3622+H3622</f>
        <v>37499.9999999997</v>
      </c>
      <c r="J3622" s="29" t="n">
        <f aca="false">J3621+I3622</f>
        <v>1183000</v>
      </c>
    </row>
    <row r="3623" customFormat="false" ht="15" hidden="false" customHeight="false" outlineLevel="0" collapsed="false">
      <c r="A3623" s="26" t="n">
        <v>42716</v>
      </c>
      <c r="B3623" s="27" t="n">
        <v>52.74</v>
      </c>
      <c r="C3623" s="27" t="n">
        <v>53.99</v>
      </c>
      <c r="D3623" s="28" t="n">
        <f aca="false">B3623-B3622</f>
        <v>1.23</v>
      </c>
      <c r="E3623" s="28" t="n">
        <f aca="false">C3623-C3622</f>
        <v>1.8</v>
      </c>
      <c r="F3623" s="29" t="n">
        <f aca="false">Inputs!$B$5*B3623+Inputs!$B$6*C3623</f>
        <v>2574500</v>
      </c>
      <c r="G3623" s="29" t="n">
        <f aca="false">Inputs!$B$5*D3623</f>
        <v>123000</v>
      </c>
      <c r="H3623" s="29" t="n">
        <f aca="false">Inputs!$B$6*E3623</f>
        <v>-90000.0000000002</v>
      </c>
      <c r="I3623" s="29" t="n">
        <f aca="false">G3623+H3623</f>
        <v>33000.0000000002</v>
      </c>
      <c r="J3623" s="29" t="n">
        <f aca="false">J3622+I3623</f>
        <v>1216000</v>
      </c>
    </row>
    <row r="3624" customFormat="false" ht="15" hidden="false" customHeight="false" outlineLevel="0" collapsed="false">
      <c r="A3624" s="26" t="n">
        <v>42717</v>
      </c>
      <c r="B3624" s="27" t="n">
        <v>52.99</v>
      </c>
      <c r="C3624" s="27" t="n">
        <v>53.28</v>
      </c>
      <c r="D3624" s="28" t="n">
        <f aca="false">B3624-B3623</f>
        <v>0.25</v>
      </c>
      <c r="E3624" s="28" t="n">
        <f aca="false">C3624-C3623</f>
        <v>-0.710000000000001</v>
      </c>
      <c r="F3624" s="29" t="n">
        <f aca="false">Inputs!$B$5*B3624+Inputs!$B$6*C3624</f>
        <v>2635000</v>
      </c>
      <c r="G3624" s="29" t="n">
        <f aca="false">Inputs!$B$5*D3624</f>
        <v>25000</v>
      </c>
      <c r="H3624" s="29" t="n">
        <f aca="false">Inputs!$B$6*E3624</f>
        <v>35500</v>
      </c>
      <c r="I3624" s="29" t="n">
        <f aca="false">G3624+H3624</f>
        <v>60500</v>
      </c>
      <c r="J3624" s="29" t="n">
        <f aca="false">J3623+I3624</f>
        <v>1276500</v>
      </c>
    </row>
    <row r="3625" customFormat="false" ht="15" hidden="false" customHeight="false" outlineLevel="0" collapsed="false">
      <c r="A3625" s="26" t="n">
        <v>42718</v>
      </c>
      <c r="B3625" s="27" t="n">
        <v>51.01</v>
      </c>
      <c r="C3625" s="27" t="n">
        <v>53.15</v>
      </c>
      <c r="D3625" s="28" t="n">
        <f aca="false">B3625-B3624</f>
        <v>-1.98</v>
      </c>
      <c r="E3625" s="28" t="n">
        <f aca="false">C3625-C3624</f>
        <v>-0.130000000000003</v>
      </c>
      <c r="F3625" s="29" t="n">
        <f aca="false">Inputs!$B$5*B3625+Inputs!$B$6*C3625</f>
        <v>2443500</v>
      </c>
      <c r="G3625" s="29" t="n">
        <f aca="false">Inputs!$B$5*D3625</f>
        <v>-198000</v>
      </c>
      <c r="H3625" s="29" t="n">
        <f aca="false">Inputs!$B$6*E3625</f>
        <v>6500.00000000013</v>
      </c>
      <c r="I3625" s="29" t="n">
        <f aca="false">G3625+H3625</f>
        <v>-191500</v>
      </c>
      <c r="J3625" s="29" t="n">
        <f aca="false">J3624+I3625</f>
        <v>1085000</v>
      </c>
    </row>
    <row r="3626" customFormat="false" ht="15" hidden="false" customHeight="false" outlineLevel="0" collapsed="false">
      <c r="A3626" s="26" t="n">
        <v>42719</v>
      </c>
      <c r="B3626" s="27" t="n">
        <v>50.9</v>
      </c>
      <c r="C3626" s="27" t="n">
        <v>51.72</v>
      </c>
      <c r="D3626" s="28" t="n">
        <f aca="false">B3626-B3625</f>
        <v>-0.109999999999999</v>
      </c>
      <c r="E3626" s="28" t="n">
        <f aca="false">C3626-C3625</f>
        <v>-1.43</v>
      </c>
      <c r="F3626" s="29" t="n">
        <f aca="false">Inputs!$B$5*B3626+Inputs!$B$6*C3626</f>
        <v>2504000</v>
      </c>
      <c r="G3626" s="29" t="n">
        <f aca="false">Inputs!$B$5*D3626</f>
        <v>-10999.9999999999</v>
      </c>
      <c r="H3626" s="29" t="n">
        <f aca="false">Inputs!$B$6*E3626</f>
        <v>71500</v>
      </c>
      <c r="I3626" s="29" t="n">
        <f aca="false">G3626+H3626</f>
        <v>60500</v>
      </c>
      <c r="J3626" s="29" t="n">
        <f aca="false">J3625+I3626</f>
        <v>1145500</v>
      </c>
    </row>
    <row r="3627" customFormat="false" ht="15" hidden="false" customHeight="false" outlineLevel="0" collapsed="false">
      <c r="A3627" s="26" t="n">
        <v>42720</v>
      </c>
      <c r="B3627" s="27" t="n">
        <v>51.93</v>
      </c>
      <c r="C3627" s="27" t="n">
        <v>54.15</v>
      </c>
      <c r="D3627" s="28" t="n">
        <f aca="false">B3627-B3626</f>
        <v>1.03</v>
      </c>
      <c r="E3627" s="28" t="n">
        <f aca="false">C3627-C3626</f>
        <v>2.43</v>
      </c>
      <c r="F3627" s="29" t="n">
        <f aca="false">Inputs!$B$5*B3627+Inputs!$B$6*C3627</f>
        <v>2485500</v>
      </c>
      <c r="G3627" s="29" t="n">
        <f aca="false">Inputs!$B$5*D3627</f>
        <v>103000</v>
      </c>
      <c r="H3627" s="29" t="n">
        <f aca="false">Inputs!$B$6*E3627</f>
        <v>-121500</v>
      </c>
      <c r="I3627" s="29" t="n">
        <f aca="false">G3627+H3627</f>
        <v>-18499.9999999999</v>
      </c>
      <c r="J3627" s="29" t="n">
        <f aca="false">J3626+I3627</f>
        <v>1127000</v>
      </c>
    </row>
    <row r="3628" customFormat="false" ht="15" hidden="false" customHeight="false" outlineLevel="0" collapsed="false">
      <c r="A3628" s="26" t="n">
        <v>42723</v>
      </c>
      <c r="B3628" s="27" t="n">
        <v>52.13</v>
      </c>
      <c r="C3628" s="27" t="n">
        <v>53.53</v>
      </c>
      <c r="D3628" s="28" t="n">
        <f aca="false">B3628-B3627</f>
        <v>0.200000000000003</v>
      </c>
      <c r="E3628" s="28" t="n">
        <f aca="false">C3628-C3627</f>
        <v>-0.619999999999997</v>
      </c>
      <c r="F3628" s="29" t="n">
        <f aca="false">Inputs!$B$5*B3628+Inputs!$B$6*C3628</f>
        <v>2536500</v>
      </c>
      <c r="G3628" s="29" t="n">
        <f aca="false">Inputs!$B$5*D3628</f>
        <v>20000.0000000003</v>
      </c>
      <c r="H3628" s="29" t="n">
        <f aca="false">Inputs!$B$6*E3628</f>
        <v>30999.9999999999</v>
      </c>
      <c r="I3628" s="29" t="n">
        <f aca="false">G3628+H3628</f>
        <v>51000.0000000002</v>
      </c>
      <c r="J3628" s="29" t="n">
        <f aca="false">J3627+I3628</f>
        <v>1178000</v>
      </c>
    </row>
    <row r="3629" customFormat="false" ht="15" hidden="false" customHeight="false" outlineLevel="0" collapsed="false">
      <c r="A3629" s="26" t="n">
        <v>42724</v>
      </c>
      <c r="B3629" s="27" t="n">
        <v>52.22</v>
      </c>
      <c r="C3629" s="27" t="n">
        <v>54.56</v>
      </c>
      <c r="D3629" s="28" t="n">
        <f aca="false">B3629-B3628</f>
        <v>0.0899999999999963</v>
      </c>
      <c r="E3629" s="28" t="n">
        <f aca="false">C3629-C3628</f>
        <v>1.03</v>
      </c>
      <c r="F3629" s="29" t="n">
        <f aca="false">Inputs!$B$5*B3629+Inputs!$B$6*C3629</f>
        <v>2494000</v>
      </c>
      <c r="G3629" s="29" t="n">
        <f aca="false">Inputs!$B$5*D3629</f>
        <v>8999.99999999963</v>
      </c>
      <c r="H3629" s="29" t="n">
        <f aca="false">Inputs!$B$6*E3629</f>
        <v>-51500.0000000001</v>
      </c>
      <c r="I3629" s="29" t="n">
        <f aca="false">G3629+H3629</f>
        <v>-42500.0000000004</v>
      </c>
      <c r="J3629" s="29" t="n">
        <f aca="false">J3628+I3629</f>
        <v>1135500</v>
      </c>
    </row>
    <row r="3630" customFormat="false" ht="15" hidden="false" customHeight="false" outlineLevel="0" collapsed="false">
      <c r="A3630" s="26" t="n">
        <v>42725</v>
      </c>
      <c r="B3630" s="27" t="n">
        <v>51.44</v>
      </c>
      <c r="C3630" s="27" t="n">
        <v>53.01</v>
      </c>
      <c r="D3630" s="28" t="n">
        <f aca="false">B3630-B3629</f>
        <v>-0.780000000000001</v>
      </c>
      <c r="E3630" s="28" t="n">
        <f aca="false">C3630-C3629</f>
        <v>-1.55</v>
      </c>
      <c r="F3630" s="29" t="n">
        <f aca="false">Inputs!$B$5*B3630+Inputs!$B$6*C3630</f>
        <v>2493500</v>
      </c>
      <c r="G3630" s="29" t="n">
        <f aca="false">Inputs!$B$5*D3630</f>
        <v>-78000.0000000001</v>
      </c>
      <c r="H3630" s="29" t="n">
        <f aca="false">Inputs!$B$6*E3630</f>
        <v>77500.0000000002</v>
      </c>
      <c r="I3630" s="29" t="n">
        <f aca="false">G3630+H3630</f>
        <v>-499.999999999898</v>
      </c>
      <c r="J3630" s="29" t="n">
        <f aca="false">J3629+I3630</f>
        <v>1135000</v>
      </c>
    </row>
    <row r="3631" customFormat="false" ht="15" hidden="false" customHeight="false" outlineLevel="0" collapsed="false">
      <c r="A3631" s="26" t="n">
        <v>42726</v>
      </c>
      <c r="B3631" s="27" t="n">
        <v>51.98</v>
      </c>
      <c r="C3631" s="27" t="n">
        <v>54.04</v>
      </c>
      <c r="D3631" s="28" t="n">
        <f aca="false">B3631-B3630</f>
        <v>0.539999999999999</v>
      </c>
      <c r="E3631" s="28" t="n">
        <f aca="false">C3631-C3630</f>
        <v>1.03</v>
      </c>
      <c r="F3631" s="29" t="n">
        <f aca="false">Inputs!$B$5*B3631+Inputs!$B$6*C3631</f>
        <v>2496000</v>
      </c>
      <c r="G3631" s="29" t="n">
        <f aca="false">Inputs!$B$5*D3631</f>
        <v>53999.9999999999</v>
      </c>
      <c r="H3631" s="29" t="n">
        <f aca="false">Inputs!$B$6*E3631</f>
        <v>-51500.0000000001</v>
      </c>
      <c r="I3631" s="29" t="n">
        <f aca="false">G3631+H3631</f>
        <v>2499.99999999985</v>
      </c>
      <c r="J3631" s="29" t="n">
        <f aca="false">J3630+I3631</f>
        <v>1137500</v>
      </c>
    </row>
    <row r="3632" customFormat="false" ht="15" hidden="false" customHeight="false" outlineLevel="0" collapsed="false">
      <c r="A3632" s="26" t="n">
        <v>42727</v>
      </c>
      <c r="B3632" s="27" t="n">
        <v>52.01</v>
      </c>
      <c r="C3632" s="27" t="n">
        <v>53.93</v>
      </c>
      <c r="D3632" s="28" t="n">
        <f aca="false">B3632-B3631</f>
        <v>0.0300000000000011</v>
      </c>
      <c r="E3632" s="28" t="n">
        <f aca="false">C3632-C3631</f>
        <v>-0.109999999999999</v>
      </c>
      <c r="F3632" s="29" t="n">
        <f aca="false">Inputs!$B$5*B3632+Inputs!$B$6*C3632</f>
        <v>2504500</v>
      </c>
      <c r="G3632" s="29" t="n">
        <f aca="false">Inputs!$B$5*D3632</f>
        <v>3000.00000000011</v>
      </c>
      <c r="H3632" s="29" t="n">
        <f aca="false">Inputs!$B$6*E3632</f>
        <v>5499.99999999997</v>
      </c>
      <c r="I3632" s="29" t="n">
        <f aca="false">G3632+H3632</f>
        <v>8500.00000000009</v>
      </c>
      <c r="J3632" s="29" t="n">
        <f aca="false">J3631+I3632</f>
        <v>1146000</v>
      </c>
    </row>
    <row r="3633" customFormat="false" ht="15" hidden="false" customHeight="false" outlineLevel="0" collapsed="false">
      <c r="A3633" s="26" t="n">
        <v>42732</v>
      </c>
      <c r="B3633" s="27" t="n">
        <v>54.01</v>
      </c>
      <c r="C3633" s="27" t="n">
        <v>54.95</v>
      </c>
      <c r="D3633" s="28" t="n">
        <f aca="false">B3633-B3632</f>
        <v>2</v>
      </c>
      <c r="E3633" s="28" t="n">
        <f aca="false">C3633-C3632</f>
        <v>1.02</v>
      </c>
      <c r="F3633" s="29" t="n">
        <f aca="false">Inputs!$B$5*B3633+Inputs!$B$6*C3633</f>
        <v>2653500</v>
      </c>
      <c r="G3633" s="29" t="n">
        <f aca="false">Inputs!$B$5*D3633</f>
        <v>200000</v>
      </c>
      <c r="H3633" s="29" t="n">
        <f aca="false">Inputs!$B$6*E3633</f>
        <v>-51000.0000000002</v>
      </c>
      <c r="I3633" s="29" t="n">
        <f aca="false">G3633+H3633</f>
        <v>149000</v>
      </c>
      <c r="J3633" s="29" t="n">
        <f aca="false">J3632+I3633</f>
        <v>1295000</v>
      </c>
    </row>
    <row r="3634" customFormat="false" ht="15" hidden="false" customHeight="false" outlineLevel="0" collapsed="false">
      <c r="A3634" s="26" t="n">
        <v>42733</v>
      </c>
      <c r="B3634" s="27" t="n">
        <v>53.8</v>
      </c>
      <c r="C3634" s="27" t="n">
        <v>54.97</v>
      </c>
      <c r="D3634" s="28" t="n">
        <f aca="false">B3634-B3633</f>
        <v>-0.210000000000001</v>
      </c>
      <c r="E3634" s="28" t="n">
        <f aca="false">C3634-C3633</f>
        <v>0.019999999999996</v>
      </c>
      <c r="F3634" s="29" t="n">
        <f aca="false">Inputs!$B$5*B3634+Inputs!$B$6*C3634</f>
        <v>2631500</v>
      </c>
      <c r="G3634" s="29" t="n">
        <f aca="false">Inputs!$B$5*D3634</f>
        <v>-21000.0000000001</v>
      </c>
      <c r="H3634" s="29" t="n">
        <f aca="false">Inputs!$B$6*E3634</f>
        <v>-999.999999999801</v>
      </c>
      <c r="I3634" s="29" t="n">
        <f aca="false">G3634+H3634</f>
        <v>-21999.9999999999</v>
      </c>
      <c r="J3634" s="29" t="n">
        <f aca="false">J3633+I3634</f>
        <v>1273000</v>
      </c>
    </row>
    <row r="3635" customFormat="false" ht="15" hidden="false" customHeight="false" outlineLevel="0" collapsed="false">
      <c r="A3635" s="26" t="n">
        <v>42734</v>
      </c>
      <c r="B3635" s="27" t="n">
        <v>53.75</v>
      </c>
      <c r="C3635" s="27" t="n">
        <v>54.96</v>
      </c>
      <c r="D3635" s="28" t="n">
        <f aca="false">B3635-B3634</f>
        <v>-0.0499999999999972</v>
      </c>
      <c r="E3635" s="28" t="n">
        <f aca="false">C3635-C3634</f>
        <v>-0.00999999999999801</v>
      </c>
      <c r="F3635" s="29" t="n">
        <f aca="false">Inputs!$B$5*B3635+Inputs!$B$6*C3635</f>
        <v>2627000</v>
      </c>
      <c r="G3635" s="29" t="n">
        <f aca="false">Inputs!$B$5*D3635</f>
        <v>-4999.99999999972</v>
      </c>
      <c r="H3635" s="29" t="n">
        <f aca="false">Inputs!$B$6*E3635</f>
        <v>499.999999999901</v>
      </c>
      <c r="I3635" s="29" t="n">
        <f aca="false">G3635+H3635</f>
        <v>-4499.99999999982</v>
      </c>
      <c r="J3635" s="29" t="n">
        <f aca="false">J3634+I3635</f>
        <v>1268500</v>
      </c>
    </row>
    <row r="3636" customFormat="false" ht="15" hidden="false" customHeight="false" outlineLevel="0" collapsed="false">
      <c r="A3636" s="26" t="n">
        <v>42738</v>
      </c>
      <c r="B3636" s="27" t="n">
        <v>52.36</v>
      </c>
      <c r="C3636" s="27" t="n">
        <v>55.05</v>
      </c>
      <c r="D3636" s="28" t="n">
        <f aca="false">B3636-B3635</f>
        <v>-1.39</v>
      </c>
      <c r="E3636" s="28" t="n">
        <f aca="false">C3636-C3635</f>
        <v>0.0899999999999963</v>
      </c>
      <c r="F3636" s="29" t="n">
        <f aca="false">Inputs!$B$5*B3636+Inputs!$B$6*C3636</f>
        <v>2483500</v>
      </c>
      <c r="G3636" s="29" t="n">
        <f aca="false">Inputs!$B$5*D3636</f>
        <v>-139000</v>
      </c>
      <c r="H3636" s="29" t="n">
        <f aca="false">Inputs!$B$6*E3636</f>
        <v>-4499.99999999982</v>
      </c>
      <c r="I3636" s="29" t="n">
        <f aca="false">G3636+H3636</f>
        <v>-143500</v>
      </c>
      <c r="J3636" s="29" t="n">
        <f aca="false">J3635+I3636</f>
        <v>1125000</v>
      </c>
    </row>
    <row r="3637" customFormat="false" ht="15" hidden="false" customHeight="false" outlineLevel="0" collapsed="false">
      <c r="A3637" s="26" t="n">
        <v>42739</v>
      </c>
      <c r="B3637" s="27" t="n">
        <v>53.26</v>
      </c>
      <c r="C3637" s="27" t="n">
        <v>54.57</v>
      </c>
      <c r="D3637" s="28" t="n">
        <f aca="false">B3637-B3636</f>
        <v>0.899999999999999</v>
      </c>
      <c r="E3637" s="28" t="n">
        <f aca="false">C3637-C3636</f>
        <v>-0.479999999999997</v>
      </c>
      <c r="F3637" s="29" t="n">
        <f aca="false">Inputs!$B$5*B3637+Inputs!$B$6*C3637</f>
        <v>2597500</v>
      </c>
      <c r="G3637" s="29" t="n">
        <f aca="false">Inputs!$B$5*D3637</f>
        <v>89999.9999999999</v>
      </c>
      <c r="H3637" s="29" t="n">
        <f aca="false">Inputs!$B$6*E3637</f>
        <v>23999.9999999998</v>
      </c>
      <c r="I3637" s="29" t="n">
        <f aca="false">G3637+H3637</f>
        <v>114000</v>
      </c>
      <c r="J3637" s="29" t="n">
        <f aca="false">J3636+I3637</f>
        <v>1239000</v>
      </c>
    </row>
    <row r="3638" customFormat="false" ht="15" hidden="false" customHeight="false" outlineLevel="0" collapsed="false">
      <c r="A3638" s="26" t="n">
        <v>42740</v>
      </c>
      <c r="B3638" s="27" t="n">
        <v>53.77</v>
      </c>
      <c r="C3638" s="27" t="n">
        <v>54.99</v>
      </c>
      <c r="D3638" s="28" t="n">
        <f aca="false">B3638-B3637</f>
        <v>0.510000000000005</v>
      </c>
      <c r="E3638" s="28" t="n">
        <f aca="false">C3638-C3637</f>
        <v>0.420000000000002</v>
      </c>
      <c r="F3638" s="29" t="n">
        <f aca="false">Inputs!$B$5*B3638+Inputs!$B$6*C3638</f>
        <v>2627500</v>
      </c>
      <c r="G3638" s="29" t="n">
        <f aca="false">Inputs!$B$5*D3638</f>
        <v>51000.0000000005</v>
      </c>
      <c r="H3638" s="29" t="n">
        <f aca="false">Inputs!$B$6*E3638</f>
        <v>-21000.0000000001</v>
      </c>
      <c r="I3638" s="29" t="n">
        <f aca="false">G3638+H3638</f>
        <v>30000.0000000004</v>
      </c>
      <c r="J3638" s="29" t="n">
        <f aca="false">J3637+I3638</f>
        <v>1269000</v>
      </c>
    </row>
    <row r="3639" customFormat="false" ht="15" hidden="false" customHeight="false" outlineLevel="0" collapsed="false">
      <c r="A3639" s="26" t="n">
        <v>42741</v>
      </c>
      <c r="B3639" s="27" t="n">
        <v>53.98</v>
      </c>
      <c r="C3639" s="27" t="n">
        <v>55.9</v>
      </c>
      <c r="D3639" s="28" t="n">
        <f aca="false">B3639-B3638</f>
        <v>0.209999999999994</v>
      </c>
      <c r="E3639" s="28" t="n">
        <f aca="false">C3639-C3638</f>
        <v>0.909999999999997</v>
      </c>
      <c r="F3639" s="29" t="n">
        <f aca="false">Inputs!$B$5*B3639+Inputs!$B$6*C3639</f>
        <v>2603000</v>
      </c>
      <c r="G3639" s="29" t="n">
        <f aca="false">Inputs!$B$5*D3639</f>
        <v>20999.9999999994</v>
      </c>
      <c r="H3639" s="29" t="n">
        <f aca="false">Inputs!$B$6*E3639</f>
        <v>-45499.9999999998</v>
      </c>
      <c r="I3639" s="29" t="n">
        <f aca="false">G3639+H3639</f>
        <v>-24500.0000000005</v>
      </c>
      <c r="J3639" s="29" t="n">
        <f aca="false">J3638+I3639</f>
        <v>1244500</v>
      </c>
    </row>
    <row r="3640" customFormat="false" ht="15" hidden="false" customHeight="false" outlineLevel="0" collapsed="false">
      <c r="A3640" s="26" t="n">
        <v>42744</v>
      </c>
      <c r="B3640" s="27" t="n">
        <v>51.95</v>
      </c>
      <c r="C3640" s="27" t="n">
        <v>54.39</v>
      </c>
      <c r="D3640" s="28" t="n">
        <f aca="false">B3640-B3639</f>
        <v>-2.02999999999999</v>
      </c>
      <c r="E3640" s="28" t="n">
        <f aca="false">C3640-C3639</f>
        <v>-1.51</v>
      </c>
      <c r="F3640" s="29" t="n">
        <f aca="false">Inputs!$B$5*B3640+Inputs!$B$6*C3640</f>
        <v>2475500</v>
      </c>
      <c r="G3640" s="29" t="n">
        <f aca="false">Inputs!$B$5*D3640</f>
        <v>-202999.999999999</v>
      </c>
      <c r="H3640" s="29" t="n">
        <f aca="false">Inputs!$B$6*E3640</f>
        <v>75499.9999999999</v>
      </c>
      <c r="I3640" s="29" t="n">
        <f aca="false">G3640+H3640</f>
        <v>-127499.999999999</v>
      </c>
      <c r="J3640" s="29" t="n">
        <f aca="false">J3639+I3640</f>
        <v>1117000</v>
      </c>
    </row>
    <row r="3641" customFormat="false" ht="15" hidden="false" customHeight="false" outlineLevel="0" collapsed="false">
      <c r="A3641" s="26" t="n">
        <v>42745</v>
      </c>
      <c r="B3641" s="27" t="n">
        <v>50.82</v>
      </c>
      <c r="C3641" s="27" t="n">
        <v>53.2</v>
      </c>
      <c r="D3641" s="28" t="n">
        <f aca="false">B3641-B3640</f>
        <v>-1.13</v>
      </c>
      <c r="E3641" s="28" t="n">
        <f aca="false">C3641-C3640</f>
        <v>-1.19</v>
      </c>
      <c r="F3641" s="29" t="n">
        <f aca="false">Inputs!$B$5*B3641+Inputs!$B$6*C3641</f>
        <v>2422000</v>
      </c>
      <c r="G3641" s="29" t="n">
        <f aca="false">Inputs!$B$5*D3641</f>
        <v>-113000</v>
      </c>
      <c r="H3641" s="29" t="n">
        <f aca="false">Inputs!$B$6*E3641</f>
        <v>59499.9999999999</v>
      </c>
      <c r="I3641" s="29" t="n">
        <f aca="false">G3641+H3641</f>
        <v>-53500.0000000004</v>
      </c>
      <c r="J3641" s="29" t="n">
        <f aca="false">J3640+I3641</f>
        <v>1063500</v>
      </c>
    </row>
    <row r="3642" customFormat="false" ht="15" hidden="false" customHeight="false" outlineLevel="0" collapsed="false">
      <c r="A3642" s="26" t="n">
        <v>42746</v>
      </c>
      <c r="B3642" s="27" t="n">
        <v>52.19</v>
      </c>
      <c r="C3642" s="27" t="n">
        <v>53.61</v>
      </c>
      <c r="D3642" s="28" t="n">
        <f aca="false">B3642-B3641</f>
        <v>1.37</v>
      </c>
      <c r="E3642" s="28" t="n">
        <f aca="false">C3642-C3641</f>
        <v>0.409999999999997</v>
      </c>
      <c r="F3642" s="29" t="n">
        <f aca="false">Inputs!$B$5*B3642+Inputs!$B$6*C3642</f>
        <v>2538500</v>
      </c>
      <c r="G3642" s="29" t="n">
        <f aca="false">Inputs!$B$5*D3642</f>
        <v>137000</v>
      </c>
      <c r="H3642" s="29" t="n">
        <f aca="false">Inputs!$B$6*E3642</f>
        <v>-20499.9999999998</v>
      </c>
      <c r="I3642" s="29" t="n">
        <f aca="false">G3642+H3642</f>
        <v>116500</v>
      </c>
      <c r="J3642" s="29" t="n">
        <f aca="false">J3641+I3642</f>
        <v>1180000</v>
      </c>
    </row>
    <row r="3643" customFormat="false" ht="15" hidden="false" customHeight="false" outlineLevel="0" collapsed="false">
      <c r="A3643" s="26" t="n">
        <v>42747</v>
      </c>
      <c r="B3643" s="27" t="n">
        <v>53.01</v>
      </c>
      <c r="C3643" s="27" t="n">
        <v>54.51</v>
      </c>
      <c r="D3643" s="28" t="n">
        <f aca="false">B3643-B3642</f>
        <v>0.82</v>
      </c>
      <c r="E3643" s="28" t="n">
        <f aca="false">C3643-C3642</f>
        <v>0.899999999999999</v>
      </c>
      <c r="F3643" s="29" t="n">
        <f aca="false">Inputs!$B$5*B3643+Inputs!$B$6*C3643</f>
        <v>2575500</v>
      </c>
      <c r="G3643" s="29" t="n">
        <f aca="false">Inputs!$B$5*D3643</f>
        <v>82000</v>
      </c>
      <c r="H3643" s="29" t="n">
        <f aca="false">Inputs!$B$6*E3643</f>
        <v>-44999.9999999999</v>
      </c>
      <c r="I3643" s="29" t="n">
        <f aca="false">G3643+H3643</f>
        <v>37000.0000000001</v>
      </c>
      <c r="J3643" s="29" t="n">
        <f aca="false">J3642+I3643</f>
        <v>1217000</v>
      </c>
    </row>
    <row r="3644" customFormat="false" ht="15" hidden="false" customHeight="false" outlineLevel="0" collapsed="false">
      <c r="A3644" s="26" t="n">
        <v>42748</v>
      </c>
      <c r="B3644" s="27" t="n">
        <v>52.36</v>
      </c>
      <c r="C3644" s="27" t="n">
        <v>54.37</v>
      </c>
      <c r="D3644" s="28" t="n">
        <f aca="false">B3644-B3643</f>
        <v>-0.649999999999999</v>
      </c>
      <c r="E3644" s="28" t="n">
        <f aca="false">C3644-C3643</f>
        <v>-0.140000000000001</v>
      </c>
      <c r="F3644" s="29" t="n">
        <f aca="false">Inputs!$B$5*B3644+Inputs!$B$6*C3644</f>
        <v>2517500</v>
      </c>
      <c r="G3644" s="29" t="n">
        <f aca="false">Inputs!$B$5*D3644</f>
        <v>-64999.9999999999</v>
      </c>
      <c r="H3644" s="29" t="n">
        <f aca="false">Inputs!$B$6*E3644</f>
        <v>7000.00000000003</v>
      </c>
      <c r="I3644" s="29" t="n">
        <f aca="false">G3644+H3644</f>
        <v>-57999.9999999998</v>
      </c>
      <c r="J3644" s="29" t="n">
        <f aca="false">J3643+I3644</f>
        <v>1159000</v>
      </c>
    </row>
    <row r="3645" customFormat="false" ht="15" hidden="false" customHeight="false" outlineLevel="0" collapsed="false">
      <c r="A3645" s="26" t="n">
        <v>42752</v>
      </c>
      <c r="B3645" s="27" t="n">
        <v>52.45</v>
      </c>
      <c r="C3645" s="27" t="n">
        <v>54.68</v>
      </c>
      <c r="D3645" s="28" t="n">
        <f aca="false">B3645-B3644</f>
        <v>0.0900000000000034</v>
      </c>
      <c r="E3645" s="28" t="n">
        <f aca="false">C3645-C3644</f>
        <v>0.310000000000002</v>
      </c>
      <c r="F3645" s="29" t="n">
        <f aca="false">Inputs!$B$5*B3645+Inputs!$B$6*C3645</f>
        <v>2511000</v>
      </c>
      <c r="G3645" s="29" t="n">
        <f aca="false">Inputs!$B$5*D3645</f>
        <v>9000.00000000034</v>
      </c>
      <c r="H3645" s="29" t="n">
        <f aca="false">Inputs!$B$6*E3645</f>
        <v>-15500.0000000001</v>
      </c>
      <c r="I3645" s="29" t="n">
        <f aca="false">G3645+H3645</f>
        <v>-6499.99999999977</v>
      </c>
      <c r="J3645" s="29" t="n">
        <f aca="false">J3644+I3645</f>
        <v>1152500</v>
      </c>
    </row>
    <row r="3646" customFormat="false" ht="15" hidden="false" customHeight="false" outlineLevel="0" collapsed="false">
      <c r="A3646" s="26" t="n">
        <v>42753</v>
      </c>
      <c r="B3646" s="27" t="n">
        <v>51.12</v>
      </c>
      <c r="C3646" s="27" t="n">
        <v>53.77</v>
      </c>
      <c r="D3646" s="28" t="n">
        <f aca="false">B3646-B3645</f>
        <v>-1.33000000000001</v>
      </c>
      <c r="E3646" s="28" t="n">
        <f aca="false">C3646-C3645</f>
        <v>-0.909999999999997</v>
      </c>
      <c r="F3646" s="29" t="n">
        <f aca="false">Inputs!$B$5*B3646+Inputs!$B$6*C3646</f>
        <v>2423500</v>
      </c>
      <c r="G3646" s="29" t="n">
        <f aca="false">Inputs!$B$5*D3646</f>
        <v>-133000.000000001</v>
      </c>
      <c r="H3646" s="29" t="n">
        <f aca="false">Inputs!$B$6*E3646</f>
        <v>45499.9999999998</v>
      </c>
      <c r="I3646" s="29" t="n">
        <f aca="false">G3646+H3646</f>
        <v>-87500.0000000007</v>
      </c>
      <c r="J3646" s="29" t="n">
        <f aca="false">J3645+I3646</f>
        <v>1065000</v>
      </c>
    </row>
    <row r="3647" customFormat="false" ht="15" hidden="false" customHeight="false" outlineLevel="0" collapsed="false">
      <c r="A3647" s="26" t="n">
        <v>42754</v>
      </c>
      <c r="B3647" s="27" t="n">
        <v>51.39</v>
      </c>
      <c r="C3647" s="27" t="n">
        <v>53.18</v>
      </c>
      <c r="D3647" s="28" t="n">
        <f aca="false">B3647-B3646</f>
        <v>0.270000000000003</v>
      </c>
      <c r="E3647" s="28" t="n">
        <f aca="false">C3647-C3646</f>
        <v>-0.590000000000003</v>
      </c>
      <c r="F3647" s="29" t="n">
        <f aca="false">Inputs!$B$5*B3647+Inputs!$B$6*C3647</f>
        <v>2480000</v>
      </c>
      <c r="G3647" s="29" t="n">
        <f aca="false">Inputs!$B$5*D3647</f>
        <v>27000.0000000003</v>
      </c>
      <c r="H3647" s="29" t="n">
        <f aca="false">Inputs!$B$6*E3647</f>
        <v>29500.0000000002</v>
      </c>
      <c r="I3647" s="29" t="n">
        <f aca="false">G3647+H3647</f>
        <v>56500.0000000005</v>
      </c>
      <c r="J3647" s="29" t="n">
        <f aca="false">J3646+I3647</f>
        <v>1121500</v>
      </c>
    </row>
    <row r="3648" customFormat="false" ht="15" hidden="false" customHeight="false" outlineLevel="0" collapsed="false">
      <c r="A3648" s="26" t="n">
        <v>42755</v>
      </c>
      <c r="B3648" s="27" t="n">
        <v>52.33</v>
      </c>
      <c r="C3648" s="27" t="n">
        <v>55.04</v>
      </c>
      <c r="D3648" s="28" t="n">
        <f aca="false">B3648-B3647</f>
        <v>0.939999999999998</v>
      </c>
      <c r="E3648" s="28" t="n">
        <f aca="false">C3648-C3647</f>
        <v>1.86</v>
      </c>
      <c r="F3648" s="29" t="n">
        <f aca="false">Inputs!$B$5*B3648+Inputs!$B$6*C3648</f>
        <v>2481000</v>
      </c>
      <c r="G3648" s="29" t="n">
        <f aca="false">Inputs!$B$5*D3648</f>
        <v>93999.9999999998</v>
      </c>
      <c r="H3648" s="29" t="n">
        <f aca="false">Inputs!$B$6*E3648</f>
        <v>-93000</v>
      </c>
      <c r="I3648" s="29" t="n">
        <f aca="false">G3648+H3648</f>
        <v>999.999999999796</v>
      </c>
      <c r="J3648" s="29" t="n">
        <f aca="false">J3647+I3648</f>
        <v>1122500</v>
      </c>
    </row>
    <row r="3649" customFormat="false" ht="15" hidden="false" customHeight="false" outlineLevel="0" collapsed="false">
      <c r="A3649" s="26" t="n">
        <v>42758</v>
      </c>
      <c r="B3649" s="27" t="n">
        <v>52.77</v>
      </c>
      <c r="C3649" s="27" t="n">
        <v>54.8</v>
      </c>
      <c r="D3649" s="28" t="n">
        <f aca="false">B3649-B3648</f>
        <v>0.440000000000005</v>
      </c>
      <c r="E3649" s="28" t="n">
        <f aca="false">C3649-C3648</f>
        <v>-0.240000000000002</v>
      </c>
      <c r="F3649" s="29" t="n">
        <f aca="false">Inputs!$B$5*B3649+Inputs!$B$6*C3649</f>
        <v>2537000</v>
      </c>
      <c r="G3649" s="29" t="n">
        <f aca="false">Inputs!$B$5*D3649</f>
        <v>44000.0000000005</v>
      </c>
      <c r="H3649" s="29" t="n">
        <f aca="false">Inputs!$B$6*E3649</f>
        <v>12000.0000000001</v>
      </c>
      <c r="I3649" s="29" t="n">
        <f aca="false">G3649+H3649</f>
        <v>56000.0000000006</v>
      </c>
      <c r="J3649" s="29" t="n">
        <f aca="false">J3648+I3649</f>
        <v>1178500</v>
      </c>
    </row>
    <row r="3650" customFormat="false" ht="15" hidden="false" customHeight="false" outlineLevel="0" collapsed="false">
      <c r="A3650" s="26" t="n">
        <v>42759</v>
      </c>
      <c r="B3650" s="27" t="n">
        <v>52.38</v>
      </c>
      <c r="C3650" s="27" t="n">
        <v>54.7</v>
      </c>
      <c r="D3650" s="28" t="n">
        <f aca="false">B3650-B3649</f>
        <v>-0.390000000000001</v>
      </c>
      <c r="E3650" s="28" t="n">
        <f aca="false">C3650-C3649</f>
        <v>-0.0999999999999943</v>
      </c>
      <c r="F3650" s="29" t="n">
        <f aca="false">Inputs!$B$5*B3650+Inputs!$B$6*C3650</f>
        <v>2503000</v>
      </c>
      <c r="G3650" s="29" t="n">
        <f aca="false">Inputs!$B$5*D3650</f>
        <v>-39000.0000000001</v>
      </c>
      <c r="H3650" s="29" t="n">
        <f aca="false">Inputs!$B$6*E3650</f>
        <v>4999.99999999972</v>
      </c>
      <c r="I3650" s="29" t="n">
        <f aca="false">G3650+H3650</f>
        <v>-34000.0000000003</v>
      </c>
      <c r="J3650" s="29" t="n">
        <f aca="false">J3649+I3650</f>
        <v>1144500</v>
      </c>
    </row>
    <row r="3651" customFormat="false" ht="15" hidden="false" customHeight="false" outlineLevel="0" collapsed="false">
      <c r="A3651" s="26" t="n">
        <v>42760</v>
      </c>
      <c r="B3651" s="27" t="n">
        <v>52.14</v>
      </c>
      <c r="C3651" s="27" t="n">
        <v>54.34</v>
      </c>
      <c r="D3651" s="28" t="n">
        <f aca="false">B3651-B3650</f>
        <v>-0.240000000000002</v>
      </c>
      <c r="E3651" s="28" t="n">
        <f aca="false">C3651-C3650</f>
        <v>-0.359999999999999</v>
      </c>
      <c r="F3651" s="29" t="n">
        <f aca="false">Inputs!$B$5*B3651+Inputs!$B$6*C3651</f>
        <v>2497000</v>
      </c>
      <c r="G3651" s="29" t="n">
        <f aca="false">Inputs!$B$5*D3651</f>
        <v>-24000.0000000002</v>
      </c>
      <c r="H3651" s="29" t="n">
        <f aca="false">Inputs!$B$6*E3651</f>
        <v>18000</v>
      </c>
      <c r="I3651" s="29" t="n">
        <f aca="false">G3651+H3651</f>
        <v>-6000.00000000023</v>
      </c>
      <c r="J3651" s="29" t="n">
        <f aca="false">J3650+I3651</f>
        <v>1138500</v>
      </c>
    </row>
    <row r="3652" customFormat="false" ht="15" hidden="false" customHeight="false" outlineLevel="0" collapsed="false">
      <c r="A3652" s="26" t="n">
        <v>42761</v>
      </c>
      <c r="B3652" s="27" t="n">
        <v>53.24</v>
      </c>
      <c r="C3652" s="27" t="n">
        <v>55.89</v>
      </c>
      <c r="D3652" s="28" t="n">
        <f aca="false">B3652-B3651</f>
        <v>1.1</v>
      </c>
      <c r="E3652" s="28" t="n">
        <f aca="false">C3652-C3651</f>
        <v>1.55</v>
      </c>
      <c r="F3652" s="29" t="n">
        <f aca="false">Inputs!$B$5*B3652+Inputs!$B$6*C3652</f>
        <v>2529500</v>
      </c>
      <c r="G3652" s="29" t="n">
        <f aca="false">Inputs!$B$5*D3652</f>
        <v>110000</v>
      </c>
      <c r="H3652" s="29" t="n">
        <f aca="false">Inputs!$B$6*E3652</f>
        <v>-77499.9999999999</v>
      </c>
      <c r="I3652" s="29" t="n">
        <f aca="false">G3652+H3652</f>
        <v>32500.0000000003</v>
      </c>
      <c r="J3652" s="29" t="n">
        <f aca="false">J3651+I3652</f>
        <v>1171000</v>
      </c>
    </row>
    <row r="3653" customFormat="false" ht="15" hidden="false" customHeight="false" outlineLevel="0" collapsed="false">
      <c r="A3653" s="26" t="n">
        <v>42762</v>
      </c>
      <c r="B3653" s="27" t="n">
        <v>53.18</v>
      </c>
      <c r="C3653" s="27" t="n">
        <v>54.8</v>
      </c>
      <c r="D3653" s="28" t="n">
        <f aca="false">B3653-B3652</f>
        <v>-0.0600000000000023</v>
      </c>
      <c r="E3653" s="28" t="n">
        <f aca="false">C3653-C3652</f>
        <v>-1.09</v>
      </c>
      <c r="F3653" s="29" t="n">
        <f aca="false">Inputs!$B$5*B3653+Inputs!$B$6*C3653</f>
        <v>2578000</v>
      </c>
      <c r="G3653" s="29" t="n">
        <f aca="false">Inputs!$B$5*D3653</f>
        <v>-6000.00000000023</v>
      </c>
      <c r="H3653" s="29" t="n">
        <f aca="false">Inputs!$B$6*E3653</f>
        <v>54500.0000000002</v>
      </c>
      <c r="I3653" s="29" t="n">
        <f aca="false">G3653+H3653</f>
        <v>48499.9999999999</v>
      </c>
      <c r="J3653" s="29" t="n">
        <f aca="false">J3652+I3653</f>
        <v>1219500</v>
      </c>
    </row>
    <row r="3654" customFormat="false" ht="15" hidden="false" customHeight="false" outlineLevel="0" collapsed="false">
      <c r="A3654" s="26" t="n">
        <v>42765</v>
      </c>
      <c r="B3654" s="27" t="n">
        <v>52.63</v>
      </c>
      <c r="C3654" s="27" t="n">
        <v>54.77</v>
      </c>
      <c r="D3654" s="28" t="n">
        <f aca="false">B3654-B3653</f>
        <v>-0.549999999999997</v>
      </c>
      <c r="E3654" s="28" t="n">
        <f aca="false">C3654-C3653</f>
        <v>-0.029999999999994</v>
      </c>
      <c r="F3654" s="29" t="n">
        <f aca="false">Inputs!$B$5*B3654+Inputs!$B$6*C3654</f>
        <v>2524500</v>
      </c>
      <c r="G3654" s="29" t="n">
        <f aca="false">Inputs!$B$5*D3654</f>
        <v>-54999.9999999997</v>
      </c>
      <c r="H3654" s="29" t="n">
        <f aca="false">Inputs!$B$6*E3654</f>
        <v>1499.9999999997</v>
      </c>
      <c r="I3654" s="29" t="n">
        <f aca="false">G3654+H3654</f>
        <v>-53500</v>
      </c>
      <c r="J3654" s="29" t="n">
        <f aca="false">J3653+I3654</f>
        <v>1166000</v>
      </c>
    </row>
    <row r="3655" customFormat="false" ht="15" hidden="false" customHeight="false" outlineLevel="0" collapsed="false">
      <c r="A3655" s="26" t="n">
        <v>42766</v>
      </c>
      <c r="B3655" s="27" t="n">
        <v>52.75</v>
      </c>
      <c r="C3655" s="27" t="n">
        <v>55.25</v>
      </c>
      <c r="D3655" s="28" t="n">
        <f aca="false">B3655-B3654</f>
        <v>0.119999999999997</v>
      </c>
      <c r="E3655" s="28" t="n">
        <f aca="false">C3655-C3654</f>
        <v>0.479999999999997</v>
      </c>
      <c r="F3655" s="29" t="n">
        <f aca="false">Inputs!$B$5*B3655+Inputs!$B$6*C3655</f>
        <v>2512500</v>
      </c>
      <c r="G3655" s="29" t="n">
        <f aca="false">Inputs!$B$5*D3655</f>
        <v>11999.9999999997</v>
      </c>
      <c r="H3655" s="29" t="n">
        <f aca="false">Inputs!$B$6*E3655</f>
        <v>-23999.9999999998</v>
      </c>
      <c r="I3655" s="29" t="n">
        <f aca="false">G3655+H3655</f>
        <v>-12000.0000000001</v>
      </c>
      <c r="J3655" s="29" t="n">
        <f aca="false">J3654+I3655</f>
        <v>1154000</v>
      </c>
    </row>
    <row r="3656" customFormat="false" ht="15" hidden="false" customHeight="false" outlineLevel="0" collapsed="false">
      <c r="A3656" s="26" t="n">
        <v>42767</v>
      </c>
      <c r="B3656" s="27" t="n">
        <v>53.9</v>
      </c>
      <c r="C3656" s="27" t="n">
        <v>55.79</v>
      </c>
      <c r="D3656" s="28" t="n">
        <f aca="false">B3656-B3655</f>
        <v>1.15</v>
      </c>
      <c r="E3656" s="28" t="n">
        <f aca="false">C3656-C3655</f>
        <v>0.539999999999999</v>
      </c>
      <c r="F3656" s="29" t="n">
        <f aca="false">Inputs!$B$5*B3656+Inputs!$B$6*C3656</f>
        <v>2600500</v>
      </c>
      <c r="G3656" s="29" t="n">
        <f aca="false">Inputs!$B$5*D3656</f>
        <v>115000</v>
      </c>
      <c r="H3656" s="29" t="n">
        <f aca="false">Inputs!$B$6*E3656</f>
        <v>-27000</v>
      </c>
      <c r="I3656" s="29" t="n">
        <f aca="false">G3656+H3656</f>
        <v>87999.9999999999</v>
      </c>
      <c r="J3656" s="29" t="n">
        <f aca="false">J3655+I3656</f>
        <v>1242000</v>
      </c>
    </row>
    <row r="3657" customFormat="false" ht="15" hidden="false" customHeight="false" outlineLevel="0" collapsed="false">
      <c r="A3657" s="26" t="n">
        <v>42768</v>
      </c>
      <c r="B3657" s="27" t="n">
        <v>53.55</v>
      </c>
      <c r="C3657" s="27" t="n">
        <v>55.94</v>
      </c>
      <c r="D3657" s="28" t="n">
        <f aca="false">B3657-B3656</f>
        <v>-0.350000000000001</v>
      </c>
      <c r="E3657" s="28" t="n">
        <f aca="false">C3657-C3656</f>
        <v>0.149999999999999</v>
      </c>
      <c r="F3657" s="29" t="n">
        <f aca="false">Inputs!$B$5*B3657+Inputs!$B$6*C3657</f>
        <v>2558000</v>
      </c>
      <c r="G3657" s="29" t="n">
        <f aca="false">Inputs!$B$5*D3657</f>
        <v>-35000.0000000001</v>
      </c>
      <c r="H3657" s="29" t="n">
        <f aca="false">Inputs!$B$6*E3657</f>
        <v>-7499.99999999993</v>
      </c>
      <c r="I3657" s="29" t="n">
        <f aca="false">G3657+H3657</f>
        <v>-42500.0000000001</v>
      </c>
      <c r="J3657" s="29" t="n">
        <f aca="false">J3656+I3657</f>
        <v>1199500</v>
      </c>
    </row>
    <row r="3658" customFormat="false" ht="15" hidden="false" customHeight="false" outlineLevel="0" collapsed="false">
      <c r="A3658" s="26" t="n">
        <v>42769</v>
      </c>
      <c r="B3658" s="27" t="n">
        <v>53.81</v>
      </c>
      <c r="C3658" s="27" t="n">
        <v>55.92</v>
      </c>
      <c r="D3658" s="28" t="n">
        <f aca="false">B3658-B3657</f>
        <v>0.260000000000005</v>
      </c>
      <c r="E3658" s="28" t="n">
        <f aca="false">C3658-C3657</f>
        <v>-0.019999999999996</v>
      </c>
      <c r="F3658" s="29" t="n">
        <f aca="false">Inputs!$B$5*B3658+Inputs!$B$6*C3658</f>
        <v>2585000</v>
      </c>
      <c r="G3658" s="29" t="n">
        <f aca="false">Inputs!$B$5*D3658</f>
        <v>26000.0000000005</v>
      </c>
      <c r="H3658" s="29" t="n">
        <f aca="false">Inputs!$B$6*E3658</f>
        <v>999.999999999801</v>
      </c>
      <c r="I3658" s="29" t="n">
        <f aca="false">G3658+H3658</f>
        <v>27000.0000000003</v>
      </c>
      <c r="J3658" s="29" t="n">
        <f aca="false">J3657+I3658</f>
        <v>1226500</v>
      </c>
    </row>
    <row r="3659" customFormat="false" ht="15" hidden="false" customHeight="false" outlineLevel="0" collapsed="false">
      <c r="A3659" s="26" t="n">
        <v>42772</v>
      </c>
      <c r="B3659" s="27" t="n">
        <v>53.01</v>
      </c>
      <c r="C3659" s="27" t="n">
        <v>55.02</v>
      </c>
      <c r="D3659" s="28" t="n">
        <f aca="false">B3659-B3658</f>
        <v>-0.800000000000004</v>
      </c>
      <c r="E3659" s="28" t="n">
        <f aca="false">C3659-C3658</f>
        <v>-0.899999999999999</v>
      </c>
      <c r="F3659" s="29" t="n">
        <f aca="false">Inputs!$B$5*B3659+Inputs!$B$6*C3659</f>
        <v>2550000</v>
      </c>
      <c r="G3659" s="29" t="n">
        <f aca="false">Inputs!$B$5*D3659</f>
        <v>-80000.0000000004</v>
      </c>
      <c r="H3659" s="29" t="n">
        <f aca="false">Inputs!$B$6*E3659</f>
        <v>44999.9999999999</v>
      </c>
      <c r="I3659" s="29" t="n">
        <f aca="false">G3659+H3659</f>
        <v>-35000.0000000005</v>
      </c>
      <c r="J3659" s="29" t="n">
        <f aca="false">J3658+I3659</f>
        <v>1191500</v>
      </c>
    </row>
    <row r="3660" customFormat="false" ht="15" hidden="false" customHeight="false" outlineLevel="0" collapsed="false">
      <c r="A3660" s="26" t="n">
        <v>42773</v>
      </c>
      <c r="B3660" s="27" t="n">
        <v>52.19</v>
      </c>
      <c r="C3660" s="27" t="n">
        <v>53.79</v>
      </c>
      <c r="D3660" s="28" t="n">
        <f aca="false">B3660-B3659</f>
        <v>-0.82</v>
      </c>
      <c r="E3660" s="28" t="n">
        <f aca="false">C3660-C3659</f>
        <v>-1.23</v>
      </c>
      <c r="F3660" s="29" t="n">
        <f aca="false">Inputs!$B$5*B3660+Inputs!$B$6*C3660</f>
        <v>2529500</v>
      </c>
      <c r="G3660" s="29" t="n">
        <f aca="false">Inputs!$B$5*D3660</f>
        <v>-82000</v>
      </c>
      <c r="H3660" s="29" t="n">
        <f aca="false">Inputs!$B$6*E3660</f>
        <v>61500.0000000002</v>
      </c>
      <c r="I3660" s="29" t="n">
        <f aca="false">G3660+H3660</f>
        <v>-20499.9999999998</v>
      </c>
      <c r="J3660" s="29" t="n">
        <f aca="false">J3659+I3660</f>
        <v>1171000</v>
      </c>
    </row>
    <row r="3661" customFormat="false" ht="15" hidden="false" customHeight="false" outlineLevel="0" collapsed="false">
      <c r="A3661" s="26" t="n">
        <v>42774</v>
      </c>
      <c r="B3661" s="27" t="n">
        <v>52.37</v>
      </c>
      <c r="C3661" s="27" t="n">
        <v>54.42</v>
      </c>
      <c r="D3661" s="28" t="n">
        <f aca="false">B3661-B3660</f>
        <v>0.18</v>
      </c>
      <c r="E3661" s="28" t="n">
        <f aca="false">C3661-C3660</f>
        <v>0.630000000000003</v>
      </c>
      <c r="F3661" s="29" t="n">
        <f aca="false">Inputs!$B$5*B3661+Inputs!$B$6*C3661</f>
        <v>2516000</v>
      </c>
      <c r="G3661" s="29" t="n">
        <f aca="false">Inputs!$B$5*D3661</f>
        <v>18000</v>
      </c>
      <c r="H3661" s="29" t="n">
        <f aca="false">Inputs!$B$6*E3661</f>
        <v>-31500.0000000001</v>
      </c>
      <c r="I3661" s="29" t="n">
        <f aca="false">G3661+H3661</f>
        <v>-13500.0000000002</v>
      </c>
      <c r="J3661" s="29" t="n">
        <f aca="false">J3660+I3661</f>
        <v>1157500</v>
      </c>
    </row>
    <row r="3662" customFormat="false" ht="15" hidden="false" customHeight="false" outlineLevel="0" collapsed="false">
      <c r="A3662" s="26" t="n">
        <v>42775</v>
      </c>
      <c r="B3662" s="27" t="n">
        <v>52.99</v>
      </c>
      <c r="C3662" s="27" t="n">
        <v>53.98</v>
      </c>
      <c r="D3662" s="28" t="n">
        <f aca="false">B3662-B3661</f>
        <v>0.620000000000005</v>
      </c>
      <c r="E3662" s="28" t="n">
        <f aca="false">C3662-C3661</f>
        <v>-0.440000000000005</v>
      </c>
      <c r="F3662" s="29" t="n">
        <f aca="false">Inputs!$B$5*B3662+Inputs!$B$6*C3662</f>
        <v>2600000</v>
      </c>
      <c r="G3662" s="29" t="n">
        <f aca="false">Inputs!$B$5*D3662</f>
        <v>62000.0000000005</v>
      </c>
      <c r="H3662" s="29" t="n">
        <f aca="false">Inputs!$B$6*E3662</f>
        <v>22000.0000000002</v>
      </c>
      <c r="I3662" s="29" t="n">
        <f aca="false">G3662+H3662</f>
        <v>84000.0000000007</v>
      </c>
      <c r="J3662" s="29" t="n">
        <f aca="false">J3661+I3662</f>
        <v>1241500</v>
      </c>
    </row>
    <row r="3663" customFormat="false" ht="15" hidden="false" customHeight="false" outlineLevel="0" collapsed="false">
      <c r="A3663" s="26" t="n">
        <v>42776</v>
      </c>
      <c r="B3663" s="27" t="n">
        <v>53.84</v>
      </c>
      <c r="C3663" s="27" t="n">
        <v>55.2</v>
      </c>
      <c r="D3663" s="28" t="n">
        <f aca="false">B3663-B3662</f>
        <v>0.850000000000001</v>
      </c>
      <c r="E3663" s="28" t="n">
        <f aca="false">C3663-C3662</f>
        <v>1.22000000000001</v>
      </c>
      <c r="F3663" s="29" t="n">
        <f aca="false">Inputs!$B$5*B3663+Inputs!$B$6*C3663</f>
        <v>2624000</v>
      </c>
      <c r="G3663" s="29" t="n">
        <f aca="false">Inputs!$B$5*D3663</f>
        <v>85000.0000000002</v>
      </c>
      <c r="H3663" s="29" t="n">
        <f aca="false">Inputs!$B$6*E3663</f>
        <v>-61000.0000000003</v>
      </c>
      <c r="I3663" s="29" t="n">
        <f aca="false">G3663+H3663</f>
        <v>23999.9999999998</v>
      </c>
      <c r="J3663" s="29" t="n">
        <f aca="false">J3662+I3663</f>
        <v>1265500</v>
      </c>
    </row>
    <row r="3664" customFormat="false" ht="15" hidden="false" customHeight="false" outlineLevel="0" collapsed="false">
      <c r="A3664" s="26" t="n">
        <v>42779</v>
      </c>
      <c r="B3664" s="27" t="n">
        <v>52.96</v>
      </c>
      <c r="C3664" s="27" t="n">
        <v>54.15</v>
      </c>
      <c r="D3664" s="28" t="n">
        <f aca="false">B3664-B3663</f>
        <v>-0.880000000000003</v>
      </c>
      <c r="E3664" s="28" t="n">
        <f aca="false">C3664-C3663</f>
        <v>-1.05</v>
      </c>
      <c r="F3664" s="29" t="n">
        <f aca="false">Inputs!$B$5*B3664+Inputs!$B$6*C3664</f>
        <v>2588500</v>
      </c>
      <c r="G3664" s="29" t="n">
        <f aca="false">Inputs!$B$5*D3664</f>
        <v>-88000.0000000003</v>
      </c>
      <c r="H3664" s="29" t="n">
        <f aca="false">Inputs!$B$6*E3664</f>
        <v>52500.0000000002</v>
      </c>
      <c r="I3664" s="29" t="n">
        <f aca="false">G3664+H3664</f>
        <v>-35500.0000000001</v>
      </c>
      <c r="J3664" s="29" t="n">
        <f aca="false">J3663+I3664</f>
        <v>1230000</v>
      </c>
    </row>
    <row r="3665" customFormat="false" ht="15" hidden="false" customHeight="false" outlineLevel="0" collapsed="false">
      <c r="A3665" s="26" t="n">
        <v>42780</v>
      </c>
      <c r="B3665" s="27" t="n">
        <v>53.21</v>
      </c>
      <c r="C3665" s="27" t="n">
        <v>54.96</v>
      </c>
      <c r="D3665" s="28" t="n">
        <f aca="false">B3665-B3664</f>
        <v>0.25</v>
      </c>
      <c r="E3665" s="28" t="n">
        <f aca="false">C3665-C3664</f>
        <v>0.810000000000002</v>
      </c>
      <c r="F3665" s="29" t="n">
        <f aca="false">Inputs!$B$5*B3665+Inputs!$B$6*C3665</f>
        <v>2573000</v>
      </c>
      <c r="G3665" s="29" t="n">
        <f aca="false">Inputs!$B$5*D3665</f>
        <v>25000</v>
      </c>
      <c r="H3665" s="29" t="n">
        <f aca="false">Inputs!$B$6*E3665</f>
        <v>-40500.0000000001</v>
      </c>
      <c r="I3665" s="29" t="n">
        <f aca="false">G3665+H3665</f>
        <v>-15500.0000000001</v>
      </c>
      <c r="J3665" s="29" t="n">
        <f aca="false">J3664+I3665</f>
        <v>1214500</v>
      </c>
    </row>
    <row r="3666" customFormat="false" ht="15" hidden="false" customHeight="false" outlineLevel="0" collapsed="false">
      <c r="A3666" s="26" t="n">
        <v>42781</v>
      </c>
      <c r="B3666" s="27" t="n">
        <v>53.11</v>
      </c>
      <c r="C3666" s="27" t="n">
        <v>54.57</v>
      </c>
      <c r="D3666" s="28" t="n">
        <f aca="false">B3666-B3665</f>
        <v>-0.100000000000001</v>
      </c>
      <c r="E3666" s="28" t="n">
        <f aca="false">C3666-C3665</f>
        <v>-0.390000000000001</v>
      </c>
      <c r="F3666" s="29" t="n">
        <f aca="false">Inputs!$B$5*B3666+Inputs!$B$6*C3666</f>
        <v>2582500</v>
      </c>
      <c r="G3666" s="29" t="n">
        <f aca="false">Inputs!$B$5*D3666</f>
        <v>-10000.0000000001</v>
      </c>
      <c r="H3666" s="29" t="n">
        <f aca="false">Inputs!$B$6*E3666</f>
        <v>19500</v>
      </c>
      <c r="I3666" s="29" t="n">
        <f aca="false">G3666+H3666</f>
        <v>9499.99999999989</v>
      </c>
      <c r="J3666" s="29" t="n">
        <f aca="false">J3665+I3666</f>
        <v>1224000</v>
      </c>
    </row>
    <row r="3667" customFormat="false" ht="15" hidden="false" customHeight="false" outlineLevel="0" collapsed="false">
      <c r="A3667" s="26" t="n">
        <v>42782</v>
      </c>
      <c r="B3667" s="27" t="n">
        <v>53.41</v>
      </c>
      <c r="C3667" s="27" t="n">
        <v>54.16</v>
      </c>
      <c r="D3667" s="28" t="n">
        <f aca="false">B3667-B3666</f>
        <v>0.299999999999997</v>
      </c>
      <c r="E3667" s="28" t="n">
        <f aca="false">C3667-C3666</f>
        <v>-0.410000000000004</v>
      </c>
      <c r="F3667" s="29" t="n">
        <f aca="false">Inputs!$B$5*B3667+Inputs!$B$6*C3667</f>
        <v>2633000</v>
      </c>
      <c r="G3667" s="29" t="n">
        <f aca="false">Inputs!$B$5*D3667</f>
        <v>29999.9999999997</v>
      </c>
      <c r="H3667" s="29" t="n">
        <f aca="false">Inputs!$B$6*E3667</f>
        <v>20500.0000000002</v>
      </c>
      <c r="I3667" s="29" t="n">
        <f aca="false">G3667+H3667</f>
        <v>50499.9999999999</v>
      </c>
      <c r="J3667" s="29" t="n">
        <f aca="false">J3666+I3667</f>
        <v>1274500</v>
      </c>
    </row>
    <row r="3668" customFormat="false" ht="15" hidden="false" customHeight="false" outlineLevel="0" collapsed="false">
      <c r="A3668" s="26" t="n">
        <v>42783</v>
      </c>
      <c r="B3668" s="27" t="n">
        <v>53.41</v>
      </c>
      <c r="C3668" s="27" t="n">
        <v>54.48</v>
      </c>
      <c r="D3668" s="28" t="n">
        <f aca="false">B3668-B3667</f>
        <v>0</v>
      </c>
      <c r="E3668" s="28" t="n">
        <f aca="false">C3668-C3667</f>
        <v>0.32</v>
      </c>
      <c r="F3668" s="29" t="n">
        <f aca="false">Inputs!$B$5*B3668+Inputs!$B$6*C3668</f>
        <v>2617000</v>
      </c>
      <c r="G3668" s="29" t="n">
        <f aca="false">Inputs!$B$5*D3668</f>
        <v>0</v>
      </c>
      <c r="H3668" s="29" t="n">
        <f aca="false">Inputs!$B$6*E3668</f>
        <v>-16000</v>
      </c>
      <c r="I3668" s="29" t="n">
        <f aca="false">G3668+H3668</f>
        <v>-16000</v>
      </c>
      <c r="J3668" s="29" t="n">
        <f aca="false">J3667+I3668</f>
        <v>1258500</v>
      </c>
    </row>
    <row r="3669" customFormat="false" ht="15" hidden="false" customHeight="false" outlineLevel="0" collapsed="false">
      <c r="A3669" s="26" t="n">
        <v>42787</v>
      </c>
      <c r="B3669" s="27" t="n">
        <v>54.02</v>
      </c>
      <c r="C3669" s="27" t="n">
        <v>56.34</v>
      </c>
      <c r="D3669" s="28" t="n">
        <f aca="false">B3669-B3668</f>
        <v>0.610000000000007</v>
      </c>
      <c r="E3669" s="28" t="n">
        <f aca="false">C3669-C3668</f>
        <v>1.86000000000001</v>
      </c>
      <c r="F3669" s="29" t="n">
        <f aca="false">Inputs!$B$5*B3669+Inputs!$B$6*C3669</f>
        <v>2585000</v>
      </c>
      <c r="G3669" s="29" t="n">
        <f aca="false">Inputs!$B$5*D3669</f>
        <v>61000.0000000007</v>
      </c>
      <c r="H3669" s="29" t="n">
        <f aca="false">Inputs!$B$6*E3669</f>
        <v>-93000.0000000003</v>
      </c>
      <c r="I3669" s="29" t="n">
        <f aca="false">G3669+H3669</f>
        <v>-31999.9999999997</v>
      </c>
      <c r="J3669" s="29" t="n">
        <f aca="false">J3668+I3669</f>
        <v>1226500</v>
      </c>
    </row>
    <row r="3670" customFormat="false" ht="15" hidden="false" customHeight="false" outlineLevel="0" collapsed="false">
      <c r="A3670" s="26" t="n">
        <v>42788</v>
      </c>
      <c r="B3670" s="27" t="n">
        <v>53.61</v>
      </c>
      <c r="C3670" s="27" t="n">
        <v>54.9</v>
      </c>
      <c r="D3670" s="28" t="n">
        <f aca="false">B3670-B3669</f>
        <v>-0.410000000000004</v>
      </c>
      <c r="E3670" s="28" t="n">
        <f aca="false">C3670-C3669</f>
        <v>-1.44</v>
      </c>
      <c r="F3670" s="29" t="n">
        <f aca="false">Inputs!$B$5*B3670+Inputs!$B$6*C3670</f>
        <v>2616000</v>
      </c>
      <c r="G3670" s="29" t="n">
        <f aca="false">Inputs!$B$5*D3670</f>
        <v>-41000.0000000004</v>
      </c>
      <c r="H3670" s="29" t="n">
        <f aca="false">Inputs!$B$6*E3670</f>
        <v>72000.0000000003</v>
      </c>
      <c r="I3670" s="29" t="n">
        <f aca="false">G3670+H3670</f>
        <v>30999.9999999999</v>
      </c>
      <c r="J3670" s="29" t="n">
        <f aca="false">J3669+I3670</f>
        <v>1257500</v>
      </c>
    </row>
    <row r="3671" customFormat="false" ht="15" hidden="false" customHeight="false" outlineLevel="0" collapsed="false">
      <c r="A3671" s="26" t="n">
        <v>42789</v>
      </c>
      <c r="B3671" s="27" t="n">
        <v>54.48</v>
      </c>
      <c r="C3671" s="27" t="n">
        <v>55.82</v>
      </c>
      <c r="D3671" s="28" t="n">
        <f aca="false">B3671-B3670</f>
        <v>0.869999999999997</v>
      </c>
      <c r="E3671" s="28" t="n">
        <f aca="false">C3671-C3670</f>
        <v>0.920000000000002</v>
      </c>
      <c r="F3671" s="29" t="n">
        <f aca="false">Inputs!$B$5*B3671+Inputs!$B$6*C3671</f>
        <v>2657000</v>
      </c>
      <c r="G3671" s="29" t="n">
        <f aca="false">Inputs!$B$5*D3671</f>
        <v>86999.9999999997</v>
      </c>
      <c r="H3671" s="29" t="n">
        <f aca="false">Inputs!$B$6*E3671</f>
        <v>-46000.0000000001</v>
      </c>
      <c r="I3671" s="29" t="n">
        <f aca="false">G3671+H3671</f>
        <v>40999.9999999997</v>
      </c>
      <c r="J3671" s="29" t="n">
        <f aca="false">J3670+I3671</f>
        <v>1298500</v>
      </c>
    </row>
    <row r="3672" customFormat="false" ht="15" hidden="false" customHeight="false" outlineLevel="0" collapsed="false">
      <c r="A3672" s="26" t="n">
        <v>42790</v>
      </c>
      <c r="B3672" s="27" t="n">
        <v>53.99</v>
      </c>
      <c r="C3672" s="27" t="n">
        <v>54.69</v>
      </c>
      <c r="D3672" s="28" t="n">
        <f aca="false">B3672-B3671</f>
        <v>-0.489999999999995</v>
      </c>
      <c r="E3672" s="28" t="n">
        <f aca="false">C3672-C3671</f>
        <v>-1.13</v>
      </c>
      <c r="F3672" s="29" t="n">
        <f aca="false">Inputs!$B$5*B3672+Inputs!$B$6*C3672</f>
        <v>2664500</v>
      </c>
      <c r="G3672" s="29" t="n">
        <f aca="false">Inputs!$B$5*D3672</f>
        <v>-48999.9999999995</v>
      </c>
      <c r="H3672" s="29" t="n">
        <f aca="false">Inputs!$B$6*E3672</f>
        <v>56500.0000000001</v>
      </c>
      <c r="I3672" s="29" t="n">
        <f aca="false">G3672+H3672</f>
        <v>7500.00000000064</v>
      </c>
      <c r="J3672" s="29" t="n">
        <f aca="false">J3671+I3672</f>
        <v>1306000</v>
      </c>
    </row>
    <row r="3673" customFormat="false" ht="15" hidden="false" customHeight="false" outlineLevel="0" collapsed="false">
      <c r="A3673" s="26" t="n">
        <v>42793</v>
      </c>
      <c r="B3673" s="27" t="n">
        <v>54.04</v>
      </c>
      <c r="C3673" s="27" t="n">
        <v>54.65</v>
      </c>
      <c r="D3673" s="28" t="n">
        <f aca="false">B3673-B3672</f>
        <v>0.0499999999999972</v>
      </c>
      <c r="E3673" s="28" t="n">
        <f aca="false">C3673-C3672</f>
        <v>-0.0399999999999992</v>
      </c>
      <c r="F3673" s="29" t="n">
        <f aca="false">Inputs!$B$5*B3673+Inputs!$B$6*C3673</f>
        <v>2671500</v>
      </c>
      <c r="G3673" s="29" t="n">
        <f aca="false">Inputs!$B$5*D3673</f>
        <v>4999.99999999972</v>
      </c>
      <c r="H3673" s="29" t="n">
        <f aca="false">Inputs!$B$6*E3673</f>
        <v>1999.99999999996</v>
      </c>
      <c r="I3673" s="29" t="n">
        <f aca="false">G3673+H3673</f>
        <v>6999.99999999967</v>
      </c>
      <c r="J3673" s="29" t="n">
        <f aca="false">J3672+I3673</f>
        <v>1313000</v>
      </c>
    </row>
    <row r="3674" customFormat="false" ht="15" hidden="false" customHeight="false" outlineLevel="0" collapsed="false">
      <c r="A3674" s="26" t="n">
        <v>42794</v>
      </c>
      <c r="B3674" s="27" t="n">
        <v>54</v>
      </c>
      <c r="C3674" s="27" t="n">
        <v>53.36</v>
      </c>
      <c r="D3674" s="28" t="n">
        <f aca="false">B3674-B3673</f>
        <v>-0.0399999999999992</v>
      </c>
      <c r="E3674" s="28" t="n">
        <f aca="false">C3674-C3673</f>
        <v>-1.29</v>
      </c>
      <c r="F3674" s="29" t="n">
        <f aca="false">Inputs!$B$5*B3674+Inputs!$B$6*C3674</f>
        <v>2732000</v>
      </c>
      <c r="G3674" s="29" t="n">
        <f aca="false">Inputs!$B$5*D3674</f>
        <v>-3999.99999999991</v>
      </c>
      <c r="H3674" s="29" t="n">
        <f aca="false">Inputs!$B$6*E3674</f>
        <v>64500</v>
      </c>
      <c r="I3674" s="29" t="n">
        <f aca="false">G3674+H3674</f>
        <v>60500</v>
      </c>
      <c r="J3674" s="29" t="n">
        <f aca="false">J3673+I3674</f>
        <v>1373500</v>
      </c>
    </row>
    <row r="3675" customFormat="false" ht="15" hidden="false" customHeight="false" outlineLevel="0" collapsed="false">
      <c r="A3675" s="26" t="n">
        <v>42795</v>
      </c>
      <c r="B3675" s="27" t="n">
        <v>53.82</v>
      </c>
      <c r="C3675" s="27" t="n">
        <v>55.72</v>
      </c>
      <c r="D3675" s="28" t="n">
        <f aca="false">B3675-B3674</f>
        <v>-0.18</v>
      </c>
      <c r="E3675" s="28" t="n">
        <f aca="false">C3675-C3674</f>
        <v>2.36</v>
      </c>
      <c r="F3675" s="29" t="n">
        <f aca="false">Inputs!$B$5*B3675+Inputs!$B$6*C3675</f>
        <v>2596000</v>
      </c>
      <c r="G3675" s="29" t="n">
        <f aca="false">Inputs!$B$5*D3675</f>
        <v>-18000</v>
      </c>
      <c r="H3675" s="29" t="n">
        <f aca="false">Inputs!$B$6*E3675</f>
        <v>-118000</v>
      </c>
      <c r="I3675" s="29" t="n">
        <f aca="false">G3675+H3675</f>
        <v>-136000</v>
      </c>
      <c r="J3675" s="29" t="n">
        <f aca="false">J3674+I3675</f>
        <v>1237500</v>
      </c>
    </row>
    <row r="3676" customFormat="false" ht="15" hidden="false" customHeight="false" outlineLevel="0" collapsed="false">
      <c r="A3676" s="26" t="n">
        <v>42796</v>
      </c>
      <c r="B3676" s="27" t="n">
        <v>52.63</v>
      </c>
      <c r="C3676" s="27" t="n">
        <v>54.16</v>
      </c>
      <c r="D3676" s="28" t="n">
        <f aca="false">B3676-B3675</f>
        <v>-1.19</v>
      </c>
      <c r="E3676" s="28" t="n">
        <f aca="false">C3676-C3675</f>
        <v>-1.56</v>
      </c>
      <c r="F3676" s="29" t="n">
        <f aca="false">Inputs!$B$5*B3676+Inputs!$B$6*C3676</f>
        <v>2555000</v>
      </c>
      <c r="G3676" s="29" t="n">
        <f aca="false">Inputs!$B$5*D3676</f>
        <v>-119000</v>
      </c>
      <c r="H3676" s="29" t="n">
        <f aca="false">Inputs!$B$6*E3676</f>
        <v>78000.0000000001</v>
      </c>
      <c r="I3676" s="29" t="n">
        <f aca="false">G3676+H3676</f>
        <v>-40999.9999999997</v>
      </c>
      <c r="J3676" s="29" t="n">
        <f aca="false">J3675+I3676</f>
        <v>1196500</v>
      </c>
    </row>
    <row r="3677" customFormat="false" ht="15" hidden="false" customHeight="false" outlineLevel="0" collapsed="false">
      <c r="A3677" s="26" t="n">
        <v>42797</v>
      </c>
      <c r="B3677" s="27" t="n">
        <v>53.33</v>
      </c>
      <c r="C3677" s="27" t="n">
        <v>54.12</v>
      </c>
      <c r="D3677" s="28" t="n">
        <f aca="false">B3677-B3676</f>
        <v>0.699999999999996</v>
      </c>
      <c r="E3677" s="28" t="n">
        <f aca="false">C3677-C3676</f>
        <v>-0.0399999999999992</v>
      </c>
      <c r="F3677" s="29" t="n">
        <f aca="false">Inputs!$B$5*B3677+Inputs!$B$6*C3677</f>
        <v>2627000</v>
      </c>
      <c r="G3677" s="29" t="n">
        <f aca="false">Inputs!$B$5*D3677</f>
        <v>69999.9999999996</v>
      </c>
      <c r="H3677" s="29" t="n">
        <f aca="false">Inputs!$B$6*E3677</f>
        <v>1999.99999999996</v>
      </c>
      <c r="I3677" s="29" t="n">
        <f aca="false">G3677+H3677</f>
        <v>71999.9999999995</v>
      </c>
      <c r="J3677" s="29" t="n">
        <f aca="false">J3676+I3677</f>
        <v>1268500</v>
      </c>
    </row>
    <row r="3678" customFormat="false" ht="15" hidden="false" customHeight="false" outlineLevel="0" collapsed="false">
      <c r="A3678" s="26" t="n">
        <v>42800</v>
      </c>
      <c r="B3678" s="27" t="n">
        <v>53.19</v>
      </c>
      <c r="C3678" s="27" t="n">
        <v>54.73</v>
      </c>
      <c r="D3678" s="28" t="n">
        <f aca="false">B3678-B3677</f>
        <v>-0.140000000000001</v>
      </c>
      <c r="E3678" s="28" t="n">
        <f aca="false">C3678-C3677</f>
        <v>0.609999999999999</v>
      </c>
      <c r="F3678" s="29" t="n">
        <f aca="false">Inputs!$B$5*B3678+Inputs!$B$6*C3678</f>
        <v>2582500</v>
      </c>
      <c r="G3678" s="29" t="n">
        <f aca="false">Inputs!$B$5*D3678</f>
        <v>-14000.0000000001</v>
      </c>
      <c r="H3678" s="29" t="n">
        <f aca="false">Inputs!$B$6*E3678</f>
        <v>-30500</v>
      </c>
      <c r="I3678" s="29" t="n">
        <f aca="false">G3678+H3678</f>
        <v>-44500</v>
      </c>
      <c r="J3678" s="29" t="n">
        <f aca="false">J3677+I3678</f>
        <v>1224000</v>
      </c>
    </row>
    <row r="3679" customFormat="false" ht="15" hidden="false" customHeight="false" outlineLevel="0" collapsed="false">
      <c r="A3679" s="26" t="n">
        <v>42801</v>
      </c>
      <c r="B3679" s="27" t="n">
        <v>52.68</v>
      </c>
      <c r="C3679" s="27" t="n">
        <v>54.61</v>
      </c>
      <c r="D3679" s="28" t="n">
        <f aca="false">B3679-B3678</f>
        <v>-0.509999999999998</v>
      </c>
      <c r="E3679" s="28" t="n">
        <f aca="false">C3679-C3678</f>
        <v>-0.119999999999997</v>
      </c>
      <c r="F3679" s="29" t="n">
        <f aca="false">Inputs!$B$5*B3679+Inputs!$B$6*C3679</f>
        <v>2537500</v>
      </c>
      <c r="G3679" s="29" t="n">
        <f aca="false">Inputs!$B$5*D3679</f>
        <v>-50999.9999999998</v>
      </c>
      <c r="H3679" s="29" t="n">
        <f aca="false">Inputs!$B$6*E3679</f>
        <v>5999.99999999987</v>
      </c>
      <c r="I3679" s="29" t="n">
        <f aca="false">G3679+H3679</f>
        <v>-44999.9999999999</v>
      </c>
      <c r="J3679" s="29" t="n">
        <f aca="false">J3678+I3679</f>
        <v>1179000</v>
      </c>
    </row>
    <row r="3680" customFormat="false" ht="15" hidden="false" customHeight="false" outlineLevel="0" collapsed="false">
      <c r="A3680" s="26" t="n">
        <v>42802</v>
      </c>
      <c r="B3680" s="27" t="n">
        <v>49.83</v>
      </c>
      <c r="C3680" s="27" t="n">
        <v>53.3</v>
      </c>
      <c r="D3680" s="28" t="n">
        <f aca="false">B3680-B3679</f>
        <v>-2.85</v>
      </c>
      <c r="E3680" s="28" t="n">
        <f aca="false">C3680-C3679</f>
        <v>-1.31</v>
      </c>
      <c r="F3680" s="29" t="n">
        <f aca="false">Inputs!$B$5*B3680+Inputs!$B$6*C3680</f>
        <v>2318000</v>
      </c>
      <c r="G3680" s="29" t="n">
        <f aca="false">Inputs!$B$5*D3680</f>
        <v>-285000</v>
      </c>
      <c r="H3680" s="29" t="n">
        <f aca="false">Inputs!$B$6*E3680</f>
        <v>65500.0000000001</v>
      </c>
      <c r="I3680" s="29" t="n">
        <f aca="false">G3680+H3680</f>
        <v>-219500</v>
      </c>
      <c r="J3680" s="29" t="n">
        <f aca="false">J3679+I3680</f>
        <v>959500.000000002</v>
      </c>
    </row>
    <row r="3681" customFormat="false" ht="15" hidden="false" customHeight="false" outlineLevel="0" collapsed="false">
      <c r="A3681" s="26" t="n">
        <v>42803</v>
      </c>
      <c r="B3681" s="27" t="n">
        <v>48.75</v>
      </c>
      <c r="C3681" s="27" t="n">
        <v>50.65</v>
      </c>
      <c r="D3681" s="28" t="n">
        <f aca="false">B3681-B3680</f>
        <v>-1.08</v>
      </c>
      <c r="E3681" s="28" t="n">
        <f aca="false">C3681-C3680</f>
        <v>-2.65</v>
      </c>
      <c r="F3681" s="29" t="n">
        <f aca="false">Inputs!$B$5*B3681+Inputs!$B$6*C3681</f>
        <v>2342500</v>
      </c>
      <c r="G3681" s="29" t="n">
        <f aca="false">Inputs!$B$5*D3681</f>
        <v>-108000</v>
      </c>
      <c r="H3681" s="29" t="n">
        <f aca="false">Inputs!$B$6*E3681</f>
        <v>132500</v>
      </c>
      <c r="I3681" s="29" t="n">
        <f aca="false">G3681+H3681</f>
        <v>24500.0000000001</v>
      </c>
      <c r="J3681" s="29" t="n">
        <f aca="false">J3680+I3681</f>
        <v>984000.000000002</v>
      </c>
    </row>
    <row r="3682" customFormat="false" ht="15" hidden="false" customHeight="false" outlineLevel="0" collapsed="false">
      <c r="A3682" s="26" t="n">
        <v>42804</v>
      </c>
      <c r="B3682" s="27" t="n">
        <v>48.05</v>
      </c>
      <c r="C3682" s="27" t="n">
        <v>50.63</v>
      </c>
      <c r="D3682" s="28" t="n">
        <f aca="false">B3682-B3681</f>
        <v>-0.700000000000003</v>
      </c>
      <c r="E3682" s="28" t="n">
        <f aca="false">C3682-C3681</f>
        <v>-0.019999999999996</v>
      </c>
      <c r="F3682" s="29" t="n">
        <f aca="false">Inputs!$B$5*B3682+Inputs!$B$6*C3682</f>
        <v>2273500</v>
      </c>
      <c r="G3682" s="29" t="n">
        <f aca="false">Inputs!$B$5*D3682</f>
        <v>-70000.0000000003</v>
      </c>
      <c r="H3682" s="29" t="n">
        <f aca="false">Inputs!$B$6*E3682</f>
        <v>999.999999999801</v>
      </c>
      <c r="I3682" s="29" t="n">
        <f aca="false">G3682+H3682</f>
        <v>-69000.0000000005</v>
      </c>
      <c r="J3682" s="29" t="n">
        <f aca="false">J3681+I3682</f>
        <v>915000.000000002</v>
      </c>
    </row>
    <row r="3683" customFormat="false" ht="15" hidden="false" customHeight="false" outlineLevel="0" collapsed="false">
      <c r="A3683" s="26" t="n">
        <v>42807</v>
      </c>
      <c r="B3683" s="27" t="n">
        <v>47.95</v>
      </c>
      <c r="C3683" s="27" t="n">
        <v>50.1</v>
      </c>
      <c r="D3683" s="28" t="n">
        <f aca="false">B3683-B3682</f>
        <v>-0.0999999999999943</v>
      </c>
      <c r="E3683" s="28" t="n">
        <f aca="false">C3683-C3682</f>
        <v>-0.530000000000001</v>
      </c>
      <c r="F3683" s="29" t="n">
        <f aca="false">Inputs!$B$5*B3683+Inputs!$B$6*C3683</f>
        <v>2290000</v>
      </c>
      <c r="G3683" s="29" t="n">
        <f aca="false">Inputs!$B$5*D3683</f>
        <v>-9999.99999999943</v>
      </c>
      <c r="H3683" s="29" t="n">
        <f aca="false">Inputs!$B$6*E3683</f>
        <v>26500.0000000001</v>
      </c>
      <c r="I3683" s="29" t="n">
        <f aca="false">G3683+H3683</f>
        <v>16500.0000000006</v>
      </c>
      <c r="J3683" s="29" t="n">
        <f aca="false">J3682+I3683</f>
        <v>931500.000000002</v>
      </c>
    </row>
    <row r="3684" customFormat="false" ht="15" hidden="false" customHeight="false" outlineLevel="0" collapsed="false">
      <c r="A3684" s="26" t="n">
        <v>42808</v>
      </c>
      <c r="B3684" s="27" t="n">
        <v>47.24</v>
      </c>
      <c r="C3684" s="27" t="n">
        <v>49.6</v>
      </c>
      <c r="D3684" s="28" t="n">
        <f aca="false">B3684-B3683</f>
        <v>-0.710000000000001</v>
      </c>
      <c r="E3684" s="28" t="n">
        <f aca="false">C3684-C3683</f>
        <v>-0.5</v>
      </c>
      <c r="F3684" s="29" t="n">
        <f aca="false">Inputs!$B$5*B3684+Inputs!$B$6*C3684</f>
        <v>2244000</v>
      </c>
      <c r="G3684" s="29" t="n">
        <f aca="false">Inputs!$B$5*D3684</f>
        <v>-71000.0000000001</v>
      </c>
      <c r="H3684" s="29" t="n">
        <f aca="false">Inputs!$B$6*E3684</f>
        <v>25000</v>
      </c>
      <c r="I3684" s="29" t="n">
        <f aca="false">G3684+H3684</f>
        <v>-46000.0000000001</v>
      </c>
      <c r="J3684" s="29" t="n">
        <f aca="false">J3683+I3684</f>
        <v>885500.000000002</v>
      </c>
    </row>
    <row r="3685" customFormat="false" ht="15" hidden="false" customHeight="false" outlineLevel="0" collapsed="false">
      <c r="A3685" s="26" t="n">
        <v>42809</v>
      </c>
      <c r="B3685" s="27" t="n">
        <v>48.34</v>
      </c>
      <c r="C3685" s="27" t="n">
        <v>50.63</v>
      </c>
      <c r="D3685" s="28" t="n">
        <f aca="false">B3685-B3684</f>
        <v>1.1</v>
      </c>
      <c r="E3685" s="28" t="n">
        <f aca="false">C3685-C3684</f>
        <v>1.03</v>
      </c>
      <c r="F3685" s="29" t="n">
        <f aca="false">Inputs!$B$5*B3685+Inputs!$B$6*C3685</f>
        <v>2302500</v>
      </c>
      <c r="G3685" s="29" t="n">
        <f aca="false">Inputs!$B$5*D3685</f>
        <v>110000</v>
      </c>
      <c r="H3685" s="29" t="n">
        <f aca="false">Inputs!$B$6*E3685</f>
        <v>-51500.0000000001</v>
      </c>
      <c r="I3685" s="29" t="n">
        <f aca="false">G3685+H3685</f>
        <v>58500.0000000001</v>
      </c>
      <c r="J3685" s="29" t="n">
        <f aca="false">J3684+I3685</f>
        <v>944000.000000002</v>
      </c>
    </row>
    <row r="3686" customFormat="false" ht="15" hidden="false" customHeight="false" outlineLevel="0" collapsed="false">
      <c r="A3686" s="26" t="n">
        <v>42810</v>
      </c>
      <c r="B3686" s="27" t="n">
        <v>48.3</v>
      </c>
      <c r="C3686" s="27" t="n">
        <v>50.56</v>
      </c>
      <c r="D3686" s="28" t="n">
        <f aca="false">B3686-B3685</f>
        <v>-0.0400000000000063</v>
      </c>
      <c r="E3686" s="28" t="n">
        <f aca="false">C3686-C3685</f>
        <v>-0.0700000000000003</v>
      </c>
      <c r="F3686" s="29" t="n">
        <f aca="false">Inputs!$B$5*B3686+Inputs!$B$6*C3686</f>
        <v>2302000</v>
      </c>
      <c r="G3686" s="29" t="n">
        <f aca="false">Inputs!$B$5*D3686</f>
        <v>-4000.00000000063</v>
      </c>
      <c r="H3686" s="29" t="n">
        <f aca="false">Inputs!$B$6*E3686</f>
        <v>3500.00000000001</v>
      </c>
      <c r="I3686" s="29" t="n">
        <f aca="false">G3686+H3686</f>
        <v>-500.000000000611</v>
      </c>
      <c r="J3686" s="29" t="n">
        <f aca="false">J3685+I3686</f>
        <v>943500.000000002</v>
      </c>
    </row>
    <row r="3687" customFormat="false" ht="15" hidden="false" customHeight="false" outlineLevel="0" collapsed="false">
      <c r="A3687" s="26" t="n">
        <v>42811</v>
      </c>
      <c r="B3687" s="27" t="n">
        <v>48.34</v>
      </c>
      <c r="C3687" s="27" t="n">
        <v>50.58</v>
      </c>
      <c r="D3687" s="28" t="n">
        <f aca="false">B3687-B3686</f>
        <v>0.0400000000000063</v>
      </c>
      <c r="E3687" s="28" t="n">
        <f aca="false">C3687-C3686</f>
        <v>0.019999999999996</v>
      </c>
      <c r="F3687" s="29" t="n">
        <f aca="false">Inputs!$B$5*B3687+Inputs!$B$6*C3687</f>
        <v>2305000</v>
      </c>
      <c r="G3687" s="29" t="n">
        <f aca="false">Inputs!$B$5*D3687</f>
        <v>4000.00000000063</v>
      </c>
      <c r="H3687" s="29" t="n">
        <f aca="false">Inputs!$B$6*E3687</f>
        <v>-999.999999999801</v>
      </c>
      <c r="I3687" s="29" t="n">
        <f aca="false">G3687+H3687</f>
        <v>3000.00000000082</v>
      </c>
      <c r="J3687" s="29" t="n">
        <f aca="false">J3686+I3687</f>
        <v>946500.000000002</v>
      </c>
    </row>
    <row r="3688" customFormat="false" ht="15" hidden="false" customHeight="false" outlineLevel="0" collapsed="false">
      <c r="A3688" s="26" t="n">
        <v>42814</v>
      </c>
      <c r="B3688" s="27" t="n">
        <v>47.79</v>
      </c>
      <c r="C3688" s="27" t="n">
        <v>50.67</v>
      </c>
      <c r="D3688" s="28" t="n">
        <f aca="false">B3688-B3687</f>
        <v>-0.550000000000004</v>
      </c>
      <c r="E3688" s="28" t="n">
        <f aca="false">C3688-C3687</f>
        <v>0.0900000000000034</v>
      </c>
      <c r="F3688" s="29" t="n">
        <f aca="false">Inputs!$B$5*B3688+Inputs!$B$6*C3688</f>
        <v>2245500</v>
      </c>
      <c r="G3688" s="29" t="n">
        <f aca="false">Inputs!$B$5*D3688</f>
        <v>-55000.0000000004</v>
      </c>
      <c r="H3688" s="29" t="n">
        <f aca="false">Inputs!$B$6*E3688</f>
        <v>-4500.00000000017</v>
      </c>
      <c r="I3688" s="29" t="n">
        <f aca="false">G3688+H3688</f>
        <v>-59500.0000000006</v>
      </c>
      <c r="J3688" s="29" t="n">
        <f aca="false">J3687+I3688</f>
        <v>887000.000000002</v>
      </c>
    </row>
    <row r="3689" customFormat="false" ht="15" hidden="false" customHeight="false" outlineLevel="0" collapsed="false">
      <c r="A3689" s="26" t="n">
        <v>42815</v>
      </c>
      <c r="B3689" s="27" t="n">
        <v>47.02</v>
      </c>
      <c r="C3689" s="27" t="n">
        <v>50.14</v>
      </c>
      <c r="D3689" s="28" t="n">
        <f aca="false">B3689-B3688</f>
        <v>-0.769999999999996</v>
      </c>
      <c r="E3689" s="28" t="n">
        <f aca="false">C3689-C3688</f>
        <v>-0.530000000000001</v>
      </c>
      <c r="F3689" s="29" t="n">
        <f aca="false">Inputs!$B$5*B3689+Inputs!$B$6*C3689</f>
        <v>2195000</v>
      </c>
      <c r="G3689" s="29" t="n">
        <f aca="false">Inputs!$B$5*D3689</f>
        <v>-76999.9999999996</v>
      </c>
      <c r="H3689" s="29" t="n">
        <f aca="false">Inputs!$B$6*E3689</f>
        <v>26500.0000000001</v>
      </c>
      <c r="I3689" s="29" t="n">
        <f aca="false">G3689+H3689</f>
        <v>-50499.9999999996</v>
      </c>
      <c r="J3689" s="29" t="n">
        <f aca="false">J3688+I3689</f>
        <v>836500.000000002</v>
      </c>
    </row>
    <row r="3690" customFormat="false" ht="15" hidden="false" customHeight="false" outlineLevel="0" collapsed="false">
      <c r="A3690" s="26" t="n">
        <v>42816</v>
      </c>
      <c r="B3690" s="27" t="n">
        <v>47.29</v>
      </c>
      <c r="C3690" s="27" t="n">
        <v>49.56</v>
      </c>
      <c r="D3690" s="28" t="n">
        <f aca="false">B3690-B3689</f>
        <v>0.269999999999996</v>
      </c>
      <c r="E3690" s="28" t="n">
        <f aca="false">C3690-C3689</f>
        <v>-0.579999999999998</v>
      </c>
      <c r="F3690" s="29" t="n">
        <f aca="false">Inputs!$B$5*B3690+Inputs!$B$6*C3690</f>
        <v>2251000</v>
      </c>
      <c r="G3690" s="29" t="n">
        <f aca="false">Inputs!$B$5*D3690</f>
        <v>26999.9999999996</v>
      </c>
      <c r="H3690" s="29" t="n">
        <f aca="false">Inputs!$B$6*E3690</f>
        <v>28999.9999999999</v>
      </c>
      <c r="I3690" s="29" t="n">
        <f aca="false">G3690+H3690</f>
        <v>55999.9999999995</v>
      </c>
      <c r="J3690" s="29" t="n">
        <f aca="false">J3689+I3690</f>
        <v>892500.000000002</v>
      </c>
    </row>
    <row r="3691" customFormat="false" ht="15" hidden="false" customHeight="false" outlineLevel="0" collapsed="false">
      <c r="A3691" s="26" t="n">
        <v>42817</v>
      </c>
      <c r="B3691" s="27" t="n">
        <v>47</v>
      </c>
      <c r="C3691" s="27" t="n">
        <v>50.17</v>
      </c>
      <c r="D3691" s="28" t="n">
        <f aca="false">B3691-B3690</f>
        <v>-0.289999999999999</v>
      </c>
      <c r="E3691" s="28" t="n">
        <f aca="false">C3691-C3690</f>
        <v>0.609999999999999</v>
      </c>
      <c r="F3691" s="29" t="n">
        <f aca="false">Inputs!$B$5*B3691+Inputs!$B$6*C3691</f>
        <v>2191500</v>
      </c>
      <c r="G3691" s="29" t="n">
        <f aca="false">Inputs!$B$5*D3691</f>
        <v>-28999.9999999999</v>
      </c>
      <c r="H3691" s="29" t="n">
        <f aca="false">Inputs!$B$6*E3691</f>
        <v>-30500</v>
      </c>
      <c r="I3691" s="29" t="n">
        <f aca="false">G3691+H3691</f>
        <v>-59499.9999999999</v>
      </c>
      <c r="J3691" s="29" t="n">
        <f aca="false">J3690+I3691</f>
        <v>833000.000000002</v>
      </c>
    </row>
    <row r="3692" customFormat="false" ht="15" hidden="false" customHeight="false" outlineLevel="0" collapsed="false">
      <c r="A3692" s="26" t="n">
        <v>42818</v>
      </c>
      <c r="B3692" s="27" t="n">
        <v>47.3</v>
      </c>
      <c r="C3692" s="27" t="n">
        <v>49.97</v>
      </c>
      <c r="D3692" s="28" t="n">
        <f aca="false">B3692-B3691</f>
        <v>0.299999999999997</v>
      </c>
      <c r="E3692" s="28" t="n">
        <f aca="false">C3692-C3691</f>
        <v>-0.200000000000003</v>
      </c>
      <c r="F3692" s="29" t="n">
        <f aca="false">Inputs!$B$5*B3692+Inputs!$B$6*C3692</f>
        <v>2231500</v>
      </c>
      <c r="G3692" s="29" t="n">
        <f aca="false">Inputs!$B$5*D3692</f>
        <v>29999.9999999997</v>
      </c>
      <c r="H3692" s="29" t="n">
        <f aca="false">Inputs!$B$6*E3692</f>
        <v>10000.0000000001</v>
      </c>
      <c r="I3692" s="29" t="n">
        <f aca="false">G3692+H3692</f>
        <v>39999.9999999999</v>
      </c>
      <c r="J3692" s="29" t="n">
        <f aca="false">J3691+I3692</f>
        <v>873000.000000002</v>
      </c>
    </row>
    <row r="3693" customFormat="false" ht="15" hidden="false" customHeight="false" outlineLevel="0" collapsed="false">
      <c r="A3693" s="26" t="n">
        <v>42821</v>
      </c>
      <c r="B3693" s="27" t="n">
        <v>47.02</v>
      </c>
      <c r="C3693" s="27" t="n">
        <v>50.12</v>
      </c>
      <c r="D3693" s="28" t="n">
        <f aca="false">B3693-B3692</f>
        <v>-0.279999999999994</v>
      </c>
      <c r="E3693" s="28" t="n">
        <f aca="false">C3693-C3692</f>
        <v>0.149999999999999</v>
      </c>
      <c r="F3693" s="29" t="n">
        <f aca="false">Inputs!$B$5*B3693+Inputs!$B$6*C3693</f>
        <v>2196000</v>
      </c>
      <c r="G3693" s="29" t="n">
        <f aca="false">Inputs!$B$5*D3693</f>
        <v>-27999.9999999994</v>
      </c>
      <c r="H3693" s="29" t="n">
        <f aca="false">Inputs!$B$6*E3693</f>
        <v>-7499.99999999993</v>
      </c>
      <c r="I3693" s="29" t="n">
        <f aca="false">G3693+H3693</f>
        <v>-35499.9999999993</v>
      </c>
      <c r="J3693" s="29" t="n">
        <f aca="false">J3692+I3693</f>
        <v>837500.000000002</v>
      </c>
    </row>
    <row r="3694" customFormat="false" ht="15" hidden="false" customHeight="false" outlineLevel="0" collapsed="false">
      <c r="A3694" s="26" t="n">
        <v>42822</v>
      </c>
      <c r="B3694" s="27" t="n">
        <v>48.36</v>
      </c>
      <c r="C3694" s="27" t="n">
        <v>50.72</v>
      </c>
      <c r="D3694" s="28" t="n">
        <f aca="false">B3694-B3693</f>
        <v>1.34</v>
      </c>
      <c r="E3694" s="28" t="n">
        <f aca="false">C3694-C3693</f>
        <v>0.600000000000001</v>
      </c>
      <c r="F3694" s="29" t="n">
        <f aca="false">Inputs!$B$5*B3694+Inputs!$B$6*C3694</f>
        <v>2300000</v>
      </c>
      <c r="G3694" s="29" t="n">
        <f aca="false">Inputs!$B$5*D3694</f>
        <v>134000</v>
      </c>
      <c r="H3694" s="29" t="n">
        <f aca="false">Inputs!$B$6*E3694</f>
        <v>-30000.0000000001</v>
      </c>
      <c r="I3694" s="29" t="n">
        <f aca="false">G3694+H3694</f>
        <v>104000</v>
      </c>
      <c r="J3694" s="29" t="n">
        <f aca="false">J3693+I3694</f>
        <v>941500.000000002</v>
      </c>
    </row>
    <row r="3695" customFormat="false" ht="15" hidden="false" customHeight="false" outlineLevel="0" collapsed="false">
      <c r="A3695" s="26" t="n">
        <v>42823</v>
      </c>
      <c r="B3695" s="27" t="n">
        <v>49.47</v>
      </c>
      <c r="C3695" s="27" t="n">
        <v>51.36</v>
      </c>
      <c r="D3695" s="28" t="n">
        <f aca="false">B3695-B3694</f>
        <v>1.11</v>
      </c>
      <c r="E3695" s="28" t="n">
        <f aca="false">C3695-C3694</f>
        <v>0.640000000000001</v>
      </c>
      <c r="F3695" s="29" t="n">
        <f aca="false">Inputs!$B$5*B3695+Inputs!$B$6*C3695</f>
        <v>2379000</v>
      </c>
      <c r="G3695" s="29" t="n">
        <f aca="false">Inputs!$B$5*D3695</f>
        <v>111000</v>
      </c>
      <c r="H3695" s="29" t="n">
        <f aca="false">Inputs!$B$6*E3695</f>
        <v>-32000</v>
      </c>
      <c r="I3695" s="29" t="n">
        <f aca="false">G3695+H3695</f>
        <v>78999.9999999999</v>
      </c>
      <c r="J3695" s="29" t="n">
        <f aca="false">J3694+I3695</f>
        <v>1020500</v>
      </c>
    </row>
    <row r="3696" customFormat="false" ht="15" hidden="false" customHeight="false" outlineLevel="0" collapsed="false">
      <c r="A3696" s="26" t="n">
        <v>42824</v>
      </c>
      <c r="B3696" s="27" t="n">
        <v>50.3</v>
      </c>
      <c r="C3696" s="27" t="n">
        <v>52.25</v>
      </c>
      <c r="D3696" s="28" t="n">
        <f aca="false">B3696-B3695</f>
        <v>0.829999999999998</v>
      </c>
      <c r="E3696" s="28" t="n">
        <f aca="false">C3696-C3695</f>
        <v>0.890000000000001</v>
      </c>
      <c r="F3696" s="29" t="n">
        <f aca="false">Inputs!$B$5*B3696+Inputs!$B$6*C3696</f>
        <v>2417500</v>
      </c>
      <c r="G3696" s="29" t="n">
        <f aca="false">Inputs!$B$5*D3696</f>
        <v>82999.9999999998</v>
      </c>
      <c r="H3696" s="29" t="n">
        <f aca="false">Inputs!$B$6*E3696</f>
        <v>-44500</v>
      </c>
      <c r="I3696" s="29" t="n">
        <f aca="false">G3696+H3696</f>
        <v>38499.9999999998</v>
      </c>
      <c r="J3696" s="29" t="n">
        <f aca="false">J3695+I3696</f>
        <v>1059000</v>
      </c>
    </row>
    <row r="3697" customFormat="false" ht="15" hidden="false" customHeight="false" outlineLevel="0" collapsed="false">
      <c r="A3697" s="26" t="n">
        <v>42825</v>
      </c>
      <c r="B3697" s="27" t="n">
        <v>50.54</v>
      </c>
      <c r="C3697" s="27" t="n">
        <v>52.2</v>
      </c>
      <c r="D3697" s="28" t="n">
        <f aca="false">B3697-B3696</f>
        <v>0.240000000000002</v>
      </c>
      <c r="E3697" s="28" t="n">
        <f aca="false">C3697-C3696</f>
        <v>-0.0499999999999972</v>
      </c>
      <c r="F3697" s="29" t="n">
        <f aca="false">Inputs!$B$5*B3697+Inputs!$B$6*C3697</f>
        <v>2444000</v>
      </c>
      <c r="G3697" s="29" t="n">
        <f aca="false">Inputs!$B$5*D3697</f>
        <v>24000.0000000002</v>
      </c>
      <c r="H3697" s="29" t="n">
        <f aca="false">Inputs!$B$6*E3697</f>
        <v>2499.99999999986</v>
      </c>
      <c r="I3697" s="29" t="n">
        <f aca="false">G3697+H3697</f>
        <v>26500.0000000001</v>
      </c>
      <c r="J3697" s="29" t="n">
        <f aca="false">J3696+I3697</f>
        <v>1085500</v>
      </c>
    </row>
    <row r="3698" customFormat="false" ht="15" hidden="false" customHeight="false" outlineLevel="0" collapsed="false">
      <c r="A3698" s="26" t="n">
        <v>42828</v>
      </c>
      <c r="B3698" s="27" t="n">
        <v>50.25</v>
      </c>
      <c r="C3698" s="27" t="n">
        <v>52.04</v>
      </c>
      <c r="D3698" s="28" t="n">
        <f aca="false">B3698-B3697</f>
        <v>-0.289999999999999</v>
      </c>
      <c r="E3698" s="28" t="n">
        <f aca="false">C3698-C3697</f>
        <v>-0.160000000000004</v>
      </c>
      <c r="F3698" s="29" t="n">
        <f aca="false">Inputs!$B$5*B3698+Inputs!$B$6*C3698</f>
        <v>2423000</v>
      </c>
      <c r="G3698" s="29" t="n">
        <f aca="false">Inputs!$B$5*D3698</f>
        <v>-28999.9999999999</v>
      </c>
      <c r="H3698" s="29" t="n">
        <f aca="false">Inputs!$B$6*E3698</f>
        <v>8000.00000000019</v>
      </c>
      <c r="I3698" s="29" t="n">
        <f aca="false">G3698+H3698</f>
        <v>-20999.9999999997</v>
      </c>
      <c r="J3698" s="29" t="n">
        <f aca="false">J3697+I3698</f>
        <v>1064500</v>
      </c>
    </row>
    <row r="3699" customFormat="false" ht="15" hidden="false" customHeight="false" outlineLevel="0" collapsed="false">
      <c r="A3699" s="26" t="n">
        <v>42829</v>
      </c>
      <c r="B3699" s="27" t="n">
        <v>50.99</v>
      </c>
      <c r="C3699" s="27" t="n">
        <v>53.08</v>
      </c>
      <c r="D3699" s="28" t="n">
        <f aca="false">B3699-B3698</f>
        <v>0.740000000000002</v>
      </c>
      <c r="E3699" s="28" t="n">
        <f aca="false">C3699-C3698</f>
        <v>1.04</v>
      </c>
      <c r="F3699" s="29" t="n">
        <f aca="false">Inputs!$B$5*B3699+Inputs!$B$6*C3699</f>
        <v>2445000</v>
      </c>
      <c r="G3699" s="29" t="n">
        <f aca="false">Inputs!$B$5*D3699</f>
        <v>74000.0000000002</v>
      </c>
      <c r="H3699" s="29" t="n">
        <f aca="false">Inputs!$B$6*E3699</f>
        <v>-52000</v>
      </c>
      <c r="I3699" s="29" t="n">
        <f aca="false">G3699+H3699</f>
        <v>22000.0000000002</v>
      </c>
      <c r="J3699" s="29" t="n">
        <f aca="false">J3698+I3699</f>
        <v>1086500</v>
      </c>
    </row>
    <row r="3700" customFormat="false" ht="15" hidden="false" customHeight="false" outlineLevel="0" collapsed="false">
      <c r="A3700" s="26" t="n">
        <v>42830</v>
      </c>
      <c r="B3700" s="27" t="n">
        <v>51.14</v>
      </c>
      <c r="C3700" s="27" t="n">
        <v>53.41</v>
      </c>
      <c r="D3700" s="28" t="n">
        <f aca="false">B3700-B3699</f>
        <v>0.149999999999999</v>
      </c>
      <c r="E3700" s="28" t="n">
        <f aca="false">C3700-C3699</f>
        <v>0.329999999999998</v>
      </c>
      <c r="F3700" s="29" t="n">
        <f aca="false">Inputs!$B$5*B3700+Inputs!$B$6*C3700</f>
        <v>2443500</v>
      </c>
      <c r="G3700" s="29" t="n">
        <f aca="false">Inputs!$B$5*D3700</f>
        <v>14999.9999999999</v>
      </c>
      <c r="H3700" s="29" t="n">
        <f aca="false">Inputs!$B$6*E3700</f>
        <v>-16499.9999999999</v>
      </c>
      <c r="I3700" s="29" t="n">
        <f aca="false">G3700+H3700</f>
        <v>-1500.00000000006</v>
      </c>
      <c r="J3700" s="29" t="n">
        <f aca="false">J3699+I3700</f>
        <v>1085000</v>
      </c>
    </row>
    <row r="3701" customFormat="false" ht="15" hidden="false" customHeight="false" outlineLevel="0" collapsed="false">
      <c r="A3701" s="26" t="n">
        <v>42831</v>
      </c>
      <c r="B3701" s="27" t="n">
        <v>51.69</v>
      </c>
      <c r="C3701" s="27" t="n">
        <v>53.62</v>
      </c>
      <c r="D3701" s="28" t="n">
        <f aca="false">B3701-B3700</f>
        <v>0.549999999999997</v>
      </c>
      <c r="E3701" s="28" t="n">
        <f aca="false">C3701-C3700</f>
        <v>0.210000000000001</v>
      </c>
      <c r="F3701" s="29" t="n">
        <f aca="false">Inputs!$B$5*B3701+Inputs!$B$6*C3701</f>
        <v>2488000</v>
      </c>
      <c r="G3701" s="29" t="n">
        <f aca="false">Inputs!$B$5*D3701</f>
        <v>54999.9999999997</v>
      </c>
      <c r="H3701" s="29" t="n">
        <f aca="false">Inputs!$B$6*E3701</f>
        <v>-10500</v>
      </c>
      <c r="I3701" s="29" t="n">
        <f aca="false">G3701+H3701</f>
        <v>44499.9999999997</v>
      </c>
      <c r="J3701" s="29" t="n">
        <f aca="false">J3700+I3701</f>
        <v>1129500</v>
      </c>
    </row>
    <row r="3702" customFormat="false" ht="15" hidden="false" customHeight="false" outlineLevel="0" collapsed="false">
      <c r="A3702" s="26" t="n">
        <v>42832</v>
      </c>
      <c r="B3702" s="27" t="n">
        <v>52.25</v>
      </c>
      <c r="C3702" s="27" t="n">
        <v>54.24</v>
      </c>
      <c r="D3702" s="28" t="n">
        <f aca="false">B3702-B3701</f>
        <v>0.560000000000002</v>
      </c>
      <c r="E3702" s="28" t="n">
        <f aca="false">C3702-C3701</f>
        <v>0.620000000000005</v>
      </c>
      <c r="F3702" s="29" t="n">
        <f aca="false">Inputs!$B$5*B3702+Inputs!$B$6*C3702</f>
        <v>2513000</v>
      </c>
      <c r="G3702" s="29" t="n">
        <f aca="false">Inputs!$B$5*D3702</f>
        <v>56000.0000000002</v>
      </c>
      <c r="H3702" s="29" t="n">
        <f aca="false">Inputs!$B$6*E3702</f>
        <v>-31000.0000000002</v>
      </c>
      <c r="I3702" s="29" t="n">
        <f aca="false">G3702+H3702</f>
        <v>25000</v>
      </c>
      <c r="J3702" s="29" t="n">
        <f aca="false">J3701+I3702</f>
        <v>1154500</v>
      </c>
    </row>
    <row r="3703" customFormat="false" ht="15" hidden="false" customHeight="false" outlineLevel="0" collapsed="false">
      <c r="A3703" s="26" t="n">
        <v>42835</v>
      </c>
      <c r="B3703" s="27" t="n">
        <v>53.06</v>
      </c>
      <c r="C3703" s="27" t="n">
        <v>54.79</v>
      </c>
      <c r="D3703" s="28" t="n">
        <f aca="false">B3703-B3702</f>
        <v>0.810000000000002</v>
      </c>
      <c r="E3703" s="28" t="n">
        <f aca="false">C3703-C3702</f>
        <v>0.549999999999997</v>
      </c>
      <c r="F3703" s="29" t="n">
        <f aca="false">Inputs!$B$5*B3703+Inputs!$B$6*C3703</f>
        <v>2566500</v>
      </c>
      <c r="G3703" s="29" t="n">
        <f aca="false">Inputs!$B$5*D3703</f>
        <v>81000.0000000002</v>
      </c>
      <c r="H3703" s="29" t="n">
        <f aca="false">Inputs!$B$6*E3703</f>
        <v>-27499.9999999999</v>
      </c>
      <c r="I3703" s="29" t="n">
        <f aca="false">G3703+H3703</f>
        <v>53500.0000000004</v>
      </c>
      <c r="J3703" s="29" t="n">
        <f aca="false">J3702+I3703</f>
        <v>1208000</v>
      </c>
    </row>
    <row r="3704" customFormat="false" ht="15" hidden="false" customHeight="false" outlineLevel="0" collapsed="false">
      <c r="A3704" s="26" t="n">
        <v>42836</v>
      </c>
      <c r="B3704" s="27" t="n">
        <v>53.38</v>
      </c>
      <c r="C3704" s="27" t="n">
        <v>54.73</v>
      </c>
      <c r="D3704" s="28" t="n">
        <f aca="false">B3704-B3703</f>
        <v>0.32</v>
      </c>
      <c r="E3704" s="28" t="n">
        <f aca="false">C3704-C3703</f>
        <v>-0.0600000000000023</v>
      </c>
      <c r="F3704" s="29" t="n">
        <f aca="false">Inputs!$B$5*B3704+Inputs!$B$6*C3704</f>
        <v>2601500</v>
      </c>
      <c r="G3704" s="29" t="n">
        <f aca="false">Inputs!$B$5*D3704</f>
        <v>32000</v>
      </c>
      <c r="H3704" s="29" t="n">
        <f aca="false">Inputs!$B$6*E3704</f>
        <v>3000.00000000011</v>
      </c>
      <c r="I3704" s="29" t="n">
        <f aca="false">G3704+H3704</f>
        <v>35000.0000000001</v>
      </c>
      <c r="J3704" s="29" t="n">
        <f aca="false">J3703+I3704</f>
        <v>1243000</v>
      </c>
    </row>
    <row r="3705" customFormat="false" ht="15" hidden="false" customHeight="false" outlineLevel="0" collapsed="false">
      <c r="A3705" s="26" t="n">
        <v>42837</v>
      </c>
      <c r="B3705" s="27" t="n">
        <v>53.12</v>
      </c>
      <c r="C3705" s="27" t="n">
        <v>54.75</v>
      </c>
      <c r="D3705" s="28" t="n">
        <f aca="false">B3705-B3704</f>
        <v>-0.260000000000005</v>
      </c>
      <c r="E3705" s="28" t="n">
        <f aca="false">C3705-C3704</f>
        <v>0.0200000000000031</v>
      </c>
      <c r="F3705" s="29" t="n">
        <f aca="false">Inputs!$B$5*B3705+Inputs!$B$6*C3705</f>
        <v>2574500</v>
      </c>
      <c r="G3705" s="29" t="n">
        <f aca="false">Inputs!$B$5*D3705</f>
        <v>-26000.0000000005</v>
      </c>
      <c r="H3705" s="29" t="n">
        <f aca="false">Inputs!$B$6*E3705</f>
        <v>-1000.00000000016</v>
      </c>
      <c r="I3705" s="29" t="n">
        <f aca="false">G3705+H3705</f>
        <v>-27000.0000000007</v>
      </c>
      <c r="J3705" s="29" t="n">
        <f aca="false">J3704+I3705</f>
        <v>1216000</v>
      </c>
    </row>
    <row r="3706" customFormat="false" ht="15" hidden="false" customHeight="false" outlineLevel="0" collapsed="false">
      <c r="A3706" s="26" t="n">
        <v>42838</v>
      </c>
      <c r="B3706" s="27" t="n">
        <v>53.19</v>
      </c>
      <c r="C3706" s="27" t="n">
        <v>55.05</v>
      </c>
      <c r="D3706" s="28" t="n">
        <f aca="false">B3706-B3705</f>
        <v>0.0700000000000003</v>
      </c>
      <c r="E3706" s="28" t="n">
        <f aca="false">C3706-C3705</f>
        <v>0.299999999999997</v>
      </c>
      <c r="F3706" s="29" t="n">
        <f aca="false">Inputs!$B$5*B3706+Inputs!$B$6*C3706</f>
        <v>2566500</v>
      </c>
      <c r="G3706" s="29" t="n">
        <f aca="false">Inputs!$B$5*D3706</f>
        <v>7000.00000000003</v>
      </c>
      <c r="H3706" s="29" t="n">
        <f aca="false">Inputs!$B$6*E3706</f>
        <v>-14999.9999999999</v>
      </c>
      <c r="I3706" s="29" t="n">
        <f aca="false">G3706+H3706</f>
        <v>-7999.99999999983</v>
      </c>
      <c r="J3706" s="29" t="n">
        <f aca="false">J3705+I3706</f>
        <v>1208000</v>
      </c>
    </row>
    <row r="3707" customFormat="false" ht="15" hidden="false" customHeight="false" outlineLevel="0" collapsed="false">
      <c r="A3707" s="26" t="n">
        <v>42842</v>
      </c>
      <c r="B3707" s="27" t="n">
        <v>52.62</v>
      </c>
      <c r="C3707" s="27" t="n">
        <v>54.79</v>
      </c>
      <c r="D3707" s="28" t="n">
        <f aca="false">B3707-B3706</f>
        <v>-0.57</v>
      </c>
      <c r="E3707" s="28" t="n">
        <f aca="false">C3707-C3706</f>
        <v>-0.259999999999998</v>
      </c>
      <c r="F3707" s="29" t="n">
        <f aca="false">Inputs!$B$5*B3707+Inputs!$B$6*C3707</f>
        <v>2522500</v>
      </c>
      <c r="G3707" s="29" t="n">
        <f aca="false">Inputs!$B$5*D3707</f>
        <v>-57000</v>
      </c>
      <c r="H3707" s="29" t="n">
        <f aca="false">Inputs!$B$6*E3707</f>
        <v>12999.9999999999</v>
      </c>
      <c r="I3707" s="29" t="n">
        <f aca="false">G3707+H3707</f>
        <v>-44000.0000000001</v>
      </c>
      <c r="J3707" s="29" t="n">
        <f aca="false">J3706+I3707</f>
        <v>1164000</v>
      </c>
    </row>
    <row r="3708" customFormat="false" ht="15" hidden="false" customHeight="false" outlineLevel="0" collapsed="false">
      <c r="A3708" s="26" t="n">
        <v>42843</v>
      </c>
      <c r="B3708" s="27" t="n">
        <v>52.46</v>
      </c>
      <c r="C3708" s="27" t="n">
        <v>52.6</v>
      </c>
      <c r="D3708" s="28" t="n">
        <f aca="false">B3708-B3707</f>
        <v>-0.159999999999997</v>
      </c>
      <c r="E3708" s="28" t="n">
        <f aca="false">C3708-C3707</f>
        <v>-2.19</v>
      </c>
      <c r="F3708" s="29" t="n">
        <f aca="false">Inputs!$B$5*B3708+Inputs!$B$6*C3708</f>
        <v>2616000</v>
      </c>
      <c r="G3708" s="29" t="n">
        <f aca="false">Inputs!$B$5*D3708</f>
        <v>-15999.9999999997</v>
      </c>
      <c r="H3708" s="29" t="n">
        <f aca="false">Inputs!$B$6*E3708</f>
        <v>109500</v>
      </c>
      <c r="I3708" s="29" t="n">
        <f aca="false">G3708+H3708</f>
        <v>93500.0000000002</v>
      </c>
      <c r="J3708" s="29" t="n">
        <f aca="false">J3707+I3708</f>
        <v>1257500</v>
      </c>
    </row>
    <row r="3709" customFormat="false" ht="15" hidden="false" customHeight="false" outlineLevel="0" collapsed="false">
      <c r="A3709" s="26" t="n">
        <v>42844</v>
      </c>
      <c r="B3709" s="27" t="n">
        <v>50.49</v>
      </c>
      <c r="C3709" s="27" t="n">
        <v>52.43</v>
      </c>
      <c r="D3709" s="28" t="n">
        <f aca="false">B3709-B3708</f>
        <v>-1.97</v>
      </c>
      <c r="E3709" s="28" t="n">
        <f aca="false">C3709-C3708</f>
        <v>-0.170000000000002</v>
      </c>
      <c r="F3709" s="29" t="n">
        <f aca="false">Inputs!$B$5*B3709+Inputs!$B$6*C3709</f>
        <v>2427500</v>
      </c>
      <c r="G3709" s="29" t="n">
        <f aca="false">Inputs!$B$5*D3709</f>
        <v>-197000</v>
      </c>
      <c r="H3709" s="29" t="n">
        <f aca="false">Inputs!$B$6*E3709</f>
        <v>8500.00000000009</v>
      </c>
      <c r="I3709" s="29" t="n">
        <f aca="false">G3709+H3709</f>
        <v>-188500</v>
      </c>
      <c r="J3709" s="29" t="n">
        <f aca="false">J3708+I3709</f>
        <v>1069000</v>
      </c>
    </row>
    <row r="3710" customFormat="false" ht="15" hidden="false" customHeight="false" outlineLevel="0" collapsed="false">
      <c r="A3710" s="26" t="n">
        <v>42845</v>
      </c>
      <c r="B3710" s="27" t="n">
        <v>50.26</v>
      </c>
      <c r="C3710" s="27" t="n">
        <v>50.66</v>
      </c>
      <c r="D3710" s="28" t="n">
        <f aca="false">B3710-B3709</f>
        <v>-0.230000000000004</v>
      </c>
      <c r="E3710" s="28" t="n">
        <f aca="false">C3710-C3709</f>
        <v>-1.77</v>
      </c>
      <c r="F3710" s="29" t="n">
        <f aca="false">Inputs!$B$5*B3710+Inputs!$B$6*C3710</f>
        <v>2493000</v>
      </c>
      <c r="G3710" s="29" t="n">
        <f aca="false">Inputs!$B$5*D3710</f>
        <v>-23000.0000000004</v>
      </c>
      <c r="H3710" s="29" t="n">
        <f aca="false">Inputs!$B$6*E3710</f>
        <v>88500.0000000002</v>
      </c>
      <c r="I3710" s="29" t="n">
        <f aca="false">G3710+H3710</f>
        <v>65499.9999999998</v>
      </c>
      <c r="J3710" s="29" t="n">
        <f aca="false">J3709+I3710</f>
        <v>1134500</v>
      </c>
    </row>
    <row r="3711" customFormat="false" ht="15" hidden="false" customHeight="false" outlineLevel="0" collapsed="false">
      <c r="A3711" s="26" t="n">
        <v>42846</v>
      </c>
      <c r="B3711" s="27" t="n">
        <v>49.64</v>
      </c>
      <c r="C3711" s="27" t="n">
        <v>49.93</v>
      </c>
      <c r="D3711" s="28" t="n">
        <f aca="false">B3711-B3710</f>
        <v>-0.619999999999997</v>
      </c>
      <c r="E3711" s="28" t="n">
        <f aca="false">C3711-C3710</f>
        <v>-0.729999999999997</v>
      </c>
      <c r="F3711" s="29" t="n">
        <f aca="false">Inputs!$B$5*B3711+Inputs!$B$6*C3711</f>
        <v>2467500</v>
      </c>
      <c r="G3711" s="29" t="n">
        <f aca="false">Inputs!$B$5*D3711</f>
        <v>-61999.9999999997</v>
      </c>
      <c r="H3711" s="29" t="n">
        <f aca="false">Inputs!$B$6*E3711</f>
        <v>36499.9999999999</v>
      </c>
      <c r="I3711" s="29" t="n">
        <f aca="false">G3711+H3711</f>
        <v>-25499.9999999999</v>
      </c>
      <c r="J3711" s="29" t="n">
        <f aca="false">J3710+I3711</f>
        <v>1109000</v>
      </c>
    </row>
    <row r="3712" customFormat="false" ht="15" hidden="false" customHeight="false" outlineLevel="0" collapsed="false">
      <c r="A3712" s="26" t="n">
        <v>42849</v>
      </c>
      <c r="B3712" s="27" t="n">
        <v>48.9</v>
      </c>
      <c r="C3712" s="27" t="n">
        <v>49.45</v>
      </c>
      <c r="D3712" s="28" t="n">
        <f aca="false">B3712-B3711</f>
        <v>-0.740000000000002</v>
      </c>
      <c r="E3712" s="28" t="n">
        <f aca="false">C3712-C3711</f>
        <v>-0.479999999999997</v>
      </c>
      <c r="F3712" s="29" t="n">
        <f aca="false">Inputs!$B$5*B3712+Inputs!$B$6*C3712</f>
        <v>2417500</v>
      </c>
      <c r="G3712" s="29" t="n">
        <f aca="false">Inputs!$B$5*D3712</f>
        <v>-74000.0000000002</v>
      </c>
      <c r="H3712" s="29" t="n">
        <f aca="false">Inputs!$B$6*E3712</f>
        <v>23999.9999999998</v>
      </c>
      <c r="I3712" s="29" t="n">
        <f aca="false">G3712+H3712</f>
        <v>-50000.0000000004</v>
      </c>
      <c r="J3712" s="29" t="n">
        <f aca="false">J3711+I3712</f>
        <v>1059000</v>
      </c>
    </row>
    <row r="3713" customFormat="false" ht="15" hidden="false" customHeight="false" outlineLevel="0" collapsed="false">
      <c r="A3713" s="26" t="n">
        <v>42850</v>
      </c>
      <c r="B3713" s="27" t="n">
        <v>49.22</v>
      </c>
      <c r="C3713" s="27" t="n">
        <v>49.37</v>
      </c>
      <c r="D3713" s="28" t="n">
        <f aca="false">B3713-B3712</f>
        <v>0.32</v>
      </c>
      <c r="E3713" s="28" t="n">
        <f aca="false">C3713-C3712</f>
        <v>-0.0800000000000054</v>
      </c>
      <c r="F3713" s="29" t="n">
        <f aca="false">Inputs!$B$5*B3713+Inputs!$B$6*C3713</f>
        <v>2453500</v>
      </c>
      <c r="G3713" s="29" t="n">
        <f aca="false">Inputs!$B$5*D3713</f>
        <v>32000</v>
      </c>
      <c r="H3713" s="29" t="n">
        <f aca="false">Inputs!$B$6*E3713</f>
        <v>4000.00000000027</v>
      </c>
      <c r="I3713" s="29" t="n">
        <f aca="false">G3713+H3713</f>
        <v>36000.0000000003</v>
      </c>
      <c r="J3713" s="29" t="n">
        <f aca="false">J3712+I3713</f>
        <v>1095000</v>
      </c>
    </row>
    <row r="3714" customFormat="false" ht="15" hidden="false" customHeight="false" outlineLevel="0" collapsed="false">
      <c r="A3714" s="26" t="n">
        <v>42851</v>
      </c>
      <c r="B3714" s="27" t="n">
        <v>49.22</v>
      </c>
      <c r="C3714" s="27" t="n">
        <v>49.99</v>
      </c>
      <c r="D3714" s="28" t="n">
        <f aca="false">B3714-B3713</f>
        <v>0</v>
      </c>
      <c r="E3714" s="28" t="n">
        <f aca="false">C3714-C3713</f>
        <v>0.620000000000005</v>
      </c>
      <c r="F3714" s="29" t="n">
        <f aca="false">Inputs!$B$5*B3714+Inputs!$B$6*C3714</f>
        <v>2422500</v>
      </c>
      <c r="G3714" s="29" t="n">
        <f aca="false">Inputs!$B$5*D3714</f>
        <v>0</v>
      </c>
      <c r="H3714" s="29" t="n">
        <f aca="false">Inputs!$B$6*E3714</f>
        <v>-31000.0000000002</v>
      </c>
      <c r="I3714" s="29" t="n">
        <f aca="false">G3714+H3714</f>
        <v>-31000.0000000002</v>
      </c>
      <c r="J3714" s="29" t="n">
        <f aca="false">J3713+I3714</f>
        <v>1064000</v>
      </c>
    </row>
    <row r="3715" customFormat="false" ht="15" hidden="false" customHeight="false" outlineLevel="0" collapsed="false">
      <c r="A3715" s="26" t="n">
        <v>42852</v>
      </c>
      <c r="B3715" s="27" t="n">
        <v>48.96</v>
      </c>
      <c r="C3715" s="27" t="n">
        <v>49.46</v>
      </c>
      <c r="D3715" s="28" t="n">
        <f aca="false">B3715-B3714</f>
        <v>-0.259999999999998</v>
      </c>
      <c r="E3715" s="28" t="n">
        <f aca="false">C3715-C3714</f>
        <v>-0.530000000000001</v>
      </c>
      <c r="F3715" s="29" t="n">
        <f aca="false">Inputs!$B$5*B3715+Inputs!$B$6*C3715</f>
        <v>2423000</v>
      </c>
      <c r="G3715" s="29" t="n">
        <f aca="false">Inputs!$B$5*D3715</f>
        <v>-25999.9999999998</v>
      </c>
      <c r="H3715" s="29" t="n">
        <f aca="false">Inputs!$B$6*E3715</f>
        <v>26500.0000000001</v>
      </c>
      <c r="I3715" s="29" t="n">
        <f aca="false">G3715+H3715</f>
        <v>500.000000000258</v>
      </c>
      <c r="J3715" s="29" t="n">
        <f aca="false">J3714+I3715</f>
        <v>1064500</v>
      </c>
    </row>
    <row r="3716" customFormat="false" ht="15" hidden="false" customHeight="false" outlineLevel="0" collapsed="false">
      <c r="A3716" s="26" t="n">
        <v>42853</v>
      </c>
      <c r="B3716" s="27" t="n">
        <v>49.31</v>
      </c>
      <c r="C3716" s="27" t="n">
        <v>49.46</v>
      </c>
      <c r="D3716" s="28" t="n">
        <f aca="false">B3716-B3715</f>
        <v>0.350000000000001</v>
      </c>
      <c r="E3716" s="28" t="n">
        <f aca="false">C3716-C3715</f>
        <v>0</v>
      </c>
      <c r="F3716" s="29" t="n">
        <f aca="false">Inputs!$B$5*B3716+Inputs!$B$6*C3716</f>
        <v>2458000</v>
      </c>
      <c r="G3716" s="29" t="n">
        <f aca="false">Inputs!$B$5*D3716</f>
        <v>35000.0000000001</v>
      </c>
      <c r="H3716" s="29" t="n">
        <f aca="false">Inputs!$B$6*E3716</f>
        <v>-0</v>
      </c>
      <c r="I3716" s="29" t="n">
        <f aca="false">G3716+H3716</f>
        <v>35000.0000000001</v>
      </c>
      <c r="J3716" s="29" t="n">
        <f aca="false">J3715+I3716</f>
        <v>1099500</v>
      </c>
    </row>
    <row r="3717" customFormat="false" ht="15" hidden="false" customHeight="false" outlineLevel="0" collapsed="false">
      <c r="A3717" s="26" t="n">
        <v>42856</v>
      </c>
      <c r="B3717" s="27" t="n">
        <v>48.83</v>
      </c>
      <c r="C3717" s="27" t="n">
        <v>50.41</v>
      </c>
      <c r="D3717" s="28" t="n">
        <f aca="false">B3717-B3716</f>
        <v>-0.480000000000004</v>
      </c>
      <c r="E3717" s="28" t="n">
        <f aca="false">C3717-C3716</f>
        <v>0.949999999999996</v>
      </c>
      <c r="F3717" s="29" t="n">
        <f aca="false">Inputs!$B$5*B3717+Inputs!$B$6*C3717</f>
        <v>2362500</v>
      </c>
      <c r="G3717" s="29" t="n">
        <f aca="false">Inputs!$B$5*D3717</f>
        <v>-48000.0000000004</v>
      </c>
      <c r="H3717" s="29" t="n">
        <f aca="false">Inputs!$B$6*E3717</f>
        <v>-47499.9999999998</v>
      </c>
      <c r="I3717" s="29" t="n">
        <f aca="false">G3717+H3717</f>
        <v>-95500.0000000002</v>
      </c>
      <c r="J3717" s="29" t="n">
        <f aca="false">J3716+I3717</f>
        <v>1004000</v>
      </c>
    </row>
    <row r="3718" customFormat="false" ht="15" hidden="false" customHeight="false" outlineLevel="0" collapsed="false">
      <c r="A3718" s="26" t="n">
        <v>42857</v>
      </c>
      <c r="B3718" s="27" t="n">
        <v>47.65</v>
      </c>
      <c r="C3718" s="27" t="n">
        <v>49.31</v>
      </c>
      <c r="D3718" s="28" t="n">
        <f aca="false">B3718-B3717</f>
        <v>-1.18</v>
      </c>
      <c r="E3718" s="28" t="n">
        <f aca="false">C3718-C3717</f>
        <v>-1.09999999999999</v>
      </c>
      <c r="F3718" s="29" t="n">
        <f aca="false">Inputs!$B$5*B3718+Inputs!$B$6*C3718</f>
        <v>2299500</v>
      </c>
      <c r="G3718" s="29" t="n">
        <f aca="false">Inputs!$B$5*D3718</f>
        <v>-118000</v>
      </c>
      <c r="H3718" s="29" t="n">
        <f aca="false">Inputs!$B$6*E3718</f>
        <v>54999.9999999997</v>
      </c>
      <c r="I3718" s="29" t="n">
        <f aca="false">G3718+H3718</f>
        <v>-63000.0000000003</v>
      </c>
      <c r="J3718" s="29" t="n">
        <f aca="false">J3717+I3718</f>
        <v>941000.000000002</v>
      </c>
    </row>
    <row r="3719" customFormat="false" ht="15" hidden="false" customHeight="false" outlineLevel="0" collapsed="false">
      <c r="A3719" s="26" t="n">
        <v>42858</v>
      </c>
      <c r="B3719" s="27" t="n">
        <v>47.79</v>
      </c>
      <c r="C3719" s="27" t="n">
        <v>48.82</v>
      </c>
      <c r="D3719" s="28" t="n">
        <f aca="false">B3719-B3718</f>
        <v>0.140000000000001</v>
      </c>
      <c r="E3719" s="28" t="n">
        <f aca="false">C3719-C3718</f>
        <v>-0.490000000000002</v>
      </c>
      <c r="F3719" s="29" t="n">
        <f aca="false">Inputs!$B$5*B3719+Inputs!$B$6*C3719</f>
        <v>2338000</v>
      </c>
      <c r="G3719" s="29" t="n">
        <f aca="false">Inputs!$B$5*D3719</f>
        <v>14000.0000000001</v>
      </c>
      <c r="H3719" s="29" t="n">
        <f aca="false">Inputs!$B$6*E3719</f>
        <v>24500.0000000001</v>
      </c>
      <c r="I3719" s="29" t="n">
        <f aca="false">G3719+H3719</f>
        <v>38500.0000000002</v>
      </c>
      <c r="J3719" s="29" t="n">
        <f aca="false">J3718+I3719</f>
        <v>979500.000000002</v>
      </c>
    </row>
    <row r="3720" customFormat="false" ht="15" hidden="false" customHeight="false" outlineLevel="0" collapsed="false">
      <c r="A3720" s="26" t="n">
        <v>42859</v>
      </c>
      <c r="B3720" s="27" t="n">
        <v>45.55</v>
      </c>
      <c r="C3720" s="27" t="n">
        <v>47.53</v>
      </c>
      <c r="D3720" s="28" t="n">
        <f aca="false">B3720-B3719</f>
        <v>-2.24</v>
      </c>
      <c r="E3720" s="28" t="n">
        <f aca="false">C3720-C3719</f>
        <v>-1.29</v>
      </c>
      <c r="F3720" s="29" t="n">
        <f aca="false">Inputs!$B$5*B3720+Inputs!$B$6*C3720</f>
        <v>2178500</v>
      </c>
      <c r="G3720" s="29" t="n">
        <f aca="false">Inputs!$B$5*D3720</f>
        <v>-224000</v>
      </c>
      <c r="H3720" s="29" t="n">
        <f aca="false">Inputs!$B$6*E3720</f>
        <v>64500</v>
      </c>
      <c r="I3720" s="29" t="n">
        <f aca="false">G3720+H3720</f>
        <v>-159500</v>
      </c>
      <c r="J3720" s="29" t="n">
        <f aca="false">J3719+I3720</f>
        <v>820000.000000002</v>
      </c>
    </row>
    <row r="3721" customFormat="false" ht="15" hidden="false" customHeight="false" outlineLevel="0" collapsed="false">
      <c r="A3721" s="26" t="n">
        <v>42860</v>
      </c>
      <c r="B3721" s="27" t="n">
        <v>46.23</v>
      </c>
      <c r="C3721" s="27" t="n">
        <v>47.45</v>
      </c>
      <c r="D3721" s="28" t="n">
        <f aca="false">B3721-B3720</f>
        <v>0.68</v>
      </c>
      <c r="E3721" s="28" t="n">
        <f aca="false">C3721-C3720</f>
        <v>-0.0799999999999983</v>
      </c>
      <c r="F3721" s="29" t="n">
        <f aca="false">Inputs!$B$5*B3721+Inputs!$B$6*C3721</f>
        <v>2250500</v>
      </c>
      <c r="G3721" s="29" t="n">
        <f aca="false">Inputs!$B$5*D3721</f>
        <v>68000</v>
      </c>
      <c r="H3721" s="29" t="n">
        <f aca="false">Inputs!$B$6*E3721</f>
        <v>3999.99999999991</v>
      </c>
      <c r="I3721" s="29" t="n">
        <f aca="false">G3721+H3721</f>
        <v>71999.9999999999</v>
      </c>
      <c r="J3721" s="29" t="n">
        <f aca="false">J3720+I3721</f>
        <v>892000.000000001</v>
      </c>
    </row>
    <row r="3722" customFormat="false" ht="15" hidden="false" customHeight="false" outlineLevel="0" collapsed="false">
      <c r="A3722" s="26" t="n">
        <v>42863</v>
      </c>
      <c r="B3722" s="27" t="n">
        <v>46.46</v>
      </c>
      <c r="C3722" s="27" t="n">
        <v>46.61</v>
      </c>
      <c r="D3722" s="28" t="n">
        <f aca="false">B3722-B3721</f>
        <v>0.230000000000004</v>
      </c>
      <c r="E3722" s="28" t="n">
        <f aca="false">C3722-C3721</f>
        <v>-0.840000000000003</v>
      </c>
      <c r="F3722" s="29" t="n">
        <f aca="false">Inputs!$B$5*B3722+Inputs!$B$6*C3722</f>
        <v>2315500</v>
      </c>
      <c r="G3722" s="29" t="n">
        <f aca="false">Inputs!$B$5*D3722</f>
        <v>23000.0000000004</v>
      </c>
      <c r="H3722" s="29" t="n">
        <f aca="false">Inputs!$B$6*E3722</f>
        <v>42000.0000000002</v>
      </c>
      <c r="I3722" s="29" t="n">
        <f aca="false">G3722+H3722</f>
        <v>65000.0000000006</v>
      </c>
      <c r="J3722" s="29" t="n">
        <f aca="false">J3721+I3722</f>
        <v>957000.000000002</v>
      </c>
    </row>
    <row r="3723" customFormat="false" ht="15" hidden="false" customHeight="false" outlineLevel="0" collapsed="false">
      <c r="A3723" s="26" t="n">
        <v>42864</v>
      </c>
      <c r="B3723" s="27" t="n">
        <v>45.84</v>
      </c>
      <c r="C3723" s="27" t="n">
        <v>47.06</v>
      </c>
      <c r="D3723" s="28" t="n">
        <f aca="false">B3723-B3722</f>
        <v>-0.619999999999997</v>
      </c>
      <c r="E3723" s="28" t="n">
        <f aca="false">C3723-C3722</f>
        <v>0.450000000000003</v>
      </c>
      <c r="F3723" s="29" t="n">
        <f aca="false">Inputs!$B$5*B3723+Inputs!$B$6*C3723</f>
        <v>2231000</v>
      </c>
      <c r="G3723" s="29" t="n">
        <f aca="false">Inputs!$B$5*D3723</f>
        <v>-61999.9999999997</v>
      </c>
      <c r="H3723" s="29" t="n">
        <f aca="false">Inputs!$B$6*E3723</f>
        <v>-22500.0000000001</v>
      </c>
      <c r="I3723" s="29" t="n">
        <f aca="false">G3723+H3723</f>
        <v>-84499.9999999999</v>
      </c>
      <c r="J3723" s="29" t="n">
        <f aca="false">J3722+I3723</f>
        <v>872500.000000002</v>
      </c>
    </row>
    <row r="3724" customFormat="false" ht="15" hidden="false" customHeight="false" outlineLevel="0" collapsed="false">
      <c r="A3724" s="26" t="n">
        <v>42865</v>
      </c>
      <c r="B3724" s="27" t="n">
        <v>47.28</v>
      </c>
      <c r="C3724" s="27" t="n">
        <v>48.09</v>
      </c>
      <c r="D3724" s="28" t="n">
        <f aca="false">B3724-B3723</f>
        <v>1.44</v>
      </c>
      <c r="E3724" s="28" t="n">
        <f aca="false">C3724-C3723</f>
        <v>1.03</v>
      </c>
      <c r="F3724" s="29" t="n">
        <f aca="false">Inputs!$B$5*B3724+Inputs!$B$6*C3724</f>
        <v>2323500</v>
      </c>
      <c r="G3724" s="29" t="n">
        <f aca="false">Inputs!$B$5*D3724</f>
        <v>144000</v>
      </c>
      <c r="H3724" s="29" t="n">
        <f aca="false">Inputs!$B$6*E3724</f>
        <v>-51500.0000000001</v>
      </c>
      <c r="I3724" s="29" t="n">
        <f aca="false">G3724+H3724</f>
        <v>92499.9999999997</v>
      </c>
      <c r="J3724" s="29" t="n">
        <f aca="false">J3723+I3724</f>
        <v>965000.000000002</v>
      </c>
    </row>
    <row r="3725" customFormat="false" ht="15" hidden="false" customHeight="false" outlineLevel="0" collapsed="false">
      <c r="A3725" s="26" t="n">
        <v>42866</v>
      </c>
      <c r="B3725" s="27" t="n">
        <v>47.81</v>
      </c>
      <c r="C3725" s="27" t="n">
        <v>49.18</v>
      </c>
      <c r="D3725" s="28" t="n">
        <f aca="false">B3725-B3724</f>
        <v>0.530000000000001</v>
      </c>
      <c r="E3725" s="28" t="n">
        <f aca="false">C3725-C3724</f>
        <v>1.09</v>
      </c>
      <c r="F3725" s="29" t="n">
        <f aca="false">Inputs!$B$5*B3725+Inputs!$B$6*C3725</f>
        <v>2322000</v>
      </c>
      <c r="G3725" s="29" t="n">
        <f aca="false">Inputs!$B$5*D3725</f>
        <v>53000.0000000001</v>
      </c>
      <c r="H3725" s="29" t="n">
        <f aca="false">Inputs!$B$6*E3725</f>
        <v>-54499.9999999998</v>
      </c>
      <c r="I3725" s="29" t="n">
        <f aca="false">G3725+H3725</f>
        <v>-1499.9999999997</v>
      </c>
      <c r="J3725" s="29" t="n">
        <f aca="false">J3724+I3725</f>
        <v>963500.000000002</v>
      </c>
    </row>
    <row r="3726" customFormat="false" ht="15" hidden="false" customHeight="false" outlineLevel="0" collapsed="false">
      <c r="A3726" s="26" t="n">
        <v>42867</v>
      </c>
      <c r="B3726" s="27" t="n">
        <v>47.83</v>
      </c>
      <c r="C3726" s="27" t="n">
        <v>49.08</v>
      </c>
      <c r="D3726" s="28" t="n">
        <f aca="false">B3726-B3725</f>
        <v>0.019999999999996</v>
      </c>
      <c r="E3726" s="28" t="n">
        <f aca="false">C3726-C3725</f>
        <v>-0.100000000000001</v>
      </c>
      <c r="F3726" s="29" t="n">
        <f aca="false">Inputs!$B$5*B3726+Inputs!$B$6*C3726</f>
        <v>2329000</v>
      </c>
      <c r="G3726" s="29" t="n">
        <f aca="false">Inputs!$B$5*D3726</f>
        <v>1999.9999999996</v>
      </c>
      <c r="H3726" s="29" t="n">
        <f aca="false">Inputs!$B$6*E3726</f>
        <v>5000.00000000007</v>
      </c>
      <c r="I3726" s="29" t="n">
        <f aca="false">G3726+H3726</f>
        <v>6999.99999999967</v>
      </c>
      <c r="J3726" s="29" t="n">
        <f aca="false">J3725+I3726</f>
        <v>970500.000000002</v>
      </c>
    </row>
    <row r="3727" customFormat="false" ht="15" hidden="false" customHeight="false" outlineLevel="0" collapsed="false">
      <c r="A3727" s="26" t="n">
        <v>42870</v>
      </c>
      <c r="B3727" s="27" t="n">
        <v>48.86</v>
      </c>
      <c r="C3727" s="27" t="n">
        <v>51.29</v>
      </c>
      <c r="D3727" s="28" t="n">
        <f aca="false">B3727-B3726</f>
        <v>1.03</v>
      </c>
      <c r="E3727" s="28" t="n">
        <f aca="false">C3727-C3726</f>
        <v>2.21</v>
      </c>
      <c r="F3727" s="29" t="n">
        <f aca="false">Inputs!$B$5*B3727+Inputs!$B$6*C3727</f>
        <v>2321500</v>
      </c>
      <c r="G3727" s="29" t="n">
        <f aca="false">Inputs!$B$5*D3727</f>
        <v>103000</v>
      </c>
      <c r="H3727" s="29" t="n">
        <f aca="false">Inputs!$B$6*E3727</f>
        <v>-110500</v>
      </c>
      <c r="I3727" s="29" t="n">
        <f aca="false">G3727+H3727</f>
        <v>-7499.99999999993</v>
      </c>
      <c r="J3727" s="29" t="n">
        <f aca="false">J3726+I3727</f>
        <v>963000.000000002</v>
      </c>
    </row>
    <row r="3728" customFormat="false" ht="15" hidden="false" customHeight="false" outlineLevel="0" collapsed="false">
      <c r="A3728" s="26" t="n">
        <v>42871</v>
      </c>
      <c r="B3728" s="27" t="n">
        <v>48.64</v>
      </c>
      <c r="C3728" s="27" t="n">
        <v>51.21</v>
      </c>
      <c r="D3728" s="28" t="n">
        <f aca="false">B3728-B3727</f>
        <v>-0.219999999999999</v>
      </c>
      <c r="E3728" s="28" t="n">
        <f aca="false">C3728-C3727</f>
        <v>-0.0799999999999983</v>
      </c>
      <c r="F3728" s="29" t="n">
        <f aca="false">Inputs!$B$5*B3728+Inputs!$B$6*C3728</f>
        <v>2303500</v>
      </c>
      <c r="G3728" s="29" t="n">
        <f aca="false">Inputs!$B$5*D3728</f>
        <v>-21999.9999999999</v>
      </c>
      <c r="H3728" s="29" t="n">
        <f aca="false">Inputs!$B$6*E3728</f>
        <v>3999.99999999991</v>
      </c>
      <c r="I3728" s="29" t="n">
        <f aca="false">G3728+H3728</f>
        <v>-18000</v>
      </c>
      <c r="J3728" s="29" t="n">
        <f aca="false">J3727+I3728</f>
        <v>945000.000000002</v>
      </c>
    </row>
    <row r="3729" customFormat="false" ht="15" hidden="false" customHeight="false" outlineLevel="0" collapsed="false">
      <c r="A3729" s="26" t="n">
        <v>42872</v>
      </c>
      <c r="B3729" s="27" t="n">
        <v>49.04</v>
      </c>
      <c r="C3729" s="27" t="n">
        <v>51.76</v>
      </c>
      <c r="D3729" s="28" t="n">
        <f aca="false">B3729-B3728</f>
        <v>0.399999999999999</v>
      </c>
      <c r="E3729" s="28" t="n">
        <f aca="false">C3729-C3728</f>
        <v>0.549999999999997</v>
      </c>
      <c r="F3729" s="29" t="n">
        <f aca="false">Inputs!$B$5*B3729+Inputs!$B$6*C3729</f>
        <v>2316000</v>
      </c>
      <c r="G3729" s="29" t="n">
        <f aca="false">Inputs!$B$5*D3729</f>
        <v>39999.9999999999</v>
      </c>
      <c r="H3729" s="29" t="n">
        <f aca="false">Inputs!$B$6*E3729</f>
        <v>-27499.9999999999</v>
      </c>
      <c r="I3729" s="29" t="n">
        <f aca="false">G3729+H3729</f>
        <v>12500</v>
      </c>
      <c r="J3729" s="29" t="n">
        <f aca="false">J3728+I3729</f>
        <v>957500.000000002</v>
      </c>
    </row>
    <row r="3730" customFormat="false" ht="15" hidden="false" customHeight="false" outlineLevel="0" collapsed="false">
      <c r="A3730" s="26" t="n">
        <v>42873</v>
      </c>
      <c r="B3730" s="27" t="n">
        <v>49.36</v>
      </c>
      <c r="C3730" s="27" t="n">
        <v>51.71</v>
      </c>
      <c r="D3730" s="28" t="n">
        <f aca="false">B3730-B3729</f>
        <v>0.32</v>
      </c>
      <c r="E3730" s="28" t="n">
        <f aca="false">C3730-C3729</f>
        <v>-0.0499999999999972</v>
      </c>
      <c r="F3730" s="29" t="n">
        <f aca="false">Inputs!$B$5*B3730+Inputs!$B$6*C3730</f>
        <v>2350500</v>
      </c>
      <c r="G3730" s="29" t="n">
        <f aca="false">Inputs!$B$5*D3730</f>
        <v>32000</v>
      </c>
      <c r="H3730" s="29" t="n">
        <f aca="false">Inputs!$B$6*E3730</f>
        <v>2499.99999999986</v>
      </c>
      <c r="I3730" s="29" t="n">
        <f aca="false">G3730+H3730</f>
        <v>34499.9999999999</v>
      </c>
      <c r="J3730" s="29" t="n">
        <f aca="false">J3729+I3730</f>
        <v>992000.000000002</v>
      </c>
    </row>
    <row r="3731" customFormat="false" ht="15" hidden="false" customHeight="false" outlineLevel="0" collapsed="false">
      <c r="A3731" s="26" t="n">
        <v>42874</v>
      </c>
      <c r="B3731" s="27" t="n">
        <v>50.32</v>
      </c>
      <c r="C3731" s="27" t="n">
        <v>52.78</v>
      </c>
      <c r="D3731" s="28" t="n">
        <f aca="false">B3731-B3730</f>
        <v>0.960000000000001</v>
      </c>
      <c r="E3731" s="28" t="n">
        <f aca="false">C3731-C3730</f>
        <v>1.07</v>
      </c>
      <c r="F3731" s="29" t="n">
        <f aca="false">Inputs!$B$5*B3731+Inputs!$B$6*C3731</f>
        <v>2393000</v>
      </c>
      <c r="G3731" s="29" t="n">
        <f aca="false">Inputs!$B$5*D3731</f>
        <v>96000.0000000001</v>
      </c>
      <c r="H3731" s="29" t="n">
        <f aca="false">Inputs!$B$6*E3731</f>
        <v>-53500</v>
      </c>
      <c r="I3731" s="29" t="n">
        <f aca="false">G3731+H3731</f>
        <v>42500.0000000001</v>
      </c>
      <c r="J3731" s="29" t="n">
        <f aca="false">J3730+I3731</f>
        <v>1034500</v>
      </c>
    </row>
    <row r="3732" customFormat="false" ht="15" hidden="false" customHeight="false" outlineLevel="0" collapsed="false">
      <c r="A3732" s="26" t="n">
        <v>42877</v>
      </c>
      <c r="B3732" s="27" t="n">
        <v>50.81</v>
      </c>
      <c r="C3732" s="27" t="n">
        <v>53.35</v>
      </c>
      <c r="D3732" s="28" t="n">
        <f aca="false">B3732-B3731</f>
        <v>0.490000000000002</v>
      </c>
      <c r="E3732" s="28" t="n">
        <f aca="false">C3732-C3731</f>
        <v>0.57</v>
      </c>
      <c r="F3732" s="29" t="n">
        <f aca="false">Inputs!$B$5*B3732+Inputs!$B$6*C3732</f>
        <v>2413500</v>
      </c>
      <c r="G3732" s="29" t="n">
        <f aca="false">Inputs!$B$5*D3732</f>
        <v>49000.0000000002</v>
      </c>
      <c r="H3732" s="29" t="n">
        <f aca="false">Inputs!$B$6*E3732</f>
        <v>-28500</v>
      </c>
      <c r="I3732" s="29" t="n">
        <f aca="false">G3732+H3732</f>
        <v>20500.0000000002</v>
      </c>
      <c r="J3732" s="29" t="n">
        <f aca="false">J3731+I3732</f>
        <v>1055000</v>
      </c>
    </row>
    <row r="3733" customFormat="false" ht="15" hidden="false" customHeight="false" outlineLevel="0" collapsed="false">
      <c r="A3733" s="26" t="n">
        <v>42878</v>
      </c>
      <c r="B3733" s="27" t="n">
        <v>51.12</v>
      </c>
      <c r="C3733" s="27" t="n">
        <v>53.19</v>
      </c>
      <c r="D3733" s="28" t="n">
        <f aca="false">B3733-B3732</f>
        <v>0.309999999999995</v>
      </c>
      <c r="E3733" s="28" t="n">
        <f aca="false">C3733-C3732</f>
        <v>-0.160000000000004</v>
      </c>
      <c r="F3733" s="29" t="n">
        <f aca="false">Inputs!$B$5*B3733+Inputs!$B$6*C3733</f>
        <v>2452500</v>
      </c>
      <c r="G3733" s="29" t="n">
        <f aca="false">Inputs!$B$5*D3733</f>
        <v>30999.9999999995</v>
      </c>
      <c r="H3733" s="29" t="n">
        <f aca="false">Inputs!$B$6*E3733</f>
        <v>8000.00000000019</v>
      </c>
      <c r="I3733" s="29" t="n">
        <f aca="false">G3733+H3733</f>
        <v>38999.9999999997</v>
      </c>
      <c r="J3733" s="29" t="n">
        <f aca="false">J3732+I3733</f>
        <v>1094000</v>
      </c>
    </row>
    <row r="3734" customFormat="false" ht="15" hidden="false" customHeight="false" outlineLevel="0" collapsed="false">
      <c r="A3734" s="26" t="n">
        <v>42879</v>
      </c>
      <c r="B3734" s="27" t="n">
        <v>50.99</v>
      </c>
      <c r="C3734" s="27" t="n">
        <v>53.29</v>
      </c>
      <c r="D3734" s="28" t="n">
        <f aca="false">B3734-B3733</f>
        <v>-0.129999999999995</v>
      </c>
      <c r="E3734" s="28" t="n">
        <f aca="false">C3734-C3733</f>
        <v>0.100000000000001</v>
      </c>
      <c r="F3734" s="29" t="n">
        <f aca="false">Inputs!$B$5*B3734+Inputs!$B$6*C3734</f>
        <v>2434500</v>
      </c>
      <c r="G3734" s="29" t="n">
        <f aca="false">Inputs!$B$5*D3734</f>
        <v>-12999.9999999995</v>
      </c>
      <c r="H3734" s="29" t="n">
        <f aca="false">Inputs!$B$6*E3734</f>
        <v>-5000.00000000007</v>
      </c>
      <c r="I3734" s="29" t="n">
        <f aca="false">G3734+H3734</f>
        <v>-17999.9999999996</v>
      </c>
      <c r="J3734" s="29" t="n">
        <f aca="false">J3733+I3734</f>
        <v>1076000</v>
      </c>
    </row>
    <row r="3735" customFormat="false" ht="15" hidden="false" customHeight="false" outlineLevel="0" collapsed="false">
      <c r="A3735" s="26" t="n">
        <v>42880</v>
      </c>
      <c r="B3735" s="27" t="n">
        <v>48.57</v>
      </c>
      <c r="C3735" s="27" t="n">
        <v>52.25</v>
      </c>
      <c r="D3735" s="28" t="n">
        <f aca="false">B3735-B3734</f>
        <v>-2.42</v>
      </c>
      <c r="E3735" s="28" t="n">
        <f aca="false">C3735-C3734</f>
        <v>-1.04</v>
      </c>
      <c r="F3735" s="29" t="n">
        <f aca="false">Inputs!$B$5*B3735+Inputs!$B$6*C3735</f>
        <v>2244500</v>
      </c>
      <c r="G3735" s="29" t="n">
        <f aca="false">Inputs!$B$5*D3735</f>
        <v>-242000</v>
      </c>
      <c r="H3735" s="29" t="n">
        <f aca="false">Inputs!$B$6*E3735</f>
        <v>52000</v>
      </c>
      <c r="I3735" s="29" t="n">
        <f aca="false">G3735+H3735</f>
        <v>-190000</v>
      </c>
      <c r="J3735" s="29" t="n">
        <f aca="false">J3734+I3735</f>
        <v>886000.000000002</v>
      </c>
    </row>
    <row r="3736" customFormat="false" ht="15" hidden="false" customHeight="false" outlineLevel="0" collapsed="false">
      <c r="A3736" s="26" t="n">
        <v>42881</v>
      </c>
      <c r="B3736" s="27" t="n">
        <v>49.58</v>
      </c>
      <c r="C3736" s="27" t="n">
        <v>50.84</v>
      </c>
      <c r="D3736" s="28" t="n">
        <f aca="false">B3736-B3735</f>
        <v>1.01</v>
      </c>
      <c r="E3736" s="28" t="n">
        <f aca="false">C3736-C3735</f>
        <v>-1.41</v>
      </c>
      <c r="F3736" s="29" t="n">
        <f aca="false">Inputs!$B$5*B3736+Inputs!$B$6*C3736</f>
        <v>2416000</v>
      </c>
      <c r="G3736" s="29" t="n">
        <f aca="false">Inputs!$B$5*D3736</f>
        <v>101000</v>
      </c>
      <c r="H3736" s="29" t="n">
        <f aca="false">Inputs!$B$6*E3736</f>
        <v>70499.9999999998</v>
      </c>
      <c r="I3736" s="29" t="n">
        <f aca="false">G3736+H3736</f>
        <v>171500</v>
      </c>
      <c r="J3736" s="29" t="n">
        <f aca="false">J3735+I3736</f>
        <v>1057500</v>
      </c>
    </row>
    <row r="3737" customFormat="false" ht="15" hidden="false" customHeight="false" outlineLevel="0" collapsed="false">
      <c r="A3737" s="26" t="n">
        <v>42885</v>
      </c>
      <c r="B3737" s="27" t="n">
        <v>49.63</v>
      </c>
      <c r="C3737" s="27" t="n">
        <v>50.65</v>
      </c>
      <c r="D3737" s="28" t="n">
        <f aca="false">B3737-B3736</f>
        <v>0.0500000000000043</v>
      </c>
      <c r="E3737" s="28" t="n">
        <f aca="false">C3737-C3736</f>
        <v>-0.190000000000005</v>
      </c>
      <c r="F3737" s="29" t="n">
        <f aca="false">Inputs!$B$5*B3737+Inputs!$B$6*C3737</f>
        <v>2430500</v>
      </c>
      <c r="G3737" s="29" t="n">
        <f aca="false">Inputs!$B$5*D3737</f>
        <v>5000.00000000043</v>
      </c>
      <c r="H3737" s="29" t="n">
        <f aca="false">Inputs!$B$6*E3737</f>
        <v>9500.00000000024</v>
      </c>
      <c r="I3737" s="29" t="n">
        <f aca="false">G3737+H3737</f>
        <v>14500.0000000007</v>
      </c>
      <c r="J3737" s="29" t="n">
        <f aca="false">J3736+I3737</f>
        <v>1072000</v>
      </c>
    </row>
    <row r="3738" customFormat="false" ht="15" hidden="false" customHeight="false" outlineLevel="0" collapsed="false">
      <c r="A3738" s="26" t="n">
        <v>42886</v>
      </c>
      <c r="B3738" s="27" t="n">
        <v>48.29</v>
      </c>
      <c r="C3738" s="27" t="n">
        <v>49.4</v>
      </c>
      <c r="D3738" s="28" t="n">
        <f aca="false">B3738-B3737</f>
        <v>-1.34</v>
      </c>
      <c r="E3738" s="28" t="n">
        <f aca="false">C3738-C3737</f>
        <v>-1.25</v>
      </c>
      <c r="F3738" s="29" t="n">
        <f aca="false">Inputs!$B$5*B3738+Inputs!$B$6*C3738</f>
        <v>2359000</v>
      </c>
      <c r="G3738" s="29" t="n">
        <f aca="false">Inputs!$B$5*D3738</f>
        <v>-134000</v>
      </c>
      <c r="H3738" s="29" t="n">
        <f aca="false">Inputs!$B$6*E3738</f>
        <v>62500</v>
      </c>
      <c r="I3738" s="29" t="n">
        <f aca="false">G3738+H3738</f>
        <v>-71500.0000000004</v>
      </c>
      <c r="J3738" s="29" t="n">
        <f aca="false">J3737+I3738</f>
        <v>1000500</v>
      </c>
    </row>
    <row r="3739" customFormat="false" ht="15" hidden="false" customHeight="false" outlineLevel="0" collapsed="false">
      <c r="A3739" s="26" t="n">
        <v>42887</v>
      </c>
      <c r="B3739" s="27" t="n">
        <v>48.32</v>
      </c>
      <c r="C3739" s="27" t="n">
        <v>50.41</v>
      </c>
      <c r="D3739" s="28" t="n">
        <f aca="false">B3739-B3738</f>
        <v>0.0300000000000011</v>
      </c>
      <c r="E3739" s="28" t="n">
        <f aca="false">C3739-C3738</f>
        <v>1.01</v>
      </c>
      <c r="F3739" s="29" t="n">
        <f aca="false">Inputs!$B$5*B3739+Inputs!$B$6*C3739</f>
        <v>2311500</v>
      </c>
      <c r="G3739" s="29" t="n">
        <f aca="false">Inputs!$B$5*D3739</f>
        <v>3000.00000000011</v>
      </c>
      <c r="H3739" s="29" t="n">
        <f aca="false">Inputs!$B$6*E3739</f>
        <v>-50499.9999999999</v>
      </c>
      <c r="I3739" s="29" t="n">
        <f aca="false">G3739+H3739</f>
        <v>-47499.9999999998</v>
      </c>
      <c r="J3739" s="29" t="n">
        <f aca="false">J3738+I3739</f>
        <v>953000.000000002</v>
      </c>
    </row>
    <row r="3740" customFormat="false" ht="15" hidden="false" customHeight="false" outlineLevel="0" collapsed="false">
      <c r="A3740" s="26" t="n">
        <v>42888</v>
      </c>
      <c r="B3740" s="27" t="n">
        <v>47.68</v>
      </c>
      <c r="C3740" s="27" t="n">
        <v>48.46</v>
      </c>
      <c r="D3740" s="28" t="n">
        <f aca="false">B3740-B3739</f>
        <v>-0.640000000000001</v>
      </c>
      <c r="E3740" s="28" t="n">
        <f aca="false">C3740-C3739</f>
        <v>-1.95</v>
      </c>
      <c r="F3740" s="29" t="n">
        <f aca="false">Inputs!$B$5*B3740+Inputs!$B$6*C3740</f>
        <v>2345000</v>
      </c>
      <c r="G3740" s="29" t="n">
        <f aca="false">Inputs!$B$5*D3740</f>
        <v>-64000.0000000001</v>
      </c>
      <c r="H3740" s="29" t="n">
        <f aca="false">Inputs!$B$6*E3740</f>
        <v>97499.9999999998</v>
      </c>
      <c r="I3740" s="29" t="n">
        <f aca="false">G3740+H3740</f>
        <v>33499.9999999997</v>
      </c>
      <c r="J3740" s="29" t="n">
        <f aca="false">J3739+I3740</f>
        <v>986500.000000002</v>
      </c>
    </row>
    <row r="3741" customFormat="false" ht="15" hidden="false" customHeight="false" outlineLevel="0" collapsed="false">
      <c r="A3741" s="26" t="n">
        <v>42891</v>
      </c>
      <c r="B3741" s="27" t="n">
        <v>47.4</v>
      </c>
      <c r="C3741" s="27" t="n">
        <v>48.25</v>
      </c>
      <c r="D3741" s="28" t="n">
        <f aca="false">B3741-B3740</f>
        <v>-0.280000000000001</v>
      </c>
      <c r="E3741" s="28" t="n">
        <f aca="false">C3741-C3740</f>
        <v>-0.210000000000001</v>
      </c>
      <c r="F3741" s="29" t="n">
        <f aca="false">Inputs!$B$5*B3741+Inputs!$B$6*C3741</f>
        <v>2327500</v>
      </c>
      <c r="G3741" s="29" t="n">
        <f aca="false">Inputs!$B$5*D3741</f>
        <v>-28000.0000000001</v>
      </c>
      <c r="H3741" s="29" t="n">
        <f aca="false">Inputs!$B$6*E3741</f>
        <v>10500</v>
      </c>
      <c r="I3741" s="29" t="n">
        <f aca="false">G3741+H3741</f>
        <v>-17500.0000000001</v>
      </c>
      <c r="J3741" s="29" t="n">
        <f aca="false">J3740+I3741</f>
        <v>969000.000000002</v>
      </c>
    </row>
    <row r="3742" customFormat="false" ht="15" hidden="false" customHeight="false" outlineLevel="0" collapsed="false">
      <c r="A3742" s="26" t="n">
        <v>42892</v>
      </c>
      <c r="B3742" s="27" t="n">
        <v>48.13</v>
      </c>
      <c r="C3742" s="27" t="n">
        <v>48.11</v>
      </c>
      <c r="D3742" s="28" t="n">
        <f aca="false">B3742-B3741</f>
        <v>0.730000000000004</v>
      </c>
      <c r="E3742" s="28" t="n">
        <f aca="false">C3742-C3741</f>
        <v>-0.140000000000001</v>
      </c>
      <c r="F3742" s="29" t="n">
        <f aca="false">Inputs!$B$5*B3742+Inputs!$B$6*C3742</f>
        <v>2407500</v>
      </c>
      <c r="G3742" s="29" t="n">
        <f aca="false">Inputs!$B$5*D3742</f>
        <v>73000.0000000004</v>
      </c>
      <c r="H3742" s="29" t="n">
        <f aca="false">Inputs!$B$6*E3742</f>
        <v>7000.00000000003</v>
      </c>
      <c r="I3742" s="29" t="n">
        <f aca="false">G3742+H3742</f>
        <v>80000.0000000004</v>
      </c>
      <c r="J3742" s="29" t="n">
        <f aca="false">J3741+I3742</f>
        <v>1049000</v>
      </c>
    </row>
    <row r="3743" customFormat="false" ht="15" hidden="false" customHeight="false" outlineLevel="0" collapsed="false">
      <c r="A3743" s="26" t="n">
        <v>42893</v>
      </c>
      <c r="B3743" s="27" t="n">
        <v>45.8</v>
      </c>
      <c r="C3743" s="27" t="n">
        <v>47.08</v>
      </c>
      <c r="D3743" s="28" t="n">
        <f aca="false">B3743-B3742</f>
        <v>-2.33000000000001</v>
      </c>
      <c r="E3743" s="28" t="n">
        <f aca="false">C3743-C3742</f>
        <v>-1.03</v>
      </c>
      <c r="F3743" s="29" t="n">
        <f aca="false">Inputs!$B$5*B3743+Inputs!$B$6*C3743</f>
        <v>2226000</v>
      </c>
      <c r="G3743" s="29" t="n">
        <f aca="false">Inputs!$B$5*D3743</f>
        <v>-233000.000000001</v>
      </c>
      <c r="H3743" s="29" t="n">
        <f aca="false">Inputs!$B$6*E3743</f>
        <v>51500.0000000001</v>
      </c>
      <c r="I3743" s="29" t="n">
        <f aca="false">G3743+H3743</f>
        <v>-181500.000000001</v>
      </c>
      <c r="J3743" s="29" t="n">
        <f aca="false">J3742+I3743</f>
        <v>867500.000000002</v>
      </c>
    </row>
    <row r="3744" customFormat="false" ht="15" hidden="false" customHeight="false" outlineLevel="0" collapsed="false">
      <c r="A3744" s="26" t="n">
        <v>42894</v>
      </c>
      <c r="B3744" s="27" t="n">
        <v>45.68</v>
      </c>
      <c r="C3744" s="27" t="n">
        <v>46.3</v>
      </c>
      <c r="D3744" s="28" t="n">
        <f aca="false">B3744-B3743</f>
        <v>-0.119999999999997</v>
      </c>
      <c r="E3744" s="28" t="n">
        <f aca="false">C3744-C3743</f>
        <v>-0.780000000000001</v>
      </c>
      <c r="F3744" s="29" t="n">
        <f aca="false">Inputs!$B$5*B3744+Inputs!$B$6*C3744</f>
        <v>2253000</v>
      </c>
      <c r="G3744" s="29" t="n">
        <f aca="false">Inputs!$B$5*D3744</f>
        <v>-11999.9999999997</v>
      </c>
      <c r="H3744" s="29" t="n">
        <f aca="false">Inputs!$B$6*E3744</f>
        <v>39000.0000000001</v>
      </c>
      <c r="I3744" s="29" t="n">
        <f aca="false">G3744+H3744</f>
        <v>27000.0000000003</v>
      </c>
      <c r="J3744" s="29" t="n">
        <f aca="false">J3743+I3744</f>
        <v>894500.000000002</v>
      </c>
    </row>
    <row r="3745" customFormat="false" ht="15" hidden="false" customHeight="false" outlineLevel="0" collapsed="false">
      <c r="A3745" s="26" t="n">
        <v>42895</v>
      </c>
      <c r="B3745" s="27" t="n">
        <v>45.82</v>
      </c>
      <c r="C3745" s="27" t="n">
        <v>46.64</v>
      </c>
      <c r="D3745" s="28" t="n">
        <f aca="false">B3745-B3744</f>
        <v>0.140000000000001</v>
      </c>
      <c r="E3745" s="28" t="n">
        <f aca="false">C3745-C3744</f>
        <v>0.340000000000003</v>
      </c>
      <c r="F3745" s="29" t="n">
        <f aca="false">Inputs!$B$5*B3745+Inputs!$B$6*C3745</f>
        <v>2250000</v>
      </c>
      <c r="G3745" s="29" t="n">
        <f aca="false">Inputs!$B$5*D3745</f>
        <v>14000.0000000001</v>
      </c>
      <c r="H3745" s="29" t="n">
        <f aca="false">Inputs!$B$6*E3745</f>
        <v>-17000.0000000002</v>
      </c>
      <c r="I3745" s="29" t="n">
        <f aca="false">G3745+H3745</f>
        <v>-3000.00000000011</v>
      </c>
      <c r="J3745" s="29" t="n">
        <f aca="false">J3744+I3745</f>
        <v>891500.000000002</v>
      </c>
    </row>
    <row r="3746" customFormat="false" ht="15" hidden="false" customHeight="false" outlineLevel="0" collapsed="false">
      <c r="A3746" s="26" t="n">
        <v>42898</v>
      </c>
      <c r="B3746" s="27" t="n">
        <v>46.1</v>
      </c>
      <c r="C3746" s="27" t="n">
        <v>47.18</v>
      </c>
      <c r="D3746" s="28" t="n">
        <f aca="false">B3746-B3745</f>
        <v>0.280000000000001</v>
      </c>
      <c r="E3746" s="28" t="n">
        <f aca="false">C3746-C3745</f>
        <v>0.539999999999999</v>
      </c>
      <c r="F3746" s="29" t="n">
        <f aca="false">Inputs!$B$5*B3746+Inputs!$B$6*C3746</f>
        <v>2251000</v>
      </c>
      <c r="G3746" s="29" t="n">
        <f aca="false">Inputs!$B$5*D3746</f>
        <v>28000.0000000001</v>
      </c>
      <c r="H3746" s="29" t="n">
        <f aca="false">Inputs!$B$6*E3746</f>
        <v>-27000</v>
      </c>
      <c r="I3746" s="29" t="n">
        <f aca="false">G3746+H3746</f>
        <v>1000.00000000016</v>
      </c>
      <c r="J3746" s="29" t="n">
        <f aca="false">J3745+I3746</f>
        <v>892500.000000002</v>
      </c>
    </row>
    <row r="3747" customFormat="false" ht="15" hidden="false" customHeight="false" outlineLevel="0" collapsed="false">
      <c r="A3747" s="26" t="n">
        <v>42899</v>
      </c>
      <c r="B3747" s="27" t="n">
        <v>46.41</v>
      </c>
      <c r="C3747" s="27" t="n">
        <v>46.95</v>
      </c>
      <c r="D3747" s="28" t="n">
        <f aca="false">B3747-B3746</f>
        <v>0.309999999999995</v>
      </c>
      <c r="E3747" s="28" t="n">
        <f aca="false">C3747-C3746</f>
        <v>-0.229999999999997</v>
      </c>
      <c r="F3747" s="29" t="n">
        <f aca="false">Inputs!$B$5*B3747+Inputs!$B$6*C3747</f>
        <v>2293500</v>
      </c>
      <c r="G3747" s="29" t="n">
        <f aca="false">Inputs!$B$5*D3747</f>
        <v>30999.9999999995</v>
      </c>
      <c r="H3747" s="29" t="n">
        <f aca="false">Inputs!$B$6*E3747</f>
        <v>11499.9999999998</v>
      </c>
      <c r="I3747" s="29" t="n">
        <f aca="false">G3747+H3747</f>
        <v>42499.9999999994</v>
      </c>
      <c r="J3747" s="29" t="n">
        <f aca="false">J3746+I3747</f>
        <v>935000.000000002</v>
      </c>
    </row>
    <row r="3748" customFormat="false" ht="15" hidden="false" customHeight="false" outlineLevel="0" collapsed="false">
      <c r="A3748" s="26" t="n">
        <v>42900</v>
      </c>
      <c r="B3748" s="27" t="n">
        <v>44.79</v>
      </c>
      <c r="C3748" s="27" t="n">
        <v>45.47</v>
      </c>
      <c r="D3748" s="28" t="n">
        <f aca="false">B3748-B3747</f>
        <v>-1.62</v>
      </c>
      <c r="E3748" s="28" t="n">
        <f aca="false">C3748-C3747</f>
        <v>-1.48</v>
      </c>
      <c r="F3748" s="29" t="n">
        <f aca="false">Inputs!$B$5*B3748+Inputs!$B$6*C3748</f>
        <v>2205500</v>
      </c>
      <c r="G3748" s="29" t="n">
        <f aca="false">Inputs!$B$5*D3748</f>
        <v>-162000</v>
      </c>
      <c r="H3748" s="29" t="n">
        <f aca="false">Inputs!$B$6*E3748</f>
        <v>74000.0000000002</v>
      </c>
      <c r="I3748" s="29" t="n">
        <f aca="false">G3748+H3748</f>
        <v>-87999.9999999995</v>
      </c>
      <c r="J3748" s="29" t="n">
        <f aca="false">J3747+I3748</f>
        <v>847000.000000002</v>
      </c>
    </row>
    <row r="3749" customFormat="false" ht="15" hidden="false" customHeight="false" outlineLevel="0" collapsed="false">
      <c r="A3749" s="26" t="n">
        <v>42901</v>
      </c>
      <c r="B3749" s="27" t="n">
        <v>44.47</v>
      </c>
      <c r="C3749" s="27" t="n">
        <v>45.61</v>
      </c>
      <c r="D3749" s="28" t="n">
        <f aca="false">B3749-B3748</f>
        <v>-0.32</v>
      </c>
      <c r="E3749" s="28" t="n">
        <f aca="false">C3749-C3748</f>
        <v>0.140000000000001</v>
      </c>
      <c r="F3749" s="29" t="n">
        <f aca="false">Inputs!$B$5*B3749+Inputs!$B$6*C3749</f>
        <v>2166500</v>
      </c>
      <c r="G3749" s="29" t="n">
        <f aca="false">Inputs!$B$5*D3749</f>
        <v>-32000</v>
      </c>
      <c r="H3749" s="29" t="n">
        <f aca="false">Inputs!$B$6*E3749</f>
        <v>-7000.00000000003</v>
      </c>
      <c r="I3749" s="29" t="n">
        <f aca="false">G3749+H3749</f>
        <v>-39000.0000000001</v>
      </c>
      <c r="J3749" s="29" t="n">
        <f aca="false">J3748+I3749</f>
        <v>808000.000000002</v>
      </c>
    </row>
    <row r="3750" customFormat="false" ht="15" hidden="false" customHeight="false" outlineLevel="0" collapsed="false">
      <c r="A3750" s="26" t="n">
        <v>42902</v>
      </c>
      <c r="B3750" s="27" t="n">
        <v>44.73</v>
      </c>
      <c r="C3750" s="27" t="n">
        <v>45.7</v>
      </c>
      <c r="D3750" s="28" t="n">
        <f aca="false">B3750-B3749</f>
        <v>0.259999999999998</v>
      </c>
      <c r="E3750" s="28" t="n">
        <f aca="false">C3750-C3749</f>
        <v>0.0900000000000034</v>
      </c>
      <c r="F3750" s="29" t="n">
        <f aca="false">Inputs!$B$5*B3750+Inputs!$B$6*C3750</f>
        <v>2188000</v>
      </c>
      <c r="G3750" s="29" t="n">
        <f aca="false">Inputs!$B$5*D3750</f>
        <v>25999.9999999998</v>
      </c>
      <c r="H3750" s="29" t="n">
        <f aca="false">Inputs!$B$6*E3750</f>
        <v>-4500.00000000017</v>
      </c>
      <c r="I3750" s="29" t="n">
        <f aca="false">G3750+H3750</f>
        <v>21499.9999999996</v>
      </c>
      <c r="J3750" s="29" t="n">
        <f aca="false">J3749+I3750</f>
        <v>829500.000000002</v>
      </c>
    </row>
    <row r="3751" customFormat="false" ht="15" hidden="false" customHeight="false" outlineLevel="0" collapsed="false">
      <c r="A3751" s="26" t="n">
        <v>42905</v>
      </c>
      <c r="B3751" s="27" t="n">
        <v>44.24</v>
      </c>
      <c r="C3751" s="27" t="n">
        <v>45.93</v>
      </c>
      <c r="D3751" s="28" t="n">
        <f aca="false">B3751-B3750</f>
        <v>-0.489999999999995</v>
      </c>
      <c r="E3751" s="28" t="n">
        <f aca="false">C3751-C3750</f>
        <v>0.229999999999997</v>
      </c>
      <c r="F3751" s="29" t="n">
        <f aca="false">Inputs!$B$5*B3751+Inputs!$B$6*C3751</f>
        <v>2127500</v>
      </c>
      <c r="G3751" s="29" t="n">
        <f aca="false">Inputs!$B$5*D3751</f>
        <v>-48999.9999999995</v>
      </c>
      <c r="H3751" s="29" t="n">
        <f aca="false">Inputs!$B$6*E3751</f>
        <v>-11499.9999999998</v>
      </c>
      <c r="I3751" s="29" t="n">
        <f aca="false">G3751+H3751</f>
        <v>-60499.9999999993</v>
      </c>
      <c r="J3751" s="29" t="n">
        <f aca="false">J3750+I3751</f>
        <v>769000.000000002</v>
      </c>
    </row>
    <row r="3752" customFormat="false" ht="15" hidden="false" customHeight="false" outlineLevel="0" collapsed="false">
      <c r="A3752" s="26" t="n">
        <v>42906</v>
      </c>
      <c r="B3752" s="27" t="n">
        <v>43.34</v>
      </c>
      <c r="C3752" s="27" t="n">
        <v>43.98</v>
      </c>
      <c r="D3752" s="28" t="n">
        <f aca="false">B3752-B3751</f>
        <v>-0.899999999999999</v>
      </c>
      <c r="E3752" s="28" t="n">
        <f aca="false">C3752-C3751</f>
        <v>-1.95</v>
      </c>
      <c r="F3752" s="29" t="n">
        <f aca="false">Inputs!$B$5*B3752+Inputs!$B$6*C3752</f>
        <v>2135000</v>
      </c>
      <c r="G3752" s="29" t="n">
        <f aca="false">Inputs!$B$5*D3752</f>
        <v>-89999.9999999999</v>
      </c>
      <c r="H3752" s="29" t="n">
        <f aca="false">Inputs!$B$6*E3752</f>
        <v>97500.0000000002</v>
      </c>
      <c r="I3752" s="29" t="n">
        <f aca="false">G3752+H3752</f>
        <v>7500.00000000029</v>
      </c>
      <c r="J3752" s="29" t="n">
        <f aca="false">J3751+I3752</f>
        <v>776500.000000003</v>
      </c>
    </row>
    <row r="3753" customFormat="false" ht="15" hidden="false" customHeight="false" outlineLevel="0" collapsed="false">
      <c r="A3753" s="26" t="n">
        <v>42907</v>
      </c>
      <c r="B3753" s="27" t="n">
        <v>42.48</v>
      </c>
      <c r="C3753" s="27" t="n">
        <v>44.62</v>
      </c>
      <c r="D3753" s="28" t="n">
        <f aca="false">B3753-B3752</f>
        <v>-0.860000000000007</v>
      </c>
      <c r="E3753" s="28" t="n">
        <f aca="false">C3753-C3752</f>
        <v>0.640000000000001</v>
      </c>
      <c r="F3753" s="29" t="n">
        <f aca="false">Inputs!$B$5*B3753+Inputs!$B$6*C3753</f>
        <v>2017000</v>
      </c>
      <c r="G3753" s="29" t="n">
        <f aca="false">Inputs!$B$5*D3753</f>
        <v>-86000.0000000007</v>
      </c>
      <c r="H3753" s="29" t="n">
        <f aca="false">Inputs!$B$6*E3753</f>
        <v>-32000</v>
      </c>
      <c r="I3753" s="29" t="n">
        <f aca="false">G3753+H3753</f>
        <v>-118000.000000001</v>
      </c>
      <c r="J3753" s="29" t="n">
        <f aca="false">J3752+I3753</f>
        <v>658500.000000002</v>
      </c>
    </row>
    <row r="3754" customFormat="false" ht="15" hidden="false" customHeight="false" outlineLevel="0" collapsed="false">
      <c r="A3754" s="26" t="n">
        <v>42908</v>
      </c>
      <c r="B3754" s="27" t="n">
        <v>42.53</v>
      </c>
      <c r="C3754" s="27" t="n">
        <v>44.46</v>
      </c>
      <c r="D3754" s="28" t="n">
        <f aca="false">B3754-B3753</f>
        <v>0.0500000000000043</v>
      </c>
      <c r="E3754" s="28" t="n">
        <f aca="false">C3754-C3753</f>
        <v>-0.159999999999997</v>
      </c>
      <c r="F3754" s="29" t="n">
        <f aca="false">Inputs!$B$5*B3754+Inputs!$B$6*C3754</f>
        <v>2030000</v>
      </c>
      <c r="G3754" s="29" t="n">
        <f aca="false">Inputs!$B$5*D3754</f>
        <v>5000.00000000043</v>
      </c>
      <c r="H3754" s="29" t="n">
        <f aca="false">Inputs!$B$6*E3754</f>
        <v>7999.99999999983</v>
      </c>
      <c r="I3754" s="29" t="n">
        <f aca="false">G3754+H3754</f>
        <v>13000.0000000003</v>
      </c>
      <c r="J3754" s="29" t="n">
        <f aca="false">J3753+I3754</f>
        <v>671500.000000002</v>
      </c>
    </row>
    <row r="3755" customFormat="false" ht="15" hidden="false" customHeight="false" outlineLevel="0" collapsed="false">
      <c r="A3755" s="26" t="n">
        <v>42909</v>
      </c>
      <c r="B3755" s="27" t="n">
        <v>42.86</v>
      </c>
      <c r="C3755" s="27" t="n">
        <v>44.14</v>
      </c>
      <c r="D3755" s="28" t="n">
        <f aca="false">B3755-B3754</f>
        <v>0.329999999999998</v>
      </c>
      <c r="E3755" s="28" t="n">
        <f aca="false">C3755-C3754</f>
        <v>-0.32</v>
      </c>
      <c r="F3755" s="29" t="n">
        <f aca="false">Inputs!$B$5*B3755+Inputs!$B$6*C3755</f>
        <v>2079000</v>
      </c>
      <c r="G3755" s="29" t="n">
        <f aca="false">Inputs!$B$5*D3755</f>
        <v>32999.9999999998</v>
      </c>
      <c r="H3755" s="29" t="n">
        <f aca="false">Inputs!$B$6*E3755</f>
        <v>16000</v>
      </c>
      <c r="I3755" s="29" t="n">
        <f aca="false">G3755+H3755</f>
        <v>48999.9999999999</v>
      </c>
      <c r="J3755" s="29" t="n">
        <f aca="false">J3754+I3755</f>
        <v>720500.000000002</v>
      </c>
    </row>
    <row r="3756" customFormat="false" ht="15" hidden="false" customHeight="false" outlineLevel="0" collapsed="false">
      <c r="A3756" s="26" t="n">
        <v>42912</v>
      </c>
      <c r="B3756" s="27" t="n">
        <v>43.24</v>
      </c>
      <c r="C3756" s="27" t="n">
        <v>44.09</v>
      </c>
      <c r="D3756" s="28" t="n">
        <f aca="false">B3756-B3755</f>
        <v>0.380000000000003</v>
      </c>
      <c r="E3756" s="28" t="n">
        <f aca="false">C3756-C3755</f>
        <v>-0.0499999999999972</v>
      </c>
      <c r="F3756" s="29" t="n">
        <f aca="false">Inputs!$B$5*B3756+Inputs!$B$6*C3756</f>
        <v>2119500</v>
      </c>
      <c r="G3756" s="29" t="n">
        <f aca="false">Inputs!$B$5*D3756</f>
        <v>38000.0000000003</v>
      </c>
      <c r="H3756" s="29" t="n">
        <f aca="false">Inputs!$B$6*E3756</f>
        <v>2499.99999999986</v>
      </c>
      <c r="I3756" s="29" t="n">
        <f aca="false">G3756+H3756</f>
        <v>40500.0000000001</v>
      </c>
      <c r="J3756" s="29" t="n">
        <f aca="false">J3755+I3756</f>
        <v>761000.000000002</v>
      </c>
    </row>
    <row r="3757" customFormat="false" ht="15" hidden="false" customHeight="false" outlineLevel="0" collapsed="false">
      <c r="A3757" s="26" t="n">
        <v>42913</v>
      </c>
      <c r="B3757" s="27" t="n">
        <v>44.25</v>
      </c>
      <c r="C3757" s="27" t="n">
        <v>46.17</v>
      </c>
      <c r="D3757" s="28" t="n">
        <f aca="false">B3757-B3756</f>
        <v>1.01</v>
      </c>
      <c r="E3757" s="28" t="n">
        <f aca="false">C3757-C3756</f>
        <v>2.08</v>
      </c>
      <c r="F3757" s="29" t="n">
        <f aca="false">Inputs!$B$5*B3757+Inputs!$B$6*C3757</f>
        <v>2116500</v>
      </c>
      <c r="G3757" s="29" t="n">
        <f aca="false">Inputs!$B$5*D3757</f>
        <v>101000</v>
      </c>
      <c r="H3757" s="29" t="n">
        <f aca="false">Inputs!$B$6*E3757</f>
        <v>-104000</v>
      </c>
      <c r="I3757" s="29" t="n">
        <f aca="false">G3757+H3757</f>
        <v>-3000.00000000012</v>
      </c>
      <c r="J3757" s="29" t="n">
        <f aca="false">J3756+I3757</f>
        <v>758000.000000002</v>
      </c>
    </row>
    <row r="3758" customFormat="false" ht="15" hidden="false" customHeight="false" outlineLevel="0" collapsed="false">
      <c r="A3758" s="26" t="n">
        <v>42914</v>
      </c>
      <c r="B3758" s="27" t="n">
        <v>44.74</v>
      </c>
      <c r="C3758" s="27" t="n">
        <v>46.45</v>
      </c>
      <c r="D3758" s="28" t="n">
        <f aca="false">B3758-B3757</f>
        <v>0.490000000000002</v>
      </c>
      <c r="E3758" s="28" t="n">
        <f aca="false">C3758-C3757</f>
        <v>0.280000000000001</v>
      </c>
      <c r="F3758" s="29" t="n">
        <f aca="false">Inputs!$B$5*B3758+Inputs!$B$6*C3758</f>
        <v>2151500</v>
      </c>
      <c r="G3758" s="29" t="n">
        <f aca="false">Inputs!$B$5*D3758</f>
        <v>49000.0000000002</v>
      </c>
      <c r="H3758" s="29" t="n">
        <f aca="false">Inputs!$B$6*E3758</f>
        <v>-14000.0000000001</v>
      </c>
      <c r="I3758" s="29" t="n">
        <f aca="false">G3758+H3758</f>
        <v>35000.0000000001</v>
      </c>
      <c r="J3758" s="29" t="n">
        <f aca="false">J3757+I3758</f>
        <v>793000.000000002</v>
      </c>
    </row>
    <row r="3759" customFormat="false" ht="15" hidden="false" customHeight="false" outlineLevel="0" collapsed="false">
      <c r="A3759" s="26" t="n">
        <v>42915</v>
      </c>
      <c r="B3759" s="27" t="n">
        <v>44.88</v>
      </c>
      <c r="C3759" s="27" t="n">
        <v>47.02</v>
      </c>
      <c r="D3759" s="28" t="n">
        <f aca="false">B3759-B3758</f>
        <v>0.140000000000001</v>
      </c>
      <c r="E3759" s="28" t="n">
        <f aca="false">C3759-C3758</f>
        <v>0.57</v>
      </c>
      <c r="F3759" s="29" t="n">
        <f aca="false">Inputs!$B$5*B3759+Inputs!$B$6*C3759</f>
        <v>2137000</v>
      </c>
      <c r="G3759" s="29" t="n">
        <f aca="false">Inputs!$B$5*D3759</f>
        <v>14000.0000000001</v>
      </c>
      <c r="H3759" s="29" t="n">
        <f aca="false">Inputs!$B$6*E3759</f>
        <v>-28500</v>
      </c>
      <c r="I3759" s="29" t="n">
        <f aca="false">G3759+H3759</f>
        <v>-14500</v>
      </c>
      <c r="J3759" s="29" t="n">
        <f aca="false">J3758+I3759</f>
        <v>778500.000000002</v>
      </c>
    </row>
    <row r="3760" customFormat="false" ht="15" hidden="false" customHeight="false" outlineLevel="0" collapsed="false">
      <c r="A3760" s="26" t="n">
        <v>42916</v>
      </c>
      <c r="B3760" s="27" t="n">
        <v>46.02</v>
      </c>
      <c r="C3760" s="27" t="n">
        <v>47.08</v>
      </c>
      <c r="D3760" s="28" t="n">
        <f aca="false">B3760-B3759</f>
        <v>1.14</v>
      </c>
      <c r="E3760" s="28" t="n">
        <f aca="false">C3760-C3759</f>
        <v>0.0599999999999952</v>
      </c>
      <c r="F3760" s="29" t="n">
        <f aca="false">Inputs!$B$5*B3760+Inputs!$B$6*C3760</f>
        <v>2248000</v>
      </c>
      <c r="G3760" s="29" t="n">
        <f aca="false">Inputs!$B$5*D3760</f>
        <v>114000</v>
      </c>
      <c r="H3760" s="29" t="n">
        <f aca="false">Inputs!$B$6*E3760</f>
        <v>-2999.99999999976</v>
      </c>
      <c r="I3760" s="29" t="n">
        <f aca="false">G3760+H3760</f>
        <v>111000</v>
      </c>
      <c r="J3760" s="29" t="n">
        <f aca="false">J3759+I3760</f>
        <v>889500.000000003</v>
      </c>
    </row>
    <row r="3761" customFormat="false" ht="15" hidden="false" customHeight="false" outlineLevel="0" collapsed="false">
      <c r="A3761" s="26" t="n">
        <v>42921</v>
      </c>
      <c r="B3761" s="27" t="n">
        <v>45.11</v>
      </c>
      <c r="C3761" s="27" t="n">
        <v>47.58</v>
      </c>
      <c r="D3761" s="28" t="n">
        <f aca="false">B3761-B3760</f>
        <v>-0.910000000000004</v>
      </c>
      <c r="E3761" s="28" t="n">
        <f aca="false">C3761-C3760</f>
        <v>0.5</v>
      </c>
      <c r="F3761" s="29" t="n">
        <f aca="false">Inputs!$B$5*B3761+Inputs!$B$6*C3761</f>
        <v>2132000</v>
      </c>
      <c r="G3761" s="29" t="n">
        <f aca="false">Inputs!$B$5*D3761</f>
        <v>-91000.0000000004</v>
      </c>
      <c r="H3761" s="29" t="n">
        <f aca="false">Inputs!$B$6*E3761</f>
        <v>-25000</v>
      </c>
      <c r="I3761" s="29" t="n">
        <f aca="false">G3761+H3761</f>
        <v>-116000</v>
      </c>
      <c r="J3761" s="29" t="n">
        <f aca="false">J3760+I3761</f>
        <v>773500.000000002</v>
      </c>
    </row>
    <row r="3762" customFormat="false" ht="15" hidden="false" customHeight="false" outlineLevel="0" collapsed="false">
      <c r="A3762" s="26" t="n">
        <v>42922</v>
      </c>
      <c r="B3762" s="27" t="n">
        <v>45.52</v>
      </c>
      <c r="C3762" s="27" t="n">
        <v>48.53</v>
      </c>
      <c r="D3762" s="28" t="n">
        <f aca="false">B3762-B3761</f>
        <v>0.410000000000004</v>
      </c>
      <c r="E3762" s="28" t="n">
        <f aca="false">C3762-C3761</f>
        <v>0.950000000000003</v>
      </c>
      <c r="F3762" s="29" t="n">
        <f aca="false">Inputs!$B$5*B3762+Inputs!$B$6*C3762</f>
        <v>2125500</v>
      </c>
      <c r="G3762" s="29" t="n">
        <f aca="false">Inputs!$B$5*D3762</f>
        <v>41000.0000000004</v>
      </c>
      <c r="H3762" s="29" t="n">
        <f aca="false">Inputs!$B$6*E3762</f>
        <v>-47500.0000000001</v>
      </c>
      <c r="I3762" s="29" t="n">
        <f aca="false">G3762+H3762</f>
        <v>-6499.99999999977</v>
      </c>
      <c r="J3762" s="29" t="n">
        <f aca="false">J3761+I3762</f>
        <v>767000.000000003</v>
      </c>
    </row>
    <row r="3763" customFormat="false" ht="15" hidden="false" customHeight="false" outlineLevel="0" collapsed="false">
      <c r="A3763" s="26" t="n">
        <v>42923</v>
      </c>
      <c r="B3763" s="27" t="n">
        <v>44.25</v>
      </c>
      <c r="C3763" s="27" t="n">
        <v>46.47</v>
      </c>
      <c r="D3763" s="28" t="n">
        <f aca="false">B3763-B3762</f>
        <v>-1.27</v>
      </c>
      <c r="E3763" s="28" t="n">
        <f aca="false">C3763-C3762</f>
        <v>-2.06</v>
      </c>
      <c r="F3763" s="29" t="n">
        <f aca="false">Inputs!$B$5*B3763+Inputs!$B$6*C3763</f>
        <v>2101500</v>
      </c>
      <c r="G3763" s="29" t="n">
        <f aca="false">Inputs!$B$5*D3763</f>
        <v>-127000</v>
      </c>
      <c r="H3763" s="29" t="n">
        <f aca="false">Inputs!$B$6*E3763</f>
        <v>103000</v>
      </c>
      <c r="I3763" s="29" t="n">
        <f aca="false">G3763+H3763</f>
        <v>-24000.0000000002</v>
      </c>
      <c r="J3763" s="29" t="n">
        <f aca="false">J3762+I3763</f>
        <v>743000.000000002</v>
      </c>
    </row>
    <row r="3764" customFormat="false" ht="15" hidden="false" customHeight="false" outlineLevel="0" collapsed="false">
      <c r="A3764" s="26" t="n">
        <v>42926</v>
      </c>
      <c r="B3764" s="27" t="n">
        <v>44.4</v>
      </c>
      <c r="C3764" s="27" t="n">
        <v>46.57</v>
      </c>
      <c r="D3764" s="28" t="n">
        <f aca="false">B3764-B3763</f>
        <v>0.149999999999999</v>
      </c>
      <c r="E3764" s="28" t="n">
        <f aca="false">C3764-C3763</f>
        <v>0.100000000000001</v>
      </c>
      <c r="F3764" s="29" t="n">
        <f aca="false">Inputs!$B$5*B3764+Inputs!$B$6*C3764</f>
        <v>2111500</v>
      </c>
      <c r="G3764" s="29" t="n">
        <f aca="false">Inputs!$B$5*D3764</f>
        <v>14999.9999999999</v>
      </c>
      <c r="H3764" s="29" t="n">
        <f aca="false">Inputs!$B$6*E3764</f>
        <v>-5000.00000000007</v>
      </c>
      <c r="I3764" s="29" t="n">
        <f aca="false">G3764+H3764</f>
        <v>9999.99999999979</v>
      </c>
      <c r="J3764" s="29" t="n">
        <f aca="false">J3763+I3764</f>
        <v>753000.000000002</v>
      </c>
    </row>
    <row r="3765" customFormat="false" ht="15" hidden="false" customHeight="false" outlineLevel="0" collapsed="false">
      <c r="A3765" s="26" t="n">
        <v>42927</v>
      </c>
      <c r="B3765" s="27" t="n">
        <v>45.06</v>
      </c>
      <c r="C3765" s="27" t="n">
        <v>46.68</v>
      </c>
      <c r="D3765" s="28" t="n">
        <f aca="false">B3765-B3764</f>
        <v>0.660000000000004</v>
      </c>
      <c r="E3765" s="28" t="n">
        <f aca="false">C3765-C3764</f>
        <v>0.109999999999999</v>
      </c>
      <c r="F3765" s="29" t="n">
        <f aca="false">Inputs!$B$5*B3765+Inputs!$B$6*C3765</f>
        <v>2172000</v>
      </c>
      <c r="G3765" s="29" t="n">
        <f aca="false">Inputs!$B$5*D3765</f>
        <v>66000.0000000004</v>
      </c>
      <c r="H3765" s="29" t="n">
        <f aca="false">Inputs!$B$6*E3765</f>
        <v>-5499.99999999997</v>
      </c>
      <c r="I3765" s="29" t="n">
        <f aca="false">G3765+H3765</f>
        <v>60500.0000000004</v>
      </c>
      <c r="J3765" s="29" t="n">
        <f aca="false">J3764+I3765</f>
        <v>813500.000000002</v>
      </c>
    </row>
    <row r="3766" customFormat="false" ht="15" hidden="false" customHeight="false" outlineLevel="0" collapsed="false">
      <c r="A3766" s="26" t="n">
        <v>42928</v>
      </c>
      <c r="B3766" s="27" t="n">
        <v>45.48</v>
      </c>
      <c r="C3766" s="27" t="n">
        <v>46.73</v>
      </c>
      <c r="D3766" s="28" t="n">
        <f aca="false">B3766-B3765</f>
        <v>0.419999999999995</v>
      </c>
      <c r="E3766" s="28" t="n">
        <f aca="false">C3766-C3765</f>
        <v>0.0499999999999972</v>
      </c>
      <c r="F3766" s="29" t="n">
        <f aca="false">Inputs!$B$5*B3766+Inputs!$B$6*C3766</f>
        <v>2211500</v>
      </c>
      <c r="G3766" s="29" t="n">
        <f aca="false">Inputs!$B$5*D3766</f>
        <v>41999.9999999995</v>
      </c>
      <c r="H3766" s="29" t="n">
        <f aca="false">Inputs!$B$6*E3766</f>
        <v>-2499.99999999986</v>
      </c>
      <c r="I3766" s="29" t="n">
        <f aca="false">G3766+H3766</f>
        <v>39499.9999999996</v>
      </c>
      <c r="J3766" s="29" t="n">
        <f aca="false">J3765+I3766</f>
        <v>853000.000000002</v>
      </c>
    </row>
    <row r="3767" customFormat="false" ht="15" hidden="false" customHeight="false" outlineLevel="0" collapsed="false">
      <c r="A3767" s="26" t="n">
        <v>42929</v>
      </c>
      <c r="B3767" s="27" t="n">
        <v>46.06</v>
      </c>
      <c r="C3767" s="27" t="n">
        <v>47.65</v>
      </c>
      <c r="D3767" s="28" t="n">
        <f aca="false">B3767-B3766</f>
        <v>0.580000000000005</v>
      </c>
      <c r="E3767" s="28" t="n">
        <f aca="false">C3767-C3766</f>
        <v>0.920000000000002</v>
      </c>
      <c r="F3767" s="29" t="n">
        <f aca="false">Inputs!$B$5*B3767+Inputs!$B$6*C3767</f>
        <v>2223500</v>
      </c>
      <c r="G3767" s="29" t="n">
        <f aca="false">Inputs!$B$5*D3767</f>
        <v>58000.0000000005</v>
      </c>
      <c r="H3767" s="29" t="n">
        <f aca="false">Inputs!$B$6*E3767</f>
        <v>-46000.0000000001</v>
      </c>
      <c r="I3767" s="29" t="n">
        <f aca="false">G3767+H3767</f>
        <v>12000.0000000005</v>
      </c>
      <c r="J3767" s="29" t="n">
        <f aca="false">J3766+I3767</f>
        <v>865000.000000003</v>
      </c>
    </row>
    <row r="3768" customFormat="false" ht="15" hidden="false" customHeight="false" outlineLevel="0" collapsed="false">
      <c r="A3768" s="26" t="n">
        <v>42930</v>
      </c>
      <c r="B3768" s="27" t="n">
        <v>46.53</v>
      </c>
      <c r="C3768" s="27" t="n">
        <v>47.89</v>
      </c>
      <c r="D3768" s="28" t="n">
        <f aca="false">B3768-B3767</f>
        <v>0.469999999999999</v>
      </c>
      <c r="E3768" s="28" t="n">
        <f aca="false">C3768-C3767</f>
        <v>0.240000000000002</v>
      </c>
      <c r="F3768" s="29" t="n">
        <f aca="false">Inputs!$B$5*B3768+Inputs!$B$6*C3768</f>
        <v>2258500</v>
      </c>
      <c r="G3768" s="29" t="n">
        <f aca="false">Inputs!$B$5*D3768</f>
        <v>46999.9999999999</v>
      </c>
      <c r="H3768" s="29" t="n">
        <f aca="false">Inputs!$B$6*E3768</f>
        <v>-12000.0000000001</v>
      </c>
      <c r="I3768" s="29" t="n">
        <f aca="false">G3768+H3768</f>
        <v>34999.9999999998</v>
      </c>
      <c r="J3768" s="29" t="n">
        <f aca="false">J3767+I3768</f>
        <v>900000.000000002</v>
      </c>
    </row>
    <row r="3769" customFormat="false" ht="15" hidden="false" customHeight="false" outlineLevel="0" collapsed="false">
      <c r="A3769" s="26" t="n">
        <v>42933</v>
      </c>
      <c r="B3769" s="27" t="n">
        <v>46.02</v>
      </c>
      <c r="C3769" s="27" t="n">
        <v>47.66</v>
      </c>
      <c r="D3769" s="28" t="n">
        <f aca="false">B3769-B3768</f>
        <v>-0.509999999999998</v>
      </c>
      <c r="E3769" s="28" t="n">
        <f aca="false">C3769-C3768</f>
        <v>-0.230000000000004</v>
      </c>
      <c r="F3769" s="29" t="n">
        <f aca="false">Inputs!$B$5*B3769+Inputs!$B$6*C3769</f>
        <v>2219000</v>
      </c>
      <c r="G3769" s="29" t="n">
        <f aca="false">Inputs!$B$5*D3769</f>
        <v>-50999.9999999998</v>
      </c>
      <c r="H3769" s="29" t="n">
        <f aca="false">Inputs!$B$6*E3769</f>
        <v>11500.0000000002</v>
      </c>
      <c r="I3769" s="29" t="n">
        <f aca="false">G3769+H3769</f>
        <v>-39499.9999999996</v>
      </c>
      <c r="J3769" s="29" t="n">
        <f aca="false">J3768+I3769</f>
        <v>860500.000000003</v>
      </c>
    </row>
    <row r="3770" customFormat="false" ht="15" hidden="false" customHeight="false" outlineLevel="0" collapsed="false">
      <c r="A3770" s="26" t="n">
        <v>42934</v>
      </c>
      <c r="B3770" s="27" t="n">
        <v>46.4</v>
      </c>
      <c r="C3770" s="27" t="n">
        <v>47.92</v>
      </c>
      <c r="D3770" s="28" t="n">
        <f aca="false">B3770-B3769</f>
        <v>0.379999999999995</v>
      </c>
      <c r="E3770" s="28" t="n">
        <f aca="false">C3770-C3769</f>
        <v>0.260000000000005</v>
      </c>
      <c r="F3770" s="29" t="n">
        <f aca="false">Inputs!$B$5*B3770+Inputs!$B$6*C3770</f>
        <v>2244000</v>
      </c>
      <c r="G3770" s="29" t="n">
        <f aca="false">Inputs!$B$5*D3770</f>
        <v>37999.9999999996</v>
      </c>
      <c r="H3770" s="29" t="n">
        <f aca="false">Inputs!$B$6*E3770</f>
        <v>-13000.0000000003</v>
      </c>
      <c r="I3770" s="29" t="n">
        <f aca="false">G3770+H3770</f>
        <v>24999.9999999993</v>
      </c>
      <c r="J3770" s="29" t="n">
        <f aca="false">J3769+I3770</f>
        <v>885500.000000002</v>
      </c>
    </row>
    <row r="3771" customFormat="false" ht="15" hidden="false" customHeight="false" outlineLevel="0" collapsed="false">
      <c r="A3771" s="26" t="n">
        <v>42935</v>
      </c>
      <c r="B3771" s="27" t="n">
        <v>47.1</v>
      </c>
      <c r="C3771" s="27" t="n">
        <v>48.34</v>
      </c>
      <c r="D3771" s="28" t="n">
        <f aca="false">B3771-B3770</f>
        <v>0.700000000000003</v>
      </c>
      <c r="E3771" s="28" t="n">
        <f aca="false">C3771-C3770</f>
        <v>0.420000000000002</v>
      </c>
      <c r="F3771" s="29" t="n">
        <f aca="false">Inputs!$B$5*B3771+Inputs!$B$6*C3771</f>
        <v>2293000</v>
      </c>
      <c r="G3771" s="29" t="n">
        <f aca="false">Inputs!$B$5*D3771</f>
        <v>70000.0000000003</v>
      </c>
      <c r="H3771" s="29" t="n">
        <f aca="false">Inputs!$B$6*E3771</f>
        <v>-21000.0000000001</v>
      </c>
      <c r="I3771" s="29" t="n">
        <f aca="false">G3771+H3771</f>
        <v>49000.0000000002</v>
      </c>
      <c r="J3771" s="29" t="n">
        <f aca="false">J3770+I3771</f>
        <v>934500.000000002</v>
      </c>
    </row>
    <row r="3772" customFormat="false" ht="15" hidden="false" customHeight="false" outlineLevel="0" collapsed="false">
      <c r="A3772" s="26" t="n">
        <v>42936</v>
      </c>
      <c r="B3772" s="27" t="n">
        <v>46.73</v>
      </c>
      <c r="C3772" s="27" t="n">
        <v>48.54</v>
      </c>
      <c r="D3772" s="28" t="n">
        <f aca="false">B3772-B3771</f>
        <v>-0.370000000000005</v>
      </c>
      <c r="E3772" s="28" t="n">
        <f aca="false">C3772-C3771</f>
        <v>0.199999999999996</v>
      </c>
      <c r="F3772" s="29" t="n">
        <f aca="false">Inputs!$B$5*B3772+Inputs!$B$6*C3772</f>
        <v>2246000</v>
      </c>
      <c r="G3772" s="29" t="n">
        <f aca="false">Inputs!$B$5*D3772</f>
        <v>-37000.0000000005</v>
      </c>
      <c r="H3772" s="29" t="n">
        <f aca="false">Inputs!$B$6*E3772</f>
        <v>-9999.99999999979</v>
      </c>
      <c r="I3772" s="29" t="n">
        <f aca="false">G3772+H3772</f>
        <v>-47000.0000000002</v>
      </c>
      <c r="J3772" s="29" t="n">
        <f aca="false">J3771+I3772</f>
        <v>887500.000000002</v>
      </c>
    </row>
    <row r="3773" customFormat="false" ht="15" hidden="false" customHeight="false" outlineLevel="0" collapsed="false">
      <c r="A3773" s="26" t="n">
        <v>42937</v>
      </c>
      <c r="B3773" s="27" t="n">
        <v>45.78</v>
      </c>
      <c r="C3773" s="27" t="n">
        <v>47.47</v>
      </c>
      <c r="D3773" s="28" t="n">
        <f aca="false">B3773-B3772</f>
        <v>-0.949999999999996</v>
      </c>
      <c r="E3773" s="28" t="n">
        <f aca="false">C3773-C3772</f>
        <v>-1.07</v>
      </c>
      <c r="F3773" s="29" t="n">
        <f aca="false">Inputs!$B$5*B3773+Inputs!$B$6*C3773</f>
        <v>2204500</v>
      </c>
      <c r="G3773" s="29" t="n">
        <f aca="false">Inputs!$B$5*D3773</f>
        <v>-94999.9999999996</v>
      </c>
      <c r="H3773" s="29" t="n">
        <f aca="false">Inputs!$B$6*E3773</f>
        <v>53500</v>
      </c>
      <c r="I3773" s="29" t="n">
        <f aca="false">G3773+H3773</f>
        <v>-41499.9999999996</v>
      </c>
      <c r="J3773" s="29" t="n">
        <f aca="false">J3772+I3773</f>
        <v>846000.000000002</v>
      </c>
    </row>
    <row r="3774" customFormat="false" ht="15" hidden="false" customHeight="false" outlineLevel="0" collapsed="false">
      <c r="A3774" s="26" t="n">
        <v>42940</v>
      </c>
      <c r="B3774" s="27" t="n">
        <v>46.21</v>
      </c>
      <c r="C3774" s="27" t="n">
        <v>47.81</v>
      </c>
      <c r="D3774" s="28" t="n">
        <f aca="false">B3774-B3773</f>
        <v>0.43</v>
      </c>
      <c r="E3774" s="28" t="n">
        <f aca="false">C3774-C3773</f>
        <v>0.340000000000003</v>
      </c>
      <c r="F3774" s="29" t="n">
        <f aca="false">Inputs!$B$5*B3774+Inputs!$B$6*C3774</f>
        <v>2230500</v>
      </c>
      <c r="G3774" s="29" t="n">
        <f aca="false">Inputs!$B$5*D3774</f>
        <v>43000</v>
      </c>
      <c r="H3774" s="29" t="n">
        <f aca="false">Inputs!$B$6*E3774</f>
        <v>-17000.0000000002</v>
      </c>
      <c r="I3774" s="29" t="n">
        <f aca="false">G3774+H3774</f>
        <v>25999.9999999998</v>
      </c>
      <c r="J3774" s="29" t="n">
        <f aca="false">J3773+I3774</f>
        <v>872000.000000002</v>
      </c>
    </row>
    <row r="3775" customFormat="false" ht="15" hidden="false" customHeight="false" outlineLevel="0" collapsed="false">
      <c r="A3775" s="26" t="n">
        <v>42941</v>
      </c>
      <c r="B3775" s="27" t="n">
        <v>47.77</v>
      </c>
      <c r="C3775" s="27" t="n">
        <v>49.19</v>
      </c>
      <c r="D3775" s="28" t="n">
        <f aca="false">B3775-B3774</f>
        <v>1.56</v>
      </c>
      <c r="E3775" s="28" t="n">
        <f aca="false">C3775-C3774</f>
        <v>1.38</v>
      </c>
      <c r="F3775" s="29" t="n">
        <f aca="false">Inputs!$B$5*B3775+Inputs!$B$6*C3775</f>
        <v>2317500</v>
      </c>
      <c r="G3775" s="29" t="n">
        <f aca="false">Inputs!$B$5*D3775</f>
        <v>156000</v>
      </c>
      <c r="H3775" s="29" t="n">
        <f aca="false">Inputs!$B$6*E3775</f>
        <v>-68999.9999999998</v>
      </c>
      <c r="I3775" s="29" t="n">
        <f aca="false">G3775+H3775</f>
        <v>87000.0000000005</v>
      </c>
      <c r="J3775" s="29" t="n">
        <f aca="false">J3774+I3775</f>
        <v>959000.000000003</v>
      </c>
    </row>
    <row r="3776" customFormat="false" ht="15" hidden="false" customHeight="false" outlineLevel="0" collapsed="false">
      <c r="A3776" s="26" t="n">
        <v>42942</v>
      </c>
      <c r="B3776" s="27" t="n">
        <v>48.58</v>
      </c>
      <c r="C3776" s="27" t="n">
        <v>50.08</v>
      </c>
      <c r="D3776" s="28" t="n">
        <f aca="false">B3776-B3775</f>
        <v>0.809999999999995</v>
      </c>
      <c r="E3776" s="28" t="n">
        <f aca="false">C3776-C3775</f>
        <v>0.890000000000001</v>
      </c>
      <c r="F3776" s="29" t="n">
        <f aca="false">Inputs!$B$5*B3776+Inputs!$B$6*C3776</f>
        <v>2354000</v>
      </c>
      <c r="G3776" s="29" t="n">
        <f aca="false">Inputs!$B$5*D3776</f>
        <v>80999.9999999995</v>
      </c>
      <c r="H3776" s="29" t="n">
        <f aca="false">Inputs!$B$6*E3776</f>
        <v>-44500</v>
      </c>
      <c r="I3776" s="29" t="n">
        <f aca="false">G3776+H3776</f>
        <v>36499.9999999995</v>
      </c>
      <c r="J3776" s="29" t="n">
        <f aca="false">J3775+I3776</f>
        <v>995500.000000002</v>
      </c>
    </row>
    <row r="3777" customFormat="false" ht="15" hidden="false" customHeight="false" outlineLevel="0" collapsed="false">
      <c r="A3777" s="26" t="n">
        <v>42943</v>
      </c>
      <c r="B3777" s="27" t="n">
        <v>49.05</v>
      </c>
      <c r="C3777" s="27" t="n">
        <v>50.67</v>
      </c>
      <c r="D3777" s="28" t="n">
        <f aca="false">B3777-B3776</f>
        <v>0.469999999999999</v>
      </c>
      <c r="E3777" s="28" t="n">
        <f aca="false">C3777-C3776</f>
        <v>0.590000000000003</v>
      </c>
      <c r="F3777" s="29" t="n">
        <f aca="false">Inputs!$B$5*B3777+Inputs!$B$6*C3777</f>
        <v>2371500</v>
      </c>
      <c r="G3777" s="29" t="n">
        <f aca="false">Inputs!$B$5*D3777</f>
        <v>46999.9999999999</v>
      </c>
      <c r="H3777" s="29" t="n">
        <f aca="false">Inputs!$B$6*E3777</f>
        <v>-29500.0000000002</v>
      </c>
      <c r="I3777" s="29" t="n">
        <f aca="false">G3777+H3777</f>
        <v>17499.9999999997</v>
      </c>
      <c r="J3777" s="29" t="n">
        <f aca="false">J3776+I3777</f>
        <v>1013000</v>
      </c>
    </row>
    <row r="3778" customFormat="false" ht="15" hidden="false" customHeight="false" outlineLevel="0" collapsed="false">
      <c r="A3778" s="26" t="n">
        <v>42944</v>
      </c>
      <c r="B3778" s="27" t="n">
        <v>49.72</v>
      </c>
      <c r="C3778" s="27" t="n">
        <v>52</v>
      </c>
      <c r="D3778" s="28" t="n">
        <f aca="false">B3778-B3777</f>
        <v>0.670000000000002</v>
      </c>
      <c r="E3778" s="28" t="n">
        <f aca="false">C3778-C3777</f>
        <v>1.33</v>
      </c>
      <c r="F3778" s="29" t="n">
        <f aca="false">Inputs!$B$5*B3778+Inputs!$B$6*C3778</f>
        <v>2372000</v>
      </c>
      <c r="G3778" s="29" t="n">
        <f aca="false">Inputs!$B$5*D3778</f>
        <v>67000.0000000002</v>
      </c>
      <c r="H3778" s="29" t="n">
        <f aca="false">Inputs!$B$6*E3778</f>
        <v>-66499.9999999999</v>
      </c>
      <c r="I3778" s="29" t="n">
        <f aca="false">G3778+H3778</f>
        <v>500.000000000262</v>
      </c>
      <c r="J3778" s="29" t="n">
        <f aca="false">J3777+I3778</f>
        <v>1013500</v>
      </c>
    </row>
    <row r="3779" customFormat="false" ht="15" hidden="false" customHeight="false" outlineLevel="0" collapsed="false">
      <c r="A3779" s="26" t="n">
        <v>42947</v>
      </c>
      <c r="B3779" s="27" t="n">
        <v>50.21</v>
      </c>
      <c r="C3779" s="27" t="n">
        <v>51.99</v>
      </c>
      <c r="D3779" s="28" t="n">
        <f aca="false">B3779-B3778</f>
        <v>0.490000000000002</v>
      </c>
      <c r="E3779" s="28" t="n">
        <f aca="false">C3779-C3778</f>
        <v>-0.00999999999999801</v>
      </c>
      <c r="F3779" s="29" t="n">
        <f aca="false">Inputs!$B$5*B3779+Inputs!$B$6*C3779</f>
        <v>2421500</v>
      </c>
      <c r="G3779" s="29" t="n">
        <f aca="false">Inputs!$B$5*D3779</f>
        <v>49000.0000000002</v>
      </c>
      <c r="H3779" s="29" t="n">
        <f aca="false">Inputs!$B$6*E3779</f>
        <v>499.999999999901</v>
      </c>
      <c r="I3779" s="29" t="n">
        <f aca="false">G3779+H3779</f>
        <v>49500.0000000001</v>
      </c>
      <c r="J3779" s="29" t="n">
        <f aca="false">J3778+I3779</f>
        <v>1063000</v>
      </c>
    </row>
    <row r="3780" customFormat="false" ht="15" hidden="false" customHeight="false" outlineLevel="0" collapsed="false">
      <c r="A3780" s="26" t="n">
        <v>42948</v>
      </c>
      <c r="B3780" s="27" t="n">
        <v>49.19</v>
      </c>
      <c r="C3780" s="27" t="n">
        <v>50.77</v>
      </c>
      <c r="D3780" s="28" t="n">
        <f aca="false">B3780-B3779</f>
        <v>-1.02</v>
      </c>
      <c r="E3780" s="28" t="n">
        <f aca="false">C3780-C3779</f>
        <v>-1.22</v>
      </c>
      <c r="F3780" s="29" t="n">
        <f aca="false">Inputs!$B$5*B3780+Inputs!$B$6*C3780</f>
        <v>2380500</v>
      </c>
      <c r="G3780" s="29" t="n">
        <f aca="false">Inputs!$B$5*D3780</f>
        <v>-102000</v>
      </c>
      <c r="H3780" s="29" t="n">
        <f aca="false">Inputs!$B$6*E3780</f>
        <v>60999.9999999999</v>
      </c>
      <c r="I3780" s="29" t="n">
        <f aca="false">G3780+H3780</f>
        <v>-41000.0000000004</v>
      </c>
      <c r="J3780" s="29" t="n">
        <f aca="false">J3779+I3780</f>
        <v>1022000</v>
      </c>
    </row>
    <row r="3781" customFormat="false" ht="15" hidden="false" customHeight="false" outlineLevel="0" collapsed="false">
      <c r="A3781" s="26" t="n">
        <v>42949</v>
      </c>
      <c r="B3781" s="27" t="n">
        <v>49.6</v>
      </c>
      <c r="C3781" s="27" t="n">
        <v>52.09</v>
      </c>
      <c r="D3781" s="28" t="n">
        <f aca="false">B3781-B3780</f>
        <v>0.410000000000004</v>
      </c>
      <c r="E3781" s="28" t="n">
        <f aca="false">C3781-C3780</f>
        <v>1.32</v>
      </c>
      <c r="F3781" s="29" t="n">
        <f aca="false">Inputs!$B$5*B3781+Inputs!$B$6*C3781</f>
        <v>2355500</v>
      </c>
      <c r="G3781" s="29" t="n">
        <f aca="false">Inputs!$B$5*D3781</f>
        <v>41000.0000000004</v>
      </c>
      <c r="H3781" s="29" t="n">
        <f aca="false">Inputs!$B$6*E3781</f>
        <v>-66000</v>
      </c>
      <c r="I3781" s="29" t="n">
        <f aca="false">G3781+H3781</f>
        <v>-24999.9999999996</v>
      </c>
      <c r="J3781" s="29" t="n">
        <f aca="false">J3780+I3781</f>
        <v>997000.000000002</v>
      </c>
    </row>
    <row r="3782" customFormat="false" ht="15" hidden="false" customHeight="false" outlineLevel="0" collapsed="false">
      <c r="A3782" s="26" t="n">
        <v>42950</v>
      </c>
      <c r="B3782" s="27" t="n">
        <v>49.03</v>
      </c>
      <c r="C3782" s="27" t="n">
        <v>52.88</v>
      </c>
      <c r="D3782" s="28" t="n">
        <f aca="false">B3782-B3781</f>
        <v>-0.57</v>
      </c>
      <c r="E3782" s="28" t="n">
        <f aca="false">C3782-C3781</f>
        <v>0.789999999999999</v>
      </c>
      <c r="F3782" s="29" t="n">
        <f aca="false">Inputs!$B$5*B3782+Inputs!$B$6*C3782</f>
        <v>2259000</v>
      </c>
      <c r="G3782" s="29" t="n">
        <f aca="false">Inputs!$B$5*D3782</f>
        <v>-57000</v>
      </c>
      <c r="H3782" s="29" t="n">
        <f aca="false">Inputs!$B$6*E3782</f>
        <v>-39500</v>
      </c>
      <c r="I3782" s="29" t="n">
        <f aca="false">G3782+H3782</f>
        <v>-96500</v>
      </c>
      <c r="J3782" s="29" t="n">
        <f aca="false">J3781+I3782</f>
        <v>900500.000000002</v>
      </c>
    </row>
    <row r="3783" customFormat="false" ht="15" hidden="false" customHeight="false" outlineLevel="0" collapsed="false">
      <c r="A3783" s="26" t="n">
        <v>42951</v>
      </c>
      <c r="B3783" s="27" t="n">
        <v>49.57</v>
      </c>
      <c r="C3783" s="27" t="n">
        <v>52.48</v>
      </c>
      <c r="D3783" s="28" t="n">
        <f aca="false">B3783-B3782</f>
        <v>0.539999999999999</v>
      </c>
      <c r="E3783" s="28" t="n">
        <f aca="false">C3783-C3782</f>
        <v>-0.400000000000006</v>
      </c>
      <c r="F3783" s="29" t="n">
        <f aca="false">Inputs!$B$5*B3783+Inputs!$B$6*C3783</f>
        <v>2333000</v>
      </c>
      <c r="G3783" s="29" t="n">
        <f aca="false">Inputs!$B$5*D3783</f>
        <v>53999.9999999999</v>
      </c>
      <c r="H3783" s="29" t="n">
        <f aca="false">Inputs!$B$6*E3783</f>
        <v>20000.0000000003</v>
      </c>
      <c r="I3783" s="29" t="n">
        <f aca="false">G3783+H3783</f>
        <v>74000.0000000002</v>
      </c>
      <c r="J3783" s="29" t="n">
        <f aca="false">J3782+I3783</f>
        <v>974500.000000003</v>
      </c>
    </row>
    <row r="3784" customFormat="false" ht="15" hidden="false" customHeight="false" outlineLevel="0" collapsed="false">
      <c r="A3784" s="26" t="n">
        <v>42954</v>
      </c>
      <c r="B3784" s="27" t="n">
        <v>49.37</v>
      </c>
      <c r="C3784" s="27" t="n">
        <v>51.42</v>
      </c>
      <c r="D3784" s="28" t="n">
        <f aca="false">B3784-B3783</f>
        <v>-0.200000000000003</v>
      </c>
      <c r="E3784" s="28" t="n">
        <f aca="false">C3784-C3783</f>
        <v>-1.06</v>
      </c>
      <c r="F3784" s="29" t="n">
        <f aca="false">Inputs!$B$5*B3784+Inputs!$B$6*C3784</f>
        <v>2366000</v>
      </c>
      <c r="G3784" s="29" t="n">
        <f aca="false">Inputs!$B$5*D3784</f>
        <v>-20000.0000000003</v>
      </c>
      <c r="H3784" s="29" t="n">
        <f aca="false">Inputs!$B$6*E3784</f>
        <v>52999.9999999998</v>
      </c>
      <c r="I3784" s="29" t="n">
        <f aca="false">G3784+H3784</f>
        <v>32999.9999999995</v>
      </c>
      <c r="J3784" s="29" t="n">
        <f aca="false">J3783+I3784</f>
        <v>1007500</v>
      </c>
    </row>
    <row r="3785" customFormat="false" ht="15" hidden="false" customHeight="false" outlineLevel="0" collapsed="false">
      <c r="A3785" s="26" t="n">
        <v>42955</v>
      </c>
      <c r="B3785" s="27" t="n">
        <v>49.07</v>
      </c>
      <c r="C3785" s="27" t="n">
        <v>52.18</v>
      </c>
      <c r="D3785" s="28" t="n">
        <f aca="false">B3785-B3784</f>
        <v>-0.299999999999997</v>
      </c>
      <c r="E3785" s="28" t="n">
        <f aca="false">C3785-C3784</f>
        <v>0.759999999999998</v>
      </c>
      <c r="F3785" s="29" t="n">
        <f aca="false">Inputs!$B$5*B3785+Inputs!$B$6*C3785</f>
        <v>2298000</v>
      </c>
      <c r="G3785" s="29" t="n">
        <f aca="false">Inputs!$B$5*D3785</f>
        <v>-29999.9999999997</v>
      </c>
      <c r="H3785" s="29" t="n">
        <f aca="false">Inputs!$B$6*E3785</f>
        <v>-37999.9999999999</v>
      </c>
      <c r="I3785" s="29" t="n">
        <f aca="false">G3785+H3785</f>
        <v>-67999.9999999996</v>
      </c>
      <c r="J3785" s="29" t="n">
        <f aca="false">J3784+I3785</f>
        <v>939500.000000002</v>
      </c>
    </row>
    <row r="3786" customFormat="false" ht="15" hidden="false" customHeight="false" outlineLevel="0" collapsed="false">
      <c r="A3786" s="26" t="n">
        <v>42956</v>
      </c>
      <c r="B3786" s="27" t="n">
        <v>49.59</v>
      </c>
      <c r="C3786" s="27" t="n">
        <v>52.16</v>
      </c>
      <c r="D3786" s="28" t="n">
        <f aca="false">B3786-B3785</f>
        <v>0.520000000000003</v>
      </c>
      <c r="E3786" s="28" t="n">
        <f aca="false">C3786-C3785</f>
        <v>-0.0200000000000031</v>
      </c>
      <c r="F3786" s="29" t="n">
        <f aca="false">Inputs!$B$5*B3786+Inputs!$B$6*C3786</f>
        <v>2351000</v>
      </c>
      <c r="G3786" s="29" t="n">
        <f aca="false">Inputs!$B$5*D3786</f>
        <v>52000.0000000003</v>
      </c>
      <c r="H3786" s="29" t="n">
        <f aca="false">Inputs!$B$6*E3786</f>
        <v>1000.00000000016</v>
      </c>
      <c r="I3786" s="29" t="n">
        <f aca="false">G3786+H3786</f>
        <v>53000.0000000005</v>
      </c>
      <c r="J3786" s="29" t="n">
        <f aca="false">J3785+I3786</f>
        <v>992500.000000003</v>
      </c>
    </row>
    <row r="3787" customFormat="false" ht="15" hidden="false" customHeight="false" outlineLevel="0" collapsed="false">
      <c r="A3787" s="26" t="n">
        <v>42957</v>
      </c>
      <c r="B3787" s="27" t="n">
        <v>48.54</v>
      </c>
      <c r="C3787" s="27" t="n">
        <v>52.59</v>
      </c>
      <c r="D3787" s="28" t="n">
        <f aca="false">B3787-B3786</f>
        <v>-1.05</v>
      </c>
      <c r="E3787" s="28" t="n">
        <f aca="false">C3787-C3786</f>
        <v>0.430000000000007</v>
      </c>
      <c r="F3787" s="29" t="n">
        <f aca="false">Inputs!$B$5*B3787+Inputs!$B$6*C3787</f>
        <v>2224500</v>
      </c>
      <c r="G3787" s="29" t="n">
        <f aca="false">Inputs!$B$5*D3787</f>
        <v>-105000</v>
      </c>
      <c r="H3787" s="29" t="n">
        <f aca="false">Inputs!$B$6*E3787</f>
        <v>-21500.0000000003</v>
      </c>
      <c r="I3787" s="29" t="n">
        <f aca="false">G3787+H3787</f>
        <v>-126500.000000001</v>
      </c>
      <c r="J3787" s="29" t="n">
        <f aca="false">J3786+I3787</f>
        <v>866000.000000002</v>
      </c>
    </row>
    <row r="3788" customFormat="false" ht="15" hidden="false" customHeight="false" outlineLevel="0" collapsed="false">
      <c r="A3788" s="26" t="n">
        <v>42958</v>
      </c>
      <c r="B3788" s="27" t="n">
        <v>48.81</v>
      </c>
      <c r="C3788" s="27" t="n">
        <v>51.47</v>
      </c>
      <c r="D3788" s="28" t="n">
        <f aca="false">B3788-B3787</f>
        <v>0.270000000000003</v>
      </c>
      <c r="E3788" s="28" t="n">
        <f aca="false">C3788-C3787</f>
        <v>-1.12</v>
      </c>
      <c r="F3788" s="29" t="n">
        <f aca="false">Inputs!$B$5*B3788+Inputs!$B$6*C3788</f>
        <v>2307500</v>
      </c>
      <c r="G3788" s="29" t="n">
        <f aca="false">Inputs!$B$5*D3788</f>
        <v>27000.0000000003</v>
      </c>
      <c r="H3788" s="29" t="n">
        <f aca="false">Inputs!$B$6*E3788</f>
        <v>56000.0000000002</v>
      </c>
      <c r="I3788" s="29" t="n">
        <f aca="false">G3788+H3788</f>
        <v>83000.0000000005</v>
      </c>
      <c r="J3788" s="29" t="n">
        <f aca="false">J3787+I3788</f>
        <v>949000.000000003</v>
      </c>
    </row>
    <row r="3789" customFormat="false" ht="15" hidden="false" customHeight="false" outlineLevel="0" collapsed="false">
      <c r="A3789" s="26" t="n">
        <v>42961</v>
      </c>
      <c r="B3789" s="27" t="n">
        <v>47.59</v>
      </c>
      <c r="C3789" s="27" t="n">
        <v>51.29</v>
      </c>
      <c r="D3789" s="28" t="n">
        <f aca="false">B3789-B3788</f>
        <v>-1.22</v>
      </c>
      <c r="E3789" s="28" t="n">
        <f aca="false">C3789-C3788</f>
        <v>-0.18</v>
      </c>
      <c r="F3789" s="29" t="n">
        <f aca="false">Inputs!$B$5*B3789+Inputs!$B$6*C3789</f>
        <v>2194500</v>
      </c>
      <c r="G3789" s="29" t="n">
        <f aca="false">Inputs!$B$5*D3789</f>
        <v>-122000</v>
      </c>
      <c r="H3789" s="29" t="n">
        <f aca="false">Inputs!$B$6*E3789</f>
        <v>8999.99999999999</v>
      </c>
      <c r="I3789" s="29" t="n">
        <f aca="false">G3789+H3789</f>
        <v>-113000</v>
      </c>
      <c r="J3789" s="29" t="n">
        <f aca="false">J3788+I3789</f>
        <v>836000.000000003</v>
      </c>
    </row>
    <row r="3790" customFormat="false" ht="15" hidden="false" customHeight="false" outlineLevel="0" collapsed="false">
      <c r="A3790" s="26" t="n">
        <v>42962</v>
      </c>
      <c r="B3790" s="27" t="n">
        <v>47.57</v>
      </c>
      <c r="C3790" s="27" t="n">
        <v>49.9</v>
      </c>
      <c r="D3790" s="28" t="n">
        <f aca="false">B3790-B3789</f>
        <v>-0.0200000000000031</v>
      </c>
      <c r="E3790" s="28" t="n">
        <f aca="false">C3790-C3789</f>
        <v>-1.39</v>
      </c>
      <c r="F3790" s="29" t="n">
        <f aca="false">Inputs!$B$5*B3790+Inputs!$B$6*C3790</f>
        <v>2262000</v>
      </c>
      <c r="G3790" s="29" t="n">
        <f aca="false">Inputs!$B$5*D3790</f>
        <v>-2000.00000000031</v>
      </c>
      <c r="H3790" s="29" t="n">
        <f aca="false">Inputs!$B$6*E3790</f>
        <v>69500</v>
      </c>
      <c r="I3790" s="29" t="n">
        <f aca="false">G3790+H3790</f>
        <v>67499.9999999997</v>
      </c>
      <c r="J3790" s="29" t="n">
        <f aca="false">J3789+I3790</f>
        <v>903500.000000003</v>
      </c>
    </row>
    <row r="3791" customFormat="false" ht="15" hidden="false" customHeight="false" outlineLevel="0" collapsed="false">
      <c r="A3791" s="26" t="n">
        <v>42963</v>
      </c>
      <c r="B3791" s="27" t="n">
        <v>46.8</v>
      </c>
      <c r="C3791" s="27" t="n">
        <v>50.39</v>
      </c>
      <c r="D3791" s="28" t="n">
        <f aca="false">B3791-B3790</f>
        <v>-0.770000000000003</v>
      </c>
      <c r="E3791" s="28" t="n">
        <f aca="false">C3791-C3790</f>
        <v>0.490000000000002</v>
      </c>
      <c r="F3791" s="29" t="n">
        <f aca="false">Inputs!$B$5*B3791+Inputs!$B$6*C3791</f>
        <v>2160500</v>
      </c>
      <c r="G3791" s="29" t="n">
        <f aca="false">Inputs!$B$5*D3791</f>
        <v>-77000.0000000003</v>
      </c>
      <c r="H3791" s="29" t="n">
        <f aca="false">Inputs!$B$6*E3791</f>
        <v>-24500.0000000001</v>
      </c>
      <c r="I3791" s="29" t="n">
        <f aca="false">G3791+H3791</f>
        <v>-101500</v>
      </c>
      <c r="J3791" s="29" t="n">
        <f aca="false">J3790+I3791</f>
        <v>802000.000000002</v>
      </c>
    </row>
    <row r="3792" customFormat="false" ht="15" hidden="false" customHeight="false" outlineLevel="0" collapsed="false">
      <c r="A3792" s="26" t="n">
        <v>42964</v>
      </c>
      <c r="B3792" s="27" t="n">
        <v>47.07</v>
      </c>
      <c r="C3792" s="27" t="n">
        <v>50.37</v>
      </c>
      <c r="D3792" s="28" t="n">
        <f aca="false">B3792-B3791</f>
        <v>0.270000000000003</v>
      </c>
      <c r="E3792" s="28" t="n">
        <f aca="false">C3792-C3791</f>
        <v>-0.0200000000000031</v>
      </c>
      <c r="F3792" s="29" t="n">
        <f aca="false">Inputs!$B$5*B3792+Inputs!$B$6*C3792</f>
        <v>2188500</v>
      </c>
      <c r="G3792" s="29" t="n">
        <f aca="false">Inputs!$B$5*D3792</f>
        <v>27000.0000000003</v>
      </c>
      <c r="H3792" s="29" t="n">
        <f aca="false">Inputs!$B$6*E3792</f>
        <v>1000.00000000016</v>
      </c>
      <c r="I3792" s="29" t="n">
        <f aca="false">G3792+H3792</f>
        <v>28000.0000000005</v>
      </c>
      <c r="J3792" s="29" t="n">
        <f aca="false">J3791+I3792</f>
        <v>830000.000000003</v>
      </c>
    </row>
    <row r="3793" customFormat="false" ht="15" hidden="false" customHeight="false" outlineLevel="0" collapsed="false">
      <c r="A3793" s="26" t="n">
        <v>42965</v>
      </c>
      <c r="B3793" s="27" t="n">
        <v>48.59</v>
      </c>
      <c r="C3793" s="27" t="n">
        <v>50.96</v>
      </c>
      <c r="D3793" s="28" t="n">
        <f aca="false">B3793-B3792</f>
        <v>1.52</v>
      </c>
      <c r="E3793" s="28" t="n">
        <f aca="false">C3793-C3792</f>
        <v>0.590000000000003</v>
      </c>
      <c r="F3793" s="29" t="n">
        <f aca="false">Inputs!$B$5*B3793+Inputs!$B$6*C3793</f>
        <v>2311000</v>
      </c>
      <c r="G3793" s="29" t="n">
        <f aca="false">Inputs!$B$5*D3793</f>
        <v>152000</v>
      </c>
      <c r="H3793" s="29" t="n">
        <f aca="false">Inputs!$B$6*E3793</f>
        <v>-29500.0000000002</v>
      </c>
      <c r="I3793" s="29" t="n">
        <f aca="false">G3793+H3793</f>
        <v>122500</v>
      </c>
      <c r="J3793" s="29" t="n">
        <f aca="false">J3792+I3793</f>
        <v>952500.000000003</v>
      </c>
    </row>
    <row r="3794" customFormat="false" ht="15" hidden="false" customHeight="false" outlineLevel="0" collapsed="false">
      <c r="A3794" s="26" t="n">
        <v>42968</v>
      </c>
      <c r="B3794" s="27" t="n">
        <v>47.39</v>
      </c>
      <c r="C3794" s="27" t="n">
        <v>51.94</v>
      </c>
      <c r="D3794" s="28" t="n">
        <f aca="false">B3794-B3793</f>
        <v>-1.2</v>
      </c>
      <c r="E3794" s="28" t="n">
        <f aca="false">C3794-C3793</f>
        <v>0.979999999999997</v>
      </c>
      <c r="F3794" s="29" t="n">
        <f aca="false">Inputs!$B$5*B3794+Inputs!$B$6*C3794</f>
        <v>2142000</v>
      </c>
      <c r="G3794" s="29" t="n">
        <f aca="false">Inputs!$B$5*D3794</f>
        <v>-120000</v>
      </c>
      <c r="H3794" s="29" t="n">
        <f aca="false">Inputs!$B$6*E3794</f>
        <v>-48999.9999999999</v>
      </c>
      <c r="I3794" s="29" t="n">
        <f aca="false">G3794+H3794</f>
        <v>-169000</v>
      </c>
      <c r="J3794" s="29" t="n">
        <f aca="false">J3793+I3794</f>
        <v>783500.000000003</v>
      </c>
    </row>
    <row r="3795" customFormat="false" ht="15" hidden="false" customHeight="false" outlineLevel="0" collapsed="false">
      <c r="A3795" s="26" t="n">
        <v>42969</v>
      </c>
      <c r="B3795" s="27" t="n">
        <v>47.65</v>
      </c>
      <c r="C3795" s="27" t="n">
        <v>52.29</v>
      </c>
      <c r="D3795" s="28" t="n">
        <f aca="false">B3795-B3794</f>
        <v>0.259999999999998</v>
      </c>
      <c r="E3795" s="28" t="n">
        <f aca="false">C3795-C3794</f>
        <v>0.350000000000001</v>
      </c>
      <c r="F3795" s="29" t="n">
        <f aca="false">Inputs!$B$5*B3795+Inputs!$B$6*C3795</f>
        <v>2150500</v>
      </c>
      <c r="G3795" s="29" t="n">
        <f aca="false">Inputs!$B$5*D3795</f>
        <v>25999.9999999998</v>
      </c>
      <c r="H3795" s="29" t="n">
        <f aca="false">Inputs!$B$6*E3795</f>
        <v>-17500.0000000001</v>
      </c>
      <c r="I3795" s="29" t="n">
        <f aca="false">G3795+H3795</f>
        <v>8499.99999999973</v>
      </c>
      <c r="J3795" s="29" t="n">
        <f aca="false">J3794+I3795</f>
        <v>792000.000000002</v>
      </c>
    </row>
    <row r="3796" customFormat="false" ht="15" hidden="false" customHeight="false" outlineLevel="0" collapsed="false">
      <c r="A3796" s="26" t="n">
        <v>42970</v>
      </c>
      <c r="B3796" s="27" t="n">
        <v>48.45</v>
      </c>
      <c r="C3796" s="27" t="n">
        <v>52.31</v>
      </c>
      <c r="D3796" s="28" t="n">
        <f aca="false">B3796-B3795</f>
        <v>0.800000000000004</v>
      </c>
      <c r="E3796" s="28" t="n">
        <f aca="false">C3796-C3795</f>
        <v>0.0200000000000031</v>
      </c>
      <c r="F3796" s="29" t="n">
        <f aca="false">Inputs!$B$5*B3796+Inputs!$B$6*C3796</f>
        <v>2229500</v>
      </c>
      <c r="G3796" s="29" t="n">
        <f aca="false">Inputs!$B$5*D3796</f>
        <v>80000.0000000004</v>
      </c>
      <c r="H3796" s="29" t="n">
        <f aca="false">Inputs!$B$6*E3796</f>
        <v>-1000.00000000016</v>
      </c>
      <c r="I3796" s="29" t="n">
        <f aca="false">G3796+H3796</f>
        <v>79000.0000000003</v>
      </c>
      <c r="J3796" s="29" t="n">
        <f aca="false">J3795+I3796</f>
        <v>871000.000000003</v>
      </c>
    </row>
    <row r="3797" customFormat="false" ht="15" hidden="false" customHeight="false" outlineLevel="0" collapsed="false">
      <c r="A3797" s="26" t="n">
        <v>42971</v>
      </c>
      <c r="B3797" s="27" t="n">
        <v>47.24</v>
      </c>
      <c r="C3797" s="27" t="n">
        <v>51.73</v>
      </c>
      <c r="D3797" s="28" t="n">
        <f aca="false">B3797-B3796</f>
        <v>-1.21</v>
      </c>
      <c r="E3797" s="28" t="n">
        <f aca="false">C3797-C3796</f>
        <v>-0.580000000000005</v>
      </c>
      <c r="F3797" s="29" t="n">
        <f aca="false">Inputs!$B$5*B3797+Inputs!$B$6*C3797</f>
        <v>2137500</v>
      </c>
      <c r="G3797" s="29" t="n">
        <f aca="false">Inputs!$B$5*D3797</f>
        <v>-121000</v>
      </c>
      <c r="H3797" s="29" t="n">
        <f aca="false">Inputs!$B$6*E3797</f>
        <v>29000.0000000003</v>
      </c>
      <c r="I3797" s="29" t="n">
        <f aca="false">G3797+H3797</f>
        <v>-91999.9999999998</v>
      </c>
      <c r="J3797" s="29" t="n">
        <f aca="false">J3796+I3797</f>
        <v>779000.000000003</v>
      </c>
    </row>
    <row r="3798" customFormat="false" ht="15" hidden="false" customHeight="false" outlineLevel="0" collapsed="false">
      <c r="A3798" s="26" t="n">
        <v>42972</v>
      </c>
      <c r="B3798" s="27" t="n">
        <v>47.65</v>
      </c>
      <c r="C3798" s="27" t="n">
        <v>51.87</v>
      </c>
      <c r="D3798" s="28" t="n">
        <f aca="false">B3798-B3797</f>
        <v>0.409999999999997</v>
      </c>
      <c r="E3798" s="28" t="n">
        <f aca="false">C3798-C3797</f>
        <v>0.140000000000001</v>
      </c>
      <c r="F3798" s="29" t="n">
        <f aca="false">Inputs!$B$5*B3798+Inputs!$B$6*C3798</f>
        <v>2171500</v>
      </c>
      <c r="G3798" s="29" t="n">
        <f aca="false">Inputs!$B$5*D3798</f>
        <v>40999.9999999997</v>
      </c>
      <c r="H3798" s="29" t="n">
        <f aca="false">Inputs!$B$6*E3798</f>
        <v>-7000.00000000003</v>
      </c>
      <c r="I3798" s="29" t="n">
        <f aca="false">G3798+H3798</f>
        <v>33999.9999999996</v>
      </c>
      <c r="J3798" s="29" t="n">
        <f aca="false">J3797+I3798</f>
        <v>813000.000000002</v>
      </c>
    </row>
    <row r="3799" customFormat="false" ht="15" hidden="false" customHeight="false" outlineLevel="0" collapsed="false">
      <c r="A3799" s="26" t="n">
        <v>42975</v>
      </c>
      <c r="B3799" s="27" t="n">
        <v>46.4</v>
      </c>
      <c r="C3799" s="27" t="n">
        <v>51.87</v>
      </c>
      <c r="D3799" s="28" t="n">
        <f aca="false">B3799-B3798</f>
        <v>-1.25</v>
      </c>
      <c r="E3799" s="28" t="n">
        <f aca="false">C3799-C3798</f>
        <v>0</v>
      </c>
      <c r="F3799" s="29" t="n">
        <f aca="false">Inputs!$B$5*B3799+Inputs!$B$6*C3799</f>
        <v>2046500</v>
      </c>
      <c r="G3799" s="29" t="n">
        <f aca="false">Inputs!$B$5*D3799</f>
        <v>-125000</v>
      </c>
      <c r="H3799" s="29" t="n">
        <f aca="false">Inputs!$B$6*E3799</f>
        <v>-0</v>
      </c>
      <c r="I3799" s="29" t="n">
        <f aca="false">G3799+H3799</f>
        <v>-125000</v>
      </c>
      <c r="J3799" s="29" t="n">
        <f aca="false">J3798+I3799</f>
        <v>688000.000000002</v>
      </c>
    </row>
    <row r="3800" customFormat="false" ht="15" hidden="false" customHeight="false" outlineLevel="0" collapsed="false">
      <c r="A3800" s="26" t="n">
        <v>42976</v>
      </c>
      <c r="B3800" s="27" t="n">
        <v>46.46</v>
      </c>
      <c r="C3800" s="27" t="n">
        <v>51.64</v>
      </c>
      <c r="D3800" s="28" t="n">
        <f aca="false">B3800-B3799</f>
        <v>0.0600000000000023</v>
      </c>
      <c r="E3800" s="28" t="n">
        <f aca="false">C3800-C3799</f>
        <v>-0.229999999999997</v>
      </c>
      <c r="F3800" s="29" t="n">
        <f aca="false">Inputs!$B$5*B3800+Inputs!$B$6*C3800</f>
        <v>2064000</v>
      </c>
      <c r="G3800" s="29" t="n">
        <f aca="false">Inputs!$B$5*D3800</f>
        <v>6000.00000000023</v>
      </c>
      <c r="H3800" s="29" t="n">
        <f aca="false">Inputs!$B$6*E3800</f>
        <v>11499.9999999998</v>
      </c>
      <c r="I3800" s="29" t="n">
        <f aca="false">G3800+H3800</f>
        <v>17500.0000000001</v>
      </c>
      <c r="J3800" s="29" t="n">
        <f aca="false">J3799+I3800</f>
        <v>705500.000000003</v>
      </c>
    </row>
    <row r="3801" customFormat="false" ht="15" hidden="false" customHeight="false" outlineLevel="0" collapsed="false">
      <c r="A3801" s="26" t="n">
        <v>42977</v>
      </c>
      <c r="B3801" s="27" t="n">
        <v>45.96</v>
      </c>
      <c r="C3801" s="27" t="n">
        <v>51.91</v>
      </c>
      <c r="D3801" s="28" t="n">
        <f aca="false">B3801-B3800</f>
        <v>-0.5</v>
      </c>
      <c r="E3801" s="28" t="n">
        <f aca="false">C3801-C3800</f>
        <v>0.269999999999996</v>
      </c>
      <c r="F3801" s="29" t="n">
        <f aca="false">Inputs!$B$5*B3801+Inputs!$B$6*C3801</f>
        <v>2000500</v>
      </c>
      <c r="G3801" s="29" t="n">
        <f aca="false">Inputs!$B$5*D3801</f>
        <v>-50000</v>
      </c>
      <c r="H3801" s="29" t="n">
        <f aca="false">Inputs!$B$6*E3801</f>
        <v>-13499.9999999998</v>
      </c>
      <c r="I3801" s="29" t="n">
        <f aca="false">G3801+H3801</f>
        <v>-63499.9999999998</v>
      </c>
      <c r="J3801" s="29" t="n">
        <f aca="false">J3800+I3801</f>
        <v>642000.000000003</v>
      </c>
    </row>
    <row r="3802" customFormat="false" ht="15" hidden="false" customHeight="false" outlineLevel="0" collapsed="false">
      <c r="A3802" s="26" t="n">
        <v>42978</v>
      </c>
      <c r="B3802" s="27" t="n">
        <v>47.26</v>
      </c>
      <c r="C3802" s="27" t="n">
        <v>52.69</v>
      </c>
      <c r="D3802" s="28" t="n">
        <f aca="false">B3802-B3801</f>
        <v>1.3</v>
      </c>
      <c r="E3802" s="28" t="n">
        <f aca="false">C3802-C3801</f>
        <v>0.780000000000001</v>
      </c>
      <c r="F3802" s="29" t="n">
        <f aca="false">Inputs!$B$5*B3802+Inputs!$B$6*C3802</f>
        <v>2091500</v>
      </c>
      <c r="G3802" s="29" t="n">
        <f aca="false">Inputs!$B$5*D3802</f>
        <v>130000</v>
      </c>
      <c r="H3802" s="29" t="n">
        <f aca="false">Inputs!$B$6*E3802</f>
        <v>-39000.0000000001</v>
      </c>
      <c r="I3802" s="29" t="n">
        <f aca="false">G3802+H3802</f>
        <v>90999.9999999997</v>
      </c>
      <c r="J3802" s="29" t="n">
        <f aca="false">J3801+I3802</f>
        <v>733000.000000002</v>
      </c>
    </row>
    <row r="3803" customFormat="false" ht="15" hidden="false" customHeight="false" outlineLevel="0" collapsed="false">
      <c r="A3803" s="26" t="n">
        <v>42979</v>
      </c>
      <c r="B3803" s="27" t="n">
        <v>47.32</v>
      </c>
      <c r="C3803" s="27" t="n">
        <v>53.15</v>
      </c>
      <c r="D3803" s="28" t="n">
        <f aca="false">B3803-B3802</f>
        <v>0.0600000000000023</v>
      </c>
      <c r="E3803" s="28" t="n">
        <f aca="false">C3803-C3802</f>
        <v>0.460000000000001</v>
      </c>
      <c r="F3803" s="29" t="n">
        <f aca="false">Inputs!$B$5*B3803+Inputs!$B$6*C3803</f>
        <v>2074500</v>
      </c>
      <c r="G3803" s="29" t="n">
        <f aca="false">Inputs!$B$5*D3803</f>
        <v>6000.00000000023</v>
      </c>
      <c r="H3803" s="29" t="n">
        <f aca="false">Inputs!$B$6*E3803</f>
        <v>-23000</v>
      </c>
      <c r="I3803" s="29" t="n">
        <f aca="false">G3803+H3803</f>
        <v>-16999.9999999998</v>
      </c>
      <c r="J3803" s="29" t="n">
        <f aca="false">J3802+I3803</f>
        <v>716000.000000003</v>
      </c>
    </row>
    <row r="3804" customFormat="false" ht="15" hidden="false" customHeight="false" outlineLevel="0" collapsed="false">
      <c r="A3804" s="26" t="n">
        <v>42983</v>
      </c>
      <c r="B3804" s="27" t="n">
        <v>48.63</v>
      </c>
      <c r="C3804" s="27" t="n">
        <v>53.63</v>
      </c>
      <c r="D3804" s="28" t="n">
        <f aca="false">B3804-B3803</f>
        <v>1.31</v>
      </c>
      <c r="E3804" s="28" t="n">
        <f aca="false">C3804-C3803</f>
        <v>0.480000000000004</v>
      </c>
      <c r="F3804" s="29" t="n">
        <f aca="false">Inputs!$B$5*B3804+Inputs!$B$6*C3804</f>
        <v>2181500</v>
      </c>
      <c r="G3804" s="29" t="n">
        <f aca="false">Inputs!$B$5*D3804</f>
        <v>131000</v>
      </c>
      <c r="H3804" s="29" t="n">
        <f aca="false">Inputs!$B$6*E3804</f>
        <v>-24000.0000000002</v>
      </c>
      <c r="I3804" s="29" t="n">
        <f aca="false">G3804+H3804</f>
        <v>107000</v>
      </c>
      <c r="J3804" s="29" t="n">
        <f aca="false">J3803+I3804</f>
        <v>823000.000000003</v>
      </c>
    </row>
    <row r="3805" customFormat="false" ht="15" hidden="false" customHeight="false" outlineLevel="0" collapsed="false">
      <c r="A3805" s="26" t="n">
        <v>42984</v>
      </c>
      <c r="B3805" s="27" t="n">
        <v>49.13</v>
      </c>
      <c r="C3805" s="27" t="n">
        <v>54.48</v>
      </c>
      <c r="D3805" s="28" t="n">
        <f aca="false">B3805-B3804</f>
        <v>0.5</v>
      </c>
      <c r="E3805" s="28" t="n">
        <f aca="false">C3805-C3804</f>
        <v>0.849999999999994</v>
      </c>
      <c r="F3805" s="29" t="n">
        <f aca="false">Inputs!$B$5*B3805+Inputs!$B$6*C3805</f>
        <v>2189000</v>
      </c>
      <c r="G3805" s="29" t="n">
        <f aca="false">Inputs!$B$5*D3805</f>
        <v>50000</v>
      </c>
      <c r="H3805" s="29" t="n">
        <f aca="false">Inputs!$B$6*E3805</f>
        <v>-42499.9999999997</v>
      </c>
      <c r="I3805" s="29" t="n">
        <f aca="false">G3805+H3805</f>
        <v>7500.00000000028</v>
      </c>
      <c r="J3805" s="29" t="n">
        <f aca="false">J3804+I3805</f>
        <v>830500.000000003</v>
      </c>
    </row>
    <row r="3806" customFormat="false" ht="15" hidden="false" customHeight="false" outlineLevel="0" collapsed="false">
      <c r="A3806" s="26" t="n">
        <v>42985</v>
      </c>
      <c r="B3806" s="27" t="n">
        <v>49.1</v>
      </c>
      <c r="C3806" s="27" t="n">
        <v>54.16</v>
      </c>
      <c r="D3806" s="28" t="n">
        <f aca="false">B3806-B3805</f>
        <v>-0.0300000000000011</v>
      </c>
      <c r="E3806" s="28" t="n">
        <f aca="false">C3806-C3805</f>
        <v>-0.32</v>
      </c>
      <c r="F3806" s="29" t="n">
        <f aca="false">Inputs!$B$5*B3806+Inputs!$B$6*C3806</f>
        <v>2202000</v>
      </c>
      <c r="G3806" s="29" t="n">
        <f aca="false">Inputs!$B$5*D3806</f>
        <v>-3000.00000000011</v>
      </c>
      <c r="H3806" s="29" t="n">
        <f aca="false">Inputs!$B$6*E3806</f>
        <v>16000</v>
      </c>
      <c r="I3806" s="29" t="n">
        <f aca="false">G3806+H3806</f>
        <v>12999.9999999999</v>
      </c>
      <c r="J3806" s="29" t="n">
        <f aca="false">J3805+I3806</f>
        <v>843500.000000003</v>
      </c>
    </row>
    <row r="3807" customFormat="false" ht="15" hidden="false" customHeight="false" outlineLevel="0" collapsed="false">
      <c r="A3807" s="26" t="n">
        <v>42986</v>
      </c>
      <c r="B3807" s="27" t="n">
        <v>47.44</v>
      </c>
      <c r="C3807" s="27" t="n">
        <v>54.55</v>
      </c>
      <c r="D3807" s="28" t="n">
        <f aca="false">B3807-B3806</f>
        <v>-1.66</v>
      </c>
      <c r="E3807" s="28" t="n">
        <f aca="false">C3807-C3806</f>
        <v>0.390000000000001</v>
      </c>
      <c r="F3807" s="29" t="n">
        <f aca="false">Inputs!$B$5*B3807+Inputs!$B$6*C3807</f>
        <v>2016500</v>
      </c>
      <c r="G3807" s="29" t="n">
        <f aca="false">Inputs!$B$5*D3807</f>
        <v>-166000</v>
      </c>
      <c r="H3807" s="29" t="n">
        <f aca="false">Inputs!$B$6*E3807</f>
        <v>-19500</v>
      </c>
      <c r="I3807" s="29" t="n">
        <f aca="false">G3807+H3807</f>
        <v>-185500</v>
      </c>
      <c r="J3807" s="29" t="n">
        <f aca="false">J3806+I3807</f>
        <v>658000.000000002</v>
      </c>
    </row>
    <row r="3808" customFormat="false" ht="15" hidden="false" customHeight="false" outlineLevel="0" collapsed="false">
      <c r="A3808" s="26" t="n">
        <v>42989</v>
      </c>
      <c r="B3808" s="27" t="n">
        <v>48.06</v>
      </c>
      <c r="C3808" s="27" t="n">
        <v>54.2</v>
      </c>
      <c r="D3808" s="28" t="n">
        <f aca="false">B3808-B3807</f>
        <v>0.620000000000005</v>
      </c>
      <c r="E3808" s="28" t="n">
        <f aca="false">C3808-C3807</f>
        <v>-0.349999999999994</v>
      </c>
      <c r="F3808" s="29" t="n">
        <f aca="false">Inputs!$B$5*B3808+Inputs!$B$6*C3808</f>
        <v>2096000</v>
      </c>
      <c r="G3808" s="29" t="n">
        <f aca="false">Inputs!$B$5*D3808</f>
        <v>62000.0000000005</v>
      </c>
      <c r="H3808" s="29" t="n">
        <f aca="false">Inputs!$B$6*E3808</f>
        <v>17499.9999999997</v>
      </c>
      <c r="I3808" s="29" t="n">
        <f aca="false">G3808+H3808</f>
        <v>79500.0000000002</v>
      </c>
      <c r="J3808" s="29" t="n">
        <f aca="false">J3807+I3808</f>
        <v>737500.000000003</v>
      </c>
    </row>
    <row r="3809" customFormat="false" ht="15" hidden="false" customHeight="false" outlineLevel="0" collapsed="false">
      <c r="A3809" s="26" t="n">
        <v>42990</v>
      </c>
      <c r="B3809" s="27" t="n">
        <v>48.21</v>
      </c>
      <c r="C3809" s="27" t="n">
        <v>55.06</v>
      </c>
      <c r="D3809" s="28" t="n">
        <f aca="false">B3809-B3808</f>
        <v>0.149999999999999</v>
      </c>
      <c r="E3809" s="28" t="n">
        <f aca="false">C3809-C3808</f>
        <v>0.859999999999999</v>
      </c>
      <c r="F3809" s="29" t="n">
        <f aca="false">Inputs!$B$5*B3809+Inputs!$B$6*C3809</f>
        <v>2068000</v>
      </c>
      <c r="G3809" s="29" t="n">
        <f aca="false">Inputs!$B$5*D3809</f>
        <v>14999.9999999999</v>
      </c>
      <c r="H3809" s="29" t="n">
        <f aca="false">Inputs!$B$6*E3809</f>
        <v>-43000</v>
      </c>
      <c r="I3809" s="29" t="n">
        <f aca="false">G3809+H3809</f>
        <v>-28000.0000000001</v>
      </c>
      <c r="J3809" s="29" t="n">
        <f aca="false">J3808+I3809</f>
        <v>709500.000000002</v>
      </c>
    </row>
    <row r="3810" customFormat="false" ht="15" hidden="false" customHeight="false" outlineLevel="0" collapsed="false">
      <c r="A3810" s="26" t="n">
        <v>42991</v>
      </c>
      <c r="B3810" s="27" t="n">
        <v>49.3</v>
      </c>
      <c r="C3810" s="27" t="n">
        <v>55.52</v>
      </c>
      <c r="D3810" s="28" t="n">
        <f aca="false">B3810-B3809</f>
        <v>1.09</v>
      </c>
      <c r="E3810" s="28" t="n">
        <f aca="false">C3810-C3809</f>
        <v>0.460000000000001</v>
      </c>
      <c r="F3810" s="29" t="n">
        <f aca="false">Inputs!$B$5*B3810+Inputs!$B$6*C3810</f>
        <v>2154000</v>
      </c>
      <c r="G3810" s="29" t="n">
        <f aca="false">Inputs!$B$5*D3810</f>
        <v>109000</v>
      </c>
      <c r="H3810" s="29" t="n">
        <f aca="false">Inputs!$B$6*E3810</f>
        <v>-23000</v>
      </c>
      <c r="I3810" s="29" t="n">
        <f aca="false">G3810+H3810</f>
        <v>85999.9999999996</v>
      </c>
      <c r="J3810" s="29" t="n">
        <f aca="false">J3809+I3810</f>
        <v>795500.000000002</v>
      </c>
    </row>
    <row r="3811" customFormat="false" ht="15" hidden="false" customHeight="false" outlineLevel="0" collapsed="false">
      <c r="A3811" s="26" t="n">
        <v>42992</v>
      </c>
      <c r="B3811" s="27" t="n">
        <v>49.86</v>
      </c>
      <c r="C3811" s="27" t="n">
        <v>56.76</v>
      </c>
      <c r="D3811" s="28" t="n">
        <f aca="false">B3811-B3810</f>
        <v>0.560000000000002</v>
      </c>
      <c r="E3811" s="28" t="n">
        <f aca="false">C3811-C3810</f>
        <v>1.23999999999999</v>
      </c>
      <c r="F3811" s="29" t="n">
        <f aca="false">Inputs!$B$5*B3811+Inputs!$B$6*C3811</f>
        <v>2148000</v>
      </c>
      <c r="G3811" s="29" t="n">
        <f aca="false">Inputs!$B$5*D3811</f>
        <v>56000.0000000002</v>
      </c>
      <c r="H3811" s="29" t="n">
        <f aca="false">Inputs!$B$6*E3811</f>
        <v>-61999.9999999997</v>
      </c>
      <c r="I3811" s="29" t="n">
        <f aca="false">G3811+H3811</f>
        <v>-5999.99999999952</v>
      </c>
      <c r="J3811" s="29" t="n">
        <f aca="false">J3810+I3811</f>
        <v>789500.000000003</v>
      </c>
    </row>
    <row r="3812" customFormat="false" ht="15" hidden="false" customHeight="false" outlineLevel="0" collapsed="false">
      <c r="A3812" s="26" t="n">
        <v>42993</v>
      </c>
      <c r="B3812" s="27" t="n">
        <v>49.9</v>
      </c>
      <c r="C3812" s="27" t="n">
        <v>56.18</v>
      </c>
      <c r="D3812" s="28" t="n">
        <f aca="false">B3812-B3811</f>
        <v>0.0399999999999992</v>
      </c>
      <c r="E3812" s="28" t="n">
        <f aca="false">C3812-C3811</f>
        <v>-0.579999999999998</v>
      </c>
      <c r="F3812" s="29" t="n">
        <f aca="false">Inputs!$B$5*B3812+Inputs!$B$6*C3812</f>
        <v>2181000</v>
      </c>
      <c r="G3812" s="29" t="n">
        <f aca="false">Inputs!$B$5*D3812</f>
        <v>3999.99999999991</v>
      </c>
      <c r="H3812" s="29" t="n">
        <f aca="false">Inputs!$B$6*E3812</f>
        <v>28999.9999999999</v>
      </c>
      <c r="I3812" s="29" t="n">
        <f aca="false">G3812+H3812</f>
        <v>32999.9999999998</v>
      </c>
      <c r="J3812" s="29" t="n">
        <f aca="false">J3811+I3812</f>
        <v>822500.000000002</v>
      </c>
    </row>
    <row r="3813" customFormat="false" ht="15" hidden="false" customHeight="false" outlineLevel="0" collapsed="false">
      <c r="A3813" s="26" t="n">
        <v>42996</v>
      </c>
      <c r="B3813" s="27" t="n">
        <v>49.88</v>
      </c>
      <c r="C3813" s="27" t="n">
        <v>55.5</v>
      </c>
      <c r="D3813" s="28" t="n">
        <f aca="false">B3813-B3812</f>
        <v>-0.019999999999996</v>
      </c>
      <c r="E3813" s="28" t="n">
        <f aca="false">C3813-C3812</f>
        <v>-0.68</v>
      </c>
      <c r="F3813" s="29" t="n">
        <f aca="false">Inputs!$B$5*B3813+Inputs!$B$6*C3813</f>
        <v>2213000</v>
      </c>
      <c r="G3813" s="29" t="n">
        <f aca="false">Inputs!$B$5*D3813</f>
        <v>-1999.9999999996</v>
      </c>
      <c r="H3813" s="29" t="n">
        <f aca="false">Inputs!$B$6*E3813</f>
        <v>34000</v>
      </c>
      <c r="I3813" s="29" t="n">
        <f aca="false">G3813+H3813</f>
        <v>32000.0000000004</v>
      </c>
      <c r="J3813" s="29" t="n">
        <f aca="false">J3812+I3813</f>
        <v>854500.000000003</v>
      </c>
    </row>
    <row r="3814" customFormat="false" ht="15" hidden="false" customHeight="false" outlineLevel="0" collapsed="false">
      <c r="A3814" s="26" t="n">
        <v>42997</v>
      </c>
      <c r="B3814" s="27" t="n">
        <v>49.54</v>
      </c>
      <c r="C3814" s="27" t="n">
        <v>56.58</v>
      </c>
      <c r="D3814" s="28" t="n">
        <f aca="false">B3814-B3813</f>
        <v>-0.340000000000003</v>
      </c>
      <c r="E3814" s="28" t="n">
        <f aca="false">C3814-C3813</f>
        <v>1.08</v>
      </c>
      <c r="F3814" s="29" t="n">
        <f aca="false">Inputs!$B$5*B3814+Inputs!$B$6*C3814</f>
        <v>2125000</v>
      </c>
      <c r="G3814" s="29" t="n">
        <f aca="false">Inputs!$B$5*D3814</f>
        <v>-34000.0000000003</v>
      </c>
      <c r="H3814" s="29" t="n">
        <f aca="false">Inputs!$B$6*E3814</f>
        <v>-53999.9999999999</v>
      </c>
      <c r="I3814" s="29" t="n">
        <f aca="false">G3814+H3814</f>
        <v>-88000.0000000003</v>
      </c>
      <c r="J3814" s="29" t="n">
        <f aca="false">J3813+I3814</f>
        <v>766500.000000003</v>
      </c>
    </row>
    <row r="3815" customFormat="false" ht="15" hidden="false" customHeight="false" outlineLevel="0" collapsed="false">
      <c r="A3815" s="26" t="n">
        <v>42998</v>
      </c>
      <c r="B3815" s="27" t="n">
        <v>50.29</v>
      </c>
      <c r="C3815" s="27" t="n">
        <v>57.2</v>
      </c>
      <c r="D3815" s="28" t="n">
        <f aca="false">B3815-B3814</f>
        <v>0.75</v>
      </c>
      <c r="E3815" s="28" t="n">
        <f aca="false">C3815-C3814</f>
        <v>0.620000000000005</v>
      </c>
      <c r="F3815" s="29" t="n">
        <f aca="false">Inputs!$B$5*B3815+Inputs!$B$6*C3815</f>
        <v>2169000</v>
      </c>
      <c r="G3815" s="29" t="n">
        <f aca="false">Inputs!$B$5*D3815</f>
        <v>75000</v>
      </c>
      <c r="H3815" s="29" t="n">
        <f aca="false">Inputs!$B$6*E3815</f>
        <v>-31000.0000000002</v>
      </c>
      <c r="I3815" s="29" t="n">
        <f aca="false">G3815+H3815</f>
        <v>43999.9999999998</v>
      </c>
      <c r="J3815" s="29" t="n">
        <f aca="false">J3814+I3815</f>
        <v>810500.000000002</v>
      </c>
    </row>
    <row r="3816" customFormat="false" ht="15" hidden="false" customHeight="false" outlineLevel="0" collapsed="false">
      <c r="A3816" s="26" t="n">
        <v>42999</v>
      </c>
      <c r="B3816" s="27" t="n">
        <v>50.58</v>
      </c>
      <c r="C3816" s="27" t="n">
        <v>57.73</v>
      </c>
      <c r="D3816" s="28" t="n">
        <f aca="false">B3816-B3815</f>
        <v>0.289999999999999</v>
      </c>
      <c r="E3816" s="28" t="n">
        <f aca="false">C3816-C3815</f>
        <v>0.529999999999994</v>
      </c>
      <c r="F3816" s="29" t="n">
        <f aca="false">Inputs!$B$5*B3816+Inputs!$B$6*C3816</f>
        <v>2171500</v>
      </c>
      <c r="G3816" s="29" t="n">
        <f aca="false">Inputs!$B$5*D3816</f>
        <v>28999.9999999999</v>
      </c>
      <c r="H3816" s="29" t="n">
        <f aca="false">Inputs!$B$6*E3816</f>
        <v>-26499.9999999997</v>
      </c>
      <c r="I3816" s="29" t="n">
        <f aca="false">G3816+H3816</f>
        <v>2500.00000000021</v>
      </c>
      <c r="J3816" s="29" t="n">
        <f aca="false">J3815+I3816</f>
        <v>813000.000000003</v>
      </c>
    </row>
    <row r="3817" customFormat="false" ht="15" hidden="false" customHeight="false" outlineLevel="0" collapsed="false">
      <c r="A3817" s="26" t="n">
        <v>43000</v>
      </c>
      <c r="B3817" s="27" t="n">
        <v>50.33</v>
      </c>
      <c r="C3817" s="27" t="n">
        <v>58.16</v>
      </c>
      <c r="D3817" s="28" t="n">
        <f aca="false">B3817-B3816</f>
        <v>-0.25</v>
      </c>
      <c r="E3817" s="28" t="n">
        <f aca="false">C3817-C3816</f>
        <v>0.43</v>
      </c>
      <c r="F3817" s="29" t="n">
        <f aca="false">Inputs!$B$5*B3817+Inputs!$B$6*C3817</f>
        <v>2125000</v>
      </c>
      <c r="G3817" s="29" t="n">
        <f aca="false">Inputs!$B$5*D3817</f>
        <v>-25000</v>
      </c>
      <c r="H3817" s="29" t="n">
        <f aca="false">Inputs!$B$6*E3817</f>
        <v>-21500</v>
      </c>
      <c r="I3817" s="29" t="n">
        <f aca="false">G3817+H3817</f>
        <v>-46500</v>
      </c>
      <c r="J3817" s="29" t="n">
        <f aca="false">J3816+I3817</f>
        <v>766500.000000003</v>
      </c>
    </row>
    <row r="3818" customFormat="false" ht="15" hidden="false" customHeight="false" outlineLevel="0" collapsed="false">
      <c r="A3818" s="26" t="n">
        <v>43003</v>
      </c>
      <c r="B3818" s="27" t="n">
        <v>51.85</v>
      </c>
      <c r="C3818" s="27" t="n">
        <v>59.42</v>
      </c>
      <c r="D3818" s="28" t="n">
        <f aca="false">B3818-B3817</f>
        <v>1.52</v>
      </c>
      <c r="E3818" s="28" t="n">
        <f aca="false">C3818-C3817</f>
        <v>1.26000000000001</v>
      </c>
      <c r="F3818" s="29" t="n">
        <f aca="false">Inputs!$B$5*B3818+Inputs!$B$6*C3818</f>
        <v>2214000</v>
      </c>
      <c r="G3818" s="29" t="n">
        <f aca="false">Inputs!$B$5*D3818</f>
        <v>152000</v>
      </c>
      <c r="H3818" s="29" t="n">
        <f aca="false">Inputs!$B$6*E3818</f>
        <v>-63000.0000000003</v>
      </c>
      <c r="I3818" s="29" t="n">
        <f aca="false">G3818+H3818</f>
        <v>89000.0000000001</v>
      </c>
      <c r="J3818" s="29" t="n">
        <f aca="false">J3817+I3818</f>
        <v>855500.000000003</v>
      </c>
    </row>
    <row r="3819" customFormat="false" ht="15" hidden="false" customHeight="false" outlineLevel="0" collapsed="false">
      <c r="A3819" s="26" t="n">
        <v>43004</v>
      </c>
      <c r="B3819" s="27" t="n">
        <v>51.59</v>
      </c>
      <c r="C3819" s="27" t="n">
        <v>59.77</v>
      </c>
      <c r="D3819" s="28" t="n">
        <f aca="false">B3819-B3818</f>
        <v>-0.259999999999998</v>
      </c>
      <c r="E3819" s="28" t="n">
        <f aca="false">C3819-C3818</f>
        <v>0.350000000000001</v>
      </c>
      <c r="F3819" s="29" t="n">
        <f aca="false">Inputs!$B$5*B3819+Inputs!$B$6*C3819</f>
        <v>2170500</v>
      </c>
      <c r="G3819" s="29" t="n">
        <f aca="false">Inputs!$B$5*D3819</f>
        <v>-25999.9999999998</v>
      </c>
      <c r="H3819" s="29" t="n">
        <f aca="false">Inputs!$B$6*E3819</f>
        <v>-17500.0000000001</v>
      </c>
      <c r="I3819" s="29" t="n">
        <f aca="false">G3819+H3819</f>
        <v>-43499.9999999999</v>
      </c>
      <c r="J3819" s="29" t="n">
        <f aca="false">J3818+I3819</f>
        <v>812000.000000003</v>
      </c>
    </row>
    <row r="3820" customFormat="false" ht="15" hidden="false" customHeight="false" outlineLevel="0" collapsed="false">
      <c r="A3820" s="26" t="n">
        <v>43005</v>
      </c>
      <c r="B3820" s="27" t="n">
        <v>52.14</v>
      </c>
      <c r="C3820" s="27" t="n">
        <v>58.74</v>
      </c>
      <c r="D3820" s="28" t="n">
        <f aca="false">B3820-B3819</f>
        <v>0.549999999999997</v>
      </c>
      <c r="E3820" s="28" t="n">
        <f aca="false">C3820-C3819</f>
        <v>-1.03</v>
      </c>
      <c r="F3820" s="29" t="n">
        <f aca="false">Inputs!$B$5*B3820+Inputs!$B$6*C3820</f>
        <v>2277000</v>
      </c>
      <c r="G3820" s="29" t="n">
        <f aca="false">Inputs!$B$5*D3820</f>
        <v>54999.9999999997</v>
      </c>
      <c r="H3820" s="29" t="n">
        <f aca="false">Inputs!$B$6*E3820</f>
        <v>51500.0000000001</v>
      </c>
      <c r="I3820" s="29" t="n">
        <f aca="false">G3820+H3820</f>
        <v>106500</v>
      </c>
      <c r="J3820" s="29" t="n">
        <f aca="false">J3819+I3820</f>
        <v>918500.000000002</v>
      </c>
    </row>
    <row r="3821" customFormat="false" ht="15" hidden="false" customHeight="false" outlineLevel="0" collapsed="false">
      <c r="A3821" s="26" t="n">
        <v>43006</v>
      </c>
      <c r="B3821" s="27" t="n">
        <v>51.62</v>
      </c>
      <c r="C3821" s="27" t="n">
        <v>58.8</v>
      </c>
      <c r="D3821" s="28" t="n">
        <f aca="false">B3821-B3820</f>
        <v>-0.520000000000003</v>
      </c>
      <c r="E3821" s="28" t="n">
        <f aca="false">C3821-C3820</f>
        <v>0.0599999999999952</v>
      </c>
      <c r="F3821" s="29" t="n">
        <f aca="false">Inputs!$B$5*B3821+Inputs!$B$6*C3821</f>
        <v>2222000</v>
      </c>
      <c r="G3821" s="29" t="n">
        <f aca="false">Inputs!$B$5*D3821</f>
        <v>-52000.0000000003</v>
      </c>
      <c r="H3821" s="29" t="n">
        <f aca="false">Inputs!$B$6*E3821</f>
        <v>-2999.99999999976</v>
      </c>
      <c r="I3821" s="29" t="n">
        <f aca="false">G3821+H3821</f>
        <v>-55000.0000000001</v>
      </c>
      <c r="J3821" s="29" t="n">
        <f aca="false">J3820+I3821</f>
        <v>863500.000000002</v>
      </c>
    </row>
    <row r="3822" customFormat="false" ht="15" hidden="false" customHeight="false" outlineLevel="0" collapsed="false">
      <c r="A3822" s="26" t="n">
        <v>43007</v>
      </c>
      <c r="B3822" s="27" t="n">
        <v>51.67</v>
      </c>
      <c r="C3822" s="27" t="n">
        <v>57.02</v>
      </c>
      <c r="D3822" s="28" t="n">
        <f aca="false">B3822-B3821</f>
        <v>0.0500000000000043</v>
      </c>
      <c r="E3822" s="28" t="n">
        <f aca="false">C3822-C3821</f>
        <v>-1.77999999999999</v>
      </c>
      <c r="F3822" s="29" t="n">
        <f aca="false">Inputs!$B$5*B3822+Inputs!$B$6*C3822</f>
        <v>2316000</v>
      </c>
      <c r="G3822" s="29" t="n">
        <f aca="false">Inputs!$B$5*D3822</f>
        <v>5000.00000000043</v>
      </c>
      <c r="H3822" s="29" t="n">
        <f aca="false">Inputs!$B$6*E3822</f>
        <v>88999.9999999997</v>
      </c>
      <c r="I3822" s="29" t="n">
        <f aca="false">G3822+H3822</f>
        <v>94000.0000000001</v>
      </c>
      <c r="J3822" s="29" t="n">
        <f aca="false">J3821+I3822</f>
        <v>957500.000000002</v>
      </c>
    </row>
    <row r="3823" customFormat="false" ht="15" hidden="false" customHeight="false" outlineLevel="0" collapsed="false">
      <c r="A3823" s="26" t="n">
        <v>43010</v>
      </c>
      <c r="B3823" s="27" t="n">
        <v>50.59</v>
      </c>
      <c r="C3823" s="27" t="n">
        <v>55.67</v>
      </c>
      <c r="D3823" s="28" t="n">
        <f aca="false">B3823-B3822</f>
        <v>-1.08</v>
      </c>
      <c r="E3823" s="28" t="n">
        <f aca="false">C3823-C3822</f>
        <v>-1.35</v>
      </c>
      <c r="F3823" s="29" t="n">
        <f aca="false">Inputs!$B$5*B3823+Inputs!$B$6*C3823</f>
        <v>2275500</v>
      </c>
      <c r="G3823" s="29" t="n">
        <f aca="false">Inputs!$B$5*D3823</f>
        <v>-108000</v>
      </c>
      <c r="H3823" s="29" t="n">
        <f aca="false">Inputs!$B$6*E3823</f>
        <v>67500.0000000001</v>
      </c>
      <c r="I3823" s="29" t="n">
        <f aca="false">G3823+H3823</f>
        <v>-40499.9999999998</v>
      </c>
      <c r="J3823" s="29" t="n">
        <f aca="false">J3822+I3823</f>
        <v>917000.000000003</v>
      </c>
    </row>
    <row r="3824" customFormat="false" ht="15" hidden="false" customHeight="false" outlineLevel="0" collapsed="false">
      <c r="A3824" s="26" t="n">
        <v>43011</v>
      </c>
      <c r="B3824" s="27" t="n">
        <v>50.44</v>
      </c>
      <c r="C3824" s="27" t="n">
        <v>56.12</v>
      </c>
      <c r="D3824" s="28" t="n">
        <f aca="false">B3824-B3823</f>
        <v>-0.150000000000006</v>
      </c>
      <c r="E3824" s="28" t="n">
        <f aca="false">C3824-C3823</f>
        <v>0.449999999999996</v>
      </c>
      <c r="F3824" s="29" t="n">
        <f aca="false">Inputs!$B$5*B3824+Inputs!$B$6*C3824</f>
        <v>2238000</v>
      </c>
      <c r="G3824" s="29" t="n">
        <f aca="false">Inputs!$B$5*D3824</f>
        <v>-15000.0000000006</v>
      </c>
      <c r="H3824" s="29" t="n">
        <f aca="false">Inputs!$B$6*E3824</f>
        <v>-22499.9999999998</v>
      </c>
      <c r="I3824" s="29" t="n">
        <f aca="false">G3824+H3824</f>
        <v>-37500.0000000004</v>
      </c>
      <c r="J3824" s="29" t="n">
        <f aca="false">J3823+I3824</f>
        <v>879500.000000002</v>
      </c>
    </row>
    <row r="3825" customFormat="false" ht="15" hidden="false" customHeight="false" outlineLevel="0" collapsed="false">
      <c r="A3825" s="26" t="n">
        <v>43012</v>
      </c>
      <c r="B3825" s="27" t="n">
        <v>50</v>
      </c>
      <c r="C3825" s="27" t="n">
        <v>56</v>
      </c>
      <c r="D3825" s="28" t="n">
        <f aca="false">B3825-B3824</f>
        <v>-0.439999999999998</v>
      </c>
      <c r="E3825" s="28" t="n">
        <f aca="false">C3825-C3824</f>
        <v>-0.119999999999997</v>
      </c>
      <c r="F3825" s="29" t="n">
        <f aca="false">Inputs!$B$5*B3825+Inputs!$B$6*C3825</f>
        <v>2200000</v>
      </c>
      <c r="G3825" s="29" t="n">
        <f aca="false">Inputs!$B$5*D3825</f>
        <v>-43999.9999999998</v>
      </c>
      <c r="H3825" s="29" t="n">
        <f aca="false">Inputs!$B$6*E3825</f>
        <v>5999.99999999987</v>
      </c>
      <c r="I3825" s="29" t="n">
        <f aca="false">G3825+H3825</f>
        <v>-37999.9999999999</v>
      </c>
      <c r="J3825" s="29" t="n">
        <f aca="false">J3824+I3825</f>
        <v>841500.000000002</v>
      </c>
    </row>
    <row r="3826" customFormat="false" ht="15" hidden="false" customHeight="false" outlineLevel="0" collapsed="false">
      <c r="A3826" s="26" t="n">
        <v>43013</v>
      </c>
      <c r="B3826" s="27" t="n">
        <v>50.79</v>
      </c>
      <c r="C3826" s="27" t="n">
        <v>57.09</v>
      </c>
      <c r="D3826" s="28" t="n">
        <f aca="false">B3826-B3825</f>
        <v>0.789999999999999</v>
      </c>
      <c r="E3826" s="28" t="n">
        <f aca="false">C3826-C3825</f>
        <v>1.09</v>
      </c>
      <c r="F3826" s="29" t="n">
        <f aca="false">Inputs!$B$5*B3826+Inputs!$B$6*C3826</f>
        <v>2224500</v>
      </c>
      <c r="G3826" s="29" t="n">
        <f aca="false">Inputs!$B$5*D3826</f>
        <v>78999.9999999999</v>
      </c>
      <c r="H3826" s="29" t="n">
        <f aca="false">Inputs!$B$6*E3826</f>
        <v>-54500.0000000002</v>
      </c>
      <c r="I3826" s="29" t="n">
        <f aca="false">G3826+H3826</f>
        <v>24499.9999999997</v>
      </c>
      <c r="J3826" s="29" t="n">
        <f aca="false">J3825+I3826</f>
        <v>866000.000000002</v>
      </c>
    </row>
    <row r="3827" customFormat="false" ht="15" hidden="false" customHeight="false" outlineLevel="0" collapsed="false">
      <c r="A3827" s="26" t="n">
        <v>43014</v>
      </c>
      <c r="B3827" s="27" t="n">
        <v>49.34</v>
      </c>
      <c r="C3827" s="27" t="n">
        <v>55.5</v>
      </c>
      <c r="D3827" s="28" t="n">
        <f aca="false">B3827-B3826</f>
        <v>-1.45</v>
      </c>
      <c r="E3827" s="28" t="n">
        <f aca="false">C3827-C3826</f>
        <v>-1.59</v>
      </c>
      <c r="F3827" s="29" t="n">
        <f aca="false">Inputs!$B$5*B3827+Inputs!$B$6*C3827</f>
        <v>2159000</v>
      </c>
      <c r="G3827" s="29" t="n">
        <f aca="false">Inputs!$B$5*D3827</f>
        <v>-145000</v>
      </c>
      <c r="H3827" s="29" t="n">
        <f aca="false">Inputs!$B$6*E3827</f>
        <v>79500.0000000002</v>
      </c>
      <c r="I3827" s="29" t="n">
        <f aca="false">G3827+H3827</f>
        <v>-65499.9999999994</v>
      </c>
      <c r="J3827" s="29" t="n">
        <f aca="false">J3826+I3827</f>
        <v>800500.000000003</v>
      </c>
    </row>
    <row r="3828" customFormat="false" ht="15" hidden="false" customHeight="false" outlineLevel="0" collapsed="false">
      <c r="A3828" s="26" t="n">
        <v>43017</v>
      </c>
      <c r="B3828" s="27" t="n">
        <v>49.58</v>
      </c>
      <c r="C3828" s="27" t="n">
        <v>55.29</v>
      </c>
      <c r="D3828" s="28" t="n">
        <f aca="false">B3828-B3827</f>
        <v>0.239999999999995</v>
      </c>
      <c r="E3828" s="28" t="n">
        <f aca="false">C3828-C3827</f>
        <v>-0.210000000000001</v>
      </c>
      <c r="F3828" s="29" t="n">
        <f aca="false">Inputs!$B$5*B3828+Inputs!$B$6*C3828</f>
        <v>2193500</v>
      </c>
      <c r="G3828" s="29" t="n">
        <f aca="false">Inputs!$B$5*D3828</f>
        <v>23999.9999999995</v>
      </c>
      <c r="H3828" s="29" t="n">
        <f aca="false">Inputs!$B$6*E3828</f>
        <v>10500</v>
      </c>
      <c r="I3828" s="29" t="n">
        <f aca="false">G3828+H3828</f>
        <v>34499.9999999995</v>
      </c>
      <c r="J3828" s="29" t="n">
        <f aca="false">J3827+I3828</f>
        <v>835000.000000002</v>
      </c>
    </row>
    <row r="3829" customFormat="false" ht="15" hidden="false" customHeight="false" outlineLevel="0" collapsed="false">
      <c r="A3829" s="26" t="n">
        <v>43018</v>
      </c>
      <c r="B3829" s="27" t="n">
        <v>50.93</v>
      </c>
      <c r="C3829" s="27" t="n">
        <v>56.62</v>
      </c>
      <c r="D3829" s="28" t="n">
        <f aca="false">B3829-B3828</f>
        <v>1.35</v>
      </c>
      <c r="E3829" s="28" t="n">
        <f aca="false">C3829-C3828</f>
        <v>1.33</v>
      </c>
      <c r="F3829" s="29" t="n">
        <f aca="false">Inputs!$B$5*B3829+Inputs!$B$6*C3829</f>
        <v>2262000</v>
      </c>
      <c r="G3829" s="29" t="n">
        <f aca="false">Inputs!$B$5*D3829</f>
        <v>135000</v>
      </c>
      <c r="H3829" s="29" t="n">
        <f aca="false">Inputs!$B$6*E3829</f>
        <v>-66499.9999999999</v>
      </c>
      <c r="I3829" s="29" t="n">
        <f aca="false">G3829+H3829</f>
        <v>68500.0000000002</v>
      </c>
      <c r="J3829" s="29" t="n">
        <f aca="false">J3828+I3829</f>
        <v>903500.000000003</v>
      </c>
    </row>
    <row r="3830" customFormat="false" ht="15" hidden="false" customHeight="false" outlineLevel="0" collapsed="false">
      <c r="A3830" s="26" t="n">
        <v>43019</v>
      </c>
      <c r="B3830" s="27" t="n">
        <v>51.3</v>
      </c>
      <c r="C3830" s="27" t="n">
        <v>56.13</v>
      </c>
      <c r="D3830" s="28" t="n">
        <f aca="false">B3830-B3829</f>
        <v>0.369999999999997</v>
      </c>
      <c r="E3830" s="28" t="n">
        <f aca="false">C3830-C3829</f>
        <v>-0.489999999999995</v>
      </c>
      <c r="F3830" s="29" t="n">
        <f aca="false">Inputs!$B$5*B3830+Inputs!$B$6*C3830</f>
        <v>2323500</v>
      </c>
      <c r="G3830" s="29" t="n">
        <f aca="false">Inputs!$B$5*D3830</f>
        <v>36999.9999999997</v>
      </c>
      <c r="H3830" s="29" t="n">
        <f aca="false">Inputs!$B$6*E3830</f>
        <v>24499.9999999997</v>
      </c>
      <c r="I3830" s="29" t="n">
        <f aca="false">G3830+H3830</f>
        <v>61499.9999999995</v>
      </c>
      <c r="J3830" s="29" t="n">
        <f aca="false">J3829+I3830</f>
        <v>965000.000000002</v>
      </c>
    </row>
    <row r="3831" customFormat="false" ht="15" hidden="false" customHeight="false" outlineLevel="0" collapsed="false">
      <c r="A3831" s="26" t="n">
        <v>43020</v>
      </c>
      <c r="B3831" s="27" t="n">
        <v>50.61</v>
      </c>
      <c r="C3831" s="27" t="n">
        <v>56.13</v>
      </c>
      <c r="D3831" s="28" t="n">
        <f aca="false">B3831-B3830</f>
        <v>-0.689999999999998</v>
      </c>
      <c r="E3831" s="28" t="n">
        <f aca="false">C3831-C3830</f>
        <v>0</v>
      </c>
      <c r="F3831" s="29" t="n">
        <f aca="false">Inputs!$B$5*B3831+Inputs!$B$6*C3831</f>
        <v>2254500</v>
      </c>
      <c r="G3831" s="29" t="n">
        <f aca="false">Inputs!$B$5*D3831</f>
        <v>-68999.9999999998</v>
      </c>
      <c r="H3831" s="29" t="n">
        <f aca="false">Inputs!$B$6*E3831</f>
        <v>-0</v>
      </c>
      <c r="I3831" s="29" t="n">
        <f aca="false">G3831+H3831</f>
        <v>-68999.9999999998</v>
      </c>
      <c r="J3831" s="29" t="n">
        <f aca="false">J3830+I3831</f>
        <v>896000.000000002</v>
      </c>
    </row>
    <row r="3832" customFormat="false" ht="15" hidden="false" customHeight="false" outlineLevel="0" collapsed="false">
      <c r="A3832" s="26" t="n">
        <v>43021</v>
      </c>
      <c r="B3832" s="27" t="n">
        <v>51.43</v>
      </c>
      <c r="C3832" s="27" t="n">
        <v>56.86</v>
      </c>
      <c r="D3832" s="28" t="n">
        <f aca="false">B3832-B3831</f>
        <v>0.82</v>
      </c>
      <c r="E3832" s="28" t="n">
        <f aca="false">C3832-C3831</f>
        <v>0.729999999999997</v>
      </c>
      <c r="F3832" s="29" t="n">
        <f aca="false">Inputs!$B$5*B3832+Inputs!$B$6*C3832</f>
        <v>2300000</v>
      </c>
      <c r="G3832" s="29" t="n">
        <f aca="false">Inputs!$B$5*D3832</f>
        <v>82000</v>
      </c>
      <c r="H3832" s="29" t="n">
        <f aca="false">Inputs!$B$6*E3832</f>
        <v>-36499.9999999999</v>
      </c>
      <c r="I3832" s="29" t="n">
        <f aca="false">G3832+H3832</f>
        <v>45500.0000000002</v>
      </c>
      <c r="J3832" s="29" t="n">
        <f aca="false">J3831+I3832</f>
        <v>941500.000000003</v>
      </c>
    </row>
    <row r="3833" customFormat="false" ht="15" hidden="false" customHeight="false" outlineLevel="0" collapsed="false">
      <c r="A3833" s="26" t="n">
        <v>43024</v>
      </c>
      <c r="B3833" s="27" t="n">
        <v>51.86</v>
      </c>
      <c r="C3833" s="27" t="n">
        <v>57.49</v>
      </c>
      <c r="D3833" s="28" t="n">
        <f aca="false">B3833-B3832</f>
        <v>0.43</v>
      </c>
      <c r="E3833" s="28" t="n">
        <f aca="false">C3833-C3832</f>
        <v>0.630000000000003</v>
      </c>
      <c r="F3833" s="29" t="n">
        <f aca="false">Inputs!$B$5*B3833+Inputs!$B$6*C3833</f>
        <v>2311500</v>
      </c>
      <c r="G3833" s="29" t="n">
        <f aca="false">Inputs!$B$5*D3833</f>
        <v>43000</v>
      </c>
      <c r="H3833" s="29" t="n">
        <f aca="false">Inputs!$B$6*E3833</f>
        <v>-31500.0000000001</v>
      </c>
      <c r="I3833" s="29" t="n">
        <f aca="false">G3833+H3833</f>
        <v>11499.9999999998</v>
      </c>
      <c r="J3833" s="29" t="n">
        <f aca="false">J3832+I3833</f>
        <v>953000.000000002</v>
      </c>
    </row>
    <row r="3834" customFormat="false" ht="15" hidden="false" customHeight="false" outlineLevel="0" collapsed="false">
      <c r="A3834" s="26" t="n">
        <v>43025</v>
      </c>
      <c r="B3834" s="27" t="n">
        <v>51.87</v>
      </c>
      <c r="C3834" s="27" t="n">
        <v>57.63</v>
      </c>
      <c r="D3834" s="28" t="n">
        <f aca="false">B3834-B3833</f>
        <v>0.00999999999999801</v>
      </c>
      <c r="E3834" s="28" t="n">
        <f aca="false">C3834-C3833</f>
        <v>0.140000000000001</v>
      </c>
      <c r="F3834" s="29" t="n">
        <f aca="false">Inputs!$B$5*B3834+Inputs!$B$6*C3834</f>
        <v>2305500</v>
      </c>
      <c r="G3834" s="29" t="n">
        <f aca="false">Inputs!$B$5*D3834</f>
        <v>999.999999999801</v>
      </c>
      <c r="H3834" s="29" t="n">
        <f aca="false">Inputs!$B$6*E3834</f>
        <v>-7000.00000000003</v>
      </c>
      <c r="I3834" s="29" t="n">
        <f aca="false">G3834+H3834</f>
        <v>-6000.00000000023</v>
      </c>
      <c r="J3834" s="29" t="n">
        <f aca="false">J3833+I3834</f>
        <v>947000.000000002</v>
      </c>
    </row>
    <row r="3835" customFormat="false" ht="15" hidden="false" customHeight="false" outlineLevel="0" collapsed="false">
      <c r="A3835" s="26" t="n">
        <v>43026</v>
      </c>
      <c r="B3835" s="27" t="n">
        <v>52.05</v>
      </c>
      <c r="C3835" s="27" t="n">
        <v>58.05</v>
      </c>
      <c r="D3835" s="28" t="n">
        <f aca="false">B3835-B3834</f>
        <v>0.18</v>
      </c>
      <c r="E3835" s="28" t="n">
        <f aca="false">C3835-C3834</f>
        <v>0.419999999999995</v>
      </c>
      <c r="F3835" s="29" t="n">
        <f aca="false">Inputs!$B$5*B3835+Inputs!$B$6*C3835</f>
        <v>2302500</v>
      </c>
      <c r="G3835" s="29" t="n">
        <f aca="false">Inputs!$B$5*D3835</f>
        <v>18000</v>
      </c>
      <c r="H3835" s="29" t="n">
        <f aca="false">Inputs!$B$6*E3835</f>
        <v>-20999.9999999997</v>
      </c>
      <c r="I3835" s="29" t="n">
        <f aca="false">G3835+H3835</f>
        <v>-2999.99999999976</v>
      </c>
      <c r="J3835" s="29" t="n">
        <f aca="false">J3834+I3835</f>
        <v>944000.000000002</v>
      </c>
    </row>
    <row r="3836" customFormat="false" ht="15" hidden="false" customHeight="false" outlineLevel="0" collapsed="false">
      <c r="A3836" s="26" t="n">
        <v>43027</v>
      </c>
      <c r="B3836" s="27" t="n">
        <v>51.29</v>
      </c>
      <c r="C3836" s="27" t="n">
        <v>57.82</v>
      </c>
      <c r="D3836" s="28" t="n">
        <f aca="false">B3836-B3835</f>
        <v>-0.759999999999998</v>
      </c>
      <c r="E3836" s="28" t="n">
        <f aca="false">C3836-C3835</f>
        <v>-0.229999999999997</v>
      </c>
      <c r="F3836" s="29" t="n">
        <f aca="false">Inputs!$B$5*B3836+Inputs!$B$6*C3836</f>
        <v>2238000</v>
      </c>
      <c r="G3836" s="29" t="n">
        <f aca="false">Inputs!$B$5*D3836</f>
        <v>-75999.9999999998</v>
      </c>
      <c r="H3836" s="29" t="n">
        <f aca="false">Inputs!$B$6*E3836</f>
        <v>11499.9999999998</v>
      </c>
      <c r="I3836" s="29" t="n">
        <f aca="false">G3836+H3836</f>
        <v>-64500</v>
      </c>
      <c r="J3836" s="29" t="n">
        <f aca="false">J3835+I3836</f>
        <v>879500.000000002</v>
      </c>
    </row>
    <row r="3837" customFormat="false" ht="15" hidden="false" customHeight="false" outlineLevel="0" collapsed="false">
      <c r="A3837" s="26" t="n">
        <v>43028</v>
      </c>
      <c r="B3837" s="27" t="n">
        <v>51.63</v>
      </c>
      <c r="C3837" s="27" t="n">
        <v>57.89</v>
      </c>
      <c r="D3837" s="28" t="n">
        <f aca="false">B3837-B3836</f>
        <v>0.340000000000003</v>
      </c>
      <c r="E3837" s="28" t="n">
        <f aca="false">C3837-C3836</f>
        <v>0.0700000000000003</v>
      </c>
      <c r="F3837" s="29" t="n">
        <f aca="false">Inputs!$B$5*B3837+Inputs!$B$6*C3837</f>
        <v>2268500</v>
      </c>
      <c r="G3837" s="29" t="n">
        <f aca="false">Inputs!$B$5*D3837</f>
        <v>34000.0000000003</v>
      </c>
      <c r="H3837" s="29" t="n">
        <f aca="false">Inputs!$B$6*E3837</f>
        <v>-3500.00000000001</v>
      </c>
      <c r="I3837" s="29" t="n">
        <f aca="false">G3837+H3837</f>
        <v>30500.0000000003</v>
      </c>
      <c r="J3837" s="29" t="n">
        <f aca="false">J3836+I3837</f>
        <v>910000.000000003</v>
      </c>
    </row>
    <row r="3838" customFormat="false" ht="15" hidden="false" customHeight="false" outlineLevel="0" collapsed="false">
      <c r="A3838" s="26" t="n">
        <v>43031</v>
      </c>
      <c r="B3838" s="27" t="n">
        <v>51.91</v>
      </c>
      <c r="C3838" s="27" t="n">
        <v>57.69</v>
      </c>
      <c r="D3838" s="28" t="n">
        <f aca="false">B3838-B3837</f>
        <v>0.279999999999994</v>
      </c>
      <c r="E3838" s="28" t="n">
        <f aca="false">C3838-C3837</f>
        <v>-0.200000000000003</v>
      </c>
      <c r="F3838" s="29" t="n">
        <f aca="false">Inputs!$B$5*B3838+Inputs!$B$6*C3838</f>
        <v>2306500</v>
      </c>
      <c r="G3838" s="29" t="n">
        <f aca="false">Inputs!$B$5*D3838</f>
        <v>27999.9999999994</v>
      </c>
      <c r="H3838" s="29" t="n">
        <f aca="false">Inputs!$B$6*E3838</f>
        <v>10000.0000000001</v>
      </c>
      <c r="I3838" s="29" t="n">
        <f aca="false">G3838+H3838</f>
        <v>37999.9999999996</v>
      </c>
      <c r="J3838" s="29" t="n">
        <f aca="false">J3837+I3838</f>
        <v>948000.000000002</v>
      </c>
    </row>
    <row r="3839" customFormat="false" ht="15" hidden="false" customHeight="false" outlineLevel="0" collapsed="false">
      <c r="A3839" s="26" t="n">
        <v>43032</v>
      </c>
      <c r="B3839" s="27" t="n">
        <v>52.32</v>
      </c>
      <c r="C3839" s="27" t="n">
        <v>57.84</v>
      </c>
      <c r="D3839" s="28" t="n">
        <f aca="false">B3839-B3838</f>
        <v>0.410000000000004</v>
      </c>
      <c r="E3839" s="28" t="n">
        <f aca="false">C3839-C3838</f>
        <v>0.150000000000006</v>
      </c>
      <c r="F3839" s="29" t="n">
        <f aca="false">Inputs!$B$5*B3839+Inputs!$B$6*C3839</f>
        <v>2340000</v>
      </c>
      <c r="G3839" s="29" t="n">
        <f aca="false">Inputs!$B$5*D3839</f>
        <v>41000.0000000004</v>
      </c>
      <c r="H3839" s="29" t="n">
        <f aca="false">Inputs!$B$6*E3839</f>
        <v>-7500.00000000028</v>
      </c>
      <c r="I3839" s="29" t="n">
        <f aca="false">G3839+H3839</f>
        <v>33500.0000000001</v>
      </c>
      <c r="J3839" s="29" t="n">
        <f aca="false">J3838+I3839</f>
        <v>981500.000000002</v>
      </c>
    </row>
    <row r="3840" customFormat="false" ht="15" hidden="false" customHeight="false" outlineLevel="0" collapsed="false">
      <c r="A3840" s="26" t="n">
        <v>43033</v>
      </c>
      <c r="B3840" s="27" t="n">
        <v>51.97</v>
      </c>
      <c r="C3840" s="27" t="n">
        <v>58.45</v>
      </c>
      <c r="D3840" s="28" t="n">
        <f aca="false">B3840-B3839</f>
        <v>-0.350000000000001</v>
      </c>
      <c r="E3840" s="28" t="n">
        <f aca="false">C3840-C3839</f>
        <v>0.609999999999999</v>
      </c>
      <c r="F3840" s="29" t="n">
        <f aca="false">Inputs!$B$5*B3840+Inputs!$B$6*C3840</f>
        <v>2274500</v>
      </c>
      <c r="G3840" s="29" t="n">
        <f aca="false">Inputs!$B$5*D3840</f>
        <v>-35000.0000000001</v>
      </c>
      <c r="H3840" s="29" t="n">
        <f aca="false">Inputs!$B$6*E3840</f>
        <v>-30500</v>
      </c>
      <c r="I3840" s="29" t="n">
        <f aca="false">G3840+H3840</f>
        <v>-65500.0000000001</v>
      </c>
      <c r="J3840" s="29" t="n">
        <f aca="false">J3839+I3840</f>
        <v>916000.000000002</v>
      </c>
    </row>
    <row r="3841" customFormat="false" ht="15" hidden="false" customHeight="false" outlineLevel="0" collapsed="false">
      <c r="A3841" s="26" t="n">
        <v>43034</v>
      </c>
      <c r="B3841" s="27" t="n">
        <v>52.41</v>
      </c>
      <c r="C3841" s="27" t="n">
        <v>58.75</v>
      </c>
      <c r="D3841" s="28" t="n">
        <f aca="false">B3841-B3840</f>
        <v>0.439999999999998</v>
      </c>
      <c r="E3841" s="28" t="n">
        <f aca="false">C3841-C3840</f>
        <v>0.299999999999997</v>
      </c>
      <c r="F3841" s="29" t="n">
        <f aca="false">Inputs!$B$5*B3841+Inputs!$B$6*C3841</f>
        <v>2303500</v>
      </c>
      <c r="G3841" s="29" t="n">
        <f aca="false">Inputs!$B$5*D3841</f>
        <v>43999.9999999998</v>
      </c>
      <c r="H3841" s="29" t="n">
        <f aca="false">Inputs!$B$6*E3841</f>
        <v>-14999.9999999999</v>
      </c>
      <c r="I3841" s="29" t="n">
        <f aca="false">G3841+H3841</f>
        <v>28999.9999999999</v>
      </c>
      <c r="J3841" s="29" t="n">
        <f aca="false">J3840+I3841</f>
        <v>945000.000000002</v>
      </c>
    </row>
    <row r="3842" customFormat="false" ht="15" hidden="false" customHeight="false" outlineLevel="0" collapsed="false">
      <c r="A3842" s="26" t="n">
        <v>43035</v>
      </c>
      <c r="B3842" s="27" t="n">
        <v>53.92</v>
      </c>
      <c r="C3842" s="27" t="n">
        <v>60.15</v>
      </c>
      <c r="D3842" s="28" t="n">
        <f aca="false">B3842-B3841</f>
        <v>1.51000000000001</v>
      </c>
      <c r="E3842" s="28" t="n">
        <f aca="false">C3842-C3841</f>
        <v>1.4</v>
      </c>
      <c r="F3842" s="29" t="n">
        <f aca="false">Inputs!$B$5*B3842+Inputs!$B$6*C3842</f>
        <v>2384500</v>
      </c>
      <c r="G3842" s="29" t="n">
        <f aca="false">Inputs!$B$5*D3842</f>
        <v>151000.000000001</v>
      </c>
      <c r="H3842" s="29" t="n">
        <f aca="false">Inputs!$B$6*E3842</f>
        <v>-69999.9999999999</v>
      </c>
      <c r="I3842" s="29" t="n">
        <f aca="false">G3842+H3842</f>
        <v>81000.0000000006</v>
      </c>
      <c r="J3842" s="29" t="n">
        <f aca="false">J3841+I3842</f>
        <v>1026000</v>
      </c>
    </row>
    <row r="3843" customFormat="false" ht="15" hidden="false" customHeight="false" outlineLevel="0" collapsed="false">
      <c r="A3843" s="26" t="n">
        <v>43038</v>
      </c>
      <c r="B3843" s="27" t="n">
        <v>54.11</v>
      </c>
      <c r="C3843" s="27" t="n">
        <v>60.65</v>
      </c>
      <c r="D3843" s="28" t="n">
        <f aca="false">B3843-B3842</f>
        <v>0.189999999999998</v>
      </c>
      <c r="E3843" s="28" t="n">
        <f aca="false">C3843-C3842</f>
        <v>0.5</v>
      </c>
      <c r="F3843" s="29" t="n">
        <f aca="false">Inputs!$B$5*B3843+Inputs!$B$6*C3843</f>
        <v>2378500</v>
      </c>
      <c r="G3843" s="29" t="n">
        <f aca="false">Inputs!$B$5*D3843</f>
        <v>18999.9999999998</v>
      </c>
      <c r="H3843" s="29" t="n">
        <f aca="false">Inputs!$B$6*E3843</f>
        <v>-25000</v>
      </c>
      <c r="I3843" s="29" t="n">
        <f aca="false">G3843+H3843</f>
        <v>-6000.00000000023</v>
      </c>
      <c r="J3843" s="29" t="n">
        <f aca="false">J3842+I3843</f>
        <v>1020000</v>
      </c>
    </row>
    <row r="3844" customFormat="false" ht="15" hidden="false" customHeight="false" outlineLevel="0" collapsed="false">
      <c r="A3844" s="26" t="n">
        <v>43039</v>
      </c>
      <c r="B3844" s="27" t="n">
        <v>54.36</v>
      </c>
      <c r="C3844" s="27" t="n">
        <v>61.35</v>
      </c>
      <c r="D3844" s="28" t="n">
        <f aca="false">B3844-B3843</f>
        <v>0.25</v>
      </c>
      <c r="E3844" s="28" t="n">
        <f aca="false">C3844-C3843</f>
        <v>0.700000000000003</v>
      </c>
      <c r="F3844" s="29" t="n">
        <f aca="false">Inputs!$B$5*B3844+Inputs!$B$6*C3844</f>
        <v>2368500</v>
      </c>
      <c r="G3844" s="29" t="n">
        <f aca="false">Inputs!$B$5*D3844</f>
        <v>25000</v>
      </c>
      <c r="H3844" s="29" t="n">
        <f aca="false">Inputs!$B$6*E3844</f>
        <v>-35000.0000000001</v>
      </c>
      <c r="I3844" s="29" t="n">
        <f aca="false">G3844+H3844</f>
        <v>-10000.0000000001</v>
      </c>
      <c r="J3844" s="29" t="n">
        <f aca="false">J3843+I3844</f>
        <v>1010000</v>
      </c>
    </row>
    <row r="3845" customFormat="false" ht="15" hidden="false" customHeight="false" outlineLevel="0" collapsed="false">
      <c r="A3845" s="26" t="n">
        <v>43040</v>
      </c>
      <c r="B3845" s="27" t="n">
        <v>54.32</v>
      </c>
      <c r="C3845" s="27" t="n">
        <v>60.98</v>
      </c>
      <c r="D3845" s="28" t="n">
        <f aca="false">B3845-B3844</f>
        <v>-0.0399999999999992</v>
      </c>
      <c r="E3845" s="28" t="n">
        <f aca="false">C3845-C3844</f>
        <v>-0.370000000000005</v>
      </c>
      <c r="F3845" s="29" t="n">
        <f aca="false">Inputs!$B$5*B3845+Inputs!$B$6*C3845</f>
        <v>2383000</v>
      </c>
      <c r="G3845" s="29" t="n">
        <f aca="false">Inputs!$B$5*D3845</f>
        <v>-3999.99999999991</v>
      </c>
      <c r="H3845" s="29" t="n">
        <f aca="false">Inputs!$B$6*E3845</f>
        <v>18500.0000000002</v>
      </c>
      <c r="I3845" s="29" t="n">
        <f aca="false">G3845+H3845</f>
        <v>14500.0000000003</v>
      </c>
      <c r="J3845" s="29" t="n">
        <f aca="false">J3844+I3845</f>
        <v>1024500</v>
      </c>
    </row>
    <row r="3846" customFormat="false" ht="15" hidden="false" customHeight="false" outlineLevel="0" collapsed="false">
      <c r="A3846" s="26" t="n">
        <v>43041</v>
      </c>
      <c r="B3846" s="27" t="n">
        <v>54.55</v>
      </c>
      <c r="C3846" s="27" t="n">
        <v>60.79</v>
      </c>
      <c r="D3846" s="28" t="n">
        <f aca="false">B3846-B3845</f>
        <v>0.229999999999997</v>
      </c>
      <c r="E3846" s="28" t="n">
        <f aca="false">C3846-C3845</f>
        <v>-0.189999999999998</v>
      </c>
      <c r="F3846" s="29" t="n">
        <f aca="false">Inputs!$B$5*B3846+Inputs!$B$6*C3846</f>
        <v>2415500</v>
      </c>
      <c r="G3846" s="29" t="n">
        <f aca="false">Inputs!$B$5*D3846</f>
        <v>22999.9999999997</v>
      </c>
      <c r="H3846" s="29" t="n">
        <f aca="false">Inputs!$B$6*E3846</f>
        <v>9499.99999999989</v>
      </c>
      <c r="I3846" s="29" t="n">
        <f aca="false">G3846+H3846</f>
        <v>32499.9999999996</v>
      </c>
      <c r="J3846" s="29" t="n">
        <f aca="false">J3845+I3846</f>
        <v>1057000</v>
      </c>
    </row>
    <row r="3847" customFormat="false" ht="15" hidden="false" customHeight="false" outlineLevel="0" collapsed="false">
      <c r="A3847" s="26" t="n">
        <v>43042</v>
      </c>
      <c r="B3847" s="27" t="n">
        <v>55.63</v>
      </c>
      <c r="C3847" s="27" t="n">
        <v>61.42</v>
      </c>
      <c r="D3847" s="28" t="n">
        <f aca="false">B3847-B3846</f>
        <v>1.08000000000001</v>
      </c>
      <c r="E3847" s="28" t="n">
        <f aca="false">C3847-C3846</f>
        <v>0.630000000000003</v>
      </c>
      <c r="F3847" s="29" t="n">
        <f aca="false">Inputs!$B$5*B3847+Inputs!$B$6*C3847</f>
        <v>2492000</v>
      </c>
      <c r="G3847" s="29" t="n">
        <f aca="false">Inputs!$B$5*D3847</f>
        <v>108000.000000001</v>
      </c>
      <c r="H3847" s="29" t="n">
        <f aca="false">Inputs!$B$6*E3847</f>
        <v>-31500.0000000001</v>
      </c>
      <c r="I3847" s="29" t="n">
        <f aca="false">G3847+H3847</f>
        <v>76500.0000000004</v>
      </c>
      <c r="J3847" s="29" t="n">
        <f aca="false">J3846+I3847</f>
        <v>1133500</v>
      </c>
    </row>
    <row r="3848" customFormat="false" ht="15" hidden="false" customHeight="false" outlineLevel="0" collapsed="false">
      <c r="A3848" s="26" t="n">
        <v>43045</v>
      </c>
      <c r="B3848" s="27" t="n">
        <v>57.34</v>
      </c>
      <c r="C3848" s="27" t="n">
        <v>64.27</v>
      </c>
      <c r="D3848" s="28" t="n">
        <f aca="false">B3848-B3847</f>
        <v>1.71</v>
      </c>
      <c r="E3848" s="28" t="n">
        <f aca="false">C3848-C3847</f>
        <v>2.84999999999999</v>
      </c>
      <c r="F3848" s="29" t="n">
        <f aca="false">Inputs!$B$5*B3848+Inputs!$B$6*C3848</f>
        <v>2520500</v>
      </c>
      <c r="G3848" s="29" t="n">
        <f aca="false">Inputs!$B$5*D3848</f>
        <v>171000</v>
      </c>
      <c r="H3848" s="29" t="n">
        <f aca="false">Inputs!$B$6*E3848</f>
        <v>-142500</v>
      </c>
      <c r="I3848" s="29" t="n">
        <f aca="false">G3848+H3848</f>
        <v>28500.0000000004</v>
      </c>
      <c r="J3848" s="29" t="n">
        <f aca="false">J3847+I3848</f>
        <v>1162000</v>
      </c>
    </row>
    <row r="3849" customFormat="false" ht="15" hidden="false" customHeight="false" outlineLevel="0" collapsed="false">
      <c r="A3849" s="26" t="n">
        <v>43046</v>
      </c>
      <c r="B3849" s="27" t="n">
        <v>57.19</v>
      </c>
      <c r="C3849" s="27" t="n">
        <v>64.36</v>
      </c>
      <c r="D3849" s="28" t="n">
        <f aca="false">B3849-B3848</f>
        <v>-0.150000000000006</v>
      </c>
      <c r="E3849" s="28" t="n">
        <f aca="false">C3849-C3848</f>
        <v>0.0900000000000034</v>
      </c>
      <c r="F3849" s="29" t="n">
        <f aca="false">Inputs!$B$5*B3849+Inputs!$B$6*C3849</f>
        <v>2501000</v>
      </c>
      <c r="G3849" s="29" t="n">
        <f aca="false">Inputs!$B$5*D3849</f>
        <v>-15000.0000000006</v>
      </c>
      <c r="H3849" s="29" t="n">
        <f aca="false">Inputs!$B$6*E3849</f>
        <v>-4500.00000000017</v>
      </c>
      <c r="I3849" s="29" t="n">
        <f aca="false">G3849+H3849</f>
        <v>-19500.0000000007</v>
      </c>
      <c r="J3849" s="29" t="n">
        <f aca="false">J3848+I3849</f>
        <v>1142500</v>
      </c>
    </row>
    <row r="3850" customFormat="false" ht="15" hidden="false" customHeight="false" outlineLevel="0" collapsed="false">
      <c r="A3850" s="26" t="n">
        <v>43047</v>
      </c>
      <c r="B3850" s="27" t="n">
        <v>56.82</v>
      </c>
      <c r="C3850" s="27" t="n">
        <v>63.96</v>
      </c>
      <c r="D3850" s="28" t="n">
        <f aca="false">B3850-B3849</f>
        <v>-0.369999999999997</v>
      </c>
      <c r="E3850" s="28" t="n">
        <f aca="false">C3850-C3849</f>
        <v>-0.399999999999999</v>
      </c>
      <c r="F3850" s="29" t="n">
        <f aca="false">Inputs!$B$5*B3850+Inputs!$B$6*C3850</f>
        <v>2484000</v>
      </c>
      <c r="G3850" s="29" t="n">
        <f aca="false">Inputs!$B$5*D3850</f>
        <v>-36999.9999999997</v>
      </c>
      <c r="H3850" s="29" t="n">
        <f aca="false">Inputs!$B$6*E3850</f>
        <v>19999.9999999999</v>
      </c>
      <c r="I3850" s="29" t="n">
        <f aca="false">G3850+H3850</f>
        <v>-16999.9999999998</v>
      </c>
      <c r="J3850" s="29" t="n">
        <f aca="false">J3849+I3850</f>
        <v>1125500</v>
      </c>
    </row>
    <row r="3851" customFormat="false" ht="15" hidden="false" customHeight="false" outlineLevel="0" collapsed="false">
      <c r="A3851" s="26" t="n">
        <v>43048</v>
      </c>
      <c r="B3851" s="27" t="n">
        <v>57.16</v>
      </c>
      <c r="C3851" s="27" t="n">
        <v>64.49</v>
      </c>
      <c r="D3851" s="28" t="n">
        <f aca="false">B3851-B3850</f>
        <v>0.339999999999996</v>
      </c>
      <c r="E3851" s="28" t="n">
        <f aca="false">C3851-C3850</f>
        <v>0.529999999999994</v>
      </c>
      <c r="F3851" s="29" t="n">
        <f aca="false">Inputs!$B$5*B3851+Inputs!$B$6*C3851</f>
        <v>2491500</v>
      </c>
      <c r="G3851" s="29" t="n">
        <f aca="false">Inputs!$B$5*D3851</f>
        <v>33999.9999999996</v>
      </c>
      <c r="H3851" s="29" t="n">
        <f aca="false">Inputs!$B$6*E3851</f>
        <v>-26499.9999999997</v>
      </c>
      <c r="I3851" s="29" t="n">
        <f aca="false">G3851+H3851</f>
        <v>7499.99999999993</v>
      </c>
      <c r="J3851" s="29" t="n">
        <f aca="false">J3850+I3851</f>
        <v>1133000</v>
      </c>
    </row>
    <row r="3852" customFormat="false" ht="15" hidden="false" customHeight="false" outlineLevel="0" collapsed="false">
      <c r="A3852" s="26" t="n">
        <v>43049</v>
      </c>
      <c r="B3852" s="27" t="n">
        <v>56.75</v>
      </c>
      <c r="C3852" s="27" t="n">
        <v>64.35</v>
      </c>
      <c r="D3852" s="28" t="n">
        <f aca="false">B3852-B3851</f>
        <v>-0.409999999999997</v>
      </c>
      <c r="E3852" s="28" t="n">
        <f aca="false">C3852-C3851</f>
        <v>-0.140000000000001</v>
      </c>
      <c r="F3852" s="29" t="n">
        <f aca="false">Inputs!$B$5*B3852+Inputs!$B$6*C3852</f>
        <v>2457500</v>
      </c>
      <c r="G3852" s="29" t="n">
        <f aca="false">Inputs!$B$5*D3852</f>
        <v>-40999.9999999997</v>
      </c>
      <c r="H3852" s="29" t="n">
        <f aca="false">Inputs!$B$6*E3852</f>
        <v>7000.00000000003</v>
      </c>
      <c r="I3852" s="29" t="n">
        <f aca="false">G3852+H3852</f>
        <v>-33999.9999999996</v>
      </c>
      <c r="J3852" s="29" t="n">
        <f aca="false">J3851+I3852</f>
        <v>1099000</v>
      </c>
    </row>
    <row r="3853" customFormat="false" ht="15" hidden="false" customHeight="false" outlineLevel="0" collapsed="false">
      <c r="A3853" s="26" t="n">
        <v>43052</v>
      </c>
      <c r="B3853" s="27" t="n">
        <v>56.77</v>
      </c>
      <c r="C3853" s="27" t="n">
        <v>62.94</v>
      </c>
      <c r="D3853" s="28" t="n">
        <f aca="false">B3853-B3852</f>
        <v>0.0200000000000031</v>
      </c>
      <c r="E3853" s="28" t="n">
        <f aca="false">C3853-C3852</f>
        <v>-1.41</v>
      </c>
      <c r="F3853" s="29" t="n">
        <f aca="false">Inputs!$B$5*B3853+Inputs!$B$6*C3853</f>
        <v>2530000</v>
      </c>
      <c r="G3853" s="29" t="n">
        <f aca="false">Inputs!$B$5*D3853</f>
        <v>2000.00000000031</v>
      </c>
      <c r="H3853" s="29" t="n">
        <f aca="false">Inputs!$B$6*E3853</f>
        <v>70499.9999999998</v>
      </c>
      <c r="I3853" s="29" t="n">
        <f aca="false">G3853+H3853</f>
        <v>72500.0000000001</v>
      </c>
      <c r="J3853" s="29" t="n">
        <f aca="false">J3852+I3853</f>
        <v>1171500</v>
      </c>
    </row>
    <row r="3854" customFormat="false" ht="15" hidden="false" customHeight="false" outlineLevel="0" collapsed="false">
      <c r="A3854" s="26" t="n">
        <v>43053</v>
      </c>
      <c r="B3854" s="27" t="n">
        <v>55.67</v>
      </c>
      <c r="C3854" s="27" t="n">
        <v>60.91</v>
      </c>
      <c r="D3854" s="28" t="n">
        <f aca="false">B3854-B3853</f>
        <v>-1.1</v>
      </c>
      <c r="E3854" s="28" t="n">
        <f aca="false">C3854-C3853</f>
        <v>-2.03</v>
      </c>
      <c r="F3854" s="29" t="n">
        <f aca="false">Inputs!$B$5*B3854+Inputs!$B$6*C3854</f>
        <v>2521500</v>
      </c>
      <c r="G3854" s="29" t="n">
        <f aca="false">Inputs!$B$5*D3854</f>
        <v>-110000</v>
      </c>
      <c r="H3854" s="29" t="n">
        <f aca="false">Inputs!$B$6*E3854</f>
        <v>101500</v>
      </c>
      <c r="I3854" s="29" t="n">
        <f aca="false">G3854+H3854</f>
        <v>-8500.00000000009</v>
      </c>
      <c r="J3854" s="29" t="n">
        <f aca="false">J3853+I3854</f>
        <v>1163000</v>
      </c>
    </row>
    <row r="3855" customFormat="false" ht="15" hidden="false" customHeight="false" outlineLevel="0" collapsed="false">
      <c r="A3855" s="26" t="n">
        <v>43054</v>
      </c>
      <c r="B3855" s="27" t="n">
        <v>55.28</v>
      </c>
      <c r="C3855" s="27" t="n">
        <v>61.25</v>
      </c>
      <c r="D3855" s="28" t="n">
        <f aca="false">B3855-B3854</f>
        <v>-0.390000000000001</v>
      </c>
      <c r="E3855" s="28" t="n">
        <f aca="false">C3855-C3854</f>
        <v>0.340000000000003</v>
      </c>
      <c r="F3855" s="29" t="n">
        <f aca="false">Inputs!$B$5*B3855+Inputs!$B$6*C3855</f>
        <v>2465500</v>
      </c>
      <c r="G3855" s="29" t="n">
        <f aca="false">Inputs!$B$5*D3855</f>
        <v>-39000.0000000001</v>
      </c>
      <c r="H3855" s="29" t="n">
        <f aca="false">Inputs!$B$6*E3855</f>
        <v>-17000.0000000002</v>
      </c>
      <c r="I3855" s="29" t="n">
        <f aca="false">G3855+H3855</f>
        <v>-56000.0000000002</v>
      </c>
      <c r="J3855" s="29" t="n">
        <f aca="false">J3854+I3855</f>
        <v>1107000</v>
      </c>
    </row>
    <row r="3856" customFormat="false" ht="15" hidden="false" customHeight="false" outlineLevel="0" collapsed="false">
      <c r="A3856" s="26" t="n">
        <v>43055</v>
      </c>
      <c r="B3856" s="27" t="n">
        <v>55.14</v>
      </c>
      <c r="C3856" s="27" t="n">
        <v>61.18</v>
      </c>
      <c r="D3856" s="28" t="n">
        <f aca="false">B3856-B3855</f>
        <v>-0.140000000000001</v>
      </c>
      <c r="E3856" s="28" t="n">
        <f aca="false">C3856-C3855</f>
        <v>-0.0700000000000003</v>
      </c>
      <c r="F3856" s="29" t="n">
        <f aca="false">Inputs!$B$5*B3856+Inputs!$B$6*C3856</f>
        <v>2455000</v>
      </c>
      <c r="G3856" s="29" t="n">
        <f aca="false">Inputs!$B$5*D3856</f>
        <v>-14000.0000000001</v>
      </c>
      <c r="H3856" s="29" t="n">
        <f aca="false">Inputs!$B$6*E3856</f>
        <v>3500.00000000001</v>
      </c>
      <c r="I3856" s="29" t="n">
        <f aca="false">G3856+H3856</f>
        <v>-10500</v>
      </c>
      <c r="J3856" s="29" t="n">
        <f aca="false">J3855+I3856</f>
        <v>1096500</v>
      </c>
    </row>
    <row r="3857" customFormat="false" ht="15" hidden="false" customHeight="false" outlineLevel="0" collapsed="false">
      <c r="A3857" s="26" t="n">
        <v>43056</v>
      </c>
      <c r="B3857" s="27" t="n">
        <v>56.21</v>
      </c>
      <c r="C3857" s="27" t="n">
        <v>61.34</v>
      </c>
      <c r="D3857" s="28" t="n">
        <f aca="false">B3857-B3856</f>
        <v>1.07</v>
      </c>
      <c r="E3857" s="28" t="n">
        <f aca="false">C3857-C3856</f>
        <v>0.160000000000004</v>
      </c>
      <c r="F3857" s="29" t="n">
        <f aca="false">Inputs!$B$5*B3857+Inputs!$B$6*C3857</f>
        <v>2554000</v>
      </c>
      <c r="G3857" s="29" t="n">
        <f aca="false">Inputs!$B$5*D3857</f>
        <v>107000</v>
      </c>
      <c r="H3857" s="29" t="n">
        <f aca="false">Inputs!$B$6*E3857</f>
        <v>-8000.00000000019</v>
      </c>
      <c r="I3857" s="29" t="n">
        <f aca="false">G3857+H3857</f>
        <v>98999.9999999998</v>
      </c>
      <c r="J3857" s="29" t="n">
        <f aca="false">J3856+I3857</f>
        <v>1195500</v>
      </c>
    </row>
    <row r="3858" customFormat="false" ht="15" hidden="false" customHeight="false" outlineLevel="0" collapsed="false">
      <c r="A3858" s="26" t="n">
        <v>43059</v>
      </c>
      <c r="B3858" s="27" t="n">
        <v>56.21</v>
      </c>
      <c r="C3858" s="27" t="n">
        <v>61.34</v>
      </c>
      <c r="D3858" s="28" t="n">
        <f aca="false">B3858-B3857</f>
        <v>0</v>
      </c>
      <c r="E3858" s="28" t="n">
        <f aca="false">C3858-C3857</f>
        <v>0</v>
      </c>
      <c r="F3858" s="29" t="n">
        <f aca="false">Inputs!$B$5*B3858+Inputs!$B$6*C3858</f>
        <v>2554000</v>
      </c>
      <c r="G3858" s="29" t="n">
        <f aca="false">Inputs!$B$5*D3858</f>
        <v>0</v>
      </c>
      <c r="H3858" s="29" t="n">
        <f aca="false">Inputs!$B$6*E3858</f>
        <v>-0</v>
      </c>
      <c r="I3858" s="29" t="n">
        <f aca="false">G3858+H3858</f>
        <v>0</v>
      </c>
      <c r="J3858" s="29" t="n">
        <f aca="false">J3857+I3858</f>
        <v>1195500</v>
      </c>
    </row>
    <row r="3859" customFormat="false" ht="15" hidden="false" customHeight="false" outlineLevel="0" collapsed="false">
      <c r="A3859" s="26" t="n">
        <v>43060</v>
      </c>
      <c r="B3859" s="27" t="n">
        <v>56.84</v>
      </c>
      <c r="C3859" s="27" t="n">
        <v>62.28</v>
      </c>
      <c r="D3859" s="28" t="n">
        <f aca="false">B3859-B3858</f>
        <v>0.630000000000003</v>
      </c>
      <c r="E3859" s="28" t="n">
        <f aca="false">C3859-C3858</f>
        <v>0.939999999999998</v>
      </c>
      <c r="F3859" s="29" t="n">
        <f aca="false">Inputs!$B$5*B3859+Inputs!$B$6*C3859</f>
        <v>2570000</v>
      </c>
      <c r="G3859" s="29" t="n">
        <f aca="false">Inputs!$B$5*D3859</f>
        <v>63000.0000000003</v>
      </c>
      <c r="H3859" s="29" t="n">
        <f aca="false">Inputs!$B$6*E3859</f>
        <v>-46999.9999999999</v>
      </c>
      <c r="I3859" s="29" t="n">
        <f aca="false">G3859+H3859</f>
        <v>16000.0000000004</v>
      </c>
      <c r="J3859" s="29" t="n">
        <f aca="false">J3858+I3859</f>
        <v>1211500</v>
      </c>
    </row>
    <row r="3860" customFormat="false" ht="15" hidden="false" customHeight="false" outlineLevel="0" collapsed="false">
      <c r="A3860" s="26" t="n">
        <v>43061</v>
      </c>
      <c r="B3860" s="27" t="n">
        <v>57.88</v>
      </c>
      <c r="C3860" s="27" t="n">
        <v>62.92</v>
      </c>
      <c r="D3860" s="28" t="n">
        <f aca="false">B3860-B3859</f>
        <v>1.04</v>
      </c>
      <c r="E3860" s="28" t="n">
        <f aca="false">C3860-C3859</f>
        <v>0.640000000000001</v>
      </c>
      <c r="F3860" s="29" t="n">
        <f aca="false">Inputs!$B$5*B3860+Inputs!$B$6*C3860</f>
        <v>2642000</v>
      </c>
      <c r="G3860" s="29" t="n">
        <f aca="false">Inputs!$B$5*D3860</f>
        <v>104000</v>
      </c>
      <c r="H3860" s="29" t="n">
        <f aca="false">Inputs!$B$6*E3860</f>
        <v>-32000</v>
      </c>
      <c r="I3860" s="29" t="n">
        <f aca="false">G3860+H3860</f>
        <v>71999.9999999999</v>
      </c>
      <c r="J3860" s="29" t="n">
        <f aca="false">J3859+I3860</f>
        <v>1283500</v>
      </c>
    </row>
    <row r="3861" customFormat="false" ht="15" hidden="false" customHeight="false" outlineLevel="0" collapsed="false">
      <c r="A3861" s="26" t="n">
        <v>43063</v>
      </c>
      <c r="B3861" s="27" t="n">
        <v>58.94</v>
      </c>
      <c r="C3861" s="27" t="n">
        <v>63.58</v>
      </c>
      <c r="D3861" s="28" t="n">
        <f aca="false">B3861-B3860</f>
        <v>1.06</v>
      </c>
      <c r="E3861" s="28" t="n">
        <f aca="false">C3861-C3860</f>
        <v>0.659999999999997</v>
      </c>
      <c r="F3861" s="29" t="n">
        <f aca="false">Inputs!$B$5*B3861+Inputs!$B$6*C3861</f>
        <v>2715000</v>
      </c>
      <c r="G3861" s="29" t="n">
        <f aca="false">Inputs!$B$5*D3861</f>
        <v>106000</v>
      </c>
      <c r="H3861" s="29" t="n">
        <f aca="false">Inputs!$B$6*E3861</f>
        <v>-32999.9999999998</v>
      </c>
      <c r="I3861" s="29" t="n">
        <f aca="false">G3861+H3861</f>
        <v>72999.9999999997</v>
      </c>
      <c r="J3861" s="29" t="n">
        <f aca="false">J3860+I3861</f>
        <v>1356500</v>
      </c>
    </row>
    <row r="3862" customFormat="false" ht="15" hidden="false" customHeight="false" outlineLevel="0" collapsed="false">
      <c r="A3862" s="26" t="n">
        <v>43066</v>
      </c>
      <c r="B3862" s="27" t="n">
        <v>58.1</v>
      </c>
      <c r="C3862" s="27" t="n">
        <v>63.25</v>
      </c>
      <c r="D3862" s="28" t="n">
        <f aca="false">B3862-B3861</f>
        <v>-0.839999999999996</v>
      </c>
      <c r="E3862" s="28" t="n">
        <f aca="false">C3862-C3861</f>
        <v>-0.329999999999998</v>
      </c>
      <c r="F3862" s="29" t="n">
        <f aca="false">Inputs!$B$5*B3862+Inputs!$B$6*C3862</f>
        <v>2647500</v>
      </c>
      <c r="G3862" s="29" t="n">
        <f aca="false">Inputs!$B$5*D3862</f>
        <v>-83999.9999999996</v>
      </c>
      <c r="H3862" s="29" t="n">
        <f aca="false">Inputs!$B$6*E3862</f>
        <v>16499.9999999999</v>
      </c>
      <c r="I3862" s="29" t="n">
        <f aca="false">G3862+H3862</f>
        <v>-67499.9999999997</v>
      </c>
      <c r="J3862" s="29" t="n">
        <f aca="false">J3861+I3862</f>
        <v>1289000</v>
      </c>
    </row>
    <row r="3863" customFormat="false" ht="15" hidden="false" customHeight="false" outlineLevel="0" collapsed="false">
      <c r="A3863" s="26" t="n">
        <v>43067</v>
      </c>
      <c r="B3863" s="27" t="n">
        <v>57.96</v>
      </c>
      <c r="C3863" s="27" t="n">
        <v>63.56</v>
      </c>
      <c r="D3863" s="28" t="n">
        <f aca="false">B3863-B3862</f>
        <v>-0.140000000000001</v>
      </c>
      <c r="E3863" s="28" t="n">
        <f aca="false">C3863-C3862</f>
        <v>0.310000000000002</v>
      </c>
      <c r="F3863" s="29" t="n">
        <f aca="false">Inputs!$B$5*B3863+Inputs!$B$6*C3863</f>
        <v>2618000</v>
      </c>
      <c r="G3863" s="29" t="n">
        <f aca="false">Inputs!$B$5*D3863</f>
        <v>-14000.0000000001</v>
      </c>
      <c r="H3863" s="29" t="n">
        <f aca="false">Inputs!$B$6*E3863</f>
        <v>-15500.0000000001</v>
      </c>
      <c r="I3863" s="29" t="n">
        <f aca="false">G3863+H3863</f>
        <v>-29500.0000000002</v>
      </c>
      <c r="J3863" s="29" t="n">
        <f aca="false">J3862+I3863</f>
        <v>1259500</v>
      </c>
    </row>
    <row r="3864" customFormat="false" ht="15" hidden="false" customHeight="false" outlineLevel="0" collapsed="false">
      <c r="A3864" s="26" t="n">
        <v>43068</v>
      </c>
      <c r="B3864" s="27" t="n">
        <v>57.25</v>
      </c>
      <c r="C3864" s="27" t="n">
        <v>63.74</v>
      </c>
      <c r="D3864" s="28" t="n">
        <f aca="false">B3864-B3863</f>
        <v>-0.710000000000001</v>
      </c>
      <c r="E3864" s="28" t="n">
        <f aca="false">C3864-C3863</f>
        <v>0.18</v>
      </c>
      <c r="F3864" s="29" t="n">
        <f aca="false">Inputs!$B$5*B3864+Inputs!$B$6*C3864</f>
        <v>2538000</v>
      </c>
      <c r="G3864" s="29" t="n">
        <f aca="false">Inputs!$B$5*D3864</f>
        <v>-71000.0000000001</v>
      </c>
      <c r="H3864" s="29" t="n">
        <f aca="false">Inputs!$B$6*E3864</f>
        <v>-8999.99999999999</v>
      </c>
      <c r="I3864" s="29" t="n">
        <f aca="false">G3864+H3864</f>
        <v>-80000.0000000001</v>
      </c>
      <c r="J3864" s="29" t="n">
        <f aca="false">J3863+I3864</f>
        <v>1179500</v>
      </c>
    </row>
    <row r="3865" customFormat="false" ht="15" hidden="false" customHeight="false" outlineLevel="0" collapsed="false">
      <c r="A3865" s="26" t="n">
        <v>43069</v>
      </c>
      <c r="B3865" s="27" t="n">
        <v>57.4</v>
      </c>
      <c r="C3865" s="27" t="n">
        <v>63.53</v>
      </c>
      <c r="D3865" s="28" t="n">
        <f aca="false">B3865-B3864</f>
        <v>0.149999999999999</v>
      </c>
      <c r="E3865" s="28" t="n">
        <f aca="false">C3865-C3864</f>
        <v>-0.210000000000001</v>
      </c>
      <c r="F3865" s="29" t="n">
        <f aca="false">Inputs!$B$5*B3865+Inputs!$B$6*C3865</f>
        <v>2563500</v>
      </c>
      <c r="G3865" s="29" t="n">
        <f aca="false">Inputs!$B$5*D3865</f>
        <v>14999.9999999999</v>
      </c>
      <c r="H3865" s="29" t="n">
        <f aca="false">Inputs!$B$6*E3865</f>
        <v>10500</v>
      </c>
      <c r="I3865" s="29" t="n">
        <f aca="false">G3865+H3865</f>
        <v>25499.9999999999</v>
      </c>
      <c r="J3865" s="29" t="n">
        <f aca="false">J3864+I3865</f>
        <v>1205000</v>
      </c>
    </row>
    <row r="3866" customFormat="false" ht="15" hidden="false" customHeight="false" outlineLevel="0" collapsed="false">
      <c r="A3866" s="26" t="n">
        <v>43070</v>
      </c>
      <c r="B3866" s="27" t="n">
        <v>58.35</v>
      </c>
      <c r="C3866" s="27" t="n">
        <v>64.57</v>
      </c>
      <c r="D3866" s="28" t="n">
        <f aca="false">B3866-B3865</f>
        <v>0.950000000000003</v>
      </c>
      <c r="E3866" s="28" t="n">
        <f aca="false">C3866-C3865</f>
        <v>1.03999999999999</v>
      </c>
      <c r="F3866" s="29" t="n">
        <f aca="false">Inputs!$B$5*B3866+Inputs!$B$6*C3866</f>
        <v>2606500</v>
      </c>
      <c r="G3866" s="29" t="n">
        <f aca="false">Inputs!$B$5*D3866</f>
        <v>95000.0000000003</v>
      </c>
      <c r="H3866" s="29" t="n">
        <f aca="false">Inputs!$B$6*E3866</f>
        <v>-51999.9999999996</v>
      </c>
      <c r="I3866" s="29" t="n">
        <f aca="false">G3866+H3866</f>
        <v>43000.0000000007</v>
      </c>
      <c r="J3866" s="29" t="n">
        <f aca="false">J3865+I3866</f>
        <v>1248000</v>
      </c>
    </row>
    <row r="3867" customFormat="false" ht="15" hidden="false" customHeight="false" outlineLevel="0" collapsed="false">
      <c r="A3867" s="26" t="n">
        <v>43073</v>
      </c>
      <c r="B3867" s="27" t="n">
        <v>57.48</v>
      </c>
      <c r="C3867" s="27" t="n">
        <v>63.45</v>
      </c>
      <c r="D3867" s="28" t="n">
        <f aca="false">B3867-B3866</f>
        <v>-0.870000000000005</v>
      </c>
      <c r="E3867" s="28" t="n">
        <f aca="false">C3867-C3866</f>
        <v>-1.11999999999999</v>
      </c>
      <c r="F3867" s="29" t="n">
        <f aca="false">Inputs!$B$5*B3867+Inputs!$B$6*C3867</f>
        <v>2575500</v>
      </c>
      <c r="G3867" s="29" t="n">
        <f aca="false">Inputs!$B$5*D3867</f>
        <v>-87000.0000000005</v>
      </c>
      <c r="H3867" s="29" t="n">
        <f aca="false">Inputs!$B$6*E3867</f>
        <v>55999.9999999995</v>
      </c>
      <c r="I3867" s="29" t="n">
        <f aca="false">G3867+H3867</f>
        <v>-31000.0000000009</v>
      </c>
      <c r="J3867" s="29" t="n">
        <f aca="false">J3866+I3867</f>
        <v>1217000</v>
      </c>
    </row>
    <row r="3868" customFormat="false" ht="15" hidden="false" customHeight="false" outlineLevel="0" collapsed="false">
      <c r="A3868" s="26" t="n">
        <v>43074</v>
      </c>
      <c r="B3868" s="27" t="n">
        <v>57.66</v>
      </c>
      <c r="C3868" s="27" t="n">
        <v>63.45</v>
      </c>
      <c r="D3868" s="28" t="n">
        <f aca="false">B3868-B3867</f>
        <v>0.18</v>
      </c>
      <c r="E3868" s="28" t="n">
        <f aca="false">C3868-C3867</f>
        <v>0</v>
      </c>
      <c r="F3868" s="29" t="n">
        <f aca="false">Inputs!$B$5*B3868+Inputs!$B$6*C3868</f>
        <v>2593500</v>
      </c>
      <c r="G3868" s="29" t="n">
        <f aca="false">Inputs!$B$5*D3868</f>
        <v>18000</v>
      </c>
      <c r="H3868" s="29" t="n">
        <f aca="false">Inputs!$B$6*E3868</f>
        <v>-0</v>
      </c>
      <c r="I3868" s="29" t="n">
        <f aca="false">G3868+H3868</f>
        <v>18000</v>
      </c>
      <c r="J3868" s="29" t="n">
        <f aca="false">J3867+I3868</f>
        <v>1235000</v>
      </c>
    </row>
    <row r="3869" customFormat="false" ht="15" hidden="false" customHeight="false" outlineLevel="0" collapsed="false">
      <c r="A3869" s="26" t="n">
        <v>43075</v>
      </c>
      <c r="B3869" s="27" t="n">
        <v>55.79</v>
      </c>
      <c r="C3869" s="27" t="n">
        <v>62.25</v>
      </c>
      <c r="D3869" s="28" t="n">
        <f aca="false">B3869-B3868</f>
        <v>-1.87</v>
      </c>
      <c r="E3869" s="28" t="n">
        <f aca="false">C3869-C3868</f>
        <v>-1.2</v>
      </c>
      <c r="F3869" s="29" t="n">
        <f aca="false">Inputs!$B$5*B3869+Inputs!$B$6*C3869</f>
        <v>2466500</v>
      </c>
      <c r="G3869" s="29" t="n">
        <f aca="false">Inputs!$B$5*D3869</f>
        <v>-187000</v>
      </c>
      <c r="H3869" s="29" t="n">
        <f aca="false">Inputs!$B$6*E3869</f>
        <v>60000.0000000001</v>
      </c>
      <c r="I3869" s="29" t="n">
        <f aca="false">G3869+H3869</f>
        <v>-127000</v>
      </c>
      <c r="J3869" s="29" t="n">
        <f aca="false">J3868+I3869</f>
        <v>1108000</v>
      </c>
    </row>
    <row r="3870" customFormat="false" ht="15" hidden="false" customHeight="false" outlineLevel="0" collapsed="false">
      <c r="A3870" s="26" t="n">
        <v>43076</v>
      </c>
      <c r="B3870" s="27" t="n">
        <v>56.5</v>
      </c>
      <c r="C3870" s="27" t="n">
        <v>62.37</v>
      </c>
      <c r="D3870" s="28" t="n">
        <f aca="false">B3870-B3869</f>
        <v>0.710000000000001</v>
      </c>
      <c r="E3870" s="28" t="n">
        <f aca="false">C3870-C3869</f>
        <v>0.119999999999997</v>
      </c>
      <c r="F3870" s="29" t="n">
        <f aca="false">Inputs!$B$5*B3870+Inputs!$B$6*C3870</f>
        <v>2531500</v>
      </c>
      <c r="G3870" s="29" t="n">
        <f aca="false">Inputs!$B$5*D3870</f>
        <v>71000.0000000001</v>
      </c>
      <c r="H3870" s="29" t="n">
        <f aca="false">Inputs!$B$6*E3870</f>
        <v>-5999.99999999987</v>
      </c>
      <c r="I3870" s="29" t="n">
        <f aca="false">G3870+H3870</f>
        <v>65000.0000000002</v>
      </c>
      <c r="J3870" s="29" t="n">
        <f aca="false">J3869+I3870</f>
        <v>1173000</v>
      </c>
    </row>
    <row r="3871" customFormat="false" ht="15" hidden="false" customHeight="false" outlineLevel="0" collapsed="false">
      <c r="A3871" s="26" t="n">
        <v>43077</v>
      </c>
      <c r="B3871" s="27" t="n">
        <v>57.15</v>
      </c>
      <c r="C3871" s="27" t="n">
        <v>63.86</v>
      </c>
      <c r="D3871" s="28" t="n">
        <f aca="false">B3871-B3870</f>
        <v>0.649999999999999</v>
      </c>
      <c r="E3871" s="28" t="n">
        <f aca="false">C3871-C3870</f>
        <v>1.49</v>
      </c>
      <c r="F3871" s="29" t="n">
        <f aca="false">Inputs!$B$5*B3871+Inputs!$B$6*C3871</f>
        <v>2522000</v>
      </c>
      <c r="G3871" s="29" t="n">
        <f aca="false">Inputs!$B$5*D3871</f>
        <v>64999.9999999999</v>
      </c>
      <c r="H3871" s="29" t="n">
        <f aca="false">Inputs!$B$6*E3871</f>
        <v>-74500.0000000001</v>
      </c>
      <c r="I3871" s="29" t="n">
        <f aca="false">G3871+H3871</f>
        <v>-9500.00000000025</v>
      </c>
      <c r="J3871" s="29" t="n">
        <f aca="false">J3870+I3871</f>
        <v>1163500</v>
      </c>
    </row>
    <row r="3872" customFormat="false" ht="15" hidden="false" customHeight="false" outlineLevel="0" collapsed="false">
      <c r="A3872" s="26" t="n">
        <v>43080</v>
      </c>
      <c r="B3872" s="27" t="n">
        <v>57.84</v>
      </c>
      <c r="C3872" s="27" t="n">
        <v>65.62</v>
      </c>
      <c r="D3872" s="28" t="n">
        <f aca="false">B3872-B3871</f>
        <v>0.690000000000005</v>
      </c>
      <c r="E3872" s="28" t="n">
        <f aca="false">C3872-C3871</f>
        <v>1.76000000000001</v>
      </c>
      <c r="F3872" s="29" t="n">
        <f aca="false">Inputs!$B$5*B3872+Inputs!$B$6*C3872</f>
        <v>2503000</v>
      </c>
      <c r="G3872" s="29" t="n">
        <f aca="false">Inputs!$B$5*D3872</f>
        <v>69000.0000000005</v>
      </c>
      <c r="H3872" s="29" t="n">
        <f aca="false">Inputs!$B$6*E3872</f>
        <v>-88000.0000000003</v>
      </c>
      <c r="I3872" s="29" t="n">
        <f aca="false">G3872+H3872</f>
        <v>-18999.9999999998</v>
      </c>
      <c r="J3872" s="29" t="n">
        <f aca="false">J3871+I3872</f>
        <v>1144500</v>
      </c>
    </row>
    <row r="3873" customFormat="false" ht="15" hidden="false" customHeight="false" outlineLevel="0" collapsed="false">
      <c r="A3873" s="26" t="n">
        <v>43081</v>
      </c>
      <c r="B3873" s="27" t="n">
        <v>57.12</v>
      </c>
      <c r="C3873" s="27" t="n">
        <v>64.96</v>
      </c>
      <c r="D3873" s="28" t="n">
        <f aca="false">B3873-B3872</f>
        <v>-0.720000000000006</v>
      </c>
      <c r="E3873" s="28" t="n">
        <f aca="false">C3873-C3872</f>
        <v>-0.660000000000011</v>
      </c>
      <c r="F3873" s="29" t="n">
        <f aca="false">Inputs!$B$5*B3873+Inputs!$B$6*C3873</f>
        <v>2464000</v>
      </c>
      <c r="G3873" s="29" t="n">
        <f aca="false">Inputs!$B$5*D3873</f>
        <v>-72000.0000000006</v>
      </c>
      <c r="H3873" s="29" t="n">
        <f aca="false">Inputs!$B$6*E3873</f>
        <v>33000.0000000005</v>
      </c>
      <c r="I3873" s="29" t="n">
        <f aca="false">G3873+H3873</f>
        <v>-39000.0000000001</v>
      </c>
      <c r="J3873" s="29" t="n">
        <f aca="false">J3872+I3873</f>
        <v>1105500</v>
      </c>
    </row>
    <row r="3874" customFormat="false" ht="15" hidden="false" customHeight="false" outlineLevel="0" collapsed="false">
      <c r="A3874" s="26" t="n">
        <v>43082</v>
      </c>
      <c r="B3874" s="27" t="n">
        <v>56.59</v>
      </c>
      <c r="C3874" s="27" t="n">
        <v>63.66</v>
      </c>
      <c r="D3874" s="28" t="n">
        <f aca="false">B3874-B3873</f>
        <v>-0.529999999999994</v>
      </c>
      <c r="E3874" s="28" t="n">
        <f aca="false">C3874-C3873</f>
        <v>-1.3</v>
      </c>
      <c r="F3874" s="29" t="n">
        <f aca="false">Inputs!$B$5*B3874+Inputs!$B$6*C3874</f>
        <v>2476000</v>
      </c>
      <c r="G3874" s="29" t="n">
        <f aca="false">Inputs!$B$5*D3874</f>
        <v>-52999.9999999994</v>
      </c>
      <c r="H3874" s="29" t="n">
        <f aca="false">Inputs!$B$6*E3874</f>
        <v>64999.9999999999</v>
      </c>
      <c r="I3874" s="29" t="n">
        <f aca="false">G3874+H3874</f>
        <v>12000.0000000005</v>
      </c>
      <c r="J3874" s="29" t="n">
        <f aca="false">J3873+I3874</f>
        <v>1117500</v>
      </c>
    </row>
    <row r="3875" customFormat="false" ht="15" hidden="false" customHeight="false" outlineLevel="0" collapsed="false">
      <c r="A3875" s="26" t="n">
        <v>43083</v>
      </c>
      <c r="B3875" s="27" t="n">
        <v>57</v>
      </c>
      <c r="C3875" s="27" t="n">
        <v>63.72</v>
      </c>
      <c r="D3875" s="28" t="n">
        <f aca="false">B3875-B3874</f>
        <v>0.409999999999997</v>
      </c>
      <c r="E3875" s="28" t="n">
        <f aca="false">C3875-C3874</f>
        <v>0.0600000000000023</v>
      </c>
      <c r="F3875" s="29" t="n">
        <f aca="false">Inputs!$B$5*B3875+Inputs!$B$6*C3875</f>
        <v>2514000</v>
      </c>
      <c r="G3875" s="29" t="n">
        <f aca="false">Inputs!$B$5*D3875</f>
        <v>40999.9999999997</v>
      </c>
      <c r="H3875" s="29" t="n">
        <f aca="false">Inputs!$B$6*E3875</f>
        <v>-3000.00000000011</v>
      </c>
      <c r="I3875" s="29" t="n">
        <f aca="false">G3875+H3875</f>
        <v>37999.9999999995</v>
      </c>
      <c r="J3875" s="29" t="n">
        <f aca="false">J3874+I3875</f>
        <v>1155500</v>
      </c>
    </row>
    <row r="3876" customFormat="false" ht="15" hidden="false" customHeight="false" outlineLevel="0" collapsed="false">
      <c r="A3876" s="26" t="n">
        <v>43084</v>
      </c>
      <c r="B3876" s="27" t="n">
        <v>57.29</v>
      </c>
      <c r="C3876" s="27" t="n">
        <v>63.81</v>
      </c>
      <c r="D3876" s="28" t="n">
        <f aca="false">B3876-B3875</f>
        <v>0.289999999999999</v>
      </c>
      <c r="E3876" s="28" t="n">
        <f aca="false">C3876-C3875</f>
        <v>0.0900000000000034</v>
      </c>
      <c r="F3876" s="29" t="n">
        <f aca="false">Inputs!$B$5*B3876+Inputs!$B$6*C3876</f>
        <v>2538500</v>
      </c>
      <c r="G3876" s="29" t="n">
        <f aca="false">Inputs!$B$5*D3876</f>
        <v>28999.9999999999</v>
      </c>
      <c r="H3876" s="29" t="n">
        <f aca="false">Inputs!$B$6*E3876</f>
        <v>-4500.00000000017</v>
      </c>
      <c r="I3876" s="29" t="n">
        <f aca="false">G3876+H3876</f>
        <v>24499.9999999997</v>
      </c>
      <c r="J3876" s="29" t="n">
        <f aca="false">J3875+I3876</f>
        <v>1180000</v>
      </c>
    </row>
    <row r="3877" customFormat="false" ht="15" hidden="false" customHeight="false" outlineLevel="0" collapsed="false">
      <c r="A3877" s="26" t="n">
        <v>43087</v>
      </c>
      <c r="B3877" s="27" t="n">
        <v>57.17</v>
      </c>
      <c r="C3877" s="27" t="n">
        <v>64.45</v>
      </c>
      <c r="D3877" s="28" t="n">
        <f aca="false">B3877-B3876</f>
        <v>-0.119999999999997</v>
      </c>
      <c r="E3877" s="28" t="n">
        <f aca="false">C3877-C3876</f>
        <v>0.640000000000001</v>
      </c>
      <c r="F3877" s="29" t="n">
        <f aca="false">Inputs!$B$5*B3877+Inputs!$B$6*C3877</f>
        <v>2494500</v>
      </c>
      <c r="G3877" s="29" t="n">
        <f aca="false">Inputs!$B$5*D3877</f>
        <v>-11999.9999999997</v>
      </c>
      <c r="H3877" s="29" t="n">
        <f aca="false">Inputs!$B$6*E3877</f>
        <v>-32000</v>
      </c>
      <c r="I3877" s="29" t="n">
        <f aca="false">G3877+H3877</f>
        <v>-43999.9999999998</v>
      </c>
      <c r="J3877" s="29" t="n">
        <f aca="false">J3876+I3877</f>
        <v>1136000</v>
      </c>
    </row>
    <row r="3878" customFormat="false" ht="15" hidden="false" customHeight="false" outlineLevel="0" collapsed="false">
      <c r="A3878" s="26" t="n">
        <v>43088</v>
      </c>
      <c r="B3878" s="27" t="n">
        <v>57.49</v>
      </c>
      <c r="C3878" s="27" t="n">
        <v>63.69</v>
      </c>
      <c r="D3878" s="28" t="n">
        <f aca="false">B3878-B3877</f>
        <v>0.32</v>
      </c>
      <c r="E3878" s="28" t="n">
        <f aca="false">C3878-C3877</f>
        <v>-0.760000000000005</v>
      </c>
      <c r="F3878" s="29" t="n">
        <f aca="false">Inputs!$B$5*B3878+Inputs!$B$6*C3878</f>
        <v>2564500</v>
      </c>
      <c r="G3878" s="29" t="n">
        <f aca="false">Inputs!$B$5*D3878</f>
        <v>32000</v>
      </c>
      <c r="H3878" s="29" t="n">
        <f aca="false">Inputs!$B$6*E3878</f>
        <v>38000.0000000003</v>
      </c>
      <c r="I3878" s="29" t="n">
        <f aca="false">G3878+H3878</f>
        <v>70000.0000000003</v>
      </c>
      <c r="J3878" s="29" t="n">
        <f aca="false">J3877+I3878</f>
        <v>1206000</v>
      </c>
    </row>
    <row r="3879" customFormat="false" ht="15" hidden="false" customHeight="false" outlineLevel="0" collapsed="false">
      <c r="A3879" s="26" t="n">
        <v>43089</v>
      </c>
      <c r="B3879" s="27" t="n">
        <v>58.09</v>
      </c>
      <c r="C3879" s="27" t="n">
        <v>64.43</v>
      </c>
      <c r="D3879" s="28" t="n">
        <f aca="false">B3879-B3878</f>
        <v>0.600000000000001</v>
      </c>
      <c r="E3879" s="28" t="n">
        <f aca="false">C3879-C3878</f>
        <v>0.740000000000009</v>
      </c>
      <c r="F3879" s="29" t="n">
        <f aca="false">Inputs!$B$5*B3879+Inputs!$B$6*C3879</f>
        <v>2587500</v>
      </c>
      <c r="G3879" s="29" t="n">
        <f aca="false">Inputs!$B$5*D3879</f>
        <v>60000.0000000001</v>
      </c>
      <c r="H3879" s="29" t="n">
        <f aca="false">Inputs!$B$6*E3879</f>
        <v>-37000.0000000005</v>
      </c>
      <c r="I3879" s="29" t="n">
        <f aca="false">G3879+H3879</f>
        <v>22999.9999999997</v>
      </c>
      <c r="J3879" s="29" t="n">
        <f aca="false">J3878+I3879</f>
        <v>1229000</v>
      </c>
    </row>
    <row r="3880" customFormat="false" ht="15" hidden="false" customHeight="false" outlineLevel="0" collapsed="false">
      <c r="A3880" s="26" t="n">
        <v>43090</v>
      </c>
      <c r="B3880" s="27" t="n">
        <v>58.34</v>
      </c>
      <c r="C3880" s="27" t="n">
        <v>64.64</v>
      </c>
      <c r="D3880" s="28" t="n">
        <f aca="false">B3880-B3879</f>
        <v>0.25</v>
      </c>
      <c r="E3880" s="28" t="n">
        <f aca="false">C3880-C3879</f>
        <v>0.209999999999994</v>
      </c>
      <c r="F3880" s="29" t="n">
        <f aca="false">Inputs!$B$5*B3880+Inputs!$B$6*C3880</f>
        <v>2602000</v>
      </c>
      <c r="G3880" s="29" t="n">
        <f aca="false">Inputs!$B$5*D3880</f>
        <v>25000</v>
      </c>
      <c r="H3880" s="29" t="n">
        <f aca="false">Inputs!$B$6*E3880</f>
        <v>-10499.9999999997</v>
      </c>
      <c r="I3880" s="29" t="n">
        <f aca="false">G3880+H3880</f>
        <v>14500.0000000003</v>
      </c>
      <c r="J3880" s="29" t="n">
        <f aca="false">J3879+I3880</f>
        <v>1243500</v>
      </c>
    </row>
    <row r="3881" customFormat="false" ht="15" hidden="false" customHeight="false" outlineLevel="0" collapsed="false">
      <c r="A3881" s="26" t="n">
        <v>43091</v>
      </c>
      <c r="B3881" s="27" t="n">
        <v>58.25</v>
      </c>
      <c r="C3881" s="27" t="n">
        <v>64.61</v>
      </c>
      <c r="D3881" s="28" t="n">
        <f aca="false">B3881-B3880</f>
        <v>-0.0900000000000034</v>
      </c>
      <c r="E3881" s="28" t="n">
        <f aca="false">C3881-C3880</f>
        <v>-0.0300000000000011</v>
      </c>
      <c r="F3881" s="29" t="n">
        <f aca="false">Inputs!$B$5*B3881+Inputs!$B$6*C3881</f>
        <v>2594500</v>
      </c>
      <c r="G3881" s="29" t="n">
        <f aca="false">Inputs!$B$5*D3881</f>
        <v>-9000.00000000034</v>
      </c>
      <c r="H3881" s="29" t="n">
        <f aca="false">Inputs!$B$6*E3881</f>
        <v>1500.00000000006</v>
      </c>
      <c r="I3881" s="29" t="n">
        <f aca="false">G3881+H3881</f>
        <v>-7500.00000000029</v>
      </c>
      <c r="J3881" s="29" t="n">
        <f aca="false">J3880+I3881</f>
        <v>1236000</v>
      </c>
    </row>
    <row r="3882" customFormat="false" ht="15" hidden="false" customHeight="false" outlineLevel="0" collapsed="false">
      <c r="A3882" s="26" t="n">
        <v>43096</v>
      </c>
      <c r="B3882" s="27" t="n">
        <v>59.67</v>
      </c>
      <c r="C3882" s="27" t="n">
        <v>66.03</v>
      </c>
      <c r="D3882" s="28" t="n">
        <f aca="false">B3882-B3881</f>
        <v>1.42</v>
      </c>
      <c r="E3882" s="28" t="n">
        <f aca="false">C3882-C3881</f>
        <v>1.42</v>
      </c>
      <c r="F3882" s="29" t="n">
        <f aca="false">Inputs!$B$5*B3882+Inputs!$B$6*C3882</f>
        <v>2665500</v>
      </c>
      <c r="G3882" s="29" t="n">
        <f aca="false">Inputs!$B$5*D3882</f>
        <v>142000</v>
      </c>
      <c r="H3882" s="29" t="n">
        <f aca="false">Inputs!$B$6*E3882</f>
        <v>-71000.0000000001</v>
      </c>
      <c r="I3882" s="29" t="n">
        <f aca="false">G3882+H3882</f>
        <v>71000.0000000001</v>
      </c>
      <c r="J3882" s="29" t="n">
        <f aca="false">J3881+I3882</f>
        <v>1307000</v>
      </c>
    </row>
    <row r="3883" customFormat="false" ht="15" hidden="false" customHeight="false" outlineLevel="0" collapsed="false">
      <c r="A3883" s="26" t="n">
        <v>43097</v>
      </c>
      <c r="B3883" s="27" t="n">
        <v>59.84</v>
      </c>
      <c r="C3883" s="27" t="n">
        <v>66.8</v>
      </c>
      <c r="D3883" s="28" t="n">
        <f aca="false">B3883-B3882</f>
        <v>0.170000000000002</v>
      </c>
      <c r="E3883" s="28" t="n">
        <f aca="false">C3883-C3882</f>
        <v>0.769999999999996</v>
      </c>
      <c r="F3883" s="29" t="n">
        <f aca="false">Inputs!$B$5*B3883+Inputs!$B$6*C3883</f>
        <v>2644000</v>
      </c>
      <c r="G3883" s="29" t="n">
        <f aca="false">Inputs!$B$5*D3883</f>
        <v>17000.0000000002</v>
      </c>
      <c r="H3883" s="29" t="n">
        <f aca="false">Inputs!$B$6*E3883</f>
        <v>-38499.9999999998</v>
      </c>
      <c r="I3883" s="29" t="n">
        <f aca="false">G3883+H3883</f>
        <v>-21499.9999999996</v>
      </c>
      <c r="J3883" s="29" t="n">
        <f aca="false">J3882+I3883</f>
        <v>1285500</v>
      </c>
    </row>
    <row r="3884" customFormat="false" ht="15" hidden="false" customHeight="false" outlineLevel="0" collapsed="false">
      <c r="A3884" s="26" t="n">
        <v>43098</v>
      </c>
      <c r="B3884" s="27" t="n">
        <v>60.46</v>
      </c>
      <c r="C3884" s="27" t="n">
        <v>66.73</v>
      </c>
      <c r="D3884" s="28" t="n">
        <f aca="false">B3884-B3883</f>
        <v>0.619999999999997</v>
      </c>
      <c r="E3884" s="28" t="n">
        <f aca="false">C3884-C3883</f>
        <v>-0.0699999999999932</v>
      </c>
      <c r="F3884" s="29" t="n">
        <f aca="false">Inputs!$B$5*B3884+Inputs!$B$6*C3884</f>
        <v>2709500</v>
      </c>
      <c r="G3884" s="29" t="n">
        <f aca="false">Inputs!$B$5*D3884</f>
        <v>61999.9999999997</v>
      </c>
      <c r="H3884" s="29" t="n">
        <f aca="false">Inputs!$B$6*E3884</f>
        <v>3499.99999999966</v>
      </c>
      <c r="I3884" s="29" t="n">
        <f aca="false">G3884+H3884</f>
        <v>65499.9999999994</v>
      </c>
      <c r="J3884" s="29" t="n">
        <f aca="false">J3883+I3884</f>
        <v>1351000</v>
      </c>
    </row>
    <row r="3885" customFormat="false" ht="15" hidden="false" customHeight="false" outlineLevel="0" collapsed="false">
      <c r="A3885" s="26" t="n">
        <v>43102</v>
      </c>
      <c r="B3885" s="27" t="n">
        <v>60.37</v>
      </c>
      <c r="C3885" s="27" t="n">
        <v>66.65</v>
      </c>
      <c r="D3885" s="28" t="n">
        <f aca="false">B3885-B3884</f>
        <v>-0.0900000000000034</v>
      </c>
      <c r="E3885" s="28" t="n">
        <f aca="false">C3885-C3884</f>
        <v>-0.0799999999999983</v>
      </c>
      <c r="F3885" s="29" t="n">
        <f aca="false">Inputs!$B$5*B3885+Inputs!$B$6*C3885</f>
        <v>2704500</v>
      </c>
      <c r="G3885" s="29" t="n">
        <f aca="false">Inputs!$B$5*D3885</f>
        <v>-9000.00000000034</v>
      </c>
      <c r="H3885" s="29" t="n">
        <f aca="false">Inputs!$B$6*E3885</f>
        <v>3999.99999999991</v>
      </c>
      <c r="I3885" s="29" t="n">
        <f aca="false">G3885+H3885</f>
        <v>-5000.00000000043</v>
      </c>
      <c r="J3885" s="29" t="n">
        <f aca="false">J3884+I3885</f>
        <v>1346000</v>
      </c>
    </row>
    <row r="3886" customFormat="false" ht="15" hidden="false" customHeight="false" outlineLevel="0" collapsed="false">
      <c r="A3886" s="26" t="n">
        <v>43103</v>
      </c>
      <c r="B3886" s="27" t="n">
        <v>61.61</v>
      </c>
      <c r="C3886" s="27" t="n">
        <v>67.85</v>
      </c>
      <c r="D3886" s="28" t="n">
        <f aca="false">B3886-B3885</f>
        <v>1.24</v>
      </c>
      <c r="E3886" s="28" t="n">
        <f aca="false">C3886-C3885</f>
        <v>1.19999999999999</v>
      </c>
      <c r="F3886" s="29" t="n">
        <f aca="false">Inputs!$B$5*B3886+Inputs!$B$6*C3886</f>
        <v>2768500</v>
      </c>
      <c r="G3886" s="29" t="n">
        <f aca="false">Inputs!$B$5*D3886</f>
        <v>124000</v>
      </c>
      <c r="H3886" s="29" t="n">
        <f aca="false">Inputs!$B$6*E3886</f>
        <v>-59999.9999999994</v>
      </c>
      <c r="I3886" s="29" t="n">
        <f aca="false">G3886+H3886</f>
        <v>64000.0000000008</v>
      </c>
      <c r="J3886" s="29" t="n">
        <f aca="false">J3885+I3886</f>
        <v>1410000</v>
      </c>
    </row>
    <row r="3887" customFormat="false" ht="15" hidden="false" customHeight="false" outlineLevel="0" collapsed="false">
      <c r="A3887" s="26" t="n">
        <v>43104</v>
      </c>
      <c r="B3887" s="27" t="n">
        <v>61.98</v>
      </c>
      <c r="C3887" s="27" t="n">
        <v>68.73</v>
      </c>
      <c r="D3887" s="28" t="n">
        <f aca="false">B3887-B3886</f>
        <v>0.369999999999997</v>
      </c>
      <c r="E3887" s="28" t="n">
        <f aca="false">C3887-C3886</f>
        <v>0.88000000000001</v>
      </c>
      <c r="F3887" s="29" t="n">
        <f aca="false">Inputs!$B$5*B3887+Inputs!$B$6*C3887</f>
        <v>2761500</v>
      </c>
      <c r="G3887" s="29" t="n">
        <f aca="false">Inputs!$B$5*D3887</f>
        <v>36999.9999999997</v>
      </c>
      <c r="H3887" s="29" t="n">
        <f aca="false">Inputs!$B$6*E3887</f>
        <v>-44000.0000000005</v>
      </c>
      <c r="I3887" s="29" t="n">
        <f aca="false">G3887+H3887</f>
        <v>-7000.00000000074</v>
      </c>
      <c r="J3887" s="29" t="n">
        <f aca="false">J3886+I3887</f>
        <v>1403000</v>
      </c>
    </row>
    <row r="3888" customFormat="false" ht="15" hidden="false" customHeight="false" outlineLevel="0" collapsed="false">
      <c r="A3888" s="26" t="n">
        <v>43105</v>
      </c>
      <c r="B3888" s="27" t="n">
        <v>61.49</v>
      </c>
      <c r="C3888" s="27" t="n">
        <v>68.01</v>
      </c>
      <c r="D3888" s="28" t="n">
        <f aca="false">B3888-B3887</f>
        <v>-0.489999999999995</v>
      </c>
      <c r="E3888" s="28" t="n">
        <f aca="false">C3888-C3887</f>
        <v>-0.719999999999999</v>
      </c>
      <c r="F3888" s="29" t="n">
        <f aca="false">Inputs!$B$5*B3888+Inputs!$B$6*C3888</f>
        <v>2748500</v>
      </c>
      <c r="G3888" s="29" t="n">
        <f aca="false">Inputs!$B$5*D3888</f>
        <v>-48999.9999999995</v>
      </c>
      <c r="H3888" s="29" t="n">
        <f aca="false">Inputs!$B$6*E3888</f>
        <v>35999.9999999999</v>
      </c>
      <c r="I3888" s="29" t="n">
        <f aca="false">G3888+H3888</f>
        <v>-12999.9999999995</v>
      </c>
      <c r="J3888" s="29" t="n">
        <f aca="false">J3887+I3888</f>
        <v>1390000</v>
      </c>
    </row>
    <row r="3889" customFormat="false" ht="15" hidden="false" customHeight="false" outlineLevel="0" collapsed="false">
      <c r="A3889" s="26" t="n">
        <v>43108</v>
      </c>
      <c r="B3889" s="27" t="n">
        <v>61.73</v>
      </c>
      <c r="C3889" s="27" t="n">
        <v>68.48</v>
      </c>
      <c r="D3889" s="28" t="n">
        <f aca="false">B3889-B3888</f>
        <v>0.239999999999995</v>
      </c>
      <c r="E3889" s="28" t="n">
        <f aca="false">C3889-C3888</f>
        <v>0.469999999999999</v>
      </c>
      <c r="F3889" s="29" t="n">
        <f aca="false">Inputs!$B$5*B3889+Inputs!$B$6*C3889</f>
        <v>2749000</v>
      </c>
      <c r="G3889" s="29" t="n">
        <f aca="false">Inputs!$B$5*D3889</f>
        <v>23999.9999999995</v>
      </c>
      <c r="H3889" s="29" t="n">
        <f aca="false">Inputs!$B$6*E3889</f>
        <v>-23499.9999999999</v>
      </c>
      <c r="I3889" s="29" t="n">
        <f aca="false">G3889+H3889</f>
        <v>499.999999999545</v>
      </c>
      <c r="J3889" s="29" t="n">
        <f aca="false">J3888+I3889</f>
        <v>1390500</v>
      </c>
    </row>
    <row r="3890" customFormat="false" ht="15" hidden="false" customHeight="false" outlineLevel="0" collapsed="false">
      <c r="A3890" s="26" t="n">
        <v>43109</v>
      </c>
      <c r="B3890" s="27" t="n">
        <v>62.92</v>
      </c>
      <c r="C3890" s="27" t="n">
        <v>69.08</v>
      </c>
      <c r="D3890" s="28" t="n">
        <f aca="false">B3890-B3889</f>
        <v>1.19</v>
      </c>
      <c r="E3890" s="28" t="n">
        <f aca="false">C3890-C3889</f>
        <v>0.599999999999994</v>
      </c>
      <c r="F3890" s="29" t="n">
        <f aca="false">Inputs!$B$5*B3890+Inputs!$B$6*C3890</f>
        <v>2838000</v>
      </c>
      <c r="G3890" s="29" t="n">
        <f aca="false">Inputs!$B$5*D3890</f>
        <v>119000</v>
      </c>
      <c r="H3890" s="29" t="n">
        <f aca="false">Inputs!$B$6*E3890</f>
        <v>-29999.9999999997</v>
      </c>
      <c r="I3890" s="29" t="n">
        <f aca="false">G3890+H3890</f>
        <v>89000.0000000008</v>
      </c>
      <c r="J3890" s="29" t="n">
        <f aca="false">J3889+I3890</f>
        <v>1479500</v>
      </c>
    </row>
    <row r="3891" customFormat="false" ht="15" hidden="false" customHeight="false" outlineLevel="0" collapsed="false">
      <c r="A3891" s="26" t="n">
        <v>43110</v>
      </c>
      <c r="B3891" s="27" t="n">
        <v>63.6</v>
      </c>
      <c r="C3891" s="27" t="n">
        <v>69.79</v>
      </c>
      <c r="D3891" s="28" t="n">
        <f aca="false">B3891-B3890</f>
        <v>0.68</v>
      </c>
      <c r="E3891" s="28" t="n">
        <f aca="false">C3891-C3890</f>
        <v>0.710000000000008</v>
      </c>
      <c r="F3891" s="29" t="n">
        <f aca="false">Inputs!$B$5*B3891+Inputs!$B$6*C3891</f>
        <v>2870500</v>
      </c>
      <c r="G3891" s="29" t="n">
        <f aca="false">Inputs!$B$5*D3891</f>
        <v>68000</v>
      </c>
      <c r="H3891" s="29" t="n">
        <f aca="false">Inputs!$B$6*E3891</f>
        <v>-35500.0000000004</v>
      </c>
      <c r="I3891" s="29" t="n">
        <f aca="false">G3891+H3891</f>
        <v>32499.9999999996</v>
      </c>
      <c r="J3891" s="29" t="n">
        <f aca="false">J3890+I3891</f>
        <v>1512000</v>
      </c>
    </row>
    <row r="3892" customFormat="false" ht="15" hidden="false" customHeight="false" outlineLevel="0" collapsed="false">
      <c r="A3892" s="26" t="n">
        <v>43111</v>
      </c>
      <c r="B3892" s="27" t="n">
        <v>63.81</v>
      </c>
      <c r="C3892" s="27" t="n">
        <v>70.36</v>
      </c>
      <c r="D3892" s="28" t="n">
        <f aca="false">B3892-B3891</f>
        <v>0.210000000000001</v>
      </c>
      <c r="E3892" s="28" t="n">
        <f aca="false">C3892-C3891</f>
        <v>0.569999999999993</v>
      </c>
      <c r="F3892" s="29" t="n">
        <f aca="false">Inputs!$B$5*B3892+Inputs!$B$6*C3892</f>
        <v>2863000</v>
      </c>
      <c r="G3892" s="29" t="n">
        <f aca="false">Inputs!$B$5*D3892</f>
        <v>21000.0000000001</v>
      </c>
      <c r="H3892" s="29" t="n">
        <f aca="false">Inputs!$B$6*E3892</f>
        <v>-28499.9999999997</v>
      </c>
      <c r="I3892" s="29" t="n">
        <f aca="false">G3892+H3892</f>
        <v>-7499.99999999957</v>
      </c>
      <c r="J3892" s="29" t="n">
        <f aca="false">J3891+I3892</f>
        <v>1504500</v>
      </c>
    </row>
    <row r="3893" customFormat="false" ht="15" hidden="false" customHeight="false" outlineLevel="0" collapsed="false">
      <c r="A3893" s="26" t="n">
        <v>43112</v>
      </c>
      <c r="B3893" s="27" t="n">
        <v>64.22</v>
      </c>
      <c r="C3893" s="27" t="n">
        <v>69.64</v>
      </c>
      <c r="D3893" s="28" t="n">
        <f aca="false">B3893-B3892</f>
        <v>0.409999999999997</v>
      </c>
      <c r="E3893" s="28" t="n">
        <f aca="false">C3893-C3892</f>
        <v>-0.719999999999999</v>
      </c>
      <c r="F3893" s="29" t="n">
        <f aca="false">Inputs!$B$5*B3893+Inputs!$B$6*C3893</f>
        <v>2940000</v>
      </c>
      <c r="G3893" s="29" t="n">
        <f aca="false">Inputs!$B$5*D3893</f>
        <v>40999.9999999997</v>
      </c>
      <c r="H3893" s="29" t="n">
        <f aca="false">Inputs!$B$6*E3893</f>
        <v>35999.9999999999</v>
      </c>
      <c r="I3893" s="29" t="n">
        <f aca="false">G3893+H3893</f>
        <v>76999.9999999996</v>
      </c>
      <c r="J3893" s="29" t="n">
        <f aca="false">J3892+I3893</f>
        <v>1581500</v>
      </c>
    </row>
    <row r="3894" customFormat="false" ht="15" hidden="false" customHeight="false" outlineLevel="0" collapsed="false">
      <c r="A3894" s="26" t="n">
        <v>43116</v>
      </c>
      <c r="B3894" s="27" t="n">
        <v>63.82</v>
      </c>
      <c r="C3894" s="27" t="n">
        <v>69.4</v>
      </c>
      <c r="D3894" s="28" t="n">
        <f aca="false">B3894-B3893</f>
        <v>-0.399999999999999</v>
      </c>
      <c r="E3894" s="28" t="n">
        <f aca="false">C3894-C3893</f>
        <v>-0.239999999999995</v>
      </c>
      <c r="F3894" s="29" t="n">
        <f aca="false">Inputs!$B$5*B3894+Inputs!$B$6*C3894</f>
        <v>2912000</v>
      </c>
      <c r="G3894" s="29" t="n">
        <f aca="false">Inputs!$B$5*D3894</f>
        <v>-39999.9999999999</v>
      </c>
      <c r="H3894" s="29" t="n">
        <f aca="false">Inputs!$B$6*E3894</f>
        <v>11999.9999999997</v>
      </c>
      <c r="I3894" s="29" t="n">
        <f aca="false">G3894+H3894</f>
        <v>-28000.0000000001</v>
      </c>
      <c r="J3894" s="29" t="n">
        <f aca="false">J3893+I3894</f>
        <v>1553500</v>
      </c>
    </row>
    <row r="3895" customFormat="false" ht="15" hidden="false" customHeight="false" outlineLevel="0" collapsed="false">
      <c r="A3895" s="26" t="n">
        <v>43117</v>
      </c>
      <c r="B3895" s="27" t="n">
        <v>63.92</v>
      </c>
      <c r="C3895" s="27" t="n">
        <v>69.19</v>
      </c>
      <c r="D3895" s="28" t="n">
        <f aca="false">B3895-B3894</f>
        <v>0.100000000000001</v>
      </c>
      <c r="E3895" s="28" t="n">
        <f aca="false">C3895-C3894</f>
        <v>-0.210000000000008</v>
      </c>
      <c r="F3895" s="29" t="n">
        <f aca="false">Inputs!$B$5*B3895+Inputs!$B$6*C3895</f>
        <v>2932500</v>
      </c>
      <c r="G3895" s="29" t="n">
        <f aca="false">Inputs!$B$5*D3895</f>
        <v>10000.0000000001</v>
      </c>
      <c r="H3895" s="29" t="n">
        <f aca="false">Inputs!$B$6*E3895</f>
        <v>10500.0000000004</v>
      </c>
      <c r="I3895" s="29" t="n">
        <f aca="false">G3895+H3895</f>
        <v>20500.0000000005</v>
      </c>
      <c r="J3895" s="29" t="n">
        <f aca="false">J3894+I3895</f>
        <v>1574000</v>
      </c>
    </row>
    <row r="3896" customFormat="false" ht="15" hidden="false" customHeight="false" outlineLevel="0" collapsed="false">
      <c r="A3896" s="26" t="n">
        <v>43118</v>
      </c>
      <c r="B3896" s="27" t="n">
        <v>63.96</v>
      </c>
      <c r="C3896" s="27" t="n">
        <v>69.48</v>
      </c>
      <c r="D3896" s="28" t="n">
        <f aca="false">B3896-B3895</f>
        <v>0.0399999999999992</v>
      </c>
      <c r="E3896" s="28" t="n">
        <f aca="false">C3896-C3895</f>
        <v>0.290000000000006</v>
      </c>
      <c r="F3896" s="29" t="n">
        <f aca="false">Inputs!$B$5*B3896+Inputs!$B$6*C3896</f>
        <v>2922000</v>
      </c>
      <c r="G3896" s="29" t="n">
        <f aca="false">Inputs!$B$5*D3896</f>
        <v>3999.99999999991</v>
      </c>
      <c r="H3896" s="29" t="n">
        <f aca="false">Inputs!$B$6*E3896</f>
        <v>-14500.0000000003</v>
      </c>
      <c r="I3896" s="29" t="n">
        <f aca="false">G3896+H3896</f>
        <v>-10500.0000000004</v>
      </c>
      <c r="J3896" s="29" t="n">
        <f aca="false">J3895+I3896</f>
        <v>1563500</v>
      </c>
    </row>
    <row r="3897" customFormat="false" ht="15" hidden="false" customHeight="false" outlineLevel="0" collapsed="false">
      <c r="A3897" s="26" t="n">
        <v>43119</v>
      </c>
      <c r="B3897" s="27" t="n">
        <v>63.38</v>
      </c>
      <c r="C3897" s="27" t="n">
        <v>68.56</v>
      </c>
      <c r="D3897" s="28" t="n">
        <f aca="false">B3897-B3896</f>
        <v>-0.579999999999998</v>
      </c>
      <c r="E3897" s="28" t="n">
        <f aca="false">C3897-C3896</f>
        <v>-0.920000000000002</v>
      </c>
      <c r="F3897" s="29" t="n">
        <f aca="false">Inputs!$B$5*B3897+Inputs!$B$6*C3897</f>
        <v>2910000</v>
      </c>
      <c r="G3897" s="29" t="n">
        <f aca="false">Inputs!$B$5*D3897</f>
        <v>-57999.9999999998</v>
      </c>
      <c r="H3897" s="29" t="n">
        <f aca="false">Inputs!$B$6*E3897</f>
        <v>46000.0000000001</v>
      </c>
      <c r="I3897" s="29" t="n">
        <f aca="false">G3897+H3897</f>
        <v>-11999.9999999997</v>
      </c>
      <c r="J3897" s="29" t="n">
        <f aca="false">J3896+I3897</f>
        <v>1551500</v>
      </c>
    </row>
    <row r="3898" customFormat="false" ht="15" hidden="false" customHeight="false" outlineLevel="0" collapsed="false">
      <c r="A3898" s="26" t="n">
        <v>43122</v>
      </c>
      <c r="B3898" s="27" t="n">
        <v>63.66</v>
      </c>
      <c r="C3898" s="27" t="n">
        <v>69.32</v>
      </c>
      <c r="D3898" s="28" t="n">
        <f aca="false">B3898-B3897</f>
        <v>0.279999999999994</v>
      </c>
      <c r="E3898" s="28" t="n">
        <f aca="false">C3898-C3897</f>
        <v>0.759999999999991</v>
      </c>
      <c r="F3898" s="29" t="n">
        <f aca="false">Inputs!$B$5*B3898+Inputs!$B$6*C3898</f>
        <v>2900000</v>
      </c>
      <c r="G3898" s="29" t="n">
        <f aca="false">Inputs!$B$5*D3898</f>
        <v>27999.9999999994</v>
      </c>
      <c r="H3898" s="29" t="n">
        <f aca="false">Inputs!$B$6*E3898</f>
        <v>-37999.9999999996</v>
      </c>
      <c r="I3898" s="29" t="n">
        <f aca="false">G3898+H3898</f>
        <v>-10000.0000000001</v>
      </c>
      <c r="J3898" s="29" t="n">
        <f aca="false">J3897+I3898</f>
        <v>1541500</v>
      </c>
    </row>
    <row r="3899" customFormat="false" ht="15" hidden="false" customHeight="false" outlineLevel="0" collapsed="false">
      <c r="A3899" s="26" t="n">
        <v>43123</v>
      </c>
      <c r="B3899" s="27" t="n">
        <v>64.45</v>
      </c>
      <c r="C3899" s="27" t="n">
        <v>69.81</v>
      </c>
      <c r="D3899" s="28" t="n">
        <f aca="false">B3899-B3898</f>
        <v>0.790000000000006</v>
      </c>
      <c r="E3899" s="28" t="n">
        <f aca="false">C3899-C3898</f>
        <v>0.490000000000009</v>
      </c>
      <c r="F3899" s="29" t="n">
        <f aca="false">Inputs!$B$5*B3899+Inputs!$B$6*C3899</f>
        <v>2954500</v>
      </c>
      <c r="G3899" s="29" t="n">
        <f aca="false">Inputs!$B$5*D3899</f>
        <v>79000.0000000006</v>
      </c>
      <c r="H3899" s="29" t="n">
        <f aca="false">Inputs!$B$6*E3899</f>
        <v>-24500.0000000005</v>
      </c>
      <c r="I3899" s="29" t="n">
        <f aca="false">G3899+H3899</f>
        <v>54500.0000000002</v>
      </c>
      <c r="J3899" s="29" t="n">
        <f aca="false">J3898+I3899</f>
        <v>1596000</v>
      </c>
    </row>
    <row r="3900" customFormat="false" ht="15" hidden="false" customHeight="false" outlineLevel="0" collapsed="false">
      <c r="A3900" s="26" t="n">
        <v>43124</v>
      </c>
      <c r="B3900" s="27" t="n">
        <v>65.69</v>
      </c>
      <c r="C3900" s="27" t="n">
        <v>69.91</v>
      </c>
      <c r="D3900" s="28" t="n">
        <f aca="false">B3900-B3899</f>
        <v>1.23999999999999</v>
      </c>
      <c r="E3900" s="28" t="n">
        <f aca="false">C3900-C3899</f>
        <v>0.0999999999999943</v>
      </c>
      <c r="F3900" s="29" t="n">
        <f aca="false">Inputs!$B$5*B3900+Inputs!$B$6*C3900</f>
        <v>3073500</v>
      </c>
      <c r="G3900" s="29" t="n">
        <f aca="false">Inputs!$B$5*D3900</f>
        <v>123999.999999999</v>
      </c>
      <c r="H3900" s="29" t="n">
        <f aca="false">Inputs!$B$6*E3900</f>
        <v>-4999.99999999972</v>
      </c>
      <c r="I3900" s="29" t="n">
        <f aca="false">G3900+H3900</f>
        <v>119000</v>
      </c>
      <c r="J3900" s="29" t="n">
        <f aca="false">J3899+I3900</f>
        <v>1715000</v>
      </c>
    </row>
    <row r="3901" customFormat="false" ht="15" hidden="false" customHeight="false" outlineLevel="0" collapsed="false">
      <c r="A3901" s="26" t="n">
        <v>43125</v>
      </c>
      <c r="B3901" s="27" t="n">
        <v>65.62</v>
      </c>
      <c r="C3901" s="27" t="n">
        <v>71.08</v>
      </c>
      <c r="D3901" s="28" t="n">
        <f aca="false">B3901-B3900</f>
        <v>-0.0699999999999932</v>
      </c>
      <c r="E3901" s="28" t="n">
        <f aca="false">C3901-C3900</f>
        <v>1.17</v>
      </c>
      <c r="F3901" s="29" t="n">
        <f aca="false">Inputs!$B$5*B3901+Inputs!$B$6*C3901</f>
        <v>3008000</v>
      </c>
      <c r="G3901" s="29" t="n">
        <f aca="false">Inputs!$B$5*D3901</f>
        <v>-6999.99999999932</v>
      </c>
      <c r="H3901" s="29" t="n">
        <f aca="false">Inputs!$B$6*E3901</f>
        <v>-58500.0000000001</v>
      </c>
      <c r="I3901" s="29" t="n">
        <f aca="false">G3901+H3901</f>
        <v>-65499.9999999994</v>
      </c>
      <c r="J3901" s="29" t="n">
        <f aca="false">J3900+I3901</f>
        <v>1649500</v>
      </c>
    </row>
    <row r="3902" customFormat="false" ht="15" hidden="false" customHeight="false" outlineLevel="0" collapsed="false">
      <c r="A3902" s="26" t="n">
        <v>43126</v>
      </c>
      <c r="B3902" s="27" t="n">
        <v>66.27</v>
      </c>
      <c r="C3902" s="27" t="n">
        <v>70.08</v>
      </c>
      <c r="D3902" s="28" t="n">
        <f aca="false">B3902-B3901</f>
        <v>0.649999999999992</v>
      </c>
      <c r="E3902" s="28" t="n">
        <f aca="false">C3902-C3901</f>
        <v>-1</v>
      </c>
      <c r="F3902" s="29" t="n">
        <f aca="false">Inputs!$B$5*B3902+Inputs!$B$6*C3902</f>
        <v>3123000</v>
      </c>
      <c r="G3902" s="29" t="n">
        <f aca="false">Inputs!$B$5*D3902</f>
        <v>64999.9999999992</v>
      </c>
      <c r="H3902" s="29" t="n">
        <f aca="false">Inputs!$B$6*E3902</f>
        <v>50000</v>
      </c>
      <c r="I3902" s="29" t="n">
        <f aca="false">G3902+H3902</f>
        <v>114999.999999999</v>
      </c>
      <c r="J3902" s="29" t="n">
        <f aca="false">J3901+I3902</f>
        <v>1764500</v>
      </c>
    </row>
    <row r="3903" customFormat="false" ht="15" hidden="false" customHeight="false" outlineLevel="0" collapsed="false">
      <c r="A3903" s="26" t="n">
        <v>43129</v>
      </c>
      <c r="B3903" s="27" t="n">
        <v>65.71</v>
      </c>
      <c r="C3903" s="27" t="n">
        <v>68.41</v>
      </c>
      <c r="D3903" s="28" t="n">
        <f aca="false">B3903-B3902</f>
        <v>-0.560000000000002</v>
      </c>
      <c r="E3903" s="28" t="n">
        <f aca="false">C3903-C3902</f>
        <v>-1.67</v>
      </c>
      <c r="F3903" s="29" t="n">
        <f aca="false">Inputs!$B$5*B3903+Inputs!$B$6*C3903</f>
        <v>3150500</v>
      </c>
      <c r="G3903" s="29" t="n">
        <f aca="false">Inputs!$B$5*D3903</f>
        <v>-56000.0000000002</v>
      </c>
      <c r="H3903" s="29" t="n">
        <f aca="false">Inputs!$B$6*E3903</f>
        <v>83500.0000000001</v>
      </c>
      <c r="I3903" s="29" t="n">
        <f aca="false">G3903+H3903</f>
        <v>27499.9999999999</v>
      </c>
      <c r="J3903" s="29" t="n">
        <f aca="false">J3902+I3903</f>
        <v>1792000</v>
      </c>
    </row>
    <row r="3904" customFormat="false" ht="15" hidden="false" customHeight="false" outlineLevel="0" collapsed="false">
      <c r="A3904" s="26" t="n">
        <v>43130</v>
      </c>
      <c r="B3904" s="27" t="n">
        <v>64.64</v>
      </c>
      <c r="C3904" s="27" t="n">
        <v>67.78</v>
      </c>
      <c r="D3904" s="28" t="n">
        <f aca="false">B3904-B3903</f>
        <v>-1.06999999999999</v>
      </c>
      <c r="E3904" s="28" t="n">
        <f aca="false">C3904-C3903</f>
        <v>-0.629999999999996</v>
      </c>
      <c r="F3904" s="29" t="n">
        <f aca="false">Inputs!$B$5*B3904+Inputs!$B$6*C3904</f>
        <v>3075000</v>
      </c>
      <c r="G3904" s="29" t="n">
        <f aca="false">Inputs!$B$5*D3904</f>
        <v>-106999.999999999</v>
      </c>
      <c r="H3904" s="29" t="n">
        <f aca="false">Inputs!$B$6*E3904</f>
        <v>31499.9999999998</v>
      </c>
      <c r="I3904" s="29" t="n">
        <f aca="false">G3904+H3904</f>
        <v>-75499.9999999995</v>
      </c>
      <c r="J3904" s="29" t="n">
        <f aca="false">J3903+I3904</f>
        <v>1716500</v>
      </c>
    </row>
    <row r="3905" customFormat="false" ht="15" hidden="false" customHeight="false" outlineLevel="0" collapsed="false">
      <c r="A3905" s="26" t="n">
        <v>43131</v>
      </c>
      <c r="B3905" s="27" t="n">
        <v>64.82</v>
      </c>
      <c r="C3905" s="27" t="n">
        <v>67.78</v>
      </c>
      <c r="D3905" s="28" t="n">
        <f aca="false">B3905-B3904</f>
        <v>0.179999999999993</v>
      </c>
      <c r="E3905" s="28" t="n">
        <f aca="false">C3905-C3904</f>
        <v>0</v>
      </c>
      <c r="F3905" s="29" t="n">
        <f aca="false">Inputs!$B$5*B3905+Inputs!$B$6*C3905</f>
        <v>3093000</v>
      </c>
      <c r="G3905" s="29" t="n">
        <f aca="false">Inputs!$B$5*D3905</f>
        <v>17999.9999999993</v>
      </c>
      <c r="H3905" s="29" t="n">
        <f aca="false">Inputs!$B$6*E3905</f>
        <v>-0</v>
      </c>
      <c r="I3905" s="29" t="n">
        <f aca="false">G3905+H3905</f>
        <v>17999.9999999993</v>
      </c>
      <c r="J3905" s="29" t="n">
        <f aca="false">J3904+I3905</f>
        <v>1734500</v>
      </c>
    </row>
    <row r="3906" customFormat="false" ht="15" hidden="false" customHeight="false" outlineLevel="0" collapsed="false">
      <c r="A3906" s="26" t="n">
        <v>43132</v>
      </c>
      <c r="B3906" s="27" t="n">
        <v>65.92</v>
      </c>
      <c r="C3906" s="27" t="n">
        <v>68.6</v>
      </c>
      <c r="D3906" s="28" t="n">
        <f aca="false">B3906-B3905</f>
        <v>1.10000000000001</v>
      </c>
      <c r="E3906" s="28" t="n">
        <f aca="false">C3906-C3905</f>
        <v>0.819999999999993</v>
      </c>
      <c r="F3906" s="29" t="n">
        <f aca="false">Inputs!$B$5*B3906+Inputs!$B$6*C3906</f>
        <v>3162000</v>
      </c>
      <c r="G3906" s="29" t="n">
        <f aca="false">Inputs!$B$5*D3906</f>
        <v>110000.000000001</v>
      </c>
      <c r="H3906" s="29" t="n">
        <f aca="false">Inputs!$B$6*E3906</f>
        <v>-40999.9999999997</v>
      </c>
      <c r="I3906" s="29" t="n">
        <f aca="false">G3906+H3906</f>
        <v>69000.0000000012</v>
      </c>
      <c r="J3906" s="29" t="n">
        <f aca="false">J3905+I3906</f>
        <v>1803500</v>
      </c>
    </row>
    <row r="3907" customFormat="false" ht="15" hidden="false" customHeight="false" outlineLevel="0" collapsed="false">
      <c r="A3907" s="26" t="n">
        <v>43133</v>
      </c>
      <c r="B3907" s="27" t="n">
        <v>65.5</v>
      </c>
      <c r="C3907" s="27" t="n">
        <v>67.45</v>
      </c>
      <c r="D3907" s="28" t="n">
        <f aca="false">B3907-B3906</f>
        <v>-0.420000000000002</v>
      </c>
      <c r="E3907" s="28" t="n">
        <f aca="false">C3907-C3906</f>
        <v>-1.14999999999999</v>
      </c>
      <c r="F3907" s="29" t="n">
        <f aca="false">Inputs!$B$5*B3907+Inputs!$B$6*C3907</f>
        <v>3177500</v>
      </c>
      <c r="G3907" s="29" t="n">
        <f aca="false">Inputs!$B$5*D3907</f>
        <v>-42000.0000000002</v>
      </c>
      <c r="H3907" s="29" t="n">
        <f aca="false">Inputs!$B$6*E3907</f>
        <v>57499.9999999996</v>
      </c>
      <c r="I3907" s="29" t="n">
        <f aca="false">G3907+H3907</f>
        <v>15499.9999999994</v>
      </c>
      <c r="J3907" s="29" t="n">
        <f aca="false">J3906+I3907</f>
        <v>1819000</v>
      </c>
    </row>
    <row r="3908" customFormat="false" ht="15" hidden="false" customHeight="false" outlineLevel="0" collapsed="false">
      <c r="A3908" s="26" t="n">
        <v>43136</v>
      </c>
      <c r="B3908" s="27" t="n">
        <v>64.18</v>
      </c>
      <c r="C3908" s="27" t="n">
        <v>67.69</v>
      </c>
      <c r="D3908" s="28" t="n">
        <f aca="false">B3908-B3907</f>
        <v>-1.31999999999999</v>
      </c>
      <c r="E3908" s="28" t="n">
        <f aca="false">C3908-C3907</f>
        <v>0.239999999999995</v>
      </c>
      <c r="F3908" s="29" t="n">
        <f aca="false">Inputs!$B$5*B3908+Inputs!$B$6*C3908</f>
        <v>3033500</v>
      </c>
      <c r="G3908" s="29" t="n">
        <f aca="false">Inputs!$B$5*D3908</f>
        <v>-131999.999999999</v>
      </c>
      <c r="H3908" s="29" t="n">
        <f aca="false">Inputs!$B$6*E3908</f>
        <v>-11999.9999999997</v>
      </c>
      <c r="I3908" s="29" t="n">
        <f aca="false">G3908+H3908</f>
        <v>-143999.999999999</v>
      </c>
      <c r="J3908" s="29" t="n">
        <f aca="false">J3907+I3908</f>
        <v>1675000</v>
      </c>
    </row>
    <row r="3909" customFormat="false" ht="15" hidden="false" customHeight="false" outlineLevel="0" collapsed="false">
      <c r="A3909" s="26" t="n">
        <v>43137</v>
      </c>
      <c r="B3909" s="27" t="n">
        <v>63.48</v>
      </c>
      <c r="C3909" s="27" t="n">
        <v>66.75</v>
      </c>
      <c r="D3909" s="28" t="n">
        <f aca="false">B3909-B3908</f>
        <v>-0.70000000000001</v>
      </c>
      <c r="E3909" s="28" t="n">
        <f aca="false">C3909-C3908</f>
        <v>-0.939999999999998</v>
      </c>
      <c r="F3909" s="29" t="n">
        <f aca="false">Inputs!$B$5*B3909+Inputs!$B$6*C3909</f>
        <v>3010500</v>
      </c>
      <c r="G3909" s="29" t="n">
        <f aca="false">Inputs!$B$5*D3909</f>
        <v>-70000.000000001</v>
      </c>
      <c r="H3909" s="29" t="n">
        <f aca="false">Inputs!$B$6*E3909</f>
        <v>46999.9999999999</v>
      </c>
      <c r="I3909" s="29" t="n">
        <f aca="false">G3909+H3909</f>
        <v>-23000.0000000011</v>
      </c>
      <c r="J3909" s="29" t="n">
        <f aca="false">J3908+I3909</f>
        <v>1652000</v>
      </c>
    </row>
    <row r="3910" customFormat="false" ht="15" hidden="false" customHeight="false" outlineLevel="0" collapsed="false">
      <c r="A3910" s="26" t="n">
        <v>43138</v>
      </c>
      <c r="B3910" s="27" t="n">
        <v>61.91</v>
      </c>
      <c r="C3910" s="27" t="n">
        <v>65.74</v>
      </c>
      <c r="D3910" s="28" t="n">
        <f aca="false">B3910-B3909</f>
        <v>-1.57</v>
      </c>
      <c r="E3910" s="28" t="n">
        <f aca="false">C3910-C3909</f>
        <v>-1.01000000000001</v>
      </c>
      <c r="F3910" s="29" t="n">
        <f aca="false">Inputs!$B$5*B3910+Inputs!$B$6*C3910</f>
        <v>2904000</v>
      </c>
      <c r="G3910" s="29" t="n">
        <f aca="false">Inputs!$B$5*D3910</f>
        <v>-157000</v>
      </c>
      <c r="H3910" s="29" t="n">
        <f aca="false">Inputs!$B$6*E3910</f>
        <v>50500.0000000003</v>
      </c>
      <c r="I3910" s="29" t="n">
        <f aca="false">G3910+H3910</f>
        <v>-106500</v>
      </c>
      <c r="J3910" s="29" t="n">
        <f aca="false">J3909+I3910</f>
        <v>1545500</v>
      </c>
    </row>
    <row r="3911" customFormat="false" ht="15" hidden="false" customHeight="false" outlineLevel="0" collapsed="false">
      <c r="A3911" s="26" t="n">
        <v>43139</v>
      </c>
      <c r="B3911" s="27" t="n">
        <v>61.3</v>
      </c>
      <c r="C3911" s="27" t="n">
        <v>64.26</v>
      </c>
      <c r="D3911" s="28" t="n">
        <f aca="false">B3911-B3910</f>
        <v>-0.609999999999999</v>
      </c>
      <c r="E3911" s="28" t="n">
        <f aca="false">C3911-C3910</f>
        <v>-1.47999999999999</v>
      </c>
      <c r="F3911" s="29" t="n">
        <f aca="false">Inputs!$B$5*B3911+Inputs!$B$6*C3911</f>
        <v>2917000</v>
      </c>
      <c r="G3911" s="29" t="n">
        <f aca="false">Inputs!$B$5*D3911</f>
        <v>-60999.9999999999</v>
      </c>
      <c r="H3911" s="29" t="n">
        <f aca="false">Inputs!$B$6*E3911</f>
        <v>73999.9999999995</v>
      </c>
      <c r="I3911" s="29" t="n">
        <f aca="false">G3911+H3911</f>
        <v>12999.9999999995</v>
      </c>
      <c r="J3911" s="29" t="n">
        <f aca="false">J3910+I3911</f>
        <v>1558500</v>
      </c>
    </row>
    <row r="3912" customFormat="false" ht="15" hidden="false" customHeight="false" outlineLevel="0" collapsed="false">
      <c r="A3912" s="26" t="n">
        <v>43140</v>
      </c>
      <c r="B3912" s="27" t="n">
        <v>59.2</v>
      </c>
      <c r="C3912" s="27" t="n">
        <v>63.04</v>
      </c>
      <c r="D3912" s="28" t="n">
        <f aca="false">B3912-B3911</f>
        <v>-2.09999999999999</v>
      </c>
      <c r="E3912" s="28" t="n">
        <f aca="false">C3912-C3911</f>
        <v>-1.22000000000001</v>
      </c>
      <c r="F3912" s="29" t="n">
        <f aca="false">Inputs!$B$5*B3912+Inputs!$B$6*C3912</f>
        <v>2768000</v>
      </c>
      <c r="G3912" s="29" t="n">
        <f aca="false">Inputs!$B$5*D3912</f>
        <v>-209999.999999999</v>
      </c>
      <c r="H3912" s="29" t="n">
        <f aca="false">Inputs!$B$6*E3912</f>
        <v>61000.0000000003</v>
      </c>
      <c r="I3912" s="29" t="n">
        <f aca="false">G3912+H3912</f>
        <v>-148999.999999999</v>
      </c>
      <c r="J3912" s="29" t="n">
        <f aca="false">J3911+I3912</f>
        <v>1409500</v>
      </c>
    </row>
    <row r="3913" customFormat="false" ht="15" hidden="false" customHeight="false" outlineLevel="0" collapsed="false">
      <c r="A3913" s="26" t="n">
        <v>43143</v>
      </c>
      <c r="B3913" s="27" t="n">
        <v>59.41</v>
      </c>
      <c r="C3913" s="27" t="n">
        <v>62.2</v>
      </c>
      <c r="D3913" s="28" t="n">
        <f aca="false">B3913-B3912</f>
        <v>0.209999999999994</v>
      </c>
      <c r="E3913" s="28" t="n">
        <f aca="false">C3913-C3912</f>
        <v>-0.839999999999996</v>
      </c>
      <c r="F3913" s="29" t="n">
        <f aca="false">Inputs!$B$5*B3913+Inputs!$B$6*C3913</f>
        <v>2831000</v>
      </c>
      <c r="G3913" s="29" t="n">
        <f aca="false">Inputs!$B$5*D3913</f>
        <v>20999.9999999994</v>
      </c>
      <c r="H3913" s="29" t="n">
        <f aca="false">Inputs!$B$6*E3913</f>
        <v>41999.9999999998</v>
      </c>
      <c r="I3913" s="29" t="n">
        <f aca="false">G3913+H3913</f>
        <v>62999.9999999992</v>
      </c>
      <c r="J3913" s="29" t="n">
        <f aca="false">J3912+I3913</f>
        <v>1472500</v>
      </c>
    </row>
    <row r="3914" customFormat="false" ht="15" hidden="false" customHeight="false" outlineLevel="0" collapsed="false">
      <c r="A3914" s="26" t="n">
        <v>43144</v>
      </c>
      <c r="B3914" s="27" t="n">
        <v>59.33</v>
      </c>
      <c r="C3914" s="27" t="n">
        <v>61.94</v>
      </c>
      <c r="D3914" s="28" t="n">
        <f aca="false">B3914-B3913</f>
        <v>-0.0799999999999983</v>
      </c>
      <c r="E3914" s="28" t="n">
        <f aca="false">C3914-C3913</f>
        <v>-0.260000000000005</v>
      </c>
      <c r="F3914" s="29" t="n">
        <f aca="false">Inputs!$B$5*B3914+Inputs!$B$6*C3914</f>
        <v>2836000</v>
      </c>
      <c r="G3914" s="29" t="n">
        <f aca="false">Inputs!$B$5*D3914</f>
        <v>-7999.99999999983</v>
      </c>
      <c r="H3914" s="29" t="n">
        <f aca="false">Inputs!$B$6*E3914</f>
        <v>13000.0000000003</v>
      </c>
      <c r="I3914" s="29" t="n">
        <f aca="false">G3914+H3914</f>
        <v>5000.00000000043</v>
      </c>
      <c r="J3914" s="29" t="n">
        <f aca="false">J3913+I3914</f>
        <v>1477500</v>
      </c>
    </row>
    <row r="3915" customFormat="false" ht="15" hidden="false" customHeight="false" outlineLevel="0" collapsed="false">
      <c r="A3915" s="26" t="n">
        <v>43145</v>
      </c>
      <c r="B3915" s="27" t="n">
        <v>60.7</v>
      </c>
      <c r="C3915" s="27" t="n">
        <v>62.29</v>
      </c>
      <c r="D3915" s="28" t="n">
        <f aca="false">B3915-B3914</f>
        <v>1.37</v>
      </c>
      <c r="E3915" s="28" t="n">
        <f aca="false">C3915-C3914</f>
        <v>0.350000000000001</v>
      </c>
      <c r="F3915" s="29" t="n">
        <f aca="false">Inputs!$B$5*B3915+Inputs!$B$6*C3915</f>
        <v>2955500</v>
      </c>
      <c r="G3915" s="29" t="n">
        <f aca="false">Inputs!$B$5*D3915</f>
        <v>137000</v>
      </c>
      <c r="H3915" s="29" t="n">
        <f aca="false">Inputs!$B$6*E3915</f>
        <v>-17500.0000000001</v>
      </c>
      <c r="I3915" s="29" t="n">
        <f aca="false">G3915+H3915</f>
        <v>119500</v>
      </c>
      <c r="J3915" s="29" t="n">
        <f aca="false">J3914+I3915</f>
        <v>1597000</v>
      </c>
    </row>
    <row r="3916" customFormat="false" ht="15" hidden="false" customHeight="false" outlineLevel="0" collapsed="false">
      <c r="A3916" s="26" t="n">
        <v>43146</v>
      </c>
      <c r="B3916" s="27" t="n">
        <v>61.48</v>
      </c>
      <c r="C3916" s="27" t="n">
        <v>62.86</v>
      </c>
      <c r="D3916" s="28" t="n">
        <f aca="false">B3916-B3915</f>
        <v>0.779999999999994</v>
      </c>
      <c r="E3916" s="28" t="n">
        <f aca="false">C3916-C3915</f>
        <v>0.57</v>
      </c>
      <c r="F3916" s="29" t="n">
        <f aca="false">Inputs!$B$5*B3916+Inputs!$B$6*C3916</f>
        <v>3005000</v>
      </c>
      <c r="G3916" s="29" t="n">
        <f aca="false">Inputs!$B$5*D3916</f>
        <v>77999.9999999994</v>
      </c>
      <c r="H3916" s="29" t="n">
        <f aca="false">Inputs!$B$6*E3916</f>
        <v>-28500</v>
      </c>
      <c r="I3916" s="29" t="n">
        <f aca="false">G3916+H3916</f>
        <v>49499.9999999994</v>
      </c>
      <c r="J3916" s="29" t="n">
        <f aca="false">J3915+I3916</f>
        <v>1646500</v>
      </c>
    </row>
    <row r="3917" customFormat="false" ht="15" hidden="false" customHeight="false" outlineLevel="0" collapsed="false">
      <c r="A3917" s="26" t="n">
        <v>43147</v>
      </c>
      <c r="B3917" s="27" t="n">
        <v>61.89</v>
      </c>
      <c r="C3917" s="27" t="n">
        <v>64.3</v>
      </c>
      <c r="D3917" s="28" t="n">
        <f aca="false">B3917-B3916</f>
        <v>0.410000000000004</v>
      </c>
      <c r="E3917" s="28" t="n">
        <f aca="false">C3917-C3916</f>
        <v>1.44</v>
      </c>
      <c r="F3917" s="29" t="n">
        <f aca="false">Inputs!$B$5*B3917+Inputs!$B$6*C3917</f>
        <v>2974000</v>
      </c>
      <c r="G3917" s="29" t="n">
        <f aca="false">Inputs!$B$5*D3917</f>
        <v>41000.0000000004</v>
      </c>
      <c r="H3917" s="29" t="n">
        <f aca="false">Inputs!$B$6*E3917</f>
        <v>-71999.9999999999</v>
      </c>
      <c r="I3917" s="29" t="n">
        <f aca="false">G3917+H3917</f>
        <v>-30999.9999999995</v>
      </c>
      <c r="J3917" s="29" t="n">
        <f aca="false">J3916+I3917</f>
        <v>1615500</v>
      </c>
    </row>
    <row r="3918" customFormat="false" ht="15" hidden="false" customHeight="false" outlineLevel="0" collapsed="false">
      <c r="A3918" s="26" t="n">
        <v>43151</v>
      </c>
      <c r="B3918" s="27" t="n">
        <v>61.91</v>
      </c>
      <c r="C3918" s="27" t="n">
        <v>64.68</v>
      </c>
      <c r="D3918" s="28" t="n">
        <f aca="false">B3918-B3917</f>
        <v>0.019999999999996</v>
      </c>
      <c r="E3918" s="28" t="n">
        <f aca="false">C3918-C3917</f>
        <v>0.38000000000001</v>
      </c>
      <c r="F3918" s="29" t="n">
        <f aca="false">Inputs!$B$5*B3918+Inputs!$B$6*C3918</f>
        <v>2957000</v>
      </c>
      <c r="G3918" s="29" t="n">
        <f aca="false">Inputs!$B$5*D3918</f>
        <v>1999.9999999996</v>
      </c>
      <c r="H3918" s="29" t="n">
        <f aca="false">Inputs!$B$6*E3918</f>
        <v>-19000.0000000005</v>
      </c>
      <c r="I3918" s="29" t="n">
        <f aca="false">G3918+H3918</f>
        <v>-17000.0000000009</v>
      </c>
      <c r="J3918" s="29" t="n">
        <f aca="false">J3917+I3918</f>
        <v>1598500</v>
      </c>
    </row>
    <row r="3919" customFormat="false" ht="15" hidden="false" customHeight="false" outlineLevel="0" collapsed="false">
      <c r="A3919" s="26" t="n">
        <v>43152</v>
      </c>
      <c r="B3919" s="27" t="n">
        <v>61.73</v>
      </c>
      <c r="C3919" s="27" t="n">
        <v>64.81</v>
      </c>
      <c r="D3919" s="28" t="n">
        <f aca="false">B3919-B3918</f>
        <v>-0.18</v>
      </c>
      <c r="E3919" s="28" t="n">
        <f aca="false">C3919-C3918</f>
        <v>0.129999999999995</v>
      </c>
      <c r="F3919" s="29" t="n">
        <f aca="false">Inputs!$B$5*B3919+Inputs!$B$6*C3919</f>
        <v>2932500</v>
      </c>
      <c r="G3919" s="29" t="n">
        <f aca="false">Inputs!$B$5*D3919</f>
        <v>-18000</v>
      </c>
      <c r="H3919" s="29" t="n">
        <f aca="false">Inputs!$B$6*E3919</f>
        <v>-6499.99999999977</v>
      </c>
      <c r="I3919" s="29" t="n">
        <f aca="false">G3919+H3919</f>
        <v>-24499.9999999997</v>
      </c>
      <c r="J3919" s="29" t="n">
        <f aca="false">J3918+I3919</f>
        <v>1574000</v>
      </c>
    </row>
    <row r="3920" customFormat="false" ht="15" hidden="false" customHeight="false" outlineLevel="0" collapsed="false">
      <c r="A3920" s="26" t="n">
        <v>43153</v>
      </c>
      <c r="B3920" s="27" t="n">
        <v>62.72</v>
      </c>
      <c r="C3920" s="27" t="n">
        <v>66.12</v>
      </c>
      <c r="D3920" s="28" t="n">
        <f aca="false">B3920-B3919</f>
        <v>0.990000000000002</v>
      </c>
      <c r="E3920" s="28" t="n">
        <f aca="false">C3920-C3919</f>
        <v>1.31</v>
      </c>
      <c r="F3920" s="29" t="n">
        <f aca="false">Inputs!$B$5*B3920+Inputs!$B$6*C3920</f>
        <v>2966000</v>
      </c>
      <c r="G3920" s="29" t="n">
        <f aca="false">Inputs!$B$5*D3920</f>
        <v>99000.0000000002</v>
      </c>
      <c r="H3920" s="29" t="n">
        <f aca="false">Inputs!$B$6*E3920</f>
        <v>-65500.0000000001</v>
      </c>
      <c r="I3920" s="29" t="n">
        <f aca="false">G3920+H3920</f>
        <v>33500.0000000001</v>
      </c>
      <c r="J3920" s="29" t="n">
        <f aca="false">J3919+I3920</f>
        <v>1607500</v>
      </c>
    </row>
    <row r="3921" customFormat="false" ht="15" hidden="false" customHeight="false" outlineLevel="0" collapsed="false">
      <c r="A3921" s="26" t="n">
        <v>43154</v>
      </c>
      <c r="B3921" s="27" t="n">
        <v>63.52</v>
      </c>
      <c r="C3921" s="27" t="n">
        <v>67.04</v>
      </c>
      <c r="D3921" s="28" t="n">
        <f aca="false">B3921-B3920</f>
        <v>0.800000000000004</v>
      </c>
      <c r="E3921" s="28" t="n">
        <f aca="false">C3921-C3920</f>
        <v>0.920000000000002</v>
      </c>
      <c r="F3921" s="29" t="n">
        <f aca="false">Inputs!$B$5*B3921+Inputs!$B$6*C3921</f>
        <v>3000000</v>
      </c>
      <c r="G3921" s="29" t="n">
        <f aca="false">Inputs!$B$5*D3921</f>
        <v>80000.0000000004</v>
      </c>
      <c r="H3921" s="29" t="n">
        <f aca="false">Inputs!$B$6*E3921</f>
        <v>-46000.0000000001</v>
      </c>
      <c r="I3921" s="29" t="n">
        <f aca="false">G3921+H3921</f>
        <v>34000.0000000003</v>
      </c>
      <c r="J3921" s="29" t="n">
        <f aca="false">J3920+I3921</f>
        <v>1641500</v>
      </c>
    </row>
    <row r="3922" customFormat="false" ht="15" hidden="false" customHeight="false" outlineLevel="0" collapsed="false">
      <c r="A3922" s="26" t="n">
        <v>43157</v>
      </c>
      <c r="B3922" s="27" t="n">
        <v>63.81</v>
      </c>
      <c r="C3922" s="27" t="n">
        <v>67.96</v>
      </c>
      <c r="D3922" s="28" t="n">
        <f aca="false">B3922-B3921</f>
        <v>0.289999999999999</v>
      </c>
      <c r="E3922" s="28" t="n">
        <f aca="false">C3922-C3921</f>
        <v>0.919999999999988</v>
      </c>
      <c r="F3922" s="29" t="n">
        <f aca="false">Inputs!$B$5*B3922+Inputs!$B$6*C3922</f>
        <v>2983000</v>
      </c>
      <c r="G3922" s="29" t="n">
        <f aca="false">Inputs!$B$5*D3922</f>
        <v>28999.9999999999</v>
      </c>
      <c r="H3922" s="29" t="n">
        <f aca="false">Inputs!$B$6*E3922</f>
        <v>-45999.9999999994</v>
      </c>
      <c r="I3922" s="29" t="n">
        <f aca="false">G3922+H3922</f>
        <v>-16999.9999999995</v>
      </c>
      <c r="J3922" s="29" t="n">
        <f aca="false">J3921+I3922</f>
        <v>1624500</v>
      </c>
    </row>
    <row r="3923" customFormat="false" ht="15" hidden="false" customHeight="false" outlineLevel="0" collapsed="false">
      <c r="A3923" s="26" t="n">
        <v>43158</v>
      </c>
      <c r="B3923" s="27" t="n">
        <v>62.94</v>
      </c>
      <c r="C3923" s="27" t="n">
        <v>67.59</v>
      </c>
      <c r="D3923" s="28" t="n">
        <f aca="false">B3923-B3922</f>
        <v>-0.870000000000005</v>
      </c>
      <c r="E3923" s="28" t="n">
        <f aca="false">C3923-C3922</f>
        <v>-0.36999999999999</v>
      </c>
      <c r="F3923" s="29" t="n">
        <f aca="false">Inputs!$B$5*B3923+Inputs!$B$6*C3923</f>
        <v>2914500</v>
      </c>
      <c r="G3923" s="29" t="n">
        <f aca="false">Inputs!$B$5*D3923</f>
        <v>-87000.0000000005</v>
      </c>
      <c r="H3923" s="29" t="n">
        <f aca="false">Inputs!$B$6*E3923</f>
        <v>18499.9999999995</v>
      </c>
      <c r="I3923" s="29" t="n">
        <f aca="false">G3923+H3923</f>
        <v>-68500.0000000009</v>
      </c>
      <c r="J3923" s="29" t="n">
        <f aca="false">J3922+I3923</f>
        <v>1556000</v>
      </c>
    </row>
    <row r="3924" customFormat="false" ht="15" hidden="false" customHeight="false" outlineLevel="0" collapsed="false">
      <c r="A3924" s="26" t="n">
        <v>43159</v>
      </c>
      <c r="B3924" s="27" t="n">
        <v>61.43</v>
      </c>
      <c r="C3924" s="27" t="n">
        <v>66.08</v>
      </c>
      <c r="D3924" s="28" t="n">
        <f aca="false">B3924-B3923</f>
        <v>-1.51</v>
      </c>
      <c r="E3924" s="28" t="n">
        <f aca="false">C3924-C3923</f>
        <v>-1.51000000000001</v>
      </c>
      <c r="F3924" s="29" t="n">
        <f aca="false">Inputs!$B$5*B3924+Inputs!$B$6*C3924</f>
        <v>2839000</v>
      </c>
      <c r="G3924" s="29" t="n">
        <f aca="false">Inputs!$B$5*D3924</f>
        <v>-151000</v>
      </c>
      <c r="H3924" s="29" t="n">
        <f aca="false">Inputs!$B$6*E3924</f>
        <v>75500.0000000003</v>
      </c>
      <c r="I3924" s="29" t="n">
        <f aca="false">G3924+H3924</f>
        <v>-75499.9999999995</v>
      </c>
      <c r="J3924" s="29" t="n">
        <f aca="false">J3923+I3924</f>
        <v>1480500</v>
      </c>
    </row>
    <row r="3925" customFormat="false" ht="15" hidden="false" customHeight="false" outlineLevel="0" collapsed="false">
      <c r="A3925" s="26" t="n">
        <v>43160</v>
      </c>
      <c r="B3925" s="27" t="n">
        <v>60.98</v>
      </c>
      <c r="C3925" s="27" t="n">
        <v>64.23</v>
      </c>
      <c r="D3925" s="28" t="n">
        <f aca="false">B3925-B3924</f>
        <v>-0.450000000000003</v>
      </c>
      <c r="E3925" s="28" t="n">
        <f aca="false">C3925-C3924</f>
        <v>-1.84999999999999</v>
      </c>
      <c r="F3925" s="29" t="n">
        <f aca="false">Inputs!$B$5*B3925+Inputs!$B$6*C3925</f>
        <v>2886500</v>
      </c>
      <c r="G3925" s="29" t="n">
        <f aca="false">Inputs!$B$5*D3925</f>
        <v>-45000.0000000003</v>
      </c>
      <c r="H3925" s="29" t="n">
        <f aca="false">Inputs!$B$6*E3925</f>
        <v>92499.9999999997</v>
      </c>
      <c r="I3925" s="29" t="n">
        <f aca="false">G3925+H3925</f>
        <v>47499.9999999994</v>
      </c>
      <c r="J3925" s="29" t="n">
        <f aca="false">J3924+I3925</f>
        <v>1528000</v>
      </c>
    </row>
    <row r="3926" customFormat="false" ht="15" hidden="false" customHeight="false" outlineLevel="0" collapsed="false">
      <c r="A3926" s="26" t="n">
        <v>43161</v>
      </c>
      <c r="B3926" s="27" t="n">
        <v>61.19</v>
      </c>
      <c r="C3926" s="27" t="n">
        <v>64.26</v>
      </c>
      <c r="D3926" s="28" t="n">
        <f aca="false">B3926-B3925</f>
        <v>0.210000000000001</v>
      </c>
      <c r="E3926" s="28" t="n">
        <f aca="false">C3926-C3925</f>
        <v>0.0300000000000011</v>
      </c>
      <c r="F3926" s="29" t="n">
        <f aca="false">Inputs!$B$5*B3926+Inputs!$B$6*C3926</f>
        <v>2906000</v>
      </c>
      <c r="G3926" s="29" t="n">
        <f aca="false">Inputs!$B$5*D3926</f>
        <v>21000.0000000001</v>
      </c>
      <c r="H3926" s="29" t="n">
        <f aca="false">Inputs!$B$6*E3926</f>
        <v>-1500.00000000006</v>
      </c>
      <c r="I3926" s="29" t="n">
        <f aca="false">G3926+H3926</f>
        <v>19500</v>
      </c>
      <c r="J3926" s="29" t="n">
        <f aca="false">J3925+I3926</f>
        <v>1547500</v>
      </c>
    </row>
    <row r="3927" customFormat="false" ht="15" hidden="false" customHeight="false" outlineLevel="0" collapsed="false">
      <c r="A3927" s="26" t="n">
        <v>43164</v>
      </c>
      <c r="B3927" s="27" t="n">
        <v>62.49</v>
      </c>
      <c r="C3927" s="27" t="n">
        <v>65.78</v>
      </c>
      <c r="D3927" s="28" t="n">
        <f aca="false">B3927-B3926</f>
        <v>1.3</v>
      </c>
      <c r="E3927" s="28" t="n">
        <f aca="false">C3927-C3926</f>
        <v>1.52</v>
      </c>
      <c r="F3927" s="29" t="n">
        <f aca="false">Inputs!$B$5*B3927+Inputs!$B$6*C3927</f>
        <v>2960000</v>
      </c>
      <c r="G3927" s="29" t="n">
        <f aca="false">Inputs!$B$5*D3927</f>
        <v>130000</v>
      </c>
      <c r="H3927" s="29" t="n">
        <f aca="false">Inputs!$B$6*E3927</f>
        <v>-75999.9999999998</v>
      </c>
      <c r="I3927" s="29" t="n">
        <f aca="false">G3927+H3927</f>
        <v>54000.0000000006</v>
      </c>
      <c r="J3927" s="29" t="n">
        <f aca="false">J3926+I3927</f>
        <v>1601500</v>
      </c>
    </row>
    <row r="3928" customFormat="false" ht="15" hidden="false" customHeight="false" outlineLevel="0" collapsed="false">
      <c r="A3928" s="26" t="n">
        <v>43165</v>
      </c>
      <c r="B3928" s="27" t="n">
        <v>62.54</v>
      </c>
      <c r="C3928" s="27" t="n">
        <v>65.67</v>
      </c>
      <c r="D3928" s="28" t="n">
        <f aca="false">B3928-B3927</f>
        <v>0.0499999999999972</v>
      </c>
      <c r="E3928" s="28" t="n">
        <f aca="false">C3928-C3927</f>
        <v>-0.109999999999999</v>
      </c>
      <c r="F3928" s="29" t="n">
        <f aca="false">Inputs!$B$5*B3928+Inputs!$B$6*C3928</f>
        <v>2970500</v>
      </c>
      <c r="G3928" s="29" t="n">
        <f aca="false">Inputs!$B$5*D3928</f>
        <v>4999.99999999972</v>
      </c>
      <c r="H3928" s="29" t="n">
        <f aca="false">Inputs!$B$6*E3928</f>
        <v>5499.99999999997</v>
      </c>
      <c r="I3928" s="29" t="n">
        <f aca="false">G3928+H3928</f>
        <v>10499.9999999997</v>
      </c>
      <c r="J3928" s="29" t="n">
        <f aca="false">J3927+I3928</f>
        <v>1612000</v>
      </c>
    </row>
    <row r="3929" customFormat="false" ht="15" hidden="false" customHeight="false" outlineLevel="0" collapsed="false">
      <c r="A3929" s="26" t="n">
        <v>43166</v>
      </c>
      <c r="B3929" s="27" t="n">
        <v>61.09</v>
      </c>
      <c r="C3929" s="27" t="n">
        <v>65.09</v>
      </c>
      <c r="D3929" s="28" t="n">
        <f aca="false">B3929-B3928</f>
        <v>-1.45</v>
      </c>
      <c r="E3929" s="28" t="n">
        <f aca="false">C3929-C3928</f>
        <v>-0.579999999999998</v>
      </c>
      <c r="F3929" s="29" t="n">
        <f aca="false">Inputs!$B$5*B3929+Inputs!$B$6*C3929</f>
        <v>2854500</v>
      </c>
      <c r="G3929" s="29" t="n">
        <f aca="false">Inputs!$B$5*D3929</f>
        <v>-145000</v>
      </c>
      <c r="H3929" s="29" t="n">
        <f aca="false">Inputs!$B$6*E3929</f>
        <v>28999.9999999999</v>
      </c>
      <c r="I3929" s="29" t="n">
        <f aca="false">G3929+H3929</f>
        <v>-116000</v>
      </c>
      <c r="J3929" s="29" t="n">
        <f aca="false">J3928+I3929</f>
        <v>1496000</v>
      </c>
    </row>
    <row r="3930" customFormat="false" ht="15" hidden="false" customHeight="false" outlineLevel="0" collapsed="false">
      <c r="A3930" s="26" t="n">
        <v>43167</v>
      </c>
      <c r="B3930" s="27" t="n">
        <v>60.13</v>
      </c>
      <c r="C3930" s="27" t="n">
        <v>63.87</v>
      </c>
      <c r="D3930" s="28" t="n">
        <f aca="false">B3930-B3929</f>
        <v>-0.960000000000001</v>
      </c>
      <c r="E3930" s="28" t="n">
        <f aca="false">C3930-C3929</f>
        <v>-1.22000000000001</v>
      </c>
      <c r="F3930" s="29" t="n">
        <f aca="false">Inputs!$B$5*B3930+Inputs!$B$6*C3930</f>
        <v>2819500</v>
      </c>
      <c r="G3930" s="29" t="n">
        <f aca="false">Inputs!$B$5*D3930</f>
        <v>-96000.0000000001</v>
      </c>
      <c r="H3930" s="29" t="n">
        <f aca="false">Inputs!$B$6*E3930</f>
        <v>61000.0000000003</v>
      </c>
      <c r="I3930" s="29" t="n">
        <f aca="false">G3930+H3930</f>
        <v>-34999.9999999998</v>
      </c>
      <c r="J3930" s="29" t="n">
        <f aca="false">J3929+I3930</f>
        <v>1461000</v>
      </c>
    </row>
    <row r="3931" customFormat="false" ht="15" hidden="false" customHeight="false" outlineLevel="0" collapsed="false">
      <c r="A3931" s="26" t="n">
        <v>43168</v>
      </c>
      <c r="B3931" s="27" t="n">
        <v>62.02</v>
      </c>
      <c r="C3931" s="27" t="n">
        <v>65.19</v>
      </c>
      <c r="D3931" s="28" t="n">
        <f aca="false">B3931-B3930</f>
        <v>1.89</v>
      </c>
      <c r="E3931" s="28" t="n">
        <f aca="false">C3931-C3930</f>
        <v>1.32</v>
      </c>
      <c r="F3931" s="29" t="n">
        <f aca="false">Inputs!$B$5*B3931+Inputs!$B$6*C3931</f>
        <v>2942500</v>
      </c>
      <c r="G3931" s="29" t="n">
        <f aca="false">Inputs!$B$5*D3931</f>
        <v>189000</v>
      </c>
      <c r="H3931" s="29" t="n">
        <f aca="false">Inputs!$B$6*E3931</f>
        <v>-66000</v>
      </c>
      <c r="I3931" s="29" t="n">
        <f aca="false">G3931+H3931</f>
        <v>123000</v>
      </c>
      <c r="J3931" s="29" t="n">
        <f aca="false">J3930+I3931</f>
        <v>1584000</v>
      </c>
    </row>
    <row r="3932" customFormat="false" ht="15" hidden="false" customHeight="false" outlineLevel="0" collapsed="false">
      <c r="A3932" s="26" t="n">
        <v>43171</v>
      </c>
      <c r="B3932" s="27" t="n">
        <v>61.35</v>
      </c>
      <c r="C3932" s="27" t="n">
        <v>64.53</v>
      </c>
      <c r="D3932" s="28" t="n">
        <f aca="false">B3932-B3931</f>
        <v>-0.670000000000002</v>
      </c>
      <c r="E3932" s="28" t="n">
        <f aca="false">C3932-C3931</f>
        <v>-0.659999999999997</v>
      </c>
      <c r="F3932" s="29" t="n">
        <f aca="false">Inputs!$B$5*B3932+Inputs!$B$6*C3932</f>
        <v>2908500</v>
      </c>
      <c r="G3932" s="29" t="n">
        <f aca="false">Inputs!$B$5*D3932</f>
        <v>-67000.0000000002</v>
      </c>
      <c r="H3932" s="29" t="n">
        <f aca="false">Inputs!$B$6*E3932</f>
        <v>32999.9999999998</v>
      </c>
      <c r="I3932" s="29" t="n">
        <f aca="false">G3932+H3932</f>
        <v>-34000.0000000003</v>
      </c>
      <c r="J3932" s="29" t="n">
        <f aca="false">J3931+I3932</f>
        <v>1550000</v>
      </c>
    </row>
    <row r="3933" customFormat="false" ht="15" hidden="false" customHeight="false" outlineLevel="0" collapsed="false">
      <c r="A3933" s="26" t="n">
        <v>43172</v>
      </c>
      <c r="B3933" s="27" t="n">
        <v>60.69</v>
      </c>
      <c r="C3933" s="27" t="n">
        <v>64.2</v>
      </c>
      <c r="D3933" s="28" t="n">
        <f aca="false">B3933-B3932</f>
        <v>-0.660000000000004</v>
      </c>
      <c r="E3933" s="28" t="n">
        <f aca="false">C3933-C3932</f>
        <v>-0.329999999999998</v>
      </c>
      <c r="F3933" s="29" t="n">
        <f aca="false">Inputs!$B$5*B3933+Inputs!$B$6*C3933</f>
        <v>2859000</v>
      </c>
      <c r="G3933" s="29" t="n">
        <f aca="false">Inputs!$B$5*D3933</f>
        <v>-66000.0000000004</v>
      </c>
      <c r="H3933" s="29" t="n">
        <f aca="false">Inputs!$B$6*E3933</f>
        <v>16499.9999999999</v>
      </c>
      <c r="I3933" s="29" t="n">
        <f aca="false">G3933+H3933</f>
        <v>-49500.0000000005</v>
      </c>
      <c r="J3933" s="29" t="n">
        <f aca="false">J3932+I3933</f>
        <v>1500500</v>
      </c>
    </row>
    <row r="3934" customFormat="false" ht="15" hidden="false" customHeight="false" outlineLevel="0" collapsed="false">
      <c r="A3934" s="26" t="n">
        <v>43173</v>
      </c>
      <c r="B3934" s="27" t="n">
        <v>60.89</v>
      </c>
      <c r="C3934" s="27" t="n">
        <v>63.61</v>
      </c>
      <c r="D3934" s="28" t="n">
        <f aca="false">B3934-B3933</f>
        <v>0.200000000000003</v>
      </c>
      <c r="E3934" s="28" t="n">
        <f aca="false">C3934-C3933</f>
        <v>-0.590000000000003</v>
      </c>
      <c r="F3934" s="29" t="n">
        <f aca="false">Inputs!$B$5*B3934+Inputs!$B$6*C3934</f>
        <v>2908500</v>
      </c>
      <c r="G3934" s="29" t="n">
        <f aca="false">Inputs!$B$5*D3934</f>
        <v>20000.0000000003</v>
      </c>
      <c r="H3934" s="29" t="n">
        <f aca="false">Inputs!$B$6*E3934</f>
        <v>29500.0000000002</v>
      </c>
      <c r="I3934" s="29" t="n">
        <f aca="false">G3934+H3934</f>
        <v>49500.0000000005</v>
      </c>
      <c r="J3934" s="29" t="n">
        <f aca="false">J3933+I3934</f>
        <v>1550000</v>
      </c>
    </row>
    <row r="3935" customFormat="false" ht="15" hidden="false" customHeight="false" outlineLevel="0" collapsed="false">
      <c r="A3935" s="26" t="n">
        <v>43174</v>
      </c>
      <c r="B3935" s="27" t="n">
        <v>61.16</v>
      </c>
      <c r="C3935" s="27" t="n">
        <v>63.67</v>
      </c>
      <c r="D3935" s="28" t="n">
        <f aca="false">B3935-B3934</f>
        <v>0.269999999999996</v>
      </c>
      <c r="E3935" s="28" t="n">
        <f aca="false">C3935-C3934</f>
        <v>0.0600000000000023</v>
      </c>
      <c r="F3935" s="29" t="n">
        <f aca="false">Inputs!$B$5*B3935+Inputs!$B$6*C3935</f>
        <v>2932500</v>
      </c>
      <c r="G3935" s="29" t="n">
        <f aca="false">Inputs!$B$5*D3935</f>
        <v>26999.9999999996</v>
      </c>
      <c r="H3935" s="29" t="n">
        <f aca="false">Inputs!$B$6*E3935</f>
        <v>-3000.00000000011</v>
      </c>
      <c r="I3935" s="29" t="n">
        <f aca="false">G3935+H3935</f>
        <v>23999.9999999995</v>
      </c>
      <c r="J3935" s="29" t="n">
        <f aca="false">J3934+I3935</f>
        <v>1574000</v>
      </c>
    </row>
    <row r="3936" customFormat="false" ht="15" hidden="false" customHeight="false" outlineLevel="0" collapsed="false">
      <c r="A3936" s="26" t="n">
        <v>43175</v>
      </c>
      <c r="B3936" s="27" t="n">
        <v>62.29</v>
      </c>
      <c r="C3936" s="27" t="n">
        <v>64.68</v>
      </c>
      <c r="D3936" s="28" t="n">
        <f aca="false">B3936-B3935</f>
        <v>1.13</v>
      </c>
      <c r="E3936" s="28" t="n">
        <f aca="false">C3936-C3935</f>
        <v>1.01000000000001</v>
      </c>
      <c r="F3936" s="29" t="n">
        <f aca="false">Inputs!$B$5*B3936+Inputs!$B$6*C3936</f>
        <v>2995000</v>
      </c>
      <c r="G3936" s="29" t="n">
        <f aca="false">Inputs!$B$5*D3936</f>
        <v>113000</v>
      </c>
      <c r="H3936" s="29" t="n">
        <f aca="false">Inputs!$B$6*E3936</f>
        <v>-50500.0000000003</v>
      </c>
      <c r="I3936" s="29" t="n">
        <f aca="false">G3936+H3936</f>
        <v>62500</v>
      </c>
      <c r="J3936" s="29" t="n">
        <f aca="false">J3935+I3936</f>
        <v>1636500</v>
      </c>
    </row>
    <row r="3937" customFormat="false" ht="15" hidden="false" customHeight="false" outlineLevel="0" collapsed="false">
      <c r="A3937" s="26" t="n">
        <v>43178</v>
      </c>
      <c r="B3937" s="27" t="n">
        <v>62.01</v>
      </c>
      <c r="C3937" s="27" t="n">
        <v>64.82</v>
      </c>
      <c r="D3937" s="28" t="n">
        <f aca="false">B3937-B3936</f>
        <v>-0.280000000000001</v>
      </c>
      <c r="E3937" s="28" t="n">
        <f aca="false">C3937-C3936</f>
        <v>0.139999999999986</v>
      </c>
      <c r="F3937" s="29" t="n">
        <f aca="false">Inputs!$B$5*B3937+Inputs!$B$6*C3937</f>
        <v>2960000</v>
      </c>
      <c r="G3937" s="29" t="n">
        <f aca="false">Inputs!$B$5*D3937</f>
        <v>-28000.0000000001</v>
      </c>
      <c r="H3937" s="29" t="n">
        <f aca="false">Inputs!$B$6*E3937</f>
        <v>-6999.99999999932</v>
      </c>
      <c r="I3937" s="29" t="n">
        <f aca="false">G3937+H3937</f>
        <v>-34999.9999999994</v>
      </c>
      <c r="J3937" s="29" t="n">
        <f aca="false">J3936+I3937</f>
        <v>1601500</v>
      </c>
    </row>
    <row r="3938" customFormat="false" ht="15" hidden="false" customHeight="false" outlineLevel="0" collapsed="false">
      <c r="A3938" s="26" t="n">
        <v>43179</v>
      </c>
      <c r="B3938" s="27" t="n">
        <v>63.37</v>
      </c>
      <c r="C3938" s="27" t="n">
        <v>66</v>
      </c>
      <c r="D3938" s="28" t="n">
        <f aca="false">B3938-B3937</f>
        <v>1.36</v>
      </c>
      <c r="E3938" s="28" t="n">
        <f aca="false">C3938-C3937</f>
        <v>1.18000000000001</v>
      </c>
      <c r="F3938" s="29" t="n">
        <f aca="false">Inputs!$B$5*B3938+Inputs!$B$6*C3938</f>
        <v>3037000</v>
      </c>
      <c r="G3938" s="29" t="n">
        <f aca="false">Inputs!$B$5*D3938</f>
        <v>136000</v>
      </c>
      <c r="H3938" s="29" t="n">
        <f aca="false">Inputs!$B$6*E3938</f>
        <v>-59000.0000000003</v>
      </c>
      <c r="I3938" s="29" t="n">
        <f aca="false">G3938+H3938</f>
        <v>76999.9999999996</v>
      </c>
      <c r="J3938" s="29" t="n">
        <f aca="false">J3937+I3938</f>
        <v>1678500</v>
      </c>
    </row>
    <row r="3939" customFormat="false" ht="15" hidden="false" customHeight="false" outlineLevel="0" collapsed="false">
      <c r="A3939" s="26" t="n">
        <v>43180</v>
      </c>
      <c r="B3939" s="27" t="n">
        <v>65.1</v>
      </c>
      <c r="C3939" s="27" t="n">
        <v>68.15</v>
      </c>
      <c r="D3939" s="28" t="n">
        <f aca="false">B3939-B3938</f>
        <v>1.73</v>
      </c>
      <c r="E3939" s="28" t="n">
        <f aca="false">C3939-C3938</f>
        <v>2.15000000000001</v>
      </c>
      <c r="F3939" s="29" t="n">
        <f aca="false">Inputs!$B$5*B3939+Inputs!$B$6*C3939</f>
        <v>3102500</v>
      </c>
      <c r="G3939" s="29" t="n">
        <f aca="false">Inputs!$B$5*D3939</f>
        <v>173000</v>
      </c>
      <c r="H3939" s="29" t="n">
        <f aca="false">Inputs!$B$6*E3939</f>
        <v>-107500</v>
      </c>
      <c r="I3939" s="29" t="n">
        <f aca="false">G3939+H3939</f>
        <v>65499.9999999994</v>
      </c>
      <c r="J3939" s="29" t="n">
        <f aca="false">J3938+I3939</f>
        <v>1744000</v>
      </c>
    </row>
    <row r="3940" customFormat="false" ht="15" hidden="false" customHeight="false" outlineLevel="0" collapsed="false">
      <c r="A3940" s="26" t="n">
        <v>43181</v>
      </c>
      <c r="B3940" s="27" t="n">
        <v>64.25</v>
      </c>
      <c r="C3940" s="27" t="n">
        <v>68.98</v>
      </c>
      <c r="D3940" s="28" t="n">
        <f aca="false">B3940-B3939</f>
        <v>-0.849999999999994</v>
      </c>
      <c r="E3940" s="28" t="n">
        <f aca="false">C3940-C3939</f>
        <v>0.829999999999998</v>
      </c>
      <c r="F3940" s="29" t="n">
        <f aca="false">Inputs!$B$5*B3940+Inputs!$B$6*C3940</f>
        <v>2976000</v>
      </c>
      <c r="G3940" s="29" t="n">
        <f aca="false">Inputs!$B$5*D3940</f>
        <v>-84999.9999999994</v>
      </c>
      <c r="H3940" s="29" t="n">
        <f aca="false">Inputs!$B$6*E3940</f>
        <v>-41499.9999999999</v>
      </c>
      <c r="I3940" s="29" t="n">
        <f aca="false">G3940+H3940</f>
        <v>-126499.999999999</v>
      </c>
      <c r="J3940" s="29" t="n">
        <f aca="false">J3939+I3940</f>
        <v>1617500</v>
      </c>
    </row>
    <row r="3941" customFormat="false" ht="15" hidden="false" customHeight="false" outlineLevel="0" collapsed="false">
      <c r="A3941" s="26" t="n">
        <v>43182</v>
      </c>
      <c r="B3941" s="27" t="n">
        <v>65.8</v>
      </c>
      <c r="C3941" s="27" t="n">
        <v>69.03</v>
      </c>
      <c r="D3941" s="28" t="n">
        <f aca="false">B3941-B3940</f>
        <v>1.55</v>
      </c>
      <c r="E3941" s="28" t="n">
        <f aca="false">C3941-C3940</f>
        <v>0.0499999999999972</v>
      </c>
      <c r="F3941" s="29" t="n">
        <f aca="false">Inputs!$B$5*B3941+Inputs!$B$6*C3941</f>
        <v>3128500</v>
      </c>
      <c r="G3941" s="29" t="n">
        <f aca="false">Inputs!$B$5*D3941</f>
        <v>155000</v>
      </c>
      <c r="H3941" s="29" t="n">
        <f aca="false">Inputs!$B$6*E3941</f>
        <v>-2499.99999999986</v>
      </c>
      <c r="I3941" s="29" t="n">
        <f aca="false">G3941+H3941</f>
        <v>152500</v>
      </c>
      <c r="J3941" s="29" t="n">
        <f aca="false">J3940+I3941</f>
        <v>1770000</v>
      </c>
    </row>
    <row r="3942" customFormat="false" ht="15" hidden="false" customHeight="false" outlineLevel="0" collapsed="false">
      <c r="A3942" s="26" t="n">
        <v>43185</v>
      </c>
      <c r="B3942" s="27" t="n">
        <v>65.49</v>
      </c>
      <c r="C3942" s="27" t="n">
        <v>68.81</v>
      </c>
      <c r="D3942" s="28" t="n">
        <f aca="false">B3942-B3941</f>
        <v>-0.310000000000002</v>
      </c>
      <c r="E3942" s="28" t="n">
        <f aca="false">C3942-C3941</f>
        <v>-0.219999999999999</v>
      </c>
      <c r="F3942" s="29" t="n">
        <f aca="false">Inputs!$B$5*B3942+Inputs!$B$6*C3942</f>
        <v>3108500</v>
      </c>
      <c r="G3942" s="29" t="n">
        <f aca="false">Inputs!$B$5*D3942</f>
        <v>-31000.0000000002</v>
      </c>
      <c r="H3942" s="29" t="n">
        <f aca="false">Inputs!$B$6*E3942</f>
        <v>10999.9999999999</v>
      </c>
      <c r="I3942" s="29" t="n">
        <f aca="false">G3942+H3942</f>
        <v>-20000.0000000003</v>
      </c>
      <c r="J3942" s="29" t="n">
        <f aca="false">J3941+I3942</f>
        <v>1750000</v>
      </c>
    </row>
    <row r="3943" customFormat="false" ht="15" hidden="false" customHeight="false" outlineLevel="0" collapsed="false">
      <c r="A3943" s="26" t="n">
        <v>43186</v>
      </c>
      <c r="B3943" s="27" t="n">
        <v>65.21</v>
      </c>
      <c r="C3943" s="27" t="n">
        <v>68.63</v>
      </c>
      <c r="D3943" s="28" t="n">
        <f aca="false">B3943-B3942</f>
        <v>-0.280000000000001</v>
      </c>
      <c r="E3943" s="28" t="n">
        <f aca="false">C3943-C3942</f>
        <v>-0.180000000000007</v>
      </c>
      <c r="F3943" s="29" t="n">
        <f aca="false">Inputs!$B$5*B3943+Inputs!$B$6*C3943</f>
        <v>3089500</v>
      </c>
      <c r="G3943" s="29" t="n">
        <f aca="false">Inputs!$B$5*D3943</f>
        <v>-28000.0000000001</v>
      </c>
      <c r="H3943" s="29" t="n">
        <f aca="false">Inputs!$B$6*E3943</f>
        <v>9000.00000000034</v>
      </c>
      <c r="I3943" s="29" t="n">
        <f aca="false">G3943+H3943</f>
        <v>-18999.9999999998</v>
      </c>
      <c r="J3943" s="29" t="n">
        <f aca="false">J3942+I3943</f>
        <v>1731000</v>
      </c>
    </row>
    <row r="3944" customFormat="false" ht="15" hidden="false" customHeight="false" outlineLevel="0" collapsed="false">
      <c r="A3944" s="26" t="n">
        <v>43187</v>
      </c>
      <c r="B3944" s="27" t="n">
        <v>64.3</v>
      </c>
      <c r="C3944" s="27" t="n">
        <v>68.13</v>
      </c>
      <c r="D3944" s="28" t="n">
        <f aca="false">B3944-B3943</f>
        <v>-0.909999999999997</v>
      </c>
      <c r="E3944" s="28" t="n">
        <f aca="false">C3944-C3943</f>
        <v>-0.5</v>
      </c>
      <c r="F3944" s="29" t="n">
        <f aca="false">Inputs!$B$5*B3944+Inputs!$B$6*C3944</f>
        <v>3023500</v>
      </c>
      <c r="G3944" s="29" t="n">
        <f aca="false">Inputs!$B$5*D3944</f>
        <v>-90999.9999999997</v>
      </c>
      <c r="H3944" s="29" t="n">
        <f aca="false">Inputs!$B$6*E3944</f>
        <v>25000</v>
      </c>
      <c r="I3944" s="29" t="n">
        <f aca="false">G3944+H3944</f>
        <v>-65999.9999999997</v>
      </c>
      <c r="J3944" s="29" t="n">
        <f aca="false">J3943+I3944</f>
        <v>1665000</v>
      </c>
    </row>
    <row r="3945" customFormat="false" ht="15" hidden="false" customHeight="false" outlineLevel="0" collapsed="false">
      <c r="A3945" s="26" t="n">
        <v>43188</v>
      </c>
      <c r="B3945" s="27" t="n">
        <v>64.87</v>
      </c>
      <c r="C3945" s="27" t="n">
        <v>69.02</v>
      </c>
      <c r="D3945" s="28" t="n">
        <f aca="false">B3945-B3944</f>
        <v>0.570000000000007</v>
      </c>
      <c r="E3945" s="28" t="n">
        <f aca="false">C3945-C3944</f>
        <v>0.890000000000001</v>
      </c>
      <c r="F3945" s="29" t="n">
        <f aca="false">Inputs!$B$5*B3945+Inputs!$B$6*C3945</f>
        <v>3036000</v>
      </c>
      <c r="G3945" s="29" t="n">
        <f aca="false">Inputs!$B$5*D3945</f>
        <v>57000.0000000007</v>
      </c>
      <c r="H3945" s="29" t="n">
        <f aca="false">Inputs!$B$6*E3945</f>
        <v>-44500</v>
      </c>
      <c r="I3945" s="29" t="n">
        <f aca="false">G3945+H3945</f>
        <v>12500.0000000007</v>
      </c>
      <c r="J3945" s="29" t="n">
        <f aca="false">J3944+I3945</f>
        <v>1677500</v>
      </c>
    </row>
    <row r="3946" customFormat="false" ht="15" hidden="false" customHeight="false" outlineLevel="0" collapsed="false">
      <c r="A3946" s="26" t="n">
        <v>43193</v>
      </c>
      <c r="B3946" s="27" t="n">
        <v>63.41</v>
      </c>
      <c r="C3946" s="27" t="n">
        <v>69.02</v>
      </c>
      <c r="D3946" s="28" t="n">
        <f aca="false">B3946-B3945</f>
        <v>-1.46000000000001</v>
      </c>
      <c r="E3946" s="28" t="n">
        <f aca="false">C3946-C3945</f>
        <v>0</v>
      </c>
      <c r="F3946" s="29" t="n">
        <f aca="false">Inputs!$B$5*B3946+Inputs!$B$6*C3946</f>
        <v>2890000</v>
      </c>
      <c r="G3946" s="29" t="n">
        <f aca="false">Inputs!$B$5*D3946</f>
        <v>-146000.000000001</v>
      </c>
      <c r="H3946" s="29" t="n">
        <f aca="false">Inputs!$B$6*E3946</f>
        <v>-0</v>
      </c>
      <c r="I3946" s="29" t="n">
        <f aca="false">G3946+H3946</f>
        <v>-146000.000000001</v>
      </c>
      <c r="J3946" s="29" t="n">
        <f aca="false">J3945+I3946</f>
        <v>1531500</v>
      </c>
    </row>
    <row r="3947" customFormat="false" ht="15" hidden="false" customHeight="false" outlineLevel="0" collapsed="false">
      <c r="A3947" s="26" t="n">
        <v>43194</v>
      </c>
      <c r="B3947" s="27" t="n">
        <v>63.35</v>
      </c>
      <c r="C3947" s="27" t="n">
        <v>66.04</v>
      </c>
      <c r="D3947" s="28" t="n">
        <f aca="false">B3947-B3946</f>
        <v>-0.0599999999999952</v>
      </c>
      <c r="E3947" s="28" t="n">
        <f aca="false">C3947-C3946</f>
        <v>-2.97999999999999</v>
      </c>
      <c r="F3947" s="29" t="n">
        <f aca="false">Inputs!$B$5*B3947+Inputs!$B$6*C3947</f>
        <v>3033000</v>
      </c>
      <c r="G3947" s="29" t="n">
        <f aca="false">Inputs!$B$5*D3947</f>
        <v>-5999.99999999952</v>
      </c>
      <c r="H3947" s="29" t="n">
        <f aca="false">Inputs!$B$6*E3947</f>
        <v>148999.999999999</v>
      </c>
      <c r="I3947" s="29" t="n">
        <f aca="false">G3947+H3947</f>
        <v>143000</v>
      </c>
      <c r="J3947" s="29" t="n">
        <f aca="false">J3946+I3947</f>
        <v>1674500</v>
      </c>
    </row>
    <row r="3948" customFormat="false" ht="15" hidden="false" customHeight="false" outlineLevel="0" collapsed="false">
      <c r="A3948" s="26" t="n">
        <v>43195</v>
      </c>
      <c r="B3948" s="27" t="n">
        <v>63.53</v>
      </c>
      <c r="C3948" s="27" t="n">
        <v>66.54</v>
      </c>
      <c r="D3948" s="28" t="n">
        <f aca="false">B3948-B3947</f>
        <v>0.18</v>
      </c>
      <c r="E3948" s="28" t="n">
        <f aca="false">C3948-C3947</f>
        <v>0.5</v>
      </c>
      <c r="F3948" s="29" t="n">
        <f aca="false">Inputs!$B$5*B3948+Inputs!$B$6*C3948</f>
        <v>3026000</v>
      </c>
      <c r="G3948" s="29" t="n">
        <f aca="false">Inputs!$B$5*D3948</f>
        <v>18000</v>
      </c>
      <c r="H3948" s="29" t="n">
        <f aca="false">Inputs!$B$6*E3948</f>
        <v>-25000</v>
      </c>
      <c r="I3948" s="29" t="n">
        <f aca="false">G3948+H3948</f>
        <v>-7000.00000000003</v>
      </c>
      <c r="J3948" s="29" t="n">
        <f aca="false">J3947+I3948</f>
        <v>1667500</v>
      </c>
    </row>
    <row r="3949" customFormat="false" ht="15" hidden="false" customHeight="false" outlineLevel="0" collapsed="false">
      <c r="A3949" s="26" t="n">
        <v>43196</v>
      </c>
      <c r="B3949" s="27" t="n">
        <v>62.03</v>
      </c>
      <c r="C3949" s="27" t="n">
        <v>66.51</v>
      </c>
      <c r="D3949" s="28" t="n">
        <f aca="false">B3949-B3948</f>
        <v>-1.5</v>
      </c>
      <c r="E3949" s="28" t="n">
        <f aca="false">C3949-C3948</f>
        <v>-0.0300000000000011</v>
      </c>
      <c r="F3949" s="29" t="n">
        <f aca="false">Inputs!$B$5*B3949+Inputs!$B$6*C3949</f>
        <v>2877500</v>
      </c>
      <c r="G3949" s="29" t="n">
        <f aca="false">Inputs!$B$5*D3949</f>
        <v>-150000</v>
      </c>
      <c r="H3949" s="29" t="n">
        <f aca="false">Inputs!$B$6*E3949</f>
        <v>1500.00000000006</v>
      </c>
      <c r="I3949" s="29" t="n">
        <f aca="false">G3949+H3949</f>
        <v>-148500</v>
      </c>
      <c r="J3949" s="29" t="n">
        <f aca="false">J3948+I3949</f>
        <v>1519000</v>
      </c>
    </row>
    <row r="3950" customFormat="false" ht="15" hidden="false" customHeight="false" outlineLevel="0" collapsed="false">
      <c r="A3950" s="26" t="n">
        <v>43199</v>
      </c>
      <c r="B3950" s="27" t="n">
        <v>63.4</v>
      </c>
      <c r="C3950" s="27" t="n">
        <v>68.19</v>
      </c>
      <c r="D3950" s="28" t="n">
        <f aca="false">B3950-B3949</f>
        <v>1.37</v>
      </c>
      <c r="E3950" s="28" t="n">
        <f aca="false">C3950-C3949</f>
        <v>1.67999999999999</v>
      </c>
      <c r="F3950" s="29" t="n">
        <f aca="false">Inputs!$B$5*B3950+Inputs!$B$6*C3950</f>
        <v>2930500</v>
      </c>
      <c r="G3950" s="29" t="n">
        <f aca="false">Inputs!$B$5*D3950</f>
        <v>137000</v>
      </c>
      <c r="H3950" s="29" t="n">
        <f aca="false">Inputs!$B$6*E3950</f>
        <v>-83999.9999999996</v>
      </c>
      <c r="I3950" s="29" t="n">
        <f aca="false">G3950+H3950</f>
        <v>53000.0000000001</v>
      </c>
      <c r="J3950" s="29" t="n">
        <f aca="false">J3949+I3950</f>
        <v>1572000</v>
      </c>
    </row>
    <row r="3951" customFormat="false" ht="15" hidden="false" customHeight="false" outlineLevel="0" collapsed="false">
      <c r="A3951" s="26" t="n">
        <v>43200</v>
      </c>
      <c r="B3951" s="27" t="n">
        <v>65.48</v>
      </c>
      <c r="C3951" s="27" t="n">
        <v>70.67</v>
      </c>
      <c r="D3951" s="28" t="n">
        <f aca="false">B3951-B3950</f>
        <v>2.08000000000001</v>
      </c>
      <c r="E3951" s="28" t="n">
        <f aca="false">C3951-C3950</f>
        <v>2.48</v>
      </c>
      <c r="F3951" s="29" t="n">
        <f aca="false">Inputs!$B$5*B3951+Inputs!$B$6*C3951</f>
        <v>3014500</v>
      </c>
      <c r="G3951" s="29" t="n">
        <f aca="false">Inputs!$B$5*D3951</f>
        <v>208000.000000001</v>
      </c>
      <c r="H3951" s="29" t="n">
        <f aca="false">Inputs!$B$6*E3951</f>
        <v>-124000</v>
      </c>
      <c r="I3951" s="29" t="n">
        <f aca="false">G3951+H3951</f>
        <v>84000.0000000004</v>
      </c>
      <c r="J3951" s="29" t="n">
        <f aca="false">J3950+I3951</f>
        <v>1656000</v>
      </c>
    </row>
    <row r="3952" customFormat="false" ht="15" hidden="false" customHeight="false" outlineLevel="0" collapsed="false">
      <c r="A3952" s="26" t="n">
        <v>43201</v>
      </c>
      <c r="B3952" s="27" t="n">
        <v>66.81</v>
      </c>
      <c r="C3952" s="27" t="n">
        <v>72.74</v>
      </c>
      <c r="D3952" s="28" t="n">
        <f aca="false">B3952-B3951</f>
        <v>1.33</v>
      </c>
      <c r="E3952" s="28" t="n">
        <f aca="false">C3952-C3951</f>
        <v>2.06999999999999</v>
      </c>
      <c r="F3952" s="29" t="n">
        <f aca="false">Inputs!$B$5*B3952+Inputs!$B$6*C3952</f>
        <v>3044000</v>
      </c>
      <c r="G3952" s="29" t="n">
        <f aca="false">Inputs!$B$5*D3952</f>
        <v>133000</v>
      </c>
      <c r="H3952" s="29" t="n">
        <f aca="false">Inputs!$B$6*E3952</f>
        <v>-103500</v>
      </c>
      <c r="I3952" s="29" t="n">
        <f aca="false">G3952+H3952</f>
        <v>29500.0000000002</v>
      </c>
      <c r="J3952" s="29" t="n">
        <f aca="false">J3951+I3952</f>
        <v>1685500</v>
      </c>
    </row>
    <row r="3953" customFormat="false" ht="15" hidden="false" customHeight="false" outlineLevel="0" collapsed="false">
      <c r="A3953" s="26" t="n">
        <v>43202</v>
      </c>
      <c r="B3953" s="27" t="n">
        <v>67.07</v>
      </c>
      <c r="C3953" s="27" t="n">
        <v>71.44</v>
      </c>
      <c r="D3953" s="28" t="n">
        <f aca="false">B3953-B3952</f>
        <v>0.259999999999991</v>
      </c>
      <c r="E3953" s="28" t="n">
        <f aca="false">C3953-C3952</f>
        <v>-1.3</v>
      </c>
      <c r="F3953" s="29" t="n">
        <f aca="false">Inputs!$B$5*B3953+Inputs!$B$6*C3953</f>
        <v>3135000</v>
      </c>
      <c r="G3953" s="29" t="n">
        <f aca="false">Inputs!$B$5*D3953</f>
        <v>25999.9999999991</v>
      </c>
      <c r="H3953" s="29" t="n">
        <f aca="false">Inputs!$B$6*E3953</f>
        <v>64999.9999999999</v>
      </c>
      <c r="I3953" s="29" t="n">
        <f aca="false">G3953+H3953</f>
        <v>90999.999999999</v>
      </c>
      <c r="J3953" s="29" t="n">
        <f aca="false">J3952+I3953</f>
        <v>1776500</v>
      </c>
    </row>
    <row r="3954" customFormat="false" ht="15" hidden="false" customHeight="false" outlineLevel="0" collapsed="false">
      <c r="A3954" s="26" t="n">
        <v>43203</v>
      </c>
      <c r="B3954" s="27" t="n">
        <v>67.35</v>
      </c>
      <c r="C3954" s="27" t="n">
        <v>73.18</v>
      </c>
      <c r="D3954" s="28" t="n">
        <f aca="false">B3954-B3953</f>
        <v>0.280000000000001</v>
      </c>
      <c r="E3954" s="28" t="n">
        <f aca="false">C3954-C3953</f>
        <v>1.74000000000001</v>
      </c>
      <c r="F3954" s="29" t="n">
        <f aca="false">Inputs!$B$5*B3954+Inputs!$B$6*C3954</f>
        <v>3076000</v>
      </c>
      <c r="G3954" s="29" t="n">
        <f aca="false">Inputs!$B$5*D3954</f>
        <v>28000.0000000001</v>
      </c>
      <c r="H3954" s="29" t="n">
        <f aca="false">Inputs!$B$6*E3954</f>
        <v>-87000.0000000005</v>
      </c>
      <c r="I3954" s="29" t="n">
        <f aca="false">G3954+H3954</f>
        <v>-59000.0000000003</v>
      </c>
      <c r="J3954" s="29" t="n">
        <f aca="false">J3953+I3954</f>
        <v>1717500</v>
      </c>
    </row>
    <row r="3955" customFormat="false" ht="15" hidden="false" customHeight="false" outlineLevel="0" collapsed="false">
      <c r="A3955" s="26" t="n">
        <v>43206</v>
      </c>
      <c r="B3955" s="27" t="n">
        <v>66.23</v>
      </c>
      <c r="C3955" s="27" t="n">
        <v>72.05</v>
      </c>
      <c r="D3955" s="28" t="n">
        <f aca="false">B3955-B3954</f>
        <v>-1.11999999999999</v>
      </c>
      <c r="E3955" s="28" t="n">
        <f aca="false">C3955-C3954</f>
        <v>-1.13000000000001</v>
      </c>
      <c r="F3955" s="29" t="n">
        <f aca="false">Inputs!$B$5*B3955+Inputs!$B$6*C3955</f>
        <v>3020500</v>
      </c>
      <c r="G3955" s="29" t="n">
        <f aca="false">Inputs!$B$5*D3955</f>
        <v>-111999.999999999</v>
      </c>
      <c r="H3955" s="29" t="n">
        <f aca="false">Inputs!$B$6*E3955</f>
        <v>56500.0000000005</v>
      </c>
      <c r="I3955" s="29" t="n">
        <f aca="false">G3955+H3955</f>
        <v>-55499.9999999986</v>
      </c>
      <c r="J3955" s="29" t="n">
        <f aca="false">J3954+I3955</f>
        <v>1662000</v>
      </c>
    </row>
    <row r="3956" customFormat="false" ht="15" hidden="false" customHeight="false" outlineLevel="0" collapsed="false">
      <c r="A3956" s="26" t="n">
        <v>43207</v>
      </c>
      <c r="B3956" s="27" t="n">
        <v>66.5</v>
      </c>
      <c r="C3956" s="27" t="n">
        <v>71.71</v>
      </c>
      <c r="D3956" s="28" t="n">
        <f aca="false">B3956-B3955</f>
        <v>0.269999999999996</v>
      </c>
      <c r="E3956" s="28" t="n">
        <f aca="false">C3956-C3955</f>
        <v>-0.340000000000003</v>
      </c>
      <c r="F3956" s="29" t="n">
        <f aca="false">Inputs!$B$5*B3956+Inputs!$B$6*C3956</f>
        <v>3064500</v>
      </c>
      <c r="G3956" s="29" t="n">
        <f aca="false">Inputs!$B$5*D3956</f>
        <v>26999.9999999996</v>
      </c>
      <c r="H3956" s="29" t="n">
        <f aca="false">Inputs!$B$6*E3956</f>
        <v>17000.0000000002</v>
      </c>
      <c r="I3956" s="29" t="n">
        <f aca="false">G3956+H3956</f>
        <v>43999.9999999998</v>
      </c>
      <c r="J3956" s="29" t="n">
        <f aca="false">J3955+I3956</f>
        <v>1706000</v>
      </c>
    </row>
    <row r="3957" customFormat="false" ht="15" hidden="false" customHeight="false" outlineLevel="0" collapsed="false">
      <c r="A3957" s="26" t="n">
        <v>43208</v>
      </c>
      <c r="B3957" s="27" t="n">
        <v>68.44</v>
      </c>
      <c r="C3957" s="27" t="n">
        <v>73.73</v>
      </c>
      <c r="D3957" s="28" t="n">
        <f aca="false">B3957-B3956</f>
        <v>1.94</v>
      </c>
      <c r="E3957" s="28" t="n">
        <f aca="false">C3957-C3956</f>
        <v>2.02000000000001</v>
      </c>
      <c r="F3957" s="29" t="n">
        <f aca="false">Inputs!$B$5*B3957+Inputs!$B$6*C3957</f>
        <v>3157500</v>
      </c>
      <c r="G3957" s="29" t="n">
        <f aca="false">Inputs!$B$5*D3957</f>
        <v>194000</v>
      </c>
      <c r="H3957" s="29" t="n">
        <f aca="false">Inputs!$B$6*E3957</f>
        <v>-101000.000000001</v>
      </c>
      <c r="I3957" s="29" t="n">
        <f aca="false">G3957+H3957</f>
        <v>92999.9999999993</v>
      </c>
      <c r="J3957" s="29" t="n">
        <f aca="false">J3956+I3957</f>
        <v>1799000</v>
      </c>
    </row>
    <row r="3958" customFormat="false" ht="15" hidden="false" customHeight="false" outlineLevel="0" collapsed="false">
      <c r="A3958" s="26" t="n">
        <v>43209</v>
      </c>
      <c r="B3958" s="27" t="n">
        <v>68.3</v>
      </c>
      <c r="C3958" s="27" t="n">
        <v>74.85</v>
      </c>
      <c r="D3958" s="28" t="n">
        <f aca="false">B3958-B3957</f>
        <v>-0.140000000000001</v>
      </c>
      <c r="E3958" s="28" t="n">
        <f aca="false">C3958-C3957</f>
        <v>1.11999999999999</v>
      </c>
      <c r="F3958" s="29" t="n">
        <f aca="false">Inputs!$B$5*B3958+Inputs!$B$6*C3958</f>
        <v>3087500</v>
      </c>
      <c r="G3958" s="29" t="n">
        <f aca="false">Inputs!$B$5*D3958</f>
        <v>-14000.0000000001</v>
      </c>
      <c r="H3958" s="29" t="n">
        <f aca="false">Inputs!$B$6*E3958</f>
        <v>-55999.9999999995</v>
      </c>
      <c r="I3958" s="29" t="n">
        <f aca="false">G3958+H3958</f>
        <v>-69999.9999999996</v>
      </c>
      <c r="J3958" s="29" t="n">
        <f aca="false">J3957+I3958</f>
        <v>1729000</v>
      </c>
    </row>
    <row r="3959" customFormat="false" ht="15" hidden="false" customHeight="false" outlineLevel="0" collapsed="false">
      <c r="A3959" s="26" t="n">
        <v>43210</v>
      </c>
      <c r="B3959" s="27" t="n">
        <v>68.26</v>
      </c>
      <c r="C3959" s="27" t="n">
        <v>74.62</v>
      </c>
      <c r="D3959" s="28" t="n">
        <f aca="false">B3959-B3958</f>
        <v>-0.039999999999992</v>
      </c>
      <c r="E3959" s="28" t="n">
        <f aca="false">C3959-C3958</f>
        <v>-0.22999999999999</v>
      </c>
      <c r="F3959" s="29" t="n">
        <f aca="false">Inputs!$B$5*B3959+Inputs!$B$6*C3959</f>
        <v>3095000</v>
      </c>
      <c r="G3959" s="29" t="n">
        <f aca="false">Inputs!$B$5*D3959</f>
        <v>-3999.9999999992</v>
      </c>
      <c r="H3959" s="29" t="n">
        <f aca="false">Inputs!$B$6*E3959</f>
        <v>11499.9999999995</v>
      </c>
      <c r="I3959" s="29" t="n">
        <f aca="false">G3959+H3959</f>
        <v>7500.00000000029</v>
      </c>
      <c r="J3959" s="29" t="n">
        <f aca="false">J3958+I3959</f>
        <v>1736500</v>
      </c>
    </row>
    <row r="3960" customFormat="false" ht="15" hidden="false" customHeight="false" outlineLevel="0" collapsed="false">
      <c r="A3960" s="26" t="n">
        <v>43213</v>
      </c>
      <c r="B3960" s="27" t="n">
        <v>67.61</v>
      </c>
      <c r="C3960" s="27" t="n">
        <v>74.54</v>
      </c>
      <c r="D3960" s="28" t="n">
        <f aca="false">B3960-B3959</f>
        <v>-0.650000000000006</v>
      </c>
      <c r="E3960" s="28" t="n">
        <f aca="false">C3960-C3959</f>
        <v>-0.0799999999999983</v>
      </c>
      <c r="F3960" s="29" t="n">
        <f aca="false">Inputs!$B$5*B3960+Inputs!$B$6*C3960</f>
        <v>3034000</v>
      </c>
      <c r="G3960" s="29" t="n">
        <f aca="false">Inputs!$B$5*D3960</f>
        <v>-65000.0000000006</v>
      </c>
      <c r="H3960" s="29" t="n">
        <f aca="false">Inputs!$B$6*E3960</f>
        <v>3999.99999999991</v>
      </c>
      <c r="I3960" s="29" t="n">
        <f aca="false">G3960+H3960</f>
        <v>-61000.0000000007</v>
      </c>
      <c r="J3960" s="29" t="n">
        <f aca="false">J3959+I3960</f>
        <v>1675500</v>
      </c>
    </row>
    <row r="3961" customFormat="false" ht="15" hidden="false" customHeight="false" outlineLevel="0" collapsed="false">
      <c r="A3961" s="26" t="n">
        <v>43214</v>
      </c>
      <c r="B3961" s="27" t="n">
        <v>67.66</v>
      </c>
      <c r="C3961" s="27" t="n">
        <v>75.86</v>
      </c>
      <c r="D3961" s="28" t="n">
        <f aca="false">B3961-B3960</f>
        <v>0.0499999999999972</v>
      </c>
      <c r="E3961" s="28" t="n">
        <f aca="false">C3961-C3960</f>
        <v>1.31999999999999</v>
      </c>
      <c r="F3961" s="29" t="n">
        <f aca="false">Inputs!$B$5*B3961+Inputs!$B$6*C3961</f>
        <v>2973000</v>
      </c>
      <c r="G3961" s="29" t="n">
        <f aca="false">Inputs!$B$5*D3961</f>
        <v>4999.99999999972</v>
      </c>
      <c r="H3961" s="29" t="n">
        <f aca="false">Inputs!$B$6*E3961</f>
        <v>-65999.9999999997</v>
      </c>
      <c r="I3961" s="29" t="n">
        <f aca="false">G3961+H3961</f>
        <v>-61000</v>
      </c>
      <c r="J3961" s="29" t="n">
        <f aca="false">J3960+I3961</f>
        <v>1614500</v>
      </c>
    </row>
    <row r="3962" customFormat="false" ht="15" hidden="false" customHeight="false" outlineLevel="0" collapsed="false">
      <c r="A3962" s="26" t="n">
        <v>43215</v>
      </c>
      <c r="B3962" s="27" t="n">
        <v>68</v>
      </c>
      <c r="C3962" s="27" t="n">
        <v>73.79</v>
      </c>
      <c r="D3962" s="28" t="n">
        <f aca="false">B3962-B3961</f>
        <v>0.340000000000003</v>
      </c>
      <c r="E3962" s="28" t="n">
        <f aca="false">C3962-C3961</f>
        <v>-2.06999999999999</v>
      </c>
      <c r="F3962" s="29" t="n">
        <f aca="false">Inputs!$B$5*B3962+Inputs!$B$6*C3962</f>
        <v>3110500</v>
      </c>
      <c r="G3962" s="29" t="n">
        <f aca="false">Inputs!$B$5*D3962</f>
        <v>34000.0000000003</v>
      </c>
      <c r="H3962" s="29" t="n">
        <f aca="false">Inputs!$B$6*E3962</f>
        <v>103500</v>
      </c>
      <c r="I3962" s="29" t="n">
        <f aca="false">G3962+H3962</f>
        <v>137500</v>
      </c>
      <c r="J3962" s="29" t="n">
        <f aca="false">J3961+I3962</f>
        <v>1752000</v>
      </c>
    </row>
    <row r="3963" customFormat="false" ht="15" hidden="false" customHeight="false" outlineLevel="0" collapsed="false">
      <c r="A3963" s="26" t="n">
        <v>43216</v>
      </c>
      <c r="B3963" s="27" t="n">
        <v>68.18</v>
      </c>
      <c r="C3963" s="27" t="n">
        <v>75.39</v>
      </c>
      <c r="D3963" s="28" t="n">
        <f aca="false">B3963-B3962</f>
        <v>0.180000000000007</v>
      </c>
      <c r="E3963" s="28" t="n">
        <f aca="false">C3963-C3962</f>
        <v>1.59999999999999</v>
      </c>
      <c r="F3963" s="29" t="n">
        <f aca="false">Inputs!$B$5*B3963+Inputs!$B$6*C3963</f>
        <v>3048500</v>
      </c>
      <c r="G3963" s="29" t="n">
        <f aca="false">Inputs!$B$5*D3963</f>
        <v>18000.0000000007</v>
      </c>
      <c r="H3963" s="29" t="n">
        <f aca="false">Inputs!$B$6*E3963</f>
        <v>-79999.9999999997</v>
      </c>
      <c r="I3963" s="29" t="n">
        <f aca="false">G3963+H3963</f>
        <v>-61999.999999999</v>
      </c>
      <c r="J3963" s="29" t="n">
        <f aca="false">J3962+I3963</f>
        <v>1690000</v>
      </c>
    </row>
    <row r="3964" customFormat="false" ht="15" hidden="false" customHeight="false" outlineLevel="0" collapsed="false">
      <c r="A3964" s="26" t="n">
        <v>43217</v>
      </c>
      <c r="B3964" s="27" t="n">
        <v>68.11</v>
      </c>
      <c r="C3964" s="27" t="n">
        <v>75.33</v>
      </c>
      <c r="D3964" s="28" t="n">
        <f aca="false">B3964-B3963</f>
        <v>-0.0700000000000074</v>
      </c>
      <c r="E3964" s="28" t="n">
        <f aca="false">C3964-C3963</f>
        <v>-0.0600000000000023</v>
      </c>
      <c r="F3964" s="29" t="n">
        <f aca="false">Inputs!$B$5*B3964+Inputs!$B$6*C3964</f>
        <v>3044500</v>
      </c>
      <c r="G3964" s="29" t="n">
        <f aca="false">Inputs!$B$5*D3964</f>
        <v>-7000.00000000074</v>
      </c>
      <c r="H3964" s="29" t="n">
        <f aca="false">Inputs!$B$6*E3964</f>
        <v>3000.00000000011</v>
      </c>
      <c r="I3964" s="29" t="n">
        <f aca="false">G3964+H3964</f>
        <v>-4000.00000000063</v>
      </c>
      <c r="J3964" s="29" t="n">
        <f aca="false">J3963+I3964</f>
        <v>1686000</v>
      </c>
    </row>
    <row r="3965" customFormat="false" ht="15" hidden="false" customHeight="false" outlineLevel="0" collapsed="false">
      <c r="A3965" s="26" t="n">
        <v>43220</v>
      </c>
      <c r="B3965" s="27" t="n">
        <v>68.56</v>
      </c>
      <c r="C3965" s="27" t="n">
        <v>75.92</v>
      </c>
      <c r="D3965" s="28" t="n">
        <f aca="false">B3965-B3964</f>
        <v>0.450000000000003</v>
      </c>
      <c r="E3965" s="28" t="n">
        <f aca="false">C3965-C3964</f>
        <v>0.590000000000003</v>
      </c>
      <c r="F3965" s="29" t="n">
        <f aca="false">Inputs!$B$5*B3965+Inputs!$B$6*C3965</f>
        <v>3060000</v>
      </c>
      <c r="G3965" s="29" t="n">
        <f aca="false">Inputs!$B$5*D3965</f>
        <v>45000.0000000003</v>
      </c>
      <c r="H3965" s="29" t="n">
        <f aca="false">Inputs!$B$6*E3965</f>
        <v>-29500.0000000002</v>
      </c>
      <c r="I3965" s="29" t="n">
        <f aca="false">G3965+H3965</f>
        <v>15500.0000000001</v>
      </c>
      <c r="J3965" s="29" t="n">
        <f aca="false">J3964+I3965</f>
        <v>1701500</v>
      </c>
    </row>
    <row r="3966" customFormat="false" ht="15" hidden="false" customHeight="false" outlineLevel="0" collapsed="false">
      <c r="A3966" s="26" t="n">
        <v>43221</v>
      </c>
      <c r="B3966" s="27" t="n">
        <v>67.28</v>
      </c>
      <c r="C3966" s="27" t="n">
        <v>74.85</v>
      </c>
      <c r="D3966" s="28" t="n">
        <f aca="false">B3966-B3965</f>
        <v>-1.28</v>
      </c>
      <c r="E3966" s="28" t="n">
        <f aca="false">C3966-C3965</f>
        <v>-1.07000000000001</v>
      </c>
      <c r="F3966" s="29" t="n">
        <f aca="false">Inputs!$B$5*B3966+Inputs!$B$6*C3966</f>
        <v>2985500</v>
      </c>
      <c r="G3966" s="29" t="n">
        <f aca="false">Inputs!$B$5*D3966</f>
        <v>-128000</v>
      </c>
      <c r="H3966" s="29" t="n">
        <f aca="false">Inputs!$B$6*E3966</f>
        <v>53500.0000000004</v>
      </c>
      <c r="I3966" s="29" t="n">
        <f aca="false">G3966+H3966</f>
        <v>-74499.9999999997</v>
      </c>
      <c r="J3966" s="29" t="n">
        <f aca="false">J3965+I3966</f>
        <v>1627000</v>
      </c>
    </row>
    <row r="3967" customFormat="false" ht="15" hidden="false" customHeight="false" outlineLevel="0" collapsed="false">
      <c r="A3967" s="26" t="n">
        <v>43222</v>
      </c>
      <c r="B3967" s="27" t="n">
        <v>67.91</v>
      </c>
      <c r="C3967" s="27" t="n">
        <v>73.14</v>
      </c>
      <c r="D3967" s="28" t="n">
        <f aca="false">B3967-B3966</f>
        <v>0.629999999999996</v>
      </c>
      <c r="E3967" s="28" t="n">
        <f aca="false">C3967-C3966</f>
        <v>-1.70999999999999</v>
      </c>
      <c r="F3967" s="29" t="n">
        <f aca="false">Inputs!$B$5*B3967+Inputs!$B$6*C3967</f>
        <v>3134000</v>
      </c>
      <c r="G3967" s="29" t="n">
        <f aca="false">Inputs!$B$5*D3967</f>
        <v>62999.9999999996</v>
      </c>
      <c r="H3967" s="29" t="n">
        <f aca="false">Inputs!$B$6*E3967</f>
        <v>85499.9999999997</v>
      </c>
      <c r="I3967" s="29" t="n">
        <f aca="false">G3967+H3967</f>
        <v>148499.999999999</v>
      </c>
      <c r="J3967" s="29" t="n">
        <f aca="false">J3966+I3967</f>
        <v>1775500</v>
      </c>
    </row>
    <row r="3968" customFormat="false" ht="15" hidden="false" customHeight="false" outlineLevel="0" collapsed="false">
      <c r="A3968" s="26" t="n">
        <v>43223</v>
      </c>
      <c r="B3968" s="27" t="n">
        <v>68.45</v>
      </c>
      <c r="C3968" s="27" t="n">
        <v>73.45</v>
      </c>
      <c r="D3968" s="28" t="n">
        <f aca="false">B3968-B3967</f>
        <v>0.540000000000006</v>
      </c>
      <c r="E3968" s="28" t="n">
        <f aca="false">C3968-C3967</f>
        <v>0.310000000000002</v>
      </c>
      <c r="F3968" s="29" t="n">
        <f aca="false">Inputs!$B$5*B3968+Inputs!$B$6*C3968</f>
        <v>3172500</v>
      </c>
      <c r="G3968" s="29" t="n">
        <f aca="false">Inputs!$B$5*D3968</f>
        <v>54000.0000000006</v>
      </c>
      <c r="H3968" s="29" t="n">
        <f aca="false">Inputs!$B$6*E3968</f>
        <v>-15500.0000000001</v>
      </c>
      <c r="I3968" s="29" t="n">
        <f aca="false">G3968+H3968</f>
        <v>38500.0000000005</v>
      </c>
      <c r="J3968" s="29" t="n">
        <f aca="false">J3967+I3968</f>
        <v>1814000</v>
      </c>
    </row>
    <row r="3969" customFormat="false" ht="15" hidden="false" customHeight="false" outlineLevel="0" collapsed="false">
      <c r="A3969" s="26" t="n">
        <v>43224</v>
      </c>
      <c r="B3969" s="27" t="n">
        <v>69.71</v>
      </c>
      <c r="C3969" s="27" t="n">
        <v>74.75</v>
      </c>
      <c r="D3969" s="28" t="n">
        <f aca="false">B3969-B3968</f>
        <v>1.25999999999999</v>
      </c>
      <c r="E3969" s="28" t="n">
        <f aca="false">C3969-C3968</f>
        <v>1.3</v>
      </c>
      <c r="F3969" s="29" t="n">
        <f aca="false">Inputs!$B$5*B3969+Inputs!$B$6*C3969</f>
        <v>3233500</v>
      </c>
      <c r="G3969" s="29" t="n">
        <f aca="false">Inputs!$B$5*D3969</f>
        <v>125999.999999999</v>
      </c>
      <c r="H3969" s="29" t="n">
        <f aca="false">Inputs!$B$6*E3969</f>
        <v>-64999.9999999999</v>
      </c>
      <c r="I3969" s="29" t="n">
        <f aca="false">G3969+H3969</f>
        <v>60999.9999999992</v>
      </c>
      <c r="J3969" s="29" t="n">
        <f aca="false">J3968+I3969</f>
        <v>1875000</v>
      </c>
    </row>
    <row r="3970" customFormat="false" ht="15" hidden="false" customHeight="false" outlineLevel="0" collapsed="false">
      <c r="A3970" s="26" t="n">
        <v>43228</v>
      </c>
      <c r="B3970" s="27" t="n">
        <v>68.83</v>
      </c>
      <c r="C3970" s="27" t="n">
        <v>74.16</v>
      </c>
      <c r="D3970" s="28" t="n">
        <f aca="false">B3970-B3969</f>
        <v>-0.879999999999996</v>
      </c>
      <c r="E3970" s="28" t="n">
        <f aca="false">C3970-C3969</f>
        <v>-0.590000000000003</v>
      </c>
      <c r="F3970" s="29" t="n">
        <f aca="false">Inputs!$B$5*B3970+Inputs!$B$6*C3970</f>
        <v>3175000</v>
      </c>
      <c r="G3970" s="29" t="n">
        <f aca="false">Inputs!$B$5*D3970</f>
        <v>-87999.9999999996</v>
      </c>
      <c r="H3970" s="29" t="n">
        <f aca="false">Inputs!$B$6*E3970</f>
        <v>29500.0000000002</v>
      </c>
      <c r="I3970" s="29" t="n">
        <f aca="false">G3970+H3970</f>
        <v>-58499.9999999994</v>
      </c>
      <c r="J3970" s="29" t="n">
        <f aca="false">J3969+I3970</f>
        <v>1816500</v>
      </c>
    </row>
    <row r="3971" customFormat="false" ht="15" hidden="false" customHeight="false" outlineLevel="0" collapsed="false">
      <c r="A3971" s="26" t="n">
        <v>43229</v>
      </c>
      <c r="B3971" s="27" t="n">
        <v>71.16</v>
      </c>
      <c r="C3971" s="27" t="n">
        <v>77.6</v>
      </c>
      <c r="D3971" s="28" t="n">
        <f aca="false">B3971-B3970</f>
        <v>2.33</v>
      </c>
      <c r="E3971" s="28" t="n">
        <f aca="false">C3971-C3970</f>
        <v>3.44</v>
      </c>
      <c r="F3971" s="29" t="n">
        <f aca="false">Inputs!$B$5*B3971+Inputs!$B$6*C3971</f>
        <v>3236000</v>
      </c>
      <c r="G3971" s="29" t="n">
        <f aca="false">Inputs!$B$5*D3971</f>
        <v>233000</v>
      </c>
      <c r="H3971" s="29" t="n">
        <f aca="false">Inputs!$B$6*E3971</f>
        <v>-172000</v>
      </c>
      <c r="I3971" s="29" t="n">
        <f aca="false">G3971+H3971</f>
        <v>60999.9999999999</v>
      </c>
      <c r="J3971" s="29" t="n">
        <f aca="false">J3970+I3971</f>
        <v>1877500</v>
      </c>
    </row>
    <row r="3972" customFormat="false" ht="15" hidden="false" customHeight="false" outlineLevel="0" collapsed="false">
      <c r="A3972" s="26" t="n">
        <v>43230</v>
      </c>
      <c r="B3972" s="27" t="n">
        <v>71.36</v>
      </c>
      <c r="C3972" s="27" t="n">
        <v>77.59</v>
      </c>
      <c r="D3972" s="28" t="n">
        <f aca="false">B3972-B3971</f>
        <v>0.200000000000003</v>
      </c>
      <c r="E3972" s="28" t="n">
        <f aca="false">C3972-C3971</f>
        <v>-0.00999999999999091</v>
      </c>
      <c r="F3972" s="29" t="n">
        <f aca="false">Inputs!$B$5*B3972+Inputs!$B$6*C3972</f>
        <v>3256500</v>
      </c>
      <c r="G3972" s="29" t="n">
        <f aca="false">Inputs!$B$5*D3972</f>
        <v>20000.0000000003</v>
      </c>
      <c r="H3972" s="29" t="n">
        <f aca="false">Inputs!$B$6*E3972</f>
        <v>499.999999999545</v>
      </c>
      <c r="I3972" s="29" t="n">
        <f aca="false">G3972+H3972</f>
        <v>20499.9999999998</v>
      </c>
      <c r="J3972" s="29" t="n">
        <f aca="false">J3971+I3972</f>
        <v>1898000</v>
      </c>
    </row>
    <row r="3973" customFormat="false" ht="15" hidden="false" customHeight="false" outlineLevel="0" collapsed="false">
      <c r="A3973" s="26" t="n">
        <v>43231</v>
      </c>
      <c r="B3973" s="27" t="n">
        <v>70.69</v>
      </c>
      <c r="C3973" s="27" t="n">
        <v>77.37</v>
      </c>
      <c r="D3973" s="28" t="n">
        <f aca="false">B3973-B3972</f>
        <v>-0.670000000000002</v>
      </c>
      <c r="E3973" s="28" t="n">
        <f aca="false">C3973-C3972</f>
        <v>-0.219999999999999</v>
      </c>
      <c r="F3973" s="29" t="n">
        <f aca="false">Inputs!$B$5*B3973+Inputs!$B$6*C3973</f>
        <v>3200500</v>
      </c>
      <c r="G3973" s="29" t="n">
        <f aca="false">Inputs!$B$5*D3973</f>
        <v>-67000.0000000002</v>
      </c>
      <c r="H3973" s="29" t="n">
        <f aca="false">Inputs!$B$6*E3973</f>
        <v>10999.9999999999</v>
      </c>
      <c r="I3973" s="29" t="n">
        <f aca="false">G3973+H3973</f>
        <v>-56000.0000000002</v>
      </c>
      <c r="J3973" s="29" t="n">
        <f aca="false">J3972+I3973</f>
        <v>1842000</v>
      </c>
    </row>
    <row r="3974" customFormat="false" ht="15" hidden="false" customHeight="false" outlineLevel="0" collapsed="false">
      <c r="A3974" s="26" t="n">
        <v>43234</v>
      </c>
      <c r="B3974" s="27" t="n">
        <v>71.01</v>
      </c>
      <c r="C3974" s="27" t="n">
        <v>78.17</v>
      </c>
      <c r="D3974" s="28" t="n">
        <f aca="false">B3974-B3973</f>
        <v>0.320000000000007</v>
      </c>
      <c r="E3974" s="28" t="n">
        <f aca="false">C3974-C3973</f>
        <v>0.799999999999997</v>
      </c>
      <c r="F3974" s="29" t="n">
        <f aca="false">Inputs!$B$5*B3974+Inputs!$B$6*C3974</f>
        <v>3192500</v>
      </c>
      <c r="G3974" s="29" t="n">
        <f aca="false">Inputs!$B$5*D3974</f>
        <v>32000.0000000007</v>
      </c>
      <c r="H3974" s="29" t="n">
        <f aca="false">Inputs!$B$6*E3974</f>
        <v>-39999.9999999999</v>
      </c>
      <c r="I3974" s="29" t="n">
        <f aca="false">G3974+H3974</f>
        <v>-7999.99999999912</v>
      </c>
      <c r="J3974" s="29" t="n">
        <f aca="false">J3973+I3974</f>
        <v>1834000</v>
      </c>
    </row>
    <row r="3975" customFormat="false" ht="15" hidden="false" customHeight="false" outlineLevel="0" collapsed="false">
      <c r="A3975" s="26" t="n">
        <v>43235</v>
      </c>
      <c r="B3975" s="27" t="n">
        <v>71.34</v>
      </c>
      <c r="C3975" s="27" t="n">
        <v>78.94</v>
      </c>
      <c r="D3975" s="28" t="n">
        <f aca="false">B3975-B3974</f>
        <v>0.329999999999998</v>
      </c>
      <c r="E3975" s="28" t="n">
        <f aca="false">C3975-C3974</f>
        <v>0.769999999999996</v>
      </c>
      <c r="F3975" s="29" t="n">
        <f aca="false">Inputs!$B$5*B3975+Inputs!$B$6*C3975</f>
        <v>3187000</v>
      </c>
      <c r="G3975" s="29" t="n">
        <f aca="false">Inputs!$B$5*D3975</f>
        <v>32999.9999999998</v>
      </c>
      <c r="H3975" s="29" t="n">
        <f aca="false">Inputs!$B$6*E3975</f>
        <v>-38499.9999999998</v>
      </c>
      <c r="I3975" s="29" t="n">
        <f aca="false">G3975+H3975</f>
        <v>-5499.99999999997</v>
      </c>
      <c r="J3975" s="29" t="n">
        <f aca="false">J3974+I3975</f>
        <v>1828500</v>
      </c>
    </row>
    <row r="3976" customFormat="false" ht="15" hidden="false" customHeight="false" outlineLevel="0" collapsed="false">
      <c r="A3976" s="26" t="n">
        <v>43236</v>
      </c>
      <c r="B3976" s="27" t="n">
        <v>71.43</v>
      </c>
      <c r="C3976" s="27" t="n">
        <v>78.19</v>
      </c>
      <c r="D3976" s="28" t="n">
        <f aca="false">B3976-B3975</f>
        <v>0.0900000000000034</v>
      </c>
      <c r="E3976" s="28" t="n">
        <f aca="false">C3976-C3975</f>
        <v>-0.75</v>
      </c>
      <c r="F3976" s="29" t="n">
        <f aca="false">Inputs!$B$5*B3976+Inputs!$B$6*C3976</f>
        <v>3233500</v>
      </c>
      <c r="G3976" s="29" t="n">
        <f aca="false">Inputs!$B$5*D3976</f>
        <v>9000.00000000034</v>
      </c>
      <c r="H3976" s="29" t="n">
        <f aca="false">Inputs!$B$6*E3976</f>
        <v>37500</v>
      </c>
      <c r="I3976" s="29" t="n">
        <f aca="false">G3976+H3976</f>
        <v>46500.0000000003</v>
      </c>
      <c r="J3976" s="29" t="n">
        <f aca="false">J3975+I3976</f>
        <v>1875000</v>
      </c>
    </row>
    <row r="3977" customFormat="false" ht="15" hidden="false" customHeight="false" outlineLevel="0" collapsed="false">
      <c r="A3977" s="26" t="n">
        <v>43237</v>
      </c>
      <c r="B3977" s="27" t="n">
        <v>71.47</v>
      </c>
      <c r="C3977" s="27" t="n">
        <v>80.09</v>
      </c>
      <c r="D3977" s="28" t="n">
        <f aca="false">B3977-B3976</f>
        <v>0.039999999999992</v>
      </c>
      <c r="E3977" s="28" t="n">
        <f aca="false">C3977-C3976</f>
        <v>1.90000000000001</v>
      </c>
      <c r="F3977" s="29" t="n">
        <f aca="false">Inputs!$B$5*B3977+Inputs!$B$6*C3977</f>
        <v>3142500</v>
      </c>
      <c r="G3977" s="29" t="n">
        <f aca="false">Inputs!$B$5*D3977</f>
        <v>3999.9999999992</v>
      </c>
      <c r="H3977" s="29" t="n">
        <f aca="false">Inputs!$B$6*E3977</f>
        <v>-95000.0000000003</v>
      </c>
      <c r="I3977" s="29" t="n">
        <f aca="false">G3977+H3977</f>
        <v>-91000.0000000011</v>
      </c>
      <c r="J3977" s="29" t="n">
        <f aca="false">J3976+I3977</f>
        <v>1784000</v>
      </c>
    </row>
    <row r="3978" customFormat="false" ht="15" hidden="false" customHeight="false" outlineLevel="0" collapsed="false">
      <c r="A3978" s="26" t="n">
        <v>43238</v>
      </c>
      <c r="B3978" s="27" t="n">
        <v>71.23</v>
      </c>
      <c r="C3978" s="27" t="n">
        <v>78.38</v>
      </c>
      <c r="D3978" s="28" t="n">
        <f aca="false">B3978-B3977</f>
        <v>-0.239999999999995</v>
      </c>
      <c r="E3978" s="28" t="n">
        <f aca="false">C3978-C3977</f>
        <v>-1.71000000000001</v>
      </c>
      <c r="F3978" s="29" t="n">
        <f aca="false">Inputs!$B$5*B3978+Inputs!$B$6*C3978</f>
        <v>3204000</v>
      </c>
      <c r="G3978" s="29" t="n">
        <f aca="false">Inputs!$B$5*D3978</f>
        <v>-23999.9999999995</v>
      </c>
      <c r="H3978" s="29" t="n">
        <f aca="false">Inputs!$B$6*E3978</f>
        <v>85500.0000000004</v>
      </c>
      <c r="I3978" s="29" t="n">
        <f aca="false">G3978+H3978</f>
        <v>61500.0000000009</v>
      </c>
      <c r="J3978" s="29" t="n">
        <f aca="false">J3977+I3978</f>
        <v>1845500</v>
      </c>
    </row>
    <row r="3979" customFormat="false" ht="15" hidden="false" customHeight="false" outlineLevel="0" collapsed="false">
      <c r="A3979" s="26" t="n">
        <v>43241</v>
      </c>
      <c r="B3979" s="27" t="n">
        <v>72.26</v>
      </c>
      <c r="C3979" s="27" t="n">
        <v>78.34</v>
      </c>
      <c r="D3979" s="28" t="n">
        <f aca="false">B3979-B3978</f>
        <v>1.03</v>
      </c>
      <c r="E3979" s="28" t="n">
        <f aca="false">C3979-C3978</f>
        <v>-0.039999999999992</v>
      </c>
      <c r="F3979" s="29" t="n">
        <f aca="false">Inputs!$B$5*B3979+Inputs!$B$6*C3979</f>
        <v>3309000</v>
      </c>
      <c r="G3979" s="29" t="n">
        <f aca="false">Inputs!$B$5*D3979</f>
        <v>103000</v>
      </c>
      <c r="H3979" s="29" t="n">
        <f aca="false">Inputs!$B$6*E3979</f>
        <v>1999.9999999996</v>
      </c>
      <c r="I3979" s="29" t="n">
        <f aca="false">G3979+H3979</f>
        <v>105000</v>
      </c>
      <c r="J3979" s="29" t="n">
        <f aca="false">J3978+I3979</f>
        <v>1950500</v>
      </c>
    </row>
    <row r="3980" customFormat="false" ht="15" hidden="false" customHeight="false" outlineLevel="0" collapsed="false">
      <c r="A3980" s="26" t="n">
        <v>43242</v>
      </c>
      <c r="B3980" s="27" t="n">
        <v>72.09</v>
      </c>
      <c r="C3980" s="27" t="n">
        <v>80.42</v>
      </c>
      <c r="D3980" s="28" t="n">
        <f aca="false">B3980-B3979</f>
        <v>-0.170000000000002</v>
      </c>
      <c r="E3980" s="28" t="n">
        <f aca="false">C3980-C3979</f>
        <v>2.08</v>
      </c>
      <c r="F3980" s="29" t="n">
        <f aca="false">Inputs!$B$5*B3980+Inputs!$B$6*C3980</f>
        <v>3188000</v>
      </c>
      <c r="G3980" s="29" t="n">
        <f aca="false">Inputs!$B$5*D3980</f>
        <v>-17000.0000000002</v>
      </c>
      <c r="H3980" s="29" t="n">
        <f aca="false">Inputs!$B$6*E3980</f>
        <v>-104000</v>
      </c>
      <c r="I3980" s="29" t="n">
        <f aca="false">G3980+H3980</f>
        <v>-121000</v>
      </c>
      <c r="J3980" s="29" t="n">
        <f aca="false">J3979+I3980</f>
        <v>1829500</v>
      </c>
    </row>
    <row r="3981" customFormat="false" ht="15" hidden="false" customHeight="false" outlineLevel="0" collapsed="false">
      <c r="A3981" s="26" t="n">
        <v>43243</v>
      </c>
      <c r="B3981" s="27" t="n">
        <v>71.85</v>
      </c>
      <c r="C3981" s="27" t="n">
        <v>78.69</v>
      </c>
      <c r="D3981" s="28" t="n">
        <f aca="false">B3981-B3980</f>
        <v>-0.240000000000009</v>
      </c>
      <c r="E3981" s="28" t="n">
        <f aca="false">C3981-C3980</f>
        <v>-1.73</v>
      </c>
      <c r="F3981" s="29" t="n">
        <f aca="false">Inputs!$B$5*B3981+Inputs!$B$6*C3981</f>
        <v>3250500</v>
      </c>
      <c r="G3981" s="29" t="n">
        <f aca="false">Inputs!$B$5*D3981</f>
        <v>-24000.0000000009</v>
      </c>
      <c r="H3981" s="29" t="n">
        <f aca="false">Inputs!$B$6*E3981</f>
        <v>86500.0000000002</v>
      </c>
      <c r="I3981" s="29" t="n">
        <f aca="false">G3981+H3981</f>
        <v>62499.9999999993</v>
      </c>
      <c r="J3981" s="29" t="n">
        <f aca="false">J3980+I3981</f>
        <v>1892000</v>
      </c>
    </row>
    <row r="3982" customFormat="false" ht="15" hidden="false" customHeight="false" outlineLevel="0" collapsed="false">
      <c r="A3982" s="26" t="n">
        <v>43244</v>
      </c>
      <c r="B3982" s="27" t="n">
        <v>70.77</v>
      </c>
      <c r="C3982" s="27" t="n">
        <v>78.9</v>
      </c>
      <c r="D3982" s="28" t="n">
        <f aca="false">B3982-B3981</f>
        <v>-1.08</v>
      </c>
      <c r="E3982" s="28" t="n">
        <f aca="false">C3982-C3981</f>
        <v>0.210000000000008</v>
      </c>
      <c r="F3982" s="29" t="n">
        <f aca="false">Inputs!$B$5*B3982+Inputs!$B$6*C3982</f>
        <v>3132000</v>
      </c>
      <c r="G3982" s="29" t="n">
        <f aca="false">Inputs!$B$5*D3982</f>
        <v>-108000</v>
      </c>
      <c r="H3982" s="29" t="n">
        <f aca="false">Inputs!$B$6*E3982</f>
        <v>-10500.0000000004</v>
      </c>
      <c r="I3982" s="29" t="n">
        <f aca="false">G3982+H3982</f>
        <v>-118500</v>
      </c>
      <c r="J3982" s="29" t="n">
        <f aca="false">J3981+I3982</f>
        <v>1773500</v>
      </c>
    </row>
    <row r="3983" customFormat="false" ht="15" hidden="false" customHeight="false" outlineLevel="0" collapsed="false">
      <c r="A3983" s="26" t="n">
        <v>43245</v>
      </c>
      <c r="B3983" s="27" t="n">
        <v>67.92</v>
      </c>
      <c r="C3983" s="27" t="n">
        <v>76.6</v>
      </c>
      <c r="D3983" s="28" t="n">
        <f aca="false">B3983-B3982</f>
        <v>-2.84999999999999</v>
      </c>
      <c r="E3983" s="28" t="n">
        <f aca="false">C3983-C3982</f>
        <v>-2.30000000000001</v>
      </c>
      <c r="F3983" s="29" t="n">
        <f aca="false">Inputs!$B$5*B3983+Inputs!$B$6*C3983</f>
        <v>2962000</v>
      </c>
      <c r="G3983" s="29" t="n">
        <f aca="false">Inputs!$B$5*D3983</f>
        <v>-284999.999999999</v>
      </c>
      <c r="H3983" s="29" t="n">
        <f aca="false">Inputs!$B$6*E3983</f>
        <v>115000.000000001</v>
      </c>
      <c r="I3983" s="29" t="n">
        <f aca="false">G3983+H3983</f>
        <v>-169999.999999999</v>
      </c>
      <c r="J3983" s="29" t="n">
        <f aca="false">J3982+I3983</f>
        <v>1603500</v>
      </c>
    </row>
    <row r="3984" customFormat="false" ht="15" hidden="false" customHeight="false" outlineLevel="0" collapsed="false">
      <c r="A3984" s="26" t="n">
        <v>43249</v>
      </c>
      <c r="B3984" s="27" t="n">
        <v>66.8</v>
      </c>
      <c r="C3984" s="27" t="n">
        <v>74.51</v>
      </c>
      <c r="D3984" s="28" t="n">
        <f aca="false">B3984-B3983</f>
        <v>-1.12</v>
      </c>
      <c r="E3984" s="28" t="n">
        <f aca="false">C3984-C3983</f>
        <v>-2.08999999999999</v>
      </c>
      <c r="F3984" s="29" t="n">
        <f aca="false">Inputs!$B$5*B3984+Inputs!$B$6*C3984</f>
        <v>2954500</v>
      </c>
      <c r="G3984" s="29" t="n">
        <f aca="false">Inputs!$B$5*D3984</f>
        <v>-112000</v>
      </c>
      <c r="H3984" s="29" t="n">
        <f aca="false">Inputs!$B$6*E3984</f>
        <v>104499.999999999</v>
      </c>
      <c r="I3984" s="29" t="n">
        <f aca="false">G3984+H3984</f>
        <v>-7500.00000000099</v>
      </c>
      <c r="J3984" s="29" t="n">
        <f aca="false">J3983+I3984</f>
        <v>1596000</v>
      </c>
    </row>
    <row r="3985" customFormat="false" ht="15" hidden="false" customHeight="false" outlineLevel="0" collapsed="false">
      <c r="A3985" s="26" t="n">
        <v>43250</v>
      </c>
      <c r="B3985" s="27" t="n">
        <v>68.24</v>
      </c>
      <c r="C3985" s="27" t="n">
        <v>75.89</v>
      </c>
      <c r="D3985" s="28" t="n">
        <f aca="false">B3985-B3984</f>
        <v>1.44</v>
      </c>
      <c r="E3985" s="28" t="n">
        <f aca="false">C3985-C3984</f>
        <v>1.38</v>
      </c>
      <c r="F3985" s="29" t="n">
        <f aca="false">Inputs!$B$5*B3985+Inputs!$B$6*C3985</f>
        <v>3029500</v>
      </c>
      <c r="G3985" s="29" t="n">
        <f aca="false">Inputs!$B$5*D3985</f>
        <v>144000</v>
      </c>
      <c r="H3985" s="29" t="n">
        <f aca="false">Inputs!$B$6*E3985</f>
        <v>-68999.9999999998</v>
      </c>
      <c r="I3985" s="29" t="n">
        <f aca="false">G3985+H3985</f>
        <v>75000</v>
      </c>
      <c r="J3985" s="29" t="n">
        <f aca="false">J3984+I3985</f>
        <v>1671000</v>
      </c>
    </row>
    <row r="3986" customFormat="false" ht="15" hidden="false" customHeight="false" outlineLevel="0" collapsed="false">
      <c r="A3986" s="26" t="n">
        <v>43251</v>
      </c>
      <c r="B3986" s="27" t="n">
        <v>66.98</v>
      </c>
      <c r="C3986" s="27" t="n">
        <v>76.45</v>
      </c>
      <c r="D3986" s="28" t="n">
        <f aca="false">B3986-B3985</f>
        <v>-1.25999999999999</v>
      </c>
      <c r="E3986" s="28" t="n">
        <f aca="false">C3986-C3985</f>
        <v>0.560000000000002</v>
      </c>
      <c r="F3986" s="29" t="n">
        <f aca="false">Inputs!$B$5*B3986+Inputs!$B$6*C3986</f>
        <v>2875500</v>
      </c>
      <c r="G3986" s="29" t="n">
        <f aca="false">Inputs!$B$5*D3986</f>
        <v>-125999.999999999</v>
      </c>
      <c r="H3986" s="29" t="n">
        <f aca="false">Inputs!$B$6*E3986</f>
        <v>-28000.0000000001</v>
      </c>
      <c r="I3986" s="29" t="n">
        <f aca="false">G3986+H3986</f>
        <v>-153999.999999999</v>
      </c>
      <c r="J3986" s="29" t="n">
        <f aca="false">J3985+I3986</f>
        <v>1517000</v>
      </c>
    </row>
    <row r="3987" customFormat="false" ht="15" hidden="false" customHeight="false" outlineLevel="0" collapsed="false">
      <c r="A3987" s="26" t="n">
        <v>43252</v>
      </c>
      <c r="B3987" s="27" t="n">
        <v>65.81</v>
      </c>
      <c r="C3987" s="27" t="n">
        <v>74.54</v>
      </c>
      <c r="D3987" s="28" t="n">
        <f aca="false">B3987-B3986</f>
        <v>-1.17</v>
      </c>
      <c r="E3987" s="28" t="n">
        <f aca="false">C3987-C3986</f>
        <v>-1.91</v>
      </c>
      <c r="F3987" s="29" t="n">
        <f aca="false">Inputs!$B$5*B3987+Inputs!$B$6*C3987</f>
        <v>2854000</v>
      </c>
      <c r="G3987" s="29" t="n">
        <f aca="false">Inputs!$B$5*D3987</f>
        <v>-117000</v>
      </c>
      <c r="H3987" s="29" t="n">
        <f aca="false">Inputs!$B$6*E3987</f>
        <v>95499.9999999998</v>
      </c>
      <c r="I3987" s="29" t="n">
        <f aca="false">G3987+H3987</f>
        <v>-21500.0000000004</v>
      </c>
      <c r="J3987" s="29" t="n">
        <f aca="false">J3986+I3987</f>
        <v>1495500</v>
      </c>
    </row>
    <row r="3988" customFormat="false" ht="15" hidden="false" customHeight="false" outlineLevel="0" collapsed="false">
      <c r="A3988" s="26" t="n">
        <v>43255</v>
      </c>
      <c r="B3988" s="27" t="n">
        <v>64.76</v>
      </c>
      <c r="C3988" s="27" t="n">
        <v>73.41</v>
      </c>
      <c r="D3988" s="28" t="n">
        <f aca="false">B3988-B3987</f>
        <v>-1.05</v>
      </c>
      <c r="E3988" s="28" t="n">
        <f aca="false">C3988-C3987</f>
        <v>-1.13000000000001</v>
      </c>
      <c r="F3988" s="29" t="n">
        <f aca="false">Inputs!$B$5*B3988+Inputs!$B$6*C3988</f>
        <v>2805500</v>
      </c>
      <c r="G3988" s="29" t="n">
        <f aca="false">Inputs!$B$5*D3988</f>
        <v>-105000</v>
      </c>
      <c r="H3988" s="29" t="n">
        <f aca="false">Inputs!$B$6*E3988</f>
        <v>56500.0000000005</v>
      </c>
      <c r="I3988" s="29" t="n">
        <f aca="false">G3988+H3988</f>
        <v>-48499.9999999992</v>
      </c>
      <c r="J3988" s="29" t="n">
        <f aca="false">J3987+I3988</f>
        <v>1447000</v>
      </c>
    </row>
    <row r="3989" customFormat="false" ht="15" hidden="false" customHeight="false" outlineLevel="0" collapsed="false">
      <c r="A3989" s="26" t="n">
        <v>43256</v>
      </c>
      <c r="B3989" s="27" t="n">
        <v>65.51</v>
      </c>
      <c r="C3989" s="27" t="n">
        <v>72.91</v>
      </c>
      <c r="D3989" s="28" t="n">
        <f aca="false">B3989-B3988</f>
        <v>0.75</v>
      </c>
      <c r="E3989" s="28" t="n">
        <f aca="false">C3989-C3988</f>
        <v>-0.5</v>
      </c>
      <c r="F3989" s="29" t="n">
        <f aca="false">Inputs!$B$5*B3989+Inputs!$B$6*C3989</f>
        <v>2905500</v>
      </c>
      <c r="G3989" s="29" t="n">
        <f aca="false">Inputs!$B$5*D3989</f>
        <v>75000</v>
      </c>
      <c r="H3989" s="29" t="n">
        <f aca="false">Inputs!$B$6*E3989</f>
        <v>25000</v>
      </c>
      <c r="I3989" s="29" t="n">
        <f aca="false">G3989+H3989</f>
        <v>100000</v>
      </c>
      <c r="J3989" s="29" t="n">
        <f aca="false">J3988+I3989</f>
        <v>1547000</v>
      </c>
    </row>
    <row r="3990" customFormat="false" ht="15" hidden="false" customHeight="false" outlineLevel="0" collapsed="false">
      <c r="A3990" s="26" t="n">
        <v>43257</v>
      </c>
      <c r="B3990" s="27" t="n">
        <v>64.75</v>
      </c>
      <c r="C3990" s="27" t="n">
        <v>73.23</v>
      </c>
      <c r="D3990" s="28" t="n">
        <f aca="false">B3990-B3989</f>
        <v>-0.760000000000005</v>
      </c>
      <c r="E3990" s="28" t="n">
        <f aca="false">C3990-C3989</f>
        <v>0.320000000000007</v>
      </c>
      <c r="F3990" s="29" t="n">
        <f aca="false">Inputs!$B$5*B3990+Inputs!$B$6*C3990</f>
        <v>2813500</v>
      </c>
      <c r="G3990" s="29" t="n">
        <f aca="false">Inputs!$B$5*D3990</f>
        <v>-76000.0000000005</v>
      </c>
      <c r="H3990" s="29" t="n">
        <f aca="false">Inputs!$B$6*E3990</f>
        <v>-16000.0000000004</v>
      </c>
      <c r="I3990" s="29" t="n">
        <f aca="false">G3990+H3990</f>
        <v>-92000.0000000009</v>
      </c>
      <c r="J3990" s="29" t="n">
        <f aca="false">J3989+I3990</f>
        <v>1455000</v>
      </c>
    </row>
    <row r="3991" customFormat="false" ht="15" hidden="false" customHeight="false" outlineLevel="0" collapsed="false">
      <c r="A3991" s="26" t="n">
        <v>43258</v>
      </c>
      <c r="B3991" s="27" t="n">
        <v>65.96</v>
      </c>
      <c r="C3991" s="27" t="n">
        <v>75.23</v>
      </c>
      <c r="D3991" s="28" t="n">
        <f aca="false">B3991-B3990</f>
        <v>1.20999999999999</v>
      </c>
      <c r="E3991" s="28" t="n">
        <f aca="false">C3991-C3990</f>
        <v>2</v>
      </c>
      <c r="F3991" s="29" t="n">
        <f aca="false">Inputs!$B$5*B3991+Inputs!$B$6*C3991</f>
        <v>2834500</v>
      </c>
      <c r="G3991" s="29" t="n">
        <f aca="false">Inputs!$B$5*D3991</f>
        <v>120999.999999999</v>
      </c>
      <c r="H3991" s="29" t="n">
        <f aca="false">Inputs!$B$6*E3991</f>
        <v>-100000</v>
      </c>
      <c r="I3991" s="29" t="n">
        <f aca="false">G3991+H3991</f>
        <v>20999.9999999994</v>
      </c>
      <c r="J3991" s="29" t="n">
        <f aca="false">J3990+I3991</f>
        <v>1476000</v>
      </c>
    </row>
    <row r="3992" customFormat="false" ht="15" hidden="false" customHeight="false" outlineLevel="0" collapsed="false">
      <c r="A3992" s="26" t="n">
        <v>43259</v>
      </c>
      <c r="B3992" s="27" t="n">
        <v>65.77</v>
      </c>
      <c r="C3992" s="27" t="n">
        <v>75.11</v>
      </c>
      <c r="D3992" s="28" t="n">
        <f aca="false">B3992-B3991</f>
        <v>-0.189999999999998</v>
      </c>
      <c r="E3992" s="28" t="n">
        <f aca="false">C3992-C3991</f>
        <v>-0.120000000000005</v>
      </c>
      <c r="F3992" s="29" t="n">
        <f aca="false">Inputs!$B$5*B3992+Inputs!$B$6*C3992</f>
        <v>2821500</v>
      </c>
      <c r="G3992" s="29" t="n">
        <f aca="false">Inputs!$B$5*D3992</f>
        <v>-18999.9999999998</v>
      </c>
      <c r="H3992" s="29" t="n">
        <f aca="false">Inputs!$B$6*E3992</f>
        <v>6000.00000000023</v>
      </c>
      <c r="I3992" s="29" t="n">
        <f aca="false">G3992+H3992</f>
        <v>-12999.9999999995</v>
      </c>
      <c r="J3992" s="29" t="n">
        <f aca="false">J3991+I3992</f>
        <v>1463000</v>
      </c>
    </row>
    <row r="3993" customFormat="false" ht="15" hidden="false" customHeight="false" outlineLevel="0" collapsed="false">
      <c r="A3993" s="26" t="n">
        <v>43262</v>
      </c>
      <c r="B3993" s="27" t="n">
        <v>66.1</v>
      </c>
      <c r="C3993" s="27" t="n">
        <v>74.58</v>
      </c>
      <c r="D3993" s="28" t="n">
        <f aca="false">B3993-B3992</f>
        <v>0.329999999999998</v>
      </c>
      <c r="E3993" s="28" t="n">
        <f aca="false">C3993-C3992</f>
        <v>-0.530000000000001</v>
      </c>
      <c r="F3993" s="29" t="n">
        <f aca="false">Inputs!$B$5*B3993+Inputs!$B$6*C3993</f>
        <v>2881000</v>
      </c>
      <c r="G3993" s="29" t="n">
        <f aca="false">Inputs!$B$5*D3993</f>
        <v>32999.9999999998</v>
      </c>
      <c r="H3993" s="29" t="n">
        <f aca="false">Inputs!$B$6*E3993</f>
        <v>26500.0000000001</v>
      </c>
      <c r="I3993" s="29" t="n">
        <f aca="false">G3993+H3993</f>
        <v>59499.9999999999</v>
      </c>
      <c r="J3993" s="29" t="n">
        <f aca="false">J3992+I3993</f>
        <v>1522500</v>
      </c>
    </row>
    <row r="3994" customFormat="false" ht="15" hidden="false" customHeight="false" outlineLevel="0" collapsed="false">
      <c r="A3994" s="26" t="n">
        <v>43263</v>
      </c>
      <c r="B3994" s="27" t="n">
        <v>66.38</v>
      </c>
      <c r="C3994" s="27" t="n">
        <v>74.86</v>
      </c>
      <c r="D3994" s="28" t="n">
        <f aca="false">B3994-B3993</f>
        <v>0.280000000000001</v>
      </c>
      <c r="E3994" s="28" t="n">
        <f aca="false">C3994-C3993</f>
        <v>0.280000000000001</v>
      </c>
      <c r="F3994" s="29" t="n">
        <f aca="false">Inputs!$B$5*B3994+Inputs!$B$6*C3994</f>
        <v>2895000</v>
      </c>
      <c r="G3994" s="29" t="n">
        <f aca="false">Inputs!$B$5*D3994</f>
        <v>28000.0000000001</v>
      </c>
      <c r="H3994" s="29" t="n">
        <f aca="false">Inputs!$B$6*E3994</f>
        <v>-14000.0000000001</v>
      </c>
      <c r="I3994" s="29" t="n">
        <f aca="false">G3994+H3994</f>
        <v>14000.0000000001</v>
      </c>
      <c r="J3994" s="29" t="n">
        <f aca="false">J3993+I3994</f>
        <v>1536500</v>
      </c>
    </row>
    <row r="3995" customFormat="false" ht="15" hidden="false" customHeight="false" outlineLevel="0" collapsed="false">
      <c r="A3995" s="26" t="n">
        <v>43264</v>
      </c>
      <c r="B3995" s="27" t="n">
        <v>66.63</v>
      </c>
      <c r="C3995" s="27" t="n">
        <v>75.07</v>
      </c>
      <c r="D3995" s="28" t="n">
        <f aca="false">B3995-B3994</f>
        <v>0.25</v>
      </c>
      <c r="E3995" s="28" t="n">
        <f aca="false">C3995-C3994</f>
        <v>0.209999999999994</v>
      </c>
      <c r="F3995" s="29" t="n">
        <f aca="false">Inputs!$B$5*B3995+Inputs!$B$6*C3995</f>
        <v>2909500</v>
      </c>
      <c r="G3995" s="29" t="n">
        <f aca="false">Inputs!$B$5*D3995</f>
        <v>25000</v>
      </c>
      <c r="H3995" s="29" t="n">
        <f aca="false">Inputs!$B$6*E3995</f>
        <v>-10499.9999999997</v>
      </c>
      <c r="I3995" s="29" t="n">
        <f aca="false">G3995+H3995</f>
        <v>14500.0000000003</v>
      </c>
      <c r="J3995" s="29" t="n">
        <f aca="false">J3994+I3995</f>
        <v>1551000</v>
      </c>
    </row>
    <row r="3996" customFormat="false" ht="15" hidden="false" customHeight="false" outlineLevel="0" collapsed="false">
      <c r="A3996" s="26" t="n">
        <v>43265</v>
      </c>
      <c r="B3996" s="27" t="n">
        <v>66.91</v>
      </c>
      <c r="C3996" s="27" t="n">
        <v>74.77</v>
      </c>
      <c r="D3996" s="28" t="n">
        <f aca="false">B3996-B3995</f>
        <v>0.280000000000001</v>
      </c>
      <c r="E3996" s="28" t="n">
        <f aca="false">C3996-C3995</f>
        <v>-0.299999999999997</v>
      </c>
      <c r="F3996" s="29" t="n">
        <f aca="false">Inputs!$B$5*B3996+Inputs!$B$6*C3996</f>
        <v>2952500</v>
      </c>
      <c r="G3996" s="29" t="n">
        <f aca="false">Inputs!$B$5*D3996</f>
        <v>28000.0000000001</v>
      </c>
      <c r="H3996" s="29" t="n">
        <f aca="false">Inputs!$B$6*E3996</f>
        <v>14999.9999999999</v>
      </c>
      <c r="I3996" s="29" t="n">
        <f aca="false">G3996+H3996</f>
        <v>43000</v>
      </c>
      <c r="J3996" s="29" t="n">
        <f aca="false">J3995+I3996</f>
        <v>1594000</v>
      </c>
    </row>
    <row r="3997" customFormat="false" ht="15" hidden="false" customHeight="false" outlineLevel="0" collapsed="false">
      <c r="A3997" s="26" t="n">
        <v>43266</v>
      </c>
      <c r="B3997" s="27" t="n">
        <v>65.01</v>
      </c>
      <c r="C3997" s="27" t="n">
        <v>72.02</v>
      </c>
      <c r="D3997" s="28" t="n">
        <f aca="false">B3997-B3996</f>
        <v>-1.89999999999999</v>
      </c>
      <c r="E3997" s="28" t="n">
        <f aca="false">C3997-C3996</f>
        <v>-2.75</v>
      </c>
      <c r="F3997" s="29" t="n">
        <f aca="false">Inputs!$B$5*B3997+Inputs!$B$6*C3997</f>
        <v>2900000</v>
      </c>
      <c r="G3997" s="29" t="n">
        <f aca="false">Inputs!$B$5*D3997</f>
        <v>-189999.999999999</v>
      </c>
      <c r="H3997" s="29" t="n">
        <f aca="false">Inputs!$B$6*E3997</f>
        <v>137500</v>
      </c>
      <c r="I3997" s="29" t="n">
        <f aca="false">G3997+H3997</f>
        <v>-52499.9999999992</v>
      </c>
      <c r="J3997" s="29" t="n">
        <f aca="false">J3996+I3997</f>
        <v>1541500</v>
      </c>
    </row>
    <row r="3998" customFormat="false" ht="15" hidden="false" customHeight="false" outlineLevel="0" collapsed="false">
      <c r="A3998" s="26" t="n">
        <v>43269</v>
      </c>
      <c r="B3998" s="27" t="n">
        <v>65.91</v>
      </c>
      <c r="C3998" s="27" t="n">
        <v>74.87</v>
      </c>
      <c r="D3998" s="28" t="n">
        <f aca="false">B3998-B3997</f>
        <v>0.899999999999992</v>
      </c>
      <c r="E3998" s="28" t="n">
        <f aca="false">C3998-C3997</f>
        <v>2.85000000000001</v>
      </c>
      <c r="F3998" s="29" t="n">
        <f aca="false">Inputs!$B$5*B3998+Inputs!$B$6*C3998</f>
        <v>2847500</v>
      </c>
      <c r="G3998" s="29" t="n">
        <f aca="false">Inputs!$B$5*D3998</f>
        <v>89999.9999999991</v>
      </c>
      <c r="H3998" s="29" t="n">
        <f aca="false">Inputs!$B$6*E3998</f>
        <v>-142500</v>
      </c>
      <c r="I3998" s="29" t="n">
        <f aca="false">G3998+H3998</f>
        <v>-52500.0000000013</v>
      </c>
      <c r="J3998" s="29" t="n">
        <f aca="false">J3997+I3998</f>
        <v>1489000</v>
      </c>
    </row>
    <row r="3999" customFormat="false" ht="15" hidden="false" customHeight="false" outlineLevel="0" collapsed="false">
      <c r="A3999" s="26" t="n">
        <v>43270</v>
      </c>
      <c r="B3999" s="27" t="n">
        <v>65.09</v>
      </c>
      <c r="C3999" s="27" t="n">
        <v>74.92</v>
      </c>
      <c r="D3999" s="28" t="n">
        <f aca="false">B3999-B3998</f>
        <v>-0.819999999999993</v>
      </c>
      <c r="E3999" s="28" t="n">
        <f aca="false">C3999-C3998</f>
        <v>0.0499999999999972</v>
      </c>
      <c r="F3999" s="29" t="n">
        <f aca="false">Inputs!$B$5*B3999+Inputs!$B$6*C3999</f>
        <v>2763000</v>
      </c>
      <c r="G3999" s="29" t="n">
        <f aca="false">Inputs!$B$5*D3999</f>
        <v>-81999.9999999993</v>
      </c>
      <c r="H3999" s="29" t="n">
        <f aca="false">Inputs!$B$6*E3999</f>
        <v>-2499.99999999986</v>
      </c>
      <c r="I3999" s="29" t="n">
        <f aca="false">G3999+H3999</f>
        <v>-84499.9999999992</v>
      </c>
      <c r="J3999" s="29" t="n">
        <f aca="false">J3998+I3999</f>
        <v>1404500</v>
      </c>
    </row>
    <row r="4000" customFormat="false" ht="15" hidden="false" customHeight="false" outlineLevel="0" collapsed="false">
      <c r="A4000" s="26" t="n">
        <v>43271</v>
      </c>
      <c r="B4000" s="27" t="n">
        <v>65.92</v>
      </c>
      <c r="C4000" s="27" t="n">
        <v>74.25</v>
      </c>
      <c r="D4000" s="28" t="n">
        <f aca="false">B4000-B3999</f>
        <v>0.829999999999998</v>
      </c>
      <c r="E4000" s="28" t="n">
        <f aca="false">C4000-C3999</f>
        <v>-0.670000000000002</v>
      </c>
      <c r="F4000" s="29" t="n">
        <f aca="false">Inputs!$B$5*B4000+Inputs!$B$6*C4000</f>
        <v>2879500</v>
      </c>
      <c r="G4000" s="29" t="n">
        <f aca="false">Inputs!$B$5*D4000</f>
        <v>82999.9999999998</v>
      </c>
      <c r="H4000" s="29" t="n">
        <f aca="false">Inputs!$B$6*E4000</f>
        <v>33500.0000000001</v>
      </c>
      <c r="I4000" s="29" t="n">
        <f aca="false">G4000+H4000</f>
        <v>116500</v>
      </c>
      <c r="J4000" s="29" t="n">
        <f aca="false">J3999+I4000</f>
        <v>1521000</v>
      </c>
    </row>
    <row r="4001" customFormat="false" ht="15" hidden="false" customHeight="false" outlineLevel="0" collapsed="false">
      <c r="A4001" s="26" t="n">
        <v>43272</v>
      </c>
      <c r="B4001" s="27" t="n">
        <v>65.68</v>
      </c>
      <c r="C4001" s="27" t="n">
        <v>72.87</v>
      </c>
      <c r="D4001" s="28" t="n">
        <f aca="false">B4001-B4000</f>
        <v>-0.239999999999995</v>
      </c>
      <c r="E4001" s="28" t="n">
        <f aca="false">C4001-C4000</f>
        <v>-1.38</v>
      </c>
      <c r="F4001" s="29" t="n">
        <f aca="false">Inputs!$B$5*B4001+Inputs!$B$6*C4001</f>
        <v>2924500</v>
      </c>
      <c r="G4001" s="29" t="n">
        <f aca="false">Inputs!$B$5*D4001</f>
        <v>-23999.9999999995</v>
      </c>
      <c r="H4001" s="29" t="n">
        <f aca="false">Inputs!$B$6*E4001</f>
        <v>68999.9999999998</v>
      </c>
      <c r="I4001" s="29" t="n">
        <f aca="false">G4001+H4001</f>
        <v>45000.0000000003</v>
      </c>
      <c r="J4001" s="29" t="n">
        <f aca="false">J4000+I4001</f>
        <v>1566000</v>
      </c>
    </row>
    <row r="4002" customFormat="false" ht="15" hidden="false" customHeight="false" outlineLevel="0" collapsed="false">
      <c r="A4002" s="26" t="n">
        <v>43273</v>
      </c>
      <c r="B4002" s="27" t="n">
        <v>69.02</v>
      </c>
      <c r="C4002" s="27" t="n">
        <v>73.67</v>
      </c>
      <c r="D4002" s="28" t="n">
        <f aca="false">B4002-B4001</f>
        <v>3.33999999999999</v>
      </c>
      <c r="E4002" s="28" t="n">
        <f aca="false">C4002-C4001</f>
        <v>0.799999999999997</v>
      </c>
      <c r="F4002" s="29" t="n">
        <f aca="false">Inputs!$B$5*B4002+Inputs!$B$6*C4002</f>
        <v>3218500</v>
      </c>
      <c r="G4002" s="29" t="n">
        <f aca="false">Inputs!$B$5*D4002</f>
        <v>333999.999999999</v>
      </c>
      <c r="H4002" s="29" t="n">
        <f aca="false">Inputs!$B$6*E4002</f>
        <v>-39999.9999999999</v>
      </c>
      <c r="I4002" s="29" t="n">
        <f aca="false">G4002+H4002</f>
        <v>293999.999999999</v>
      </c>
      <c r="J4002" s="29" t="n">
        <f aca="false">J4001+I4002</f>
        <v>1860000</v>
      </c>
    </row>
    <row r="4003" customFormat="false" ht="15" hidden="false" customHeight="false" outlineLevel="0" collapsed="false">
      <c r="A4003" s="26" t="n">
        <v>43276</v>
      </c>
      <c r="B4003" s="27" t="n">
        <v>69.91</v>
      </c>
      <c r="C4003" s="27" t="n">
        <v>72.82</v>
      </c>
      <c r="D4003" s="28" t="n">
        <f aca="false">B4003-B4002</f>
        <v>0.890000000000001</v>
      </c>
      <c r="E4003" s="28" t="n">
        <f aca="false">C4003-C4002</f>
        <v>-0.850000000000009</v>
      </c>
      <c r="F4003" s="29" t="n">
        <f aca="false">Inputs!$B$5*B4003+Inputs!$B$6*C4003</f>
        <v>3350000</v>
      </c>
      <c r="G4003" s="29" t="n">
        <f aca="false">Inputs!$B$5*D4003</f>
        <v>89000.0000000001</v>
      </c>
      <c r="H4003" s="29" t="n">
        <f aca="false">Inputs!$B$6*E4003</f>
        <v>42500.0000000004</v>
      </c>
      <c r="I4003" s="29" t="n">
        <f aca="false">G4003+H4003</f>
        <v>131500.000000001</v>
      </c>
      <c r="J4003" s="29" t="n">
        <f aca="false">J4002+I4003</f>
        <v>1991500</v>
      </c>
    </row>
    <row r="4004" customFormat="false" ht="15" hidden="false" customHeight="false" outlineLevel="0" collapsed="false">
      <c r="A4004" s="26" t="n">
        <v>43277</v>
      </c>
      <c r="B4004" s="27" t="n">
        <v>75.23</v>
      </c>
      <c r="C4004" s="27" t="n">
        <v>73.58</v>
      </c>
      <c r="D4004" s="28" t="n">
        <f aca="false">B4004-B4003</f>
        <v>5.32000000000001</v>
      </c>
      <c r="E4004" s="28" t="n">
        <f aca="false">C4004-C4003</f>
        <v>0.760000000000005</v>
      </c>
      <c r="F4004" s="29" t="n">
        <f aca="false">Inputs!$B$5*B4004+Inputs!$B$6*C4004</f>
        <v>3844000</v>
      </c>
      <c r="G4004" s="29" t="n">
        <f aca="false">Inputs!$B$5*D4004</f>
        <v>532000.000000001</v>
      </c>
      <c r="H4004" s="29" t="n">
        <f aca="false">Inputs!$B$6*E4004</f>
        <v>-38000.0000000003</v>
      </c>
      <c r="I4004" s="29" t="n">
        <f aca="false">G4004+H4004</f>
        <v>494000</v>
      </c>
      <c r="J4004" s="29" t="n">
        <f aca="false">J4003+I4004</f>
        <v>2485500</v>
      </c>
    </row>
    <row r="4005" customFormat="false" ht="15" hidden="false" customHeight="false" outlineLevel="0" collapsed="false">
      <c r="A4005" s="26" t="n">
        <v>43278</v>
      </c>
      <c r="B4005" s="27" t="n">
        <v>77.41</v>
      </c>
      <c r="C4005" s="27" t="n">
        <v>76.09</v>
      </c>
      <c r="D4005" s="28" t="n">
        <f aca="false">B4005-B4004</f>
        <v>2.17999999999999</v>
      </c>
      <c r="E4005" s="28" t="n">
        <f aca="false">C4005-C4004</f>
        <v>2.51000000000001</v>
      </c>
      <c r="F4005" s="29" t="n">
        <f aca="false">Inputs!$B$5*B4005+Inputs!$B$6*C4005</f>
        <v>3936500</v>
      </c>
      <c r="G4005" s="29" t="n">
        <f aca="false">Inputs!$B$5*D4005</f>
        <v>217999.999999999</v>
      </c>
      <c r="H4005" s="29" t="n">
        <f aca="false">Inputs!$B$6*E4005</f>
        <v>-125500</v>
      </c>
      <c r="I4005" s="29" t="n">
        <f aca="false">G4005+H4005</f>
        <v>92499.999999999</v>
      </c>
      <c r="J4005" s="29" t="n">
        <f aca="false">J4004+I4005</f>
        <v>2578000</v>
      </c>
    </row>
    <row r="4006" customFormat="false" ht="15" hidden="false" customHeight="false" outlineLevel="0" collapsed="false">
      <c r="A4006" s="26" t="n">
        <v>43279</v>
      </c>
      <c r="B4006" s="27" t="n">
        <v>73.45</v>
      </c>
      <c r="C4006" s="27" t="n">
        <v>76.26</v>
      </c>
      <c r="D4006" s="28" t="n">
        <f aca="false">B4006-B4005</f>
        <v>-3.95999999999999</v>
      </c>
      <c r="E4006" s="28" t="n">
        <f aca="false">C4006-C4005</f>
        <v>0.170000000000002</v>
      </c>
      <c r="F4006" s="29" t="n">
        <f aca="false">Inputs!$B$5*B4006+Inputs!$B$6*C4006</f>
        <v>3532000</v>
      </c>
      <c r="G4006" s="29" t="n">
        <f aca="false">Inputs!$B$5*D4006</f>
        <v>-395999.999999999</v>
      </c>
      <c r="H4006" s="29" t="n">
        <f aca="false">Inputs!$B$6*E4006</f>
        <v>-8500.00000000009</v>
      </c>
      <c r="I4006" s="29" t="n">
        <f aca="false">G4006+H4006</f>
        <v>-404499.999999999</v>
      </c>
      <c r="J4006" s="29" t="n">
        <f aca="false">J4005+I4006</f>
        <v>2173500</v>
      </c>
    </row>
    <row r="4007" customFormat="false" ht="15" hidden="false" customHeight="false" outlineLevel="0" collapsed="false">
      <c r="A4007" s="26" t="n">
        <v>43280</v>
      </c>
      <c r="B4007" s="27" t="n">
        <v>74.13</v>
      </c>
      <c r="C4007" s="27" t="n">
        <v>77.44</v>
      </c>
      <c r="D4007" s="28" t="n">
        <f aca="false">B4007-B4006</f>
        <v>0.679999999999993</v>
      </c>
      <c r="E4007" s="28" t="n">
        <f aca="false">C4007-C4006</f>
        <v>1.17999999999999</v>
      </c>
      <c r="F4007" s="29" t="n">
        <f aca="false">Inputs!$B$5*B4007+Inputs!$B$6*C4007</f>
        <v>3541000</v>
      </c>
      <c r="G4007" s="29" t="n">
        <f aca="false">Inputs!$B$5*D4007</f>
        <v>67999.9999999993</v>
      </c>
      <c r="H4007" s="29" t="n">
        <f aca="false">Inputs!$B$6*E4007</f>
        <v>-58999.9999999996</v>
      </c>
      <c r="I4007" s="29" t="n">
        <f aca="false">G4007+H4007</f>
        <v>8999.99999999963</v>
      </c>
      <c r="J4007" s="29" t="n">
        <f aca="false">J4006+I4007</f>
        <v>2182500</v>
      </c>
    </row>
    <row r="4008" customFormat="false" ht="15" hidden="false" customHeight="false" outlineLevel="0" collapsed="false">
      <c r="A4008" s="26" t="n">
        <v>43283</v>
      </c>
      <c r="B4008" s="27" t="n">
        <v>73.89</v>
      </c>
      <c r="C4008" s="27" t="n">
        <v>76.71</v>
      </c>
      <c r="D4008" s="28" t="n">
        <f aca="false">B4008-B4007</f>
        <v>-0.239999999999995</v>
      </c>
      <c r="E4008" s="28" t="n">
        <f aca="false">C4008-C4007</f>
        <v>-0.730000000000004</v>
      </c>
      <c r="F4008" s="29" t="n">
        <f aca="false">Inputs!$B$5*B4008+Inputs!$B$6*C4008</f>
        <v>3553500</v>
      </c>
      <c r="G4008" s="29" t="n">
        <f aca="false">Inputs!$B$5*D4008</f>
        <v>-23999.9999999995</v>
      </c>
      <c r="H4008" s="29" t="n">
        <f aca="false">Inputs!$B$6*E4008</f>
        <v>36500.0000000002</v>
      </c>
      <c r="I4008" s="29" t="n">
        <f aca="false">G4008+H4008</f>
        <v>12500.0000000007</v>
      </c>
      <c r="J4008" s="29" t="n">
        <f aca="false">J4007+I4008</f>
        <v>2195000</v>
      </c>
    </row>
    <row r="4009" customFormat="false" ht="15" hidden="false" customHeight="false" outlineLevel="0" collapsed="false">
      <c r="A4009" s="26" t="n">
        <v>43284</v>
      </c>
      <c r="B4009" s="27" t="n">
        <v>74.19</v>
      </c>
      <c r="C4009" s="27" t="n">
        <v>75.87</v>
      </c>
      <c r="D4009" s="28" t="n">
        <f aca="false">B4009-B4008</f>
        <v>0.299999999999997</v>
      </c>
      <c r="E4009" s="28" t="n">
        <f aca="false">C4009-C4008</f>
        <v>-0.839999999999989</v>
      </c>
      <c r="F4009" s="29" t="n">
        <f aca="false">Inputs!$B$5*B4009+Inputs!$B$6*C4009</f>
        <v>3625500</v>
      </c>
      <c r="G4009" s="29" t="n">
        <f aca="false">Inputs!$B$5*D4009</f>
        <v>29999.9999999997</v>
      </c>
      <c r="H4009" s="29" t="n">
        <f aca="false">Inputs!$B$6*E4009</f>
        <v>41999.9999999995</v>
      </c>
      <c r="I4009" s="29" t="n">
        <f aca="false">G4009+H4009</f>
        <v>71999.9999999992</v>
      </c>
      <c r="J4009" s="29" t="n">
        <f aca="false">J4008+I4009</f>
        <v>2267000</v>
      </c>
    </row>
    <row r="4010" customFormat="false" ht="15" hidden="false" customHeight="false" outlineLevel="0" collapsed="false">
      <c r="A4010" s="26" t="n">
        <v>43286</v>
      </c>
      <c r="B4010" s="27" t="n">
        <v>73.05</v>
      </c>
      <c r="C4010" s="27" t="n">
        <v>77.09</v>
      </c>
      <c r="D4010" s="28" t="n">
        <f aca="false">B4010-B4009</f>
        <v>-1.14</v>
      </c>
      <c r="E4010" s="28" t="n">
        <f aca="false">C4010-C4009</f>
        <v>1.22</v>
      </c>
      <c r="F4010" s="29" t="n">
        <f aca="false">Inputs!$B$5*B4010+Inputs!$B$6*C4010</f>
        <v>3450500</v>
      </c>
      <c r="G4010" s="29" t="n">
        <f aca="false">Inputs!$B$5*D4010</f>
        <v>-114000</v>
      </c>
      <c r="H4010" s="29" t="n">
        <f aca="false">Inputs!$B$6*E4010</f>
        <v>-60999.9999999999</v>
      </c>
      <c r="I4010" s="29" t="n">
        <f aca="false">G4010+H4010</f>
        <v>-175000</v>
      </c>
      <c r="J4010" s="29" t="n">
        <f aca="false">J4009+I4010</f>
        <v>2092000</v>
      </c>
    </row>
    <row r="4011" customFormat="false" ht="15" hidden="false" customHeight="false" outlineLevel="0" collapsed="false">
      <c r="A4011" s="26" t="n">
        <v>43287</v>
      </c>
      <c r="B4011" s="27" t="n">
        <v>73.78</v>
      </c>
      <c r="C4011" s="27" t="n">
        <v>74.98</v>
      </c>
      <c r="D4011" s="28" t="n">
        <f aca="false">B4011-B4010</f>
        <v>0.730000000000004</v>
      </c>
      <c r="E4011" s="28" t="n">
        <f aca="false">C4011-C4010</f>
        <v>-2.11</v>
      </c>
      <c r="F4011" s="29" t="n">
        <f aca="false">Inputs!$B$5*B4011+Inputs!$B$6*C4011</f>
        <v>3629000</v>
      </c>
      <c r="G4011" s="29" t="n">
        <f aca="false">Inputs!$B$5*D4011</f>
        <v>73000.0000000004</v>
      </c>
      <c r="H4011" s="29" t="n">
        <f aca="false">Inputs!$B$6*E4011</f>
        <v>105500</v>
      </c>
      <c r="I4011" s="29" t="n">
        <f aca="false">G4011+H4011</f>
        <v>178500</v>
      </c>
      <c r="J4011" s="29" t="n">
        <f aca="false">J4010+I4011</f>
        <v>2270500</v>
      </c>
    </row>
    <row r="4012" customFormat="false" ht="15" hidden="false" customHeight="false" outlineLevel="0" collapsed="false">
      <c r="A4012" s="26" t="n">
        <v>43290</v>
      </c>
      <c r="B4012" s="27" t="n">
        <v>73.93</v>
      </c>
      <c r="C4012" s="27" t="n">
        <v>77.08</v>
      </c>
      <c r="D4012" s="28" t="n">
        <f aca="false">B4012-B4011</f>
        <v>0.150000000000006</v>
      </c>
      <c r="E4012" s="28" t="n">
        <f aca="false">C4012-C4011</f>
        <v>2.09999999999999</v>
      </c>
      <c r="F4012" s="29" t="n">
        <f aca="false">Inputs!$B$5*B4012+Inputs!$B$6*C4012</f>
        <v>3539000</v>
      </c>
      <c r="G4012" s="29" t="n">
        <f aca="false">Inputs!$B$5*D4012</f>
        <v>15000.0000000006</v>
      </c>
      <c r="H4012" s="29" t="n">
        <f aca="false">Inputs!$B$6*E4012</f>
        <v>-105000</v>
      </c>
      <c r="I4012" s="29" t="n">
        <f aca="false">G4012+H4012</f>
        <v>-89999.9999999991</v>
      </c>
      <c r="J4012" s="29" t="n">
        <f aca="false">J4011+I4012</f>
        <v>2180500</v>
      </c>
    </row>
    <row r="4013" customFormat="false" ht="15" hidden="false" customHeight="false" outlineLevel="0" collapsed="false">
      <c r="A4013" s="26" t="n">
        <v>43291</v>
      </c>
      <c r="B4013" s="27" t="n">
        <v>74.11</v>
      </c>
      <c r="C4013" s="27" t="n">
        <v>77.8</v>
      </c>
      <c r="D4013" s="28" t="n">
        <f aca="false">B4013-B4012</f>
        <v>0.179999999999993</v>
      </c>
      <c r="E4013" s="28" t="n">
        <f aca="false">C4013-C4012</f>
        <v>0.719999999999999</v>
      </c>
      <c r="F4013" s="29" t="n">
        <f aca="false">Inputs!$B$5*B4013+Inputs!$B$6*C4013</f>
        <v>3521000</v>
      </c>
      <c r="G4013" s="29" t="n">
        <f aca="false">Inputs!$B$5*D4013</f>
        <v>17999.9999999993</v>
      </c>
      <c r="H4013" s="29" t="n">
        <f aca="false">Inputs!$B$6*E4013</f>
        <v>-35999.9999999999</v>
      </c>
      <c r="I4013" s="29" t="n">
        <f aca="false">G4013+H4013</f>
        <v>-18000.0000000007</v>
      </c>
      <c r="J4013" s="29" t="n">
        <f aca="false">J4012+I4013</f>
        <v>2162500</v>
      </c>
    </row>
    <row r="4014" customFormat="false" ht="15" hidden="false" customHeight="false" outlineLevel="0" collapsed="false">
      <c r="A4014" s="26" t="n">
        <v>43292</v>
      </c>
      <c r="B4014" s="27" t="n">
        <v>70.47</v>
      </c>
      <c r="C4014" s="27" t="n">
        <v>75.35</v>
      </c>
      <c r="D4014" s="28" t="n">
        <f aca="false">B4014-B4013</f>
        <v>-3.64</v>
      </c>
      <c r="E4014" s="28" t="n">
        <f aca="false">C4014-C4013</f>
        <v>-2.45</v>
      </c>
      <c r="F4014" s="29" t="n">
        <f aca="false">Inputs!$B$5*B4014+Inputs!$B$6*C4014</f>
        <v>3279500</v>
      </c>
      <c r="G4014" s="29" t="n">
        <f aca="false">Inputs!$B$5*D4014</f>
        <v>-364000</v>
      </c>
      <c r="H4014" s="29" t="n">
        <f aca="false">Inputs!$B$6*E4014</f>
        <v>122500</v>
      </c>
      <c r="I4014" s="29" t="n">
        <f aca="false">G4014+H4014</f>
        <v>-241500</v>
      </c>
      <c r="J4014" s="29" t="n">
        <f aca="false">J4013+I4014</f>
        <v>1921000</v>
      </c>
    </row>
    <row r="4015" customFormat="false" ht="15" hidden="false" customHeight="false" outlineLevel="0" collapsed="false">
      <c r="A4015" s="26" t="n">
        <v>43293</v>
      </c>
      <c r="B4015" s="27" t="n">
        <v>70.28</v>
      </c>
      <c r="C4015" s="27" t="n">
        <v>72.11</v>
      </c>
      <c r="D4015" s="28" t="n">
        <f aca="false">B4015-B4014</f>
        <v>-0.189999999999998</v>
      </c>
      <c r="E4015" s="28" t="n">
        <f aca="false">C4015-C4014</f>
        <v>-3.24</v>
      </c>
      <c r="F4015" s="29" t="n">
        <f aca="false">Inputs!$B$5*B4015+Inputs!$B$6*C4015</f>
        <v>3422500</v>
      </c>
      <c r="G4015" s="29" t="n">
        <f aca="false">Inputs!$B$5*D4015</f>
        <v>-18999.9999999998</v>
      </c>
      <c r="H4015" s="29" t="n">
        <f aca="false">Inputs!$B$6*E4015</f>
        <v>162000</v>
      </c>
      <c r="I4015" s="29" t="n">
        <f aca="false">G4015+H4015</f>
        <v>143000</v>
      </c>
      <c r="J4015" s="29" t="n">
        <f aca="false">J4014+I4015</f>
        <v>2064000</v>
      </c>
    </row>
    <row r="4016" customFormat="false" ht="15" hidden="false" customHeight="false" outlineLevel="0" collapsed="false">
      <c r="A4016" s="26" t="n">
        <v>43294</v>
      </c>
      <c r="B4016" s="27" t="n">
        <v>71.03</v>
      </c>
      <c r="C4016" s="27" t="n">
        <v>74.11</v>
      </c>
      <c r="D4016" s="28" t="n">
        <f aca="false">B4016-B4015</f>
        <v>0.75</v>
      </c>
      <c r="E4016" s="28" t="n">
        <f aca="false">C4016-C4015</f>
        <v>2</v>
      </c>
      <c r="F4016" s="29" t="n">
        <f aca="false">Inputs!$B$5*B4016+Inputs!$B$6*C4016</f>
        <v>3397500</v>
      </c>
      <c r="G4016" s="29" t="n">
        <f aca="false">Inputs!$B$5*D4016</f>
        <v>75000</v>
      </c>
      <c r="H4016" s="29" t="n">
        <f aca="false">Inputs!$B$6*E4016</f>
        <v>-100000</v>
      </c>
      <c r="I4016" s="29" t="n">
        <f aca="false">G4016+H4016</f>
        <v>-25000</v>
      </c>
      <c r="J4016" s="29" t="n">
        <f aca="false">J4015+I4016</f>
        <v>2039000</v>
      </c>
    </row>
    <row r="4017" customFormat="false" ht="15" hidden="false" customHeight="false" outlineLevel="0" collapsed="false">
      <c r="A4017" s="26" t="n">
        <v>43297</v>
      </c>
      <c r="B4017" s="27" t="n">
        <v>68.22</v>
      </c>
      <c r="C4017" s="27" t="n">
        <v>71.03</v>
      </c>
      <c r="D4017" s="28" t="n">
        <f aca="false">B4017-B4016</f>
        <v>-2.81</v>
      </c>
      <c r="E4017" s="28" t="n">
        <f aca="false">C4017-C4016</f>
        <v>-3.08</v>
      </c>
      <c r="F4017" s="29" t="n">
        <f aca="false">Inputs!$B$5*B4017+Inputs!$B$6*C4017</f>
        <v>3270500</v>
      </c>
      <c r="G4017" s="29" t="n">
        <f aca="false">Inputs!$B$5*D4017</f>
        <v>-281000</v>
      </c>
      <c r="H4017" s="29" t="n">
        <f aca="false">Inputs!$B$6*E4017</f>
        <v>154000</v>
      </c>
      <c r="I4017" s="29" t="n">
        <f aca="false">G4017+H4017</f>
        <v>-127000</v>
      </c>
      <c r="J4017" s="29" t="n">
        <f aca="false">J4016+I4017</f>
        <v>1912000</v>
      </c>
    </row>
    <row r="4018" customFormat="false" ht="15" hidden="false" customHeight="false" outlineLevel="0" collapsed="false">
      <c r="A4018" s="26" t="n">
        <v>43298</v>
      </c>
      <c r="B4018" s="27" t="n">
        <v>68.03</v>
      </c>
      <c r="C4018" s="27" t="n">
        <v>70.87</v>
      </c>
      <c r="D4018" s="28" t="n">
        <f aca="false">B4018-B4017</f>
        <v>-0.189999999999998</v>
      </c>
      <c r="E4018" s="28" t="n">
        <f aca="false">C4018-C4017</f>
        <v>-0.159999999999997</v>
      </c>
      <c r="F4018" s="29" t="n">
        <f aca="false">Inputs!$B$5*B4018+Inputs!$B$6*C4018</f>
        <v>3259500</v>
      </c>
      <c r="G4018" s="29" t="n">
        <f aca="false">Inputs!$B$5*D4018</f>
        <v>-18999.9999999998</v>
      </c>
      <c r="H4018" s="29" t="n">
        <f aca="false">Inputs!$B$6*E4018</f>
        <v>7999.99999999983</v>
      </c>
      <c r="I4018" s="29" t="n">
        <f aca="false">G4018+H4018</f>
        <v>-10999.9999999999</v>
      </c>
      <c r="J4018" s="29" t="n">
        <f aca="false">J4017+I4018</f>
        <v>1901000</v>
      </c>
    </row>
    <row r="4019" customFormat="false" ht="15" hidden="false" customHeight="false" outlineLevel="0" collapsed="false">
      <c r="A4019" s="26" t="n">
        <v>43299</v>
      </c>
      <c r="B4019" s="27" t="n">
        <v>68.78</v>
      </c>
      <c r="C4019" s="27" t="n">
        <v>70.52</v>
      </c>
      <c r="D4019" s="28" t="n">
        <f aca="false">B4019-B4018</f>
        <v>0.75</v>
      </c>
      <c r="E4019" s="28" t="n">
        <f aca="false">C4019-C4018</f>
        <v>-0.350000000000009</v>
      </c>
      <c r="F4019" s="29" t="n">
        <f aca="false">Inputs!$B$5*B4019+Inputs!$B$6*C4019</f>
        <v>3352000</v>
      </c>
      <c r="G4019" s="29" t="n">
        <f aca="false">Inputs!$B$5*D4019</f>
        <v>75000</v>
      </c>
      <c r="H4019" s="29" t="n">
        <f aca="false">Inputs!$B$6*E4019</f>
        <v>17500.0000000004</v>
      </c>
      <c r="I4019" s="29" t="n">
        <f aca="false">G4019+H4019</f>
        <v>92500.0000000004</v>
      </c>
      <c r="J4019" s="29" t="n">
        <f aca="false">J4018+I4019</f>
        <v>1993500</v>
      </c>
    </row>
    <row r="4020" customFormat="false" ht="15" hidden="false" customHeight="false" outlineLevel="0" collapsed="false">
      <c r="A4020" s="26" t="n">
        <v>43300</v>
      </c>
      <c r="B4020" s="27" t="n">
        <v>69.42</v>
      </c>
      <c r="C4020" s="27" t="n">
        <v>71.94</v>
      </c>
      <c r="D4020" s="28" t="n">
        <f aca="false">B4020-B4019</f>
        <v>0.640000000000001</v>
      </c>
      <c r="E4020" s="28" t="n">
        <f aca="false">C4020-C4019</f>
        <v>1.42</v>
      </c>
      <c r="F4020" s="29" t="n">
        <f aca="false">Inputs!$B$5*B4020+Inputs!$B$6*C4020</f>
        <v>3345000</v>
      </c>
      <c r="G4020" s="29" t="n">
        <f aca="false">Inputs!$B$5*D4020</f>
        <v>64000.0000000001</v>
      </c>
      <c r="H4020" s="29" t="n">
        <f aca="false">Inputs!$B$6*E4020</f>
        <v>-71000.0000000001</v>
      </c>
      <c r="I4020" s="29" t="n">
        <f aca="false">G4020+H4020</f>
        <v>-7000.00000000003</v>
      </c>
      <c r="J4020" s="29" t="n">
        <f aca="false">J4019+I4020</f>
        <v>1986500</v>
      </c>
    </row>
    <row r="4021" customFormat="false" ht="15" hidden="false" customHeight="false" outlineLevel="0" collapsed="false">
      <c r="A4021" s="26" t="n">
        <v>43301</v>
      </c>
      <c r="B4021" s="27" t="n">
        <v>70.31</v>
      </c>
      <c r="C4021" s="27" t="n">
        <v>71.99</v>
      </c>
      <c r="D4021" s="28" t="n">
        <f aca="false">B4021-B4020</f>
        <v>0.890000000000001</v>
      </c>
      <c r="E4021" s="28" t="n">
        <f aca="false">C4021-C4020</f>
        <v>0.0499999999999972</v>
      </c>
      <c r="F4021" s="29" t="n">
        <f aca="false">Inputs!$B$5*B4021+Inputs!$B$6*C4021</f>
        <v>3431500</v>
      </c>
      <c r="G4021" s="29" t="n">
        <f aca="false">Inputs!$B$5*D4021</f>
        <v>89000.0000000001</v>
      </c>
      <c r="H4021" s="29" t="n">
        <f aca="false">Inputs!$B$6*E4021</f>
        <v>-2499.99999999986</v>
      </c>
      <c r="I4021" s="29" t="n">
        <f aca="false">G4021+H4021</f>
        <v>86500.0000000002</v>
      </c>
      <c r="J4021" s="29" t="n">
        <f aca="false">J4020+I4021</f>
        <v>2073000</v>
      </c>
    </row>
    <row r="4022" customFormat="false" ht="15" hidden="false" customHeight="false" outlineLevel="0" collapsed="false">
      <c r="A4022" s="26" t="n">
        <v>43304</v>
      </c>
      <c r="B4022" s="27" t="n">
        <v>67.9</v>
      </c>
      <c r="C4022" s="27" t="n">
        <v>73.45</v>
      </c>
      <c r="D4022" s="28" t="n">
        <f aca="false">B4022-B4021</f>
        <v>-2.41</v>
      </c>
      <c r="E4022" s="28" t="n">
        <f aca="false">C4022-C4021</f>
        <v>1.46000000000001</v>
      </c>
      <c r="F4022" s="29" t="n">
        <f aca="false">Inputs!$B$5*B4022+Inputs!$B$6*C4022</f>
        <v>3117500</v>
      </c>
      <c r="G4022" s="29" t="n">
        <f aca="false">Inputs!$B$5*D4022</f>
        <v>-241000</v>
      </c>
      <c r="H4022" s="29" t="n">
        <f aca="false">Inputs!$B$6*E4022</f>
        <v>-73000.0000000004</v>
      </c>
      <c r="I4022" s="29" t="n">
        <f aca="false">G4022+H4022</f>
        <v>-314000</v>
      </c>
      <c r="J4022" s="29" t="n">
        <f aca="false">J4021+I4022</f>
        <v>1759000</v>
      </c>
    </row>
    <row r="4023" customFormat="false" ht="15" hidden="false" customHeight="false" outlineLevel="0" collapsed="false">
      <c r="A4023" s="26" t="n">
        <v>43305</v>
      </c>
      <c r="B4023" s="27" t="n">
        <v>70.77</v>
      </c>
      <c r="C4023" s="27" t="n">
        <v>73.53</v>
      </c>
      <c r="D4023" s="28" t="n">
        <f aca="false">B4023-B4022</f>
        <v>2.86999999999999</v>
      </c>
      <c r="E4023" s="28" t="n">
        <f aca="false">C4023-C4022</f>
        <v>0.0799999999999983</v>
      </c>
      <c r="F4023" s="29" t="n">
        <f aca="false">Inputs!$B$5*B4023+Inputs!$B$6*C4023</f>
        <v>3400500</v>
      </c>
      <c r="G4023" s="29" t="n">
        <f aca="false">Inputs!$B$5*D4023</f>
        <v>286999.999999999</v>
      </c>
      <c r="H4023" s="29" t="n">
        <f aca="false">Inputs!$B$6*E4023</f>
        <v>-3999.99999999991</v>
      </c>
      <c r="I4023" s="29" t="n">
        <f aca="false">G4023+H4023</f>
        <v>282999.999999999</v>
      </c>
      <c r="J4023" s="29" t="n">
        <f aca="false">J4022+I4023</f>
        <v>2042000</v>
      </c>
    </row>
    <row r="4024" customFormat="false" ht="15" hidden="false" customHeight="false" outlineLevel="0" collapsed="false">
      <c r="A4024" s="26" t="n">
        <v>43306</v>
      </c>
      <c r="B4024" s="27" t="n">
        <v>71.13</v>
      </c>
      <c r="C4024" s="27" t="n">
        <v>73.67</v>
      </c>
      <c r="D4024" s="28" t="n">
        <f aca="false">B4024-B4023</f>
        <v>0.359999999999999</v>
      </c>
      <c r="E4024" s="28" t="n">
        <f aca="false">C4024-C4023</f>
        <v>0.140000000000001</v>
      </c>
      <c r="F4024" s="29" t="n">
        <f aca="false">Inputs!$B$5*B4024+Inputs!$B$6*C4024</f>
        <v>3429500</v>
      </c>
      <c r="G4024" s="29" t="n">
        <f aca="false">Inputs!$B$5*D4024</f>
        <v>35999.9999999999</v>
      </c>
      <c r="H4024" s="29" t="n">
        <f aca="false">Inputs!$B$6*E4024</f>
        <v>-7000.00000000003</v>
      </c>
      <c r="I4024" s="29" t="n">
        <f aca="false">G4024+H4024</f>
        <v>28999.9999999999</v>
      </c>
      <c r="J4024" s="29" t="n">
        <f aca="false">J4023+I4024</f>
        <v>2071000</v>
      </c>
    </row>
    <row r="4025" customFormat="false" ht="15" hidden="false" customHeight="false" outlineLevel="0" collapsed="false">
      <c r="A4025" s="26" t="n">
        <v>43307</v>
      </c>
      <c r="B4025" s="27" t="n">
        <v>71.59</v>
      </c>
      <c r="C4025" s="27" t="n">
        <v>74.51</v>
      </c>
      <c r="D4025" s="28" t="n">
        <f aca="false">B4025-B4024</f>
        <v>0.460000000000008</v>
      </c>
      <c r="E4025" s="28" t="n">
        <f aca="false">C4025-C4024</f>
        <v>0.840000000000003</v>
      </c>
      <c r="F4025" s="29" t="n">
        <f aca="false">Inputs!$B$5*B4025+Inputs!$B$6*C4025</f>
        <v>3433500</v>
      </c>
      <c r="G4025" s="29" t="n">
        <f aca="false">Inputs!$B$5*D4025</f>
        <v>46000.0000000008</v>
      </c>
      <c r="H4025" s="29" t="n">
        <f aca="false">Inputs!$B$6*E4025</f>
        <v>-42000.0000000002</v>
      </c>
      <c r="I4025" s="29" t="n">
        <f aca="false">G4025+H4025</f>
        <v>4000.00000000063</v>
      </c>
      <c r="J4025" s="29" t="n">
        <f aca="false">J4024+I4025</f>
        <v>2075000</v>
      </c>
    </row>
    <row r="4026" customFormat="false" ht="15" hidden="false" customHeight="false" outlineLevel="0" collapsed="false">
      <c r="A4026" s="26" t="n">
        <v>43308</v>
      </c>
      <c r="B4026" s="27" t="n">
        <v>68.66</v>
      </c>
      <c r="C4026" s="27" t="n">
        <v>74.84</v>
      </c>
      <c r="D4026" s="28" t="n">
        <f aca="false">B4026-B4025</f>
        <v>-2.93000000000001</v>
      </c>
      <c r="E4026" s="28" t="n">
        <f aca="false">C4026-C4025</f>
        <v>0.329999999999998</v>
      </c>
      <c r="F4026" s="29" t="n">
        <f aca="false">Inputs!$B$5*B4026+Inputs!$B$6*C4026</f>
        <v>3124000</v>
      </c>
      <c r="G4026" s="29" t="n">
        <f aca="false">Inputs!$B$5*D4026</f>
        <v>-293000.000000001</v>
      </c>
      <c r="H4026" s="29" t="n">
        <f aca="false">Inputs!$B$6*E4026</f>
        <v>-16499.9999999999</v>
      </c>
      <c r="I4026" s="29" t="n">
        <f aca="false">G4026+H4026</f>
        <v>-309500.000000001</v>
      </c>
      <c r="J4026" s="29" t="n">
        <f aca="false">J4025+I4026</f>
        <v>1765500</v>
      </c>
    </row>
    <row r="4027" customFormat="false" ht="15" hidden="false" customHeight="false" outlineLevel="0" collapsed="false">
      <c r="A4027" s="26" t="n">
        <v>43311</v>
      </c>
      <c r="B4027" s="27" t="n">
        <v>71.19</v>
      </c>
      <c r="C4027" s="27" t="n">
        <v>74.99</v>
      </c>
      <c r="D4027" s="28" t="n">
        <f aca="false">B4027-B4026</f>
        <v>2.53</v>
      </c>
      <c r="E4027" s="28" t="n">
        <f aca="false">C4027-C4026</f>
        <v>0.149999999999991</v>
      </c>
      <c r="F4027" s="29" t="n">
        <f aca="false">Inputs!$B$5*B4027+Inputs!$B$6*C4027</f>
        <v>3369500</v>
      </c>
      <c r="G4027" s="29" t="n">
        <f aca="false">Inputs!$B$5*D4027</f>
        <v>253000</v>
      </c>
      <c r="H4027" s="29" t="n">
        <f aca="false">Inputs!$B$6*E4027</f>
        <v>-7499.99999999957</v>
      </c>
      <c r="I4027" s="29" t="n">
        <f aca="false">G4027+H4027</f>
        <v>245500.000000001</v>
      </c>
      <c r="J4027" s="29" t="n">
        <f aca="false">J4026+I4027</f>
        <v>2011000</v>
      </c>
    </row>
    <row r="4028" customFormat="false" ht="15" hidden="false" customHeight="false" outlineLevel="0" collapsed="false">
      <c r="A4028" s="26" t="n">
        <v>43312</v>
      </c>
      <c r="B4028" s="27" t="n">
        <v>69.88</v>
      </c>
      <c r="C4028" s="27" t="n">
        <v>74.16</v>
      </c>
      <c r="D4028" s="28" t="n">
        <f aca="false">B4028-B4027</f>
        <v>-1.31</v>
      </c>
      <c r="E4028" s="28" t="n">
        <f aca="false">C4028-C4027</f>
        <v>-0.829999999999998</v>
      </c>
      <c r="F4028" s="29" t="n">
        <f aca="false">Inputs!$B$5*B4028+Inputs!$B$6*C4028</f>
        <v>3280000</v>
      </c>
      <c r="G4028" s="29" t="n">
        <f aca="false">Inputs!$B$5*D4028</f>
        <v>-131000</v>
      </c>
      <c r="H4028" s="29" t="n">
        <f aca="false">Inputs!$B$6*E4028</f>
        <v>41499.9999999999</v>
      </c>
      <c r="I4028" s="29" t="n">
        <f aca="false">G4028+H4028</f>
        <v>-89500.0000000003</v>
      </c>
      <c r="J4028" s="29" t="n">
        <f aca="false">J4027+I4028</f>
        <v>1921500</v>
      </c>
    </row>
    <row r="4029" customFormat="false" ht="15" hidden="false" customHeight="false" outlineLevel="0" collapsed="false">
      <c r="A4029" s="26" t="n">
        <v>43313</v>
      </c>
      <c r="B4029" s="27" t="n">
        <v>68.8</v>
      </c>
      <c r="C4029" s="27" t="n">
        <v>72.28</v>
      </c>
      <c r="D4029" s="28" t="n">
        <f aca="false">B4029-B4028</f>
        <v>-1.08</v>
      </c>
      <c r="E4029" s="28" t="n">
        <f aca="false">C4029-C4028</f>
        <v>-1.88</v>
      </c>
      <c r="F4029" s="29" t="n">
        <f aca="false">Inputs!$B$5*B4029+Inputs!$B$6*C4029</f>
        <v>3266000</v>
      </c>
      <c r="G4029" s="29" t="n">
        <f aca="false">Inputs!$B$5*D4029</f>
        <v>-108000</v>
      </c>
      <c r="H4029" s="29" t="n">
        <f aca="false">Inputs!$B$6*E4029</f>
        <v>93999.9999999998</v>
      </c>
      <c r="I4029" s="29" t="n">
        <f aca="false">G4029+H4029</f>
        <v>-14000.0000000001</v>
      </c>
      <c r="J4029" s="29" t="n">
        <f aca="false">J4028+I4029</f>
        <v>1907500</v>
      </c>
    </row>
    <row r="4030" customFormat="false" ht="15" hidden="false" customHeight="false" outlineLevel="0" collapsed="false">
      <c r="A4030" s="26" t="n">
        <v>43314</v>
      </c>
      <c r="B4030" s="27" t="n">
        <v>68.95</v>
      </c>
      <c r="C4030" s="27" t="n">
        <v>72.95</v>
      </c>
      <c r="D4030" s="28" t="n">
        <f aca="false">B4030-B4029</f>
        <v>0.150000000000006</v>
      </c>
      <c r="E4030" s="28" t="n">
        <f aca="false">C4030-C4029</f>
        <v>0.670000000000002</v>
      </c>
      <c r="F4030" s="29" t="n">
        <f aca="false">Inputs!$B$5*B4030+Inputs!$B$6*C4030</f>
        <v>3247500</v>
      </c>
      <c r="G4030" s="29" t="n">
        <f aca="false">Inputs!$B$5*D4030</f>
        <v>15000.0000000006</v>
      </c>
      <c r="H4030" s="29" t="n">
        <f aca="false">Inputs!$B$6*E4030</f>
        <v>-33500.0000000001</v>
      </c>
      <c r="I4030" s="29" t="n">
        <f aca="false">G4030+H4030</f>
        <v>-18499.9999999995</v>
      </c>
      <c r="J4030" s="29" t="n">
        <f aca="false">J4029+I4030</f>
        <v>1889000</v>
      </c>
    </row>
    <row r="4031" customFormat="false" ht="15" hidden="false" customHeight="false" outlineLevel="0" collapsed="false">
      <c r="A4031" s="26" t="n">
        <v>43315</v>
      </c>
      <c r="B4031" s="27" t="n">
        <v>68.49</v>
      </c>
      <c r="C4031" s="27" t="n">
        <v>72.48</v>
      </c>
      <c r="D4031" s="28" t="n">
        <f aca="false">B4031-B4030</f>
        <v>-0.460000000000008</v>
      </c>
      <c r="E4031" s="28" t="n">
        <f aca="false">C4031-C4030</f>
        <v>-0.469999999999999</v>
      </c>
      <c r="F4031" s="29" t="n">
        <f aca="false">Inputs!$B$5*B4031+Inputs!$B$6*C4031</f>
        <v>3225000</v>
      </c>
      <c r="G4031" s="29" t="n">
        <f aca="false">Inputs!$B$5*D4031</f>
        <v>-46000.0000000008</v>
      </c>
      <c r="H4031" s="29" t="n">
        <f aca="false">Inputs!$B$6*E4031</f>
        <v>23499.9999999999</v>
      </c>
      <c r="I4031" s="29" t="n">
        <f aca="false">G4031+H4031</f>
        <v>-22500.0000000009</v>
      </c>
      <c r="J4031" s="29" t="n">
        <f aca="false">J4030+I4031</f>
        <v>1866500</v>
      </c>
    </row>
    <row r="4032" customFormat="false" ht="15" hidden="false" customHeight="false" outlineLevel="0" collapsed="false">
      <c r="A4032" s="26" t="n">
        <v>43318</v>
      </c>
      <c r="B4032" s="27" t="n">
        <v>69.01</v>
      </c>
      <c r="C4032" s="27" t="n">
        <v>72.51</v>
      </c>
      <c r="D4032" s="28" t="n">
        <f aca="false">B4032-B4031</f>
        <v>0.52000000000001</v>
      </c>
      <c r="E4032" s="28" t="n">
        <f aca="false">C4032-C4031</f>
        <v>0.0300000000000011</v>
      </c>
      <c r="F4032" s="29" t="n">
        <f aca="false">Inputs!$B$5*B4032+Inputs!$B$6*C4032</f>
        <v>3275500</v>
      </c>
      <c r="G4032" s="29" t="n">
        <f aca="false">Inputs!$B$5*D4032</f>
        <v>52000.000000001</v>
      </c>
      <c r="H4032" s="29" t="n">
        <f aca="false">Inputs!$B$6*E4032</f>
        <v>-1500.00000000006</v>
      </c>
      <c r="I4032" s="29" t="n">
        <f aca="false">G4032+H4032</f>
        <v>50500.000000001</v>
      </c>
      <c r="J4032" s="29" t="n">
        <f aca="false">J4031+I4032</f>
        <v>1917000</v>
      </c>
    </row>
    <row r="4033" customFormat="false" ht="15" hidden="false" customHeight="false" outlineLevel="0" collapsed="false">
      <c r="A4033" s="26" t="n">
        <v>43319</v>
      </c>
      <c r="B4033" s="27" t="n">
        <v>69.17</v>
      </c>
      <c r="C4033" s="27" t="n">
        <v>72.31</v>
      </c>
      <c r="D4033" s="28" t="n">
        <f aca="false">B4033-B4032</f>
        <v>0.159999999999997</v>
      </c>
      <c r="E4033" s="28" t="n">
        <f aca="false">C4033-C4032</f>
        <v>-0.200000000000003</v>
      </c>
      <c r="F4033" s="29" t="n">
        <f aca="false">Inputs!$B$5*B4033+Inputs!$B$6*C4033</f>
        <v>3301500</v>
      </c>
      <c r="G4033" s="29" t="n">
        <f aca="false">Inputs!$B$5*D4033</f>
        <v>15999.9999999997</v>
      </c>
      <c r="H4033" s="29" t="n">
        <f aca="false">Inputs!$B$6*E4033</f>
        <v>10000.0000000001</v>
      </c>
      <c r="I4033" s="29" t="n">
        <f aca="false">G4033+H4033</f>
        <v>25999.9999999998</v>
      </c>
      <c r="J4033" s="29" t="n">
        <f aca="false">J4032+I4033</f>
        <v>1943000</v>
      </c>
    </row>
    <row r="4034" customFormat="false" ht="15" hidden="false" customHeight="false" outlineLevel="0" collapsed="false">
      <c r="A4034" s="26" t="n">
        <v>43320</v>
      </c>
      <c r="B4034" s="27" t="n">
        <v>66.92</v>
      </c>
      <c r="C4034" s="27" t="n">
        <v>70.71</v>
      </c>
      <c r="D4034" s="28" t="n">
        <f aca="false">B4034-B4033</f>
        <v>-2.25</v>
      </c>
      <c r="E4034" s="28" t="n">
        <f aca="false">C4034-C4033</f>
        <v>-1.60000000000001</v>
      </c>
      <c r="F4034" s="29" t="n">
        <f aca="false">Inputs!$B$5*B4034+Inputs!$B$6*C4034</f>
        <v>3156500</v>
      </c>
      <c r="G4034" s="29" t="n">
        <f aca="false">Inputs!$B$5*D4034</f>
        <v>-225000</v>
      </c>
      <c r="H4034" s="29" t="n">
        <f aca="false">Inputs!$B$6*E4034</f>
        <v>80000.0000000004</v>
      </c>
      <c r="I4034" s="29" t="n">
        <f aca="false">G4034+H4034</f>
        <v>-145000</v>
      </c>
      <c r="J4034" s="29" t="n">
        <f aca="false">J4033+I4034</f>
        <v>1798000</v>
      </c>
    </row>
    <row r="4035" customFormat="false" ht="15" hidden="false" customHeight="false" outlineLevel="0" collapsed="false">
      <c r="A4035" s="26" t="n">
        <v>43321</v>
      </c>
      <c r="B4035" s="27" t="n">
        <v>66.81</v>
      </c>
      <c r="C4035" s="27" t="n">
        <v>70.55</v>
      </c>
      <c r="D4035" s="28" t="n">
        <f aca="false">B4035-B4034</f>
        <v>-0.109999999999999</v>
      </c>
      <c r="E4035" s="28" t="n">
        <f aca="false">C4035-C4034</f>
        <v>-0.159999999999997</v>
      </c>
      <c r="F4035" s="29" t="n">
        <f aca="false">Inputs!$B$5*B4035+Inputs!$B$6*C4035</f>
        <v>3153500</v>
      </c>
      <c r="G4035" s="29" t="n">
        <f aca="false">Inputs!$B$5*D4035</f>
        <v>-10999.9999999999</v>
      </c>
      <c r="H4035" s="29" t="n">
        <f aca="false">Inputs!$B$6*E4035</f>
        <v>7999.99999999983</v>
      </c>
      <c r="I4035" s="29" t="n">
        <f aca="false">G4035+H4035</f>
        <v>-3000.00000000011</v>
      </c>
      <c r="J4035" s="29" t="n">
        <f aca="false">J4034+I4035</f>
        <v>1795000</v>
      </c>
    </row>
    <row r="4036" customFormat="false" ht="15" hidden="false" customHeight="false" outlineLevel="0" collapsed="false">
      <c r="A4036" s="26" t="n">
        <v>43322</v>
      </c>
      <c r="B4036" s="27" t="n">
        <v>67.61</v>
      </c>
      <c r="C4036" s="27" t="n">
        <v>71</v>
      </c>
      <c r="D4036" s="28" t="n">
        <f aca="false">B4036-B4035</f>
        <v>0.799999999999997</v>
      </c>
      <c r="E4036" s="28" t="n">
        <f aca="false">C4036-C4035</f>
        <v>0.450000000000003</v>
      </c>
      <c r="F4036" s="29" t="n">
        <f aca="false">Inputs!$B$5*B4036+Inputs!$B$6*C4036</f>
        <v>3211000</v>
      </c>
      <c r="G4036" s="29" t="n">
        <f aca="false">Inputs!$B$5*D4036</f>
        <v>79999.9999999997</v>
      </c>
      <c r="H4036" s="29" t="n">
        <f aca="false">Inputs!$B$6*E4036</f>
        <v>-22500.0000000001</v>
      </c>
      <c r="I4036" s="29" t="n">
        <f aca="false">G4036+H4036</f>
        <v>57499.9999999996</v>
      </c>
      <c r="J4036" s="29" t="n">
        <f aca="false">J4035+I4036</f>
        <v>1852500</v>
      </c>
    </row>
    <row r="4037" customFormat="false" ht="15" hidden="false" customHeight="false" outlineLevel="0" collapsed="false">
      <c r="A4037" s="26" t="n">
        <v>43325</v>
      </c>
      <c r="B4037" s="27" t="n">
        <v>67.25</v>
      </c>
      <c r="C4037" s="27" t="n">
        <v>70.62</v>
      </c>
      <c r="D4037" s="28" t="n">
        <f aca="false">B4037-B4036</f>
        <v>-0.359999999999999</v>
      </c>
      <c r="E4037" s="28" t="n">
        <f aca="false">C4037-C4036</f>
        <v>-0.379999999999995</v>
      </c>
      <c r="F4037" s="29" t="n">
        <f aca="false">Inputs!$B$5*B4037+Inputs!$B$6*C4037</f>
        <v>3194000</v>
      </c>
      <c r="G4037" s="29" t="n">
        <f aca="false">Inputs!$B$5*D4037</f>
        <v>-35999.9999999999</v>
      </c>
      <c r="H4037" s="29" t="n">
        <f aca="false">Inputs!$B$6*E4037</f>
        <v>18999.9999999998</v>
      </c>
      <c r="I4037" s="29" t="n">
        <f aca="false">G4037+H4037</f>
        <v>-17000.0000000002</v>
      </c>
      <c r="J4037" s="29" t="n">
        <f aca="false">J4036+I4037</f>
        <v>1835500</v>
      </c>
    </row>
    <row r="4038" customFormat="false" ht="15" hidden="false" customHeight="false" outlineLevel="0" collapsed="false">
      <c r="A4038" s="26" t="n">
        <v>43326</v>
      </c>
      <c r="B4038" s="27" t="n">
        <v>67.04</v>
      </c>
      <c r="C4038" s="27" t="n">
        <v>70.77</v>
      </c>
      <c r="D4038" s="28" t="n">
        <f aca="false">B4038-B4037</f>
        <v>-0.209999999999994</v>
      </c>
      <c r="E4038" s="28" t="n">
        <f aca="false">C4038-C4037</f>
        <v>0.149999999999991</v>
      </c>
      <c r="F4038" s="29" t="n">
        <f aca="false">Inputs!$B$5*B4038+Inputs!$B$6*C4038</f>
        <v>3165500</v>
      </c>
      <c r="G4038" s="29" t="n">
        <f aca="false">Inputs!$B$5*D4038</f>
        <v>-20999.9999999994</v>
      </c>
      <c r="H4038" s="29" t="n">
        <f aca="false">Inputs!$B$6*E4038</f>
        <v>-7499.99999999957</v>
      </c>
      <c r="I4038" s="29" t="n">
        <f aca="false">G4038+H4038</f>
        <v>-28499.999999999</v>
      </c>
      <c r="J4038" s="29" t="n">
        <f aca="false">J4037+I4038</f>
        <v>1807000</v>
      </c>
    </row>
    <row r="4039" customFormat="false" ht="15" hidden="false" customHeight="false" outlineLevel="0" collapsed="false">
      <c r="A4039" s="26" t="n">
        <v>43327</v>
      </c>
      <c r="B4039" s="27" t="n">
        <v>65.07</v>
      </c>
      <c r="C4039" s="27" t="n">
        <v>68.38</v>
      </c>
      <c r="D4039" s="28" t="n">
        <f aca="false">B4039-B4038</f>
        <v>-1.97000000000001</v>
      </c>
      <c r="E4039" s="28" t="n">
        <f aca="false">C4039-C4038</f>
        <v>-2.39</v>
      </c>
      <c r="F4039" s="29" t="n">
        <f aca="false">Inputs!$B$5*B4039+Inputs!$B$6*C4039</f>
        <v>3088000</v>
      </c>
      <c r="G4039" s="29" t="n">
        <f aca="false">Inputs!$B$5*D4039</f>
        <v>-197000.000000001</v>
      </c>
      <c r="H4039" s="29" t="n">
        <f aca="false">Inputs!$B$6*E4039</f>
        <v>119500</v>
      </c>
      <c r="I4039" s="29" t="n">
        <f aca="false">G4039+H4039</f>
        <v>-77500.0000000013</v>
      </c>
      <c r="J4039" s="29" t="n">
        <f aca="false">J4038+I4039</f>
        <v>1729500</v>
      </c>
    </row>
    <row r="4040" customFormat="false" ht="15" hidden="false" customHeight="false" outlineLevel="0" collapsed="false">
      <c r="A4040" s="26" t="n">
        <v>43328</v>
      </c>
      <c r="B4040" s="27" t="n">
        <v>65.44</v>
      </c>
      <c r="C4040" s="27" t="n">
        <v>69.21</v>
      </c>
      <c r="D4040" s="28" t="n">
        <f aca="false">B4040-B4039</f>
        <v>0.370000000000005</v>
      </c>
      <c r="E4040" s="28" t="n">
        <f aca="false">C4040-C4039</f>
        <v>0.829999999999998</v>
      </c>
      <c r="F4040" s="29" t="n">
        <f aca="false">Inputs!$B$5*B4040+Inputs!$B$6*C4040</f>
        <v>3083500</v>
      </c>
      <c r="G4040" s="29" t="n">
        <f aca="false">Inputs!$B$5*D4040</f>
        <v>37000.0000000005</v>
      </c>
      <c r="H4040" s="29" t="n">
        <f aca="false">Inputs!$B$6*E4040</f>
        <v>-41499.9999999999</v>
      </c>
      <c r="I4040" s="29" t="n">
        <f aca="false">G4040+H4040</f>
        <v>-4499.99999999946</v>
      </c>
      <c r="J4040" s="29" t="n">
        <f aca="false">J4039+I4040</f>
        <v>1725000</v>
      </c>
    </row>
    <row r="4041" customFormat="false" ht="15" hidden="false" customHeight="false" outlineLevel="0" collapsed="false">
      <c r="A4041" s="26" t="n">
        <v>43329</v>
      </c>
      <c r="B4041" s="27" t="n">
        <v>65.93</v>
      </c>
      <c r="C4041" s="27" t="n">
        <v>70.14</v>
      </c>
      <c r="D4041" s="28" t="n">
        <f aca="false">B4041-B4040</f>
        <v>0.490000000000009</v>
      </c>
      <c r="E4041" s="28" t="n">
        <f aca="false">C4041-C4040</f>
        <v>0.930000000000007</v>
      </c>
      <c r="F4041" s="29" t="n">
        <f aca="false">Inputs!$B$5*B4041+Inputs!$B$6*C4041</f>
        <v>3086000</v>
      </c>
      <c r="G4041" s="29" t="n">
        <f aca="false">Inputs!$B$5*D4041</f>
        <v>49000.0000000009</v>
      </c>
      <c r="H4041" s="29" t="n">
        <f aca="false">Inputs!$B$6*E4041</f>
        <v>-46500.0000000003</v>
      </c>
      <c r="I4041" s="29" t="n">
        <f aca="false">G4041+H4041</f>
        <v>2500.00000000057</v>
      </c>
      <c r="J4041" s="29" t="n">
        <f aca="false">J4040+I4041</f>
        <v>1727500</v>
      </c>
    </row>
    <row r="4042" customFormat="false" ht="15" hidden="false" customHeight="false" outlineLevel="0" collapsed="false">
      <c r="A4042" s="26" t="n">
        <v>43332</v>
      </c>
      <c r="B4042" s="27" t="n">
        <v>66.5</v>
      </c>
      <c r="C4042" s="27" t="n">
        <v>71.11</v>
      </c>
      <c r="D4042" s="28" t="n">
        <f aca="false">B4042-B4041</f>
        <v>0.569999999999993</v>
      </c>
      <c r="E4042" s="28" t="n">
        <f aca="false">C4042-C4041</f>
        <v>0.969999999999999</v>
      </c>
      <c r="F4042" s="29" t="n">
        <f aca="false">Inputs!$B$5*B4042+Inputs!$B$6*C4042</f>
        <v>3094500</v>
      </c>
      <c r="G4042" s="29" t="n">
        <f aca="false">Inputs!$B$5*D4042</f>
        <v>56999.9999999993</v>
      </c>
      <c r="H4042" s="29" t="n">
        <f aca="false">Inputs!$B$6*E4042</f>
        <v>-48499.9999999999</v>
      </c>
      <c r="I4042" s="29" t="n">
        <f aca="false">G4042+H4042</f>
        <v>8499.99999999937</v>
      </c>
      <c r="J4042" s="29" t="n">
        <f aca="false">J4041+I4042</f>
        <v>1736000</v>
      </c>
    </row>
    <row r="4043" customFormat="false" ht="15" hidden="false" customHeight="false" outlineLevel="0" collapsed="false">
      <c r="A4043" s="26" t="n">
        <v>43333</v>
      </c>
      <c r="B4043" s="27" t="n">
        <v>67.32</v>
      </c>
      <c r="C4043" s="27" t="n">
        <v>71.65</v>
      </c>
      <c r="D4043" s="28" t="n">
        <f aca="false">B4043-B4042</f>
        <v>0.819999999999993</v>
      </c>
      <c r="E4043" s="28" t="n">
        <f aca="false">C4043-C4042</f>
        <v>0.540000000000006</v>
      </c>
      <c r="F4043" s="29" t="n">
        <f aca="false">Inputs!$B$5*B4043+Inputs!$B$6*C4043</f>
        <v>3149500</v>
      </c>
      <c r="G4043" s="29" t="n">
        <f aca="false">Inputs!$B$5*D4043</f>
        <v>81999.9999999993</v>
      </c>
      <c r="H4043" s="29" t="n">
        <f aca="false">Inputs!$B$6*E4043</f>
        <v>-27000.0000000003</v>
      </c>
      <c r="I4043" s="29" t="n">
        <f aca="false">G4043+H4043</f>
        <v>54999.999999999</v>
      </c>
      <c r="J4043" s="29" t="n">
        <f aca="false">J4042+I4043</f>
        <v>1791000</v>
      </c>
    </row>
    <row r="4044" customFormat="false" ht="15" hidden="false" customHeight="false" outlineLevel="0" collapsed="false">
      <c r="A4044" s="26" t="n">
        <v>43334</v>
      </c>
      <c r="B4044" s="27" t="n">
        <v>67.85</v>
      </c>
      <c r="C4044" s="27" t="n">
        <v>72.96</v>
      </c>
      <c r="D4044" s="28" t="n">
        <f aca="false">B4044-B4043</f>
        <v>0.530000000000001</v>
      </c>
      <c r="E4044" s="28" t="n">
        <f aca="false">C4044-C4043</f>
        <v>1.30999999999999</v>
      </c>
      <c r="F4044" s="29" t="n">
        <f aca="false">Inputs!$B$5*B4044+Inputs!$B$6*C4044</f>
        <v>3137000</v>
      </c>
      <c r="G4044" s="29" t="n">
        <f aca="false">Inputs!$B$5*D4044</f>
        <v>53000.0000000001</v>
      </c>
      <c r="H4044" s="29" t="n">
        <f aca="false">Inputs!$B$6*E4044</f>
        <v>-65499.9999999994</v>
      </c>
      <c r="I4044" s="29" t="n">
        <f aca="false">G4044+H4044</f>
        <v>-12499.9999999993</v>
      </c>
      <c r="J4044" s="29" t="n">
        <f aca="false">J4043+I4044</f>
        <v>1778500</v>
      </c>
    </row>
    <row r="4045" customFormat="false" ht="15" hidden="false" customHeight="false" outlineLevel="0" collapsed="false">
      <c r="A4045" s="26" t="n">
        <v>43335</v>
      </c>
      <c r="B4045" s="27" t="n">
        <v>69.13</v>
      </c>
      <c r="C4045" s="27" t="n">
        <v>73.73</v>
      </c>
      <c r="D4045" s="28" t="n">
        <f aca="false">B4045-B4044</f>
        <v>1.28</v>
      </c>
      <c r="E4045" s="28" t="n">
        <f aca="false">C4045-C4044</f>
        <v>0.77000000000001</v>
      </c>
      <c r="F4045" s="29" t="n">
        <f aca="false">Inputs!$B$5*B4045+Inputs!$B$6*C4045</f>
        <v>3226500</v>
      </c>
      <c r="G4045" s="29" t="n">
        <f aca="false">Inputs!$B$5*D4045</f>
        <v>128000</v>
      </c>
      <c r="H4045" s="29" t="n">
        <f aca="false">Inputs!$B$6*E4045</f>
        <v>-38500.0000000005</v>
      </c>
      <c r="I4045" s="29" t="n">
        <f aca="false">G4045+H4045</f>
        <v>89499.9999999996</v>
      </c>
      <c r="J4045" s="29" t="n">
        <f aca="false">J4044+I4045</f>
        <v>1868000</v>
      </c>
    </row>
    <row r="4046" customFormat="false" ht="15" hidden="false" customHeight="false" outlineLevel="0" collapsed="false">
      <c r="A4046" s="26" t="n">
        <v>43336</v>
      </c>
      <c r="B4046" s="27" t="n">
        <v>69.71</v>
      </c>
      <c r="C4046" s="27" t="n">
        <v>74.41</v>
      </c>
      <c r="D4046" s="28" t="n">
        <f aca="false">B4046-B4045</f>
        <v>0.579999999999998</v>
      </c>
      <c r="E4046" s="28" t="n">
        <f aca="false">C4046-C4045</f>
        <v>0.679999999999993</v>
      </c>
      <c r="F4046" s="29" t="n">
        <f aca="false">Inputs!$B$5*B4046+Inputs!$B$6*C4046</f>
        <v>3250500</v>
      </c>
      <c r="G4046" s="29" t="n">
        <f aca="false">Inputs!$B$5*D4046</f>
        <v>57999.9999999998</v>
      </c>
      <c r="H4046" s="29" t="n">
        <f aca="false">Inputs!$B$6*E4046</f>
        <v>-33999.9999999996</v>
      </c>
      <c r="I4046" s="29" t="n">
        <f aca="false">G4046+H4046</f>
        <v>24000.0000000002</v>
      </c>
      <c r="J4046" s="29" t="n">
        <f aca="false">J4045+I4046</f>
        <v>1892000</v>
      </c>
    </row>
    <row r="4047" customFormat="false" ht="15" hidden="false" customHeight="false" outlineLevel="0" collapsed="false">
      <c r="A4047" s="26" t="n">
        <v>43339</v>
      </c>
      <c r="B4047" s="27" t="n">
        <v>69.97</v>
      </c>
      <c r="C4047" s="27" t="n">
        <v>74.41</v>
      </c>
      <c r="D4047" s="28" t="n">
        <f aca="false">B4047-B4046</f>
        <v>0.260000000000005</v>
      </c>
      <c r="E4047" s="28" t="n">
        <f aca="false">C4047-C4046</f>
        <v>0</v>
      </c>
      <c r="F4047" s="29" t="n">
        <f aca="false">Inputs!$B$5*B4047+Inputs!$B$6*C4047</f>
        <v>3276500</v>
      </c>
      <c r="G4047" s="29" t="n">
        <f aca="false">Inputs!$B$5*D4047</f>
        <v>26000.0000000005</v>
      </c>
      <c r="H4047" s="29" t="n">
        <f aca="false">Inputs!$B$6*E4047</f>
        <v>-0</v>
      </c>
      <c r="I4047" s="29" t="n">
        <f aca="false">G4047+H4047</f>
        <v>26000.0000000005</v>
      </c>
      <c r="J4047" s="29" t="n">
        <f aca="false">J4046+I4047</f>
        <v>1918000</v>
      </c>
    </row>
    <row r="4048" customFormat="false" ht="15" hidden="false" customHeight="false" outlineLevel="0" collapsed="false">
      <c r="A4048" s="26" t="n">
        <v>43340</v>
      </c>
      <c r="B4048" s="27" t="n">
        <v>68.54</v>
      </c>
      <c r="C4048" s="27" t="n">
        <v>75.91</v>
      </c>
      <c r="D4048" s="28" t="n">
        <f aca="false">B4048-B4047</f>
        <v>-1.42999999999999</v>
      </c>
      <c r="E4048" s="28" t="n">
        <f aca="false">C4048-C4047</f>
        <v>1.5</v>
      </c>
      <c r="F4048" s="29" t="n">
        <f aca="false">Inputs!$B$5*B4048+Inputs!$B$6*C4048</f>
        <v>3058500</v>
      </c>
      <c r="G4048" s="29" t="n">
        <f aca="false">Inputs!$B$5*D4048</f>
        <v>-142999.999999999</v>
      </c>
      <c r="H4048" s="29" t="n">
        <f aca="false">Inputs!$B$6*E4048</f>
        <v>-75000</v>
      </c>
      <c r="I4048" s="29" t="n">
        <f aca="false">G4048+H4048</f>
        <v>-217999.999999999</v>
      </c>
      <c r="J4048" s="29" t="n">
        <f aca="false">J4047+I4048</f>
        <v>1700000</v>
      </c>
    </row>
    <row r="4049" customFormat="false" ht="15" hidden="false" customHeight="false" outlineLevel="0" collapsed="false">
      <c r="A4049" s="26" t="n">
        <v>43341</v>
      </c>
      <c r="B4049" s="27" t="n">
        <v>69.68</v>
      </c>
      <c r="C4049" s="27" t="n">
        <v>76.07</v>
      </c>
      <c r="D4049" s="28" t="n">
        <f aca="false">B4049-B4048</f>
        <v>1.14</v>
      </c>
      <c r="E4049" s="28" t="n">
        <f aca="false">C4049-C4048</f>
        <v>0.159999999999997</v>
      </c>
      <c r="F4049" s="29" t="n">
        <f aca="false">Inputs!$B$5*B4049+Inputs!$B$6*C4049</f>
        <v>3164500</v>
      </c>
      <c r="G4049" s="29" t="n">
        <f aca="false">Inputs!$B$5*D4049</f>
        <v>114000</v>
      </c>
      <c r="H4049" s="29" t="n">
        <f aca="false">Inputs!$B$6*E4049</f>
        <v>-7999.99999999983</v>
      </c>
      <c r="I4049" s="29" t="n">
        <f aca="false">G4049+H4049</f>
        <v>106000</v>
      </c>
      <c r="J4049" s="29" t="n">
        <f aca="false">J4048+I4049</f>
        <v>1806000</v>
      </c>
    </row>
    <row r="4050" customFormat="false" ht="15" hidden="false" customHeight="false" outlineLevel="0" collapsed="false">
      <c r="A4050" s="26" t="n">
        <v>43342</v>
      </c>
      <c r="B4050" s="27" t="n">
        <v>70.25</v>
      </c>
      <c r="C4050" s="27" t="n">
        <v>77.05</v>
      </c>
      <c r="D4050" s="28" t="n">
        <f aca="false">B4050-B4049</f>
        <v>0.569999999999993</v>
      </c>
      <c r="E4050" s="28" t="n">
        <f aca="false">C4050-C4049</f>
        <v>0.980000000000004</v>
      </c>
      <c r="F4050" s="29" t="n">
        <f aca="false">Inputs!$B$5*B4050+Inputs!$B$6*C4050</f>
        <v>3172500</v>
      </c>
      <c r="G4050" s="29" t="n">
        <f aca="false">Inputs!$B$5*D4050</f>
        <v>56999.9999999993</v>
      </c>
      <c r="H4050" s="29" t="n">
        <f aca="false">Inputs!$B$6*E4050</f>
        <v>-49000.0000000002</v>
      </c>
      <c r="I4050" s="29" t="n">
        <f aca="false">G4050+H4050</f>
        <v>7999.99999999912</v>
      </c>
      <c r="J4050" s="29" t="n">
        <f aca="false">J4049+I4050</f>
        <v>1814000</v>
      </c>
    </row>
    <row r="4051" customFormat="false" ht="15" hidden="false" customHeight="false" outlineLevel="0" collapsed="false">
      <c r="A4051" s="26" t="n">
        <v>43343</v>
      </c>
      <c r="B4051" s="27" t="n">
        <v>69.84</v>
      </c>
      <c r="C4051" s="27" t="n">
        <v>76.94</v>
      </c>
      <c r="D4051" s="28" t="n">
        <f aca="false">B4051-B4050</f>
        <v>-0.409999999999997</v>
      </c>
      <c r="E4051" s="28" t="n">
        <f aca="false">C4051-C4050</f>
        <v>-0.109999999999999</v>
      </c>
      <c r="F4051" s="29" t="n">
        <f aca="false">Inputs!$B$5*B4051+Inputs!$B$6*C4051</f>
        <v>3137000</v>
      </c>
      <c r="G4051" s="29" t="n">
        <f aca="false">Inputs!$B$5*D4051</f>
        <v>-40999.9999999997</v>
      </c>
      <c r="H4051" s="29" t="n">
        <f aca="false">Inputs!$B$6*E4051</f>
        <v>5499.99999999997</v>
      </c>
      <c r="I4051" s="29" t="n">
        <f aca="false">G4051+H4051</f>
        <v>-35499.9999999997</v>
      </c>
      <c r="J4051" s="29" t="n">
        <f aca="false">J4050+I4051</f>
        <v>1778500</v>
      </c>
    </row>
    <row r="4052" customFormat="false" ht="15" hidden="false" customHeight="false" outlineLevel="0" collapsed="false">
      <c r="A4052" s="26" t="n">
        <v>43347</v>
      </c>
      <c r="B4052" s="27" t="n">
        <v>69.82</v>
      </c>
      <c r="C4052" s="27" t="n">
        <v>77.51</v>
      </c>
      <c r="D4052" s="28" t="n">
        <f aca="false">B4052-B4051</f>
        <v>-0.0200000000000102</v>
      </c>
      <c r="E4052" s="28" t="n">
        <f aca="false">C4052-C4051</f>
        <v>0.570000000000007</v>
      </c>
      <c r="F4052" s="29" t="n">
        <f aca="false">Inputs!$B$5*B4052+Inputs!$B$6*C4052</f>
        <v>3106500</v>
      </c>
      <c r="G4052" s="29" t="n">
        <f aca="false">Inputs!$B$5*D4052</f>
        <v>-2000.00000000102</v>
      </c>
      <c r="H4052" s="29" t="n">
        <f aca="false">Inputs!$B$6*E4052</f>
        <v>-28500.0000000004</v>
      </c>
      <c r="I4052" s="29" t="n">
        <f aca="false">G4052+H4052</f>
        <v>-30500.0000000014</v>
      </c>
      <c r="J4052" s="29" t="n">
        <f aca="false">J4051+I4052</f>
        <v>1748000</v>
      </c>
    </row>
    <row r="4053" customFormat="false" ht="15" hidden="false" customHeight="false" outlineLevel="0" collapsed="false">
      <c r="A4053" s="26" t="n">
        <v>43348</v>
      </c>
      <c r="B4053" s="27" t="n">
        <v>68.69</v>
      </c>
      <c r="C4053" s="27" t="n">
        <v>76.68</v>
      </c>
      <c r="D4053" s="28" t="n">
        <f aca="false">B4053-B4052</f>
        <v>-1.13</v>
      </c>
      <c r="E4053" s="28" t="n">
        <f aca="false">C4053-C4052</f>
        <v>-0.829999999999998</v>
      </c>
      <c r="F4053" s="29" t="n">
        <f aca="false">Inputs!$B$5*B4053+Inputs!$B$6*C4053</f>
        <v>3035000</v>
      </c>
      <c r="G4053" s="29" t="n">
        <f aca="false">Inputs!$B$5*D4053</f>
        <v>-113000</v>
      </c>
      <c r="H4053" s="29" t="n">
        <f aca="false">Inputs!$B$6*E4053</f>
        <v>41499.9999999999</v>
      </c>
      <c r="I4053" s="29" t="n">
        <f aca="false">G4053+H4053</f>
        <v>-71499.9999999996</v>
      </c>
      <c r="J4053" s="29" t="n">
        <f aca="false">J4052+I4053</f>
        <v>1676500</v>
      </c>
    </row>
    <row r="4054" customFormat="false" ht="15" hidden="false" customHeight="false" outlineLevel="0" collapsed="false">
      <c r="A4054" s="26" t="n">
        <v>43349</v>
      </c>
      <c r="B4054" s="27" t="n">
        <v>67.81</v>
      </c>
      <c r="C4054" s="27" t="n">
        <v>75.67</v>
      </c>
      <c r="D4054" s="28" t="n">
        <f aca="false">B4054-B4053</f>
        <v>-0.879999999999996</v>
      </c>
      <c r="E4054" s="28" t="n">
        <f aca="false">C4054-C4053</f>
        <v>-1.01000000000001</v>
      </c>
      <c r="F4054" s="29" t="n">
        <f aca="false">Inputs!$B$5*B4054+Inputs!$B$6*C4054</f>
        <v>2997500</v>
      </c>
      <c r="G4054" s="29" t="n">
        <f aca="false">Inputs!$B$5*D4054</f>
        <v>-87999.9999999996</v>
      </c>
      <c r="H4054" s="29" t="n">
        <f aca="false">Inputs!$B$6*E4054</f>
        <v>50500.0000000003</v>
      </c>
      <c r="I4054" s="29" t="n">
        <f aca="false">G4054+H4054</f>
        <v>-37499.9999999993</v>
      </c>
      <c r="J4054" s="29" t="n">
        <f aca="false">J4053+I4054</f>
        <v>1639000</v>
      </c>
    </row>
    <row r="4055" customFormat="false" ht="15" hidden="false" customHeight="false" outlineLevel="0" collapsed="false">
      <c r="A4055" s="26" t="n">
        <v>43350</v>
      </c>
      <c r="B4055" s="27" t="n">
        <v>67.73</v>
      </c>
      <c r="C4055" s="27" t="n">
        <v>75.55</v>
      </c>
      <c r="D4055" s="28" t="n">
        <f aca="false">B4055-B4054</f>
        <v>-0.0799999999999983</v>
      </c>
      <c r="E4055" s="28" t="n">
        <f aca="false">C4055-C4054</f>
        <v>-0.120000000000005</v>
      </c>
      <c r="F4055" s="29" t="n">
        <f aca="false">Inputs!$B$5*B4055+Inputs!$B$6*C4055</f>
        <v>2995500</v>
      </c>
      <c r="G4055" s="29" t="n">
        <f aca="false">Inputs!$B$5*D4055</f>
        <v>-7999.99999999983</v>
      </c>
      <c r="H4055" s="29" t="n">
        <f aca="false">Inputs!$B$6*E4055</f>
        <v>6000.00000000023</v>
      </c>
      <c r="I4055" s="29" t="n">
        <f aca="false">G4055+H4055</f>
        <v>-1999.9999999996</v>
      </c>
      <c r="J4055" s="29" t="n">
        <f aca="false">J4054+I4055</f>
        <v>1637000</v>
      </c>
    </row>
    <row r="4056" customFormat="false" ht="15" hidden="false" customHeight="false" outlineLevel="0" collapsed="false">
      <c r="A4056" s="26" t="n">
        <v>43353</v>
      </c>
      <c r="B4056" s="27" t="n">
        <v>67.55</v>
      </c>
      <c r="C4056" s="27" t="n">
        <v>76.77</v>
      </c>
      <c r="D4056" s="28" t="n">
        <f aca="false">B4056-B4055</f>
        <v>-0.180000000000007</v>
      </c>
      <c r="E4056" s="28" t="n">
        <f aca="false">C4056-C4055</f>
        <v>1.22</v>
      </c>
      <c r="F4056" s="29" t="n">
        <f aca="false">Inputs!$B$5*B4056+Inputs!$B$6*C4056</f>
        <v>2916500</v>
      </c>
      <c r="G4056" s="29" t="n">
        <f aca="false">Inputs!$B$5*D4056</f>
        <v>-18000.0000000007</v>
      </c>
      <c r="H4056" s="29" t="n">
        <f aca="false">Inputs!$B$6*E4056</f>
        <v>-60999.9999999999</v>
      </c>
      <c r="I4056" s="29" t="n">
        <f aca="false">G4056+H4056</f>
        <v>-79000.0000000006</v>
      </c>
      <c r="J4056" s="29" t="n">
        <f aca="false">J4055+I4056</f>
        <v>1558000</v>
      </c>
    </row>
    <row r="4057" customFormat="false" ht="15" hidden="false" customHeight="false" outlineLevel="0" collapsed="false">
      <c r="A4057" s="26" t="n">
        <v>43354</v>
      </c>
      <c r="B4057" s="27" t="n">
        <v>69.29</v>
      </c>
      <c r="C4057" s="27" t="n">
        <v>78.22</v>
      </c>
      <c r="D4057" s="28" t="n">
        <f aca="false">B4057-B4056</f>
        <v>1.74000000000001</v>
      </c>
      <c r="E4057" s="28" t="n">
        <f aca="false">C4057-C4056</f>
        <v>1.45</v>
      </c>
      <c r="F4057" s="29" t="n">
        <f aca="false">Inputs!$B$5*B4057+Inputs!$B$6*C4057</f>
        <v>3018000</v>
      </c>
      <c r="G4057" s="29" t="n">
        <f aca="false">Inputs!$B$5*D4057</f>
        <v>174000.000000001</v>
      </c>
      <c r="H4057" s="29" t="n">
        <f aca="false">Inputs!$B$6*E4057</f>
        <v>-72500.0000000002</v>
      </c>
      <c r="I4057" s="29" t="n">
        <f aca="false">G4057+H4057</f>
        <v>101500.000000001</v>
      </c>
      <c r="J4057" s="29" t="n">
        <f aca="false">J4056+I4057</f>
        <v>1659500</v>
      </c>
    </row>
    <row r="4058" customFormat="false" ht="15" hidden="false" customHeight="false" outlineLevel="0" collapsed="false">
      <c r="A4058" s="26" t="n">
        <v>43355</v>
      </c>
      <c r="B4058" s="27" t="n">
        <v>70.37</v>
      </c>
      <c r="C4058" s="27" t="n">
        <v>80.02</v>
      </c>
      <c r="D4058" s="28" t="n">
        <f aca="false">B4058-B4057</f>
        <v>1.08</v>
      </c>
      <c r="E4058" s="28" t="n">
        <f aca="false">C4058-C4057</f>
        <v>1.8</v>
      </c>
      <c r="F4058" s="29" t="n">
        <f aca="false">Inputs!$B$5*B4058+Inputs!$B$6*C4058</f>
        <v>3036000</v>
      </c>
      <c r="G4058" s="29" t="n">
        <f aca="false">Inputs!$B$5*D4058</f>
        <v>108000</v>
      </c>
      <c r="H4058" s="29" t="n">
        <f aca="false">Inputs!$B$6*E4058</f>
        <v>-89999.9999999999</v>
      </c>
      <c r="I4058" s="29" t="n">
        <f aca="false">G4058+H4058</f>
        <v>18000</v>
      </c>
      <c r="J4058" s="29" t="n">
        <f aca="false">J4057+I4058</f>
        <v>1677500</v>
      </c>
    </row>
    <row r="4059" customFormat="false" ht="15" hidden="false" customHeight="false" outlineLevel="0" collapsed="false">
      <c r="A4059" s="26" t="n">
        <v>43356</v>
      </c>
      <c r="B4059" s="27" t="n">
        <v>68.6</v>
      </c>
      <c r="C4059" s="27" t="n">
        <v>77.66</v>
      </c>
      <c r="D4059" s="28" t="n">
        <f aca="false">B4059-B4058</f>
        <v>-1.77000000000001</v>
      </c>
      <c r="E4059" s="28" t="n">
        <f aca="false">C4059-C4058</f>
        <v>-2.36</v>
      </c>
      <c r="F4059" s="29" t="n">
        <f aca="false">Inputs!$B$5*B4059+Inputs!$B$6*C4059</f>
        <v>2977000</v>
      </c>
      <c r="G4059" s="29" t="n">
        <f aca="false">Inputs!$B$5*D4059</f>
        <v>-177000.000000001</v>
      </c>
      <c r="H4059" s="29" t="n">
        <f aca="false">Inputs!$B$6*E4059</f>
        <v>118000</v>
      </c>
      <c r="I4059" s="29" t="n">
        <f aca="false">G4059+H4059</f>
        <v>-59000.0000000011</v>
      </c>
      <c r="J4059" s="29" t="n">
        <f aca="false">J4058+I4059</f>
        <v>1618500</v>
      </c>
    </row>
    <row r="4060" customFormat="false" ht="15" hidden="false" customHeight="false" outlineLevel="0" collapsed="false">
      <c r="A4060" s="26" t="n">
        <v>43357</v>
      </c>
      <c r="B4060" s="27" t="n">
        <v>68.98</v>
      </c>
      <c r="C4060" s="27" t="n">
        <v>77.87</v>
      </c>
      <c r="D4060" s="28" t="n">
        <f aca="false">B4060-B4059</f>
        <v>0.38000000000001</v>
      </c>
      <c r="E4060" s="28" t="n">
        <f aca="false">C4060-C4059</f>
        <v>0.210000000000008</v>
      </c>
      <c r="F4060" s="29" t="n">
        <f aca="false">Inputs!$B$5*B4060+Inputs!$B$6*C4060</f>
        <v>3004500</v>
      </c>
      <c r="G4060" s="29" t="n">
        <f aca="false">Inputs!$B$5*D4060</f>
        <v>38000.000000001</v>
      </c>
      <c r="H4060" s="29" t="n">
        <f aca="false">Inputs!$B$6*E4060</f>
        <v>-10500.0000000004</v>
      </c>
      <c r="I4060" s="29" t="n">
        <f aca="false">G4060+H4060</f>
        <v>27500.0000000006</v>
      </c>
      <c r="J4060" s="29" t="n">
        <f aca="false">J4059+I4060</f>
        <v>1646000</v>
      </c>
    </row>
    <row r="4061" customFormat="false" ht="15" hidden="false" customHeight="false" outlineLevel="0" collapsed="false">
      <c r="A4061" s="26" t="n">
        <v>43360</v>
      </c>
      <c r="B4061" s="27" t="n">
        <v>68.86</v>
      </c>
      <c r="C4061" s="27" t="n">
        <v>78.22</v>
      </c>
      <c r="D4061" s="28" t="n">
        <f aca="false">B4061-B4060</f>
        <v>-0.120000000000005</v>
      </c>
      <c r="E4061" s="28" t="n">
        <f aca="false">C4061-C4060</f>
        <v>0.349999999999994</v>
      </c>
      <c r="F4061" s="29" t="n">
        <f aca="false">Inputs!$B$5*B4061+Inputs!$B$6*C4061</f>
        <v>2975000</v>
      </c>
      <c r="G4061" s="29" t="n">
        <f aca="false">Inputs!$B$5*D4061</f>
        <v>-12000.0000000005</v>
      </c>
      <c r="H4061" s="29" t="n">
        <f aca="false">Inputs!$B$6*E4061</f>
        <v>-17499.9999999997</v>
      </c>
      <c r="I4061" s="29" t="n">
        <f aca="false">G4061+H4061</f>
        <v>-29500.0000000002</v>
      </c>
      <c r="J4061" s="29" t="n">
        <f aca="false">J4060+I4061</f>
        <v>1616500</v>
      </c>
    </row>
    <row r="4062" customFormat="false" ht="15" hidden="false" customHeight="false" outlineLevel="0" collapsed="false">
      <c r="A4062" s="26" t="n">
        <v>43361</v>
      </c>
      <c r="B4062" s="27" t="n">
        <v>69.87</v>
      </c>
      <c r="C4062" s="27" t="n">
        <v>79.25</v>
      </c>
      <c r="D4062" s="28" t="n">
        <f aca="false">B4062-B4061</f>
        <v>1.01000000000001</v>
      </c>
      <c r="E4062" s="28" t="n">
        <f aca="false">C4062-C4061</f>
        <v>1.03</v>
      </c>
      <c r="F4062" s="29" t="n">
        <f aca="false">Inputs!$B$5*B4062+Inputs!$B$6*C4062</f>
        <v>3024500</v>
      </c>
      <c r="G4062" s="29" t="n">
        <f aca="false">Inputs!$B$5*D4062</f>
        <v>101000.000000001</v>
      </c>
      <c r="H4062" s="29" t="n">
        <f aca="false">Inputs!$B$6*E4062</f>
        <v>-51500.0000000001</v>
      </c>
      <c r="I4062" s="29" t="n">
        <f aca="false">G4062+H4062</f>
        <v>49500.0000000005</v>
      </c>
      <c r="J4062" s="29" t="n">
        <f aca="false">J4061+I4062</f>
        <v>1666000</v>
      </c>
    </row>
    <row r="4063" customFormat="false" ht="15" hidden="false" customHeight="false" outlineLevel="0" collapsed="false">
      <c r="A4063" s="26" t="n">
        <v>43362</v>
      </c>
      <c r="B4063" s="27" t="n">
        <v>71.08</v>
      </c>
      <c r="C4063" s="27" t="n">
        <v>79.43</v>
      </c>
      <c r="D4063" s="28" t="n">
        <f aca="false">B4063-B4062</f>
        <v>1.20999999999999</v>
      </c>
      <c r="E4063" s="28" t="n">
        <f aca="false">C4063-C4062</f>
        <v>0.180000000000007</v>
      </c>
      <c r="F4063" s="29" t="n">
        <f aca="false">Inputs!$B$5*B4063+Inputs!$B$6*C4063</f>
        <v>3136500</v>
      </c>
      <c r="G4063" s="29" t="n">
        <f aca="false">Inputs!$B$5*D4063</f>
        <v>120999.999999999</v>
      </c>
      <c r="H4063" s="29" t="n">
        <f aca="false">Inputs!$B$6*E4063</f>
        <v>-9000.00000000034</v>
      </c>
      <c r="I4063" s="29" t="n">
        <f aca="false">G4063+H4063</f>
        <v>111999.999999999</v>
      </c>
      <c r="J4063" s="29" t="n">
        <f aca="false">J4062+I4063</f>
        <v>1778000</v>
      </c>
    </row>
    <row r="4064" customFormat="false" ht="15" hidden="false" customHeight="false" outlineLevel="0" collapsed="false">
      <c r="A4064" s="26" t="n">
        <v>43363</v>
      </c>
      <c r="B4064" s="27" t="n">
        <v>70.77</v>
      </c>
      <c r="C4064" s="27" t="n">
        <v>79.03</v>
      </c>
      <c r="D4064" s="28" t="n">
        <f aca="false">B4064-B4063</f>
        <v>-0.310000000000002</v>
      </c>
      <c r="E4064" s="28" t="n">
        <f aca="false">C4064-C4063</f>
        <v>-0.400000000000006</v>
      </c>
      <c r="F4064" s="29" t="n">
        <f aca="false">Inputs!$B$5*B4064+Inputs!$B$6*C4064</f>
        <v>3125500</v>
      </c>
      <c r="G4064" s="29" t="n">
        <f aca="false">Inputs!$B$5*D4064</f>
        <v>-31000.0000000002</v>
      </c>
      <c r="H4064" s="29" t="n">
        <f aca="false">Inputs!$B$6*E4064</f>
        <v>20000.0000000003</v>
      </c>
      <c r="I4064" s="29" t="n">
        <f aca="false">G4064+H4064</f>
        <v>-10999.9999999999</v>
      </c>
      <c r="J4064" s="29" t="n">
        <f aca="false">J4063+I4064</f>
        <v>1767000</v>
      </c>
    </row>
    <row r="4065" customFormat="false" ht="15" hidden="false" customHeight="false" outlineLevel="0" collapsed="false">
      <c r="A4065" s="26" t="n">
        <v>43364</v>
      </c>
      <c r="B4065" s="27" t="n">
        <v>70.8</v>
      </c>
      <c r="C4065" s="27" t="n">
        <v>78.9</v>
      </c>
      <c r="D4065" s="28" t="n">
        <f aca="false">B4065-B4064</f>
        <v>0.0300000000000011</v>
      </c>
      <c r="E4065" s="28" t="n">
        <f aca="false">C4065-C4064</f>
        <v>-0.129999999999995</v>
      </c>
      <c r="F4065" s="29" t="n">
        <f aca="false">Inputs!$B$5*B4065+Inputs!$B$6*C4065</f>
        <v>3135000</v>
      </c>
      <c r="G4065" s="29" t="n">
        <f aca="false">Inputs!$B$5*D4065</f>
        <v>3000.00000000011</v>
      </c>
      <c r="H4065" s="29" t="n">
        <f aca="false">Inputs!$B$6*E4065</f>
        <v>6499.99999999977</v>
      </c>
      <c r="I4065" s="29" t="n">
        <f aca="false">G4065+H4065</f>
        <v>9499.99999999989</v>
      </c>
      <c r="J4065" s="29" t="n">
        <f aca="false">J4064+I4065</f>
        <v>1776500</v>
      </c>
    </row>
    <row r="4066" customFormat="false" ht="15" hidden="false" customHeight="false" outlineLevel="0" collapsed="false">
      <c r="A4066" s="26" t="n">
        <v>43367</v>
      </c>
      <c r="B4066" s="27" t="n">
        <v>73.23</v>
      </c>
      <c r="C4066" s="27" t="n">
        <v>80.89</v>
      </c>
      <c r="D4066" s="28" t="n">
        <f aca="false">B4066-B4065</f>
        <v>2.43000000000001</v>
      </c>
      <c r="E4066" s="28" t="n">
        <f aca="false">C4066-C4065</f>
        <v>1.98999999999999</v>
      </c>
      <c r="F4066" s="29" t="n">
        <f aca="false">Inputs!$B$5*B4066+Inputs!$B$6*C4066</f>
        <v>3278500</v>
      </c>
      <c r="G4066" s="29" t="n">
        <f aca="false">Inputs!$B$5*D4066</f>
        <v>243000.000000001</v>
      </c>
      <c r="H4066" s="29" t="n">
        <f aca="false">Inputs!$B$6*E4066</f>
        <v>-99499.9999999997</v>
      </c>
      <c r="I4066" s="29" t="n">
        <f aca="false">G4066+H4066</f>
        <v>143500.000000001</v>
      </c>
      <c r="J4066" s="29" t="n">
        <f aca="false">J4065+I4066</f>
        <v>1920000</v>
      </c>
    </row>
    <row r="4067" customFormat="false" ht="15" hidden="false" customHeight="false" outlineLevel="0" collapsed="false">
      <c r="A4067" s="26" t="n">
        <v>43368</v>
      </c>
      <c r="B4067" s="27" t="n">
        <v>73.4</v>
      </c>
      <c r="C4067" s="27" t="n">
        <v>82.21</v>
      </c>
      <c r="D4067" s="28" t="n">
        <f aca="false">B4067-B4066</f>
        <v>0.170000000000002</v>
      </c>
      <c r="E4067" s="28" t="n">
        <f aca="false">C4067-C4066</f>
        <v>1.31999999999999</v>
      </c>
      <c r="F4067" s="29" t="n">
        <f aca="false">Inputs!$B$5*B4067+Inputs!$B$6*C4067</f>
        <v>3229500</v>
      </c>
      <c r="G4067" s="29" t="n">
        <f aca="false">Inputs!$B$5*D4067</f>
        <v>17000.0000000002</v>
      </c>
      <c r="H4067" s="29" t="n">
        <f aca="false">Inputs!$B$6*E4067</f>
        <v>-65999.9999999997</v>
      </c>
      <c r="I4067" s="29" t="n">
        <f aca="false">G4067+H4067</f>
        <v>-48999.9999999995</v>
      </c>
      <c r="J4067" s="29" t="n">
        <f aca="false">J4066+I4067</f>
        <v>1871000</v>
      </c>
    </row>
    <row r="4068" customFormat="false" ht="15" hidden="false" customHeight="false" outlineLevel="0" collapsed="false">
      <c r="A4068" s="26" t="n">
        <v>43369</v>
      </c>
      <c r="B4068" s="27" t="n">
        <v>72.22</v>
      </c>
      <c r="C4068" s="27" t="n">
        <v>81.87</v>
      </c>
      <c r="D4068" s="28" t="n">
        <f aca="false">B4068-B4067</f>
        <v>-1.18000000000001</v>
      </c>
      <c r="E4068" s="28" t="n">
        <f aca="false">C4068-C4067</f>
        <v>-0.339999999999989</v>
      </c>
      <c r="F4068" s="29" t="n">
        <f aca="false">Inputs!$B$5*B4068+Inputs!$B$6*C4068</f>
        <v>3128500</v>
      </c>
      <c r="G4068" s="29" t="n">
        <f aca="false">Inputs!$B$5*D4068</f>
        <v>-118000.000000001</v>
      </c>
      <c r="H4068" s="29" t="n">
        <f aca="false">Inputs!$B$6*E4068</f>
        <v>16999.9999999995</v>
      </c>
      <c r="I4068" s="29" t="n">
        <f aca="false">G4068+H4068</f>
        <v>-101000.000000001</v>
      </c>
      <c r="J4068" s="29" t="n">
        <f aca="false">J4067+I4068</f>
        <v>1770000</v>
      </c>
    </row>
    <row r="4069" customFormat="false" ht="15" hidden="false" customHeight="false" outlineLevel="0" collapsed="false">
      <c r="A4069" s="26" t="n">
        <v>43370</v>
      </c>
      <c r="B4069" s="27" t="n">
        <v>72.18</v>
      </c>
      <c r="C4069" s="27" t="n">
        <v>81.54</v>
      </c>
      <c r="D4069" s="28" t="n">
        <f aca="false">B4069-B4068</f>
        <v>-0.039999999999992</v>
      </c>
      <c r="E4069" s="28" t="n">
        <f aca="false">C4069-C4068</f>
        <v>-0.329999999999998</v>
      </c>
      <c r="F4069" s="29" t="n">
        <f aca="false">Inputs!$B$5*B4069+Inputs!$B$6*C4069</f>
        <v>3141000</v>
      </c>
      <c r="G4069" s="29" t="n">
        <f aca="false">Inputs!$B$5*D4069</f>
        <v>-3999.9999999992</v>
      </c>
      <c r="H4069" s="29" t="n">
        <f aca="false">Inputs!$B$6*E4069</f>
        <v>16499.9999999999</v>
      </c>
      <c r="I4069" s="29" t="n">
        <f aca="false">G4069+H4069</f>
        <v>12500.0000000007</v>
      </c>
      <c r="J4069" s="29" t="n">
        <f aca="false">J4068+I4069</f>
        <v>1782500</v>
      </c>
    </row>
    <row r="4070" customFormat="false" ht="15" hidden="false" customHeight="false" outlineLevel="0" collapsed="false">
      <c r="A4070" s="26" t="n">
        <v>43371</v>
      </c>
      <c r="B4070" s="27" t="n">
        <v>73.16</v>
      </c>
      <c r="C4070" s="27" t="n">
        <v>82.72</v>
      </c>
      <c r="D4070" s="28" t="n">
        <f aca="false">B4070-B4069</f>
        <v>0.97999999999999</v>
      </c>
      <c r="E4070" s="28" t="n">
        <f aca="false">C4070-C4069</f>
        <v>1.17999999999999</v>
      </c>
      <c r="F4070" s="29" t="n">
        <f aca="false">Inputs!$B$5*B4070+Inputs!$B$6*C4070</f>
        <v>3180000</v>
      </c>
      <c r="G4070" s="29" t="n">
        <f aca="false">Inputs!$B$5*D4070</f>
        <v>97999.999999999</v>
      </c>
      <c r="H4070" s="29" t="n">
        <f aca="false">Inputs!$B$6*E4070</f>
        <v>-58999.9999999996</v>
      </c>
      <c r="I4070" s="29" t="n">
        <f aca="false">G4070+H4070</f>
        <v>38999.9999999994</v>
      </c>
      <c r="J4070" s="29" t="n">
        <f aca="false">J4069+I4070</f>
        <v>1821500</v>
      </c>
    </row>
    <row r="4071" customFormat="false" ht="15" hidden="false" customHeight="false" outlineLevel="0" collapsed="false">
      <c r="A4071" s="26" t="n">
        <v>43374</v>
      </c>
      <c r="B4071" s="27" t="n">
        <v>75.37</v>
      </c>
      <c r="C4071" s="27" t="n">
        <v>84.94</v>
      </c>
      <c r="D4071" s="28" t="n">
        <f aca="false">B4071-B4070</f>
        <v>2.21000000000001</v>
      </c>
      <c r="E4071" s="28" t="n">
        <f aca="false">C4071-C4070</f>
        <v>2.22</v>
      </c>
      <c r="F4071" s="29" t="n">
        <f aca="false">Inputs!$B$5*B4071+Inputs!$B$6*C4071</f>
        <v>3290000</v>
      </c>
      <c r="G4071" s="29" t="n">
        <f aca="false">Inputs!$B$5*D4071</f>
        <v>221000.000000001</v>
      </c>
      <c r="H4071" s="29" t="n">
        <f aca="false">Inputs!$B$6*E4071</f>
        <v>-111000</v>
      </c>
      <c r="I4071" s="29" t="n">
        <f aca="false">G4071+H4071</f>
        <v>110000.000000001</v>
      </c>
      <c r="J4071" s="29" t="n">
        <f aca="false">J4070+I4071</f>
        <v>1931500</v>
      </c>
    </row>
    <row r="4072" customFormat="false" ht="15" hidden="false" customHeight="false" outlineLevel="0" collapsed="false">
      <c r="A4072" s="26" t="n">
        <v>43375</v>
      </c>
      <c r="B4072" s="27" t="n">
        <v>75.16</v>
      </c>
      <c r="C4072" s="27" t="n">
        <v>85.63</v>
      </c>
      <c r="D4072" s="28" t="n">
        <f aca="false">B4072-B4071</f>
        <v>-0.210000000000008</v>
      </c>
      <c r="E4072" s="28" t="n">
        <f aca="false">C4072-C4071</f>
        <v>0.689999999999998</v>
      </c>
      <c r="F4072" s="29" t="n">
        <f aca="false">Inputs!$B$5*B4072+Inputs!$B$6*C4072</f>
        <v>3234500</v>
      </c>
      <c r="G4072" s="29" t="n">
        <f aca="false">Inputs!$B$5*D4072</f>
        <v>-21000.0000000008</v>
      </c>
      <c r="H4072" s="29" t="n">
        <f aca="false">Inputs!$B$6*E4072</f>
        <v>-34499.9999999999</v>
      </c>
      <c r="I4072" s="29" t="n">
        <f aca="false">G4072+H4072</f>
        <v>-55500.0000000007</v>
      </c>
      <c r="J4072" s="29" t="n">
        <f aca="false">J4071+I4072</f>
        <v>1876000</v>
      </c>
    </row>
    <row r="4073" customFormat="false" ht="15" hidden="false" customHeight="false" outlineLevel="0" collapsed="false">
      <c r="A4073" s="26" t="n">
        <v>43376</v>
      </c>
      <c r="B4073" s="27" t="n">
        <v>76.4</v>
      </c>
      <c r="C4073" s="27" t="n">
        <v>85.45</v>
      </c>
      <c r="D4073" s="28" t="n">
        <f aca="false">B4073-B4072</f>
        <v>1.24000000000001</v>
      </c>
      <c r="E4073" s="28" t="n">
        <f aca="false">C4073-C4072</f>
        <v>-0.179999999999993</v>
      </c>
      <c r="F4073" s="29" t="n">
        <f aca="false">Inputs!$B$5*B4073+Inputs!$B$6*C4073</f>
        <v>3367500</v>
      </c>
      <c r="G4073" s="29" t="n">
        <f aca="false">Inputs!$B$5*D4073</f>
        <v>124000.000000001</v>
      </c>
      <c r="H4073" s="29" t="n">
        <f aca="false">Inputs!$B$6*E4073</f>
        <v>8999.99999999963</v>
      </c>
      <c r="I4073" s="29" t="n">
        <f aca="false">G4073+H4073</f>
        <v>133000.000000001</v>
      </c>
      <c r="J4073" s="29" t="n">
        <f aca="false">J4072+I4073</f>
        <v>2009000</v>
      </c>
    </row>
    <row r="4074" customFormat="false" ht="15" hidden="false" customHeight="false" outlineLevel="0" collapsed="false">
      <c r="A4074" s="26" t="n">
        <v>43377</v>
      </c>
      <c r="B4074" s="27" t="n">
        <v>74.44</v>
      </c>
      <c r="C4074" s="27" t="n">
        <v>86.07</v>
      </c>
      <c r="D4074" s="28" t="n">
        <f aca="false">B4074-B4073</f>
        <v>-1.96000000000001</v>
      </c>
      <c r="E4074" s="28" t="n">
        <f aca="false">C4074-C4073</f>
        <v>0.61999999999999</v>
      </c>
      <c r="F4074" s="29" t="n">
        <f aca="false">Inputs!$B$5*B4074+Inputs!$B$6*C4074</f>
        <v>3140500</v>
      </c>
      <c r="G4074" s="29" t="n">
        <f aca="false">Inputs!$B$5*D4074</f>
        <v>-196000.000000001</v>
      </c>
      <c r="H4074" s="29" t="n">
        <f aca="false">Inputs!$B$6*E4074</f>
        <v>-30999.9999999995</v>
      </c>
      <c r="I4074" s="29" t="n">
        <f aca="false">G4074+H4074</f>
        <v>-227000</v>
      </c>
      <c r="J4074" s="29" t="n">
        <f aca="false">J4073+I4074</f>
        <v>1782000</v>
      </c>
    </row>
    <row r="4075" customFormat="false" ht="15" hidden="false" customHeight="false" outlineLevel="0" collapsed="false">
      <c r="A4075" s="26" t="n">
        <v>43378</v>
      </c>
      <c r="B4075" s="27" t="n">
        <v>74.26</v>
      </c>
      <c r="C4075" s="27" t="n">
        <v>85.12</v>
      </c>
      <c r="D4075" s="28" t="n">
        <f aca="false">B4075-B4074</f>
        <v>-0.179999999999993</v>
      </c>
      <c r="E4075" s="28" t="n">
        <f aca="false">C4075-C4074</f>
        <v>-0.949999999999989</v>
      </c>
      <c r="F4075" s="29" t="n">
        <f aca="false">Inputs!$B$5*B4075+Inputs!$B$6*C4075</f>
        <v>3170000</v>
      </c>
      <c r="G4075" s="29" t="n">
        <f aca="false">Inputs!$B$5*D4075</f>
        <v>-17999.9999999993</v>
      </c>
      <c r="H4075" s="29" t="n">
        <f aca="false">Inputs!$B$6*E4075</f>
        <v>47499.9999999994</v>
      </c>
      <c r="I4075" s="29" t="n">
        <f aca="false">G4075+H4075</f>
        <v>29500.0000000002</v>
      </c>
      <c r="J4075" s="29" t="n">
        <f aca="false">J4074+I4075</f>
        <v>1811500</v>
      </c>
    </row>
    <row r="4076" customFormat="false" ht="15" hidden="false" customHeight="false" outlineLevel="0" collapsed="false">
      <c r="A4076" s="26" t="n">
        <v>43381</v>
      </c>
      <c r="B4076" s="27" t="n">
        <v>74.27</v>
      </c>
      <c r="C4076" s="27" t="n">
        <v>84.22</v>
      </c>
      <c r="D4076" s="28" t="n">
        <f aca="false">B4076-B4075</f>
        <v>0.00999999999999091</v>
      </c>
      <c r="E4076" s="28" t="n">
        <f aca="false">C4076-C4075</f>
        <v>-0.900000000000006</v>
      </c>
      <c r="F4076" s="29" t="n">
        <f aca="false">Inputs!$B$5*B4076+Inputs!$B$6*C4076</f>
        <v>3216000</v>
      </c>
      <c r="G4076" s="29" t="n">
        <f aca="false">Inputs!$B$5*D4076</f>
        <v>999.999999999091</v>
      </c>
      <c r="H4076" s="29" t="n">
        <f aca="false">Inputs!$B$6*E4076</f>
        <v>45000.0000000003</v>
      </c>
      <c r="I4076" s="29" t="n">
        <f aca="false">G4076+H4076</f>
        <v>45999.9999999994</v>
      </c>
      <c r="J4076" s="29" t="n">
        <f aca="false">J4075+I4076</f>
        <v>1857500</v>
      </c>
    </row>
    <row r="4077" customFormat="false" ht="15" hidden="false" customHeight="false" outlineLevel="0" collapsed="false">
      <c r="A4077" s="26" t="n">
        <v>43382</v>
      </c>
      <c r="B4077" s="27" t="n">
        <v>74.95</v>
      </c>
      <c r="C4077" s="27" t="n">
        <v>85.16</v>
      </c>
      <c r="D4077" s="28" t="n">
        <f aca="false">B4077-B4076</f>
        <v>0.680000000000007</v>
      </c>
      <c r="E4077" s="28" t="n">
        <f aca="false">C4077-C4076</f>
        <v>0.939999999999998</v>
      </c>
      <c r="F4077" s="29" t="n">
        <f aca="false">Inputs!$B$5*B4077+Inputs!$B$6*C4077</f>
        <v>3237000</v>
      </c>
      <c r="G4077" s="29" t="n">
        <f aca="false">Inputs!$B$5*D4077</f>
        <v>68000.0000000007</v>
      </c>
      <c r="H4077" s="29" t="n">
        <f aca="false">Inputs!$B$6*E4077</f>
        <v>-46999.9999999999</v>
      </c>
      <c r="I4077" s="29" t="n">
        <f aca="false">G4077+H4077</f>
        <v>21000.0000000008</v>
      </c>
      <c r="J4077" s="29" t="n">
        <f aca="false">J4076+I4077</f>
        <v>1878500</v>
      </c>
    </row>
    <row r="4078" customFormat="false" ht="15" hidden="false" customHeight="false" outlineLevel="0" collapsed="false">
      <c r="A4078" s="26" t="n">
        <v>43383</v>
      </c>
      <c r="B4078" s="27" t="n">
        <v>73.18</v>
      </c>
      <c r="C4078" s="27" t="n">
        <v>83.82</v>
      </c>
      <c r="D4078" s="28" t="n">
        <f aca="false">B4078-B4077</f>
        <v>-1.77</v>
      </c>
      <c r="E4078" s="28" t="n">
        <f aca="false">C4078-C4077</f>
        <v>-1.34</v>
      </c>
      <c r="F4078" s="29" t="n">
        <f aca="false">Inputs!$B$5*B4078+Inputs!$B$6*C4078</f>
        <v>3127000</v>
      </c>
      <c r="G4078" s="29" t="n">
        <f aca="false">Inputs!$B$5*D4078</f>
        <v>-177000</v>
      </c>
      <c r="H4078" s="29" t="n">
        <f aca="false">Inputs!$B$6*E4078</f>
        <v>67000.0000000002</v>
      </c>
      <c r="I4078" s="29" t="n">
        <f aca="false">G4078+H4078</f>
        <v>-109999.999999999</v>
      </c>
      <c r="J4078" s="29" t="n">
        <f aca="false">J4077+I4078</f>
        <v>1768500</v>
      </c>
    </row>
    <row r="4079" customFormat="false" ht="15" hidden="false" customHeight="false" outlineLevel="0" collapsed="false">
      <c r="A4079" s="26" t="n">
        <v>43384</v>
      </c>
      <c r="B4079" s="27" t="n">
        <v>70.97</v>
      </c>
      <c r="C4079" s="27" t="n">
        <v>81.35</v>
      </c>
      <c r="D4079" s="28" t="n">
        <f aca="false">B4079-B4078</f>
        <v>-2.21000000000001</v>
      </c>
      <c r="E4079" s="28" t="n">
        <f aca="false">C4079-C4078</f>
        <v>-2.47</v>
      </c>
      <c r="F4079" s="29" t="n">
        <f aca="false">Inputs!$B$5*B4079+Inputs!$B$6*C4079</f>
        <v>3029500</v>
      </c>
      <c r="G4079" s="29" t="n">
        <f aca="false">Inputs!$B$5*D4079</f>
        <v>-221000.000000001</v>
      </c>
      <c r="H4079" s="29" t="n">
        <f aca="false">Inputs!$B$6*E4079</f>
        <v>123500</v>
      </c>
      <c r="I4079" s="29" t="n">
        <f aca="false">G4079+H4079</f>
        <v>-97500.0000000008</v>
      </c>
      <c r="J4079" s="29" t="n">
        <f aca="false">J4078+I4079</f>
        <v>1671000</v>
      </c>
    </row>
    <row r="4080" customFormat="false" ht="15" hidden="false" customHeight="false" outlineLevel="0" collapsed="false">
      <c r="A4080" s="26" t="n">
        <v>43385</v>
      </c>
      <c r="B4080" s="27" t="n">
        <v>71.41</v>
      </c>
      <c r="C4080" s="27" t="n">
        <v>80.71</v>
      </c>
      <c r="D4080" s="28" t="n">
        <f aca="false">B4080-B4079</f>
        <v>0.439999999999998</v>
      </c>
      <c r="E4080" s="28" t="n">
        <f aca="false">C4080-C4079</f>
        <v>-0.640000000000001</v>
      </c>
      <c r="F4080" s="29" t="n">
        <f aca="false">Inputs!$B$5*B4080+Inputs!$B$6*C4080</f>
        <v>3105500</v>
      </c>
      <c r="G4080" s="29" t="n">
        <f aca="false">Inputs!$B$5*D4080</f>
        <v>43999.9999999998</v>
      </c>
      <c r="H4080" s="29" t="n">
        <f aca="false">Inputs!$B$6*E4080</f>
        <v>32000</v>
      </c>
      <c r="I4080" s="29" t="n">
        <f aca="false">G4080+H4080</f>
        <v>75999.9999999998</v>
      </c>
      <c r="J4080" s="29" t="n">
        <f aca="false">J4079+I4080</f>
        <v>1747000</v>
      </c>
    </row>
    <row r="4081" customFormat="false" ht="15" hidden="false" customHeight="false" outlineLevel="0" collapsed="false">
      <c r="A4081" s="26" t="n">
        <v>43388</v>
      </c>
      <c r="B4081" s="27" t="n">
        <v>71.84</v>
      </c>
      <c r="C4081" s="27" t="n">
        <v>80.91</v>
      </c>
      <c r="D4081" s="28" t="n">
        <f aca="false">B4081-B4080</f>
        <v>0.430000000000007</v>
      </c>
      <c r="E4081" s="28" t="n">
        <f aca="false">C4081-C4080</f>
        <v>0.200000000000003</v>
      </c>
      <c r="F4081" s="29" t="n">
        <f aca="false">Inputs!$B$5*B4081+Inputs!$B$6*C4081</f>
        <v>3138500</v>
      </c>
      <c r="G4081" s="29" t="n">
        <f aca="false">Inputs!$B$5*D4081</f>
        <v>43000.0000000007</v>
      </c>
      <c r="H4081" s="29" t="n">
        <f aca="false">Inputs!$B$6*E4081</f>
        <v>-10000.0000000001</v>
      </c>
      <c r="I4081" s="29" t="n">
        <f aca="false">G4081+H4081</f>
        <v>33000.0000000005</v>
      </c>
      <c r="J4081" s="29" t="n">
        <f aca="false">J4080+I4081</f>
        <v>1780000</v>
      </c>
    </row>
    <row r="4082" customFormat="false" ht="15" hidden="false" customHeight="false" outlineLevel="0" collapsed="false">
      <c r="A4082" s="26" t="n">
        <v>43389</v>
      </c>
      <c r="B4082" s="27" t="n">
        <v>71.93</v>
      </c>
      <c r="C4082" s="27" t="n">
        <v>80.53</v>
      </c>
      <c r="D4082" s="28" t="n">
        <f aca="false">B4082-B4081</f>
        <v>0.0900000000000034</v>
      </c>
      <c r="E4082" s="28" t="n">
        <f aca="false">C4082-C4081</f>
        <v>-0.379999999999995</v>
      </c>
      <c r="F4082" s="29" t="n">
        <f aca="false">Inputs!$B$5*B4082+Inputs!$B$6*C4082</f>
        <v>3166500</v>
      </c>
      <c r="G4082" s="29" t="n">
        <f aca="false">Inputs!$B$5*D4082</f>
        <v>9000.00000000034</v>
      </c>
      <c r="H4082" s="29" t="n">
        <f aca="false">Inputs!$B$6*E4082</f>
        <v>18999.9999999998</v>
      </c>
      <c r="I4082" s="29" t="n">
        <f aca="false">G4082+H4082</f>
        <v>28000.0000000001</v>
      </c>
      <c r="J4082" s="29" t="n">
        <f aca="false">J4081+I4082</f>
        <v>1808000</v>
      </c>
    </row>
    <row r="4083" customFormat="false" ht="15" hidden="false" customHeight="false" outlineLevel="0" collapsed="false">
      <c r="A4083" s="26" t="n">
        <v>43390</v>
      </c>
      <c r="B4083" s="27" t="n">
        <v>69.63</v>
      </c>
      <c r="C4083" s="27" t="n">
        <v>79.91</v>
      </c>
      <c r="D4083" s="28" t="n">
        <f aca="false">B4083-B4082</f>
        <v>-2.30000000000001</v>
      </c>
      <c r="E4083" s="28" t="n">
        <f aca="false">C4083-C4082</f>
        <v>-0.620000000000005</v>
      </c>
      <c r="F4083" s="29" t="n">
        <f aca="false">Inputs!$B$5*B4083+Inputs!$B$6*C4083</f>
        <v>2967500</v>
      </c>
      <c r="G4083" s="29" t="n">
        <f aca="false">Inputs!$B$5*D4083</f>
        <v>-230000.000000001</v>
      </c>
      <c r="H4083" s="29" t="n">
        <f aca="false">Inputs!$B$6*E4083</f>
        <v>31000.0000000002</v>
      </c>
      <c r="I4083" s="29" t="n">
        <f aca="false">G4083+H4083</f>
        <v>-199000.000000001</v>
      </c>
      <c r="J4083" s="29" t="n">
        <f aca="false">J4082+I4083</f>
        <v>1609000</v>
      </c>
    </row>
    <row r="4084" customFormat="false" ht="15" hidden="false" customHeight="false" outlineLevel="0" collapsed="false">
      <c r="A4084" s="26" t="n">
        <v>43391</v>
      </c>
      <c r="B4084" s="27" t="n">
        <v>68.63</v>
      </c>
      <c r="C4084" s="27" t="n">
        <v>80.3</v>
      </c>
      <c r="D4084" s="28" t="n">
        <f aca="false">B4084-B4083</f>
        <v>-1</v>
      </c>
      <c r="E4084" s="28" t="n">
        <f aca="false">C4084-C4083</f>
        <v>0.390000000000001</v>
      </c>
      <c r="F4084" s="29" t="n">
        <f aca="false">Inputs!$B$5*B4084+Inputs!$B$6*C4084</f>
        <v>2848000</v>
      </c>
      <c r="G4084" s="29" t="n">
        <f aca="false">Inputs!$B$5*D4084</f>
        <v>-100000</v>
      </c>
      <c r="H4084" s="29" t="n">
        <f aca="false">Inputs!$B$6*E4084</f>
        <v>-19500</v>
      </c>
      <c r="I4084" s="29" t="n">
        <f aca="false">G4084+H4084</f>
        <v>-119500</v>
      </c>
      <c r="J4084" s="29" t="n">
        <f aca="false">J4083+I4084</f>
        <v>1489500</v>
      </c>
    </row>
    <row r="4085" customFormat="false" ht="15" hidden="false" customHeight="false" outlineLevel="0" collapsed="false">
      <c r="A4085" s="26" t="n">
        <v>43392</v>
      </c>
      <c r="B4085" s="27" t="n">
        <v>69.16</v>
      </c>
      <c r="C4085" s="27" t="n">
        <v>80.38</v>
      </c>
      <c r="D4085" s="28" t="n">
        <f aca="false">B4085-B4084</f>
        <v>0.530000000000001</v>
      </c>
      <c r="E4085" s="28" t="n">
        <f aca="false">C4085-C4084</f>
        <v>0.0799999999999983</v>
      </c>
      <c r="F4085" s="29" t="n">
        <f aca="false">Inputs!$B$5*B4085+Inputs!$B$6*C4085</f>
        <v>2897000</v>
      </c>
      <c r="G4085" s="29" t="n">
        <f aca="false">Inputs!$B$5*D4085</f>
        <v>53000.0000000001</v>
      </c>
      <c r="H4085" s="29" t="n">
        <f aca="false">Inputs!$B$6*E4085</f>
        <v>-3999.99999999991</v>
      </c>
      <c r="I4085" s="29" t="n">
        <f aca="false">G4085+H4085</f>
        <v>49000.0000000002</v>
      </c>
      <c r="J4085" s="29" t="n">
        <f aca="false">J4084+I4085</f>
        <v>1538500</v>
      </c>
    </row>
    <row r="4086" customFormat="false" ht="15" hidden="false" customHeight="false" outlineLevel="0" collapsed="false">
      <c r="A4086" s="26" t="n">
        <v>43395</v>
      </c>
      <c r="B4086" s="27" t="n">
        <v>69.25</v>
      </c>
      <c r="C4086" s="27" t="n">
        <v>80.45</v>
      </c>
      <c r="D4086" s="28" t="n">
        <f aca="false">B4086-B4085</f>
        <v>0.0900000000000034</v>
      </c>
      <c r="E4086" s="28" t="n">
        <f aca="false">C4086-C4085</f>
        <v>0.0700000000000074</v>
      </c>
      <c r="F4086" s="29" t="n">
        <f aca="false">Inputs!$B$5*B4086+Inputs!$B$6*C4086</f>
        <v>2902500</v>
      </c>
      <c r="G4086" s="29" t="n">
        <f aca="false">Inputs!$B$5*D4086</f>
        <v>9000.00000000034</v>
      </c>
      <c r="H4086" s="29" t="n">
        <f aca="false">Inputs!$B$6*E4086</f>
        <v>-3500.00000000037</v>
      </c>
      <c r="I4086" s="29" t="n">
        <f aca="false">G4086+H4086</f>
        <v>5499.99999999997</v>
      </c>
      <c r="J4086" s="29" t="n">
        <f aca="false">J4085+I4086</f>
        <v>1544000</v>
      </c>
    </row>
    <row r="4087" customFormat="false" ht="15" hidden="false" customHeight="false" outlineLevel="0" collapsed="false">
      <c r="A4087" s="26" t="n">
        <v>43396</v>
      </c>
      <c r="B4087" s="27" t="n">
        <v>66.49</v>
      </c>
      <c r="C4087" s="27" t="n">
        <v>78.67</v>
      </c>
      <c r="D4087" s="28" t="n">
        <f aca="false">B4087-B4086</f>
        <v>-2.76000000000001</v>
      </c>
      <c r="E4087" s="28" t="n">
        <f aca="false">C4087-C4086</f>
        <v>-1.78</v>
      </c>
      <c r="F4087" s="29" t="n">
        <f aca="false">Inputs!$B$5*B4087+Inputs!$B$6*C4087</f>
        <v>2715500</v>
      </c>
      <c r="G4087" s="29" t="n">
        <f aca="false">Inputs!$B$5*D4087</f>
        <v>-276000.000000001</v>
      </c>
      <c r="H4087" s="29" t="n">
        <f aca="false">Inputs!$B$6*E4087</f>
        <v>89000.0000000001</v>
      </c>
      <c r="I4087" s="29" t="n">
        <f aca="false">G4087+H4087</f>
        <v>-187000</v>
      </c>
      <c r="J4087" s="29" t="n">
        <f aca="false">J4086+I4087</f>
        <v>1357000</v>
      </c>
    </row>
    <row r="4088" customFormat="false" ht="15" hidden="false" customHeight="false" outlineLevel="0" collapsed="false">
      <c r="A4088" s="26" t="n">
        <v>43397</v>
      </c>
      <c r="B4088" s="27" t="n">
        <v>66.56</v>
      </c>
      <c r="C4088" s="27" t="n">
        <v>77.34</v>
      </c>
      <c r="D4088" s="28" t="n">
        <f aca="false">B4088-B4087</f>
        <v>0.0700000000000074</v>
      </c>
      <c r="E4088" s="28" t="n">
        <f aca="false">C4088-C4087</f>
        <v>-1.33</v>
      </c>
      <c r="F4088" s="29" t="n">
        <f aca="false">Inputs!$B$5*B4088+Inputs!$B$6*C4088</f>
        <v>2789000</v>
      </c>
      <c r="G4088" s="29" t="n">
        <f aca="false">Inputs!$B$5*D4088</f>
        <v>7000.00000000074</v>
      </c>
      <c r="H4088" s="29" t="n">
        <f aca="false">Inputs!$B$6*E4088</f>
        <v>66499.9999999999</v>
      </c>
      <c r="I4088" s="29" t="n">
        <f aca="false">G4088+H4088</f>
        <v>73500.0000000007</v>
      </c>
      <c r="J4088" s="29" t="n">
        <f aca="false">J4087+I4088</f>
        <v>1430500</v>
      </c>
    </row>
    <row r="4089" customFormat="false" ht="15" hidden="false" customHeight="false" outlineLevel="0" collapsed="false">
      <c r="A4089" s="26" t="n">
        <v>43398</v>
      </c>
      <c r="B4089" s="27" t="n">
        <v>67.25</v>
      </c>
      <c r="C4089" s="27" t="n">
        <v>77.3</v>
      </c>
      <c r="D4089" s="28" t="n">
        <f aca="false">B4089-B4088</f>
        <v>0.689999999999998</v>
      </c>
      <c r="E4089" s="28" t="n">
        <f aca="false">C4089-C4088</f>
        <v>-0.0400000000000063</v>
      </c>
      <c r="F4089" s="29" t="n">
        <f aca="false">Inputs!$B$5*B4089+Inputs!$B$6*C4089</f>
        <v>2860000</v>
      </c>
      <c r="G4089" s="29" t="n">
        <f aca="false">Inputs!$B$5*D4089</f>
        <v>68999.9999999998</v>
      </c>
      <c r="H4089" s="29" t="n">
        <f aca="false">Inputs!$B$6*E4089</f>
        <v>2000.00000000031</v>
      </c>
      <c r="I4089" s="29" t="n">
        <f aca="false">G4089+H4089</f>
        <v>71000.0000000001</v>
      </c>
      <c r="J4089" s="29" t="n">
        <f aca="false">J4088+I4089</f>
        <v>1501500</v>
      </c>
    </row>
    <row r="4090" customFormat="false" ht="15" hidden="false" customHeight="false" outlineLevel="0" collapsed="false">
      <c r="A4090" s="26" t="n">
        <v>43399</v>
      </c>
      <c r="B4090" s="27" t="n">
        <v>67.58</v>
      </c>
      <c r="C4090" s="27" t="n">
        <v>77.4</v>
      </c>
      <c r="D4090" s="28" t="n">
        <f aca="false">B4090-B4089</f>
        <v>0.329999999999998</v>
      </c>
      <c r="E4090" s="28" t="n">
        <f aca="false">C4090-C4089</f>
        <v>0.100000000000009</v>
      </c>
      <c r="F4090" s="29" t="n">
        <f aca="false">Inputs!$B$5*B4090+Inputs!$B$6*C4090</f>
        <v>2888000</v>
      </c>
      <c r="G4090" s="29" t="n">
        <f aca="false">Inputs!$B$5*D4090</f>
        <v>32999.9999999998</v>
      </c>
      <c r="H4090" s="29" t="n">
        <f aca="false">Inputs!$B$6*E4090</f>
        <v>-5000.00000000043</v>
      </c>
      <c r="I4090" s="29" t="n">
        <f aca="false">G4090+H4090</f>
        <v>27999.9999999994</v>
      </c>
      <c r="J4090" s="29" t="n">
        <f aca="false">J4089+I4090</f>
        <v>1529500</v>
      </c>
    </row>
    <row r="4091" customFormat="false" ht="15" hidden="false" customHeight="false" outlineLevel="0" collapsed="false">
      <c r="A4091" s="26" t="n">
        <v>43402</v>
      </c>
      <c r="B4091" s="27" t="n">
        <v>67</v>
      </c>
      <c r="C4091" s="27" t="n">
        <v>77.56</v>
      </c>
      <c r="D4091" s="28" t="n">
        <f aca="false">B4091-B4090</f>
        <v>-0.579999999999998</v>
      </c>
      <c r="E4091" s="28" t="n">
        <f aca="false">C4091-C4090</f>
        <v>0.159999999999997</v>
      </c>
      <c r="F4091" s="29" t="n">
        <f aca="false">Inputs!$B$5*B4091+Inputs!$B$6*C4091</f>
        <v>2822000</v>
      </c>
      <c r="G4091" s="29" t="n">
        <f aca="false">Inputs!$B$5*D4091</f>
        <v>-57999.9999999998</v>
      </c>
      <c r="H4091" s="29" t="n">
        <f aca="false">Inputs!$B$6*E4091</f>
        <v>-7999.99999999983</v>
      </c>
      <c r="I4091" s="29" t="n">
        <f aca="false">G4091+H4091</f>
        <v>-65999.9999999997</v>
      </c>
      <c r="J4091" s="29" t="n">
        <f aca="false">J4090+I4091</f>
        <v>1463500</v>
      </c>
    </row>
    <row r="4092" customFormat="false" ht="15" hidden="false" customHeight="false" outlineLevel="0" collapsed="false">
      <c r="A4092" s="26" t="n">
        <v>43403</v>
      </c>
      <c r="B4092" s="27" t="n">
        <v>66.18</v>
      </c>
      <c r="C4092" s="27" t="n">
        <v>75.68</v>
      </c>
      <c r="D4092" s="28" t="n">
        <f aca="false">B4092-B4091</f>
        <v>-0.819999999999993</v>
      </c>
      <c r="E4092" s="28" t="n">
        <f aca="false">C4092-C4091</f>
        <v>-1.88</v>
      </c>
      <c r="F4092" s="29" t="n">
        <f aca="false">Inputs!$B$5*B4092+Inputs!$B$6*C4092</f>
        <v>2834000</v>
      </c>
      <c r="G4092" s="29" t="n">
        <f aca="false">Inputs!$B$5*D4092</f>
        <v>-81999.9999999993</v>
      </c>
      <c r="H4092" s="29" t="n">
        <f aca="false">Inputs!$B$6*E4092</f>
        <v>93999.9999999998</v>
      </c>
      <c r="I4092" s="29" t="n">
        <f aca="false">G4092+H4092</f>
        <v>12000.0000000005</v>
      </c>
      <c r="J4092" s="29" t="n">
        <f aca="false">J4091+I4092</f>
        <v>1475500</v>
      </c>
    </row>
    <row r="4093" customFormat="false" ht="15" hidden="false" customHeight="false" outlineLevel="0" collapsed="false">
      <c r="A4093" s="26" t="n">
        <v>43404</v>
      </c>
      <c r="B4093" s="27" t="n">
        <v>65.31</v>
      </c>
      <c r="C4093" s="27" t="n">
        <v>74.84</v>
      </c>
      <c r="D4093" s="28" t="n">
        <f aca="false">B4093-B4092</f>
        <v>-0.870000000000005</v>
      </c>
      <c r="E4093" s="28" t="n">
        <f aca="false">C4093-C4092</f>
        <v>-0.840000000000003</v>
      </c>
      <c r="F4093" s="29" t="n">
        <f aca="false">Inputs!$B$5*B4093+Inputs!$B$6*C4093</f>
        <v>2789000</v>
      </c>
      <c r="G4093" s="29" t="n">
        <f aca="false">Inputs!$B$5*D4093</f>
        <v>-87000.0000000005</v>
      </c>
      <c r="H4093" s="29" t="n">
        <f aca="false">Inputs!$B$6*E4093</f>
        <v>42000.0000000002</v>
      </c>
      <c r="I4093" s="29" t="n">
        <f aca="false">G4093+H4093</f>
        <v>-45000.0000000003</v>
      </c>
      <c r="J4093" s="29" t="n">
        <f aca="false">J4092+I4093</f>
        <v>1430500</v>
      </c>
    </row>
    <row r="4094" customFormat="false" ht="15" hidden="false" customHeight="false" outlineLevel="0" collapsed="false">
      <c r="A4094" s="26" t="n">
        <v>43405</v>
      </c>
      <c r="B4094" s="27" t="n">
        <v>63.67</v>
      </c>
      <c r="C4094" s="27" t="n">
        <v>71.25</v>
      </c>
      <c r="D4094" s="28" t="n">
        <f aca="false">B4094-B4093</f>
        <v>-1.64</v>
      </c>
      <c r="E4094" s="28" t="n">
        <f aca="false">C4094-C4093</f>
        <v>-3.59</v>
      </c>
      <c r="F4094" s="29" t="n">
        <f aca="false">Inputs!$B$5*B4094+Inputs!$B$6*C4094</f>
        <v>2804500</v>
      </c>
      <c r="G4094" s="29" t="n">
        <f aca="false">Inputs!$B$5*D4094</f>
        <v>-164000</v>
      </c>
      <c r="H4094" s="29" t="n">
        <f aca="false">Inputs!$B$6*E4094</f>
        <v>179500</v>
      </c>
      <c r="I4094" s="29" t="n">
        <f aca="false">G4094+H4094</f>
        <v>15500.0000000001</v>
      </c>
      <c r="J4094" s="29" t="n">
        <f aca="false">J4093+I4094</f>
        <v>1446000</v>
      </c>
    </row>
    <row r="4095" customFormat="false" ht="15" hidden="false" customHeight="false" outlineLevel="0" collapsed="false">
      <c r="A4095" s="26" t="n">
        <v>43406</v>
      </c>
      <c r="B4095" s="27" t="n">
        <v>63.12</v>
      </c>
      <c r="C4095" s="27" t="n">
        <v>71.11</v>
      </c>
      <c r="D4095" s="28" t="n">
        <f aca="false">B4095-B4094</f>
        <v>-0.550000000000004</v>
      </c>
      <c r="E4095" s="28" t="n">
        <f aca="false">C4095-C4094</f>
        <v>-0.140000000000001</v>
      </c>
      <c r="F4095" s="29" t="n">
        <f aca="false">Inputs!$B$5*B4095+Inputs!$B$6*C4095</f>
        <v>2756500</v>
      </c>
      <c r="G4095" s="29" t="n">
        <f aca="false">Inputs!$B$5*D4095</f>
        <v>-55000.0000000004</v>
      </c>
      <c r="H4095" s="29" t="n">
        <f aca="false">Inputs!$B$6*E4095</f>
        <v>7000.00000000003</v>
      </c>
      <c r="I4095" s="29" t="n">
        <f aca="false">G4095+H4095</f>
        <v>-48000.0000000004</v>
      </c>
      <c r="J4095" s="29" t="n">
        <f aca="false">J4094+I4095</f>
        <v>1398000</v>
      </c>
    </row>
    <row r="4096" customFormat="false" ht="15" hidden="false" customHeight="false" outlineLevel="0" collapsed="false">
      <c r="A4096" s="26" t="n">
        <v>43409</v>
      </c>
      <c r="B4096" s="27" t="n">
        <v>63.12</v>
      </c>
      <c r="C4096" s="27" t="n">
        <v>72.68</v>
      </c>
      <c r="D4096" s="28" t="n">
        <f aca="false">B4096-B4095</f>
        <v>0</v>
      </c>
      <c r="E4096" s="28" t="n">
        <f aca="false">C4096-C4095</f>
        <v>1.57000000000001</v>
      </c>
      <c r="F4096" s="29" t="n">
        <f aca="false">Inputs!$B$5*B4096+Inputs!$B$6*C4096</f>
        <v>2678000</v>
      </c>
      <c r="G4096" s="29" t="n">
        <f aca="false">Inputs!$B$5*D4096</f>
        <v>0</v>
      </c>
      <c r="H4096" s="29" t="n">
        <f aca="false">Inputs!$B$6*E4096</f>
        <v>-78500.0000000004</v>
      </c>
      <c r="I4096" s="29" t="n">
        <f aca="false">G4096+H4096</f>
        <v>-78500.0000000004</v>
      </c>
      <c r="J4096" s="29" t="n">
        <f aca="false">J4095+I4096</f>
        <v>1319500</v>
      </c>
    </row>
    <row r="4097" customFormat="false" ht="15" hidden="false" customHeight="false" outlineLevel="0" collapsed="false">
      <c r="A4097" s="26" t="n">
        <v>43410</v>
      </c>
      <c r="B4097" s="27" t="n">
        <v>62.16</v>
      </c>
      <c r="C4097" s="27" t="n">
        <v>70.64</v>
      </c>
      <c r="D4097" s="28" t="n">
        <f aca="false">B4097-B4096</f>
        <v>-0.960000000000001</v>
      </c>
      <c r="E4097" s="28" t="n">
        <f aca="false">C4097-C4096</f>
        <v>-2.04000000000001</v>
      </c>
      <c r="F4097" s="29" t="n">
        <f aca="false">Inputs!$B$5*B4097+Inputs!$B$6*C4097</f>
        <v>2684000</v>
      </c>
      <c r="G4097" s="29" t="n">
        <f aca="false">Inputs!$B$5*D4097</f>
        <v>-96000.0000000001</v>
      </c>
      <c r="H4097" s="29" t="n">
        <f aca="false">Inputs!$B$6*E4097</f>
        <v>102000</v>
      </c>
      <c r="I4097" s="29" t="n">
        <f aca="false">G4097+H4097</f>
        <v>6000.00000000022</v>
      </c>
      <c r="J4097" s="29" t="n">
        <f aca="false">J4096+I4097</f>
        <v>1325500</v>
      </c>
    </row>
    <row r="4098" customFormat="false" ht="15" hidden="false" customHeight="false" outlineLevel="0" collapsed="false">
      <c r="A4098" s="26" t="n">
        <v>43411</v>
      </c>
      <c r="B4098" s="27" t="n">
        <v>61.69</v>
      </c>
      <c r="C4098" s="27" t="n">
        <v>70.1</v>
      </c>
      <c r="D4098" s="28" t="n">
        <f aca="false">B4098-B4097</f>
        <v>-0.469999999999999</v>
      </c>
      <c r="E4098" s="28" t="n">
        <f aca="false">C4098-C4097</f>
        <v>-0.540000000000006</v>
      </c>
      <c r="F4098" s="29" t="n">
        <f aca="false">Inputs!$B$5*B4098+Inputs!$B$6*C4098</f>
        <v>2664000</v>
      </c>
      <c r="G4098" s="29" t="n">
        <f aca="false">Inputs!$B$5*D4098</f>
        <v>-46999.9999999999</v>
      </c>
      <c r="H4098" s="29" t="n">
        <f aca="false">Inputs!$B$6*E4098</f>
        <v>27000.0000000003</v>
      </c>
      <c r="I4098" s="29" t="n">
        <f aca="false">G4098+H4098</f>
        <v>-19999.9999999996</v>
      </c>
      <c r="J4098" s="29" t="n">
        <f aca="false">J4097+I4098</f>
        <v>1305500</v>
      </c>
    </row>
    <row r="4099" customFormat="false" ht="15" hidden="false" customHeight="false" outlineLevel="0" collapsed="false">
      <c r="A4099" s="26" t="n">
        <v>43412</v>
      </c>
      <c r="B4099" s="27" t="n">
        <v>60.71</v>
      </c>
      <c r="C4099" s="27" t="n">
        <v>69.29</v>
      </c>
      <c r="D4099" s="28" t="n">
        <f aca="false">B4099-B4098</f>
        <v>-0.979999999999997</v>
      </c>
      <c r="E4099" s="28" t="n">
        <f aca="false">C4099-C4098</f>
        <v>-0.809999999999988</v>
      </c>
      <c r="F4099" s="29" t="n">
        <f aca="false">Inputs!$B$5*B4099+Inputs!$B$6*C4099</f>
        <v>2606500</v>
      </c>
      <c r="G4099" s="29" t="n">
        <f aca="false">Inputs!$B$5*D4099</f>
        <v>-97999.9999999997</v>
      </c>
      <c r="H4099" s="29" t="n">
        <f aca="false">Inputs!$B$6*E4099</f>
        <v>40499.9999999994</v>
      </c>
      <c r="I4099" s="29" t="n">
        <f aca="false">G4099+H4099</f>
        <v>-57500.0000000003</v>
      </c>
      <c r="J4099" s="29" t="n">
        <f aca="false">J4098+I4099</f>
        <v>1248000</v>
      </c>
    </row>
    <row r="4100" customFormat="false" ht="15" hidden="false" customHeight="false" outlineLevel="0" collapsed="false">
      <c r="A4100" s="26" t="n">
        <v>43413</v>
      </c>
      <c r="B4100" s="27" t="n">
        <v>60.19</v>
      </c>
      <c r="C4100" s="27" t="n">
        <v>69.01</v>
      </c>
      <c r="D4100" s="28" t="n">
        <f aca="false">B4100-B4099</f>
        <v>-0.520000000000003</v>
      </c>
      <c r="E4100" s="28" t="n">
        <f aca="false">C4100-C4099</f>
        <v>-0.280000000000001</v>
      </c>
      <c r="F4100" s="29" t="n">
        <f aca="false">Inputs!$B$5*B4100+Inputs!$B$6*C4100</f>
        <v>2568500</v>
      </c>
      <c r="G4100" s="29" t="n">
        <f aca="false">Inputs!$B$5*D4100</f>
        <v>-52000.0000000003</v>
      </c>
      <c r="H4100" s="29" t="n">
        <f aca="false">Inputs!$B$6*E4100</f>
        <v>14000.0000000001</v>
      </c>
      <c r="I4100" s="29" t="n">
        <f aca="false">G4100+H4100</f>
        <v>-38000.0000000003</v>
      </c>
      <c r="J4100" s="29" t="n">
        <f aca="false">J4099+I4100</f>
        <v>1210000</v>
      </c>
    </row>
    <row r="4101" customFormat="false" ht="15" hidden="false" customHeight="false" outlineLevel="0" collapsed="false">
      <c r="A4101" s="26" t="n">
        <v>43416</v>
      </c>
      <c r="B4101" s="27" t="n">
        <v>59.85</v>
      </c>
      <c r="C4101" s="27" t="n">
        <v>69.81</v>
      </c>
      <c r="D4101" s="28" t="n">
        <f aca="false">B4101-B4100</f>
        <v>-0.339999999999996</v>
      </c>
      <c r="E4101" s="28" t="n">
        <f aca="false">C4101-C4100</f>
        <v>0.799999999999997</v>
      </c>
      <c r="F4101" s="29" t="n">
        <f aca="false">Inputs!$B$5*B4101+Inputs!$B$6*C4101</f>
        <v>2494500</v>
      </c>
      <c r="G4101" s="29" t="n">
        <f aca="false">Inputs!$B$5*D4101</f>
        <v>-33999.9999999996</v>
      </c>
      <c r="H4101" s="29" t="n">
        <f aca="false">Inputs!$B$6*E4101</f>
        <v>-39999.9999999999</v>
      </c>
      <c r="I4101" s="29" t="n">
        <f aca="false">G4101+H4101</f>
        <v>-73999.9999999995</v>
      </c>
      <c r="J4101" s="29" t="n">
        <f aca="false">J4100+I4101</f>
        <v>1136000</v>
      </c>
    </row>
    <row r="4102" customFormat="false" ht="15" hidden="false" customHeight="false" outlineLevel="0" collapsed="false">
      <c r="A4102" s="26" t="n">
        <v>43417</v>
      </c>
      <c r="B4102" s="27" t="n">
        <v>55.63</v>
      </c>
      <c r="C4102" s="27" t="n">
        <v>65.45</v>
      </c>
      <c r="D4102" s="28" t="n">
        <f aca="false">B4102-B4101</f>
        <v>-4.22</v>
      </c>
      <c r="E4102" s="28" t="n">
        <f aca="false">C4102-C4101</f>
        <v>-4.36</v>
      </c>
      <c r="F4102" s="29" t="n">
        <f aca="false">Inputs!$B$5*B4102+Inputs!$B$6*C4102</f>
        <v>2290500</v>
      </c>
      <c r="G4102" s="29" t="n">
        <f aca="false">Inputs!$B$5*D4102</f>
        <v>-422000</v>
      </c>
      <c r="H4102" s="29" t="n">
        <f aca="false">Inputs!$B$6*E4102</f>
        <v>218000</v>
      </c>
      <c r="I4102" s="29" t="n">
        <f aca="false">G4102+H4102</f>
        <v>-204000</v>
      </c>
      <c r="J4102" s="29" t="n">
        <f aca="false">J4101+I4102</f>
        <v>932000.000000003</v>
      </c>
    </row>
    <row r="4103" customFormat="false" ht="15" hidden="false" customHeight="false" outlineLevel="0" collapsed="false">
      <c r="A4103" s="26" t="n">
        <v>43418</v>
      </c>
      <c r="B4103" s="27" t="n">
        <v>56.16</v>
      </c>
      <c r="C4103" s="27" t="n">
        <v>64.88</v>
      </c>
      <c r="D4103" s="28" t="n">
        <f aca="false">B4103-B4102</f>
        <v>0.529999999999994</v>
      </c>
      <c r="E4103" s="28" t="n">
        <f aca="false">C4103-C4102</f>
        <v>-0.570000000000007</v>
      </c>
      <c r="F4103" s="29" t="n">
        <f aca="false">Inputs!$B$5*B4103+Inputs!$B$6*C4103</f>
        <v>2372000</v>
      </c>
      <c r="G4103" s="29" t="n">
        <f aca="false">Inputs!$B$5*D4103</f>
        <v>52999.9999999994</v>
      </c>
      <c r="H4103" s="29" t="n">
        <f aca="false">Inputs!$B$6*E4103</f>
        <v>28500.0000000004</v>
      </c>
      <c r="I4103" s="29" t="n">
        <f aca="false">G4103+H4103</f>
        <v>81499.9999999998</v>
      </c>
      <c r="J4103" s="29" t="n">
        <f aca="false">J4102+I4103</f>
        <v>1013500</v>
      </c>
    </row>
    <row r="4104" customFormat="false" ht="15" hidden="false" customHeight="false" outlineLevel="0" collapsed="false">
      <c r="A4104" s="26" t="n">
        <v>43419</v>
      </c>
      <c r="B4104" s="27" t="n">
        <v>56.45</v>
      </c>
      <c r="C4104" s="27" t="n">
        <v>65.61</v>
      </c>
      <c r="D4104" s="28" t="n">
        <f aca="false">B4104-B4103</f>
        <v>0.290000000000006</v>
      </c>
      <c r="E4104" s="28" t="n">
        <f aca="false">C4104-C4103</f>
        <v>0.730000000000004</v>
      </c>
      <c r="F4104" s="29" t="n">
        <f aca="false">Inputs!$B$5*B4104+Inputs!$B$6*C4104</f>
        <v>2364500</v>
      </c>
      <c r="G4104" s="29" t="n">
        <f aca="false">Inputs!$B$5*D4104</f>
        <v>29000.0000000006</v>
      </c>
      <c r="H4104" s="29" t="n">
        <f aca="false">Inputs!$B$6*E4104</f>
        <v>-36500.0000000002</v>
      </c>
      <c r="I4104" s="29" t="n">
        <f aca="false">G4104+H4104</f>
        <v>-7499.99999999957</v>
      </c>
      <c r="J4104" s="29" t="n">
        <f aca="false">J4103+I4104</f>
        <v>1006000</v>
      </c>
    </row>
    <row r="4105" customFormat="false" ht="15" hidden="false" customHeight="false" outlineLevel="0" collapsed="false">
      <c r="A4105" s="26" t="n">
        <v>43420</v>
      </c>
      <c r="B4105" s="27" t="n">
        <v>56.49</v>
      </c>
      <c r="C4105" s="27" t="n">
        <v>65.29</v>
      </c>
      <c r="D4105" s="28" t="n">
        <f aca="false">B4105-B4104</f>
        <v>0.0399999999999992</v>
      </c>
      <c r="E4105" s="28" t="n">
        <f aca="false">C4105-C4104</f>
        <v>-0.319999999999993</v>
      </c>
      <c r="F4105" s="29" t="n">
        <f aca="false">Inputs!$B$5*B4105+Inputs!$B$6*C4105</f>
        <v>2384500</v>
      </c>
      <c r="G4105" s="29" t="n">
        <f aca="false">Inputs!$B$5*D4105</f>
        <v>3999.99999999991</v>
      </c>
      <c r="H4105" s="29" t="n">
        <f aca="false">Inputs!$B$6*E4105</f>
        <v>15999.9999999997</v>
      </c>
      <c r="I4105" s="29" t="n">
        <f aca="false">G4105+H4105</f>
        <v>19999.9999999996</v>
      </c>
      <c r="J4105" s="29" t="n">
        <f aca="false">J4104+I4105</f>
        <v>1026000</v>
      </c>
    </row>
    <row r="4106" customFormat="false" ht="15" hidden="false" customHeight="false" outlineLevel="0" collapsed="false">
      <c r="A4106" s="26" t="n">
        <v>43423</v>
      </c>
      <c r="B4106" s="27" t="n">
        <v>57.16</v>
      </c>
      <c r="C4106" s="27" t="n">
        <v>64.14</v>
      </c>
      <c r="D4106" s="28" t="n">
        <f aca="false">B4106-B4105</f>
        <v>0.669999999999995</v>
      </c>
      <c r="E4106" s="28" t="n">
        <f aca="false">C4106-C4105</f>
        <v>-1.15000000000001</v>
      </c>
      <c r="F4106" s="29" t="n">
        <f aca="false">Inputs!$B$5*B4106+Inputs!$B$6*C4106</f>
        <v>2509000</v>
      </c>
      <c r="G4106" s="29" t="n">
        <f aca="false">Inputs!$B$5*D4106</f>
        <v>66999.9999999995</v>
      </c>
      <c r="H4106" s="29" t="n">
        <f aca="false">Inputs!$B$6*E4106</f>
        <v>57500.0000000003</v>
      </c>
      <c r="I4106" s="29" t="n">
        <f aca="false">G4106+H4106</f>
        <v>124500</v>
      </c>
      <c r="J4106" s="29" t="n">
        <f aca="false">J4105+I4106</f>
        <v>1150500</v>
      </c>
    </row>
    <row r="4107" customFormat="false" ht="15" hidden="false" customHeight="false" outlineLevel="0" collapsed="false">
      <c r="A4107" s="26" t="n">
        <v>43424</v>
      </c>
      <c r="B4107" s="27" t="n">
        <v>53.39</v>
      </c>
      <c r="C4107" s="27" t="n">
        <v>61.5</v>
      </c>
      <c r="D4107" s="28" t="n">
        <f aca="false">B4107-B4106</f>
        <v>-3.77</v>
      </c>
      <c r="E4107" s="28" t="n">
        <f aca="false">C4107-C4106</f>
        <v>-2.64</v>
      </c>
      <c r="F4107" s="29" t="n">
        <f aca="false">Inputs!$B$5*B4107+Inputs!$B$6*C4107</f>
        <v>2264000</v>
      </c>
      <c r="G4107" s="29" t="n">
        <f aca="false">Inputs!$B$5*D4107</f>
        <v>-377000</v>
      </c>
      <c r="H4107" s="29" t="n">
        <f aca="false">Inputs!$B$6*E4107</f>
        <v>132000</v>
      </c>
      <c r="I4107" s="29" t="n">
        <f aca="false">G4107+H4107</f>
        <v>-245000</v>
      </c>
      <c r="J4107" s="29" t="n">
        <f aca="false">J4106+I4107</f>
        <v>905500.000000003</v>
      </c>
    </row>
    <row r="4108" customFormat="false" ht="15" hidden="false" customHeight="false" outlineLevel="0" collapsed="false">
      <c r="A4108" s="26" t="n">
        <v>43425</v>
      </c>
      <c r="B4108" s="27" t="n">
        <v>54.41</v>
      </c>
      <c r="C4108" s="27" t="n">
        <v>61.65</v>
      </c>
      <c r="D4108" s="28" t="n">
        <f aca="false">B4108-B4107</f>
        <v>1.02</v>
      </c>
      <c r="E4108" s="28" t="n">
        <f aca="false">C4108-C4107</f>
        <v>0.149999999999999</v>
      </c>
      <c r="F4108" s="29" t="n">
        <f aca="false">Inputs!$B$5*B4108+Inputs!$B$6*C4108</f>
        <v>2358500</v>
      </c>
      <c r="G4108" s="29" t="n">
        <f aca="false">Inputs!$B$5*D4108</f>
        <v>102000</v>
      </c>
      <c r="H4108" s="29" t="n">
        <f aca="false">Inputs!$B$6*E4108</f>
        <v>-7499.99999999993</v>
      </c>
      <c r="I4108" s="29" t="n">
        <f aca="false">G4108+H4108</f>
        <v>94499.9999999997</v>
      </c>
      <c r="J4108" s="29" t="n">
        <f aca="false">J4107+I4108</f>
        <v>1000000</v>
      </c>
    </row>
    <row r="4109" customFormat="false" ht="15" hidden="false" customHeight="false" outlineLevel="0" collapsed="false">
      <c r="A4109" s="26" t="n">
        <v>43430</v>
      </c>
      <c r="B4109" s="27" t="n">
        <v>51.46</v>
      </c>
      <c r="C4109" s="27" t="n">
        <v>59.7</v>
      </c>
      <c r="D4109" s="28" t="n">
        <f aca="false">B4109-B4108</f>
        <v>-2.95</v>
      </c>
      <c r="E4109" s="28" t="n">
        <f aca="false">C4109-C4108</f>
        <v>-1.95</v>
      </c>
      <c r="F4109" s="29" t="n">
        <f aca="false">Inputs!$B$5*B4109+Inputs!$B$6*C4109</f>
        <v>2161000</v>
      </c>
      <c r="G4109" s="29" t="n">
        <f aca="false">Inputs!$B$5*D4109</f>
        <v>-295000</v>
      </c>
      <c r="H4109" s="29" t="n">
        <f aca="false">Inputs!$B$6*E4109</f>
        <v>97499.9999999998</v>
      </c>
      <c r="I4109" s="29" t="n">
        <f aca="false">G4109+H4109</f>
        <v>-197500</v>
      </c>
      <c r="J4109" s="29" t="n">
        <f aca="false">J4108+I4109</f>
        <v>802500.000000002</v>
      </c>
    </row>
    <row r="4110" customFormat="false" ht="15" hidden="false" customHeight="false" outlineLevel="0" collapsed="false">
      <c r="A4110" s="26" t="n">
        <v>43431</v>
      </c>
      <c r="B4110" s="27" t="n">
        <v>51.31</v>
      </c>
      <c r="C4110" s="27" t="n">
        <v>59.58</v>
      </c>
      <c r="D4110" s="28" t="n">
        <f aca="false">B4110-B4109</f>
        <v>-0.149999999999999</v>
      </c>
      <c r="E4110" s="28" t="n">
        <f aca="false">C4110-C4109</f>
        <v>-0.120000000000005</v>
      </c>
      <c r="F4110" s="29" t="n">
        <f aca="false">Inputs!$B$5*B4110+Inputs!$B$6*C4110</f>
        <v>2152000</v>
      </c>
      <c r="G4110" s="29" t="n">
        <f aca="false">Inputs!$B$5*D4110</f>
        <v>-14999.9999999999</v>
      </c>
      <c r="H4110" s="29" t="n">
        <f aca="false">Inputs!$B$6*E4110</f>
        <v>6000.00000000023</v>
      </c>
      <c r="I4110" s="29" t="n">
        <f aca="false">G4110+H4110</f>
        <v>-8999.99999999963</v>
      </c>
      <c r="J4110" s="29" t="n">
        <f aca="false">J4109+I4110</f>
        <v>793500.000000003</v>
      </c>
    </row>
    <row r="4111" customFormat="false" ht="15" hidden="false" customHeight="false" outlineLevel="0" collapsed="false">
      <c r="A4111" s="26" t="n">
        <v>43432</v>
      </c>
      <c r="B4111" s="27" t="n">
        <v>50.06</v>
      </c>
      <c r="C4111" s="27" t="n">
        <v>57.97</v>
      </c>
      <c r="D4111" s="28" t="n">
        <f aca="false">B4111-B4110</f>
        <v>-1.25</v>
      </c>
      <c r="E4111" s="28" t="n">
        <f aca="false">C4111-C4110</f>
        <v>-1.61</v>
      </c>
      <c r="F4111" s="29" t="n">
        <f aca="false">Inputs!$B$5*B4111+Inputs!$B$6*C4111</f>
        <v>2107500</v>
      </c>
      <c r="G4111" s="29" t="n">
        <f aca="false">Inputs!$B$5*D4111</f>
        <v>-125000</v>
      </c>
      <c r="H4111" s="29" t="n">
        <f aca="false">Inputs!$B$6*E4111</f>
        <v>80500</v>
      </c>
      <c r="I4111" s="29" t="n">
        <f aca="false">G4111+H4111</f>
        <v>-44500</v>
      </c>
      <c r="J4111" s="29" t="n">
        <f aca="false">J4110+I4111</f>
        <v>749000.000000003</v>
      </c>
    </row>
    <row r="4112" customFormat="false" ht="15" hidden="false" customHeight="false" outlineLevel="0" collapsed="false">
      <c r="A4112" s="26" t="n">
        <v>43433</v>
      </c>
      <c r="B4112" s="27" t="n">
        <v>51.46</v>
      </c>
      <c r="C4112" s="27" t="n">
        <v>58.29</v>
      </c>
      <c r="D4112" s="28" t="n">
        <f aca="false">B4112-B4111</f>
        <v>1.4</v>
      </c>
      <c r="E4112" s="28" t="n">
        <f aca="false">C4112-C4111</f>
        <v>0.32</v>
      </c>
      <c r="F4112" s="29" t="n">
        <f aca="false">Inputs!$B$5*B4112+Inputs!$B$6*C4112</f>
        <v>2231500</v>
      </c>
      <c r="G4112" s="29" t="n">
        <f aca="false">Inputs!$B$5*D4112</f>
        <v>140000</v>
      </c>
      <c r="H4112" s="29" t="n">
        <f aca="false">Inputs!$B$6*E4112</f>
        <v>-16000</v>
      </c>
      <c r="I4112" s="29" t="n">
        <f aca="false">G4112+H4112</f>
        <v>124000</v>
      </c>
      <c r="J4112" s="29" t="n">
        <f aca="false">J4111+I4112</f>
        <v>873000.000000003</v>
      </c>
    </row>
    <row r="4113" customFormat="false" ht="15" hidden="false" customHeight="false" outlineLevel="0" collapsed="false">
      <c r="A4113" s="26" t="n">
        <v>43434</v>
      </c>
      <c r="B4113" s="27" t="n">
        <v>50.78</v>
      </c>
      <c r="C4113" s="27" t="n">
        <v>57.71</v>
      </c>
      <c r="D4113" s="28" t="n">
        <f aca="false">B4113-B4112</f>
        <v>-0.68</v>
      </c>
      <c r="E4113" s="28" t="n">
        <f aca="false">C4113-C4112</f>
        <v>-0.579999999999998</v>
      </c>
      <c r="F4113" s="29" t="n">
        <f aca="false">Inputs!$B$5*B4113+Inputs!$B$6*C4113</f>
        <v>2192500</v>
      </c>
      <c r="G4113" s="29" t="n">
        <f aca="false">Inputs!$B$5*D4113</f>
        <v>-68000</v>
      </c>
      <c r="H4113" s="29" t="n">
        <f aca="false">Inputs!$B$6*E4113</f>
        <v>28999.9999999999</v>
      </c>
      <c r="I4113" s="29" t="n">
        <f aca="false">G4113+H4113</f>
        <v>-39000.0000000001</v>
      </c>
      <c r="J4113" s="29" t="n">
        <f aca="false">J4112+I4113</f>
        <v>834000.000000003</v>
      </c>
    </row>
    <row r="4114" customFormat="false" ht="15" hidden="false" customHeight="false" outlineLevel="0" collapsed="false">
      <c r="A4114" s="26" t="n">
        <v>43437</v>
      </c>
      <c r="B4114" s="27" t="n">
        <v>52.98</v>
      </c>
      <c r="C4114" s="27" t="n">
        <v>60.17</v>
      </c>
      <c r="D4114" s="28" t="n">
        <f aca="false">B4114-B4113</f>
        <v>2.2</v>
      </c>
      <c r="E4114" s="28" t="n">
        <f aca="false">C4114-C4113</f>
        <v>2.46</v>
      </c>
      <c r="F4114" s="29" t="n">
        <f aca="false">Inputs!$B$5*B4114+Inputs!$B$6*C4114</f>
        <v>2289500</v>
      </c>
      <c r="G4114" s="29" t="n">
        <f aca="false">Inputs!$B$5*D4114</f>
        <v>220000</v>
      </c>
      <c r="H4114" s="29" t="n">
        <f aca="false">Inputs!$B$6*E4114</f>
        <v>-123000</v>
      </c>
      <c r="I4114" s="29" t="n">
        <f aca="false">G4114+H4114</f>
        <v>96999.9999999995</v>
      </c>
      <c r="J4114" s="29" t="n">
        <f aca="false">J4113+I4114</f>
        <v>931000.000000002</v>
      </c>
    </row>
    <row r="4115" customFormat="false" ht="15" hidden="false" customHeight="false" outlineLevel="0" collapsed="false">
      <c r="A4115" s="26" t="n">
        <v>43438</v>
      </c>
      <c r="B4115" s="27" t="n">
        <v>53.21</v>
      </c>
      <c r="C4115" s="27" t="n">
        <v>61.22</v>
      </c>
      <c r="D4115" s="28" t="n">
        <f aca="false">B4115-B4114</f>
        <v>0.230000000000004</v>
      </c>
      <c r="E4115" s="28" t="n">
        <f aca="false">C4115-C4114</f>
        <v>1.05</v>
      </c>
      <c r="F4115" s="29" t="n">
        <f aca="false">Inputs!$B$5*B4115+Inputs!$B$6*C4115</f>
        <v>2260000</v>
      </c>
      <c r="G4115" s="29" t="n">
        <f aca="false">Inputs!$B$5*D4115</f>
        <v>23000.0000000004</v>
      </c>
      <c r="H4115" s="29" t="n">
        <f aca="false">Inputs!$B$6*E4115</f>
        <v>-52499.9999999999</v>
      </c>
      <c r="I4115" s="29" t="n">
        <f aca="false">G4115+H4115</f>
        <v>-29499.9999999995</v>
      </c>
      <c r="J4115" s="29" t="n">
        <f aca="false">J4114+I4115</f>
        <v>901500.000000003</v>
      </c>
    </row>
    <row r="4116" customFormat="false" ht="15" hidden="false" customHeight="false" outlineLevel="0" collapsed="false">
      <c r="A4116" s="26" t="n">
        <v>43439</v>
      </c>
      <c r="B4116" s="27" t="n">
        <v>52.64</v>
      </c>
      <c r="C4116" s="27" t="n">
        <v>61.4</v>
      </c>
      <c r="D4116" s="28" t="n">
        <f aca="false">B4116-B4115</f>
        <v>-0.57</v>
      </c>
      <c r="E4116" s="28" t="n">
        <f aca="false">C4116-C4115</f>
        <v>0.18</v>
      </c>
      <c r="F4116" s="29" t="n">
        <f aca="false">Inputs!$B$5*B4116+Inputs!$B$6*C4116</f>
        <v>2194000</v>
      </c>
      <c r="G4116" s="29" t="n">
        <f aca="false">Inputs!$B$5*D4116</f>
        <v>-57000</v>
      </c>
      <c r="H4116" s="29" t="n">
        <f aca="false">Inputs!$B$6*E4116</f>
        <v>-8999.99999999999</v>
      </c>
      <c r="I4116" s="29" t="n">
        <f aca="false">G4116+H4116</f>
        <v>-66000</v>
      </c>
      <c r="J4116" s="29" t="n">
        <f aca="false">J4115+I4116</f>
        <v>835500.000000003</v>
      </c>
    </row>
    <row r="4117" customFormat="false" ht="15" hidden="false" customHeight="false" outlineLevel="0" collapsed="false">
      <c r="A4117" s="26" t="n">
        <v>43440</v>
      </c>
      <c r="B4117" s="27" t="n">
        <v>51.54</v>
      </c>
      <c r="C4117" s="27" t="n">
        <v>57.83</v>
      </c>
      <c r="D4117" s="28" t="n">
        <f aca="false">B4117-B4116</f>
        <v>-1.1</v>
      </c>
      <c r="E4117" s="28" t="n">
        <f aca="false">C4117-C4116</f>
        <v>-3.57</v>
      </c>
      <c r="F4117" s="29" t="n">
        <f aca="false">Inputs!$B$5*B4117+Inputs!$B$6*C4117</f>
        <v>2262500</v>
      </c>
      <c r="G4117" s="29" t="n">
        <f aca="false">Inputs!$B$5*D4117</f>
        <v>-110000</v>
      </c>
      <c r="H4117" s="29" t="n">
        <f aca="false">Inputs!$B$6*E4117</f>
        <v>178500</v>
      </c>
      <c r="I4117" s="29" t="n">
        <f aca="false">G4117+H4117</f>
        <v>68499.9999999999</v>
      </c>
      <c r="J4117" s="29" t="n">
        <f aca="false">J4116+I4117</f>
        <v>904000.000000003</v>
      </c>
    </row>
    <row r="4118" customFormat="false" ht="15" hidden="false" customHeight="false" outlineLevel="0" collapsed="false">
      <c r="A4118" s="26" t="n">
        <v>43441</v>
      </c>
      <c r="B4118" s="27" t="n">
        <v>52.76</v>
      </c>
      <c r="C4118" s="27" t="n">
        <v>61.71</v>
      </c>
      <c r="D4118" s="28" t="n">
        <f aca="false">B4118-B4117</f>
        <v>1.22</v>
      </c>
      <c r="E4118" s="28" t="n">
        <f aca="false">C4118-C4117</f>
        <v>3.88</v>
      </c>
      <c r="F4118" s="29" t="n">
        <f aca="false">Inputs!$B$5*B4118+Inputs!$B$6*C4118</f>
        <v>2190500</v>
      </c>
      <c r="G4118" s="29" t="n">
        <f aca="false">Inputs!$B$5*D4118</f>
        <v>122000</v>
      </c>
      <c r="H4118" s="29" t="n">
        <f aca="false">Inputs!$B$6*E4118</f>
        <v>-194000</v>
      </c>
      <c r="I4118" s="29" t="n">
        <f aca="false">G4118+H4118</f>
        <v>-72000.0000000002</v>
      </c>
      <c r="J4118" s="29" t="n">
        <f aca="false">J4117+I4118</f>
        <v>832000.000000002</v>
      </c>
    </row>
    <row r="4119" customFormat="false" ht="15" hidden="false" customHeight="false" outlineLevel="0" collapsed="false">
      <c r="A4119" s="26" t="n">
        <v>43444</v>
      </c>
      <c r="B4119" s="27" t="n">
        <v>51.07</v>
      </c>
      <c r="C4119" s="27" t="n">
        <v>60.29</v>
      </c>
      <c r="D4119" s="28" t="n">
        <f aca="false">B4119-B4118</f>
        <v>-1.69</v>
      </c>
      <c r="E4119" s="28" t="n">
        <f aca="false">C4119-C4118</f>
        <v>-1.42</v>
      </c>
      <c r="F4119" s="29" t="n">
        <f aca="false">Inputs!$B$5*B4119+Inputs!$B$6*C4119</f>
        <v>2092500</v>
      </c>
      <c r="G4119" s="29" t="n">
        <f aca="false">Inputs!$B$5*D4119</f>
        <v>-169000</v>
      </c>
      <c r="H4119" s="29" t="n">
        <f aca="false">Inputs!$B$6*E4119</f>
        <v>71000.0000000001</v>
      </c>
      <c r="I4119" s="29" t="n">
        <f aca="false">G4119+H4119</f>
        <v>-97999.9999999997</v>
      </c>
      <c r="J4119" s="29" t="n">
        <f aca="false">J4118+I4119</f>
        <v>734000.000000003</v>
      </c>
    </row>
    <row r="4120" customFormat="false" ht="15" hidden="false" customHeight="false" outlineLevel="0" collapsed="false">
      <c r="A4120" s="26" t="n">
        <v>43445</v>
      </c>
      <c r="B4120" s="27" t="n">
        <v>51.65</v>
      </c>
      <c r="C4120" s="27" t="n">
        <v>59.73</v>
      </c>
      <c r="D4120" s="28" t="n">
        <f aca="false">B4120-B4119</f>
        <v>0.579999999999998</v>
      </c>
      <c r="E4120" s="28" t="n">
        <f aca="false">C4120-C4119</f>
        <v>-0.560000000000002</v>
      </c>
      <c r="F4120" s="29" t="n">
        <f aca="false">Inputs!$B$5*B4120+Inputs!$B$6*C4120</f>
        <v>2178500</v>
      </c>
      <c r="G4120" s="29" t="n">
        <f aca="false">Inputs!$B$5*D4120</f>
        <v>57999.9999999998</v>
      </c>
      <c r="H4120" s="29" t="n">
        <f aca="false">Inputs!$B$6*E4120</f>
        <v>28000.0000000001</v>
      </c>
      <c r="I4120" s="29" t="n">
        <f aca="false">G4120+H4120</f>
        <v>85999.9999999999</v>
      </c>
      <c r="J4120" s="29" t="n">
        <f aca="false">J4119+I4120</f>
        <v>820000.000000003</v>
      </c>
    </row>
    <row r="4121" customFormat="false" ht="15" hidden="false" customHeight="false" outlineLevel="0" collapsed="false">
      <c r="A4121" s="26" t="n">
        <v>43446</v>
      </c>
      <c r="B4121" s="27" t="n">
        <v>51.04</v>
      </c>
      <c r="C4121" s="27" t="n">
        <v>59.94</v>
      </c>
      <c r="D4121" s="28" t="n">
        <f aca="false">B4121-B4120</f>
        <v>-0.609999999999999</v>
      </c>
      <c r="E4121" s="28" t="n">
        <f aca="false">C4121-C4120</f>
        <v>0.210000000000001</v>
      </c>
      <c r="F4121" s="29" t="n">
        <f aca="false">Inputs!$B$5*B4121+Inputs!$B$6*C4121</f>
        <v>2107000</v>
      </c>
      <c r="G4121" s="29" t="n">
        <f aca="false">Inputs!$B$5*D4121</f>
        <v>-60999.9999999999</v>
      </c>
      <c r="H4121" s="29" t="n">
        <f aca="false">Inputs!$B$6*E4121</f>
        <v>-10500</v>
      </c>
      <c r="I4121" s="29" t="n">
        <f aca="false">G4121+H4121</f>
        <v>-71500</v>
      </c>
      <c r="J4121" s="29" t="n">
        <f aca="false">J4120+I4121</f>
        <v>748500.000000003</v>
      </c>
    </row>
    <row r="4122" customFormat="false" ht="15" hidden="false" customHeight="false" outlineLevel="0" collapsed="false">
      <c r="A4122" s="26" t="n">
        <v>43447</v>
      </c>
      <c r="B4122" s="27" t="n">
        <v>52.69</v>
      </c>
      <c r="C4122" s="27" t="n">
        <v>59.03</v>
      </c>
      <c r="D4122" s="28" t="n">
        <f aca="false">B4122-B4121</f>
        <v>1.65</v>
      </c>
      <c r="E4122" s="28" t="n">
        <f aca="false">C4122-C4121</f>
        <v>-0.909999999999997</v>
      </c>
      <c r="F4122" s="29" t="n">
        <f aca="false">Inputs!$B$5*B4122+Inputs!$B$6*C4122</f>
        <v>2317500</v>
      </c>
      <c r="G4122" s="29" t="n">
        <f aca="false">Inputs!$B$5*D4122</f>
        <v>165000</v>
      </c>
      <c r="H4122" s="29" t="n">
        <f aca="false">Inputs!$B$6*E4122</f>
        <v>45499.9999999998</v>
      </c>
      <c r="I4122" s="29" t="n">
        <f aca="false">G4122+H4122</f>
        <v>210500</v>
      </c>
      <c r="J4122" s="29" t="n">
        <f aca="false">J4121+I4122</f>
        <v>959000.000000002</v>
      </c>
    </row>
    <row r="4123" customFormat="false" ht="15" hidden="false" customHeight="false" outlineLevel="0" collapsed="false">
      <c r="A4123" s="26" t="n">
        <v>43448</v>
      </c>
      <c r="B4123" s="27" t="n">
        <v>51.26</v>
      </c>
      <c r="C4123" s="27" t="n">
        <v>58.56</v>
      </c>
      <c r="D4123" s="28" t="n">
        <f aca="false">B4123-B4122</f>
        <v>-1.43</v>
      </c>
      <c r="E4123" s="28" t="n">
        <f aca="false">C4123-C4122</f>
        <v>-0.469999999999999</v>
      </c>
      <c r="F4123" s="29" t="n">
        <f aca="false">Inputs!$B$5*B4123+Inputs!$B$6*C4123</f>
        <v>2198000</v>
      </c>
      <c r="G4123" s="29" t="n">
        <f aca="false">Inputs!$B$5*D4123</f>
        <v>-143000</v>
      </c>
      <c r="H4123" s="29" t="n">
        <f aca="false">Inputs!$B$6*E4123</f>
        <v>23499.9999999999</v>
      </c>
      <c r="I4123" s="29" t="n">
        <f aca="false">G4123+H4123</f>
        <v>-119500</v>
      </c>
      <c r="J4123" s="29" t="n">
        <f aca="false">J4122+I4123</f>
        <v>839500.000000002</v>
      </c>
    </row>
    <row r="4124" customFormat="false" ht="15" hidden="false" customHeight="false" outlineLevel="0" collapsed="false">
      <c r="A4124" s="26" t="n">
        <v>43451</v>
      </c>
      <c r="B4124" s="27" t="n">
        <v>49.8</v>
      </c>
      <c r="C4124" s="27" t="n">
        <v>57.59</v>
      </c>
      <c r="D4124" s="28" t="n">
        <f aca="false">B4124-B4123</f>
        <v>-1.46</v>
      </c>
      <c r="E4124" s="28" t="n">
        <f aca="false">C4124-C4123</f>
        <v>-0.969999999999999</v>
      </c>
      <c r="F4124" s="29" t="n">
        <f aca="false">Inputs!$B$5*B4124+Inputs!$B$6*C4124</f>
        <v>2100500</v>
      </c>
      <c r="G4124" s="29" t="n">
        <f aca="false">Inputs!$B$5*D4124</f>
        <v>-146000</v>
      </c>
      <c r="H4124" s="29" t="n">
        <f aca="false">Inputs!$B$6*E4124</f>
        <v>48499.9999999999</v>
      </c>
      <c r="I4124" s="29" t="n">
        <f aca="false">G4124+H4124</f>
        <v>-97500.0000000002</v>
      </c>
      <c r="J4124" s="29" t="n">
        <f aca="false">J4123+I4124</f>
        <v>742000.000000002</v>
      </c>
    </row>
    <row r="4125" customFormat="false" ht="15" hidden="false" customHeight="false" outlineLevel="0" collapsed="false">
      <c r="A4125" s="26" t="n">
        <v>43452</v>
      </c>
      <c r="B4125" s="27" t="n">
        <v>46.12</v>
      </c>
      <c r="C4125" s="27" t="n">
        <v>55.26</v>
      </c>
      <c r="D4125" s="28" t="n">
        <f aca="false">B4125-B4124</f>
        <v>-3.68</v>
      </c>
      <c r="E4125" s="28" t="n">
        <f aca="false">C4125-C4124</f>
        <v>-2.33000000000001</v>
      </c>
      <c r="F4125" s="29" t="n">
        <f aca="false">Inputs!$B$5*B4125+Inputs!$B$6*C4125</f>
        <v>1849000</v>
      </c>
      <c r="G4125" s="29" t="n">
        <f aca="false">Inputs!$B$5*D4125</f>
        <v>-368000</v>
      </c>
      <c r="H4125" s="29" t="n">
        <f aca="false">Inputs!$B$6*E4125</f>
        <v>116500</v>
      </c>
      <c r="I4125" s="29" t="n">
        <f aca="false">G4125+H4125</f>
        <v>-251500</v>
      </c>
      <c r="J4125" s="29" t="n">
        <f aca="false">J4124+I4125</f>
        <v>490500.000000002</v>
      </c>
    </row>
    <row r="4126" customFormat="false" ht="15" hidden="false" customHeight="false" outlineLevel="0" collapsed="false">
      <c r="A4126" s="26" t="n">
        <v>43453</v>
      </c>
      <c r="B4126" s="27" t="n">
        <v>47.96</v>
      </c>
      <c r="C4126" s="27" t="n">
        <v>55.6</v>
      </c>
      <c r="D4126" s="28" t="n">
        <f aca="false">B4126-B4125</f>
        <v>1.84</v>
      </c>
      <c r="E4126" s="28" t="n">
        <f aca="false">C4126-C4125</f>
        <v>0.340000000000003</v>
      </c>
      <c r="F4126" s="29" t="n">
        <f aca="false">Inputs!$B$5*B4126+Inputs!$B$6*C4126</f>
        <v>2016000</v>
      </c>
      <c r="G4126" s="29" t="n">
        <f aca="false">Inputs!$B$5*D4126</f>
        <v>184000</v>
      </c>
      <c r="H4126" s="29" t="n">
        <f aca="false">Inputs!$B$6*E4126</f>
        <v>-17000.0000000002</v>
      </c>
      <c r="I4126" s="29" t="n">
        <f aca="false">G4126+H4126</f>
        <v>167000</v>
      </c>
      <c r="J4126" s="29" t="n">
        <f aca="false">J4125+I4126</f>
        <v>657500.000000003</v>
      </c>
    </row>
    <row r="4127" customFormat="false" ht="15" hidden="false" customHeight="false" outlineLevel="0" collapsed="false">
      <c r="A4127" s="26" t="n">
        <v>43454</v>
      </c>
      <c r="B4127" s="27" t="n">
        <v>45.64</v>
      </c>
      <c r="C4127" s="27" t="n">
        <v>52.84</v>
      </c>
      <c r="D4127" s="28" t="n">
        <f aca="false">B4127-B4126</f>
        <v>-2.32</v>
      </c>
      <c r="E4127" s="28" t="n">
        <f aca="false">C4127-C4126</f>
        <v>-2.76</v>
      </c>
      <c r="F4127" s="29" t="n">
        <f aca="false">Inputs!$B$5*B4127+Inputs!$B$6*C4127</f>
        <v>1922000</v>
      </c>
      <c r="G4127" s="29" t="n">
        <f aca="false">Inputs!$B$5*D4127</f>
        <v>-232000</v>
      </c>
      <c r="H4127" s="29" t="n">
        <f aca="false">Inputs!$B$6*E4127</f>
        <v>138000</v>
      </c>
      <c r="I4127" s="29" t="n">
        <f aca="false">G4127+H4127</f>
        <v>-94000.0000000001</v>
      </c>
      <c r="J4127" s="29" t="n">
        <f aca="false">J4126+I4127</f>
        <v>563500.000000002</v>
      </c>
    </row>
    <row r="4128" customFormat="false" ht="15" hidden="false" customHeight="false" outlineLevel="0" collapsed="false">
      <c r="A4128" s="26" t="n">
        <v>43455</v>
      </c>
      <c r="B4128" s="27" t="n">
        <v>45.38</v>
      </c>
      <c r="C4128" s="27" t="n">
        <v>51.93</v>
      </c>
      <c r="D4128" s="28" t="n">
        <f aca="false">B4128-B4127</f>
        <v>-0.259999999999998</v>
      </c>
      <c r="E4128" s="28" t="n">
        <f aca="false">C4128-C4127</f>
        <v>-0.910000000000004</v>
      </c>
      <c r="F4128" s="29" t="n">
        <f aca="false">Inputs!$B$5*B4128+Inputs!$B$6*C4128</f>
        <v>1941500</v>
      </c>
      <c r="G4128" s="29" t="n">
        <f aca="false">Inputs!$B$5*D4128</f>
        <v>-25999.9999999998</v>
      </c>
      <c r="H4128" s="29" t="n">
        <f aca="false">Inputs!$B$6*E4128</f>
        <v>45500.0000000002</v>
      </c>
      <c r="I4128" s="29" t="n">
        <f aca="false">G4128+H4128</f>
        <v>19500.0000000004</v>
      </c>
      <c r="J4128" s="29" t="n">
        <f aca="false">J4127+I4128</f>
        <v>583000.000000003</v>
      </c>
    </row>
    <row r="4129" customFormat="false" ht="15" hidden="false" customHeight="false" outlineLevel="0" collapsed="false">
      <c r="A4129" s="26" t="n">
        <v>43461</v>
      </c>
      <c r="B4129" s="27" t="n">
        <v>44.48</v>
      </c>
      <c r="C4129" s="27" t="n">
        <v>51.49</v>
      </c>
      <c r="D4129" s="28" t="n">
        <f aca="false">B4129-B4128</f>
        <v>-0.900000000000006</v>
      </c>
      <c r="E4129" s="28" t="n">
        <f aca="false">C4129-C4128</f>
        <v>-0.439999999999998</v>
      </c>
      <c r="F4129" s="29" t="n">
        <f aca="false">Inputs!$B$5*B4129+Inputs!$B$6*C4129</f>
        <v>1873500</v>
      </c>
      <c r="G4129" s="29" t="n">
        <f aca="false">Inputs!$B$5*D4129</f>
        <v>-90000.0000000006</v>
      </c>
      <c r="H4129" s="29" t="n">
        <f aca="false">Inputs!$B$6*E4129</f>
        <v>21999.9999999999</v>
      </c>
      <c r="I4129" s="29" t="n">
        <f aca="false">G4129+H4129</f>
        <v>-68000.0000000007</v>
      </c>
      <c r="J4129" s="29" t="n">
        <f aca="false">J4128+I4129</f>
        <v>515000.000000002</v>
      </c>
    </row>
    <row r="4130" customFormat="false" ht="15" hidden="false" customHeight="false" outlineLevel="0" collapsed="false">
      <c r="A4130" s="26" t="n">
        <v>43462</v>
      </c>
      <c r="B4130" s="27" t="n">
        <v>45.15</v>
      </c>
      <c r="C4130" s="27" t="n">
        <v>50.57</v>
      </c>
      <c r="D4130" s="28" t="n">
        <f aca="false">B4130-B4129</f>
        <v>0.670000000000002</v>
      </c>
      <c r="E4130" s="28" t="n">
        <f aca="false">C4130-C4129</f>
        <v>-0.920000000000002</v>
      </c>
      <c r="F4130" s="29" t="n">
        <f aca="false">Inputs!$B$5*B4130+Inputs!$B$6*C4130</f>
        <v>1986500</v>
      </c>
      <c r="G4130" s="29" t="n">
        <f aca="false">Inputs!$B$5*D4130</f>
        <v>67000.0000000002</v>
      </c>
      <c r="H4130" s="29" t="n">
        <f aca="false">Inputs!$B$6*E4130</f>
        <v>46000.0000000001</v>
      </c>
      <c r="I4130" s="29" t="n">
        <f aca="false">G4130+H4130</f>
        <v>113000</v>
      </c>
      <c r="J4130" s="29" t="n">
        <f aca="false">J4129+I4130</f>
        <v>628000.000000002</v>
      </c>
    </row>
    <row r="4131" customFormat="false" ht="15" hidden="false" customHeight="false" outlineLevel="0" collapsed="false">
      <c r="A4131" s="26" t="n">
        <v>43467</v>
      </c>
      <c r="B4131" s="27" t="n">
        <v>46.31</v>
      </c>
      <c r="C4131" s="27" t="n">
        <v>54.06</v>
      </c>
      <c r="D4131" s="28" t="n">
        <f aca="false">B4131-B4130</f>
        <v>1.16</v>
      </c>
      <c r="E4131" s="28" t="n">
        <f aca="false">C4131-C4130</f>
        <v>3.49</v>
      </c>
      <c r="F4131" s="29" t="n">
        <f aca="false">Inputs!$B$5*B4131+Inputs!$B$6*C4131</f>
        <v>1928000</v>
      </c>
      <c r="G4131" s="29" t="n">
        <f aca="false">Inputs!$B$5*D4131</f>
        <v>116000</v>
      </c>
      <c r="H4131" s="29" t="n">
        <f aca="false">Inputs!$B$6*E4131</f>
        <v>-174500</v>
      </c>
      <c r="I4131" s="29" t="n">
        <f aca="false">G4131+H4131</f>
        <v>-58499.9999999997</v>
      </c>
      <c r="J4131" s="29" t="n">
        <f aca="false">J4130+I4131</f>
        <v>569500.000000003</v>
      </c>
    </row>
    <row r="4132" customFormat="false" ht="15" hidden="false" customHeight="false" outlineLevel="0" collapsed="false">
      <c r="A4132" s="26" t="n">
        <v>43468</v>
      </c>
      <c r="B4132" s="27" t="n">
        <v>46.92</v>
      </c>
      <c r="C4132" s="27" t="n">
        <v>53.23</v>
      </c>
      <c r="D4132" s="28" t="n">
        <f aca="false">B4132-B4131</f>
        <v>0.609999999999999</v>
      </c>
      <c r="E4132" s="28" t="n">
        <f aca="false">C4132-C4131</f>
        <v>-0.830000000000005</v>
      </c>
      <c r="F4132" s="29" t="n">
        <f aca="false">Inputs!$B$5*B4132+Inputs!$B$6*C4132</f>
        <v>2030500</v>
      </c>
      <c r="G4132" s="29" t="n">
        <f aca="false">Inputs!$B$5*D4132</f>
        <v>60999.9999999999</v>
      </c>
      <c r="H4132" s="29" t="n">
        <f aca="false">Inputs!$B$6*E4132</f>
        <v>41500.0000000003</v>
      </c>
      <c r="I4132" s="29" t="n">
        <f aca="false">G4132+H4132</f>
        <v>102500</v>
      </c>
      <c r="J4132" s="29" t="n">
        <f aca="false">J4131+I4132</f>
        <v>672000.000000003</v>
      </c>
    </row>
    <row r="4133" customFormat="false" ht="15" hidden="false" customHeight="false" outlineLevel="0" collapsed="false">
      <c r="A4133" s="26" t="n">
        <v>43469</v>
      </c>
      <c r="B4133" s="27" t="n">
        <v>47.76</v>
      </c>
      <c r="C4133" s="27" t="n">
        <v>55.64</v>
      </c>
      <c r="D4133" s="28" t="n">
        <f aca="false">B4133-B4132</f>
        <v>0.839999999999996</v>
      </c>
      <c r="E4133" s="28" t="n">
        <f aca="false">C4133-C4132</f>
        <v>2.41</v>
      </c>
      <c r="F4133" s="29" t="n">
        <f aca="false">Inputs!$B$5*B4133+Inputs!$B$6*C4133</f>
        <v>1994000</v>
      </c>
      <c r="G4133" s="29" t="n">
        <f aca="false">Inputs!$B$5*D4133</f>
        <v>83999.9999999996</v>
      </c>
      <c r="H4133" s="29" t="n">
        <f aca="false">Inputs!$B$6*E4133</f>
        <v>-120500</v>
      </c>
      <c r="I4133" s="29" t="n">
        <f aca="false">G4133+H4133</f>
        <v>-36500.0000000006</v>
      </c>
      <c r="J4133" s="29" t="n">
        <f aca="false">J4132+I4133</f>
        <v>635500.000000002</v>
      </c>
    </row>
    <row r="4134" customFormat="false" ht="15" hidden="false" customHeight="false" outlineLevel="0" collapsed="false">
      <c r="A4134" s="26" t="n">
        <v>43472</v>
      </c>
      <c r="B4134" s="27" t="n">
        <v>48.27</v>
      </c>
      <c r="C4134" s="27" t="n">
        <v>57.1</v>
      </c>
      <c r="D4134" s="28" t="n">
        <f aca="false">B4134-B4133</f>
        <v>0.510000000000005</v>
      </c>
      <c r="E4134" s="28" t="n">
        <f aca="false">C4134-C4133</f>
        <v>1.46</v>
      </c>
      <c r="F4134" s="29" t="n">
        <f aca="false">Inputs!$B$5*B4134+Inputs!$B$6*C4134</f>
        <v>1972000</v>
      </c>
      <c r="G4134" s="29" t="n">
        <f aca="false">Inputs!$B$5*D4134</f>
        <v>51000.0000000005</v>
      </c>
      <c r="H4134" s="29" t="n">
        <f aca="false">Inputs!$B$6*E4134</f>
        <v>-73000</v>
      </c>
      <c r="I4134" s="29" t="n">
        <f aca="false">G4134+H4134</f>
        <v>-21999.9999999995</v>
      </c>
      <c r="J4134" s="29" t="n">
        <f aca="false">J4133+I4134</f>
        <v>613500.000000003</v>
      </c>
    </row>
    <row r="4135" customFormat="false" ht="15" hidden="false" customHeight="false" outlineLevel="0" collapsed="false">
      <c r="A4135" s="26" t="n">
        <v>43473</v>
      </c>
      <c r="B4135" s="27" t="n">
        <v>49.58</v>
      </c>
      <c r="C4135" s="27" t="n">
        <v>56.91</v>
      </c>
      <c r="D4135" s="28" t="n">
        <f aca="false">B4135-B4134</f>
        <v>1.31</v>
      </c>
      <c r="E4135" s="28" t="n">
        <f aca="false">C4135-C4134</f>
        <v>-0.190000000000005</v>
      </c>
      <c r="F4135" s="29" t="n">
        <f aca="false">Inputs!$B$5*B4135+Inputs!$B$6*C4135</f>
        <v>2112500</v>
      </c>
      <c r="G4135" s="29" t="n">
        <f aca="false">Inputs!$B$5*D4135</f>
        <v>131000</v>
      </c>
      <c r="H4135" s="29" t="n">
        <f aca="false">Inputs!$B$6*E4135</f>
        <v>9500.00000000024</v>
      </c>
      <c r="I4135" s="29" t="n">
        <f aca="false">G4135+H4135</f>
        <v>140500</v>
      </c>
      <c r="J4135" s="29" t="n">
        <f aca="false">J4134+I4135</f>
        <v>754000.000000002</v>
      </c>
    </row>
    <row r="4136" customFormat="false" ht="15" hidden="false" customHeight="false" outlineLevel="0" collapsed="false">
      <c r="A4136" s="26" t="n">
        <v>43474</v>
      </c>
      <c r="B4136" s="27" t="n">
        <v>52.19</v>
      </c>
      <c r="C4136" s="27" t="n">
        <v>59.46</v>
      </c>
      <c r="D4136" s="28" t="n">
        <f aca="false">B4136-B4135</f>
        <v>2.61</v>
      </c>
      <c r="E4136" s="28" t="n">
        <f aca="false">C4136-C4135</f>
        <v>2.55</v>
      </c>
      <c r="F4136" s="29" t="n">
        <f aca="false">Inputs!$B$5*B4136+Inputs!$B$6*C4136</f>
        <v>2246000</v>
      </c>
      <c r="G4136" s="29" t="n">
        <f aca="false">Inputs!$B$5*D4136</f>
        <v>261000</v>
      </c>
      <c r="H4136" s="29" t="n">
        <f aca="false">Inputs!$B$6*E4136</f>
        <v>-127500</v>
      </c>
      <c r="I4136" s="29" t="n">
        <f aca="false">G4136+H4136</f>
        <v>133500</v>
      </c>
      <c r="J4136" s="29" t="n">
        <f aca="false">J4135+I4136</f>
        <v>887500.000000002</v>
      </c>
    </row>
    <row r="4137" customFormat="false" ht="15" hidden="false" customHeight="false" outlineLevel="0" collapsed="false">
      <c r="A4137" s="26" t="n">
        <v>43475</v>
      </c>
      <c r="B4137" s="27" t="n">
        <v>52.42</v>
      </c>
      <c r="C4137" s="27" t="n">
        <v>60.47</v>
      </c>
      <c r="D4137" s="28" t="n">
        <f aca="false">B4137-B4136</f>
        <v>0.230000000000004</v>
      </c>
      <c r="E4137" s="28" t="n">
        <f aca="false">C4137-C4136</f>
        <v>1.01</v>
      </c>
      <c r="F4137" s="29" t="n">
        <f aca="false">Inputs!$B$5*B4137+Inputs!$B$6*C4137</f>
        <v>2218500</v>
      </c>
      <c r="G4137" s="29" t="n">
        <f aca="false">Inputs!$B$5*D4137</f>
        <v>23000.0000000004</v>
      </c>
      <c r="H4137" s="29" t="n">
        <f aca="false">Inputs!$B$6*E4137</f>
        <v>-50499.9999999999</v>
      </c>
      <c r="I4137" s="29" t="n">
        <f aca="false">G4137+H4137</f>
        <v>-27499.9999999995</v>
      </c>
      <c r="J4137" s="29" t="n">
        <f aca="false">J4136+I4137</f>
        <v>860000.000000003</v>
      </c>
    </row>
    <row r="4138" customFormat="false" ht="15" hidden="false" customHeight="false" outlineLevel="0" collapsed="false">
      <c r="A4138" s="26" t="n">
        <v>43476</v>
      </c>
      <c r="B4138" s="27" t="n">
        <v>51.44</v>
      </c>
      <c r="C4138" s="27" t="n">
        <v>59.24</v>
      </c>
      <c r="D4138" s="28" t="n">
        <f aca="false">B4138-B4137</f>
        <v>-0.980000000000004</v>
      </c>
      <c r="E4138" s="28" t="n">
        <f aca="false">C4138-C4137</f>
        <v>-1.23</v>
      </c>
      <c r="F4138" s="29" t="n">
        <f aca="false">Inputs!$B$5*B4138+Inputs!$B$6*C4138</f>
        <v>2182000</v>
      </c>
      <c r="G4138" s="29" t="n">
        <f aca="false">Inputs!$B$5*D4138</f>
        <v>-98000.0000000004</v>
      </c>
      <c r="H4138" s="29" t="n">
        <f aca="false">Inputs!$B$6*E4138</f>
        <v>61499.9999999999</v>
      </c>
      <c r="I4138" s="29" t="n">
        <f aca="false">G4138+H4138</f>
        <v>-36500.0000000005</v>
      </c>
      <c r="J4138" s="29" t="n">
        <f aca="false">J4137+I4138</f>
        <v>823500.000000002</v>
      </c>
    </row>
    <row r="4139" customFormat="false" ht="15" hidden="false" customHeight="false" outlineLevel="0" collapsed="false">
      <c r="A4139" s="26" t="n">
        <v>43479</v>
      </c>
      <c r="B4139" s="27" t="n">
        <v>50.31</v>
      </c>
      <c r="C4139" s="27" t="n">
        <v>58.8</v>
      </c>
      <c r="D4139" s="28" t="n">
        <f aca="false">B4139-B4138</f>
        <v>-1.13</v>
      </c>
      <c r="E4139" s="28" t="n">
        <f aca="false">C4139-C4138</f>
        <v>-0.440000000000005</v>
      </c>
      <c r="F4139" s="29" t="n">
        <f aca="false">Inputs!$B$5*B4139+Inputs!$B$6*C4139</f>
        <v>2091000</v>
      </c>
      <c r="G4139" s="29" t="n">
        <f aca="false">Inputs!$B$5*D4139</f>
        <v>-113000</v>
      </c>
      <c r="H4139" s="29" t="n">
        <f aca="false">Inputs!$B$6*E4139</f>
        <v>22000.0000000002</v>
      </c>
      <c r="I4139" s="29" t="n">
        <f aca="false">G4139+H4139</f>
        <v>-90999.9999999993</v>
      </c>
      <c r="J4139" s="29" t="n">
        <f aca="false">J4138+I4139</f>
        <v>732500.000000003</v>
      </c>
    </row>
    <row r="4140" customFormat="false" ht="15" hidden="false" customHeight="false" outlineLevel="0" collapsed="false">
      <c r="A4140" s="26" t="n">
        <v>43480</v>
      </c>
      <c r="B4140" s="27" t="n">
        <v>51.8</v>
      </c>
      <c r="C4140" s="27" t="n">
        <v>58.65</v>
      </c>
      <c r="D4140" s="28" t="n">
        <f aca="false">B4140-B4139</f>
        <v>1.48999999999999</v>
      </c>
      <c r="E4140" s="28" t="n">
        <f aca="false">C4140-C4139</f>
        <v>-0.149999999999999</v>
      </c>
      <c r="F4140" s="29" t="n">
        <f aca="false">Inputs!$B$5*B4140+Inputs!$B$6*C4140</f>
        <v>2247500</v>
      </c>
      <c r="G4140" s="29" t="n">
        <f aca="false">Inputs!$B$5*D4140</f>
        <v>148999.999999999</v>
      </c>
      <c r="H4140" s="29" t="n">
        <f aca="false">Inputs!$B$6*E4140</f>
        <v>7499.99999999993</v>
      </c>
      <c r="I4140" s="29" t="n">
        <f aca="false">G4140+H4140</f>
        <v>156499.999999999</v>
      </c>
      <c r="J4140" s="29" t="n">
        <f aca="false">J4139+I4140</f>
        <v>889000.000000002</v>
      </c>
    </row>
    <row r="4141" customFormat="false" ht="15" hidden="false" customHeight="false" outlineLevel="0" collapsed="false">
      <c r="A4141" s="26" t="n">
        <v>43481</v>
      </c>
      <c r="B4141" s="27" t="n">
        <v>52.08</v>
      </c>
      <c r="C4141" s="27" t="n">
        <v>59.81</v>
      </c>
      <c r="D4141" s="28" t="n">
        <f aca="false">B4141-B4140</f>
        <v>0.280000000000001</v>
      </c>
      <c r="E4141" s="28" t="n">
        <f aca="false">C4141-C4140</f>
        <v>1.16</v>
      </c>
      <c r="F4141" s="29" t="n">
        <f aca="false">Inputs!$B$5*B4141+Inputs!$B$6*C4141</f>
        <v>2217500</v>
      </c>
      <c r="G4141" s="29" t="n">
        <f aca="false">Inputs!$B$5*D4141</f>
        <v>28000.0000000001</v>
      </c>
      <c r="H4141" s="29" t="n">
        <f aca="false">Inputs!$B$6*E4141</f>
        <v>-58000.0000000002</v>
      </c>
      <c r="I4141" s="29" t="n">
        <f aca="false">G4141+H4141</f>
        <v>-30000.0000000001</v>
      </c>
      <c r="J4141" s="29" t="n">
        <f aca="false">J4140+I4141</f>
        <v>859000.000000002</v>
      </c>
    </row>
    <row r="4142" customFormat="false" ht="15" hidden="false" customHeight="false" outlineLevel="0" collapsed="false">
      <c r="A4142" s="26" t="n">
        <v>43482</v>
      </c>
      <c r="B4142" s="27" t="n">
        <v>51.83</v>
      </c>
      <c r="C4142" s="27" t="n">
        <v>59.85</v>
      </c>
      <c r="D4142" s="28" t="n">
        <f aca="false">B4142-B4141</f>
        <v>-0.25</v>
      </c>
      <c r="E4142" s="28" t="n">
        <f aca="false">C4142-C4141</f>
        <v>0.0399999999999992</v>
      </c>
      <c r="F4142" s="29" t="n">
        <f aca="false">Inputs!$B$5*B4142+Inputs!$B$6*C4142</f>
        <v>2190500</v>
      </c>
      <c r="G4142" s="29" t="n">
        <f aca="false">Inputs!$B$5*D4142</f>
        <v>-25000</v>
      </c>
      <c r="H4142" s="29" t="n">
        <f aca="false">Inputs!$B$6*E4142</f>
        <v>-1999.99999999996</v>
      </c>
      <c r="I4142" s="29" t="n">
        <f aca="false">G4142+H4142</f>
        <v>-27000</v>
      </c>
      <c r="J4142" s="29" t="n">
        <f aca="false">J4141+I4142</f>
        <v>832000.000000002</v>
      </c>
    </row>
    <row r="4143" customFormat="false" ht="15" hidden="false" customHeight="false" outlineLevel="0" collapsed="false">
      <c r="A4143" s="26" t="n">
        <v>43483</v>
      </c>
      <c r="B4143" s="27" t="n">
        <v>53.6</v>
      </c>
      <c r="C4143" s="27" t="n">
        <v>62.04</v>
      </c>
      <c r="D4143" s="28" t="n">
        <f aca="false">B4143-B4142</f>
        <v>1.77</v>
      </c>
      <c r="E4143" s="28" t="n">
        <f aca="false">C4143-C4142</f>
        <v>2.19</v>
      </c>
      <c r="F4143" s="29" t="n">
        <f aca="false">Inputs!$B$5*B4143+Inputs!$B$6*C4143</f>
        <v>2258000</v>
      </c>
      <c r="G4143" s="29" t="n">
        <f aca="false">Inputs!$B$5*D4143</f>
        <v>177000</v>
      </c>
      <c r="H4143" s="29" t="n">
        <f aca="false">Inputs!$B$6*E4143</f>
        <v>-109500</v>
      </c>
      <c r="I4143" s="29" t="n">
        <f aca="false">G4143+H4143</f>
        <v>67500.0000000004</v>
      </c>
      <c r="J4143" s="29" t="n">
        <f aca="false">J4142+I4143</f>
        <v>899500.000000002</v>
      </c>
    </row>
    <row r="4144" customFormat="false" ht="15" hidden="false" customHeight="false" outlineLevel="0" collapsed="false">
      <c r="A4144" s="26" t="n">
        <v>43487</v>
      </c>
      <c r="B4144" s="27" t="n">
        <v>52.59</v>
      </c>
      <c r="C4144" s="27" t="n">
        <v>60.9</v>
      </c>
      <c r="D4144" s="28" t="n">
        <f aca="false">B4144-B4143</f>
        <v>-1.01</v>
      </c>
      <c r="E4144" s="28" t="n">
        <f aca="false">C4144-C4143</f>
        <v>-1.14</v>
      </c>
      <c r="F4144" s="29" t="n">
        <f aca="false">Inputs!$B$5*B4144+Inputs!$B$6*C4144</f>
        <v>2214000</v>
      </c>
      <c r="G4144" s="29" t="n">
        <f aca="false">Inputs!$B$5*D4144</f>
        <v>-101000</v>
      </c>
      <c r="H4144" s="29" t="n">
        <f aca="false">Inputs!$B$6*E4144</f>
        <v>57000</v>
      </c>
      <c r="I4144" s="29" t="n">
        <f aca="false">G4144+H4144</f>
        <v>-43999.9999999998</v>
      </c>
      <c r="J4144" s="29" t="n">
        <f aca="false">J4143+I4144</f>
        <v>855500.000000003</v>
      </c>
    </row>
    <row r="4145" customFormat="false" ht="15" hidden="false" customHeight="false" outlineLevel="0" collapsed="false">
      <c r="A4145" s="26" t="n">
        <v>43488</v>
      </c>
      <c r="B4145" s="27" t="n">
        <v>52.44</v>
      </c>
      <c r="C4145" s="27" t="n">
        <v>61.05</v>
      </c>
      <c r="D4145" s="28" t="n">
        <f aca="false">B4145-B4144</f>
        <v>-0.150000000000006</v>
      </c>
      <c r="E4145" s="28" t="n">
        <f aca="false">C4145-C4144</f>
        <v>0.149999999999999</v>
      </c>
      <c r="F4145" s="29" t="n">
        <f aca="false">Inputs!$B$5*B4145+Inputs!$B$6*C4145</f>
        <v>2191500</v>
      </c>
      <c r="G4145" s="29" t="n">
        <f aca="false">Inputs!$B$5*D4145</f>
        <v>-15000.0000000006</v>
      </c>
      <c r="H4145" s="29" t="n">
        <f aca="false">Inputs!$B$6*E4145</f>
        <v>-7499.99999999993</v>
      </c>
      <c r="I4145" s="29" t="n">
        <f aca="false">G4145+H4145</f>
        <v>-22500.0000000005</v>
      </c>
      <c r="J4145" s="29" t="n">
        <f aca="false">J4144+I4145</f>
        <v>833000.000000002</v>
      </c>
    </row>
    <row r="4146" customFormat="false" ht="15" hidden="false" customHeight="false" outlineLevel="0" collapsed="false">
      <c r="A4146" s="26" t="n">
        <v>43489</v>
      </c>
      <c r="B4146" s="27" t="n">
        <v>52.94</v>
      </c>
      <c r="C4146" s="27" t="n">
        <v>61.09</v>
      </c>
      <c r="D4146" s="28" t="n">
        <f aca="false">B4146-B4145</f>
        <v>0.5</v>
      </c>
      <c r="E4146" s="28" t="n">
        <f aca="false">C4146-C4145</f>
        <v>0.0400000000000063</v>
      </c>
      <c r="F4146" s="29" t="n">
        <f aca="false">Inputs!$B$5*B4146+Inputs!$B$6*C4146</f>
        <v>2239500</v>
      </c>
      <c r="G4146" s="29" t="n">
        <f aca="false">Inputs!$B$5*D4146</f>
        <v>50000</v>
      </c>
      <c r="H4146" s="29" t="n">
        <f aca="false">Inputs!$B$6*E4146</f>
        <v>-2000.00000000031</v>
      </c>
      <c r="I4146" s="29" t="n">
        <f aca="false">G4146+H4146</f>
        <v>47999.9999999997</v>
      </c>
      <c r="J4146" s="29" t="n">
        <f aca="false">J4145+I4146</f>
        <v>881000.000000002</v>
      </c>
    </row>
    <row r="4147" customFormat="false" ht="15" hidden="false" customHeight="false" outlineLevel="0" collapsed="false">
      <c r="A4147" s="26" t="n">
        <v>43490</v>
      </c>
      <c r="B4147" s="27" t="n">
        <v>53.53</v>
      </c>
      <c r="C4147" s="27" t="n">
        <v>61.49</v>
      </c>
      <c r="D4147" s="28" t="n">
        <f aca="false">B4147-B4146</f>
        <v>0.590000000000003</v>
      </c>
      <c r="E4147" s="28" t="n">
        <f aca="false">C4147-C4146</f>
        <v>0.399999999999999</v>
      </c>
      <c r="F4147" s="29" t="n">
        <f aca="false">Inputs!$B$5*B4147+Inputs!$B$6*C4147</f>
        <v>2278500</v>
      </c>
      <c r="G4147" s="29" t="n">
        <f aca="false">Inputs!$B$5*D4147</f>
        <v>59000.0000000003</v>
      </c>
      <c r="H4147" s="29" t="n">
        <f aca="false">Inputs!$B$6*E4147</f>
        <v>-19999.9999999999</v>
      </c>
      <c r="I4147" s="29" t="n">
        <f aca="false">G4147+H4147</f>
        <v>39000.0000000004</v>
      </c>
      <c r="J4147" s="29" t="n">
        <f aca="false">J4146+I4147</f>
        <v>920000.000000002</v>
      </c>
    </row>
    <row r="4148" customFormat="false" ht="15" hidden="false" customHeight="false" outlineLevel="0" collapsed="false">
      <c r="A4148" s="26" t="n">
        <v>43493</v>
      </c>
      <c r="B4148" s="27" t="n">
        <v>51.79</v>
      </c>
      <c r="C4148" s="27" t="n">
        <v>59.71</v>
      </c>
      <c r="D4148" s="28" t="n">
        <f aca="false">B4148-B4147</f>
        <v>-1.74</v>
      </c>
      <c r="E4148" s="28" t="n">
        <f aca="false">C4148-C4147</f>
        <v>-1.78</v>
      </c>
      <c r="F4148" s="29" t="n">
        <f aca="false">Inputs!$B$5*B4148+Inputs!$B$6*C4148</f>
        <v>2193500</v>
      </c>
      <c r="G4148" s="29" t="n">
        <f aca="false">Inputs!$B$5*D4148</f>
        <v>-174000</v>
      </c>
      <c r="H4148" s="29" t="n">
        <f aca="false">Inputs!$B$6*E4148</f>
        <v>89000.0000000001</v>
      </c>
      <c r="I4148" s="29" t="n">
        <f aca="false">G4148+H4148</f>
        <v>-85000.0000000002</v>
      </c>
      <c r="J4148" s="29" t="n">
        <f aca="false">J4147+I4148</f>
        <v>835000.000000002</v>
      </c>
    </row>
    <row r="4149" customFormat="false" ht="15" hidden="false" customHeight="false" outlineLevel="0" collapsed="false">
      <c r="A4149" s="26" t="n">
        <v>43494</v>
      </c>
      <c r="B4149" s="27" t="n">
        <v>53.07</v>
      </c>
      <c r="C4149" s="27" t="n">
        <v>60.98</v>
      </c>
      <c r="D4149" s="28" t="n">
        <f aca="false">B4149-B4148</f>
        <v>1.28</v>
      </c>
      <c r="E4149" s="28" t="n">
        <f aca="false">C4149-C4148</f>
        <v>1.27</v>
      </c>
      <c r="F4149" s="29" t="n">
        <f aca="false">Inputs!$B$5*B4149+Inputs!$B$6*C4149</f>
        <v>2258000</v>
      </c>
      <c r="G4149" s="29" t="n">
        <f aca="false">Inputs!$B$5*D4149</f>
        <v>128000</v>
      </c>
      <c r="H4149" s="29" t="n">
        <f aca="false">Inputs!$B$6*E4149</f>
        <v>-63499.9999999998</v>
      </c>
      <c r="I4149" s="29" t="n">
        <f aca="false">G4149+H4149</f>
        <v>64500.0000000003</v>
      </c>
      <c r="J4149" s="29" t="n">
        <f aca="false">J4148+I4149</f>
        <v>899500.000000003</v>
      </c>
    </row>
    <row r="4150" customFormat="false" ht="15" hidden="false" customHeight="false" outlineLevel="0" collapsed="false">
      <c r="A4150" s="26" t="n">
        <v>43495</v>
      </c>
      <c r="B4150" s="27" t="n">
        <v>54.18</v>
      </c>
      <c r="C4150" s="27" t="n">
        <v>61.89</v>
      </c>
      <c r="D4150" s="28" t="n">
        <f aca="false">B4150-B4149</f>
        <v>1.11</v>
      </c>
      <c r="E4150" s="28" t="n">
        <f aca="false">C4150-C4149</f>
        <v>0.910000000000004</v>
      </c>
      <c r="F4150" s="29" t="n">
        <f aca="false">Inputs!$B$5*B4150+Inputs!$B$6*C4150</f>
        <v>2323500</v>
      </c>
      <c r="G4150" s="29" t="n">
        <f aca="false">Inputs!$B$5*D4150</f>
        <v>111000</v>
      </c>
      <c r="H4150" s="29" t="n">
        <f aca="false">Inputs!$B$6*E4150</f>
        <v>-45500.0000000002</v>
      </c>
      <c r="I4150" s="29" t="n">
        <f aca="false">G4150+H4150</f>
        <v>65499.9999999998</v>
      </c>
      <c r="J4150" s="29" t="n">
        <f aca="false">J4149+I4150</f>
        <v>965000.000000002</v>
      </c>
    </row>
    <row r="4151" customFormat="false" ht="15" hidden="false" customHeight="false" outlineLevel="0" collapsed="false">
      <c r="A4151" s="26" t="n">
        <v>43496</v>
      </c>
      <c r="B4151" s="27" t="n">
        <v>53.84</v>
      </c>
      <c r="C4151" s="27" t="n">
        <v>62.46</v>
      </c>
      <c r="D4151" s="28" t="n">
        <f aca="false">B4151-B4150</f>
        <v>-0.339999999999996</v>
      </c>
      <c r="E4151" s="28" t="n">
        <f aca="false">C4151-C4150</f>
        <v>0.57</v>
      </c>
      <c r="F4151" s="29" t="n">
        <f aca="false">Inputs!$B$5*B4151+Inputs!$B$6*C4151</f>
        <v>2261000</v>
      </c>
      <c r="G4151" s="29" t="n">
        <f aca="false">Inputs!$B$5*D4151</f>
        <v>-33999.9999999996</v>
      </c>
      <c r="H4151" s="29" t="n">
        <f aca="false">Inputs!$B$6*E4151</f>
        <v>-28500</v>
      </c>
      <c r="I4151" s="29" t="n">
        <f aca="false">G4151+H4151</f>
        <v>-62499.9999999996</v>
      </c>
      <c r="J4151" s="29" t="n">
        <f aca="false">J4150+I4151</f>
        <v>902500.000000003</v>
      </c>
    </row>
    <row r="4152" customFormat="false" ht="15" hidden="false" customHeight="false" outlineLevel="0" collapsed="false">
      <c r="A4152" s="26" t="n">
        <v>43497</v>
      </c>
      <c r="B4152" s="27" t="n">
        <v>55.29</v>
      </c>
      <c r="C4152" s="27" t="n">
        <v>61.86</v>
      </c>
      <c r="D4152" s="28" t="n">
        <f aca="false">B4152-B4151</f>
        <v>1.45</v>
      </c>
      <c r="E4152" s="28" t="n">
        <f aca="false">C4152-C4151</f>
        <v>-0.600000000000001</v>
      </c>
      <c r="F4152" s="29" t="n">
        <f aca="false">Inputs!$B$5*B4152+Inputs!$B$6*C4152</f>
        <v>2436000</v>
      </c>
      <c r="G4152" s="29" t="n">
        <f aca="false">Inputs!$B$5*D4152</f>
        <v>145000</v>
      </c>
      <c r="H4152" s="29" t="n">
        <f aca="false">Inputs!$B$6*E4152</f>
        <v>30000.0000000001</v>
      </c>
      <c r="I4152" s="29" t="n">
        <f aca="false">G4152+H4152</f>
        <v>175000</v>
      </c>
      <c r="J4152" s="29" t="n">
        <f aca="false">J4151+I4152</f>
        <v>1077500</v>
      </c>
    </row>
    <row r="4153" customFormat="false" ht="15" hidden="false" customHeight="false" outlineLevel="0" collapsed="false">
      <c r="A4153" s="26" t="n">
        <v>43500</v>
      </c>
      <c r="B4153" s="27" t="n">
        <v>54.57</v>
      </c>
      <c r="C4153" s="27" t="n">
        <v>62.26</v>
      </c>
      <c r="D4153" s="28" t="n">
        <f aca="false">B4153-B4152</f>
        <v>-0.719999999999999</v>
      </c>
      <c r="E4153" s="28" t="n">
        <f aca="false">C4153-C4152</f>
        <v>0.399999999999999</v>
      </c>
      <c r="F4153" s="29" t="n">
        <f aca="false">Inputs!$B$5*B4153+Inputs!$B$6*C4153</f>
        <v>2344000</v>
      </c>
      <c r="G4153" s="29" t="n">
        <f aca="false">Inputs!$B$5*D4153</f>
        <v>-71999.9999999999</v>
      </c>
      <c r="H4153" s="29" t="n">
        <f aca="false">Inputs!$B$6*E4153</f>
        <v>-19999.9999999999</v>
      </c>
      <c r="I4153" s="29" t="n">
        <f aca="false">G4153+H4153</f>
        <v>-91999.9999999998</v>
      </c>
      <c r="J4153" s="29" t="n">
        <f aca="false">J4152+I4153</f>
        <v>985500.000000003</v>
      </c>
    </row>
    <row r="4154" customFormat="false" ht="15" hidden="false" customHeight="false" outlineLevel="0" collapsed="false">
      <c r="A4154" s="26" t="n">
        <v>43501</v>
      </c>
      <c r="B4154" s="27" t="n">
        <v>53.69</v>
      </c>
      <c r="C4154" s="27" t="n">
        <v>61.67</v>
      </c>
      <c r="D4154" s="28" t="n">
        <f aca="false">B4154-B4153</f>
        <v>-0.880000000000003</v>
      </c>
      <c r="E4154" s="28" t="n">
        <f aca="false">C4154-C4153</f>
        <v>-0.589999999999996</v>
      </c>
      <c r="F4154" s="29" t="n">
        <f aca="false">Inputs!$B$5*B4154+Inputs!$B$6*C4154</f>
        <v>2285500</v>
      </c>
      <c r="G4154" s="29" t="n">
        <f aca="false">Inputs!$B$5*D4154</f>
        <v>-88000.0000000003</v>
      </c>
      <c r="H4154" s="29" t="n">
        <f aca="false">Inputs!$B$6*E4154</f>
        <v>29499.9999999998</v>
      </c>
      <c r="I4154" s="29" t="n">
        <f aca="false">G4154+H4154</f>
        <v>-58500.0000000005</v>
      </c>
      <c r="J4154" s="29" t="n">
        <f aca="false">J4153+I4154</f>
        <v>927000.000000002</v>
      </c>
    </row>
    <row r="4155" customFormat="false" ht="15" hidden="false" customHeight="false" outlineLevel="0" collapsed="false">
      <c r="A4155" s="26" t="n">
        <v>43502</v>
      </c>
      <c r="B4155" s="27" t="n">
        <v>53.94</v>
      </c>
      <c r="C4155" s="27" t="n">
        <v>62.22</v>
      </c>
      <c r="D4155" s="28" t="n">
        <f aca="false">B4155-B4154</f>
        <v>0.25</v>
      </c>
      <c r="E4155" s="28" t="n">
        <f aca="false">C4155-C4154</f>
        <v>0.549999999999997</v>
      </c>
      <c r="F4155" s="29" t="n">
        <f aca="false">Inputs!$B$5*B4155+Inputs!$B$6*C4155</f>
        <v>2283000</v>
      </c>
      <c r="G4155" s="29" t="n">
        <f aca="false">Inputs!$B$5*D4155</f>
        <v>25000</v>
      </c>
      <c r="H4155" s="29" t="n">
        <f aca="false">Inputs!$B$6*E4155</f>
        <v>-27499.9999999999</v>
      </c>
      <c r="I4155" s="29" t="n">
        <f aca="false">G4155+H4155</f>
        <v>-2499.99999999986</v>
      </c>
      <c r="J4155" s="29" t="n">
        <f aca="false">J4154+I4155</f>
        <v>924500.000000002</v>
      </c>
    </row>
    <row r="4156" customFormat="false" ht="15" hidden="false" customHeight="false" outlineLevel="0" collapsed="false">
      <c r="A4156" s="26" t="n">
        <v>43503</v>
      </c>
      <c r="B4156" s="27" t="n">
        <v>52.68</v>
      </c>
      <c r="C4156" s="27" t="n">
        <v>61.01</v>
      </c>
      <c r="D4156" s="28" t="n">
        <f aca="false">B4156-B4155</f>
        <v>-1.26</v>
      </c>
      <c r="E4156" s="28" t="n">
        <f aca="false">C4156-C4155</f>
        <v>-1.21</v>
      </c>
      <c r="F4156" s="29" t="n">
        <f aca="false">Inputs!$B$5*B4156+Inputs!$B$6*C4156</f>
        <v>2217500</v>
      </c>
      <c r="G4156" s="29" t="n">
        <f aca="false">Inputs!$B$5*D4156</f>
        <v>-126000</v>
      </c>
      <c r="H4156" s="29" t="n">
        <f aca="false">Inputs!$B$6*E4156</f>
        <v>60500</v>
      </c>
      <c r="I4156" s="29" t="n">
        <f aca="false">G4156+H4156</f>
        <v>-65499.9999999998</v>
      </c>
      <c r="J4156" s="29" t="n">
        <f aca="false">J4155+I4156</f>
        <v>859000.000000002</v>
      </c>
    </row>
    <row r="4157" customFormat="false" ht="15" hidden="false" customHeight="false" outlineLevel="0" collapsed="false">
      <c r="A4157" s="26" t="n">
        <v>43504</v>
      </c>
      <c r="B4157" s="27" t="n">
        <v>52.75</v>
      </c>
      <c r="C4157" s="27" t="n">
        <v>61.37</v>
      </c>
      <c r="D4157" s="28" t="n">
        <f aca="false">B4157-B4156</f>
        <v>0.0700000000000003</v>
      </c>
      <c r="E4157" s="28" t="n">
        <f aca="false">C4157-C4156</f>
        <v>0.359999999999999</v>
      </c>
      <c r="F4157" s="29" t="n">
        <f aca="false">Inputs!$B$5*B4157+Inputs!$B$6*C4157</f>
        <v>2206500</v>
      </c>
      <c r="G4157" s="29" t="n">
        <f aca="false">Inputs!$B$5*D4157</f>
        <v>7000.00000000003</v>
      </c>
      <c r="H4157" s="29" t="n">
        <f aca="false">Inputs!$B$6*E4157</f>
        <v>-18000</v>
      </c>
      <c r="I4157" s="29" t="n">
        <f aca="false">G4157+H4157</f>
        <v>-10999.9999999999</v>
      </c>
      <c r="J4157" s="29" t="n">
        <f aca="false">J4156+I4157</f>
        <v>848000.000000003</v>
      </c>
    </row>
    <row r="4158" customFormat="false" ht="15" hidden="false" customHeight="false" outlineLevel="0" collapsed="false">
      <c r="A4158" s="26" t="n">
        <v>43507</v>
      </c>
      <c r="B4158" s="27" t="n">
        <v>52.43</v>
      </c>
      <c r="C4158" s="27" t="n">
        <v>61.3</v>
      </c>
      <c r="D4158" s="28" t="n">
        <f aca="false">B4158-B4157</f>
        <v>-0.32</v>
      </c>
      <c r="E4158" s="28" t="n">
        <f aca="false">C4158-C4157</f>
        <v>-0.0700000000000003</v>
      </c>
      <c r="F4158" s="29" t="n">
        <f aca="false">Inputs!$B$5*B4158+Inputs!$B$6*C4158</f>
        <v>2178000</v>
      </c>
      <c r="G4158" s="29" t="n">
        <f aca="false">Inputs!$B$5*D4158</f>
        <v>-32000</v>
      </c>
      <c r="H4158" s="29" t="n">
        <f aca="false">Inputs!$B$6*E4158</f>
        <v>3500.00000000001</v>
      </c>
      <c r="I4158" s="29" t="n">
        <f aca="false">G4158+H4158</f>
        <v>-28500</v>
      </c>
      <c r="J4158" s="29" t="n">
        <f aca="false">J4157+I4158</f>
        <v>819500.000000003</v>
      </c>
    </row>
    <row r="4159" customFormat="false" ht="15" hidden="false" customHeight="false" outlineLevel="0" collapsed="false">
      <c r="A4159" s="26" t="n">
        <v>43508</v>
      </c>
      <c r="B4159" s="27" t="n">
        <v>53.14</v>
      </c>
      <c r="C4159" s="27" t="n">
        <v>62.58</v>
      </c>
      <c r="D4159" s="28" t="n">
        <f aca="false">B4159-B4158</f>
        <v>0.710000000000001</v>
      </c>
      <c r="E4159" s="28" t="n">
        <f aca="false">C4159-C4158</f>
        <v>1.28</v>
      </c>
      <c r="F4159" s="29" t="n">
        <f aca="false">Inputs!$B$5*B4159+Inputs!$B$6*C4159</f>
        <v>2185000</v>
      </c>
      <c r="G4159" s="29" t="n">
        <f aca="false">Inputs!$B$5*D4159</f>
        <v>71000.0000000001</v>
      </c>
      <c r="H4159" s="29" t="n">
        <f aca="false">Inputs!$B$6*E4159</f>
        <v>-64000.0000000001</v>
      </c>
      <c r="I4159" s="29" t="n">
        <f aca="false">G4159+H4159</f>
        <v>7000.00000000003</v>
      </c>
      <c r="J4159" s="29" t="n">
        <f aca="false">J4158+I4159</f>
        <v>826500.000000003</v>
      </c>
    </row>
    <row r="4160" customFormat="false" ht="15" hidden="false" customHeight="false" outlineLevel="0" collapsed="false">
      <c r="A4160" s="26" t="n">
        <v>43509</v>
      </c>
      <c r="B4160" s="27" t="n">
        <v>53.84</v>
      </c>
      <c r="C4160" s="27" t="n">
        <v>63.27</v>
      </c>
      <c r="D4160" s="28" t="n">
        <f aca="false">B4160-B4159</f>
        <v>0.700000000000003</v>
      </c>
      <c r="E4160" s="28" t="n">
        <f aca="false">C4160-C4159</f>
        <v>0.690000000000005</v>
      </c>
      <c r="F4160" s="29" t="n">
        <f aca="false">Inputs!$B$5*B4160+Inputs!$B$6*C4160</f>
        <v>2220500</v>
      </c>
      <c r="G4160" s="29" t="n">
        <f aca="false">Inputs!$B$5*D4160</f>
        <v>70000.0000000003</v>
      </c>
      <c r="H4160" s="29" t="n">
        <f aca="false">Inputs!$B$6*E4160</f>
        <v>-34500.0000000002</v>
      </c>
      <c r="I4160" s="29" t="n">
        <f aca="false">G4160+H4160</f>
        <v>35500.0000000001</v>
      </c>
      <c r="J4160" s="29" t="n">
        <f aca="false">J4159+I4160</f>
        <v>862000.000000003</v>
      </c>
    </row>
    <row r="4161" customFormat="false" ht="15" hidden="false" customHeight="false" outlineLevel="0" collapsed="false">
      <c r="A4161" s="26" t="n">
        <v>43510</v>
      </c>
      <c r="B4161" s="27" t="n">
        <v>54.4</v>
      </c>
      <c r="C4161" s="27" t="n">
        <v>64</v>
      </c>
      <c r="D4161" s="28" t="n">
        <f aca="false">B4161-B4160</f>
        <v>0.559999999999995</v>
      </c>
      <c r="E4161" s="28" t="n">
        <f aca="false">C4161-C4160</f>
        <v>0.729999999999997</v>
      </c>
      <c r="F4161" s="29" t="n">
        <f aca="false">Inputs!$B$5*B4161+Inputs!$B$6*C4161</f>
        <v>2240000</v>
      </c>
      <c r="G4161" s="29" t="n">
        <f aca="false">Inputs!$B$5*D4161</f>
        <v>55999.9999999995</v>
      </c>
      <c r="H4161" s="29" t="n">
        <f aca="false">Inputs!$B$6*E4161</f>
        <v>-36499.9999999999</v>
      </c>
      <c r="I4161" s="29" t="n">
        <f aca="false">G4161+H4161</f>
        <v>19499.9999999997</v>
      </c>
      <c r="J4161" s="29" t="n">
        <f aca="false">J4160+I4161</f>
        <v>881500.000000002</v>
      </c>
    </row>
    <row r="4162" customFormat="false" ht="15" hidden="false" customHeight="false" outlineLevel="0" collapsed="false">
      <c r="A4162" s="26" t="n">
        <v>43511</v>
      </c>
      <c r="B4162" s="27" t="n">
        <v>55.58</v>
      </c>
      <c r="C4162" s="27" t="n">
        <v>65.65</v>
      </c>
      <c r="D4162" s="28" t="n">
        <f aca="false">B4162-B4161</f>
        <v>1.18</v>
      </c>
      <c r="E4162" s="28" t="n">
        <f aca="false">C4162-C4161</f>
        <v>1.65000000000001</v>
      </c>
      <c r="F4162" s="29" t="n">
        <f aca="false">Inputs!$B$5*B4162+Inputs!$B$6*C4162</f>
        <v>2275500</v>
      </c>
      <c r="G4162" s="29" t="n">
        <f aca="false">Inputs!$B$5*D4162</f>
        <v>118000</v>
      </c>
      <c r="H4162" s="29" t="n">
        <f aca="false">Inputs!$B$6*E4162</f>
        <v>-82500.0000000003</v>
      </c>
      <c r="I4162" s="29" t="n">
        <f aca="false">G4162+H4162</f>
        <v>35499.9999999997</v>
      </c>
      <c r="J4162" s="29" t="n">
        <f aca="false">J4161+I4162</f>
        <v>917000.000000002</v>
      </c>
    </row>
    <row r="4163" customFormat="false" ht="15" hidden="false" customHeight="false" outlineLevel="0" collapsed="false">
      <c r="A4163" s="26" t="n">
        <v>43515</v>
      </c>
      <c r="B4163" s="27" t="n">
        <v>56.12</v>
      </c>
      <c r="C4163" s="27" t="n">
        <v>65.86</v>
      </c>
      <c r="D4163" s="28" t="n">
        <f aca="false">B4163-B4162</f>
        <v>0.539999999999999</v>
      </c>
      <c r="E4163" s="28" t="n">
        <f aca="false">C4163-C4162</f>
        <v>0.209999999999994</v>
      </c>
      <c r="F4163" s="29" t="n">
        <f aca="false">Inputs!$B$5*B4163+Inputs!$B$6*C4163</f>
        <v>2319000</v>
      </c>
      <c r="G4163" s="29" t="n">
        <f aca="false">Inputs!$B$5*D4163</f>
        <v>53999.9999999999</v>
      </c>
      <c r="H4163" s="29" t="n">
        <f aca="false">Inputs!$B$6*E4163</f>
        <v>-10499.9999999997</v>
      </c>
      <c r="I4163" s="29" t="n">
        <f aca="false">G4163+H4163</f>
        <v>43500.0000000002</v>
      </c>
      <c r="J4163" s="29" t="n">
        <f aca="false">J4162+I4163</f>
        <v>960500.000000002</v>
      </c>
    </row>
    <row r="4164" customFormat="false" ht="15" hidden="false" customHeight="false" outlineLevel="0" collapsed="false">
      <c r="A4164" s="26" t="n">
        <v>43516</v>
      </c>
      <c r="B4164" s="27" t="n">
        <v>56.9</v>
      </c>
      <c r="C4164" s="27" t="n">
        <v>66.82</v>
      </c>
      <c r="D4164" s="28" t="n">
        <f aca="false">B4164-B4163</f>
        <v>0.780000000000001</v>
      </c>
      <c r="E4164" s="28" t="n">
        <f aca="false">C4164-C4163</f>
        <v>0.959999999999994</v>
      </c>
      <c r="F4164" s="29" t="n">
        <f aca="false">Inputs!$B$5*B4164+Inputs!$B$6*C4164</f>
        <v>2349000</v>
      </c>
      <c r="G4164" s="29" t="n">
        <f aca="false">Inputs!$B$5*D4164</f>
        <v>78000.0000000001</v>
      </c>
      <c r="H4164" s="29" t="n">
        <f aca="false">Inputs!$B$6*E4164</f>
        <v>-47999.9999999997</v>
      </c>
      <c r="I4164" s="29" t="n">
        <f aca="false">G4164+H4164</f>
        <v>30000.0000000004</v>
      </c>
      <c r="J4164" s="29" t="n">
        <f aca="false">J4163+I4164</f>
        <v>990500.000000003</v>
      </c>
    </row>
    <row r="4165" customFormat="false" ht="15" hidden="false" customHeight="false" outlineLevel="0" collapsed="false">
      <c r="A4165" s="26" t="n">
        <v>43517</v>
      </c>
      <c r="B4165" s="27" t="n">
        <v>56.95</v>
      </c>
      <c r="C4165" s="27" t="n">
        <v>66.91</v>
      </c>
      <c r="D4165" s="28" t="n">
        <f aca="false">B4165-B4164</f>
        <v>0.0500000000000043</v>
      </c>
      <c r="E4165" s="28" t="n">
        <f aca="false">C4165-C4164</f>
        <v>0.0900000000000034</v>
      </c>
      <c r="F4165" s="29" t="n">
        <f aca="false">Inputs!$B$5*B4165+Inputs!$B$6*C4165</f>
        <v>2349500</v>
      </c>
      <c r="G4165" s="29" t="n">
        <f aca="false">Inputs!$B$5*D4165</f>
        <v>5000.00000000043</v>
      </c>
      <c r="H4165" s="29" t="n">
        <f aca="false">Inputs!$B$6*E4165</f>
        <v>-4500.00000000017</v>
      </c>
      <c r="I4165" s="29" t="n">
        <f aca="false">G4165+H4165</f>
        <v>500.000000000256</v>
      </c>
      <c r="J4165" s="29" t="n">
        <f aca="false">J4164+I4165</f>
        <v>991000.000000003</v>
      </c>
    </row>
    <row r="4166" customFormat="false" ht="15" hidden="false" customHeight="false" outlineLevel="0" collapsed="false">
      <c r="A4166" s="26" t="n">
        <v>43518</v>
      </c>
      <c r="B4166" s="27" t="n">
        <v>57.01</v>
      </c>
      <c r="C4166" s="27" t="n">
        <v>66.91</v>
      </c>
      <c r="D4166" s="28" t="n">
        <f aca="false">B4166-B4165</f>
        <v>0.0599999999999952</v>
      </c>
      <c r="E4166" s="28" t="n">
        <f aca="false">C4166-C4165</f>
        <v>0</v>
      </c>
      <c r="F4166" s="29" t="n">
        <f aca="false">Inputs!$B$5*B4166+Inputs!$B$6*C4166</f>
        <v>2355500</v>
      </c>
      <c r="G4166" s="29" t="n">
        <f aca="false">Inputs!$B$5*D4166</f>
        <v>5999.99999999952</v>
      </c>
      <c r="H4166" s="29" t="n">
        <f aca="false">Inputs!$B$6*E4166</f>
        <v>-0</v>
      </c>
      <c r="I4166" s="29" t="n">
        <f aca="false">G4166+H4166</f>
        <v>5999.99999999952</v>
      </c>
      <c r="J4166" s="29" t="n">
        <f aca="false">J4165+I4166</f>
        <v>997000.000000002</v>
      </c>
    </row>
    <row r="4167" customFormat="false" ht="15" hidden="false" customHeight="false" outlineLevel="0" collapsed="false">
      <c r="A4167" s="26" t="n">
        <v>43521</v>
      </c>
      <c r="B4167" s="27" t="n">
        <v>55.32</v>
      </c>
      <c r="C4167" s="27" t="n">
        <v>64.02</v>
      </c>
      <c r="D4167" s="28" t="n">
        <f aca="false">B4167-B4166</f>
        <v>-1.69</v>
      </c>
      <c r="E4167" s="28" t="n">
        <f aca="false">C4167-C4166</f>
        <v>-2.89</v>
      </c>
      <c r="F4167" s="29" t="n">
        <f aca="false">Inputs!$B$5*B4167+Inputs!$B$6*C4167</f>
        <v>2331000</v>
      </c>
      <c r="G4167" s="29" t="n">
        <f aca="false">Inputs!$B$5*D4167</f>
        <v>-169000</v>
      </c>
      <c r="H4167" s="29" t="n">
        <f aca="false">Inputs!$B$6*E4167</f>
        <v>144500</v>
      </c>
      <c r="I4167" s="29" t="n">
        <f aca="false">G4167+H4167</f>
        <v>-24499.9999999997</v>
      </c>
      <c r="J4167" s="29" t="n">
        <f aca="false">J4166+I4167</f>
        <v>972500.000000003</v>
      </c>
    </row>
    <row r="4168" customFormat="false" ht="15" hidden="false" customHeight="false" outlineLevel="0" collapsed="false">
      <c r="A4168" s="26" t="n">
        <v>43522</v>
      </c>
      <c r="B4168" s="27" t="n">
        <v>55.4</v>
      </c>
      <c r="C4168" s="27" t="n">
        <v>64.51</v>
      </c>
      <c r="D4168" s="28" t="n">
        <f aca="false">B4168-B4167</f>
        <v>0.0799999999999983</v>
      </c>
      <c r="E4168" s="28" t="n">
        <f aca="false">C4168-C4167</f>
        <v>0.490000000000009</v>
      </c>
      <c r="F4168" s="29" t="n">
        <f aca="false">Inputs!$B$5*B4168+Inputs!$B$6*C4168</f>
        <v>2314500</v>
      </c>
      <c r="G4168" s="29" t="n">
        <f aca="false">Inputs!$B$5*D4168</f>
        <v>7999.99999999983</v>
      </c>
      <c r="H4168" s="29" t="n">
        <f aca="false">Inputs!$B$6*E4168</f>
        <v>-24500.0000000005</v>
      </c>
      <c r="I4168" s="29" t="n">
        <f aca="false">G4168+H4168</f>
        <v>-16500.0000000006</v>
      </c>
      <c r="J4168" s="29" t="n">
        <f aca="false">J4167+I4168</f>
        <v>956000.000000002</v>
      </c>
    </row>
    <row r="4169" customFormat="false" ht="15" hidden="false" customHeight="false" outlineLevel="0" collapsed="false">
      <c r="A4169" s="26" t="n">
        <v>43523</v>
      </c>
      <c r="B4169" s="27" t="n">
        <v>56.92</v>
      </c>
      <c r="C4169" s="27" t="n">
        <v>65.55</v>
      </c>
      <c r="D4169" s="28" t="n">
        <f aca="false">B4169-B4168</f>
        <v>1.52</v>
      </c>
      <c r="E4169" s="28" t="n">
        <f aca="false">C4169-C4168</f>
        <v>1.03999999999999</v>
      </c>
      <c r="F4169" s="29" t="n">
        <f aca="false">Inputs!$B$5*B4169+Inputs!$B$6*C4169</f>
        <v>2414500</v>
      </c>
      <c r="G4169" s="29" t="n">
        <f aca="false">Inputs!$B$5*D4169</f>
        <v>152000</v>
      </c>
      <c r="H4169" s="29" t="n">
        <f aca="false">Inputs!$B$6*E4169</f>
        <v>-51999.9999999996</v>
      </c>
      <c r="I4169" s="29" t="n">
        <f aca="false">G4169+H4169</f>
        <v>100000.000000001</v>
      </c>
      <c r="J4169" s="29" t="n">
        <f aca="false">J4168+I4169</f>
        <v>1056000</v>
      </c>
    </row>
    <row r="4170" customFormat="false" ht="15" hidden="false" customHeight="false" outlineLevel="0" collapsed="false">
      <c r="A4170" s="26" t="n">
        <v>43524</v>
      </c>
      <c r="B4170" s="27" t="n">
        <v>57.21</v>
      </c>
      <c r="C4170" s="27" t="n">
        <v>65.03</v>
      </c>
      <c r="D4170" s="28" t="n">
        <f aca="false">B4170-B4169</f>
        <v>0.289999999999999</v>
      </c>
      <c r="E4170" s="28" t="n">
        <f aca="false">C4170-C4169</f>
        <v>-0.519999999999996</v>
      </c>
      <c r="F4170" s="29" t="n">
        <f aca="false">Inputs!$B$5*B4170+Inputs!$B$6*C4170</f>
        <v>2469500</v>
      </c>
      <c r="G4170" s="29" t="n">
        <f aca="false">Inputs!$B$5*D4170</f>
        <v>28999.9999999999</v>
      </c>
      <c r="H4170" s="29" t="n">
        <f aca="false">Inputs!$B$6*E4170</f>
        <v>25999.9999999998</v>
      </c>
      <c r="I4170" s="29" t="n">
        <f aca="false">G4170+H4170</f>
        <v>54999.9999999997</v>
      </c>
      <c r="J4170" s="29" t="n">
        <f aca="false">J4169+I4170</f>
        <v>1111000</v>
      </c>
    </row>
    <row r="4171" customFormat="false" ht="15" hidden="false" customHeight="false" outlineLevel="0" collapsed="false">
      <c r="A4171" s="26" t="n">
        <v>43525</v>
      </c>
      <c r="B4171" s="27" t="n">
        <v>55.76</v>
      </c>
      <c r="C4171" s="27" t="n">
        <v>63.71</v>
      </c>
      <c r="D4171" s="28" t="n">
        <f aca="false">B4171-B4170</f>
        <v>-1.45</v>
      </c>
      <c r="E4171" s="28" t="n">
        <f aca="false">C4171-C4170</f>
        <v>-1.32</v>
      </c>
      <c r="F4171" s="29" t="n">
        <f aca="false">Inputs!$B$5*B4171+Inputs!$B$6*C4171</f>
        <v>2390500</v>
      </c>
      <c r="G4171" s="29" t="n">
        <f aca="false">Inputs!$B$5*D4171</f>
        <v>-145000</v>
      </c>
      <c r="H4171" s="29" t="n">
        <f aca="false">Inputs!$B$6*E4171</f>
        <v>66000</v>
      </c>
      <c r="I4171" s="29" t="n">
        <f aca="false">G4171+H4171</f>
        <v>-79000.0000000003</v>
      </c>
      <c r="J4171" s="29" t="n">
        <f aca="false">J4170+I4171</f>
        <v>1032000</v>
      </c>
    </row>
    <row r="4172" customFormat="false" ht="15" hidden="false" customHeight="false" outlineLevel="0" collapsed="false">
      <c r="A4172" s="26" t="n">
        <v>43528</v>
      </c>
      <c r="B4172" s="27" t="n">
        <v>56.6</v>
      </c>
      <c r="C4172" s="27" t="n">
        <v>64.44</v>
      </c>
      <c r="D4172" s="28" t="n">
        <f aca="false">B4172-B4171</f>
        <v>0.840000000000003</v>
      </c>
      <c r="E4172" s="28" t="n">
        <f aca="false">C4172-C4171</f>
        <v>0.729999999999997</v>
      </c>
      <c r="F4172" s="29" t="n">
        <f aca="false">Inputs!$B$5*B4172+Inputs!$B$6*C4172</f>
        <v>2438000</v>
      </c>
      <c r="G4172" s="29" t="n">
        <f aca="false">Inputs!$B$5*D4172</f>
        <v>84000.0000000003</v>
      </c>
      <c r="H4172" s="29" t="n">
        <f aca="false">Inputs!$B$6*E4172</f>
        <v>-36499.9999999999</v>
      </c>
      <c r="I4172" s="29" t="n">
        <f aca="false">G4172+H4172</f>
        <v>47500.0000000005</v>
      </c>
      <c r="J4172" s="29" t="n">
        <f aca="false">J4171+I4172</f>
        <v>1079500</v>
      </c>
    </row>
    <row r="4173" customFormat="false" ht="15" hidden="false" customHeight="false" outlineLevel="0" collapsed="false">
      <c r="A4173" s="26" t="n">
        <v>43529</v>
      </c>
      <c r="B4173" s="27" t="n">
        <v>56.55</v>
      </c>
      <c r="C4173" s="27" t="n">
        <v>64.24</v>
      </c>
      <c r="D4173" s="28" t="n">
        <f aca="false">B4173-B4172</f>
        <v>-0.0500000000000043</v>
      </c>
      <c r="E4173" s="28" t="n">
        <f aca="false">C4173-C4172</f>
        <v>-0.200000000000003</v>
      </c>
      <c r="F4173" s="29" t="n">
        <f aca="false">Inputs!$B$5*B4173+Inputs!$B$6*C4173</f>
        <v>2443000</v>
      </c>
      <c r="G4173" s="29" t="n">
        <f aca="false">Inputs!$B$5*D4173</f>
        <v>-5000.00000000043</v>
      </c>
      <c r="H4173" s="29" t="n">
        <f aca="false">Inputs!$B$6*E4173</f>
        <v>10000.0000000001</v>
      </c>
      <c r="I4173" s="29" t="n">
        <f aca="false">G4173+H4173</f>
        <v>4999.99999999972</v>
      </c>
      <c r="J4173" s="29" t="n">
        <f aca="false">J4172+I4173</f>
        <v>1084500</v>
      </c>
    </row>
    <row r="4174" customFormat="false" ht="15" hidden="false" customHeight="false" outlineLevel="0" collapsed="false">
      <c r="A4174" s="26" t="n">
        <v>43530</v>
      </c>
      <c r="B4174" s="27" t="n">
        <v>56.22</v>
      </c>
      <c r="C4174" s="27" t="n">
        <v>64.51</v>
      </c>
      <c r="D4174" s="28" t="n">
        <f aca="false">B4174-B4173</f>
        <v>-0.329999999999998</v>
      </c>
      <c r="E4174" s="28" t="n">
        <f aca="false">C4174-C4173</f>
        <v>0.27000000000001</v>
      </c>
      <c r="F4174" s="29" t="n">
        <f aca="false">Inputs!$B$5*B4174+Inputs!$B$6*C4174</f>
        <v>2396500</v>
      </c>
      <c r="G4174" s="29" t="n">
        <f aca="false">Inputs!$B$5*D4174</f>
        <v>-32999.9999999998</v>
      </c>
      <c r="H4174" s="29" t="n">
        <f aca="false">Inputs!$B$6*E4174</f>
        <v>-13500.0000000005</v>
      </c>
      <c r="I4174" s="29" t="n">
        <f aca="false">G4174+H4174</f>
        <v>-46500.0000000003</v>
      </c>
      <c r="J4174" s="29" t="n">
        <f aca="false">J4173+I4174</f>
        <v>1038000</v>
      </c>
    </row>
    <row r="4175" customFormat="false" ht="15" hidden="false" customHeight="false" outlineLevel="0" collapsed="false">
      <c r="A4175" s="26" t="n">
        <v>43531</v>
      </c>
      <c r="B4175" s="27" t="n">
        <v>56.6</v>
      </c>
      <c r="C4175" s="27" t="n">
        <v>64.82</v>
      </c>
      <c r="D4175" s="28" t="n">
        <f aca="false">B4175-B4174</f>
        <v>0.380000000000003</v>
      </c>
      <c r="E4175" s="28" t="n">
        <f aca="false">C4175-C4174</f>
        <v>0.309999999999988</v>
      </c>
      <c r="F4175" s="29" t="n">
        <f aca="false">Inputs!$B$5*B4175+Inputs!$B$6*C4175</f>
        <v>2419000</v>
      </c>
      <c r="G4175" s="29" t="n">
        <f aca="false">Inputs!$B$5*D4175</f>
        <v>38000.0000000003</v>
      </c>
      <c r="H4175" s="29" t="n">
        <f aca="false">Inputs!$B$6*E4175</f>
        <v>-15499.9999999994</v>
      </c>
      <c r="I4175" s="29" t="n">
        <f aca="false">G4175+H4175</f>
        <v>22500.0000000009</v>
      </c>
      <c r="J4175" s="29" t="n">
        <f aca="false">J4174+I4175</f>
        <v>1060500</v>
      </c>
    </row>
    <row r="4176" customFormat="false" ht="15" hidden="false" customHeight="false" outlineLevel="0" collapsed="false">
      <c r="A4176" s="26" t="n">
        <v>43532</v>
      </c>
      <c r="B4176" s="27" t="n">
        <v>55.77</v>
      </c>
      <c r="C4176" s="27" t="n">
        <v>65.66</v>
      </c>
      <c r="D4176" s="28" t="n">
        <f aca="false">B4176-B4175</f>
        <v>-0.829999999999998</v>
      </c>
      <c r="E4176" s="28" t="n">
        <f aca="false">C4176-C4175</f>
        <v>0.840000000000003</v>
      </c>
      <c r="F4176" s="29" t="n">
        <f aca="false">Inputs!$B$5*B4176+Inputs!$B$6*C4176</f>
        <v>2294000</v>
      </c>
      <c r="G4176" s="29" t="n">
        <f aca="false">Inputs!$B$5*D4176</f>
        <v>-82999.9999999998</v>
      </c>
      <c r="H4176" s="29" t="n">
        <f aca="false">Inputs!$B$6*E4176</f>
        <v>-42000.0000000002</v>
      </c>
      <c r="I4176" s="29" t="n">
        <f aca="false">G4176+H4176</f>
        <v>-125000</v>
      </c>
      <c r="J4176" s="29" t="n">
        <f aca="false">J4175+I4176</f>
        <v>935500.000000003</v>
      </c>
    </row>
    <row r="4177" customFormat="false" ht="15" hidden="false" customHeight="false" outlineLevel="0" collapsed="false">
      <c r="A4177" s="26" t="n">
        <v>43535</v>
      </c>
      <c r="B4177" s="27" t="n">
        <v>56.79</v>
      </c>
      <c r="C4177" s="27" t="n">
        <v>65.06</v>
      </c>
      <c r="D4177" s="28" t="n">
        <f aca="false">B4177-B4176</f>
        <v>1.02</v>
      </c>
      <c r="E4177" s="28" t="n">
        <f aca="false">C4177-C4176</f>
        <v>-0.599999999999994</v>
      </c>
      <c r="F4177" s="29" t="n">
        <f aca="false">Inputs!$B$5*B4177+Inputs!$B$6*C4177</f>
        <v>2426000</v>
      </c>
      <c r="G4177" s="29" t="n">
        <f aca="false">Inputs!$B$5*D4177</f>
        <v>102000</v>
      </c>
      <c r="H4177" s="29" t="n">
        <f aca="false">Inputs!$B$6*E4177</f>
        <v>29999.9999999997</v>
      </c>
      <c r="I4177" s="29" t="n">
        <f aca="false">G4177+H4177</f>
        <v>131999.999999999</v>
      </c>
      <c r="J4177" s="29" t="n">
        <f aca="false">J4176+I4177</f>
        <v>1067500</v>
      </c>
    </row>
    <row r="4178" customFormat="false" ht="15" hidden="false" customHeight="false" outlineLevel="0" collapsed="false">
      <c r="A4178" s="26" t="n">
        <v>43536</v>
      </c>
      <c r="B4178" s="27" t="n">
        <v>56.89</v>
      </c>
      <c r="C4178" s="27" t="n">
        <v>65.33</v>
      </c>
      <c r="D4178" s="28" t="n">
        <f aca="false">B4178-B4177</f>
        <v>0.100000000000001</v>
      </c>
      <c r="E4178" s="28" t="n">
        <f aca="false">C4178-C4177</f>
        <v>0.269999999999996</v>
      </c>
      <c r="F4178" s="29" t="n">
        <f aca="false">Inputs!$B$5*B4178+Inputs!$B$6*C4178</f>
        <v>2422500</v>
      </c>
      <c r="G4178" s="29" t="n">
        <f aca="false">Inputs!$B$5*D4178</f>
        <v>10000.0000000001</v>
      </c>
      <c r="H4178" s="29" t="n">
        <f aca="false">Inputs!$B$6*E4178</f>
        <v>-13499.9999999998</v>
      </c>
      <c r="I4178" s="29" t="n">
        <f aca="false">G4178+H4178</f>
        <v>-3499.99999999966</v>
      </c>
      <c r="J4178" s="29" t="n">
        <f aca="false">J4177+I4178</f>
        <v>1064000</v>
      </c>
    </row>
    <row r="4179" customFormat="false" ht="15" hidden="false" customHeight="false" outlineLevel="0" collapsed="false">
      <c r="A4179" s="26" t="n">
        <v>43537</v>
      </c>
      <c r="B4179" s="27" t="n">
        <v>58.27</v>
      </c>
      <c r="C4179" s="27" t="n">
        <v>65.89</v>
      </c>
      <c r="D4179" s="28" t="n">
        <f aca="false">B4179-B4178</f>
        <v>1.38</v>
      </c>
      <c r="E4179" s="28" t="n">
        <f aca="false">C4179-C4178</f>
        <v>0.560000000000002</v>
      </c>
      <c r="F4179" s="29" t="n">
        <f aca="false">Inputs!$B$5*B4179+Inputs!$B$6*C4179</f>
        <v>2532500</v>
      </c>
      <c r="G4179" s="29" t="n">
        <f aca="false">Inputs!$B$5*D4179</f>
        <v>138000</v>
      </c>
      <c r="H4179" s="29" t="n">
        <f aca="false">Inputs!$B$6*E4179</f>
        <v>-28000.0000000001</v>
      </c>
      <c r="I4179" s="29" t="n">
        <f aca="false">G4179+H4179</f>
        <v>110000</v>
      </c>
      <c r="J4179" s="29" t="n">
        <f aca="false">J4178+I4179</f>
        <v>1174000</v>
      </c>
    </row>
    <row r="4180" customFormat="false" ht="15" hidden="false" customHeight="false" outlineLevel="0" collapsed="false">
      <c r="A4180" s="26" t="n">
        <v>43538</v>
      </c>
      <c r="B4180" s="27" t="n">
        <v>58.59</v>
      </c>
      <c r="C4180" s="27" t="n">
        <v>66.18</v>
      </c>
      <c r="D4180" s="28" t="n">
        <f aca="false">B4180-B4179</f>
        <v>0.32</v>
      </c>
      <c r="E4180" s="28" t="n">
        <f aca="false">C4180-C4179</f>
        <v>0.290000000000006</v>
      </c>
      <c r="F4180" s="29" t="n">
        <f aca="false">Inputs!$B$5*B4180+Inputs!$B$6*C4180</f>
        <v>2550000</v>
      </c>
      <c r="G4180" s="29" t="n">
        <f aca="false">Inputs!$B$5*D4180</f>
        <v>32000</v>
      </c>
      <c r="H4180" s="29" t="n">
        <f aca="false">Inputs!$B$6*E4180</f>
        <v>-14500.0000000003</v>
      </c>
      <c r="I4180" s="29" t="n">
        <f aca="false">G4180+H4180</f>
        <v>17499.9999999997</v>
      </c>
      <c r="J4180" s="29" t="n">
        <f aca="false">J4179+I4180</f>
        <v>1191500</v>
      </c>
    </row>
    <row r="4181" customFormat="false" ht="15" hidden="false" customHeight="false" outlineLevel="0" collapsed="false">
      <c r="A4181" s="26" t="n">
        <v>43539</v>
      </c>
      <c r="B4181" s="27" t="n">
        <v>58.51</v>
      </c>
      <c r="C4181" s="27" t="n">
        <v>66.11</v>
      </c>
      <c r="D4181" s="28" t="n">
        <f aca="false">B4181-B4180</f>
        <v>-0.0800000000000054</v>
      </c>
      <c r="E4181" s="28" t="n">
        <f aca="false">C4181-C4180</f>
        <v>-0.0700000000000074</v>
      </c>
      <c r="F4181" s="29" t="n">
        <f aca="false">Inputs!$B$5*B4181+Inputs!$B$6*C4181</f>
        <v>2545500</v>
      </c>
      <c r="G4181" s="29" t="n">
        <f aca="false">Inputs!$B$5*D4181</f>
        <v>-8000.00000000054</v>
      </c>
      <c r="H4181" s="29" t="n">
        <f aca="false">Inputs!$B$6*E4181</f>
        <v>3500.00000000037</v>
      </c>
      <c r="I4181" s="29" t="n">
        <f aca="false">G4181+H4181</f>
        <v>-4500.00000000017</v>
      </c>
      <c r="J4181" s="29" t="n">
        <f aca="false">J4180+I4181</f>
        <v>1187000</v>
      </c>
    </row>
    <row r="4182" customFormat="false" ht="15" hidden="false" customHeight="false" outlineLevel="0" collapsed="false">
      <c r="A4182" s="26" t="n">
        <v>43542</v>
      </c>
      <c r="B4182" s="27" t="n">
        <v>59.09</v>
      </c>
      <c r="C4182" s="27" t="n">
        <v>66.65</v>
      </c>
      <c r="D4182" s="28" t="n">
        <f aca="false">B4182-B4181</f>
        <v>0.580000000000005</v>
      </c>
      <c r="E4182" s="28" t="n">
        <f aca="false">C4182-C4181</f>
        <v>0.540000000000006</v>
      </c>
      <c r="F4182" s="29" t="n">
        <f aca="false">Inputs!$B$5*B4182+Inputs!$B$6*C4182</f>
        <v>2576500</v>
      </c>
      <c r="G4182" s="29" t="n">
        <f aca="false">Inputs!$B$5*D4182</f>
        <v>58000.0000000005</v>
      </c>
      <c r="H4182" s="29" t="n">
        <f aca="false">Inputs!$B$6*E4182</f>
        <v>-27000.0000000003</v>
      </c>
      <c r="I4182" s="29" t="n">
        <f aca="false">G4182+H4182</f>
        <v>31000.0000000002</v>
      </c>
      <c r="J4182" s="29" t="n">
        <f aca="false">J4181+I4182</f>
        <v>1218000</v>
      </c>
    </row>
    <row r="4183" customFormat="false" ht="15" hidden="false" customHeight="false" outlineLevel="0" collapsed="false">
      <c r="A4183" s="26" t="n">
        <v>43543</v>
      </c>
      <c r="B4183" s="27" t="n">
        <v>59.12</v>
      </c>
      <c r="C4183" s="27" t="n">
        <v>67.13</v>
      </c>
      <c r="D4183" s="28" t="n">
        <f aca="false">B4183-B4182</f>
        <v>0.029999999999994</v>
      </c>
      <c r="E4183" s="28" t="n">
        <f aca="false">C4183-C4182</f>
        <v>0.47999999999999</v>
      </c>
      <c r="F4183" s="29" t="n">
        <f aca="false">Inputs!$B$5*B4183+Inputs!$B$6*C4183</f>
        <v>2555500</v>
      </c>
      <c r="G4183" s="29" t="n">
        <f aca="false">Inputs!$B$5*D4183</f>
        <v>2999.9999999994</v>
      </c>
      <c r="H4183" s="29" t="n">
        <f aca="false">Inputs!$B$6*E4183</f>
        <v>-23999.9999999995</v>
      </c>
      <c r="I4183" s="29" t="n">
        <f aca="false">G4183+H4183</f>
        <v>-21000.0000000001</v>
      </c>
      <c r="J4183" s="29" t="n">
        <f aca="false">J4182+I4183</f>
        <v>1197000</v>
      </c>
    </row>
    <row r="4184" customFormat="false" ht="15" hidden="false" customHeight="false" outlineLevel="0" collapsed="false">
      <c r="A4184" s="26" t="n">
        <v>43544</v>
      </c>
      <c r="B4184" s="27" t="n">
        <v>60.12</v>
      </c>
      <c r="C4184" s="27" t="n">
        <v>68.35</v>
      </c>
      <c r="D4184" s="28" t="n">
        <f aca="false">B4184-B4183</f>
        <v>1</v>
      </c>
      <c r="E4184" s="28" t="n">
        <f aca="false">C4184-C4183</f>
        <v>1.22</v>
      </c>
      <c r="F4184" s="29" t="n">
        <f aca="false">Inputs!$B$5*B4184+Inputs!$B$6*C4184</f>
        <v>2594500</v>
      </c>
      <c r="G4184" s="29" t="n">
        <f aca="false">Inputs!$B$5*D4184</f>
        <v>100000</v>
      </c>
      <c r="H4184" s="29" t="n">
        <f aca="false">Inputs!$B$6*E4184</f>
        <v>-60999.9999999999</v>
      </c>
      <c r="I4184" s="29" t="n">
        <f aca="false">G4184+H4184</f>
        <v>39000.0000000001</v>
      </c>
      <c r="J4184" s="29" t="n">
        <f aca="false">J4183+I4184</f>
        <v>1236000</v>
      </c>
    </row>
    <row r="4185" customFormat="false" ht="15" hidden="false" customHeight="false" outlineLevel="0" collapsed="false">
      <c r="A4185" s="26" t="n">
        <v>43545</v>
      </c>
      <c r="B4185" s="27" t="n">
        <v>59.98</v>
      </c>
      <c r="C4185" s="27" t="n">
        <v>68.3</v>
      </c>
      <c r="D4185" s="28" t="n">
        <f aca="false">B4185-B4184</f>
        <v>-0.140000000000001</v>
      </c>
      <c r="E4185" s="28" t="n">
        <f aca="false">C4185-C4184</f>
        <v>-0.0499999999999972</v>
      </c>
      <c r="F4185" s="29" t="n">
        <f aca="false">Inputs!$B$5*B4185+Inputs!$B$6*C4185</f>
        <v>2583000</v>
      </c>
      <c r="G4185" s="29" t="n">
        <f aca="false">Inputs!$B$5*D4185</f>
        <v>-14000.0000000001</v>
      </c>
      <c r="H4185" s="29" t="n">
        <f aca="false">Inputs!$B$6*E4185</f>
        <v>2499.99999999986</v>
      </c>
      <c r="I4185" s="29" t="n">
        <f aca="false">G4185+H4185</f>
        <v>-11500.0000000002</v>
      </c>
      <c r="J4185" s="29" t="n">
        <f aca="false">J4184+I4185</f>
        <v>1224500</v>
      </c>
    </row>
    <row r="4186" customFormat="false" ht="15" hidden="false" customHeight="false" outlineLevel="0" collapsed="false">
      <c r="A4186" s="26" t="n">
        <v>43546</v>
      </c>
      <c r="B4186" s="27" t="n">
        <v>58.87</v>
      </c>
      <c r="C4186" s="27" t="n">
        <v>66.29</v>
      </c>
      <c r="D4186" s="28" t="n">
        <f aca="false">B4186-B4185</f>
        <v>-1.11</v>
      </c>
      <c r="E4186" s="28" t="n">
        <f aca="false">C4186-C4185</f>
        <v>-2.00999999999999</v>
      </c>
      <c r="F4186" s="29" t="n">
        <f aca="false">Inputs!$B$5*B4186+Inputs!$B$6*C4186</f>
        <v>2572500</v>
      </c>
      <c r="G4186" s="29" t="n">
        <f aca="false">Inputs!$B$5*D4186</f>
        <v>-111000</v>
      </c>
      <c r="H4186" s="29" t="n">
        <f aca="false">Inputs!$B$6*E4186</f>
        <v>100500</v>
      </c>
      <c r="I4186" s="29" t="n">
        <f aca="false">G4186+H4186</f>
        <v>-10500.0000000004</v>
      </c>
      <c r="J4186" s="29" t="n">
        <f aca="false">J4185+I4186</f>
        <v>1214000</v>
      </c>
    </row>
    <row r="4187" customFormat="false" ht="15" hidden="false" customHeight="false" outlineLevel="0" collapsed="false">
      <c r="A4187" s="26" t="n">
        <v>43549</v>
      </c>
      <c r="B4187" s="27" t="n">
        <v>58.71</v>
      </c>
      <c r="C4187" s="27" t="n">
        <v>67.37</v>
      </c>
      <c r="D4187" s="28" t="n">
        <f aca="false">B4187-B4186</f>
        <v>-0.159999999999997</v>
      </c>
      <c r="E4187" s="28" t="n">
        <f aca="false">C4187-C4186</f>
        <v>1.08</v>
      </c>
      <c r="F4187" s="29" t="n">
        <f aca="false">Inputs!$B$5*B4187+Inputs!$B$6*C4187</f>
        <v>2502500</v>
      </c>
      <c r="G4187" s="29" t="n">
        <f aca="false">Inputs!$B$5*D4187</f>
        <v>-15999.9999999997</v>
      </c>
      <c r="H4187" s="29" t="n">
        <f aca="false">Inputs!$B$6*E4187</f>
        <v>-53999.9999999999</v>
      </c>
      <c r="I4187" s="29" t="n">
        <f aca="false">G4187+H4187</f>
        <v>-69999.9999999996</v>
      </c>
      <c r="J4187" s="29" t="n">
        <f aca="false">J4186+I4187</f>
        <v>1144000</v>
      </c>
    </row>
    <row r="4188" customFormat="false" ht="15" hidden="false" customHeight="false" outlineLevel="0" collapsed="false">
      <c r="A4188" s="26" t="n">
        <v>43550</v>
      </c>
      <c r="B4188" s="27" t="n">
        <v>59.87</v>
      </c>
      <c r="C4188" s="27" t="n">
        <v>67.51</v>
      </c>
      <c r="D4188" s="28" t="n">
        <f aca="false">B4188-B4187</f>
        <v>1.16</v>
      </c>
      <c r="E4188" s="28" t="n">
        <f aca="false">C4188-C4187</f>
        <v>0.140000000000001</v>
      </c>
      <c r="F4188" s="29" t="n">
        <f aca="false">Inputs!$B$5*B4188+Inputs!$B$6*C4188</f>
        <v>2611500</v>
      </c>
      <c r="G4188" s="29" t="n">
        <f aca="false">Inputs!$B$5*D4188</f>
        <v>116000</v>
      </c>
      <c r="H4188" s="29" t="n">
        <f aca="false">Inputs!$B$6*E4188</f>
        <v>-7000.00000000003</v>
      </c>
      <c r="I4188" s="29" t="n">
        <f aca="false">G4188+H4188</f>
        <v>109000</v>
      </c>
      <c r="J4188" s="29" t="n">
        <f aca="false">J4187+I4188</f>
        <v>1253000</v>
      </c>
    </row>
    <row r="4189" customFormat="false" ht="15" hidden="false" customHeight="false" outlineLevel="0" collapsed="false">
      <c r="A4189" s="26" t="n">
        <v>43551</v>
      </c>
      <c r="B4189" s="27" t="n">
        <v>59.39</v>
      </c>
      <c r="C4189" s="27" t="n">
        <v>67.35</v>
      </c>
      <c r="D4189" s="28" t="n">
        <f aca="false">B4189-B4188</f>
        <v>-0.479999999999997</v>
      </c>
      <c r="E4189" s="28" t="n">
        <f aca="false">C4189-C4188</f>
        <v>-0.160000000000011</v>
      </c>
      <c r="F4189" s="29" t="n">
        <f aca="false">Inputs!$B$5*B4189+Inputs!$B$6*C4189</f>
        <v>2571500</v>
      </c>
      <c r="G4189" s="29" t="n">
        <f aca="false">Inputs!$B$5*D4189</f>
        <v>-47999.9999999997</v>
      </c>
      <c r="H4189" s="29" t="n">
        <f aca="false">Inputs!$B$6*E4189</f>
        <v>8000.00000000054</v>
      </c>
      <c r="I4189" s="29" t="n">
        <f aca="false">G4189+H4189</f>
        <v>-39999.9999999992</v>
      </c>
      <c r="J4189" s="29" t="n">
        <f aca="false">J4188+I4189</f>
        <v>1213000</v>
      </c>
    </row>
    <row r="4190" customFormat="false" ht="15" hidden="false" customHeight="false" outlineLevel="0" collapsed="false">
      <c r="A4190" s="26" t="n">
        <v>43552</v>
      </c>
      <c r="B4190" s="27" t="n">
        <v>59.29</v>
      </c>
      <c r="C4190" s="27" t="n">
        <v>66.08</v>
      </c>
      <c r="D4190" s="28" t="n">
        <f aca="false">B4190-B4189</f>
        <v>-0.100000000000001</v>
      </c>
      <c r="E4190" s="28" t="n">
        <f aca="false">C4190-C4189</f>
        <v>-1.27</v>
      </c>
      <c r="F4190" s="29" t="n">
        <f aca="false">Inputs!$B$5*B4190+Inputs!$B$6*C4190</f>
        <v>2625000</v>
      </c>
      <c r="G4190" s="29" t="n">
        <f aca="false">Inputs!$B$5*D4190</f>
        <v>-10000.0000000001</v>
      </c>
      <c r="H4190" s="29" t="n">
        <f aca="false">Inputs!$B$6*E4190</f>
        <v>63499.9999999998</v>
      </c>
      <c r="I4190" s="29" t="n">
        <f aca="false">G4190+H4190</f>
        <v>53499.9999999997</v>
      </c>
      <c r="J4190" s="29" t="n">
        <f aca="false">J4189+I4190</f>
        <v>1266500</v>
      </c>
    </row>
    <row r="4191" customFormat="false" ht="15" hidden="false" customHeight="false" outlineLevel="0" collapsed="false">
      <c r="A4191" s="26" t="n">
        <v>43553</v>
      </c>
      <c r="B4191" s="27" t="n">
        <v>60.19</v>
      </c>
      <c r="C4191" s="27" t="n">
        <v>67.93</v>
      </c>
      <c r="D4191" s="28" t="n">
        <f aca="false">B4191-B4190</f>
        <v>0.899999999999999</v>
      </c>
      <c r="E4191" s="28" t="n">
        <f aca="false">C4191-C4190</f>
        <v>1.85000000000001</v>
      </c>
      <c r="F4191" s="29" t="n">
        <f aca="false">Inputs!$B$5*B4191+Inputs!$B$6*C4191</f>
        <v>2622500</v>
      </c>
      <c r="G4191" s="29" t="n">
        <f aca="false">Inputs!$B$5*D4191</f>
        <v>89999.9999999999</v>
      </c>
      <c r="H4191" s="29" t="n">
        <f aca="false">Inputs!$B$6*E4191</f>
        <v>-92500.0000000004</v>
      </c>
      <c r="I4191" s="29" t="n">
        <f aca="false">G4191+H4191</f>
        <v>-2500.00000000057</v>
      </c>
      <c r="J4191" s="29" t="n">
        <f aca="false">J4190+I4191</f>
        <v>1264000</v>
      </c>
    </row>
    <row r="4192" customFormat="false" ht="15" hidden="false" customHeight="false" outlineLevel="0" collapsed="false">
      <c r="A4192" s="26" t="n">
        <v>43556</v>
      </c>
      <c r="B4192" s="27" t="n">
        <v>61.59</v>
      </c>
      <c r="C4192" s="27" t="n">
        <v>69.08</v>
      </c>
      <c r="D4192" s="28" t="n">
        <f aca="false">B4192-B4191</f>
        <v>1.40000000000001</v>
      </c>
      <c r="E4192" s="28" t="n">
        <f aca="false">C4192-C4191</f>
        <v>1.14999999999999</v>
      </c>
      <c r="F4192" s="29" t="n">
        <f aca="false">Inputs!$B$5*B4192+Inputs!$B$6*C4192</f>
        <v>2705000</v>
      </c>
      <c r="G4192" s="29" t="n">
        <f aca="false">Inputs!$B$5*D4192</f>
        <v>140000.000000001</v>
      </c>
      <c r="H4192" s="29" t="n">
        <f aca="false">Inputs!$B$6*E4192</f>
        <v>-57499.9999999996</v>
      </c>
      <c r="I4192" s="29" t="n">
        <f aca="false">G4192+H4192</f>
        <v>82500.000000001</v>
      </c>
      <c r="J4192" s="29" t="n">
        <f aca="false">J4191+I4192</f>
        <v>1346500</v>
      </c>
    </row>
    <row r="4193" customFormat="false" ht="15" hidden="false" customHeight="false" outlineLevel="0" collapsed="false">
      <c r="A4193" s="26" t="n">
        <v>43557</v>
      </c>
      <c r="B4193" s="27" t="n">
        <v>62.53</v>
      </c>
      <c r="C4193" s="27" t="n">
        <v>69.68</v>
      </c>
      <c r="D4193" s="28" t="n">
        <f aca="false">B4193-B4192</f>
        <v>0.939999999999998</v>
      </c>
      <c r="E4193" s="28" t="n">
        <f aca="false">C4193-C4192</f>
        <v>0.600000000000009</v>
      </c>
      <c r="F4193" s="29" t="n">
        <f aca="false">Inputs!$B$5*B4193+Inputs!$B$6*C4193</f>
        <v>2769000</v>
      </c>
      <c r="G4193" s="29" t="n">
        <f aca="false">Inputs!$B$5*D4193</f>
        <v>93999.9999999998</v>
      </c>
      <c r="H4193" s="29" t="n">
        <f aca="false">Inputs!$B$6*E4193</f>
        <v>-30000.0000000004</v>
      </c>
      <c r="I4193" s="29" t="n">
        <f aca="false">G4193+H4193</f>
        <v>63999.9999999993</v>
      </c>
      <c r="J4193" s="29" t="n">
        <f aca="false">J4192+I4193</f>
        <v>1410500</v>
      </c>
    </row>
    <row r="4194" customFormat="false" ht="15" hidden="false" customHeight="false" outlineLevel="0" collapsed="false">
      <c r="A4194" s="26" t="n">
        <v>43558</v>
      </c>
      <c r="B4194" s="27" t="n">
        <v>62.46</v>
      </c>
      <c r="C4194" s="27" t="n">
        <v>69.21</v>
      </c>
      <c r="D4194" s="28" t="n">
        <f aca="false">B4194-B4193</f>
        <v>-0.0700000000000003</v>
      </c>
      <c r="E4194" s="28" t="n">
        <f aca="false">C4194-C4193</f>
        <v>-0.470000000000013</v>
      </c>
      <c r="F4194" s="29" t="n">
        <f aca="false">Inputs!$B$5*B4194+Inputs!$B$6*C4194</f>
        <v>2785500</v>
      </c>
      <c r="G4194" s="29" t="n">
        <f aca="false">Inputs!$B$5*D4194</f>
        <v>-7000.00000000003</v>
      </c>
      <c r="H4194" s="29" t="n">
        <f aca="false">Inputs!$B$6*E4194</f>
        <v>23500.0000000007</v>
      </c>
      <c r="I4194" s="29" t="n">
        <f aca="false">G4194+H4194</f>
        <v>16500.0000000006</v>
      </c>
      <c r="J4194" s="29" t="n">
        <f aca="false">J4193+I4194</f>
        <v>1427000</v>
      </c>
    </row>
    <row r="4195" customFormat="false" ht="15" hidden="false" customHeight="false" outlineLevel="0" collapsed="false">
      <c r="A4195" s="26" t="n">
        <v>43559</v>
      </c>
      <c r="B4195" s="27" t="n">
        <v>62.12</v>
      </c>
      <c r="C4195" s="27" t="n">
        <v>69.8</v>
      </c>
      <c r="D4195" s="28" t="n">
        <f aca="false">B4195-B4194</f>
        <v>-0.340000000000003</v>
      </c>
      <c r="E4195" s="28" t="n">
        <f aca="false">C4195-C4194</f>
        <v>0.590000000000003</v>
      </c>
      <c r="F4195" s="29" t="n">
        <f aca="false">Inputs!$B$5*B4195+Inputs!$B$6*C4195</f>
        <v>2722000</v>
      </c>
      <c r="G4195" s="29" t="n">
        <f aca="false">Inputs!$B$5*D4195</f>
        <v>-34000.0000000003</v>
      </c>
      <c r="H4195" s="29" t="n">
        <f aca="false">Inputs!$B$6*E4195</f>
        <v>-29500.0000000002</v>
      </c>
      <c r="I4195" s="29" t="n">
        <f aca="false">G4195+H4195</f>
        <v>-63500.0000000005</v>
      </c>
      <c r="J4195" s="29" t="n">
        <f aca="false">J4194+I4195</f>
        <v>1363500</v>
      </c>
    </row>
    <row r="4196" customFormat="false" ht="15" hidden="false" customHeight="false" outlineLevel="0" collapsed="false">
      <c r="A4196" s="26" t="n">
        <v>43560</v>
      </c>
      <c r="B4196" s="27" t="n">
        <v>63.1</v>
      </c>
      <c r="C4196" s="27" t="n">
        <v>69.93</v>
      </c>
      <c r="D4196" s="28" t="n">
        <f aca="false">B4196-B4195</f>
        <v>0.980000000000004</v>
      </c>
      <c r="E4196" s="28" t="n">
        <f aca="false">C4196-C4195</f>
        <v>0.13000000000001</v>
      </c>
      <c r="F4196" s="29" t="n">
        <f aca="false">Inputs!$B$5*B4196+Inputs!$B$6*C4196</f>
        <v>2813500</v>
      </c>
      <c r="G4196" s="29" t="n">
        <f aca="false">Inputs!$B$5*D4196</f>
        <v>98000.0000000004</v>
      </c>
      <c r="H4196" s="29" t="n">
        <f aca="false">Inputs!$B$6*E4196</f>
        <v>-6500.00000000048</v>
      </c>
      <c r="I4196" s="29" t="n">
        <f aca="false">G4196+H4196</f>
        <v>91499.9999999999</v>
      </c>
      <c r="J4196" s="29" t="n">
        <f aca="false">J4195+I4196</f>
        <v>1455000</v>
      </c>
    </row>
    <row r="4197" customFormat="false" ht="15" hidden="false" customHeight="false" outlineLevel="0" collapsed="false">
      <c r="A4197" s="26" t="n">
        <v>43563</v>
      </c>
      <c r="B4197" s="27" t="n">
        <v>64.37</v>
      </c>
      <c r="C4197" s="27" t="n">
        <v>71.12</v>
      </c>
      <c r="D4197" s="28" t="n">
        <f aca="false">B4197-B4196</f>
        <v>1.27</v>
      </c>
      <c r="E4197" s="28" t="n">
        <f aca="false">C4197-C4196</f>
        <v>1.19</v>
      </c>
      <c r="F4197" s="29" t="n">
        <f aca="false">Inputs!$B$5*B4197+Inputs!$B$6*C4197</f>
        <v>2881000</v>
      </c>
      <c r="G4197" s="29" t="n">
        <f aca="false">Inputs!$B$5*D4197</f>
        <v>127000</v>
      </c>
      <c r="H4197" s="29" t="n">
        <f aca="false">Inputs!$B$6*E4197</f>
        <v>-59499.9999999999</v>
      </c>
      <c r="I4197" s="29" t="n">
        <f aca="false">G4197+H4197</f>
        <v>67500.0000000004</v>
      </c>
      <c r="J4197" s="29" t="n">
        <f aca="false">J4196+I4197</f>
        <v>1522500</v>
      </c>
    </row>
    <row r="4198" customFormat="false" ht="15" hidden="false" customHeight="false" outlineLevel="0" collapsed="false">
      <c r="A4198" s="26" t="n">
        <v>43564</v>
      </c>
      <c r="B4198" s="27" t="n">
        <v>64.05</v>
      </c>
      <c r="C4198" s="27" t="n">
        <v>71.02</v>
      </c>
      <c r="D4198" s="28" t="n">
        <f aca="false">B4198-B4197</f>
        <v>-0.320000000000007</v>
      </c>
      <c r="E4198" s="28" t="n">
        <f aca="false">C4198-C4197</f>
        <v>-0.100000000000009</v>
      </c>
      <c r="F4198" s="29" t="n">
        <f aca="false">Inputs!$B$5*B4198+Inputs!$B$6*C4198</f>
        <v>2854000</v>
      </c>
      <c r="G4198" s="29" t="n">
        <f aca="false">Inputs!$B$5*D4198</f>
        <v>-32000.0000000007</v>
      </c>
      <c r="H4198" s="29" t="n">
        <f aca="false">Inputs!$B$6*E4198</f>
        <v>5000.00000000043</v>
      </c>
      <c r="I4198" s="29" t="n">
        <f aca="false">G4198+H4198</f>
        <v>-27000.0000000003</v>
      </c>
      <c r="J4198" s="29" t="n">
        <f aca="false">J4197+I4198</f>
        <v>1495500</v>
      </c>
    </row>
    <row r="4199" customFormat="false" ht="15" hidden="false" customHeight="false" outlineLevel="0" collapsed="false">
      <c r="A4199" s="26" t="n">
        <v>43565</v>
      </c>
      <c r="B4199" s="27" t="n">
        <v>64.62</v>
      </c>
      <c r="C4199" s="27" t="n">
        <v>71.63</v>
      </c>
      <c r="D4199" s="28" t="n">
        <f aca="false">B4199-B4198</f>
        <v>0.570000000000007</v>
      </c>
      <c r="E4199" s="28" t="n">
        <f aca="false">C4199-C4198</f>
        <v>0.609999999999999</v>
      </c>
      <c r="F4199" s="29" t="n">
        <f aca="false">Inputs!$B$5*B4199+Inputs!$B$6*C4199</f>
        <v>2880500</v>
      </c>
      <c r="G4199" s="29" t="n">
        <f aca="false">Inputs!$B$5*D4199</f>
        <v>57000.0000000007</v>
      </c>
      <c r="H4199" s="29" t="n">
        <f aca="false">Inputs!$B$6*E4199</f>
        <v>-30500</v>
      </c>
      <c r="I4199" s="29" t="n">
        <f aca="false">G4199+H4199</f>
        <v>26500.0000000008</v>
      </c>
      <c r="J4199" s="29" t="n">
        <f aca="false">J4198+I4199</f>
        <v>1522000</v>
      </c>
    </row>
    <row r="4200" customFormat="false" ht="15" hidden="false" customHeight="false" outlineLevel="0" collapsed="false">
      <c r="A4200" s="26" t="n">
        <v>43566</v>
      </c>
      <c r="B4200" s="27" t="n">
        <v>63.61</v>
      </c>
      <c r="C4200" s="27" t="n">
        <v>71.3</v>
      </c>
      <c r="D4200" s="28" t="n">
        <f aca="false">B4200-B4199</f>
        <v>-1.01000000000001</v>
      </c>
      <c r="E4200" s="28" t="n">
        <f aca="false">C4200-C4199</f>
        <v>-0.329999999999998</v>
      </c>
      <c r="F4200" s="29" t="n">
        <f aca="false">Inputs!$B$5*B4200+Inputs!$B$6*C4200</f>
        <v>2796000</v>
      </c>
      <c r="G4200" s="29" t="n">
        <f aca="false">Inputs!$B$5*D4200</f>
        <v>-101000.000000001</v>
      </c>
      <c r="H4200" s="29" t="n">
        <f aca="false">Inputs!$B$6*E4200</f>
        <v>16499.9999999999</v>
      </c>
      <c r="I4200" s="29" t="n">
        <f aca="false">G4200+H4200</f>
        <v>-84500.0000000006</v>
      </c>
      <c r="J4200" s="29" t="n">
        <f aca="false">J4199+I4200</f>
        <v>1437500</v>
      </c>
    </row>
    <row r="4201" customFormat="false" ht="15" hidden="false" customHeight="false" outlineLevel="0" collapsed="false">
      <c r="A4201" s="26" t="n">
        <v>43567</v>
      </c>
      <c r="B4201" s="27" t="n">
        <v>63.86</v>
      </c>
      <c r="C4201" s="27" t="n">
        <v>71.57</v>
      </c>
      <c r="D4201" s="28" t="n">
        <f aca="false">B4201-B4200</f>
        <v>0.25</v>
      </c>
      <c r="E4201" s="28" t="n">
        <f aca="false">C4201-C4200</f>
        <v>0.269999999999996</v>
      </c>
      <c r="F4201" s="29" t="n">
        <f aca="false">Inputs!$B$5*B4201+Inputs!$B$6*C4201</f>
        <v>2807500</v>
      </c>
      <c r="G4201" s="29" t="n">
        <f aca="false">Inputs!$B$5*D4201</f>
        <v>25000</v>
      </c>
      <c r="H4201" s="29" t="n">
        <f aca="false">Inputs!$B$6*E4201</f>
        <v>-13499.9999999998</v>
      </c>
      <c r="I4201" s="29" t="n">
        <f aca="false">G4201+H4201</f>
        <v>11500.0000000002</v>
      </c>
      <c r="J4201" s="29" t="n">
        <f aca="false">J4200+I4201</f>
        <v>1449000</v>
      </c>
    </row>
    <row r="4202" customFormat="false" ht="15" hidden="false" customHeight="false" outlineLevel="0" collapsed="false">
      <c r="A4202" s="26" t="n">
        <v>43570</v>
      </c>
      <c r="B4202" s="27" t="n">
        <v>63.43</v>
      </c>
      <c r="C4202" s="27" t="n">
        <v>70.9</v>
      </c>
      <c r="D4202" s="28" t="n">
        <f aca="false">B4202-B4201</f>
        <v>-0.43</v>
      </c>
      <c r="E4202" s="28" t="n">
        <f aca="false">C4202-C4201</f>
        <v>-0.669999999999988</v>
      </c>
      <c r="F4202" s="29" t="n">
        <f aca="false">Inputs!$B$5*B4202+Inputs!$B$6*C4202</f>
        <v>2798000</v>
      </c>
      <c r="G4202" s="29" t="n">
        <f aca="false">Inputs!$B$5*D4202</f>
        <v>-43000</v>
      </c>
      <c r="H4202" s="29" t="n">
        <f aca="false">Inputs!$B$6*E4202</f>
        <v>33499.9999999994</v>
      </c>
      <c r="I4202" s="29" t="n">
        <f aca="false">G4202+H4202</f>
        <v>-9500.0000000006</v>
      </c>
      <c r="J4202" s="29" t="n">
        <f aca="false">J4201+I4202</f>
        <v>1439500</v>
      </c>
    </row>
    <row r="4203" customFormat="false" ht="15" hidden="false" customHeight="false" outlineLevel="0" collapsed="false">
      <c r="A4203" s="26" t="n">
        <v>43571</v>
      </c>
      <c r="B4203" s="27" t="n">
        <v>64.01</v>
      </c>
      <c r="C4203" s="27" t="n">
        <v>70.74</v>
      </c>
      <c r="D4203" s="28" t="n">
        <f aca="false">B4203-B4202</f>
        <v>0.580000000000005</v>
      </c>
      <c r="E4203" s="28" t="n">
        <f aca="false">C4203-C4202</f>
        <v>-0.160000000000011</v>
      </c>
      <c r="F4203" s="29" t="n">
        <f aca="false">Inputs!$B$5*B4203+Inputs!$B$6*C4203</f>
        <v>2864000</v>
      </c>
      <c r="G4203" s="29" t="n">
        <f aca="false">Inputs!$B$5*D4203</f>
        <v>58000.0000000005</v>
      </c>
      <c r="H4203" s="29" t="n">
        <f aca="false">Inputs!$B$6*E4203</f>
        <v>8000.00000000054</v>
      </c>
      <c r="I4203" s="29" t="n">
        <f aca="false">G4203+H4203</f>
        <v>66000.0000000011</v>
      </c>
      <c r="J4203" s="29" t="n">
        <f aca="false">J4202+I4203</f>
        <v>1505500</v>
      </c>
    </row>
    <row r="4204" customFormat="false" ht="15" hidden="false" customHeight="false" outlineLevel="0" collapsed="false">
      <c r="A4204" s="26" t="n">
        <v>43572</v>
      </c>
      <c r="B4204" s="27" t="n">
        <v>63.74</v>
      </c>
      <c r="C4204" s="27" t="n">
        <v>71.14</v>
      </c>
      <c r="D4204" s="28" t="n">
        <f aca="false">B4204-B4203</f>
        <v>-0.270000000000003</v>
      </c>
      <c r="E4204" s="28" t="n">
        <f aca="false">C4204-C4203</f>
        <v>0.400000000000006</v>
      </c>
      <c r="F4204" s="29" t="n">
        <f aca="false">Inputs!$B$5*B4204+Inputs!$B$6*C4204</f>
        <v>2817000</v>
      </c>
      <c r="G4204" s="29" t="n">
        <f aca="false">Inputs!$B$5*D4204</f>
        <v>-27000.0000000003</v>
      </c>
      <c r="H4204" s="29" t="n">
        <f aca="false">Inputs!$B$6*E4204</f>
        <v>-20000.0000000003</v>
      </c>
      <c r="I4204" s="29" t="n">
        <f aca="false">G4204+H4204</f>
        <v>-47000.0000000006</v>
      </c>
      <c r="J4204" s="29" t="n">
        <f aca="false">J4203+I4204</f>
        <v>1458500</v>
      </c>
    </row>
    <row r="4205" customFormat="false" ht="15" hidden="false" customHeight="false" outlineLevel="0" collapsed="false">
      <c r="A4205" s="26" t="n">
        <v>43573</v>
      </c>
      <c r="B4205" s="27" t="n">
        <v>64.02</v>
      </c>
      <c r="C4205" s="27" t="n">
        <v>70.71</v>
      </c>
      <c r="D4205" s="28" t="n">
        <f aca="false">B4205-B4204</f>
        <v>0.279999999999994</v>
      </c>
      <c r="E4205" s="28" t="n">
        <f aca="false">C4205-C4204</f>
        <v>-0.430000000000007</v>
      </c>
      <c r="F4205" s="29" t="n">
        <f aca="false">Inputs!$B$5*B4205+Inputs!$B$6*C4205</f>
        <v>2866500</v>
      </c>
      <c r="G4205" s="29" t="n">
        <f aca="false">Inputs!$B$5*D4205</f>
        <v>27999.9999999994</v>
      </c>
      <c r="H4205" s="29" t="n">
        <f aca="false">Inputs!$B$6*E4205</f>
        <v>21500.0000000003</v>
      </c>
      <c r="I4205" s="29" t="n">
        <f aca="false">G4205+H4205</f>
        <v>49499.9999999997</v>
      </c>
      <c r="J4205" s="29" t="n">
        <f aca="false">J4204+I4205</f>
        <v>1508000</v>
      </c>
    </row>
    <row r="4206" customFormat="false" ht="15" hidden="false" customHeight="false" outlineLevel="0" collapsed="false">
      <c r="A4206" s="26" t="n">
        <v>43577</v>
      </c>
      <c r="B4206" s="27" t="n">
        <v>65.66</v>
      </c>
      <c r="C4206" s="27" t="n">
        <v>70.71</v>
      </c>
      <c r="D4206" s="28" t="n">
        <f aca="false">B4206-B4205</f>
        <v>1.64</v>
      </c>
      <c r="E4206" s="28" t="n">
        <f aca="false">C4206-C4205</f>
        <v>0</v>
      </c>
      <c r="F4206" s="29" t="n">
        <f aca="false">Inputs!$B$5*B4206+Inputs!$B$6*C4206</f>
        <v>3030500</v>
      </c>
      <c r="G4206" s="29" t="n">
        <f aca="false">Inputs!$B$5*D4206</f>
        <v>164000</v>
      </c>
      <c r="H4206" s="29" t="n">
        <f aca="false">Inputs!$B$6*E4206</f>
        <v>-0</v>
      </c>
      <c r="I4206" s="29" t="n">
        <f aca="false">G4206+H4206</f>
        <v>164000</v>
      </c>
      <c r="J4206" s="29" t="n">
        <f aca="false">J4205+I4206</f>
        <v>1672000</v>
      </c>
    </row>
    <row r="4207" customFormat="false" ht="15" hidden="false" customHeight="false" outlineLevel="0" collapsed="false">
      <c r="A4207" s="26" t="n">
        <v>43578</v>
      </c>
      <c r="B4207" s="27" t="n">
        <v>66.24</v>
      </c>
      <c r="C4207" s="27" t="n">
        <v>74.39</v>
      </c>
      <c r="D4207" s="28" t="n">
        <f aca="false">B4207-B4206</f>
        <v>0.579999999999998</v>
      </c>
      <c r="E4207" s="28" t="n">
        <f aca="false">C4207-C4206</f>
        <v>3.68000000000001</v>
      </c>
      <c r="F4207" s="29" t="n">
        <f aca="false">Inputs!$B$5*B4207+Inputs!$B$6*C4207</f>
        <v>2904500</v>
      </c>
      <c r="G4207" s="29" t="n">
        <f aca="false">Inputs!$B$5*D4207</f>
        <v>57999.9999999998</v>
      </c>
      <c r="H4207" s="29" t="n">
        <f aca="false">Inputs!$B$6*E4207</f>
        <v>-184000</v>
      </c>
      <c r="I4207" s="29" t="n">
        <f aca="false">G4207+H4207</f>
        <v>-126000.000000001</v>
      </c>
      <c r="J4207" s="29" t="n">
        <f aca="false">J4206+I4207</f>
        <v>1546000</v>
      </c>
    </row>
    <row r="4208" customFormat="false" ht="15" hidden="false" customHeight="false" outlineLevel="0" collapsed="false">
      <c r="A4208" s="26" t="n">
        <v>43579</v>
      </c>
      <c r="B4208" s="27" t="n">
        <v>65.96</v>
      </c>
      <c r="C4208" s="27" t="n">
        <v>73.59</v>
      </c>
      <c r="D4208" s="28" t="n">
        <f aca="false">B4208-B4207</f>
        <v>-0.280000000000001</v>
      </c>
      <c r="E4208" s="28" t="n">
        <f aca="false">C4208-C4207</f>
        <v>-0.799999999999997</v>
      </c>
      <c r="F4208" s="29" t="n">
        <f aca="false">Inputs!$B$5*B4208+Inputs!$B$6*C4208</f>
        <v>2916500</v>
      </c>
      <c r="G4208" s="29" t="n">
        <f aca="false">Inputs!$B$5*D4208</f>
        <v>-28000.0000000001</v>
      </c>
      <c r="H4208" s="29" t="n">
        <f aca="false">Inputs!$B$6*E4208</f>
        <v>39999.9999999999</v>
      </c>
      <c r="I4208" s="29" t="n">
        <f aca="false">G4208+H4208</f>
        <v>11999.9999999997</v>
      </c>
      <c r="J4208" s="29" t="n">
        <f aca="false">J4207+I4208</f>
        <v>1558000</v>
      </c>
    </row>
    <row r="4209" customFormat="false" ht="15" hidden="false" customHeight="false" outlineLevel="0" collapsed="false">
      <c r="A4209" s="26" t="n">
        <v>43580</v>
      </c>
      <c r="B4209" s="27" t="n">
        <v>65.23</v>
      </c>
      <c r="C4209" s="27" t="n">
        <v>74.94</v>
      </c>
      <c r="D4209" s="28" t="n">
        <f aca="false">B4209-B4208</f>
        <v>-0.72999999999999</v>
      </c>
      <c r="E4209" s="28" t="n">
        <f aca="false">C4209-C4208</f>
        <v>1.34999999999999</v>
      </c>
      <c r="F4209" s="29" t="n">
        <f aca="false">Inputs!$B$5*B4209+Inputs!$B$6*C4209</f>
        <v>2776000</v>
      </c>
      <c r="G4209" s="29" t="n">
        <f aca="false">Inputs!$B$5*D4209</f>
        <v>-72999.999999999</v>
      </c>
      <c r="H4209" s="29" t="n">
        <f aca="false">Inputs!$B$6*E4209</f>
        <v>-67499.9999999997</v>
      </c>
      <c r="I4209" s="29" t="n">
        <f aca="false">G4209+H4209</f>
        <v>-140499.999999999</v>
      </c>
      <c r="J4209" s="29" t="n">
        <f aca="false">J4208+I4209</f>
        <v>1417500</v>
      </c>
    </row>
    <row r="4210" customFormat="false" ht="15" hidden="false" customHeight="false" outlineLevel="0" collapsed="false">
      <c r="A4210" s="26" t="n">
        <v>43581</v>
      </c>
      <c r="B4210" s="27" t="n">
        <v>63.29</v>
      </c>
      <c r="C4210" s="27" t="n">
        <v>71.03</v>
      </c>
      <c r="D4210" s="28" t="n">
        <f aca="false">B4210-B4209</f>
        <v>-1.94</v>
      </c>
      <c r="E4210" s="28" t="n">
        <f aca="false">C4210-C4209</f>
        <v>-3.91</v>
      </c>
      <c r="F4210" s="29" t="n">
        <f aca="false">Inputs!$B$5*B4210+Inputs!$B$6*C4210</f>
        <v>2777500</v>
      </c>
      <c r="G4210" s="29" t="n">
        <f aca="false">Inputs!$B$5*D4210</f>
        <v>-194000.000000001</v>
      </c>
      <c r="H4210" s="29" t="n">
        <f aca="false">Inputs!$B$6*E4210</f>
        <v>195500</v>
      </c>
      <c r="I4210" s="29" t="n">
        <f aca="false">G4210+H4210</f>
        <v>1499.99999999933</v>
      </c>
      <c r="J4210" s="29" t="n">
        <f aca="false">J4209+I4210</f>
        <v>1419000</v>
      </c>
    </row>
    <row r="4211" customFormat="false" ht="15" hidden="false" customHeight="false" outlineLevel="0" collapsed="false">
      <c r="A4211" s="26" t="n">
        <v>43584</v>
      </c>
      <c r="B4211" s="27" t="n">
        <v>63.39</v>
      </c>
      <c r="C4211" s="27" t="n">
        <v>71.22</v>
      </c>
      <c r="D4211" s="28" t="n">
        <f aca="false">B4211-B4210</f>
        <v>0.100000000000001</v>
      </c>
      <c r="E4211" s="28" t="n">
        <f aca="false">C4211-C4210</f>
        <v>0.189999999999998</v>
      </c>
      <c r="F4211" s="29" t="n">
        <f aca="false">Inputs!$B$5*B4211+Inputs!$B$6*C4211</f>
        <v>2778000</v>
      </c>
      <c r="G4211" s="29" t="n">
        <f aca="false">Inputs!$B$5*D4211</f>
        <v>10000.0000000001</v>
      </c>
      <c r="H4211" s="29" t="n">
        <f aca="false">Inputs!$B$6*E4211</f>
        <v>-9499.99999999989</v>
      </c>
      <c r="I4211" s="29" t="n">
        <f aca="false">G4211+H4211</f>
        <v>500.000000000255</v>
      </c>
      <c r="J4211" s="29" t="n">
        <f aca="false">J4210+I4211</f>
        <v>1419500</v>
      </c>
    </row>
    <row r="4212" customFormat="false" ht="15" hidden="false" customHeight="false" outlineLevel="0" collapsed="false">
      <c r="A4212" s="26" t="n">
        <v>43585</v>
      </c>
      <c r="B4212" s="27" t="n">
        <v>63.83</v>
      </c>
      <c r="C4212" s="27" t="n">
        <v>72.19</v>
      </c>
      <c r="D4212" s="28" t="n">
        <f aca="false">B4212-B4211</f>
        <v>0.439999999999998</v>
      </c>
      <c r="E4212" s="28" t="n">
        <f aca="false">C4212-C4211</f>
        <v>0.969999999999999</v>
      </c>
      <c r="F4212" s="29" t="n">
        <f aca="false">Inputs!$B$5*B4212+Inputs!$B$6*C4212</f>
        <v>2773500</v>
      </c>
      <c r="G4212" s="29" t="n">
        <f aca="false">Inputs!$B$5*D4212</f>
        <v>43999.9999999998</v>
      </c>
      <c r="H4212" s="29" t="n">
        <f aca="false">Inputs!$B$6*E4212</f>
        <v>-48499.9999999999</v>
      </c>
      <c r="I4212" s="29" t="n">
        <f aca="false">G4212+H4212</f>
        <v>-4500.00000000017</v>
      </c>
      <c r="J4212" s="29" t="n">
        <f aca="false">J4211+I4212</f>
        <v>1415000</v>
      </c>
    </row>
    <row r="4213" customFormat="false" ht="15" hidden="false" customHeight="false" outlineLevel="0" collapsed="false">
      <c r="A4213" s="26" t="n">
        <v>43586</v>
      </c>
      <c r="B4213" s="27" t="n">
        <v>63.55</v>
      </c>
      <c r="C4213" s="27" t="n">
        <v>72.01</v>
      </c>
      <c r="D4213" s="28" t="n">
        <f aca="false">B4213-B4212</f>
        <v>-0.280000000000001</v>
      </c>
      <c r="E4213" s="28" t="n">
        <f aca="false">C4213-C4212</f>
        <v>-0.179999999999993</v>
      </c>
      <c r="F4213" s="29" t="n">
        <f aca="false">Inputs!$B$5*B4213+Inputs!$B$6*C4213</f>
        <v>2754500</v>
      </c>
      <c r="G4213" s="29" t="n">
        <f aca="false">Inputs!$B$5*D4213</f>
        <v>-28000.0000000001</v>
      </c>
      <c r="H4213" s="29" t="n">
        <f aca="false">Inputs!$B$6*E4213</f>
        <v>8999.99999999963</v>
      </c>
      <c r="I4213" s="29" t="n">
        <f aca="false">G4213+H4213</f>
        <v>-19000.0000000005</v>
      </c>
      <c r="J4213" s="29" t="n">
        <f aca="false">J4212+I4213</f>
        <v>1396000</v>
      </c>
    </row>
    <row r="4214" customFormat="false" ht="15" hidden="false" customHeight="false" outlineLevel="0" collapsed="false">
      <c r="A4214" s="26" t="n">
        <v>43587</v>
      </c>
      <c r="B4214" s="27" t="n">
        <v>61.75</v>
      </c>
      <c r="C4214" s="27" t="n">
        <v>70.56</v>
      </c>
      <c r="D4214" s="28" t="n">
        <f aca="false">B4214-B4213</f>
        <v>-1.8</v>
      </c>
      <c r="E4214" s="28" t="n">
        <f aca="false">C4214-C4213</f>
        <v>-1.45</v>
      </c>
      <c r="F4214" s="29" t="n">
        <f aca="false">Inputs!$B$5*B4214+Inputs!$B$6*C4214</f>
        <v>2647000</v>
      </c>
      <c r="G4214" s="29" t="n">
        <f aca="false">Inputs!$B$5*D4214</f>
        <v>-180000</v>
      </c>
      <c r="H4214" s="29" t="n">
        <f aca="false">Inputs!$B$6*E4214</f>
        <v>72500.0000000002</v>
      </c>
      <c r="I4214" s="29" t="n">
        <f aca="false">G4214+H4214</f>
        <v>-107500</v>
      </c>
      <c r="J4214" s="29" t="n">
        <f aca="false">J4213+I4214</f>
        <v>1288500</v>
      </c>
    </row>
    <row r="4215" customFormat="false" ht="15" hidden="false" customHeight="false" outlineLevel="0" collapsed="false">
      <c r="A4215" s="26" t="n">
        <v>43588</v>
      </c>
      <c r="B4215" s="27" t="n">
        <v>61.98</v>
      </c>
      <c r="C4215" s="27" t="n">
        <v>71.95</v>
      </c>
      <c r="D4215" s="28" t="n">
        <f aca="false">B4215-B4214</f>
        <v>0.229999999999997</v>
      </c>
      <c r="E4215" s="28" t="n">
        <f aca="false">C4215-C4214</f>
        <v>1.39</v>
      </c>
      <c r="F4215" s="29" t="n">
        <f aca="false">Inputs!$B$5*B4215+Inputs!$B$6*C4215</f>
        <v>2600500</v>
      </c>
      <c r="G4215" s="29" t="n">
        <f aca="false">Inputs!$B$5*D4215</f>
        <v>22999.9999999997</v>
      </c>
      <c r="H4215" s="29" t="n">
        <f aca="false">Inputs!$B$6*E4215</f>
        <v>-69500</v>
      </c>
      <c r="I4215" s="29" t="n">
        <f aca="false">G4215+H4215</f>
        <v>-46500.0000000003</v>
      </c>
      <c r="J4215" s="29" t="n">
        <f aca="false">J4214+I4215</f>
        <v>1242000</v>
      </c>
    </row>
    <row r="4216" customFormat="false" ht="15" hidden="false" customHeight="false" outlineLevel="0" collapsed="false">
      <c r="A4216" s="26" t="n">
        <v>43591</v>
      </c>
      <c r="B4216" s="27" t="n">
        <v>62.3</v>
      </c>
      <c r="C4216" s="27" t="n">
        <v>71.95</v>
      </c>
      <c r="D4216" s="28" t="n">
        <f aca="false">B4216-B4215</f>
        <v>0.32</v>
      </c>
      <c r="E4216" s="28" t="n">
        <f aca="false">C4216-C4215</f>
        <v>0</v>
      </c>
      <c r="F4216" s="29" t="n">
        <f aca="false">Inputs!$B$5*B4216+Inputs!$B$6*C4216</f>
        <v>2632500</v>
      </c>
      <c r="G4216" s="29" t="n">
        <f aca="false">Inputs!$B$5*D4216</f>
        <v>32000</v>
      </c>
      <c r="H4216" s="29" t="n">
        <f aca="false">Inputs!$B$6*E4216</f>
        <v>-0</v>
      </c>
      <c r="I4216" s="29" t="n">
        <f aca="false">G4216+H4216</f>
        <v>32000</v>
      </c>
      <c r="J4216" s="29" t="n">
        <f aca="false">J4215+I4216</f>
        <v>1274000</v>
      </c>
    </row>
    <row r="4217" customFormat="false" ht="15" hidden="false" customHeight="false" outlineLevel="0" collapsed="false">
      <c r="A4217" s="26" t="n">
        <v>43592</v>
      </c>
      <c r="B4217" s="27" t="n">
        <v>61.41</v>
      </c>
      <c r="C4217" s="27" t="n">
        <v>70.98</v>
      </c>
      <c r="D4217" s="28" t="n">
        <f aca="false">B4217-B4216</f>
        <v>-0.890000000000001</v>
      </c>
      <c r="E4217" s="28" t="n">
        <f aca="false">C4217-C4216</f>
        <v>-0.969999999999999</v>
      </c>
      <c r="F4217" s="29" t="n">
        <f aca="false">Inputs!$B$5*B4217+Inputs!$B$6*C4217</f>
        <v>2592000</v>
      </c>
      <c r="G4217" s="29" t="n">
        <f aca="false">Inputs!$B$5*D4217</f>
        <v>-89000.0000000001</v>
      </c>
      <c r="H4217" s="29" t="n">
        <f aca="false">Inputs!$B$6*E4217</f>
        <v>48499.9999999999</v>
      </c>
      <c r="I4217" s="29" t="n">
        <f aca="false">G4217+H4217</f>
        <v>-40500.0000000001</v>
      </c>
      <c r="J4217" s="29" t="n">
        <f aca="false">J4216+I4217</f>
        <v>1233500</v>
      </c>
    </row>
    <row r="4218" customFormat="false" ht="15" hidden="false" customHeight="false" outlineLevel="0" collapsed="false">
      <c r="A4218" s="26" t="n">
        <v>43593</v>
      </c>
      <c r="B4218" s="27" t="n">
        <v>62.13</v>
      </c>
      <c r="C4218" s="27" t="n">
        <v>71.09</v>
      </c>
      <c r="D4218" s="28" t="n">
        <f aca="false">B4218-B4217</f>
        <v>0.720000000000006</v>
      </c>
      <c r="E4218" s="28" t="n">
        <f aca="false">C4218-C4217</f>
        <v>0.109999999999999</v>
      </c>
      <c r="F4218" s="29" t="n">
        <f aca="false">Inputs!$B$5*B4218+Inputs!$B$6*C4218</f>
        <v>2658500</v>
      </c>
      <c r="G4218" s="29" t="n">
        <f aca="false">Inputs!$B$5*D4218</f>
        <v>72000.0000000006</v>
      </c>
      <c r="H4218" s="29" t="n">
        <f aca="false">Inputs!$B$6*E4218</f>
        <v>-5499.99999999997</v>
      </c>
      <c r="I4218" s="29" t="n">
        <f aca="false">G4218+H4218</f>
        <v>66500.0000000006</v>
      </c>
      <c r="J4218" s="29" t="n">
        <f aca="false">J4217+I4218</f>
        <v>1300000</v>
      </c>
    </row>
    <row r="4219" customFormat="false" ht="15" hidden="false" customHeight="false" outlineLevel="0" collapsed="false">
      <c r="A4219" s="26" t="n">
        <v>43594</v>
      </c>
      <c r="B4219" s="27" t="n">
        <v>61.58</v>
      </c>
      <c r="C4219" s="27" t="n">
        <v>70.61</v>
      </c>
      <c r="D4219" s="28" t="n">
        <f aca="false">B4219-B4218</f>
        <v>-0.550000000000004</v>
      </c>
      <c r="E4219" s="28" t="n">
        <f aca="false">C4219-C4218</f>
        <v>-0.480000000000004</v>
      </c>
      <c r="F4219" s="29" t="n">
        <f aca="false">Inputs!$B$5*B4219+Inputs!$B$6*C4219</f>
        <v>2627500</v>
      </c>
      <c r="G4219" s="29" t="n">
        <f aca="false">Inputs!$B$5*D4219</f>
        <v>-55000.0000000004</v>
      </c>
      <c r="H4219" s="29" t="n">
        <f aca="false">Inputs!$B$6*E4219</f>
        <v>24000.0000000002</v>
      </c>
      <c r="I4219" s="29" t="n">
        <f aca="false">G4219+H4219</f>
        <v>-31000.0000000002</v>
      </c>
      <c r="J4219" s="29" t="n">
        <f aca="false">J4218+I4219</f>
        <v>1269000</v>
      </c>
    </row>
    <row r="4220" customFormat="false" ht="15" hidden="false" customHeight="false" outlineLevel="0" collapsed="false">
      <c r="A4220" s="26" t="n">
        <v>43595</v>
      </c>
      <c r="B4220" s="27" t="n">
        <v>61.65</v>
      </c>
      <c r="C4220" s="27" t="n">
        <v>71.63</v>
      </c>
      <c r="D4220" s="28" t="n">
        <f aca="false">B4220-B4219</f>
        <v>0.0700000000000003</v>
      </c>
      <c r="E4220" s="28" t="n">
        <f aca="false">C4220-C4219</f>
        <v>1.02</v>
      </c>
      <c r="F4220" s="29" t="n">
        <f aca="false">Inputs!$B$5*B4220+Inputs!$B$6*C4220</f>
        <v>2583500</v>
      </c>
      <c r="G4220" s="29" t="n">
        <f aca="false">Inputs!$B$5*D4220</f>
        <v>7000.00000000003</v>
      </c>
      <c r="H4220" s="29" t="n">
        <f aca="false">Inputs!$B$6*E4220</f>
        <v>-50999.9999999998</v>
      </c>
      <c r="I4220" s="29" t="n">
        <f aca="false">G4220+H4220</f>
        <v>-43999.9999999998</v>
      </c>
      <c r="J4220" s="29" t="n">
        <f aca="false">J4219+I4220</f>
        <v>1225000</v>
      </c>
    </row>
    <row r="4221" customFormat="false" ht="15" hidden="false" customHeight="false" outlineLevel="0" collapsed="false">
      <c r="A4221" s="26" t="n">
        <v>43598</v>
      </c>
      <c r="B4221" s="27" t="n">
        <v>60.97</v>
      </c>
      <c r="C4221" s="27" t="n">
        <v>72.35</v>
      </c>
      <c r="D4221" s="28" t="n">
        <f aca="false">B4221-B4220</f>
        <v>-0.68</v>
      </c>
      <c r="E4221" s="28" t="n">
        <f aca="false">C4221-C4220</f>
        <v>0.719999999999999</v>
      </c>
      <c r="F4221" s="29" t="n">
        <f aca="false">Inputs!$B$5*B4221+Inputs!$B$6*C4221</f>
        <v>2479500</v>
      </c>
      <c r="G4221" s="29" t="n">
        <f aca="false">Inputs!$B$5*D4221</f>
        <v>-68000</v>
      </c>
      <c r="H4221" s="29" t="n">
        <f aca="false">Inputs!$B$6*E4221</f>
        <v>-35999.9999999999</v>
      </c>
      <c r="I4221" s="29" t="n">
        <f aca="false">G4221+H4221</f>
        <v>-104000</v>
      </c>
      <c r="J4221" s="29" t="n">
        <f aca="false">J4220+I4221</f>
        <v>1121000</v>
      </c>
    </row>
    <row r="4222" customFormat="false" ht="15" hidden="false" customHeight="false" outlineLevel="0" collapsed="false">
      <c r="A4222" s="26" t="n">
        <v>43599</v>
      </c>
      <c r="B4222" s="27" t="n">
        <v>61.82</v>
      </c>
      <c r="C4222" s="27" t="n">
        <v>72.53</v>
      </c>
      <c r="D4222" s="28" t="n">
        <f aca="false">B4222-B4221</f>
        <v>0.850000000000001</v>
      </c>
      <c r="E4222" s="28" t="n">
        <f aca="false">C4222-C4221</f>
        <v>0.180000000000007</v>
      </c>
      <c r="F4222" s="29" t="n">
        <f aca="false">Inputs!$B$5*B4222+Inputs!$B$6*C4222</f>
        <v>2555500</v>
      </c>
      <c r="G4222" s="29" t="n">
        <f aca="false">Inputs!$B$5*D4222</f>
        <v>85000.0000000002</v>
      </c>
      <c r="H4222" s="29" t="n">
        <f aca="false">Inputs!$B$6*E4222</f>
        <v>-9000.00000000034</v>
      </c>
      <c r="I4222" s="29" t="n">
        <f aca="false">G4222+H4222</f>
        <v>75999.9999999998</v>
      </c>
      <c r="J4222" s="29" t="n">
        <f aca="false">J4221+I4222</f>
        <v>1197000</v>
      </c>
    </row>
    <row r="4223" customFormat="false" ht="15" hidden="false" customHeight="false" outlineLevel="0" collapsed="false">
      <c r="A4223" s="26" t="n">
        <v>43600</v>
      </c>
      <c r="B4223" s="27" t="n">
        <v>62.03</v>
      </c>
      <c r="C4223" s="27" t="n">
        <v>73.09</v>
      </c>
      <c r="D4223" s="28" t="n">
        <f aca="false">B4223-B4222</f>
        <v>0.210000000000001</v>
      </c>
      <c r="E4223" s="28" t="n">
        <f aca="false">C4223-C4222</f>
        <v>0.560000000000002</v>
      </c>
      <c r="F4223" s="29" t="n">
        <f aca="false">Inputs!$B$5*B4223+Inputs!$B$6*C4223</f>
        <v>2548500</v>
      </c>
      <c r="G4223" s="29" t="n">
        <f aca="false">Inputs!$B$5*D4223</f>
        <v>21000.0000000001</v>
      </c>
      <c r="H4223" s="29" t="n">
        <f aca="false">Inputs!$B$6*E4223</f>
        <v>-28000.0000000001</v>
      </c>
      <c r="I4223" s="29" t="n">
        <f aca="false">G4223+H4223</f>
        <v>-7000.00000000003</v>
      </c>
      <c r="J4223" s="29" t="n">
        <f aca="false">J4222+I4223</f>
        <v>1190000</v>
      </c>
    </row>
    <row r="4224" customFormat="false" ht="15" hidden="false" customHeight="false" outlineLevel="0" collapsed="false">
      <c r="A4224" s="26" t="n">
        <v>43601</v>
      </c>
      <c r="B4224" s="27" t="n">
        <v>62.93</v>
      </c>
      <c r="C4224" s="27" t="n">
        <v>74.7</v>
      </c>
      <c r="D4224" s="28" t="n">
        <f aca="false">B4224-B4223</f>
        <v>0.899999999999999</v>
      </c>
      <c r="E4224" s="28" t="n">
        <f aca="false">C4224-C4223</f>
        <v>1.61</v>
      </c>
      <c r="F4224" s="29" t="n">
        <f aca="false">Inputs!$B$5*B4224+Inputs!$B$6*C4224</f>
        <v>2558000</v>
      </c>
      <c r="G4224" s="29" t="n">
        <f aca="false">Inputs!$B$5*D4224</f>
        <v>89999.9999999999</v>
      </c>
      <c r="H4224" s="29" t="n">
        <f aca="false">Inputs!$B$6*E4224</f>
        <v>-80500</v>
      </c>
      <c r="I4224" s="29" t="n">
        <f aca="false">G4224+H4224</f>
        <v>9499.99999999988</v>
      </c>
      <c r="J4224" s="29" t="n">
        <f aca="false">J4223+I4224</f>
        <v>1199500</v>
      </c>
    </row>
    <row r="4225" customFormat="false" ht="15" hidden="false" customHeight="false" outlineLevel="0" collapsed="false">
      <c r="A4225" s="26" t="n">
        <v>43602</v>
      </c>
      <c r="B4225" s="27" t="n">
        <v>62.77</v>
      </c>
      <c r="C4225" s="27" t="n">
        <v>73.94</v>
      </c>
      <c r="D4225" s="28" t="n">
        <f aca="false">B4225-B4224</f>
        <v>-0.159999999999997</v>
      </c>
      <c r="E4225" s="28" t="n">
        <f aca="false">C4225-C4224</f>
        <v>-0.760000000000005</v>
      </c>
      <c r="F4225" s="29" t="n">
        <f aca="false">Inputs!$B$5*B4225+Inputs!$B$6*C4225</f>
        <v>2580000</v>
      </c>
      <c r="G4225" s="29" t="n">
        <f aca="false">Inputs!$B$5*D4225</f>
        <v>-15999.9999999997</v>
      </c>
      <c r="H4225" s="29" t="n">
        <f aca="false">Inputs!$B$6*E4225</f>
        <v>38000.0000000003</v>
      </c>
      <c r="I4225" s="29" t="n">
        <f aca="false">G4225+H4225</f>
        <v>22000.0000000006</v>
      </c>
      <c r="J4225" s="29" t="n">
        <f aca="false">J4224+I4225</f>
        <v>1221500</v>
      </c>
    </row>
    <row r="4226" customFormat="false" ht="15" hidden="false" customHeight="false" outlineLevel="0" collapsed="false">
      <c r="A4226" s="26" t="n">
        <v>43605</v>
      </c>
      <c r="B4226" s="27" t="n">
        <v>63.12</v>
      </c>
      <c r="C4226" s="27" t="n">
        <v>73.21</v>
      </c>
      <c r="D4226" s="28" t="n">
        <f aca="false">B4226-B4225</f>
        <v>0.349999999999994</v>
      </c>
      <c r="E4226" s="28" t="n">
        <f aca="false">C4226-C4225</f>
        <v>-0.730000000000004</v>
      </c>
      <c r="F4226" s="29" t="n">
        <f aca="false">Inputs!$B$5*B4226+Inputs!$B$6*C4226</f>
        <v>2651500</v>
      </c>
      <c r="G4226" s="29" t="n">
        <f aca="false">Inputs!$B$5*D4226</f>
        <v>34999.9999999994</v>
      </c>
      <c r="H4226" s="29" t="n">
        <f aca="false">Inputs!$B$6*E4226</f>
        <v>36500.0000000002</v>
      </c>
      <c r="I4226" s="29" t="n">
        <f aca="false">G4226+H4226</f>
        <v>71499.9999999996</v>
      </c>
      <c r="J4226" s="29" t="n">
        <f aca="false">J4225+I4226</f>
        <v>1293000</v>
      </c>
    </row>
    <row r="4227" customFormat="false" ht="15" hidden="false" customHeight="false" outlineLevel="0" collapsed="false">
      <c r="A4227" s="26" t="n">
        <v>43606</v>
      </c>
      <c r="B4227" s="27" t="n">
        <v>63.02</v>
      </c>
      <c r="C4227" s="27" t="n">
        <v>72.94</v>
      </c>
      <c r="D4227" s="28" t="n">
        <f aca="false">B4227-B4226</f>
        <v>-0.0999999999999943</v>
      </c>
      <c r="E4227" s="28" t="n">
        <f aca="false">C4227-C4226</f>
        <v>-0.269999999999996</v>
      </c>
      <c r="F4227" s="29" t="n">
        <f aca="false">Inputs!$B$5*B4227+Inputs!$B$6*C4227</f>
        <v>2655000</v>
      </c>
      <c r="G4227" s="29" t="n">
        <f aca="false">Inputs!$B$5*D4227</f>
        <v>-9999.99999999943</v>
      </c>
      <c r="H4227" s="29" t="n">
        <f aca="false">Inputs!$B$6*E4227</f>
        <v>13499.9999999998</v>
      </c>
      <c r="I4227" s="29" t="n">
        <f aca="false">G4227+H4227</f>
        <v>3500.00000000037</v>
      </c>
      <c r="J4227" s="29" t="n">
        <f aca="false">J4226+I4227</f>
        <v>1296500</v>
      </c>
    </row>
    <row r="4228" customFormat="false" ht="15" hidden="false" customHeight="false" outlineLevel="0" collapsed="false">
      <c r="A4228" s="26" t="n">
        <v>43607</v>
      </c>
      <c r="B4228" s="27" t="n">
        <v>61.42</v>
      </c>
      <c r="C4228" s="27" t="n">
        <v>71.94</v>
      </c>
      <c r="D4228" s="28" t="n">
        <f aca="false">B4228-B4227</f>
        <v>-1.6</v>
      </c>
      <c r="E4228" s="28" t="n">
        <f aca="false">C4228-C4227</f>
        <v>-1</v>
      </c>
      <c r="F4228" s="29" t="n">
        <f aca="false">Inputs!$B$5*B4228+Inputs!$B$6*C4228</f>
        <v>2545000</v>
      </c>
      <c r="G4228" s="29" t="n">
        <f aca="false">Inputs!$B$5*D4228</f>
        <v>-160000</v>
      </c>
      <c r="H4228" s="29" t="n">
        <f aca="false">Inputs!$B$6*E4228</f>
        <v>50000</v>
      </c>
      <c r="I4228" s="29" t="n">
        <f aca="false">G4228+H4228</f>
        <v>-110000</v>
      </c>
      <c r="J4228" s="29" t="n">
        <f aca="false">J4227+I4228</f>
        <v>1186500</v>
      </c>
    </row>
    <row r="4229" customFormat="false" ht="15" hidden="false" customHeight="false" outlineLevel="0" collapsed="false">
      <c r="A4229" s="26" t="n">
        <v>43608</v>
      </c>
      <c r="B4229" s="27" t="n">
        <v>57.65</v>
      </c>
      <c r="C4229" s="27" t="n">
        <v>68.37</v>
      </c>
      <c r="D4229" s="28" t="n">
        <f aca="false">B4229-B4228</f>
        <v>-3.77</v>
      </c>
      <c r="E4229" s="28" t="n">
        <f aca="false">C4229-C4228</f>
        <v>-3.56999999999999</v>
      </c>
      <c r="F4229" s="29" t="n">
        <f aca="false">Inputs!$B$5*B4229+Inputs!$B$6*C4229</f>
        <v>2346500</v>
      </c>
      <c r="G4229" s="29" t="n">
        <f aca="false">Inputs!$B$5*D4229</f>
        <v>-377000</v>
      </c>
      <c r="H4229" s="29" t="n">
        <f aca="false">Inputs!$B$6*E4229</f>
        <v>178500</v>
      </c>
      <c r="I4229" s="29" t="n">
        <f aca="false">G4229+H4229</f>
        <v>-198500.000000001</v>
      </c>
      <c r="J4229" s="29" t="n">
        <f aca="false">J4228+I4229</f>
        <v>988000.000000003</v>
      </c>
    </row>
    <row r="4230" customFormat="false" ht="15" hidden="false" customHeight="false" outlineLevel="0" collapsed="false">
      <c r="A4230" s="26" t="n">
        <v>43609</v>
      </c>
      <c r="B4230" s="27" t="n">
        <v>58.4</v>
      </c>
      <c r="C4230" s="27" t="n">
        <v>67.98</v>
      </c>
      <c r="D4230" s="28" t="n">
        <f aca="false">B4230-B4229</f>
        <v>0.75</v>
      </c>
      <c r="E4230" s="28" t="n">
        <f aca="false">C4230-C4229</f>
        <v>-0.390000000000001</v>
      </c>
      <c r="F4230" s="29" t="n">
        <f aca="false">Inputs!$B$5*B4230+Inputs!$B$6*C4230</f>
        <v>2441000</v>
      </c>
      <c r="G4230" s="29" t="n">
        <f aca="false">Inputs!$B$5*D4230</f>
        <v>75000</v>
      </c>
      <c r="H4230" s="29" t="n">
        <f aca="false">Inputs!$B$6*E4230</f>
        <v>19500</v>
      </c>
      <c r="I4230" s="29" t="n">
        <f aca="false">G4230+H4230</f>
        <v>94500</v>
      </c>
      <c r="J4230" s="29" t="n">
        <f aca="false">J4229+I4230</f>
        <v>1082500</v>
      </c>
    </row>
    <row r="4231" customFormat="false" ht="15" hidden="false" customHeight="false" outlineLevel="0" collapsed="false">
      <c r="A4231" s="26" t="n">
        <v>43613</v>
      </c>
      <c r="B4231" s="27" t="n">
        <v>58.91</v>
      </c>
      <c r="C4231" s="27" t="n">
        <v>70.19</v>
      </c>
      <c r="D4231" s="28" t="n">
        <f aca="false">B4231-B4230</f>
        <v>0.509999999999998</v>
      </c>
      <c r="E4231" s="28" t="n">
        <f aca="false">C4231-C4230</f>
        <v>2.20999999999999</v>
      </c>
      <c r="F4231" s="29" t="n">
        <f aca="false">Inputs!$B$5*B4231+Inputs!$B$6*C4231</f>
        <v>2381500</v>
      </c>
      <c r="G4231" s="29" t="n">
        <f aca="false">Inputs!$B$5*D4231</f>
        <v>50999.9999999998</v>
      </c>
      <c r="H4231" s="29" t="n">
        <f aca="false">Inputs!$B$6*E4231</f>
        <v>-110500</v>
      </c>
      <c r="I4231" s="29" t="n">
        <f aca="false">G4231+H4231</f>
        <v>-59499.9999999999</v>
      </c>
      <c r="J4231" s="29" t="n">
        <f aca="false">J4230+I4231</f>
        <v>1023000</v>
      </c>
    </row>
    <row r="4232" customFormat="false" ht="15" hidden="false" customHeight="false" outlineLevel="0" collapsed="false">
      <c r="A4232" s="26" t="n">
        <v>43614</v>
      </c>
      <c r="B4232" s="27" t="n">
        <v>58.84</v>
      </c>
      <c r="C4232" s="27" t="n">
        <v>70.64</v>
      </c>
      <c r="D4232" s="28" t="n">
        <f aca="false">B4232-B4231</f>
        <v>-0.0699999999999932</v>
      </c>
      <c r="E4232" s="28" t="n">
        <f aca="false">C4232-C4231</f>
        <v>0.450000000000003</v>
      </c>
      <c r="F4232" s="29" t="n">
        <f aca="false">Inputs!$B$5*B4232+Inputs!$B$6*C4232</f>
        <v>2352000</v>
      </c>
      <c r="G4232" s="29" t="n">
        <f aca="false">Inputs!$B$5*D4232</f>
        <v>-6999.99999999932</v>
      </c>
      <c r="H4232" s="29" t="n">
        <f aca="false">Inputs!$B$6*E4232</f>
        <v>-22500.0000000001</v>
      </c>
      <c r="I4232" s="29" t="n">
        <f aca="false">G4232+H4232</f>
        <v>-29499.9999999995</v>
      </c>
      <c r="J4232" s="29" t="n">
        <f aca="false">J4231+I4232</f>
        <v>993500.000000003</v>
      </c>
    </row>
    <row r="4233" customFormat="false" ht="15" hidden="false" customHeight="false" outlineLevel="0" collapsed="false">
      <c r="A4233" s="26" t="n">
        <v>43615</v>
      </c>
      <c r="B4233" s="27" t="n">
        <v>56.47</v>
      </c>
      <c r="C4233" s="27" t="n">
        <v>69.55</v>
      </c>
      <c r="D4233" s="28" t="n">
        <f aca="false">B4233-B4232</f>
        <v>-2.37</v>
      </c>
      <c r="E4233" s="28" t="n">
        <f aca="false">C4233-C4232</f>
        <v>-1.09</v>
      </c>
      <c r="F4233" s="29" t="n">
        <f aca="false">Inputs!$B$5*B4233+Inputs!$B$6*C4233</f>
        <v>2169500</v>
      </c>
      <c r="G4233" s="29" t="n">
        <f aca="false">Inputs!$B$5*D4233</f>
        <v>-237000</v>
      </c>
      <c r="H4233" s="29" t="n">
        <f aca="false">Inputs!$B$6*E4233</f>
        <v>54500.0000000002</v>
      </c>
      <c r="I4233" s="29" t="n">
        <f aca="false">G4233+H4233</f>
        <v>-182500</v>
      </c>
      <c r="J4233" s="29" t="n">
        <f aca="false">J4232+I4233</f>
        <v>811000.000000003</v>
      </c>
    </row>
    <row r="4234" customFormat="false" ht="15" hidden="false" customHeight="false" outlineLevel="0" collapsed="false">
      <c r="A4234" s="26" t="n">
        <v>43616</v>
      </c>
      <c r="B4234" s="27" t="n">
        <v>53.49</v>
      </c>
      <c r="C4234" s="27" t="n">
        <v>66.78</v>
      </c>
      <c r="D4234" s="28" t="n">
        <f aca="false">B4234-B4233</f>
        <v>-2.98</v>
      </c>
      <c r="E4234" s="28" t="n">
        <f aca="false">C4234-C4233</f>
        <v>-2.77</v>
      </c>
      <c r="F4234" s="29" t="n">
        <f aca="false">Inputs!$B$5*B4234+Inputs!$B$6*C4234</f>
        <v>2010000</v>
      </c>
      <c r="G4234" s="29" t="n">
        <f aca="false">Inputs!$B$5*D4234</f>
        <v>-298000</v>
      </c>
      <c r="H4234" s="29" t="n">
        <f aca="false">Inputs!$B$6*E4234</f>
        <v>138500</v>
      </c>
      <c r="I4234" s="29" t="n">
        <f aca="false">G4234+H4234</f>
        <v>-159500</v>
      </c>
      <c r="J4234" s="29" t="n">
        <f aca="false">J4233+I4234</f>
        <v>651500.000000003</v>
      </c>
    </row>
    <row r="4235" customFormat="false" ht="15" hidden="false" customHeight="false" outlineLevel="0" collapsed="false">
      <c r="A4235" s="26" t="n">
        <v>43619</v>
      </c>
      <c r="B4235" s="27" t="n">
        <v>53.25</v>
      </c>
      <c r="C4235" s="27" t="n">
        <v>63.16</v>
      </c>
      <c r="D4235" s="28" t="n">
        <f aca="false">B4235-B4234</f>
        <v>-0.240000000000002</v>
      </c>
      <c r="E4235" s="28" t="n">
        <f aca="false">C4235-C4234</f>
        <v>-3.62</v>
      </c>
      <c r="F4235" s="29" t="n">
        <f aca="false">Inputs!$B$5*B4235+Inputs!$B$6*C4235</f>
        <v>2167000</v>
      </c>
      <c r="G4235" s="29" t="n">
        <f aca="false">Inputs!$B$5*D4235</f>
        <v>-24000.0000000002</v>
      </c>
      <c r="H4235" s="29" t="n">
        <f aca="false">Inputs!$B$6*E4235</f>
        <v>181000</v>
      </c>
      <c r="I4235" s="29" t="n">
        <f aca="false">G4235+H4235</f>
        <v>157000</v>
      </c>
      <c r="J4235" s="29" t="n">
        <f aca="false">J4234+I4235</f>
        <v>808500.000000003</v>
      </c>
    </row>
    <row r="4236" customFormat="false" ht="15" hidden="false" customHeight="false" outlineLevel="0" collapsed="false">
      <c r="A4236" s="26" t="n">
        <v>43620</v>
      </c>
      <c r="B4236" s="27" t="n">
        <v>53.5</v>
      </c>
      <c r="C4236" s="27" t="n">
        <v>63.56</v>
      </c>
      <c r="D4236" s="28" t="n">
        <f aca="false">B4236-B4235</f>
        <v>0.25</v>
      </c>
      <c r="E4236" s="28" t="n">
        <f aca="false">C4236-C4235</f>
        <v>0.400000000000006</v>
      </c>
      <c r="F4236" s="29" t="n">
        <f aca="false">Inputs!$B$5*B4236+Inputs!$B$6*C4236</f>
        <v>2172000</v>
      </c>
      <c r="G4236" s="29" t="n">
        <f aca="false">Inputs!$B$5*D4236</f>
        <v>25000</v>
      </c>
      <c r="H4236" s="29" t="n">
        <f aca="false">Inputs!$B$6*E4236</f>
        <v>-20000.0000000003</v>
      </c>
      <c r="I4236" s="29" t="n">
        <f aca="false">G4236+H4236</f>
        <v>4999.99999999972</v>
      </c>
      <c r="J4236" s="29" t="n">
        <f aca="false">J4235+I4236</f>
        <v>813500.000000003</v>
      </c>
    </row>
    <row r="4237" customFormat="false" ht="15" hidden="false" customHeight="false" outlineLevel="0" collapsed="false">
      <c r="A4237" s="26" t="n">
        <v>43621</v>
      </c>
      <c r="B4237" s="27" t="n">
        <v>51.57</v>
      </c>
      <c r="C4237" s="27" t="n">
        <v>62.14</v>
      </c>
      <c r="D4237" s="28" t="n">
        <f aca="false">B4237-B4236</f>
        <v>-1.93</v>
      </c>
      <c r="E4237" s="28" t="n">
        <f aca="false">C4237-C4236</f>
        <v>-1.42</v>
      </c>
      <c r="F4237" s="29" t="n">
        <f aca="false">Inputs!$B$5*B4237+Inputs!$B$6*C4237</f>
        <v>2050000</v>
      </c>
      <c r="G4237" s="29" t="n">
        <f aca="false">Inputs!$B$5*D4237</f>
        <v>-193000</v>
      </c>
      <c r="H4237" s="29" t="n">
        <f aca="false">Inputs!$B$6*E4237</f>
        <v>71000.0000000001</v>
      </c>
      <c r="I4237" s="29" t="n">
        <f aca="false">G4237+H4237</f>
        <v>-122000</v>
      </c>
      <c r="J4237" s="29" t="n">
        <f aca="false">J4236+I4237</f>
        <v>691500.000000003</v>
      </c>
    </row>
    <row r="4238" customFormat="false" ht="15" hidden="false" customHeight="false" outlineLevel="0" collapsed="false">
      <c r="A4238" s="26" t="n">
        <v>43622</v>
      </c>
      <c r="B4238" s="27" t="n">
        <v>52.59</v>
      </c>
      <c r="C4238" s="27" t="n">
        <v>62.77</v>
      </c>
      <c r="D4238" s="28" t="n">
        <f aca="false">B4238-B4237</f>
        <v>1.02</v>
      </c>
      <c r="E4238" s="28" t="n">
        <f aca="false">C4238-C4237</f>
        <v>0.630000000000003</v>
      </c>
      <c r="F4238" s="29" t="n">
        <f aca="false">Inputs!$B$5*B4238+Inputs!$B$6*C4238</f>
        <v>2120500</v>
      </c>
      <c r="G4238" s="29" t="n">
        <f aca="false">Inputs!$B$5*D4238</f>
        <v>102000</v>
      </c>
      <c r="H4238" s="29" t="n">
        <f aca="false">Inputs!$B$6*E4238</f>
        <v>-31500.0000000001</v>
      </c>
      <c r="I4238" s="29" t="n">
        <f aca="false">G4238+H4238</f>
        <v>70500.0000000002</v>
      </c>
      <c r="J4238" s="29" t="n">
        <f aca="false">J4237+I4238</f>
        <v>762000.000000003</v>
      </c>
    </row>
    <row r="4239" customFormat="false" ht="15" hidden="false" customHeight="false" outlineLevel="0" collapsed="false">
      <c r="A4239" s="26" t="n">
        <v>43623</v>
      </c>
      <c r="B4239" s="27" t="n">
        <v>53.95</v>
      </c>
      <c r="C4239" s="27" t="n">
        <v>64.1</v>
      </c>
      <c r="D4239" s="28" t="n">
        <f aca="false">B4239-B4238</f>
        <v>1.36</v>
      </c>
      <c r="E4239" s="28" t="n">
        <f aca="false">C4239-C4238</f>
        <v>1.32999999999999</v>
      </c>
      <c r="F4239" s="29" t="n">
        <f aca="false">Inputs!$B$5*B4239+Inputs!$B$6*C4239</f>
        <v>2190000</v>
      </c>
      <c r="G4239" s="29" t="n">
        <f aca="false">Inputs!$B$5*D4239</f>
        <v>136000</v>
      </c>
      <c r="H4239" s="29" t="n">
        <f aca="false">Inputs!$B$6*E4239</f>
        <v>-66499.9999999996</v>
      </c>
      <c r="I4239" s="29" t="n">
        <f aca="false">G4239+H4239</f>
        <v>69500.0000000004</v>
      </c>
      <c r="J4239" s="29" t="n">
        <f aca="false">J4238+I4239</f>
        <v>831500.000000004</v>
      </c>
    </row>
    <row r="4240" customFormat="false" ht="15" hidden="false" customHeight="false" outlineLevel="0" collapsed="false">
      <c r="A4240" s="26" t="n">
        <v>43626</v>
      </c>
      <c r="B4240" s="27" t="n">
        <v>53.33</v>
      </c>
      <c r="C4240" s="27" t="n">
        <v>64.31</v>
      </c>
      <c r="D4240" s="28" t="n">
        <f aca="false">B4240-B4239</f>
        <v>-0.620000000000005</v>
      </c>
      <c r="E4240" s="28" t="n">
        <f aca="false">C4240-C4239</f>
        <v>0.210000000000008</v>
      </c>
      <c r="F4240" s="29" t="n">
        <f aca="false">Inputs!$B$5*B4240+Inputs!$B$6*C4240</f>
        <v>2117500</v>
      </c>
      <c r="G4240" s="29" t="n">
        <f aca="false">Inputs!$B$5*D4240</f>
        <v>-62000.0000000005</v>
      </c>
      <c r="H4240" s="29" t="n">
        <f aca="false">Inputs!$B$6*E4240</f>
        <v>-10500.0000000004</v>
      </c>
      <c r="I4240" s="29" t="n">
        <f aca="false">G4240+H4240</f>
        <v>-72500.0000000008</v>
      </c>
      <c r="J4240" s="29" t="n">
        <f aca="false">J4239+I4240</f>
        <v>759000.000000003</v>
      </c>
    </row>
    <row r="4241" customFormat="false" ht="15" hidden="false" customHeight="false" outlineLevel="0" collapsed="false">
      <c r="A4241" s="26" t="n">
        <v>43627</v>
      </c>
      <c r="B4241" s="27" t="n">
        <v>53.3</v>
      </c>
      <c r="C4241" s="27" t="n">
        <v>63.56</v>
      </c>
      <c r="D4241" s="28" t="n">
        <f aca="false">B4241-B4240</f>
        <v>-0.0300000000000011</v>
      </c>
      <c r="E4241" s="28" t="n">
        <f aca="false">C4241-C4240</f>
        <v>-0.75</v>
      </c>
      <c r="F4241" s="29" t="n">
        <f aca="false">Inputs!$B$5*B4241+Inputs!$B$6*C4241</f>
        <v>2152000</v>
      </c>
      <c r="G4241" s="29" t="n">
        <f aca="false">Inputs!$B$5*D4241</f>
        <v>-3000.00000000011</v>
      </c>
      <c r="H4241" s="29" t="n">
        <f aca="false">Inputs!$B$6*E4241</f>
        <v>37500</v>
      </c>
      <c r="I4241" s="29" t="n">
        <f aca="false">G4241+H4241</f>
        <v>34499.9999999999</v>
      </c>
      <c r="J4241" s="29" t="n">
        <f aca="false">J4240+I4241</f>
        <v>793500.000000003</v>
      </c>
    </row>
    <row r="4242" customFormat="false" ht="15" hidden="false" customHeight="false" outlineLevel="0" collapsed="false">
      <c r="A4242" s="26" t="n">
        <v>43628</v>
      </c>
      <c r="B4242" s="27" t="n">
        <v>51.13</v>
      </c>
      <c r="C4242" s="27" t="n">
        <v>61.66</v>
      </c>
      <c r="D4242" s="28" t="n">
        <f aca="false">B4242-B4241</f>
        <v>-2.16999999999999</v>
      </c>
      <c r="E4242" s="28" t="n">
        <f aca="false">C4242-C4241</f>
        <v>-1.90000000000001</v>
      </c>
      <c r="F4242" s="29" t="n">
        <f aca="false">Inputs!$B$5*B4242+Inputs!$B$6*C4242</f>
        <v>2030000</v>
      </c>
      <c r="G4242" s="29" t="n">
        <f aca="false">Inputs!$B$5*D4242</f>
        <v>-216999.999999999</v>
      </c>
      <c r="H4242" s="29" t="n">
        <f aca="false">Inputs!$B$6*E4242</f>
        <v>95000.0000000003</v>
      </c>
      <c r="I4242" s="29" t="n">
        <f aca="false">G4242+H4242</f>
        <v>-121999.999999999</v>
      </c>
      <c r="J4242" s="29" t="n">
        <f aca="false">J4241+I4242</f>
        <v>671500.000000004</v>
      </c>
    </row>
    <row r="4243" customFormat="false" ht="15" hidden="false" customHeight="false" outlineLevel="0" collapsed="false">
      <c r="A4243" s="26" t="n">
        <v>43629</v>
      </c>
      <c r="B4243" s="27" t="n">
        <v>52.38</v>
      </c>
      <c r="C4243" s="27" t="n">
        <v>63.28</v>
      </c>
      <c r="D4243" s="28" t="n">
        <f aca="false">B4243-B4242</f>
        <v>1.25</v>
      </c>
      <c r="E4243" s="28" t="n">
        <f aca="false">C4243-C4242</f>
        <v>1.62</v>
      </c>
      <c r="F4243" s="29" t="n">
        <f aca="false">Inputs!$B$5*B4243+Inputs!$B$6*C4243</f>
        <v>2074000</v>
      </c>
      <c r="G4243" s="29" t="n">
        <f aca="false">Inputs!$B$5*D4243</f>
        <v>125000</v>
      </c>
      <c r="H4243" s="29" t="n">
        <f aca="false">Inputs!$B$6*E4243</f>
        <v>-81000.0000000002</v>
      </c>
      <c r="I4243" s="29" t="n">
        <f aca="false">G4243+H4243</f>
        <v>43999.9999999998</v>
      </c>
      <c r="J4243" s="29" t="n">
        <f aca="false">J4242+I4243</f>
        <v>715500.000000003</v>
      </c>
    </row>
    <row r="4244" customFormat="false" ht="15" hidden="false" customHeight="false" outlineLevel="0" collapsed="false">
      <c r="A4244" s="26" t="n">
        <v>43630</v>
      </c>
      <c r="B4244" s="27" t="n">
        <v>52.47</v>
      </c>
      <c r="C4244" s="27" t="n">
        <v>63.13</v>
      </c>
      <c r="D4244" s="28" t="n">
        <f aca="false">B4244-B4243</f>
        <v>0.0899999999999963</v>
      </c>
      <c r="E4244" s="28" t="n">
        <f aca="false">C4244-C4243</f>
        <v>-0.149999999999999</v>
      </c>
      <c r="F4244" s="29" t="n">
        <f aca="false">Inputs!$B$5*B4244+Inputs!$B$6*C4244</f>
        <v>2090500</v>
      </c>
      <c r="G4244" s="29" t="n">
        <f aca="false">Inputs!$B$5*D4244</f>
        <v>8999.99999999963</v>
      </c>
      <c r="H4244" s="29" t="n">
        <f aca="false">Inputs!$B$6*E4244</f>
        <v>7499.99999999993</v>
      </c>
      <c r="I4244" s="29" t="n">
        <f aca="false">G4244+H4244</f>
        <v>16499.9999999996</v>
      </c>
      <c r="J4244" s="29" t="n">
        <f aca="false">J4243+I4244</f>
        <v>732000.000000003</v>
      </c>
    </row>
    <row r="4245" customFormat="false" ht="15" hidden="false" customHeight="false" outlineLevel="0" collapsed="false">
      <c r="A4245" s="26" t="n">
        <v>43633</v>
      </c>
      <c r="B4245" s="27" t="n">
        <v>51.94</v>
      </c>
      <c r="C4245" s="27" t="n">
        <v>62.56</v>
      </c>
      <c r="D4245" s="28" t="n">
        <f aca="false">B4245-B4244</f>
        <v>-0.530000000000001</v>
      </c>
      <c r="E4245" s="28" t="n">
        <f aca="false">C4245-C4244</f>
        <v>-0.57</v>
      </c>
      <c r="F4245" s="29" t="n">
        <f aca="false">Inputs!$B$5*B4245+Inputs!$B$6*C4245</f>
        <v>2066000</v>
      </c>
      <c r="G4245" s="29" t="n">
        <f aca="false">Inputs!$B$5*D4245</f>
        <v>-53000.0000000001</v>
      </c>
      <c r="H4245" s="29" t="n">
        <f aca="false">Inputs!$B$6*E4245</f>
        <v>28500</v>
      </c>
      <c r="I4245" s="29" t="n">
        <f aca="false">G4245+H4245</f>
        <v>-24500.0000000001</v>
      </c>
      <c r="J4245" s="29" t="n">
        <f aca="false">J4244+I4245</f>
        <v>707500.000000003</v>
      </c>
    </row>
    <row r="4246" customFormat="false" ht="15" hidden="false" customHeight="false" outlineLevel="0" collapsed="false">
      <c r="A4246" s="26" t="n">
        <v>43634</v>
      </c>
      <c r="B4246" s="27" t="n">
        <v>53.86</v>
      </c>
      <c r="C4246" s="27" t="n">
        <v>63.35</v>
      </c>
      <c r="D4246" s="28" t="n">
        <f aca="false">B4246-B4245</f>
        <v>1.92</v>
      </c>
      <c r="E4246" s="28" t="n">
        <f aca="false">C4246-C4245</f>
        <v>0.789999999999999</v>
      </c>
      <c r="F4246" s="29" t="n">
        <f aca="false">Inputs!$B$5*B4246+Inputs!$B$6*C4246</f>
        <v>2218500</v>
      </c>
      <c r="G4246" s="29" t="n">
        <f aca="false">Inputs!$B$5*D4246</f>
        <v>192000</v>
      </c>
      <c r="H4246" s="29" t="n">
        <f aca="false">Inputs!$B$6*E4246</f>
        <v>-39500</v>
      </c>
      <c r="I4246" s="29" t="n">
        <f aca="false">G4246+H4246</f>
        <v>152500</v>
      </c>
      <c r="J4246" s="29" t="n">
        <f aca="false">J4245+I4246</f>
        <v>860000.000000003</v>
      </c>
    </row>
    <row r="4247" customFormat="false" ht="15" hidden="false" customHeight="false" outlineLevel="0" collapsed="false">
      <c r="A4247" s="26" t="n">
        <v>43635</v>
      </c>
      <c r="B4247" s="27" t="n">
        <v>53.74</v>
      </c>
      <c r="C4247" s="27" t="n">
        <v>62.85</v>
      </c>
      <c r="D4247" s="28" t="n">
        <f aca="false">B4247-B4246</f>
        <v>-0.119999999999997</v>
      </c>
      <c r="E4247" s="28" t="n">
        <f aca="false">C4247-C4246</f>
        <v>-0.5</v>
      </c>
      <c r="F4247" s="29" t="n">
        <f aca="false">Inputs!$B$5*B4247+Inputs!$B$6*C4247</f>
        <v>2231500</v>
      </c>
      <c r="G4247" s="29" t="n">
        <f aca="false">Inputs!$B$5*D4247</f>
        <v>-11999.9999999997</v>
      </c>
      <c r="H4247" s="29" t="n">
        <f aca="false">Inputs!$B$6*E4247</f>
        <v>25000</v>
      </c>
      <c r="I4247" s="29" t="n">
        <f aca="false">G4247+H4247</f>
        <v>13000.0000000003</v>
      </c>
      <c r="J4247" s="29" t="n">
        <f aca="false">J4246+I4247</f>
        <v>873000.000000003</v>
      </c>
    </row>
    <row r="4248" customFormat="false" ht="15" hidden="false" customHeight="false" outlineLevel="0" collapsed="false">
      <c r="A4248" s="26" t="n">
        <v>43636</v>
      </c>
      <c r="B4248" s="27" t="n">
        <v>56.88</v>
      </c>
      <c r="C4248" s="27" t="n">
        <v>65.44</v>
      </c>
      <c r="D4248" s="28" t="n">
        <f aca="false">B4248-B4247</f>
        <v>3.14</v>
      </c>
      <c r="E4248" s="28" t="n">
        <f aca="false">C4248-C4247</f>
        <v>2.59</v>
      </c>
      <c r="F4248" s="29" t="n">
        <f aca="false">Inputs!$B$5*B4248+Inputs!$B$6*C4248</f>
        <v>2416000</v>
      </c>
      <c r="G4248" s="29" t="n">
        <f aca="false">Inputs!$B$5*D4248</f>
        <v>314000</v>
      </c>
      <c r="H4248" s="29" t="n">
        <f aca="false">Inputs!$B$6*E4248</f>
        <v>-129500</v>
      </c>
      <c r="I4248" s="29" t="n">
        <f aca="false">G4248+H4248</f>
        <v>184500</v>
      </c>
      <c r="J4248" s="29" t="n">
        <f aca="false">J4247+I4248</f>
        <v>1057500</v>
      </c>
    </row>
    <row r="4249" customFormat="false" ht="15" hidden="false" customHeight="false" outlineLevel="0" collapsed="false">
      <c r="A4249" s="26" t="n">
        <v>43637</v>
      </c>
      <c r="B4249" s="27" t="n">
        <v>57.35</v>
      </c>
      <c r="C4249" s="27" t="n">
        <v>65.99</v>
      </c>
      <c r="D4249" s="28" t="n">
        <f aca="false">B4249-B4248</f>
        <v>0.469999999999999</v>
      </c>
      <c r="E4249" s="28" t="n">
        <f aca="false">C4249-C4248</f>
        <v>0.549999999999997</v>
      </c>
      <c r="F4249" s="29" t="n">
        <f aca="false">Inputs!$B$5*B4249+Inputs!$B$6*C4249</f>
        <v>2435500</v>
      </c>
      <c r="G4249" s="29" t="n">
        <f aca="false">Inputs!$B$5*D4249</f>
        <v>46999.9999999999</v>
      </c>
      <c r="H4249" s="29" t="n">
        <f aca="false">Inputs!$B$6*E4249</f>
        <v>-27499.9999999999</v>
      </c>
      <c r="I4249" s="29" t="n">
        <f aca="false">G4249+H4249</f>
        <v>19500</v>
      </c>
      <c r="J4249" s="29" t="n">
        <f aca="false">J4248+I4249</f>
        <v>1077000</v>
      </c>
    </row>
    <row r="4250" customFormat="false" ht="15" hidden="false" customHeight="false" outlineLevel="0" collapsed="false">
      <c r="A4250" s="26" t="n">
        <v>43640</v>
      </c>
      <c r="B4250" s="27" t="n">
        <v>57.73</v>
      </c>
      <c r="C4250" s="27" t="n">
        <v>65.16</v>
      </c>
      <c r="D4250" s="28" t="n">
        <f aca="false">B4250-B4249</f>
        <v>0.379999999999995</v>
      </c>
      <c r="E4250" s="28" t="n">
        <f aca="false">C4250-C4249</f>
        <v>-0.829999999999998</v>
      </c>
      <c r="F4250" s="29" t="n">
        <f aca="false">Inputs!$B$5*B4250+Inputs!$B$6*C4250</f>
        <v>2515000</v>
      </c>
      <c r="G4250" s="29" t="n">
        <f aca="false">Inputs!$B$5*D4250</f>
        <v>37999.9999999996</v>
      </c>
      <c r="H4250" s="29" t="n">
        <f aca="false">Inputs!$B$6*E4250</f>
        <v>41499.9999999999</v>
      </c>
      <c r="I4250" s="29" t="n">
        <f aca="false">G4250+H4250</f>
        <v>79499.9999999995</v>
      </c>
      <c r="J4250" s="29" t="n">
        <f aca="false">J4249+I4250</f>
        <v>1156500</v>
      </c>
    </row>
    <row r="4251" customFormat="false" ht="15" hidden="false" customHeight="false" outlineLevel="0" collapsed="false">
      <c r="A4251" s="26" t="n">
        <v>43641</v>
      </c>
      <c r="B4251" s="27" t="n">
        <v>57.63</v>
      </c>
      <c r="C4251" s="27" t="n">
        <v>66.24</v>
      </c>
      <c r="D4251" s="28" t="n">
        <f aca="false">B4251-B4250</f>
        <v>-0.0999999999999943</v>
      </c>
      <c r="E4251" s="28" t="n">
        <f aca="false">C4251-C4250</f>
        <v>1.08</v>
      </c>
      <c r="F4251" s="29" t="n">
        <f aca="false">Inputs!$B$5*B4251+Inputs!$B$6*C4251</f>
        <v>2451000</v>
      </c>
      <c r="G4251" s="29" t="n">
        <f aca="false">Inputs!$B$5*D4251</f>
        <v>-9999.99999999943</v>
      </c>
      <c r="H4251" s="29" t="n">
        <f aca="false">Inputs!$B$6*E4251</f>
        <v>-53999.9999999999</v>
      </c>
      <c r="I4251" s="29" t="n">
        <f aca="false">G4251+H4251</f>
        <v>-63999.9999999993</v>
      </c>
      <c r="J4251" s="29" t="n">
        <f aca="false">J4250+I4251</f>
        <v>1092500</v>
      </c>
    </row>
    <row r="4252" customFormat="false" ht="15" hidden="false" customHeight="false" outlineLevel="0" collapsed="false">
      <c r="A4252" s="26" t="n">
        <v>43642</v>
      </c>
      <c r="B4252" s="27" t="n">
        <v>59.17</v>
      </c>
      <c r="C4252" s="27" t="n">
        <v>66.85</v>
      </c>
      <c r="D4252" s="28" t="n">
        <f aca="false">B4252-B4251</f>
        <v>1.54</v>
      </c>
      <c r="E4252" s="28" t="n">
        <f aca="false">C4252-C4251</f>
        <v>0.609999999999999</v>
      </c>
      <c r="F4252" s="29" t="n">
        <f aca="false">Inputs!$B$5*B4252+Inputs!$B$6*C4252</f>
        <v>2574500</v>
      </c>
      <c r="G4252" s="29" t="n">
        <f aca="false">Inputs!$B$5*D4252</f>
        <v>154000</v>
      </c>
      <c r="H4252" s="29" t="n">
        <f aca="false">Inputs!$B$6*E4252</f>
        <v>-30500</v>
      </c>
      <c r="I4252" s="29" t="n">
        <f aca="false">G4252+H4252</f>
        <v>123500</v>
      </c>
      <c r="J4252" s="29" t="n">
        <f aca="false">J4251+I4252</f>
        <v>1216000</v>
      </c>
    </row>
    <row r="4253" customFormat="false" ht="15" hidden="false" customHeight="false" outlineLevel="0" collapsed="false">
      <c r="A4253" s="26" t="n">
        <v>43643</v>
      </c>
      <c r="B4253" s="27" t="n">
        <v>59.18</v>
      </c>
      <c r="C4253" s="27" t="n">
        <v>66.78</v>
      </c>
      <c r="D4253" s="28" t="n">
        <f aca="false">B4253-B4252</f>
        <v>0.00999999999999801</v>
      </c>
      <c r="E4253" s="28" t="n">
        <f aca="false">C4253-C4252</f>
        <v>-0.0699999999999932</v>
      </c>
      <c r="F4253" s="29" t="n">
        <f aca="false">Inputs!$B$5*B4253+Inputs!$B$6*C4253</f>
        <v>2579000</v>
      </c>
      <c r="G4253" s="29" t="n">
        <f aca="false">Inputs!$B$5*D4253</f>
        <v>999.999999999801</v>
      </c>
      <c r="H4253" s="29" t="n">
        <f aca="false">Inputs!$B$6*E4253</f>
        <v>3499.99999999966</v>
      </c>
      <c r="I4253" s="29" t="n">
        <f aca="false">G4253+H4253</f>
        <v>4499.99999999946</v>
      </c>
      <c r="J4253" s="29" t="n">
        <f aca="false">J4252+I4253</f>
        <v>1220500</v>
      </c>
    </row>
    <row r="4254" customFormat="false" ht="15" hidden="false" customHeight="false" outlineLevel="0" collapsed="false">
      <c r="A4254" s="26" t="n">
        <v>43644</v>
      </c>
      <c r="B4254" s="27" t="n">
        <v>58.2</v>
      </c>
      <c r="C4254" s="27" t="n">
        <v>67.52</v>
      </c>
      <c r="D4254" s="28" t="n">
        <f aca="false">B4254-B4253</f>
        <v>-0.979999999999997</v>
      </c>
      <c r="E4254" s="28" t="n">
        <f aca="false">C4254-C4253</f>
        <v>0.739999999999995</v>
      </c>
      <c r="F4254" s="29" t="n">
        <f aca="false">Inputs!$B$5*B4254+Inputs!$B$6*C4254</f>
        <v>2444000</v>
      </c>
      <c r="G4254" s="29" t="n">
        <f aca="false">Inputs!$B$5*D4254</f>
        <v>-97999.9999999997</v>
      </c>
      <c r="H4254" s="29" t="n">
        <f aca="false">Inputs!$B$6*E4254</f>
        <v>-36999.9999999997</v>
      </c>
      <c r="I4254" s="29" t="n">
        <f aca="false">G4254+H4254</f>
        <v>-134999.999999999</v>
      </c>
      <c r="J4254" s="29" t="n">
        <f aca="false">J4253+I4254</f>
        <v>1085500</v>
      </c>
    </row>
    <row r="4255" customFormat="false" ht="15" hidden="false" customHeight="false" outlineLevel="0" collapsed="false">
      <c r="A4255" s="26" t="n">
        <v>43647</v>
      </c>
      <c r="B4255" s="27" t="n">
        <v>58.91</v>
      </c>
      <c r="C4255" s="27" t="n">
        <v>65.1</v>
      </c>
      <c r="D4255" s="28" t="n">
        <f aca="false">B4255-B4254</f>
        <v>0.709999999999994</v>
      </c>
      <c r="E4255" s="28" t="n">
        <f aca="false">C4255-C4254</f>
        <v>-2.42</v>
      </c>
      <c r="F4255" s="29" t="n">
        <f aca="false">Inputs!$B$5*B4255+Inputs!$B$6*C4255</f>
        <v>2636000</v>
      </c>
      <c r="G4255" s="29" t="n">
        <f aca="false">Inputs!$B$5*D4255</f>
        <v>70999.9999999994</v>
      </c>
      <c r="H4255" s="29" t="n">
        <f aca="false">Inputs!$B$6*E4255</f>
        <v>121000</v>
      </c>
      <c r="I4255" s="29" t="n">
        <f aca="false">G4255+H4255</f>
        <v>191999.999999999</v>
      </c>
      <c r="J4255" s="29" t="n">
        <f aca="false">J4254+I4255</f>
        <v>1277500</v>
      </c>
    </row>
    <row r="4256" customFormat="false" ht="15" hidden="false" customHeight="false" outlineLevel="0" collapsed="false">
      <c r="A4256" s="26" t="n">
        <v>43648</v>
      </c>
      <c r="B4256" s="27" t="n">
        <v>56</v>
      </c>
      <c r="C4256" s="27" t="n">
        <v>62.72</v>
      </c>
      <c r="D4256" s="28" t="n">
        <f aca="false">B4256-B4255</f>
        <v>-2.91</v>
      </c>
      <c r="E4256" s="28" t="n">
        <f aca="false">C4256-C4255</f>
        <v>-2.38</v>
      </c>
      <c r="F4256" s="29" t="n">
        <f aca="false">Inputs!$B$5*B4256+Inputs!$B$6*C4256</f>
        <v>2464000</v>
      </c>
      <c r="G4256" s="29" t="n">
        <f aca="false">Inputs!$B$5*D4256</f>
        <v>-291000</v>
      </c>
      <c r="H4256" s="29" t="n">
        <f aca="false">Inputs!$B$6*E4256</f>
        <v>119000</v>
      </c>
      <c r="I4256" s="29" t="n">
        <f aca="false">G4256+H4256</f>
        <v>-172000</v>
      </c>
      <c r="J4256" s="29" t="n">
        <f aca="false">J4255+I4256</f>
        <v>1105500</v>
      </c>
    </row>
    <row r="4257" customFormat="false" ht="15" hidden="false" customHeight="false" outlineLevel="0" collapsed="false">
      <c r="A4257" s="26" t="n">
        <v>43649</v>
      </c>
      <c r="B4257" s="27" t="n">
        <v>57.06</v>
      </c>
      <c r="C4257" s="27" t="n">
        <v>63.53</v>
      </c>
      <c r="D4257" s="28" t="n">
        <f aca="false">B4257-B4256</f>
        <v>1.06</v>
      </c>
      <c r="E4257" s="28" t="n">
        <f aca="false">C4257-C4256</f>
        <v>0.810000000000002</v>
      </c>
      <c r="F4257" s="29" t="n">
        <f aca="false">Inputs!$B$5*B4257+Inputs!$B$6*C4257</f>
        <v>2529500</v>
      </c>
      <c r="G4257" s="29" t="n">
        <f aca="false">Inputs!$B$5*D4257</f>
        <v>106000</v>
      </c>
      <c r="H4257" s="29" t="n">
        <f aca="false">Inputs!$B$6*E4257</f>
        <v>-40500.0000000001</v>
      </c>
      <c r="I4257" s="29" t="n">
        <f aca="false">G4257+H4257</f>
        <v>65500.0000000001</v>
      </c>
      <c r="J4257" s="29" t="n">
        <f aca="false">J4256+I4257</f>
        <v>1171000</v>
      </c>
    </row>
    <row r="4258" customFormat="false" ht="15" hidden="false" customHeight="false" outlineLevel="0" collapsed="false">
      <c r="A4258" s="26" t="n">
        <v>43654</v>
      </c>
      <c r="B4258" s="27" t="n">
        <v>57.35</v>
      </c>
      <c r="C4258" s="27" t="n">
        <v>64.89</v>
      </c>
      <c r="D4258" s="28" t="n">
        <f aca="false">B4258-B4257</f>
        <v>0.289999999999999</v>
      </c>
      <c r="E4258" s="28" t="n">
        <f aca="false">C4258-C4257</f>
        <v>1.36</v>
      </c>
      <c r="F4258" s="29" t="n">
        <f aca="false">Inputs!$B$5*B4258+Inputs!$B$6*C4258</f>
        <v>2490500</v>
      </c>
      <c r="G4258" s="29" t="n">
        <f aca="false">Inputs!$B$5*D4258</f>
        <v>28999.9999999999</v>
      </c>
      <c r="H4258" s="29" t="n">
        <f aca="false">Inputs!$B$6*E4258</f>
        <v>-68000</v>
      </c>
      <c r="I4258" s="29" t="n">
        <f aca="false">G4258+H4258</f>
        <v>-39000.0000000001</v>
      </c>
      <c r="J4258" s="29" t="n">
        <f aca="false">J4257+I4258</f>
        <v>1132000</v>
      </c>
    </row>
    <row r="4259" customFormat="false" ht="15" hidden="false" customHeight="false" outlineLevel="0" collapsed="false">
      <c r="A4259" s="26" t="n">
        <v>43655</v>
      </c>
      <c r="B4259" s="27" t="n">
        <v>57.57</v>
      </c>
      <c r="C4259" s="27" t="n">
        <v>64.3</v>
      </c>
      <c r="D4259" s="28" t="n">
        <f aca="false">B4259-B4258</f>
        <v>0.219999999999999</v>
      </c>
      <c r="E4259" s="28" t="n">
        <f aca="false">C4259-C4258</f>
        <v>-0.590000000000003</v>
      </c>
      <c r="F4259" s="29" t="n">
        <f aca="false">Inputs!$B$5*B4259+Inputs!$B$6*C4259</f>
        <v>2542000</v>
      </c>
      <c r="G4259" s="29" t="n">
        <f aca="false">Inputs!$B$5*D4259</f>
        <v>21999.9999999999</v>
      </c>
      <c r="H4259" s="29" t="n">
        <f aca="false">Inputs!$B$6*E4259</f>
        <v>29500.0000000002</v>
      </c>
      <c r="I4259" s="29" t="n">
        <f aca="false">G4259+H4259</f>
        <v>51500.0000000001</v>
      </c>
      <c r="J4259" s="29" t="n">
        <f aca="false">J4258+I4259</f>
        <v>1183500</v>
      </c>
    </row>
    <row r="4260" customFormat="false" ht="15" hidden="false" customHeight="false" outlineLevel="0" collapsed="false">
      <c r="A4260" s="26" t="n">
        <v>43656</v>
      </c>
      <c r="B4260" s="27" t="n">
        <v>60.28</v>
      </c>
      <c r="C4260" s="27" t="n">
        <v>66.41</v>
      </c>
      <c r="D4260" s="28" t="n">
        <f aca="false">B4260-B4259</f>
        <v>2.71</v>
      </c>
      <c r="E4260" s="28" t="n">
        <f aca="false">C4260-C4259</f>
        <v>2.11</v>
      </c>
      <c r="F4260" s="29" t="n">
        <f aca="false">Inputs!$B$5*B4260+Inputs!$B$6*C4260</f>
        <v>2707500</v>
      </c>
      <c r="G4260" s="29" t="n">
        <f aca="false">Inputs!$B$5*D4260</f>
        <v>271000</v>
      </c>
      <c r="H4260" s="29" t="n">
        <f aca="false">Inputs!$B$6*E4260</f>
        <v>-105500</v>
      </c>
      <c r="I4260" s="29" t="n">
        <f aca="false">G4260+H4260</f>
        <v>165500</v>
      </c>
      <c r="J4260" s="29" t="n">
        <f aca="false">J4259+I4260</f>
        <v>1349000</v>
      </c>
    </row>
    <row r="4261" customFormat="false" ht="15" hidden="false" customHeight="false" outlineLevel="0" collapsed="false">
      <c r="A4261" s="26" t="n">
        <v>43657</v>
      </c>
      <c r="B4261" s="27" t="n">
        <v>59.93</v>
      </c>
      <c r="C4261" s="27" t="n">
        <v>67.64</v>
      </c>
      <c r="D4261" s="28" t="n">
        <f aca="false">B4261-B4260</f>
        <v>-0.350000000000001</v>
      </c>
      <c r="E4261" s="28" t="n">
        <f aca="false">C4261-C4260</f>
        <v>1.23</v>
      </c>
      <c r="F4261" s="29" t="n">
        <f aca="false">Inputs!$B$5*B4261+Inputs!$B$6*C4261</f>
        <v>2611000</v>
      </c>
      <c r="G4261" s="29" t="n">
        <f aca="false">Inputs!$B$5*D4261</f>
        <v>-35000.0000000001</v>
      </c>
      <c r="H4261" s="29" t="n">
        <f aca="false">Inputs!$B$6*E4261</f>
        <v>-61500.0000000002</v>
      </c>
      <c r="I4261" s="29" t="n">
        <f aca="false">G4261+H4261</f>
        <v>-96500.0000000004</v>
      </c>
      <c r="J4261" s="29" t="n">
        <f aca="false">J4260+I4261</f>
        <v>1252500</v>
      </c>
    </row>
    <row r="4262" customFormat="false" ht="15" hidden="false" customHeight="false" outlineLevel="0" collapsed="false">
      <c r="A4262" s="26" t="n">
        <v>43658</v>
      </c>
      <c r="B4262" s="27" t="n">
        <v>59.99</v>
      </c>
      <c r="C4262" s="27" t="n">
        <v>66.65</v>
      </c>
      <c r="D4262" s="28" t="n">
        <f aca="false">B4262-B4261</f>
        <v>0.0600000000000023</v>
      </c>
      <c r="E4262" s="28" t="n">
        <f aca="false">C4262-C4261</f>
        <v>-0.989999999999995</v>
      </c>
      <c r="F4262" s="29" t="n">
        <f aca="false">Inputs!$B$5*B4262+Inputs!$B$6*C4262</f>
        <v>2666500</v>
      </c>
      <c r="G4262" s="29" t="n">
        <f aca="false">Inputs!$B$5*D4262</f>
        <v>6000.00000000023</v>
      </c>
      <c r="H4262" s="29" t="n">
        <f aca="false">Inputs!$B$6*E4262</f>
        <v>49499.9999999997</v>
      </c>
      <c r="I4262" s="29" t="n">
        <f aca="false">G4262+H4262</f>
        <v>55500</v>
      </c>
      <c r="J4262" s="29" t="n">
        <f aca="false">J4261+I4262</f>
        <v>1308000</v>
      </c>
    </row>
    <row r="4263" customFormat="false" ht="15" hidden="false" customHeight="false" outlineLevel="0" collapsed="false">
      <c r="A4263" s="26" t="n">
        <v>43661</v>
      </c>
      <c r="B4263" s="27" t="n">
        <v>59.3</v>
      </c>
      <c r="C4263" s="27" t="n">
        <v>66.86</v>
      </c>
      <c r="D4263" s="28" t="n">
        <f aca="false">B4263-B4262</f>
        <v>-0.690000000000005</v>
      </c>
      <c r="E4263" s="28" t="n">
        <f aca="false">C4263-C4262</f>
        <v>0.209999999999994</v>
      </c>
      <c r="F4263" s="29" t="n">
        <f aca="false">Inputs!$B$5*B4263+Inputs!$B$6*C4263</f>
        <v>2587000</v>
      </c>
      <c r="G4263" s="29" t="n">
        <f aca="false">Inputs!$B$5*D4263</f>
        <v>-69000.0000000005</v>
      </c>
      <c r="H4263" s="29" t="n">
        <f aca="false">Inputs!$B$6*E4263</f>
        <v>-10499.9999999997</v>
      </c>
      <c r="I4263" s="29" t="n">
        <f aca="false">G4263+H4263</f>
        <v>-79500.0000000002</v>
      </c>
      <c r="J4263" s="29" t="n">
        <f aca="false">J4262+I4263</f>
        <v>1228500</v>
      </c>
    </row>
    <row r="4264" customFormat="false" ht="15" hidden="false" customHeight="false" outlineLevel="0" collapsed="false">
      <c r="A4264" s="26" t="n">
        <v>43662</v>
      </c>
      <c r="B4264" s="27" t="n">
        <v>57.44</v>
      </c>
      <c r="C4264" s="27" t="n">
        <v>65.87</v>
      </c>
      <c r="D4264" s="28" t="n">
        <f aca="false">B4264-B4263</f>
        <v>-1.86</v>
      </c>
      <c r="E4264" s="28" t="n">
        <f aca="false">C4264-C4263</f>
        <v>-0.989999999999995</v>
      </c>
      <c r="F4264" s="29" t="n">
        <f aca="false">Inputs!$B$5*B4264+Inputs!$B$6*C4264</f>
        <v>2450500</v>
      </c>
      <c r="G4264" s="29" t="n">
        <f aca="false">Inputs!$B$5*D4264</f>
        <v>-186000</v>
      </c>
      <c r="H4264" s="29" t="n">
        <f aca="false">Inputs!$B$6*E4264</f>
        <v>49499.9999999997</v>
      </c>
      <c r="I4264" s="29" t="n">
        <f aca="false">G4264+H4264</f>
        <v>-136500</v>
      </c>
      <c r="J4264" s="29" t="n">
        <f aca="false">J4263+I4264</f>
        <v>1092000</v>
      </c>
    </row>
    <row r="4265" customFormat="false" ht="15" hidden="false" customHeight="false" outlineLevel="0" collapsed="false">
      <c r="A4265" s="26" t="n">
        <v>43663</v>
      </c>
      <c r="B4265" s="27" t="n">
        <v>56.5</v>
      </c>
      <c r="C4265" s="27" t="n">
        <v>63.67</v>
      </c>
      <c r="D4265" s="28" t="n">
        <f aca="false">B4265-B4264</f>
        <v>-0.939999999999998</v>
      </c>
      <c r="E4265" s="28" t="n">
        <f aca="false">C4265-C4264</f>
        <v>-2.2</v>
      </c>
      <c r="F4265" s="29" t="n">
        <f aca="false">Inputs!$B$5*B4265+Inputs!$B$6*C4265</f>
        <v>2466500</v>
      </c>
      <c r="G4265" s="29" t="n">
        <f aca="false">Inputs!$B$5*D4265</f>
        <v>-93999.9999999998</v>
      </c>
      <c r="H4265" s="29" t="n">
        <f aca="false">Inputs!$B$6*E4265</f>
        <v>110000</v>
      </c>
      <c r="I4265" s="29" t="n">
        <f aca="false">G4265+H4265</f>
        <v>16000.0000000004</v>
      </c>
      <c r="J4265" s="29" t="n">
        <f aca="false">J4264+I4265</f>
        <v>1108000</v>
      </c>
    </row>
    <row r="4266" customFormat="false" ht="15" hidden="false" customHeight="false" outlineLevel="0" collapsed="false">
      <c r="A4266" s="26" t="n">
        <v>43664</v>
      </c>
      <c r="B4266" s="27" t="n">
        <v>55.08</v>
      </c>
      <c r="C4266" s="27" t="n">
        <v>60.7</v>
      </c>
      <c r="D4266" s="28" t="n">
        <f aca="false">B4266-B4265</f>
        <v>-1.42</v>
      </c>
      <c r="E4266" s="28" t="n">
        <f aca="false">C4266-C4265</f>
        <v>-2.97</v>
      </c>
      <c r="F4266" s="29" t="n">
        <f aca="false">Inputs!$B$5*B4266+Inputs!$B$6*C4266</f>
        <v>2473000</v>
      </c>
      <c r="G4266" s="29" t="n">
        <f aca="false">Inputs!$B$5*D4266</f>
        <v>-142000</v>
      </c>
      <c r="H4266" s="29" t="n">
        <f aca="false">Inputs!$B$6*E4266</f>
        <v>148500</v>
      </c>
      <c r="I4266" s="29" t="n">
        <f aca="false">G4266+H4266</f>
        <v>6499.99999999977</v>
      </c>
      <c r="J4266" s="29" t="n">
        <f aca="false">J4265+I4266</f>
        <v>1114500</v>
      </c>
    </row>
    <row r="4267" customFormat="false" ht="15" hidden="false" customHeight="false" outlineLevel="0" collapsed="false">
      <c r="A4267" s="26" t="n">
        <v>43665</v>
      </c>
      <c r="B4267" s="27" t="n">
        <v>55.42</v>
      </c>
      <c r="C4267" s="27" t="n">
        <v>61.04</v>
      </c>
      <c r="D4267" s="28" t="n">
        <f aca="false">B4267-B4266</f>
        <v>0.340000000000003</v>
      </c>
      <c r="E4267" s="28" t="n">
        <f aca="false">C4267-C4266</f>
        <v>0.339999999999996</v>
      </c>
      <c r="F4267" s="29" t="n">
        <f aca="false">Inputs!$B$5*B4267+Inputs!$B$6*C4267</f>
        <v>2490000</v>
      </c>
      <c r="G4267" s="29" t="n">
        <f aca="false">Inputs!$B$5*D4267</f>
        <v>34000.0000000003</v>
      </c>
      <c r="H4267" s="29" t="n">
        <f aca="false">Inputs!$B$6*E4267</f>
        <v>-16999.9999999998</v>
      </c>
      <c r="I4267" s="29" t="n">
        <f aca="false">G4267+H4267</f>
        <v>17000.0000000005</v>
      </c>
      <c r="J4267" s="29" t="n">
        <f aca="false">J4266+I4267</f>
        <v>1131500</v>
      </c>
    </row>
    <row r="4268" customFormat="false" ht="15" hidden="false" customHeight="false" outlineLevel="0" collapsed="false">
      <c r="A4268" s="26" t="n">
        <v>43668</v>
      </c>
      <c r="B4268" s="27" t="n">
        <v>55.87</v>
      </c>
      <c r="C4268" s="27" t="n">
        <v>61.96</v>
      </c>
      <c r="D4268" s="28" t="n">
        <f aca="false">B4268-B4267</f>
        <v>0.449999999999996</v>
      </c>
      <c r="E4268" s="28" t="n">
        <f aca="false">C4268-C4267</f>
        <v>0.920000000000002</v>
      </c>
      <c r="F4268" s="29" t="n">
        <f aca="false">Inputs!$B$5*B4268+Inputs!$B$6*C4268</f>
        <v>2489000</v>
      </c>
      <c r="G4268" s="29" t="n">
        <f aca="false">Inputs!$B$5*D4268</f>
        <v>44999.9999999996</v>
      </c>
      <c r="H4268" s="29" t="n">
        <f aca="false">Inputs!$B$6*E4268</f>
        <v>-46000.0000000001</v>
      </c>
      <c r="I4268" s="29" t="n">
        <f aca="false">G4268+H4268</f>
        <v>-1000.00000000052</v>
      </c>
      <c r="J4268" s="29" t="n">
        <f aca="false">J4267+I4268</f>
        <v>1130500</v>
      </c>
    </row>
    <row r="4269" customFormat="false" ht="15" hidden="false" customHeight="false" outlineLevel="0" collapsed="false">
      <c r="A4269" s="26" t="n">
        <v>43669</v>
      </c>
      <c r="B4269" s="27" t="n">
        <v>56.58</v>
      </c>
      <c r="C4269" s="27" t="n">
        <v>62.28</v>
      </c>
      <c r="D4269" s="28" t="n">
        <f aca="false">B4269-B4268</f>
        <v>0.710000000000001</v>
      </c>
      <c r="E4269" s="28" t="n">
        <f aca="false">C4269-C4268</f>
        <v>0.32</v>
      </c>
      <c r="F4269" s="29" t="n">
        <f aca="false">Inputs!$B$5*B4269+Inputs!$B$6*C4269</f>
        <v>2544000</v>
      </c>
      <c r="G4269" s="29" t="n">
        <f aca="false">Inputs!$B$5*D4269</f>
        <v>71000.0000000001</v>
      </c>
      <c r="H4269" s="29" t="n">
        <f aca="false">Inputs!$B$6*E4269</f>
        <v>-16000</v>
      </c>
      <c r="I4269" s="29" t="n">
        <f aca="false">G4269+H4269</f>
        <v>55000.0000000001</v>
      </c>
      <c r="J4269" s="29" t="n">
        <f aca="false">J4268+I4269</f>
        <v>1185500</v>
      </c>
    </row>
    <row r="4270" customFormat="false" ht="15" hidden="false" customHeight="false" outlineLevel="0" collapsed="false">
      <c r="A4270" s="26" t="n">
        <v>43670</v>
      </c>
      <c r="B4270" s="27" t="n">
        <v>55.9</v>
      </c>
      <c r="C4270" s="27" t="n">
        <v>63.83</v>
      </c>
      <c r="D4270" s="28" t="n">
        <f aca="false">B4270-B4269</f>
        <v>-0.68</v>
      </c>
      <c r="E4270" s="28" t="n">
        <f aca="false">C4270-C4269</f>
        <v>1.55</v>
      </c>
      <c r="F4270" s="29" t="n">
        <f aca="false">Inputs!$B$5*B4270+Inputs!$B$6*C4270</f>
        <v>2398500</v>
      </c>
      <c r="G4270" s="29" t="n">
        <f aca="false">Inputs!$B$5*D4270</f>
        <v>-68000</v>
      </c>
      <c r="H4270" s="29" t="n">
        <f aca="false">Inputs!$B$6*E4270</f>
        <v>-77499.9999999999</v>
      </c>
      <c r="I4270" s="29" t="n">
        <f aca="false">G4270+H4270</f>
        <v>-145500</v>
      </c>
      <c r="J4270" s="29" t="n">
        <f aca="false">J4269+I4270</f>
        <v>1040000</v>
      </c>
    </row>
    <row r="4271" customFormat="false" ht="15" hidden="false" customHeight="false" outlineLevel="0" collapsed="false">
      <c r="A4271" s="26" t="n">
        <v>43671</v>
      </c>
      <c r="B4271" s="27" t="n">
        <v>55.88</v>
      </c>
      <c r="C4271" s="27" t="n">
        <v>63.47</v>
      </c>
      <c r="D4271" s="28" t="n">
        <f aca="false">B4271-B4270</f>
        <v>-0.019999999999996</v>
      </c>
      <c r="E4271" s="28" t="n">
        <f aca="false">C4271-C4270</f>
        <v>-0.359999999999999</v>
      </c>
      <c r="F4271" s="29" t="n">
        <f aca="false">Inputs!$B$5*B4271+Inputs!$B$6*C4271</f>
        <v>2414500</v>
      </c>
      <c r="G4271" s="29" t="n">
        <f aca="false">Inputs!$B$5*D4271</f>
        <v>-1999.9999999996</v>
      </c>
      <c r="H4271" s="29" t="n">
        <f aca="false">Inputs!$B$6*E4271</f>
        <v>18000</v>
      </c>
      <c r="I4271" s="29" t="n">
        <f aca="false">G4271+H4271</f>
        <v>16000.0000000004</v>
      </c>
      <c r="J4271" s="29" t="n">
        <f aca="false">J4270+I4271</f>
        <v>1056000</v>
      </c>
    </row>
    <row r="4272" customFormat="false" ht="15" hidden="false" customHeight="false" outlineLevel="0" collapsed="false">
      <c r="A4272" s="26" t="n">
        <v>43672</v>
      </c>
      <c r="B4272" s="27" t="n">
        <v>56.04</v>
      </c>
      <c r="C4272" s="27" t="n">
        <v>62.46</v>
      </c>
      <c r="D4272" s="28" t="n">
        <f aca="false">B4272-B4271</f>
        <v>0.159999999999997</v>
      </c>
      <c r="E4272" s="28" t="n">
        <f aca="false">C4272-C4271</f>
        <v>-1.01</v>
      </c>
      <c r="F4272" s="29" t="n">
        <f aca="false">Inputs!$B$5*B4272+Inputs!$B$6*C4272</f>
        <v>2481000</v>
      </c>
      <c r="G4272" s="29" t="n">
        <f aca="false">Inputs!$B$5*D4272</f>
        <v>15999.9999999997</v>
      </c>
      <c r="H4272" s="29" t="n">
        <f aca="false">Inputs!$B$6*E4272</f>
        <v>50499.9999999999</v>
      </c>
      <c r="I4272" s="29" t="n">
        <f aca="false">G4272+H4272</f>
        <v>66499.9999999996</v>
      </c>
      <c r="J4272" s="29" t="n">
        <f aca="false">J4271+I4272</f>
        <v>1122500</v>
      </c>
    </row>
    <row r="4273" customFormat="false" ht="15" hidden="false" customHeight="false" outlineLevel="0" collapsed="false">
      <c r="A4273" s="26" t="n">
        <v>43675</v>
      </c>
      <c r="B4273" s="27" t="n">
        <v>56.85</v>
      </c>
      <c r="C4273" s="27" t="n">
        <v>62.29</v>
      </c>
      <c r="D4273" s="28" t="n">
        <f aca="false">B4273-B4272</f>
        <v>0.810000000000002</v>
      </c>
      <c r="E4273" s="28" t="n">
        <f aca="false">C4273-C4272</f>
        <v>-0.170000000000002</v>
      </c>
      <c r="F4273" s="29" t="n">
        <f aca="false">Inputs!$B$5*B4273+Inputs!$B$6*C4273</f>
        <v>2570500</v>
      </c>
      <c r="G4273" s="29" t="n">
        <f aca="false">Inputs!$B$5*D4273</f>
        <v>81000.0000000002</v>
      </c>
      <c r="H4273" s="29" t="n">
        <f aca="false">Inputs!$B$6*E4273</f>
        <v>8500.00000000009</v>
      </c>
      <c r="I4273" s="29" t="n">
        <f aca="false">G4273+H4273</f>
        <v>89500.0000000003</v>
      </c>
      <c r="J4273" s="29" t="n">
        <f aca="false">J4272+I4273</f>
        <v>1212000</v>
      </c>
    </row>
    <row r="4274" customFormat="false" ht="15" hidden="false" customHeight="false" outlineLevel="0" collapsed="false">
      <c r="A4274" s="26" t="n">
        <v>43676</v>
      </c>
      <c r="B4274" s="27" t="n">
        <v>58.04</v>
      </c>
      <c r="C4274" s="27" t="n">
        <v>62.55</v>
      </c>
      <c r="D4274" s="28" t="n">
        <f aca="false">B4274-B4273</f>
        <v>1.19</v>
      </c>
      <c r="E4274" s="28" t="n">
        <f aca="false">C4274-C4273</f>
        <v>0.259999999999998</v>
      </c>
      <c r="F4274" s="29" t="n">
        <f aca="false">Inputs!$B$5*B4274+Inputs!$B$6*C4274</f>
        <v>2676500</v>
      </c>
      <c r="G4274" s="29" t="n">
        <f aca="false">Inputs!$B$5*D4274</f>
        <v>119000</v>
      </c>
      <c r="H4274" s="29" t="n">
        <f aca="false">Inputs!$B$6*E4274</f>
        <v>-12999.9999999999</v>
      </c>
      <c r="I4274" s="29" t="n">
        <f aca="false">G4274+H4274</f>
        <v>106000</v>
      </c>
      <c r="J4274" s="29" t="n">
        <f aca="false">J4273+I4274</f>
        <v>1318000</v>
      </c>
    </row>
    <row r="4275" customFormat="false" ht="15" hidden="false" customHeight="false" outlineLevel="0" collapsed="false">
      <c r="A4275" s="26" t="n">
        <v>43677</v>
      </c>
      <c r="B4275" s="27" t="n">
        <v>58.53</v>
      </c>
      <c r="C4275" s="27" t="n">
        <v>64.07</v>
      </c>
      <c r="D4275" s="28" t="n">
        <f aca="false">B4275-B4274</f>
        <v>0.490000000000002</v>
      </c>
      <c r="E4275" s="28" t="n">
        <f aca="false">C4275-C4274</f>
        <v>1.52</v>
      </c>
      <c r="F4275" s="29" t="n">
        <f aca="false">Inputs!$B$5*B4275+Inputs!$B$6*C4275</f>
        <v>2649500</v>
      </c>
      <c r="G4275" s="29" t="n">
        <f aca="false">Inputs!$B$5*D4275</f>
        <v>49000.0000000002</v>
      </c>
      <c r="H4275" s="29" t="n">
        <f aca="false">Inputs!$B$6*E4275</f>
        <v>-75999.9999999998</v>
      </c>
      <c r="I4275" s="29" t="n">
        <f aca="false">G4275+H4275</f>
        <v>-26999.9999999996</v>
      </c>
      <c r="J4275" s="29" t="n">
        <f aca="false">J4274+I4275</f>
        <v>1291000</v>
      </c>
    </row>
    <row r="4276" customFormat="false" ht="15" hidden="false" customHeight="false" outlineLevel="0" collapsed="false">
      <c r="A4276" s="26" t="n">
        <v>43678</v>
      </c>
      <c r="B4276" s="27" t="n">
        <v>53.64</v>
      </c>
      <c r="C4276" s="27" t="n">
        <v>62.9</v>
      </c>
      <c r="D4276" s="28" t="n">
        <f aca="false">B4276-B4275</f>
        <v>-4.89</v>
      </c>
      <c r="E4276" s="28" t="n">
        <f aca="false">C4276-C4275</f>
        <v>-1.16999999999999</v>
      </c>
      <c r="F4276" s="29" t="n">
        <f aca="false">Inputs!$B$5*B4276+Inputs!$B$6*C4276</f>
        <v>2219000</v>
      </c>
      <c r="G4276" s="29" t="n">
        <f aca="false">Inputs!$B$5*D4276</f>
        <v>-489000</v>
      </c>
      <c r="H4276" s="29" t="n">
        <f aca="false">Inputs!$B$6*E4276</f>
        <v>58499.9999999997</v>
      </c>
      <c r="I4276" s="29" t="n">
        <f aca="false">G4276+H4276</f>
        <v>-430500</v>
      </c>
      <c r="J4276" s="29" t="n">
        <f aca="false">J4275+I4276</f>
        <v>860500.000000003</v>
      </c>
    </row>
    <row r="4277" customFormat="false" ht="15" hidden="false" customHeight="false" outlineLevel="0" collapsed="false">
      <c r="A4277" s="26" t="n">
        <v>43679</v>
      </c>
      <c r="B4277" s="27" t="n">
        <v>55.67</v>
      </c>
      <c r="C4277" s="27" t="n">
        <v>61.12</v>
      </c>
      <c r="D4277" s="28" t="n">
        <f aca="false">B4277-B4276</f>
        <v>2.03</v>
      </c>
      <c r="E4277" s="28" t="n">
        <f aca="false">C4277-C4276</f>
        <v>-1.78</v>
      </c>
      <c r="F4277" s="29" t="n">
        <f aca="false">Inputs!$B$5*B4277+Inputs!$B$6*C4277</f>
        <v>2511000</v>
      </c>
      <c r="G4277" s="29" t="n">
        <f aca="false">Inputs!$B$5*D4277</f>
        <v>203000</v>
      </c>
      <c r="H4277" s="29" t="n">
        <f aca="false">Inputs!$B$6*E4277</f>
        <v>89000.0000000001</v>
      </c>
      <c r="I4277" s="29" t="n">
        <f aca="false">G4277+H4277</f>
        <v>292000</v>
      </c>
      <c r="J4277" s="29" t="n">
        <f aca="false">J4276+I4277</f>
        <v>1152500</v>
      </c>
    </row>
    <row r="4278" customFormat="false" ht="15" hidden="false" customHeight="false" outlineLevel="0" collapsed="false">
      <c r="A4278" s="26" t="n">
        <v>43682</v>
      </c>
      <c r="B4278" s="27" t="n">
        <v>54.63</v>
      </c>
      <c r="C4278" s="27" t="n">
        <v>59.32</v>
      </c>
      <c r="D4278" s="28" t="n">
        <f aca="false">B4278-B4277</f>
        <v>-1.04</v>
      </c>
      <c r="E4278" s="28" t="n">
        <f aca="false">C4278-C4277</f>
        <v>-1.8</v>
      </c>
      <c r="F4278" s="29" t="n">
        <f aca="false">Inputs!$B$5*B4278+Inputs!$B$6*C4278</f>
        <v>2497000</v>
      </c>
      <c r="G4278" s="29" t="n">
        <f aca="false">Inputs!$B$5*D4278</f>
        <v>-104000</v>
      </c>
      <c r="H4278" s="29" t="n">
        <f aca="false">Inputs!$B$6*E4278</f>
        <v>89999.9999999999</v>
      </c>
      <c r="I4278" s="29" t="n">
        <f aca="false">G4278+H4278</f>
        <v>-14000.0000000001</v>
      </c>
      <c r="J4278" s="29" t="n">
        <f aca="false">J4277+I4278</f>
        <v>1138500</v>
      </c>
    </row>
    <row r="4279" customFormat="false" ht="15" hidden="false" customHeight="false" outlineLevel="0" collapsed="false">
      <c r="A4279" s="26" t="n">
        <v>43683</v>
      </c>
      <c r="B4279" s="27" t="n">
        <v>53.6</v>
      </c>
      <c r="C4279" s="27" t="n">
        <v>58.63</v>
      </c>
      <c r="D4279" s="28" t="n">
        <f aca="false">B4279-B4278</f>
        <v>-1.03</v>
      </c>
      <c r="E4279" s="28" t="n">
        <f aca="false">C4279-C4278</f>
        <v>-0.689999999999998</v>
      </c>
      <c r="F4279" s="29" t="n">
        <f aca="false">Inputs!$B$5*B4279+Inputs!$B$6*C4279</f>
        <v>2428500</v>
      </c>
      <c r="G4279" s="29" t="n">
        <f aca="false">Inputs!$B$5*D4279</f>
        <v>-103000</v>
      </c>
      <c r="H4279" s="29" t="n">
        <f aca="false">Inputs!$B$6*E4279</f>
        <v>34499.9999999999</v>
      </c>
      <c r="I4279" s="29" t="n">
        <f aca="false">G4279+H4279</f>
        <v>-68500.0000000002</v>
      </c>
      <c r="J4279" s="29" t="n">
        <f aca="false">J4278+I4279</f>
        <v>1070000</v>
      </c>
    </row>
    <row r="4280" customFormat="false" ht="15" hidden="false" customHeight="false" outlineLevel="0" collapsed="false">
      <c r="A4280" s="26" t="n">
        <v>43684</v>
      </c>
      <c r="B4280" s="27" t="n">
        <v>51.14</v>
      </c>
      <c r="C4280" s="27" t="n">
        <v>55.03</v>
      </c>
      <c r="D4280" s="28" t="n">
        <f aca="false">B4280-B4279</f>
        <v>-2.46</v>
      </c>
      <c r="E4280" s="28" t="n">
        <f aca="false">C4280-C4279</f>
        <v>-3.6</v>
      </c>
      <c r="F4280" s="29" t="n">
        <f aca="false">Inputs!$B$5*B4280+Inputs!$B$6*C4280</f>
        <v>2362500</v>
      </c>
      <c r="G4280" s="29" t="n">
        <f aca="false">Inputs!$B$5*D4280</f>
        <v>-246000</v>
      </c>
      <c r="H4280" s="29" t="n">
        <f aca="false">Inputs!$B$6*E4280</f>
        <v>180000</v>
      </c>
      <c r="I4280" s="29" t="n">
        <f aca="false">G4280+H4280</f>
        <v>-66000</v>
      </c>
      <c r="J4280" s="29" t="n">
        <f aca="false">J4279+I4280</f>
        <v>1004000</v>
      </c>
    </row>
    <row r="4281" customFormat="false" ht="15" hidden="false" customHeight="false" outlineLevel="0" collapsed="false">
      <c r="A4281" s="26" t="n">
        <v>43685</v>
      </c>
      <c r="B4281" s="27" t="n">
        <v>52.6</v>
      </c>
      <c r="C4281" s="27" t="n">
        <v>56.29</v>
      </c>
      <c r="D4281" s="28" t="n">
        <f aca="false">B4281-B4280</f>
        <v>1.46</v>
      </c>
      <c r="E4281" s="28" t="n">
        <f aca="false">C4281-C4280</f>
        <v>1.26</v>
      </c>
      <c r="F4281" s="29" t="n">
        <f aca="false">Inputs!$B$5*B4281+Inputs!$B$6*C4281</f>
        <v>2445500</v>
      </c>
      <c r="G4281" s="29" t="n">
        <f aca="false">Inputs!$B$5*D4281</f>
        <v>146000</v>
      </c>
      <c r="H4281" s="29" t="n">
        <f aca="false">Inputs!$B$6*E4281</f>
        <v>-62999.9999999999</v>
      </c>
      <c r="I4281" s="29" t="n">
        <f aca="false">G4281+H4281</f>
        <v>83000.0000000002</v>
      </c>
      <c r="J4281" s="29" t="n">
        <f aca="false">J4280+I4281</f>
        <v>1087000</v>
      </c>
    </row>
    <row r="4282" customFormat="false" ht="15" hidden="false" customHeight="false" outlineLevel="0" collapsed="false">
      <c r="A4282" s="26" t="n">
        <v>43686</v>
      </c>
      <c r="B4282" s="27" t="n">
        <v>54.41</v>
      </c>
      <c r="C4282" s="27" t="n">
        <v>57.37</v>
      </c>
      <c r="D4282" s="28" t="n">
        <f aca="false">B4282-B4281</f>
        <v>1.81</v>
      </c>
      <c r="E4282" s="28" t="n">
        <f aca="false">C4282-C4281</f>
        <v>1.08</v>
      </c>
      <c r="F4282" s="29" t="n">
        <f aca="false">Inputs!$B$5*B4282+Inputs!$B$6*C4282</f>
        <v>2572500</v>
      </c>
      <c r="G4282" s="29" t="n">
        <f aca="false">Inputs!$B$5*D4282</f>
        <v>181000</v>
      </c>
      <c r="H4282" s="29" t="n">
        <f aca="false">Inputs!$B$6*E4282</f>
        <v>-53999.9999999999</v>
      </c>
      <c r="I4282" s="29" t="n">
        <f aca="false">G4282+H4282</f>
        <v>127000</v>
      </c>
      <c r="J4282" s="29" t="n">
        <f aca="false">J4281+I4282</f>
        <v>1214000</v>
      </c>
    </row>
    <row r="4283" customFormat="false" ht="15" hidden="false" customHeight="false" outlineLevel="0" collapsed="false">
      <c r="A4283" s="26" t="n">
        <v>43689</v>
      </c>
      <c r="B4283" s="27" t="n">
        <v>54.98</v>
      </c>
      <c r="C4283" s="27" t="n">
        <v>57.13</v>
      </c>
      <c r="D4283" s="28" t="n">
        <f aca="false">B4283-B4282</f>
        <v>0.57</v>
      </c>
      <c r="E4283" s="28" t="n">
        <f aca="false">C4283-C4282</f>
        <v>-0.239999999999995</v>
      </c>
      <c r="F4283" s="29" t="n">
        <f aca="false">Inputs!$B$5*B4283+Inputs!$B$6*C4283</f>
        <v>2641500</v>
      </c>
      <c r="G4283" s="29" t="n">
        <f aca="false">Inputs!$B$5*D4283</f>
        <v>57000</v>
      </c>
      <c r="H4283" s="29" t="n">
        <f aca="false">Inputs!$B$6*E4283</f>
        <v>11999.9999999997</v>
      </c>
      <c r="I4283" s="29" t="n">
        <f aca="false">G4283+H4283</f>
        <v>68999.9999999998</v>
      </c>
      <c r="J4283" s="29" t="n">
        <f aca="false">J4282+I4283</f>
        <v>1283000</v>
      </c>
    </row>
    <row r="4284" customFormat="false" ht="15" hidden="false" customHeight="false" outlineLevel="0" collapsed="false">
      <c r="A4284" s="26" t="n">
        <v>43690</v>
      </c>
      <c r="B4284" s="27" t="n">
        <v>57.05</v>
      </c>
      <c r="C4284" s="27" t="n">
        <v>59.9</v>
      </c>
      <c r="D4284" s="28" t="n">
        <f aca="false">B4284-B4283</f>
        <v>2.07</v>
      </c>
      <c r="E4284" s="28" t="n">
        <f aca="false">C4284-C4283</f>
        <v>2.77</v>
      </c>
      <c r="F4284" s="29" t="n">
        <f aca="false">Inputs!$B$5*B4284+Inputs!$B$6*C4284</f>
        <v>2710000</v>
      </c>
      <c r="G4284" s="29" t="n">
        <f aca="false">Inputs!$B$5*D4284</f>
        <v>207000</v>
      </c>
      <c r="H4284" s="29" t="n">
        <f aca="false">Inputs!$B$6*E4284</f>
        <v>-138500</v>
      </c>
      <c r="I4284" s="29" t="n">
        <f aca="false">G4284+H4284</f>
        <v>68500.0000000002</v>
      </c>
      <c r="J4284" s="29" t="n">
        <f aca="false">J4283+I4284</f>
        <v>1351500</v>
      </c>
    </row>
    <row r="4285" customFormat="false" ht="15" hidden="false" customHeight="false" outlineLevel="0" collapsed="false">
      <c r="A4285" s="26" t="n">
        <v>43691</v>
      </c>
      <c r="B4285" s="27" t="n">
        <v>55.16</v>
      </c>
      <c r="C4285" s="27" t="n">
        <v>57.86</v>
      </c>
      <c r="D4285" s="28" t="n">
        <f aca="false">B4285-B4284</f>
        <v>-1.89</v>
      </c>
      <c r="E4285" s="28" t="n">
        <f aca="false">C4285-C4284</f>
        <v>-2.04</v>
      </c>
      <c r="F4285" s="29" t="n">
        <f aca="false">Inputs!$B$5*B4285+Inputs!$B$6*C4285</f>
        <v>2623000</v>
      </c>
      <c r="G4285" s="29" t="n">
        <f aca="false">Inputs!$B$5*D4285</f>
        <v>-189000</v>
      </c>
      <c r="H4285" s="29" t="n">
        <f aca="false">Inputs!$B$6*E4285</f>
        <v>102000</v>
      </c>
      <c r="I4285" s="29" t="n">
        <f aca="false">G4285+H4285</f>
        <v>-87000.0000000001</v>
      </c>
      <c r="J4285" s="29" t="n">
        <f aca="false">J4284+I4285</f>
        <v>1264500</v>
      </c>
    </row>
    <row r="4286" customFormat="false" ht="15" hidden="false" customHeight="false" outlineLevel="0" collapsed="false">
      <c r="A4286" s="26" t="n">
        <v>43692</v>
      </c>
      <c r="B4286" s="27" t="n">
        <v>54.51</v>
      </c>
      <c r="C4286" s="27" t="n">
        <v>57.37</v>
      </c>
      <c r="D4286" s="28" t="n">
        <f aca="false">B4286-B4285</f>
        <v>-0.649999999999999</v>
      </c>
      <c r="E4286" s="28" t="n">
        <f aca="false">C4286-C4285</f>
        <v>-0.490000000000002</v>
      </c>
      <c r="F4286" s="29" t="n">
        <f aca="false">Inputs!$B$5*B4286+Inputs!$B$6*C4286</f>
        <v>2582500</v>
      </c>
      <c r="G4286" s="29" t="n">
        <f aca="false">Inputs!$B$5*D4286</f>
        <v>-64999.9999999999</v>
      </c>
      <c r="H4286" s="29" t="n">
        <f aca="false">Inputs!$B$6*E4286</f>
        <v>24500.0000000001</v>
      </c>
      <c r="I4286" s="29" t="n">
        <f aca="false">G4286+H4286</f>
        <v>-40499.9999999998</v>
      </c>
      <c r="J4286" s="29" t="n">
        <f aca="false">J4285+I4286</f>
        <v>1224000</v>
      </c>
    </row>
    <row r="4287" customFormat="false" ht="15" hidden="false" customHeight="false" outlineLevel="0" collapsed="false">
      <c r="A4287" s="26" t="n">
        <v>43693</v>
      </c>
      <c r="B4287" s="27" t="n">
        <v>54.83</v>
      </c>
      <c r="C4287" s="27" t="n">
        <v>59</v>
      </c>
      <c r="D4287" s="28" t="n">
        <f aca="false">B4287-B4286</f>
        <v>0.32</v>
      </c>
      <c r="E4287" s="28" t="n">
        <f aca="false">C4287-C4286</f>
        <v>1.63</v>
      </c>
      <c r="F4287" s="29" t="n">
        <f aca="false">Inputs!$B$5*B4287+Inputs!$B$6*C4287</f>
        <v>2533000</v>
      </c>
      <c r="G4287" s="29" t="n">
        <f aca="false">Inputs!$B$5*D4287</f>
        <v>32000</v>
      </c>
      <c r="H4287" s="29" t="n">
        <f aca="false">Inputs!$B$6*E4287</f>
        <v>-81500.0000000001</v>
      </c>
      <c r="I4287" s="29" t="n">
        <f aca="false">G4287+H4287</f>
        <v>-49500.0000000001</v>
      </c>
      <c r="J4287" s="29" t="n">
        <f aca="false">J4286+I4287</f>
        <v>1174500</v>
      </c>
    </row>
    <row r="4288" customFormat="false" ht="15" hidden="false" customHeight="false" outlineLevel="0" collapsed="false">
      <c r="A4288" s="26" t="n">
        <v>43696</v>
      </c>
      <c r="B4288" s="27" t="n">
        <v>56.24</v>
      </c>
      <c r="C4288" s="27" t="n">
        <v>59.79</v>
      </c>
      <c r="D4288" s="28" t="n">
        <f aca="false">B4288-B4287</f>
        <v>1.41</v>
      </c>
      <c r="E4288" s="28" t="n">
        <f aca="false">C4288-C4287</f>
        <v>0.789999999999999</v>
      </c>
      <c r="F4288" s="29" t="n">
        <f aca="false">Inputs!$B$5*B4288+Inputs!$B$6*C4288</f>
        <v>2634500</v>
      </c>
      <c r="G4288" s="29" t="n">
        <f aca="false">Inputs!$B$5*D4288</f>
        <v>141000</v>
      </c>
      <c r="H4288" s="29" t="n">
        <f aca="false">Inputs!$B$6*E4288</f>
        <v>-39500</v>
      </c>
      <c r="I4288" s="29" t="n">
        <f aca="false">G4288+H4288</f>
        <v>101500</v>
      </c>
      <c r="J4288" s="29" t="n">
        <f aca="false">J4287+I4288</f>
        <v>1276000</v>
      </c>
    </row>
    <row r="4289" customFormat="false" ht="15" hidden="false" customHeight="false" outlineLevel="0" collapsed="false">
      <c r="A4289" s="26" t="n">
        <v>43697</v>
      </c>
      <c r="B4289" s="27" t="n">
        <v>56.18</v>
      </c>
      <c r="C4289" s="27" t="n">
        <v>59.03</v>
      </c>
      <c r="D4289" s="28" t="n">
        <f aca="false">B4289-B4288</f>
        <v>-0.0600000000000023</v>
      </c>
      <c r="E4289" s="28" t="n">
        <f aca="false">C4289-C4288</f>
        <v>-0.759999999999998</v>
      </c>
      <c r="F4289" s="29" t="n">
        <f aca="false">Inputs!$B$5*B4289+Inputs!$B$6*C4289</f>
        <v>2666500</v>
      </c>
      <c r="G4289" s="29" t="n">
        <f aca="false">Inputs!$B$5*D4289</f>
        <v>-6000.00000000023</v>
      </c>
      <c r="H4289" s="29" t="n">
        <f aca="false">Inputs!$B$6*E4289</f>
        <v>37999.9999999999</v>
      </c>
      <c r="I4289" s="29" t="n">
        <f aca="false">G4289+H4289</f>
        <v>31999.9999999997</v>
      </c>
      <c r="J4289" s="29" t="n">
        <f aca="false">J4288+I4289</f>
        <v>1308000</v>
      </c>
    </row>
    <row r="4290" customFormat="false" ht="15" hidden="false" customHeight="false" outlineLevel="0" collapsed="false">
      <c r="A4290" s="26" t="n">
        <v>43698</v>
      </c>
      <c r="B4290" s="27" t="n">
        <v>55.65</v>
      </c>
      <c r="C4290" s="27" t="n">
        <v>60.6</v>
      </c>
      <c r="D4290" s="28" t="n">
        <f aca="false">B4290-B4289</f>
        <v>-0.530000000000001</v>
      </c>
      <c r="E4290" s="28" t="n">
        <f aca="false">C4290-C4289</f>
        <v>1.57</v>
      </c>
      <c r="F4290" s="29" t="n">
        <f aca="false">Inputs!$B$5*B4290+Inputs!$B$6*C4290</f>
        <v>2535000</v>
      </c>
      <c r="G4290" s="29" t="n">
        <f aca="false">Inputs!$B$5*D4290</f>
        <v>-53000.0000000001</v>
      </c>
      <c r="H4290" s="29" t="n">
        <f aca="false">Inputs!$B$6*E4290</f>
        <v>-78500</v>
      </c>
      <c r="I4290" s="29" t="n">
        <f aca="false">G4290+H4290</f>
        <v>-131500</v>
      </c>
      <c r="J4290" s="29" t="n">
        <f aca="false">J4289+I4290</f>
        <v>1176500</v>
      </c>
    </row>
    <row r="4291" customFormat="false" ht="15" hidden="false" customHeight="false" outlineLevel="0" collapsed="false">
      <c r="A4291" s="26" t="n">
        <v>43699</v>
      </c>
      <c r="B4291" s="27" t="n">
        <v>55.33</v>
      </c>
      <c r="C4291" s="27" t="n">
        <v>59.81</v>
      </c>
      <c r="D4291" s="28" t="n">
        <f aca="false">B4291-B4290</f>
        <v>-0.32</v>
      </c>
      <c r="E4291" s="28" t="n">
        <f aca="false">C4291-C4290</f>
        <v>-0.789999999999999</v>
      </c>
      <c r="F4291" s="29" t="n">
        <f aca="false">Inputs!$B$5*B4291+Inputs!$B$6*C4291</f>
        <v>2542500</v>
      </c>
      <c r="G4291" s="29" t="n">
        <f aca="false">Inputs!$B$5*D4291</f>
        <v>-32000</v>
      </c>
      <c r="H4291" s="29" t="n">
        <f aca="false">Inputs!$B$6*E4291</f>
        <v>39500</v>
      </c>
      <c r="I4291" s="29" t="n">
        <f aca="false">G4291+H4291</f>
        <v>7499.99999999993</v>
      </c>
      <c r="J4291" s="29" t="n">
        <f aca="false">J4290+I4291</f>
        <v>1184000</v>
      </c>
    </row>
    <row r="4292" customFormat="false" ht="15" hidden="false" customHeight="false" outlineLevel="0" collapsed="false">
      <c r="A4292" s="26" t="n">
        <v>43700</v>
      </c>
      <c r="B4292" s="27" t="n">
        <v>54.08</v>
      </c>
      <c r="C4292" s="27" t="n">
        <v>58.64</v>
      </c>
      <c r="D4292" s="28" t="n">
        <f aca="false">B4292-B4291</f>
        <v>-1.25</v>
      </c>
      <c r="E4292" s="28" t="n">
        <f aca="false">C4292-C4291</f>
        <v>-1.17</v>
      </c>
      <c r="F4292" s="29" t="n">
        <f aca="false">Inputs!$B$5*B4292+Inputs!$B$6*C4292</f>
        <v>2476000</v>
      </c>
      <c r="G4292" s="29" t="n">
        <f aca="false">Inputs!$B$5*D4292</f>
        <v>-125000</v>
      </c>
      <c r="H4292" s="29" t="n">
        <f aca="false">Inputs!$B$6*E4292</f>
        <v>58500.0000000001</v>
      </c>
      <c r="I4292" s="29" t="n">
        <f aca="false">G4292+H4292</f>
        <v>-66499.9999999999</v>
      </c>
      <c r="J4292" s="29" t="n">
        <f aca="false">J4291+I4292</f>
        <v>1117500</v>
      </c>
    </row>
    <row r="4293" customFormat="false" ht="15" hidden="false" customHeight="false" outlineLevel="0" collapsed="false">
      <c r="A4293" s="26" t="n">
        <v>43703</v>
      </c>
      <c r="B4293" s="27" t="n">
        <v>53.54</v>
      </c>
      <c r="C4293" s="27" t="n">
        <v>58.64</v>
      </c>
      <c r="D4293" s="28" t="n">
        <f aca="false">B4293-B4292</f>
        <v>-0.539999999999999</v>
      </c>
      <c r="E4293" s="28" t="n">
        <f aca="false">C4293-C4292</f>
        <v>0</v>
      </c>
      <c r="F4293" s="29" t="n">
        <f aca="false">Inputs!$B$5*B4293+Inputs!$B$6*C4293</f>
        <v>2422000</v>
      </c>
      <c r="G4293" s="29" t="n">
        <f aca="false">Inputs!$B$5*D4293</f>
        <v>-53999.9999999999</v>
      </c>
      <c r="H4293" s="29" t="n">
        <f aca="false">Inputs!$B$6*E4293</f>
        <v>-0</v>
      </c>
      <c r="I4293" s="29" t="n">
        <f aca="false">G4293+H4293</f>
        <v>-53999.9999999999</v>
      </c>
      <c r="J4293" s="29" t="n">
        <f aca="false">J4292+I4293</f>
        <v>1063500</v>
      </c>
    </row>
    <row r="4294" customFormat="false" ht="15" hidden="false" customHeight="false" outlineLevel="0" collapsed="false">
      <c r="A4294" s="26" t="n">
        <v>43704</v>
      </c>
      <c r="B4294" s="27" t="n">
        <v>54.99</v>
      </c>
      <c r="C4294" s="27" t="n">
        <v>58.44</v>
      </c>
      <c r="D4294" s="28" t="n">
        <f aca="false">B4294-B4293</f>
        <v>1.45</v>
      </c>
      <c r="E4294" s="28" t="n">
        <f aca="false">C4294-C4293</f>
        <v>-0.200000000000003</v>
      </c>
      <c r="F4294" s="29" t="n">
        <f aca="false">Inputs!$B$5*B4294+Inputs!$B$6*C4294</f>
        <v>2577000</v>
      </c>
      <c r="G4294" s="29" t="n">
        <f aca="false">Inputs!$B$5*D4294</f>
        <v>145000</v>
      </c>
      <c r="H4294" s="29" t="n">
        <f aca="false">Inputs!$B$6*E4294</f>
        <v>10000.0000000001</v>
      </c>
      <c r="I4294" s="29" t="n">
        <f aca="false">G4294+H4294</f>
        <v>155000</v>
      </c>
      <c r="J4294" s="29" t="n">
        <f aca="false">J4293+I4294</f>
        <v>1218500</v>
      </c>
    </row>
    <row r="4295" customFormat="false" ht="15" hidden="false" customHeight="false" outlineLevel="0" collapsed="false">
      <c r="A4295" s="26" t="n">
        <v>43705</v>
      </c>
      <c r="B4295" s="27" t="n">
        <v>55.76</v>
      </c>
      <c r="C4295" s="27" t="n">
        <v>60.42</v>
      </c>
      <c r="D4295" s="28" t="n">
        <f aca="false">B4295-B4294</f>
        <v>0.769999999999996</v>
      </c>
      <c r="E4295" s="28" t="n">
        <f aca="false">C4295-C4294</f>
        <v>1.98</v>
      </c>
      <c r="F4295" s="29" t="n">
        <f aca="false">Inputs!$B$5*B4295+Inputs!$B$6*C4295</f>
        <v>2555000</v>
      </c>
      <c r="G4295" s="29" t="n">
        <f aca="false">Inputs!$B$5*D4295</f>
        <v>76999.9999999996</v>
      </c>
      <c r="H4295" s="29" t="n">
        <f aca="false">Inputs!$B$6*E4295</f>
        <v>-99000.0000000002</v>
      </c>
      <c r="I4295" s="29" t="n">
        <f aca="false">G4295+H4295</f>
        <v>-22000.0000000006</v>
      </c>
      <c r="J4295" s="29" t="n">
        <f aca="false">J4294+I4295</f>
        <v>1196500</v>
      </c>
    </row>
    <row r="4296" customFormat="false" ht="15" hidden="false" customHeight="false" outlineLevel="0" collapsed="false">
      <c r="A4296" s="26" t="n">
        <v>43706</v>
      </c>
      <c r="B4296" s="27" t="n">
        <v>56.67</v>
      </c>
      <c r="C4296" s="27" t="n">
        <v>60.59</v>
      </c>
      <c r="D4296" s="28" t="n">
        <f aca="false">B4296-B4295</f>
        <v>0.910000000000004</v>
      </c>
      <c r="E4296" s="28" t="n">
        <f aca="false">C4296-C4295</f>
        <v>0.170000000000002</v>
      </c>
      <c r="F4296" s="29" t="n">
        <f aca="false">Inputs!$B$5*B4296+Inputs!$B$6*C4296</f>
        <v>2637500</v>
      </c>
      <c r="G4296" s="29" t="n">
        <f aca="false">Inputs!$B$5*D4296</f>
        <v>91000.0000000004</v>
      </c>
      <c r="H4296" s="29" t="n">
        <f aca="false">Inputs!$B$6*E4296</f>
        <v>-8500.00000000009</v>
      </c>
      <c r="I4296" s="29" t="n">
        <f aca="false">G4296+H4296</f>
        <v>82500.0000000003</v>
      </c>
      <c r="J4296" s="29" t="n">
        <f aca="false">J4295+I4296</f>
        <v>1279000</v>
      </c>
    </row>
    <row r="4297" customFormat="false" ht="15" hidden="false" customHeight="false" outlineLevel="0" collapsed="false">
      <c r="A4297" s="26" t="n">
        <v>43707</v>
      </c>
      <c r="B4297" s="27" t="n">
        <v>55.07</v>
      </c>
      <c r="C4297" s="27" t="n">
        <v>61.04</v>
      </c>
      <c r="D4297" s="28" t="n">
        <f aca="false">B4297-B4296</f>
        <v>-1.6</v>
      </c>
      <c r="E4297" s="28" t="n">
        <f aca="false">C4297-C4296</f>
        <v>0.449999999999996</v>
      </c>
      <c r="F4297" s="29" t="n">
        <f aca="false">Inputs!$B$5*B4297+Inputs!$B$6*C4297</f>
        <v>2455000</v>
      </c>
      <c r="G4297" s="29" t="n">
        <f aca="false">Inputs!$B$5*D4297</f>
        <v>-160000</v>
      </c>
      <c r="H4297" s="29" t="n">
        <f aca="false">Inputs!$B$6*E4297</f>
        <v>-22499.9999999998</v>
      </c>
      <c r="I4297" s="29" t="n">
        <f aca="false">G4297+H4297</f>
        <v>-182500</v>
      </c>
      <c r="J4297" s="29" t="n">
        <f aca="false">J4296+I4297</f>
        <v>1096500</v>
      </c>
    </row>
    <row r="4298" customFormat="false" ht="15" hidden="false" customHeight="false" outlineLevel="0" collapsed="false">
      <c r="A4298" s="26" t="n">
        <v>43711</v>
      </c>
      <c r="B4298" s="27" t="n">
        <v>53.91</v>
      </c>
      <c r="C4298" s="27" t="n">
        <v>57.93</v>
      </c>
      <c r="D4298" s="28" t="n">
        <f aca="false">B4298-B4297</f>
        <v>-1.16</v>
      </c>
      <c r="E4298" s="28" t="n">
        <f aca="false">C4298-C4297</f>
        <v>-3.11</v>
      </c>
      <c r="F4298" s="29" t="n">
        <f aca="false">Inputs!$B$5*B4298+Inputs!$B$6*C4298</f>
        <v>2494500</v>
      </c>
      <c r="G4298" s="29" t="n">
        <f aca="false">Inputs!$B$5*D4298</f>
        <v>-116000</v>
      </c>
      <c r="H4298" s="29" t="n">
        <f aca="false">Inputs!$B$6*E4298</f>
        <v>155500</v>
      </c>
      <c r="I4298" s="29" t="n">
        <f aca="false">G4298+H4298</f>
        <v>39499.9999999996</v>
      </c>
      <c r="J4298" s="29" t="n">
        <f aca="false">J4297+I4298</f>
        <v>1136000</v>
      </c>
    </row>
    <row r="4299" customFormat="false" ht="15" hidden="false" customHeight="false" outlineLevel="0" collapsed="false">
      <c r="A4299" s="26" t="n">
        <v>43712</v>
      </c>
      <c r="B4299" s="27" t="n">
        <v>56.22</v>
      </c>
      <c r="C4299" s="27" t="n">
        <v>60.68</v>
      </c>
      <c r="D4299" s="28" t="n">
        <f aca="false">B4299-B4298</f>
        <v>2.31</v>
      </c>
      <c r="E4299" s="28" t="n">
        <f aca="false">C4299-C4298</f>
        <v>2.75</v>
      </c>
      <c r="F4299" s="29" t="n">
        <f aca="false">Inputs!$B$5*B4299+Inputs!$B$6*C4299</f>
        <v>2588000</v>
      </c>
      <c r="G4299" s="29" t="n">
        <f aca="false">Inputs!$B$5*D4299</f>
        <v>231000</v>
      </c>
      <c r="H4299" s="29" t="n">
        <f aca="false">Inputs!$B$6*E4299</f>
        <v>-137500</v>
      </c>
      <c r="I4299" s="29" t="n">
        <f aca="false">G4299+H4299</f>
        <v>93500.0000000002</v>
      </c>
      <c r="J4299" s="29" t="n">
        <f aca="false">J4298+I4299</f>
        <v>1229500</v>
      </c>
    </row>
    <row r="4300" customFormat="false" ht="15" hidden="false" customHeight="false" outlineLevel="0" collapsed="false">
      <c r="A4300" s="26" t="n">
        <v>43713</v>
      </c>
      <c r="B4300" s="27" t="n">
        <v>56.33</v>
      </c>
      <c r="C4300" s="27" t="n">
        <v>62.7</v>
      </c>
      <c r="D4300" s="28" t="n">
        <f aca="false">B4300-B4299</f>
        <v>0.109999999999999</v>
      </c>
      <c r="E4300" s="28" t="n">
        <f aca="false">C4300-C4299</f>
        <v>2.02</v>
      </c>
      <c r="F4300" s="29" t="n">
        <f aca="false">Inputs!$B$5*B4300+Inputs!$B$6*C4300</f>
        <v>2498000</v>
      </c>
      <c r="G4300" s="29" t="n">
        <f aca="false">Inputs!$B$5*D4300</f>
        <v>10999.9999999999</v>
      </c>
      <c r="H4300" s="29" t="n">
        <f aca="false">Inputs!$B$6*E4300</f>
        <v>-101000</v>
      </c>
      <c r="I4300" s="29" t="n">
        <f aca="false">G4300+H4300</f>
        <v>-90000.0000000002</v>
      </c>
      <c r="J4300" s="29" t="n">
        <f aca="false">J4299+I4300</f>
        <v>1139500</v>
      </c>
    </row>
    <row r="4301" customFormat="false" ht="15" hidden="false" customHeight="false" outlineLevel="0" collapsed="false">
      <c r="A4301" s="26" t="n">
        <v>43714</v>
      </c>
      <c r="B4301" s="27" t="n">
        <v>56.45</v>
      </c>
      <c r="C4301" s="27" t="n">
        <v>61.28</v>
      </c>
      <c r="D4301" s="28" t="n">
        <f aca="false">B4301-B4300</f>
        <v>0.120000000000005</v>
      </c>
      <c r="E4301" s="28" t="n">
        <f aca="false">C4301-C4300</f>
        <v>-1.42</v>
      </c>
      <c r="F4301" s="29" t="n">
        <f aca="false">Inputs!$B$5*B4301+Inputs!$B$6*C4301</f>
        <v>2581000</v>
      </c>
      <c r="G4301" s="29" t="n">
        <f aca="false">Inputs!$B$5*D4301</f>
        <v>12000.0000000005</v>
      </c>
      <c r="H4301" s="29" t="n">
        <f aca="false">Inputs!$B$6*E4301</f>
        <v>71000.0000000001</v>
      </c>
      <c r="I4301" s="29" t="n">
        <f aca="false">G4301+H4301</f>
        <v>83000.0000000005</v>
      </c>
      <c r="J4301" s="29" t="n">
        <f aca="false">J4300+I4301</f>
        <v>1222500</v>
      </c>
    </row>
    <row r="4302" customFormat="false" ht="15" hidden="false" customHeight="false" outlineLevel="0" collapsed="false">
      <c r="A4302" s="26" t="n">
        <v>43717</v>
      </c>
      <c r="B4302" s="27" t="n">
        <v>57.88</v>
      </c>
      <c r="C4302" s="27" t="n">
        <v>63.99</v>
      </c>
      <c r="D4302" s="28" t="n">
        <f aca="false">B4302-B4301</f>
        <v>1.43</v>
      </c>
      <c r="E4302" s="28" t="n">
        <f aca="false">C4302-C4301</f>
        <v>2.71</v>
      </c>
      <c r="F4302" s="29" t="n">
        <f aca="false">Inputs!$B$5*B4302+Inputs!$B$6*C4302</f>
        <v>2588500</v>
      </c>
      <c r="G4302" s="29" t="n">
        <f aca="false">Inputs!$B$5*D4302</f>
        <v>143000</v>
      </c>
      <c r="H4302" s="29" t="n">
        <f aca="false">Inputs!$B$6*E4302</f>
        <v>-135500</v>
      </c>
      <c r="I4302" s="29" t="n">
        <f aca="false">G4302+H4302</f>
        <v>7499.99999999994</v>
      </c>
      <c r="J4302" s="29" t="n">
        <f aca="false">J4301+I4302</f>
        <v>1230000</v>
      </c>
    </row>
    <row r="4303" customFormat="false" ht="15" hidden="false" customHeight="false" outlineLevel="0" collapsed="false">
      <c r="A4303" s="26" t="n">
        <v>43718</v>
      </c>
      <c r="B4303" s="27" t="n">
        <v>57.37</v>
      </c>
      <c r="C4303" s="27" t="n">
        <v>64.67</v>
      </c>
      <c r="D4303" s="28" t="n">
        <f aca="false">B4303-B4302</f>
        <v>-0.510000000000005</v>
      </c>
      <c r="E4303" s="28" t="n">
        <f aca="false">C4303-C4302</f>
        <v>0.68</v>
      </c>
      <c r="F4303" s="29" t="n">
        <f aca="false">Inputs!$B$5*B4303+Inputs!$B$6*C4303</f>
        <v>2503500</v>
      </c>
      <c r="G4303" s="29" t="n">
        <f aca="false">Inputs!$B$5*D4303</f>
        <v>-51000.0000000005</v>
      </c>
      <c r="H4303" s="29" t="n">
        <f aca="false">Inputs!$B$6*E4303</f>
        <v>-34000</v>
      </c>
      <c r="I4303" s="29" t="n">
        <f aca="false">G4303+H4303</f>
        <v>-85000.0000000005</v>
      </c>
      <c r="J4303" s="29" t="n">
        <f aca="false">J4302+I4303</f>
        <v>1145000</v>
      </c>
    </row>
    <row r="4304" customFormat="false" ht="15" hidden="false" customHeight="false" outlineLevel="0" collapsed="false">
      <c r="A4304" s="26" t="n">
        <v>43719</v>
      </c>
      <c r="B4304" s="27" t="n">
        <v>55.66</v>
      </c>
      <c r="C4304" s="27" t="n">
        <v>63.02</v>
      </c>
      <c r="D4304" s="28" t="n">
        <f aca="false">B4304-B4303</f>
        <v>-1.71</v>
      </c>
      <c r="E4304" s="28" t="n">
        <f aca="false">C4304-C4303</f>
        <v>-1.65</v>
      </c>
      <c r="F4304" s="29" t="n">
        <f aca="false">Inputs!$B$5*B4304+Inputs!$B$6*C4304</f>
        <v>2415000</v>
      </c>
      <c r="G4304" s="29" t="n">
        <f aca="false">Inputs!$B$5*D4304</f>
        <v>-171000</v>
      </c>
      <c r="H4304" s="29" t="n">
        <f aca="false">Inputs!$B$6*E4304</f>
        <v>82499.9999999999</v>
      </c>
      <c r="I4304" s="29" t="n">
        <f aca="false">G4304+H4304</f>
        <v>-88500.0000000002</v>
      </c>
      <c r="J4304" s="29" t="n">
        <f aca="false">J4303+I4304</f>
        <v>1056500</v>
      </c>
    </row>
    <row r="4305" customFormat="false" ht="15" hidden="false" customHeight="false" outlineLevel="0" collapsed="false">
      <c r="A4305" s="26" t="n">
        <v>43720</v>
      </c>
      <c r="B4305" s="27" t="n">
        <v>55.13</v>
      </c>
      <c r="C4305" s="27" t="n">
        <v>60.76</v>
      </c>
      <c r="D4305" s="28" t="n">
        <f aca="false">B4305-B4304</f>
        <v>-0.529999999999994</v>
      </c>
      <c r="E4305" s="28" t="n">
        <f aca="false">C4305-C4304</f>
        <v>-2.26000000000001</v>
      </c>
      <c r="F4305" s="29" t="n">
        <f aca="false">Inputs!$B$5*B4305+Inputs!$B$6*C4305</f>
        <v>2475000</v>
      </c>
      <c r="G4305" s="29" t="n">
        <f aca="false">Inputs!$B$5*D4305</f>
        <v>-52999.9999999994</v>
      </c>
      <c r="H4305" s="29" t="n">
        <f aca="false">Inputs!$B$6*E4305</f>
        <v>113000</v>
      </c>
      <c r="I4305" s="29" t="n">
        <f aca="false">G4305+H4305</f>
        <v>60000.0000000009</v>
      </c>
      <c r="J4305" s="29" t="n">
        <f aca="false">J4304+I4305</f>
        <v>1116500</v>
      </c>
    </row>
    <row r="4306" customFormat="false" ht="15" hidden="false" customHeight="false" outlineLevel="0" collapsed="false">
      <c r="A4306" s="26" t="n">
        <v>43721</v>
      </c>
      <c r="B4306" s="27" t="n">
        <v>54.76</v>
      </c>
      <c r="C4306" s="27" t="n">
        <v>61.25</v>
      </c>
      <c r="D4306" s="28" t="n">
        <f aca="false">B4306-B4305</f>
        <v>-0.370000000000005</v>
      </c>
      <c r="E4306" s="28" t="n">
        <f aca="false">C4306-C4305</f>
        <v>0.490000000000002</v>
      </c>
      <c r="F4306" s="29" t="n">
        <f aca="false">Inputs!$B$5*B4306+Inputs!$B$6*C4306</f>
        <v>2413500</v>
      </c>
      <c r="G4306" s="29" t="n">
        <f aca="false">Inputs!$B$5*D4306</f>
        <v>-37000.0000000005</v>
      </c>
      <c r="H4306" s="29" t="n">
        <f aca="false">Inputs!$B$6*E4306</f>
        <v>-24500.0000000001</v>
      </c>
      <c r="I4306" s="29" t="n">
        <f aca="false">G4306+H4306</f>
        <v>-61500.0000000006</v>
      </c>
      <c r="J4306" s="29" t="n">
        <f aca="false">J4305+I4306</f>
        <v>1055000</v>
      </c>
    </row>
    <row r="4307" customFormat="false" ht="15" hidden="false" customHeight="false" outlineLevel="0" collapsed="false">
      <c r="A4307" s="26" t="n">
        <v>43724</v>
      </c>
      <c r="B4307" s="27" t="n">
        <v>63.1</v>
      </c>
      <c r="C4307" s="27" t="n">
        <v>68.42</v>
      </c>
      <c r="D4307" s="28" t="n">
        <f aca="false">B4307-B4306</f>
        <v>8.34</v>
      </c>
      <c r="E4307" s="28" t="n">
        <f aca="false">C4307-C4306</f>
        <v>7.17</v>
      </c>
      <c r="F4307" s="29" t="n">
        <f aca="false">Inputs!$B$5*B4307+Inputs!$B$6*C4307</f>
        <v>2889000</v>
      </c>
      <c r="G4307" s="29" t="n">
        <f aca="false">Inputs!$B$5*D4307</f>
        <v>834000</v>
      </c>
      <c r="H4307" s="29" t="n">
        <f aca="false">Inputs!$B$6*E4307</f>
        <v>-358500</v>
      </c>
      <c r="I4307" s="29" t="n">
        <f aca="false">G4307+H4307</f>
        <v>475500</v>
      </c>
      <c r="J4307" s="29" t="n">
        <f aca="false">J4306+I4307</f>
        <v>1530500</v>
      </c>
    </row>
    <row r="4308" customFormat="false" ht="15" hidden="false" customHeight="false" outlineLevel="0" collapsed="false">
      <c r="A4308" s="26" t="n">
        <v>43725</v>
      </c>
      <c r="B4308" s="27" t="n">
        <v>59.26</v>
      </c>
      <c r="C4308" s="27" t="n">
        <v>65.59</v>
      </c>
      <c r="D4308" s="28" t="n">
        <f aca="false">B4308-B4307</f>
        <v>-3.84</v>
      </c>
      <c r="E4308" s="28" t="n">
        <f aca="false">C4308-C4307</f>
        <v>-2.83</v>
      </c>
      <c r="F4308" s="29" t="n">
        <f aca="false">Inputs!$B$5*B4308+Inputs!$B$6*C4308</f>
        <v>2646500</v>
      </c>
      <c r="G4308" s="29" t="n">
        <f aca="false">Inputs!$B$5*D4308</f>
        <v>-384000</v>
      </c>
      <c r="H4308" s="29" t="n">
        <f aca="false">Inputs!$B$6*E4308</f>
        <v>141500</v>
      </c>
      <c r="I4308" s="29" t="n">
        <f aca="false">G4308+H4308</f>
        <v>-242500</v>
      </c>
      <c r="J4308" s="29" t="n">
        <f aca="false">J4307+I4308</f>
        <v>1288000</v>
      </c>
    </row>
    <row r="4309" customFormat="false" ht="15" hidden="false" customHeight="false" outlineLevel="0" collapsed="false">
      <c r="A4309" s="26" t="n">
        <v>43726</v>
      </c>
      <c r="B4309" s="27" t="n">
        <v>58.19</v>
      </c>
      <c r="C4309" s="27" t="n">
        <v>64.29</v>
      </c>
      <c r="D4309" s="28" t="n">
        <f aca="false">B4309-B4308</f>
        <v>-1.07</v>
      </c>
      <c r="E4309" s="28" t="n">
        <f aca="false">C4309-C4308</f>
        <v>-1.3</v>
      </c>
      <c r="F4309" s="29" t="n">
        <f aca="false">Inputs!$B$5*B4309+Inputs!$B$6*C4309</f>
        <v>2604500</v>
      </c>
      <c r="G4309" s="29" t="n">
        <f aca="false">Inputs!$B$5*D4309</f>
        <v>-107000</v>
      </c>
      <c r="H4309" s="29" t="n">
        <f aca="false">Inputs!$B$6*E4309</f>
        <v>64999.9999999999</v>
      </c>
      <c r="I4309" s="29" t="n">
        <f aca="false">G4309+H4309</f>
        <v>-42000.0000000002</v>
      </c>
      <c r="J4309" s="29" t="n">
        <f aca="false">J4308+I4309</f>
        <v>1246000</v>
      </c>
    </row>
    <row r="4310" customFormat="false" ht="15" hidden="false" customHeight="false" outlineLevel="0" collapsed="false">
      <c r="A4310" s="26" t="n">
        <v>43727</v>
      </c>
      <c r="B4310" s="27" t="n">
        <v>58.19</v>
      </c>
      <c r="C4310" s="27" t="n">
        <v>64.25</v>
      </c>
      <c r="D4310" s="28" t="n">
        <f aca="false">B4310-B4309</f>
        <v>0</v>
      </c>
      <c r="E4310" s="28" t="n">
        <f aca="false">C4310-C4309</f>
        <v>-0.0400000000000063</v>
      </c>
      <c r="F4310" s="29" t="n">
        <f aca="false">Inputs!$B$5*B4310+Inputs!$B$6*C4310</f>
        <v>2606500</v>
      </c>
      <c r="G4310" s="29" t="n">
        <f aca="false">Inputs!$B$5*D4310</f>
        <v>0</v>
      </c>
      <c r="H4310" s="29" t="n">
        <f aca="false">Inputs!$B$6*E4310</f>
        <v>2000.00000000031</v>
      </c>
      <c r="I4310" s="29" t="n">
        <f aca="false">G4310+H4310</f>
        <v>2000.00000000031</v>
      </c>
      <c r="J4310" s="29" t="n">
        <f aca="false">J4309+I4310</f>
        <v>1248000</v>
      </c>
    </row>
    <row r="4311" customFormat="false" ht="15" hidden="false" customHeight="false" outlineLevel="0" collapsed="false">
      <c r="A4311" s="26" t="n">
        <v>43728</v>
      </c>
      <c r="B4311" s="27" t="n">
        <v>57.92</v>
      </c>
      <c r="C4311" s="27" t="n">
        <v>65.23</v>
      </c>
      <c r="D4311" s="28" t="n">
        <f aca="false">B4311-B4310</f>
        <v>-0.269999999999996</v>
      </c>
      <c r="E4311" s="28" t="n">
        <f aca="false">C4311-C4310</f>
        <v>0.980000000000004</v>
      </c>
      <c r="F4311" s="29" t="n">
        <f aca="false">Inputs!$B$5*B4311+Inputs!$B$6*C4311</f>
        <v>2530500</v>
      </c>
      <c r="G4311" s="29" t="n">
        <f aca="false">Inputs!$B$5*D4311</f>
        <v>-26999.9999999996</v>
      </c>
      <c r="H4311" s="29" t="n">
        <f aca="false">Inputs!$B$6*E4311</f>
        <v>-49000.0000000002</v>
      </c>
      <c r="I4311" s="29" t="n">
        <f aca="false">G4311+H4311</f>
        <v>-75999.9999999998</v>
      </c>
      <c r="J4311" s="29" t="n">
        <f aca="false">J4310+I4311</f>
        <v>1172000</v>
      </c>
    </row>
    <row r="4312" customFormat="false" ht="15" hidden="false" customHeight="false" outlineLevel="0" collapsed="false">
      <c r="A4312" s="26" t="n">
        <v>43731</v>
      </c>
      <c r="B4312" s="27" t="n">
        <v>58.69</v>
      </c>
      <c r="C4312" s="27" t="n">
        <v>64.66</v>
      </c>
      <c r="D4312" s="28" t="n">
        <f aca="false">B4312-B4311</f>
        <v>0.769999999999996</v>
      </c>
      <c r="E4312" s="28" t="n">
        <f aca="false">C4312-C4311</f>
        <v>-0.570000000000007</v>
      </c>
      <c r="F4312" s="29" t="n">
        <f aca="false">Inputs!$B$5*B4312+Inputs!$B$6*C4312</f>
        <v>2636000</v>
      </c>
      <c r="G4312" s="29" t="n">
        <f aca="false">Inputs!$B$5*D4312</f>
        <v>76999.9999999996</v>
      </c>
      <c r="H4312" s="29" t="n">
        <f aca="false">Inputs!$B$6*E4312</f>
        <v>28500.0000000004</v>
      </c>
      <c r="I4312" s="29" t="n">
        <f aca="false">G4312+H4312</f>
        <v>105500</v>
      </c>
      <c r="J4312" s="29" t="n">
        <f aca="false">J4311+I4312</f>
        <v>1277500</v>
      </c>
    </row>
    <row r="4313" customFormat="false" ht="15" hidden="false" customHeight="false" outlineLevel="0" collapsed="false">
      <c r="A4313" s="26" t="n">
        <v>43732</v>
      </c>
      <c r="B4313" s="27" t="n">
        <v>57.22</v>
      </c>
      <c r="C4313" s="27" t="n">
        <v>64.13</v>
      </c>
      <c r="D4313" s="28" t="n">
        <f aca="false">B4313-B4312</f>
        <v>-1.47</v>
      </c>
      <c r="E4313" s="28" t="n">
        <f aca="false">C4313-C4312</f>
        <v>-0.530000000000001</v>
      </c>
      <c r="F4313" s="29" t="n">
        <f aca="false">Inputs!$B$5*B4313+Inputs!$B$6*C4313</f>
        <v>2515500</v>
      </c>
      <c r="G4313" s="29" t="n">
        <f aca="false">Inputs!$B$5*D4313</f>
        <v>-147000</v>
      </c>
      <c r="H4313" s="29" t="n">
        <f aca="false">Inputs!$B$6*E4313</f>
        <v>26500.0000000001</v>
      </c>
      <c r="I4313" s="29" t="n">
        <f aca="false">G4313+H4313</f>
        <v>-120500</v>
      </c>
      <c r="J4313" s="29" t="n">
        <f aca="false">J4312+I4313</f>
        <v>1157000</v>
      </c>
    </row>
    <row r="4314" customFormat="false" ht="15" hidden="false" customHeight="false" outlineLevel="0" collapsed="false">
      <c r="A4314" s="26" t="n">
        <v>43733</v>
      </c>
      <c r="B4314" s="27" t="n">
        <v>56.38</v>
      </c>
      <c r="C4314" s="27" t="n">
        <v>62.41</v>
      </c>
      <c r="D4314" s="28" t="n">
        <f aca="false">B4314-B4313</f>
        <v>-0.839999999999996</v>
      </c>
      <c r="E4314" s="28" t="n">
        <f aca="false">C4314-C4313</f>
        <v>-1.72</v>
      </c>
      <c r="F4314" s="29" t="n">
        <f aca="false">Inputs!$B$5*B4314+Inputs!$B$6*C4314</f>
        <v>2517500</v>
      </c>
      <c r="G4314" s="29" t="n">
        <f aca="false">Inputs!$B$5*D4314</f>
        <v>-83999.9999999996</v>
      </c>
      <c r="H4314" s="29" t="n">
        <f aca="false">Inputs!$B$6*E4314</f>
        <v>85999.9999999999</v>
      </c>
      <c r="I4314" s="29" t="n">
        <f aca="false">G4314+H4314</f>
        <v>2000.00000000031</v>
      </c>
      <c r="J4314" s="29" t="n">
        <f aca="false">J4313+I4314</f>
        <v>1159000</v>
      </c>
    </row>
    <row r="4315" customFormat="false" ht="15" hidden="false" customHeight="false" outlineLevel="0" collapsed="false">
      <c r="A4315" s="26" t="n">
        <v>43734</v>
      </c>
      <c r="B4315" s="27" t="n">
        <v>56.24</v>
      </c>
      <c r="C4315" s="27" t="n">
        <v>62.08</v>
      </c>
      <c r="D4315" s="28" t="n">
        <f aca="false">B4315-B4314</f>
        <v>-0.140000000000001</v>
      </c>
      <c r="E4315" s="28" t="n">
        <f aca="false">C4315-C4314</f>
        <v>-0.329999999999998</v>
      </c>
      <c r="F4315" s="29" t="n">
        <f aca="false">Inputs!$B$5*B4315+Inputs!$B$6*C4315</f>
        <v>2520000</v>
      </c>
      <c r="G4315" s="29" t="n">
        <f aca="false">Inputs!$B$5*D4315</f>
        <v>-14000.0000000001</v>
      </c>
      <c r="H4315" s="29" t="n">
        <f aca="false">Inputs!$B$6*E4315</f>
        <v>16499.9999999999</v>
      </c>
      <c r="I4315" s="29" t="n">
        <f aca="false">G4315+H4315</f>
        <v>2499.99999999986</v>
      </c>
      <c r="J4315" s="29" t="n">
        <f aca="false">J4314+I4315</f>
        <v>1161500</v>
      </c>
    </row>
    <row r="4316" customFormat="false" ht="15" hidden="false" customHeight="false" outlineLevel="0" collapsed="false">
      <c r="A4316" s="26" t="n">
        <v>43735</v>
      </c>
      <c r="B4316" s="27" t="n">
        <v>55.95</v>
      </c>
      <c r="C4316" s="27" t="n">
        <v>62.48</v>
      </c>
      <c r="D4316" s="28" t="n">
        <f aca="false">B4316-B4315</f>
        <v>-0.289999999999999</v>
      </c>
      <c r="E4316" s="28" t="n">
        <f aca="false">C4316-C4315</f>
        <v>0.399999999999999</v>
      </c>
      <c r="F4316" s="29" t="n">
        <f aca="false">Inputs!$B$5*B4316+Inputs!$B$6*C4316</f>
        <v>2471000</v>
      </c>
      <c r="G4316" s="29" t="n">
        <f aca="false">Inputs!$B$5*D4316</f>
        <v>-28999.9999999999</v>
      </c>
      <c r="H4316" s="29" t="n">
        <f aca="false">Inputs!$B$6*E4316</f>
        <v>-19999.9999999999</v>
      </c>
      <c r="I4316" s="29" t="n">
        <f aca="false">G4316+H4316</f>
        <v>-48999.9999999998</v>
      </c>
      <c r="J4316" s="29" t="n">
        <f aca="false">J4315+I4316</f>
        <v>1112500</v>
      </c>
    </row>
    <row r="4317" customFormat="false" ht="15" hidden="false" customHeight="false" outlineLevel="0" collapsed="false">
      <c r="A4317" s="26" t="n">
        <v>43738</v>
      </c>
      <c r="B4317" s="27" t="n">
        <v>54.09</v>
      </c>
      <c r="C4317" s="27" t="n">
        <v>60.99</v>
      </c>
      <c r="D4317" s="28" t="n">
        <f aca="false">B4317-B4316</f>
        <v>-1.86</v>
      </c>
      <c r="E4317" s="28" t="n">
        <f aca="false">C4317-C4316</f>
        <v>-1.48999999999999</v>
      </c>
      <c r="F4317" s="29" t="n">
        <f aca="false">Inputs!$B$5*B4317+Inputs!$B$6*C4317</f>
        <v>2359500</v>
      </c>
      <c r="G4317" s="29" t="n">
        <f aca="false">Inputs!$B$5*D4317</f>
        <v>-186000</v>
      </c>
      <c r="H4317" s="29" t="n">
        <f aca="false">Inputs!$B$6*E4317</f>
        <v>74499.9999999997</v>
      </c>
      <c r="I4317" s="29" t="n">
        <f aca="false">G4317+H4317</f>
        <v>-111500</v>
      </c>
      <c r="J4317" s="29" t="n">
        <f aca="false">J4316+I4317</f>
        <v>1001000</v>
      </c>
    </row>
    <row r="4318" customFormat="false" ht="15" hidden="false" customHeight="false" outlineLevel="0" collapsed="false">
      <c r="A4318" s="26" t="n">
        <v>43739</v>
      </c>
      <c r="B4318" s="27" t="n">
        <v>53.6</v>
      </c>
      <c r="C4318" s="27" t="n">
        <v>60.06</v>
      </c>
      <c r="D4318" s="28" t="n">
        <f aca="false">B4318-B4317</f>
        <v>-0.490000000000002</v>
      </c>
      <c r="E4318" s="28" t="n">
        <f aca="false">C4318-C4317</f>
        <v>-0.93</v>
      </c>
      <c r="F4318" s="29" t="n">
        <f aca="false">Inputs!$B$5*B4318+Inputs!$B$6*C4318</f>
        <v>2357000</v>
      </c>
      <c r="G4318" s="29" t="n">
        <f aca="false">Inputs!$B$5*D4318</f>
        <v>-49000.0000000002</v>
      </c>
      <c r="H4318" s="29" t="n">
        <f aca="false">Inputs!$B$6*E4318</f>
        <v>46500</v>
      </c>
      <c r="I4318" s="29" t="n">
        <f aca="false">G4318+H4318</f>
        <v>-2500.00000000021</v>
      </c>
      <c r="J4318" s="29" t="n">
        <f aca="false">J4317+I4318</f>
        <v>998500.000000003</v>
      </c>
    </row>
    <row r="4319" customFormat="false" ht="15" hidden="false" customHeight="false" outlineLevel="0" collapsed="false">
      <c r="A4319" s="26" t="n">
        <v>43740</v>
      </c>
      <c r="B4319" s="27" t="n">
        <v>52.67</v>
      </c>
      <c r="C4319" s="27" t="n">
        <v>57.92</v>
      </c>
      <c r="D4319" s="28" t="n">
        <f aca="false">B4319-B4318</f>
        <v>-0.93</v>
      </c>
      <c r="E4319" s="28" t="n">
        <f aca="false">C4319-C4318</f>
        <v>-2.14</v>
      </c>
      <c r="F4319" s="29" t="n">
        <f aca="false">Inputs!$B$5*B4319+Inputs!$B$6*C4319</f>
        <v>2371000</v>
      </c>
      <c r="G4319" s="29" t="n">
        <f aca="false">Inputs!$B$5*D4319</f>
        <v>-93000</v>
      </c>
      <c r="H4319" s="29" t="n">
        <f aca="false">Inputs!$B$6*E4319</f>
        <v>107000</v>
      </c>
      <c r="I4319" s="29" t="n">
        <f aca="false">G4319+H4319</f>
        <v>14000.0000000001</v>
      </c>
      <c r="J4319" s="29" t="n">
        <f aca="false">J4318+I4319</f>
        <v>1012500</v>
      </c>
    </row>
    <row r="4320" customFormat="false" ht="15" hidden="false" customHeight="false" outlineLevel="0" collapsed="false">
      <c r="A4320" s="26" t="n">
        <v>43741</v>
      </c>
      <c r="B4320" s="27" t="n">
        <v>52.41</v>
      </c>
      <c r="C4320" s="27" t="n">
        <v>58.01</v>
      </c>
      <c r="D4320" s="28" t="n">
        <f aca="false">B4320-B4319</f>
        <v>-0.260000000000005</v>
      </c>
      <c r="E4320" s="28" t="n">
        <f aca="false">C4320-C4319</f>
        <v>0.0899999999999963</v>
      </c>
      <c r="F4320" s="29" t="n">
        <f aca="false">Inputs!$B$5*B4320+Inputs!$B$6*C4320</f>
        <v>2340500</v>
      </c>
      <c r="G4320" s="29" t="n">
        <f aca="false">Inputs!$B$5*D4320</f>
        <v>-26000.0000000005</v>
      </c>
      <c r="H4320" s="29" t="n">
        <f aca="false">Inputs!$B$6*E4320</f>
        <v>-4499.99999999982</v>
      </c>
      <c r="I4320" s="29" t="n">
        <f aca="false">G4320+H4320</f>
        <v>-30500.0000000003</v>
      </c>
      <c r="J4320" s="29" t="n">
        <f aca="false">J4319+I4320</f>
        <v>982000.000000002</v>
      </c>
    </row>
    <row r="4321" customFormat="false" ht="15" hidden="false" customHeight="false" outlineLevel="0" collapsed="false">
      <c r="A4321" s="26" t="n">
        <v>43742</v>
      </c>
      <c r="B4321" s="27" t="n">
        <v>52.84</v>
      </c>
      <c r="C4321" s="27" t="n">
        <v>59.13</v>
      </c>
      <c r="D4321" s="28" t="n">
        <f aca="false">B4321-B4320</f>
        <v>0.430000000000007</v>
      </c>
      <c r="E4321" s="28" t="n">
        <f aca="false">C4321-C4320</f>
        <v>1.12</v>
      </c>
      <c r="F4321" s="29" t="n">
        <f aca="false">Inputs!$B$5*B4321+Inputs!$B$6*C4321</f>
        <v>2327500</v>
      </c>
      <c r="G4321" s="29" t="n">
        <f aca="false">Inputs!$B$5*D4321</f>
        <v>43000.0000000007</v>
      </c>
      <c r="H4321" s="29" t="n">
        <f aca="false">Inputs!$B$6*E4321</f>
        <v>-56000.0000000002</v>
      </c>
      <c r="I4321" s="29" t="n">
        <f aca="false">G4321+H4321</f>
        <v>-12999.9999999995</v>
      </c>
      <c r="J4321" s="29" t="n">
        <f aca="false">J4320+I4321</f>
        <v>969000.000000003</v>
      </c>
    </row>
    <row r="4322" customFormat="false" ht="15" hidden="false" customHeight="false" outlineLevel="0" collapsed="false">
      <c r="A4322" s="26" t="n">
        <v>43745</v>
      </c>
      <c r="B4322" s="27" t="n">
        <v>52.76</v>
      </c>
      <c r="C4322" s="27" t="n">
        <v>59.46</v>
      </c>
      <c r="D4322" s="28" t="n">
        <f aca="false">B4322-B4321</f>
        <v>-0.0800000000000054</v>
      </c>
      <c r="E4322" s="28" t="n">
        <f aca="false">C4322-C4321</f>
        <v>0.329999999999998</v>
      </c>
      <c r="F4322" s="29" t="n">
        <f aca="false">Inputs!$B$5*B4322+Inputs!$B$6*C4322</f>
        <v>2303000</v>
      </c>
      <c r="G4322" s="29" t="n">
        <f aca="false">Inputs!$B$5*D4322</f>
        <v>-8000.00000000054</v>
      </c>
      <c r="H4322" s="29" t="n">
        <f aca="false">Inputs!$B$6*E4322</f>
        <v>-16499.9999999999</v>
      </c>
      <c r="I4322" s="29" t="n">
        <f aca="false">G4322+H4322</f>
        <v>-24500.0000000005</v>
      </c>
      <c r="J4322" s="29" t="n">
        <f aca="false">J4321+I4322</f>
        <v>944500.000000002</v>
      </c>
    </row>
    <row r="4323" customFormat="false" ht="15" hidden="false" customHeight="false" outlineLevel="0" collapsed="false">
      <c r="A4323" s="26" t="n">
        <v>43746</v>
      </c>
      <c r="B4323" s="27" t="n">
        <v>52.64</v>
      </c>
      <c r="C4323" s="27" t="n">
        <v>58.14</v>
      </c>
      <c r="D4323" s="28" t="n">
        <f aca="false">B4323-B4322</f>
        <v>-0.119999999999997</v>
      </c>
      <c r="E4323" s="28" t="n">
        <f aca="false">C4323-C4322</f>
        <v>-1.32</v>
      </c>
      <c r="F4323" s="29" t="n">
        <f aca="false">Inputs!$B$5*B4323+Inputs!$B$6*C4323</f>
        <v>2357000</v>
      </c>
      <c r="G4323" s="29" t="n">
        <f aca="false">Inputs!$B$5*D4323</f>
        <v>-11999.9999999997</v>
      </c>
      <c r="H4323" s="29" t="n">
        <f aca="false">Inputs!$B$6*E4323</f>
        <v>66000</v>
      </c>
      <c r="I4323" s="29" t="n">
        <f aca="false">G4323+H4323</f>
        <v>54000.0000000003</v>
      </c>
      <c r="J4323" s="29" t="n">
        <f aca="false">J4322+I4323</f>
        <v>998500.000000002</v>
      </c>
    </row>
    <row r="4324" customFormat="false" ht="15" hidden="false" customHeight="false" outlineLevel="0" collapsed="false">
      <c r="A4324" s="26" t="n">
        <v>43747</v>
      </c>
      <c r="B4324" s="27" t="n">
        <v>52.63</v>
      </c>
      <c r="C4324" s="27" t="n">
        <v>59.7</v>
      </c>
      <c r="D4324" s="28" t="n">
        <f aca="false">B4324-B4323</f>
        <v>-0.00999999999999801</v>
      </c>
      <c r="E4324" s="28" t="n">
        <f aca="false">C4324-C4323</f>
        <v>1.56</v>
      </c>
      <c r="F4324" s="29" t="n">
        <f aca="false">Inputs!$B$5*B4324+Inputs!$B$6*C4324</f>
        <v>2278000</v>
      </c>
      <c r="G4324" s="29" t="n">
        <f aca="false">Inputs!$B$5*D4324</f>
        <v>-999.999999999801</v>
      </c>
      <c r="H4324" s="29" t="n">
        <f aca="false">Inputs!$B$6*E4324</f>
        <v>-78000.0000000001</v>
      </c>
      <c r="I4324" s="29" t="n">
        <f aca="false">G4324+H4324</f>
        <v>-78999.9999999999</v>
      </c>
      <c r="J4324" s="29" t="n">
        <f aca="false">J4323+I4324</f>
        <v>919500.000000003</v>
      </c>
    </row>
    <row r="4325" customFormat="false" ht="15" hidden="false" customHeight="false" outlineLevel="0" collapsed="false">
      <c r="A4325" s="26" t="n">
        <v>43748</v>
      </c>
      <c r="B4325" s="27" t="n">
        <v>53.57</v>
      </c>
      <c r="C4325" s="27" t="n">
        <v>59.08</v>
      </c>
      <c r="D4325" s="28" t="n">
        <f aca="false">B4325-B4324</f>
        <v>0.939999999999998</v>
      </c>
      <c r="E4325" s="28" t="n">
        <f aca="false">C4325-C4324</f>
        <v>-0.620000000000005</v>
      </c>
      <c r="F4325" s="29" t="n">
        <f aca="false">Inputs!$B$5*B4325+Inputs!$B$6*C4325</f>
        <v>2403000</v>
      </c>
      <c r="G4325" s="29" t="n">
        <f aca="false">Inputs!$B$5*D4325</f>
        <v>93999.9999999998</v>
      </c>
      <c r="H4325" s="29" t="n">
        <f aca="false">Inputs!$B$6*E4325</f>
        <v>31000.0000000002</v>
      </c>
      <c r="I4325" s="29" t="n">
        <f aca="false">G4325+H4325</f>
        <v>125000</v>
      </c>
      <c r="J4325" s="29" t="n">
        <f aca="false">J4324+I4325</f>
        <v>1044500</v>
      </c>
    </row>
    <row r="4326" customFormat="false" ht="15" hidden="false" customHeight="false" outlineLevel="0" collapsed="false">
      <c r="A4326" s="26" t="n">
        <v>43749</v>
      </c>
      <c r="B4326" s="27" t="n">
        <v>54.76</v>
      </c>
      <c r="C4326" s="27" t="n">
        <v>60.59</v>
      </c>
      <c r="D4326" s="28" t="n">
        <f aca="false">B4326-B4325</f>
        <v>1.19</v>
      </c>
      <c r="E4326" s="28" t="n">
        <f aca="false">C4326-C4325</f>
        <v>1.51000000000001</v>
      </c>
      <c r="F4326" s="29" t="n">
        <f aca="false">Inputs!$B$5*B4326+Inputs!$B$6*C4326</f>
        <v>2446500</v>
      </c>
      <c r="G4326" s="29" t="n">
        <f aca="false">Inputs!$B$5*D4326</f>
        <v>119000</v>
      </c>
      <c r="H4326" s="29" t="n">
        <f aca="false">Inputs!$B$6*E4326</f>
        <v>-75500.0000000003</v>
      </c>
      <c r="I4326" s="29" t="n">
        <f aca="false">G4326+H4326</f>
        <v>43499.9999999995</v>
      </c>
      <c r="J4326" s="29" t="n">
        <f aca="false">J4325+I4326</f>
        <v>1088000</v>
      </c>
    </row>
    <row r="4327" customFormat="false" ht="15" hidden="false" customHeight="false" outlineLevel="0" collapsed="false">
      <c r="A4327" s="26" t="n">
        <v>43752</v>
      </c>
      <c r="B4327" s="27" t="n">
        <v>53.57</v>
      </c>
      <c r="C4327" s="27" t="n">
        <v>58.81</v>
      </c>
      <c r="D4327" s="28" t="n">
        <f aca="false">B4327-B4326</f>
        <v>-1.19</v>
      </c>
      <c r="E4327" s="28" t="n">
        <f aca="false">C4327-C4326</f>
        <v>-1.78</v>
      </c>
      <c r="F4327" s="29" t="n">
        <f aca="false">Inputs!$B$5*B4327+Inputs!$B$6*C4327</f>
        <v>2416500</v>
      </c>
      <c r="G4327" s="29" t="n">
        <f aca="false">Inputs!$B$5*D4327</f>
        <v>-119000</v>
      </c>
      <c r="H4327" s="29" t="n">
        <f aca="false">Inputs!$B$6*E4327</f>
        <v>89000.0000000001</v>
      </c>
      <c r="I4327" s="29" t="n">
        <f aca="false">G4327+H4327</f>
        <v>-29999.9999999997</v>
      </c>
      <c r="J4327" s="29" t="n">
        <f aca="false">J4326+I4327</f>
        <v>1058000</v>
      </c>
    </row>
    <row r="4328" customFormat="false" ht="15" hidden="false" customHeight="false" outlineLevel="0" collapsed="false">
      <c r="A4328" s="26" t="n">
        <v>43753</v>
      </c>
      <c r="B4328" s="27" t="n">
        <v>52.81</v>
      </c>
      <c r="C4328" s="27" t="n">
        <v>59.19</v>
      </c>
      <c r="D4328" s="28" t="n">
        <f aca="false">B4328-B4327</f>
        <v>-0.759999999999998</v>
      </c>
      <c r="E4328" s="28" t="n">
        <f aca="false">C4328-C4327</f>
        <v>0.379999999999995</v>
      </c>
      <c r="F4328" s="29" t="n">
        <f aca="false">Inputs!$B$5*B4328+Inputs!$B$6*C4328</f>
        <v>2321500</v>
      </c>
      <c r="G4328" s="29" t="n">
        <f aca="false">Inputs!$B$5*D4328</f>
        <v>-75999.9999999998</v>
      </c>
      <c r="H4328" s="29" t="n">
        <f aca="false">Inputs!$B$6*E4328</f>
        <v>-18999.9999999998</v>
      </c>
      <c r="I4328" s="29" t="n">
        <f aca="false">G4328+H4328</f>
        <v>-94999.9999999996</v>
      </c>
      <c r="J4328" s="29" t="n">
        <f aca="false">J4327+I4328</f>
        <v>963000.000000003</v>
      </c>
    </row>
    <row r="4329" customFormat="false" ht="15" hidden="false" customHeight="false" outlineLevel="0" collapsed="false">
      <c r="A4329" s="26" t="n">
        <v>43754</v>
      </c>
      <c r="B4329" s="27" t="n">
        <v>53.42</v>
      </c>
      <c r="C4329" s="27" t="n">
        <v>59.3</v>
      </c>
      <c r="D4329" s="28" t="n">
        <f aca="false">B4329-B4328</f>
        <v>0.609999999999999</v>
      </c>
      <c r="E4329" s="28" t="n">
        <f aca="false">C4329-C4328</f>
        <v>0.109999999999999</v>
      </c>
      <c r="F4329" s="29" t="n">
        <f aca="false">Inputs!$B$5*B4329+Inputs!$B$6*C4329</f>
        <v>2377000</v>
      </c>
      <c r="G4329" s="29" t="n">
        <f aca="false">Inputs!$B$5*D4329</f>
        <v>60999.9999999999</v>
      </c>
      <c r="H4329" s="29" t="n">
        <f aca="false">Inputs!$B$6*E4329</f>
        <v>-5499.99999999997</v>
      </c>
      <c r="I4329" s="29" t="n">
        <f aca="false">G4329+H4329</f>
        <v>55500</v>
      </c>
      <c r="J4329" s="29" t="n">
        <f aca="false">J4328+I4329</f>
        <v>1018500</v>
      </c>
    </row>
    <row r="4330" customFormat="false" ht="15" hidden="false" customHeight="false" outlineLevel="0" collapsed="false">
      <c r="A4330" s="26" t="n">
        <v>43755</v>
      </c>
      <c r="B4330" s="27" t="n">
        <v>53.89</v>
      </c>
      <c r="C4330" s="27" t="n">
        <v>59.35</v>
      </c>
      <c r="D4330" s="28" t="n">
        <f aca="false">B4330-B4329</f>
        <v>0.469999999999999</v>
      </c>
      <c r="E4330" s="28" t="n">
        <f aca="false">C4330-C4329</f>
        <v>0.0500000000000043</v>
      </c>
      <c r="F4330" s="29" t="n">
        <f aca="false">Inputs!$B$5*B4330+Inputs!$B$6*C4330</f>
        <v>2421500</v>
      </c>
      <c r="G4330" s="29" t="n">
        <f aca="false">Inputs!$B$5*D4330</f>
        <v>46999.9999999999</v>
      </c>
      <c r="H4330" s="29" t="n">
        <f aca="false">Inputs!$B$6*E4330</f>
        <v>-2500.00000000021</v>
      </c>
      <c r="I4330" s="29" t="n">
        <f aca="false">G4330+H4330</f>
        <v>44499.9999999997</v>
      </c>
      <c r="J4330" s="29" t="n">
        <f aca="false">J4329+I4330</f>
        <v>1063000</v>
      </c>
    </row>
    <row r="4331" customFormat="false" ht="15" hidden="false" customHeight="false" outlineLevel="0" collapsed="false">
      <c r="A4331" s="26" t="n">
        <v>43756</v>
      </c>
      <c r="B4331" s="27" t="n">
        <v>53.75</v>
      </c>
      <c r="C4331" s="27" t="n">
        <v>59.96</v>
      </c>
      <c r="D4331" s="28" t="n">
        <f aca="false">B4331-B4330</f>
        <v>-0.140000000000001</v>
      </c>
      <c r="E4331" s="28" t="n">
        <f aca="false">C4331-C4330</f>
        <v>0.609999999999999</v>
      </c>
      <c r="F4331" s="29" t="n">
        <f aca="false">Inputs!$B$5*B4331+Inputs!$B$6*C4331</f>
        <v>2377000</v>
      </c>
      <c r="G4331" s="29" t="n">
        <f aca="false">Inputs!$B$5*D4331</f>
        <v>-14000.0000000001</v>
      </c>
      <c r="H4331" s="29" t="n">
        <f aca="false">Inputs!$B$6*E4331</f>
        <v>-30500</v>
      </c>
      <c r="I4331" s="29" t="n">
        <f aca="false">G4331+H4331</f>
        <v>-44500</v>
      </c>
      <c r="J4331" s="29" t="n">
        <f aca="false">J4330+I4331</f>
        <v>1018500</v>
      </c>
    </row>
    <row r="4332" customFormat="false" ht="15" hidden="false" customHeight="false" outlineLevel="0" collapsed="false">
      <c r="A4332" s="26" t="n">
        <v>43759</v>
      </c>
      <c r="B4332" s="27" t="n">
        <v>53.28</v>
      </c>
      <c r="C4332" s="27" t="n">
        <v>58.95</v>
      </c>
      <c r="D4332" s="28" t="n">
        <f aca="false">B4332-B4331</f>
        <v>-0.469999999999999</v>
      </c>
      <c r="E4332" s="28" t="n">
        <f aca="false">C4332-C4331</f>
        <v>-1.01</v>
      </c>
      <c r="F4332" s="29" t="n">
        <f aca="false">Inputs!$B$5*B4332+Inputs!$B$6*C4332</f>
        <v>2380500</v>
      </c>
      <c r="G4332" s="29" t="n">
        <f aca="false">Inputs!$B$5*D4332</f>
        <v>-46999.9999999999</v>
      </c>
      <c r="H4332" s="29" t="n">
        <f aca="false">Inputs!$B$6*E4332</f>
        <v>50499.9999999999</v>
      </c>
      <c r="I4332" s="29" t="n">
        <f aca="false">G4332+H4332</f>
        <v>3500.00000000001</v>
      </c>
      <c r="J4332" s="29" t="n">
        <f aca="false">J4331+I4332</f>
        <v>1022000</v>
      </c>
    </row>
    <row r="4333" customFormat="false" ht="15" hidden="false" customHeight="false" outlineLevel="0" collapsed="false">
      <c r="A4333" s="26" t="n">
        <v>43760</v>
      </c>
      <c r="B4333" s="27" t="n">
        <v>54.21</v>
      </c>
      <c r="C4333" s="27" t="n">
        <v>60.5</v>
      </c>
      <c r="D4333" s="28" t="n">
        <f aca="false">B4333-B4332</f>
        <v>0.93</v>
      </c>
      <c r="E4333" s="28" t="n">
        <f aca="false">C4333-C4332</f>
        <v>1.55</v>
      </c>
      <c r="F4333" s="29" t="n">
        <f aca="false">Inputs!$B$5*B4333+Inputs!$B$6*C4333</f>
        <v>2396000</v>
      </c>
      <c r="G4333" s="29" t="n">
        <f aca="false">Inputs!$B$5*D4333</f>
        <v>93000</v>
      </c>
      <c r="H4333" s="29" t="n">
        <f aca="false">Inputs!$B$6*E4333</f>
        <v>-77499.9999999999</v>
      </c>
      <c r="I4333" s="29" t="n">
        <f aca="false">G4333+H4333</f>
        <v>15500.0000000001</v>
      </c>
      <c r="J4333" s="29" t="n">
        <f aca="false">J4332+I4333</f>
        <v>1037500</v>
      </c>
    </row>
    <row r="4334" customFormat="false" ht="15" hidden="false" customHeight="false" outlineLevel="0" collapsed="false">
      <c r="A4334" s="26" t="n">
        <v>43761</v>
      </c>
      <c r="B4334" s="27" t="n">
        <v>55.9</v>
      </c>
      <c r="C4334" s="27" t="n">
        <v>60.52</v>
      </c>
      <c r="D4334" s="28" t="n">
        <f aca="false">B4334-B4333</f>
        <v>1.69</v>
      </c>
      <c r="E4334" s="28" t="n">
        <f aca="false">C4334-C4333</f>
        <v>0.0200000000000031</v>
      </c>
      <c r="F4334" s="29" t="n">
        <f aca="false">Inputs!$B$5*B4334+Inputs!$B$6*C4334</f>
        <v>2564000</v>
      </c>
      <c r="G4334" s="29" t="n">
        <f aca="false">Inputs!$B$5*D4334</f>
        <v>169000</v>
      </c>
      <c r="H4334" s="29" t="n">
        <f aca="false">Inputs!$B$6*E4334</f>
        <v>-1000.00000000016</v>
      </c>
      <c r="I4334" s="29" t="n">
        <f aca="false">G4334+H4334</f>
        <v>168000</v>
      </c>
      <c r="J4334" s="29" t="n">
        <f aca="false">J4333+I4334</f>
        <v>1205500</v>
      </c>
    </row>
    <row r="4335" customFormat="false" ht="15" hidden="false" customHeight="false" outlineLevel="0" collapsed="false">
      <c r="A4335" s="26" t="n">
        <v>43762</v>
      </c>
      <c r="B4335" s="27" t="n">
        <v>56.11</v>
      </c>
      <c r="C4335" s="27" t="n">
        <v>61.71</v>
      </c>
      <c r="D4335" s="28" t="n">
        <f aca="false">B4335-B4334</f>
        <v>0.210000000000001</v>
      </c>
      <c r="E4335" s="28" t="n">
        <f aca="false">C4335-C4334</f>
        <v>1.19</v>
      </c>
      <c r="F4335" s="29" t="n">
        <f aca="false">Inputs!$B$5*B4335+Inputs!$B$6*C4335</f>
        <v>2525500</v>
      </c>
      <c r="G4335" s="29" t="n">
        <f aca="false">Inputs!$B$5*D4335</f>
        <v>21000.0000000001</v>
      </c>
      <c r="H4335" s="29" t="n">
        <f aca="false">Inputs!$B$6*E4335</f>
        <v>-59499.9999999999</v>
      </c>
      <c r="I4335" s="29" t="n">
        <f aca="false">G4335+H4335</f>
        <v>-38499.9999999998</v>
      </c>
      <c r="J4335" s="29" t="n">
        <f aca="false">J4334+I4335</f>
        <v>1167000</v>
      </c>
    </row>
    <row r="4336" customFormat="false" ht="15" hidden="false" customHeight="false" outlineLevel="0" collapsed="false">
      <c r="A4336" s="26" t="n">
        <v>43763</v>
      </c>
      <c r="B4336" s="27" t="n">
        <v>56.52</v>
      </c>
      <c r="C4336" s="27" t="n">
        <v>62.06</v>
      </c>
      <c r="D4336" s="28" t="n">
        <f aca="false">B4336-B4335</f>
        <v>0.410000000000004</v>
      </c>
      <c r="E4336" s="28" t="n">
        <f aca="false">C4336-C4335</f>
        <v>0.350000000000001</v>
      </c>
      <c r="F4336" s="29" t="n">
        <f aca="false">Inputs!$B$5*B4336+Inputs!$B$6*C4336</f>
        <v>2549000</v>
      </c>
      <c r="G4336" s="29" t="n">
        <f aca="false">Inputs!$B$5*D4336</f>
        <v>41000.0000000004</v>
      </c>
      <c r="H4336" s="29" t="n">
        <f aca="false">Inputs!$B$6*E4336</f>
        <v>-17500.0000000001</v>
      </c>
      <c r="I4336" s="29" t="n">
        <f aca="false">G4336+H4336</f>
        <v>23500.0000000003</v>
      </c>
      <c r="J4336" s="29" t="n">
        <f aca="false">J4335+I4336</f>
        <v>1190500</v>
      </c>
    </row>
    <row r="4337" customFormat="false" ht="15" hidden="false" customHeight="false" outlineLevel="0" collapsed="false">
      <c r="A4337" s="26" t="n">
        <v>43766</v>
      </c>
      <c r="B4337" s="27" t="n">
        <v>55.6</v>
      </c>
      <c r="C4337" s="27" t="n">
        <v>60.39</v>
      </c>
      <c r="D4337" s="28" t="n">
        <f aca="false">B4337-B4336</f>
        <v>-0.920000000000002</v>
      </c>
      <c r="E4337" s="28" t="n">
        <f aca="false">C4337-C4336</f>
        <v>-1.67</v>
      </c>
      <c r="F4337" s="29" t="n">
        <f aca="false">Inputs!$B$5*B4337+Inputs!$B$6*C4337</f>
        <v>2540500</v>
      </c>
      <c r="G4337" s="29" t="n">
        <f aca="false">Inputs!$B$5*D4337</f>
        <v>-92000.0000000002</v>
      </c>
      <c r="H4337" s="29" t="n">
        <f aca="false">Inputs!$B$6*E4337</f>
        <v>83500.0000000001</v>
      </c>
      <c r="I4337" s="29" t="n">
        <f aca="false">G4337+H4337</f>
        <v>-8500.00000000009</v>
      </c>
      <c r="J4337" s="29" t="n">
        <f aca="false">J4336+I4337</f>
        <v>1182000</v>
      </c>
    </row>
    <row r="4338" customFormat="false" ht="15" hidden="false" customHeight="false" outlineLevel="0" collapsed="false">
      <c r="A4338" s="26" t="n">
        <v>43767</v>
      </c>
      <c r="B4338" s="27" t="n">
        <v>55.34</v>
      </c>
      <c r="C4338" s="27" t="n">
        <v>61.05</v>
      </c>
      <c r="D4338" s="28" t="n">
        <f aca="false">B4338-B4337</f>
        <v>-0.259999999999998</v>
      </c>
      <c r="E4338" s="28" t="n">
        <f aca="false">C4338-C4337</f>
        <v>0.659999999999997</v>
      </c>
      <c r="F4338" s="29" t="n">
        <f aca="false">Inputs!$B$5*B4338+Inputs!$B$6*C4338</f>
        <v>2481500</v>
      </c>
      <c r="G4338" s="29" t="n">
        <f aca="false">Inputs!$B$5*D4338</f>
        <v>-25999.9999999998</v>
      </c>
      <c r="H4338" s="29" t="n">
        <f aca="false">Inputs!$B$6*E4338</f>
        <v>-32999.9999999998</v>
      </c>
      <c r="I4338" s="29" t="n">
        <f aca="false">G4338+H4338</f>
        <v>-58999.9999999996</v>
      </c>
      <c r="J4338" s="29" t="n">
        <f aca="false">J4337+I4338</f>
        <v>1123000</v>
      </c>
    </row>
    <row r="4339" customFormat="false" ht="15" hidden="false" customHeight="false" outlineLevel="0" collapsed="false">
      <c r="A4339" s="26" t="n">
        <v>43768</v>
      </c>
      <c r="B4339" s="27" t="n">
        <v>54.85</v>
      </c>
      <c r="C4339" s="27" t="n">
        <v>60.22</v>
      </c>
      <c r="D4339" s="28" t="n">
        <f aca="false">B4339-B4338</f>
        <v>-0.490000000000002</v>
      </c>
      <c r="E4339" s="28" t="n">
        <f aca="false">C4339-C4338</f>
        <v>-0.829999999999998</v>
      </c>
      <c r="F4339" s="29" t="n">
        <f aca="false">Inputs!$B$5*B4339+Inputs!$B$6*C4339</f>
        <v>2474000</v>
      </c>
      <c r="G4339" s="29" t="n">
        <f aca="false">Inputs!$B$5*D4339</f>
        <v>-49000.0000000002</v>
      </c>
      <c r="H4339" s="29" t="n">
        <f aca="false">Inputs!$B$6*E4339</f>
        <v>41499.9999999999</v>
      </c>
      <c r="I4339" s="29" t="n">
        <f aca="false">G4339+H4339</f>
        <v>-7500.00000000028</v>
      </c>
      <c r="J4339" s="29" t="n">
        <f aca="false">J4338+I4339</f>
        <v>1115500</v>
      </c>
    </row>
    <row r="4340" customFormat="false" ht="15" hidden="false" customHeight="false" outlineLevel="0" collapsed="false">
      <c r="A4340" s="26" t="n">
        <v>43769</v>
      </c>
      <c r="B4340" s="27" t="n">
        <v>54.02</v>
      </c>
      <c r="C4340" s="27" t="n">
        <v>59.3</v>
      </c>
      <c r="D4340" s="28" t="n">
        <f aca="false">B4340-B4339</f>
        <v>-0.829999999999998</v>
      </c>
      <c r="E4340" s="28" t="n">
        <f aca="false">C4340-C4339</f>
        <v>-0.920000000000002</v>
      </c>
      <c r="F4340" s="29" t="n">
        <f aca="false">Inputs!$B$5*B4340+Inputs!$B$6*C4340</f>
        <v>2437000</v>
      </c>
      <c r="G4340" s="29" t="n">
        <f aca="false">Inputs!$B$5*D4340</f>
        <v>-82999.9999999998</v>
      </c>
      <c r="H4340" s="29" t="n">
        <f aca="false">Inputs!$B$6*E4340</f>
        <v>46000.0000000001</v>
      </c>
      <c r="I4340" s="29" t="n">
        <f aca="false">G4340+H4340</f>
        <v>-36999.9999999997</v>
      </c>
      <c r="J4340" s="29" t="n">
        <f aca="false">J4339+I4340</f>
        <v>1078500</v>
      </c>
    </row>
    <row r="4341" customFormat="false" ht="15" hidden="false" customHeight="false" outlineLevel="0" collapsed="false">
      <c r="A4341" s="26" t="n">
        <v>43770</v>
      </c>
      <c r="B4341" s="27" t="n">
        <v>56.04</v>
      </c>
      <c r="C4341" s="27" t="n">
        <v>60.17</v>
      </c>
      <c r="D4341" s="28" t="n">
        <f aca="false">B4341-B4340</f>
        <v>2.02</v>
      </c>
      <c r="E4341" s="28" t="n">
        <f aca="false">C4341-C4340</f>
        <v>0.870000000000005</v>
      </c>
      <c r="F4341" s="29" t="n">
        <f aca="false">Inputs!$B$5*B4341+Inputs!$B$6*C4341</f>
        <v>2595500</v>
      </c>
      <c r="G4341" s="29" t="n">
        <f aca="false">Inputs!$B$5*D4341</f>
        <v>202000</v>
      </c>
      <c r="H4341" s="29" t="n">
        <f aca="false">Inputs!$B$6*E4341</f>
        <v>-43500.0000000002</v>
      </c>
      <c r="I4341" s="29" t="n">
        <f aca="false">G4341+H4341</f>
        <v>158499.999999999</v>
      </c>
      <c r="J4341" s="29" t="n">
        <f aca="false">J4340+I4341</f>
        <v>1237000</v>
      </c>
    </row>
    <row r="4342" customFormat="false" ht="15" hidden="false" customHeight="false" outlineLevel="0" collapsed="false">
      <c r="A4342" s="26" t="n">
        <v>43773</v>
      </c>
      <c r="B4342" s="27" t="n">
        <v>56.33</v>
      </c>
      <c r="C4342" s="27" t="n">
        <v>62.52</v>
      </c>
      <c r="D4342" s="28" t="n">
        <f aca="false">B4342-B4341</f>
        <v>0.289999999999999</v>
      </c>
      <c r="E4342" s="28" t="n">
        <f aca="false">C4342-C4341</f>
        <v>2.35</v>
      </c>
      <c r="F4342" s="29" t="n">
        <f aca="false">Inputs!$B$5*B4342+Inputs!$B$6*C4342</f>
        <v>2507000</v>
      </c>
      <c r="G4342" s="29" t="n">
        <f aca="false">Inputs!$B$5*D4342</f>
        <v>28999.9999999999</v>
      </c>
      <c r="H4342" s="29" t="n">
        <f aca="false">Inputs!$B$6*E4342</f>
        <v>-117500</v>
      </c>
      <c r="I4342" s="29" t="n">
        <f aca="false">G4342+H4342</f>
        <v>-88500.0000000002</v>
      </c>
      <c r="J4342" s="29" t="n">
        <f aca="false">J4341+I4342</f>
        <v>1148500</v>
      </c>
    </row>
    <row r="4343" customFormat="false" ht="15" hidden="false" customHeight="false" outlineLevel="0" collapsed="false">
      <c r="A4343" s="26" t="n">
        <v>43774</v>
      </c>
      <c r="B4343" s="27" t="n">
        <v>57.04</v>
      </c>
      <c r="C4343" s="27" t="n">
        <v>62.72</v>
      </c>
      <c r="D4343" s="28" t="n">
        <f aca="false">B4343-B4342</f>
        <v>0.710000000000001</v>
      </c>
      <c r="E4343" s="28" t="n">
        <f aca="false">C4343-C4342</f>
        <v>0.199999999999996</v>
      </c>
      <c r="F4343" s="29" t="n">
        <f aca="false">Inputs!$B$5*B4343+Inputs!$B$6*C4343</f>
        <v>2568000</v>
      </c>
      <c r="G4343" s="29" t="n">
        <f aca="false">Inputs!$B$5*D4343</f>
        <v>71000.0000000001</v>
      </c>
      <c r="H4343" s="29" t="n">
        <f aca="false">Inputs!$B$6*E4343</f>
        <v>-9999.99999999979</v>
      </c>
      <c r="I4343" s="29" t="n">
        <f aca="false">G4343+H4343</f>
        <v>61000.0000000003</v>
      </c>
      <c r="J4343" s="29" t="n">
        <f aca="false">J4342+I4343</f>
        <v>1209500</v>
      </c>
    </row>
    <row r="4344" customFormat="false" ht="15" hidden="false" customHeight="false" outlineLevel="0" collapsed="false">
      <c r="A4344" s="26" t="n">
        <v>43775</v>
      </c>
      <c r="B4344" s="27" t="n">
        <v>56.15</v>
      </c>
      <c r="C4344" s="27" t="n">
        <v>62.11</v>
      </c>
      <c r="D4344" s="28" t="n">
        <f aca="false">B4344-B4343</f>
        <v>-0.890000000000001</v>
      </c>
      <c r="E4344" s="28" t="n">
        <f aca="false">C4344-C4343</f>
        <v>-0.609999999999999</v>
      </c>
      <c r="F4344" s="29" t="n">
        <f aca="false">Inputs!$B$5*B4344+Inputs!$B$6*C4344</f>
        <v>2509500</v>
      </c>
      <c r="G4344" s="29" t="n">
        <f aca="false">Inputs!$B$5*D4344</f>
        <v>-89000.0000000001</v>
      </c>
      <c r="H4344" s="29" t="n">
        <f aca="false">Inputs!$B$6*E4344</f>
        <v>30500</v>
      </c>
      <c r="I4344" s="29" t="n">
        <f aca="false">G4344+H4344</f>
        <v>-58500.0000000001</v>
      </c>
      <c r="J4344" s="29" t="n">
        <f aca="false">J4343+I4344</f>
        <v>1151000</v>
      </c>
    </row>
    <row r="4345" customFormat="false" ht="15" hidden="false" customHeight="false" outlineLevel="0" collapsed="false">
      <c r="A4345" s="26" t="n">
        <v>43776</v>
      </c>
      <c r="B4345" s="27" t="n">
        <v>56.91</v>
      </c>
      <c r="C4345" s="27" t="n">
        <v>62.6</v>
      </c>
      <c r="D4345" s="28" t="n">
        <f aca="false">B4345-B4344</f>
        <v>0.759999999999998</v>
      </c>
      <c r="E4345" s="28" t="n">
        <f aca="false">C4345-C4344</f>
        <v>0.490000000000002</v>
      </c>
      <c r="F4345" s="29" t="n">
        <f aca="false">Inputs!$B$5*B4345+Inputs!$B$6*C4345</f>
        <v>2561000</v>
      </c>
      <c r="G4345" s="29" t="n">
        <f aca="false">Inputs!$B$5*D4345</f>
        <v>75999.9999999998</v>
      </c>
      <c r="H4345" s="29" t="n">
        <f aca="false">Inputs!$B$6*E4345</f>
        <v>-24500.0000000001</v>
      </c>
      <c r="I4345" s="29" t="n">
        <f aca="false">G4345+H4345</f>
        <v>51499.9999999997</v>
      </c>
      <c r="J4345" s="29" t="n">
        <f aca="false">J4344+I4345</f>
        <v>1202500</v>
      </c>
    </row>
    <row r="4346" customFormat="false" ht="15" hidden="false" customHeight="false" outlineLevel="0" collapsed="false">
      <c r="A4346" s="26" t="n">
        <v>43777</v>
      </c>
      <c r="B4346" s="27" t="n">
        <v>57.02</v>
      </c>
      <c r="C4346" s="27" t="n">
        <v>62</v>
      </c>
      <c r="D4346" s="28" t="n">
        <f aca="false">B4346-B4345</f>
        <v>0.110000000000007</v>
      </c>
      <c r="E4346" s="28" t="n">
        <f aca="false">C4346-C4345</f>
        <v>-0.600000000000001</v>
      </c>
      <c r="F4346" s="29" t="n">
        <f aca="false">Inputs!$B$5*B4346+Inputs!$B$6*C4346</f>
        <v>2602000</v>
      </c>
      <c r="G4346" s="29" t="n">
        <f aca="false">Inputs!$B$5*D4346</f>
        <v>11000.0000000007</v>
      </c>
      <c r="H4346" s="29" t="n">
        <f aca="false">Inputs!$B$6*E4346</f>
        <v>30000.0000000001</v>
      </c>
      <c r="I4346" s="29" t="n">
        <f aca="false">G4346+H4346</f>
        <v>41000.0000000007</v>
      </c>
      <c r="J4346" s="29" t="n">
        <f aca="false">J4345+I4346</f>
        <v>1243500</v>
      </c>
    </row>
    <row r="4347" customFormat="false" ht="15" hidden="false" customHeight="false" outlineLevel="0" collapsed="false">
      <c r="A4347" s="26" t="n">
        <v>43781</v>
      </c>
      <c r="B4347" s="27" t="n">
        <v>56.67</v>
      </c>
      <c r="C4347" s="27" t="n">
        <v>62.19</v>
      </c>
      <c r="D4347" s="28" t="n">
        <f aca="false">B4347-B4346</f>
        <v>-0.350000000000001</v>
      </c>
      <c r="E4347" s="28" t="n">
        <f aca="false">C4347-C4346</f>
        <v>0.189999999999998</v>
      </c>
      <c r="F4347" s="29" t="n">
        <f aca="false">Inputs!$B$5*B4347+Inputs!$B$6*C4347</f>
        <v>2557500</v>
      </c>
      <c r="G4347" s="29" t="n">
        <f aca="false">Inputs!$B$5*D4347</f>
        <v>-35000.0000000001</v>
      </c>
      <c r="H4347" s="29" t="n">
        <f aca="false">Inputs!$B$6*E4347</f>
        <v>-9499.99999999989</v>
      </c>
      <c r="I4347" s="29" t="n">
        <f aca="false">G4347+H4347</f>
        <v>-44500</v>
      </c>
      <c r="J4347" s="29" t="n">
        <f aca="false">J4346+I4347</f>
        <v>1199000</v>
      </c>
    </row>
    <row r="4348" customFormat="false" ht="15" hidden="false" customHeight="false" outlineLevel="0" collapsed="false">
      <c r="A4348" s="26" t="n">
        <v>43782</v>
      </c>
      <c r="B4348" s="27" t="n">
        <v>56.88</v>
      </c>
      <c r="C4348" s="27" t="n">
        <v>62.27</v>
      </c>
      <c r="D4348" s="28" t="n">
        <f aca="false">B4348-B4347</f>
        <v>0.210000000000001</v>
      </c>
      <c r="E4348" s="28" t="n">
        <f aca="false">C4348-C4347</f>
        <v>0.0800000000000054</v>
      </c>
      <c r="F4348" s="29" t="n">
        <f aca="false">Inputs!$B$5*B4348+Inputs!$B$6*C4348</f>
        <v>2574500</v>
      </c>
      <c r="G4348" s="29" t="n">
        <f aca="false">Inputs!$B$5*D4348</f>
        <v>21000.0000000001</v>
      </c>
      <c r="H4348" s="29" t="n">
        <f aca="false">Inputs!$B$6*E4348</f>
        <v>-4000.00000000027</v>
      </c>
      <c r="I4348" s="29" t="n">
        <f aca="false">G4348+H4348</f>
        <v>16999.9999999998</v>
      </c>
      <c r="J4348" s="29" t="n">
        <f aca="false">J4347+I4348</f>
        <v>1216000</v>
      </c>
    </row>
    <row r="4349" customFormat="false" ht="15" hidden="false" customHeight="false" outlineLevel="0" collapsed="false">
      <c r="A4349" s="26" t="n">
        <v>43783</v>
      </c>
      <c r="B4349" s="27" t="n">
        <v>56.57</v>
      </c>
      <c r="C4349" s="27" t="n">
        <v>62.46</v>
      </c>
      <c r="D4349" s="28" t="n">
        <f aca="false">B4349-B4348</f>
        <v>-0.310000000000002</v>
      </c>
      <c r="E4349" s="28" t="n">
        <f aca="false">C4349-C4348</f>
        <v>0.189999999999998</v>
      </c>
      <c r="F4349" s="29" t="n">
        <f aca="false">Inputs!$B$5*B4349+Inputs!$B$6*C4349</f>
        <v>2534000</v>
      </c>
      <c r="G4349" s="29" t="n">
        <f aca="false">Inputs!$B$5*D4349</f>
        <v>-31000.0000000002</v>
      </c>
      <c r="H4349" s="29" t="n">
        <f aca="false">Inputs!$B$6*E4349</f>
        <v>-9499.99999999989</v>
      </c>
      <c r="I4349" s="29" t="n">
        <f aca="false">G4349+H4349</f>
        <v>-40500.0000000001</v>
      </c>
      <c r="J4349" s="29" t="n">
        <f aca="false">J4348+I4349</f>
        <v>1175500</v>
      </c>
    </row>
    <row r="4350" customFormat="false" ht="15" hidden="false" customHeight="false" outlineLevel="0" collapsed="false">
      <c r="A4350" s="26" t="n">
        <v>43784</v>
      </c>
      <c r="B4350" s="27" t="n">
        <v>57.54</v>
      </c>
      <c r="C4350" s="27" t="n">
        <v>63.32</v>
      </c>
      <c r="D4350" s="28" t="n">
        <f aca="false">B4350-B4349</f>
        <v>0.969999999999999</v>
      </c>
      <c r="E4350" s="28" t="n">
        <f aca="false">C4350-C4349</f>
        <v>0.859999999999999</v>
      </c>
      <c r="F4350" s="29" t="n">
        <f aca="false">Inputs!$B$5*B4350+Inputs!$B$6*C4350</f>
        <v>2588000</v>
      </c>
      <c r="G4350" s="29" t="n">
        <f aca="false">Inputs!$B$5*D4350</f>
        <v>96999.9999999999</v>
      </c>
      <c r="H4350" s="29" t="n">
        <f aca="false">Inputs!$B$6*E4350</f>
        <v>-43000</v>
      </c>
      <c r="I4350" s="29" t="n">
        <f aca="false">G4350+H4350</f>
        <v>53999.9999999999</v>
      </c>
      <c r="J4350" s="29" t="n">
        <f aca="false">J4349+I4350</f>
        <v>1229500</v>
      </c>
    </row>
    <row r="4351" customFormat="false" ht="15" hidden="false" customHeight="false" outlineLevel="0" collapsed="false">
      <c r="A4351" s="26" t="n">
        <v>43787</v>
      </c>
      <c r="B4351" s="27" t="n">
        <v>56.82</v>
      </c>
      <c r="C4351" s="27" t="n">
        <v>62.82</v>
      </c>
      <c r="D4351" s="28" t="n">
        <f aca="false">B4351-B4350</f>
        <v>-0.719999999999999</v>
      </c>
      <c r="E4351" s="28" t="n">
        <f aca="false">C4351-C4350</f>
        <v>-0.5</v>
      </c>
      <c r="F4351" s="29" t="n">
        <f aca="false">Inputs!$B$5*B4351+Inputs!$B$6*C4351</f>
        <v>2541000</v>
      </c>
      <c r="G4351" s="29" t="n">
        <f aca="false">Inputs!$B$5*D4351</f>
        <v>-71999.9999999999</v>
      </c>
      <c r="H4351" s="29" t="n">
        <f aca="false">Inputs!$B$6*E4351</f>
        <v>25000</v>
      </c>
      <c r="I4351" s="29" t="n">
        <f aca="false">G4351+H4351</f>
        <v>-46999.9999999999</v>
      </c>
      <c r="J4351" s="29" t="n">
        <f aca="false">J4350+I4351</f>
        <v>1182500</v>
      </c>
    </row>
    <row r="4352" customFormat="false" ht="15" hidden="false" customHeight="false" outlineLevel="0" collapsed="false">
      <c r="A4352" s="26" t="n">
        <v>43788</v>
      </c>
      <c r="B4352" s="27" t="n">
        <v>54.93</v>
      </c>
      <c r="C4352" s="27" t="n">
        <v>62.37</v>
      </c>
      <c r="D4352" s="28" t="n">
        <f aca="false">B4352-B4351</f>
        <v>-1.89</v>
      </c>
      <c r="E4352" s="28" t="n">
        <f aca="false">C4352-C4351</f>
        <v>-0.450000000000003</v>
      </c>
      <c r="F4352" s="29" t="n">
        <f aca="false">Inputs!$B$5*B4352+Inputs!$B$6*C4352</f>
        <v>2374500</v>
      </c>
      <c r="G4352" s="29" t="n">
        <f aca="false">Inputs!$B$5*D4352</f>
        <v>-189000</v>
      </c>
      <c r="H4352" s="29" t="n">
        <f aca="false">Inputs!$B$6*E4352</f>
        <v>22500.0000000001</v>
      </c>
      <c r="I4352" s="29" t="n">
        <f aca="false">G4352+H4352</f>
        <v>-166500</v>
      </c>
      <c r="J4352" s="29" t="n">
        <f aca="false">J4351+I4352</f>
        <v>1016000</v>
      </c>
    </row>
    <row r="4353" customFormat="false" ht="15" hidden="false" customHeight="false" outlineLevel="0" collapsed="false">
      <c r="A4353" s="26" t="n">
        <v>43789</v>
      </c>
      <c r="B4353" s="27" t="n">
        <v>56.71</v>
      </c>
      <c r="C4353" s="27" t="n">
        <v>63.8</v>
      </c>
      <c r="D4353" s="28" t="n">
        <f aca="false">B4353-B4352</f>
        <v>1.78</v>
      </c>
      <c r="E4353" s="28" t="n">
        <f aca="false">C4353-C4352</f>
        <v>1.43</v>
      </c>
      <c r="F4353" s="29" t="n">
        <f aca="false">Inputs!$B$5*B4353+Inputs!$B$6*C4353</f>
        <v>2481000</v>
      </c>
      <c r="G4353" s="29" t="n">
        <f aca="false">Inputs!$B$5*D4353</f>
        <v>178000</v>
      </c>
      <c r="H4353" s="29" t="n">
        <f aca="false">Inputs!$B$6*E4353</f>
        <v>-71500</v>
      </c>
      <c r="I4353" s="29" t="n">
        <f aca="false">G4353+H4353</f>
        <v>106500</v>
      </c>
      <c r="J4353" s="29" t="n">
        <f aca="false">J4352+I4353</f>
        <v>1122500</v>
      </c>
    </row>
    <row r="4354" customFormat="false" ht="15" hidden="false" customHeight="false" outlineLevel="0" collapsed="false">
      <c r="A4354" s="26" t="n">
        <v>43790</v>
      </c>
      <c r="B4354" s="27" t="n">
        <v>58.36</v>
      </c>
      <c r="C4354" s="27" t="n">
        <v>64.99</v>
      </c>
      <c r="D4354" s="28" t="n">
        <f aca="false">B4354-B4353</f>
        <v>1.65</v>
      </c>
      <c r="E4354" s="28" t="n">
        <f aca="false">C4354-C4353</f>
        <v>1.19</v>
      </c>
      <c r="F4354" s="29" t="n">
        <f aca="false">Inputs!$B$5*B4354+Inputs!$B$6*C4354</f>
        <v>2586500</v>
      </c>
      <c r="G4354" s="29" t="n">
        <f aca="false">Inputs!$B$5*D4354</f>
        <v>165000</v>
      </c>
      <c r="H4354" s="29" t="n">
        <f aca="false">Inputs!$B$6*E4354</f>
        <v>-59499.9999999999</v>
      </c>
      <c r="I4354" s="29" t="n">
        <f aca="false">G4354+H4354</f>
        <v>105500</v>
      </c>
      <c r="J4354" s="29" t="n">
        <f aca="false">J4353+I4354</f>
        <v>1228000</v>
      </c>
    </row>
    <row r="4355" customFormat="false" ht="15" hidden="false" customHeight="false" outlineLevel="0" collapsed="false">
      <c r="A4355" s="26" t="n">
        <v>43791</v>
      </c>
      <c r="B4355" s="27" t="n">
        <v>57.68</v>
      </c>
      <c r="C4355" s="27" t="n">
        <v>64.83</v>
      </c>
      <c r="D4355" s="28" t="n">
        <f aca="false">B4355-B4354</f>
        <v>-0.68</v>
      </c>
      <c r="E4355" s="28" t="n">
        <f aca="false">C4355-C4354</f>
        <v>-0.159999999999997</v>
      </c>
      <c r="F4355" s="29" t="n">
        <f aca="false">Inputs!$B$5*B4355+Inputs!$B$6*C4355</f>
        <v>2526500</v>
      </c>
      <c r="G4355" s="29" t="n">
        <f aca="false">Inputs!$B$5*D4355</f>
        <v>-68000</v>
      </c>
      <c r="H4355" s="29" t="n">
        <f aca="false">Inputs!$B$6*E4355</f>
        <v>7999.99999999983</v>
      </c>
      <c r="I4355" s="29" t="n">
        <f aca="false">G4355+H4355</f>
        <v>-60000.0000000001</v>
      </c>
      <c r="J4355" s="29" t="n">
        <f aca="false">J4354+I4355</f>
        <v>1168000</v>
      </c>
    </row>
    <row r="4356" customFormat="false" ht="15" hidden="false" customHeight="false" outlineLevel="0" collapsed="false">
      <c r="A4356" s="26" t="n">
        <v>43794</v>
      </c>
      <c r="B4356" s="27" t="n">
        <v>57.79</v>
      </c>
      <c r="C4356" s="27" t="n">
        <v>64.67</v>
      </c>
      <c r="D4356" s="28" t="n">
        <f aca="false">B4356-B4355</f>
        <v>0.109999999999999</v>
      </c>
      <c r="E4356" s="28" t="n">
        <f aca="false">C4356-C4355</f>
        <v>-0.159999999999997</v>
      </c>
      <c r="F4356" s="29" t="n">
        <f aca="false">Inputs!$B$5*B4356+Inputs!$B$6*C4356</f>
        <v>2545500</v>
      </c>
      <c r="G4356" s="29" t="n">
        <f aca="false">Inputs!$B$5*D4356</f>
        <v>10999.9999999999</v>
      </c>
      <c r="H4356" s="29" t="n">
        <f aca="false">Inputs!$B$6*E4356</f>
        <v>7999.99999999983</v>
      </c>
      <c r="I4356" s="29" t="n">
        <f aca="false">G4356+H4356</f>
        <v>18999.9999999998</v>
      </c>
      <c r="J4356" s="29" t="n">
        <f aca="false">J4355+I4356</f>
        <v>1187000</v>
      </c>
    </row>
    <row r="4357" customFormat="false" ht="15" hidden="false" customHeight="false" outlineLevel="0" collapsed="false">
      <c r="A4357" s="26" t="n">
        <v>43795</v>
      </c>
      <c r="B4357" s="27" t="n">
        <v>58.25</v>
      </c>
      <c r="C4357" s="27" t="n">
        <v>64.82</v>
      </c>
      <c r="D4357" s="28" t="n">
        <f aca="false">B4357-B4356</f>
        <v>0.460000000000001</v>
      </c>
      <c r="E4357" s="28" t="n">
        <f aca="false">C4357-C4356</f>
        <v>0.149999999999991</v>
      </c>
      <c r="F4357" s="29" t="n">
        <f aca="false">Inputs!$B$5*B4357+Inputs!$B$6*C4357</f>
        <v>2584000</v>
      </c>
      <c r="G4357" s="29" t="n">
        <f aca="false">Inputs!$B$5*D4357</f>
        <v>46000.0000000001</v>
      </c>
      <c r="H4357" s="29" t="n">
        <f aca="false">Inputs!$B$6*E4357</f>
        <v>-7499.99999999957</v>
      </c>
      <c r="I4357" s="29" t="n">
        <f aca="false">G4357+H4357</f>
        <v>38500.0000000005</v>
      </c>
      <c r="J4357" s="29" t="n">
        <f aca="false">J4356+I4357</f>
        <v>1225500</v>
      </c>
    </row>
    <row r="4358" customFormat="false" ht="15" hidden="false" customHeight="false" outlineLevel="0" collapsed="false">
      <c r="A4358" s="26" t="n">
        <v>43796</v>
      </c>
      <c r="B4358" s="27" t="n">
        <v>58.12</v>
      </c>
      <c r="C4358" s="27" t="n">
        <v>65.03</v>
      </c>
      <c r="D4358" s="28" t="n">
        <f aca="false">B4358-B4357</f>
        <v>-0.130000000000003</v>
      </c>
      <c r="E4358" s="28" t="n">
        <f aca="false">C4358-C4357</f>
        <v>0.210000000000008</v>
      </c>
      <c r="F4358" s="29" t="n">
        <f aca="false">Inputs!$B$5*B4358+Inputs!$B$6*C4358</f>
        <v>2560500</v>
      </c>
      <c r="G4358" s="29" t="n">
        <f aca="false">Inputs!$B$5*D4358</f>
        <v>-13000.0000000003</v>
      </c>
      <c r="H4358" s="29" t="n">
        <f aca="false">Inputs!$B$6*E4358</f>
        <v>-10500.0000000004</v>
      </c>
      <c r="I4358" s="29" t="n">
        <f aca="false">G4358+H4358</f>
        <v>-23500.0000000007</v>
      </c>
      <c r="J4358" s="29" t="n">
        <f aca="false">J4357+I4358</f>
        <v>1202000</v>
      </c>
    </row>
    <row r="4359" customFormat="false" ht="15" hidden="false" customHeight="false" outlineLevel="0" collapsed="false">
      <c r="A4359" s="26" t="n">
        <v>43798</v>
      </c>
      <c r="B4359" s="27" t="n">
        <v>58.12</v>
      </c>
      <c r="C4359" s="27" t="n">
        <v>64.5</v>
      </c>
      <c r="D4359" s="28" t="n">
        <f aca="false">B4359-B4358</f>
        <v>0</v>
      </c>
      <c r="E4359" s="28" t="n">
        <f aca="false">C4359-C4358</f>
        <v>-0.530000000000001</v>
      </c>
      <c r="F4359" s="29" t="n">
        <f aca="false">Inputs!$B$5*B4359+Inputs!$B$6*C4359</f>
        <v>2587000</v>
      </c>
      <c r="G4359" s="29" t="n">
        <f aca="false">Inputs!$B$5*D4359</f>
        <v>0</v>
      </c>
      <c r="H4359" s="29" t="n">
        <f aca="false">Inputs!$B$6*E4359</f>
        <v>26500.0000000001</v>
      </c>
      <c r="I4359" s="29" t="n">
        <f aca="false">G4359+H4359</f>
        <v>26500.0000000001</v>
      </c>
      <c r="J4359" s="29" t="n">
        <f aca="false">J4358+I4359</f>
        <v>1228500</v>
      </c>
    </row>
    <row r="4360" customFormat="false" ht="15" hidden="false" customHeight="false" outlineLevel="0" collapsed="false">
      <c r="A4360" s="26" t="n">
        <v>43801</v>
      </c>
      <c r="B4360" s="27" t="n">
        <v>55.97</v>
      </c>
      <c r="C4360" s="27" t="n">
        <v>63.2</v>
      </c>
      <c r="D4360" s="28" t="n">
        <f aca="false">B4360-B4359</f>
        <v>-2.15</v>
      </c>
      <c r="E4360" s="28" t="n">
        <f aca="false">C4360-C4359</f>
        <v>-1.3</v>
      </c>
      <c r="F4360" s="29" t="n">
        <f aca="false">Inputs!$B$5*B4360+Inputs!$B$6*C4360</f>
        <v>2437000</v>
      </c>
      <c r="G4360" s="29" t="n">
        <f aca="false">Inputs!$B$5*D4360</f>
        <v>-215000</v>
      </c>
      <c r="H4360" s="29" t="n">
        <f aca="false">Inputs!$B$6*E4360</f>
        <v>64999.9999999999</v>
      </c>
      <c r="I4360" s="29" t="n">
        <f aca="false">G4360+H4360</f>
        <v>-150000</v>
      </c>
      <c r="J4360" s="29" t="n">
        <f aca="false">J4359+I4360</f>
        <v>1078500</v>
      </c>
    </row>
    <row r="4361" customFormat="false" ht="15" hidden="false" customHeight="false" outlineLevel="0" collapsed="false">
      <c r="A4361" s="26" t="n">
        <v>43802</v>
      </c>
      <c r="B4361" s="27" t="n">
        <v>56.15</v>
      </c>
      <c r="C4361" s="27" t="n">
        <v>62.95</v>
      </c>
      <c r="D4361" s="28" t="n">
        <f aca="false">B4361-B4360</f>
        <v>0.18</v>
      </c>
      <c r="E4361" s="28" t="n">
        <f aca="false">C4361-C4360</f>
        <v>-0.25</v>
      </c>
      <c r="F4361" s="29" t="n">
        <f aca="false">Inputs!$B$5*B4361+Inputs!$B$6*C4361</f>
        <v>2467500</v>
      </c>
      <c r="G4361" s="29" t="n">
        <f aca="false">Inputs!$B$5*D4361</f>
        <v>18000</v>
      </c>
      <c r="H4361" s="29" t="n">
        <f aca="false">Inputs!$B$6*E4361</f>
        <v>12500</v>
      </c>
      <c r="I4361" s="29" t="n">
        <f aca="false">G4361+H4361</f>
        <v>30500</v>
      </c>
      <c r="J4361" s="29" t="n">
        <f aca="false">J4360+I4361</f>
        <v>1109000</v>
      </c>
    </row>
    <row r="4362" customFormat="false" ht="15" hidden="false" customHeight="false" outlineLevel="0" collapsed="false">
      <c r="A4362" s="26" t="n">
        <v>43803</v>
      </c>
      <c r="B4362" s="27" t="n">
        <v>58.46</v>
      </c>
      <c r="C4362" s="27" t="n">
        <v>65.25</v>
      </c>
      <c r="D4362" s="28" t="n">
        <f aca="false">B4362-B4361</f>
        <v>2.31</v>
      </c>
      <c r="E4362" s="28" t="n">
        <f aca="false">C4362-C4361</f>
        <v>2.3</v>
      </c>
      <c r="F4362" s="29" t="n">
        <f aca="false">Inputs!$B$5*B4362+Inputs!$B$6*C4362</f>
        <v>2583500</v>
      </c>
      <c r="G4362" s="29" t="n">
        <f aca="false">Inputs!$B$5*D4362</f>
        <v>231000</v>
      </c>
      <c r="H4362" s="29" t="n">
        <f aca="false">Inputs!$B$6*E4362</f>
        <v>-115000</v>
      </c>
      <c r="I4362" s="29" t="n">
        <f aca="false">G4362+H4362</f>
        <v>116000</v>
      </c>
      <c r="J4362" s="29" t="n">
        <f aca="false">J4361+I4362</f>
        <v>1225000</v>
      </c>
    </row>
    <row r="4363" customFormat="false" ht="15" hidden="false" customHeight="false" outlineLevel="0" collapsed="false">
      <c r="A4363" s="26" t="n">
        <v>43804</v>
      </c>
      <c r="B4363" s="27" t="n">
        <v>58.42</v>
      </c>
      <c r="C4363" s="27" t="n">
        <v>65.67</v>
      </c>
      <c r="D4363" s="28" t="n">
        <f aca="false">B4363-B4362</f>
        <v>-0.0399999999999992</v>
      </c>
      <c r="E4363" s="28" t="n">
        <f aca="false">C4363-C4362</f>
        <v>0.420000000000002</v>
      </c>
      <c r="F4363" s="29" t="n">
        <f aca="false">Inputs!$B$5*B4363+Inputs!$B$6*C4363</f>
        <v>2558500</v>
      </c>
      <c r="G4363" s="29" t="n">
        <f aca="false">Inputs!$B$5*D4363</f>
        <v>-3999.99999999991</v>
      </c>
      <c r="H4363" s="29" t="n">
        <f aca="false">Inputs!$B$6*E4363</f>
        <v>-21000.0000000001</v>
      </c>
      <c r="I4363" s="29" t="n">
        <f aca="false">G4363+H4363</f>
        <v>-25000</v>
      </c>
      <c r="J4363" s="29" t="n">
        <f aca="false">J4362+I4363</f>
        <v>1200000</v>
      </c>
    </row>
    <row r="4364" customFormat="false" ht="15" hidden="false" customHeight="false" outlineLevel="0" collapsed="false">
      <c r="A4364" s="26" t="n">
        <v>43805</v>
      </c>
      <c r="B4364" s="27" t="n">
        <v>59.2</v>
      </c>
      <c r="C4364" s="27" t="n">
        <v>66.5</v>
      </c>
      <c r="D4364" s="28" t="n">
        <f aca="false">B4364-B4363</f>
        <v>0.780000000000001</v>
      </c>
      <c r="E4364" s="28" t="n">
        <f aca="false">C4364-C4363</f>
        <v>0.829999999999998</v>
      </c>
      <c r="F4364" s="29" t="n">
        <f aca="false">Inputs!$B$5*B4364+Inputs!$B$6*C4364</f>
        <v>2595000</v>
      </c>
      <c r="G4364" s="29" t="n">
        <f aca="false">Inputs!$B$5*D4364</f>
        <v>78000.0000000001</v>
      </c>
      <c r="H4364" s="29" t="n">
        <f aca="false">Inputs!$B$6*E4364</f>
        <v>-41499.9999999999</v>
      </c>
      <c r="I4364" s="29" t="n">
        <f aca="false">G4364+H4364</f>
        <v>36500.0000000002</v>
      </c>
      <c r="J4364" s="29" t="n">
        <f aca="false">J4363+I4364</f>
        <v>1236500</v>
      </c>
    </row>
    <row r="4365" customFormat="false" ht="15" hidden="false" customHeight="false" outlineLevel="0" collapsed="false">
      <c r="A4365" s="26" t="n">
        <v>43808</v>
      </c>
      <c r="B4365" s="27" t="n">
        <v>58.99</v>
      </c>
      <c r="C4365" s="27" t="n">
        <v>66.44</v>
      </c>
      <c r="D4365" s="28" t="n">
        <f aca="false">B4365-B4364</f>
        <v>-0.210000000000001</v>
      </c>
      <c r="E4365" s="28" t="n">
        <f aca="false">C4365-C4364</f>
        <v>-0.0600000000000023</v>
      </c>
      <c r="F4365" s="29" t="n">
        <f aca="false">Inputs!$B$5*B4365+Inputs!$B$6*C4365</f>
        <v>2577000</v>
      </c>
      <c r="G4365" s="29" t="n">
        <f aca="false">Inputs!$B$5*D4365</f>
        <v>-21000.0000000001</v>
      </c>
      <c r="H4365" s="29" t="n">
        <f aca="false">Inputs!$B$6*E4365</f>
        <v>3000.00000000011</v>
      </c>
      <c r="I4365" s="29" t="n">
        <f aca="false">G4365+H4365</f>
        <v>-18000</v>
      </c>
      <c r="J4365" s="29" t="n">
        <f aca="false">J4364+I4365</f>
        <v>1218500</v>
      </c>
    </row>
    <row r="4366" customFormat="false" ht="15" hidden="false" customHeight="false" outlineLevel="0" collapsed="false">
      <c r="A4366" s="26" t="n">
        <v>43809</v>
      </c>
      <c r="B4366" s="27" t="n">
        <v>59.22</v>
      </c>
      <c r="C4366" s="27" t="n">
        <v>66.57</v>
      </c>
      <c r="D4366" s="28" t="n">
        <f aca="false">B4366-B4365</f>
        <v>0.229999999999997</v>
      </c>
      <c r="E4366" s="28" t="n">
        <f aca="false">C4366-C4365</f>
        <v>0.129999999999995</v>
      </c>
      <c r="F4366" s="29" t="n">
        <f aca="false">Inputs!$B$5*B4366+Inputs!$B$6*C4366</f>
        <v>2593500</v>
      </c>
      <c r="G4366" s="29" t="n">
        <f aca="false">Inputs!$B$5*D4366</f>
        <v>22999.9999999997</v>
      </c>
      <c r="H4366" s="29" t="n">
        <f aca="false">Inputs!$B$6*E4366</f>
        <v>-6499.99999999977</v>
      </c>
      <c r="I4366" s="29" t="n">
        <f aca="false">G4366+H4366</f>
        <v>16499.9999999999</v>
      </c>
      <c r="J4366" s="29" t="n">
        <f aca="false">J4365+I4366</f>
        <v>1235000</v>
      </c>
    </row>
    <row r="4367" customFormat="false" ht="15" hidden="false" customHeight="false" outlineLevel="0" collapsed="false">
      <c r="A4367" s="26" t="n">
        <v>43810</v>
      </c>
      <c r="B4367" s="27" t="n">
        <v>58.74</v>
      </c>
      <c r="C4367" s="27" t="n">
        <v>65.37</v>
      </c>
      <c r="D4367" s="28" t="n">
        <f aca="false">B4367-B4366</f>
        <v>-0.479999999999997</v>
      </c>
      <c r="E4367" s="28" t="n">
        <f aca="false">C4367-C4366</f>
        <v>-1.19999999999999</v>
      </c>
      <c r="F4367" s="29" t="n">
        <f aca="false">Inputs!$B$5*B4367+Inputs!$B$6*C4367</f>
        <v>2605500</v>
      </c>
      <c r="G4367" s="29" t="n">
        <f aca="false">Inputs!$B$5*D4367</f>
        <v>-47999.9999999997</v>
      </c>
      <c r="H4367" s="29" t="n">
        <f aca="false">Inputs!$B$6*E4367</f>
        <v>59999.9999999994</v>
      </c>
      <c r="I4367" s="29" t="n">
        <f aca="false">G4367+H4367</f>
        <v>11999.9999999997</v>
      </c>
      <c r="J4367" s="29" t="n">
        <f aca="false">J4366+I4367</f>
        <v>1247000</v>
      </c>
    </row>
    <row r="4368" customFormat="false" ht="15" hidden="false" customHeight="false" outlineLevel="0" collapsed="false">
      <c r="A4368" s="26" t="n">
        <v>43811</v>
      </c>
      <c r="B4368" s="27" t="n">
        <v>59.18</v>
      </c>
      <c r="C4368" s="27" t="n">
        <v>66.67</v>
      </c>
      <c r="D4368" s="28" t="n">
        <f aca="false">B4368-B4367</f>
        <v>0.439999999999998</v>
      </c>
      <c r="E4368" s="28" t="n">
        <f aca="false">C4368-C4367</f>
        <v>1.3</v>
      </c>
      <c r="F4368" s="29" t="n">
        <f aca="false">Inputs!$B$5*B4368+Inputs!$B$6*C4368</f>
        <v>2584500</v>
      </c>
      <c r="G4368" s="29" t="n">
        <f aca="false">Inputs!$B$5*D4368</f>
        <v>43999.9999999998</v>
      </c>
      <c r="H4368" s="29" t="n">
        <f aca="false">Inputs!$B$6*E4368</f>
        <v>-64999.9999999999</v>
      </c>
      <c r="I4368" s="29" t="n">
        <f aca="false">G4368+H4368</f>
        <v>-21000.0000000001</v>
      </c>
      <c r="J4368" s="29" t="n">
        <f aca="false">J4367+I4368</f>
        <v>1226000</v>
      </c>
    </row>
    <row r="4369" customFormat="false" ht="15" hidden="false" customHeight="false" outlineLevel="0" collapsed="false">
      <c r="A4369" s="26" t="n">
        <v>43812</v>
      </c>
      <c r="B4369" s="27" t="n">
        <v>60.11</v>
      </c>
      <c r="C4369" s="27" t="n">
        <v>67.44</v>
      </c>
      <c r="D4369" s="28" t="n">
        <f aca="false">B4369-B4368</f>
        <v>0.93</v>
      </c>
      <c r="E4369" s="28" t="n">
        <f aca="false">C4369-C4368</f>
        <v>0.769999999999996</v>
      </c>
      <c r="F4369" s="29" t="n">
        <f aca="false">Inputs!$B$5*B4369+Inputs!$B$6*C4369</f>
        <v>2639000</v>
      </c>
      <c r="G4369" s="29" t="n">
        <f aca="false">Inputs!$B$5*D4369</f>
        <v>93000</v>
      </c>
      <c r="H4369" s="29" t="n">
        <f aca="false">Inputs!$B$6*E4369</f>
        <v>-38499.9999999998</v>
      </c>
      <c r="I4369" s="29" t="n">
        <f aca="false">G4369+H4369</f>
        <v>54500.0000000002</v>
      </c>
      <c r="J4369" s="29" t="n">
        <f aca="false">J4368+I4369</f>
        <v>1280500</v>
      </c>
    </row>
    <row r="4370" customFormat="false" ht="15" hidden="false" customHeight="false" outlineLevel="0" collapsed="false">
      <c r="A4370" s="26" t="n">
        <v>43815</v>
      </c>
      <c r="B4370" s="27" t="n">
        <v>60.21</v>
      </c>
      <c r="C4370" s="27" t="n">
        <v>68.04</v>
      </c>
      <c r="D4370" s="28" t="n">
        <f aca="false">B4370-B4369</f>
        <v>0.100000000000001</v>
      </c>
      <c r="E4370" s="28" t="n">
        <f aca="false">C4370-C4369</f>
        <v>0.600000000000009</v>
      </c>
      <c r="F4370" s="29" t="n">
        <f aca="false">Inputs!$B$5*B4370+Inputs!$B$6*C4370</f>
        <v>2619000</v>
      </c>
      <c r="G4370" s="29" t="n">
        <f aca="false">Inputs!$B$5*D4370</f>
        <v>10000.0000000001</v>
      </c>
      <c r="H4370" s="29" t="n">
        <f aca="false">Inputs!$B$6*E4370</f>
        <v>-30000.0000000004</v>
      </c>
      <c r="I4370" s="29" t="n">
        <f aca="false">G4370+H4370</f>
        <v>-20000.0000000003</v>
      </c>
      <c r="J4370" s="29" t="n">
        <f aca="false">J4369+I4370</f>
        <v>1260500</v>
      </c>
    </row>
    <row r="4371" customFormat="false" ht="15" hidden="false" customHeight="false" outlineLevel="0" collapsed="false">
      <c r="A4371" s="26" t="n">
        <v>43816</v>
      </c>
      <c r="B4371" s="27" t="n">
        <v>60.88</v>
      </c>
      <c r="C4371" s="27" t="n">
        <v>68.99</v>
      </c>
      <c r="D4371" s="28" t="n">
        <f aca="false">B4371-B4370</f>
        <v>0.670000000000002</v>
      </c>
      <c r="E4371" s="28" t="n">
        <f aca="false">C4371-C4370</f>
        <v>0.949999999999989</v>
      </c>
      <c r="F4371" s="29" t="n">
        <f aca="false">Inputs!$B$5*B4371+Inputs!$B$6*C4371</f>
        <v>2638500</v>
      </c>
      <c r="G4371" s="29" t="n">
        <f aca="false">Inputs!$B$5*D4371</f>
        <v>67000.0000000002</v>
      </c>
      <c r="H4371" s="29" t="n">
        <f aca="false">Inputs!$B$6*E4371</f>
        <v>-47499.9999999994</v>
      </c>
      <c r="I4371" s="29" t="n">
        <f aca="false">G4371+H4371</f>
        <v>19500.0000000007</v>
      </c>
      <c r="J4371" s="29" t="n">
        <f aca="false">J4370+I4371</f>
        <v>1280000</v>
      </c>
    </row>
    <row r="4372" customFormat="false" ht="15" hidden="false" customHeight="false" outlineLevel="0" collapsed="false">
      <c r="A4372" s="26" t="n">
        <v>43817</v>
      </c>
      <c r="B4372" s="27" t="n">
        <v>60.93</v>
      </c>
      <c r="C4372" s="27" t="n">
        <v>69.12</v>
      </c>
      <c r="D4372" s="28" t="n">
        <f aca="false">B4372-B4371</f>
        <v>0.0499999999999972</v>
      </c>
      <c r="E4372" s="28" t="n">
        <f aca="false">C4372-C4371</f>
        <v>0.13000000000001</v>
      </c>
      <c r="F4372" s="29" t="n">
        <f aca="false">Inputs!$B$5*B4372+Inputs!$B$6*C4372</f>
        <v>2637000</v>
      </c>
      <c r="G4372" s="29" t="n">
        <f aca="false">Inputs!$B$5*D4372</f>
        <v>4999.99999999972</v>
      </c>
      <c r="H4372" s="29" t="n">
        <f aca="false">Inputs!$B$6*E4372</f>
        <v>-6500.00000000048</v>
      </c>
      <c r="I4372" s="29" t="n">
        <f aca="false">G4372+H4372</f>
        <v>-1500.00000000077</v>
      </c>
      <c r="J4372" s="29" t="n">
        <f aca="false">J4371+I4372</f>
        <v>1278500</v>
      </c>
    </row>
    <row r="4373" customFormat="false" ht="15" hidden="false" customHeight="false" outlineLevel="0" collapsed="false">
      <c r="A4373" s="26" t="n">
        <v>43818</v>
      </c>
      <c r="B4373" s="27" t="n">
        <v>61.3</v>
      </c>
      <c r="C4373" s="27" t="n">
        <v>69.7</v>
      </c>
      <c r="D4373" s="28" t="n">
        <f aca="false">B4373-B4372</f>
        <v>0.369999999999997</v>
      </c>
      <c r="E4373" s="28" t="n">
        <f aca="false">C4373-C4372</f>
        <v>0.579999999999998</v>
      </c>
      <c r="F4373" s="29" t="n">
        <f aca="false">Inputs!$B$5*B4373+Inputs!$B$6*C4373</f>
        <v>2645000</v>
      </c>
      <c r="G4373" s="29" t="n">
        <f aca="false">Inputs!$B$5*D4373</f>
        <v>36999.9999999997</v>
      </c>
      <c r="H4373" s="29" t="n">
        <f aca="false">Inputs!$B$6*E4373</f>
        <v>-28999.9999999999</v>
      </c>
      <c r="I4373" s="29" t="n">
        <f aca="false">G4373+H4373</f>
        <v>7999.99999999983</v>
      </c>
      <c r="J4373" s="29" t="n">
        <f aca="false">J4372+I4373</f>
        <v>1286500</v>
      </c>
    </row>
    <row r="4374" customFormat="false" ht="15" hidden="false" customHeight="false" outlineLevel="0" collapsed="false">
      <c r="A4374" s="26" t="n">
        <v>43819</v>
      </c>
      <c r="B4374" s="27" t="n">
        <v>60.43</v>
      </c>
      <c r="C4374" s="27" t="n">
        <v>68.66</v>
      </c>
      <c r="D4374" s="28" t="n">
        <f aca="false">B4374-B4373</f>
        <v>-0.869999999999997</v>
      </c>
      <c r="E4374" s="28" t="n">
        <f aca="false">C4374-C4373</f>
        <v>-1.04000000000001</v>
      </c>
      <c r="F4374" s="29" t="n">
        <f aca="false">Inputs!$B$5*B4374+Inputs!$B$6*C4374</f>
        <v>2610000</v>
      </c>
      <c r="G4374" s="29" t="n">
        <f aca="false">Inputs!$B$5*D4374</f>
        <v>-86999.9999999997</v>
      </c>
      <c r="H4374" s="29" t="n">
        <f aca="false">Inputs!$B$6*E4374</f>
        <v>52000.0000000003</v>
      </c>
      <c r="I4374" s="29" t="n">
        <f aca="false">G4374+H4374</f>
        <v>-34999.9999999994</v>
      </c>
      <c r="J4374" s="29" t="n">
        <f aca="false">J4373+I4374</f>
        <v>1251500</v>
      </c>
    </row>
    <row r="4375" customFormat="false" ht="15" hidden="false" customHeight="false" outlineLevel="0" collapsed="false">
      <c r="A4375" s="26" t="n">
        <v>43822</v>
      </c>
      <c r="B4375" s="27" t="n">
        <v>60.51</v>
      </c>
      <c r="C4375" s="27" t="n">
        <v>67.49</v>
      </c>
      <c r="D4375" s="28" t="n">
        <f aca="false">B4375-B4374</f>
        <v>0.0799999999999983</v>
      </c>
      <c r="E4375" s="28" t="n">
        <f aca="false">C4375-C4374</f>
        <v>-1.17</v>
      </c>
      <c r="F4375" s="29" t="n">
        <f aca="false">Inputs!$B$5*B4375+Inputs!$B$6*C4375</f>
        <v>2676500</v>
      </c>
      <c r="G4375" s="29" t="n">
        <f aca="false">Inputs!$B$5*D4375</f>
        <v>7999.99999999983</v>
      </c>
      <c r="H4375" s="29" t="n">
        <f aca="false">Inputs!$B$6*E4375</f>
        <v>58500.0000000001</v>
      </c>
      <c r="I4375" s="29" t="n">
        <f aca="false">G4375+H4375</f>
        <v>66499.9999999999</v>
      </c>
      <c r="J4375" s="29" t="n">
        <f aca="false">J4374+I4375</f>
        <v>1318000</v>
      </c>
    </row>
    <row r="4376" customFormat="false" ht="15" hidden="false" customHeight="false" outlineLevel="0" collapsed="false">
      <c r="A4376" s="26" t="n">
        <v>43823</v>
      </c>
      <c r="B4376" s="27" t="n">
        <v>61.17</v>
      </c>
      <c r="C4376" s="27" t="n">
        <v>69.26</v>
      </c>
      <c r="D4376" s="28" t="n">
        <f aca="false">B4376-B4375</f>
        <v>0.660000000000004</v>
      </c>
      <c r="E4376" s="28" t="n">
        <f aca="false">C4376-C4375</f>
        <v>1.77000000000001</v>
      </c>
      <c r="F4376" s="29" t="n">
        <f aca="false">Inputs!$B$5*B4376+Inputs!$B$6*C4376</f>
        <v>2654000</v>
      </c>
      <c r="G4376" s="29" t="n">
        <f aca="false">Inputs!$B$5*D4376</f>
        <v>66000.0000000004</v>
      </c>
      <c r="H4376" s="29" t="n">
        <f aca="false">Inputs!$B$6*E4376</f>
        <v>-88500.0000000005</v>
      </c>
      <c r="I4376" s="29" t="n">
        <f aca="false">G4376+H4376</f>
        <v>-22500.0000000001</v>
      </c>
      <c r="J4376" s="29" t="n">
        <f aca="false">J4375+I4376</f>
        <v>1295500</v>
      </c>
    </row>
    <row r="4377" customFormat="false" ht="15" hidden="false" customHeight="false" outlineLevel="0" collapsed="false">
      <c r="A4377" s="26" t="n">
        <v>43825</v>
      </c>
      <c r="B4377" s="27" t="n">
        <v>61.72</v>
      </c>
      <c r="C4377" s="27" t="n">
        <v>69.26</v>
      </c>
      <c r="D4377" s="28" t="n">
        <f aca="false">B4377-B4376</f>
        <v>0.549999999999997</v>
      </c>
      <c r="E4377" s="28" t="n">
        <f aca="false">C4377-C4376</f>
        <v>0</v>
      </c>
      <c r="F4377" s="29" t="n">
        <f aca="false">Inputs!$B$5*B4377+Inputs!$B$6*C4377</f>
        <v>2709000</v>
      </c>
      <c r="G4377" s="29" t="n">
        <f aca="false">Inputs!$B$5*D4377</f>
        <v>54999.9999999997</v>
      </c>
      <c r="H4377" s="29" t="n">
        <f aca="false">Inputs!$B$6*E4377</f>
        <v>-0</v>
      </c>
      <c r="I4377" s="29" t="n">
        <f aca="false">G4377+H4377</f>
        <v>54999.9999999997</v>
      </c>
      <c r="J4377" s="29" t="n">
        <f aca="false">J4376+I4377</f>
        <v>1350500</v>
      </c>
    </row>
    <row r="4378" customFormat="false" ht="15" hidden="false" customHeight="false" outlineLevel="0" collapsed="false">
      <c r="A4378" s="26" t="n">
        <v>43826</v>
      </c>
      <c r="B4378" s="27" t="n">
        <v>61.76</v>
      </c>
      <c r="C4378" s="27" t="n">
        <v>68.91</v>
      </c>
      <c r="D4378" s="28" t="n">
        <f aca="false">B4378-B4377</f>
        <v>0.0399999999999992</v>
      </c>
      <c r="E4378" s="28" t="n">
        <f aca="false">C4378-C4377</f>
        <v>-0.350000000000009</v>
      </c>
      <c r="F4378" s="29" t="n">
        <f aca="false">Inputs!$B$5*B4378+Inputs!$B$6*C4378</f>
        <v>2730500</v>
      </c>
      <c r="G4378" s="29" t="n">
        <f aca="false">Inputs!$B$5*D4378</f>
        <v>3999.99999999991</v>
      </c>
      <c r="H4378" s="29" t="n">
        <f aca="false">Inputs!$B$6*E4378</f>
        <v>17500.0000000004</v>
      </c>
      <c r="I4378" s="29" t="n">
        <f aca="false">G4378+H4378</f>
        <v>21500.0000000003</v>
      </c>
      <c r="J4378" s="29" t="n">
        <f aca="false">J4377+I4378</f>
        <v>1372000</v>
      </c>
    </row>
    <row r="4379" customFormat="false" ht="15" hidden="false" customHeight="false" outlineLevel="0" collapsed="false">
      <c r="A4379" s="26" t="n">
        <v>43829</v>
      </c>
      <c r="B4379" s="27" t="n">
        <v>61.66</v>
      </c>
      <c r="C4379" s="27" t="n">
        <v>68.3</v>
      </c>
      <c r="D4379" s="28" t="n">
        <f aca="false">B4379-B4378</f>
        <v>-0.100000000000001</v>
      </c>
      <c r="E4379" s="28" t="n">
        <f aca="false">C4379-C4378</f>
        <v>-0.609999999999999</v>
      </c>
      <c r="F4379" s="29" t="n">
        <f aca="false">Inputs!$B$5*B4379+Inputs!$B$6*C4379</f>
        <v>2751000</v>
      </c>
      <c r="G4379" s="29" t="n">
        <f aca="false">Inputs!$B$5*D4379</f>
        <v>-10000.0000000001</v>
      </c>
      <c r="H4379" s="29" t="n">
        <f aca="false">Inputs!$B$6*E4379</f>
        <v>30500</v>
      </c>
      <c r="I4379" s="29" t="n">
        <f aca="false">G4379+H4379</f>
        <v>20499.9999999998</v>
      </c>
      <c r="J4379" s="29" t="n">
        <f aca="false">J4378+I4379</f>
        <v>1392500</v>
      </c>
    </row>
    <row r="4380" customFormat="false" ht="15" hidden="false" customHeight="false" outlineLevel="0" collapsed="false">
      <c r="A4380" s="26" t="n">
        <v>43830</v>
      </c>
      <c r="B4380" s="27" t="n">
        <v>61.14</v>
      </c>
      <c r="C4380" s="27" t="n">
        <v>67.77</v>
      </c>
      <c r="D4380" s="28" t="n">
        <f aca="false">B4380-B4379</f>
        <v>-0.519999999999996</v>
      </c>
      <c r="E4380" s="28" t="n">
        <f aca="false">C4380-C4379</f>
        <v>-0.530000000000001</v>
      </c>
      <c r="F4380" s="29" t="n">
        <f aca="false">Inputs!$B$5*B4380+Inputs!$B$6*C4380</f>
        <v>2725500</v>
      </c>
      <c r="G4380" s="29" t="n">
        <f aca="false">Inputs!$B$5*D4380</f>
        <v>-51999.9999999996</v>
      </c>
      <c r="H4380" s="29" t="n">
        <f aca="false">Inputs!$B$6*E4380</f>
        <v>26500.0000000001</v>
      </c>
      <c r="I4380" s="29" t="n">
        <f aca="false">G4380+H4380</f>
        <v>-25499.9999999995</v>
      </c>
      <c r="J4380" s="29" t="n">
        <f aca="false">J4379+I4380</f>
        <v>1367000</v>
      </c>
    </row>
    <row r="4381" customFormat="false" ht="15" hidden="false" customHeight="false" outlineLevel="0" collapsed="false">
      <c r="A4381" s="26" t="n">
        <v>43832</v>
      </c>
      <c r="B4381" s="27" t="n">
        <v>61.17</v>
      </c>
      <c r="C4381" s="27" t="n">
        <v>67.05</v>
      </c>
      <c r="D4381" s="28" t="n">
        <f aca="false">B4381-B4380</f>
        <v>0.0300000000000011</v>
      </c>
      <c r="E4381" s="28" t="n">
        <f aca="false">C4381-C4380</f>
        <v>-0.719999999999999</v>
      </c>
      <c r="F4381" s="29" t="n">
        <f aca="false">Inputs!$B$5*B4381+Inputs!$B$6*C4381</f>
        <v>2764500</v>
      </c>
      <c r="G4381" s="29" t="n">
        <f aca="false">Inputs!$B$5*D4381</f>
        <v>3000.00000000011</v>
      </c>
      <c r="H4381" s="29" t="n">
        <f aca="false">Inputs!$B$6*E4381</f>
        <v>35999.9999999999</v>
      </c>
      <c r="I4381" s="29" t="n">
        <f aca="false">G4381+H4381</f>
        <v>39000.0000000001</v>
      </c>
      <c r="J4381" s="29" t="n">
        <f aca="false">J4380+I4381</f>
        <v>1406000</v>
      </c>
    </row>
    <row r="4382" customFormat="false" ht="15" hidden="false" customHeight="false" outlineLevel="0" collapsed="false">
      <c r="A4382" s="26" t="n">
        <v>43833</v>
      </c>
      <c r="B4382" s="27" t="n">
        <v>63</v>
      </c>
      <c r="C4382" s="27" t="n">
        <v>69.08</v>
      </c>
      <c r="D4382" s="28" t="n">
        <f aca="false">B4382-B4381</f>
        <v>1.83</v>
      </c>
      <c r="E4382" s="28" t="n">
        <f aca="false">C4382-C4381</f>
        <v>2.03</v>
      </c>
      <c r="F4382" s="29" t="n">
        <f aca="false">Inputs!$B$5*B4382+Inputs!$B$6*C4382</f>
        <v>2846000</v>
      </c>
      <c r="G4382" s="29" t="n">
        <f aca="false">Inputs!$B$5*D4382</f>
        <v>183000</v>
      </c>
      <c r="H4382" s="29" t="n">
        <f aca="false">Inputs!$B$6*E4382</f>
        <v>-101500</v>
      </c>
      <c r="I4382" s="29" t="n">
        <f aca="false">G4382+H4382</f>
        <v>81499.9999999998</v>
      </c>
      <c r="J4382" s="29" t="n">
        <f aca="false">J4381+I4382</f>
        <v>1487500</v>
      </c>
    </row>
    <row r="4383" customFormat="false" ht="15" hidden="false" customHeight="false" outlineLevel="0" collapsed="false">
      <c r="A4383" s="26" t="n">
        <v>43836</v>
      </c>
      <c r="B4383" s="27" t="n">
        <v>63.27</v>
      </c>
      <c r="C4383" s="27" t="n">
        <v>70.25</v>
      </c>
      <c r="D4383" s="28" t="n">
        <f aca="false">B4383-B4382</f>
        <v>0.270000000000003</v>
      </c>
      <c r="E4383" s="28" t="n">
        <f aca="false">C4383-C4382</f>
        <v>1.17</v>
      </c>
      <c r="F4383" s="29" t="n">
        <f aca="false">Inputs!$B$5*B4383+Inputs!$B$6*C4383</f>
        <v>2814500</v>
      </c>
      <c r="G4383" s="29" t="n">
        <f aca="false">Inputs!$B$5*D4383</f>
        <v>27000.0000000003</v>
      </c>
      <c r="H4383" s="29" t="n">
        <f aca="false">Inputs!$B$6*E4383</f>
        <v>-58500.0000000001</v>
      </c>
      <c r="I4383" s="29" t="n">
        <f aca="false">G4383+H4383</f>
        <v>-31499.9999999998</v>
      </c>
      <c r="J4383" s="29" t="n">
        <f aca="false">J4382+I4383</f>
        <v>1456000</v>
      </c>
    </row>
    <row r="4384" customFormat="false" ht="15" hidden="false" customHeight="false" outlineLevel="0" collapsed="false">
      <c r="A4384" s="26" t="n">
        <v>43837</v>
      </c>
      <c r="B4384" s="27" t="n">
        <v>62.7</v>
      </c>
      <c r="C4384" s="27" t="n">
        <v>68.74</v>
      </c>
      <c r="D4384" s="28" t="n">
        <f aca="false">B4384-B4383</f>
        <v>-0.57</v>
      </c>
      <c r="E4384" s="28" t="n">
        <f aca="false">C4384-C4383</f>
        <v>-1.51000000000001</v>
      </c>
      <c r="F4384" s="29" t="n">
        <f aca="false">Inputs!$B$5*B4384+Inputs!$B$6*C4384</f>
        <v>2833000</v>
      </c>
      <c r="G4384" s="29" t="n">
        <f aca="false">Inputs!$B$5*D4384</f>
        <v>-57000</v>
      </c>
      <c r="H4384" s="29" t="n">
        <f aca="false">Inputs!$B$6*E4384</f>
        <v>75500.0000000003</v>
      </c>
      <c r="I4384" s="29" t="n">
        <f aca="false">G4384+H4384</f>
        <v>18500.0000000002</v>
      </c>
      <c r="J4384" s="29" t="n">
        <f aca="false">J4383+I4384</f>
        <v>1474500</v>
      </c>
    </row>
    <row r="4385" customFormat="false" ht="15" hidden="false" customHeight="false" outlineLevel="0" collapsed="false">
      <c r="A4385" s="26" t="n">
        <v>43838</v>
      </c>
      <c r="B4385" s="27" t="n">
        <v>59.65</v>
      </c>
      <c r="C4385" s="27" t="n">
        <v>67.31</v>
      </c>
      <c r="D4385" s="28" t="n">
        <f aca="false">B4385-B4384</f>
        <v>-3.05</v>
      </c>
      <c r="E4385" s="28" t="n">
        <f aca="false">C4385-C4384</f>
        <v>-1.42999999999999</v>
      </c>
      <c r="F4385" s="29" t="n">
        <f aca="false">Inputs!$B$5*B4385+Inputs!$B$6*C4385</f>
        <v>2599500</v>
      </c>
      <c r="G4385" s="29" t="n">
        <f aca="false">Inputs!$B$5*D4385</f>
        <v>-305000</v>
      </c>
      <c r="H4385" s="29" t="n">
        <f aca="false">Inputs!$B$6*E4385</f>
        <v>71499.9999999996</v>
      </c>
      <c r="I4385" s="29" t="n">
        <f aca="false">G4385+H4385</f>
        <v>-233500.000000001</v>
      </c>
      <c r="J4385" s="29" t="n">
        <f aca="false">J4384+I4385</f>
        <v>1241000</v>
      </c>
    </row>
    <row r="4386" customFormat="false" ht="15" hidden="false" customHeight="false" outlineLevel="0" collapsed="false">
      <c r="A4386" s="26" t="n">
        <v>43839</v>
      </c>
      <c r="B4386" s="27" t="n">
        <v>59.56</v>
      </c>
      <c r="C4386" s="27" t="n">
        <v>66.58</v>
      </c>
      <c r="D4386" s="28" t="n">
        <f aca="false">B4386-B4385</f>
        <v>-0.0899999999999963</v>
      </c>
      <c r="E4386" s="28" t="n">
        <f aca="false">C4386-C4385</f>
        <v>-0.730000000000004</v>
      </c>
      <c r="F4386" s="29" t="n">
        <f aca="false">Inputs!$B$5*B4386+Inputs!$B$6*C4386</f>
        <v>2627000</v>
      </c>
      <c r="G4386" s="29" t="n">
        <f aca="false">Inputs!$B$5*D4386</f>
        <v>-8999.99999999963</v>
      </c>
      <c r="H4386" s="29" t="n">
        <f aca="false">Inputs!$B$6*E4386</f>
        <v>36500.0000000002</v>
      </c>
      <c r="I4386" s="29" t="n">
        <f aca="false">G4386+H4386</f>
        <v>27500.0000000006</v>
      </c>
      <c r="J4386" s="29" t="n">
        <f aca="false">J4385+I4386</f>
        <v>1268500</v>
      </c>
    </row>
    <row r="4387" customFormat="false" ht="15" hidden="false" customHeight="false" outlineLevel="0" collapsed="false">
      <c r="A4387" s="26" t="n">
        <v>43840</v>
      </c>
      <c r="B4387" s="27" t="n">
        <v>59.02</v>
      </c>
      <c r="C4387" s="27" t="n">
        <v>66.77</v>
      </c>
      <c r="D4387" s="28" t="n">
        <f aca="false">B4387-B4386</f>
        <v>-0.539999999999999</v>
      </c>
      <c r="E4387" s="28" t="n">
        <f aca="false">C4387-C4386</f>
        <v>0.189999999999998</v>
      </c>
      <c r="F4387" s="29" t="n">
        <f aca="false">Inputs!$B$5*B4387+Inputs!$B$6*C4387</f>
        <v>2563500</v>
      </c>
      <c r="G4387" s="29" t="n">
        <f aca="false">Inputs!$B$5*D4387</f>
        <v>-53999.9999999999</v>
      </c>
      <c r="H4387" s="29" t="n">
        <f aca="false">Inputs!$B$6*E4387</f>
        <v>-9499.99999999989</v>
      </c>
      <c r="I4387" s="29" t="n">
        <f aca="false">G4387+H4387</f>
        <v>-63499.9999999998</v>
      </c>
      <c r="J4387" s="29" t="n">
        <f aca="false">J4386+I4387</f>
        <v>1205000</v>
      </c>
    </row>
    <row r="4388" customFormat="false" ht="15" hidden="false" customHeight="false" outlineLevel="0" collapsed="false">
      <c r="A4388" s="26" t="n">
        <v>43843</v>
      </c>
      <c r="B4388" s="27" t="n">
        <v>58.17</v>
      </c>
      <c r="C4388" s="27" t="n">
        <v>64.14</v>
      </c>
      <c r="D4388" s="28" t="n">
        <f aca="false">B4388-B4387</f>
        <v>-0.850000000000001</v>
      </c>
      <c r="E4388" s="28" t="n">
        <f aca="false">C4388-C4387</f>
        <v>-2.63</v>
      </c>
      <c r="F4388" s="29" t="n">
        <f aca="false">Inputs!$B$5*B4388+Inputs!$B$6*C4388</f>
        <v>2610000</v>
      </c>
      <c r="G4388" s="29" t="n">
        <f aca="false">Inputs!$B$5*D4388</f>
        <v>-85000.0000000002</v>
      </c>
      <c r="H4388" s="29" t="n">
        <f aca="false">Inputs!$B$6*E4388</f>
        <v>131500</v>
      </c>
      <c r="I4388" s="29" t="n">
        <f aca="false">G4388+H4388</f>
        <v>46499.9999999996</v>
      </c>
      <c r="J4388" s="29" t="n">
        <f aca="false">J4387+I4388</f>
        <v>1251500</v>
      </c>
    </row>
    <row r="4389" customFormat="false" ht="15" hidden="false" customHeight="false" outlineLevel="0" collapsed="false">
      <c r="A4389" s="26" t="n">
        <v>43844</v>
      </c>
      <c r="B4389" s="27" t="n">
        <v>58.34</v>
      </c>
      <c r="C4389" s="27" t="n">
        <v>64.45</v>
      </c>
      <c r="D4389" s="28" t="n">
        <f aca="false">B4389-B4388</f>
        <v>0.170000000000002</v>
      </c>
      <c r="E4389" s="28" t="n">
        <f aca="false">C4389-C4388</f>
        <v>0.310000000000002</v>
      </c>
      <c r="F4389" s="29" t="n">
        <f aca="false">Inputs!$B$5*B4389+Inputs!$B$6*C4389</f>
        <v>2611500</v>
      </c>
      <c r="G4389" s="29" t="n">
        <f aca="false">Inputs!$B$5*D4389</f>
        <v>17000.0000000002</v>
      </c>
      <c r="H4389" s="29" t="n">
        <f aca="false">Inputs!$B$6*E4389</f>
        <v>-15500.0000000001</v>
      </c>
      <c r="I4389" s="29" t="n">
        <f aca="false">G4389+H4389</f>
        <v>1500.00000000006</v>
      </c>
      <c r="J4389" s="29" t="n">
        <f aca="false">J4388+I4389</f>
        <v>1253000</v>
      </c>
    </row>
    <row r="4390" customFormat="false" ht="15" hidden="false" customHeight="false" outlineLevel="0" collapsed="false">
      <c r="A4390" s="26" t="n">
        <v>43845</v>
      </c>
      <c r="B4390" s="27" t="n">
        <v>57.86</v>
      </c>
      <c r="C4390" s="27" t="n">
        <v>63.29</v>
      </c>
      <c r="D4390" s="28" t="n">
        <f aca="false">B4390-B4389</f>
        <v>-0.480000000000004</v>
      </c>
      <c r="E4390" s="28" t="n">
        <f aca="false">C4390-C4389</f>
        <v>-1.16</v>
      </c>
      <c r="F4390" s="29" t="n">
        <f aca="false">Inputs!$B$5*B4390+Inputs!$B$6*C4390</f>
        <v>2621500</v>
      </c>
      <c r="G4390" s="29" t="n">
        <f aca="false">Inputs!$B$5*D4390</f>
        <v>-48000.0000000004</v>
      </c>
      <c r="H4390" s="29" t="n">
        <f aca="false">Inputs!$B$6*E4390</f>
        <v>58000.0000000002</v>
      </c>
      <c r="I4390" s="29" t="n">
        <f aca="false">G4390+H4390</f>
        <v>9999.99999999978</v>
      </c>
      <c r="J4390" s="29" t="n">
        <f aca="false">J4389+I4390</f>
        <v>1263000</v>
      </c>
    </row>
    <row r="4391" customFormat="false" ht="15" hidden="false" customHeight="false" outlineLevel="0" collapsed="false">
      <c r="A4391" s="26" t="n">
        <v>43846</v>
      </c>
      <c r="B4391" s="27" t="n">
        <v>58.52</v>
      </c>
      <c r="C4391" s="27" t="n">
        <v>64.63</v>
      </c>
      <c r="D4391" s="28" t="n">
        <f aca="false">B4391-B4390</f>
        <v>0.660000000000004</v>
      </c>
      <c r="E4391" s="28" t="n">
        <f aca="false">C4391-C4390</f>
        <v>1.34</v>
      </c>
      <c r="F4391" s="29" t="n">
        <f aca="false">Inputs!$B$5*B4391+Inputs!$B$6*C4391</f>
        <v>2620500</v>
      </c>
      <c r="G4391" s="29" t="n">
        <f aca="false">Inputs!$B$5*D4391</f>
        <v>66000.0000000004</v>
      </c>
      <c r="H4391" s="29" t="n">
        <f aca="false">Inputs!$B$6*E4391</f>
        <v>-66999.9999999998</v>
      </c>
      <c r="I4391" s="29" t="n">
        <f aca="false">G4391+H4391</f>
        <v>-999.999999999447</v>
      </c>
      <c r="J4391" s="29" t="n">
        <f aca="false">J4390+I4391</f>
        <v>1262000</v>
      </c>
    </row>
    <row r="4392" customFormat="false" ht="15" hidden="false" customHeight="false" outlineLevel="0" collapsed="false">
      <c r="A4392" s="26" t="n">
        <v>43847</v>
      </c>
      <c r="B4392" s="27" t="n">
        <v>58.55</v>
      </c>
      <c r="C4392" s="27" t="n">
        <v>64.05</v>
      </c>
      <c r="D4392" s="28" t="n">
        <f aca="false">B4392-B4391</f>
        <v>0.029999999999994</v>
      </c>
      <c r="E4392" s="28" t="n">
        <f aca="false">C4392-C4391</f>
        <v>-0.579999999999998</v>
      </c>
      <c r="F4392" s="29" t="n">
        <f aca="false">Inputs!$B$5*B4392+Inputs!$B$6*C4392</f>
        <v>2652500</v>
      </c>
      <c r="G4392" s="29" t="n">
        <f aca="false">Inputs!$B$5*D4392</f>
        <v>2999.9999999994</v>
      </c>
      <c r="H4392" s="29" t="n">
        <f aca="false">Inputs!$B$6*E4392</f>
        <v>28999.9999999999</v>
      </c>
      <c r="I4392" s="29" t="n">
        <f aca="false">G4392+H4392</f>
        <v>31999.9999999993</v>
      </c>
      <c r="J4392" s="29" t="n">
        <f aca="false">J4391+I4392</f>
        <v>1294000</v>
      </c>
    </row>
    <row r="4393" customFormat="false" ht="15" hidden="false" customHeight="false" outlineLevel="0" collapsed="false">
      <c r="A4393" s="26" t="n">
        <v>43851</v>
      </c>
      <c r="B4393" s="27" t="n">
        <v>58.25</v>
      </c>
      <c r="C4393" s="27" t="n">
        <v>63.66</v>
      </c>
      <c r="D4393" s="28" t="n">
        <f aca="false">B4393-B4392</f>
        <v>-0.299999999999997</v>
      </c>
      <c r="E4393" s="28" t="n">
        <f aca="false">C4393-C4392</f>
        <v>-0.390000000000001</v>
      </c>
      <c r="F4393" s="29" t="n">
        <f aca="false">Inputs!$B$5*B4393+Inputs!$B$6*C4393</f>
        <v>2642000</v>
      </c>
      <c r="G4393" s="29" t="n">
        <f aca="false">Inputs!$B$5*D4393</f>
        <v>-29999.9999999997</v>
      </c>
      <c r="H4393" s="29" t="n">
        <f aca="false">Inputs!$B$6*E4393</f>
        <v>19500</v>
      </c>
      <c r="I4393" s="29" t="n">
        <f aca="false">G4393+H4393</f>
        <v>-10499.9999999997</v>
      </c>
      <c r="J4393" s="29" t="n">
        <f aca="false">J4392+I4393</f>
        <v>1283500</v>
      </c>
    </row>
    <row r="4394" customFormat="false" ht="15" hidden="false" customHeight="false" outlineLevel="0" collapsed="false">
      <c r="A4394" s="26" t="n">
        <v>43852</v>
      </c>
      <c r="B4394" s="27" t="n">
        <v>56.76</v>
      </c>
      <c r="C4394" s="27" t="n">
        <v>62.11</v>
      </c>
      <c r="D4394" s="28" t="n">
        <f aca="false">B4394-B4393</f>
        <v>-1.49</v>
      </c>
      <c r="E4394" s="28" t="n">
        <f aca="false">C4394-C4393</f>
        <v>-1.55</v>
      </c>
      <c r="F4394" s="29" t="n">
        <f aca="false">Inputs!$B$5*B4394+Inputs!$B$6*C4394</f>
        <v>2570500</v>
      </c>
      <c r="G4394" s="29" t="n">
        <f aca="false">Inputs!$B$5*D4394</f>
        <v>-149000</v>
      </c>
      <c r="H4394" s="29" t="n">
        <f aca="false">Inputs!$B$6*E4394</f>
        <v>77499.9999999999</v>
      </c>
      <c r="I4394" s="29" t="n">
        <f aca="false">G4394+H4394</f>
        <v>-71500.0000000004</v>
      </c>
      <c r="J4394" s="29" t="n">
        <f aca="false">J4393+I4394</f>
        <v>1212000</v>
      </c>
    </row>
    <row r="4395" customFormat="false" ht="15" hidden="false" customHeight="false" outlineLevel="0" collapsed="false">
      <c r="A4395" s="26" t="n">
        <v>43853</v>
      </c>
      <c r="B4395" s="27" t="n">
        <v>55.51</v>
      </c>
      <c r="C4395" s="27" t="n">
        <v>61.26</v>
      </c>
      <c r="D4395" s="28" t="n">
        <f aca="false">B4395-B4394</f>
        <v>-1.25</v>
      </c>
      <c r="E4395" s="28" t="n">
        <f aca="false">C4395-C4394</f>
        <v>-0.850000000000001</v>
      </c>
      <c r="F4395" s="29" t="n">
        <f aca="false">Inputs!$B$5*B4395+Inputs!$B$6*C4395</f>
        <v>2488000</v>
      </c>
      <c r="G4395" s="29" t="n">
        <f aca="false">Inputs!$B$5*D4395</f>
        <v>-125000</v>
      </c>
      <c r="H4395" s="29" t="n">
        <f aca="false">Inputs!$B$6*E4395</f>
        <v>42500.0000000001</v>
      </c>
      <c r="I4395" s="29" t="n">
        <f aca="false">G4395+H4395</f>
        <v>-82499.9999999999</v>
      </c>
      <c r="J4395" s="29" t="n">
        <f aca="false">J4394+I4395</f>
        <v>1129500</v>
      </c>
    </row>
    <row r="4396" customFormat="false" ht="15" hidden="false" customHeight="false" outlineLevel="0" collapsed="false">
      <c r="A4396" s="26" t="n">
        <v>43854</v>
      </c>
      <c r="B4396" s="27" t="n">
        <v>54.09</v>
      </c>
      <c r="C4396" s="27" t="n">
        <v>59.34</v>
      </c>
      <c r="D4396" s="28" t="n">
        <f aca="false">B4396-B4395</f>
        <v>-1.41999999999999</v>
      </c>
      <c r="E4396" s="28" t="n">
        <f aca="false">C4396-C4395</f>
        <v>-1.91999999999999</v>
      </c>
      <c r="F4396" s="29" t="n">
        <f aca="false">Inputs!$B$5*B4396+Inputs!$B$6*C4396</f>
        <v>2442000</v>
      </c>
      <c r="G4396" s="29" t="n">
        <f aca="false">Inputs!$B$5*D4396</f>
        <v>-141999.999999999</v>
      </c>
      <c r="H4396" s="29" t="n">
        <f aca="false">Inputs!$B$6*E4396</f>
        <v>95999.9999999997</v>
      </c>
      <c r="I4396" s="29" t="n">
        <f aca="false">G4396+H4396</f>
        <v>-45999.9999999997</v>
      </c>
      <c r="J4396" s="29" t="n">
        <f aca="false">J4395+I4396</f>
        <v>1083500</v>
      </c>
    </row>
    <row r="4397" customFormat="false" ht="15" hidden="false" customHeight="false" outlineLevel="0" collapsed="false">
      <c r="A4397" s="26" t="n">
        <v>43857</v>
      </c>
      <c r="B4397" s="27" t="n">
        <v>53.09</v>
      </c>
      <c r="C4397" s="27" t="n">
        <v>58.54</v>
      </c>
      <c r="D4397" s="28" t="n">
        <f aca="false">B4397-B4396</f>
        <v>-1</v>
      </c>
      <c r="E4397" s="28" t="n">
        <f aca="false">C4397-C4396</f>
        <v>-0.800000000000004</v>
      </c>
      <c r="F4397" s="29" t="n">
        <f aca="false">Inputs!$B$5*B4397+Inputs!$B$6*C4397</f>
        <v>2382000</v>
      </c>
      <c r="G4397" s="29" t="n">
        <f aca="false">Inputs!$B$5*D4397</f>
        <v>-100000</v>
      </c>
      <c r="H4397" s="29" t="n">
        <f aca="false">Inputs!$B$6*E4397</f>
        <v>40000.0000000002</v>
      </c>
      <c r="I4397" s="29" t="n">
        <f aca="false">G4397+H4397</f>
        <v>-59999.9999999998</v>
      </c>
      <c r="J4397" s="29" t="n">
        <f aca="false">J4396+I4397</f>
        <v>1023500</v>
      </c>
    </row>
    <row r="4398" customFormat="false" ht="15" hidden="false" customHeight="false" outlineLevel="0" collapsed="false">
      <c r="A4398" s="26" t="n">
        <v>43858</v>
      </c>
      <c r="B4398" s="27" t="n">
        <v>53.33</v>
      </c>
      <c r="C4398" s="27" t="n">
        <v>59.37</v>
      </c>
      <c r="D4398" s="28" t="n">
        <f aca="false">B4398-B4397</f>
        <v>0.239999999999995</v>
      </c>
      <c r="E4398" s="28" t="n">
        <f aca="false">C4398-C4397</f>
        <v>0.829999999999998</v>
      </c>
      <c r="F4398" s="29" t="n">
        <f aca="false">Inputs!$B$5*B4398+Inputs!$B$6*C4398</f>
        <v>2364500</v>
      </c>
      <c r="G4398" s="29" t="n">
        <f aca="false">Inputs!$B$5*D4398</f>
        <v>23999.9999999995</v>
      </c>
      <c r="H4398" s="29" t="n">
        <f aca="false">Inputs!$B$6*E4398</f>
        <v>-41499.9999999999</v>
      </c>
      <c r="I4398" s="29" t="n">
        <f aca="false">G4398+H4398</f>
        <v>-17500.0000000004</v>
      </c>
      <c r="J4398" s="29" t="n">
        <f aca="false">J4397+I4398</f>
        <v>1006000</v>
      </c>
    </row>
    <row r="4399" customFormat="false" ht="15" hidden="false" customHeight="false" outlineLevel="0" collapsed="false">
      <c r="A4399" s="26" t="n">
        <v>43859</v>
      </c>
      <c r="B4399" s="27" t="n">
        <v>53.29</v>
      </c>
      <c r="C4399" s="27" t="n">
        <v>59.46</v>
      </c>
      <c r="D4399" s="28" t="n">
        <f aca="false">B4399-B4398</f>
        <v>-0.0399999999999992</v>
      </c>
      <c r="E4399" s="28" t="n">
        <f aca="false">C4399-C4398</f>
        <v>0.0900000000000034</v>
      </c>
      <c r="F4399" s="29" t="n">
        <f aca="false">Inputs!$B$5*B4399+Inputs!$B$6*C4399</f>
        <v>2356000</v>
      </c>
      <c r="G4399" s="29" t="n">
        <f aca="false">Inputs!$B$5*D4399</f>
        <v>-3999.99999999991</v>
      </c>
      <c r="H4399" s="29" t="n">
        <f aca="false">Inputs!$B$6*E4399</f>
        <v>-4500.00000000017</v>
      </c>
      <c r="I4399" s="29" t="n">
        <f aca="false">G4399+H4399</f>
        <v>-8500.00000000009</v>
      </c>
      <c r="J4399" s="29" t="n">
        <f aca="false">J4398+I4399</f>
        <v>997500.000000002</v>
      </c>
    </row>
    <row r="4400" customFormat="false" ht="15" hidden="false" customHeight="false" outlineLevel="0" collapsed="false">
      <c r="A4400" s="26" t="n">
        <v>43860</v>
      </c>
      <c r="B4400" s="27" t="n">
        <v>52.19</v>
      </c>
      <c r="C4400" s="27" t="n">
        <v>57.72</v>
      </c>
      <c r="D4400" s="28" t="n">
        <f aca="false">B4400-B4399</f>
        <v>-1.1</v>
      </c>
      <c r="E4400" s="28" t="n">
        <f aca="false">C4400-C4399</f>
        <v>-1.74</v>
      </c>
      <c r="F4400" s="29" t="n">
        <f aca="false">Inputs!$B$5*B4400+Inputs!$B$6*C4400</f>
        <v>2333000</v>
      </c>
      <c r="G4400" s="29" t="n">
        <f aca="false">Inputs!$B$5*D4400</f>
        <v>-110000</v>
      </c>
      <c r="H4400" s="29" t="n">
        <f aca="false">Inputs!$B$6*E4400</f>
        <v>87000.0000000001</v>
      </c>
      <c r="I4400" s="29" t="n">
        <f aca="false">G4400+H4400</f>
        <v>-23000</v>
      </c>
      <c r="J4400" s="29" t="n">
        <f aca="false">J4399+I4400</f>
        <v>974500.000000002</v>
      </c>
    </row>
    <row r="4401" customFormat="false" ht="15" hidden="false" customHeight="false" outlineLevel="0" collapsed="false">
      <c r="A4401" s="26" t="n">
        <v>43861</v>
      </c>
      <c r="B4401" s="27" t="n">
        <v>51.58</v>
      </c>
      <c r="C4401" s="27" t="n">
        <v>57.77</v>
      </c>
      <c r="D4401" s="28" t="n">
        <f aca="false">B4401-B4400</f>
        <v>-0.609999999999999</v>
      </c>
      <c r="E4401" s="28" t="n">
        <f aca="false">C4401-C4400</f>
        <v>0.0500000000000043</v>
      </c>
      <c r="F4401" s="29" t="n">
        <f aca="false">Inputs!$B$5*B4401+Inputs!$B$6*C4401</f>
        <v>2269500</v>
      </c>
      <c r="G4401" s="29" t="n">
        <f aca="false">Inputs!$B$5*D4401</f>
        <v>-60999.9999999999</v>
      </c>
      <c r="H4401" s="29" t="n">
        <f aca="false">Inputs!$B$6*E4401</f>
        <v>-2500.00000000021</v>
      </c>
      <c r="I4401" s="29" t="n">
        <f aca="false">G4401+H4401</f>
        <v>-63500.0000000002</v>
      </c>
      <c r="J4401" s="29" t="n">
        <f aca="false">J4400+I4401</f>
        <v>911000.000000002</v>
      </c>
    </row>
    <row r="4402" customFormat="false" ht="15" hidden="false" customHeight="false" outlineLevel="0" collapsed="false">
      <c r="A4402" s="26" t="n">
        <v>43864</v>
      </c>
      <c r="B4402" s="27" t="n">
        <v>50.06</v>
      </c>
      <c r="C4402" s="27" t="n">
        <v>54</v>
      </c>
      <c r="D4402" s="28" t="n">
        <f aca="false">B4402-B4401</f>
        <v>-1.52</v>
      </c>
      <c r="E4402" s="28" t="n">
        <f aca="false">C4402-C4401</f>
        <v>-3.77</v>
      </c>
      <c r="F4402" s="29" t="n">
        <f aca="false">Inputs!$B$5*B4402+Inputs!$B$6*C4402</f>
        <v>2306000</v>
      </c>
      <c r="G4402" s="29" t="n">
        <f aca="false">Inputs!$B$5*D4402</f>
        <v>-152000</v>
      </c>
      <c r="H4402" s="29" t="n">
        <f aca="false">Inputs!$B$6*E4402</f>
        <v>188500</v>
      </c>
      <c r="I4402" s="29" t="n">
        <f aca="false">G4402+H4402</f>
        <v>36500.0000000006</v>
      </c>
      <c r="J4402" s="29" t="n">
        <f aca="false">J4401+I4402</f>
        <v>947500.000000003</v>
      </c>
    </row>
    <row r="4403" customFormat="false" ht="15" hidden="false" customHeight="false" outlineLevel="0" collapsed="false">
      <c r="A4403" s="26" t="n">
        <v>43865</v>
      </c>
      <c r="B4403" s="27" t="n">
        <v>49.59</v>
      </c>
      <c r="C4403" s="27" t="n">
        <v>53.9</v>
      </c>
      <c r="D4403" s="28" t="n">
        <f aca="false">B4403-B4402</f>
        <v>-0.469999999999999</v>
      </c>
      <c r="E4403" s="28" t="n">
        <f aca="false">C4403-C4402</f>
        <v>-0.100000000000001</v>
      </c>
      <c r="F4403" s="29" t="n">
        <f aca="false">Inputs!$B$5*B4403+Inputs!$B$6*C4403</f>
        <v>2264000</v>
      </c>
      <c r="G4403" s="29" t="n">
        <f aca="false">Inputs!$B$5*D4403</f>
        <v>-46999.9999999999</v>
      </c>
      <c r="H4403" s="29" t="n">
        <f aca="false">Inputs!$B$6*E4403</f>
        <v>5000.00000000007</v>
      </c>
      <c r="I4403" s="29" t="n">
        <f aca="false">G4403+H4403</f>
        <v>-41999.9999999998</v>
      </c>
      <c r="J4403" s="29" t="n">
        <f aca="false">J4402+I4403</f>
        <v>905500.000000003</v>
      </c>
    </row>
    <row r="4404" customFormat="false" ht="15" hidden="false" customHeight="false" outlineLevel="0" collapsed="false">
      <c r="A4404" s="26" t="n">
        <v>43866</v>
      </c>
      <c r="B4404" s="27" t="n">
        <v>50.87</v>
      </c>
      <c r="C4404" s="27" t="n">
        <v>55.36</v>
      </c>
      <c r="D4404" s="28" t="n">
        <f aca="false">B4404-B4403</f>
        <v>1.27999999999999</v>
      </c>
      <c r="E4404" s="28" t="n">
        <f aca="false">C4404-C4403</f>
        <v>1.46</v>
      </c>
      <c r="F4404" s="29" t="n">
        <f aca="false">Inputs!$B$5*B4404+Inputs!$B$6*C4404</f>
        <v>2319000</v>
      </c>
      <c r="G4404" s="29" t="n">
        <f aca="false">Inputs!$B$5*D4404</f>
        <v>127999.999999999</v>
      </c>
      <c r="H4404" s="29" t="n">
        <f aca="false">Inputs!$B$6*E4404</f>
        <v>-73000</v>
      </c>
      <c r="I4404" s="29" t="n">
        <f aca="false">G4404+H4404</f>
        <v>54999.9999999994</v>
      </c>
      <c r="J4404" s="29" t="n">
        <f aca="false">J4403+I4404</f>
        <v>960500.000000002</v>
      </c>
    </row>
    <row r="4405" customFormat="false" ht="15" hidden="false" customHeight="false" outlineLevel="0" collapsed="false">
      <c r="A4405" s="26" t="n">
        <v>43867</v>
      </c>
      <c r="B4405" s="27" t="n">
        <v>50.94</v>
      </c>
      <c r="C4405" s="27" t="n">
        <v>55.18</v>
      </c>
      <c r="D4405" s="28" t="n">
        <f aca="false">B4405-B4404</f>
        <v>0.0700000000000003</v>
      </c>
      <c r="E4405" s="28" t="n">
        <f aca="false">C4405-C4404</f>
        <v>-0.18</v>
      </c>
      <c r="F4405" s="29" t="n">
        <f aca="false">Inputs!$B$5*B4405+Inputs!$B$6*C4405</f>
        <v>2335000</v>
      </c>
      <c r="G4405" s="29" t="n">
        <f aca="false">Inputs!$B$5*D4405</f>
        <v>7000.00000000003</v>
      </c>
      <c r="H4405" s="29" t="n">
        <f aca="false">Inputs!$B$6*E4405</f>
        <v>8999.99999999999</v>
      </c>
      <c r="I4405" s="29" t="n">
        <f aca="false">G4405+H4405</f>
        <v>16000</v>
      </c>
      <c r="J4405" s="29" t="n">
        <f aca="false">J4404+I4405</f>
        <v>976500.000000002</v>
      </c>
    </row>
    <row r="4406" customFormat="false" ht="15" hidden="false" customHeight="false" outlineLevel="0" collapsed="false">
      <c r="A4406" s="26" t="n">
        <v>43868</v>
      </c>
      <c r="B4406" s="27" t="n">
        <v>50.34</v>
      </c>
      <c r="C4406" s="27" t="n">
        <v>54.53</v>
      </c>
      <c r="D4406" s="28" t="n">
        <f aca="false">B4406-B4405</f>
        <v>-0.599999999999994</v>
      </c>
      <c r="E4406" s="28" t="n">
        <f aca="false">C4406-C4405</f>
        <v>-0.649999999999999</v>
      </c>
      <c r="F4406" s="29" t="n">
        <f aca="false">Inputs!$B$5*B4406+Inputs!$B$6*C4406</f>
        <v>2307500</v>
      </c>
      <c r="G4406" s="29" t="n">
        <f aca="false">Inputs!$B$5*D4406</f>
        <v>-59999.9999999994</v>
      </c>
      <c r="H4406" s="29" t="n">
        <f aca="false">Inputs!$B$6*E4406</f>
        <v>32499.9999999999</v>
      </c>
      <c r="I4406" s="29" t="n">
        <f aca="false">G4406+H4406</f>
        <v>-27499.9999999995</v>
      </c>
      <c r="J4406" s="29" t="n">
        <f aca="false">J4405+I4406</f>
        <v>949000.000000003</v>
      </c>
    </row>
    <row r="4407" customFormat="false" ht="15" hidden="false" customHeight="false" outlineLevel="0" collapsed="false">
      <c r="A4407" s="26" t="n">
        <v>43871</v>
      </c>
      <c r="B4407" s="27" t="n">
        <v>49.59</v>
      </c>
      <c r="C4407" s="27" t="n">
        <v>53.39</v>
      </c>
      <c r="D4407" s="28" t="n">
        <f aca="false">B4407-B4406</f>
        <v>-0.75</v>
      </c>
      <c r="E4407" s="28" t="n">
        <f aca="false">C4407-C4406</f>
        <v>-1.14</v>
      </c>
      <c r="F4407" s="29" t="n">
        <f aca="false">Inputs!$B$5*B4407+Inputs!$B$6*C4407</f>
        <v>2289500</v>
      </c>
      <c r="G4407" s="29" t="n">
        <f aca="false">Inputs!$B$5*D4407</f>
        <v>-75000</v>
      </c>
      <c r="H4407" s="29" t="n">
        <f aca="false">Inputs!$B$6*E4407</f>
        <v>57000</v>
      </c>
      <c r="I4407" s="29" t="n">
        <f aca="false">G4407+H4407</f>
        <v>-18000</v>
      </c>
      <c r="J4407" s="29" t="n">
        <f aca="false">J4406+I4407</f>
        <v>931000.000000003</v>
      </c>
    </row>
    <row r="4408" customFormat="false" ht="15" hidden="false" customHeight="false" outlineLevel="0" collapsed="false">
      <c r="A4408" s="26" t="n">
        <v>43872</v>
      </c>
      <c r="B4408" s="27" t="n">
        <v>50</v>
      </c>
      <c r="C4408" s="27" t="n">
        <v>54</v>
      </c>
      <c r="D4408" s="28" t="n">
        <f aca="false">B4408-B4407</f>
        <v>0.409999999999997</v>
      </c>
      <c r="E4408" s="28" t="n">
        <f aca="false">C4408-C4407</f>
        <v>0.609999999999999</v>
      </c>
      <c r="F4408" s="29" t="n">
        <f aca="false">Inputs!$B$5*B4408+Inputs!$B$6*C4408</f>
        <v>2300000</v>
      </c>
      <c r="G4408" s="29" t="n">
        <f aca="false">Inputs!$B$5*D4408</f>
        <v>40999.9999999997</v>
      </c>
      <c r="H4408" s="29" t="n">
        <f aca="false">Inputs!$B$6*E4408</f>
        <v>-30500</v>
      </c>
      <c r="I4408" s="29" t="n">
        <f aca="false">G4408+H4408</f>
        <v>10499.9999999997</v>
      </c>
      <c r="J4408" s="29" t="n">
        <f aca="false">J4407+I4408</f>
        <v>941500.000000002</v>
      </c>
    </row>
    <row r="4409" customFormat="false" ht="15" hidden="false" customHeight="false" outlineLevel="0" collapsed="false">
      <c r="A4409" s="26" t="n">
        <v>43873</v>
      </c>
      <c r="B4409" s="27" t="n">
        <v>51.13</v>
      </c>
      <c r="C4409" s="27" t="n">
        <v>55.54</v>
      </c>
      <c r="D4409" s="28" t="n">
        <f aca="false">B4409-B4408</f>
        <v>1.13</v>
      </c>
      <c r="E4409" s="28" t="n">
        <f aca="false">C4409-C4408</f>
        <v>1.54</v>
      </c>
      <c r="F4409" s="29" t="n">
        <f aca="false">Inputs!$B$5*B4409+Inputs!$B$6*C4409</f>
        <v>2336000</v>
      </c>
      <c r="G4409" s="29" t="n">
        <f aca="false">Inputs!$B$5*D4409</f>
        <v>113000</v>
      </c>
      <c r="H4409" s="29" t="n">
        <f aca="false">Inputs!$B$6*E4409</f>
        <v>-77000</v>
      </c>
      <c r="I4409" s="29" t="n">
        <f aca="false">G4409+H4409</f>
        <v>36000.0000000003</v>
      </c>
      <c r="J4409" s="29" t="n">
        <f aca="false">J4408+I4409</f>
        <v>977500.000000003</v>
      </c>
    </row>
    <row r="4410" customFormat="false" ht="15" hidden="false" customHeight="false" outlineLevel="0" collapsed="false">
      <c r="A4410" s="26" t="n">
        <v>43874</v>
      </c>
      <c r="B4410" s="27" t="n">
        <v>51.41</v>
      </c>
      <c r="C4410" s="27" t="n">
        <v>56.34</v>
      </c>
      <c r="D4410" s="28" t="n">
        <f aca="false">B4410-B4409</f>
        <v>0.279999999999994</v>
      </c>
      <c r="E4410" s="28" t="n">
        <f aca="false">C4410-C4409</f>
        <v>0.800000000000004</v>
      </c>
      <c r="F4410" s="29" t="n">
        <f aca="false">Inputs!$B$5*B4410+Inputs!$B$6*C4410</f>
        <v>2324000</v>
      </c>
      <c r="G4410" s="29" t="n">
        <f aca="false">Inputs!$B$5*D4410</f>
        <v>27999.9999999994</v>
      </c>
      <c r="H4410" s="29" t="n">
        <f aca="false">Inputs!$B$6*E4410</f>
        <v>-40000.0000000002</v>
      </c>
      <c r="I4410" s="29" t="n">
        <f aca="false">G4410+H4410</f>
        <v>-12000.0000000008</v>
      </c>
      <c r="J4410" s="29" t="n">
        <f aca="false">J4409+I4410</f>
        <v>965500.000000002</v>
      </c>
    </row>
    <row r="4411" customFormat="false" ht="15" hidden="false" customHeight="false" outlineLevel="0" collapsed="false">
      <c r="A4411" s="26" t="n">
        <v>43875</v>
      </c>
      <c r="B4411" s="27" t="n">
        <v>52.03</v>
      </c>
      <c r="C4411" s="27" t="n">
        <v>57.37</v>
      </c>
      <c r="D4411" s="28" t="n">
        <f aca="false">B4411-B4410</f>
        <v>0.620000000000005</v>
      </c>
      <c r="E4411" s="28" t="n">
        <f aca="false">C4411-C4410</f>
        <v>1.02999999999999</v>
      </c>
      <c r="F4411" s="29" t="n">
        <f aca="false">Inputs!$B$5*B4411+Inputs!$B$6*C4411</f>
        <v>2334500</v>
      </c>
      <c r="G4411" s="29" t="n">
        <f aca="false">Inputs!$B$5*D4411</f>
        <v>62000.0000000005</v>
      </c>
      <c r="H4411" s="29" t="n">
        <f aca="false">Inputs!$B$6*E4411</f>
        <v>-51499.9999999997</v>
      </c>
      <c r="I4411" s="29" t="n">
        <f aca="false">G4411+H4411</f>
        <v>10500.0000000008</v>
      </c>
      <c r="J4411" s="29" t="n">
        <f aca="false">J4410+I4411</f>
        <v>976000.000000003</v>
      </c>
    </row>
    <row r="4412" customFormat="false" ht="15" hidden="false" customHeight="false" outlineLevel="0" collapsed="false">
      <c r="A4412" s="26" t="n">
        <v>43879</v>
      </c>
      <c r="B4412" s="27" t="n">
        <v>52.1</v>
      </c>
      <c r="C4412" s="27" t="n">
        <v>57.35</v>
      </c>
      <c r="D4412" s="28" t="n">
        <f aca="false">B4412-B4411</f>
        <v>0.0700000000000003</v>
      </c>
      <c r="E4412" s="28" t="n">
        <f aca="false">C4412-C4411</f>
        <v>-0.019999999999996</v>
      </c>
      <c r="F4412" s="29" t="n">
        <f aca="false">Inputs!$B$5*B4412+Inputs!$B$6*C4412</f>
        <v>2342500</v>
      </c>
      <c r="G4412" s="29" t="n">
        <f aca="false">Inputs!$B$5*D4412</f>
        <v>7000.00000000003</v>
      </c>
      <c r="H4412" s="29" t="n">
        <f aca="false">Inputs!$B$6*E4412</f>
        <v>999.999999999801</v>
      </c>
      <c r="I4412" s="29" t="n">
        <f aca="false">G4412+H4412</f>
        <v>7999.99999999983</v>
      </c>
      <c r="J4412" s="29" t="n">
        <f aca="false">J4411+I4412</f>
        <v>984000.000000003</v>
      </c>
    </row>
    <row r="4413" customFormat="false" ht="15" hidden="false" customHeight="false" outlineLevel="0" collapsed="false">
      <c r="A4413" s="26" t="n">
        <v>43880</v>
      </c>
      <c r="B4413" s="27" t="n">
        <v>53.31</v>
      </c>
      <c r="C4413" s="27" t="n">
        <v>59.72</v>
      </c>
      <c r="D4413" s="28" t="n">
        <f aca="false">B4413-B4412</f>
        <v>1.21</v>
      </c>
      <c r="E4413" s="28" t="n">
        <f aca="false">C4413-C4412</f>
        <v>2.37</v>
      </c>
      <c r="F4413" s="29" t="n">
        <f aca="false">Inputs!$B$5*B4413+Inputs!$B$6*C4413</f>
        <v>2345000</v>
      </c>
      <c r="G4413" s="29" t="n">
        <f aca="false">Inputs!$B$5*D4413</f>
        <v>121000</v>
      </c>
      <c r="H4413" s="29" t="n">
        <f aca="false">Inputs!$B$6*E4413</f>
        <v>-118500</v>
      </c>
      <c r="I4413" s="29" t="n">
        <f aca="false">G4413+H4413</f>
        <v>2500.00000000022</v>
      </c>
      <c r="J4413" s="29" t="n">
        <f aca="false">J4412+I4413</f>
        <v>986500.000000003</v>
      </c>
    </row>
    <row r="4414" customFormat="false" ht="15" hidden="false" customHeight="false" outlineLevel="0" collapsed="false">
      <c r="A4414" s="26" t="n">
        <v>43881</v>
      </c>
      <c r="B4414" s="27" t="n">
        <v>53.77</v>
      </c>
      <c r="C4414" s="27" t="n">
        <v>59.57</v>
      </c>
      <c r="D4414" s="28" t="n">
        <f aca="false">B4414-B4413</f>
        <v>0.460000000000001</v>
      </c>
      <c r="E4414" s="28" t="n">
        <f aca="false">C4414-C4413</f>
        <v>-0.149999999999999</v>
      </c>
      <c r="F4414" s="29" t="n">
        <f aca="false">Inputs!$B$5*B4414+Inputs!$B$6*C4414</f>
        <v>2398500</v>
      </c>
      <c r="G4414" s="29" t="n">
        <f aca="false">Inputs!$B$5*D4414</f>
        <v>46000.0000000001</v>
      </c>
      <c r="H4414" s="29" t="n">
        <f aca="false">Inputs!$B$6*E4414</f>
        <v>7499.99999999993</v>
      </c>
      <c r="I4414" s="29" t="n">
        <f aca="false">G4414+H4414</f>
        <v>53500</v>
      </c>
      <c r="J4414" s="29" t="n">
        <f aca="false">J4413+I4414</f>
        <v>1040000</v>
      </c>
    </row>
    <row r="4415" customFormat="false" ht="15" hidden="false" customHeight="false" outlineLevel="0" collapsed="false">
      <c r="A4415" s="26" t="n">
        <v>43882</v>
      </c>
      <c r="B4415" s="27" t="n">
        <v>53.36</v>
      </c>
      <c r="C4415" s="27" t="n">
        <v>58.6</v>
      </c>
      <c r="D4415" s="28" t="n">
        <f aca="false">B4415-B4414</f>
        <v>-0.410000000000004</v>
      </c>
      <c r="E4415" s="28" t="n">
        <f aca="false">C4415-C4414</f>
        <v>-0.969999999999999</v>
      </c>
      <c r="F4415" s="29" t="n">
        <f aca="false">Inputs!$B$5*B4415+Inputs!$B$6*C4415</f>
        <v>2406000</v>
      </c>
      <c r="G4415" s="29" t="n">
        <f aca="false">Inputs!$B$5*D4415</f>
        <v>-41000.0000000004</v>
      </c>
      <c r="H4415" s="29" t="n">
        <f aca="false">Inputs!$B$6*E4415</f>
        <v>48499.9999999999</v>
      </c>
      <c r="I4415" s="29" t="n">
        <f aca="false">G4415+H4415</f>
        <v>7499.99999999957</v>
      </c>
      <c r="J4415" s="29" t="n">
        <f aca="false">J4414+I4415</f>
        <v>1047500</v>
      </c>
    </row>
    <row r="4416" customFormat="false" ht="15" hidden="false" customHeight="false" outlineLevel="0" collapsed="false">
      <c r="A4416" s="26" t="n">
        <v>43885</v>
      </c>
      <c r="B4416" s="27" t="n">
        <v>51.36</v>
      </c>
      <c r="C4416" s="27" t="n">
        <v>56.71</v>
      </c>
      <c r="D4416" s="28" t="n">
        <f aca="false">B4416-B4415</f>
        <v>-2</v>
      </c>
      <c r="E4416" s="28" t="n">
        <f aca="false">C4416-C4415</f>
        <v>-1.89</v>
      </c>
      <c r="F4416" s="29" t="n">
        <f aca="false">Inputs!$B$5*B4416+Inputs!$B$6*C4416</f>
        <v>2300500</v>
      </c>
      <c r="G4416" s="29" t="n">
        <f aca="false">Inputs!$B$5*D4416</f>
        <v>-200000</v>
      </c>
      <c r="H4416" s="29" t="n">
        <f aca="false">Inputs!$B$6*E4416</f>
        <v>94500</v>
      </c>
      <c r="I4416" s="29" t="n">
        <f aca="false">G4416+H4416</f>
        <v>-105500</v>
      </c>
      <c r="J4416" s="29" t="n">
        <f aca="false">J4415+I4416</f>
        <v>942000.000000002</v>
      </c>
    </row>
    <row r="4417" customFormat="false" ht="15" hidden="false" customHeight="false" outlineLevel="0" collapsed="false">
      <c r="A4417" s="26" t="n">
        <v>43886</v>
      </c>
      <c r="B4417" s="27" t="n">
        <v>49.78</v>
      </c>
      <c r="C4417" s="27" t="n">
        <v>55.29</v>
      </c>
      <c r="D4417" s="28" t="n">
        <f aca="false">B4417-B4416</f>
        <v>-1.58</v>
      </c>
      <c r="E4417" s="28" t="n">
        <f aca="false">C4417-C4416</f>
        <v>-1.42</v>
      </c>
      <c r="F4417" s="29" t="n">
        <f aca="false">Inputs!$B$5*B4417+Inputs!$B$6*C4417</f>
        <v>2213500</v>
      </c>
      <c r="G4417" s="29" t="n">
        <f aca="false">Inputs!$B$5*D4417</f>
        <v>-158000</v>
      </c>
      <c r="H4417" s="29" t="n">
        <f aca="false">Inputs!$B$6*E4417</f>
        <v>71000.0000000001</v>
      </c>
      <c r="I4417" s="29" t="n">
        <f aca="false">G4417+H4417</f>
        <v>-86999.9999999997</v>
      </c>
      <c r="J4417" s="29" t="n">
        <f aca="false">J4416+I4417</f>
        <v>855000.000000003</v>
      </c>
    </row>
    <row r="4418" customFormat="false" ht="15" hidden="false" customHeight="false" outlineLevel="0" collapsed="false">
      <c r="A4418" s="26" t="n">
        <v>43887</v>
      </c>
      <c r="B4418" s="27" t="n">
        <v>48.67</v>
      </c>
      <c r="C4418" s="27" t="n">
        <v>54.96</v>
      </c>
      <c r="D4418" s="28" t="n">
        <f aca="false">B4418-B4417</f>
        <v>-1.11</v>
      </c>
      <c r="E4418" s="28" t="n">
        <f aca="false">C4418-C4417</f>
        <v>-0.329999999999998</v>
      </c>
      <c r="F4418" s="29" t="n">
        <f aca="false">Inputs!$B$5*B4418+Inputs!$B$6*C4418</f>
        <v>2119000</v>
      </c>
      <c r="G4418" s="29" t="n">
        <f aca="false">Inputs!$B$5*D4418</f>
        <v>-111000</v>
      </c>
      <c r="H4418" s="29" t="n">
        <f aca="false">Inputs!$B$6*E4418</f>
        <v>16499.9999999999</v>
      </c>
      <c r="I4418" s="29" t="n">
        <f aca="false">G4418+H4418</f>
        <v>-94500</v>
      </c>
      <c r="J4418" s="29" t="n">
        <f aca="false">J4417+I4418</f>
        <v>760500.000000003</v>
      </c>
    </row>
    <row r="4419" customFormat="false" ht="15" hidden="false" customHeight="false" outlineLevel="0" collapsed="false">
      <c r="A4419" s="26" t="n">
        <v>43888</v>
      </c>
      <c r="B4419" s="27" t="n">
        <v>47.17</v>
      </c>
      <c r="C4419" s="27" t="n">
        <v>52.19</v>
      </c>
      <c r="D4419" s="28" t="n">
        <f aca="false">B4419-B4418</f>
        <v>-1.5</v>
      </c>
      <c r="E4419" s="28" t="n">
        <f aca="false">C4419-C4418</f>
        <v>-2.77</v>
      </c>
      <c r="F4419" s="29" t="n">
        <f aca="false">Inputs!$B$5*B4419+Inputs!$B$6*C4419</f>
        <v>2107500</v>
      </c>
      <c r="G4419" s="29" t="n">
        <f aca="false">Inputs!$B$5*D4419</f>
        <v>-150000</v>
      </c>
      <c r="H4419" s="29" t="n">
        <f aca="false">Inputs!$B$6*E4419</f>
        <v>138500</v>
      </c>
      <c r="I4419" s="29" t="n">
        <f aca="false">G4419+H4419</f>
        <v>-11499.9999999999</v>
      </c>
      <c r="J4419" s="29" t="n">
        <f aca="false">J4418+I4419</f>
        <v>749000.000000003</v>
      </c>
    </row>
    <row r="4420" customFormat="false" ht="15" hidden="false" customHeight="false" outlineLevel="0" collapsed="false">
      <c r="A4420" s="26" t="n">
        <v>43889</v>
      </c>
      <c r="B4420" s="27" t="n">
        <v>44.83</v>
      </c>
      <c r="C4420" s="27" t="n">
        <v>51.31</v>
      </c>
      <c r="D4420" s="28" t="n">
        <f aca="false">B4420-B4419</f>
        <v>-2.34</v>
      </c>
      <c r="E4420" s="28" t="n">
        <f aca="false">C4420-C4419</f>
        <v>-0.879999999999996</v>
      </c>
      <c r="F4420" s="29" t="n">
        <f aca="false">Inputs!$B$5*B4420+Inputs!$B$6*C4420</f>
        <v>1917500</v>
      </c>
      <c r="G4420" s="29" t="n">
        <f aca="false">Inputs!$B$5*D4420</f>
        <v>-234000</v>
      </c>
      <c r="H4420" s="29" t="n">
        <f aca="false">Inputs!$B$6*E4420</f>
        <v>43999.9999999998</v>
      </c>
      <c r="I4420" s="29" t="n">
        <f aca="false">G4420+H4420</f>
        <v>-190000.000000001</v>
      </c>
      <c r="J4420" s="29" t="n">
        <f aca="false">J4419+I4420</f>
        <v>559000.000000002</v>
      </c>
    </row>
    <row r="4421" customFormat="false" ht="15" hidden="false" customHeight="false" outlineLevel="0" collapsed="false">
      <c r="A4421" s="26" t="n">
        <v>43892</v>
      </c>
      <c r="B4421" s="27" t="n">
        <v>46.78</v>
      </c>
      <c r="C4421" s="27" t="n">
        <v>52.52</v>
      </c>
      <c r="D4421" s="28" t="n">
        <f aca="false">B4421-B4420</f>
        <v>1.95</v>
      </c>
      <c r="E4421" s="28" t="n">
        <f aca="false">C4421-C4420</f>
        <v>1.21</v>
      </c>
      <c r="F4421" s="29" t="n">
        <f aca="false">Inputs!$B$5*B4421+Inputs!$B$6*C4421</f>
        <v>2052000</v>
      </c>
      <c r="G4421" s="29" t="n">
        <f aca="false">Inputs!$B$5*D4421</f>
        <v>195000</v>
      </c>
      <c r="H4421" s="29" t="n">
        <f aca="false">Inputs!$B$6*E4421</f>
        <v>-60500</v>
      </c>
      <c r="I4421" s="29" t="n">
        <f aca="false">G4421+H4421</f>
        <v>134500</v>
      </c>
      <c r="J4421" s="29" t="n">
        <f aca="false">J4420+I4421</f>
        <v>693500.000000002</v>
      </c>
    </row>
    <row r="4422" customFormat="false" ht="15" hidden="false" customHeight="false" outlineLevel="0" collapsed="false">
      <c r="A4422" s="26" t="n">
        <v>43893</v>
      </c>
      <c r="B4422" s="27" t="n">
        <v>47.27</v>
      </c>
      <c r="C4422" s="27" t="n">
        <v>52.24</v>
      </c>
      <c r="D4422" s="28" t="n">
        <f aca="false">B4422-B4421</f>
        <v>0.490000000000002</v>
      </c>
      <c r="E4422" s="28" t="n">
        <f aca="false">C4422-C4421</f>
        <v>-0.280000000000001</v>
      </c>
      <c r="F4422" s="29" t="n">
        <f aca="false">Inputs!$B$5*B4422+Inputs!$B$6*C4422</f>
        <v>2115000</v>
      </c>
      <c r="G4422" s="29" t="n">
        <f aca="false">Inputs!$B$5*D4422</f>
        <v>49000.0000000002</v>
      </c>
      <c r="H4422" s="29" t="n">
        <f aca="false">Inputs!$B$6*E4422</f>
        <v>14000.0000000001</v>
      </c>
      <c r="I4422" s="29" t="n">
        <f aca="false">G4422+H4422</f>
        <v>63000.0000000003</v>
      </c>
      <c r="J4422" s="29" t="n">
        <f aca="false">J4421+I4422</f>
        <v>756500.000000003</v>
      </c>
    </row>
    <row r="4423" customFormat="false" ht="15" hidden="false" customHeight="false" outlineLevel="0" collapsed="false">
      <c r="A4423" s="26" t="n">
        <v>43894</v>
      </c>
      <c r="B4423" s="27" t="n">
        <v>46.78</v>
      </c>
      <c r="C4423" s="27" t="n">
        <v>51.86</v>
      </c>
      <c r="D4423" s="28" t="n">
        <f aca="false">B4423-B4422</f>
        <v>-0.490000000000002</v>
      </c>
      <c r="E4423" s="28" t="n">
        <f aca="false">C4423-C4422</f>
        <v>-0.380000000000003</v>
      </c>
      <c r="F4423" s="29" t="n">
        <f aca="false">Inputs!$B$5*B4423+Inputs!$B$6*C4423</f>
        <v>2085000</v>
      </c>
      <c r="G4423" s="29" t="n">
        <f aca="false">Inputs!$B$5*D4423</f>
        <v>-49000.0000000002</v>
      </c>
      <c r="H4423" s="29" t="n">
        <f aca="false">Inputs!$B$6*E4423</f>
        <v>19000.0000000001</v>
      </c>
      <c r="I4423" s="29" t="n">
        <f aca="false">G4423+H4423</f>
        <v>-30000.0000000001</v>
      </c>
      <c r="J4423" s="29" t="n">
        <f aca="false">J4422+I4423</f>
        <v>726500.000000002</v>
      </c>
    </row>
    <row r="4424" customFormat="false" ht="15" hidden="false" customHeight="false" outlineLevel="0" collapsed="false">
      <c r="A4424" s="26" t="n">
        <v>43895</v>
      </c>
      <c r="B4424" s="27" t="n">
        <v>45.9</v>
      </c>
      <c r="C4424" s="27" t="n">
        <v>51.29</v>
      </c>
      <c r="D4424" s="28" t="n">
        <f aca="false">B4424-B4423</f>
        <v>-0.880000000000003</v>
      </c>
      <c r="E4424" s="28" t="n">
        <f aca="false">C4424-C4423</f>
        <v>-0.57</v>
      </c>
      <c r="F4424" s="29" t="n">
        <f aca="false">Inputs!$B$5*B4424+Inputs!$B$6*C4424</f>
        <v>2025500</v>
      </c>
      <c r="G4424" s="29" t="n">
        <f aca="false">Inputs!$B$5*D4424</f>
        <v>-88000.0000000003</v>
      </c>
      <c r="H4424" s="29" t="n">
        <f aca="false">Inputs!$B$6*E4424</f>
        <v>28500</v>
      </c>
      <c r="I4424" s="29" t="n">
        <f aca="false">G4424+H4424</f>
        <v>-59500.0000000003</v>
      </c>
      <c r="J4424" s="29" t="n">
        <f aca="false">J4423+I4424</f>
        <v>667000.000000002</v>
      </c>
    </row>
    <row r="4425" customFormat="false" ht="15" hidden="false" customHeight="false" outlineLevel="0" collapsed="false">
      <c r="A4425" s="26" t="n">
        <v>43896</v>
      </c>
      <c r="B4425" s="27" t="n">
        <v>41.14</v>
      </c>
      <c r="C4425" s="27" t="n">
        <v>45.6</v>
      </c>
      <c r="D4425" s="28" t="n">
        <f aca="false">B4425-B4424</f>
        <v>-4.76</v>
      </c>
      <c r="E4425" s="28" t="n">
        <f aca="false">C4425-C4424</f>
        <v>-5.69</v>
      </c>
      <c r="F4425" s="29" t="n">
        <f aca="false">Inputs!$B$5*B4425+Inputs!$B$6*C4425</f>
        <v>1834000</v>
      </c>
      <c r="G4425" s="29" t="n">
        <f aca="false">Inputs!$B$5*D4425</f>
        <v>-476000</v>
      </c>
      <c r="H4425" s="29" t="n">
        <f aca="false">Inputs!$B$6*E4425</f>
        <v>284500</v>
      </c>
      <c r="I4425" s="29" t="n">
        <f aca="false">G4425+H4425</f>
        <v>-191500</v>
      </c>
      <c r="J4425" s="29" t="n">
        <f aca="false">J4424+I4425</f>
        <v>475500.000000002</v>
      </c>
    </row>
    <row r="4426" customFormat="false" ht="15" hidden="false" customHeight="false" outlineLevel="0" collapsed="false">
      <c r="A4426" s="26" t="n">
        <v>43899</v>
      </c>
      <c r="B4426" s="27" t="n">
        <v>31.05</v>
      </c>
      <c r="C4426" s="27" t="n">
        <v>35.33</v>
      </c>
      <c r="D4426" s="28" t="n">
        <f aca="false">B4426-B4425</f>
        <v>-10.09</v>
      </c>
      <c r="E4426" s="28" t="n">
        <f aca="false">C4426-C4425</f>
        <v>-10.27</v>
      </c>
      <c r="F4426" s="29" t="n">
        <f aca="false">Inputs!$B$5*B4426+Inputs!$B$6*C4426</f>
        <v>1338500</v>
      </c>
      <c r="G4426" s="29" t="n">
        <f aca="false">Inputs!$B$5*D4426</f>
        <v>-1009000</v>
      </c>
      <c r="H4426" s="29" t="n">
        <f aca="false">Inputs!$B$6*E4426</f>
        <v>513500</v>
      </c>
      <c r="I4426" s="29" t="n">
        <f aca="false">G4426+H4426</f>
        <v>-495500</v>
      </c>
      <c r="J4426" s="29" t="n">
        <f aca="false">J4425+I4426</f>
        <v>-19999.9999999976</v>
      </c>
    </row>
    <row r="4427" customFormat="false" ht="15" hidden="false" customHeight="false" outlineLevel="0" collapsed="false">
      <c r="A4427" s="26" t="n">
        <v>43900</v>
      </c>
      <c r="B4427" s="27" t="n">
        <v>34.47</v>
      </c>
      <c r="C4427" s="27" t="n">
        <v>35.57</v>
      </c>
      <c r="D4427" s="28" t="n">
        <f aca="false">B4427-B4426</f>
        <v>3.42</v>
      </c>
      <c r="E4427" s="28" t="n">
        <f aca="false">C4427-C4426</f>
        <v>0.240000000000002</v>
      </c>
      <c r="F4427" s="29" t="n">
        <f aca="false">Inputs!$B$5*B4427+Inputs!$B$6*C4427</f>
        <v>1668500</v>
      </c>
      <c r="G4427" s="29" t="n">
        <f aca="false">Inputs!$B$5*D4427</f>
        <v>342000</v>
      </c>
      <c r="H4427" s="29" t="n">
        <f aca="false">Inputs!$B$6*E4427</f>
        <v>-12000.0000000001</v>
      </c>
      <c r="I4427" s="29" t="n">
        <f aca="false">G4427+H4427</f>
        <v>330000</v>
      </c>
      <c r="J4427" s="29" t="n">
        <f aca="false">J4426+I4427</f>
        <v>310000.000000002</v>
      </c>
    </row>
    <row r="4428" customFormat="false" ht="15" hidden="false" customHeight="false" outlineLevel="0" collapsed="false">
      <c r="A4428" s="26" t="n">
        <v>43901</v>
      </c>
      <c r="B4428" s="27" t="n">
        <v>33.13</v>
      </c>
      <c r="C4428" s="27" t="n">
        <v>34.45</v>
      </c>
      <c r="D4428" s="28" t="n">
        <f aca="false">B4428-B4427</f>
        <v>-1.34</v>
      </c>
      <c r="E4428" s="28" t="n">
        <f aca="false">C4428-C4427</f>
        <v>-1.12</v>
      </c>
      <c r="F4428" s="29" t="n">
        <f aca="false">Inputs!$B$5*B4428+Inputs!$B$6*C4428</f>
        <v>1590500</v>
      </c>
      <c r="G4428" s="29" t="n">
        <f aca="false">Inputs!$B$5*D4428</f>
        <v>-134000</v>
      </c>
      <c r="H4428" s="29" t="n">
        <f aca="false">Inputs!$B$6*E4428</f>
        <v>55999.9999999999</v>
      </c>
      <c r="I4428" s="29" t="n">
        <f aca="false">G4428+H4428</f>
        <v>-77999.9999999998</v>
      </c>
      <c r="J4428" s="29" t="n">
        <f aca="false">J4427+I4428</f>
        <v>232000.000000002</v>
      </c>
    </row>
    <row r="4429" customFormat="false" ht="15" hidden="false" customHeight="false" outlineLevel="0" collapsed="false">
      <c r="A4429" s="26" t="n">
        <v>43902</v>
      </c>
      <c r="B4429" s="27" t="n">
        <v>31.56</v>
      </c>
      <c r="C4429" s="27" t="n">
        <v>31.02</v>
      </c>
      <c r="D4429" s="28" t="n">
        <f aca="false">B4429-B4428</f>
        <v>-1.57</v>
      </c>
      <c r="E4429" s="28" t="n">
        <f aca="false">C4429-C4428</f>
        <v>-3.43</v>
      </c>
      <c r="F4429" s="29" t="n">
        <f aca="false">Inputs!$B$5*B4429+Inputs!$B$6*C4429</f>
        <v>1605000</v>
      </c>
      <c r="G4429" s="29" t="n">
        <f aca="false">Inputs!$B$5*D4429</f>
        <v>-157000</v>
      </c>
      <c r="H4429" s="29" t="n">
        <f aca="false">Inputs!$B$6*E4429</f>
        <v>171500</v>
      </c>
      <c r="I4429" s="29" t="n">
        <f aca="false">G4429+H4429</f>
        <v>14499.9999999998</v>
      </c>
      <c r="J4429" s="29" t="n">
        <f aca="false">J4428+I4429</f>
        <v>246500.000000002</v>
      </c>
    </row>
    <row r="4430" customFormat="false" ht="15" hidden="false" customHeight="false" outlineLevel="0" collapsed="false">
      <c r="A4430" s="26" t="n">
        <v>43903</v>
      </c>
      <c r="B4430" s="27" t="n">
        <v>31.72</v>
      </c>
      <c r="C4430" s="27" t="n">
        <v>32.25</v>
      </c>
      <c r="D4430" s="28" t="n">
        <f aca="false">B4430-B4429</f>
        <v>0.16</v>
      </c>
      <c r="E4430" s="28" t="n">
        <f aca="false">C4430-C4429</f>
        <v>1.23</v>
      </c>
      <c r="F4430" s="29" t="n">
        <f aca="false">Inputs!$B$5*B4430+Inputs!$B$6*C4430</f>
        <v>1559500</v>
      </c>
      <c r="G4430" s="29" t="n">
        <f aca="false">Inputs!$B$5*D4430</f>
        <v>16000</v>
      </c>
      <c r="H4430" s="29" t="n">
        <f aca="false">Inputs!$B$6*E4430</f>
        <v>-61500</v>
      </c>
      <c r="I4430" s="29" t="n">
        <f aca="false">G4430+H4430</f>
        <v>-45500</v>
      </c>
      <c r="J4430" s="29" t="n">
        <f aca="false">J4429+I4430</f>
        <v>201000.000000002</v>
      </c>
    </row>
    <row r="4431" customFormat="false" ht="15" hidden="false" customHeight="false" outlineLevel="0" collapsed="false">
      <c r="A4431" s="26" t="n">
        <v>43906</v>
      </c>
      <c r="B4431" s="27" t="n">
        <v>28.96</v>
      </c>
      <c r="C4431" s="27" t="n">
        <v>27.98</v>
      </c>
      <c r="D4431" s="28" t="n">
        <f aca="false">B4431-B4430</f>
        <v>-2.76</v>
      </c>
      <c r="E4431" s="28" t="n">
        <f aca="false">C4431-C4430</f>
        <v>-4.27</v>
      </c>
      <c r="F4431" s="29" t="n">
        <f aca="false">Inputs!$B$5*B4431+Inputs!$B$6*C4431</f>
        <v>1497000</v>
      </c>
      <c r="G4431" s="29" t="n">
        <f aca="false">Inputs!$B$5*D4431</f>
        <v>-276000</v>
      </c>
      <c r="H4431" s="29" t="n">
        <f aca="false">Inputs!$B$6*E4431</f>
        <v>213500</v>
      </c>
      <c r="I4431" s="29" t="n">
        <f aca="false">G4431+H4431</f>
        <v>-62499.9999999999</v>
      </c>
      <c r="J4431" s="29" t="n">
        <f aca="false">J4430+I4431</f>
        <v>138500.000000002</v>
      </c>
    </row>
    <row r="4432" customFormat="false" ht="15" hidden="false" customHeight="false" outlineLevel="0" collapsed="false">
      <c r="A4432" s="26" t="n">
        <v>43907</v>
      </c>
      <c r="B4432" s="27" t="n">
        <v>26.96</v>
      </c>
      <c r="C4432" s="27" t="n">
        <v>27.97</v>
      </c>
      <c r="D4432" s="28" t="n">
        <f aca="false">B4432-B4431</f>
        <v>-2</v>
      </c>
      <c r="E4432" s="28" t="n">
        <f aca="false">C4432-C4431</f>
        <v>-0.0100000000000016</v>
      </c>
      <c r="F4432" s="29" t="n">
        <f aca="false">Inputs!$B$5*B4432+Inputs!$B$6*C4432</f>
        <v>1297500</v>
      </c>
      <c r="G4432" s="29" t="n">
        <f aca="false">Inputs!$B$5*D4432</f>
        <v>-200000</v>
      </c>
      <c r="H4432" s="29" t="n">
        <f aca="false">Inputs!$B$6*E4432</f>
        <v>500.000000000078</v>
      </c>
      <c r="I4432" s="29" t="n">
        <f aca="false">G4432+H4432</f>
        <v>-199500</v>
      </c>
      <c r="J4432" s="29" t="n">
        <f aca="false">J4431+I4432</f>
        <v>-60999.9999999976</v>
      </c>
    </row>
    <row r="4433" customFormat="false" ht="15" hidden="false" customHeight="false" outlineLevel="0" collapsed="false">
      <c r="A4433" s="26" t="n">
        <v>43908</v>
      </c>
      <c r="B4433" s="27" t="n">
        <v>20.48</v>
      </c>
      <c r="C4433" s="27" t="n">
        <v>22.79</v>
      </c>
      <c r="D4433" s="28" t="n">
        <f aca="false">B4433-B4432</f>
        <v>-6.48</v>
      </c>
      <c r="E4433" s="28" t="n">
        <f aca="false">C4433-C4432</f>
        <v>-5.18</v>
      </c>
      <c r="F4433" s="29" t="n">
        <f aca="false">Inputs!$B$5*B4433+Inputs!$B$6*C4433</f>
        <v>908500</v>
      </c>
      <c r="G4433" s="29" t="n">
        <f aca="false">Inputs!$B$5*D4433</f>
        <v>-648000</v>
      </c>
      <c r="H4433" s="29" t="n">
        <f aca="false">Inputs!$B$6*E4433</f>
        <v>259000</v>
      </c>
      <c r="I4433" s="29" t="n">
        <f aca="false">G4433+H4433</f>
        <v>-389000</v>
      </c>
      <c r="J4433" s="29" t="n">
        <f aca="false">J4432+I4433</f>
        <v>-449999.999999998</v>
      </c>
    </row>
    <row r="4434" customFormat="false" ht="15" hidden="false" customHeight="false" outlineLevel="0" collapsed="false">
      <c r="A4434" s="26" t="n">
        <v>43909</v>
      </c>
      <c r="B4434" s="27" t="n">
        <v>25.09</v>
      </c>
      <c r="C4434" s="27" t="n">
        <v>23.98</v>
      </c>
      <c r="D4434" s="28" t="n">
        <f aca="false">B4434-B4433</f>
        <v>4.61</v>
      </c>
      <c r="E4434" s="28" t="n">
        <f aca="false">C4434-C4433</f>
        <v>1.19</v>
      </c>
      <c r="F4434" s="29" t="n">
        <f aca="false">Inputs!$B$5*B4434+Inputs!$B$6*C4434</f>
        <v>1310000</v>
      </c>
      <c r="G4434" s="29" t="n">
        <f aca="false">Inputs!$B$5*D4434</f>
        <v>461000</v>
      </c>
      <c r="H4434" s="29" t="n">
        <f aca="false">Inputs!$B$6*E4434</f>
        <v>-59500.0000000001</v>
      </c>
      <c r="I4434" s="29" t="n">
        <f aca="false">G4434+H4434</f>
        <v>401500</v>
      </c>
      <c r="J4434" s="29" t="n">
        <f aca="false">J4433+I4434</f>
        <v>-48499.9999999977</v>
      </c>
    </row>
    <row r="4435" customFormat="false" ht="15" hidden="false" customHeight="false" outlineLevel="0" collapsed="false">
      <c r="A4435" s="26" t="n">
        <v>43910</v>
      </c>
      <c r="B4435" s="27" t="n">
        <v>19.48</v>
      </c>
      <c r="C4435" s="27" t="n">
        <v>25.55</v>
      </c>
      <c r="D4435" s="28" t="n">
        <f aca="false">B4435-B4434</f>
        <v>-5.61</v>
      </c>
      <c r="E4435" s="28" t="n">
        <f aca="false">C4435-C4434</f>
        <v>1.57</v>
      </c>
      <c r="F4435" s="29" t="n">
        <f aca="false">Inputs!$B$5*B4435+Inputs!$B$6*C4435</f>
        <v>670500</v>
      </c>
      <c r="G4435" s="29" t="n">
        <f aca="false">Inputs!$B$5*D4435</f>
        <v>-561000</v>
      </c>
      <c r="H4435" s="29" t="n">
        <f aca="false">Inputs!$B$6*E4435</f>
        <v>-78500</v>
      </c>
      <c r="I4435" s="29" t="n">
        <f aca="false">G4435+H4435</f>
        <v>-639500</v>
      </c>
      <c r="J4435" s="29" t="n">
        <f aca="false">J4434+I4435</f>
        <v>-687999.999999998</v>
      </c>
    </row>
    <row r="4436" customFormat="false" ht="15" hidden="false" customHeight="false" outlineLevel="0" collapsed="false">
      <c r="A4436" s="26" t="n">
        <v>43913</v>
      </c>
      <c r="B4436" s="27" t="n">
        <v>23.33</v>
      </c>
      <c r="C4436" s="27" t="n">
        <v>23.75</v>
      </c>
      <c r="D4436" s="28" t="n">
        <f aca="false">B4436-B4435</f>
        <v>3.85</v>
      </c>
      <c r="E4436" s="28" t="n">
        <f aca="false">C4436-C4435</f>
        <v>-1.8</v>
      </c>
      <c r="F4436" s="29" t="n">
        <f aca="false">Inputs!$B$5*B4436+Inputs!$B$6*C4436</f>
        <v>1145500</v>
      </c>
      <c r="G4436" s="29" t="n">
        <f aca="false">Inputs!$B$5*D4436</f>
        <v>385000</v>
      </c>
      <c r="H4436" s="29" t="n">
        <f aca="false">Inputs!$B$6*E4436</f>
        <v>90000</v>
      </c>
      <c r="I4436" s="29" t="n">
        <f aca="false">G4436+H4436</f>
        <v>475000</v>
      </c>
      <c r="J4436" s="29" t="n">
        <f aca="false">J4435+I4436</f>
        <v>-212999.999999998</v>
      </c>
    </row>
    <row r="4437" customFormat="false" ht="15" hidden="false" customHeight="false" outlineLevel="0" collapsed="false">
      <c r="A4437" s="26" t="n">
        <v>43914</v>
      </c>
      <c r="B4437" s="27" t="n">
        <v>21.03</v>
      </c>
      <c r="C4437" s="27" t="n">
        <v>24.5</v>
      </c>
      <c r="D4437" s="28" t="n">
        <f aca="false">B4437-B4436</f>
        <v>-2.3</v>
      </c>
      <c r="E4437" s="28" t="n">
        <f aca="false">C4437-C4436</f>
        <v>0.75</v>
      </c>
      <c r="F4437" s="29" t="n">
        <f aca="false">Inputs!$B$5*B4437+Inputs!$B$6*C4437</f>
        <v>878000</v>
      </c>
      <c r="G4437" s="29" t="n">
        <f aca="false">Inputs!$B$5*D4437</f>
        <v>-230000</v>
      </c>
      <c r="H4437" s="29" t="n">
        <f aca="false">Inputs!$B$6*E4437</f>
        <v>-37500</v>
      </c>
      <c r="I4437" s="29" t="n">
        <f aca="false">G4437+H4437</f>
        <v>-267500</v>
      </c>
      <c r="J4437" s="29" t="n">
        <f aca="false">J4436+I4437</f>
        <v>-480499.999999998</v>
      </c>
    </row>
    <row r="4438" customFormat="false" ht="15" hidden="false" customHeight="false" outlineLevel="0" collapsed="false">
      <c r="A4438" s="26" t="n">
        <v>43915</v>
      </c>
      <c r="B4438" s="27" t="n">
        <v>20.75</v>
      </c>
      <c r="C4438" s="27" t="n">
        <v>25.62</v>
      </c>
      <c r="D4438" s="28" t="n">
        <f aca="false">B4438-B4437</f>
        <v>-0.280000000000001</v>
      </c>
      <c r="E4438" s="28" t="n">
        <f aca="false">C4438-C4437</f>
        <v>1.12</v>
      </c>
      <c r="F4438" s="29" t="n">
        <f aca="false">Inputs!$B$5*B4438+Inputs!$B$6*C4438</f>
        <v>794000</v>
      </c>
      <c r="G4438" s="29" t="n">
        <f aca="false">Inputs!$B$5*D4438</f>
        <v>-28000.0000000001</v>
      </c>
      <c r="H4438" s="29" t="n">
        <f aca="false">Inputs!$B$6*E4438</f>
        <v>-56000.0000000001</v>
      </c>
      <c r="I4438" s="29" t="n">
        <f aca="false">G4438+H4438</f>
        <v>-84000.0000000002</v>
      </c>
      <c r="J4438" s="29" t="n">
        <f aca="false">J4437+I4438</f>
        <v>-564499.999999998</v>
      </c>
    </row>
    <row r="4439" customFormat="false" ht="15" hidden="false" customHeight="false" outlineLevel="0" collapsed="false">
      <c r="A4439" s="26" t="n">
        <v>43916</v>
      </c>
      <c r="B4439" s="27" t="n">
        <v>16.6</v>
      </c>
      <c r="C4439" s="27" t="n">
        <v>23.55</v>
      </c>
      <c r="D4439" s="28" t="n">
        <f aca="false">B4439-B4438</f>
        <v>-4.15</v>
      </c>
      <c r="E4439" s="28" t="n">
        <f aca="false">C4439-C4438</f>
        <v>-2.07</v>
      </c>
      <c r="F4439" s="29" t="n">
        <f aca="false">Inputs!$B$5*B4439+Inputs!$B$6*C4439</f>
        <v>482500</v>
      </c>
      <c r="G4439" s="29" t="n">
        <f aca="false">Inputs!$B$5*D4439</f>
        <v>-415000</v>
      </c>
      <c r="H4439" s="29" t="n">
        <f aca="false">Inputs!$B$6*E4439</f>
        <v>103500</v>
      </c>
      <c r="I4439" s="29" t="n">
        <f aca="false">G4439+H4439</f>
        <v>-311500</v>
      </c>
      <c r="J4439" s="29" t="n">
        <f aca="false">J4438+I4439</f>
        <v>-875999.999999998</v>
      </c>
    </row>
    <row r="4440" customFormat="false" ht="15" hidden="false" customHeight="false" outlineLevel="0" collapsed="false">
      <c r="A4440" s="26" t="n">
        <v>43917</v>
      </c>
      <c r="B4440" s="27" t="n">
        <v>15.48</v>
      </c>
      <c r="C4440" s="27" t="n">
        <v>22.39</v>
      </c>
      <c r="D4440" s="28" t="n">
        <f aca="false">B4440-B4439</f>
        <v>-1.12</v>
      </c>
      <c r="E4440" s="28" t="n">
        <f aca="false">C4440-C4439</f>
        <v>-1.16</v>
      </c>
      <c r="F4440" s="29" t="n">
        <f aca="false">Inputs!$B$5*B4440+Inputs!$B$6*C4440</f>
        <v>428500</v>
      </c>
      <c r="G4440" s="29" t="n">
        <f aca="false">Inputs!$B$5*D4440</f>
        <v>-112000</v>
      </c>
      <c r="H4440" s="29" t="n">
        <f aca="false">Inputs!$B$6*E4440</f>
        <v>58000</v>
      </c>
      <c r="I4440" s="29" t="n">
        <f aca="false">G4440+H4440</f>
        <v>-54000.0000000001</v>
      </c>
      <c r="J4440" s="29" t="n">
        <f aca="false">J4439+I4440</f>
        <v>-929999.999999998</v>
      </c>
    </row>
    <row r="4441" customFormat="false" ht="15" hidden="false" customHeight="false" outlineLevel="0" collapsed="false">
      <c r="A4441" s="26" t="n">
        <v>43920</v>
      </c>
      <c r="B4441" s="27" t="n">
        <v>14.1</v>
      </c>
      <c r="C4441" s="27" t="n">
        <v>19.19</v>
      </c>
      <c r="D4441" s="28" t="n">
        <f aca="false">B4441-B4440</f>
        <v>-1.38</v>
      </c>
      <c r="E4441" s="28" t="n">
        <f aca="false">C4441-C4440</f>
        <v>-3.2</v>
      </c>
      <c r="F4441" s="29" t="n">
        <f aca="false">Inputs!$B$5*B4441+Inputs!$B$6*C4441</f>
        <v>450500</v>
      </c>
      <c r="G4441" s="29" t="n">
        <f aca="false">Inputs!$B$5*D4441</f>
        <v>-138000</v>
      </c>
      <c r="H4441" s="29" t="n">
        <f aca="false">Inputs!$B$6*E4441</f>
        <v>160000</v>
      </c>
      <c r="I4441" s="29" t="n">
        <f aca="false">G4441+H4441</f>
        <v>21999.9999999999</v>
      </c>
      <c r="J4441" s="29" t="n">
        <f aca="false">J4440+I4441</f>
        <v>-907999.999999998</v>
      </c>
    </row>
    <row r="4442" customFormat="false" ht="15" hidden="false" customHeight="false" outlineLevel="0" collapsed="false">
      <c r="A4442" s="26" t="n">
        <v>43921</v>
      </c>
      <c r="B4442" s="27" t="n">
        <v>20.51</v>
      </c>
      <c r="C4442" s="27" t="n">
        <v>14.85</v>
      </c>
      <c r="D4442" s="28" t="n">
        <f aca="false">B4442-B4441</f>
        <v>6.41</v>
      </c>
      <c r="E4442" s="28" t="n">
        <f aca="false">C4442-C4441</f>
        <v>-4.34</v>
      </c>
      <c r="F4442" s="29" t="n">
        <f aca="false">Inputs!$B$5*B4442+Inputs!$B$6*C4442</f>
        <v>1308500</v>
      </c>
      <c r="G4442" s="29" t="n">
        <f aca="false">Inputs!$B$5*D4442</f>
        <v>641000</v>
      </c>
      <c r="H4442" s="29" t="n">
        <f aca="false">Inputs!$B$6*E4442</f>
        <v>217000</v>
      </c>
      <c r="I4442" s="29" t="n">
        <f aca="false">G4442+H4442</f>
        <v>858000</v>
      </c>
      <c r="J4442" s="29" t="n">
        <f aca="false">J4441+I4442</f>
        <v>-49999.9999999976</v>
      </c>
    </row>
    <row r="4443" customFormat="false" ht="15" hidden="false" customHeight="false" outlineLevel="0" collapsed="false">
      <c r="A4443" s="26" t="n">
        <v>43922</v>
      </c>
      <c r="B4443" s="27" t="n">
        <v>20.28</v>
      </c>
      <c r="C4443" s="27" t="n">
        <v>14.97</v>
      </c>
      <c r="D4443" s="28" t="n">
        <f aca="false">B4443-B4442</f>
        <v>-0.23</v>
      </c>
      <c r="E4443" s="28" t="n">
        <f aca="false">C4443-C4442</f>
        <v>0.120000000000001</v>
      </c>
      <c r="F4443" s="29" t="n">
        <f aca="false">Inputs!$B$5*B4443+Inputs!$B$6*C4443</f>
        <v>1279500</v>
      </c>
      <c r="G4443" s="29" t="n">
        <f aca="false">Inputs!$B$5*D4443</f>
        <v>-23000</v>
      </c>
      <c r="H4443" s="29" t="n">
        <f aca="false">Inputs!$B$6*E4443</f>
        <v>-6000.00000000005</v>
      </c>
      <c r="I4443" s="29" t="n">
        <f aca="false">G4443+H4443</f>
        <v>-29000.0000000001</v>
      </c>
      <c r="J4443" s="29" t="n">
        <f aca="false">J4442+I4443</f>
        <v>-78999.9999999976</v>
      </c>
    </row>
    <row r="4444" customFormat="false" ht="15" hidden="false" customHeight="false" outlineLevel="0" collapsed="false">
      <c r="A4444" s="26" t="n">
        <v>43923</v>
      </c>
      <c r="B4444" s="27" t="n">
        <v>25.18</v>
      </c>
      <c r="C4444" s="27" t="n">
        <v>20.24</v>
      </c>
      <c r="D4444" s="28" t="n">
        <f aca="false">B4444-B4443</f>
        <v>4.9</v>
      </c>
      <c r="E4444" s="28" t="n">
        <f aca="false">C4444-C4443</f>
        <v>5.27</v>
      </c>
      <c r="F4444" s="29" t="n">
        <f aca="false">Inputs!$B$5*B4444+Inputs!$B$6*C4444</f>
        <v>1506000</v>
      </c>
      <c r="G4444" s="29" t="n">
        <f aca="false">Inputs!$B$5*D4444</f>
        <v>490000</v>
      </c>
      <c r="H4444" s="29" t="n">
        <f aca="false">Inputs!$B$6*E4444</f>
        <v>-263500</v>
      </c>
      <c r="I4444" s="29" t="n">
        <f aca="false">G4444+H4444</f>
        <v>226500</v>
      </c>
      <c r="J4444" s="29" t="n">
        <f aca="false">J4443+I4444</f>
        <v>147500.000000002</v>
      </c>
    </row>
    <row r="4445" customFormat="false" ht="15" hidden="false" customHeight="false" outlineLevel="0" collapsed="false">
      <c r="A4445" s="26" t="n">
        <v>43924</v>
      </c>
      <c r="B4445" s="27" t="n">
        <v>28.36</v>
      </c>
      <c r="C4445" s="27" t="n">
        <v>24.33</v>
      </c>
      <c r="D4445" s="28" t="n">
        <f aca="false">B4445-B4444</f>
        <v>3.18</v>
      </c>
      <c r="E4445" s="28" t="n">
        <f aca="false">C4445-C4444</f>
        <v>4.09</v>
      </c>
      <c r="F4445" s="29" t="n">
        <f aca="false">Inputs!$B$5*B4445+Inputs!$B$6*C4445</f>
        <v>1619500</v>
      </c>
      <c r="G4445" s="29" t="n">
        <f aca="false">Inputs!$B$5*D4445</f>
        <v>318000</v>
      </c>
      <c r="H4445" s="29" t="n">
        <f aca="false">Inputs!$B$6*E4445</f>
        <v>-204500</v>
      </c>
      <c r="I4445" s="29" t="n">
        <f aca="false">G4445+H4445</f>
        <v>113500</v>
      </c>
      <c r="J4445" s="29" t="n">
        <f aca="false">J4444+I4445</f>
        <v>261000.000000002</v>
      </c>
    </row>
    <row r="4446" customFormat="false" ht="15" hidden="false" customHeight="false" outlineLevel="0" collapsed="false">
      <c r="A4446" s="26" t="n">
        <v>43927</v>
      </c>
      <c r="B4446" s="27" t="n">
        <v>26.21</v>
      </c>
      <c r="C4446" s="27" t="n">
        <v>22.58</v>
      </c>
      <c r="D4446" s="28" t="n">
        <f aca="false">B4446-B4445</f>
        <v>-2.15</v>
      </c>
      <c r="E4446" s="28" t="n">
        <f aca="false">C4446-C4445</f>
        <v>-1.75</v>
      </c>
      <c r="F4446" s="29" t="n">
        <f aca="false">Inputs!$B$5*B4446+Inputs!$B$6*C4446</f>
        <v>1492000</v>
      </c>
      <c r="G4446" s="29" t="n">
        <f aca="false">Inputs!$B$5*D4446</f>
        <v>-215000</v>
      </c>
      <c r="H4446" s="29" t="n">
        <f aca="false">Inputs!$B$6*E4446</f>
        <v>87500</v>
      </c>
      <c r="I4446" s="29" t="n">
        <f aca="false">G4446+H4446</f>
        <v>-127500</v>
      </c>
      <c r="J4446" s="29" t="n">
        <f aca="false">J4445+I4446</f>
        <v>133500.000000003</v>
      </c>
    </row>
    <row r="4447" customFormat="false" ht="15" hidden="false" customHeight="false" outlineLevel="0" collapsed="false">
      <c r="A4447" s="26" t="n">
        <v>43928</v>
      </c>
      <c r="B4447" s="27" t="n">
        <v>23.54</v>
      </c>
      <c r="C4447" s="27" t="n">
        <v>22.1</v>
      </c>
      <c r="D4447" s="28" t="n">
        <f aca="false">B4447-B4446</f>
        <v>-2.67</v>
      </c>
      <c r="E4447" s="28" t="n">
        <f aca="false">C4447-C4446</f>
        <v>-0.479999999999997</v>
      </c>
      <c r="F4447" s="29" t="n">
        <f aca="false">Inputs!$B$5*B4447+Inputs!$B$6*C4447</f>
        <v>1249000</v>
      </c>
      <c r="G4447" s="29" t="n">
        <f aca="false">Inputs!$B$5*D4447</f>
        <v>-267000</v>
      </c>
      <c r="H4447" s="29" t="n">
        <f aca="false">Inputs!$B$6*E4447</f>
        <v>23999.9999999998</v>
      </c>
      <c r="I4447" s="29" t="n">
        <f aca="false">G4447+H4447</f>
        <v>-243000</v>
      </c>
      <c r="J4447" s="29" t="n">
        <f aca="false">J4446+I4447</f>
        <v>-109499.999999998</v>
      </c>
    </row>
    <row r="4448" customFormat="false" ht="15" hidden="false" customHeight="false" outlineLevel="0" collapsed="false">
      <c r="A4448" s="26" t="n">
        <v>43929</v>
      </c>
      <c r="B4448" s="27" t="n">
        <v>24.97</v>
      </c>
      <c r="C4448" s="27" t="n">
        <v>25.22</v>
      </c>
      <c r="D4448" s="28" t="n">
        <f aca="false">B4448-B4447</f>
        <v>1.43</v>
      </c>
      <c r="E4448" s="28" t="n">
        <f aca="false">C4448-C4447</f>
        <v>3.12</v>
      </c>
      <c r="F4448" s="29" t="n">
        <f aca="false">Inputs!$B$5*B4448+Inputs!$B$6*C4448</f>
        <v>1236000</v>
      </c>
      <c r="G4448" s="29" t="n">
        <f aca="false">Inputs!$B$5*D4448</f>
        <v>143000</v>
      </c>
      <c r="H4448" s="29" t="n">
        <f aca="false">Inputs!$B$6*E4448</f>
        <v>-156000</v>
      </c>
      <c r="I4448" s="29" t="n">
        <f aca="false">G4448+H4448</f>
        <v>-12999.9999999999</v>
      </c>
      <c r="J4448" s="29" t="n">
        <f aca="false">J4447+I4448</f>
        <v>-122499.999999998</v>
      </c>
    </row>
    <row r="4449" customFormat="false" ht="15" hidden="false" customHeight="false" outlineLevel="0" collapsed="false">
      <c r="A4449" s="26" t="n">
        <v>43930</v>
      </c>
      <c r="B4449" s="27" t="n">
        <v>22.9</v>
      </c>
      <c r="C4449" s="27" t="n">
        <v>20.23</v>
      </c>
      <c r="D4449" s="28" t="n">
        <f aca="false">B4449-B4448</f>
        <v>-2.07</v>
      </c>
      <c r="E4449" s="28" t="n">
        <f aca="false">C4449-C4448</f>
        <v>-4.99</v>
      </c>
      <c r="F4449" s="29" t="n">
        <f aca="false">Inputs!$B$5*B4449+Inputs!$B$6*C4449</f>
        <v>1278500</v>
      </c>
      <c r="G4449" s="29" t="n">
        <f aca="false">Inputs!$B$5*D4449</f>
        <v>-207000</v>
      </c>
      <c r="H4449" s="29" t="n">
        <f aca="false">Inputs!$B$6*E4449</f>
        <v>249500</v>
      </c>
      <c r="I4449" s="29" t="n">
        <f aca="false">G4449+H4449</f>
        <v>42499.9999999999</v>
      </c>
      <c r="J4449" s="29" t="n">
        <f aca="false">J4448+I4449</f>
        <v>-79999.9999999979</v>
      </c>
    </row>
    <row r="4450" customFormat="false" ht="15" hidden="false" customHeight="false" outlineLevel="0" collapsed="false">
      <c r="A4450" s="26" t="n">
        <v>43935</v>
      </c>
      <c r="B4450" s="27" t="n">
        <v>20.15</v>
      </c>
      <c r="C4450" s="27" t="n">
        <v>21.74</v>
      </c>
      <c r="D4450" s="28" t="n">
        <f aca="false">B4450-B4449</f>
        <v>-2.75</v>
      </c>
      <c r="E4450" s="28" t="n">
        <f aca="false">C4450-C4449</f>
        <v>1.51</v>
      </c>
      <c r="F4450" s="29" t="n">
        <f aca="false">Inputs!$B$5*B4450+Inputs!$B$6*C4450</f>
        <v>928000</v>
      </c>
      <c r="G4450" s="29" t="n">
        <f aca="false">Inputs!$B$5*D4450</f>
        <v>-275000</v>
      </c>
      <c r="H4450" s="29" t="n">
        <f aca="false">Inputs!$B$6*E4450</f>
        <v>-75499.9999999999</v>
      </c>
      <c r="I4450" s="29" t="n">
        <f aca="false">G4450+H4450</f>
        <v>-350500</v>
      </c>
      <c r="J4450" s="29" t="n">
        <f aca="false">J4449+I4450</f>
        <v>-430499.999999998</v>
      </c>
    </row>
    <row r="4451" customFormat="false" ht="15" hidden="false" customHeight="false" outlineLevel="0" collapsed="false">
      <c r="A4451" s="26" t="n">
        <v>43936</v>
      </c>
      <c r="B4451" s="27" t="n">
        <v>19.96</v>
      </c>
      <c r="C4451" s="27" t="n">
        <v>19.8</v>
      </c>
      <c r="D4451" s="28" t="n">
        <f aca="false">B4451-B4450</f>
        <v>-0.189999999999998</v>
      </c>
      <c r="E4451" s="28" t="n">
        <f aca="false">C4451-C4450</f>
        <v>-1.94</v>
      </c>
      <c r="F4451" s="29" t="n">
        <f aca="false">Inputs!$B$5*B4451+Inputs!$B$6*C4451</f>
        <v>1006000</v>
      </c>
      <c r="G4451" s="29" t="n">
        <f aca="false">Inputs!$B$5*D4451</f>
        <v>-18999.9999999998</v>
      </c>
      <c r="H4451" s="29" t="n">
        <f aca="false">Inputs!$B$6*E4451</f>
        <v>96999.9999999999</v>
      </c>
      <c r="I4451" s="29" t="n">
        <f aca="false">G4451+H4451</f>
        <v>78000.0000000001</v>
      </c>
      <c r="J4451" s="29" t="n">
        <f aca="false">J4450+I4451</f>
        <v>-352499.999999998</v>
      </c>
    </row>
    <row r="4452" customFormat="false" ht="15" hidden="false" customHeight="false" outlineLevel="0" collapsed="false">
      <c r="A4452" s="26" t="n">
        <v>43937</v>
      </c>
      <c r="B4452" s="27" t="n">
        <v>19.82</v>
      </c>
      <c r="C4452" s="27" t="n">
        <v>18.69</v>
      </c>
      <c r="D4452" s="28" t="n">
        <f aca="false">B4452-B4451</f>
        <v>-0.140000000000001</v>
      </c>
      <c r="E4452" s="28" t="n">
        <f aca="false">C4452-C4451</f>
        <v>-1.11</v>
      </c>
      <c r="F4452" s="29" t="n">
        <f aca="false">Inputs!$B$5*B4452+Inputs!$B$6*C4452</f>
        <v>1047500</v>
      </c>
      <c r="G4452" s="29" t="n">
        <f aca="false">Inputs!$B$5*D4452</f>
        <v>-14000.0000000001</v>
      </c>
      <c r="H4452" s="29" t="n">
        <f aca="false">Inputs!$B$6*E4452</f>
        <v>55500</v>
      </c>
      <c r="I4452" s="29" t="n">
        <f aca="false">G4452+H4452</f>
        <v>41499.9999999999</v>
      </c>
      <c r="J4452" s="29" t="n">
        <f aca="false">J4451+I4452</f>
        <v>-310999.999999998</v>
      </c>
    </row>
    <row r="4453" customFormat="false" ht="15" hidden="false" customHeight="false" outlineLevel="0" collapsed="false">
      <c r="A4453" s="26" t="n">
        <v>43938</v>
      </c>
      <c r="B4453" s="27" t="n">
        <v>18.31</v>
      </c>
      <c r="C4453" s="27" t="n">
        <v>19.75</v>
      </c>
      <c r="D4453" s="28" t="n">
        <f aca="false">B4453-B4452</f>
        <v>-1.51</v>
      </c>
      <c r="E4453" s="28" t="n">
        <f aca="false">C4453-C4452</f>
        <v>1.06</v>
      </c>
      <c r="F4453" s="29" t="n">
        <f aca="false">Inputs!$B$5*B4453+Inputs!$B$6*C4453</f>
        <v>843500</v>
      </c>
      <c r="G4453" s="29" t="n">
        <f aca="false">Inputs!$B$5*D4453</f>
        <v>-151000</v>
      </c>
      <c r="H4453" s="29" t="n">
        <f aca="false">Inputs!$B$6*E4453</f>
        <v>-52999.9999999999</v>
      </c>
      <c r="I4453" s="29" t="n">
        <f aca="false">G4453+H4453</f>
        <v>-204000</v>
      </c>
      <c r="J4453" s="29" t="n">
        <f aca="false">J4452+I4453</f>
        <v>-514999.999999998</v>
      </c>
    </row>
    <row r="4454" customFormat="false" ht="15" hidden="false" customHeight="false" outlineLevel="0" collapsed="false">
      <c r="A4454" s="26" t="n">
        <v>43941</v>
      </c>
      <c r="B4454" s="27" t="n">
        <v>-36.98</v>
      </c>
      <c r="C4454" s="27" t="n">
        <v>17.36</v>
      </c>
      <c r="D4454" s="28" t="n">
        <f aca="false">B4454-B4453</f>
        <v>-55.29</v>
      </c>
      <c r="E4454" s="28" t="n">
        <f aca="false">C4454-C4453</f>
        <v>-2.39</v>
      </c>
      <c r="F4454" s="29" t="n">
        <f aca="false">Inputs!$B$5*B4454+Inputs!$B$6*C4454</f>
        <v>-4566000</v>
      </c>
      <c r="G4454" s="29" t="n">
        <f aca="false">Inputs!$B$5*D4454</f>
        <v>-5529000</v>
      </c>
      <c r="H4454" s="29" t="n">
        <f aca="false">Inputs!$B$6*E4454</f>
        <v>119500</v>
      </c>
      <c r="I4454" s="29" t="n">
        <f aca="false">G4454+H4454</f>
        <v>-5409500</v>
      </c>
      <c r="J4454" s="29" t="n">
        <f aca="false">J4453+I4454</f>
        <v>-5924500</v>
      </c>
    </row>
    <row r="4455" customFormat="false" ht="15" hidden="false" customHeight="false" outlineLevel="0" collapsed="false">
      <c r="A4455" s="26" t="n">
        <v>43942</v>
      </c>
      <c r="B4455" s="27" t="n">
        <v>8.91</v>
      </c>
      <c r="C4455" s="27" t="n">
        <v>9.12</v>
      </c>
      <c r="D4455" s="28" t="n">
        <f aca="false">B4455-B4454</f>
        <v>45.89</v>
      </c>
      <c r="E4455" s="28" t="n">
        <f aca="false">C4455-C4454</f>
        <v>-8.24</v>
      </c>
      <c r="F4455" s="29" t="n">
        <f aca="false">Inputs!$B$5*B4455+Inputs!$B$6*C4455</f>
        <v>435000</v>
      </c>
      <c r="G4455" s="29" t="n">
        <f aca="false">Inputs!$B$5*D4455</f>
        <v>4589000</v>
      </c>
      <c r="H4455" s="29" t="n">
        <f aca="false">Inputs!$B$6*E4455</f>
        <v>412000</v>
      </c>
      <c r="I4455" s="29" t="n">
        <f aca="false">G4455+H4455</f>
        <v>5001000</v>
      </c>
      <c r="J4455" s="29" t="n">
        <f aca="false">J4454+I4455</f>
        <v>-923499.999999997</v>
      </c>
    </row>
    <row r="4456" customFormat="false" ht="15" hidden="false" customHeight="false" outlineLevel="0" collapsed="false">
      <c r="A4456" s="26" t="n">
        <v>43943</v>
      </c>
      <c r="B4456" s="27" t="n">
        <v>13.64</v>
      </c>
      <c r="C4456" s="27" t="n">
        <v>13.77</v>
      </c>
      <c r="D4456" s="28" t="n">
        <f aca="false">B4456-B4455</f>
        <v>4.73</v>
      </c>
      <c r="E4456" s="28" t="n">
        <f aca="false">C4456-C4455</f>
        <v>4.65</v>
      </c>
      <c r="F4456" s="29" t="n">
        <f aca="false">Inputs!$B$5*B4456+Inputs!$B$6*C4456</f>
        <v>675500</v>
      </c>
      <c r="G4456" s="29" t="n">
        <f aca="false">Inputs!$B$5*D4456</f>
        <v>473000</v>
      </c>
      <c r="H4456" s="29" t="n">
        <f aca="false">Inputs!$B$6*E4456</f>
        <v>-232500</v>
      </c>
      <c r="I4456" s="29" t="n">
        <f aca="false">G4456+H4456</f>
        <v>240500</v>
      </c>
      <c r="J4456" s="29" t="n">
        <f aca="false">J4455+I4456</f>
        <v>-682999.999999997</v>
      </c>
    </row>
    <row r="4457" customFormat="false" ht="15" hidden="false" customHeight="false" outlineLevel="0" collapsed="false">
      <c r="A4457" s="26" t="n">
        <v>43944</v>
      </c>
      <c r="B4457" s="27" t="n">
        <v>15.06</v>
      </c>
      <c r="C4457" s="27" t="n">
        <v>15.06</v>
      </c>
      <c r="D4457" s="28" t="n">
        <f aca="false">B4457-B4456</f>
        <v>1.42</v>
      </c>
      <c r="E4457" s="28" t="n">
        <f aca="false">C4457-C4456</f>
        <v>1.29</v>
      </c>
      <c r="F4457" s="29" t="n">
        <f aca="false">Inputs!$B$5*B4457+Inputs!$B$6*C4457</f>
        <v>753000</v>
      </c>
      <c r="G4457" s="29" t="n">
        <f aca="false">Inputs!$B$5*D4457</f>
        <v>142000</v>
      </c>
      <c r="H4457" s="29" t="n">
        <f aca="false">Inputs!$B$6*E4457</f>
        <v>-64500</v>
      </c>
      <c r="I4457" s="29" t="n">
        <f aca="false">G4457+H4457</f>
        <v>77500</v>
      </c>
      <c r="J4457" s="29" t="n">
        <f aca="false">J4456+I4457</f>
        <v>-605499.999999997</v>
      </c>
    </row>
    <row r="4458" customFormat="false" ht="15" hidden="false" customHeight="false" outlineLevel="0" collapsed="false">
      <c r="A4458" s="26" t="n">
        <v>43945</v>
      </c>
      <c r="B4458" s="27" t="n">
        <v>15.99</v>
      </c>
      <c r="C4458" s="27" t="n">
        <v>15.87</v>
      </c>
      <c r="D4458" s="28" t="n">
        <f aca="false">B4458-B4457</f>
        <v>0.93</v>
      </c>
      <c r="E4458" s="28" t="n">
        <f aca="false">C4458-C4457</f>
        <v>0.809999999999999</v>
      </c>
      <c r="F4458" s="29" t="n">
        <f aca="false">Inputs!$B$5*B4458+Inputs!$B$6*C4458</f>
        <v>805500</v>
      </c>
      <c r="G4458" s="29" t="n">
        <f aca="false">Inputs!$B$5*D4458</f>
        <v>93000</v>
      </c>
      <c r="H4458" s="29" t="n">
        <f aca="false">Inputs!$B$6*E4458</f>
        <v>-40499.9999999999</v>
      </c>
      <c r="I4458" s="29" t="n">
        <f aca="false">G4458+H4458</f>
        <v>52500</v>
      </c>
      <c r="J4458" s="29" t="n">
        <f aca="false">J4457+I4458</f>
        <v>-552999.999999997</v>
      </c>
    </row>
    <row r="4459" customFormat="false" ht="15" hidden="false" customHeight="false" outlineLevel="0" collapsed="false">
      <c r="A4459" s="26" t="n">
        <v>43948</v>
      </c>
      <c r="B4459" s="27" t="n">
        <v>12.17</v>
      </c>
      <c r="C4459" s="27" t="n">
        <v>15.17</v>
      </c>
      <c r="D4459" s="28" t="n">
        <f aca="false">B4459-B4458</f>
        <v>-3.82</v>
      </c>
      <c r="E4459" s="28" t="n">
        <f aca="false">C4459-C4458</f>
        <v>-0.699999999999999</v>
      </c>
      <c r="F4459" s="29" t="n">
        <f aca="false">Inputs!$B$5*B4459+Inputs!$B$6*C4459</f>
        <v>458500</v>
      </c>
      <c r="G4459" s="29" t="n">
        <f aca="false">Inputs!$B$5*D4459</f>
        <v>-382000</v>
      </c>
      <c r="H4459" s="29" t="n">
        <f aca="false">Inputs!$B$6*E4459</f>
        <v>35000</v>
      </c>
      <c r="I4459" s="29" t="n">
        <f aca="false">G4459+H4459</f>
        <v>-347000</v>
      </c>
      <c r="J4459" s="29" t="n">
        <f aca="false">J4458+I4459</f>
        <v>-899999.999999997</v>
      </c>
    </row>
    <row r="4460" customFormat="false" ht="15" hidden="false" customHeight="false" outlineLevel="0" collapsed="false">
      <c r="A4460" s="26" t="n">
        <v>43949</v>
      </c>
      <c r="B4460" s="27" t="n">
        <v>12.4</v>
      </c>
      <c r="C4460" s="27" t="n">
        <v>15.6</v>
      </c>
      <c r="D4460" s="28" t="n">
        <f aca="false">B4460-B4459</f>
        <v>0.23</v>
      </c>
      <c r="E4460" s="28" t="n">
        <f aca="false">C4460-C4459</f>
        <v>0.43</v>
      </c>
      <c r="F4460" s="29" t="n">
        <f aca="false">Inputs!$B$5*B4460+Inputs!$B$6*C4460</f>
        <v>460000</v>
      </c>
      <c r="G4460" s="29" t="n">
        <f aca="false">Inputs!$B$5*D4460</f>
        <v>23000</v>
      </c>
      <c r="H4460" s="29" t="n">
        <f aca="false">Inputs!$B$6*E4460</f>
        <v>-21500</v>
      </c>
      <c r="I4460" s="29" t="n">
        <f aca="false">G4460+H4460</f>
        <v>1500.00000000006</v>
      </c>
      <c r="J4460" s="29" t="n">
        <f aca="false">J4459+I4460</f>
        <v>-898499.999999997</v>
      </c>
    </row>
    <row r="4461" customFormat="false" ht="15" hidden="false" customHeight="false" outlineLevel="0" collapsed="false">
      <c r="A4461" s="26" t="n">
        <v>43950</v>
      </c>
      <c r="B4461" s="27" t="n">
        <v>15.04</v>
      </c>
      <c r="C4461" s="27" t="n">
        <v>17.86</v>
      </c>
      <c r="D4461" s="28" t="n">
        <f aca="false">B4461-B4460</f>
        <v>2.64</v>
      </c>
      <c r="E4461" s="28" t="n">
        <f aca="false">C4461-C4460</f>
        <v>2.26</v>
      </c>
      <c r="F4461" s="29" t="n">
        <f aca="false">Inputs!$B$5*B4461+Inputs!$B$6*C4461</f>
        <v>611000</v>
      </c>
      <c r="G4461" s="29" t="n">
        <f aca="false">Inputs!$B$5*D4461</f>
        <v>264000</v>
      </c>
      <c r="H4461" s="29" t="n">
        <f aca="false">Inputs!$B$6*E4461</f>
        <v>-113000</v>
      </c>
      <c r="I4461" s="29" t="n">
        <f aca="false">G4461+H4461</f>
        <v>151000</v>
      </c>
      <c r="J4461" s="29" t="n">
        <f aca="false">J4460+I4461</f>
        <v>-747499.999999997</v>
      </c>
    </row>
    <row r="4462" customFormat="false" ht="15" hidden="false" customHeight="false" outlineLevel="0" collapsed="false">
      <c r="A4462" s="26" t="n">
        <v>43951</v>
      </c>
      <c r="B4462" s="27" t="n">
        <v>19.23</v>
      </c>
      <c r="C4462" s="27" t="n">
        <v>18.11</v>
      </c>
      <c r="D4462" s="28" t="n">
        <f aca="false">B4462-B4461</f>
        <v>4.19</v>
      </c>
      <c r="E4462" s="28" t="n">
        <f aca="false">C4462-C4461</f>
        <v>0.25</v>
      </c>
      <c r="F4462" s="29" t="n">
        <f aca="false">Inputs!$B$5*B4462+Inputs!$B$6*C4462</f>
        <v>1017500</v>
      </c>
      <c r="G4462" s="29" t="n">
        <f aca="false">Inputs!$B$5*D4462</f>
        <v>419000</v>
      </c>
      <c r="H4462" s="29" t="n">
        <f aca="false">Inputs!$B$6*E4462</f>
        <v>-12500</v>
      </c>
      <c r="I4462" s="29" t="n">
        <f aca="false">G4462+H4462</f>
        <v>406500</v>
      </c>
      <c r="J4462" s="29" t="n">
        <f aca="false">J4461+I4462</f>
        <v>-340999.999999997</v>
      </c>
    </row>
    <row r="4463" customFormat="false" ht="15" hidden="false" customHeight="false" outlineLevel="0" collapsed="false">
      <c r="A4463" s="26" t="n">
        <v>43952</v>
      </c>
      <c r="B4463" s="27" t="n">
        <v>19.72</v>
      </c>
      <c r="C4463" s="27" t="n">
        <v>18.49</v>
      </c>
      <c r="D4463" s="28" t="n">
        <f aca="false">B4463-B4462</f>
        <v>0.489999999999998</v>
      </c>
      <c r="E4463" s="28" t="n">
        <f aca="false">C4463-C4462</f>
        <v>0.379999999999999</v>
      </c>
      <c r="F4463" s="29" t="n">
        <f aca="false">Inputs!$B$5*B4463+Inputs!$B$6*C4463</f>
        <v>1047500</v>
      </c>
      <c r="G4463" s="29" t="n">
        <f aca="false">Inputs!$B$5*D4463</f>
        <v>48999.9999999999</v>
      </c>
      <c r="H4463" s="29" t="n">
        <f aca="false">Inputs!$B$6*E4463</f>
        <v>-19000</v>
      </c>
      <c r="I4463" s="29" t="n">
        <f aca="false">G4463+H4463</f>
        <v>29999.9999999999</v>
      </c>
      <c r="J4463" s="29" t="n">
        <f aca="false">J4462+I4463</f>
        <v>-310999.999999997</v>
      </c>
    </row>
    <row r="4464" customFormat="false" ht="15" hidden="false" customHeight="false" outlineLevel="0" collapsed="false">
      <c r="A4464" s="26" t="n">
        <v>43955</v>
      </c>
      <c r="B4464" s="27" t="n">
        <v>20.47</v>
      </c>
      <c r="C4464" s="27" t="n">
        <v>20.4</v>
      </c>
      <c r="D4464" s="28" t="n">
        <f aca="false">B4464-B4463</f>
        <v>0.75</v>
      </c>
      <c r="E4464" s="28" t="n">
        <f aca="false">C4464-C4463</f>
        <v>1.91</v>
      </c>
      <c r="F4464" s="29" t="n">
        <f aca="false">Inputs!$B$5*B4464+Inputs!$B$6*C4464</f>
        <v>1027000</v>
      </c>
      <c r="G4464" s="29" t="n">
        <f aca="false">Inputs!$B$5*D4464</f>
        <v>75000</v>
      </c>
      <c r="H4464" s="29" t="n">
        <f aca="false">Inputs!$B$6*E4464</f>
        <v>-95500</v>
      </c>
      <c r="I4464" s="29" t="n">
        <f aca="false">G4464+H4464</f>
        <v>-20500</v>
      </c>
      <c r="J4464" s="29" t="n">
        <f aca="false">J4463+I4464</f>
        <v>-331499.999999997</v>
      </c>
    </row>
    <row r="4465" customFormat="false" ht="15" hidden="false" customHeight="false" outlineLevel="0" collapsed="false">
      <c r="A4465" s="26" t="n">
        <v>43956</v>
      </c>
      <c r="B4465" s="27" t="n">
        <v>24.56</v>
      </c>
      <c r="C4465" s="27" t="n">
        <v>25.46</v>
      </c>
      <c r="D4465" s="28" t="n">
        <f aca="false">B4465-B4464</f>
        <v>4.09</v>
      </c>
      <c r="E4465" s="28" t="n">
        <f aca="false">C4465-C4464</f>
        <v>5.06</v>
      </c>
      <c r="F4465" s="29" t="n">
        <f aca="false">Inputs!$B$5*B4465+Inputs!$B$6*C4465</f>
        <v>1183000</v>
      </c>
      <c r="G4465" s="29" t="n">
        <f aca="false">Inputs!$B$5*D4465</f>
        <v>409000</v>
      </c>
      <c r="H4465" s="29" t="n">
        <f aca="false">Inputs!$B$6*E4465</f>
        <v>-253000</v>
      </c>
      <c r="I4465" s="29" t="n">
        <f aca="false">G4465+H4465</f>
        <v>156000</v>
      </c>
      <c r="J4465" s="29" t="n">
        <f aca="false">J4464+I4465</f>
        <v>-175499.999999997</v>
      </c>
    </row>
    <row r="4466" customFormat="false" ht="15" hidden="false" customHeight="false" outlineLevel="0" collapsed="false">
      <c r="A4466" s="26" t="n">
        <v>43957</v>
      </c>
      <c r="B4466" s="27" t="n">
        <v>23.88</v>
      </c>
      <c r="C4466" s="27" t="n">
        <v>24.2</v>
      </c>
      <c r="D4466" s="28" t="n">
        <f aca="false">B4466-B4465</f>
        <v>-0.68</v>
      </c>
      <c r="E4466" s="28" t="n">
        <f aca="false">C4466-C4465</f>
        <v>-1.26</v>
      </c>
      <c r="F4466" s="29" t="n">
        <f aca="false">Inputs!$B$5*B4466+Inputs!$B$6*C4466</f>
        <v>1178000</v>
      </c>
      <c r="G4466" s="29" t="n">
        <f aca="false">Inputs!$B$5*D4466</f>
        <v>-68000</v>
      </c>
      <c r="H4466" s="29" t="n">
        <f aca="false">Inputs!$B$6*E4466</f>
        <v>63000.0000000001</v>
      </c>
      <c r="I4466" s="29" t="n">
        <f aca="false">G4466+H4466</f>
        <v>-4999.99999999989</v>
      </c>
      <c r="J4466" s="29" t="n">
        <f aca="false">J4465+I4466</f>
        <v>-180499.999999997</v>
      </c>
    </row>
    <row r="4467" customFormat="false" ht="15" hidden="false" customHeight="false" outlineLevel="0" collapsed="false">
      <c r="A4467" s="26" t="n">
        <v>43958</v>
      </c>
      <c r="B4467" s="27" t="n">
        <v>23.68</v>
      </c>
      <c r="C4467" s="27" t="n">
        <v>24.23</v>
      </c>
      <c r="D4467" s="28" t="n">
        <f aca="false">B4467-B4466</f>
        <v>-0.199999999999999</v>
      </c>
      <c r="E4467" s="28" t="n">
        <f aca="false">C4467-C4466</f>
        <v>0.0300000000000011</v>
      </c>
      <c r="F4467" s="29" t="n">
        <f aca="false">Inputs!$B$5*B4467+Inputs!$B$6*C4467</f>
        <v>1156500</v>
      </c>
      <c r="G4467" s="29" t="n">
        <f aca="false">Inputs!$B$5*D4467</f>
        <v>-19999.9999999999</v>
      </c>
      <c r="H4467" s="29" t="n">
        <f aca="false">Inputs!$B$6*E4467</f>
        <v>-1500.00000000006</v>
      </c>
      <c r="I4467" s="29" t="n">
        <f aca="false">G4467+H4467</f>
        <v>-21500</v>
      </c>
      <c r="J4467" s="29" t="n">
        <f aca="false">J4466+I4467</f>
        <v>-201999.999999997</v>
      </c>
    </row>
    <row r="4468" customFormat="false" ht="15" hidden="false" customHeight="false" outlineLevel="0" collapsed="false">
      <c r="A4468" s="26" t="n">
        <v>43962</v>
      </c>
      <c r="B4468" s="27" t="n">
        <v>24.02</v>
      </c>
      <c r="C4468" s="27" t="n">
        <v>25.53</v>
      </c>
      <c r="D4468" s="28" t="n">
        <f aca="false">B4468-B4467</f>
        <v>0.34</v>
      </c>
      <c r="E4468" s="28" t="n">
        <f aca="false">C4468-C4467</f>
        <v>1.3</v>
      </c>
      <c r="F4468" s="29" t="n">
        <f aca="false">Inputs!$B$5*B4468+Inputs!$B$6*C4468</f>
        <v>1125500</v>
      </c>
      <c r="G4468" s="29" t="n">
        <f aca="false">Inputs!$B$5*D4468</f>
        <v>34000</v>
      </c>
      <c r="H4468" s="29" t="n">
        <f aca="false">Inputs!$B$6*E4468</f>
        <v>-65000</v>
      </c>
      <c r="I4468" s="29" t="n">
        <f aca="false">G4468+H4468</f>
        <v>-31000.0000000001</v>
      </c>
      <c r="J4468" s="29" t="n">
        <f aca="false">J4467+I4468</f>
        <v>-232999.999999997</v>
      </c>
    </row>
    <row r="4469" customFormat="false" ht="15" hidden="false" customHeight="false" outlineLevel="0" collapsed="false">
      <c r="A4469" s="26" t="n">
        <v>43963</v>
      </c>
      <c r="B4469" s="27" t="n">
        <v>25.76</v>
      </c>
      <c r="C4469" s="27" t="n">
        <v>26.67</v>
      </c>
      <c r="D4469" s="28" t="n">
        <f aca="false">B4469-B4468</f>
        <v>1.74</v>
      </c>
      <c r="E4469" s="28" t="n">
        <f aca="false">C4469-C4468</f>
        <v>1.14</v>
      </c>
      <c r="F4469" s="29" t="n">
        <f aca="false">Inputs!$B$5*B4469+Inputs!$B$6*C4469</f>
        <v>1242500</v>
      </c>
      <c r="G4469" s="29" t="n">
        <f aca="false">Inputs!$B$5*D4469</f>
        <v>174000</v>
      </c>
      <c r="H4469" s="29" t="n">
        <f aca="false">Inputs!$B$6*E4469</f>
        <v>-57000</v>
      </c>
      <c r="I4469" s="29" t="n">
        <f aca="false">G4469+H4469</f>
        <v>117000</v>
      </c>
      <c r="J4469" s="29" t="n">
        <f aca="false">J4468+I4469</f>
        <v>-115999.999999997</v>
      </c>
    </row>
    <row r="4470" customFormat="false" ht="15" hidden="false" customHeight="false" outlineLevel="0" collapsed="false">
      <c r="A4470" s="26" t="n">
        <v>43964</v>
      </c>
      <c r="B4470" s="27" t="n">
        <v>25.37</v>
      </c>
      <c r="C4470" s="27" t="n">
        <v>27.89</v>
      </c>
      <c r="D4470" s="28" t="n">
        <f aca="false">B4470-B4469</f>
        <v>-0.390000000000001</v>
      </c>
      <c r="E4470" s="28" t="n">
        <f aca="false">C4470-C4469</f>
        <v>1.22</v>
      </c>
      <c r="F4470" s="29" t="n">
        <f aca="false">Inputs!$B$5*B4470+Inputs!$B$6*C4470</f>
        <v>1142500</v>
      </c>
      <c r="G4470" s="29" t="n">
        <f aca="false">Inputs!$B$5*D4470</f>
        <v>-39000.0000000001</v>
      </c>
      <c r="H4470" s="29" t="n">
        <f aca="false">Inputs!$B$6*E4470</f>
        <v>-60999.9999999999</v>
      </c>
      <c r="I4470" s="29" t="n">
        <f aca="false">G4470+H4470</f>
        <v>-100000</v>
      </c>
      <c r="J4470" s="29" t="n">
        <f aca="false">J4469+I4470</f>
        <v>-215999.999999997</v>
      </c>
    </row>
    <row r="4471" customFormat="false" ht="15" hidden="false" customHeight="false" outlineLevel="0" collapsed="false">
      <c r="A4471" s="26" t="n">
        <v>43965</v>
      </c>
      <c r="B4471" s="27" t="n">
        <v>27.4</v>
      </c>
      <c r="C4471" s="27" t="n">
        <v>29.87</v>
      </c>
      <c r="D4471" s="28" t="n">
        <f aca="false">B4471-B4470</f>
        <v>2.03</v>
      </c>
      <c r="E4471" s="28" t="n">
        <f aca="false">C4471-C4470</f>
        <v>1.98</v>
      </c>
      <c r="F4471" s="29" t="n">
        <f aca="false">Inputs!$B$5*B4471+Inputs!$B$6*C4471</f>
        <v>1246500</v>
      </c>
      <c r="G4471" s="29" t="n">
        <f aca="false">Inputs!$B$5*D4471</f>
        <v>203000</v>
      </c>
      <c r="H4471" s="29" t="n">
        <f aca="false">Inputs!$B$6*E4471</f>
        <v>-99000</v>
      </c>
      <c r="I4471" s="29" t="n">
        <f aca="false">G4471+H4471</f>
        <v>104000</v>
      </c>
      <c r="J4471" s="29" t="n">
        <f aca="false">J4470+I4471</f>
        <v>-111999.999999997</v>
      </c>
    </row>
    <row r="4472" customFormat="false" ht="15" hidden="false" customHeight="false" outlineLevel="0" collapsed="false">
      <c r="A4472" s="26" t="n">
        <v>43966</v>
      </c>
      <c r="B4472" s="27" t="n">
        <v>29.44</v>
      </c>
      <c r="C4472" s="27" t="n">
        <v>30.95</v>
      </c>
      <c r="D4472" s="28" t="n">
        <f aca="false">B4472-B4471</f>
        <v>2.04</v>
      </c>
      <c r="E4472" s="28" t="n">
        <f aca="false">C4472-C4471</f>
        <v>1.08</v>
      </c>
      <c r="F4472" s="29" t="n">
        <f aca="false">Inputs!$B$5*B4472+Inputs!$B$6*C4472</f>
        <v>1396500</v>
      </c>
      <c r="G4472" s="29" t="n">
        <f aca="false">Inputs!$B$5*D4472</f>
        <v>204000</v>
      </c>
      <c r="H4472" s="29" t="n">
        <f aca="false">Inputs!$B$6*E4472</f>
        <v>-53999.9999999999</v>
      </c>
      <c r="I4472" s="29" t="n">
        <f aca="false">G4472+H4472</f>
        <v>150000</v>
      </c>
      <c r="J4472" s="29" t="n">
        <f aca="false">J4471+I4472</f>
        <v>38000.0000000029</v>
      </c>
    </row>
    <row r="4473" customFormat="false" ht="15" hidden="false" customHeight="false" outlineLevel="0" collapsed="false">
      <c r="A4473" s="26" t="n">
        <v>43969</v>
      </c>
      <c r="B4473" s="27" t="n">
        <v>31.83</v>
      </c>
      <c r="C4473" s="27" t="n">
        <v>33.3</v>
      </c>
      <c r="D4473" s="28" t="n">
        <f aca="false">B4473-B4472</f>
        <v>2.39</v>
      </c>
      <c r="E4473" s="28" t="n">
        <f aca="false">C4473-C4472</f>
        <v>2.35</v>
      </c>
      <c r="F4473" s="29" t="n">
        <f aca="false">Inputs!$B$5*B4473+Inputs!$B$6*C4473</f>
        <v>1518000</v>
      </c>
      <c r="G4473" s="29" t="n">
        <f aca="false">Inputs!$B$5*D4473</f>
        <v>239000</v>
      </c>
      <c r="H4473" s="29" t="n">
        <f aca="false">Inputs!$B$6*E4473</f>
        <v>-117500</v>
      </c>
      <c r="I4473" s="29" t="n">
        <f aca="false">G4473+H4473</f>
        <v>121500</v>
      </c>
      <c r="J4473" s="29" t="n">
        <f aca="false">J4472+I4473</f>
        <v>159500.000000003</v>
      </c>
    </row>
    <row r="4474" customFormat="false" ht="15" hidden="false" customHeight="false" outlineLevel="0" collapsed="false">
      <c r="A4474" s="26" t="n">
        <v>43970</v>
      </c>
      <c r="B4474" s="27" t="n">
        <v>32.3</v>
      </c>
      <c r="C4474" s="27" t="n">
        <v>33.06</v>
      </c>
      <c r="D4474" s="28" t="n">
        <f aca="false">B4474-B4473</f>
        <v>0.469999999999999</v>
      </c>
      <c r="E4474" s="28" t="n">
        <f aca="false">C4474-C4473</f>
        <v>-0.239999999999995</v>
      </c>
      <c r="F4474" s="29" t="n">
        <f aca="false">Inputs!$B$5*B4474+Inputs!$B$6*C4474</f>
        <v>1577000</v>
      </c>
      <c r="G4474" s="29" t="n">
        <f aca="false">Inputs!$B$5*D4474</f>
        <v>46999.9999999999</v>
      </c>
      <c r="H4474" s="29" t="n">
        <f aca="false">Inputs!$B$6*E4474</f>
        <v>11999.9999999997</v>
      </c>
      <c r="I4474" s="29" t="n">
        <f aca="false">G4474+H4474</f>
        <v>58999.9999999996</v>
      </c>
      <c r="J4474" s="29" t="n">
        <f aca="false">J4473+I4474</f>
        <v>218500.000000002</v>
      </c>
    </row>
    <row r="4475" customFormat="false" ht="15" hidden="false" customHeight="false" outlineLevel="0" collapsed="false">
      <c r="A4475" s="26" t="n">
        <v>43971</v>
      </c>
      <c r="B4475" s="27" t="n">
        <v>33.56</v>
      </c>
      <c r="C4475" s="27" t="n">
        <v>34.76</v>
      </c>
      <c r="D4475" s="28" t="n">
        <f aca="false">B4475-B4474</f>
        <v>1.26000000000001</v>
      </c>
      <c r="E4475" s="28" t="n">
        <f aca="false">C4475-C4474</f>
        <v>1.7</v>
      </c>
      <c r="F4475" s="29" t="n">
        <f aca="false">Inputs!$B$5*B4475+Inputs!$B$6*C4475</f>
        <v>1618000</v>
      </c>
      <c r="G4475" s="29" t="n">
        <f aca="false">Inputs!$B$5*D4475</f>
        <v>126000.000000001</v>
      </c>
      <c r="H4475" s="29" t="n">
        <f aca="false">Inputs!$B$6*E4475</f>
        <v>-84999.9999999998</v>
      </c>
      <c r="I4475" s="29" t="n">
        <f aca="false">G4475+H4475</f>
        <v>41000.0000000007</v>
      </c>
      <c r="J4475" s="29" t="n">
        <f aca="false">J4474+I4475</f>
        <v>259500.000000003</v>
      </c>
    </row>
    <row r="4476" customFormat="false" ht="15" hidden="false" customHeight="false" outlineLevel="0" collapsed="false">
      <c r="A4476" s="26" t="n">
        <v>43972</v>
      </c>
      <c r="B4476" s="27" t="n">
        <v>34.3</v>
      </c>
      <c r="C4476" s="27" t="n">
        <v>34.78</v>
      </c>
      <c r="D4476" s="28" t="n">
        <f aca="false">B4476-B4475</f>
        <v>0.739999999999995</v>
      </c>
      <c r="E4476" s="28" t="n">
        <f aca="false">C4476-C4475</f>
        <v>0.0200000000000031</v>
      </c>
      <c r="F4476" s="29" t="n">
        <f aca="false">Inputs!$B$5*B4476+Inputs!$B$6*C4476</f>
        <v>1691000</v>
      </c>
      <c r="G4476" s="29" t="n">
        <f aca="false">Inputs!$B$5*D4476</f>
        <v>73999.9999999995</v>
      </c>
      <c r="H4476" s="29" t="n">
        <f aca="false">Inputs!$B$6*E4476</f>
        <v>-1000.00000000016</v>
      </c>
      <c r="I4476" s="29" t="n">
        <f aca="false">G4476+H4476</f>
        <v>72999.9999999993</v>
      </c>
      <c r="J4476" s="29" t="n">
        <f aca="false">J4475+I4476</f>
        <v>332500.000000002</v>
      </c>
    </row>
    <row r="4477" customFormat="false" ht="15" hidden="false" customHeight="false" outlineLevel="0" collapsed="false">
      <c r="A4477" s="26" t="n">
        <v>43973</v>
      </c>
      <c r="B4477" s="27" t="n">
        <v>33.49</v>
      </c>
      <c r="C4477" s="27" t="n">
        <v>33.8</v>
      </c>
      <c r="D4477" s="28" t="n">
        <f aca="false">B4477-B4476</f>
        <v>-0.809999999999995</v>
      </c>
      <c r="E4477" s="28" t="n">
        <f aca="false">C4477-C4476</f>
        <v>-0.980000000000004</v>
      </c>
      <c r="F4477" s="29" t="n">
        <f aca="false">Inputs!$B$5*B4477+Inputs!$B$6*C4477</f>
        <v>1659000</v>
      </c>
      <c r="G4477" s="29" t="n">
        <f aca="false">Inputs!$B$5*D4477</f>
        <v>-80999.9999999995</v>
      </c>
      <c r="H4477" s="29" t="n">
        <f aca="false">Inputs!$B$6*E4477</f>
        <v>49000.0000000002</v>
      </c>
      <c r="I4477" s="29" t="n">
        <f aca="false">G4477+H4477</f>
        <v>-31999.9999999993</v>
      </c>
      <c r="J4477" s="29" t="n">
        <f aca="false">J4476+I4477</f>
        <v>300500.000000003</v>
      </c>
    </row>
    <row r="4478" customFormat="false" ht="15" hidden="false" customHeight="false" outlineLevel="0" collapsed="false">
      <c r="A4478" s="26" t="n">
        <v>43977</v>
      </c>
      <c r="B4478" s="27" t="n">
        <v>34.7</v>
      </c>
      <c r="C4478" s="27" t="n">
        <v>33.95</v>
      </c>
      <c r="D4478" s="28" t="n">
        <f aca="false">B4478-B4477</f>
        <v>1.21</v>
      </c>
      <c r="E4478" s="28" t="n">
        <f aca="false">C4478-C4477</f>
        <v>0.150000000000006</v>
      </c>
      <c r="F4478" s="29" t="n">
        <f aca="false">Inputs!$B$5*B4478+Inputs!$B$6*C4478</f>
        <v>1772500</v>
      </c>
      <c r="G4478" s="29" t="n">
        <f aca="false">Inputs!$B$5*D4478</f>
        <v>121000</v>
      </c>
      <c r="H4478" s="29" t="n">
        <f aca="false">Inputs!$B$6*E4478</f>
        <v>-7500.00000000028</v>
      </c>
      <c r="I4478" s="29" t="n">
        <f aca="false">G4478+H4478</f>
        <v>113500</v>
      </c>
      <c r="J4478" s="29" t="n">
        <f aca="false">J4477+I4478</f>
        <v>414000.000000003</v>
      </c>
    </row>
    <row r="4479" customFormat="false" ht="15" hidden="false" customHeight="false" outlineLevel="0" collapsed="false">
      <c r="A4479" s="26" t="n">
        <v>43978</v>
      </c>
      <c r="B4479" s="27" t="n">
        <v>32.8</v>
      </c>
      <c r="C4479" s="27" t="n">
        <v>32.73</v>
      </c>
      <c r="D4479" s="28" t="n">
        <f aca="false">B4479-B4478</f>
        <v>-1.90000000000001</v>
      </c>
      <c r="E4479" s="28" t="n">
        <f aca="false">C4479-C4478</f>
        <v>-1.22000000000001</v>
      </c>
      <c r="F4479" s="29" t="n">
        <f aca="false">Inputs!$B$5*B4479+Inputs!$B$6*C4479</f>
        <v>1643500</v>
      </c>
      <c r="G4479" s="29" t="n">
        <f aca="false">Inputs!$B$5*D4479</f>
        <v>-190000.000000001</v>
      </c>
      <c r="H4479" s="29" t="n">
        <f aca="false">Inputs!$B$6*E4479</f>
        <v>61000.0000000003</v>
      </c>
      <c r="I4479" s="29" t="n">
        <f aca="false">G4479+H4479</f>
        <v>-129000</v>
      </c>
      <c r="J4479" s="29" t="n">
        <f aca="false">J4478+I4479</f>
        <v>285000.000000003</v>
      </c>
    </row>
    <row r="4480" customFormat="false" ht="15" hidden="false" customHeight="false" outlineLevel="0" collapsed="false">
      <c r="A4480" s="26" t="n">
        <v>43979</v>
      </c>
      <c r="B4480" s="27" t="n">
        <v>33.67</v>
      </c>
      <c r="C4480" s="27" t="n">
        <v>33.98</v>
      </c>
      <c r="D4480" s="28" t="n">
        <f aca="false">B4480-B4479</f>
        <v>0.870000000000005</v>
      </c>
      <c r="E4480" s="28" t="n">
        <f aca="false">C4480-C4479</f>
        <v>1.25</v>
      </c>
      <c r="F4480" s="29" t="n">
        <f aca="false">Inputs!$B$5*B4480+Inputs!$B$6*C4480</f>
        <v>1668000</v>
      </c>
      <c r="G4480" s="29" t="n">
        <f aca="false">Inputs!$B$5*D4480</f>
        <v>87000.0000000005</v>
      </c>
      <c r="H4480" s="29" t="n">
        <f aca="false">Inputs!$B$6*E4480</f>
        <v>-62500</v>
      </c>
      <c r="I4480" s="29" t="n">
        <f aca="false">G4480+H4480</f>
        <v>24500.0000000005</v>
      </c>
      <c r="J4480" s="29" t="n">
        <f aca="false">J4479+I4480</f>
        <v>309500.000000003</v>
      </c>
    </row>
    <row r="4481" customFormat="false" ht="15" hidden="false" customHeight="false" outlineLevel="0" collapsed="false">
      <c r="A4481" s="26" t="n">
        <v>43980</v>
      </c>
      <c r="B4481" s="27" t="n">
        <v>35.57</v>
      </c>
      <c r="C4481" s="27" t="n">
        <v>34.15</v>
      </c>
      <c r="D4481" s="28" t="n">
        <f aca="false">B4481-B4480</f>
        <v>1.9</v>
      </c>
      <c r="E4481" s="28" t="n">
        <f aca="false">C4481-C4480</f>
        <v>0.170000000000002</v>
      </c>
      <c r="F4481" s="29" t="n">
        <f aca="false">Inputs!$B$5*B4481+Inputs!$B$6*C4481</f>
        <v>1849500</v>
      </c>
      <c r="G4481" s="29" t="n">
        <f aca="false">Inputs!$B$5*D4481</f>
        <v>190000</v>
      </c>
      <c r="H4481" s="29" t="n">
        <f aca="false">Inputs!$B$6*E4481</f>
        <v>-8500.00000000009</v>
      </c>
      <c r="I4481" s="29" t="n">
        <f aca="false">G4481+H4481</f>
        <v>181500</v>
      </c>
      <c r="J4481" s="29" t="n">
        <f aca="false">J4480+I4481</f>
        <v>491000.000000003</v>
      </c>
    </row>
    <row r="4482" customFormat="false" ht="15" hidden="false" customHeight="false" outlineLevel="0" collapsed="false">
      <c r="A4482" s="26" t="n">
        <v>43983</v>
      </c>
      <c r="B4482" s="27" t="n">
        <v>35.49</v>
      </c>
      <c r="C4482" s="27" t="n">
        <v>36.74</v>
      </c>
      <c r="D4482" s="28" t="n">
        <f aca="false">B4482-B4481</f>
        <v>-0.0799999999999983</v>
      </c>
      <c r="E4482" s="28" t="n">
        <f aca="false">C4482-C4481</f>
        <v>2.59</v>
      </c>
      <c r="F4482" s="29" t="n">
        <f aca="false">Inputs!$B$5*B4482+Inputs!$B$6*C4482</f>
        <v>1712000</v>
      </c>
      <c r="G4482" s="29" t="n">
        <f aca="false">Inputs!$B$5*D4482</f>
        <v>-7999.99999999983</v>
      </c>
      <c r="H4482" s="29" t="n">
        <f aca="false">Inputs!$B$6*E4482</f>
        <v>-129500</v>
      </c>
      <c r="I4482" s="29" t="n">
        <f aca="false">G4482+H4482</f>
        <v>-137500</v>
      </c>
      <c r="J4482" s="29" t="n">
        <f aca="false">J4481+I4482</f>
        <v>353500.000000003</v>
      </c>
    </row>
    <row r="4483" customFormat="false" ht="15" hidden="false" customHeight="false" outlineLevel="0" collapsed="false">
      <c r="A4483" s="26" t="n">
        <v>43984</v>
      </c>
      <c r="B4483" s="27" t="n">
        <v>36.88</v>
      </c>
      <c r="C4483" s="27" t="n">
        <v>37.72</v>
      </c>
      <c r="D4483" s="28" t="n">
        <f aca="false">B4483-B4482</f>
        <v>1.39</v>
      </c>
      <c r="E4483" s="28" t="n">
        <f aca="false">C4483-C4482</f>
        <v>0.979999999999997</v>
      </c>
      <c r="F4483" s="29" t="n">
        <f aca="false">Inputs!$B$5*B4483+Inputs!$B$6*C4483</f>
        <v>1802000</v>
      </c>
      <c r="G4483" s="29" t="n">
        <f aca="false">Inputs!$B$5*D4483</f>
        <v>139000</v>
      </c>
      <c r="H4483" s="29" t="n">
        <f aca="false">Inputs!$B$6*E4483</f>
        <v>-48999.9999999999</v>
      </c>
      <c r="I4483" s="29" t="n">
        <f aca="false">G4483+H4483</f>
        <v>90000.0000000002</v>
      </c>
      <c r="J4483" s="29" t="n">
        <f aca="false">J4482+I4483</f>
        <v>443500.000000003</v>
      </c>
    </row>
    <row r="4484" customFormat="false" ht="15" hidden="false" customHeight="false" outlineLevel="0" collapsed="false">
      <c r="A4484" s="26" t="n">
        <v>43985</v>
      </c>
      <c r="B4484" s="27" t="n">
        <v>37.33</v>
      </c>
      <c r="C4484" s="27" t="n">
        <v>37.98</v>
      </c>
      <c r="D4484" s="28" t="n">
        <f aca="false">B4484-B4483</f>
        <v>0.449999999999996</v>
      </c>
      <c r="E4484" s="28" t="n">
        <f aca="false">C4484-C4483</f>
        <v>0.259999999999998</v>
      </c>
      <c r="F4484" s="29" t="n">
        <f aca="false">Inputs!$B$5*B4484+Inputs!$B$6*C4484</f>
        <v>1834000</v>
      </c>
      <c r="G4484" s="29" t="n">
        <f aca="false">Inputs!$B$5*D4484</f>
        <v>44999.9999999996</v>
      </c>
      <c r="H4484" s="29" t="n">
        <f aca="false">Inputs!$B$6*E4484</f>
        <v>-12999.9999999999</v>
      </c>
      <c r="I4484" s="29" t="n">
        <f aca="false">G4484+H4484</f>
        <v>31999.9999999997</v>
      </c>
      <c r="J4484" s="29" t="n">
        <f aca="false">J4483+I4484</f>
        <v>475500.000000003</v>
      </c>
    </row>
    <row r="4485" customFormat="false" ht="15" hidden="false" customHeight="false" outlineLevel="0" collapsed="false">
      <c r="A4485" s="26" t="n">
        <v>43986</v>
      </c>
      <c r="B4485" s="27" t="n">
        <v>37.42</v>
      </c>
      <c r="C4485" s="27" t="n">
        <v>38.41</v>
      </c>
      <c r="D4485" s="28" t="n">
        <f aca="false">B4485-B4484</f>
        <v>0.0900000000000034</v>
      </c>
      <c r="E4485" s="28" t="n">
        <f aca="false">C4485-C4484</f>
        <v>0.43</v>
      </c>
      <c r="F4485" s="29" t="n">
        <f aca="false">Inputs!$B$5*B4485+Inputs!$B$6*C4485</f>
        <v>1821500</v>
      </c>
      <c r="G4485" s="29" t="n">
        <f aca="false">Inputs!$B$5*D4485</f>
        <v>9000.00000000034</v>
      </c>
      <c r="H4485" s="29" t="n">
        <f aca="false">Inputs!$B$6*E4485</f>
        <v>-21500</v>
      </c>
      <c r="I4485" s="29" t="n">
        <f aca="false">G4485+H4485</f>
        <v>-12499.9999999996</v>
      </c>
      <c r="J4485" s="29" t="n">
        <f aca="false">J4484+I4485</f>
        <v>463000.000000003</v>
      </c>
    </row>
    <row r="4486" customFormat="false" ht="15" hidden="false" customHeight="false" outlineLevel="0" collapsed="false">
      <c r="A4486" s="26" t="n">
        <v>43987</v>
      </c>
      <c r="B4486" s="27" t="n">
        <v>39.49</v>
      </c>
      <c r="C4486" s="27" t="n">
        <v>41</v>
      </c>
      <c r="D4486" s="28" t="n">
        <f aca="false">B4486-B4485</f>
        <v>2.07</v>
      </c>
      <c r="E4486" s="28" t="n">
        <f aca="false">C4486-C4485</f>
        <v>2.59</v>
      </c>
      <c r="F4486" s="29" t="n">
        <f aca="false">Inputs!$B$5*B4486+Inputs!$B$6*C4486</f>
        <v>1899000</v>
      </c>
      <c r="G4486" s="29" t="n">
        <f aca="false">Inputs!$B$5*D4486</f>
        <v>207000</v>
      </c>
      <c r="H4486" s="29" t="n">
        <f aca="false">Inputs!$B$6*E4486</f>
        <v>-129500</v>
      </c>
      <c r="I4486" s="29" t="n">
        <f aca="false">G4486+H4486</f>
        <v>77499.9999999999</v>
      </c>
      <c r="J4486" s="29" t="n">
        <f aca="false">J4485+I4486</f>
        <v>540500.000000003</v>
      </c>
    </row>
    <row r="4487" customFormat="false" ht="15" hidden="false" customHeight="false" outlineLevel="0" collapsed="false">
      <c r="A4487" s="26" t="n">
        <v>43990</v>
      </c>
      <c r="B4487" s="27" t="n">
        <v>38.17</v>
      </c>
      <c r="C4487" s="27" t="n">
        <v>39.66</v>
      </c>
      <c r="D4487" s="28" t="n">
        <f aca="false">B4487-B4486</f>
        <v>-1.32</v>
      </c>
      <c r="E4487" s="28" t="n">
        <f aca="false">C4487-C4486</f>
        <v>-1.34</v>
      </c>
      <c r="F4487" s="29" t="n">
        <f aca="false">Inputs!$B$5*B4487+Inputs!$B$6*C4487</f>
        <v>1834000</v>
      </c>
      <c r="G4487" s="29" t="n">
        <f aca="false">Inputs!$B$5*D4487</f>
        <v>-132000</v>
      </c>
      <c r="H4487" s="29" t="n">
        <f aca="false">Inputs!$B$6*E4487</f>
        <v>67000.0000000002</v>
      </c>
      <c r="I4487" s="29" t="n">
        <f aca="false">G4487+H4487</f>
        <v>-64999.9999999999</v>
      </c>
      <c r="J4487" s="29" t="n">
        <f aca="false">J4486+I4487</f>
        <v>475500.000000003</v>
      </c>
    </row>
    <row r="4488" customFormat="false" ht="15" hidden="false" customHeight="false" outlineLevel="0" collapsed="false">
      <c r="A4488" s="26" t="n">
        <v>43991</v>
      </c>
      <c r="B4488" s="27" t="n">
        <v>38.98</v>
      </c>
      <c r="C4488" s="27" t="n">
        <v>40.45</v>
      </c>
      <c r="D4488" s="28" t="n">
        <f aca="false">B4488-B4487</f>
        <v>0.809999999999995</v>
      </c>
      <c r="E4488" s="28" t="n">
        <f aca="false">C4488-C4487</f>
        <v>0.790000000000006</v>
      </c>
      <c r="F4488" s="29" t="n">
        <f aca="false">Inputs!$B$5*B4488+Inputs!$B$6*C4488</f>
        <v>1875500</v>
      </c>
      <c r="G4488" s="29" t="n">
        <f aca="false">Inputs!$B$5*D4488</f>
        <v>80999.9999999995</v>
      </c>
      <c r="H4488" s="29" t="n">
        <f aca="false">Inputs!$B$6*E4488</f>
        <v>-39500.0000000003</v>
      </c>
      <c r="I4488" s="29" t="n">
        <f aca="false">G4488+H4488</f>
        <v>41499.9999999992</v>
      </c>
      <c r="J4488" s="29" t="n">
        <f aca="false">J4487+I4488</f>
        <v>517000.000000002</v>
      </c>
    </row>
    <row r="4489" customFormat="false" ht="15" hidden="false" customHeight="false" outlineLevel="0" collapsed="false">
      <c r="A4489" s="26" t="n">
        <v>43992</v>
      </c>
      <c r="B4489" s="27" t="n">
        <v>39.54</v>
      </c>
      <c r="C4489" s="27" t="n">
        <v>41.18</v>
      </c>
      <c r="D4489" s="28" t="n">
        <f aca="false">B4489-B4488</f>
        <v>0.560000000000002</v>
      </c>
      <c r="E4489" s="28" t="n">
        <f aca="false">C4489-C4488</f>
        <v>0.729999999999997</v>
      </c>
      <c r="F4489" s="29" t="n">
        <f aca="false">Inputs!$B$5*B4489+Inputs!$B$6*C4489</f>
        <v>1895000</v>
      </c>
      <c r="G4489" s="29" t="n">
        <f aca="false">Inputs!$B$5*D4489</f>
        <v>56000.0000000002</v>
      </c>
      <c r="H4489" s="29" t="n">
        <f aca="false">Inputs!$B$6*E4489</f>
        <v>-36499.9999999999</v>
      </c>
      <c r="I4489" s="29" t="n">
        <f aca="false">G4489+H4489</f>
        <v>19500.0000000004</v>
      </c>
      <c r="J4489" s="29" t="n">
        <f aca="false">J4488+I4489</f>
        <v>536500.000000003</v>
      </c>
    </row>
    <row r="4490" customFormat="false" ht="15" hidden="false" customHeight="false" outlineLevel="0" collapsed="false">
      <c r="A4490" s="26" t="n">
        <v>43993</v>
      </c>
      <c r="B4490" s="27" t="n">
        <v>36.43</v>
      </c>
      <c r="C4490" s="27" t="n">
        <v>37.76</v>
      </c>
      <c r="D4490" s="28" t="n">
        <f aca="false">B4490-B4489</f>
        <v>-3.11</v>
      </c>
      <c r="E4490" s="28" t="n">
        <f aca="false">C4490-C4489</f>
        <v>-3.42</v>
      </c>
      <c r="F4490" s="29" t="n">
        <f aca="false">Inputs!$B$5*B4490+Inputs!$B$6*C4490</f>
        <v>1755000</v>
      </c>
      <c r="G4490" s="29" t="n">
        <f aca="false">Inputs!$B$5*D4490</f>
        <v>-311000</v>
      </c>
      <c r="H4490" s="29" t="n">
        <f aca="false">Inputs!$B$6*E4490</f>
        <v>171000</v>
      </c>
      <c r="I4490" s="29" t="n">
        <f aca="false">G4490+H4490</f>
        <v>-140000</v>
      </c>
      <c r="J4490" s="29" t="n">
        <f aca="false">J4489+I4490</f>
        <v>396500.000000003</v>
      </c>
    </row>
    <row r="4491" customFormat="false" ht="15" hidden="false" customHeight="false" outlineLevel="0" collapsed="false">
      <c r="A4491" s="26" t="n">
        <v>43994</v>
      </c>
      <c r="B4491" s="27" t="n">
        <v>36.24</v>
      </c>
      <c r="C4491" s="27" t="n">
        <v>38.54</v>
      </c>
      <c r="D4491" s="28" t="n">
        <f aca="false">B4491-B4490</f>
        <v>-0.189999999999998</v>
      </c>
      <c r="E4491" s="28" t="n">
        <f aca="false">C4491-C4490</f>
        <v>0.780000000000001</v>
      </c>
      <c r="F4491" s="29" t="n">
        <f aca="false">Inputs!$B$5*B4491+Inputs!$B$6*C4491</f>
        <v>1697000</v>
      </c>
      <c r="G4491" s="29" t="n">
        <f aca="false">Inputs!$B$5*D4491</f>
        <v>-18999.9999999998</v>
      </c>
      <c r="H4491" s="29" t="n">
        <f aca="false">Inputs!$B$6*E4491</f>
        <v>-39000.0000000001</v>
      </c>
      <c r="I4491" s="29" t="n">
        <f aca="false">G4491+H4491</f>
        <v>-57999.9999999998</v>
      </c>
      <c r="J4491" s="29" t="n">
        <f aca="false">J4490+I4491</f>
        <v>338500.000000003</v>
      </c>
    </row>
    <row r="4492" customFormat="false" ht="15" hidden="false" customHeight="false" outlineLevel="0" collapsed="false">
      <c r="A4492" s="26" t="n">
        <v>43997</v>
      </c>
      <c r="B4492" s="27" t="n">
        <v>37.07</v>
      </c>
      <c r="C4492" s="27" t="n">
        <v>39.44</v>
      </c>
      <c r="D4492" s="28" t="n">
        <f aca="false">B4492-B4491</f>
        <v>0.829999999999998</v>
      </c>
      <c r="E4492" s="28" t="n">
        <f aca="false">C4492-C4491</f>
        <v>0.899999999999999</v>
      </c>
      <c r="F4492" s="29" t="n">
        <f aca="false">Inputs!$B$5*B4492+Inputs!$B$6*C4492</f>
        <v>1735000</v>
      </c>
      <c r="G4492" s="29" t="n">
        <f aca="false">Inputs!$B$5*D4492</f>
        <v>82999.9999999998</v>
      </c>
      <c r="H4492" s="29" t="n">
        <f aca="false">Inputs!$B$6*E4492</f>
        <v>-44999.9999999999</v>
      </c>
      <c r="I4492" s="29" t="n">
        <f aca="false">G4492+H4492</f>
        <v>37999.9999999999</v>
      </c>
      <c r="J4492" s="29" t="n">
        <f aca="false">J4491+I4492</f>
        <v>376500.000000003</v>
      </c>
    </row>
    <row r="4493" customFormat="false" ht="15" hidden="false" customHeight="false" outlineLevel="0" collapsed="false">
      <c r="A4493" s="26" t="n">
        <v>43998</v>
      </c>
      <c r="B4493" s="27" t="n">
        <v>38.26</v>
      </c>
      <c r="C4493" s="27" t="n">
        <v>40.75</v>
      </c>
      <c r="D4493" s="28" t="n">
        <f aca="false">B4493-B4492</f>
        <v>1.19</v>
      </c>
      <c r="E4493" s="28" t="n">
        <f aca="false">C4493-C4492</f>
        <v>1.31</v>
      </c>
      <c r="F4493" s="29" t="n">
        <f aca="false">Inputs!$B$5*B4493+Inputs!$B$6*C4493</f>
        <v>1788500</v>
      </c>
      <c r="G4493" s="29" t="n">
        <f aca="false">Inputs!$B$5*D4493</f>
        <v>119000</v>
      </c>
      <c r="H4493" s="29" t="n">
        <f aca="false">Inputs!$B$6*E4493</f>
        <v>-65500.0000000001</v>
      </c>
      <c r="I4493" s="29" t="n">
        <f aca="false">G4493+H4493</f>
        <v>53499.9999999997</v>
      </c>
      <c r="J4493" s="29" t="n">
        <f aca="false">J4492+I4493</f>
        <v>430000.000000002</v>
      </c>
    </row>
    <row r="4494" customFormat="false" ht="15" hidden="false" customHeight="false" outlineLevel="0" collapsed="false">
      <c r="A4494" s="26" t="n">
        <v>43999</v>
      </c>
      <c r="B4494" s="27" t="n">
        <v>37.91</v>
      </c>
      <c r="C4494" s="27" t="n">
        <v>40.47</v>
      </c>
      <c r="D4494" s="28" t="n">
        <f aca="false">B4494-B4493</f>
        <v>-0.350000000000001</v>
      </c>
      <c r="E4494" s="28" t="n">
        <f aca="false">C4494-C4493</f>
        <v>-0.280000000000001</v>
      </c>
      <c r="F4494" s="29" t="n">
        <f aca="false">Inputs!$B$5*B4494+Inputs!$B$6*C4494</f>
        <v>1767500</v>
      </c>
      <c r="G4494" s="29" t="n">
        <f aca="false">Inputs!$B$5*D4494</f>
        <v>-35000.0000000001</v>
      </c>
      <c r="H4494" s="29" t="n">
        <f aca="false">Inputs!$B$6*E4494</f>
        <v>14000.0000000001</v>
      </c>
      <c r="I4494" s="29" t="n">
        <f aca="false">G4494+H4494</f>
        <v>-21000.0000000001</v>
      </c>
      <c r="J4494" s="29" t="n">
        <f aca="false">J4493+I4494</f>
        <v>409000.000000002</v>
      </c>
    </row>
    <row r="4495" customFormat="false" ht="15" hidden="false" customHeight="false" outlineLevel="0" collapsed="false">
      <c r="A4495" s="26" t="n">
        <v>44000</v>
      </c>
      <c r="B4495" s="27" t="n">
        <v>38.79</v>
      </c>
      <c r="C4495" s="27" t="n">
        <v>41.75</v>
      </c>
      <c r="D4495" s="28" t="n">
        <f aca="false">B4495-B4494</f>
        <v>0.880000000000003</v>
      </c>
      <c r="E4495" s="28" t="n">
        <f aca="false">C4495-C4494</f>
        <v>1.28</v>
      </c>
      <c r="F4495" s="29" t="n">
        <f aca="false">Inputs!$B$5*B4495+Inputs!$B$6*C4495</f>
        <v>1791500</v>
      </c>
      <c r="G4495" s="29" t="n">
        <f aca="false">Inputs!$B$5*D4495</f>
        <v>88000.0000000003</v>
      </c>
      <c r="H4495" s="29" t="n">
        <f aca="false">Inputs!$B$6*E4495</f>
        <v>-64000.0000000001</v>
      </c>
      <c r="I4495" s="29" t="n">
        <f aca="false">G4495+H4495</f>
        <v>24000.0000000002</v>
      </c>
      <c r="J4495" s="29" t="n">
        <f aca="false">J4494+I4495</f>
        <v>433000.000000003</v>
      </c>
    </row>
    <row r="4496" customFormat="false" ht="15" hidden="false" customHeight="false" outlineLevel="0" collapsed="false">
      <c r="A4496" s="26" t="n">
        <v>44001</v>
      </c>
      <c r="B4496" s="27" t="n">
        <v>39.72</v>
      </c>
      <c r="C4496" s="27" t="n">
        <v>42.33</v>
      </c>
      <c r="D4496" s="28" t="n">
        <f aca="false">B4496-B4495</f>
        <v>0.93</v>
      </c>
      <c r="E4496" s="28" t="n">
        <f aca="false">C4496-C4495</f>
        <v>0.579999999999998</v>
      </c>
      <c r="F4496" s="29" t="n">
        <f aca="false">Inputs!$B$5*B4496+Inputs!$B$6*C4496</f>
        <v>1855500</v>
      </c>
      <c r="G4496" s="29" t="n">
        <f aca="false">Inputs!$B$5*D4496</f>
        <v>93000</v>
      </c>
      <c r="H4496" s="29" t="n">
        <f aca="false">Inputs!$B$6*E4496</f>
        <v>-28999.9999999999</v>
      </c>
      <c r="I4496" s="29" t="n">
        <f aca="false">G4496+H4496</f>
        <v>64000.0000000001</v>
      </c>
      <c r="J4496" s="29" t="n">
        <f aca="false">J4495+I4496</f>
        <v>497000.000000003</v>
      </c>
    </row>
    <row r="4497" customFormat="false" ht="15" hidden="false" customHeight="false" outlineLevel="0" collapsed="false">
      <c r="A4497" s="26" t="n">
        <v>44004</v>
      </c>
      <c r="B4497" s="27" t="n">
        <v>40.6</v>
      </c>
      <c r="C4497" s="27" t="n">
        <v>43.2</v>
      </c>
      <c r="D4497" s="28" t="n">
        <f aca="false">B4497-B4496</f>
        <v>0.880000000000003</v>
      </c>
      <c r="E4497" s="28" t="n">
        <f aca="false">C4497-C4496</f>
        <v>0.870000000000005</v>
      </c>
      <c r="F4497" s="29" t="n">
        <f aca="false">Inputs!$B$5*B4497+Inputs!$B$6*C4497</f>
        <v>1900000</v>
      </c>
      <c r="G4497" s="29" t="n">
        <f aca="false">Inputs!$B$5*D4497</f>
        <v>88000.0000000003</v>
      </c>
      <c r="H4497" s="29" t="n">
        <f aca="false">Inputs!$B$6*E4497</f>
        <v>-43500.0000000002</v>
      </c>
      <c r="I4497" s="29" t="n">
        <f aca="false">G4497+H4497</f>
        <v>44500</v>
      </c>
      <c r="J4497" s="29" t="n">
        <f aca="false">J4496+I4497</f>
        <v>541500.000000003</v>
      </c>
    </row>
    <row r="4498" customFormat="false" ht="15" hidden="false" customHeight="false" outlineLevel="0" collapsed="false">
      <c r="A4498" s="26" t="n">
        <v>44005</v>
      </c>
      <c r="B4498" s="27" t="n">
        <v>40.4</v>
      </c>
      <c r="C4498" s="27" t="n">
        <v>42.72</v>
      </c>
      <c r="D4498" s="28" t="n">
        <f aca="false">B4498-B4497</f>
        <v>-0.200000000000003</v>
      </c>
      <c r="E4498" s="28" t="n">
        <f aca="false">C4498-C4497</f>
        <v>-0.480000000000004</v>
      </c>
      <c r="F4498" s="29" t="n">
        <f aca="false">Inputs!$B$5*B4498+Inputs!$B$6*C4498</f>
        <v>1904000</v>
      </c>
      <c r="G4498" s="29" t="n">
        <f aca="false">Inputs!$B$5*D4498</f>
        <v>-20000.0000000003</v>
      </c>
      <c r="H4498" s="29" t="n">
        <f aca="false">Inputs!$B$6*E4498</f>
        <v>24000.0000000002</v>
      </c>
      <c r="I4498" s="29" t="n">
        <f aca="false">G4498+H4498</f>
        <v>3999.99999999992</v>
      </c>
      <c r="J4498" s="29" t="n">
        <f aca="false">J4497+I4498</f>
        <v>545500.000000003</v>
      </c>
    </row>
    <row r="4499" customFormat="false" ht="15" hidden="false" customHeight="false" outlineLevel="0" collapsed="false">
      <c r="A4499" s="26" t="n">
        <v>44006</v>
      </c>
      <c r="B4499" s="27" t="n">
        <v>37.91</v>
      </c>
      <c r="C4499" s="27" t="n">
        <v>40.4</v>
      </c>
      <c r="D4499" s="28" t="n">
        <f aca="false">B4499-B4498</f>
        <v>-2.49</v>
      </c>
      <c r="E4499" s="28" t="n">
        <f aca="false">C4499-C4498</f>
        <v>-2.32</v>
      </c>
      <c r="F4499" s="29" t="n">
        <f aca="false">Inputs!$B$5*B4499+Inputs!$B$6*C4499</f>
        <v>1771000</v>
      </c>
      <c r="G4499" s="29" t="n">
        <f aca="false">Inputs!$B$5*D4499</f>
        <v>-249000</v>
      </c>
      <c r="H4499" s="29" t="n">
        <f aca="false">Inputs!$B$6*E4499</f>
        <v>116000</v>
      </c>
      <c r="I4499" s="29" t="n">
        <f aca="false">G4499+H4499</f>
        <v>-133000</v>
      </c>
      <c r="J4499" s="29" t="n">
        <f aca="false">J4498+I4499</f>
        <v>412500.000000002</v>
      </c>
    </row>
    <row r="4500" customFormat="false" ht="15" hidden="false" customHeight="false" outlineLevel="0" collapsed="false">
      <c r="A4500" s="26" t="n">
        <v>44007</v>
      </c>
      <c r="B4500" s="27" t="n">
        <v>38.66</v>
      </c>
      <c r="C4500" s="27" t="n">
        <v>41.18</v>
      </c>
      <c r="D4500" s="28" t="n">
        <f aca="false">B4500-B4499</f>
        <v>0.75</v>
      </c>
      <c r="E4500" s="28" t="n">
        <f aca="false">C4500-C4499</f>
        <v>0.780000000000001</v>
      </c>
      <c r="F4500" s="29" t="n">
        <f aca="false">Inputs!$B$5*B4500+Inputs!$B$6*C4500</f>
        <v>1807000</v>
      </c>
      <c r="G4500" s="29" t="n">
        <f aca="false">Inputs!$B$5*D4500</f>
        <v>75000</v>
      </c>
      <c r="H4500" s="29" t="n">
        <f aca="false">Inputs!$B$6*E4500</f>
        <v>-39000.0000000001</v>
      </c>
      <c r="I4500" s="29" t="n">
        <f aca="false">G4500+H4500</f>
        <v>35999.9999999999</v>
      </c>
      <c r="J4500" s="29" t="n">
        <f aca="false">J4499+I4500</f>
        <v>448500.000000002</v>
      </c>
    </row>
    <row r="4501" customFormat="false" ht="15" hidden="false" customHeight="false" outlineLevel="0" collapsed="false">
      <c r="A4501" s="26" t="n">
        <v>44008</v>
      </c>
      <c r="B4501" s="27" t="n">
        <v>38.53</v>
      </c>
      <c r="C4501" s="27" t="n">
        <v>40.97</v>
      </c>
      <c r="D4501" s="28" t="n">
        <f aca="false">B4501-B4500</f>
        <v>-0.129999999999995</v>
      </c>
      <c r="E4501" s="28" t="n">
        <f aca="false">C4501-C4500</f>
        <v>-0.210000000000001</v>
      </c>
      <c r="F4501" s="29" t="n">
        <f aca="false">Inputs!$B$5*B4501+Inputs!$B$6*C4501</f>
        <v>1804500</v>
      </c>
      <c r="G4501" s="29" t="n">
        <f aca="false">Inputs!$B$5*D4501</f>
        <v>-12999.9999999995</v>
      </c>
      <c r="H4501" s="29" t="n">
        <f aca="false">Inputs!$B$6*E4501</f>
        <v>10500</v>
      </c>
      <c r="I4501" s="29" t="n">
        <f aca="false">G4501+H4501</f>
        <v>-2499.9999999995</v>
      </c>
      <c r="J4501" s="29" t="n">
        <f aca="false">J4500+I4501</f>
        <v>446000.000000003</v>
      </c>
    </row>
    <row r="4502" customFormat="false" ht="15" hidden="false" customHeight="false" outlineLevel="0" collapsed="false">
      <c r="A4502" s="26" t="n">
        <v>44011</v>
      </c>
      <c r="B4502" s="27" t="n">
        <v>39.67</v>
      </c>
      <c r="C4502" s="27" t="n">
        <v>41.58</v>
      </c>
      <c r="D4502" s="28" t="n">
        <f aca="false">B4502-B4501</f>
        <v>1.14</v>
      </c>
      <c r="E4502" s="28" t="n">
        <f aca="false">C4502-C4501</f>
        <v>0.609999999999999</v>
      </c>
      <c r="F4502" s="29" t="n">
        <f aca="false">Inputs!$B$5*B4502+Inputs!$B$6*C4502</f>
        <v>1888000</v>
      </c>
      <c r="G4502" s="29" t="n">
        <f aca="false">Inputs!$B$5*D4502</f>
        <v>114000</v>
      </c>
      <c r="H4502" s="29" t="n">
        <f aca="false">Inputs!$B$6*E4502</f>
        <v>-30500</v>
      </c>
      <c r="I4502" s="29" t="n">
        <f aca="false">G4502+H4502</f>
        <v>83500.0000000001</v>
      </c>
      <c r="J4502" s="29" t="n">
        <f aca="false">J4501+I4502</f>
        <v>529500.000000003</v>
      </c>
    </row>
    <row r="4503" customFormat="false" ht="15" hidden="false" customHeight="false" outlineLevel="0" collapsed="false">
      <c r="A4503" s="26" t="n">
        <v>44012</v>
      </c>
      <c r="B4503" s="27" t="n">
        <v>39.27</v>
      </c>
      <c r="C4503" s="27" t="n">
        <v>41.64</v>
      </c>
      <c r="D4503" s="28" t="n">
        <f aca="false">B4503-B4502</f>
        <v>-0.399999999999999</v>
      </c>
      <c r="E4503" s="28" t="n">
        <f aca="false">C4503-C4502</f>
        <v>0.0600000000000023</v>
      </c>
      <c r="F4503" s="29" t="n">
        <f aca="false">Inputs!$B$5*B4503+Inputs!$B$6*C4503</f>
        <v>1845000</v>
      </c>
      <c r="G4503" s="29" t="n">
        <f aca="false">Inputs!$B$5*D4503</f>
        <v>-39999.9999999999</v>
      </c>
      <c r="H4503" s="29" t="n">
        <f aca="false">Inputs!$B$6*E4503</f>
        <v>-3000.00000000011</v>
      </c>
      <c r="I4503" s="29" t="n">
        <f aca="false">G4503+H4503</f>
        <v>-43000</v>
      </c>
      <c r="J4503" s="29" t="n">
        <f aca="false">J4502+I4503</f>
        <v>486500.000000003</v>
      </c>
    </row>
    <row r="4504" customFormat="false" ht="15" hidden="false" customHeight="false" outlineLevel="0" collapsed="false">
      <c r="A4504" s="26" t="n">
        <v>44013</v>
      </c>
      <c r="B4504" s="27" t="n">
        <v>39.88</v>
      </c>
      <c r="C4504" s="27" t="n">
        <v>42.18</v>
      </c>
      <c r="D4504" s="28" t="n">
        <f aca="false">B4504-B4503</f>
        <v>0.609999999999999</v>
      </c>
      <c r="E4504" s="28" t="n">
        <f aca="false">C4504-C4503</f>
        <v>0.539999999999999</v>
      </c>
      <c r="F4504" s="29" t="n">
        <f aca="false">Inputs!$B$5*B4504+Inputs!$B$6*C4504</f>
        <v>1879000</v>
      </c>
      <c r="G4504" s="29" t="n">
        <f aca="false">Inputs!$B$5*D4504</f>
        <v>60999.9999999999</v>
      </c>
      <c r="H4504" s="29" t="n">
        <f aca="false">Inputs!$B$6*E4504</f>
        <v>-27000</v>
      </c>
      <c r="I4504" s="29" t="n">
        <f aca="false">G4504+H4504</f>
        <v>34000</v>
      </c>
      <c r="J4504" s="29" t="n">
        <f aca="false">J4503+I4504</f>
        <v>520500.000000003</v>
      </c>
    </row>
    <row r="4505" customFormat="false" ht="15" hidden="false" customHeight="false" outlineLevel="0" collapsed="false">
      <c r="A4505" s="26" t="n">
        <v>44014</v>
      </c>
      <c r="B4505" s="27" t="n">
        <v>40.57</v>
      </c>
      <c r="C4505" s="27" t="n">
        <v>43.19</v>
      </c>
      <c r="D4505" s="28" t="n">
        <f aca="false">B4505-B4504</f>
        <v>0.689999999999998</v>
      </c>
      <c r="E4505" s="28" t="n">
        <f aca="false">C4505-C4504</f>
        <v>1.01</v>
      </c>
      <c r="F4505" s="29" t="n">
        <f aca="false">Inputs!$B$5*B4505+Inputs!$B$6*C4505</f>
        <v>1897500</v>
      </c>
      <c r="G4505" s="29" t="n">
        <f aca="false">Inputs!$B$5*D4505</f>
        <v>68999.9999999998</v>
      </c>
      <c r="H4505" s="29" t="n">
        <f aca="false">Inputs!$B$6*E4505</f>
        <v>-50499.9999999999</v>
      </c>
      <c r="I4505" s="29" t="n">
        <f aca="false">G4505+H4505</f>
        <v>18499.9999999999</v>
      </c>
      <c r="J4505" s="29" t="n">
        <f aca="false">J4504+I4505</f>
        <v>539000.000000003</v>
      </c>
    </row>
    <row r="4506" customFormat="false" ht="15" hidden="false" customHeight="false" outlineLevel="0" collapsed="false">
      <c r="A4506" s="26" t="n">
        <v>44018</v>
      </c>
      <c r="B4506" s="27" t="n">
        <v>40.51</v>
      </c>
      <c r="C4506" s="27" t="n">
        <v>42.73</v>
      </c>
      <c r="D4506" s="28" t="n">
        <f aca="false">B4506-B4505</f>
        <v>-0.0600000000000023</v>
      </c>
      <c r="E4506" s="28" t="n">
        <f aca="false">C4506-C4505</f>
        <v>-0.460000000000001</v>
      </c>
      <c r="F4506" s="29" t="n">
        <f aca="false">Inputs!$B$5*B4506+Inputs!$B$6*C4506</f>
        <v>1914500</v>
      </c>
      <c r="G4506" s="29" t="n">
        <f aca="false">Inputs!$B$5*D4506</f>
        <v>-6000.00000000023</v>
      </c>
      <c r="H4506" s="29" t="n">
        <f aca="false">Inputs!$B$6*E4506</f>
        <v>23000</v>
      </c>
      <c r="I4506" s="29" t="n">
        <f aca="false">G4506+H4506</f>
        <v>16999.9999999998</v>
      </c>
      <c r="J4506" s="29" t="n">
        <f aca="false">J4505+I4506</f>
        <v>556000.000000003</v>
      </c>
    </row>
    <row r="4507" customFormat="false" ht="15" hidden="false" customHeight="false" outlineLevel="0" collapsed="false">
      <c r="A4507" s="26" t="n">
        <v>44019</v>
      </c>
      <c r="B4507" s="27" t="n">
        <v>40.59</v>
      </c>
      <c r="C4507" s="27" t="n">
        <v>43.28</v>
      </c>
      <c r="D4507" s="28" t="n">
        <f aca="false">B4507-B4506</f>
        <v>0.0800000000000054</v>
      </c>
      <c r="E4507" s="28" t="n">
        <f aca="false">C4507-C4506</f>
        <v>0.550000000000004</v>
      </c>
      <c r="F4507" s="29" t="n">
        <f aca="false">Inputs!$B$5*B4507+Inputs!$B$6*C4507</f>
        <v>1895000</v>
      </c>
      <c r="G4507" s="29" t="n">
        <f aca="false">Inputs!$B$5*D4507</f>
        <v>8000.00000000054</v>
      </c>
      <c r="H4507" s="29" t="n">
        <f aca="false">Inputs!$B$6*E4507</f>
        <v>-27500.0000000002</v>
      </c>
      <c r="I4507" s="29" t="n">
        <f aca="false">G4507+H4507</f>
        <v>-19499.9999999997</v>
      </c>
      <c r="J4507" s="29" t="n">
        <f aca="false">J4506+I4507</f>
        <v>536500.000000003</v>
      </c>
    </row>
    <row r="4508" customFormat="false" ht="15" hidden="false" customHeight="false" outlineLevel="0" collapsed="false">
      <c r="A4508" s="26" t="n">
        <v>44020</v>
      </c>
      <c r="B4508" s="27" t="n">
        <v>40.91</v>
      </c>
      <c r="C4508" s="27" t="n">
        <v>43.67</v>
      </c>
      <c r="D4508" s="28" t="n">
        <f aca="false">B4508-B4507</f>
        <v>0.319999999999993</v>
      </c>
      <c r="E4508" s="28" t="n">
        <f aca="false">C4508-C4507</f>
        <v>0.390000000000001</v>
      </c>
      <c r="F4508" s="29" t="n">
        <f aca="false">Inputs!$B$5*B4508+Inputs!$B$6*C4508</f>
        <v>1907500</v>
      </c>
      <c r="G4508" s="29" t="n">
        <f aca="false">Inputs!$B$5*D4508</f>
        <v>31999.9999999993</v>
      </c>
      <c r="H4508" s="29" t="n">
        <f aca="false">Inputs!$B$6*E4508</f>
        <v>-19500</v>
      </c>
      <c r="I4508" s="29" t="n">
        <f aca="false">G4508+H4508</f>
        <v>12499.9999999993</v>
      </c>
      <c r="J4508" s="29" t="n">
        <f aca="false">J4507+I4508</f>
        <v>549000.000000002</v>
      </c>
    </row>
    <row r="4509" customFormat="false" ht="15" hidden="false" customHeight="false" outlineLevel="0" collapsed="false">
      <c r="A4509" s="26" t="n">
        <v>44021</v>
      </c>
      <c r="B4509" s="27" t="n">
        <v>39.64</v>
      </c>
      <c r="C4509" s="27" t="n">
        <v>42.35</v>
      </c>
      <c r="D4509" s="28" t="n">
        <f aca="false">B4509-B4508</f>
        <v>-1.27</v>
      </c>
      <c r="E4509" s="28" t="n">
        <f aca="false">C4509-C4508</f>
        <v>-1.32</v>
      </c>
      <c r="F4509" s="29" t="n">
        <f aca="false">Inputs!$B$5*B4509+Inputs!$B$6*C4509</f>
        <v>1846500</v>
      </c>
      <c r="G4509" s="29" t="n">
        <f aca="false">Inputs!$B$5*D4509</f>
        <v>-127000</v>
      </c>
      <c r="H4509" s="29" t="n">
        <f aca="false">Inputs!$B$6*E4509</f>
        <v>66000</v>
      </c>
      <c r="I4509" s="29" t="n">
        <f aca="false">G4509+H4509</f>
        <v>-60999.9999999996</v>
      </c>
      <c r="J4509" s="29" t="n">
        <f aca="false">J4508+I4509</f>
        <v>488000.000000003</v>
      </c>
    </row>
    <row r="4510" customFormat="false" ht="15" hidden="false" customHeight="false" outlineLevel="0" collapsed="false">
      <c r="A4510" s="26" t="n">
        <v>44022</v>
      </c>
      <c r="B4510" s="27" t="n">
        <v>40.56</v>
      </c>
      <c r="C4510" s="27" t="n">
        <v>43.27</v>
      </c>
      <c r="D4510" s="28" t="n">
        <f aca="false">B4510-B4509</f>
        <v>0.920000000000002</v>
      </c>
      <c r="E4510" s="28" t="n">
        <f aca="false">C4510-C4509</f>
        <v>0.920000000000002</v>
      </c>
      <c r="F4510" s="29" t="n">
        <f aca="false">Inputs!$B$5*B4510+Inputs!$B$6*C4510</f>
        <v>1892500</v>
      </c>
      <c r="G4510" s="29" t="n">
        <f aca="false">Inputs!$B$5*D4510</f>
        <v>92000.0000000002</v>
      </c>
      <c r="H4510" s="29" t="n">
        <f aca="false">Inputs!$B$6*E4510</f>
        <v>-46000.0000000001</v>
      </c>
      <c r="I4510" s="29" t="n">
        <f aca="false">G4510+H4510</f>
        <v>46000.0000000001</v>
      </c>
      <c r="J4510" s="29" t="n">
        <f aca="false">J4509+I4510</f>
        <v>534000.000000003</v>
      </c>
    </row>
    <row r="4511" customFormat="false" ht="15" hidden="false" customHeight="false" outlineLevel="0" collapsed="false">
      <c r="A4511" s="26" t="n">
        <v>44025</v>
      </c>
      <c r="B4511" s="27" t="n">
        <v>40.06</v>
      </c>
      <c r="C4511" s="27" t="n">
        <v>42.85</v>
      </c>
      <c r="D4511" s="28" t="n">
        <f aca="false">B4511-B4510</f>
        <v>-0.5</v>
      </c>
      <c r="E4511" s="28" t="n">
        <f aca="false">C4511-C4510</f>
        <v>-0.420000000000002</v>
      </c>
      <c r="F4511" s="29" t="n">
        <f aca="false">Inputs!$B$5*B4511+Inputs!$B$6*C4511</f>
        <v>1863500</v>
      </c>
      <c r="G4511" s="29" t="n">
        <f aca="false">Inputs!$B$5*D4511</f>
        <v>-50000</v>
      </c>
      <c r="H4511" s="29" t="n">
        <f aca="false">Inputs!$B$6*E4511</f>
        <v>21000.0000000001</v>
      </c>
      <c r="I4511" s="29" t="n">
        <f aca="false">G4511+H4511</f>
        <v>-28999.9999999999</v>
      </c>
      <c r="J4511" s="29" t="n">
        <f aca="false">J4510+I4511</f>
        <v>505000.000000003</v>
      </c>
    </row>
    <row r="4512" customFormat="false" ht="15" hidden="false" customHeight="false" outlineLevel="0" collapsed="false">
      <c r="A4512" s="26" t="n">
        <v>44026</v>
      </c>
      <c r="B4512" s="27" t="n">
        <v>40.3</v>
      </c>
      <c r="C4512" s="27" t="n">
        <v>42.97</v>
      </c>
      <c r="D4512" s="28" t="n">
        <f aca="false">B4512-B4511</f>
        <v>0.239999999999995</v>
      </c>
      <c r="E4512" s="28" t="n">
        <f aca="false">C4512-C4511</f>
        <v>0.119999999999997</v>
      </c>
      <c r="F4512" s="29" t="n">
        <f aca="false">Inputs!$B$5*B4512+Inputs!$B$6*C4512</f>
        <v>1881500</v>
      </c>
      <c r="G4512" s="29" t="n">
        <f aca="false">Inputs!$B$5*D4512</f>
        <v>23999.9999999995</v>
      </c>
      <c r="H4512" s="29" t="n">
        <f aca="false">Inputs!$B$6*E4512</f>
        <v>-5999.99999999987</v>
      </c>
      <c r="I4512" s="29" t="n">
        <f aca="false">G4512+H4512</f>
        <v>17999.9999999996</v>
      </c>
      <c r="J4512" s="29" t="n">
        <f aca="false">J4511+I4512</f>
        <v>523000.000000002</v>
      </c>
    </row>
    <row r="4513" customFormat="false" ht="15" hidden="false" customHeight="false" outlineLevel="0" collapsed="false">
      <c r="A4513" s="26" t="n">
        <v>44027</v>
      </c>
      <c r="B4513" s="27" t="n">
        <v>41.2</v>
      </c>
      <c r="C4513" s="27" t="n">
        <v>43.96</v>
      </c>
      <c r="D4513" s="28" t="n">
        <f aca="false">B4513-B4512</f>
        <v>0.900000000000006</v>
      </c>
      <c r="E4513" s="28" t="n">
        <f aca="false">C4513-C4512</f>
        <v>0.990000000000002</v>
      </c>
      <c r="F4513" s="29" t="n">
        <f aca="false">Inputs!$B$5*B4513+Inputs!$B$6*C4513</f>
        <v>1922000</v>
      </c>
      <c r="G4513" s="29" t="n">
        <f aca="false">Inputs!$B$5*D4513</f>
        <v>90000.0000000006</v>
      </c>
      <c r="H4513" s="29" t="n">
        <f aca="false">Inputs!$B$6*E4513</f>
        <v>-49500.0000000001</v>
      </c>
      <c r="I4513" s="29" t="n">
        <f aca="false">G4513+H4513</f>
        <v>40500.0000000005</v>
      </c>
      <c r="J4513" s="29" t="n">
        <f aca="false">J4512+I4513</f>
        <v>563500.000000003</v>
      </c>
    </row>
    <row r="4514" customFormat="false" ht="15" hidden="false" customHeight="false" outlineLevel="0" collapsed="false">
      <c r="A4514" s="26" t="n">
        <v>44028</v>
      </c>
      <c r="B4514" s="27" t="n">
        <v>40.74</v>
      </c>
      <c r="C4514" s="27" t="n">
        <v>43.71</v>
      </c>
      <c r="D4514" s="28" t="n">
        <f aca="false">B4514-B4513</f>
        <v>-0.460000000000001</v>
      </c>
      <c r="E4514" s="28" t="n">
        <f aca="false">C4514-C4513</f>
        <v>-0.25</v>
      </c>
      <c r="F4514" s="29" t="n">
        <f aca="false">Inputs!$B$5*B4514+Inputs!$B$6*C4514</f>
        <v>1888500</v>
      </c>
      <c r="G4514" s="29" t="n">
        <f aca="false">Inputs!$B$5*D4514</f>
        <v>-46000.0000000001</v>
      </c>
      <c r="H4514" s="29" t="n">
        <f aca="false">Inputs!$B$6*E4514</f>
        <v>12500</v>
      </c>
      <c r="I4514" s="29" t="n">
        <f aca="false">G4514+H4514</f>
        <v>-33500.0000000001</v>
      </c>
      <c r="J4514" s="29" t="n">
        <f aca="false">J4513+I4514</f>
        <v>530000.000000003</v>
      </c>
    </row>
    <row r="4515" customFormat="false" ht="15" hidden="false" customHeight="false" outlineLevel="0" collapsed="false">
      <c r="A4515" s="26" t="n">
        <v>44029</v>
      </c>
      <c r="B4515" s="27" t="n">
        <v>40.55</v>
      </c>
      <c r="C4515" s="27" t="n">
        <v>43.53</v>
      </c>
      <c r="D4515" s="28" t="n">
        <f aca="false">B4515-B4514</f>
        <v>-0.190000000000005</v>
      </c>
      <c r="E4515" s="28" t="n">
        <f aca="false">C4515-C4514</f>
        <v>-0.18</v>
      </c>
      <c r="F4515" s="29" t="n">
        <f aca="false">Inputs!$B$5*B4515+Inputs!$B$6*C4515</f>
        <v>1878500</v>
      </c>
      <c r="G4515" s="29" t="n">
        <f aca="false">Inputs!$B$5*D4515</f>
        <v>-19000.0000000005</v>
      </c>
      <c r="H4515" s="29" t="n">
        <f aca="false">Inputs!$B$6*E4515</f>
        <v>8999.99999999999</v>
      </c>
      <c r="I4515" s="29" t="n">
        <f aca="false">G4515+H4515</f>
        <v>-10000.0000000005</v>
      </c>
      <c r="J4515" s="29" t="n">
        <f aca="false">J4514+I4515</f>
        <v>520000.000000002</v>
      </c>
    </row>
    <row r="4516" customFormat="false" ht="15" hidden="false" customHeight="false" outlineLevel="0" collapsed="false">
      <c r="A4516" s="26" t="n">
        <v>44032</v>
      </c>
      <c r="B4516" s="27" t="n">
        <v>40.83</v>
      </c>
      <c r="C4516" s="27" t="n">
        <v>43.3</v>
      </c>
      <c r="D4516" s="28" t="n">
        <f aca="false">B4516-B4515</f>
        <v>0.280000000000001</v>
      </c>
      <c r="E4516" s="28" t="n">
        <f aca="false">C4516-C4515</f>
        <v>-0.230000000000004</v>
      </c>
      <c r="F4516" s="29" t="n">
        <f aca="false">Inputs!$B$5*B4516+Inputs!$B$6*C4516</f>
        <v>1918000</v>
      </c>
      <c r="G4516" s="29" t="n">
        <f aca="false">Inputs!$B$5*D4516</f>
        <v>28000.0000000001</v>
      </c>
      <c r="H4516" s="29" t="n">
        <f aca="false">Inputs!$B$6*E4516</f>
        <v>11500.0000000002</v>
      </c>
      <c r="I4516" s="29" t="n">
        <f aca="false">G4516+H4516</f>
        <v>39500.0000000003</v>
      </c>
      <c r="J4516" s="29" t="n">
        <f aca="false">J4515+I4516</f>
        <v>559500.000000002</v>
      </c>
    </row>
    <row r="4517" customFormat="false" ht="15" hidden="false" customHeight="false" outlineLevel="0" collapsed="false">
      <c r="A4517" s="26" t="n">
        <v>44033</v>
      </c>
      <c r="B4517" s="27" t="n">
        <v>41.76</v>
      </c>
      <c r="C4517" s="27" t="n">
        <v>44.31</v>
      </c>
      <c r="D4517" s="28" t="n">
        <f aca="false">B4517-B4516</f>
        <v>0.93</v>
      </c>
      <c r="E4517" s="28" t="n">
        <f aca="false">C4517-C4516</f>
        <v>1.01000000000001</v>
      </c>
      <c r="F4517" s="29" t="n">
        <f aca="false">Inputs!$B$5*B4517+Inputs!$B$6*C4517</f>
        <v>1960500</v>
      </c>
      <c r="G4517" s="29" t="n">
        <f aca="false">Inputs!$B$5*D4517</f>
        <v>93000</v>
      </c>
      <c r="H4517" s="29" t="n">
        <f aca="false">Inputs!$B$6*E4517</f>
        <v>-50500.0000000003</v>
      </c>
      <c r="I4517" s="29" t="n">
        <f aca="false">G4517+H4517</f>
        <v>42499.9999999997</v>
      </c>
      <c r="J4517" s="29" t="n">
        <f aca="false">J4516+I4517</f>
        <v>602000.000000002</v>
      </c>
    </row>
    <row r="4518" customFormat="false" ht="15" hidden="false" customHeight="false" outlineLevel="0" collapsed="false">
      <c r="A4518" s="26" t="n">
        <v>44034</v>
      </c>
      <c r="B4518" s="27" t="n">
        <v>41.88</v>
      </c>
      <c r="C4518" s="27" t="n">
        <v>43.98</v>
      </c>
      <c r="D4518" s="28" t="n">
        <f aca="false">B4518-B4517</f>
        <v>0.120000000000005</v>
      </c>
      <c r="E4518" s="28" t="n">
        <f aca="false">C4518-C4517</f>
        <v>-0.330000000000005</v>
      </c>
      <c r="F4518" s="29" t="n">
        <f aca="false">Inputs!$B$5*B4518+Inputs!$B$6*C4518</f>
        <v>1989000</v>
      </c>
      <c r="G4518" s="29" t="n">
        <f aca="false">Inputs!$B$5*D4518</f>
        <v>12000.0000000005</v>
      </c>
      <c r="H4518" s="29" t="n">
        <f aca="false">Inputs!$B$6*E4518</f>
        <v>16500.0000000003</v>
      </c>
      <c r="I4518" s="29" t="n">
        <f aca="false">G4518+H4518</f>
        <v>28500.0000000007</v>
      </c>
      <c r="J4518" s="29" t="n">
        <f aca="false">J4517+I4518</f>
        <v>630500.000000003</v>
      </c>
    </row>
    <row r="4519" customFormat="false" ht="15" hidden="false" customHeight="false" outlineLevel="0" collapsed="false">
      <c r="A4519" s="26" t="n">
        <v>44035</v>
      </c>
      <c r="B4519" s="27" t="n">
        <v>40.99</v>
      </c>
      <c r="C4519" s="27" t="n">
        <v>42.96</v>
      </c>
      <c r="D4519" s="28" t="n">
        <f aca="false">B4519-B4518</f>
        <v>-0.890000000000001</v>
      </c>
      <c r="E4519" s="28" t="n">
        <f aca="false">C4519-C4518</f>
        <v>-1.02</v>
      </c>
      <c r="F4519" s="29" t="n">
        <f aca="false">Inputs!$B$5*B4519+Inputs!$B$6*C4519</f>
        <v>1951000</v>
      </c>
      <c r="G4519" s="29" t="n">
        <f aca="false">Inputs!$B$5*D4519</f>
        <v>-89000.0000000001</v>
      </c>
      <c r="H4519" s="29" t="n">
        <f aca="false">Inputs!$B$6*E4519</f>
        <v>50999.9999999998</v>
      </c>
      <c r="I4519" s="29" t="n">
        <f aca="false">G4519+H4519</f>
        <v>-38000.0000000003</v>
      </c>
      <c r="J4519" s="29" t="n">
        <f aca="false">J4518+I4519</f>
        <v>592500.000000003</v>
      </c>
    </row>
    <row r="4520" customFormat="false" ht="15" hidden="false" customHeight="false" outlineLevel="0" collapsed="false">
      <c r="A4520" s="26" t="n">
        <v>44036</v>
      </c>
      <c r="B4520" s="27" t="n">
        <v>41.23</v>
      </c>
      <c r="C4520" s="27" t="n">
        <v>43.29</v>
      </c>
      <c r="D4520" s="28" t="n">
        <f aca="false">B4520-B4519</f>
        <v>0.239999999999995</v>
      </c>
      <c r="E4520" s="28" t="n">
        <f aca="false">C4520-C4519</f>
        <v>0.329999999999998</v>
      </c>
      <c r="F4520" s="29" t="n">
        <f aca="false">Inputs!$B$5*B4520+Inputs!$B$6*C4520</f>
        <v>1958500</v>
      </c>
      <c r="G4520" s="29" t="n">
        <f aca="false">Inputs!$B$5*D4520</f>
        <v>23999.9999999995</v>
      </c>
      <c r="H4520" s="29" t="n">
        <f aca="false">Inputs!$B$6*E4520</f>
        <v>-16499.9999999999</v>
      </c>
      <c r="I4520" s="29" t="n">
        <f aca="false">G4520+H4520</f>
        <v>7499.99999999957</v>
      </c>
      <c r="J4520" s="29" t="n">
        <f aca="false">J4519+I4520</f>
        <v>600000.000000002</v>
      </c>
    </row>
    <row r="4521" customFormat="false" ht="15" hidden="false" customHeight="false" outlineLevel="0" collapsed="false">
      <c r="A4521" s="26" t="n">
        <v>44039</v>
      </c>
      <c r="B4521" s="27" t="n">
        <v>41.46</v>
      </c>
      <c r="C4521" s="27" t="n">
        <v>43.39</v>
      </c>
      <c r="D4521" s="28" t="n">
        <f aca="false">B4521-B4520</f>
        <v>0.230000000000004</v>
      </c>
      <c r="E4521" s="28" t="n">
        <f aca="false">C4521-C4520</f>
        <v>0.100000000000001</v>
      </c>
      <c r="F4521" s="29" t="n">
        <f aca="false">Inputs!$B$5*B4521+Inputs!$B$6*C4521</f>
        <v>1976500</v>
      </c>
      <c r="G4521" s="29" t="n">
        <f aca="false">Inputs!$B$5*D4521</f>
        <v>23000.0000000004</v>
      </c>
      <c r="H4521" s="29" t="n">
        <f aca="false">Inputs!$B$6*E4521</f>
        <v>-5000.00000000007</v>
      </c>
      <c r="I4521" s="29" t="n">
        <f aca="false">G4521+H4521</f>
        <v>18000.0000000003</v>
      </c>
      <c r="J4521" s="29" t="n">
        <f aca="false">J4520+I4521</f>
        <v>618000.000000003</v>
      </c>
    </row>
    <row r="4522" customFormat="false" ht="15" hidden="false" customHeight="false" outlineLevel="0" collapsed="false">
      <c r="A4522" s="26" t="n">
        <v>44040</v>
      </c>
      <c r="B4522" s="27" t="n">
        <v>40.89</v>
      </c>
      <c r="C4522" s="27" t="n">
        <v>43.11</v>
      </c>
      <c r="D4522" s="28" t="n">
        <f aca="false">B4522-B4521</f>
        <v>-0.57</v>
      </c>
      <c r="E4522" s="28" t="n">
        <f aca="false">C4522-C4521</f>
        <v>-0.280000000000001</v>
      </c>
      <c r="F4522" s="29" t="n">
        <f aca="false">Inputs!$B$5*B4522+Inputs!$B$6*C4522</f>
        <v>1933500</v>
      </c>
      <c r="G4522" s="29" t="n">
        <f aca="false">Inputs!$B$5*D4522</f>
        <v>-57000</v>
      </c>
      <c r="H4522" s="29" t="n">
        <f aca="false">Inputs!$B$6*E4522</f>
        <v>14000.0000000001</v>
      </c>
      <c r="I4522" s="29" t="n">
        <f aca="false">G4522+H4522</f>
        <v>-43000</v>
      </c>
      <c r="J4522" s="29" t="n">
        <f aca="false">J4521+I4522</f>
        <v>575000.000000003</v>
      </c>
    </row>
    <row r="4523" customFormat="false" ht="15" hidden="false" customHeight="false" outlineLevel="0" collapsed="false">
      <c r="A4523" s="26" t="n">
        <v>44041</v>
      </c>
      <c r="B4523" s="27" t="n">
        <v>41.13</v>
      </c>
      <c r="C4523" s="27" t="n">
        <v>43.51</v>
      </c>
      <c r="D4523" s="28" t="n">
        <f aca="false">B4523-B4522</f>
        <v>0.240000000000002</v>
      </c>
      <c r="E4523" s="28" t="n">
        <f aca="false">C4523-C4522</f>
        <v>0.399999999999999</v>
      </c>
      <c r="F4523" s="29" t="n">
        <f aca="false">Inputs!$B$5*B4523+Inputs!$B$6*C4523</f>
        <v>1937500</v>
      </c>
      <c r="G4523" s="29" t="n">
        <f aca="false">Inputs!$B$5*D4523</f>
        <v>24000.0000000002</v>
      </c>
      <c r="H4523" s="29" t="n">
        <f aca="false">Inputs!$B$6*E4523</f>
        <v>-19999.9999999999</v>
      </c>
      <c r="I4523" s="29" t="n">
        <f aca="false">G4523+H4523</f>
        <v>4000.00000000027</v>
      </c>
      <c r="J4523" s="29" t="n">
        <f aca="false">J4522+I4523</f>
        <v>579000.000000003</v>
      </c>
    </row>
    <row r="4524" customFormat="false" ht="15" hidden="false" customHeight="false" outlineLevel="0" collapsed="false">
      <c r="A4524" s="26" t="n">
        <v>44042</v>
      </c>
      <c r="B4524" s="27" t="n">
        <v>39.85</v>
      </c>
      <c r="C4524" s="27" t="n">
        <v>42.98</v>
      </c>
      <c r="D4524" s="28" t="n">
        <f aca="false">B4524-B4523</f>
        <v>-1.28</v>
      </c>
      <c r="E4524" s="28" t="n">
        <f aca="false">C4524-C4523</f>
        <v>-0.530000000000001</v>
      </c>
      <c r="F4524" s="29" t="n">
        <f aca="false">Inputs!$B$5*B4524+Inputs!$B$6*C4524</f>
        <v>1836000</v>
      </c>
      <c r="G4524" s="29" t="n">
        <f aca="false">Inputs!$B$5*D4524</f>
        <v>-128000</v>
      </c>
      <c r="H4524" s="29" t="n">
        <f aca="false">Inputs!$B$6*E4524</f>
        <v>26500.0000000001</v>
      </c>
      <c r="I4524" s="29" t="n">
        <f aca="false">G4524+H4524</f>
        <v>-101500</v>
      </c>
      <c r="J4524" s="29" t="n">
        <f aca="false">J4523+I4524</f>
        <v>477500.000000003</v>
      </c>
    </row>
    <row r="4525" customFormat="false" ht="15" hidden="false" customHeight="false" outlineLevel="0" collapsed="false">
      <c r="A4525" s="26" t="n">
        <v>44043</v>
      </c>
      <c r="B4525" s="27" t="n">
        <v>40.1</v>
      </c>
      <c r="C4525" s="27" t="n">
        <v>43.13</v>
      </c>
      <c r="D4525" s="28" t="n">
        <f aca="false">B4525-B4524</f>
        <v>0.25</v>
      </c>
      <c r="E4525" s="28" t="n">
        <f aca="false">C4525-C4524</f>
        <v>0.150000000000006</v>
      </c>
      <c r="F4525" s="29" t="n">
        <f aca="false">Inputs!$B$5*B4525+Inputs!$B$6*C4525</f>
        <v>1853500</v>
      </c>
      <c r="G4525" s="29" t="n">
        <f aca="false">Inputs!$B$5*D4525</f>
        <v>25000</v>
      </c>
      <c r="H4525" s="29" t="n">
        <f aca="false">Inputs!$B$6*E4525</f>
        <v>-7500.00000000028</v>
      </c>
      <c r="I4525" s="29" t="n">
        <f aca="false">G4525+H4525</f>
        <v>17499.9999999997</v>
      </c>
      <c r="J4525" s="29" t="n">
        <f aca="false">J4524+I4525</f>
        <v>495000.000000002</v>
      </c>
    </row>
    <row r="4526" customFormat="false" ht="15" hidden="false" customHeight="false" outlineLevel="0" collapsed="false">
      <c r="A4526" s="26" t="n">
        <v>44046</v>
      </c>
      <c r="B4526" s="27" t="n">
        <v>40.83</v>
      </c>
      <c r="C4526" s="27" t="n">
        <v>43.76</v>
      </c>
      <c r="D4526" s="28" t="n">
        <f aca="false">B4526-B4525</f>
        <v>0.729999999999997</v>
      </c>
      <c r="E4526" s="28" t="n">
        <f aca="false">C4526-C4525</f>
        <v>0.629999999999996</v>
      </c>
      <c r="F4526" s="29" t="n">
        <f aca="false">Inputs!$B$5*B4526+Inputs!$B$6*C4526</f>
        <v>1895000</v>
      </c>
      <c r="G4526" s="29" t="n">
        <f aca="false">Inputs!$B$5*D4526</f>
        <v>72999.9999999997</v>
      </c>
      <c r="H4526" s="29" t="n">
        <f aca="false">Inputs!$B$6*E4526</f>
        <v>-31499.9999999998</v>
      </c>
      <c r="I4526" s="29" t="n">
        <f aca="false">G4526+H4526</f>
        <v>41499.9999999999</v>
      </c>
      <c r="J4526" s="29" t="n">
        <f aca="false">J4525+I4526</f>
        <v>536500.000000002</v>
      </c>
    </row>
    <row r="4527" customFormat="false" ht="15" hidden="false" customHeight="false" outlineLevel="0" collapsed="false">
      <c r="A4527" s="26" t="n">
        <v>44047</v>
      </c>
      <c r="B4527" s="27" t="n">
        <v>41.67</v>
      </c>
      <c r="C4527" s="27" t="n">
        <v>43.99</v>
      </c>
      <c r="D4527" s="28" t="n">
        <f aca="false">B4527-B4526</f>
        <v>0.840000000000003</v>
      </c>
      <c r="E4527" s="28" t="n">
        <f aca="false">C4527-C4526</f>
        <v>0.230000000000004</v>
      </c>
      <c r="F4527" s="29" t="n">
        <f aca="false">Inputs!$B$5*B4527+Inputs!$B$6*C4527</f>
        <v>1967500</v>
      </c>
      <c r="G4527" s="29" t="n">
        <f aca="false">Inputs!$B$5*D4527</f>
        <v>84000.0000000003</v>
      </c>
      <c r="H4527" s="29" t="n">
        <f aca="false">Inputs!$B$6*E4527</f>
        <v>-11500.0000000002</v>
      </c>
      <c r="I4527" s="29" t="n">
        <f aca="false">G4527+H4527</f>
        <v>72500.0000000001</v>
      </c>
      <c r="J4527" s="29" t="n">
        <f aca="false">J4526+I4527</f>
        <v>609000.000000002</v>
      </c>
    </row>
    <row r="4528" customFormat="false" ht="15" hidden="false" customHeight="false" outlineLevel="0" collapsed="false">
      <c r="A4528" s="26" t="n">
        <v>44048</v>
      </c>
      <c r="B4528" s="27" t="n">
        <v>42.25</v>
      </c>
      <c r="C4528" s="27" t="n">
        <v>44.92</v>
      </c>
      <c r="D4528" s="28" t="n">
        <f aca="false">B4528-B4527</f>
        <v>0.579999999999998</v>
      </c>
      <c r="E4528" s="28" t="n">
        <f aca="false">C4528-C4527</f>
        <v>0.93</v>
      </c>
      <c r="F4528" s="29" t="n">
        <f aca="false">Inputs!$B$5*B4528+Inputs!$B$6*C4528</f>
        <v>1979000</v>
      </c>
      <c r="G4528" s="29" t="n">
        <f aca="false">Inputs!$B$5*D4528</f>
        <v>57999.9999999998</v>
      </c>
      <c r="H4528" s="29" t="n">
        <f aca="false">Inputs!$B$6*E4528</f>
        <v>-46500</v>
      </c>
      <c r="I4528" s="29" t="n">
        <f aca="false">G4528+H4528</f>
        <v>11499.9999999998</v>
      </c>
      <c r="J4528" s="29" t="n">
        <f aca="false">J4527+I4528</f>
        <v>620500.000000002</v>
      </c>
    </row>
    <row r="4529" customFormat="false" ht="15" hidden="false" customHeight="false" outlineLevel="0" collapsed="false">
      <c r="A4529" s="26" t="n">
        <v>44049</v>
      </c>
      <c r="B4529" s="27" t="n">
        <v>41.93</v>
      </c>
      <c r="C4529" s="27" t="n">
        <v>45.04</v>
      </c>
      <c r="D4529" s="28" t="n">
        <f aca="false">B4529-B4528</f>
        <v>-0.32</v>
      </c>
      <c r="E4529" s="28" t="n">
        <f aca="false">C4529-C4528</f>
        <v>0.119999999999997</v>
      </c>
      <c r="F4529" s="29" t="n">
        <f aca="false">Inputs!$B$5*B4529+Inputs!$B$6*C4529</f>
        <v>1941000</v>
      </c>
      <c r="G4529" s="29" t="n">
        <f aca="false">Inputs!$B$5*D4529</f>
        <v>-32000</v>
      </c>
      <c r="H4529" s="29" t="n">
        <f aca="false">Inputs!$B$6*E4529</f>
        <v>-5999.99999999987</v>
      </c>
      <c r="I4529" s="29" t="n">
        <f aca="false">G4529+H4529</f>
        <v>-37999.9999999999</v>
      </c>
      <c r="J4529" s="29" t="n">
        <f aca="false">J4528+I4529</f>
        <v>582500.000000002</v>
      </c>
    </row>
    <row r="4530" customFormat="false" ht="15" hidden="false" customHeight="false" outlineLevel="0" collapsed="false">
      <c r="A4530" s="26" t="n">
        <v>44050</v>
      </c>
      <c r="B4530" s="27" t="n">
        <v>41.16</v>
      </c>
      <c r="C4530" s="27" t="n">
        <v>44.07</v>
      </c>
      <c r="D4530" s="28" t="n">
        <f aca="false">B4530-B4529</f>
        <v>-0.770000000000003</v>
      </c>
      <c r="E4530" s="28" t="n">
        <f aca="false">C4530-C4529</f>
        <v>-0.969999999999999</v>
      </c>
      <c r="F4530" s="29" t="n">
        <f aca="false">Inputs!$B$5*B4530+Inputs!$B$6*C4530</f>
        <v>1912500</v>
      </c>
      <c r="G4530" s="29" t="n">
        <f aca="false">Inputs!$B$5*D4530</f>
        <v>-77000.0000000003</v>
      </c>
      <c r="H4530" s="29" t="n">
        <f aca="false">Inputs!$B$6*E4530</f>
        <v>48499.9999999999</v>
      </c>
      <c r="I4530" s="29" t="n">
        <f aca="false">G4530+H4530</f>
        <v>-28500.0000000004</v>
      </c>
      <c r="J4530" s="29" t="n">
        <f aca="false">J4529+I4530</f>
        <v>554000.000000002</v>
      </c>
    </row>
    <row r="4531" customFormat="false" ht="15" hidden="false" customHeight="false" outlineLevel="0" collapsed="false">
      <c r="A4531" s="26" t="n">
        <v>44053</v>
      </c>
      <c r="B4531" s="27" t="n">
        <v>41.94</v>
      </c>
      <c r="C4531" s="27" t="n">
        <v>44.19</v>
      </c>
      <c r="D4531" s="28" t="n">
        <f aca="false">B4531-B4530</f>
        <v>0.780000000000001</v>
      </c>
      <c r="E4531" s="28" t="n">
        <f aca="false">C4531-C4530</f>
        <v>0.119999999999997</v>
      </c>
      <c r="F4531" s="29" t="n">
        <f aca="false">Inputs!$B$5*B4531+Inputs!$B$6*C4531</f>
        <v>1984500</v>
      </c>
      <c r="G4531" s="29" t="n">
        <f aca="false">Inputs!$B$5*D4531</f>
        <v>78000.0000000001</v>
      </c>
      <c r="H4531" s="29" t="n">
        <f aca="false">Inputs!$B$6*E4531</f>
        <v>-5999.99999999987</v>
      </c>
      <c r="I4531" s="29" t="n">
        <f aca="false">G4531+H4531</f>
        <v>72000.0000000003</v>
      </c>
      <c r="J4531" s="29" t="n">
        <f aca="false">J4530+I4531</f>
        <v>626000.000000002</v>
      </c>
    </row>
    <row r="4532" customFormat="false" ht="15" hidden="false" customHeight="false" outlineLevel="0" collapsed="false">
      <c r="A4532" s="26" t="n">
        <v>44054</v>
      </c>
      <c r="B4532" s="27" t="n">
        <v>41.53</v>
      </c>
      <c r="C4532" s="27" t="n">
        <v>43.68</v>
      </c>
      <c r="D4532" s="28" t="n">
        <f aca="false">B4532-B4531</f>
        <v>-0.409999999999997</v>
      </c>
      <c r="E4532" s="28" t="n">
        <f aca="false">C4532-C4531</f>
        <v>-0.509999999999998</v>
      </c>
      <c r="F4532" s="29" t="n">
        <f aca="false">Inputs!$B$5*B4532+Inputs!$B$6*C4532</f>
        <v>1969000</v>
      </c>
      <c r="G4532" s="29" t="n">
        <f aca="false">Inputs!$B$5*D4532</f>
        <v>-40999.9999999997</v>
      </c>
      <c r="H4532" s="29" t="n">
        <f aca="false">Inputs!$B$6*E4532</f>
        <v>25499.9999999999</v>
      </c>
      <c r="I4532" s="29" t="n">
        <f aca="false">G4532+H4532</f>
        <v>-15499.9999999998</v>
      </c>
      <c r="J4532" s="29" t="n">
        <f aca="false">J4531+I4532</f>
        <v>610500.000000003</v>
      </c>
    </row>
    <row r="4533" customFormat="false" ht="15" hidden="false" customHeight="false" outlineLevel="0" collapsed="false">
      <c r="A4533" s="26" t="n">
        <v>44055</v>
      </c>
      <c r="B4533" s="27" t="n">
        <v>42.6</v>
      </c>
      <c r="C4533" s="27" t="n">
        <v>45.09</v>
      </c>
      <c r="D4533" s="28" t="n">
        <f aca="false">B4533-B4532</f>
        <v>1.07</v>
      </c>
      <c r="E4533" s="28" t="n">
        <f aca="false">C4533-C4532</f>
        <v>1.41</v>
      </c>
      <c r="F4533" s="29" t="n">
        <f aca="false">Inputs!$B$5*B4533+Inputs!$B$6*C4533</f>
        <v>2005500</v>
      </c>
      <c r="G4533" s="29" t="n">
        <f aca="false">Inputs!$B$5*D4533</f>
        <v>107000</v>
      </c>
      <c r="H4533" s="29" t="n">
        <f aca="false">Inputs!$B$6*E4533</f>
        <v>-70500.0000000002</v>
      </c>
      <c r="I4533" s="29" t="n">
        <f aca="false">G4533+H4533</f>
        <v>36499.9999999998</v>
      </c>
      <c r="J4533" s="29" t="n">
        <f aca="false">J4532+I4533</f>
        <v>647000.000000002</v>
      </c>
    </row>
    <row r="4534" customFormat="false" ht="15" hidden="false" customHeight="false" outlineLevel="0" collapsed="false">
      <c r="A4534" s="26" t="n">
        <v>44056</v>
      </c>
      <c r="B4534" s="27" t="n">
        <v>42.26</v>
      </c>
      <c r="C4534" s="27" t="n">
        <v>44.87</v>
      </c>
      <c r="D4534" s="28" t="n">
        <f aca="false">B4534-B4533</f>
        <v>-0.340000000000003</v>
      </c>
      <c r="E4534" s="28" t="n">
        <f aca="false">C4534-C4533</f>
        <v>-0.220000000000006</v>
      </c>
      <c r="F4534" s="29" t="n">
        <f aca="false">Inputs!$B$5*B4534+Inputs!$B$6*C4534</f>
        <v>1982500</v>
      </c>
      <c r="G4534" s="29" t="n">
        <f aca="false">Inputs!$B$5*D4534</f>
        <v>-34000.0000000003</v>
      </c>
      <c r="H4534" s="29" t="n">
        <f aca="false">Inputs!$B$6*E4534</f>
        <v>11000.0000000003</v>
      </c>
      <c r="I4534" s="29" t="n">
        <f aca="false">G4534+H4534</f>
        <v>-23000</v>
      </c>
      <c r="J4534" s="29" t="n">
        <f aca="false">J4533+I4534</f>
        <v>624000.000000002</v>
      </c>
    </row>
    <row r="4535" customFormat="false" ht="15" hidden="false" customHeight="false" outlineLevel="0" collapsed="false">
      <c r="A4535" s="26" t="n">
        <v>44057</v>
      </c>
      <c r="B4535" s="27" t="n">
        <v>42.05</v>
      </c>
      <c r="C4535" s="27" t="n">
        <v>44.86</v>
      </c>
      <c r="D4535" s="28" t="n">
        <f aca="false">B4535-B4534</f>
        <v>-0.210000000000001</v>
      </c>
      <c r="E4535" s="28" t="n">
        <f aca="false">C4535-C4534</f>
        <v>-0.00999999999999801</v>
      </c>
      <c r="F4535" s="29" t="n">
        <f aca="false">Inputs!$B$5*B4535+Inputs!$B$6*C4535</f>
        <v>1962000</v>
      </c>
      <c r="G4535" s="29" t="n">
        <f aca="false">Inputs!$B$5*D4535</f>
        <v>-21000.0000000001</v>
      </c>
      <c r="H4535" s="29" t="n">
        <f aca="false">Inputs!$B$6*E4535</f>
        <v>499.999999999901</v>
      </c>
      <c r="I4535" s="29" t="n">
        <f aca="false">G4535+H4535</f>
        <v>-20500.0000000002</v>
      </c>
      <c r="J4535" s="29" t="n">
        <f aca="false">J4534+I4535</f>
        <v>603500.000000002</v>
      </c>
    </row>
    <row r="4536" customFormat="false" ht="15" hidden="false" customHeight="false" outlineLevel="0" collapsed="false">
      <c r="A4536" s="26" t="n">
        <v>44060</v>
      </c>
      <c r="B4536" s="27" t="n">
        <v>42.89</v>
      </c>
      <c r="C4536" s="27" t="n">
        <v>44.91</v>
      </c>
      <c r="D4536" s="28" t="n">
        <f aca="false">B4536-B4535</f>
        <v>0.840000000000003</v>
      </c>
      <c r="E4536" s="28" t="n">
        <f aca="false">C4536-C4535</f>
        <v>0.0499999999999972</v>
      </c>
      <c r="F4536" s="29" t="n">
        <f aca="false">Inputs!$B$5*B4536+Inputs!$B$6*C4536</f>
        <v>2043500</v>
      </c>
      <c r="G4536" s="29" t="n">
        <f aca="false">Inputs!$B$5*D4536</f>
        <v>84000.0000000003</v>
      </c>
      <c r="H4536" s="29" t="n">
        <f aca="false">Inputs!$B$6*E4536</f>
        <v>-2499.99999999986</v>
      </c>
      <c r="I4536" s="29" t="n">
        <f aca="false">G4536+H4536</f>
        <v>81500.0000000005</v>
      </c>
      <c r="J4536" s="29" t="n">
        <f aca="false">J4535+I4536</f>
        <v>685000.000000003</v>
      </c>
    </row>
    <row r="4537" customFormat="false" ht="15" hidden="false" customHeight="false" outlineLevel="0" collapsed="false">
      <c r="A4537" s="26" t="n">
        <v>44061</v>
      </c>
      <c r="B4537" s="27" t="n">
        <v>42.89</v>
      </c>
      <c r="C4537" s="27" t="n">
        <v>45.34</v>
      </c>
      <c r="D4537" s="28" t="n">
        <f aca="false">B4537-B4536</f>
        <v>0</v>
      </c>
      <c r="E4537" s="28" t="n">
        <f aca="false">C4537-C4536</f>
        <v>0.430000000000007</v>
      </c>
      <c r="F4537" s="29" t="n">
        <f aca="false">Inputs!$B$5*B4537+Inputs!$B$6*C4537</f>
        <v>2022000</v>
      </c>
      <c r="G4537" s="29" t="n">
        <f aca="false">Inputs!$B$5*D4537</f>
        <v>0</v>
      </c>
      <c r="H4537" s="29" t="n">
        <f aca="false">Inputs!$B$6*E4537</f>
        <v>-21500.0000000003</v>
      </c>
      <c r="I4537" s="29" t="n">
        <f aca="false">G4537+H4537</f>
        <v>-21500.0000000003</v>
      </c>
      <c r="J4537" s="29" t="n">
        <f aca="false">J4536+I4537</f>
        <v>663500.000000002</v>
      </c>
    </row>
    <row r="4538" customFormat="false" ht="15" hidden="false" customHeight="false" outlineLevel="0" collapsed="false">
      <c r="A4538" s="26" t="n">
        <v>44062</v>
      </c>
      <c r="B4538" s="27" t="n">
        <v>42.91</v>
      </c>
      <c r="C4538" s="27" t="n">
        <v>45.21</v>
      </c>
      <c r="D4538" s="28" t="n">
        <f aca="false">B4538-B4537</f>
        <v>0.019999999999996</v>
      </c>
      <c r="E4538" s="28" t="n">
        <f aca="false">C4538-C4537</f>
        <v>-0.130000000000003</v>
      </c>
      <c r="F4538" s="29" t="n">
        <f aca="false">Inputs!$B$5*B4538+Inputs!$B$6*C4538</f>
        <v>2030500</v>
      </c>
      <c r="G4538" s="29" t="n">
        <f aca="false">Inputs!$B$5*D4538</f>
        <v>1999.9999999996</v>
      </c>
      <c r="H4538" s="29" t="n">
        <f aca="false">Inputs!$B$6*E4538</f>
        <v>6500.00000000013</v>
      </c>
      <c r="I4538" s="29" t="n">
        <f aca="false">G4538+H4538</f>
        <v>8499.99999999973</v>
      </c>
      <c r="J4538" s="29" t="n">
        <f aca="false">J4537+I4538</f>
        <v>672000.000000002</v>
      </c>
    </row>
    <row r="4539" customFormat="false" ht="15" hidden="false" customHeight="false" outlineLevel="0" collapsed="false">
      <c r="A4539" s="26" t="n">
        <v>44063</v>
      </c>
      <c r="B4539" s="27" t="n">
        <v>42.62</v>
      </c>
      <c r="C4539" s="27" t="n">
        <v>44.56</v>
      </c>
      <c r="D4539" s="28" t="n">
        <f aca="false">B4539-B4538</f>
        <v>-0.289999999999999</v>
      </c>
      <c r="E4539" s="28" t="n">
        <f aca="false">C4539-C4538</f>
        <v>-0.649999999999999</v>
      </c>
      <c r="F4539" s="29" t="n">
        <f aca="false">Inputs!$B$5*B4539+Inputs!$B$6*C4539</f>
        <v>2034000</v>
      </c>
      <c r="G4539" s="29" t="n">
        <f aca="false">Inputs!$B$5*D4539</f>
        <v>-28999.9999999999</v>
      </c>
      <c r="H4539" s="29" t="n">
        <f aca="false">Inputs!$B$6*E4539</f>
        <v>32499.9999999999</v>
      </c>
      <c r="I4539" s="29" t="n">
        <f aca="false">G4539+H4539</f>
        <v>3500.00000000001</v>
      </c>
      <c r="J4539" s="29" t="n">
        <f aca="false">J4538+I4539</f>
        <v>675500.000000002</v>
      </c>
    </row>
    <row r="4540" customFormat="false" ht="15" hidden="false" customHeight="false" outlineLevel="0" collapsed="false">
      <c r="A4540" s="26" t="n">
        <v>44064</v>
      </c>
      <c r="B4540" s="27" t="n">
        <v>42.32</v>
      </c>
      <c r="C4540" s="27" t="n">
        <v>43.94</v>
      </c>
      <c r="D4540" s="28" t="n">
        <f aca="false">B4540-B4539</f>
        <v>-0.299999999999997</v>
      </c>
      <c r="E4540" s="28" t="n">
        <f aca="false">C4540-C4539</f>
        <v>-0.620000000000005</v>
      </c>
      <c r="F4540" s="29" t="n">
        <f aca="false">Inputs!$B$5*B4540+Inputs!$B$6*C4540</f>
        <v>2035000</v>
      </c>
      <c r="G4540" s="29" t="n">
        <f aca="false">Inputs!$B$5*D4540</f>
        <v>-29999.9999999997</v>
      </c>
      <c r="H4540" s="29" t="n">
        <f aca="false">Inputs!$B$6*E4540</f>
        <v>31000.0000000002</v>
      </c>
      <c r="I4540" s="29" t="n">
        <f aca="false">G4540+H4540</f>
        <v>1000.00000000051</v>
      </c>
      <c r="J4540" s="29" t="n">
        <f aca="false">J4539+I4540</f>
        <v>676500.000000003</v>
      </c>
    </row>
    <row r="4541" customFormat="false" ht="15" hidden="false" customHeight="false" outlineLevel="0" collapsed="false">
      <c r="A4541" s="26" t="n">
        <v>44067</v>
      </c>
      <c r="B4541" s="27" t="n">
        <v>42.44</v>
      </c>
      <c r="C4541" s="27" t="n">
        <v>44.43</v>
      </c>
      <c r="D4541" s="28" t="n">
        <f aca="false">B4541-B4540</f>
        <v>0.119999999999997</v>
      </c>
      <c r="E4541" s="28" t="n">
        <f aca="false">C4541-C4540</f>
        <v>0.490000000000002</v>
      </c>
      <c r="F4541" s="29" t="n">
        <f aca="false">Inputs!$B$5*B4541+Inputs!$B$6*C4541</f>
        <v>2022500</v>
      </c>
      <c r="G4541" s="29" t="n">
        <f aca="false">Inputs!$B$5*D4541</f>
        <v>11999.9999999997</v>
      </c>
      <c r="H4541" s="29" t="n">
        <f aca="false">Inputs!$B$6*E4541</f>
        <v>-24500.0000000001</v>
      </c>
      <c r="I4541" s="29" t="n">
        <f aca="false">G4541+H4541</f>
        <v>-12500.0000000004</v>
      </c>
      <c r="J4541" s="29" t="n">
        <f aca="false">J4540+I4541</f>
        <v>664000.000000002</v>
      </c>
    </row>
    <row r="4542" customFormat="false" ht="15" hidden="false" customHeight="false" outlineLevel="0" collapsed="false">
      <c r="A4542" s="26" t="n">
        <v>44068</v>
      </c>
      <c r="B4542" s="27" t="n">
        <v>43.17</v>
      </c>
      <c r="C4542" s="27" t="n">
        <v>46.01</v>
      </c>
      <c r="D4542" s="28" t="n">
        <f aca="false">B4542-B4541</f>
        <v>0.730000000000004</v>
      </c>
      <c r="E4542" s="28" t="n">
        <f aca="false">C4542-C4541</f>
        <v>1.58</v>
      </c>
      <c r="F4542" s="29" t="n">
        <f aca="false">Inputs!$B$5*B4542+Inputs!$B$6*C4542</f>
        <v>2016500</v>
      </c>
      <c r="G4542" s="29" t="n">
        <f aca="false">Inputs!$B$5*D4542</f>
        <v>73000.0000000004</v>
      </c>
      <c r="H4542" s="29" t="n">
        <f aca="false">Inputs!$B$6*E4542</f>
        <v>-78999.9999999999</v>
      </c>
      <c r="I4542" s="29" t="n">
        <f aca="false">G4542+H4542</f>
        <v>-5999.99999999952</v>
      </c>
      <c r="J4542" s="29" t="n">
        <f aca="false">J4541+I4542</f>
        <v>658000.000000003</v>
      </c>
    </row>
    <row r="4543" customFormat="false" ht="15" hidden="false" customHeight="false" outlineLevel="0" collapsed="false">
      <c r="A4543" s="26" t="n">
        <v>44069</v>
      </c>
      <c r="B4543" s="27" t="n">
        <v>43.21</v>
      </c>
      <c r="C4543" s="27" t="n">
        <v>45.79</v>
      </c>
      <c r="D4543" s="28" t="n">
        <f aca="false">B4543-B4542</f>
        <v>0.0399999999999992</v>
      </c>
      <c r="E4543" s="28" t="n">
        <f aca="false">C4543-C4542</f>
        <v>-0.219999999999999</v>
      </c>
      <c r="F4543" s="29" t="n">
        <f aca="false">Inputs!$B$5*B4543+Inputs!$B$6*C4543</f>
        <v>2031500</v>
      </c>
      <c r="G4543" s="29" t="n">
        <f aca="false">Inputs!$B$5*D4543</f>
        <v>3999.99999999991</v>
      </c>
      <c r="H4543" s="29" t="n">
        <f aca="false">Inputs!$B$6*E4543</f>
        <v>10999.9999999999</v>
      </c>
      <c r="I4543" s="29" t="n">
        <f aca="false">G4543+H4543</f>
        <v>14999.9999999999</v>
      </c>
      <c r="J4543" s="29" t="n">
        <f aca="false">J4542+I4543</f>
        <v>673000.000000003</v>
      </c>
    </row>
    <row r="4544" customFormat="false" ht="15" hidden="false" customHeight="false" outlineLevel="0" collapsed="false">
      <c r="A4544" s="26" t="n">
        <v>44070</v>
      </c>
      <c r="B4544" s="27" t="n">
        <v>42.88</v>
      </c>
      <c r="C4544" s="27" t="n">
        <v>44.84</v>
      </c>
      <c r="D4544" s="28" t="n">
        <f aca="false">B4544-B4543</f>
        <v>-0.329999999999998</v>
      </c>
      <c r="E4544" s="28" t="n">
        <f aca="false">C4544-C4543</f>
        <v>-0.949999999999996</v>
      </c>
      <c r="F4544" s="29" t="n">
        <f aca="false">Inputs!$B$5*B4544+Inputs!$B$6*C4544</f>
        <v>2046000</v>
      </c>
      <c r="G4544" s="29" t="n">
        <f aca="false">Inputs!$B$5*D4544</f>
        <v>-32999.9999999998</v>
      </c>
      <c r="H4544" s="29" t="n">
        <f aca="false">Inputs!$B$6*E4544</f>
        <v>47499.9999999998</v>
      </c>
      <c r="I4544" s="29" t="n">
        <f aca="false">G4544+H4544</f>
        <v>14500</v>
      </c>
      <c r="J4544" s="29" t="n">
        <f aca="false">J4543+I4544</f>
        <v>687500.000000003</v>
      </c>
    </row>
    <row r="4545" customFormat="false" ht="15" hidden="false" customHeight="false" outlineLevel="0" collapsed="false">
      <c r="A4545" s="26" t="n">
        <v>44071</v>
      </c>
      <c r="B4545" s="27" t="n">
        <v>42.96</v>
      </c>
      <c r="C4545" s="27" t="n">
        <v>45.22</v>
      </c>
      <c r="D4545" s="28" t="n">
        <f aca="false">B4545-B4544</f>
        <v>0.0799999999999983</v>
      </c>
      <c r="E4545" s="28" t="n">
        <f aca="false">C4545-C4544</f>
        <v>0.379999999999995</v>
      </c>
      <c r="F4545" s="29" t="n">
        <f aca="false">Inputs!$B$5*B4545+Inputs!$B$6*C4545</f>
        <v>2035000</v>
      </c>
      <c r="G4545" s="29" t="n">
        <f aca="false">Inputs!$B$5*D4545</f>
        <v>7999.99999999983</v>
      </c>
      <c r="H4545" s="29" t="n">
        <f aca="false">Inputs!$B$6*E4545</f>
        <v>-18999.9999999998</v>
      </c>
      <c r="I4545" s="29" t="n">
        <f aca="false">G4545+H4545</f>
        <v>-10999.9999999999</v>
      </c>
      <c r="J4545" s="29" t="n">
        <f aca="false">J4544+I4545</f>
        <v>676500.000000003</v>
      </c>
    </row>
    <row r="4546" customFormat="false" ht="15" hidden="false" customHeight="false" outlineLevel="0" collapsed="false">
      <c r="A4546" s="26" t="n">
        <v>44075</v>
      </c>
      <c r="B4546" s="27" t="n">
        <v>42.76</v>
      </c>
      <c r="C4546" s="27" t="n">
        <v>45.72</v>
      </c>
      <c r="D4546" s="28" t="n">
        <f aca="false">B4546-B4545</f>
        <v>-0.200000000000003</v>
      </c>
      <c r="E4546" s="28" t="n">
        <f aca="false">C4546-C4545</f>
        <v>0.5</v>
      </c>
      <c r="F4546" s="29" t="n">
        <f aca="false">Inputs!$B$5*B4546+Inputs!$B$6*C4546</f>
        <v>1990000</v>
      </c>
      <c r="G4546" s="29" t="n">
        <f aca="false">Inputs!$B$5*D4546</f>
        <v>-20000.0000000003</v>
      </c>
      <c r="H4546" s="29" t="n">
        <f aca="false">Inputs!$B$6*E4546</f>
        <v>-25000</v>
      </c>
      <c r="I4546" s="29" t="n">
        <f aca="false">G4546+H4546</f>
        <v>-45000.0000000003</v>
      </c>
      <c r="J4546" s="29" t="n">
        <f aca="false">J4545+I4546</f>
        <v>631500.000000002</v>
      </c>
    </row>
    <row r="4547" customFormat="false" ht="15" hidden="false" customHeight="false" outlineLevel="0" collapsed="false">
      <c r="A4547" s="26" t="n">
        <v>44076</v>
      </c>
      <c r="B4547" s="27" t="n">
        <v>42.76</v>
      </c>
      <c r="C4547" s="27" t="n">
        <v>42.7</v>
      </c>
      <c r="D4547" s="28" t="n">
        <f aca="false">B4547-B4546</f>
        <v>0</v>
      </c>
      <c r="E4547" s="28" t="n">
        <f aca="false">C4547-C4546</f>
        <v>-3.02</v>
      </c>
      <c r="F4547" s="29" t="n">
        <f aca="false">Inputs!$B$5*B4547+Inputs!$B$6*C4547</f>
        <v>2141000</v>
      </c>
      <c r="G4547" s="29" t="n">
        <f aca="false">Inputs!$B$5*D4547</f>
        <v>0</v>
      </c>
      <c r="H4547" s="29" t="n">
        <f aca="false">Inputs!$B$6*E4547</f>
        <v>151000</v>
      </c>
      <c r="I4547" s="29" t="n">
        <f aca="false">G4547+H4547</f>
        <v>151000</v>
      </c>
      <c r="J4547" s="29" t="n">
        <f aca="false">J4546+I4547</f>
        <v>782500.000000002</v>
      </c>
    </row>
    <row r="4548" customFormat="false" ht="15" hidden="false" customHeight="false" outlineLevel="0" collapsed="false">
      <c r="A4548" s="26" t="n">
        <v>44077</v>
      </c>
      <c r="B4548" s="27" t="n">
        <v>41.39</v>
      </c>
      <c r="C4548" s="27" t="n">
        <v>42.72</v>
      </c>
      <c r="D4548" s="28" t="n">
        <f aca="false">B4548-B4547</f>
        <v>-1.37</v>
      </c>
      <c r="E4548" s="28" t="n">
        <f aca="false">C4548-C4547</f>
        <v>0.019999999999996</v>
      </c>
      <c r="F4548" s="29" t="n">
        <f aca="false">Inputs!$B$5*B4548+Inputs!$B$6*C4548</f>
        <v>2003000</v>
      </c>
      <c r="G4548" s="29" t="n">
        <f aca="false">Inputs!$B$5*D4548</f>
        <v>-137000</v>
      </c>
      <c r="H4548" s="29" t="n">
        <f aca="false">Inputs!$B$6*E4548</f>
        <v>-999.999999999801</v>
      </c>
      <c r="I4548" s="29" t="n">
        <f aca="false">G4548+H4548</f>
        <v>-138000</v>
      </c>
      <c r="J4548" s="29" t="n">
        <f aca="false">J4547+I4548</f>
        <v>644500.000000003</v>
      </c>
    </row>
    <row r="4549" customFormat="false" ht="15" hidden="false" customHeight="false" outlineLevel="0" collapsed="false">
      <c r="A4549" s="26" t="n">
        <v>44078</v>
      </c>
      <c r="B4549" s="27" t="n">
        <v>39.69</v>
      </c>
      <c r="C4549" s="27" t="n">
        <v>41.1</v>
      </c>
      <c r="D4549" s="28" t="n">
        <f aca="false">B4549-B4548</f>
        <v>-1.7</v>
      </c>
      <c r="E4549" s="28" t="n">
        <f aca="false">C4549-C4548</f>
        <v>-1.62</v>
      </c>
      <c r="F4549" s="29" t="n">
        <f aca="false">Inputs!$B$5*B4549+Inputs!$B$6*C4549</f>
        <v>1914000</v>
      </c>
      <c r="G4549" s="29" t="n">
        <f aca="false">Inputs!$B$5*D4549</f>
        <v>-170000</v>
      </c>
      <c r="H4549" s="29" t="n">
        <f aca="false">Inputs!$B$6*E4549</f>
        <v>80999.9999999999</v>
      </c>
      <c r="I4549" s="29" t="n">
        <f aca="false">G4549+H4549</f>
        <v>-89000.0000000004</v>
      </c>
      <c r="J4549" s="29" t="n">
        <f aca="false">J4548+I4549</f>
        <v>555500.000000002</v>
      </c>
    </row>
    <row r="4550" customFormat="false" ht="15" hidden="false" customHeight="false" outlineLevel="0" collapsed="false">
      <c r="A4550" s="26" t="n">
        <v>44082</v>
      </c>
      <c r="B4550" s="27" t="n">
        <v>36.87</v>
      </c>
      <c r="C4550" s="27" t="n">
        <v>38.53</v>
      </c>
      <c r="D4550" s="28" t="n">
        <f aca="false">B4550-B4549</f>
        <v>-2.82</v>
      </c>
      <c r="E4550" s="28" t="n">
        <f aca="false">C4550-C4549</f>
        <v>-2.57</v>
      </c>
      <c r="F4550" s="29" t="n">
        <f aca="false">Inputs!$B$5*B4550+Inputs!$B$6*C4550</f>
        <v>1760500</v>
      </c>
      <c r="G4550" s="29" t="n">
        <f aca="false">Inputs!$B$5*D4550</f>
        <v>-282000</v>
      </c>
      <c r="H4550" s="29" t="n">
        <f aca="false">Inputs!$B$6*E4550</f>
        <v>128500</v>
      </c>
      <c r="I4550" s="29" t="n">
        <f aca="false">G4550+H4550</f>
        <v>-153500</v>
      </c>
      <c r="J4550" s="29" t="n">
        <f aca="false">J4549+I4550</f>
        <v>402000.000000002</v>
      </c>
    </row>
    <row r="4551" customFormat="false" ht="15" hidden="false" customHeight="false" outlineLevel="0" collapsed="false">
      <c r="A4551" s="26" t="n">
        <v>44083</v>
      </c>
      <c r="B4551" s="27" t="n">
        <v>38.05</v>
      </c>
      <c r="C4551" s="27" t="n">
        <v>39.98</v>
      </c>
      <c r="D4551" s="28" t="n">
        <f aca="false">B4551-B4550</f>
        <v>1.18</v>
      </c>
      <c r="E4551" s="28" t="n">
        <f aca="false">C4551-C4550</f>
        <v>1.45</v>
      </c>
      <c r="F4551" s="29" t="n">
        <f aca="false">Inputs!$B$5*B4551+Inputs!$B$6*C4551</f>
        <v>1806000</v>
      </c>
      <c r="G4551" s="29" t="n">
        <f aca="false">Inputs!$B$5*D4551</f>
        <v>118000</v>
      </c>
      <c r="H4551" s="29" t="n">
        <f aca="false">Inputs!$B$6*E4551</f>
        <v>-72499.9999999998</v>
      </c>
      <c r="I4551" s="29" t="n">
        <f aca="false">G4551+H4551</f>
        <v>45500.0000000002</v>
      </c>
      <c r="J4551" s="29" t="n">
        <f aca="false">J4550+I4551</f>
        <v>447500.000000002</v>
      </c>
    </row>
    <row r="4552" customFormat="false" ht="15" hidden="false" customHeight="false" outlineLevel="0" collapsed="false">
      <c r="A4552" s="26" t="n">
        <v>44084</v>
      </c>
      <c r="B4552" s="27" t="n">
        <v>37.25</v>
      </c>
      <c r="C4552" s="27" t="n">
        <v>39.27</v>
      </c>
      <c r="D4552" s="28" t="n">
        <f aca="false">B4552-B4551</f>
        <v>-0.799999999999997</v>
      </c>
      <c r="E4552" s="28" t="n">
        <f aca="false">C4552-C4551</f>
        <v>-0.709999999999994</v>
      </c>
      <c r="F4552" s="29" t="n">
        <f aca="false">Inputs!$B$5*B4552+Inputs!$B$6*C4552</f>
        <v>1761500</v>
      </c>
      <c r="G4552" s="29" t="n">
        <f aca="false">Inputs!$B$5*D4552</f>
        <v>-79999.9999999997</v>
      </c>
      <c r="H4552" s="29" t="n">
        <f aca="false">Inputs!$B$6*E4552</f>
        <v>35499.9999999997</v>
      </c>
      <c r="I4552" s="29" t="n">
        <f aca="false">G4552+H4552</f>
        <v>-44500</v>
      </c>
      <c r="J4552" s="29" t="n">
        <f aca="false">J4551+I4552</f>
        <v>403000.000000002</v>
      </c>
    </row>
    <row r="4553" customFormat="false" ht="15" hidden="false" customHeight="false" outlineLevel="0" collapsed="false">
      <c r="A4553" s="26" t="n">
        <v>44085</v>
      </c>
      <c r="B4553" s="27" t="n">
        <v>37.33</v>
      </c>
      <c r="C4553" s="27" t="n">
        <v>38.8</v>
      </c>
      <c r="D4553" s="28" t="n">
        <f aca="false">B4553-B4552</f>
        <v>0.0799999999999983</v>
      </c>
      <c r="E4553" s="28" t="n">
        <f aca="false">C4553-C4552</f>
        <v>-0.470000000000006</v>
      </c>
      <c r="F4553" s="29" t="n">
        <f aca="false">Inputs!$B$5*B4553+Inputs!$B$6*C4553</f>
        <v>1793000</v>
      </c>
      <c r="G4553" s="29" t="n">
        <f aca="false">Inputs!$B$5*D4553</f>
        <v>7999.99999999983</v>
      </c>
      <c r="H4553" s="29" t="n">
        <f aca="false">Inputs!$B$6*E4553</f>
        <v>23500.0000000003</v>
      </c>
      <c r="I4553" s="29" t="n">
        <f aca="false">G4553+H4553</f>
        <v>31500.0000000001</v>
      </c>
      <c r="J4553" s="29" t="n">
        <f aca="false">J4552+I4553</f>
        <v>434500.000000002</v>
      </c>
    </row>
    <row r="4554" customFormat="false" ht="15" hidden="false" customHeight="false" outlineLevel="0" collapsed="false">
      <c r="A4554" s="26" t="n">
        <v>44088</v>
      </c>
      <c r="B4554" s="27" t="n">
        <v>37.23</v>
      </c>
      <c r="C4554" s="27" t="n">
        <v>38.57</v>
      </c>
      <c r="D4554" s="28" t="n">
        <f aca="false">B4554-B4553</f>
        <v>-0.100000000000001</v>
      </c>
      <c r="E4554" s="28" t="n">
        <f aca="false">C4554-C4553</f>
        <v>-0.229999999999997</v>
      </c>
      <c r="F4554" s="29" t="n">
        <f aca="false">Inputs!$B$5*B4554+Inputs!$B$6*C4554</f>
        <v>1794500</v>
      </c>
      <c r="G4554" s="29" t="n">
        <f aca="false">Inputs!$B$5*D4554</f>
        <v>-10000.0000000001</v>
      </c>
      <c r="H4554" s="29" t="n">
        <f aca="false">Inputs!$B$6*E4554</f>
        <v>11499.9999999998</v>
      </c>
      <c r="I4554" s="29" t="n">
        <f aca="false">G4554+H4554</f>
        <v>1499.9999999997</v>
      </c>
      <c r="J4554" s="29" t="n">
        <f aca="false">J4553+I4554</f>
        <v>436000.000000002</v>
      </c>
    </row>
    <row r="4555" customFormat="false" ht="15" hidden="false" customHeight="false" outlineLevel="0" collapsed="false">
      <c r="A4555" s="26" t="n">
        <v>44089</v>
      </c>
      <c r="B4555" s="27" t="n">
        <v>38.29</v>
      </c>
      <c r="C4555" s="27" t="n">
        <v>39.54</v>
      </c>
      <c r="D4555" s="28" t="n">
        <f aca="false">B4555-B4554</f>
        <v>1.06</v>
      </c>
      <c r="E4555" s="28" t="n">
        <f aca="false">C4555-C4554</f>
        <v>0.969999999999999</v>
      </c>
      <c r="F4555" s="29" t="n">
        <f aca="false">Inputs!$B$5*B4555+Inputs!$B$6*C4555</f>
        <v>1852000</v>
      </c>
      <c r="G4555" s="29" t="n">
        <f aca="false">Inputs!$B$5*D4555</f>
        <v>106000</v>
      </c>
      <c r="H4555" s="29" t="n">
        <f aca="false">Inputs!$B$6*E4555</f>
        <v>-48499.9999999999</v>
      </c>
      <c r="I4555" s="29" t="n">
        <f aca="false">G4555+H4555</f>
        <v>57500.0000000003</v>
      </c>
      <c r="J4555" s="29" t="n">
        <f aca="false">J4554+I4555</f>
        <v>493500.000000002</v>
      </c>
    </row>
    <row r="4556" customFormat="false" ht="15" hidden="false" customHeight="false" outlineLevel="0" collapsed="false">
      <c r="A4556" s="26" t="n">
        <v>44090</v>
      </c>
      <c r="B4556" s="27" t="n">
        <v>40.17</v>
      </c>
      <c r="C4556" s="27" t="n">
        <v>41.23</v>
      </c>
      <c r="D4556" s="28" t="n">
        <f aca="false">B4556-B4555</f>
        <v>1.88</v>
      </c>
      <c r="E4556" s="28" t="n">
        <f aca="false">C4556-C4555</f>
        <v>1.69</v>
      </c>
      <c r="F4556" s="29" t="n">
        <f aca="false">Inputs!$B$5*B4556+Inputs!$B$6*C4556</f>
        <v>1955500</v>
      </c>
      <c r="G4556" s="29" t="n">
        <f aca="false">Inputs!$B$5*D4556</f>
        <v>188000</v>
      </c>
      <c r="H4556" s="29" t="n">
        <f aca="false">Inputs!$B$6*E4556</f>
        <v>-84499.9999999999</v>
      </c>
      <c r="I4556" s="29" t="n">
        <f aca="false">G4556+H4556</f>
        <v>103500</v>
      </c>
      <c r="J4556" s="29" t="n">
        <f aca="false">J4555+I4556</f>
        <v>597000.000000003</v>
      </c>
    </row>
    <row r="4557" customFormat="false" ht="15" hidden="false" customHeight="false" outlineLevel="0" collapsed="false">
      <c r="A4557" s="26" t="n">
        <v>44091</v>
      </c>
      <c r="B4557" s="27" t="n">
        <v>40.99</v>
      </c>
      <c r="C4557" s="27" t="n">
        <v>42.35</v>
      </c>
      <c r="D4557" s="28" t="n">
        <f aca="false">B4557-B4556</f>
        <v>0.82</v>
      </c>
      <c r="E4557" s="28" t="n">
        <f aca="false">C4557-C4556</f>
        <v>1.12</v>
      </c>
      <c r="F4557" s="29" t="n">
        <f aca="false">Inputs!$B$5*B4557+Inputs!$B$6*C4557</f>
        <v>1981500</v>
      </c>
      <c r="G4557" s="29" t="n">
        <f aca="false">Inputs!$B$5*D4557</f>
        <v>82000</v>
      </c>
      <c r="H4557" s="29" t="n">
        <f aca="false">Inputs!$B$6*E4557</f>
        <v>-56000.0000000002</v>
      </c>
      <c r="I4557" s="29" t="n">
        <f aca="false">G4557+H4557</f>
        <v>25999.9999999998</v>
      </c>
      <c r="J4557" s="29" t="n">
        <f aca="false">J4556+I4557</f>
        <v>623000.000000003</v>
      </c>
    </row>
    <row r="4558" customFormat="false" ht="15" hidden="false" customHeight="false" outlineLevel="0" collapsed="false">
      <c r="A4558" s="26" t="n">
        <v>44092</v>
      </c>
      <c r="B4558" s="27" t="n">
        <v>41.09</v>
      </c>
      <c r="C4558" s="27" t="n">
        <v>42.16</v>
      </c>
      <c r="D4558" s="28" t="n">
        <f aca="false">B4558-B4557</f>
        <v>0.100000000000001</v>
      </c>
      <c r="E4558" s="28" t="n">
        <f aca="false">C4558-C4557</f>
        <v>-0.190000000000005</v>
      </c>
      <c r="F4558" s="29" t="n">
        <f aca="false">Inputs!$B$5*B4558+Inputs!$B$6*C4558</f>
        <v>2001000</v>
      </c>
      <c r="G4558" s="29" t="n">
        <f aca="false">Inputs!$B$5*D4558</f>
        <v>10000.0000000001</v>
      </c>
      <c r="H4558" s="29" t="n">
        <f aca="false">Inputs!$B$6*E4558</f>
        <v>9500.00000000024</v>
      </c>
      <c r="I4558" s="29" t="n">
        <f aca="false">G4558+H4558</f>
        <v>19500.0000000004</v>
      </c>
      <c r="J4558" s="29" t="n">
        <f aca="false">J4557+I4558</f>
        <v>642500.000000003</v>
      </c>
    </row>
    <row r="4559" customFormat="false" ht="15" hidden="false" customHeight="false" outlineLevel="0" collapsed="false">
      <c r="A4559" s="26" t="n">
        <v>44095</v>
      </c>
      <c r="B4559" s="27" t="n">
        <v>39.26</v>
      </c>
      <c r="C4559" s="27" t="n">
        <v>40.37</v>
      </c>
      <c r="D4559" s="28" t="n">
        <f aca="false">B4559-B4558</f>
        <v>-1.83000000000001</v>
      </c>
      <c r="E4559" s="28" t="n">
        <f aca="false">C4559-C4558</f>
        <v>-1.79</v>
      </c>
      <c r="F4559" s="29" t="n">
        <f aca="false">Inputs!$B$5*B4559+Inputs!$B$6*C4559</f>
        <v>1907500</v>
      </c>
      <c r="G4559" s="29" t="n">
        <f aca="false">Inputs!$B$5*D4559</f>
        <v>-183000.000000001</v>
      </c>
      <c r="H4559" s="29" t="n">
        <f aca="false">Inputs!$B$6*E4559</f>
        <v>89500</v>
      </c>
      <c r="I4559" s="29" t="n">
        <f aca="false">G4559+H4559</f>
        <v>-93500.0000000006</v>
      </c>
      <c r="J4559" s="29" t="n">
        <f aca="false">J4558+I4559</f>
        <v>549000.000000002</v>
      </c>
    </row>
    <row r="4560" customFormat="false" ht="15" hidden="false" customHeight="false" outlineLevel="0" collapsed="false">
      <c r="A4560" s="26" t="n">
        <v>44096</v>
      </c>
      <c r="B4560" s="27" t="n">
        <v>39.55</v>
      </c>
      <c r="C4560" s="27" t="n">
        <v>40.84</v>
      </c>
      <c r="D4560" s="28" t="n">
        <f aca="false">B4560-B4559</f>
        <v>0.289999999999999</v>
      </c>
      <c r="E4560" s="28" t="n">
        <f aca="false">C4560-C4559</f>
        <v>0.470000000000006</v>
      </c>
      <c r="F4560" s="29" t="n">
        <f aca="false">Inputs!$B$5*B4560+Inputs!$B$6*C4560</f>
        <v>1913000</v>
      </c>
      <c r="G4560" s="29" t="n">
        <f aca="false">Inputs!$B$5*D4560</f>
        <v>28999.9999999999</v>
      </c>
      <c r="H4560" s="29" t="n">
        <f aca="false">Inputs!$B$6*E4560</f>
        <v>-23500.0000000003</v>
      </c>
      <c r="I4560" s="29" t="n">
        <f aca="false">G4560+H4560</f>
        <v>5499.99999999962</v>
      </c>
      <c r="J4560" s="29" t="n">
        <f aca="false">J4559+I4560</f>
        <v>554500.000000002</v>
      </c>
    </row>
    <row r="4561" customFormat="false" ht="15" hidden="false" customHeight="false" outlineLevel="0" collapsed="false">
      <c r="A4561" s="26" t="n">
        <v>44097</v>
      </c>
      <c r="B4561" s="27" t="n">
        <v>39.92</v>
      </c>
      <c r="C4561" s="27" t="n">
        <v>41.09</v>
      </c>
      <c r="D4561" s="28" t="n">
        <f aca="false">B4561-B4560</f>
        <v>0.370000000000005</v>
      </c>
      <c r="E4561" s="28" t="n">
        <f aca="false">C4561-C4560</f>
        <v>0.25</v>
      </c>
      <c r="F4561" s="29" t="n">
        <f aca="false">Inputs!$B$5*B4561+Inputs!$B$6*C4561</f>
        <v>1937500</v>
      </c>
      <c r="G4561" s="29" t="n">
        <f aca="false">Inputs!$B$5*D4561</f>
        <v>37000.0000000005</v>
      </c>
      <c r="H4561" s="29" t="n">
        <f aca="false">Inputs!$B$6*E4561</f>
        <v>-12500</v>
      </c>
      <c r="I4561" s="29" t="n">
        <f aca="false">G4561+H4561</f>
        <v>24500.0000000005</v>
      </c>
      <c r="J4561" s="29" t="n">
        <f aca="false">J4560+I4561</f>
        <v>579000.000000002</v>
      </c>
    </row>
    <row r="4562" customFormat="false" ht="15" hidden="false" customHeight="false" outlineLevel="0" collapsed="false">
      <c r="A4562" s="26" t="n">
        <v>44098</v>
      </c>
      <c r="B4562" s="27" t="n">
        <v>40.11</v>
      </c>
      <c r="C4562" s="27" t="n">
        <v>41.24</v>
      </c>
      <c r="D4562" s="28" t="n">
        <f aca="false">B4562-B4561</f>
        <v>0.189999999999998</v>
      </c>
      <c r="E4562" s="28" t="n">
        <f aca="false">C4562-C4561</f>
        <v>0.149999999999999</v>
      </c>
      <c r="F4562" s="29" t="n">
        <f aca="false">Inputs!$B$5*B4562+Inputs!$B$6*C4562</f>
        <v>1949000</v>
      </c>
      <c r="G4562" s="29" t="n">
        <f aca="false">Inputs!$B$5*D4562</f>
        <v>18999.9999999998</v>
      </c>
      <c r="H4562" s="29" t="n">
        <f aca="false">Inputs!$B$6*E4562</f>
        <v>-7499.99999999993</v>
      </c>
      <c r="I4562" s="29" t="n">
        <f aca="false">G4562+H4562</f>
        <v>11499.9999999998</v>
      </c>
      <c r="J4562" s="29" t="n">
        <f aca="false">J4561+I4562</f>
        <v>590500.000000002</v>
      </c>
    </row>
    <row r="4563" customFormat="false" ht="15" hidden="false" customHeight="false" outlineLevel="0" collapsed="false">
      <c r="A4563" s="26" t="n">
        <v>44099</v>
      </c>
      <c r="B4563" s="27" t="n">
        <v>40.06</v>
      </c>
      <c r="C4563" s="27" t="n">
        <v>40.91</v>
      </c>
      <c r="D4563" s="28" t="n">
        <f aca="false">B4563-B4562</f>
        <v>-0.0499999999999972</v>
      </c>
      <c r="E4563" s="28" t="n">
        <f aca="false">C4563-C4562</f>
        <v>-0.330000000000005</v>
      </c>
      <c r="F4563" s="29" t="n">
        <f aca="false">Inputs!$B$5*B4563+Inputs!$B$6*C4563</f>
        <v>1960500</v>
      </c>
      <c r="G4563" s="29" t="n">
        <f aca="false">Inputs!$B$5*D4563</f>
        <v>-4999.99999999972</v>
      </c>
      <c r="H4563" s="29" t="n">
        <f aca="false">Inputs!$B$6*E4563</f>
        <v>16500.0000000003</v>
      </c>
      <c r="I4563" s="29" t="n">
        <f aca="false">G4563+H4563</f>
        <v>11500.0000000006</v>
      </c>
      <c r="J4563" s="29" t="n">
        <f aca="false">J4562+I4563</f>
        <v>602000.000000003</v>
      </c>
    </row>
    <row r="4564" customFormat="false" ht="15" hidden="false" customHeight="false" outlineLevel="0" collapsed="false">
      <c r="A4564" s="26" t="n">
        <v>44102</v>
      </c>
      <c r="B4564" s="27" t="n">
        <v>40.47</v>
      </c>
      <c r="C4564" s="27" t="n">
        <v>41.59</v>
      </c>
      <c r="D4564" s="28" t="n">
        <f aca="false">B4564-B4563</f>
        <v>0.409999999999997</v>
      </c>
      <c r="E4564" s="28" t="n">
        <f aca="false">C4564-C4563</f>
        <v>0.680000000000007</v>
      </c>
      <c r="F4564" s="29" t="n">
        <f aca="false">Inputs!$B$5*B4564+Inputs!$B$6*C4564</f>
        <v>1967500</v>
      </c>
      <c r="G4564" s="29" t="n">
        <f aca="false">Inputs!$B$5*D4564</f>
        <v>40999.9999999997</v>
      </c>
      <c r="H4564" s="29" t="n">
        <f aca="false">Inputs!$B$6*E4564</f>
        <v>-34000.0000000003</v>
      </c>
      <c r="I4564" s="29" t="n">
        <f aca="false">G4564+H4564</f>
        <v>6999.99999999932</v>
      </c>
      <c r="J4564" s="29" t="n">
        <f aca="false">J4563+I4564</f>
        <v>609000.000000002</v>
      </c>
    </row>
    <row r="4565" customFormat="false" ht="15" hidden="false" customHeight="false" outlineLevel="0" collapsed="false">
      <c r="A4565" s="26" t="n">
        <v>44103</v>
      </c>
      <c r="B4565" s="27" t="n">
        <v>39.03</v>
      </c>
      <c r="C4565" s="27" t="n">
        <v>40.33</v>
      </c>
      <c r="D4565" s="28" t="n">
        <f aca="false">B4565-B4564</f>
        <v>-1.44</v>
      </c>
      <c r="E4565" s="28" t="n">
        <f aca="false">C4565-C4564</f>
        <v>-1.26000000000001</v>
      </c>
      <c r="F4565" s="29" t="n">
        <f aca="false">Inputs!$B$5*B4565+Inputs!$B$6*C4565</f>
        <v>1886500</v>
      </c>
      <c r="G4565" s="29" t="n">
        <f aca="false">Inputs!$B$5*D4565</f>
        <v>-144000</v>
      </c>
      <c r="H4565" s="29" t="n">
        <f aca="false">Inputs!$B$6*E4565</f>
        <v>63000.0000000003</v>
      </c>
      <c r="I4565" s="29" t="n">
        <f aca="false">G4565+H4565</f>
        <v>-80999.9999999995</v>
      </c>
      <c r="J4565" s="29" t="n">
        <f aca="false">J4564+I4565</f>
        <v>528000.000000003</v>
      </c>
    </row>
    <row r="4566" customFormat="false" ht="15" hidden="false" customHeight="false" outlineLevel="0" collapsed="false">
      <c r="A4566" s="26" t="n">
        <v>44104</v>
      </c>
      <c r="B4566" s="27" t="n">
        <v>40.05</v>
      </c>
      <c r="C4566" s="27" t="n">
        <v>40.3</v>
      </c>
      <c r="D4566" s="28" t="n">
        <f aca="false">B4566-B4565</f>
        <v>1.02</v>
      </c>
      <c r="E4566" s="28" t="n">
        <f aca="false">C4566-C4565</f>
        <v>-0.0300000000000011</v>
      </c>
      <c r="F4566" s="29" t="n">
        <f aca="false">Inputs!$B$5*B4566+Inputs!$B$6*C4566</f>
        <v>1990000</v>
      </c>
      <c r="G4566" s="29" t="n">
        <f aca="false">Inputs!$B$5*D4566</f>
        <v>102000</v>
      </c>
      <c r="H4566" s="29" t="n">
        <f aca="false">Inputs!$B$6*E4566</f>
        <v>1500.00000000006</v>
      </c>
      <c r="I4566" s="29" t="n">
        <f aca="false">G4566+H4566</f>
        <v>103500</v>
      </c>
      <c r="J4566" s="29" t="n">
        <f aca="false">J4565+I4566</f>
        <v>631500.000000002</v>
      </c>
    </row>
    <row r="4567" customFormat="false" ht="15" hidden="false" customHeight="false" outlineLevel="0" collapsed="false">
      <c r="A4567" s="26" t="n">
        <v>44105</v>
      </c>
      <c r="B4567" s="27" t="n">
        <v>38.51</v>
      </c>
      <c r="C4567" s="27" t="n">
        <v>39.75</v>
      </c>
      <c r="D4567" s="28" t="n">
        <f aca="false">B4567-B4566</f>
        <v>-1.54</v>
      </c>
      <c r="E4567" s="28" t="n">
        <f aca="false">C4567-C4566</f>
        <v>-0.549999999999997</v>
      </c>
      <c r="F4567" s="29" t="n">
        <f aca="false">Inputs!$B$5*B4567+Inputs!$B$6*C4567</f>
        <v>1863500</v>
      </c>
      <c r="G4567" s="29" t="n">
        <f aca="false">Inputs!$B$5*D4567</f>
        <v>-154000</v>
      </c>
      <c r="H4567" s="29" t="n">
        <f aca="false">Inputs!$B$6*E4567</f>
        <v>27499.9999999999</v>
      </c>
      <c r="I4567" s="29" t="n">
        <f aca="false">G4567+H4567</f>
        <v>-126500</v>
      </c>
      <c r="J4567" s="29" t="n">
        <f aca="false">J4566+I4567</f>
        <v>505000.000000002</v>
      </c>
    </row>
    <row r="4568" customFormat="false" ht="15" hidden="false" customHeight="false" outlineLevel="0" collapsed="false">
      <c r="A4568" s="26" t="n">
        <v>44106</v>
      </c>
      <c r="B4568" s="27" t="n">
        <v>36.9</v>
      </c>
      <c r="C4568" s="27" t="n">
        <v>38</v>
      </c>
      <c r="D4568" s="28" t="n">
        <f aca="false">B4568-B4567</f>
        <v>-1.61</v>
      </c>
      <c r="E4568" s="28" t="n">
        <f aca="false">C4568-C4567</f>
        <v>-1.75</v>
      </c>
      <c r="F4568" s="29" t="n">
        <f aca="false">Inputs!$B$5*B4568+Inputs!$B$6*C4568</f>
        <v>1790000</v>
      </c>
      <c r="G4568" s="29" t="n">
        <f aca="false">Inputs!$B$5*D4568</f>
        <v>-161000</v>
      </c>
      <c r="H4568" s="29" t="n">
        <f aca="false">Inputs!$B$6*E4568</f>
        <v>87500</v>
      </c>
      <c r="I4568" s="29" t="n">
        <f aca="false">G4568+H4568</f>
        <v>-73499.9999999999</v>
      </c>
      <c r="J4568" s="29" t="n">
        <f aca="false">J4567+I4568</f>
        <v>431500.000000002</v>
      </c>
    </row>
    <row r="4569" customFormat="false" ht="15" hidden="false" customHeight="false" outlineLevel="0" collapsed="false">
      <c r="A4569" s="26" t="n">
        <v>44109</v>
      </c>
      <c r="B4569" s="27" t="n">
        <v>39.12</v>
      </c>
      <c r="C4569" s="27" t="n">
        <v>39.78</v>
      </c>
      <c r="D4569" s="28" t="n">
        <f aca="false">B4569-B4568</f>
        <v>2.22</v>
      </c>
      <c r="E4569" s="28" t="n">
        <f aca="false">C4569-C4568</f>
        <v>1.78</v>
      </c>
      <c r="F4569" s="29" t="n">
        <f aca="false">Inputs!$B$5*B4569+Inputs!$B$6*C4569</f>
        <v>1923000</v>
      </c>
      <c r="G4569" s="29" t="n">
        <f aca="false">Inputs!$B$5*D4569</f>
        <v>222000</v>
      </c>
      <c r="H4569" s="29" t="n">
        <f aca="false">Inputs!$B$6*E4569</f>
        <v>-89000.0000000001</v>
      </c>
      <c r="I4569" s="29" t="n">
        <f aca="false">G4569+H4569</f>
        <v>133000</v>
      </c>
      <c r="J4569" s="29" t="n">
        <f aca="false">J4568+I4569</f>
        <v>564500.000000002</v>
      </c>
    </row>
    <row r="4570" customFormat="false" ht="15" hidden="false" customHeight="false" outlineLevel="0" collapsed="false">
      <c r="A4570" s="26" t="n">
        <v>44110</v>
      </c>
      <c r="B4570" s="27" t="n">
        <v>40.52</v>
      </c>
      <c r="C4570" s="27" t="n">
        <v>41.27</v>
      </c>
      <c r="D4570" s="28" t="n">
        <f aca="false">B4570-B4569</f>
        <v>1.40000000000001</v>
      </c>
      <c r="E4570" s="28" t="n">
        <f aca="false">C4570-C4569</f>
        <v>1.49</v>
      </c>
      <c r="F4570" s="29" t="n">
        <f aca="false">Inputs!$B$5*B4570+Inputs!$B$6*C4570</f>
        <v>1988500</v>
      </c>
      <c r="G4570" s="29" t="n">
        <f aca="false">Inputs!$B$5*D4570</f>
        <v>140000.000000001</v>
      </c>
      <c r="H4570" s="29" t="n">
        <f aca="false">Inputs!$B$6*E4570</f>
        <v>-74500.0000000001</v>
      </c>
      <c r="I4570" s="29" t="n">
        <f aca="false">G4570+H4570</f>
        <v>65500.0000000005</v>
      </c>
      <c r="J4570" s="29" t="n">
        <f aca="false">J4569+I4570</f>
        <v>630000.000000003</v>
      </c>
    </row>
    <row r="4571" customFormat="false" ht="15" hidden="false" customHeight="false" outlineLevel="0" collapsed="false">
      <c r="A4571" s="26" t="n">
        <v>44111</v>
      </c>
      <c r="B4571" s="27" t="n">
        <v>39.82</v>
      </c>
      <c r="C4571" s="27" t="n">
        <v>40.62</v>
      </c>
      <c r="D4571" s="28" t="n">
        <f aca="false">B4571-B4570</f>
        <v>-0.700000000000003</v>
      </c>
      <c r="E4571" s="28" t="n">
        <f aca="false">C4571-C4570</f>
        <v>-0.650000000000006</v>
      </c>
      <c r="F4571" s="29" t="n">
        <f aca="false">Inputs!$B$5*B4571+Inputs!$B$6*C4571</f>
        <v>1951000</v>
      </c>
      <c r="G4571" s="29" t="n">
        <f aca="false">Inputs!$B$5*D4571</f>
        <v>-70000.0000000003</v>
      </c>
      <c r="H4571" s="29" t="n">
        <f aca="false">Inputs!$B$6*E4571</f>
        <v>32500.0000000003</v>
      </c>
      <c r="I4571" s="29" t="n">
        <f aca="false">G4571+H4571</f>
        <v>-37500</v>
      </c>
      <c r="J4571" s="29" t="n">
        <f aca="false">J4570+I4571</f>
        <v>592500.000000003</v>
      </c>
    </row>
    <row r="4572" customFormat="false" ht="15" hidden="false" customHeight="false" outlineLevel="0" collapsed="false">
      <c r="A4572" s="26" t="n">
        <v>44112</v>
      </c>
      <c r="B4572" s="27" t="n">
        <v>41.04</v>
      </c>
      <c r="C4572" s="27" t="n">
        <v>42</v>
      </c>
      <c r="D4572" s="28" t="n">
        <f aca="false">B4572-B4571</f>
        <v>1.22</v>
      </c>
      <c r="E4572" s="28" t="n">
        <f aca="false">C4572-C4571</f>
        <v>1.38</v>
      </c>
      <c r="F4572" s="29" t="n">
        <f aca="false">Inputs!$B$5*B4572+Inputs!$B$6*C4572</f>
        <v>2004000</v>
      </c>
      <c r="G4572" s="29" t="n">
        <f aca="false">Inputs!$B$5*D4572</f>
        <v>122000</v>
      </c>
      <c r="H4572" s="29" t="n">
        <f aca="false">Inputs!$B$6*E4572</f>
        <v>-69000.0000000001</v>
      </c>
      <c r="I4572" s="29" t="n">
        <f aca="false">G4572+H4572</f>
        <v>52999.9999999998</v>
      </c>
      <c r="J4572" s="29" t="n">
        <f aca="false">J4571+I4572</f>
        <v>645500.000000002</v>
      </c>
    </row>
    <row r="4573" customFormat="false" ht="15" hidden="false" customHeight="false" outlineLevel="0" collapsed="false">
      <c r="A4573" s="26" t="n">
        <v>44113</v>
      </c>
      <c r="B4573" s="27" t="n">
        <v>40.44</v>
      </c>
      <c r="C4573" s="27" t="n">
        <v>41.63</v>
      </c>
      <c r="D4573" s="28" t="n">
        <f aca="false">B4573-B4572</f>
        <v>-0.600000000000001</v>
      </c>
      <c r="E4573" s="28" t="n">
        <f aca="false">C4573-C4572</f>
        <v>-0.369999999999997</v>
      </c>
      <c r="F4573" s="29" t="n">
        <f aca="false">Inputs!$B$5*B4573+Inputs!$B$6*C4573</f>
        <v>1962500</v>
      </c>
      <c r="G4573" s="29" t="n">
        <f aca="false">Inputs!$B$5*D4573</f>
        <v>-60000.0000000001</v>
      </c>
      <c r="H4573" s="29" t="n">
        <f aca="false">Inputs!$B$6*E4573</f>
        <v>18499.9999999999</v>
      </c>
      <c r="I4573" s="29" t="n">
        <f aca="false">G4573+H4573</f>
        <v>-41500.0000000003</v>
      </c>
      <c r="J4573" s="29" t="n">
        <f aca="false">J4572+I4573</f>
        <v>604000.000000002</v>
      </c>
    </row>
    <row r="4574" customFormat="false" ht="15" hidden="false" customHeight="false" outlineLevel="0" collapsed="false">
      <c r="A4574" s="26" t="n">
        <v>44116</v>
      </c>
      <c r="B4574" s="27" t="n">
        <v>39.22</v>
      </c>
      <c r="C4574" s="27" t="n">
        <v>40.5</v>
      </c>
      <c r="D4574" s="28" t="n">
        <f aca="false">B4574-B4573</f>
        <v>-1.22</v>
      </c>
      <c r="E4574" s="28" t="n">
        <f aca="false">C4574-C4573</f>
        <v>-1.13</v>
      </c>
      <c r="F4574" s="29" t="n">
        <f aca="false">Inputs!$B$5*B4574+Inputs!$B$6*C4574</f>
        <v>1897000</v>
      </c>
      <c r="G4574" s="29" t="n">
        <f aca="false">Inputs!$B$5*D4574</f>
        <v>-122000</v>
      </c>
      <c r="H4574" s="29" t="n">
        <f aca="false">Inputs!$B$6*E4574</f>
        <v>56500.0000000001</v>
      </c>
      <c r="I4574" s="29" t="n">
        <f aca="false">G4574+H4574</f>
        <v>-65499.9999999998</v>
      </c>
      <c r="J4574" s="29" t="n">
        <f aca="false">J4573+I4574</f>
        <v>538500.000000002</v>
      </c>
    </row>
    <row r="4575" customFormat="false" ht="15" hidden="false" customHeight="false" outlineLevel="0" collapsed="false">
      <c r="A4575" s="26" t="n">
        <v>44117</v>
      </c>
      <c r="B4575" s="27" t="n">
        <v>40.03</v>
      </c>
      <c r="C4575" s="27" t="n">
        <v>41.34</v>
      </c>
      <c r="D4575" s="28" t="n">
        <f aca="false">B4575-B4574</f>
        <v>0.810000000000002</v>
      </c>
      <c r="E4575" s="28" t="n">
        <f aca="false">C4575-C4574</f>
        <v>0.840000000000003</v>
      </c>
      <c r="F4575" s="29" t="n">
        <f aca="false">Inputs!$B$5*B4575+Inputs!$B$6*C4575</f>
        <v>1936000</v>
      </c>
      <c r="G4575" s="29" t="n">
        <f aca="false">Inputs!$B$5*D4575</f>
        <v>81000.0000000002</v>
      </c>
      <c r="H4575" s="29" t="n">
        <f aca="false">Inputs!$B$6*E4575</f>
        <v>-42000.0000000002</v>
      </c>
      <c r="I4575" s="29" t="n">
        <f aca="false">G4575+H4575</f>
        <v>39000.0000000001</v>
      </c>
      <c r="J4575" s="29" t="n">
        <f aca="false">J4574+I4575</f>
        <v>577500.000000002</v>
      </c>
    </row>
    <row r="4576" customFormat="false" ht="15" hidden="false" customHeight="false" outlineLevel="0" collapsed="false">
      <c r="A4576" s="26" t="n">
        <v>44118</v>
      </c>
      <c r="B4576" s="27" t="n">
        <v>40.86</v>
      </c>
      <c r="C4576" s="27" t="n">
        <v>41.81</v>
      </c>
      <c r="D4576" s="28" t="n">
        <f aca="false">B4576-B4575</f>
        <v>0.829999999999998</v>
      </c>
      <c r="E4576" s="28" t="n">
        <f aca="false">C4576-C4575</f>
        <v>0.469999999999999</v>
      </c>
      <c r="F4576" s="29" t="n">
        <f aca="false">Inputs!$B$5*B4576+Inputs!$B$6*C4576</f>
        <v>1995500</v>
      </c>
      <c r="G4576" s="29" t="n">
        <f aca="false">Inputs!$B$5*D4576</f>
        <v>82999.9999999998</v>
      </c>
      <c r="H4576" s="29" t="n">
        <f aca="false">Inputs!$B$6*E4576</f>
        <v>-23499.9999999999</v>
      </c>
      <c r="I4576" s="29" t="n">
        <f aca="false">G4576+H4576</f>
        <v>59499.9999999999</v>
      </c>
      <c r="J4576" s="29" t="n">
        <f aca="false">J4575+I4576</f>
        <v>637000.000000002</v>
      </c>
    </row>
    <row r="4577" customFormat="false" ht="15" hidden="false" customHeight="false" outlineLevel="0" collapsed="false">
      <c r="A4577" s="26" t="n">
        <v>44119</v>
      </c>
      <c r="B4577" s="27" t="n">
        <v>40.84</v>
      </c>
      <c r="C4577" s="27" t="n">
        <v>41.61</v>
      </c>
      <c r="D4577" s="28" t="n">
        <f aca="false">B4577-B4576</f>
        <v>-0.019999999999996</v>
      </c>
      <c r="E4577" s="28" t="n">
        <f aca="false">C4577-C4576</f>
        <v>-0.200000000000003</v>
      </c>
      <c r="F4577" s="29" t="n">
        <f aca="false">Inputs!$B$5*B4577+Inputs!$B$6*C4577</f>
        <v>2003500</v>
      </c>
      <c r="G4577" s="29" t="n">
        <f aca="false">Inputs!$B$5*D4577</f>
        <v>-1999.9999999996</v>
      </c>
      <c r="H4577" s="29" t="n">
        <f aca="false">Inputs!$B$6*E4577</f>
        <v>10000.0000000001</v>
      </c>
      <c r="I4577" s="29" t="n">
        <f aca="false">G4577+H4577</f>
        <v>8000.00000000054</v>
      </c>
      <c r="J4577" s="29" t="n">
        <f aca="false">J4576+I4577</f>
        <v>645000.000000003</v>
      </c>
    </row>
    <row r="4578" customFormat="false" ht="15" hidden="false" customHeight="false" outlineLevel="0" collapsed="false">
      <c r="A4578" s="26" t="n">
        <v>44120</v>
      </c>
      <c r="B4578" s="27" t="n">
        <v>40.7</v>
      </c>
      <c r="C4578" s="27" t="n">
        <v>41.34</v>
      </c>
      <c r="D4578" s="28" t="n">
        <f aca="false">B4578-B4577</f>
        <v>-0.140000000000001</v>
      </c>
      <c r="E4578" s="28" t="n">
        <f aca="false">C4578-C4577</f>
        <v>-0.269999999999996</v>
      </c>
      <c r="F4578" s="29" t="n">
        <f aca="false">Inputs!$B$5*B4578+Inputs!$B$6*C4578</f>
        <v>2003000</v>
      </c>
      <c r="G4578" s="29" t="n">
        <f aca="false">Inputs!$B$5*D4578</f>
        <v>-14000.0000000001</v>
      </c>
      <c r="H4578" s="29" t="n">
        <f aca="false">Inputs!$B$6*E4578</f>
        <v>13499.9999999998</v>
      </c>
      <c r="I4578" s="29" t="n">
        <f aca="false">G4578+H4578</f>
        <v>-500.000000000255</v>
      </c>
      <c r="J4578" s="29" t="n">
        <f aca="false">J4577+I4578</f>
        <v>644500.000000003</v>
      </c>
    </row>
    <row r="4579" customFormat="false" ht="15" hidden="false" customHeight="false" outlineLevel="0" collapsed="false">
      <c r="A4579" s="26" t="n">
        <v>44123</v>
      </c>
      <c r="B4579" s="27" t="n">
        <v>40.69</v>
      </c>
      <c r="C4579" s="27" t="n">
        <v>41.29</v>
      </c>
      <c r="D4579" s="28" t="n">
        <f aca="false">B4579-B4578</f>
        <v>-0.0100000000000051</v>
      </c>
      <c r="E4579" s="28" t="n">
        <f aca="false">C4579-C4578</f>
        <v>-0.0500000000000043</v>
      </c>
      <c r="F4579" s="29" t="n">
        <f aca="false">Inputs!$B$5*B4579+Inputs!$B$6*C4579</f>
        <v>2004500</v>
      </c>
      <c r="G4579" s="29" t="n">
        <f aca="false">Inputs!$B$5*D4579</f>
        <v>-1000.00000000051</v>
      </c>
      <c r="H4579" s="29" t="n">
        <f aca="false">Inputs!$B$6*E4579</f>
        <v>2500.00000000021</v>
      </c>
      <c r="I4579" s="29" t="n">
        <f aca="false">G4579+H4579</f>
        <v>1499.9999999997</v>
      </c>
      <c r="J4579" s="29" t="n">
        <f aca="false">J4578+I4579</f>
        <v>646000.000000002</v>
      </c>
    </row>
    <row r="4580" customFormat="false" ht="15" hidden="false" customHeight="false" outlineLevel="0" collapsed="false">
      <c r="A4580" s="26" t="n">
        <v>44124</v>
      </c>
      <c r="B4580" s="27" t="n">
        <v>41.37</v>
      </c>
      <c r="C4580" s="27" t="n">
        <v>41.62</v>
      </c>
      <c r="D4580" s="28" t="n">
        <f aca="false">B4580-B4579</f>
        <v>0.68</v>
      </c>
      <c r="E4580" s="28" t="n">
        <f aca="false">C4580-C4579</f>
        <v>0.329999999999998</v>
      </c>
      <c r="F4580" s="29" t="n">
        <f aca="false">Inputs!$B$5*B4580+Inputs!$B$6*C4580</f>
        <v>2056000</v>
      </c>
      <c r="G4580" s="29" t="n">
        <f aca="false">Inputs!$B$5*D4580</f>
        <v>68000</v>
      </c>
      <c r="H4580" s="29" t="n">
        <f aca="false">Inputs!$B$6*E4580</f>
        <v>-16499.9999999999</v>
      </c>
      <c r="I4580" s="29" t="n">
        <f aca="false">G4580+H4580</f>
        <v>51500.0000000001</v>
      </c>
      <c r="J4580" s="29" t="n">
        <f aca="false">J4579+I4580</f>
        <v>697500.000000002</v>
      </c>
    </row>
    <row r="4581" customFormat="false" ht="15" hidden="false" customHeight="false" outlineLevel="0" collapsed="false">
      <c r="A4581" s="26" t="n">
        <v>44125</v>
      </c>
      <c r="B4581" s="27" t="n">
        <v>39.88</v>
      </c>
      <c r="C4581" s="27" t="n">
        <v>40.09</v>
      </c>
      <c r="D4581" s="28" t="n">
        <f aca="false">B4581-B4580</f>
        <v>-1.48999999999999</v>
      </c>
      <c r="E4581" s="28" t="n">
        <f aca="false">C4581-C4580</f>
        <v>-1.52999999999999</v>
      </c>
      <c r="F4581" s="29" t="n">
        <f aca="false">Inputs!$B$5*B4581+Inputs!$B$6*C4581</f>
        <v>1983500</v>
      </c>
      <c r="G4581" s="29" t="n">
        <f aca="false">Inputs!$B$5*D4581</f>
        <v>-148999.999999999</v>
      </c>
      <c r="H4581" s="29" t="n">
        <f aca="false">Inputs!$B$6*E4581</f>
        <v>76499.9999999997</v>
      </c>
      <c r="I4581" s="29" t="n">
        <f aca="false">G4581+H4581</f>
        <v>-72499.9999999998</v>
      </c>
      <c r="J4581" s="29" t="n">
        <f aca="false">J4580+I4581</f>
        <v>625000.000000003</v>
      </c>
    </row>
    <row r="4582" customFormat="false" ht="15" hidden="false" customHeight="false" outlineLevel="0" collapsed="false">
      <c r="A4582" s="26" t="n">
        <v>44126</v>
      </c>
      <c r="B4582" s="27" t="n">
        <v>40.46</v>
      </c>
      <c r="C4582" s="27" t="n">
        <v>41.28</v>
      </c>
      <c r="D4582" s="28" t="n">
        <f aca="false">B4582-B4581</f>
        <v>0.579999999999998</v>
      </c>
      <c r="E4582" s="28" t="n">
        <f aca="false">C4582-C4581</f>
        <v>1.19</v>
      </c>
      <c r="F4582" s="29" t="n">
        <f aca="false">Inputs!$B$5*B4582+Inputs!$B$6*C4582</f>
        <v>1982000</v>
      </c>
      <c r="G4582" s="29" t="n">
        <f aca="false">Inputs!$B$5*D4582</f>
        <v>57999.9999999998</v>
      </c>
      <c r="H4582" s="29" t="n">
        <f aca="false">Inputs!$B$6*E4582</f>
        <v>-59499.9999999999</v>
      </c>
      <c r="I4582" s="29" t="n">
        <f aca="false">G4582+H4582</f>
        <v>-1500.00000000005</v>
      </c>
      <c r="J4582" s="29" t="n">
        <f aca="false">J4581+I4582</f>
        <v>623500.000000003</v>
      </c>
    </row>
    <row r="4583" customFormat="false" ht="15" hidden="false" customHeight="false" outlineLevel="0" collapsed="false">
      <c r="A4583" s="26" t="n">
        <v>44127</v>
      </c>
      <c r="B4583" s="27" t="n">
        <v>39.73</v>
      </c>
      <c r="C4583" s="27" t="n">
        <v>40.71</v>
      </c>
      <c r="D4583" s="28" t="n">
        <f aca="false">B4583-B4582</f>
        <v>-0.730000000000004</v>
      </c>
      <c r="E4583" s="28" t="n">
        <f aca="false">C4583-C4582</f>
        <v>-0.57</v>
      </c>
      <c r="F4583" s="29" t="n">
        <f aca="false">Inputs!$B$5*B4583+Inputs!$B$6*C4583</f>
        <v>1937500</v>
      </c>
      <c r="G4583" s="29" t="n">
        <f aca="false">Inputs!$B$5*D4583</f>
        <v>-73000.0000000004</v>
      </c>
      <c r="H4583" s="29" t="n">
        <f aca="false">Inputs!$B$6*E4583</f>
        <v>28500</v>
      </c>
      <c r="I4583" s="29" t="n">
        <f aca="false">G4583+H4583</f>
        <v>-44500.0000000004</v>
      </c>
      <c r="J4583" s="29" t="n">
        <f aca="false">J4582+I4583</f>
        <v>579000.000000002</v>
      </c>
    </row>
    <row r="4584" customFormat="false" ht="15" hidden="false" customHeight="false" outlineLevel="0" collapsed="false">
      <c r="A4584" s="26" t="n">
        <v>44130</v>
      </c>
      <c r="B4584" s="27" t="n">
        <v>38.39</v>
      </c>
      <c r="C4584" s="27" t="n">
        <v>39.06</v>
      </c>
      <c r="D4584" s="28" t="n">
        <f aca="false">B4584-B4583</f>
        <v>-1.34</v>
      </c>
      <c r="E4584" s="28" t="n">
        <f aca="false">C4584-C4583</f>
        <v>-1.65</v>
      </c>
      <c r="F4584" s="29" t="n">
        <f aca="false">Inputs!$B$5*B4584+Inputs!$B$6*C4584</f>
        <v>1886000</v>
      </c>
      <c r="G4584" s="29" t="n">
        <f aca="false">Inputs!$B$5*D4584</f>
        <v>-134000</v>
      </c>
      <c r="H4584" s="29" t="n">
        <f aca="false">Inputs!$B$6*E4584</f>
        <v>82499.9999999999</v>
      </c>
      <c r="I4584" s="29" t="n">
        <f aca="false">G4584+H4584</f>
        <v>-51499.9999999997</v>
      </c>
      <c r="J4584" s="29" t="n">
        <f aca="false">J4583+I4584</f>
        <v>527500.000000003</v>
      </c>
    </row>
    <row r="4585" customFormat="false" ht="15" hidden="false" customHeight="false" outlineLevel="0" collapsed="false">
      <c r="A4585" s="26" t="n">
        <v>44131</v>
      </c>
      <c r="B4585" s="27" t="n">
        <v>39.34</v>
      </c>
      <c r="C4585" s="27" t="n">
        <v>39.72</v>
      </c>
      <c r="D4585" s="28" t="n">
        <f aca="false">B4585-B4584</f>
        <v>0.950000000000003</v>
      </c>
      <c r="E4585" s="28" t="n">
        <f aca="false">C4585-C4584</f>
        <v>0.659999999999997</v>
      </c>
      <c r="F4585" s="29" t="n">
        <f aca="false">Inputs!$B$5*B4585+Inputs!$B$6*C4585</f>
        <v>1948000</v>
      </c>
      <c r="G4585" s="29" t="n">
        <f aca="false">Inputs!$B$5*D4585</f>
        <v>95000.0000000003</v>
      </c>
      <c r="H4585" s="29" t="n">
        <f aca="false">Inputs!$B$6*E4585</f>
        <v>-32999.9999999998</v>
      </c>
      <c r="I4585" s="29" t="n">
        <f aca="false">G4585+H4585</f>
        <v>62000.0000000005</v>
      </c>
      <c r="J4585" s="29" t="n">
        <f aca="false">J4584+I4585</f>
        <v>589500.000000003</v>
      </c>
    </row>
    <row r="4586" customFormat="false" ht="15" hidden="false" customHeight="false" outlineLevel="0" collapsed="false">
      <c r="A4586" s="26" t="n">
        <v>44132</v>
      </c>
      <c r="B4586" s="27" t="n">
        <v>37.27</v>
      </c>
      <c r="C4586" s="27" t="n">
        <v>37.86</v>
      </c>
      <c r="D4586" s="28" t="n">
        <f aca="false">B4586-B4585</f>
        <v>-2.07</v>
      </c>
      <c r="E4586" s="28" t="n">
        <f aca="false">C4586-C4585</f>
        <v>-1.86</v>
      </c>
      <c r="F4586" s="29" t="n">
        <f aca="false">Inputs!$B$5*B4586+Inputs!$B$6*C4586</f>
        <v>1834000</v>
      </c>
      <c r="G4586" s="29" t="n">
        <f aca="false">Inputs!$B$5*D4586</f>
        <v>-207000</v>
      </c>
      <c r="H4586" s="29" t="n">
        <f aca="false">Inputs!$B$6*E4586</f>
        <v>93000</v>
      </c>
      <c r="I4586" s="29" t="n">
        <f aca="false">G4586+H4586</f>
        <v>-114000</v>
      </c>
      <c r="J4586" s="29" t="n">
        <f aca="false">J4585+I4586</f>
        <v>475500.000000003</v>
      </c>
    </row>
    <row r="4587" customFormat="false" ht="15" hidden="false" customHeight="false" outlineLevel="0" collapsed="false">
      <c r="A4587" s="26" t="n">
        <v>44133</v>
      </c>
      <c r="B4587" s="27" t="n">
        <v>35.94</v>
      </c>
      <c r="C4587" s="27" t="n">
        <v>36.56</v>
      </c>
      <c r="D4587" s="28" t="n">
        <f aca="false">B4587-B4586</f>
        <v>-1.33000000000001</v>
      </c>
      <c r="E4587" s="28" t="n">
        <f aca="false">C4587-C4586</f>
        <v>-1.3</v>
      </c>
      <c r="F4587" s="29" t="n">
        <f aca="false">Inputs!$B$5*B4587+Inputs!$B$6*C4587</f>
        <v>1766000</v>
      </c>
      <c r="G4587" s="29" t="n">
        <f aca="false">Inputs!$B$5*D4587</f>
        <v>-133000.000000001</v>
      </c>
      <c r="H4587" s="29" t="n">
        <f aca="false">Inputs!$B$6*E4587</f>
        <v>64999.9999999999</v>
      </c>
      <c r="I4587" s="29" t="n">
        <f aca="false">G4587+H4587</f>
        <v>-68000.0000000007</v>
      </c>
      <c r="J4587" s="29" t="n">
        <f aca="false">J4586+I4587</f>
        <v>407500.000000002</v>
      </c>
    </row>
    <row r="4588" customFormat="false" ht="15" hidden="false" customHeight="false" outlineLevel="0" collapsed="false">
      <c r="A4588" s="26" t="n">
        <v>44134</v>
      </c>
      <c r="B4588" s="27" t="n">
        <v>35.64</v>
      </c>
      <c r="C4588" s="27" t="n">
        <v>36.33</v>
      </c>
      <c r="D4588" s="28" t="n">
        <f aca="false">B4588-B4587</f>
        <v>-0.299999999999997</v>
      </c>
      <c r="E4588" s="28" t="n">
        <f aca="false">C4588-C4587</f>
        <v>-0.230000000000004</v>
      </c>
      <c r="F4588" s="29" t="n">
        <f aca="false">Inputs!$B$5*B4588+Inputs!$B$6*C4588</f>
        <v>1747500</v>
      </c>
      <c r="G4588" s="29" t="n">
        <f aca="false">Inputs!$B$5*D4588</f>
        <v>-29999.9999999997</v>
      </c>
      <c r="H4588" s="29" t="n">
        <f aca="false">Inputs!$B$6*E4588</f>
        <v>11500.0000000002</v>
      </c>
      <c r="I4588" s="29" t="n">
        <f aca="false">G4588+H4588</f>
        <v>-18499.9999999995</v>
      </c>
      <c r="J4588" s="29" t="n">
        <f aca="false">J4587+I4588</f>
        <v>389000.000000003</v>
      </c>
    </row>
    <row r="4589" customFormat="false" ht="15" hidden="false" customHeight="false" outlineLevel="0" collapsed="false">
      <c r="A4589" s="26" t="n">
        <v>44137</v>
      </c>
      <c r="B4589" s="27" t="n">
        <v>36.6</v>
      </c>
      <c r="C4589" s="27" t="n">
        <v>37.78</v>
      </c>
      <c r="D4589" s="28" t="n">
        <f aca="false">B4589-B4588</f>
        <v>0.960000000000001</v>
      </c>
      <c r="E4589" s="28" t="n">
        <f aca="false">C4589-C4588</f>
        <v>1.45</v>
      </c>
      <c r="F4589" s="29" t="n">
        <f aca="false">Inputs!$B$5*B4589+Inputs!$B$6*C4589</f>
        <v>1771000</v>
      </c>
      <c r="G4589" s="29" t="n">
        <f aca="false">Inputs!$B$5*D4589</f>
        <v>96000.0000000001</v>
      </c>
      <c r="H4589" s="29" t="n">
        <f aca="false">Inputs!$B$6*E4589</f>
        <v>-72500.0000000002</v>
      </c>
      <c r="I4589" s="29" t="n">
        <f aca="false">G4589+H4589</f>
        <v>23499.9999999999</v>
      </c>
      <c r="J4589" s="29" t="n">
        <f aca="false">J4588+I4589</f>
        <v>412500.000000003</v>
      </c>
    </row>
    <row r="4590" customFormat="false" ht="15" hidden="false" customHeight="false" outlineLevel="0" collapsed="false">
      <c r="A4590" s="26" t="n">
        <v>44138</v>
      </c>
      <c r="B4590" s="27" t="n">
        <v>37.44</v>
      </c>
      <c r="C4590" s="27" t="n">
        <v>38.17</v>
      </c>
      <c r="D4590" s="28" t="n">
        <f aca="false">B4590-B4589</f>
        <v>0.839999999999996</v>
      </c>
      <c r="E4590" s="28" t="n">
        <f aca="false">C4590-C4589</f>
        <v>0.390000000000001</v>
      </c>
      <c r="F4590" s="29" t="n">
        <f aca="false">Inputs!$B$5*B4590+Inputs!$B$6*C4590</f>
        <v>1835500</v>
      </c>
      <c r="G4590" s="29" t="n">
        <f aca="false">Inputs!$B$5*D4590</f>
        <v>83999.9999999996</v>
      </c>
      <c r="H4590" s="29" t="n">
        <f aca="false">Inputs!$B$6*E4590</f>
        <v>-19500</v>
      </c>
      <c r="I4590" s="29" t="n">
        <f aca="false">G4590+H4590</f>
        <v>64499.9999999996</v>
      </c>
      <c r="J4590" s="29" t="n">
        <f aca="false">J4589+I4590</f>
        <v>477000.000000002</v>
      </c>
    </row>
    <row r="4591" customFormat="false" ht="15" hidden="false" customHeight="false" outlineLevel="0" collapsed="false">
      <c r="A4591" s="26" t="n">
        <v>44139</v>
      </c>
      <c r="B4591" s="27" t="n">
        <v>38.97</v>
      </c>
      <c r="C4591" s="27" t="n">
        <v>39.68</v>
      </c>
      <c r="D4591" s="28" t="n">
        <f aca="false">B4591-B4590</f>
        <v>1.53</v>
      </c>
      <c r="E4591" s="28" t="n">
        <f aca="false">C4591-C4590</f>
        <v>1.51</v>
      </c>
      <c r="F4591" s="29" t="n">
        <f aca="false">Inputs!$B$5*B4591+Inputs!$B$6*C4591</f>
        <v>1913000</v>
      </c>
      <c r="G4591" s="29" t="n">
        <f aca="false">Inputs!$B$5*D4591</f>
        <v>153000</v>
      </c>
      <c r="H4591" s="29" t="n">
        <f aca="false">Inputs!$B$6*E4591</f>
        <v>-75499.9999999999</v>
      </c>
      <c r="I4591" s="29" t="n">
        <f aca="false">G4591+H4591</f>
        <v>77500.0000000002</v>
      </c>
      <c r="J4591" s="29" t="n">
        <f aca="false">J4590+I4591</f>
        <v>554500.000000002</v>
      </c>
    </row>
    <row r="4592" customFormat="false" ht="15" hidden="false" customHeight="false" outlineLevel="0" collapsed="false">
      <c r="A4592" s="26" t="n">
        <v>44140</v>
      </c>
      <c r="B4592" s="27" t="n">
        <v>38.56</v>
      </c>
      <c r="C4592" s="27" t="n">
        <v>39.47</v>
      </c>
      <c r="D4592" s="28" t="n">
        <f aca="false">B4592-B4591</f>
        <v>-0.409999999999997</v>
      </c>
      <c r="E4592" s="28" t="n">
        <f aca="false">C4592-C4591</f>
        <v>-0.210000000000001</v>
      </c>
      <c r="F4592" s="29" t="n">
        <f aca="false">Inputs!$B$5*B4592+Inputs!$B$6*C4592</f>
        <v>1882500</v>
      </c>
      <c r="G4592" s="29" t="n">
        <f aca="false">Inputs!$B$5*D4592</f>
        <v>-40999.9999999997</v>
      </c>
      <c r="H4592" s="29" t="n">
        <f aca="false">Inputs!$B$6*E4592</f>
        <v>10500</v>
      </c>
      <c r="I4592" s="29" t="n">
        <f aca="false">G4592+H4592</f>
        <v>-30499.9999999996</v>
      </c>
      <c r="J4592" s="29" t="n">
        <f aca="false">J4591+I4592</f>
        <v>524000.000000003</v>
      </c>
    </row>
    <row r="4593" customFormat="false" ht="15" hidden="false" customHeight="false" outlineLevel="0" collapsed="false">
      <c r="A4593" s="26" t="n">
        <v>44141</v>
      </c>
      <c r="B4593" s="27" t="n">
        <v>36.97</v>
      </c>
      <c r="C4593" s="27" t="n">
        <v>38.08</v>
      </c>
      <c r="D4593" s="28" t="n">
        <f aca="false">B4593-B4592</f>
        <v>-1.59</v>
      </c>
      <c r="E4593" s="28" t="n">
        <f aca="false">C4593-C4592</f>
        <v>-1.39</v>
      </c>
      <c r="F4593" s="29" t="n">
        <f aca="false">Inputs!$B$5*B4593+Inputs!$B$6*C4593</f>
        <v>1793000</v>
      </c>
      <c r="G4593" s="29" t="n">
        <f aca="false">Inputs!$B$5*D4593</f>
        <v>-159000</v>
      </c>
      <c r="H4593" s="29" t="n">
        <f aca="false">Inputs!$B$6*E4593</f>
        <v>69500</v>
      </c>
      <c r="I4593" s="29" t="n">
        <f aca="false">G4593+H4593</f>
        <v>-89500.0000000003</v>
      </c>
      <c r="J4593" s="29" t="n">
        <f aca="false">J4592+I4593</f>
        <v>434500.000000003</v>
      </c>
    </row>
    <row r="4594" customFormat="false" ht="15" hidden="false" customHeight="false" outlineLevel="0" collapsed="false">
      <c r="A4594" s="26" t="n">
        <v>44144</v>
      </c>
      <c r="B4594" s="27" t="n">
        <v>40.05</v>
      </c>
      <c r="C4594" s="27" t="n">
        <v>40.93</v>
      </c>
      <c r="D4594" s="28" t="n">
        <f aca="false">B4594-B4593</f>
        <v>3.08</v>
      </c>
      <c r="E4594" s="28" t="n">
        <f aca="false">C4594-C4593</f>
        <v>2.85</v>
      </c>
      <c r="F4594" s="29" t="n">
        <f aca="false">Inputs!$B$5*B4594+Inputs!$B$6*C4594</f>
        <v>1958500</v>
      </c>
      <c r="G4594" s="29" t="n">
        <f aca="false">Inputs!$B$5*D4594</f>
        <v>308000</v>
      </c>
      <c r="H4594" s="29" t="n">
        <f aca="false">Inputs!$B$6*E4594</f>
        <v>-142500</v>
      </c>
      <c r="I4594" s="29" t="n">
        <f aca="false">G4594+H4594</f>
        <v>165500</v>
      </c>
      <c r="J4594" s="29" t="n">
        <f aca="false">J4593+I4594</f>
        <v>600000.000000002</v>
      </c>
    </row>
    <row r="4595" customFormat="false" ht="15" hidden="false" customHeight="false" outlineLevel="0" collapsed="false">
      <c r="A4595" s="26" t="n">
        <v>44145</v>
      </c>
      <c r="B4595" s="27" t="n">
        <v>41.18</v>
      </c>
      <c r="C4595" s="27" t="n">
        <v>42.25</v>
      </c>
      <c r="D4595" s="28" t="n">
        <f aca="false">B4595-B4594</f>
        <v>1.13</v>
      </c>
      <c r="E4595" s="28" t="n">
        <f aca="false">C4595-C4594</f>
        <v>1.32</v>
      </c>
      <c r="F4595" s="29" t="n">
        <f aca="false">Inputs!$B$5*B4595+Inputs!$B$6*C4595</f>
        <v>2005500</v>
      </c>
      <c r="G4595" s="29" t="n">
        <f aca="false">Inputs!$B$5*D4595</f>
        <v>113000</v>
      </c>
      <c r="H4595" s="29" t="n">
        <f aca="false">Inputs!$B$6*E4595</f>
        <v>-66000</v>
      </c>
      <c r="I4595" s="29" t="n">
        <f aca="false">G4595+H4595</f>
        <v>47000.0000000003</v>
      </c>
      <c r="J4595" s="29" t="n">
        <f aca="false">J4594+I4595</f>
        <v>647000.000000003</v>
      </c>
    </row>
    <row r="4596" customFormat="false" ht="15" hidden="false" customHeight="false" outlineLevel="0" collapsed="false">
      <c r="A4596" s="26" t="n">
        <v>44146</v>
      </c>
      <c r="B4596" s="27" t="n">
        <v>41.23</v>
      </c>
      <c r="C4596" s="27" t="n">
        <v>42.5</v>
      </c>
      <c r="D4596" s="28" t="n">
        <f aca="false">B4596-B4595</f>
        <v>0.0499999999999972</v>
      </c>
      <c r="E4596" s="28" t="n">
        <f aca="false">C4596-C4595</f>
        <v>0.25</v>
      </c>
      <c r="F4596" s="29" t="n">
        <f aca="false">Inputs!$B$5*B4596+Inputs!$B$6*C4596</f>
        <v>1998000</v>
      </c>
      <c r="G4596" s="29" t="n">
        <f aca="false">Inputs!$B$5*D4596</f>
        <v>4999.99999999972</v>
      </c>
      <c r="H4596" s="29" t="n">
        <f aca="false">Inputs!$B$6*E4596</f>
        <v>-12500</v>
      </c>
      <c r="I4596" s="29" t="n">
        <f aca="false">G4596+H4596</f>
        <v>-7500.00000000028</v>
      </c>
      <c r="J4596" s="29" t="n">
        <f aca="false">J4595+I4596</f>
        <v>639500.000000002</v>
      </c>
    </row>
    <row r="4597" customFormat="false" ht="15" hidden="false" customHeight="false" outlineLevel="0" collapsed="false">
      <c r="A4597" s="26" t="n">
        <v>44147</v>
      </c>
      <c r="B4597" s="27" t="n">
        <v>40.9</v>
      </c>
      <c r="C4597" s="27" t="n">
        <v>42.16</v>
      </c>
      <c r="D4597" s="28" t="n">
        <f aca="false">B4597-B4596</f>
        <v>-0.329999999999998</v>
      </c>
      <c r="E4597" s="28" t="n">
        <f aca="false">C4597-C4596</f>
        <v>-0.340000000000003</v>
      </c>
      <c r="F4597" s="29" t="n">
        <f aca="false">Inputs!$B$5*B4597+Inputs!$B$6*C4597</f>
        <v>1982000</v>
      </c>
      <c r="G4597" s="29" t="n">
        <f aca="false">Inputs!$B$5*D4597</f>
        <v>-32999.9999999998</v>
      </c>
      <c r="H4597" s="29" t="n">
        <f aca="false">Inputs!$B$6*E4597</f>
        <v>17000.0000000002</v>
      </c>
      <c r="I4597" s="29" t="n">
        <f aca="false">G4597+H4597</f>
        <v>-15999.9999999997</v>
      </c>
      <c r="J4597" s="29" t="n">
        <f aca="false">J4596+I4597</f>
        <v>623500.000000003</v>
      </c>
    </row>
    <row r="4598" customFormat="false" ht="15" hidden="false" customHeight="false" outlineLevel="0" collapsed="false">
      <c r="A4598" s="26" t="n">
        <v>44148</v>
      </c>
      <c r="B4598" s="27" t="n">
        <v>39.93</v>
      </c>
      <c r="C4598" s="27" t="n">
        <v>41.51</v>
      </c>
      <c r="D4598" s="28" t="n">
        <f aca="false">B4598-B4597</f>
        <v>-0.969999999999999</v>
      </c>
      <c r="E4598" s="28" t="n">
        <f aca="false">C4598-C4597</f>
        <v>-0.649999999999999</v>
      </c>
      <c r="F4598" s="29" t="n">
        <f aca="false">Inputs!$B$5*B4598+Inputs!$B$6*C4598</f>
        <v>1917500</v>
      </c>
      <c r="G4598" s="29" t="n">
        <f aca="false">Inputs!$B$5*D4598</f>
        <v>-96999.9999999999</v>
      </c>
      <c r="H4598" s="29" t="n">
        <f aca="false">Inputs!$B$6*E4598</f>
        <v>32499.9999999999</v>
      </c>
      <c r="I4598" s="29" t="n">
        <f aca="false">G4598+H4598</f>
        <v>-64500</v>
      </c>
      <c r="J4598" s="29" t="n">
        <f aca="false">J4597+I4598</f>
        <v>559000.000000003</v>
      </c>
    </row>
    <row r="4599" customFormat="false" ht="15" hidden="false" customHeight="false" outlineLevel="0" collapsed="false">
      <c r="A4599" s="26" t="n">
        <v>44151</v>
      </c>
      <c r="B4599" s="27" t="n">
        <v>41.14</v>
      </c>
      <c r="C4599" s="27" t="n">
        <v>42.71</v>
      </c>
      <c r="D4599" s="28" t="n">
        <f aca="false">B4599-B4598</f>
        <v>1.21</v>
      </c>
      <c r="E4599" s="28" t="n">
        <f aca="false">C4599-C4598</f>
        <v>1.2</v>
      </c>
      <c r="F4599" s="29" t="n">
        <f aca="false">Inputs!$B$5*B4599+Inputs!$B$6*C4599</f>
        <v>1978500</v>
      </c>
      <c r="G4599" s="29" t="n">
        <f aca="false">Inputs!$B$5*D4599</f>
        <v>121000</v>
      </c>
      <c r="H4599" s="29" t="n">
        <f aca="false">Inputs!$B$6*E4599</f>
        <v>-60000.0000000001</v>
      </c>
      <c r="I4599" s="29" t="n">
        <f aca="false">G4599+H4599</f>
        <v>60999.9999999999</v>
      </c>
      <c r="J4599" s="29" t="n">
        <f aca="false">J4598+I4599</f>
        <v>620000.000000003</v>
      </c>
    </row>
    <row r="4600" customFormat="false" ht="15" hidden="false" customHeight="false" outlineLevel="0" collapsed="false">
      <c r="A4600" s="26" t="n">
        <v>44152</v>
      </c>
      <c r="B4600" s="27" t="n">
        <v>41.24</v>
      </c>
      <c r="C4600" s="27" t="n">
        <v>42.54</v>
      </c>
      <c r="D4600" s="28" t="n">
        <f aca="false">B4600-B4599</f>
        <v>0.100000000000001</v>
      </c>
      <c r="E4600" s="28" t="n">
        <f aca="false">C4600-C4599</f>
        <v>-0.170000000000002</v>
      </c>
      <c r="F4600" s="29" t="n">
        <f aca="false">Inputs!$B$5*B4600+Inputs!$B$6*C4600</f>
        <v>1997000</v>
      </c>
      <c r="G4600" s="29" t="n">
        <f aca="false">Inputs!$B$5*D4600</f>
        <v>10000.0000000001</v>
      </c>
      <c r="H4600" s="29" t="n">
        <f aca="false">Inputs!$B$6*E4600</f>
        <v>8500.00000000009</v>
      </c>
      <c r="I4600" s="29" t="n">
        <f aca="false">G4600+H4600</f>
        <v>18500.0000000002</v>
      </c>
      <c r="J4600" s="29" t="n">
        <f aca="false">J4599+I4600</f>
        <v>638500.000000003</v>
      </c>
    </row>
    <row r="4601" customFormat="false" ht="15" hidden="false" customHeight="false" outlineLevel="0" collapsed="false">
      <c r="A4601" s="26" t="n">
        <v>44153</v>
      </c>
      <c r="B4601" s="27" t="n">
        <v>41.64</v>
      </c>
      <c r="C4601" s="27" t="n">
        <v>42.91</v>
      </c>
      <c r="D4601" s="28" t="n">
        <f aca="false">B4601-B4600</f>
        <v>0.399999999999999</v>
      </c>
      <c r="E4601" s="28" t="n">
        <f aca="false">C4601-C4600</f>
        <v>0.369999999999997</v>
      </c>
      <c r="F4601" s="29" t="n">
        <f aca="false">Inputs!$B$5*B4601+Inputs!$B$6*C4601</f>
        <v>2018500</v>
      </c>
      <c r="G4601" s="29" t="n">
        <f aca="false">Inputs!$B$5*D4601</f>
        <v>39999.9999999999</v>
      </c>
      <c r="H4601" s="29" t="n">
        <f aca="false">Inputs!$B$6*E4601</f>
        <v>-18499.9999999999</v>
      </c>
      <c r="I4601" s="29" t="n">
        <f aca="false">G4601+H4601</f>
        <v>21500</v>
      </c>
      <c r="J4601" s="29" t="n">
        <f aca="false">J4600+I4601</f>
        <v>660000.000000003</v>
      </c>
    </row>
    <row r="4602" customFormat="false" ht="15" hidden="false" customHeight="false" outlineLevel="0" collapsed="false">
      <c r="A4602" s="26" t="n">
        <v>44154</v>
      </c>
      <c r="B4602" s="27" t="n">
        <v>41.57</v>
      </c>
      <c r="C4602" s="27" t="n">
        <v>43.09</v>
      </c>
      <c r="D4602" s="28" t="n">
        <f aca="false">B4602-B4601</f>
        <v>-0.0700000000000003</v>
      </c>
      <c r="E4602" s="28" t="n">
        <f aca="false">C4602-C4601</f>
        <v>0.180000000000007</v>
      </c>
      <c r="F4602" s="29" t="n">
        <f aca="false">Inputs!$B$5*B4602+Inputs!$B$6*C4602</f>
        <v>2002500</v>
      </c>
      <c r="G4602" s="29" t="n">
        <f aca="false">Inputs!$B$5*D4602</f>
        <v>-7000.00000000003</v>
      </c>
      <c r="H4602" s="29" t="n">
        <f aca="false">Inputs!$B$6*E4602</f>
        <v>-9000.00000000034</v>
      </c>
      <c r="I4602" s="29" t="n">
        <f aca="false">G4602+H4602</f>
        <v>-16000.0000000004</v>
      </c>
      <c r="J4602" s="29" t="n">
        <f aca="false">J4601+I4602</f>
        <v>644000.000000002</v>
      </c>
    </row>
    <row r="4603" customFormat="false" ht="15" hidden="false" customHeight="false" outlineLevel="0" collapsed="false">
      <c r="A4603" s="26" t="n">
        <v>44155</v>
      </c>
      <c r="B4603" s="27" t="n">
        <v>41.99</v>
      </c>
      <c r="C4603" s="27" t="n">
        <v>43.79</v>
      </c>
      <c r="D4603" s="28" t="n">
        <f aca="false">B4603-B4602</f>
        <v>0.420000000000002</v>
      </c>
      <c r="E4603" s="28" t="n">
        <f aca="false">C4603-C4602</f>
        <v>0.699999999999996</v>
      </c>
      <c r="F4603" s="29" t="n">
        <f aca="false">Inputs!$B$5*B4603+Inputs!$B$6*C4603</f>
        <v>2009500</v>
      </c>
      <c r="G4603" s="29" t="n">
        <f aca="false">Inputs!$B$5*D4603</f>
        <v>42000.0000000002</v>
      </c>
      <c r="H4603" s="29" t="n">
        <f aca="false">Inputs!$B$6*E4603</f>
        <v>-34999.9999999998</v>
      </c>
      <c r="I4603" s="29" t="n">
        <f aca="false">G4603+H4603</f>
        <v>7000.00000000038</v>
      </c>
      <c r="J4603" s="29" t="n">
        <f aca="false">J4602+I4603</f>
        <v>651000.000000003</v>
      </c>
    </row>
    <row r="4604" customFormat="false" ht="15" hidden="false" customHeight="false" outlineLevel="0" collapsed="false">
      <c r="A4604" s="26" t="n">
        <v>44158</v>
      </c>
      <c r="B4604" s="27" t="n">
        <v>42.91</v>
      </c>
      <c r="C4604" s="27" t="n">
        <v>45</v>
      </c>
      <c r="D4604" s="28" t="n">
        <f aca="false">B4604-B4603</f>
        <v>0.919999999999995</v>
      </c>
      <c r="E4604" s="28" t="n">
        <f aca="false">C4604-C4603</f>
        <v>1.21</v>
      </c>
      <c r="F4604" s="29" t="n">
        <f aca="false">Inputs!$B$5*B4604+Inputs!$B$6*C4604</f>
        <v>2041000</v>
      </c>
      <c r="G4604" s="29" t="n">
        <f aca="false">Inputs!$B$5*D4604</f>
        <v>91999.9999999995</v>
      </c>
      <c r="H4604" s="29" t="n">
        <f aca="false">Inputs!$B$6*E4604</f>
        <v>-60500</v>
      </c>
      <c r="I4604" s="29" t="n">
        <f aca="false">G4604+H4604</f>
        <v>31499.9999999994</v>
      </c>
      <c r="J4604" s="29" t="n">
        <f aca="false">J4603+I4604</f>
        <v>682500.000000002</v>
      </c>
    </row>
    <row r="4605" customFormat="false" ht="15" hidden="false" customHeight="false" outlineLevel="0" collapsed="false">
      <c r="A4605" s="26" t="n">
        <v>44159</v>
      </c>
      <c r="B4605" s="27" t="n">
        <v>44.71</v>
      </c>
      <c r="C4605" s="27" t="n">
        <v>46.63</v>
      </c>
      <c r="D4605" s="28" t="n">
        <f aca="false">B4605-B4604</f>
        <v>1.8</v>
      </c>
      <c r="E4605" s="28" t="n">
        <f aca="false">C4605-C4604</f>
        <v>1.63</v>
      </c>
      <c r="F4605" s="29" t="n">
        <f aca="false">Inputs!$B$5*B4605+Inputs!$B$6*C4605</f>
        <v>2139500</v>
      </c>
      <c r="G4605" s="29" t="n">
        <f aca="false">Inputs!$B$5*D4605</f>
        <v>180000</v>
      </c>
      <c r="H4605" s="29" t="n">
        <f aca="false">Inputs!$B$6*E4605</f>
        <v>-81500.0000000001</v>
      </c>
      <c r="I4605" s="29" t="n">
        <f aca="false">G4605+H4605</f>
        <v>98500.0000000003</v>
      </c>
      <c r="J4605" s="29" t="n">
        <f aca="false">J4604+I4605</f>
        <v>781000.000000003</v>
      </c>
    </row>
    <row r="4606" customFormat="false" ht="15" hidden="false" customHeight="false" outlineLevel="0" collapsed="false">
      <c r="A4606" s="26" t="n">
        <v>44160</v>
      </c>
      <c r="B4606" s="27" t="n">
        <v>45.58</v>
      </c>
      <c r="C4606" s="27" t="n">
        <v>47.3</v>
      </c>
      <c r="D4606" s="28" t="n">
        <f aca="false">B4606-B4605</f>
        <v>0.869999999999997</v>
      </c>
      <c r="E4606" s="28" t="n">
        <f aca="false">C4606-C4605</f>
        <v>0.669999999999995</v>
      </c>
      <c r="F4606" s="29" t="n">
        <f aca="false">Inputs!$B$5*B4606+Inputs!$B$6*C4606</f>
        <v>2193000</v>
      </c>
      <c r="G4606" s="29" t="n">
        <f aca="false">Inputs!$B$5*D4606</f>
        <v>86999.9999999997</v>
      </c>
      <c r="H4606" s="29" t="n">
        <f aca="false">Inputs!$B$6*E4606</f>
        <v>-33499.9999999997</v>
      </c>
      <c r="I4606" s="29" t="n">
        <f aca="false">G4606+H4606</f>
        <v>53500</v>
      </c>
      <c r="J4606" s="29" t="n">
        <f aca="false">J4605+I4606</f>
        <v>834500.000000003</v>
      </c>
    </row>
    <row r="4607" customFormat="false" ht="15" hidden="false" customHeight="false" outlineLevel="0" collapsed="false">
      <c r="A4607" s="26" t="n">
        <v>44165</v>
      </c>
      <c r="B4607" s="27" t="n">
        <v>45.2</v>
      </c>
      <c r="C4607" s="27" t="n">
        <v>46.84</v>
      </c>
      <c r="D4607" s="28" t="n">
        <f aca="false">B4607-B4606</f>
        <v>-0.379999999999995</v>
      </c>
      <c r="E4607" s="28" t="n">
        <f aca="false">C4607-C4606</f>
        <v>-0.459999999999994</v>
      </c>
      <c r="F4607" s="29" t="n">
        <f aca="false">Inputs!$B$5*B4607+Inputs!$B$6*C4607</f>
        <v>2178000</v>
      </c>
      <c r="G4607" s="29" t="n">
        <f aca="false">Inputs!$B$5*D4607</f>
        <v>-37999.9999999996</v>
      </c>
      <c r="H4607" s="29" t="n">
        <f aca="false">Inputs!$B$6*E4607</f>
        <v>22999.9999999997</v>
      </c>
      <c r="I4607" s="29" t="n">
        <f aca="false">G4607+H4607</f>
        <v>-14999.9999999999</v>
      </c>
      <c r="J4607" s="29" t="n">
        <f aca="false">J4606+I4607</f>
        <v>819500.000000003</v>
      </c>
    </row>
    <row r="4608" customFormat="false" ht="15" hidden="false" customHeight="false" outlineLevel="0" collapsed="false">
      <c r="A4608" s="26" t="n">
        <v>44166</v>
      </c>
      <c r="B4608" s="27" t="n">
        <v>44.54</v>
      </c>
      <c r="C4608" s="27" t="n">
        <v>47.03</v>
      </c>
      <c r="D4608" s="28" t="n">
        <f aca="false">B4608-B4607</f>
        <v>-0.660000000000004</v>
      </c>
      <c r="E4608" s="28" t="n">
        <f aca="false">C4608-C4607</f>
        <v>0.189999999999998</v>
      </c>
      <c r="F4608" s="29" t="n">
        <f aca="false">Inputs!$B$5*B4608+Inputs!$B$6*C4608</f>
        <v>2102500</v>
      </c>
      <c r="G4608" s="29" t="n">
        <f aca="false">Inputs!$B$5*D4608</f>
        <v>-66000.0000000004</v>
      </c>
      <c r="H4608" s="29" t="n">
        <f aca="false">Inputs!$B$6*E4608</f>
        <v>-9499.99999999989</v>
      </c>
      <c r="I4608" s="29" t="n">
        <f aca="false">G4608+H4608</f>
        <v>-75500.0000000003</v>
      </c>
      <c r="J4608" s="29" t="n">
        <f aca="false">J4607+I4608</f>
        <v>744000.000000002</v>
      </c>
    </row>
    <row r="4609" customFormat="false" ht="15" hidden="false" customHeight="false" outlineLevel="0" collapsed="false">
      <c r="A4609" s="26" t="n">
        <v>44167</v>
      </c>
      <c r="B4609" s="27" t="n">
        <v>45.23</v>
      </c>
      <c r="C4609" s="27" t="n">
        <v>47.8</v>
      </c>
      <c r="D4609" s="28" t="n">
        <f aca="false">B4609-B4608</f>
        <v>0.689999999999998</v>
      </c>
      <c r="E4609" s="28" t="n">
        <f aca="false">C4609-C4608</f>
        <v>0.769999999999996</v>
      </c>
      <c r="F4609" s="29" t="n">
        <f aca="false">Inputs!$B$5*B4609+Inputs!$B$6*C4609</f>
        <v>2133000</v>
      </c>
      <c r="G4609" s="29" t="n">
        <f aca="false">Inputs!$B$5*D4609</f>
        <v>68999.9999999998</v>
      </c>
      <c r="H4609" s="29" t="n">
        <f aca="false">Inputs!$B$6*E4609</f>
        <v>-38499.9999999998</v>
      </c>
      <c r="I4609" s="29" t="n">
        <f aca="false">G4609+H4609</f>
        <v>30500</v>
      </c>
      <c r="J4609" s="29" t="n">
        <f aca="false">J4608+I4609</f>
        <v>774500.000000002</v>
      </c>
    </row>
    <row r="4610" customFormat="false" ht="15" hidden="false" customHeight="false" outlineLevel="0" collapsed="false">
      <c r="A4610" s="26" t="n">
        <v>44168</v>
      </c>
      <c r="B4610" s="27" t="n">
        <v>45.65</v>
      </c>
      <c r="C4610" s="27" t="n">
        <v>48.37</v>
      </c>
      <c r="D4610" s="28" t="n">
        <f aca="false">B4610-B4609</f>
        <v>0.420000000000002</v>
      </c>
      <c r="E4610" s="28" t="n">
        <f aca="false">C4610-C4609</f>
        <v>0.57</v>
      </c>
      <c r="F4610" s="29" t="n">
        <f aca="false">Inputs!$B$5*B4610+Inputs!$B$6*C4610</f>
        <v>2146500</v>
      </c>
      <c r="G4610" s="29" t="n">
        <f aca="false">Inputs!$B$5*D4610</f>
        <v>42000.0000000002</v>
      </c>
      <c r="H4610" s="29" t="n">
        <f aca="false">Inputs!$B$6*E4610</f>
        <v>-28500</v>
      </c>
      <c r="I4610" s="29" t="n">
        <f aca="false">G4610+H4610</f>
        <v>13500.0000000002</v>
      </c>
      <c r="J4610" s="29" t="n">
        <f aca="false">J4609+I4610</f>
        <v>788000.000000003</v>
      </c>
    </row>
    <row r="4611" customFormat="false" ht="15" hidden="false" customHeight="false" outlineLevel="0" collapsed="false">
      <c r="A4611" s="26" t="n">
        <v>44169</v>
      </c>
      <c r="B4611" s="27" t="n">
        <v>46.23</v>
      </c>
      <c r="C4611" s="27" t="n">
        <v>49.1</v>
      </c>
      <c r="D4611" s="28" t="n">
        <f aca="false">B4611-B4610</f>
        <v>0.579999999999998</v>
      </c>
      <c r="E4611" s="28" t="n">
        <f aca="false">C4611-C4610</f>
        <v>0.730000000000004</v>
      </c>
      <c r="F4611" s="29" t="n">
        <f aca="false">Inputs!$B$5*B4611+Inputs!$B$6*C4611</f>
        <v>2168000</v>
      </c>
      <c r="G4611" s="29" t="n">
        <f aca="false">Inputs!$B$5*D4611</f>
        <v>57999.9999999998</v>
      </c>
      <c r="H4611" s="29" t="n">
        <f aca="false">Inputs!$B$6*E4611</f>
        <v>-36500.0000000002</v>
      </c>
      <c r="I4611" s="29" t="n">
        <f aca="false">G4611+H4611</f>
        <v>21499.9999999996</v>
      </c>
      <c r="J4611" s="29" t="n">
        <f aca="false">J4610+I4611</f>
        <v>809500.000000002</v>
      </c>
    </row>
    <row r="4612" customFormat="false" ht="15" hidden="false" customHeight="false" outlineLevel="0" collapsed="false">
      <c r="A4612" s="26" t="n">
        <v>44172</v>
      </c>
      <c r="B4612" s="27" t="n">
        <v>45.72</v>
      </c>
      <c r="C4612" s="27" t="n">
        <v>48.63</v>
      </c>
      <c r="D4612" s="28" t="n">
        <f aca="false">B4612-B4611</f>
        <v>-0.509999999999998</v>
      </c>
      <c r="E4612" s="28" t="n">
        <f aca="false">C4612-C4611</f>
        <v>-0.469999999999999</v>
      </c>
      <c r="F4612" s="29" t="n">
        <f aca="false">Inputs!$B$5*B4612+Inputs!$B$6*C4612</f>
        <v>2140500</v>
      </c>
      <c r="G4612" s="29" t="n">
        <f aca="false">Inputs!$B$5*D4612</f>
        <v>-50999.9999999998</v>
      </c>
      <c r="H4612" s="29" t="n">
        <f aca="false">Inputs!$B$6*E4612</f>
        <v>23499.9999999999</v>
      </c>
      <c r="I4612" s="29" t="n">
        <f aca="false">G4612+H4612</f>
        <v>-27499.9999999999</v>
      </c>
      <c r="J4612" s="29" t="n">
        <f aca="false">J4611+I4612</f>
        <v>782000.000000002</v>
      </c>
    </row>
    <row r="4613" customFormat="false" ht="15" hidden="false" customHeight="false" outlineLevel="0" collapsed="false">
      <c r="A4613" s="26" t="n">
        <v>44173</v>
      </c>
      <c r="B4613" s="27" t="n">
        <v>45.64</v>
      </c>
      <c r="C4613" s="27" t="n">
        <v>48.84</v>
      </c>
      <c r="D4613" s="28" t="n">
        <f aca="false">B4613-B4612</f>
        <v>-0.0799999999999983</v>
      </c>
      <c r="E4613" s="28" t="n">
        <f aca="false">C4613-C4612</f>
        <v>0.210000000000001</v>
      </c>
      <c r="F4613" s="29" t="n">
        <f aca="false">Inputs!$B$5*B4613+Inputs!$B$6*C4613</f>
        <v>2122000</v>
      </c>
      <c r="G4613" s="29" t="n">
        <f aca="false">Inputs!$B$5*D4613</f>
        <v>-7999.99999999983</v>
      </c>
      <c r="H4613" s="29" t="n">
        <f aca="false">Inputs!$B$6*E4613</f>
        <v>-10500</v>
      </c>
      <c r="I4613" s="29" t="n">
        <f aca="false">G4613+H4613</f>
        <v>-18499.9999999999</v>
      </c>
      <c r="J4613" s="29" t="n">
        <f aca="false">J4612+I4613</f>
        <v>763500.000000002</v>
      </c>
    </row>
    <row r="4614" customFormat="false" ht="15" hidden="false" customHeight="false" outlineLevel="0" collapsed="false">
      <c r="A4614" s="26" t="n">
        <v>44174</v>
      </c>
      <c r="B4614" s="27" t="n">
        <v>45.48</v>
      </c>
      <c r="C4614" s="27" t="n">
        <v>48.81</v>
      </c>
      <c r="D4614" s="28" t="n">
        <f aca="false">B4614-B4613</f>
        <v>-0.160000000000004</v>
      </c>
      <c r="E4614" s="28" t="n">
        <f aca="false">C4614-C4613</f>
        <v>-0.0300000000000011</v>
      </c>
      <c r="F4614" s="29" t="n">
        <f aca="false">Inputs!$B$5*B4614+Inputs!$B$6*C4614</f>
        <v>2107500</v>
      </c>
      <c r="G4614" s="29" t="n">
        <f aca="false">Inputs!$B$5*D4614</f>
        <v>-16000.0000000004</v>
      </c>
      <c r="H4614" s="29" t="n">
        <f aca="false">Inputs!$B$6*E4614</f>
        <v>1500.00000000006</v>
      </c>
      <c r="I4614" s="29" t="n">
        <f aca="false">G4614+H4614</f>
        <v>-14500.0000000003</v>
      </c>
      <c r="J4614" s="29" t="n">
        <f aca="false">J4613+I4614</f>
        <v>749000.000000002</v>
      </c>
    </row>
    <row r="4615" customFormat="false" ht="15" hidden="false" customHeight="false" outlineLevel="0" collapsed="false">
      <c r="A4615" s="26" t="n">
        <v>44175</v>
      </c>
      <c r="B4615" s="27" t="n">
        <v>46.76</v>
      </c>
      <c r="C4615" s="27" t="n">
        <v>50.33</v>
      </c>
      <c r="D4615" s="28" t="n">
        <f aca="false">B4615-B4614</f>
        <v>1.28</v>
      </c>
      <c r="E4615" s="28" t="n">
        <f aca="false">C4615-C4614</f>
        <v>1.52</v>
      </c>
      <c r="F4615" s="29" t="n">
        <f aca="false">Inputs!$B$5*B4615+Inputs!$B$6*C4615</f>
        <v>2159500</v>
      </c>
      <c r="G4615" s="29" t="n">
        <f aca="false">Inputs!$B$5*D4615</f>
        <v>128000</v>
      </c>
      <c r="H4615" s="29" t="n">
        <f aca="false">Inputs!$B$6*E4615</f>
        <v>-75999.9999999998</v>
      </c>
      <c r="I4615" s="29" t="n">
        <f aca="false">G4615+H4615</f>
        <v>52000.0000000003</v>
      </c>
      <c r="J4615" s="29" t="n">
        <f aca="false">J4614+I4615</f>
        <v>801000.000000002</v>
      </c>
    </row>
    <row r="4616" customFormat="false" ht="15" hidden="false" customHeight="false" outlineLevel="0" collapsed="false">
      <c r="A4616" s="26" t="n">
        <v>44176</v>
      </c>
      <c r="B4616" s="27" t="n">
        <v>46.59</v>
      </c>
      <c r="C4616" s="27" t="n">
        <v>50.01</v>
      </c>
      <c r="D4616" s="28" t="n">
        <f aca="false">B4616-B4615</f>
        <v>-0.169999999999995</v>
      </c>
      <c r="E4616" s="28" t="n">
        <f aca="false">C4616-C4615</f>
        <v>-0.32</v>
      </c>
      <c r="F4616" s="29" t="n">
        <f aca="false">Inputs!$B$5*B4616+Inputs!$B$6*C4616</f>
        <v>2158500</v>
      </c>
      <c r="G4616" s="29" t="n">
        <f aca="false">Inputs!$B$5*D4616</f>
        <v>-16999.9999999995</v>
      </c>
      <c r="H4616" s="29" t="n">
        <f aca="false">Inputs!$B$6*E4616</f>
        <v>16000</v>
      </c>
      <c r="I4616" s="29" t="n">
        <f aca="false">G4616+H4616</f>
        <v>-999.999999999447</v>
      </c>
      <c r="J4616" s="29" t="n">
        <f aca="false">J4615+I4616</f>
        <v>800000.000000003</v>
      </c>
    </row>
    <row r="4617" customFormat="false" ht="15" hidden="false" customHeight="false" outlineLevel="0" collapsed="false">
      <c r="A4617" s="26" t="n">
        <v>44179</v>
      </c>
      <c r="B4617" s="27" t="n">
        <v>47.02</v>
      </c>
      <c r="C4617" s="27" t="n">
        <v>50.27</v>
      </c>
      <c r="D4617" s="28" t="n">
        <f aca="false">B4617-B4616</f>
        <v>0.43</v>
      </c>
      <c r="E4617" s="28" t="n">
        <f aca="false">C4617-C4616</f>
        <v>0.260000000000005</v>
      </c>
      <c r="F4617" s="29" t="n">
        <f aca="false">Inputs!$B$5*B4617+Inputs!$B$6*C4617</f>
        <v>2188500</v>
      </c>
      <c r="G4617" s="29" t="n">
        <f aca="false">Inputs!$B$5*D4617</f>
        <v>43000</v>
      </c>
      <c r="H4617" s="29" t="n">
        <f aca="false">Inputs!$B$6*E4617</f>
        <v>-13000.0000000003</v>
      </c>
      <c r="I4617" s="29" t="n">
        <f aca="false">G4617+H4617</f>
        <v>29999.9999999997</v>
      </c>
      <c r="J4617" s="29" t="n">
        <f aca="false">J4616+I4617</f>
        <v>830000.000000003</v>
      </c>
    </row>
    <row r="4618" customFormat="false" ht="15" hidden="false" customHeight="false" outlineLevel="0" collapsed="false">
      <c r="A4618" s="26" t="n">
        <v>44180</v>
      </c>
      <c r="B4618" s="27" t="n">
        <v>47.58</v>
      </c>
      <c r="C4618" s="27" t="n">
        <v>50.77</v>
      </c>
      <c r="D4618" s="28" t="n">
        <f aca="false">B4618-B4617</f>
        <v>0.559999999999995</v>
      </c>
      <c r="E4618" s="28" t="n">
        <f aca="false">C4618-C4617</f>
        <v>0.5</v>
      </c>
      <c r="F4618" s="29" t="n">
        <f aca="false">Inputs!$B$5*B4618+Inputs!$B$6*C4618</f>
        <v>2219500</v>
      </c>
      <c r="G4618" s="29" t="n">
        <f aca="false">Inputs!$B$5*D4618</f>
        <v>55999.9999999995</v>
      </c>
      <c r="H4618" s="29" t="n">
        <f aca="false">Inputs!$B$6*E4618</f>
        <v>-25000</v>
      </c>
      <c r="I4618" s="29" t="n">
        <f aca="false">G4618+H4618</f>
        <v>30999.9999999995</v>
      </c>
      <c r="J4618" s="29" t="n">
        <f aca="false">J4617+I4618</f>
        <v>861000.000000002</v>
      </c>
    </row>
    <row r="4619" customFormat="false" ht="15" hidden="false" customHeight="false" outlineLevel="0" collapsed="false">
      <c r="A4619" s="26" t="n">
        <v>44181</v>
      </c>
      <c r="B4619" s="27" t="n">
        <v>47.86</v>
      </c>
      <c r="C4619" s="27" t="n">
        <v>50.83</v>
      </c>
      <c r="D4619" s="28" t="n">
        <f aca="false">B4619-B4618</f>
        <v>0.280000000000001</v>
      </c>
      <c r="E4619" s="28" t="n">
        <f aca="false">C4619-C4618</f>
        <v>0.0599999999999952</v>
      </c>
      <c r="F4619" s="29" t="n">
        <f aca="false">Inputs!$B$5*B4619+Inputs!$B$6*C4619</f>
        <v>2244500</v>
      </c>
      <c r="G4619" s="29" t="n">
        <f aca="false">Inputs!$B$5*D4619</f>
        <v>28000.0000000001</v>
      </c>
      <c r="H4619" s="29" t="n">
        <f aca="false">Inputs!$B$6*E4619</f>
        <v>-2999.99999999976</v>
      </c>
      <c r="I4619" s="29" t="n">
        <f aca="false">G4619+H4619</f>
        <v>25000.0000000004</v>
      </c>
      <c r="J4619" s="29" t="n">
        <f aca="false">J4618+I4619</f>
        <v>886000.000000003</v>
      </c>
    </row>
    <row r="4620" customFormat="false" ht="15" hidden="false" customHeight="false" outlineLevel="0" collapsed="false">
      <c r="A4620" s="26" t="n">
        <v>44182</v>
      </c>
      <c r="B4620" s="27" t="n">
        <v>48.34</v>
      </c>
      <c r="C4620" s="27" t="n">
        <v>51.2</v>
      </c>
      <c r="D4620" s="28" t="n">
        <f aca="false">B4620-B4619</f>
        <v>0.480000000000004</v>
      </c>
      <c r="E4620" s="28" t="n">
        <f aca="false">C4620-C4619</f>
        <v>0.370000000000005</v>
      </c>
      <c r="F4620" s="29" t="n">
        <f aca="false">Inputs!$B$5*B4620+Inputs!$B$6*C4620</f>
        <v>2274000</v>
      </c>
      <c r="G4620" s="29" t="n">
        <f aca="false">Inputs!$B$5*D4620</f>
        <v>48000.0000000004</v>
      </c>
      <c r="H4620" s="29" t="n">
        <f aca="false">Inputs!$B$6*E4620</f>
        <v>-18500.0000000002</v>
      </c>
      <c r="I4620" s="29" t="n">
        <f aca="false">G4620+H4620</f>
        <v>29500.0000000002</v>
      </c>
      <c r="J4620" s="29" t="n">
        <f aca="false">J4619+I4620</f>
        <v>915500.000000003</v>
      </c>
    </row>
    <row r="4621" customFormat="false" ht="15" hidden="false" customHeight="false" outlineLevel="0" collapsed="false">
      <c r="A4621" s="26" t="n">
        <v>44183</v>
      </c>
      <c r="B4621" s="27" t="n">
        <v>49.04</v>
      </c>
      <c r="C4621" s="27" t="n">
        <v>52.17</v>
      </c>
      <c r="D4621" s="28" t="n">
        <f aca="false">B4621-B4620</f>
        <v>0.699999999999996</v>
      </c>
      <c r="E4621" s="28" t="n">
        <f aca="false">C4621-C4620</f>
        <v>0.969999999999999</v>
      </c>
      <c r="F4621" s="29" t="n">
        <f aca="false">Inputs!$B$5*B4621+Inputs!$B$6*C4621</f>
        <v>2295500</v>
      </c>
      <c r="G4621" s="29" t="n">
        <f aca="false">Inputs!$B$5*D4621</f>
        <v>69999.9999999996</v>
      </c>
      <c r="H4621" s="29" t="n">
        <f aca="false">Inputs!$B$6*E4621</f>
        <v>-48499.9999999999</v>
      </c>
      <c r="I4621" s="29" t="n">
        <f aca="false">G4621+H4621</f>
        <v>21499.9999999996</v>
      </c>
      <c r="J4621" s="29" t="n">
        <f aca="false">J4620+I4621</f>
        <v>937000.000000002</v>
      </c>
    </row>
    <row r="4622" customFormat="false" ht="15" hidden="false" customHeight="false" outlineLevel="0" collapsed="false">
      <c r="A4622" s="26" t="n">
        <v>44186</v>
      </c>
      <c r="B4622" s="27" t="n">
        <v>47.79</v>
      </c>
      <c r="C4622" s="27" t="n">
        <v>50.61</v>
      </c>
      <c r="D4622" s="28" t="n">
        <f aca="false">B4622-B4621</f>
        <v>-1.25</v>
      </c>
      <c r="E4622" s="28" t="n">
        <f aca="false">C4622-C4621</f>
        <v>-1.56</v>
      </c>
      <c r="F4622" s="29" t="n">
        <f aca="false">Inputs!$B$5*B4622+Inputs!$B$6*C4622</f>
        <v>2248500</v>
      </c>
      <c r="G4622" s="29" t="n">
        <f aca="false">Inputs!$B$5*D4622</f>
        <v>-125000</v>
      </c>
      <c r="H4622" s="29" t="n">
        <f aca="false">Inputs!$B$6*E4622</f>
        <v>78000.0000000001</v>
      </c>
      <c r="I4622" s="29" t="n">
        <f aca="false">G4622+H4622</f>
        <v>-46999.9999999999</v>
      </c>
      <c r="J4622" s="29" t="n">
        <f aca="false">J4621+I4622</f>
        <v>890000.000000003</v>
      </c>
    </row>
    <row r="4623" customFormat="false" ht="15" hidden="false" customHeight="false" outlineLevel="0" collapsed="false">
      <c r="A4623" s="26" t="n">
        <v>44187</v>
      </c>
      <c r="B4623" s="27" t="n">
        <v>47.02</v>
      </c>
      <c r="C4623" s="27" t="n">
        <v>49.88</v>
      </c>
      <c r="D4623" s="28" t="n">
        <f aca="false">B4623-B4622</f>
        <v>-0.769999999999996</v>
      </c>
      <c r="E4623" s="28" t="n">
        <f aca="false">C4623-C4622</f>
        <v>-0.729999999999997</v>
      </c>
      <c r="F4623" s="29" t="n">
        <f aca="false">Inputs!$B$5*B4623+Inputs!$B$6*C4623</f>
        <v>2208000</v>
      </c>
      <c r="G4623" s="29" t="n">
        <f aca="false">Inputs!$B$5*D4623</f>
        <v>-76999.9999999996</v>
      </c>
      <c r="H4623" s="29" t="n">
        <f aca="false">Inputs!$B$6*E4623</f>
        <v>36499.9999999999</v>
      </c>
      <c r="I4623" s="29" t="n">
        <f aca="false">G4623+H4623</f>
        <v>-40499.9999999998</v>
      </c>
      <c r="J4623" s="29" t="n">
        <f aca="false">J4622+I4623</f>
        <v>849500.000000003</v>
      </c>
    </row>
    <row r="4624" customFormat="false" ht="15" hidden="false" customHeight="false" outlineLevel="0" collapsed="false">
      <c r="A4624" s="26" t="n">
        <v>44188</v>
      </c>
      <c r="B4624" s="27" t="n">
        <v>47.94</v>
      </c>
      <c r="C4624" s="27" t="n">
        <v>51.05</v>
      </c>
      <c r="D4624" s="28" t="n">
        <f aca="false">B4624-B4623</f>
        <v>0.919999999999995</v>
      </c>
      <c r="E4624" s="28" t="n">
        <f aca="false">C4624-C4623</f>
        <v>1.16999999999999</v>
      </c>
      <c r="F4624" s="29" t="n">
        <f aca="false">Inputs!$B$5*B4624+Inputs!$B$6*C4624</f>
        <v>2241500</v>
      </c>
      <c r="G4624" s="29" t="n">
        <f aca="false">Inputs!$B$5*D4624</f>
        <v>91999.9999999995</v>
      </c>
      <c r="H4624" s="29" t="n">
        <f aca="false">Inputs!$B$6*E4624</f>
        <v>-58499.9999999997</v>
      </c>
      <c r="I4624" s="29" t="n">
        <f aca="false">G4624+H4624</f>
        <v>33499.9999999997</v>
      </c>
      <c r="J4624" s="29" t="n">
        <f aca="false">J4623+I4624</f>
        <v>883000.000000003</v>
      </c>
    </row>
    <row r="4625" customFormat="false" ht="15" hidden="false" customHeight="false" outlineLevel="0" collapsed="false">
      <c r="A4625" s="26" t="n">
        <v>44189</v>
      </c>
      <c r="B4625" s="27" t="n">
        <v>48.18</v>
      </c>
      <c r="C4625" s="27" t="n">
        <v>50.88</v>
      </c>
      <c r="D4625" s="28" t="n">
        <f aca="false">B4625-B4624</f>
        <v>0.240000000000002</v>
      </c>
      <c r="E4625" s="28" t="n">
        <f aca="false">C4625-C4624</f>
        <v>-0.169999999999995</v>
      </c>
      <c r="F4625" s="29" t="n">
        <f aca="false">Inputs!$B$5*B4625+Inputs!$B$6*C4625</f>
        <v>2274000</v>
      </c>
      <c r="G4625" s="29" t="n">
        <f aca="false">Inputs!$B$5*D4625</f>
        <v>24000.0000000002</v>
      </c>
      <c r="H4625" s="29" t="n">
        <f aca="false">Inputs!$B$6*E4625</f>
        <v>8499.99999999973</v>
      </c>
      <c r="I4625" s="29" t="n">
        <f aca="false">G4625+H4625</f>
        <v>32499.9999999999</v>
      </c>
      <c r="J4625" s="29" t="n">
        <f aca="false">J4624+I4625</f>
        <v>915500.000000002</v>
      </c>
    </row>
    <row r="4626" customFormat="false" ht="15" hidden="false" customHeight="false" outlineLevel="0" collapsed="false">
      <c r="A4626" s="26" t="n">
        <v>44193</v>
      </c>
      <c r="B4626" s="27" t="n">
        <v>47.5</v>
      </c>
      <c r="C4626" s="27" t="n">
        <v>50.88</v>
      </c>
      <c r="D4626" s="28" t="n">
        <f aca="false">B4626-B4625</f>
        <v>-0.68</v>
      </c>
      <c r="E4626" s="28" t="n">
        <f aca="false">C4626-C4625</f>
        <v>0</v>
      </c>
      <c r="F4626" s="29" t="n">
        <f aca="false">Inputs!$B$5*B4626+Inputs!$B$6*C4626</f>
        <v>2206000</v>
      </c>
      <c r="G4626" s="29" t="n">
        <f aca="false">Inputs!$B$5*D4626</f>
        <v>-68000</v>
      </c>
      <c r="H4626" s="29" t="n">
        <f aca="false">Inputs!$B$6*E4626</f>
        <v>-0</v>
      </c>
      <c r="I4626" s="29" t="n">
        <f aca="false">G4626+H4626</f>
        <v>-68000</v>
      </c>
      <c r="J4626" s="29" t="n">
        <f aca="false">J4625+I4626</f>
        <v>847500.000000002</v>
      </c>
    </row>
    <row r="4627" customFormat="false" ht="15" hidden="false" customHeight="false" outlineLevel="0" collapsed="false">
      <c r="A4627" s="26" t="n">
        <v>44194</v>
      </c>
      <c r="B4627" s="27" t="n">
        <v>47.85</v>
      </c>
      <c r="C4627" s="27" t="n">
        <v>50.44</v>
      </c>
      <c r="D4627" s="28" t="n">
        <f aca="false">B4627-B4626</f>
        <v>0.350000000000001</v>
      </c>
      <c r="E4627" s="28" t="n">
        <f aca="false">C4627-C4626</f>
        <v>-0.440000000000005</v>
      </c>
      <c r="F4627" s="29" t="n">
        <f aca="false">Inputs!$B$5*B4627+Inputs!$B$6*C4627</f>
        <v>2263000</v>
      </c>
      <c r="G4627" s="29" t="n">
        <f aca="false">Inputs!$B$5*D4627</f>
        <v>35000.0000000001</v>
      </c>
      <c r="H4627" s="29" t="n">
        <f aca="false">Inputs!$B$6*E4627</f>
        <v>22000.0000000002</v>
      </c>
      <c r="I4627" s="29" t="n">
        <f aca="false">G4627+H4627</f>
        <v>57000.0000000004</v>
      </c>
      <c r="J4627" s="29" t="n">
        <f aca="false">J4626+I4627</f>
        <v>904500.000000003</v>
      </c>
    </row>
    <row r="4628" customFormat="false" ht="15" hidden="false" customHeight="false" outlineLevel="0" collapsed="false">
      <c r="A4628" s="26" t="n">
        <v>44195</v>
      </c>
      <c r="B4628" s="27" t="n">
        <v>48.24</v>
      </c>
      <c r="C4628" s="27" t="n">
        <v>50.74</v>
      </c>
      <c r="D4628" s="28" t="n">
        <f aca="false">B4628-B4627</f>
        <v>0.390000000000001</v>
      </c>
      <c r="E4628" s="28" t="n">
        <f aca="false">C4628-C4627</f>
        <v>0.300000000000004</v>
      </c>
      <c r="F4628" s="29" t="n">
        <f aca="false">Inputs!$B$5*B4628+Inputs!$B$6*C4628</f>
        <v>2287000</v>
      </c>
      <c r="G4628" s="29" t="n">
        <f aca="false">Inputs!$B$5*D4628</f>
        <v>39000.0000000001</v>
      </c>
      <c r="H4628" s="29" t="n">
        <f aca="false">Inputs!$B$6*E4628</f>
        <v>-15000.0000000002</v>
      </c>
      <c r="I4628" s="29" t="n">
        <f aca="false">G4628+H4628</f>
        <v>23999.9999999998</v>
      </c>
      <c r="J4628" s="29" t="n">
        <f aca="false">J4627+I4628</f>
        <v>928500.000000003</v>
      </c>
    </row>
    <row r="4629" customFormat="false" ht="15" hidden="false" customHeight="false" outlineLevel="0" collapsed="false">
      <c r="A4629" s="26" t="n">
        <v>44196</v>
      </c>
      <c r="B4629" s="27" t="n">
        <v>48.35</v>
      </c>
      <c r="C4629" s="27" t="n">
        <v>51.22</v>
      </c>
      <c r="D4629" s="28" t="n">
        <f aca="false">B4629-B4628</f>
        <v>0.109999999999999</v>
      </c>
      <c r="E4629" s="28" t="n">
        <f aca="false">C4629-C4628</f>
        <v>0.479999999999997</v>
      </c>
      <c r="F4629" s="29" t="n">
        <f aca="false">Inputs!$B$5*B4629+Inputs!$B$6*C4629</f>
        <v>2274000</v>
      </c>
      <c r="G4629" s="29" t="n">
        <f aca="false">Inputs!$B$5*D4629</f>
        <v>10999.9999999999</v>
      </c>
      <c r="H4629" s="29" t="n">
        <f aca="false">Inputs!$B$6*E4629</f>
        <v>-23999.9999999998</v>
      </c>
      <c r="I4629" s="29" t="n">
        <f aca="false">G4629+H4629</f>
        <v>-12999.9999999999</v>
      </c>
      <c r="J4629" s="29" t="n">
        <f aca="false">J4628+I4629</f>
        <v>915500.000000003</v>
      </c>
    </row>
    <row r="4630" customFormat="false" ht="15" hidden="false" customHeight="false" outlineLevel="0" collapsed="false">
      <c r="A4630" s="26" t="n">
        <v>44200</v>
      </c>
      <c r="B4630" s="27" t="n">
        <v>47.47</v>
      </c>
      <c r="C4630" s="27" t="n">
        <v>50.37</v>
      </c>
      <c r="D4630" s="28" t="n">
        <f aca="false">B4630-B4629</f>
        <v>-0.880000000000003</v>
      </c>
      <c r="E4630" s="28" t="n">
        <f aca="false">C4630-C4629</f>
        <v>-0.850000000000001</v>
      </c>
      <c r="F4630" s="29" t="n">
        <f aca="false">Inputs!$B$5*B4630+Inputs!$B$6*C4630</f>
        <v>2228500</v>
      </c>
      <c r="G4630" s="29" t="n">
        <f aca="false">Inputs!$B$5*D4630</f>
        <v>-88000.0000000003</v>
      </c>
      <c r="H4630" s="29" t="n">
        <f aca="false">Inputs!$B$6*E4630</f>
        <v>42500.0000000001</v>
      </c>
      <c r="I4630" s="29" t="n">
        <f aca="false">G4630+H4630</f>
        <v>-45500.0000000002</v>
      </c>
      <c r="J4630" s="29" t="n">
        <f aca="false">J4629+I4630</f>
        <v>870000.000000003</v>
      </c>
    </row>
    <row r="4631" customFormat="false" ht="15" hidden="false" customHeight="false" outlineLevel="0" collapsed="false">
      <c r="A4631" s="26" t="n">
        <v>44201</v>
      </c>
      <c r="B4631" s="27" t="n">
        <v>49.78</v>
      </c>
      <c r="C4631" s="27" t="n">
        <v>53.16</v>
      </c>
      <c r="D4631" s="28" t="n">
        <f aca="false">B4631-B4630</f>
        <v>2.31</v>
      </c>
      <c r="E4631" s="28" t="n">
        <f aca="false">C4631-C4630</f>
        <v>2.79</v>
      </c>
      <c r="F4631" s="29" t="n">
        <f aca="false">Inputs!$B$5*B4631+Inputs!$B$6*C4631</f>
        <v>2320000</v>
      </c>
      <c r="G4631" s="29" t="n">
        <f aca="false">Inputs!$B$5*D4631</f>
        <v>231000</v>
      </c>
      <c r="H4631" s="29" t="n">
        <f aca="false">Inputs!$B$6*E4631</f>
        <v>-139500</v>
      </c>
      <c r="I4631" s="29" t="n">
        <f aca="false">G4631+H4631</f>
        <v>91500.0000000003</v>
      </c>
      <c r="J4631" s="29" t="n">
        <f aca="false">J4630+I4631</f>
        <v>961500.000000003</v>
      </c>
    </row>
    <row r="4632" customFormat="false" ht="15" hidden="false" customHeight="false" outlineLevel="0" collapsed="false">
      <c r="A4632" s="26" t="n">
        <v>44202</v>
      </c>
      <c r="B4632" s="27" t="n">
        <v>50.45</v>
      </c>
      <c r="C4632" s="27" t="n">
        <v>53.8</v>
      </c>
      <c r="D4632" s="28" t="n">
        <f aca="false">B4632-B4631</f>
        <v>0.670000000000002</v>
      </c>
      <c r="E4632" s="28" t="n">
        <f aca="false">C4632-C4631</f>
        <v>0.640000000000001</v>
      </c>
      <c r="F4632" s="29" t="n">
        <f aca="false">Inputs!$B$5*B4632+Inputs!$B$6*C4632</f>
        <v>2355000</v>
      </c>
      <c r="G4632" s="29" t="n">
        <f aca="false">Inputs!$B$5*D4632</f>
        <v>67000.0000000002</v>
      </c>
      <c r="H4632" s="29" t="n">
        <f aca="false">Inputs!$B$6*E4632</f>
        <v>-32000</v>
      </c>
      <c r="I4632" s="29" t="n">
        <f aca="false">G4632+H4632</f>
        <v>35000.0000000001</v>
      </c>
      <c r="J4632" s="29" t="n">
        <f aca="false">J4631+I4632</f>
        <v>996500.000000003</v>
      </c>
    </row>
    <row r="4633" customFormat="false" ht="15" hidden="false" customHeight="false" outlineLevel="0" collapsed="false">
      <c r="A4633" s="26" t="n">
        <v>44203</v>
      </c>
      <c r="B4633" s="27" t="n">
        <v>50.63</v>
      </c>
      <c r="C4633" s="27" t="n">
        <v>53.7</v>
      </c>
      <c r="D4633" s="28" t="n">
        <f aca="false">B4633-B4632</f>
        <v>0.18</v>
      </c>
      <c r="E4633" s="28" t="n">
        <f aca="false">C4633-C4632</f>
        <v>-0.0999999999999943</v>
      </c>
      <c r="F4633" s="29" t="n">
        <f aca="false">Inputs!$B$5*B4633+Inputs!$B$6*C4633</f>
        <v>2378000</v>
      </c>
      <c r="G4633" s="29" t="n">
        <f aca="false">Inputs!$B$5*D4633</f>
        <v>18000</v>
      </c>
      <c r="H4633" s="29" t="n">
        <f aca="false">Inputs!$B$6*E4633</f>
        <v>4999.99999999972</v>
      </c>
      <c r="I4633" s="29" t="n">
        <f aca="false">G4633+H4633</f>
        <v>22999.9999999997</v>
      </c>
      <c r="J4633" s="29" t="n">
        <f aca="false">J4632+I4633</f>
        <v>1019500</v>
      </c>
    </row>
    <row r="4634" customFormat="false" ht="15" hidden="false" customHeight="false" outlineLevel="0" collapsed="false">
      <c r="A4634" s="26" t="n">
        <v>44204</v>
      </c>
      <c r="B4634" s="27" t="n">
        <v>52.14</v>
      </c>
      <c r="C4634" s="27" t="n">
        <v>55.51</v>
      </c>
      <c r="D4634" s="28" t="n">
        <f aca="false">B4634-B4633</f>
        <v>1.51</v>
      </c>
      <c r="E4634" s="28" t="n">
        <f aca="false">C4634-C4633</f>
        <v>1.81</v>
      </c>
      <c r="F4634" s="29" t="n">
        <f aca="false">Inputs!$B$5*B4634+Inputs!$B$6*C4634</f>
        <v>2438500</v>
      </c>
      <c r="G4634" s="29" t="n">
        <f aca="false">Inputs!$B$5*D4634</f>
        <v>151000</v>
      </c>
      <c r="H4634" s="29" t="n">
        <f aca="false">Inputs!$B$6*E4634</f>
        <v>-90499.9999999998</v>
      </c>
      <c r="I4634" s="29" t="n">
        <f aca="false">G4634+H4634</f>
        <v>60500</v>
      </c>
      <c r="J4634" s="29" t="n">
        <f aca="false">J4633+I4634</f>
        <v>1080000</v>
      </c>
    </row>
    <row r="4635" customFormat="false" ht="15" hidden="false" customHeight="false" outlineLevel="0" collapsed="false">
      <c r="A4635" s="26" t="n">
        <v>44207</v>
      </c>
      <c r="B4635" s="27" t="n">
        <v>52.15</v>
      </c>
      <c r="C4635" s="27" t="n">
        <v>54.84</v>
      </c>
      <c r="D4635" s="28" t="n">
        <f aca="false">B4635-B4634</f>
        <v>0.00999999999999801</v>
      </c>
      <c r="E4635" s="28" t="n">
        <f aca="false">C4635-C4634</f>
        <v>-0.669999999999995</v>
      </c>
      <c r="F4635" s="29" t="n">
        <f aca="false">Inputs!$B$5*B4635+Inputs!$B$6*C4635</f>
        <v>2473000</v>
      </c>
      <c r="G4635" s="29" t="n">
        <f aca="false">Inputs!$B$5*D4635</f>
        <v>999.999999999801</v>
      </c>
      <c r="H4635" s="29" t="n">
        <f aca="false">Inputs!$B$6*E4635</f>
        <v>33499.9999999997</v>
      </c>
      <c r="I4635" s="29" t="n">
        <f aca="false">G4635+H4635</f>
        <v>34499.9999999995</v>
      </c>
      <c r="J4635" s="29" t="n">
        <f aca="false">J4634+I4635</f>
        <v>1114500</v>
      </c>
    </row>
    <row r="4636" customFormat="false" ht="15" hidden="false" customHeight="false" outlineLevel="0" collapsed="false">
      <c r="A4636" s="26" t="n">
        <v>44208</v>
      </c>
      <c r="B4636" s="27" t="n">
        <v>53.08</v>
      </c>
      <c r="C4636" s="27" t="n">
        <v>55.98</v>
      </c>
      <c r="D4636" s="28" t="n">
        <f aca="false">B4636-B4635</f>
        <v>0.93</v>
      </c>
      <c r="E4636" s="28" t="n">
        <f aca="false">C4636-C4635</f>
        <v>1.13999999999999</v>
      </c>
      <c r="F4636" s="29" t="n">
        <f aca="false">Inputs!$B$5*B4636+Inputs!$B$6*C4636</f>
        <v>2509000</v>
      </c>
      <c r="G4636" s="29" t="n">
        <f aca="false">Inputs!$B$5*D4636</f>
        <v>93000</v>
      </c>
      <c r="H4636" s="29" t="n">
        <f aca="false">Inputs!$B$6*E4636</f>
        <v>-56999.9999999997</v>
      </c>
      <c r="I4636" s="29" t="n">
        <f aca="false">G4636+H4636</f>
        <v>36000.0000000003</v>
      </c>
      <c r="J4636" s="29" t="n">
        <f aca="false">J4635+I4636</f>
        <v>1150500</v>
      </c>
    </row>
    <row r="4637" customFormat="false" ht="15" hidden="false" customHeight="false" outlineLevel="0" collapsed="false">
      <c r="A4637" s="26" t="n">
        <v>44209</v>
      </c>
      <c r="B4637" s="27" t="n">
        <v>52.81</v>
      </c>
      <c r="C4637" s="27" t="n">
        <v>55.52</v>
      </c>
      <c r="D4637" s="28" t="n">
        <f aca="false">B4637-B4636</f>
        <v>-0.269999999999996</v>
      </c>
      <c r="E4637" s="28" t="n">
        <f aca="false">C4637-C4636</f>
        <v>-0.459999999999994</v>
      </c>
      <c r="F4637" s="29" t="n">
        <f aca="false">Inputs!$B$5*B4637+Inputs!$B$6*C4637</f>
        <v>2505000</v>
      </c>
      <c r="G4637" s="29" t="n">
        <f aca="false">Inputs!$B$5*D4637</f>
        <v>-26999.9999999996</v>
      </c>
      <c r="H4637" s="29" t="n">
        <f aca="false">Inputs!$B$6*E4637</f>
        <v>22999.9999999997</v>
      </c>
      <c r="I4637" s="29" t="n">
        <f aca="false">G4637+H4637</f>
        <v>-3999.99999999992</v>
      </c>
      <c r="J4637" s="29" t="n">
        <f aca="false">J4636+I4637</f>
        <v>1146500</v>
      </c>
    </row>
    <row r="4638" customFormat="false" ht="15" hidden="false" customHeight="false" outlineLevel="0" collapsed="false">
      <c r="A4638" s="26" t="n">
        <v>44210</v>
      </c>
      <c r="B4638" s="27" t="n">
        <v>53.47</v>
      </c>
      <c r="C4638" s="27" t="n">
        <v>55.76</v>
      </c>
      <c r="D4638" s="28" t="n">
        <f aca="false">B4638-B4637</f>
        <v>0.659999999999997</v>
      </c>
      <c r="E4638" s="28" t="n">
        <f aca="false">C4638-C4637</f>
        <v>0.239999999999995</v>
      </c>
      <c r="F4638" s="29" t="n">
        <f aca="false">Inputs!$B$5*B4638+Inputs!$B$6*C4638</f>
        <v>2559000</v>
      </c>
      <c r="G4638" s="29" t="n">
        <f aca="false">Inputs!$B$5*D4638</f>
        <v>65999.9999999997</v>
      </c>
      <c r="H4638" s="29" t="n">
        <f aca="false">Inputs!$B$6*E4638</f>
        <v>-11999.9999999997</v>
      </c>
      <c r="I4638" s="29" t="n">
        <f aca="false">G4638+H4638</f>
        <v>53999.9999999999</v>
      </c>
      <c r="J4638" s="29" t="n">
        <f aca="false">J4637+I4638</f>
        <v>1200500</v>
      </c>
    </row>
    <row r="4639" customFormat="false" ht="15" hidden="false" customHeight="false" outlineLevel="0" collapsed="false">
      <c r="A4639" s="26" t="n">
        <v>44211</v>
      </c>
      <c r="B4639" s="27" t="n">
        <v>52.25</v>
      </c>
      <c r="C4639" s="27" t="n">
        <v>54.8</v>
      </c>
      <c r="D4639" s="28" t="n">
        <f aca="false">B4639-B4638</f>
        <v>-1.22</v>
      </c>
      <c r="E4639" s="28" t="n">
        <f aca="false">C4639-C4638</f>
        <v>-0.960000000000001</v>
      </c>
      <c r="F4639" s="29" t="n">
        <f aca="false">Inputs!$B$5*B4639+Inputs!$B$6*C4639</f>
        <v>2485000</v>
      </c>
      <c r="G4639" s="29" t="n">
        <f aca="false">Inputs!$B$5*D4639</f>
        <v>-122000</v>
      </c>
      <c r="H4639" s="29" t="n">
        <f aca="false">Inputs!$B$6*E4639</f>
        <v>48000</v>
      </c>
      <c r="I4639" s="29" t="n">
        <f aca="false">G4639+H4639</f>
        <v>-73999.9999999998</v>
      </c>
      <c r="J4639" s="29" t="n">
        <f aca="false">J4638+I4639</f>
        <v>1126500</v>
      </c>
    </row>
    <row r="4640" customFormat="false" ht="15" hidden="false" customHeight="false" outlineLevel="0" collapsed="false">
      <c r="A4640" s="26" t="n">
        <v>44215</v>
      </c>
      <c r="B4640" s="27" t="n">
        <v>52.87</v>
      </c>
      <c r="C4640" s="27" t="n">
        <v>55.38</v>
      </c>
      <c r="D4640" s="28" t="n">
        <f aca="false">B4640-B4639</f>
        <v>0.619999999999997</v>
      </c>
      <c r="E4640" s="28" t="n">
        <f aca="false">C4640-C4639</f>
        <v>0.580000000000005</v>
      </c>
      <c r="F4640" s="29" t="n">
        <f aca="false">Inputs!$B$5*B4640+Inputs!$B$6*C4640</f>
        <v>2518000</v>
      </c>
      <c r="G4640" s="29" t="n">
        <f aca="false">Inputs!$B$5*D4640</f>
        <v>61999.9999999997</v>
      </c>
      <c r="H4640" s="29" t="n">
        <f aca="false">Inputs!$B$6*E4640</f>
        <v>-29000.0000000003</v>
      </c>
      <c r="I4640" s="29" t="n">
        <f aca="false">G4640+H4640</f>
        <v>32999.9999999995</v>
      </c>
      <c r="J4640" s="29" t="n">
        <f aca="false">J4639+I4640</f>
        <v>1159500</v>
      </c>
    </row>
    <row r="4641" customFormat="false" ht="15" hidden="false" customHeight="false" outlineLevel="0" collapsed="false">
      <c r="A4641" s="26" t="n">
        <v>44216</v>
      </c>
      <c r="B4641" s="27" t="n">
        <v>53.16</v>
      </c>
      <c r="C4641" s="27" t="n">
        <v>55.66</v>
      </c>
      <c r="D4641" s="28" t="n">
        <f aca="false">B4641-B4640</f>
        <v>0.289999999999999</v>
      </c>
      <c r="E4641" s="28" t="n">
        <f aca="false">C4641-C4640</f>
        <v>0.279999999999994</v>
      </c>
      <c r="F4641" s="29" t="n">
        <f aca="false">Inputs!$B$5*B4641+Inputs!$B$6*C4641</f>
        <v>2533000</v>
      </c>
      <c r="G4641" s="29" t="n">
        <f aca="false">Inputs!$B$5*D4641</f>
        <v>28999.9999999999</v>
      </c>
      <c r="H4641" s="29" t="n">
        <f aca="false">Inputs!$B$6*E4641</f>
        <v>-13999.9999999997</v>
      </c>
      <c r="I4641" s="29" t="n">
        <f aca="false">G4641+H4641</f>
        <v>15000.0000000002</v>
      </c>
      <c r="J4641" s="29" t="n">
        <f aca="false">J4640+I4641</f>
        <v>1174500</v>
      </c>
    </row>
    <row r="4642" customFormat="false" ht="15" hidden="false" customHeight="false" outlineLevel="0" collapsed="false">
      <c r="A4642" s="26" t="n">
        <v>44217</v>
      </c>
      <c r="B4642" s="27" t="n">
        <v>53</v>
      </c>
      <c r="C4642" s="27" t="n">
        <v>55.68</v>
      </c>
      <c r="D4642" s="28" t="n">
        <f aca="false">B4642-B4641</f>
        <v>-0.159999999999997</v>
      </c>
      <c r="E4642" s="28" t="n">
        <f aca="false">C4642-C4641</f>
        <v>0.0200000000000031</v>
      </c>
      <c r="F4642" s="29" t="n">
        <f aca="false">Inputs!$B$5*B4642+Inputs!$B$6*C4642</f>
        <v>2516000</v>
      </c>
      <c r="G4642" s="29" t="n">
        <f aca="false">Inputs!$B$5*D4642</f>
        <v>-15999.9999999997</v>
      </c>
      <c r="H4642" s="29" t="n">
        <f aca="false">Inputs!$B$6*E4642</f>
        <v>-1000.00000000016</v>
      </c>
      <c r="I4642" s="29" t="n">
        <f aca="false">G4642+H4642</f>
        <v>-16999.9999999998</v>
      </c>
      <c r="J4642" s="29" t="n">
        <f aca="false">J4641+I4642</f>
        <v>1157500</v>
      </c>
    </row>
    <row r="4643" customFormat="false" ht="15" hidden="false" customHeight="false" outlineLevel="0" collapsed="false">
      <c r="A4643" s="26" t="n">
        <v>44218</v>
      </c>
      <c r="B4643" s="27" t="n">
        <v>52.28</v>
      </c>
      <c r="C4643" s="27" t="n">
        <v>55.22</v>
      </c>
      <c r="D4643" s="28" t="n">
        <f aca="false">B4643-B4642</f>
        <v>-0.719999999999999</v>
      </c>
      <c r="E4643" s="28" t="n">
        <f aca="false">C4643-C4642</f>
        <v>-0.460000000000001</v>
      </c>
      <c r="F4643" s="29" t="n">
        <f aca="false">Inputs!$B$5*B4643+Inputs!$B$6*C4643</f>
        <v>2467000</v>
      </c>
      <c r="G4643" s="29" t="n">
        <f aca="false">Inputs!$B$5*D4643</f>
        <v>-71999.9999999999</v>
      </c>
      <c r="H4643" s="29" t="n">
        <f aca="false">Inputs!$B$6*E4643</f>
        <v>23000</v>
      </c>
      <c r="I4643" s="29" t="n">
        <f aca="false">G4643+H4643</f>
        <v>-48999.9999999998</v>
      </c>
      <c r="J4643" s="29" t="n">
        <f aca="false">J4642+I4643</f>
        <v>1108500</v>
      </c>
    </row>
    <row r="4644" customFormat="false" ht="15" hidden="false" customHeight="false" outlineLevel="0" collapsed="false">
      <c r="A4644" s="26" t="n">
        <v>44221</v>
      </c>
      <c r="B4644" s="27" t="n">
        <v>52.78</v>
      </c>
      <c r="C4644" s="27" t="n">
        <v>55.44</v>
      </c>
      <c r="D4644" s="28" t="n">
        <f aca="false">B4644-B4643</f>
        <v>0.5</v>
      </c>
      <c r="E4644" s="28" t="n">
        <f aca="false">C4644-C4643</f>
        <v>0.219999999999999</v>
      </c>
      <c r="F4644" s="29" t="n">
        <f aca="false">Inputs!$B$5*B4644+Inputs!$B$6*C4644</f>
        <v>2506000</v>
      </c>
      <c r="G4644" s="29" t="n">
        <f aca="false">Inputs!$B$5*D4644</f>
        <v>50000</v>
      </c>
      <c r="H4644" s="29" t="n">
        <f aca="false">Inputs!$B$6*E4644</f>
        <v>-10999.9999999999</v>
      </c>
      <c r="I4644" s="29" t="n">
        <f aca="false">G4644+H4644</f>
        <v>39000.0000000001</v>
      </c>
      <c r="J4644" s="29" t="n">
        <f aca="false">J4643+I4644</f>
        <v>1147500</v>
      </c>
    </row>
    <row r="4645" customFormat="false" ht="15" hidden="false" customHeight="false" outlineLevel="0" collapsed="false">
      <c r="A4645" s="26" t="n">
        <v>44222</v>
      </c>
      <c r="B4645" s="27" t="n">
        <v>52.61</v>
      </c>
      <c r="C4645" s="27" t="n">
        <v>55.26</v>
      </c>
      <c r="D4645" s="28" t="n">
        <f aca="false">B4645-B4644</f>
        <v>-0.170000000000002</v>
      </c>
      <c r="E4645" s="28" t="n">
        <f aca="false">C4645-C4644</f>
        <v>-0.18</v>
      </c>
      <c r="F4645" s="29" t="n">
        <f aca="false">Inputs!$B$5*B4645+Inputs!$B$6*C4645</f>
        <v>2498000</v>
      </c>
      <c r="G4645" s="29" t="n">
        <f aca="false">Inputs!$B$5*D4645</f>
        <v>-17000.0000000002</v>
      </c>
      <c r="H4645" s="29" t="n">
        <f aca="false">Inputs!$B$6*E4645</f>
        <v>8999.99999999999</v>
      </c>
      <c r="I4645" s="29" t="n">
        <f aca="false">G4645+H4645</f>
        <v>-8000.00000000019</v>
      </c>
      <c r="J4645" s="29" t="n">
        <f aca="false">J4644+I4645</f>
        <v>1139500</v>
      </c>
    </row>
    <row r="4646" customFormat="false" ht="15" hidden="false" customHeight="false" outlineLevel="0" collapsed="false">
      <c r="A4646" s="26" t="n">
        <v>44223</v>
      </c>
      <c r="B4646" s="27" t="n">
        <v>52.81</v>
      </c>
      <c r="C4646" s="27" t="n">
        <v>55.07</v>
      </c>
      <c r="D4646" s="28" t="n">
        <f aca="false">B4646-B4645</f>
        <v>0.200000000000003</v>
      </c>
      <c r="E4646" s="28" t="n">
        <f aca="false">C4646-C4645</f>
        <v>-0.189999999999998</v>
      </c>
      <c r="F4646" s="29" t="n">
        <f aca="false">Inputs!$B$5*B4646+Inputs!$B$6*C4646</f>
        <v>2527500</v>
      </c>
      <c r="G4646" s="29" t="n">
        <f aca="false">Inputs!$B$5*D4646</f>
        <v>20000.0000000003</v>
      </c>
      <c r="H4646" s="29" t="n">
        <f aca="false">Inputs!$B$6*E4646</f>
        <v>9499.99999999989</v>
      </c>
      <c r="I4646" s="29" t="n">
        <f aca="false">G4646+H4646</f>
        <v>29500.0000000002</v>
      </c>
      <c r="J4646" s="29" t="n">
        <f aca="false">J4645+I4646</f>
        <v>1169000</v>
      </c>
    </row>
    <row r="4647" customFormat="false" ht="15" hidden="false" customHeight="false" outlineLevel="0" collapsed="false">
      <c r="A4647" s="26" t="n">
        <v>44224</v>
      </c>
      <c r="B4647" s="27" t="n">
        <v>52.26</v>
      </c>
      <c r="C4647" s="27" t="n">
        <v>54.87</v>
      </c>
      <c r="D4647" s="28" t="n">
        <f aca="false">B4647-B4646</f>
        <v>-0.550000000000004</v>
      </c>
      <c r="E4647" s="28" t="n">
        <f aca="false">C4647-C4646</f>
        <v>-0.200000000000003</v>
      </c>
      <c r="F4647" s="29" t="n">
        <f aca="false">Inputs!$B$5*B4647+Inputs!$B$6*C4647</f>
        <v>2482500</v>
      </c>
      <c r="G4647" s="29" t="n">
        <f aca="false">Inputs!$B$5*D4647</f>
        <v>-55000.0000000004</v>
      </c>
      <c r="H4647" s="29" t="n">
        <f aca="false">Inputs!$B$6*E4647</f>
        <v>10000.0000000001</v>
      </c>
      <c r="I4647" s="29" t="n">
        <f aca="false">G4647+H4647</f>
        <v>-45000.0000000003</v>
      </c>
      <c r="J4647" s="29" t="n">
        <f aca="false">J4646+I4647</f>
        <v>1124000</v>
      </c>
    </row>
    <row r="4648" customFormat="false" ht="15" hidden="false" customHeight="false" outlineLevel="0" collapsed="false">
      <c r="A4648" s="26" t="n">
        <v>44225</v>
      </c>
      <c r="B4648" s="27" t="n">
        <v>52.16</v>
      </c>
      <c r="C4648" s="27" t="n">
        <v>55.25</v>
      </c>
      <c r="D4648" s="28" t="n">
        <f aca="false">B4648-B4647</f>
        <v>-0.100000000000001</v>
      </c>
      <c r="E4648" s="28" t="n">
        <f aca="false">C4648-C4647</f>
        <v>0.380000000000003</v>
      </c>
      <c r="F4648" s="29" t="n">
        <f aca="false">Inputs!$B$5*B4648+Inputs!$B$6*C4648</f>
        <v>2453500</v>
      </c>
      <c r="G4648" s="29" t="n">
        <f aca="false">Inputs!$B$5*D4648</f>
        <v>-10000.0000000001</v>
      </c>
      <c r="H4648" s="29" t="n">
        <f aca="false">Inputs!$B$6*E4648</f>
        <v>-19000.0000000001</v>
      </c>
      <c r="I4648" s="29" t="n">
        <f aca="false">G4648+H4648</f>
        <v>-29000.0000000003</v>
      </c>
      <c r="J4648" s="29" t="n">
        <f aca="false">J4647+I4648</f>
        <v>1095000</v>
      </c>
    </row>
    <row r="4649" customFormat="false" ht="15" hidden="false" customHeight="false" outlineLevel="0" collapsed="false">
      <c r="A4649" s="26" t="n">
        <v>44228</v>
      </c>
      <c r="B4649" s="27" t="n">
        <v>53.55</v>
      </c>
      <c r="C4649" s="27" t="n">
        <v>56.42</v>
      </c>
      <c r="D4649" s="28" t="n">
        <f aca="false">B4649-B4648</f>
        <v>1.39</v>
      </c>
      <c r="E4649" s="28" t="n">
        <f aca="false">C4649-C4648</f>
        <v>1.17</v>
      </c>
      <c r="F4649" s="29" t="n">
        <f aca="false">Inputs!$B$5*B4649+Inputs!$B$6*C4649</f>
        <v>2534000</v>
      </c>
      <c r="G4649" s="29" t="n">
        <f aca="false">Inputs!$B$5*D4649</f>
        <v>139000</v>
      </c>
      <c r="H4649" s="29" t="n">
        <f aca="false">Inputs!$B$6*E4649</f>
        <v>-58500.0000000001</v>
      </c>
      <c r="I4649" s="29" t="n">
        <f aca="false">G4649+H4649</f>
        <v>80500</v>
      </c>
      <c r="J4649" s="29" t="n">
        <f aca="false">J4648+I4649</f>
        <v>1175500</v>
      </c>
    </row>
    <row r="4650" customFormat="false" ht="15" hidden="false" customHeight="false" outlineLevel="0" collapsed="false">
      <c r="A4650" s="26" t="n">
        <v>44229</v>
      </c>
      <c r="B4650" s="27" t="n">
        <v>54.77</v>
      </c>
      <c r="C4650" s="27" t="n">
        <v>57.62</v>
      </c>
      <c r="D4650" s="28" t="n">
        <f aca="false">B4650-B4649</f>
        <v>1.22000000000001</v>
      </c>
      <c r="E4650" s="28" t="n">
        <f aca="false">C4650-C4649</f>
        <v>1.2</v>
      </c>
      <c r="F4650" s="29" t="n">
        <f aca="false">Inputs!$B$5*B4650+Inputs!$B$6*C4650</f>
        <v>2596000</v>
      </c>
      <c r="G4650" s="29" t="n">
        <f aca="false">Inputs!$B$5*D4650</f>
        <v>122000.000000001</v>
      </c>
      <c r="H4650" s="29" t="n">
        <f aca="false">Inputs!$B$6*E4650</f>
        <v>-59999.9999999998</v>
      </c>
      <c r="I4650" s="29" t="n">
        <f aca="false">G4650+H4650</f>
        <v>62000.0000000008</v>
      </c>
      <c r="J4650" s="29" t="n">
        <f aca="false">J4649+I4650</f>
        <v>1237500</v>
      </c>
    </row>
    <row r="4651" customFormat="false" ht="15" hidden="false" customHeight="false" outlineLevel="0" collapsed="false">
      <c r="A4651" s="26" t="n">
        <v>44230</v>
      </c>
      <c r="B4651" s="27" t="n">
        <v>55.67</v>
      </c>
      <c r="C4651" s="27" t="n">
        <v>58.61</v>
      </c>
      <c r="D4651" s="28" t="n">
        <f aca="false">B4651-B4650</f>
        <v>0.899999999999999</v>
      </c>
      <c r="E4651" s="28" t="n">
        <f aca="false">C4651-C4650</f>
        <v>0.990000000000002</v>
      </c>
      <c r="F4651" s="29" t="n">
        <f aca="false">Inputs!$B$5*B4651+Inputs!$B$6*C4651</f>
        <v>2636500</v>
      </c>
      <c r="G4651" s="29" t="n">
        <f aca="false">Inputs!$B$5*D4651</f>
        <v>89999.9999999999</v>
      </c>
      <c r="H4651" s="29" t="n">
        <f aca="false">Inputs!$B$6*E4651</f>
        <v>-49500.0000000001</v>
      </c>
      <c r="I4651" s="29" t="n">
        <f aca="false">G4651+H4651</f>
        <v>40499.9999999998</v>
      </c>
      <c r="J4651" s="29" t="n">
        <f aca="false">J4650+I4651</f>
        <v>1278000</v>
      </c>
    </row>
    <row r="4652" customFormat="false" ht="15" hidden="false" customHeight="false" outlineLevel="0" collapsed="false">
      <c r="A4652" s="26" t="n">
        <v>44231</v>
      </c>
      <c r="B4652" s="27" t="n">
        <v>56.19</v>
      </c>
      <c r="C4652" s="27" t="n">
        <v>58.98</v>
      </c>
      <c r="D4652" s="28" t="n">
        <f aca="false">B4652-B4651</f>
        <v>0.519999999999996</v>
      </c>
      <c r="E4652" s="28" t="n">
        <f aca="false">C4652-C4651</f>
        <v>0.369999999999997</v>
      </c>
      <c r="F4652" s="29" t="n">
        <f aca="false">Inputs!$B$5*B4652+Inputs!$B$6*C4652</f>
        <v>2670000</v>
      </c>
      <c r="G4652" s="29" t="n">
        <f aca="false">Inputs!$B$5*D4652</f>
        <v>51999.9999999996</v>
      </c>
      <c r="H4652" s="29" t="n">
        <f aca="false">Inputs!$B$6*E4652</f>
        <v>-18499.9999999999</v>
      </c>
      <c r="I4652" s="29" t="n">
        <f aca="false">G4652+H4652</f>
        <v>33499.9999999997</v>
      </c>
      <c r="J4652" s="29" t="n">
        <f aca="false">J4651+I4652</f>
        <v>1311500</v>
      </c>
    </row>
    <row r="4653" customFormat="false" ht="15" hidden="false" customHeight="false" outlineLevel="0" collapsed="false">
      <c r="A4653" s="26" t="n">
        <v>44232</v>
      </c>
      <c r="B4653" s="27" t="n">
        <v>56.8</v>
      </c>
      <c r="C4653" s="27" t="n">
        <v>59.48</v>
      </c>
      <c r="D4653" s="28" t="n">
        <f aca="false">B4653-B4652</f>
        <v>0.609999999999999</v>
      </c>
      <c r="E4653" s="28" t="n">
        <f aca="false">C4653-C4652</f>
        <v>0.5</v>
      </c>
      <c r="F4653" s="29" t="n">
        <f aca="false">Inputs!$B$5*B4653+Inputs!$B$6*C4653</f>
        <v>2706000</v>
      </c>
      <c r="G4653" s="29" t="n">
        <f aca="false">Inputs!$B$5*D4653</f>
        <v>60999.9999999999</v>
      </c>
      <c r="H4653" s="29" t="n">
        <f aca="false">Inputs!$B$6*E4653</f>
        <v>-25000</v>
      </c>
      <c r="I4653" s="29" t="n">
        <f aca="false">G4653+H4653</f>
        <v>35999.9999999999</v>
      </c>
      <c r="J4653" s="29" t="n">
        <f aca="false">J4652+I4653</f>
        <v>1347500</v>
      </c>
    </row>
    <row r="4654" customFormat="false" ht="15" hidden="false" customHeight="false" outlineLevel="0" collapsed="false">
      <c r="A4654" s="26" t="n">
        <v>44235</v>
      </c>
      <c r="B4654" s="27" t="n">
        <v>57.95</v>
      </c>
      <c r="C4654" s="27" t="n">
        <v>60.17</v>
      </c>
      <c r="D4654" s="28" t="n">
        <f aca="false">B4654-B4653</f>
        <v>1.15000000000001</v>
      </c>
      <c r="E4654" s="28" t="n">
        <f aca="false">C4654-C4653</f>
        <v>0.690000000000005</v>
      </c>
      <c r="F4654" s="29" t="n">
        <f aca="false">Inputs!$B$5*B4654+Inputs!$B$6*C4654</f>
        <v>2786500</v>
      </c>
      <c r="G4654" s="29" t="n">
        <f aca="false">Inputs!$B$5*D4654</f>
        <v>115000.000000001</v>
      </c>
      <c r="H4654" s="29" t="n">
        <f aca="false">Inputs!$B$6*E4654</f>
        <v>-34500.0000000002</v>
      </c>
      <c r="I4654" s="29" t="n">
        <f aca="false">G4654+H4654</f>
        <v>80500.0000000003</v>
      </c>
      <c r="J4654" s="29" t="n">
        <f aca="false">J4653+I4654</f>
        <v>1428000</v>
      </c>
    </row>
    <row r="4655" customFormat="false" ht="15" hidden="false" customHeight="false" outlineLevel="0" collapsed="false">
      <c r="A4655" s="26" t="n">
        <v>44236</v>
      </c>
      <c r="B4655" s="27" t="n">
        <v>58.34</v>
      </c>
      <c r="C4655" s="27" t="n">
        <v>60.74</v>
      </c>
      <c r="D4655" s="28" t="n">
        <f aca="false">B4655-B4654</f>
        <v>0.390000000000001</v>
      </c>
      <c r="E4655" s="28" t="n">
        <f aca="false">C4655-C4654</f>
        <v>0.57</v>
      </c>
      <c r="F4655" s="29" t="n">
        <f aca="false">Inputs!$B$5*B4655+Inputs!$B$6*C4655</f>
        <v>2797000</v>
      </c>
      <c r="G4655" s="29" t="n">
        <f aca="false">Inputs!$B$5*D4655</f>
        <v>39000.0000000001</v>
      </c>
      <c r="H4655" s="29" t="n">
        <f aca="false">Inputs!$B$6*E4655</f>
        <v>-28500</v>
      </c>
      <c r="I4655" s="29" t="n">
        <f aca="false">G4655+H4655</f>
        <v>10500</v>
      </c>
      <c r="J4655" s="29" t="n">
        <f aca="false">J4654+I4655</f>
        <v>1438500</v>
      </c>
    </row>
    <row r="4656" customFormat="false" ht="15" hidden="false" customHeight="false" outlineLevel="0" collapsed="false">
      <c r="A4656" s="26" t="n">
        <v>44237</v>
      </c>
      <c r="B4656" s="27" t="n">
        <v>58.69</v>
      </c>
      <c r="C4656" s="27" t="n">
        <v>61.17</v>
      </c>
      <c r="D4656" s="28" t="n">
        <f aca="false">B4656-B4655</f>
        <v>0.349999999999994</v>
      </c>
      <c r="E4656" s="28" t="n">
        <f aca="false">C4656-C4655</f>
        <v>0.43</v>
      </c>
      <c r="F4656" s="29" t="n">
        <f aca="false">Inputs!$B$5*B4656+Inputs!$B$6*C4656</f>
        <v>2810500</v>
      </c>
      <c r="G4656" s="29" t="n">
        <f aca="false">Inputs!$B$5*D4656</f>
        <v>34999.9999999994</v>
      </c>
      <c r="H4656" s="29" t="n">
        <f aca="false">Inputs!$B$6*E4656</f>
        <v>-21500</v>
      </c>
      <c r="I4656" s="29" t="n">
        <f aca="false">G4656+H4656</f>
        <v>13499.9999999994</v>
      </c>
      <c r="J4656" s="29" t="n">
        <f aca="false">J4655+I4656</f>
        <v>1452000</v>
      </c>
    </row>
    <row r="4657" customFormat="false" ht="15" hidden="false" customHeight="false" outlineLevel="0" collapsed="false">
      <c r="A4657" s="26" t="n">
        <v>44238</v>
      </c>
      <c r="B4657" s="27" t="n">
        <v>58.22</v>
      </c>
      <c r="C4657" s="27" t="n">
        <v>61.09</v>
      </c>
      <c r="D4657" s="28" t="n">
        <f aca="false">B4657-B4656</f>
        <v>-0.469999999999999</v>
      </c>
      <c r="E4657" s="28" t="n">
        <f aca="false">C4657-C4656</f>
        <v>-0.0799999999999983</v>
      </c>
      <c r="F4657" s="29" t="n">
        <f aca="false">Inputs!$B$5*B4657+Inputs!$B$6*C4657</f>
        <v>2767500</v>
      </c>
      <c r="G4657" s="29" t="n">
        <f aca="false">Inputs!$B$5*D4657</f>
        <v>-46999.9999999999</v>
      </c>
      <c r="H4657" s="29" t="n">
        <f aca="false">Inputs!$B$6*E4657</f>
        <v>3999.99999999991</v>
      </c>
      <c r="I4657" s="29" t="n">
        <f aca="false">G4657+H4657</f>
        <v>-43000</v>
      </c>
      <c r="J4657" s="29" t="n">
        <f aca="false">J4656+I4657</f>
        <v>1409000</v>
      </c>
    </row>
    <row r="4658" customFormat="false" ht="15" hidden="false" customHeight="false" outlineLevel="0" collapsed="false">
      <c r="A4658" s="26" t="n">
        <v>44239</v>
      </c>
      <c r="B4658" s="27" t="n">
        <v>59.5</v>
      </c>
      <c r="C4658" s="27" t="n">
        <v>62.47</v>
      </c>
      <c r="D4658" s="28" t="n">
        <f aca="false">B4658-B4657</f>
        <v>1.28</v>
      </c>
      <c r="E4658" s="28" t="n">
        <f aca="false">C4658-C4657</f>
        <v>1.38</v>
      </c>
      <c r="F4658" s="29" t="n">
        <f aca="false">Inputs!$B$5*B4658+Inputs!$B$6*C4658</f>
        <v>2826500</v>
      </c>
      <c r="G4658" s="29" t="n">
        <f aca="false">Inputs!$B$5*D4658</f>
        <v>128000</v>
      </c>
      <c r="H4658" s="29" t="n">
        <f aca="false">Inputs!$B$6*E4658</f>
        <v>-68999.9999999998</v>
      </c>
      <c r="I4658" s="29" t="n">
        <f aca="false">G4658+H4658</f>
        <v>59000.0000000004</v>
      </c>
      <c r="J4658" s="29" t="n">
        <f aca="false">J4657+I4658</f>
        <v>1468000</v>
      </c>
    </row>
    <row r="4659" customFormat="false" ht="15" hidden="false" customHeight="false" outlineLevel="0" collapsed="false">
      <c r="A4659" s="26" t="n">
        <v>44243</v>
      </c>
      <c r="B4659" s="27" t="n">
        <v>60.07</v>
      </c>
      <c r="C4659" s="27" t="n">
        <v>63.96</v>
      </c>
      <c r="D4659" s="28" t="n">
        <f aca="false">B4659-B4658</f>
        <v>0.57</v>
      </c>
      <c r="E4659" s="28" t="n">
        <f aca="false">C4659-C4658</f>
        <v>1.49</v>
      </c>
      <c r="F4659" s="29" t="n">
        <f aca="false">Inputs!$B$5*B4659+Inputs!$B$6*C4659</f>
        <v>2809000</v>
      </c>
      <c r="G4659" s="29" t="n">
        <f aca="false">Inputs!$B$5*D4659</f>
        <v>57000</v>
      </c>
      <c r="H4659" s="29" t="n">
        <f aca="false">Inputs!$B$6*E4659</f>
        <v>-74500.0000000001</v>
      </c>
      <c r="I4659" s="29" t="n">
        <f aca="false">G4659+H4659</f>
        <v>-17500.0000000001</v>
      </c>
      <c r="J4659" s="29" t="n">
        <f aca="false">J4658+I4659</f>
        <v>1450500</v>
      </c>
    </row>
    <row r="4660" customFormat="false" ht="15" hidden="false" customHeight="false" outlineLevel="0" collapsed="false">
      <c r="A4660" s="26" t="n">
        <v>44244</v>
      </c>
      <c r="B4660" s="27" t="n">
        <v>61.09</v>
      </c>
      <c r="C4660" s="27" t="n">
        <v>65.02</v>
      </c>
      <c r="D4660" s="28" t="n">
        <f aca="false">B4660-B4659</f>
        <v>1.02</v>
      </c>
      <c r="E4660" s="28" t="n">
        <f aca="false">C4660-C4659</f>
        <v>1.06</v>
      </c>
      <c r="F4660" s="29" t="n">
        <f aca="false">Inputs!$B$5*B4660+Inputs!$B$6*C4660</f>
        <v>2858000</v>
      </c>
      <c r="G4660" s="29" t="n">
        <f aca="false">Inputs!$B$5*D4660</f>
        <v>102000</v>
      </c>
      <c r="H4660" s="29" t="n">
        <f aca="false">Inputs!$B$6*E4660</f>
        <v>-52999.9999999998</v>
      </c>
      <c r="I4660" s="29" t="n">
        <f aca="false">G4660+H4660</f>
        <v>49000.0000000005</v>
      </c>
      <c r="J4660" s="29" t="n">
        <f aca="false">J4659+I4660</f>
        <v>1499500</v>
      </c>
    </row>
    <row r="4661" customFormat="false" ht="15" hidden="false" customHeight="false" outlineLevel="0" collapsed="false">
      <c r="A4661" s="26" t="n">
        <v>44245</v>
      </c>
      <c r="B4661" s="27" t="n">
        <v>60.4</v>
      </c>
      <c r="C4661" s="27" t="n">
        <v>64.09</v>
      </c>
      <c r="D4661" s="28" t="n">
        <f aca="false">B4661-B4660</f>
        <v>-0.690000000000005</v>
      </c>
      <c r="E4661" s="28" t="n">
        <f aca="false">C4661-C4660</f>
        <v>-0.929999999999993</v>
      </c>
      <c r="F4661" s="29" t="n">
        <f aca="false">Inputs!$B$5*B4661+Inputs!$B$6*C4661</f>
        <v>2835500</v>
      </c>
      <c r="G4661" s="29" t="n">
        <f aca="false">Inputs!$B$5*D4661</f>
        <v>-69000.0000000005</v>
      </c>
      <c r="H4661" s="29" t="n">
        <f aca="false">Inputs!$B$6*E4661</f>
        <v>46499.9999999996</v>
      </c>
      <c r="I4661" s="29" t="n">
        <f aca="false">G4661+H4661</f>
        <v>-22500.0000000009</v>
      </c>
      <c r="J4661" s="29" t="n">
        <f aca="false">J4660+I4661</f>
        <v>1477000</v>
      </c>
    </row>
    <row r="4662" customFormat="false" ht="15" hidden="false" customHeight="false" outlineLevel="0" collapsed="false">
      <c r="A4662" s="26" t="n">
        <v>44246</v>
      </c>
      <c r="B4662" s="27" t="n">
        <v>59.12</v>
      </c>
      <c r="C4662" s="27" t="n">
        <v>62.84</v>
      </c>
      <c r="D4662" s="28" t="n">
        <f aca="false">B4662-B4661</f>
        <v>-1.28</v>
      </c>
      <c r="E4662" s="28" t="n">
        <f aca="false">C4662-C4661</f>
        <v>-1.25</v>
      </c>
      <c r="F4662" s="29" t="n">
        <f aca="false">Inputs!$B$5*B4662+Inputs!$B$6*C4662</f>
        <v>2770000</v>
      </c>
      <c r="G4662" s="29" t="n">
        <f aca="false">Inputs!$B$5*D4662</f>
        <v>-128000</v>
      </c>
      <c r="H4662" s="29" t="n">
        <f aca="false">Inputs!$B$6*E4662</f>
        <v>62500</v>
      </c>
      <c r="I4662" s="29" t="n">
        <f aca="false">G4662+H4662</f>
        <v>-65500.0000000001</v>
      </c>
      <c r="J4662" s="29" t="n">
        <f aca="false">J4661+I4662</f>
        <v>1411500</v>
      </c>
    </row>
    <row r="4663" customFormat="false" ht="15" hidden="false" customHeight="false" outlineLevel="0" collapsed="false">
      <c r="A4663" s="26" t="n">
        <v>44249</v>
      </c>
      <c r="B4663" s="27" t="n">
        <v>61.67</v>
      </c>
      <c r="C4663" s="27" t="n">
        <v>64.73</v>
      </c>
      <c r="D4663" s="28" t="n">
        <f aca="false">B4663-B4662</f>
        <v>2.55</v>
      </c>
      <c r="E4663" s="28" t="n">
        <f aca="false">C4663-C4662</f>
        <v>1.89</v>
      </c>
      <c r="F4663" s="29" t="n">
        <f aca="false">Inputs!$B$5*B4663+Inputs!$B$6*C4663</f>
        <v>2930500</v>
      </c>
      <c r="G4663" s="29" t="n">
        <f aca="false">Inputs!$B$5*D4663</f>
        <v>255000</v>
      </c>
      <c r="H4663" s="29" t="n">
        <f aca="false">Inputs!$B$6*E4663</f>
        <v>-94500</v>
      </c>
      <c r="I4663" s="29" t="n">
        <f aca="false">G4663+H4663</f>
        <v>160500</v>
      </c>
      <c r="J4663" s="29" t="n">
        <f aca="false">J4662+I4663</f>
        <v>1572000</v>
      </c>
    </row>
    <row r="4664" customFormat="false" ht="15" hidden="false" customHeight="false" outlineLevel="0" collapsed="false">
      <c r="A4664" s="26" t="n">
        <v>44250</v>
      </c>
      <c r="B4664" s="27" t="n">
        <v>61.66</v>
      </c>
      <c r="C4664" s="27" t="n">
        <v>65.16</v>
      </c>
      <c r="D4664" s="28" t="n">
        <f aca="false">B4664-B4663</f>
        <v>-0.0100000000000051</v>
      </c>
      <c r="E4664" s="28" t="n">
        <f aca="false">C4664-C4663</f>
        <v>0.429999999999993</v>
      </c>
      <c r="F4664" s="29" t="n">
        <f aca="false">Inputs!$B$5*B4664+Inputs!$B$6*C4664</f>
        <v>2908000</v>
      </c>
      <c r="G4664" s="29" t="n">
        <f aca="false">Inputs!$B$5*D4664</f>
        <v>-1000.00000000051</v>
      </c>
      <c r="H4664" s="29" t="n">
        <f aca="false">Inputs!$B$6*E4664</f>
        <v>-21499.9999999996</v>
      </c>
      <c r="I4664" s="29" t="n">
        <f aca="false">G4664+H4664</f>
        <v>-22500.0000000001</v>
      </c>
      <c r="J4664" s="29" t="n">
        <f aca="false">J4663+I4664</f>
        <v>1549500</v>
      </c>
    </row>
    <row r="4665" customFormat="false" ht="15" hidden="false" customHeight="false" outlineLevel="0" collapsed="false">
      <c r="A4665" s="26" t="n">
        <v>44251</v>
      </c>
      <c r="B4665" s="27" t="n">
        <v>63.21</v>
      </c>
      <c r="C4665" s="27" t="n">
        <v>66.85</v>
      </c>
      <c r="D4665" s="28" t="n">
        <f aca="false">B4665-B4664</f>
        <v>1.55</v>
      </c>
      <c r="E4665" s="28" t="n">
        <f aca="false">C4665-C4664</f>
        <v>1.69</v>
      </c>
      <c r="F4665" s="29" t="n">
        <f aca="false">Inputs!$B$5*B4665+Inputs!$B$6*C4665</f>
        <v>2978500</v>
      </c>
      <c r="G4665" s="29" t="n">
        <f aca="false">Inputs!$B$5*D4665</f>
        <v>155000</v>
      </c>
      <c r="H4665" s="29" t="n">
        <f aca="false">Inputs!$B$6*E4665</f>
        <v>-84499.9999999999</v>
      </c>
      <c r="I4665" s="29" t="n">
        <f aca="false">G4665+H4665</f>
        <v>70500.0000000006</v>
      </c>
      <c r="J4665" s="29" t="n">
        <f aca="false">J4664+I4665</f>
        <v>1620000</v>
      </c>
    </row>
    <row r="4666" customFormat="false" ht="15" hidden="false" customHeight="false" outlineLevel="0" collapsed="false">
      <c r="A4666" s="26" t="n">
        <v>44252</v>
      </c>
      <c r="B4666" s="27" t="n">
        <v>63.43</v>
      </c>
      <c r="C4666" s="27" t="n">
        <v>66.69</v>
      </c>
      <c r="D4666" s="28" t="n">
        <f aca="false">B4666-B4665</f>
        <v>0.219999999999999</v>
      </c>
      <c r="E4666" s="28" t="n">
        <f aca="false">C4666-C4665</f>
        <v>-0.159999999999997</v>
      </c>
      <c r="F4666" s="29" t="n">
        <f aca="false">Inputs!$B$5*B4666+Inputs!$B$6*C4666</f>
        <v>3008500</v>
      </c>
      <c r="G4666" s="29" t="n">
        <f aca="false">Inputs!$B$5*D4666</f>
        <v>21999.9999999999</v>
      </c>
      <c r="H4666" s="29" t="n">
        <f aca="false">Inputs!$B$6*E4666</f>
        <v>7999.99999999983</v>
      </c>
      <c r="I4666" s="29" t="n">
        <f aca="false">G4666+H4666</f>
        <v>29999.9999999997</v>
      </c>
      <c r="J4666" s="29" t="n">
        <f aca="false">J4665+I4666</f>
        <v>1650000</v>
      </c>
    </row>
    <row r="4667" customFormat="false" ht="15" hidden="false" customHeight="false" outlineLevel="0" collapsed="false">
      <c r="A4667" s="26" t="n">
        <v>44253</v>
      </c>
      <c r="B4667" s="27" t="n">
        <v>61.55</v>
      </c>
      <c r="C4667" s="27" t="n">
        <v>65.86</v>
      </c>
      <c r="D4667" s="28" t="n">
        <f aca="false">B4667-B4666</f>
        <v>-1.88</v>
      </c>
      <c r="E4667" s="28" t="n">
        <f aca="false">C4667-C4666</f>
        <v>-0.829999999999998</v>
      </c>
      <c r="F4667" s="29" t="n">
        <f aca="false">Inputs!$B$5*B4667+Inputs!$B$6*C4667</f>
        <v>2862000</v>
      </c>
      <c r="G4667" s="29" t="n">
        <f aca="false">Inputs!$B$5*D4667</f>
        <v>-188000</v>
      </c>
      <c r="H4667" s="29" t="n">
        <f aca="false">Inputs!$B$6*E4667</f>
        <v>41499.9999999999</v>
      </c>
      <c r="I4667" s="29" t="n">
        <f aca="false">G4667+H4667</f>
        <v>-146500</v>
      </c>
      <c r="J4667" s="29" t="n">
        <f aca="false">J4666+I4667</f>
        <v>1503500</v>
      </c>
    </row>
    <row r="4668" customFormat="false" ht="15" hidden="false" customHeight="false" outlineLevel="0" collapsed="false">
      <c r="A4668" s="26" t="n">
        <v>44256</v>
      </c>
      <c r="B4668" s="27" t="n">
        <v>60.54</v>
      </c>
      <c r="C4668" s="27" t="n">
        <v>64.56</v>
      </c>
      <c r="D4668" s="28" t="n">
        <f aca="false">B4668-B4667</f>
        <v>-1.01</v>
      </c>
      <c r="E4668" s="28" t="n">
        <f aca="false">C4668-C4667</f>
        <v>-1.3</v>
      </c>
      <c r="F4668" s="29" t="n">
        <f aca="false">Inputs!$B$5*B4668+Inputs!$B$6*C4668</f>
        <v>2826000</v>
      </c>
      <c r="G4668" s="29" t="n">
        <f aca="false">Inputs!$B$5*D4668</f>
        <v>-101000</v>
      </c>
      <c r="H4668" s="29" t="n">
        <f aca="false">Inputs!$B$6*E4668</f>
        <v>64999.9999999999</v>
      </c>
      <c r="I4668" s="29" t="n">
        <f aca="false">G4668+H4668</f>
        <v>-35999.9999999999</v>
      </c>
      <c r="J4668" s="29" t="n">
        <f aca="false">J4667+I4668</f>
        <v>1467500</v>
      </c>
    </row>
    <row r="4669" customFormat="false" ht="15" hidden="false" customHeight="false" outlineLevel="0" collapsed="false">
      <c r="A4669" s="26" t="n">
        <v>44257</v>
      </c>
      <c r="B4669" s="27" t="n">
        <v>59.7</v>
      </c>
      <c r="C4669" s="27" t="n">
        <v>63.17</v>
      </c>
      <c r="D4669" s="28" t="n">
        <f aca="false">B4669-B4668</f>
        <v>-0.839999999999996</v>
      </c>
      <c r="E4669" s="28" t="n">
        <f aca="false">C4669-C4668</f>
        <v>-1.39</v>
      </c>
      <c r="F4669" s="29" t="n">
        <f aca="false">Inputs!$B$5*B4669+Inputs!$B$6*C4669</f>
        <v>2811500</v>
      </c>
      <c r="G4669" s="29" t="n">
        <f aca="false">Inputs!$B$5*D4669</f>
        <v>-83999.9999999996</v>
      </c>
      <c r="H4669" s="29" t="n">
        <f aca="false">Inputs!$B$6*E4669</f>
        <v>69500</v>
      </c>
      <c r="I4669" s="29" t="n">
        <f aca="false">G4669+H4669</f>
        <v>-14499.9999999996</v>
      </c>
      <c r="J4669" s="29" t="n">
        <f aca="false">J4668+I4669</f>
        <v>1453000</v>
      </c>
    </row>
    <row r="4670" customFormat="false" ht="15" hidden="false" customHeight="false" outlineLevel="0" collapsed="false">
      <c r="A4670" s="26" t="n">
        <v>44258</v>
      </c>
      <c r="B4670" s="27" t="n">
        <v>61.33</v>
      </c>
      <c r="C4670" s="27" t="n">
        <v>64.7</v>
      </c>
      <c r="D4670" s="28" t="n">
        <f aca="false">B4670-B4669</f>
        <v>1.63</v>
      </c>
      <c r="E4670" s="28" t="n">
        <f aca="false">C4670-C4669</f>
        <v>1.53</v>
      </c>
      <c r="F4670" s="29" t="n">
        <f aca="false">Inputs!$B$5*B4670+Inputs!$B$6*C4670</f>
        <v>2898000</v>
      </c>
      <c r="G4670" s="29" t="n">
        <f aca="false">Inputs!$B$5*D4670</f>
        <v>163000</v>
      </c>
      <c r="H4670" s="29" t="n">
        <f aca="false">Inputs!$B$6*E4670</f>
        <v>-76500.0000000001</v>
      </c>
      <c r="I4670" s="29" t="n">
        <f aca="false">G4670+H4670</f>
        <v>86499.9999999995</v>
      </c>
      <c r="J4670" s="29" t="n">
        <f aca="false">J4669+I4670</f>
        <v>1539500</v>
      </c>
    </row>
    <row r="4671" customFormat="false" ht="15" hidden="false" customHeight="false" outlineLevel="0" collapsed="false">
      <c r="A4671" s="26" t="n">
        <v>44259</v>
      </c>
      <c r="B4671" s="27" t="n">
        <v>63.81</v>
      </c>
      <c r="C4671" s="27" t="n">
        <v>67.32</v>
      </c>
      <c r="D4671" s="28" t="n">
        <f aca="false">B4671-B4670</f>
        <v>2.48</v>
      </c>
      <c r="E4671" s="28" t="n">
        <f aca="false">C4671-C4670</f>
        <v>2.61999999999999</v>
      </c>
      <c r="F4671" s="29" t="n">
        <f aca="false">Inputs!$B$5*B4671+Inputs!$B$6*C4671</f>
        <v>3015000</v>
      </c>
      <c r="G4671" s="29" t="n">
        <f aca="false">Inputs!$B$5*D4671</f>
        <v>248000</v>
      </c>
      <c r="H4671" s="29" t="n">
        <f aca="false">Inputs!$B$6*E4671</f>
        <v>-131000</v>
      </c>
      <c r="I4671" s="29" t="n">
        <f aca="false">G4671+H4671</f>
        <v>117000.000000001</v>
      </c>
      <c r="J4671" s="29" t="n">
        <f aca="false">J4670+I4671</f>
        <v>1656500</v>
      </c>
    </row>
    <row r="4672" customFormat="false" ht="15" hidden="false" customHeight="false" outlineLevel="0" collapsed="false">
      <c r="A4672" s="26" t="n">
        <v>44260</v>
      </c>
      <c r="B4672" s="27" t="n">
        <v>66.08</v>
      </c>
      <c r="C4672" s="27" t="n">
        <v>69.95</v>
      </c>
      <c r="D4672" s="28" t="n">
        <f aca="false">B4672-B4671</f>
        <v>2.27</v>
      </c>
      <c r="E4672" s="28" t="n">
        <f aca="false">C4672-C4671</f>
        <v>2.63000000000001</v>
      </c>
      <c r="F4672" s="29" t="n">
        <f aca="false">Inputs!$B$5*B4672+Inputs!$B$6*C4672</f>
        <v>3110500</v>
      </c>
      <c r="G4672" s="29" t="n">
        <f aca="false">Inputs!$B$5*D4672</f>
        <v>227000</v>
      </c>
      <c r="H4672" s="29" t="n">
        <f aca="false">Inputs!$B$6*E4672</f>
        <v>-131500.000000001</v>
      </c>
      <c r="I4672" s="29" t="n">
        <f aca="false">G4672+H4672</f>
        <v>95499.9999999991</v>
      </c>
      <c r="J4672" s="29" t="n">
        <f aca="false">J4671+I4672</f>
        <v>1752000</v>
      </c>
    </row>
    <row r="4673" customFormat="false" ht="15" hidden="false" customHeight="false" outlineLevel="0" collapsed="false">
      <c r="A4673" s="26" t="n">
        <v>44263</v>
      </c>
      <c r="B4673" s="27" t="n">
        <v>65.03</v>
      </c>
      <c r="C4673" s="27" t="n">
        <v>68</v>
      </c>
      <c r="D4673" s="28" t="n">
        <f aca="false">B4673-B4672</f>
        <v>-1.05</v>
      </c>
      <c r="E4673" s="28" t="n">
        <f aca="false">C4673-C4672</f>
        <v>-1.95</v>
      </c>
      <c r="F4673" s="29" t="n">
        <f aca="false">Inputs!$B$5*B4673+Inputs!$B$6*C4673</f>
        <v>3103000</v>
      </c>
      <c r="G4673" s="29" t="n">
        <f aca="false">Inputs!$B$5*D4673</f>
        <v>-105000</v>
      </c>
      <c r="H4673" s="29" t="n">
        <f aca="false">Inputs!$B$6*E4673</f>
        <v>97500.0000000002</v>
      </c>
      <c r="I4673" s="29" t="n">
        <f aca="false">G4673+H4673</f>
        <v>-7499.99999999956</v>
      </c>
      <c r="J4673" s="29" t="n">
        <f aca="false">J4672+I4673</f>
        <v>1744500</v>
      </c>
    </row>
    <row r="4674" customFormat="false" ht="15" hidden="false" customHeight="false" outlineLevel="0" collapsed="false">
      <c r="A4674" s="26" t="n">
        <v>44264</v>
      </c>
      <c r="B4674" s="27" t="n">
        <v>64.02</v>
      </c>
      <c r="C4674" s="27" t="n">
        <v>67.03</v>
      </c>
      <c r="D4674" s="28" t="n">
        <f aca="false">B4674-B4673</f>
        <v>-1.01000000000001</v>
      </c>
      <c r="E4674" s="28" t="n">
        <f aca="false">C4674-C4673</f>
        <v>-0.969999999999999</v>
      </c>
      <c r="F4674" s="29" t="n">
        <f aca="false">Inputs!$B$5*B4674+Inputs!$B$6*C4674</f>
        <v>3050500</v>
      </c>
      <c r="G4674" s="29" t="n">
        <f aca="false">Inputs!$B$5*D4674</f>
        <v>-101000.000000001</v>
      </c>
      <c r="H4674" s="29" t="n">
        <f aca="false">Inputs!$B$6*E4674</f>
        <v>48499.9999999999</v>
      </c>
      <c r="I4674" s="29" t="n">
        <f aca="false">G4674+H4674</f>
        <v>-52500.0000000006</v>
      </c>
      <c r="J4674" s="29" t="n">
        <f aca="false">J4673+I4674</f>
        <v>1692000</v>
      </c>
    </row>
    <row r="4675" customFormat="false" ht="15" hidden="false" customHeight="false" outlineLevel="0" collapsed="false">
      <c r="A4675" s="26" t="n">
        <v>44265</v>
      </c>
      <c r="B4675" s="27" t="n">
        <v>64.45</v>
      </c>
      <c r="C4675" s="27" t="n">
        <v>67.53</v>
      </c>
      <c r="D4675" s="28" t="n">
        <f aca="false">B4675-B4674</f>
        <v>0.430000000000007</v>
      </c>
      <c r="E4675" s="28" t="n">
        <f aca="false">C4675-C4674</f>
        <v>0.5</v>
      </c>
      <c r="F4675" s="29" t="n">
        <f aca="false">Inputs!$B$5*B4675+Inputs!$B$6*C4675</f>
        <v>3068500</v>
      </c>
      <c r="G4675" s="29" t="n">
        <f aca="false">Inputs!$B$5*D4675</f>
        <v>43000.0000000007</v>
      </c>
      <c r="H4675" s="29" t="n">
        <f aca="false">Inputs!$B$6*E4675</f>
        <v>-25000</v>
      </c>
      <c r="I4675" s="29" t="n">
        <f aca="false">G4675+H4675</f>
        <v>18000.0000000007</v>
      </c>
      <c r="J4675" s="29" t="n">
        <f aca="false">J4674+I4675</f>
        <v>1710000</v>
      </c>
    </row>
    <row r="4676" customFormat="false" ht="15" hidden="false" customHeight="false" outlineLevel="0" collapsed="false">
      <c r="A4676" s="26" t="n">
        <v>44266</v>
      </c>
      <c r="B4676" s="27" t="n">
        <v>66.02</v>
      </c>
      <c r="C4676" s="27" t="n">
        <v>69.34</v>
      </c>
      <c r="D4676" s="28" t="n">
        <f aca="false">B4676-B4675</f>
        <v>1.56999999999999</v>
      </c>
      <c r="E4676" s="28" t="n">
        <f aca="false">C4676-C4675</f>
        <v>1.81</v>
      </c>
      <c r="F4676" s="29" t="n">
        <f aca="false">Inputs!$B$5*B4676+Inputs!$B$6*C4676</f>
        <v>3135000</v>
      </c>
      <c r="G4676" s="29" t="n">
        <f aca="false">Inputs!$B$5*D4676</f>
        <v>156999.999999999</v>
      </c>
      <c r="H4676" s="29" t="n">
        <f aca="false">Inputs!$B$6*E4676</f>
        <v>-90500.0000000001</v>
      </c>
      <c r="I4676" s="29" t="n">
        <f aca="false">G4676+H4676</f>
        <v>66499.9999999992</v>
      </c>
      <c r="J4676" s="29" t="n">
        <f aca="false">J4675+I4676</f>
        <v>1776500</v>
      </c>
    </row>
    <row r="4677" customFormat="false" ht="15" hidden="false" customHeight="false" outlineLevel="0" collapsed="false">
      <c r="A4677" s="26" t="n">
        <v>44267</v>
      </c>
      <c r="B4677" s="27" t="n">
        <v>65.59</v>
      </c>
      <c r="C4677" s="27" t="n">
        <v>68.87</v>
      </c>
      <c r="D4677" s="28" t="n">
        <f aca="false">B4677-B4676</f>
        <v>-0.429999999999993</v>
      </c>
      <c r="E4677" s="28" t="n">
        <f aca="false">C4677-C4676</f>
        <v>-0.469999999999999</v>
      </c>
      <c r="F4677" s="29" t="n">
        <f aca="false">Inputs!$B$5*B4677+Inputs!$B$6*C4677</f>
        <v>3115500</v>
      </c>
      <c r="G4677" s="29" t="n">
        <f aca="false">Inputs!$B$5*D4677</f>
        <v>-42999.9999999993</v>
      </c>
      <c r="H4677" s="29" t="n">
        <f aca="false">Inputs!$B$6*E4677</f>
        <v>23499.9999999999</v>
      </c>
      <c r="I4677" s="29" t="n">
        <f aca="false">G4677+H4677</f>
        <v>-19499.9999999993</v>
      </c>
      <c r="J4677" s="29" t="n">
        <f aca="false">J4676+I4677</f>
        <v>1757000</v>
      </c>
    </row>
    <row r="4678" customFormat="false" ht="15" hidden="false" customHeight="false" outlineLevel="0" collapsed="false">
      <c r="A4678" s="26" t="n">
        <v>44270</v>
      </c>
      <c r="B4678" s="27" t="n">
        <v>65.36</v>
      </c>
      <c r="C4678" s="27" t="n">
        <v>68.78</v>
      </c>
      <c r="D4678" s="28" t="n">
        <f aca="false">B4678-B4677</f>
        <v>-0.230000000000004</v>
      </c>
      <c r="E4678" s="28" t="n">
        <f aca="false">C4678-C4677</f>
        <v>-0.0900000000000034</v>
      </c>
      <c r="F4678" s="29" t="n">
        <f aca="false">Inputs!$B$5*B4678+Inputs!$B$6*C4678</f>
        <v>3097000</v>
      </c>
      <c r="G4678" s="29" t="n">
        <f aca="false">Inputs!$B$5*D4678</f>
        <v>-23000.0000000004</v>
      </c>
      <c r="H4678" s="29" t="n">
        <f aca="false">Inputs!$B$6*E4678</f>
        <v>4500.00000000017</v>
      </c>
      <c r="I4678" s="29" t="n">
        <f aca="false">G4678+H4678</f>
        <v>-18500.0000000002</v>
      </c>
      <c r="J4678" s="29" t="n">
        <f aca="false">J4677+I4678</f>
        <v>1738500</v>
      </c>
    </row>
    <row r="4679" customFormat="false" ht="15" hidden="false" customHeight="false" outlineLevel="0" collapsed="false">
      <c r="A4679" s="26" t="n">
        <v>44271</v>
      </c>
      <c r="B4679" s="27" t="n">
        <v>64.82</v>
      </c>
      <c r="C4679" s="27" t="n">
        <v>67.95</v>
      </c>
      <c r="D4679" s="28" t="n">
        <f aca="false">B4679-B4678</f>
        <v>-0.540000000000006</v>
      </c>
      <c r="E4679" s="28" t="n">
        <f aca="false">C4679-C4678</f>
        <v>-0.829999999999998</v>
      </c>
      <c r="F4679" s="29" t="n">
        <f aca="false">Inputs!$B$5*B4679+Inputs!$B$6*C4679</f>
        <v>3084500</v>
      </c>
      <c r="G4679" s="29" t="n">
        <f aca="false">Inputs!$B$5*D4679</f>
        <v>-54000.0000000006</v>
      </c>
      <c r="H4679" s="29" t="n">
        <f aca="false">Inputs!$B$6*E4679</f>
        <v>41499.9999999999</v>
      </c>
      <c r="I4679" s="29" t="n">
        <f aca="false">G4679+H4679</f>
        <v>-12500.0000000007</v>
      </c>
      <c r="J4679" s="29" t="n">
        <f aca="false">J4678+I4679</f>
        <v>1726000</v>
      </c>
    </row>
    <row r="4680" customFormat="false" ht="15" hidden="false" customHeight="false" outlineLevel="0" collapsed="false">
      <c r="A4680" s="26" t="n">
        <v>44272</v>
      </c>
      <c r="B4680" s="27" t="n">
        <v>64.55</v>
      </c>
      <c r="C4680" s="27" t="n">
        <v>67.73</v>
      </c>
      <c r="D4680" s="28" t="n">
        <f aca="false">B4680-B4679</f>
        <v>-0.269999999999996</v>
      </c>
      <c r="E4680" s="28" t="n">
        <f aca="false">C4680-C4679</f>
        <v>-0.219999999999999</v>
      </c>
      <c r="F4680" s="29" t="n">
        <f aca="false">Inputs!$B$5*B4680+Inputs!$B$6*C4680</f>
        <v>3068500</v>
      </c>
      <c r="G4680" s="29" t="n">
        <f aca="false">Inputs!$B$5*D4680</f>
        <v>-26999.9999999996</v>
      </c>
      <c r="H4680" s="29" t="n">
        <f aca="false">Inputs!$B$6*E4680</f>
        <v>10999.9999999999</v>
      </c>
      <c r="I4680" s="29" t="n">
        <f aca="false">G4680+H4680</f>
        <v>-15999.9999999997</v>
      </c>
      <c r="J4680" s="29" t="n">
        <f aca="false">J4679+I4680</f>
        <v>1710000</v>
      </c>
    </row>
    <row r="4681" customFormat="false" ht="15" hidden="false" customHeight="false" outlineLevel="0" collapsed="false">
      <c r="A4681" s="26" t="n">
        <v>44273</v>
      </c>
      <c r="B4681" s="27" t="n">
        <v>59.95</v>
      </c>
      <c r="C4681" s="27" t="n">
        <v>62.11</v>
      </c>
      <c r="D4681" s="28" t="n">
        <f aca="false">B4681-B4680</f>
        <v>-4.59999999999999</v>
      </c>
      <c r="E4681" s="28" t="n">
        <f aca="false">C4681-C4680</f>
        <v>-5.62</v>
      </c>
      <c r="F4681" s="29" t="n">
        <f aca="false">Inputs!$B$5*B4681+Inputs!$B$6*C4681</f>
        <v>2889500</v>
      </c>
      <c r="G4681" s="29" t="n">
        <f aca="false">Inputs!$B$5*D4681</f>
        <v>-459999.999999999</v>
      </c>
      <c r="H4681" s="29" t="n">
        <f aca="false">Inputs!$B$6*E4681</f>
        <v>281000</v>
      </c>
      <c r="I4681" s="29" t="n">
        <f aca="false">G4681+H4681</f>
        <v>-178999.999999999</v>
      </c>
      <c r="J4681" s="29" t="n">
        <f aca="false">J4680+I4681</f>
        <v>1531000</v>
      </c>
    </row>
    <row r="4682" customFormat="false" ht="15" hidden="false" customHeight="false" outlineLevel="0" collapsed="false">
      <c r="A4682" s="26" t="n">
        <v>44274</v>
      </c>
      <c r="B4682" s="27" t="n">
        <v>61.43</v>
      </c>
      <c r="C4682" s="27" t="n">
        <v>64</v>
      </c>
      <c r="D4682" s="28" t="n">
        <f aca="false">B4682-B4681</f>
        <v>1.48</v>
      </c>
      <c r="E4682" s="28" t="n">
        <f aca="false">C4682-C4681</f>
        <v>1.89</v>
      </c>
      <c r="F4682" s="29" t="n">
        <f aca="false">Inputs!$B$5*B4682+Inputs!$B$6*C4682</f>
        <v>2943000</v>
      </c>
      <c r="G4682" s="29" t="n">
        <f aca="false">Inputs!$B$5*D4682</f>
        <v>148000</v>
      </c>
      <c r="H4682" s="29" t="n">
        <f aca="false">Inputs!$B$6*E4682</f>
        <v>-94500</v>
      </c>
      <c r="I4682" s="29" t="n">
        <f aca="false">G4682+H4682</f>
        <v>53499.9999999997</v>
      </c>
      <c r="J4682" s="29" t="n">
        <f aca="false">J4681+I4682</f>
        <v>1584500</v>
      </c>
    </row>
    <row r="4683" customFormat="false" ht="15" hidden="false" customHeight="false" outlineLevel="0" collapsed="false">
      <c r="A4683" s="26" t="n">
        <v>44277</v>
      </c>
      <c r="B4683" s="27" t="n">
        <v>61.48</v>
      </c>
      <c r="C4683" s="27" t="n">
        <v>63.89</v>
      </c>
      <c r="D4683" s="28" t="n">
        <f aca="false">B4683-B4682</f>
        <v>0.0499999999999972</v>
      </c>
      <c r="E4683" s="28" t="n">
        <f aca="false">C4683-C4682</f>
        <v>-0.109999999999999</v>
      </c>
      <c r="F4683" s="29" t="n">
        <f aca="false">Inputs!$B$5*B4683+Inputs!$B$6*C4683</f>
        <v>2953500</v>
      </c>
      <c r="G4683" s="29" t="n">
        <f aca="false">Inputs!$B$5*D4683</f>
        <v>4999.99999999972</v>
      </c>
      <c r="H4683" s="29" t="n">
        <f aca="false">Inputs!$B$6*E4683</f>
        <v>5499.99999999997</v>
      </c>
      <c r="I4683" s="29" t="n">
        <f aca="false">G4683+H4683</f>
        <v>10499.9999999997</v>
      </c>
      <c r="J4683" s="29" t="n">
        <f aca="false">J4682+I4683</f>
        <v>1595000</v>
      </c>
    </row>
    <row r="4684" customFormat="false" ht="15" hidden="false" customHeight="false" outlineLevel="0" collapsed="false">
      <c r="A4684" s="26" t="n">
        <v>44278</v>
      </c>
      <c r="B4684" s="27" t="n">
        <v>57.75</v>
      </c>
      <c r="C4684" s="27" t="n">
        <v>59.96</v>
      </c>
      <c r="D4684" s="28" t="n">
        <f aca="false">B4684-B4683</f>
        <v>-3.73</v>
      </c>
      <c r="E4684" s="28" t="n">
        <f aca="false">C4684-C4683</f>
        <v>-3.93</v>
      </c>
      <c r="F4684" s="29" t="n">
        <f aca="false">Inputs!$B$5*B4684+Inputs!$B$6*C4684</f>
        <v>2777000</v>
      </c>
      <c r="G4684" s="29" t="n">
        <f aca="false">Inputs!$B$5*D4684</f>
        <v>-373000</v>
      </c>
      <c r="H4684" s="29" t="n">
        <f aca="false">Inputs!$B$6*E4684</f>
        <v>196500</v>
      </c>
      <c r="I4684" s="29" t="n">
        <f aca="false">G4684+H4684</f>
        <v>-176500</v>
      </c>
      <c r="J4684" s="29" t="n">
        <f aca="false">J4683+I4684</f>
        <v>1418500</v>
      </c>
    </row>
    <row r="4685" customFormat="false" ht="15" hidden="false" customHeight="false" outlineLevel="0" collapsed="false">
      <c r="A4685" s="26" t="n">
        <v>44279</v>
      </c>
      <c r="B4685" s="27" t="n">
        <v>61.12</v>
      </c>
      <c r="C4685" s="27" t="n">
        <v>63.7</v>
      </c>
      <c r="D4685" s="28" t="n">
        <f aca="false">B4685-B4684</f>
        <v>3.37</v>
      </c>
      <c r="E4685" s="28" t="n">
        <f aca="false">C4685-C4684</f>
        <v>3.74</v>
      </c>
      <c r="F4685" s="29" t="n">
        <f aca="false">Inputs!$B$5*B4685+Inputs!$B$6*C4685</f>
        <v>2927000</v>
      </c>
      <c r="G4685" s="29" t="n">
        <f aca="false">Inputs!$B$5*D4685</f>
        <v>337000</v>
      </c>
      <c r="H4685" s="29" t="n">
        <f aca="false">Inputs!$B$6*E4685</f>
        <v>-187000</v>
      </c>
      <c r="I4685" s="29" t="n">
        <f aca="false">G4685+H4685</f>
        <v>150000</v>
      </c>
      <c r="J4685" s="29" t="n">
        <f aca="false">J4684+I4685</f>
        <v>1568500</v>
      </c>
    </row>
    <row r="4686" customFormat="false" ht="15" hidden="false" customHeight="false" outlineLevel="0" collapsed="false">
      <c r="A4686" s="26" t="n">
        <v>44280</v>
      </c>
      <c r="B4686" s="27" t="n">
        <v>58.47</v>
      </c>
      <c r="C4686" s="27" t="n">
        <v>61.21</v>
      </c>
      <c r="D4686" s="28" t="n">
        <f aca="false">B4686-B4685</f>
        <v>-2.65</v>
      </c>
      <c r="E4686" s="28" t="n">
        <f aca="false">C4686-C4685</f>
        <v>-2.49</v>
      </c>
      <c r="F4686" s="29" t="n">
        <f aca="false">Inputs!$B$5*B4686+Inputs!$B$6*C4686</f>
        <v>2786500</v>
      </c>
      <c r="G4686" s="29" t="n">
        <f aca="false">Inputs!$B$5*D4686</f>
        <v>-265000</v>
      </c>
      <c r="H4686" s="29" t="n">
        <f aca="false">Inputs!$B$6*E4686</f>
        <v>124500</v>
      </c>
      <c r="I4686" s="29" t="n">
        <f aca="false">G4686+H4686</f>
        <v>-140500</v>
      </c>
      <c r="J4686" s="29" t="n">
        <f aca="false">J4685+I4686</f>
        <v>1428000</v>
      </c>
    </row>
    <row r="4687" customFormat="false" ht="15" hidden="false" customHeight="false" outlineLevel="0" collapsed="false">
      <c r="A4687" s="26" t="n">
        <v>44281</v>
      </c>
      <c r="B4687" s="27" t="n">
        <v>60.93</v>
      </c>
      <c r="C4687" s="27" t="n">
        <v>63.77</v>
      </c>
      <c r="D4687" s="28" t="n">
        <f aca="false">B4687-B4686</f>
        <v>2.46</v>
      </c>
      <c r="E4687" s="28" t="n">
        <f aca="false">C4687-C4686</f>
        <v>2.56</v>
      </c>
      <c r="F4687" s="29" t="n">
        <f aca="false">Inputs!$B$5*B4687+Inputs!$B$6*C4687</f>
        <v>2904500</v>
      </c>
      <c r="G4687" s="29" t="n">
        <f aca="false">Inputs!$B$5*D4687</f>
        <v>246000</v>
      </c>
      <c r="H4687" s="29" t="n">
        <f aca="false">Inputs!$B$6*E4687</f>
        <v>-128000</v>
      </c>
      <c r="I4687" s="29" t="n">
        <f aca="false">G4687+H4687</f>
        <v>118000</v>
      </c>
      <c r="J4687" s="29" t="n">
        <f aca="false">J4686+I4687</f>
        <v>1546000</v>
      </c>
    </row>
    <row r="4688" customFormat="false" ht="15" hidden="false" customHeight="false" outlineLevel="0" collapsed="false">
      <c r="A4688" s="26" t="n">
        <v>44284</v>
      </c>
      <c r="B4688" s="27" t="n">
        <v>61.49</v>
      </c>
      <c r="C4688" s="27" t="n">
        <v>64.06</v>
      </c>
      <c r="D4688" s="28" t="n">
        <f aca="false">B4688-B4687</f>
        <v>0.560000000000002</v>
      </c>
      <c r="E4688" s="28" t="n">
        <f aca="false">C4688-C4687</f>
        <v>0.289999999999999</v>
      </c>
      <c r="F4688" s="29" t="n">
        <f aca="false">Inputs!$B$5*B4688+Inputs!$B$6*C4688</f>
        <v>2946000</v>
      </c>
      <c r="G4688" s="29" t="n">
        <f aca="false">Inputs!$B$5*D4688</f>
        <v>56000.0000000002</v>
      </c>
      <c r="H4688" s="29" t="n">
        <f aca="false">Inputs!$B$6*E4688</f>
        <v>-14500</v>
      </c>
      <c r="I4688" s="29" t="n">
        <f aca="false">G4688+H4688</f>
        <v>41500.0000000003</v>
      </c>
      <c r="J4688" s="29" t="n">
        <f aca="false">J4687+I4688</f>
        <v>1587500</v>
      </c>
    </row>
    <row r="4689" customFormat="false" ht="15" hidden="false" customHeight="false" outlineLevel="0" collapsed="false">
      <c r="A4689" s="26" t="n">
        <v>44285</v>
      </c>
      <c r="B4689" s="27" t="n">
        <v>60.55</v>
      </c>
      <c r="C4689" s="27" t="n">
        <v>63.28</v>
      </c>
      <c r="D4689" s="28" t="n">
        <f aca="false">B4689-B4688</f>
        <v>-0.940000000000005</v>
      </c>
      <c r="E4689" s="28" t="n">
        <f aca="false">C4689-C4688</f>
        <v>-0.780000000000001</v>
      </c>
      <c r="F4689" s="29" t="n">
        <f aca="false">Inputs!$B$5*B4689+Inputs!$B$6*C4689</f>
        <v>2891000</v>
      </c>
      <c r="G4689" s="29" t="n">
        <f aca="false">Inputs!$B$5*D4689</f>
        <v>-94000.0000000005</v>
      </c>
      <c r="H4689" s="29" t="n">
        <f aca="false">Inputs!$B$6*E4689</f>
        <v>39000.0000000001</v>
      </c>
      <c r="I4689" s="29" t="n">
        <f aca="false">G4689+H4689</f>
        <v>-55000.0000000004</v>
      </c>
      <c r="J4689" s="29" t="n">
        <f aca="false">J4688+I4689</f>
        <v>1532500</v>
      </c>
    </row>
    <row r="4690" customFormat="false" ht="15" hidden="false" customHeight="false" outlineLevel="0" collapsed="false">
      <c r="A4690" s="26" t="n">
        <v>44286</v>
      </c>
      <c r="B4690" s="27" t="n">
        <v>59.19</v>
      </c>
      <c r="C4690" s="27" t="n">
        <v>63.52</v>
      </c>
      <c r="D4690" s="28" t="n">
        <f aca="false">B4690-B4689</f>
        <v>-1.36</v>
      </c>
      <c r="E4690" s="28" t="n">
        <f aca="false">C4690-C4689</f>
        <v>0.240000000000002</v>
      </c>
      <c r="F4690" s="29" t="n">
        <f aca="false">Inputs!$B$5*B4690+Inputs!$B$6*C4690</f>
        <v>2743000</v>
      </c>
      <c r="G4690" s="29" t="n">
        <f aca="false">Inputs!$B$5*D4690</f>
        <v>-136000</v>
      </c>
      <c r="H4690" s="29" t="n">
        <f aca="false">Inputs!$B$6*E4690</f>
        <v>-12000.0000000001</v>
      </c>
      <c r="I4690" s="29" t="n">
        <f aca="false">G4690+H4690</f>
        <v>-148000</v>
      </c>
      <c r="J4690" s="29" t="n">
        <f aca="false">J4689+I4690</f>
        <v>1384500</v>
      </c>
    </row>
    <row r="4691" customFormat="false" ht="15" hidden="false" customHeight="false" outlineLevel="0" collapsed="false">
      <c r="A4691" s="26" t="n">
        <v>44287</v>
      </c>
      <c r="B4691" s="27" t="n">
        <v>61.41</v>
      </c>
      <c r="C4691" s="27" t="n">
        <v>63.85</v>
      </c>
      <c r="D4691" s="28" t="n">
        <f aca="false">B4691-B4690</f>
        <v>2.22</v>
      </c>
      <c r="E4691" s="28" t="n">
        <f aca="false">C4691-C4690</f>
        <v>0.329999999999998</v>
      </c>
      <c r="F4691" s="29" t="n">
        <f aca="false">Inputs!$B$5*B4691+Inputs!$B$6*C4691</f>
        <v>2948500</v>
      </c>
      <c r="G4691" s="29" t="n">
        <f aca="false">Inputs!$B$5*D4691</f>
        <v>222000</v>
      </c>
      <c r="H4691" s="29" t="n">
        <f aca="false">Inputs!$B$6*E4691</f>
        <v>-16499.9999999999</v>
      </c>
      <c r="I4691" s="29" t="n">
        <f aca="false">G4691+H4691</f>
        <v>205500</v>
      </c>
      <c r="J4691" s="29" t="n">
        <f aca="false">J4690+I4691</f>
        <v>1590000</v>
      </c>
    </row>
    <row r="4692" customFormat="false" ht="15" hidden="false" customHeight="false" outlineLevel="0" collapsed="false">
      <c r="A4692" s="26" t="n">
        <v>44292</v>
      </c>
      <c r="B4692" s="27" t="n">
        <v>59.34</v>
      </c>
      <c r="C4692" s="27" t="n">
        <v>61.47</v>
      </c>
      <c r="D4692" s="28" t="n">
        <f aca="false">B4692-B4691</f>
        <v>-2.06999999999999</v>
      </c>
      <c r="E4692" s="28" t="n">
        <f aca="false">C4692-C4691</f>
        <v>-2.38</v>
      </c>
      <c r="F4692" s="29" t="n">
        <f aca="false">Inputs!$B$5*B4692+Inputs!$B$6*C4692</f>
        <v>2860500</v>
      </c>
      <c r="G4692" s="29" t="n">
        <f aca="false">Inputs!$B$5*D4692</f>
        <v>-206999.999999999</v>
      </c>
      <c r="H4692" s="29" t="n">
        <f aca="false">Inputs!$B$6*E4692</f>
        <v>119000</v>
      </c>
      <c r="I4692" s="29" t="n">
        <f aca="false">G4692+H4692</f>
        <v>-87999.9999999992</v>
      </c>
      <c r="J4692" s="29" t="n">
        <f aca="false">J4691+I4692</f>
        <v>1502000</v>
      </c>
    </row>
    <row r="4693" customFormat="false" ht="15" hidden="false" customHeight="false" outlineLevel="0" collapsed="false">
      <c r="A4693" s="26" t="n">
        <v>44293</v>
      </c>
      <c r="B4693" s="27" t="n">
        <v>59.77</v>
      </c>
      <c r="C4693" s="27" t="n">
        <v>61.86</v>
      </c>
      <c r="D4693" s="28" t="n">
        <f aca="false">B4693-B4692</f>
        <v>0.43</v>
      </c>
      <c r="E4693" s="28" t="n">
        <f aca="false">C4693-C4692</f>
        <v>0.390000000000001</v>
      </c>
      <c r="F4693" s="29" t="n">
        <f aca="false">Inputs!$B$5*B4693+Inputs!$B$6*C4693</f>
        <v>2884000</v>
      </c>
      <c r="G4693" s="29" t="n">
        <f aca="false">Inputs!$B$5*D4693</f>
        <v>43000</v>
      </c>
      <c r="H4693" s="29" t="n">
        <f aca="false">Inputs!$B$6*E4693</f>
        <v>-19500</v>
      </c>
      <c r="I4693" s="29" t="n">
        <f aca="false">G4693+H4693</f>
        <v>23499.9999999999</v>
      </c>
      <c r="J4693" s="29" t="n">
        <f aca="false">J4692+I4693</f>
        <v>1525500</v>
      </c>
    </row>
    <row r="4694" customFormat="false" ht="15" hidden="false" customHeight="false" outlineLevel="0" collapsed="false">
      <c r="A4694" s="26" t="n">
        <v>44294</v>
      </c>
      <c r="B4694" s="27" t="n">
        <v>59.61</v>
      </c>
      <c r="C4694" s="27" t="n">
        <v>62.09</v>
      </c>
      <c r="D4694" s="28" t="n">
        <f aca="false">B4694-B4693</f>
        <v>-0.160000000000004</v>
      </c>
      <c r="E4694" s="28" t="n">
        <f aca="false">C4694-C4693</f>
        <v>0.230000000000004</v>
      </c>
      <c r="F4694" s="29" t="n">
        <f aca="false">Inputs!$B$5*B4694+Inputs!$B$6*C4694</f>
        <v>2856500</v>
      </c>
      <c r="G4694" s="29" t="n">
        <f aca="false">Inputs!$B$5*D4694</f>
        <v>-16000.0000000004</v>
      </c>
      <c r="H4694" s="29" t="n">
        <f aca="false">Inputs!$B$6*E4694</f>
        <v>-11500.0000000002</v>
      </c>
      <c r="I4694" s="29" t="n">
        <f aca="false">G4694+H4694</f>
        <v>-27500.0000000006</v>
      </c>
      <c r="J4694" s="29" t="n">
        <f aca="false">J4693+I4694</f>
        <v>1498000</v>
      </c>
    </row>
    <row r="4695" customFormat="false" ht="15" hidden="false" customHeight="false" outlineLevel="0" collapsed="false">
      <c r="A4695" s="26" t="n">
        <v>44295</v>
      </c>
      <c r="B4695" s="27" t="n">
        <v>59.29</v>
      </c>
      <c r="C4695" s="27" t="n">
        <v>61.89</v>
      </c>
      <c r="D4695" s="28" t="n">
        <f aca="false">B4695-B4694</f>
        <v>-0.32</v>
      </c>
      <c r="E4695" s="28" t="n">
        <f aca="false">C4695-C4694</f>
        <v>-0.200000000000003</v>
      </c>
      <c r="F4695" s="29" t="n">
        <f aca="false">Inputs!$B$5*B4695+Inputs!$B$6*C4695</f>
        <v>2834500</v>
      </c>
      <c r="G4695" s="29" t="n">
        <f aca="false">Inputs!$B$5*D4695</f>
        <v>-32000</v>
      </c>
      <c r="H4695" s="29" t="n">
        <f aca="false">Inputs!$B$6*E4695</f>
        <v>10000.0000000001</v>
      </c>
      <c r="I4695" s="29" t="n">
        <f aca="false">G4695+H4695</f>
        <v>-21999.9999999999</v>
      </c>
      <c r="J4695" s="29" t="n">
        <f aca="false">J4694+I4695</f>
        <v>1476000</v>
      </c>
    </row>
    <row r="4696" customFormat="false" ht="15" hidden="false" customHeight="false" outlineLevel="0" collapsed="false">
      <c r="A4696" s="26" t="n">
        <v>44298</v>
      </c>
      <c r="B4696" s="27" t="n">
        <v>59.7</v>
      </c>
      <c r="C4696" s="27" t="n">
        <v>62.38</v>
      </c>
      <c r="D4696" s="28" t="n">
        <f aca="false">B4696-B4695</f>
        <v>0.410000000000004</v>
      </c>
      <c r="E4696" s="28" t="n">
        <f aca="false">C4696-C4695</f>
        <v>0.490000000000002</v>
      </c>
      <c r="F4696" s="29" t="n">
        <f aca="false">Inputs!$B$5*B4696+Inputs!$B$6*C4696</f>
        <v>2851000</v>
      </c>
      <c r="G4696" s="29" t="n">
        <f aca="false">Inputs!$B$5*D4696</f>
        <v>41000.0000000004</v>
      </c>
      <c r="H4696" s="29" t="n">
        <f aca="false">Inputs!$B$6*E4696</f>
        <v>-24500.0000000001</v>
      </c>
      <c r="I4696" s="29" t="n">
        <f aca="false">G4696+H4696</f>
        <v>16500.0000000003</v>
      </c>
      <c r="J4696" s="29" t="n">
        <f aca="false">J4695+I4696</f>
        <v>1492500</v>
      </c>
    </row>
    <row r="4697" customFormat="false" ht="15" hidden="false" customHeight="false" outlineLevel="0" collapsed="false">
      <c r="A4697" s="26" t="n">
        <v>44299</v>
      </c>
      <c r="B4697" s="27" t="n">
        <v>60.2</v>
      </c>
      <c r="C4697" s="27" t="n">
        <v>62.83</v>
      </c>
      <c r="D4697" s="28" t="n">
        <f aca="false">B4697-B4696</f>
        <v>0.5</v>
      </c>
      <c r="E4697" s="28" t="n">
        <f aca="false">C4697-C4696</f>
        <v>0.449999999999996</v>
      </c>
      <c r="F4697" s="29" t="n">
        <f aca="false">Inputs!$B$5*B4697+Inputs!$B$6*C4697</f>
        <v>2878500</v>
      </c>
      <c r="G4697" s="29" t="n">
        <f aca="false">Inputs!$B$5*D4697</f>
        <v>50000</v>
      </c>
      <c r="H4697" s="29" t="n">
        <f aca="false">Inputs!$B$6*E4697</f>
        <v>-22499.9999999998</v>
      </c>
      <c r="I4697" s="29" t="n">
        <f aca="false">G4697+H4697</f>
        <v>27500.0000000002</v>
      </c>
      <c r="J4697" s="29" t="n">
        <f aca="false">J4696+I4697</f>
        <v>1520000</v>
      </c>
    </row>
    <row r="4698" customFormat="false" ht="15" hidden="false" customHeight="false" outlineLevel="0" collapsed="false">
      <c r="A4698" s="26" t="n">
        <v>44300</v>
      </c>
      <c r="B4698" s="27" t="n">
        <v>63.15</v>
      </c>
      <c r="C4698" s="27" t="n">
        <v>66.11</v>
      </c>
      <c r="D4698" s="28" t="n">
        <f aca="false">B4698-B4697</f>
        <v>2.95</v>
      </c>
      <c r="E4698" s="28" t="n">
        <f aca="false">C4698-C4697</f>
        <v>3.28</v>
      </c>
      <c r="F4698" s="29" t="n">
        <f aca="false">Inputs!$B$5*B4698+Inputs!$B$6*C4698</f>
        <v>3009500</v>
      </c>
      <c r="G4698" s="29" t="n">
        <f aca="false">Inputs!$B$5*D4698</f>
        <v>295000</v>
      </c>
      <c r="H4698" s="29" t="n">
        <f aca="false">Inputs!$B$6*E4698</f>
        <v>-164000</v>
      </c>
      <c r="I4698" s="29" t="n">
        <f aca="false">G4698+H4698</f>
        <v>131000</v>
      </c>
      <c r="J4698" s="29" t="n">
        <f aca="false">J4697+I4698</f>
        <v>1651000</v>
      </c>
    </row>
    <row r="4699" customFormat="false" ht="15" hidden="false" customHeight="false" outlineLevel="0" collapsed="false">
      <c r="A4699" s="26" t="n">
        <v>44301</v>
      </c>
      <c r="B4699" s="27" t="n">
        <v>63.42</v>
      </c>
      <c r="C4699" s="27" t="n">
        <v>66.13</v>
      </c>
      <c r="D4699" s="28" t="n">
        <f aca="false">B4699-B4698</f>
        <v>0.270000000000003</v>
      </c>
      <c r="E4699" s="28" t="n">
        <f aca="false">C4699-C4698</f>
        <v>0.019999999999996</v>
      </c>
      <c r="F4699" s="29" t="n">
        <f aca="false">Inputs!$B$5*B4699+Inputs!$B$6*C4699</f>
        <v>3035500</v>
      </c>
      <c r="G4699" s="29" t="n">
        <f aca="false">Inputs!$B$5*D4699</f>
        <v>27000.0000000003</v>
      </c>
      <c r="H4699" s="29" t="n">
        <f aca="false">Inputs!$B$6*E4699</f>
        <v>-999.999999999801</v>
      </c>
      <c r="I4699" s="29" t="n">
        <f aca="false">G4699+H4699</f>
        <v>26000.0000000005</v>
      </c>
      <c r="J4699" s="29" t="n">
        <f aca="false">J4698+I4699</f>
        <v>1677000</v>
      </c>
    </row>
    <row r="4700" customFormat="false" ht="15" hidden="false" customHeight="false" outlineLevel="0" collapsed="false">
      <c r="A4700" s="26" t="n">
        <v>44302</v>
      </c>
      <c r="B4700" s="27" t="n">
        <v>63.16</v>
      </c>
      <c r="C4700" s="27" t="n">
        <v>65.98</v>
      </c>
      <c r="D4700" s="28" t="n">
        <f aca="false">B4700-B4699</f>
        <v>-0.260000000000005</v>
      </c>
      <c r="E4700" s="28" t="n">
        <f aca="false">C4700-C4699</f>
        <v>-0.149999999999991</v>
      </c>
      <c r="F4700" s="29" t="n">
        <f aca="false">Inputs!$B$5*B4700+Inputs!$B$6*C4700</f>
        <v>3017000</v>
      </c>
      <c r="G4700" s="29" t="n">
        <f aca="false">Inputs!$B$5*D4700</f>
        <v>-26000.0000000005</v>
      </c>
      <c r="H4700" s="29" t="n">
        <f aca="false">Inputs!$B$6*E4700</f>
        <v>7499.99999999957</v>
      </c>
      <c r="I4700" s="29" t="n">
        <f aca="false">G4700+H4700</f>
        <v>-18500.0000000009</v>
      </c>
      <c r="J4700" s="29" t="n">
        <f aca="false">J4699+I4700</f>
        <v>1658500</v>
      </c>
    </row>
    <row r="4701" customFormat="false" ht="15" hidden="false" customHeight="false" outlineLevel="0" collapsed="false">
      <c r="A4701" s="26" t="n">
        <v>44305</v>
      </c>
      <c r="B4701" s="27" t="n">
        <v>63.33</v>
      </c>
      <c r="C4701" s="27" t="n">
        <v>66.54</v>
      </c>
      <c r="D4701" s="28" t="n">
        <f aca="false">B4701-B4700</f>
        <v>0.170000000000002</v>
      </c>
      <c r="E4701" s="28" t="n">
        <f aca="false">C4701-C4700</f>
        <v>0.560000000000002</v>
      </c>
      <c r="F4701" s="29" t="n">
        <f aca="false">Inputs!$B$5*B4701+Inputs!$B$6*C4701</f>
        <v>3006000</v>
      </c>
      <c r="G4701" s="29" t="n">
        <f aca="false">Inputs!$B$5*D4701</f>
        <v>17000.0000000002</v>
      </c>
      <c r="H4701" s="29" t="n">
        <f aca="false">Inputs!$B$6*E4701</f>
        <v>-28000.0000000001</v>
      </c>
      <c r="I4701" s="29" t="n">
        <f aca="false">G4701+H4701</f>
        <v>-10999.9999999999</v>
      </c>
      <c r="J4701" s="29" t="n">
        <f aca="false">J4700+I4701</f>
        <v>1647500</v>
      </c>
    </row>
    <row r="4702" customFormat="false" ht="15" hidden="false" customHeight="false" outlineLevel="0" collapsed="false">
      <c r="A4702" s="26" t="n">
        <v>44306</v>
      </c>
      <c r="B4702" s="27" t="n">
        <v>62.61</v>
      </c>
      <c r="C4702" s="27" t="n">
        <v>65.34</v>
      </c>
      <c r="D4702" s="28" t="n">
        <f aca="false">B4702-B4701</f>
        <v>-0.719999999999999</v>
      </c>
      <c r="E4702" s="28" t="n">
        <f aca="false">C4702-C4701</f>
        <v>-1.2</v>
      </c>
      <c r="F4702" s="29" t="n">
        <f aca="false">Inputs!$B$5*B4702+Inputs!$B$6*C4702</f>
        <v>2994000</v>
      </c>
      <c r="G4702" s="29" t="n">
        <f aca="false">Inputs!$B$5*D4702</f>
        <v>-71999.9999999999</v>
      </c>
      <c r="H4702" s="29" t="n">
        <f aca="false">Inputs!$B$6*E4702</f>
        <v>60000.0000000001</v>
      </c>
      <c r="I4702" s="29" t="n">
        <f aca="false">G4702+H4702</f>
        <v>-11999.9999999997</v>
      </c>
      <c r="J4702" s="29" t="n">
        <f aca="false">J4701+I4702</f>
        <v>1635500</v>
      </c>
    </row>
    <row r="4703" customFormat="false" ht="15" hidden="false" customHeight="false" outlineLevel="0" collapsed="false">
      <c r="A4703" s="26" t="n">
        <v>44307</v>
      </c>
      <c r="B4703" s="27" t="n">
        <v>61.34</v>
      </c>
      <c r="C4703" s="27" t="n">
        <v>64.02</v>
      </c>
      <c r="D4703" s="28" t="n">
        <f aca="false">B4703-B4702</f>
        <v>-1.27</v>
      </c>
      <c r="E4703" s="28" t="n">
        <f aca="false">C4703-C4702</f>
        <v>-1.32000000000001</v>
      </c>
      <c r="F4703" s="29" t="n">
        <f aca="false">Inputs!$B$5*B4703+Inputs!$B$6*C4703</f>
        <v>2933000</v>
      </c>
      <c r="G4703" s="29" t="n">
        <f aca="false">Inputs!$B$5*D4703</f>
        <v>-127000</v>
      </c>
      <c r="H4703" s="29" t="n">
        <f aca="false">Inputs!$B$6*E4703</f>
        <v>66000.0000000004</v>
      </c>
      <c r="I4703" s="29" t="n">
        <f aca="false">G4703+H4703</f>
        <v>-60999.9999999992</v>
      </c>
      <c r="J4703" s="29" t="n">
        <f aca="false">J4702+I4703</f>
        <v>1574500</v>
      </c>
    </row>
    <row r="4704" customFormat="false" ht="15" hidden="false" customHeight="false" outlineLevel="0" collapsed="false">
      <c r="A4704" s="26" t="n">
        <v>44308</v>
      </c>
      <c r="B4704" s="27" t="n">
        <v>61.45</v>
      </c>
      <c r="C4704" s="27" t="n">
        <v>65.07</v>
      </c>
      <c r="D4704" s="28" t="n">
        <f aca="false">B4704-B4703</f>
        <v>0.109999999999999</v>
      </c>
      <c r="E4704" s="28" t="n">
        <f aca="false">C4704-C4703</f>
        <v>1.05</v>
      </c>
      <c r="F4704" s="29" t="n">
        <f aca="false">Inputs!$B$5*B4704+Inputs!$B$6*C4704</f>
        <v>2891500</v>
      </c>
      <c r="G4704" s="29" t="n">
        <f aca="false">Inputs!$B$5*D4704</f>
        <v>10999.9999999999</v>
      </c>
      <c r="H4704" s="29" t="n">
        <f aca="false">Inputs!$B$6*E4704</f>
        <v>-52499.9999999999</v>
      </c>
      <c r="I4704" s="29" t="n">
        <f aca="false">G4704+H4704</f>
        <v>-41499.9999999999</v>
      </c>
      <c r="J4704" s="29" t="n">
        <f aca="false">J4703+I4704</f>
        <v>1533000</v>
      </c>
    </row>
    <row r="4705" customFormat="false" ht="15" hidden="false" customHeight="false" outlineLevel="0" collapsed="false">
      <c r="A4705" s="26" t="n">
        <v>44309</v>
      </c>
      <c r="B4705" s="27" t="n">
        <v>62.18</v>
      </c>
      <c r="C4705" s="27" t="n">
        <v>65.75</v>
      </c>
      <c r="D4705" s="28" t="n">
        <f aca="false">B4705-B4704</f>
        <v>0.729999999999997</v>
      </c>
      <c r="E4705" s="28" t="n">
        <f aca="false">C4705-C4704</f>
        <v>0.680000000000007</v>
      </c>
      <c r="F4705" s="29" t="n">
        <f aca="false">Inputs!$B$5*B4705+Inputs!$B$6*C4705</f>
        <v>2930500</v>
      </c>
      <c r="G4705" s="29" t="n">
        <f aca="false">Inputs!$B$5*D4705</f>
        <v>72999.9999999997</v>
      </c>
      <c r="H4705" s="29" t="n">
        <f aca="false">Inputs!$B$6*E4705</f>
        <v>-34000.0000000003</v>
      </c>
      <c r="I4705" s="29" t="n">
        <f aca="false">G4705+H4705</f>
        <v>38999.9999999994</v>
      </c>
      <c r="J4705" s="29" t="n">
        <f aca="false">J4704+I4705</f>
        <v>1572000</v>
      </c>
    </row>
    <row r="4706" customFormat="false" ht="15" hidden="false" customHeight="false" outlineLevel="0" collapsed="false">
      <c r="A4706" s="26" t="n">
        <v>44312</v>
      </c>
      <c r="B4706" s="27" t="n">
        <v>62.02</v>
      </c>
      <c r="C4706" s="27" t="n">
        <v>65.5</v>
      </c>
      <c r="D4706" s="28" t="n">
        <f aca="false">B4706-B4705</f>
        <v>-0.159999999999997</v>
      </c>
      <c r="E4706" s="28" t="n">
        <f aca="false">C4706-C4705</f>
        <v>-0.25</v>
      </c>
      <c r="F4706" s="29" t="n">
        <f aca="false">Inputs!$B$5*B4706+Inputs!$B$6*C4706</f>
        <v>2927000</v>
      </c>
      <c r="G4706" s="29" t="n">
        <f aca="false">Inputs!$B$5*D4706</f>
        <v>-15999.9999999997</v>
      </c>
      <c r="H4706" s="29" t="n">
        <f aca="false">Inputs!$B$6*E4706</f>
        <v>12500</v>
      </c>
      <c r="I4706" s="29" t="n">
        <f aca="false">G4706+H4706</f>
        <v>-3499.99999999966</v>
      </c>
      <c r="J4706" s="29" t="n">
        <f aca="false">J4705+I4706</f>
        <v>1568500</v>
      </c>
    </row>
    <row r="4707" customFormat="false" ht="15" hidden="false" customHeight="false" outlineLevel="0" collapsed="false">
      <c r="A4707" s="26" t="n">
        <v>44313</v>
      </c>
      <c r="B4707" s="27" t="n">
        <v>63.03</v>
      </c>
      <c r="C4707" s="27" t="n">
        <v>66.25</v>
      </c>
      <c r="D4707" s="28" t="n">
        <f aca="false">B4707-B4706</f>
        <v>1.01</v>
      </c>
      <c r="E4707" s="28" t="n">
        <f aca="false">C4707-C4706</f>
        <v>0.75</v>
      </c>
      <c r="F4707" s="29" t="n">
        <f aca="false">Inputs!$B$5*B4707+Inputs!$B$6*C4707</f>
        <v>2990500</v>
      </c>
      <c r="G4707" s="29" t="n">
        <f aca="false">Inputs!$B$5*D4707</f>
        <v>101000</v>
      </c>
      <c r="H4707" s="29" t="n">
        <f aca="false">Inputs!$B$6*E4707</f>
        <v>-37500</v>
      </c>
      <c r="I4707" s="29" t="n">
        <f aca="false">G4707+H4707</f>
        <v>63499.9999999998</v>
      </c>
      <c r="J4707" s="29" t="n">
        <f aca="false">J4706+I4707</f>
        <v>1632000</v>
      </c>
    </row>
    <row r="4708" customFormat="false" ht="15" hidden="false" customHeight="false" outlineLevel="0" collapsed="false">
      <c r="A4708" s="26" t="n">
        <v>44314</v>
      </c>
      <c r="B4708" s="27" t="n">
        <v>63.81</v>
      </c>
      <c r="C4708" s="27" t="n">
        <v>67.08</v>
      </c>
      <c r="D4708" s="28" t="n">
        <f aca="false">B4708-B4707</f>
        <v>0.780000000000001</v>
      </c>
      <c r="E4708" s="28" t="n">
        <f aca="false">C4708-C4707</f>
        <v>0.829999999999998</v>
      </c>
      <c r="F4708" s="29" t="n">
        <f aca="false">Inputs!$B$5*B4708+Inputs!$B$6*C4708</f>
        <v>3027000</v>
      </c>
      <c r="G4708" s="29" t="n">
        <f aca="false">Inputs!$B$5*D4708</f>
        <v>78000.0000000001</v>
      </c>
      <c r="H4708" s="29" t="n">
        <f aca="false">Inputs!$B$6*E4708</f>
        <v>-41499.9999999999</v>
      </c>
      <c r="I4708" s="29" t="n">
        <f aca="false">G4708+H4708</f>
        <v>36500.0000000002</v>
      </c>
      <c r="J4708" s="29" t="n">
        <f aca="false">J4707+I4708</f>
        <v>1668500</v>
      </c>
    </row>
    <row r="4709" customFormat="false" ht="15" hidden="false" customHeight="false" outlineLevel="0" collapsed="false">
      <c r="A4709" s="26" t="n">
        <v>44315</v>
      </c>
      <c r="B4709" s="27" t="n">
        <v>65</v>
      </c>
      <c r="C4709" s="27" t="n">
        <v>68.26</v>
      </c>
      <c r="D4709" s="28" t="n">
        <f aca="false">B4709-B4708</f>
        <v>1.19</v>
      </c>
      <c r="E4709" s="28" t="n">
        <f aca="false">C4709-C4708</f>
        <v>1.18000000000001</v>
      </c>
      <c r="F4709" s="29" t="n">
        <f aca="false">Inputs!$B$5*B4709+Inputs!$B$6*C4709</f>
        <v>3087000</v>
      </c>
      <c r="G4709" s="29" t="n">
        <f aca="false">Inputs!$B$5*D4709</f>
        <v>119000</v>
      </c>
      <c r="H4709" s="29" t="n">
        <f aca="false">Inputs!$B$6*E4709</f>
        <v>-59000.0000000003</v>
      </c>
      <c r="I4709" s="29" t="n">
        <f aca="false">G4709+H4709</f>
        <v>59999.9999999994</v>
      </c>
      <c r="J4709" s="29" t="n">
        <f aca="false">J4708+I4709</f>
        <v>1728500</v>
      </c>
    </row>
    <row r="4710" customFormat="false" ht="15" hidden="false" customHeight="false" outlineLevel="0" collapsed="false">
      <c r="A4710" s="26" t="n">
        <v>44316</v>
      </c>
      <c r="B4710" s="27" t="n">
        <v>63.5</v>
      </c>
      <c r="C4710" s="27" t="n">
        <v>67.73</v>
      </c>
      <c r="D4710" s="28" t="n">
        <f aca="false">B4710-B4709</f>
        <v>-1.5</v>
      </c>
      <c r="E4710" s="28" t="n">
        <f aca="false">C4710-C4709</f>
        <v>-0.530000000000001</v>
      </c>
      <c r="F4710" s="29" t="n">
        <f aca="false">Inputs!$B$5*B4710+Inputs!$B$6*C4710</f>
        <v>2963500</v>
      </c>
      <c r="G4710" s="29" t="n">
        <f aca="false">Inputs!$B$5*D4710</f>
        <v>-150000</v>
      </c>
      <c r="H4710" s="29" t="n">
        <f aca="false">Inputs!$B$6*E4710</f>
        <v>26500.0000000001</v>
      </c>
      <c r="I4710" s="29" t="n">
        <f aca="false">G4710+H4710</f>
        <v>-123500</v>
      </c>
      <c r="J4710" s="29" t="n">
        <f aca="false">J4709+I4710</f>
        <v>1605000</v>
      </c>
    </row>
    <row r="4711" customFormat="false" ht="15" hidden="false" customHeight="false" outlineLevel="0" collapsed="false">
      <c r="A4711" s="26" t="n">
        <v>44320</v>
      </c>
      <c r="B4711" s="27" t="n">
        <v>65.72</v>
      </c>
      <c r="C4711" s="27" t="n">
        <v>68.91</v>
      </c>
      <c r="D4711" s="28" t="n">
        <f aca="false">B4711-B4710</f>
        <v>2.22</v>
      </c>
      <c r="E4711" s="28" t="n">
        <f aca="false">C4711-C4710</f>
        <v>1.17999999999999</v>
      </c>
      <c r="F4711" s="29" t="n">
        <f aca="false">Inputs!$B$5*B4711+Inputs!$B$6*C4711</f>
        <v>3126500</v>
      </c>
      <c r="G4711" s="29" t="n">
        <f aca="false">Inputs!$B$5*D4711</f>
        <v>222000</v>
      </c>
      <c r="H4711" s="29" t="n">
        <f aca="false">Inputs!$B$6*E4711</f>
        <v>-58999.9999999996</v>
      </c>
      <c r="I4711" s="29" t="n">
        <f aca="false">G4711+H4711</f>
        <v>163000</v>
      </c>
      <c r="J4711" s="29" t="n">
        <f aca="false">J4710+I4711</f>
        <v>1768000</v>
      </c>
    </row>
    <row r="4712" customFormat="false" ht="15" hidden="false" customHeight="false" outlineLevel="0" collapsed="false">
      <c r="A4712" s="26" t="n">
        <v>44321</v>
      </c>
      <c r="B4712" s="27" t="n">
        <v>65.63</v>
      </c>
      <c r="C4712" s="27" t="n">
        <v>69.71</v>
      </c>
      <c r="D4712" s="28" t="n">
        <f aca="false">B4712-B4711</f>
        <v>-0.0900000000000034</v>
      </c>
      <c r="E4712" s="28" t="n">
        <f aca="false">C4712-C4711</f>
        <v>0.799999999999997</v>
      </c>
      <c r="F4712" s="29" t="n">
        <f aca="false">Inputs!$B$5*B4712+Inputs!$B$6*C4712</f>
        <v>3077500</v>
      </c>
      <c r="G4712" s="29" t="n">
        <f aca="false">Inputs!$B$5*D4712</f>
        <v>-9000.00000000034</v>
      </c>
      <c r="H4712" s="29" t="n">
        <f aca="false">Inputs!$B$6*E4712</f>
        <v>-39999.9999999999</v>
      </c>
      <c r="I4712" s="29" t="n">
        <f aca="false">G4712+H4712</f>
        <v>-49000.0000000002</v>
      </c>
      <c r="J4712" s="29" t="n">
        <f aca="false">J4711+I4712</f>
        <v>1719000</v>
      </c>
    </row>
    <row r="4713" customFormat="false" ht="15" hidden="false" customHeight="false" outlineLevel="0" collapsed="false">
      <c r="A4713" s="26" t="n">
        <v>44322</v>
      </c>
      <c r="B4713" s="27" t="n">
        <v>64.73</v>
      </c>
      <c r="C4713" s="27" t="n">
        <v>68.62</v>
      </c>
      <c r="D4713" s="28" t="n">
        <f aca="false">B4713-B4712</f>
        <v>-0.899999999999992</v>
      </c>
      <c r="E4713" s="28" t="n">
        <f aca="false">C4713-C4712</f>
        <v>-1.08999999999999</v>
      </c>
      <c r="F4713" s="29" t="n">
        <f aca="false">Inputs!$B$5*B4713+Inputs!$B$6*C4713</f>
        <v>3042000</v>
      </c>
      <c r="G4713" s="29" t="n">
        <f aca="false">Inputs!$B$5*D4713</f>
        <v>-89999.9999999991</v>
      </c>
      <c r="H4713" s="29" t="n">
        <f aca="false">Inputs!$B$6*E4713</f>
        <v>54499.9999999995</v>
      </c>
      <c r="I4713" s="29" t="n">
        <f aca="false">G4713+H4713</f>
        <v>-35499.9999999997</v>
      </c>
      <c r="J4713" s="29" t="n">
        <f aca="false">J4712+I4713</f>
        <v>1683500</v>
      </c>
    </row>
    <row r="4714" customFormat="false" ht="15" hidden="false" customHeight="false" outlineLevel="0" collapsed="false">
      <c r="A4714" s="26" t="n">
        <v>44323</v>
      </c>
      <c r="B4714" s="27" t="n">
        <v>64.96</v>
      </c>
      <c r="C4714" s="27" t="n">
        <v>68.73</v>
      </c>
      <c r="D4714" s="28" t="n">
        <f aca="false">B4714-B4713</f>
        <v>0.22999999999999</v>
      </c>
      <c r="E4714" s="28" t="n">
        <f aca="false">C4714-C4713</f>
        <v>0.109999999999999</v>
      </c>
      <c r="F4714" s="29" t="n">
        <f aca="false">Inputs!$B$5*B4714+Inputs!$B$6*C4714</f>
        <v>3059500</v>
      </c>
      <c r="G4714" s="29" t="n">
        <f aca="false">Inputs!$B$5*D4714</f>
        <v>22999.999999999</v>
      </c>
      <c r="H4714" s="29" t="n">
        <f aca="false">Inputs!$B$6*E4714</f>
        <v>-5499.99999999997</v>
      </c>
      <c r="I4714" s="29" t="n">
        <f aca="false">G4714+H4714</f>
        <v>17499.999999999</v>
      </c>
      <c r="J4714" s="29" t="n">
        <f aca="false">J4713+I4714</f>
        <v>1701000</v>
      </c>
    </row>
    <row r="4715" customFormat="false" ht="15" hidden="false" customHeight="false" outlineLevel="0" collapsed="false">
      <c r="A4715" s="26" t="n">
        <v>44326</v>
      </c>
      <c r="B4715" s="27" t="n">
        <v>64.92</v>
      </c>
      <c r="C4715" s="27" t="n">
        <v>68.61</v>
      </c>
      <c r="D4715" s="28" t="n">
        <f aca="false">B4715-B4714</f>
        <v>-0.039999999999992</v>
      </c>
      <c r="E4715" s="28" t="n">
        <f aca="false">C4715-C4714</f>
        <v>-0.120000000000005</v>
      </c>
      <c r="F4715" s="29" t="n">
        <f aca="false">Inputs!$B$5*B4715+Inputs!$B$6*C4715</f>
        <v>3061500</v>
      </c>
      <c r="G4715" s="29" t="n">
        <f aca="false">Inputs!$B$5*D4715</f>
        <v>-3999.9999999992</v>
      </c>
      <c r="H4715" s="29" t="n">
        <f aca="false">Inputs!$B$6*E4715</f>
        <v>6000.00000000023</v>
      </c>
      <c r="I4715" s="29" t="n">
        <f aca="false">G4715+H4715</f>
        <v>2000.00000000102</v>
      </c>
      <c r="J4715" s="29" t="n">
        <f aca="false">J4714+I4715</f>
        <v>1703000</v>
      </c>
    </row>
    <row r="4716" customFormat="false" ht="15" hidden="false" customHeight="false" outlineLevel="0" collapsed="false">
      <c r="A4716" s="26" t="n">
        <v>44327</v>
      </c>
      <c r="B4716" s="27" t="n">
        <v>65.31</v>
      </c>
      <c r="C4716" s="27" t="n">
        <v>68.83</v>
      </c>
      <c r="D4716" s="28" t="n">
        <f aca="false">B4716-B4715</f>
        <v>0.390000000000001</v>
      </c>
      <c r="E4716" s="28" t="n">
        <f aca="false">C4716-C4715</f>
        <v>0.219999999999999</v>
      </c>
      <c r="F4716" s="29" t="n">
        <f aca="false">Inputs!$B$5*B4716+Inputs!$B$6*C4716</f>
        <v>3089500</v>
      </c>
      <c r="G4716" s="29" t="n">
        <f aca="false">Inputs!$B$5*D4716</f>
        <v>39000.0000000001</v>
      </c>
      <c r="H4716" s="29" t="n">
        <f aca="false">Inputs!$B$6*E4716</f>
        <v>-10999.9999999999</v>
      </c>
      <c r="I4716" s="29" t="n">
        <f aca="false">G4716+H4716</f>
        <v>28000.0000000001</v>
      </c>
      <c r="J4716" s="29" t="n">
        <f aca="false">J4715+I4716</f>
        <v>1731000</v>
      </c>
    </row>
    <row r="4717" customFormat="false" ht="15" hidden="false" customHeight="false" outlineLevel="0" collapsed="false">
      <c r="A4717" s="26" t="n">
        <v>44328</v>
      </c>
      <c r="B4717" s="27" t="n">
        <v>65.96</v>
      </c>
      <c r="C4717" s="27" t="n">
        <v>69.62</v>
      </c>
      <c r="D4717" s="28" t="n">
        <f aca="false">B4717-B4716</f>
        <v>0.649999999999992</v>
      </c>
      <c r="E4717" s="28" t="n">
        <f aca="false">C4717-C4716</f>
        <v>0.790000000000006</v>
      </c>
      <c r="F4717" s="29" t="n">
        <f aca="false">Inputs!$B$5*B4717+Inputs!$B$6*C4717</f>
        <v>3115000</v>
      </c>
      <c r="G4717" s="29" t="n">
        <f aca="false">Inputs!$B$5*D4717</f>
        <v>64999.9999999992</v>
      </c>
      <c r="H4717" s="29" t="n">
        <f aca="false">Inputs!$B$6*E4717</f>
        <v>-39500.0000000003</v>
      </c>
      <c r="I4717" s="29" t="n">
        <f aca="false">G4717+H4717</f>
        <v>25499.9999999988</v>
      </c>
      <c r="J4717" s="29" t="n">
        <f aca="false">J4716+I4717</f>
        <v>1756500</v>
      </c>
    </row>
    <row r="4718" customFormat="false" ht="15" hidden="false" customHeight="false" outlineLevel="0" collapsed="false">
      <c r="A4718" s="26" t="n">
        <v>44329</v>
      </c>
      <c r="B4718" s="27" t="n">
        <v>63.82</v>
      </c>
      <c r="C4718" s="27" t="n">
        <v>67.36</v>
      </c>
      <c r="D4718" s="28" t="n">
        <f aca="false">B4718-B4717</f>
        <v>-2.13999999999999</v>
      </c>
      <c r="E4718" s="28" t="n">
        <f aca="false">C4718-C4717</f>
        <v>-2.26000000000001</v>
      </c>
      <c r="F4718" s="29" t="n">
        <f aca="false">Inputs!$B$5*B4718+Inputs!$B$6*C4718</f>
        <v>3014000</v>
      </c>
      <c r="G4718" s="29" t="n">
        <f aca="false">Inputs!$B$5*D4718</f>
        <v>-213999.999999999</v>
      </c>
      <c r="H4718" s="29" t="n">
        <f aca="false">Inputs!$B$6*E4718</f>
        <v>113000</v>
      </c>
      <c r="I4718" s="29" t="n">
        <f aca="false">G4718+H4718</f>
        <v>-100999.999999999</v>
      </c>
      <c r="J4718" s="29" t="n">
        <f aca="false">J4717+I4718</f>
        <v>1655500</v>
      </c>
    </row>
    <row r="4719" customFormat="false" ht="15" hidden="false" customHeight="false" outlineLevel="0" collapsed="false">
      <c r="A4719" s="26" t="n">
        <v>44330</v>
      </c>
      <c r="B4719" s="27" t="n">
        <v>65.32</v>
      </c>
      <c r="C4719" s="27" t="n">
        <v>69.24</v>
      </c>
      <c r="D4719" s="28" t="n">
        <f aca="false">B4719-B4718</f>
        <v>1.49999999999999</v>
      </c>
      <c r="E4719" s="28" t="n">
        <f aca="false">C4719-C4718</f>
        <v>1.88</v>
      </c>
      <c r="F4719" s="29" t="n">
        <f aca="false">Inputs!$B$5*B4719+Inputs!$B$6*C4719</f>
        <v>3070000</v>
      </c>
      <c r="G4719" s="29" t="n">
        <f aca="false">Inputs!$B$5*D4719</f>
        <v>149999.999999999</v>
      </c>
      <c r="H4719" s="29" t="n">
        <f aca="false">Inputs!$B$6*E4719</f>
        <v>-93999.9999999998</v>
      </c>
      <c r="I4719" s="29" t="n">
        <f aca="false">G4719+H4719</f>
        <v>55999.9999999995</v>
      </c>
      <c r="J4719" s="29" t="n">
        <f aca="false">J4718+I4719</f>
        <v>1711500</v>
      </c>
    </row>
    <row r="4720" customFormat="false" ht="15" hidden="false" customHeight="false" outlineLevel="0" collapsed="false">
      <c r="A4720" s="26" t="n">
        <v>44333</v>
      </c>
      <c r="B4720" s="27" t="n">
        <v>66.24</v>
      </c>
      <c r="C4720" s="27" t="n">
        <v>69.62</v>
      </c>
      <c r="D4720" s="28" t="n">
        <f aca="false">B4720-B4719</f>
        <v>0.920000000000002</v>
      </c>
      <c r="E4720" s="28" t="n">
        <f aca="false">C4720-C4719</f>
        <v>0.38000000000001</v>
      </c>
      <c r="F4720" s="29" t="n">
        <f aca="false">Inputs!$B$5*B4720+Inputs!$B$6*C4720</f>
        <v>3143000</v>
      </c>
      <c r="G4720" s="29" t="n">
        <f aca="false">Inputs!$B$5*D4720</f>
        <v>92000.0000000002</v>
      </c>
      <c r="H4720" s="29" t="n">
        <f aca="false">Inputs!$B$6*E4720</f>
        <v>-19000.0000000005</v>
      </c>
      <c r="I4720" s="29" t="n">
        <f aca="false">G4720+H4720</f>
        <v>72999.9999999997</v>
      </c>
      <c r="J4720" s="29" t="n">
        <f aca="false">J4719+I4720</f>
        <v>1784500</v>
      </c>
    </row>
    <row r="4721" customFormat="false" ht="15" hidden="false" customHeight="false" outlineLevel="0" collapsed="false">
      <c r="A4721" s="26" t="n">
        <v>44334</v>
      </c>
      <c r="B4721" s="27" t="n">
        <v>65.49</v>
      </c>
      <c r="C4721" s="27" t="n">
        <v>69.01</v>
      </c>
      <c r="D4721" s="28" t="n">
        <f aca="false">B4721-B4720</f>
        <v>-0.75</v>
      </c>
      <c r="E4721" s="28" t="n">
        <f aca="false">C4721-C4720</f>
        <v>-0.609999999999999</v>
      </c>
      <c r="F4721" s="29" t="n">
        <f aca="false">Inputs!$B$5*B4721+Inputs!$B$6*C4721</f>
        <v>3098500</v>
      </c>
      <c r="G4721" s="29" t="n">
        <f aca="false">Inputs!$B$5*D4721</f>
        <v>-75000</v>
      </c>
      <c r="H4721" s="29" t="n">
        <f aca="false">Inputs!$B$6*E4721</f>
        <v>30500</v>
      </c>
      <c r="I4721" s="29" t="n">
        <f aca="false">G4721+H4721</f>
        <v>-44500</v>
      </c>
      <c r="J4721" s="29" t="n">
        <f aca="false">J4720+I4721</f>
        <v>1740000</v>
      </c>
    </row>
    <row r="4722" customFormat="false" ht="15" hidden="false" customHeight="false" outlineLevel="0" collapsed="false">
      <c r="A4722" s="26" t="n">
        <v>44335</v>
      </c>
      <c r="B4722" s="27" t="n">
        <v>63.28</v>
      </c>
      <c r="C4722" s="27" t="n">
        <v>66.88</v>
      </c>
      <c r="D4722" s="28" t="n">
        <f aca="false">B4722-B4721</f>
        <v>-2.20999999999999</v>
      </c>
      <c r="E4722" s="28" t="n">
        <f aca="false">C4722-C4721</f>
        <v>-2.13000000000001</v>
      </c>
      <c r="F4722" s="29" t="n">
        <f aca="false">Inputs!$B$5*B4722+Inputs!$B$6*C4722</f>
        <v>2984000</v>
      </c>
      <c r="G4722" s="29" t="n">
        <f aca="false">Inputs!$B$5*D4722</f>
        <v>-220999.999999999</v>
      </c>
      <c r="H4722" s="29" t="n">
        <f aca="false">Inputs!$B$6*E4722</f>
        <v>106500</v>
      </c>
      <c r="I4722" s="29" t="n">
        <f aca="false">G4722+H4722</f>
        <v>-114499.999999999</v>
      </c>
      <c r="J4722" s="29" t="n">
        <f aca="false">J4721+I4722</f>
        <v>1625500</v>
      </c>
    </row>
    <row r="4723" customFormat="false" ht="15" hidden="false" customHeight="false" outlineLevel="0" collapsed="false">
      <c r="A4723" s="26" t="n">
        <v>44336</v>
      </c>
      <c r="B4723" s="27" t="n">
        <v>61.95</v>
      </c>
      <c r="C4723" s="27" t="n">
        <v>65.18</v>
      </c>
      <c r="D4723" s="28" t="n">
        <f aca="false">B4723-B4722</f>
        <v>-1.33</v>
      </c>
      <c r="E4723" s="28" t="n">
        <f aca="false">C4723-C4722</f>
        <v>-1.69999999999999</v>
      </c>
      <c r="F4723" s="29" t="n">
        <f aca="false">Inputs!$B$5*B4723+Inputs!$B$6*C4723</f>
        <v>2936000</v>
      </c>
      <c r="G4723" s="29" t="n">
        <f aca="false">Inputs!$B$5*D4723</f>
        <v>-133000</v>
      </c>
      <c r="H4723" s="29" t="n">
        <f aca="false">Inputs!$B$6*E4723</f>
        <v>84999.9999999994</v>
      </c>
      <c r="I4723" s="29" t="n">
        <f aca="false">G4723+H4723</f>
        <v>-48000.0000000004</v>
      </c>
      <c r="J4723" s="29" t="n">
        <f aca="false">J4722+I4723</f>
        <v>1577500</v>
      </c>
    </row>
    <row r="4724" customFormat="false" ht="15" hidden="false" customHeight="false" outlineLevel="0" collapsed="false">
      <c r="A4724" s="26" t="n">
        <v>44337</v>
      </c>
      <c r="B4724" s="27" t="n">
        <v>63.61</v>
      </c>
      <c r="C4724" s="27" t="n">
        <v>66.72</v>
      </c>
      <c r="D4724" s="28" t="n">
        <f aca="false">B4724-B4723</f>
        <v>1.66</v>
      </c>
      <c r="E4724" s="28" t="n">
        <f aca="false">C4724-C4723</f>
        <v>1.53999999999999</v>
      </c>
      <c r="F4724" s="29" t="n">
        <f aca="false">Inputs!$B$5*B4724+Inputs!$B$6*C4724</f>
        <v>3025000</v>
      </c>
      <c r="G4724" s="29" t="n">
        <f aca="false">Inputs!$B$5*D4724</f>
        <v>166000</v>
      </c>
      <c r="H4724" s="29" t="n">
        <f aca="false">Inputs!$B$6*E4724</f>
        <v>-76999.9999999996</v>
      </c>
      <c r="I4724" s="29" t="n">
        <f aca="false">G4724+H4724</f>
        <v>89000</v>
      </c>
      <c r="J4724" s="29" t="n">
        <f aca="false">J4723+I4724</f>
        <v>1666500</v>
      </c>
    </row>
    <row r="4725" customFormat="false" ht="15" hidden="false" customHeight="false" outlineLevel="0" collapsed="false">
      <c r="A4725" s="26" t="n">
        <v>44340</v>
      </c>
      <c r="B4725" s="27" t="n">
        <v>66.13</v>
      </c>
      <c r="C4725" s="27" t="n">
        <v>68.59</v>
      </c>
      <c r="D4725" s="28" t="n">
        <f aca="false">B4725-B4724</f>
        <v>2.52</v>
      </c>
      <c r="E4725" s="28" t="n">
        <f aca="false">C4725-C4724</f>
        <v>1.87</v>
      </c>
      <c r="F4725" s="29" t="n">
        <f aca="false">Inputs!$B$5*B4725+Inputs!$B$6*C4725</f>
        <v>3183500</v>
      </c>
      <c r="G4725" s="29" t="n">
        <f aca="false">Inputs!$B$5*D4725</f>
        <v>252000</v>
      </c>
      <c r="H4725" s="29" t="n">
        <f aca="false">Inputs!$B$6*E4725</f>
        <v>-93500.0000000002</v>
      </c>
      <c r="I4725" s="29" t="n">
        <f aca="false">G4725+H4725</f>
        <v>158499.999999999</v>
      </c>
      <c r="J4725" s="29" t="n">
        <f aca="false">J4724+I4725</f>
        <v>1825000</v>
      </c>
    </row>
    <row r="4726" customFormat="false" ht="15" hidden="false" customHeight="false" outlineLevel="0" collapsed="false">
      <c r="A4726" s="26" t="n">
        <v>44341</v>
      </c>
      <c r="B4726" s="27" t="n">
        <v>66.27</v>
      </c>
      <c r="C4726" s="27" t="n">
        <v>68.8</v>
      </c>
      <c r="D4726" s="28" t="n">
        <f aca="false">B4726-B4725</f>
        <v>0.140000000000001</v>
      </c>
      <c r="E4726" s="28" t="n">
        <f aca="false">C4726-C4725</f>
        <v>0.209999999999994</v>
      </c>
      <c r="F4726" s="29" t="n">
        <f aca="false">Inputs!$B$5*B4726+Inputs!$B$6*C4726</f>
        <v>3187000</v>
      </c>
      <c r="G4726" s="29" t="n">
        <f aca="false">Inputs!$B$5*D4726</f>
        <v>14000.0000000001</v>
      </c>
      <c r="H4726" s="29" t="n">
        <f aca="false">Inputs!$B$6*E4726</f>
        <v>-10499.9999999997</v>
      </c>
      <c r="I4726" s="29" t="n">
        <f aca="false">G4726+H4726</f>
        <v>3500.00000000037</v>
      </c>
      <c r="J4726" s="29" t="n">
        <f aca="false">J4725+I4726</f>
        <v>1828500</v>
      </c>
    </row>
    <row r="4727" customFormat="false" ht="15" hidden="false" customHeight="false" outlineLevel="0" collapsed="false">
      <c r="A4727" s="26" t="n">
        <v>44342</v>
      </c>
      <c r="B4727" s="27" t="n">
        <v>66.41</v>
      </c>
      <c r="C4727" s="27" t="n">
        <v>68.93</v>
      </c>
      <c r="D4727" s="28" t="n">
        <f aca="false">B4727-B4726</f>
        <v>0.140000000000001</v>
      </c>
      <c r="E4727" s="28" t="n">
        <f aca="false">C4727-C4726</f>
        <v>0.13000000000001</v>
      </c>
      <c r="F4727" s="29" t="n">
        <f aca="false">Inputs!$B$5*B4727+Inputs!$B$6*C4727</f>
        <v>3194500</v>
      </c>
      <c r="G4727" s="29" t="n">
        <f aca="false">Inputs!$B$5*D4727</f>
        <v>14000.0000000001</v>
      </c>
      <c r="H4727" s="29" t="n">
        <f aca="false">Inputs!$B$6*E4727</f>
        <v>-6500.00000000048</v>
      </c>
      <c r="I4727" s="29" t="n">
        <f aca="false">G4727+H4727</f>
        <v>7499.99999999957</v>
      </c>
      <c r="J4727" s="29" t="n">
        <f aca="false">J4726+I4727</f>
        <v>1836000</v>
      </c>
    </row>
    <row r="4728" customFormat="false" ht="15" hidden="false" customHeight="false" outlineLevel="0" collapsed="false">
      <c r="A4728" s="26" t="n">
        <v>44343</v>
      </c>
      <c r="B4728" s="27" t="n">
        <v>66.87</v>
      </c>
      <c r="C4728" s="27" t="n">
        <v>69.43</v>
      </c>
      <c r="D4728" s="28" t="n">
        <f aca="false">B4728-B4727</f>
        <v>0.460000000000008</v>
      </c>
      <c r="E4728" s="28" t="n">
        <f aca="false">C4728-C4727</f>
        <v>0.5</v>
      </c>
      <c r="F4728" s="29" t="n">
        <f aca="false">Inputs!$B$5*B4728+Inputs!$B$6*C4728</f>
        <v>3215500</v>
      </c>
      <c r="G4728" s="29" t="n">
        <f aca="false">Inputs!$B$5*D4728</f>
        <v>46000.0000000008</v>
      </c>
      <c r="H4728" s="29" t="n">
        <f aca="false">Inputs!$B$6*E4728</f>
        <v>-25000</v>
      </c>
      <c r="I4728" s="29" t="n">
        <f aca="false">G4728+H4728</f>
        <v>21000.0000000008</v>
      </c>
      <c r="J4728" s="29" t="n">
        <f aca="false">J4727+I4728</f>
        <v>1857000</v>
      </c>
    </row>
    <row r="4729" customFormat="false" ht="15" hidden="false" customHeight="false" outlineLevel="0" collapsed="false">
      <c r="A4729" s="26" t="n">
        <v>44344</v>
      </c>
      <c r="B4729" s="27" t="n">
        <v>66.31</v>
      </c>
      <c r="C4729" s="27" t="n">
        <v>69.36</v>
      </c>
      <c r="D4729" s="28" t="n">
        <f aca="false">B4729-B4728</f>
        <v>-0.560000000000002</v>
      </c>
      <c r="E4729" s="28" t="n">
        <f aca="false">C4729-C4728</f>
        <v>-0.0700000000000074</v>
      </c>
      <c r="F4729" s="29" t="n">
        <f aca="false">Inputs!$B$5*B4729+Inputs!$B$6*C4729</f>
        <v>3163000</v>
      </c>
      <c r="G4729" s="29" t="n">
        <f aca="false">Inputs!$B$5*D4729</f>
        <v>-56000.0000000002</v>
      </c>
      <c r="H4729" s="29" t="n">
        <f aca="false">Inputs!$B$6*E4729</f>
        <v>3500.00000000037</v>
      </c>
      <c r="I4729" s="29" t="n">
        <f aca="false">G4729+H4729</f>
        <v>-52499.9999999999</v>
      </c>
      <c r="J4729" s="29" t="n">
        <f aca="false">J4728+I4729</f>
        <v>1804500</v>
      </c>
    </row>
    <row r="4730" customFormat="false" ht="15" hidden="false" customHeight="false" outlineLevel="0" collapsed="false">
      <c r="A4730" s="26" t="n">
        <v>44348</v>
      </c>
      <c r="B4730" s="27" t="n">
        <v>67.8</v>
      </c>
      <c r="C4730" s="27" t="n">
        <v>70.03</v>
      </c>
      <c r="D4730" s="28" t="n">
        <f aca="false">B4730-B4729</f>
        <v>1.48999999999999</v>
      </c>
      <c r="E4730" s="28" t="n">
        <f aca="false">C4730-C4729</f>
        <v>0.670000000000002</v>
      </c>
      <c r="F4730" s="29" t="n">
        <f aca="false">Inputs!$B$5*B4730+Inputs!$B$6*C4730</f>
        <v>3278500</v>
      </c>
      <c r="G4730" s="29" t="n">
        <f aca="false">Inputs!$B$5*D4730</f>
        <v>148999.999999999</v>
      </c>
      <c r="H4730" s="29" t="n">
        <f aca="false">Inputs!$B$6*E4730</f>
        <v>-33500.0000000001</v>
      </c>
      <c r="I4730" s="29" t="n">
        <f aca="false">G4730+H4730</f>
        <v>115499.999999999</v>
      </c>
      <c r="J4730" s="29" t="n">
        <f aca="false">J4729+I4730</f>
        <v>1920000</v>
      </c>
    </row>
    <row r="4731" customFormat="false" ht="15" hidden="false" customHeight="false" outlineLevel="0" collapsed="false">
      <c r="A4731" s="26" t="n">
        <v>44349</v>
      </c>
      <c r="B4731" s="27" t="n">
        <v>68.79</v>
      </c>
      <c r="C4731" s="27" t="n">
        <v>70.6</v>
      </c>
      <c r="D4731" s="28" t="n">
        <f aca="false">B4731-B4730</f>
        <v>0.990000000000009</v>
      </c>
      <c r="E4731" s="28" t="n">
        <f aca="false">C4731-C4730</f>
        <v>0.569999999999993</v>
      </c>
      <c r="F4731" s="29" t="n">
        <f aca="false">Inputs!$B$5*B4731+Inputs!$B$6*C4731</f>
        <v>3349000</v>
      </c>
      <c r="G4731" s="29" t="n">
        <f aca="false">Inputs!$B$5*D4731</f>
        <v>99000.0000000009</v>
      </c>
      <c r="H4731" s="29" t="n">
        <f aca="false">Inputs!$B$6*E4731</f>
        <v>-28499.9999999997</v>
      </c>
      <c r="I4731" s="29" t="n">
        <f aca="false">G4731+H4731</f>
        <v>70500.0000000013</v>
      </c>
      <c r="J4731" s="29" t="n">
        <f aca="false">J4730+I4731</f>
        <v>1990500</v>
      </c>
    </row>
    <row r="4732" customFormat="false" ht="15" hidden="false" customHeight="false" outlineLevel="0" collapsed="false">
      <c r="A4732" s="26" t="n">
        <v>44350</v>
      </c>
      <c r="B4732" s="27" t="n">
        <v>68.81</v>
      </c>
      <c r="C4732" s="27" t="n">
        <v>70.71</v>
      </c>
      <c r="D4732" s="28" t="n">
        <f aca="false">B4732-B4731</f>
        <v>0.019999999999996</v>
      </c>
      <c r="E4732" s="28" t="n">
        <f aca="false">C4732-C4731</f>
        <v>0.109999999999999</v>
      </c>
      <c r="F4732" s="29" t="n">
        <f aca="false">Inputs!$B$5*B4732+Inputs!$B$6*C4732</f>
        <v>3345500</v>
      </c>
      <c r="G4732" s="29" t="n">
        <f aca="false">Inputs!$B$5*D4732</f>
        <v>1999.9999999996</v>
      </c>
      <c r="H4732" s="29" t="n">
        <f aca="false">Inputs!$B$6*E4732</f>
        <v>-5499.99999999997</v>
      </c>
      <c r="I4732" s="29" t="n">
        <f aca="false">G4732+H4732</f>
        <v>-3500.00000000037</v>
      </c>
      <c r="J4732" s="29" t="n">
        <f aca="false">J4731+I4732</f>
        <v>1987000</v>
      </c>
    </row>
    <row r="4733" customFormat="false" ht="15" hidden="false" customHeight="false" outlineLevel="0" collapsed="false">
      <c r="A4733" s="26" t="n">
        <v>44351</v>
      </c>
      <c r="B4733" s="27" t="n">
        <v>69.57</v>
      </c>
      <c r="C4733" s="27" t="n">
        <v>71.3</v>
      </c>
      <c r="D4733" s="28" t="n">
        <f aca="false">B4733-B4732</f>
        <v>0.759999999999991</v>
      </c>
      <c r="E4733" s="28" t="n">
        <f aca="false">C4733-C4732</f>
        <v>0.590000000000003</v>
      </c>
      <c r="F4733" s="29" t="n">
        <f aca="false">Inputs!$B$5*B4733+Inputs!$B$6*C4733</f>
        <v>3392000</v>
      </c>
      <c r="G4733" s="29" t="n">
        <f aca="false">Inputs!$B$5*D4733</f>
        <v>75999.9999999991</v>
      </c>
      <c r="H4733" s="29" t="n">
        <f aca="false">Inputs!$B$6*E4733</f>
        <v>-29500.0000000002</v>
      </c>
      <c r="I4733" s="29" t="n">
        <f aca="false">G4733+H4733</f>
        <v>46499.9999999989</v>
      </c>
      <c r="J4733" s="29" t="n">
        <f aca="false">J4732+I4733</f>
        <v>2033500</v>
      </c>
    </row>
    <row r="4734" customFormat="false" ht="15" hidden="false" customHeight="false" outlineLevel="0" collapsed="false">
      <c r="A4734" s="26" t="n">
        <v>44354</v>
      </c>
      <c r="B4734" s="27" t="n">
        <v>69.21</v>
      </c>
      <c r="C4734" s="27" t="n">
        <v>70.89</v>
      </c>
      <c r="D4734" s="28" t="n">
        <f aca="false">B4734-B4733</f>
        <v>-0.359999999999999</v>
      </c>
      <c r="E4734" s="28" t="n">
        <f aca="false">C4734-C4733</f>
        <v>-0.409999999999997</v>
      </c>
      <c r="F4734" s="29" t="n">
        <f aca="false">Inputs!$B$5*B4734+Inputs!$B$6*C4734</f>
        <v>3376500</v>
      </c>
      <c r="G4734" s="29" t="n">
        <f aca="false">Inputs!$B$5*D4734</f>
        <v>-35999.9999999999</v>
      </c>
      <c r="H4734" s="29" t="n">
        <f aca="false">Inputs!$B$6*E4734</f>
        <v>20499.9999999998</v>
      </c>
      <c r="I4734" s="29" t="n">
        <f aca="false">G4734+H4734</f>
        <v>-15500.0000000001</v>
      </c>
      <c r="J4734" s="29" t="n">
        <f aca="false">J4733+I4734</f>
        <v>2018000</v>
      </c>
    </row>
    <row r="4735" customFormat="false" ht="15" hidden="false" customHeight="false" outlineLevel="0" collapsed="false">
      <c r="A4735" s="26" t="n">
        <v>44355</v>
      </c>
      <c r="B4735" s="27" t="n">
        <v>70.11</v>
      </c>
      <c r="C4735" s="27" t="n">
        <v>71.39</v>
      </c>
      <c r="D4735" s="28" t="n">
        <f aca="false">B4735-B4734</f>
        <v>0.900000000000006</v>
      </c>
      <c r="E4735" s="28" t="n">
        <f aca="false">C4735-C4734</f>
        <v>0.5</v>
      </c>
      <c r="F4735" s="29" t="n">
        <f aca="false">Inputs!$B$5*B4735+Inputs!$B$6*C4735</f>
        <v>3441500</v>
      </c>
      <c r="G4735" s="29" t="n">
        <f aca="false">Inputs!$B$5*D4735</f>
        <v>90000.0000000006</v>
      </c>
      <c r="H4735" s="29" t="n">
        <f aca="false">Inputs!$B$6*E4735</f>
        <v>-25000</v>
      </c>
      <c r="I4735" s="29" t="n">
        <f aca="false">G4735+H4735</f>
        <v>65000.0000000006</v>
      </c>
      <c r="J4735" s="29" t="n">
        <f aca="false">J4734+I4735</f>
        <v>2083000</v>
      </c>
    </row>
    <row r="4736" customFormat="false" ht="15" hidden="false" customHeight="false" outlineLevel="0" collapsed="false">
      <c r="A4736" s="26" t="n">
        <v>44356</v>
      </c>
      <c r="B4736" s="27" t="n">
        <v>69.9</v>
      </c>
      <c r="C4736" s="27" t="n">
        <v>71.31</v>
      </c>
      <c r="D4736" s="28" t="n">
        <f aca="false">B4736-B4735</f>
        <v>-0.209999999999994</v>
      </c>
      <c r="E4736" s="28" t="n">
        <f aca="false">C4736-C4735</f>
        <v>-0.0799999999999983</v>
      </c>
      <c r="F4736" s="29" t="n">
        <f aca="false">Inputs!$B$5*B4736+Inputs!$B$6*C4736</f>
        <v>3424500</v>
      </c>
      <c r="G4736" s="29" t="n">
        <f aca="false">Inputs!$B$5*D4736</f>
        <v>-20999.9999999994</v>
      </c>
      <c r="H4736" s="29" t="n">
        <f aca="false">Inputs!$B$6*E4736</f>
        <v>3999.99999999991</v>
      </c>
      <c r="I4736" s="29" t="n">
        <f aca="false">G4736+H4736</f>
        <v>-16999.9999999995</v>
      </c>
      <c r="J4736" s="29" t="n">
        <f aca="false">J4735+I4736</f>
        <v>2066000</v>
      </c>
    </row>
    <row r="4737" customFormat="false" ht="15" hidden="false" customHeight="false" outlineLevel="0" collapsed="false">
      <c r="A4737" s="26" t="n">
        <v>44357</v>
      </c>
      <c r="B4737" s="27" t="n">
        <v>70.34</v>
      </c>
      <c r="C4737" s="27" t="n">
        <v>71.65</v>
      </c>
      <c r="D4737" s="28" t="n">
        <f aca="false">B4737-B4736</f>
        <v>0.439999999999998</v>
      </c>
      <c r="E4737" s="28" t="n">
        <f aca="false">C4737-C4736</f>
        <v>0.340000000000003</v>
      </c>
      <c r="F4737" s="29" t="n">
        <f aca="false">Inputs!$B$5*B4737+Inputs!$B$6*C4737</f>
        <v>3451500</v>
      </c>
      <c r="G4737" s="29" t="n">
        <f aca="false">Inputs!$B$5*D4737</f>
        <v>43999.9999999998</v>
      </c>
      <c r="H4737" s="29" t="n">
        <f aca="false">Inputs!$B$6*E4737</f>
        <v>-17000.0000000002</v>
      </c>
      <c r="I4737" s="29" t="n">
        <f aca="false">G4737+H4737</f>
        <v>26999.9999999996</v>
      </c>
      <c r="J4737" s="29" t="n">
        <f aca="false">J4736+I4737</f>
        <v>2093000</v>
      </c>
    </row>
    <row r="4738" customFormat="false" ht="15" hidden="false" customHeight="false" outlineLevel="0" collapsed="false">
      <c r="A4738" s="26" t="n">
        <v>44358</v>
      </c>
      <c r="B4738" s="27" t="n">
        <v>71</v>
      </c>
      <c r="C4738" s="27" t="n">
        <v>72.05</v>
      </c>
      <c r="D4738" s="28" t="n">
        <f aca="false">B4738-B4737</f>
        <v>0.659999999999997</v>
      </c>
      <c r="E4738" s="28" t="n">
        <f aca="false">C4738-C4737</f>
        <v>0.399999999999992</v>
      </c>
      <c r="F4738" s="29" t="n">
        <f aca="false">Inputs!$B$5*B4738+Inputs!$B$6*C4738</f>
        <v>3497500</v>
      </c>
      <c r="G4738" s="29" t="n">
        <f aca="false">Inputs!$B$5*D4738</f>
        <v>65999.9999999997</v>
      </c>
      <c r="H4738" s="29" t="n">
        <f aca="false">Inputs!$B$6*E4738</f>
        <v>-19999.9999999996</v>
      </c>
      <c r="I4738" s="29" t="n">
        <f aca="false">G4738+H4738</f>
        <v>46000.0000000001</v>
      </c>
      <c r="J4738" s="29" t="n">
        <f aca="false">J4737+I4738</f>
        <v>2139000</v>
      </c>
    </row>
    <row r="4739" customFormat="false" ht="15" hidden="false" customHeight="false" outlineLevel="0" collapsed="false">
      <c r="A4739" s="26" t="n">
        <v>44361</v>
      </c>
      <c r="B4739" s="27" t="n">
        <v>70.94</v>
      </c>
      <c r="C4739" s="27" t="n">
        <v>72.27</v>
      </c>
      <c r="D4739" s="28" t="n">
        <f aca="false">B4739-B4738</f>
        <v>-0.0600000000000023</v>
      </c>
      <c r="E4739" s="28" t="n">
        <f aca="false">C4739-C4738</f>
        <v>0.219999999999999</v>
      </c>
      <c r="F4739" s="29" t="n">
        <f aca="false">Inputs!$B$5*B4739+Inputs!$B$6*C4739</f>
        <v>3480500</v>
      </c>
      <c r="G4739" s="29" t="n">
        <f aca="false">Inputs!$B$5*D4739</f>
        <v>-6000.00000000023</v>
      </c>
      <c r="H4739" s="29" t="n">
        <f aca="false">Inputs!$B$6*E4739</f>
        <v>-10999.9999999999</v>
      </c>
      <c r="I4739" s="29" t="n">
        <f aca="false">G4739+H4739</f>
        <v>-17000.0000000002</v>
      </c>
      <c r="J4739" s="29" t="n">
        <f aca="false">J4738+I4739</f>
        <v>2122000</v>
      </c>
    </row>
    <row r="4740" customFormat="false" ht="15" hidden="false" customHeight="false" outlineLevel="0" collapsed="false">
      <c r="A4740" s="26" t="n">
        <v>44362</v>
      </c>
      <c r="B4740" s="27" t="n">
        <v>72.06</v>
      </c>
      <c r="C4740" s="27" t="n">
        <v>73.38</v>
      </c>
      <c r="D4740" s="28" t="n">
        <f aca="false">B4740-B4739</f>
        <v>1.12</v>
      </c>
      <c r="E4740" s="28" t="n">
        <f aca="false">C4740-C4739</f>
        <v>1.11</v>
      </c>
      <c r="F4740" s="29" t="n">
        <f aca="false">Inputs!$B$5*B4740+Inputs!$B$6*C4740</f>
        <v>3537000</v>
      </c>
      <c r="G4740" s="29" t="n">
        <f aca="false">Inputs!$B$5*D4740</f>
        <v>112000</v>
      </c>
      <c r="H4740" s="29" t="n">
        <f aca="false">Inputs!$B$6*E4740</f>
        <v>-55500</v>
      </c>
      <c r="I4740" s="29" t="n">
        <f aca="false">G4740+H4740</f>
        <v>56500.0000000005</v>
      </c>
      <c r="J4740" s="29" t="n">
        <f aca="false">J4739+I4740</f>
        <v>2178500</v>
      </c>
    </row>
    <row r="4741" customFormat="false" ht="15" hidden="false" customHeight="false" outlineLevel="0" collapsed="false">
      <c r="A4741" s="26" t="n">
        <v>44363</v>
      </c>
      <c r="B4741" s="27" t="n">
        <v>72.03</v>
      </c>
      <c r="C4741" s="27" t="n">
        <v>73.88</v>
      </c>
      <c r="D4741" s="28" t="n">
        <f aca="false">B4741-B4740</f>
        <v>-0.0300000000000011</v>
      </c>
      <c r="E4741" s="28" t="n">
        <f aca="false">C4741-C4740</f>
        <v>0.5</v>
      </c>
      <c r="F4741" s="29" t="n">
        <f aca="false">Inputs!$B$5*B4741+Inputs!$B$6*C4741</f>
        <v>3509000</v>
      </c>
      <c r="G4741" s="29" t="n">
        <f aca="false">Inputs!$B$5*D4741</f>
        <v>-3000.00000000011</v>
      </c>
      <c r="H4741" s="29" t="n">
        <f aca="false">Inputs!$B$6*E4741</f>
        <v>-25000</v>
      </c>
      <c r="I4741" s="29" t="n">
        <f aca="false">G4741+H4741</f>
        <v>-28000.0000000001</v>
      </c>
      <c r="J4741" s="29" t="n">
        <f aca="false">J4740+I4741</f>
        <v>2150500</v>
      </c>
    </row>
    <row r="4742" customFormat="false" ht="15" hidden="false" customHeight="false" outlineLevel="0" collapsed="false">
      <c r="A4742" s="26" t="n">
        <v>44364</v>
      </c>
      <c r="B4742" s="27" t="n">
        <v>71.06</v>
      </c>
      <c r="C4742" s="27" t="n">
        <v>72.92</v>
      </c>
      <c r="D4742" s="28" t="n">
        <f aca="false">B4742-B4741</f>
        <v>-0.969999999999999</v>
      </c>
      <c r="E4742" s="28" t="n">
        <f aca="false">C4742-C4741</f>
        <v>-0.959999999999994</v>
      </c>
      <c r="F4742" s="29" t="n">
        <f aca="false">Inputs!$B$5*B4742+Inputs!$B$6*C4742</f>
        <v>3460000</v>
      </c>
      <c r="G4742" s="29" t="n">
        <f aca="false">Inputs!$B$5*D4742</f>
        <v>-96999.9999999999</v>
      </c>
      <c r="H4742" s="29" t="n">
        <f aca="false">Inputs!$B$6*E4742</f>
        <v>47999.9999999997</v>
      </c>
      <c r="I4742" s="29" t="n">
        <f aca="false">G4742+H4742</f>
        <v>-49000.0000000002</v>
      </c>
      <c r="J4742" s="29" t="n">
        <f aca="false">J4741+I4742</f>
        <v>2101500</v>
      </c>
    </row>
    <row r="4743" customFormat="false" ht="15" hidden="false" customHeight="false" outlineLevel="0" collapsed="false">
      <c r="A4743" s="26" t="n">
        <v>44365</v>
      </c>
      <c r="B4743" s="27" t="n">
        <v>71.64</v>
      </c>
      <c r="C4743" s="27" t="n">
        <v>73.1</v>
      </c>
      <c r="D4743" s="28" t="n">
        <f aca="false">B4743-B4742</f>
        <v>0.579999999999998</v>
      </c>
      <c r="E4743" s="28" t="n">
        <f aca="false">C4743-C4742</f>
        <v>0.179999999999993</v>
      </c>
      <c r="F4743" s="29" t="n">
        <f aca="false">Inputs!$B$5*B4743+Inputs!$B$6*C4743</f>
        <v>3509000</v>
      </c>
      <c r="G4743" s="29" t="n">
        <f aca="false">Inputs!$B$5*D4743</f>
        <v>57999.9999999998</v>
      </c>
      <c r="H4743" s="29" t="n">
        <f aca="false">Inputs!$B$6*E4743</f>
        <v>-8999.99999999963</v>
      </c>
      <c r="I4743" s="29" t="n">
        <f aca="false">G4743+H4743</f>
        <v>49000.0000000002</v>
      </c>
      <c r="J4743" s="29" t="n">
        <f aca="false">J4742+I4743</f>
        <v>2150500</v>
      </c>
    </row>
    <row r="4744" customFormat="false" ht="15" hidden="false" customHeight="false" outlineLevel="0" collapsed="false">
      <c r="A4744" s="26" t="n">
        <v>44368</v>
      </c>
      <c r="B4744" s="27" t="n">
        <v>73.64</v>
      </c>
      <c r="C4744" s="27" t="n">
        <v>74.49</v>
      </c>
      <c r="D4744" s="28" t="n">
        <f aca="false">B4744-B4743</f>
        <v>2</v>
      </c>
      <c r="E4744" s="28" t="n">
        <f aca="false">C4744-C4743</f>
        <v>1.39</v>
      </c>
      <c r="F4744" s="29" t="n">
        <f aca="false">Inputs!$B$5*B4744+Inputs!$B$6*C4744</f>
        <v>3639500</v>
      </c>
      <c r="G4744" s="29" t="n">
        <f aca="false">Inputs!$B$5*D4744</f>
        <v>200000</v>
      </c>
      <c r="H4744" s="29" t="n">
        <f aca="false">Inputs!$B$6*E4744</f>
        <v>-69500</v>
      </c>
      <c r="I4744" s="29" t="n">
        <f aca="false">G4744+H4744</f>
        <v>130500</v>
      </c>
      <c r="J4744" s="29" t="n">
        <f aca="false">J4743+I4744</f>
        <v>2281000</v>
      </c>
    </row>
    <row r="4745" customFormat="false" ht="15" hidden="false" customHeight="false" outlineLevel="0" collapsed="false">
      <c r="A4745" s="26" t="n">
        <v>44369</v>
      </c>
      <c r="B4745" s="27" t="n">
        <v>73.15</v>
      </c>
      <c r="C4745" s="27" t="n">
        <v>74.92</v>
      </c>
      <c r="D4745" s="28" t="n">
        <f aca="false">B4745-B4744</f>
        <v>-0.489999999999995</v>
      </c>
      <c r="E4745" s="28" t="n">
        <f aca="false">C4745-C4744</f>
        <v>0.430000000000007</v>
      </c>
      <c r="F4745" s="29" t="n">
        <f aca="false">Inputs!$B$5*B4745+Inputs!$B$6*C4745</f>
        <v>3569000</v>
      </c>
      <c r="G4745" s="29" t="n">
        <f aca="false">Inputs!$B$5*D4745</f>
        <v>-48999.9999999995</v>
      </c>
      <c r="H4745" s="29" t="n">
        <f aca="false">Inputs!$B$6*E4745</f>
        <v>-21500.0000000003</v>
      </c>
      <c r="I4745" s="29" t="n">
        <f aca="false">G4745+H4745</f>
        <v>-70499.9999999998</v>
      </c>
      <c r="J4745" s="29" t="n">
        <f aca="false">J4744+I4745</f>
        <v>2210500</v>
      </c>
    </row>
    <row r="4746" customFormat="false" ht="15" hidden="false" customHeight="false" outlineLevel="0" collapsed="false">
      <c r="A4746" s="26" t="n">
        <v>44370</v>
      </c>
      <c r="B4746" s="27" t="n">
        <v>73.11</v>
      </c>
      <c r="C4746" s="27" t="n">
        <v>75.22</v>
      </c>
      <c r="D4746" s="28" t="n">
        <f aca="false">B4746-B4745</f>
        <v>-0.0400000000000063</v>
      </c>
      <c r="E4746" s="28" t="n">
        <f aca="false">C4746-C4745</f>
        <v>0.299999999999997</v>
      </c>
      <c r="F4746" s="29" t="n">
        <f aca="false">Inputs!$B$5*B4746+Inputs!$B$6*C4746</f>
        <v>3550000</v>
      </c>
      <c r="G4746" s="29" t="n">
        <f aca="false">Inputs!$B$5*D4746</f>
        <v>-4000.00000000063</v>
      </c>
      <c r="H4746" s="29" t="n">
        <f aca="false">Inputs!$B$6*E4746</f>
        <v>-14999.9999999999</v>
      </c>
      <c r="I4746" s="29" t="n">
        <f aca="false">G4746+H4746</f>
        <v>-19000.0000000005</v>
      </c>
      <c r="J4746" s="29" t="n">
        <f aca="false">J4745+I4746</f>
        <v>2191500</v>
      </c>
    </row>
    <row r="4747" customFormat="false" ht="15" hidden="false" customHeight="false" outlineLevel="0" collapsed="false">
      <c r="A4747" s="26" t="n">
        <v>44371</v>
      </c>
      <c r="B4747" s="27" t="n">
        <v>73.31</v>
      </c>
      <c r="C4747" s="27" t="n">
        <v>75.95</v>
      </c>
      <c r="D4747" s="28" t="n">
        <f aca="false">B4747-B4746</f>
        <v>0.200000000000003</v>
      </c>
      <c r="E4747" s="28" t="n">
        <f aca="false">C4747-C4746</f>
        <v>0.730000000000004</v>
      </c>
      <c r="F4747" s="29" t="n">
        <f aca="false">Inputs!$B$5*B4747+Inputs!$B$6*C4747</f>
        <v>3533500</v>
      </c>
      <c r="G4747" s="29" t="n">
        <f aca="false">Inputs!$B$5*D4747</f>
        <v>20000.0000000003</v>
      </c>
      <c r="H4747" s="29" t="n">
        <f aca="false">Inputs!$B$6*E4747</f>
        <v>-36500.0000000002</v>
      </c>
      <c r="I4747" s="29" t="n">
        <f aca="false">G4747+H4747</f>
        <v>-16499.9999999999</v>
      </c>
      <c r="J4747" s="29" t="n">
        <f aca="false">J4746+I4747</f>
        <v>2175000</v>
      </c>
    </row>
    <row r="4748" customFormat="false" ht="15" hidden="false" customHeight="false" outlineLevel="0" collapsed="false">
      <c r="A4748" s="26" t="n">
        <v>44372</v>
      </c>
      <c r="B4748" s="27" t="n">
        <v>74.21</v>
      </c>
      <c r="C4748" s="27" t="n">
        <v>76.45</v>
      </c>
      <c r="D4748" s="28" t="n">
        <f aca="false">B4748-B4747</f>
        <v>0.899999999999992</v>
      </c>
      <c r="E4748" s="28" t="n">
        <f aca="false">C4748-C4747</f>
        <v>0.5</v>
      </c>
      <c r="F4748" s="29" t="n">
        <f aca="false">Inputs!$B$5*B4748+Inputs!$B$6*C4748</f>
        <v>3598500</v>
      </c>
      <c r="G4748" s="29" t="n">
        <f aca="false">Inputs!$B$5*D4748</f>
        <v>89999.9999999991</v>
      </c>
      <c r="H4748" s="29" t="n">
        <f aca="false">Inputs!$B$6*E4748</f>
        <v>-25000</v>
      </c>
      <c r="I4748" s="29" t="n">
        <f aca="false">G4748+H4748</f>
        <v>64999.9999999991</v>
      </c>
      <c r="J4748" s="29" t="n">
        <f aca="false">J4747+I4748</f>
        <v>2240000</v>
      </c>
    </row>
    <row r="4749" customFormat="false" ht="15" hidden="false" customHeight="false" outlineLevel="0" collapsed="false">
      <c r="A4749" s="26" t="n">
        <v>44375</v>
      </c>
      <c r="B4749" s="27" t="n">
        <v>72.98</v>
      </c>
      <c r="C4749" s="27" t="n">
        <v>74.78</v>
      </c>
      <c r="D4749" s="28" t="n">
        <f aca="false">B4749-B4748</f>
        <v>-1.22999999999999</v>
      </c>
      <c r="E4749" s="28" t="n">
        <f aca="false">C4749-C4748</f>
        <v>-1.67</v>
      </c>
      <c r="F4749" s="29" t="n">
        <f aca="false">Inputs!$B$5*B4749+Inputs!$B$6*C4749</f>
        <v>3559000</v>
      </c>
      <c r="G4749" s="29" t="n">
        <f aca="false">Inputs!$B$5*D4749</f>
        <v>-122999.999999999</v>
      </c>
      <c r="H4749" s="29" t="n">
        <f aca="false">Inputs!$B$6*E4749</f>
        <v>83500.0000000001</v>
      </c>
      <c r="I4749" s="29" t="n">
        <f aca="false">G4749+H4749</f>
        <v>-39499.9999999989</v>
      </c>
      <c r="J4749" s="29" t="n">
        <f aca="false">J4748+I4749</f>
        <v>2200500</v>
      </c>
    </row>
    <row r="4750" customFormat="false" ht="15" hidden="false" customHeight="false" outlineLevel="0" collapsed="false">
      <c r="A4750" s="26" t="n">
        <v>44376</v>
      </c>
      <c r="B4750" s="27" t="n">
        <v>73.14</v>
      </c>
      <c r="C4750" s="27" t="n">
        <v>75.38</v>
      </c>
      <c r="D4750" s="28" t="n">
        <f aca="false">B4750-B4749</f>
        <v>0.159999999999997</v>
      </c>
      <c r="E4750" s="28" t="n">
        <f aca="false">C4750-C4749</f>
        <v>0.599999999999994</v>
      </c>
      <c r="F4750" s="29" t="n">
        <f aca="false">Inputs!$B$5*B4750+Inputs!$B$6*C4750</f>
        <v>3545000</v>
      </c>
      <c r="G4750" s="29" t="n">
        <f aca="false">Inputs!$B$5*D4750</f>
        <v>15999.9999999997</v>
      </c>
      <c r="H4750" s="29" t="n">
        <f aca="false">Inputs!$B$6*E4750</f>
        <v>-29999.9999999997</v>
      </c>
      <c r="I4750" s="29" t="n">
        <f aca="false">G4750+H4750</f>
        <v>-14000.0000000001</v>
      </c>
      <c r="J4750" s="29" t="n">
        <f aca="false">J4749+I4750</f>
        <v>2186500</v>
      </c>
    </row>
    <row r="4751" customFormat="false" ht="15" hidden="false" customHeight="false" outlineLevel="0" collapsed="false">
      <c r="A4751" s="26" t="n">
        <v>44377</v>
      </c>
      <c r="B4751" s="27" t="n">
        <v>73.52</v>
      </c>
      <c r="C4751" s="27" t="n">
        <v>76.94</v>
      </c>
      <c r="D4751" s="28" t="n">
        <f aca="false">B4751-B4750</f>
        <v>0.379999999999995</v>
      </c>
      <c r="E4751" s="28" t="n">
        <f aca="false">C4751-C4750</f>
        <v>1.56</v>
      </c>
      <c r="F4751" s="29" t="n">
        <f aca="false">Inputs!$B$5*B4751+Inputs!$B$6*C4751</f>
        <v>3505000</v>
      </c>
      <c r="G4751" s="29" t="n">
        <f aca="false">Inputs!$B$5*D4751</f>
        <v>37999.9999999996</v>
      </c>
      <c r="H4751" s="29" t="n">
        <f aca="false">Inputs!$B$6*E4751</f>
        <v>-78000.0000000001</v>
      </c>
      <c r="I4751" s="29" t="n">
        <f aca="false">G4751+H4751</f>
        <v>-40000.0000000006</v>
      </c>
      <c r="J4751" s="29" t="n">
        <f aca="false">J4750+I4751</f>
        <v>2146500</v>
      </c>
    </row>
    <row r="4752" customFormat="false" ht="15" hidden="false" customHeight="false" outlineLevel="0" collapsed="false">
      <c r="A4752" s="26" t="n">
        <v>44378</v>
      </c>
      <c r="B4752" s="27" t="n">
        <v>75.33</v>
      </c>
      <c r="C4752" s="27" t="n">
        <v>76.69</v>
      </c>
      <c r="D4752" s="28" t="n">
        <f aca="false">B4752-B4751</f>
        <v>1.81</v>
      </c>
      <c r="E4752" s="28" t="n">
        <f aca="false">C4752-C4751</f>
        <v>-0.25</v>
      </c>
      <c r="F4752" s="29" t="n">
        <f aca="false">Inputs!$B$5*B4752+Inputs!$B$6*C4752</f>
        <v>3698500</v>
      </c>
      <c r="G4752" s="29" t="n">
        <f aca="false">Inputs!$B$5*D4752</f>
        <v>181000</v>
      </c>
      <c r="H4752" s="29" t="n">
        <f aca="false">Inputs!$B$6*E4752</f>
        <v>12500</v>
      </c>
      <c r="I4752" s="29" t="n">
        <f aca="false">G4752+H4752</f>
        <v>193500</v>
      </c>
      <c r="J4752" s="29" t="n">
        <f aca="false">J4751+I4752</f>
        <v>2340000</v>
      </c>
    </row>
    <row r="4753" customFormat="false" ht="15" hidden="false" customHeight="false" outlineLevel="0" collapsed="false">
      <c r="A4753" s="26" t="n">
        <v>44379</v>
      </c>
      <c r="B4753" s="27" t="n">
        <v>75.37</v>
      </c>
      <c r="C4753" s="27" t="n">
        <v>77.51</v>
      </c>
      <c r="D4753" s="28" t="n">
        <f aca="false">B4753-B4752</f>
        <v>0.0400000000000063</v>
      </c>
      <c r="E4753" s="28" t="n">
        <f aca="false">C4753-C4752</f>
        <v>0.820000000000007</v>
      </c>
      <c r="F4753" s="29" t="n">
        <f aca="false">Inputs!$B$5*B4753+Inputs!$B$6*C4753</f>
        <v>3661500</v>
      </c>
      <c r="G4753" s="29" t="n">
        <f aca="false">Inputs!$B$5*D4753</f>
        <v>4000.00000000063</v>
      </c>
      <c r="H4753" s="29" t="n">
        <f aca="false">Inputs!$B$6*E4753</f>
        <v>-41000.0000000004</v>
      </c>
      <c r="I4753" s="29" t="n">
        <f aca="false">G4753+H4753</f>
        <v>-36999.9999999997</v>
      </c>
      <c r="J4753" s="29" t="n">
        <f aca="false">J4752+I4753</f>
        <v>2303000</v>
      </c>
    </row>
    <row r="4754" customFormat="false" ht="15" hidden="false" customHeight="false" outlineLevel="0" collapsed="false">
      <c r="A4754" s="26" t="n">
        <v>44383</v>
      </c>
      <c r="B4754" s="27" t="n">
        <v>73.62</v>
      </c>
      <c r="C4754" s="27" t="n">
        <v>75.81</v>
      </c>
      <c r="D4754" s="28" t="n">
        <f aca="false">B4754-B4753</f>
        <v>-1.75</v>
      </c>
      <c r="E4754" s="28" t="n">
        <f aca="false">C4754-C4753</f>
        <v>-1.7</v>
      </c>
      <c r="F4754" s="29" t="n">
        <f aca="false">Inputs!$B$5*B4754+Inputs!$B$6*C4754</f>
        <v>3571500</v>
      </c>
      <c r="G4754" s="29" t="n">
        <f aca="false">Inputs!$B$5*D4754</f>
        <v>-175000</v>
      </c>
      <c r="H4754" s="29" t="n">
        <f aca="false">Inputs!$B$6*E4754</f>
        <v>85000.0000000002</v>
      </c>
      <c r="I4754" s="29" t="n">
        <f aca="false">G4754+H4754</f>
        <v>-89999.9999999999</v>
      </c>
      <c r="J4754" s="29" t="n">
        <f aca="false">J4753+I4754</f>
        <v>2213000</v>
      </c>
    </row>
    <row r="4755" customFormat="false" ht="15" hidden="false" customHeight="false" outlineLevel="0" collapsed="false">
      <c r="A4755" s="26" t="n">
        <v>44384</v>
      </c>
      <c r="B4755" s="27" t="n">
        <v>72.22</v>
      </c>
      <c r="C4755" s="27" t="n">
        <v>74.31</v>
      </c>
      <c r="D4755" s="28" t="n">
        <f aca="false">B4755-B4754</f>
        <v>-1.40000000000001</v>
      </c>
      <c r="E4755" s="28" t="n">
        <f aca="false">C4755-C4754</f>
        <v>-1.5</v>
      </c>
      <c r="F4755" s="29" t="n">
        <f aca="false">Inputs!$B$5*B4755+Inputs!$B$6*C4755</f>
        <v>3506500</v>
      </c>
      <c r="G4755" s="29" t="n">
        <f aca="false">Inputs!$B$5*D4755</f>
        <v>-140000.000000001</v>
      </c>
      <c r="H4755" s="29" t="n">
        <f aca="false">Inputs!$B$6*E4755</f>
        <v>75000</v>
      </c>
      <c r="I4755" s="29" t="n">
        <f aca="false">G4755+H4755</f>
        <v>-65000.0000000006</v>
      </c>
      <c r="J4755" s="29" t="n">
        <f aca="false">J4754+I4755</f>
        <v>2148000</v>
      </c>
    </row>
    <row r="4756" customFormat="false" ht="15" hidden="false" customHeight="false" outlineLevel="0" collapsed="false">
      <c r="A4756" s="26" t="n">
        <v>44385</v>
      </c>
      <c r="B4756" s="27" t="n">
        <v>72.98</v>
      </c>
      <c r="C4756" s="27" t="n">
        <v>75.07</v>
      </c>
      <c r="D4756" s="28" t="n">
        <f aca="false">B4756-B4755</f>
        <v>0.760000000000005</v>
      </c>
      <c r="E4756" s="28" t="n">
        <f aca="false">C4756-C4755</f>
        <v>0.759999999999991</v>
      </c>
      <c r="F4756" s="29" t="n">
        <f aca="false">Inputs!$B$5*B4756+Inputs!$B$6*C4756</f>
        <v>3544500</v>
      </c>
      <c r="G4756" s="29" t="n">
        <f aca="false">Inputs!$B$5*D4756</f>
        <v>76000.0000000005</v>
      </c>
      <c r="H4756" s="29" t="n">
        <f aca="false">Inputs!$B$6*E4756</f>
        <v>-37999.9999999996</v>
      </c>
      <c r="I4756" s="29" t="n">
        <f aca="false">G4756+H4756</f>
        <v>38000.000000001</v>
      </c>
      <c r="J4756" s="29" t="n">
        <f aca="false">J4755+I4756</f>
        <v>2186000</v>
      </c>
    </row>
    <row r="4757" customFormat="false" ht="15" hidden="false" customHeight="false" outlineLevel="0" collapsed="false">
      <c r="A4757" s="26" t="n">
        <v>44386</v>
      </c>
      <c r="B4757" s="27" t="n">
        <v>74.56</v>
      </c>
      <c r="C4757" s="27" t="n">
        <v>77.14</v>
      </c>
      <c r="D4757" s="28" t="n">
        <f aca="false">B4757-B4756</f>
        <v>1.58</v>
      </c>
      <c r="E4757" s="28" t="n">
        <f aca="false">C4757-C4756</f>
        <v>2.07000000000001</v>
      </c>
      <c r="F4757" s="29" t="n">
        <f aca="false">Inputs!$B$5*B4757+Inputs!$B$6*C4757</f>
        <v>3599000</v>
      </c>
      <c r="G4757" s="29" t="n">
        <f aca="false">Inputs!$B$5*D4757</f>
        <v>158000</v>
      </c>
      <c r="H4757" s="29" t="n">
        <f aca="false">Inputs!$B$6*E4757</f>
        <v>-103500</v>
      </c>
      <c r="I4757" s="29" t="n">
        <f aca="false">G4757+H4757</f>
        <v>54499.9999999995</v>
      </c>
      <c r="J4757" s="29" t="n">
        <f aca="false">J4756+I4757</f>
        <v>2240500</v>
      </c>
    </row>
    <row r="4758" customFormat="false" ht="15" hidden="false" customHeight="false" outlineLevel="0" collapsed="false">
      <c r="A4758" s="26" t="n">
        <v>44389</v>
      </c>
      <c r="B4758" s="27" t="n">
        <v>74.21</v>
      </c>
      <c r="C4758" s="27" t="n">
        <v>76.77</v>
      </c>
      <c r="D4758" s="28" t="n">
        <f aca="false">B4758-B4757</f>
        <v>-0.350000000000009</v>
      </c>
      <c r="E4758" s="28" t="n">
        <f aca="false">C4758-C4757</f>
        <v>-0.370000000000005</v>
      </c>
      <c r="F4758" s="29" t="n">
        <f aca="false">Inputs!$B$5*B4758+Inputs!$B$6*C4758</f>
        <v>3582500</v>
      </c>
      <c r="G4758" s="29" t="n">
        <f aca="false">Inputs!$B$5*D4758</f>
        <v>-35000.0000000009</v>
      </c>
      <c r="H4758" s="29" t="n">
        <f aca="false">Inputs!$B$6*E4758</f>
        <v>18500.0000000002</v>
      </c>
      <c r="I4758" s="29" t="n">
        <f aca="false">G4758+H4758</f>
        <v>-16500.0000000006</v>
      </c>
      <c r="J4758" s="29" t="n">
        <f aca="false">J4757+I4758</f>
        <v>2224000</v>
      </c>
    </row>
    <row r="4759" customFormat="false" ht="15" hidden="false" customHeight="false" outlineLevel="0" collapsed="false">
      <c r="A4759" s="26" t="n">
        <v>44390</v>
      </c>
      <c r="B4759" s="27" t="n">
        <v>75.24</v>
      </c>
      <c r="C4759" s="27" t="n">
        <v>77.5</v>
      </c>
      <c r="D4759" s="28" t="n">
        <f aca="false">B4759-B4758</f>
        <v>1.03</v>
      </c>
      <c r="E4759" s="28" t="n">
        <f aca="false">C4759-C4758</f>
        <v>0.730000000000004</v>
      </c>
      <c r="F4759" s="29" t="n">
        <f aca="false">Inputs!$B$5*B4759+Inputs!$B$6*C4759</f>
        <v>3649000</v>
      </c>
      <c r="G4759" s="29" t="n">
        <f aca="false">Inputs!$B$5*D4759</f>
        <v>103000</v>
      </c>
      <c r="H4759" s="29" t="n">
        <f aca="false">Inputs!$B$6*E4759</f>
        <v>-36500.0000000002</v>
      </c>
      <c r="I4759" s="29" t="n">
        <f aca="false">G4759+H4759</f>
        <v>66499.9999999999</v>
      </c>
      <c r="J4759" s="29" t="n">
        <f aca="false">J4758+I4759</f>
        <v>2290500</v>
      </c>
    </row>
    <row r="4760" customFormat="false" ht="15" hidden="false" customHeight="false" outlineLevel="0" collapsed="false">
      <c r="A4760" s="26" t="n">
        <v>44391</v>
      </c>
      <c r="B4760" s="27" t="n">
        <v>73.06</v>
      </c>
      <c r="C4760" s="27" t="n">
        <v>75.74</v>
      </c>
      <c r="D4760" s="28" t="n">
        <f aca="false">B4760-B4759</f>
        <v>-2.17999999999999</v>
      </c>
      <c r="E4760" s="28" t="n">
        <f aca="false">C4760-C4759</f>
        <v>-1.76000000000001</v>
      </c>
      <c r="F4760" s="29" t="n">
        <f aca="false">Inputs!$B$5*B4760+Inputs!$B$6*C4760</f>
        <v>3519000</v>
      </c>
      <c r="G4760" s="29" t="n">
        <f aca="false">Inputs!$B$5*D4760</f>
        <v>-217999.999999999</v>
      </c>
      <c r="H4760" s="29" t="n">
        <f aca="false">Inputs!$B$6*E4760</f>
        <v>88000.0000000003</v>
      </c>
      <c r="I4760" s="29" t="n">
        <f aca="false">G4760+H4760</f>
        <v>-129999.999999999</v>
      </c>
      <c r="J4760" s="29" t="n">
        <f aca="false">J4759+I4760</f>
        <v>2160500</v>
      </c>
    </row>
    <row r="4761" customFormat="false" ht="15" hidden="false" customHeight="false" outlineLevel="0" collapsed="false">
      <c r="A4761" s="26" t="n">
        <v>44392</v>
      </c>
      <c r="B4761" s="27" t="n">
        <v>71.67</v>
      </c>
      <c r="C4761" s="27" t="n">
        <v>74.53</v>
      </c>
      <c r="D4761" s="28" t="n">
        <f aca="false">B4761-B4760</f>
        <v>-1.39</v>
      </c>
      <c r="E4761" s="28" t="n">
        <f aca="false">C4761-C4760</f>
        <v>-1.20999999999999</v>
      </c>
      <c r="F4761" s="29" t="n">
        <f aca="false">Inputs!$B$5*B4761+Inputs!$B$6*C4761</f>
        <v>3440500</v>
      </c>
      <c r="G4761" s="29" t="n">
        <f aca="false">Inputs!$B$5*D4761</f>
        <v>-139000</v>
      </c>
      <c r="H4761" s="29" t="n">
        <f aca="false">Inputs!$B$6*E4761</f>
        <v>60499.9999999997</v>
      </c>
      <c r="I4761" s="29" t="n">
        <f aca="false">G4761+H4761</f>
        <v>-78500.0000000004</v>
      </c>
      <c r="J4761" s="29" t="n">
        <f aca="false">J4760+I4761</f>
        <v>2082000</v>
      </c>
    </row>
    <row r="4762" customFormat="false" ht="15" hidden="false" customHeight="false" outlineLevel="0" collapsed="false">
      <c r="A4762" s="26" t="n">
        <v>44393</v>
      </c>
      <c r="B4762" s="27" t="n">
        <v>71.76</v>
      </c>
      <c r="C4762" s="27" t="n">
        <v>74.46</v>
      </c>
      <c r="D4762" s="28" t="n">
        <f aca="false">B4762-B4761</f>
        <v>0.0900000000000034</v>
      </c>
      <c r="E4762" s="28" t="n">
        <f aca="false">C4762-C4761</f>
        <v>-0.0700000000000074</v>
      </c>
      <c r="F4762" s="29" t="n">
        <f aca="false">Inputs!$B$5*B4762+Inputs!$B$6*C4762</f>
        <v>3453000</v>
      </c>
      <c r="G4762" s="29" t="n">
        <f aca="false">Inputs!$B$5*D4762</f>
        <v>9000.00000000034</v>
      </c>
      <c r="H4762" s="29" t="n">
        <f aca="false">Inputs!$B$6*E4762</f>
        <v>3500.00000000037</v>
      </c>
      <c r="I4762" s="29" t="n">
        <f aca="false">G4762+H4762</f>
        <v>12500.0000000007</v>
      </c>
      <c r="J4762" s="29" t="n">
        <f aca="false">J4761+I4762</f>
        <v>2094500</v>
      </c>
    </row>
    <row r="4763" customFormat="false" ht="15" hidden="false" customHeight="false" outlineLevel="0" collapsed="false">
      <c r="A4763" s="26" t="n">
        <v>44396</v>
      </c>
      <c r="B4763" s="27" t="n">
        <v>66.45</v>
      </c>
      <c r="C4763" s="27" t="n">
        <v>69.33</v>
      </c>
      <c r="D4763" s="28" t="n">
        <f aca="false">B4763-B4762</f>
        <v>-5.31</v>
      </c>
      <c r="E4763" s="28" t="n">
        <f aca="false">C4763-C4762</f>
        <v>-5.13</v>
      </c>
      <c r="F4763" s="29" t="n">
        <f aca="false">Inputs!$B$5*B4763+Inputs!$B$6*C4763</f>
        <v>3178500</v>
      </c>
      <c r="G4763" s="29" t="n">
        <f aca="false">Inputs!$B$5*D4763</f>
        <v>-531000</v>
      </c>
      <c r="H4763" s="29" t="n">
        <f aca="false">Inputs!$B$6*E4763</f>
        <v>256500</v>
      </c>
      <c r="I4763" s="29" t="n">
        <f aca="false">G4763+H4763</f>
        <v>-274500</v>
      </c>
      <c r="J4763" s="29" t="n">
        <f aca="false">J4762+I4763</f>
        <v>1820000</v>
      </c>
    </row>
    <row r="4764" customFormat="false" ht="15" hidden="false" customHeight="false" outlineLevel="0" collapsed="false">
      <c r="A4764" s="26" t="n">
        <v>44397</v>
      </c>
      <c r="B4764" s="27" t="n">
        <v>67.32</v>
      </c>
      <c r="C4764" s="27" t="n">
        <v>70.03</v>
      </c>
      <c r="D4764" s="28" t="n">
        <f aca="false">B4764-B4763</f>
        <v>0.86999999999999</v>
      </c>
      <c r="E4764" s="28" t="n">
        <f aca="false">C4764-C4763</f>
        <v>0.700000000000003</v>
      </c>
      <c r="F4764" s="29" t="n">
        <f aca="false">Inputs!$B$5*B4764+Inputs!$B$6*C4764</f>
        <v>3230500</v>
      </c>
      <c r="G4764" s="29" t="n">
        <f aca="false">Inputs!$B$5*D4764</f>
        <v>86999.999999999</v>
      </c>
      <c r="H4764" s="29" t="n">
        <f aca="false">Inputs!$B$6*E4764</f>
        <v>-35000.0000000001</v>
      </c>
      <c r="I4764" s="29" t="n">
        <f aca="false">G4764+H4764</f>
        <v>51999.9999999989</v>
      </c>
      <c r="J4764" s="29" t="n">
        <f aca="false">J4763+I4764</f>
        <v>1872000</v>
      </c>
    </row>
    <row r="4765" customFormat="false" ht="15" hidden="false" customHeight="false" outlineLevel="0" collapsed="false">
      <c r="A4765" s="26" t="n">
        <v>44398</v>
      </c>
      <c r="B4765" s="27" t="n">
        <v>70.26</v>
      </c>
      <c r="C4765" s="27" t="n">
        <v>72.54</v>
      </c>
      <c r="D4765" s="28" t="n">
        <f aca="false">B4765-B4764</f>
        <v>2.94000000000001</v>
      </c>
      <c r="E4765" s="28" t="n">
        <f aca="false">C4765-C4764</f>
        <v>2.51000000000001</v>
      </c>
      <c r="F4765" s="29" t="n">
        <f aca="false">Inputs!$B$5*B4765+Inputs!$B$6*C4765</f>
        <v>3399000</v>
      </c>
      <c r="G4765" s="29" t="n">
        <f aca="false">Inputs!$B$5*D4765</f>
        <v>294000.000000001</v>
      </c>
      <c r="H4765" s="29" t="n">
        <f aca="false">Inputs!$B$6*E4765</f>
        <v>-125500</v>
      </c>
      <c r="I4765" s="29" t="n">
        <f aca="false">G4765+H4765</f>
        <v>168500.000000001</v>
      </c>
      <c r="J4765" s="29" t="n">
        <f aca="false">J4764+I4765</f>
        <v>2040500</v>
      </c>
    </row>
    <row r="4766" customFormat="false" ht="15" hidden="false" customHeight="false" outlineLevel="0" collapsed="false">
      <c r="A4766" s="26" t="n">
        <v>44399</v>
      </c>
      <c r="B4766" s="27" t="n">
        <v>72.15</v>
      </c>
      <c r="C4766" s="27" t="n">
        <v>74.25</v>
      </c>
      <c r="D4766" s="28" t="n">
        <f aca="false">B4766-B4765</f>
        <v>1.89</v>
      </c>
      <c r="E4766" s="28" t="n">
        <f aca="false">C4766-C4765</f>
        <v>1.70999999999999</v>
      </c>
      <c r="F4766" s="29" t="n">
        <f aca="false">Inputs!$B$5*B4766+Inputs!$B$6*C4766</f>
        <v>3502500</v>
      </c>
      <c r="G4766" s="29" t="n">
        <f aca="false">Inputs!$B$5*D4766</f>
        <v>189000</v>
      </c>
      <c r="H4766" s="29" t="n">
        <f aca="false">Inputs!$B$6*E4766</f>
        <v>-85499.9999999997</v>
      </c>
      <c r="I4766" s="29" t="n">
        <f aca="false">G4766+H4766</f>
        <v>103500</v>
      </c>
      <c r="J4766" s="29" t="n">
        <f aca="false">J4765+I4766</f>
        <v>2144000</v>
      </c>
    </row>
    <row r="4767" customFormat="false" ht="15" hidden="false" customHeight="false" outlineLevel="0" collapsed="false">
      <c r="A4767" s="26" t="n">
        <v>44400</v>
      </c>
      <c r="B4767" s="27" t="n">
        <v>72.24</v>
      </c>
      <c r="C4767" s="27" t="n">
        <v>74.86</v>
      </c>
      <c r="D4767" s="28" t="n">
        <f aca="false">B4767-B4766</f>
        <v>0.0899999999999892</v>
      </c>
      <c r="E4767" s="28" t="n">
        <f aca="false">C4767-C4766</f>
        <v>0.609999999999999</v>
      </c>
      <c r="F4767" s="29" t="n">
        <f aca="false">Inputs!$B$5*B4767+Inputs!$B$6*C4767</f>
        <v>3481000</v>
      </c>
      <c r="G4767" s="29" t="n">
        <f aca="false">Inputs!$B$5*D4767</f>
        <v>8999.99999999892</v>
      </c>
      <c r="H4767" s="29" t="n">
        <f aca="false">Inputs!$B$6*E4767</f>
        <v>-30500</v>
      </c>
      <c r="I4767" s="29" t="n">
        <f aca="false">G4767+H4767</f>
        <v>-21500.0000000011</v>
      </c>
      <c r="J4767" s="29" t="n">
        <f aca="false">J4766+I4767</f>
        <v>2122500</v>
      </c>
    </row>
    <row r="4768" customFormat="false" ht="15" hidden="false" customHeight="false" outlineLevel="0" collapsed="false">
      <c r="A4768" s="26" t="n">
        <v>44403</v>
      </c>
      <c r="B4768" s="27" t="n">
        <v>72.15</v>
      </c>
      <c r="C4768" s="27" t="n">
        <v>74.79</v>
      </c>
      <c r="D4768" s="28" t="n">
        <f aca="false">B4768-B4767</f>
        <v>-0.0899999999999892</v>
      </c>
      <c r="E4768" s="28" t="n">
        <f aca="false">C4768-C4767</f>
        <v>-0.0699999999999932</v>
      </c>
      <c r="F4768" s="29" t="n">
        <f aca="false">Inputs!$B$5*B4768+Inputs!$B$6*C4768</f>
        <v>3475500</v>
      </c>
      <c r="G4768" s="29" t="n">
        <f aca="false">Inputs!$B$5*D4768</f>
        <v>-8999.99999999892</v>
      </c>
      <c r="H4768" s="29" t="n">
        <f aca="false">Inputs!$B$6*E4768</f>
        <v>3499.99999999966</v>
      </c>
      <c r="I4768" s="29" t="n">
        <f aca="false">G4768+H4768</f>
        <v>-5499.99999999926</v>
      </c>
      <c r="J4768" s="29" t="n">
        <f aca="false">J4767+I4768</f>
        <v>2117000</v>
      </c>
    </row>
    <row r="4769" customFormat="false" ht="15" hidden="false" customHeight="false" outlineLevel="0" collapsed="false">
      <c r="A4769" s="26" t="n">
        <v>44404</v>
      </c>
      <c r="B4769" s="27" t="n">
        <v>71.68</v>
      </c>
      <c r="C4769" s="27" t="n">
        <v>74.87</v>
      </c>
      <c r="D4769" s="28" t="n">
        <f aca="false">B4769-B4768</f>
        <v>-0.469999999999999</v>
      </c>
      <c r="E4769" s="28" t="n">
        <f aca="false">C4769-C4768</f>
        <v>0.0799999999999983</v>
      </c>
      <c r="F4769" s="29" t="n">
        <f aca="false">Inputs!$B$5*B4769+Inputs!$B$6*C4769</f>
        <v>3424500</v>
      </c>
      <c r="G4769" s="29" t="n">
        <f aca="false">Inputs!$B$5*D4769</f>
        <v>-46999.9999999999</v>
      </c>
      <c r="H4769" s="29" t="n">
        <f aca="false">Inputs!$B$6*E4769</f>
        <v>-3999.99999999991</v>
      </c>
      <c r="I4769" s="29" t="n">
        <f aca="false">G4769+H4769</f>
        <v>-50999.9999999998</v>
      </c>
      <c r="J4769" s="29" t="n">
        <f aca="false">J4768+I4769</f>
        <v>2066000</v>
      </c>
    </row>
    <row r="4770" customFormat="false" ht="15" hidden="false" customHeight="false" outlineLevel="0" collapsed="false">
      <c r="A4770" s="26" t="n">
        <v>44405</v>
      </c>
      <c r="B4770" s="27" t="n">
        <v>72.37</v>
      </c>
      <c r="C4770" s="27" t="n">
        <v>75.09</v>
      </c>
      <c r="D4770" s="28" t="n">
        <f aca="false">B4770-B4769</f>
        <v>0.689999999999998</v>
      </c>
      <c r="E4770" s="28" t="n">
        <f aca="false">C4770-C4769</f>
        <v>0.219999999999999</v>
      </c>
      <c r="F4770" s="29" t="n">
        <f aca="false">Inputs!$B$5*B4770+Inputs!$B$6*C4770</f>
        <v>3482500</v>
      </c>
      <c r="G4770" s="29" t="n">
        <f aca="false">Inputs!$B$5*D4770</f>
        <v>68999.9999999998</v>
      </c>
      <c r="H4770" s="29" t="n">
        <f aca="false">Inputs!$B$6*E4770</f>
        <v>-10999.9999999999</v>
      </c>
      <c r="I4770" s="29" t="n">
        <f aca="false">G4770+H4770</f>
        <v>57999.9999999998</v>
      </c>
      <c r="J4770" s="29" t="n">
        <f aca="false">J4769+I4770</f>
        <v>2124000</v>
      </c>
    </row>
    <row r="4771" customFormat="false" ht="15" hidden="false" customHeight="false" outlineLevel="0" collapsed="false">
      <c r="A4771" s="26" t="n">
        <v>44406</v>
      </c>
      <c r="B4771" s="27" t="n">
        <v>73.62</v>
      </c>
      <c r="C4771" s="27" t="n">
        <v>76.3</v>
      </c>
      <c r="D4771" s="28" t="n">
        <f aca="false">B4771-B4770</f>
        <v>1.25</v>
      </c>
      <c r="E4771" s="28" t="n">
        <f aca="false">C4771-C4770</f>
        <v>1.20999999999999</v>
      </c>
      <c r="F4771" s="29" t="n">
        <f aca="false">Inputs!$B$5*B4771+Inputs!$B$6*C4771</f>
        <v>3547000</v>
      </c>
      <c r="G4771" s="29" t="n">
        <f aca="false">Inputs!$B$5*D4771</f>
        <v>125000</v>
      </c>
      <c r="H4771" s="29" t="n">
        <f aca="false">Inputs!$B$6*E4771</f>
        <v>-60499.9999999997</v>
      </c>
      <c r="I4771" s="29" t="n">
        <f aca="false">G4771+H4771</f>
        <v>64500.0000000003</v>
      </c>
      <c r="J4771" s="29" t="n">
        <f aca="false">J4770+I4771</f>
        <v>2188500</v>
      </c>
    </row>
    <row r="4772" customFormat="false" ht="15" hidden="false" customHeight="false" outlineLevel="0" collapsed="false">
      <c r="A4772" s="26" t="n">
        <v>44407</v>
      </c>
      <c r="B4772" s="27" t="n">
        <v>73.93</v>
      </c>
      <c r="C4772" s="27" t="n">
        <v>77.72</v>
      </c>
      <c r="D4772" s="28" t="n">
        <f aca="false">B4772-B4771</f>
        <v>0.310000000000002</v>
      </c>
      <c r="E4772" s="28" t="n">
        <f aca="false">C4772-C4771</f>
        <v>1.42</v>
      </c>
      <c r="F4772" s="29" t="n">
        <f aca="false">Inputs!$B$5*B4772+Inputs!$B$6*C4772</f>
        <v>3507000</v>
      </c>
      <c r="G4772" s="29" t="n">
        <f aca="false">Inputs!$B$5*D4772</f>
        <v>31000.0000000002</v>
      </c>
      <c r="H4772" s="29" t="n">
        <f aca="false">Inputs!$B$6*E4772</f>
        <v>-71000.0000000001</v>
      </c>
      <c r="I4772" s="29" t="n">
        <f aca="false">G4772+H4772</f>
        <v>-39999.9999999999</v>
      </c>
      <c r="J4772" s="29" t="n">
        <f aca="false">J4771+I4772</f>
        <v>2148500</v>
      </c>
    </row>
    <row r="4773" customFormat="false" ht="15" hidden="false" customHeight="false" outlineLevel="0" collapsed="false">
      <c r="A4773" s="26" t="n">
        <v>44410</v>
      </c>
      <c r="B4773" s="27" t="n">
        <v>71.31</v>
      </c>
      <c r="C4773" s="27" t="n">
        <v>73.91</v>
      </c>
      <c r="D4773" s="28" t="n">
        <f aca="false">B4773-B4772</f>
        <v>-2.62</v>
      </c>
      <c r="E4773" s="28" t="n">
        <f aca="false">C4773-C4772</f>
        <v>-3.81</v>
      </c>
      <c r="F4773" s="29" t="n">
        <f aca="false">Inputs!$B$5*B4773+Inputs!$B$6*C4773</f>
        <v>3435500</v>
      </c>
      <c r="G4773" s="29" t="n">
        <f aca="false">Inputs!$B$5*D4773</f>
        <v>-262000</v>
      </c>
      <c r="H4773" s="29" t="n">
        <f aca="false">Inputs!$B$6*E4773</f>
        <v>190500</v>
      </c>
      <c r="I4773" s="29" t="n">
        <f aca="false">G4773+H4773</f>
        <v>-71500.0000000004</v>
      </c>
      <c r="J4773" s="29" t="n">
        <f aca="false">J4772+I4773</f>
        <v>2077000</v>
      </c>
    </row>
    <row r="4774" customFormat="false" ht="15" hidden="false" customHeight="false" outlineLevel="0" collapsed="false">
      <c r="A4774" s="26" t="n">
        <v>44411</v>
      </c>
      <c r="B4774" s="27" t="n">
        <v>70.64</v>
      </c>
      <c r="C4774" s="27" t="n">
        <v>73.24</v>
      </c>
      <c r="D4774" s="28" t="n">
        <f aca="false">B4774-B4773</f>
        <v>-0.670000000000002</v>
      </c>
      <c r="E4774" s="28" t="n">
        <f aca="false">C4774-C4773</f>
        <v>-0.670000000000002</v>
      </c>
      <c r="F4774" s="29" t="n">
        <f aca="false">Inputs!$B$5*B4774+Inputs!$B$6*C4774</f>
        <v>3402000</v>
      </c>
      <c r="G4774" s="29" t="n">
        <f aca="false">Inputs!$B$5*D4774</f>
        <v>-67000.0000000002</v>
      </c>
      <c r="H4774" s="29" t="n">
        <f aca="false">Inputs!$B$6*E4774</f>
        <v>33500.0000000001</v>
      </c>
      <c r="I4774" s="29" t="n">
        <f aca="false">G4774+H4774</f>
        <v>-33500.0000000001</v>
      </c>
      <c r="J4774" s="29" t="n">
        <f aca="false">J4773+I4774</f>
        <v>2043500</v>
      </c>
    </row>
    <row r="4775" customFormat="false" ht="15" hidden="false" customHeight="false" outlineLevel="0" collapsed="false">
      <c r="A4775" s="26" t="n">
        <v>44412</v>
      </c>
      <c r="B4775" s="27" t="n">
        <v>68.19</v>
      </c>
      <c r="C4775" s="27" t="n">
        <v>70.99</v>
      </c>
      <c r="D4775" s="28" t="n">
        <f aca="false">B4775-B4774</f>
        <v>-2.45</v>
      </c>
      <c r="E4775" s="28" t="n">
        <f aca="false">C4775-C4774</f>
        <v>-2.25</v>
      </c>
      <c r="F4775" s="29" t="n">
        <f aca="false">Inputs!$B$5*B4775+Inputs!$B$6*C4775</f>
        <v>3269500</v>
      </c>
      <c r="G4775" s="29" t="n">
        <f aca="false">Inputs!$B$5*D4775</f>
        <v>-245000</v>
      </c>
      <c r="H4775" s="29" t="n">
        <f aca="false">Inputs!$B$6*E4775</f>
        <v>112500</v>
      </c>
      <c r="I4775" s="29" t="n">
        <f aca="false">G4775+H4775</f>
        <v>-132500</v>
      </c>
      <c r="J4775" s="29" t="n">
        <f aca="false">J4774+I4775</f>
        <v>1911000</v>
      </c>
    </row>
    <row r="4776" customFormat="false" ht="15" hidden="false" customHeight="false" outlineLevel="0" collapsed="false">
      <c r="A4776" s="26" t="n">
        <v>44413</v>
      </c>
      <c r="B4776" s="27" t="n">
        <v>69.1</v>
      </c>
      <c r="C4776" s="27" t="n">
        <v>72.14</v>
      </c>
      <c r="D4776" s="28" t="n">
        <f aca="false">B4776-B4775</f>
        <v>0.909999999999997</v>
      </c>
      <c r="E4776" s="28" t="n">
        <f aca="false">C4776-C4775</f>
        <v>1.15000000000001</v>
      </c>
      <c r="F4776" s="29" t="n">
        <f aca="false">Inputs!$B$5*B4776+Inputs!$B$6*C4776</f>
        <v>3303000</v>
      </c>
      <c r="G4776" s="29" t="n">
        <f aca="false">Inputs!$B$5*D4776</f>
        <v>90999.9999999997</v>
      </c>
      <c r="H4776" s="29" t="n">
        <f aca="false">Inputs!$B$6*E4776</f>
        <v>-57500.0000000003</v>
      </c>
      <c r="I4776" s="29" t="n">
        <f aca="false">G4776+H4776</f>
        <v>33499.9999999994</v>
      </c>
      <c r="J4776" s="29" t="n">
        <f aca="false">J4775+I4776</f>
        <v>1944500</v>
      </c>
    </row>
    <row r="4777" customFormat="false" ht="15" hidden="false" customHeight="false" outlineLevel="0" collapsed="false">
      <c r="A4777" s="26" t="n">
        <v>44414</v>
      </c>
      <c r="B4777" s="27" t="n">
        <v>68.26</v>
      </c>
      <c r="C4777" s="27" t="n">
        <v>71.02</v>
      </c>
      <c r="D4777" s="28" t="n">
        <f aca="false">B4777-B4776</f>
        <v>-0.839999999999989</v>
      </c>
      <c r="E4777" s="28" t="n">
        <f aca="false">C4777-C4776</f>
        <v>-1.12</v>
      </c>
      <c r="F4777" s="29" t="n">
        <f aca="false">Inputs!$B$5*B4777+Inputs!$B$6*C4777</f>
        <v>3275000</v>
      </c>
      <c r="G4777" s="29" t="n">
        <f aca="false">Inputs!$B$5*D4777</f>
        <v>-83999.9999999989</v>
      </c>
      <c r="H4777" s="29" t="n">
        <f aca="false">Inputs!$B$6*E4777</f>
        <v>56000.0000000002</v>
      </c>
      <c r="I4777" s="29" t="n">
        <f aca="false">G4777+H4777</f>
        <v>-27999.9999999987</v>
      </c>
      <c r="J4777" s="29" t="n">
        <f aca="false">J4776+I4777</f>
        <v>1916500</v>
      </c>
    </row>
    <row r="4778" customFormat="false" ht="15" hidden="false" customHeight="false" outlineLevel="0" collapsed="false">
      <c r="A4778" s="26" t="n">
        <v>44417</v>
      </c>
      <c r="B4778" s="27" t="n">
        <v>66.56</v>
      </c>
      <c r="C4778" s="27" t="n">
        <v>69.65</v>
      </c>
      <c r="D4778" s="28" t="n">
        <f aca="false">B4778-B4777</f>
        <v>-1.7</v>
      </c>
      <c r="E4778" s="28" t="n">
        <f aca="false">C4778-C4777</f>
        <v>-1.36999999999999</v>
      </c>
      <c r="F4778" s="29" t="n">
        <f aca="false">Inputs!$B$5*B4778+Inputs!$B$6*C4778</f>
        <v>3173500</v>
      </c>
      <c r="G4778" s="29" t="n">
        <f aca="false">Inputs!$B$5*D4778</f>
        <v>-170000</v>
      </c>
      <c r="H4778" s="29" t="n">
        <f aca="false">Inputs!$B$6*E4778</f>
        <v>68499.9999999995</v>
      </c>
      <c r="I4778" s="29" t="n">
        <f aca="false">G4778+H4778</f>
        <v>-101500.000000001</v>
      </c>
      <c r="J4778" s="29" t="n">
        <f aca="false">J4777+I4778</f>
        <v>1815000</v>
      </c>
    </row>
    <row r="4779" customFormat="false" ht="15" hidden="false" customHeight="false" outlineLevel="0" collapsed="false">
      <c r="A4779" s="26" t="n">
        <v>44418</v>
      </c>
      <c r="B4779" s="27" t="n">
        <v>68.33</v>
      </c>
      <c r="C4779" s="27" t="n">
        <v>71.14</v>
      </c>
      <c r="D4779" s="28" t="n">
        <f aca="false">B4779-B4778</f>
        <v>1.77</v>
      </c>
      <c r="E4779" s="28" t="n">
        <f aca="false">C4779-C4778</f>
        <v>1.48999999999999</v>
      </c>
      <c r="F4779" s="29" t="n">
        <f aca="false">Inputs!$B$5*B4779+Inputs!$B$6*C4779</f>
        <v>3276000</v>
      </c>
      <c r="G4779" s="29" t="n">
        <f aca="false">Inputs!$B$5*D4779</f>
        <v>177000</v>
      </c>
      <c r="H4779" s="29" t="n">
        <f aca="false">Inputs!$B$6*E4779</f>
        <v>-74499.9999999997</v>
      </c>
      <c r="I4779" s="29" t="n">
        <f aca="false">G4779+H4779</f>
        <v>102500</v>
      </c>
      <c r="J4779" s="29" t="n">
        <f aca="false">J4778+I4779</f>
        <v>1917500</v>
      </c>
    </row>
    <row r="4780" customFormat="false" ht="15" hidden="false" customHeight="false" outlineLevel="0" collapsed="false">
      <c r="A4780" s="26" t="n">
        <v>44419</v>
      </c>
      <c r="B4780" s="27" t="n">
        <v>69.3</v>
      </c>
      <c r="C4780" s="27" t="n">
        <v>71.99</v>
      </c>
      <c r="D4780" s="28" t="n">
        <f aca="false">B4780-B4779</f>
        <v>0.969999999999999</v>
      </c>
      <c r="E4780" s="28" t="n">
        <f aca="false">C4780-C4779</f>
        <v>0.849999999999994</v>
      </c>
      <c r="F4780" s="29" t="n">
        <f aca="false">Inputs!$B$5*B4780+Inputs!$B$6*C4780</f>
        <v>3330500</v>
      </c>
      <c r="G4780" s="29" t="n">
        <f aca="false">Inputs!$B$5*D4780</f>
        <v>96999.9999999999</v>
      </c>
      <c r="H4780" s="29" t="n">
        <f aca="false">Inputs!$B$6*E4780</f>
        <v>-42499.9999999997</v>
      </c>
      <c r="I4780" s="29" t="n">
        <f aca="false">G4780+H4780</f>
        <v>54500.0000000002</v>
      </c>
      <c r="J4780" s="29" t="n">
        <f aca="false">J4779+I4780</f>
        <v>1972000</v>
      </c>
    </row>
    <row r="4781" customFormat="false" ht="15" hidden="false" customHeight="false" outlineLevel="0" collapsed="false">
      <c r="A4781" s="26" t="n">
        <v>44420</v>
      </c>
      <c r="B4781" s="27" t="n">
        <v>69.12</v>
      </c>
      <c r="C4781" s="27" t="n">
        <v>71.79</v>
      </c>
      <c r="D4781" s="28" t="n">
        <f aca="false">B4781-B4780</f>
        <v>-0.179999999999993</v>
      </c>
      <c r="E4781" s="28" t="n">
        <f aca="false">C4781-C4780</f>
        <v>-0.199999999999989</v>
      </c>
      <c r="F4781" s="29" t="n">
        <f aca="false">Inputs!$B$5*B4781+Inputs!$B$6*C4781</f>
        <v>3322500</v>
      </c>
      <c r="G4781" s="29" t="n">
        <f aca="false">Inputs!$B$5*D4781</f>
        <v>-17999.9999999993</v>
      </c>
      <c r="H4781" s="29" t="n">
        <f aca="false">Inputs!$B$6*E4781</f>
        <v>9999.99999999943</v>
      </c>
      <c r="I4781" s="29" t="n">
        <f aca="false">G4781+H4781</f>
        <v>-7999.99999999983</v>
      </c>
      <c r="J4781" s="29" t="n">
        <f aca="false">J4780+I4781</f>
        <v>1964000</v>
      </c>
    </row>
    <row r="4782" customFormat="false" ht="15" hidden="false" customHeight="false" outlineLevel="0" collapsed="false">
      <c r="A4782" s="26" t="n">
        <v>44421</v>
      </c>
      <c r="B4782" s="27" t="n">
        <v>68.36</v>
      </c>
      <c r="C4782" s="27" t="n">
        <v>70.9</v>
      </c>
      <c r="D4782" s="28" t="n">
        <f aca="false">B4782-B4781</f>
        <v>-0.760000000000005</v>
      </c>
      <c r="E4782" s="28" t="n">
        <f aca="false">C4782-C4781</f>
        <v>-0.890000000000001</v>
      </c>
      <c r="F4782" s="29" t="n">
        <f aca="false">Inputs!$B$5*B4782+Inputs!$B$6*C4782</f>
        <v>3291000</v>
      </c>
      <c r="G4782" s="29" t="n">
        <f aca="false">Inputs!$B$5*D4782</f>
        <v>-76000.0000000005</v>
      </c>
      <c r="H4782" s="29" t="n">
        <f aca="false">Inputs!$B$6*E4782</f>
        <v>44500</v>
      </c>
      <c r="I4782" s="29" t="n">
        <f aca="false">G4782+H4782</f>
        <v>-31500.0000000005</v>
      </c>
      <c r="J4782" s="29" t="n">
        <f aca="false">J4781+I4782</f>
        <v>1932500</v>
      </c>
    </row>
    <row r="4783" customFormat="false" ht="15" hidden="false" customHeight="false" outlineLevel="0" collapsed="false">
      <c r="A4783" s="26" t="n">
        <v>44424</v>
      </c>
      <c r="B4783" s="27" t="n">
        <v>67.44</v>
      </c>
      <c r="C4783" s="27" t="n">
        <v>70.07</v>
      </c>
      <c r="D4783" s="28" t="n">
        <f aca="false">B4783-B4782</f>
        <v>-0.920000000000002</v>
      </c>
      <c r="E4783" s="28" t="n">
        <f aca="false">C4783-C4782</f>
        <v>-0.830000000000013</v>
      </c>
      <c r="F4783" s="29" t="n">
        <f aca="false">Inputs!$B$5*B4783+Inputs!$B$6*C4783</f>
        <v>3240500</v>
      </c>
      <c r="G4783" s="29" t="n">
        <f aca="false">Inputs!$B$5*D4783</f>
        <v>-92000.0000000002</v>
      </c>
      <c r="H4783" s="29" t="n">
        <f aca="false">Inputs!$B$6*E4783</f>
        <v>41500.0000000006</v>
      </c>
      <c r="I4783" s="29" t="n">
        <f aca="false">G4783+H4783</f>
        <v>-50499.9999999996</v>
      </c>
      <c r="J4783" s="29" t="n">
        <f aca="false">J4782+I4783</f>
        <v>1882000</v>
      </c>
    </row>
    <row r="4784" customFormat="false" ht="15" hidden="false" customHeight="false" outlineLevel="0" collapsed="false">
      <c r="A4784" s="26" t="n">
        <v>44425</v>
      </c>
      <c r="B4784" s="27" t="n">
        <v>66.5</v>
      </c>
      <c r="C4784" s="27" t="n">
        <v>69.4</v>
      </c>
      <c r="D4784" s="28" t="n">
        <f aca="false">B4784-B4783</f>
        <v>-0.939999999999998</v>
      </c>
      <c r="E4784" s="28" t="n">
        <f aca="false">C4784-C4783</f>
        <v>-0.669999999999988</v>
      </c>
      <c r="F4784" s="29" t="n">
        <f aca="false">Inputs!$B$5*B4784+Inputs!$B$6*C4784</f>
        <v>3180000</v>
      </c>
      <c r="G4784" s="29" t="n">
        <f aca="false">Inputs!$B$5*D4784</f>
        <v>-93999.9999999998</v>
      </c>
      <c r="H4784" s="29" t="n">
        <f aca="false">Inputs!$B$6*E4784</f>
        <v>33499.9999999994</v>
      </c>
      <c r="I4784" s="29" t="n">
        <f aca="false">G4784+H4784</f>
        <v>-60500.0000000004</v>
      </c>
      <c r="J4784" s="29" t="n">
        <f aca="false">J4783+I4784</f>
        <v>1821500</v>
      </c>
    </row>
    <row r="4785" customFormat="false" ht="15" hidden="false" customHeight="false" outlineLevel="0" collapsed="false">
      <c r="A4785" s="26" t="n">
        <v>44426</v>
      </c>
      <c r="B4785" s="27" t="n">
        <v>65.36</v>
      </c>
      <c r="C4785" s="27" t="n">
        <v>68.61</v>
      </c>
      <c r="D4785" s="28" t="n">
        <f aca="false">B4785-B4784</f>
        <v>-1.14</v>
      </c>
      <c r="E4785" s="28" t="n">
        <f aca="false">C4785-C4784</f>
        <v>-0.790000000000006</v>
      </c>
      <c r="F4785" s="29" t="n">
        <f aca="false">Inputs!$B$5*B4785+Inputs!$B$6*C4785</f>
        <v>3105500</v>
      </c>
      <c r="G4785" s="29" t="n">
        <f aca="false">Inputs!$B$5*D4785</f>
        <v>-114000</v>
      </c>
      <c r="H4785" s="29" t="n">
        <f aca="false">Inputs!$B$6*E4785</f>
        <v>39500.0000000003</v>
      </c>
      <c r="I4785" s="29" t="n">
        <f aca="false">G4785+H4785</f>
        <v>-74499.9999999997</v>
      </c>
      <c r="J4785" s="29" t="n">
        <f aca="false">J4784+I4785</f>
        <v>1747000</v>
      </c>
    </row>
    <row r="4786" customFormat="false" ht="15" hidden="false" customHeight="false" outlineLevel="0" collapsed="false">
      <c r="A4786" s="26" t="n">
        <v>44427</v>
      </c>
      <c r="B4786" s="27" t="n">
        <v>63.69</v>
      </c>
      <c r="C4786" s="27" t="n">
        <v>66.8</v>
      </c>
      <c r="D4786" s="28" t="n">
        <f aca="false">B4786-B4785</f>
        <v>-1.67</v>
      </c>
      <c r="E4786" s="28" t="n">
        <f aca="false">C4786-C4785</f>
        <v>-1.81</v>
      </c>
      <c r="F4786" s="29" t="n">
        <f aca="false">Inputs!$B$5*B4786+Inputs!$B$6*C4786</f>
        <v>3029000</v>
      </c>
      <c r="G4786" s="29" t="n">
        <f aca="false">Inputs!$B$5*D4786</f>
        <v>-167000</v>
      </c>
      <c r="H4786" s="29" t="n">
        <f aca="false">Inputs!$B$6*E4786</f>
        <v>90500.0000000001</v>
      </c>
      <c r="I4786" s="29" t="n">
        <f aca="false">G4786+H4786</f>
        <v>-76500.0000000001</v>
      </c>
      <c r="J4786" s="29" t="n">
        <f aca="false">J4785+I4786</f>
        <v>1670500</v>
      </c>
    </row>
    <row r="4787" customFormat="false" ht="15" hidden="false" customHeight="false" outlineLevel="0" collapsed="false">
      <c r="A4787" s="26" t="n">
        <v>44428</v>
      </c>
      <c r="B4787" s="27" t="n">
        <v>62.25</v>
      </c>
      <c r="C4787" s="27" t="n">
        <v>65.51</v>
      </c>
      <c r="D4787" s="28" t="n">
        <f aca="false">B4787-B4786</f>
        <v>-1.44</v>
      </c>
      <c r="E4787" s="28" t="n">
        <f aca="false">C4787-C4786</f>
        <v>-1.28999999999999</v>
      </c>
      <c r="F4787" s="29" t="n">
        <f aca="false">Inputs!$B$5*B4787+Inputs!$B$6*C4787</f>
        <v>2949500</v>
      </c>
      <c r="G4787" s="29" t="n">
        <f aca="false">Inputs!$B$5*D4787</f>
        <v>-144000</v>
      </c>
      <c r="H4787" s="29" t="n">
        <f aca="false">Inputs!$B$6*E4787</f>
        <v>64499.9999999996</v>
      </c>
      <c r="I4787" s="29" t="n">
        <f aca="false">G4787+H4787</f>
        <v>-79500.0000000002</v>
      </c>
      <c r="J4787" s="29" t="n">
        <f aca="false">J4786+I4787</f>
        <v>1591000</v>
      </c>
    </row>
    <row r="4788" customFormat="false" ht="15" hidden="false" customHeight="false" outlineLevel="0" collapsed="false">
      <c r="A4788" s="26" t="n">
        <v>44431</v>
      </c>
      <c r="B4788" s="27" t="n">
        <v>65.65</v>
      </c>
      <c r="C4788" s="27" t="n">
        <v>69.07</v>
      </c>
      <c r="D4788" s="28" t="n">
        <f aca="false">B4788-B4787</f>
        <v>3.40000000000001</v>
      </c>
      <c r="E4788" s="28" t="n">
        <f aca="false">C4788-C4787</f>
        <v>3.55999999999999</v>
      </c>
      <c r="F4788" s="29" t="n">
        <f aca="false">Inputs!$B$5*B4788+Inputs!$B$6*C4788</f>
        <v>3111500</v>
      </c>
      <c r="G4788" s="29" t="n">
        <f aca="false">Inputs!$B$5*D4788</f>
        <v>340000.000000001</v>
      </c>
      <c r="H4788" s="29" t="n">
        <f aca="false">Inputs!$B$6*E4788</f>
        <v>-177999.999999999</v>
      </c>
      <c r="I4788" s="29" t="n">
        <f aca="false">G4788+H4788</f>
        <v>162000.000000001</v>
      </c>
      <c r="J4788" s="29" t="n">
        <f aca="false">J4787+I4788</f>
        <v>1753000</v>
      </c>
    </row>
    <row r="4789" customFormat="false" ht="15" hidden="false" customHeight="false" outlineLevel="0" collapsed="false">
      <c r="A4789" s="26" t="n">
        <v>44432</v>
      </c>
      <c r="B4789" s="27" t="n">
        <v>67.5</v>
      </c>
      <c r="C4789" s="27" t="n">
        <v>71.21</v>
      </c>
      <c r="D4789" s="28" t="n">
        <f aca="false">B4789-B4788</f>
        <v>1.84999999999999</v>
      </c>
      <c r="E4789" s="28" t="n">
        <f aca="false">C4789-C4788</f>
        <v>2.14</v>
      </c>
      <c r="F4789" s="29" t="n">
        <f aca="false">Inputs!$B$5*B4789+Inputs!$B$6*C4789</f>
        <v>3189500</v>
      </c>
      <c r="G4789" s="29" t="n">
        <f aca="false">Inputs!$B$5*D4789</f>
        <v>184999.999999999</v>
      </c>
      <c r="H4789" s="29" t="n">
        <f aca="false">Inputs!$B$6*E4789</f>
        <v>-107000</v>
      </c>
      <c r="I4789" s="29" t="n">
        <f aca="false">G4789+H4789</f>
        <v>77999.9999999994</v>
      </c>
      <c r="J4789" s="29" t="n">
        <f aca="false">J4788+I4789</f>
        <v>1831000</v>
      </c>
    </row>
    <row r="4790" customFormat="false" ht="15" hidden="false" customHeight="false" outlineLevel="0" collapsed="false">
      <c r="A4790" s="26" t="n">
        <v>44433</v>
      </c>
      <c r="B4790" s="27" t="n">
        <v>68.54</v>
      </c>
      <c r="C4790" s="27" t="n">
        <v>72.12</v>
      </c>
      <c r="D4790" s="28" t="n">
        <f aca="false">B4790-B4789</f>
        <v>1.04000000000001</v>
      </c>
      <c r="E4790" s="28" t="n">
        <f aca="false">C4790-C4789</f>
        <v>0.910000000000011</v>
      </c>
      <c r="F4790" s="29" t="n">
        <f aca="false">Inputs!$B$5*B4790+Inputs!$B$6*C4790</f>
        <v>3248000</v>
      </c>
      <c r="G4790" s="29" t="n">
        <f aca="false">Inputs!$B$5*D4790</f>
        <v>104000.000000001</v>
      </c>
      <c r="H4790" s="29" t="n">
        <f aca="false">Inputs!$B$6*E4790</f>
        <v>-45500.0000000005</v>
      </c>
      <c r="I4790" s="29" t="n">
        <f aca="false">G4790+H4790</f>
        <v>58500.0000000001</v>
      </c>
      <c r="J4790" s="29" t="n">
        <f aca="false">J4789+I4790</f>
        <v>1889500</v>
      </c>
    </row>
    <row r="4791" customFormat="false" ht="15" hidden="false" customHeight="false" outlineLevel="0" collapsed="false">
      <c r="A4791" s="26" t="n">
        <v>44434</v>
      </c>
      <c r="B4791" s="27" t="n">
        <v>67.42</v>
      </c>
      <c r="C4791" s="27" t="n">
        <v>70.42</v>
      </c>
      <c r="D4791" s="28" t="n">
        <f aca="false">B4791-B4790</f>
        <v>-1.12</v>
      </c>
      <c r="E4791" s="28" t="n">
        <f aca="false">C4791-C4790</f>
        <v>-1.7</v>
      </c>
      <c r="F4791" s="29" t="n">
        <f aca="false">Inputs!$B$5*B4791+Inputs!$B$6*C4791</f>
        <v>3221000</v>
      </c>
      <c r="G4791" s="29" t="n">
        <f aca="false">Inputs!$B$5*D4791</f>
        <v>-112000</v>
      </c>
      <c r="H4791" s="29" t="n">
        <f aca="false">Inputs!$B$6*E4791</f>
        <v>85000.0000000002</v>
      </c>
      <c r="I4791" s="29" t="n">
        <f aca="false">G4791+H4791</f>
        <v>-27000.0000000003</v>
      </c>
      <c r="J4791" s="29" t="n">
        <f aca="false">J4790+I4791</f>
        <v>1862500</v>
      </c>
    </row>
    <row r="4792" customFormat="false" ht="15" hidden="false" customHeight="false" outlineLevel="0" collapsed="false">
      <c r="A4792" s="26" t="n">
        <v>44435</v>
      </c>
      <c r="B4792" s="27" t="n">
        <v>68.84</v>
      </c>
      <c r="C4792" s="27" t="n">
        <v>72.26</v>
      </c>
      <c r="D4792" s="28" t="n">
        <f aca="false">B4792-B4791</f>
        <v>1.42</v>
      </c>
      <c r="E4792" s="28" t="n">
        <f aca="false">C4792-C4791</f>
        <v>1.84</v>
      </c>
      <c r="F4792" s="29" t="n">
        <f aca="false">Inputs!$B$5*B4792+Inputs!$B$6*C4792</f>
        <v>3271000</v>
      </c>
      <c r="G4792" s="29" t="n">
        <f aca="false">Inputs!$B$5*D4792</f>
        <v>142000</v>
      </c>
      <c r="H4792" s="29" t="n">
        <f aca="false">Inputs!$B$6*E4792</f>
        <v>-92000.0000000002</v>
      </c>
      <c r="I4792" s="29" t="n">
        <f aca="false">G4792+H4792</f>
        <v>50000</v>
      </c>
      <c r="J4792" s="29" t="n">
        <f aca="false">J4791+I4792</f>
        <v>1912500</v>
      </c>
    </row>
    <row r="4793" customFormat="false" ht="15" hidden="false" customHeight="false" outlineLevel="0" collapsed="false">
      <c r="A4793" s="26" t="n">
        <v>44439</v>
      </c>
      <c r="B4793" s="27" t="n">
        <v>68.43</v>
      </c>
      <c r="C4793" s="27" t="n">
        <v>73.45</v>
      </c>
      <c r="D4793" s="28" t="n">
        <f aca="false">B4793-B4792</f>
        <v>-0.409999999999997</v>
      </c>
      <c r="E4793" s="28" t="n">
        <f aca="false">C4793-C4792</f>
        <v>1.19</v>
      </c>
      <c r="F4793" s="29" t="n">
        <f aca="false">Inputs!$B$5*B4793+Inputs!$B$6*C4793</f>
        <v>3170500</v>
      </c>
      <c r="G4793" s="29" t="n">
        <f aca="false">Inputs!$B$5*D4793</f>
        <v>-40999.9999999997</v>
      </c>
      <c r="H4793" s="29" t="n">
        <f aca="false">Inputs!$B$6*E4793</f>
        <v>-59499.9999999999</v>
      </c>
      <c r="I4793" s="29" t="n">
        <f aca="false">G4793+H4793</f>
        <v>-100500</v>
      </c>
      <c r="J4793" s="29" t="n">
        <f aca="false">J4792+I4793</f>
        <v>1812000</v>
      </c>
    </row>
    <row r="4794" customFormat="false" ht="15" hidden="false" customHeight="false" outlineLevel="0" collapsed="false">
      <c r="A4794" s="26" t="n">
        <v>44440</v>
      </c>
      <c r="B4794" s="27" t="n">
        <v>68.63</v>
      </c>
      <c r="C4794" s="27" t="n">
        <v>71.99</v>
      </c>
      <c r="D4794" s="28" t="n">
        <f aca="false">B4794-B4793</f>
        <v>0.199999999999989</v>
      </c>
      <c r="E4794" s="28" t="n">
        <f aca="false">C4794-C4793</f>
        <v>-1.46000000000001</v>
      </c>
      <c r="F4794" s="29" t="n">
        <f aca="false">Inputs!$B$5*B4794+Inputs!$B$6*C4794</f>
        <v>3263500</v>
      </c>
      <c r="G4794" s="29" t="n">
        <f aca="false">Inputs!$B$5*D4794</f>
        <v>19999.9999999989</v>
      </c>
      <c r="H4794" s="29" t="n">
        <f aca="false">Inputs!$B$6*E4794</f>
        <v>73000.0000000004</v>
      </c>
      <c r="I4794" s="29" t="n">
        <f aca="false">G4794+H4794</f>
        <v>92999.9999999993</v>
      </c>
      <c r="J4794" s="29" t="n">
        <f aca="false">J4793+I4794</f>
        <v>1905000</v>
      </c>
    </row>
    <row r="4795" customFormat="false" ht="15" hidden="false" customHeight="false" outlineLevel="0" collapsed="false">
      <c r="A4795" s="26" t="n">
        <v>44441</v>
      </c>
      <c r="B4795" s="27" t="n">
        <v>70.07</v>
      </c>
      <c r="C4795" s="27" t="n">
        <v>73.56</v>
      </c>
      <c r="D4795" s="28" t="n">
        <f aca="false">B4795-B4794</f>
        <v>1.44</v>
      </c>
      <c r="E4795" s="28" t="n">
        <f aca="false">C4795-C4794</f>
        <v>1.57000000000001</v>
      </c>
      <c r="F4795" s="29" t="n">
        <f aca="false">Inputs!$B$5*B4795+Inputs!$B$6*C4795</f>
        <v>3329000</v>
      </c>
      <c r="G4795" s="29" t="n">
        <f aca="false">Inputs!$B$5*D4795</f>
        <v>144000</v>
      </c>
      <c r="H4795" s="29" t="n">
        <f aca="false">Inputs!$B$6*E4795</f>
        <v>-78500.0000000004</v>
      </c>
      <c r="I4795" s="29" t="n">
        <f aca="false">G4795+H4795</f>
        <v>65499.9999999994</v>
      </c>
      <c r="J4795" s="29" t="n">
        <f aca="false">J4794+I4795</f>
        <v>1970500</v>
      </c>
    </row>
    <row r="4796" customFormat="false" ht="15" hidden="false" customHeight="false" outlineLevel="0" collapsed="false">
      <c r="A4796" s="26" t="n">
        <v>44442</v>
      </c>
      <c r="B4796" s="27" t="n">
        <v>69.34</v>
      </c>
      <c r="C4796" s="27" t="n">
        <v>73.07</v>
      </c>
      <c r="D4796" s="28" t="n">
        <f aca="false">B4796-B4795</f>
        <v>-0.72999999999999</v>
      </c>
      <c r="E4796" s="28" t="n">
        <f aca="false">C4796-C4795</f>
        <v>-0.490000000000009</v>
      </c>
      <c r="F4796" s="29" t="n">
        <f aca="false">Inputs!$B$5*B4796+Inputs!$B$6*C4796</f>
        <v>3280500</v>
      </c>
      <c r="G4796" s="29" t="n">
        <f aca="false">Inputs!$B$5*D4796</f>
        <v>-72999.999999999</v>
      </c>
      <c r="H4796" s="29" t="n">
        <f aca="false">Inputs!$B$6*E4796</f>
        <v>24500.0000000005</v>
      </c>
      <c r="I4796" s="29" t="n">
        <f aca="false">G4796+H4796</f>
        <v>-48499.9999999985</v>
      </c>
      <c r="J4796" s="29" t="n">
        <f aca="false">J4795+I4796</f>
        <v>1922000</v>
      </c>
    </row>
    <row r="4797" customFormat="false" ht="15" hidden="false" customHeight="false" outlineLevel="0" collapsed="false">
      <c r="A4797" s="26" t="n">
        <v>44446</v>
      </c>
      <c r="B4797" s="27" t="n">
        <v>68.49</v>
      </c>
      <c r="C4797" s="27" t="n">
        <v>71.52</v>
      </c>
      <c r="D4797" s="28" t="n">
        <f aca="false">B4797-B4796</f>
        <v>-0.850000000000009</v>
      </c>
      <c r="E4797" s="28" t="n">
        <f aca="false">C4797-C4796</f>
        <v>-1.55</v>
      </c>
      <c r="F4797" s="29" t="n">
        <f aca="false">Inputs!$B$5*B4797+Inputs!$B$6*C4797</f>
        <v>3273000</v>
      </c>
      <c r="G4797" s="29" t="n">
        <f aca="false">Inputs!$B$5*D4797</f>
        <v>-85000.0000000009</v>
      </c>
      <c r="H4797" s="29" t="n">
        <f aca="false">Inputs!$B$6*E4797</f>
        <v>77499.9999999999</v>
      </c>
      <c r="I4797" s="29" t="n">
        <f aca="false">G4797+H4797</f>
        <v>-7500.000000001</v>
      </c>
      <c r="J4797" s="29" t="n">
        <f aca="false">J4796+I4797</f>
        <v>1914500</v>
      </c>
    </row>
    <row r="4798" customFormat="false" ht="15" hidden="false" customHeight="false" outlineLevel="0" collapsed="false">
      <c r="A4798" s="26" t="n">
        <v>44447</v>
      </c>
      <c r="B4798" s="27" t="n">
        <v>69.36</v>
      </c>
      <c r="C4798" s="27" t="n">
        <v>72.36</v>
      </c>
      <c r="D4798" s="28" t="n">
        <f aca="false">B4798-B4797</f>
        <v>0.870000000000005</v>
      </c>
      <c r="E4798" s="28" t="n">
        <f aca="false">C4798-C4797</f>
        <v>0.840000000000003</v>
      </c>
      <c r="F4798" s="29" t="n">
        <f aca="false">Inputs!$B$5*B4798+Inputs!$B$6*C4798</f>
        <v>3318000</v>
      </c>
      <c r="G4798" s="29" t="n">
        <f aca="false">Inputs!$B$5*D4798</f>
        <v>87000.0000000005</v>
      </c>
      <c r="H4798" s="29" t="n">
        <f aca="false">Inputs!$B$6*E4798</f>
        <v>-42000.0000000002</v>
      </c>
      <c r="I4798" s="29" t="n">
        <f aca="false">G4798+H4798</f>
        <v>45000.0000000003</v>
      </c>
      <c r="J4798" s="29" t="n">
        <f aca="false">J4797+I4798</f>
        <v>1959500</v>
      </c>
    </row>
    <row r="4799" customFormat="false" ht="15" hidden="false" customHeight="false" outlineLevel="0" collapsed="false">
      <c r="A4799" s="26" t="n">
        <v>44448</v>
      </c>
      <c r="B4799" s="27" t="n">
        <v>68.26</v>
      </c>
      <c r="C4799" s="27" t="n">
        <v>71.32</v>
      </c>
      <c r="D4799" s="28" t="n">
        <f aca="false">B4799-B4798</f>
        <v>-1.09999999999999</v>
      </c>
      <c r="E4799" s="28" t="n">
        <f aca="false">C4799-C4798</f>
        <v>-1.04000000000001</v>
      </c>
      <c r="F4799" s="29" t="n">
        <f aca="false">Inputs!$B$5*B4799+Inputs!$B$6*C4799</f>
        <v>3260000</v>
      </c>
      <c r="G4799" s="29" t="n">
        <f aca="false">Inputs!$B$5*D4799</f>
        <v>-109999.999999999</v>
      </c>
      <c r="H4799" s="29" t="n">
        <f aca="false">Inputs!$B$6*E4799</f>
        <v>52000.0000000003</v>
      </c>
      <c r="I4799" s="29" t="n">
        <f aca="false">G4799+H4799</f>
        <v>-57999.9999999991</v>
      </c>
      <c r="J4799" s="29" t="n">
        <f aca="false">J4798+I4799</f>
        <v>1901500</v>
      </c>
    </row>
    <row r="4800" customFormat="false" ht="15" hidden="false" customHeight="false" outlineLevel="0" collapsed="false">
      <c r="A4800" s="26" t="n">
        <v>44449</v>
      </c>
      <c r="B4800" s="27" t="n">
        <v>69.82</v>
      </c>
      <c r="C4800" s="27" t="n">
        <v>72.44</v>
      </c>
      <c r="D4800" s="28" t="n">
        <f aca="false">B4800-B4799</f>
        <v>1.55999999999999</v>
      </c>
      <c r="E4800" s="28" t="n">
        <f aca="false">C4800-C4799</f>
        <v>1.12</v>
      </c>
      <c r="F4800" s="29" t="n">
        <f aca="false">Inputs!$B$5*B4800+Inputs!$B$6*C4800</f>
        <v>3360000</v>
      </c>
      <c r="G4800" s="29" t="n">
        <f aca="false">Inputs!$B$5*D4800</f>
        <v>155999.999999999</v>
      </c>
      <c r="H4800" s="29" t="n">
        <f aca="false">Inputs!$B$6*E4800</f>
        <v>-56000.0000000002</v>
      </c>
      <c r="I4800" s="29" t="n">
        <f aca="false">G4800+H4800</f>
        <v>99999.9999999986</v>
      </c>
      <c r="J4800" s="29" t="n">
        <f aca="false">J4799+I4800</f>
        <v>2001500</v>
      </c>
    </row>
    <row r="4801" customFormat="false" ht="15" hidden="false" customHeight="false" outlineLevel="0" collapsed="false">
      <c r="A4801" s="26" t="n">
        <v>44452</v>
      </c>
      <c r="B4801" s="27" t="n">
        <v>70.54</v>
      </c>
      <c r="C4801" s="27" t="n">
        <v>72.97</v>
      </c>
      <c r="D4801" s="28" t="n">
        <f aca="false">B4801-B4800</f>
        <v>0.720000000000013</v>
      </c>
      <c r="E4801" s="28" t="n">
        <f aca="false">C4801-C4800</f>
        <v>0.530000000000001</v>
      </c>
      <c r="F4801" s="29" t="n">
        <f aca="false">Inputs!$B$5*B4801+Inputs!$B$6*C4801</f>
        <v>3405500</v>
      </c>
      <c r="G4801" s="29" t="n">
        <f aca="false">Inputs!$B$5*D4801</f>
        <v>72000.0000000013</v>
      </c>
      <c r="H4801" s="29" t="n">
        <f aca="false">Inputs!$B$6*E4801</f>
        <v>-26500.0000000001</v>
      </c>
      <c r="I4801" s="29" t="n">
        <f aca="false">G4801+H4801</f>
        <v>45500.0000000013</v>
      </c>
      <c r="J4801" s="29" t="n">
        <f aca="false">J4800+I4801</f>
        <v>2047000</v>
      </c>
    </row>
    <row r="4802" customFormat="false" ht="15" hidden="false" customHeight="false" outlineLevel="0" collapsed="false">
      <c r="A4802" s="26" t="n">
        <v>44453</v>
      </c>
      <c r="B4802" s="27" t="n">
        <v>70.53</v>
      </c>
      <c r="C4802" s="27" t="n">
        <v>73.05</v>
      </c>
      <c r="D4802" s="28" t="n">
        <f aca="false">B4802-B4801</f>
        <v>-0.0100000000000051</v>
      </c>
      <c r="E4802" s="28" t="n">
        <f aca="false">C4802-C4801</f>
        <v>0.0799999999999983</v>
      </c>
      <c r="F4802" s="29" t="n">
        <f aca="false">Inputs!$B$5*B4802+Inputs!$B$6*C4802</f>
        <v>3400500</v>
      </c>
      <c r="G4802" s="29" t="n">
        <f aca="false">Inputs!$B$5*D4802</f>
        <v>-1000.00000000051</v>
      </c>
      <c r="H4802" s="29" t="n">
        <f aca="false">Inputs!$B$6*E4802</f>
        <v>-3999.99999999991</v>
      </c>
      <c r="I4802" s="29" t="n">
        <f aca="false">G4802+H4802</f>
        <v>-5000.00000000043</v>
      </c>
      <c r="J4802" s="29" t="n">
        <f aca="false">J4801+I4802</f>
        <v>2042000</v>
      </c>
    </row>
    <row r="4803" customFormat="false" ht="15" hidden="false" customHeight="false" outlineLevel="0" collapsed="false">
      <c r="A4803" s="26" t="n">
        <v>44454</v>
      </c>
      <c r="B4803" s="27" t="n">
        <v>72.59</v>
      </c>
      <c r="C4803" s="27" t="n">
        <v>74.84</v>
      </c>
      <c r="D4803" s="28" t="n">
        <f aca="false">B4803-B4802</f>
        <v>2.06</v>
      </c>
      <c r="E4803" s="28" t="n">
        <f aca="false">C4803-C4802</f>
        <v>1.79000000000001</v>
      </c>
      <c r="F4803" s="29" t="n">
        <f aca="false">Inputs!$B$5*B4803+Inputs!$B$6*C4803</f>
        <v>3517000</v>
      </c>
      <c r="G4803" s="29" t="n">
        <f aca="false">Inputs!$B$5*D4803</f>
        <v>206000</v>
      </c>
      <c r="H4803" s="29" t="n">
        <f aca="false">Inputs!$B$6*E4803</f>
        <v>-89500.0000000003</v>
      </c>
      <c r="I4803" s="29" t="n">
        <f aca="false">G4803+H4803</f>
        <v>116500</v>
      </c>
      <c r="J4803" s="29" t="n">
        <f aca="false">J4802+I4803</f>
        <v>2158500</v>
      </c>
    </row>
    <row r="4804" customFormat="false" ht="15" hidden="false" customHeight="false" outlineLevel="0" collapsed="false">
      <c r="A4804" s="26" t="n">
        <v>44455</v>
      </c>
      <c r="B4804" s="27" t="n">
        <v>72.69</v>
      </c>
      <c r="C4804" s="27" t="n">
        <v>75.14</v>
      </c>
      <c r="D4804" s="28" t="n">
        <f aca="false">B4804-B4803</f>
        <v>0.0999999999999943</v>
      </c>
      <c r="E4804" s="28" t="n">
        <f aca="false">C4804-C4803</f>
        <v>0.299999999999997</v>
      </c>
      <c r="F4804" s="29" t="n">
        <f aca="false">Inputs!$B$5*B4804+Inputs!$B$6*C4804</f>
        <v>3512000</v>
      </c>
      <c r="G4804" s="29" t="n">
        <f aca="false">Inputs!$B$5*D4804</f>
        <v>9999.99999999943</v>
      </c>
      <c r="H4804" s="29" t="n">
        <f aca="false">Inputs!$B$6*E4804</f>
        <v>-14999.9999999999</v>
      </c>
      <c r="I4804" s="29" t="n">
        <f aca="false">G4804+H4804</f>
        <v>-5000.00000000043</v>
      </c>
      <c r="J4804" s="29" t="n">
        <f aca="false">J4803+I4804</f>
        <v>2153500</v>
      </c>
    </row>
    <row r="4805" customFormat="false" ht="15" hidden="false" customHeight="false" outlineLevel="0" collapsed="false">
      <c r="A4805" s="26" t="n">
        <v>44456</v>
      </c>
      <c r="B4805" s="27" t="n">
        <v>72.09</v>
      </c>
      <c r="C4805" s="27" t="n">
        <v>74.64</v>
      </c>
      <c r="D4805" s="28" t="n">
        <f aca="false">B4805-B4804</f>
        <v>-0.599999999999994</v>
      </c>
      <c r="E4805" s="28" t="n">
        <f aca="false">C4805-C4804</f>
        <v>-0.5</v>
      </c>
      <c r="F4805" s="29" t="n">
        <f aca="false">Inputs!$B$5*B4805+Inputs!$B$6*C4805</f>
        <v>3477000</v>
      </c>
      <c r="G4805" s="29" t="n">
        <f aca="false">Inputs!$B$5*D4805</f>
        <v>-59999.9999999994</v>
      </c>
      <c r="H4805" s="29" t="n">
        <f aca="false">Inputs!$B$6*E4805</f>
        <v>25000</v>
      </c>
      <c r="I4805" s="29" t="n">
        <f aca="false">G4805+H4805</f>
        <v>-34999.9999999994</v>
      </c>
      <c r="J4805" s="29" t="n">
        <f aca="false">J4804+I4805</f>
        <v>2118500</v>
      </c>
    </row>
    <row r="4806" customFormat="false" ht="15" hidden="false" customHeight="false" outlineLevel="0" collapsed="false">
      <c r="A4806" s="26" t="n">
        <v>44459</v>
      </c>
      <c r="B4806" s="27" t="n">
        <v>70.41</v>
      </c>
      <c r="C4806" s="27" t="n">
        <v>73.59</v>
      </c>
      <c r="D4806" s="28" t="n">
        <f aca="false">B4806-B4805</f>
        <v>-1.68000000000001</v>
      </c>
      <c r="E4806" s="28" t="n">
        <f aca="false">C4806-C4805</f>
        <v>-1.05</v>
      </c>
      <c r="F4806" s="29" t="n">
        <f aca="false">Inputs!$B$5*B4806+Inputs!$B$6*C4806</f>
        <v>3361500</v>
      </c>
      <c r="G4806" s="29" t="n">
        <f aca="false">Inputs!$B$5*D4806</f>
        <v>-168000.000000001</v>
      </c>
      <c r="H4806" s="29" t="n">
        <f aca="false">Inputs!$B$6*E4806</f>
        <v>52499.9999999999</v>
      </c>
      <c r="I4806" s="29" t="n">
        <f aca="false">G4806+H4806</f>
        <v>-115500.000000001</v>
      </c>
      <c r="J4806" s="29" t="n">
        <f aca="false">J4805+I4806</f>
        <v>2003000</v>
      </c>
    </row>
    <row r="4807" customFormat="false" ht="15" hidden="false" customHeight="false" outlineLevel="0" collapsed="false">
      <c r="A4807" s="26" t="n">
        <v>44460</v>
      </c>
      <c r="B4807" s="27" t="n">
        <v>70.51</v>
      </c>
      <c r="C4807" s="27" t="n">
        <v>73.65</v>
      </c>
      <c r="D4807" s="28" t="n">
        <f aca="false">B4807-B4806</f>
        <v>0.100000000000009</v>
      </c>
      <c r="E4807" s="28" t="n">
        <f aca="false">C4807-C4806</f>
        <v>0.0600000000000023</v>
      </c>
      <c r="F4807" s="29" t="n">
        <f aca="false">Inputs!$B$5*B4807+Inputs!$B$6*C4807</f>
        <v>3368500</v>
      </c>
      <c r="G4807" s="29" t="n">
        <f aca="false">Inputs!$B$5*D4807</f>
        <v>10000.0000000009</v>
      </c>
      <c r="H4807" s="29" t="n">
        <f aca="false">Inputs!$B$6*E4807</f>
        <v>-3000.00000000011</v>
      </c>
      <c r="I4807" s="29" t="n">
        <f aca="false">G4807+H4807</f>
        <v>7000.00000000074</v>
      </c>
      <c r="J4807" s="29" t="n">
        <f aca="false">J4806+I4807</f>
        <v>2010000</v>
      </c>
    </row>
    <row r="4808" customFormat="false" ht="15" hidden="false" customHeight="false" outlineLevel="0" collapsed="false">
      <c r="A4808" s="26" t="n">
        <v>44461</v>
      </c>
      <c r="B4808" s="27" t="n">
        <v>72.37</v>
      </c>
      <c r="C4808" s="27" t="n">
        <v>75.5</v>
      </c>
      <c r="D4808" s="28" t="n">
        <f aca="false">B4808-B4807</f>
        <v>1.86</v>
      </c>
      <c r="E4808" s="28" t="n">
        <f aca="false">C4808-C4807</f>
        <v>1.84999999999999</v>
      </c>
      <c r="F4808" s="29" t="n">
        <f aca="false">Inputs!$B$5*B4808+Inputs!$B$6*C4808</f>
        <v>3462000</v>
      </c>
      <c r="G4808" s="29" t="n">
        <f aca="false">Inputs!$B$5*D4808</f>
        <v>186000</v>
      </c>
      <c r="H4808" s="29" t="n">
        <f aca="false">Inputs!$B$6*E4808</f>
        <v>-92499.9999999997</v>
      </c>
      <c r="I4808" s="29" t="n">
        <f aca="false">G4808+H4808</f>
        <v>93500.0000000002</v>
      </c>
      <c r="J4808" s="29" t="n">
        <f aca="false">J4807+I4808</f>
        <v>2103500</v>
      </c>
    </row>
    <row r="4809" customFormat="false" ht="15" hidden="false" customHeight="false" outlineLevel="0" collapsed="false">
      <c r="A4809" s="26" t="n">
        <v>44462</v>
      </c>
      <c r="B4809" s="27" t="n">
        <v>73.43</v>
      </c>
      <c r="C4809" s="27" t="n">
        <v>76.44</v>
      </c>
      <c r="D4809" s="28" t="n">
        <f aca="false">B4809-B4808</f>
        <v>1.06</v>
      </c>
      <c r="E4809" s="28" t="n">
        <f aca="false">C4809-C4808</f>
        <v>0.939999999999998</v>
      </c>
      <c r="F4809" s="29" t="n">
        <f aca="false">Inputs!$B$5*B4809+Inputs!$B$6*C4809</f>
        <v>3521000</v>
      </c>
      <c r="G4809" s="29" t="n">
        <f aca="false">Inputs!$B$5*D4809</f>
        <v>106000</v>
      </c>
      <c r="H4809" s="29" t="n">
        <f aca="false">Inputs!$B$6*E4809</f>
        <v>-46999.9999999999</v>
      </c>
      <c r="I4809" s="29" t="n">
        <f aca="false">G4809+H4809</f>
        <v>59000.0000000004</v>
      </c>
      <c r="J4809" s="29" t="n">
        <f aca="false">J4808+I4809</f>
        <v>2162500</v>
      </c>
    </row>
    <row r="4810" customFormat="false" ht="15" hidden="false" customHeight="false" outlineLevel="0" collapsed="false">
      <c r="A4810" s="26" t="n">
        <v>44463</v>
      </c>
      <c r="B4810" s="27" t="n">
        <v>74.18</v>
      </c>
      <c r="C4810" s="27" t="n">
        <v>77.42</v>
      </c>
      <c r="D4810" s="28" t="n">
        <f aca="false">B4810-B4809</f>
        <v>0.75</v>
      </c>
      <c r="E4810" s="28" t="n">
        <f aca="false">C4810-C4809</f>
        <v>0.980000000000004</v>
      </c>
      <c r="F4810" s="29" t="n">
        <f aca="false">Inputs!$B$5*B4810+Inputs!$B$6*C4810</f>
        <v>3547000</v>
      </c>
      <c r="G4810" s="29" t="n">
        <f aca="false">Inputs!$B$5*D4810</f>
        <v>75000</v>
      </c>
      <c r="H4810" s="29" t="n">
        <f aca="false">Inputs!$B$6*E4810</f>
        <v>-49000.0000000002</v>
      </c>
      <c r="I4810" s="29" t="n">
        <f aca="false">G4810+H4810</f>
        <v>25999.9999999998</v>
      </c>
      <c r="J4810" s="29" t="n">
        <f aca="false">J4809+I4810</f>
        <v>2188500</v>
      </c>
    </row>
    <row r="4811" customFormat="false" ht="15" hidden="false" customHeight="false" outlineLevel="0" collapsed="false">
      <c r="A4811" s="26" t="n">
        <v>44466</v>
      </c>
      <c r="B4811" s="27" t="n">
        <v>75.54</v>
      </c>
      <c r="C4811" s="27" t="n">
        <v>78.85</v>
      </c>
      <c r="D4811" s="28" t="n">
        <f aca="false">B4811-B4810</f>
        <v>1.36</v>
      </c>
      <c r="E4811" s="28" t="n">
        <f aca="false">C4811-C4810</f>
        <v>1.42999999999999</v>
      </c>
      <c r="F4811" s="29" t="n">
        <f aca="false">Inputs!$B$5*B4811+Inputs!$B$6*C4811</f>
        <v>3611500</v>
      </c>
      <c r="G4811" s="29" t="n">
        <f aca="false">Inputs!$B$5*D4811</f>
        <v>136000</v>
      </c>
      <c r="H4811" s="29" t="n">
        <f aca="false">Inputs!$B$6*E4811</f>
        <v>-71499.9999999996</v>
      </c>
      <c r="I4811" s="29" t="n">
        <f aca="false">G4811+H4811</f>
        <v>64500.0000000003</v>
      </c>
      <c r="J4811" s="29" t="n">
        <f aca="false">J4810+I4811</f>
        <v>2253000</v>
      </c>
    </row>
    <row r="4812" customFormat="false" ht="15" hidden="false" customHeight="false" outlineLevel="0" collapsed="false">
      <c r="A4812" s="26" t="n">
        <v>44467</v>
      </c>
      <c r="B4812" s="27" t="n">
        <v>75.44</v>
      </c>
      <c r="C4812" s="27" t="n">
        <v>78.3</v>
      </c>
      <c r="D4812" s="28" t="n">
        <f aca="false">B4812-B4811</f>
        <v>-0.100000000000009</v>
      </c>
      <c r="E4812" s="28" t="n">
        <f aca="false">C4812-C4811</f>
        <v>-0.549999999999997</v>
      </c>
      <c r="F4812" s="29" t="n">
        <f aca="false">Inputs!$B$5*B4812+Inputs!$B$6*C4812</f>
        <v>3629000</v>
      </c>
      <c r="G4812" s="29" t="n">
        <f aca="false">Inputs!$B$5*D4812</f>
        <v>-10000.0000000009</v>
      </c>
      <c r="H4812" s="29" t="n">
        <f aca="false">Inputs!$B$6*E4812</f>
        <v>27499.9999999999</v>
      </c>
      <c r="I4812" s="29" t="n">
        <f aca="false">G4812+H4812</f>
        <v>17499.999999999</v>
      </c>
      <c r="J4812" s="29" t="n">
        <f aca="false">J4811+I4812</f>
        <v>2270500</v>
      </c>
    </row>
    <row r="4813" customFormat="false" ht="15" hidden="false" customHeight="false" outlineLevel="0" collapsed="false">
      <c r="A4813" s="26" t="n">
        <v>44468</v>
      </c>
      <c r="B4813" s="27" t="n">
        <v>75.06</v>
      </c>
      <c r="C4813" s="27" t="n">
        <v>77.86</v>
      </c>
      <c r="D4813" s="28" t="n">
        <f aca="false">B4813-B4812</f>
        <v>-0.379999999999995</v>
      </c>
      <c r="E4813" s="28" t="n">
        <f aca="false">C4813-C4812</f>
        <v>-0.439999999999998</v>
      </c>
      <c r="F4813" s="29" t="n">
        <f aca="false">Inputs!$B$5*B4813+Inputs!$B$6*C4813</f>
        <v>3613000</v>
      </c>
      <c r="G4813" s="29" t="n">
        <f aca="false">Inputs!$B$5*D4813</f>
        <v>-37999.9999999996</v>
      </c>
      <c r="H4813" s="29" t="n">
        <f aca="false">Inputs!$B$6*E4813</f>
        <v>21999.9999999999</v>
      </c>
      <c r="I4813" s="29" t="n">
        <f aca="false">G4813+H4813</f>
        <v>-15999.9999999997</v>
      </c>
      <c r="J4813" s="29" t="n">
        <f aca="false">J4812+I4813</f>
        <v>2254500</v>
      </c>
    </row>
    <row r="4814" customFormat="false" ht="15" hidden="false" customHeight="false" outlineLevel="0" collapsed="false">
      <c r="A4814" s="26" t="n">
        <v>44469</v>
      </c>
      <c r="B4814" s="27" t="n">
        <v>75.22</v>
      </c>
      <c r="C4814" s="27" t="n">
        <v>77.81</v>
      </c>
      <c r="D4814" s="28" t="n">
        <f aca="false">B4814-B4813</f>
        <v>0.159999999999997</v>
      </c>
      <c r="E4814" s="28" t="n">
        <f aca="false">C4814-C4813</f>
        <v>-0.0499999999999972</v>
      </c>
      <c r="F4814" s="29" t="n">
        <f aca="false">Inputs!$B$5*B4814+Inputs!$B$6*C4814</f>
        <v>3631500</v>
      </c>
      <c r="G4814" s="29" t="n">
        <f aca="false">Inputs!$B$5*D4814</f>
        <v>15999.9999999997</v>
      </c>
      <c r="H4814" s="29" t="n">
        <f aca="false">Inputs!$B$6*E4814</f>
        <v>2499.99999999986</v>
      </c>
      <c r="I4814" s="29" t="n">
        <f aca="false">G4814+H4814</f>
        <v>18499.9999999995</v>
      </c>
      <c r="J4814" s="29" t="n">
        <f aca="false">J4813+I4814</f>
        <v>2273000</v>
      </c>
    </row>
    <row r="4815" customFormat="false" ht="15" hidden="false" customHeight="false" outlineLevel="0" collapsed="false">
      <c r="A4815" s="26" t="n">
        <v>44470</v>
      </c>
      <c r="B4815" s="27" t="n">
        <v>76.01</v>
      </c>
      <c r="C4815" s="27" t="n">
        <v>79.4</v>
      </c>
      <c r="D4815" s="28" t="n">
        <f aca="false">B4815-B4814</f>
        <v>0.790000000000006</v>
      </c>
      <c r="E4815" s="28" t="n">
        <f aca="false">C4815-C4814</f>
        <v>1.59</v>
      </c>
      <c r="F4815" s="29" t="n">
        <f aca="false">Inputs!$B$5*B4815+Inputs!$B$6*C4815</f>
        <v>3631000</v>
      </c>
      <c r="G4815" s="29" t="n">
        <f aca="false">Inputs!$B$5*D4815</f>
        <v>79000.0000000006</v>
      </c>
      <c r="H4815" s="29" t="n">
        <f aca="false">Inputs!$B$6*E4815</f>
        <v>-79500.0000000002</v>
      </c>
      <c r="I4815" s="29" t="n">
        <f aca="false">G4815+H4815</f>
        <v>-499.999999999549</v>
      </c>
      <c r="J4815" s="29" t="n">
        <f aca="false">J4814+I4815</f>
        <v>2272500</v>
      </c>
    </row>
    <row r="4816" customFormat="false" ht="15" hidden="false" customHeight="false" outlineLevel="0" collapsed="false">
      <c r="A4816" s="26" t="n">
        <v>44473</v>
      </c>
      <c r="B4816" s="27" t="n">
        <v>77.68</v>
      </c>
      <c r="C4816" s="27" t="n">
        <v>81.44</v>
      </c>
      <c r="D4816" s="28" t="n">
        <f aca="false">B4816-B4815</f>
        <v>1.67</v>
      </c>
      <c r="E4816" s="28" t="n">
        <f aca="false">C4816-C4815</f>
        <v>2.03999999999999</v>
      </c>
      <c r="F4816" s="29" t="n">
        <f aca="false">Inputs!$B$5*B4816+Inputs!$B$6*C4816</f>
        <v>3696000</v>
      </c>
      <c r="G4816" s="29" t="n">
        <f aca="false">Inputs!$B$5*D4816</f>
        <v>167000</v>
      </c>
      <c r="H4816" s="29" t="n">
        <f aca="false">Inputs!$B$6*E4816</f>
        <v>-102000</v>
      </c>
      <c r="I4816" s="29" t="n">
        <f aca="false">G4816+H4816</f>
        <v>65000.0000000006</v>
      </c>
      <c r="J4816" s="29" t="n">
        <f aca="false">J4815+I4816</f>
        <v>2337500</v>
      </c>
    </row>
    <row r="4817" customFormat="false" ht="15" hidden="false" customHeight="false" outlineLevel="0" collapsed="false">
      <c r="A4817" s="26" t="n">
        <v>44474</v>
      </c>
      <c r="B4817" s="27" t="n">
        <v>79.17</v>
      </c>
      <c r="C4817" s="27" t="n">
        <v>82.72</v>
      </c>
      <c r="D4817" s="28" t="n">
        <f aca="false">B4817-B4816</f>
        <v>1.48999999999999</v>
      </c>
      <c r="E4817" s="28" t="n">
        <f aca="false">C4817-C4816</f>
        <v>1.28</v>
      </c>
      <c r="F4817" s="29" t="n">
        <f aca="false">Inputs!$B$5*B4817+Inputs!$B$6*C4817</f>
        <v>3781000</v>
      </c>
      <c r="G4817" s="29" t="n">
        <f aca="false">Inputs!$B$5*D4817</f>
        <v>148999.999999999</v>
      </c>
      <c r="H4817" s="29" t="n">
        <f aca="false">Inputs!$B$6*E4817</f>
        <v>-64000.0000000001</v>
      </c>
      <c r="I4817" s="29" t="n">
        <f aca="false">G4817+H4817</f>
        <v>84999.9999999994</v>
      </c>
      <c r="J4817" s="29" t="n">
        <f aca="false">J4816+I4817</f>
        <v>2422500</v>
      </c>
    </row>
    <row r="4818" customFormat="false" ht="15" hidden="false" customHeight="false" outlineLevel="0" collapsed="false">
      <c r="A4818" s="26" t="n">
        <v>44475</v>
      </c>
      <c r="B4818" s="27" t="n">
        <v>77.66</v>
      </c>
      <c r="C4818" s="27" t="n">
        <v>81.39</v>
      </c>
      <c r="D4818" s="28" t="n">
        <f aca="false">B4818-B4817</f>
        <v>-1.51000000000001</v>
      </c>
      <c r="E4818" s="28" t="n">
        <f aca="false">C4818-C4817</f>
        <v>-1.33</v>
      </c>
      <c r="F4818" s="29" t="n">
        <f aca="false">Inputs!$B$5*B4818+Inputs!$B$6*C4818</f>
        <v>3696500</v>
      </c>
      <c r="G4818" s="29" t="n">
        <f aca="false">Inputs!$B$5*D4818</f>
        <v>-151000.000000001</v>
      </c>
      <c r="H4818" s="29" t="n">
        <f aca="false">Inputs!$B$6*E4818</f>
        <v>66499.9999999999</v>
      </c>
      <c r="I4818" s="29" t="n">
        <f aca="false">G4818+H4818</f>
        <v>-84500.0000000006</v>
      </c>
      <c r="J4818" s="29" t="n">
        <f aca="false">J4817+I4818</f>
        <v>2338000</v>
      </c>
    </row>
    <row r="4819" customFormat="false" ht="15" hidden="false" customHeight="false" outlineLevel="0" collapsed="false">
      <c r="A4819" s="26" t="n">
        <v>44476</v>
      </c>
      <c r="B4819" s="27" t="n">
        <v>78.46</v>
      </c>
      <c r="C4819" s="27" t="n">
        <v>82.34</v>
      </c>
      <c r="D4819" s="28" t="n">
        <f aca="false">B4819-B4818</f>
        <v>0.799999999999997</v>
      </c>
      <c r="E4819" s="28" t="n">
        <f aca="false">C4819-C4818</f>
        <v>0.950000000000003</v>
      </c>
      <c r="F4819" s="29" t="n">
        <f aca="false">Inputs!$B$5*B4819+Inputs!$B$6*C4819</f>
        <v>3729000</v>
      </c>
      <c r="G4819" s="29" t="n">
        <f aca="false">Inputs!$B$5*D4819</f>
        <v>79999.9999999997</v>
      </c>
      <c r="H4819" s="29" t="n">
        <f aca="false">Inputs!$B$6*E4819</f>
        <v>-47500.0000000001</v>
      </c>
      <c r="I4819" s="29" t="n">
        <f aca="false">G4819+H4819</f>
        <v>32499.9999999996</v>
      </c>
      <c r="J4819" s="29" t="n">
        <f aca="false">J4818+I4819</f>
        <v>2370500</v>
      </c>
    </row>
    <row r="4820" customFormat="false" ht="15" hidden="false" customHeight="false" outlineLevel="0" collapsed="false">
      <c r="A4820" s="26" t="n">
        <v>44477</v>
      </c>
      <c r="B4820" s="27" t="n">
        <v>79.55</v>
      </c>
      <c r="C4820" s="27" t="n">
        <v>82.17</v>
      </c>
      <c r="D4820" s="28" t="n">
        <f aca="false">B4820-B4819</f>
        <v>1.09</v>
      </c>
      <c r="E4820" s="28" t="n">
        <f aca="false">C4820-C4819</f>
        <v>-0.170000000000002</v>
      </c>
      <c r="F4820" s="29" t="n">
        <f aca="false">Inputs!$B$5*B4820+Inputs!$B$6*C4820</f>
        <v>3846500</v>
      </c>
      <c r="G4820" s="29" t="n">
        <f aca="false">Inputs!$B$5*D4820</f>
        <v>109000</v>
      </c>
      <c r="H4820" s="29" t="n">
        <f aca="false">Inputs!$B$6*E4820</f>
        <v>8500.00000000009</v>
      </c>
      <c r="I4820" s="29" t="n">
        <f aca="false">G4820+H4820</f>
        <v>117500</v>
      </c>
      <c r="J4820" s="29" t="n">
        <f aca="false">J4819+I4820</f>
        <v>2488000</v>
      </c>
    </row>
    <row r="4821" customFormat="false" ht="15" hidden="false" customHeight="false" outlineLevel="0" collapsed="false">
      <c r="A4821" s="26" t="n">
        <v>44480</v>
      </c>
      <c r="B4821" s="27" t="n">
        <v>80.64</v>
      </c>
      <c r="C4821" s="27" t="n">
        <v>83.75</v>
      </c>
      <c r="D4821" s="28" t="n">
        <f aca="false">B4821-B4820</f>
        <v>1.09</v>
      </c>
      <c r="E4821" s="28" t="n">
        <f aca="false">C4821-C4820</f>
        <v>1.58</v>
      </c>
      <c r="F4821" s="29" t="n">
        <f aca="false">Inputs!$B$5*B4821+Inputs!$B$6*C4821</f>
        <v>3876500</v>
      </c>
      <c r="G4821" s="29" t="n">
        <f aca="false">Inputs!$B$5*D4821</f>
        <v>109000</v>
      </c>
      <c r="H4821" s="29" t="n">
        <f aca="false">Inputs!$B$6*E4821</f>
        <v>-78999.9999999999</v>
      </c>
      <c r="I4821" s="29" t="n">
        <f aca="false">G4821+H4821</f>
        <v>30000.0000000004</v>
      </c>
      <c r="J4821" s="29" t="n">
        <f aca="false">J4820+I4821</f>
        <v>2518000</v>
      </c>
    </row>
    <row r="4822" customFormat="false" ht="15" hidden="false" customHeight="false" outlineLevel="0" collapsed="false">
      <c r="A4822" s="26" t="n">
        <v>44481</v>
      </c>
      <c r="B4822" s="27" t="n">
        <v>80.75</v>
      </c>
      <c r="C4822" s="27" t="n">
        <v>83.53</v>
      </c>
      <c r="D4822" s="28" t="n">
        <f aca="false">B4822-B4821</f>
        <v>0.109999999999999</v>
      </c>
      <c r="E4822" s="28" t="n">
        <f aca="false">C4822-C4821</f>
        <v>-0.219999999999999</v>
      </c>
      <c r="F4822" s="29" t="n">
        <f aca="false">Inputs!$B$5*B4822+Inputs!$B$6*C4822</f>
        <v>3898500</v>
      </c>
      <c r="G4822" s="29" t="n">
        <f aca="false">Inputs!$B$5*D4822</f>
        <v>10999.9999999999</v>
      </c>
      <c r="H4822" s="29" t="n">
        <f aca="false">Inputs!$B$6*E4822</f>
        <v>10999.9999999999</v>
      </c>
      <c r="I4822" s="29" t="n">
        <f aca="false">G4822+H4822</f>
        <v>21999.9999999999</v>
      </c>
      <c r="J4822" s="29" t="n">
        <f aca="false">J4821+I4822</f>
        <v>2540000</v>
      </c>
    </row>
    <row r="4823" customFormat="false" ht="15" hidden="false" customHeight="false" outlineLevel="0" collapsed="false">
      <c r="A4823" s="26" t="n">
        <v>44482</v>
      </c>
      <c r="B4823" s="27" t="n">
        <v>80.67</v>
      </c>
      <c r="C4823" s="27" t="n">
        <v>83.53</v>
      </c>
      <c r="D4823" s="28" t="n">
        <f aca="false">B4823-B4822</f>
        <v>-0.0799999999999983</v>
      </c>
      <c r="E4823" s="28" t="n">
        <f aca="false">C4823-C4822</f>
        <v>0</v>
      </c>
      <c r="F4823" s="29" t="n">
        <f aca="false">Inputs!$B$5*B4823+Inputs!$B$6*C4823</f>
        <v>3890500</v>
      </c>
      <c r="G4823" s="29" t="n">
        <f aca="false">Inputs!$B$5*D4823</f>
        <v>-7999.99999999983</v>
      </c>
      <c r="H4823" s="29" t="n">
        <f aca="false">Inputs!$B$6*E4823</f>
        <v>-0</v>
      </c>
      <c r="I4823" s="29" t="n">
        <f aca="false">G4823+H4823</f>
        <v>-7999.99999999983</v>
      </c>
      <c r="J4823" s="29" t="n">
        <f aca="false">J4822+I4823</f>
        <v>2532000</v>
      </c>
    </row>
    <row r="4824" customFormat="false" ht="15" hidden="false" customHeight="false" outlineLevel="0" collapsed="false">
      <c r="A4824" s="26" t="n">
        <v>44483</v>
      </c>
      <c r="B4824" s="27" t="n">
        <v>81.43</v>
      </c>
      <c r="C4824" s="27" t="n">
        <v>83.86</v>
      </c>
      <c r="D4824" s="28" t="n">
        <f aca="false">B4824-B4823</f>
        <v>0.760000000000005</v>
      </c>
      <c r="E4824" s="28" t="n">
        <f aca="false">C4824-C4823</f>
        <v>0.329999999999998</v>
      </c>
      <c r="F4824" s="29" t="n">
        <f aca="false">Inputs!$B$5*B4824+Inputs!$B$6*C4824</f>
        <v>3950000</v>
      </c>
      <c r="G4824" s="29" t="n">
        <f aca="false">Inputs!$B$5*D4824</f>
        <v>76000.0000000005</v>
      </c>
      <c r="H4824" s="29" t="n">
        <f aca="false">Inputs!$B$6*E4824</f>
        <v>-16499.9999999999</v>
      </c>
      <c r="I4824" s="29" t="n">
        <f aca="false">G4824+H4824</f>
        <v>59500.0000000006</v>
      </c>
      <c r="J4824" s="29" t="n">
        <f aca="false">J4823+I4824</f>
        <v>2591500</v>
      </c>
    </row>
    <row r="4825" customFormat="false" ht="15" hidden="false" customHeight="false" outlineLevel="0" collapsed="false">
      <c r="A4825" s="26" t="n">
        <v>44484</v>
      </c>
      <c r="B4825" s="27" t="n">
        <v>82.39</v>
      </c>
      <c r="C4825" s="27" t="n">
        <v>84.67</v>
      </c>
      <c r="D4825" s="28" t="n">
        <f aca="false">B4825-B4824</f>
        <v>0.959999999999994</v>
      </c>
      <c r="E4825" s="28" t="n">
        <f aca="false">C4825-C4824</f>
        <v>0.810000000000002</v>
      </c>
      <c r="F4825" s="29" t="n">
        <f aca="false">Inputs!$B$5*B4825+Inputs!$B$6*C4825</f>
        <v>4005500</v>
      </c>
      <c r="G4825" s="29" t="n">
        <f aca="false">Inputs!$B$5*D4825</f>
        <v>95999.9999999994</v>
      </c>
      <c r="H4825" s="29" t="n">
        <f aca="false">Inputs!$B$6*E4825</f>
        <v>-40500.0000000001</v>
      </c>
      <c r="I4825" s="29" t="n">
        <f aca="false">G4825+H4825</f>
        <v>55499.9999999993</v>
      </c>
      <c r="J4825" s="29" t="n">
        <f aca="false">J4824+I4825</f>
        <v>2647000</v>
      </c>
    </row>
    <row r="4826" customFormat="false" ht="15" hidden="false" customHeight="false" outlineLevel="0" collapsed="false">
      <c r="A4826" s="26" t="n">
        <v>44487</v>
      </c>
      <c r="B4826" s="27" t="n">
        <v>82.62</v>
      </c>
      <c r="C4826" s="27" t="n">
        <v>84.13</v>
      </c>
      <c r="D4826" s="28" t="n">
        <f aca="false">B4826-B4825</f>
        <v>0.230000000000004</v>
      </c>
      <c r="E4826" s="28" t="n">
        <f aca="false">C4826-C4825</f>
        <v>-0.540000000000006</v>
      </c>
      <c r="F4826" s="29" t="n">
        <f aca="false">Inputs!$B$5*B4826+Inputs!$B$6*C4826</f>
        <v>4055500</v>
      </c>
      <c r="G4826" s="29" t="n">
        <f aca="false">Inputs!$B$5*D4826</f>
        <v>23000.0000000004</v>
      </c>
      <c r="H4826" s="29" t="n">
        <f aca="false">Inputs!$B$6*E4826</f>
        <v>27000.0000000003</v>
      </c>
      <c r="I4826" s="29" t="n">
        <f aca="false">G4826+H4826</f>
        <v>50000.0000000007</v>
      </c>
      <c r="J4826" s="29" t="n">
        <f aca="false">J4825+I4826</f>
        <v>2697000</v>
      </c>
    </row>
    <row r="4827" customFormat="false" ht="15" hidden="false" customHeight="false" outlineLevel="0" collapsed="false">
      <c r="A4827" s="26" t="n">
        <v>44488</v>
      </c>
      <c r="B4827" s="27" t="n">
        <v>83.19</v>
      </c>
      <c r="C4827" s="27" t="n">
        <v>85.02</v>
      </c>
      <c r="D4827" s="28" t="n">
        <f aca="false">B4827-B4826</f>
        <v>0.569999999999993</v>
      </c>
      <c r="E4827" s="28" t="n">
        <f aca="false">C4827-C4826</f>
        <v>0.890000000000001</v>
      </c>
      <c r="F4827" s="29" t="n">
        <f aca="false">Inputs!$B$5*B4827+Inputs!$B$6*C4827</f>
        <v>4068000</v>
      </c>
      <c r="G4827" s="29" t="n">
        <f aca="false">Inputs!$B$5*D4827</f>
        <v>56999.9999999993</v>
      </c>
      <c r="H4827" s="29" t="n">
        <f aca="false">Inputs!$B$6*E4827</f>
        <v>-44500</v>
      </c>
      <c r="I4827" s="29" t="n">
        <f aca="false">G4827+H4827</f>
        <v>12499.9999999993</v>
      </c>
      <c r="J4827" s="29" t="n">
        <f aca="false">J4826+I4827</f>
        <v>2709500</v>
      </c>
    </row>
    <row r="4828" customFormat="false" ht="15" hidden="false" customHeight="false" outlineLevel="0" collapsed="false">
      <c r="A4828" s="26" t="n">
        <v>44489</v>
      </c>
      <c r="B4828" s="27" t="n">
        <v>84.4</v>
      </c>
      <c r="C4828" s="27" t="n">
        <v>85.76</v>
      </c>
      <c r="D4828" s="28" t="n">
        <f aca="false">B4828-B4827</f>
        <v>1.21000000000001</v>
      </c>
      <c r="E4828" s="28" t="n">
        <f aca="false">C4828-C4827</f>
        <v>0.740000000000009</v>
      </c>
      <c r="F4828" s="29" t="n">
        <f aca="false">Inputs!$B$5*B4828+Inputs!$B$6*C4828</f>
        <v>4152000</v>
      </c>
      <c r="G4828" s="29" t="n">
        <f aca="false">Inputs!$B$5*D4828</f>
        <v>121000.000000001</v>
      </c>
      <c r="H4828" s="29" t="n">
        <f aca="false">Inputs!$B$6*E4828</f>
        <v>-37000.0000000005</v>
      </c>
      <c r="I4828" s="29" t="n">
        <f aca="false">G4828+H4828</f>
        <v>84000.0000000004</v>
      </c>
      <c r="J4828" s="29" t="n">
        <f aca="false">J4827+I4828</f>
        <v>2793500</v>
      </c>
    </row>
    <row r="4829" customFormat="false" ht="15" hidden="false" customHeight="false" outlineLevel="0" collapsed="false">
      <c r="A4829" s="26" t="n">
        <v>44490</v>
      </c>
      <c r="B4829" s="27" t="n">
        <v>82.64</v>
      </c>
      <c r="C4829" s="27" t="n">
        <v>84.58</v>
      </c>
      <c r="D4829" s="28" t="n">
        <f aca="false">B4829-B4828</f>
        <v>-1.76000000000001</v>
      </c>
      <c r="E4829" s="28" t="n">
        <f aca="false">C4829-C4828</f>
        <v>-1.18000000000001</v>
      </c>
      <c r="F4829" s="29" t="n">
        <f aca="false">Inputs!$B$5*B4829+Inputs!$B$6*C4829</f>
        <v>4035000</v>
      </c>
      <c r="G4829" s="29" t="n">
        <f aca="false">Inputs!$B$5*D4829</f>
        <v>-176000.000000001</v>
      </c>
      <c r="H4829" s="29" t="n">
        <f aca="false">Inputs!$B$6*E4829</f>
        <v>59000.0000000003</v>
      </c>
      <c r="I4829" s="29" t="n">
        <f aca="false">G4829+H4829</f>
        <v>-117000</v>
      </c>
      <c r="J4829" s="29" t="n">
        <f aca="false">J4828+I4829</f>
        <v>2676500</v>
      </c>
    </row>
    <row r="4830" customFormat="false" ht="15" hidden="false" customHeight="false" outlineLevel="0" collapsed="false">
      <c r="A4830" s="26" t="n">
        <v>44491</v>
      </c>
      <c r="B4830" s="27" t="n">
        <v>84.53</v>
      </c>
      <c r="C4830" s="27" t="n">
        <v>85.43</v>
      </c>
      <c r="D4830" s="28" t="n">
        <f aca="false">B4830-B4829</f>
        <v>1.89</v>
      </c>
      <c r="E4830" s="28" t="n">
        <f aca="false">C4830-C4829</f>
        <v>0.850000000000009</v>
      </c>
      <c r="F4830" s="29" t="n">
        <f aca="false">Inputs!$B$5*B4830+Inputs!$B$6*C4830</f>
        <v>4181500</v>
      </c>
      <c r="G4830" s="29" t="n">
        <f aca="false">Inputs!$B$5*D4830</f>
        <v>189000</v>
      </c>
      <c r="H4830" s="29" t="n">
        <f aca="false">Inputs!$B$6*E4830</f>
        <v>-42500.0000000004</v>
      </c>
      <c r="I4830" s="29" t="n">
        <f aca="false">G4830+H4830</f>
        <v>146500</v>
      </c>
      <c r="J4830" s="29" t="n">
        <f aca="false">J4829+I4830</f>
        <v>2823000</v>
      </c>
    </row>
    <row r="4831" customFormat="false" ht="15" hidden="false" customHeight="false" outlineLevel="0" collapsed="false">
      <c r="A4831" s="26" t="n">
        <v>44494</v>
      </c>
      <c r="B4831" s="27" t="n">
        <v>84.64</v>
      </c>
      <c r="C4831" s="27" t="n">
        <v>84.85</v>
      </c>
      <c r="D4831" s="28" t="n">
        <f aca="false">B4831-B4830</f>
        <v>0.109999999999999</v>
      </c>
      <c r="E4831" s="28" t="n">
        <f aca="false">C4831-C4830</f>
        <v>-0.580000000000013</v>
      </c>
      <c r="F4831" s="29" t="n">
        <f aca="false">Inputs!$B$5*B4831+Inputs!$B$6*C4831</f>
        <v>4221500</v>
      </c>
      <c r="G4831" s="29" t="n">
        <f aca="false">Inputs!$B$5*D4831</f>
        <v>10999.9999999999</v>
      </c>
      <c r="H4831" s="29" t="n">
        <f aca="false">Inputs!$B$6*E4831</f>
        <v>29000.0000000006</v>
      </c>
      <c r="I4831" s="29" t="n">
        <f aca="false">G4831+H4831</f>
        <v>40000.0000000006</v>
      </c>
      <c r="J4831" s="29" t="n">
        <f aca="false">J4830+I4831</f>
        <v>2863000</v>
      </c>
    </row>
    <row r="4832" customFormat="false" ht="15" hidden="false" customHeight="false" outlineLevel="0" collapsed="false">
      <c r="A4832" s="26" t="n">
        <v>44495</v>
      </c>
      <c r="B4832" s="27" t="n">
        <v>85.64</v>
      </c>
      <c r="C4832" s="27" t="n">
        <v>85.11</v>
      </c>
      <c r="D4832" s="28" t="n">
        <f aca="false">B4832-B4831</f>
        <v>1</v>
      </c>
      <c r="E4832" s="28" t="n">
        <f aca="false">C4832-C4831</f>
        <v>0.260000000000005</v>
      </c>
      <c r="F4832" s="29" t="n">
        <f aca="false">Inputs!$B$5*B4832+Inputs!$B$6*C4832</f>
        <v>4308500</v>
      </c>
      <c r="G4832" s="29" t="n">
        <f aca="false">Inputs!$B$5*D4832</f>
        <v>100000</v>
      </c>
      <c r="H4832" s="29" t="n">
        <f aca="false">Inputs!$B$6*E4832</f>
        <v>-13000.0000000003</v>
      </c>
      <c r="I4832" s="29" t="n">
        <f aca="false">G4832+H4832</f>
        <v>86999.9999999997</v>
      </c>
      <c r="J4832" s="29" t="n">
        <f aca="false">J4831+I4832</f>
        <v>2950000</v>
      </c>
    </row>
    <row r="4833" customFormat="false" ht="15" hidden="false" customHeight="false" outlineLevel="0" collapsed="false">
      <c r="A4833" s="26" t="n">
        <v>44496</v>
      </c>
      <c r="B4833" s="27" t="n">
        <v>82.66</v>
      </c>
      <c r="C4833" s="27" t="n">
        <v>84.12</v>
      </c>
      <c r="D4833" s="28" t="n">
        <f aca="false">B4833-B4832</f>
        <v>-2.98</v>
      </c>
      <c r="E4833" s="28" t="n">
        <f aca="false">C4833-C4832</f>
        <v>-0.989999999999995</v>
      </c>
      <c r="F4833" s="29" t="n">
        <f aca="false">Inputs!$B$5*B4833+Inputs!$B$6*C4833</f>
        <v>4060000</v>
      </c>
      <c r="G4833" s="29" t="n">
        <f aca="false">Inputs!$B$5*D4833</f>
        <v>-298000</v>
      </c>
      <c r="H4833" s="29" t="n">
        <f aca="false">Inputs!$B$6*E4833</f>
        <v>49499.9999999997</v>
      </c>
      <c r="I4833" s="29" t="n">
        <f aca="false">G4833+H4833</f>
        <v>-248500.000000001</v>
      </c>
      <c r="J4833" s="29" t="n">
        <f aca="false">J4832+I4833</f>
        <v>2701500</v>
      </c>
    </row>
    <row r="4834" customFormat="false" ht="15" hidden="false" customHeight="false" outlineLevel="0" collapsed="false">
      <c r="A4834" s="26" t="n">
        <v>44497</v>
      </c>
      <c r="B4834" s="27" t="n">
        <v>82.78</v>
      </c>
      <c r="C4834" s="27" t="n">
        <v>83.4</v>
      </c>
      <c r="D4834" s="28" t="n">
        <f aca="false">B4834-B4833</f>
        <v>0.120000000000005</v>
      </c>
      <c r="E4834" s="28" t="n">
        <f aca="false">C4834-C4833</f>
        <v>-0.719999999999999</v>
      </c>
      <c r="F4834" s="29" t="n">
        <f aca="false">Inputs!$B$5*B4834+Inputs!$B$6*C4834</f>
        <v>4108000</v>
      </c>
      <c r="G4834" s="29" t="n">
        <f aca="false">Inputs!$B$5*D4834</f>
        <v>12000.0000000005</v>
      </c>
      <c r="H4834" s="29" t="n">
        <f aca="false">Inputs!$B$6*E4834</f>
        <v>35999.9999999999</v>
      </c>
      <c r="I4834" s="29" t="n">
        <f aca="false">G4834+H4834</f>
        <v>48000.0000000004</v>
      </c>
      <c r="J4834" s="29" t="n">
        <f aca="false">J4833+I4834</f>
        <v>2749500</v>
      </c>
    </row>
    <row r="4835" customFormat="false" ht="15" hidden="false" customHeight="false" outlineLevel="0" collapsed="false">
      <c r="A4835" s="26" t="n">
        <v>44498</v>
      </c>
      <c r="B4835" s="27" t="n">
        <v>83.5</v>
      </c>
      <c r="C4835" s="27" t="n">
        <v>83.1</v>
      </c>
      <c r="D4835" s="28" t="n">
        <f aca="false">B4835-B4834</f>
        <v>0.719999999999999</v>
      </c>
      <c r="E4835" s="28" t="n">
        <f aca="false">C4835-C4834</f>
        <v>-0.300000000000011</v>
      </c>
      <c r="F4835" s="29" t="n">
        <f aca="false">Inputs!$B$5*B4835+Inputs!$B$6*C4835</f>
        <v>4195000</v>
      </c>
      <c r="G4835" s="29" t="n">
        <f aca="false">Inputs!$B$5*D4835</f>
        <v>71999.9999999999</v>
      </c>
      <c r="H4835" s="29" t="n">
        <f aca="false">Inputs!$B$6*E4835</f>
        <v>15000.0000000006</v>
      </c>
      <c r="I4835" s="29" t="n">
        <f aca="false">G4835+H4835</f>
        <v>87000.0000000005</v>
      </c>
      <c r="J4835" s="29" t="n">
        <f aca="false">J4834+I4835</f>
        <v>2836500</v>
      </c>
    </row>
    <row r="4836" customFormat="false" ht="15" hidden="false" customHeight="false" outlineLevel="0" collapsed="false">
      <c r="A4836" s="26" t="n">
        <v>44501</v>
      </c>
      <c r="B4836" s="27" t="n">
        <v>84.08</v>
      </c>
      <c r="C4836" s="27" t="n">
        <v>84.51</v>
      </c>
      <c r="D4836" s="28" t="n">
        <f aca="false">B4836-B4835</f>
        <v>0.579999999999998</v>
      </c>
      <c r="E4836" s="28" t="n">
        <f aca="false">C4836-C4835</f>
        <v>1.41000000000001</v>
      </c>
      <c r="F4836" s="29" t="n">
        <f aca="false">Inputs!$B$5*B4836+Inputs!$B$6*C4836</f>
        <v>4182500</v>
      </c>
      <c r="G4836" s="29" t="n">
        <f aca="false">Inputs!$B$5*D4836</f>
        <v>57999.9999999998</v>
      </c>
      <c r="H4836" s="29" t="n">
        <f aca="false">Inputs!$B$6*E4836</f>
        <v>-70500.0000000005</v>
      </c>
      <c r="I4836" s="29" t="n">
        <f aca="false">G4836+H4836</f>
        <v>-12500.0000000007</v>
      </c>
      <c r="J4836" s="29" t="n">
        <f aca="false">J4835+I4836</f>
        <v>2824000</v>
      </c>
    </row>
    <row r="4837" customFormat="false" ht="15" hidden="false" customHeight="false" outlineLevel="0" collapsed="false">
      <c r="A4837" s="26" t="n">
        <v>44502</v>
      </c>
      <c r="B4837" s="27" t="n">
        <v>83.91</v>
      </c>
      <c r="C4837" s="27" t="n">
        <v>84.42</v>
      </c>
      <c r="D4837" s="28" t="n">
        <f aca="false">B4837-B4836</f>
        <v>-0.170000000000002</v>
      </c>
      <c r="E4837" s="28" t="n">
        <f aca="false">C4837-C4836</f>
        <v>-0.0900000000000034</v>
      </c>
      <c r="F4837" s="29" t="n">
        <f aca="false">Inputs!$B$5*B4837+Inputs!$B$6*C4837</f>
        <v>4170000</v>
      </c>
      <c r="G4837" s="29" t="n">
        <f aca="false">Inputs!$B$5*D4837</f>
        <v>-17000.0000000002</v>
      </c>
      <c r="H4837" s="29" t="n">
        <f aca="false">Inputs!$B$6*E4837</f>
        <v>4500.00000000017</v>
      </c>
      <c r="I4837" s="29" t="n">
        <f aca="false">G4837+H4837</f>
        <v>-12500</v>
      </c>
      <c r="J4837" s="29" t="n">
        <f aca="false">J4836+I4837</f>
        <v>2811500</v>
      </c>
    </row>
    <row r="4838" customFormat="false" ht="15" hidden="false" customHeight="false" outlineLevel="0" collapsed="false">
      <c r="A4838" s="26" t="n">
        <v>44503</v>
      </c>
      <c r="B4838" s="27" t="n">
        <v>80.82</v>
      </c>
      <c r="C4838" s="27" t="n">
        <v>81.1</v>
      </c>
      <c r="D4838" s="28" t="n">
        <f aca="false">B4838-B4837</f>
        <v>-3.09</v>
      </c>
      <c r="E4838" s="28" t="n">
        <f aca="false">C4838-C4837</f>
        <v>-3.32000000000001</v>
      </c>
      <c r="F4838" s="29" t="n">
        <f aca="false">Inputs!$B$5*B4838+Inputs!$B$6*C4838</f>
        <v>4027000</v>
      </c>
      <c r="G4838" s="29" t="n">
        <f aca="false">Inputs!$B$5*D4838</f>
        <v>-309000</v>
      </c>
      <c r="H4838" s="29" t="n">
        <f aca="false">Inputs!$B$6*E4838</f>
        <v>166000</v>
      </c>
      <c r="I4838" s="29" t="n">
        <f aca="false">G4838+H4838</f>
        <v>-143000</v>
      </c>
      <c r="J4838" s="29" t="n">
        <f aca="false">J4837+I4838</f>
        <v>2668500</v>
      </c>
    </row>
    <row r="4839" customFormat="false" ht="15" hidden="false" customHeight="false" outlineLevel="0" collapsed="false">
      <c r="A4839" s="26" t="n">
        <v>44504</v>
      </c>
      <c r="B4839" s="27" t="n">
        <v>78.88</v>
      </c>
      <c r="C4839" s="27" t="n">
        <v>80.15</v>
      </c>
      <c r="D4839" s="28" t="n">
        <f aca="false">B4839-B4838</f>
        <v>-1.94</v>
      </c>
      <c r="E4839" s="28" t="n">
        <f aca="false">C4839-C4838</f>
        <v>-0.949999999999989</v>
      </c>
      <c r="F4839" s="29" t="n">
        <f aca="false">Inputs!$B$5*B4839+Inputs!$B$6*C4839</f>
        <v>3880500</v>
      </c>
      <c r="G4839" s="29" t="n">
        <f aca="false">Inputs!$B$5*D4839</f>
        <v>-194000</v>
      </c>
      <c r="H4839" s="29" t="n">
        <f aca="false">Inputs!$B$6*E4839</f>
        <v>47499.9999999994</v>
      </c>
      <c r="I4839" s="29" t="n">
        <f aca="false">G4839+H4839</f>
        <v>-146500</v>
      </c>
      <c r="J4839" s="29" t="n">
        <f aca="false">J4838+I4839</f>
        <v>2522000</v>
      </c>
    </row>
    <row r="4840" customFormat="false" ht="15" hidden="false" customHeight="false" outlineLevel="0" collapsed="false">
      <c r="A4840" s="26" t="n">
        <v>44505</v>
      </c>
      <c r="B4840" s="27" t="n">
        <v>81.25</v>
      </c>
      <c r="C4840" s="27" t="n">
        <v>82.43</v>
      </c>
      <c r="D4840" s="28" t="n">
        <f aca="false">B4840-B4839</f>
        <v>2.37</v>
      </c>
      <c r="E4840" s="28" t="n">
        <f aca="false">C4840-C4839</f>
        <v>2.28</v>
      </c>
      <c r="F4840" s="29" t="n">
        <f aca="false">Inputs!$B$5*B4840+Inputs!$B$6*C4840</f>
        <v>4003500</v>
      </c>
      <c r="G4840" s="29" t="n">
        <f aca="false">Inputs!$B$5*D4840</f>
        <v>237000</v>
      </c>
      <c r="H4840" s="29" t="n">
        <f aca="false">Inputs!$B$6*E4840</f>
        <v>-114000</v>
      </c>
      <c r="I4840" s="29" t="n">
        <f aca="false">G4840+H4840</f>
        <v>123000</v>
      </c>
      <c r="J4840" s="29" t="n">
        <f aca="false">J4839+I4840</f>
        <v>2645000</v>
      </c>
    </row>
    <row r="4841" customFormat="false" ht="15" hidden="false" customHeight="false" outlineLevel="0" collapsed="false">
      <c r="A4841" s="26" t="n">
        <v>44508</v>
      </c>
      <c r="B4841" s="27" t="n">
        <v>81.96</v>
      </c>
      <c r="C4841" s="27" t="n">
        <v>83.22</v>
      </c>
      <c r="D4841" s="28" t="n">
        <f aca="false">B4841-B4840</f>
        <v>0.709999999999994</v>
      </c>
      <c r="E4841" s="28" t="n">
        <f aca="false">C4841-C4840</f>
        <v>0.789999999999992</v>
      </c>
      <c r="F4841" s="29" t="n">
        <f aca="false">Inputs!$B$5*B4841+Inputs!$B$6*C4841</f>
        <v>4035000</v>
      </c>
      <c r="G4841" s="29" t="n">
        <f aca="false">Inputs!$B$5*D4841</f>
        <v>70999.9999999994</v>
      </c>
      <c r="H4841" s="29" t="n">
        <f aca="false">Inputs!$B$6*E4841</f>
        <v>-39499.9999999996</v>
      </c>
      <c r="I4841" s="29" t="n">
        <f aca="false">G4841+H4841</f>
        <v>31499.9999999998</v>
      </c>
      <c r="J4841" s="29" t="n">
        <f aca="false">J4840+I4841</f>
        <v>2676500</v>
      </c>
    </row>
    <row r="4842" customFormat="false" ht="15" hidden="false" customHeight="false" outlineLevel="0" collapsed="false">
      <c r="A4842" s="26" t="n">
        <v>44509</v>
      </c>
      <c r="B4842" s="27" t="n">
        <v>84.12</v>
      </c>
      <c r="C4842" s="27" t="n">
        <v>84.52</v>
      </c>
      <c r="D4842" s="28" t="n">
        <f aca="false">B4842-B4841</f>
        <v>2.16000000000001</v>
      </c>
      <c r="E4842" s="28" t="n">
        <f aca="false">C4842-C4841</f>
        <v>1.3</v>
      </c>
      <c r="F4842" s="29" t="n">
        <f aca="false">Inputs!$B$5*B4842+Inputs!$B$6*C4842</f>
        <v>4186000</v>
      </c>
      <c r="G4842" s="29" t="n">
        <f aca="false">Inputs!$B$5*D4842</f>
        <v>216000.000000001</v>
      </c>
      <c r="H4842" s="29" t="n">
        <f aca="false">Inputs!$B$6*E4842</f>
        <v>-64999.9999999999</v>
      </c>
      <c r="I4842" s="29" t="n">
        <f aca="false">G4842+H4842</f>
        <v>151000.000000001</v>
      </c>
      <c r="J4842" s="29" t="n">
        <f aca="false">J4841+I4842</f>
        <v>2827500</v>
      </c>
    </row>
    <row r="4843" customFormat="false" ht="15" hidden="false" customHeight="false" outlineLevel="0" collapsed="false">
      <c r="A4843" s="26" t="n">
        <v>44510</v>
      </c>
      <c r="B4843" s="27" t="n">
        <v>81.23</v>
      </c>
      <c r="C4843" s="27" t="n">
        <v>82.91</v>
      </c>
      <c r="D4843" s="28" t="n">
        <f aca="false">B4843-B4842</f>
        <v>-2.89</v>
      </c>
      <c r="E4843" s="28" t="n">
        <f aca="false">C4843-C4842</f>
        <v>-1.61</v>
      </c>
      <c r="F4843" s="29" t="n">
        <f aca="false">Inputs!$B$5*B4843+Inputs!$B$6*C4843</f>
        <v>3977500</v>
      </c>
      <c r="G4843" s="29" t="n">
        <f aca="false">Inputs!$B$5*D4843</f>
        <v>-289000</v>
      </c>
      <c r="H4843" s="29" t="n">
        <f aca="false">Inputs!$B$6*E4843</f>
        <v>80500</v>
      </c>
      <c r="I4843" s="29" t="n">
        <f aca="false">G4843+H4843</f>
        <v>-208500</v>
      </c>
      <c r="J4843" s="29" t="n">
        <f aca="false">J4842+I4843</f>
        <v>2619000</v>
      </c>
    </row>
    <row r="4844" customFormat="false" ht="15" hidden="false" customHeight="false" outlineLevel="0" collapsed="false">
      <c r="A4844" s="26" t="n">
        <v>44511</v>
      </c>
      <c r="B4844" s="27" t="n">
        <v>81.47</v>
      </c>
      <c r="C4844" s="27" t="n">
        <v>83.4</v>
      </c>
      <c r="D4844" s="28" t="n">
        <f aca="false">B4844-B4843</f>
        <v>0.239999999999995</v>
      </c>
      <c r="E4844" s="28" t="n">
        <f aca="false">C4844-C4843</f>
        <v>0.490000000000009</v>
      </c>
      <c r="F4844" s="29" t="n">
        <f aca="false">Inputs!$B$5*B4844+Inputs!$B$6*C4844</f>
        <v>3977000</v>
      </c>
      <c r="G4844" s="29" t="n">
        <f aca="false">Inputs!$B$5*D4844</f>
        <v>23999.9999999995</v>
      </c>
      <c r="H4844" s="29" t="n">
        <f aca="false">Inputs!$B$6*E4844</f>
        <v>-24500.0000000005</v>
      </c>
      <c r="I4844" s="29" t="n">
        <f aca="false">G4844+H4844</f>
        <v>-500.000000000968</v>
      </c>
      <c r="J4844" s="29" t="n">
        <f aca="false">J4843+I4844</f>
        <v>2618500</v>
      </c>
    </row>
    <row r="4845" customFormat="false" ht="15" hidden="false" customHeight="false" outlineLevel="0" collapsed="false">
      <c r="A4845" s="26" t="n">
        <v>44512</v>
      </c>
      <c r="B4845" s="27" t="n">
        <v>80.87</v>
      </c>
      <c r="C4845" s="27" t="n">
        <v>82.9</v>
      </c>
      <c r="D4845" s="28" t="n">
        <f aca="false">B4845-B4844</f>
        <v>-0.599999999999994</v>
      </c>
      <c r="E4845" s="28" t="n">
        <f aca="false">C4845-C4844</f>
        <v>-0.5</v>
      </c>
      <c r="F4845" s="29" t="n">
        <f aca="false">Inputs!$B$5*B4845+Inputs!$B$6*C4845</f>
        <v>3942000</v>
      </c>
      <c r="G4845" s="29" t="n">
        <f aca="false">Inputs!$B$5*D4845</f>
        <v>-59999.9999999994</v>
      </c>
      <c r="H4845" s="29" t="n">
        <f aca="false">Inputs!$B$6*E4845</f>
        <v>25000</v>
      </c>
      <c r="I4845" s="29" t="n">
        <f aca="false">G4845+H4845</f>
        <v>-34999.9999999994</v>
      </c>
      <c r="J4845" s="29" t="n">
        <f aca="false">J4844+I4845</f>
        <v>2583500</v>
      </c>
    </row>
    <row r="4846" customFormat="false" ht="15" hidden="false" customHeight="false" outlineLevel="0" collapsed="false">
      <c r="A4846" s="26" t="n">
        <v>44515</v>
      </c>
      <c r="B4846" s="27" t="n">
        <v>80.85</v>
      </c>
      <c r="C4846" s="27" t="n">
        <v>81.94</v>
      </c>
      <c r="D4846" s="28" t="n">
        <f aca="false">B4846-B4845</f>
        <v>-0.0200000000000102</v>
      </c>
      <c r="E4846" s="28" t="n">
        <f aca="false">C4846-C4845</f>
        <v>-0.960000000000008</v>
      </c>
      <c r="F4846" s="29" t="n">
        <f aca="false">Inputs!$B$5*B4846+Inputs!$B$6*C4846</f>
        <v>3988000</v>
      </c>
      <c r="G4846" s="29" t="n">
        <f aca="false">Inputs!$B$5*D4846</f>
        <v>-2000.00000000102</v>
      </c>
      <c r="H4846" s="29" t="n">
        <f aca="false">Inputs!$B$6*E4846</f>
        <v>48000.0000000004</v>
      </c>
      <c r="I4846" s="29" t="n">
        <f aca="false">G4846+H4846</f>
        <v>45999.9999999994</v>
      </c>
      <c r="J4846" s="29" t="n">
        <f aca="false">J4845+I4846</f>
        <v>2629500</v>
      </c>
    </row>
    <row r="4847" customFormat="false" ht="15" hidden="false" customHeight="false" outlineLevel="0" collapsed="false">
      <c r="A4847" s="26" t="n">
        <v>44516</v>
      </c>
      <c r="B4847" s="27" t="n">
        <v>80.76</v>
      </c>
      <c r="C4847" s="27" t="n">
        <v>82.85</v>
      </c>
      <c r="D4847" s="28" t="n">
        <f aca="false">B4847-B4846</f>
        <v>-0.0899999999999892</v>
      </c>
      <c r="E4847" s="28" t="n">
        <f aca="false">C4847-C4846</f>
        <v>0.909999999999997</v>
      </c>
      <c r="F4847" s="29" t="n">
        <f aca="false">Inputs!$B$5*B4847+Inputs!$B$6*C4847</f>
        <v>3933500</v>
      </c>
      <c r="G4847" s="29" t="n">
        <f aca="false">Inputs!$B$5*D4847</f>
        <v>-8999.99999999892</v>
      </c>
      <c r="H4847" s="29" t="n">
        <f aca="false">Inputs!$B$6*E4847</f>
        <v>-45499.9999999998</v>
      </c>
      <c r="I4847" s="29" t="n">
        <f aca="false">G4847+H4847</f>
        <v>-54499.9999999988</v>
      </c>
      <c r="J4847" s="29" t="n">
        <f aca="false">J4846+I4847</f>
        <v>2575000</v>
      </c>
    </row>
    <row r="4848" customFormat="false" ht="15" hidden="false" customHeight="false" outlineLevel="0" collapsed="false">
      <c r="A4848" s="26" t="n">
        <v>44517</v>
      </c>
      <c r="B4848" s="27" t="n">
        <v>78.32</v>
      </c>
      <c r="C4848" s="27" t="n">
        <v>80.67</v>
      </c>
      <c r="D4848" s="28" t="n">
        <f aca="false">B4848-B4847</f>
        <v>-2.44000000000001</v>
      </c>
      <c r="E4848" s="28" t="n">
        <f aca="false">C4848-C4847</f>
        <v>-2.17999999999999</v>
      </c>
      <c r="F4848" s="29" t="n">
        <f aca="false">Inputs!$B$5*B4848+Inputs!$B$6*C4848</f>
        <v>3798500</v>
      </c>
      <c r="G4848" s="29" t="n">
        <f aca="false">Inputs!$B$5*D4848</f>
        <v>-244000.000000001</v>
      </c>
      <c r="H4848" s="29" t="n">
        <f aca="false">Inputs!$B$6*E4848</f>
        <v>109000</v>
      </c>
      <c r="I4848" s="29" t="n">
        <f aca="false">G4848+H4848</f>
        <v>-135000.000000002</v>
      </c>
      <c r="J4848" s="29" t="n">
        <f aca="false">J4847+I4848</f>
        <v>2440000</v>
      </c>
    </row>
    <row r="4849" customFormat="false" ht="15" hidden="false" customHeight="false" outlineLevel="0" collapsed="false">
      <c r="A4849" s="26" t="n">
        <v>44518</v>
      </c>
      <c r="B4849" s="27" t="n">
        <v>78.92</v>
      </c>
      <c r="C4849" s="27" t="n">
        <v>82.45</v>
      </c>
      <c r="D4849" s="28" t="n">
        <f aca="false">B4849-B4848</f>
        <v>0.600000000000009</v>
      </c>
      <c r="E4849" s="28" t="n">
        <f aca="false">C4849-C4848</f>
        <v>1.78</v>
      </c>
      <c r="F4849" s="29" t="n">
        <f aca="false">Inputs!$B$5*B4849+Inputs!$B$6*C4849</f>
        <v>3769500</v>
      </c>
      <c r="G4849" s="29" t="n">
        <f aca="false">Inputs!$B$5*D4849</f>
        <v>60000.0000000009</v>
      </c>
      <c r="H4849" s="29" t="n">
        <f aca="false">Inputs!$B$6*E4849</f>
        <v>-89000.0000000001</v>
      </c>
      <c r="I4849" s="29" t="n">
        <f aca="false">G4849+H4849</f>
        <v>-28999.9999999992</v>
      </c>
      <c r="J4849" s="29" t="n">
        <f aca="false">J4848+I4849</f>
        <v>2411000</v>
      </c>
    </row>
    <row r="4850" customFormat="false" ht="15" hidden="false" customHeight="false" outlineLevel="0" collapsed="false">
      <c r="A4850" s="26" t="n">
        <v>44519</v>
      </c>
      <c r="B4850" s="27" t="n">
        <v>76.11</v>
      </c>
      <c r="C4850" s="27" t="n">
        <v>80.24</v>
      </c>
      <c r="D4850" s="28" t="n">
        <f aca="false">B4850-B4849</f>
        <v>-2.81</v>
      </c>
      <c r="E4850" s="28" t="n">
        <f aca="false">C4850-C4849</f>
        <v>-2.21000000000001</v>
      </c>
      <c r="F4850" s="29" t="n">
        <f aca="false">Inputs!$B$5*B4850+Inputs!$B$6*C4850</f>
        <v>3599000</v>
      </c>
      <c r="G4850" s="29" t="n">
        <f aca="false">Inputs!$B$5*D4850</f>
        <v>-281000</v>
      </c>
      <c r="H4850" s="29" t="n">
        <f aca="false">Inputs!$B$6*E4850</f>
        <v>110500</v>
      </c>
      <c r="I4850" s="29" t="n">
        <f aca="false">G4850+H4850</f>
        <v>-170500</v>
      </c>
      <c r="J4850" s="29" t="n">
        <f aca="false">J4849+I4850</f>
        <v>2240500</v>
      </c>
    </row>
    <row r="4851" customFormat="false" ht="15" hidden="false" customHeight="false" outlineLevel="0" collapsed="false">
      <c r="A4851" s="26" t="n">
        <v>44522</v>
      </c>
      <c r="B4851" s="27" t="n">
        <v>76.74</v>
      </c>
      <c r="C4851" s="27" t="n">
        <v>80.97</v>
      </c>
      <c r="D4851" s="28" t="n">
        <f aca="false">B4851-B4850</f>
        <v>0.629999999999996</v>
      </c>
      <c r="E4851" s="28" t="n">
        <f aca="false">C4851-C4850</f>
        <v>0.730000000000004</v>
      </c>
      <c r="F4851" s="29" t="n">
        <f aca="false">Inputs!$B$5*B4851+Inputs!$B$6*C4851</f>
        <v>3625500</v>
      </c>
      <c r="G4851" s="29" t="n">
        <f aca="false">Inputs!$B$5*D4851</f>
        <v>62999.9999999996</v>
      </c>
      <c r="H4851" s="29" t="n">
        <f aca="false">Inputs!$B$6*E4851</f>
        <v>-36500.0000000002</v>
      </c>
      <c r="I4851" s="29" t="n">
        <f aca="false">G4851+H4851</f>
        <v>26499.9999999994</v>
      </c>
      <c r="J4851" s="29" t="n">
        <f aca="false">J4850+I4851</f>
        <v>2267000</v>
      </c>
    </row>
    <row r="4852" customFormat="false" ht="15" hidden="false" customHeight="false" outlineLevel="0" collapsed="false">
      <c r="A4852" s="26" t="n">
        <v>44523</v>
      </c>
      <c r="B4852" s="27" t="n">
        <v>78.32</v>
      </c>
      <c r="C4852" s="27" t="n">
        <v>83.43</v>
      </c>
      <c r="D4852" s="28" t="n">
        <f aca="false">B4852-B4851</f>
        <v>1.58</v>
      </c>
      <c r="E4852" s="28" t="n">
        <f aca="false">C4852-C4851</f>
        <v>2.46000000000001</v>
      </c>
      <c r="F4852" s="29" t="n">
        <f aca="false">Inputs!$B$5*B4852+Inputs!$B$6*C4852</f>
        <v>3660500</v>
      </c>
      <c r="G4852" s="29" t="n">
        <f aca="false">Inputs!$B$5*D4852</f>
        <v>158000</v>
      </c>
      <c r="H4852" s="29" t="n">
        <f aca="false">Inputs!$B$6*E4852</f>
        <v>-123000</v>
      </c>
      <c r="I4852" s="29" t="n">
        <f aca="false">G4852+H4852</f>
        <v>34999.9999999994</v>
      </c>
      <c r="J4852" s="29" t="n">
        <f aca="false">J4851+I4852</f>
        <v>2302000</v>
      </c>
    </row>
    <row r="4853" customFormat="false" ht="15" hidden="false" customHeight="false" outlineLevel="0" collapsed="false">
      <c r="A4853" s="26" t="n">
        <v>44524</v>
      </c>
      <c r="B4853" s="27" t="n">
        <v>78.32</v>
      </c>
      <c r="C4853" s="27" t="n">
        <v>82.37</v>
      </c>
      <c r="D4853" s="28" t="n">
        <f aca="false">B4853-B4852</f>
        <v>0</v>
      </c>
      <c r="E4853" s="28" t="n">
        <f aca="false">C4853-C4852</f>
        <v>-1.06</v>
      </c>
      <c r="F4853" s="29" t="n">
        <f aca="false">Inputs!$B$5*B4853+Inputs!$B$6*C4853</f>
        <v>3713500</v>
      </c>
      <c r="G4853" s="29" t="n">
        <f aca="false">Inputs!$B$5*D4853</f>
        <v>0</v>
      </c>
      <c r="H4853" s="29" t="n">
        <f aca="false">Inputs!$B$6*E4853</f>
        <v>53000.0000000001</v>
      </c>
      <c r="I4853" s="29" t="n">
        <f aca="false">G4853+H4853</f>
        <v>53000.0000000001</v>
      </c>
      <c r="J4853" s="29" t="n">
        <f aca="false">J4852+I4853</f>
        <v>2355000</v>
      </c>
    </row>
    <row r="4854" customFormat="false" ht="15" hidden="false" customHeight="false" outlineLevel="0" collapsed="false">
      <c r="A4854" s="26" t="n">
        <v>44529</v>
      </c>
      <c r="B4854" s="27" t="n">
        <v>69.88</v>
      </c>
      <c r="C4854" s="27" t="n">
        <v>73.34</v>
      </c>
      <c r="D4854" s="28" t="n">
        <f aca="false">B4854-B4853</f>
        <v>-8.44</v>
      </c>
      <c r="E4854" s="28" t="n">
        <f aca="false">C4854-C4853</f>
        <v>-9.03</v>
      </c>
      <c r="F4854" s="29" t="n">
        <f aca="false">Inputs!$B$5*B4854+Inputs!$B$6*C4854</f>
        <v>3321000</v>
      </c>
      <c r="G4854" s="29" t="n">
        <f aca="false">Inputs!$B$5*D4854</f>
        <v>-844000</v>
      </c>
      <c r="H4854" s="29" t="n">
        <f aca="false">Inputs!$B$6*E4854</f>
        <v>451500</v>
      </c>
      <c r="I4854" s="29" t="n">
        <f aca="false">G4854+H4854</f>
        <v>-392500</v>
      </c>
      <c r="J4854" s="29" t="n">
        <f aca="false">J4853+I4854</f>
        <v>1962500</v>
      </c>
    </row>
    <row r="4855" customFormat="false" ht="15" hidden="false" customHeight="false" outlineLevel="0" collapsed="false">
      <c r="A4855" s="26" t="n">
        <v>44530</v>
      </c>
      <c r="B4855" s="27" t="n">
        <v>66.14</v>
      </c>
      <c r="C4855" s="27" t="n">
        <v>70.86</v>
      </c>
      <c r="D4855" s="28" t="n">
        <f aca="false">B4855-B4854</f>
        <v>-3.74</v>
      </c>
      <c r="E4855" s="28" t="n">
        <f aca="false">C4855-C4854</f>
        <v>-2.48</v>
      </c>
      <c r="F4855" s="29" t="n">
        <f aca="false">Inputs!$B$5*B4855+Inputs!$B$6*C4855</f>
        <v>3071000</v>
      </c>
      <c r="G4855" s="29" t="n">
        <f aca="false">Inputs!$B$5*D4855</f>
        <v>-374000</v>
      </c>
      <c r="H4855" s="29" t="n">
        <f aca="false">Inputs!$B$6*E4855</f>
        <v>124000</v>
      </c>
      <c r="I4855" s="29" t="n">
        <f aca="false">G4855+H4855</f>
        <v>-249999.999999999</v>
      </c>
      <c r="J4855" s="29" t="n">
        <f aca="false">J4854+I4855</f>
        <v>1712500</v>
      </c>
    </row>
    <row r="4856" customFormat="false" ht="15" hidden="false" customHeight="false" outlineLevel="0" collapsed="false">
      <c r="A4856" s="26" t="n">
        <v>44531</v>
      </c>
      <c r="B4856" s="27" t="n">
        <v>65.44</v>
      </c>
      <c r="C4856" s="27" t="n">
        <v>69.53</v>
      </c>
      <c r="D4856" s="28" t="n">
        <f aca="false">B4856-B4855</f>
        <v>-0.700000000000003</v>
      </c>
      <c r="E4856" s="28" t="n">
        <f aca="false">C4856-C4855</f>
        <v>-1.33</v>
      </c>
      <c r="F4856" s="29" t="n">
        <f aca="false">Inputs!$B$5*B4856+Inputs!$B$6*C4856</f>
        <v>3067500</v>
      </c>
      <c r="G4856" s="29" t="n">
        <f aca="false">Inputs!$B$5*D4856</f>
        <v>-70000.0000000003</v>
      </c>
      <c r="H4856" s="29" t="n">
        <f aca="false">Inputs!$B$6*E4856</f>
        <v>66499.9999999999</v>
      </c>
      <c r="I4856" s="29" t="n">
        <f aca="false">G4856+H4856</f>
        <v>-3500.00000000038</v>
      </c>
      <c r="J4856" s="29" t="n">
        <f aca="false">J4855+I4856</f>
        <v>1709000</v>
      </c>
    </row>
    <row r="4857" customFormat="false" ht="15" hidden="false" customHeight="false" outlineLevel="0" collapsed="false">
      <c r="A4857" s="26" t="n">
        <v>44532</v>
      </c>
      <c r="B4857" s="27" t="n">
        <v>66.6</v>
      </c>
      <c r="C4857" s="27" t="n">
        <v>70.56</v>
      </c>
      <c r="D4857" s="28" t="n">
        <f aca="false">B4857-B4856</f>
        <v>1.16</v>
      </c>
      <c r="E4857" s="28" t="n">
        <f aca="false">C4857-C4856</f>
        <v>1.03</v>
      </c>
      <c r="F4857" s="29" t="n">
        <f aca="false">Inputs!$B$5*B4857+Inputs!$B$6*C4857</f>
        <v>3132000</v>
      </c>
      <c r="G4857" s="29" t="n">
        <f aca="false">Inputs!$B$5*D4857</f>
        <v>116000</v>
      </c>
      <c r="H4857" s="29" t="n">
        <f aca="false">Inputs!$B$6*E4857</f>
        <v>-51500.0000000001</v>
      </c>
      <c r="I4857" s="29" t="n">
        <f aca="false">G4857+H4857</f>
        <v>64499.9999999996</v>
      </c>
      <c r="J4857" s="29" t="n">
        <f aca="false">J4856+I4857</f>
        <v>1773500</v>
      </c>
    </row>
    <row r="4858" customFormat="false" ht="15" hidden="false" customHeight="false" outlineLevel="0" collapsed="false">
      <c r="A4858" s="26" t="n">
        <v>44533</v>
      </c>
      <c r="B4858" s="27" t="n">
        <v>66.39</v>
      </c>
      <c r="C4858" s="27" t="n">
        <v>70.71</v>
      </c>
      <c r="D4858" s="28" t="n">
        <f aca="false">B4858-B4857</f>
        <v>-0.209999999999994</v>
      </c>
      <c r="E4858" s="28" t="n">
        <f aca="false">C4858-C4857</f>
        <v>0.149999999999991</v>
      </c>
      <c r="F4858" s="29" t="n">
        <f aca="false">Inputs!$B$5*B4858+Inputs!$B$6*C4858</f>
        <v>3103500</v>
      </c>
      <c r="G4858" s="29" t="n">
        <f aca="false">Inputs!$B$5*D4858</f>
        <v>-20999.9999999994</v>
      </c>
      <c r="H4858" s="29" t="n">
        <f aca="false">Inputs!$B$6*E4858</f>
        <v>-7499.99999999957</v>
      </c>
      <c r="I4858" s="29" t="n">
        <f aca="false">G4858+H4858</f>
        <v>-28499.999999999</v>
      </c>
      <c r="J4858" s="29" t="n">
        <f aca="false">J4857+I4858</f>
        <v>1745000</v>
      </c>
    </row>
    <row r="4859" customFormat="false" ht="15" hidden="false" customHeight="false" outlineLevel="0" collapsed="false">
      <c r="A4859" s="26" t="n">
        <v>44536</v>
      </c>
      <c r="B4859" s="27" t="n">
        <v>69.62</v>
      </c>
      <c r="C4859" s="27" t="n">
        <v>73.38</v>
      </c>
      <c r="D4859" s="28" t="n">
        <f aca="false">B4859-B4858</f>
        <v>3.23</v>
      </c>
      <c r="E4859" s="28" t="n">
        <f aca="false">C4859-C4858</f>
        <v>2.67</v>
      </c>
      <c r="F4859" s="29" t="n">
        <f aca="false">Inputs!$B$5*B4859+Inputs!$B$6*C4859</f>
        <v>3293000</v>
      </c>
      <c r="G4859" s="29" t="n">
        <f aca="false">Inputs!$B$5*D4859</f>
        <v>323000</v>
      </c>
      <c r="H4859" s="29" t="n">
        <f aca="false">Inputs!$B$6*E4859</f>
        <v>-133500</v>
      </c>
      <c r="I4859" s="29" t="n">
        <f aca="false">G4859+H4859</f>
        <v>189500</v>
      </c>
      <c r="J4859" s="29" t="n">
        <f aca="false">J4858+I4859</f>
        <v>1934500</v>
      </c>
    </row>
    <row r="4860" customFormat="false" ht="15" hidden="false" customHeight="false" outlineLevel="0" collapsed="false">
      <c r="A4860" s="26" t="n">
        <v>44537</v>
      </c>
      <c r="B4860" s="27" t="n">
        <v>71.94</v>
      </c>
      <c r="C4860" s="27" t="n">
        <v>75.54</v>
      </c>
      <c r="D4860" s="28" t="n">
        <f aca="false">B4860-B4859</f>
        <v>2.31999999999999</v>
      </c>
      <c r="E4860" s="28" t="n">
        <f aca="false">C4860-C4859</f>
        <v>2.16000000000001</v>
      </c>
      <c r="F4860" s="29" t="n">
        <f aca="false">Inputs!$B$5*B4860+Inputs!$B$6*C4860</f>
        <v>3417000</v>
      </c>
      <c r="G4860" s="29" t="n">
        <f aca="false">Inputs!$B$5*D4860</f>
        <v>231999.999999999</v>
      </c>
      <c r="H4860" s="29" t="n">
        <f aca="false">Inputs!$B$6*E4860</f>
        <v>-108000.000000001</v>
      </c>
      <c r="I4860" s="29" t="n">
        <f aca="false">G4860+H4860</f>
        <v>123999.999999999</v>
      </c>
      <c r="J4860" s="29" t="n">
        <f aca="false">J4859+I4860</f>
        <v>2058500</v>
      </c>
    </row>
    <row r="4861" customFormat="false" ht="15" hidden="false" customHeight="false" outlineLevel="0" collapsed="false">
      <c r="A4861" s="26" t="n">
        <v>44538</v>
      </c>
      <c r="B4861" s="27" t="n">
        <v>72.43</v>
      </c>
      <c r="C4861" s="27" t="n">
        <v>75.94</v>
      </c>
      <c r="D4861" s="28" t="n">
        <f aca="false">B4861-B4860</f>
        <v>0.490000000000009</v>
      </c>
      <c r="E4861" s="28" t="n">
        <f aca="false">C4861-C4860</f>
        <v>0.399999999999992</v>
      </c>
      <c r="F4861" s="29" t="n">
        <f aca="false">Inputs!$B$5*B4861+Inputs!$B$6*C4861</f>
        <v>3446000</v>
      </c>
      <c r="G4861" s="29" t="n">
        <f aca="false">Inputs!$B$5*D4861</f>
        <v>49000.0000000009</v>
      </c>
      <c r="H4861" s="29" t="n">
        <f aca="false">Inputs!$B$6*E4861</f>
        <v>-19999.9999999996</v>
      </c>
      <c r="I4861" s="29" t="n">
        <f aca="false">G4861+H4861</f>
        <v>29000.0000000013</v>
      </c>
      <c r="J4861" s="29" t="n">
        <f aca="false">J4860+I4861</f>
        <v>2087500</v>
      </c>
    </row>
    <row r="4862" customFormat="false" ht="15" hidden="false" customHeight="false" outlineLevel="0" collapsed="false">
      <c r="A4862" s="26" t="n">
        <v>44539</v>
      </c>
      <c r="B4862" s="27" t="n">
        <v>70.87</v>
      </c>
      <c r="C4862" s="27" t="n">
        <v>74.1</v>
      </c>
      <c r="D4862" s="28" t="n">
        <f aca="false">B4862-B4861</f>
        <v>-1.56</v>
      </c>
      <c r="E4862" s="28" t="n">
        <f aca="false">C4862-C4861</f>
        <v>-1.84</v>
      </c>
      <c r="F4862" s="29" t="n">
        <f aca="false">Inputs!$B$5*B4862+Inputs!$B$6*C4862</f>
        <v>3382000</v>
      </c>
      <c r="G4862" s="29" t="n">
        <f aca="false">Inputs!$B$5*D4862</f>
        <v>-156000</v>
      </c>
      <c r="H4862" s="29" t="n">
        <f aca="false">Inputs!$B$6*E4862</f>
        <v>92000.0000000002</v>
      </c>
      <c r="I4862" s="29" t="n">
        <f aca="false">G4862+H4862</f>
        <v>-64000.0000000001</v>
      </c>
      <c r="J4862" s="29" t="n">
        <f aca="false">J4861+I4862</f>
        <v>2023500</v>
      </c>
    </row>
    <row r="4863" customFormat="false" ht="15" hidden="false" customHeight="false" outlineLevel="0" collapsed="false">
      <c r="A4863" s="26" t="n">
        <v>44540</v>
      </c>
      <c r="B4863" s="27" t="n">
        <v>71.71</v>
      </c>
      <c r="C4863" s="27" t="n">
        <v>74.98</v>
      </c>
      <c r="D4863" s="28" t="n">
        <f aca="false">B4863-B4862</f>
        <v>0.839999999999989</v>
      </c>
      <c r="E4863" s="28" t="n">
        <f aca="false">C4863-C4862</f>
        <v>0.88000000000001</v>
      </c>
      <c r="F4863" s="29" t="n">
        <f aca="false">Inputs!$B$5*B4863+Inputs!$B$6*C4863</f>
        <v>3422000</v>
      </c>
      <c r="G4863" s="29" t="n">
        <f aca="false">Inputs!$B$5*D4863</f>
        <v>83999.9999999989</v>
      </c>
      <c r="H4863" s="29" t="n">
        <f aca="false">Inputs!$B$6*E4863</f>
        <v>-44000.0000000005</v>
      </c>
      <c r="I4863" s="29" t="n">
        <f aca="false">G4863+H4863</f>
        <v>39999.9999999984</v>
      </c>
      <c r="J4863" s="29" t="n">
        <f aca="false">J4862+I4863</f>
        <v>2063500</v>
      </c>
    </row>
    <row r="4864" customFormat="false" ht="15" hidden="false" customHeight="false" outlineLevel="0" collapsed="false">
      <c r="A4864" s="26" t="n">
        <v>44543</v>
      </c>
      <c r="B4864" s="27" t="n">
        <v>71.19</v>
      </c>
      <c r="C4864" s="27" t="n">
        <v>74.12</v>
      </c>
      <c r="D4864" s="28" t="n">
        <f aca="false">B4864-B4863</f>
        <v>-0.519999999999996</v>
      </c>
      <c r="E4864" s="28" t="n">
        <f aca="false">C4864-C4863</f>
        <v>-0.859999999999999</v>
      </c>
      <c r="F4864" s="29" t="n">
        <f aca="false">Inputs!$B$5*B4864+Inputs!$B$6*C4864</f>
        <v>3413000</v>
      </c>
      <c r="G4864" s="29" t="n">
        <f aca="false">Inputs!$B$5*D4864</f>
        <v>-51999.9999999996</v>
      </c>
      <c r="H4864" s="29" t="n">
        <f aca="false">Inputs!$B$6*E4864</f>
        <v>43000</v>
      </c>
      <c r="I4864" s="29" t="n">
        <f aca="false">G4864+H4864</f>
        <v>-8999.99999999963</v>
      </c>
      <c r="J4864" s="29" t="n">
        <f aca="false">J4863+I4864</f>
        <v>2054500</v>
      </c>
    </row>
    <row r="4865" customFormat="false" ht="15" hidden="false" customHeight="false" outlineLevel="0" collapsed="false">
      <c r="A4865" s="26" t="n">
        <v>44544</v>
      </c>
      <c r="B4865" s="27" t="n">
        <v>70.57</v>
      </c>
      <c r="C4865" s="27" t="n">
        <v>73.37</v>
      </c>
      <c r="D4865" s="28" t="n">
        <f aca="false">B4865-B4864</f>
        <v>-0.620000000000005</v>
      </c>
      <c r="E4865" s="28" t="n">
        <f aca="false">C4865-C4864</f>
        <v>-0.75</v>
      </c>
      <c r="F4865" s="29" t="n">
        <f aca="false">Inputs!$B$5*B4865+Inputs!$B$6*C4865</f>
        <v>3388500</v>
      </c>
      <c r="G4865" s="29" t="n">
        <f aca="false">Inputs!$B$5*D4865</f>
        <v>-62000.0000000005</v>
      </c>
      <c r="H4865" s="29" t="n">
        <f aca="false">Inputs!$B$6*E4865</f>
        <v>37500</v>
      </c>
      <c r="I4865" s="29" t="n">
        <f aca="false">G4865+H4865</f>
        <v>-24500.0000000005</v>
      </c>
      <c r="J4865" s="29" t="n">
        <f aca="false">J4864+I4865</f>
        <v>2030000</v>
      </c>
    </row>
    <row r="4866" customFormat="false" ht="15" hidden="false" customHeight="false" outlineLevel="0" collapsed="false">
      <c r="A4866" s="26" t="n">
        <v>44545</v>
      </c>
      <c r="B4866" s="27" t="n">
        <v>70.89</v>
      </c>
      <c r="C4866" s="27" t="n">
        <v>73.71</v>
      </c>
      <c r="D4866" s="28" t="n">
        <f aca="false">B4866-B4865</f>
        <v>0.320000000000007</v>
      </c>
      <c r="E4866" s="28" t="n">
        <f aca="false">C4866-C4865</f>
        <v>0.339999999999989</v>
      </c>
      <c r="F4866" s="29" t="n">
        <f aca="false">Inputs!$B$5*B4866+Inputs!$B$6*C4866</f>
        <v>3403500</v>
      </c>
      <c r="G4866" s="29" t="n">
        <f aca="false">Inputs!$B$5*D4866</f>
        <v>32000.0000000007</v>
      </c>
      <c r="H4866" s="29" t="n">
        <f aca="false">Inputs!$B$6*E4866</f>
        <v>-16999.9999999995</v>
      </c>
      <c r="I4866" s="29" t="n">
        <f aca="false">G4866+H4866</f>
        <v>15000.0000000013</v>
      </c>
      <c r="J4866" s="29" t="n">
        <f aca="false">J4865+I4866</f>
        <v>2045000</v>
      </c>
    </row>
    <row r="4867" customFormat="false" ht="15" hidden="false" customHeight="false" outlineLevel="0" collapsed="false">
      <c r="A4867" s="26" t="n">
        <v>44546</v>
      </c>
      <c r="B4867" s="27" t="n">
        <v>72.34</v>
      </c>
      <c r="C4867" s="27" t="n">
        <v>74.64</v>
      </c>
      <c r="D4867" s="28" t="n">
        <f aca="false">B4867-B4866</f>
        <v>1.45</v>
      </c>
      <c r="E4867" s="28" t="n">
        <f aca="false">C4867-C4866</f>
        <v>0.930000000000007</v>
      </c>
      <c r="F4867" s="29" t="n">
        <f aca="false">Inputs!$B$5*B4867+Inputs!$B$6*C4867</f>
        <v>3502000</v>
      </c>
      <c r="G4867" s="29" t="n">
        <f aca="false">Inputs!$B$5*D4867</f>
        <v>145000</v>
      </c>
      <c r="H4867" s="29" t="n">
        <f aca="false">Inputs!$B$6*E4867</f>
        <v>-46500.0000000003</v>
      </c>
      <c r="I4867" s="29" t="n">
        <f aca="false">G4867+H4867</f>
        <v>98499.9999999999</v>
      </c>
      <c r="J4867" s="29" t="n">
        <f aca="false">J4866+I4867</f>
        <v>2143500</v>
      </c>
    </row>
    <row r="4868" customFormat="false" ht="15" hidden="false" customHeight="false" outlineLevel="0" collapsed="false">
      <c r="A4868" s="26" t="n">
        <v>44547</v>
      </c>
      <c r="B4868" s="27" t="n">
        <v>70.93</v>
      </c>
      <c r="C4868" s="27" t="n">
        <v>72.97</v>
      </c>
      <c r="D4868" s="28" t="n">
        <f aca="false">B4868-B4867</f>
        <v>-1.41</v>
      </c>
      <c r="E4868" s="28" t="n">
        <f aca="false">C4868-C4867</f>
        <v>-1.67</v>
      </c>
      <c r="F4868" s="29" t="n">
        <f aca="false">Inputs!$B$5*B4868+Inputs!$B$6*C4868</f>
        <v>3444500</v>
      </c>
      <c r="G4868" s="29" t="n">
        <f aca="false">Inputs!$B$5*D4868</f>
        <v>-141000</v>
      </c>
      <c r="H4868" s="29" t="n">
        <f aca="false">Inputs!$B$6*E4868</f>
        <v>83500.0000000001</v>
      </c>
      <c r="I4868" s="29" t="n">
        <f aca="false">G4868+H4868</f>
        <v>-57499.9999999996</v>
      </c>
      <c r="J4868" s="29" t="n">
        <f aca="false">J4867+I4868</f>
        <v>2086000</v>
      </c>
    </row>
    <row r="4869" customFormat="false" ht="15" hidden="false" customHeight="false" outlineLevel="0" collapsed="false">
      <c r="A4869" s="26" t="n">
        <v>44550</v>
      </c>
      <c r="B4869" s="27" t="n">
        <v>68.69</v>
      </c>
      <c r="C4869" s="27" t="n">
        <v>70.51</v>
      </c>
      <c r="D4869" s="28" t="n">
        <f aca="false">B4869-B4868</f>
        <v>-2.24000000000001</v>
      </c>
      <c r="E4869" s="28" t="n">
        <f aca="false">C4869-C4868</f>
        <v>-2.45999999999999</v>
      </c>
      <c r="F4869" s="29" t="n">
        <f aca="false">Inputs!$B$5*B4869+Inputs!$B$6*C4869</f>
        <v>3343500</v>
      </c>
      <c r="G4869" s="29" t="n">
        <f aca="false">Inputs!$B$5*D4869</f>
        <v>-224000.000000001</v>
      </c>
      <c r="H4869" s="29" t="n">
        <f aca="false">Inputs!$B$6*E4869</f>
        <v>123000</v>
      </c>
      <c r="I4869" s="29" t="n">
        <f aca="false">G4869+H4869</f>
        <v>-101000.000000001</v>
      </c>
      <c r="J4869" s="29" t="n">
        <f aca="false">J4868+I4869</f>
        <v>1985000</v>
      </c>
    </row>
    <row r="4870" customFormat="false" ht="15" hidden="false" customHeight="false" outlineLevel="0" collapsed="false">
      <c r="A4870" s="26" t="n">
        <v>44551</v>
      </c>
      <c r="B4870" s="27" t="n">
        <v>71.1</v>
      </c>
      <c r="C4870" s="27" t="n">
        <v>72.85</v>
      </c>
      <c r="D4870" s="28" t="n">
        <f aca="false">B4870-B4869</f>
        <v>2.41</v>
      </c>
      <c r="E4870" s="28" t="n">
        <f aca="false">C4870-C4869</f>
        <v>2.33999999999999</v>
      </c>
      <c r="F4870" s="29" t="n">
        <f aca="false">Inputs!$B$5*B4870+Inputs!$B$6*C4870</f>
        <v>3467500</v>
      </c>
      <c r="G4870" s="29" t="n">
        <f aca="false">Inputs!$B$5*D4870</f>
        <v>241000</v>
      </c>
      <c r="H4870" s="29" t="n">
        <f aca="false">Inputs!$B$6*E4870</f>
        <v>-116999.999999999</v>
      </c>
      <c r="I4870" s="29" t="n">
        <f aca="false">G4870+H4870</f>
        <v>124000</v>
      </c>
      <c r="J4870" s="29" t="n">
        <f aca="false">J4869+I4870</f>
        <v>2109000</v>
      </c>
    </row>
    <row r="4871" customFormat="false" ht="15" hidden="false" customHeight="false" outlineLevel="0" collapsed="false">
      <c r="A4871" s="26" t="n">
        <v>44552</v>
      </c>
      <c r="B4871" s="27" t="n">
        <v>72.82</v>
      </c>
      <c r="C4871" s="27" t="n">
        <v>74.69</v>
      </c>
      <c r="D4871" s="28" t="n">
        <f aca="false">B4871-B4870</f>
        <v>1.72</v>
      </c>
      <c r="E4871" s="28" t="n">
        <f aca="false">C4871-C4870</f>
        <v>1.84</v>
      </c>
      <c r="F4871" s="29" t="n">
        <f aca="false">Inputs!$B$5*B4871+Inputs!$B$6*C4871</f>
        <v>3547500</v>
      </c>
      <c r="G4871" s="29" t="n">
        <f aca="false">Inputs!$B$5*D4871</f>
        <v>172000</v>
      </c>
      <c r="H4871" s="29" t="n">
        <f aca="false">Inputs!$B$6*E4871</f>
        <v>-92000.0000000002</v>
      </c>
      <c r="I4871" s="29" t="n">
        <f aca="false">G4871+H4871</f>
        <v>79999.9999999997</v>
      </c>
      <c r="J4871" s="29" t="n">
        <f aca="false">J4870+I4871</f>
        <v>2189000</v>
      </c>
    </row>
    <row r="4872" customFormat="false" ht="15" hidden="false" customHeight="false" outlineLevel="0" collapsed="false">
      <c r="A4872" s="26" t="n">
        <v>44553</v>
      </c>
      <c r="B4872" s="27" t="n">
        <v>73.89</v>
      </c>
      <c r="C4872" s="27" t="n">
        <v>76.26</v>
      </c>
      <c r="D4872" s="28" t="n">
        <f aca="false">B4872-B4871</f>
        <v>1.07000000000001</v>
      </c>
      <c r="E4872" s="28" t="n">
        <f aca="false">C4872-C4871</f>
        <v>1.57000000000001</v>
      </c>
      <c r="F4872" s="29" t="n">
        <f aca="false">Inputs!$B$5*B4872+Inputs!$B$6*C4872</f>
        <v>3576000</v>
      </c>
      <c r="G4872" s="29" t="n">
        <f aca="false">Inputs!$B$5*D4872</f>
        <v>107000.000000001</v>
      </c>
      <c r="H4872" s="29" t="n">
        <f aca="false">Inputs!$B$6*E4872</f>
        <v>-78500.0000000004</v>
      </c>
      <c r="I4872" s="29" t="n">
        <f aca="false">G4872+H4872</f>
        <v>28500.0000000004</v>
      </c>
      <c r="J4872" s="29" t="n">
        <f aca="false">J4871+I4872</f>
        <v>2217500</v>
      </c>
    </row>
    <row r="4873" customFormat="false" ht="15" hidden="false" customHeight="false" outlineLevel="0" collapsed="false">
      <c r="A4873" s="26" t="n">
        <v>44559</v>
      </c>
      <c r="B4873" s="27" t="n">
        <v>76.58</v>
      </c>
      <c r="C4873" s="27" t="n">
        <v>78.63</v>
      </c>
      <c r="D4873" s="28" t="n">
        <f aca="false">B4873-B4872</f>
        <v>2.69</v>
      </c>
      <c r="E4873" s="28" t="n">
        <f aca="false">C4873-C4872</f>
        <v>2.36999999999999</v>
      </c>
      <c r="F4873" s="29" t="n">
        <f aca="false">Inputs!$B$5*B4873+Inputs!$B$6*C4873</f>
        <v>3726500</v>
      </c>
      <c r="G4873" s="29" t="n">
        <f aca="false">Inputs!$B$5*D4873</f>
        <v>269000</v>
      </c>
      <c r="H4873" s="29" t="n">
        <f aca="false">Inputs!$B$6*E4873</f>
        <v>-118500</v>
      </c>
      <c r="I4873" s="29" t="n">
        <f aca="false">G4873+H4873</f>
        <v>150500</v>
      </c>
      <c r="J4873" s="29" t="n">
        <f aca="false">J4872+I4873</f>
        <v>2368000</v>
      </c>
    </row>
    <row r="4874" customFormat="false" ht="15" hidden="false" customHeight="false" outlineLevel="0" collapsed="false">
      <c r="A4874" s="26" t="n">
        <v>44560</v>
      </c>
      <c r="B4874" s="27" t="n">
        <v>76.83</v>
      </c>
      <c r="C4874" s="27" t="n">
        <v>78.61</v>
      </c>
      <c r="D4874" s="28" t="n">
        <f aca="false">B4874-B4873</f>
        <v>0.25</v>
      </c>
      <c r="E4874" s="28" t="n">
        <f aca="false">C4874-C4873</f>
        <v>-0.019999999999996</v>
      </c>
      <c r="F4874" s="29" t="n">
        <f aca="false">Inputs!$B$5*B4874+Inputs!$B$6*C4874</f>
        <v>3752500</v>
      </c>
      <c r="G4874" s="29" t="n">
        <f aca="false">Inputs!$B$5*D4874</f>
        <v>25000</v>
      </c>
      <c r="H4874" s="29" t="n">
        <f aca="false">Inputs!$B$6*E4874</f>
        <v>999.999999999801</v>
      </c>
      <c r="I4874" s="29" t="n">
        <f aca="false">G4874+H4874</f>
        <v>25999.9999999998</v>
      </c>
      <c r="J4874" s="29" t="n">
        <f aca="false">J4873+I4874</f>
        <v>2394000</v>
      </c>
    </row>
    <row r="4875" customFormat="false" ht="15" hidden="false" customHeight="false" outlineLevel="0" collapsed="false">
      <c r="A4875" s="26" t="n">
        <v>44561</v>
      </c>
      <c r="B4875" s="27" t="n">
        <v>75.33</v>
      </c>
      <c r="C4875" s="27" t="n">
        <v>77.24</v>
      </c>
      <c r="D4875" s="28" t="n">
        <f aca="false">B4875-B4874</f>
        <v>-1.5</v>
      </c>
      <c r="E4875" s="28" t="n">
        <f aca="false">C4875-C4874</f>
        <v>-1.37</v>
      </c>
      <c r="F4875" s="29" t="n">
        <f aca="false">Inputs!$B$5*B4875+Inputs!$B$6*C4875</f>
        <v>3671000</v>
      </c>
      <c r="G4875" s="29" t="n">
        <f aca="false">Inputs!$B$5*D4875</f>
        <v>-150000</v>
      </c>
      <c r="H4875" s="29" t="n">
        <f aca="false">Inputs!$B$6*E4875</f>
        <v>68500.0000000002</v>
      </c>
      <c r="I4875" s="29" t="n">
        <f aca="false">G4875+H4875</f>
        <v>-81499.9999999998</v>
      </c>
      <c r="J4875" s="29" t="n">
        <f aca="false">J4874+I4875</f>
        <v>2312500</v>
      </c>
    </row>
    <row r="4876" customFormat="false" ht="15" hidden="false" customHeight="false" outlineLevel="0" collapsed="false">
      <c r="A4876" s="26" t="n">
        <v>44564</v>
      </c>
      <c r="B4876" s="27" t="n">
        <v>75.99</v>
      </c>
      <c r="C4876" s="27" t="n">
        <v>78.25</v>
      </c>
      <c r="D4876" s="28" t="n">
        <f aca="false">B4876-B4875</f>
        <v>0.659999999999997</v>
      </c>
      <c r="E4876" s="28" t="n">
        <f aca="false">C4876-C4875</f>
        <v>1.01000000000001</v>
      </c>
      <c r="F4876" s="29" t="n">
        <f aca="false">Inputs!$B$5*B4876+Inputs!$B$6*C4876</f>
        <v>3686500</v>
      </c>
      <c r="G4876" s="29" t="n">
        <f aca="false">Inputs!$B$5*D4876</f>
        <v>65999.9999999997</v>
      </c>
      <c r="H4876" s="29" t="n">
        <f aca="false">Inputs!$B$6*E4876</f>
        <v>-50500.0000000003</v>
      </c>
      <c r="I4876" s="29" t="n">
        <f aca="false">G4876+H4876</f>
        <v>15499.9999999994</v>
      </c>
      <c r="J4876" s="29" t="n">
        <f aca="false">J4875+I4876</f>
        <v>2328000</v>
      </c>
    </row>
    <row r="4877" customFormat="false" ht="15" hidden="false" customHeight="false" outlineLevel="0" collapsed="false">
      <c r="A4877" s="26" t="n">
        <v>44565</v>
      </c>
      <c r="B4877" s="27" t="n">
        <v>77</v>
      </c>
      <c r="C4877" s="27" t="n">
        <v>79.39</v>
      </c>
      <c r="D4877" s="28" t="n">
        <f aca="false">B4877-B4876</f>
        <v>1.01000000000001</v>
      </c>
      <c r="E4877" s="28" t="n">
        <f aca="false">C4877-C4876</f>
        <v>1.14</v>
      </c>
      <c r="F4877" s="29" t="n">
        <f aca="false">Inputs!$B$5*B4877+Inputs!$B$6*C4877</f>
        <v>3730500</v>
      </c>
      <c r="G4877" s="29" t="n">
        <f aca="false">Inputs!$B$5*D4877</f>
        <v>101000.000000001</v>
      </c>
      <c r="H4877" s="29" t="n">
        <f aca="false">Inputs!$B$6*E4877</f>
        <v>-57000</v>
      </c>
      <c r="I4877" s="29" t="n">
        <f aca="false">G4877+H4877</f>
        <v>44000.0000000005</v>
      </c>
      <c r="J4877" s="29" t="n">
        <f aca="false">J4876+I4877</f>
        <v>2372000</v>
      </c>
    </row>
    <row r="4878" customFormat="false" ht="15" hidden="false" customHeight="false" outlineLevel="0" collapsed="false">
      <c r="A4878" s="26" t="n">
        <v>44566</v>
      </c>
      <c r="B4878" s="27" t="n">
        <v>77.83</v>
      </c>
      <c r="C4878" s="27" t="n">
        <v>80.6</v>
      </c>
      <c r="D4878" s="28" t="n">
        <f aca="false">B4878-B4877</f>
        <v>0.829999999999998</v>
      </c>
      <c r="E4878" s="28" t="n">
        <f aca="false">C4878-C4877</f>
        <v>1.20999999999999</v>
      </c>
      <c r="F4878" s="29" t="n">
        <f aca="false">Inputs!$B$5*B4878+Inputs!$B$6*C4878</f>
        <v>3753000</v>
      </c>
      <c r="G4878" s="29" t="n">
        <f aca="false">Inputs!$B$5*D4878</f>
        <v>82999.9999999998</v>
      </c>
      <c r="H4878" s="29" t="n">
        <f aca="false">Inputs!$B$6*E4878</f>
        <v>-60499.9999999997</v>
      </c>
      <c r="I4878" s="29" t="n">
        <f aca="false">G4878+H4878</f>
        <v>22500.0000000001</v>
      </c>
      <c r="J4878" s="29" t="n">
        <f aca="false">J4877+I4878</f>
        <v>2394500</v>
      </c>
    </row>
    <row r="4879" customFormat="false" ht="15" hidden="false" customHeight="false" outlineLevel="0" collapsed="false">
      <c r="A4879" s="26" t="n">
        <v>44567</v>
      </c>
      <c r="B4879" s="27" t="n">
        <v>79.47</v>
      </c>
      <c r="C4879" s="27" t="n">
        <v>81.99</v>
      </c>
      <c r="D4879" s="28" t="n">
        <f aca="false">B4879-B4878</f>
        <v>1.64</v>
      </c>
      <c r="E4879" s="28" t="n">
        <f aca="false">C4879-C4878</f>
        <v>1.39</v>
      </c>
      <c r="F4879" s="29" t="n">
        <f aca="false">Inputs!$B$5*B4879+Inputs!$B$6*C4879</f>
        <v>3847500</v>
      </c>
      <c r="G4879" s="29" t="n">
        <f aca="false">Inputs!$B$5*D4879</f>
        <v>164000</v>
      </c>
      <c r="H4879" s="29" t="n">
        <f aca="false">Inputs!$B$6*E4879</f>
        <v>-69500</v>
      </c>
      <c r="I4879" s="29" t="n">
        <f aca="false">G4879+H4879</f>
        <v>94500</v>
      </c>
      <c r="J4879" s="29" t="n">
        <f aca="false">J4878+I4879</f>
        <v>2489000</v>
      </c>
    </row>
    <row r="4880" customFormat="false" ht="15" hidden="false" customHeight="false" outlineLevel="0" collapsed="false">
      <c r="A4880" s="26" t="n">
        <v>44568</v>
      </c>
      <c r="B4880" s="27" t="n">
        <v>79</v>
      </c>
      <c r="C4880" s="27" t="n">
        <v>82.28</v>
      </c>
      <c r="D4880" s="28" t="n">
        <f aca="false">B4880-B4879</f>
        <v>-0.469999999999999</v>
      </c>
      <c r="E4880" s="28" t="n">
        <f aca="false">C4880-C4879</f>
        <v>0.290000000000006</v>
      </c>
      <c r="F4880" s="29" t="n">
        <f aca="false">Inputs!$B$5*B4880+Inputs!$B$6*C4880</f>
        <v>3786000</v>
      </c>
      <c r="G4880" s="29" t="n">
        <f aca="false">Inputs!$B$5*D4880</f>
        <v>-46999.9999999999</v>
      </c>
      <c r="H4880" s="29" t="n">
        <f aca="false">Inputs!$B$6*E4880</f>
        <v>-14500.0000000003</v>
      </c>
      <c r="I4880" s="29" t="n">
        <f aca="false">G4880+H4880</f>
        <v>-61500.0000000002</v>
      </c>
      <c r="J4880" s="29" t="n">
        <f aca="false">J4879+I4880</f>
        <v>2427500</v>
      </c>
    </row>
    <row r="4881" customFormat="false" ht="15" hidden="false" customHeight="false" outlineLevel="0" collapsed="false">
      <c r="A4881" s="26" t="n">
        <v>44571</v>
      </c>
      <c r="B4881" s="27" t="n">
        <v>78.11</v>
      </c>
      <c r="C4881" s="27" t="n">
        <v>81.56</v>
      </c>
      <c r="D4881" s="28" t="n">
        <f aca="false">B4881-B4880</f>
        <v>-0.890000000000001</v>
      </c>
      <c r="E4881" s="28" t="n">
        <f aca="false">C4881-C4880</f>
        <v>-0.719999999999999</v>
      </c>
      <c r="F4881" s="29" t="n">
        <f aca="false">Inputs!$B$5*B4881+Inputs!$B$6*C4881</f>
        <v>3733000</v>
      </c>
      <c r="G4881" s="29" t="n">
        <f aca="false">Inputs!$B$5*D4881</f>
        <v>-89000.0000000001</v>
      </c>
      <c r="H4881" s="29" t="n">
        <f aca="false">Inputs!$B$6*E4881</f>
        <v>35999.9999999999</v>
      </c>
      <c r="I4881" s="29" t="n">
        <f aca="false">G4881+H4881</f>
        <v>-53000.0000000001</v>
      </c>
      <c r="J4881" s="29" t="n">
        <f aca="false">J4880+I4881</f>
        <v>2374500</v>
      </c>
    </row>
    <row r="4882" customFormat="false" ht="15" hidden="false" customHeight="false" outlineLevel="0" collapsed="false">
      <c r="A4882" s="26" t="n">
        <v>44572</v>
      </c>
      <c r="B4882" s="27" t="n">
        <v>81.17</v>
      </c>
      <c r="C4882" s="27" t="n">
        <v>84.98</v>
      </c>
      <c r="D4882" s="28" t="n">
        <f aca="false">B4882-B4881</f>
        <v>3.06</v>
      </c>
      <c r="E4882" s="28" t="n">
        <f aca="false">C4882-C4881</f>
        <v>3.42</v>
      </c>
      <c r="F4882" s="29" t="n">
        <f aca="false">Inputs!$B$5*B4882+Inputs!$B$6*C4882</f>
        <v>3868000</v>
      </c>
      <c r="G4882" s="29" t="n">
        <f aca="false">Inputs!$B$5*D4882</f>
        <v>306000</v>
      </c>
      <c r="H4882" s="29" t="n">
        <f aca="false">Inputs!$B$6*E4882</f>
        <v>-171000</v>
      </c>
      <c r="I4882" s="29" t="n">
        <f aca="false">G4882+H4882</f>
        <v>135000</v>
      </c>
      <c r="J4882" s="29" t="n">
        <f aca="false">J4881+I4882</f>
        <v>2509500</v>
      </c>
    </row>
    <row r="4883" customFormat="false" ht="15" hidden="false" customHeight="false" outlineLevel="0" collapsed="false">
      <c r="A4883" s="26" t="n">
        <v>44573</v>
      </c>
      <c r="B4883" s="27" t="n">
        <v>82.51</v>
      </c>
      <c r="C4883" s="27" t="n">
        <v>85.83</v>
      </c>
      <c r="D4883" s="28" t="n">
        <f aca="false">B4883-B4882</f>
        <v>1.34</v>
      </c>
      <c r="E4883" s="28" t="n">
        <f aca="false">C4883-C4882</f>
        <v>0.849999999999994</v>
      </c>
      <c r="F4883" s="29" t="n">
        <f aca="false">Inputs!$B$5*B4883+Inputs!$B$6*C4883</f>
        <v>3959500</v>
      </c>
      <c r="G4883" s="29" t="n">
        <f aca="false">Inputs!$B$5*D4883</f>
        <v>134000</v>
      </c>
      <c r="H4883" s="29" t="n">
        <f aca="false">Inputs!$B$6*E4883</f>
        <v>-42499.9999999997</v>
      </c>
      <c r="I4883" s="29" t="n">
        <f aca="false">G4883+H4883</f>
        <v>91500.0000000006</v>
      </c>
      <c r="J4883" s="29" t="n">
        <f aca="false">J4882+I4883</f>
        <v>2601000</v>
      </c>
    </row>
    <row r="4884" customFormat="false" ht="15" hidden="false" customHeight="false" outlineLevel="0" collapsed="false">
      <c r="A4884" s="26" t="n">
        <v>44574</v>
      </c>
      <c r="B4884" s="27" t="n">
        <v>81.97</v>
      </c>
      <c r="C4884" s="27" t="n">
        <v>85.8</v>
      </c>
      <c r="D4884" s="28" t="n">
        <f aca="false">B4884-B4883</f>
        <v>-0.540000000000006</v>
      </c>
      <c r="E4884" s="28" t="n">
        <f aca="false">C4884-C4883</f>
        <v>-0.0300000000000011</v>
      </c>
      <c r="F4884" s="29" t="n">
        <f aca="false">Inputs!$B$5*B4884+Inputs!$B$6*C4884</f>
        <v>3907000</v>
      </c>
      <c r="G4884" s="29" t="n">
        <f aca="false">Inputs!$B$5*D4884</f>
        <v>-54000.0000000006</v>
      </c>
      <c r="H4884" s="29" t="n">
        <f aca="false">Inputs!$B$6*E4884</f>
        <v>1500.00000000006</v>
      </c>
      <c r="I4884" s="29" t="n">
        <f aca="false">G4884+H4884</f>
        <v>-52500.0000000006</v>
      </c>
      <c r="J4884" s="29" t="n">
        <f aca="false">J4883+I4884</f>
        <v>2548500</v>
      </c>
    </row>
    <row r="4885" customFormat="false" ht="15" hidden="false" customHeight="false" outlineLevel="0" collapsed="false">
      <c r="A4885" s="26" t="n">
        <v>44575</v>
      </c>
      <c r="B4885" s="27" t="n">
        <v>83.82</v>
      </c>
      <c r="C4885" s="27" t="n">
        <v>87.17</v>
      </c>
      <c r="D4885" s="28" t="n">
        <f aca="false">B4885-B4884</f>
        <v>1.84999999999999</v>
      </c>
      <c r="E4885" s="28" t="n">
        <f aca="false">C4885-C4884</f>
        <v>1.37</v>
      </c>
      <c r="F4885" s="29" t="n">
        <f aca="false">Inputs!$B$5*B4885+Inputs!$B$6*C4885</f>
        <v>4023500</v>
      </c>
      <c r="G4885" s="29" t="n">
        <f aca="false">Inputs!$B$5*D4885</f>
        <v>184999.999999999</v>
      </c>
      <c r="H4885" s="29" t="n">
        <f aca="false">Inputs!$B$6*E4885</f>
        <v>-68500.0000000002</v>
      </c>
      <c r="I4885" s="29" t="n">
        <f aca="false">G4885+H4885</f>
        <v>116499.999999999</v>
      </c>
      <c r="J4885" s="29" t="n">
        <f aca="false">J4884+I4885</f>
        <v>2665000</v>
      </c>
    </row>
    <row r="4886" customFormat="false" ht="15" hidden="false" customHeight="false" outlineLevel="0" collapsed="false">
      <c r="A4886" s="26" t="n">
        <v>44579</v>
      </c>
      <c r="B4886" s="27" t="n">
        <v>85.42</v>
      </c>
      <c r="C4886" s="27" t="n">
        <v>88.83</v>
      </c>
      <c r="D4886" s="28" t="n">
        <f aca="false">B4886-B4885</f>
        <v>1.60000000000001</v>
      </c>
      <c r="E4886" s="28" t="n">
        <f aca="false">C4886-C4885</f>
        <v>1.66</v>
      </c>
      <c r="F4886" s="29" t="n">
        <f aca="false">Inputs!$B$5*B4886+Inputs!$B$6*C4886</f>
        <v>4100500</v>
      </c>
      <c r="G4886" s="29" t="n">
        <f aca="false">Inputs!$B$5*D4886</f>
        <v>160000.000000001</v>
      </c>
      <c r="H4886" s="29" t="n">
        <f aca="false">Inputs!$B$6*E4886</f>
        <v>-82999.9999999998</v>
      </c>
      <c r="I4886" s="29" t="n">
        <f aca="false">G4886+H4886</f>
        <v>77000.000000001</v>
      </c>
      <c r="J4886" s="29" t="n">
        <f aca="false">J4885+I4886</f>
        <v>2742000</v>
      </c>
    </row>
    <row r="4887" customFormat="false" ht="15" hidden="false" customHeight="false" outlineLevel="0" collapsed="false">
      <c r="A4887" s="26" t="n">
        <v>44580</v>
      </c>
      <c r="B4887" s="27" t="n">
        <v>86.84</v>
      </c>
      <c r="C4887" s="27" t="n">
        <v>89.64</v>
      </c>
      <c r="D4887" s="28" t="n">
        <f aca="false">B4887-B4886</f>
        <v>1.42</v>
      </c>
      <c r="E4887" s="28" t="n">
        <f aca="false">C4887-C4886</f>
        <v>0.810000000000002</v>
      </c>
      <c r="F4887" s="29" t="n">
        <f aca="false">Inputs!$B$5*B4887+Inputs!$B$6*C4887</f>
        <v>4202000</v>
      </c>
      <c r="G4887" s="29" t="n">
        <f aca="false">Inputs!$B$5*D4887</f>
        <v>142000</v>
      </c>
      <c r="H4887" s="29" t="n">
        <f aca="false">Inputs!$B$6*E4887</f>
        <v>-40500.0000000001</v>
      </c>
      <c r="I4887" s="29" t="n">
        <f aca="false">G4887+H4887</f>
        <v>101500</v>
      </c>
      <c r="J4887" s="29" t="n">
        <f aca="false">J4886+I4887</f>
        <v>2843500</v>
      </c>
    </row>
    <row r="4888" customFormat="false" ht="15" hidden="false" customHeight="false" outlineLevel="0" collapsed="false">
      <c r="A4888" s="26" t="n">
        <v>44581</v>
      </c>
      <c r="B4888" s="27" t="n">
        <v>86.29</v>
      </c>
      <c r="C4888" s="27" t="n">
        <v>89.75</v>
      </c>
      <c r="D4888" s="28" t="n">
        <f aca="false">B4888-B4887</f>
        <v>-0.549999999999997</v>
      </c>
      <c r="E4888" s="28" t="n">
        <f aca="false">C4888-C4887</f>
        <v>0.109999999999999</v>
      </c>
      <c r="F4888" s="29" t="n">
        <f aca="false">Inputs!$B$5*B4888+Inputs!$B$6*C4888</f>
        <v>4141500</v>
      </c>
      <c r="G4888" s="29" t="n">
        <f aca="false">Inputs!$B$5*D4888</f>
        <v>-54999.9999999997</v>
      </c>
      <c r="H4888" s="29" t="n">
        <f aca="false">Inputs!$B$6*E4888</f>
        <v>-5499.99999999997</v>
      </c>
      <c r="I4888" s="29" t="n">
        <f aca="false">G4888+H4888</f>
        <v>-60499.9999999997</v>
      </c>
      <c r="J4888" s="29" t="n">
        <f aca="false">J4887+I4888</f>
        <v>2783000</v>
      </c>
    </row>
    <row r="4889" customFormat="false" ht="15" hidden="false" customHeight="false" outlineLevel="0" collapsed="false">
      <c r="A4889" s="26" t="n">
        <v>44582</v>
      </c>
      <c r="B4889" s="27" t="n">
        <v>85.16</v>
      </c>
      <c r="C4889" s="27" t="n">
        <v>89.75</v>
      </c>
      <c r="D4889" s="28" t="n">
        <f aca="false">B4889-B4888</f>
        <v>-1.13000000000001</v>
      </c>
      <c r="E4889" s="28" t="n">
        <f aca="false">C4889-C4888</f>
        <v>0</v>
      </c>
      <c r="F4889" s="29" t="n">
        <f aca="false">Inputs!$B$5*B4889+Inputs!$B$6*C4889</f>
        <v>4028500</v>
      </c>
      <c r="G4889" s="29" t="n">
        <f aca="false">Inputs!$B$5*D4889</f>
        <v>-113000.000000001</v>
      </c>
      <c r="H4889" s="29" t="n">
        <f aca="false">Inputs!$B$6*E4889</f>
        <v>-0</v>
      </c>
      <c r="I4889" s="29" t="n">
        <f aca="false">G4889+H4889</f>
        <v>-113000.000000001</v>
      </c>
      <c r="J4889" s="29" t="n">
        <f aca="false">J4888+I4889</f>
        <v>2670000</v>
      </c>
    </row>
    <row r="4890" customFormat="false" ht="15" hidden="false" customHeight="false" outlineLevel="0" collapsed="false">
      <c r="A4890" s="26" t="n">
        <v>44585</v>
      </c>
      <c r="B4890" s="27" t="n">
        <v>84.48</v>
      </c>
      <c r="C4890" s="27" t="n">
        <v>87.74</v>
      </c>
      <c r="D4890" s="28" t="n">
        <f aca="false">B4890-B4889</f>
        <v>-0.679999999999993</v>
      </c>
      <c r="E4890" s="28" t="n">
        <f aca="false">C4890-C4889</f>
        <v>-2.01000000000001</v>
      </c>
      <c r="F4890" s="29" t="n">
        <f aca="false">Inputs!$B$5*B4890+Inputs!$B$6*C4890</f>
        <v>4061000</v>
      </c>
      <c r="G4890" s="29" t="n">
        <f aca="false">Inputs!$B$5*D4890</f>
        <v>-67999.9999999993</v>
      </c>
      <c r="H4890" s="29" t="n">
        <f aca="false">Inputs!$B$6*E4890</f>
        <v>100500</v>
      </c>
      <c r="I4890" s="29" t="n">
        <f aca="false">G4890+H4890</f>
        <v>32500.000000001</v>
      </c>
      <c r="J4890" s="29" t="n">
        <f aca="false">J4889+I4890</f>
        <v>2702500</v>
      </c>
    </row>
    <row r="4891" customFormat="false" ht="15" hidden="false" customHeight="false" outlineLevel="0" collapsed="false">
      <c r="A4891" s="26" t="n">
        <v>44586</v>
      </c>
      <c r="B4891" s="27" t="n">
        <v>86.61</v>
      </c>
      <c r="C4891" s="27" t="n">
        <v>89.49</v>
      </c>
      <c r="D4891" s="28" t="n">
        <f aca="false">B4891-B4890</f>
        <v>2.13</v>
      </c>
      <c r="E4891" s="28" t="n">
        <f aca="false">C4891-C4890</f>
        <v>1.75</v>
      </c>
      <c r="F4891" s="29" t="n">
        <f aca="false">Inputs!$B$5*B4891+Inputs!$B$6*C4891</f>
        <v>4186500</v>
      </c>
      <c r="G4891" s="29" t="n">
        <f aca="false">Inputs!$B$5*D4891</f>
        <v>213000</v>
      </c>
      <c r="H4891" s="29" t="n">
        <f aca="false">Inputs!$B$6*E4891</f>
        <v>-87500</v>
      </c>
      <c r="I4891" s="29" t="n">
        <f aca="false">G4891+H4891</f>
        <v>125500</v>
      </c>
      <c r="J4891" s="29" t="n">
        <f aca="false">J4890+I4891</f>
        <v>2828000</v>
      </c>
    </row>
    <row r="4892" customFormat="false" ht="15" hidden="false" customHeight="false" outlineLevel="0" collapsed="false">
      <c r="A4892" s="26" t="n">
        <v>44587</v>
      </c>
      <c r="B4892" s="27" t="n">
        <v>88.33</v>
      </c>
      <c r="C4892" s="27" t="n">
        <v>91.22</v>
      </c>
      <c r="D4892" s="28" t="n">
        <f aca="false">B4892-B4891</f>
        <v>1.72</v>
      </c>
      <c r="E4892" s="28" t="n">
        <f aca="false">C4892-C4891</f>
        <v>1.73</v>
      </c>
      <c r="F4892" s="29" t="n">
        <f aca="false">Inputs!$B$5*B4892+Inputs!$B$6*C4892</f>
        <v>4272000</v>
      </c>
      <c r="G4892" s="29" t="n">
        <f aca="false">Inputs!$B$5*D4892</f>
        <v>172000</v>
      </c>
      <c r="H4892" s="29" t="n">
        <f aca="false">Inputs!$B$6*E4892</f>
        <v>-86500.0000000002</v>
      </c>
      <c r="I4892" s="29" t="n">
        <f aca="false">G4892+H4892</f>
        <v>85499.9999999997</v>
      </c>
      <c r="J4892" s="29" t="n">
        <f aca="false">J4891+I4892</f>
        <v>2913500</v>
      </c>
    </row>
    <row r="4893" customFormat="false" ht="15" hidden="false" customHeight="false" outlineLevel="0" collapsed="false">
      <c r="A4893" s="26" t="n">
        <v>44588</v>
      </c>
      <c r="B4893" s="27" t="n">
        <v>87.61</v>
      </c>
      <c r="C4893" s="27" t="n">
        <v>90.7</v>
      </c>
      <c r="D4893" s="28" t="n">
        <f aca="false">B4893-B4892</f>
        <v>-0.719999999999999</v>
      </c>
      <c r="E4893" s="28" t="n">
        <f aca="false">C4893-C4892</f>
        <v>-0.519999999999996</v>
      </c>
      <c r="F4893" s="29" t="n">
        <f aca="false">Inputs!$B$5*B4893+Inputs!$B$6*C4893</f>
        <v>4226000</v>
      </c>
      <c r="G4893" s="29" t="n">
        <f aca="false">Inputs!$B$5*D4893</f>
        <v>-71999.9999999999</v>
      </c>
      <c r="H4893" s="29" t="n">
        <f aca="false">Inputs!$B$6*E4893</f>
        <v>25999.9999999998</v>
      </c>
      <c r="I4893" s="29" t="n">
        <f aca="false">G4893+H4893</f>
        <v>-46000.0000000001</v>
      </c>
      <c r="J4893" s="29" t="n">
        <f aca="false">J4892+I4893</f>
        <v>2867500</v>
      </c>
    </row>
    <row r="4894" customFormat="false" ht="15" hidden="false" customHeight="false" outlineLevel="0" collapsed="false">
      <c r="A4894" s="26" t="n">
        <v>44589</v>
      </c>
      <c r="B4894" s="27" t="n">
        <v>87.67</v>
      </c>
      <c r="C4894" s="27" t="n">
        <v>91.47</v>
      </c>
      <c r="D4894" s="28" t="n">
        <f aca="false">B4894-B4893</f>
        <v>0.0600000000000023</v>
      </c>
      <c r="E4894" s="28" t="n">
        <f aca="false">C4894-C4893</f>
        <v>0.769999999999996</v>
      </c>
      <c r="F4894" s="29" t="n">
        <f aca="false">Inputs!$B$5*B4894+Inputs!$B$6*C4894</f>
        <v>4193500</v>
      </c>
      <c r="G4894" s="29" t="n">
        <f aca="false">Inputs!$B$5*D4894</f>
        <v>6000.00000000023</v>
      </c>
      <c r="H4894" s="29" t="n">
        <f aca="false">Inputs!$B$6*E4894</f>
        <v>-38499.9999999998</v>
      </c>
      <c r="I4894" s="29" t="n">
        <f aca="false">G4894+H4894</f>
        <v>-32499.9999999996</v>
      </c>
      <c r="J4894" s="29" t="n">
        <f aca="false">J4893+I4894</f>
        <v>2835000</v>
      </c>
    </row>
    <row r="4895" customFormat="false" ht="15" hidden="false" customHeight="false" outlineLevel="0" collapsed="false">
      <c r="A4895" s="26" t="n">
        <v>44592</v>
      </c>
      <c r="B4895" s="27" t="n">
        <v>89.16</v>
      </c>
      <c r="C4895" s="27" t="n">
        <v>92.35</v>
      </c>
      <c r="D4895" s="28" t="n">
        <f aca="false">B4895-B4894</f>
        <v>1.48999999999999</v>
      </c>
      <c r="E4895" s="28" t="n">
        <f aca="false">C4895-C4894</f>
        <v>0.879999999999996</v>
      </c>
      <c r="F4895" s="29" t="n">
        <f aca="false">Inputs!$B$5*B4895+Inputs!$B$6*C4895</f>
        <v>4298500</v>
      </c>
      <c r="G4895" s="29" t="n">
        <f aca="false">Inputs!$B$5*D4895</f>
        <v>148999.999999999</v>
      </c>
      <c r="H4895" s="29" t="n">
        <f aca="false">Inputs!$B$6*E4895</f>
        <v>-43999.9999999998</v>
      </c>
      <c r="I4895" s="29" t="n">
        <f aca="false">G4895+H4895</f>
        <v>105000</v>
      </c>
      <c r="J4895" s="29" t="n">
        <f aca="false">J4894+I4895</f>
        <v>2940000</v>
      </c>
    </row>
    <row r="4896" customFormat="false" ht="15" hidden="false" customHeight="false" outlineLevel="0" collapsed="false">
      <c r="A4896" s="26" t="n">
        <v>44593</v>
      </c>
      <c r="B4896" s="27" t="n">
        <v>88.22</v>
      </c>
      <c r="C4896" s="27" t="n">
        <v>90.24</v>
      </c>
      <c r="D4896" s="28" t="n">
        <f aca="false">B4896-B4895</f>
        <v>-0.939999999999998</v>
      </c>
      <c r="E4896" s="28" t="n">
        <f aca="false">C4896-C4895</f>
        <v>-2.11</v>
      </c>
      <c r="F4896" s="29" t="n">
        <f aca="false">Inputs!$B$5*B4896+Inputs!$B$6*C4896</f>
        <v>4310000</v>
      </c>
      <c r="G4896" s="29" t="n">
        <f aca="false">Inputs!$B$5*D4896</f>
        <v>-93999.9999999998</v>
      </c>
      <c r="H4896" s="29" t="n">
        <f aca="false">Inputs!$B$6*E4896</f>
        <v>105500</v>
      </c>
      <c r="I4896" s="29" t="n">
        <f aca="false">G4896+H4896</f>
        <v>11500.0000000002</v>
      </c>
      <c r="J4896" s="29" t="n">
        <f aca="false">J4895+I4896</f>
        <v>2951500</v>
      </c>
    </row>
    <row r="4897" customFormat="false" ht="15" hidden="false" customHeight="false" outlineLevel="0" collapsed="false">
      <c r="A4897" s="26" t="n">
        <v>44594</v>
      </c>
      <c r="B4897" s="27" t="n">
        <v>88.16</v>
      </c>
      <c r="C4897" s="27" t="n">
        <v>91.43</v>
      </c>
      <c r="D4897" s="28" t="n">
        <f aca="false">B4897-B4896</f>
        <v>-0.0600000000000023</v>
      </c>
      <c r="E4897" s="28" t="n">
        <f aca="false">C4897-C4896</f>
        <v>1.19000000000001</v>
      </c>
      <c r="F4897" s="29" t="n">
        <f aca="false">Inputs!$B$5*B4897+Inputs!$B$6*C4897</f>
        <v>4244500</v>
      </c>
      <c r="G4897" s="29" t="n">
        <f aca="false">Inputs!$B$5*D4897</f>
        <v>-6000.00000000023</v>
      </c>
      <c r="H4897" s="29" t="n">
        <f aca="false">Inputs!$B$6*E4897</f>
        <v>-59500.0000000006</v>
      </c>
      <c r="I4897" s="29" t="n">
        <f aca="false">G4897+H4897</f>
        <v>-65500.0000000008</v>
      </c>
      <c r="J4897" s="29" t="n">
        <f aca="false">J4896+I4897</f>
        <v>2886000</v>
      </c>
    </row>
    <row r="4898" customFormat="false" ht="15" hidden="false" customHeight="false" outlineLevel="0" collapsed="false">
      <c r="A4898" s="26" t="n">
        <v>44595</v>
      </c>
      <c r="B4898" s="27" t="n">
        <v>90.17</v>
      </c>
      <c r="C4898" s="27" t="n">
        <v>92.99</v>
      </c>
      <c r="D4898" s="28" t="n">
        <f aca="false">B4898-B4897</f>
        <v>2.01000000000001</v>
      </c>
      <c r="E4898" s="28" t="n">
        <f aca="false">C4898-C4897</f>
        <v>1.55999999999999</v>
      </c>
      <c r="F4898" s="29" t="n">
        <f aca="false">Inputs!$B$5*B4898+Inputs!$B$6*C4898</f>
        <v>4367500</v>
      </c>
      <c r="G4898" s="29" t="n">
        <f aca="false">Inputs!$B$5*D4898</f>
        <v>201000.000000001</v>
      </c>
      <c r="H4898" s="29" t="n">
        <f aca="false">Inputs!$B$6*E4898</f>
        <v>-77999.9999999994</v>
      </c>
      <c r="I4898" s="29" t="n">
        <f aca="false">G4898+H4898</f>
        <v>123000.000000001</v>
      </c>
      <c r="J4898" s="29" t="n">
        <f aca="false">J4897+I4898</f>
        <v>3009000</v>
      </c>
    </row>
    <row r="4899" customFormat="false" ht="15" hidden="false" customHeight="false" outlineLevel="0" collapsed="false">
      <c r="A4899" s="26" t="n">
        <v>44596</v>
      </c>
      <c r="B4899" s="27" t="n">
        <v>92.27</v>
      </c>
      <c r="C4899" s="27" t="n">
        <v>96.86</v>
      </c>
      <c r="D4899" s="28" t="n">
        <f aca="false">B4899-B4898</f>
        <v>2.09999999999999</v>
      </c>
      <c r="E4899" s="28" t="n">
        <f aca="false">C4899-C4898</f>
        <v>3.87</v>
      </c>
      <c r="F4899" s="29" t="n">
        <f aca="false">Inputs!$B$5*B4899+Inputs!$B$6*C4899</f>
        <v>4384000</v>
      </c>
      <c r="G4899" s="29" t="n">
        <f aca="false">Inputs!$B$5*D4899</f>
        <v>209999.999999999</v>
      </c>
      <c r="H4899" s="29" t="n">
        <f aca="false">Inputs!$B$6*E4899</f>
        <v>-193500</v>
      </c>
      <c r="I4899" s="29" t="n">
        <f aca="false">G4899+H4899</f>
        <v>16499.9999999992</v>
      </c>
      <c r="J4899" s="29" t="n">
        <f aca="false">J4898+I4899</f>
        <v>3025500</v>
      </c>
    </row>
    <row r="4900" customFormat="false" ht="15" hidden="false" customHeight="false" outlineLevel="0" collapsed="false">
      <c r="A4900" s="26" t="n">
        <v>44599</v>
      </c>
      <c r="B4900" s="27" t="n">
        <v>91.25</v>
      </c>
      <c r="C4900" s="27" t="n">
        <v>97.28</v>
      </c>
      <c r="D4900" s="28" t="n">
        <f aca="false">B4900-B4899</f>
        <v>-1.02</v>
      </c>
      <c r="E4900" s="28" t="n">
        <f aca="false">C4900-C4899</f>
        <v>0.420000000000002</v>
      </c>
      <c r="F4900" s="29" t="n">
        <f aca="false">Inputs!$B$5*B4900+Inputs!$B$6*C4900</f>
        <v>4261000</v>
      </c>
      <c r="G4900" s="29" t="n">
        <f aca="false">Inputs!$B$5*D4900</f>
        <v>-102000</v>
      </c>
      <c r="H4900" s="29" t="n">
        <f aca="false">Inputs!$B$6*E4900</f>
        <v>-21000.0000000001</v>
      </c>
      <c r="I4900" s="29" t="n">
        <f aca="false">G4900+H4900</f>
        <v>-123000</v>
      </c>
      <c r="J4900" s="29" t="n">
        <f aca="false">J4899+I4900</f>
        <v>2902500</v>
      </c>
    </row>
    <row r="4901" customFormat="false" ht="15" hidden="false" customHeight="false" outlineLevel="0" collapsed="false">
      <c r="A4901" s="26" t="n">
        <v>44600</v>
      </c>
      <c r="B4901" s="27" t="n">
        <v>89.32</v>
      </c>
      <c r="C4901" s="27" t="n">
        <v>96.07</v>
      </c>
      <c r="D4901" s="28" t="n">
        <f aca="false">B4901-B4900</f>
        <v>-1.93000000000001</v>
      </c>
      <c r="E4901" s="28" t="n">
        <f aca="false">C4901-C4900</f>
        <v>-1.21000000000001</v>
      </c>
      <c r="F4901" s="29" t="n">
        <f aca="false">Inputs!$B$5*B4901+Inputs!$B$6*C4901</f>
        <v>4128500</v>
      </c>
      <c r="G4901" s="29" t="n">
        <f aca="false">Inputs!$B$5*D4901</f>
        <v>-193000.000000001</v>
      </c>
      <c r="H4901" s="29" t="n">
        <f aca="false">Inputs!$B$6*E4901</f>
        <v>60500.0000000004</v>
      </c>
      <c r="I4901" s="29" t="n">
        <f aca="false">G4901+H4901</f>
        <v>-132500</v>
      </c>
      <c r="J4901" s="29" t="n">
        <f aca="false">J4900+I4901</f>
        <v>2770000</v>
      </c>
    </row>
    <row r="4902" customFormat="false" ht="15" hidden="false" customHeight="false" outlineLevel="0" collapsed="false">
      <c r="A4902" s="26" t="n">
        <v>44601</v>
      </c>
      <c r="B4902" s="27" t="n">
        <v>89.57</v>
      </c>
      <c r="C4902" s="27" t="n">
        <v>94.95</v>
      </c>
      <c r="D4902" s="28" t="n">
        <f aca="false">B4902-B4901</f>
        <v>0.25</v>
      </c>
      <c r="E4902" s="28" t="n">
        <f aca="false">C4902-C4901</f>
        <v>-1.11999999999999</v>
      </c>
      <c r="F4902" s="29" t="n">
        <f aca="false">Inputs!$B$5*B4902+Inputs!$B$6*C4902</f>
        <v>4209500</v>
      </c>
      <c r="G4902" s="29" t="n">
        <f aca="false">Inputs!$B$5*D4902</f>
        <v>25000</v>
      </c>
      <c r="H4902" s="29" t="n">
        <f aca="false">Inputs!$B$6*E4902</f>
        <v>55999.9999999995</v>
      </c>
      <c r="I4902" s="29" t="n">
        <f aca="false">G4902+H4902</f>
        <v>80999.9999999995</v>
      </c>
      <c r="J4902" s="29" t="n">
        <f aca="false">J4901+I4902</f>
        <v>2851000</v>
      </c>
    </row>
    <row r="4903" customFormat="false" ht="15" hidden="false" customHeight="false" outlineLevel="0" collapsed="false">
      <c r="A4903" s="26" t="n">
        <v>44602</v>
      </c>
      <c r="B4903" s="27" t="n">
        <v>89.83</v>
      </c>
      <c r="C4903" s="27" t="n">
        <v>96.37</v>
      </c>
      <c r="D4903" s="28" t="n">
        <f aca="false">B4903-B4902</f>
        <v>0.260000000000005</v>
      </c>
      <c r="E4903" s="28" t="n">
        <f aca="false">C4903-C4902</f>
        <v>1.42</v>
      </c>
      <c r="F4903" s="29" t="n">
        <f aca="false">Inputs!$B$5*B4903+Inputs!$B$6*C4903</f>
        <v>4164500</v>
      </c>
      <c r="G4903" s="29" t="n">
        <f aca="false">Inputs!$B$5*D4903</f>
        <v>26000.0000000005</v>
      </c>
      <c r="H4903" s="29" t="n">
        <f aca="false">Inputs!$B$6*E4903</f>
        <v>-71000.0000000001</v>
      </c>
      <c r="I4903" s="29" t="n">
        <f aca="false">G4903+H4903</f>
        <v>-44999.9999999996</v>
      </c>
      <c r="J4903" s="29" t="n">
        <f aca="false">J4902+I4903</f>
        <v>2806000</v>
      </c>
    </row>
    <row r="4904" customFormat="false" ht="15" hidden="false" customHeight="false" outlineLevel="0" collapsed="false">
      <c r="A4904" s="26" t="n">
        <v>44603</v>
      </c>
      <c r="B4904" s="27" t="n">
        <v>93.1</v>
      </c>
      <c r="C4904" s="27" t="n">
        <v>97.5</v>
      </c>
      <c r="D4904" s="28" t="n">
        <f aca="false">B4904-B4903</f>
        <v>3.27</v>
      </c>
      <c r="E4904" s="28" t="n">
        <f aca="false">C4904-C4903</f>
        <v>1.13</v>
      </c>
      <c r="F4904" s="29" t="n">
        <f aca="false">Inputs!$B$5*B4904+Inputs!$B$6*C4904</f>
        <v>4435000</v>
      </c>
      <c r="G4904" s="29" t="n">
        <f aca="false">Inputs!$B$5*D4904</f>
        <v>327000</v>
      </c>
      <c r="H4904" s="29" t="n">
        <f aca="false">Inputs!$B$6*E4904</f>
        <v>-56499.9999999998</v>
      </c>
      <c r="I4904" s="29" t="n">
        <f aca="false">G4904+H4904</f>
        <v>270500</v>
      </c>
      <c r="J4904" s="29" t="n">
        <f aca="false">J4903+I4904</f>
        <v>3076500</v>
      </c>
    </row>
    <row r="4905" customFormat="false" ht="15" hidden="false" customHeight="false" outlineLevel="0" collapsed="false">
      <c r="A4905" s="26" t="n">
        <v>44606</v>
      </c>
      <c r="B4905" s="27" t="n">
        <v>95.52</v>
      </c>
      <c r="C4905" s="27" t="n">
        <v>101.66</v>
      </c>
      <c r="D4905" s="28" t="n">
        <f aca="false">B4905-B4904</f>
        <v>2.42</v>
      </c>
      <c r="E4905" s="28" t="n">
        <f aca="false">C4905-C4904</f>
        <v>4.16</v>
      </c>
      <c r="F4905" s="29" t="n">
        <f aca="false">Inputs!$B$5*B4905+Inputs!$B$6*C4905</f>
        <v>4469000</v>
      </c>
      <c r="G4905" s="29" t="n">
        <f aca="false">Inputs!$B$5*D4905</f>
        <v>242000</v>
      </c>
      <c r="H4905" s="29" t="n">
        <f aca="false">Inputs!$B$6*E4905</f>
        <v>-208000</v>
      </c>
      <c r="I4905" s="29" t="n">
        <f aca="false">G4905+H4905</f>
        <v>34000.0000000004</v>
      </c>
      <c r="J4905" s="29" t="n">
        <f aca="false">J4904+I4905</f>
        <v>3110500</v>
      </c>
    </row>
    <row r="4906" customFormat="false" ht="15" hidden="false" customHeight="false" outlineLevel="0" collapsed="false">
      <c r="A4906" s="26" t="n">
        <v>44607</v>
      </c>
      <c r="B4906" s="27" t="n">
        <v>92.07</v>
      </c>
      <c r="C4906" s="27" t="n">
        <v>98.43</v>
      </c>
      <c r="D4906" s="28" t="n">
        <f aca="false">B4906-B4905</f>
        <v>-3.45</v>
      </c>
      <c r="E4906" s="28" t="n">
        <f aca="false">C4906-C4905</f>
        <v>-3.22999999999999</v>
      </c>
      <c r="F4906" s="29" t="n">
        <f aca="false">Inputs!$B$5*B4906+Inputs!$B$6*C4906</f>
        <v>4285500</v>
      </c>
      <c r="G4906" s="29" t="n">
        <f aca="false">Inputs!$B$5*D4906</f>
        <v>-345000</v>
      </c>
      <c r="H4906" s="29" t="n">
        <f aca="false">Inputs!$B$6*E4906</f>
        <v>161499.999999999</v>
      </c>
      <c r="I4906" s="29" t="n">
        <f aca="false">G4906+H4906</f>
        <v>-183500.000000001</v>
      </c>
      <c r="J4906" s="29" t="n">
        <f aca="false">J4905+I4906</f>
        <v>2927000</v>
      </c>
    </row>
    <row r="4907" customFormat="false" ht="15" hidden="false" customHeight="false" outlineLevel="0" collapsed="false">
      <c r="A4907" s="26" t="n">
        <v>44608</v>
      </c>
      <c r="B4907" s="27" t="n">
        <v>93.83</v>
      </c>
      <c r="C4907" s="27" t="n">
        <v>97.44</v>
      </c>
      <c r="D4907" s="28" t="n">
        <f aca="false">B4907-B4906</f>
        <v>1.76000000000001</v>
      </c>
      <c r="E4907" s="28" t="n">
        <f aca="false">C4907-C4906</f>
        <v>-0.990000000000009</v>
      </c>
      <c r="F4907" s="29" t="n">
        <f aca="false">Inputs!$B$5*B4907+Inputs!$B$6*C4907</f>
        <v>4511000</v>
      </c>
      <c r="G4907" s="29" t="n">
        <f aca="false">Inputs!$B$5*D4907</f>
        <v>176000.000000001</v>
      </c>
      <c r="H4907" s="29" t="n">
        <f aca="false">Inputs!$B$6*E4907</f>
        <v>49500.0000000005</v>
      </c>
      <c r="I4907" s="29" t="n">
        <f aca="false">G4907+H4907</f>
        <v>225500.000000001</v>
      </c>
      <c r="J4907" s="29" t="n">
        <f aca="false">J4906+I4907</f>
        <v>3152500</v>
      </c>
    </row>
    <row r="4908" customFormat="false" ht="15" hidden="false" customHeight="false" outlineLevel="0" collapsed="false">
      <c r="A4908" s="26" t="n">
        <v>44609</v>
      </c>
      <c r="B4908" s="27" t="n">
        <v>91.78</v>
      </c>
      <c r="C4908" s="27" t="n">
        <v>95.28</v>
      </c>
      <c r="D4908" s="28" t="n">
        <f aca="false">B4908-B4907</f>
        <v>-2.05</v>
      </c>
      <c r="E4908" s="28" t="n">
        <f aca="false">C4908-C4907</f>
        <v>-2.16</v>
      </c>
      <c r="F4908" s="29" t="n">
        <f aca="false">Inputs!$B$5*B4908+Inputs!$B$6*C4908</f>
        <v>4414000</v>
      </c>
      <c r="G4908" s="29" t="n">
        <f aca="false">Inputs!$B$5*D4908</f>
        <v>-205000</v>
      </c>
      <c r="H4908" s="29" t="n">
        <f aca="false">Inputs!$B$6*E4908</f>
        <v>108000</v>
      </c>
      <c r="I4908" s="29" t="n">
        <f aca="false">G4908+H4908</f>
        <v>-96999.9999999999</v>
      </c>
      <c r="J4908" s="29" t="n">
        <f aca="false">J4907+I4908</f>
        <v>3055500</v>
      </c>
    </row>
    <row r="4909" customFormat="false" ht="15" hidden="false" customHeight="false" outlineLevel="0" collapsed="false">
      <c r="A4909" s="26" t="n">
        <v>44610</v>
      </c>
      <c r="B4909" s="27" t="n">
        <v>91.26</v>
      </c>
      <c r="C4909" s="27" t="n">
        <v>96.18</v>
      </c>
      <c r="D4909" s="28" t="n">
        <f aca="false">B4909-B4908</f>
        <v>-0.519999999999996</v>
      </c>
      <c r="E4909" s="28" t="n">
        <f aca="false">C4909-C4908</f>
        <v>0.900000000000006</v>
      </c>
      <c r="F4909" s="29" t="n">
        <f aca="false">Inputs!$B$5*B4909+Inputs!$B$6*C4909</f>
        <v>4317000</v>
      </c>
      <c r="G4909" s="29" t="n">
        <f aca="false">Inputs!$B$5*D4909</f>
        <v>-51999.9999999996</v>
      </c>
      <c r="H4909" s="29" t="n">
        <f aca="false">Inputs!$B$6*E4909</f>
        <v>-45000.0000000003</v>
      </c>
      <c r="I4909" s="29" t="n">
        <f aca="false">G4909+H4909</f>
        <v>-96999.9999999999</v>
      </c>
      <c r="J4909" s="29" t="n">
        <f aca="false">J4908+I4909</f>
        <v>2958500</v>
      </c>
    </row>
    <row r="4910" customFormat="false" ht="15" hidden="false" customHeight="false" outlineLevel="0" collapsed="false">
      <c r="A4910" s="26" t="n">
        <v>44614</v>
      </c>
      <c r="B4910" s="27" t="n">
        <v>92.11</v>
      </c>
      <c r="C4910" s="27" t="n">
        <v>98.73</v>
      </c>
      <c r="D4910" s="28" t="n">
        <f aca="false">B4910-B4909</f>
        <v>0.849999999999994</v>
      </c>
      <c r="E4910" s="28" t="n">
        <f aca="false">C4910-C4909</f>
        <v>2.55</v>
      </c>
      <c r="F4910" s="29" t="n">
        <f aca="false">Inputs!$B$5*B4910+Inputs!$B$6*C4910</f>
        <v>4274500</v>
      </c>
      <c r="G4910" s="29" t="n">
        <f aca="false">Inputs!$B$5*D4910</f>
        <v>84999.9999999994</v>
      </c>
      <c r="H4910" s="29" t="n">
        <f aca="false">Inputs!$B$6*E4910</f>
        <v>-127500</v>
      </c>
      <c r="I4910" s="29" t="n">
        <f aca="false">G4910+H4910</f>
        <v>-42500.0000000004</v>
      </c>
      <c r="J4910" s="29" t="n">
        <f aca="false">J4909+I4910</f>
        <v>2916000</v>
      </c>
    </row>
    <row r="4911" customFormat="false" ht="15" hidden="false" customHeight="false" outlineLevel="0" collapsed="false">
      <c r="A4911" s="26" t="n">
        <v>44615</v>
      </c>
      <c r="B4911" s="27" t="n">
        <v>92.14</v>
      </c>
      <c r="C4911" s="27" t="n">
        <v>99.29</v>
      </c>
      <c r="D4911" s="28" t="n">
        <f aca="false">B4911-B4910</f>
        <v>0.0300000000000011</v>
      </c>
      <c r="E4911" s="28" t="n">
        <f aca="false">C4911-C4910</f>
        <v>0.560000000000002</v>
      </c>
      <c r="F4911" s="29" t="n">
        <f aca="false">Inputs!$B$5*B4911+Inputs!$B$6*C4911</f>
        <v>4249500</v>
      </c>
      <c r="G4911" s="29" t="n">
        <f aca="false">Inputs!$B$5*D4911</f>
        <v>3000.00000000011</v>
      </c>
      <c r="H4911" s="29" t="n">
        <f aca="false">Inputs!$B$6*E4911</f>
        <v>-28000.0000000001</v>
      </c>
      <c r="I4911" s="29" t="n">
        <f aca="false">G4911+H4911</f>
        <v>-25000</v>
      </c>
      <c r="J4911" s="29" t="n">
        <f aca="false">J4910+I4911</f>
        <v>2891000</v>
      </c>
    </row>
    <row r="4912" customFormat="false" ht="15" hidden="false" customHeight="false" outlineLevel="0" collapsed="false">
      <c r="A4912" s="26" t="n">
        <v>44616</v>
      </c>
      <c r="B4912" s="27" t="n">
        <v>92.77</v>
      </c>
      <c r="C4912" s="27" t="n">
        <v>101.29</v>
      </c>
      <c r="D4912" s="28" t="n">
        <f aca="false">B4912-B4911</f>
        <v>0.629999999999996</v>
      </c>
      <c r="E4912" s="28" t="n">
        <f aca="false">C4912-C4911</f>
        <v>2</v>
      </c>
      <c r="F4912" s="29" t="n">
        <f aca="false">Inputs!$B$5*B4912+Inputs!$B$6*C4912</f>
        <v>4212500</v>
      </c>
      <c r="G4912" s="29" t="n">
        <f aca="false">Inputs!$B$5*D4912</f>
        <v>62999.9999999996</v>
      </c>
      <c r="H4912" s="29" t="n">
        <f aca="false">Inputs!$B$6*E4912</f>
        <v>-100000</v>
      </c>
      <c r="I4912" s="29" t="n">
        <f aca="false">G4912+H4912</f>
        <v>-37000.0000000005</v>
      </c>
      <c r="J4912" s="29" t="n">
        <f aca="false">J4911+I4912</f>
        <v>2854000</v>
      </c>
    </row>
    <row r="4913" customFormat="false" ht="15" hidden="false" customHeight="false" outlineLevel="0" collapsed="false">
      <c r="A4913" s="26" t="n">
        <v>44617</v>
      </c>
      <c r="B4913" s="27" t="n">
        <v>91.68</v>
      </c>
      <c r="C4913" s="27" t="n">
        <v>98.56</v>
      </c>
      <c r="D4913" s="28" t="n">
        <f aca="false">B4913-B4912</f>
        <v>-1.08999999999999</v>
      </c>
      <c r="E4913" s="28" t="n">
        <f aca="false">C4913-C4912</f>
        <v>-2.73</v>
      </c>
      <c r="F4913" s="29" t="n">
        <f aca="false">Inputs!$B$5*B4913+Inputs!$B$6*C4913</f>
        <v>4240000</v>
      </c>
      <c r="G4913" s="29" t="n">
        <f aca="false">Inputs!$B$5*D4913</f>
        <v>-108999.999999999</v>
      </c>
      <c r="H4913" s="29" t="n">
        <f aca="false">Inputs!$B$6*E4913</f>
        <v>136500</v>
      </c>
      <c r="I4913" s="29" t="n">
        <f aca="false">G4913+H4913</f>
        <v>27500.0000000013</v>
      </c>
      <c r="J4913" s="29" t="n">
        <f aca="false">J4912+I4913</f>
        <v>2881500</v>
      </c>
    </row>
    <row r="4914" customFormat="false" ht="15" hidden="false" customHeight="false" outlineLevel="0" collapsed="false">
      <c r="A4914" s="26" t="n">
        <v>44620</v>
      </c>
      <c r="B4914" s="27" t="n">
        <v>96.13</v>
      </c>
      <c r="C4914" s="27" t="n">
        <v>103.08</v>
      </c>
      <c r="D4914" s="28" t="n">
        <f aca="false">B4914-B4913</f>
        <v>4.44999999999999</v>
      </c>
      <c r="E4914" s="28" t="n">
        <f aca="false">C4914-C4913</f>
        <v>4.52</v>
      </c>
      <c r="F4914" s="29" t="n">
        <f aca="false">Inputs!$B$5*B4914+Inputs!$B$6*C4914</f>
        <v>4459000</v>
      </c>
      <c r="G4914" s="29" t="n">
        <f aca="false">Inputs!$B$5*D4914</f>
        <v>444999.999999999</v>
      </c>
      <c r="H4914" s="29" t="n">
        <f aca="false">Inputs!$B$6*E4914</f>
        <v>-226000</v>
      </c>
      <c r="I4914" s="29" t="n">
        <f aca="false">G4914+H4914</f>
        <v>218999.999999999</v>
      </c>
      <c r="J4914" s="29" t="n">
        <f aca="false">J4913+I4914</f>
        <v>3100500</v>
      </c>
    </row>
    <row r="4915" customFormat="false" ht="15" hidden="false" customHeight="false" outlineLevel="0" collapsed="false">
      <c r="A4915" s="26" t="n">
        <v>44621</v>
      </c>
      <c r="B4915" s="27" t="n">
        <v>103.66</v>
      </c>
      <c r="C4915" s="27" t="n">
        <v>110.93</v>
      </c>
      <c r="D4915" s="28" t="n">
        <f aca="false">B4915-B4914</f>
        <v>7.53</v>
      </c>
      <c r="E4915" s="28" t="n">
        <f aca="false">C4915-C4914</f>
        <v>7.85000000000001</v>
      </c>
      <c r="F4915" s="29" t="n">
        <f aca="false">Inputs!$B$5*B4915+Inputs!$B$6*C4915</f>
        <v>4819500</v>
      </c>
      <c r="G4915" s="29" t="n">
        <f aca="false">Inputs!$B$5*D4915</f>
        <v>753000</v>
      </c>
      <c r="H4915" s="29" t="n">
        <f aca="false">Inputs!$B$6*E4915</f>
        <v>-392500</v>
      </c>
      <c r="I4915" s="29" t="n">
        <f aca="false">G4915+H4915</f>
        <v>360500</v>
      </c>
      <c r="J4915" s="29" t="n">
        <f aca="false">J4914+I4915</f>
        <v>3461000</v>
      </c>
    </row>
    <row r="4916" customFormat="false" ht="15" hidden="false" customHeight="false" outlineLevel="0" collapsed="false">
      <c r="A4916" s="26" t="n">
        <v>44622</v>
      </c>
      <c r="B4916" s="27" t="n">
        <v>110.74</v>
      </c>
      <c r="C4916" s="27" t="n">
        <v>118.94</v>
      </c>
      <c r="D4916" s="28" t="n">
        <f aca="false">B4916-B4915</f>
        <v>7.08</v>
      </c>
      <c r="E4916" s="28" t="n">
        <f aca="false">C4916-C4915</f>
        <v>8.00999999999999</v>
      </c>
      <c r="F4916" s="29" t="n">
        <f aca="false">Inputs!$B$5*B4916+Inputs!$B$6*C4916</f>
        <v>5127000</v>
      </c>
      <c r="G4916" s="29" t="n">
        <f aca="false">Inputs!$B$5*D4916</f>
        <v>708000</v>
      </c>
      <c r="H4916" s="29" t="n">
        <f aca="false">Inputs!$B$6*E4916</f>
        <v>-400500</v>
      </c>
      <c r="I4916" s="29" t="n">
        <f aca="false">G4916+H4916</f>
        <v>307500</v>
      </c>
      <c r="J4916" s="29" t="n">
        <f aca="false">J4915+I4916</f>
        <v>3768500</v>
      </c>
    </row>
    <row r="4917" customFormat="false" ht="15" hidden="false" customHeight="false" outlineLevel="0" collapsed="false">
      <c r="A4917" s="26" t="n">
        <v>44623</v>
      </c>
      <c r="B4917" s="27" t="n">
        <v>107.69</v>
      </c>
      <c r="C4917" s="27" t="n">
        <v>115.36</v>
      </c>
      <c r="D4917" s="28" t="n">
        <f aca="false">B4917-B4916</f>
        <v>-3.05</v>
      </c>
      <c r="E4917" s="28" t="n">
        <f aca="false">C4917-C4916</f>
        <v>-3.58</v>
      </c>
      <c r="F4917" s="29" t="n">
        <f aca="false">Inputs!$B$5*B4917+Inputs!$B$6*C4917</f>
        <v>5001000</v>
      </c>
      <c r="G4917" s="29" t="n">
        <f aca="false">Inputs!$B$5*D4917</f>
        <v>-305000</v>
      </c>
      <c r="H4917" s="29" t="n">
        <f aca="false">Inputs!$B$6*E4917</f>
        <v>179000</v>
      </c>
      <c r="I4917" s="29" t="n">
        <f aca="false">G4917+H4917</f>
        <v>-126000</v>
      </c>
      <c r="J4917" s="29" t="n">
        <f aca="false">J4916+I4917</f>
        <v>3642500</v>
      </c>
    </row>
    <row r="4918" customFormat="false" ht="15" hidden="false" customHeight="false" outlineLevel="0" collapsed="false">
      <c r="A4918" s="26" t="n">
        <v>44624</v>
      </c>
      <c r="B4918" s="27" t="n">
        <v>115.77</v>
      </c>
      <c r="C4918" s="27" t="n">
        <v>123.86</v>
      </c>
      <c r="D4918" s="28" t="n">
        <f aca="false">B4918-B4917</f>
        <v>8.08</v>
      </c>
      <c r="E4918" s="28" t="n">
        <f aca="false">C4918-C4917</f>
        <v>8.5</v>
      </c>
      <c r="F4918" s="29" t="n">
        <f aca="false">Inputs!$B$5*B4918+Inputs!$B$6*C4918</f>
        <v>5384000</v>
      </c>
      <c r="G4918" s="29" t="n">
        <f aca="false">Inputs!$B$5*D4918</f>
        <v>808000</v>
      </c>
      <c r="H4918" s="29" t="n">
        <f aca="false">Inputs!$B$6*E4918</f>
        <v>-425000</v>
      </c>
      <c r="I4918" s="29" t="n">
        <f aca="false">G4918+H4918</f>
        <v>383000</v>
      </c>
      <c r="J4918" s="29" t="n">
        <f aca="false">J4917+I4918</f>
        <v>4025500</v>
      </c>
    </row>
    <row r="4919" customFormat="false" ht="15" hidden="false" customHeight="false" outlineLevel="0" collapsed="false">
      <c r="A4919" s="26" t="n">
        <v>44627</v>
      </c>
      <c r="B4919" s="27" t="n">
        <v>119.26</v>
      </c>
      <c r="C4919" s="27" t="n">
        <v>129.02</v>
      </c>
      <c r="D4919" s="28" t="n">
        <f aca="false">B4919-B4918</f>
        <v>3.49000000000001</v>
      </c>
      <c r="E4919" s="28" t="n">
        <f aca="false">C4919-C4918</f>
        <v>5.16000000000001</v>
      </c>
      <c r="F4919" s="29" t="n">
        <f aca="false">Inputs!$B$5*B4919+Inputs!$B$6*C4919</f>
        <v>5475000</v>
      </c>
      <c r="G4919" s="29" t="n">
        <f aca="false">Inputs!$B$5*D4919</f>
        <v>349000.000000001</v>
      </c>
      <c r="H4919" s="29" t="n">
        <f aca="false">Inputs!$B$6*E4919</f>
        <v>-258000.000000001</v>
      </c>
      <c r="I4919" s="29" t="n">
        <f aca="false">G4919+H4919</f>
        <v>91000.0000000004</v>
      </c>
      <c r="J4919" s="29" t="n">
        <f aca="false">J4918+I4919</f>
        <v>4116500</v>
      </c>
    </row>
    <row r="4920" customFormat="false" ht="15" hidden="false" customHeight="false" outlineLevel="0" collapsed="false">
      <c r="A4920" s="26" t="n">
        <v>44628</v>
      </c>
      <c r="B4920" s="27" t="n">
        <v>123.64</v>
      </c>
      <c r="C4920" s="27" t="n">
        <v>133.18</v>
      </c>
      <c r="D4920" s="28" t="n">
        <f aca="false">B4920-B4919</f>
        <v>4.38</v>
      </c>
      <c r="E4920" s="28" t="n">
        <f aca="false">C4920-C4919</f>
        <v>4.16</v>
      </c>
      <c r="F4920" s="29" t="n">
        <f aca="false">Inputs!$B$5*B4920+Inputs!$B$6*C4920</f>
        <v>5705000</v>
      </c>
      <c r="G4920" s="29" t="n">
        <f aca="false">Inputs!$B$5*D4920</f>
        <v>438000</v>
      </c>
      <c r="H4920" s="29" t="n">
        <f aca="false">Inputs!$B$6*E4920</f>
        <v>-208000</v>
      </c>
      <c r="I4920" s="29" t="n">
        <f aca="false">G4920+H4920</f>
        <v>230000</v>
      </c>
      <c r="J4920" s="29" t="n">
        <f aca="false">J4919+I4920</f>
        <v>4346500</v>
      </c>
    </row>
    <row r="4921" customFormat="false" ht="15" hidden="false" customHeight="false" outlineLevel="0" collapsed="false">
      <c r="A4921" s="26" t="n">
        <v>44629</v>
      </c>
      <c r="B4921" s="27" t="n">
        <v>108.81</v>
      </c>
      <c r="C4921" s="27" t="n">
        <v>116.58</v>
      </c>
      <c r="D4921" s="28" t="n">
        <f aca="false">B4921-B4920</f>
        <v>-14.83</v>
      </c>
      <c r="E4921" s="28" t="n">
        <f aca="false">C4921-C4920</f>
        <v>-16.6</v>
      </c>
      <c r="F4921" s="29" t="n">
        <f aca="false">Inputs!$B$5*B4921+Inputs!$B$6*C4921</f>
        <v>5052000</v>
      </c>
      <c r="G4921" s="29" t="n">
        <f aca="false">Inputs!$B$5*D4921</f>
        <v>-1483000</v>
      </c>
      <c r="H4921" s="29" t="n">
        <f aca="false">Inputs!$B$6*E4921</f>
        <v>830000.000000001</v>
      </c>
      <c r="I4921" s="29" t="n">
        <f aca="false">G4921+H4921</f>
        <v>-652999.999999999</v>
      </c>
      <c r="J4921" s="29" t="n">
        <f aca="false">J4920+I4921</f>
        <v>3693500</v>
      </c>
    </row>
    <row r="4922" customFormat="false" ht="15" hidden="false" customHeight="false" outlineLevel="0" collapsed="false">
      <c r="A4922" s="26" t="n">
        <v>44630</v>
      </c>
      <c r="B4922" s="27" t="n">
        <v>105.93</v>
      </c>
      <c r="C4922" s="27" t="n">
        <v>114.54</v>
      </c>
      <c r="D4922" s="28" t="n">
        <f aca="false">B4922-B4921</f>
        <v>-2.88</v>
      </c>
      <c r="E4922" s="28" t="n">
        <f aca="false">C4922-C4921</f>
        <v>-2.03999999999999</v>
      </c>
      <c r="F4922" s="29" t="n">
        <f aca="false">Inputs!$B$5*B4922+Inputs!$B$6*C4922</f>
        <v>4866000</v>
      </c>
      <c r="G4922" s="29" t="n">
        <f aca="false">Inputs!$B$5*D4922</f>
        <v>-288000</v>
      </c>
      <c r="H4922" s="29" t="n">
        <f aca="false">Inputs!$B$6*E4922</f>
        <v>102000</v>
      </c>
      <c r="I4922" s="29" t="n">
        <f aca="false">G4922+H4922</f>
        <v>-186000</v>
      </c>
      <c r="J4922" s="29" t="n">
        <f aca="false">J4921+I4922</f>
        <v>3507500</v>
      </c>
    </row>
    <row r="4923" customFormat="false" ht="15" hidden="false" customHeight="false" outlineLevel="0" collapsed="false">
      <c r="A4923" s="26" t="n">
        <v>44631</v>
      </c>
      <c r="B4923" s="27" t="n">
        <v>109.31</v>
      </c>
      <c r="C4923" s="27" t="n">
        <v>118.11</v>
      </c>
      <c r="D4923" s="28" t="n">
        <f aca="false">B4923-B4922</f>
        <v>3.38</v>
      </c>
      <c r="E4923" s="28" t="n">
        <f aca="false">C4923-C4922</f>
        <v>3.56999999999999</v>
      </c>
      <c r="F4923" s="29" t="n">
        <f aca="false">Inputs!$B$5*B4923+Inputs!$B$6*C4923</f>
        <v>5025500</v>
      </c>
      <c r="G4923" s="29" t="n">
        <f aca="false">Inputs!$B$5*D4923</f>
        <v>338000</v>
      </c>
      <c r="H4923" s="29" t="n">
        <f aca="false">Inputs!$B$6*E4923</f>
        <v>-178500</v>
      </c>
      <c r="I4923" s="29" t="n">
        <f aca="false">G4923+H4923</f>
        <v>159500</v>
      </c>
      <c r="J4923" s="29" t="n">
        <f aca="false">J4922+I4923</f>
        <v>3667000</v>
      </c>
    </row>
    <row r="4924" customFormat="false" ht="15" hidden="false" customHeight="false" outlineLevel="0" collapsed="false">
      <c r="A4924" s="26" t="n">
        <v>44634</v>
      </c>
      <c r="B4924" s="27" t="n">
        <v>103.22</v>
      </c>
      <c r="C4924" s="27" t="n">
        <v>110.39</v>
      </c>
      <c r="D4924" s="28" t="n">
        <f aca="false">B4924-B4923</f>
        <v>-6.09</v>
      </c>
      <c r="E4924" s="28" t="n">
        <f aca="false">C4924-C4923</f>
        <v>-7.72</v>
      </c>
      <c r="F4924" s="29" t="n">
        <f aca="false">Inputs!$B$5*B4924+Inputs!$B$6*C4924</f>
        <v>4802500</v>
      </c>
      <c r="G4924" s="29" t="n">
        <f aca="false">Inputs!$B$5*D4924</f>
        <v>-609000</v>
      </c>
      <c r="H4924" s="29" t="n">
        <f aca="false">Inputs!$B$6*E4924</f>
        <v>386000</v>
      </c>
      <c r="I4924" s="29" t="n">
        <f aca="false">G4924+H4924</f>
        <v>-223000</v>
      </c>
      <c r="J4924" s="29" t="n">
        <f aca="false">J4923+I4924</f>
        <v>3444000</v>
      </c>
    </row>
    <row r="4925" customFormat="false" ht="15" hidden="false" customHeight="false" outlineLevel="0" collapsed="false">
      <c r="A4925" s="26" t="n">
        <v>44635</v>
      </c>
      <c r="B4925" s="27" t="n">
        <v>96.42</v>
      </c>
      <c r="C4925" s="27" t="n">
        <v>105.14</v>
      </c>
      <c r="D4925" s="28" t="n">
        <f aca="false">B4925-B4924</f>
        <v>-6.8</v>
      </c>
      <c r="E4925" s="28" t="n">
        <f aca="false">C4925-C4924</f>
        <v>-5.25</v>
      </c>
      <c r="F4925" s="29" t="n">
        <f aca="false">Inputs!$B$5*B4925+Inputs!$B$6*C4925</f>
        <v>4385000</v>
      </c>
      <c r="G4925" s="29" t="n">
        <f aca="false">Inputs!$B$5*D4925</f>
        <v>-680000</v>
      </c>
      <c r="H4925" s="29" t="n">
        <f aca="false">Inputs!$B$6*E4925</f>
        <v>262500</v>
      </c>
      <c r="I4925" s="29" t="n">
        <f aca="false">G4925+H4925</f>
        <v>-417500</v>
      </c>
      <c r="J4925" s="29" t="n">
        <f aca="false">J4924+I4925</f>
        <v>3026500</v>
      </c>
    </row>
    <row r="4926" customFormat="false" ht="15" hidden="false" customHeight="false" outlineLevel="0" collapsed="false">
      <c r="A4926" s="26" t="n">
        <v>44636</v>
      </c>
      <c r="B4926" s="27" t="n">
        <v>94.85</v>
      </c>
      <c r="C4926" s="27" t="n">
        <v>104.61</v>
      </c>
      <c r="D4926" s="28" t="n">
        <f aca="false">B4926-B4925</f>
        <v>-1.57000000000001</v>
      </c>
      <c r="E4926" s="28" t="n">
        <f aca="false">C4926-C4925</f>
        <v>-0.530000000000001</v>
      </c>
      <c r="F4926" s="29" t="n">
        <f aca="false">Inputs!$B$5*B4926+Inputs!$B$6*C4926</f>
        <v>4254500</v>
      </c>
      <c r="G4926" s="29" t="n">
        <f aca="false">Inputs!$B$5*D4926</f>
        <v>-157000.000000001</v>
      </c>
      <c r="H4926" s="29" t="n">
        <f aca="false">Inputs!$B$6*E4926</f>
        <v>26500.0000000001</v>
      </c>
      <c r="I4926" s="29" t="n">
        <f aca="false">G4926+H4926</f>
        <v>-130500.000000001</v>
      </c>
      <c r="J4926" s="29" t="n">
        <f aca="false">J4925+I4926</f>
        <v>2896000</v>
      </c>
    </row>
    <row r="4927" customFormat="false" ht="15" hidden="false" customHeight="false" outlineLevel="0" collapsed="false">
      <c r="A4927" s="26" t="n">
        <v>44637</v>
      </c>
      <c r="B4927" s="27" t="n">
        <v>102.97</v>
      </c>
      <c r="C4927" s="27" t="n">
        <v>113.5</v>
      </c>
      <c r="D4927" s="28" t="n">
        <f aca="false">B4927-B4926</f>
        <v>8.12000000000001</v>
      </c>
      <c r="E4927" s="28" t="n">
        <f aca="false">C4927-C4926</f>
        <v>8.89</v>
      </c>
      <c r="F4927" s="29" t="n">
        <f aca="false">Inputs!$B$5*B4927+Inputs!$B$6*C4927</f>
        <v>4622000</v>
      </c>
      <c r="G4927" s="29" t="n">
        <f aca="false">Inputs!$B$5*D4927</f>
        <v>812000.000000001</v>
      </c>
      <c r="H4927" s="29" t="n">
        <f aca="false">Inputs!$B$6*E4927</f>
        <v>-444500</v>
      </c>
      <c r="I4927" s="29" t="n">
        <f aca="false">G4927+H4927</f>
        <v>367500</v>
      </c>
      <c r="J4927" s="29" t="n">
        <f aca="false">J4926+I4927</f>
        <v>3263500</v>
      </c>
    </row>
    <row r="4928" customFormat="false" ht="15" hidden="false" customHeight="false" outlineLevel="0" collapsed="false">
      <c r="A4928" s="26" t="n">
        <v>44638</v>
      </c>
      <c r="B4928" s="27" t="n">
        <v>104.69</v>
      </c>
      <c r="C4928" s="27" t="n">
        <v>114.32</v>
      </c>
      <c r="D4928" s="28" t="n">
        <f aca="false">B4928-B4927</f>
        <v>1.72</v>
      </c>
      <c r="E4928" s="28" t="n">
        <f aca="false">C4928-C4927</f>
        <v>0.819999999999993</v>
      </c>
      <c r="F4928" s="29" t="n">
        <f aca="false">Inputs!$B$5*B4928+Inputs!$B$6*C4928</f>
        <v>4753000</v>
      </c>
      <c r="G4928" s="29" t="n">
        <f aca="false">Inputs!$B$5*D4928</f>
        <v>172000</v>
      </c>
      <c r="H4928" s="29" t="n">
        <f aca="false">Inputs!$B$6*E4928</f>
        <v>-40999.9999999997</v>
      </c>
      <c r="I4928" s="29" t="n">
        <f aca="false">G4928+H4928</f>
        <v>131000</v>
      </c>
      <c r="J4928" s="29" t="n">
        <f aca="false">J4927+I4928</f>
        <v>3394500</v>
      </c>
    </row>
    <row r="4929" customFormat="false" ht="15" hidden="false" customHeight="false" outlineLevel="0" collapsed="false">
      <c r="A4929" s="26" t="n">
        <v>44641</v>
      </c>
      <c r="B4929" s="27" t="n">
        <v>112.14</v>
      </c>
      <c r="C4929" s="27" t="n">
        <v>122.29</v>
      </c>
      <c r="D4929" s="28" t="n">
        <f aca="false">B4929-B4928</f>
        <v>7.45</v>
      </c>
      <c r="E4929" s="28" t="n">
        <f aca="false">C4929-C4928</f>
        <v>7.97000000000001</v>
      </c>
      <c r="F4929" s="29" t="n">
        <f aca="false">Inputs!$B$5*B4929+Inputs!$B$6*C4929</f>
        <v>5099500</v>
      </c>
      <c r="G4929" s="29" t="n">
        <f aca="false">Inputs!$B$5*D4929</f>
        <v>745000</v>
      </c>
      <c r="H4929" s="29" t="n">
        <f aca="false">Inputs!$B$6*E4929</f>
        <v>-398500.000000001</v>
      </c>
      <c r="I4929" s="29" t="n">
        <f aca="false">G4929+H4929</f>
        <v>346500</v>
      </c>
      <c r="J4929" s="29" t="n">
        <f aca="false">J4928+I4929</f>
        <v>3741000</v>
      </c>
    </row>
    <row r="4930" customFormat="false" ht="15" hidden="false" customHeight="false" outlineLevel="0" collapsed="false">
      <c r="A4930" s="26" t="n">
        <v>44642</v>
      </c>
      <c r="B4930" s="27" t="n">
        <v>111.03</v>
      </c>
      <c r="C4930" s="27" t="n">
        <v>121.53</v>
      </c>
      <c r="D4930" s="28" t="n">
        <f aca="false">B4930-B4929</f>
        <v>-1.11</v>
      </c>
      <c r="E4930" s="28" t="n">
        <f aca="false">C4930-C4929</f>
        <v>-0.760000000000005</v>
      </c>
      <c r="F4930" s="29" t="n">
        <f aca="false">Inputs!$B$5*B4930+Inputs!$B$6*C4930</f>
        <v>5026500</v>
      </c>
      <c r="G4930" s="29" t="n">
        <f aca="false">Inputs!$B$5*D4930</f>
        <v>-111000</v>
      </c>
      <c r="H4930" s="29" t="n">
        <f aca="false">Inputs!$B$6*E4930</f>
        <v>38000.0000000003</v>
      </c>
      <c r="I4930" s="29" t="n">
        <f aca="false">G4930+H4930</f>
        <v>-72999.9999999997</v>
      </c>
      <c r="J4930" s="29" t="n">
        <f aca="false">J4929+I4930</f>
        <v>3668000</v>
      </c>
    </row>
    <row r="4931" customFormat="false" ht="15" hidden="false" customHeight="false" outlineLevel="0" collapsed="false">
      <c r="A4931" s="26" t="n">
        <v>44643</v>
      </c>
      <c r="B4931" s="27" t="n">
        <v>114.89</v>
      </c>
      <c r="C4931" s="27" t="n">
        <v>127.52</v>
      </c>
      <c r="D4931" s="28" t="n">
        <f aca="false">B4931-B4930</f>
        <v>3.86</v>
      </c>
      <c r="E4931" s="28" t="n">
        <f aca="false">C4931-C4930</f>
        <v>5.99</v>
      </c>
      <c r="F4931" s="29" t="n">
        <f aca="false">Inputs!$B$5*B4931+Inputs!$B$6*C4931</f>
        <v>5113000</v>
      </c>
      <c r="G4931" s="29" t="n">
        <f aca="false">Inputs!$B$5*D4931</f>
        <v>386000</v>
      </c>
      <c r="H4931" s="29" t="n">
        <f aca="false">Inputs!$B$6*E4931</f>
        <v>-299500</v>
      </c>
      <c r="I4931" s="29" t="n">
        <f aca="false">G4931+H4931</f>
        <v>86500.0000000002</v>
      </c>
      <c r="J4931" s="29" t="n">
        <f aca="false">J4930+I4931</f>
        <v>3754500</v>
      </c>
    </row>
    <row r="4932" customFormat="false" ht="15" hidden="false" customHeight="false" outlineLevel="0" collapsed="false">
      <c r="A4932" s="26" t="n">
        <v>44644</v>
      </c>
      <c r="B4932" s="27" t="n">
        <v>114.2</v>
      </c>
      <c r="C4932" s="27" t="n">
        <v>123.98</v>
      </c>
      <c r="D4932" s="28" t="n">
        <f aca="false">B4932-B4931</f>
        <v>-0.689999999999998</v>
      </c>
      <c r="E4932" s="28" t="n">
        <f aca="false">C4932-C4931</f>
        <v>-3.53999999999999</v>
      </c>
      <c r="F4932" s="29" t="n">
        <f aca="false">Inputs!$B$5*B4932+Inputs!$B$6*C4932</f>
        <v>5221000</v>
      </c>
      <c r="G4932" s="29" t="n">
        <f aca="false">Inputs!$B$5*D4932</f>
        <v>-68999.9999999998</v>
      </c>
      <c r="H4932" s="29" t="n">
        <f aca="false">Inputs!$B$6*E4932</f>
        <v>177000</v>
      </c>
      <c r="I4932" s="29" t="n">
        <f aca="false">G4932+H4932</f>
        <v>108000</v>
      </c>
      <c r="J4932" s="29" t="n">
        <f aca="false">J4931+I4932</f>
        <v>3862500</v>
      </c>
    </row>
    <row r="4933" customFormat="false" ht="15" hidden="false" customHeight="false" outlineLevel="0" collapsed="false">
      <c r="A4933" s="26" t="n">
        <v>44645</v>
      </c>
      <c r="B4933" s="27" t="n">
        <v>116.2</v>
      </c>
      <c r="C4933" s="27" t="n">
        <v>122.67</v>
      </c>
      <c r="D4933" s="28" t="n">
        <f aca="false">B4933-B4932</f>
        <v>2</v>
      </c>
      <c r="E4933" s="28" t="n">
        <f aca="false">C4933-C4932</f>
        <v>-1.31</v>
      </c>
      <c r="F4933" s="29" t="n">
        <f aca="false">Inputs!$B$5*B4933+Inputs!$B$6*C4933</f>
        <v>5486500</v>
      </c>
      <c r="G4933" s="29" t="n">
        <f aca="false">Inputs!$B$5*D4933</f>
        <v>200000</v>
      </c>
      <c r="H4933" s="29" t="n">
        <f aca="false">Inputs!$B$6*E4933</f>
        <v>65500.0000000001</v>
      </c>
      <c r="I4933" s="29" t="n">
        <f aca="false">G4933+H4933</f>
        <v>265500</v>
      </c>
      <c r="J4933" s="29" t="n">
        <f aca="false">J4932+I4933</f>
        <v>4128000</v>
      </c>
    </row>
    <row r="4934" customFormat="false" ht="15" hidden="false" customHeight="false" outlineLevel="0" collapsed="false">
      <c r="A4934" s="26" t="n">
        <v>44648</v>
      </c>
      <c r="B4934" s="27" t="n">
        <v>107.55</v>
      </c>
      <c r="C4934" s="27" t="n">
        <v>114.5</v>
      </c>
      <c r="D4934" s="28" t="n">
        <f aca="false">B4934-B4933</f>
        <v>-8.65000000000001</v>
      </c>
      <c r="E4934" s="28" t="n">
        <f aca="false">C4934-C4933</f>
        <v>-8.17</v>
      </c>
      <c r="F4934" s="29" t="n">
        <f aca="false">Inputs!$B$5*B4934+Inputs!$B$6*C4934</f>
        <v>5030000</v>
      </c>
      <c r="G4934" s="29" t="n">
        <f aca="false">Inputs!$B$5*D4934</f>
        <v>-865000.000000001</v>
      </c>
      <c r="H4934" s="29" t="n">
        <f aca="false">Inputs!$B$6*E4934</f>
        <v>408500</v>
      </c>
      <c r="I4934" s="29" t="n">
        <f aca="false">G4934+H4934</f>
        <v>-456500.000000001</v>
      </c>
      <c r="J4934" s="29" t="n">
        <f aca="false">J4933+I4934</f>
        <v>3671500</v>
      </c>
    </row>
    <row r="4935" customFormat="false" ht="15" hidden="false" customHeight="false" outlineLevel="0" collapsed="false">
      <c r="A4935" s="26" t="n">
        <v>44649</v>
      </c>
      <c r="B4935" s="27" t="n">
        <v>104.25</v>
      </c>
      <c r="C4935" s="27" t="n">
        <v>112.79</v>
      </c>
      <c r="D4935" s="28" t="n">
        <f aca="false">B4935-B4934</f>
        <v>-3.3</v>
      </c>
      <c r="E4935" s="28" t="n">
        <f aca="false">C4935-C4934</f>
        <v>-1.70999999999999</v>
      </c>
      <c r="F4935" s="29" t="n">
        <f aca="false">Inputs!$B$5*B4935+Inputs!$B$6*C4935</f>
        <v>4785500</v>
      </c>
      <c r="G4935" s="29" t="n">
        <f aca="false">Inputs!$B$5*D4935</f>
        <v>-330000</v>
      </c>
      <c r="H4935" s="29" t="n">
        <f aca="false">Inputs!$B$6*E4935</f>
        <v>85499.9999999997</v>
      </c>
      <c r="I4935" s="29" t="n">
        <f aca="false">G4935+H4935</f>
        <v>-244500</v>
      </c>
      <c r="J4935" s="29" t="n">
        <f aca="false">J4934+I4935</f>
        <v>3427000</v>
      </c>
    </row>
    <row r="4936" customFormat="false" ht="15" hidden="false" customHeight="false" outlineLevel="0" collapsed="false">
      <c r="A4936" s="26" t="n">
        <v>44650</v>
      </c>
      <c r="B4936" s="27" t="n">
        <v>107.81</v>
      </c>
      <c r="C4936" s="27" t="n">
        <v>115.59</v>
      </c>
      <c r="D4936" s="28" t="n">
        <f aca="false">B4936-B4935</f>
        <v>3.56</v>
      </c>
      <c r="E4936" s="28" t="n">
        <f aca="false">C4936-C4935</f>
        <v>2.8</v>
      </c>
      <c r="F4936" s="29" t="n">
        <f aca="false">Inputs!$B$5*B4936+Inputs!$B$6*C4936</f>
        <v>5001500</v>
      </c>
      <c r="G4936" s="29" t="n">
        <f aca="false">Inputs!$B$5*D4936</f>
        <v>356000</v>
      </c>
      <c r="H4936" s="29" t="n">
        <f aca="false">Inputs!$B$6*E4936</f>
        <v>-140000</v>
      </c>
      <c r="I4936" s="29" t="n">
        <f aca="false">G4936+H4936</f>
        <v>216000</v>
      </c>
      <c r="J4936" s="29" t="n">
        <f aca="false">J4935+I4936</f>
        <v>3643000</v>
      </c>
    </row>
    <row r="4937" customFormat="false" ht="15" hidden="false" customHeight="false" outlineLevel="0" collapsed="false">
      <c r="A4937" s="26" t="n">
        <v>44651</v>
      </c>
      <c r="B4937" s="27" t="n">
        <v>100.53</v>
      </c>
      <c r="C4937" s="27" t="n">
        <v>107.29</v>
      </c>
      <c r="D4937" s="28" t="n">
        <f aca="false">B4937-B4936</f>
        <v>-7.28</v>
      </c>
      <c r="E4937" s="28" t="n">
        <f aca="false">C4937-C4936</f>
        <v>-8.3</v>
      </c>
      <c r="F4937" s="29" t="n">
        <f aca="false">Inputs!$B$5*B4937+Inputs!$B$6*C4937</f>
        <v>4688500</v>
      </c>
      <c r="G4937" s="29" t="n">
        <f aca="false">Inputs!$B$5*D4937</f>
        <v>-728000</v>
      </c>
      <c r="H4937" s="29" t="n">
        <f aca="false">Inputs!$B$6*E4937</f>
        <v>415000</v>
      </c>
      <c r="I4937" s="29" t="n">
        <f aca="false">G4937+H4937</f>
        <v>-313000</v>
      </c>
      <c r="J4937" s="29" t="n">
        <f aca="false">J4936+I4937</f>
        <v>3330000</v>
      </c>
    </row>
    <row r="4938" customFormat="false" ht="15" hidden="false" customHeight="false" outlineLevel="0" collapsed="false">
      <c r="A4938" s="26" t="n">
        <v>44652</v>
      </c>
      <c r="B4938" s="27" t="n">
        <v>99.32</v>
      </c>
      <c r="C4938" s="27" t="n">
        <v>106.13</v>
      </c>
      <c r="D4938" s="28" t="n">
        <f aca="false">B4938-B4937</f>
        <v>-1.21000000000001</v>
      </c>
      <c r="E4938" s="28" t="n">
        <f aca="false">C4938-C4937</f>
        <v>-1.16000000000001</v>
      </c>
      <c r="F4938" s="29" t="n">
        <f aca="false">Inputs!$B$5*B4938+Inputs!$B$6*C4938</f>
        <v>4625500</v>
      </c>
      <c r="G4938" s="29" t="n">
        <f aca="false">Inputs!$B$5*D4938</f>
        <v>-121000.000000001</v>
      </c>
      <c r="H4938" s="29" t="n">
        <f aca="false">Inputs!$B$6*E4938</f>
        <v>58000.0000000005</v>
      </c>
      <c r="I4938" s="29" t="n">
        <f aca="false">G4938+H4938</f>
        <v>-63000.0000000003</v>
      </c>
      <c r="J4938" s="29" t="n">
        <f aca="false">J4937+I4938</f>
        <v>3267000</v>
      </c>
    </row>
    <row r="4939" customFormat="false" ht="15" hidden="false" customHeight="false" outlineLevel="0" collapsed="false">
      <c r="A4939" s="26" t="n">
        <v>44655</v>
      </c>
      <c r="B4939" s="27" t="n">
        <v>103.29</v>
      </c>
      <c r="C4939" s="27" t="n">
        <v>108.15</v>
      </c>
      <c r="D4939" s="28" t="n">
        <f aca="false">B4939-B4938</f>
        <v>3.97000000000001</v>
      </c>
      <c r="E4939" s="28" t="n">
        <f aca="false">C4939-C4938</f>
        <v>2.02000000000001</v>
      </c>
      <c r="F4939" s="29" t="n">
        <f aca="false">Inputs!$B$5*B4939+Inputs!$B$6*C4939</f>
        <v>4921500</v>
      </c>
      <c r="G4939" s="29" t="n">
        <f aca="false">Inputs!$B$5*D4939</f>
        <v>397000.000000001</v>
      </c>
      <c r="H4939" s="29" t="n">
        <f aca="false">Inputs!$B$6*E4939</f>
        <v>-101000.000000001</v>
      </c>
      <c r="I4939" s="29" t="n">
        <f aca="false">G4939+H4939</f>
        <v>296000.000000001</v>
      </c>
      <c r="J4939" s="29" t="n">
        <f aca="false">J4938+I4939</f>
        <v>3563000</v>
      </c>
    </row>
    <row r="4940" customFormat="false" ht="15" hidden="false" customHeight="false" outlineLevel="0" collapsed="false">
      <c r="A4940" s="26" t="n">
        <v>44656</v>
      </c>
      <c r="B4940" s="27" t="n">
        <v>101.98</v>
      </c>
      <c r="C4940" s="27" t="n">
        <v>106.6</v>
      </c>
      <c r="D4940" s="28" t="n">
        <f aca="false">B4940-B4939</f>
        <v>-1.31</v>
      </c>
      <c r="E4940" s="28" t="n">
        <f aca="false">C4940-C4939</f>
        <v>-1.55000000000001</v>
      </c>
      <c r="F4940" s="29" t="n">
        <f aca="false">Inputs!$B$5*B4940+Inputs!$B$6*C4940</f>
        <v>4868000</v>
      </c>
      <c r="G4940" s="29" t="n">
        <f aca="false">Inputs!$B$5*D4940</f>
        <v>-131000</v>
      </c>
      <c r="H4940" s="29" t="n">
        <f aca="false">Inputs!$B$6*E4940</f>
        <v>77500.0000000006</v>
      </c>
      <c r="I4940" s="29" t="n">
        <f aca="false">G4940+H4940</f>
        <v>-53499.9999999997</v>
      </c>
      <c r="J4940" s="29" t="n">
        <f aca="false">J4939+I4940</f>
        <v>3509500</v>
      </c>
    </row>
    <row r="4941" customFormat="false" ht="15" hidden="false" customHeight="false" outlineLevel="0" collapsed="false">
      <c r="A4941" s="26" t="n">
        <v>44657</v>
      </c>
      <c r="B4941" s="27" t="n">
        <v>96.39</v>
      </c>
      <c r="C4941" s="27" t="n">
        <v>100.81</v>
      </c>
      <c r="D4941" s="28" t="n">
        <f aca="false">B4941-B4940</f>
        <v>-5.59</v>
      </c>
      <c r="E4941" s="28" t="n">
        <f aca="false">C4941-C4940</f>
        <v>-5.78999999999999</v>
      </c>
      <c r="F4941" s="29" t="n">
        <f aca="false">Inputs!$B$5*B4941+Inputs!$B$6*C4941</f>
        <v>4598500</v>
      </c>
      <c r="G4941" s="29" t="n">
        <f aca="false">Inputs!$B$5*D4941</f>
        <v>-559000</v>
      </c>
      <c r="H4941" s="29" t="n">
        <f aca="false">Inputs!$B$6*E4941</f>
        <v>289500</v>
      </c>
      <c r="I4941" s="29" t="n">
        <f aca="false">G4941+H4941</f>
        <v>-269500.000000001</v>
      </c>
      <c r="J4941" s="29" t="n">
        <f aca="false">J4940+I4941</f>
        <v>3240000</v>
      </c>
    </row>
    <row r="4942" customFormat="false" ht="15" hidden="false" customHeight="false" outlineLevel="0" collapsed="false">
      <c r="A4942" s="26" t="n">
        <v>44658</v>
      </c>
      <c r="B4942" s="27" t="n">
        <v>96.05</v>
      </c>
      <c r="C4942" s="27" t="n">
        <v>99.83</v>
      </c>
      <c r="D4942" s="28" t="n">
        <f aca="false">B4942-B4941</f>
        <v>-0.340000000000003</v>
      </c>
      <c r="E4942" s="28" t="n">
        <f aca="false">C4942-C4941</f>
        <v>-0.980000000000004</v>
      </c>
      <c r="F4942" s="29" t="n">
        <f aca="false">Inputs!$B$5*B4942+Inputs!$B$6*C4942</f>
        <v>4613500</v>
      </c>
      <c r="G4942" s="29" t="n">
        <f aca="false">Inputs!$B$5*D4942</f>
        <v>-34000.0000000003</v>
      </c>
      <c r="H4942" s="29" t="n">
        <f aca="false">Inputs!$B$6*E4942</f>
        <v>49000.0000000002</v>
      </c>
      <c r="I4942" s="29" t="n">
        <f aca="false">G4942+H4942</f>
        <v>14999.9999999999</v>
      </c>
      <c r="J4942" s="29" t="n">
        <f aca="false">J4941+I4942</f>
        <v>3255000</v>
      </c>
    </row>
    <row r="4943" customFormat="false" ht="15" hidden="false" customHeight="false" outlineLevel="0" collapsed="false">
      <c r="A4943" s="26" t="n">
        <v>44659</v>
      </c>
      <c r="B4943" s="27" t="n">
        <v>98.35</v>
      </c>
      <c r="C4943" s="27" t="n">
        <v>101.26</v>
      </c>
      <c r="D4943" s="28" t="n">
        <f aca="false">B4943-B4942</f>
        <v>2.3</v>
      </c>
      <c r="E4943" s="28" t="n">
        <f aca="false">C4943-C4942</f>
        <v>1.43000000000001</v>
      </c>
      <c r="F4943" s="29" t="n">
        <f aca="false">Inputs!$B$5*B4943+Inputs!$B$6*C4943</f>
        <v>4772000</v>
      </c>
      <c r="G4943" s="29" t="n">
        <f aca="false">Inputs!$B$5*D4943</f>
        <v>230000</v>
      </c>
      <c r="H4943" s="29" t="n">
        <f aca="false">Inputs!$B$6*E4943</f>
        <v>-71500.0000000003</v>
      </c>
      <c r="I4943" s="29" t="n">
        <f aca="false">G4943+H4943</f>
        <v>158499.999999999</v>
      </c>
      <c r="J4943" s="29" t="n">
        <f aca="false">J4942+I4943</f>
        <v>3413500</v>
      </c>
    </row>
    <row r="4944" customFormat="false" ht="15" hidden="false" customHeight="false" outlineLevel="0" collapsed="false">
      <c r="A4944" s="26" t="n">
        <v>44662</v>
      </c>
      <c r="B4944" s="27" t="n">
        <v>94.22</v>
      </c>
      <c r="C4944" s="27" t="n">
        <v>97.92</v>
      </c>
      <c r="D4944" s="28" t="n">
        <f aca="false">B4944-B4943</f>
        <v>-4.13</v>
      </c>
      <c r="E4944" s="28" t="n">
        <f aca="false">C4944-C4943</f>
        <v>-3.34</v>
      </c>
      <c r="F4944" s="29" t="n">
        <f aca="false">Inputs!$B$5*B4944+Inputs!$B$6*C4944</f>
        <v>4526000</v>
      </c>
      <c r="G4944" s="29" t="n">
        <f aca="false">Inputs!$B$5*D4944</f>
        <v>-413000</v>
      </c>
      <c r="H4944" s="29" t="n">
        <f aca="false">Inputs!$B$6*E4944</f>
        <v>167000</v>
      </c>
      <c r="I4944" s="29" t="n">
        <f aca="false">G4944+H4944</f>
        <v>-245999.999999999</v>
      </c>
      <c r="J4944" s="29" t="n">
        <f aca="false">J4943+I4944</f>
        <v>3167500</v>
      </c>
    </row>
    <row r="4945" customFormat="false" ht="15" hidden="false" customHeight="false" outlineLevel="0" collapsed="false">
      <c r="A4945" s="26" t="n">
        <v>44663</v>
      </c>
      <c r="B4945" s="27" t="n">
        <v>100.52</v>
      </c>
      <c r="C4945" s="27" t="n">
        <v>104.42</v>
      </c>
      <c r="D4945" s="28" t="n">
        <f aca="false">B4945-B4944</f>
        <v>6.3</v>
      </c>
      <c r="E4945" s="28" t="n">
        <f aca="false">C4945-C4944</f>
        <v>6.5</v>
      </c>
      <c r="F4945" s="29" t="n">
        <f aca="false">Inputs!$B$5*B4945+Inputs!$B$6*C4945</f>
        <v>4831000</v>
      </c>
      <c r="G4945" s="29" t="n">
        <f aca="false">Inputs!$B$5*D4945</f>
        <v>630000</v>
      </c>
      <c r="H4945" s="29" t="n">
        <f aca="false">Inputs!$B$6*E4945</f>
        <v>-325000</v>
      </c>
      <c r="I4945" s="29" t="n">
        <f aca="false">G4945+H4945</f>
        <v>305000</v>
      </c>
      <c r="J4945" s="29" t="n">
        <f aca="false">J4944+I4945</f>
        <v>3472500</v>
      </c>
    </row>
    <row r="4946" customFormat="false" ht="15" hidden="false" customHeight="false" outlineLevel="0" collapsed="false">
      <c r="A4946" s="26" t="n">
        <v>44664</v>
      </c>
      <c r="B4946" s="27" t="n">
        <v>104.26</v>
      </c>
      <c r="C4946" s="27" t="n">
        <v>108.49</v>
      </c>
      <c r="D4946" s="28" t="n">
        <f aca="false">B4946-B4945</f>
        <v>3.74000000000001</v>
      </c>
      <c r="E4946" s="28" t="n">
        <f aca="false">C4946-C4945</f>
        <v>4.06999999999999</v>
      </c>
      <c r="F4946" s="29" t="n">
        <f aca="false">Inputs!$B$5*B4946+Inputs!$B$6*C4946</f>
        <v>5001500</v>
      </c>
      <c r="G4946" s="29" t="n">
        <f aca="false">Inputs!$B$5*D4946</f>
        <v>374000.000000001</v>
      </c>
      <c r="H4946" s="29" t="n">
        <f aca="false">Inputs!$B$6*E4946</f>
        <v>-203500</v>
      </c>
      <c r="I4946" s="29" t="n">
        <f aca="false">G4946+H4946</f>
        <v>170500.000000001</v>
      </c>
      <c r="J4946" s="29" t="n">
        <f aca="false">J4945+I4946</f>
        <v>3643000</v>
      </c>
    </row>
    <row r="4947" customFormat="false" ht="15" hidden="false" customHeight="false" outlineLevel="0" collapsed="false">
      <c r="A4947" s="26" t="n">
        <v>44665</v>
      </c>
      <c r="B4947" s="27" t="n">
        <v>106.84</v>
      </c>
      <c r="C4947" s="27" t="n">
        <v>110.83</v>
      </c>
      <c r="D4947" s="28" t="n">
        <f aca="false">B4947-B4946</f>
        <v>2.58</v>
      </c>
      <c r="E4947" s="28" t="n">
        <f aca="false">C4947-C4946</f>
        <v>2.34</v>
      </c>
      <c r="F4947" s="29" t="n">
        <f aca="false">Inputs!$B$5*B4947+Inputs!$B$6*C4947</f>
        <v>5142500</v>
      </c>
      <c r="G4947" s="29" t="n">
        <f aca="false">Inputs!$B$5*D4947</f>
        <v>258000</v>
      </c>
      <c r="H4947" s="29" t="n">
        <f aca="false">Inputs!$B$6*E4947</f>
        <v>-117000</v>
      </c>
      <c r="I4947" s="29" t="n">
        <f aca="false">G4947+H4947</f>
        <v>141000</v>
      </c>
      <c r="J4947" s="29" t="n">
        <f aca="false">J4946+I4947</f>
        <v>3784000</v>
      </c>
    </row>
    <row r="4948" customFormat="false" ht="15" hidden="false" customHeight="false" outlineLevel="0" collapsed="false">
      <c r="A4948" s="26" t="n">
        <v>44670</v>
      </c>
      <c r="B4948" s="27" t="n">
        <v>102.54</v>
      </c>
      <c r="C4948" s="27" t="n">
        <v>105.49</v>
      </c>
      <c r="D4948" s="28" t="n">
        <f aca="false">B4948-B4947</f>
        <v>-4.3</v>
      </c>
      <c r="E4948" s="28" t="n">
        <f aca="false">C4948-C4947</f>
        <v>-5.34</v>
      </c>
      <c r="F4948" s="29" t="n">
        <f aca="false">Inputs!$B$5*B4948+Inputs!$B$6*C4948</f>
        <v>4979500</v>
      </c>
      <c r="G4948" s="29" t="n">
        <f aca="false">Inputs!$B$5*D4948</f>
        <v>-430000</v>
      </c>
      <c r="H4948" s="29" t="n">
        <f aca="false">Inputs!$B$6*E4948</f>
        <v>267000</v>
      </c>
      <c r="I4948" s="29" t="n">
        <f aca="false">G4948+H4948</f>
        <v>-163000</v>
      </c>
      <c r="J4948" s="29" t="n">
        <f aca="false">J4947+I4948</f>
        <v>3621000</v>
      </c>
    </row>
    <row r="4949" customFormat="false" ht="15" hidden="false" customHeight="false" outlineLevel="0" collapsed="false">
      <c r="A4949" s="26" t="n">
        <v>44671</v>
      </c>
      <c r="B4949" s="27" t="n">
        <v>102.56</v>
      </c>
      <c r="C4949" s="27" t="n">
        <v>105.05</v>
      </c>
      <c r="D4949" s="28" t="n">
        <f aca="false">B4949-B4948</f>
        <v>0.019999999999996</v>
      </c>
      <c r="E4949" s="28" t="n">
        <f aca="false">C4949-C4948</f>
        <v>-0.439999999999998</v>
      </c>
      <c r="F4949" s="29" t="n">
        <f aca="false">Inputs!$B$5*B4949+Inputs!$B$6*C4949</f>
        <v>5003500</v>
      </c>
      <c r="G4949" s="29" t="n">
        <f aca="false">Inputs!$B$5*D4949</f>
        <v>1999.9999999996</v>
      </c>
      <c r="H4949" s="29" t="n">
        <f aca="false">Inputs!$B$6*E4949</f>
        <v>21999.9999999999</v>
      </c>
      <c r="I4949" s="29" t="n">
        <f aca="false">G4949+H4949</f>
        <v>23999.9999999995</v>
      </c>
      <c r="J4949" s="29" t="n">
        <f aca="false">J4948+I4949</f>
        <v>3645000</v>
      </c>
    </row>
    <row r="4950" customFormat="false" ht="15" hidden="false" customHeight="false" outlineLevel="0" collapsed="false">
      <c r="A4950" s="26" t="n">
        <v>44672</v>
      </c>
      <c r="B4950" s="27" t="n">
        <v>103.89</v>
      </c>
      <c r="C4950" s="27" t="n">
        <v>107.2</v>
      </c>
      <c r="D4950" s="28" t="n">
        <f aca="false">B4950-B4949</f>
        <v>1.33</v>
      </c>
      <c r="E4950" s="28" t="n">
        <f aca="false">C4950-C4949</f>
        <v>2.15000000000001</v>
      </c>
      <c r="F4950" s="29" t="n">
        <f aca="false">Inputs!$B$5*B4950+Inputs!$B$6*C4950</f>
        <v>5029000</v>
      </c>
      <c r="G4950" s="29" t="n">
        <f aca="false">Inputs!$B$5*D4950</f>
        <v>133000</v>
      </c>
      <c r="H4950" s="29" t="n">
        <f aca="false">Inputs!$B$6*E4950</f>
        <v>-107500</v>
      </c>
      <c r="I4950" s="29" t="n">
        <f aca="false">G4950+H4950</f>
        <v>25499.9999999995</v>
      </c>
      <c r="J4950" s="29" t="n">
        <f aca="false">J4949+I4950</f>
        <v>3670500</v>
      </c>
    </row>
    <row r="4951" customFormat="false" ht="15" hidden="false" customHeight="false" outlineLevel="0" collapsed="false">
      <c r="A4951" s="26" t="n">
        <v>44673</v>
      </c>
      <c r="B4951" s="27" t="n">
        <v>102.86</v>
      </c>
      <c r="C4951" s="27" t="n">
        <v>105.15</v>
      </c>
      <c r="D4951" s="28" t="n">
        <f aca="false">B4951-B4950</f>
        <v>-1.03</v>
      </c>
      <c r="E4951" s="28" t="n">
        <f aca="false">C4951-C4950</f>
        <v>-2.05</v>
      </c>
      <c r="F4951" s="29" t="n">
        <f aca="false">Inputs!$B$5*B4951+Inputs!$B$6*C4951</f>
        <v>5028500</v>
      </c>
      <c r="G4951" s="29" t="n">
        <f aca="false">Inputs!$B$5*D4951</f>
        <v>-103000</v>
      </c>
      <c r="H4951" s="29" t="n">
        <f aca="false">Inputs!$B$6*E4951</f>
        <v>102500</v>
      </c>
      <c r="I4951" s="29" t="n">
        <f aca="false">G4951+H4951</f>
        <v>-500.000000000262</v>
      </c>
      <c r="J4951" s="29" t="n">
        <f aca="false">J4950+I4951</f>
        <v>3670000</v>
      </c>
    </row>
    <row r="4952" customFormat="false" ht="15" hidden="false" customHeight="false" outlineLevel="0" collapsed="false">
      <c r="A4952" s="26" t="n">
        <v>44676</v>
      </c>
      <c r="B4952" s="27" t="n">
        <v>99.6</v>
      </c>
      <c r="C4952" s="27" t="n">
        <v>99.27</v>
      </c>
      <c r="D4952" s="28" t="n">
        <f aca="false">B4952-B4951</f>
        <v>-3.26000000000001</v>
      </c>
      <c r="E4952" s="28" t="n">
        <f aca="false">C4952-C4951</f>
        <v>-5.88000000000001</v>
      </c>
      <c r="F4952" s="29" t="n">
        <f aca="false">Inputs!$B$5*B4952+Inputs!$B$6*C4952</f>
        <v>4996500</v>
      </c>
      <c r="G4952" s="29" t="n">
        <f aca="false">Inputs!$B$5*D4952</f>
        <v>-326000.000000001</v>
      </c>
      <c r="H4952" s="29" t="n">
        <f aca="false">Inputs!$B$6*E4952</f>
        <v>294000</v>
      </c>
      <c r="I4952" s="29" t="n">
        <f aca="false">G4952+H4952</f>
        <v>-32000.0000000001</v>
      </c>
      <c r="J4952" s="29" t="n">
        <f aca="false">J4951+I4952</f>
        <v>3638000</v>
      </c>
    </row>
    <row r="4953" customFormat="false" ht="15" hidden="false" customHeight="false" outlineLevel="0" collapsed="false">
      <c r="A4953" s="26" t="n">
        <v>44677</v>
      </c>
      <c r="B4953" s="27" t="n">
        <v>102.62</v>
      </c>
      <c r="C4953" s="27" t="n">
        <v>102.89</v>
      </c>
      <c r="D4953" s="28" t="n">
        <f aca="false">B4953-B4952</f>
        <v>3.02000000000001</v>
      </c>
      <c r="E4953" s="28" t="n">
        <f aca="false">C4953-C4952</f>
        <v>3.62</v>
      </c>
      <c r="F4953" s="29" t="n">
        <f aca="false">Inputs!$B$5*B4953+Inputs!$B$6*C4953</f>
        <v>5117500</v>
      </c>
      <c r="G4953" s="29" t="n">
        <f aca="false">Inputs!$B$5*D4953</f>
        <v>302000.000000001</v>
      </c>
      <c r="H4953" s="29" t="n">
        <f aca="false">Inputs!$B$6*E4953</f>
        <v>-181000</v>
      </c>
      <c r="I4953" s="29" t="n">
        <f aca="false">G4953+H4953</f>
        <v>121000.000000001</v>
      </c>
      <c r="J4953" s="29" t="n">
        <f aca="false">J4952+I4953</f>
        <v>3759000</v>
      </c>
    </row>
    <row r="4954" customFormat="false" ht="15" hidden="false" customHeight="false" outlineLevel="0" collapsed="false">
      <c r="A4954" s="26" t="n">
        <v>44678</v>
      </c>
      <c r="B4954" s="27" t="n">
        <v>101.96</v>
      </c>
      <c r="C4954" s="27" t="n">
        <v>103.3</v>
      </c>
      <c r="D4954" s="28" t="n">
        <f aca="false">B4954-B4953</f>
        <v>-0.660000000000011</v>
      </c>
      <c r="E4954" s="28" t="n">
        <f aca="false">C4954-C4953</f>
        <v>0.409999999999997</v>
      </c>
      <c r="F4954" s="29" t="n">
        <f aca="false">Inputs!$B$5*B4954+Inputs!$B$6*C4954</f>
        <v>5031000</v>
      </c>
      <c r="G4954" s="29" t="n">
        <f aca="false">Inputs!$B$5*D4954</f>
        <v>-66000.0000000011</v>
      </c>
      <c r="H4954" s="29" t="n">
        <f aca="false">Inputs!$B$6*E4954</f>
        <v>-20499.9999999998</v>
      </c>
      <c r="I4954" s="29" t="n">
        <f aca="false">G4954+H4954</f>
        <v>-86500.0000000009</v>
      </c>
      <c r="J4954" s="29" t="n">
        <f aca="false">J4953+I4954</f>
        <v>3672500</v>
      </c>
    </row>
    <row r="4955" customFormat="false" ht="15" hidden="false" customHeight="false" outlineLevel="0" collapsed="false">
      <c r="A4955" s="26" t="n">
        <v>44679</v>
      </c>
      <c r="B4955" s="27" t="n">
        <v>105.47</v>
      </c>
      <c r="C4955" s="27" t="n">
        <v>105.78</v>
      </c>
      <c r="D4955" s="28" t="n">
        <f aca="false">B4955-B4954</f>
        <v>3.51000000000001</v>
      </c>
      <c r="E4955" s="28" t="n">
        <f aca="false">C4955-C4954</f>
        <v>2.48</v>
      </c>
      <c r="F4955" s="29" t="n">
        <f aca="false">Inputs!$B$5*B4955+Inputs!$B$6*C4955</f>
        <v>5258000</v>
      </c>
      <c r="G4955" s="29" t="n">
        <f aca="false">Inputs!$B$5*D4955</f>
        <v>351000.000000001</v>
      </c>
      <c r="H4955" s="29" t="n">
        <f aca="false">Inputs!$B$6*E4955</f>
        <v>-124000</v>
      </c>
      <c r="I4955" s="29" t="n">
        <f aca="false">G4955+H4955</f>
        <v>227000</v>
      </c>
      <c r="J4955" s="29" t="n">
        <f aca="false">J4954+I4955</f>
        <v>3899500</v>
      </c>
    </row>
    <row r="4956" customFormat="false" ht="15" hidden="false" customHeight="false" outlineLevel="0" collapsed="false">
      <c r="A4956" s="26" t="n">
        <v>44680</v>
      </c>
      <c r="B4956" s="27" t="n">
        <v>104.59</v>
      </c>
      <c r="C4956" s="27" t="n">
        <v>108.36</v>
      </c>
      <c r="D4956" s="28" t="n">
        <f aca="false">B4956-B4955</f>
        <v>-0.879999999999996</v>
      </c>
      <c r="E4956" s="28" t="n">
        <f aca="false">C4956-C4955</f>
        <v>2.58</v>
      </c>
      <c r="F4956" s="29" t="n">
        <f aca="false">Inputs!$B$5*B4956+Inputs!$B$6*C4956</f>
        <v>5041000</v>
      </c>
      <c r="G4956" s="29" t="n">
        <f aca="false">Inputs!$B$5*D4956</f>
        <v>-87999.9999999996</v>
      </c>
      <c r="H4956" s="29" t="n">
        <f aca="false">Inputs!$B$6*E4956</f>
        <v>-129000</v>
      </c>
      <c r="I4956" s="29" t="n">
        <f aca="false">G4956+H4956</f>
        <v>-216999.999999999</v>
      </c>
      <c r="J4956" s="29" t="n">
        <f aca="false">J4955+I4956</f>
        <v>3682500</v>
      </c>
    </row>
    <row r="4957" customFormat="false" ht="15" hidden="false" customHeight="false" outlineLevel="0" collapsed="false">
      <c r="A4957" s="26" t="n">
        <v>44684</v>
      </c>
      <c r="B4957" s="27" t="n">
        <v>102.53</v>
      </c>
      <c r="C4957" s="27" t="n">
        <v>104.94</v>
      </c>
      <c r="D4957" s="28" t="n">
        <f aca="false">B4957-B4956</f>
        <v>-2.06</v>
      </c>
      <c r="E4957" s="28" t="n">
        <f aca="false">C4957-C4956</f>
        <v>-3.42</v>
      </c>
      <c r="F4957" s="29" t="n">
        <f aca="false">Inputs!$B$5*B4957+Inputs!$B$6*C4957</f>
        <v>5006000</v>
      </c>
      <c r="G4957" s="29" t="n">
        <f aca="false">Inputs!$B$5*D4957</f>
        <v>-206000</v>
      </c>
      <c r="H4957" s="29" t="n">
        <f aca="false">Inputs!$B$6*E4957</f>
        <v>171000</v>
      </c>
      <c r="I4957" s="29" t="n">
        <f aca="false">G4957+H4957</f>
        <v>-35000.0000000001</v>
      </c>
      <c r="J4957" s="29" t="n">
        <f aca="false">J4956+I4957</f>
        <v>3647500</v>
      </c>
    </row>
    <row r="4958" customFormat="false" ht="15" hidden="false" customHeight="false" outlineLevel="0" collapsed="false">
      <c r="A4958" s="26" t="n">
        <v>44685</v>
      </c>
      <c r="B4958" s="27" t="n">
        <v>107.84</v>
      </c>
      <c r="C4958" s="27" t="n">
        <v>110.53</v>
      </c>
      <c r="D4958" s="28" t="n">
        <f aca="false">B4958-B4957</f>
        <v>5.31</v>
      </c>
      <c r="E4958" s="28" t="n">
        <f aca="false">C4958-C4957</f>
        <v>5.59</v>
      </c>
      <c r="F4958" s="29" t="n">
        <f aca="false">Inputs!$B$5*B4958+Inputs!$B$6*C4958</f>
        <v>5257500</v>
      </c>
      <c r="G4958" s="29" t="n">
        <f aca="false">Inputs!$B$5*D4958</f>
        <v>531000</v>
      </c>
      <c r="H4958" s="29" t="n">
        <f aca="false">Inputs!$B$6*E4958</f>
        <v>-279500</v>
      </c>
      <c r="I4958" s="29" t="n">
        <f aca="false">G4958+H4958</f>
        <v>251500</v>
      </c>
      <c r="J4958" s="29" t="n">
        <f aca="false">J4957+I4958</f>
        <v>3899000</v>
      </c>
    </row>
    <row r="4959" customFormat="false" ht="15" hidden="false" customHeight="false" outlineLevel="0" collapsed="false">
      <c r="A4959" s="26" t="n">
        <v>44686</v>
      </c>
      <c r="B4959" s="27" t="n">
        <v>108.17</v>
      </c>
      <c r="C4959" s="27" t="n">
        <v>112.11</v>
      </c>
      <c r="D4959" s="28" t="n">
        <f aca="false">B4959-B4958</f>
        <v>0.329999999999998</v>
      </c>
      <c r="E4959" s="28" t="n">
        <f aca="false">C4959-C4958</f>
        <v>1.58</v>
      </c>
      <c r="F4959" s="29" t="n">
        <f aca="false">Inputs!$B$5*B4959+Inputs!$B$6*C4959</f>
        <v>5211500</v>
      </c>
      <c r="G4959" s="29" t="n">
        <f aca="false">Inputs!$B$5*D4959</f>
        <v>32999.9999999998</v>
      </c>
      <c r="H4959" s="29" t="n">
        <f aca="false">Inputs!$B$6*E4959</f>
        <v>-78999.9999999999</v>
      </c>
      <c r="I4959" s="29" t="n">
        <f aca="false">G4959+H4959</f>
        <v>-46000.0000000001</v>
      </c>
      <c r="J4959" s="29" t="n">
        <f aca="false">J4958+I4959</f>
        <v>3853000</v>
      </c>
    </row>
    <row r="4960" customFormat="false" ht="15" hidden="false" customHeight="false" outlineLevel="0" collapsed="false">
      <c r="A4960" s="26" t="n">
        <v>44687</v>
      </c>
      <c r="B4960" s="27" t="n">
        <v>109.72</v>
      </c>
      <c r="C4960" s="27" t="n">
        <v>113.86</v>
      </c>
      <c r="D4960" s="28" t="n">
        <f aca="false">B4960-B4959</f>
        <v>1.55</v>
      </c>
      <c r="E4960" s="28" t="n">
        <f aca="false">C4960-C4959</f>
        <v>1.75</v>
      </c>
      <c r="F4960" s="29" t="n">
        <f aca="false">Inputs!$B$5*B4960+Inputs!$B$6*C4960</f>
        <v>5279000</v>
      </c>
      <c r="G4960" s="29" t="n">
        <f aca="false">Inputs!$B$5*D4960</f>
        <v>155000</v>
      </c>
      <c r="H4960" s="29" t="n">
        <f aca="false">Inputs!$B$6*E4960</f>
        <v>-87500</v>
      </c>
      <c r="I4960" s="29" t="n">
        <f aca="false">G4960+H4960</f>
        <v>67499.9999999997</v>
      </c>
      <c r="J4960" s="29" t="n">
        <f aca="false">J4959+I4960</f>
        <v>3920500</v>
      </c>
    </row>
    <row r="4961" customFormat="false" ht="15" hidden="false" customHeight="false" outlineLevel="0" collapsed="false">
      <c r="A4961" s="26" t="n">
        <v>44690</v>
      </c>
      <c r="B4961" s="27" t="n">
        <v>103.08</v>
      </c>
      <c r="C4961" s="27" t="n">
        <v>106.67</v>
      </c>
      <c r="D4961" s="28" t="n">
        <f aca="false">B4961-B4960</f>
        <v>-6.64</v>
      </c>
      <c r="E4961" s="28" t="n">
        <f aca="false">C4961-C4960</f>
        <v>-7.19</v>
      </c>
      <c r="F4961" s="29" t="n">
        <f aca="false">Inputs!$B$5*B4961+Inputs!$B$6*C4961</f>
        <v>4974500</v>
      </c>
      <c r="G4961" s="29" t="n">
        <f aca="false">Inputs!$B$5*D4961</f>
        <v>-664000</v>
      </c>
      <c r="H4961" s="29" t="n">
        <f aca="false">Inputs!$B$6*E4961</f>
        <v>359500</v>
      </c>
      <c r="I4961" s="29" t="n">
        <f aca="false">G4961+H4961</f>
        <v>-304500</v>
      </c>
      <c r="J4961" s="29" t="n">
        <f aca="false">J4960+I4961</f>
        <v>3616000</v>
      </c>
    </row>
    <row r="4962" customFormat="false" ht="15" hidden="false" customHeight="false" outlineLevel="0" collapsed="false">
      <c r="A4962" s="26" t="n">
        <v>44691</v>
      </c>
      <c r="B4962" s="27" t="n">
        <v>99.74</v>
      </c>
      <c r="C4962" s="27" t="n">
        <v>102.61</v>
      </c>
      <c r="D4962" s="28" t="n">
        <f aca="false">B4962-B4961</f>
        <v>-3.34</v>
      </c>
      <c r="E4962" s="28" t="n">
        <f aca="false">C4962-C4961</f>
        <v>-4.06</v>
      </c>
      <c r="F4962" s="29" t="n">
        <f aca="false">Inputs!$B$5*B4962+Inputs!$B$6*C4962</f>
        <v>4843500</v>
      </c>
      <c r="G4962" s="29" t="n">
        <f aca="false">Inputs!$B$5*D4962</f>
        <v>-334000</v>
      </c>
      <c r="H4962" s="29" t="n">
        <f aca="false">Inputs!$B$6*E4962</f>
        <v>203000</v>
      </c>
      <c r="I4962" s="29" t="n">
        <f aca="false">G4962+H4962</f>
        <v>-131000</v>
      </c>
      <c r="J4962" s="29" t="n">
        <f aca="false">J4961+I4962</f>
        <v>3485000</v>
      </c>
    </row>
    <row r="4963" customFormat="false" ht="15" hidden="false" customHeight="false" outlineLevel="0" collapsed="false">
      <c r="A4963" s="26" t="n">
        <v>44692</v>
      </c>
      <c r="B4963" s="27" t="n">
        <v>105.5</v>
      </c>
      <c r="C4963" s="27" t="n">
        <v>107.7</v>
      </c>
      <c r="D4963" s="28" t="n">
        <f aca="false">B4963-B4962</f>
        <v>5.76000000000001</v>
      </c>
      <c r="E4963" s="28" t="n">
        <f aca="false">C4963-C4962</f>
        <v>5.09</v>
      </c>
      <c r="F4963" s="29" t="n">
        <f aca="false">Inputs!$B$5*B4963+Inputs!$B$6*C4963</f>
        <v>5165000</v>
      </c>
      <c r="G4963" s="29" t="n">
        <f aca="false">Inputs!$B$5*D4963</f>
        <v>576000.000000001</v>
      </c>
      <c r="H4963" s="29" t="n">
        <f aca="false">Inputs!$B$6*E4963</f>
        <v>-254500</v>
      </c>
      <c r="I4963" s="29" t="n">
        <f aca="false">G4963+H4963</f>
        <v>321500</v>
      </c>
      <c r="J4963" s="29" t="n">
        <f aca="false">J4962+I4963</f>
        <v>3806500</v>
      </c>
    </row>
    <row r="4964" customFormat="false" ht="15" hidden="false" customHeight="false" outlineLevel="0" collapsed="false">
      <c r="A4964" s="26" t="n">
        <v>44693</v>
      </c>
      <c r="B4964" s="27" t="n">
        <v>106.15</v>
      </c>
      <c r="C4964" s="27" t="n">
        <v>108.06</v>
      </c>
      <c r="D4964" s="28" t="n">
        <f aca="false">B4964-B4963</f>
        <v>0.650000000000006</v>
      </c>
      <c r="E4964" s="28" t="n">
        <f aca="false">C4964-C4963</f>
        <v>0.359999999999999</v>
      </c>
      <c r="F4964" s="29" t="n">
        <f aca="false">Inputs!$B$5*B4964+Inputs!$B$6*C4964</f>
        <v>5212000</v>
      </c>
      <c r="G4964" s="29" t="n">
        <f aca="false">Inputs!$B$5*D4964</f>
        <v>65000.0000000006</v>
      </c>
      <c r="H4964" s="29" t="n">
        <f aca="false">Inputs!$B$6*E4964</f>
        <v>-18000</v>
      </c>
      <c r="I4964" s="29" t="n">
        <f aca="false">G4964+H4964</f>
        <v>47000.0000000006</v>
      </c>
      <c r="J4964" s="29" t="n">
        <f aca="false">J4963+I4964</f>
        <v>3853500</v>
      </c>
    </row>
    <row r="4965" customFormat="false" ht="15" hidden="false" customHeight="false" outlineLevel="0" collapsed="false">
      <c r="A4965" s="26" t="n">
        <v>44694</v>
      </c>
      <c r="B4965" s="27" t="n">
        <v>110.52</v>
      </c>
      <c r="C4965" s="27" t="n">
        <v>112.12</v>
      </c>
      <c r="D4965" s="28" t="n">
        <f aca="false">B4965-B4964</f>
        <v>4.36999999999999</v>
      </c>
      <c r="E4965" s="28" t="n">
        <f aca="false">C4965-C4964</f>
        <v>4.06</v>
      </c>
      <c r="F4965" s="29" t="n">
        <f aca="false">Inputs!$B$5*B4965+Inputs!$B$6*C4965</f>
        <v>5446000</v>
      </c>
      <c r="G4965" s="29" t="n">
        <f aca="false">Inputs!$B$5*D4965</f>
        <v>436999.999999999</v>
      </c>
      <c r="H4965" s="29" t="n">
        <f aca="false">Inputs!$B$6*E4965</f>
        <v>-203000</v>
      </c>
      <c r="I4965" s="29" t="n">
        <f aca="false">G4965+H4965</f>
        <v>233999.999999999</v>
      </c>
      <c r="J4965" s="29" t="n">
        <f aca="false">J4964+I4965</f>
        <v>4087500</v>
      </c>
    </row>
    <row r="4966" customFormat="false" ht="15" hidden="false" customHeight="false" outlineLevel="0" collapsed="false">
      <c r="A4966" s="26" t="n">
        <v>44697</v>
      </c>
      <c r="B4966" s="27" t="n">
        <v>114.07</v>
      </c>
      <c r="C4966" s="27" t="n">
        <v>114.86</v>
      </c>
      <c r="D4966" s="28" t="n">
        <f aca="false">B4966-B4965</f>
        <v>3.55</v>
      </c>
      <c r="E4966" s="28" t="n">
        <f aca="false">C4966-C4965</f>
        <v>2.74</v>
      </c>
      <c r="F4966" s="29" t="n">
        <f aca="false">Inputs!$B$5*B4966+Inputs!$B$6*C4966</f>
        <v>5664000</v>
      </c>
      <c r="G4966" s="29" t="n">
        <f aca="false">Inputs!$B$5*D4966</f>
        <v>355000</v>
      </c>
      <c r="H4966" s="29" t="n">
        <f aca="false">Inputs!$B$6*E4966</f>
        <v>-137000</v>
      </c>
      <c r="I4966" s="29" t="n">
        <f aca="false">G4966+H4966</f>
        <v>218000</v>
      </c>
      <c r="J4966" s="29" t="n">
        <f aca="false">J4965+I4966</f>
        <v>4305500</v>
      </c>
    </row>
    <row r="4967" customFormat="false" ht="15" hidden="false" customHeight="false" outlineLevel="0" collapsed="false">
      <c r="A4967" s="26" t="n">
        <v>44698</v>
      </c>
      <c r="B4967" s="27" t="n">
        <v>112.31</v>
      </c>
      <c r="C4967" s="27" t="n">
        <v>112.89</v>
      </c>
      <c r="D4967" s="28" t="n">
        <f aca="false">B4967-B4966</f>
        <v>-1.75999999999999</v>
      </c>
      <c r="E4967" s="28" t="n">
        <f aca="false">C4967-C4966</f>
        <v>-1.97</v>
      </c>
      <c r="F4967" s="29" t="n">
        <f aca="false">Inputs!$B$5*B4967+Inputs!$B$6*C4967</f>
        <v>5586500</v>
      </c>
      <c r="G4967" s="29" t="n">
        <f aca="false">Inputs!$B$5*D4967</f>
        <v>-175999.999999999</v>
      </c>
      <c r="H4967" s="29" t="n">
        <f aca="false">Inputs!$B$6*E4967</f>
        <v>98499.9999999999</v>
      </c>
      <c r="I4967" s="29" t="n">
        <f aca="false">G4967+H4967</f>
        <v>-77499.9999999992</v>
      </c>
      <c r="J4967" s="29" t="n">
        <f aca="false">J4966+I4967</f>
        <v>4228000</v>
      </c>
    </row>
    <row r="4968" customFormat="false" ht="15" hidden="false" customHeight="false" outlineLevel="0" collapsed="false">
      <c r="A4968" s="26" t="n">
        <v>44699</v>
      </c>
      <c r="B4968" s="27" t="n">
        <v>109.67</v>
      </c>
      <c r="C4968" s="27" t="n">
        <v>110.04</v>
      </c>
      <c r="D4968" s="28" t="n">
        <f aca="false">B4968-B4967</f>
        <v>-2.64</v>
      </c>
      <c r="E4968" s="28" t="n">
        <f aca="false">C4968-C4967</f>
        <v>-2.84999999999999</v>
      </c>
      <c r="F4968" s="29" t="n">
        <f aca="false">Inputs!$B$5*B4968+Inputs!$B$6*C4968</f>
        <v>5465000</v>
      </c>
      <c r="G4968" s="29" t="n">
        <f aca="false">Inputs!$B$5*D4968</f>
        <v>-264000</v>
      </c>
      <c r="H4968" s="29" t="n">
        <f aca="false">Inputs!$B$6*E4968</f>
        <v>142500</v>
      </c>
      <c r="I4968" s="29" t="n">
        <f aca="false">G4968+H4968</f>
        <v>-121500</v>
      </c>
      <c r="J4968" s="29" t="n">
        <f aca="false">J4967+I4968</f>
        <v>4106500</v>
      </c>
    </row>
    <row r="4969" customFormat="false" ht="15" hidden="false" customHeight="false" outlineLevel="0" collapsed="false">
      <c r="A4969" s="26" t="n">
        <v>44700</v>
      </c>
      <c r="B4969" s="27" t="n">
        <v>112.21</v>
      </c>
      <c r="C4969" s="27" t="n">
        <v>113.22</v>
      </c>
      <c r="D4969" s="28" t="n">
        <f aca="false">B4969-B4968</f>
        <v>2.53999999999999</v>
      </c>
      <c r="E4969" s="28" t="n">
        <f aca="false">C4969-C4968</f>
        <v>3.17999999999999</v>
      </c>
      <c r="F4969" s="29" t="n">
        <f aca="false">Inputs!$B$5*B4969+Inputs!$B$6*C4969</f>
        <v>5560000</v>
      </c>
      <c r="G4969" s="29" t="n">
        <f aca="false">Inputs!$B$5*D4969</f>
        <v>253999.999999999</v>
      </c>
      <c r="H4969" s="29" t="n">
        <f aca="false">Inputs!$B$6*E4969</f>
        <v>-159000</v>
      </c>
      <c r="I4969" s="29" t="n">
        <f aca="false">G4969+H4969</f>
        <v>94999.9999999996</v>
      </c>
      <c r="J4969" s="29" t="n">
        <f aca="false">J4968+I4969</f>
        <v>4201500</v>
      </c>
    </row>
    <row r="4970" customFormat="false" ht="15" hidden="false" customHeight="false" outlineLevel="0" collapsed="false">
      <c r="A4970" s="26" t="n">
        <v>44701</v>
      </c>
      <c r="B4970" s="27" t="n">
        <v>112.63</v>
      </c>
      <c r="C4970" s="27" t="n">
        <v>113.63</v>
      </c>
      <c r="D4970" s="28" t="n">
        <f aca="false">B4970-B4969</f>
        <v>0.420000000000002</v>
      </c>
      <c r="E4970" s="28" t="n">
        <f aca="false">C4970-C4969</f>
        <v>0.409999999999997</v>
      </c>
      <c r="F4970" s="29" t="n">
        <f aca="false">Inputs!$B$5*B4970+Inputs!$B$6*C4970</f>
        <v>5581500</v>
      </c>
      <c r="G4970" s="29" t="n">
        <f aca="false">Inputs!$B$5*D4970</f>
        <v>42000.0000000002</v>
      </c>
      <c r="H4970" s="29" t="n">
        <f aca="false">Inputs!$B$6*E4970</f>
        <v>-20499.9999999998</v>
      </c>
      <c r="I4970" s="29" t="n">
        <f aca="false">G4970+H4970</f>
        <v>21500.0000000003</v>
      </c>
      <c r="J4970" s="29" t="n">
        <f aca="false">J4969+I4970</f>
        <v>4223000</v>
      </c>
    </row>
    <row r="4971" customFormat="false" ht="15" hidden="false" customHeight="false" outlineLevel="0" collapsed="false">
      <c r="A4971" s="26" t="n">
        <v>44704</v>
      </c>
      <c r="B4971" s="27" t="n">
        <v>110.32</v>
      </c>
      <c r="C4971" s="27" t="n">
        <v>115.13</v>
      </c>
      <c r="D4971" s="28" t="n">
        <f aca="false">B4971-B4970</f>
        <v>-2.31</v>
      </c>
      <c r="E4971" s="28" t="n">
        <f aca="false">C4971-C4970</f>
        <v>1.5</v>
      </c>
      <c r="F4971" s="29" t="n">
        <f aca="false">Inputs!$B$5*B4971+Inputs!$B$6*C4971</f>
        <v>5275500</v>
      </c>
      <c r="G4971" s="29" t="n">
        <f aca="false">Inputs!$B$5*D4971</f>
        <v>-231000</v>
      </c>
      <c r="H4971" s="29" t="n">
        <f aca="false">Inputs!$B$6*E4971</f>
        <v>-75000</v>
      </c>
      <c r="I4971" s="29" t="n">
        <f aca="false">G4971+H4971</f>
        <v>-306000</v>
      </c>
      <c r="J4971" s="29" t="n">
        <f aca="false">J4970+I4971</f>
        <v>3917000</v>
      </c>
    </row>
    <row r="4972" customFormat="false" ht="15" hidden="false" customHeight="false" outlineLevel="0" collapsed="false">
      <c r="A4972" s="26" t="n">
        <v>44705</v>
      </c>
      <c r="B4972" s="27" t="n">
        <v>112.55</v>
      </c>
      <c r="C4972" s="27" t="n">
        <v>115.77</v>
      </c>
      <c r="D4972" s="28" t="n">
        <f aca="false">B4972-B4971</f>
        <v>2.23</v>
      </c>
      <c r="E4972" s="28" t="n">
        <f aca="false">C4972-C4971</f>
        <v>0.640000000000001</v>
      </c>
      <c r="F4972" s="29" t="n">
        <f aca="false">Inputs!$B$5*B4972+Inputs!$B$6*C4972</f>
        <v>5466500</v>
      </c>
      <c r="G4972" s="29" t="n">
        <f aca="false">Inputs!$B$5*D4972</f>
        <v>223000</v>
      </c>
      <c r="H4972" s="29" t="n">
        <f aca="false">Inputs!$B$6*E4972</f>
        <v>-32000</v>
      </c>
      <c r="I4972" s="29" t="n">
        <f aca="false">G4972+H4972</f>
        <v>191000</v>
      </c>
      <c r="J4972" s="29" t="n">
        <f aca="false">J4971+I4972</f>
        <v>4108000</v>
      </c>
    </row>
    <row r="4973" customFormat="false" ht="15" hidden="false" customHeight="false" outlineLevel="0" collapsed="false">
      <c r="A4973" s="26" t="n">
        <v>44706</v>
      </c>
      <c r="B4973" s="27" t="n">
        <v>112.88</v>
      </c>
      <c r="C4973" s="27" t="n">
        <v>116.41</v>
      </c>
      <c r="D4973" s="28" t="n">
        <f aca="false">B4973-B4972</f>
        <v>0.329999999999998</v>
      </c>
      <c r="E4973" s="28" t="n">
        <f aca="false">C4973-C4972</f>
        <v>0.640000000000001</v>
      </c>
      <c r="F4973" s="29" t="n">
        <f aca="false">Inputs!$B$5*B4973+Inputs!$B$6*C4973</f>
        <v>5467500</v>
      </c>
      <c r="G4973" s="29" t="n">
        <f aca="false">Inputs!$B$5*D4973</f>
        <v>32999.9999999998</v>
      </c>
      <c r="H4973" s="29" t="n">
        <f aca="false">Inputs!$B$6*E4973</f>
        <v>-32000</v>
      </c>
      <c r="I4973" s="29" t="n">
        <f aca="false">G4973+H4973</f>
        <v>999.999999999804</v>
      </c>
      <c r="J4973" s="29" t="n">
        <f aca="false">J4972+I4973</f>
        <v>4109000</v>
      </c>
    </row>
    <row r="4974" customFormat="false" ht="15" hidden="false" customHeight="false" outlineLevel="0" collapsed="false">
      <c r="A4974" s="26" t="n">
        <v>44707</v>
      </c>
      <c r="B4974" s="27" t="n">
        <v>116.19</v>
      </c>
      <c r="C4974" s="27" t="n">
        <v>119.81</v>
      </c>
      <c r="D4974" s="28" t="n">
        <f aca="false">B4974-B4973</f>
        <v>3.31</v>
      </c>
      <c r="E4974" s="28" t="n">
        <f aca="false">C4974-C4973</f>
        <v>3.40000000000001</v>
      </c>
      <c r="F4974" s="29" t="n">
        <f aca="false">Inputs!$B$5*B4974+Inputs!$B$6*C4974</f>
        <v>5628500</v>
      </c>
      <c r="G4974" s="29" t="n">
        <f aca="false">Inputs!$B$5*D4974</f>
        <v>331000</v>
      </c>
      <c r="H4974" s="29" t="n">
        <f aca="false">Inputs!$B$6*E4974</f>
        <v>-170000</v>
      </c>
      <c r="I4974" s="29" t="n">
        <f aca="false">G4974+H4974</f>
        <v>161000</v>
      </c>
      <c r="J4974" s="29" t="n">
        <f aca="false">J4973+I4974</f>
        <v>4270000</v>
      </c>
    </row>
    <row r="4975" customFormat="false" ht="15" hidden="false" customHeight="false" outlineLevel="0" collapsed="false">
      <c r="A4975" s="26" t="n">
        <v>44708</v>
      </c>
      <c r="B4975" s="27" t="n">
        <v>114.96</v>
      </c>
      <c r="C4975" s="27" t="n">
        <v>121.19</v>
      </c>
      <c r="D4975" s="28" t="n">
        <f aca="false">B4975-B4974</f>
        <v>-1.23</v>
      </c>
      <c r="E4975" s="28" t="n">
        <f aca="false">C4975-C4974</f>
        <v>1.38</v>
      </c>
      <c r="F4975" s="29" t="n">
        <f aca="false">Inputs!$B$5*B4975+Inputs!$B$6*C4975</f>
        <v>5436500</v>
      </c>
      <c r="G4975" s="29" t="n">
        <f aca="false">Inputs!$B$5*D4975</f>
        <v>-123000</v>
      </c>
      <c r="H4975" s="29" t="n">
        <f aca="false">Inputs!$B$6*E4975</f>
        <v>-68999.9999999998</v>
      </c>
      <c r="I4975" s="29" t="n">
        <f aca="false">G4975+H4975</f>
        <v>-192000</v>
      </c>
      <c r="J4975" s="29" t="n">
        <f aca="false">J4974+I4975</f>
        <v>4078000</v>
      </c>
    </row>
    <row r="4976" customFormat="false" ht="15" hidden="false" customHeight="false" outlineLevel="0" collapsed="false">
      <c r="A4976" s="26" t="n">
        <v>44712</v>
      </c>
      <c r="B4976" s="27" t="n">
        <v>114.38</v>
      </c>
      <c r="C4976" s="27" t="n">
        <v>125.53</v>
      </c>
      <c r="D4976" s="28" t="n">
        <f aca="false">B4976-B4975</f>
        <v>-0.579999999999998</v>
      </c>
      <c r="E4976" s="28" t="n">
        <f aca="false">C4976-C4975</f>
        <v>4.34</v>
      </c>
      <c r="F4976" s="29" t="n">
        <f aca="false">Inputs!$B$5*B4976+Inputs!$B$6*C4976</f>
        <v>5161500</v>
      </c>
      <c r="G4976" s="29" t="n">
        <f aca="false">Inputs!$B$5*D4976</f>
        <v>-57999.9999999998</v>
      </c>
      <c r="H4976" s="29" t="n">
        <f aca="false">Inputs!$B$6*E4976</f>
        <v>-217000</v>
      </c>
      <c r="I4976" s="29" t="n">
        <f aca="false">G4976+H4976</f>
        <v>-275000</v>
      </c>
      <c r="J4976" s="29" t="n">
        <f aca="false">J4975+I4976</f>
        <v>3803000</v>
      </c>
    </row>
    <row r="4977" customFormat="false" ht="15" hidden="false" customHeight="false" outlineLevel="0" collapsed="false">
      <c r="A4977" s="26" t="n">
        <v>44713</v>
      </c>
      <c r="B4977" s="27" t="n">
        <v>115.26</v>
      </c>
      <c r="C4977" s="27" t="n">
        <v>122.2</v>
      </c>
      <c r="D4977" s="28" t="n">
        <f aca="false">B4977-B4976</f>
        <v>0.88000000000001</v>
      </c>
      <c r="E4977" s="28" t="n">
        <f aca="false">C4977-C4976</f>
        <v>-3.33</v>
      </c>
      <c r="F4977" s="29" t="n">
        <f aca="false">Inputs!$B$5*B4977+Inputs!$B$6*C4977</f>
        <v>5416000</v>
      </c>
      <c r="G4977" s="29" t="n">
        <f aca="false">Inputs!$B$5*D4977</f>
        <v>88000.000000001</v>
      </c>
      <c r="H4977" s="29" t="n">
        <f aca="false">Inputs!$B$6*E4977</f>
        <v>166500</v>
      </c>
      <c r="I4977" s="29" t="n">
        <f aca="false">G4977+H4977</f>
        <v>254500.000000001</v>
      </c>
      <c r="J4977" s="29" t="n">
        <f aca="false">J4976+I4977</f>
        <v>4057500</v>
      </c>
    </row>
    <row r="4978" customFormat="false" ht="15" hidden="false" customHeight="false" outlineLevel="0" collapsed="false">
      <c r="A4978" s="26" t="n">
        <v>44715</v>
      </c>
      <c r="B4978" s="27" t="n">
        <v>118.97</v>
      </c>
      <c r="C4978" s="27" t="n">
        <v>125.68</v>
      </c>
      <c r="D4978" s="28" t="n">
        <f aca="false">B4978-B4977</f>
        <v>3.70999999999999</v>
      </c>
      <c r="E4978" s="28" t="n">
        <f aca="false">C4978-C4977</f>
        <v>3.48</v>
      </c>
      <c r="F4978" s="29" t="n">
        <f aca="false">Inputs!$B$5*B4978+Inputs!$B$6*C4978</f>
        <v>5613000</v>
      </c>
      <c r="G4978" s="29" t="n">
        <f aca="false">Inputs!$B$5*D4978</f>
        <v>370999.999999999</v>
      </c>
      <c r="H4978" s="29" t="n">
        <f aca="false">Inputs!$B$6*E4978</f>
        <v>-174000</v>
      </c>
      <c r="I4978" s="29" t="n">
        <f aca="false">G4978+H4978</f>
        <v>196999.999999999</v>
      </c>
      <c r="J4978" s="29" t="n">
        <f aca="false">J4977+I4978</f>
        <v>4254500</v>
      </c>
    </row>
    <row r="4979" customFormat="false" ht="15" hidden="false" customHeight="false" outlineLevel="0" collapsed="false">
      <c r="A4979" s="26" t="n">
        <v>44718</v>
      </c>
      <c r="B4979" s="27" t="n">
        <v>118.41</v>
      </c>
      <c r="C4979" s="27" t="n">
        <v>124.99</v>
      </c>
      <c r="D4979" s="28" t="n">
        <f aca="false">B4979-B4978</f>
        <v>-0.560000000000002</v>
      </c>
      <c r="E4979" s="28" t="n">
        <f aca="false">C4979-C4978</f>
        <v>-0.690000000000012</v>
      </c>
      <c r="F4979" s="29" t="n">
        <f aca="false">Inputs!$B$5*B4979+Inputs!$B$6*C4979</f>
        <v>5591500</v>
      </c>
      <c r="G4979" s="29" t="n">
        <f aca="false">Inputs!$B$5*D4979</f>
        <v>-56000.0000000002</v>
      </c>
      <c r="H4979" s="29" t="n">
        <f aca="false">Inputs!$B$6*E4979</f>
        <v>34500.0000000006</v>
      </c>
      <c r="I4979" s="29" t="n">
        <f aca="false">G4979+H4979</f>
        <v>-21499.9999999996</v>
      </c>
      <c r="J4979" s="29" t="n">
        <f aca="false">J4978+I4979</f>
        <v>4233000</v>
      </c>
    </row>
    <row r="4980" customFormat="false" ht="15" hidden="false" customHeight="false" outlineLevel="0" collapsed="false">
      <c r="A4980" s="26" t="n">
        <v>44719</v>
      </c>
      <c r="B4980" s="27" t="n">
        <v>119.55</v>
      </c>
      <c r="C4980" s="27" t="n">
        <v>126.89</v>
      </c>
      <c r="D4980" s="28" t="n">
        <f aca="false">B4980-B4979</f>
        <v>1.14</v>
      </c>
      <c r="E4980" s="28" t="n">
        <f aca="false">C4980-C4979</f>
        <v>1.90000000000001</v>
      </c>
      <c r="F4980" s="29" t="n">
        <f aca="false">Inputs!$B$5*B4980+Inputs!$B$6*C4980</f>
        <v>5610500</v>
      </c>
      <c r="G4980" s="29" t="n">
        <f aca="false">Inputs!$B$5*D4980</f>
        <v>114000</v>
      </c>
      <c r="H4980" s="29" t="n">
        <f aca="false">Inputs!$B$6*E4980</f>
        <v>-95000.0000000003</v>
      </c>
      <c r="I4980" s="29" t="n">
        <f aca="false">G4980+H4980</f>
        <v>18999.9999999998</v>
      </c>
      <c r="J4980" s="29" t="n">
        <f aca="false">J4979+I4980</f>
        <v>4252000</v>
      </c>
    </row>
    <row r="4981" customFormat="false" ht="15" hidden="false" customHeight="false" outlineLevel="0" collapsed="false">
      <c r="A4981" s="26" t="n">
        <v>44720</v>
      </c>
      <c r="B4981" s="27" t="n">
        <v>121.94</v>
      </c>
      <c r="C4981" s="27" t="n">
        <v>129.2</v>
      </c>
      <c r="D4981" s="28" t="n">
        <f aca="false">B4981-B4980</f>
        <v>2.39</v>
      </c>
      <c r="E4981" s="28" t="n">
        <f aca="false">C4981-C4980</f>
        <v>2.30999999999999</v>
      </c>
      <c r="F4981" s="29" t="n">
        <f aca="false">Inputs!$B$5*B4981+Inputs!$B$6*C4981</f>
        <v>5734000</v>
      </c>
      <c r="G4981" s="29" t="n">
        <f aca="false">Inputs!$B$5*D4981</f>
        <v>239000</v>
      </c>
      <c r="H4981" s="29" t="n">
        <f aca="false">Inputs!$B$6*E4981</f>
        <v>-115499.999999999</v>
      </c>
      <c r="I4981" s="29" t="n">
        <f aca="false">G4981+H4981</f>
        <v>123500.000000001</v>
      </c>
      <c r="J4981" s="29" t="n">
        <f aca="false">J4980+I4981</f>
        <v>4375500</v>
      </c>
    </row>
    <row r="4982" customFormat="false" ht="15" hidden="false" customHeight="false" outlineLevel="0" collapsed="false">
      <c r="A4982" s="26" t="n">
        <v>44721</v>
      </c>
      <c r="B4982" s="27" t="n">
        <v>121.52</v>
      </c>
      <c r="C4982" s="27" t="n">
        <v>128.47</v>
      </c>
      <c r="D4982" s="28" t="n">
        <f aca="false">B4982-B4981</f>
        <v>-0.420000000000002</v>
      </c>
      <c r="E4982" s="28" t="n">
        <f aca="false">C4982-C4981</f>
        <v>-0.72999999999999</v>
      </c>
      <c r="F4982" s="29" t="n">
        <f aca="false">Inputs!$B$5*B4982+Inputs!$B$6*C4982</f>
        <v>5728500</v>
      </c>
      <c r="G4982" s="29" t="n">
        <f aca="false">Inputs!$B$5*D4982</f>
        <v>-42000.0000000002</v>
      </c>
      <c r="H4982" s="29" t="n">
        <f aca="false">Inputs!$B$6*E4982</f>
        <v>36499.9999999995</v>
      </c>
      <c r="I4982" s="29" t="n">
        <f aca="false">G4982+H4982</f>
        <v>-5500.00000000068</v>
      </c>
      <c r="J4982" s="29" t="n">
        <f aca="false">J4981+I4982</f>
        <v>4370000</v>
      </c>
    </row>
    <row r="4983" customFormat="false" ht="15" hidden="false" customHeight="false" outlineLevel="0" collapsed="false">
      <c r="A4983" s="26" t="n">
        <v>44722</v>
      </c>
      <c r="B4983" s="27" t="n">
        <v>120.73</v>
      </c>
      <c r="C4983" s="27" t="n">
        <v>127.44</v>
      </c>
      <c r="D4983" s="28" t="n">
        <f aca="false">B4983-B4982</f>
        <v>-0.789999999999992</v>
      </c>
      <c r="E4983" s="28" t="n">
        <f aca="false">C4983-C4982</f>
        <v>-1.03</v>
      </c>
      <c r="F4983" s="29" t="n">
        <f aca="false">Inputs!$B$5*B4983+Inputs!$B$6*C4983</f>
        <v>5701000</v>
      </c>
      <c r="G4983" s="29" t="n">
        <f aca="false">Inputs!$B$5*D4983</f>
        <v>-78999.9999999992</v>
      </c>
      <c r="H4983" s="29" t="n">
        <f aca="false">Inputs!$B$6*E4983</f>
        <v>51500.0000000001</v>
      </c>
      <c r="I4983" s="29" t="n">
        <f aca="false">G4983+H4983</f>
        <v>-27499.9999999991</v>
      </c>
      <c r="J4983" s="29" t="n">
        <f aca="false">J4982+I4983</f>
        <v>4342500</v>
      </c>
    </row>
    <row r="4984" customFormat="false" ht="15" hidden="false" customHeight="false" outlineLevel="0" collapsed="false">
      <c r="A4984" s="26" t="n">
        <v>44725</v>
      </c>
      <c r="B4984" s="27" t="n">
        <v>120.92</v>
      </c>
      <c r="C4984" s="27" t="n">
        <v>128.44</v>
      </c>
      <c r="D4984" s="28" t="n">
        <f aca="false">B4984-B4983</f>
        <v>0.189999999999998</v>
      </c>
      <c r="E4984" s="28" t="n">
        <f aca="false">C4984-C4983</f>
        <v>1</v>
      </c>
      <c r="F4984" s="29" t="n">
        <f aca="false">Inputs!$B$5*B4984+Inputs!$B$6*C4984</f>
        <v>5670000</v>
      </c>
      <c r="G4984" s="29" t="n">
        <f aca="false">Inputs!$B$5*D4984</f>
        <v>18999.9999999998</v>
      </c>
      <c r="H4984" s="29" t="n">
        <f aca="false">Inputs!$B$6*E4984</f>
        <v>-50000</v>
      </c>
      <c r="I4984" s="29" t="n">
        <f aca="false">G4984+H4984</f>
        <v>-31000.0000000002</v>
      </c>
      <c r="J4984" s="29" t="n">
        <f aca="false">J4983+I4984</f>
        <v>4311500</v>
      </c>
    </row>
    <row r="4985" customFormat="false" ht="15" hidden="false" customHeight="false" outlineLevel="0" collapsed="false">
      <c r="A4985" s="26" t="n">
        <v>44726</v>
      </c>
      <c r="B4985" s="27" t="n">
        <v>118.92</v>
      </c>
      <c r="C4985" s="27" t="n">
        <v>127.02</v>
      </c>
      <c r="D4985" s="28" t="n">
        <f aca="false">B4985-B4984</f>
        <v>-2</v>
      </c>
      <c r="E4985" s="28" t="n">
        <f aca="false">C4985-C4984</f>
        <v>-1.42</v>
      </c>
      <c r="F4985" s="29" t="n">
        <f aca="false">Inputs!$B$5*B4985+Inputs!$B$6*C4985</f>
        <v>5541000</v>
      </c>
      <c r="G4985" s="29" t="n">
        <f aca="false">Inputs!$B$5*D4985</f>
        <v>-200000</v>
      </c>
      <c r="H4985" s="29" t="n">
        <f aca="false">Inputs!$B$6*E4985</f>
        <v>71000.0000000001</v>
      </c>
      <c r="I4985" s="29" t="n">
        <f aca="false">G4985+H4985</f>
        <v>-129000</v>
      </c>
      <c r="J4985" s="29" t="n">
        <f aca="false">J4984+I4985</f>
        <v>4182500</v>
      </c>
    </row>
    <row r="4986" customFormat="false" ht="15" hidden="false" customHeight="false" outlineLevel="0" collapsed="false">
      <c r="A4986" s="26" t="n">
        <v>44727</v>
      </c>
      <c r="B4986" s="27" t="n">
        <v>115.32</v>
      </c>
      <c r="C4986" s="27" t="n">
        <v>124.96</v>
      </c>
      <c r="D4986" s="28" t="n">
        <f aca="false">B4986-B4985</f>
        <v>-3.60000000000001</v>
      </c>
      <c r="E4986" s="28" t="n">
        <f aca="false">C4986-C4985</f>
        <v>-2.06</v>
      </c>
      <c r="F4986" s="29" t="n">
        <f aca="false">Inputs!$B$5*B4986+Inputs!$B$6*C4986</f>
        <v>5284000</v>
      </c>
      <c r="G4986" s="29" t="n">
        <f aca="false">Inputs!$B$5*D4986</f>
        <v>-360000.000000001</v>
      </c>
      <c r="H4986" s="29" t="n">
        <f aca="false">Inputs!$B$6*E4986</f>
        <v>103000</v>
      </c>
      <c r="I4986" s="29" t="n">
        <f aca="false">G4986+H4986</f>
        <v>-257000.000000001</v>
      </c>
      <c r="J4986" s="29" t="n">
        <f aca="false">J4985+I4986</f>
        <v>3925500</v>
      </c>
    </row>
    <row r="4987" customFormat="false" ht="15" hidden="false" customHeight="false" outlineLevel="0" collapsed="false">
      <c r="A4987" s="26" t="n">
        <v>44728</v>
      </c>
      <c r="B4987" s="27" t="n">
        <v>117.56</v>
      </c>
      <c r="C4987" s="27" t="n">
        <v>125.78</v>
      </c>
      <c r="D4987" s="28" t="n">
        <f aca="false">B4987-B4986</f>
        <v>2.24000000000001</v>
      </c>
      <c r="E4987" s="28" t="n">
        <f aca="false">C4987-C4986</f>
        <v>0.820000000000007</v>
      </c>
      <c r="F4987" s="29" t="n">
        <f aca="false">Inputs!$B$5*B4987+Inputs!$B$6*C4987</f>
        <v>5467000</v>
      </c>
      <c r="G4987" s="29" t="n">
        <f aca="false">Inputs!$B$5*D4987</f>
        <v>224000.000000001</v>
      </c>
      <c r="H4987" s="29" t="n">
        <f aca="false">Inputs!$B$6*E4987</f>
        <v>-41000.0000000004</v>
      </c>
      <c r="I4987" s="29" t="n">
        <f aca="false">G4987+H4987</f>
        <v>183000.000000001</v>
      </c>
      <c r="J4987" s="29" t="n">
        <f aca="false">J4986+I4987</f>
        <v>4108500</v>
      </c>
    </row>
    <row r="4988" customFormat="false" ht="15" hidden="false" customHeight="false" outlineLevel="0" collapsed="false">
      <c r="A4988" s="26" t="n">
        <v>44729</v>
      </c>
      <c r="B4988" s="27" t="n">
        <v>109.56</v>
      </c>
      <c r="C4988" s="27" t="n">
        <v>119.22</v>
      </c>
      <c r="D4988" s="28" t="n">
        <f aca="false">B4988-B4987</f>
        <v>-8</v>
      </c>
      <c r="E4988" s="28" t="n">
        <f aca="false">C4988-C4987</f>
        <v>-6.56</v>
      </c>
      <c r="F4988" s="29" t="n">
        <f aca="false">Inputs!$B$5*B4988+Inputs!$B$6*C4988</f>
        <v>4995000</v>
      </c>
      <c r="G4988" s="29" t="n">
        <f aca="false">Inputs!$B$5*D4988</f>
        <v>-800000</v>
      </c>
      <c r="H4988" s="29" t="n">
        <f aca="false">Inputs!$B$6*E4988</f>
        <v>328000</v>
      </c>
      <c r="I4988" s="29" t="n">
        <f aca="false">G4988+H4988</f>
        <v>-472000</v>
      </c>
      <c r="J4988" s="29" t="n">
        <f aca="false">J4987+I4988</f>
        <v>3636500</v>
      </c>
    </row>
    <row r="4989" customFormat="false" ht="15" hidden="false" customHeight="false" outlineLevel="0" collapsed="false">
      <c r="A4989" s="26" t="n">
        <v>44733</v>
      </c>
      <c r="B4989" s="27" t="n">
        <v>110.49</v>
      </c>
      <c r="C4989" s="27" t="n">
        <v>118.51</v>
      </c>
      <c r="D4989" s="28" t="n">
        <f aca="false">B4989-B4988</f>
        <v>0.929999999999993</v>
      </c>
      <c r="E4989" s="28" t="n">
        <f aca="false">C4989-C4988</f>
        <v>-0.709999999999994</v>
      </c>
      <c r="F4989" s="29" t="n">
        <f aca="false">Inputs!$B$5*B4989+Inputs!$B$6*C4989</f>
        <v>5123500</v>
      </c>
      <c r="G4989" s="29" t="n">
        <f aca="false">Inputs!$B$5*D4989</f>
        <v>92999.9999999993</v>
      </c>
      <c r="H4989" s="29" t="n">
        <f aca="false">Inputs!$B$6*E4989</f>
        <v>35499.9999999997</v>
      </c>
      <c r="I4989" s="29" t="n">
        <f aca="false">G4989+H4989</f>
        <v>128499.999999999</v>
      </c>
      <c r="J4989" s="29" t="n">
        <f aca="false">J4988+I4989</f>
        <v>3765000</v>
      </c>
    </row>
    <row r="4990" customFormat="false" ht="15" hidden="false" customHeight="false" outlineLevel="0" collapsed="false">
      <c r="A4990" s="26" t="n">
        <v>44734</v>
      </c>
      <c r="B4990" s="27" t="n">
        <v>106.22</v>
      </c>
      <c r="C4990" s="27" t="n">
        <v>115.54</v>
      </c>
      <c r="D4990" s="28" t="n">
        <f aca="false">B4990-B4989</f>
        <v>-4.27</v>
      </c>
      <c r="E4990" s="28" t="n">
        <f aca="false">C4990-C4989</f>
        <v>-2.97</v>
      </c>
      <c r="F4990" s="29" t="n">
        <f aca="false">Inputs!$B$5*B4990+Inputs!$B$6*C4990</f>
        <v>4845000</v>
      </c>
      <c r="G4990" s="29" t="n">
        <f aca="false">Inputs!$B$5*D4990</f>
        <v>-427000</v>
      </c>
      <c r="H4990" s="29" t="n">
        <f aca="false">Inputs!$B$6*E4990</f>
        <v>148500</v>
      </c>
      <c r="I4990" s="29" t="n">
        <f aca="false">G4990+H4990</f>
        <v>-278500</v>
      </c>
      <c r="J4990" s="29" t="n">
        <f aca="false">J4989+I4990</f>
        <v>3486500</v>
      </c>
    </row>
    <row r="4991" customFormat="false" ht="15" hidden="false" customHeight="false" outlineLevel="0" collapsed="false">
      <c r="A4991" s="26" t="n">
        <v>44735</v>
      </c>
      <c r="B4991" s="27" t="n">
        <v>105.75</v>
      </c>
      <c r="C4991" s="27" t="n">
        <v>114.5</v>
      </c>
      <c r="D4991" s="28" t="n">
        <f aca="false">B4991-B4990</f>
        <v>-0.469999999999999</v>
      </c>
      <c r="E4991" s="28" t="n">
        <f aca="false">C4991-C4990</f>
        <v>-1.04000000000001</v>
      </c>
      <c r="F4991" s="29" t="n">
        <f aca="false">Inputs!$B$5*B4991+Inputs!$B$6*C4991</f>
        <v>4850000</v>
      </c>
      <c r="G4991" s="29" t="n">
        <f aca="false">Inputs!$B$5*D4991</f>
        <v>-46999.9999999999</v>
      </c>
      <c r="H4991" s="29" t="n">
        <f aca="false">Inputs!$B$6*E4991</f>
        <v>52000.0000000003</v>
      </c>
      <c r="I4991" s="29" t="n">
        <f aca="false">G4991+H4991</f>
        <v>5000.00000000043</v>
      </c>
      <c r="J4991" s="29" t="n">
        <f aca="false">J4990+I4991</f>
        <v>3491500</v>
      </c>
    </row>
    <row r="4992" customFormat="false" ht="15" hidden="false" customHeight="false" outlineLevel="0" collapsed="false">
      <c r="A4992" s="26" t="n">
        <v>44736</v>
      </c>
      <c r="B4992" s="27" t="n">
        <v>109.07</v>
      </c>
      <c r="C4992" s="27" t="n">
        <v>117.36</v>
      </c>
      <c r="D4992" s="28" t="n">
        <f aca="false">B4992-B4991</f>
        <v>3.31999999999999</v>
      </c>
      <c r="E4992" s="28" t="n">
        <f aca="false">C4992-C4991</f>
        <v>2.86</v>
      </c>
      <c r="F4992" s="29" t="n">
        <f aca="false">Inputs!$B$5*B4992+Inputs!$B$6*C4992</f>
        <v>5039000</v>
      </c>
      <c r="G4992" s="29" t="n">
        <f aca="false">Inputs!$B$5*D4992</f>
        <v>331999.999999999</v>
      </c>
      <c r="H4992" s="29" t="n">
        <f aca="false">Inputs!$B$6*E4992</f>
        <v>-143000</v>
      </c>
      <c r="I4992" s="29" t="n">
        <f aca="false">G4992+H4992</f>
        <v>188999.999999999</v>
      </c>
      <c r="J4992" s="29" t="n">
        <f aca="false">J4991+I4992</f>
        <v>3680500</v>
      </c>
    </row>
    <row r="4993" customFormat="false" ht="15" hidden="false" customHeight="false" outlineLevel="0" collapsed="false">
      <c r="A4993" s="26" t="n">
        <v>44739</v>
      </c>
      <c r="B4993" s="27" t="n">
        <v>111.44</v>
      </c>
      <c r="C4993" s="27" t="n">
        <v>119.69</v>
      </c>
      <c r="D4993" s="28" t="n">
        <f aca="false">B4993-B4992</f>
        <v>2.37</v>
      </c>
      <c r="E4993" s="28" t="n">
        <f aca="false">C4993-C4992</f>
        <v>2.33</v>
      </c>
      <c r="F4993" s="29" t="n">
        <f aca="false">Inputs!$B$5*B4993+Inputs!$B$6*C4993</f>
        <v>5159500</v>
      </c>
      <c r="G4993" s="29" t="n">
        <f aca="false">Inputs!$B$5*D4993</f>
        <v>237000</v>
      </c>
      <c r="H4993" s="29" t="n">
        <f aca="false">Inputs!$B$6*E4993</f>
        <v>-116500</v>
      </c>
      <c r="I4993" s="29" t="n">
        <f aca="false">G4993+H4993</f>
        <v>120500.000000001</v>
      </c>
      <c r="J4993" s="29" t="n">
        <f aca="false">J4992+I4993</f>
        <v>3801000</v>
      </c>
    </row>
    <row r="4994" customFormat="false" ht="15" hidden="false" customHeight="false" outlineLevel="0" collapsed="false">
      <c r="A4994" s="26" t="n">
        <v>44740</v>
      </c>
      <c r="B4994" s="27" t="n">
        <v>113.66</v>
      </c>
      <c r="C4994" s="27" t="n">
        <v>122.21</v>
      </c>
      <c r="D4994" s="28" t="n">
        <f aca="false">B4994-B4993</f>
        <v>2.22</v>
      </c>
      <c r="E4994" s="28" t="n">
        <f aca="false">C4994-C4993</f>
        <v>2.52</v>
      </c>
      <c r="F4994" s="29" t="n">
        <f aca="false">Inputs!$B$5*B4994+Inputs!$B$6*C4994</f>
        <v>5255500</v>
      </c>
      <c r="G4994" s="29" t="n">
        <f aca="false">Inputs!$B$5*D4994</f>
        <v>222000</v>
      </c>
      <c r="H4994" s="29" t="n">
        <f aca="false">Inputs!$B$6*E4994</f>
        <v>-126000</v>
      </c>
      <c r="I4994" s="29" t="n">
        <f aca="false">G4994+H4994</f>
        <v>96000.0000000001</v>
      </c>
      <c r="J4994" s="29" t="n">
        <f aca="false">J4993+I4994</f>
        <v>3897000</v>
      </c>
    </row>
    <row r="4995" customFormat="false" ht="15" hidden="false" customHeight="false" outlineLevel="0" collapsed="false">
      <c r="A4995" s="26" t="n">
        <v>44741</v>
      </c>
      <c r="B4995" s="27" t="n">
        <v>111.65</v>
      </c>
      <c r="C4995" s="27" t="n">
        <v>120.8</v>
      </c>
      <c r="D4995" s="28" t="n">
        <f aca="false">B4995-B4994</f>
        <v>-2.00999999999999</v>
      </c>
      <c r="E4995" s="28" t="n">
        <f aca="false">C4995-C4994</f>
        <v>-1.41</v>
      </c>
      <c r="F4995" s="29" t="n">
        <f aca="false">Inputs!$B$5*B4995+Inputs!$B$6*C4995</f>
        <v>5125000</v>
      </c>
      <c r="G4995" s="29" t="n">
        <f aca="false">Inputs!$B$5*D4995</f>
        <v>-200999.999999999</v>
      </c>
      <c r="H4995" s="29" t="n">
        <f aca="false">Inputs!$B$6*E4995</f>
        <v>70499.9999999998</v>
      </c>
      <c r="I4995" s="29" t="n">
        <f aca="false">G4995+H4995</f>
        <v>-130499.999999999</v>
      </c>
      <c r="J4995" s="29" t="n">
        <f aca="false">J4994+I4995</f>
        <v>3766500</v>
      </c>
    </row>
    <row r="4996" customFormat="false" ht="15" hidden="false" customHeight="false" outlineLevel="0" collapsed="false">
      <c r="A4996" s="26" t="n">
        <v>44742</v>
      </c>
      <c r="B4996" s="27" t="n">
        <v>107.76</v>
      </c>
      <c r="C4996" s="27" t="n">
        <v>119.78</v>
      </c>
      <c r="D4996" s="28" t="n">
        <f aca="false">B4996-B4995</f>
        <v>-3.89</v>
      </c>
      <c r="E4996" s="28" t="n">
        <f aca="false">C4996-C4995</f>
        <v>-1.02</v>
      </c>
      <c r="F4996" s="29" t="n">
        <f aca="false">Inputs!$B$5*B4996+Inputs!$B$6*C4996</f>
        <v>4787000</v>
      </c>
      <c r="G4996" s="29" t="n">
        <f aca="false">Inputs!$B$5*D4996</f>
        <v>-389000</v>
      </c>
      <c r="H4996" s="29" t="n">
        <f aca="false">Inputs!$B$6*E4996</f>
        <v>50999.9999999998</v>
      </c>
      <c r="I4996" s="29" t="n">
        <f aca="false">G4996+H4996</f>
        <v>-338000</v>
      </c>
      <c r="J4996" s="29" t="n">
        <f aca="false">J4995+I4996</f>
        <v>3428500</v>
      </c>
    </row>
    <row r="4997" customFormat="false" ht="15" hidden="false" customHeight="false" outlineLevel="0" collapsed="false">
      <c r="A4997" s="26" t="n">
        <v>44743</v>
      </c>
      <c r="B4997" s="27" t="n">
        <v>110.3</v>
      </c>
      <c r="C4997" s="27" t="n">
        <v>119.21</v>
      </c>
      <c r="D4997" s="28" t="n">
        <f aca="false">B4997-B4996</f>
        <v>2.53999999999999</v>
      </c>
      <c r="E4997" s="28" t="n">
        <f aca="false">C4997-C4996</f>
        <v>-0.570000000000007</v>
      </c>
      <c r="F4997" s="29" t="n">
        <f aca="false">Inputs!$B$5*B4997+Inputs!$B$6*C4997</f>
        <v>5069500</v>
      </c>
      <c r="G4997" s="29" t="n">
        <f aca="false">Inputs!$B$5*D4997</f>
        <v>253999.999999999</v>
      </c>
      <c r="H4997" s="29" t="n">
        <f aca="false">Inputs!$B$6*E4997</f>
        <v>28500.0000000004</v>
      </c>
      <c r="I4997" s="29" t="n">
        <f aca="false">G4997+H4997</f>
        <v>282500</v>
      </c>
      <c r="J4997" s="29" t="n">
        <f aca="false">J4996+I4997</f>
        <v>3711000</v>
      </c>
    </row>
    <row r="4998" customFormat="false" ht="15" hidden="false" customHeight="false" outlineLevel="0" collapsed="false">
      <c r="A4998" s="26" t="n">
        <v>44747</v>
      </c>
      <c r="B4998" s="27" t="n">
        <v>101.55</v>
      </c>
      <c r="C4998" s="27" t="n">
        <v>110.49</v>
      </c>
      <c r="D4998" s="28" t="n">
        <f aca="false">B4998-B4997</f>
        <v>-8.75</v>
      </c>
      <c r="E4998" s="28" t="n">
        <f aca="false">C4998-C4997</f>
        <v>-8.72</v>
      </c>
      <c r="F4998" s="29" t="n">
        <f aca="false">Inputs!$B$5*B4998+Inputs!$B$6*C4998</f>
        <v>4630500</v>
      </c>
      <c r="G4998" s="29" t="n">
        <f aca="false">Inputs!$B$5*D4998</f>
        <v>-875000</v>
      </c>
      <c r="H4998" s="29" t="n">
        <f aca="false">Inputs!$B$6*E4998</f>
        <v>436000</v>
      </c>
      <c r="I4998" s="29" t="n">
        <f aca="false">G4998+H4998</f>
        <v>-439000</v>
      </c>
      <c r="J4998" s="29" t="n">
        <f aca="false">J4997+I4998</f>
        <v>3272000</v>
      </c>
    </row>
    <row r="4999" customFormat="false" ht="15" hidden="false" customHeight="false" outlineLevel="0" collapsed="false">
      <c r="A4999" s="26" t="n">
        <v>44748</v>
      </c>
      <c r="B4999" s="27" t="n">
        <v>100.31</v>
      </c>
      <c r="C4999" s="27" t="n">
        <v>108.54</v>
      </c>
      <c r="D4999" s="28" t="n">
        <f aca="false">B4999-B4998</f>
        <v>-1.23999999999999</v>
      </c>
      <c r="E4999" s="28" t="n">
        <f aca="false">C4999-C4998</f>
        <v>-1.94999999999999</v>
      </c>
      <c r="F4999" s="29" t="n">
        <f aca="false">Inputs!$B$5*B4999+Inputs!$B$6*C4999</f>
        <v>4604000</v>
      </c>
      <c r="G4999" s="29" t="n">
        <f aca="false">Inputs!$B$5*D4999</f>
        <v>-123999.999999999</v>
      </c>
      <c r="H4999" s="29" t="n">
        <f aca="false">Inputs!$B$6*E4999</f>
        <v>97499.9999999994</v>
      </c>
      <c r="I4999" s="29" t="n">
        <f aca="false">G4999+H4999</f>
        <v>-26500.0000000001</v>
      </c>
      <c r="J4999" s="29" t="n">
        <f aca="false">J4998+I4999</f>
        <v>3245500</v>
      </c>
    </row>
    <row r="5000" customFormat="false" ht="15" hidden="false" customHeight="false" outlineLevel="0" collapsed="false">
      <c r="A5000" s="26" t="n">
        <v>44749</v>
      </c>
      <c r="B5000" s="27" t="n">
        <v>104.62</v>
      </c>
      <c r="C5000" s="27" t="n">
        <v>113.4</v>
      </c>
      <c r="D5000" s="28" t="n">
        <f aca="false">B5000-B4999</f>
        <v>4.31</v>
      </c>
      <c r="E5000" s="28" t="n">
        <f aca="false">C5000-C4999</f>
        <v>4.86</v>
      </c>
      <c r="F5000" s="29" t="n">
        <f aca="false">Inputs!$B$5*B5000+Inputs!$B$6*C5000</f>
        <v>4792000</v>
      </c>
      <c r="G5000" s="29" t="n">
        <f aca="false">Inputs!$B$5*D5000</f>
        <v>431000</v>
      </c>
      <c r="H5000" s="29" t="n">
        <f aca="false">Inputs!$B$6*E5000</f>
        <v>-243000</v>
      </c>
      <c r="I5000" s="29" t="n">
        <f aca="false">G5000+H5000</f>
        <v>188000</v>
      </c>
      <c r="J5000" s="29" t="n">
        <f aca="false">J4999+I5000</f>
        <v>3433500</v>
      </c>
    </row>
    <row r="5001" customFormat="false" ht="15" hidden="false" customHeight="false" outlineLevel="0" collapsed="false">
      <c r="A5001" s="26" t="n">
        <v>44750</v>
      </c>
      <c r="B5001" s="27" t="n">
        <v>106.78</v>
      </c>
      <c r="C5001" s="27" t="n">
        <v>113.95</v>
      </c>
      <c r="D5001" s="28" t="n">
        <f aca="false">B5001-B5000</f>
        <v>2.16</v>
      </c>
      <c r="E5001" s="28" t="n">
        <f aca="false">C5001-C5000</f>
        <v>0.549999999999997</v>
      </c>
      <c r="F5001" s="29" t="n">
        <f aca="false">Inputs!$B$5*B5001+Inputs!$B$6*C5001</f>
        <v>4980500</v>
      </c>
      <c r="G5001" s="29" t="n">
        <f aca="false">Inputs!$B$5*D5001</f>
        <v>216000</v>
      </c>
      <c r="H5001" s="29" t="n">
        <f aca="false">Inputs!$B$6*E5001</f>
        <v>-27499.9999999999</v>
      </c>
      <c r="I5001" s="29" t="n">
        <f aca="false">G5001+H5001</f>
        <v>188500</v>
      </c>
      <c r="J5001" s="29" t="n">
        <f aca="false">J5000+I5001</f>
        <v>3622000</v>
      </c>
    </row>
    <row r="5002" customFormat="false" ht="15" hidden="false" customHeight="false" outlineLevel="0" collapsed="false">
      <c r="A5002" s="26" t="n">
        <v>44753</v>
      </c>
      <c r="B5002" s="27" t="n">
        <v>106.09</v>
      </c>
      <c r="C5002" s="27" t="n">
        <v>114.85</v>
      </c>
      <c r="D5002" s="28" t="n">
        <f aca="false">B5002-B5001</f>
        <v>-0.689999999999998</v>
      </c>
      <c r="E5002" s="28" t="n">
        <f aca="false">C5002-C5001</f>
        <v>0.899999999999992</v>
      </c>
      <c r="F5002" s="29" t="n">
        <f aca="false">Inputs!$B$5*B5002+Inputs!$B$6*C5002</f>
        <v>4866500</v>
      </c>
      <c r="G5002" s="29" t="n">
        <f aca="false">Inputs!$B$5*D5002</f>
        <v>-68999.9999999998</v>
      </c>
      <c r="H5002" s="29" t="n">
        <f aca="false">Inputs!$B$6*E5002</f>
        <v>-44999.9999999996</v>
      </c>
      <c r="I5002" s="29" t="n">
        <f aca="false">G5002+H5002</f>
        <v>-113999.999999999</v>
      </c>
      <c r="J5002" s="29" t="n">
        <f aca="false">J5001+I5002</f>
        <v>3508000</v>
      </c>
    </row>
    <row r="5003" customFormat="false" ht="15" hidden="false" customHeight="false" outlineLevel="0" collapsed="false">
      <c r="A5003" s="26" t="n">
        <v>44754</v>
      </c>
      <c r="B5003" s="27" t="n">
        <v>97.69</v>
      </c>
      <c r="C5003" s="27" t="n">
        <v>106.98</v>
      </c>
      <c r="D5003" s="28" t="n">
        <f aca="false">B5003-B5002</f>
        <v>-8.40000000000001</v>
      </c>
      <c r="E5003" s="28" t="n">
        <f aca="false">C5003-C5002</f>
        <v>-7.86999999999999</v>
      </c>
      <c r="F5003" s="29" t="n">
        <f aca="false">Inputs!$B$5*B5003+Inputs!$B$6*C5003</f>
        <v>4420000</v>
      </c>
      <c r="G5003" s="29" t="n">
        <f aca="false">Inputs!$B$5*D5003</f>
        <v>-840000.000000001</v>
      </c>
      <c r="H5003" s="29" t="n">
        <f aca="false">Inputs!$B$6*E5003</f>
        <v>393500</v>
      </c>
      <c r="I5003" s="29" t="n">
        <f aca="false">G5003+H5003</f>
        <v>-446500.000000001</v>
      </c>
      <c r="J5003" s="29" t="n">
        <f aca="false">J5002+I5003</f>
        <v>3061500</v>
      </c>
    </row>
    <row r="5004" customFormat="false" ht="15" hidden="false" customHeight="false" outlineLevel="0" collapsed="false">
      <c r="A5004" s="26" t="n">
        <v>44755</v>
      </c>
      <c r="B5004" s="27" t="n">
        <v>98.44</v>
      </c>
      <c r="C5004" s="27" t="n">
        <v>107.17</v>
      </c>
      <c r="D5004" s="28" t="n">
        <f aca="false">B5004-B5003</f>
        <v>0.75</v>
      </c>
      <c r="E5004" s="28" t="n">
        <f aca="false">C5004-C5003</f>
        <v>0.189999999999998</v>
      </c>
      <c r="F5004" s="29" t="n">
        <f aca="false">Inputs!$B$5*B5004+Inputs!$B$6*C5004</f>
        <v>4485500</v>
      </c>
      <c r="G5004" s="29" t="n">
        <f aca="false">Inputs!$B$5*D5004</f>
        <v>75000</v>
      </c>
      <c r="H5004" s="29" t="n">
        <f aca="false">Inputs!$B$6*E5004</f>
        <v>-9499.99999999989</v>
      </c>
      <c r="I5004" s="29" t="n">
        <f aca="false">G5004+H5004</f>
        <v>65500.0000000001</v>
      </c>
      <c r="J5004" s="29" t="n">
        <f aca="false">J5003+I5004</f>
        <v>3127000</v>
      </c>
    </row>
    <row r="5005" customFormat="false" ht="15" hidden="false" customHeight="false" outlineLevel="0" collapsed="false">
      <c r="A5005" s="26" t="n">
        <v>44756</v>
      </c>
      <c r="B5005" s="27" t="n">
        <v>97.79</v>
      </c>
      <c r="C5005" s="27" t="n">
        <v>107.74</v>
      </c>
      <c r="D5005" s="28" t="n">
        <f aca="false">B5005-B5004</f>
        <v>-0.649999999999992</v>
      </c>
      <c r="E5005" s="28" t="n">
        <f aca="false">C5005-C5004</f>
        <v>0.569999999999993</v>
      </c>
      <c r="F5005" s="29" t="n">
        <f aca="false">Inputs!$B$5*B5005+Inputs!$B$6*C5005</f>
        <v>4392000</v>
      </c>
      <c r="G5005" s="29" t="n">
        <f aca="false">Inputs!$B$5*D5005</f>
        <v>-64999.9999999992</v>
      </c>
      <c r="H5005" s="29" t="n">
        <f aca="false">Inputs!$B$6*E5005</f>
        <v>-28499.9999999997</v>
      </c>
      <c r="I5005" s="29" t="n">
        <f aca="false">G5005+H5005</f>
        <v>-93499.9999999988</v>
      </c>
      <c r="J5005" s="29" t="n">
        <f aca="false">J5004+I5005</f>
        <v>3033500</v>
      </c>
    </row>
    <row r="5006" customFormat="false" ht="15" hidden="false" customHeight="false" outlineLevel="0" collapsed="false">
      <c r="A5006" s="26" t="n">
        <v>44757</v>
      </c>
      <c r="B5006" s="27" t="n">
        <v>99.59</v>
      </c>
      <c r="C5006" s="27" t="n">
        <v>112.26</v>
      </c>
      <c r="D5006" s="28" t="n">
        <f aca="false">B5006-B5005</f>
        <v>1.8</v>
      </c>
      <c r="E5006" s="28" t="n">
        <f aca="false">C5006-C5005</f>
        <v>4.52000000000001</v>
      </c>
      <c r="F5006" s="29" t="n">
        <f aca="false">Inputs!$B$5*B5006+Inputs!$B$6*C5006</f>
        <v>4346000</v>
      </c>
      <c r="G5006" s="29" t="n">
        <f aca="false">Inputs!$B$5*D5006</f>
        <v>180000</v>
      </c>
      <c r="H5006" s="29" t="n">
        <f aca="false">Inputs!$B$6*E5006</f>
        <v>-226000.000000001</v>
      </c>
      <c r="I5006" s="29" t="n">
        <f aca="false">G5006+H5006</f>
        <v>-46000.0000000008</v>
      </c>
      <c r="J5006" s="29" t="n">
        <f aca="false">J5005+I5006</f>
        <v>2987500</v>
      </c>
    </row>
    <row r="5007" customFormat="false" ht="15" hidden="false" customHeight="false" outlineLevel="0" collapsed="false">
      <c r="A5007" s="26" t="n">
        <v>44760</v>
      </c>
      <c r="B5007" s="27" t="n">
        <v>104.48</v>
      </c>
      <c r="C5007" s="27" t="n">
        <v>117.27</v>
      </c>
      <c r="D5007" s="28" t="n">
        <f aca="false">B5007-B5006</f>
        <v>4.89</v>
      </c>
      <c r="E5007" s="28" t="n">
        <f aca="false">C5007-C5006</f>
        <v>5.00999999999999</v>
      </c>
      <c r="F5007" s="29" t="n">
        <f aca="false">Inputs!$B$5*B5007+Inputs!$B$6*C5007</f>
        <v>4584500</v>
      </c>
      <c r="G5007" s="29" t="n">
        <f aca="false">Inputs!$B$5*D5007</f>
        <v>489000</v>
      </c>
      <c r="H5007" s="29" t="n">
        <f aca="false">Inputs!$B$6*E5007</f>
        <v>-250500</v>
      </c>
      <c r="I5007" s="29" t="n">
        <f aca="false">G5007+H5007</f>
        <v>238500.000000001</v>
      </c>
      <c r="J5007" s="29" t="n">
        <f aca="false">J5006+I5007</f>
        <v>3226000</v>
      </c>
    </row>
    <row r="5008" customFormat="false" ht="15" hidden="false" customHeight="false" outlineLevel="0" collapsed="false">
      <c r="A5008" s="26" t="n">
        <v>44761</v>
      </c>
      <c r="B5008" s="27" t="n">
        <v>106.12</v>
      </c>
      <c r="C5008" s="27" t="n">
        <v>114.96</v>
      </c>
      <c r="D5008" s="28" t="n">
        <f aca="false">B5008-B5007</f>
        <v>1.64</v>
      </c>
      <c r="E5008" s="28" t="n">
        <f aca="false">C5008-C5007</f>
        <v>-2.31</v>
      </c>
      <c r="F5008" s="29" t="n">
        <f aca="false">Inputs!$B$5*B5008+Inputs!$B$6*C5008</f>
        <v>4864000</v>
      </c>
      <c r="G5008" s="29" t="n">
        <f aca="false">Inputs!$B$5*D5008</f>
        <v>164000</v>
      </c>
      <c r="H5008" s="29" t="n">
        <f aca="false">Inputs!$B$6*E5008</f>
        <v>115500</v>
      </c>
      <c r="I5008" s="29" t="n">
        <f aca="false">G5008+H5008</f>
        <v>279500</v>
      </c>
      <c r="J5008" s="29" t="n">
        <f aca="false">J5007+I5008</f>
        <v>3505500</v>
      </c>
    </row>
    <row r="5009" customFormat="false" ht="15" hidden="false" customHeight="false" outlineLevel="0" collapsed="false">
      <c r="A5009" s="26" t="n">
        <v>44762</v>
      </c>
      <c r="B5009" s="27" t="n">
        <v>104.45</v>
      </c>
      <c r="C5009" s="27" t="n">
        <v>115.86</v>
      </c>
      <c r="D5009" s="28" t="n">
        <f aca="false">B5009-B5008</f>
        <v>-1.67</v>
      </c>
      <c r="E5009" s="28" t="n">
        <f aca="false">C5009-C5008</f>
        <v>0.900000000000006</v>
      </c>
      <c r="F5009" s="29" t="n">
        <f aca="false">Inputs!$B$5*B5009+Inputs!$B$6*C5009</f>
        <v>4652000</v>
      </c>
      <c r="G5009" s="29" t="n">
        <f aca="false">Inputs!$B$5*D5009</f>
        <v>-167000</v>
      </c>
      <c r="H5009" s="29" t="n">
        <f aca="false">Inputs!$B$6*E5009</f>
        <v>-45000.0000000003</v>
      </c>
      <c r="I5009" s="29" t="n">
        <f aca="false">G5009+H5009</f>
        <v>-212000</v>
      </c>
      <c r="J5009" s="29" t="n">
        <f aca="false">J5008+I5009</f>
        <v>3293500</v>
      </c>
    </row>
    <row r="5010" customFormat="false" ht="15" hidden="false" customHeight="false" outlineLevel="0" collapsed="false">
      <c r="A5010" s="26" t="n">
        <v>44763</v>
      </c>
      <c r="B5010" s="27" t="n">
        <v>98.44</v>
      </c>
      <c r="C5010" s="27" t="n">
        <v>112.81</v>
      </c>
      <c r="D5010" s="28" t="n">
        <f aca="false">B5010-B5009</f>
        <v>-6.01000000000001</v>
      </c>
      <c r="E5010" s="28" t="n">
        <f aca="false">C5010-C5009</f>
        <v>-3.05</v>
      </c>
      <c r="F5010" s="29" t="n">
        <f aca="false">Inputs!$B$5*B5010+Inputs!$B$6*C5010</f>
        <v>4203500</v>
      </c>
      <c r="G5010" s="29" t="n">
        <f aca="false">Inputs!$B$5*D5010</f>
        <v>-601000.000000001</v>
      </c>
      <c r="H5010" s="29" t="n">
        <f aca="false">Inputs!$B$6*E5010</f>
        <v>152500</v>
      </c>
      <c r="I5010" s="29" t="n">
        <f aca="false">G5010+H5010</f>
        <v>-448500.000000001</v>
      </c>
      <c r="J5010" s="29" t="n">
        <f aca="false">J5009+I5010</f>
        <v>2845000</v>
      </c>
    </row>
    <row r="5011" customFormat="false" ht="15" hidden="false" customHeight="false" outlineLevel="0" collapsed="false">
      <c r="A5011" s="26" t="n">
        <v>44764</v>
      </c>
      <c r="B5011" s="27" t="n">
        <v>97.71</v>
      </c>
      <c r="C5011" s="27" t="n">
        <v>106.77</v>
      </c>
      <c r="D5011" s="28" t="n">
        <f aca="false">B5011-B5010</f>
        <v>-0.730000000000004</v>
      </c>
      <c r="E5011" s="28" t="n">
        <f aca="false">C5011-C5010</f>
        <v>-6.04000000000001</v>
      </c>
      <c r="F5011" s="29" t="n">
        <f aca="false">Inputs!$B$5*B5011+Inputs!$B$6*C5011</f>
        <v>4432500</v>
      </c>
      <c r="G5011" s="29" t="n">
        <f aca="false">Inputs!$B$5*D5011</f>
        <v>-73000.0000000004</v>
      </c>
      <c r="H5011" s="29" t="n">
        <f aca="false">Inputs!$B$6*E5011</f>
        <v>302000</v>
      </c>
      <c r="I5011" s="29" t="n">
        <f aca="false">G5011+H5011</f>
        <v>229000</v>
      </c>
      <c r="J5011" s="29" t="n">
        <f aca="false">J5010+I5011</f>
        <v>3074000</v>
      </c>
    </row>
    <row r="5012" customFormat="false" ht="15" hidden="false" customHeight="false" outlineLevel="0" collapsed="false">
      <c r="A5012" s="26" t="n">
        <v>44767</v>
      </c>
      <c r="B5012" s="27" t="n">
        <v>99.83</v>
      </c>
      <c r="C5012" s="27" t="n">
        <v>108.23</v>
      </c>
      <c r="D5012" s="28" t="n">
        <f aca="false">B5012-B5011</f>
        <v>2.12</v>
      </c>
      <c r="E5012" s="28" t="n">
        <f aca="false">C5012-C5011</f>
        <v>1.46000000000001</v>
      </c>
      <c r="F5012" s="29" t="n">
        <f aca="false">Inputs!$B$5*B5012+Inputs!$B$6*C5012</f>
        <v>4571500</v>
      </c>
      <c r="G5012" s="29" t="n">
        <f aca="false">Inputs!$B$5*D5012</f>
        <v>212000</v>
      </c>
      <c r="H5012" s="29" t="n">
        <f aca="false">Inputs!$B$6*E5012</f>
        <v>-73000.0000000004</v>
      </c>
      <c r="I5012" s="29" t="n">
        <f aca="false">G5012+H5012</f>
        <v>139000</v>
      </c>
      <c r="J5012" s="29" t="n">
        <f aca="false">J5011+I5012</f>
        <v>3213000</v>
      </c>
    </row>
    <row r="5013" customFormat="false" ht="15" hidden="false" customHeight="false" outlineLevel="0" collapsed="false">
      <c r="A5013" s="26" t="n">
        <v>44768</v>
      </c>
      <c r="B5013" s="27" t="n">
        <v>97.74</v>
      </c>
      <c r="C5013" s="27" t="n">
        <v>107.32</v>
      </c>
      <c r="D5013" s="28" t="n">
        <f aca="false">B5013-B5012</f>
        <v>-2.09</v>
      </c>
      <c r="E5013" s="28" t="n">
        <f aca="false">C5013-C5012</f>
        <v>-0.910000000000011</v>
      </c>
      <c r="F5013" s="29" t="n">
        <f aca="false">Inputs!$B$5*B5013+Inputs!$B$6*C5013</f>
        <v>4408000</v>
      </c>
      <c r="G5013" s="29" t="n">
        <f aca="false">Inputs!$B$5*D5013</f>
        <v>-209000</v>
      </c>
      <c r="H5013" s="29" t="n">
        <f aca="false">Inputs!$B$6*E5013</f>
        <v>45500.0000000005</v>
      </c>
      <c r="I5013" s="29" t="n">
        <f aca="false">G5013+H5013</f>
        <v>-163500</v>
      </c>
      <c r="J5013" s="29" t="n">
        <f aca="false">J5012+I5013</f>
        <v>3049500</v>
      </c>
    </row>
    <row r="5014" customFormat="false" ht="15" hidden="false" customHeight="false" outlineLevel="0" collapsed="false">
      <c r="A5014" s="26" t="n">
        <v>44769</v>
      </c>
      <c r="B5014" s="27" t="n">
        <v>100.03</v>
      </c>
      <c r="C5014" s="27" t="n">
        <v>109.64</v>
      </c>
      <c r="D5014" s="28" t="n">
        <f aca="false">B5014-B5013</f>
        <v>2.29000000000001</v>
      </c>
      <c r="E5014" s="28" t="n">
        <f aca="false">C5014-C5013</f>
        <v>2.32000000000001</v>
      </c>
      <c r="F5014" s="29" t="n">
        <f aca="false">Inputs!$B$5*B5014+Inputs!$B$6*C5014</f>
        <v>4521000</v>
      </c>
      <c r="G5014" s="29" t="n">
        <f aca="false">Inputs!$B$5*D5014</f>
        <v>229000.000000001</v>
      </c>
      <c r="H5014" s="29" t="n">
        <f aca="false">Inputs!$B$6*E5014</f>
        <v>-116000</v>
      </c>
      <c r="I5014" s="29" t="n">
        <f aca="false">G5014+H5014</f>
        <v>113000</v>
      </c>
      <c r="J5014" s="29" t="n">
        <f aca="false">J5013+I5014</f>
        <v>3162500</v>
      </c>
    </row>
    <row r="5015" customFormat="false" ht="15" hidden="false" customHeight="false" outlineLevel="0" collapsed="false">
      <c r="A5015" s="26" t="n">
        <v>44770</v>
      </c>
      <c r="B5015" s="27" t="n">
        <v>99.11</v>
      </c>
      <c r="C5015" s="27" t="n">
        <v>109.68</v>
      </c>
      <c r="D5015" s="28" t="n">
        <f aca="false">B5015-B5014</f>
        <v>-0.920000000000002</v>
      </c>
      <c r="E5015" s="28" t="n">
        <f aca="false">C5015-C5014</f>
        <v>0.0400000000000063</v>
      </c>
      <c r="F5015" s="29" t="n">
        <f aca="false">Inputs!$B$5*B5015+Inputs!$B$6*C5015</f>
        <v>4427000</v>
      </c>
      <c r="G5015" s="29" t="n">
        <f aca="false">Inputs!$B$5*D5015</f>
        <v>-92000.0000000002</v>
      </c>
      <c r="H5015" s="29" t="n">
        <f aca="false">Inputs!$B$6*E5015</f>
        <v>-2000.00000000031</v>
      </c>
      <c r="I5015" s="29" t="n">
        <f aca="false">G5015+H5015</f>
        <v>-94000.0000000005</v>
      </c>
      <c r="J5015" s="29" t="n">
        <f aca="false">J5014+I5015</f>
        <v>3068500</v>
      </c>
    </row>
    <row r="5016" customFormat="false" ht="15" hidden="false" customHeight="false" outlineLevel="0" collapsed="false">
      <c r="A5016" s="26" t="n">
        <v>44771</v>
      </c>
      <c r="B5016" s="27" t="n">
        <v>101.31</v>
      </c>
      <c r="C5016" s="27" t="n">
        <v>111.51</v>
      </c>
      <c r="D5016" s="28" t="n">
        <f aca="false">B5016-B5015</f>
        <v>2.2</v>
      </c>
      <c r="E5016" s="28" t="n">
        <f aca="false">C5016-C5015</f>
        <v>1.83</v>
      </c>
      <c r="F5016" s="29" t="n">
        <f aca="false">Inputs!$B$5*B5016+Inputs!$B$6*C5016</f>
        <v>4555500</v>
      </c>
      <c r="G5016" s="29" t="n">
        <f aca="false">Inputs!$B$5*D5016</f>
        <v>220000</v>
      </c>
      <c r="H5016" s="29" t="n">
        <f aca="false">Inputs!$B$6*E5016</f>
        <v>-91499.9999999999</v>
      </c>
      <c r="I5016" s="29" t="n">
        <f aca="false">G5016+H5016</f>
        <v>128500</v>
      </c>
      <c r="J5016" s="29" t="n">
        <f aca="false">J5015+I5016</f>
        <v>3197000</v>
      </c>
    </row>
    <row r="5017" customFormat="false" ht="15" hidden="false" customHeight="false" outlineLevel="0" collapsed="false">
      <c r="A5017" s="26" t="n">
        <v>44774</v>
      </c>
      <c r="B5017" s="27" t="n">
        <v>96.59</v>
      </c>
      <c r="C5017" s="27" t="n">
        <v>106.09</v>
      </c>
      <c r="D5017" s="28" t="n">
        <f aca="false">B5017-B5016</f>
        <v>-4.72</v>
      </c>
      <c r="E5017" s="28" t="n">
        <f aca="false">C5017-C5016</f>
        <v>-5.42</v>
      </c>
      <c r="F5017" s="29" t="n">
        <f aca="false">Inputs!$B$5*B5017+Inputs!$B$6*C5017</f>
        <v>4354500</v>
      </c>
      <c r="G5017" s="29" t="n">
        <f aca="false">Inputs!$B$5*D5017</f>
        <v>-472000</v>
      </c>
      <c r="H5017" s="29" t="n">
        <f aca="false">Inputs!$B$6*E5017</f>
        <v>271000</v>
      </c>
      <c r="I5017" s="29" t="n">
        <f aca="false">G5017+H5017</f>
        <v>-201000</v>
      </c>
      <c r="J5017" s="29" t="n">
        <f aca="false">J5016+I5017</f>
        <v>2996000</v>
      </c>
    </row>
    <row r="5018" customFormat="false" ht="15" hidden="false" customHeight="false" outlineLevel="0" collapsed="false">
      <c r="A5018" s="26" t="n">
        <v>44775</v>
      </c>
      <c r="B5018" s="27" t="n">
        <v>97.14</v>
      </c>
      <c r="C5018" s="27" t="n">
        <v>106.51</v>
      </c>
      <c r="D5018" s="28" t="n">
        <f aca="false">B5018-B5017</f>
        <v>0.549999999999997</v>
      </c>
      <c r="E5018" s="28" t="n">
        <f aca="false">C5018-C5017</f>
        <v>0.420000000000002</v>
      </c>
      <c r="F5018" s="29" t="n">
        <f aca="false">Inputs!$B$5*B5018+Inputs!$B$6*C5018</f>
        <v>4388500</v>
      </c>
      <c r="G5018" s="29" t="n">
        <f aca="false">Inputs!$B$5*D5018</f>
        <v>54999.9999999997</v>
      </c>
      <c r="H5018" s="29" t="n">
        <f aca="false">Inputs!$B$6*E5018</f>
        <v>-21000.0000000001</v>
      </c>
      <c r="I5018" s="29" t="n">
        <f aca="false">G5018+H5018</f>
        <v>33999.9999999996</v>
      </c>
      <c r="J5018" s="29" t="n">
        <f aca="false">J5017+I5018</f>
        <v>3030000</v>
      </c>
    </row>
    <row r="5019" customFormat="false" ht="15" hidden="false" customHeight="false" outlineLevel="0" collapsed="false">
      <c r="A5019" s="26" t="n">
        <v>44776</v>
      </c>
      <c r="B5019" s="27" t="n">
        <v>93.25</v>
      </c>
      <c r="C5019" s="27" t="n">
        <v>101.82</v>
      </c>
      <c r="D5019" s="28" t="n">
        <f aca="false">B5019-B5018</f>
        <v>-3.89</v>
      </c>
      <c r="E5019" s="28" t="n">
        <f aca="false">C5019-C5018</f>
        <v>-4.69000000000001</v>
      </c>
      <c r="F5019" s="29" t="n">
        <f aca="false">Inputs!$B$5*B5019+Inputs!$B$6*C5019</f>
        <v>4234000</v>
      </c>
      <c r="G5019" s="29" t="n">
        <f aca="false">Inputs!$B$5*D5019</f>
        <v>-389000</v>
      </c>
      <c r="H5019" s="29" t="n">
        <f aca="false">Inputs!$B$6*E5019</f>
        <v>234500.000000001</v>
      </c>
      <c r="I5019" s="29" t="n">
        <f aca="false">G5019+H5019</f>
        <v>-154499.999999999</v>
      </c>
      <c r="J5019" s="29" t="n">
        <f aca="false">J5018+I5019</f>
        <v>2875500</v>
      </c>
    </row>
    <row r="5020" customFormat="false" ht="15" hidden="false" customHeight="false" outlineLevel="0" collapsed="false">
      <c r="A5020" s="26" t="n">
        <v>44777</v>
      </c>
      <c r="B5020" s="27" t="n">
        <v>91.29</v>
      </c>
      <c r="C5020" s="27" t="n">
        <v>97.99</v>
      </c>
      <c r="D5020" s="28" t="n">
        <f aca="false">B5020-B5019</f>
        <v>-1.95999999999999</v>
      </c>
      <c r="E5020" s="28" t="n">
        <f aca="false">C5020-C5019</f>
        <v>-3.83</v>
      </c>
      <c r="F5020" s="29" t="n">
        <f aca="false">Inputs!$B$5*B5020+Inputs!$B$6*C5020</f>
        <v>4229500</v>
      </c>
      <c r="G5020" s="29" t="n">
        <f aca="false">Inputs!$B$5*D5020</f>
        <v>-195999.999999999</v>
      </c>
      <c r="H5020" s="29" t="n">
        <f aca="false">Inputs!$B$6*E5020</f>
        <v>191500</v>
      </c>
      <c r="I5020" s="29" t="n">
        <f aca="false">G5020+H5020</f>
        <v>-4499.99999999948</v>
      </c>
      <c r="J5020" s="29" t="n">
        <f aca="false">J5019+I5020</f>
        <v>2871000</v>
      </c>
    </row>
    <row r="5021" customFormat="false" ht="15" hidden="false" customHeight="false" outlineLevel="0" collapsed="false">
      <c r="A5021" s="26" t="n">
        <v>44778</v>
      </c>
      <c r="B5021" s="27" t="n">
        <v>91.77</v>
      </c>
      <c r="C5021" s="27" t="n">
        <v>100.31</v>
      </c>
      <c r="D5021" s="28" t="n">
        <f aca="false">B5021-B5020</f>
        <v>0.47999999999999</v>
      </c>
      <c r="E5021" s="28" t="n">
        <f aca="false">C5021-C5020</f>
        <v>2.32000000000001</v>
      </c>
      <c r="F5021" s="29" t="n">
        <f aca="false">Inputs!$B$5*B5021+Inputs!$B$6*C5021</f>
        <v>4161500</v>
      </c>
      <c r="G5021" s="29" t="n">
        <f aca="false">Inputs!$B$5*D5021</f>
        <v>47999.999999999</v>
      </c>
      <c r="H5021" s="29" t="n">
        <f aca="false">Inputs!$B$6*E5021</f>
        <v>-116000</v>
      </c>
      <c r="I5021" s="29" t="n">
        <f aca="false">G5021+H5021</f>
        <v>-68000.0000000014</v>
      </c>
      <c r="J5021" s="29" t="n">
        <f aca="false">J5020+I5021</f>
        <v>2803000</v>
      </c>
    </row>
    <row r="5022" customFormat="false" ht="15" hidden="false" customHeight="false" outlineLevel="0" collapsed="false">
      <c r="A5022" s="26" t="n">
        <v>44781</v>
      </c>
      <c r="B5022" s="27" t="n">
        <v>93.52</v>
      </c>
      <c r="C5022" s="27" t="n">
        <v>103.46</v>
      </c>
      <c r="D5022" s="28" t="n">
        <f aca="false">B5022-B5021</f>
        <v>1.75</v>
      </c>
      <c r="E5022" s="28" t="n">
        <f aca="false">C5022-C5021</f>
        <v>3.14999999999999</v>
      </c>
      <c r="F5022" s="29" t="n">
        <f aca="false">Inputs!$B$5*B5022+Inputs!$B$6*C5022</f>
        <v>4179000</v>
      </c>
      <c r="G5022" s="29" t="n">
        <f aca="false">Inputs!$B$5*D5022</f>
        <v>175000</v>
      </c>
      <c r="H5022" s="29" t="n">
        <f aca="false">Inputs!$B$6*E5022</f>
        <v>-157500</v>
      </c>
      <c r="I5022" s="29" t="n">
        <f aca="false">G5022+H5022</f>
        <v>17500.0000000004</v>
      </c>
      <c r="J5022" s="29" t="n">
        <f aca="false">J5021+I5022</f>
        <v>2820500</v>
      </c>
    </row>
    <row r="5023" customFormat="false" ht="15" hidden="false" customHeight="false" outlineLevel="0" collapsed="false">
      <c r="A5023" s="26" t="n">
        <v>44782</v>
      </c>
      <c r="B5023" s="27" t="n">
        <v>93.18</v>
      </c>
      <c r="C5023" s="27" t="n">
        <v>103.81</v>
      </c>
      <c r="D5023" s="28" t="n">
        <f aca="false">B5023-B5022</f>
        <v>-0.339999999999989</v>
      </c>
      <c r="E5023" s="28" t="n">
        <f aca="false">C5023-C5022</f>
        <v>0.350000000000009</v>
      </c>
      <c r="F5023" s="29" t="n">
        <f aca="false">Inputs!$B$5*B5023+Inputs!$B$6*C5023</f>
        <v>4127500</v>
      </c>
      <c r="G5023" s="29" t="n">
        <f aca="false">Inputs!$B$5*D5023</f>
        <v>-33999.9999999989</v>
      </c>
      <c r="H5023" s="29" t="n">
        <f aca="false">Inputs!$B$6*E5023</f>
        <v>-17500.0000000004</v>
      </c>
      <c r="I5023" s="29" t="n">
        <f aca="false">G5023+H5023</f>
        <v>-51499.9999999993</v>
      </c>
      <c r="J5023" s="29" t="n">
        <f aca="false">J5022+I5023</f>
        <v>2769000</v>
      </c>
    </row>
    <row r="5024" customFormat="false" ht="15" hidden="false" customHeight="false" outlineLevel="0" collapsed="false">
      <c r="A5024" s="26" t="n">
        <v>44783</v>
      </c>
      <c r="B5024" s="27" t="n">
        <v>94.68</v>
      </c>
      <c r="C5024" s="27" t="n">
        <v>105.06</v>
      </c>
      <c r="D5024" s="28" t="n">
        <f aca="false">B5024-B5023</f>
        <v>1.5</v>
      </c>
      <c r="E5024" s="28" t="n">
        <f aca="false">C5024-C5023</f>
        <v>1.25</v>
      </c>
      <c r="F5024" s="29" t="n">
        <f aca="false">Inputs!$B$5*B5024+Inputs!$B$6*C5024</f>
        <v>4215000</v>
      </c>
      <c r="G5024" s="29" t="n">
        <f aca="false">Inputs!$B$5*D5024</f>
        <v>150000</v>
      </c>
      <c r="H5024" s="29" t="n">
        <f aca="false">Inputs!$B$6*E5024</f>
        <v>-62500</v>
      </c>
      <c r="I5024" s="29" t="n">
        <f aca="false">G5024+H5024</f>
        <v>87500</v>
      </c>
      <c r="J5024" s="29" t="n">
        <f aca="false">J5023+I5024</f>
        <v>2856500</v>
      </c>
    </row>
    <row r="5025" customFormat="false" ht="15" hidden="false" customHeight="false" outlineLevel="0" collapsed="false">
      <c r="A5025" s="26" t="n">
        <v>44784</v>
      </c>
      <c r="B5025" s="27" t="n">
        <v>97.02</v>
      </c>
      <c r="C5025" s="27" t="n">
        <v>107.19</v>
      </c>
      <c r="D5025" s="28" t="n">
        <f aca="false">B5025-B5024</f>
        <v>2.33999999999999</v>
      </c>
      <c r="E5025" s="28" t="n">
        <f aca="false">C5025-C5024</f>
        <v>2.13</v>
      </c>
      <c r="F5025" s="29" t="n">
        <f aca="false">Inputs!$B$5*B5025+Inputs!$B$6*C5025</f>
        <v>4342500</v>
      </c>
      <c r="G5025" s="29" t="n">
        <f aca="false">Inputs!$B$5*D5025</f>
        <v>233999.999999999</v>
      </c>
      <c r="H5025" s="29" t="n">
        <f aca="false">Inputs!$B$6*E5025</f>
        <v>-106500</v>
      </c>
      <c r="I5025" s="29" t="n">
        <f aca="false">G5025+H5025</f>
        <v>127499.999999999</v>
      </c>
      <c r="J5025" s="29" t="n">
        <f aca="false">J5024+I5025</f>
        <v>2984000</v>
      </c>
    </row>
    <row r="5026" customFormat="false" ht="15" hidden="false" customHeight="false" outlineLevel="0" collapsed="false">
      <c r="A5026" s="26" t="n">
        <v>44785</v>
      </c>
      <c r="B5026" s="27" t="n">
        <v>94.86</v>
      </c>
      <c r="C5026" s="27" t="n">
        <v>103.7</v>
      </c>
      <c r="D5026" s="28" t="n">
        <f aca="false">B5026-B5025</f>
        <v>-2.16</v>
      </c>
      <c r="E5026" s="28" t="n">
        <f aca="false">C5026-C5025</f>
        <v>-3.49</v>
      </c>
      <c r="F5026" s="29" t="n">
        <f aca="false">Inputs!$B$5*B5026+Inputs!$B$6*C5026</f>
        <v>4301000</v>
      </c>
      <c r="G5026" s="29" t="n">
        <f aca="false">Inputs!$B$5*D5026</f>
        <v>-216000</v>
      </c>
      <c r="H5026" s="29" t="n">
        <f aca="false">Inputs!$B$6*E5026</f>
        <v>174500</v>
      </c>
      <c r="I5026" s="29" t="n">
        <f aca="false">G5026+H5026</f>
        <v>-41499.9999999999</v>
      </c>
      <c r="J5026" s="29" t="n">
        <f aca="false">J5025+I5026</f>
        <v>2942500</v>
      </c>
    </row>
    <row r="5027" customFormat="false" ht="15" hidden="false" customHeight="false" outlineLevel="0" collapsed="false">
      <c r="A5027" s="26" t="n">
        <v>44788</v>
      </c>
      <c r="B5027" s="27" t="n">
        <v>92.24</v>
      </c>
      <c r="C5027" s="27" t="n">
        <v>98.25</v>
      </c>
      <c r="D5027" s="28" t="n">
        <f aca="false">B5027-B5026</f>
        <v>-2.62</v>
      </c>
      <c r="E5027" s="28" t="n">
        <f aca="false">C5027-C5026</f>
        <v>-5.45</v>
      </c>
      <c r="F5027" s="29" t="n">
        <f aca="false">Inputs!$B$5*B5027+Inputs!$B$6*C5027</f>
        <v>4311500</v>
      </c>
      <c r="G5027" s="29" t="n">
        <f aca="false">Inputs!$B$5*D5027</f>
        <v>-262000</v>
      </c>
      <c r="H5027" s="29" t="n">
        <f aca="false">Inputs!$B$6*E5027</f>
        <v>272500</v>
      </c>
      <c r="I5027" s="29" t="n">
        <f aca="false">G5027+H5027</f>
        <v>10499.9999999997</v>
      </c>
      <c r="J5027" s="29" t="n">
        <f aca="false">J5026+I5027</f>
        <v>2953000</v>
      </c>
    </row>
    <row r="5028" customFormat="false" ht="15" hidden="false" customHeight="false" outlineLevel="0" collapsed="false">
      <c r="A5028" s="26" t="n">
        <v>44789</v>
      </c>
      <c r="B5028" s="27" t="n">
        <v>89.23</v>
      </c>
      <c r="C5028" s="27" t="n">
        <v>95.36</v>
      </c>
      <c r="D5028" s="28" t="n">
        <f aca="false">B5028-B5027</f>
        <v>-3.00999999999999</v>
      </c>
      <c r="E5028" s="28" t="n">
        <f aca="false">C5028-C5027</f>
        <v>-2.89</v>
      </c>
      <c r="F5028" s="29" t="n">
        <f aca="false">Inputs!$B$5*B5028+Inputs!$B$6*C5028</f>
        <v>4155000</v>
      </c>
      <c r="G5028" s="29" t="n">
        <f aca="false">Inputs!$B$5*D5028</f>
        <v>-300999.999999999</v>
      </c>
      <c r="H5028" s="29" t="n">
        <f aca="false">Inputs!$B$6*E5028</f>
        <v>144500</v>
      </c>
      <c r="I5028" s="29" t="n">
        <f aca="false">G5028+H5028</f>
        <v>-156499.999999999</v>
      </c>
      <c r="J5028" s="29" t="n">
        <f aca="false">J5027+I5028</f>
        <v>2796500</v>
      </c>
    </row>
    <row r="5029" customFormat="false" ht="15" hidden="false" customHeight="false" outlineLevel="0" collapsed="false">
      <c r="A5029" s="26" t="n">
        <v>44790</v>
      </c>
      <c r="B5029" s="27" t="n">
        <v>90.85</v>
      </c>
      <c r="C5029" s="27" t="n">
        <v>97.22</v>
      </c>
      <c r="D5029" s="28" t="n">
        <f aca="false">B5029-B5028</f>
        <v>1.61999999999999</v>
      </c>
      <c r="E5029" s="28" t="n">
        <f aca="false">C5029-C5028</f>
        <v>1.86</v>
      </c>
      <c r="F5029" s="29" t="n">
        <f aca="false">Inputs!$B$5*B5029+Inputs!$B$6*C5029</f>
        <v>4224000</v>
      </c>
      <c r="G5029" s="29" t="n">
        <f aca="false">Inputs!$B$5*D5029</f>
        <v>161999.999999999</v>
      </c>
      <c r="H5029" s="29" t="n">
        <f aca="false">Inputs!$B$6*E5029</f>
        <v>-93000</v>
      </c>
      <c r="I5029" s="29" t="n">
        <f aca="false">G5029+H5029</f>
        <v>68999.9999999991</v>
      </c>
      <c r="J5029" s="29" t="n">
        <f aca="false">J5028+I5029</f>
        <v>2865500</v>
      </c>
    </row>
    <row r="5030" customFormat="false" ht="15" hidden="false" customHeight="false" outlineLevel="0" collapsed="false">
      <c r="A5030" s="26" t="n">
        <v>44791</v>
      </c>
      <c r="B5030" s="27" t="n">
        <v>93.2</v>
      </c>
      <c r="C5030" s="27" t="n">
        <v>96.35</v>
      </c>
      <c r="D5030" s="28" t="n">
        <f aca="false">B5030-B5029</f>
        <v>2.35000000000001</v>
      </c>
      <c r="E5030" s="28" t="n">
        <f aca="false">C5030-C5029</f>
        <v>-0.870000000000005</v>
      </c>
      <c r="F5030" s="29" t="n">
        <f aca="false">Inputs!$B$5*B5030+Inputs!$B$6*C5030</f>
        <v>4502500</v>
      </c>
      <c r="G5030" s="29" t="n">
        <f aca="false">Inputs!$B$5*D5030</f>
        <v>235000.000000001</v>
      </c>
      <c r="H5030" s="29" t="n">
        <f aca="false">Inputs!$B$6*E5030</f>
        <v>43500.0000000002</v>
      </c>
      <c r="I5030" s="29" t="n">
        <f aca="false">G5030+H5030</f>
        <v>278500.000000001</v>
      </c>
      <c r="J5030" s="29" t="n">
        <f aca="false">J5029+I5030</f>
        <v>3144000</v>
      </c>
    </row>
    <row r="5031" customFormat="false" ht="15" hidden="false" customHeight="false" outlineLevel="0" collapsed="false">
      <c r="A5031" s="26" t="n">
        <v>44792</v>
      </c>
      <c r="B5031" s="27" t="n">
        <v>93.55</v>
      </c>
      <c r="C5031" s="27" t="n">
        <v>96.45</v>
      </c>
      <c r="D5031" s="28" t="n">
        <f aca="false">B5031-B5030</f>
        <v>0.349999999999994</v>
      </c>
      <c r="E5031" s="28" t="n">
        <f aca="false">C5031-C5030</f>
        <v>0.100000000000009</v>
      </c>
      <c r="F5031" s="29" t="n">
        <f aca="false">Inputs!$B$5*B5031+Inputs!$B$6*C5031</f>
        <v>4532500</v>
      </c>
      <c r="G5031" s="29" t="n">
        <f aca="false">Inputs!$B$5*D5031</f>
        <v>34999.9999999994</v>
      </c>
      <c r="H5031" s="29" t="n">
        <f aca="false">Inputs!$B$6*E5031</f>
        <v>-5000.00000000043</v>
      </c>
      <c r="I5031" s="29" t="n">
        <f aca="false">G5031+H5031</f>
        <v>29999.999999999</v>
      </c>
      <c r="J5031" s="29" t="n">
        <f aca="false">J5030+I5031</f>
        <v>3174000</v>
      </c>
    </row>
    <row r="5032" customFormat="false" ht="15" hidden="false" customHeight="false" outlineLevel="0" collapsed="false">
      <c r="A5032" s="26" t="n">
        <v>44795</v>
      </c>
      <c r="B5032" s="27" t="n">
        <v>93.42</v>
      </c>
      <c r="C5032" s="27" t="n">
        <v>95.06</v>
      </c>
      <c r="D5032" s="28" t="n">
        <f aca="false">B5032-B5031</f>
        <v>-0.129999999999995</v>
      </c>
      <c r="E5032" s="28" t="n">
        <f aca="false">C5032-C5031</f>
        <v>-1.39</v>
      </c>
      <c r="F5032" s="29" t="n">
        <f aca="false">Inputs!$B$5*B5032+Inputs!$B$6*C5032</f>
        <v>4589000</v>
      </c>
      <c r="G5032" s="29" t="n">
        <f aca="false">Inputs!$B$5*D5032</f>
        <v>-12999.9999999995</v>
      </c>
      <c r="H5032" s="29" t="n">
        <f aca="false">Inputs!$B$6*E5032</f>
        <v>69500</v>
      </c>
      <c r="I5032" s="29" t="n">
        <f aca="false">G5032+H5032</f>
        <v>56500.0000000005</v>
      </c>
      <c r="J5032" s="29" t="n">
        <f aca="false">J5031+I5032</f>
        <v>3230500</v>
      </c>
    </row>
    <row r="5033" customFormat="false" ht="15" hidden="false" customHeight="false" outlineLevel="0" collapsed="false">
      <c r="A5033" s="26" t="n">
        <v>44796</v>
      </c>
      <c r="B5033" s="27" t="n">
        <v>96.46</v>
      </c>
      <c r="C5033" s="27" t="n">
        <v>99.49</v>
      </c>
      <c r="D5033" s="28" t="n">
        <f aca="false">B5033-B5032</f>
        <v>3.03999999999999</v>
      </c>
      <c r="E5033" s="28" t="n">
        <f aca="false">C5033-C5032</f>
        <v>4.42999999999999</v>
      </c>
      <c r="F5033" s="29" t="n">
        <f aca="false">Inputs!$B$5*B5033+Inputs!$B$6*C5033</f>
        <v>4671500</v>
      </c>
      <c r="G5033" s="29" t="n">
        <f aca="false">Inputs!$B$5*D5033</f>
        <v>303999.999999999</v>
      </c>
      <c r="H5033" s="29" t="n">
        <f aca="false">Inputs!$B$6*E5033</f>
        <v>-221500</v>
      </c>
      <c r="I5033" s="29" t="n">
        <f aca="false">G5033+H5033</f>
        <v>82499.9999999996</v>
      </c>
      <c r="J5033" s="29" t="n">
        <f aca="false">J5032+I5033</f>
        <v>3313000</v>
      </c>
    </row>
    <row r="5034" customFormat="false" ht="15" hidden="false" customHeight="false" outlineLevel="0" collapsed="false">
      <c r="A5034" s="26" t="n">
        <v>44797</v>
      </c>
      <c r="B5034" s="27" t="n">
        <v>95.52</v>
      </c>
      <c r="C5034" s="27" t="n">
        <v>99.87</v>
      </c>
      <c r="D5034" s="28" t="n">
        <f aca="false">B5034-B5033</f>
        <v>-0.939999999999998</v>
      </c>
      <c r="E5034" s="28" t="n">
        <f aca="false">C5034-C5033</f>
        <v>0.38000000000001</v>
      </c>
      <c r="F5034" s="29" t="n">
        <f aca="false">Inputs!$B$5*B5034+Inputs!$B$6*C5034</f>
        <v>4558500</v>
      </c>
      <c r="G5034" s="29" t="n">
        <f aca="false">Inputs!$B$5*D5034</f>
        <v>-93999.9999999998</v>
      </c>
      <c r="H5034" s="29" t="n">
        <f aca="false">Inputs!$B$6*E5034</f>
        <v>-19000.0000000005</v>
      </c>
      <c r="I5034" s="29" t="n">
        <f aca="false">G5034+H5034</f>
        <v>-113000</v>
      </c>
      <c r="J5034" s="29" t="n">
        <f aca="false">J5033+I5034</f>
        <v>3200000</v>
      </c>
    </row>
    <row r="5035" customFormat="false" ht="15" hidden="false" customHeight="false" outlineLevel="0" collapsed="false">
      <c r="A5035" s="26" t="n">
        <v>44798</v>
      </c>
      <c r="B5035" s="27" t="n">
        <v>93.33</v>
      </c>
      <c r="C5035" s="27" t="n">
        <v>98.81</v>
      </c>
      <c r="D5035" s="28" t="n">
        <f aca="false">B5035-B5034</f>
        <v>-2.19</v>
      </c>
      <c r="E5035" s="28" t="n">
        <f aca="false">C5035-C5034</f>
        <v>-1.06</v>
      </c>
      <c r="F5035" s="29" t="n">
        <f aca="false">Inputs!$B$5*B5035+Inputs!$B$6*C5035</f>
        <v>4392500</v>
      </c>
      <c r="G5035" s="29" t="n">
        <f aca="false">Inputs!$B$5*D5035</f>
        <v>-219000</v>
      </c>
      <c r="H5035" s="29" t="n">
        <f aca="false">Inputs!$B$6*E5035</f>
        <v>53000.0000000001</v>
      </c>
      <c r="I5035" s="29" t="n">
        <f aca="false">G5035+H5035</f>
        <v>-166000</v>
      </c>
      <c r="J5035" s="29" t="n">
        <f aca="false">J5034+I5035</f>
        <v>3034000</v>
      </c>
    </row>
    <row r="5036" customFormat="false" ht="15" hidden="false" customHeight="false" outlineLevel="0" collapsed="false">
      <c r="A5036" s="26" t="n">
        <v>44799</v>
      </c>
      <c r="B5036" s="27" t="n">
        <v>93.63</v>
      </c>
      <c r="C5036" s="27" t="n">
        <v>101.13</v>
      </c>
      <c r="D5036" s="28" t="n">
        <f aca="false">B5036-B5035</f>
        <v>0.299999999999997</v>
      </c>
      <c r="E5036" s="28" t="n">
        <f aca="false">C5036-C5035</f>
        <v>2.31999999999999</v>
      </c>
      <c r="F5036" s="29" t="n">
        <f aca="false">Inputs!$B$5*B5036+Inputs!$B$6*C5036</f>
        <v>4306500</v>
      </c>
      <c r="G5036" s="29" t="n">
        <f aca="false">Inputs!$B$5*D5036</f>
        <v>29999.9999999997</v>
      </c>
      <c r="H5036" s="29" t="n">
        <f aca="false">Inputs!$B$6*E5036</f>
        <v>-116000</v>
      </c>
      <c r="I5036" s="29" t="n">
        <f aca="false">G5036+H5036</f>
        <v>-85999.9999999999</v>
      </c>
      <c r="J5036" s="29" t="n">
        <f aca="false">J5035+I5036</f>
        <v>2948000</v>
      </c>
    </row>
    <row r="5037" customFormat="false" ht="15" hidden="false" customHeight="false" outlineLevel="0" collapsed="false">
      <c r="A5037" s="26" t="n">
        <v>44803</v>
      </c>
      <c r="B5037" s="27" t="n">
        <v>92.08</v>
      </c>
      <c r="C5037" s="27" t="n">
        <v>99.34</v>
      </c>
      <c r="D5037" s="28" t="n">
        <f aca="false">B5037-B5036</f>
        <v>-1.55</v>
      </c>
      <c r="E5037" s="28" t="n">
        <f aca="false">C5037-C5036</f>
        <v>-1.78999999999999</v>
      </c>
      <c r="F5037" s="29" t="n">
        <f aca="false">Inputs!$B$5*B5037+Inputs!$B$6*C5037</f>
        <v>4241000</v>
      </c>
      <c r="G5037" s="29" t="n">
        <f aca="false">Inputs!$B$5*D5037</f>
        <v>-155000</v>
      </c>
      <c r="H5037" s="29" t="n">
        <f aca="false">Inputs!$B$6*E5037</f>
        <v>89499.9999999996</v>
      </c>
      <c r="I5037" s="29" t="n">
        <f aca="false">G5037+H5037</f>
        <v>-65500.0000000001</v>
      </c>
      <c r="J5037" s="29" t="n">
        <f aca="false">J5036+I5037</f>
        <v>2882500</v>
      </c>
    </row>
    <row r="5038" customFormat="false" ht="15" hidden="false" customHeight="false" outlineLevel="0" collapsed="false">
      <c r="A5038" s="26" t="n">
        <v>44804</v>
      </c>
      <c r="B5038" s="27" t="n">
        <v>90.09</v>
      </c>
      <c r="C5038" s="27" t="n">
        <v>96.55</v>
      </c>
      <c r="D5038" s="28" t="n">
        <f aca="false">B5038-B5037</f>
        <v>-1.98999999999999</v>
      </c>
      <c r="E5038" s="28" t="n">
        <f aca="false">C5038-C5037</f>
        <v>-2.79000000000001</v>
      </c>
      <c r="F5038" s="29" t="n">
        <f aca="false">Inputs!$B$5*B5038+Inputs!$B$6*C5038</f>
        <v>4181500</v>
      </c>
      <c r="G5038" s="29" t="n">
        <f aca="false">Inputs!$B$5*D5038</f>
        <v>-198999.999999999</v>
      </c>
      <c r="H5038" s="29" t="n">
        <f aca="false">Inputs!$B$6*E5038</f>
        <v>139500</v>
      </c>
      <c r="I5038" s="29" t="n">
        <f aca="false">G5038+H5038</f>
        <v>-59499.9999999992</v>
      </c>
      <c r="J5038" s="29" t="n">
        <f aca="false">J5037+I5038</f>
        <v>2823000</v>
      </c>
    </row>
    <row r="5039" customFormat="false" ht="15" hidden="false" customHeight="false" outlineLevel="0" collapsed="false">
      <c r="A5039" s="26" t="n">
        <v>44805</v>
      </c>
      <c r="B5039" s="27" t="n">
        <v>87.09</v>
      </c>
      <c r="C5039" s="27" t="n">
        <v>92.24</v>
      </c>
      <c r="D5039" s="28" t="n">
        <f aca="false">B5039-B5038</f>
        <v>-3</v>
      </c>
      <c r="E5039" s="28" t="n">
        <f aca="false">C5039-C5038</f>
        <v>-4.31</v>
      </c>
      <c r="F5039" s="29" t="n">
        <f aca="false">Inputs!$B$5*B5039+Inputs!$B$6*C5039</f>
        <v>4097000</v>
      </c>
      <c r="G5039" s="29" t="n">
        <f aca="false">Inputs!$B$5*D5039</f>
        <v>-300000</v>
      </c>
      <c r="H5039" s="29" t="n">
        <f aca="false">Inputs!$B$6*E5039</f>
        <v>215500</v>
      </c>
      <c r="I5039" s="29" t="n">
        <f aca="false">G5039+H5039</f>
        <v>-84499.9999999999</v>
      </c>
      <c r="J5039" s="29" t="n">
        <f aca="false">J5038+I5039</f>
        <v>2738500</v>
      </c>
    </row>
    <row r="5040" customFormat="false" ht="15" hidden="false" customHeight="false" outlineLevel="0" collapsed="false">
      <c r="A5040" s="26" t="n">
        <v>44806</v>
      </c>
      <c r="B5040" s="27" t="n">
        <v>87.29</v>
      </c>
      <c r="C5040" s="27" t="n">
        <v>93.09</v>
      </c>
      <c r="D5040" s="28" t="n">
        <f aca="false">B5040-B5039</f>
        <v>0.200000000000003</v>
      </c>
      <c r="E5040" s="28" t="n">
        <f aca="false">C5040-C5039</f>
        <v>0.850000000000009</v>
      </c>
      <c r="F5040" s="29" t="n">
        <f aca="false">Inputs!$B$5*B5040+Inputs!$B$6*C5040</f>
        <v>4074500</v>
      </c>
      <c r="G5040" s="29" t="n">
        <f aca="false">Inputs!$B$5*D5040</f>
        <v>20000.0000000003</v>
      </c>
      <c r="H5040" s="29" t="n">
        <f aca="false">Inputs!$B$6*E5040</f>
        <v>-42500.0000000004</v>
      </c>
      <c r="I5040" s="29" t="n">
        <f aca="false">G5040+H5040</f>
        <v>-22500.0000000001</v>
      </c>
      <c r="J5040" s="29" t="n">
        <f aca="false">J5039+I5040</f>
        <v>2716000</v>
      </c>
    </row>
    <row r="5041" customFormat="false" ht="15" hidden="false" customHeight="false" outlineLevel="0" collapsed="false">
      <c r="A5041" s="26" t="n">
        <v>44810</v>
      </c>
      <c r="B5041" s="27" t="n">
        <v>87.35</v>
      </c>
      <c r="C5041" s="27" t="n">
        <v>91.43</v>
      </c>
      <c r="D5041" s="28" t="n">
        <f aca="false">B5041-B5040</f>
        <v>0.0599999999999881</v>
      </c>
      <c r="E5041" s="28" t="n">
        <f aca="false">C5041-C5040</f>
        <v>-1.66</v>
      </c>
      <c r="F5041" s="29" t="n">
        <f aca="false">Inputs!$B$5*B5041+Inputs!$B$6*C5041</f>
        <v>4163500</v>
      </c>
      <c r="G5041" s="29" t="n">
        <f aca="false">Inputs!$B$5*D5041</f>
        <v>5999.99999999881</v>
      </c>
      <c r="H5041" s="29" t="n">
        <f aca="false">Inputs!$B$6*E5041</f>
        <v>82999.9999999998</v>
      </c>
      <c r="I5041" s="29" t="n">
        <f aca="false">G5041+H5041</f>
        <v>88999.9999999986</v>
      </c>
      <c r="J5041" s="29" t="n">
        <f aca="false">J5040+I5041</f>
        <v>2805000</v>
      </c>
    </row>
    <row r="5042" customFormat="false" ht="15" hidden="false" customHeight="false" outlineLevel="0" collapsed="false">
      <c r="A5042" s="26" t="n">
        <v>44811</v>
      </c>
      <c r="B5042" s="27" t="n">
        <v>82.5</v>
      </c>
      <c r="C5042" s="27" t="n">
        <v>86.83</v>
      </c>
      <c r="D5042" s="28" t="n">
        <f aca="false">B5042-B5041</f>
        <v>-4.84999999999999</v>
      </c>
      <c r="E5042" s="28" t="n">
        <f aca="false">C5042-C5041</f>
        <v>-4.60000000000001</v>
      </c>
      <c r="F5042" s="29" t="n">
        <f aca="false">Inputs!$B$5*B5042+Inputs!$B$6*C5042</f>
        <v>3908500</v>
      </c>
      <c r="G5042" s="29" t="n">
        <f aca="false">Inputs!$B$5*D5042</f>
        <v>-484999.999999999</v>
      </c>
      <c r="H5042" s="29" t="n">
        <f aca="false">Inputs!$B$6*E5042</f>
        <v>230000</v>
      </c>
      <c r="I5042" s="29" t="n">
        <f aca="false">G5042+H5042</f>
        <v>-254999.999999999</v>
      </c>
      <c r="J5042" s="29" t="n">
        <f aca="false">J5041+I5042</f>
        <v>2550000</v>
      </c>
    </row>
    <row r="5043" customFormat="false" ht="15" hidden="false" customHeight="false" outlineLevel="0" collapsed="false">
      <c r="A5043" s="26" t="n">
        <v>44812</v>
      </c>
      <c r="B5043" s="27" t="n">
        <v>84.04</v>
      </c>
      <c r="C5043" s="27" t="n">
        <v>87.99</v>
      </c>
      <c r="D5043" s="28" t="n">
        <f aca="false">B5043-B5042</f>
        <v>1.54000000000001</v>
      </c>
      <c r="E5043" s="28" t="n">
        <f aca="false">C5043-C5042</f>
        <v>1.16</v>
      </c>
      <c r="F5043" s="29" t="n">
        <f aca="false">Inputs!$B$5*B5043+Inputs!$B$6*C5043</f>
        <v>4004500</v>
      </c>
      <c r="G5043" s="29" t="n">
        <f aca="false">Inputs!$B$5*D5043</f>
        <v>154000.000000001</v>
      </c>
      <c r="H5043" s="29" t="n">
        <f aca="false">Inputs!$B$6*E5043</f>
        <v>-57999.9999999998</v>
      </c>
      <c r="I5043" s="29" t="n">
        <f aca="false">G5043+H5043</f>
        <v>96000.0000000008</v>
      </c>
      <c r="J5043" s="29" t="n">
        <f aca="false">J5042+I5043</f>
        <v>2646000</v>
      </c>
    </row>
    <row r="5044" customFormat="false" ht="15" hidden="false" customHeight="false" outlineLevel="0" collapsed="false">
      <c r="A5044" s="26" t="n">
        <v>44813</v>
      </c>
      <c r="B5044" s="27" t="n">
        <v>87.27</v>
      </c>
      <c r="C5044" s="27" t="n">
        <v>91.68</v>
      </c>
      <c r="D5044" s="28" t="n">
        <f aca="false">B5044-B5043</f>
        <v>3.22999999999999</v>
      </c>
      <c r="E5044" s="28" t="n">
        <f aca="false">C5044-C5043</f>
        <v>3.69000000000001</v>
      </c>
      <c r="F5044" s="29" t="n">
        <f aca="false">Inputs!$B$5*B5044+Inputs!$B$6*C5044</f>
        <v>4143000</v>
      </c>
      <c r="G5044" s="29" t="n">
        <f aca="false">Inputs!$B$5*D5044</f>
        <v>322999.999999999</v>
      </c>
      <c r="H5044" s="29" t="n">
        <f aca="false">Inputs!$B$6*E5044</f>
        <v>-184500.000000001</v>
      </c>
      <c r="I5044" s="29" t="n">
        <f aca="false">G5044+H5044</f>
        <v>138499.999999998</v>
      </c>
      <c r="J5044" s="29" t="n">
        <f aca="false">J5043+I5044</f>
        <v>2784500</v>
      </c>
    </row>
    <row r="5045" customFormat="false" ht="15" hidden="false" customHeight="false" outlineLevel="0" collapsed="false">
      <c r="A5045" s="26" t="n">
        <v>44816</v>
      </c>
      <c r="B5045" s="27" t="n">
        <v>88.18</v>
      </c>
      <c r="C5045" s="27" t="n">
        <v>93.45</v>
      </c>
      <c r="D5045" s="28" t="n">
        <f aca="false">B5045-B5044</f>
        <v>0.910000000000011</v>
      </c>
      <c r="E5045" s="28" t="n">
        <f aca="false">C5045-C5044</f>
        <v>1.77</v>
      </c>
      <c r="F5045" s="29" t="n">
        <f aca="false">Inputs!$B$5*B5045+Inputs!$B$6*C5045</f>
        <v>4145500</v>
      </c>
      <c r="G5045" s="29" t="n">
        <f aca="false">Inputs!$B$5*D5045</f>
        <v>91000.0000000011</v>
      </c>
      <c r="H5045" s="29" t="n">
        <f aca="false">Inputs!$B$6*E5045</f>
        <v>-88499.9999999998</v>
      </c>
      <c r="I5045" s="29" t="n">
        <f aca="false">G5045+H5045</f>
        <v>2500.00000000128</v>
      </c>
      <c r="J5045" s="29" t="n">
        <f aca="false">J5044+I5045</f>
        <v>2787000</v>
      </c>
    </row>
    <row r="5046" customFormat="false" ht="15" hidden="false" customHeight="false" outlineLevel="0" collapsed="false">
      <c r="A5046" s="26" t="n">
        <v>44817</v>
      </c>
      <c r="B5046" s="27" t="n">
        <v>87.84</v>
      </c>
      <c r="C5046" s="27" t="n">
        <v>92.04</v>
      </c>
      <c r="D5046" s="28" t="n">
        <f aca="false">B5046-B5045</f>
        <v>-0.340000000000003</v>
      </c>
      <c r="E5046" s="28" t="n">
        <f aca="false">C5046-C5045</f>
        <v>-1.41</v>
      </c>
      <c r="F5046" s="29" t="n">
        <f aca="false">Inputs!$B$5*B5046+Inputs!$B$6*C5046</f>
        <v>4182000</v>
      </c>
      <c r="G5046" s="29" t="n">
        <f aca="false">Inputs!$B$5*D5046</f>
        <v>-34000.0000000003</v>
      </c>
      <c r="H5046" s="29" t="n">
        <f aca="false">Inputs!$B$6*E5046</f>
        <v>70499.9999999998</v>
      </c>
      <c r="I5046" s="29" t="n">
        <f aca="false">G5046+H5046</f>
        <v>36499.9999999995</v>
      </c>
      <c r="J5046" s="29" t="n">
        <f aca="false">J5045+I5046</f>
        <v>2823500</v>
      </c>
    </row>
    <row r="5047" customFormat="false" ht="15" hidden="false" customHeight="false" outlineLevel="0" collapsed="false">
      <c r="A5047" s="26" t="n">
        <v>44818</v>
      </c>
      <c r="B5047" s="27" t="n">
        <v>88.88</v>
      </c>
      <c r="C5047" s="27" t="n">
        <v>92.83</v>
      </c>
      <c r="D5047" s="28" t="n">
        <f aca="false">B5047-B5046</f>
        <v>1.03999999999999</v>
      </c>
      <c r="E5047" s="28" t="n">
        <f aca="false">C5047-C5046</f>
        <v>0.789999999999992</v>
      </c>
      <c r="F5047" s="29" t="n">
        <f aca="false">Inputs!$B$5*B5047+Inputs!$B$6*C5047</f>
        <v>4246500</v>
      </c>
      <c r="G5047" s="29" t="n">
        <f aca="false">Inputs!$B$5*D5047</f>
        <v>103999.999999999</v>
      </c>
      <c r="H5047" s="29" t="n">
        <f aca="false">Inputs!$B$6*E5047</f>
        <v>-39499.9999999996</v>
      </c>
      <c r="I5047" s="29" t="n">
        <f aca="false">G5047+H5047</f>
        <v>64499.9999999996</v>
      </c>
      <c r="J5047" s="29" t="n">
        <f aca="false">J5046+I5047</f>
        <v>2888000</v>
      </c>
    </row>
    <row r="5048" customFormat="false" ht="15" hidden="false" customHeight="false" outlineLevel="0" collapsed="false">
      <c r="A5048" s="26" t="n">
        <v>44819</v>
      </c>
      <c r="B5048" s="27" t="n">
        <v>85.72</v>
      </c>
      <c r="C5048" s="27" t="n">
        <v>89.28</v>
      </c>
      <c r="D5048" s="28" t="n">
        <f aca="false">B5048-B5047</f>
        <v>-3.16</v>
      </c>
      <c r="E5048" s="28" t="n">
        <f aca="false">C5048-C5047</f>
        <v>-3.55</v>
      </c>
      <c r="F5048" s="29" t="n">
        <f aca="false">Inputs!$B$5*B5048+Inputs!$B$6*C5048</f>
        <v>4108000</v>
      </c>
      <c r="G5048" s="29" t="n">
        <f aca="false">Inputs!$B$5*D5048</f>
        <v>-316000</v>
      </c>
      <c r="H5048" s="29" t="n">
        <f aca="false">Inputs!$B$6*E5048</f>
        <v>177500</v>
      </c>
      <c r="I5048" s="29" t="n">
        <f aca="false">G5048+H5048</f>
        <v>-138500</v>
      </c>
      <c r="J5048" s="29" t="n">
        <f aca="false">J5047+I5048</f>
        <v>2749500</v>
      </c>
    </row>
    <row r="5049" customFormat="false" ht="15" hidden="false" customHeight="false" outlineLevel="0" collapsed="false">
      <c r="A5049" s="26" t="n">
        <v>44820</v>
      </c>
      <c r="B5049" s="27" t="n">
        <v>85.57</v>
      </c>
      <c r="C5049" s="27" t="n">
        <v>89.43</v>
      </c>
      <c r="D5049" s="28" t="n">
        <f aca="false">B5049-B5048</f>
        <v>-0.150000000000006</v>
      </c>
      <c r="E5049" s="28" t="n">
        <f aca="false">C5049-C5048</f>
        <v>0.150000000000006</v>
      </c>
      <c r="F5049" s="29" t="n">
        <f aca="false">Inputs!$B$5*B5049+Inputs!$B$6*C5049</f>
        <v>4085500</v>
      </c>
      <c r="G5049" s="29" t="n">
        <f aca="false">Inputs!$B$5*D5049</f>
        <v>-15000.0000000006</v>
      </c>
      <c r="H5049" s="29" t="n">
        <f aca="false">Inputs!$B$6*E5049</f>
        <v>-7500.00000000028</v>
      </c>
      <c r="I5049" s="29" t="n">
        <f aca="false">G5049+H5049</f>
        <v>-22500.0000000009</v>
      </c>
      <c r="J5049" s="29" t="n">
        <f aca="false">J5048+I5049</f>
        <v>2727000</v>
      </c>
    </row>
    <row r="5050" customFormat="false" ht="15" hidden="false" customHeight="false" outlineLevel="0" collapsed="false">
      <c r="A5050" s="26" t="n">
        <v>44824</v>
      </c>
      <c r="B5050" s="27" t="n">
        <v>84.69</v>
      </c>
      <c r="C5050" s="27" t="n">
        <v>89.62</v>
      </c>
      <c r="D5050" s="28" t="n">
        <f aca="false">B5050-B5049</f>
        <v>-0.879999999999996</v>
      </c>
      <c r="E5050" s="28" t="n">
        <f aca="false">C5050-C5049</f>
        <v>0.189999999999998</v>
      </c>
      <c r="F5050" s="29" t="n">
        <f aca="false">Inputs!$B$5*B5050+Inputs!$B$6*C5050</f>
        <v>3988000</v>
      </c>
      <c r="G5050" s="29" t="n">
        <f aca="false">Inputs!$B$5*D5050</f>
        <v>-87999.9999999996</v>
      </c>
      <c r="H5050" s="29" t="n">
        <f aca="false">Inputs!$B$6*E5050</f>
        <v>-9499.99999999989</v>
      </c>
      <c r="I5050" s="29" t="n">
        <f aca="false">G5050+H5050</f>
        <v>-97499.9999999994</v>
      </c>
      <c r="J5050" s="29" t="n">
        <f aca="false">J5049+I5050</f>
        <v>2629500</v>
      </c>
    </row>
    <row r="5051" customFormat="false" ht="15" hidden="false" customHeight="false" outlineLevel="0" collapsed="false">
      <c r="A5051" s="26" t="n">
        <v>44825</v>
      </c>
      <c r="B5051" s="27" t="n">
        <v>83.38</v>
      </c>
      <c r="C5051" s="27" t="n">
        <v>89.86</v>
      </c>
      <c r="D5051" s="28" t="n">
        <f aca="false">B5051-B5050</f>
        <v>-1.31</v>
      </c>
      <c r="E5051" s="28" t="n">
        <f aca="false">C5051-C5050</f>
        <v>0.239999999999995</v>
      </c>
      <c r="F5051" s="29" t="n">
        <f aca="false">Inputs!$B$5*B5051+Inputs!$B$6*C5051</f>
        <v>3845000</v>
      </c>
      <c r="G5051" s="29" t="n">
        <f aca="false">Inputs!$B$5*D5051</f>
        <v>-131000</v>
      </c>
      <c r="H5051" s="29" t="n">
        <f aca="false">Inputs!$B$6*E5051</f>
        <v>-11999.9999999997</v>
      </c>
      <c r="I5051" s="29" t="n">
        <f aca="false">G5051+H5051</f>
        <v>-143000</v>
      </c>
      <c r="J5051" s="29" t="n">
        <f aca="false">J5050+I5051</f>
        <v>2486500</v>
      </c>
    </row>
    <row r="5052" customFormat="false" ht="15" hidden="false" customHeight="false" outlineLevel="0" collapsed="false">
      <c r="A5052" s="26" t="n">
        <v>44826</v>
      </c>
      <c r="B5052" s="27" t="n">
        <v>84.02</v>
      </c>
      <c r="C5052" s="27" t="n">
        <v>90.4</v>
      </c>
      <c r="D5052" s="28" t="n">
        <f aca="false">B5052-B5051</f>
        <v>0.640000000000001</v>
      </c>
      <c r="E5052" s="28" t="n">
        <f aca="false">C5052-C5051</f>
        <v>0.540000000000006</v>
      </c>
      <c r="F5052" s="29" t="n">
        <f aca="false">Inputs!$B$5*B5052+Inputs!$B$6*C5052</f>
        <v>3882000</v>
      </c>
      <c r="G5052" s="29" t="n">
        <f aca="false">Inputs!$B$5*D5052</f>
        <v>64000.0000000001</v>
      </c>
      <c r="H5052" s="29" t="n">
        <f aca="false">Inputs!$B$6*E5052</f>
        <v>-27000.0000000003</v>
      </c>
      <c r="I5052" s="29" t="n">
        <f aca="false">G5052+H5052</f>
        <v>36999.9999999997</v>
      </c>
      <c r="J5052" s="29" t="n">
        <f aca="false">J5051+I5052</f>
        <v>2523500</v>
      </c>
    </row>
    <row r="5053" customFormat="false" ht="15" hidden="false" customHeight="false" outlineLevel="0" collapsed="false">
      <c r="A5053" s="26" t="n">
        <v>44827</v>
      </c>
      <c r="B5053" s="27" t="n">
        <v>79.07</v>
      </c>
      <c r="C5053" s="27" t="n">
        <v>84.29</v>
      </c>
      <c r="D5053" s="28" t="n">
        <f aca="false">B5053-B5052</f>
        <v>-4.95</v>
      </c>
      <c r="E5053" s="28" t="n">
        <f aca="false">C5053-C5052</f>
        <v>-6.11</v>
      </c>
      <c r="F5053" s="29" t="n">
        <f aca="false">Inputs!$B$5*B5053+Inputs!$B$6*C5053</f>
        <v>3692500</v>
      </c>
      <c r="G5053" s="29" t="n">
        <f aca="false">Inputs!$B$5*D5053</f>
        <v>-495000</v>
      </c>
      <c r="H5053" s="29" t="n">
        <f aca="false">Inputs!$B$6*E5053</f>
        <v>305500</v>
      </c>
      <c r="I5053" s="29" t="n">
        <f aca="false">G5053+H5053</f>
        <v>-189500</v>
      </c>
      <c r="J5053" s="29" t="n">
        <f aca="false">J5052+I5053</f>
        <v>2334000</v>
      </c>
    </row>
    <row r="5054" customFormat="false" ht="15" hidden="false" customHeight="false" outlineLevel="0" collapsed="false">
      <c r="A5054" s="26" t="n">
        <v>44830</v>
      </c>
      <c r="B5054" s="27" t="n">
        <v>77.17</v>
      </c>
      <c r="C5054" s="27" t="n">
        <v>82.55</v>
      </c>
      <c r="D5054" s="28" t="n">
        <f aca="false">B5054-B5053</f>
        <v>-1.89999999999999</v>
      </c>
      <c r="E5054" s="28" t="n">
        <f aca="false">C5054-C5053</f>
        <v>-1.74000000000001</v>
      </c>
      <c r="F5054" s="29" t="n">
        <f aca="false">Inputs!$B$5*B5054+Inputs!$B$6*C5054</f>
        <v>3589500</v>
      </c>
      <c r="G5054" s="29" t="n">
        <f aca="false">Inputs!$B$5*D5054</f>
        <v>-189999.999999999</v>
      </c>
      <c r="H5054" s="29" t="n">
        <f aca="false">Inputs!$B$6*E5054</f>
        <v>87000.0000000005</v>
      </c>
      <c r="I5054" s="29" t="n">
        <f aca="false">G5054+H5054</f>
        <v>-102999.999999999</v>
      </c>
      <c r="J5054" s="29" t="n">
        <f aca="false">J5053+I5054</f>
        <v>2231000</v>
      </c>
    </row>
    <row r="5055" customFormat="false" ht="15" hidden="false" customHeight="false" outlineLevel="0" collapsed="false">
      <c r="A5055" s="26" t="n">
        <v>44831</v>
      </c>
      <c r="B5055" s="27" t="n">
        <v>78.91</v>
      </c>
      <c r="C5055" s="27" t="n">
        <v>85.97</v>
      </c>
      <c r="D5055" s="28" t="n">
        <f aca="false">B5055-B5054</f>
        <v>1.73999999999999</v>
      </c>
      <c r="E5055" s="28" t="n">
        <f aca="false">C5055-C5054</f>
        <v>3.42</v>
      </c>
      <c r="F5055" s="29" t="n">
        <f aca="false">Inputs!$B$5*B5055+Inputs!$B$6*C5055</f>
        <v>3592500</v>
      </c>
      <c r="G5055" s="29" t="n">
        <f aca="false">Inputs!$B$5*D5055</f>
        <v>173999.999999999</v>
      </c>
      <c r="H5055" s="29" t="n">
        <f aca="false">Inputs!$B$6*E5055</f>
        <v>-171000</v>
      </c>
      <c r="I5055" s="29" t="n">
        <f aca="false">G5055+H5055</f>
        <v>2999.99999999939</v>
      </c>
      <c r="J5055" s="29" t="n">
        <f aca="false">J5054+I5055</f>
        <v>2234000</v>
      </c>
    </row>
    <row r="5056" customFormat="false" ht="15" hidden="false" customHeight="false" outlineLevel="0" collapsed="false">
      <c r="A5056" s="26" t="n">
        <v>44832</v>
      </c>
      <c r="B5056" s="27" t="n">
        <v>82.61</v>
      </c>
      <c r="C5056" s="27" t="n">
        <v>89.55</v>
      </c>
      <c r="D5056" s="28" t="n">
        <f aca="false">B5056-B5055</f>
        <v>3.7</v>
      </c>
      <c r="E5056" s="28" t="n">
        <f aca="false">C5056-C5055</f>
        <v>3.58</v>
      </c>
      <c r="F5056" s="29" t="n">
        <f aca="false">Inputs!$B$5*B5056+Inputs!$B$6*C5056</f>
        <v>3783500</v>
      </c>
      <c r="G5056" s="29" t="n">
        <f aca="false">Inputs!$B$5*D5056</f>
        <v>370000</v>
      </c>
      <c r="H5056" s="29" t="n">
        <f aca="false">Inputs!$B$6*E5056</f>
        <v>-179000</v>
      </c>
      <c r="I5056" s="29" t="n">
        <f aca="false">G5056+H5056</f>
        <v>191000</v>
      </c>
      <c r="J5056" s="29" t="n">
        <f aca="false">J5055+I5056</f>
        <v>2425000</v>
      </c>
    </row>
    <row r="5057" customFormat="false" ht="15" hidden="false" customHeight="false" outlineLevel="0" collapsed="false">
      <c r="A5057" s="26" t="n">
        <v>44833</v>
      </c>
      <c r="B5057" s="27" t="n">
        <v>81.78</v>
      </c>
      <c r="C5057" s="27" t="n">
        <v>89.41</v>
      </c>
      <c r="D5057" s="28" t="n">
        <f aca="false">B5057-B5056</f>
        <v>-0.829999999999998</v>
      </c>
      <c r="E5057" s="28" t="n">
        <f aca="false">C5057-C5056</f>
        <v>-0.140000000000001</v>
      </c>
      <c r="F5057" s="29" t="n">
        <f aca="false">Inputs!$B$5*B5057+Inputs!$B$6*C5057</f>
        <v>3707500</v>
      </c>
      <c r="G5057" s="29" t="n">
        <f aca="false">Inputs!$B$5*D5057</f>
        <v>-82999.9999999998</v>
      </c>
      <c r="H5057" s="29" t="n">
        <f aca="false">Inputs!$B$6*E5057</f>
        <v>7000.00000000003</v>
      </c>
      <c r="I5057" s="29" t="n">
        <f aca="false">G5057+H5057</f>
        <v>-75999.9999999998</v>
      </c>
      <c r="J5057" s="29" t="n">
        <f aca="false">J5056+I5057</f>
        <v>2349000</v>
      </c>
    </row>
    <row r="5058" customFormat="false" ht="15" hidden="false" customHeight="false" outlineLevel="0" collapsed="false">
      <c r="A5058" s="26" t="n">
        <v>44834</v>
      </c>
      <c r="B5058" s="27" t="n">
        <v>79.91</v>
      </c>
      <c r="C5058" s="27" t="n">
        <v>88.9</v>
      </c>
      <c r="D5058" s="28" t="n">
        <f aca="false">B5058-B5057</f>
        <v>-1.87</v>
      </c>
      <c r="E5058" s="28" t="n">
        <f aca="false">C5058-C5057</f>
        <v>-0.509999999999991</v>
      </c>
      <c r="F5058" s="29" t="n">
        <f aca="false">Inputs!$B$5*B5058+Inputs!$B$6*C5058</f>
        <v>3546000</v>
      </c>
      <c r="G5058" s="29" t="n">
        <f aca="false">Inputs!$B$5*D5058</f>
        <v>-187000</v>
      </c>
      <c r="H5058" s="29" t="n">
        <f aca="false">Inputs!$B$6*E5058</f>
        <v>25499.9999999995</v>
      </c>
      <c r="I5058" s="29" t="n">
        <f aca="false">G5058+H5058</f>
        <v>-161500.000000001</v>
      </c>
      <c r="J5058" s="29" t="n">
        <f aca="false">J5057+I5058</f>
        <v>2187500</v>
      </c>
    </row>
    <row r="5059" customFormat="false" ht="15" hidden="false" customHeight="false" outlineLevel="0" collapsed="false">
      <c r="A5059" s="26" t="n">
        <v>44837</v>
      </c>
      <c r="B5059" s="27" t="n">
        <v>84.05</v>
      </c>
      <c r="C5059" s="27" t="n">
        <v>90.68</v>
      </c>
      <c r="D5059" s="28" t="n">
        <f aca="false">B5059-B5058</f>
        <v>4.14</v>
      </c>
      <c r="E5059" s="28" t="n">
        <f aca="false">C5059-C5058</f>
        <v>1.78</v>
      </c>
      <c r="F5059" s="29" t="n">
        <f aca="false">Inputs!$B$5*B5059+Inputs!$B$6*C5059</f>
        <v>3871000</v>
      </c>
      <c r="G5059" s="29" t="n">
        <f aca="false">Inputs!$B$5*D5059</f>
        <v>414000</v>
      </c>
      <c r="H5059" s="29" t="n">
        <f aca="false">Inputs!$B$6*E5059</f>
        <v>-89000.0000000001</v>
      </c>
      <c r="I5059" s="29" t="n">
        <f aca="false">G5059+H5059</f>
        <v>325000</v>
      </c>
      <c r="J5059" s="29" t="n">
        <f aca="false">J5058+I5059</f>
        <v>2512500</v>
      </c>
    </row>
    <row r="5060" customFormat="false" ht="15" hidden="false" customHeight="false" outlineLevel="0" collapsed="false">
      <c r="A5060" s="26" t="n">
        <v>44838</v>
      </c>
      <c r="B5060" s="27" t="n">
        <v>86.87</v>
      </c>
      <c r="C5060" s="27" t="n">
        <v>93.74</v>
      </c>
      <c r="D5060" s="28" t="n">
        <f aca="false">B5060-B5059</f>
        <v>2.82000000000001</v>
      </c>
      <c r="E5060" s="28" t="n">
        <f aca="false">C5060-C5059</f>
        <v>3.05999999999999</v>
      </c>
      <c r="F5060" s="29" t="n">
        <f aca="false">Inputs!$B$5*B5060+Inputs!$B$6*C5060</f>
        <v>4000000</v>
      </c>
      <c r="G5060" s="29" t="n">
        <f aca="false">Inputs!$B$5*D5060</f>
        <v>282000.000000001</v>
      </c>
      <c r="H5060" s="29" t="n">
        <f aca="false">Inputs!$B$6*E5060</f>
        <v>-152999.999999999</v>
      </c>
      <c r="I5060" s="29" t="n">
        <f aca="false">G5060+H5060</f>
        <v>129000.000000001</v>
      </c>
      <c r="J5060" s="29" t="n">
        <f aca="false">J5059+I5060</f>
        <v>2641500</v>
      </c>
    </row>
    <row r="5061" customFormat="false" ht="15" hidden="false" customHeight="false" outlineLevel="0" collapsed="false">
      <c r="A5061" s="26" t="n">
        <v>44839</v>
      </c>
      <c r="B5061" s="27" t="n">
        <v>88.22</v>
      </c>
      <c r="C5061" s="27" t="n">
        <v>94.35</v>
      </c>
      <c r="D5061" s="28" t="n">
        <f aca="false">B5061-B5060</f>
        <v>1.34999999999999</v>
      </c>
      <c r="E5061" s="28" t="n">
        <f aca="false">C5061-C5060</f>
        <v>0.609999999999999</v>
      </c>
      <c r="F5061" s="29" t="n">
        <f aca="false">Inputs!$B$5*B5061+Inputs!$B$6*C5061</f>
        <v>4104500</v>
      </c>
      <c r="G5061" s="29" t="n">
        <f aca="false">Inputs!$B$5*D5061</f>
        <v>134999.999999999</v>
      </c>
      <c r="H5061" s="29" t="n">
        <f aca="false">Inputs!$B$6*E5061</f>
        <v>-30500</v>
      </c>
      <c r="I5061" s="29" t="n">
        <f aca="false">G5061+H5061</f>
        <v>104499.999999999</v>
      </c>
      <c r="J5061" s="29" t="n">
        <f aca="false">J5060+I5061</f>
        <v>2746000</v>
      </c>
    </row>
    <row r="5062" customFormat="false" ht="15" hidden="false" customHeight="false" outlineLevel="0" collapsed="false">
      <c r="A5062" s="26" t="n">
        <v>44840</v>
      </c>
      <c r="B5062" s="27" t="n">
        <v>88.9</v>
      </c>
      <c r="C5062" s="27" t="n">
        <v>95.65</v>
      </c>
      <c r="D5062" s="28" t="n">
        <f aca="false">B5062-B5061</f>
        <v>0.680000000000007</v>
      </c>
      <c r="E5062" s="28" t="n">
        <f aca="false">C5062-C5061</f>
        <v>1.30000000000001</v>
      </c>
      <c r="F5062" s="29" t="n">
        <f aca="false">Inputs!$B$5*B5062+Inputs!$B$6*C5062</f>
        <v>4107500</v>
      </c>
      <c r="G5062" s="29" t="n">
        <f aca="false">Inputs!$B$5*D5062</f>
        <v>68000.0000000007</v>
      </c>
      <c r="H5062" s="29" t="n">
        <f aca="false">Inputs!$B$6*E5062</f>
        <v>-65000.0000000006</v>
      </c>
      <c r="I5062" s="29" t="n">
        <f aca="false">G5062+H5062</f>
        <v>3000.00000000012</v>
      </c>
      <c r="J5062" s="29" t="n">
        <f aca="false">J5061+I5062</f>
        <v>2749000</v>
      </c>
    </row>
    <row r="5063" customFormat="false" ht="15" hidden="false" customHeight="false" outlineLevel="0" collapsed="false">
      <c r="A5063" s="26" t="n">
        <v>44841</v>
      </c>
      <c r="B5063" s="27" t="n">
        <v>93.07</v>
      </c>
      <c r="C5063" s="27" t="n">
        <v>98.88</v>
      </c>
      <c r="D5063" s="28" t="n">
        <f aca="false">B5063-B5062</f>
        <v>4.16999999999999</v>
      </c>
      <c r="E5063" s="28" t="n">
        <f aca="false">C5063-C5062</f>
        <v>3.22999999999999</v>
      </c>
      <c r="F5063" s="29" t="n">
        <f aca="false">Inputs!$B$5*B5063+Inputs!$B$6*C5063</f>
        <v>4363000</v>
      </c>
      <c r="G5063" s="29" t="n">
        <f aca="false">Inputs!$B$5*D5063</f>
        <v>416999.999999999</v>
      </c>
      <c r="H5063" s="29" t="n">
        <f aca="false">Inputs!$B$6*E5063</f>
        <v>-161499.999999999</v>
      </c>
      <c r="I5063" s="29" t="n">
        <f aca="false">G5063+H5063</f>
        <v>255499.999999999</v>
      </c>
      <c r="J5063" s="29" t="n">
        <f aca="false">J5062+I5063</f>
        <v>3004500</v>
      </c>
    </row>
    <row r="5064" customFormat="false" ht="15" hidden="false" customHeight="false" outlineLevel="0" collapsed="false">
      <c r="A5064" s="26" t="n">
        <v>44844</v>
      </c>
      <c r="B5064" s="27" t="n">
        <v>91.6</v>
      </c>
      <c r="C5064" s="27" t="n">
        <v>97.13</v>
      </c>
      <c r="D5064" s="28" t="n">
        <f aca="false">B5064-B5063</f>
        <v>-1.47</v>
      </c>
      <c r="E5064" s="28" t="n">
        <f aca="false">C5064-C5063</f>
        <v>-1.75</v>
      </c>
      <c r="F5064" s="29" t="n">
        <f aca="false">Inputs!$B$5*B5064+Inputs!$B$6*C5064</f>
        <v>4303500</v>
      </c>
      <c r="G5064" s="29" t="n">
        <f aca="false">Inputs!$B$5*D5064</f>
        <v>-147000</v>
      </c>
      <c r="H5064" s="29" t="n">
        <f aca="false">Inputs!$B$6*E5064</f>
        <v>87500</v>
      </c>
      <c r="I5064" s="29" t="n">
        <f aca="false">G5064+H5064</f>
        <v>-59499.9999999999</v>
      </c>
      <c r="J5064" s="29" t="n">
        <f aca="false">J5063+I5064</f>
        <v>2945000</v>
      </c>
    </row>
    <row r="5065" customFormat="false" ht="15" hidden="false" customHeight="false" outlineLevel="0" collapsed="false">
      <c r="A5065" s="26" t="n">
        <v>44845</v>
      </c>
      <c r="B5065" s="27" t="n">
        <v>89.75</v>
      </c>
      <c r="C5065" s="27" t="n">
        <v>95.17</v>
      </c>
      <c r="D5065" s="28" t="n">
        <f aca="false">B5065-B5064</f>
        <v>-1.84999999999999</v>
      </c>
      <c r="E5065" s="28" t="n">
        <f aca="false">C5065-C5064</f>
        <v>-1.95999999999999</v>
      </c>
      <c r="F5065" s="29" t="n">
        <f aca="false">Inputs!$B$5*B5065+Inputs!$B$6*C5065</f>
        <v>4216500</v>
      </c>
      <c r="G5065" s="29" t="n">
        <f aca="false">Inputs!$B$5*D5065</f>
        <v>-184999.999999999</v>
      </c>
      <c r="H5065" s="29" t="n">
        <f aca="false">Inputs!$B$6*E5065</f>
        <v>97999.9999999997</v>
      </c>
      <c r="I5065" s="29" t="n">
        <f aca="false">G5065+H5065</f>
        <v>-86999.9999999997</v>
      </c>
      <c r="J5065" s="29" t="n">
        <f aca="false">J5064+I5065</f>
        <v>2858000</v>
      </c>
    </row>
    <row r="5066" customFormat="false" ht="15" hidden="false" customHeight="false" outlineLevel="0" collapsed="false">
      <c r="A5066" s="26" t="n">
        <v>44846</v>
      </c>
      <c r="B5066" s="27" t="n">
        <v>87.83</v>
      </c>
      <c r="C5066" s="27" t="n">
        <v>93.44</v>
      </c>
      <c r="D5066" s="28" t="n">
        <f aca="false">B5066-B5065</f>
        <v>-1.92</v>
      </c>
      <c r="E5066" s="28" t="n">
        <f aca="false">C5066-C5065</f>
        <v>-1.73</v>
      </c>
      <c r="F5066" s="29" t="n">
        <f aca="false">Inputs!$B$5*B5066+Inputs!$B$6*C5066</f>
        <v>4111000</v>
      </c>
      <c r="G5066" s="29" t="n">
        <f aca="false">Inputs!$B$5*D5066</f>
        <v>-192000</v>
      </c>
      <c r="H5066" s="29" t="n">
        <f aca="false">Inputs!$B$6*E5066</f>
        <v>86500.0000000002</v>
      </c>
      <c r="I5066" s="29" t="n">
        <f aca="false">G5066+H5066</f>
        <v>-105500</v>
      </c>
      <c r="J5066" s="29" t="n">
        <f aca="false">J5065+I5066</f>
        <v>2752500</v>
      </c>
    </row>
    <row r="5067" customFormat="false" ht="15" hidden="false" customHeight="false" outlineLevel="0" collapsed="false">
      <c r="A5067" s="26" t="n">
        <v>44847</v>
      </c>
      <c r="B5067" s="27" t="n">
        <v>89.59</v>
      </c>
      <c r="C5067" s="27" t="n">
        <v>95.16</v>
      </c>
      <c r="D5067" s="28" t="n">
        <f aca="false">B5067-B5066</f>
        <v>1.76000000000001</v>
      </c>
      <c r="E5067" s="28" t="n">
        <f aca="false">C5067-C5066</f>
        <v>1.72</v>
      </c>
      <c r="F5067" s="29" t="n">
        <f aca="false">Inputs!$B$5*B5067+Inputs!$B$6*C5067</f>
        <v>4201000</v>
      </c>
      <c r="G5067" s="29" t="n">
        <f aca="false">Inputs!$B$5*D5067</f>
        <v>176000.000000001</v>
      </c>
      <c r="H5067" s="29" t="n">
        <f aca="false">Inputs!$B$6*E5067</f>
        <v>-85999.9999999999</v>
      </c>
      <c r="I5067" s="29" t="n">
        <f aca="false">G5067+H5067</f>
        <v>90000.0000000006</v>
      </c>
      <c r="J5067" s="29" t="n">
        <f aca="false">J5066+I5067</f>
        <v>2842500</v>
      </c>
    </row>
    <row r="5068" customFormat="false" ht="15" hidden="false" customHeight="false" outlineLevel="0" collapsed="false">
      <c r="A5068" s="26" t="n">
        <v>44848</v>
      </c>
      <c r="B5068" s="27" t="n">
        <v>86.1</v>
      </c>
      <c r="C5068" s="27" t="n">
        <v>92.22</v>
      </c>
      <c r="D5068" s="28" t="n">
        <f aca="false">B5068-B5067</f>
        <v>-3.49000000000001</v>
      </c>
      <c r="E5068" s="28" t="n">
        <f aca="false">C5068-C5067</f>
        <v>-2.94</v>
      </c>
      <c r="F5068" s="29" t="n">
        <f aca="false">Inputs!$B$5*B5068+Inputs!$B$6*C5068</f>
        <v>3999000</v>
      </c>
      <c r="G5068" s="29" t="n">
        <f aca="false">Inputs!$B$5*D5068</f>
        <v>-349000.000000001</v>
      </c>
      <c r="H5068" s="29" t="n">
        <f aca="false">Inputs!$B$6*E5068</f>
        <v>147000</v>
      </c>
      <c r="I5068" s="29" t="n">
        <f aca="false">G5068+H5068</f>
        <v>-202000.000000001</v>
      </c>
      <c r="J5068" s="29" t="n">
        <f aca="false">J5067+I5068</f>
        <v>2640500</v>
      </c>
    </row>
    <row r="5069" customFormat="false" ht="15" hidden="false" customHeight="false" outlineLevel="0" collapsed="false">
      <c r="A5069" s="26" t="n">
        <v>44851</v>
      </c>
      <c r="B5069" s="27" t="n">
        <v>86</v>
      </c>
      <c r="C5069" s="27" t="n">
        <v>91.04</v>
      </c>
      <c r="D5069" s="28" t="n">
        <f aca="false">B5069-B5068</f>
        <v>-0.0999999999999943</v>
      </c>
      <c r="E5069" s="28" t="n">
        <f aca="false">C5069-C5068</f>
        <v>-1.17999999999999</v>
      </c>
      <c r="F5069" s="29" t="n">
        <f aca="false">Inputs!$B$5*B5069+Inputs!$B$6*C5069</f>
        <v>4048000</v>
      </c>
      <c r="G5069" s="29" t="n">
        <f aca="false">Inputs!$B$5*D5069</f>
        <v>-9999.99999999943</v>
      </c>
      <c r="H5069" s="29" t="n">
        <f aca="false">Inputs!$B$6*E5069</f>
        <v>58999.9999999996</v>
      </c>
      <c r="I5069" s="29" t="n">
        <f aca="false">G5069+H5069</f>
        <v>49000.0000000002</v>
      </c>
      <c r="J5069" s="29" t="n">
        <f aca="false">J5068+I5069</f>
        <v>2689500</v>
      </c>
    </row>
    <row r="5070" customFormat="false" ht="15" hidden="false" customHeight="false" outlineLevel="0" collapsed="false">
      <c r="A5070" s="26" t="n">
        <v>44852</v>
      </c>
      <c r="B5070" s="27" t="n">
        <v>83.29</v>
      </c>
      <c r="C5070" s="27" t="n">
        <v>89.46</v>
      </c>
      <c r="D5070" s="28" t="n">
        <f aca="false">B5070-B5069</f>
        <v>-2.70999999999999</v>
      </c>
      <c r="E5070" s="28" t="n">
        <f aca="false">C5070-C5069</f>
        <v>-1.58000000000001</v>
      </c>
      <c r="F5070" s="29" t="n">
        <f aca="false">Inputs!$B$5*B5070+Inputs!$B$6*C5070</f>
        <v>3856000</v>
      </c>
      <c r="G5070" s="29" t="n">
        <f aca="false">Inputs!$B$5*D5070</f>
        <v>-270999.999999999</v>
      </c>
      <c r="H5070" s="29" t="n">
        <f aca="false">Inputs!$B$6*E5070</f>
        <v>79000.0000000006</v>
      </c>
      <c r="I5070" s="29" t="n">
        <f aca="false">G5070+H5070</f>
        <v>-191999.999999999</v>
      </c>
      <c r="J5070" s="29" t="n">
        <f aca="false">J5069+I5070</f>
        <v>2497500</v>
      </c>
    </row>
    <row r="5071" customFormat="false" ht="15" hidden="false" customHeight="false" outlineLevel="0" collapsed="false">
      <c r="A5071" s="26" t="n">
        <v>44853</v>
      </c>
      <c r="B5071" s="27" t="n">
        <v>86</v>
      </c>
      <c r="C5071" s="27" t="n">
        <v>91.34</v>
      </c>
      <c r="D5071" s="28" t="n">
        <f aca="false">B5071-B5070</f>
        <v>2.70999999999999</v>
      </c>
      <c r="E5071" s="28" t="n">
        <f aca="false">C5071-C5070</f>
        <v>1.88000000000001</v>
      </c>
      <c r="F5071" s="29" t="n">
        <f aca="false">Inputs!$B$5*B5071+Inputs!$B$6*C5071</f>
        <v>4033000</v>
      </c>
      <c r="G5071" s="29" t="n">
        <f aca="false">Inputs!$B$5*D5071</f>
        <v>270999.999999999</v>
      </c>
      <c r="H5071" s="29" t="n">
        <f aca="false">Inputs!$B$6*E5071</f>
        <v>-94000.0000000005</v>
      </c>
      <c r="I5071" s="29" t="n">
        <f aca="false">G5071+H5071</f>
        <v>176999.999999999</v>
      </c>
      <c r="J5071" s="29" t="n">
        <f aca="false">J5070+I5071</f>
        <v>2674500</v>
      </c>
    </row>
    <row r="5072" customFormat="false" ht="15" hidden="false" customHeight="false" outlineLevel="0" collapsed="false">
      <c r="A5072" s="26" t="n">
        <v>44854</v>
      </c>
      <c r="B5072" s="27" t="n">
        <v>86.02</v>
      </c>
      <c r="C5072" s="27" t="n">
        <v>91.52</v>
      </c>
      <c r="D5072" s="28" t="n">
        <f aca="false">B5072-B5071</f>
        <v>0.019999999999996</v>
      </c>
      <c r="E5072" s="28" t="n">
        <f aca="false">C5072-C5071</f>
        <v>0.179999999999993</v>
      </c>
      <c r="F5072" s="29" t="n">
        <f aca="false">Inputs!$B$5*B5072+Inputs!$B$6*C5072</f>
        <v>4026000</v>
      </c>
      <c r="G5072" s="29" t="n">
        <f aca="false">Inputs!$B$5*D5072</f>
        <v>1999.9999999996</v>
      </c>
      <c r="H5072" s="29" t="n">
        <f aca="false">Inputs!$B$6*E5072</f>
        <v>-8999.99999999963</v>
      </c>
      <c r="I5072" s="29" t="n">
        <f aca="false">G5072+H5072</f>
        <v>-7000.00000000003</v>
      </c>
      <c r="J5072" s="29" t="n">
        <f aca="false">J5071+I5072</f>
        <v>2667500</v>
      </c>
    </row>
    <row r="5073" customFormat="false" ht="15" hidden="false" customHeight="false" outlineLevel="0" collapsed="false">
      <c r="A5073" s="26" t="n">
        <v>44855</v>
      </c>
      <c r="B5073" s="27" t="n">
        <v>85.47</v>
      </c>
      <c r="C5073" s="27" t="n">
        <v>91.82</v>
      </c>
      <c r="D5073" s="28" t="n">
        <f aca="false">B5073-B5072</f>
        <v>-0.549999999999997</v>
      </c>
      <c r="E5073" s="28" t="n">
        <f aca="false">C5073-C5072</f>
        <v>0.299999999999997</v>
      </c>
      <c r="F5073" s="29" t="n">
        <f aca="false">Inputs!$B$5*B5073+Inputs!$B$6*C5073</f>
        <v>3956000</v>
      </c>
      <c r="G5073" s="29" t="n">
        <f aca="false">Inputs!$B$5*D5073</f>
        <v>-54999.9999999997</v>
      </c>
      <c r="H5073" s="29" t="n">
        <f aca="false">Inputs!$B$6*E5073</f>
        <v>-14999.9999999999</v>
      </c>
      <c r="I5073" s="29" t="n">
        <f aca="false">G5073+H5073</f>
        <v>-69999.9999999996</v>
      </c>
      <c r="J5073" s="29" t="n">
        <f aca="false">J5072+I5073</f>
        <v>2597500</v>
      </c>
    </row>
    <row r="5074" customFormat="false" ht="15" hidden="false" customHeight="false" outlineLevel="0" collapsed="false">
      <c r="A5074" s="26" t="n">
        <v>44858</v>
      </c>
      <c r="B5074" s="27" t="n">
        <v>86.12</v>
      </c>
      <c r="C5074" s="27" t="n">
        <v>91.57</v>
      </c>
      <c r="D5074" s="28" t="n">
        <f aca="false">B5074-B5073</f>
        <v>0.650000000000006</v>
      </c>
      <c r="E5074" s="28" t="n">
        <f aca="false">C5074-C5073</f>
        <v>-0.25</v>
      </c>
      <c r="F5074" s="29" t="n">
        <f aca="false">Inputs!$B$5*B5074+Inputs!$B$6*C5074</f>
        <v>4033500</v>
      </c>
      <c r="G5074" s="29" t="n">
        <f aca="false">Inputs!$B$5*D5074</f>
        <v>65000.0000000006</v>
      </c>
      <c r="H5074" s="29" t="n">
        <f aca="false">Inputs!$B$6*E5074</f>
        <v>12500</v>
      </c>
      <c r="I5074" s="29" t="n">
        <f aca="false">G5074+H5074</f>
        <v>77500.0000000006</v>
      </c>
      <c r="J5074" s="29" t="n">
        <f aca="false">J5073+I5074</f>
        <v>2675000</v>
      </c>
    </row>
    <row r="5075" customFormat="false" ht="15" hidden="false" customHeight="false" outlineLevel="0" collapsed="false">
      <c r="A5075" s="26" t="n">
        <v>44859</v>
      </c>
      <c r="B5075" s="27" t="n">
        <v>86.93</v>
      </c>
      <c r="C5075" s="27" t="n">
        <v>91.76</v>
      </c>
      <c r="D5075" s="28" t="n">
        <f aca="false">B5075-B5074</f>
        <v>0.810000000000002</v>
      </c>
      <c r="E5075" s="28" t="n">
        <f aca="false">C5075-C5074</f>
        <v>0.190000000000012</v>
      </c>
      <c r="F5075" s="29" t="n">
        <f aca="false">Inputs!$B$5*B5075+Inputs!$B$6*C5075</f>
        <v>4105000</v>
      </c>
      <c r="G5075" s="29" t="n">
        <f aca="false">Inputs!$B$5*D5075</f>
        <v>81000.0000000002</v>
      </c>
      <c r="H5075" s="29" t="n">
        <f aca="false">Inputs!$B$6*E5075</f>
        <v>-9500.0000000006</v>
      </c>
      <c r="I5075" s="29" t="n">
        <f aca="false">G5075+H5075</f>
        <v>71499.9999999996</v>
      </c>
      <c r="J5075" s="29" t="n">
        <f aca="false">J5074+I5075</f>
        <v>2746500</v>
      </c>
    </row>
    <row r="5076" customFormat="false" ht="15" hidden="false" customHeight="false" outlineLevel="0" collapsed="false">
      <c r="A5076" s="26" t="n">
        <v>44860</v>
      </c>
      <c r="B5076" s="27" t="n">
        <v>89.39</v>
      </c>
      <c r="C5076" s="27" t="n">
        <v>92.93</v>
      </c>
      <c r="D5076" s="28" t="n">
        <f aca="false">B5076-B5075</f>
        <v>2.45999999999999</v>
      </c>
      <c r="E5076" s="28" t="n">
        <f aca="false">C5076-C5075</f>
        <v>1.17</v>
      </c>
      <c r="F5076" s="29" t="n">
        <f aca="false">Inputs!$B$5*B5076+Inputs!$B$6*C5076</f>
        <v>4292500</v>
      </c>
      <c r="G5076" s="29" t="n">
        <f aca="false">Inputs!$B$5*D5076</f>
        <v>245999.999999999</v>
      </c>
      <c r="H5076" s="29" t="n">
        <f aca="false">Inputs!$B$6*E5076</f>
        <v>-58500.0000000001</v>
      </c>
      <c r="I5076" s="29" t="n">
        <f aca="false">G5076+H5076</f>
        <v>187499.999999999</v>
      </c>
      <c r="J5076" s="29" t="n">
        <f aca="false">J5075+I5076</f>
        <v>2934000</v>
      </c>
    </row>
    <row r="5077" customFormat="false" ht="15" hidden="false" customHeight="false" outlineLevel="0" collapsed="false">
      <c r="A5077" s="26" t="n">
        <v>44861</v>
      </c>
      <c r="B5077" s="27" t="n">
        <v>89.06</v>
      </c>
      <c r="C5077" s="27" t="n">
        <v>94.17</v>
      </c>
      <c r="D5077" s="28" t="n">
        <f aca="false">B5077-B5076</f>
        <v>-0.329999999999998</v>
      </c>
      <c r="E5077" s="28" t="n">
        <f aca="false">C5077-C5076</f>
        <v>1.23999999999999</v>
      </c>
      <c r="F5077" s="29" t="n">
        <f aca="false">Inputs!$B$5*B5077+Inputs!$B$6*C5077</f>
        <v>4197500</v>
      </c>
      <c r="G5077" s="29" t="n">
        <f aca="false">Inputs!$B$5*D5077</f>
        <v>-32999.9999999998</v>
      </c>
      <c r="H5077" s="29" t="n">
        <f aca="false">Inputs!$B$6*E5077</f>
        <v>-61999.9999999997</v>
      </c>
      <c r="I5077" s="29" t="n">
        <f aca="false">G5077+H5077</f>
        <v>-94999.9999999996</v>
      </c>
      <c r="J5077" s="29" t="n">
        <f aca="false">J5076+I5077</f>
        <v>2839000</v>
      </c>
    </row>
    <row r="5078" customFormat="false" ht="15" hidden="false" customHeight="false" outlineLevel="0" collapsed="false">
      <c r="A5078" s="26" t="n">
        <v>44862</v>
      </c>
      <c r="B5078" s="27" t="n">
        <v>87.85</v>
      </c>
      <c r="C5078" s="27" t="n">
        <v>94.64</v>
      </c>
      <c r="D5078" s="28" t="n">
        <f aca="false">B5078-B5077</f>
        <v>-1.21000000000001</v>
      </c>
      <c r="E5078" s="28" t="n">
        <f aca="false">C5078-C5077</f>
        <v>0.469999999999999</v>
      </c>
      <c r="F5078" s="29" t="n">
        <f aca="false">Inputs!$B$5*B5078+Inputs!$B$6*C5078</f>
        <v>4053000</v>
      </c>
      <c r="G5078" s="29" t="n">
        <f aca="false">Inputs!$B$5*D5078</f>
        <v>-121000.000000001</v>
      </c>
      <c r="H5078" s="29" t="n">
        <f aca="false">Inputs!$B$6*E5078</f>
        <v>-23499.9999999999</v>
      </c>
      <c r="I5078" s="29" t="n">
        <f aca="false">G5078+H5078</f>
        <v>-144500.000000001</v>
      </c>
      <c r="J5078" s="29" t="n">
        <f aca="false">J5077+I5078</f>
        <v>2694500</v>
      </c>
    </row>
    <row r="5079" customFormat="false" ht="15" hidden="false" customHeight="false" outlineLevel="0" collapsed="false">
      <c r="A5079" s="26" t="n">
        <v>44865</v>
      </c>
      <c r="B5079" s="27" t="n">
        <v>86.54</v>
      </c>
      <c r="C5079" s="27" t="n">
        <v>93.3</v>
      </c>
      <c r="D5079" s="28" t="n">
        <f aca="false">B5079-B5078</f>
        <v>-1.30999999999999</v>
      </c>
      <c r="E5079" s="28" t="n">
        <f aca="false">C5079-C5078</f>
        <v>-1.34</v>
      </c>
      <c r="F5079" s="29" t="n">
        <f aca="false">Inputs!$B$5*B5079+Inputs!$B$6*C5079</f>
        <v>3989000</v>
      </c>
      <c r="G5079" s="29" t="n">
        <f aca="false">Inputs!$B$5*D5079</f>
        <v>-130999.999999999</v>
      </c>
      <c r="H5079" s="29" t="n">
        <f aca="false">Inputs!$B$6*E5079</f>
        <v>67000.0000000002</v>
      </c>
      <c r="I5079" s="29" t="n">
        <f aca="false">G5079+H5079</f>
        <v>-63999.9999999986</v>
      </c>
      <c r="J5079" s="29" t="n">
        <f aca="false">J5078+I5079</f>
        <v>2630500</v>
      </c>
    </row>
    <row r="5080" customFormat="false" ht="15" hidden="false" customHeight="false" outlineLevel="0" collapsed="false">
      <c r="A5080" s="26" t="n">
        <v>44866</v>
      </c>
      <c r="B5080" s="27" t="n">
        <v>88.36</v>
      </c>
      <c r="C5080" s="27" t="n">
        <v>95.12</v>
      </c>
      <c r="D5080" s="28" t="n">
        <f aca="false">B5080-B5079</f>
        <v>1.81999999999999</v>
      </c>
      <c r="E5080" s="28" t="n">
        <f aca="false">C5080-C5079</f>
        <v>1.82000000000001</v>
      </c>
      <c r="F5080" s="29" t="n">
        <f aca="false">Inputs!$B$5*B5080+Inputs!$B$6*C5080</f>
        <v>4080000</v>
      </c>
      <c r="G5080" s="29" t="n">
        <f aca="false">Inputs!$B$5*D5080</f>
        <v>181999.999999999</v>
      </c>
      <c r="H5080" s="29" t="n">
        <f aca="false">Inputs!$B$6*E5080</f>
        <v>-91000.0000000004</v>
      </c>
      <c r="I5080" s="29" t="n">
        <f aca="false">G5080+H5080</f>
        <v>90999.999999999</v>
      </c>
      <c r="J5080" s="29" t="n">
        <f aca="false">J5079+I5080</f>
        <v>2721500</v>
      </c>
    </row>
    <row r="5081" customFormat="false" ht="15" hidden="false" customHeight="false" outlineLevel="0" collapsed="false">
      <c r="A5081" s="26" t="n">
        <v>44867</v>
      </c>
      <c r="B5081" s="27" t="n">
        <v>90.06</v>
      </c>
      <c r="C5081" s="27" t="n">
        <v>96.07</v>
      </c>
      <c r="D5081" s="28" t="n">
        <f aca="false">B5081-B5080</f>
        <v>1.7</v>
      </c>
      <c r="E5081" s="28" t="n">
        <f aca="false">C5081-C5080</f>
        <v>0.949999999999989</v>
      </c>
      <c r="F5081" s="29" t="n">
        <f aca="false">Inputs!$B$5*B5081+Inputs!$B$6*C5081</f>
        <v>4202500</v>
      </c>
      <c r="G5081" s="29" t="n">
        <f aca="false">Inputs!$B$5*D5081</f>
        <v>170000</v>
      </c>
      <c r="H5081" s="29" t="n">
        <f aca="false">Inputs!$B$6*E5081</f>
        <v>-47499.9999999994</v>
      </c>
      <c r="I5081" s="29" t="n">
        <f aca="false">G5081+H5081</f>
        <v>122500.000000001</v>
      </c>
      <c r="J5081" s="29" t="n">
        <f aca="false">J5080+I5081</f>
        <v>2844000</v>
      </c>
    </row>
    <row r="5082" customFormat="false" ht="15" hidden="false" customHeight="false" outlineLevel="0" collapsed="false">
      <c r="A5082" s="26" t="n">
        <v>44868</v>
      </c>
      <c r="B5082" s="27" t="n">
        <v>88.14</v>
      </c>
      <c r="C5082" s="27" t="n">
        <v>95.29</v>
      </c>
      <c r="D5082" s="28" t="n">
        <f aca="false">B5082-B5081</f>
        <v>-1.92</v>
      </c>
      <c r="E5082" s="28" t="n">
        <f aca="false">C5082-C5081</f>
        <v>-0.779999999999987</v>
      </c>
      <c r="F5082" s="29" t="n">
        <f aca="false">Inputs!$B$5*B5082+Inputs!$B$6*C5082</f>
        <v>4049500</v>
      </c>
      <c r="G5082" s="29" t="n">
        <f aca="false">Inputs!$B$5*D5082</f>
        <v>-192000</v>
      </c>
      <c r="H5082" s="29" t="n">
        <f aca="false">Inputs!$B$6*E5082</f>
        <v>38999.9999999993</v>
      </c>
      <c r="I5082" s="29" t="n">
        <f aca="false">G5082+H5082</f>
        <v>-153000.000000001</v>
      </c>
      <c r="J5082" s="29" t="n">
        <f aca="false">J5081+I5082</f>
        <v>2691000</v>
      </c>
    </row>
    <row r="5083" customFormat="false" ht="15" hidden="false" customHeight="false" outlineLevel="0" collapsed="false">
      <c r="A5083" s="26" t="n">
        <v>44869</v>
      </c>
      <c r="B5083" s="27" t="n">
        <v>92.58</v>
      </c>
      <c r="C5083" s="27" t="n">
        <v>99.53</v>
      </c>
      <c r="D5083" s="28" t="n">
        <f aca="false">B5083-B5082</f>
        <v>4.44</v>
      </c>
      <c r="E5083" s="28" t="n">
        <f aca="false">C5083-C5082</f>
        <v>4.24</v>
      </c>
      <c r="F5083" s="29" t="n">
        <f aca="false">Inputs!$B$5*B5083+Inputs!$B$6*C5083</f>
        <v>4281500</v>
      </c>
      <c r="G5083" s="29" t="n">
        <f aca="false">Inputs!$B$5*D5083</f>
        <v>444000</v>
      </c>
      <c r="H5083" s="29" t="n">
        <f aca="false">Inputs!$B$6*E5083</f>
        <v>-212000</v>
      </c>
      <c r="I5083" s="29" t="n">
        <f aca="false">G5083+H5083</f>
        <v>232000</v>
      </c>
      <c r="J5083" s="29" t="n">
        <f aca="false">J5082+I5083</f>
        <v>2923000</v>
      </c>
    </row>
    <row r="5084" customFormat="false" ht="15" hidden="false" customHeight="false" outlineLevel="0" collapsed="false">
      <c r="A5084" s="26" t="n">
        <v>44872</v>
      </c>
      <c r="B5084" s="27" t="n">
        <v>91.8</v>
      </c>
      <c r="C5084" s="27" t="n">
        <v>99.87</v>
      </c>
      <c r="D5084" s="28" t="n">
        <f aca="false">B5084-B5083</f>
        <v>-0.780000000000001</v>
      </c>
      <c r="E5084" s="28" t="n">
        <f aca="false">C5084-C5083</f>
        <v>0.340000000000003</v>
      </c>
      <c r="F5084" s="29" t="n">
        <f aca="false">Inputs!$B$5*B5084+Inputs!$B$6*C5084</f>
        <v>4186500</v>
      </c>
      <c r="G5084" s="29" t="n">
        <f aca="false">Inputs!$B$5*D5084</f>
        <v>-78000.0000000001</v>
      </c>
      <c r="H5084" s="29" t="n">
        <f aca="false">Inputs!$B$6*E5084</f>
        <v>-17000.0000000002</v>
      </c>
      <c r="I5084" s="29" t="n">
        <f aca="false">G5084+H5084</f>
        <v>-95000.0000000003</v>
      </c>
      <c r="J5084" s="29" t="n">
        <f aca="false">J5083+I5084</f>
        <v>2828000</v>
      </c>
    </row>
    <row r="5085" customFormat="false" ht="15" hidden="false" customHeight="false" outlineLevel="0" collapsed="false">
      <c r="A5085" s="26" t="n">
        <v>44873</v>
      </c>
      <c r="B5085" s="27" t="n">
        <v>88.8</v>
      </c>
      <c r="C5085" s="27" t="n">
        <v>96.85</v>
      </c>
      <c r="D5085" s="28" t="n">
        <f aca="false">B5085-B5084</f>
        <v>-3</v>
      </c>
      <c r="E5085" s="28" t="n">
        <f aca="false">C5085-C5084</f>
        <v>-3.02000000000001</v>
      </c>
      <c r="F5085" s="29" t="n">
        <f aca="false">Inputs!$B$5*B5085+Inputs!$B$6*C5085</f>
        <v>4037500</v>
      </c>
      <c r="G5085" s="29" t="n">
        <f aca="false">Inputs!$B$5*D5085</f>
        <v>-300000</v>
      </c>
      <c r="H5085" s="29" t="n">
        <f aca="false">Inputs!$B$6*E5085</f>
        <v>151000.000000001</v>
      </c>
      <c r="I5085" s="29" t="n">
        <f aca="false">G5085+H5085</f>
        <v>-148999.999999999</v>
      </c>
      <c r="J5085" s="29" t="n">
        <f aca="false">J5084+I5085</f>
        <v>2679000</v>
      </c>
    </row>
    <row r="5086" customFormat="false" ht="15" hidden="false" customHeight="false" outlineLevel="0" collapsed="false">
      <c r="A5086" s="26" t="n">
        <v>44874</v>
      </c>
      <c r="B5086" s="27" t="n">
        <v>85.79</v>
      </c>
      <c r="C5086" s="27" t="n">
        <v>93.05</v>
      </c>
      <c r="D5086" s="28" t="n">
        <f aca="false">B5086-B5085</f>
        <v>-3.00999999999999</v>
      </c>
      <c r="E5086" s="28" t="n">
        <f aca="false">C5086-C5085</f>
        <v>-3.8</v>
      </c>
      <c r="F5086" s="29" t="n">
        <f aca="false">Inputs!$B$5*B5086+Inputs!$B$6*C5086</f>
        <v>3926500</v>
      </c>
      <c r="G5086" s="29" t="n">
        <f aca="false">Inputs!$B$5*D5086</f>
        <v>-300999.999999999</v>
      </c>
      <c r="H5086" s="29" t="n">
        <f aca="false">Inputs!$B$6*E5086</f>
        <v>190000</v>
      </c>
      <c r="I5086" s="29" t="n">
        <f aca="false">G5086+H5086</f>
        <v>-110999.999999999</v>
      </c>
      <c r="J5086" s="29" t="n">
        <f aca="false">J5085+I5086</f>
        <v>2568000</v>
      </c>
    </row>
    <row r="5087" customFormat="false" ht="15" hidden="false" customHeight="false" outlineLevel="0" collapsed="false">
      <c r="A5087" s="26" t="n">
        <v>44875</v>
      </c>
      <c r="B5087" s="27" t="n">
        <v>86.52</v>
      </c>
      <c r="C5087" s="27" t="n">
        <v>94.25</v>
      </c>
      <c r="D5087" s="28" t="n">
        <f aca="false">B5087-B5086</f>
        <v>0.72999999999999</v>
      </c>
      <c r="E5087" s="28" t="n">
        <f aca="false">C5087-C5086</f>
        <v>1.2</v>
      </c>
      <c r="F5087" s="29" t="n">
        <f aca="false">Inputs!$B$5*B5087+Inputs!$B$6*C5087</f>
        <v>3939500</v>
      </c>
      <c r="G5087" s="29" t="n">
        <f aca="false">Inputs!$B$5*D5087</f>
        <v>72999.999999999</v>
      </c>
      <c r="H5087" s="29" t="n">
        <f aca="false">Inputs!$B$6*E5087</f>
        <v>-60000.0000000001</v>
      </c>
      <c r="I5087" s="29" t="n">
        <f aca="false">G5087+H5087</f>
        <v>12999.9999999988</v>
      </c>
      <c r="J5087" s="29" t="n">
        <f aca="false">J5086+I5087</f>
        <v>2581000</v>
      </c>
    </row>
    <row r="5088" customFormat="false" ht="15" hidden="false" customHeight="false" outlineLevel="0" collapsed="false">
      <c r="A5088" s="26" t="n">
        <v>44876</v>
      </c>
      <c r="B5088" s="27" t="n">
        <v>89.14</v>
      </c>
      <c r="C5088" s="27" t="n">
        <v>96.37</v>
      </c>
      <c r="D5088" s="28" t="n">
        <f aca="false">B5088-B5087</f>
        <v>2.62</v>
      </c>
      <c r="E5088" s="28" t="n">
        <f aca="false">C5088-C5087</f>
        <v>2.12</v>
      </c>
      <c r="F5088" s="29" t="n">
        <f aca="false">Inputs!$B$5*B5088+Inputs!$B$6*C5088</f>
        <v>4095500</v>
      </c>
      <c r="G5088" s="29" t="n">
        <f aca="false">Inputs!$B$5*D5088</f>
        <v>262000</v>
      </c>
      <c r="H5088" s="29" t="n">
        <f aca="false">Inputs!$B$6*E5088</f>
        <v>-106000</v>
      </c>
      <c r="I5088" s="29" t="n">
        <f aca="false">G5088+H5088</f>
        <v>156000</v>
      </c>
      <c r="J5088" s="29" t="n">
        <f aca="false">J5087+I5088</f>
        <v>2737000</v>
      </c>
    </row>
    <row r="5089" customFormat="false" ht="15" hidden="false" customHeight="false" outlineLevel="0" collapsed="false">
      <c r="A5089" s="26" t="n">
        <v>44879</v>
      </c>
      <c r="B5089" s="27" t="n">
        <v>85.85</v>
      </c>
      <c r="C5089" s="27" t="n">
        <v>93.59</v>
      </c>
      <c r="D5089" s="28" t="n">
        <f aca="false">B5089-B5088</f>
        <v>-3.29000000000001</v>
      </c>
      <c r="E5089" s="28" t="n">
        <f aca="false">C5089-C5088</f>
        <v>-2.78</v>
      </c>
      <c r="F5089" s="29" t="n">
        <f aca="false">Inputs!$B$5*B5089+Inputs!$B$6*C5089</f>
        <v>3905500</v>
      </c>
      <c r="G5089" s="29" t="n">
        <f aca="false">Inputs!$B$5*D5089</f>
        <v>-329000.000000001</v>
      </c>
      <c r="H5089" s="29" t="n">
        <f aca="false">Inputs!$B$6*E5089</f>
        <v>139000</v>
      </c>
      <c r="I5089" s="29" t="n">
        <f aca="false">G5089+H5089</f>
        <v>-190000.000000001</v>
      </c>
      <c r="J5089" s="29" t="n">
        <f aca="false">J5088+I5089</f>
        <v>2547000</v>
      </c>
    </row>
    <row r="5090" customFormat="false" ht="15" hidden="false" customHeight="false" outlineLevel="0" collapsed="false">
      <c r="A5090" s="26" t="n">
        <v>44880</v>
      </c>
      <c r="B5090" s="27" t="n">
        <v>86.87</v>
      </c>
      <c r="C5090" s="27" t="n">
        <v>94.3</v>
      </c>
      <c r="D5090" s="28" t="n">
        <f aca="false">B5090-B5089</f>
        <v>1.02000000000001</v>
      </c>
      <c r="E5090" s="28" t="n">
        <f aca="false">C5090-C5089</f>
        <v>0.709999999999994</v>
      </c>
      <c r="F5090" s="29" t="n">
        <f aca="false">Inputs!$B$5*B5090+Inputs!$B$6*C5090</f>
        <v>3972000</v>
      </c>
      <c r="G5090" s="29" t="n">
        <f aca="false">Inputs!$B$5*D5090</f>
        <v>102000.000000001</v>
      </c>
      <c r="H5090" s="29" t="n">
        <f aca="false">Inputs!$B$6*E5090</f>
        <v>-35499.9999999997</v>
      </c>
      <c r="I5090" s="29" t="n">
        <f aca="false">G5090+H5090</f>
        <v>66500.0000000013</v>
      </c>
      <c r="J5090" s="29" t="n">
        <f aca="false">J5089+I5090</f>
        <v>2613500</v>
      </c>
    </row>
    <row r="5091" customFormat="false" ht="15" hidden="false" customHeight="false" outlineLevel="0" collapsed="false">
      <c r="A5091" s="26" t="n">
        <v>44881</v>
      </c>
      <c r="B5091" s="27" t="n">
        <v>85.62</v>
      </c>
      <c r="C5091" s="27" t="n">
        <v>92.61</v>
      </c>
      <c r="D5091" s="28" t="n">
        <f aca="false">B5091-B5090</f>
        <v>-1.25</v>
      </c>
      <c r="E5091" s="28" t="n">
        <f aca="false">C5091-C5090</f>
        <v>-1.69</v>
      </c>
      <c r="F5091" s="29" t="n">
        <f aca="false">Inputs!$B$5*B5091+Inputs!$B$6*C5091</f>
        <v>3931500</v>
      </c>
      <c r="G5091" s="29" t="n">
        <f aca="false">Inputs!$B$5*D5091</f>
        <v>-125000</v>
      </c>
      <c r="H5091" s="29" t="n">
        <f aca="false">Inputs!$B$6*E5091</f>
        <v>84499.9999999999</v>
      </c>
      <c r="I5091" s="29" t="n">
        <f aca="false">G5091+H5091</f>
        <v>-40500.0000000001</v>
      </c>
      <c r="J5091" s="29" t="n">
        <f aca="false">J5090+I5091</f>
        <v>2573000</v>
      </c>
    </row>
    <row r="5092" customFormat="false" ht="15" hidden="false" customHeight="false" outlineLevel="0" collapsed="false">
      <c r="A5092" s="26" t="n">
        <v>44882</v>
      </c>
      <c r="B5092" s="27" t="n">
        <v>81.69</v>
      </c>
      <c r="C5092" s="27" t="n">
        <v>91</v>
      </c>
      <c r="D5092" s="28" t="n">
        <f aca="false">B5092-B5091</f>
        <v>-3.93000000000001</v>
      </c>
      <c r="E5092" s="28" t="n">
        <f aca="false">C5092-C5091</f>
        <v>-1.61</v>
      </c>
      <c r="F5092" s="29" t="n">
        <f aca="false">Inputs!$B$5*B5092+Inputs!$B$6*C5092</f>
        <v>3619000</v>
      </c>
      <c r="G5092" s="29" t="n">
        <f aca="false">Inputs!$B$5*D5092</f>
        <v>-393000.000000001</v>
      </c>
      <c r="H5092" s="29" t="n">
        <f aca="false">Inputs!$B$6*E5092</f>
        <v>80500</v>
      </c>
      <c r="I5092" s="29" t="n">
        <f aca="false">G5092+H5092</f>
        <v>-312500.000000001</v>
      </c>
      <c r="J5092" s="29" t="n">
        <f aca="false">J5091+I5092</f>
        <v>2260500</v>
      </c>
    </row>
    <row r="5093" customFormat="false" ht="15" hidden="false" customHeight="false" outlineLevel="0" collapsed="false">
      <c r="A5093" s="26" t="n">
        <v>44883</v>
      </c>
      <c r="B5093" s="27" t="n">
        <v>80.07</v>
      </c>
      <c r="C5093" s="27" t="n">
        <v>88.93</v>
      </c>
      <c r="D5093" s="28" t="n">
        <f aca="false">B5093-B5092</f>
        <v>-1.62</v>
      </c>
      <c r="E5093" s="28" t="n">
        <f aca="false">C5093-C5092</f>
        <v>-2.06999999999999</v>
      </c>
      <c r="F5093" s="29" t="n">
        <f aca="false">Inputs!$B$5*B5093+Inputs!$B$6*C5093</f>
        <v>3560500</v>
      </c>
      <c r="G5093" s="29" t="n">
        <f aca="false">Inputs!$B$5*D5093</f>
        <v>-162000</v>
      </c>
      <c r="H5093" s="29" t="n">
        <f aca="false">Inputs!$B$6*E5093</f>
        <v>103500</v>
      </c>
      <c r="I5093" s="29" t="n">
        <f aca="false">G5093+H5093</f>
        <v>-58500.0000000008</v>
      </c>
      <c r="J5093" s="29" t="n">
        <f aca="false">J5092+I5093</f>
        <v>2202000</v>
      </c>
    </row>
    <row r="5094" customFormat="false" ht="15" hidden="false" customHeight="false" outlineLevel="0" collapsed="false">
      <c r="A5094" s="26" t="n">
        <v>44886</v>
      </c>
      <c r="B5094" s="27" t="n">
        <v>79.74</v>
      </c>
      <c r="C5094" s="27" t="n">
        <v>88.44</v>
      </c>
      <c r="D5094" s="28" t="n">
        <f aca="false">B5094-B5093</f>
        <v>-0.329999999999998</v>
      </c>
      <c r="E5094" s="28" t="n">
        <f aca="false">C5094-C5093</f>
        <v>-0.490000000000009</v>
      </c>
      <c r="F5094" s="29" t="n">
        <f aca="false">Inputs!$B$5*B5094+Inputs!$B$6*C5094</f>
        <v>3552000</v>
      </c>
      <c r="G5094" s="29" t="n">
        <f aca="false">Inputs!$B$5*D5094</f>
        <v>-32999.9999999998</v>
      </c>
      <c r="H5094" s="29" t="n">
        <f aca="false">Inputs!$B$6*E5094</f>
        <v>24500.0000000005</v>
      </c>
      <c r="I5094" s="29" t="n">
        <f aca="false">G5094+H5094</f>
        <v>-8499.99999999938</v>
      </c>
      <c r="J5094" s="29" t="n">
        <f aca="false">J5093+I5094</f>
        <v>2193500</v>
      </c>
    </row>
    <row r="5095" customFormat="false" ht="15" hidden="false" customHeight="false" outlineLevel="0" collapsed="false">
      <c r="A5095" s="26" t="n">
        <v>44887</v>
      </c>
      <c r="B5095" s="27" t="n">
        <v>80.83</v>
      </c>
      <c r="C5095" s="27" t="n">
        <v>88.65</v>
      </c>
      <c r="D5095" s="28" t="n">
        <f aca="false">B5095-B5094</f>
        <v>1.09</v>
      </c>
      <c r="E5095" s="28" t="n">
        <f aca="false">C5095-C5094</f>
        <v>0.210000000000008</v>
      </c>
      <c r="F5095" s="29" t="n">
        <f aca="false">Inputs!$B$5*B5095+Inputs!$B$6*C5095</f>
        <v>3650500</v>
      </c>
      <c r="G5095" s="29" t="n">
        <f aca="false">Inputs!$B$5*D5095</f>
        <v>109000</v>
      </c>
      <c r="H5095" s="29" t="n">
        <f aca="false">Inputs!$B$6*E5095</f>
        <v>-10500.0000000004</v>
      </c>
      <c r="I5095" s="29" t="n">
        <f aca="false">G5095+H5095</f>
        <v>98499.9999999999</v>
      </c>
      <c r="J5095" s="29" t="n">
        <f aca="false">J5094+I5095</f>
        <v>2292000</v>
      </c>
    </row>
    <row r="5096" customFormat="false" ht="15" hidden="false" customHeight="false" outlineLevel="0" collapsed="false">
      <c r="A5096" s="26" t="n">
        <v>44888</v>
      </c>
      <c r="B5096" s="27" t="n">
        <v>77.93</v>
      </c>
      <c r="C5096" s="27" t="n">
        <v>85.9</v>
      </c>
      <c r="D5096" s="28" t="n">
        <f aca="false">B5096-B5095</f>
        <v>-2.89999999999999</v>
      </c>
      <c r="E5096" s="28" t="n">
        <f aca="false">C5096-C5095</f>
        <v>-2.75</v>
      </c>
      <c r="F5096" s="29" t="n">
        <f aca="false">Inputs!$B$5*B5096+Inputs!$B$6*C5096</f>
        <v>3498000</v>
      </c>
      <c r="G5096" s="29" t="n">
        <f aca="false">Inputs!$B$5*D5096</f>
        <v>-289999.999999999</v>
      </c>
      <c r="H5096" s="29" t="n">
        <f aca="false">Inputs!$B$6*E5096</f>
        <v>137500</v>
      </c>
      <c r="I5096" s="29" t="n">
        <f aca="false">G5096+H5096</f>
        <v>-152499.999999999</v>
      </c>
      <c r="J5096" s="29" t="n">
        <f aca="false">J5095+I5096</f>
        <v>2139500</v>
      </c>
    </row>
    <row r="5097" customFormat="false" ht="15" hidden="false" customHeight="false" outlineLevel="0" collapsed="false">
      <c r="A5097" s="26" t="n">
        <v>44890</v>
      </c>
      <c r="B5097" s="27" t="n">
        <v>76.45</v>
      </c>
      <c r="C5097" s="27" t="n">
        <v>83.4</v>
      </c>
      <c r="D5097" s="28" t="n">
        <f aca="false">B5097-B5096</f>
        <v>-1.48</v>
      </c>
      <c r="E5097" s="28" t="n">
        <f aca="false">C5097-C5096</f>
        <v>-2.5</v>
      </c>
      <c r="F5097" s="29" t="n">
        <f aca="false">Inputs!$B$5*B5097+Inputs!$B$6*C5097</f>
        <v>3475000</v>
      </c>
      <c r="G5097" s="29" t="n">
        <f aca="false">Inputs!$B$5*D5097</f>
        <v>-148000</v>
      </c>
      <c r="H5097" s="29" t="n">
        <f aca="false">Inputs!$B$6*E5097</f>
        <v>125000</v>
      </c>
      <c r="I5097" s="29" t="n">
        <f aca="false">G5097+H5097</f>
        <v>-23000.0000000004</v>
      </c>
      <c r="J5097" s="29" t="n">
        <f aca="false">J5096+I5097</f>
        <v>2116500</v>
      </c>
    </row>
    <row r="5098" customFormat="false" ht="15" hidden="false" customHeight="false" outlineLevel="0" collapsed="false">
      <c r="A5098" s="26" t="n">
        <v>44893</v>
      </c>
      <c r="B5098" s="27" t="n">
        <v>77.1</v>
      </c>
      <c r="C5098" s="27" t="n">
        <v>83.5</v>
      </c>
      <c r="D5098" s="28" t="n">
        <f aca="false">B5098-B5097</f>
        <v>0.649999999999992</v>
      </c>
      <c r="E5098" s="28" t="n">
        <f aca="false">C5098-C5097</f>
        <v>0.0999999999999943</v>
      </c>
      <c r="F5098" s="29" t="n">
        <f aca="false">Inputs!$B$5*B5098+Inputs!$B$6*C5098</f>
        <v>3535000</v>
      </c>
      <c r="G5098" s="29" t="n">
        <f aca="false">Inputs!$B$5*D5098</f>
        <v>64999.9999999992</v>
      </c>
      <c r="H5098" s="29" t="n">
        <f aca="false">Inputs!$B$6*E5098</f>
        <v>-4999.99999999972</v>
      </c>
      <c r="I5098" s="29" t="n">
        <f aca="false">G5098+H5098</f>
        <v>59999.9999999994</v>
      </c>
      <c r="J5098" s="29" t="n">
        <f aca="false">J5097+I5098</f>
        <v>2176500</v>
      </c>
    </row>
    <row r="5099" customFormat="false" ht="15" hidden="false" customHeight="false" outlineLevel="0" collapsed="false">
      <c r="A5099" s="26" t="n">
        <v>44894</v>
      </c>
      <c r="B5099" s="27" t="n">
        <v>77.96</v>
      </c>
      <c r="C5099" s="27" t="n">
        <v>83.22</v>
      </c>
      <c r="D5099" s="28" t="n">
        <f aca="false">B5099-B5098</f>
        <v>0.859999999999999</v>
      </c>
      <c r="E5099" s="28" t="n">
        <f aca="false">C5099-C5098</f>
        <v>-0.280000000000001</v>
      </c>
      <c r="F5099" s="29" t="n">
        <f aca="false">Inputs!$B$5*B5099+Inputs!$B$6*C5099</f>
        <v>3635000</v>
      </c>
      <c r="G5099" s="29" t="n">
        <f aca="false">Inputs!$B$5*D5099</f>
        <v>85999.9999999999</v>
      </c>
      <c r="H5099" s="29" t="n">
        <f aca="false">Inputs!$B$6*E5099</f>
        <v>14000.0000000001</v>
      </c>
      <c r="I5099" s="29" t="n">
        <f aca="false">G5099+H5099</f>
        <v>100000</v>
      </c>
      <c r="J5099" s="29" t="n">
        <f aca="false">J5098+I5099</f>
        <v>2276500</v>
      </c>
    </row>
    <row r="5100" customFormat="false" ht="15" hidden="false" customHeight="false" outlineLevel="0" collapsed="false">
      <c r="A5100" s="26" t="n">
        <v>44895</v>
      </c>
      <c r="B5100" s="27" t="n">
        <v>80.48</v>
      </c>
      <c r="C5100" s="27" t="n">
        <v>85.61</v>
      </c>
      <c r="D5100" s="28" t="n">
        <f aca="false">B5100-B5099</f>
        <v>2.52000000000001</v>
      </c>
      <c r="E5100" s="28" t="n">
        <f aca="false">C5100-C5099</f>
        <v>2.39</v>
      </c>
      <c r="F5100" s="29" t="n">
        <f aca="false">Inputs!$B$5*B5100+Inputs!$B$6*C5100</f>
        <v>3767500</v>
      </c>
      <c r="G5100" s="29" t="n">
        <f aca="false">Inputs!$B$5*D5100</f>
        <v>252000.000000001</v>
      </c>
      <c r="H5100" s="29" t="n">
        <f aca="false">Inputs!$B$6*E5100</f>
        <v>-119500</v>
      </c>
      <c r="I5100" s="29" t="n">
        <f aca="false">G5100+H5100</f>
        <v>132500.000000001</v>
      </c>
      <c r="J5100" s="29" t="n">
        <f aca="false">J5099+I5100</f>
        <v>2409000</v>
      </c>
    </row>
    <row r="5101" customFormat="false" ht="15" hidden="false" customHeight="false" outlineLevel="0" collapsed="false">
      <c r="A5101" s="26" t="n">
        <v>44896</v>
      </c>
      <c r="B5101" s="27" t="n">
        <v>81.06</v>
      </c>
      <c r="C5101" s="27" t="n">
        <v>86.28</v>
      </c>
      <c r="D5101" s="28" t="n">
        <f aca="false">B5101-B5100</f>
        <v>0.579999999999998</v>
      </c>
      <c r="E5101" s="28" t="n">
        <f aca="false">C5101-C5100</f>
        <v>0.670000000000002</v>
      </c>
      <c r="F5101" s="29" t="n">
        <f aca="false">Inputs!$B$5*B5101+Inputs!$B$6*C5101</f>
        <v>3792000</v>
      </c>
      <c r="G5101" s="29" t="n">
        <f aca="false">Inputs!$B$5*D5101</f>
        <v>57999.9999999998</v>
      </c>
      <c r="H5101" s="29" t="n">
        <f aca="false">Inputs!$B$6*E5101</f>
        <v>-33500.0000000001</v>
      </c>
      <c r="I5101" s="29" t="n">
        <f aca="false">G5101+H5101</f>
        <v>24499.9999999997</v>
      </c>
      <c r="J5101" s="29" t="n">
        <f aca="false">J5100+I5101</f>
        <v>2433500</v>
      </c>
    </row>
    <row r="5102" customFormat="false" ht="15" hidden="false" customHeight="false" outlineLevel="0" collapsed="false">
      <c r="A5102" s="26" t="n">
        <v>44897</v>
      </c>
      <c r="B5102" s="27" t="n">
        <v>79.86</v>
      </c>
      <c r="C5102" s="27" t="n">
        <v>86.54</v>
      </c>
      <c r="D5102" s="28" t="n">
        <f aca="false">B5102-B5101</f>
        <v>-1.2</v>
      </c>
      <c r="E5102" s="28" t="n">
        <f aca="false">C5102-C5101</f>
        <v>0.260000000000005</v>
      </c>
      <c r="F5102" s="29" t="n">
        <f aca="false">Inputs!$B$5*B5102+Inputs!$B$6*C5102</f>
        <v>3659000</v>
      </c>
      <c r="G5102" s="29" t="n">
        <f aca="false">Inputs!$B$5*D5102</f>
        <v>-120000</v>
      </c>
      <c r="H5102" s="29" t="n">
        <f aca="false">Inputs!$B$6*E5102</f>
        <v>-13000.0000000003</v>
      </c>
      <c r="I5102" s="29" t="n">
        <f aca="false">G5102+H5102</f>
        <v>-133000.000000001</v>
      </c>
      <c r="J5102" s="29" t="n">
        <f aca="false">J5101+I5102</f>
        <v>2300500</v>
      </c>
    </row>
    <row r="5103" customFormat="false" ht="15" hidden="false" customHeight="false" outlineLevel="0" collapsed="false">
      <c r="A5103" s="26" t="n">
        <v>44900</v>
      </c>
      <c r="B5103" s="27" t="n">
        <v>76.83</v>
      </c>
      <c r="C5103" s="27" t="n">
        <v>83.36</v>
      </c>
      <c r="D5103" s="28" t="n">
        <f aca="false">B5103-B5102</f>
        <v>-3.03</v>
      </c>
      <c r="E5103" s="28" t="n">
        <f aca="false">C5103-C5102</f>
        <v>-3.18000000000001</v>
      </c>
      <c r="F5103" s="29" t="n">
        <f aca="false">Inputs!$B$5*B5103+Inputs!$B$6*C5103</f>
        <v>3515000</v>
      </c>
      <c r="G5103" s="29" t="n">
        <f aca="false">Inputs!$B$5*D5103</f>
        <v>-303000</v>
      </c>
      <c r="H5103" s="29" t="n">
        <f aca="false">Inputs!$B$6*E5103</f>
        <v>159000</v>
      </c>
      <c r="I5103" s="29" t="n">
        <f aca="false">G5103+H5103</f>
        <v>-144000</v>
      </c>
      <c r="J5103" s="29" t="n">
        <f aca="false">J5102+I5103</f>
        <v>2156500</v>
      </c>
    </row>
    <row r="5104" customFormat="false" ht="15" hidden="false" customHeight="false" outlineLevel="0" collapsed="false">
      <c r="A5104" s="26" t="n">
        <v>44901</v>
      </c>
      <c r="B5104" s="27" t="n">
        <v>74.21</v>
      </c>
      <c r="C5104" s="27" t="n">
        <v>79.92</v>
      </c>
      <c r="D5104" s="28" t="n">
        <f aca="false">B5104-B5103</f>
        <v>-2.62</v>
      </c>
      <c r="E5104" s="28" t="n">
        <f aca="false">C5104-C5103</f>
        <v>-3.44</v>
      </c>
      <c r="F5104" s="29" t="n">
        <f aca="false">Inputs!$B$5*B5104+Inputs!$B$6*C5104</f>
        <v>3425000</v>
      </c>
      <c r="G5104" s="29" t="n">
        <f aca="false">Inputs!$B$5*D5104</f>
        <v>-262000</v>
      </c>
      <c r="H5104" s="29" t="n">
        <f aca="false">Inputs!$B$6*E5104</f>
        <v>172000</v>
      </c>
      <c r="I5104" s="29" t="n">
        <f aca="false">G5104+H5104</f>
        <v>-90000.0000000006</v>
      </c>
      <c r="J5104" s="29" t="n">
        <f aca="false">J5103+I5104</f>
        <v>2066500</v>
      </c>
    </row>
    <row r="5105" customFormat="false" ht="15" hidden="false" customHeight="false" outlineLevel="0" collapsed="false">
      <c r="A5105" s="26" t="n">
        <v>44902</v>
      </c>
      <c r="B5105" s="27" t="n">
        <v>71.93</v>
      </c>
      <c r="C5105" s="27" t="n">
        <v>77.11</v>
      </c>
      <c r="D5105" s="28" t="n">
        <f aca="false">B5105-B5104</f>
        <v>-2.27999999999999</v>
      </c>
      <c r="E5105" s="28" t="n">
        <f aca="false">C5105-C5104</f>
        <v>-2.81</v>
      </c>
      <c r="F5105" s="29" t="n">
        <f aca="false">Inputs!$B$5*B5105+Inputs!$B$6*C5105</f>
        <v>3337500</v>
      </c>
      <c r="G5105" s="29" t="n">
        <f aca="false">Inputs!$B$5*D5105</f>
        <v>-227999.999999999</v>
      </c>
      <c r="H5105" s="29" t="n">
        <f aca="false">Inputs!$B$6*E5105</f>
        <v>140500</v>
      </c>
      <c r="I5105" s="29" t="n">
        <f aca="false">G5105+H5105</f>
        <v>-87499.9999999986</v>
      </c>
      <c r="J5105" s="29" t="n">
        <f aca="false">J5104+I5105</f>
        <v>1979000</v>
      </c>
    </row>
    <row r="5106" customFormat="false" ht="15" hidden="false" customHeight="false" outlineLevel="0" collapsed="false">
      <c r="A5106" s="26" t="n">
        <v>44903</v>
      </c>
      <c r="B5106" s="27" t="n">
        <v>71.3</v>
      </c>
      <c r="C5106" s="27" t="n">
        <v>76.02</v>
      </c>
      <c r="D5106" s="28" t="n">
        <f aca="false">B5106-B5105</f>
        <v>-0.63000000000001</v>
      </c>
      <c r="E5106" s="28" t="n">
        <f aca="false">C5106-C5105</f>
        <v>-1.09</v>
      </c>
      <c r="F5106" s="29" t="n">
        <f aca="false">Inputs!$B$5*B5106+Inputs!$B$6*C5106</f>
        <v>3329000</v>
      </c>
      <c r="G5106" s="29" t="n">
        <f aca="false">Inputs!$B$5*D5106</f>
        <v>-63000.000000001</v>
      </c>
      <c r="H5106" s="29" t="n">
        <f aca="false">Inputs!$B$6*E5106</f>
        <v>54500.0000000002</v>
      </c>
      <c r="I5106" s="29" t="n">
        <f aca="false">G5106+H5106</f>
        <v>-8500.0000000008</v>
      </c>
      <c r="J5106" s="29" t="n">
        <f aca="false">J5105+I5106</f>
        <v>1970500</v>
      </c>
    </row>
    <row r="5107" customFormat="false" ht="15" hidden="false" customHeight="false" outlineLevel="0" collapsed="false">
      <c r="A5107" s="26" t="n">
        <v>44904</v>
      </c>
      <c r="B5107" s="27" t="n">
        <v>71.05</v>
      </c>
      <c r="C5107" s="27" t="n">
        <v>76.37</v>
      </c>
      <c r="D5107" s="28" t="n">
        <f aca="false">B5107-B5106</f>
        <v>-0.25</v>
      </c>
      <c r="E5107" s="28" t="n">
        <f aca="false">C5107-C5106</f>
        <v>0.350000000000009</v>
      </c>
      <c r="F5107" s="29" t="n">
        <f aca="false">Inputs!$B$5*B5107+Inputs!$B$6*C5107</f>
        <v>3286500</v>
      </c>
      <c r="G5107" s="29" t="n">
        <f aca="false">Inputs!$B$5*D5107</f>
        <v>-25000</v>
      </c>
      <c r="H5107" s="29" t="n">
        <f aca="false">Inputs!$B$6*E5107</f>
        <v>-17500.0000000004</v>
      </c>
      <c r="I5107" s="29" t="n">
        <f aca="false">G5107+H5107</f>
        <v>-42500.0000000004</v>
      </c>
      <c r="J5107" s="29" t="n">
        <f aca="false">J5106+I5107</f>
        <v>1928000</v>
      </c>
    </row>
    <row r="5108" customFormat="false" ht="15" hidden="false" customHeight="false" outlineLevel="0" collapsed="false">
      <c r="A5108" s="26" t="n">
        <v>44907</v>
      </c>
      <c r="B5108" s="27" t="n">
        <v>72.96</v>
      </c>
      <c r="C5108" s="27" t="n">
        <v>78</v>
      </c>
      <c r="D5108" s="28" t="n">
        <f aca="false">B5108-B5107</f>
        <v>1.91</v>
      </c>
      <c r="E5108" s="28" t="n">
        <f aca="false">C5108-C5107</f>
        <v>1.63</v>
      </c>
      <c r="F5108" s="29" t="n">
        <f aca="false">Inputs!$B$5*B5108+Inputs!$B$6*C5108</f>
        <v>3396000</v>
      </c>
      <c r="G5108" s="29" t="n">
        <f aca="false">Inputs!$B$5*D5108</f>
        <v>191000</v>
      </c>
      <c r="H5108" s="29" t="n">
        <f aca="false">Inputs!$B$6*E5108</f>
        <v>-81499.9999999998</v>
      </c>
      <c r="I5108" s="29" t="n">
        <f aca="false">G5108+H5108</f>
        <v>109500</v>
      </c>
      <c r="J5108" s="29" t="n">
        <f aca="false">J5107+I5108</f>
        <v>2037500</v>
      </c>
    </row>
    <row r="5109" customFormat="false" ht="15" hidden="false" customHeight="false" outlineLevel="0" collapsed="false">
      <c r="A5109" s="26" t="n">
        <v>44908</v>
      </c>
      <c r="B5109" s="27" t="n">
        <v>75.44</v>
      </c>
      <c r="C5109" s="27" t="n">
        <v>80.14</v>
      </c>
      <c r="D5109" s="28" t="n">
        <f aca="false">B5109-B5108</f>
        <v>2.48</v>
      </c>
      <c r="E5109" s="28" t="n">
        <f aca="false">C5109-C5108</f>
        <v>2.14</v>
      </c>
      <c r="F5109" s="29" t="n">
        <f aca="false">Inputs!$B$5*B5109+Inputs!$B$6*C5109</f>
        <v>3537000</v>
      </c>
      <c r="G5109" s="29" t="n">
        <f aca="false">Inputs!$B$5*D5109</f>
        <v>248000</v>
      </c>
      <c r="H5109" s="29" t="n">
        <f aca="false">Inputs!$B$6*E5109</f>
        <v>-107000</v>
      </c>
      <c r="I5109" s="29" t="n">
        <f aca="false">G5109+H5109</f>
        <v>141000</v>
      </c>
      <c r="J5109" s="29" t="n">
        <f aca="false">J5108+I5109</f>
        <v>2178500</v>
      </c>
    </row>
    <row r="5110" customFormat="false" ht="15" hidden="false" customHeight="false" outlineLevel="0" collapsed="false">
      <c r="A5110" s="26" t="n">
        <v>44909</v>
      </c>
      <c r="B5110" s="27" t="n">
        <v>77.14</v>
      </c>
      <c r="C5110" s="27" t="n">
        <v>83.33</v>
      </c>
      <c r="D5110" s="28" t="n">
        <f aca="false">B5110-B5109</f>
        <v>1.7</v>
      </c>
      <c r="E5110" s="28" t="n">
        <f aca="false">C5110-C5109</f>
        <v>3.19</v>
      </c>
      <c r="F5110" s="29" t="n">
        <f aca="false">Inputs!$B$5*B5110+Inputs!$B$6*C5110</f>
        <v>3547500</v>
      </c>
      <c r="G5110" s="29" t="n">
        <f aca="false">Inputs!$B$5*D5110</f>
        <v>170000</v>
      </c>
      <c r="H5110" s="29" t="n">
        <f aca="false">Inputs!$B$6*E5110</f>
        <v>-159500</v>
      </c>
      <c r="I5110" s="29" t="n">
        <f aca="false">G5110+H5110</f>
        <v>10500.0000000004</v>
      </c>
      <c r="J5110" s="29" t="n">
        <f aca="false">J5109+I5110</f>
        <v>2189000</v>
      </c>
    </row>
    <row r="5111" customFormat="false" ht="15" hidden="false" customHeight="false" outlineLevel="0" collapsed="false">
      <c r="A5111" s="26" t="n">
        <v>44910</v>
      </c>
      <c r="B5111" s="27" t="n">
        <v>75.89</v>
      </c>
      <c r="C5111" s="27" t="n">
        <v>82.34</v>
      </c>
      <c r="D5111" s="28" t="n">
        <f aca="false">B5111-B5110</f>
        <v>-1.25</v>
      </c>
      <c r="E5111" s="28" t="n">
        <f aca="false">C5111-C5110</f>
        <v>-0.989999999999995</v>
      </c>
      <c r="F5111" s="29" t="n">
        <f aca="false">Inputs!$B$5*B5111+Inputs!$B$6*C5111</f>
        <v>3472000</v>
      </c>
      <c r="G5111" s="29" t="n">
        <f aca="false">Inputs!$B$5*D5111</f>
        <v>-125000</v>
      </c>
      <c r="H5111" s="29" t="n">
        <f aca="false">Inputs!$B$6*E5111</f>
        <v>49499.9999999997</v>
      </c>
      <c r="I5111" s="29" t="n">
        <f aca="false">G5111+H5111</f>
        <v>-75500.0000000003</v>
      </c>
      <c r="J5111" s="29" t="n">
        <f aca="false">J5110+I5111</f>
        <v>2113500</v>
      </c>
    </row>
    <row r="5112" customFormat="false" ht="15" hidden="false" customHeight="false" outlineLevel="0" collapsed="false">
      <c r="A5112" s="26" t="n">
        <v>44911</v>
      </c>
      <c r="B5112" s="27" t="n">
        <v>74.19</v>
      </c>
      <c r="C5112" s="27" t="n">
        <v>80.2</v>
      </c>
      <c r="D5112" s="28" t="n">
        <f aca="false">B5112-B5111</f>
        <v>-1.7</v>
      </c>
      <c r="E5112" s="28" t="n">
        <f aca="false">C5112-C5111</f>
        <v>-2.14</v>
      </c>
      <c r="F5112" s="29" t="n">
        <f aca="false">Inputs!$B$5*B5112+Inputs!$B$6*C5112</f>
        <v>3409000</v>
      </c>
      <c r="G5112" s="29" t="n">
        <f aca="false">Inputs!$B$5*D5112</f>
        <v>-170000</v>
      </c>
      <c r="H5112" s="29" t="n">
        <f aca="false">Inputs!$B$6*E5112</f>
        <v>107000</v>
      </c>
      <c r="I5112" s="29" t="n">
        <f aca="false">G5112+H5112</f>
        <v>-63000.0000000003</v>
      </c>
      <c r="J5112" s="29" t="n">
        <f aca="false">J5111+I5112</f>
        <v>2050500</v>
      </c>
    </row>
    <row r="5113" customFormat="false" ht="15" hidden="false" customHeight="false" outlineLevel="0" collapsed="false">
      <c r="A5113" s="26" t="n">
        <v>44914</v>
      </c>
      <c r="B5113" s="27" t="n">
        <v>75.05</v>
      </c>
      <c r="C5113" s="27" t="n">
        <v>81.66</v>
      </c>
      <c r="D5113" s="28" t="n">
        <f aca="false">B5113-B5112</f>
        <v>0.859999999999999</v>
      </c>
      <c r="E5113" s="28" t="n">
        <f aca="false">C5113-C5112</f>
        <v>1.45999999999999</v>
      </c>
      <c r="F5113" s="29" t="n">
        <f aca="false">Inputs!$B$5*B5113+Inputs!$B$6*C5113</f>
        <v>3422000</v>
      </c>
      <c r="G5113" s="29" t="n">
        <f aca="false">Inputs!$B$5*D5113</f>
        <v>85999.9999999999</v>
      </c>
      <c r="H5113" s="29" t="n">
        <f aca="false">Inputs!$B$6*E5113</f>
        <v>-72999.9999999997</v>
      </c>
      <c r="I5113" s="29" t="n">
        <f aca="false">G5113+H5113</f>
        <v>13000.0000000002</v>
      </c>
      <c r="J5113" s="29" t="n">
        <f aca="false">J5112+I5113</f>
        <v>2063500</v>
      </c>
    </row>
    <row r="5114" customFormat="false" ht="15" hidden="false" customHeight="false" outlineLevel="0" collapsed="false">
      <c r="A5114" s="26" t="n">
        <v>44915</v>
      </c>
      <c r="B5114" s="27" t="n">
        <v>75.92</v>
      </c>
      <c r="C5114" s="27" t="n">
        <v>79.45</v>
      </c>
      <c r="D5114" s="28" t="n">
        <f aca="false">B5114-B5113</f>
        <v>0.870000000000005</v>
      </c>
      <c r="E5114" s="28" t="n">
        <f aca="false">C5114-C5113</f>
        <v>-2.20999999999999</v>
      </c>
      <c r="F5114" s="29" t="n">
        <f aca="false">Inputs!$B$5*B5114+Inputs!$B$6*C5114</f>
        <v>3619500</v>
      </c>
      <c r="G5114" s="29" t="n">
        <f aca="false">Inputs!$B$5*D5114</f>
        <v>87000.0000000005</v>
      </c>
      <c r="H5114" s="29" t="n">
        <f aca="false">Inputs!$B$6*E5114</f>
        <v>110500</v>
      </c>
      <c r="I5114" s="29" t="n">
        <f aca="false">G5114+H5114</f>
        <v>197500</v>
      </c>
      <c r="J5114" s="29" t="n">
        <f aca="false">J5113+I5114</f>
        <v>2261000</v>
      </c>
    </row>
    <row r="5115" customFormat="false" ht="15" hidden="false" customHeight="false" outlineLevel="0" collapsed="false">
      <c r="A5115" s="26" t="n">
        <v>44916</v>
      </c>
      <c r="B5115" s="27" t="n">
        <v>78.17</v>
      </c>
      <c r="C5115" s="27" t="n">
        <v>80.25</v>
      </c>
      <c r="D5115" s="28" t="n">
        <f aca="false">B5115-B5114</f>
        <v>2.25</v>
      </c>
      <c r="E5115" s="28" t="n">
        <f aca="false">C5115-C5114</f>
        <v>0.799999999999997</v>
      </c>
      <c r="F5115" s="29" t="n">
        <f aca="false">Inputs!$B$5*B5115+Inputs!$B$6*C5115</f>
        <v>3804500</v>
      </c>
      <c r="G5115" s="29" t="n">
        <f aca="false">Inputs!$B$5*D5115</f>
        <v>225000</v>
      </c>
      <c r="H5115" s="29" t="n">
        <f aca="false">Inputs!$B$6*E5115</f>
        <v>-39999.9999999999</v>
      </c>
      <c r="I5115" s="29" t="n">
        <f aca="false">G5115+H5115</f>
        <v>185000</v>
      </c>
      <c r="J5115" s="29" t="n">
        <f aca="false">J5114+I5115</f>
        <v>2446000</v>
      </c>
    </row>
    <row r="5116" customFormat="false" ht="15" hidden="false" customHeight="false" outlineLevel="0" collapsed="false">
      <c r="A5116" s="26" t="n">
        <v>44917</v>
      </c>
      <c r="B5116" s="27" t="n">
        <v>77.68</v>
      </c>
      <c r="C5116" s="27" t="n">
        <v>79.58</v>
      </c>
      <c r="D5116" s="28" t="n">
        <f aca="false">B5116-B5115</f>
        <v>-0.489999999999995</v>
      </c>
      <c r="E5116" s="28" t="n">
        <f aca="false">C5116-C5115</f>
        <v>-0.670000000000002</v>
      </c>
      <c r="F5116" s="29" t="n">
        <f aca="false">Inputs!$B$5*B5116+Inputs!$B$6*C5116</f>
        <v>3789000</v>
      </c>
      <c r="G5116" s="29" t="n">
        <f aca="false">Inputs!$B$5*D5116</f>
        <v>-48999.9999999995</v>
      </c>
      <c r="H5116" s="29" t="n">
        <f aca="false">Inputs!$B$6*E5116</f>
        <v>33500.0000000001</v>
      </c>
      <c r="I5116" s="29" t="n">
        <f aca="false">G5116+H5116</f>
        <v>-15499.9999999994</v>
      </c>
      <c r="J5116" s="29" t="n">
        <f aca="false">J5115+I5116</f>
        <v>2430500</v>
      </c>
    </row>
    <row r="5117" customFormat="false" ht="15" hidden="false" customHeight="false" outlineLevel="0" collapsed="false">
      <c r="A5117" s="26" t="n">
        <v>44918</v>
      </c>
      <c r="B5117" s="27" t="n">
        <v>79.57</v>
      </c>
      <c r="C5117" s="27" t="n">
        <v>82.45</v>
      </c>
      <c r="D5117" s="28" t="n">
        <f aca="false">B5117-B5116</f>
        <v>1.88999999999999</v>
      </c>
      <c r="E5117" s="28" t="n">
        <f aca="false">C5117-C5116</f>
        <v>2.87</v>
      </c>
      <c r="F5117" s="29" t="n">
        <f aca="false">Inputs!$B$5*B5117+Inputs!$B$6*C5117</f>
        <v>3834500</v>
      </c>
      <c r="G5117" s="29" t="n">
        <f aca="false">Inputs!$B$5*D5117</f>
        <v>188999.999999999</v>
      </c>
      <c r="H5117" s="29" t="n">
        <f aca="false">Inputs!$B$6*E5117</f>
        <v>-143500</v>
      </c>
      <c r="I5117" s="29" t="n">
        <f aca="false">G5117+H5117</f>
        <v>45499.9999999984</v>
      </c>
      <c r="J5117" s="29" t="n">
        <f aca="false">J5116+I5117</f>
        <v>2476000</v>
      </c>
    </row>
    <row r="5118" customFormat="false" ht="15" hidden="false" customHeight="false" outlineLevel="0" collapsed="false">
      <c r="A5118" s="26" t="n">
        <v>44923</v>
      </c>
      <c r="B5118" s="27" t="n">
        <v>78.89</v>
      </c>
      <c r="C5118" s="27" t="n">
        <v>81.7</v>
      </c>
      <c r="D5118" s="28" t="n">
        <f aca="false">B5118-B5117</f>
        <v>-0.679999999999993</v>
      </c>
      <c r="E5118" s="28" t="n">
        <f aca="false">C5118-C5117</f>
        <v>-0.75</v>
      </c>
      <c r="F5118" s="29" t="n">
        <f aca="false">Inputs!$B$5*B5118+Inputs!$B$6*C5118</f>
        <v>3804000</v>
      </c>
      <c r="G5118" s="29" t="n">
        <f aca="false">Inputs!$B$5*D5118</f>
        <v>-67999.9999999993</v>
      </c>
      <c r="H5118" s="29" t="n">
        <f aca="false">Inputs!$B$6*E5118</f>
        <v>37500</v>
      </c>
      <c r="I5118" s="29" t="n">
        <f aca="false">G5118+H5118</f>
        <v>-30499.9999999993</v>
      </c>
      <c r="J5118" s="29" t="n">
        <f aca="false">J5117+I5118</f>
        <v>2445500</v>
      </c>
    </row>
    <row r="5119" customFormat="false" ht="15" hidden="false" customHeight="false" outlineLevel="0" collapsed="false">
      <c r="A5119" s="26" t="n">
        <v>44924</v>
      </c>
      <c r="B5119" s="27" t="n">
        <v>78.43</v>
      </c>
      <c r="C5119" s="27" t="n">
        <v>80.96</v>
      </c>
      <c r="D5119" s="28" t="n">
        <f aca="false">B5119-B5118</f>
        <v>-0.459999999999994</v>
      </c>
      <c r="E5119" s="28" t="n">
        <f aca="false">C5119-C5118</f>
        <v>-0.740000000000009</v>
      </c>
      <c r="F5119" s="29" t="n">
        <f aca="false">Inputs!$B$5*B5119+Inputs!$B$6*C5119</f>
        <v>3795000</v>
      </c>
      <c r="G5119" s="29" t="n">
        <f aca="false">Inputs!$B$5*D5119</f>
        <v>-45999.9999999994</v>
      </c>
      <c r="H5119" s="29" t="n">
        <f aca="false">Inputs!$B$6*E5119</f>
        <v>37000.0000000005</v>
      </c>
      <c r="I5119" s="29" t="n">
        <f aca="false">G5119+H5119</f>
        <v>-8999.99999999892</v>
      </c>
      <c r="J5119" s="29" t="n">
        <f aca="false">J5118+I5119</f>
        <v>2436500</v>
      </c>
    </row>
    <row r="5120" customFormat="false" ht="15" hidden="false" customHeight="false" outlineLevel="0" collapsed="false">
      <c r="A5120" s="26" t="n">
        <v>44925</v>
      </c>
      <c r="B5120" s="27" t="n">
        <v>80.16</v>
      </c>
      <c r="C5120" s="27" t="n">
        <v>82.82</v>
      </c>
      <c r="D5120" s="28" t="n">
        <f aca="false">B5120-B5119</f>
        <v>1.72999999999999</v>
      </c>
      <c r="E5120" s="28" t="n">
        <f aca="false">C5120-C5119</f>
        <v>1.86</v>
      </c>
      <c r="F5120" s="29" t="n">
        <f aca="false">Inputs!$B$5*B5120+Inputs!$B$6*C5120</f>
        <v>3875000</v>
      </c>
      <c r="G5120" s="29" t="n">
        <f aca="false">Inputs!$B$5*D5120</f>
        <v>172999.999999999</v>
      </c>
      <c r="H5120" s="29" t="n">
        <f aca="false">Inputs!$B$6*E5120</f>
        <v>-93000</v>
      </c>
      <c r="I5120" s="29" t="n">
        <f aca="false">G5120+H5120</f>
        <v>79999.999999999</v>
      </c>
      <c r="J5120" s="29" t="n">
        <f aca="false">J5119+I5120</f>
        <v>2516500</v>
      </c>
    </row>
    <row r="5121" customFormat="false" ht="15" hidden="false" customHeight="false" outlineLevel="0" collapsed="false">
      <c r="A5121" s="26" t="n">
        <v>44929</v>
      </c>
      <c r="B5121" s="27" t="n">
        <v>76.87</v>
      </c>
      <c r="C5121" s="27" t="n">
        <v>80.36</v>
      </c>
      <c r="D5121" s="28" t="n">
        <f aca="false">B5121-B5120</f>
        <v>-3.28999999999999</v>
      </c>
      <c r="E5121" s="28" t="n">
        <f aca="false">C5121-C5120</f>
        <v>-2.45999999999999</v>
      </c>
      <c r="F5121" s="29" t="n">
        <f aca="false">Inputs!$B$5*B5121+Inputs!$B$6*C5121</f>
        <v>3669000</v>
      </c>
      <c r="G5121" s="29" t="n">
        <f aca="false">Inputs!$B$5*D5121</f>
        <v>-328999.999999999</v>
      </c>
      <c r="H5121" s="29" t="n">
        <f aca="false">Inputs!$B$6*E5121</f>
        <v>123000</v>
      </c>
      <c r="I5121" s="29" t="n">
        <f aca="false">G5121+H5121</f>
        <v>-205999.999999999</v>
      </c>
      <c r="J5121" s="29" t="n">
        <f aca="false">J5120+I5121</f>
        <v>2310500</v>
      </c>
    </row>
    <row r="5122" customFormat="false" ht="15" hidden="false" customHeight="false" outlineLevel="0" collapsed="false">
      <c r="A5122" s="26" t="n">
        <v>44930</v>
      </c>
      <c r="B5122" s="27" t="n">
        <v>72.82</v>
      </c>
      <c r="C5122" s="27" t="n">
        <v>75.31</v>
      </c>
      <c r="D5122" s="28" t="n">
        <f aca="false">B5122-B5121</f>
        <v>-4.05000000000001</v>
      </c>
      <c r="E5122" s="28" t="n">
        <f aca="false">C5122-C5121</f>
        <v>-5.05</v>
      </c>
      <c r="F5122" s="29" t="n">
        <f aca="false">Inputs!$B$5*B5122+Inputs!$B$6*C5122</f>
        <v>3516500</v>
      </c>
      <c r="G5122" s="29" t="n">
        <f aca="false">Inputs!$B$5*D5122</f>
        <v>-405000.000000001</v>
      </c>
      <c r="H5122" s="29" t="n">
        <f aca="false">Inputs!$B$6*E5122</f>
        <v>252500</v>
      </c>
      <c r="I5122" s="29" t="n">
        <f aca="false">G5122+H5122</f>
        <v>-152500.000000001</v>
      </c>
      <c r="J5122" s="29" t="n">
        <f aca="false">J5121+I5122</f>
        <v>2158000</v>
      </c>
    </row>
    <row r="5123" customFormat="false" ht="15" hidden="false" customHeight="false" outlineLevel="0" collapsed="false">
      <c r="A5123" s="26" t="n">
        <v>44931</v>
      </c>
      <c r="B5123" s="27" t="n">
        <v>73.61</v>
      </c>
      <c r="C5123" s="27" t="n">
        <v>76.73</v>
      </c>
      <c r="D5123" s="28" t="n">
        <f aca="false">B5123-B5122</f>
        <v>0.790000000000006</v>
      </c>
      <c r="E5123" s="28" t="n">
        <f aca="false">C5123-C5122</f>
        <v>1.42</v>
      </c>
      <c r="F5123" s="29" t="n">
        <f aca="false">Inputs!$B$5*B5123+Inputs!$B$6*C5123</f>
        <v>3524500</v>
      </c>
      <c r="G5123" s="29" t="n">
        <f aca="false">Inputs!$B$5*D5123</f>
        <v>79000.0000000006</v>
      </c>
      <c r="H5123" s="29" t="n">
        <f aca="false">Inputs!$B$6*E5123</f>
        <v>-71000.0000000001</v>
      </c>
      <c r="I5123" s="29" t="n">
        <f aca="false">G5123+H5123</f>
        <v>8000.00000000054</v>
      </c>
      <c r="J5123" s="29" t="n">
        <f aca="false">J5122+I5123</f>
        <v>2166000</v>
      </c>
    </row>
    <row r="5124" customFormat="false" ht="15" hidden="false" customHeight="false" outlineLevel="0" collapsed="false">
      <c r="A5124" s="26" t="n">
        <v>44932</v>
      </c>
      <c r="B5124" s="27" t="n">
        <v>73.77</v>
      </c>
      <c r="C5124" s="27" t="n">
        <v>76.41</v>
      </c>
      <c r="D5124" s="28" t="n">
        <f aca="false">B5124-B5123</f>
        <v>0.159999999999997</v>
      </c>
      <c r="E5124" s="28" t="n">
        <f aca="false">C5124-C5123</f>
        <v>-0.320000000000007</v>
      </c>
      <c r="F5124" s="29" t="n">
        <f aca="false">Inputs!$B$5*B5124+Inputs!$B$6*C5124</f>
        <v>3556500</v>
      </c>
      <c r="G5124" s="29" t="n">
        <f aca="false">Inputs!$B$5*D5124</f>
        <v>15999.9999999997</v>
      </c>
      <c r="H5124" s="29" t="n">
        <f aca="false">Inputs!$B$6*E5124</f>
        <v>16000.0000000004</v>
      </c>
      <c r="I5124" s="29" t="n">
        <f aca="false">G5124+H5124</f>
        <v>32000</v>
      </c>
      <c r="J5124" s="29" t="n">
        <f aca="false">J5123+I5124</f>
        <v>2198000</v>
      </c>
    </row>
    <row r="5125" customFormat="false" ht="15" hidden="false" customHeight="false" outlineLevel="0" collapsed="false">
      <c r="A5125" s="26" t="n">
        <v>44935</v>
      </c>
      <c r="B5125" s="27" t="n">
        <v>74.69</v>
      </c>
      <c r="C5125" s="27" t="n">
        <v>77.5</v>
      </c>
      <c r="D5125" s="28" t="n">
        <f aca="false">B5125-B5124</f>
        <v>0.920000000000002</v>
      </c>
      <c r="E5125" s="28" t="n">
        <f aca="false">C5125-C5124</f>
        <v>1.09</v>
      </c>
      <c r="F5125" s="29" t="n">
        <f aca="false">Inputs!$B$5*B5125+Inputs!$B$6*C5125</f>
        <v>3594000</v>
      </c>
      <c r="G5125" s="29" t="n">
        <f aca="false">Inputs!$B$5*D5125</f>
        <v>92000.0000000002</v>
      </c>
      <c r="H5125" s="29" t="n">
        <f aca="false">Inputs!$B$6*E5125</f>
        <v>-54500.0000000002</v>
      </c>
      <c r="I5125" s="29" t="n">
        <f aca="false">G5125+H5125</f>
        <v>37500</v>
      </c>
      <c r="J5125" s="29" t="n">
        <f aca="false">J5124+I5125</f>
        <v>2235500</v>
      </c>
    </row>
    <row r="5126" customFormat="false" ht="15" hidden="false" customHeight="false" outlineLevel="0" collapsed="false">
      <c r="A5126" s="26" t="n">
        <v>44936</v>
      </c>
      <c r="B5126" s="27" t="n">
        <v>75.11</v>
      </c>
      <c r="C5126" s="27" t="n">
        <v>78.4</v>
      </c>
      <c r="D5126" s="28" t="n">
        <f aca="false">B5126-B5125</f>
        <v>0.420000000000002</v>
      </c>
      <c r="E5126" s="28" t="n">
        <f aca="false">C5126-C5125</f>
        <v>0.900000000000006</v>
      </c>
      <c r="F5126" s="29" t="n">
        <f aca="false">Inputs!$B$5*B5126+Inputs!$B$6*C5126</f>
        <v>3591000</v>
      </c>
      <c r="G5126" s="29" t="n">
        <f aca="false">Inputs!$B$5*D5126</f>
        <v>42000.0000000002</v>
      </c>
      <c r="H5126" s="29" t="n">
        <f aca="false">Inputs!$B$6*E5126</f>
        <v>-45000.0000000003</v>
      </c>
      <c r="I5126" s="29" t="n">
        <f aca="false">G5126+H5126</f>
        <v>-3000.00000000012</v>
      </c>
      <c r="J5126" s="29" t="n">
        <f aca="false">J5125+I5126</f>
        <v>2232500</v>
      </c>
    </row>
    <row r="5127" customFormat="false" ht="15" hidden="false" customHeight="false" outlineLevel="0" collapsed="false">
      <c r="A5127" s="26" t="n">
        <v>44937</v>
      </c>
      <c r="B5127" s="27" t="n">
        <v>77.46</v>
      </c>
      <c r="C5127" s="27" t="n">
        <v>81.11</v>
      </c>
      <c r="D5127" s="28" t="n">
        <f aca="false">B5127-B5126</f>
        <v>2.34999999999999</v>
      </c>
      <c r="E5127" s="28" t="n">
        <f aca="false">C5127-C5126</f>
        <v>2.70999999999999</v>
      </c>
      <c r="F5127" s="29" t="n">
        <f aca="false">Inputs!$B$5*B5127+Inputs!$B$6*C5127</f>
        <v>3690500</v>
      </c>
      <c r="G5127" s="29" t="n">
        <f aca="false">Inputs!$B$5*D5127</f>
        <v>234999.999999999</v>
      </c>
      <c r="H5127" s="29" t="n">
        <f aca="false">Inputs!$B$6*E5127</f>
        <v>-135500</v>
      </c>
      <c r="I5127" s="29" t="n">
        <f aca="false">G5127+H5127</f>
        <v>99499.9999999997</v>
      </c>
      <c r="J5127" s="29" t="n">
        <f aca="false">J5126+I5127</f>
        <v>2332000</v>
      </c>
    </row>
    <row r="5128" customFormat="false" ht="15" hidden="false" customHeight="false" outlineLevel="0" collapsed="false">
      <c r="A5128" s="26" t="n">
        <v>44938</v>
      </c>
      <c r="B5128" s="27" t="n">
        <v>78.32</v>
      </c>
      <c r="C5128" s="27" t="n">
        <v>82.59</v>
      </c>
      <c r="D5128" s="28" t="n">
        <f aca="false">B5128-B5127</f>
        <v>0.859999999999999</v>
      </c>
      <c r="E5128" s="28" t="n">
        <f aca="false">C5128-C5127</f>
        <v>1.48</v>
      </c>
      <c r="F5128" s="29" t="n">
        <f aca="false">Inputs!$B$5*B5128+Inputs!$B$6*C5128</f>
        <v>3702500</v>
      </c>
      <c r="G5128" s="29" t="n">
        <f aca="false">Inputs!$B$5*D5128</f>
        <v>85999.9999999999</v>
      </c>
      <c r="H5128" s="29" t="n">
        <f aca="false">Inputs!$B$6*E5128</f>
        <v>-74000.0000000002</v>
      </c>
      <c r="I5128" s="29" t="n">
        <f aca="false">G5128+H5128</f>
        <v>11999.9999999997</v>
      </c>
      <c r="J5128" s="29" t="n">
        <f aca="false">J5127+I5128</f>
        <v>2344000</v>
      </c>
    </row>
    <row r="5129" customFormat="false" ht="15" hidden="false" customHeight="false" outlineLevel="0" collapsed="false">
      <c r="A5129" s="26" t="n">
        <v>44939</v>
      </c>
      <c r="B5129" s="27" t="n">
        <v>79.9</v>
      </c>
      <c r="C5129" s="27" t="n">
        <v>83.43</v>
      </c>
      <c r="D5129" s="28" t="n">
        <f aca="false">B5129-B5128</f>
        <v>1.58000000000001</v>
      </c>
      <c r="E5129" s="28" t="n">
        <f aca="false">C5129-C5128</f>
        <v>0.840000000000003</v>
      </c>
      <c r="F5129" s="29" t="n">
        <f aca="false">Inputs!$B$5*B5129+Inputs!$B$6*C5129</f>
        <v>3818500</v>
      </c>
      <c r="G5129" s="29" t="n">
        <f aca="false">Inputs!$B$5*D5129</f>
        <v>158000.000000001</v>
      </c>
      <c r="H5129" s="29" t="n">
        <f aca="false">Inputs!$B$6*E5129</f>
        <v>-42000.0000000002</v>
      </c>
      <c r="I5129" s="29" t="n">
        <f aca="false">G5129+H5129</f>
        <v>116000.000000001</v>
      </c>
      <c r="J5129" s="29" t="n">
        <f aca="false">J5128+I5129</f>
        <v>2460000</v>
      </c>
    </row>
    <row r="5130" customFormat="false" ht="15" hidden="false" customHeight="false" outlineLevel="0" collapsed="false">
      <c r="A5130" s="26" t="n">
        <v>44943</v>
      </c>
      <c r="B5130" s="27" t="n">
        <v>80.25</v>
      </c>
      <c r="C5130" s="27" t="n">
        <v>84.38</v>
      </c>
      <c r="D5130" s="28" t="n">
        <f aca="false">B5130-B5129</f>
        <v>0.349999999999994</v>
      </c>
      <c r="E5130" s="28" t="n">
        <f aca="false">C5130-C5129</f>
        <v>0.949999999999989</v>
      </c>
      <c r="F5130" s="29" t="n">
        <f aca="false">Inputs!$B$5*B5130+Inputs!$B$6*C5130</f>
        <v>3806000</v>
      </c>
      <c r="G5130" s="29" t="n">
        <f aca="false">Inputs!$B$5*D5130</f>
        <v>34999.9999999994</v>
      </c>
      <c r="H5130" s="29" t="n">
        <f aca="false">Inputs!$B$6*E5130</f>
        <v>-47499.9999999994</v>
      </c>
      <c r="I5130" s="29" t="n">
        <f aca="false">G5130+H5130</f>
        <v>-12500</v>
      </c>
      <c r="J5130" s="29" t="n">
        <f aca="false">J5129+I5130</f>
        <v>2447500</v>
      </c>
    </row>
    <row r="5131" customFormat="false" ht="15" hidden="false" customHeight="false" outlineLevel="0" collapsed="false">
      <c r="A5131" s="26" t="n">
        <v>44944</v>
      </c>
      <c r="B5131" s="27" t="n">
        <v>79.53</v>
      </c>
      <c r="C5131" s="27" t="n">
        <v>83.78</v>
      </c>
      <c r="D5131" s="28" t="n">
        <f aca="false">B5131-B5130</f>
        <v>-0.719999999999999</v>
      </c>
      <c r="E5131" s="28" t="n">
        <f aca="false">C5131-C5130</f>
        <v>-0.599999999999994</v>
      </c>
      <c r="F5131" s="29" t="n">
        <f aca="false">Inputs!$B$5*B5131+Inputs!$B$6*C5131</f>
        <v>3764000</v>
      </c>
      <c r="G5131" s="29" t="n">
        <f aca="false">Inputs!$B$5*D5131</f>
        <v>-71999.9999999999</v>
      </c>
      <c r="H5131" s="29" t="n">
        <f aca="false">Inputs!$B$6*E5131</f>
        <v>29999.9999999997</v>
      </c>
      <c r="I5131" s="29" t="n">
        <f aca="false">G5131+H5131</f>
        <v>-42000.0000000002</v>
      </c>
      <c r="J5131" s="29" t="n">
        <f aca="false">J5130+I5131</f>
        <v>2405500</v>
      </c>
    </row>
    <row r="5132" customFormat="false" ht="15" hidden="false" customHeight="false" outlineLevel="0" collapsed="false">
      <c r="A5132" s="26" t="n">
        <v>44945</v>
      </c>
      <c r="B5132" s="27" t="n">
        <v>80.31</v>
      </c>
      <c r="C5132" s="27" t="n">
        <v>85.08</v>
      </c>
      <c r="D5132" s="28" t="n">
        <f aca="false">B5132-B5131</f>
        <v>0.780000000000001</v>
      </c>
      <c r="E5132" s="28" t="n">
        <f aca="false">C5132-C5131</f>
        <v>1.3</v>
      </c>
      <c r="F5132" s="29" t="n">
        <f aca="false">Inputs!$B$5*B5132+Inputs!$B$6*C5132</f>
        <v>3777000</v>
      </c>
      <c r="G5132" s="29" t="n">
        <f aca="false">Inputs!$B$5*D5132</f>
        <v>78000.0000000001</v>
      </c>
      <c r="H5132" s="29" t="n">
        <f aca="false">Inputs!$B$6*E5132</f>
        <v>-64999.9999999999</v>
      </c>
      <c r="I5132" s="29" t="n">
        <f aca="false">G5132+H5132</f>
        <v>13000.0000000003</v>
      </c>
      <c r="J5132" s="29" t="n">
        <f aca="false">J5131+I5132</f>
        <v>2418500</v>
      </c>
    </row>
    <row r="5133" customFormat="false" ht="15" hidden="false" customHeight="false" outlineLevel="0" collapsed="false">
      <c r="A5133" s="26" t="n">
        <v>44946</v>
      </c>
      <c r="B5133" s="27" t="n">
        <v>81.27</v>
      </c>
      <c r="C5133" s="27" t="n">
        <v>86.96</v>
      </c>
      <c r="D5133" s="28" t="n">
        <f aca="false">B5133-B5132</f>
        <v>0.959999999999994</v>
      </c>
      <c r="E5133" s="28" t="n">
        <f aca="false">C5133-C5132</f>
        <v>1.88</v>
      </c>
      <c r="F5133" s="29" t="n">
        <f aca="false">Inputs!$B$5*B5133+Inputs!$B$6*C5133</f>
        <v>3779000</v>
      </c>
      <c r="G5133" s="29" t="n">
        <f aca="false">Inputs!$B$5*D5133</f>
        <v>95999.9999999994</v>
      </c>
      <c r="H5133" s="29" t="n">
        <f aca="false">Inputs!$B$6*E5133</f>
        <v>-93999.9999999998</v>
      </c>
      <c r="I5133" s="29" t="n">
        <f aca="false">G5133+H5133</f>
        <v>1999.99999999961</v>
      </c>
      <c r="J5133" s="29" t="n">
        <f aca="false">J5132+I5133</f>
        <v>2420500</v>
      </c>
    </row>
    <row r="5134" customFormat="false" ht="15" hidden="false" customHeight="false" outlineLevel="0" collapsed="false">
      <c r="A5134" s="26" t="n">
        <v>44949</v>
      </c>
      <c r="B5134" s="27" t="n">
        <v>81.62</v>
      </c>
      <c r="C5134" s="27" t="n">
        <v>87.54</v>
      </c>
      <c r="D5134" s="28" t="n">
        <f aca="false">B5134-B5133</f>
        <v>0.350000000000009</v>
      </c>
      <c r="E5134" s="28" t="n">
        <f aca="false">C5134-C5133</f>
        <v>0.580000000000013</v>
      </c>
      <c r="F5134" s="29" t="n">
        <f aca="false">Inputs!$B$5*B5134+Inputs!$B$6*C5134</f>
        <v>3785000</v>
      </c>
      <c r="G5134" s="29" t="n">
        <f aca="false">Inputs!$B$5*D5134</f>
        <v>35000.0000000009</v>
      </c>
      <c r="H5134" s="29" t="n">
        <f aca="false">Inputs!$B$6*E5134</f>
        <v>-29000.0000000006</v>
      </c>
      <c r="I5134" s="29" t="n">
        <f aca="false">G5134+H5134</f>
        <v>6000.00000000023</v>
      </c>
      <c r="J5134" s="29" t="n">
        <f aca="false">J5133+I5134</f>
        <v>2426500</v>
      </c>
    </row>
    <row r="5135" customFormat="false" ht="15" hidden="false" customHeight="false" outlineLevel="0" collapsed="false">
      <c r="A5135" s="26" t="n">
        <v>44950</v>
      </c>
      <c r="B5135" s="27" t="n">
        <v>79.86</v>
      </c>
      <c r="C5135" s="27" t="n">
        <v>85.25</v>
      </c>
      <c r="D5135" s="28" t="n">
        <f aca="false">B5135-B5134</f>
        <v>-1.76000000000001</v>
      </c>
      <c r="E5135" s="28" t="n">
        <f aca="false">C5135-C5134</f>
        <v>-2.29000000000001</v>
      </c>
      <c r="F5135" s="29" t="n">
        <f aca="false">Inputs!$B$5*B5135+Inputs!$B$6*C5135</f>
        <v>3723500</v>
      </c>
      <c r="G5135" s="29" t="n">
        <f aca="false">Inputs!$B$5*D5135</f>
        <v>-176000.000000001</v>
      </c>
      <c r="H5135" s="29" t="n">
        <f aca="false">Inputs!$B$6*E5135</f>
        <v>114500</v>
      </c>
      <c r="I5135" s="29" t="n">
        <f aca="false">G5135+H5135</f>
        <v>-61500.0000000002</v>
      </c>
      <c r="J5135" s="29" t="n">
        <f aca="false">J5134+I5135</f>
        <v>2365000</v>
      </c>
    </row>
    <row r="5136" customFormat="false" ht="15" hidden="false" customHeight="false" outlineLevel="0" collapsed="false">
      <c r="A5136" s="26" t="n">
        <v>44951</v>
      </c>
      <c r="B5136" s="27" t="n">
        <v>79.78</v>
      </c>
      <c r="C5136" s="27" t="n">
        <v>85.08</v>
      </c>
      <c r="D5136" s="28" t="n">
        <f aca="false">B5136-B5135</f>
        <v>-0.0799999999999983</v>
      </c>
      <c r="E5136" s="28" t="n">
        <f aca="false">C5136-C5135</f>
        <v>-0.170000000000002</v>
      </c>
      <c r="F5136" s="29" t="n">
        <f aca="false">Inputs!$B$5*B5136+Inputs!$B$6*C5136</f>
        <v>3724000</v>
      </c>
      <c r="G5136" s="29" t="n">
        <f aca="false">Inputs!$B$5*D5136</f>
        <v>-7999.99999999983</v>
      </c>
      <c r="H5136" s="29" t="n">
        <f aca="false">Inputs!$B$6*E5136</f>
        <v>8500.00000000009</v>
      </c>
      <c r="I5136" s="29" t="n">
        <f aca="false">G5136+H5136</f>
        <v>500.000000000257</v>
      </c>
      <c r="J5136" s="29" t="n">
        <f aca="false">J5135+I5136</f>
        <v>2365500</v>
      </c>
    </row>
    <row r="5137" customFormat="false" ht="15" hidden="false" customHeight="false" outlineLevel="0" collapsed="false">
      <c r="A5137" s="26" t="n">
        <v>44952</v>
      </c>
      <c r="B5137" s="27" t="n">
        <v>80.64</v>
      </c>
      <c r="C5137" s="27" t="n">
        <v>86.29</v>
      </c>
      <c r="D5137" s="28" t="n">
        <f aca="false">B5137-B5136</f>
        <v>0.859999999999999</v>
      </c>
      <c r="E5137" s="28" t="n">
        <f aca="false">C5137-C5136</f>
        <v>1.21000000000001</v>
      </c>
      <c r="F5137" s="29" t="n">
        <f aca="false">Inputs!$B$5*B5137+Inputs!$B$6*C5137</f>
        <v>3749500</v>
      </c>
      <c r="G5137" s="29" t="n">
        <f aca="false">Inputs!$B$5*D5137</f>
        <v>85999.9999999999</v>
      </c>
      <c r="H5137" s="29" t="n">
        <f aca="false">Inputs!$B$6*E5137</f>
        <v>-60500.0000000004</v>
      </c>
      <c r="I5137" s="29" t="n">
        <f aca="false">G5137+H5137</f>
        <v>25499.9999999995</v>
      </c>
      <c r="J5137" s="29" t="n">
        <f aca="false">J5136+I5137</f>
        <v>2391000</v>
      </c>
    </row>
    <row r="5138" customFormat="false" ht="15" hidden="false" customHeight="false" outlineLevel="0" collapsed="false">
      <c r="A5138" s="26" t="n">
        <v>44953</v>
      </c>
      <c r="B5138" s="27" t="n">
        <v>79.73</v>
      </c>
      <c r="C5138" s="27" t="n">
        <v>85.36</v>
      </c>
      <c r="D5138" s="28" t="n">
        <f aca="false">B5138-B5137</f>
        <v>-0.909999999999997</v>
      </c>
      <c r="E5138" s="28" t="n">
        <f aca="false">C5138-C5137</f>
        <v>-0.930000000000007</v>
      </c>
      <c r="F5138" s="29" t="n">
        <f aca="false">Inputs!$B$5*B5138+Inputs!$B$6*C5138</f>
        <v>3705000</v>
      </c>
      <c r="G5138" s="29" t="n">
        <f aca="false">Inputs!$B$5*D5138</f>
        <v>-90999.9999999997</v>
      </c>
      <c r="H5138" s="29" t="n">
        <f aca="false">Inputs!$B$6*E5138</f>
        <v>46500.0000000003</v>
      </c>
      <c r="I5138" s="29" t="n">
        <f aca="false">G5138+H5138</f>
        <v>-44499.9999999993</v>
      </c>
      <c r="J5138" s="29" t="n">
        <f aca="false">J5137+I5138</f>
        <v>2346500</v>
      </c>
    </row>
    <row r="5139" customFormat="false" ht="15" hidden="false" customHeight="false" outlineLevel="0" collapsed="false">
      <c r="A5139" s="26" t="n">
        <v>44956</v>
      </c>
      <c r="B5139" s="27" t="n">
        <v>77.97</v>
      </c>
      <c r="C5139" s="27" t="n">
        <v>84.9</v>
      </c>
      <c r="D5139" s="28" t="n">
        <f aca="false">B5139-B5138</f>
        <v>-1.76000000000001</v>
      </c>
      <c r="E5139" s="28" t="n">
        <f aca="false">C5139-C5138</f>
        <v>-0.459999999999994</v>
      </c>
      <c r="F5139" s="29" t="n">
        <f aca="false">Inputs!$B$5*B5139+Inputs!$B$6*C5139</f>
        <v>3552000</v>
      </c>
      <c r="G5139" s="29" t="n">
        <f aca="false">Inputs!$B$5*D5139</f>
        <v>-176000.000000001</v>
      </c>
      <c r="H5139" s="29" t="n">
        <f aca="false">Inputs!$B$6*E5139</f>
        <v>22999.9999999997</v>
      </c>
      <c r="I5139" s="29" t="n">
        <f aca="false">G5139+H5139</f>
        <v>-153000.000000001</v>
      </c>
      <c r="J5139" s="29" t="n">
        <f aca="false">J5138+I5139</f>
        <v>2193500</v>
      </c>
    </row>
    <row r="5140" customFormat="false" ht="15" hidden="false" customHeight="false" outlineLevel="0" collapsed="false">
      <c r="A5140" s="26" t="n">
        <v>44957</v>
      </c>
      <c r="B5140" s="27" t="n">
        <v>78.95</v>
      </c>
      <c r="C5140" s="27" t="n">
        <v>83.42</v>
      </c>
      <c r="D5140" s="28" t="n">
        <f aca="false">B5140-B5139</f>
        <v>0.980000000000004</v>
      </c>
      <c r="E5140" s="28" t="n">
        <f aca="false">C5140-C5139</f>
        <v>-1.48</v>
      </c>
      <c r="F5140" s="29" t="n">
        <f aca="false">Inputs!$B$5*B5140+Inputs!$B$6*C5140</f>
        <v>3724000</v>
      </c>
      <c r="G5140" s="29" t="n">
        <f aca="false">Inputs!$B$5*D5140</f>
        <v>98000.0000000004</v>
      </c>
      <c r="H5140" s="29" t="n">
        <f aca="false">Inputs!$B$6*E5140</f>
        <v>74000.0000000002</v>
      </c>
      <c r="I5140" s="29" t="n">
        <f aca="false">G5140+H5140</f>
        <v>172000.000000001</v>
      </c>
      <c r="J5140" s="29" t="n">
        <f aca="false">J5139+I5140</f>
        <v>2365500</v>
      </c>
    </row>
    <row r="5141" customFormat="false" ht="15" hidden="false" customHeight="false" outlineLevel="0" collapsed="false">
      <c r="A5141" s="26" t="n">
        <v>44958</v>
      </c>
      <c r="B5141" s="27" t="n">
        <v>76.34</v>
      </c>
      <c r="C5141" s="27" t="n">
        <v>81.61</v>
      </c>
      <c r="D5141" s="28" t="n">
        <f aca="false">B5141-B5140</f>
        <v>-2.61</v>
      </c>
      <c r="E5141" s="28" t="n">
        <f aca="false">C5141-C5140</f>
        <v>-1.81</v>
      </c>
      <c r="F5141" s="29" t="n">
        <f aca="false">Inputs!$B$5*B5141+Inputs!$B$6*C5141</f>
        <v>3553500</v>
      </c>
      <c r="G5141" s="29" t="n">
        <f aca="false">Inputs!$B$5*D5141</f>
        <v>-261000</v>
      </c>
      <c r="H5141" s="29" t="n">
        <f aca="false">Inputs!$B$6*E5141</f>
        <v>90500.0000000001</v>
      </c>
      <c r="I5141" s="29" t="n">
        <f aca="false">G5141+H5141</f>
        <v>-170500</v>
      </c>
      <c r="J5141" s="29" t="n">
        <f aca="false">J5140+I5141</f>
        <v>2195000</v>
      </c>
    </row>
    <row r="5142" customFormat="false" ht="15" hidden="false" customHeight="false" outlineLevel="0" collapsed="false">
      <c r="A5142" s="26" t="n">
        <v>44959</v>
      </c>
      <c r="B5142" s="27" t="n">
        <v>75.87</v>
      </c>
      <c r="C5142" s="27" t="n">
        <v>80.57</v>
      </c>
      <c r="D5142" s="28" t="n">
        <f aca="false">B5142-B5141</f>
        <v>-0.469999999999999</v>
      </c>
      <c r="E5142" s="28" t="n">
        <f aca="false">C5142-C5141</f>
        <v>-1.04000000000001</v>
      </c>
      <c r="F5142" s="29" t="n">
        <f aca="false">Inputs!$B$5*B5142+Inputs!$B$6*C5142</f>
        <v>3558500</v>
      </c>
      <c r="G5142" s="29" t="n">
        <f aca="false">Inputs!$B$5*D5142</f>
        <v>-46999.9999999999</v>
      </c>
      <c r="H5142" s="29" t="n">
        <f aca="false">Inputs!$B$6*E5142</f>
        <v>52000.0000000003</v>
      </c>
      <c r="I5142" s="29" t="n">
        <f aca="false">G5142+H5142</f>
        <v>5000.00000000043</v>
      </c>
      <c r="J5142" s="29" t="n">
        <f aca="false">J5141+I5142</f>
        <v>2200000</v>
      </c>
    </row>
    <row r="5143" customFormat="false" ht="15" hidden="false" customHeight="false" outlineLevel="0" collapsed="false">
      <c r="A5143" s="26" t="n">
        <v>44960</v>
      </c>
      <c r="B5143" s="27" t="n">
        <v>73.4</v>
      </c>
      <c r="C5143" s="27" t="n">
        <v>78.85</v>
      </c>
      <c r="D5143" s="28" t="n">
        <f aca="false">B5143-B5142</f>
        <v>-2.47</v>
      </c>
      <c r="E5143" s="28" t="n">
        <f aca="false">C5143-C5142</f>
        <v>-1.72</v>
      </c>
      <c r="F5143" s="29" t="n">
        <f aca="false">Inputs!$B$5*B5143+Inputs!$B$6*C5143</f>
        <v>3397500</v>
      </c>
      <c r="G5143" s="29" t="n">
        <f aca="false">Inputs!$B$5*D5143</f>
        <v>-247000</v>
      </c>
      <c r="H5143" s="29" t="n">
        <f aca="false">Inputs!$B$6*E5143</f>
        <v>85999.9999999999</v>
      </c>
      <c r="I5143" s="29" t="n">
        <f aca="false">G5143+H5143</f>
        <v>-161000</v>
      </c>
      <c r="J5143" s="29" t="n">
        <f aca="false">J5142+I5143</f>
        <v>2039000</v>
      </c>
    </row>
    <row r="5144" customFormat="false" ht="15" hidden="false" customHeight="false" outlineLevel="0" collapsed="false">
      <c r="A5144" s="26" t="n">
        <v>44963</v>
      </c>
      <c r="B5144" s="27" t="n">
        <v>74.11</v>
      </c>
      <c r="C5144" s="27" t="n">
        <v>80.48</v>
      </c>
      <c r="D5144" s="28" t="n">
        <f aca="false">B5144-B5143</f>
        <v>0.709999999999994</v>
      </c>
      <c r="E5144" s="28" t="n">
        <f aca="false">C5144-C5143</f>
        <v>1.63000000000001</v>
      </c>
      <c r="F5144" s="29" t="n">
        <f aca="false">Inputs!$B$5*B5144+Inputs!$B$6*C5144</f>
        <v>3387000</v>
      </c>
      <c r="G5144" s="29" t="n">
        <f aca="false">Inputs!$B$5*D5144</f>
        <v>70999.9999999994</v>
      </c>
      <c r="H5144" s="29" t="n">
        <f aca="false">Inputs!$B$6*E5144</f>
        <v>-81500.0000000005</v>
      </c>
      <c r="I5144" s="29" t="n">
        <f aca="false">G5144+H5144</f>
        <v>-10500.0000000011</v>
      </c>
      <c r="J5144" s="29" t="n">
        <f aca="false">J5143+I5144</f>
        <v>2028500</v>
      </c>
    </row>
    <row r="5145" customFormat="false" ht="15" hidden="false" customHeight="false" outlineLevel="0" collapsed="false">
      <c r="A5145" s="26" t="n">
        <v>44964</v>
      </c>
      <c r="B5145" s="27" t="n">
        <v>77.17</v>
      </c>
      <c r="C5145" s="27" t="n">
        <v>82.92</v>
      </c>
      <c r="D5145" s="28" t="n">
        <f aca="false">B5145-B5144</f>
        <v>3.06</v>
      </c>
      <c r="E5145" s="28" t="n">
        <f aca="false">C5145-C5144</f>
        <v>2.44</v>
      </c>
      <c r="F5145" s="29" t="n">
        <f aca="false">Inputs!$B$5*B5145+Inputs!$B$6*C5145</f>
        <v>3571000</v>
      </c>
      <c r="G5145" s="29" t="n">
        <f aca="false">Inputs!$B$5*D5145</f>
        <v>306000</v>
      </c>
      <c r="H5145" s="29" t="n">
        <f aca="false">Inputs!$B$6*E5145</f>
        <v>-122000</v>
      </c>
      <c r="I5145" s="29" t="n">
        <f aca="false">G5145+H5145</f>
        <v>184000</v>
      </c>
      <c r="J5145" s="29" t="n">
        <f aca="false">J5144+I5145</f>
        <v>2212500</v>
      </c>
    </row>
    <row r="5146" customFormat="false" ht="15" hidden="false" customHeight="false" outlineLevel="0" collapsed="false">
      <c r="A5146" s="26" t="n">
        <v>44965</v>
      </c>
      <c r="B5146" s="27" t="n">
        <v>78.47</v>
      </c>
      <c r="C5146" s="27" t="n">
        <v>84.17</v>
      </c>
      <c r="D5146" s="28" t="n">
        <f aca="false">B5146-B5145</f>
        <v>1.3</v>
      </c>
      <c r="E5146" s="28" t="n">
        <f aca="false">C5146-C5145</f>
        <v>1.25</v>
      </c>
      <c r="F5146" s="29" t="n">
        <f aca="false">Inputs!$B$5*B5146+Inputs!$B$6*C5146</f>
        <v>3638500</v>
      </c>
      <c r="G5146" s="29" t="n">
        <f aca="false">Inputs!$B$5*D5146</f>
        <v>130000</v>
      </c>
      <c r="H5146" s="29" t="n">
        <f aca="false">Inputs!$B$6*E5146</f>
        <v>-62500</v>
      </c>
      <c r="I5146" s="29" t="n">
        <f aca="false">G5146+H5146</f>
        <v>67499.9999999997</v>
      </c>
      <c r="J5146" s="29" t="n">
        <f aca="false">J5145+I5146</f>
        <v>2280000</v>
      </c>
    </row>
    <row r="5147" customFormat="false" ht="15" hidden="false" customHeight="false" outlineLevel="0" collapsed="false">
      <c r="A5147" s="26" t="n">
        <v>44966</v>
      </c>
      <c r="B5147" s="27" t="n">
        <v>78.04</v>
      </c>
      <c r="C5147" s="27" t="n">
        <v>83.46</v>
      </c>
      <c r="D5147" s="28" t="n">
        <f aca="false">B5147-B5146</f>
        <v>-0.429999999999993</v>
      </c>
      <c r="E5147" s="28" t="n">
        <f aca="false">C5147-C5146</f>
        <v>-0.710000000000008</v>
      </c>
      <c r="F5147" s="29" t="n">
        <f aca="false">Inputs!$B$5*B5147+Inputs!$B$6*C5147</f>
        <v>3631000</v>
      </c>
      <c r="G5147" s="29" t="n">
        <f aca="false">Inputs!$B$5*D5147</f>
        <v>-42999.9999999993</v>
      </c>
      <c r="H5147" s="29" t="n">
        <f aca="false">Inputs!$B$6*E5147</f>
        <v>35500.0000000004</v>
      </c>
      <c r="I5147" s="29" t="n">
        <f aca="false">G5147+H5147</f>
        <v>-7499.99999999886</v>
      </c>
      <c r="J5147" s="29" t="n">
        <f aca="false">J5146+I5147</f>
        <v>2272500</v>
      </c>
    </row>
    <row r="5148" customFormat="false" ht="15" hidden="false" customHeight="false" outlineLevel="0" collapsed="false">
      <c r="A5148" s="26" t="n">
        <v>44967</v>
      </c>
      <c r="B5148" s="27" t="n">
        <v>79.74</v>
      </c>
      <c r="C5148" s="27" t="n">
        <v>85.46</v>
      </c>
      <c r="D5148" s="28" t="n">
        <f aca="false">B5148-B5147</f>
        <v>1.69999999999999</v>
      </c>
      <c r="E5148" s="28" t="n">
        <f aca="false">C5148-C5147</f>
        <v>2</v>
      </c>
      <c r="F5148" s="29" t="n">
        <f aca="false">Inputs!$B$5*B5148+Inputs!$B$6*C5148</f>
        <v>3701000</v>
      </c>
      <c r="G5148" s="29" t="n">
        <f aca="false">Inputs!$B$5*D5148</f>
        <v>169999.999999999</v>
      </c>
      <c r="H5148" s="29" t="n">
        <f aca="false">Inputs!$B$6*E5148</f>
        <v>-100000</v>
      </c>
      <c r="I5148" s="29" t="n">
        <f aca="false">G5148+H5148</f>
        <v>69999.9999999989</v>
      </c>
      <c r="J5148" s="29" t="n">
        <f aca="false">J5147+I5148</f>
        <v>2342500</v>
      </c>
    </row>
    <row r="5149" customFormat="false" ht="15" hidden="false" customHeight="false" outlineLevel="0" collapsed="false">
      <c r="A5149" s="26" t="n">
        <v>44970</v>
      </c>
      <c r="B5149" s="27" t="n">
        <v>80.14</v>
      </c>
      <c r="C5149" s="27" t="n">
        <v>85.98</v>
      </c>
      <c r="D5149" s="28" t="n">
        <f aca="false">B5149-B5148</f>
        <v>0.400000000000006</v>
      </c>
      <c r="E5149" s="28" t="n">
        <f aca="false">C5149-C5148</f>
        <v>0.52000000000001</v>
      </c>
      <c r="F5149" s="29" t="n">
        <f aca="false">Inputs!$B$5*B5149+Inputs!$B$6*C5149</f>
        <v>3715000</v>
      </c>
      <c r="G5149" s="29" t="n">
        <f aca="false">Inputs!$B$5*D5149</f>
        <v>40000.0000000006</v>
      </c>
      <c r="H5149" s="29" t="n">
        <f aca="false">Inputs!$B$6*E5149</f>
        <v>-26000.0000000005</v>
      </c>
      <c r="I5149" s="29" t="n">
        <f aca="false">G5149+H5149</f>
        <v>14000.0000000001</v>
      </c>
      <c r="J5149" s="29" t="n">
        <f aca="false">J5148+I5149</f>
        <v>2356500</v>
      </c>
    </row>
    <row r="5150" customFormat="false" ht="15" hidden="false" customHeight="false" outlineLevel="0" collapsed="false">
      <c r="A5150" s="26" t="n">
        <v>44971</v>
      </c>
      <c r="B5150" s="27" t="n">
        <v>79.08</v>
      </c>
      <c r="C5150" s="27" t="n">
        <v>84.96</v>
      </c>
      <c r="D5150" s="28" t="n">
        <f aca="false">B5150-B5149</f>
        <v>-1.06</v>
      </c>
      <c r="E5150" s="28" t="n">
        <f aca="false">C5150-C5149</f>
        <v>-1.02000000000001</v>
      </c>
      <c r="F5150" s="29" t="n">
        <f aca="false">Inputs!$B$5*B5150+Inputs!$B$6*C5150</f>
        <v>3660000</v>
      </c>
      <c r="G5150" s="29" t="n">
        <f aca="false">Inputs!$B$5*D5150</f>
        <v>-106000</v>
      </c>
      <c r="H5150" s="29" t="n">
        <f aca="false">Inputs!$B$6*E5150</f>
        <v>51000.0000000005</v>
      </c>
      <c r="I5150" s="29" t="n">
        <f aca="false">G5150+H5150</f>
        <v>-54999.9999999997</v>
      </c>
      <c r="J5150" s="29" t="n">
        <f aca="false">J5149+I5150</f>
        <v>2301500</v>
      </c>
    </row>
    <row r="5151" customFormat="false" ht="15" hidden="false" customHeight="false" outlineLevel="0" collapsed="false">
      <c r="A5151" s="26" t="n">
        <v>44972</v>
      </c>
      <c r="B5151" s="27" t="n">
        <v>78.57</v>
      </c>
      <c r="C5151" s="27" t="n">
        <v>84.11</v>
      </c>
      <c r="D5151" s="28" t="n">
        <f aca="false">B5151-B5150</f>
        <v>-0.510000000000005</v>
      </c>
      <c r="E5151" s="28" t="n">
        <f aca="false">C5151-C5150</f>
        <v>-0.849999999999994</v>
      </c>
      <c r="F5151" s="29" t="n">
        <f aca="false">Inputs!$B$5*B5151+Inputs!$B$6*C5151</f>
        <v>3651500</v>
      </c>
      <c r="G5151" s="29" t="n">
        <f aca="false">Inputs!$B$5*D5151</f>
        <v>-51000.0000000005</v>
      </c>
      <c r="H5151" s="29" t="n">
        <f aca="false">Inputs!$B$6*E5151</f>
        <v>42499.9999999997</v>
      </c>
      <c r="I5151" s="29" t="n">
        <f aca="false">G5151+H5151</f>
        <v>-8500.00000000079</v>
      </c>
      <c r="J5151" s="29" t="n">
        <f aca="false">J5150+I5151</f>
        <v>2293000</v>
      </c>
    </row>
    <row r="5152" customFormat="false" ht="15" hidden="false" customHeight="false" outlineLevel="0" collapsed="false">
      <c r="A5152" s="26" t="n">
        <v>44973</v>
      </c>
      <c r="B5152" s="27" t="n">
        <v>78.45</v>
      </c>
      <c r="C5152" s="27" t="n">
        <v>83.84</v>
      </c>
      <c r="D5152" s="28" t="n">
        <f aca="false">B5152-B5151</f>
        <v>-0.11999999999999</v>
      </c>
      <c r="E5152" s="28" t="n">
        <f aca="false">C5152-C5151</f>
        <v>-0.269999999999996</v>
      </c>
      <c r="F5152" s="29" t="n">
        <f aca="false">Inputs!$B$5*B5152+Inputs!$B$6*C5152</f>
        <v>3653000</v>
      </c>
      <c r="G5152" s="29" t="n">
        <f aca="false">Inputs!$B$5*D5152</f>
        <v>-11999.999999999</v>
      </c>
      <c r="H5152" s="29" t="n">
        <f aca="false">Inputs!$B$6*E5152</f>
        <v>13499.9999999998</v>
      </c>
      <c r="I5152" s="29" t="n">
        <f aca="false">G5152+H5152</f>
        <v>1500.00000000077</v>
      </c>
      <c r="J5152" s="29" t="n">
        <f aca="false">J5151+I5152</f>
        <v>2294500</v>
      </c>
    </row>
    <row r="5153" customFormat="false" ht="15" hidden="false" customHeight="false" outlineLevel="0" collapsed="false">
      <c r="A5153" s="26" t="n">
        <v>44974</v>
      </c>
      <c r="B5153" s="27" t="n">
        <v>76.31</v>
      </c>
      <c r="C5153" s="27" t="n">
        <v>81.97</v>
      </c>
      <c r="D5153" s="28" t="n">
        <f aca="false">B5153-B5152</f>
        <v>-2.14</v>
      </c>
      <c r="E5153" s="28" t="n">
        <f aca="false">C5153-C5152</f>
        <v>-1.87</v>
      </c>
      <c r="F5153" s="29" t="n">
        <f aca="false">Inputs!$B$5*B5153+Inputs!$B$6*C5153</f>
        <v>3532500</v>
      </c>
      <c r="G5153" s="29" t="n">
        <f aca="false">Inputs!$B$5*D5153</f>
        <v>-214000</v>
      </c>
      <c r="H5153" s="29" t="n">
        <f aca="false">Inputs!$B$6*E5153</f>
        <v>93500.0000000002</v>
      </c>
      <c r="I5153" s="29" t="n">
        <f aca="false">G5153+H5153</f>
        <v>-120500</v>
      </c>
      <c r="J5153" s="29" t="n">
        <f aca="false">J5152+I5153</f>
        <v>2174000</v>
      </c>
    </row>
    <row r="5154" customFormat="false" ht="15" hidden="false" customHeight="false" outlineLevel="0" collapsed="false">
      <c r="A5154" s="26" t="n">
        <v>44978</v>
      </c>
      <c r="B5154" s="27" t="n">
        <v>76.28</v>
      </c>
      <c r="C5154" s="27" t="n">
        <v>82.14</v>
      </c>
      <c r="D5154" s="28" t="n">
        <f aca="false">B5154-B5153</f>
        <v>-0.0300000000000011</v>
      </c>
      <c r="E5154" s="28" t="n">
        <f aca="false">C5154-C5153</f>
        <v>0.170000000000002</v>
      </c>
      <c r="F5154" s="29" t="n">
        <f aca="false">Inputs!$B$5*B5154+Inputs!$B$6*C5154</f>
        <v>3521000</v>
      </c>
      <c r="G5154" s="29" t="n">
        <f aca="false">Inputs!$B$5*D5154</f>
        <v>-3000.00000000011</v>
      </c>
      <c r="H5154" s="29" t="n">
        <f aca="false">Inputs!$B$6*E5154</f>
        <v>-8500.00000000009</v>
      </c>
      <c r="I5154" s="29" t="n">
        <f aca="false">G5154+H5154</f>
        <v>-11500.0000000002</v>
      </c>
      <c r="J5154" s="29" t="n">
        <f aca="false">J5153+I5154</f>
        <v>2162500</v>
      </c>
    </row>
    <row r="5155" customFormat="false" ht="15" hidden="false" customHeight="false" outlineLevel="0" collapsed="false">
      <c r="A5155" s="26" t="n">
        <v>44979</v>
      </c>
      <c r="B5155" s="27" t="n">
        <v>73.95</v>
      </c>
      <c r="C5155" s="27" t="n">
        <v>79.55</v>
      </c>
      <c r="D5155" s="28" t="n">
        <f aca="false">B5155-B5154</f>
        <v>-2.33</v>
      </c>
      <c r="E5155" s="28" t="n">
        <f aca="false">C5155-C5154</f>
        <v>-2.59</v>
      </c>
      <c r="F5155" s="29" t="n">
        <f aca="false">Inputs!$B$5*B5155+Inputs!$B$6*C5155</f>
        <v>3417500</v>
      </c>
      <c r="G5155" s="29" t="n">
        <f aca="false">Inputs!$B$5*D5155</f>
        <v>-233000</v>
      </c>
      <c r="H5155" s="29" t="n">
        <f aca="false">Inputs!$B$6*E5155</f>
        <v>129500</v>
      </c>
      <c r="I5155" s="29" t="n">
        <f aca="false">G5155+H5155</f>
        <v>-103500</v>
      </c>
      <c r="J5155" s="29" t="n">
        <f aca="false">J5154+I5155</f>
        <v>2059000</v>
      </c>
    </row>
    <row r="5156" customFormat="false" ht="15" hidden="false" customHeight="false" outlineLevel="0" collapsed="false">
      <c r="A5156" s="26" t="n">
        <v>44980</v>
      </c>
      <c r="B5156" s="27" t="n">
        <v>75.26</v>
      </c>
      <c r="C5156" s="27" t="n">
        <v>82.08</v>
      </c>
      <c r="D5156" s="28" t="n">
        <f aca="false">B5156-B5155</f>
        <v>1.31</v>
      </c>
      <c r="E5156" s="28" t="n">
        <f aca="false">C5156-C5155</f>
        <v>2.53</v>
      </c>
      <c r="F5156" s="29" t="n">
        <f aca="false">Inputs!$B$5*B5156+Inputs!$B$6*C5156</f>
        <v>3422000</v>
      </c>
      <c r="G5156" s="29" t="n">
        <f aca="false">Inputs!$B$5*D5156</f>
        <v>131000</v>
      </c>
      <c r="H5156" s="29" t="n">
        <f aca="false">Inputs!$B$6*E5156</f>
        <v>-126500</v>
      </c>
      <c r="I5156" s="29" t="n">
        <f aca="false">G5156+H5156</f>
        <v>4500.00000000018</v>
      </c>
      <c r="J5156" s="29" t="n">
        <f aca="false">J5155+I5156</f>
        <v>2063500</v>
      </c>
    </row>
    <row r="5157" customFormat="false" ht="15" hidden="false" customHeight="false" outlineLevel="0" collapsed="false">
      <c r="A5157" s="26" t="n">
        <v>44981</v>
      </c>
      <c r="B5157" s="27" t="n">
        <v>76.19</v>
      </c>
      <c r="C5157" s="27" t="n">
        <v>82.31</v>
      </c>
      <c r="D5157" s="28" t="n">
        <f aca="false">B5157-B5156</f>
        <v>0.929999999999993</v>
      </c>
      <c r="E5157" s="28" t="n">
        <f aca="false">C5157-C5156</f>
        <v>0.230000000000004</v>
      </c>
      <c r="F5157" s="29" t="n">
        <f aca="false">Inputs!$B$5*B5157+Inputs!$B$6*C5157</f>
        <v>3503500</v>
      </c>
      <c r="G5157" s="29" t="n">
        <f aca="false">Inputs!$B$5*D5157</f>
        <v>92999.9999999993</v>
      </c>
      <c r="H5157" s="29" t="n">
        <f aca="false">Inputs!$B$6*E5157</f>
        <v>-11500.0000000002</v>
      </c>
      <c r="I5157" s="29" t="n">
        <f aca="false">G5157+H5157</f>
        <v>81499.9999999991</v>
      </c>
      <c r="J5157" s="29" t="n">
        <f aca="false">J5156+I5157</f>
        <v>2145000</v>
      </c>
    </row>
    <row r="5158" customFormat="false" ht="15" hidden="false" customHeight="false" outlineLevel="0" collapsed="false">
      <c r="A5158" s="26" t="n">
        <v>44984</v>
      </c>
      <c r="B5158" s="27" t="n">
        <v>75.57</v>
      </c>
      <c r="C5158" s="27" t="n">
        <v>81.24</v>
      </c>
      <c r="D5158" s="28" t="n">
        <f aca="false">B5158-B5157</f>
        <v>-0.620000000000005</v>
      </c>
      <c r="E5158" s="28" t="n">
        <f aca="false">C5158-C5157</f>
        <v>-1.07000000000001</v>
      </c>
      <c r="F5158" s="29" t="n">
        <f aca="false">Inputs!$B$5*B5158+Inputs!$B$6*C5158</f>
        <v>3495000</v>
      </c>
      <c r="G5158" s="29" t="n">
        <f aca="false">Inputs!$B$5*D5158</f>
        <v>-62000.0000000005</v>
      </c>
      <c r="H5158" s="29" t="n">
        <f aca="false">Inputs!$B$6*E5158</f>
        <v>53500.0000000004</v>
      </c>
      <c r="I5158" s="29" t="n">
        <f aca="false">G5158+H5158</f>
        <v>-8500.00000000008</v>
      </c>
      <c r="J5158" s="29" t="n">
        <f aca="false">J5157+I5158</f>
        <v>2136500</v>
      </c>
    </row>
    <row r="5159" customFormat="false" ht="15" hidden="false" customHeight="false" outlineLevel="0" collapsed="false">
      <c r="A5159" s="26" t="n">
        <v>44985</v>
      </c>
      <c r="B5159" s="27" t="n">
        <v>76.88</v>
      </c>
      <c r="C5159" s="27" t="n">
        <v>83.21</v>
      </c>
      <c r="D5159" s="28" t="n">
        <f aca="false">B5159-B5158</f>
        <v>1.31</v>
      </c>
      <c r="E5159" s="28" t="n">
        <f aca="false">C5159-C5158</f>
        <v>1.97</v>
      </c>
      <c r="F5159" s="29" t="n">
        <f aca="false">Inputs!$B$5*B5159+Inputs!$B$6*C5159</f>
        <v>3527500</v>
      </c>
      <c r="G5159" s="29" t="n">
        <f aca="false">Inputs!$B$5*D5159</f>
        <v>131000</v>
      </c>
      <c r="H5159" s="29" t="n">
        <f aca="false">Inputs!$B$6*E5159</f>
        <v>-98499.9999999999</v>
      </c>
      <c r="I5159" s="29" t="n">
        <f aca="false">G5159+H5159</f>
        <v>32500.0000000003</v>
      </c>
      <c r="J5159" s="29" t="n">
        <f aca="false">J5158+I5159</f>
        <v>2169000</v>
      </c>
    </row>
    <row r="5160" customFormat="false" ht="15" hidden="false" customHeight="false" outlineLevel="0" collapsed="false">
      <c r="A5160" s="26" t="n">
        <v>44986</v>
      </c>
      <c r="B5160" s="27" t="n">
        <v>77.57</v>
      </c>
      <c r="C5160" s="27" t="n">
        <v>83.68</v>
      </c>
      <c r="D5160" s="28" t="n">
        <f aca="false">B5160-B5159</f>
        <v>0.689999999999998</v>
      </c>
      <c r="E5160" s="28" t="n">
        <f aca="false">C5160-C5159</f>
        <v>0.470000000000013</v>
      </c>
      <c r="F5160" s="29" t="n">
        <f aca="false">Inputs!$B$5*B5160+Inputs!$B$6*C5160</f>
        <v>3573000</v>
      </c>
      <c r="G5160" s="29" t="n">
        <f aca="false">Inputs!$B$5*D5160</f>
        <v>68999.9999999998</v>
      </c>
      <c r="H5160" s="29" t="n">
        <f aca="false">Inputs!$B$6*E5160</f>
        <v>-23500.0000000007</v>
      </c>
      <c r="I5160" s="29" t="n">
        <f aca="false">G5160+H5160</f>
        <v>45499.9999999991</v>
      </c>
      <c r="J5160" s="29" t="n">
        <f aca="false">J5159+I5160</f>
        <v>2214500</v>
      </c>
    </row>
    <row r="5161" customFormat="false" ht="15" hidden="false" customHeight="false" outlineLevel="0" collapsed="false">
      <c r="A5161" s="26" t="n">
        <v>44987</v>
      </c>
      <c r="B5161" s="27" t="n">
        <v>78.05</v>
      </c>
      <c r="C5161" s="27" t="n">
        <v>84.15</v>
      </c>
      <c r="D5161" s="28" t="n">
        <f aca="false">B5161-B5160</f>
        <v>0.480000000000004</v>
      </c>
      <c r="E5161" s="28" t="n">
        <f aca="false">C5161-C5160</f>
        <v>0.469999999999999</v>
      </c>
      <c r="F5161" s="29" t="n">
        <f aca="false">Inputs!$B$5*B5161+Inputs!$B$6*C5161</f>
        <v>3597500</v>
      </c>
      <c r="G5161" s="29" t="n">
        <f aca="false">Inputs!$B$5*D5161</f>
        <v>48000.0000000004</v>
      </c>
      <c r="H5161" s="29" t="n">
        <f aca="false">Inputs!$B$6*E5161</f>
        <v>-23499.9999999999</v>
      </c>
      <c r="I5161" s="29" t="n">
        <f aca="false">G5161+H5161</f>
        <v>24500.0000000005</v>
      </c>
      <c r="J5161" s="29" t="n">
        <f aca="false">J5160+I5161</f>
        <v>2239000</v>
      </c>
    </row>
    <row r="5162" customFormat="false" ht="15" hidden="false" customHeight="false" outlineLevel="0" collapsed="false">
      <c r="A5162" s="26" t="n">
        <v>44988</v>
      </c>
      <c r="B5162" s="27" t="n">
        <v>79.62</v>
      </c>
      <c r="C5162" s="27" t="n">
        <v>85.74</v>
      </c>
      <c r="D5162" s="28" t="n">
        <f aca="false">B5162-B5161</f>
        <v>1.57000000000001</v>
      </c>
      <c r="E5162" s="28" t="n">
        <f aca="false">C5162-C5161</f>
        <v>1.58999999999999</v>
      </c>
      <c r="F5162" s="29" t="n">
        <f aca="false">Inputs!$B$5*B5162+Inputs!$B$6*C5162</f>
        <v>3675000</v>
      </c>
      <c r="G5162" s="29" t="n">
        <f aca="false">Inputs!$B$5*D5162</f>
        <v>157000.000000001</v>
      </c>
      <c r="H5162" s="29" t="n">
        <f aca="false">Inputs!$B$6*E5162</f>
        <v>-79499.9999999995</v>
      </c>
      <c r="I5162" s="29" t="n">
        <f aca="false">G5162+H5162</f>
        <v>77500.0000000013</v>
      </c>
      <c r="J5162" s="29" t="n">
        <f aca="false">J5161+I5162</f>
        <v>2316500</v>
      </c>
    </row>
    <row r="5163" customFormat="false" ht="15" hidden="false" customHeight="false" outlineLevel="0" collapsed="false">
      <c r="A5163" s="26" t="n">
        <v>44991</v>
      </c>
      <c r="B5163" s="27" t="n">
        <v>80.39</v>
      </c>
      <c r="C5163" s="27" t="n">
        <v>85.86</v>
      </c>
      <c r="D5163" s="28" t="n">
        <f aca="false">B5163-B5162</f>
        <v>0.769999999999996</v>
      </c>
      <c r="E5163" s="28" t="n">
        <f aca="false">C5163-C5162</f>
        <v>0.120000000000005</v>
      </c>
      <c r="F5163" s="29" t="n">
        <f aca="false">Inputs!$B$5*B5163+Inputs!$B$6*C5163</f>
        <v>3746000</v>
      </c>
      <c r="G5163" s="29" t="n">
        <f aca="false">Inputs!$B$5*D5163</f>
        <v>76999.9999999996</v>
      </c>
      <c r="H5163" s="29" t="n">
        <f aca="false">Inputs!$B$6*E5163</f>
        <v>-6000.00000000023</v>
      </c>
      <c r="I5163" s="29" t="n">
        <f aca="false">G5163+H5163</f>
        <v>70999.9999999994</v>
      </c>
      <c r="J5163" s="29" t="n">
        <f aca="false">J5162+I5163</f>
        <v>2387500</v>
      </c>
    </row>
    <row r="5164" customFormat="false" ht="15" hidden="false" customHeight="false" outlineLevel="0" collapsed="false">
      <c r="A5164" s="26" t="n">
        <v>44992</v>
      </c>
      <c r="B5164" s="27" t="n">
        <v>77.45</v>
      </c>
      <c r="C5164" s="27" t="n">
        <v>83.03</v>
      </c>
      <c r="D5164" s="28" t="n">
        <f aca="false">B5164-B5163</f>
        <v>-2.94</v>
      </c>
      <c r="E5164" s="28" t="n">
        <f aca="false">C5164-C5163</f>
        <v>-2.83</v>
      </c>
      <c r="F5164" s="29" t="n">
        <f aca="false">Inputs!$B$5*B5164+Inputs!$B$6*C5164</f>
        <v>3593500</v>
      </c>
      <c r="G5164" s="29" t="n">
        <f aca="false">Inputs!$B$5*D5164</f>
        <v>-294000</v>
      </c>
      <c r="H5164" s="29" t="n">
        <f aca="false">Inputs!$B$6*E5164</f>
        <v>141500</v>
      </c>
      <c r="I5164" s="29" t="n">
        <f aca="false">G5164+H5164</f>
        <v>-152500</v>
      </c>
      <c r="J5164" s="29" t="n">
        <f aca="false">J5163+I5164</f>
        <v>2235000</v>
      </c>
    </row>
    <row r="5165" customFormat="false" ht="15" hidden="false" customHeight="false" outlineLevel="0" collapsed="false">
      <c r="A5165" s="26" t="n">
        <v>44993</v>
      </c>
      <c r="B5165" s="27" t="n">
        <v>76.56</v>
      </c>
      <c r="C5165" s="27" t="n">
        <v>82.1</v>
      </c>
      <c r="D5165" s="28" t="n">
        <f aca="false">B5165-B5164</f>
        <v>-0.890000000000001</v>
      </c>
      <c r="E5165" s="28" t="n">
        <f aca="false">C5165-C5164</f>
        <v>-0.930000000000007</v>
      </c>
      <c r="F5165" s="29" t="n">
        <f aca="false">Inputs!$B$5*B5165+Inputs!$B$6*C5165</f>
        <v>3551000</v>
      </c>
      <c r="G5165" s="29" t="n">
        <f aca="false">Inputs!$B$5*D5165</f>
        <v>-89000.0000000001</v>
      </c>
      <c r="H5165" s="29" t="n">
        <f aca="false">Inputs!$B$6*E5165</f>
        <v>46500.0000000003</v>
      </c>
      <c r="I5165" s="29" t="n">
        <f aca="false">G5165+H5165</f>
        <v>-42499.9999999997</v>
      </c>
      <c r="J5165" s="29" t="n">
        <f aca="false">J5164+I5165</f>
        <v>2192500</v>
      </c>
    </row>
    <row r="5166" customFormat="false" ht="15" hidden="false" customHeight="false" outlineLevel="0" collapsed="false">
      <c r="A5166" s="26" t="n">
        <v>44994</v>
      </c>
      <c r="B5166" s="27" t="n">
        <v>75.6</v>
      </c>
      <c r="C5166" s="27" t="n">
        <v>81</v>
      </c>
      <c r="D5166" s="28" t="n">
        <f aca="false">B5166-B5165</f>
        <v>-0.960000000000008</v>
      </c>
      <c r="E5166" s="28" t="n">
        <f aca="false">C5166-C5165</f>
        <v>-1.09999999999999</v>
      </c>
      <c r="F5166" s="29" t="n">
        <f aca="false">Inputs!$B$5*B5166+Inputs!$B$6*C5166</f>
        <v>3510000</v>
      </c>
      <c r="G5166" s="29" t="n">
        <f aca="false">Inputs!$B$5*D5166</f>
        <v>-96000.0000000008</v>
      </c>
      <c r="H5166" s="29" t="n">
        <f aca="false">Inputs!$B$6*E5166</f>
        <v>54999.9999999997</v>
      </c>
      <c r="I5166" s="29" t="n">
        <f aca="false">G5166+H5166</f>
        <v>-41000.0000000011</v>
      </c>
      <c r="J5166" s="29" t="n">
        <f aca="false">J5165+I5166</f>
        <v>2151500</v>
      </c>
    </row>
    <row r="5167" customFormat="false" ht="15" hidden="false" customHeight="false" outlineLevel="0" collapsed="false">
      <c r="A5167" s="26" t="n">
        <v>44995</v>
      </c>
      <c r="B5167" s="27" t="n">
        <v>76.55</v>
      </c>
      <c r="C5167" s="27" t="n">
        <v>82.3</v>
      </c>
      <c r="D5167" s="28" t="n">
        <f aca="false">B5167-B5166</f>
        <v>0.950000000000003</v>
      </c>
      <c r="E5167" s="28" t="n">
        <f aca="false">C5167-C5166</f>
        <v>1.3</v>
      </c>
      <c r="F5167" s="29" t="n">
        <f aca="false">Inputs!$B$5*B5167+Inputs!$B$6*C5167</f>
        <v>3540000</v>
      </c>
      <c r="G5167" s="29" t="n">
        <f aca="false">Inputs!$B$5*D5167</f>
        <v>95000.0000000003</v>
      </c>
      <c r="H5167" s="29" t="n">
        <f aca="false">Inputs!$B$6*E5167</f>
        <v>-64999.9999999999</v>
      </c>
      <c r="I5167" s="29" t="n">
        <f aca="false">G5167+H5167</f>
        <v>30000.0000000004</v>
      </c>
      <c r="J5167" s="29" t="n">
        <f aca="false">J5166+I5167</f>
        <v>2181500</v>
      </c>
    </row>
    <row r="5168" customFormat="false" ht="15" hidden="false" customHeight="false" outlineLevel="0" collapsed="false">
      <c r="A5168" s="26" t="n">
        <v>44998</v>
      </c>
      <c r="B5168" s="27" t="n">
        <v>74.68</v>
      </c>
      <c r="C5168" s="27" t="n">
        <v>79.67</v>
      </c>
      <c r="D5168" s="28" t="n">
        <f aca="false">B5168-B5167</f>
        <v>-1.86999999999999</v>
      </c>
      <c r="E5168" s="28" t="n">
        <f aca="false">C5168-C5167</f>
        <v>-2.63</v>
      </c>
      <c r="F5168" s="29" t="n">
        <f aca="false">Inputs!$B$5*B5168+Inputs!$B$6*C5168</f>
        <v>3484500</v>
      </c>
      <c r="G5168" s="29" t="n">
        <f aca="false">Inputs!$B$5*D5168</f>
        <v>-186999.999999999</v>
      </c>
      <c r="H5168" s="29" t="n">
        <f aca="false">Inputs!$B$6*E5168</f>
        <v>131500</v>
      </c>
      <c r="I5168" s="29" t="n">
        <f aca="false">G5168+H5168</f>
        <v>-55499.9999999993</v>
      </c>
      <c r="J5168" s="29" t="n">
        <f aca="false">J5167+I5168</f>
        <v>2126000</v>
      </c>
    </row>
    <row r="5169" customFormat="false" ht="15" hidden="false" customHeight="false" outlineLevel="0" collapsed="false">
      <c r="A5169" s="26" t="n">
        <v>44999</v>
      </c>
      <c r="B5169" s="27" t="n">
        <v>71.18</v>
      </c>
      <c r="C5169" s="27" t="n">
        <v>76.77</v>
      </c>
      <c r="D5169" s="28" t="n">
        <f aca="false">B5169-B5168</f>
        <v>-3.5</v>
      </c>
      <c r="E5169" s="28" t="n">
        <f aca="false">C5169-C5168</f>
        <v>-2.90000000000001</v>
      </c>
      <c r="F5169" s="29" t="n">
        <f aca="false">Inputs!$B$5*B5169+Inputs!$B$6*C5169</f>
        <v>3279500</v>
      </c>
      <c r="G5169" s="29" t="n">
        <f aca="false">Inputs!$B$5*D5169</f>
        <v>-350000</v>
      </c>
      <c r="H5169" s="29" t="n">
        <f aca="false">Inputs!$B$6*E5169</f>
        <v>145000</v>
      </c>
      <c r="I5169" s="29" t="n">
        <f aca="false">G5169+H5169</f>
        <v>-205000</v>
      </c>
      <c r="J5169" s="29" t="n">
        <f aca="false">J5168+I5169</f>
        <v>1921000</v>
      </c>
    </row>
    <row r="5170" customFormat="false" ht="15" hidden="false" customHeight="false" outlineLevel="0" collapsed="false">
      <c r="A5170" s="26" t="n">
        <v>45000</v>
      </c>
      <c r="B5170" s="27" t="n">
        <v>67.38</v>
      </c>
      <c r="C5170" s="27" t="n">
        <v>74.3</v>
      </c>
      <c r="D5170" s="28" t="n">
        <f aca="false">B5170-B5169</f>
        <v>-3.80000000000001</v>
      </c>
      <c r="E5170" s="28" t="n">
        <f aca="false">C5170-C5169</f>
        <v>-2.47</v>
      </c>
      <c r="F5170" s="29" t="n">
        <f aca="false">Inputs!$B$5*B5170+Inputs!$B$6*C5170</f>
        <v>3023000</v>
      </c>
      <c r="G5170" s="29" t="n">
        <f aca="false">Inputs!$B$5*D5170</f>
        <v>-380000.000000001</v>
      </c>
      <c r="H5170" s="29" t="n">
        <f aca="false">Inputs!$B$6*E5170</f>
        <v>123500</v>
      </c>
      <c r="I5170" s="29" t="n">
        <f aca="false">G5170+H5170</f>
        <v>-256500.000000001</v>
      </c>
      <c r="J5170" s="29" t="n">
        <f aca="false">J5169+I5170</f>
        <v>1664500</v>
      </c>
    </row>
    <row r="5171" customFormat="false" ht="15" hidden="false" customHeight="false" outlineLevel="0" collapsed="false">
      <c r="A5171" s="26" t="n">
        <v>45001</v>
      </c>
      <c r="B5171" s="27" t="n">
        <v>68.15</v>
      </c>
      <c r="C5171" s="27" t="n">
        <v>73.12</v>
      </c>
      <c r="D5171" s="28" t="n">
        <f aca="false">B5171-B5170</f>
        <v>0.77000000000001</v>
      </c>
      <c r="E5171" s="28" t="n">
        <f aca="false">C5171-C5170</f>
        <v>-1.17999999999999</v>
      </c>
      <c r="F5171" s="29" t="n">
        <f aca="false">Inputs!$B$5*B5171+Inputs!$B$6*C5171</f>
        <v>3159000</v>
      </c>
      <c r="G5171" s="29" t="n">
        <f aca="false">Inputs!$B$5*D5171</f>
        <v>77000.000000001</v>
      </c>
      <c r="H5171" s="29" t="n">
        <f aca="false">Inputs!$B$6*E5171</f>
        <v>58999.9999999996</v>
      </c>
      <c r="I5171" s="29" t="n">
        <f aca="false">G5171+H5171</f>
        <v>136000.000000001</v>
      </c>
      <c r="J5171" s="29" t="n">
        <f aca="false">J5170+I5171</f>
        <v>1800500</v>
      </c>
    </row>
    <row r="5172" customFormat="false" ht="15" hidden="false" customHeight="false" outlineLevel="0" collapsed="false">
      <c r="A5172" s="26" t="n">
        <v>45002</v>
      </c>
      <c r="B5172" s="27" t="n">
        <v>66.61</v>
      </c>
      <c r="C5172" s="27" t="n">
        <v>71.03</v>
      </c>
      <c r="D5172" s="28" t="n">
        <f aca="false">B5172-B5171</f>
        <v>-1.54000000000001</v>
      </c>
      <c r="E5172" s="28" t="n">
        <f aca="false">C5172-C5171</f>
        <v>-2.09</v>
      </c>
      <c r="F5172" s="29" t="n">
        <f aca="false">Inputs!$B$5*B5172+Inputs!$B$6*C5172</f>
        <v>3109500</v>
      </c>
      <c r="G5172" s="29" t="n">
        <f aca="false">Inputs!$B$5*D5172</f>
        <v>-154000.000000001</v>
      </c>
      <c r="H5172" s="29" t="n">
        <f aca="false">Inputs!$B$6*E5172</f>
        <v>104500</v>
      </c>
      <c r="I5172" s="29" t="n">
        <f aca="false">G5172+H5172</f>
        <v>-49500.0000000004</v>
      </c>
      <c r="J5172" s="29" t="n">
        <f aca="false">J5171+I5172</f>
        <v>1751000</v>
      </c>
    </row>
    <row r="5173" customFormat="false" ht="15" hidden="false" customHeight="false" outlineLevel="0" collapsed="false">
      <c r="A5173" s="26" t="n">
        <v>45005</v>
      </c>
      <c r="B5173" s="27" t="n">
        <v>67.56</v>
      </c>
      <c r="C5173" s="27" t="n">
        <v>72.42</v>
      </c>
      <c r="D5173" s="28" t="n">
        <f aca="false">B5173-B5172</f>
        <v>0.950000000000003</v>
      </c>
      <c r="E5173" s="28" t="n">
        <f aca="false">C5173-C5172</f>
        <v>1.39</v>
      </c>
      <c r="F5173" s="29" t="n">
        <f aca="false">Inputs!$B$5*B5173+Inputs!$B$6*C5173</f>
        <v>3135000</v>
      </c>
      <c r="G5173" s="29" t="n">
        <f aca="false">Inputs!$B$5*D5173</f>
        <v>95000.0000000003</v>
      </c>
      <c r="H5173" s="29" t="n">
        <f aca="false">Inputs!$B$6*E5173</f>
        <v>-69500</v>
      </c>
      <c r="I5173" s="29" t="n">
        <f aca="false">G5173+H5173</f>
        <v>25500.0000000003</v>
      </c>
      <c r="J5173" s="29" t="n">
        <f aca="false">J5172+I5173</f>
        <v>1776500</v>
      </c>
    </row>
    <row r="5174" customFormat="false" ht="15" hidden="false" customHeight="false" outlineLevel="0" collapsed="false">
      <c r="A5174" s="26" t="n">
        <v>45006</v>
      </c>
      <c r="B5174" s="27" t="n">
        <v>69.4</v>
      </c>
      <c r="C5174" s="27" t="n">
        <v>74.78</v>
      </c>
      <c r="D5174" s="28" t="n">
        <f aca="false">B5174-B5173</f>
        <v>1.84</v>
      </c>
      <c r="E5174" s="28" t="n">
        <f aca="false">C5174-C5173</f>
        <v>2.36</v>
      </c>
      <c r="F5174" s="29" t="n">
        <f aca="false">Inputs!$B$5*B5174+Inputs!$B$6*C5174</f>
        <v>3201000</v>
      </c>
      <c r="G5174" s="29" t="n">
        <f aca="false">Inputs!$B$5*D5174</f>
        <v>184000</v>
      </c>
      <c r="H5174" s="29" t="n">
        <f aca="false">Inputs!$B$6*E5174</f>
        <v>-118000</v>
      </c>
      <c r="I5174" s="29" t="n">
        <f aca="false">G5174+H5174</f>
        <v>66000.0000000004</v>
      </c>
      <c r="J5174" s="29" t="n">
        <f aca="false">J5173+I5174</f>
        <v>1842500</v>
      </c>
    </row>
    <row r="5175" customFormat="false" ht="15" hidden="false" customHeight="false" outlineLevel="0" collapsed="false">
      <c r="A5175" s="26" t="n">
        <v>45007</v>
      </c>
      <c r="B5175" s="27" t="n">
        <v>70.71</v>
      </c>
      <c r="C5175" s="27" t="n">
        <v>76.08</v>
      </c>
      <c r="D5175" s="28" t="n">
        <f aca="false">B5175-B5174</f>
        <v>1.30999999999999</v>
      </c>
      <c r="E5175" s="28" t="n">
        <f aca="false">C5175-C5174</f>
        <v>1.3</v>
      </c>
      <c r="F5175" s="29" t="n">
        <f aca="false">Inputs!$B$5*B5175+Inputs!$B$6*C5175</f>
        <v>3267000</v>
      </c>
      <c r="G5175" s="29" t="n">
        <f aca="false">Inputs!$B$5*D5175</f>
        <v>130999.999999999</v>
      </c>
      <c r="H5175" s="29" t="n">
        <f aca="false">Inputs!$B$6*E5175</f>
        <v>-64999.9999999999</v>
      </c>
      <c r="I5175" s="29" t="n">
        <f aca="false">G5175+H5175</f>
        <v>65999.999999999</v>
      </c>
      <c r="J5175" s="29" t="n">
        <f aca="false">J5174+I5175</f>
        <v>1908500</v>
      </c>
    </row>
    <row r="5176" customFormat="false" ht="15" hidden="false" customHeight="false" outlineLevel="0" collapsed="false">
      <c r="A5176" s="26" t="n">
        <v>45008</v>
      </c>
      <c r="B5176" s="27" t="n">
        <v>69.77</v>
      </c>
      <c r="C5176" s="27" t="n">
        <v>74.31</v>
      </c>
      <c r="D5176" s="28" t="n">
        <f aca="false">B5176-B5175</f>
        <v>-0.939999999999998</v>
      </c>
      <c r="E5176" s="28" t="n">
        <f aca="false">C5176-C5175</f>
        <v>-1.77</v>
      </c>
      <c r="F5176" s="29" t="n">
        <f aca="false">Inputs!$B$5*B5176+Inputs!$B$6*C5176</f>
        <v>3261500</v>
      </c>
      <c r="G5176" s="29" t="n">
        <f aca="false">Inputs!$B$5*D5176</f>
        <v>-93999.9999999998</v>
      </c>
      <c r="H5176" s="29" t="n">
        <f aca="false">Inputs!$B$6*E5176</f>
        <v>88499.9999999998</v>
      </c>
      <c r="I5176" s="29" t="n">
        <f aca="false">G5176+H5176</f>
        <v>-5499.99999999997</v>
      </c>
      <c r="J5176" s="29" t="n">
        <f aca="false">J5175+I5176</f>
        <v>1903000</v>
      </c>
    </row>
    <row r="5177" customFormat="false" ht="15" hidden="false" customHeight="false" outlineLevel="0" collapsed="false">
      <c r="A5177" s="26" t="n">
        <v>45009</v>
      </c>
      <c r="B5177" s="27" t="n">
        <v>69.22</v>
      </c>
      <c r="C5177" s="27" t="n">
        <v>73.63</v>
      </c>
      <c r="D5177" s="28" t="n">
        <f aca="false">B5177-B5176</f>
        <v>-0.549999999999997</v>
      </c>
      <c r="E5177" s="28" t="n">
        <f aca="false">C5177-C5176</f>
        <v>-0.680000000000007</v>
      </c>
      <c r="F5177" s="29" t="n">
        <f aca="false">Inputs!$B$5*B5177+Inputs!$B$6*C5177</f>
        <v>3240500</v>
      </c>
      <c r="G5177" s="29" t="n">
        <f aca="false">Inputs!$B$5*D5177</f>
        <v>-54999.9999999997</v>
      </c>
      <c r="H5177" s="29" t="n">
        <f aca="false">Inputs!$B$6*E5177</f>
        <v>34000.0000000003</v>
      </c>
      <c r="I5177" s="29" t="n">
        <f aca="false">G5177+H5177</f>
        <v>-20999.9999999994</v>
      </c>
      <c r="J5177" s="29" t="n">
        <f aca="false">J5176+I5177</f>
        <v>1882000</v>
      </c>
    </row>
    <row r="5178" customFormat="false" ht="15" hidden="false" customHeight="false" outlineLevel="0" collapsed="false">
      <c r="A5178" s="26" t="n">
        <v>45012</v>
      </c>
      <c r="B5178" s="27" t="n">
        <v>72.87</v>
      </c>
      <c r="C5178" s="27" t="n">
        <v>76.8</v>
      </c>
      <c r="D5178" s="28" t="n">
        <f aca="false">B5178-B5177</f>
        <v>3.65000000000001</v>
      </c>
      <c r="E5178" s="28" t="n">
        <f aca="false">C5178-C5177</f>
        <v>3.17</v>
      </c>
      <c r="F5178" s="29" t="n">
        <f aca="false">Inputs!$B$5*B5178+Inputs!$B$6*C5178</f>
        <v>3447000</v>
      </c>
      <c r="G5178" s="29" t="n">
        <f aca="false">Inputs!$B$5*D5178</f>
        <v>365000.000000001</v>
      </c>
      <c r="H5178" s="29" t="n">
        <f aca="false">Inputs!$B$6*E5178</f>
        <v>-158500</v>
      </c>
      <c r="I5178" s="29" t="n">
        <f aca="false">G5178+H5178</f>
        <v>206500.000000001</v>
      </c>
      <c r="J5178" s="29" t="n">
        <f aca="false">J5177+I5178</f>
        <v>2088500</v>
      </c>
    </row>
    <row r="5179" customFormat="false" ht="15" hidden="false" customHeight="false" outlineLevel="0" collapsed="false">
      <c r="A5179" s="26" t="n">
        <v>45013</v>
      </c>
      <c r="B5179" s="27" t="n">
        <v>73.12</v>
      </c>
      <c r="C5179" s="27" t="n">
        <v>78.07</v>
      </c>
      <c r="D5179" s="28" t="n">
        <f aca="false">B5179-B5178</f>
        <v>0.25</v>
      </c>
      <c r="E5179" s="28" t="n">
        <f aca="false">C5179-C5178</f>
        <v>1.27</v>
      </c>
      <c r="F5179" s="29" t="n">
        <f aca="false">Inputs!$B$5*B5179+Inputs!$B$6*C5179</f>
        <v>3408500</v>
      </c>
      <c r="G5179" s="29" t="n">
        <f aca="false">Inputs!$B$5*D5179</f>
        <v>25000</v>
      </c>
      <c r="H5179" s="29" t="n">
        <f aca="false">Inputs!$B$6*E5179</f>
        <v>-63499.9999999998</v>
      </c>
      <c r="I5179" s="29" t="n">
        <f aca="false">G5179+H5179</f>
        <v>-38499.9999999998</v>
      </c>
      <c r="J5179" s="29" t="n">
        <f aca="false">J5178+I5179</f>
        <v>2050000</v>
      </c>
    </row>
    <row r="5180" customFormat="false" ht="15" hidden="false" customHeight="false" outlineLevel="0" collapsed="false">
      <c r="A5180" s="26" t="n">
        <v>45014</v>
      </c>
      <c r="B5180" s="27" t="n">
        <v>72.95</v>
      </c>
      <c r="C5180" s="27" t="n">
        <v>77.51</v>
      </c>
      <c r="D5180" s="28" t="n">
        <f aca="false">B5180-B5179</f>
        <v>-0.170000000000002</v>
      </c>
      <c r="E5180" s="28" t="n">
        <f aca="false">C5180-C5179</f>
        <v>-0.559999999999988</v>
      </c>
      <c r="F5180" s="29" t="n">
        <f aca="false">Inputs!$B$5*B5180+Inputs!$B$6*C5180</f>
        <v>3419500</v>
      </c>
      <c r="G5180" s="29" t="n">
        <f aca="false">Inputs!$B$5*D5180</f>
        <v>-17000.0000000002</v>
      </c>
      <c r="H5180" s="29" t="n">
        <f aca="false">Inputs!$B$6*E5180</f>
        <v>27999.9999999994</v>
      </c>
      <c r="I5180" s="29" t="n">
        <f aca="false">G5180+H5180</f>
        <v>10999.9999999992</v>
      </c>
      <c r="J5180" s="29" t="n">
        <f aca="false">J5179+I5180</f>
        <v>2061000</v>
      </c>
    </row>
    <row r="5181" customFormat="false" ht="15" hidden="false" customHeight="false" outlineLevel="0" collapsed="false">
      <c r="A5181" s="26" t="n">
        <v>45015</v>
      </c>
      <c r="B5181" s="27" t="n">
        <v>74.32</v>
      </c>
      <c r="C5181" s="27" t="n">
        <v>78.45</v>
      </c>
      <c r="D5181" s="28" t="n">
        <f aca="false">B5181-B5180</f>
        <v>1.36999999999999</v>
      </c>
      <c r="E5181" s="28" t="n">
        <f aca="false">C5181-C5180</f>
        <v>0.939999999999998</v>
      </c>
      <c r="F5181" s="29" t="n">
        <f aca="false">Inputs!$B$5*B5181+Inputs!$B$6*C5181</f>
        <v>3509500</v>
      </c>
      <c r="G5181" s="29" t="n">
        <f aca="false">Inputs!$B$5*D5181</f>
        <v>136999.999999999</v>
      </c>
      <c r="H5181" s="29" t="n">
        <f aca="false">Inputs!$B$6*E5181</f>
        <v>-46999.9999999999</v>
      </c>
      <c r="I5181" s="29" t="n">
        <f aca="false">G5181+H5181</f>
        <v>89999.9999999992</v>
      </c>
      <c r="J5181" s="29" t="n">
        <f aca="false">J5180+I5181</f>
        <v>2151000</v>
      </c>
    </row>
    <row r="5182" customFormat="false" ht="15" hidden="false" customHeight="false" outlineLevel="0" collapsed="false">
      <c r="A5182" s="26" t="n">
        <v>45016</v>
      </c>
      <c r="B5182" s="27" t="n">
        <v>75.68</v>
      </c>
      <c r="C5182" s="27" t="n">
        <v>79.19</v>
      </c>
      <c r="D5182" s="28" t="n">
        <f aca="false">B5182-B5181</f>
        <v>1.36000000000001</v>
      </c>
      <c r="E5182" s="28" t="n">
        <f aca="false">C5182-C5181</f>
        <v>0.739999999999995</v>
      </c>
      <c r="F5182" s="29" t="n">
        <f aca="false">Inputs!$B$5*B5182+Inputs!$B$6*C5182</f>
        <v>3608500</v>
      </c>
      <c r="G5182" s="29" t="n">
        <f aca="false">Inputs!$B$5*D5182</f>
        <v>136000.000000001</v>
      </c>
      <c r="H5182" s="29" t="n">
        <f aca="false">Inputs!$B$6*E5182</f>
        <v>-36999.9999999997</v>
      </c>
      <c r="I5182" s="29" t="n">
        <f aca="false">G5182+H5182</f>
        <v>99000.0000000016</v>
      </c>
      <c r="J5182" s="29" t="n">
        <f aca="false">J5181+I5182</f>
        <v>2250000</v>
      </c>
    </row>
    <row r="5183" customFormat="false" ht="15" hidden="false" customHeight="false" outlineLevel="0" collapsed="false">
      <c r="A5183" s="26" t="n">
        <v>45019</v>
      </c>
      <c r="B5183" s="27" t="n">
        <v>80.4</v>
      </c>
      <c r="C5183" s="27" t="n">
        <v>85.81</v>
      </c>
      <c r="D5183" s="28" t="n">
        <f aca="false">B5183-B5182</f>
        <v>4.72</v>
      </c>
      <c r="E5183" s="28" t="n">
        <f aca="false">C5183-C5182</f>
        <v>6.62</v>
      </c>
      <c r="F5183" s="29" t="n">
        <f aca="false">Inputs!$B$5*B5183+Inputs!$B$6*C5183</f>
        <v>3749500</v>
      </c>
      <c r="G5183" s="29" t="n">
        <f aca="false">Inputs!$B$5*D5183</f>
        <v>472000</v>
      </c>
      <c r="H5183" s="29" t="n">
        <f aca="false">Inputs!$B$6*E5183</f>
        <v>-331000</v>
      </c>
      <c r="I5183" s="29" t="n">
        <f aca="false">G5183+H5183</f>
        <v>141000</v>
      </c>
      <c r="J5183" s="29" t="n">
        <f aca="false">J5182+I5183</f>
        <v>2391000</v>
      </c>
    </row>
    <row r="5184" customFormat="false" ht="15" hidden="false" customHeight="false" outlineLevel="0" collapsed="false">
      <c r="A5184" s="26" t="n">
        <v>45020</v>
      </c>
      <c r="B5184" s="27" t="n">
        <v>80.7</v>
      </c>
      <c r="C5184" s="27" t="n">
        <v>85.7</v>
      </c>
      <c r="D5184" s="28" t="n">
        <f aca="false">B5184-B5183</f>
        <v>0.299999999999997</v>
      </c>
      <c r="E5184" s="28" t="n">
        <f aca="false">C5184-C5183</f>
        <v>-0.109999999999999</v>
      </c>
      <c r="F5184" s="29" t="n">
        <f aca="false">Inputs!$B$5*B5184+Inputs!$B$6*C5184</f>
        <v>3785000</v>
      </c>
      <c r="G5184" s="29" t="n">
        <f aca="false">Inputs!$B$5*D5184</f>
        <v>29999.9999999997</v>
      </c>
      <c r="H5184" s="29" t="n">
        <f aca="false">Inputs!$B$6*E5184</f>
        <v>5499.99999999997</v>
      </c>
      <c r="I5184" s="29" t="n">
        <f aca="false">G5184+H5184</f>
        <v>35499.9999999997</v>
      </c>
      <c r="J5184" s="29" t="n">
        <f aca="false">J5183+I5184</f>
        <v>2426500</v>
      </c>
    </row>
    <row r="5185" customFormat="false" ht="15" hidden="false" customHeight="false" outlineLevel="0" collapsed="false">
      <c r="A5185" s="26" t="n">
        <v>45021</v>
      </c>
      <c r="B5185" s="27" t="n">
        <v>80.69</v>
      </c>
      <c r="C5185" s="27" t="n">
        <v>85.89</v>
      </c>
      <c r="D5185" s="28" t="n">
        <f aca="false">B5185-B5184</f>
        <v>-0.0100000000000051</v>
      </c>
      <c r="E5185" s="28" t="n">
        <f aca="false">C5185-C5184</f>
        <v>0.189999999999998</v>
      </c>
      <c r="F5185" s="29" t="n">
        <f aca="false">Inputs!$B$5*B5185+Inputs!$B$6*C5185</f>
        <v>3774500</v>
      </c>
      <c r="G5185" s="29" t="n">
        <f aca="false">Inputs!$B$5*D5185</f>
        <v>-1000.00000000051</v>
      </c>
      <c r="H5185" s="29" t="n">
        <f aca="false">Inputs!$B$6*E5185</f>
        <v>-9499.99999999989</v>
      </c>
      <c r="I5185" s="29" t="n">
        <f aca="false">G5185+H5185</f>
        <v>-10500.0000000004</v>
      </c>
      <c r="J5185" s="29" t="n">
        <f aca="false">J5184+I5185</f>
        <v>2416000</v>
      </c>
    </row>
    <row r="5186" customFormat="false" ht="15" hidden="false" customHeight="false" outlineLevel="0" collapsed="false">
      <c r="A5186" s="26" t="n">
        <v>45022</v>
      </c>
      <c r="B5186" s="27" t="n">
        <v>80.7</v>
      </c>
      <c r="C5186" s="27" t="n">
        <v>86.56</v>
      </c>
      <c r="D5186" s="28" t="n">
        <f aca="false">B5186-B5185</f>
        <v>0.0100000000000051</v>
      </c>
      <c r="E5186" s="28" t="n">
        <f aca="false">C5186-C5185</f>
        <v>0.670000000000002</v>
      </c>
      <c r="F5186" s="29" t="n">
        <f aca="false">Inputs!$B$5*B5186+Inputs!$B$6*C5186</f>
        <v>3742000</v>
      </c>
      <c r="G5186" s="29" t="n">
        <f aca="false">Inputs!$B$5*D5186</f>
        <v>1000.00000000051</v>
      </c>
      <c r="H5186" s="29" t="n">
        <f aca="false">Inputs!$B$6*E5186</f>
        <v>-33500.0000000001</v>
      </c>
      <c r="I5186" s="29" t="n">
        <f aca="false">G5186+H5186</f>
        <v>-32499.9999999996</v>
      </c>
      <c r="J5186" s="29" t="n">
        <f aca="false">J5185+I5186</f>
        <v>2383500</v>
      </c>
    </row>
    <row r="5187" customFormat="false" ht="15" hidden="false" customHeight="false" outlineLevel="0" collapsed="false">
      <c r="A5187" s="26" t="n">
        <v>45027</v>
      </c>
      <c r="B5187" s="27" t="n">
        <v>81.54</v>
      </c>
      <c r="C5187" s="27" t="n">
        <v>87.32</v>
      </c>
      <c r="D5187" s="28" t="n">
        <f aca="false">B5187-B5186</f>
        <v>0.840000000000003</v>
      </c>
      <c r="E5187" s="28" t="n">
        <f aca="false">C5187-C5186</f>
        <v>0.759999999999991</v>
      </c>
      <c r="F5187" s="29" t="n">
        <f aca="false">Inputs!$B$5*B5187+Inputs!$B$6*C5187</f>
        <v>3788000</v>
      </c>
      <c r="G5187" s="29" t="n">
        <f aca="false">Inputs!$B$5*D5187</f>
        <v>84000.0000000003</v>
      </c>
      <c r="H5187" s="29" t="n">
        <f aca="false">Inputs!$B$6*E5187</f>
        <v>-37999.9999999996</v>
      </c>
      <c r="I5187" s="29" t="n">
        <f aca="false">G5187+H5187</f>
        <v>46000.0000000008</v>
      </c>
      <c r="J5187" s="29" t="n">
        <f aca="false">J5186+I5187</f>
        <v>2429500</v>
      </c>
    </row>
    <row r="5188" customFormat="false" ht="15" hidden="false" customHeight="false" outlineLevel="0" collapsed="false">
      <c r="A5188" s="26" t="n">
        <v>45028</v>
      </c>
      <c r="B5188" s="27" t="n">
        <v>83.26</v>
      </c>
      <c r="C5188" s="27" t="n">
        <v>88.31</v>
      </c>
      <c r="D5188" s="28" t="n">
        <f aca="false">B5188-B5187</f>
        <v>1.72</v>
      </c>
      <c r="E5188" s="28" t="n">
        <f aca="false">C5188-C5187</f>
        <v>0.990000000000009</v>
      </c>
      <c r="F5188" s="29" t="n">
        <f aca="false">Inputs!$B$5*B5188+Inputs!$B$6*C5188</f>
        <v>3910500</v>
      </c>
      <c r="G5188" s="29" t="n">
        <f aca="false">Inputs!$B$5*D5188</f>
        <v>172000</v>
      </c>
      <c r="H5188" s="29" t="n">
        <f aca="false">Inputs!$B$6*E5188</f>
        <v>-49500.0000000005</v>
      </c>
      <c r="I5188" s="29" t="n">
        <f aca="false">G5188+H5188</f>
        <v>122499.999999999</v>
      </c>
      <c r="J5188" s="29" t="n">
        <f aca="false">J5187+I5188</f>
        <v>2552000</v>
      </c>
    </row>
    <row r="5189" customFormat="false" ht="15" hidden="false" customHeight="false" outlineLevel="0" collapsed="false">
      <c r="A5189" s="26" t="n">
        <v>45029</v>
      </c>
      <c r="B5189" s="27" t="n">
        <v>82.16</v>
      </c>
      <c r="C5189" s="27" t="n">
        <v>86.51</v>
      </c>
      <c r="D5189" s="28" t="n">
        <f aca="false">B5189-B5188</f>
        <v>-1.10000000000001</v>
      </c>
      <c r="E5189" s="28" t="n">
        <f aca="false">C5189-C5188</f>
        <v>-1.8</v>
      </c>
      <c r="F5189" s="29" t="n">
        <f aca="false">Inputs!$B$5*B5189+Inputs!$B$6*C5189</f>
        <v>3890500</v>
      </c>
      <c r="G5189" s="29" t="n">
        <f aca="false">Inputs!$B$5*D5189</f>
        <v>-110000.000000001</v>
      </c>
      <c r="H5189" s="29" t="n">
        <f aca="false">Inputs!$B$6*E5189</f>
        <v>89999.9999999999</v>
      </c>
      <c r="I5189" s="29" t="n">
        <f aca="false">G5189+H5189</f>
        <v>-20000.000000001</v>
      </c>
      <c r="J5189" s="29" t="n">
        <f aca="false">J5188+I5189</f>
        <v>2532000</v>
      </c>
    </row>
    <row r="5190" customFormat="false" ht="15" hidden="false" customHeight="false" outlineLevel="0" collapsed="false">
      <c r="A5190" s="26" t="n">
        <v>45030</v>
      </c>
      <c r="B5190" s="27" t="n">
        <v>82.58</v>
      </c>
      <c r="C5190" s="27" t="n">
        <v>87.31</v>
      </c>
      <c r="D5190" s="28" t="n">
        <f aca="false">B5190-B5189</f>
        <v>0.420000000000002</v>
      </c>
      <c r="E5190" s="28" t="n">
        <f aca="false">C5190-C5189</f>
        <v>0.799999999999997</v>
      </c>
      <c r="F5190" s="29" t="n">
        <f aca="false">Inputs!$B$5*B5190+Inputs!$B$6*C5190</f>
        <v>3892500</v>
      </c>
      <c r="G5190" s="29" t="n">
        <f aca="false">Inputs!$B$5*D5190</f>
        <v>42000.0000000002</v>
      </c>
      <c r="H5190" s="29" t="n">
        <f aca="false">Inputs!$B$6*E5190</f>
        <v>-39999.9999999999</v>
      </c>
      <c r="I5190" s="29" t="n">
        <f aca="false">G5190+H5190</f>
        <v>2000.00000000031</v>
      </c>
      <c r="J5190" s="29" t="n">
        <f aca="false">J5189+I5190</f>
        <v>2534000</v>
      </c>
    </row>
    <row r="5191" customFormat="false" ht="15" hidden="false" customHeight="false" outlineLevel="0" collapsed="false">
      <c r="A5191" s="26" t="n">
        <v>45033</v>
      </c>
      <c r="B5191" s="27" t="n">
        <v>80.93</v>
      </c>
      <c r="C5191" s="27" t="n">
        <v>85.63</v>
      </c>
      <c r="D5191" s="28" t="n">
        <f aca="false">B5191-B5190</f>
        <v>-1.64999999999999</v>
      </c>
      <c r="E5191" s="28" t="n">
        <f aca="false">C5191-C5190</f>
        <v>-1.68000000000001</v>
      </c>
      <c r="F5191" s="29" t="n">
        <f aca="false">Inputs!$B$5*B5191+Inputs!$B$6*C5191</f>
        <v>3811500</v>
      </c>
      <c r="G5191" s="29" t="n">
        <f aca="false">Inputs!$B$5*D5191</f>
        <v>-164999.999999999</v>
      </c>
      <c r="H5191" s="29" t="n">
        <f aca="false">Inputs!$B$6*E5191</f>
        <v>84000.0000000003</v>
      </c>
      <c r="I5191" s="29" t="n">
        <f aca="false">G5191+H5191</f>
        <v>-80999.9999999988</v>
      </c>
      <c r="J5191" s="29" t="n">
        <f aca="false">J5190+I5191</f>
        <v>2453000</v>
      </c>
    </row>
    <row r="5192" customFormat="false" ht="15" hidden="false" customHeight="false" outlineLevel="0" collapsed="false">
      <c r="A5192" s="26" t="n">
        <v>45034</v>
      </c>
      <c r="B5192" s="27" t="n">
        <v>80.85</v>
      </c>
      <c r="C5192" s="27" t="n">
        <v>85.48</v>
      </c>
      <c r="D5192" s="28" t="n">
        <f aca="false">B5192-B5191</f>
        <v>-0.0800000000000125</v>
      </c>
      <c r="E5192" s="28" t="n">
        <f aca="false">C5192-C5191</f>
        <v>-0.149999999999991</v>
      </c>
      <c r="F5192" s="29" t="n">
        <f aca="false">Inputs!$B$5*B5192+Inputs!$B$6*C5192</f>
        <v>3811000</v>
      </c>
      <c r="G5192" s="29" t="n">
        <f aca="false">Inputs!$B$5*D5192</f>
        <v>-8000.00000000125</v>
      </c>
      <c r="H5192" s="29" t="n">
        <f aca="false">Inputs!$B$6*E5192</f>
        <v>7499.99999999957</v>
      </c>
      <c r="I5192" s="29" t="n">
        <f aca="false">G5192+H5192</f>
        <v>-500.000000001677</v>
      </c>
      <c r="J5192" s="29" t="n">
        <f aca="false">J5191+I5192</f>
        <v>2452500</v>
      </c>
    </row>
    <row r="5193" customFormat="false" ht="15" hidden="false" customHeight="false" outlineLevel="0" collapsed="false">
      <c r="A5193" s="26" t="n">
        <v>45035</v>
      </c>
      <c r="B5193" s="27" t="n">
        <v>79.18</v>
      </c>
      <c r="C5193" s="27" t="n">
        <v>85.34</v>
      </c>
      <c r="D5193" s="28" t="n">
        <f aca="false">B5193-B5192</f>
        <v>-1.66999999999999</v>
      </c>
      <c r="E5193" s="28" t="n">
        <f aca="false">C5193-C5192</f>
        <v>-0.140000000000001</v>
      </c>
      <c r="F5193" s="29" t="n">
        <f aca="false">Inputs!$B$5*B5193+Inputs!$B$6*C5193</f>
        <v>3651000</v>
      </c>
      <c r="G5193" s="29" t="n">
        <f aca="false">Inputs!$B$5*D5193</f>
        <v>-166999.999999999</v>
      </c>
      <c r="H5193" s="29" t="n">
        <f aca="false">Inputs!$B$6*E5193</f>
        <v>7000.00000000003</v>
      </c>
      <c r="I5193" s="29" t="n">
        <f aca="false">G5193+H5193</f>
        <v>-159999.999999999</v>
      </c>
      <c r="J5193" s="29" t="n">
        <f aca="false">J5192+I5193</f>
        <v>2292500</v>
      </c>
    </row>
    <row r="5194" customFormat="false" ht="15" hidden="false" customHeight="false" outlineLevel="0" collapsed="false">
      <c r="A5194" s="26" t="n">
        <v>45036</v>
      </c>
      <c r="B5194" s="27" t="n">
        <v>77.27</v>
      </c>
      <c r="C5194" s="27" t="n">
        <v>83.29</v>
      </c>
      <c r="D5194" s="28" t="n">
        <f aca="false">B5194-B5193</f>
        <v>-1.91000000000001</v>
      </c>
      <c r="E5194" s="28" t="n">
        <f aca="false">C5194-C5193</f>
        <v>-2.05</v>
      </c>
      <c r="F5194" s="29" t="n">
        <f aca="false">Inputs!$B$5*B5194+Inputs!$B$6*C5194</f>
        <v>3562500</v>
      </c>
      <c r="G5194" s="29" t="n">
        <f aca="false">Inputs!$B$5*D5194</f>
        <v>-191000.000000001</v>
      </c>
      <c r="H5194" s="29" t="n">
        <f aca="false">Inputs!$B$6*E5194</f>
        <v>102500</v>
      </c>
      <c r="I5194" s="29" t="n">
        <f aca="false">G5194+H5194</f>
        <v>-88500.0000000012</v>
      </c>
      <c r="J5194" s="29" t="n">
        <f aca="false">J5193+I5194</f>
        <v>2204000</v>
      </c>
    </row>
    <row r="5195" customFormat="false" ht="15" hidden="false" customHeight="false" outlineLevel="0" collapsed="false">
      <c r="A5195" s="26" t="n">
        <v>45037</v>
      </c>
      <c r="B5195" s="27" t="n">
        <v>77.86</v>
      </c>
      <c r="C5195" s="27" t="n">
        <v>83.36</v>
      </c>
      <c r="D5195" s="28" t="n">
        <f aca="false">B5195-B5194</f>
        <v>0.590000000000003</v>
      </c>
      <c r="E5195" s="28" t="n">
        <f aca="false">C5195-C5194</f>
        <v>0.0699999999999932</v>
      </c>
      <c r="F5195" s="29" t="n">
        <f aca="false">Inputs!$B$5*B5195+Inputs!$B$6*C5195</f>
        <v>3618000</v>
      </c>
      <c r="G5195" s="29" t="n">
        <f aca="false">Inputs!$B$5*D5195</f>
        <v>59000.0000000003</v>
      </c>
      <c r="H5195" s="29" t="n">
        <f aca="false">Inputs!$B$6*E5195</f>
        <v>-3499.99999999966</v>
      </c>
      <c r="I5195" s="29" t="n">
        <f aca="false">G5195+H5195</f>
        <v>55500.0000000007</v>
      </c>
      <c r="J5195" s="29" t="n">
        <f aca="false">J5194+I5195</f>
        <v>2259500</v>
      </c>
    </row>
    <row r="5196" customFormat="false" ht="15" hidden="false" customHeight="false" outlineLevel="0" collapsed="false">
      <c r="A5196" s="26" t="n">
        <v>45040</v>
      </c>
      <c r="B5196" s="27" t="n">
        <v>78.64</v>
      </c>
      <c r="C5196" s="27" t="n">
        <v>84.23</v>
      </c>
      <c r="D5196" s="28" t="n">
        <f aca="false">B5196-B5195</f>
        <v>0.780000000000001</v>
      </c>
      <c r="E5196" s="28" t="n">
        <f aca="false">C5196-C5195</f>
        <v>0.870000000000005</v>
      </c>
      <c r="F5196" s="29" t="n">
        <f aca="false">Inputs!$B$5*B5196+Inputs!$B$6*C5196</f>
        <v>3652500</v>
      </c>
      <c r="G5196" s="29" t="n">
        <f aca="false">Inputs!$B$5*D5196</f>
        <v>78000.0000000001</v>
      </c>
      <c r="H5196" s="29" t="n">
        <f aca="false">Inputs!$B$6*E5196</f>
        <v>-43500.0000000002</v>
      </c>
      <c r="I5196" s="29" t="n">
        <f aca="false">G5196+H5196</f>
        <v>34499.9999999999</v>
      </c>
      <c r="J5196" s="29" t="n">
        <f aca="false">J5195+I5196</f>
        <v>2294000</v>
      </c>
    </row>
    <row r="5197" customFormat="false" ht="15" hidden="false" customHeight="false" outlineLevel="0" collapsed="false">
      <c r="A5197" s="26" t="n">
        <v>45041</v>
      </c>
      <c r="B5197" s="27" t="n">
        <v>77.05</v>
      </c>
      <c r="C5197" s="27" t="n">
        <v>82.13</v>
      </c>
      <c r="D5197" s="28" t="n">
        <f aca="false">B5197-B5196</f>
        <v>-1.59</v>
      </c>
      <c r="E5197" s="28" t="n">
        <f aca="false">C5197-C5196</f>
        <v>-2.10000000000001</v>
      </c>
      <c r="F5197" s="29" t="n">
        <f aca="false">Inputs!$B$5*B5197+Inputs!$B$6*C5197</f>
        <v>3598500</v>
      </c>
      <c r="G5197" s="29" t="n">
        <f aca="false">Inputs!$B$5*D5197</f>
        <v>-159000</v>
      </c>
      <c r="H5197" s="29" t="n">
        <f aca="false">Inputs!$B$6*E5197</f>
        <v>105000</v>
      </c>
      <c r="I5197" s="29" t="n">
        <f aca="false">G5197+H5197</f>
        <v>-53999.9999999999</v>
      </c>
      <c r="J5197" s="29" t="n">
        <f aca="false">J5196+I5197</f>
        <v>2240000</v>
      </c>
    </row>
    <row r="5198" customFormat="false" ht="15" hidden="false" customHeight="false" outlineLevel="0" collapsed="false">
      <c r="A5198" s="26" t="n">
        <v>45042</v>
      </c>
      <c r="B5198" s="27" t="n">
        <v>74.33</v>
      </c>
      <c r="C5198" s="27" t="n">
        <v>79.19</v>
      </c>
      <c r="D5198" s="28" t="n">
        <f aca="false">B5198-B5197</f>
        <v>-2.72</v>
      </c>
      <c r="E5198" s="28" t="n">
        <f aca="false">C5198-C5197</f>
        <v>-2.94</v>
      </c>
      <c r="F5198" s="29" t="n">
        <f aca="false">Inputs!$B$5*B5198+Inputs!$B$6*C5198</f>
        <v>3473500</v>
      </c>
      <c r="G5198" s="29" t="n">
        <f aca="false">Inputs!$B$5*D5198</f>
        <v>-272000</v>
      </c>
      <c r="H5198" s="29" t="n">
        <f aca="false">Inputs!$B$6*E5198</f>
        <v>147000</v>
      </c>
      <c r="I5198" s="29" t="n">
        <f aca="false">G5198+H5198</f>
        <v>-125000</v>
      </c>
      <c r="J5198" s="29" t="n">
        <f aca="false">J5197+I5198</f>
        <v>2115000</v>
      </c>
    </row>
    <row r="5199" customFormat="false" ht="15" hidden="false" customHeight="false" outlineLevel="0" collapsed="false">
      <c r="A5199" s="26" t="n">
        <v>45043</v>
      </c>
      <c r="B5199" s="27" t="n">
        <v>74.77</v>
      </c>
      <c r="C5199" s="27" t="n">
        <v>80.11</v>
      </c>
      <c r="D5199" s="28" t="n">
        <f aca="false">B5199-B5198</f>
        <v>0.439999999999998</v>
      </c>
      <c r="E5199" s="28" t="n">
        <f aca="false">C5199-C5198</f>
        <v>0.920000000000002</v>
      </c>
      <c r="F5199" s="29" t="n">
        <f aca="false">Inputs!$B$5*B5199+Inputs!$B$6*C5199</f>
        <v>3471500</v>
      </c>
      <c r="G5199" s="29" t="n">
        <f aca="false">Inputs!$B$5*D5199</f>
        <v>43999.9999999998</v>
      </c>
      <c r="H5199" s="29" t="n">
        <f aca="false">Inputs!$B$6*E5199</f>
        <v>-46000.0000000001</v>
      </c>
      <c r="I5199" s="29" t="n">
        <f aca="false">G5199+H5199</f>
        <v>-2000.00000000031</v>
      </c>
      <c r="J5199" s="29" t="n">
        <f aca="false">J5198+I5199</f>
        <v>2113000</v>
      </c>
    </row>
    <row r="5200" customFormat="false" ht="15" hidden="false" customHeight="false" outlineLevel="0" collapsed="false">
      <c r="A5200" s="26" t="n">
        <v>45044</v>
      </c>
      <c r="B5200" s="27" t="n">
        <v>76.78</v>
      </c>
      <c r="C5200" s="27" t="n">
        <v>81.32</v>
      </c>
      <c r="D5200" s="28" t="n">
        <f aca="false">B5200-B5199</f>
        <v>2.01000000000001</v>
      </c>
      <c r="E5200" s="28" t="n">
        <f aca="false">C5200-C5199</f>
        <v>1.20999999999999</v>
      </c>
      <c r="F5200" s="29" t="n">
        <f aca="false">Inputs!$B$5*B5200+Inputs!$B$6*C5200</f>
        <v>3612000</v>
      </c>
      <c r="G5200" s="29" t="n">
        <f aca="false">Inputs!$B$5*D5200</f>
        <v>201000.000000001</v>
      </c>
      <c r="H5200" s="29" t="n">
        <f aca="false">Inputs!$B$6*E5200</f>
        <v>-60499.9999999997</v>
      </c>
      <c r="I5200" s="29" t="n">
        <f aca="false">G5200+H5200</f>
        <v>140500.000000001</v>
      </c>
      <c r="J5200" s="29" t="n">
        <f aca="false">J5199+I5200</f>
        <v>2253500</v>
      </c>
    </row>
    <row r="5201" customFormat="false" ht="15" hidden="false" customHeight="false" outlineLevel="0" collapsed="false">
      <c r="A5201" s="26" t="n">
        <v>45048</v>
      </c>
      <c r="B5201" s="27" t="n">
        <v>71.71</v>
      </c>
      <c r="C5201" s="27" t="n">
        <v>76.71</v>
      </c>
      <c r="D5201" s="28" t="n">
        <f aca="false">B5201-B5200</f>
        <v>-5.07000000000001</v>
      </c>
      <c r="E5201" s="28" t="n">
        <f aca="false">C5201-C5200</f>
        <v>-4.61</v>
      </c>
      <c r="F5201" s="29" t="n">
        <f aca="false">Inputs!$B$5*B5201+Inputs!$B$6*C5201</f>
        <v>3335500</v>
      </c>
      <c r="G5201" s="29" t="n">
        <f aca="false">Inputs!$B$5*D5201</f>
        <v>-507000.000000001</v>
      </c>
      <c r="H5201" s="29" t="n">
        <f aca="false">Inputs!$B$6*E5201</f>
        <v>230500</v>
      </c>
      <c r="I5201" s="29" t="n">
        <f aca="false">G5201+H5201</f>
        <v>-276500.000000001</v>
      </c>
      <c r="J5201" s="29" t="n">
        <f aca="false">J5200+I5201</f>
        <v>1977000</v>
      </c>
    </row>
    <row r="5202" customFormat="false" ht="15" hidden="false" customHeight="false" outlineLevel="0" collapsed="false">
      <c r="A5202" s="26" t="n">
        <v>45049</v>
      </c>
      <c r="B5202" s="27" t="n">
        <v>68.62</v>
      </c>
      <c r="C5202" s="27" t="n">
        <v>72.91</v>
      </c>
      <c r="D5202" s="28" t="n">
        <f aca="false">B5202-B5201</f>
        <v>-3.08999999999999</v>
      </c>
      <c r="E5202" s="28" t="n">
        <f aca="false">C5202-C5201</f>
        <v>-3.8</v>
      </c>
      <c r="F5202" s="29" t="n">
        <f aca="false">Inputs!$B$5*B5202+Inputs!$B$6*C5202</f>
        <v>3216500</v>
      </c>
      <c r="G5202" s="29" t="n">
        <f aca="false">Inputs!$B$5*D5202</f>
        <v>-308999.999999999</v>
      </c>
      <c r="H5202" s="29" t="n">
        <f aca="false">Inputs!$B$6*E5202</f>
        <v>190000</v>
      </c>
      <c r="I5202" s="29" t="n">
        <f aca="false">G5202+H5202</f>
        <v>-118999.999999999</v>
      </c>
      <c r="J5202" s="29" t="n">
        <f aca="false">J5201+I5202</f>
        <v>1858000</v>
      </c>
    </row>
    <row r="5203" customFormat="false" ht="15" hidden="false" customHeight="false" outlineLevel="0" collapsed="false">
      <c r="A5203" s="26" t="n">
        <v>45050</v>
      </c>
      <c r="B5203" s="27" t="n">
        <v>68.52</v>
      </c>
      <c r="C5203" s="27" t="n">
        <v>73</v>
      </c>
      <c r="D5203" s="28" t="n">
        <f aca="false">B5203-B5202</f>
        <v>-0.100000000000009</v>
      </c>
      <c r="E5203" s="28" t="n">
        <f aca="false">C5203-C5202</f>
        <v>0.0900000000000034</v>
      </c>
      <c r="F5203" s="29" t="n">
        <f aca="false">Inputs!$B$5*B5203+Inputs!$B$6*C5203</f>
        <v>3202000</v>
      </c>
      <c r="G5203" s="29" t="n">
        <f aca="false">Inputs!$B$5*D5203</f>
        <v>-10000.0000000009</v>
      </c>
      <c r="H5203" s="29" t="n">
        <f aca="false">Inputs!$B$6*E5203</f>
        <v>-4500.00000000017</v>
      </c>
      <c r="I5203" s="29" t="n">
        <f aca="false">G5203+H5203</f>
        <v>-14500.000000001</v>
      </c>
      <c r="J5203" s="29" t="n">
        <f aca="false">J5202+I5203</f>
        <v>1843500</v>
      </c>
    </row>
    <row r="5204" customFormat="false" ht="15" hidden="false" customHeight="false" outlineLevel="0" collapsed="false">
      <c r="A5204" s="26" t="n">
        <v>45051</v>
      </c>
      <c r="B5204" s="27" t="n">
        <v>71.32</v>
      </c>
      <c r="C5204" s="27" t="n">
        <v>75.85</v>
      </c>
      <c r="D5204" s="28" t="n">
        <f aca="false">B5204-B5203</f>
        <v>2.8</v>
      </c>
      <c r="E5204" s="28" t="n">
        <f aca="false">C5204-C5203</f>
        <v>2.84999999999999</v>
      </c>
      <c r="F5204" s="29" t="n">
        <f aca="false">Inputs!$B$5*B5204+Inputs!$B$6*C5204</f>
        <v>3339500</v>
      </c>
      <c r="G5204" s="29" t="n">
        <f aca="false">Inputs!$B$5*D5204</f>
        <v>280000</v>
      </c>
      <c r="H5204" s="29" t="n">
        <f aca="false">Inputs!$B$6*E5204</f>
        <v>-142500</v>
      </c>
      <c r="I5204" s="29" t="n">
        <f aca="false">G5204+H5204</f>
        <v>137500</v>
      </c>
      <c r="J5204" s="29" t="n">
        <f aca="false">J5203+I5204</f>
        <v>1981000</v>
      </c>
    </row>
    <row r="5205" customFormat="false" ht="15" hidden="false" customHeight="false" outlineLevel="0" collapsed="false">
      <c r="A5205" s="26" t="n">
        <v>45055</v>
      </c>
      <c r="B5205" s="27" t="n">
        <v>73.68</v>
      </c>
      <c r="C5205" s="27" t="n">
        <v>77.76</v>
      </c>
      <c r="D5205" s="28" t="n">
        <f aca="false">B5205-B5204</f>
        <v>2.36000000000001</v>
      </c>
      <c r="E5205" s="28" t="n">
        <f aca="false">C5205-C5204</f>
        <v>1.91000000000001</v>
      </c>
      <c r="F5205" s="29" t="n">
        <f aca="false">Inputs!$B$5*B5205+Inputs!$B$6*C5205</f>
        <v>3480000</v>
      </c>
      <c r="G5205" s="29" t="n">
        <f aca="false">Inputs!$B$5*D5205</f>
        <v>236000.000000001</v>
      </c>
      <c r="H5205" s="29" t="n">
        <f aca="false">Inputs!$B$6*E5205</f>
        <v>-95500.0000000005</v>
      </c>
      <c r="I5205" s="29" t="n">
        <f aca="false">G5205+H5205</f>
        <v>140500.000000001</v>
      </c>
      <c r="J5205" s="29" t="n">
        <f aca="false">J5204+I5205</f>
        <v>2121500</v>
      </c>
    </row>
    <row r="5206" customFormat="false" ht="15" hidden="false" customHeight="false" outlineLevel="0" collapsed="false">
      <c r="A5206" s="26" t="n">
        <v>45056</v>
      </c>
      <c r="B5206" s="27" t="n">
        <v>72.53</v>
      </c>
      <c r="C5206" s="27" t="n">
        <v>76.7</v>
      </c>
      <c r="D5206" s="28" t="n">
        <f aca="false">B5206-B5205</f>
        <v>-1.15000000000001</v>
      </c>
      <c r="E5206" s="28" t="n">
        <f aca="false">C5206-C5205</f>
        <v>-1.06</v>
      </c>
      <c r="F5206" s="29" t="n">
        <f aca="false">Inputs!$B$5*B5206+Inputs!$B$6*C5206</f>
        <v>3418000</v>
      </c>
      <c r="G5206" s="29" t="n">
        <f aca="false">Inputs!$B$5*D5206</f>
        <v>-115000.000000001</v>
      </c>
      <c r="H5206" s="29" t="n">
        <f aca="false">Inputs!$B$6*E5206</f>
        <v>53000.0000000001</v>
      </c>
      <c r="I5206" s="29" t="n">
        <f aca="false">G5206+H5206</f>
        <v>-62000.0000000005</v>
      </c>
      <c r="J5206" s="29" t="n">
        <f aca="false">J5205+I5206</f>
        <v>2059500</v>
      </c>
    </row>
    <row r="5207" customFormat="false" ht="15" hidden="false" customHeight="false" outlineLevel="0" collapsed="false">
      <c r="A5207" s="26" t="n">
        <v>45057</v>
      </c>
      <c r="B5207" s="27" t="n">
        <v>70.81</v>
      </c>
      <c r="C5207" s="27" t="n">
        <v>75.32</v>
      </c>
      <c r="D5207" s="28" t="n">
        <f aca="false">B5207-B5206</f>
        <v>-1.72</v>
      </c>
      <c r="E5207" s="28" t="n">
        <f aca="false">C5207-C5206</f>
        <v>-1.38000000000001</v>
      </c>
      <c r="F5207" s="29" t="n">
        <f aca="false">Inputs!$B$5*B5207+Inputs!$B$6*C5207</f>
        <v>3315000</v>
      </c>
      <c r="G5207" s="29" t="n">
        <f aca="false">Inputs!$B$5*D5207</f>
        <v>-172000</v>
      </c>
      <c r="H5207" s="29" t="n">
        <f aca="false">Inputs!$B$6*E5207</f>
        <v>69000.0000000005</v>
      </c>
      <c r="I5207" s="29" t="n">
        <f aca="false">G5207+H5207</f>
        <v>-102999.999999999</v>
      </c>
      <c r="J5207" s="29" t="n">
        <f aca="false">J5206+I5207</f>
        <v>1956500</v>
      </c>
    </row>
    <row r="5208" customFormat="false" ht="15" hidden="false" customHeight="false" outlineLevel="0" collapsed="false">
      <c r="A5208" s="26" t="n">
        <v>45058</v>
      </c>
      <c r="B5208" s="27" t="n">
        <v>70.02</v>
      </c>
      <c r="C5208" s="27" t="n">
        <v>74.54</v>
      </c>
      <c r="D5208" s="28" t="n">
        <f aca="false">B5208-B5207</f>
        <v>-0.790000000000006</v>
      </c>
      <c r="E5208" s="28" t="n">
        <f aca="false">C5208-C5207</f>
        <v>-0.779999999999987</v>
      </c>
      <c r="F5208" s="29" t="n">
        <f aca="false">Inputs!$B$5*B5208+Inputs!$B$6*C5208</f>
        <v>3275000</v>
      </c>
      <c r="G5208" s="29" t="n">
        <f aca="false">Inputs!$B$5*D5208</f>
        <v>-79000.0000000006</v>
      </c>
      <c r="H5208" s="29" t="n">
        <f aca="false">Inputs!$B$6*E5208</f>
        <v>38999.9999999993</v>
      </c>
      <c r="I5208" s="29" t="n">
        <f aca="false">G5208+H5208</f>
        <v>-40000.0000000013</v>
      </c>
      <c r="J5208" s="29" t="n">
        <f aca="false">J5207+I5208</f>
        <v>1916500</v>
      </c>
    </row>
    <row r="5209" customFormat="false" ht="15" hidden="false" customHeight="false" outlineLevel="0" collapsed="false">
      <c r="A5209" s="26" t="n">
        <v>45061</v>
      </c>
      <c r="B5209" s="27" t="n">
        <v>71.07</v>
      </c>
      <c r="C5209" s="27" t="n">
        <v>75.46</v>
      </c>
      <c r="D5209" s="28" t="n">
        <f aca="false">B5209-B5208</f>
        <v>1.05</v>
      </c>
      <c r="E5209" s="28" t="n">
        <f aca="false">C5209-C5208</f>
        <v>0.919999999999988</v>
      </c>
      <c r="F5209" s="29" t="n">
        <f aca="false">Inputs!$B$5*B5209+Inputs!$B$6*C5209</f>
        <v>3334000</v>
      </c>
      <c r="G5209" s="29" t="n">
        <f aca="false">Inputs!$B$5*D5209</f>
        <v>105000</v>
      </c>
      <c r="H5209" s="29" t="n">
        <f aca="false">Inputs!$B$6*E5209</f>
        <v>-45999.9999999994</v>
      </c>
      <c r="I5209" s="29" t="n">
        <f aca="false">G5209+H5209</f>
        <v>59000.0000000003</v>
      </c>
      <c r="J5209" s="29" t="n">
        <f aca="false">J5208+I5209</f>
        <v>1975500</v>
      </c>
    </row>
    <row r="5210" customFormat="false" ht="15" hidden="false" customHeight="false" outlineLevel="0" collapsed="false">
      <c r="A5210" s="26" t="n">
        <v>45062</v>
      </c>
      <c r="B5210" s="27" t="n">
        <v>70.85</v>
      </c>
      <c r="C5210" s="27" t="n">
        <v>75.15</v>
      </c>
      <c r="D5210" s="28" t="n">
        <f aca="false">B5210-B5209</f>
        <v>-0.219999999999999</v>
      </c>
      <c r="E5210" s="28" t="n">
        <f aca="false">C5210-C5209</f>
        <v>-0.309999999999988</v>
      </c>
      <c r="F5210" s="29" t="n">
        <f aca="false">Inputs!$B$5*B5210+Inputs!$B$6*C5210</f>
        <v>3327500</v>
      </c>
      <c r="G5210" s="29" t="n">
        <f aca="false">Inputs!$B$5*D5210</f>
        <v>-21999.9999999999</v>
      </c>
      <c r="H5210" s="29" t="n">
        <f aca="false">Inputs!$B$6*E5210</f>
        <v>15499.9999999994</v>
      </c>
      <c r="I5210" s="29" t="n">
        <f aca="false">G5210+H5210</f>
        <v>-6500.00000000048</v>
      </c>
      <c r="J5210" s="29" t="n">
        <f aca="false">J5209+I5210</f>
        <v>1969000</v>
      </c>
    </row>
    <row r="5211" customFormat="false" ht="15" hidden="false" customHeight="false" outlineLevel="0" collapsed="false">
      <c r="A5211" s="26" t="n">
        <v>45063</v>
      </c>
      <c r="B5211" s="27" t="n">
        <v>72.78</v>
      </c>
      <c r="C5211" s="27" t="n">
        <v>76.98</v>
      </c>
      <c r="D5211" s="28" t="n">
        <f aca="false">B5211-B5210</f>
        <v>1.93000000000001</v>
      </c>
      <c r="E5211" s="28" t="n">
        <f aca="false">C5211-C5210</f>
        <v>1.83</v>
      </c>
      <c r="F5211" s="29" t="n">
        <f aca="false">Inputs!$B$5*B5211+Inputs!$B$6*C5211</f>
        <v>3429000</v>
      </c>
      <c r="G5211" s="29" t="n">
        <f aca="false">Inputs!$B$5*D5211</f>
        <v>193000.000000001</v>
      </c>
      <c r="H5211" s="29" t="n">
        <f aca="false">Inputs!$B$6*E5211</f>
        <v>-91499.9999999999</v>
      </c>
      <c r="I5211" s="29" t="n">
        <f aca="false">G5211+H5211</f>
        <v>101500.000000001</v>
      </c>
      <c r="J5211" s="29" t="n">
        <f aca="false">J5210+I5211</f>
        <v>2070500</v>
      </c>
    </row>
    <row r="5212" customFormat="false" ht="15" hidden="false" customHeight="false" outlineLevel="0" collapsed="false">
      <c r="A5212" s="26" t="n">
        <v>45064</v>
      </c>
      <c r="B5212" s="27" t="n">
        <v>71.82</v>
      </c>
      <c r="C5212" s="27" t="n">
        <v>75.75</v>
      </c>
      <c r="D5212" s="28" t="n">
        <f aca="false">B5212-B5211</f>
        <v>-0.960000000000008</v>
      </c>
      <c r="E5212" s="28" t="n">
        <f aca="false">C5212-C5211</f>
        <v>-1.23</v>
      </c>
      <c r="F5212" s="29" t="n">
        <f aca="false">Inputs!$B$5*B5212+Inputs!$B$6*C5212</f>
        <v>3394500</v>
      </c>
      <c r="G5212" s="29" t="n">
        <f aca="false">Inputs!$B$5*D5212</f>
        <v>-96000.0000000008</v>
      </c>
      <c r="H5212" s="29" t="n">
        <f aca="false">Inputs!$B$6*E5212</f>
        <v>61500.0000000002</v>
      </c>
      <c r="I5212" s="29" t="n">
        <f aca="false">G5212+H5212</f>
        <v>-34500.0000000006</v>
      </c>
      <c r="J5212" s="29" t="n">
        <f aca="false">J5211+I5212</f>
        <v>2036000</v>
      </c>
    </row>
    <row r="5213" customFormat="false" ht="15" hidden="false" customHeight="false" outlineLevel="0" collapsed="false">
      <c r="A5213" s="26" t="n">
        <v>45065</v>
      </c>
      <c r="B5213" s="27" t="n">
        <v>71.57</v>
      </c>
      <c r="C5213" s="27" t="n">
        <v>75.42</v>
      </c>
      <c r="D5213" s="28" t="n">
        <f aca="false">B5213-B5212</f>
        <v>-0.25</v>
      </c>
      <c r="E5213" s="28" t="n">
        <f aca="false">C5213-C5212</f>
        <v>-0.329999999999998</v>
      </c>
      <c r="F5213" s="29" t="n">
        <f aca="false">Inputs!$B$5*B5213+Inputs!$B$6*C5213</f>
        <v>3386000</v>
      </c>
      <c r="G5213" s="29" t="n">
        <f aca="false">Inputs!$B$5*D5213</f>
        <v>-25000</v>
      </c>
      <c r="H5213" s="29" t="n">
        <f aca="false">Inputs!$B$6*E5213</f>
        <v>16499.9999999999</v>
      </c>
      <c r="I5213" s="29" t="n">
        <f aca="false">G5213+H5213</f>
        <v>-8500.00000000008</v>
      </c>
      <c r="J5213" s="29" t="n">
        <f aca="false">J5212+I5213</f>
        <v>2027500</v>
      </c>
    </row>
    <row r="5214" customFormat="false" ht="15" hidden="false" customHeight="false" outlineLevel="0" collapsed="false">
      <c r="A5214" s="26" t="n">
        <v>45068</v>
      </c>
      <c r="B5214" s="27" t="n">
        <v>71.81</v>
      </c>
      <c r="C5214" s="27" t="n">
        <v>75.77</v>
      </c>
      <c r="D5214" s="28" t="n">
        <f aca="false">B5214-B5213</f>
        <v>0.240000000000009</v>
      </c>
      <c r="E5214" s="28" t="n">
        <f aca="false">C5214-C5213</f>
        <v>0.349999999999994</v>
      </c>
      <c r="F5214" s="29" t="n">
        <f aca="false">Inputs!$B$5*B5214+Inputs!$B$6*C5214</f>
        <v>3392500</v>
      </c>
      <c r="G5214" s="29" t="n">
        <f aca="false">Inputs!$B$5*D5214</f>
        <v>24000.0000000009</v>
      </c>
      <c r="H5214" s="29" t="n">
        <f aca="false">Inputs!$B$6*E5214</f>
        <v>-17499.9999999997</v>
      </c>
      <c r="I5214" s="29" t="n">
        <f aca="false">G5214+H5214</f>
        <v>6500.00000000119</v>
      </c>
      <c r="J5214" s="29" t="n">
        <f aca="false">J5213+I5214</f>
        <v>2034000</v>
      </c>
    </row>
    <row r="5215" customFormat="false" ht="15" hidden="false" customHeight="false" outlineLevel="0" collapsed="false">
      <c r="A5215" s="26" t="n">
        <v>45069</v>
      </c>
      <c r="B5215" s="27" t="n">
        <v>72.87</v>
      </c>
      <c r="C5215" s="27" t="n">
        <v>76.66</v>
      </c>
      <c r="D5215" s="28" t="n">
        <f aca="false">B5215-B5214</f>
        <v>1.06</v>
      </c>
      <c r="E5215" s="28" t="n">
        <f aca="false">C5215-C5214</f>
        <v>0.890000000000001</v>
      </c>
      <c r="F5215" s="29" t="n">
        <f aca="false">Inputs!$B$5*B5215+Inputs!$B$6*C5215</f>
        <v>3454000</v>
      </c>
      <c r="G5215" s="29" t="n">
        <f aca="false">Inputs!$B$5*D5215</f>
        <v>106000</v>
      </c>
      <c r="H5215" s="29" t="n">
        <f aca="false">Inputs!$B$6*E5215</f>
        <v>-44500</v>
      </c>
      <c r="I5215" s="29" t="n">
        <f aca="false">G5215+H5215</f>
        <v>61500.0000000002</v>
      </c>
      <c r="J5215" s="29" t="n">
        <f aca="false">J5214+I5215</f>
        <v>2095500</v>
      </c>
    </row>
    <row r="5216" customFormat="false" ht="15" hidden="false" customHeight="false" outlineLevel="0" collapsed="false">
      <c r="A5216" s="26" t="n">
        <v>45070</v>
      </c>
      <c r="B5216" s="27" t="n">
        <v>74.37</v>
      </c>
      <c r="C5216" s="27" t="n">
        <v>77.99</v>
      </c>
      <c r="D5216" s="28" t="n">
        <f aca="false">B5216-B5215</f>
        <v>1.5</v>
      </c>
      <c r="E5216" s="28" t="n">
        <f aca="false">C5216-C5215</f>
        <v>1.33</v>
      </c>
      <c r="F5216" s="29" t="n">
        <f aca="false">Inputs!$B$5*B5216+Inputs!$B$6*C5216</f>
        <v>3537500</v>
      </c>
      <c r="G5216" s="29" t="n">
        <f aca="false">Inputs!$B$5*D5216</f>
        <v>150000</v>
      </c>
      <c r="H5216" s="29" t="n">
        <f aca="false">Inputs!$B$6*E5216</f>
        <v>-66499.9999999999</v>
      </c>
      <c r="I5216" s="29" t="n">
        <f aca="false">G5216+H5216</f>
        <v>83500.0000000001</v>
      </c>
      <c r="J5216" s="29" t="n">
        <f aca="false">J5215+I5216</f>
        <v>2179000</v>
      </c>
    </row>
    <row r="5217" customFormat="false" ht="15" hidden="false" customHeight="false" outlineLevel="0" collapsed="false">
      <c r="A5217" s="26" t="n">
        <v>45071</v>
      </c>
      <c r="B5217" s="27" t="n">
        <v>71.68</v>
      </c>
      <c r="C5217" s="27" t="n">
        <v>75.66</v>
      </c>
      <c r="D5217" s="28" t="n">
        <f aca="false">B5217-B5216</f>
        <v>-2.69</v>
      </c>
      <c r="E5217" s="28" t="n">
        <f aca="false">C5217-C5216</f>
        <v>-2.33</v>
      </c>
      <c r="F5217" s="29" t="n">
        <f aca="false">Inputs!$B$5*B5217+Inputs!$B$6*C5217</f>
        <v>3385000</v>
      </c>
      <c r="G5217" s="29" t="n">
        <f aca="false">Inputs!$B$5*D5217</f>
        <v>-269000</v>
      </c>
      <c r="H5217" s="29" t="n">
        <f aca="false">Inputs!$B$6*E5217</f>
        <v>116500</v>
      </c>
      <c r="I5217" s="29" t="n">
        <f aca="false">G5217+H5217</f>
        <v>-152500</v>
      </c>
      <c r="J5217" s="29" t="n">
        <f aca="false">J5216+I5217</f>
        <v>2026500</v>
      </c>
    </row>
    <row r="5218" customFormat="false" ht="15" hidden="false" customHeight="false" outlineLevel="0" collapsed="false">
      <c r="A5218" s="26" t="n">
        <v>45072</v>
      </c>
      <c r="B5218" s="27" t="n">
        <v>72.35</v>
      </c>
      <c r="C5218" s="27" t="n">
        <v>76.33</v>
      </c>
      <c r="D5218" s="28" t="n">
        <f aca="false">B5218-B5217</f>
        <v>0.669999999999988</v>
      </c>
      <c r="E5218" s="28" t="n">
        <f aca="false">C5218-C5217</f>
        <v>0.670000000000002</v>
      </c>
      <c r="F5218" s="29" t="n">
        <f aca="false">Inputs!$B$5*B5218+Inputs!$B$6*C5218</f>
        <v>3418500</v>
      </c>
      <c r="G5218" s="29" t="n">
        <f aca="false">Inputs!$B$5*D5218</f>
        <v>66999.9999999988</v>
      </c>
      <c r="H5218" s="29" t="n">
        <f aca="false">Inputs!$B$6*E5218</f>
        <v>-33500.0000000001</v>
      </c>
      <c r="I5218" s="29" t="n">
        <f aca="false">G5218+H5218</f>
        <v>33499.9999999987</v>
      </c>
      <c r="J5218" s="29" t="n">
        <f aca="false">J5217+I5218</f>
        <v>2060000</v>
      </c>
    </row>
    <row r="5219" customFormat="false" ht="15" hidden="false" customHeight="false" outlineLevel="0" collapsed="false">
      <c r="A5219" s="26" t="n">
        <v>45076</v>
      </c>
      <c r="B5219" s="27" t="n">
        <v>69.45</v>
      </c>
      <c r="C5219" s="27" t="n">
        <v>73.38</v>
      </c>
      <c r="D5219" s="28" t="n">
        <f aca="false">B5219-B5218</f>
        <v>-2.89999999999999</v>
      </c>
      <c r="E5219" s="28" t="n">
        <f aca="false">C5219-C5218</f>
        <v>-2.95</v>
      </c>
      <c r="F5219" s="29" t="n">
        <f aca="false">Inputs!$B$5*B5219+Inputs!$B$6*C5219</f>
        <v>3276000</v>
      </c>
      <c r="G5219" s="29" t="n">
        <f aca="false">Inputs!$B$5*D5219</f>
        <v>-289999.999999999</v>
      </c>
      <c r="H5219" s="29" t="n">
        <f aca="false">Inputs!$B$6*E5219</f>
        <v>147500</v>
      </c>
      <c r="I5219" s="29" t="n">
        <f aca="false">G5219+H5219</f>
        <v>-142499.999999999</v>
      </c>
      <c r="J5219" s="29" t="n">
        <f aca="false">J5218+I5219</f>
        <v>1917500</v>
      </c>
    </row>
    <row r="5220" customFormat="false" ht="15" hidden="false" customHeight="false" outlineLevel="0" collapsed="false">
      <c r="A5220" s="26" t="n">
        <v>45077</v>
      </c>
      <c r="B5220" s="27" t="n">
        <v>68.11</v>
      </c>
      <c r="C5220" s="27" t="n">
        <v>71.98</v>
      </c>
      <c r="D5220" s="28" t="n">
        <f aca="false">B5220-B5219</f>
        <v>-1.34</v>
      </c>
      <c r="E5220" s="28" t="n">
        <f aca="false">C5220-C5219</f>
        <v>-1.39999999999999</v>
      </c>
      <c r="F5220" s="29" t="n">
        <f aca="false">Inputs!$B$5*B5220+Inputs!$B$6*C5220</f>
        <v>3212000</v>
      </c>
      <c r="G5220" s="29" t="n">
        <f aca="false">Inputs!$B$5*D5220</f>
        <v>-134000</v>
      </c>
      <c r="H5220" s="29" t="n">
        <f aca="false">Inputs!$B$6*E5220</f>
        <v>69999.9999999996</v>
      </c>
      <c r="I5220" s="29" t="n">
        <f aca="false">G5220+H5220</f>
        <v>-64000.0000000008</v>
      </c>
      <c r="J5220" s="29" t="n">
        <f aca="false">J5219+I5220</f>
        <v>1853500</v>
      </c>
    </row>
    <row r="5221" customFormat="false" ht="15" hidden="false" customHeight="false" outlineLevel="0" collapsed="false">
      <c r="A5221" s="26" t="n">
        <v>45078</v>
      </c>
      <c r="B5221" s="27" t="n">
        <v>70.09</v>
      </c>
      <c r="C5221" s="27" t="n">
        <v>74.18</v>
      </c>
      <c r="D5221" s="28" t="n">
        <f aca="false">B5221-B5220</f>
        <v>1.98</v>
      </c>
      <c r="E5221" s="28" t="n">
        <f aca="false">C5221-C5220</f>
        <v>2.2</v>
      </c>
      <c r="F5221" s="29" t="n">
        <f aca="false">Inputs!$B$5*B5221+Inputs!$B$6*C5221</f>
        <v>3300000</v>
      </c>
      <c r="G5221" s="29" t="n">
        <f aca="false">Inputs!$B$5*D5221</f>
        <v>198000</v>
      </c>
      <c r="H5221" s="29" t="n">
        <f aca="false">Inputs!$B$6*E5221</f>
        <v>-110000</v>
      </c>
      <c r="I5221" s="29" t="n">
        <f aca="false">G5221+H5221</f>
        <v>88000.0000000003</v>
      </c>
      <c r="J5221" s="29" t="n">
        <f aca="false">J5220+I5221</f>
        <v>1941500</v>
      </c>
    </row>
    <row r="5222" customFormat="false" ht="15" hidden="false" customHeight="false" outlineLevel="0" collapsed="false">
      <c r="A5222" s="26" t="n">
        <v>45079</v>
      </c>
      <c r="B5222" s="27" t="n">
        <v>71.76</v>
      </c>
      <c r="C5222" s="27" t="n">
        <v>76</v>
      </c>
      <c r="D5222" s="28" t="n">
        <f aca="false">B5222-B5221</f>
        <v>1.67</v>
      </c>
      <c r="E5222" s="28" t="n">
        <f aca="false">C5222-C5221</f>
        <v>1.81999999999999</v>
      </c>
      <c r="F5222" s="29" t="n">
        <f aca="false">Inputs!$B$5*B5222+Inputs!$B$6*C5222</f>
        <v>3376000</v>
      </c>
      <c r="G5222" s="29" t="n">
        <f aca="false">Inputs!$B$5*D5222</f>
        <v>167000</v>
      </c>
      <c r="H5222" s="29" t="n">
        <f aca="false">Inputs!$B$6*E5222</f>
        <v>-90999.9999999997</v>
      </c>
      <c r="I5222" s="29" t="n">
        <f aca="false">G5222+H5222</f>
        <v>76000.0000000005</v>
      </c>
      <c r="J5222" s="29" t="n">
        <f aca="false">J5221+I5222</f>
        <v>2017500</v>
      </c>
    </row>
    <row r="5223" customFormat="false" ht="15" hidden="false" customHeight="false" outlineLevel="0" collapsed="false">
      <c r="A5223" s="26" t="n">
        <v>45082</v>
      </c>
      <c r="B5223" s="27" t="n">
        <v>72.14</v>
      </c>
      <c r="C5223" s="27" t="n">
        <v>76.61</v>
      </c>
      <c r="D5223" s="28" t="n">
        <f aca="false">B5223-B5222</f>
        <v>0.379999999999995</v>
      </c>
      <c r="E5223" s="28" t="n">
        <f aca="false">C5223-C5222</f>
        <v>0.609999999999999</v>
      </c>
      <c r="F5223" s="29" t="n">
        <f aca="false">Inputs!$B$5*B5223+Inputs!$B$6*C5223</f>
        <v>3383500</v>
      </c>
      <c r="G5223" s="29" t="n">
        <f aca="false">Inputs!$B$5*D5223</f>
        <v>37999.9999999996</v>
      </c>
      <c r="H5223" s="29" t="n">
        <f aca="false">Inputs!$B$6*E5223</f>
        <v>-30500</v>
      </c>
      <c r="I5223" s="29" t="n">
        <f aca="false">G5223+H5223</f>
        <v>7499.99999999958</v>
      </c>
      <c r="J5223" s="29" t="n">
        <f aca="false">J5222+I5223</f>
        <v>2025000</v>
      </c>
    </row>
    <row r="5224" customFormat="false" ht="15" hidden="false" customHeight="false" outlineLevel="0" collapsed="false">
      <c r="A5224" s="26" t="n">
        <v>45083</v>
      </c>
      <c r="B5224" s="27" t="n">
        <v>71.71</v>
      </c>
      <c r="C5224" s="27" t="n">
        <v>76.22</v>
      </c>
      <c r="D5224" s="28" t="n">
        <f aca="false">B5224-B5223</f>
        <v>-0.430000000000007</v>
      </c>
      <c r="E5224" s="28" t="n">
        <f aca="false">C5224-C5223</f>
        <v>-0.390000000000001</v>
      </c>
      <c r="F5224" s="29" t="n">
        <f aca="false">Inputs!$B$5*B5224+Inputs!$B$6*C5224</f>
        <v>3360000</v>
      </c>
      <c r="G5224" s="29" t="n">
        <f aca="false">Inputs!$B$5*D5224</f>
        <v>-43000.0000000007</v>
      </c>
      <c r="H5224" s="29" t="n">
        <f aca="false">Inputs!$B$6*E5224</f>
        <v>19500</v>
      </c>
      <c r="I5224" s="29" t="n">
        <f aca="false">G5224+H5224</f>
        <v>-23500.0000000007</v>
      </c>
      <c r="J5224" s="29" t="n">
        <f aca="false">J5223+I5224</f>
        <v>2001500</v>
      </c>
    </row>
    <row r="5225" customFormat="false" ht="15" hidden="false" customHeight="false" outlineLevel="0" collapsed="false">
      <c r="A5225" s="26" t="n">
        <v>45084</v>
      </c>
      <c r="B5225" s="27" t="n">
        <v>72.52</v>
      </c>
      <c r="C5225" s="27" t="n">
        <v>76.85</v>
      </c>
      <c r="D5225" s="28" t="n">
        <f aca="false">B5225-B5224</f>
        <v>0.810000000000002</v>
      </c>
      <c r="E5225" s="28" t="n">
        <f aca="false">C5225-C5224</f>
        <v>0.629999999999996</v>
      </c>
      <c r="F5225" s="29" t="n">
        <f aca="false">Inputs!$B$5*B5225+Inputs!$B$6*C5225</f>
        <v>3409500</v>
      </c>
      <c r="G5225" s="29" t="n">
        <f aca="false">Inputs!$B$5*D5225</f>
        <v>81000.0000000002</v>
      </c>
      <c r="H5225" s="29" t="n">
        <f aca="false">Inputs!$B$6*E5225</f>
        <v>-31499.9999999998</v>
      </c>
      <c r="I5225" s="29" t="n">
        <f aca="false">G5225+H5225</f>
        <v>49500.0000000005</v>
      </c>
      <c r="J5225" s="29" t="n">
        <f aca="false">J5224+I5225</f>
        <v>2051000</v>
      </c>
    </row>
    <row r="5226" customFormat="false" ht="15" hidden="false" customHeight="false" outlineLevel="0" collapsed="false">
      <c r="A5226" s="26" t="n">
        <v>45085</v>
      </c>
      <c r="B5226" s="27" t="n">
        <v>71.28</v>
      </c>
      <c r="C5226" s="27" t="n">
        <v>75.88</v>
      </c>
      <c r="D5226" s="28" t="n">
        <f aca="false">B5226-B5225</f>
        <v>-1.23999999999999</v>
      </c>
      <c r="E5226" s="28" t="n">
        <f aca="false">C5226-C5225</f>
        <v>-0.969999999999999</v>
      </c>
      <c r="F5226" s="29" t="n">
        <f aca="false">Inputs!$B$5*B5226+Inputs!$B$6*C5226</f>
        <v>3334000</v>
      </c>
      <c r="G5226" s="29" t="n">
        <f aca="false">Inputs!$B$5*D5226</f>
        <v>-123999.999999999</v>
      </c>
      <c r="H5226" s="29" t="n">
        <f aca="false">Inputs!$B$6*E5226</f>
        <v>48499.9999999999</v>
      </c>
      <c r="I5226" s="29" t="n">
        <f aca="false">G5226+H5226</f>
        <v>-75499.9999999996</v>
      </c>
      <c r="J5226" s="29" t="n">
        <f aca="false">J5225+I5226</f>
        <v>1975500</v>
      </c>
    </row>
    <row r="5227" customFormat="false" ht="15" hidden="false" customHeight="false" outlineLevel="0" collapsed="false">
      <c r="A5227" s="26" t="n">
        <v>45086</v>
      </c>
      <c r="B5227" s="27" t="n">
        <v>70.16</v>
      </c>
      <c r="C5227" s="27" t="n">
        <v>74.74</v>
      </c>
      <c r="D5227" s="28" t="n">
        <f aca="false">B5227-B5226</f>
        <v>-1.12</v>
      </c>
      <c r="E5227" s="28" t="n">
        <f aca="false">C5227-C5226</f>
        <v>-1.14</v>
      </c>
      <c r="F5227" s="29" t="n">
        <f aca="false">Inputs!$B$5*B5227+Inputs!$B$6*C5227</f>
        <v>3279000</v>
      </c>
      <c r="G5227" s="29" t="n">
        <f aca="false">Inputs!$B$5*D5227</f>
        <v>-112000</v>
      </c>
      <c r="H5227" s="29" t="n">
        <f aca="false">Inputs!$B$6*E5227</f>
        <v>57000</v>
      </c>
      <c r="I5227" s="29" t="n">
        <f aca="false">G5227+H5227</f>
        <v>-55000.0000000004</v>
      </c>
      <c r="J5227" s="29" t="n">
        <f aca="false">J5226+I5227</f>
        <v>1920500</v>
      </c>
    </row>
    <row r="5228" customFormat="false" ht="15" hidden="false" customHeight="false" outlineLevel="0" collapsed="false">
      <c r="A5228" s="26" t="n">
        <v>45089</v>
      </c>
      <c r="B5228" s="27" t="n">
        <v>67.08</v>
      </c>
      <c r="C5228" s="27" t="n">
        <v>71.8</v>
      </c>
      <c r="D5228" s="28" t="n">
        <f aca="false">B5228-B5227</f>
        <v>-3.08</v>
      </c>
      <c r="E5228" s="28" t="n">
        <f aca="false">C5228-C5227</f>
        <v>-2.94</v>
      </c>
      <c r="F5228" s="29" t="n">
        <f aca="false">Inputs!$B$5*B5228+Inputs!$B$6*C5228</f>
        <v>3118000</v>
      </c>
      <c r="G5228" s="29" t="n">
        <f aca="false">Inputs!$B$5*D5228</f>
        <v>-308000</v>
      </c>
      <c r="H5228" s="29" t="n">
        <f aca="false">Inputs!$B$6*E5228</f>
        <v>147000</v>
      </c>
      <c r="I5228" s="29" t="n">
        <f aca="false">G5228+H5228</f>
        <v>-161000</v>
      </c>
      <c r="J5228" s="29" t="n">
        <f aca="false">J5227+I5228</f>
        <v>1759500</v>
      </c>
    </row>
    <row r="5229" customFormat="false" ht="15" hidden="false" customHeight="false" outlineLevel="0" collapsed="false">
      <c r="A5229" s="26" t="n">
        <v>45090</v>
      </c>
      <c r="B5229" s="27" t="n">
        <v>69.39</v>
      </c>
      <c r="C5229" s="27" t="n">
        <v>74.24</v>
      </c>
      <c r="D5229" s="28" t="n">
        <f aca="false">B5229-B5228</f>
        <v>2.31</v>
      </c>
      <c r="E5229" s="28" t="n">
        <f aca="false">C5229-C5228</f>
        <v>2.44</v>
      </c>
      <c r="F5229" s="29" t="n">
        <f aca="false">Inputs!$B$5*B5229+Inputs!$B$6*C5229</f>
        <v>3227000</v>
      </c>
      <c r="G5229" s="29" t="n">
        <f aca="false">Inputs!$B$5*D5229</f>
        <v>231000</v>
      </c>
      <c r="H5229" s="29" t="n">
        <f aca="false">Inputs!$B$6*E5229</f>
        <v>-122000</v>
      </c>
      <c r="I5229" s="29" t="n">
        <f aca="false">G5229+H5229</f>
        <v>109000</v>
      </c>
      <c r="J5229" s="29" t="n">
        <f aca="false">J5228+I5229</f>
        <v>1868500</v>
      </c>
    </row>
    <row r="5230" customFormat="false" ht="15" hidden="false" customHeight="false" outlineLevel="0" collapsed="false">
      <c r="A5230" s="26" t="n">
        <v>45091</v>
      </c>
      <c r="B5230" s="27" t="n">
        <v>68.22</v>
      </c>
      <c r="C5230" s="27" t="n">
        <v>73.39</v>
      </c>
      <c r="D5230" s="28" t="n">
        <f aca="false">B5230-B5229</f>
        <v>-1.17</v>
      </c>
      <c r="E5230" s="28" t="n">
        <f aca="false">C5230-C5229</f>
        <v>-0.849999999999994</v>
      </c>
      <c r="F5230" s="29" t="n">
        <f aca="false">Inputs!$B$5*B5230+Inputs!$B$6*C5230</f>
        <v>3152500</v>
      </c>
      <c r="G5230" s="29" t="n">
        <f aca="false">Inputs!$B$5*D5230</f>
        <v>-117000</v>
      </c>
      <c r="H5230" s="29" t="n">
        <f aca="false">Inputs!$B$6*E5230</f>
        <v>42499.9999999997</v>
      </c>
      <c r="I5230" s="29" t="n">
        <f aca="false">G5230+H5230</f>
        <v>-74500.0000000005</v>
      </c>
      <c r="J5230" s="29" t="n">
        <f aca="false">J5229+I5230</f>
        <v>1794000</v>
      </c>
    </row>
    <row r="5231" customFormat="false" ht="15" hidden="false" customHeight="false" outlineLevel="0" collapsed="false">
      <c r="A5231" s="26" t="n">
        <v>45092</v>
      </c>
      <c r="B5231" s="27" t="n">
        <v>70.61</v>
      </c>
      <c r="C5231" s="27" t="n">
        <v>75.75</v>
      </c>
      <c r="D5231" s="28" t="n">
        <f aca="false">B5231-B5230</f>
        <v>2.39</v>
      </c>
      <c r="E5231" s="28" t="n">
        <f aca="false">C5231-C5230</f>
        <v>2.36</v>
      </c>
      <c r="F5231" s="29" t="n">
        <f aca="false">Inputs!$B$5*B5231+Inputs!$B$6*C5231</f>
        <v>3273500</v>
      </c>
      <c r="G5231" s="29" t="n">
        <f aca="false">Inputs!$B$5*D5231</f>
        <v>239000</v>
      </c>
      <c r="H5231" s="29" t="n">
        <f aca="false">Inputs!$B$6*E5231</f>
        <v>-118000</v>
      </c>
      <c r="I5231" s="29" t="n">
        <f aca="false">G5231+H5231</f>
        <v>121000</v>
      </c>
      <c r="J5231" s="29" t="n">
        <f aca="false">J5230+I5231</f>
        <v>1915000</v>
      </c>
    </row>
    <row r="5232" customFormat="false" ht="15" hidden="false" customHeight="false" outlineLevel="0" collapsed="false">
      <c r="A5232" s="26" t="n">
        <v>45093</v>
      </c>
      <c r="B5232" s="27" t="n">
        <v>71.81</v>
      </c>
      <c r="C5232" s="27" t="n">
        <v>76.76</v>
      </c>
      <c r="D5232" s="28" t="n">
        <f aca="false">B5232-B5231</f>
        <v>1.2</v>
      </c>
      <c r="E5232" s="28" t="n">
        <f aca="false">C5232-C5231</f>
        <v>1.01000000000001</v>
      </c>
      <c r="F5232" s="29" t="n">
        <f aca="false">Inputs!$B$5*B5232+Inputs!$B$6*C5232</f>
        <v>3343000</v>
      </c>
      <c r="G5232" s="29" t="n">
        <f aca="false">Inputs!$B$5*D5232</f>
        <v>120000</v>
      </c>
      <c r="H5232" s="29" t="n">
        <f aca="false">Inputs!$B$6*E5232</f>
        <v>-50500.0000000003</v>
      </c>
      <c r="I5232" s="29" t="n">
        <f aca="false">G5232+H5232</f>
        <v>69500</v>
      </c>
      <c r="J5232" s="29" t="n">
        <f aca="false">J5231+I5232</f>
        <v>1984500</v>
      </c>
    </row>
    <row r="5233" customFormat="false" ht="15" hidden="false" customHeight="false" outlineLevel="0" collapsed="false">
      <c r="A5233" s="26" t="n">
        <v>45097</v>
      </c>
      <c r="B5233" s="27" t="n">
        <v>70.94</v>
      </c>
      <c r="C5233" s="27" t="n">
        <v>75.79</v>
      </c>
      <c r="D5233" s="28" t="n">
        <f aca="false">B5233-B5232</f>
        <v>-0.870000000000005</v>
      </c>
      <c r="E5233" s="28" t="n">
        <f aca="false">C5233-C5232</f>
        <v>-0.969999999999999</v>
      </c>
      <c r="F5233" s="29" t="n">
        <f aca="false">Inputs!$B$5*B5233+Inputs!$B$6*C5233</f>
        <v>3304500</v>
      </c>
      <c r="G5233" s="29" t="n">
        <f aca="false">Inputs!$B$5*D5233</f>
        <v>-87000.0000000005</v>
      </c>
      <c r="H5233" s="29" t="n">
        <f aca="false">Inputs!$B$6*E5233</f>
        <v>48499.9999999999</v>
      </c>
      <c r="I5233" s="29" t="n">
        <f aca="false">G5233+H5233</f>
        <v>-38500.0000000005</v>
      </c>
      <c r="J5233" s="29" t="n">
        <f aca="false">J5232+I5233</f>
        <v>1946000</v>
      </c>
    </row>
    <row r="5234" customFormat="false" ht="15" hidden="false" customHeight="false" outlineLevel="0" collapsed="false">
      <c r="A5234" s="26" t="n">
        <v>45098</v>
      </c>
      <c r="B5234" s="27" t="n">
        <v>72.55</v>
      </c>
      <c r="C5234" s="27" t="n">
        <v>76.92</v>
      </c>
      <c r="D5234" s="28" t="n">
        <f aca="false">B5234-B5233</f>
        <v>1.61</v>
      </c>
      <c r="E5234" s="28" t="n">
        <f aca="false">C5234-C5233</f>
        <v>1.13</v>
      </c>
      <c r="F5234" s="29" t="n">
        <f aca="false">Inputs!$B$5*B5234+Inputs!$B$6*C5234</f>
        <v>3409000</v>
      </c>
      <c r="G5234" s="29" t="n">
        <f aca="false">Inputs!$B$5*D5234</f>
        <v>161000</v>
      </c>
      <c r="H5234" s="29" t="n">
        <f aca="false">Inputs!$B$6*E5234</f>
        <v>-56499.9999999998</v>
      </c>
      <c r="I5234" s="29" t="n">
        <f aca="false">G5234+H5234</f>
        <v>104500</v>
      </c>
      <c r="J5234" s="29" t="n">
        <f aca="false">J5233+I5234</f>
        <v>2050500</v>
      </c>
    </row>
    <row r="5235" customFormat="false" ht="15" hidden="false" customHeight="false" outlineLevel="0" collapsed="false">
      <c r="A5235" s="26" t="n">
        <v>45099</v>
      </c>
      <c r="B5235" s="27" t="n">
        <v>69.22</v>
      </c>
      <c r="C5235" s="27" t="n">
        <v>73.93</v>
      </c>
      <c r="D5235" s="28" t="n">
        <f aca="false">B5235-B5234</f>
        <v>-3.33</v>
      </c>
      <c r="E5235" s="28" t="n">
        <f aca="false">C5235-C5234</f>
        <v>-2.99</v>
      </c>
      <c r="F5235" s="29" t="n">
        <f aca="false">Inputs!$B$5*B5235+Inputs!$B$6*C5235</f>
        <v>3225500</v>
      </c>
      <c r="G5235" s="29" t="n">
        <f aca="false">Inputs!$B$5*D5235</f>
        <v>-333000</v>
      </c>
      <c r="H5235" s="29" t="n">
        <f aca="false">Inputs!$B$6*E5235</f>
        <v>149500</v>
      </c>
      <c r="I5235" s="29" t="n">
        <f aca="false">G5235+H5235</f>
        <v>-183500</v>
      </c>
      <c r="J5235" s="29" t="n">
        <f aca="false">J5234+I5235</f>
        <v>1867000</v>
      </c>
    </row>
    <row r="5236" customFormat="false" ht="15" hidden="false" customHeight="false" outlineLevel="0" collapsed="false">
      <c r="A5236" s="26" t="n">
        <v>45100</v>
      </c>
      <c r="B5236" s="27" t="n">
        <v>68.91</v>
      </c>
      <c r="C5236" s="27" t="n">
        <v>73.56</v>
      </c>
      <c r="D5236" s="28" t="n">
        <f aca="false">B5236-B5235</f>
        <v>-0.310000000000002</v>
      </c>
      <c r="E5236" s="28" t="n">
        <f aca="false">C5236-C5235</f>
        <v>-0.370000000000005</v>
      </c>
      <c r="F5236" s="29" t="n">
        <f aca="false">Inputs!$B$5*B5236+Inputs!$B$6*C5236</f>
        <v>3213000</v>
      </c>
      <c r="G5236" s="29" t="n">
        <f aca="false">Inputs!$B$5*D5236</f>
        <v>-31000.0000000002</v>
      </c>
      <c r="H5236" s="29" t="n">
        <f aca="false">Inputs!$B$6*E5236</f>
        <v>18500.0000000002</v>
      </c>
      <c r="I5236" s="29" t="n">
        <f aca="false">G5236+H5236</f>
        <v>-12500</v>
      </c>
      <c r="J5236" s="29" t="n">
        <f aca="false">J5235+I5236</f>
        <v>1854500</v>
      </c>
    </row>
    <row r="5237" customFormat="false" ht="15" hidden="false" customHeight="false" outlineLevel="0" collapsed="false">
      <c r="A5237" s="26" t="n">
        <v>45103</v>
      </c>
      <c r="B5237" s="27" t="n">
        <v>69.09</v>
      </c>
      <c r="C5237" s="27" t="n">
        <v>73.86</v>
      </c>
      <c r="D5237" s="28" t="n">
        <f aca="false">B5237-B5236</f>
        <v>0.180000000000007</v>
      </c>
      <c r="E5237" s="28" t="n">
        <f aca="false">C5237-C5236</f>
        <v>0.299999999999997</v>
      </c>
      <c r="F5237" s="29" t="n">
        <f aca="false">Inputs!$B$5*B5237+Inputs!$B$6*C5237</f>
        <v>3216000</v>
      </c>
      <c r="G5237" s="29" t="n">
        <f aca="false">Inputs!$B$5*D5237</f>
        <v>18000.0000000007</v>
      </c>
      <c r="H5237" s="29" t="n">
        <f aca="false">Inputs!$B$6*E5237</f>
        <v>-14999.9999999999</v>
      </c>
      <c r="I5237" s="29" t="n">
        <f aca="false">G5237+H5237</f>
        <v>3000.00000000083</v>
      </c>
      <c r="J5237" s="29" t="n">
        <f aca="false">J5236+I5237</f>
        <v>1857500</v>
      </c>
    </row>
    <row r="5238" customFormat="false" ht="15" hidden="false" customHeight="false" outlineLevel="0" collapsed="false">
      <c r="A5238" s="26" t="n">
        <v>45104</v>
      </c>
      <c r="B5238" s="27" t="n">
        <v>67.68</v>
      </c>
      <c r="C5238" s="27" t="n">
        <v>71.88</v>
      </c>
      <c r="D5238" s="28" t="n">
        <f aca="false">B5238-B5237</f>
        <v>-1.41</v>
      </c>
      <c r="E5238" s="28" t="n">
        <f aca="false">C5238-C5237</f>
        <v>-1.98</v>
      </c>
      <c r="F5238" s="29" t="n">
        <f aca="false">Inputs!$B$5*B5238+Inputs!$B$6*C5238</f>
        <v>3174000</v>
      </c>
      <c r="G5238" s="29" t="n">
        <f aca="false">Inputs!$B$5*D5238</f>
        <v>-141000</v>
      </c>
      <c r="H5238" s="29" t="n">
        <f aca="false">Inputs!$B$6*E5238</f>
        <v>99000.0000000002</v>
      </c>
      <c r="I5238" s="29" t="n">
        <f aca="false">G5238+H5238</f>
        <v>-41999.9999999995</v>
      </c>
      <c r="J5238" s="29" t="n">
        <f aca="false">J5237+I5238</f>
        <v>1815500</v>
      </c>
    </row>
    <row r="5239" customFormat="false" ht="15" hidden="false" customHeight="false" outlineLevel="0" collapsed="false">
      <c r="A5239" s="26" t="n">
        <v>45105</v>
      </c>
      <c r="B5239" s="27" t="n">
        <v>69.54</v>
      </c>
      <c r="C5239" s="27" t="n">
        <v>73.64</v>
      </c>
      <c r="D5239" s="28" t="n">
        <f aca="false">B5239-B5238</f>
        <v>1.86</v>
      </c>
      <c r="E5239" s="28" t="n">
        <f aca="false">C5239-C5238</f>
        <v>1.76000000000001</v>
      </c>
      <c r="F5239" s="29" t="n">
        <f aca="false">Inputs!$B$5*B5239+Inputs!$B$6*C5239</f>
        <v>3272000</v>
      </c>
      <c r="G5239" s="29" t="n">
        <f aca="false">Inputs!$B$5*D5239</f>
        <v>186000</v>
      </c>
      <c r="H5239" s="29" t="n">
        <f aca="false">Inputs!$B$6*E5239</f>
        <v>-88000.0000000003</v>
      </c>
      <c r="I5239" s="29" t="n">
        <f aca="false">G5239+H5239</f>
        <v>97999.9999999997</v>
      </c>
      <c r="J5239" s="29" t="n">
        <f aca="false">J5238+I5239</f>
        <v>1913500</v>
      </c>
    </row>
    <row r="5240" customFormat="false" ht="15" hidden="false" customHeight="false" outlineLevel="0" collapsed="false">
      <c r="A5240" s="26" t="n">
        <v>45106</v>
      </c>
      <c r="B5240" s="27" t="n">
        <v>69.85</v>
      </c>
      <c r="C5240" s="27" t="n">
        <v>73.86</v>
      </c>
      <c r="D5240" s="28" t="n">
        <f aca="false">B5240-B5239</f>
        <v>0.309999999999988</v>
      </c>
      <c r="E5240" s="28" t="n">
        <f aca="false">C5240-C5239</f>
        <v>0.219999999999999</v>
      </c>
      <c r="F5240" s="29" t="n">
        <f aca="false">Inputs!$B$5*B5240+Inputs!$B$6*C5240</f>
        <v>3292000</v>
      </c>
      <c r="G5240" s="29" t="n">
        <f aca="false">Inputs!$B$5*D5240</f>
        <v>30999.9999999988</v>
      </c>
      <c r="H5240" s="29" t="n">
        <f aca="false">Inputs!$B$6*E5240</f>
        <v>-10999.9999999999</v>
      </c>
      <c r="I5240" s="29" t="n">
        <f aca="false">G5240+H5240</f>
        <v>19999.9999999989</v>
      </c>
      <c r="J5240" s="29" t="n">
        <f aca="false">J5239+I5240</f>
        <v>1933500</v>
      </c>
    </row>
    <row r="5241" customFormat="false" ht="15" hidden="false" customHeight="false" outlineLevel="0" collapsed="false">
      <c r="A5241" s="26" t="n">
        <v>45107</v>
      </c>
      <c r="B5241" s="27" t="n">
        <v>70.66</v>
      </c>
      <c r="C5241" s="27" t="n">
        <v>74.51</v>
      </c>
      <c r="D5241" s="28" t="n">
        <f aca="false">B5241-B5240</f>
        <v>0.810000000000002</v>
      </c>
      <c r="E5241" s="28" t="n">
        <f aca="false">C5241-C5240</f>
        <v>0.650000000000006</v>
      </c>
      <c r="F5241" s="29" t="n">
        <f aca="false">Inputs!$B$5*B5241+Inputs!$B$6*C5241</f>
        <v>3340500</v>
      </c>
      <c r="G5241" s="29" t="n">
        <f aca="false">Inputs!$B$5*D5241</f>
        <v>81000.0000000002</v>
      </c>
      <c r="H5241" s="29" t="n">
        <f aca="false">Inputs!$B$6*E5241</f>
        <v>-32500.0000000003</v>
      </c>
      <c r="I5241" s="29" t="n">
        <f aca="false">G5241+H5241</f>
        <v>48500</v>
      </c>
      <c r="J5241" s="29" t="n">
        <f aca="false">J5240+I5241</f>
        <v>1982000</v>
      </c>
    </row>
    <row r="5242" customFormat="false" ht="15" hidden="false" customHeight="false" outlineLevel="0" collapsed="false">
      <c r="A5242" s="26" t="n">
        <v>45110</v>
      </c>
      <c r="B5242" s="27" t="n">
        <v>69.71</v>
      </c>
      <c r="C5242" s="27" t="n">
        <v>74.52</v>
      </c>
      <c r="D5242" s="28" t="n">
        <f aca="false">B5242-B5241</f>
        <v>-0.950000000000003</v>
      </c>
      <c r="E5242" s="28" t="n">
        <f aca="false">C5242-C5241</f>
        <v>0.00999999999999091</v>
      </c>
      <c r="F5242" s="29" t="n">
        <f aca="false">Inputs!$B$5*B5242+Inputs!$B$6*C5242</f>
        <v>3245000</v>
      </c>
      <c r="G5242" s="29" t="n">
        <f aca="false">Inputs!$B$5*D5242</f>
        <v>-95000.0000000003</v>
      </c>
      <c r="H5242" s="29" t="n">
        <f aca="false">Inputs!$B$6*E5242</f>
        <v>-499.999999999545</v>
      </c>
      <c r="I5242" s="29" t="n">
        <f aca="false">G5242+H5242</f>
        <v>-95499.9999999998</v>
      </c>
      <c r="J5242" s="29" t="n">
        <f aca="false">J5241+I5242</f>
        <v>1886500</v>
      </c>
    </row>
    <row r="5243" customFormat="false" ht="15" hidden="false" customHeight="false" outlineLevel="0" collapsed="false">
      <c r="A5243" s="26" t="n">
        <v>45112</v>
      </c>
      <c r="B5243" s="27" t="n">
        <v>71.78</v>
      </c>
      <c r="C5243" s="27" t="n">
        <v>76.74</v>
      </c>
      <c r="D5243" s="28" t="n">
        <f aca="false">B5243-B5242</f>
        <v>2.07000000000001</v>
      </c>
      <c r="E5243" s="28" t="n">
        <f aca="false">C5243-C5242</f>
        <v>2.22</v>
      </c>
      <c r="F5243" s="29" t="n">
        <f aca="false">Inputs!$B$5*B5243+Inputs!$B$6*C5243</f>
        <v>3341000</v>
      </c>
      <c r="G5243" s="29" t="n">
        <f aca="false">Inputs!$B$5*D5243</f>
        <v>207000.000000001</v>
      </c>
      <c r="H5243" s="29" t="n">
        <f aca="false">Inputs!$B$6*E5243</f>
        <v>-111000</v>
      </c>
      <c r="I5243" s="29" t="n">
        <f aca="false">G5243+H5243</f>
        <v>96000.0000000008</v>
      </c>
      <c r="J5243" s="29" t="n">
        <f aca="false">J5242+I5243</f>
        <v>1982500</v>
      </c>
    </row>
    <row r="5244" customFormat="false" ht="15" hidden="false" customHeight="false" outlineLevel="0" collapsed="false">
      <c r="A5244" s="26" t="n">
        <v>45113</v>
      </c>
      <c r="B5244" s="27" t="n">
        <v>71.76</v>
      </c>
      <c r="C5244" s="27" t="n">
        <v>76.72</v>
      </c>
      <c r="D5244" s="28" t="n">
        <f aca="false">B5244-B5243</f>
        <v>-0.019999999999996</v>
      </c>
      <c r="E5244" s="28" t="n">
        <f aca="false">C5244-C5243</f>
        <v>-0.019999999999996</v>
      </c>
      <c r="F5244" s="29" t="n">
        <f aca="false">Inputs!$B$5*B5244+Inputs!$B$6*C5244</f>
        <v>3340000</v>
      </c>
      <c r="G5244" s="29" t="n">
        <f aca="false">Inputs!$B$5*D5244</f>
        <v>-1999.9999999996</v>
      </c>
      <c r="H5244" s="29" t="n">
        <f aca="false">Inputs!$B$6*E5244</f>
        <v>999.999999999801</v>
      </c>
      <c r="I5244" s="29" t="n">
        <f aca="false">G5244+H5244</f>
        <v>-999.999999999801</v>
      </c>
      <c r="J5244" s="29" t="n">
        <f aca="false">J5243+I5244</f>
        <v>1981500</v>
      </c>
    </row>
    <row r="5245" customFormat="false" ht="15" hidden="false" customHeight="false" outlineLevel="0" collapsed="false">
      <c r="A5245" s="26" t="n">
        <v>45114</v>
      </c>
      <c r="B5245" s="27" t="n">
        <v>73.91</v>
      </c>
      <c r="C5245" s="27" t="n">
        <v>78.77</v>
      </c>
      <c r="D5245" s="28" t="n">
        <f aca="false">B5245-B5244</f>
        <v>2.14999999999999</v>
      </c>
      <c r="E5245" s="28" t="n">
        <f aca="false">C5245-C5244</f>
        <v>2.05</v>
      </c>
      <c r="F5245" s="29" t="n">
        <f aca="false">Inputs!$B$5*B5245+Inputs!$B$6*C5245</f>
        <v>3452500</v>
      </c>
      <c r="G5245" s="29" t="n">
        <f aca="false">Inputs!$B$5*D5245</f>
        <v>214999.999999999</v>
      </c>
      <c r="H5245" s="29" t="n">
        <f aca="false">Inputs!$B$6*E5245</f>
        <v>-102500</v>
      </c>
      <c r="I5245" s="29" t="n">
        <f aca="false">G5245+H5245</f>
        <v>112499.999999999</v>
      </c>
      <c r="J5245" s="29" t="n">
        <f aca="false">J5244+I5245</f>
        <v>2094000</v>
      </c>
    </row>
    <row r="5246" customFormat="false" ht="15" hidden="false" customHeight="false" outlineLevel="0" collapsed="false">
      <c r="A5246" s="26" t="n">
        <v>45117</v>
      </c>
      <c r="B5246" s="27" t="n">
        <v>73.05</v>
      </c>
      <c r="C5246" s="27" t="n">
        <v>77.83</v>
      </c>
      <c r="D5246" s="28" t="n">
        <f aca="false">B5246-B5245</f>
        <v>-0.859999999999999</v>
      </c>
      <c r="E5246" s="28" t="n">
        <f aca="false">C5246-C5245</f>
        <v>-0.939999999999998</v>
      </c>
      <c r="F5246" s="29" t="n">
        <f aca="false">Inputs!$B$5*B5246+Inputs!$B$6*C5246</f>
        <v>3413500</v>
      </c>
      <c r="G5246" s="29" t="n">
        <f aca="false">Inputs!$B$5*D5246</f>
        <v>-85999.9999999999</v>
      </c>
      <c r="H5246" s="29" t="n">
        <f aca="false">Inputs!$B$6*E5246</f>
        <v>46999.9999999999</v>
      </c>
      <c r="I5246" s="29" t="n">
        <f aca="false">G5246+H5246</f>
        <v>-39000.0000000001</v>
      </c>
      <c r="J5246" s="29" t="n">
        <f aca="false">J5245+I5246</f>
        <v>2055000</v>
      </c>
    </row>
    <row r="5247" customFormat="false" ht="15" hidden="false" customHeight="false" outlineLevel="0" collapsed="false">
      <c r="A5247" s="26" t="n">
        <v>45118</v>
      </c>
      <c r="B5247" s="27" t="n">
        <v>74.87</v>
      </c>
      <c r="C5247" s="27" t="n">
        <v>79.54</v>
      </c>
      <c r="D5247" s="28" t="n">
        <f aca="false">B5247-B5246</f>
        <v>1.82000000000001</v>
      </c>
      <c r="E5247" s="28" t="n">
        <f aca="false">C5247-C5246</f>
        <v>1.71000000000001</v>
      </c>
      <c r="F5247" s="29" t="n">
        <f aca="false">Inputs!$B$5*B5247+Inputs!$B$6*C5247</f>
        <v>3510000</v>
      </c>
      <c r="G5247" s="29" t="n">
        <f aca="false">Inputs!$B$5*D5247</f>
        <v>182000.000000001</v>
      </c>
      <c r="H5247" s="29" t="n">
        <f aca="false">Inputs!$B$6*E5247</f>
        <v>-85500.0000000004</v>
      </c>
      <c r="I5247" s="29" t="n">
        <f aca="false">G5247+H5247</f>
        <v>96500.0000000003</v>
      </c>
      <c r="J5247" s="29" t="n">
        <f aca="false">J5246+I5247</f>
        <v>2151500</v>
      </c>
    </row>
    <row r="5248" customFormat="false" ht="15" hidden="false" customHeight="false" outlineLevel="0" collapsed="false">
      <c r="A5248" s="26" t="n">
        <v>45119</v>
      </c>
      <c r="B5248" s="27" t="n">
        <v>75.77</v>
      </c>
      <c r="C5248" s="27" t="n">
        <v>80.35</v>
      </c>
      <c r="D5248" s="28" t="n">
        <f aca="false">B5248-B5247</f>
        <v>0.899999999999992</v>
      </c>
      <c r="E5248" s="28" t="n">
        <f aca="false">C5248-C5247</f>
        <v>0.809999999999988</v>
      </c>
      <c r="F5248" s="29" t="n">
        <f aca="false">Inputs!$B$5*B5248+Inputs!$B$6*C5248</f>
        <v>3559500</v>
      </c>
      <c r="G5248" s="29" t="n">
        <f aca="false">Inputs!$B$5*D5248</f>
        <v>89999.9999999991</v>
      </c>
      <c r="H5248" s="29" t="n">
        <f aca="false">Inputs!$B$6*E5248</f>
        <v>-40499.9999999994</v>
      </c>
      <c r="I5248" s="29" t="n">
        <f aca="false">G5248+H5248</f>
        <v>49499.9999999997</v>
      </c>
      <c r="J5248" s="29" t="n">
        <f aca="false">J5247+I5248</f>
        <v>2201000</v>
      </c>
    </row>
    <row r="5249" customFormat="false" ht="15" hidden="false" customHeight="false" outlineLevel="0" collapsed="false">
      <c r="A5249" s="26" t="n">
        <v>45120</v>
      </c>
      <c r="B5249" s="27" t="n">
        <v>76.86</v>
      </c>
      <c r="C5249" s="27" t="n">
        <v>81.31</v>
      </c>
      <c r="D5249" s="28" t="n">
        <f aca="false">B5249-B5248</f>
        <v>1.09</v>
      </c>
      <c r="E5249" s="28" t="n">
        <f aca="false">C5249-C5248</f>
        <v>0.960000000000008</v>
      </c>
      <c r="F5249" s="29" t="n">
        <f aca="false">Inputs!$B$5*B5249+Inputs!$B$6*C5249</f>
        <v>3620500</v>
      </c>
      <c r="G5249" s="29" t="n">
        <f aca="false">Inputs!$B$5*D5249</f>
        <v>109000</v>
      </c>
      <c r="H5249" s="29" t="n">
        <f aca="false">Inputs!$B$6*E5249</f>
        <v>-48000.0000000004</v>
      </c>
      <c r="I5249" s="29" t="n">
        <f aca="false">G5249+H5249</f>
        <v>60999.9999999999</v>
      </c>
      <c r="J5249" s="29" t="n">
        <f aca="false">J5248+I5249</f>
        <v>2262000</v>
      </c>
    </row>
    <row r="5250" customFormat="false" ht="15" hidden="false" customHeight="false" outlineLevel="0" collapsed="false">
      <c r="A5250" s="26" t="n">
        <v>45121</v>
      </c>
      <c r="B5250" s="27" t="n">
        <v>75.44</v>
      </c>
      <c r="C5250" s="27" t="n">
        <v>79.9</v>
      </c>
      <c r="D5250" s="28" t="n">
        <f aca="false">B5250-B5249</f>
        <v>-1.42</v>
      </c>
      <c r="E5250" s="28" t="n">
        <f aca="false">C5250-C5249</f>
        <v>-1.41</v>
      </c>
      <c r="F5250" s="29" t="n">
        <f aca="false">Inputs!$B$5*B5250+Inputs!$B$6*C5250</f>
        <v>3549000</v>
      </c>
      <c r="G5250" s="29" t="n">
        <f aca="false">Inputs!$B$5*D5250</f>
        <v>-142000</v>
      </c>
      <c r="H5250" s="29" t="n">
        <f aca="false">Inputs!$B$6*E5250</f>
        <v>70499.9999999998</v>
      </c>
      <c r="I5250" s="29" t="n">
        <f aca="false">G5250+H5250</f>
        <v>-71500.0000000004</v>
      </c>
      <c r="J5250" s="29" t="n">
        <f aca="false">J5249+I5250</f>
        <v>2190500</v>
      </c>
    </row>
    <row r="5251" customFormat="false" ht="15" hidden="false" customHeight="false" outlineLevel="0" collapsed="false">
      <c r="A5251" s="26" t="n">
        <v>45124</v>
      </c>
      <c r="B5251" s="27" t="n">
        <v>74.17</v>
      </c>
      <c r="C5251" s="27" t="n">
        <v>77.8</v>
      </c>
      <c r="D5251" s="28" t="n">
        <f aca="false">B5251-B5250</f>
        <v>-1.27</v>
      </c>
      <c r="E5251" s="28" t="n">
        <f aca="false">C5251-C5250</f>
        <v>-2.10000000000001</v>
      </c>
      <c r="F5251" s="29" t="n">
        <f aca="false">Inputs!$B$5*B5251+Inputs!$B$6*C5251</f>
        <v>3527000</v>
      </c>
      <c r="G5251" s="29" t="n">
        <f aca="false">Inputs!$B$5*D5251</f>
        <v>-127000</v>
      </c>
      <c r="H5251" s="29" t="n">
        <f aca="false">Inputs!$B$6*E5251</f>
        <v>105000</v>
      </c>
      <c r="I5251" s="29" t="n">
        <f aca="false">G5251+H5251</f>
        <v>-21999.9999999992</v>
      </c>
      <c r="J5251" s="29" t="n">
        <f aca="false">J5250+I5251</f>
        <v>2168500</v>
      </c>
    </row>
    <row r="5252" customFormat="false" ht="15" hidden="false" customHeight="false" outlineLevel="0" collapsed="false">
      <c r="A5252" s="26" t="n">
        <v>45125</v>
      </c>
      <c r="B5252" s="27" t="n">
        <v>75.76</v>
      </c>
      <c r="C5252" s="27" t="n">
        <v>79.54</v>
      </c>
      <c r="D5252" s="28" t="n">
        <f aca="false">B5252-B5251</f>
        <v>1.59</v>
      </c>
      <c r="E5252" s="28" t="n">
        <f aca="false">C5252-C5251</f>
        <v>1.74000000000001</v>
      </c>
      <c r="F5252" s="29" t="n">
        <f aca="false">Inputs!$B$5*B5252+Inputs!$B$6*C5252</f>
        <v>3599000</v>
      </c>
      <c r="G5252" s="29" t="n">
        <f aca="false">Inputs!$B$5*D5252</f>
        <v>159000</v>
      </c>
      <c r="H5252" s="29" t="n">
        <f aca="false">Inputs!$B$6*E5252</f>
        <v>-87000.0000000005</v>
      </c>
      <c r="I5252" s="29" t="n">
        <f aca="false">G5252+H5252</f>
        <v>71999.9999999999</v>
      </c>
      <c r="J5252" s="29" t="n">
        <f aca="false">J5251+I5252</f>
        <v>2240500</v>
      </c>
    </row>
    <row r="5253" customFormat="false" ht="15" hidden="false" customHeight="false" outlineLevel="0" collapsed="false">
      <c r="A5253" s="26" t="n">
        <v>45126</v>
      </c>
      <c r="B5253" s="27" t="n">
        <v>75.4</v>
      </c>
      <c r="C5253" s="27" t="n">
        <v>79.38</v>
      </c>
      <c r="D5253" s="28" t="n">
        <f aca="false">B5253-B5252</f>
        <v>-0.359999999999999</v>
      </c>
      <c r="E5253" s="28" t="n">
        <f aca="false">C5253-C5252</f>
        <v>-0.160000000000011</v>
      </c>
      <c r="F5253" s="29" t="n">
        <f aca="false">Inputs!$B$5*B5253+Inputs!$B$6*C5253</f>
        <v>3571000</v>
      </c>
      <c r="G5253" s="29" t="n">
        <f aca="false">Inputs!$B$5*D5253</f>
        <v>-35999.9999999999</v>
      </c>
      <c r="H5253" s="29" t="n">
        <f aca="false">Inputs!$B$6*E5253</f>
        <v>8000.00000000054</v>
      </c>
      <c r="I5253" s="29" t="n">
        <f aca="false">G5253+H5253</f>
        <v>-27999.9999999994</v>
      </c>
      <c r="J5253" s="29" t="n">
        <f aca="false">J5252+I5253</f>
        <v>2212500</v>
      </c>
    </row>
    <row r="5254" customFormat="false" ht="15" hidden="false" customHeight="false" outlineLevel="0" collapsed="false">
      <c r="A5254" s="26" t="n">
        <v>45127</v>
      </c>
      <c r="B5254" s="27" t="n">
        <v>75.65</v>
      </c>
      <c r="C5254" s="27" t="n">
        <v>79.62</v>
      </c>
      <c r="D5254" s="28" t="n">
        <f aca="false">B5254-B5253</f>
        <v>0.25</v>
      </c>
      <c r="E5254" s="28" t="n">
        <f aca="false">C5254-C5253</f>
        <v>0.240000000000009</v>
      </c>
      <c r="F5254" s="29" t="n">
        <f aca="false">Inputs!$B$5*B5254+Inputs!$B$6*C5254</f>
        <v>3584000</v>
      </c>
      <c r="G5254" s="29" t="n">
        <f aca="false">Inputs!$B$5*D5254</f>
        <v>25000</v>
      </c>
      <c r="H5254" s="29" t="n">
        <f aca="false">Inputs!$B$6*E5254</f>
        <v>-12000.0000000005</v>
      </c>
      <c r="I5254" s="29" t="n">
        <f aca="false">G5254+H5254</f>
        <v>12999.9999999995</v>
      </c>
      <c r="J5254" s="29" t="n">
        <f aca="false">J5253+I5254</f>
        <v>2225500</v>
      </c>
    </row>
    <row r="5255" customFormat="false" ht="15" hidden="false" customHeight="false" outlineLevel="0" collapsed="false">
      <c r="A5255" s="26" t="n">
        <v>45128</v>
      </c>
      <c r="B5255" s="27" t="n">
        <v>77.06</v>
      </c>
      <c r="C5255" s="27" t="n">
        <v>81.06</v>
      </c>
      <c r="D5255" s="28" t="n">
        <f aca="false">B5255-B5254</f>
        <v>1.41</v>
      </c>
      <c r="E5255" s="28" t="n">
        <f aca="false">C5255-C5254</f>
        <v>1.44</v>
      </c>
      <c r="F5255" s="29" t="n">
        <f aca="false">Inputs!$B$5*B5255+Inputs!$B$6*C5255</f>
        <v>3653000</v>
      </c>
      <c r="G5255" s="29" t="n">
        <f aca="false">Inputs!$B$5*D5255</f>
        <v>141000</v>
      </c>
      <c r="H5255" s="29" t="n">
        <f aca="false">Inputs!$B$6*E5255</f>
        <v>-71999.9999999999</v>
      </c>
      <c r="I5255" s="29" t="n">
        <f aca="false">G5255+H5255</f>
        <v>68999.9999999998</v>
      </c>
      <c r="J5255" s="29" t="n">
        <f aca="false">J5254+I5255</f>
        <v>2294500</v>
      </c>
    </row>
    <row r="5256" customFormat="false" ht="15" hidden="false" customHeight="false" outlineLevel="0" collapsed="false">
      <c r="A5256" s="26" t="n">
        <v>45131</v>
      </c>
      <c r="B5256" s="27" t="n">
        <v>78.81</v>
      </c>
      <c r="C5256" s="27" t="n">
        <v>82.53</v>
      </c>
      <c r="D5256" s="28" t="n">
        <f aca="false">B5256-B5255</f>
        <v>1.75</v>
      </c>
      <c r="E5256" s="28" t="n">
        <f aca="false">C5256-C5255</f>
        <v>1.47</v>
      </c>
      <c r="F5256" s="29" t="n">
        <f aca="false">Inputs!$B$5*B5256+Inputs!$B$6*C5256</f>
        <v>3754500</v>
      </c>
      <c r="G5256" s="29" t="n">
        <f aca="false">Inputs!$B$5*D5256</f>
        <v>175000</v>
      </c>
      <c r="H5256" s="29" t="n">
        <f aca="false">Inputs!$B$6*E5256</f>
        <v>-73499.9999999999</v>
      </c>
      <c r="I5256" s="29" t="n">
        <f aca="false">G5256+H5256</f>
        <v>101500</v>
      </c>
      <c r="J5256" s="29" t="n">
        <f aca="false">J5255+I5256</f>
        <v>2396000</v>
      </c>
    </row>
    <row r="5257" customFormat="false" ht="15" hidden="false" customHeight="false" outlineLevel="0" collapsed="false">
      <c r="A5257" s="26" t="n">
        <v>45132</v>
      </c>
      <c r="B5257" s="27" t="n">
        <v>79.76</v>
      </c>
      <c r="C5257" s="27" t="n">
        <v>83.46</v>
      </c>
      <c r="D5257" s="28" t="n">
        <f aca="false">B5257-B5256</f>
        <v>0.950000000000003</v>
      </c>
      <c r="E5257" s="28" t="n">
        <f aca="false">C5257-C5256</f>
        <v>0.929999999999993</v>
      </c>
      <c r="F5257" s="29" t="n">
        <f aca="false">Inputs!$B$5*B5257+Inputs!$B$6*C5257</f>
        <v>3803000</v>
      </c>
      <c r="G5257" s="29" t="n">
        <f aca="false">Inputs!$B$5*D5257</f>
        <v>95000.0000000003</v>
      </c>
      <c r="H5257" s="29" t="n">
        <f aca="false">Inputs!$B$6*E5257</f>
        <v>-46499.9999999996</v>
      </c>
      <c r="I5257" s="29" t="n">
        <f aca="false">G5257+H5257</f>
        <v>48500.0000000007</v>
      </c>
      <c r="J5257" s="29" t="n">
        <f aca="false">J5256+I5257</f>
        <v>2444500</v>
      </c>
    </row>
    <row r="5258" customFormat="false" ht="15" hidden="false" customHeight="false" outlineLevel="0" collapsed="false">
      <c r="A5258" s="26" t="n">
        <v>45133</v>
      </c>
      <c r="B5258" s="27" t="n">
        <v>79.11</v>
      </c>
      <c r="C5258" s="27" t="n">
        <v>82.98</v>
      </c>
      <c r="D5258" s="28" t="n">
        <f aca="false">B5258-B5257</f>
        <v>-0.650000000000006</v>
      </c>
      <c r="E5258" s="28" t="n">
        <f aca="false">C5258-C5257</f>
        <v>-0.47999999999999</v>
      </c>
      <c r="F5258" s="29" t="n">
        <f aca="false">Inputs!$B$5*B5258+Inputs!$B$6*C5258</f>
        <v>3762000</v>
      </c>
      <c r="G5258" s="29" t="n">
        <f aca="false">Inputs!$B$5*D5258</f>
        <v>-65000.0000000006</v>
      </c>
      <c r="H5258" s="29" t="n">
        <f aca="false">Inputs!$B$6*E5258</f>
        <v>23999.9999999995</v>
      </c>
      <c r="I5258" s="29" t="n">
        <f aca="false">G5258+H5258</f>
        <v>-41000.0000000011</v>
      </c>
      <c r="J5258" s="29" t="n">
        <f aca="false">J5257+I5258</f>
        <v>2403500</v>
      </c>
    </row>
    <row r="5259" customFormat="false" ht="15" hidden="false" customHeight="false" outlineLevel="0" collapsed="false">
      <c r="A5259" s="26" t="n">
        <v>45134</v>
      </c>
      <c r="B5259" s="27" t="n">
        <v>80.17</v>
      </c>
      <c r="C5259" s="27" t="n">
        <v>84.28</v>
      </c>
      <c r="D5259" s="28" t="n">
        <f aca="false">B5259-B5258</f>
        <v>1.06</v>
      </c>
      <c r="E5259" s="28" t="n">
        <f aca="false">C5259-C5258</f>
        <v>1.3</v>
      </c>
      <c r="F5259" s="29" t="n">
        <f aca="false">Inputs!$B$5*B5259+Inputs!$B$6*C5259</f>
        <v>3803000</v>
      </c>
      <c r="G5259" s="29" t="n">
        <f aca="false">Inputs!$B$5*D5259</f>
        <v>106000</v>
      </c>
      <c r="H5259" s="29" t="n">
        <f aca="false">Inputs!$B$6*E5259</f>
        <v>-64999.9999999999</v>
      </c>
      <c r="I5259" s="29" t="n">
        <f aca="false">G5259+H5259</f>
        <v>41000.0000000004</v>
      </c>
      <c r="J5259" s="29" t="n">
        <f aca="false">J5258+I5259</f>
        <v>2444500</v>
      </c>
    </row>
    <row r="5260" customFormat="false" ht="15" hidden="false" customHeight="false" outlineLevel="0" collapsed="false">
      <c r="A5260" s="26" t="n">
        <v>45135</v>
      </c>
      <c r="B5260" s="27" t="n">
        <v>80.55</v>
      </c>
      <c r="C5260" s="27" t="n">
        <v>84.49</v>
      </c>
      <c r="D5260" s="28" t="n">
        <f aca="false">B5260-B5259</f>
        <v>0.379999999999995</v>
      </c>
      <c r="E5260" s="28" t="n">
        <f aca="false">C5260-C5259</f>
        <v>0.209999999999994</v>
      </c>
      <c r="F5260" s="29" t="n">
        <f aca="false">Inputs!$B$5*B5260+Inputs!$B$6*C5260</f>
        <v>3830500</v>
      </c>
      <c r="G5260" s="29" t="n">
        <f aca="false">Inputs!$B$5*D5260</f>
        <v>37999.9999999996</v>
      </c>
      <c r="H5260" s="29" t="n">
        <f aca="false">Inputs!$B$6*E5260</f>
        <v>-10499.9999999997</v>
      </c>
      <c r="I5260" s="29" t="n">
        <f aca="false">G5260+H5260</f>
        <v>27499.9999999999</v>
      </c>
      <c r="J5260" s="29" t="n">
        <f aca="false">J5259+I5260</f>
        <v>2472000</v>
      </c>
    </row>
    <row r="5261" customFormat="false" ht="15" hidden="false" customHeight="false" outlineLevel="0" collapsed="false">
      <c r="A5261" s="26" t="n">
        <v>45138</v>
      </c>
      <c r="B5261" s="27" t="n">
        <v>81.8</v>
      </c>
      <c r="C5261" s="27" t="n">
        <v>85.22</v>
      </c>
      <c r="D5261" s="28" t="n">
        <f aca="false">B5261-B5260</f>
        <v>1.25</v>
      </c>
      <c r="E5261" s="28" t="n">
        <f aca="false">C5261-C5260</f>
        <v>0.730000000000004</v>
      </c>
      <c r="F5261" s="29" t="n">
        <f aca="false">Inputs!$B$5*B5261+Inputs!$B$6*C5261</f>
        <v>3919000</v>
      </c>
      <c r="G5261" s="29" t="n">
        <f aca="false">Inputs!$B$5*D5261</f>
        <v>125000</v>
      </c>
      <c r="H5261" s="29" t="n">
        <f aca="false">Inputs!$B$6*E5261</f>
        <v>-36500.0000000002</v>
      </c>
      <c r="I5261" s="29" t="n">
        <f aca="false">G5261+H5261</f>
        <v>88499.9999999998</v>
      </c>
      <c r="J5261" s="29" t="n">
        <f aca="false">J5260+I5261</f>
        <v>2560500</v>
      </c>
    </row>
    <row r="5262" customFormat="false" ht="15" hidden="false" customHeight="false" outlineLevel="0" collapsed="false">
      <c r="A5262" s="26" t="n">
        <v>45139</v>
      </c>
      <c r="B5262" s="27" t="n">
        <v>81.37</v>
      </c>
      <c r="C5262" s="27" t="n">
        <v>85.34</v>
      </c>
      <c r="D5262" s="28" t="n">
        <f aca="false">B5262-B5261</f>
        <v>-0.429999999999993</v>
      </c>
      <c r="E5262" s="28" t="n">
        <f aca="false">C5262-C5261</f>
        <v>0.120000000000005</v>
      </c>
      <c r="F5262" s="29" t="n">
        <f aca="false">Inputs!$B$5*B5262+Inputs!$B$6*C5262</f>
        <v>3870000</v>
      </c>
      <c r="G5262" s="29" t="n">
        <f aca="false">Inputs!$B$5*D5262</f>
        <v>-42999.9999999993</v>
      </c>
      <c r="H5262" s="29" t="n">
        <f aca="false">Inputs!$B$6*E5262</f>
        <v>-6000.00000000023</v>
      </c>
      <c r="I5262" s="29" t="n">
        <f aca="false">G5262+H5262</f>
        <v>-48999.9999999995</v>
      </c>
      <c r="J5262" s="29" t="n">
        <f aca="false">J5261+I5262</f>
        <v>2511500</v>
      </c>
    </row>
    <row r="5263" customFormat="false" ht="15" hidden="false" customHeight="false" outlineLevel="0" collapsed="false">
      <c r="A5263" s="26" t="n">
        <v>45140</v>
      </c>
      <c r="B5263" s="27" t="n">
        <v>79.5</v>
      </c>
      <c r="C5263" s="27" t="n">
        <v>84.01</v>
      </c>
      <c r="D5263" s="28" t="n">
        <f aca="false">B5263-B5262</f>
        <v>-1.87</v>
      </c>
      <c r="E5263" s="28" t="n">
        <f aca="false">C5263-C5262</f>
        <v>-1.33</v>
      </c>
      <c r="F5263" s="29" t="n">
        <f aca="false">Inputs!$B$5*B5263+Inputs!$B$6*C5263</f>
        <v>3749500</v>
      </c>
      <c r="G5263" s="29" t="n">
        <f aca="false">Inputs!$B$5*D5263</f>
        <v>-187000</v>
      </c>
      <c r="H5263" s="29" t="n">
        <f aca="false">Inputs!$B$6*E5263</f>
        <v>66499.9999999999</v>
      </c>
      <c r="I5263" s="29" t="n">
        <f aca="false">G5263+H5263</f>
        <v>-120500.000000001</v>
      </c>
      <c r="J5263" s="29" t="n">
        <f aca="false">J5262+I5263</f>
        <v>2391000</v>
      </c>
    </row>
    <row r="5264" customFormat="false" ht="15" hidden="false" customHeight="false" outlineLevel="0" collapsed="false">
      <c r="A5264" s="26" t="n">
        <v>45141</v>
      </c>
      <c r="B5264" s="27" t="n">
        <v>81.56</v>
      </c>
      <c r="C5264" s="27" t="n">
        <v>86.19</v>
      </c>
      <c r="D5264" s="28" t="n">
        <f aca="false">B5264-B5263</f>
        <v>2.06</v>
      </c>
      <c r="E5264" s="28" t="n">
        <f aca="false">C5264-C5263</f>
        <v>2.17999999999999</v>
      </c>
      <c r="F5264" s="29" t="n">
        <f aca="false">Inputs!$B$5*B5264+Inputs!$B$6*C5264</f>
        <v>3846500</v>
      </c>
      <c r="G5264" s="29" t="n">
        <f aca="false">Inputs!$B$5*D5264</f>
        <v>206000</v>
      </c>
      <c r="H5264" s="29" t="n">
        <f aca="false">Inputs!$B$6*E5264</f>
        <v>-109000</v>
      </c>
      <c r="I5264" s="29" t="n">
        <f aca="false">G5264+H5264</f>
        <v>97000.0000000006</v>
      </c>
      <c r="J5264" s="29" t="n">
        <f aca="false">J5263+I5264</f>
        <v>2488000</v>
      </c>
    </row>
    <row r="5265" customFormat="false" ht="15" hidden="false" customHeight="false" outlineLevel="0" collapsed="false">
      <c r="A5265" s="26" t="n">
        <v>45142</v>
      </c>
      <c r="B5265" s="27" t="n">
        <v>82.76</v>
      </c>
      <c r="C5265" s="27" t="n">
        <v>87.38</v>
      </c>
      <c r="D5265" s="28" t="n">
        <f aca="false">B5265-B5264</f>
        <v>1.2</v>
      </c>
      <c r="E5265" s="28" t="n">
        <f aca="false">C5265-C5264</f>
        <v>1.19</v>
      </c>
      <c r="F5265" s="29" t="n">
        <f aca="false">Inputs!$B$5*B5265+Inputs!$B$6*C5265</f>
        <v>3907000</v>
      </c>
      <c r="G5265" s="29" t="n">
        <f aca="false">Inputs!$B$5*D5265</f>
        <v>120000</v>
      </c>
      <c r="H5265" s="29" t="n">
        <f aca="false">Inputs!$B$6*E5265</f>
        <v>-59499.9999999999</v>
      </c>
      <c r="I5265" s="29" t="n">
        <f aca="false">G5265+H5265</f>
        <v>60500.0000000004</v>
      </c>
      <c r="J5265" s="29" t="n">
        <f aca="false">J5264+I5265</f>
        <v>2548500</v>
      </c>
    </row>
    <row r="5266" customFormat="false" ht="15" hidden="false" customHeight="false" outlineLevel="0" collapsed="false">
      <c r="A5266" s="26" t="n">
        <v>45145</v>
      </c>
      <c r="B5266" s="27" t="n">
        <v>81.94</v>
      </c>
      <c r="C5266" s="27" t="n">
        <v>86.47</v>
      </c>
      <c r="D5266" s="28" t="n">
        <f aca="false">B5266-B5265</f>
        <v>-0.820000000000007</v>
      </c>
      <c r="E5266" s="28" t="n">
        <f aca="false">C5266-C5265</f>
        <v>-0.909999999999997</v>
      </c>
      <c r="F5266" s="29" t="n">
        <f aca="false">Inputs!$B$5*B5266+Inputs!$B$6*C5266</f>
        <v>3870500</v>
      </c>
      <c r="G5266" s="29" t="n">
        <f aca="false">Inputs!$B$5*D5266</f>
        <v>-82000.0000000007</v>
      </c>
      <c r="H5266" s="29" t="n">
        <f aca="false">Inputs!$B$6*E5266</f>
        <v>45499.9999999998</v>
      </c>
      <c r="I5266" s="29" t="n">
        <f aca="false">G5266+H5266</f>
        <v>-36500.0000000009</v>
      </c>
      <c r="J5266" s="29" t="n">
        <f aca="false">J5265+I5266</f>
        <v>2512000</v>
      </c>
    </row>
    <row r="5267" customFormat="false" ht="15" hidden="false" customHeight="false" outlineLevel="0" collapsed="false">
      <c r="A5267" s="26" t="n">
        <v>45146</v>
      </c>
      <c r="B5267" s="27" t="n">
        <v>82.94</v>
      </c>
      <c r="C5267" s="27" t="n">
        <v>88</v>
      </c>
      <c r="D5267" s="28" t="n">
        <f aca="false">B5267-B5266</f>
        <v>1</v>
      </c>
      <c r="E5267" s="28" t="n">
        <f aca="false">C5267-C5266</f>
        <v>1.53</v>
      </c>
      <c r="F5267" s="29" t="n">
        <f aca="false">Inputs!$B$5*B5267+Inputs!$B$6*C5267</f>
        <v>3894000</v>
      </c>
      <c r="G5267" s="29" t="n">
        <f aca="false">Inputs!$B$5*D5267</f>
        <v>100000</v>
      </c>
      <c r="H5267" s="29" t="n">
        <f aca="false">Inputs!$B$6*E5267</f>
        <v>-76500.0000000001</v>
      </c>
      <c r="I5267" s="29" t="n">
        <f aca="false">G5267+H5267</f>
        <v>23499.9999999999</v>
      </c>
      <c r="J5267" s="29" t="n">
        <f aca="false">J5266+I5267</f>
        <v>2535500</v>
      </c>
    </row>
    <row r="5268" customFormat="false" ht="15" hidden="false" customHeight="false" outlineLevel="0" collapsed="false">
      <c r="A5268" s="26" t="n">
        <v>45147</v>
      </c>
      <c r="B5268" s="27" t="n">
        <v>84.35</v>
      </c>
      <c r="C5268" s="27" t="n">
        <v>89.31</v>
      </c>
      <c r="D5268" s="28" t="n">
        <f aca="false">B5268-B5267</f>
        <v>1.41</v>
      </c>
      <c r="E5268" s="28" t="n">
        <f aca="false">C5268-C5267</f>
        <v>1.31</v>
      </c>
      <c r="F5268" s="29" t="n">
        <f aca="false">Inputs!$B$5*B5268+Inputs!$B$6*C5268</f>
        <v>3969500</v>
      </c>
      <c r="G5268" s="29" t="n">
        <f aca="false">Inputs!$B$5*D5268</f>
        <v>141000</v>
      </c>
      <c r="H5268" s="29" t="n">
        <f aca="false">Inputs!$B$6*E5268</f>
        <v>-65500.0000000001</v>
      </c>
      <c r="I5268" s="29" t="n">
        <f aca="false">G5268+H5268</f>
        <v>75499.9999999995</v>
      </c>
      <c r="J5268" s="29" t="n">
        <f aca="false">J5267+I5268</f>
        <v>2611000</v>
      </c>
    </row>
    <row r="5269" customFormat="false" ht="15" hidden="false" customHeight="false" outlineLevel="0" collapsed="false">
      <c r="A5269" s="26" t="n">
        <v>45148</v>
      </c>
      <c r="B5269" s="27" t="n">
        <v>82.81</v>
      </c>
      <c r="C5269" s="27" t="n">
        <v>87.44</v>
      </c>
      <c r="D5269" s="28" t="n">
        <f aca="false">B5269-B5268</f>
        <v>-1.53999999999999</v>
      </c>
      <c r="E5269" s="28" t="n">
        <f aca="false">C5269-C5268</f>
        <v>-1.87</v>
      </c>
      <c r="F5269" s="29" t="n">
        <f aca="false">Inputs!$B$5*B5269+Inputs!$B$6*C5269</f>
        <v>3909000</v>
      </c>
      <c r="G5269" s="29" t="n">
        <f aca="false">Inputs!$B$5*D5269</f>
        <v>-153999.999999999</v>
      </c>
      <c r="H5269" s="29" t="n">
        <f aca="false">Inputs!$B$6*E5269</f>
        <v>93500.0000000002</v>
      </c>
      <c r="I5269" s="29" t="n">
        <f aca="false">G5269+H5269</f>
        <v>-60499.999999999</v>
      </c>
      <c r="J5269" s="29" t="n">
        <f aca="false">J5268+I5269</f>
        <v>2550500</v>
      </c>
    </row>
    <row r="5270" customFormat="false" ht="15" hidden="false" customHeight="false" outlineLevel="0" collapsed="false">
      <c r="A5270" s="26" t="n">
        <v>45149</v>
      </c>
      <c r="B5270" s="27" t="n">
        <v>83.17</v>
      </c>
      <c r="C5270" s="27" t="n">
        <v>87.93</v>
      </c>
      <c r="D5270" s="28" t="n">
        <f aca="false">B5270-B5269</f>
        <v>0.359999999999999</v>
      </c>
      <c r="E5270" s="28" t="n">
        <f aca="false">C5270-C5269</f>
        <v>0.490000000000009</v>
      </c>
      <c r="F5270" s="29" t="n">
        <f aca="false">Inputs!$B$5*B5270+Inputs!$B$6*C5270</f>
        <v>3920500</v>
      </c>
      <c r="G5270" s="29" t="n">
        <f aca="false">Inputs!$B$5*D5270</f>
        <v>35999.9999999999</v>
      </c>
      <c r="H5270" s="29" t="n">
        <f aca="false">Inputs!$B$6*E5270</f>
        <v>-24500.0000000005</v>
      </c>
      <c r="I5270" s="29" t="n">
        <f aca="false">G5270+H5270</f>
        <v>11499.9999999995</v>
      </c>
      <c r="J5270" s="29" t="n">
        <f aca="false">J5269+I5270</f>
        <v>2562000</v>
      </c>
    </row>
    <row r="5271" customFormat="false" ht="15" hidden="false" customHeight="false" outlineLevel="0" collapsed="false">
      <c r="A5271" s="26" t="n">
        <v>45152</v>
      </c>
      <c r="B5271" s="27" t="n">
        <v>82.5</v>
      </c>
      <c r="C5271" s="27" t="n">
        <v>87.4</v>
      </c>
      <c r="D5271" s="28" t="n">
        <f aca="false">B5271-B5270</f>
        <v>-0.670000000000002</v>
      </c>
      <c r="E5271" s="28" t="n">
        <f aca="false">C5271-C5270</f>
        <v>-0.530000000000001</v>
      </c>
      <c r="F5271" s="29" t="n">
        <f aca="false">Inputs!$B$5*B5271+Inputs!$B$6*C5271</f>
        <v>3880000</v>
      </c>
      <c r="G5271" s="29" t="n">
        <f aca="false">Inputs!$B$5*D5271</f>
        <v>-67000.0000000002</v>
      </c>
      <c r="H5271" s="29" t="n">
        <f aca="false">Inputs!$B$6*E5271</f>
        <v>26500.0000000001</v>
      </c>
      <c r="I5271" s="29" t="n">
        <f aca="false">G5271+H5271</f>
        <v>-40500.0000000001</v>
      </c>
      <c r="J5271" s="29" t="n">
        <f aca="false">J5270+I5271</f>
        <v>2521500</v>
      </c>
    </row>
    <row r="5272" customFormat="false" ht="15" hidden="false" customHeight="false" outlineLevel="0" collapsed="false">
      <c r="A5272" s="26" t="n">
        <v>45153</v>
      </c>
      <c r="B5272" s="27" t="n">
        <v>81.06</v>
      </c>
      <c r="C5272" s="27" t="n">
        <v>86.28</v>
      </c>
      <c r="D5272" s="28" t="n">
        <f aca="false">B5272-B5271</f>
        <v>-1.44</v>
      </c>
      <c r="E5272" s="28" t="n">
        <f aca="false">C5272-C5271</f>
        <v>-1.12</v>
      </c>
      <c r="F5272" s="29" t="n">
        <f aca="false">Inputs!$B$5*B5272+Inputs!$B$6*C5272</f>
        <v>3792000</v>
      </c>
      <c r="G5272" s="29" t="n">
        <f aca="false">Inputs!$B$5*D5272</f>
        <v>-144000</v>
      </c>
      <c r="H5272" s="29" t="n">
        <f aca="false">Inputs!$B$6*E5272</f>
        <v>56000.0000000002</v>
      </c>
      <c r="I5272" s="29" t="n">
        <f aca="false">G5272+H5272</f>
        <v>-87999.9999999995</v>
      </c>
      <c r="J5272" s="29" t="n">
        <f aca="false">J5271+I5272</f>
        <v>2433500</v>
      </c>
    </row>
    <row r="5273" customFormat="false" ht="15" hidden="false" customHeight="false" outlineLevel="0" collapsed="false">
      <c r="A5273" s="26" t="n">
        <v>45154</v>
      </c>
      <c r="B5273" s="27" t="n">
        <v>79.4</v>
      </c>
      <c r="C5273" s="27" t="n">
        <v>84.49</v>
      </c>
      <c r="D5273" s="28" t="n">
        <f aca="false">B5273-B5272</f>
        <v>-1.66</v>
      </c>
      <c r="E5273" s="28" t="n">
        <f aca="false">C5273-C5272</f>
        <v>-1.79000000000001</v>
      </c>
      <c r="F5273" s="29" t="n">
        <f aca="false">Inputs!$B$5*B5273+Inputs!$B$6*C5273</f>
        <v>3715500</v>
      </c>
      <c r="G5273" s="29" t="n">
        <f aca="false">Inputs!$B$5*D5273</f>
        <v>-166000</v>
      </c>
      <c r="H5273" s="29" t="n">
        <f aca="false">Inputs!$B$6*E5273</f>
        <v>89500.0000000003</v>
      </c>
      <c r="I5273" s="29" t="n">
        <f aca="false">G5273+H5273</f>
        <v>-76499.9999999994</v>
      </c>
      <c r="J5273" s="29" t="n">
        <f aca="false">J5272+I5273</f>
        <v>2357000</v>
      </c>
    </row>
    <row r="5274" customFormat="false" ht="15" hidden="false" customHeight="false" outlineLevel="0" collapsed="false">
      <c r="A5274" s="26" t="n">
        <v>45155</v>
      </c>
      <c r="B5274" s="27" t="n">
        <v>80.43</v>
      </c>
      <c r="C5274" s="27" t="n">
        <v>85.24</v>
      </c>
      <c r="D5274" s="28" t="n">
        <f aca="false">B5274-B5273</f>
        <v>1.03</v>
      </c>
      <c r="E5274" s="28" t="n">
        <f aca="false">C5274-C5273</f>
        <v>0.75</v>
      </c>
      <c r="F5274" s="29" t="n">
        <f aca="false">Inputs!$B$5*B5274+Inputs!$B$6*C5274</f>
        <v>3781000</v>
      </c>
      <c r="G5274" s="29" t="n">
        <f aca="false">Inputs!$B$5*D5274</f>
        <v>103000</v>
      </c>
      <c r="H5274" s="29" t="n">
        <f aca="false">Inputs!$B$6*E5274</f>
        <v>-37500</v>
      </c>
      <c r="I5274" s="29" t="n">
        <f aca="false">G5274+H5274</f>
        <v>65500.0000000001</v>
      </c>
      <c r="J5274" s="29" t="n">
        <f aca="false">J5273+I5274</f>
        <v>2422500</v>
      </c>
    </row>
    <row r="5275" customFormat="false" ht="15" hidden="false" customHeight="false" outlineLevel="0" collapsed="false">
      <c r="A5275" s="26" t="n">
        <v>45156</v>
      </c>
      <c r="B5275" s="27" t="n">
        <v>81.25</v>
      </c>
      <c r="C5275" s="27" t="n">
        <v>85.92</v>
      </c>
      <c r="D5275" s="28" t="n">
        <f aca="false">B5275-B5274</f>
        <v>0.819999999999993</v>
      </c>
      <c r="E5275" s="28" t="n">
        <f aca="false">C5275-C5274</f>
        <v>0.680000000000007</v>
      </c>
      <c r="F5275" s="29" t="n">
        <f aca="false">Inputs!$B$5*B5275+Inputs!$B$6*C5275</f>
        <v>3829000</v>
      </c>
      <c r="G5275" s="29" t="n">
        <f aca="false">Inputs!$B$5*D5275</f>
        <v>81999.9999999993</v>
      </c>
      <c r="H5275" s="29" t="n">
        <f aca="false">Inputs!$B$6*E5275</f>
        <v>-34000.0000000003</v>
      </c>
      <c r="I5275" s="29" t="n">
        <f aca="false">G5275+H5275</f>
        <v>47999.999999999</v>
      </c>
      <c r="J5275" s="29" t="n">
        <f aca="false">J5274+I5275</f>
        <v>2470500</v>
      </c>
    </row>
    <row r="5276" customFormat="false" ht="15" hidden="false" customHeight="false" outlineLevel="0" collapsed="false">
      <c r="A5276" s="26" t="n">
        <v>45159</v>
      </c>
      <c r="B5276" s="27" t="n">
        <v>80.71</v>
      </c>
      <c r="C5276" s="27" t="n">
        <v>85.44</v>
      </c>
      <c r="D5276" s="28" t="n">
        <f aca="false">B5276-B5275</f>
        <v>-0.540000000000006</v>
      </c>
      <c r="E5276" s="28" t="n">
        <f aca="false">C5276-C5275</f>
        <v>-0.480000000000004</v>
      </c>
      <c r="F5276" s="29" t="n">
        <f aca="false">Inputs!$B$5*B5276+Inputs!$B$6*C5276</f>
        <v>3799000</v>
      </c>
      <c r="G5276" s="29" t="n">
        <f aca="false">Inputs!$B$5*D5276</f>
        <v>-54000.0000000006</v>
      </c>
      <c r="H5276" s="29" t="n">
        <f aca="false">Inputs!$B$6*E5276</f>
        <v>24000.0000000002</v>
      </c>
      <c r="I5276" s="29" t="n">
        <f aca="false">G5276+H5276</f>
        <v>-30000.0000000004</v>
      </c>
      <c r="J5276" s="29" t="n">
        <f aca="false">J5275+I5276</f>
        <v>2440500</v>
      </c>
    </row>
    <row r="5277" customFormat="false" ht="15" hidden="false" customHeight="false" outlineLevel="0" collapsed="false">
      <c r="A5277" s="26" t="n">
        <v>45160</v>
      </c>
      <c r="B5277" s="27" t="n">
        <v>80.25</v>
      </c>
      <c r="C5277" s="27" t="n">
        <v>84.7</v>
      </c>
      <c r="D5277" s="28" t="n">
        <f aca="false">B5277-B5276</f>
        <v>-0.459999999999994</v>
      </c>
      <c r="E5277" s="28" t="n">
        <f aca="false">C5277-C5276</f>
        <v>-0.739999999999995</v>
      </c>
      <c r="F5277" s="29" t="n">
        <f aca="false">Inputs!$B$5*B5277+Inputs!$B$6*C5277</f>
        <v>3790000</v>
      </c>
      <c r="G5277" s="29" t="n">
        <f aca="false">Inputs!$B$5*D5277</f>
        <v>-45999.9999999994</v>
      </c>
      <c r="H5277" s="29" t="n">
        <f aca="false">Inputs!$B$6*E5277</f>
        <v>36999.9999999997</v>
      </c>
      <c r="I5277" s="29" t="n">
        <f aca="false">G5277+H5277</f>
        <v>-8999.99999999963</v>
      </c>
      <c r="J5277" s="29" t="n">
        <f aca="false">J5276+I5277</f>
        <v>2431500</v>
      </c>
    </row>
    <row r="5278" customFormat="false" ht="15" hidden="false" customHeight="false" outlineLevel="0" collapsed="false">
      <c r="A5278" s="26" t="n">
        <v>45161</v>
      </c>
      <c r="B5278" s="27" t="n">
        <v>78.91</v>
      </c>
      <c r="C5278" s="27" t="n">
        <v>83.94</v>
      </c>
      <c r="D5278" s="28" t="n">
        <f aca="false">B5278-B5277</f>
        <v>-1.34</v>
      </c>
      <c r="E5278" s="28" t="n">
        <f aca="false">C5278-C5277</f>
        <v>-0.760000000000005</v>
      </c>
      <c r="F5278" s="29" t="n">
        <f aca="false">Inputs!$B$5*B5278+Inputs!$B$6*C5278</f>
        <v>3694000</v>
      </c>
      <c r="G5278" s="29" t="n">
        <f aca="false">Inputs!$B$5*D5278</f>
        <v>-134000</v>
      </c>
      <c r="H5278" s="29" t="n">
        <f aca="false">Inputs!$B$6*E5278</f>
        <v>38000.0000000003</v>
      </c>
      <c r="I5278" s="29" t="n">
        <f aca="false">G5278+H5278</f>
        <v>-96000.0000000001</v>
      </c>
      <c r="J5278" s="29" t="n">
        <f aca="false">J5277+I5278</f>
        <v>2335500</v>
      </c>
    </row>
    <row r="5279" customFormat="false" ht="15" hidden="false" customHeight="false" outlineLevel="0" collapsed="false">
      <c r="A5279" s="26" t="n">
        <v>45162</v>
      </c>
      <c r="B5279" s="27" t="n">
        <v>79.52</v>
      </c>
      <c r="C5279" s="27" t="n">
        <v>84.07</v>
      </c>
      <c r="D5279" s="28" t="n">
        <f aca="false">B5279-B5278</f>
        <v>0.609999999999999</v>
      </c>
      <c r="E5279" s="28" t="n">
        <f aca="false">C5279-C5278</f>
        <v>0.129999999999995</v>
      </c>
      <c r="F5279" s="29" t="n">
        <f aca="false">Inputs!$B$5*B5279+Inputs!$B$6*C5279</f>
        <v>3748500</v>
      </c>
      <c r="G5279" s="29" t="n">
        <f aca="false">Inputs!$B$5*D5279</f>
        <v>60999.9999999999</v>
      </c>
      <c r="H5279" s="29" t="n">
        <f aca="false">Inputs!$B$6*E5279</f>
        <v>-6499.99999999977</v>
      </c>
      <c r="I5279" s="29" t="n">
        <f aca="false">G5279+H5279</f>
        <v>54500.0000000002</v>
      </c>
      <c r="J5279" s="29" t="n">
        <f aca="false">J5278+I5279</f>
        <v>2390000</v>
      </c>
    </row>
    <row r="5280" customFormat="false" ht="15" hidden="false" customHeight="false" outlineLevel="0" collapsed="false">
      <c r="A5280" s="26" t="n">
        <v>45163</v>
      </c>
      <c r="B5280" s="27" t="n">
        <v>80.47</v>
      </c>
      <c r="C5280" s="27" t="n">
        <v>85.42</v>
      </c>
      <c r="D5280" s="28" t="n">
        <f aca="false">B5280-B5279</f>
        <v>0.950000000000003</v>
      </c>
      <c r="E5280" s="28" t="n">
        <f aca="false">C5280-C5279</f>
        <v>1.35000000000001</v>
      </c>
      <c r="F5280" s="29" t="n">
        <f aca="false">Inputs!$B$5*B5280+Inputs!$B$6*C5280</f>
        <v>3776000</v>
      </c>
      <c r="G5280" s="29" t="n">
        <f aca="false">Inputs!$B$5*D5280</f>
        <v>95000.0000000003</v>
      </c>
      <c r="H5280" s="29" t="n">
        <f aca="false">Inputs!$B$6*E5280</f>
        <v>-67500.0000000004</v>
      </c>
      <c r="I5280" s="29" t="n">
        <f aca="false">G5280+H5280</f>
        <v>27499.9999999999</v>
      </c>
      <c r="J5280" s="29" t="n">
        <f aca="false">J5279+I5280</f>
        <v>2417500</v>
      </c>
    </row>
    <row r="5281" customFormat="false" ht="15" hidden="false" customHeight="false" outlineLevel="0" collapsed="false">
      <c r="A5281" s="26" t="n">
        <v>45167</v>
      </c>
      <c r="B5281" s="27" t="n">
        <v>81.14</v>
      </c>
      <c r="C5281" s="27" t="n">
        <v>86.37</v>
      </c>
      <c r="D5281" s="28" t="n">
        <f aca="false">B5281-B5280</f>
        <v>0.670000000000002</v>
      </c>
      <c r="E5281" s="28" t="n">
        <f aca="false">C5281-C5280</f>
        <v>0.950000000000003</v>
      </c>
      <c r="F5281" s="29" t="n">
        <f aca="false">Inputs!$B$5*B5281+Inputs!$B$6*C5281</f>
        <v>3795500</v>
      </c>
      <c r="G5281" s="29" t="n">
        <f aca="false">Inputs!$B$5*D5281</f>
        <v>67000.0000000002</v>
      </c>
      <c r="H5281" s="29" t="n">
        <f aca="false">Inputs!$B$6*E5281</f>
        <v>-47500.0000000001</v>
      </c>
      <c r="I5281" s="29" t="n">
        <f aca="false">G5281+H5281</f>
        <v>19500</v>
      </c>
      <c r="J5281" s="29" t="n">
        <f aca="false">J5280+I5281</f>
        <v>2437000</v>
      </c>
    </row>
    <row r="5282" customFormat="false" ht="15" hidden="false" customHeight="false" outlineLevel="0" collapsed="false">
      <c r="A5282" s="26" t="n">
        <v>45168</v>
      </c>
      <c r="B5282" s="27" t="n">
        <v>81.64</v>
      </c>
      <c r="C5282" s="27" t="n">
        <v>86.62</v>
      </c>
      <c r="D5282" s="28" t="n">
        <f aca="false">B5282-B5281</f>
        <v>0.5</v>
      </c>
      <c r="E5282" s="28" t="n">
        <f aca="false">C5282-C5281</f>
        <v>0.25</v>
      </c>
      <c r="F5282" s="29" t="n">
        <f aca="false">Inputs!$B$5*B5282+Inputs!$B$6*C5282</f>
        <v>3833000</v>
      </c>
      <c r="G5282" s="29" t="n">
        <f aca="false">Inputs!$B$5*D5282</f>
        <v>50000</v>
      </c>
      <c r="H5282" s="29" t="n">
        <f aca="false">Inputs!$B$6*E5282</f>
        <v>-12500</v>
      </c>
      <c r="I5282" s="29" t="n">
        <f aca="false">G5282+H5282</f>
        <v>37500</v>
      </c>
      <c r="J5282" s="29" t="n">
        <f aca="false">J5281+I5282</f>
        <v>2474500</v>
      </c>
    </row>
    <row r="5283" customFormat="false" ht="15" hidden="false" customHeight="false" outlineLevel="0" collapsed="false">
      <c r="A5283" s="26" t="n">
        <v>45169</v>
      </c>
      <c r="B5283" s="27" t="n">
        <v>83.55</v>
      </c>
      <c r="C5283" s="27" t="n">
        <v>87.29</v>
      </c>
      <c r="D5283" s="28" t="n">
        <f aca="false">B5283-B5282</f>
        <v>1.91</v>
      </c>
      <c r="E5283" s="28" t="n">
        <f aca="false">C5283-C5282</f>
        <v>0.670000000000002</v>
      </c>
      <c r="F5283" s="29" t="n">
        <f aca="false">Inputs!$B$5*B5283+Inputs!$B$6*C5283</f>
        <v>3990500</v>
      </c>
      <c r="G5283" s="29" t="n">
        <f aca="false">Inputs!$B$5*D5283</f>
        <v>191000</v>
      </c>
      <c r="H5283" s="29" t="n">
        <f aca="false">Inputs!$B$6*E5283</f>
        <v>-33500.0000000001</v>
      </c>
      <c r="I5283" s="29" t="n">
        <f aca="false">G5283+H5283</f>
        <v>157500</v>
      </c>
      <c r="J5283" s="29" t="n">
        <f aca="false">J5282+I5283</f>
        <v>2632000</v>
      </c>
    </row>
    <row r="5284" customFormat="false" ht="15" hidden="false" customHeight="false" outlineLevel="0" collapsed="false">
      <c r="A5284" s="26" t="n">
        <v>45170</v>
      </c>
      <c r="B5284" s="27" t="n">
        <v>85.52</v>
      </c>
      <c r="C5284" s="27" t="n">
        <v>89.98</v>
      </c>
      <c r="D5284" s="28" t="n">
        <f aca="false">B5284-B5283</f>
        <v>1.97</v>
      </c>
      <c r="E5284" s="28" t="n">
        <f aca="false">C5284-C5283</f>
        <v>2.69</v>
      </c>
      <c r="F5284" s="29" t="n">
        <f aca="false">Inputs!$B$5*B5284+Inputs!$B$6*C5284</f>
        <v>4053000</v>
      </c>
      <c r="G5284" s="29" t="n">
        <f aca="false">Inputs!$B$5*D5284</f>
        <v>197000</v>
      </c>
      <c r="H5284" s="29" t="n">
        <f aca="false">Inputs!$B$6*E5284</f>
        <v>-134500</v>
      </c>
      <c r="I5284" s="29" t="n">
        <f aca="false">G5284+H5284</f>
        <v>62500</v>
      </c>
      <c r="J5284" s="29" t="n">
        <f aca="false">J5283+I5284</f>
        <v>2694500</v>
      </c>
    </row>
    <row r="5285" customFormat="false" ht="15" hidden="false" customHeight="false" outlineLevel="0" collapsed="false">
      <c r="A5285" s="26" t="n">
        <v>45174</v>
      </c>
      <c r="B5285" s="27" t="n">
        <v>86.74</v>
      </c>
      <c r="C5285" s="27" t="n">
        <v>91.25</v>
      </c>
      <c r="D5285" s="28" t="n">
        <f aca="false">B5285-B5284</f>
        <v>1.22</v>
      </c>
      <c r="E5285" s="28" t="n">
        <f aca="false">C5285-C5284</f>
        <v>1.27</v>
      </c>
      <c r="F5285" s="29" t="n">
        <f aca="false">Inputs!$B$5*B5285+Inputs!$B$6*C5285</f>
        <v>4111500</v>
      </c>
      <c r="G5285" s="29" t="n">
        <f aca="false">Inputs!$B$5*D5285</f>
        <v>122000</v>
      </c>
      <c r="H5285" s="29" t="n">
        <f aca="false">Inputs!$B$6*E5285</f>
        <v>-63499.9999999998</v>
      </c>
      <c r="I5285" s="29" t="n">
        <f aca="false">G5285+H5285</f>
        <v>58500.0000000001</v>
      </c>
      <c r="J5285" s="29" t="n">
        <f aca="false">J5284+I5285</f>
        <v>2753000</v>
      </c>
    </row>
    <row r="5286" customFormat="false" ht="15" hidden="false" customHeight="false" outlineLevel="0" collapsed="false">
      <c r="A5286" s="26" t="n">
        <v>45175</v>
      </c>
      <c r="B5286" s="27" t="n">
        <v>87.55</v>
      </c>
      <c r="C5286" s="27" t="n">
        <v>91.79</v>
      </c>
      <c r="D5286" s="28" t="n">
        <f aca="false">B5286-B5285</f>
        <v>0.810000000000002</v>
      </c>
      <c r="E5286" s="28" t="n">
        <f aca="false">C5286-C5285</f>
        <v>0.540000000000006</v>
      </c>
      <c r="F5286" s="29" t="n">
        <f aca="false">Inputs!$B$5*B5286+Inputs!$B$6*C5286</f>
        <v>4165500</v>
      </c>
      <c r="G5286" s="29" t="n">
        <f aca="false">Inputs!$B$5*D5286</f>
        <v>81000.0000000002</v>
      </c>
      <c r="H5286" s="29" t="n">
        <f aca="false">Inputs!$B$6*E5286</f>
        <v>-27000.0000000003</v>
      </c>
      <c r="I5286" s="29" t="n">
        <f aca="false">G5286+H5286</f>
        <v>53999.9999999999</v>
      </c>
      <c r="J5286" s="29" t="n">
        <f aca="false">J5285+I5286</f>
        <v>2807000</v>
      </c>
    </row>
    <row r="5287" customFormat="false" ht="15" hidden="false" customHeight="false" outlineLevel="0" collapsed="false">
      <c r="A5287" s="26" t="n">
        <v>45176</v>
      </c>
      <c r="B5287" s="27" t="n">
        <v>86.87</v>
      </c>
      <c r="C5287" s="27" t="n">
        <v>91.16</v>
      </c>
      <c r="D5287" s="28" t="n">
        <f aca="false">B5287-B5286</f>
        <v>-0.679999999999993</v>
      </c>
      <c r="E5287" s="28" t="n">
        <f aca="false">C5287-C5286</f>
        <v>-0.63000000000001</v>
      </c>
      <c r="F5287" s="29" t="n">
        <f aca="false">Inputs!$B$5*B5287+Inputs!$B$6*C5287</f>
        <v>4129000</v>
      </c>
      <c r="G5287" s="29" t="n">
        <f aca="false">Inputs!$B$5*D5287</f>
        <v>-67999.9999999993</v>
      </c>
      <c r="H5287" s="29" t="n">
        <f aca="false">Inputs!$B$6*E5287</f>
        <v>31500.0000000005</v>
      </c>
      <c r="I5287" s="29" t="n">
        <f aca="false">G5287+H5287</f>
        <v>-36499.9999999988</v>
      </c>
      <c r="J5287" s="29" t="n">
        <f aca="false">J5286+I5287</f>
        <v>2770500</v>
      </c>
    </row>
    <row r="5288" customFormat="false" ht="15" hidden="false" customHeight="false" outlineLevel="0" collapsed="false">
      <c r="A5288" s="26" t="n">
        <v>45177</v>
      </c>
      <c r="B5288" s="27" t="n">
        <v>87.51</v>
      </c>
      <c r="C5288" s="27" t="n">
        <v>91.85</v>
      </c>
      <c r="D5288" s="28" t="n">
        <f aca="false">B5288-B5287</f>
        <v>0.640000000000001</v>
      </c>
      <c r="E5288" s="28" t="n">
        <f aca="false">C5288-C5287</f>
        <v>0.689999999999998</v>
      </c>
      <c r="F5288" s="29" t="n">
        <f aca="false">Inputs!$B$5*B5288+Inputs!$B$6*C5288</f>
        <v>4158500</v>
      </c>
      <c r="G5288" s="29" t="n">
        <f aca="false">Inputs!$B$5*D5288</f>
        <v>64000.0000000001</v>
      </c>
      <c r="H5288" s="29" t="n">
        <f aca="false">Inputs!$B$6*E5288</f>
        <v>-34499.9999999999</v>
      </c>
      <c r="I5288" s="29" t="n">
        <f aca="false">G5288+H5288</f>
        <v>29500.0000000002</v>
      </c>
      <c r="J5288" s="29" t="n">
        <f aca="false">J5287+I5288</f>
        <v>2800000</v>
      </c>
    </row>
    <row r="5289" customFormat="false" ht="15" hidden="false" customHeight="false" outlineLevel="0" collapsed="false">
      <c r="A5289" s="26" t="n">
        <v>45180</v>
      </c>
      <c r="B5289" s="27" t="n">
        <v>87.3</v>
      </c>
      <c r="C5289" s="27" t="n">
        <v>91.97</v>
      </c>
      <c r="D5289" s="28" t="n">
        <f aca="false">B5289-B5288</f>
        <v>-0.210000000000008</v>
      </c>
      <c r="E5289" s="28" t="n">
        <f aca="false">C5289-C5288</f>
        <v>0.120000000000005</v>
      </c>
      <c r="F5289" s="29" t="n">
        <f aca="false">Inputs!$B$5*B5289+Inputs!$B$6*C5289</f>
        <v>4131500</v>
      </c>
      <c r="G5289" s="29" t="n">
        <f aca="false">Inputs!$B$5*D5289</f>
        <v>-21000.0000000008</v>
      </c>
      <c r="H5289" s="29" t="n">
        <f aca="false">Inputs!$B$6*E5289</f>
        <v>-6000.00000000023</v>
      </c>
      <c r="I5289" s="29" t="n">
        <f aca="false">G5289+H5289</f>
        <v>-27000.000000001</v>
      </c>
      <c r="J5289" s="29" t="n">
        <f aca="false">J5288+I5289</f>
        <v>2773000</v>
      </c>
    </row>
    <row r="5290" customFormat="false" ht="15" hidden="false" customHeight="false" outlineLevel="0" collapsed="false">
      <c r="A5290" s="26" t="n">
        <v>45181</v>
      </c>
      <c r="B5290" s="27" t="n">
        <v>88.87</v>
      </c>
      <c r="C5290" s="27" t="n">
        <v>93.58</v>
      </c>
      <c r="D5290" s="28" t="n">
        <f aca="false">B5290-B5289</f>
        <v>1.57000000000001</v>
      </c>
      <c r="E5290" s="28" t="n">
        <f aca="false">C5290-C5289</f>
        <v>1.61</v>
      </c>
      <c r="F5290" s="29" t="n">
        <f aca="false">Inputs!$B$5*B5290+Inputs!$B$6*C5290</f>
        <v>4208000</v>
      </c>
      <c r="G5290" s="29" t="n">
        <f aca="false">Inputs!$B$5*D5290</f>
        <v>157000.000000001</v>
      </c>
      <c r="H5290" s="29" t="n">
        <f aca="false">Inputs!$B$6*E5290</f>
        <v>-80500</v>
      </c>
      <c r="I5290" s="29" t="n">
        <f aca="false">G5290+H5290</f>
        <v>76500.0000000008</v>
      </c>
      <c r="J5290" s="29" t="n">
        <f aca="false">J5289+I5290</f>
        <v>2849500</v>
      </c>
    </row>
    <row r="5291" customFormat="false" ht="15" hidden="false" customHeight="false" outlineLevel="0" collapsed="false">
      <c r="A5291" s="26" t="n">
        <v>45182</v>
      </c>
      <c r="B5291" s="27" t="n">
        <v>88.59</v>
      </c>
      <c r="C5291" s="27" t="n">
        <v>93.04</v>
      </c>
      <c r="D5291" s="28" t="n">
        <f aca="false">B5291-B5290</f>
        <v>-0.280000000000001</v>
      </c>
      <c r="E5291" s="28" t="n">
        <f aca="false">C5291-C5290</f>
        <v>-0.539999999999992</v>
      </c>
      <c r="F5291" s="29" t="n">
        <f aca="false">Inputs!$B$5*B5291+Inputs!$B$6*C5291</f>
        <v>4207000</v>
      </c>
      <c r="G5291" s="29" t="n">
        <f aca="false">Inputs!$B$5*D5291</f>
        <v>-28000.0000000001</v>
      </c>
      <c r="H5291" s="29" t="n">
        <f aca="false">Inputs!$B$6*E5291</f>
        <v>26999.9999999996</v>
      </c>
      <c r="I5291" s="29" t="n">
        <f aca="false">G5291+H5291</f>
        <v>-1000.00000000051</v>
      </c>
      <c r="J5291" s="29" t="n">
        <f aca="false">J5290+I5291</f>
        <v>2848500</v>
      </c>
    </row>
    <row r="5292" customFormat="false" ht="15" hidden="false" customHeight="false" outlineLevel="0" collapsed="false">
      <c r="A5292" s="26" t="n">
        <v>45183</v>
      </c>
      <c r="B5292" s="27" t="n">
        <v>90.13</v>
      </c>
      <c r="C5292" s="27" t="n">
        <v>95.2</v>
      </c>
      <c r="D5292" s="28" t="n">
        <f aca="false">B5292-B5291</f>
        <v>1.53999999999999</v>
      </c>
      <c r="E5292" s="28" t="n">
        <f aca="false">C5292-C5291</f>
        <v>2.16</v>
      </c>
      <c r="F5292" s="29" t="n">
        <f aca="false">Inputs!$B$5*B5292+Inputs!$B$6*C5292</f>
        <v>4253000</v>
      </c>
      <c r="G5292" s="29" t="n">
        <f aca="false">Inputs!$B$5*D5292</f>
        <v>153999.999999999</v>
      </c>
      <c r="H5292" s="29" t="n">
        <f aca="false">Inputs!$B$6*E5292</f>
        <v>-108000</v>
      </c>
      <c r="I5292" s="29" t="n">
        <f aca="false">G5292+H5292</f>
        <v>45999.9999999994</v>
      </c>
      <c r="J5292" s="29" t="n">
        <f aca="false">J5291+I5292</f>
        <v>2894500</v>
      </c>
    </row>
    <row r="5293" customFormat="false" ht="15" hidden="false" customHeight="false" outlineLevel="0" collapsed="false">
      <c r="A5293" s="26" t="n">
        <v>45184</v>
      </c>
      <c r="B5293" s="27" t="n">
        <v>90.83</v>
      </c>
      <c r="C5293" s="27" t="n">
        <v>95.55</v>
      </c>
      <c r="D5293" s="28" t="n">
        <f aca="false">B5293-B5292</f>
        <v>0.700000000000003</v>
      </c>
      <c r="E5293" s="28" t="n">
        <f aca="false">C5293-C5292</f>
        <v>0.349999999999994</v>
      </c>
      <c r="F5293" s="29" t="n">
        <f aca="false">Inputs!$B$5*B5293+Inputs!$B$6*C5293</f>
        <v>4305500</v>
      </c>
      <c r="G5293" s="29" t="n">
        <f aca="false">Inputs!$B$5*D5293</f>
        <v>70000.0000000003</v>
      </c>
      <c r="H5293" s="29" t="n">
        <f aca="false">Inputs!$B$6*E5293</f>
        <v>-17499.9999999997</v>
      </c>
      <c r="I5293" s="29" t="n">
        <f aca="false">G5293+H5293</f>
        <v>52500.0000000006</v>
      </c>
      <c r="J5293" s="29" t="n">
        <f aca="false">J5292+I5293</f>
        <v>2947000</v>
      </c>
    </row>
    <row r="5294" customFormat="false" ht="15" hidden="false" customHeight="false" outlineLevel="0" collapsed="false">
      <c r="A5294" s="26" t="n">
        <v>45187</v>
      </c>
      <c r="B5294" s="27" t="n">
        <v>91.47</v>
      </c>
      <c r="C5294" s="27" t="n">
        <v>95.95</v>
      </c>
      <c r="D5294" s="28" t="n">
        <f aca="false">B5294-B5293</f>
        <v>0.640000000000001</v>
      </c>
      <c r="E5294" s="28" t="n">
        <f aca="false">C5294-C5293</f>
        <v>0.400000000000006</v>
      </c>
      <c r="F5294" s="29" t="n">
        <f aca="false">Inputs!$B$5*B5294+Inputs!$B$6*C5294</f>
        <v>4349500</v>
      </c>
      <c r="G5294" s="29" t="n">
        <f aca="false">Inputs!$B$5*D5294</f>
        <v>64000.0000000001</v>
      </c>
      <c r="H5294" s="29" t="n">
        <f aca="false">Inputs!$B$6*E5294</f>
        <v>-20000.0000000003</v>
      </c>
      <c r="I5294" s="29" t="n">
        <f aca="false">G5294+H5294</f>
        <v>43999.9999999998</v>
      </c>
      <c r="J5294" s="29" t="n">
        <f aca="false">J5293+I5294</f>
        <v>2991000</v>
      </c>
    </row>
    <row r="5295" customFormat="false" ht="15" hidden="false" customHeight="false" outlineLevel="0" collapsed="false">
      <c r="A5295" s="26" t="n">
        <v>45188</v>
      </c>
      <c r="B5295" s="27" t="n">
        <v>91.16</v>
      </c>
      <c r="C5295" s="27" t="n">
        <v>96.11</v>
      </c>
      <c r="D5295" s="28" t="n">
        <f aca="false">B5295-B5294</f>
        <v>-0.310000000000002</v>
      </c>
      <c r="E5295" s="28" t="n">
        <f aca="false">C5295-C5294</f>
        <v>0.159999999999997</v>
      </c>
      <c r="F5295" s="29" t="n">
        <f aca="false">Inputs!$B$5*B5295+Inputs!$B$6*C5295</f>
        <v>4310500</v>
      </c>
      <c r="G5295" s="29" t="n">
        <f aca="false">Inputs!$B$5*D5295</f>
        <v>-31000.0000000002</v>
      </c>
      <c r="H5295" s="29" t="n">
        <f aca="false">Inputs!$B$6*E5295</f>
        <v>-7999.99999999983</v>
      </c>
      <c r="I5295" s="29" t="n">
        <f aca="false">G5295+H5295</f>
        <v>-39000.0000000001</v>
      </c>
      <c r="J5295" s="29" t="n">
        <f aca="false">J5294+I5295</f>
        <v>2952000</v>
      </c>
    </row>
    <row r="5296" customFormat="false" ht="15" hidden="false" customHeight="false" outlineLevel="0" collapsed="false">
      <c r="A5296" s="26" t="n">
        <v>45189</v>
      </c>
      <c r="B5296" s="27" t="n">
        <v>89.2</v>
      </c>
      <c r="C5296" s="27" t="n">
        <v>94.56</v>
      </c>
      <c r="D5296" s="28" t="n">
        <f aca="false">B5296-B5295</f>
        <v>-1.95999999999999</v>
      </c>
      <c r="E5296" s="28" t="n">
        <f aca="false">C5296-C5295</f>
        <v>-1.55</v>
      </c>
      <c r="F5296" s="29" t="n">
        <f aca="false">Inputs!$B$5*B5296+Inputs!$B$6*C5296</f>
        <v>4192000</v>
      </c>
      <c r="G5296" s="29" t="n">
        <f aca="false">Inputs!$B$5*D5296</f>
        <v>-195999.999999999</v>
      </c>
      <c r="H5296" s="29" t="n">
        <f aca="false">Inputs!$B$6*E5296</f>
        <v>77499.9999999999</v>
      </c>
      <c r="I5296" s="29" t="n">
        <f aca="false">G5296+H5296</f>
        <v>-118500</v>
      </c>
      <c r="J5296" s="29" t="n">
        <f aca="false">J5295+I5296</f>
        <v>2833500</v>
      </c>
    </row>
    <row r="5297" customFormat="false" ht="15" hidden="false" customHeight="false" outlineLevel="0" collapsed="false">
      <c r="A5297" s="26" t="n">
        <v>45190</v>
      </c>
      <c r="B5297" s="27" t="n">
        <v>89.56</v>
      </c>
      <c r="C5297" s="27" t="n">
        <v>93.7</v>
      </c>
      <c r="D5297" s="28" t="n">
        <f aca="false">B5297-B5296</f>
        <v>0.359999999999999</v>
      </c>
      <c r="E5297" s="28" t="n">
        <f aca="false">C5297-C5296</f>
        <v>-0.859999999999999</v>
      </c>
      <c r="F5297" s="29" t="n">
        <f aca="false">Inputs!$B$5*B5297+Inputs!$B$6*C5297</f>
        <v>4271000</v>
      </c>
      <c r="G5297" s="29" t="n">
        <f aca="false">Inputs!$B$5*D5297</f>
        <v>35999.9999999999</v>
      </c>
      <c r="H5297" s="29" t="n">
        <f aca="false">Inputs!$B$6*E5297</f>
        <v>43000</v>
      </c>
      <c r="I5297" s="29" t="n">
        <f aca="false">G5297+H5297</f>
        <v>78999.9999999999</v>
      </c>
      <c r="J5297" s="29" t="n">
        <f aca="false">J5296+I5297</f>
        <v>2912500</v>
      </c>
    </row>
    <row r="5298" customFormat="false" ht="15" hidden="false" customHeight="false" outlineLevel="0" collapsed="false">
      <c r="A5298" s="26" t="n">
        <v>45191</v>
      </c>
      <c r="B5298" s="27" t="n">
        <v>90</v>
      </c>
      <c r="C5298" s="27" t="n">
        <v>93.99</v>
      </c>
      <c r="D5298" s="28" t="n">
        <f aca="false">B5298-B5297</f>
        <v>0.439999999999998</v>
      </c>
      <c r="E5298" s="28" t="n">
        <f aca="false">C5298-C5297</f>
        <v>0.289999999999992</v>
      </c>
      <c r="F5298" s="29" t="n">
        <f aca="false">Inputs!$B$5*B5298+Inputs!$B$6*C5298</f>
        <v>4300500</v>
      </c>
      <c r="G5298" s="29" t="n">
        <f aca="false">Inputs!$B$5*D5298</f>
        <v>43999.9999999998</v>
      </c>
      <c r="H5298" s="29" t="n">
        <f aca="false">Inputs!$B$6*E5298</f>
        <v>-14499.9999999996</v>
      </c>
      <c r="I5298" s="29" t="n">
        <f aca="false">G5298+H5298</f>
        <v>29500.0000000002</v>
      </c>
      <c r="J5298" s="29" t="n">
        <f aca="false">J5297+I5298</f>
        <v>2942000</v>
      </c>
    </row>
    <row r="5299" customFormat="false" ht="15" hidden="false" customHeight="false" outlineLevel="0" collapsed="false">
      <c r="A5299" s="26" t="n">
        <v>45194</v>
      </c>
      <c r="B5299" s="27" t="n">
        <v>89.68</v>
      </c>
      <c r="C5299" s="27" t="n">
        <v>94.01</v>
      </c>
      <c r="D5299" s="28" t="n">
        <f aca="false">B5299-B5298</f>
        <v>-0.319999999999993</v>
      </c>
      <c r="E5299" s="28" t="n">
        <f aca="false">C5299-C5298</f>
        <v>0.0200000000000102</v>
      </c>
      <c r="F5299" s="29" t="n">
        <f aca="false">Inputs!$B$5*B5299+Inputs!$B$6*C5299</f>
        <v>4267500</v>
      </c>
      <c r="G5299" s="29" t="n">
        <f aca="false">Inputs!$B$5*D5299</f>
        <v>-31999.9999999993</v>
      </c>
      <c r="H5299" s="29" t="n">
        <f aca="false">Inputs!$B$6*E5299</f>
        <v>-1000.00000000051</v>
      </c>
      <c r="I5299" s="29" t="n">
        <f aca="false">G5299+H5299</f>
        <v>-32999.9999999998</v>
      </c>
      <c r="J5299" s="29" t="n">
        <f aca="false">J5298+I5299</f>
        <v>2909000</v>
      </c>
    </row>
    <row r="5300" customFormat="false" ht="15" hidden="false" customHeight="false" outlineLevel="0" collapsed="false">
      <c r="A5300" s="26" t="n">
        <v>45195</v>
      </c>
      <c r="B5300" s="27" t="n">
        <v>91.43</v>
      </c>
      <c r="C5300" s="27" t="n">
        <v>94.46</v>
      </c>
      <c r="D5300" s="28" t="n">
        <f aca="false">B5300-B5299</f>
        <v>1.75</v>
      </c>
      <c r="E5300" s="28" t="n">
        <f aca="false">C5300-C5299</f>
        <v>0.449999999999989</v>
      </c>
      <c r="F5300" s="29" t="n">
        <f aca="false">Inputs!$B$5*B5300+Inputs!$B$6*C5300</f>
        <v>4420000</v>
      </c>
      <c r="G5300" s="29" t="n">
        <f aca="false">Inputs!$B$5*D5300</f>
        <v>175000</v>
      </c>
      <c r="H5300" s="29" t="n">
        <f aca="false">Inputs!$B$6*E5300</f>
        <v>-22499.9999999994</v>
      </c>
      <c r="I5300" s="29" t="n">
        <f aca="false">G5300+H5300</f>
        <v>152500.000000001</v>
      </c>
      <c r="J5300" s="29" t="n">
        <f aca="false">J5299+I5300</f>
        <v>3061500</v>
      </c>
    </row>
    <row r="5301" customFormat="false" ht="15" hidden="false" customHeight="false" outlineLevel="0" collapsed="false">
      <c r="A5301" s="26" t="n">
        <v>45196</v>
      </c>
      <c r="B5301" s="27" t="n">
        <v>93.67</v>
      </c>
      <c r="C5301" s="27" t="n">
        <v>97.1</v>
      </c>
      <c r="D5301" s="28" t="n">
        <f aca="false">B5301-B5300</f>
        <v>2.24</v>
      </c>
      <c r="E5301" s="28" t="n">
        <f aca="false">C5301-C5300</f>
        <v>2.64</v>
      </c>
      <c r="F5301" s="29" t="n">
        <f aca="false">Inputs!$B$5*B5301+Inputs!$B$6*C5301</f>
        <v>4512000</v>
      </c>
      <c r="G5301" s="29" t="n">
        <f aca="false">Inputs!$B$5*D5301</f>
        <v>223999.999999999</v>
      </c>
      <c r="H5301" s="29" t="n">
        <f aca="false">Inputs!$B$6*E5301</f>
        <v>-132000</v>
      </c>
      <c r="I5301" s="29" t="n">
        <f aca="false">G5301+H5301</f>
        <v>91999.9999999995</v>
      </c>
      <c r="J5301" s="29" t="n">
        <f aca="false">J5300+I5301</f>
        <v>3153500</v>
      </c>
    </row>
    <row r="5302" customFormat="false" ht="15" hidden="false" customHeight="false" outlineLevel="0" collapsed="false">
      <c r="A5302" s="26" t="n">
        <v>45197</v>
      </c>
      <c r="B5302" s="27" t="n">
        <v>91.65</v>
      </c>
      <c r="C5302" s="27" t="n">
        <v>96.64</v>
      </c>
      <c r="D5302" s="28" t="n">
        <f aca="false">B5302-B5301</f>
        <v>-2.02</v>
      </c>
      <c r="E5302" s="28" t="n">
        <f aca="false">C5302-C5301</f>
        <v>-0.459999999999994</v>
      </c>
      <c r="F5302" s="29" t="n">
        <f aca="false">Inputs!$B$5*B5302+Inputs!$B$6*C5302</f>
        <v>4333000</v>
      </c>
      <c r="G5302" s="29" t="n">
        <f aca="false">Inputs!$B$5*D5302</f>
        <v>-202000</v>
      </c>
      <c r="H5302" s="29" t="n">
        <f aca="false">Inputs!$B$6*E5302</f>
        <v>22999.9999999997</v>
      </c>
      <c r="I5302" s="29" t="n">
        <f aca="false">G5302+H5302</f>
        <v>-179000</v>
      </c>
      <c r="J5302" s="29" t="n">
        <f aca="false">J5301+I5302</f>
        <v>2974500</v>
      </c>
    </row>
    <row r="5303" customFormat="false" ht="15" hidden="false" customHeight="false" outlineLevel="0" collapsed="false">
      <c r="A5303" s="26" t="n">
        <v>45198</v>
      </c>
      <c r="B5303" s="27" t="n">
        <v>90.77</v>
      </c>
      <c r="C5303" s="27" t="n">
        <v>95.86</v>
      </c>
      <c r="D5303" s="28" t="n">
        <f aca="false">B5303-B5302</f>
        <v>-0.88000000000001</v>
      </c>
      <c r="E5303" s="28" t="n">
        <f aca="false">C5303-C5302</f>
        <v>-0.780000000000001</v>
      </c>
      <c r="F5303" s="29" t="n">
        <f aca="false">Inputs!$B$5*B5303+Inputs!$B$6*C5303</f>
        <v>4284000</v>
      </c>
      <c r="G5303" s="29" t="n">
        <f aca="false">Inputs!$B$5*D5303</f>
        <v>-88000.000000001</v>
      </c>
      <c r="H5303" s="29" t="n">
        <f aca="false">Inputs!$B$6*E5303</f>
        <v>39000.0000000001</v>
      </c>
      <c r="I5303" s="29" t="n">
        <f aca="false">G5303+H5303</f>
        <v>-49000.0000000009</v>
      </c>
      <c r="J5303" s="29" t="n">
        <f aca="false">J5302+I5303</f>
        <v>2925500</v>
      </c>
    </row>
    <row r="5304" customFormat="false" ht="15" hidden="false" customHeight="false" outlineLevel="0" collapsed="false">
      <c r="A5304" s="26" t="n">
        <v>45201</v>
      </c>
      <c r="B5304" s="27" t="n">
        <v>88.81</v>
      </c>
      <c r="C5304" s="27" t="n">
        <v>91.21</v>
      </c>
      <c r="D5304" s="28" t="n">
        <f aca="false">B5304-B5303</f>
        <v>-1.95999999999999</v>
      </c>
      <c r="E5304" s="28" t="n">
        <f aca="false">C5304-C5303</f>
        <v>-4.65000000000001</v>
      </c>
      <c r="F5304" s="29" t="n">
        <f aca="false">Inputs!$B$5*B5304+Inputs!$B$6*C5304</f>
        <v>4320500</v>
      </c>
      <c r="G5304" s="29" t="n">
        <f aca="false">Inputs!$B$5*D5304</f>
        <v>-195999.999999999</v>
      </c>
      <c r="H5304" s="29" t="n">
        <f aca="false">Inputs!$B$6*E5304</f>
        <v>232500</v>
      </c>
      <c r="I5304" s="29" t="n">
        <f aca="false">G5304+H5304</f>
        <v>36500.0000000009</v>
      </c>
      <c r="J5304" s="29" t="n">
        <f aca="false">J5303+I5304</f>
        <v>2962000</v>
      </c>
    </row>
    <row r="5305" customFormat="false" ht="15" hidden="false" customHeight="false" outlineLevel="0" collapsed="false">
      <c r="A5305" s="26" t="n">
        <v>45202</v>
      </c>
      <c r="B5305" s="27" t="n">
        <v>89.26</v>
      </c>
      <c r="C5305" s="27" t="n">
        <v>94.46</v>
      </c>
      <c r="D5305" s="28" t="n">
        <f aca="false">B5305-B5304</f>
        <v>0.450000000000003</v>
      </c>
      <c r="E5305" s="28" t="n">
        <f aca="false">C5305-C5304</f>
        <v>3.25</v>
      </c>
      <c r="F5305" s="29" t="n">
        <f aca="false">Inputs!$B$5*B5305+Inputs!$B$6*C5305</f>
        <v>4203000</v>
      </c>
      <c r="G5305" s="29" t="n">
        <f aca="false">Inputs!$B$5*D5305</f>
        <v>45000.0000000003</v>
      </c>
      <c r="H5305" s="29" t="n">
        <f aca="false">Inputs!$B$6*E5305</f>
        <v>-162500</v>
      </c>
      <c r="I5305" s="29" t="n">
        <f aca="false">G5305+H5305</f>
        <v>-117500</v>
      </c>
      <c r="J5305" s="29" t="n">
        <f aca="false">J5304+I5305</f>
        <v>2844500</v>
      </c>
    </row>
    <row r="5306" customFormat="false" ht="15" hidden="false" customHeight="false" outlineLevel="0" collapsed="false">
      <c r="A5306" s="26" t="n">
        <v>45203</v>
      </c>
      <c r="B5306" s="27" t="n">
        <v>84.32</v>
      </c>
      <c r="C5306" s="27" t="n">
        <v>89.83</v>
      </c>
      <c r="D5306" s="28" t="n">
        <f aca="false">B5306-B5305</f>
        <v>-4.94000000000001</v>
      </c>
      <c r="E5306" s="28" t="n">
        <f aca="false">C5306-C5305</f>
        <v>-4.63</v>
      </c>
      <c r="F5306" s="29" t="n">
        <f aca="false">Inputs!$B$5*B5306+Inputs!$B$6*C5306</f>
        <v>3940500</v>
      </c>
      <c r="G5306" s="29" t="n">
        <f aca="false">Inputs!$B$5*D5306</f>
        <v>-494000.000000001</v>
      </c>
      <c r="H5306" s="29" t="n">
        <f aca="false">Inputs!$B$6*E5306</f>
        <v>231500</v>
      </c>
      <c r="I5306" s="29" t="n">
        <f aca="false">G5306+H5306</f>
        <v>-262500.000000001</v>
      </c>
      <c r="J5306" s="29" t="n">
        <f aca="false">J5305+I5306</f>
        <v>2582000</v>
      </c>
    </row>
    <row r="5307" customFormat="false" ht="15" hidden="false" customHeight="false" outlineLevel="0" collapsed="false">
      <c r="A5307" s="26" t="n">
        <v>45204</v>
      </c>
      <c r="B5307" s="27" t="n">
        <v>82.3</v>
      </c>
      <c r="C5307" s="27" t="n">
        <v>88.28</v>
      </c>
      <c r="D5307" s="28" t="n">
        <f aca="false">B5307-B5306</f>
        <v>-2.02</v>
      </c>
      <c r="E5307" s="28" t="n">
        <f aca="false">C5307-C5306</f>
        <v>-1.55</v>
      </c>
      <c r="F5307" s="29" t="n">
        <f aca="false">Inputs!$B$5*B5307+Inputs!$B$6*C5307</f>
        <v>3816000</v>
      </c>
      <c r="G5307" s="29" t="n">
        <f aca="false">Inputs!$B$5*D5307</f>
        <v>-202000</v>
      </c>
      <c r="H5307" s="29" t="n">
        <f aca="false">Inputs!$B$6*E5307</f>
        <v>77499.9999999999</v>
      </c>
      <c r="I5307" s="29" t="n">
        <f aca="false">G5307+H5307</f>
        <v>-124500</v>
      </c>
      <c r="J5307" s="29" t="n">
        <f aca="false">J5306+I5307</f>
        <v>2457500</v>
      </c>
    </row>
    <row r="5308" customFormat="false" ht="15" hidden="false" customHeight="false" outlineLevel="0" collapsed="false">
      <c r="A5308" s="26" t="n">
        <v>45205</v>
      </c>
      <c r="B5308" s="27" t="n">
        <v>82.83</v>
      </c>
      <c r="C5308" s="27" t="n">
        <v>87.86</v>
      </c>
      <c r="D5308" s="28" t="n">
        <f aca="false">B5308-B5307</f>
        <v>0.530000000000001</v>
      </c>
      <c r="E5308" s="28" t="n">
        <f aca="false">C5308-C5307</f>
        <v>-0.420000000000002</v>
      </c>
      <c r="F5308" s="29" t="n">
        <f aca="false">Inputs!$B$5*B5308+Inputs!$B$6*C5308</f>
        <v>3890000</v>
      </c>
      <c r="G5308" s="29" t="n">
        <f aca="false">Inputs!$B$5*D5308</f>
        <v>53000.0000000001</v>
      </c>
      <c r="H5308" s="29" t="n">
        <f aca="false">Inputs!$B$6*E5308</f>
        <v>21000.0000000001</v>
      </c>
      <c r="I5308" s="29" t="n">
        <f aca="false">G5308+H5308</f>
        <v>74000.0000000002</v>
      </c>
      <c r="J5308" s="29" t="n">
        <f aca="false">J5307+I5308</f>
        <v>2531500</v>
      </c>
    </row>
    <row r="5309" customFormat="false" ht="15" hidden="false" customHeight="false" outlineLevel="0" collapsed="false">
      <c r="A5309" s="26" t="n">
        <v>45209</v>
      </c>
      <c r="B5309" s="27" t="n">
        <v>85.89</v>
      </c>
      <c r="C5309" s="27" t="n">
        <v>90.7</v>
      </c>
      <c r="D5309" s="28" t="n">
        <f aca="false">B5309-B5308</f>
        <v>3.06</v>
      </c>
      <c r="E5309" s="28" t="n">
        <f aca="false">C5309-C5308</f>
        <v>2.84</v>
      </c>
      <c r="F5309" s="29" t="n">
        <f aca="false">Inputs!$B$5*B5309+Inputs!$B$6*C5309</f>
        <v>4054000</v>
      </c>
      <c r="G5309" s="29" t="n">
        <f aca="false">Inputs!$B$5*D5309</f>
        <v>306000</v>
      </c>
      <c r="H5309" s="29" t="n">
        <f aca="false">Inputs!$B$6*E5309</f>
        <v>-142000</v>
      </c>
      <c r="I5309" s="29" t="n">
        <f aca="false">G5309+H5309</f>
        <v>164000</v>
      </c>
      <c r="J5309" s="29" t="n">
        <f aca="false">J5308+I5309</f>
        <v>2695500</v>
      </c>
    </row>
    <row r="5310" customFormat="false" ht="15" hidden="false" customHeight="false" outlineLevel="0" collapsed="false">
      <c r="A5310" s="26" t="n">
        <v>45210</v>
      </c>
      <c r="B5310" s="27" t="n">
        <v>83.7</v>
      </c>
      <c r="C5310" s="27" t="n">
        <v>87.58</v>
      </c>
      <c r="D5310" s="28" t="n">
        <f aca="false">B5310-B5309</f>
        <v>-2.19</v>
      </c>
      <c r="E5310" s="28" t="n">
        <f aca="false">C5310-C5309</f>
        <v>-3.12</v>
      </c>
      <c r="F5310" s="29" t="n">
        <f aca="false">Inputs!$B$5*B5310+Inputs!$B$6*C5310</f>
        <v>3991000</v>
      </c>
      <c r="G5310" s="29" t="n">
        <f aca="false">Inputs!$B$5*D5310</f>
        <v>-219000</v>
      </c>
      <c r="H5310" s="29" t="n">
        <f aca="false">Inputs!$B$6*E5310</f>
        <v>156000</v>
      </c>
      <c r="I5310" s="29" t="n">
        <f aca="false">G5310+H5310</f>
        <v>-62999.9999999995</v>
      </c>
      <c r="J5310" s="29" t="n">
        <f aca="false">J5309+I5310</f>
        <v>2632500</v>
      </c>
    </row>
    <row r="5311" customFormat="false" ht="15" hidden="false" customHeight="false" outlineLevel="0" collapsed="false">
      <c r="A5311" s="26" t="n">
        <v>45211</v>
      </c>
      <c r="B5311" s="27" t="n">
        <v>82.87</v>
      </c>
      <c r="C5311" s="27" t="n">
        <v>88.4</v>
      </c>
      <c r="D5311" s="28" t="n">
        <f aca="false">B5311-B5310</f>
        <v>-0.829999999999998</v>
      </c>
      <c r="E5311" s="28" t="n">
        <f aca="false">C5311-C5310</f>
        <v>0.820000000000007</v>
      </c>
      <c r="F5311" s="29" t="n">
        <f aca="false">Inputs!$B$5*B5311+Inputs!$B$6*C5311</f>
        <v>3867000</v>
      </c>
      <c r="G5311" s="29" t="n">
        <f aca="false">Inputs!$B$5*D5311</f>
        <v>-82999.9999999998</v>
      </c>
      <c r="H5311" s="29" t="n">
        <f aca="false">Inputs!$B$6*E5311</f>
        <v>-41000.0000000004</v>
      </c>
      <c r="I5311" s="29" t="n">
        <f aca="false">G5311+H5311</f>
        <v>-124000</v>
      </c>
      <c r="J5311" s="29" t="n">
        <f aca="false">J5310+I5311</f>
        <v>2508500</v>
      </c>
    </row>
    <row r="5312" customFormat="false" ht="15" hidden="false" customHeight="false" outlineLevel="0" collapsed="false">
      <c r="A5312" s="26" t="n">
        <v>45212</v>
      </c>
      <c r="B5312" s="27" t="n">
        <v>87.67</v>
      </c>
      <c r="C5312" s="27" t="n">
        <v>94.33</v>
      </c>
      <c r="D5312" s="28" t="n">
        <f aca="false">B5312-B5311</f>
        <v>4.8</v>
      </c>
      <c r="E5312" s="28" t="n">
        <f aca="false">C5312-C5311</f>
        <v>5.92999999999999</v>
      </c>
      <c r="F5312" s="29" t="n">
        <f aca="false">Inputs!$B$5*B5312+Inputs!$B$6*C5312</f>
        <v>4050500</v>
      </c>
      <c r="G5312" s="29" t="n">
        <f aca="false">Inputs!$B$5*D5312</f>
        <v>480000</v>
      </c>
      <c r="H5312" s="29" t="n">
        <f aca="false">Inputs!$B$6*E5312</f>
        <v>-296500</v>
      </c>
      <c r="I5312" s="29" t="n">
        <f aca="false">G5312+H5312</f>
        <v>183500</v>
      </c>
      <c r="J5312" s="29" t="n">
        <f aca="false">J5311+I5312</f>
        <v>2692000</v>
      </c>
    </row>
    <row r="5313" customFormat="false" ht="15" hidden="false" customHeight="false" outlineLevel="0" collapsed="false">
      <c r="A5313" s="26" t="n">
        <v>45215</v>
      </c>
      <c r="B5313" s="27" t="n">
        <v>86.65</v>
      </c>
      <c r="C5313" s="27" t="n">
        <v>90.99</v>
      </c>
      <c r="D5313" s="28" t="n">
        <f aca="false">B5313-B5312</f>
        <v>-1.02</v>
      </c>
      <c r="E5313" s="28" t="n">
        <f aca="false">C5313-C5312</f>
        <v>-3.34</v>
      </c>
      <c r="F5313" s="29" t="n">
        <f aca="false">Inputs!$B$5*B5313+Inputs!$B$6*C5313</f>
        <v>4115500</v>
      </c>
      <c r="G5313" s="29" t="n">
        <f aca="false">Inputs!$B$5*D5313</f>
        <v>-102000</v>
      </c>
      <c r="H5313" s="29" t="n">
        <f aca="false">Inputs!$B$6*E5313</f>
        <v>167000</v>
      </c>
      <c r="I5313" s="29" t="n">
        <f aca="false">G5313+H5313</f>
        <v>65000.0000000006</v>
      </c>
      <c r="J5313" s="29" t="n">
        <f aca="false">J5312+I5313</f>
        <v>2757000</v>
      </c>
    </row>
    <row r="5314" customFormat="false" ht="15" hidden="false" customHeight="false" outlineLevel="0" collapsed="false">
      <c r="A5314" s="26" t="n">
        <v>45216</v>
      </c>
      <c r="B5314" s="27" t="n">
        <v>86.66</v>
      </c>
      <c r="C5314" s="27" t="n">
        <v>92.52</v>
      </c>
      <c r="D5314" s="28" t="n">
        <f aca="false">B5314-B5313</f>
        <v>0.00999999999999091</v>
      </c>
      <c r="E5314" s="28" t="n">
        <f aca="false">C5314-C5313</f>
        <v>1.53</v>
      </c>
      <c r="F5314" s="29" t="n">
        <f aca="false">Inputs!$B$5*B5314+Inputs!$B$6*C5314</f>
        <v>4040000</v>
      </c>
      <c r="G5314" s="29" t="n">
        <f aca="false">Inputs!$B$5*D5314</f>
        <v>999.999999999091</v>
      </c>
      <c r="H5314" s="29" t="n">
        <f aca="false">Inputs!$B$6*E5314</f>
        <v>-76500.0000000001</v>
      </c>
      <c r="I5314" s="29" t="n">
        <f aca="false">G5314+H5314</f>
        <v>-75500.000000001</v>
      </c>
      <c r="J5314" s="29" t="n">
        <f aca="false">J5313+I5314</f>
        <v>2681500</v>
      </c>
    </row>
    <row r="5315" customFormat="false" ht="15" hidden="false" customHeight="false" outlineLevel="0" collapsed="false">
      <c r="A5315" s="26" t="n">
        <v>45217</v>
      </c>
      <c r="B5315" s="27" t="n">
        <v>88.35</v>
      </c>
      <c r="C5315" s="27" t="n">
        <v>91.99</v>
      </c>
      <c r="D5315" s="28" t="n">
        <f aca="false">B5315-B5314</f>
        <v>1.69</v>
      </c>
      <c r="E5315" s="28" t="n">
        <f aca="false">C5315-C5314</f>
        <v>-0.530000000000001</v>
      </c>
      <c r="F5315" s="29" t="n">
        <f aca="false">Inputs!$B$5*B5315+Inputs!$B$6*C5315</f>
        <v>4235500</v>
      </c>
      <c r="G5315" s="29" t="n">
        <f aca="false">Inputs!$B$5*D5315</f>
        <v>169000</v>
      </c>
      <c r="H5315" s="29" t="n">
        <f aca="false">Inputs!$B$6*E5315</f>
        <v>26500.0000000001</v>
      </c>
      <c r="I5315" s="29" t="n">
        <f aca="false">G5315+H5315</f>
        <v>195500</v>
      </c>
      <c r="J5315" s="29" t="n">
        <f aca="false">J5314+I5315</f>
        <v>2877000</v>
      </c>
    </row>
    <row r="5316" customFormat="false" ht="15" hidden="false" customHeight="false" outlineLevel="0" collapsed="false">
      <c r="A5316" s="26" t="n">
        <v>45218</v>
      </c>
      <c r="B5316" s="27" t="n">
        <v>89.35</v>
      </c>
      <c r="C5316" s="27" t="n">
        <v>93.12</v>
      </c>
      <c r="D5316" s="28" t="n">
        <f aca="false">B5316-B5315</f>
        <v>1</v>
      </c>
      <c r="E5316" s="28" t="n">
        <f aca="false">C5316-C5315</f>
        <v>1.13000000000001</v>
      </c>
      <c r="F5316" s="29" t="n">
        <f aca="false">Inputs!$B$5*B5316+Inputs!$B$6*C5316</f>
        <v>4279000</v>
      </c>
      <c r="G5316" s="29" t="n">
        <f aca="false">Inputs!$B$5*D5316</f>
        <v>100000</v>
      </c>
      <c r="H5316" s="29" t="n">
        <f aca="false">Inputs!$B$6*E5316</f>
        <v>-56500.0000000005</v>
      </c>
      <c r="I5316" s="29" t="n">
        <f aca="false">G5316+H5316</f>
        <v>43499.9999999995</v>
      </c>
      <c r="J5316" s="29" t="n">
        <f aca="false">J5315+I5316</f>
        <v>2920500</v>
      </c>
    </row>
    <row r="5317" customFormat="false" ht="15" hidden="false" customHeight="false" outlineLevel="0" collapsed="false">
      <c r="A5317" s="26" t="n">
        <v>45219</v>
      </c>
      <c r="B5317" s="27" t="n">
        <v>89.12</v>
      </c>
      <c r="C5317" s="27" t="n">
        <v>93.72</v>
      </c>
      <c r="D5317" s="28" t="n">
        <f aca="false">B5317-B5316</f>
        <v>-0.22999999999999</v>
      </c>
      <c r="E5317" s="28" t="n">
        <f aca="false">C5317-C5316</f>
        <v>0.599999999999994</v>
      </c>
      <c r="F5317" s="29" t="n">
        <f aca="false">Inputs!$B$5*B5317+Inputs!$B$6*C5317</f>
        <v>4226000</v>
      </c>
      <c r="G5317" s="29" t="n">
        <f aca="false">Inputs!$B$5*D5317</f>
        <v>-22999.999999999</v>
      </c>
      <c r="H5317" s="29" t="n">
        <f aca="false">Inputs!$B$6*E5317</f>
        <v>-29999.9999999997</v>
      </c>
      <c r="I5317" s="29" t="n">
        <f aca="false">G5317+H5317</f>
        <v>-52999.9999999987</v>
      </c>
      <c r="J5317" s="29" t="n">
        <f aca="false">J5316+I5317</f>
        <v>2867500</v>
      </c>
    </row>
    <row r="5318" customFormat="false" ht="15" hidden="false" customHeight="false" outlineLevel="0" collapsed="false">
      <c r="A5318" s="26" t="n">
        <v>45222</v>
      </c>
      <c r="B5318" s="27" t="n">
        <v>85.49</v>
      </c>
      <c r="C5318" s="27" t="n">
        <v>91.88</v>
      </c>
      <c r="D5318" s="28" t="n">
        <f aca="false">B5318-B5317</f>
        <v>-3.63000000000001</v>
      </c>
      <c r="E5318" s="28" t="n">
        <f aca="false">C5318-C5317</f>
        <v>-1.84</v>
      </c>
      <c r="F5318" s="29" t="n">
        <f aca="false">Inputs!$B$5*B5318+Inputs!$B$6*C5318</f>
        <v>3955000</v>
      </c>
      <c r="G5318" s="29" t="n">
        <f aca="false">Inputs!$B$5*D5318</f>
        <v>-363000.000000001</v>
      </c>
      <c r="H5318" s="29" t="n">
        <f aca="false">Inputs!$B$6*E5318</f>
        <v>92000.0000000002</v>
      </c>
      <c r="I5318" s="29" t="n">
        <f aca="false">G5318+H5318</f>
        <v>-271000.000000001</v>
      </c>
      <c r="J5318" s="29" t="n">
        <f aca="false">J5317+I5318</f>
        <v>2596500</v>
      </c>
    </row>
    <row r="5319" customFormat="false" ht="15" hidden="false" customHeight="false" outlineLevel="0" collapsed="false">
      <c r="A5319" s="26" t="n">
        <v>45223</v>
      </c>
      <c r="B5319" s="27" t="n">
        <v>84.58</v>
      </c>
      <c r="C5319" s="27" t="n">
        <v>88</v>
      </c>
      <c r="D5319" s="28" t="n">
        <f aca="false">B5319-B5318</f>
        <v>-0.909999999999997</v>
      </c>
      <c r="E5319" s="28" t="n">
        <f aca="false">C5319-C5318</f>
        <v>-3.88</v>
      </c>
      <c r="F5319" s="29" t="n">
        <f aca="false">Inputs!$B$5*B5319+Inputs!$B$6*C5319</f>
        <v>4058000</v>
      </c>
      <c r="G5319" s="29" t="n">
        <f aca="false">Inputs!$B$5*D5319</f>
        <v>-90999.9999999997</v>
      </c>
      <c r="H5319" s="29" t="n">
        <f aca="false">Inputs!$B$6*E5319</f>
        <v>194000</v>
      </c>
      <c r="I5319" s="29" t="n">
        <f aca="false">G5319+H5319</f>
        <v>103000</v>
      </c>
      <c r="J5319" s="29" t="n">
        <f aca="false">J5318+I5319</f>
        <v>2699500</v>
      </c>
    </row>
    <row r="5320" customFormat="false" ht="15" hidden="false" customHeight="false" outlineLevel="0" collapsed="false">
      <c r="A5320" s="26" t="n">
        <v>45224</v>
      </c>
      <c r="B5320" s="27" t="n">
        <v>86.07</v>
      </c>
      <c r="C5320" s="27" t="n">
        <v>90.14</v>
      </c>
      <c r="D5320" s="28" t="n">
        <f aca="false">B5320-B5319</f>
        <v>1.48999999999999</v>
      </c>
      <c r="E5320" s="28" t="n">
        <f aca="false">C5320-C5319</f>
        <v>2.14</v>
      </c>
      <c r="F5320" s="29" t="n">
        <f aca="false">Inputs!$B$5*B5320+Inputs!$B$6*C5320</f>
        <v>4100000</v>
      </c>
      <c r="G5320" s="29" t="n">
        <f aca="false">Inputs!$B$5*D5320</f>
        <v>148999.999999999</v>
      </c>
      <c r="H5320" s="29" t="n">
        <f aca="false">Inputs!$B$6*E5320</f>
        <v>-107000</v>
      </c>
      <c r="I5320" s="29" t="n">
        <f aca="false">G5320+H5320</f>
        <v>41999.9999999995</v>
      </c>
      <c r="J5320" s="29" t="n">
        <f aca="false">J5319+I5320</f>
        <v>2741500</v>
      </c>
    </row>
    <row r="5321" customFormat="false" ht="15" hidden="false" customHeight="false" outlineLevel="0" collapsed="false">
      <c r="A5321" s="26" t="n">
        <v>45225</v>
      </c>
      <c r="B5321" s="27" t="n">
        <v>83.8</v>
      </c>
      <c r="C5321" s="27" t="n">
        <v>88.45</v>
      </c>
      <c r="D5321" s="28" t="n">
        <f aca="false">B5321-B5320</f>
        <v>-2.27</v>
      </c>
      <c r="E5321" s="28" t="n">
        <f aca="false">C5321-C5320</f>
        <v>-1.69</v>
      </c>
      <c r="F5321" s="29" t="n">
        <f aca="false">Inputs!$B$5*B5321+Inputs!$B$6*C5321</f>
        <v>3957500</v>
      </c>
      <c r="G5321" s="29" t="n">
        <f aca="false">Inputs!$B$5*D5321</f>
        <v>-227000</v>
      </c>
      <c r="H5321" s="29" t="n">
        <f aca="false">Inputs!$B$6*E5321</f>
        <v>84499.9999999999</v>
      </c>
      <c r="I5321" s="29" t="n">
        <f aca="false">G5321+H5321</f>
        <v>-142500</v>
      </c>
      <c r="J5321" s="29" t="n">
        <f aca="false">J5320+I5321</f>
        <v>2599000</v>
      </c>
    </row>
    <row r="5322" customFormat="false" ht="15" hidden="false" customHeight="false" outlineLevel="0" collapsed="false">
      <c r="A5322" s="26" t="n">
        <v>45226</v>
      </c>
      <c r="B5322" s="27" t="n">
        <v>86.04</v>
      </c>
      <c r="C5322" s="27" t="n">
        <v>90.73</v>
      </c>
      <c r="D5322" s="28" t="n">
        <f aca="false">B5322-B5321</f>
        <v>2.24000000000001</v>
      </c>
      <c r="E5322" s="28" t="n">
        <f aca="false">C5322-C5321</f>
        <v>2.28</v>
      </c>
      <c r="F5322" s="29" t="n">
        <f aca="false">Inputs!$B$5*B5322+Inputs!$B$6*C5322</f>
        <v>4067500</v>
      </c>
      <c r="G5322" s="29" t="n">
        <f aca="false">Inputs!$B$5*D5322</f>
        <v>224000.000000001</v>
      </c>
      <c r="H5322" s="29" t="n">
        <f aca="false">Inputs!$B$6*E5322</f>
        <v>-114000</v>
      </c>
      <c r="I5322" s="29" t="n">
        <f aca="false">G5322+H5322</f>
        <v>110000.000000001</v>
      </c>
      <c r="J5322" s="29" t="n">
        <f aca="false">J5321+I5322</f>
        <v>2709000</v>
      </c>
    </row>
    <row r="5323" customFormat="false" ht="15" hidden="false" customHeight="false" outlineLevel="0" collapsed="false">
      <c r="A5323" s="26" t="n">
        <v>45229</v>
      </c>
      <c r="B5323" s="27" t="n">
        <v>83.03</v>
      </c>
      <c r="C5323" s="27" t="n">
        <v>90.73</v>
      </c>
      <c r="D5323" s="28" t="n">
        <f aca="false">B5323-B5322</f>
        <v>-3.01000000000001</v>
      </c>
      <c r="E5323" s="28" t="n">
        <f aca="false">C5323-C5322</f>
        <v>0</v>
      </c>
      <c r="F5323" s="29" t="n">
        <f aca="false">Inputs!$B$5*B5323+Inputs!$B$6*C5323</f>
        <v>3766500</v>
      </c>
      <c r="G5323" s="29" t="n">
        <f aca="false">Inputs!$B$5*D5323</f>
        <v>-301000.000000001</v>
      </c>
      <c r="H5323" s="29" t="n">
        <f aca="false">Inputs!$B$6*E5323</f>
        <v>-0</v>
      </c>
      <c r="I5323" s="29" t="n">
        <f aca="false">G5323+H5323</f>
        <v>-301000.000000001</v>
      </c>
      <c r="J5323" s="29" t="n">
        <f aca="false">J5322+I5323</f>
        <v>2408000</v>
      </c>
    </row>
    <row r="5324" customFormat="false" ht="15" hidden="false" customHeight="false" outlineLevel="0" collapsed="false">
      <c r="A5324" s="26" t="n">
        <v>45230</v>
      </c>
      <c r="B5324" s="27" t="n">
        <v>81.64</v>
      </c>
      <c r="C5324" s="27" t="n">
        <v>86.82</v>
      </c>
      <c r="D5324" s="28" t="n">
        <f aca="false">B5324-B5323</f>
        <v>-1.39</v>
      </c>
      <c r="E5324" s="28" t="n">
        <f aca="false">C5324-C5323</f>
        <v>-3.91000000000001</v>
      </c>
      <c r="F5324" s="29" t="n">
        <f aca="false">Inputs!$B$5*B5324+Inputs!$B$6*C5324</f>
        <v>3823000</v>
      </c>
      <c r="G5324" s="29" t="n">
        <f aca="false">Inputs!$B$5*D5324</f>
        <v>-139000</v>
      </c>
      <c r="H5324" s="29" t="n">
        <f aca="false">Inputs!$B$6*E5324</f>
        <v>195500.000000001</v>
      </c>
      <c r="I5324" s="29" t="n">
        <f aca="false">G5324+H5324</f>
        <v>56500.0000000005</v>
      </c>
      <c r="J5324" s="29" t="n">
        <f aca="false">J5323+I5324</f>
        <v>2464500</v>
      </c>
    </row>
    <row r="5325" customFormat="false" ht="15" hidden="false" customHeight="false" outlineLevel="0" collapsed="false">
      <c r="A5325" s="26" t="n">
        <v>45231</v>
      </c>
      <c r="B5325" s="27" t="n">
        <v>81.05</v>
      </c>
      <c r="C5325" s="27" t="n">
        <v>86.92</v>
      </c>
      <c r="D5325" s="28" t="n">
        <f aca="false">B5325-B5324</f>
        <v>-0.590000000000003</v>
      </c>
      <c r="E5325" s="28" t="n">
        <f aca="false">C5325-C5324</f>
        <v>0.100000000000009</v>
      </c>
      <c r="F5325" s="29" t="n">
        <f aca="false">Inputs!$B$5*B5325+Inputs!$B$6*C5325</f>
        <v>3759000</v>
      </c>
      <c r="G5325" s="29" t="n">
        <f aca="false">Inputs!$B$5*D5325</f>
        <v>-59000.0000000003</v>
      </c>
      <c r="H5325" s="29" t="n">
        <f aca="false">Inputs!$B$6*E5325</f>
        <v>-5000.00000000043</v>
      </c>
      <c r="I5325" s="29" t="n">
        <f aca="false">G5325+H5325</f>
        <v>-64000.0000000008</v>
      </c>
      <c r="J5325" s="29" t="n">
        <f aca="false">J5324+I5325</f>
        <v>2400500</v>
      </c>
    </row>
    <row r="5326" customFormat="false" ht="15" hidden="false" customHeight="false" outlineLevel="0" collapsed="false">
      <c r="A5326" s="26" t="n">
        <v>45232</v>
      </c>
      <c r="B5326" s="27" t="n">
        <v>83.04</v>
      </c>
      <c r="C5326" s="27" t="n">
        <v>89.02</v>
      </c>
      <c r="D5326" s="28" t="n">
        <f aca="false">B5326-B5325</f>
        <v>1.99000000000001</v>
      </c>
      <c r="E5326" s="28" t="n">
        <f aca="false">C5326-C5325</f>
        <v>2.09999999999999</v>
      </c>
      <c r="F5326" s="29" t="n">
        <f aca="false">Inputs!$B$5*B5326+Inputs!$B$6*C5326</f>
        <v>3853000</v>
      </c>
      <c r="G5326" s="29" t="n">
        <f aca="false">Inputs!$B$5*D5326</f>
        <v>199000.000000001</v>
      </c>
      <c r="H5326" s="29" t="n">
        <f aca="false">Inputs!$B$6*E5326</f>
        <v>-105000</v>
      </c>
      <c r="I5326" s="29" t="n">
        <f aca="false">G5326+H5326</f>
        <v>94000.0000000012</v>
      </c>
      <c r="J5326" s="29" t="n">
        <f aca="false">J5325+I5326</f>
        <v>2494500</v>
      </c>
    </row>
    <row r="5327" customFormat="false" ht="15" hidden="false" customHeight="false" outlineLevel="0" collapsed="false">
      <c r="A5327" s="26" t="n">
        <v>45233</v>
      </c>
      <c r="B5327" s="27" t="n">
        <v>81.19</v>
      </c>
      <c r="C5327" s="27" t="n">
        <v>87.55</v>
      </c>
      <c r="D5327" s="28" t="n">
        <f aca="false">B5327-B5326</f>
        <v>-1.85000000000001</v>
      </c>
      <c r="E5327" s="28" t="n">
        <f aca="false">C5327-C5326</f>
        <v>-1.47</v>
      </c>
      <c r="F5327" s="29" t="n">
        <f aca="false">Inputs!$B$5*B5327+Inputs!$B$6*C5327</f>
        <v>3741500</v>
      </c>
      <c r="G5327" s="29" t="n">
        <f aca="false">Inputs!$B$5*D5327</f>
        <v>-185000.000000001</v>
      </c>
      <c r="H5327" s="29" t="n">
        <f aca="false">Inputs!$B$6*E5327</f>
        <v>73499.9999999999</v>
      </c>
      <c r="I5327" s="29" t="n">
        <f aca="false">G5327+H5327</f>
        <v>-111500.000000001</v>
      </c>
      <c r="J5327" s="29" t="n">
        <f aca="false">J5326+I5327</f>
        <v>2383000</v>
      </c>
    </row>
    <row r="5328" customFormat="false" ht="15" hidden="false" customHeight="false" outlineLevel="0" collapsed="false">
      <c r="A5328" s="26" t="n">
        <v>45236</v>
      </c>
      <c r="B5328" s="27" t="n">
        <v>81.54</v>
      </c>
      <c r="C5328" s="27" t="n">
        <v>87.31</v>
      </c>
      <c r="D5328" s="28" t="n">
        <f aca="false">B5328-B5327</f>
        <v>0.350000000000009</v>
      </c>
      <c r="E5328" s="28" t="n">
        <f aca="false">C5328-C5327</f>
        <v>-0.239999999999995</v>
      </c>
      <c r="F5328" s="29" t="n">
        <f aca="false">Inputs!$B$5*B5328+Inputs!$B$6*C5328</f>
        <v>3788500</v>
      </c>
      <c r="G5328" s="29" t="n">
        <f aca="false">Inputs!$B$5*D5328</f>
        <v>35000.0000000009</v>
      </c>
      <c r="H5328" s="29" t="n">
        <f aca="false">Inputs!$B$6*E5328</f>
        <v>11999.9999999997</v>
      </c>
      <c r="I5328" s="29" t="n">
        <f aca="false">G5328+H5328</f>
        <v>47000.0000000006</v>
      </c>
      <c r="J5328" s="29" t="n">
        <f aca="false">J5327+I5328</f>
        <v>2430000</v>
      </c>
    </row>
    <row r="5329" customFormat="false" ht="15" hidden="false" customHeight="false" outlineLevel="0" collapsed="false">
      <c r="A5329" s="26" t="n">
        <v>45237</v>
      </c>
      <c r="B5329" s="27" t="n">
        <v>77.96</v>
      </c>
      <c r="C5329" s="27" t="n">
        <v>83.43</v>
      </c>
      <c r="D5329" s="28" t="n">
        <f aca="false">B5329-B5328</f>
        <v>-3.58000000000001</v>
      </c>
      <c r="E5329" s="28" t="n">
        <f aca="false">C5329-C5328</f>
        <v>-3.88</v>
      </c>
      <c r="F5329" s="29" t="n">
        <f aca="false">Inputs!$B$5*B5329+Inputs!$B$6*C5329</f>
        <v>3624500</v>
      </c>
      <c r="G5329" s="29" t="n">
        <f aca="false">Inputs!$B$5*D5329</f>
        <v>-358000.000000001</v>
      </c>
      <c r="H5329" s="29" t="n">
        <f aca="false">Inputs!$B$6*E5329</f>
        <v>194000</v>
      </c>
      <c r="I5329" s="29" t="n">
        <f aca="false">G5329+H5329</f>
        <v>-164000.000000001</v>
      </c>
      <c r="J5329" s="29" t="n">
        <f aca="false">J5328+I5329</f>
        <v>2266000</v>
      </c>
    </row>
    <row r="5330" customFormat="false" ht="15" hidden="false" customHeight="false" outlineLevel="0" collapsed="false">
      <c r="A5330" s="26" t="n">
        <v>45238</v>
      </c>
      <c r="B5330" s="27" t="n">
        <v>75.85</v>
      </c>
      <c r="C5330" s="27" t="n">
        <v>81.46</v>
      </c>
      <c r="D5330" s="28" t="n">
        <f aca="false">B5330-B5329</f>
        <v>-2.11</v>
      </c>
      <c r="E5330" s="28" t="n">
        <f aca="false">C5330-C5329</f>
        <v>-1.97000000000001</v>
      </c>
      <c r="F5330" s="29" t="n">
        <f aca="false">Inputs!$B$5*B5330+Inputs!$B$6*C5330</f>
        <v>3512000</v>
      </c>
      <c r="G5330" s="29" t="n">
        <f aca="false">Inputs!$B$5*D5330</f>
        <v>-211000</v>
      </c>
      <c r="H5330" s="29" t="n">
        <f aca="false">Inputs!$B$6*E5330</f>
        <v>98500.0000000007</v>
      </c>
      <c r="I5330" s="29" t="n">
        <f aca="false">G5330+H5330</f>
        <v>-112499.999999999</v>
      </c>
      <c r="J5330" s="29" t="n">
        <f aca="false">J5329+I5330</f>
        <v>2153500</v>
      </c>
    </row>
    <row r="5331" customFormat="false" ht="15" hidden="false" customHeight="false" outlineLevel="0" collapsed="false">
      <c r="A5331" s="26" t="n">
        <v>45239</v>
      </c>
      <c r="B5331" s="27" t="n">
        <v>76.34</v>
      </c>
      <c r="C5331" s="27" t="n">
        <v>81.74</v>
      </c>
      <c r="D5331" s="28" t="n">
        <f aca="false">B5331-B5330</f>
        <v>0.490000000000009</v>
      </c>
      <c r="E5331" s="28" t="n">
        <f aca="false">C5331-C5330</f>
        <v>0.280000000000001</v>
      </c>
      <c r="F5331" s="29" t="n">
        <f aca="false">Inputs!$B$5*B5331+Inputs!$B$6*C5331</f>
        <v>3547000</v>
      </c>
      <c r="G5331" s="29" t="n">
        <f aca="false">Inputs!$B$5*D5331</f>
        <v>49000.0000000009</v>
      </c>
      <c r="H5331" s="29" t="n">
        <f aca="false">Inputs!$B$6*E5331</f>
        <v>-14000.0000000001</v>
      </c>
      <c r="I5331" s="29" t="n">
        <f aca="false">G5331+H5331</f>
        <v>35000.0000000009</v>
      </c>
      <c r="J5331" s="29" t="n">
        <f aca="false">J5330+I5331</f>
        <v>2188500</v>
      </c>
    </row>
    <row r="5332" customFormat="false" ht="15" hidden="false" customHeight="false" outlineLevel="0" collapsed="false">
      <c r="A5332" s="26" t="n">
        <v>45243</v>
      </c>
      <c r="B5332" s="27" t="n">
        <v>78.86</v>
      </c>
      <c r="C5332" s="27" t="n">
        <v>84.09</v>
      </c>
      <c r="D5332" s="28" t="n">
        <f aca="false">B5332-B5331</f>
        <v>2.52</v>
      </c>
      <c r="E5332" s="28" t="n">
        <f aca="false">C5332-C5331</f>
        <v>2.35000000000001</v>
      </c>
      <c r="F5332" s="29" t="n">
        <f aca="false">Inputs!$B$5*B5332+Inputs!$B$6*C5332</f>
        <v>3681500</v>
      </c>
      <c r="G5332" s="29" t="n">
        <f aca="false">Inputs!$B$5*D5332</f>
        <v>252000</v>
      </c>
      <c r="H5332" s="29" t="n">
        <f aca="false">Inputs!$B$6*E5332</f>
        <v>-117500</v>
      </c>
      <c r="I5332" s="29" t="n">
        <f aca="false">G5332+H5332</f>
        <v>134499.999999999</v>
      </c>
      <c r="J5332" s="29" t="n">
        <f aca="false">J5331+I5332</f>
        <v>2323000</v>
      </c>
    </row>
    <row r="5333" customFormat="false" ht="15" hidden="false" customHeight="false" outlineLevel="0" collapsed="false">
      <c r="A5333" s="26" t="n">
        <v>45244</v>
      </c>
      <c r="B5333" s="27" t="n">
        <v>78.9</v>
      </c>
      <c r="C5333" s="27" t="n">
        <v>84.2</v>
      </c>
      <c r="D5333" s="28" t="n">
        <f aca="false">B5333-B5332</f>
        <v>0.0400000000000063</v>
      </c>
      <c r="E5333" s="28" t="n">
        <f aca="false">C5333-C5332</f>
        <v>0.109999999999999</v>
      </c>
      <c r="F5333" s="29" t="n">
        <f aca="false">Inputs!$B$5*B5333+Inputs!$B$6*C5333</f>
        <v>3680000</v>
      </c>
      <c r="G5333" s="29" t="n">
        <f aca="false">Inputs!$B$5*D5333</f>
        <v>4000.00000000063</v>
      </c>
      <c r="H5333" s="29" t="n">
        <f aca="false">Inputs!$B$6*E5333</f>
        <v>-5499.99999999997</v>
      </c>
      <c r="I5333" s="29" t="n">
        <f aca="false">G5333+H5333</f>
        <v>-1499.99999999935</v>
      </c>
      <c r="J5333" s="29" t="n">
        <f aca="false">J5332+I5333</f>
        <v>2321500</v>
      </c>
    </row>
    <row r="5334" customFormat="false" ht="15" hidden="false" customHeight="false" outlineLevel="0" collapsed="false">
      <c r="A5334" s="26" t="n">
        <v>45245</v>
      </c>
      <c r="B5334" s="27" t="n">
        <v>77.15</v>
      </c>
      <c r="C5334" s="27" t="n">
        <v>82.4</v>
      </c>
      <c r="D5334" s="28" t="n">
        <f aca="false">B5334-B5333</f>
        <v>-1.75</v>
      </c>
      <c r="E5334" s="28" t="n">
        <f aca="false">C5334-C5333</f>
        <v>-1.8</v>
      </c>
      <c r="F5334" s="29" t="n">
        <f aca="false">Inputs!$B$5*B5334+Inputs!$B$6*C5334</f>
        <v>3595000</v>
      </c>
      <c r="G5334" s="29" t="n">
        <f aca="false">Inputs!$B$5*D5334</f>
        <v>-175000</v>
      </c>
      <c r="H5334" s="29" t="n">
        <f aca="false">Inputs!$B$6*E5334</f>
        <v>89999.9999999999</v>
      </c>
      <c r="I5334" s="29" t="n">
        <f aca="false">G5334+H5334</f>
        <v>-85000.0000000002</v>
      </c>
      <c r="J5334" s="29" t="n">
        <f aca="false">J5333+I5334</f>
        <v>2236500</v>
      </c>
    </row>
    <row r="5335" customFormat="false" ht="15" hidden="false" customHeight="false" outlineLevel="0" collapsed="false">
      <c r="A5335" s="26" t="n">
        <v>45246</v>
      </c>
      <c r="B5335" s="27" t="n">
        <v>73.5</v>
      </c>
      <c r="C5335" s="27" t="n">
        <v>77.73</v>
      </c>
      <c r="D5335" s="28" t="n">
        <f aca="false">B5335-B5334</f>
        <v>-3.65000000000001</v>
      </c>
      <c r="E5335" s="28" t="n">
        <f aca="false">C5335-C5334</f>
        <v>-4.67</v>
      </c>
      <c r="F5335" s="29" t="n">
        <f aca="false">Inputs!$B$5*B5335+Inputs!$B$6*C5335</f>
        <v>3463500</v>
      </c>
      <c r="G5335" s="29" t="n">
        <f aca="false">Inputs!$B$5*D5335</f>
        <v>-365000.000000001</v>
      </c>
      <c r="H5335" s="29" t="n">
        <f aca="false">Inputs!$B$6*E5335</f>
        <v>233500</v>
      </c>
      <c r="I5335" s="29" t="n">
        <f aca="false">G5335+H5335</f>
        <v>-131500.000000001</v>
      </c>
      <c r="J5335" s="29" t="n">
        <f aca="false">J5334+I5335</f>
        <v>2105000</v>
      </c>
    </row>
    <row r="5336" customFormat="false" ht="15" hidden="false" customHeight="false" outlineLevel="0" collapsed="false">
      <c r="A5336" s="26" t="n">
        <v>45247</v>
      </c>
      <c r="B5336" s="27" t="n">
        <v>76.47</v>
      </c>
      <c r="C5336" s="27" t="n">
        <v>81.22</v>
      </c>
      <c r="D5336" s="28" t="n">
        <f aca="false">B5336-B5335</f>
        <v>2.97</v>
      </c>
      <c r="E5336" s="28" t="n">
        <f aca="false">C5336-C5335</f>
        <v>3.49</v>
      </c>
      <c r="F5336" s="29" t="n">
        <f aca="false">Inputs!$B$5*B5336+Inputs!$B$6*C5336</f>
        <v>3586000</v>
      </c>
      <c r="G5336" s="29" t="n">
        <f aca="false">Inputs!$B$5*D5336</f>
        <v>297000</v>
      </c>
      <c r="H5336" s="29" t="n">
        <f aca="false">Inputs!$B$6*E5336</f>
        <v>-174500</v>
      </c>
      <c r="I5336" s="29" t="n">
        <f aca="false">G5336+H5336</f>
        <v>122500</v>
      </c>
      <c r="J5336" s="29" t="n">
        <f aca="false">J5335+I5336</f>
        <v>2227500</v>
      </c>
    </row>
    <row r="5337" customFormat="false" ht="15" hidden="false" customHeight="false" outlineLevel="0" collapsed="false">
      <c r="A5337" s="26" t="n">
        <v>45250</v>
      </c>
      <c r="B5337" s="27" t="n">
        <v>78.1</v>
      </c>
      <c r="C5337" s="27" t="n">
        <v>83.25</v>
      </c>
      <c r="D5337" s="28" t="n">
        <f aca="false">B5337-B5336</f>
        <v>1.63</v>
      </c>
      <c r="E5337" s="28" t="n">
        <f aca="false">C5337-C5336</f>
        <v>2.03</v>
      </c>
      <c r="F5337" s="29" t="n">
        <f aca="false">Inputs!$B$5*B5337+Inputs!$B$6*C5337</f>
        <v>3647500</v>
      </c>
      <c r="G5337" s="29" t="n">
        <f aca="false">Inputs!$B$5*D5337</f>
        <v>163000</v>
      </c>
      <c r="H5337" s="29" t="n">
        <f aca="false">Inputs!$B$6*E5337</f>
        <v>-101500</v>
      </c>
      <c r="I5337" s="29" t="n">
        <f aca="false">G5337+H5337</f>
        <v>61499.9999999995</v>
      </c>
      <c r="J5337" s="29" t="n">
        <f aca="false">J5336+I5337</f>
        <v>2289000</v>
      </c>
    </row>
    <row r="5338" customFormat="false" ht="15" hidden="false" customHeight="false" outlineLevel="0" collapsed="false">
      <c r="A5338" s="26" t="n">
        <v>45251</v>
      </c>
      <c r="B5338" s="27" t="n">
        <v>78.35</v>
      </c>
      <c r="C5338" s="27" t="n">
        <v>82.42</v>
      </c>
      <c r="D5338" s="28" t="n">
        <f aca="false">B5338-B5337</f>
        <v>0.25</v>
      </c>
      <c r="E5338" s="28" t="n">
        <f aca="false">C5338-C5337</f>
        <v>-0.829999999999998</v>
      </c>
      <c r="F5338" s="29" t="n">
        <f aca="false">Inputs!$B$5*B5338+Inputs!$B$6*C5338</f>
        <v>3714000</v>
      </c>
      <c r="G5338" s="29" t="n">
        <f aca="false">Inputs!$B$5*D5338</f>
        <v>25000</v>
      </c>
      <c r="H5338" s="29" t="n">
        <f aca="false">Inputs!$B$6*E5338</f>
        <v>41499.9999999999</v>
      </c>
      <c r="I5338" s="29" t="n">
        <f aca="false">G5338+H5338</f>
        <v>66499.9999999999</v>
      </c>
      <c r="J5338" s="29" t="n">
        <f aca="false">J5337+I5338</f>
        <v>2355500</v>
      </c>
    </row>
    <row r="5339" customFormat="false" ht="15" hidden="false" customHeight="false" outlineLevel="0" collapsed="false">
      <c r="A5339" s="26" t="n">
        <v>45252</v>
      </c>
      <c r="B5339" s="27" t="n">
        <v>76.8</v>
      </c>
      <c r="C5339" s="27" t="n">
        <v>81.76</v>
      </c>
      <c r="D5339" s="28" t="n">
        <f aca="false">B5339-B5338</f>
        <v>-1.55</v>
      </c>
      <c r="E5339" s="28" t="n">
        <f aca="false">C5339-C5338</f>
        <v>-0.659999999999997</v>
      </c>
      <c r="F5339" s="29" t="n">
        <f aca="false">Inputs!$B$5*B5339+Inputs!$B$6*C5339</f>
        <v>3592000</v>
      </c>
      <c r="G5339" s="29" t="n">
        <f aca="false">Inputs!$B$5*D5339</f>
        <v>-155000</v>
      </c>
      <c r="H5339" s="29" t="n">
        <f aca="false">Inputs!$B$6*E5339</f>
        <v>32999.9999999998</v>
      </c>
      <c r="I5339" s="29" t="n">
        <f aca="false">G5339+H5339</f>
        <v>-122000</v>
      </c>
      <c r="J5339" s="29" t="n">
        <f aca="false">J5338+I5339</f>
        <v>2233500</v>
      </c>
    </row>
    <row r="5340" customFormat="false" ht="15" hidden="false" customHeight="false" outlineLevel="0" collapsed="false">
      <c r="A5340" s="26" t="n">
        <v>45254</v>
      </c>
      <c r="B5340" s="27" t="n">
        <v>74.83</v>
      </c>
      <c r="C5340" s="27" t="n">
        <v>79.82</v>
      </c>
      <c r="D5340" s="28" t="n">
        <f aca="false">B5340-B5339</f>
        <v>-1.97</v>
      </c>
      <c r="E5340" s="28" t="n">
        <f aca="false">C5340-C5339</f>
        <v>-1.94000000000001</v>
      </c>
      <c r="F5340" s="29" t="n">
        <f aca="false">Inputs!$B$5*B5340+Inputs!$B$6*C5340</f>
        <v>3492000</v>
      </c>
      <c r="G5340" s="29" t="n">
        <f aca="false">Inputs!$B$5*D5340</f>
        <v>-197000</v>
      </c>
      <c r="H5340" s="29" t="n">
        <f aca="false">Inputs!$B$6*E5340</f>
        <v>97000.0000000006</v>
      </c>
      <c r="I5340" s="29" t="n">
        <f aca="false">G5340+H5340</f>
        <v>-99999.9999999993</v>
      </c>
      <c r="J5340" s="29" t="n">
        <f aca="false">J5339+I5340</f>
        <v>2133500</v>
      </c>
    </row>
    <row r="5341" customFormat="false" ht="15" hidden="false" customHeight="false" outlineLevel="0" collapsed="false">
      <c r="A5341" s="26" t="n">
        <v>45257</v>
      </c>
      <c r="B5341" s="27" t="n">
        <v>74.46</v>
      </c>
      <c r="C5341" s="27" t="n">
        <v>79.49</v>
      </c>
      <c r="D5341" s="28" t="n">
        <f aca="false">B5341-B5340</f>
        <v>-0.370000000000005</v>
      </c>
      <c r="E5341" s="28" t="n">
        <f aca="false">C5341-C5340</f>
        <v>-0.329999999999998</v>
      </c>
      <c r="F5341" s="29" t="n">
        <f aca="false">Inputs!$B$5*B5341+Inputs!$B$6*C5341</f>
        <v>3471500</v>
      </c>
      <c r="G5341" s="29" t="n">
        <f aca="false">Inputs!$B$5*D5341</f>
        <v>-37000.0000000005</v>
      </c>
      <c r="H5341" s="29" t="n">
        <f aca="false">Inputs!$B$6*E5341</f>
        <v>16499.9999999999</v>
      </c>
      <c r="I5341" s="29" t="n">
        <f aca="false">G5341+H5341</f>
        <v>-20500.0000000005</v>
      </c>
      <c r="J5341" s="29" t="n">
        <f aca="false">J5340+I5341</f>
        <v>2113000</v>
      </c>
    </row>
    <row r="5342" customFormat="false" ht="15" hidden="false" customHeight="false" outlineLevel="0" collapsed="false">
      <c r="A5342" s="26" t="n">
        <v>45258</v>
      </c>
      <c r="B5342" s="27" t="n">
        <v>76.09</v>
      </c>
      <c r="C5342" s="27" t="n">
        <v>81.66</v>
      </c>
      <c r="D5342" s="28" t="n">
        <f aca="false">B5342-B5341</f>
        <v>1.63000000000001</v>
      </c>
      <c r="E5342" s="28" t="n">
        <f aca="false">C5342-C5341</f>
        <v>2.17</v>
      </c>
      <c r="F5342" s="29" t="n">
        <f aca="false">Inputs!$B$5*B5342+Inputs!$B$6*C5342</f>
        <v>3526000</v>
      </c>
      <c r="G5342" s="29" t="n">
        <f aca="false">Inputs!$B$5*D5342</f>
        <v>163000.000000001</v>
      </c>
      <c r="H5342" s="29" t="n">
        <f aca="false">Inputs!$B$6*E5342</f>
        <v>-108500</v>
      </c>
      <c r="I5342" s="29" t="n">
        <f aca="false">G5342+H5342</f>
        <v>54500.0000000009</v>
      </c>
      <c r="J5342" s="29" t="n">
        <f aca="false">J5341+I5342</f>
        <v>2167500</v>
      </c>
    </row>
    <row r="5343" customFormat="false" ht="15" hidden="false" customHeight="false" outlineLevel="0" collapsed="false">
      <c r="A5343" s="26" t="n">
        <v>45259</v>
      </c>
      <c r="B5343" s="27" t="n">
        <v>77.56</v>
      </c>
      <c r="C5343" s="27" t="n">
        <v>82.98</v>
      </c>
      <c r="D5343" s="28" t="n">
        <f aca="false">B5343-B5342</f>
        <v>1.47</v>
      </c>
      <c r="E5343" s="28" t="n">
        <f aca="false">C5343-C5342</f>
        <v>1.32000000000001</v>
      </c>
      <c r="F5343" s="29" t="n">
        <f aca="false">Inputs!$B$5*B5343+Inputs!$B$6*C5343</f>
        <v>3607000</v>
      </c>
      <c r="G5343" s="29" t="n">
        <f aca="false">Inputs!$B$5*D5343</f>
        <v>147000</v>
      </c>
      <c r="H5343" s="29" t="n">
        <f aca="false">Inputs!$B$6*E5343</f>
        <v>-66000.0000000004</v>
      </c>
      <c r="I5343" s="29" t="n">
        <f aca="false">G5343+H5343</f>
        <v>80999.9999999995</v>
      </c>
      <c r="J5343" s="29" t="n">
        <f aca="false">J5342+I5343</f>
        <v>2248500</v>
      </c>
    </row>
    <row r="5344" customFormat="false" ht="15" hidden="false" customHeight="false" outlineLevel="0" collapsed="false">
      <c r="A5344" s="26" t="n">
        <v>45260</v>
      </c>
      <c r="B5344" s="27" t="n">
        <v>75.66</v>
      </c>
      <c r="C5344" s="27" t="n">
        <v>81.72</v>
      </c>
      <c r="D5344" s="28" t="n">
        <f aca="false">B5344-B5343</f>
        <v>-1.90000000000001</v>
      </c>
      <c r="E5344" s="28" t="n">
        <f aca="false">C5344-C5343</f>
        <v>-1.26000000000001</v>
      </c>
      <c r="F5344" s="29" t="n">
        <f aca="false">Inputs!$B$5*B5344+Inputs!$B$6*C5344</f>
        <v>3480000</v>
      </c>
      <c r="G5344" s="29" t="n">
        <f aca="false">Inputs!$B$5*D5344</f>
        <v>-190000.000000001</v>
      </c>
      <c r="H5344" s="29" t="n">
        <f aca="false">Inputs!$B$6*E5344</f>
        <v>63000.0000000003</v>
      </c>
      <c r="I5344" s="29" t="n">
        <f aca="false">G5344+H5344</f>
        <v>-127000</v>
      </c>
      <c r="J5344" s="29" t="n">
        <f aca="false">J5343+I5344</f>
        <v>2121500</v>
      </c>
    </row>
    <row r="5345" customFormat="false" ht="15" hidden="false" customHeight="false" outlineLevel="0" collapsed="false">
      <c r="A5345" s="26" t="n">
        <v>45261</v>
      </c>
      <c r="B5345" s="27" t="n">
        <v>73.7</v>
      </c>
      <c r="C5345" s="27" t="n">
        <v>78.72</v>
      </c>
      <c r="D5345" s="28" t="n">
        <f aca="false">B5345-B5344</f>
        <v>-1.95999999999999</v>
      </c>
      <c r="E5345" s="28" t="n">
        <f aca="false">C5345-C5344</f>
        <v>-3</v>
      </c>
      <c r="F5345" s="29" t="n">
        <f aca="false">Inputs!$B$5*B5345+Inputs!$B$6*C5345</f>
        <v>3434000</v>
      </c>
      <c r="G5345" s="29" t="n">
        <f aca="false">Inputs!$B$5*D5345</f>
        <v>-195999.999999999</v>
      </c>
      <c r="H5345" s="29" t="n">
        <f aca="false">Inputs!$B$6*E5345</f>
        <v>150000</v>
      </c>
      <c r="I5345" s="29" t="n">
        <f aca="false">G5345+H5345</f>
        <v>-45999.9999999994</v>
      </c>
      <c r="J5345" s="29" t="n">
        <f aca="false">J5344+I5345</f>
        <v>2075500</v>
      </c>
    </row>
    <row r="5346" customFormat="false" ht="15" hidden="false" customHeight="false" outlineLevel="0" collapsed="false">
      <c r="A5346" s="26" t="n">
        <v>45264</v>
      </c>
      <c r="B5346" s="27" t="n">
        <v>72.73</v>
      </c>
      <c r="C5346" s="27" t="n">
        <v>78.16</v>
      </c>
      <c r="D5346" s="28" t="n">
        <f aca="false">B5346-B5345</f>
        <v>-0.969999999999999</v>
      </c>
      <c r="E5346" s="28" t="n">
        <f aca="false">C5346-C5345</f>
        <v>-0.560000000000002</v>
      </c>
      <c r="F5346" s="29" t="n">
        <f aca="false">Inputs!$B$5*B5346+Inputs!$B$6*C5346</f>
        <v>3365000</v>
      </c>
      <c r="G5346" s="29" t="n">
        <f aca="false">Inputs!$B$5*D5346</f>
        <v>-96999.9999999999</v>
      </c>
      <c r="H5346" s="29" t="n">
        <f aca="false">Inputs!$B$6*E5346</f>
        <v>28000.0000000001</v>
      </c>
      <c r="I5346" s="29" t="n">
        <f aca="false">G5346+H5346</f>
        <v>-68999.9999999998</v>
      </c>
      <c r="J5346" s="29" t="n">
        <f aca="false">J5345+I5346</f>
        <v>2006500</v>
      </c>
    </row>
    <row r="5347" customFormat="false" ht="15" hidden="false" customHeight="false" outlineLevel="0" collapsed="false">
      <c r="A5347" s="26" t="n">
        <v>45265</v>
      </c>
      <c r="B5347" s="27" t="n">
        <v>71.95</v>
      </c>
      <c r="C5347" s="27" t="n">
        <v>77.27</v>
      </c>
      <c r="D5347" s="28" t="n">
        <f aca="false">B5347-B5346</f>
        <v>-0.780000000000001</v>
      </c>
      <c r="E5347" s="28" t="n">
        <f aca="false">C5347-C5346</f>
        <v>-0.890000000000001</v>
      </c>
      <c r="F5347" s="29" t="n">
        <f aca="false">Inputs!$B$5*B5347+Inputs!$B$6*C5347</f>
        <v>3331500</v>
      </c>
      <c r="G5347" s="29" t="n">
        <f aca="false">Inputs!$B$5*D5347</f>
        <v>-78000.0000000001</v>
      </c>
      <c r="H5347" s="29" t="n">
        <f aca="false">Inputs!$B$6*E5347</f>
        <v>44500</v>
      </c>
      <c r="I5347" s="29" t="n">
        <f aca="false">G5347+H5347</f>
        <v>-33500.0000000001</v>
      </c>
      <c r="J5347" s="29" t="n">
        <f aca="false">J5346+I5347</f>
        <v>1973000</v>
      </c>
    </row>
    <row r="5348" customFormat="false" ht="15" hidden="false" customHeight="false" outlineLevel="0" collapsed="false">
      <c r="A5348" s="26" t="n">
        <v>45266</v>
      </c>
      <c r="B5348" s="27" t="n">
        <v>68.98</v>
      </c>
      <c r="C5348" s="27" t="n">
        <v>74.33</v>
      </c>
      <c r="D5348" s="28" t="n">
        <f aca="false">B5348-B5347</f>
        <v>-2.97</v>
      </c>
      <c r="E5348" s="28" t="n">
        <f aca="false">C5348-C5347</f>
        <v>-2.94</v>
      </c>
      <c r="F5348" s="29" t="n">
        <f aca="false">Inputs!$B$5*B5348+Inputs!$B$6*C5348</f>
        <v>3181500</v>
      </c>
      <c r="G5348" s="29" t="n">
        <f aca="false">Inputs!$B$5*D5348</f>
        <v>-297000</v>
      </c>
      <c r="H5348" s="29" t="n">
        <f aca="false">Inputs!$B$6*E5348</f>
        <v>147000</v>
      </c>
      <c r="I5348" s="29" t="n">
        <f aca="false">G5348+H5348</f>
        <v>-150000</v>
      </c>
      <c r="J5348" s="29" t="n">
        <f aca="false">J5347+I5348</f>
        <v>1823000</v>
      </c>
    </row>
    <row r="5349" customFormat="false" ht="15" hidden="false" customHeight="false" outlineLevel="0" collapsed="false">
      <c r="A5349" s="26" t="n">
        <v>45267</v>
      </c>
      <c r="B5349" s="27" t="n">
        <v>69</v>
      </c>
      <c r="C5349" s="27" t="n">
        <v>74.21</v>
      </c>
      <c r="D5349" s="28" t="n">
        <f aca="false">B5349-B5348</f>
        <v>0.019999999999996</v>
      </c>
      <c r="E5349" s="28" t="n">
        <f aca="false">C5349-C5348</f>
        <v>-0.120000000000005</v>
      </c>
      <c r="F5349" s="29" t="n">
        <f aca="false">Inputs!$B$5*B5349+Inputs!$B$6*C5349</f>
        <v>3189500</v>
      </c>
      <c r="G5349" s="29" t="n">
        <f aca="false">Inputs!$B$5*D5349</f>
        <v>1999.9999999996</v>
      </c>
      <c r="H5349" s="29" t="n">
        <f aca="false">Inputs!$B$6*E5349</f>
        <v>6000.00000000023</v>
      </c>
      <c r="I5349" s="29" t="n">
        <f aca="false">G5349+H5349</f>
        <v>7999.99999999983</v>
      </c>
      <c r="J5349" s="29" t="n">
        <f aca="false">J5348+I5349</f>
        <v>1831000</v>
      </c>
    </row>
    <row r="5350" customFormat="false" ht="15" hidden="false" customHeight="false" outlineLevel="0" collapsed="false">
      <c r="A5350" s="26" t="n">
        <v>45268</v>
      </c>
      <c r="B5350" s="27" t="n">
        <v>70.87</v>
      </c>
      <c r="C5350" s="27" t="n">
        <v>75.94</v>
      </c>
      <c r="D5350" s="28" t="n">
        <f aca="false">B5350-B5349</f>
        <v>1.87</v>
      </c>
      <c r="E5350" s="28" t="n">
        <f aca="false">C5350-C5349</f>
        <v>1.73</v>
      </c>
      <c r="F5350" s="29" t="n">
        <f aca="false">Inputs!$B$5*B5350+Inputs!$B$6*C5350</f>
        <v>3290000</v>
      </c>
      <c r="G5350" s="29" t="n">
        <f aca="false">Inputs!$B$5*D5350</f>
        <v>187000</v>
      </c>
      <c r="H5350" s="29" t="n">
        <f aca="false">Inputs!$B$6*E5350</f>
        <v>-86500.0000000002</v>
      </c>
      <c r="I5350" s="29" t="n">
        <f aca="false">G5350+H5350</f>
        <v>100500</v>
      </c>
      <c r="J5350" s="29" t="n">
        <f aca="false">J5349+I5350</f>
        <v>1931500</v>
      </c>
    </row>
    <row r="5351" customFormat="false" ht="15" hidden="false" customHeight="false" outlineLevel="0" collapsed="false">
      <c r="A5351" s="26" t="n">
        <v>45271</v>
      </c>
      <c r="B5351" s="27" t="n">
        <v>70.95</v>
      </c>
      <c r="C5351" s="27" t="n">
        <v>75.75</v>
      </c>
      <c r="D5351" s="28" t="n">
        <f aca="false">B5351-B5350</f>
        <v>0.0799999999999983</v>
      </c>
      <c r="E5351" s="28" t="n">
        <f aca="false">C5351-C5350</f>
        <v>-0.189999999999998</v>
      </c>
      <c r="F5351" s="29" t="n">
        <f aca="false">Inputs!$B$5*B5351+Inputs!$B$6*C5351</f>
        <v>3307500</v>
      </c>
      <c r="G5351" s="29" t="n">
        <f aca="false">Inputs!$B$5*D5351</f>
        <v>7999.99999999983</v>
      </c>
      <c r="H5351" s="29" t="n">
        <f aca="false">Inputs!$B$6*E5351</f>
        <v>9499.99999999989</v>
      </c>
      <c r="I5351" s="29" t="n">
        <f aca="false">G5351+H5351</f>
        <v>17499.9999999997</v>
      </c>
      <c r="J5351" s="29" t="n">
        <f aca="false">J5350+I5351</f>
        <v>1949000</v>
      </c>
    </row>
    <row r="5352" customFormat="false" ht="15" hidden="false" customHeight="false" outlineLevel="0" collapsed="false">
      <c r="A5352" s="26" t="n">
        <v>45272</v>
      </c>
      <c r="B5352" s="27" t="n">
        <v>68.27</v>
      </c>
      <c r="C5352" s="27" t="n">
        <v>74.11</v>
      </c>
      <c r="D5352" s="28" t="n">
        <f aca="false">B5352-B5351</f>
        <v>-2.68000000000001</v>
      </c>
      <c r="E5352" s="28" t="n">
        <f aca="false">C5352-C5351</f>
        <v>-1.64</v>
      </c>
      <c r="F5352" s="29" t="n">
        <f aca="false">Inputs!$B$5*B5352+Inputs!$B$6*C5352</f>
        <v>3121500</v>
      </c>
      <c r="G5352" s="29" t="n">
        <f aca="false">Inputs!$B$5*D5352</f>
        <v>-268000.000000001</v>
      </c>
      <c r="H5352" s="29" t="n">
        <f aca="false">Inputs!$B$6*E5352</f>
        <v>82000</v>
      </c>
      <c r="I5352" s="29" t="n">
        <f aca="false">G5352+H5352</f>
        <v>-186000.000000001</v>
      </c>
      <c r="J5352" s="29" t="n">
        <f aca="false">J5351+I5352</f>
        <v>1763000</v>
      </c>
    </row>
    <row r="5353" customFormat="false" ht="15" hidden="false" customHeight="false" outlineLevel="0" collapsed="false">
      <c r="A5353" s="26" t="n">
        <v>45273</v>
      </c>
      <c r="B5353" s="27" t="n">
        <v>69.09</v>
      </c>
      <c r="C5353" s="27" t="n">
        <v>74.14</v>
      </c>
      <c r="D5353" s="28" t="n">
        <f aca="false">B5353-B5352</f>
        <v>0.820000000000007</v>
      </c>
      <c r="E5353" s="28" t="n">
        <f aca="false">C5353-C5352</f>
        <v>0.0300000000000011</v>
      </c>
      <c r="F5353" s="29" t="n">
        <f aca="false">Inputs!$B$5*B5353+Inputs!$B$6*C5353</f>
        <v>3202000</v>
      </c>
      <c r="G5353" s="29" t="n">
        <f aca="false">Inputs!$B$5*D5353</f>
        <v>82000.0000000007</v>
      </c>
      <c r="H5353" s="29" t="n">
        <f aca="false">Inputs!$B$6*E5353</f>
        <v>-1500.00000000006</v>
      </c>
      <c r="I5353" s="29" t="n">
        <f aca="false">G5353+H5353</f>
        <v>80500.0000000007</v>
      </c>
      <c r="J5353" s="29" t="n">
        <f aca="false">J5352+I5353</f>
        <v>1843500</v>
      </c>
    </row>
    <row r="5354" customFormat="false" ht="15" hidden="false" customHeight="false" outlineLevel="0" collapsed="false">
      <c r="A5354" s="26" t="n">
        <v>45274</v>
      </c>
      <c r="B5354" s="27" t="n">
        <v>71.21</v>
      </c>
      <c r="C5354" s="27" t="n">
        <v>77.05</v>
      </c>
      <c r="D5354" s="28" t="n">
        <f aca="false">B5354-B5353</f>
        <v>2.11999999999999</v>
      </c>
      <c r="E5354" s="28" t="n">
        <f aca="false">C5354-C5353</f>
        <v>2.91</v>
      </c>
      <c r="F5354" s="29" t="n">
        <f aca="false">Inputs!$B$5*B5354+Inputs!$B$6*C5354</f>
        <v>3268500</v>
      </c>
      <c r="G5354" s="29" t="n">
        <f aca="false">Inputs!$B$5*D5354</f>
        <v>211999.999999999</v>
      </c>
      <c r="H5354" s="29" t="n">
        <f aca="false">Inputs!$B$6*E5354</f>
        <v>-145500</v>
      </c>
      <c r="I5354" s="29" t="n">
        <f aca="false">G5354+H5354</f>
        <v>66499.9999999992</v>
      </c>
      <c r="J5354" s="29" t="n">
        <f aca="false">J5353+I5354</f>
        <v>1910000</v>
      </c>
    </row>
    <row r="5355" customFormat="false" ht="15" hidden="false" customHeight="false" outlineLevel="0" collapsed="false">
      <c r="A5355" s="26" t="n">
        <v>45275</v>
      </c>
      <c r="B5355" s="27" t="n">
        <v>71.05</v>
      </c>
      <c r="C5355" s="27" t="n">
        <v>76.84</v>
      </c>
      <c r="D5355" s="28" t="n">
        <f aca="false">B5355-B5354</f>
        <v>-0.159999999999997</v>
      </c>
      <c r="E5355" s="28" t="n">
        <f aca="false">C5355-C5354</f>
        <v>-0.209999999999994</v>
      </c>
      <c r="F5355" s="29" t="n">
        <f aca="false">Inputs!$B$5*B5355+Inputs!$B$6*C5355</f>
        <v>3263000</v>
      </c>
      <c r="G5355" s="29" t="n">
        <f aca="false">Inputs!$B$5*D5355</f>
        <v>-15999.9999999997</v>
      </c>
      <c r="H5355" s="29" t="n">
        <f aca="false">Inputs!$B$6*E5355</f>
        <v>10499.9999999997</v>
      </c>
      <c r="I5355" s="29" t="n">
        <f aca="false">G5355+H5355</f>
        <v>-5499.99999999997</v>
      </c>
      <c r="J5355" s="29" t="n">
        <f aca="false">J5354+I5355</f>
        <v>1904500</v>
      </c>
    </row>
    <row r="5356" customFormat="false" ht="15" hidden="false" customHeight="false" outlineLevel="0" collapsed="false">
      <c r="A5356" s="26" t="n">
        <v>45278</v>
      </c>
      <c r="B5356" s="27" t="n">
        <v>72.16</v>
      </c>
      <c r="C5356" s="27" t="n">
        <v>78.89</v>
      </c>
      <c r="D5356" s="28" t="n">
        <f aca="false">B5356-B5355</f>
        <v>1.11</v>
      </c>
      <c r="E5356" s="28" t="n">
        <f aca="false">C5356-C5355</f>
        <v>2.05</v>
      </c>
      <c r="F5356" s="29" t="n">
        <f aca="false">Inputs!$B$5*B5356+Inputs!$B$6*C5356</f>
        <v>3271500</v>
      </c>
      <c r="G5356" s="29" t="n">
        <f aca="false">Inputs!$B$5*D5356</f>
        <v>111000</v>
      </c>
      <c r="H5356" s="29" t="n">
        <f aca="false">Inputs!$B$6*E5356</f>
        <v>-102500</v>
      </c>
      <c r="I5356" s="29" t="n">
        <f aca="false">G5356+H5356</f>
        <v>8500.00000000009</v>
      </c>
      <c r="J5356" s="29" t="n">
        <f aca="false">J5355+I5356</f>
        <v>1913000</v>
      </c>
    </row>
    <row r="5357" customFormat="false" ht="15" hidden="false" customHeight="false" outlineLevel="0" collapsed="false">
      <c r="A5357" s="26" t="n">
        <v>45279</v>
      </c>
      <c r="B5357" s="27" t="n">
        <v>73.23</v>
      </c>
      <c r="C5357" s="27" t="n">
        <v>79.82</v>
      </c>
      <c r="D5357" s="28" t="n">
        <f aca="false">B5357-B5356</f>
        <v>1.07000000000001</v>
      </c>
      <c r="E5357" s="28" t="n">
        <f aca="false">C5357-C5356</f>
        <v>0.929999999999993</v>
      </c>
      <c r="F5357" s="29" t="n">
        <f aca="false">Inputs!$B$5*B5357+Inputs!$B$6*C5357</f>
        <v>3332000</v>
      </c>
      <c r="G5357" s="29" t="n">
        <f aca="false">Inputs!$B$5*D5357</f>
        <v>107000.000000001</v>
      </c>
      <c r="H5357" s="29" t="n">
        <f aca="false">Inputs!$B$6*E5357</f>
        <v>-46499.9999999996</v>
      </c>
      <c r="I5357" s="29" t="n">
        <f aca="false">G5357+H5357</f>
        <v>60500.0000000011</v>
      </c>
      <c r="J5357" s="29" t="n">
        <f aca="false">J5356+I5357</f>
        <v>1973500</v>
      </c>
    </row>
    <row r="5358" customFormat="false" ht="15" hidden="false" customHeight="false" outlineLevel="0" collapsed="false">
      <c r="A5358" s="26" t="n">
        <v>45280</v>
      </c>
      <c r="B5358" s="27" t="n">
        <v>73.87</v>
      </c>
      <c r="C5358" s="27" t="n">
        <v>81.1</v>
      </c>
      <c r="D5358" s="28" t="n">
        <f aca="false">B5358-B5357</f>
        <v>0.640000000000001</v>
      </c>
      <c r="E5358" s="28" t="n">
        <f aca="false">C5358-C5357</f>
        <v>1.28</v>
      </c>
      <c r="F5358" s="29" t="n">
        <f aca="false">Inputs!$B$5*B5358+Inputs!$B$6*C5358</f>
        <v>3332000</v>
      </c>
      <c r="G5358" s="29" t="n">
        <f aca="false">Inputs!$B$5*D5358</f>
        <v>64000.0000000001</v>
      </c>
      <c r="H5358" s="29" t="n">
        <f aca="false">Inputs!$B$6*E5358</f>
        <v>-64000.0000000001</v>
      </c>
      <c r="I5358" s="29" t="n">
        <f aca="false">G5358+H5358</f>
        <v>0</v>
      </c>
      <c r="J5358" s="29" t="n">
        <f aca="false">J5357+I5358</f>
        <v>1973500</v>
      </c>
    </row>
    <row r="5359" customFormat="false" ht="15" hidden="false" customHeight="false" outlineLevel="0" collapsed="false">
      <c r="A5359" s="26" t="n">
        <v>45281</v>
      </c>
      <c r="B5359" s="27" t="n">
        <v>73.59</v>
      </c>
      <c r="C5359" s="27" t="n">
        <v>80.73</v>
      </c>
      <c r="D5359" s="28" t="n">
        <f aca="false">B5359-B5358</f>
        <v>-0.280000000000001</v>
      </c>
      <c r="E5359" s="28" t="n">
        <f aca="false">C5359-C5358</f>
        <v>-0.36999999999999</v>
      </c>
      <c r="F5359" s="29" t="n">
        <f aca="false">Inputs!$B$5*B5359+Inputs!$B$6*C5359</f>
        <v>3322500</v>
      </c>
      <c r="G5359" s="29" t="n">
        <f aca="false">Inputs!$B$5*D5359</f>
        <v>-28000.0000000001</v>
      </c>
      <c r="H5359" s="29" t="n">
        <f aca="false">Inputs!$B$6*E5359</f>
        <v>18499.9999999995</v>
      </c>
      <c r="I5359" s="29" t="n">
        <f aca="false">G5359+H5359</f>
        <v>-9500.0000000006</v>
      </c>
      <c r="J5359" s="29" t="n">
        <f aca="false">J5358+I5359</f>
        <v>1964000</v>
      </c>
    </row>
    <row r="5360" customFormat="false" ht="15" hidden="false" customHeight="false" outlineLevel="0" collapsed="false">
      <c r="A5360" s="26" t="n">
        <v>45282</v>
      </c>
      <c r="B5360" s="27" t="n">
        <v>73.29</v>
      </c>
      <c r="C5360" s="27" t="n">
        <v>80.23</v>
      </c>
      <c r="D5360" s="28" t="n">
        <f aca="false">B5360-B5359</f>
        <v>-0.299999999999997</v>
      </c>
      <c r="E5360" s="28" t="n">
        <f aca="false">C5360-C5359</f>
        <v>-0.5</v>
      </c>
      <c r="F5360" s="29" t="n">
        <f aca="false">Inputs!$B$5*B5360+Inputs!$B$6*C5360</f>
        <v>3317500</v>
      </c>
      <c r="G5360" s="29" t="n">
        <f aca="false">Inputs!$B$5*D5360</f>
        <v>-29999.9999999997</v>
      </c>
      <c r="H5360" s="29" t="n">
        <f aca="false">Inputs!$B$6*E5360</f>
        <v>25000</v>
      </c>
      <c r="I5360" s="29" t="n">
        <f aca="false">G5360+H5360</f>
        <v>-4999.99999999972</v>
      </c>
      <c r="J5360" s="29" t="n">
        <f aca="false">J5359+I5360</f>
        <v>1959000</v>
      </c>
    </row>
    <row r="5361" customFormat="false" ht="15" hidden="false" customHeight="false" outlineLevel="0" collapsed="false">
      <c r="A5361" s="26" t="n">
        <v>45287</v>
      </c>
      <c r="B5361" s="27" t="n">
        <v>74.31</v>
      </c>
      <c r="C5361" s="27" t="n">
        <v>80.97</v>
      </c>
      <c r="D5361" s="28" t="n">
        <f aca="false">B5361-B5360</f>
        <v>1.02</v>
      </c>
      <c r="E5361" s="28" t="n">
        <f aca="false">C5361-C5360</f>
        <v>0.739999999999995</v>
      </c>
      <c r="F5361" s="29" t="n">
        <f aca="false">Inputs!$B$5*B5361+Inputs!$B$6*C5361</f>
        <v>3382500</v>
      </c>
      <c r="G5361" s="29" t="n">
        <f aca="false">Inputs!$B$5*D5361</f>
        <v>102000</v>
      </c>
      <c r="H5361" s="29" t="n">
        <f aca="false">Inputs!$B$6*E5361</f>
        <v>-36999.9999999997</v>
      </c>
      <c r="I5361" s="29" t="n">
        <f aca="false">G5361+H5361</f>
        <v>64999.9999999999</v>
      </c>
      <c r="J5361" s="29" t="n">
        <f aca="false">J5360+I5361</f>
        <v>2024000</v>
      </c>
    </row>
    <row r="5362" customFormat="false" ht="15" hidden="false" customHeight="false" outlineLevel="0" collapsed="false">
      <c r="A5362" s="26" t="n">
        <v>45288</v>
      </c>
      <c r="B5362" s="27" t="n">
        <v>72.02</v>
      </c>
      <c r="C5362" s="27" t="n">
        <v>79.04</v>
      </c>
      <c r="D5362" s="28" t="n">
        <f aca="false">B5362-B5361</f>
        <v>-2.29000000000001</v>
      </c>
      <c r="E5362" s="28" t="n">
        <f aca="false">C5362-C5361</f>
        <v>-1.92999999999999</v>
      </c>
      <c r="F5362" s="29" t="n">
        <f aca="false">Inputs!$B$5*B5362+Inputs!$B$6*C5362</f>
        <v>3250000</v>
      </c>
      <c r="G5362" s="29" t="n">
        <f aca="false">Inputs!$B$5*D5362</f>
        <v>-229000.000000001</v>
      </c>
      <c r="H5362" s="29" t="n">
        <f aca="false">Inputs!$B$6*E5362</f>
        <v>96499.9999999996</v>
      </c>
      <c r="I5362" s="29" t="n">
        <f aca="false">G5362+H5362</f>
        <v>-132500.000000001</v>
      </c>
      <c r="J5362" s="29" t="n">
        <f aca="false">J5361+I5362</f>
        <v>1891500</v>
      </c>
    </row>
    <row r="5363" customFormat="false" ht="15" hidden="false" customHeight="false" outlineLevel="0" collapsed="false">
      <c r="A5363" s="26" t="n">
        <v>45289</v>
      </c>
      <c r="B5363" s="27" t="n">
        <v>71.89</v>
      </c>
      <c r="C5363" s="27" t="n">
        <v>77.69</v>
      </c>
      <c r="D5363" s="28" t="n">
        <f aca="false">B5363-B5362</f>
        <v>-0.129999999999995</v>
      </c>
      <c r="E5363" s="28" t="n">
        <f aca="false">C5363-C5362</f>
        <v>-1.35000000000001</v>
      </c>
      <c r="F5363" s="29" t="n">
        <f aca="false">Inputs!$B$5*B5363+Inputs!$B$6*C5363</f>
        <v>3304500</v>
      </c>
      <c r="G5363" s="29" t="n">
        <f aca="false">Inputs!$B$5*D5363</f>
        <v>-12999.9999999995</v>
      </c>
      <c r="H5363" s="29" t="n">
        <f aca="false">Inputs!$B$6*E5363</f>
        <v>67500.0000000004</v>
      </c>
      <c r="I5363" s="29" t="n">
        <f aca="false">G5363+H5363</f>
        <v>54500.0000000009</v>
      </c>
      <c r="J5363" s="29" t="n">
        <f aca="false">J5362+I5363</f>
        <v>1946000</v>
      </c>
    </row>
    <row r="5364" customFormat="false" ht="15" hidden="false" customHeight="false" outlineLevel="0" collapsed="false">
      <c r="A5364" s="26" t="n">
        <v>45293</v>
      </c>
      <c r="B5364" s="27" t="n">
        <v>70.62</v>
      </c>
      <c r="C5364" s="27" t="n">
        <v>76.24</v>
      </c>
      <c r="D5364" s="28" t="n">
        <f aca="false">B5364-B5363</f>
        <v>-1.27</v>
      </c>
      <c r="E5364" s="28" t="n">
        <f aca="false">C5364-C5363</f>
        <v>-1.45</v>
      </c>
      <c r="F5364" s="29" t="n">
        <f aca="false">Inputs!$B$5*B5364+Inputs!$B$6*C5364</f>
        <v>3250000</v>
      </c>
      <c r="G5364" s="29" t="n">
        <f aca="false">Inputs!$B$5*D5364</f>
        <v>-127000</v>
      </c>
      <c r="H5364" s="29" t="n">
        <f aca="false">Inputs!$B$6*E5364</f>
        <v>72500.0000000002</v>
      </c>
      <c r="I5364" s="29" t="n">
        <f aca="false">G5364+H5364</f>
        <v>-54499.9999999995</v>
      </c>
      <c r="J5364" s="29" t="n">
        <f aca="false">J5363+I5364</f>
        <v>1891500</v>
      </c>
    </row>
    <row r="5365" customFormat="false" ht="15" hidden="false" customHeight="false" outlineLevel="0" collapsed="false">
      <c r="A5365" s="26" t="n">
        <v>45294</v>
      </c>
      <c r="B5365" s="27" t="n">
        <v>72.97</v>
      </c>
      <c r="C5365" s="27" t="n">
        <v>77.18</v>
      </c>
      <c r="D5365" s="28" t="n">
        <f aca="false">B5365-B5364</f>
        <v>2.34999999999999</v>
      </c>
      <c r="E5365" s="28" t="n">
        <f aca="false">C5365-C5364</f>
        <v>0.940000000000012</v>
      </c>
      <c r="F5365" s="29" t="n">
        <f aca="false">Inputs!$B$5*B5365+Inputs!$B$6*C5365</f>
        <v>3438000</v>
      </c>
      <c r="G5365" s="29" t="n">
        <f aca="false">Inputs!$B$5*D5365</f>
        <v>234999.999999999</v>
      </c>
      <c r="H5365" s="29" t="n">
        <f aca="false">Inputs!$B$6*E5365</f>
        <v>-47000.0000000006</v>
      </c>
      <c r="I5365" s="29" t="n">
        <f aca="false">G5365+H5365</f>
        <v>187999.999999999</v>
      </c>
      <c r="J5365" s="29" t="n">
        <f aca="false">J5364+I5365</f>
        <v>2079500</v>
      </c>
    </row>
    <row r="5366" customFormat="false" ht="15" hidden="false" customHeight="false" outlineLevel="0" collapsed="false">
      <c r="A5366" s="26" t="n">
        <v>45295</v>
      </c>
      <c r="B5366" s="27" t="n">
        <v>72.38</v>
      </c>
      <c r="C5366" s="27" t="n">
        <v>75.79</v>
      </c>
      <c r="D5366" s="28" t="n">
        <f aca="false">B5366-B5365</f>
        <v>-0.590000000000003</v>
      </c>
      <c r="E5366" s="28" t="n">
        <f aca="false">C5366-C5365</f>
        <v>-1.39</v>
      </c>
      <c r="F5366" s="29" t="n">
        <f aca="false">Inputs!$B$5*B5366+Inputs!$B$6*C5366</f>
        <v>3448500</v>
      </c>
      <c r="G5366" s="29" t="n">
        <f aca="false">Inputs!$B$5*D5366</f>
        <v>-59000.0000000003</v>
      </c>
      <c r="H5366" s="29" t="n">
        <f aca="false">Inputs!$B$6*E5366</f>
        <v>69500</v>
      </c>
      <c r="I5366" s="29" t="n">
        <f aca="false">G5366+H5366</f>
        <v>10499.9999999997</v>
      </c>
      <c r="J5366" s="29" t="n">
        <f aca="false">J5365+I5366</f>
        <v>2090000</v>
      </c>
    </row>
    <row r="5367" customFormat="false" ht="15" hidden="false" customHeight="false" outlineLevel="0" collapsed="false">
      <c r="A5367" s="26" t="n">
        <v>45296</v>
      </c>
      <c r="B5367" s="27" t="n">
        <v>74</v>
      </c>
      <c r="C5367" s="27" t="n">
        <v>78.31</v>
      </c>
      <c r="D5367" s="28" t="n">
        <f aca="false">B5367-B5366</f>
        <v>1.62</v>
      </c>
      <c r="E5367" s="28" t="n">
        <f aca="false">C5367-C5366</f>
        <v>2.52</v>
      </c>
      <c r="F5367" s="29" t="n">
        <f aca="false">Inputs!$B$5*B5367+Inputs!$B$6*C5367</f>
        <v>3484500</v>
      </c>
      <c r="G5367" s="29" t="n">
        <f aca="false">Inputs!$B$5*D5367</f>
        <v>162000</v>
      </c>
      <c r="H5367" s="29" t="n">
        <f aca="false">Inputs!$B$6*E5367</f>
        <v>-126000</v>
      </c>
      <c r="I5367" s="29" t="n">
        <f aca="false">G5367+H5367</f>
        <v>36000.0000000007</v>
      </c>
      <c r="J5367" s="29" t="n">
        <f aca="false">J5366+I5367</f>
        <v>2126000</v>
      </c>
    </row>
    <row r="5368" customFormat="false" ht="15" hidden="false" customHeight="false" outlineLevel="0" collapsed="false">
      <c r="A5368" s="26" t="n">
        <v>45299</v>
      </c>
      <c r="B5368" s="27" t="n">
        <v>71.06</v>
      </c>
      <c r="C5368" s="27" t="n">
        <v>75.47</v>
      </c>
      <c r="D5368" s="28" t="n">
        <f aca="false">B5368-B5367</f>
        <v>-2.94</v>
      </c>
      <c r="E5368" s="28" t="n">
        <f aca="false">C5368-C5367</f>
        <v>-2.84</v>
      </c>
      <c r="F5368" s="29" t="n">
        <f aca="false">Inputs!$B$5*B5368+Inputs!$B$6*C5368</f>
        <v>3332500</v>
      </c>
      <c r="G5368" s="29" t="n">
        <f aca="false">Inputs!$B$5*D5368</f>
        <v>-294000</v>
      </c>
      <c r="H5368" s="29" t="n">
        <f aca="false">Inputs!$B$6*E5368</f>
        <v>142000</v>
      </c>
      <c r="I5368" s="29" t="n">
        <f aca="false">G5368+H5368</f>
        <v>-152000</v>
      </c>
      <c r="J5368" s="29" t="n">
        <f aca="false">J5367+I5368</f>
        <v>1974000</v>
      </c>
    </row>
    <row r="5369" customFormat="false" ht="15" hidden="false" customHeight="false" outlineLevel="0" collapsed="false">
      <c r="A5369" s="26" t="n">
        <v>45300</v>
      </c>
      <c r="B5369" s="27" t="n">
        <v>72.43</v>
      </c>
      <c r="C5369" s="27" t="n">
        <v>77.97</v>
      </c>
      <c r="D5369" s="28" t="n">
        <f aca="false">B5369-B5368</f>
        <v>1.37</v>
      </c>
      <c r="E5369" s="28" t="n">
        <f aca="false">C5369-C5368</f>
        <v>2.5</v>
      </c>
      <c r="F5369" s="29" t="n">
        <f aca="false">Inputs!$B$5*B5369+Inputs!$B$6*C5369</f>
        <v>3344500</v>
      </c>
      <c r="G5369" s="29" t="n">
        <f aca="false">Inputs!$B$5*D5369</f>
        <v>137000</v>
      </c>
      <c r="H5369" s="29" t="n">
        <f aca="false">Inputs!$B$6*E5369</f>
        <v>-125000</v>
      </c>
      <c r="I5369" s="29" t="n">
        <f aca="false">G5369+H5369</f>
        <v>12000.0000000005</v>
      </c>
      <c r="J5369" s="29" t="n">
        <f aca="false">J5368+I5369</f>
        <v>1986000</v>
      </c>
    </row>
    <row r="5370" customFormat="false" ht="15" hidden="false" customHeight="false" outlineLevel="0" collapsed="false">
      <c r="A5370" s="26" t="n">
        <v>45301</v>
      </c>
      <c r="B5370" s="27" t="n">
        <v>71.57</v>
      </c>
      <c r="C5370" s="27" t="n">
        <v>78.46</v>
      </c>
      <c r="D5370" s="28" t="n">
        <f aca="false">B5370-B5369</f>
        <v>-0.860000000000014</v>
      </c>
      <c r="E5370" s="28" t="n">
        <f aca="false">C5370-C5369</f>
        <v>0.489999999999995</v>
      </c>
      <c r="F5370" s="29" t="n">
        <f aca="false">Inputs!$B$5*B5370+Inputs!$B$6*C5370</f>
        <v>3234000</v>
      </c>
      <c r="G5370" s="29" t="n">
        <f aca="false">Inputs!$B$5*D5370</f>
        <v>-86000.0000000014</v>
      </c>
      <c r="H5370" s="29" t="n">
        <f aca="false">Inputs!$B$6*E5370</f>
        <v>-24499.9999999997</v>
      </c>
      <c r="I5370" s="29" t="n">
        <f aca="false">G5370+H5370</f>
        <v>-110500.000000001</v>
      </c>
      <c r="J5370" s="29" t="n">
        <f aca="false">J5369+I5370</f>
        <v>1875500</v>
      </c>
    </row>
    <row r="5371" customFormat="false" ht="15" hidden="false" customHeight="false" outlineLevel="0" collapsed="false">
      <c r="A5371" s="26" t="n">
        <v>45302</v>
      </c>
      <c r="B5371" s="27" t="n">
        <v>72.15</v>
      </c>
      <c r="C5371" s="27" t="n">
        <v>80.21</v>
      </c>
      <c r="D5371" s="28" t="n">
        <f aca="false">B5371-B5370</f>
        <v>0.580000000000013</v>
      </c>
      <c r="E5371" s="28" t="n">
        <f aca="false">C5371-C5370</f>
        <v>1.75</v>
      </c>
      <c r="F5371" s="29" t="n">
        <f aca="false">Inputs!$B$5*B5371+Inputs!$B$6*C5371</f>
        <v>3204500</v>
      </c>
      <c r="G5371" s="29" t="n">
        <f aca="false">Inputs!$B$5*D5371</f>
        <v>58000.0000000013</v>
      </c>
      <c r="H5371" s="29" t="n">
        <f aca="false">Inputs!$B$6*E5371</f>
        <v>-87500</v>
      </c>
      <c r="I5371" s="29" t="n">
        <f aca="false">G5371+H5371</f>
        <v>-29499.9999999988</v>
      </c>
      <c r="J5371" s="29" t="n">
        <f aca="false">J5370+I5371</f>
        <v>1846000</v>
      </c>
    </row>
    <row r="5372" customFormat="false" ht="15" hidden="false" customHeight="false" outlineLevel="0" collapsed="false">
      <c r="A5372" s="26" t="n">
        <v>45303</v>
      </c>
      <c r="B5372" s="27" t="n">
        <v>72.94</v>
      </c>
      <c r="C5372" s="27" t="n">
        <v>79.89</v>
      </c>
      <c r="D5372" s="28" t="n">
        <f aca="false">B5372-B5371</f>
        <v>0.789999999999992</v>
      </c>
      <c r="E5372" s="28" t="n">
        <f aca="false">C5372-C5371</f>
        <v>-0.319999999999993</v>
      </c>
      <c r="F5372" s="29" t="n">
        <f aca="false">Inputs!$B$5*B5372+Inputs!$B$6*C5372</f>
        <v>3299500</v>
      </c>
      <c r="G5372" s="29" t="n">
        <f aca="false">Inputs!$B$5*D5372</f>
        <v>78999.9999999992</v>
      </c>
      <c r="H5372" s="29" t="n">
        <f aca="false">Inputs!$B$6*E5372</f>
        <v>15999.9999999997</v>
      </c>
      <c r="I5372" s="29" t="n">
        <f aca="false">G5372+H5372</f>
        <v>94999.9999999989</v>
      </c>
      <c r="J5372" s="29" t="n">
        <f aca="false">J5371+I5372</f>
        <v>1941000</v>
      </c>
    </row>
    <row r="5373" customFormat="false" ht="15" hidden="false" customHeight="false" outlineLevel="0" collapsed="false">
      <c r="A5373" s="26" t="n">
        <v>45307</v>
      </c>
      <c r="B5373" s="27" t="n">
        <v>72.63</v>
      </c>
      <c r="C5373" s="27" t="n">
        <v>80.15</v>
      </c>
      <c r="D5373" s="28" t="n">
        <f aca="false">B5373-B5372</f>
        <v>-0.310000000000002</v>
      </c>
      <c r="E5373" s="28" t="n">
        <f aca="false">C5373-C5372</f>
        <v>0.260000000000005</v>
      </c>
      <c r="F5373" s="29" t="n">
        <f aca="false">Inputs!$B$5*B5373+Inputs!$B$6*C5373</f>
        <v>3255500</v>
      </c>
      <c r="G5373" s="29" t="n">
        <f aca="false">Inputs!$B$5*D5373</f>
        <v>-31000.0000000002</v>
      </c>
      <c r="H5373" s="29" t="n">
        <f aca="false">Inputs!$B$6*E5373</f>
        <v>-13000.0000000003</v>
      </c>
      <c r="I5373" s="29" t="n">
        <f aca="false">G5373+H5373</f>
        <v>-44000.0000000005</v>
      </c>
      <c r="J5373" s="29" t="n">
        <f aca="false">J5372+I5373</f>
        <v>1897000</v>
      </c>
    </row>
    <row r="5374" customFormat="false" ht="15" hidden="false" customHeight="false" outlineLevel="0" collapsed="false">
      <c r="A5374" s="26" t="n">
        <v>45308</v>
      </c>
      <c r="B5374" s="27" t="n">
        <v>72.79</v>
      </c>
      <c r="C5374" s="27" t="n">
        <v>78.88</v>
      </c>
      <c r="D5374" s="28" t="n">
        <f aca="false">B5374-B5373</f>
        <v>0.160000000000011</v>
      </c>
      <c r="E5374" s="28" t="n">
        <f aca="false">C5374-C5373</f>
        <v>-1.27000000000001</v>
      </c>
      <c r="F5374" s="29" t="n">
        <f aca="false">Inputs!$B$5*B5374+Inputs!$B$6*C5374</f>
        <v>3335000</v>
      </c>
      <c r="G5374" s="29" t="n">
        <f aca="false">Inputs!$B$5*D5374</f>
        <v>16000.0000000011</v>
      </c>
      <c r="H5374" s="29" t="n">
        <f aca="false">Inputs!$B$6*E5374</f>
        <v>63500.0000000005</v>
      </c>
      <c r="I5374" s="29" t="n">
        <f aca="false">G5374+H5374</f>
        <v>79500.0000000016</v>
      </c>
      <c r="J5374" s="29" t="n">
        <f aca="false">J5373+I5374</f>
        <v>1976500</v>
      </c>
    </row>
    <row r="5375" customFormat="false" ht="15" hidden="false" customHeight="false" outlineLevel="0" collapsed="false">
      <c r="A5375" s="26" t="n">
        <v>45309</v>
      </c>
      <c r="B5375" s="27" t="n">
        <v>74.32</v>
      </c>
      <c r="C5375" s="27" t="n">
        <v>81.04</v>
      </c>
      <c r="D5375" s="28" t="n">
        <f aca="false">B5375-B5374</f>
        <v>1.52999999999999</v>
      </c>
      <c r="E5375" s="28" t="n">
        <f aca="false">C5375-C5374</f>
        <v>2.16000000000001</v>
      </c>
      <c r="F5375" s="29" t="n">
        <f aca="false">Inputs!$B$5*B5375+Inputs!$B$6*C5375</f>
        <v>3380000</v>
      </c>
      <c r="G5375" s="29" t="n">
        <f aca="false">Inputs!$B$5*D5375</f>
        <v>152999.999999999</v>
      </c>
      <c r="H5375" s="29" t="n">
        <f aca="false">Inputs!$B$6*E5375</f>
        <v>-108000.000000001</v>
      </c>
      <c r="I5375" s="29" t="n">
        <f aca="false">G5375+H5375</f>
        <v>44999.9999999982</v>
      </c>
      <c r="J5375" s="29" t="n">
        <f aca="false">J5374+I5375</f>
        <v>2021500</v>
      </c>
    </row>
    <row r="5376" customFormat="false" ht="15" hidden="false" customHeight="false" outlineLevel="0" collapsed="false">
      <c r="A5376" s="26" t="n">
        <v>45310</v>
      </c>
      <c r="B5376" s="27" t="n">
        <v>73.69</v>
      </c>
      <c r="C5376" s="27" t="n">
        <v>80.71</v>
      </c>
      <c r="D5376" s="28" t="n">
        <f aca="false">B5376-B5375</f>
        <v>-0.629999999999996</v>
      </c>
      <c r="E5376" s="28" t="n">
        <f aca="false">C5376-C5375</f>
        <v>-0.330000000000013</v>
      </c>
      <c r="F5376" s="29" t="n">
        <f aca="false">Inputs!$B$5*B5376+Inputs!$B$6*C5376</f>
        <v>3333500</v>
      </c>
      <c r="G5376" s="29" t="n">
        <f aca="false">Inputs!$B$5*D5376</f>
        <v>-62999.9999999996</v>
      </c>
      <c r="H5376" s="29" t="n">
        <f aca="false">Inputs!$B$6*E5376</f>
        <v>16500.0000000006</v>
      </c>
      <c r="I5376" s="29" t="n">
        <f aca="false">G5376+H5376</f>
        <v>-46499.9999999989</v>
      </c>
      <c r="J5376" s="29" t="n">
        <f aca="false">J5375+I5376</f>
        <v>1975000</v>
      </c>
    </row>
    <row r="5377" customFormat="false" ht="15" hidden="false" customHeight="false" outlineLevel="0" collapsed="false">
      <c r="A5377" s="26" t="n">
        <v>45313</v>
      </c>
      <c r="B5377" s="27" t="n">
        <v>75.26</v>
      </c>
      <c r="C5377" s="27" t="n">
        <v>81.7</v>
      </c>
      <c r="D5377" s="28" t="n">
        <f aca="false">B5377-B5376</f>
        <v>1.57000000000001</v>
      </c>
      <c r="E5377" s="28" t="n">
        <f aca="false">C5377-C5376</f>
        <v>0.990000000000009</v>
      </c>
      <c r="F5377" s="29" t="n">
        <f aca="false">Inputs!$B$5*B5377+Inputs!$B$6*C5377</f>
        <v>3441000</v>
      </c>
      <c r="G5377" s="29" t="n">
        <f aca="false">Inputs!$B$5*D5377</f>
        <v>157000.000000001</v>
      </c>
      <c r="H5377" s="29" t="n">
        <f aca="false">Inputs!$B$6*E5377</f>
        <v>-49500.0000000005</v>
      </c>
      <c r="I5377" s="29" t="n">
        <f aca="false">G5377+H5377</f>
        <v>107500</v>
      </c>
      <c r="J5377" s="29" t="n">
        <f aca="false">J5376+I5377</f>
        <v>2082500</v>
      </c>
    </row>
    <row r="5378" customFormat="false" ht="15" hidden="false" customHeight="false" outlineLevel="0" collapsed="false">
      <c r="A5378" s="26" t="n">
        <v>45314</v>
      </c>
      <c r="B5378" s="27" t="n">
        <v>74.72</v>
      </c>
      <c r="C5378" s="27" t="n">
        <v>82.04</v>
      </c>
      <c r="D5378" s="28" t="n">
        <f aca="false">B5378-B5377</f>
        <v>-0.540000000000006</v>
      </c>
      <c r="E5378" s="28" t="n">
        <f aca="false">C5378-C5377</f>
        <v>0.340000000000003</v>
      </c>
      <c r="F5378" s="29" t="n">
        <f aca="false">Inputs!$B$5*B5378+Inputs!$B$6*C5378</f>
        <v>3370000</v>
      </c>
      <c r="G5378" s="29" t="n">
        <f aca="false">Inputs!$B$5*D5378</f>
        <v>-54000.0000000006</v>
      </c>
      <c r="H5378" s="29" t="n">
        <f aca="false">Inputs!$B$6*E5378</f>
        <v>-17000.0000000002</v>
      </c>
      <c r="I5378" s="29" t="n">
        <f aca="false">G5378+H5378</f>
        <v>-71000.0000000008</v>
      </c>
      <c r="J5378" s="29" t="n">
        <f aca="false">J5377+I5378</f>
        <v>2011500</v>
      </c>
    </row>
    <row r="5379" customFormat="false" ht="15" hidden="false" customHeight="false" outlineLevel="0" collapsed="false">
      <c r="A5379" s="26" t="n">
        <v>45315</v>
      </c>
      <c r="B5379" s="27" t="n">
        <v>75.48</v>
      </c>
      <c r="C5379" s="27" t="n">
        <v>82.15</v>
      </c>
      <c r="D5379" s="28" t="n">
        <f aca="false">B5379-B5378</f>
        <v>0.760000000000005</v>
      </c>
      <c r="E5379" s="28" t="n">
        <f aca="false">C5379-C5378</f>
        <v>0.109999999999999</v>
      </c>
      <c r="F5379" s="29" t="n">
        <f aca="false">Inputs!$B$5*B5379+Inputs!$B$6*C5379</f>
        <v>3440500</v>
      </c>
      <c r="G5379" s="29" t="n">
        <f aca="false">Inputs!$B$5*D5379</f>
        <v>76000.0000000005</v>
      </c>
      <c r="H5379" s="29" t="n">
        <f aca="false">Inputs!$B$6*E5379</f>
        <v>-5499.99999999997</v>
      </c>
      <c r="I5379" s="29" t="n">
        <f aca="false">G5379+H5379</f>
        <v>70500.0000000005</v>
      </c>
      <c r="J5379" s="29" t="n">
        <f aca="false">J5378+I5379</f>
        <v>2082000</v>
      </c>
    </row>
    <row r="5380" customFormat="false" ht="15" hidden="false" customHeight="false" outlineLevel="0" collapsed="false">
      <c r="A5380" s="26" t="n">
        <v>45316</v>
      </c>
      <c r="B5380" s="27" t="n">
        <v>77.91</v>
      </c>
      <c r="C5380" s="27" t="n">
        <v>82.33</v>
      </c>
      <c r="D5380" s="28" t="n">
        <f aca="false">B5380-B5379</f>
        <v>2.42999999999999</v>
      </c>
      <c r="E5380" s="28" t="n">
        <f aca="false">C5380-C5379</f>
        <v>0.179999999999993</v>
      </c>
      <c r="F5380" s="29" t="n">
        <f aca="false">Inputs!$B$5*B5380+Inputs!$B$6*C5380</f>
        <v>3674500</v>
      </c>
      <c r="G5380" s="29" t="n">
        <f aca="false">Inputs!$B$5*D5380</f>
        <v>242999.999999999</v>
      </c>
      <c r="H5380" s="29" t="n">
        <f aca="false">Inputs!$B$6*E5380</f>
        <v>-8999.99999999963</v>
      </c>
      <c r="I5380" s="29" t="n">
        <f aca="false">G5380+H5380</f>
        <v>234000</v>
      </c>
      <c r="J5380" s="29" t="n">
        <f aca="false">J5379+I5380</f>
        <v>2316000</v>
      </c>
    </row>
    <row r="5381" customFormat="false" ht="15" hidden="false" customHeight="false" outlineLevel="0" collapsed="false">
      <c r="A5381" s="26" t="n">
        <v>45317</v>
      </c>
      <c r="B5381" s="27" t="n">
        <v>78.45</v>
      </c>
      <c r="C5381" s="27" t="n">
        <v>83.34</v>
      </c>
      <c r="D5381" s="28" t="n">
        <f aca="false">B5381-B5380</f>
        <v>0.540000000000006</v>
      </c>
      <c r="E5381" s="28" t="n">
        <f aca="false">C5381-C5380</f>
        <v>1.01000000000001</v>
      </c>
      <c r="F5381" s="29" t="n">
        <f aca="false">Inputs!$B$5*B5381+Inputs!$B$6*C5381</f>
        <v>3678000</v>
      </c>
      <c r="G5381" s="29" t="n">
        <f aca="false">Inputs!$B$5*D5381</f>
        <v>54000.0000000006</v>
      </c>
      <c r="H5381" s="29" t="n">
        <f aca="false">Inputs!$B$6*E5381</f>
        <v>-50500.0000000003</v>
      </c>
      <c r="I5381" s="29" t="n">
        <f aca="false">G5381+H5381</f>
        <v>3500.00000000037</v>
      </c>
      <c r="J5381" s="29" t="n">
        <f aca="false">J5380+I5381</f>
        <v>2319500</v>
      </c>
    </row>
    <row r="5382" customFormat="false" ht="15" hidden="false" customHeight="false" outlineLevel="0" collapsed="false">
      <c r="A5382" s="26" t="n">
        <v>45320</v>
      </c>
      <c r="B5382" s="27" t="n">
        <v>77.25</v>
      </c>
      <c r="C5382" s="27" t="n">
        <v>83.99</v>
      </c>
      <c r="D5382" s="28" t="n">
        <f aca="false">B5382-B5381</f>
        <v>-1.2</v>
      </c>
      <c r="E5382" s="28" t="n">
        <f aca="false">C5382-C5381</f>
        <v>0.649999999999992</v>
      </c>
      <c r="F5382" s="29" t="n">
        <f aca="false">Inputs!$B$5*B5382+Inputs!$B$6*C5382</f>
        <v>3525500</v>
      </c>
      <c r="G5382" s="29" t="n">
        <f aca="false">Inputs!$B$5*D5382</f>
        <v>-120000</v>
      </c>
      <c r="H5382" s="29" t="n">
        <f aca="false">Inputs!$B$6*E5382</f>
        <v>-32499.9999999996</v>
      </c>
      <c r="I5382" s="29" t="n">
        <f aca="false">G5382+H5382</f>
        <v>-152500</v>
      </c>
      <c r="J5382" s="29" t="n">
        <f aca="false">J5381+I5382</f>
        <v>2167000</v>
      </c>
    </row>
    <row r="5383" customFormat="false" ht="15" hidden="false" customHeight="false" outlineLevel="0" collapsed="false">
      <c r="A5383" s="26" t="n">
        <v>45321</v>
      </c>
      <c r="B5383" s="27" t="n">
        <v>78.3</v>
      </c>
      <c r="C5383" s="27" t="n">
        <v>84.14</v>
      </c>
      <c r="D5383" s="28" t="n">
        <f aca="false">B5383-B5382</f>
        <v>1.05</v>
      </c>
      <c r="E5383" s="28" t="n">
        <f aca="false">C5383-C5382</f>
        <v>0.150000000000006</v>
      </c>
      <c r="F5383" s="29" t="n">
        <f aca="false">Inputs!$B$5*B5383+Inputs!$B$6*C5383</f>
        <v>3623000</v>
      </c>
      <c r="G5383" s="29" t="n">
        <f aca="false">Inputs!$B$5*D5383</f>
        <v>105000</v>
      </c>
      <c r="H5383" s="29" t="n">
        <f aca="false">Inputs!$B$6*E5383</f>
        <v>-7500.00000000028</v>
      </c>
      <c r="I5383" s="29" t="n">
        <f aca="false">G5383+H5383</f>
        <v>97499.9999999994</v>
      </c>
      <c r="J5383" s="29" t="n">
        <f aca="false">J5382+I5383</f>
        <v>2264500</v>
      </c>
    </row>
    <row r="5384" customFormat="false" ht="15" hidden="false" customHeight="false" outlineLevel="0" collapsed="false">
      <c r="A5384" s="26" t="n">
        <v>45322</v>
      </c>
      <c r="B5384" s="27" t="n">
        <v>76.28</v>
      </c>
      <c r="C5384" s="27" t="n">
        <v>82.98</v>
      </c>
      <c r="D5384" s="28" t="n">
        <f aca="false">B5384-B5383</f>
        <v>-2.02</v>
      </c>
      <c r="E5384" s="28" t="n">
        <f aca="false">C5384-C5383</f>
        <v>-1.16</v>
      </c>
      <c r="F5384" s="29" t="n">
        <f aca="false">Inputs!$B$5*B5384+Inputs!$B$6*C5384</f>
        <v>3479000</v>
      </c>
      <c r="G5384" s="29" t="n">
        <f aca="false">Inputs!$B$5*D5384</f>
        <v>-202000</v>
      </c>
      <c r="H5384" s="29" t="n">
        <f aca="false">Inputs!$B$6*E5384</f>
        <v>57999.9999999998</v>
      </c>
      <c r="I5384" s="29" t="n">
        <f aca="false">G5384+H5384</f>
        <v>-144000</v>
      </c>
      <c r="J5384" s="29" t="n">
        <f aca="false">J5383+I5384</f>
        <v>2120500</v>
      </c>
    </row>
    <row r="5385" customFormat="false" ht="15" hidden="false" customHeight="false" outlineLevel="0" collapsed="false">
      <c r="A5385" s="26" t="n">
        <v>45323</v>
      </c>
      <c r="B5385" s="27" t="n">
        <v>74.36</v>
      </c>
      <c r="C5385" s="27" t="n">
        <v>82.2</v>
      </c>
      <c r="D5385" s="28" t="n">
        <f aca="false">B5385-B5384</f>
        <v>-1.92</v>
      </c>
      <c r="E5385" s="28" t="n">
        <f aca="false">C5385-C5384</f>
        <v>-0.780000000000001</v>
      </c>
      <c r="F5385" s="29" t="n">
        <f aca="false">Inputs!$B$5*B5385+Inputs!$B$6*C5385</f>
        <v>3326000</v>
      </c>
      <c r="G5385" s="29" t="n">
        <f aca="false">Inputs!$B$5*D5385</f>
        <v>-192000</v>
      </c>
      <c r="H5385" s="29" t="n">
        <f aca="false">Inputs!$B$6*E5385</f>
        <v>39000.0000000001</v>
      </c>
      <c r="I5385" s="29" t="n">
        <f aca="false">G5385+H5385</f>
        <v>-153000</v>
      </c>
      <c r="J5385" s="29" t="n">
        <f aca="false">J5384+I5385</f>
        <v>1967500</v>
      </c>
    </row>
    <row r="5386" customFormat="false" ht="15" hidden="false" customHeight="false" outlineLevel="0" collapsed="false">
      <c r="A5386" s="26" t="n">
        <v>45324</v>
      </c>
      <c r="B5386" s="27" t="n">
        <v>72.72</v>
      </c>
      <c r="C5386" s="27" t="n">
        <v>79.54</v>
      </c>
      <c r="D5386" s="28" t="n">
        <f aca="false">B5386-B5385</f>
        <v>-1.64</v>
      </c>
      <c r="E5386" s="28" t="n">
        <f aca="false">C5386-C5385</f>
        <v>-2.66</v>
      </c>
      <c r="F5386" s="29" t="n">
        <f aca="false">Inputs!$B$5*B5386+Inputs!$B$6*C5386</f>
        <v>3295000</v>
      </c>
      <c r="G5386" s="29" t="n">
        <f aca="false">Inputs!$B$5*D5386</f>
        <v>-164000</v>
      </c>
      <c r="H5386" s="29" t="n">
        <f aca="false">Inputs!$B$6*E5386</f>
        <v>133000</v>
      </c>
      <c r="I5386" s="29" t="n">
        <f aca="false">G5386+H5386</f>
        <v>-31000.0000000002</v>
      </c>
      <c r="J5386" s="29" t="n">
        <f aca="false">J5385+I5386</f>
        <v>1936500</v>
      </c>
    </row>
    <row r="5387" customFormat="false" ht="15" hidden="false" customHeight="false" outlineLevel="0" collapsed="false">
      <c r="A5387" s="26" t="n">
        <v>45327</v>
      </c>
      <c r="B5387" s="27" t="n">
        <v>73.21</v>
      </c>
      <c r="C5387" s="27" t="n">
        <v>79.3</v>
      </c>
      <c r="D5387" s="28" t="n">
        <f aca="false">B5387-B5386</f>
        <v>0.489999999999995</v>
      </c>
      <c r="E5387" s="28" t="n">
        <f aca="false">C5387-C5386</f>
        <v>-0.240000000000009</v>
      </c>
      <c r="F5387" s="29" t="n">
        <f aca="false">Inputs!$B$5*B5387+Inputs!$B$6*C5387</f>
        <v>3356000</v>
      </c>
      <c r="G5387" s="29" t="n">
        <f aca="false">Inputs!$B$5*D5387</f>
        <v>48999.9999999995</v>
      </c>
      <c r="H5387" s="29" t="n">
        <f aca="false">Inputs!$B$6*E5387</f>
        <v>12000.0000000005</v>
      </c>
      <c r="I5387" s="29" t="n">
        <f aca="false">G5387+H5387</f>
        <v>60999.9999999999</v>
      </c>
      <c r="J5387" s="29" t="n">
        <f aca="false">J5386+I5387</f>
        <v>1997500</v>
      </c>
    </row>
    <row r="5388" customFormat="false" ht="15" hidden="false" customHeight="false" outlineLevel="0" collapsed="false">
      <c r="A5388" s="26" t="n">
        <v>45328</v>
      </c>
      <c r="B5388" s="27" t="n">
        <v>73.83</v>
      </c>
      <c r="C5388" s="27" t="n">
        <v>80.46</v>
      </c>
      <c r="D5388" s="28" t="n">
        <f aca="false">B5388-B5387</f>
        <v>0.620000000000005</v>
      </c>
      <c r="E5388" s="28" t="n">
        <f aca="false">C5388-C5387</f>
        <v>1.16</v>
      </c>
      <c r="F5388" s="29" t="n">
        <f aca="false">Inputs!$B$5*B5388+Inputs!$B$6*C5388</f>
        <v>3360000</v>
      </c>
      <c r="G5388" s="29" t="n">
        <f aca="false">Inputs!$B$5*D5388</f>
        <v>62000.0000000005</v>
      </c>
      <c r="H5388" s="29" t="n">
        <f aca="false">Inputs!$B$6*E5388</f>
        <v>-57999.9999999998</v>
      </c>
      <c r="I5388" s="29" t="n">
        <f aca="false">G5388+H5388</f>
        <v>4000.00000000062</v>
      </c>
      <c r="J5388" s="29" t="n">
        <f aca="false">J5387+I5388</f>
        <v>2001500</v>
      </c>
    </row>
    <row r="5389" customFormat="false" ht="15" hidden="false" customHeight="false" outlineLevel="0" collapsed="false">
      <c r="A5389" s="26" t="n">
        <v>45329</v>
      </c>
      <c r="B5389" s="27" t="n">
        <v>74.26</v>
      </c>
      <c r="C5389" s="27" t="n">
        <v>81.18</v>
      </c>
      <c r="D5389" s="28" t="n">
        <f aca="false">B5389-B5388</f>
        <v>0.430000000000007</v>
      </c>
      <c r="E5389" s="28" t="n">
        <f aca="false">C5389-C5388</f>
        <v>0.720000000000013</v>
      </c>
      <c r="F5389" s="29" t="n">
        <f aca="false">Inputs!$B$5*B5389+Inputs!$B$6*C5389</f>
        <v>3367000</v>
      </c>
      <c r="G5389" s="29" t="n">
        <f aca="false">Inputs!$B$5*D5389</f>
        <v>43000.0000000007</v>
      </c>
      <c r="H5389" s="29" t="n">
        <f aca="false">Inputs!$B$6*E5389</f>
        <v>-36000.0000000007</v>
      </c>
      <c r="I5389" s="29" t="n">
        <f aca="false">G5389+H5389</f>
        <v>7000.00000000003</v>
      </c>
      <c r="J5389" s="29" t="n">
        <f aca="false">J5388+I5389</f>
        <v>2008500</v>
      </c>
    </row>
    <row r="5390" customFormat="false" ht="15" hidden="false" customHeight="false" outlineLevel="0" collapsed="false">
      <c r="A5390" s="26" t="n">
        <v>45330</v>
      </c>
      <c r="B5390" s="27" t="n">
        <v>76.67</v>
      </c>
      <c r="C5390" s="27" t="n">
        <v>83.01</v>
      </c>
      <c r="D5390" s="28" t="n">
        <f aca="false">B5390-B5389</f>
        <v>2.41</v>
      </c>
      <c r="E5390" s="28" t="n">
        <f aca="false">C5390-C5389</f>
        <v>1.83</v>
      </c>
      <c r="F5390" s="29" t="n">
        <f aca="false">Inputs!$B$5*B5390+Inputs!$B$6*C5390</f>
        <v>3516500</v>
      </c>
      <c r="G5390" s="29" t="n">
        <f aca="false">Inputs!$B$5*D5390</f>
        <v>241000</v>
      </c>
      <c r="H5390" s="29" t="n">
        <f aca="false">Inputs!$B$6*E5390</f>
        <v>-91499.9999999999</v>
      </c>
      <c r="I5390" s="29" t="n">
        <f aca="false">G5390+H5390</f>
        <v>149500</v>
      </c>
      <c r="J5390" s="29" t="n">
        <f aca="false">J5389+I5390</f>
        <v>2158000</v>
      </c>
    </row>
    <row r="5391" customFormat="false" ht="15" hidden="false" customHeight="false" outlineLevel="0" collapsed="false">
      <c r="A5391" s="26" t="n">
        <v>45331</v>
      </c>
      <c r="B5391" s="27" t="n">
        <v>77.26</v>
      </c>
      <c r="C5391" s="27" t="n">
        <v>83.58</v>
      </c>
      <c r="D5391" s="28" t="n">
        <f aca="false">B5391-B5390</f>
        <v>0.590000000000003</v>
      </c>
      <c r="E5391" s="28" t="n">
        <f aca="false">C5391-C5390</f>
        <v>0.569999999999993</v>
      </c>
      <c r="F5391" s="29" t="n">
        <f aca="false">Inputs!$B$5*B5391+Inputs!$B$6*C5391</f>
        <v>3547000</v>
      </c>
      <c r="G5391" s="29" t="n">
        <f aca="false">Inputs!$B$5*D5391</f>
        <v>59000.0000000003</v>
      </c>
      <c r="H5391" s="29" t="n">
        <f aca="false">Inputs!$B$6*E5391</f>
        <v>-28499.9999999997</v>
      </c>
      <c r="I5391" s="29" t="n">
        <f aca="false">G5391+H5391</f>
        <v>30500.0000000007</v>
      </c>
      <c r="J5391" s="29" t="n">
        <f aca="false">J5390+I5391</f>
        <v>2188500</v>
      </c>
    </row>
    <row r="5392" customFormat="false" ht="15" hidden="false" customHeight="false" outlineLevel="0" collapsed="false">
      <c r="A5392" s="26" t="n">
        <v>45334</v>
      </c>
      <c r="B5392" s="27" t="n">
        <v>77.34</v>
      </c>
      <c r="C5392" s="27" t="n">
        <v>83.88</v>
      </c>
      <c r="D5392" s="28" t="n">
        <f aca="false">B5392-B5391</f>
        <v>0.0799999999999983</v>
      </c>
      <c r="E5392" s="28" t="n">
        <f aca="false">C5392-C5391</f>
        <v>0.299999999999997</v>
      </c>
      <c r="F5392" s="29" t="n">
        <f aca="false">Inputs!$B$5*B5392+Inputs!$B$6*C5392</f>
        <v>3540000</v>
      </c>
      <c r="G5392" s="29" t="n">
        <f aca="false">Inputs!$B$5*D5392</f>
        <v>7999.99999999983</v>
      </c>
      <c r="H5392" s="29" t="n">
        <f aca="false">Inputs!$B$6*E5392</f>
        <v>-14999.9999999999</v>
      </c>
      <c r="I5392" s="29" t="n">
        <f aca="false">G5392+H5392</f>
        <v>-7000.00000000003</v>
      </c>
      <c r="J5392" s="29" t="n">
        <f aca="false">J5391+I5392</f>
        <v>2181500</v>
      </c>
    </row>
    <row r="5393" customFormat="false" ht="15" hidden="false" customHeight="false" outlineLevel="0" collapsed="false">
      <c r="A5393" s="26" t="n">
        <v>45335</v>
      </c>
      <c r="B5393" s="27" t="n">
        <v>78.28</v>
      </c>
      <c r="C5393" s="27" t="n">
        <v>84.72</v>
      </c>
      <c r="D5393" s="28" t="n">
        <f aca="false">B5393-B5392</f>
        <v>0.939999999999998</v>
      </c>
      <c r="E5393" s="28" t="n">
        <f aca="false">C5393-C5392</f>
        <v>0.840000000000003</v>
      </c>
      <c r="F5393" s="29" t="n">
        <f aca="false">Inputs!$B$5*B5393+Inputs!$B$6*C5393</f>
        <v>3592000</v>
      </c>
      <c r="G5393" s="29" t="n">
        <f aca="false">Inputs!$B$5*D5393</f>
        <v>93999.9999999998</v>
      </c>
      <c r="H5393" s="29" t="n">
        <f aca="false">Inputs!$B$6*E5393</f>
        <v>-42000.0000000002</v>
      </c>
      <c r="I5393" s="29" t="n">
        <f aca="false">G5393+H5393</f>
        <v>51999.9999999996</v>
      </c>
      <c r="J5393" s="29" t="n">
        <f aca="false">J5392+I5393</f>
        <v>2233500</v>
      </c>
    </row>
    <row r="5394" customFormat="false" ht="15" hidden="false" customHeight="false" outlineLevel="0" collapsed="false">
      <c r="A5394" s="26" t="n">
        <v>45336</v>
      </c>
      <c r="B5394" s="27" t="n">
        <v>77.09</v>
      </c>
      <c r="C5394" s="27" t="n">
        <v>84.41</v>
      </c>
      <c r="D5394" s="28" t="n">
        <f aca="false">B5394-B5393</f>
        <v>-1.19</v>
      </c>
      <c r="E5394" s="28" t="n">
        <f aca="false">C5394-C5393</f>
        <v>-0.310000000000002</v>
      </c>
      <c r="F5394" s="29" t="n">
        <f aca="false">Inputs!$B$5*B5394+Inputs!$B$6*C5394</f>
        <v>3488500</v>
      </c>
      <c r="G5394" s="29" t="n">
        <f aca="false">Inputs!$B$5*D5394</f>
        <v>-119000</v>
      </c>
      <c r="H5394" s="29" t="n">
        <f aca="false">Inputs!$B$6*E5394</f>
        <v>15500.0000000001</v>
      </c>
      <c r="I5394" s="29" t="n">
        <f aca="false">G5394+H5394</f>
        <v>-103500</v>
      </c>
      <c r="J5394" s="29" t="n">
        <f aca="false">J5393+I5394</f>
        <v>2130000</v>
      </c>
    </row>
    <row r="5395" customFormat="false" ht="15" hidden="false" customHeight="false" outlineLevel="0" collapsed="false">
      <c r="A5395" s="26" t="n">
        <v>45337</v>
      </c>
      <c r="B5395" s="27" t="n">
        <v>78.47</v>
      </c>
      <c r="C5395" s="27" t="n">
        <v>84.33</v>
      </c>
      <c r="D5395" s="28" t="n">
        <f aca="false">B5395-B5394</f>
        <v>1.38</v>
      </c>
      <c r="E5395" s="28" t="n">
        <f aca="false">C5395-C5394</f>
        <v>-0.0799999999999983</v>
      </c>
      <c r="F5395" s="29" t="n">
        <f aca="false">Inputs!$B$5*B5395+Inputs!$B$6*C5395</f>
        <v>3630500</v>
      </c>
      <c r="G5395" s="29" t="n">
        <f aca="false">Inputs!$B$5*D5395</f>
        <v>138000</v>
      </c>
      <c r="H5395" s="29" t="n">
        <f aca="false">Inputs!$B$6*E5395</f>
        <v>3999.99999999991</v>
      </c>
      <c r="I5395" s="29" t="n">
        <f aca="false">G5395+H5395</f>
        <v>141999.999999999</v>
      </c>
      <c r="J5395" s="29" t="n">
        <f aca="false">J5394+I5395</f>
        <v>2272000</v>
      </c>
    </row>
    <row r="5396" customFormat="false" ht="15" hidden="false" customHeight="false" outlineLevel="0" collapsed="false">
      <c r="A5396" s="26" t="n">
        <v>45338</v>
      </c>
      <c r="B5396" s="27" t="n">
        <v>79.65</v>
      </c>
      <c r="C5396" s="27" t="n">
        <v>84.88</v>
      </c>
      <c r="D5396" s="28" t="n">
        <f aca="false">B5396-B5395</f>
        <v>1.18000000000001</v>
      </c>
      <c r="E5396" s="28" t="n">
        <f aca="false">C5396-C5395</f>
        <v>0.549999999999997</v>
      </c>
      <c r="F5396" s="29" t="n">
        <f aca="false">Inputs!$B$5*B5396+Inputs!$B$6*C5396</f>
        <v>3721000</v>
      </c>
      <c r="G5396" s="29" t="n">
        <f aca="false">Inputs!$B$5*D5396</f>
        <v>118000.000000001</v>
      </c>
      <c r="H5396" s="29" t="n">
        <f aca="false">Inputs!$B$6*E5396</f>
        <v>-27499.9999999999</v>
      </c>
      <c r="I5396" s="29" t="n">
        <f aca="false">G5396+H5396</f>
        <v>90500.0000000008</v>
      </c>
      <c r="J5396" s="29" t="n">
        <f aca="false">J5395+I5396</f>
        <v>2362500</v>
      </c>
    </row>
    <row r="5397" customFormat="false" ht="15" hidden="false" customHeight="false" outlineLevel="0" collapsed="false">
      <c r="A5397" s="26" t="n">
        <v>45342</v>
      </c>
      <c r="B5397" s="27" t="n">
        <v>78.72</v>
      </c>
      <c r="C5397" s="27" t="n">
        <v>84.78</v>
      </c>
      <c r="D5397" s="28" t="n">
        <f aca="false">B5397-B5396</f>
        <v>-0.930000000000007</v>
      </c>
      <c r="E5397" s="28" t="n">
        <f aca="false">C5397-C5396</f>
        <v>-0.0999999999999943</v>
      </c>
      <c r="F5397" s="29" t="n">
        <f aca="false">Inputs!$B$5*B5397+Inputs!$B$6*C5397</f>
        <v>3633000</v>
      </c>
      <c r="G5397" s="29" t="n">
        <f aca="false">Inputs!$B$5*D5397</f>
        <v>-93000.0000000007</v>
      </c>
      <c r="H5397" s="29" t="n">
        <f aca="false">Inputs!$B$6*E5397</f>
        <v>4999.99999999972</v>
      </c>
      <c r="I5397" s="29" t="n">
        <f aca="false">G5397+H5397</f>
        <v>-88000.000000001</v>
      </c>
      <c r="J5397" s="29" t="n">
        <f aca="false">J5396+I5397</f>
        <v>2274500</v>
      </c>
    </row>
    <row r="5398" customFormat="false" ht="15" hidden="false" customHeight="false" outlineLevel="0" collapsed="false">
      <c r="A5398" s="26" t="n">
        <v>45343</v>
      </c>
      <c r="B5398" s="27" t="n">
        <v>78.89</v>
      </c>
      <c r="C5398" s="27" t="n">
        <v>84.77</v>
      </c>
      <c r="D5398" s="28" t="n">
        <f aca="false">B5398-B5397</f>
        <v>0.170000000000002</v>
      </c>
      <c r="E5398" s="28" t="n">
        <f aca="false">C5398-C5397</f>
        <v>-0.0100000000000051</v>
      </c>
      <c r="F5398" s="29" t="n">
        <f aca="false">Inputs!$B$5*B5398+Inputs!$B$6*C5398</f>
        <v>3650500</v>
      </c>
      <c r="G5398" s="29" t="n">
        <f aca="false">Inputs!$B$5*D5398</f>
        <v>17000.0000000002</v>
      </c>
      <c r="H5398" s="29" t="n">
        <f aca="false">Inputs!$B$6*E5398</f>
        <v>500.000000000256</v>
      </c>
      <c r="I5398" s="29" t="n">
        <f aca="false">G5398+H5398</f>
        <v>17500.0000000004</v>
      </c>
      <c r="J5398" s="29" t="n">
        <f aca="false">J5397+I5398</f>
        <v>2292000</v>
      </c>
    </row>
    <row r="5399" customFormat="false" ht="15" hidden="false" customHeight="false" outlineLevel="0" collapsed="false">
      <c r="A5399" s="26" t="n">
        <v>45344</v>
      </c>
      <c r="B5399" s="27" t="n">
        <v>79.64</v>
      </c>
      <c r="C5399" s="27" t="n">
        <v>85.84</v>
      </c>
      <c r="D5399" s="28" t="n">
        <f aca="false">B5399-B5398</f>
        <v>0.75</v>
      </c>
      <c r="E5399" s="28" t="n">
        <f aca="false">C5399-C5398</f>
        <v>1.07000000000001</v>
      </c>
      <c r="F5399" s="29" t="n">
        <f aca="false">Inputs!$B$5*B5399+Inputs!$B$6*C5399</f>
        <v>3672000</v>
      </c>
      <c r="G5399" s="29" t="n">
        <f aca="false">Inputs!$B$5*D5399</f>
        <v>75000</v>
      </c>
      <c r="H5399" s="29" t="n">
        <f aca="false">Inputs!$B$6*E5399</f>
        <v>-53500.0000000004</v>
      </c>
      <c r="I5399" s="29" t="n">
        <f aca="false">G5399+H5399</f>
        <v>21499.9999999996</v>
      </c>
      <c r="J5399" s="29" t="n">
        <f aca="false">J5398+I5399</f>
        <v>2313500</v>
      </c>
    </row>
    <row r="5400" customFormat="false" ht="15" hidden="false" customHeight="false" outlineLevel="0" collapsed="false">
      <c r="A5400" s="26" t="n">
        <v>45345</v>
      </c>
      <c r="B5400" s="27" t="n">
        <v>77.6</v>
      </c>
      <c r="C5400" s="27" t="n">
        <v>84.18</v>
      </c>
      <c r="D5400" s="28" t="n">
        <f aca="false">B5400-B5399</f>
        <v>-2.04000000000001</v>
      </c>
      <c r="E5400" s="28" t="n">
        <f aca="false">C5400-C5399</f>
        <v>-1.66</v>
      </c>
      <c r="F5400" s="29" t="n">
        <f aca="false">Inputs!$B$5*B5400+Inputs!$B$6*C5400</f>
        <v>3551000</v>
      </c>
      <c r="G5400" s="29" t="n">
        <f aca="false">Inputs!$B$5*D5400</f>
        <v>-204000.000000001</v>
      </c>
      <c r="H5400" s="29" t="n">
        <f aca="false">Inputs!$B$6*E5400</f>
        <v>82999.9999999998</v>
      </c>
      <c r="I5400" s="29" t="n">
        <f aca="false">G5400+H5400</f>
        <v>-121000.000000001</v>
      </c>
      <c r="J5400" s="29" t="n">
        <f aca="false">J5399+I5400</f>
        <v>2192500</v>
      </c>
    </row>
    <row r="5401" customFormat="false" ht="15" hidden="false" customHeight="false" outlineLevel="0" collapsed="false">
      <c r="A5401" s="26" t="n">
        <v>45348</v>
      </c>
      <c r="B5401" s="27" t="n">
        <v>78.53</v>
      </c>
      <c r="C5401" s="27" t="n">
        <v>84.01</v>
      </c>
      <c r="D5401" s="28" t="n">
        <f aca="false">B5401-B5400</f>
        <v>0.930000000000007</v>
      </c>
      <c r="E5401" s="28" t="n">
        <f aca="false">C5401-C5400</f>
        <v>-0.170000000000002</v>
      </c>
      <c r="F5401" s="29" t="n">
        <f aca="false">Inputs!$B$5*B5401+Inputs!$B$6*C5401</f>
        <v>3652500</v>
      </c>
      <c r="G5401" s="29" t="n">
        <f aca="false">Inputs!$B$5*D5401</f>
        <v>93000.0000000007</v>
      </c>
      <c r="H5401" s="29" t="n">
        <f aca="false">Inputs!$B$6*E5401</f>
        <v>8500.00000000009</v>
      </c>
      <c r="I5401" s="29" t="n">
        <f aca="false">G5401+H5401</f>
        <v>101500.000000001</v>
      </c>
      <c r="J5401" s="29" t="n">
        <f aca="false">J5400+I5401</f>
        <v>2294000</v>
      </c>
    </row>
    <row r="5402" customFormat="false" ht="15" hidden="false" customHeight="false" outlineLevel="0" collapsed="false">
      <c r="A5402" s="26" t="n">
        <v>45349</v>
      </c>
      <c r="B5402" s="27" t="n">
        <v>79.8</v>
      </c>
      <c r="C5402" s="27" t="n">
        <v>83.8</v>
      </c>
      <c r="D5402" s="28" t="n">
        <f aca="false">B5402-B5401</f>
        <v>1.27</v>
      </c>
      <c r="E5402" s="28" t="n">
        <f aca="false">C5402-C5401</f>
        <v>-0.210000000000008</v>
      </c>
      <c r="F5402" s="29" t="n">
        <f aca="false">Inputs!$B$5*B5402+Inputs!$B$6*C5402</f>
        <v>3790000</v>
      </c>
      <c r="G5402" s="29" t="n">
        <f aca="false">Inputs!$B$5*D5402</f>
        <v>127000</v>
      </c>
      <c r="H5402" s="29" t="n">
        <f aca="false">Inputs!$B$6*E5402</f>
        <v>10500.0000000004</v>
      </c>
      <c r="I5402" s="29" t="n">
        <f aca="false">G5402+H5402</f>
        <v>137500</v>
      </c>
      <c r="J5402" s="29" t="n">
        <f aca="false">J5401+I5402</f>
        <v>2431500</v>
      </c>
    </row>
    <row r="5403" customFormat="false" ht="15" hidden="false" customHeight="false" outlineLevel="0" collapsed="false">
      <c r="A5403" s="26" t="n">
        <v>45350</v>
      </c>
      <c r="B5403" s="27" t="n">
        <v>79.44</v>
      </c>
      <c r="C5403" s="27" t="n">
        <v>84.08</v>
      </c>
      <c r="D5403" s="28" t="n">
        <f aca="false">B5403-B5402</f>
        <v>-0.359999999999999</v>
      </c>
      <c r="E5403" s="28" t="n">
        <f aca="false">C5403-C5402</f>
        <v>0.280000000000001</v>
      </c>
      <c r="F5403" s="29" t="n">
        <f aca="false">Inputs!$B$5*B5403+Inputs!$B$6*C5403</f>
        <v>3740000</v>
      </c>
      <c r="G5403" s="29" t="n">
        <f aca="false">Inputs!$B$5*D5403</f>
        <v>-35999.9999999999</v>
      </c>
      <c r="H5403" s="29" t="n">
        <f aca="false">Inputs!$B$6*E5403</f>
        <v>-14000.0000000001</v>
      </c>
      <c r="I5403" s="29" t="n">
        <f aca="false">G5403+H5403</f>
        <v>-50000</v>
      </c>
      <c r="J5403" s="29" t="n">
        <f aca="false">J5402+I5403</f>
        <v>2381500</v>
      </c>
    </row>
    <row r="5404" customFormat="false" ht="15" hidden="false" customHeight="false" outlineLevel="0" collapsed="false">
      <c r="A5404" s="26" t="n">
        <v>45351</v>
      </c>
      <c r="B5404" s="27" t="n">
        <v>79.22</v>
      </c>
      <c r="C5404" s="27" t="n">
        <v>84.57</v>
      </c>
      <c r="D5404" s="28" t="n">
        <f aca="false">B5404-B5403</f>
        <v>-0.219999999999999</v>
      </c>
      <c r="E5404" s="28" t="n">
        <f aca="false">C5404-C5403</f>
        <v>0.489999999999995</v>
      </c>
      <c r="F5404" s="29" t="n">
        <f aca="false">Inputs!$B$5*B5404+Inputs!$B$6*C5404</f>
        <v>3693500</v>
      </c>
      <c r="G5404" s="29" t="n">
        <f aca="false">Inputs!$B$5*D5404</f>
        <v>-21999.9999999999</v>
      </c>
      <c r="H5404" s="29" t="n">
        <f aca="false">Inputs!$B$6*E5404</f>
        <v>-24499.9999999997</v>
      </c>
      <c r="I5404" s="29" t="n">
        <f aca="false">G5404+H5404</f>
        <v>-46499.9999999996</v>
      </c>
      <c r="J5404" s="29" t="n">
        <f aca="false">J5403+I5404</f>
        <v>2335000</v>
      </c>
    </row>
    <row r="5405" customFormat="false" ht="15" hidden="false" customHeight="false" outlineLevel="0" collapsed="false">
      <c r="A5405" s="26" t="n">
        <v>45352</v>
      </c>
      <c r="B5405" s="27" t="n">
        <v>80.9</v>
      </c>
      <c r="C5405" s="27" t="n">
        <v>84.82</v>
      </c>
      <c r="D5405" s="28" t="n">
        <f aca="false">B5405-B5404</f>
        <v>1.68000000000001</v>
      </c>
      <c r="E5405" s="28" t="n">
        <f aca="false">C5405-C5404</f>
        <v>0.25</v>
      </c>
      <c r="F5405" s="29" t="n">
        <f aca="false">Inputs!$B$5*B5405+Inputs!$B$6*C5405</f>
        <v>3849000</v>
      </c>
      <c r="G5405" s="29" t="n">
        <f aca="false">Inputs!$B$5*D5405</f>
        <v>168000.000000001</v>
      </c>
      <c r="H5405" s="29" t="n">
        <f aca="false">Inputs!$B$6*E5405</f>
        <v>-12500</v>
      </c>
      <c r="I5405" s="29" t="n">
        <f aca="false">G5405+H5405</f>
        <v>155500.000000001</v>
      </c>
      <c r="J5405" s="29" t="n">
        <f aca="false">J5404+I5405</f>
        <v>2490500</v>
      </c>
    </row>
    <row r="5406" customFormat="false" ht="15" hidden="false" customHeight="false" outlineLevel="0" collapsed="false">
      <c r="A5406" s="26" t="n">
        <v>45355</v>
      </c>
      <c r="B5406" s="27" t="n">
        <v>79.67</v>
      </c>
      <c r="C5406" s="27" t="n">
        <v>86.58</v>
      </c>
      <c r="D5406" s="28" t="n">
        <f aca="false">B5406-B5405</f>
        <v>-1.23</v>
      </c>
      <c r="E5406" s="28" t="n">
        <f aca="false">C5406-C5405</f>
        <v>1.76000000000001</v>
      </c>
      <c r="F5406" s="29" t="n">
        <f aca="false">Inputs!$B$5*B5406+Inputs!$B$6*C5406</f>
        <v>3638000</v>
      </c>
      <c r="G5406" s="29" t="n">
        <f aca="false">Inputs!$B$5*D5406</f>
        <v>-123000</v>
      </c>
      <c r="H5406" s="29" t="n">
        <f aca="false">Inputs!$B$6*E5406</f>
        <v>-88000.0000000003</v>
      </c>
      <c r="I5406" s="29" t="n">
        <f aca="false">G5406+H5406</f>
        <v>-211000.000000001</v>
      </c>
      <c r="J5406" s="29" t="n">
        <f aca="false">J5405+I5406</f>
        <v>2279500</v>
      </c>
    </row>
    <row r="5407" customFormat="false" ht="15" hidden="false" customHeight="false" outlineLevel="0" collapsed="false">
      <c r="A5407" s="26" t="n">
        <v>45356</v>
      </c>
      <c r="B5407" s="27" t="n">
        <v>79.11</v>
      </c>
      <c r="C5407" s="27" t="n">
        <v>85.82</v>
      </c>
      <c r="D5407" s="28" t="n">
        <f aca="false">B5407-B5406</f>
        <v>-0.560000000000002</v>
      </c>
      <c r="E5407" s="28" t="n">
        <f aca="false">C5407-C5406</f>
        <v>-0.760000000000005</v>
      </c>
      <c r="F5407" s="29" t="n">
        <f aca="false">Inputs!$B$5*B5407+Inputs!$B$6*C5407</f>
        <v>3620000</v>
      </c>
      <c r="G5407" s="29" t="n">
        <f aca="false">Inputs!$B$5*D5407</f>
        <v>-56000.0000000002</v>
      </c>
      <c r="H5407" s="29" t="n">
        <f aca="false">Inputs!$B$6*E5407</f>
        <v>38000.0000000003</v>
      </c>
      <c r="I5407" s="29" t="n">
        <f aca="false">G5407+H5407</f>
        <v>-18000</v>
      </c>
      <c r="J5407" s="29" t="n">
        <f aca="false">J5406+I5407</f>
        <v>2261500</v>
      </c>
    </row>
    <row r="5408" customFormat="false" ht="15" hidden="false" customHeight="false" outlineLevel="0" collapsed="false">
      <c r="A5408" s="26" t="n">
        <v>45357</v>
      </c>
      <c r="B5408" s="27" t="n">
        <v>80.08</v>
      </c>
      <c r="C5408" s="27" t="n">
        <v>86.59</v>
      </c>
      <c r="D5408" s="28" t="n">
        <f aca="false">B5408-B5407</f>
        <v>0.969999999999999</v>
      </c>
      <c r="E5408" s="28" t="n">
        <f aca="false">C5408-C5407</f>
        <v>0.77000000000001</v>
      </c>
      <c r="F5408" s="29" t="n">
        <f aca="false">Inputs!$B$5*B5408+Inputs!$B$6*C5408</f>
        <v>3678500</v>
      </c>
      <c r="G5408" s="29" t="n">
        <f aca="false">Inputs!$B$5*D5408</f>
        <v>96999.9999999999</v>
      </c>
      <c r="H5408" s="29" t="n">
        <f aca="false">Inputs!$B$6*E5408</f>
        <v>-38500.0000000005</v>
      </c>
      <c r="I5408" s="29" t="n">
        <f aca="false">G5408+H5408</f>
        <v>58499.9999999994</v>
      </c>
      <c r="J5408" s="29" t="n">
        <f aca="false">J5407+I5408</f>
        <v>2320000</v>
      </c>
    </row>
    <row r="5409" customFormat="false" ht="15" hidden="false" customHeight="false" outlineLevel="0" collapsed="false">
      <c r="A5409" s="26" t="n">
        <v>45358</v>
      </c>
      <c r="B5409" s="27" t="n">
        <v>79.81</v>
      </c>
      <c r="C5409" s="27" t="n">
        <v>84.88</v>
      </c>
      <c r="D5409" s="28" t="n">
        <f aca="false">B5409-B5408</f>
        <v>-0.269999999999996</v>
      </c>
      <c r="E5409" s="28" t="n">
        <f aca="false">C5409-C5408</f>
        <v>-1.71000000000001</v>
      </c>
      <c r="F5409" s="29" t="n">
        <f aca="false">Inputs!$B$5*B5409+Inputs!$B$6*C5409</f>
        <v>3737000</v>
      </c>
      <c r="G5409" s="29" t="n">
        <f aca="false">Inputs!$B$5*D5409</f>
        <v>-26999.9999999996</v>
      </c>
      <c r="H5409" s="29" t="n">
        <f aca="false">Inputs!$B$6*E5409</f>
        <v>85500.0000000004</v>
      </c>
      <c r="I5409" s="29" t="n">
        <f aca="false">G5409+H5409</f>
        <v>58500.0000000008</v>
      </c>
      <c r="J5409" s="29" t="n">
        <f aca="false">J5408+I5409</f>
        <v>2378500</v>
      </c>
    </row>
    <row r="5410" customFormat="false" ht="15" hidden="false" customHeight="false" outlineLevel="0" collapsed="false">
      <c r="A5410" s="26" t="n">
        <v>45359</v>
      </c>
      <c r="B5410" s="27" t="n">
        <v>78.96</v>
      </c>
      <c r="C5410" s="27" t="n">
        <v>84.29</v>
      </c>
      <c r="D5410" s="28" t="n">
        <f aca="false">B5410-B5409</f>
        <v>-0.850000000000009</v>
      </c>
      <c r="E5410" s="28" t="n">
        <f aca="false">C5410-C5409</f>
        <v>-0.589999999999989</v>
      </c>
      <c r="F5410" s="29" t="n">
        <f aca="false">Inputs!$B$5*B5410+Inputs!$B$6*C5410</f>
        <v>3681500</v>
      </c>
      <c r="G5410" s="29" t="n">
        <f aca="false">Inputs!$B$5*D5410</f>
        <v>-85000.0000000009</v>
      </c>
      <c r="H5410" s="29" t="n">
        <f aca="false">Inputs!$B$6*E5410</f>
        <v>29499.9999999995</v>
      </c>
      <c r="I5410" s="29" t="n">
        <f aca="false">G5410+H5410</f>
        <v>-55500.0000000014</v>
      </c>
      <c r="J5410" s="29" t="n">
        <f aca="false">J5409+I5410</f>
        <v>2323000</v>
      </c>
    </row>
    <row r="5411" customFormat="false" ht="15" hidden="false" customHeight="false" outlineLevel="0" collapsed="false">
      <c r="A5411" s="26" t="n">
        <v>45362</v>
      </c>
      <c r="B5411" s="27" t="n">
        <v>78.87</v>
      </c>
      <c r="C5411" s="27" t="n">
        <v>83.44</v>
      </c>
      <c r="D5411" s="28" t="n">
        <f aca="false">B5411-B5410</f>
        <v>-0.0899999999999892</v>
      </c>
      <c r="E5411" s="28" t="n">
        <f aca="false">C5411-C5410</f>
        <v>-0.850000000000009</v>
      </c>
      <c r="F5411" s="29" t="n">
        <f aca="false">Inputs!$B$5*B5411+Inputs!$B$6*C5411</f>
        <v>3715000</v>
      </c>
      <c r="G5411" s="29" t="n">
        <f aca="false">Inputs!$B$5*D5411</f>
        <v>-8999.99999999892</v>
      </c>
      <c r="H5411" s="29" t="n">
        <f aca="false">Inputs!$B$6*E5411</f>
        <v>42500.0000000004</v>
      </c>
      <c r="I5411" s="29" t="n">
        <f aca="false">G5411+H5411</f>
        <v>33500.0000000015</v>
      </c>
      <c r="J5411" s="29" t="n">
        <f aca="false">J5410+I5411</f>
        <v>2356500</v>
      </c>
    </row>
    <row r="5412" customFormat="false" ht="15" hidden="false" customHeight="false" outlineLevel="0" collapsed="false">
      <c r="A5412" s="26" t="n">
        <v>45363</v>
      </c>
      <c r="B5412" s="27" t="n">
        <v>78.51</v>
      </c>
      <c r="C5412" s="27" t="n">
        <v>83.66</v>
      </c>
      <c r="D5412" s="28" t="n">
        <f aca="false">B5412-B5411</f>
        <v>-0.359999999999999</v>
      </c>
      <c r="E5412" s="28" t="n">
        <f aca="false">C5412-C5411</f>
        <v>0.219999999999999</v>
      </c>
      <c r="F5412" s="29" t="n">
        <f aca="false">Inputs!$B$5*B5412+Inputs!$B$6*C5412</f>
        <v>3668000</v>
      </c>
      <c r="G5412" s="29" t="n">
        <f aca="false">Inputs!$B$5*D5412</f>
        <v>-35999.9999999999</v>
      </c>
      <c r="H5412" s="29" t="n">
        <f aca="false">Inputs!$B$6*E5412</f>
        <v>-10999.9999999999</v>
      </c>
      <c r="I5412" s="29" t="n">
        <f aca="false">G5412+H5412</f>
        <v>-46999.9999999999</v>
      </c>
      <c r="J5412" s="29" t="n">
        <f aca="false">J5411+I5412</f>
        <v>2309500</v>
      </c>
    </row>
    <row r="5413" customFormat="false" ht="15" hidden="false" customHeight="false" outlineLevel="0" collapsed="false">
      <c r="A5413" s="26" t="n">
        <v>45364</v>
      </c>
      <c r="B5413" s="27" t="n">
        <v>80.67</v>
      </c>
      <c r="C5413" s="27" t="n">
        <v>83.95</v>
      </c>
      <c r="D5413" s="28" t="n">
        <f aca="false">B5413-B5412</f>
        <v>2.16</v>
      </c>
      <c r="E5413" s="28" t="n">
        <f aca="false">C5413-C5412</f>
        <v>0.290000000000006</v>
      </c>
      <c r="F5413" s="29" t="n">
        <f aca="false">Inputs!$B$5*B5413+Inputs!$B$6*C5413</f>
        <v>3869500</v>
      </c>
      <c r="G5413" s="29" t="n">
        <f aca="false">Inputs!$B$5*D5413</f>
        <v>216000</v>
      </c>
      <c r="H5413" s="29" t="n">
        <f aca="false">Inputs!$B$6*E5413</f>
        <v>-14500.0000000003</v>
      </c>
      <c r="I5413" s="29" t="n">
        <f aca="false">G5413+H5413</f>
        <v>201499.999999999</v>
      </c>
      <c r="J5413" s="29" t="n">
        <f aca="false">J5412+I5413</f>
        <v>2511000</v>
      </c>
    </row>
    <row r="5414" customFormat="false" ht="15" hidden="false" customHeight="false" outlineLevel="0" collapsed="false">
      <c r="A5414" s="26" t="n">
        <v>45365</v>
      </c>
      <c r="B5414" s="27" t="n">
        <v>82.16</v>
      </c>
      <c r="C5414" s="27" t="n">
        <v>86.16</v>
      </c>
      <c r="D5414" s="28" t="n">
        <f aca="false">B5414-B5413</f>
        <v>1.48999999999999</v>
      </c>
      <c r="E5414" s="28" t="n">
        <f aca="false">C5414-C5413</f>
        <v>2.20999999999999</v>
      </c>
      <c r="F5414" s="29" t="n">
        <f aca="false">Inputs!$B$5*B5414+Inputs!$B$6*C5414</f>
        <v>3908000</v>
      </c>
      <c r="G5414" s="29" t="n">
        <f aca="false">Inputs!$B$5*D5414</f>
        <v>148999.999999999</v>
      </c>
      <c r="H5414" s="29" t="n">
        <f aca="false">Inputs!$B$6*E5414</f>
        <v>-110500</v>
      </c>
      <c r="I5414" s="29" t="n">
        <f aca="false">G5414+H5414</f>
        <v>38499.9999999998</v>
      </c>
      <c r="J5414" s="29" t="n">
        <f aca="false">J5413+I5414</f>
        <v>2549500</v>
      </c>
    </row>
    <row r="5415" customFormat="false" ht="15" hidden="false" customHeight="false" outlineLevel="0" collapsed="false">
      <c r="A5415" s="26" t="n">
        <v>45366</v>
      </c>
      <c r="B5415" s="27" t="n">
        <v>81.94</v>
      </c>
      <c r="C5415" s="27" t="n">
        <v>85.39</v>
      </c>
      <c r="D5415" s="28" t="n">
        <f aca="false">B5415-B5414</f>
        <v>-0.219999999999999</v>
      </c>
      <c r="E5415" s="28" t="n">
        <f aca="false">C5415-C5414</f>
        <v>-0.769999999999996</v>
      </c>
      <c r="F5415" s="29" t="n">
        <f aca="false">Inputs!$B$5*B5415+Inputs!$B$6*C5415</f>
        <v>3924500</v>
      </c>
      <c r="G5415" s="29" t="n">
        <f aca="false">Inputs!$B$5*D5415</f>
        <v>-21999.9999999999</v>
      </c>
      <c r="H5415" s="29" t="n">
        <f aca="false">Inputs!$B$6*E5415</f>
        <v>38499.9999999998</v>
      </c>
      <c r="I5415" s="29" t="n">
        <f aca="false">G5415+H5415</f>
        <v>16499.9999999999</v>
      </c>
      <c r="J5415" s="29" t="n">
        <f aca="false">J5414+I5415</f>
        <v>2566000</v>
      </c>
    </row>
    <row r="5416" customFormat="false" ht="15" hidden="false" customHeight="false" outlineLevel="0" collapsed="false">
      <c r="A5416" s="26" t="n">
        <v>45369</v>
      </c>
      <c r="B5416" s="27" t="n">
        <v>83.68</v>
      </c>
      <c r="C5416" s="27" t="n">
        <v>86.47</v>
      </c>
      <c r="D5416" s="28" t="n">
        <f aca="false">B5416-B5415</f>
        <v>1.74000000000001</v>
      </c>
      <c r="E5416" s="28" t="n">
        <f aca="false">C5416-C5415</f>
        <v>1.08</v>
      </c>
      <c r="F5416" s="29" t="n">
        <f aca="false">Inputs!$B$5*B5416+Inputs!$B$6*C5416</f>
        <v>4044500</v>
      </c>
      <c r="G5416" s="29" t="n">
        <f aca="false">Inputs!$B$5*D5416</f>
        <v>174000.000000001</v>
      </c>
      <c r="H5416" s="29" t="n">
        <f aca="false">Inputs!$B$6*E5416</f>
        <v>-53999.9999999999</v>
      </c>
      <c r="I5416" s="29" t="n">
        <f aca="false">G5416+H5416</f>
        <v>120000.000000001</v>
      </c>
      <c r="J5416" s="29" t="n">
        <f aca="false">J5415+I5416</f>
        <v>2686000</v>
      </c>
    </row>
    <row r="5417" customFormat="false" ht="15" hidden="false" customHeight="false" outlineLevel="0" collapsed="false">
      <c r="A5417" s="26" t="n">
        <v>45370</v>
      </c>
      <c r="B5417" s="27" t="n">
        <v>84.39</v>
      </c>
      <c r="C5417" s="27" t="n">
        <v>87.36</v>
      </c>
      <c r="D5417" s="28" t="n">
        <f aca="false">B5417-B5416</f>
        <v>0.709999999999994</v>
      </c>
      <c r="E5417" s="28" t="n">
        <f aca="false">C5417-C5416</f>
        <v>0.890000000000001</v>
      </c>
      <c r="F5417" s="29" t="n">
        <f aca="false">Inputs!$B$5*B5417+Inputs!$B$6*C5417</f>
        <v>4071000</v>
      </c>
      <c r="G5417" s="29" t="n">
        <f aca="false">Inputs!$B$5*D5417</f>
        <v>70999.9999999994</v>
      </c>
      <c r="H5417" s="29" t="n">
        <f aca="false">Inputs!$B$6*E5417</f>
        <v>-44500</v>
      </c>
      <c r="I5417" s="29" t="n">
        <f aca="false">G5417+H5417</f>
        <v>26499.9999999993</v>
      </c>
      <c r="J5417" s="29" t="n">
        <f aca="false">J5416+I5417</f>
        <v>2712500</v>
      </c>
    </row>
    <row r="5418" customFormat="false" ht="15" hidden="false" customHeight="false" outlineLevel="0" collapsed="false">
      <c r="A5418" s="26" t="n">
        <v>45371</v>
      </c>
      <c r="B5418" s="27" t="n">
        <v>82.79</v>
      </c>
      <c r="C5418" s="27" t="n">
        <v>85.77</v>
      </c>
      <c r="D5418" s="28" t="n">
        <f aca="false">B5418-B5417</f>
        <v>-1.59999999999999</v>
      </c>
      <c r="E5418" s="28" t="n">
        <f aca="false">C5418-C5417</f>
        <v>-1.59</v>
      </c>
      <c r="F5418" s="29" t="n">
        <f aca="false">Inputs!$B$5*B5418+Inputs!$B$6*C5418</f>
        <v>3990500</v>
      </c>
      <c r="G5418" s="29" t="n">
        <f aca="false">Inputs!$B$5*D5418</f>
        <v>-159999.999999999</v>
      </c>
      <c r="H5418" s="29" t="n">
        <f aca="false">Inputs!$B$6*E5418</f>
        <v>79500.0000000002</v>
      </c>
      <c r="I5418" s="29" t="n">
        <f aca="false">G5418+H5418</f>
        <v>-80499.9999999992</v>
      </c>
      <c r="J5418" s="29" t="n">
        <f aca="false">J5417+I5418</f>
        <v>2632000</v>
      </c>
    </row>
    <row r="5419" customFormat="false" ht="15" hidden="false" customHeight="false" outlineLevel="0" collapsed="false">
      <c r="A5419" s="26" t="n">
        <v>45372</v>
      </c>
      <c r="B5419" s="27" t="n">
        <v>81.99</v>
      </c>
      <c r="C5419" s="27" t="n">
        <v>84.92</v>
      </c>
      <c r="D5419" s="28" t="n">
        <f aca="false">B5419-B5418</f>
        <v>-0.800000000000011</v>
      </c>
      <c r="E5419" s="28" t="n">
        <f aca="false">C5419-C5418</f>
        <v>-0.849999999999994</v>
      </c>
      <c r="F5419" s="29" t="n">
        <f aca="false">Inputs!$B$5*B5419+Inputs!$B$6*C5419</f>
        <v>3953000</v>
      </c>
      <c r="G5419" s="29" t="n">
        <f aca="false">Inputs!$B$5*D5419</f>
        <v>-80000.0000000011</v>
      </c>
      <c r="H5419" s="29" t="n">
        <f aca="false">Inputs!$B$6*E5419</f>
        <v>42499.9999999997</v>
      </c>
      <c r="I5419" s="29" t="n">
        <f aca="false">G5419+H5419</f>
        <v>-37500.0000000014</v>
      </c>
      <c r="J5419" s="29" t="n">
        <f aca="false">J5418+I5419</f>
        <v>2594500</v>
      </c>
    </row>
    <row r="5420" customFormat="false" ht="15" hidden="false" customHeight="false" outlineLevel="0" collapsed="false">
      <c r="A5420" s="26" t="n">
        <v>45373</v>
      </c>
      <c r="B5420" s="27" t="n">
        <v>81.1</v>
      </c>
      <c r="C5420" s="27" t="n">
        <v>84.87</v>
      </c>
      <c r="D5420" s="28" t="n">
        <f aca="false">B5420-B5419</f>
        <v>-0.890000000000001</v>
      </c>
      <c r="E5420" s="28" t="n">
        <f aca="false">C5420-C5419</f>
        <v>-0.0499999999999972</v>
      </c>
      <c r="F5420" s="29" t="n">
        <f aca="false">Inputs!$B$5*B5420+Inputs!$B$6*C5420</f>
        <v>3866500</v>
      </c>
      <c r="G5420" s="29" t="n">
        <f aca="false">Inputs!$B$5*D5420</f>
        <v>-89000.0000000001</v>
      </c>
      <c r="H5420" s="29" t="n">
        <f aca="false">Inputs!$B$6*E5420</f>
        <v>2499.99999999986</v>
      </c>
      <c r="I5420" s="29" t="n">
        <f aca="false">G5420+H5420</f>
        <v>-86500.0000000002</v>
      </c>
      <c r="J5420" s="29" t="n">
        <f aca="false">J5419+I5420</f>
        <v>2508000</v>
      </c>
    </row>
    <row r="5421" customFormat="false" ht="15" hidden="false" customHeight="false" outlineLevel="0" collapsed="false">
      <c r="A5421" s="26" t="n">
        <v>45376</v>
      </c>
      <c r="B5421" s="27" t="n">
        <v>82.41</v>
      </c>
      <c r="C5421" s="27" t="n">
        <v>86.18</v>
      </c>
      <c r="D5421" s="28" t="n">
        <f aca="false">B5421-B5420</f>
        <v>1.31</v>
      </c>
      <c r="E5421" s="28" t="n">
        <f aca="false">C5421-C5420</f>
        <v>1.31</v>
      </c>
      <c r="F5421" s="29" t="n">
        <f aca="false">Inputs!$B$5*B5421+Inputs!$B$6*C5421</f>
        <v>3932000</v>
      </c>
      <c r="G5421" s="29" t="n">
        <f aca="false">Inputs!$B$5*D5421</f>
        <v>131000</v>
      </c>
      <c r="H5421" s="29" t="n">
        <f aca="false">Inputs!$B$6*E5421</f>
        <v>-65500.0000000001</v>
      </c>
      <c r="I5421" s="29" t="n">
        <f aca="false">G5421+H5421</f>
        <v>65500.0000000001</v>
      </c>
      <c r="J5421" s="29" t="n">
        <f aca="false">J5420+I5421</f>
        <v>2573500</v>
      </c>
    </row>
    <row r="5422" customFormat="false" ht="15" hidden="false" customHeight="false" outlineLevel="0" collapsed="false">
      <c r="A5422" s="26" t="n">
        <v>45377</v>
      </c>
      <c r="B5422" s="27" t="n">
        <v>82.41</v>
      </c>
      <c r="C5422" s="27" t="n">
        <v>85.91</v>
      </c>
      <c r="D5422" s="28" t="n">
        <f aca="false">B5422-B5421</f>
        <v>0</v>
      </c>
      <c r="E5422" s="28" t="n">
        <f aca="false">C5422-C5421</f>
        <v>-0.27000000000001</v>
      </c>
      <c r="F5422" s="29" t="n">
        <f aca="false">Inputs!$B$5*B5422+Inputs!$B$6*C5422</f>
        <v>3945500</v>
      </c>
      <c r="G5422" s="29" t="n">
        <f aca="false">Inputs!$B$5*D5422</f>
        <v>0</v>
      </c>
      <c r="H5422" s="29" t="n">
        <f aca="false">Inputs!$B$6*E5422</f>
        <v>13500.0000000005</v>
      </c>
      <c r="I5422" s="29" t="n">
        <f aca="false">G5422+H5422</f>
        <v>13500.0000000005</v>
      </c>
      <c r="J5422" s="29" t="n">
        <f aca="false">J5421+I5422</f>
        <v>2587000</v>
      </c>
    </row>
    <row r="5423" customFormat="false" ht="15" hidden="false" customHeight="false" outlineLevel="0" collapsed="false">
      <c r="A5423" s="26" t="n">
        <v>45378</v>
      </c>
      <c r="B5423" s="27" t="n">
        <v>82.15</v>
      </c>
      <c r="C5423" s="27" t="n">
        <v>84.94</v>
      </c>
      <c r="D5423" s="28" t="n">
        <f aca="false">B5423-B5422</f>
        <v>-0.259999999999991</v>
      </c>
      <c r="E5423" s="28" t="n">
        <f aca="false">C5423-C5422</f>
        <v>-0.969999999999999</v>
      </c>
      <c r="F5423" s="29" t="n">
        <f aca="false">Inputs!$B$5*B5423+Inputs!$B$6*C5423</f>
        <v>3968000</v>
      </c>
      <c r="G5423" s="29" t="n">
        <f aca="false">Inputs!$B$5*D5423</f>
        <v>-25999.9999999991</v>
      </c>
      <c r="H5423" s="29" t="n">
        <f aca="false">Inputs!$B$6*E5423</f>
        <v>48499.9999999999</v>
      </c>
      <c r="I5423" s="29" t="n">
        <f aca="false">G5423+H5423</f>
        <v>22500.0000000009</v>
      </c>
      <c r="J5423" s="29" t="n">
        <f aca="false">J5422+I5423</f>
        <v>2609500</v>
      </c>
    </row>
    <row r="5424" customFormat="false" ht="15" hidden="false" customHeight="false" outlineLevel="0" collapsed="false">
      <c r="A5424" s="26" t="n">
        <v>45379</v>
      </c>
      <c r="B5424" s="27" t="n">
        <v>83.96</v>
      </c>
      <c r="C5424" s="27" t="n">
        <v>86.17</v>
      </c>
      <c r="D5424" s="28" t="n">
        <f aca="false">B5424-B5423</f>
        <v>1.80999999999999</v>
      </c>
      <c r="E5424" s="28" t="n">
        <f aca="false">C5424-C5423</f>
        <v>1.23</v>
      </c>
      <c r="F5424" s="29" t="n">
        <f aca="false">Inputs!$B$5*B5424+Inputs!$B$6*C5424</f>
        <v>4087500</v>
      </c>
      <c r="G5424" s="29" t="n">
        <f aca="false">Inputs!$B$5*D5424</f>
        <v>180999.999999999</v>
      </c>
      <c r="H5424" s="29" t="n">
        <f aca="false">Inputs!$B$6*E5424</f>
        <v>-61500.0000000002</v>
      </c>
      <c r="I5424" s="29" t="n">
        <f aca="false">G5424+H5424</f>
        <v>119499.999999999</v>
      </c>
      <c r="J5424" s="29" t="n">
        <f aca="false">J5423+I5424</f>
        <v>2729000</v>
      </c>
    </row>
    <row r="5425" customFormat="false" ht="15" hidden="false" customHeight="false" outlineLevel="0" collapsed="false">
      <c r="A5425" s="26" t="n">
        <v>45384</v>
      </c>
      <c r="B5425" s="27" t="n">
        <v>85.95</v>
      </c>
      <c r="C5425" s="27" t="n">
        <v>87.63</v>
      </c>
      <c r="D5425" s="28" t="n">
        <f aca="false">B5425-B5424</f>
        <v>1.99000000000001</v>
      </c>
      <c r="E5425" s="28" t="n">
        <f aca="false">C5425-C5424</f>
        <v>1.45999999999999</v>
      </c>
      <c r="F5425" s="29" t="n">
        <f aca="false">Inputs!$B$5*B5425+Inputs!$B$6*C5425</f>
        <v>4213500</v>
      </c>
      <c r="G5425" s="29" t="n">
        <f aca="false">Inputs!$B$5*D5425</f>
        <v>199000.000000001</v>
      </c>
      <c r="H5425" s="29" t="n">
        <f aca="false">Inputs!$B$6*E5425</f>
        <v>-72999.9999999997</v>
      </c>
      <c r="I5425" s="29" t="n">
        <f aca="false">G5425+H5425</f>
        <v>126000.000000001</v>
      </c>
      <c r="J5425" s="29" t="n">
        <f aca="false">J5424+I5425</f>
        <v>2855000</v>
      </c>
    </row>
    <row r="5426" customFormat="false" ht="15" hidden="false" customHeight="false" outlineLevel="0" collapsed="false">
      <c r="A5426" s="26" t="n">
        <v>45385</v>
      </c>
      <c r="B5426" s="27" t="n">
        <v>86.22</v>
      </c>
      <c r="C5426" s="27" t="n">
        <v>90.6</v>
      </c>
      <c r="D5426" s="28" t="n">
        <f aca="false">B5426-B5425</f>
        <v>0.269999999999996</v>
      </c>
      <c r="E5426" s="28" t="n">
        <f aca="false">C5426-C5425</f>
        <v>2.97</v>
      </c>
      <c r="F5426" s="29" t="n">
        <f aca="false">Inputs!$B$5*B5426+Inputs!$B$6*C5426</f>
        <v>4092000</v>
      </c>
      <c r="G5426" s="29" t="n">
        <f aca="false">Inputs!$B$5*D5426</f>
        <v>26999.9999999996</v>
      </c>
      <c r="H5426" s="29" t="n">
        <f aca="false">Inputs!$B$6*E5426</f>
        <v>-148500</v>
      </c>
      <c r="I5426" s="29" t="n">
        <f aca="false">G5426+H5426</f>
        <v>-121500</v>
      </c>
      <c r="J5426" s="29" t="n">
        <f aca="false">J5425+I5426</f>
        <v>2733500</v>
      </c>
    </row>
    <row r="5427" customFormat="false" ht="15" hidden="false" customHeight="false" outlineLevel="0" collapsed="false">
      <c r="A5427" s="26" t="n">
        <v>45386</v>
      </c>
      <c r="B5427" s="27" t="n">
        <v>87.37</v>
      </c>
      <c r="C5427" s="27" t="n">
        <v>90.32</v>
      </c>
      <c r="D5427" s="28" t="n">
        <f aca="false">B5427-B5426</f>
        <v>1.15000000000001</v>
      </c>
      <c r="E5427" s="28" t="n">
        <f aca="false">C5427-C5426</f>
        <v>-0.280000000000001</v>
      </c>
      <c r="F5427" s="29" t="n">
        <f aca="false">Inputs!$B$5*B5427+Inputs!$B$6*C5427</f>
        <v>4221000</v>
      </c>
      <c r="G5427" s="29" t="n">
        <f aca="false">Inputs!$B$5*D5427</f>
        <v>115000.000000001</v>
      </c>
      <c r="H5427" s="29" t="n">
        <f aca="false">Inputs!$B$6*E5427</f>
        <v>14000.0000000001</v>
      </c>
      <c r="I5427" s="29" t="n">
        <f aca="false">G5427+H5427</f>
        <v>129000.000000001</v>
      </c>
      <c r="J5427" s="29" t="n">
        <f aca="false">J5426+I5427</f>
        <v>2862500</v>
      </c>
    </row>
    <row r="5428" customFormat="false" ht="15" hidden="false" customHeight="false" outlineLevel="0" collapsed="false">
      <c r="A5428" s="26" t="n">
        <v>45387</v>
      </c>
      <c r="B5428" s="27" t="n">
        <v>87.69</v>
      </c>
      <c r="C5428" s="27" t="n">
        <v>92.81</v>
      </c>
      <c r="D5428" s="28" t="n">
        <f aca="false">B5428-B5427</f>
        <v>0.319999999999993</v>
      </c>
      <c r="E5428" s="28" t="n">
        <f aca="false">C5428-C5427</f>
        <v>2.49000000000001</v>
      </c>
      <c r="F5428" s="29" t="n">
        <f aca="false">Inputs!$B$5*B5428+Inputs!$B$6*C5428</f>
        <v>4128500</v>
      </c>
      <c r="G5428" s="29" t="n">
        <f aca="false">Inputs!$B$5*D5428</f>
        <v>31999.9999999993</v>
      </c>
      <c r="H5428" s="29" t="n">
        <f aca="false">Inputs!$B$6*E5428</f>
        <v>-124500</v>
      </c>
      <c r="I5428" s="29" t="n">
        <f aca="false">G5428+H5428</f>
        <v>-92500.0000000011</v>
      </c>
      <c r="J5428" s="29" t="n">
        <f aca="false">J5427+I5428</f>
        <v>2770000</v>
      </c>
    </row>
    <row r="5429" customFormat="false" ht="15" hidden="false" customHeight="false" outlineLevel="0" collapsed="false">
      <c r="A5429" s="26" t="n">
        <v>45390</v>
      </c>
      <c r="B5429" s="27" t="n">
        <v>87.24</v>
      </c>
      <c r="C5429" s="27" t="n">
        <v>91.73</v>
      </c>
      <c r="D5429" s="28" t="n">
        <f aca="false">B5429-B5428</f>
        <v>-0.450000000000003</v>
      </c>
      <c r="E5429" s="28" t="n">
        <f aca="false">C5429-C5428</f>
        <v>-1.08</v>
      </c>
      <c r="F5429" s="29" t="n">
        <f aca="false">Inputs!$B$5*B5429+Inputs!$B$6*C5429</f>
        <v>4137500</v>
      </c>
      <c r="G5429" s="29" t="n">
        <f aca="false">Inputs!$B$5*D5429</f>
        <v>-45000.0000000003</v>
      </c>
      <c r="H5429" s="29" t="n">
        <f aca="false">Inputs!$B$6*E5429</f>
        <v>53999.9999999999</v>
      </c>
      <c r="I5429" s="29" t="n">
        <f aca="false">G5429+H5429</f>
        <v>8999.99999999963</v>
      </c>
      <c r="J5429" s="29" t="n">
        <f aca="false">J5428+I5429</f>
        <v>2779000</v>
      </c>
    </row>
    <row r="5430" customFormat="false" ht="15" hidden="false" customHeight="false" outlineLevel="0" collapsed="false">
      <c r="A5430" s="26" t="n">
        <v>45391</v>
      </c>
      <c r="B5430" s="27" t="n">
        <v>86.04</v>
      </c>
      <c r="C5430" s="27" t="n">
        <v>92.13</v>
      </c>
      <c r="D5430" s="28" t="n">
        <f aca="false">B5430-B5429</f>
        <v>-1.19999999999999</v>
      </c>
      <c r="E5430" s="28" t="n">
        <f aca="false">C5430-C5429</f>
        <v>0.399999999999992</v>
      </c>
      <c r="F5430" s="29" t="n">
        <f aca="false">Inputs!$B$5*B5430+Inputs!$B$6*C5430</f>
        <v>3997500</v>
      </c>
      <c r="G5430" s="29" t="n">
        <f aca="false">Inputs!$B$5*D5430</f>
        <v>-119999.999999999</v>
      </c>
      <c r="H5430" s="29" t="n">
        <f aca="false">Inputs!$B$6*E5430</f>
        <v>-19999.9999999996</v>
      </c>
      <c r="I5430" s="29" t="n">
        <f aca="false">G5430+H5430</f>
        <v>-139999.999999998</v>
      </c>
      <c r="J5430" s="29" t="n">
        <f aca="false">J5429+I5430</f>
        <v>2639000</v>
      </c>
    </row>
    <row r="5431" customFormat="false" ht="15" hidden="false" customHeight="false" outlineLevel="0" collapsed="false">
      <c r="A5431" s="26" t="n">
        <v>45392</v>
      </c>
      <c r="B5431" s="27" t="n">
        <v>86.98</v>
      </c>
      <c r="C5431" s="27" t="n">
        <v>91.57</v>
      </c>
      <c r="D5431" s="28" t="n">
        <f aca="false">B5431-B5430</f>
        <v>0.939999999999998</v>
      </c>
      <c r="E5431" s="28" t="n">
        <f aca="false">C5431-C5430</f>
        <v>-0.560000000000002</v>
      </c>
      <c r="F5431" s="29" t="n">
        <f aca="false">Inputs!$B$5*B5431+Inputs!$B$6*C5431</f>
        <v>4119500</v>
      </c>
      <c r="G5431" s="29" t="n">
        <f aca="false">Inputs!$B$5*D5431</f>
        <v>93999.9999999998</v>
      </c>
      <c r="H5431" s="29" t="n">
        <f aca="false">Inputs!$B$6*E5431</f>
        <v>28000.0000000001</v>
      </c>
      <c r="I5431" s="29" t="n">
        <f aca="false">G5431+H5431</f>
        <v>122000</v>
      </c>
      <c r="J5431" s="29" t="n">
        <f aca="false">J5430+I5431</f>
        <v>2761000</v>
      </c>
    </row>
    <row r="5432" customFormat="false" ht="15" hidden="false" customHeight="false" outlineLevel="0" collapsed="false">
      <c r="A5432" s="26" t="n">
        <v>45393</v>
      </c>
      <c r="B5432" s="27" t="n">
        <v>85.79</v>
      </c>
      <c r="C5432" s="27" t="n">
        <v>91.49</v>
      </c>
      <c r="D5432" s="28" t="n">
        <f aca="false">B5432-B5431</f>
        <v>-1.19</v>
      </c>
      <c r="E5432" s="28" t="n">
        <f aca="false">C5432-C5431</f>
        <v>-0.0799999999999983</v>
      </c>
      <c r="F5432" s="29" t="n">
        <f aca="false">Inputs!$B$5*B5432+Inputs!$B$6*C5432</f>
        <v>4004500</v>
      </c>
      <c r="G5432" s="29" t="n">
        <f aca="false">Inputs!$B$5*D5432</f>
        <v>-119000</v>
      </c>
      <c r="H5432" s="29" t="n">
        <f aca="false">Inputs!$B$6*E5432</f>
        <v>3999.99999999991</v>
      </c>
      <c r="I5432" s="29" t="n">
        <f aca="false">G5432+H5432</f>
        <v>-115000</v>
      </c>
      <c r="J5432" s="29" t="n">
        <f aca="false">J5431+I5432</f>
        <v>2646000</v>
      </c>
    </row>
    <row r="5433" customFormat="false" ht="15" hidden="false" customHeight="false" outlineLevel="0" collapsed="false">
      <c r="A5433" s="26" t="n">
        <v>45394</v>
      </c>
      <c r="B5433" s="27" t="n">
        <v>86.46</v>
      </c>
      <c r="C5433" s="27" t="n">
        <v>93.12</v>
      </c>
      <c r="D5433" s="28" t="n">
        <f aca="false">B5433-B5432</f>
        <v>0.669999999999988</v>
      </c>
      <c r="E5433" s="28" t="n">
        <f aca="false">C5433-C5432</f>
        <v>1.63000000000001</v>
      </c>
      <c r="F5433" s="29" t="n">
        <f aca="false">Inputs!$B$5*B5433+Inputs!$B$6*C5433</f>
        <v>3990000</v>
      </c>
      <c r="G5433" s="29" t="n">
        <f aca="false">Inputs!$B$5*D5433</f>
        <v>66999.9999999988</v>
      </c>
      <c r="H5433" s="29" t="n">
        <f aca="false">Inputs!$B$6*E5433</f>
        <v>-81500.0000000005</v>
      </c>
      <c r="I5433" s="29" t="n">
        <f aca="false">G5433+H5433</f>
        <v>-14500.0000000017</v>
      </c>
      <c r="J5433" s="29" t="n">
        <f aca="false">J5432+I5433</f>
        <v>2631500</v>
      </c>
    </row>
    <row r="5434" customFormat="false" ht="15" hidden="false" customHeight="false" outlineLevel="0" collapsed="false">
      <c r="A5434" s="26" t="n">
        <v>45397</v>
      </c>
      <c r="B5434" s="27" t="n">
        <v>86.21</v>
      </c>
      <c r="C5434" s="27" t="n">
        <v>90.84</v>
      </c>
      <c r="D5434" s="28" t="n">
        <f aca="false">B5434-B5433</f>
        <v>-0.25</v>
      </c>
      <c r="E5434" s="28" t="n">
        <f aca="false">C5434-C5433</f>
        <v>-2.28</v>
      </c>
      <c r="F5434" s="29" t="n">
        <f aca="false">Inputs!$B$5*B5434+Inputs!$B$6*C5434</f>
        <v>4079000</v>
      </c>
      <c r="G5434" s="29" t="n">
        <f aca="false">Inputs!$B$5*D5434</f>
        <v>-25000</v>
      </c>
      <c r="H5434" s="29" t="n">
        <f aca="false">Inputs!$B$6*E5434</f>
        <v>114000</v>
      </c>
      <c r="I5434" s="29" t="n">
        <f aca="false">G5434+H5434</f>
        <v>89000.0000000001</v>
      </c>
      <c r="J5434" s="29" t="n">
        <f aca="false">J5433+I5434</f>
        <v>2720500</v>
      </c>
    </row>
    <row r="5435" customFormat="false" ht="15" hidden="false" customHeight="false" outlineLevel="0" collapsed="false">
      <c r="A5435" s="26" t="n">
        <v>45398</v>
      </c>
      <c r="B5435" s="27" t="n">
        <v>86.15</v>
      </c>
      <c r="C5435" s="27" t="n">
        <v>91.29</v>
      </c>
      <c r="D5435" s="28" t="n">
        <f aca="false">B5435-B5434</f>
        <v>-0.0599999999999881</v>
      </c>
      <c r="E5435" s="28" t="n">
        <f aca="false">C5435-C5434</f>
        <v>0.450000000000003</v>
      </c>
      <c r="F5435" s="29" t="n">
        <f aca="false">Inputs!$B$5*B5435+Inputs!$B$6*C5435</f>
        <v>4050500</v>
      </c>
      <c r="G5435" s="29" t="n">
        <f aca="false">Inputs!$B$5*D5435</f>
        <v>-5999.99999999881</v>
      </c>
      <c r="H5435" s="29" t="n">
        <f aca="false">Inputs!$B$6*E5435</f>
        <v>-22500.0000000001</v>
      </c>
      <c r="I5435" s="29" t="n">
        <f aca="false">G5435+H5435</f>
        <v>-28499.999999999</v>
      </c>
      <c r="J5435" s="29" t="n">
        <f aca="false">J5434+I5435</f>
        <v>2692000</v>
      </c>
    </row>
    <row r="5436" customFormat="false" ht="15" hidden="false" customHeight="false" outlineLevel="0" collapsed="false">
      <c r="A5436" s="26" t="n">
        <v>45399</v>
      </c>
      <c r="B5436" s="27" t="n">
        <v>83.58</v>
      </c>
      <c r="C5436" s="27" t="n">
        <v>89.54</v>
      </c>
      <c r="D5436" s="28" t="n">
        <f aca="false">B5436-B5435</f>
        <v>-2.57000000000001</v>
      </c>
      <c r="E5436" s="28" t="n">
        <f aca="false">C5436-C5435</f>
        <v>-1.75</v>
      </c>
      <c r="F5436" s="29" t="n">
        <f aca="false">Inputs!$B$5*B5436+Inputs!$B$6*C5436</f>
        <v>3881000</v>
      </c>
      <c r="G5436" s="29" t="n">
        <f aca="false">Inputs!$B$5*D5436</f>
        <v>-257000.000000001</v>
      </c>
      <c r="H5436" s="29" t="n">
        <f aca="false">Inputs!$B$6*E5436</f>
        <v>87500</v>
      </c>
      <c r="I5436" s="29" t="n">
        <f aca="false">G5436+H5436</f>
        <v>-169500.000000001</v>
      </c>
      <c r="J5436" s="29" t="n">
        <f aca="false">J5435+I5436</f>
        <v>2522500</v>
      </c>
    </row>
    <row r="5437" customFormat="false" ht="15" hidden="false" customHeight="false" outlineLevel="0" collapsed="false">
      <c r="A5437" s="26" t="n">
        <v>45400</v>
      </c>
      <c r="B5437" s="27" t="n">
        <v>83.5</v>
      </c>
      <c r="C5437" s="27" t="n">
        <v>88.34</v>
      </c>
      <c r="D5437" s="28" t="n">
        <f aca="false">B5437-B5436</f>
        <v>-0.0799999999999983</v>
      </c>
      <c r="E5437" s="28" t="n">
        <f aca="false">C5437-C5436</f>
        <v>-1.2</v>
      </c>
      <c r="F5437" s="29" t="n">
        <f aca="false">Inputs!$B$5*B5437+Inputs!$B$6*C5437</f>
        <v>3933000</v>
      </c>
      <c r="G5437" s="29" t="n">
        <f aca="false">Inputs!$B$5*D5437</f>
        <v>-7999.99999999983</v>
      </c>
      <c r="H5437" s="29" t="n">
        <f aca="false">Inputs!$B$6*E5437</f>
        <v>60000.0000000001</v>
      </c>
      <c r="I5437" s="29" t="n">
        <f aca="false">G5437+H5437</f>
        <v>52000.0000000003</v>
      </c>
      <c r="J5437" s="29" t="n">
        <f aca="false">J5436+I5437</f>
        <v>2574500</v>
      </c>
    </row>
    <row r="5438" customFormat="false" ht="15" hidden="false" customHeight="false" outlineLevel="0" collapsed="false">
      <c r="A5438" s="26" t="n">
        <v>45401</v>
      </c>
      <c r="B5438" s="27" t="n">
        <v>83.79</v>
      </c>
      <c r="C5438" s="27" t="n">
        <v>87.96</v>
      </c>
      <c r="D5438" s="28" t="n">
        <f aca="false">B5438-B5437</f>
        <v>0.290000000000006</v>
      </c>
      <c r="E5438" s="28" t="n">
        <f aca="false">C5438-C5437</f>
        <v>-0.38000000000001</v>
      </c>
      <c r="F5438" s="29" t="n">
        <f aca="false">Inputs!$B$5*B5438+Inputs!$B$6*C5438</f>
        <v>3981000</v>
      </c>
      <c r="G5438" s="29" t="n">
        <f aca="false">Inputs!$B$5*D5438</f>
        <v>29000.0000000006</v>
      </c>
      <c r="H5438" s="29" t="n">
        <f aca="false">Inputs!$B$6*E5438</f>
        <v>19000.0000000005</v>
      </c>
      <c r="I5438" s="29" t="n">
        <f aca="false">G5438+H5438</f>
        <v>48000.0000000011</v>
      </c>
      <c r="J5438" s="29" t="n">
        <f aca="false">J5437+I5438</f>
        <v>2622500</v>
      </c>
    </row>
    <row r="5439" customFormat="false" ht="15" hidden="false" customHeight="false" outlineLevel="0" collapsed="false">
      <c r="A5439" s="26" t="n">
        <v>45404</v>
      </c>
      <c r="B5439" s="27" t="n">
        <v>83.82</v>
      </c>
      <c r="C5439" s="27" t="n">
        <v>87.3</v>
      </c>
      <c r="D5439" s="28" t="n">
        <f aca="false">B5439-B5438</f>
        <v>0.0299999999999869</v>
      </c>
      <c r="E5439" s="28" t="n">
        <f aca="false">C5439-C5438</f>
        <v>-0.659999999999997</v>
      </c>
      <c r="F5439" s="29" t="n">
        <f aca="false">Inputs!$B$5*B5439+Inputs!$B$6*C5439</f>
        <v>4017000</v>
      </c>
      <c r="G5439" s="29" t="n">
        <f aca="false">Inputs!$B$5*D5439</f>
        <v>2999.99999999869</v>
      </c>
      <c r="H5439" s="29" t="n">
        <f aca="false">Inputs!$B$6*E5439</f>
        <v>32999.9999999998</v>
      </c>
      <c r="I5439" s="29" t="n">
        <f aca="false">G5439+H5439</f>
        <v>35999.9999999985</v>
      </c>
      <c r="J5439" s="29" t="n">
        <f aca="false">J5438+I5439</f>
        <v>2658500</v>
      </c>
    </row>
    <row r="5440" customFormat="false" ht="15" hidden="false" customHeight="false" outlineLevel="0" collapsed="false">
      <c r="A5440" s="26" t="n">
        <v>45405</v>
      </c>
      <c r="B5440" s="27" t="n">
        <v>84.17</v>
      </c>
      <c r="C5440" s="27" t="n">
        <v>88.29</v>
      </c>
      <c r="D5440" s="28" t="n">
        <f aca="false">B5440-B5439</f>
        <v>0.350000000000009</v>
      </c>
      <c r="E5440" s="28" t="n">
        <f aca="false">C5440-C5439</f>
        <v>0.990000000000009</v>
      </c>
      <c r="F5440" s="29" t="n">
        <f aca="false">Inputs!$B$5*B5440+Inputs!$B$6*C5440</f>
        <v>4002500</v>
      </c>
      <c r="G5440" s="29" t="n">
        <f aca="false">Inputs!$B$5*D5440</f>
        <v>35000.0000000009</v>
      </c>
      <c r="H5440" s="29" t="n">
        <f aca="false">Inputs!$B$6*E5440</f>
        <v>-49500.0000000005</v>
      </c>
      <c r="I5440" s="29" t="n">
        <f aca="false">G5440+H5440</f>
        <v>-14499.9999999996</v>
      </c>
      <c r="J5440" s="29" t="n">
        <f aca="false">J5439+I5440</f>
        <v>2644000</v>
      </c>
    </row>
    <row r="5441" customFormat="false" ht="15" hidden="false" customHeight="false" outlineLevel="0" collapsed="false">
      <c r="A5441" s="26" t="n">
        <v>45406</v>
      </c>
      <c r="B5441" s="27" t="n">
        <v>84.09</v>
      </c>
      <c r="C5441" s="27" t="n">
        <v>89.02</v>
      </c>
      <c r="D5441" s="28" t="n">
        <f aca="false">B5441-B5440</f>
        <v>-0.0799999999999983</v>
      </c>
      <c r="E5441" s="28" t="n">
        <f aca="false">C5441-C5440</f>
        <v>0.72999999999999</v>
      </c>
      <c r="F5441" s="29" t="n">
        <f aca="false">Inputs!$B$5*B5441+Inputs!$B$6*C5441</f>
        <v>3958000</v>
      </c>
      <c r="G5441" s="29" t="n">
        <f aca="false">Inputs!$B$5*D5441</f>
        <v>-7999.99999999983</v>
      </c>
      <c r="H5441" s="29" t="n">
        <f aca="false">Inputs!$B$6*E5441</f>
        <v>-36499.9999999995</v>
      </c>
      <c r="I5441" s="29" t="n">
        <f aca="false">G5441+H5441</f>
        <v>-44499.9999999993</v>
      </c>
      <c r="J5441" s="29" t="n">
        <f aca="false">J5440+I5441</f>
        <v>2599500</v>
      </c>
    </row>
    <row r="5442" customFormat="false" ht="15" hidden="false" customHeight="false" outlineLevel="0" collapsed="false">
      <c r="A5442" s="26" t="n">
        <v>45407</v>
      </c>
      <c r="B5442" s="27" t="n">
        <v>84.92</v>
      </c>
      <c r="C5442" s="27" t="n">
        <v>88.1</v>
      </c>
      <c r="D5442" s="28" t="n">
        <f aca="false">B5442-B5441</f>
        <v>0.829999999999998</v>
      </c>
      <c r="E5442" s="28" t="n">
        <f aca="false">C5442-C5441</f>
        <v>-0.920000000000002</v>
      </c>
      <c r="F5442" s="29" t="n">
        <f aca="false">Inputs!$B$5*B5442+Inputs!$B$6*C5442</f>
        <v>4087000</v>
      </c>
      <c r="G5442" s="29" t="n">
        <f aca="false">Inputs!$B$5*D5442</f>
        <v>82999.9999999998</v>
      </c>
      <c r="H5442" s="29" t="n">
        <f aca="false">Inputs!$B$6*E5442</f>
        <v>46000.0000000001</v>
      </c>
      <c r="I5442" s="29" t="n">
        <f aca="false">G5442+H5442</f>
        <v>129000</v>
      </c>
      <c r="J5442" s="29" t="n">
        <f aca="false">J5441+I5442</f>
        <v>2728500</v>
      </c>
    </row>
    <row r="5443" customFormat="false" ht="15" hidden="false" customHeight="false" outlineLevel="0" collapsed="false">
      <c r="A5443" s="26" t="n">
        <v>45408</v>
      </c>
      <c r="B5443" s="27" t="n">
        <v>85.38</v>
      </c>
      <c r="C5443" s="27" t="n">
        <v>89.95</v>
      </c>
      <c r="D5443" s="28" t="n">
        <f aca="false">B5443-B5442</f>
        <v>0.459999999999994</v>
      </c>
      <c r="E5443" s="28" t="n">
        <f aca="false">C5443-C5442</f>
        <v>1.85000000000001</v>
      </c>
      <c r="F5443" s="29" t="n">
        <f aca="false">Inputs!$B$5*B5443+Inputs!$B$6*C5443</f>
        <v>4040500</v>
      </c>
      <c r="G5443" s="29" t="n">
        <f aca="false">Inputs!$B$5*D5443</f>
        <v>45999.9999999994</v>
      </c>
      <c r="H5443" s="29" t="n">
        <f aca="false">Inputs!$B$6*E5443</f>
        <v>-92500.0000000004</v>
      </c>
      <c r="I5443" s="29" t="n">
        <f aca="false">G5443+H5443</f>
        <v>-46500.0000000011</v>
      </c>
      <c r="J5443" s="29" t="n">
        <f aca="false">J5442+I5443</f>
        <v>2682000</v>
      </c>
    </row>
    <row r="5444" customFormat="false" ht="15" hidden="false" customHeight="false" outlineLevel="0" collapsed="false">
      <c r="A5444" s="26" t="n">
        <v>45411</v>
      </c>
      <c r="B5444" s="27" t="n">
        <v>84.26</v>
      </c>
      <c r="C5444" s="27" t="n">
        <v>88.44</v>
      </c>
      <c r="D5444" s="28" t="n">
        <f aca="false">B5444-B5443</f>
        <v>-1.11999999999999</v>
      </c>
      <c r="E5444" s="28" t="n">
        <f aca="false">C5444-C5443</f>
        <v>-1.51000000000001</v>
      </c>
      <c r="F5444" s="29" t="n">
        <f aca="false">Inputs!$B$5*B5444+Inputs!$B$6*C5444</f>
        <v>4004000</v>
      </c>
      <c r="G5444" s="29" t="n">
        <f aca="false">Inputs!$B$5*D5444</f>
        <v>-111999.999999999</v>
      </c>
      <c r="H5444" s="29" t="n">
        <f aca="false">Inputs!$B$6*E5444</f>
        <v>75500.0000000003</v>
      </c>
      <c r="I5444" s="29" t="n">
        <f aca="false">G5444+H5444</f>
        <v>-36499.9999999988</v>
      </c>
      <c r="J5444" s="29" t="n">
        <f aca="false">J5443+I5444</f>
        <v>2645500</v>
      </c>
    </row>
    <row r="5445" customFormat="false" ht="15" hidden="false" customHeight="false" outlineLevel="0" collapsed="false">
      <c r="A5445" s="26" t="n">
        <v>45412</v>
      </c>
      <c r="B5445" s="27" t="n">
        <v>83.49</v>
      </c>
      <c r="C5445" s="27" t="n">
        <v>88.23</v>
      </c>
      <c r="D5445" s="28" t="n">
        <f aca="false">B5445-B5444</f>
        <v>-0.77000000000001</v>
      </c>
      <c r="E5445" s="28" t="n">
        <f aca="false">C5445-C5444</f>
        <v>-0.209999999999994</v>
      </c>
      <c r="F5445" s="29" t="n">
        <f aca="false">Inputs!$B$5*B5445+Inputs!$B$6*C5445</f>
        <v>3937500</v>
      </c>
      <c r="G5445" s="29" t="n">
        <f aca="false">Inputs!$B$5*D5445</f>
        <v>-77000.000000001</v>
      </c>
      <c r="H5445" s="29" t="n">
        <f aca="false">Inputs!$B$6*E5445</f>
        <v>10499.9999999997</v>
      </c>
      <c r="I5445" s="29" t="n">
        <f aca="false">G5445+H5445</f>
        <v>-66500.0000000013</v>
      </c>
      <c r="J5445" s="29" t="n">
        <f aca="false">J5444+I5445</f>
        <v>2579000</v>
      </c>
    </row>
    <row r="5446" customFormat="false" ht="15" hidden="false" customHeight="false" outlineLevel="0" collapsed="false">
      <c r="A5446" s="26" t="n">
        <v>45413</v>
      </c>
      <c r="B5446" s="27" t="n">
        <v>80.7</v>
      </c>
      <c r="C5446" s="27" t="n">
        <v>83.55</v>
      </c>
      <c r="D5446" s="28" t="n">
        <f aca="false">B5446-B5445</f>
        <v>-2.78999999999999</v>
      </c>
      <c r="E5446" s="28" t="n">
        <f aca="false">C5446-C5445</f>
        <v>-4.68000000000001</v>
      </c>
      <c r="F5446" s="29" t="n">
        <f aca="false">Inputs!$B$5*B5446+Inputs!$B$6*C5446</f>
        <v>3892500</v>
      </c>
      <c r="G5446" s="29" t="n">
        <f aca="false">Inputs!$B$5*D5446</f>
        <v>-278999.999999999</v>
      </c>
      <c r="H5446" s="29" t="n">
        <f aca="false">Inputs!$B$6*E5446</f>
        <v>234000</v>
      </c>
      <c r="I5446" s="29" t="n">
        <f aca="false">G5446+H5446</f>
        <v>-44999.9999999988</v>
      </c>
      <c r="J5446" s="29" t="n">
        <f aca="false">J5445+I5446</f>
        <v>2534000</v>
      </c>
    </row>
    <row r="5447" customFormat="false" ht="15" hidden="false" customHeight="false" outlineLevel="0" collapsed="false">
      <c r="A5447" s="26" t="n">
        <v>45414</v>
      </c>
      <c r="B5447" s="27" t="n">
        <v>80.59</v>
      </c>
      <c r="C5447" s="27" t="n">
        <v>84.81</v>
      </c>
      <c r="D5447" s="28" t="n">
        <f aca="false">B5447-B5446</f>
        <v>-0.109999999999999</v>
      </c>
      <c r="E5447" s="28" t="n">
        <f aca="false">C5447-C5446</f>
        <v>1.26000000000001</v>
      </c>
      <c r="F5447" s="29" t="n">
        <f aca="false">Inputs!$B$5*B5447+Inputs!$B$6*C5447</f>
        <v>3818500</v>
      </c>
      <c r="G5447" s="29" t="n">
        <f aca="false">Inputs!$B$5*D5447</f>
        <v>-10999.9999999999</v>
      </c>
      <c r="H5447" s="29" t="n">
        <f aca="false">Inputs!$B$6*E5447</f>
        <v>-63000.0000000003</v>
      </c>
      <c r="I5447" s="29" t="n">
        <f aca="false">G5447+H5447</f>
        <v>-74000.0000000002</v>
      </c>
      <c r="J5447" s="29" t="n">
        <f aca="false">J5446+I5447</f>
        <v>2460000</v>
      </c>
    </row>
    <row r="5448" customFormat="false" ht="15" hidden="false" customHeight="false" outlineLevel="0" collapsed="false">
      <c r="A5448" s="26" t="n">
        <v>45415</v>
      </c>
      <c r="B5448" s="27" t="n">
        <v>79.65</v>
      </c>
      <c r="C5448" s="27" t="n">
        <v>83.6</v>
      </c>
      <c r="D5448" s="28" t="n">
        <f aca="false">B5448-B5447</f>
        <v>-0.939999999999998</v>
      </c>
      <c r="E5448" s="28" t="n">
        <f aca="false">C5448-C5447</f>
        <v>-1.21000000000001</v>
      </c>
      <c r="F5448" s="29" t="n">
        <f aca="false">Inputs!$B$5*B5448+Inputs!$B$6*C5448</f>
        <v>3785000</v>
      </c>
      <c r="G5448" s="29" t="n">
        <f aca="false">Inputs!$B$5*D5448</f>
        <v>-93999.9999999998</v>
      </c>
      <c r="H5448" s="29" t="n">
        <f aca="false">Inputs!$B$6*E5448</f>
        <v>60500.0000000004</v>
      </c>
      <c r="I5448" s="29" t="n">
        <f aca="false">G5448+H5448</f>
        <v>-33499.9999999994</v>
      </c>
      <c r="J5448" s="29" t="n">
        <f aca="false">J5447+I5448</f>
        <v>2426500</v>
      </c>
    </row>
    <row r="5449" customFormat="false" ht="15" hidden="false" customHeight="false" outlineLevel="0" collapsed="false">
      <c r="A5449" s="26" t="n">
        <v>45419</v>
      </c>
      <c r="B5449" s="27" t="n">
        <v>79.97</v>
      </c>
      <c r="C5449" s="27" t="n">
        <v>82.69</v>
      </c>
      <c r="D5449" s="28" t="n">
        <f aca="false">B5449-B5448</f>
        <v>0.319999999999993</v>
      </c>
      <c r="E5449" s="28" t="n">
        <f aca="false">C5449-C5448</f>
        <v>-0.909999999999997</v>
      </c>
      <c r="F5449" s="29" t="n">
        <f aca="false">Inputs!$B$5*B5449+Inputs!$B$6*C5449</f>
        <v>3862500</v>
      </c>
      <c r="G5449" s="29" t="n">
        <f aca="false">Inputs!$B$5*D5449</f>
        <v>31999.9999999993</v>
      </c>
      <c r="H5449" s="29" t="n">
        <f aca="false">Inputs!$B$6*E5449</f>
        <v>45499.9999999998</v>
      </c>
      <c r="I5449" s="29" t="n">
        <f aca="false">G5449+H5449</f>
        <v>77499.9999999992</v>
      </c>
      <c r="J5449" s="29" t="n">
        <f aca="false">J5448+I5449</f>
        <v>2504000</v>
      </c>
    </row>
    <row r="5450" customFormat="false" ht="15" hidden="false" customHeight="false" outlineLevel="0" collapsed="false">
      <c r="A5450" s="26" t="n">
        <v>45420</v>
      </c>
      <c r="B5450" s="27" t="n">
        <v>80.57</v>
      </c>
      <c r="C5450" s="27" t="n">
        <v>82.44</v>
      </c>
      <c r="D5450" s="28" t="n">
        <f aca="false">B5450-B5449</f>
        <v>0.599999999999994</v>
      </c>
      <c r="E5450" s="28" t="n">
        <f aca="false">C5450-C5449</f>
        <v>-0.25</v>
      </c>
      <c r="F5450" s="29" t="n">
        <f aca="false">Inputs!$B$5*B5450+Inputs!$B$6*C5450</f>
        <v>3935000</v>
      </c>
      <c r="G5450" s="29" t="n">
        <f aca="false">Inputs!$B$5*D5450</f>
        <v>59999.9999999994</v>
      </c>
      <c r="H5450" s="29" t="n">
        <f aca="false">Inputs!$B$6*E5450</f>
        <v>12500</v>
      </c>
      <c r="I5450" s="29" t="n">
        <f aca="false">G5450+H5450</f>
        <v>72499.9999999994</v>
      </c>
      <c r="J5450" s="29" t="n">
        <f aca="false">J5449+I5450</f>
        <v>2576500</v>
      </c>
    </row>
    <row r="5451" customFormat="false" ht="15" hidden="false" customHeight="false" outlineLevel="0" collapsed="false">
      <c r="A5451" s="26" t="n">
        <v>45421</v>
      </c>
      <c r="B5451" s="27" t="n">
        <v>80.86</v>
      </c>
      <c r="C5451" s="27" t="n">
        <v>83.27</v>
      </c>
      <c r="D5451" s="28" t="n">
        <f aca="false">B5451-B5450</f>
        <v>0.290000000000006</v>
      </c>
      <c r="E5451" s="28" t="n">
        <f aca="false">C5451-C5450</f>
        <v>0.829999999999998</v>
      </c>
      <c r="F5451" s="29" t="n">
        <f aca="false">Inputs!$B$5*B5451+Inputs!$B$6*C5451</f>
        <v>3922500</v>
      </c>
      <c r="G5451" s="29" t="n">
        <f aca="false">Inputs!$B$5*D5451</f>
        <v>29000.0000000006</v>
      </c>
      <c r="H5451" s="29" t="n">
        <f aca="false">Inputs!$B$6*E5451</f>
        <v>-41499.9999999999</v>
      </c>
      <c r="I5451" s="29" t="n">
        <f aca="false">G5451+H5451</f>
        <v>-12499.9999999993</v>
      </c>
      <c r="J5451" s="29" t="n">
        <f aca="false">J5450+I5451</f>
        <v>2564000</v>
      </c>
    </row>
    <row r="5452" customFormat="false" ht="15" hidden="false" customHeight="false" outlineLevel="0" collapsed="false">
      <c r="A5452" s="26" t="n">
        <v>45422</v>
      </c>
      <c r="B5452" s="27" t="n">
        <v>79.81</v>
      </c>
      <c r="C5452" s="27" t="n">
        <v>83.39</v>
      </c>
      <c r="D5452" s="28" t="n">
        <f aca="false">B5452-B5451</f>
        <v>-1.05</v>
      </c>
      <c r="E5452" s="28" t="n">
        <f aca="false">C5452-C5451</f>
        <v>0.120000000000005</v>
      </c>
      <c r="F5452" s="29" t="n">
        <f aca="false">Inputs!$B$5*B5452+Inputs!$B$6*C5452</f>
        <v>3811500</v>
      </c>
      <c r="G5452" s="29" t="n">
        <f aca="false">Inputs!$B$5*D5452</f>
        <v>-105000</v>
      </c>
      <c r="H5452" s="29" t="n">
        <f aca="false">Inputs!$B$6*E5452</f>
        <v>-6000.00000000023</v>
      </c>
      <c r="I5452" s="29" t="n">
        <f aca="false">G5452+H5452</f>
        <v>-111000</v>
      </c>
      <c r="J5452" s="29" t="n">
        <f aca="false">J5451+I5452</f>
        <v>2453000</v>
      </c>
    </row>
    <row r="5453" customFormat="false" ht="15" hidden="false" customHeight="false" outlineLevel="0" collapsed="false">
      <c r="A5453" s="26" t="n">
        <v>45425</v>
      </c>
      <c r="B5453" s="27" t="n">
        <v>80.71</v>
      </c>
      <c r="C5453" s="27" t="n">
        <v>83.18</v>
      </c>
      <c r="D5453" s="28" t="n">
        <f aca="false">B5453-B5452</f>
        <v>0.899999999999992</v>
      </c>
      <c r="E5453" s="28" t="n">
        <f aca="false">C5453-C5452</f>
        <v>-0.209999999999994</v>
      </c>
      <c r="F5453" s="29" t="n">
        <f aca="false">Inputs!$B$5*B5453+Inputs!$B$6*C5453</f>
        <v>3912000</v>
      </c>
      <c r="G5453" s="29" t="n">
        <f aca="false">Inputs!$B$5*D5453</f>
        <v>89999.9999999991</v>
      </c>
      <c r="H5453" s="29" t="n">
        <f aca="false">Inputs!$B$6*E5453</f>
        <v>10499.9999999997</v>
      </c>
      <c r="I5453" s="29" t="n">
        <f aca="false">G5453+H5453</f>
        <v>100499.999999999</v>
      </c>
      <c r="J5453" s="29" t="n">
        <f aca="false">J5452+I5453</f>
        <v>2553500</v>
      </c>
    </row>
    <row r="5454" customFormat="false" ht="15" hidden="false" customHeight="false" outlineLevel="0" collapsed="false">
      <c r="A5454" s="26" t="n">
        <v>45426</v>
      </c>
      <c r="B5454" s="27" t="n">
        <v>79.62</v>
      </c>
      <c r="C5454" s="27" t="n">
        <v>81</v>
      </c>
      <c r="D5454" s="28" t="n">
        <f aca="false">B5454-B5453</f>
        <v>-1.08999999999999</v>
      </c>
      <c r="E5454" s="28" t="n">
        <f aca="false">C5454-C5453</f>
        <v>-2.18000000000001</v>
      </c>
      <c r="F5454" s="29" t="n">
        <f aca="false">Inputs!$B$5*B5454+Inputs!$B$6*C5454</f>
        <v>3912000</v>
      </c>
      <c r="G5454" s="29" t="n">
        <f aca="false">Inputs!$B$5*D5454</f>
        <v>-108999.999999999</v>
      </c>
      <c r="H5454" s="29" t="n">
        <f aca="false">Inputs!$B$6*E5454</f>
        <v>109000</v>
      </c>
      <c r="I5454" s="29" t="n">
        <f aca="false">G5454+H5454</f>
        <v>1.41153577715158E-009</v>
      </c>
      <c r="J5454" s="29" t="n">
        <f aca="false">J5453+I5454</f>
        <v>2553500</v>
      </c>
    </row>
    <row r="5455" customFormat="false" ht="15" hidden="false" customHeight="false" outlineLevel="0" collapsed="false">
      <c r="A5455" s="26" t="n">
        <v>45427</v>
      </c>
      <c r="B5455" s="27" t="n">
        <v>80.23</v>
      </c>
      <c r="C5455" s="27" t="n">
        <v>79.98</v>
      </c>
      <c r="D5455" s="28" t="n">
        <f aca="false">B5455-B5454</f>
        <v>0.609999999999999</v>
      </c>
      <c r="E5455" s="28" t="n">
        <f aca="false">C5455-C5454</f>
        <v>-1.02</v>
      </c>
      <c r="F5455" s="29" t="n">
        <f aca="false">Inputs!$B$5*B5455+Inputs!$B$6*C5455</f>
        <v>4024000</v>
      </c>
      <c r="G5455" s="29" t="n">
        <f aca="false">Inputs!$B$5*D5455</f>
        <v>60999.9999999999</v>
      </c>
      <c r="H5455" s="29" t="n">
        <f aca="false">Inputs!$B$6*E5455</f>
        <v>50999.9999999998</v>
      </c>
      <c r="I5455" s="29" t="n">
        <f aca="false">G5455+H5455</f>
        <v>112000</v>
      </c>
      <c r="J5455" s="29" t="n">
        <f aca="false">J5454+I5455</f>
        <v>2665500</v>
      </c>
    </row>
    <row r="5456" customFormat="false" ht="15" hidden="false" customHeight="false" outlineLevel="0" collapsed="false">
      <c r="A5456" s="26" t="n">
        <v>45428</v>
      </c>
      <c r="B5456" s="27" t="n">
        <v>80.85</v>
      </c>
      <c r="C5456" s="27" t="n">
        <v>81.65</v>
      </c>
      <c r="D5456" s="28" t="n">
        <f aca="false">B5456-B5455</f>
        <v>0.61999999999999</v>
      </c>
      <c r="E5456" s="28" t="n">
        <f aca="false">C5456-C5455</f>
        <v>1.67</v>
      </c>
      <c r="F5456" s="29" t="n">
        <f aca="false">Inputs!$B$5*B5456+Inputs!$B$6*C5456</f>
        <v>4002500</v>
      </c>
      <c r="G5456" s="29" t="n">
        <f aca="false">Inputs!$B$5*D5456</f>
        <v>61999.999999999</v>
      </c>
      <c r="H5456" s="29" t="n">
        <f aca="false">Inputs!$B$6*E5456</f>
        <v>-83500.0000000001</v>
      </c>
      <c r="I5456" s="29" t="n">
        <f aca="false">G5456+H5456</f>
        <v>-21500.0000000011</v>
      </c>
      <c r="J5456" s="29" t="n">
        <f aca="false">J5455+I5456</f>
        <v>2644000</v>
      </c>
    </row>
    <row r="5457" customFormat="false" ht="15" hidden="false" customHeight="false" outlineLevel="0" collapsed="false">
      <c r="A5457" s="26" t="n">
        <v>45429</v>
      </c>
      <c r="B5457" s="27" t="n">
        <v>81.66</v>
      </c>
      <c r="C5457" s="27" t="n">
        <v>82.24</v>
      </c>
      <c r="D5457" s="28" t="n">
        <f aca="false">B5457-B5456</f>
        <v>0.810000000000002</v>
      </c>
      <c r="E5457" s="28" t="n">
        <f aca="false">C5457-C5456</f>
        <v>0.589999999999989</v>
      </c>
      <c r="F5457" s="29" t="n">
        <f aca="false">Inputs!$B$5*B5457+Inputs!$B$6*C5457</f>
        <v>4054000</v>
      </c>
      <c r="G5457" s="29" t="n">
        <f aca="false">Inputs!$B$5*D5457</f>
        <v>81000.0000000002</v>
      </c>
      <c r="H5457" s="29" t="n">
        <f aca="false">Inputs!$B$6*E5457</f>
        <v>-29499.9999999995</v>
      </c>
      <c r="I5457" s="29" t="n">
        <f aca="false">G5457+H5457</f>
        <v>51500.0000000008</v>
      </c>
      <c r="J5457" s="29" t="n">
        <f aca="false">J5456+I5457</f>
        <v>2695500</v>
      </c>
    </row>
    <row r="5458" customFormat="false" ht="15" hidden="false" customHeight="false" outlineLevel="0" collapsed="false">
      <c r="A5458" s="26" t="n">
        <v>45432</v>
      </c>
      <c r="B5458" s="27" t="n">
        <v>81.39</v>
      </c>
      <c r="C5458" s="27" t="n">
        <v>81.91</v>
      </c>
      <c r="D5458" s="28" t="n">
        <f aca="false">B5458-B5457</f>
        <v>-0.269999999999996</v>
      </c>
      <c r="E5458" s="28" t="n">
        <f aca="false">C5458-C5457</f>
        <v>-0.329999999999998</v>
      </c>
      <c r="F5458" s="29" t="n">
        <f aca="false">Inputs!$B$5*B5458+Inputs!$B$6*C5458</f>
        <v>4043500</v>
      </c>
      <c r="G5458" s="29" t="n">
        <f aca="false">Inputs!$B$5*D5458</f>
        <v>-26999.9999999996</v>
      </c>
      <c r="H5458" s="29" t="n">
        <f aca="false">Inputs!$B$6*E5458</f>
        <v>16499.9999999999</v>
      </c>
      <c r="I5458" s="29" t="n">
        <f aca="false">G5458+H5458</f>
        <v>-10499.9999999997</v>
      </c>
      <c r="J5458" s="29" t="n">
        <f aca="false">J5457+I5458</f>
        <v>2685000</v>
      </c>
    </row>
    <row r="5459" customFormat="false" ht="15" hidden="false" customHeight="false" outlineLevel="0" collapsed="false">
      <c r="A5459" s="26" t="n">
        <v>45433</v>
      </c>
      <c r="B5459" s="27" t="n">
        <v>80.66</v>
      </c>
      <c r="C5459" s="27" t="n">
        <v>81.22</v>
      </c>
      <c r="D5459" s="28" t="n">
        <f aca="false">B5459-B5458</f>
        <v>-0.730000000000004</v>
      </c>
      <c r="E5459" s="28" t="n">
        <f aca="false">C5459-C5458</f>
        <v>-0.689999999999998</v>
      </c>
      <c r="F5459" s="29" t="n">
        <f aca="false">Inputs!$B$5*B5459+Inputs!$B$6*C5459</f>
        <v>4005000</v>
      </c>
      <c r="G5459" s="29" t="n">
        <f aca="false">Inputs!$B$5*D5459</f>
        <v>-73000.0000000004</v>
      </c>
      <c r="H5459" s="29" t="n">
        <f aca="false">Inputs!$B$6*E5459</f>
        <v>34499.9999999999</v>
      </c>
      <c r="I5459" s="29" t="n">
        <f aca="false">G5459+H5459</f>
        <v>-38500.0000000005</v>
      </c>
      <c r="J5459" s="29" t="n">
        <f aca="false">J5458+I5459</f>
        <v>2646500</v>
      </c>
    </row>
    <row r="5460" customFormat="false" ht="15" hidden="false" customHeight="false" outlineLevel="0" collapsed="false">
      <c r="A5460" s="26" t="n">
        <v>45434</v>
      </c>
      <c r="B5460" s="27" t="n">
        <v>79.15</v>
      </c>
      <c r="C5460" s="27" t="n">
        <v>79.9</v>
      </c>
      <c r="D5460" s="28" t="n">
        <f aca="false">B5460-B5459</f>
        <v>-1.50999999999999</v>
      </c>
      <c r="E5460" s="28" t="n">
        <f aca="false">C5460-C5459</f>
        <v>-1.31999999999999</v>
      </c>
      <c r="F5460" s="29" t="n">
        <f aca="false">Inputs!$B$5*B5460+Inputs!$B$6*C5460</f>
        <v>3920000</v>
      </c>
      <c r="G5460" s="29" t="n">
        <f aca="false">Inputs!$B$5*D5460</f>
        <v>-150999.999999999</v>
      </c>
      <c r="H5460" s="29" t="n">
        <f aca="false">Inputs!$B$6*E5460</f>
        <v>65999.9999999997</v>
      </c>
      <c r="I5460" s="29" t="n">
        <f aca="false">G5460+H5460</f>
        <v>-84999.9999999994</v>
      </c>
      <c r="J5460" s="29" t="n">
        <f aca="false">J5459+I5460</f>
        <v>2561500</v>
      </c>
    </row>
    <row r="5461" customFormat="false" ht="15" hidden="false" customHeight="false" outlineLevel="0" collapsed="false">
      <c r="A5461" s="26" t="n">
        <v>45435</v>
      </c>
      <c r="B5461" s="27" t="n">
        <v>77.47</v>
      </c>
      <c r="C5461" s="27" t="n">
        <v>79.25</v>
      </c>
      <c r="D5461" s="28" t="n">
        <f aca="false">B5461-B5460</f>
        <v>-1.68000000000001</v>
      </c>
      <c r="E5461" s="28" t="n">
        <f aca="false">C5461-C5460</f>
        <v>-0.650000000000006</v>
      </c>
      <c r="F5461" s="29" t="n">
        <f aca="false">Inputs!$B$5*B5461+Inputs!$B$6*C5461</f>
        <v>3784500</v>
      </c>
      <c r="G5461" s="29" t="n">
        <f aca="false">Inputs!$B$5*D5461</f>
        <v>-168000.000000001</v>
      </c>
      <c r="H5461" s="29" t="n">
        <f aca="false">Inputs!$B$6*E5461</f>
        <v>32500.0000000003</v>
      </c>
      <c r="I5461" s="29" t="n">
        <f aca="false">G5461+H5461</f>
        <v>-135500</v>
      </c>
      <c r="J5461" s="29" t="n">
        <f aca="false">J5460+I5461</f>
        <v>2426000</v>
      </c>
    </row>
    <row r="5462" customFormat="false" ht="15" hidden="false" customHeight="false" outlineLevel="0" collapsed="false">
      <c r="A5462" s="26" t="n">
        <v>45436</v>
      </c>
      <c r="B5462" s="27" t="n">
        <v>78.48</v>
      </c>
      <c r="C5462" s="27" t="n">
        <v>78.92</v>
      </c>
      <c r="D5462" s="28" t="n">
        <f aca="false">B5462-B5461</f>
        <v>1.01000000000001</v>
      </c>
      <c r="E5462" s="28" t="n">
        <f aca="false">C5462-C5461</f>
        <v>-0.329999999999998</v>
      </c>
      <c r="F5462" s="29" t="n">
        <f aca="false">Inputs!$B$5*B5462+Inputs!$B$6*C5462</f>
        <v>3902000</v>
      </c>
      <c r="G5462" s="29" t="n">
        <f aca="false">Inputs!$B$5*D5462</f>
        <v>101000.000000001</v>
      </c>
      <c r="H5462" s="29" t="n">
        <f aca="false">Inputs!$B$6*E5462</f>
        <v>16499.9999999999</v>
      </c>
      <c r="I5462" s="29" t="n">
        <f aca="false">G5462+H5462</f>
        <v>117500</v>
      </c>
      <c r="J5462" s="29" t="n">
        <f aca="false">J5461+I5462</f>
        <v>2543500</v>
      </c>
    </row>
    <row r="5463" customFormat="false" ht="15" hidden="false" customHeight="false" outlineLevel="0" collapsed="false">
      <c r="A5463" s="26" t="n">
        <v>45440</v>
      </c>
      <c r="B5463" s="27" t="n">
        <v>80.9</v>
      </c>
      <c r="C5463" s="27" t="n">
        <v>81.34</v>
      </c>
      <c r="D5463" s="28" t="n">
        <f aca="false">B5463-B5462</f>
        <v>2.42</v>
      </c>
      <c r="E5463" s="28" t="n">
        <f aca="false">C5463-C5462</f>
        <v>2.42</v>
      </c>
      <c r="F5463" s="29" t="n">
        <f aca="false">Inputs!$B$5*B5463+Inputs!$B$6*C5463</f>
        <v>4023000</v>
      </c>
      <c r="G5463" s="29" t="n">
        <f aca="false">Inputs!$B$5*D5463</f>
        <v>242000</v>
      </c>
      <c r="H5463" s="29" t="n">
        <f aca="false">Inputs!$B$6*E5463</f>
        <v>-121000</v>
      </c>
      <c r="I5463" s="29" t="n">
        <f aca="false">G5463+H5463</f>
        <v>121000</v>
      </c>
      <c r="J5463" s="29" t="n">
        <f aca="false">J5462+I5463</f>
        <v>2664500</v>
      </c>
    </row>
    <row r="5464" customFormat="false" ht="15" hidden="false" customHeight="false" outlineLevel="0" collapsed="false">
      <c r="A5464" s="26" t="n">
        <v>45441</v>
      </c>
      <c r="B5464" s="27" t="n">
        <v>80.24</v>
      </c>
      <c r="C5464" s="27" t="n">
        <v>81.5</v>
      </c>
      <c r="D5464" s="28" t="n">
        <f aca="false">B5464-B5463</f>
        <v>-0.660000000000011</v>
      </c>
      <c r="E5464" s="28" t="n">
        <f aca="false">C5464-C5463</f>
        <v>0.159999999999997</v>
      </c>
      <c r="F5464" s="29" t="n">
        <f aca="false">Inputs!$B$5*B5464+Inputs!$B$6*C5464</f>
        <v>3949000</v>
      </c>
      <c r="G5464" s="29" t="n">
        <f aca="false">Inputs!$B$5*D5464</f>
        <v>-66000.0000000011</v>
      </c>
      <c r="H5464" s="29" t="n">
        <f aca="false">Inputs!$B$6*E5464</f>
        <v>-7999.99999999983</v>
      </c>
      <c r="I5464" s="29" t="n">
        <f aca="false">G5464+H5464</f>
        <v>-74000.0000000009</v>
      </c>
      <c r="J5464" s="29" t="n">
        <f aca="false">J5463+I5464</f>
        <v>2590500</v>
      </c>
    </row>
    <row r="5465" customFormat="false" ht="15" hidden="false" customHeight="false" outlineLevel="0" collapsed="false">
      <c r="A5465" s="26" t="n">
        <v>45442</v>
      </c>
      <c r="B5465" s="27" t="n">
        <v>78.96</v>
      </c>
      <c r="C5465" s="27" t="n">
        <v>81.42</v>
      </c>
      <c r="D5465" s="28" t="n">
        <f aca="false">B5465-B5464</f>
        <v>-1.28</v>
      </c>
      <c r="E5465" s="28" t="n">
        <f aca="false">C5465-C5464</f>
        <v>-0.0799999999999983</v>
      </c>
      <c r="F5465" s="29" t="n">
        <f aca="false">Inputs!$B$5*B5465+Inputs!$B$6*C5465</f>
        <v>3825000</v>
      </c>
      <c r="G5465" s="29" t="n">
        <f aca="false">Inputs!$B$5*D5465</f>
        <v>-128000</v>
      </c>
      <c r="H5465" s="29" t="n">
        <f aca="false">Inputs!$B$6*E5465</f>
        <v>3999.99999999991</v>
      </c>
      <c r="I5465" s="29" t="n">
        <f aca="false">G5465+H5465</f>
        <v>-124000</v>
      </c>
      <c r="J5465" s="29" t="n">
        <f aca="false">J5464+I5465</f>
        <v>2466500</v>
      </c>
    </row>
    <row r="5466" customFormat="false" ht="15" hidden="false" customHeight="false" outlineLevel="0" collapsed="false">
      <c r="A5466" s="26" t="n">
        <v>45443</v>
      </c>
      <c r="B5466" s="27" t="n">
        <v>77.97</v>
      </c>
      <c r="C5466" s="27" t="n">
        <v>79.41</v>
      </c>
      <c r="D5466" s="28" t="n">
        <f aca="false">B5466-B5465</f>
        <v>-0.989999999999995</v>
      </c>
      <c r="E5466" s="28" t="n">
        <f aca="false">C5466-C5465</f>
        <v>-2.01000000000001</v>
      </c>
      <c r="F5466" s="29" t="n">
        <f aca="false">Inputs!$B$5*B5466+Inputs!$B$6*C5466</f>
        <v>3826500</v>
      </c>
      <c r="G5466" s="29" t="n">
        <f aca="false">Inputs!$B$5*D5466</f>
        <v>-98999.9999999995</v>
      </c>
      <c r="H5466" s="29" t="n">
        <f aca="false">Inputs!$B$6*E5466</f>
        <v>100500</v>
      </c>
      <c r="I5466" s="29" t="n">
        <f aca="false">G5466+H5466</f>
        <v>1500.00000000077</v>
      </c>
      <c r="J5466" s="29" t="n">
        <f aca="false">J5465+I5466</f>
        <v>2468000</v>
      </c>
    </row>
    <row r="5467" customFormat="false" ht="15" hidden="false" customHeight="false" outlineLevel="0" collapsed="false">
      <c r="A5467" s="26" t="n">
        <v>45446</v>
      </c>
      <c r="B5467" s="27" t="n">
        <v>75.26</v>
      </c>
      <c r="C5467" s="27" t="n">
        <v>76.45</v>
      </c>
      <c r="D5467" s="28" t="n">
        <f aca="false">B5467-B5466</f>
        <v>-2.70999999999999</v>
      </c>
      <c r="E5467" s="28" t="n">
        <f aca="false">C5467-C5466</f>
        <v>-2.95999999999999</v>
      </c>
      <c r="F5467" s="29" t="n">
        <f aca="false">Inputs!$B$5*B5467+Inputs!$B$6*C5467</f>
        <v>3703500</v>
      </c>
      <c r="G5467" s="29" t="n">
        <f aca="false">Inputs!$B$5*D5467</f>
        <v>-270999.999999999</v>
      </c>
      <c r="H5467" s="29" t="n">
        <f aca="false">Inputs!$B$6*E5467</f>
        <v>148000</v>
      </c>
      <c r="I5467" s="29" t="n">
        <f aca="false">G5467+H5467</f>
        <v>-123000</v>
      </c>
      <c r="J5467" s="29" t="n">
        <f aca="false">J5466+I5467</f>
        <v>2345000</v>
      </c>
    </row>
    <row r="5468" customFormat="false" ht="15" hidden="false" customHeight="false" outlineLevel="0" collapsed="false">
      <c r="A5468" s="26" t="n">
        <v>45447</v>
      </c>
      <c r="B5468" s="27" t="n">
        <v>74.27</v>
      </c>
      <c r="C5468" s="27" t="n">
        <v>75.33</v>
      </c>
      <c r="D5468" s="28" t="n">
        <f aca="false">B5468-B5467</f>
        <v>-0.990000000000009</v>
      </c>
      <c r="E5468" s="28" t="n">
        <f aca="false">C5468-C5467</f>
        <v>-1.12</v>
      </c>
      <c r="F5468" s="29" t="n">
        <f aca="false">Inputs!$B$5*B5468+Inputs!$B$6*C5468</f>
        <v>3660500</v>
      </c>
      <c r="G5468" s="29" t="n">
        <f aca="false">Inputs!$B$5*D5468</f>
        <v>-99000.0000000009</v>
      </c>
      <c r="H5468" s="29" t="n">
        <f aca="false">Inputs!$B$6*E5468</f>
        <v>56000.0000000002</v>
      </c>
      <c r="I5468" s="29" t="n">
        <f aca="false">G5468+H5468</f>
        <v>-43000.0000000007</v>
      </c>
      <c r="J5468" s="29" t="n">
        <f aca="false">J5467+I5468</f>
        <v>2302000</v>
      </c>
    </row>
    <row r="5469" customFormat="false" ht="15" hidden="false" customHeight="false" outlineLevel="0" collapsed="false">
      <c r="A5469" s="26" t="n">
        <v>45448</v>
      </c>
      <c r="B5469" s="27" t="n">
        <v>75.08</v>
      </c>
      <c r="C5469" s="27" t="n">
        <v>75.41</v>
      </c>
      <c r="D5469" s="28" t="n">
        <f aca="false">B5469-B5468</f>
        <v>0.810000000000002</v>
      </c>
      <c r="E5469" s="28" t="n">
        <f aca="false">C5469-C5468</f>
        <v>0.0799999999999983</v>
      </c>
      <c r="F5469" s="29" t="n">
        <f aca="false">Inputs!$B$5*B5469+Inputs!$B$6*C5469</f>
        <v>3737500</v>
      </c>
      <c r="G5469" s="29" t="n">
        <f aca="false">Inputs!$B$5*D5469</f>
        <v>81000.0000000002</v>
      </c>
      <c r="H5469" s="29" t="n">
        <f aca="false">Inputs!$B$6*E5469</f>
        <v>-3999.99999999991</v>
      </c>
      <c r="I5469" s="29" t="n">
        <f aca="false">G5469+H5469</f>
        <v>77000.0000000003</v>
      </c>
      <c r="J5469" s="29" t="n">
        <f aca="false">J5468+I5469</f>
        <v>2379000</v>
      </c>
    </row>
    <row r="5470" customFormat="false" ht="15" hidden="false" customHeight="false" outlineLevel="0" collapsed="false">
      <c r="A5470" s="26" t="n">
        <v>45449</v>
      </c>
      <c r="B5470" s="27" t="n">
        <v>76.52</v>
      </c>
      <c r="C5470" s="27" t="n">
        <v>77.62</v>
      </c>
      <c r="D5470" s="28" t="n">
        <f aca="false">B5470-B5469</f>
        <v>1.44</v>
      </c>
      <c r="E5470" s="28" t="n">
        <f aca="false">C5470-C5469</f>
        <v>2.21000000000001</v>
      </c>
      <c r="F5470" s="29" t="n">
        <f aca="false">Inputs!$B$5*B5470+Inputs!$B$6*C5470</f>
        <v>3771000</v>
      </c>
      <c r="G5470" s="29" t="n">
        <f aca="false">Inputs!$B$5*D5470</f>
        <v>144000</v>
      </c>
      <c r="H5470" s="29" t="n">
        <f aca="false">Inputs!$B$6*E5470</f>
        <v>-110500</v>
      </c>
      <c r="I5470" s="29" t="n">
        <f aca="false">G5470+H5470</f>
        <v>33499.9999999994</v>
      </c>
      <c r="J5470" s="29" t="n">
        <f aca="false">J5469+I5470</f>
        <v>2412500</v>
      </c>
    </row>
    <row r="5471" customFormat="false" ht="15" hidden="false" customHeight="false" outlineLevel="0" collapsed="false">
      <c r="A5471" s="26" t="n">
        <v>45450</v>
      </c>
      <c r="B5471" s="27" t="n">
        <v>76.53</v>
      </c>
      <c r="C5471" s="27" t="n">
        <v>78.12</v>
      </c>
      <c r="D5471" s="28" t="n">
        <f aca="false">B5471-B5470</f>
        <v>0.0100000000000051</v>
      </c>
      <c r="E5471" s="28" t="n">
        <f aca="false">C5471-C5470</f>
        <v>0.5</v>
      </c>
      <c r="F5471" s="29" t="n">
        <f aca="false">Inputs!$B$5*B5471+Inputs!$B$6*C5471</f>
        <v>3747000</v>
      </c>
      <c r="G5471" s="29" t="n">
        <f aca="false">Inputs!$B$5*D5471</f>
        <v>1000.00000000051</v>
      </c>
      <c r="H5471" s="29" t="n">
        <f aca="false">Inputs!$B$6*E5471</f>
        <v>-25000</v>
      </c>
      <c r="I5471" s="29" t="n">
        <f aca="false">G5471+H5471</f>
        <v>-23999.9999999995</v>
      </c>
      <c r="J5471" s="29" t="n">
        <f aca="false">J5470+I5471</f>
        <v>2388500</v>
      </c>
    </row>
    <row r="5472" customFormat="false" ht="15" hidden="false" customHeight="false" outlineLevel="0" collapsed="false">
      <c r="A5472" s="26" t="n">
        <v>45453</v>
      </c>
      <c r="B5472" s="27" t="n">
        <v>78.75</v>
      </c>
      <c r="C5472" s="27" t="n">
        <v>79.59</v>
      </c>
      <c r="D5472" s="28" t="n">
        <f aca="false">B5472-B5471</f>
        <v>2.22</v>
      </c>
      <c r="E5472" s="28" t="n">
        <f aca="false">C5472-C5471</f>
        <v>1.47</v>
      </c>
      <c r="F5472" s="29" t="n">
        <f aca="false">Inputs!$B$5*B5472+Inputs!$B$6*C5472</f>
        <v>3895500</v>
      </c>
      <c r="G5472" s="29" t="n">
        <f aca="false">Inputs!$B$5*D5472</f>
        <v>222000</v>
      </c>
      <c r="H5472" s="29" t="n">
        <f aca="false">Inputs!$B$6*E5472</f>
        <v>-73499.9999999999</v>
      </c>
      <c r="I5472" s="29" t="n">
        <f aca="false">G5472+H5472</f>
        <v>148500</v>
      </c>
      <c r="J5472" s="29" t="n">
        <f aca="false">J5471+I5472</f>
        <v>2537000</v>
      </c>
    </row>
    <row r="5473" customFormat="false" ht="15" hidden="false" customHeight="false" outlineLevel="0" collapsed="false">
      <c r="A5473" s="26" t="n">
        <v>45454</v>
      </c>
      <c r="B5473" s="27" t="n">
        <v>78.88</v>
      </c>
      <c r="C5473" s="27" t="n">
        <v>80.15</v>
      </c>
      <c r="D5473" s="28" t="n">
        <f aca="false">B5473-B5472</f>
        <v>0.129999999999995</v>
      </c>
      <c r="E5473" s="28" t="n">
        <f aca="false">C5473-C5472</f>
        <v>0.560000000000002</v>
      </c>
      <c r="F5473" s="29" t="n">
        <f aca="false">Inputs!$B$5*B5473+Inputs!$B$6*C5473</f>
        <v>3880500</v>
      </c>
      <c r="G5473" s="29" t="n">
        <f aca="false">Inputs!$B$5*D5473</f>
        <v>12999.9999999995</v>
      </c>
      <c r="H5473" s="29" t="n">
        <f aca="false">Inputs!$B$6*E5473</f>
        <v>-28000.0000000001</v>
      </c>
      <c r="I5473" s="29" t="n">
        <f aca="false">G5473+H5473</f>
        <v>-15000.0000000006</v>
      </c>
      <c r="J5473" s="29" t="n">
        <f aca="false">J5472+I5473</f>
        <v>2522000</v>
      </c>
    </row>
    <row r="5474" customFormat="false" ht="15" hidden="false" customHeight="false" outlineLevel="0" collapsed="false">
      <c r="A5474" s="26" t="n">
        <v>45455</v>
      </c>
      <c r="B5474" s="27" t="n">
        <v>79.56</v>
      </c>
      <c r="C5474" s="27" t="n">
        <v>80.52</v>
      </c>
      <c r="D5474" s="28" t="n">
        <f aca="false">B5474-B5473</f>
        <v>0.680000000000007</v>
      </c>
      <c r="E5474" s="28" t="n">
        <f aca="false">C5474-C5473</f>
        <v>0.36999999999999</v>
      </c>
      <c r="F5474" s="29" t="n">
        <f aca="false">Inputs!$B$5*B5474+Inputs!$B$6*C5474</f>
        <v>3930000</v>
      </c>
      <c r="G5474" s="29" t="n">
        <f aca="false">Inputs!$B$5*D5474</f>
        <v>68000.0000000007</v>
      </c>
      <c r="H5474" s="29" t="n">
        <f aca="false">Inputs!$B$6*E5474</f>
        <v>-18499.9999999995</v>
      </c>
      <c r="I5474" s="29" t="n">
        <f aca="false">G5474+H5474</f>
        <v>49500.0000000012</v>
      </c>
      <c r="J5474" s="29" t="n">
        <f aca="false">J5473+I5474</f>
        <v>2571500.00000001</v>
      </c>
    </row>
    <row r="5475" customFormat="false" ht="15" hidden="false" customHeight="false" outlineLevel="0" collapsed="false">
      <c r="A5475" s="26" t="n">
        <v>45456</v>
      </c>
      <c r="B5475" s="27" t="n">
        <v>79.61</v>
      </c>
      <c r="C5475" s="27" t="n">
        <v>81.44</v>
      </c>
      <c r="D5475" s="28" t="n">
        <f aca="false">B5475-B5474</f>
        <v>0.0499999999999972</v>
      </c>
      <c r="E5475" s="28" t="n">
        <f aca="false">C5475-C5474</f>
        <v>0.920000000000002</v>
      </c>
      <c r="F5475" s="29" t="n">
        <f aca="false">Inputs!$B$5*B5475+Inputs!$B$6*C5475</f>
        <v>3889000</v>
      </c>
      <c r="G5475" s="29" t="n">
        <f aca="false">Inputs!$B$5*D5475</f>
        <v>4999.99999999972</v>
      </c>
      <c r="H5475" s="29" t="n">
        <f aca="false">Inputs!$B$6*E5475</f>
        <v>-46000.0000000001</v>
      </c>
      <c r="I5475" s="29" t="n">
        <f aca="false">G5475+H5475</f>
        <v>-41000.0000000004</v>
      </c>
      <c r="J5475" s="29" t="n">
        <f aca="false">J5474+I5475</f>
        <v>2530500.00000001</v>
      </c>
    </row>
    <row r="5476" customFormat="false" ht="15" hidden="false" customHeight="false" outlineLevel="0" collapsed="false">
      <c r="A5476" s="26" t="n">
        <v>45457</v>
      </c>
      <c r="B5476" s="27" t="n">
        <v>79.41</v>
      </c>
      <c r="C5476" s="27" t="n">
        <v>81.49</v>
      </c>
      <c r="D5476" s="28" t="n">
        <f aca="false">B5476-B5475</f>
        <v>-0.200000000000003</v>
      </c>
      <c r="E5476" s="28" t="n">
        <f aca="false">C5476-C5475</f>
        <v>0.0499999999999972</v>
      </c>
      <c r="F5476" s="29" t="n">
        <f aca="false">Inputs!$B$5*B5476+Inputs!$B$6*C5476</f>
        <v>3866500</v>
      </c>
      <c r="G5476" s="29" t="n">
        <f aca="false">Inputs!$B$5*D5476</f>
        <v>-20000.0000000003</v>
      </c>
      <c r="H5476" s="29" t="n">
        <f aca="false">Inputs!$B$6*E5476</f>
        <v>-2499.99999999986</v>
      </c>
      <c r="I5476" s="29" t="n">
        <f aca="false">G5476+H5476</f>
        <v>-22500.0000000001</v>
      </c>
      <c r="J5476" s="29" t="n">
        <f aca="false">J5475+I5476</f>
        <v>2508000.00000001</v>
      </c>
    </row>
    <row r="5477" customFormat="false" ht="15" hidden="false" customHeight="false" outlineLevel="0" collapsed="false">
      <c r="A5477" s="26" t="n">
        <v>45460</v>
      </c>
      <c r="B5477" s="27" t="n">
        <v>81.33</v>
      </c>
      <c r="C5477" s="27" t="n">
        <v>82.45</v>
      </c>
      <c r="D5477" s="28" t="n">
        <f aca="false">B5477-B5476</f>
        <v>1.92</v>
      </c>
      <c r="E5477" s="28" t="n">
        <f aca="false">C5477-C5476</f>
        <v>0.960000000000008</v>
      </c>
      <c r="F5477" s="29" t="n">
        <f aca="false">Inputs!$B$5*B5477+Inputs!$B$6*C5477</f>
        <v>4010500</v>
      </c>
      <c r="G5477" s="29" t="n">
        <f aca="false">Inputs!$B$5*D5477</f>
        <v>192000</v>
      </c>
      <c r="H5477" s="29" t="n">
        <f aca="false">Inputs!$B$6*E5477</f>
        <v>-48000.0000000004</v>
      </c>
      <c r="I5477" s="29" t="n">
        <f aca="false">G5477+H5477</f>
        <v>144000</v>
      </c>
      <c r="J5477" s="29" t="n">
        <f aca="false">J5476+I5477</f>
        <v>2652000</v>
      </c>
    </row>
    <row r="5478" customFormat="false" ht="15" hidden="false" customHeight="false" outlineLevel="0" collapsed="false">
      <c r="A5478" s="26" t="n">
        <v>45461</v>
      </c>
      <c r="B5478" s="27" t="n">
        <v>82.67</v>
      </c>
      <c r="C5478" s="27" t="n">
        <v>84.79</v>
      </c>
      <c r="D5478" s="28" t="n">
        <f aca="false">B5478-B5477</f>
        <v>1.34</v>
      </c>
      <c r="E5478" s="28" t="n">
        <f aca="false">C5478-C5477</f>
        <v>2.34</v>
      </c>
      <c r="F5478" s="29" t="n">
        <f aca="false">Inputs!$B$5*B5478+Inputs!$B$6*C5478</f>
        <v>4027500</v>
      </c>
      <c r="G5478" s="29" t="n">
        <f aca="false">Inputs!$B$5*D5478</f>
        <v>134000</v>
      </c>
      <c r="H5478" s="29" t="n">
        <f aca="false">Inputs!$B$6*E5478</f>
        <v>-117000</v>
      </c>
      <c r="I5478" s="29" t="n">
        <f aca="false">G5478+H5478</f>
        <v>17000.0000000002</v>
      </c>
      <c r="J5478" s="29" t="n">
        <f aca="false">J5477+I5478</f>
        <v>2669000</v>
      </c>
    </row>
    <row r="5479" customFormat="false" ht="15" hidden="false" customHeight="false" outlineLevel="0" collapsed="false">
      <c r="A5479" s="26" t="n">
        <v>45463</v>
      </c>
      <c r="B5479" s="27" t="n">
        <v>83.34</v>
      </c>
      <c r="C5479" s="27" t="n">
        <v>85.92</v>
      </c>
      <c r="D5479" s="28" t="n">
        <f aca="false">B5479-B5478</f>
        <v>0.670000000000002</v>
      </c>
      <c r="E5479" s="28" t="n">
        <f aca="false">C5479-C5478</f>
        <v>1.13</v>
      </c>
      <c r="F5479" s="29" t="n">
        <f aca="false">Inputs!$B$5*B5479+Inputs!$B$6*C5479</f>
        <v>4038000</v>
      </c>
      <c r="G5479" s="29" t="n">
        <f aca="false">Inputs!$B$5*D5479</f>
        <v>67000.0000000002</v>
      </c>
      <c r="H5479" s="29" t="n">
        <f aca="false">Inputs!$B$6*E5479</f>
        <v>-56499.9999999998</v>
      </c>
      <c r="I5479" s="29" t="n">
        <f aca="false">G5479+H5479</f>
        <v>10500.0000000004</v>
      </c>
      <c r="J5479" s="29" t="n">
        <f aca="false">J5478+I5479</f>
        <v>2679500.00000001</v>
      </c>
    </row>
    <row r="5480" customFormat="false" ht="15" hidden="false" customHeight="false" outlineLevel="0" collapsed="false">
      <c r="A5480" s="26" t="n">
        <v>45464</v>
      </c>
      <c r="B5480" s="27" t="n">
        <v>81.71</v>
      </c>
      <c r="C5480" s="27" t="n">
        <v>86.42</v>
      </c>
      <c r="D5480" s="28" t="n">
        <f aca="false">B5480-B5479</f>
        <v>-1.63000000000001</v>
      </c>
      <c r="E5480" s="28" t="n">
        <f aca="false">C5480-C5479</f>
        <v>0.5</v>
      </c>
      <c r="F5480" s="29" t="n">
        <f aca="false">Inputs!$B$5*B5480+Inputs!$B$6*C5480</f>
        <v>3850000</v>
      </c>
      <c r="G5480" s="29" t="n">
        <f aca="false">Inputs!$B$5*D5480</f>
        <v>-163000.000000001</v>
      </c>
      <c r="H5480" s="29" t="n">
        <f aca="false">Inputs!$B$6*E5480</f>
        <v>-25000</v>
      </c>
      <c r="I5480" s="29" t="n">
        <f aca="false">G5480+H5480</f>
        <v>-188000.000000001</v>
      </c>
      <c r="J5480" s="29" t="n">
        <f aca="false">J5479+I5480</f>
        <v>2491500</v>
      </c>
    </row>
    <row r="5481" customFormat="false" ht="15" hidden="false" customHeight="false" outlineLevel="0" collapsed="false">
      <c r="A5481" s="26" t="n">
        <v>45467</v>
      </c>
      <c r="B5481" s="27" t="n">
        <v>82.63</v>
      </c>
      <c r="C5481" s="27" t="n">
        <v>86.75</v>
      </c>
      <c r="D5481" s="28" t="n">
        <f aca="false">B5481-B5480</f>
        <v>0.920000000000002</v>
      </c>
      <c r="E5481" s="28" t="n">
        <f aca="false">C5481-C5480</f>
        <v>0.329999999999998</v>
      </c>
      <c r="F5481" s="29" t="n">
        <f aca="false">Inputs!$B$5*B5481+Inputs!$B$6*C5481</f>
        <v>3925500</v>
      </c>
      <c r="G5481" s="29" t="n">
        <f aca="false">Inputs!$B$5*D5481</f>
        <v>92000.0000000002</v>
      </c>
      <c r="H5481" s="29" t="n">
        <f aca="false">Inputs!$B$6*E5481</f>
        <v>-16499.9999999999</v>
      </c>
      <c r="I5481" s="29" t="n">
        <f aca="false">G5481+H5481</f>
        <v>75500.0000000003</v>
      </c>
      <c r="J5481" s="29" t="n">
        <f aca="false">J5480+I5481</f>
        <v>2567000</v>
      </c>
    </row>
    <row r="5482" customFormat="false" ht="15" hidden="false" customHeight="false" outlineLevel="0" collapsed="false">
      <c r="A5482" s="26" t="n">
        <v>45468</v>
      </c>
      <c r="B5482" s="27" t="n">
        <v>81.97</v>
      </c>
      <c r="C5482" s="27" t="n">
        <v>86.81</v>
      </c>
      <c r="D5482" s="28" t="n">
        <f aca="false">B5482-B5481</f>
        <v>-0.659999999999997</v>
      </c>
      <c r="E5482" s="28" t="n">
        <f aca="false">C5482-C5481</f>
        <v>0.0600000000000023</v>
      </c>
      <c r="F5482" s="29" t="n">
        <f aca="false">Inputs!$B$5*B5482+Inputs!$B$6*C5482</f>
        <v>3856500</v>
      </c>
      <c r="G5482" s="29" t="n">
        <f aca="false">Inputs!$B$5*D5482</f>
        <v>-65999.9999999997</v>
      </c>
      <c r="H5482" s="29" t="n">
        <f aca="false">Inputs!$B$6*E5482</f>
        <v>-3000.00000000011</v>
      </c>
      <c r="I5482" s="29" t="n">
        <f aca="false">G5482+H5482</f>
        <v>-68999.9999999998</v>
      </c>
      <c r="J5482" s="29" t="n">
        <f aca="false">J5481+I5482</f>
        <v>2498000</v>
      </c>
    </row>
    <row r="5483" customFormat="false" ht="15" hidden="false" customHeight="false" outlineLevel="0" collapsed="false">
      <c r="A5483" s="26" t="n">
        <v>45469</v>
      </c>
      <c r="B5483" s="27" t="n">
        <v>82.19</v>
      </c>
      <c r="C5483" s="27" t="n">
        <v>85.76</v>
      </c>
      <c r="D5483" s="28" t="n">
        <f aca="false">B5483-B5482</f>
        <v>0.219999999999999</v>
      </c>
      <c r="E5483" s="28" t="n">
        <f aca="false">C5483-C5482</f>
        <v>-1.05</v>
      </c>
      <c r="F5483" s="29" t="n">
        <f aca="false">Inputs!$B$5*B5483+Inputs!$B$6*C5483</f>
        <v>3931000</v>
      </c>
      <c r="G5483" s="29" t="n">
        <f aca="false">Inputs!$B$5*D5483</f>
        <v>21999.9999999999</v>
      </c>
      <c r="H5483" s="29" t="n">
        <f aca="false">Inputs!$B$6*E5483</f>
        <v>52499.9999999999</v>
      </c>
      <c r="I5483" s="29" t="n">
        <f aca="false">G5483+H5483</f>
        <v>74499.9999999997</v>
      </c>
      <c r="J5483" s="29" t="n">
        <f aca="false">J5482+I5483</f>
        <v>2572500</v>
      </c>
    </row>
    <row r="5484" customFormat="false" ht="15" hidden="false" customHeight="false" outlineLevel="0" collapsed="false">
      <c r="A5484" s="26" t="n">
        <v>45470</v>
      </c>
      <c r="B5484" s="27" t="n">
        <v>83.04</v>
      </c>
      <c r="C5484" s="27" t="n">
        <v>87</v>
      </c>
      <c r="D5484" s="28" t="n">
        <f aca="false">B5484-B5483</f>
        <v>0.850000000000009</v>
      </c>
      <c r="E5484" s="28" t="n">
        <f aca="false">C5484-C5483</f>
        <v>1.23999999999999</v>
      </c>
      <c r="F5484" s="29" t="n">
        <f aca="false">Inputs!$B$5*B5484+Inputs!$B$6*C5484</f>
        <v>3954000</v>
      </c>
      <c r="G5484" s="29" t="n">
        <f aca="false">Inputs!$B$5*D5484</f>
        <v>85000.0000000009</v>
      </c>
      <c r="H5484" s="29" t="n">
        <f aca="false">Inputs!$B$6*E5484</f>
        <v>-61999.9999999997</v>
      </c>
      <c r="I5484" s="29" t="n">
        <f aca="false">G5484+H5484</f>
        <v>23000.0000000011</v>
      </c>
      <c r="J5484" s="29" t="n">
        <f aca="false">J5483+I5484</f>
        <v>2595500.00000001</v>
      </c>
    </row>
    <row r="5485" customFormat="false" ht="15" hidden="false" customHeight="false" outlineLevel="0" collapsed="false">
      <c r="A5485" s="26" t="n">
        <v>45471</v>
      </c>
      <c r="B5485" s="27" t="n">
        <v>82.83</v>
      </c>
      <c r="C5485" s="27" t="n">
        <v>87.26</v>
      </c>
      <c r="D5485" s="28" t="n">
        <f aca="false">B5485-B5484</f>
        <v>-0.210000000000008</v>
      </c>
      <c r="E5485" s="28" t="n">
        <f aca="false">C5485-C5484</f>
        <v>0.260000000000005</v>
      </c>
      <c r="F5485" s="29" t="n">
        <f aca="false">Inputs!$B$5*B5485+Inputs!$B$6*C5485</f>
        <v>3920000</v>
      </c>
      <c r="G5485" s="29" t="n">
        <f aca="false">Inputs!$B$5*D5485</f>
        <v>-21000.0000000008</v>
      </c>
      <c r="H5485" s="29" t="n">
        <f aca="false">Inputs!$B$6*E5485</f>
        <v>-13000.0000000003</v>
      </c>
      <c r="I5485" s="29" t="n">
        <f aca="false">G5485+H5485</f>
        <v>-34000.0000000011</v>
      </c>
      <c r="J5485" s="29" t="n">
        <f aca="false">J5484+I5485</f>
        <v>2561500</v>
      </c>
    </row>
    <row r="5486" customFormat="false" ht="15" hidden="false" customHeight="false" outlineLevel="0" collapsed="false">
      <c r="A5486" s="26" t="n">
        <v>45474</v>
      </c>
      <c r="B5486" s="27" t="n">
        <v>84.7</v>
      </c>
      <c r="C5486" s="27" t="n">
        <v>86.57</v>
      </c>
      <c r="D5486" s="28" t="n">
        <f aca="false">B5486-B5485</f>
        <v>1.87</v>
      </c>
      <c r="E5486" s="28" t="n">
        <f aca="false">C5486-C5485</f>
        <v>-0.690000000000012</v>
      </c>
      <c r="F5486" s="29" t="n">
        <f aca="false">Inputs!$B$5*B5486+Inputs!$B$6*C5486</f>
        <v>4141500</v>
      </c>
      <c r="G5486" s="29" t="n">
        <f aca="false">Inputs!$B$5*D5486</f>
        <v>187000</v>
      </c>
      <c r="H5486" s="29" t="n">
        <f aca="false">Inputs!$B$6*E5486</f>
        <v>34500.0000000006</v>
      </c>
      <c r="I5486" s="29" t="n">
        <f aca="false">G5486+H5486</f>
        <v>221500.000000001</v>
      </c>
      <c r="J5486" s="29" t="n">
        <f aca="false">J5485+I5486</f>
        <v>2783000.00000001</v>
      </c>
    </row>
    <row r="5487" customFormat="false" ht="15" hidden="false" customHeight="false" outlineLevel="0" collapsed="false">
      <c r="A5487" s="26" t="n">
        <v>45475</v>
      </c>
      <c r="B5487" s="27" t="n">
        <v>84.09</v>
      </c>
      <c r="C5487" s="27" t="n">
        <v>88.28</v>
      </c>
      <c r="D5487" s="28" t="n">
        <f aca="false">B5487-B5486</f>
        <v>-0.609999999999999</v>
      </c>
      <c r="E5487" s="28" t="n">
        <f aca="false">C5487-C5486</f>
        <v>1.71000000000001</v>
      </c>
      <c r="F5487" s="29" t="n">
        <f aca="false">Inputs!$B$5*B5487+Inputs!$B$6*C5487</f>
        <v>3995000</v>
      </c>
      <c r="G5487" s="29" t="n">
        <f aca="false">Inputs!$B$5*D5487</f>
        <v>-60999.9999999999</v>
      </c>
      <c r="H5487" s="29" t="n">
        <f aca="false">Inputs!$B$6*E5487</f>
        <v>-85500.0000000004</v>
      </c>
      <c r="I5487" s="29" t="n">
        <f aca="false">G5487+H5487</f>
        <v>-146500</v>
      </c>
      <c r="J5487" s="29" t="n">
        <f aca="false">J5486+I5487</f>
        <v>2636500</v>
      </c>
    </row>
    <row r="5488" customFormat="false" ht="15" hidden="false" customHeight="false" outlineLevel="0" collapsed="false">
      <c r="A5488" s="26" t="n">
        <v>45476</v>
      </c>
      <c r="B5488" s="27" t="n">
        <v>85.19</v>
      </c>
      <c r="C5488" s="27" t="n">
        <v>88.25</v>
      </c>
      <c r="D5488" s="28" t="n">
        <f aca="false">B5488-B5487</f>
        <v>1.09999999999999</v>
      </c>
      <c r="E5488" s="28" t="n">
        <f aca="false">C5488-C5487</f>
        <v>-0.0300000000000011</v>
      </c>
      <c r="F5488" s="29" t="n">
        <f aca="false">Inputs!$B$5*B5488+Inputs!$B$6*C5488</f>
        <v>4106500</v>
      </c>
      <c r="G5488" s="29" t="n">
        <f aca="false">Inputs!$B$5*D5488</f>
        <v>109999.999999999</v>
      </c>
      <c r="H5488" s="29" t="n">
        <f aca="false">Inputs!$B$6*E5488</f>
        <v>1500.00000000006</v>
      </c>
      <c r="I5488" s="29" t="n">
        <f aca="false">G5488+H5488</f>
        <v>111499.999999999</v>
      </c>
      <c r="J5488" s="29" t="n">
        <f aca="false">J5487+I5488</f>
        <v>2748000</v>
      </c>
    </row>
    <row r="5489" customFormat="false" ht="15" hidden="false" customHeight="false" outlineLevel="0" collapsed="false">
      <c r="A5489" s="26" t="n">
        <v>45478</v>
      </c>
      <c r="B5489" s="27" t="n">
        <v>84.44</v>
      </c>
      <c r="C5489" s="27" t="n">
        <v>88.66</v>
      </c>
      <c r="D5489" s="28" t="n">
        <f aca="false">B5489-B5488</f>
        <v>-0.75</v>
      </c>
      <c r="E5489" s="28" t="n">
        <f aca="false">C5489-C5488</f>
        <v>0.409999999999997</v>
      </c>
      <c r="F5489" s="29" t="n">
        <f aca="false">Inputs!$B$5*B5489+Inputs!$B$6*C5489</f>
        <v>4011000</v>
      </c>
      <c r="G5489" s="29" t="n">
        <f aca="false">Inputs!$B$5*D5489</f>
        <v>-75000</v>
      </c>
      <c r="H5489" s="29" t="n">
        <f aca="false">Inputs!$B$6*E5489</f>
        <v>-20499.9999999998</v>
      </c>
      <c r="I5489" s="29" t="n">
        <f aca="false">G5489+H5489</f>
        <v>-95499.9999999998</v>
      </c>
      <c r="J5489" s="29" t="n">
        <f aca="false">J5488+I5489</f>
        <v>2652500</v>
      </c>
    </row>
    <row r="5490" customFormat="false" ht="15" hidden="false" customHeight="false" outlineLevel="0" collapsed="false">
      <c r="A5490" s="26" t="n">
        <v>45481</v>
      </c>
      <c r="B5490" s="27" t="n">
        <v>83.63</v>
      </c>
      <c r="C5490" s="27" t="n">
        <v>87.15</v>
      </c>
      <c r="D5490" s="28" t="n">
        <f aca="false">B5490-B5489</f>
        <v>-0.810000000000002</v>
      </c>
      <c r="E5490" s="28" t="n">
        <f aca="false">C5490-C5489</f>
        <v>-1.50999999999999</v>
      </c>
      <c r="F5490" s="29" t="n">
        <f aca="false">Inputs!$B$5*B5490+Inputs!$B$6*C5490</f>
        <v>4005500</v>
      </c>
      <c r="G5490" s="29" t="n">
        <f aca="false">Inputs!$B$5*D5490</f>
        <v>-81000.0000000002</v>
      </c>
      <c r="H5490" s="29" t="n">
        <f aca="false">Inputs!$B$6*E5490</f>
        <v>75499.9999999996</v>
      </c>
      <c r="I5490" s="29" t="n">
        <f aca="false">G5490+H5490</f>
        <v>-5500.00000000068</v>
      </c>
      <c r="J5490" s="29" t="n">
        <f aca="false">J5489+I5490</f>
        <v>2647000</v>
      </c>
    </row>
    <row r="5491" customFormat="false" ht="15" hidden="false" customHeight="false" outlineLevel="0" collapsed="false">
      <c r="A5491" s="26" t="n">
        <v>45482</v>
      </c>
      <c r="B5491" s="27" t="n">
        <v>82.78</v>
      </c>
      <c r="C5491" s="27" t="n">
        <v>86.48</v>
      </c>
      <c r="D5491" s="28" t="n">
        <f aca="false">B5491-B5490</f>
        <v>-0.849999999999994</v>
      </c>
      <c r="E5491" s="28" t="n">
        <f aca="false">C5491-C5490</f>
        <v>-0.670000000000002</v>
      </c>
      <c r="F5491" s="29" t="n">
        <f aca="false">Inputs!$B$5*B5491+Inputs!$B$6*C5491</f>
        <v>3954000</v>
      </c>
      <c r="G5491" s="29" t="n">
        <f aca="false">Inputs!$B$5*D5491</f>
        <v>-84999.9999999994</v>
      </c>
      <c r="H5491" s="29" t="n">
        <f aca="false">Inputs!$B$6*E5491</f>
        <v>33500.0000000001</v>
      </c>
      <c r="I5491" s="29" t="n">
        <f aca="false">G5491+H5491</f>
        <v>-51499.9999999993</v>
      </c>
      <c r="J5491" s="29" t="n">
        <f aca="false">J5490+I5491</f>
        <v>2595500</v>
      </c>
    </row>
    <row r="5492" customFormat="false" ht="15" hidden="false" customHeight="false" outlineLevel="0" collapsed="false">
      <c r="A5492" s="26" t="n">
        <v>45483</v>
      </c>
      <c r="B5492" s="27" t="n">
        <v>83.39</v>
      </c>
      <c r="C5492" s="27" t="n">
        <v>86.55</v>
      </c>
      <c r="D5492" s="28" t="n">
        <f aca="false">B5492-B5491</f>
        <v>0.609999999999999</v>
      </c>
      <c r="E5492" s="28" t="n">
        <f aca="false">C5492-C5491</f>
        <v>0.0699999999999932</v>
      </c>
      <c r="F5492" s="29" t="n">
        <f aca="false">Inputs!$B$5*B5492+Inputs!$B$6*C5492</f>
        <v>4011500</v>
      </c>
      <c r="G5492" s="29" t="n">
        <f aca="false">Inputs!$B$5*D5492</f>
        <v>60999.9999999999</v>
      </c>
      <c r="H5492" s="29" t="n">
        <f aca="false">Inputs!$B$6*E5492</f>
        <v>-3499.99999999966</v>
      </c>
      <c r="I5492" s="29" t="n">
        <f aca="false">G5492+H5492</f>
        <v>57500.0000000003</v>
      </c>
      <c r="J5492" s="29" t="n">
        <f aca="false">J5491+I5492</f>
        <v>2653000</v>
      </c>
    </row>
    <row r="5493" customFormat="false" ht="15" hidden="false" customHeight="false" outlineLevel="0" collapsed="false">
      <c r="A5493" s="26" t="n">
        <v>45484</v>
      </c>
      <c r="B5493" s="27" t="n">
        <v>83.92</v>
      </c>
      <c r="C5493" s="27" t="n">
        <v>86.49</v>
      </c>
      <c r="D5493" s="28" t="n">
        <f aca="false">B5493-B5492</f>
        <v>0.530000000000001</v>
      </c>
      <c r="E5493" s="28" t="n">
        <f aca="false">C5493-C5492</f>
        <v>-0.0600000000000023</v>
      </c>
      <c r="F5493" s="29" t="n">
        <f aca="false">Inputs!$B$5*B5493+Inputs!$B$6*C5493</f>
        <v>4067500</v>
      </c>
      <c r="G5493" s="29" t="n">
        <f aca="false">Inputs!$B$5*D5493</f>
        <v>53000.0000000001</v>
      </c>
      <c r="H5493" s="29" t="n">
        <f aca="false">Inputs!$B$6*E5493</f>
        <v>3000.00000000011</v>
      </c>
      <c r="I5493" s="29" t="n">
        <f aca="false">G5493+H5493</f>
        <v>56000.0000000002</v>
      </c>
      <c r="J5493" s="29" t="n">
        <f aca="false">J5492+I5493</f>
        <v>2709000</v>
      </c>
    </row>
    <row r="5494" customFormat="false" ht="15" hidden="false" customHeight="false" outlineLevel="0" collapsed="false">
      <c r="A5494" s="26" t="n">
        <v>45485</v>
      </c>
      <c r="B5494" s="27" t="n">
        <v>83.49</v>
      </c>
      <c r="C5494" s="27" t="n">
        <v>87.35</v>
      </c>
      <c r="D5494" s="28" t="n">
        <f aca="false">B5494-B5493</f>
        <v>-0.430000000000007</v>
      </c>
      <c r="E5494" s="28" t="n">
        <f aca="false">C5494-C5493</f>
        <v>0.859999999999999</v>
      </c>
      <c r="F5494" s="29" t="n">
        <f aca="false">Inputs!$B$5*B5494+Inputs!$B$6*C5494</f>
        <v>3981500</v>
      </c>
      <c r="G5494" s="29" t="n">
        <f aca="false">Inputs!$B$5*D5494</f>
        <v>-43000.0000000007</v>
      </c>
      <c r="H5494" s="29" t="n">
        <f aca="false">Inputs!$B$6*E5494</f>
        <v>-43000</v>
      </c>
      <c r="I5494" s="29" t="n">
        <f aca="false">G5494+H5494</f>
        <v>-86000.0000000007</v>
      </c>
      <c r="J5494" s="29" t="n">
        <f aca="false">J5493+I5494</f>
        <v>2623000</v>
      </c>
    </row>
    <row r="5495" customFormat="false" ht="15" hidden="false" customHeight="false" outlineLevel="0" collapsed="false">
      <c r="A5495" s="26" t="n">
        <v>45488</v>
      </c>
      <c r="B5495" s="27" t="n">
        <v>83.22</v>
      </c>
      <c r="C5495" s="27" t="n">
        <v>86.42</v>
      </c>
      <c r="D5495" s="28" t="n">
        <f aca="false">B5495-B5494</f>
        <v>-0.269999999999996</v>
      </c>
      <c r="E5495" s="28" t="n">
        <f aca="false">C5495-C5494</f>
        <v>-0.929999999999993</v>
      </c>
      <c r="F5495" s="29" t="n">
        <f aca="false">Inputs!$B$5*B5495+Inputs!$B$6*C5495</f>
        <v>4001000</v>
      </c>
      <c r="G5495" s="29" t="n">
        <f aca="false">Inputs!$B$5*D5495</f>
        <v>-26999.9999999996</v>
      </c>
      <c r="H5495" s="29" t="n">
        <f aca="false">Inputs!$B$6*E5495</f>
        <v>46499.9999999996</v>
      </c>
      <c r="I5495" s="29" t="n">
        <f aca="false">G5495+H5495</f>
        <v>19500</v>
      </c>
      <c r="J5495" s="29" t="n">
        <f aca="false">J5494+I5495</f>
        <v>2642500</v>
      </c>
    </row>
    <row r="5496" customFormat="false" ht="15" hidden="false" customHeight="false" outlineLevel="0" collapsed="false">
      <c r="A5496" s="26" t="n">
        <v>45489</v>
      </c>
      <c r="B5496" s="27" t="n">
        <v>81.92</v>
      </c>
      <c r="C5496" s="27" t="n">
        <v>86.6</v>
      </c>
      <c r="D5496" s="28" t="n">
        <f aca="false">B5496-B5495</f>
        <v>-1.3</v>
      </c>
      <c r="E5496" s="28" t="n">
        <f aca="false">C5496-C5495</f>
        <v>0.179999999999993</v>
      </c>
      <c r="F5496" s="29" t="n">
        <f aca="false">Inputs!$B$5*B5496+Inputs!$B$6*C5496</f>
        <v>3862000</v>
      </c>
      <c r="G5496" s="29" t="n">
        <f aca="false">Inputs!$B$5*D5496</f>
        <v>-130000</v>
      </c>
      <c r="H5496" s="29" t="n">
        <f aca="false">Inputs!$B$6*E5496</f>
        <v>-8999.99999999963</v>
      </c>
      <c r="I5496" s="29" t="n">
        <f aca="false">G5496+H5496</f>
        <v>-138999.999999999</v>
      </c>
      <c r="J5496" s="29" t="n">
        <f aca="false">J5495+I5496</f>
        <v>2503500</v>
      </c>
    </row>
    <row r="5497" customFormat="false" ht="15" hidden="false" customHeight="false" outlineLevel="0" collapsed="false">
      <c r="A5497" s="26" t="n">
        <v>45490</v>
      </c>
      <c r="B5497" s="27" t="n">
        <v>84.16</v>
      </c>
      <c r="C5497" s="27" t="n">
        <v>85.76</v>
      </c>
      <c r="D5497" s="28" t="n">
        <f aca="false">B5497-B5496</f>
        <v>2.24</v>
      </c>
      <c r="E5497" s="28" t="n">
        <f aca="false">C5497-C5496</f>
        <v>-0.839999999999989</v>
      </c>
      <c r="F5497" s="29" t="n">
        <f aca="false">Inputs!$B$5*B5497+Inputs!$B$6*C5497</f>
        <v>4128000</v>
      </c>
      <c r="G5497" s="29" t="n">
        <f aca="false">Inputs!$B$5*D5497</f>
        <v>223999.999999999</v>
      </c>
      <c r="H5497" s="29" t="n">
        <f aca="false">Inputs!$B$6*E5497</f>
        <v>41999.9999999995</v>
      </c>
      <c r="I5497" s="29" t="n">
        <f aca="false">G5497+H5497</f>
        <v>265999.999999999</v>
      </c>
      <c r="J5497" s="29" t="n">
        <f aca="false">J5496+I5497</f>
        <v>2769500</v>
      </c>
    </row>
    <row r="5498" customFormat="false" ht="15" hidden="false" customHeight="false" outlineLevel="0" collapsed="false">
      <c r="A5498" s="26" t="n">
        <v>45491</v>
      </c>
      <c r="B5498" s="27" t="n">
        <v>84.17</v>
      </c>
      <c r="C5498" s="27" t="n">
        <v>86.26</v>
      </c>
      <c r="D5498" s="28" t="n">
        <f aca="false">B5498-B5497</f>
        <v>0.0100000000000051</v>
      </c>
      <c r="E5498" s="28" t="n">
        <f aca="false">C5498-C5497</f>
        <v>0.5</v>
      </c>
      <c r="F5498" s="29" t="n">
        <f aca="false">Inputs!$B$5*B5498+Inputs!$B$6*C5498</f>
        <v>4104000</v>
      </c>
      <c r="G5498" s="29" t="n">
        <f aca="false">Inputs!$B$5*D5498</f>
        <v>1000.00000000051</v>
      </c>
      <c r="H5498" s="29" t="n">
        <f aca="false">Inputs!$B$6*E5498</f>
        <v>-25000</v>
      </c>
      <c r="I5498" s="29" t="n">
        <f aca="false">G5498+H5498</f>
        <v>-23999.9999999995</v>
      </c>
      <c r="J5498" s="29" t="n">
        <f aca="false">J5497+I5498</f>
        <v>2745500</v>
      </c>
    </row>
    <row r="5499" customFormat="false" ht="15" hidden="false" customHeight="false" outlineLevel="0" collapsed="false">
      <c r="A5499" s="26" t="n">
        <v>45492</v>
      </c>
      <c r="B5499" s="27" t="n">
        <v>81.43</v>
      </c>
      <c r="C5499" s="27" t="n">
        <v>85.19</v>
      </c>
      <c r="D5499" s="28" t="n">
        <f aca="false">B5499-B5498</f>
        <v>-2.74</v>
      </c>
      <c r="E5499" s="28" t="n">
        <f aca="false">C5499-C5498</f>
        <v>-1.07000000000001</v>
      </c>
      <c r="F5499" s="29" t="n">
        <f aca="false">Inputs!$B$5*B5499+Inputs!$B$6*C5499</f>
        <v>3883500</v>
      </c>
      <c r="G5499" s="29" t="n">
        <f aca="false">Inputs!$B$5*D5499</f>
        <v>-274000</v>
      </c>
      <c r="H5499" s="29" t="n">
        <f aca="false">Inputs!$B$6*E5499</f>
        <v>53500.0000000004</v>
      </c>
      <c r="I5499" s="29" t="n">
        <f aca="false">G5499+H5499</f>
        <v>-220499.999999999</v>
      </c>
      <c r="J5499" s="29" t="n">
        <f aca="false">J5498+I5499</f>
        <v>2525000.00000001</v>
      </c>
    </row>
    <row r="5500" customFormat="false" ht="15" hidden="false" customHeight="false" outlineLevel="0" collapsed="false">
      <c r="A5500" s="26" t="n">
        <v>45495</v>
      </c>
      <c r="B5500" s="27" t="n">
        <v>81.25</v>
      </c>
      <c r="C5500" s="27" t="n">
        <v>83.44</v>
      </c>
      <c r="D5500" s="28" t="n">
        <f aca="false">B5500-B5499</f>
        <v>-0.180000000000007</v>
      </c>
      <c r="E5500" s="28" t="n">
        <f aca="false">C5500-C5499</f>
        <v>-1.75</v>
      </c>
      <c r="F5500" s="29" t="n">
        <f aca="false">Inputs!$B$5*B5500+Inputs!$B$6*C5500</f>
        <v>3953000</v>
      </c>
      <c r="G5500" s="29" t="n">
        <f aca="false">Inputs!$B$5*D5500</f>
        <v>-18000.0000000007</v>
      </c>
      <c r="H5500" s="29" t="n">
        <f aca="false">Inputs!$B$6*E5500</f>
        <v>87500</v>
      </c>
      <c r="I5500" s="29" t="n">
        <f aca="false">G5500+H5500</f>
        <v>69499.9999999993</v>
      </c>
      <c r="J5500" s="29" t="n">
        <f aca="false">J5499+I5500</f>
        <v>2594500</v>
      </c>
    </row>
    <row r="5501" customFormat="false" ht="15" hidden="false" customHeight="false" outlineLevel="0" collapsed="false">
      <c r="A5501" s="26" t="n">
        <v>45496</v>
      </c>
      <c r="B5501" s="27" t="n">
        <v>78.24</v>
      </c>
      <c r="C5501" s="27" t="n">
        <v>82.2</v>
      </c>
      <c r="D5501" s="28" t="n">
        <f aca="false">B5501-B5500</f>
        <v>-3.01000000000001</v>
      </c>
      <c r="E5501" s="28" t="n">
        <f aca="false">C5501-C5500</f>
        <v>-1.23999999999999</v>
      </c>
      <c r="F5501" s="29" t="n">
        <f aca="false">Inputs!$B$5*B5501+Inputs!$B$6*C5501</f>
        <v>3714000</v>
      </c>
      <c r="G5501" s="29" t="n">
        <f aca="false">Inputs!$B$5*D5501</f>
        <v>-301000.000000001</v>
      </c>
      <c r="H5501" s="29" t="n">
        <f aca="false">Inputs!$B$6*E5501</f>
        <v>61999.9999999997</v>
      </c>
      <c r="I5501" s="29" t="n">
        <f aca="false">G5501+H5501</f>
        <v>-239000.000000001</v>
      </c>
      <c r="J5501" s="29" t="n">
        <f aca="false">J5500+I5501</f>
        <v>2355500</v>
      </c>
    </row>
    <row r="5502" customFormat="false" ht="15" hidden="false" customHeight="false" outlineLevel="0" collapsed="false">
      <c r="A5502" s="26" t="n">
        <v>45497</v>
      </c>
      <c r="B5502" s="27" t="n">
        <v>78.78</v>
      </c>
      <c r="C5502" s="27" t="n">
        <v>83.01</v>
      </c>
      <c r="D5502" s="28" t="n">
        <f aca="false">B5502-B5501</f>
        <v>0.540000000000006</v>
      </c>
      <c r="E5502" s="28" t="n">
        <f aca="false">C5502-C5501</f>
        <v>0.810000000000002</v>
      </c>
      <c r="F5502" s="29" t="n">
        <f aca="false">Inputs!$B$5*B5502+Inputs!$B$6*C5502</f>
        <v>3727500</v>
      </c>
      <c r="G5502" s="29" t="n">
        <f aca="false">Inputs!$B$5*D5502</f>
        <v>54000.0000000006</v>
      </c>
      <c r="H5502" s="29" t="n">
        <f aca="false">Inputs!$B$6*E5502</f>
        <v>-40500.0000000001</v>
      </c>
      <c r="I5502" s="29" t="n">
        <f aca="false">G5502+H5502</f>
        <v>13500.0000000005</v>
      </c>
      <c r="J5502" s="29" t="n">
        <f aca="false">J5501+I5502</f>
        <v>2369000</v>
      </c>
    </row>
    <row r="5503" customFormat="false" ht="15" hidden="false" customHeight="false" outlineLevel="0" collapsed="false">
      <c r="A5503" s="26" t="n">
        <v>45498</v>
      </c>
      <c r="B5503" s="27" t="n">
        <v>79.43</v>
      </c>
      <c r="C5503" s="27" t="n">
        <v>82.58</v>
      </c>
      <c r="D5503" s="28" t="n">
        <f aca="false">B5503-B5502</f>
        <v>0.650000000000006</v>
      </c>
      <c r="E5503" s="28" t="n">
        <f aca="false">C5503-C5502</f>
        <v>-0.430000000000007</v>
      </c>
      <c r="F5503" s="29" t="n">
        <f aca="false">Inputs!$B$5*B5503+Inputs!$B$6*C5503</f>
        <v>3814000</v>
      </c>
      <c r="G5503" s="29" t="n">
        <f aca="false">Inputs!$B$5*D5503</f>
        <v>65000.0000000006</v>
      </c>
      <c r="H5503" s="29" t="n">
        <f aca="false">Inputs!$B$6*E5503</f>
        <v>21500.0000000003</v>
      </c>
      <c r="I5503" s="29" t="n">
        <f aca="false">G5503+H5503</f>
        <v>86500.0000000009</v>
      </c>
      <c r="J5503" s="29" t="n">
        <f aca="false">J5502+I5503</f>
        <v>2455500.00000001</v>
      </c>
    </row>
    <row r="5504" customFormat="false" ht="15" hidden="false" customHeight="false" outlineLevel="0" collapsed="false">
      <c r="A5504" s="26" t="n">
        <v>45499</v>
      </c>
      <c r="B5504" s="27" t="n">
        <v>78.58</v>
      </c>
      <c r="C5504" s="27" t="n">
        <v>81.35</v>
      </c>
      <c r="D5504" s="28" t="n">
        <f aca="false">B5504-B5503</f>
        <v>-0.850000000000009</v>
      </c>
      <c r="E5504" s="28" t="n">
        <f aca="false">C5504-C5503</f>
        <v>-1.23</v>
      </c>
      <c r="F5504" s="29" t="n">
        <f aca="false">Inputs!$B$5*B5504+Inputs!$B$6*C5504</f>
        <v>3790500</v>
      </c>
      <c r="G5504" s="29" t="n">
        <f aca="false">Inputs!$B$5*D5504</f>
        <v>-85000.0000000009</v>
      </c>
      <c r="H5504" s="29" t="n">
        <f aca="false">Inputs!$B$6*E5504</f>
        <v>61500.0000000002</v>
      </c>
      <c r="I5504" s="29" t="n">
        <f aca="false">G5504+H5504</f>
        <v>-23500.0000000007</v>
      </c>
      <c r="J5504" s="29" t="n">
        <f aca="false">J5503+I5504</f>
        <v>2432000</v>
      </c>
    </row>
    <row r="5505" customFormat="false" ht="15" hidden="false" customHeight="false" outlineLevel="0" collapsed="false">
      <c r="A5505" s="26" t="n">
        <v>45502</v>
      </c>
      <c r="B5505" s="27" t="n">
        <v>77.27</v>
      </c>
      <c r="C5505" s="27" t="n">
        <v>80.94</v>
      </c>
      <c r="D5505" s="28" t="n">
        <f aca="false">B5505-B5504</f>
        <v>-1.31</v>
      </c>
      <c r="E5505" s="28" t="n">
        <f aca="false">C5505-C5504</f>
        <v>-0.409999999999997</v>
      </c>
      <c r="F5505" s="29" t="n">
        <f aca="false">Inputs!$B$5*B5505+Inputs!$B$6*C5505</f>
        <v>3680000</v>
      </c>
      <c r="G5505" s="29" t="n">
        <f aca="false">Inputs!$B$5*D5505</f>
        <v>-131000</v>
      </c>
      <c r="H5505" s="29" t="n">
        <f aca="false">Inputs!$B$6*E5505</f>
        <v>20499.9999999998</v>
      </c>
      <c r="I5505" s="29" t="n">
        <f aca="false">G5505+H5505</f>
        <v>-110500</v>
      </c>
      <c r="J5505" s="29" t="n">
        <f aca="false">J5504+I5505</f>
        <v>2321500</v>
      </c>
    </row>
    <row r="5506" customFormat="false" ht="15" hidden="false" customHeight="false" outlineLevel="0" collapsed="false">
      <c r="A5506" s="26" t="n">
        <v>45503</v>
      </c>
      <c r="B5506" s="27" t="n">
        <v>76.17</v>
      </c>
      <c r="C5506" s="27" t="n">
        <v>79.26</v>
      </c>
      <c r="D5506" s="28" t="n">
        <f aca="false">B5506-B5505</f>
        <v>-1.09999999999999</v>
      </c>
      <c r="E5506" s="28" t="n">
        <f aca="false">C5506-C5505</f>
        <v>-1.67999999999999</v>
      </c>
      <c r="F5506" s="29" t="n">
        <f aca="false">Inputs!$B$5*B5506+Inputs!$B$6*C5506</f>
        <v>3654000</v>
      </c>
      <c r="G5506" s="29" t="n">
        <f aca="false">Inputs!$B$5*D5506</f>
        <v>-109999.999999999</v>
      </c>
      <c r="H5506" s="29" t="n">
        <f aca="false">Inputs!$B$6*E5506</f>
        <v>83999.9999999996</v>
      </c>
      <c r="I5506" s="29" t="n">
        <f aca="false">G5506+H5506</f>
        <v>-25999.9999999998</v>
      </c>
      <c r="J5506" s="29" t="n">
        <f aca="false">J5505+I5506</f>
        <v>2295500</v>
      </c>
    </row>
    <row r="5507" customFormat="false" ht="15" hidden="false" customHeight="false" outlineLevel="0" collapsed="false">
      <c r="A5507" s="26" t="n">
        <v>45504</v>
      </c>
      <c r="B5507" s="27" t="n">
        <v>79.36</v>
      </c>
      <c r="C5507" s="27" t="n">
        <v>81.39</v>
      </c>
      <c r="D5507" s="28" t="n">
        <f aca="false">B5507-B5506</f>
        <v>3.19</v>
      </c>
      <c r="E5507" s="28" t="n">
        <f aca="false">C5507-C5506</f>
        <v>2.13</v>
      </c>
      <c r="F5507" s="29" t="n">
        <f aca="false">Inputs!$B$5*B5507+Inputs!$B$6*C5507</f>
        <v>3866500</v>
      </c>
      <c r="G5507" s="29" t="n">
        <f aca="false">Inputs!$B$5*D5507</f>
        <v>319000</v>
      </c>
      <c r="H5507" s="29" t="n">
        <f aca="false">Inputs!$B$6*E5507</f>
        <v>-106500</v>
      </c>
      <c r="I5507" s="29" t="n">
        <f aca="false">G5507+H5507</f>
        <v>212500</v>
      </c>
      <c r="J5507" s="29" t="n">
        <f aca="false">J5506+I5507</f>
        <v>2508000</v>
      </c>
    </row>
    <row r="5508" customFormat="false" ht="15" hidden="false" customHeight="false" outlineLevel="0" collapsed="false">
      <c r="A5508" s="26" t="n">
        <v>45505</v>
      </c>
      <c r="B5508" s="27" t="n">
        <v>77.74</v>
      </c>
      <c r="C5508" s="27" t="n">
        <v>81.37</v>
      </c>
      <c r="D5508" s="28" t="n">
        <f aca="false">B5508-B5507</f>
        <v>-1.62</v>
      </c>
      <c r="E5508" s="28" t="n">
        <f aca="false">C5508-C5507</f>
        <v>-0.019999999999996</v>
      </c>
      <c r="F5508" s="29" t="n">
        <f aca="false">Inputs!$B$5*B5508+Inputs!$B$6*C5508</f>
        <v>3705500</v>
      </c>
      <c r="G5508" s="29" t="n">
        <f aca="false">Inputs!$B$5*D5508</f>
        <v>-162000</v>
      </c>
      <c r="H5508" s="29" t="n">
        <f aca="false">Inputs!$B$6*E5508</f>
        <v>999.999999999801</v>
      </c>
      <c r="I5508" s="29" t="n">
        <f aca="false">G5508+H5508</f>
        <v>-161000.000000001</v>
      </c>
      <c r="J5508" s="29" t="n">
        <f aca="false">J5507+I5508</f>
        <v>2347000</v>
      </c>
    </row>
    <row r="5509" customFormat="false" ht="15" hidden="false" customHeight="false" outlineLevel="0" collapsed="false">
      <c r="A5509" s="26" t="n">
        <v>45506</v>
      </c>
      <c r="B5509" s="27" t="n">
        <v>74.99</v>
      </c>
      <c r="C5509" s="27" t="n">
        <v>78.35</v>
      </c>
      <c r="D5509" s="28" t="n">
        <f aca="false">B5509-B5508</f>
        <v>-2.75</v>
      </c>
      <c r="E5509" s="28" t="n">
        <f aca="false">C5509-C5508</f>
        <v>-3.02000000000001</v>
      </c>
      <c r="F5509" s="29" t="n">
        <f aca="false">Inputs!$B$5*B5509+Inputs!$B$6*C5509</f>
        <v>3581500</v>
      </c>
      <c r="G5509" s="29" t="n">
        <f aca="false">Inputs!$B$5*D5509</f>
        <v>-275000</v>
      </c>
      <c r="H5509" s="29" t="n">
        <f aca="false">Inputs!$B$6*E5509</f>
        <v>151000.000000001</v>
      </c>
      <c r="I5509" s="29" t="n">
        <f aca="false">G5509+H5509</f>
        <v>-123999.999999999</v>
      </c>
      <c r="J5509" s="29" t="n">
        <f aca="false">J5508+I5509</f>
        <v>2223000</v>
      </c>
    </row>
    <row r="5510" customFormat="false" ht="15" hidden="false" customHeight="false" outlineLevel="0" collapsed="false">
      <c r="A5510" s="26" t="n">
        <v>45509</v>
      </c>
      <c r="B5510" s="27" t="n">
        <v>74.46</v>
      </c>
      <c r="C5510" s="27" t="n">
        <v>77.51</v>
      </c>
      <c r="D5510" s="28" t="n">
        <f aca="false">B5510-B5509</f>
        <v>-0.530000000000001</v>
      </c>
      <c r="E5510" s="28" t="n">
        <f aca="false">C5510-C5509</f>
        <v>-0.839999999999989</v>
      </c>
      <c r="F5510" s="29" t="n">
        <f aca="false">Inputs!$B$5*B5510+Inputs!$B$6*C5510</f>
        <v>3570500</v>
      </c>
      <c r="G5510" s="29" t="n">
        <f aca="false">Inputs!$B$5*D5510</f>
        <v>-53000.0000000001</v>
      </c>
      <c r="H5510" s="29" t="n">
        <f aca="false">Inputs!$B$6*E5510</f>
        <v>41999.9999999995</v>
      </c>
      <c r="I5510" s="29" t="n">
        <f aca="false">G5510+H5510</f>
        <v>-11000.0000000007</v>
      </c>
      <c r="J5510" s="29" t="n">
        <f aca="false">J5509+I5510</f>
        <v>2212000</v>
      </c>
    </row>
    <row r="5511" customFormat="false" ht="15" hidden="false" customHeight="false" outlineLevel="0" collapsed="false">
      <c r="A5511" s="26" t="n">
        <v>45510</v>
      </c>
      <c r="B5511" s="27" t="n">
        <v>74.6</v>
      </c>
      <c r="C5511" s="27" t="n">
        <v>76.62</v>
      </c>
      <c r="D5511" s="28" t="n">
        <f aca="false">B5511-B5510</f>
        <v>0.140000000000001</v>
      </c>
      <c r="E5511" s="28" t="n">
        <f aca="false">C5511-C5510</f>
        <v>-0.890000000000001</v>
      </c>
      <c r="F5511" s="29" t="n">
        <f aca="false">Inputs!$B$5*B5511+Inputs!$B$6*C5511</f>
        <v>3629000</v>
      </c>
      <c r="G5511" s="29" t="n">
        <f aca="false">Inputs!$B$5*D5511</f>
        <v>14000.0000000001</v>
      </c>
      <c r="H5511" s="29" t="n">
        <f aca="false">Inputs!$B$6*E5511</f>
        <v>44500</v>
      </c>
      <c r="I5511" s="29" t="n">
        <f aca="false">G5511+H5511</f>
        <v>58500.0000000001</v>
      </c>
      <c r="J5511" s="29" t="n">
        <f aca="false">J5510+I5511</f>
        <v>2270500</v>
      </c>
    </row>
    <row r="5512" customFormat="false" ht="15" hidden="false" customHeight="false" outlineLevel="0" collapsed="false">
      <c r="A5512" s="26" t="n">
        <v>45511</v>
      </c>
      <c r="B5512" s="27" t="n">
        <v>76.68</v>
      </c>
      <c r="C5512" s="27" t="n">
        <v>78.26</v>
      </c>
      <c r="D5512" s="28" t="n">
        <f aca="false">B5512-B5511</f>
        <v>2.08000000000001</v>
      </c>
      <c r="E5512" s="28" t="n">
        <f aca="false">C5512-C5511</f>
        <v>1.64</v>
      </c>
      <c r="F5512" s="29" t="n">
        <f aca="false">Inputs!$B$5*B5512+Inputs!$B$6*C5512</f>
        <v>3755000</v>
      </c>
      <c r="G5512" s="29" t="n">
        <f aca="false">Inputs!$B$5*D5512</f>
        <v>208000.000000001</v>
      </c>
      <c r="H5512" s="29" t="n">
        <f aca="false">Inputs!$B$6*E5512</f>
        <v>-82000</v>
      </c>
      <c r="I5512" s="29" t="n">
        <f aca="false">G5512+H5512</f>
        <v>126000.000000001</v>
      </c>
      <c r="J5512" s="29" t="n">
        <f aca="false">J5511+I5512</f>
        <v>2396500.00000001</v>
      </c>
    </row>
    <row r="5513" customFormat="false" ht="15" hidden="false" customHeight="false" outlineLevel="0" collapsed="false">
      <c r="A5513" s="26" t="n">
        <v>45512</v>
      </c>
      <c r="B5513" s="27" t="n">
        <v>77.64</v>
      </c>
      <c r="C5513" s="27" t="n">
        <v>80.76</v>
      </c>
      <c r="D5513" s="28" t="n">
        <f aca="false">B5513-B5512</f>
        <v>0.959999999999994</v>
      </c>
      <c r="E5513" s="28" t="n">
        <f aca="false">C5513-C5512</f>
        <v>2.5</v>
      </c>
      <c r="F5513" s="29" t="n">
        <f aca="false">Inputs!$B$5*B5513+Inputs!$B$6*C5513</f>
        <v>3726000</v>
      </c>
      <c r="G5513" s="29" t="n">
        <f aca="false">Inputs!$B$5*D5513</f>
        <v>95999.9999999994</v>
      </c>
      <c r="H5513" s="29" t="n">
        <f aca="false">Inputs!$B$6*E5513</f>
        <v>-125000</v>
      </c>
      <c r="I5513" s="29" t="n">
        <f aca="false">G5513+H5513</f>
        <v>-29000.0000000006</v>
      </c>
      <c r="J5513" s="29" t="n">
        <f aca="false">J5512+I5513</f>
        <v>2367500</v>
      </c>
    </row>
    <row r="5514" customFormat="false" ht="15" hidden="false" customHeight="false" outlineLevel="0" collapsed="false">
      <c r="A5514" s="26" t="n">
        <v>45513</v>
      </c>
      <c r="B5514" s="27" t="n">
        <v>78.28</v>
      </c>
      <c r="C5514" s="27" t="n">
        <v>81.07</v>
      </c>
      <c r="D5514" s="28" t="n">
        <f aca="false">B5514-B5513</f>
        <v>0.640000000000001</v>
      </c>
      <c r="E5514" s="28" t="n">
        <f aca="false">C5514-C5513</f>
        <v>0.309999999999988</v>
      </c>
      <c r="F5514" s="29" t="n">
        <f aca="false">Inputs!$B$5*B5514+Inputs!$B$6*C5514</f>
        <v>3774500</v>
      </c>
      <c r="G5514" s="29" t="n">
        <f aca="false">Inputs!$B$5*D5514</f>
        <v>64000.0000000001</v>
      </c>
      <c r="H5514" s="29" t="n">
        <f aca="false">Inputs!$B$6*E5514</f>
        <v>-15499.9999999994</v>
      </c>
      <c r="I5514" s="29" t="n">
        <f aca="false">G5514+H5514</f>
        <v>48500.0000000007</v>
      </c>
      <c r="J5514" s="29" t="n">
        <f aca="false">J5513+I5514</f>
        <v>2416000.00000001</v>
      </c>
    </row>
    <row r="5515" customFormat="false" ht="15" hidden="false" customHeight="false" outlineLevel="0" collapsed="false">
      <c r="A5515" s="26" t="n">
        <v>45516</v>
      </c>
      <c r="B5515" s="27" t="n">
        <v>81.45</v>
      </c>
      <c r="C5515" s="27" t="n">
        <v>83.06</v>
      </c>
      <c r="D5515" s="28" t="n">
        <f aca="false">B5515-B5514</f>
        <v>3.17</v>
      </c>
      <c r="E5515" s="28" t="n">
        <f aca="false">C5515-C5514</f>
        <v>1.99000000000001</v>
      </c>
      <c r="F5515" s="29" t="n">
        <f aca="false">Inputs!$B$5*B5515+Inputs!$B$6*C5515</f>
        <v>3992000</v>
      </c>
      <c r="G5515" s="29" t="n">
        <f aca="false">Inputs!$B$5*D5515</f>
        <v>317000</v>
      </c>
      <c r="H5515" s="29" t="n">
        <f aca="false">Inputs!$B$6*E5515</f>
        <v>-99500.0000000005</v>
      </c>
      <c r="I5515" s="29" t="n">
        <f aca="false">G5515+H5515</f>
        <v>217500</v>
      </c>
      <c r="J5515" s="29" t="n">
        <f aca="false">J5514+I5515</f>
        <v>2633500</v>
      </c>
    </row>
    <row r="5516" customFormat="false" ht="15" hidden="false" customHeight="false" outlineLevel="0" collapsed="false">
      <c r="A5516" s="26" t="n">
        <v>45517</v>
      </c>
      <c r="B5516" s="27" t="n">
        <v>79.81</v>
      </c>
      <c r="C5516" s="27" t="n">
        <v>82.51</v>
      </c>
      <c r="D5516" s="28" t="n">
        <f aca="false">B5516-B5515</f>
        <v>-1.64</v>
      </c>
      <c r="E5516" s="28" t="n">
        <f aca="false">C5516-C5515</f>
        <v>-0.549999999999997</v>
      </c>
      <c r="F5516" s="29" t="n">
        <f aca="false">Inputs!$B$5*B5516+Inputs!$B$6*C5516</f>
        <v>3855500</v>
      </c>
      <c r="G5516" s="29" t="n">
        <f aca="false">Inputs!$B$5*D5516</f>
        <v>-164000</v>
      </c>
      <c r="H5516" s="29" t="n">
        <f aca="false">Inputs!$B$6*E5516</f>
        <v>27499.9999999999</v>
      </c>
      <c r="I5516" s="29" t="n">
        <f aca="false">G5516+H5516</f>
        <v>-136500</v>
      </c>
      <c r="J5516" s="29" t="n">
        <f aca="false">J5515+I5516</f>
        <v>2497000</v>
      </c>
    </row>
    <row r="5517" customFormat="false" ht="15" hidden="false" customHeight="false" outlineLevel="0" collapsed="false">
      <c r="A5517" s="26" t="n">
        <v>45518</v>
      </c>
      <c r="B5517" s="27" t="n">
        <v>78.47</v>
      </c>
      <c r="C5517" s="27" t="n">
        <v>82.15</v>
      </c>
      <c r="D5517" s="28" t="n">
        <f aca="false">B5517-B5516</f>
        <v>-1.34</v>
      </c>
      <c r="E5517" s="28" t="n">
        <f aca="false">C5517-C5516</f>
        <v>-0.359999999999999</v>
      </c>
      <c r="F5517" s="29" t="n">
        <f aca="false">Inputs!$B$5*B5517+Inputs!$B$6*C5517</f>
        <v>3739500</v>
      </c>
      <c r="G5517" s="29" t="n">
        <f aca="false">Inputs!$B$5*D5517</f>
        <v>-134000</v>
      </c>
      <c r="H5517" s="29" t="n">
        <f aca="false">Inputs!$B$6*E5517</f>
        <v>18000</v>
      </c>
      <c r="I5517" s="29" t="n">
        <f aca="false">G5517+H5517</f>
        <v>-116000</v>
      </c>
      <c r="J5517" s="29" t="n">
        <f aca="false">J5516+I5517</f>
        <v>2381000</v>
      </c>
    </row>
    <row r="5518" customFormat="false" ht="15" hidden="false" customHeight="false" outlineLevel="0" collapsed="false">
      <c r="A5518" s="26" t="n">
        <v>45519</v>
      </c>
      <c r="B5518" s="27" t="n">
        <v>79.66</v>
      </c>
      <c r="C5518" s="27" t="n">
        <v>83.09</v>
      </c>
      <c r="D5518" s="28" t="n">
        <f aca="false">B5518-B5517</f>
        <v>1.19</v>
      </c>
      <c r="E5518" s="28" t="n">
        <f aca="false">C5518-C5517</f>
        <v>0.939999999999998</v>
      </c>
      <c r="F5518" s="29" t="n">
        <f aca="false">Inputs!$B$5*B5518+Inputs!$B$6*C5518</f>
        <v>3811500</v>
      </c>
      <c r="G5518" s="29" t="n">
        <f aca="false">Inputs!$B$5*D5518</f>
        <v>119000</v>
      </c>
      <c r="H5518" s="29" t="n">
        <f aca="false">Inputs!$B$6*E5518</f>
        <v>-46999.9999999999</v>
      </c>
      <c r="I5518" s="29" t="n">
        <f aca="false">G5518+H5518</f>
        <v>71999.9999999999</v>
      </c>
      <c r="J5518" s="29" t="n">
        <f aca="false">J5517+I5518</f>
        <v>2453000</v>
      </c>
    </row>
    <row r="5519" customFormat="false" ht="15" hidden="false" customHeight="false" outlineLevel="0" collapsed="false">
      <c r="A5519" s="26" t="n">
        <v>45520</v>
      </c>
      <c r="B5519" s="27" t="n">
        <v>78.05</v>
      </c>
      <c r="C5519" s="27" t="n">
        <v>81.56</v>
      </c>
      <c r="D5519" s="28" t="n">
        <f aca="false">B5519-B5518</f>
        <v>-1.61</v>
      </c>
      <c r="E5519" s="28" t="n">
        <f aca="false">C5519-C5518</f>
        <v>-1.53</v>
      </c>
      <c r="F5519" s="29" t="n">
        <f aca="false">Inputs!$B$5*B5519+Inputs!$B$6*C5519</f>
        <v>3727000</v>
      </c>
      <c r="G5519" s="29" t="n">
        <f aca="false">Inputs!$B$5*D5519</f>
        <v>-161000</v>
      </c>
      <c r="H5519" s="29" t="n">
        <f aca="false">Inputs!$B$6*E5519</f>
        <v>76500.0000000001</v>
      </c>
      <c r="I5519" s="29" t="n">
        <f aca="false">G5519+H5519</f>
        <v>-84499.9999999999</v>
      </c>
      <c r="J5519" s="29" t="n">
        <f aca="false">J5518+I5519</f>
        <v>2368500</v>
      </c>
    </row>
    <row r="5520" customFormat="false" ht="15" hidden="false" customHeight="false" outlineLevel="0" collapsed="false">
      <c r="A5520" s="26" t="n">
        <v>45523</v>
      </c>
      <c r="B5520" s="27" t="n">
        <v>75.82</v>
      </c>
      <c r="C5520" s="27" t="n">
        <v>81.09</v>
      </c>
      <c r="D5520" s="28" t="n">
        <f aca="false">B5520-B5519</f>
        <v>-2.23</v>
      </c>
      <c r="E5520" s="28" t="n">
        <f aca="false">C5520-C5519</f>
        <v>-0.469999999999999</v>
      </c>
      <c r="F5520" s="29" t="n">
        <f aca="false">Inputs!$B$5*B5520+Inputs!$B$6*C5520</f>
        <v>3527500</v>
      </c>
      <c r="G5520" s="29" t="n">
        <f aca="false">Inputs!$B$5*D5520</f>
        <v>-223000</v>
      </c>
      <c r="H5520" s="29" t="n">
        <f aca="false">Inputs!$B$6*E5520</f>
        <v>23499.9999999999</v>
      </c>
      <c r="I5520" s="29" t="n">
        <f aca="false">G5520+H5520</f>
        <v>-199500</v>
      </c>
      <c r="J5520" s="29" t="n">
        <f aca="false">J5519+I5520</f>
        <v>2169000</v>
      </c>
    </row>
    <row r="5521" customFormat="false" ht="15" hidden="false" customHeight="false" outlineLevel="0" collapsed="false">
      <c r="A5521" s="26" t="n">
        <v>45524</v>
      </c>
      <c r="B5521" s="27" t="n">
        <v>75.27</v>
      </c>
      <c r="C5521" s="27" t="n">
        <v>78.85</v>
      </c>
      <c r="D5521" s="28" t="n">
        <f aca="false">B5521-B5520</f>
        <v>-0.549999999999997</v>
      </c>
      <c r="E5521" s="28" t="n">
        <f aca="false">C5521-C5520</f>
        <v>-2.24000000000001</v>
      </c>
      <c r="F5521" s="29" t="n">
        <f aca="false">Inputs!$B$5*B5521+Inputs!$B$6*C5521</f>
        <v>3584500</v>
      </c>
      <c r="G5521" s="29" t="n">
        <f aca="false">Inputs!$B$5*D5521</f>
        <v>-54999.9999999997</v>
      </c>
      <c r="H5521" s="29" t="n">
        <f aca="false">Inputs!$B$6*E5521</f>
        <v>112000</v>
      </c>
      <c r="I5521" s="29" t="n">
        <f aca="false">G5521+H5521</f>
        <v>57000.0000000007</v>
      </c>
      <c r="J5521" s="29" t="n">
        <f aca="false">J5520+I5521</f>
        <v>2226000</v>
      </c>
    </row>
    <row r="5522" customFormat="false" ht="15" hidden="false" customHeight="false" outlineLevel="0" collapsed="false">
      <c r="A5522" s="26" t="n">
        <v>45525</v>
      </c>
      <c r="B5522" s="27" t="n">
        <v>72.76</v>
      </c>
      <c r="C5522" s="27" t="n">
        <v>78.77</v>
      </c>
      <c r="D5522" s="28" t="n">
        <f aca="false">B5522-B5521</f>
        <v>-2.50999999999999</v>
      </c>
      <c r="E5522" s="28" t="n">
        <f aca="false">C5522-C5521</f>
        <v>-0.0799999999999983</v>
      </c>
      <c r="F5522" s="29" t="n">
        <f aca="false">Inputs!$B$5*B5522+Inputs!$B$6*C5522</f>
        <v>3337500</v>
      </c>
      <c r="G5522" s="29" t="n">
        <f aca="false">Inputs!$B$5*D5522</f>
        <v>-250999.999999999</v>
      </c>
      <c r="H5522" s="29" t="n">
        <f aca="false">Inputs!$B$6*E5522</f>
        <v>3999.99999999991</v>
      </c>
      <c r="I5522" s="29" t="n">
        <f aca="false">G5522+H5522</f>
        <v>-246999.999999999</v>
      </c>
      <c r="J5522" s="29" t="n">
        <f aca="false">J5521+I5522</f>
        <v>1979000.00000001</v>
      </c>
    </row>
    <row r="5523" customFormat="false" ht="15" hidden="false" customHeight="false" outlineLevel="0" collapsed="false">
      <c r="A5523" s="26" t="n">
        <v>45526</v>
      </c>
      <c r="B5523" s="27" t="n">
        <v>73.72</v>
      </c>
      <c r="C5523" s="27" t="n">
        <v>78.8</v>
      </c>
      <c r="D5523" s="28" t="n">
        <f aca="false">B5523-B5522</f>
        <v>0.959999999999994</v>
      </c>
      <c r="E5523" s="28" t="n">
        <f aca="false">C5523-C5522</f>
        <v>0.0300000000000011</v>
      </c>
      <c r="F5523" s="29" t="n">
        <f aca="false">Inputs!$B$5*B5523+Inputs!$B$6*C5523</f>
        <v>3432000</v>
      </c>
      <c r="G5523" s="29" t="n">
        <f aca="false">Inputs!$B$5*D5523</f>
        <v>95999.9999999994</v>
      </c>
      <c r="H5523" s="29" t="n">
        <f aca="false">Inputs!$B$6*E5523</f>
        <v>-1500.00000000006</v>
      </c>
      <c r="I5523" s="29" t="n">
        <f aca="false">G5523+H5523</f>
        <v>94499.9999999993</v>
      </c>
      <c r="J5523" s="29" t="n">
        <f aca="false">J5522+I5523</f>
        <v>2073500.00000001</v>
      </c>
    </row>
    <row r="5524" customFormat="false" ht="15" hidden="false" customHeight="false" outlineLevel="0" collapsed="false">
      <c r="A5524" s="26" t="n">
        <v>45527</v>
      </c>
      <c r="B5524" s="27" t="n">
        <v>75.82</v>
      </c>
      <c r="C5524" s="27" t="n">
        <v>80.34</v>
      </c>
      <c r="D5524" s="28" t="n">
        <f aca="false">B5524-B5523</f>
        <v>2.09999999999999</v>
      </c>
      <c r="E5524" s="28" t="n">
        <f aca="false">C5524-C5523</f>
        <v>1.54000000000001</v>
      </c>
      <c r="F5524" s="29" t="n">
        <f aca="false">Inputs!$B$5*B5524+Inputs!$B$6*C5524</f>
        <v>3565000</v>
      </c>
      <c r="G5524" s="29" t="n">
        <f aca="false">Inputs!$B$5*D5524</f>
        <v>209999.999999999</v>
      </c>
      <c r="H5524" s="29" t="n">
        <f aca="false">Inputs!$B$6*E5524</f>
        <v>-77000.0000000003</v>
      </c>
      <c r="I5524" s="29" t="n">
        <f aca="false">G5524+H5524</f>
        <v>132999.999999999</v>
      </c>
      <c r="J5524" s="29" t="n">
        <f aca="false">J5523+I5524</f>
        <v>2206500</v>
      </c>
    </row>
    <row r="5525" customFormat="false" ht="15" hidden="false" customHeight="false" outlineLevel="0" collapsed="false">
      <c r="A5525" s="26" t="n">
        <v>45531</v>
      </c>
      <c r="B5525" s="27" t="n">
        <v>76.5</v>
      </c>
      <c r="C5525" s="27" t="n">
        <v>81.51</v>
      </c>
      <c r="D5525" s="28" t="n">
        <f aca="false">B5525-B5524</f>
        <v>0.680000000000007</v>
      </c>
      <c r="E5525" s="28" t="n">
        <f aca="false">C5525-C5524</f>
        <v>1.17</v>
      </c>
      <c r="F5525" s="29" t="n">
        <f aca="false">Inputs!$B$5*B5525+Inputs!$B$6*C5525</f>
        <v>3574500</v>
      </c>
      <c r="G5525" s="29" t="n">
        <f aca="false">Inputs!$B$5*D5525</f>
        <v>68000.0000000007</v>
      </c>
      <c r="H5525" s="29" t="n">
        <f aca="false">Inputs!$B$6*E5525</f>
        <v>-58500.0000000001</v>
      </c>
      <c r="I5525" s="29" t="n">
        <f aca="false">G5525+H5525</f>
        <v>9500.0000000006</v>
      </c>
      <c r="J5525" s="29" t="n">
        <f aca="false">J5524+I5525</f>
        <v>2216000</v>
      </c>
    </row>
    <row r="5526" customFormat="false" ht="15" hidden="false" customHeight="false" outlineLevel="0" collapsed="false">
      <c r="A5526" s="26" t="n">
        <v>45532</v>
      </c>
      <c r="B5526" s="27" t="n">
        <v>75.49</v>
      </c>
      <c r="C5526" s="27" t="n">
        <v>80.04</v>
      </c>
      <c r="D5526" s="28" t="n">
        <f aca="false">B5526-B5525</f>
        <v>-1.01000000000001</v>
      </c>
      <c r="E5526" s="28" t="n">
        <f aca="false">C5526-C5525</f>
        <v>-1.47</v>
      </c>
      <c r="F5526" s="29" t="n">
        <f aca="false">Inputs!$B$5*B5526+Inputs!$B$6*C5526</f>
        <v>3547000</v>
      </c>
      <c r="G5526" s="29" t="n">
        <f aca="false">Inputs!$B$5*D5526</f>
        <v>-101000.000000001</v>
      </c>
      <c r="H5526" s="29" t="n">
        <f aca="false">Inputs!$B$6*E5526</f>
        <v>73499.9999999999</v>
      </c>
      <c r="I5526" s="29" t="n">
        <f aca="false">G5526+H5526</f>
        <v>-27500.0000000006</v>
      </c>
      <c r="J5526" s="29" t="n">
        <f aca="false">J5525+I5526</f>
        <v>2188500</v>
      </c>
    </row>
    <row r="5527" customFormat="false" ht="15" hidden="false" customHeight="false" outlineLevel="0" collapsed="false">
      <c r="A5527" s="26" t="n">
        <v>45533</v>
      </c>
      <c r="B5527" s="27" t="n">
        <v>76.9</v>
      </c>
      <c r="C5527" s="27" t="n">
        <v>81.55</v>
      </c>
      <c r="D5527" s="28" t="n">
        <f aca="false">B5527-B5526</f>
        <v>1.41000000000001</v>
      </c>
      <c r="E5527" s="28" t="n">
        <f aca="false">C5527-C5526</f>
        <v>1.50999999999999</v>
      </c>
      <c r="F5527" s="29" t="n">
        <f aca="false">Inputs!$B$5*B5527+Inputs!$B$6*C5527</f>
        <v>3612500</v>
      </c>
      <c r="G5527" s="29" t="n">
        <f aca="false">Inputs!$B$5*D5527</f>
        <v>141000.000000001</v>
      </c>
      <c r="H5527" s="29" t="n">
        <f aca="false">Inputs!$B$6*E5527</f>
        <v>-75499.9999999996</v>
      </c>
      <c r="I5527" s="29" t="n">
        <f aca="false">G5527+H5527</f>
        <v>65500.0000000015</v>
      </c>
      <c r="J5527" s="29" t="n">
        <f aca="false">J5526+I5527</f>
        <v>2254000.00000001</v>
      </c>
    </row>
    <row r="5528" customFormat="false" ht="15" hidden="false" customHeight="false" outlineLevel="0" collapsed="false">
      <c r="A5528" s="26" t="n">
        <v>45534</v>
      </c>
      <c r="B5528" s="27" t="n">
        <v>74.52</v>
      </c>
      <c r="C5528" s="27" t="n">
        <v>80.2</v>
      </c>
      <c r="D5528" s="28" t="n">
        <f aca="false">B5528-B5527</f>
        <v>-2.38000000000001</v>
      </c>
      <c r="E5528" s="28" t="n">
        <f aca="false">C5528-C5527</f>
        <v>-1.34999999999999</v>
      </c>
      <c r="F5528" s="29" t="n">
        <f aca="false">Inputs!$B$5*B5528+Inputs!$B$6*C5528</f>
        <v>3442000</v>
      </c>
      <c r="G5528" s="29" t="n">
        <f aca="false">Inputs!$B$5*D5528</f>
        <v>-238000.000000001</v>
      </c>
      <c r="H5528" s="29" t="n">
        <f aca="false">Inputs!$B$6*E5528</f>
        <v>67499.9999999997</v>
      </c>
      <c r="I5528" s="29" t="n">
        <f aca="false">G5528+H5528</f>
        <v>-170500.000000001</v>
      </c>
      <c r="J5528" s="29" t="n">
        <f aca="false">J5527+I5528</f>
        <v>2083500</v>
      </c>
    </row>
    <row r="5529" customFormat="false" ht="15" hidden="false" customHeight="false" outlineLevel="0" collapsed="false">
      <c r="A5529" s="26" t="n">
        <v>45538</v>
      </c>
      <c r="B5529" s="27" t="n">
        <v>71.28</v>
      </c>
      <c r="C5529" s="27" t="n">
        <v>76.46</v>
      </c>
      <c r="D5529" s="28" t="n">
        <f aca="false">B5529-B5528</f>
        <v>-3.24</v>
      </c>
      <c r="E5529" s="28" t="n">
        <f aca="false">C5529-C5528</f>
        <v>-3.74000000000001</v>
      </c>
      <c r="F5529" s="29" t="n">
        <f aca="false">Inputs!$B$5*B5529+Inputs!$B$6*C5529</f>
        <v>3305000</v>
      </c>
      <c r="G5529" s="29" t="n">
        <f aca="false">Inputs!$B$5*D5529</f>
        <v>-324000</v>
      </c>
      <c r="H5529" s="29" t="n">
        <f aca="false">Inputs!$B$6*E5529</f>
        <v>187000</v>
      </c>
      <c r="I5529" s="29" t="n">
        <f aca="false">G5529+H5529</f>
        <v>-136999.999999999</v>
      </c>
      <c r="J5529" s="29" t="n">
        <f aca="false">J5528+I5529</f>
        <v>1946500.00000001</v>
      </c>
    </row>
    <row r="5530" customFormat="false" ht="15" hidden="false" customHeight="false" outlineLevel="0" collapsed="false">
      <c r="A5530" s="26" t="n">
        <v>45539</v>
      </c>
      <c r="B5530" s="27" t="n">
        <v>70.11</v>
      </c>
      <c r="C5530" s="27" t="n">
        <v>74.67</v>
      </c>
      <c r="D5530" s="28" t="n">
        <f aca="false">B5530-B5529</f>
        <v>-1.17</v>
      </c>
      <c r="E5530" s="28" t="n">
        <f aca="false">C5530-C5529</f>
        <v>-1.78999999999999</v>
      </c>
      <c r="F5530" s="29" t="n">
        <f aca="false">Inputs!$B$5*B5530+Inputs!$B$6*C5530</f>
        <v>3277500</v>
      </c>
      <c r="G5530" s="29" t="n">
        <f aca="false">Inputs!$B$5*D5530</f>
        <v>-117000</v>
      </c>
      <c r="H5530" s="29" t="n">
        <f aca="false">Inputs!$B$6*E5530</f>
        <v>89499.9999999996</v>
      </c>
      <c r="I5530" s="29" t="n">
        <f aca="false">G5530+H5530</f>
        <v>-27500.0000000006</v>
      </c>
      <c r="J5530" s="29" t="n">
        <f aca="false">J5529+I5530</f>
        <v>1919000.00000001</v>
      </c>
    </row>
    <row r="5531" customFormat="false" ht="15" hidden="false" customHeight="false" outlineLevel="0" collapsed="false">
      <c r="A5531" s="26" t="n">
        <v>45540</v>
      </c>
      <c r="B5531" s="27" t="n">
        <v>70.09</v>
      </c>
      <c r="C5531" s="27" t="n">
        <v>74.47</v>
      </c>
      <c r="D5531" s="28" t="n">
        <f aca="false">B5531-B5530</f>
        <v>-0.019999999999996</v>
      </c>
      <c r="E5531" s="28" t="n">
        <f aca="false">C5531-C5530</f>
        <v>-0.200000000000003</v>
      </c>
      <c r="F5531" s="29" t="n">
        <f aca="false">Inputs!$B$5*B5531+Inputs!$B$6*C5531</f>
        <v>3285500</v>
      </c>
      <c r="G5531" s="29" t="n">
        <f aca="false">Inputs!$B$5*D5531</f>
        <v>-1999.9999999996</v>
      </c>
      <c r="H5531" s="29" t="n">
        <f aca="false">Inputs!$B$6*E5531</f>
        <v>10000.0000000001</v>
      </c>
      <c r="I5531" s="29" t="n">
        <f aca="false">G5531+H5531</f>
        <v>8000.00000000054</v>
      </c>
      <c r="J5531" s="29" t="n">
        <f aca="false">J5530+I5531</f>
        <v>1927000.00000001</v>
      </c>
    </row>
    <row r="5532" customFormat="false" ht="15" hidden="false" customHeight="false" outlineLevel="0" collapsed="false">
      <c r="A5532" s="26" t="n">
        <v>45541</v>
      </c>
      <c r="B5532" s="27" t="n">
        <v>68.58</v>
      </c>
      <c r="C5532" s="27" t="n">
        <v>72.82</v>
      </c>
      <c r="D5532" s="28" t="n">
        <f aca="false">B5532-B5531</f>
        <v>-1.51000000000001</v>
      </c>
      <c r="E5532" s="28" t="n">
        <f aca="false">C5532-C5531</f>
        <v>-1.65000000000001</v>
      </c>
      <c r="F5532" s="29" t="n">
        <f aca="false">Inputs!$B$5*B5532+Inputs!$B$6*C5532</f>
        <v>3217000</v>
      </c>
      <c r="G5532" s="29" t="n">
        <f aca="false">Inputs!$B$5*D5532</f>
        <v>-151000.000000001</v>
      </c>
      <c r="H5532" s="29" t="n">
        <f aca="false">Inputs!$B$6*E5532</f>
        <v>82500.0000000003</v>
      </c>
      <c r="I5532" s="29" t="n">
        <f aca="false">G5532+H5532</f>
        <v>-68500.0000000002</v>
      </c>
      <c r="J5532" s="29" t="n">
        <f aca="false">J5531+I5532</f>
        <v>1858500.00000001</v>
      </c>
    </row>
    <row r="5533" customFormat="false" ht="15" hidden="false" customHeight="false" outlineLevel="0" collapsed="false">
      <c r="A5533" s="26" t="n">
        <v>45544</v>
      </c>
      <c r="B5533" s="27" t="n">
        <v>69.65</v>
      </c>
      <c r="C5533" s="27" t="n">
        <v>72.37</v>
      </c>
      <c r="D5533" s="28" t="n">
        <f aca="false">B5533-B5532</f>
        <v>1.07000000000001</v>
      </c>
      <c r="E5533" s="28" t="n">
        <f aca="false">C5533-C5532</f>
        <v>-0.449999999999989</v>
      </c>
      <c r="F5533" s="29" t="n">
        <f aca="false">Inputs!$B$5*B5533+Inputs!$B$6*C5533</f>
        <v>3346500</v>
      </c>
      <c r="G5533" s="29" t="n">
        <f aca="false">Inputs!$B$5*D5533</f>
        <v>107000.000000001</v>
      </c>
      <c r="H5533" s="29" t="n">
        <f aca="false">Inputs!$B$6*E5533</f>
        <v>22499.9999999994</v>
      </c>
      <c r="I5533" s="29" t="n">
        <f aca="false">G5533+H5533</f>
        <v>129500</v>
      </c>
      <c r="J5533" s="29" t="n">
        <f aca="false">J5532+I5533</f>
        <v>1988000.00000001</v>
      </c>
    </row>
    <row r="5534" customFormat="false" ht="15" hidden="false" customHeight="false" outlineLevel="0" collapsed="false">
      <c r="A5534" s="26" t="n">
        <v>45545</v>
      </c>
      <c r="B5534" s="27" t="n">
        <v>66.73</v>
      </c>
      <c r="C5534" s="27" t="n">
        <v>70.34</v>
      </c>
      <c r="D5534" s="28" t="n">
        <f aca="false">B5534-B5533</f>
        <v>-2.92</v>
      </c>
      <c r="E5534" s="28" t="n">
        <f aca="false">C5534-C5533</f>
        <v>-2.03</v>
      </c>
      <c r="F5534" s="29" t="n">
        <f aca="false">Inputs!$B$5*B5534+Inputs!$B$6*C5534</f>
        <v>3156000</v>
      </c>
      <c r="G5534" s="29" t="n">
        <f aca="false">Inputs!$B$5*D5534</f>
        <v>-292000</v>
      </c>
      <c r="H5534" s="29" t="n">
        <f aca="false">Inputs!$B$6*E5534</f>
        <v>101500</v>
      </c>
      <c r="I5534" s="29" t="n">
        <f aca="false">G5534+H5534</f>
        <v>-190500</v>
      </c>
      <c r="J5534" s="29" t="n">
        <f aca="false">J5533+I5534</f>
        <v>1797500.00000001</v>
      </c>
    </row>
    <row r="5535" customFormat="false" ht="15" hidden="false" customHeight="false" outlineLevel="0" collapsed="false">
      <c r="A5535" s="26" t="n">
        <v>45546</v>
      </c>
      <c r="B5535" s="27" t="n">
        <v>68.25</v>
      </c>
      <c r="C5535" s="27" t="n">
        <v>70.31</v>
      </c>
      <c r="D5535" s="28" t="n">
        <f aca="false">B5535-B5534</f>
        <v>1.52</v>
      </c>
      <c r="E5535" s="28" t="n">
        <f aca="false">C5535-C5534</f>
        <v>-0.0300000000000011</v>
      </c>
      <c r="F5535" s="29" t="n">
        <f aca="false">Inputs!$B$5*B5535+Inputs!$B$6*C5535</f>
        <v>3309500</v>
      </c>
      <c r="G5535" s="29" t="n">
        <f aca="false">Inputs!$B$5*D5535</f>
        <v>152000</v>
      </c>
      <c r="H5535" s="29" t="n">
        <f aca="false">Inputs!$B$6*E5535</f>
        <v>1500.00000000006</v>
      </c>
      <c r="I5535" s="29" t="n">
        <f aca="false">G5535+H5535</f>
        <v>153500</v>
      </c>
      <c r="J5535" s="29" t="n">
        <f aca="false">J5534+I5535</f>
        <v>1951000</v>
      </c>
    </row>
    <row r="5536" customFormat="false" ht="15" hidden="false" customHeight="false" outlineLevel="0" collapsed="false">
      <c r="A5536" s="26" t="n">
        <v>45547</v>
      </c>
      <c r="B5536" s="27" t="n">
        <v>69.89</v>
      </c>
      <c r="C5536" s="27" t="n">
        <v>73.81</v>
      </c>
      <c r="D5536" s="28" t="n">
        <f aca="false">B5536-B5535</f>
        <v>1.64</v>
      </c>
      <c r="E5536" s="28" t="n">
        <f aca="false">C5536-C5535</f>
        <v>3.5</v>
      </c>
      <c r="F5536" s="29" t="n">
        <f aca="false">Inputs!$B$5*B5536+Inputs!$B$6*C5536</f>
        <v>3298500</v>
      </c>
      <c r="G5536" s="29" t="n">
        <f aca="false">Inputs!$B$5*D5536</f>
        <v>164000</v>
      </c>
      <c r="H5536" s="29" t="n">
        <f aca="false">Inputs!$B$6*E5536</f>
        <v>-175000</v>
      </c>
      <c r="I5536" s="29" t="n">
        <f aca="false">G5536+H5536</f>
        <v>-10999.9999999999</v>
      </c>
      <c r="J5536" s="29" t="n">
        <f aca="false">J5535+I5536</f>
        <v>1940000</v>
      </c>
    </row>
    <row r="5537" customFormat="false" ht="15" hidden="false" customHeight="false" outlineLevel="0" collapsed="false">
      <c r="A5537" s="26" t="n">
        <v>45548</v>
      </c>
      <c r="B5537" s="27" t="n">
        <v>69.59</v>
      </c>
      <c r="C5537" s="27" t="n">
        <v>73.68</v>
      </c>
      <c r="D5537" s="28" t="n">
        <f aca="false">B5537-B5536</f>
        <v>-0.299999999999997</v>
      </c>
      <c r="E5537" s="28" t="n">
        <f aca="false">C5537-C5536</f>
        <v>-0.129999999999995</v>
      </c>
      <c r="F5537" s="29" t="n">
        <f aca="false">Inputs!$B$5*B5537+Inputs!$B$6*C5537</f>
        <v>3275000</v>
      </c>
      <c r="G5537" s="29" t="n">
        <f aca="false">Inputs!$B$5*D5537</f>
        <v>-29999.9999999997</v>
      </c>
      <c r="H5537" s="29" t="n">
        <f aca="false">Inputs!$B$6*E5537</f>
        <v>6499.99999999977</v>
      </c>
      <c r="I5537" s="29" t="n">
        <f aca="false">G5537+H5537</f>
        <v>-23499.9999999999</v>
      </c>
      <c r="J5537" s="29" t="n">
        <f aca="false">J5536+I5537</f>
        <v>1916500</v>
      </c>
    </row>
    <row r="5538" customFormat="false" ht="15" hidden="false" customHeight="false" outlineLevel="0" collapsed="false">
      <c r="A5538" s="26" t="n">
        <v>45551</v>
      </c>
      <c r="B5538" s="27" t="n">
        <v>71.1</v>
      </c>
      <c r="C5538" s="27" t="n">
        <v>73.96</v>
      </c>
      <c r="D5538" s="28" t="n">
        <f aca="false">B5538-B5537</f>
        <v>1.50999999999999</v>
      </c>
      <c r="E5538" s="28" t="n">
        <f aca="false">C5538-C5537</f>
        <v>0.279999999999987</v>
      </c>
      <c r="F5538" s="29" t="n">
        <f aca="false">Inputs!$B$5*B5538+Inputs!$B$6*C5538</f>
        <v>3412000</v>
      </c>
      <c r="G5538" s="29" t="n">
        <f aca="false">Inputs!$B$5*D5538</f>
        <v>150999.999999999</v>
      </c>
      <c r="H5538" s="29" t="n">
        <f aca="false">Inputs!$B$6*E5538</f>
        <v>-13999.9999999993</v>
      </c>
      <c r="I5538" s="29" t="n">
        <f aca="false">G5538+H5538</f>
        <v>137000</v>
      </c>
      <c r="J5538" s="29" t="n">
        <f aca="false">J5537+I5538</f>
        <v>2053500</v>
      </c>
    </row>
    <row r="5539" customFormat="false" ht="15" hidden="false" customHeight="false" outlineLevel="0" collapsed="false">
      <c r="A5539" s="26" t="n">
        <v>45552</v>
      </c>
      <c r="B5539" s="27" t="n">
        <v>72.16</v>
      </c>
      <c r="C5539" s="27" t="n">
        <v>74.55</v>
      </c>
      <c r="D5539" s="28" t="n">
        <f aca="false">B5539-B5538</f>
        <v>1.06</v>
      </c>
      <c r="E5539" s="28" t="n">
        <f aca="false">C5539-C5538</f>
        <v>0.590000000000003</v>
      </c>
      <c r="F5539" s="29" t="n">
        <f aca="false">Inputs!$B$5*B5539+Inputs!$B$6*C5539</f>
        <v>3488500</v>
      </c>
      <c r="G5539" s="29" t="n">
        <f aca="false">Inputs!$B$5*D5539</f>
        <v>106000</v>
      </c>
      <c r="H5539" s="29" t="n">
        <f aca="false">Inputs!$B$6*E5539</f>
        <v>-29500.0000000002</v>
      </c>
      <c r="I5539" s="29" t="n">
        <f aca="false">G5539+H5539</f>
        <v>76500.0000000001</v>
      </c>
      <c r="J5539" s="29" t="n">
        <f aca="false">J5538+I5539</f>
        <v>2130000</v>
      </c>
    </row>
    <row r="5540" customFormat="false" ht="15" hidden="false" customHeight="false" outlineLevel="0" collapsed="false">
      <c r="A5540" s="26" t="n">
        <v>45553</v>
      </c>
      <c r="B5540" s="27" t="n">
        <v>71.87</v>
      </c>
      <c r="C5540" s="27" t="n">
        <v>74.52</v>
      </c>
      <c r="D5540" s="28" t="n">
        <f aca="false">B5540-B5539</f>
        <v>-0.289999999999992</v>
      </c>
      <c r="E5540" s="28" t="n">
        <f aca="false">C5540-C5539</f>
        <v>-0.0300000000000011</v>
      </c>
      <c r="F5540" s="29" t="n">
        <f aca="false">Inputs!$B$5*B5540+Inputs!$B$6*C5540</f>
        <v>3461000</v>
      </c>
      <c r="G5540" s="29" t="n">
        <f aca="false">Inputs!$B$5*D5540</f>
        <v>-28999.9999999992</v>
      </c>
      <c r="H5540" s="29" t="n">
        <f aca="false">Inputs!$B$6*E5540</f>
        <v>1500.00000000006</v>
      </c>
      <c r="I5540" s="29" t="n">
        <f aca="false">G5540+H5540</f>
        <v>-27499.9999999991</v>
      </c>
      <c r="J5540" s="29" t="n">
        <f aca="false">J5539+I5540</f>
        <v>2102500.00000001</v>
      </c>
    </row>
    <row r="5541" customFormat="false" ht="15" hidden="false" customHeight="false" outlineLevel="0" collapsed="false">
      <c r="A5541" s="26" t="n">
        <v>45554</v>
      </c>
      <c r="B5541" s="27" t="n">
        <v>72.86</v>
      </c>
      <c r="C5541" s="27" t="n">
        <v>75.93</v>
      </c>
      <c r="D5541" s="28" t="n">
        <f aca="false">B5541-B5540</f>
        <v>0.989999999999995</v>
      </c>
      <c r="E5541" s="28" t="n">
        <f aca="false">C5541-C5540</f>
        <v>1.41000000000001</v>
      </c>
      <c r="F5541" s="29" t="n">
        <f aca="false">Inputs!$B$5*B5541+Inputs!$B$6*C5541</f>
        <v>3489500</v>
      </c>
      <c r="G5541" s="29" t="n">
        <f aca="false">Inputs!$B$5*D5541</f>
        <v>98999.9999999995</v>
      </c>
      <c r="H5541" s="29" t="n">
        <f aca="false">Inputs!$B$6*E5541</f>
        <v>-70500.0000000005</v>
      </c>
      <c r="I5541" s="29" t="n">
        <f aca="false">G5541+H5541</f>
        <v>28499.999999999</v>
      </c>
      <c r="J5541" s="29" t="n">
        <f aca="false">J5540+I5541</f>
        <v>2131000</v>
      </c>
    </row>
    <row r="5542" customFormat="false" ht="15" hidden="false" customHeight="false" outlineLevel="0" collapsed="false">
      <c r="A5542" s="26" t="n">
        <v>45555</v>
      </c>
      <c r="B5542" s="27" t="n">
        <v>72.72</v>
      </c>
      <c r="C5542" s="27" t="n">
        <v>75.96</v>
      </c>
      <c r="D5542" s="28" t="n">
        <f aca="false">B5542-B5541</f>
        <v>-0.140000000000001</v>
      </c>
      <c r="E5542" s="28" t="n">
        <f aca="false">C5542-C5541</f>
        <v>0.0299999999999869</v>
      </c>
      <c r="F5542" s="29" t="n">
        <f aca="false">Inputs!$B$5*B5542+Inputs!$B$6*C5542</f>
        <v>3474000</v>
      </c>
      <c r="G5542" s="29" t="n">
        <f aca="false">Inputs!$B$5*D5542</f>
        <v>-14000.0000000001</v>
      </c>
      <c r="H5542" s="29" t="n">
        <f aca="false">Inputs!$B$6*E5542</f>
        <v>-1499.99999999935</v>
      </c>
      <c r="I5542" s="29" t="n">
        <f aca="false">G5542+H5542</f>
        <v>-15499.9999999994</v>
      </c>
      <c r="J5542" s="29" t="n">
        <f aca="false">J5541+I5542</f>
        <v>2115500.00000001</v>
      </c>
    </row>
    <row r="5543" customFormat="false" ht="15" hidden="false" customHeight="false" outlineLevel="0" collapsed="false">
      <c r="A5543" s="26" t="n">
        <v>45558</v>
      </c>
      <c r="B5543" s="27" t="n">
        <v>71.33</v>
      </c>
      <c r="C5543" s="27" t="n">
        <v>74.95</v>
      </c>
      <c r="D5543" s="28" t="n">
        <f aca="false">B5543-B5542</f>
        <v>-1.39</v>
      </c>
      <c r="E5543" s="28" t="n">
        <f aca="false">C5543-C5542</f>
        <v>-1.00999999999999</v>
      </c>
      <c r="F5543" s="29" t="n">
        <f aca="false">Inputs!$B$5*B5543+Inputs!$B$6*C5543</f>
        <v>3385500</v>
      </c>
      <c r="G5543" s="29" t="n">
        <f aca="false">Inputs!$B$5*D5543</f>
        <v>-139000</v>
      </c>
      <c r="H5543" s="29" t="n">
        <f aca="false">Inputs!$B$6*E5543</f>
        <v>50499.9999999996</v>
      </c>
      <c r="I5543" s="29" t="n">
        <f aca="false">G5543+H5543</f>
        <v>-88500.0000000005</v>
      </c>
      <c r="J5543" s="29" t="n">
        <f aca="false">J5542+I5543</f>
        <v>2027000</v>
      </c>
    </row>
    <row r="5544" customFormat="false" ht="15" hidden="false" customHeight="false" outlineLevel="0" collapsed="false">
      <c r="A5544" s="26" t="n">
        <v>45559</v>
      </c>
      <c r="B5544" s="27" t="n">
        <v>72.34</v>
      </c>
      <c r="C5544" s="27" t="n">
        <v>75.29</v>
      </c>
      <c r="D5544" s="28" t="n">
        <f aca="false">B5544-B5543</f>
        <v>1.01000000000001</v>
      </c>
      <c r="E5544" s="28" t="n">
        <f aca="false">C5544-C5543</f>
        <v>0.340000000000003</v>
      </c>
      <c r="F5544" s="29" t="n">
        <f aca="false">Inputs!$B$5*B5544+Inputs!$B$6*C5544</f>
        <v>3469500</v>
      </c>
      <c r="G5544" s="29" t="n">
        <f aca="false">Inputs!$B$5*D5544</f>
        <v>101000.000000001</v>
      </c>
      <c r="H5544" s="29" t="n">
        <f aca="false">Inputs!$B$6*E5544</f>
        <v>-17000.0000000002</v>
      </c>
      <c r="I5544" s="29" t="n">
        <f aca="false">G5544+H5544</f>
        <v>84000.0000000003</v>
      </c>
      <c r="J5544" s="29" t="n">
        <f aca="false">J5543+I5544</f>
        <v>2111000.00000001</v>
      </c>
    </row>
    <row r="5545" customFormat="false" ht="15" hidden="false" customHeight="false" outlineLevel="0" collapsed="false">
      <c r="A5545" s="26" t="n">
        <v>45560</v>
      </c>
      <c r="B5545" s="27" t="n">
        <v>70.42</v>
      </c>
      <c r="C5545" s="27" t="n">
        <v>75.4</v>
      </c>
      <c r="D5545" s="28" t="n">
        <f aca="false">B5545-B5544</f>
        <v>-1.92</v>
      </c>
      <c r="E5545" s="28" t="n">
        <f aca="false">C5545-C5544</f>
        <v>0.109999999999999</v>
      </c>
      <c r="F5545" s="29" t="n">
        <f aca="false">Inputs!$B$5*B5545+Inputs!$B$6*C5545</f>
        <v>3272000</v>
      </c>
      <c r="G5545" s="29" t="n">
        <f aca="false">Inputs!$B$5*D5545</f>
        <v>-192000</v>
      </c>
      <c r="H5545" s="29" t="n">
        <f aca="false">Inputs!$B$6*E5545</f>
        <v>-5499.99999999997</v>
      </c>
      <c r="I5545" s="29" t="n">
        <f aca="false">G5545+H5545</f>
        <v>-197500</v>
      </c>
      <c r="J5545" s="29" t="n">
        <f aca="false">J5544+I5545</f>
        <v>1913500.00000001</v>
      </c>
    </row>
    <row r="5546" customFormat="false" ht="15" hidden="false" customHeight="false" outlineLevel="0" collapsed="false">
      <c r="A5546" s="26" t="n">
        <v>45561</v>
      </c>
      <c r="B5546" s="27" t="n">
        <v>68.28</v>
      </c>
      <c r="C5546" s="27" t="n">
        <v>73.06</v>
      </c>
      <c r="D5546" s="28" t="n">
        <f aca="false">B5546-B5545</f>
        <v>-2.14</v>
      </c>
      <c r="E5546" s="28" t="n">
        <f aca="false">C5546-C5545</f>
        <v>-2.34</v>
      </c>
      <c r="F5546" s="29" t="n">
        <f aca="false">Inputs!$B$5*B5546+Inputs!$B$6*C5546</f>
        <v>3175000</v>
      </c>
      <c r="G5546" s="29" t="n">
        <f aca="false">Inputs!$B$5*D5546</f>
        <v>-214000</v>
      </c>
      <c r="H5546" s="29" t="n">
        <f aca="false">Inputs!$B$6*E5546</f>
        <v>117000</v>
      </c>
      <c r="I5546" s="29" t="n">
        <f aca="false">G5546+H5546</f>
        <v>-96999.9999999999</v>
      </c>
      <c r="J5546" s="29" t="n">
        <f aca="false">J5545+I5546</f>
        <v>1816500.00000001</v>
      </c>
    </row>
    <row r="5547" customFormat="false" ht="15" hidden="false" customHeight="false" outlineLevel="0" collapsed="false">
      <c r="A5547" s="26" t="n">
        <v>45562</v>
      </c>
      <c r="B5547" s="27" t="n">
        <v>68.72</v>
      </c>
      <c r="C5547" s="27" t="n">
        <v>71.63</v>
      </c>
      <c r="D5547" s="28" t="n">
        <f aca="false">B5547-B5546</f>
        <v>0.439999999999998</v>
      </c>
      <c r="E5547" s="28" t="n">
        <f aca="false">C5547-C5546</f>
        <v>-1.43000000000001</v>
      </c>
      <c r="F5547" s="29" t="n">
        <f aca="false">Inputs!$B$5*B5547+Inputs!$B$6*C5547</f>
        <v>3290500</v>
      </c>
      <c r="G5547" s="29" t="n">
        <f aca="false">Inputs!$B$5*D5547</f>
        <v>43999.9999999998</v>
      </c>
      <c r="H5547" s="29" t="n">
        <f aca="false">Inputs!$B$6*E5547</f>
        <v>71500.0000000003</v>
      </c>
      <c r="I5547" s="29" t="n">
        <f aca="false">G5547+H5547</f>
        <v>115500</v>
      </c>
      <c r="J5547" s="29" t="n">
        <f aca="false">J5546+I5547</f>
        <v>1932000.00000001</v>
      </c>
    </row>
    <row r="5548" customFormat="false" ht="15" hidden="false" customHeight="false" outlineLevel="0" collapsed="false">
      <c r="A5548" s="26" t="n">
        <v>45565</v>
      </c>
      <c r="B5548" s="27" t="n">
        <v>68.75</v>
      </c>
      <c r="C5548" s="27" t="n">
        <v>72.35</v>
      </c>
      <c r="D5548" s="28" t="n">
        <f aca="false">B5548-B5547</f>
        <v>0.0300000000000011</v>
      </c>
      <c r="E5548" s="28" t="n">
        <f aca="false">C5548-C5547</f>
        <v>0.719999999999999</v>
      </c>
      <c r="F5548" s="29" t="n">
        <f aca="false">Inputs!$B$5*B5548+Inputs!$B$6*C5548</f>
        <v>3257500</v>
      </c>
      <c r="G5548" s="29" t="n">
        <f aca="false">Inputs!$B$5*D5548</f>
        <v>3000.00000000011</v>
      </c>
      <c r="H5548" s="29" t="n">
        <f aca="false">Inputs!$B$6*E5548</f>
        <v>-35999.9999999999</v>
      </c>
      <c r="I5548" s="29" t="n">
        <f aca="false">G5548+H5548</f>
        <v>-32999.9999999998</v>
      </c>
      <c r="J5548" s="29" t="n">
        <f aca="false">J5547+I5548</f>
        <v>1899000.00000001</v>
      </c>
    </row>
    <row r="5549" customFormat="false" ht="15" hidden="false" customHeight="false" outlineLevel="0" collapsed="false">
      <c r="A5549" s="26" t="n">
        <v>45566</v>
      </c>
      <c r="B5549" s="27" t="n">
        <v>70.41</v>
      </c>
      <c r="C5549" s="27" t="n">
        <v>75.3</v>
      </c>
      <c r="D5549" s="28" t="n">
        <f aca="false">B5549-B5548</f>
        <v>1.66</v>
      </c>
      <c r="E5549" s="28" t="n">
        <f aca="false">C5549-C5548</f>
        <v>2.95</v>
      </c>
      <c r="F5549" s="29" t="n">
        <f aca="false">Inputs!$B$5*B5549+Inputs!$B$6*C5549</f>
        <v>3276000</v>
      </c>
      <c r="G5549" s="29" t="n">
        <f aca="false">Inputs!$B$5*D5549</f>
        <v>166000</v>
      </c>
      <c r="H5549" s="29" t="n">
        <f aca="false">Inputs!$B$6*E5549</f>
        <v>-147500</v>
      </c>
      <c r="I5549" s="29" t="n">
        <f aca="false">G5549+H5549</f>
        <v>18499.9999999995</v>
      </c>
      <c r="J5549" s="29" t="n">
        <f aca="false">J5548+I5549</f>
        <v>1917500.00000001</v>
      </c>
    </row>
    <row r="5550" customFormat="false" ht="15" hidden="false" customHeight="false" outlineLevel="0" collapsed="false">
      <c r="A5550" s="26" t="n">
        <v>45567</v>
      </c>
      <c r="B5550" s="27" t="n">
        <v>70.74</v>
      </c>
      <c r="C5550" s="27" t="n">
        <v>74.86</v>
      </c>
      <c r="D5550" s="28" t="n">
        <f aca="false">B5550-B5549</f>
        <v>0.329999999999998</v>
      </c>
      <c r="E5550" s="28" t="n">
        <f aca="false">C5550-C5549</f>
        <v>-0.439999999999998</v>
      </c>
      <c r="F5550" s="29" t="n">
        <f aca="false">Inputs!$B$5*B5550+Inputs!$B$6*C5550</f>
        <v>3331000</v>
      </c>
      <c r="G5550" s="29" t="n">
        <f aca="false">Inputs!$B$5*D5550</f>
        <v>32999.9999999998</v>
      </c>
      <c r="H5550" s="29" t="n">
        <f aca="false">Inputs!$B$6*E5550</f>
        <v>21999.9999999999</v>
      </c>
      <c r="I5550" s="29" t="n">
        <f aca="false">G5550+H5550</f>
        <v>54999.9999999997</v>
      </c>
      <c r="J5550" s="29" t="n">
        <f aca="false">J5549+I5550</f>
        <v>1972500</v>
      </c>
    </row>
    <row r="5551" customFormat="false" ht="15" hidden="false" customHeight="false" outlineLevel="0" collapsed="false">
      <c r="A5551" s="26" t="n">
        <v>45568</v>
      </c>
      <c r="B5551" s="27" t="n">
        <v>74.33</v>
      </c>
      <c r="C5551" s="27" t="n">
        <v>77.57</v>
      </c>
      <c r="D5551" s="28" t="n">
        <f aca="false">B5551-B5550</f>
        <v>3.59</v>
      </c>
      <c r="E5551" s="28" t="n">
        <f aca="false">C5551-C5550</f>
        <v>2.70999999999999</v>
      </c>
      <c r="F5551" s="29" t="n">
        <f aca="false">Inputs!$B$5*B5551+Inputs!$B$6*C5551</f>
        <v>3554500</v>
      </c>
      <c r="G5551" s="29" t="n">
        <f aca="false">Inputs!$B$5*D5551</f>
        <v>359000</v>
      </c>
      <c r="H5551" s="29" t="n">
        <f aca="false">Inputs!$B$6*E5551</f>
        <v>-135500</v>
      </c>
      <c r="I5551" s="29" t="n">
        <f aca="false">G5551+H5551</f>
        <v>223500.000000001</v>
      </c>
      <c r="J5551" s="29" t="n">
        <f aca="false">J5550+I5551</f>
        <v>2196000.00000001</v>
      </c>
    </row>
    <row r="5552" customFormat="false" ht="15" hidden="false" customHeight="false" outlineLevel="0" collapsed="false">
      <c r="A5552" s="26" t="n">
        <v>45569</v>
      </c>
      <c r="B5552" s="27" t="n">
        <v>74.93</v>
      </c>
      <c r="C5552" s="27" t="n">
        <v>79.32</v>
      </c>
      <c r="D5552" s="28" t="n">
        <f aca="false">B5552-B5551</f>
        <v>0.600000000000009</v>
      </c>
      <c r="E5552" s="28" t="n">
        <f aca="false">C5552-C5551</f>
        <v>1.75</v>
      </c>
      <c r="F5552" s="29" t="n">
        <f aca="false">Inputs!$B$5*B5552+Inputs!$B$6*C5552</f>
        <v>3527000</v>
      </c>
      <c r="G5552" s="29" t="n">
        <f aca="false">Inputs!$B$5*D5552</f>
        <v>60000.0000000009</v>
      </c>
      <c r="H5552" s="29" t="n">
        <f aca="false">Inputs!$B$6*E5552</f>
        <v>-87500</v>
      </c>
      <c r="I5552" s="29" t="n">
        <f aca="false">G5552+H5552</f>
        <v>-27499.9999999992</v>
      </c>
      <c r="J5552" s="29" t="n">
        <f aca="false">J5551+I5552</f>
        <v>2168500.00000001</v>
      </c>
    </row>
    <row r="5553" customFormat="false" ht="15" hidden="false" customHeight="false" outlineLevel="0" collapsed="false">
      <c r="A5553" s="26" t="n">
        <v>45572</v>
      </c>
      <c r="B5553" s="27" t="n">
        <v>77.76</v>
      </c>
      <c r="C5553" s="27" t="n">
        <v>81.74</v>
      </c>
      <c r="D5553" s="28" t="n">
        <f aca="false">B5553-B5552</f>
        <v>2.83</v>
      </c>
      <c r="E5553" s="28" t="n">
        <f aca="false">C5553-C5552</f>
        <v>2.42</v>
      </c>
      <c r="F5553" s="29" t="n">
        <f aca="false">Inputs!$B$5*B5553+Inputs!$B$6*C5553</f>
        <v>3689000</v>
      </c>
      <c r="G5553" s="29" t="n">
        <f aca="false">Inputs!$B$5*D5553</f>
        <v>283000</v>
      </c>
      <c r="H5553" s="29" t="n">
        <f aca="false">Inputs!$B$6*E5553</f>
        <v>-121000</v>
      </c>
      <c r="I5553" s="29" t="n">
        <f aca="false">G5553+H5553</f>
        <v>162000</v>
      </c>
      <c r="J5553" s="29" t="n">
        <f aca="false">J5552+I5553</f>
        <v>2330500.00000001</v>
      </c>
    </row>
    <row r="5554" customFormat="false" ht="15" hidden="false" customHeight="false" outlineLevel="0" collapsed="false">
      <c r="A5554" s="26" t="n">
        <v>45573</v>
      </c>
      <c r="B5554" s="27" t="n">
        <v>74.26</v>
      </c>
      <c r="C5554" s="27" t="n">
        <v>78.19</v>
      </c>
      <c r="D5554" s="28" t="n">
        <f aca="false">B5554-B5553</f>
        <v>-3.5</v>
      </c>
      <c r="E5554" s="28" t="n">
        <f aca="false">C5554-C5553</f>
        <v>-3.55</v>
      </c>
      <c r="F5554" s="29" t="n">
        <f aca="false">Inputs!$B$5*B5554+Inputs!$B$6*C5554</f>
        <v>3516500</v>
      </c>
      <c r="G5554" s="29" t="n">
        <f aca="false">Inputs!$B$5*D5554</f>
        <v>-350000</v>
      </c>
      <c r="H5554" s="29" t="n">
        <f aca="false">Inputs!$B$6*E5554</f>
        <v>177500</v>
      </c>
      <c r="I5554" s="29" t="n">
        <f aca="false">G5554+H5554</f>
        <v>-172500</v>
      </c>
      <c r="J5554" s="29" t="n">
        <f aca="false">J5553+I5554</f>
        <v>2158000.00000001</v>
      </c>
    </row>
    <row r="5555" customFormat="false" ht="15" hidden="false" customHeight="false" outlineLevel="0" collapsed="false">
      <c r="A5555" s="26" t="n">
        <v>45574</v>
      </c>
      <c r="B5555" s="27" t="n">
        <v>73.85</v>
      </c>
      <c r="C5555" s="27" t="n">
        <v>77.06</v>
      </c>
      <c r="D5555" s="28" t="n">
        <f aca="false">B5555-B5554</f>
        <v>-0.410000000000011</v>
      </c>
      <c r="E5555" s="28" t="n">
        <f aca="false">C5555-C5554</f>
        <v>-1.13</v>
      </c>
      <c r="F5555" s="29" t="n">
        <f aca="false">Inputs!$B$5*B5555+Inputs!$B$6*C5555</f>
        <v>3532000</v>
      </c>
      <c r="G5555" s="29" t="n">
        <f aca="false">Inputs!$B$5*D5555</f>
        <v>-41000.0000000011</v>
      </c>
      <c r="H5555" s="29" t="n">
        <f aca="false">Inputs!$B$6*E5555</f>
        <v>56499.9999999998</v>
      </c>
      <c r="I5555" s="29" t="n">
        <f aca="false">G5555+H5555</f>
        <v>15499.9999999987</v>
      </c>
      <c r="J5555" s="29" t="n">
        <f aca="false">J5554+I5555</f>
        <v>2173500</v>
      </c>
    </row>
    <row r="5556" customFormat="false" ht="15" hidden="false" customHeight="false" outlineLevel="0" collapsed="false">
      <c r="A5556" s="26" t="n">
        <v>45575</v>
      </c>
      <c r="B5556" s="27" t="n">
        <v>76.46</v>
      </c>
      <c r="C5556" s="27" t="n">
        <v>79.45</v>
      </c>
      <c r="D5556" s="28" t="n">
        <f aca="false">B5556-B5555</f>
        <v>2.61</v>
      </c>
      <c r="E5556" s="28" t="n">
        <f aca="false">C5556-C5555</f>
        <v>2.39</v>
      </c>
      <c r="F5556" s="29" t="n">
        <f aca="false">Inputs!$B$5*B5556+Inputs!$B$6*C5556</f>
        <v>3673500</v>
      </c>
      <c r="G5556" s="29" t="n">
        <f aca="false">Inputs!$B$5*D5556</f>
        <v>261000</v>
      </c>
      <c r="H5556" s="29" t="n">
        <f aca="false">Inputs!$B$6*E5556</f>
        <v>-119500</v>
      </c>
      <c r="I5556" s="29" t="n">
        <f aca="false">G5556+H5556</f>
        <v>141500</v>
      </c>
      <c r="J5556" s="29" t="n">
        <f aca="false">J5555+I5556</f>
        <v>2315000</v>
      </c>
    </row>
    <row r="5557" customFormat="false" ht="15" hidden="false" customHeight="false" outlineLevel="0" collapsed="false">
      <c r="A5557" s="26" t="n">
        <v>45576</v>
      </c>
      <c r="B5557" s="27" t="n">
        <v>76.11</v>
      </c>
      <c r="C5557" s="27" t="n">
        <v>80.27</v>
      </c>
      <c r="D5557" s="28" t="n">
        <f aca="false">B5557-B5556</f>
        <v>-0.349999999999994</v>
      </c>
      <c r="E5557" s="28" t="n">
        <f aca="false">C5557-C5556</f>
        <v>0.819999999999993</v>
      </c>
      <c r="F5557" s="29" t="n">
        <f aca="false">Inputs!$B$5*B5557+Inputs!$B$6*C5557</f>
        <v>3597500</v>
      </c>
      <c r="G5557" s="29" t="n">
        <f aca="false">Inputs!$B$5*D5557</f>
        <v>-34999.9999999994</v>
      </c>
      <c r="H5557" s="29" t="n">
        <f aca="false">Inputs!$B$6*E5557</f>
        <v>-40999.9999999997</v>
      </c>
      <c r="I5557" s="29" t="n">
        <f aca="false">G5557+H5557</f>
        <v>-75999.9999999991</v>
      </c>
      <c r="J5557" s="29" t="n">
        <f aca="false">J5556+I5557</f>
        <v>2239000.00000001</v>
      </c>
    </row>
    <row r="5558" customFormat="false" ht="15" hidden="false" customHeight="false" outlineLevel="0" collapsed="false">
      <c r="A5558" s="26" t="n">
        <v>45580</v>
      </c>
      <c r="B5558" s="27" t="n">
        <v>71.22</v>
      </c>
      <c r="C5558" s="27" t="n">
        <v>73.68</v>
      </c>
      <c r="D5558" s="28" t="n">
        <f aca="false">B5558-B5557</f>
        <v>-4.89</v>
      </c>
      <c r="E5558" s="28" t="n">
        <f aca="false">C5558-C5557</f>
        <v>-6.58999999999999</v>
      </c>
      <c r="F5558" s="29" t="n">
        <f aca="false">Inputs!$B$5*B5558+Inputs!$B$6*C5558</f>
        <v>3438000</v>
      </c>
      <c r="G5558" s="29" t="n">
        <f aca="false">Inputs!$B$5*D5558</f>
        <v>-489000</v>
      </c>
      <c r="H5558" s="29" t="n">
        <f aca="false">Inputs!$B$6*E5558</f>
        <v>329500</v>
      </c>
      <c r="I5558" s="29" t="n">
        <f aca="false">G5558+H5558</f>
        <v>-159500.000000001</v>
      </c>
      <c r="J5558" s="29" t="n">
        <f aca="false">J5557+I5558</f>
        <v>2079500</v>
      </c>
    </row>
    <row r="5559" customFormat="false" ht="15" hidden="false" customHeight="false" outlineLevel="0" collapsed="false">
      <c r="A5559" s="26" t="n">
        <v>45581</v>
      </c>
      <c r="B5559" s="27" t="n">
        <v>70.97</v>
      </c>
      <c r="C5559" s="27" t="n">
        <v>73.65</v>
      </c>
      <c r="D5559" s="28" t="n">
        <f aca="false">B5559-B5558</f>
        <v>-0.25</v>
      </c>
      <c r="E5559" s="28" t="n">
        <f aca="false">C5559-C5558</f>
        <v>-0.0300000000000011</v>
      </c>
      <c r="F5559" s="29" t="n">
        <f aca="false">Inputs!$B$5*B5559+Inputs!$B$6*C5559</f>
        <v>3414500</v>
      </c>
      <c r="G5559" s="29" t="n">
        <f aca="false">Inputs!$B$5*D5559</f>
        <v>-25000</v>
      </c>
      <c r="H5559" s="29" t="n">
        <f aca="false">Inputs!$B$6*E5559</f>
        <v>1500.00000000006</v>
      </c>
      <c r="I5559" s="29" t="n">
        <f aca="false">G5559+H5559</f>
        <v>-23499.9999999999</v>
      </c>
      <c r="J5559" s="29" t="n">
        <f aca="false">J5558+I5559</f>
        <v>2056000</v>
      </c>
    </row>
    <row r="5560" customFormat="false" ht="15" hidden="false" customHeight="false" outlineLevel="0" collapsed="false">
      <c r="A5560" s="26" t="n">
        <v>45582</v>
      </c>
      <c r="B5560" s="27" t="n">
        <v>71.26</v>
      </c>
      <c r="C5560" s="27" t="n">
        <v>74.37</v>
      </c>
      <c r="D5560" s="28" t="n">
        <f aca="false">B5560-B5559</f>
        <v>0.290000000000006</v>
      </c>
      <c r="E5560" s="28" t="n">
        <f aca="false">C5560-C5559</f>
        <v>0.719999999999999</v>
      </c>
      <c r="F5560" s="29" t="n">
        <f aca="false">Inputs!$B$5*B5560+Inputs!$B$6*C5560</f>
        <v>3407500</v>
      </c>
      <c r="G5560" s="29" t="n">
        <f aca="false">Inputs!$B$5*D5560</f>
        <v>29000.0000000006</v>
      </c>
      <c r="H5560" s="29" t="n">
        <f aca="false">Inputs!$B$6*E5560</f>
        <v>-35999.9999999999</v>
      </c>
      <c r="I5560" s="29" t="n">
        <f aca="false">G5560+H5560</f>
        <v>-6999.99999999932</v>
      </c>
      <c r="J5560" s="29" t="n">
        <f aca="false">J5559+I5560</f>
        <v>2049000.00000001</v>
      </c>
    </row>
    <row r="5561" customFormat="false" ht="15" hidden="false" customHeight="false" outlineLevel="0" collapsed="false">
      <c r="A5561" s="26" t="n">
        <v>45583</v>
      </c>
      <c r="B5561" s="27" t="n">
        <v>69.78</v>
      </c>
      <c r="C5561" s="27" t="n">
        <v>72.75</v>
      </c>
      <c r="D5561" s="28" t="n">
        <f aca="false">B5561-B5560</f>
        <v>-1.48</v>
      </c>
      <c r="E5561" s="28" t="n">
        <f aca="false">C5561-C5560</f>
        <v>-1.62</v>
      </c>
      <c r="F5561" s="29" t="n">
        <f aca="false">Inputs!$B$5*B5561+Inputs!$B$6*C5561</f>
        <v>3340500</v>
      </c>
      <c r="G5561" s="29" t="n">
        <f aca="false">Inputs!$B$5*D5561</f>
        <v>-148000</v>
      </c>
      <c r="H5561" s="29" t="n">
        <f aca="false">Inputs!$B$6*E5561</f>
        <v>81000.0000000002</v>
      </c>
      <c r="I5561" s="29" t="n">
        <f aca="false">G5561+H5561</f>
        <v>-67000.0000000002</v>
      </c>
      <c r="J5561" s="29" t="n">
        <f aca="false">J5560+I5561</f>
        <v>1982000.00000001</v>
      </c>
    </row>
    <row r="5562" customFormat="false" ht="15" hidden="false" customHeight="false" outlineLevel="0" collapsed="false">
      <c r="A5562" s="26" t="n">
        <v>45586</v>
      </c>
      <c r="B5562" s="27" t="n">
        <v>71.16</v>
      </c>
      <c r="C5562" s="27" t="n">
        <v>73.29</v>
      </c>
      <c r="D5562" s="28" t="n">
        <f aca="false">B5562-B5561</f>
        <v>1.38</v>
      </c>
      <c r="E5562" s="28" t="n">
        <f aca="false">C5562-C5561</f>
        <v>0.540000000000006</v>
      </c>
      <c r="F5562" s="29" t="n">
        <f aca="false">Inputs!$B$5*B5562+Inputs!$B$6*C5562</f>
        <v>3451500</v>
      </c>
      <c r="G5562" s="29" t="n">
        <f aca="false">Inputs!$B$5*D5562</f>
        <v>138000</v>
      </c>
      <c r="H5562" s="29" t="n">
        <f aca="false">Inputs!$B$6*E5562</f>
        <v>-27000.0000000003</v>
      </c>
      <c r="I5562" s="29" t="n">
        <f aca="false">G5562+H5562</f>
        <v>110999.999999999</v>
      </c>
      <c r="J5562" s="29" t="n">
        <f aca="false">J5561+I5562</f>
        <v>2093000</v>
      </c>
    </row>
    <row r="5563" customFormat="false" ht="15" hidden="false" customHeight="false" outlineLevel="0" collapsed="false">
      <c r="A5563" s="26" t="n">
        <v>45587</v>
      </c>
      <c r="B5563" s="27" t="n">
        <v>72.84</v>
      </c>
      <c r="C5563" s="27" t="n">
        <v>75.59</v>
      </c>
      <c r="D5563" s="28" t="n">
        <f aca="false">B5563-B5562</f>
        <v>1.68000000000001</v>
      </c>
      <c r="E5563" s="28" t="n">
        <f aca="false">C5563-C5562</f>
        <v>2.3</v>
      </c>
      <c r="F5563" s="29" t="n">
        <f aca="false">Inputs!$B$5*B5563+Inputs!$B$6*C5563</f>
        <v>3504500</v>
      </c>
      <c r="G5563" s="29" t="n">
        <f aca="false">Inputs!$B$5*D5563</f>
        <v>168000.000000001</v>
      </c>
      <c r="H5563" s="29" t="n">
        <f aca="false">Inputs!$B$6*E5563</f>
        <v>-115000</v>
      </c>
      <c r="I5563" s="29" t="n">
        <f aca="false">G5563+H5563</f>
        <v>53000.0000000008</v>
      </c>
      <c r="J5563" s="29" t="n">
        <f aca="false">J5562+I5563</f>
        <v>2146000.00000001</v>
      </c>
    </row>
    <row r="5564" customFormat="false" ht="15" hidden="false" customHeight="false" outlineLevel="0" collapsed="false">
      <c r="A5564" s="26" t="n">
        <v>45588</v>
      </c>
      <c r="B5564" s="27" t="n">
        <v>71.37</v>
      </c>
      <c r="C5564" s="27" t="n">
        <v>74.68</v>
      </c>
      <c r="D5564" s="28" t="n">
        <f aca="false">B5564-B5563</f>
        <v>-1.47</v>
      </c>
      <c r="E5564" s="28" t="n">
        <f aca="false">C5564-C5563</f>
        <v>-0.909999999999997</v>
      </c>
      <c r="F5564" s="29" t="n">
        <f aca="false">Inputs!$B$5*B5564+Inputs!$B$6*C5564</f>
        <v>3403000</v>
      </c>
      <c r="G5564" s="29" t="n">
        <f aca="false">Inputs!$B$5*D5564</f>
        <v>-147000</v>
      </c>
      <c r="H5564" s="29" t="n">
        <f aca="false">Inputs!$B$6*E5564</f>
        <v>45499.9999999998</v>
      </c>
      <c r="I5564" s="29" t="n">
        <f aca="false">G5564+H5564</f>
        <v>-101500</v>
      </c>
      <c r="J5564" s="29" t="n">
        <f aca="false">J5563+I5564</f>
        <v>2044500.00000001</v>
      </c>
    </row>
    <row r="5565" customFormat="false" ht="15" hidden="false" customHeight="false" outlineLevel="0" collapsed="false">
      <c r="A5565" s="26" t="n">
        <v>45589</v>
      </c>
      <c r="B5565" s="27" t="n">
        <v>70.58</v>
      </c>
      <c r="C5565" s="27" t="n">
        <v>74.27</v>
      </c>
      <c r="D5565" s="28" t="n">
        <f aca="false">B5565-B5564</f>
        <v>-0.790000000000006</v>
      </c>
      <c r="E5565" s="28" t="n">
        <f aca="false">C5565-C5564</f>
        <v>-0.410000000000011</v>
      </c>
      <c r="F5565" s="29" t="n">
        <f aca="false">Inputs!$B$5*B5565+Inputs!$B$6*C5565</f>
        <v>3344500</v>
      </c>
      <c r="G5565" s="29" t="n">
        <f aca="false">Inputs!$B$5*D5565</f>
        <v>-79000.0000000006</v>
      </c>
      <c r="H5565" s="29" t="n">
        <f aca="false">Inputs!$B$6*E5565</f>
        <v>20500.0000000005</v>
      </c>
      <c r="I5565" s="29" t="n">
        <f aca="false">G5565+H5565</f>
        <v>-58500.0000000001</v>
      </c>
      <c r="J5565" s="29" t="n">
        <f aca="false">J5564+I5565</f>
        <v>1986000.00000001</v>
      </c>
    </row>
    <row r="5566" customFormat="false" ht="15" hidden="false" customHeight="false" outlineLevel="0" collapsed="false">
      <c r="A5566" s="26" t="n">
        <v>45590</v>
      </c>
      <c r="B5566" s="27" t="n">
        <v>72.02</v>
      </c>
      <c r="C5566" s="27" t="n">
        <v>75.62</v>
      </c>
      <c r="D5566" s="28" t="n">
        <f aca="false">B5566-B5565</f>
        <v>1.44</v>
      </c>
      <c r="E5566" s="28" t="n">
        <f aca="false">C5566-C5565</f>
        <v>1.35000000000001</v>
      </c>
      <c r="F5566" s="29" t="n">
        <f aca="false">Inputs!$B$5*B5566+Inputs!$B$6*C5566</f>
        <v>3421000</v>
      </c>
      <c r="G5566" s="29" t="n">
        <f aca="false">Inputs!$B$5*D5566</f>
        <v>144000</v>
      </c>
      <c r="H5566" s="29" t="n">
        <f aca="false">Inputs!$B$6*E5566</f>
        <v>-67500.0000000004</v>
      </c>
      <c r="I5566" s="29" t="n">
        <f aca="false">G5566+H5566</f>
        <v>76499.9999999994</v>
      </c>
      <c r="J5566" s="29" t="n">
        <f aca="false">J5565+I5566</f>
        <v>2062500</v>
      </c>
    </row>
    <row r="5567" customFormat="false" ht="15" hidden="false" customHeight="false" outlineLevel="0" collapsed="false">
      <c r="A5567" s="26" t="n">
        <v>45593</v>
      </c>
      <c r="B5567" s="27" t="n">
        <v>67.65</v>
      </c>
      <c r="C5567" s="27" t="n">
        <v>71.87</v>
      </c>
      <c r="D5567" s="28" t="n">
        <f aca="false">B5567-B5566</f>
        <v>-4.36999999999999</v>
      </c>
      <c r="E5567" s="28" t="n">
        <f aca="false">C5567-C5566</f>
        <v>-3.75</v>
      </c>
      <c r="F5567" s="29" t="n">
        <f aca="false">Inputs!$B$5*B5567+Inputs!$B$6*C5567</f>
        <v>3171500</v>
      </c>
      <c r="G5567" s="29" t="n">
        <f aca="false">Inputs!$B$5*D5567</f>
        <v>-436999.999999999</v>
      </c>
      <c r="H5567" s="29" t="n">
        <f aca="false">Inputs!$B$6*E5567</f>
        <v>187500</v>
      </c>
      <c r="I5567" s="29" t="n">
        <f aca="false">G5567+H5567</f>
        <v>-249499.999999999</v>
      </c>
      <c r="J5567" s="29" t="n">
        <f aca="false">J5566+I5567</f>
        <v>1813000.00000001</v>
      </c>
    </row>
    <row r="5568" customFormat="false" ht="15" hidden="false" customHeight="false" outlineLevel="0" collapsed="false">
      <c r="A5568" s="26" t="n">
        <v>45594</v>
      </c>
      <c r="B5568" s="27" t="n">
        <v>67.48</v>
      </c>
      <c r="C5568" s="27" t="n">
        <v>71.09</v>
      </c>
      <c r="D5568" s="28" t="n">
        <f aca="false">B5568-B5567</f>
        <v>-0.170000000000002</v>
      </c>
      <c r="E5568" s="28" t="n">
        <f aca="false">C5568-C5567</f>
        <v>-0.780000000000001</v>
      </c>
      <c r="F5568" s="29" t="n">
        <f aca="false">Inputs!$B$5*B5568+Inputs!$B$6*C5568</f>
        <v>3193500</v>
      </c>
      <c r="G5568" s="29" t="n">
        <f aca="false">Inputs!$B$5*D5568</f>
        <v>-17000.0000000002</v>
      </c>
      <c r="H5568" s="29" t="n">
        <f aca="false">Inputs!$B$6*E5568</f>
        <v>39000.0000000001</v>
      </c>
      <c r="I5568" s="29" t="n">
        <f aca="false">G5568+H5568</f>
        <v>21999.9999999999</v>
      </c>
      <c r="J5568" s="29" t="n">
        <f aca="false">J5567+I5568</f>
        <v>1835000.00000001</v>
      </c>
    </row>
    <row r="5569" customFormat="false" ht="15" hidden="false" customHeight="false" outlineLevel="0" collapsed="false">
      <c r="A5569" s="26" t="n">
        <v>45595</v>
      </c>
      <c r="B5569" s="27" t="n">
        <v>68.91</v>
      </c>
      <c r="C5569" s="27" t="n">
        <v>73.21</v>
      </c>
      <c r="D5569" s="28" t="n">
        <f aca="false">B5569-B5568</f>
        <v>1.42999999999999</v>
      </c>
      <c r="E5569" s="28" t="n">
        <f aca="false">C5569-C5568</f>
        <v>2.11999999999999</v>
      </c>
      <c r="F5569" s="29" t="n">
        <f aca="false">Inputs!$B$5*B5569+Inputs!$B$6*C5569</f>
        <v>3230500</v>
      </c>
      <c r="G5569" s="29" t="n">
        <f aca="false">Inputs!$B$5*D5569</f>
        <v>142999.999999999</v>
      </c>
      <c r="H5569" s="29" t="n">
        <f aca="false">Inputs!$B$6*E5569</f>
        <v>-106000</v>
      </c>
      <c r="I5569" s="29" t="n">
        <f aca="false">G5569+H5569</f>
        <v>36999.9999999998</v>
      </c>
      <c r="J5569" s="29" t="n">
        <f aca="false">J5568+I5569</f>
        <v>1872000.00000001</v>
      </c>
    </row>
    <row r="5570" customFormat="false" ht="15" hidden="false" customHeight="false" outlineLevel="0" collapsed="false">
      <c r="A5570" s="26" t="n">
        <v>45596</v>
      </c>
      <c r="B5570" s="27" t="n">
        <v>69.58</v>
      </c>
      <c r="C5570" s="27" t="n">
        <v>73.25</v>
      </c>
      <c r="D5570" s="28" t="n">
        <f aca="false">B5570-B5569</f>
        <v>0.670000000000002</v>
      </c>
      <c r="E5570" s="28" t="n">
        <f aca="false">C5570-C5569</f>
        <v>0.0400000000000063</v>
      </c>
      <c r="F5570" s="29" t="n">
        <f aca="false">Inputs!$B$5*B5570+Inputs!$B$6*C5570</f>
        <v>3295500</v>
      </c>
      <c r="G5570" s="29" t="n">
        <f aca="false">Inputs!$B$5*D5570</f>
        <v>67000.0000000002</v>
      </c>
      <c r="H5570" s="29" t="n">
        <f aca="false">Inputs!$B$6*E5570</f>
        <v>-2000.00000000031</v>
      </c>
      <c r="I5570" s="29" t="n">
        <f aca="false">G5570+H5570</f>
        <v>64999.9999999999</v>
      </c>
      <c r="J5570" s="29" t="n">
        <f aca="false">J5569+I5570</f>
        <v>1937000.00000001</v>
      </c>
    </row>
    <row r="5571" customFormat="false" ht="15" hidden="false" customHeight="false" outlineLevel="0" collapsed="false">
      <c r="A5571" s="26" t="n">
        <v>45597</v>
      </c>
      <c r="B5571" s="27" t="n">
        <v>69.81</v>
      </c>
      <c r="C5571" s="27" t="n">
        <v>73.63</v>
      </c>
      <c r="D5571" s="28" t="n">
        <f aca="false">B5571-B5570</f>
        <v>0.230000000000004</v>
      </c>
      <c r="E5571" s="28" t="n">
        <f aca="false">C5571-C5570</f>
        <v>0.379999999999995</v>
      </c>
      <c r="F5571" s="29" t="n">
        <f aca="false">Inputs!$B$5*B5571+Inputs!$B$6*C5571</f>
        <v>3299500</v>
      </c>
      <c r="G5571" s="29" t="n">
        <f aca="false">Inputs!$B$5*D5571</f>
        <v>23000.0000000004</v>
      </c>
      <c r="H5571" s="29" t="n">
        <f aca="false">Inputs!$B$6*E5571</f>
        <v>-18999.9999999998</v>
      </c>
      <c r="I5571" s="29" t="n">
        <f aca="false">G5571+H5571</f>
        <v>4000.00000000062</v>
      </c>
      <c r="J5571" s="29" t="n">
        <f aca="false">J5570+I5571</f>
        <v>1941000.00000001</v>
      </c>
    </row>
    <row r="5572" customFormat="false" ht="15" hidden="false" customHeight="false" outlineLevel="0" collapsed="false">
      <c r="A5572" s="26" t="n">
        <v>45600</v>
      </c>
      <c r="B5572" s="27" t="n">
        <v>71.83</v>
      </c>
      <c r="C5572" s="27" t="n">
        <v>74.89</v>
      </c>
      <c r="D5572" s="28" t="n">
        <f aca="false">B5572-B5571</f>
        <v>2.02</v>
      </c>
      <c r="E5572" s="28" t="n">
        <f aca="false">C5572-C5571</f>
        <v>1.26000000000001</v>
      </c>
      <c r="F5572" s="29" t="n">
        <f aca="false">Inputs!$B$5*B5572+Inputs!$B$6*C5572</f>
        <v>3438500</v>
      </c>
      <c r="G5572" s="29" t="n">
        <f aca="false">Inputs!$B$5*D5572</f>
        <v>202000</v>
      </c>
      <c r="H5572" s="29" t="n">
        <f aca="false">Inputs!$B$6*E5572</f>
        <v>-63000.0000000003</v>
      </c>
      <c r="I5572" s="29" t="n">
        <f aca="false">G5572+H5572</f>
        <v>138999.999999999</v>
      </c>
      <c r="J5572" s="29" t="n">
        <f aca="false">J5571+I5572</f>
        <v>2080000.00000001</v>
      </c>
    </row>
    <row r="5573" customFormat="false" ht="15" hidden="false" customHeight="false" outlineLevel="0" collapsed="false">
      <c r="A5573" s="26" t="n">
        <v>45601</v>
      </c>
      <c r="B5573" s="27" t="n">
        <v>72.26</v>
      </c>
      <c r="C5573" s="27" t="n">
        <v>76.98</v>
      </c>
      <c r="D5573" s="28" t="n">
        <f aca="false">B5573-B5572</f>
        <v>0.430000000000007</v>
      </c>
      <c r="E5573" s="28" t="n">
        <f aca="false">C5573-C5572</f>
        <v>2.09</v>
      </c>
      <c r="F5573" s="29" t="n">
        <f aca="false">Inputs!$B$5*B5573+Inputs!$B$6*C5573</f>
        <v>3377000</v>
      </c>
      <c r="G5573" s="29" t="n">
        <f aca="false">Inputs!$B$5*D5573</f>
        <v>43000.0000000007</v>
      </c>
      <c r="H5573" s="29" t="n">
        <f aca="false">Inputs!$B$6*E5573</f>
        <v>-104500</v>
      </c>
      <c r="I5573" s="29" t="n">
        <f aca="false">G5573+H5573</f>
        <v>-61499.9999999995</v>
      </c>
      <c r="J5573" s="29" t="n">
        <f aca="false">J5572+I5573</f>
        <v>2018500.00000001</v>
      </c>
    </row>
    <row r="5574" customFormat="false" ht="15" hidden="false" customHeight="false" outlineLevel="0" collapsed="false">
      <c r="A5574" s="26" t="n">
        <v>45602</v>
      </c>
      <c r="B5574" s="27" t="n">
        <v>71.98</v>
      </c>
      <c r="C5574" s="27" t="n">
        <v>76.52</v>
      </c>
      <c r="D5574" s="28" t="n">
        <f aca="false">B5574-B5573</f>
        <v>-0.280000000000001</v>
      </c>
      <c r="E5574" s="28" t="n">
        <f aca="false">C5574-C5573</f>
        <v>-0.460000000000008</v>
      </c>
      <c r="F5574" s="29" t="n">
        <f aca="false">Inputs!$B$5*B5574+Inputs!$B$6*C5574</f>
        <v>3372000</v>
      </c>
      <c r="G5574" s="29" t="n">
        <f aca="false">Inputs!$B$5*D5574</f>
        <v>-28000.0000000001</v>
      </c>
      <c r="H5574" s="29" t="n">
        <f aca="false">Inputs!$B$6*E5574</f>
        <v>23000.0000000004</v>
      </c>
      <c r="I5574" s="29" t="n">
        <f aca="false">G5574+H5574</f>
        <v>-4999.99999999972</v>
      </c>
      <c r="J5574" s="29" t="n">
        <f aca="false">J5573+I5574</f>
        <v>2013500.00000001</v>
      </c>
    </row>
    <row r="5575" customFormat="false" ht="15" hidden="false" customHeight="false" outlineLevel="0" collapsed="false">
      <c r="A5575" s="26" t="n">
        <v>45603</v>
      </c>
      <c r="B5575" s="27" t="n">
        <v>72.69</v>
      </c>
      <c r="C5575" s="27" t="n">
        <v>75.73</v>
      </c>
      <c r="D5575" s="28" t="n">
        <f aca="false">B5575-B5574</f>
        <v>0.709999999999994</v>
      </c>
      <c r="E5575" s="28" t="n">
        <f aca="false">C5575-C5574</f>
        <v>-0.789999999999992</v>
      </c>
      <c r="F5575" s="29" t="n">
        <f aca="false">Inputs!$B$5*B5575+Inputs!$B$6*C5575</f>
        <v>3482500</v>
      </c>
      <c r="G5575" s="29" t="n">
        <f aca="false">Inputs!$B$5*D5575</f>
        <v>70999.9999999994</v>
      </c>
      <c r="H5575" s="29" t="n">
        <f aca="false">Inputs!$B$6*E5575</f>
        <v>39499.9999999996</v>
      </c>
      <c r="I5575" s="29" t="n">
        <f aca="false">G5575+H5575</f>
        <v>110499.999999999</v>
      </c>
      <c r="J5575" s="29" t="n">
        <f aca="false">J5574+I5575</f>
        <v>2124000</v>
      </c>
    </row>
    <row r="5576" customFormat="false" ht="15" hidden="false" customHeight="false" outlineLevel="0" collapsed="false">
      <c r="A5576" s="26" t="n">
        <v>45604</v>
      </c>
      <c r="B5576" s="27" t="n">
        <v>70.69</v>
      </c>
      <c r="C5576" s="27" t="n">
        <v>74.04</v>
      </c>
      <c r="D5576" s="28" t="n">
        <f aca="false">B5576-B5575</f>
        <v>-2</v>
      </c>
      <c r="E5576" s="28" t="n">
        <f aca="false">C5576-C5575</f>
        <v>-1.69</v>
      </c>
      <c r="F5576" s="29" t="n">
        <f aca="false">Inputs!$B$5*B5576+Inputs!$B$6*C5576</f>
        <v>3367000</v>
      </c>
      <c r="G5576" s="29" t="n">
        <f aca="false">Inputs!$B$5*D5576</f>
        <v>-200000</v>
      </c>
      <c r="H5576" s="29" t="n">
        <f aca="false">Inputs!$B$6*E5576</f>
        <v>84499.9999999999</v>
      </c>
      <c r="I5576" s="29" t="n">
        <f aca="false">G5576+H5576</f>
        <v>-115500</v>
      </c>
      <c r="J5576" s="29" t="n">
        <f aca="false">J5575+I5576</f>
        <v>2008500</v>
      </c>
    </row>
    <row r="5577" customFormat="false" ht="15" hidden="false" customHeight="false" outlineLevel="0" collapsed="false">
      <c r="A5577" s="26" t="n">
        <v>45608</v>
      </c>
      <c r="B5577" s="27" t="n">
        <v>68.43</v>
      </c>
      <c r="C5577" s="27" t="n">
        <v>72.56</v>
      </c>
      <c r="D5577" s="28" t="n">
        <f aca="false">B5577-B5576</f>
        <v>-2.25999999999999</v>
      </c>
      <c r="E5577" s="28" t="n">
        <f aca="false">C5577-C5576</f>
        <v>-1.48</v>
      </c>
      <c r="F5577" s="29" t="n">
        <f aca="false">Inputs!$B$5*B5577+Inputs!$B$6*C5577</f>
        <v>3215000</v>
      </c>
      <c r="G5577" s="29" t="n">
        <f aca="false">Inputs!$B$5*D5577</f>
        <v>-225999.999999999</v>
      </c>
      <c r="H5577" s="29" t="n">
        <f aca="false">Inputs!$B$6*E5577</f>
        <v>74000.0000000002</v>
      </c>
      <c r="I5577" s="29" t="n">
        <f aca="false">G5577+H5577</f>
        <v>-151999.999999999</v>
      </c>
      <c r="J5577" s="29" t="n">
        <f aca="false">J5576+I5577</f>
        <v>1856500.00000001</v>
      </c>
    </row>
    <row r="5578" customFormat="false" ht="15" hidden="false" customHeight="false" outlineLevel="0" collapsed="false">
      <c r="A5578" s="26" t="n">
        <v>45609</v>
      </c>
      <c r="B5578" s="27" t="n">
        <v>68.76</v>
      </c>
      <c r="C5578" s="27" t="n">
        <v>72.86</v>
      </c>
      <c r="D5578" s="28" t="n">
        <f aca="false">B5578-B5577</f>
        <v>0.329999999999998</v>
      </c>
      <c r="E5578" s="28" t="n">
        <f aca="false">C5578-C5577</f>
        <v>0.299999999999997</v>
      </c>
      <c r="F5578" s="29" t="n">
        <f aca="false">Inputs!$B$5*B5578+Inputs!$B$6*C5578</f>
        <v>3233000</v>
      </c>
      <c r="G5578" s="29" t="n">
        <f aca="false">Inputs!$B$5*D5578</f>
        <v>32999.9999999998</v>
      </c>
      <c r="H5578" s="29" t="n">
        <f aca="false">Inputs!$B$6*E5578</f>
        <v>-14999.9999999999</v>
      </c>
      <c r="I5578" s="29" t="n">
        <f aca="false">G5578+H5578</f>
        <v>18000</v>
      </c>
      <c r="J5578" s="29" t="n">
        <f aca="false">J5577+I5578</f>
        <v>1874500.00000001</v>
      </c>
    </row>
    <row r="5579" customFormat="false" ht="15" hidden="false" customHeight="false" outlineLevel="0" collapsed="false">
      <c r="A5579" s="26" t="n">
        <v>45610</v>
      </c>
      <c r="B5579" s="27" t="n">
        <v>68.99</v>
      </c>
      <c r="C5579" s="27" t="n">
        <v>73.39</v>
      </c>
      <c r="D5579" s="28" t="n">
        <f aca="false">B5579-B5578</f>
        <v>0.22999999999999</v>
      </c>
      <c r="E5579" s="28" t="n">
        <f aca="false">C5579-C5578</f>
        <v>0.530000000000001</v>
      </c>
      <c r="F5579" s="29" t="n">
        <f aca="false">Inputs!$B$5*B5579+Inputs!$B$6*C5579</f>
        <v>3229500</v>
      </c>
      <c r="G5579" s="29" t="n">
        <f aca="false">Inputs!$B$5*D5579</f>
        <v>22999.999999999</v>
      </c>
      <c r="H5579" s="29" t="n">
        <f aca="false">Inputs!$B$6*E5579</f>
        <v>-26500.0000000001</v>
      </c>
      <c r="I5579" s="29" t="n">
        <f aca="false">G5579+H5579</f>
        <v>-3500.00000000108</v>
      </c>
      <c r="J5579" s="29" t="n">
        <f aca="false">J5578+I5579</f>
        <v>1871000</v>
      </c>
    </row>
    <row r="5580" customFormat="false" ht="15" hidden="false" customHeight="false" outlineLevel="0" collapsed="false">
      <c r="A5580" s="26" t="n">
        <v>45611</v>
      </c>
      <c r="B5580" s="27" t="n">
        <v>67.33</v>
      </c>
      <c r="C5580" s="27" t="n">
        <v>73.45</v>
      </c>
      <c r="D5580" s="28" t="n">
        <f aca="false">B5580-B5579</f>
        <v>-1.66</v>
      </c>
      <c r="E5580" s="28" t="n">
        <f aca="false">C5580-C5579</f>
        <v>0.0600000000000023</v>
      </c>
      <c r="F5580" s="29" t="n">
        <f aca="false">Inputs!$B$5*B5580+Inputs!$B$6*C5580</f>
        <v>3060500</v>
      </c>
      <c r="G5580" s="29" t="n">
        <f aca="false">Inputs!$B$5*D5580</f>
        <v>-166000</v>
      </c>
      <c r="H5580" s="29" t="n">
        <f aca="false">Inputs!$B$6*E5580</f>
        <v>-3000.00000000011</v>
      </c>
      <c r="I5580" s="29" t="n">
        <f aca="false">G5580+H5580</f>
        <v>-169000</v>
      </c>
      <c r="J5580" s="29" t="n">
        <f aca="false">J5579+I5580</f>
        <v>1702000.00000001</v>
      </c>
    </row>
    <row r="5581" customFormat="false" ht="15" hidden="false" customHeight="false" outlineLevel="0" collapsed="false">
      <c r="A5581" s="26" t="n">
        <v>45614</v>
      </c>
      <c r="B5581" s="27" t="n">
        <v>69.46</v>
      </c>
      <c r="C5581" s="27" t="n">
        <v>74.35</v>
      </c>
      <c r="D5581" s="28" t="n">
        <f aca="false">B5581-B5580</f>
        <v>2.13</v>
      </c>
      <c r="E5581" s="28" t="n">
        <f aca="false">C5581-C5580</f>
        <v>0.899999999999992</v>
      </c>
      <c r="F5581" s="29" t="n">
        <f aca="false">Inputs!$B$5*B5581+Inputs!$B$6*C5581</f>
        <v>3228500</v>
      </c>
      <c r="G5581" s="29" t="n">
        <f aca="false">Inputs!$B$5*D5581</f>
        <v>213000</v>
      </c>
      <c r="H5581" s="29" t="n">
        <f aca="false">Inputs!$B$6*E5581</f>
        <v>-44999.9999999996</v>
      </c>
      <c r="I5581" s="29" t="n">
        <f aca="false">G5581+H5581</f>
        <v>168000</v>
      </c>
      <c r="J5581" s="29" t="n">
        <f aca="false">J5580+I5581</f>
        <v>1870000.00000001</v>
      </c>
    </row>
    <row r="5582" customFormat="false" ht="15" hidden="false" customHeight="false" outlineLevel="0" collapsed="false">
      <c r="A5582" s="26" t="n">
        <v>45615</v>
      </c>
      <c r="B5582" s="27" t="n">
        <v>69.75</v>
      </c>
      <c r="C5582" s="27" t="n">
        <v>74.32</v>
      </c>
      <c r="D5582" s="28" t="n">
        <f aca="false">B5582-B5581</f>
        <v>0.290000000000006</v>
      </c>
      <c r="E5582" s="28" t="n">
        <f aca="false">C5582-C5581</f>
        <v>-0.0300000000000011</v>
      </c>
      <c r="F5582" s="29" t="n">
        <f aca="false">Inputs!$B$5*B5582+Inputs!$B$6*C5582</f>
        <v>3259000</v>
      </c>
      <c r="G5582" s="29" t="n">
        <f aca="false">Inputs!$B$5*D5582</f>
        <v>29000.0000000006</v>
      </c>
      <c r="H5582" s="29" t="n">
        <f aca="false">Inputs!$B$6*E5582</f>
        <v>1500.00000000006</v>
      </c>
      <c r="I5582" s="29" t="n">
        <f aca="false">G5582+H5582</f>
        <v>30500.0000000007</v>
      </c>
      <c r="J5582" s="29" t="n">
        <f aca="false">J5581+I5582</f>
        <v>1900500.00000001</v>
      </c>
    </row>
    <row r="5583" customFormat="false" ht="15" hidden="false" customHeight="false" outlineLevel="0" collapsed="false">
      <c r="A5583" s="26" t="n">
        <v>45616</v>
      </c>
      <c r="B5583" s="27" t="n">
        <v>69.25</v>
      </c>
      <c r="C5583" s="27" t="n">
        <v>74.33</v>
      </c>
      <c r="D5583" s="28" t="n">
        <f aca="false">B5583-B5582</f>
        <v>-0.5</v>
      </c>
      <c r="E5583" s="28" t="n">
        <f aca="false">C5583-C5582</f>
        <v>0.0100000000000051</v>
      </c>
      <c r="F5583" s="29" t="n">
        <f aca="false">Inputs!$B$5*B5583+Inputs!$B$6*C5583</f>
        <v>3208500</v>
      </c>
      <c r="G5583" s="29" t="n">
        <f aca="false">Inputs!$B$5*D5583</f>
        <v>-50000</v>
      </c>
      <c r="H5583" s="29" t="n">
        <f aca="false">Inputs!$B$6*E5583</f>
        <v>-500.000000000256</v>
      </c>
      <c r="I5583" s="29" t="n">
        <f aca="false">G5583+H5583</f>
        <v>-50500.0000000003</v>
      </c>
      <c r="J5583" s="29" t="n">
        <f aca="false">J5582+I5583</f>
        <v>1850000.00000001</v>
      </c>
    </row>
    <row r="5584" customFormat="false" ht="15" hidden="false" customHeight="false" outlineLevel="0" collapsed="false">
      <c r="A5584" s="26" t="n">
        <v>45617</v>
      </c>
      <c r="B5584" s="27" t="n">
        <v>70.39</v>
      </c>
      <c r="C5584" s="27" t="n">
        <v>75.09</v>
      </c>
      <c r="D5584" s="28" t="n">
        <f aca="false">B5584-B5583</f>
        <v>1.14</v>
      </c>
      <c r="E5584" s="28" t="n">
        <f aca="false">C5584-C5583</f>
        <v>0.760000000000005</v>
      </c>
      <c r="F5584" s="29" t="n">
        <f aca="false">Inputs!$B$5*B5584+Inputs!$B$6*C5584</f>
        <v>3284500</v>
      </c>
      <c r="G5584" s="29" t="n">
        <f aca="false">Inputs!$B$5*D5584</f>
        <v>114000</v>
      </c>
      <c r="H5584" s="29" t="n">
        <f aca="false">Inputs!$B$6*E5584</f>
        <v>-38000.0000000003</v>
      </c>
      <c r="I5584" s="29" t="n">
        <f aca="false">G5584+H5584</f>
        <v>75999.9999999998</v>
      </c>
      <c r="J5584" s="29" t="n">
        <f aca="false">J5583+I5584</f>
        <v>1926000.00000001</v>
      </c>
    </row>
    <row r="5585" customFormat="false" ht="15" hidden="false" customHeight="false" outlineLevel="0" collapsed="false">
      <c r="A5585" s="26" t="n">
        <v>45618</v>
      </c>
      <c r="B5585" s="27" t="n">
        <v>71.68</v>
      </c>
      <c r="C5585" s="27" t="n">
        <v>76.1</v>
      </c>
      <c r="D5585" s="28" t="n">
        <f aca="false">B5585-B5584</f>
        <v>1.29000000000001</v>
      </c>
      <c r="E5585" s="28" t="n">
        <f aca="false">C5585-C5584</f>
        <v>1.00999999999999</v>
      </c>
      <c r="F5585" s="29" t="n">
        <f aca="false">Inputs!$B$5*B5585+Inputs!$B$6*C5585</f>
        <v>3363000</v>
      </c>
      <c r="G5585" s="29" t="n">
        <f aca="false">Inputs!$B$5*D5585</f>
        <v>129000.000000001</v>
      </c>
      <c r="H5585" s="29" t="n">
        <f aca="false">Inputs!$B$6*E5585</f>
        <v>-50499.9999999996</v>
      </c>
      <c r="I5585" s="29" t="n">
        <f aca="false">G5585+H5585</f>
        <v>78500.0000000011</v>
      </c>
      <c r="J5585" s="29" t="n">
        <f aca="false">J5584+I5585</f>
        <v>2004500.00000001</v>
      </c>
    </row>
    <row r="5586" customFormat="false" ht="15" hidden="false" customHeight="false" outlineLevel="0" collapsed="false">
      <c r="A5586" s="26" t="n">
        <v>45621</v>
      </c>
      <c r="B5586" s="27" t="n">
        <v>69.41</v>
      </c>
      <c r="C5586" s="27" t="n">
        <v>74.27</v>
      </c>
      <c r="D5586" s="28" t="n">
        <f aca="false">B5586-B5585</f>
        <v>-2.27000000000001</v>
      </c>
      <c r="E5586" s="28" t="n">
        <f aca="false">C5586-C5585</f>
        <v>-1.83</v>
      </c>
      <c r="F5586" s="29" t="n">
        <f aca="false">Inputs!$B$5*B5586+Inputs!$B$6*C5586</f>
        <v>3227500</v>
      </c>
      <c r="G5586" s="29" t="n">
        <f aca="false">Inputs!$B$5*D5586</f>
        <v>-227000.000000001</v>
      </c>
      <c r="H5586" s="29" t="n">
        <f aca="false">Inputs!$B$6*E5586</f>
        <v>91499.9999999999</v>
      </c>
      <c r="I5586" s="29" t="n">
        <f aca="false">G5586+H5586</f>
        <v>-135500.000000001</v>
      </c>
      <c r="J5586" s="29" t="n">
        <f aca="false">J5585+I5586</f>
        <v>1869000.00000001</v>
      </c>
    </row>
    <row r="5587" customFormat="false" ht="15" hidden="false" customHeight="false" outlineLevel="0" collapsed="false">
      <c r="A5587" s="26" t="n">
        <v>45622</v>
      </c>
      <c r="B5587" s="27" t="n">
        <v>69.05</v>
      </c>
      <c r="C5587" s="27" t="n">
        <v>74.56</v>
      </c>
      <c r="D5587" s="28" t="n">
        <f aca="false">B5587-B5586</f>
        <v>-0.359999999999999</v>
      </c>
      <c r="E5587" s="28" t="n">
        <f aca="false">C5587-C5586</f>
        <v>0.290000000000006</v>
      </c>
      <c r="F5587" s="29" t="n">
        <f aca="false">Inputs!$B$5*B5587+Inputs!$B$6*C5587</f>
        <v>3177000</v>
      </c>
      <c r="G5587" s="29" t="n">
        <f aca="false">Inputs!$B$5*D5587</f>
        <v>-35999.9999999999</v>
      </c>
      <c r="H5587" s="29" t="n">
        <f aca="false">Inputs!$B$6*E5587</f>
        <v>-14500.0000000003</v>
      </c>
      <c r="I5587" s="29" t="n">
        <f aca="false">G5587+H5587</f>
        <v>-50500.0000000003</v>
      </c>
      <c r="J5587" s="29" t="n">
        <f aca="false">J5586+I5587</f>
        <v>1818500.00000001</v>
      </c>
    </row>
    <row r="5588" customFormat="false" ht="15" hidden="false" customHeight="false" outlineLevel="0" collapsed="false">
      <c r="A5588" s="26" t="n">
        <v>45623</v>
      </c>
      <c r="B5588" s="27" t="n">
        <v>69.03</v>
      </c>
      <c r="C5588" s="27" t="n">
        <v>73.91</v>
      </c>
      <c r="D5588" s="28" t="n">
        <f aca="false">B5588-B5587</f>
        <v>-0.019999999999996</v>
      </c>
      <c r="E5588" s="28" t="n">
        <f aca="false">C5588-C5587</f>
        <v>-0.650000000000006</v>
      </c>
      <c r="F5588" s="29" t="n">
        <f aca="false">Inputs!$B$5*B5588+Inputs!$B$6*C5588</f>
        <v>3207500</v>
      </c>
      <c r="G5588" s="29" t="n">
        <f aca="false">Inputs!$B$5*D5588</f>
        <v>-1999.9999999996</v>
      </c>
      <c r="H5588" s="29" t="n">
        <f aca="false">Inputs!$B$6*E5588</f>
        <v>32500.0000000003</v>
      </c>
      <c r="I5588" s="29" t="n">
        <f aca="false">G5588+H5588</f>
        <v>30500.0000000007</v>
      </c>
      <c r="J5588" s="29" t="n">
        <f aca="false">J5587+I5588</f>
        <v>1849000.00000001</v>
      </c>
    </row>
    <row r="5589" customFormat="false" ht="15" hidden="false" customHeight="false" outlineLevel="0" collapsed="false">
      <c r="A5589" s="26" t="n">
        <v>45625</v>
      </c>
      <c r="B5589" s="27" t="n">
        <v>68.26</v>
      </c>
      <c r="C5589" s="27" t="n">
        <v>74.16</v>
      </c>
      <c r="D5589" s="28" t="n">
        <f aca="false">B5589-B5588</f>
        <v>-0.769999999999996</v>
      </c>
      <c r="E5589" s="28" t="n">
        <f aca="false">C5589-C5588</f>
        <v>0.25</v>
      </c>
      <c r="F5589" s="29" t="n">
        <f aca="false">Inputs!$B$5*B5589+Inputs!$B$6*C5589</f>
        <v>3118000</v>
      </c>
      <c r="G5589" s="29" t="n">
        <f aca="false">Inputs!$B$5*D5589</f>
        <v>-76999.9999999996</v>
      </c>
      <c r="H5589" s="29" t="n">
        <f aca="false">Inputs!$B$6*E5589</f>
        <v>-12500</v>
      </c>
      <c r="I5589" s="29" t="n">
        <f aca="false">G5589+H5589</f>
        <v>-89499.9999999996</v>
      </c>
      <c r="J5589" s="29" t="n">
        <f aca="false">J5588+I5589</f>
        <v>1759500.00000001</v>
      </c>
    </row>
    <row r="5590" customFormat="false" ht="15" hidden="false" customHeight="false" outlineLevel="0" collapsed="false">
      <c r="A5590" s="26" t="n">
        <v>45628</v>
      </c>
      <c r="B5590" s="27" t="n">
        <v>68.35</v>
      </c>
      <c r="C5590" s="27" t="n">
        <v>72.81</v>
      </c>
      <c r="D5590" s="28" t="n">
        <f aca="false">B5590-B5589</f>
        <v>0.0899999999999892</v>
      </c>
      <c r="E5590" s="28" t="n">
        <f aca="false">C5590-C5589</f>
        <v>-1.34999999999999</v>
      </c>
      <c r="F5590" s="29" t="n">
        <f aca="false">Inputs!$B$5*B5590+Inputs!$B$6*C5590</f>
        <v>3194500</v>
      </c>
      <c r="G5590" s="29" t="n">
        <f aca="false">Inputs!$B$5*D5590</f>
        <v>8999.99999999892</v>
      </c>
      <c r="H5590" s="29" t="n">
        <f aca="false">Inputs!$B$6*E5590</f>
        <v>67499.9999999997</v>
      </c>
      <c r="I5590" s="29" t="n">
        <f aca="false">G5590+H5590</f>
        <v>76499.9999999986</v>
      </c>
      <c r="J5590" s="29" t="n">
        <f aca="false">J5589+I5590</f>
        <v>1836000</v>
      </c>
    </row>
    <row r="5591" customFormat="false" ht="15" hidden="false" customHeight="false" outlineLevel="0" collapsed="false">
      <c r="A5591" s="26" t="n">
        <v>45629</v>
      </c>
      <c r="B5591" s="27" t="n">
        <v>70.15</v>
      </c>
      <c r="C5591" s="27" t="n">
        <v>74.8</v>
      </c>
      <c r="D5591" s="28" t="n">
        <f aca="false">B5591-B5590</f>
        <v>1.80000000000001</v>
      </c>
      <c r="E5591" s="28" t="n">
        <f aca="false">C5591-C5590</f>
        <v>1.98999999999999</v>
      </c>
      <c r="F5591" s="29" t="n">
        <f aca="false">Inputs!$B$5*B5591+Inputs!$B$6*C5591</f>
        <v>3275000</v>
      </c>
      <c r="G5591" s="29" t="n">
        <f aca="false">Inputs!$B$5*D5591</f>
        <v>180000.000000001</v>
      </c>
      <c r="H5591" s="29" t="n">
        <f aca="false">Inputs!$B$6*E5591</f>
        <v>-99499.9999999997</v>
      </c>
      <c r="I5591" s="29" t="n">
        <f aca="false">G5591+H5591</f>
        <v>80500.0000000014</v>
      </c>
      <c r="J5591" s="29" t="n">
        <f aca="false">J5590+I5591</f>
        <v>1916500.00000001</v>
      </c>
    </row>
    <row r="5592" customFormat="false" ht="15" hidden="false" customHeight="false" outlineLevel="0" collapsed="false">
      <c r="A5592" s="26" t="n">
        <v>45630</v>
      </c>
      <c r="B5592" s="27" t="n">
        <v>68.81</v>
      </c>
      <c r="C5592" s="27" t="n">
        <v>74.68</v>
      </c>
      <c r="D5592" s="28" t="n">
        <f aca="false">B5592-B5591</f>
        <v>-1.34</v>
      </c>
      <c r="E5592" s="28" t="n">
        <f aca="false">C5592-C5591</f>
        <v>-0.11999999999999</v>
      </c>
      <c r="F5592" s="29" t="n">
        <f aca="false">Inputs!$B$5*B5592+Inputs!$B$6*C5592</f>
        <v>3147000</v>
      </c>
      <c r="G5592" s="29" t="n">
        <f aca="false">Inputs!$B$5*D5592</f>
        <v>-134000</v>
      </c>
      <c r="H5592" s="29" t="n">
        <f aca="false">Inputs!$B$6*E5592</f>
        <v>5999.99999999952</v>
      </c>
      <c r="I5592" s="29" t="n">
        <f aca="false">G5592+H5592</f>
        <v>-128000.000000001</v>
      </c>
      <c r="J5592" s="29" t="n">
        <f aca="false">J5591+I5592</f>
        <v>1788500.00000001</v>
      </c>
    </row>
    <row r="5593" customFormat="false" ht="15" hidden="false" customHeight="false" outlineLevel="0" collapsed="false">
      <c r="A5593" s="26" t="n">
        <v>45631</v>
      </c>
      <c r="B5593" s="27" t="n">
        <v>68.58</v>
      </c>
      <c r="C5593" s="27" t="n">
        <v>73.78</v>
      </c>
      <c r="D5593" s="28" t="n">
        <f aca="false">B5593-B5592</f>
        <v>-0.230000000000004</v>
      </c>
      <c r="E5593" s="28" t="n">
        <f aca="false">C5593-C5592</f>
        <v>-0.900000000000006</v>
      </c>
      <c r="F5593" s="29" t="n">
        <f aca="false">Inputs!$B$5*B5593+Inputs!$B$6*C5593</f>
        <v>3169000</v>
      </c>
      <c r="G5593" s="29" t="n">
        <f aca="false">Inputs!$B$5*D5593</f>
        <v>-23000.0000000004</v>
      </c>
      <c r="H5593" s="29" t="n">
        <f aca="false">Inputs!$B$6*E5593</f>
        <v>45000.0000000003</v>
      </c>
      <c r="I5593" s="29" t="n">
        <f aca="false">G5593+H5593</f>
        <v>21999.9999999999</v>
      </c>
      <c r="J5593" s="29" t="n">
        <f aca="false">J5592+I5593</f>
        <v>1810500.00000001</v>
      </c>
    </row>
    <row r="5594" customFormat="false" ht="15" hidden="false" customHeight="false" outlineLevel="0" collapsed="false">
      <c r="A5594" s="26" t="n">
        <v>45632</v>
      </c>
      <c r="B5594" s="27" t="n">
        <v>68.58</v>
      </c>
      <c r="C5594" s="27" t="n">
        <v>73.78</v>
      </c>
      <c r="D5594" s="28" t="n">
        <f aca="false">B5594-B5593</f>
        <v>0</v>
      </c>
      <c r="E5594" s="28" t="n">
        <f aca="false">C5594-C5593</f>
        <v>0</v>
      </c>
      <c r="F5594" s="29" t="n">
        <f aca="false">Inputs!$B$5*B5594+Inputs!$B$6*C5594</f>
        <v>3169000</v>
      </c>
      <c r="G5594" s="29" t="n">
        <f aca="false">Inputs!$B$5*D5594</f>
        <v>0</v>
      </c>
      <c r="H5594" s="29" t="n">
        <f aca="false">Inputs!$B$6*E5594</f>
        <v>-0</v>
      </c>
      <c r="I5594" s="29" t="n">
        <f aca="false">G5594+H5594</f>
        <v>0</v>
      </c>
      <c r="J5594" s="29" t="n">
        <f aca="false">J5593+I5594</f>
        <v>1810500.00000001</v>
      </c>
    </row>
    <row r="5595" customFormat="false" ht="15" hidden="false" customHeight="false" outlineLevel="0" collapsed="false">
      <c r="A5595" s="26" t="n">
        <v>45635</v>
      </c>
      <c r="B5595" s="27" t="n">
        <v>68.65</v>
      </c>
      <c r="C5595" s="27" t="n">
        <v>73.73</v>
      </c>
      <c r="D5595" s="28" t="n">
        <f aca="false">B5595-B5594</f>
        <v>0.0700000000000074</v>
      </c>
      <c r="E5595" s="28" t="n">
        <f aca="false">C5595-C5594</f>
        <v>-0.0499999999999972</v>
      </c>
      <c r="F5595" s="29" t="n">
        <f aca="false">Inputs!$B$5*B5595+Inputs!$B$6*C5595</f>
        <v>3178500</v>
      </c>
      <c r="G5595" s="29" t="n">
        <f aca="false">Inputs!$B$5*D5595</f>
        <v>7000.00000000074</v>
      </c>
      <c r="H5595" s="29" t="n">
        <f aca="false">Inputs!$B$6*E5595</f>
        <v>2499.99999999986</v>
      </c>
      <c r="I5595" s="29" t="n">
        <f aca="false">G5595+H5595</f>
        <v>9500.0000000006</v>
      </c>
      <c r="J5595" s="29" t="n">
        <f aca="false">J5594+I5595</f>
        <v>1820000.00000001</v>
      </c>
    </row>
    <row r="5596" customFormat="false" ht="15" hidden="false" customHeight="false" outlineLevel="0" collapsed="false">
      <c r="A5596" s="26" t="n">
        <v>45636</v>
      </c>
      <c r="B5596" s="27" t="n">
        <v>68.85</v>
      </c>
      <c r="C5596" s="27" t="n">
        <v>73.64</v>
      </c>
      <c r="D5596" s="28" t="n">
        <f aca="false">B5596-B5595</f>
        <v>0.199999999999989</v>
      </c>
      <c r="E5596" s="28" t="n">
        <f aca="false">C5596-C5595</f>
        <v>-0.0900000000000034</v>
      </c>
      <c r="F5596" s="29" t="n">
        <f aca="false">Inputs!$B$5*B5596+Inputs!$B$6*C5596</f>
        <v>3203000</v>
      </c>
      <c r="G5596" s="29" t="n">
        <f aca="false">Inputs!$B$5*D5596</f>
        <v>19999.9999999989</v>
      </c>
      <c r="H5596" s="29" t="n">
        <f aca="false">Inputs!$B$6*E5596</f>
        <v>4500.00000000017</v>
      </c>
      <c r="I5596" s="29" t="n">
        <f aca="false">G5596+H5596</f>
        <v>24499.999999999</v>
      </c>
      <c r="J5596" s="29" t="n">
        <f aca="false">J5595+I5596</f>
        <v>1844500.00000001</v>
      </c>
    </row>
    <row r="5597" customFormat="false" ht="15" hidden="false" customHeight="false" outlineLevel="0" collapsed="false">
      <c r="A5597" s="26" t="n">
        <v>45637</v>
      </c>
      <c r="B5597" s="27" t="n">
        <v>70.57</v>
      </c>
      <c r="C5597" s="27" t="n">
        <v>74.38</v>
      </c>
      <c r="D5597" s="28" t="n">
        <f aca="false">B5597-B5596</f>
        <v>1.72</v>
      </c>
      <c r="E5597" s="28" t="n">
        <f aca="false">C5597-C5596</f>
        <v>0.739999999999995</v>
      </c>
      <c r="F5597" s="29" t="n">
        <f aca="false">Inputs!$B$5*B5597+Inputs!$B$6*C5597</f>
        <v>3338000</v>
      </c>
      <c r="G5597" s="29" t="n">
        <f aca="false">Inputs!$B$5*D5597</f>
        <v>172000</v>
      </c>
      <c r="H5597" s="29" t="n">
        <f aca="false">Inputs!$B$6*E5597</f>
        <v>-36999.9999999997</v>
      </c>
      <c r="I5597" s="29" t="n">
        <f aca="false">G5597+H5597</f>
        <v>135000</v>
      </c>
      <c r="J5597" s="29" t="n">
        <f aca="false">J5596+I5597</f>
        <v>1979500.00000001</v>
      </c>
    </row>
    <row r="5598" customFormat="false" ht="15" hidden="false" customHeight="false" outlineLevel="0" collapsed="false">
      <c r="A5598" s="26" t="n">
        <v>45638</v>
      </c>
      <c r="B5598" s="27" t="n">
        <v>70.25</v>
      </c>
      <c r="C5598" s="27" t="n">
        <v>73.52</v>
      </c>
      <c r="D5598" s="28" t="n">
        <f aca="false">B5598-B5597</f>
        <v>-0.319999999999993</v>
      </c>
      <c r="E5598" s="28" t="n">
        <f aca="false">C5598-C5597</f>
        <v>-0.859999999999999</v>
      </c>
      <c r="F5598" s="29" t="n">
        <f aca="false">Inputs!$B$5*B5598+Inputs!$B$6*C5598</f>
        <v>3349000</v>
      </c>
      <c r="G5598" s="29" t="n">
        <f aca="false">Inputs!$B$5*D5598</f>
        <v>-31999.9999999993</v>
      </c>
      <c r="H5598" s="29" t="n">
        <f aca="false">Inputs!$B$6*E5598</f>
        <v>43000</v>
      </c>
      <c r="I5598" s="29" t="n">
        <f aca="false">G5598+H5598</f>
        <v>11000.0000000007</v>
      </c>
      <c r="J5598" s="29" t="n">
        <f aca="false">J5597+I5598</f>
        <v>1990500.00000001</v>
      </c>
    </row>
    <row r="5599" customFormat="false" ht="15" hidden="false" customHeight="false" outlineLevel="0" collapsed="false">
      <c r="A5599" s="26" t="n">
        <v>45639</v>
      </c>
      <c r="B5599" s="27" t="n">
        <v>71.54</v>
      </c>
      <c r="C5599" s="27" t="n">
        <v>74.89</v>
      </c>
      <c r="D5599" s="28" t="n">
        <f aca="false">B5599-B5598</f>
        <v>1.29000000000001</v>
      </c>
      <c r="E5599" s="28" t="n">
        <f aca="false">C5599-C5598</f>
        <v>1.37</v>
      </c>
      <c r="F5599" s="29" t="n">
        <f aca="false">Inputs!$B$5*B5599+Inputs!$B$6*C5599</f>
        <v>3409500</v>
      </c>
      <c r="G5599" s="29" t="n">
        <f aca="false">Inputs!$B$5*D5599</f>
        <v>129000.000000001</v>
      </c>
      <c r="H5599" s="29" t="n">
        <f aca="false">Inputs!$B$6*E5599</f>
        <v>-68500.0000000002</v>
      </c>
      <c r="I5599" s="29" t="n">
        <f aca="false">G5599+H5599</f>
        <v>60500.0000000004</v>
      </c>
      <c r="J5599" s="29" t="n">
        <f aca="false">J5598+I5599</f>
        <v>2051000.00000001</v>
      </c>
    </row>
    <row r="5600" customFormat="false" ht="15" hidden="false" customHeight="false" outlineLevel="0" collapsed="false">
      <c r="A5600" s="26" t="n">
        <v>45642</v>
      </c>
      <c r="B5600" s="27" t="n">
        <v>71.03</v>
      </c>
      <c r="C5600" s="27" t="n">
        <v>74.3</v>
      </c>
      <c r="D5600" s="28" t="n">
        <f aca="false">B5600-B5599</f>
        <v>-0.510000000000005</v>
      </c>
      <c r="E5600" s="28" t="n">
        <f aca="false">C5600-C5599</f>
        <v>-0.590000000000003</v>
      </c>
      <c r="F5600" s="29" t="n">
        <f aca="false">Inputs!$B$5*B5600+Inputs!$B$6*C5600</f>
        <v>3388000</v>
      </c>
      <c r="G5600" s="29" t="n">
        <f aca="false">Inputs!$B$5*D5600</f>
        <v>-51000.0000000005</v>
      </c>
      <c r="H5600" s="29" t="n">
        <f aca="false">Inputs!$B$6*E5600</f>
        <v>29500.0000000002</v>
      </c>
      <c r="I5600" s="29" t="n">
        <f aca="false">G5600+H5600</f>
        <v>-21500.0000000003</v>
      </c>
      <c r="J5600" s="29" t="n">
        <f aca="false">J5599+I5600</f>
        <v>2029500.00000001</v>
      </c>
    </row>
    <row r="5601" customFormat="false" ht="15" hidden="false" customHeight="false" outlineLevel="0" collapsed="false">
      <c r="A5601" s="26" t="n">
        <v>45643</v>
      </c>
      <c r="B5601" s="27" t="n">
        <v>70.31</v>
      </c>
      <c r="C5601" s="27" t="n">
        <v>73.16</v>
      </c>
      <c r="D5601" s="28" t="n">
        <f aca="false">B5601-B5600</f>
        <v>-0.719999999999999</v>
      </c>
      <c r="E5601" s="28" t="n">
        <f aca="false">C5601-C5600</f>
        <v>-1.14</v>
      </c>
      <c r="F5601" s="29" t="n">
        <f aca="false">Inputs!$B$5*B5601+Inputs!$B$6*C5601</f>
        <v>3373000</v>
      </c>
      <c r="G5601" s="29" t="n">
        <f aca="false">Inputs!$B$5*D5601</f>
        <v>-71999.9999999999</v>
      </c>
      <c r="H5601" s="29" t="n">
        <f aca="false">Inputs!$B$6*E5601</f>
        <v>57000</v>
      </c>
      <c r="I5601" s="29" t="n">
        <f aca="false">G5601+H5601</f>
        <v>-14999.9999999999</v>
      </c>
      <c r="J5601" s="29" t="n">
        <f aca="false">J5600+I5601</f>
        <v>2014500.00000001</v>
      </c>
    </row>
    <row r="5602" customFormat="false" ht="15" hidden="false" customHeight="false" outlineLevel="0" collapsed="false">
      <c r="A5602" s="26" t="n">
        <v>45644</v>
      </c>
      <c r="B5602" s="27" t="n">
        <v>70.8</v>
      </c>
      <c r="C5602" s="27" t="n">
        <v>74.57</v>
      </c>
      <c r="D5602" s="28" t="n">
        <f aca="false">B5602-B5601</f>
        <v>0.489999999999995</v>
      </c>
      <c r="E5602" s="28" t="n">
        <f aca="false">C5602-C5601</f>
        <v>1.41</v>
      </c>
      <c r="F5602" s="29" t="n">
        <f aca="false">Inputs!$B$5*B5602+Inputs!$B$6*C5602</f>
        <v>3351500</v>
      </c>
      <c r="G5602" s="29" t="n">
        <f aca="false">Inputs!$B$5*D5602</f>
        <v>48999.9999999995</v>
      </c>
      <c r="H5602" s="29" t="n">
        <f aca="false">Inputs!$B$6*E5602</f>
        <v>-70499.9999999998</v>
      </c>
      <c r="I5602" s="29" t="n">
        <f aca="false">G5602+H5602</f>
        <v>-21500.0000000003</v>
      </c>
      <c r="J5602" s="29" t="n">
        <f aca="false">J5601+I5602</f>
        <v>1993000.00000001</v>
      </c>
    </row>
    <row r="5603" customFormat="false" ht="15" hidden="false" customHeight="false" outlineLevel="0" collapsed="false">
      <c r="A5603" s="26" t="n">
        <v>45645</v>
      </c>
      <c r="B5603" s="27" t="n">
        <v>70.1</v>
      </c>
      <c r="C5603" s="27" t="n">
        <v>73.75</v>
      </c>
      <c r="D5603" s="28" t="n">
        <f aca="false">B5603-B5602</f>
        <v>-0.700000000000003</v>
      </c>
      <c r="E5603" s="28" t="n">
        <f aca="false">C5603-C5602</f>
        <v>-0.819999999999993</v>
      </c>
      <c r="F5603" s="29" t="n">
        <f aca="false">Inputs!$B$5*B5603+Inputs!$B$6*C5603</f>
        <v>3322500</v>
      </c>
      <c r="G5603" s="29" t="n">
        <f aca="false">Inputs!$B$5*D5603</f>
        <v>-70000.0000000003</v>
      </c>
      <c r="H5603" s="29" t="n">
        <f aca="false">Inputs!$B$6*E5603</f>
        <v>40999.9999999997</v>
      </c>
      <c r="I5603" s="29" t="n">
        <f aca="false">G5603+H5603</f>
        <v>-29000.0000000006</v>
      </c>
      <c r="J5603" s="29" t="n">
        <f aca="false">J5602+I5603</f>
        <v>1964000.00000001</v>
      </c>
    </row>
    <row r="5604" customFormat="false" ht="15" hidden="false" customHeight="false" outlineLevel="0" collapsed="false">
      <c r="A5604" s="26" t="n">
        <v>45646</v>
      </c>
      <c r="B5604" s="27" t="n">
        <v>69.71</v>
      </c>
      <c r="C5604" s="27" t="n">
        <v>73.19</v>
      </c>
      <c r="D5604" s="28" t="n">
        <f aca="false">B5604-B5603</f>
        <v>-0.390000000000001</v>
      </c>
      <c r="E5604" s="28" t="n">
        <f aca="false">C5604-C5603</f>
        <v>-0.560000000000002</v>
      </c>
      <c r="F5604" s="29" t="n">
        <f aca="false">Inputs!$B$5*B5604+Inputs!$B$6*C5604</f>
        <v>3311500</v>
      </c>
      <c r="G5604" s="29" t="n">
        <f aca="false">Inputs!$B$5*D5604</f>
        <v>-39000.0000000001</v>
      </c>
      <c r="H5604" s="29" t="n">
        <f aca="false">Inputs!$B$6*E5604</f>
        <v>28000.0000000001</v>
      </c>
      <c r="I5604" s="29" t="n">
        <f aca="false">G5604+H5604</f>
        <v>-10999.9999999999</v>
      </c>
      <c r="J5604" s="29" t="n">
        <f aca="false">J5603+I5604</f>
        <v>1953000.00000001</v>
      </c>
    </row>
    <row r="5605" customFormat="false" ht="15" hidden="false" customHeight="false" outlineLevel="0" collapsed="false">
      <c r="A5605" s="26" t="n">
        <v>45649</v>
      </c>
      <c r="B5605" s="27" t="n">
        <v>69.5</v>
      </c>
      <c r="C5605" s="27" t="n">
        <v>72.12</v>
      </c>
      <c r="D5605" s="28" t="n">
        <f aca="false">B5605-B5604</f>
        <v>-0.209999999999994</v>
      </c>
      <c r="E5605" s="28" t="n">
        <f aca="false">C5605-C5604</f>
        <v>-1.06999999999999</v>
      </c>
      <c r="F5605" s="29" t="n">
        <f aca="false">Inputs!$B$5*B5605+Inputs!$B$6*C5605</f>
        <v>3344000</v>
      </c>
      <c r="G5605" s="29" t="n">
        <f aca="false">Inputs!$B$5*D5605</f>
        <v>-20999.9999999994</v>
      </c>
      <c r="H5605" s="29" t="n">
        <f aca="false">Inputs!$B$6*E5605</f>
        <v>53499.9999999997</v>
      </c>
      <c r="I5605" s="29" t="n">
        <f aca="false">G5605+H5605</f>
        <v>32500.0000000003</v>
      </c>
      <c r="J5605" s="29" t="n">
        <f aca="false">J5604+I5605</f>
        <v>1985500.00000001</v>
      </c>
    </row>
    <row r="5606" customFormat="false" ht="15" hidden="false" customHeight="false" outlineLevel="0" collapsed="false">
      <c r="A5606" s="26" t="n">
        <v>45650</v>
      </c>
      <c r="B5606" s="27" t="n">
        <v>70.87</v>
      </c>
      <c r="C5606" s="27" t="n">
        <v>73.5</v>
      </c>
      <c r="D5606" s="28" t="n">
        <f aca="false">B5606-B5605</f>
        <v>1.37</v>
      </c>
      <c r="E5606" s="28" t="n">
        <f aca="false">C5606-C5605</f>
        <v>1.38</v>
      </c>
      <c r="F5606" s="29" t="n">
        <f aca="false">Inputs!$B$5*B5606+Inputs!$B$6*C5606</f>
        <v>3412000</v>
      </c>
      <c r="G5606" s="29" t="n">
        <f aca="false">Inputs!$B$5*D5606</f>
        <v>137000</v>
      </c>
      <c r="H5606" s="29" t="n">
        <f aca="false">Inputs!$B$6*E5606</f>
        <v>-68999.9999999998</v>
      </c>
      <c r="I5606" s="29" t="n">
        <f aca="false">G5606+H5606</f>
        <v>68000.0000000007</v>
      </c>
      <c r="J5606" s="29" t="n">
        <f aca="false">J5605+I5606</f>
        <v>2053500.00000001</v>
      </c>
    </row>
    <row r="5607" customFormat="false" ht="15" hidden="false" customHeight="false" outlineLevel="0" collapsed="false">
      <c r="A5607" s="26" t="n">
        <v>45653</v>
      </c>
      <c r="B5607" s="27" t="n">
        <v>71.28</v>
      </c>
      <c r="C5607" s="27" t="n">
        <v>73.77</v>
      </c>
      <c r="D5607" s="28" t="n">
        <f aca="false">B5607-B5606</f>
        <v>0.409999999999997</v>
      </c>
      <c r="E5607" s="28" t="n">
        <f aca="false">C5607-C5606</f>
        <v>0.269999999999996</v>
      </c>
      <c r="F5607" s="29" t="n">
        <f aca="false">Inputs!$B$5*B5607+Inputs!$B$6*C5607</f>
        <v>3439500</v>
      </c>
      <c r="G5607" s="29" t="n">
        <f aca="false">Inputs!$B$5*D5607</f>
        <v>40999.9999999997</v>
      </c>
      <c r="H5607" s="29" t="n">
        <f aca="false">Inputs!$B$6*E5607</f>
        <v>-13499.9999999998</v>
      </c>
      <c r="I5607" s="29" t="n">
        <f aca="false">G5607+H5607</f>
        <v>27499.9999999999</v>
      </c>
      <c r="J5607" s="29" t="n">
        <f aca="false">J5606+I5607</f>
        <v>2081000.00000001</v>
      </c>
    </row>
    <row r="5608" customFormat="false" ht="15" hidden="false" customHeight="false" outlineLevel="0" collapsed="false">
      <c r="A5608" s="26" t="n">
        <v>45656</v>
      </c>
      <c r="B5608" s="27" t="n">
        <v>71.73</v>
      </c>
      <c r="C5608" s="27" t="n">
        <v>74.24</v>
      </c>
      <c r="D5608" s="28" t="n">
        <f aca="false">B5608-B5607</f>
        <v>0.450000000000003</v>
      </c>
      <c r="E5608" s="28" t="n">
        <f aca="false">C5608-C5607</f>
        <v>0.469999999999999</v>
      </c>
      <c r="F5608" s="29" t="n">
        <f aca="false">Inputs!$B$5*B5608+Inputs!$B$6*C5608</f>
        <v>3461000</v>
      </c>
      <c r="G5608" s="29" t="n">
        <f aca="false">Inputs!$B$5*D5608</f>
        <v>45000.0000000003</v>
      </c>
      <c r="H5608" s="29" t="n">
        <f aca="false">Inputs!$B$6*E5608</f>
        <v>-23499.9999999999</v>
      </c>
      <c r="I5608" s="29" t="n">
        <f aca="false">G5608+H5608</f>
        <v>21500.0000000003</v>
      </c>
      <c r="J5608" s="29" t="n">
        <f aca="false">J5607+I5608</f>
        <v>2102500.00000001</v>
      </c>
    </row>
    <row r="5609" customFormat="false" ht="15" hidden="false" customHeight="false" outlineLevel="0" collapsed="false">
      <c r="A5609" s="26" t="n">
        <v>45657</v>
      </c>
      <c r="B5609" s="27" t="n">
        <v>72.44</v>
      </c>
      <c r="C5609" s="27" t="n">
        <v>74.58</v>
      </c>
      <c r="D5609" s="28" t="n">
        <f aca="false">B5609-B5608</f>
        <v>0.709999999999994</v>
      </c>
      <c r="E5609" s="28" t="n">
        <f aca="false">C5609-C5608</f>
        <v>0.340000000000003</v>
      </c>
      <c r="F5609" s="29" t="n">
        <f aca="false">Inputs!$B$5*B5609+Inputs!$B$6*C5609</f>
        <v>3515000</v>
      </c>
      <c r="G5609" s="29" t="n">
        <f aca="false">Inputs!$B$5*D5609</f>
        <v>70999.9999999994</v>
      </c>
      <c r="H5609" s="29" t="n">
        <f aca="false">Inputs!$B$6*E5609</f>
        <v>-17000.0000000002</v>
      </c>
      <c r="I5609" s="29" t="n">
        <f aca="false">G5609+H5609</f>
        <v>53999.9999999992</v>
      </c>
      <c r="J5609" s="29" t="n">
        <f aca="false">J5608+I5609</f>
        <v>2156500.00000001</v>
      </c>
    </row>
    <row r="5610" customFormat="false" ht="15" hidden="false" customHeight="false" outlineLevel="0" collapsed="false">
      <c r="A5610" s="26" t="n">
        <v>45659</v>
      </c>
      <c r="B5610" s="27" t="n">
        <v>73.79</v>
      </c>
      <c r="C5610" s="27" t="n">
        <v>76.14</v>
      </c>
      <c r="D5610" s="28" t="n">
        <f aca="false">B5610-B5609</f>
        <v>1.35000000000001</v>
      </c>
      <c r="E5610" s="28" t="n">
        <f aca="false">C5610-C5609</f>
        <v>1.56</v>
      </c>
      <c r="F5610" s="29" t="n">
        <f aca="false">Inputs!$B$5*B5610+Inputs!$B$6*C5610</f>
        <v>3572000</v>
      </c>
      <c r="G5610" s="29" t="n">
        <f aca="false">Inputs!$B$5*D5610</f>
        <v>135000.000000001</v>
      </c>
      <c r="H5610" s="29" t="n">
        <f aca="false">Inputs!$B$6*E5610</f>
        <v>-78000.0000000001</v>
      </c>
      <c r="I5610" s="29" t="n">
        <f aca="false">G5610+H5610</f>
        <v>57000.0000000007</v>
      </c>
      <c r="J5610" s="29" t="n">
        <f aca="false">J5609+I5610</f>
        <v>2213500.00000001</v>
      </c>
    </row>
    <row r="5611" customFormat="false" ht="15" hidden="false" customHeight="false" outlineLevel="0" collapsed="false">
      <c r="A5611" s="26" t="n">
        <v>45660</v>
      </c>
      <c r="B5611" s="27" t="n">
        <v>74.64</v>
      </c>
      <c r="C5611" s="27" t="n">
        <v>76.72</v>
      </c>
      <c r="D5611" s="28" t="n">
        <f aca="false">B5611-B5610</f>
        <v>0.849999999999994</v>
      </c>
      <c r="E5611" s="28" t="n">
        <f aca="false">C5611-C5610</f>
        <v>0.579999999999998</v>
      </c>
      <c r="F5611" s="29" t="n">
        <f aca="false">Inputs!$B$5*B5611+Inputs!$B$6*C5611</f>
        <v>3628000</v>
      </c>
      <c r="G5611" s="29" t="n">
        <f aca="false">Inputs!$B$5*D5611</f>
        <v>84999.9999999994</v>
      </c>
      <c r="H5611" s="29" t="n">
        <f aca="false">Inputs!$B$6*E5611</f>
        <v>-28999.9999999999</v>
      </c>
      <c r="I5611" s="29" t="n">
        <f aca="false">G5611+H5611</f>
        <v>55999.9999999995</v>
      </c>
      <c r="J5611" s="29" t="n">
        <f aca="false">J5610+I5611</f>
        <v>2269500.00000001</v>
      </c>
    </row>
    <row r="5612" customFormat="false" ht="15" hidden="false" customHeight="false" outlineLevel="0" collapsed="false">
      <c r="A5612" s="26" t="n">
        <v>45663</v>
      </c>
      <c r="B5612" s="27" t="n">
        <v>74.31</v>
      </c>
      <c r="C5612" s="27" t="n">
        <v>77.27</v>
      </c>
      <c r="D5612" s="28" t="n">
        <f aca="false">B5612-B5611</f>
        <v>-0.329999999999998</v>
      </c>
      <c r="E5612" s="28" t="n">
        <f aca="false">C5612-C5611</f>
        <v>0.549999999999997</v>
      </c>
      <c r="F5612" s="29" t="n">
        <f aca="false">Inputs!$B$5*B5612+Inputs!$B$6*C5612</f>
        <v>3567500</v>
      </c>
      <c r="G5612" s="29" t="n">
        <f aca="false">Inputs!$B$5*D5612</f>
        <v>-32999.9999999998</v>
      </c>
      <c r="H5612" s="29" t="n">
        <f aca="false">Inputs!$B$6*E5612</f>
        <v>-27499.9999999999</v>
      </c>
      <c r="I5612" s="29" t="n">
        <f aca="false">G5612+H5612</f>
        <v>-60499.9999999997</v>
      </c>
      <c r="J5612" s="29" t="n">
        <f aca="false">J5611+I5612</f>
        <v>2209000.00000001</v>
      </c>
    </row>
    <row r="5613" customFormat="false" ht="15" hidden="false" customHeight="false" outlineLevel="0" collapsed="false">
      <c r="A5613" s="26" t="n">
        <v>45664</v>
      </c>
      <c r="B5613" s="27" t="n">
        <v>74.99</v>
      </c>
      <c r="C5613" s="27" t="n">
        <v>77.84</v>
      </c>
      <c r="D5613" s="28" t="n">
        <f aca="false">B5613-B5612</f>
        <v>0.679999999999993</v>
      </c>
      <c r="E5613" s="28" t="n">
        <f aca="false">C5613-C5612</f>
        <v>0.570000000000007</v>
      </c>
      <c r="F5613" s="29" t="n">
        <f aca="false">Inputs!$B$5*B5613+Inputs!$B$6*C5613</f>
        <v>3607000</v>
      </c>
      <c r="G5613" s="29" t="n">
        <f aca="false">Inputs!$B$5*D5613</f>
        <v>67999.9999999993</v>
      </c>
      <c r="H5613" s="29" t="n">
        <f aca="false">Inputs!$B$6*E5613</f>
        <v>-28500.0000000004</v>
      </c>
      <c r="I5613" s="29" t="n">
        <f aca="false">G5613+H5613</f>
        <v>39499.9999999989</v>
      </c>
      <c r="J5613" s="29" t="n">
        <f aca="false">J5612+I5613</f>
        <v>2248500.00000001</v>
      </c>
    </row>
    <row r="5614" customFormat="false" ht="15" hidden="false" customHeight="false" outlineLevel="0" collapsed="false">
      <c r="A5614" s="26" t="n">
        <v>45665</v>
      </c>
      <c r="B5614" s="27" t="n">
        <v>73.99</v>
      </c>
      <c r="C5614" s="27" t="n">
        <v>77.37</v>
      </c>
      <c r="D5614" s="28" t="n">
        <f aca="false">B5614-B5613</f>
        <v>-1</v>
      </c>
      <c r="E5614" s="28" t="n">
        <f aca="false">C5614-C5613</f>
        <v>-0.469999999999999</v>
      </c>
      <c r="F5614" s="29" t="n">
        <f aca="false">Inputs!$B$5*B5614+Inputs!$B$6*C5614</f>
        <v>3530500</v>
      </c>
      <c r="G5614" s="29" t="n">
        <f aca="false">Inputs!$B$5*D5614</f>
        <v>-100000</v>
      </c>
      <c r="H5614" s="29" t="n">
        <f aca="false">Inputs!$B$6*E5614</f>
        <v>23499.9999999999</v>
      </c>
      <c r="I5614" s="29" t="n">
        <f aca="false">G5614+H5614</f>
        <v>-76500.0000000001</v>
      </c>
      <c r="J5614" s="29" t="n">
        <f aca="false">J5613+I5614</f>
        <v>2172000.00000001</v>
      </c>
    </row>
    <row r="5615" customFormat="false" ht="15" hidden="false" customHeight="false" outlineLevel="0" collapsed="false">
      <c r="A5615" s="26" t="n">
        <v>45667</v>
      </c>
      <c r="B5615" s="27" t="n">
        <v>77.27</v>
      </c>
      <c r="C5615" s="27" t="n">
        <v>79.76</v>
      </c>
      <c r="D5615" s="28" t="n">
        <f aca="false">B5615-B5614</f>
        <v>3.28</v>
      </c>
      <c r="E5615" s="28" t="n">
        <f aca="false">C5615-C5614</f>
        <v>2.39</v>
      </c>
      <c r="F5615" s="29" t="n">
        <f aca="false">Inputs!$B$5*B5615+Inputs!$B$6*C5615</f>
        <v>3739000</v>
      </c>
      <c r="G5615" s="29" t="n">
        <f aca="false">Inputs!$B$5*D5615</f>
        <v>328000</v>
      </c>
      <c r="H5615" s="29" t="n">
        <f aca="false">Inputs!$B$6*E5615</f>
        <v>-119500</v>
      </c>
      <c r="I5615" s="29" t="n">
        <f aca="false">G5615+H5615</f>
        <v>208500</v>
      </c>
      <c r="J5615" s="29" t="n">
        <f aca="false">J5614+I5615</f>
        <v>2380500.00000001</v>
      </c>
    </row>
    <row r="5616" customFormat="false" ht="15" hidden="false" customHeight="false" outlineLevel="0" collapsed="false">
      <c r="A5616" s="26" t="n">
        <v>45670</v>
      </c>
      <c r="B5616" s="27" t="n">
        <v>79.57</v>
      </c>
      <c r="C5616" s="27" t="n">
        <v>82.69</v>
      </c>
      <c r="D5616" s="28" t="n">
        <f aca="false">B5616-B5615</f>
        <v>2.3</v>
      </c>
      <c r="E5616" s="28" t="n">
        <f aca="false">C5616-C5615</f>
        <v>2.92999999999999</v>
      </c>
      <c r="F5616" s="29" t="n">
        <f aca="false">Inputs!$B$5*B5616+Inputs!$B$6*C5616</f>
        <v>3822500</v>
      </c>
      <c r="G5616" s="29" t="n">
        <f aca="false">Inputs!$B$5*D5616</f>
        <v>230000</v>
      </c>
      <c r="H5616" s="29" t="n">
        <f aca="false">Inputs!$B$6*E5616</f>
        <v>-146500</v>
      </c>
      <c r="I5616" s="29" t="n">
        <f aca="false">G5616+H5616</f>
        <v>83500.0000000001</v>
      </c>
      <c r="J5616" s="29" t="n">
        <f aca="false">J5615+I5616</f>
        <v>2464000.00000001</v>
      </c>
    </row>
    <row r="5617" customFormat="false" ht="15" hidden="false" customHeight="false" outlineLevel="0" collapsed="false">
      <c r="A5617" s="26" t="n">
        <v>45671</v>
      </c>
      <c r="B5617" s="27" t="n">
        <v>78.2</v>
      </c>
      <c r="C5617" s="27" t="n">
        <v>82.39</v>
      </c>
      <c r="D5617" s="28" t="n">
        <f aca="false">B5617-B5616</f>
        <v>-1.36999999999999</v>
      </c>
      <c r="E5617" s="28" t="n">
        <f aca="false">C5617-C5616</f>
        <v>-0.299999999999997</v>
      </c>
      <c r="F5617" s="29" t="n">
        <f aca="false">Inputs!$B$5*B5617+Inputs!$B$6*C5617</f>
        <v>3700500</v>
      </c>
      <c r="G5617" s="29" t="n">
        <f aca="false">Inputs!$B$5*D5617</f>
        <v>-136999.999999999</v>
      </c>
      <c r="H5617" s="29" t="n">
        <f aca="false">Inputs!$B$6*E5617</f>
        <v>14999.9999999999</v>
      </c>
      <c r="I5617" s="29" t="n">
        <f aca="false">G5617+H5617</f>
        <v>-121999.999999999</v>
      </c>
      <c r="J5617" s="29" t="n">
        <f aca="false">J5616+I5617</f>
        <v>2342000.00000001</v>
      </c>
    </row>
    <row r="5618" customFormat="false" ht="15" hidden="false" customHeight="false" outlineLevel="0" collapsed="false">
      <c r="A5618" s="26" t="n">
        <v>45672</v>
      </c>
      <c r="B5618" s="27" t="n">
        <v>80.73</v>
      </c>
      <c r="C5618" s="27" t="n">
        <v>83.48</v>
      </c>
      <c r="D5618" s="28" t="n">
        <f aca="false">B5618-B5617</f>
        <v>2.53</v>
      </c>
      <c r="E5618" s="28" t="n">
        <f aca="false">C5618-C5617</f>
        <v>1.09</v>
      </c>
      <c r="F5618" s="29" t="n">
        <f aca="false">Inputs!$B$5*B5618+Inputs!$B$6*C5618</f>
        <v>3899000</v>
      </c>
      <c r="G5618" s="29" t="n">
        <f aca="false">Inputs!$B$5*D5618</f>
        <v>253000</v>
      </c>
      <c r="H5618" s="29" t="n">
        <f aca="false">Inputs!$B$6*E5618</f>
        <v>-54500.0000000002</v>
      </c>
      <c r="I5618" s="29" t="n">
        <f aca="false">G5618+H5618</f>
        <v>198500</v>
      </c>
      <c r="J5618" s="29" t="n">
        <f aca="false">J5617+I5618</f>
        <v>2540500.00000001</v>
      </c>
    </row>
    <row r="5619" customFormat="false" ht="15" hidden="false" customHeight="false" outlineLevel="0" collapsed="false">
      <c r="A5619" s="26" t="n">
        <v>45673</v>
      </c>
      <c r="B5619" s="27" t="n">
        <v>79.35</v>
      </c>
      <c r="C5619" s="27" t="n">
        <v>82.39</v>
      </c>
      <c r="D5619" s="28" t="n">
        <f aca="false">B5619-B5618</f>
        <v>-1.38000000000001</v>
      </c>
      <c r="E5619" s="28" t="n">
        <f aca="false">C5619-C5618</f>
        <v>-1.09</v>
      </c>
      <c r="F5619" s="29" t="n">
        <f aca="false">Inputs!$B$5*B5619+Inputs!$B$6*C5619</f>
        <v>3815500</v>
      </c>
      <c r="G5619" s="29" t="n">
        <f aca="false">Inputs!$B$5*D5619</f>
        <v>-138000.000000001</v>
      </c>
      <c r="H5619" s="29" t="n">
        <f aca="false">Inputs!$B$6*E5619</f>
        <v>54500.0000000002</v>
      </c>
      <c r="I5619" s="29" t="n">
        <f aca="false">G5619+H5619</f>
        <v>-83500.0000000008</v>
      </c>
      <c r="J5619" s="29" t="n">
        <f aca="false">J5618+I5619</f>
        <v>2457000.00000001</v>
      </c>
    </row>
    <row r="5620" customFormat="false" ht="15" hidden="false" customHeight="false" outlineLevel="0" collapsed="false">
      <c r="A5620" s="26" t="n">
        <v>45674</v>
      </c>
      <c r="B5620" s="27" t="n">
        <v>78.56</v>
      </c>
      <c r="C5620" s="27" t="n">
        <v>83.02</v>
      </c>
      <c r="D5620" s="28" t="n">
        <f aca="false">B5620-B5619</f>
        <v>-0.789999999999992</v>
      </c>
      <c r="E5620" s="28" t="n">
        <f aca="false">C5620-C5619</f>
        <v>0.629999999999996</v>
      </c>
      <c r="F5620" s="29" t="n">
        <f aca="false">Inputs!$B$5*B5620+Inputs!$B$6*C5620</f>
        <v>3705000</v>
      </c>
      <c r="G5620" s="29" t="n">
        <f aca="false">Inputs!$B$5*D5620</f>
        <v>-78999.9999999992</v>
      </c>
      <c r="H5620" s="29" t="n">
        <f aca="false">Inputs!$B$6*E5620</f>
        <v>-31499.9999999998</v>
      </c>
      <c r="I5620" s="29" t="n">
        <f aca="false">G5620+H5620</f>
        <v>-110499.999999999</v>
      </c>
      <c r="J5620" s="29" t="n">
        <f aca="false">J5619+I5620</f>
        <v>2346500.00000001</v>
      </c>
    </row>
    <row r="5621" customFormat="false" ht="15" hidden="false" customHeight="false" outlineLevel="0" collapsed="false">
      <c r="A5621" s="26" t="n">
        <v>45678</v>
      </c>
      <c r="B5621" s="27" t="n">
        <v>76.79</v>
      </c>
      <c r="C5621" s="27" t="n">
        <v>80.57</v>
      </c>
      <c r="D5621" s="28" t="n">
        <f aca="false">B5621-B5620</f>
        <v>-1.77</v>
      </c>
      <c r="E5621" s="28" t="n">
        <f aca="false">C5621-C5620</f>
        <v>-2.45</v>
      </c>
      <c r="F5621" s="29" t="n">
        <f aca="false">Inputs!$B$5*B5621+Inputs!$B$6*C5621</f>
        <v>3650500</v>
      </c>
      <c r="G5621" s="29" t="n">
        <f aca="false">Inputs!$B$5*D5621</f>
        <v>-177000</v>
      </c>
      <c r="H5621" s="29" t="n">
        <f aca="false">Inputs!$B$6*E5621</f>
        <v>122500</v>
      </c>
      <c r="I5621" s="29" t="n">
        <f aca="false">G5621+H5621</f>
        <v>-54499.9999999995</v>
      </c>
      <c r="J5621" s="29" t="n">
        <f aca="false">J5620+I5621</f>
        <v>2292000.00000001</v>
      </c>
    </row>
    <row r="5622" customFormat="false" ht="15" hidden="false" customHeight="false" outlineLevel="0" collapsed="false">
      <c r="A5622" s="26" t="n">
        <v>45679</v>
      </c>
      <c r="B5622" s="27" t="n">
        <v>76.12</v>
      </c>
      <c r="C5622" s="27" t="n">
        <v>80</v>
      </c>
      <c r="D5622" s="28" t="n">
        <f aca="false">B5622-B5621</f>
        <v>-0.670000000000002</v>
      </c>
      <c r="E5622" s="28" t="n">
        <f aca="false">C5622-C5621</f>
        <v>-0.569999999999993</v>
      </c>
      <c r="F5622" s="29" t="n">
        <f aca="false">Inputs!$B$5*B5622+Inputs!$B$6*C5622</f>
        <v>3612000</v>
      </c>
      <c r="G5622" s="29" t="n">
        <f aca="false">Inputs!$B$5*D5622</f>
        <v>-67000.0000000002</v>
      </c>
      <c r="H5622" s="29" t="n">
        <f aca="false">Inputs!$B$6*E5622</f>
        <v>28499.9999999997</v>
      </c>
      <c r="I5622" s="29" t="n">
        <f aca="false">G5622+H5622</f>
        <v>-38500.0000000005</v>
      </c>
      <c r="J5622" s="29" t="n">
        <f aca="false">J5621+I5622</f>
        <v>2253500.00000001</v>
      </c>
    </row>
    <row r="5623" customFormat="false" ht="15" hidden="false" customHeight="false" outlineLevel="0" collapsed="false">
      <c r="A5623" s="26" t="n">
        <v>45680</v>
      </c>
      <c r="B5623" s="27" t="n">
        <v>75.03</v>
      </c>
      <c r="C5623" s="27" t="n">
        <v>78.62</v>
      </c>
      <c r="D5623" s="28" t="n">
        <f aca="false">B5623-B5622</f>
        <v>-1.09</v>
      </c>
      <c r="E5623" s="28" t="n">
        <f aca="false">C5623-C5622</f>
        <v>-1.38</v>
      </c>
      <c r="F5623" s="29" t="n">
        <f aca="false">Inputs!$B$5*B5623+Inputs!$B$6*C5623</f>
        <v>3572000</v>
      </c>
      <c r="G5623" s="29" t="n">
        <f aca="false">Inputs!$B$5*D5623</f>
        <v>-109000</v>
      </c>
      <c r="H5623" s="29" t="n">
        <f aca="false">Inputs!$B$6*E5623</f>
        <v>68999.9999999998</v>
      </c>
      <c r="I5623" s="29" t="n">
        <f aca="false">G5623+H5623</f>
        <v>-40000.0000000006</v>
      </c>
      <c r="J5623" s="29" t="n">
        <f aca="false">J5622+I5623</f>
        <v>2213500.00000001</v>
      </c>
    </row>
    <row r="5624" customFormat="false" ht="15" hidden="false" customHeight="false" outlineLevel="0" collapsed="false">
      <c r="A5624" s="26" t="n">
        <v>45681</v>
      </c>
      <c r="B5624" s="27" t="n">
        <v>74.97</v>
      </c>
      <c r="C5624" s="27" t="n">
        <v>78.71</v>
      </c>
      <c r="D5624" s="28" t="n">
        <f aca="false">B5624-B5623</f>
        <v>-0.0600000000000023</v>
      </c>
      <c r="E5624" s="28" t="n">
        <f aca="false">C5624-C5623</f>
        <v>0.0899999999999892</v>
      </c>
      <c r="F5624" s="29" t="n">
        <f aca="false">Inputs!$B$5*B5624+Inputs!$B$6*C5624</f>
        <v>3561500</v>
      </c>
      <c r="G5624" s="29" t="n">
        <f aca="false">Inputs!$B$5*D5624</f>
        <v>-6000.00000000023</v>
      </c>
      <c r="H5624" s="29" t="n">
        <f aca="false">Inputs!$B$6*E5624</f>
        <v>-4499.99999999946</v>
      </c>
      <c r="I5624" s="29" t="n">
        <f aca="false">G5624+H5624</f>
        <v>-10499.9999999997</v>
      </c>
      <c r="J5624" s="29" t="n">
        <f aca="false">J5623+I5624</f>
        <v>2203000.00000001</v>
      </c>
    </row>
    <row r="5625" customFormat="false" ht="15" hidden="false" customHeight="false" outlineLevel="0" collapsed="false">
      <c r="A5625" s="26" t="n">
        <v>45684</v>
      </c>
      <c r="B5625" s="27" t="n">
        <v>73.51</v>
      </c>
      <c r="C5625" s="27" t="n">
        <v>77.3</v>
      </c>
      <c r="D5625" s="28" t="n">
        <f aca="false">B5625-B5624</f>
        <v>-1.45999999999999</v>
      </c>
      <c r="E5625" s="28" t="n">
        <f aca="false">C5625-C5624</f>
        <v>-1.41</v>
      </c>
      <c r="F5625" s="29" t="n">
        <f aca="false">Inputs!$B$5*B5625+Inputs!$B$6*C5625</f>
        <v>3486000</v>
      </c>
      <c r="G5625" s="29" t="n">
        <f aca="false">Inputs!$B$5*D5625</f>
        <v>-145999.999999999</v>
      </c>
      <c r="H5625" s="29" t="n">
        <f aca="false">Inputs!$B$6*E5625</f>
        <v>70499.9999999998</v>
      </c>
      <c r="I5625" s="29" t="n">
        <f aca="false">G5625+H5625</f>
        <v>-75499.9999999996</v>
      </c>
      <c r="J5625" s="29" t="n">
        <f aca="false">J5624+I5625</f>
        <v>2127500.00000001</v>
      </c>
    </row>
    <row r="5626" customFormat="false" ht="15" hidden="false" customHeight="false" outlineLevel="0" collapsed="false">
      <c r="A5626" s="26" t="n">
        <v>45685</v>
      </c>
      <c r="B5626" s="27" t="n">
        <v>74.15</v>
      </c>
      <c r="C5626" s="27" t="n">
        <v>78.01</v>
      </c>
      <c r="D5626" s="28" t="n">
        <f aca="false">B5626-B5625</f>
        <v>0.640000000000001</v>
      </c>
      <c r="E5626" s="28" t="n">
        <f aca="false">C5626-C5625</f>
        <v>0.710000000000008</v>
      </c>
      <c r="F5626" s="29" t="n">
        <f aca="false">Inputs!$B$5*B5626+Inputs!$B$6*C5626</f>
        <v>3514500</v>
      </c>
      <c r="G5626" s="29" t="n">
        <f aca="false">Inputs!$B$5*D5626</f>
        <v>64000.0000000001</v>
      </c>
      <c r="H5626" s="29" t="n">
        <f aca="false">Inputs!$B$6*E5626</f>
        <v>-35500.0000000004</v>
      </c>
      <c r="I5626" s="29" t="n">
        <f aca="false">G5626+H5626</f>
        <v>28499.9999999997</v>
      </c>
      <c r="J5626" s="29" t="n">
        <f aca="false">J5625+I5626</f>
        <v>2156000.00000001</v>
      </c>
    </row>
    <row r="5627" customFormat="false" ht="15" hidden="false" customHeight="false" outlineLevel="0" collapsed="false">
      <c r="A5627" s="26" t="n">
        <v>45686</v>
      </c>
      <c r="B5627" s="27" t="n">
        <v>72.94</v>
      </c>
      <c r="C5627" s="27" t="n">
        <v>77.02</v>
      </c>
      <c r="D5627" s="28" t="n">
        <f aca="false">B5627-B5626</f>
        <v>-1.21000000000001</v>
      </c>
      <c r="E5627" s="28" t="n">
        <f aca="false">C5627-C5626</f>
        <v>-0.990000000000009</v>
      </c>
      <c r="F5627" s="29" t="n">
        <f aca="false">Inputs!$B$5*B5627+Inputs!$B$6*C5627</f>
        <v>3443000</v>
      </c>
      <c r="G5627" s="29" t="n">
        <f aca="false">Inputs!$B$5*D5627</f>
        <v>-121000.000000001</v>
      </c>
      <c r="H5627" s="29" t="n">
        <f aca="false">Inputs!$B$6*E5627</f>
        <v>49500.0000000005</v>
      </c>
      <c r="I5627" s="29" t="n">
        <f aca="false">G5627+H5627</f>
        <v>-71500.0000000004</v>
      </c>
      <c r="J5627" s="29" t="n">
        <f aca="false">J5626+I5627</f>
        <v>2084500.00000001</v>
      </c>
    </row>
    <row r="5628" customFormat="false" ht="15" hidden="false" customHeight="false" outlineLevel="0" collapsed="false">
      <c r="A5628" s="26" t="n">
        <v>45687</v>
      </c>
      <c r="B5628" s="27" t="n">
        <v>73.1</v>
      </c>
      <c r="C5628" s="27" t="n">
        <v>77.42</v>
      </c>
      <c r="D5628" s="28" t="n">
        <f aca="false">B5628-B5627</f>
        <v>0.159999999999997</v>
      </c>
      <c r="E5628" s="28" t="n">
        <f aca="false">C5628-C5627</f>
        <v>0.400000000000006</v>
      </c>
      <c r="F5628" s="29" t="n">
        <f aca="false">Inputs!$B$5*B5628+Inputs!$B$6*C5628</f>
        <v>3439000</v>
      </c>
      <c r="G5628" s="29" t="n">
        <f aca="false">Inputs!$B$5*D5628</f>
        <v>15999.9999999997</v>
      </c>
      <c r="H5628" s="29" t="n">
        <f aca="false">Inputs!$B$6*E5628</f>
        <v>-20000.0000000003</v>
      </c>
      <c r="I5628" s="29" t="n">
        <f aca="false">G5628+H5628</f>
        <v>-4000.00000000063</v>
      </c>
      <c r="J5628" s="29" t="n">
        <f aca="false">J5627+I5628</f>
        <v>2080500.00000001</v>
      </c>
    </row>
    <row r="5629" customFormat="false" ht="15" hidden="false" customHeight="false" outlineLevel="0" collapsed="false">
      <c r="A5629" s="26" t="n">
        <v>45688</v>
      </c>
      <c r="B5629" s="27" t="n">
        <v>72.84</v>
      </c>
      <c r="C5629" s="27" t="n">
        <v>77.11</v>
      </c>
      <c r="D5629" s="28" t="n">
        <f aca="false">B5629-B5628</f>
        <v>-0.259999999999991</v>
      </c>
      <c r="E5629" s="28" t="n">
        <f aca="false">C5629-C5628</f>
        <v>-0.310000000000002</v>
      </c>
      <c r="F5629" s="29" t="n">
        <f aca="false">Inputs!$B$5*B5629+Inputs!$B$6*C5629</f>
        <v>3428500</v>
      </c>
      <c r="G5629" s="29" t="n">
        <f aca="false">Inputs!$B$5*D5629</f>
        <v>-25999.9999999991</v>
      </c>
      <c r="H5629" s="29" t="n">
        <f aca="false">Inputs!$B$6*E5629</f>
        <v>15500.0000000001</v>
      </c>
      <c r="I5629" s="29" t="n">
        <f aca="false">G5629+H5629</f>
        <v>-10499.999999999</v>
      </c>
      <c r="J5629" s="29" t="n">
        <f aca="false">J5628+I5629</f>
        <v>2070000.00000001</v>
      </c>
    </row>
    <row r="5630" customFormat="false" ht="15" hidden="false" customHeight="false" outlineLevel="0" collapsed="false">
      <c r="A5630" s="26" t="n">
        <v>45691</v>
      </c>
      <c r="B5630" s="27" t="n">
        <v>73.52</v>
      </c>
      <c r="C5630" s="27" t="n">
        <v>76.49</v>
      </c>
      <c r="D5630" s="28" t="n">
        <f aca="false">B5630-B5629</f>
        <v>0.679999999999993</v>
      </c>
      <c r="E5630" s="28" t="n">
        <f aca="false">C5630-C5629</f>
        <v>-0.620000000000005</v>
      </c>
      <c r="F5630" s="29" t="n">
        <f aca="false">Inputs!$B$5*B5630+Inputs!$B$6*C5630</f>
        <v>3527500</v>
      </c>
      <c r="G5630" s="29" t="n">
        <f aca="false">Inputs!$B$5*D5630</f>
        <v>67999.9999999993</v>
      </c>
      <c r="H5630" s="29" t="n">
        <f aca="false">Inputs!$B$6*E5630</f>
        <v>31000.0000000002</v>
      </c>
      <c r="I5630" s="29" t="n">
        <f aca="false">G5630+H5630</f>
        <v>98999.9999999995</v>
      </c>
      <c r="J5630" s="29" t="n">
        <f aca="false">J5629+I5630</f>
        <v>2169000.00000001</v>
      </c>
    </row>
    <row r="5631" customFormat="false" ht="15" hidden="false" customHeight="false" outlineLevel="0" collapsed="false">
      <c r="A5631" s="26" t="n">
        <v>45692</v>
      </c>
      <c r="B5631" s="27" t="n">
        <v>73.04</v>
      </c>
      <c r="C5631" s="27" t="n">
        <v>76.58</v>
      </c>
      <c r="D5631" s="28" t="n">
        <f aca="false">B5631-B5630</f>
        <v>-0.47999999999999</v>
      </c>
      <c r="E5631" s="28" t="n">
        <f aca="false">C5631-C5630</f>
        <v>0.0900000000000034</v>
      </c>
      <c r="F5631" s="29" t="n">
        <f aca="false">Inputs!$B$5*B5631+Inputs!$B$6*C5631</f>
        <v>3475000</v>
      </c>
      <c r="G5631" s="29" t="n">
        <f aca="false">Inputs!$B$5*D5631</f>
        <v>-47999.999999999</v>
      </c>
      <c r="H5631" s="29" t="n">
        <f aca="false">Inputs!$B$6*E5631</f>
        <v>-4500.00000000017</v>
      </c>
      <c r="I5631" s="29" t="n">
        <f aca="false">G5631+H5631</f>
        <v>-52499.9999999991</v>
      </c>
      <c r="J5631" s="29" t="n">
        <f aca="false">J5630+I5631</f>
        <v>2116500.00000001</v>
      </c>
    </row>
    <row r="5632" customFormat="false" ht="15" hidden="false" customHeight="false" outlineLevel="0" collapsed="false">
      <c r="A5632" s="26" t="n">
        <v>45693</v>
      </c>
      <c r="B5632" s="27" t="n">
        <v>71.39</v>
      </c>
      <c r="C5632" s="27" t="n">
        <v>74.71</v>
      </c>
      <c r="D5632" s="28" t="n">
        <f aca="false">B5632-B5631</f>
        <v>-1.65000000000001</v>
      </c>
      <c r="E5632" s="28" t="n">
        <f aca="false">C5632-C5631</f>
        <v>-1.87</v>
      </c>
      <c r="F5632" s="29" t="n">
        <f aca="false">Inputs!$B$5*B5632+Inputs!$B$6*C5632</f>
        <v>3403500</v>
      </c>
      <c r="G5632" s="29" t="n">
        <f aca="false">Inputs!$B$5*D5632</f>
        <v>-165000.000000001</v>
      </c>
      <c r="H5632" s="29" t="n">
        <f aca="false">Inputs!$B$6*E5632</f>
        <v>93500.0000000002</v>
      </c>
      <c r="I5632" s="29" t="n">
        <f aca="false">G5632+H5632</f>
        <v>-71500.0000000004</v>
      </c>
      <c r="J5632" s="29" t="n">
        <f aca="false">J5631+I5632</f>
        <v>2045000.00000001</v>
      </c>
    </row>
    <row r="5633" customFormat="false" ht="15" hidden="false" customHeight="false" outlineLevel="0" collapsed="false">
      <c r="A5633" s="26" t="n">
        <v>45694</v>
      </c>
      <c r="B5633" s="27" t="n">
        <v>70.97</v>
      </c>
      <c r="C5633" s="27" t="n">
        <v>74.54</v>
      </c>
      <c r="D5633" s="28" t="n">
        <f aca="false">B5633-B5632</f>
        <v>-0.420000000000002</v>
      </c>
      <c r="E5633" s="28" t="n">
        <f aca="false">C5633-C5632</f>
        <v>-0.169999999999988</v>
      </c>
      <c r="F5633" s="29" t="n">
        <f aca="false">Inputs!$B$5*B5633+Inputs!$B$6*C5633</f>
        <v>3370000</v>
      </c>
      <c r="G5633" s="29" t="n">
        <f aca="false">Inputs!$B$5*D5633</f>
        <v>-42000.0000000002</v>
      </c>
      <c r="H5633" s="29" t="n">
        <f aca="false">Inputs!$B$6*E5633</f>
        <v>8499.99999999937</v>
      </c>
      <c r="I5633" s="29" t="n">
        <f aca="false">G5633+H5633</f>
        <v>-33500.0000000008</v>
      </c>
      <c r="J5633" s="29" t="n">
        <f aca="false">J5632+I5633</f>
        <v>2011500.00000001</v>
      </c>
    </row>
    <row r="5634" customFormat="false" ht="15" hidden="false" customHeight="false" outlineLevel="0" collapsed="false">
      <c r="A5634" s="26" t="n">
        <v>45695</v>
      </c>
      <c r="B5634" s="27" t="n">
        <v>71.32</v>
      </c>
      <c r="C5634" s="27" t="n">
        <v>74.68</v>
      </c>
      <c r="D5634" s="28" t="n">
        <f aca="false">B5634-B5633</f>
        <v>0.349999999999994</v>
      </c>
      <c r="E5634" s="28" t="n">
        <f aca="false">C5634-C5633</f>
        <v>0.140000000000001</v>
      </c>
      <c r="F5634" s="29" t="n">
        <f aca="false">Inputs!$B$5*B5634+Inputs!$B$6*C5634</f>
        <v>3398000</v>
      </c>
      <c r="G5634" s="29" t="n">
        <f aca="false">Inputs!$B$5*D5634</f>
        <v>34999.9999999994</v>
      </c>
      <c r="H5634" s="29" t="n">
        <f aca="false">Inputs!$B$6*E5634</f>
        <v>-7000.00000000003</v>
      </c>
      <c r="I5634" s="29" t="n">
        <f aca="false">G5634+H5634</f>
        <v>27999.9999999994</v>
      </c>
      <c r="J5634" s="29" t="n">
        <f aca="false">J5633+I5634</f>
        <v>2039500</v>
      </c>
    </row>
    <row r="5635" customFormat="false" ht="15" hidden="false" customHeight="false" outlineLevel="0" collapsed="false">
      <c r="A5635" s="26" t="n">
        <v>45698</v>
      </c>
      <c r="B5635" s="27" t="n">
        <v>72.73</v>
      </c>
      <c r="C5635" s="27" t="n">
        <v>76.23</v>
      </c>
      <c r="D5635" s="28" t="n">
        <f aca="false">B5635-B5634</f>
        <v>1.41000000000001</v>
      </c>
      <c r="E5635" s="28" t="n">
        <f aca="false">C5635-C5634</f>
        <v>1.55</v>
      </c>
      <c r="F5635" s="29" t="n">
        <f aca="false">Inputs!$B$5*B5635+Inputs!$B$6*C5635</f>
        <v>3461500</v>
      </c>
      <c r="G5635" s="29" t="n">
        <f aca="false">Inputs!$B$5*D5635</f>
        <v>141000.000000001</v>
      </c>
      <c r="H5635" s="29" t="n">
        <f aca="false">Inputs!$B$6*E5635</f>
        <v>-77499.9999999999</v>
      </c>
      <c r="I5635" s="29" t="n">
        <f aca="false">G5635+H5635</f>
        <v>63500.0000000012</v>
      </c>
      <c r="J5635" s="29" t="n">
        <f aca="false">J5634+I5635</f>
        <v>2103000.00000001</v>
      </c>
    </row>
    <row r="5636" customFormat="false" ht="15" hidden="false" customHeight="false" outlineLevel="0" collapsed="false">
      <c r="A5636" s="26" t="n">
        <v>45699</v>
      </c>
      <c r="B5636" s="27" t="n">
        <v>73.67</v>
      </c>
      <c r="C5636" s="27" t="n">
        <v>77.65</v>
      </c>
      <c r="D5636" s="28" t="n">
        <f aca="false">B5636-B5635</f>
        <v>0.939999999999998</v>
      </c>
      <c r="E5636" s="28" t="n">
        <f aca="false">C5636-C5635</f>
        <v>1.42</v>
      </c>
      <c r="F5636" s="29" t="n">
        <f aca="false">Inputs!$B$5*B5636+Inputs!$B$6*C5636</f>
        <v>3484500</v>
      </c>
      <c r="G5636" s="29" t="n">
        <f aca="false">Inputs!$B$5*D5636</f>
        <v>93999.9999999998</v>
      </c>
      <c r="H5636" s="29" t="n">
        <f aca="false">Inputs!$B$6*E5636</f>
        <v>-71000.0000000001</v>
      </c>
      <c r="I5636" s="29" t="n">
        <f aca="false">G5636+H5636</f>
        <v>22999.9999999997</v>
      </c>
      <c r="J5636" s="29" t="n">
        <f aca="false">J5635+I5636</f>
        <v>2126000.00000001</v>
      </c>
    </row>
    <row r="5637" customFormat="false" ht="15" hidden="false" customHeight="false" outlineLevel="0" collapsed="false">
      <c r="A5637" s="26" t="n">
        <v>45700</v>
      </c>
      <c r="B5637" s="27" t="n">
        <v>71.72</v>
      </c>
      <c r="C5637" s="27" t="n">
        <v>75.38</v>
      </c>
      <c r="D5637" s="28" t="n">
        <f aca="false">B5637-B5636</f>
        <v>-1.95</v>
      </c>
      <c r="E5637" s="28" t="n">
        <f aca="false">C5637-C5636</f>
        <v>-2.27000000000001</v>
      </c>
      <c r="F5637" s="29" t="n">
        <f aca="false">Inputs!$B$5*B5637+Inputs!$B$6*C5637</f>
        <v>3403000</v>
      </c>
      <c r="G5637" s="29" t="n">
        <f aca="false">Inputs!$B$5*D5637</f>
        <v>-195000</v>
      </c>
      <c r="H5637" s="29" t="n">
        <f aca="false">Inputs!$B$6*E5637</f>
        <v>113500.000000001</v>
      </c>
      <c r="I5637" s="29" t="n">
        <f aca="false">G5637+H5637</f>
        <v>-81499.9999999998</v>
      </c>
      <c r="J5637" s="29" t="n">
        <f aca="false">J5636+I5637</f>
        <v>2044500.00000001</v>
      </c>
    </row>
    <row r="5638" customFormat="false" ht="15" hidden="false" customHeight="false" outlineLevel="0" collapsed="false">
      <c r="A5638" s="26" t="n">
        <v>45701</v>
      </c>
      <c r="B5638" s="27" t="n">
        <v>71.66</v>
      </c>
      <c r="C5638" s="27" t="n">
        <v>75.61</v>
      </c>
      <c r="D5638" s="28" t="n">
        <f aca="false">B5638-B5637</f>
        <v>-0.0600000000000023</v>
      </c>
      <c r="E5638" s="28" t="n">
        <f aca="false">C5638-C5637</f>
        <v>0.230000000000004</v>
      </c>
      <c r="F5638" s="29" t="n">
        <f aca="false">Inputs!$B$5*B5638+Inputs!$B$6*C5638</f>
        <v>3385500</v>
      </c>
      <c r="G5638" s="29" t="n">
        <f aca="false">Inputs!$B$5*D5638</f>
        <v>-6000.00000000023</v>
      </c>
      <c r="H5638" s="29" t="n">
        <f aca="false">Inputs!$B$6*E5638</f>
        <v>-11500.0000000002</v>
      </c>
      <c r="I5638" s="29" t="n">
        <f aca="false">G5638+H5638</f>
        <v>-17500.0000000004</v>
      </c>
      <c r="J5638" s="29" t="n">
        <f aca="false">J5637+I5638</f>
        <v>2027000.00000001</v>
      </c>
    </row>
    <row r="5639" customFormat="false" ht="15" hidden="false" customHeight="false" outlineLevel="0" collapsed="false">
      <c r="A5639" s="26" t="n">
        <v>45702</v>
      </c>
      <c r="B5639" s="27" t="n">
        <v>71.05</v>
      </c>
      <c r="C5639" s="27" t="n">
        <v>75.19</v>
      </c>
      <c r="D5639" s="28" t="n">
        <f aca="false">B5639-B5638</f>
        <v>-0.609999999999999</v>
      </c>
      <c r="E5639" s="28" t="n">
        <f aca="false">C5639-C5638</f>
        <v>-0.420000000000002</v>
      </c>
      <c r="F5639" s="29" t="n">
        <f aca="false">Inputs!$B$5*B5639+Inputs!$B$6*C5639</f>
        <v>3345500</v>
      </c>
      <c r="G5639" s="29" t="n">
        <f aca="false">Inputs!$B$5*D5639</f>
        <v>-60999.9999999999</v>
      </c>
      <c r="H5639" s="29" t="n">
        <f aca="false">Inputs!$B$6*E5639</f>
        <v>21000.0000000001</v>
      </c>
      <c r="I5639" s="29" t="n">
        <f aca="false">G5639+H5639</f>
        <v>-39999.9999999999</v>
      </c>
      <c r="J5639" s="29" t="n">
        <f aca="false">J5638+I5639</f>
        <v>1987000.00000001</v>
      </c>
    </row>
    <row r="5640" customFormat="false" ht="15" hidden="false" customHeight="false" outlineLevel="0" collapsed="false">
      <c r="A5640" s="26" t="n">
        <v>45706</v>
      </c>
      <c r="B5640" s="27" t="n">
        <v>72.21</v>
      </c>
      <c r="C5640" s="27" t="n">
        <v>76.46</v>
      </c>
      <c r="D5640" s="28" t="n">
        <f aca="false">B5640-B5639</f>
        <v>1.16</v>
      </c>
      <c r="E5640" s="28" t="n">
        <f aca="false">C5640-C5639</f>
        <v>1.27</v>
      </c>
      <c r="F5640" s="29" t="n">
        <f aca="false">Inputs!$B$5*B5640+Inputs!$B$6*C5640</f>
        <v>3398000</v>
      </c>
      <c r="G5640" s="29" t="n">
        <f aca="false">Inputs!$B$5*D5640</f>
        <v>116000</v>
      </c>
      <c r="H5640" s="29" t="n">
        <f aca="false">Inputs!$B$6*E5640</f>
        <v>-63499.9999999998</v>
      </c>
      <c r="I5640" s="29" t="n">
        <f aca="false">G5640+H5640</f>
        <v>52499.9999999999</v>
      </c>
      <c r="J5640" s="29" t="n">
        <f aca="false">J5639+I5640</f>
        <v>2039500.00000001</v>
      </c>
    </row>
    <row r="5641" customFormat="false" ht="15" hidden="false" customHeight="false" outlineLevel="0" collapsed="false">
      <c r="A5641" s="26" t="n">
        <v>45707</v>
      </c>
      <c r="B5641" s="27" t="n">
        <v>72.58</v>
      </c>
      <c r="C5641" s="27" t="n">
        <v>76.34</v>
      </c>
      <c r="D5641" s="28" t="n">
        <f aca="false">B5641-B5640</f>
        <v>0.370000000000005</v>
      </c>
      <c r="E5641" s="28" t="n">
        <f aca="false">C5641-C5640</f>
        <v>-0.11999999999999</v>
      </c>
      <c r="F5641" s="29" t="n">
        <f aca="false">Inputs!$B$5*B5641+Inputs!$B$6*C5641</f>
        <v>3441000</v>
      </c>
      <c r="G5641" s="29" t="n">
        <f aca="false">Inputs!$B$5*D5641</f>
        <v>37000.0000000005</v>
      </c>
      <c r="H5641" s="29" t="n">
        <f aca="false">Inputs!$B$6*E5641</f>
        <v>5999.99999999952</v>
      </c>
      <c r="I5641" s="29" t="n">
        <f aca="false">G5641+H5641</f>
        <v>43000</v>
      </c>
      <c r="J5641" s="29" t="n">
        <f aca="false">J5640+I5641</f>
        <v>2082500.00000001</v>
      </c>
    </row>
    <row r="5642" customFormat="false" ht="15" hidden="false" customHeight="false" outlineLevel="0" collapsed="false">
      <c r="A5642" s="26" t="n">
        <v>45708</v>
      </c>
      <c r="B5642" s="27" t="n">
        <v>72.88</v>
      </c>
      <c r="C5642" s="27" t="n">
        <v>76.95</v>
      </c>
      <c r="D5642" s="28" t="n">
        <f aca="false">B5642-B5641</f>
        <v>0.299999999999997</v>
      </c>
      <c r="E5642" s="28" t="n">
        <f aca="false">C5642-C5641</f>
        <v>0.609999999999999</v>
      </c>
      <c r="F5642" s="29" t="n">
        <f aca="false">Inputs!$B$5*B5642+Inputs!$B$6*C5642</f>
        <v>3440500</v>
      </c>
      <c r="G5642" s="29" t="n">
        <f aca="false">Inputs!$B$5*D5642</f>
        <v>29999.9999999997</v>
      </c>
      <c r="H5642" s="29" t="n">
        <f aca="false">Inputs!$B$6*E5642</f>
        <v>-30500</v>
      </c>
      <c r="I5642" s="29" t="n">
        <f aca="false">G5642+H5642</f>
        <v>-500.000000000255</v>
      </c>
      <c r="J5642" s="29" t="n">
        <f aca="false">J5641+I5642</f>
        <v>2082000.00000001</v>
      </c>
    </row>
    <row r="5643" customFormat="false" ht="15" hidden="false" customHeight="false" outlineLevel="0" collapsed="false">
      <c r="A5643" s="26" t="n">
        <v>45709</v>
      </c>
      <c r="B5643" s="27" t="n">
        <v>70.72</v>
      </c>
      <c r="C5643" s="27" t="n">
        <v>74.88</v>
      </c>
      <c r="D5643" s="28" t="n">
        <f aca="false">B5643-B5642</f>
        <v>-2.16</v>
      </c>
      <c r="E5643" s="28" t="n">
        <f aca="false">C5643-C5642</f>
        <v>-2.07000000000001</v>
      </c>
      <c r="F5643" s="29" t="n">
        <f aca="false">Inputs!$B$5*B5643+Inputs!$B$6*C5643</f>
        <v>3328000</v>
      </c>
      <c r="G5643" s="29" t="n">
        <f aca="false">Inputs!$B$5*D5643</f>
        <v>-216000</v>
      </c>
      <c r="H5643" s="29" t="n">
        <f aca="false">Inputs!$B$6*E5643</f>
        <v>103500</v>
      </c>
      <c r="I5643" s="29" t="n">
        <f aca="false">G5643+H5643</f>
        <v>-112499.999999999</v>
      </c>
      <c r="J5643" s="29" t="n">
        <f aca="false">J5642+I5643</f>
        <v>1969500.00000001</v>
      </c>
    </row>
    <row r="5644" customFormat="false" ht="15" hidden="false" customHeight="false" outlineLevel="0" collapsed="false">
      <c r="A5644" s="26" t="n">
        <v>45712</v>
      </c>
      <c r="B5644" s="27" t="n">
        <v>71.06</v>
      </c>
      <c r="C5644" s="27" t="n">
        <v>74.89</v>
      </c>
      <c r="D5644" s="28" t="n">
        <f aca="false">B5644-B5643</f>
        <v>0.340000000000003</v>
      </c>
      <c r="E5644" s="28" t="n">
        <f aca="false">C5644-C5643</f>
        <v>0.0100000000000051</v>
      </c>
      <c r="F5644" s="29" t="n">
        <f aca="false">Inputs!$B$5*B5644+Inputs!$B$6*C5644</f>
        <v>3361500</v>
      </c>
      <c r="G5644" s="29" t="n">
        <f aca="false">Inputs!$B$5*D5644</f>
        <v>34000.0000000003</v>
      </c>
      <c r="H5644" s="29" t="n">
        <f aca="false">Inputs!$B$6*E5644</f>
        <v>-500.000000000256</v>
      </c>
      <c r="I5644" s="29" t="n">
        <f aca="false">G5644+H5644</f>
        <v>33500.0000000001</v>
      </c>
      <c r="J5644" s="29" t="n">
        <f aca="false">J5643+I5644</f>
        <v>2003000.00000001</v>
      </c>
    </row>
    <row r="5645" customFormat="false" ht="15" hidden="false" customHeight="false" outlineLevel="0" collapsed="false">
      <c r="A5645" s="26" t="n">
        <v>45713</v>
      </c>
      <c r="B5645" s="27" t="n">
        <v>69.15</v>
      </c>
      <c r="C5645" s="27" t="n">
        <v>73.11</v>
      </c>
      <c r="D5645" s="28" t="n">
        <f aca="false">B5645-B5644</f>
        <v>-1.91</v>
      </c>
      <c r="E5645" s="28" t="n">
        <f aca="false">C5645-C5644</f>
        <v>-1.78</v>
      </c>
      <c r="F5645" s="29" t="n">
        <f aca="false">Inputs!$B$5*B5645+Inputs!$B$6*C5645</f>
        <v>3259500</v>
      </c>
      <c r="G5645" s="29" t="n">
        <f aca="false">Inputs!$B$5*D5645</f>
        <v>-191000</v>
      </c>
      <c r="H5645" s="29" t="n">
        <f aca="false">Inputs!$B$6*E5645</f>
        <v>89000.0000000001</v>
      </c>
      <c r="I5645" s="29" t="n">
        <f aca="false">G5645+H5645</f>
        <v>-102000</v>
      </c>
      <c r="J5645" s="29" t="n">
        <f aca="false">J5644+I5645</f>
        <v>1901000.00000001</v>
      </c>
    </row>
    <row r="5646" customFormat="false" ht="15" hidden="false" customHeight="false" outlineLevel="0" collapsed="false">
      <c r="A5646" s="26" t="n">
        <v>45714</v>
      </c>
      <c r="B5646" s="27" t="n">
        <v>68.87</v>
      </c>
      <c r="C5646" s="27" t="n">
        <v>73.49</v>
      </c>
      <c r="D5646" s="28" t="n">
        <f aca="false">B5646-B5645</f>
        <v>-0.280000000000001</v>
      </c>
      <c r="E5646" s="28" t="n">
        <f aca="false">C5646-C5645</f>
        <v>0.379999999999995</v>
      </c>
      <c r="F5646" s="29" t="n">
        <f aca="false">Inputs!$B$5*B5646+Inputs!$B$6*C5646</f>
        <v>3212500</v>
      </c>
      <c r="G5646" s="29" t="n">
        <f aca="false">Inputs!$B$5*D5646</f>
        <v>-28000.0000000001</v>
      </c>
      <c r="H5646" s="29" t="n">
        <f aca="false">Inputs!$B$6*E5646</f>
        <v>-18999.9999999998</v>
      </c>
      <c r="I5646" s="29" t="n">
        <f aca="false">G5646+H5646</f>
        <v>-46999.9999999999</v>
      </c>
      <c r="J5646" s="29" t="n">
        <f aca="false">J5645+I5646</f>
        <v>1854000.00000001</v>
      </c>
    </row>
    <row r="5647" customFormat="false" ht="15" hidden="false" customHeight="false" outlineLevel="0" collapsed="false">
      <c r="A5647" s="26" t="n">
        <v>45715</v>
      </c>
      <c r="B5647" s="27" t="n">
        <v>70.62</v>
      </c>
      <c r="C5647" s="27" t="n">
        <v>75.01</v>
      </c>
      <c r="D5647" s="28" t="n">
        <f aca="false">B5647-B5646</f>
        <v>1.75</v>
      </c>
      <c r="E5647" s="28" t="n">
        <f aca="false">C5647-C5646</f>
        <v>1.52000000000001</v>
      </c>
      <c r="F5647" s="29" t="n">
        <f aca="false">Inputs!$B$5*B5647+Inputs!$B$6*C5647</f>
        <v>3311500</v>
      </c>
      <c r="G5647" s="29" t="n">
        <f aca="false">Inputs!$B$5*D5647</f>
        <v>175000</v>
      </c>
      <c r="H5647" s="29" t="n">
        <f aca="false">Inputs!$B$6*E5647</f>
        <v>-76000.0000000005</v>
      </c>
      <c r="I5647" s="29" t="n">
        <f aca="false">G5647+H5647</f>
        <v>98999.9999999995</v>
      </c>
      <c r="J5647" s="29" t="n">
        <f aca="false">J5646+I5647</f>
        <v>1953000.00000001</v>
      </c>
    </row>
    <row r="5648" customFormat="false" ht="15" hidden="false" customHeight="false" outlineLevel="0" collapsed="false">
      <c r="A5648" s="26" t="n">
        <v>45716</v>
      </c>
      <c r="B5648" s="27" t="n">
        <v>69.97</v>
      </c>
      <c r="C5648" s="27" t="n">
        <v>74.76</v>
      </c>
      <c r="D5648" s="28" t="n">
        <f aca="false">B5648-B5647</f>
        <v>-0.650000000000006</v>
      </c>
      <c r="E5648" s="28" t="n">
        <f aca="false">C5648-C5647</f>
        <v>-0.25</v>
      </c>
      <c r="F5648" s="29" t="n">
        <f aca="false">Inputs!$B$5*B5648+Inputs!$B$6*C5648</f>
        <v>3259000</v>
      </c>
      <c r="G5648" s="29" t="n">
        <f aca="false">Inputs!$B$5*D5648</f>
        <v>-65000.0000000006</v>
      </c>
      <c r="H5648" s="29" t="n">
        <f aca="false">Inputs!$B$6*E5648</f>
        <v>12500</v>
      </c>
      <c r="I5648" s="29" t="n">
        <f aca="false">G5648+H5648</f>
        <v>-52500.0000000006</v>
      </c>
      <c r="J5648" s="29" t="n">
        <f aca="false">J5647+I5648</f>
        <v>1900500.00000001</v>
      </c>
    </row>
    <row r="5649" customFormat="false" ht="15" hidden="false" customHeight="false" outlineLevel="0" collapsed="false">
      <c r="A5649" s="26" t="n">
        <v>45719</v>
      </c>
      <c r="B5649" s="27" t="n">
        <v>68.63</v>
      </c>
      <c r="C5649" s="27" t="n">
        <v>72.85</v>
      </c>
      <c r="D5649" s="28" t="n">
        <f aca="false">B5649-B5648</f>
        <v>-1.34</v>
      </c>
      <c r="E5649" s="28" t="n">
        <f aca="false">C5649-C5648</f>
        <v>-1.91000000000001</v>
      </c>
      <c r="F5649" s="29" t="n">
        <f aca="false">Inputs!$B$5*B5649+Inputs!$B$6*C5649</f>
        <v>3220500</v>
      </c>
      <c r="G5649" s="29" t="n">
        <f aca="false">Inputs!$B$5*D5649</f>
        <v>-134000</v>
      </c>
      <c r="H5649" s="29" t="n">
        <f aca="false">Inputs!$B$6*E5649</f>
        <v>95500.0000000005</v>
      </c>
      <c r="I5649" s="29" t="n">
        <f aca="false">G5649+H5649</f>
        <v>-38499.9999999998</v>
      </c>
      <c r="J5649" s="29" t="n">
        <f aca="false">J5648+I5649</f>
        <v>1862000.00000001</v>
      </c>
    </row>
    <row r="5650" customFormat="false" ht="15" hidden="false" customHeight="false" outlineLevel="0" collapsed="false">
      <c r="A5650" s="26" t="n">
        <v>45720</v>
      </c>
      <c r="B5650" s="27" t="n">
        <v>68.47</v>
      </c>
      <c r="C5650" s="27" t="n">
        <v>72.31</v>
      </c>
      <c r="D5650" s="28" t="n">
        <f aca="false">B5650-B5649</f>
        <v>-0.159999999999997</v>
      </c>
      <c r="E5650" s="28" t="n">
        <f aca="false">C5650-C5649</f>
        <v>-0.539999999999992</v>
      </c>
      <c r="F5650" s="29" t="n">
        <f aca="false">Inputs!$B$5*B5650+Inputs!$B$6*C5650</f>
        <v>3231500</v>
      </c>
      <c r="G5650" s="29" t="n">
        <f aca="false">Inputs!$B$5*D5650</f>
        <v>-15999.9999999997</v>
      </c>
      <c r="H5650" s="29" t="n">
        <f aca="false">Inputs!$B$6*E5650</f>
        <v>26999.9999999996</v>
      </c>
      <c r="I5650" s="29" t="n">
        <f aca="false">G5650+H5650</f>
        <v>10999.9999999999</v>
      </c>
      <c r="J5650" s="29" t="n">
        <f aca="false">J5649+I5650</f>
        <v>1873000.00000001</v>
      </c>
    </row>
    <row r="5651" customFormat="false" ht="15" hidden="false" customHeight="false" outlineLevel="0" collapsed="false">
      <c r="A5651" s="26" t="n">
        <v>45721</v>
      </c>
      <c r="B5651" s="27" t="n">
        <v>66.58</v>
      </c>
      <c r="C5651" s="27" t="n">
        <v>70.92</v>
      </c>
      <c r="D5651" s="28" t="n">
        <f aca="false">B5651-B5650</f>
        <v>-1.89</v>
      </c>
      <c r="E5651" s="28" t="n">
        <f aca="false">C5651-C5650</f>
        <v>-1.39</v>
      </c>
      <c r="F5651" s="29" t="n">
        <f aca="false">Inputs!$B$5*B5651+Inputs!$B$6*C5651</f>
        <v>3112000</v>
      </c>
      <c r="G5651" s="29" t="n">
        <f aca="false">Inputs!$B$5*D5651</f>
        <v>-189000</v>
      </c>
      <c r="H5651" s="29" t="n">
        <f aca="false">Inputs!$B$6*E5651</f>
        <v>69500</v>
      </c>
      <c r="I5651" s="29" t="n">
        <f aca="false">G5651+H5651</f>
        <v>-119500</v>
      </c>
      <c r="J5651" s="29" t="n">
        <f aca="false">J5650+I5651</f>
        <v>1753500.00000001</v>
      </c>
    </row>
    <row r="5652" customFormat="false" ht="15" hidden="false" customHeight="false" outlineLevel="0" collapsed="false">
      <c r="A5652" s="26" t="n">
        <v>45722</v>
      </c>
      <c r="B5652" s="27" t="n">
        <v>66.62</v>
      </c>
      <c r="C5652" s="27" t="n">
        <v>71.08</v>
      </c>
      <c r="D5652" s="28" t="n">
        <f aca="false">B5652-B5651</f>
        <v>0.0400000000000063</v>
      </c>
      <c r="E5652" s="28" t="n">
        <f aca="false">C5652-C5651</f>
        <v>0.159999999999997</v>
      </c>
      <c r="F5652" s="29" t="n">
        <f aca="false">Inputs!$B$5*B5652+Inputs!$B$6*C5652</f>
        <v>3108000</v>
      </c>
      <c r="G5652" s="29" t="n">
        <f aca="false">Inputs!$B$5*D5652</f>
        <v>4000.00000000063</v>
      </c>
      <c r="H5652" s="29" t="n">
        <f aca="false">Inputs!$B$6*E5652</f>
        <v>-7999.99999999983</v>
      </c>
      <c r="I5652" s="29" t="n">
        <f aca="false">G5652+H5652</f>
        <v>-3999.9999999992</v>
      </c>
      <c r="J5652" s="29" t="n">
        <f aca="false">J5651+I5652</f>
        <v>1749500.00000001</v>
      </c>
    </row>
    <row r="5653" customFormat="false" ht="15" hidden="false" customHeight="false" outlineLevel="0" collapsed="false">
      <c r="A5653" s="26" t="n">
        <v>45723</v>
      </c>
      <c r="B5653" s="27" t="n">
        <v>67.29</v>
      </c>
      <c r="C5653" s="27" t="n">
        <v>72.49</v>
      </c>
      <c r="D5653" s="28" t="n">
        <f aca="false">B5653-B5652</f>
        <v>0.670000000000002</v>
      </c>
      <c r="E5653" s="28" t="n">
        <f aca="false">C5653-C5652</f>
        <v>1.41</v>
      </c>
      <c r="F5653" s="29" t="n">
        <f aca="false">Inputs!$B$5*B5653+Inputs!$B$6*C5653</f>
        <v>3104500</v>
      </c>
      <c r="G5653" s="29" t="n">
        <f aca="false">Inputs!$B$5*D5653</f>
        <v>67000.0000000002</v>
      </c>
      <c r="H5653" s="29" t="n">
        <f aca="false">Inputs!$B$6*E5653</f>
        <v>-70499.9999999998</v>
      </c>
      <c r="I5653" s="29" t="n">
        <f aca="false">G5653+H5653</f>
        <v>-3499.99999999965</v>
      </c>
      <c r="J5653" s="29" t="n">
        <f aca="false">J5652+I5653</f>
        <v>1746000.00000001</v>
      </c>
    </row>
    <row r="5654" customFormat="false" ht="15" hidden="false" customHeight="false" outlineLevel="0" collapsed="false">
      <c r="A5654" s="26" t="n">
        <v>45726</v>
      </c>
      <c r="B5654" s="27" t="n">
        <v>66.31</v>
      </c>
      <c r="C5654" s="27" t="n">
        <v>71.08</v>
      </c>
      <c r="D5654" s="28" t="n">
        <f aca="false">B5654-B5653</f>
        <v>-0.980000000000004</v>
      </c>
      <c r="E5654" s="28" t="n">
        <f aca="false">C5654-C5653</f>
        <v>-1.41</v>
      </c>
      <c r="F5654" s="29" t="n">
        <f aca="false">Inputs!$B$5*B5654+Inputs!$B$6*C5654</f>
        <v>3077000</v>
      </c>
      <c r="G5654" s="29" t="n">
        <f aca="false">Inputs!$B$5*D5654</f>
        <v>-98000.0000000004</v>
      </c>
      <c r="H5654" s="29" t="n">
        <f aca="false">Inputs!$B$6*E5654</f>
        <v>70499.9999999998</v>
      </c>
      <c r="I5654" s="29" t="n">
        <f aca="false">G5654+H5654</f>
        <v>-27500.0000000006</v>
      </c>
      <c r="J5654" s="29" t="n">
        <f aca="false">J5653+I5654</f>
        <v>1718500.00000001</v>
      </c>
    </row>
    <row r="5655" customFormat="false" ht="15" hidden="false" customHeight="false" outlineLevel="0" collapsed="false">
      <c r="A5655" s="26" t="n">
        <v>45727</v>
      </c>
      <c r="B5655" s="27" t="n">
        <v>66.52</v>
      </c>
      <c r="C5655" s="27" t="n">
        <v>71.51</v>
      </c>
      <c r="D5655" s="28" t="n">
        <f aca="false">B5655-B5654</f>
        <v>0.209999999999994</v>
      </c>
      <c r="E5655" s="28" t="n">
        <f aca="false">C5655-C5654</f>
        <v>0.430000000000007</v>
      </c>
      <c r="F5655" s="29" t="n">
        <f aca="false">Inputs!$B$5*B5655+Inputs!$B$6*C5655</f>
        <v>3076500</v>
      </c>
      <c r="G5655" s="29" t="n">
        <f aca="false">Inputs!$B$5*D5655</f>
        <v>20999.9999999994</v>
      </c>
      <c r="H5655" s="29" t="n">
        <f aca="false">Inputs!$B$6*E5655</f>
        <v>-21500.0000000003</v>
      </c>
      <c r="I5655" s="29" t="n">
        <f aca="false">G5655+H5655</f>
        <v>-500.000000000968</v>
      </c>
      <c r="J5655" s="29" t="n">
        <f aca="false">J5654+I5655</f>
        <v>1718000.00000001</v>
      </c>
    </row>
    <row r="5656" customFormat="false" ht="15" hidden="false" customHeight="false" outlineLevel="0" collapsed="false">
      <c r="A5656" s="26" t="n">
        <v>45728</v>
      </c>
      <c r="B5656" s="27" t="n">
        <v>67.65</v>
      </c>
      <c r="C5656" s="27" t="n">
        <v>72.36</v>
      </c>
      <c r="D5656" s="28" t="n">
        <f aca="false">B5656-B5655</f>
        <v>1.13000000000001</v>
      </c>
      <c r="E5656" s="28" t="n">
        <f aca="false">C5656-C5655</f>
        <v>0.849999999999994</v>
      </c>
      <c r="F5656" s="29" t="n">
        <f aca="false">Inputs!$B$5*B5656+Inputs!$B$6*C5656</f>
        <v>3147000</v>
      </c>
      <c r="G5656" s="29" t="n">
        <f aca="false">Inputs!$B$5*D5656</f>
        <v>113000.000000001</v>
      </c>
      <c r="H5656" s="29" t="n">
        <f aca="false">Inputs!$B$6*E5656</f>
        <v>-42499.9999999997</v>
      </c>
      <c r="I5656" s="29" t="n">
        <f aca="false">G5656+H5656</f>
        <v>70500.0000000013</v>
      </c>
      <c r="J5656" s="29" t="n">
        <f aca="false">J5655+I5656</f>
        <v>1788500.00000001</v>
      </c>
    </row>
    <row r="5657" customFormat="false" ht="15" hidden="false" customHeight="false" outlineLevel="0" collapsed="false">
      <c r="A5657" s="26" t="n">
        <v>45729</v>
      </c>
      <c r="B5657" s="27" t="n">
        <v>66.82</v>
      </c>
      <c r="C5657" s="27" t="n">
        <v>70.82</v>
      </c>
      <c r="D5657" s="28" t="n">
        <f aca="false">B5657-B5656</f>
        <v>-0.830000000000013</v>
      </c>
      <c r="E5657" s="28" t="n">
        <f aca="false">C5657-C5656</f>
        <v>-1.54000000000001</v>
      </c>
      <c r="F5657" s="29" t="n">
        <f aca="false">Inputs!$B$5*B5657+Inputs!$B$6*C5657</f>
        <v>3141000</v>
      </c>
      <c r="G5657" s="29" t="n">
        <f aca="false">Inputs!$B$5*D5657</f>
        <v>-83000.0000000013</v>
      </c>
      <c r="H5657" s="29" t="n">
        <f aca="false">Inputs!$B$6*E5657</f>
        <v>77000.0000000003</v>
      </c>
      <c r="I5657" s="29" t="n">
        <f aca="false">G5657+H5657</f>
        <v>-6000.00000000095</v>
      </c>
      <c r="J5657" s="29" t="n">
        <f aca="false">J5656+I5657</f>
        <v>1782500.00000001</v>
      </c>
    </row>
    <row r="5658" customFormat="false" ht="15" hidden="false" customHeight="false" outlineLevel="0" collapsed="false">
      <c r="A5658" s="26" t="n">
        <v>45730</v>
      </c>
      <c r="B5658" s="27" t="n">
        <v>67.43</v>
      </c>
      <c r="C5658" s="27" t="n">
        <v>71.94</v>
      </c>
      <c r="D5658" s="28" t="n">
        <f aca="false">B5658-B5657</f>
        <v>0.610000000000014</v>
      </c>
      <c r="E5658" s="28" t="n">
        <f aca="false">C5658-C5657</f>
        <v>1.12</v>
      </c>
      <c r="F5658" s="29" t="n">
        <f aca="false">Inputs!$B$5*B5658+Inputs!$B$6*C5658</f>
        <v>3146000</v>
      </c>
      <c r="G5658" s="29" t="n">
        <f aca="false">Inputs!$B$5*D5658</f>
        <v>61000.0000000014</v>
      </c>
      <c r="H5658" s="29" t="n">
        <f aca="false">Inputs!$B$6*E5658</f>
        <v>-56000.0000000002</v>
      </c>
      <c r="I5658" s="29" t="n">
        <f aca="false">G5658+H5658</f>
        <v>5000.00000000114</v>
      </c>
      <c r="J5658" s="29" t="n">
        <f aca="false">J5657+I5658</f>
        <v>1787500.00000001</v>
      </c>
    </row>
    <row r="5659" customFormat="false" ht="15" hidden="false" customHeight="false" outlineLevel="0" collapsed="false">
      <c r="A5659" s="26" t="n">
        <v>45733</v>
      </c>
      <c r="B5659" s="27" t="n">
        <v>67.84</v>
      </c>
      <c r="C5659" s="27" t="n">
        <v>71.93</v>
      </c>
      <c r="D5659" s="28" t="n">
        <f aca="false">B5659-B5658</f>
        <v>0.409999999999997</v>
      </c>
      <c r="E5659" s="28" t="n">
        <f aca="false">C5659-C5658</f>
        <v>-0.00999999999999091</v>
      </c>
      <c r="F5659" s="29" t="n">
        <f aca="false">Inputs!$B$5*B5659+Inputs!$B$6*C5659</f>
        <v>3187500</v>
      </c>
      <c r="G5659" s="29" t="n">
        <f aca="false">Inputs!$B$5*D5659</f>
        <v>40999.9999999997</v>
      </c>
      <c r="H5659" s="29" t="n">
        <f aca="false">Inputs!$B$6*E5659</f>
        <v>499.999999999545</v>
      </c>
      <c r="I5659" s="29" t="n">
        <f aca="false">G5659+H5659</f>
        <v>41499.9999999992</v>
      </c>
      <c r="J5659" s="29" t="n">
        <f aca="false">J5658+I5659</f>
        <v>1829000.00000001</v>
      </c>
    </row>
    <row r="5660" customFormat="false" ht="15" hidden="false" customHeight="false" outlineLevel="0" collapsed="false">
      <c r="A5660" s="26" t="n">
        <v>45734</v>
      </c>
      <c r="B5660" s="27" t="n">
        <v>67.49</v>
      </c>
      <c r="C5660" s="27" t="n">
        <v>71.93</v>
      </c>
      <c r="D5660" s="28" t="n">
        <f aca="false">B5660-B5659</f>
        <v>-0.350000000000009</v>
      </c>
      <c r="E5660" s="28" t="n">
        <f aca="false">C5660-C5659</f>
        <v>0</v>
      </c>
      <c r="F5660" s="29" t="n">
        <f aca="false">Inputs!$B$5*B5660+Inputs!$B$6*C5660</f>
        <v>3152500</v>
      </c>
      <c r="G5660" s="29" t="n">
        <f aca="false">Inputs!$B$5*D5660</f>
        <v>-35000.0000000009</v>
      </c>
      <c r="H5660" s="29" t="n">
        <f aca="false">Inputs!$B$6*E5660</f>
        <v>-0</v>
      </c>
      <c r="I5660" s="29" t="n">
        <f aca="false">G5660+H5660</f>
        <v>-35000.0000000009</v>
      </c>
      <c r="J5660" s="29" t="n">
        <f aca="false">J5659+I5660</f>
        <v>1794000.00000001</v>
      </c>
    </row>
    <row r="5661" customFormat="false" ht="15" hidden="false" customHeight="false" outlineLevel="0" collapsed="false">
      <c r="A5661" s="26" t="n">
        <v>45735</v>
      </c>
      <c r="B5661" s="27" t="n">
        <v>67.4</v>
      </c>
      <c r="C5661" s="27" t="n">
        <v>71.94</v>
      </c>
      <c r="D5661" s="28" t="n">
        <f aca="false">B5661-B5660</f>
        <v>-0.0899999999999892</v>
      </c>
      <c r="E5661" s="28" t="n">
        <f aca="false">C5661-C5660</f>
        <v>0.00999999999999091</v>
      </c>
      <c r="F5661" s="29" t="n">
        <f aca="false">Inputs!$B$5*B5661+Inputs!$B$6*C5661</f>
        <v>3143000</v>
      </c>
      <c r="G5661" s="29" t="n">
        <f aca="false">Inputs!$B$5*D5661</f>
        <v>-8999.99999999892</v>
      </c>
      <c r="H5661" s="29" t="n">
        <f aca="false">Inputs!$B$6*E5661</f>
        <v>-499.999999999545</v>
      </c>
      <c r="I5661" s="29" t="n">
        <f aca="false">G5661+H5661</f>
        <v>-9499.99999999847</v>
      </c>
      <c r="J5661" s="29" t="n">
        <f aca="false">J5660+I5661</f>
        <v>1784500.00000001</v>
      </c>
    </row>
    <row r="5662" customFormat="false" ht="15" hidden="false" customHeight="false" outlineLevel="0" collapsed="false">
      <c r="A5662" s="26" t="n">
        <v>45736</v>
      </c>
      <c r="B5662" s="27" t="n">
        <v>68.55</v>
      </c>
      <c r="C5662" s="27" t="n">
        <v>72.61</v>
      </c>
      <c r="D5662" s="28" t="n">
        <f aca="false">B5662-B5661</f>
        <v>1.14999999999999</v>
      </c>
      <c r="E5662" s="28" t="n">
        <f aca="false">C5662-C5661</f>
        <v>0.670000000000002</v>
      </c>
      <c r="F5662" s="29" t="n">
        <f aca="false">Inputs!$B$5*B5662+Inputs!$B$6*C5662</f>
        <v>3224500</v>
      </c>
      <c r="G5662" s="29" t="n">
        <f aca="false">Inputs!$B$5*D5662</f>
        <v>114999.999999999</v>
      </c>
      <c r="H5662" s="29" t="n">
        <f aca="false">Inputs!$B$6*E5662</f>
        <v>-33500.0000000001</v>
      </c>
      <c r="I5662" s="29" t="n">
        <f aca="false">G5662+H5662</f>
        <v>81499.9999999991</v>
      </c>
      <c r="J5662" s="29" t="n">
        <f aca="false">J5661+I5662</f>
        <v>1866000.00000001</v>
      </c>
    </row>
    <row r="5663" customFormat="false" ht="15" hidden="false" customHeight="false" outlineLevel="0" collapsed="false">
      <c r="A5663" s="26" t="n">
        <v>45737</v>
      </c>
      <c r="B5663" s="27" t="n">
        <v>68.52</v>
      </c>
      <c r="C5663" s="27" t="n">
        <v>72.64</v>
      </c>
      <c r="D5663" s="28" t="n">
        <f aca="false">B5663-B5662</f>
        <v>-0.0300000000000011</v>
      </c>
      <c r="E5663" s="28" t="n">
        <f aca="false">C5663-C5662</f>
        <v>0.0300000000000011</v>
      </c>
      <c r="F5663" s="29" t="n">
        <f aca="false">Inputs!$B$5*B5663+Inputs!$B$6*C5663</f>
        <v>3220000</v>
      </c>
      <c r="G5663" s="29" t="n">
        <f aca="false">Inputs!$B$5*D5663</f>
        <v>-3000.00000000011</v>
      </c>
      <c r="H5663" s="29" t="n">
        <f aca="false">Inputs!$B$6*E5663</f>
        <v>-1500.00000000006</v>
      </c>
      <c r="I5663" s="29" t="n">
        <f aca="false">G5663+H5663</f>
        <v>-4500.00000000017</v>
      </c>
      <c r="J5663" s="29" t="n">
        <f aca="false">J5662+I5663</f>
        <v>1861500.00000001</v>
      </c>
    </row>
    <row r="5664" customFormat="false" ht="15" hidden="false" customHeight="false" outlineLevel="0" collapsed="false">
      <c r="A5664" s="26" t="n">
        <v>45740</v>
      </c>
      <c r="B5664" s="27" t="n">
        <v>69.46</v>
      </c>
      <c r="C5664" s="27" t="n">
        <v>73.96</v>
      </c>
      <c r="D5664" s="28" t="n">
        <f aca="false">B5664-B5663</f>
        <v>0.939999999999998</v>
      </c>
      <c r="E5664" s="28" t="n">
        <f aca="false">C5664-C5663</f>
        <v>1.31999999999999</v>
      </c>
      <c r="F5664" s="29" t="n">
        <f aca="false">Inputs!$B$5*B5664+Inputs!$B$6*C5664</f>
        <v>3248000</v>
      </c>
      <c r="G5664" s="29" t="n">
        <f aca="false">Inputs!$B$5*D5664</f>
        <v>93999.9999999998</v>
      </c>
      <c r="H5664" s="29" t="n">
        <f aca="false">Inputs!$B$6*E5664</f>
        <v>-65999.9999999997</v>
      </c>
      <c r="I5664" s="29" t="n">
        <f aca="false">G5664+H5664</f>
        <v>28000.0000000001</v>
      </c>
      <c r="J5664" s="29" t="n">
        <f aca="false">J5663+I5664</f>
        <v>1889500.00000001</v>
      </c>
    </row>
    <row r="5665" customFormat="false" ht="15" hidden="false" customHeight="false" outlineLevel="0" collapsed="false">
      <c r="A5665" s="26" t="n">
        <v>45741</v>
      </c>
      <c r="B5665" s="27" t="n">
        <v>69.48</v>
      </c>
      <c r="C5665" s="27" t="n">
        <v>73.78</v>
      </c>
      <c r="D5665" s="28" t="n">
        <f aca="false">B5665-B5664</f>
        <v>0.0200000000000102</v>
      </c>
      <c r="E5665" s="28" t="n">
        <f aca="false">C5665-C5664</f>
        <v>-0.179999999999993</v>
      </c>
      <c r="F5665" s="29" t="n">
        <f aca="false">Inputs!$B$5*B5665+Inputs!$B$6*C5665</f>
        <v>3259000</v>
      </c>
      <c r="G5665" s="29" t="n">
        <f aca="false">Inputs!$B$5*D5665</f>
        <v>2000.00000000102</v>
      </c>
      <c r="H5665" s="29" t="n">
        <f aca="false">Inputs!$B$6*E5665</f>
        <v>8999.99999999963</v>
      </c>
      <c r="I5665" s="29" t="n">
        <f aca="false">G5665+H5665</f>
        <v>11000.0000000007</v>
      </c>
      <c r="J5665" s="29" t="n">
        <f aca="false">J5664+I5665</f>
        <v>1900500.00000001</v>
      </c>
    </row>
    <row r="5666" customFormat="false" ht="15" hidden="false" customHeight="false" outlineLevel="0" collapsed="false">
      <c r="A5666" s="26" t="n">
        <v>45742</v>
      </c>
      <c r="B5666" s="27" t="n">
        <v>70.05</v>
      </c>
      <c r="C5666" s="27" t="n">
        <v>74.6</v>
      </c>
      <c r="D5666" s="28" t="n">
        <f aca="false">B5666-B5665</f>
        <v>0.569999999999993</v>
      </c>
      <c r="E5666" s="28" t="n">
        <f aca="false">C5666-C5665</f>
        <v>0.819999999999993</v>
      </c>
      <c r="F5666" s="29" t="n">
        <f aca="false">Inputs!$B$5*B5666+Inputs!$B$6*C5666</f>
        <v>3275000</v>
      </c>
      <c r="G5666" s="29" t="n">
        <f aca="false">Inputs!$B$5*D5666</f>
        <v>56999.9999999993</v>
      </c>
      <c r="H5666" s="29" t="n">
        <f aca="false">Inputs!$B$6*E5666</f>
        <v>-40999.9999999997</v>
      </c>
      <c r="I5666" s="29" t="n">
        <f aca="false">G5666+H5666</f>
        <v>15999.9999999997</v>
      </c>
      <c r="J5666" s="29" t="n">
        <f aca="false">J5665+I5666</f>
        <v>1916500.00000001</v>
      </c>
    </row>
    <row r="5667" customFormat="false" ht="15" hidden="false" customHeight="false" outlineLevel="0" collapsed="false">
      <c r="A5667" s="26" t="n">
        <v>45743</v>
      </c>
      <c r="B5667" s="27" t="n">
        <v>70.3</v>
      </c>
      <c r="C5667" s="27" t="n">
        <v>74.72</v>
      </c>
      <c r="D5667" s="28" t="n">
        <f aca="false">B5667-B5666</f>
        <v>0.25</v>
      </c>
      <c r="E5667" s="28" t="n">
        <f aca="false">C5667-C5666</f>
        <v>0.120000000000005</v>
      </c>
      <c r="F5667" s="29" t="n">
        <f aca="false">Inputs!$B$5*B5667+Inputs!$B$6*C5667</f>
        <v>3294000</v>
      </c>
      <c r="G5667" s="29" t="n">
        <f aca="false">Inputs!$B$5*D5667</f>
        <v>25000</v>
      </c>
      <c r="H5667" s="29" t="n">
        <f aca="false">Inputs!$B$6*E5667</f>
        <v>-6000.00000000023</v>
      </c>
      <c r="I5667" s="29" t="n">
        <f aca="false">G5667+H5667</f>
        <v>18999.9999999998</v>
      </c>
      <c r="J5667" s="29" t="n">
        <f aca="false">J5666+I5667</f>
        <v>1935500.00000001</v>
      </c>
    </row>
    <row r="5668" customFormat="false" ht="15" hidden="false" customHeight="false" outlineLevel="0" collapsed="false">
      <c r="A5668" s="26" t="n">
        <v>45744</v>
      </c>
      <c r="B5668" s="27" t="n">
        <v>69.74</v>
      </c>
      <c r="C5668" s="27" t="n">
        <v>74.69</v>
      </c>
      <c r="D5668" s="28" t="n">
        <f aca="false">B5668-B5667</f>
        <v>-0.560000000000002</v>
      </c>
      <c r="E5668" s="28" t="n">
        <f aca="false">C5668-C5667</f>
        <v>-0.0300000000000011</v>
      </c>
      <c r="F5668" s="29" t="n">
        <f aca="false">Inputs!$B$5*B5668+Inputs!$B$6*C5668</f>
        <v>3239500</v>
      </c>
      <c r="G5668" s="29" t="n">
        <f aca="false">Inputs!$B$5*D5668</f>
        <v>-56000.0000000002</v>
      </c>
      <c r="H5668" s="29" t="n">
        <f aca="false">Inputs!$B$6*E5668</f>
        <v>1500.00000000006</v>
      </c>
      <c r="I5668" s="29" t="n">
        <f aca="false">G5668+H5668</f>
        <v>-54500.0000000002</v>
      </c>
      <c r="J5668" s="29" t="n">
        <f aca="false">J5667+I5668</f>
        <v>1881000.00000001</v>
      </c>
    </row>
    <row r="5669" customFormat="false" ht="15" hidden="false" customHeight="false" outlineLevel="0" collapsed="false">
      <c r="A5669" s="26" t="n">
        <v>45747</v>
      </c>
      <c r="B5669" s="27" t="n">
        <v>71.87</v>
      </c>
      <c r="C5669" s="27" t="n">
        <v>77.23</v>
      </c>
      <c r="D5669" s="28" t="n">
        <f aca="false">B5669-B5668</f>
        <v>2.13000000000001</v>
      </c>
      <c r="E5669" s="28" t="n">
        <f aca="false">C5669-C5668</f>
        <v>2.54000000000001</v>
      </c>
      <c r="F5669" s="29" t="n">
        <f aca="false">Inputs!$B$5*B5669+Inputs!$B$6*C5669</f>
        <v>3325500</v>
      </c>
      <c r="G5669" s="29" t="n">
        <f aca="false">Inputs!$B$5*D5669</f>
        <v>213000.000000001</v>
      </c>
      <c r="H5669" s="29" t="n">
        <f aca="false">Inputs!$B$6*E5669</f>
        <v>-127000</v>
      </c>
      <c r="I5669" s="29" t="n">
        <f aca="false">G5669+H5669</f>
        <v>86000.0000000007</v>
      </c>
      <c r="J5669" s="29" t="n">
        <f aca="false">J5668+I5669</f>
        <v>1967000.00000001</v>
      </c>
    </row>
    <row r="5670" customFormat="false" ht="15" hidden="false" customHeight="false" outlineLevel="0" collapsed="false">
      <c r="A5670" s="26" t="n">
        <v>45748</v>
      </c>
      <c r="B5670" s="27" t="n">
        <v>71.61</v>
      </c>
      <c r="C5670" s="27" t="n">
        <v>77.78</v>
      </c>
      <c r="D5670" s="28" t="n">
        <f aca="false">B5670-B5669</f>
        <v>-0.260000000000005</v>
      </c>
      <c r="E5670" s="28" t="n">
        <f aca="false">C5670-C5669</f>
        <v>0.549999999999997</v>
      </c>
      <c r="F5670" s="29" t="n">
        <f aca="false">Inputs!$B$5*B5670+Inputs!$B$6*C5670</f>
        <v>3272000</v>
      </c>
      <c r="G5670" s="29" t="n">
        <f aca="false">Inputs!$B$5*D5670</f>
        <v>-26000.0000000005</v>
      </c>
      <c r="H5670" s="29" t="n">
        <f aca="false">Inputs!$B$6*E5670</f>
        <v>-27499.9999999999</v>
      </c>
      <c r="I5670" s="29" t="n">
        <f aca="false">G5670+H5670</f>
        <v>-53500.0000000004</v>
      </c>
      <c r="J5670" s="29" t="n">
        <f aca="false">J5669+I5670</f>
        <v>1913500.00000001</v>
      </c>
    </row>
    <row r="5671" customFormat="false" ht="15" hidden="false" customHeight="false" outlineLevel="0" collapsed="false">
      <c r="A5671" s="26" t="n">
        <v>45749</v>
      </c>
      <c r="B5671" s="27" t="n">
        <v>72.12</v>
      </c>
      <c r="C5671" s="27" t="n">
        <v>77.27</v>
      </c>
      <c r="D5671" s="28" t="n">
        <f aca="false">B5671-B5670</f>
        <v>0.510000000000005</v>
      </c>
      <c r="E5671" s="28" t="n">
        <f aca="false">C5671-C5670</f>
        <v>-0.510000000000005</v>
      </c>
      <c r="F5671" s="29" t="n">
        <f aca="false">Inputs!$B$5*B5671+Inputs!$B$6*C5671</f>
        <v>3348500</v>
      </c>
      <c r="G5671" s="29" t="n">
        <f aca="false">Inputs!$B$5*D5671</f>
        <v>51000.0000000005</v>
      </c>
      <c r="H5671" s="29" t="n">
        <f aca="false">Inputs!$B$6*E5671</f>
        <v>25500.0000000003</v>
      </c>
      <c r="I5671" s="29" t="n">
        <f aca="false">G5671+H5671</f>
        <v>76500.0000000008</v>
      </c>
      <c r="J5671" s="29" t="n">
        <f aca="false">J5670+I5671</f>
        <v>1990000.00000001</v>
      </c>
    </row>
    <row r="5672" customFormat="false" ht="15" hidden="false" customHeight="false" outlineLevel="0" collapsed="false">
      <c r="A5672" s="26" t="n">
        <v>45750</v>
      </c>
      <c r="B5672" s="27" t="n">
        <v>67.43</v>
      </c>
      <c r="C5672" s="27" t="n">
        <v>72.54</v>
      </c>
      <c r="D5672" s="28" t="n">
        <f aca="false">B5672-B5671</f>
        <v>-4.69</v>
      </c>
      <c r="E5672" s="28" t="n">
        <f aca="false">C5672-C5671</f>
        <v>-4.72999999999999</v>
      </c>
      <c r="F5672" s="29" t="n">
        <f aca="false">Inputs!$B$5*B5672+Inputs!$B$6*C5672</f>
        <v>3116000</v>
      </c>
      <c r="G5672" s="29" t="n">
        <f aca="false">Inputs!$B$5*D5672</f>
        <v>-469000</v>
      </c>
      <c r="H5672" s="29" t="n">
        <f aca="false">Inputs!$B$6*E5672</f>
        <v>236499.999999999</v>
      </c>
      <c r="I5672" s="29" t="n">
        <f aca="false">G5672+H5672</f>
        <v>-232500</v>
      </c>
      <c r="J5672" s="29" t="n">
        <f aca="false">J5671+I5672</f>
        <v>1757500.00000001</v>
      </c>
    </row>
    <row r="5673" customFormat="false" ht="15" hidden="false" customHeight="false" outlineLevel="0" collapsed="false">
      <c r="A5673" s="26" t="n">
        <v>45751</v>
      </c>
      <c r="B5673" s="27" t="n">
        <v>62.42</v>
      </c>
      <c r="C5673" s="27" t="n">
        <v>68.36</v>
      </c>
      <c r="D5673" s="28" t="n">
        <f aca="false">B5673-B5672</f>
        <v>-5.01000000000001</v>
      </c>
      <c r="E5673" s="28" t="n">
        <f aca="false">C5673-C5672</f>
        <v>-4.18000000000001</v>
      </c>
      <c r="F5673" s="29" t="n">
        <f aca="false">Inputs!$B$5*B5673+Inputs!$B$6*C5673</f>
        <v>2824000</v>
      </c>
      <c r="G5673" s="29" t="n">
        <f aca="false">Inputs!$B$5*D5673</f>
        <v>-501000.000000001</v>
      </c>
      <c r="H5673" s="29" t="n">
        <f aca="false">Inputs!$B$6*E5673</f>
        <v>209000</v>
      </c>
      <c r="I5673" s="29" t="n">
        <f aca="false">G5673+H5673</f>
        <v>-292000</v>
      </c>
      <c r="J5673" s="29" t="n">
        <f aca="false">J5672+I5673</f>
        <v>1465500.00000001</v>
      </c>
    </row>
    <row r="5674" customFormat="false" ht="15" hidden="false" customHeight="false" outlineLevel="0" collapsed="false">
      <c r="A5674" s="26" t="n">
        <v>45754</v>
      </c>
      <c r="B5674" s="27" t="n">
        <v>61.05</v>
      </c>
      <c r="C5674" s="27" t="n">
        <v>66.13</v>
      </c>
      <c r="D5674" s="28" t="n">
        <f aca="false">B5674-B5673</f>
        <v>-1.37</v>
      </c>
      <c r="E5674" s="28" t="n">
        <f aca="false">C5674-C5673</f>
        <v>-2.23</v>
      </c>
      <c r="F5674" s="29" t="n">
        <f aca="false">Inputs!$B$5*B5674+Inputs!$B$6*C5674</f>
        <v>2798500</v>
      </c>
      <c r="G5674" s="29" t="n">
        <f aca="false">Inputs!$B$5*D5674</f>
        <v>-137000</v>
      </c>
      <c r="H5674" s="29" t="n">
        <f aca="false">Inputs!$B$6*E5674</f>
        <v>111500</v>
      </c>
      <c r="I5674" s="29" t="n">
        <f aca="false">G5674+H5674</f>
        <v>-25500.0000000003</v>
      </c>
      <c r="J5674" s="29" t="n">
        <f aca="false">J5673+I5674</f>
        <v>1440000.00000001</v>
      </c>
    </row>
    <row r="5675" customFormat="false" ht="15" hidden="false" customHeight="false" outlineLevel="0" collapsed="false">
      <c r="A5675" s="26" t="n">
        <v>45755</v>
      </c>
      <c r="B5675" s="27" t="n">
        <v>60.04</v>
      </c>
      <c r="C5675" s="27" t="n">
        <v>64.86</v>
      </c>
      <c r="D5675" s="28" t="n">
        <f aca="false">B5675-B5674</f>
        <v>-1.01</v>
      </c>
      <c r="E5675" s="28" t="n">
        <f aca="false">C5675-C5674</f>
        <v>-1.27</v>
      </c>
      <c r="F5675" s="29" t="n">
        <f aca="false">Inputs!$B$5*B5675+Inputs!$B$6*C5675</f>
        <v>2761000</v>
      </c>
      <c r="G5675" s="29" t="n">
        <f aca="false">Inputs!$B$5*D5675</f>
        <v>-101000</v>
      </c>
      <c r="H5675" s="29" t="n">
        <f aca="false">Inputs!$B$6*E5675</f>
        <v>63499.9999999998</v>
      </c>
      <c r="I5675" s="29" t="n">
        <f aca="false">G5675+H5675</f>
        <v>-37500</v>
      </c>
      <c r="J5675" s="29" t="n">
        <f aca="false">J5674+I5675</f>
        <v>1402500.00000001</v>
      </c>
    </row>
    <row r="5676" customFormat="false" ht="15" hidden="false" customHeight="false" outlineLevel="0" collapsed="false">
      <c r="A5676" s="26" t="n">
        <v>45756</v>
      </c>
      <c r="B5676" s="27" t="n">
        <v>62.63</v>
      </c>
      <c r="C5676" s="27" t="n">
        <v>67.3</v>
      </c>
      <c r="D5676" s="28" t="n">
        <f aca="false">B5676-B5675</f>
        <v>2.59</v>
      </c>
      <c r="E5676" s="28" t="n">
        <f aca="false">C5676-C5675</f>
        <v>2.44</v>
      </c>
      <c r="F5676" s="29" t="n">
        <f aca="false">Inputs!$B$5*B5676+Inputs!$B$6*C5676</f>
        <v>2898000</v>
      </c>
      <c r="G5676" s="29" t="n">
        <f aca="false">Inputs!$B$5*D5676</f>
        <v>259000</v>
      </c>
      <c r="H5676" s="29" t="n">
        <f aca="false">Inputs!$B$6*E5676</f>
        <v>-122000</v>
      </c>
      <c r="I5676" s="29" t="n">
        <f aca="false">G5676+H5676</f>
        <v>137000</v>
      </c>
      <c r="J5676" s="29" t="n">
        <f aca="false">J5675+I5676</f>
        <v>1539500.00000001</v>
      </c>
    </row>
    <row r="5677" customFormat="false" ht="15" hidden="false" customHeight="false" outlineLevel="0" collapsed="false">
      <c r="A5677" s="26" t="n">
        <v>45757</v>
      </c>
      <c r="B5677" s="27" t="n">
        <v>60.57</v>
      </c>
      <c r="C5677" s="27" t="n">
        <v>65.37</v>
      </c>
      <c r="D5677" s="28" t="n">
        <f aca="false">B5677-B5676</f>
        <v>-2.06</v>
      </c>
      <c r="E5677" s="28" t="n">
        <f aca="false">C5677-C5676</f>
        <v>-1.92999999999999</v>
      </c>
      <c r="F5677" s="29" t="n">
        <f aca="false">Inputs!$B$5*B5677+Inputs!$B$6*C5677</f>
        <v>2788500</v>
      </c>
      <c r="G5677" s="29" t="n">
        <f aca="false">Inputs!$B$5*D5677</f>
        <v>-206000</v>
      </c>
      <c r="H5677" s="29" t="n">
        <f aca="false">Inputs!$B$6*E5677</f>
        <v>96499.9999999996</v>
      </c>
      <c r="I5677" s="29" t="n">
        <f aca="false">G5677+H5677</f>
        <v>-109500.000000001</v>
      </c>
      <c r="J5677" s="29" t="n">
        <f aca="false">J5676+I5677</f>
        <v>1430000.00000001</v>
      </c>
    </row>
    <row r="5678" customFormat="false" ht="15" hidden="false" customHeight="false" outlineLevel="0" collapsed="false">
      <c r="A5678" s="26" t="n">
        <v>45758</v>
      </c>
      <c r="B5678" s="27" t="n">
        <v>61.91</v>
      </c>
      <c r="C5678" s="27" t="n">
        <v>66.83</v>
      </c>
      <c r="D5678" s="28" t="n">
        <f aca="false">B5678-B5677</f>
        <v>1.34</v>
      </c>
      <c r="E5678" s="28" t="n">
        <f aca="false">C5678-C5677</f>
        <v>1.45999999999999</v>
      </c>
      <c r="F5678" s="29" t="n">
        <f aca="false">Inputs!$B$5*B5678+Inputs!$B$6*C5678</f>
        <v>2849500</v>
      </c>
      <c r="G5678" s="29" t="n">
        <f aca="false">Inputs!$B$5*D5678</f>
        <v>134000</v>
      </c>
      <c r="H5678" s="29" t="n">
        <f aca="false">Inputs!$B$6*E5678</f>
        <v>-72999.9999999997</v>
      </c>
      <c r="I5678" s="29" t="n">
        <f aca="false">G5678+H5678</f>
        <v>60999.9999999999</v>
      </c>
      <c r="J5678" s="29" t="n">
        <f aca="false">J5677+I5678</f>
        <v>1491000.00000001</v>
      </c>
    </row>
    <row r="5679" customFormat="false" ht="15" hidden="false" customHeight="false" outlineLevel="0" collapsed="false">
      <c r="A5679" s="26" t="n">
        <v>45761</v>
      </c>
      <c r="B5679" s="27" t="n">
        <v>61.99</v>
      </c>
      <c r="C5679" s="27" t="n">
        <v>67.18</v>
      </c>
      <c r="D5679" s="28" t="n">
        <f aca="false">B5679-B5678</f>
        <v>0.0800000000000054</v>
      </c>
      <c r="E5679" s="28" t="n">
        <f aca="false">C5679-C5678</f>
        <v>0.350000000000009</v>
      </c>
      <c r="F5679" s="29" t="n">
        <f aca="false">Inputs!$B$5*B5679+Inputs!$B$6*C5679</f>
        <v>2840000</v>
      </c>
      <c r="G5679" s="29" t="n">
        <f aca="false">Inputs!$B$5*D5679</f>
        <v>8000.00000000054</v>
      </c>
      <c r="H5679" s="29" t="n">
        <f aca="false">Inputs!$B$6*E5679</f>
        <v>-17500.0000000004</v>
      </c>
      <c r="I5679" s="29" t="n">
        <f aca="false">G5679+H5679</f>
        <v>-9499.99999999989</v>
      </c>
      <c r="J5679" s="29" t="n">
        <f aca="false">J5678+I5679</f>
        <v>1481500.00000001</v>
      </c>
    </row>
    <row r="5680" customFormat="false" ht="15" hidden="false" customHeight="false" outlineLevel="0" collapsed="false">
      <c r="A5680" s="26" t="n">
        <v>45762</v>
      </c>
      <c r="B5680" s="27" t="n">
        <v>61.74</v>
      </c>
      <c r="C5680" s="27" t="n">
        <v>66.58</v>
      </c>
      <c r="D5680" s="28" t="n">
        <f aca="false">B5680-B5679</f>
        <v>-0.25</v>
      </c>
      <c r="E5680" s="28" t="n">
        <f aca="false">C5680-C5679</f>
        <v>-0.600000000000009</v>
      </c>
      <c r="F5680" s="29" t="n">
        <f aca="false">Inputs!$B$5*B5680+Inputs!$B$6*C5680</f>
        <v>2845000</v>
      </c>
      <c r="G5680" s="29" t="n">
        <f aca="false">Inputs!$B$5*D5680</f>
        <v>-25000</v>
      </c>
      <c r="H5680" s="29" t="n">
        <f aca="false">Inputs!$B$6*E5680</f>
        <v>30000.0000000004</v>
      </c>
      <c r="I5680" s="29" t="n">
        <f aca="false">G5680+H5680</f>
        <v>5000.00000000043</v>
      </c>
      <c r="J5680" s="29" t="n">
        <f aca="false">J5679+I5680</f>
        <v>1486500.00000001</v>
      </c>
    </row>
    <row r="5681" customFormat="false" ht="15" hidden="false" customHeight="false" outlineLevel="0" collapsed="false">
      <c r="A5681" s="26" t="n">
        <v>45763</v>
      </c>
      <c r="B5681" s="27" t="n">
        <v>62.88</v>
      </c>
      <c r="C5681" s="27" t="n">
        <v>67.94</v>
      </c>
      <c r="D5681" s="28" t="n">
        <f aca="false">B5681-B5680</f>
        <v>1.14</v>
      </c>
      <c r="E5681" s="28" t="n">
        <f aca="false">C5681-C5680</f>
        <v>1.36</v>
      </c>
      <c r="F5681" s="29" t="n">
        <f aca="false">Inputs!$B$5*B5681+Inputs!$B$6*C5681</f>
        <v>2891000</v>
      </c>
      <c r="G5681" s="29" t="n">
        <f aca="false">Inputs!$B$5*D5681</f>
        <v>114000</v>
      </c>
      <c r="H5681" s="29" t="n">
        <f aca="false">Inputs!$B$6*E5681</f>
        <v>-68000</v>
      </c>
      <c r="I5681" s="29" t="n">
        <f aca="false">G5681+H5681</f>
        <v>46000.0000000001</v>
      </c>
      <c r="J5681" s="29" t="n">
        <f aca="false">J5680+I5681</f>
        <v>1532500.00000001</v>
      </c>
    </row>
    <row r="5682" customFormat="false" ht="15" hidden="false" customHeight="false" outlineLevel="0" collapsed="false">
      <c r="A5682" s="26" t="n">
        <v>45764</v>
      </c>
      <c r="B5682" s="27" t="n">
        <v>65.07</v>
      </c>
      <c r="C5682" s="27" t="n">
        <v>69.33</v>
      </c>
      <c r="D5682" s="28" t="n">
        <f aca="false">B5682-B5681</f>
        <v>2.18999999999999</v>
      </c>
      <c r="E5682" s="28" t="n">
        <f aca="false">C5682-C5681</f>
        <v>1.39</v>
      </c>
      <c r="F5682" s="29" t="n">
        <f aca="false">Inputs!$B$5*B5682+Inputs!$B$6*C5682</f>
        <v>3040500</v>
      </c>
      <c r="G5682" s="29" t="n">
        <f aca="false">Inputs!$B$5*D5682</f>
        <v>218999.999999999</v>
      </c>
      <c r="H5682" s="29" t="n">
        <f aca="false">Inputs!$B$6*E5682</f>
        <v>-69500</v>
      </c>
      <c r="I5682" s="29" t="n">
        <f aca="false">G5682+H5682</f>
        <v>149499.999999999</v>
      </c>
      <c r="J5682" s="29" t="n">
        <f aca="false">J5681+I5682</f>
        <v>1682000.00000001</v>
      </c>
    </row>
    <row r="5683" customFormat="false" ht="15" hidden="false" customHeight="false" outlineLevel="0" collapsed="false">
      <c r="A5683" s="26" t="n">
        <v>45769</v>
      </c>
      <c r="B5683" s="27" t="n">
        <v>64.6</v>
      </c>
      <c r="C5683" s="27" t="n">
        <v>68.93</v>
      </c>
      <c r="D5683" s="28" t="n">
        <f aca="false">B5683-B5682</f>
        <v>-0.469999999999999</v>
      </c>
      <c r="E5683" s="28" t="n">
        <f aca="false">C5683-C5682</f>
        <v>-0.399999999999992</v>
      </c>
      <c r="F5683" s="29" t="n">
        <f aca="false">Inputs!$B$5*B5683+Inputs!$B$6*C5683</f>
        <v>3013500</v>
      </c>
      <c r="G5683" s="29" t="n">
        <f aca="false">Inputs!$B$5*D5683</f>
        <v>-46999.9999999999</v>
      </c>
      <c r="H5683" s="29" t="n">
        <f aca="false">Inputs!$B$6*E5683</f>
        <v>19999.9999999996</v>
      </c>
      <c r="I5683" s="29" t="n">
        <f aca="false">G5683+H5683</f>
        <v>-27000.0000000003</v>
      </c>
      <c r="J5683" s="29" t="n">
        <f aca="false">J5682+I5683</f>
        <v>1655000.00000001</v>
      </c>
    </row>
    <row r="5684" customFormat="false" ht="15" hidden="false" customHeight="false" outlineLevel="0" collapsed="false">
      <c r="A5684" s="26" t="n">
        <v>45770</v>
      </c>
      <c r="B5684" s="27" t="n">
        <v>62.64</v>
      </c>
      <c r="C5684" s="27" t="n">
        <v>68.26</v>
      </c>
      <c r="D5684" s="28" t="n">
        <f aca="false">B5684-B5683</f>
        <v>-1.95999999999999</v>
      </c>
      <c r="E5684" s="28" t="n">
        <f aca="false">C5684-C5683</f>
        <v>-0.670000000000002</v>
      </c>
      <c r="F5684" s="29" t="n">
        <f aca="false">Inputs!$B$5*B5684+Inputs!$B$6*C5684</f>
        <v>2851000</v>
      </c>
      <c r="G5684" s="29" t="n">
        <f aca="false">Inputs!$B$5*D5684</f>
        <v>-195999.999999999</v>
      </c>
      <c r="H5684" s="29" t="n">
        <f aca="false">Inputs!$B$6*E5684</f>
        <v>33500.0000000001</v>
      </c>
      <c r="I5684" s="29" t="n">
        <f aca="false">G5684+H5684</f>
        <v>-162499.999999999</v>
      </c>
      <c r="J5684" s="29" t="n">
        <f aca="false">J5683+I5684</f>
        <v>1492500.00000001</v>
      </c>
    </row>
    <row r="5685" customFormat="false" ht="15" hidden="false" customHeight="false" outlineLevel="0" collapsed="false">
      <c r="A5685" s="26" t="n">
        <v>45771</v>
      </c>
      <c r="B5685" s="27" t="n">
        <v>63.55</v>
      </c>
      <c r="C5685" s="27" t="n">
        <v>67.5</v>
      </c>
      <c r="D5685" s="28" t="n">
        <f aca="false">B5685-B5684</f>
        <v>0.909999999999997</v>
      </c>
      <c r="E5685" s="28" t="n">
        <f aca="false">C5685-C5684</f>
        <v>-0.760000000000005</v>
      </c>
      <c r="F5685" s="29" t="n">
        <f aca="false">Inputs!$B$5*B5685+Inputs!$B$6*C5685</f>
        <v>2980000</v>
      </c>
      <c r="G5685" s="29" t="n">
        <f aca="false">Inputs!$B$5*D5685</f>
        <v>90999.9999999997</v>
      </c>
      <c r="H5685" s="29" t="n">
        <f aca="false">Inputs!$B$6*E5685</f>
        <v>38000.0000000003</v>
      </c>
      <c r="I5685" s="29" t="n">
        <f aca="false">G5685+H5685</f>
        <v>129000</v>
      </c>
      <c r="J5685" s="29" t="n">
        <f aca="false">J5684+I5685</f>
        <v>1621500.00000001</v>
      </c>
    </row>
    <row r="5686" customFormat="false" ht="15" hidden="false" customHeight="false" outlineLevel="0" collapsed="false">
      <c r="A5686" s="26" t="n">
        <v>45772</v>
      </c>
      <c r="B5686" s="27" t="n">
        <v>63.85</v>
      </c>
      <c r="C5686" s="27" t="n">
        <v>66.99</v>
      </c>
      <c r="D5686" s="28" t="n">
        <f aca="false">B5686-B5685</f>
        <v>0.300000000000004</v>
      </c>
      <c r="E5686" s="28" t="n">
        <f aca="false">C5686-C5685</f>
        <v>-0.510000000000005</v>
      </c>
      <c r="F5686" s="29" t="n">
        <f aca="false">Inputs!$B$5*B5686+Inputs!$B$6*C5686</f>
        <v>3035500</v>
      </c>
      <c r="G5686" s="29" t="n">
        <f aca="false">Inputs!$B$5*D5686</f>
        <v>30000.0000000004</v>
      </c>
      <c r="H5686" s="29" t="n">
        <f aca="false">Inputs!$B$6*E5686</f>
        <v>25500.0000000003</v>
      </c>
      <c r="I5686" s="29" t="n">
        <f aca="false">G5686+H5686</f>
        <v>55500.0000000007</v>
      </c>
      <c r="J5686" s="29" t="n">
        <f aca="false">J5685+I5686</f>
        <v>1677000.00000001</v>
      </c>
    </row>
    <row r="5687" customFormat="false" ht="15" hidden="false" customHeight="false" outlineLevel="0" collapsed="false">
      <c r="A5687" s="26" t="n">
        <v>45775</v>
      </c>
      <c r="B5687" s="27" t="n">
        <v>63.3</v>
      </c>
      <c r="C5687" s="27" t="n">
        <v>66.13</v>
      </c>
      <c r="D5687" s="28" t="n">
        <f aca="false">B5687-B5686</f>
        <v>-0.550000000000004</v>
      </c>
      <c r="E5687" s="28" t="n">
        <f aca="false">C5687-C5686</f>
        <v>-0.859999999999999</v>
      </c>
      <c r="F5687" s="29" t="n">
        <f aca="false">Inputs!$B$5*B5687+Inputs!$B$6*C5687</f>
        <v>3023500</v>
      </c>
      <c r="G5687" s="29" t="n">
        <f aca="false">Inputs!$B$5*D5687</f>
        <v>-55000.0000000004</v>
      </c>
      <c r="H5687" s="29" t="n">
        <f aca="false">Inputs!$B$6*E5687</f>
        <v>43000</v>
      </c>
      <c r="I5687" s="29" t="n">
        <f aca="false">G5687+H5687</f>
        <v>-12000.0000000005</v>
      </c>
      <c r="J5687" s="29" t="n">
        <f aca="false">J5686+I5687</f>
        <v>1665000.00000001</v>
      </c>
    </row>
    <row r="5688" customFormat="false" ht="15" hidden="false" customHeight="false" outlineLevel="0" collapsed="false">
      <c r="A5688" s="26" t="n">
        <v>45776</v>
      </c>
      <c r="B5688" s="27" t="n">
        <v>61.84</v>
      </c>
      <c r="C5688" s="27" t="n">
        <v>64.04</v>
      </c>
      <c r="D5688" s="28" t="n">
        <f aca="false">B5688-B5687</f>
        <v>-1.45999999999999</v>
      </c>
      <c r="E5688" s="28" t="n">
        <f aca="false">C5688-C5687</f>
        <v>-2.08999999999999</v>
      </c>
      <c r="F5688" s="29" t="n">
        <f aca="false">Inputs!$B$5*B5688+Inputs!$B$6*C5688</f>
        <v>2982000</v>
      </c>
      <c r="G5688" s="29" t="n">
        <f aca="false">Inputs!$B$5*D5688</f>
        <v>-145999.999999999</v>
      </c>
      <c r="H5688" s="29" t="n">
        <f aca="false">Inputs!$B$6*E5688</f>
        <v>104499.999999999</v>
      </c>
      <c r="I5688" s="29" t="n">
        <f aca="false">G5688+H5688</f>
        <v>-41499.9999999999</v>
      </c>
      <c r="J5688" s="29" t="n">
        <f aca="false">J5687+I5688</f>
        <v>1623500.00000001</v>
      </c>
    </row>
    <row r="5689" customFormat="false" ht="15" hidden="false" customHeight="false" outlineLevel="0" collapsed="false">
      <c r="A5689" s="26" t="n">
        <v>45777</v>
      </c>
      <c r="B5689" s="27" t="n">
        <v>59.55</v>
      </c>
      <c r="C5689" s="27" t="n">
        <v>63.37</v>
      </c>
      <c r="D5689" s="28" t="n">
        <f aca="false">B5689-B5688</f>
        <v>-2.29000000000001</v>
      </c>
      <c r="E5689" s="28" t="n">
        <f aca="false">C5689-C5688</f>
        <v>-0.670000000000009</v>
      </c>
      <c r="F5689" s="29" t="n">
        <f aca="false">Inputs!$B$5*B5689+Inputs!$B$6*C5689</f>
        <v>2786500</v>
      </c>
      <c r="G5689" s="29" t="n">
        <f aca="false">Inputs!$B$5*D5689</f>
        <v>-229000.000000001</v>
      </c>
      <c r="H5689" s="29" t="n">
        <f aca="false">Inputs!$B$6*E5689</f>
        <v>33500.0000000004</v>
      </c>
      <c r="I5689" s="29" t="n">
        <f aca="false">G5689+H5689</f>
        <v>-195500</v>
      </c>
      <c r="J5689" s="29" t="n">
        <f aca="false">J5688+I5689</f>
        <v>1428000.00000001</v>
      </c>
    </row>
    <row r="5690" customFormat="false" ht="15" hidden="false" customHeight="false" outlineLevel="0" collapsed="false">
      <c r="A5690" s="26" t="n">
        <v>45778</v>
      </c>
      <c r="B5690" s="27" t="n">
        <v>60.59</v>
      </c>
      <c r="C5690" s="27" t="n">
        <v>62.37</v>
      </c>
      <c r="D5690" s="28" t="n">
        <f aca="false">B5690-B5689</f>
        <v>1.04000000000001</v>
      </c>
      <c r="E5690" s="28" t="n">
        <f aca="false">C5690-C5689</f>
        <v>-1</v>
      </c>
      <c r="F5690" s="29" t="n">
        <f aca="false">Inputs!$B$5*B5690+Inputs!$B$6*C5690</f>
        <v>2940500</v>
      </c>
      <c r="G5690" s="29" t="n">
        <f aca="false">Inputs!$B$5*D5690</f>
        <v>104000.000000001</v>
      </c>
      <c r="H5690" s="29" t="n">
        <f aca="false">Inputs!$B$6*E5690</f>
        <v>50000</v>
      </c>
      <c r="I5690" s="29" t="n">
        <f aca="false">G5690+H5690</f>
        <v>154000.000000001</v>
      </c>
      <c r="J5690" s="29" t="n">
        <f aca="false">J5689+I5690</f>
        <v>1582000.00000001</v>
      </c>
    </row>
    <row r="5691" customFormat="false" ht="15" hidden="false" customHeight="false" outlineLevel="0" collapsed="false">
      <c r="A5691" s="26" t="n">
        <v>45779</v>
      </c>
      <c r="B5691" s="27" t="n">
        <v>59.67</v>
      </c>
      <c r="C5691" s="27" t="n">
        <v>61.57</v>
      </c>
      <c r="D5691" s="28" t="n">
        <f aca="false">B5691-B5690</f>
        <v>-0.920000000000002</v>
      </c>
      <c r="E5691" s="28" t="n">
        <f aca="false">C5691-C5690</f>
        <v>-0.799999999999997</v>
      </c>
      <c r="F5691" s="29" t="n">
        <f aca="false">Inputs!$B$5*B5691+Inputs!$B$6*C5691</f>
        <v>2888500</v>
      </c>
      <c r="G5691" s="29" t="n">
        <f aca="false">Inputs!$B$5*D5691</f>
        <v>-92000.0000000002</v>
      </c>
      <c r="H5691" s="29" t="n">
        <f aca="false">Inputs!$B$6*E5691</f>
        <v>39999.9999999999</v>
      </c>
      <c r="I5691" s="29" t="n">
        <f aca="false">G5691+H5691</f>
        <v>-52000.0000000003</v>
      </c>
      <c r="J5691" s="29" t="n">
        <f aca="false">J5690+I5691</f>
        <v>1530000.00000001</v>
      </c>
    </row>
    <row r="5692" customFormat="false" ht="15" hidden="false" customHeight="false" outlineLevel="0" collapsed="false">
      <c r="A5692" s="26" t="n">
        <v>45783</v>
      </c>
      <c r="B5692" s="27" t="n">
        <v>60.42</v>
      </c>
      <c r="C5692" s="27" t="n">
        <v>62.37</v>
      </c>
      <c r="D5692" s="28" t="n">
        <f aca="false">B5692-B5691</f>
        <v>0.75</v>
      </c>
      <c r="E5692" s="28" t="n">
        <f aca="false">C5692-C5691</f>
        <v>0.799999999999997</v>
      </c>
      <c r="F5692" s="29" t="n">
        <f aca="false">Inputs!$B$5*B5692+Inputs!$B$6*C5692</f>
        <v>2923500</v>
      </c>
      <c r="G5692" s="29" t="n">
        <f aca="false">Inputs!$B$5*D5692</f>
        <v>75000</v>
      </c>
      <c r="H5692" s="29" t="n">
        <f aca="false">Inputs!$B$6*E5692</f>
        <v>-39999.9999999999</v>
      </c>
      <c r="I5692" s="29" t="n">
        <f aca="false">G5692+H5692</f>
        <v>35000.0000000001</v>
      </c>
      <c r="J5692" s="29" t="n">
        <f aca="false">J5691+I5692</f>
        <v>1565000.00000001</v>
      </c>
    </row>
    <row r="5693" customFormat="false" ht="15" hidden="false" customHeight="false" outlineLevel="0" collapsed="false">
      <c r="A5693" s="26" t="n">
        <v>45784</v>
      </c>
      <c r="B5693" s="27" t="n">
        <v>59.42</v>
      </c>
      <c r="C5693" s="27" t="n">
        <v>60.31</v>
      </c>
      <c r="D5693" s="28" t="n">
        <f aca="false">B5693-B5692</f>
        <v>-1</v>
      </c>
      <c r="E5693" s="28" t="n">
        <f aca="false">C5693-C5692</f>
        <v>-2.06</v>
      </c>
      <c r="F5693" s="29" t="n">
        <f aca="false">Inputs!$B$5*B5693+Inputs!$B$6*C5693</f>
        <v>2926500</v>
      </c>
      <c r="G5693" s="29" t="n">
        <f aca="false">Inputs!$B$5*D5693</f>
        <v>-100000</v>
      </c>
      <c r="H5693" s="29" t="n">
        <f aca="false">Inputs!$B$6*E5693</f>
        <v>103000</v>
      </c>
      <c r="I5693" s="29" t="n">
        <f aca="false">G5693+H5693</f>
        <v>2999.99999999975</v>
      </c>
      <c r="J5693" s="29" t="n">
        <f aca="false">J5692+I5693</f>
        <v>1568000.00000001</v>
      </c>
    </row>
    <row r="5694" customFormat="false" ht="15" hidden="false" customHeight="false" outlineLevel="0" collapsed="false">
      <c r="A5694" s="26" t="n">
        <v>45785</v>
      </c>
      <c r="B5694" s="27" t="n">
        <v>61.25</v>
      </c>
      <c r="C5694" s="27" t="n">
        <v>62.22</v>
      </c>
      <c r="D5694" s="28" t="n">
        <f aca="false">B5694-B5693</f>
        <v>1.83</v>
      </c>
      <c r="E5694" s="28" t="n">
        <f aca="false">C5694-C5693</f>
        <v>1.91</v>
      </c>
      <c r="F5694" s="29" t="n">
        <f aca="false">Inputs!$B$5*B5694+Inputs!$B$6*C5694</f>
        <v>3014000</v>
      </c>
      <c r="G5694" s="29" t="n">
        <f aca="false">Inputs!$B$5*D5694</f>
        <v>183000</v>
      </c>
      <c r="H5694" s="29" t="n">
        <f aca="false">Inputs!$B$6*E5694</f>
        <v>-95499.9999999998</v>
      </c>
      <c r="I5694" s="29" t="n">
        <f aca="false">G5694+H5694</f>
        <v>87500</v>
      </c>
      <c r="J5694" s="29" t="n">
        <f aca="false">J5693+I5694</f>
        <v>1655500.00000001</v>
      </c>
    </row>
    <row r="5695" customFormat="false" ht="15" hidden="false" customHeight="false" outlineLevel="0" collapsed="false">
      <c r="A5695" s="26" t="n">
        <v>45786</v>
      </c>
      <c r="B5695" s="27" t="n">
        <v>62.37</v>
      </c>
      <c r="C5695" s="27" t="n">
        <v>64.26</v>
      </c>
      <c r="D5695" s="28" t="n">
        <f aca="false">B5695-B5694</f>
        <v>1.12</v>
      </c>
      <c r="E5695" s="28" t="n">
        <f aca="false">C5695-C5694</f>
        <v>2.04000000000001</v>
      </c>
      <c r="F5695" s="29" t="n">
        <f aca="false">Inputs!$B$5*B5695+Inputs!$B$6*C5695</f>
        <v>3024000</v>
      </c>
      <c r="G5695" s="29" t="n">
        <f aca="false">Inputs!$B$5*D5695</f>
        <v>112000</v>
      </c>
      <c r="H5695" s="29" t="n">
        <f aca="false">Inputs!$B$6*E5695</f>
        <v>-102000</v>
      </c>
      <c r="I5695" s="29" t="n">
        <f aca="false">G5695+H5695</f>
        <v>9999.99999999943</v>
      </c>
      <c r="J5695" s="29" t="n">
        <f aca="false">J5694+I5695</f>
        <v>1665500.00000001</v>
      </c>
    </row>
    <row r="5696" customFormat="false" ht="15" hidden="false" customHeight="false" outlineLevel="0" collapsed="false">
      <c r="A5696" s="26" t="n">
        <v>45789</v>
      </c>
      <c r="B5696" s="27" t="n">
        <v>63.32</v>
      </c>
      <c r="C5696" s="27" t="n">
        <v>65.28</v>
      </c>
      <c r="D5696" s="28" t="n">
        <f aca="false">B5696-B5695</f>
        <v>0.950000000000003</v>
      </c>
      <c r="E5696" s="28" t="n">
        <f aca="false">C5696-C5695</f>
        <v>1.02</v>
      </c>
      <c r="F5696" s="29" t="n">
        <f aca="false">Inputs!$B$5*B5696+Inputs!$B$6*C5696</f>
        <v>3068000</v>
      </c>
      <c r="G5696" s="29" t="n">
        <f aca="false">Inputs!$B$5*D5696</f>
        <v>95000.0000000003</v>
      </c>
      <c r="H5696" s="29" t="n">
        <f aca="false">Inputs!$B$6*E5696</f>
        <v>-50999.9999999998</v>
      </c>
      <c r="I5696" s="29" t="n">
        <f aca="false">G5696+H5696</f>
        <v>44000.0000000005</v>
      </c>
      <c r="J5696" s="29" t="n">
        <f aca="false">J5695+I5696</f>
        <v>1709500.00000001</v>
      </c>
    </row>
    <row r="5697" customFormat="false" ht="15" hidden="false" customHeight="false" outlineLevel="0" collapsed="false">
      <c r="A5697" s="26" t="n">
        <v>45790</v>
      </c>
      <c r="B5697" s="27" t="n">
        <v>65.04</v>
      </c>
      <c r="C5697" s="27" t="n">
        <v>66.93</v>
      </c>
      <c r="D5697" s="28" t="n">
        <f aca="false">B5697-B5696</f>
        <v>1.72000000000001</v>
      </c>
      <c r="E5697" s="28" t="n">
        <f aca="false">C5697-C5696</f>
        <v>1.65000000000001</v>
      </c>
      <c r="F5697" s="29" t="n">
        <f aca="false">Inputs!$B$5*B5697+Inputs!$B$6*C5697</f>
        <v>3157500</v>
      </c>
      <c r="G5697" s="29" t="n">
        <f aca="false">Inputs!$B$5*D5697</f>
        <v>172000.000000001</v>
      </c>
      <c r="H5697" s="29" t="n">
        <f aca="false">Inputs!$B$6*E5697</f>
        <v>-82500.0000000003</v>
      </c>
      <c r="I5697" s="29" t="n">
        <f aca="false">G5697+H5697</f>
        <v>89500.0000000003</v>
      </c>
      <c r="J5697" s="29" t="n">
        <f aca="false">J5696+I5697</f>
        <v>1799000.00000001</v>
      </c>
    </row>
    <row r="5698" customFormat="false" ht="15" hidden="false" customHeight="false" outlineLevel="0" collapsed="false">
      <c r="A5698" s="26" t="n">
        <v>45791</v>
      </c>
      <c r="B5698" s="27" t="n">
        <v>64.48</v>
      </c>
      <c r="C5698" s="27" t="n">
        <v>65.91</v>
      </c>
      <c r="D5698" s="28" t="n">
        <f aca="false">B5698-B5697</f>
        <v>-0.560000000000002</v>
      </c>
      <c r="E5698" s="28" t="n">
        <f aca="false">C5698-C5697</f>
        <v>-1.02000000000001</v>
      </c>
      <c r="F5698" s="29" t="n">
        <f aca="false">Inputs!$B$5*B5698+Inputs!$B$6*C5698</f>
        <v>3152500</v>
      </c>
      <c r="G5698" s="29" t="n">
        <f aca="false">Inputs!$B$5*D5698</f>
        <v>-56000.0000000002</v>
      </c>
      <c r="H5698" s="29" t="n">
        <f aca="false">Inputs!$B$6*E5698</f>
        <v>51000.0000000005</v>
      </c>
      <c r="I5698" s="29" t="n">
        <f aca="false">G5698+H5698</f>
        <v>-4999.99999999972</v>
      </c>
      <c r="J5698" s="29" t="n">
        <f aca="false">J5697+I5698</f>
        <v>1794000.00000001</v>
      </c>
    </row>
    <row r="5699" customFormat="false" ht="15" hidden="false" customHeight="false" outlineLevel="0" collapsed="false">
      <c r="A5699" s="26" t="n">
        <v>45792</v>
      </c>
      <c r="B5699" s="27" t="n">
        <v>63.03</v>
      </c>
      <c r="C5699" s="27" t="n">
        <v>64.36</v>
      </c>
      <c r="D5699" s="28" t="n">
        <f aca="false">B5699-B5698</f>
        <v>-1.45</v>
      </c>
      <c r="E5699" s="28" t="n">
        <f aca="false">C5699-C5698</f>
        <v>-1.55</v>
      </c>
      <c r="F5699" s="29" t="n">
        <f aca="false">Inputs!$B$5*B5699+Inputs!$B$6*C5699</f>
        <v>3085000</v>
      </c>
      <c r="G5699" s="29" t="n">
        <f aca="false">Inputs!$B$5*D5699</f>
        <v>-145000</v>
      </c>
      <c r="H5699" s="29" t="n">
        <f aca="false">Inputs!$B$6*E5699</f>
        <v>77499.9999999999</v>
      </c>
      <c r="I5699" s="29" t="n">
        <f aca="false">G5699+H5699</f>
        <v>-67500.0000000004</v>
      </c>
      <c r="J5699" s="29" t="n">
        <f aca="false">J5698+I5699</f>
        <v>1726500.00000001</v>
      </c>
    </row>
    <row r="5700" customFormat="false" ht="15" hidden="false" customHeight="false" outlineLevel="0" collapsed="false">
      <c r="A5700" s="26" t="n">
        <v>45793</v>
      </c>
      <c r="B5700" s="27" t="n">
        <v>63.84</v>
      </c>
      <c r="C5700" s="27" t="n">
        <v>65.2</v>
      </c>
      <c r="D5700" s="28" t="n">
        <f aca="false">B5700-B5699</f>
        <v>0.810000000000002</v>
      </c>
      <c r="E5700" s="28" t="n">
        <f aca="false">C5700-C5699</f>
        <v>0.840000000000003</v>
      </c>
      <c r="F5700" s="29" t="n">
        <f aca="false">Inputs!$B$5*B5700+Inputs!$B$6*C5700</f>
        <v>3124000</v>
      </c>
      <c r="G5700" s="29" t="n">
        <f aca="false">Inputs!$B$5*D5700</f>
        <v>81000.0000000002</v>
      </c>
      <c r="H5700" s="29" t="n">
        <f aca="false">Inputs!$B$6*E5700</f>
        <v>-42000.0000000002</v>
      </c>
      <c r="I5700" s="29" t="n">
        <f aca="false">G5700+H5700</f>
        <v>39000.0000000001</v>
      </c>
      <c r="J5700" s="29" t="n">
        <f aca="false">J5699+I5700</f>
        <v>1765500.00000001</v>
      </c>
    </row>
    <row r="5701" customFormat="false" ht="15" hidden="false" customHeight="false" outlineLevel="0" collapsed="false">
      <c r="A5701" s="26" t="n">
        <v>45796</v>
      </c>
      <c r="B5701" s="27" t="n">
        <v>63.98</v>
      </c>
      <c r="C5701" s="27" t="n">
        <v>66.25</v>
      </c>
      <c r="D5701" s="28" t="n">
        <f aca="false">B5701-B5700</f>
        <v>0.139999999999993</v>
      </c>
      <c r="E5701" s="28" t="n">
        <f aca="false">C5701-C5700</f>
        <v>1.05</v>
      </c>
      <c r="F5701" s="29" t="n">
        <f aca="false">Inputs!$B$5*B5701+Inputs!$B$6*C5701</f>
        <v>3085500</v>
      </c>
      <c r="G5701" s="29" t="n">
        <f aca="false">Inputs!$B$5*D5701</f>
        <v>13999.9999999993</v>
      </c>
      <c r="H5701" s="29" t="n">
        <f aca="false">Inputs!$B$6*E5701</f>
        <v>-52499.9999999999</v>
      </c>
      <c r="I5701" s="29" t="n">
        <f aca="false">G5701+H5701</f>
        <v>-38500.0000000005</v>
      </c>
      <c r="J5701" s="29" t="n">
        <f aca="false">J5700+I5701</f>
        <v>1727000.00000001</v>
      </c>
    </row>
    <row r="5702" customFormat="false" ht="15" hidden="false" customHeight="false" outlineLevel="0" collapsed="false">
      <c r="A5702" s="26" t="n">
        <v>45797</v>
      </c>
      <c r="B5702" s="27" t="n">
        <v>63.97</v>
      </c>
      <c r="C5702" s="27" t="n">
        <v>66.93</v>
      </c>
      <c r="D5702" s="28" t="n">
        <f aca="false">B5702-B5701</f>
        <v>-0.00999999999999801</v>
      </c>
      <c r="E5702" s="28" t="n">
        <f aca="false">C5702-C5701</f>
        <v>0.680000000000007</v>
      </c>
      <c r="F5702" s="29" t="n">
        <f aca="false">Inputs!$B$5*B5702+Inputs!$B$6*C5702</f>
        <v>3050500</v>
      </c>
      <c r="G5702" s="29" t="n">
        <f aca="false">Inputs!$B$5*D5702</f>
        <v>-999.999999999801</v>
      </c>
      <c r="H5702" s="29" t="n">
        <f aca="false">Inputs!$B$6*E5702</f>
        <v>-34000.0000000003</v>
      </c>
      <c r="I5702" s="29" t="n">
        <f aca="false">G5702+H5702</f>
        <v>-35000.0000000001</v>
      </c>
      <c r="J5702" s="29" t="n">
        <f aca="false">J5701+I5702</f>
        <v>1692000.00000001</v>
      </c>
    </row>
    <row r="5703" customFormat="false" ht="15" hidden="false" customHeight="false" outlineLevel="0" collapsed="false">
      <c r="A5703" s="26" t="n">
        <v>45798</v>
      </c>
      <c r="B5703" s="27" t="n">
        <v>62.93</v>
      </c>
      <c r="C5703" s="27" t="n">
        <v>65.86</v>
      </c>
      <c r="D5703" s="28" t="n">
        <f aca="false">B5703-B5702</f>
        <v>-1.04</v>
      </c>
      <c r="E5703" s="28" t="n">
        <f aca="false">C5703-C5702</f>
        <v>-1.07000000000001</v>
      </c>
      <c r="F5703" s="29" t="n">
        <f aca="false">Inputs!$B$5*B5703+Inputs!$B$6*C5703</f>
        <v>3000000</v>
      </c>
      <c r="G5703" s="29" t="n">
        <f aca="false">Inputs!$B$5*D5703</f>
        <v>-104000</v>
      </c>
      <c r="H5703" s="29" t="n">
        <f aca="false">Inputs!$B$6*E5703</f>
        <v>53500.0000000004</v>
      </c>
      <c r="I5703" s="29" t="n">
        <f aca="false">G5703+H5703</f>
        <v>-50499.9999999995</v>
      </c>
      <c r="J5703" s="29" t="n">
        <f aca="false">J5702+I5703</f>
        <v>1641500.00000001</v>
      </c>
    </row>
    <row r="5704" customFormat="false" ht="15" hidden="false" customHeight="false" outlineLevel="0" collapsed="false">
      <c r="A5704" s="26" t="n">
        <v>45799</v>
      </c>
      <c r="B5704" s="27" t="n">
        <v>62.55</v>
      </c>
      <c r="C5704" s="27" t="n">
        <v>64.87</v>
      </c>
      <c r="D5704" s="28" t="n">
        <f aca="false">B5704-B5703</f>
        <v>-0.380000000000003</v>
      </c>
      <c r="E5704" s="28" t="n">
        <f aca="false">C5704-C5703</f>
        <v>-0.989999999999995</v>
      </c>
      <c r="F5704" s="29" t="n">
        <f aca="false">Inputs!$B$5*B5704+Inputs!$B$6*C5704</f>
        <v>3011500</v>
      </c>
      <c r="G5704" s="29" t="n">
        <f aca="false">Inputs!$B$5*D5704</f>
        <v>-38000.0000000003</v>
      </c>
      <c r="H5704" s="29" t="n">
        <f aca="false">Inputs!$B$6*E5704</f>
        <v>49499.9999999997</v>
      </c>
      <c r="I5704" s="29" t="n">
        <f aca="false">G5704+H5704</f>
        <v>11499.9999999995</v>
      </c>
      <c r="J5704" s="29" t="n">
        <f aca="false">J5703+I5704</f>
        <v>1653000.00000001</v>
      </c>
    </row>
    <row r="5705" customFormat="false" ht="15" hidden="false" customHeight="false" outlineLevel="0" collapsed="false">
      <c r="A5705" s="26" t="n">
        <v>45800</v>
      </c>
      <c r="B5705" s="27" t="n">
        <v>62.89</v>
      </c>
      <c r="C5705" s="27" t="n">
        <v>65.41</v>
      </c>
      <c r="D5705" s="28" t="n">
        <f aca="false">B5705-B5704</f>
        <v>0.340000000000003</v>
      </c>
      <c r="E5705" s="28" t="n">
        <f aca="false">C5705-C5704</f>
        <v>0.539999999999992</v>
      </c>
      <c r="F5705" s="29" t="n">
        <f aca="false">Inputs!$B$5*B5705+Inputs!$B$6*C5705</f>
        <v>3018500</v>
      </c>
      <c r="G5705" s="29" t="n">
        <f aca="false">Inputs!$B$5*D5705</f>
        <v>34000.0000000003</v>
      </c>
      <c r="H5705" s="29" t="n">
        <f aca="false">Inputs!$B$6*E5705</f>
        <v>-26999.9999999996</v>
      </c>
      <c r="I5705" s="29" t="n">
        <f aca="false">G5705+H5705</f>
        <v>7000.00000000074</v>
      </c>
      <c r="J5705" s="29" t="n">
        <f aca="false">J5704+I5705</f>
        <v>1660000.00000001</v>
      </c>
    </row>
    <row r="5706" customFormat="false" ht="15" hidden="false" customHeight="false" outlineLevel="0" collapsed="false">
      <c r="A5706" s="26" t="n">
        <v>45804</v>
      </c>
      <c r="B5706" s="27" t="n">
        <v>61.61</v>
      </c>
      <c r="C5706" s="27" t="n">
        <v>64.32</v>
      </c>
      <c r="D5706" s="28" t="n">
        <f aca="false">B5706-B5705</f>
        <v>-1.28</v>
      </c>
      <c r="E5706" s="28" t="n">
        <f aca="false">C5706-C5705</f>
        <v>-1.09</v>
      </c>
      <c r="F5706" s="29" t="n">
        <f aca="false">Inputs!$B$5*B5706+Inputs!$B$6*C5706</f>
        <v>2945000</v>
      </c>
      <c r="G5706" s="29" t="n">
        <f aca="false">Inputs!$B$5*D5706</f>
        <v>-128000</v>
      </c>
      <c r="H5706" s="29" t="n">
        <f aca="false">Inputs!$B$6*E5706</f>
        <v>54500.0000000002</v>
      </c>
      <c r="I5706" s="29" t="n">
        <f aca="false">G5706+H5706</f>
        <v>-73499.9999999999</v>
      </c>
      <c r="J5706" s="29" t="n">
        <f aca="false">J5705+I5706</f>
        <v>1586500.00000001</v>
      </c>
    </row>
    <row r="5707" customFormat="false" ht="15" hidden="false" customHeight="false" outlineLevel="0" collapsed="false">
      <c r="A5707" s="26" t="n">
        <v>45805</v>
      </c>
      <c r="B5707" s="27" t="n">
        <v>62.54</v>
      </c>
      <c r="C5707" s="27" t="n">
        <v>65.72</v>
      </c>
      <c r="D5707" s="28" t="n">
        <f aca="false">B5707-B5706</f>
        <v>0.93</v>
      </c>
      <c r="E5707" s="28" t="n">
        <f aca="false">C5707-C5706</f>
        <v>1.40000000000001</v>
      </c>
      <c r="F5707" s="29" t="n">
        <f aca="false">Inputs!$B$5*B5707+Inputs!$B$6*C5707</f>
        <v>2968000</v>
      </c>
      <c r="G5707" s="29" t="n">
        <f aca="false">Inputs!$B$5*D5707</f>
        <v>93000</v>
      </c>
      <c r="H5707" s="29" t="n">
        <f aca="false">Inputs!$B$6*E5707</f>
        <v>-70000.0000000003</v>
      </c>
      <c r="I5707" s="29" t="n">
        <f aca="false">G5707+H5707</f>
        <v>22999.9999999997</v>
      </c>
      <c r="J5707" s="29" t="n">
        <f aca="false">J5706+I5707</f>
        <v>1609500.00000001</v>
      </c>
    </row>
    <row r="5708" customFormat="false" ht="15" hidden="false" customHeight="false" outlineLevel="0" collapsed="false">
      <c r="A5708" s="26" t="n">
        <v>45806</v>
      </c>
      <c r="B5708" s="27" t="n">
        <v>61.66</v>
      </c>
      <c r="C5708" s="27" t="n">
        <v>64.6</v>
      </c>
      <c r="D5708" s="28" t="n">
        <f aca="false">B5708-B5707</f>
        <v>-0.880000000000003</v>
      </c>
      <c r="E5708" s="28" t="n">
        <f aca="false">C5708-C5707</f>
        <v>-1.12</v>
      </c>
      <c r="F5708" s="29" t="n">
        <f aca="false">Inputs!$B$5*B5708+Inputs!$B$6*C5708</f>
        <v>2936000</v>
      </c>
      <c r="G5708" s="29" t="n">
        <f aca="false">Inputs!$B$5*D5708</f>
        <v>-88000.0000000003</v>
      </c>
      <c r="H5708" s="29" t="n">
        <f aca="false">Inputs!$B$6*E5708</f>
        <v>56000.0000000002</v>
      </c>
      <c r="I5708" s="29" t="n">
        <f aca="false">G5708+H5708</f>
        <v>-32000</v>
      </c>
      <c r="J5708" s="29" t="n">
        <f aca="false">J5707+I5708</f>
        <v>1577500.00000001</v>
      </c>
    </row>
    <row r="5709" customFormat="false" ht="15" hidden="false" customHeight="false" outlineLevel="0" collapsed="false">
      <c r="A5709" s="26" t="n">
        <v>45807</v>
      </c>
      <c r="B5709" s="27" t="n">
        <v>61.46</v>
      </c>
      <c r="C5709" s="27" t="n">
        <v>64.32</v>
      </c>
      <c r="D5709" s="28" t="n">
        <f aca="false">B5709-B5708</f>
        <v>-0.199999999999996</v>
      </c>
      <c r="E5709" s="28" t="n">
        <f aca="false">C5709-C5708</f>
        <v>-0.280000000000001</v>
      </c>
      <c r="F5709" s="29" t="n">
        <f aca="false">Inputs!$B$5*B5709+Inputs!$B$6*C5709</f>
        <v>2930000</v>
      </c>
      <c r="G5709" s="29" t="n">
        <f aca="false">Inputs!$B$5*D5709</f>
        <v>-19999.9999999996</v>
      </c>
      <c r="H5709" s="29" t="n">
        <f aca="false">Inputs!$B$6*E5709</f>
        <v>14000.0000000001</v>
      </c>
      <c r="I5709" s="29" t="n">
        <f aca="false">G5709+H5709</f>
        <v>-5999.99999999952</v>
      </c>
      <c r="J5709" s="29" t="n">
        <f aca="false">J5708+I5709</f>
        <v>1571500.00000001</v>
      </c>
    </row>
    <row r="5710" customFormat="false" ht="15" hidden="false" customHeight="false" outlineLevel="0" collapsed="false">
      <c r="A5710" s="26" t="n">
        <v>45810</v>
      </c>
      <c r="B5710" s="27" t="n">
        <v>63.27</v>
      </c>
      <c r="C5710" s="27" t="n">
        <v>66.55</v>
      </c>
      <c r="D5710" s="28" t="n">
        <f aca="false">B5710-B5709</f>
        <v>1.81</v>
      </c>
      <c r="E5710" s="28" t="n">
        <f aca="false">C5710-C5709</f>
        <v>2.23</v>
      </c>
      <c r="F5710" s="29" t="n">
        <f aca="false">Inputs!$B$5*B5710+Inputs!$B$6*C5710</f>
        <v>2999500</v>
      </c>
      <c r="G5710" s="29" t="n">
        <f aca="false">Inputs!$B$5*D5710</f>
        <v>181000</v>
      </c>
      <c r="H5710" s="29" t="n">
        <f aca="false">Inputs!$B$6*E5710</f>
        <v>-111500</v>
      </c>
      <c r="I5710" s="29" t="n">
        <f aca="false">G5710+H5710</f>
        <v>69500</v>
      </c>
      <c r="J5710" s="29" t="n">
        <f aca="false">J5709+I5710</f>
        <v>1641000.00000001</v>
      </c>
    </row>
    <row r="5711" customFormat="false" ht="15" hidden="false" customHeight="false" outlineLevel="0" collapsed="false">
      <c r="A5711" s="26" t="n">
        <v>45811</v>
      </c>
      <c r="B5711" s="27" t="n">
        <v>64.1</v>
      </c>
      <c r="C5711" s="27" t="n">
        <v>67.48</v>
      </c>
      <c r="D5711" s="28" t="n">
        <f aca="false">B5711-B5710</f>
        <v>0.829999999999991</v>
      </c>
      <c r="E5711" s="28" t="n">
        <f aca="false">C5711-C5710</f>
        <v>0.930000000000007</v>
      </c>
      <c r="F5711" s="29" t="n">
        <f aca="false">Inputs!$B$5*B5711+Inputs!$B$6*C5711</f>
        <v>3036000</v>
      </c>
      <c r="G5711" s="29" t="n">
        <f aca="false">Inputs!$B$5*D5711</f>
        <v>82999.9999999991</v>
      </c>
      <c r="H5711" s="29" t="n">
        <f aca="false">Inputs!$B$6*E5711</f>
        <v>-46500.0000000003</v>
      </c>
      <c r="I5711" s="29" t="n">
        <f aca="false">G5711+H5711</f>
        <v>36499.9999999988</v>
      </c>
      <c r="J5711" s="29" t="n">
        <f aca="false">J5710+I5711</f>
        <v>1677500.00000001</v>
      </c>
    </row>
    <row r="5712" customFormat="false" ht="15" hidden="false" customHeight="false" outlineLevel="0" collapsed="false">
      <c r="A5712" s="26" t="n">
        <v>45812</v>
      </c>
      <c r="B5712" s="27" t="n">
        <v>63.57</v>
      </c>
      <c r="C5712" s="27" t="n">
        <v>66.69</v>
      </c>
      <c r="D5712" s="28" t="n">
        <f aca="false">B5712-B5711</f>
        <v>-0.529999999999994</v>
      </c>
      <c r="E5712" s="28" t="n">
        <f aca="false">C5712-C5711</f>
        <v>-0.790000000000006</v>
      </c>
      <c r="F5712" s="29" t="n">
        <f aca="false">Inputs!$B$5*B5712+Inputs!$B$6*C5712</f>
        <v>3022500</v>
      </c>
      <c r="G5712" s="29" t="n">
        <f aca="false">Inputs!$B$5*D5712</f>
        <v>-52999.9999999994</v>
      </c>
      <c r="H5712" s="29" t="n">
        <f aca="false">Inputs!$B$6*E5712</f>
        <v>39500.0000000003</v>
      </c>
      <c r="I5712" s="29" t="n">
        <f aca="false">G5712+H5712</f>
        <v>-13499.9999999991</v>
      </c>
      <c r="J5712" s="29" t="n">
        <f aca="false">J5711+I5712</f>
        <v>1664000.00000001</v>
      </c>
    </row>
    <row r="5713" customFormat="false" ht="15" hidden="false" customHeight="false" outlineLevel="0" collapsed="false">
      <c r="A5713" s="26" t="n">
        <v>45813</v>
      </c>
      <c r="B5713" s="27" t="n">
        <v>64.06</v>
      </c>
      <c r="C5713" s="27" t="n">
        <v>67.14</v>
      </c>
      <c r="D5713" s="28" t="n">
        <f aca="false">B5713-B5712</f>
        <v>0.490000000000002</v>
      </c>
      <c r="E5713" s="28" t="n">
        <f aca="false">C5713-C5712</f>
        <v>0.450000000000003</v>
      </c>
      <c r="F5713" s="29" t="n">
        <f aca="false">Inputs!$B$5*B5713+Inputs!$B$6*C5713</f>
        <v>3049000</v>
      </c>
      <c r="G5713" s="29" t="n">
        <f aca="false">Inputs!$B$5*D5713</f>
        <v>49000.0000000002</v>
      </c>
      <c r="H5713" s="29" t="n">
        <f aca="false">Inputs!$B$6*E5713</f>
        <v>-22500.0000000001</v>
      </c>
      <c r="I5713" s="29" t="n">
        <f aca="false">G5713+H5713</f>
        <v>26500.0000000001</v>
      </c>
      <c r="J5713" s="29" t="n">
        <f aca="false">J5712+I5713</f>
        <v>1690500.00000001</v>
      </c>
    </row>
    <row r="5714" customFormat="false" ht="15" hidden="false" customHeight="false" outlineLevel="0" collapsed="false">
      <c r="A5714" s="26" t="n">
        <v>45814</v>
      </c>
      <c r="B5714" s="27" t="n">
        <v>65.3</v>
      </c>
      <c r="C5714" s="27" t="n">
        <v>68.02</v>
      </c>
      <c r="D5714" s="28" t="n">
        <f aca="false">B5714-B5713</f>
        <v>1.23999999999999</v>
      </c>
      <c r="E5714" s="28" t="n">
        <f aca="false">C5714-C5713</f>
        <v>0.879999999999996</v>
      </c>
      <c r="F5714" s="29" t="n">
        <f aca="false">Inputs!$B$5*B5714+Inputs!$B$6*C5714</f>
        <v>3129000</v>
      </c>
      <c r="G5714" s="29" t="n">
        <f aca="false">Inputs!$B$5*D5714</f>
        <v>123999.999999999</v>
      </c>
      <c r="H5714" s="29" t="n">
        <f aca="false">Inputs!$B$6*E5714</f>
        <v>-43999.9999999998</v>
      </c>
      <c r="I5714" s="29" t="n">
        <f aca="false">G5714+H5714</f>
        <v>79999.9999999997</v>
      </c>
      <c r="J5714" s="29" t="n">
        <f aca="false">J5713+I5714</f>
        <v>1770500.00000001</v>
      </c>
    </row>
    <row r="5715" customFormat="false" ht="15" hidden="false" customHeight="false" outlineLevel="0" collapsed="false">
      <c r="A5715" s="26" t="n">
        <v>45817</v>
      </c>
      <c r="B5715" s="27" t="n">
        <v>65.99</v>
      </c>
      <c r="C5715" s="27" t="n">
        <v>68.73</v>
      </c>
      <c r="D5715" s="28" t="n">
        <f aca="false">B5715-B5714</f>
        <v>0.689999999999998</v>
      </c>
      <c r="E5715" s="28" t="n">
        <f aca="false">C5715-C5714</f>
        <v>0.710000000000008</v>
      </c>
      <c r="F5715" s="29" t="n">
        <f aca="false">Inputs!$B$5*B5715+Inputs!$B$6*C5715</f>
        <v>3162500</v>
      </c>
      <c r="G5715" s="29" t="n">
        <f aca="false">Inputs!$B$5*D5715</f>
        <v>68999.9999999998</v>
      </c>
      <c r="H5715" s="29" t="n">
        <f aca="false">Inputs!$B$6*E5715</f>
        <v>-35500.0000000004</v>
      </c>
      <c r="I5715" s="29" t="n">
        <f aca="false">G5715+H5715</f>
        <v>33499.9999999994</v>
      </c>
      <c r="J5715" s="29" t="n">
        <f aca="false">J5714+I5715</f>
        <v>1804000.00000001</v>
      </c>
    </row>
    <row r="5716" customFormat="false" ht="15" hidden="false" customHeight="false" outlineLevel="0" collapsed="false">
      <c r="A5716" s="26" t="n">
        <v>45818</v>
      </c>
      <c r="B5716" s="27" t="n">
        <v>65.66</v>
      </c>
      <c r="C5716" s="27" t="n">
        <v>68.41</v>
      </c>
      <c r="D5716" s="28" t="n">
        <f aca="false">B5716-B5715</f>
        <v>-0.329999999999998</v>
      </c>
      <c r="E5716" s="28" t="n">
        <f aca="false">C5716-C5715</f>
        <v>-0.320000000000007</v>
      </c>
      <c r="F5716" s="29" t="n">
        <f aca="false">Inputs!$B$5*B5716+Inputs!$B$6*C5716</f>
        <v>3145500</v>
      </c>
      <c r="G5716" s="29" t="n">
        <f aca="false">Inputs!$B$5*D5716</f>
        <v>-32999.9999999998</v>
      </c>
      <c r="H5716" s="29" t="n">
        <f aca="false">Inputs!$B$6*E5716</f>
        <v>16000.0000000004</v>
      </c>
      <c r="I5716" s="29" t="n">
        <f aca="false">G5716+H5716</f>
        <v>-16999.9999999995</v>
      </c>
      <c r="J5716" s="29" t="n">
        <f aca="false">J5715+I5716</f>
        <v>1787000.00000001</v>
      </c>
    </row>
    <row r="5717" customFormat="false" ht="15" hidden="false" customHeight="false" outlineLevel="0" collapsed="false">
      <c r="A5717" s="26" t="n">
        <v>45819</v>
      </c>
      <c r="B5717" s="27" t="n">
        <v>68.91</v>
      </c>
      <c r="C5717" s="27" t="n">
        <v>71.29</v>
      </c>
      <c r="D5717" s="28" t="n">
        <f aca="false">B5717-B5716</f>
        <v>3.25</v>
      </c>
      <c r="E5717" s="28" t="n">
        <f aca="false">C5717-C5716</f>
        <v>2.88000000000001</v>
      </c>
      <c r="F5717" s="29" t="n">
        <f aca="false">Inputs!$B$5*B5717+Inputs!$B$6*C5717</f>
        <v>3326500</v>
      </c>
      <c r="G5717" s="29" t="n">
        <f aca="false">Inputs!$B$5*D5717</f>
        <v>325000</v>
      </c>
      <c r="H5717" s="29" t="n">
        <f aca="false">Inputs!$B$6*E5717</f>
        <v>-144000.000000001</v>
      </c>
      <c r="I5717" s="29" t="n">
        <f aca="false">G5717+H5717</f>
        <v>181000</v>
      </c>
      <c r="J5717" s="29" t="n">
        <f aca="false">J5716+I5717</f>
        <v>1968000.00000001</v>
      </c>
    </row>
    <row r="5718" customFormat="false" ht="15" hidden="false" customHeight="false" outlineLevel="0" collapsed="false">
      <c r="A5718" s="26" t="n">
        <v>45820</v>
      </c>
      <c r="B5718" s="27" t="n">
        <v>68.73</v>
      </c>
      <c r="C5718" s="27" t="n">
        <v>70.84</v>
      </c>
      <c r="D5718" s="28" t="n">
        <f aca="false">B5718-B5717</f>
        <v>-0.179999999999993</v>
      </c>
      <c r="E5718" s="28" t="n">
        <f aca="false">C5718-C5717</f>
        <v>-0.450000000000003</v>
      </c>
      <c r="F5718" s="29" t="n">
        <f aca="false">Inputs!$B$5*B5718+Inputs!$B$6*C5718</f>
        <v>3331000</v>
      </c>
      <c r="G5718" s="29" t="n">
        <f aca="false">Inputs!$B$5*D5718</f>
        <v>-17999.9999999993</v>
      </c>
      <c r="H5718" s="29" t="n">
        <f aca="false">Inputs!$B$6*E5718</f>
        <v>22500.0000000001</v>
      </c>
      <c r="I5718" s="29" t="n">
        <f aca="false">G5718+H5718</f>
        <v>4500.00000000088</v>
      </c>
      <c r="J5718" s="29" t="n">
        <f aca="false">J5717+I5718</f>
        <v>1972500.00000001</v>
      </c>
    </row>
    <row r="5719" customFormat="false" ht="15" hidden="false" customHeight="false" outlineLevel="0" collapsed="false">
      <c r="A5719" s="26" t="n">
        <v>45821</v>
      </c>
      <c r="B5719" s="27" t="n">
        <v>73.84</v>
      </c>
      <c r="C5719" s="27" t="n">
        <v>76</v>
      </c>
      <c r="D5719" s="28" t="n">
        <f aca="false">B5719-B5718</f>
        <v>5.11</v>
      </c>
      <c r="E5719" s="28" t="n">
        <f aca="false">C5719-C5718</f>
        <v>5.16</v>
      </c>
      <c r="F5719" s="29" t="n">
        <f aca="false">Inputs!$B$5*B5719+Inputs!$B$6*C5719</f>
        <v>3584000</v>
      </c>
      <c r="G5719" s="29" t="n">
        <f aca="false">Inputs!$B$5*D5719</f>
        <v>511000</v>
      </c>
      <c r="H5719" s="29" t="n">
        <f aca="false">Inputs!$B$6*E5719</f>
        <v>-258000</v>
      </c>
      <c r="I5719" s="29" t="n">
        <f aca="false">G5719+H5719</f>
        <v>253000</v>
      </c>
      <c r="J5719" s="29" t="n">
        <f aca="false">J5718+I5719</f>
        <v>2225500.00000001</v>
      </c>
    </row>
    <row r="5720" customFormat="false" ht="15" hidden="false" customHeight="false" outlineLevel="0" collapsed="false">
      <c r="A5720" s="26" t="n">
        <v>45824</v>
      </c>
      <c r="B5720" s="27" t="n">
        <v>72.53</v>
      </c>
      <c r="C5720" s="27" t="n">
        <v>75.05</v>
      </c>
      <c r="D5720" s="28" t="n">
        <f aca="false">B5720-B5719</f>
        <v>-1.31</v>
      </c>
      <c r="E5720" s="28" t="n">
        <f aca="false">C5720-C5719</f>
        <v>-0.950000000000003</v>
      </c>
      <c r="F5720" s="29" t="n">
        <f aca="false">Inputs!$B$5*B5720+Inputs!$B$6*C5720</f>
        <v>3500500</v>
      </c>
      <c r="G5720" s="29" t="n">
        <f aca="false">Inputs!$B$5*D5720</f>
        <v>-131000</v>
      </c>
      <c r="H5720" s="29" t="n">
        <f aca="false">Inputs!$B$6*E5720</f>
        <v>47500.0000000001</v>
      </c>
      <c r="I5720" s="29" t="n">
        <f aca="false">G5720+H5720</f>
        <v>-83500.0000000001</v>
      </c>
      <c r="J5720" s="29" t="n">
        <f aca="false">J5719+I5720</f>
        <v>2142000.00000001</v>
      </c>
    </row>
    <row r="5721" customFormat="false" ht="15" hidden="false" customHeight="false" outlineLevel="0" collapsed="false">
      <c r="A5721" s="26" t="n">
        <v>45825</v>
      </c>
      <c r="B5721" s="27" t="n">
        <v>75.62</v>
      </c>
      <c r="C5721" s="27" t="n">
        <v>78.7</v>
      </c>
      <c r="D5721" s="28" t="n">
        <f aca="false">B5721-B5720</f>
        <v>3.09</v>
      </c>
      <c r="E5721" s="28" t="n">
        <f aca="false">C5721-C5720</f>
        <v>3.65000000000001</v>
      </c>
      <c r="F5721" s="29" t="n">
        <f aca="false">Inputs!$B$5*B5721+Inputs!$B$6*C5721</f>
        <v>3627000</v>
      </c>
      <c r="G5721" s="29" t="n">
        <f aca="false">Inputs!$B$5*D5721</f>
        <v>309000</v>
      </c>
      <c r="H5721" s="29" t="n">
        <f aca="false">Inputs!$B$6*E5721</f>
        <v>-182500</v>
      </c>
      <c r="I5721" s="29" t="n">
        <f aca="false">G5721+H5721</f>
        <v>126500</v>
      </c>
      <c r="J5721" s="29" t="n">
        <f aca="false">J5720+I5721</f>
        <v>2268500.00000001</v>
      </c>
    </row>
    <row r="5722" customFormat="false" ht="15" hidden="false" customHeight="false" outlineLevel="0" collapsed="false">
      <c r="A5722" s="26" t="n">
        <v>45826</v>
      </c>
      <c r="B5722" s="27" t="n">
        <v>75.89</v>
      </c>
      <c r="C5722" s="27" t="n">
        <v>78.38</v>
      </c>
      <c r="D5722" s="28" t="n">
        <f aca="false">B5722-B5721</f>
        <v>0.269999999999996</v>
      </c>
      <c r="E5722" s="28" t="n">
        <f aca="false">C5722-C5721</f>
        <v>-0.320000000000007</v>
      </c>
      <c r="F5722" s="29" t="n">
        <f aca="false">Inputs!$B$5*B5722+Inputs!$B$6*C5722</f>
        <v>3670000</v>
      </c>
      <c r="G5722" s="29" t="n">
        <f aca="false">Inputs!$B$5*D5722</f>
        <v>26999.9999999996</v>
      </c>
      <c r="H5722" s="29" t="n">
        <f aca="false">Inputs!$B$6*E5722</f>
        <v>16000.0000000004</v>
      </c>
      <c r="I5722" s="29" t="n">
        <f aca="false">G5722+H5722</f>
        <v>43000</v>
      </c>
      <c r="J5722" s="29" t="n">
        <f aca="false">J5721+I5722</f>
        <v>2311500.00000001</v>
      </c>
    </row>
    <row r="5723" customFormat="false" ht="15" hidden="false" customHeight="false" outlineLevel="0" collapsed="false">
      <c r="A5723" s="26" t="n">
        <v>45828</v>
      </c>
      <c r="B5723" s="27" t="n">
        <v>75.72</v>
      </c>
      <c r="C5723" s="27" t="n">
        <v>78.73</v>
      </c>
      <c r="D5723" s="28" t="n">
        <f aca="false">B5723-B5722</f>
        <v>-0.170000000000002</v>
      </c>
      <c r="E5723" s="28" t="n">
        <f aca="false">C5723-C5722</f>
        <v>0.350000000000009</v>
      </c>
      <c r="F5723" s="29" t="n">
        <f aca="false">Inputs!$B$5*B5723+Inputs!$B$6*C5723</f>
        <v>3635500</v>
      </c>
      <c r="G5723" s="29" t="n">
        <f aca="false">Inputs!$B$5*D5723</f>
        <v>-17000.0000000002</v>
      </c>
      <c r="H5723" s="29" t="n">
        <f aca="false">Inputs!$B$6*E5723</f>
        <v>-17500.0000000004</v>
      </c>
      <c r="I5723" s="29" t="n">
        <f aca="false">G5723+H5723</f>
        <v>-34500.0000000006</v>
      </c>
      <c r="J5723" s="29" t="n">
        <f aca="false">J5722+I5723</f>
        <v>2277000.00000001</v>
      </c>
    </row>
    <row r="5724" customFormat="false" ht="15" hidden="false" customHeight="false" outlineLevel="0" collapsed="false">
      <c r="A5724" s="26" t="n">
        <v>45831</v>
      </c>
      <c r="B5724" s="27" t="n">
        <v>69.36</v>
      </c>
      <c r="C5724" s="27" t="n">
        <v>74.34</v>
      </c>
      <c r="D5724" s="28" t="n">
        <f aca="false">B5724-B5723</f>
        <v>-6.36</v>
      </c>
      <c r="E5724" s="28" t="n">
        <f aca="false">C5724-C5723</f>
        <v>-4.39</v>
      </c>
      <c r="F5724" s="29" t="n">
        <f aca="false">Inputs!$B$5*B5724+Inputs!$B$6*C5724</f>
        <v>3219000</v>
      </c>
      <c r="G5724" s="29" t="n">
        <f aca="false">Inputs!$B$5*D5724</f>
        <v>-636000</v>
      </c>
      <c r="H5724" s="29" t="n">
        <f aca="false">Inputs!$B$6*E5724</f>
        <v>219500</v>
      </c>
      <c r="I5724" s="29" t="n">
        <f aca="false">G5724+H5724</f>
        <v>-416500</v>
      </c>
      <c r="J5724" s="29" t="n">
        <f aca="false">J5723+I5724</f>
        <v>1860500.00000001</v>
      </c>
    </row>
    <row r="5725" customFormat="false" ht="15" hidden="false" customHeight="false" outlineLevel="0" collapsed="false">
      <c r="A5725" s="26" t="n">
        <v>45832</v>
      </c>
      <c r="B5725" s="27" t="n">
        <v>65.45</v>
      </c>
      <c r="C5725" s="27" t="n">
        <v>69.13</v>
      </c>
      <c r="D5725" s="28" t="n">
        <f aca="false">B5725-B5724</f>
        <v>-3.91</v>
      </c>
      <c r="E5725" s="28" t="n">
        <f aca="false">C5725-C5724</f>
        <v>-5.21000000000001</v>
      </c>
      <c r="F5725" s="29" t="n">
        <f aca="false">Inputs!$B$5*B5725+Inputs!$B$6*C5725</f>
        <v>3088500</v>
      </c>
      <c r="G5725" s="29" t="n">
        <f aca="false">Inputs!$B$5*D5725</f>
        <v>-391000</v>
      </c>
      <c r="H5725" s="29" t="n">
        <f aca="false">Inputs!$B$6*E5725</f>
        <v>260500</v>
      </c>
      <c r="I5725" s="29" t="n">
        <f aca="false">G5725+H5725</f>
        <v>-130499.999999999</v>
      </c>
      <c r="J5725" s="29" t="n">
        <f aca="false">J5724+I5725</f>
        <v>1730000.00000001</v>
      </c>
    </row>
    <row r="5726" customFormat="false" ht="15" hidden="false" customHeight="false" outlineLevel="0" collapsed="false">
      <c r="A5726" s="26" t="n">
        <v>45833</v>
      </c>
      <c r="B5726" s="27" t="n">
        <v>65.98</v>
      </c>
      <c r="C5726" s="27" t="n">
        <v>68.4</v>
      </c>
      <c r="D5726" s="28" t="n">
        <f aca="false">B5726-B5725</f>
        <v>0.530000000000001</v>
      </c>
      <c r="E5726" s="28" t="n">
        <f aca="false">C5726-C5725</f>
        <v>-0.72999999999999</v>
      </c>
      <c r="F5726" s="29" t="n">
        <f aca="false">Inputs!$B$5*B5726+Inputs!$B$6*C5726</f>
        <v>3178000</v>
      </c>
      <c r="G5726" s="29" t="n">
        <f aca="false">Inputs!$B$5*D5726</f>
        <v>53000.0000000001</v>
      </c>
      <c r="H5726" s="29" t="n">
        <f aca="false">Inputs!$B$6*E5726</f>
        <v>36499.9999999995</v>
      </c>
      <c r="I5726" s="29" t="n">
        <f aca="false">G5726+H5726</f>
        <v>89499.9999999996</v>
      </c>
      <c r="J5726" s="29" t="n">
        <f aca="false">J5725+I5726</f>
        <v>1819500.00000001</v>
      </c>
    </row>
    <row r="5727" customFormat="false" ht="15" hidden="false" customHeight="false" outlineLevel="0" collapsed="false">
      <c r="A5727" s="26" t="n">
        <v>45834</v>
      </c>
      <c r="B5727" s="27" t="n">
        <v>66.44</v>
      </c>
      <c r="C5727" s="27" t="n">
        <v>68.57</v>
      </c>
      <c r="D5727" s="28" t="n">
        <f aca="false">B5727-B5726</f>
        <v>0.459999999999994</v>
      </c>
      <c r="E5727" s="28" t="n">
        <f aca="false">C5727-C5726</f>
        <v>0.169999999999988</v>
      </c>
      <c r="F5727" s="29" t="n">
        <f aca="false">Inputs!$B$5*B5727+Inputs!$B$6*C5727</f>
        <v>3215500</v>
      </c>
      <c r="G5727" s="29" t="n">
        <f aca="false">Inputs!$B$5*D5727</f>
        <v>45999.9999999994</v>
      </c>
      <c r="H5727" s="29" t="n">
        <f aca="false">Inputs!$B$6*E5727</f>
        <v>-8499.99999999937</v>
      </c>
      <c r="I5727" s="29" t="n">
        <f aca="false">G5727+H5727</f>
        <v>37500</v>
      </c>
      <c r="J5727" s="29" t="n">
        <f aca="false">J5726+I5727</f>
        <v>1857000.00000001</v>
      </c>
    </row>
    <row r="5728" customFormat="false" ht="15" hidden="false" customHeight="false" outlineLevel="0" collapsed="false">
      <c r="A5728" s="26" t="n">
        <v>45835</v>
      </c>
      <c r="B5728" s="27" t="n">
        <v>66.66</v>
      </c>
      <c r="C5728" s="27" t="n">
        <v>69.37</v>
      </c>
      <c r="D5728" s="28" t="n">
        <f aca="false">B5728-B5727</f>
        <v>0.219999999999999</v>
      </c>
      <c r="E5728" s="28" t="n">
        <f aca="false">C5728-C5727</f>
        <v>0.800000000000011</v>
      </c>
      <c r="F5728" s="29" t="n">
        <f aca="false">Inputs!$B$5*B5728+Inputs!$B$6*C5728</f>
        <v>3197500</v>
      </c>
      <c r="G5728" s="29" t="n">
        <f aca="false">Inputs!$B$5*D5728</f>
        <v>21999.9999999999</v>
      </c>
      <c r="H5728" s="29" t="n">
        <f aca="false">Inputs!$B$6*E5728</f>
        <v>-40000.0000000006</v>
      </c>
      <c r="I5728" s="29" t="n">
        <f aca="false">G5728+H5728</f>
        <v>-18000.0000000007</v>
      </c>
      <c r="J5728" s="29" t="n">
        <f aca="false">J5727+I5728</f>
        <v>1839000.00000001</v>
      </c>
    </row>
    <row r="5729" customFormat="false" ht="15" hidden="false" customHeight="false" outlineLevel="0" collapsed="false">
      <c r="A5729" s="26" t="n">
        <v>45838</v>
      </c>
      <c r="B5729" s="27" t="n">
        <v>66.3</v>
      </c>
      <c r="C5729" s="27" t="n">
        <v>68.15</v>
      </c>
      <c r="D5729" s="28" t="n">
        <f aca="false">B5729-B5728</f>
        <v>-0.359999999999999</v>
      </c>
      <c r="E5729" s="28" t="n">
        <f aca="false">C5729-C5728</f>
        <v>-1.22</v>
      </c>
      <c r="F5729" s="29" t="n">
        <f aca="false">Inputs!$B$5*B5729+Inputs!$B$6*C5729</f>
        <v>3222500</v>
      </c>
      <c r="G5729" s="29" t="n">
        <f aca="false">Inputs!$B$5*D5729</f>
        <v>-35999.9999999999</v>
      </c>
      <c r="H5729" s="29" t="n">
        <f aca="false">Inputs!$B$6*E5729</f>
        <v>60999.9999999999</v>
      </c>
      <c r="I5729" s="29" t="n">
        <f aca="false">G5729+H5729</f>
        <v>25000</v>
      </c>
      <c r="J5729" s="29" t="n">
        <f aca="false">J5728+I5729</f>
        <v>1864000.00000001</v>
      </c>
    </row>
    <row r="5730" customFormat="false" ht="15" hidden="false" customHeight="false" outlineLevel="0" collapsed="false">
      <c r="A5730" s="26" t="n">
        <v>45839</v>
      </c>
      <c r="B5730" s="27" t="n">
        <v>66.64</v>
      </c>
      <c r="C5730" s="27" t="n">
        <v>67.63</v>
      </c>
      <c r="D5730" s="28" t="n">
        <f aca="false">B5730-B5729</f>
        <v>0.340000000000003</v>
      </c>
      <c r="E5730" s="28" t="n">
        <f aca="false">C5730-C5729</f>
        <v>-0.52000000000001</v>
      </c>
      <c r="F5730" s="29" t="n">
        <f aca="false">Inputs!$B$5*B5730+Inputs!$B$6*C5730</f>
        <v>3282500</v>
      </c>
      <c r="G5730" s="29" t="n">
        <f aca="false">Inputs!$B$5*D5730</f>
        <v>34000.0000000003</v>
      </c>
      <c r="H5730" s="29" t="n">
        <f aca="false">Inputs!$B$6*E5730</f>
        <v>26000.0000000005</v>
      </c>
      <c r="I5730" s="29" t="n">
        <f aca="false">G5730+H5730</f>
        <v>60000.0000000009</v>
      </c>
      <c r="J5730" s="29" t="n">
        <f aca="false">J5729+I5730</f>
        <v>1924000.00000001</v>
      </c>
    </row>
    <row r="5731" customFormat="false" ht="15" hidden="false" customHeight="false" outlineLevel="0" collapsed="false">
      <c r="A5731" s="26" t="n">
        <v>45840</v>
      </c>
      <c r="B5731" s="27" t="n">
        <v>68.66</v>
      </c>
      <c r="C5731" s="27" t="n">
        <v>70.8</v>
      </c>
      <c r="D5731" s="28" t="n">
        <f aca="false">B5731-B5730</f>
        <v>2.02</v>
      </c>
      <c r="E5731" s="28" t="n">
        <f aca="false">C5731-C5730</f>
        <v>3.17</v>
      </c>
      <c r="F5731" s="29" t="n">
        <f aca="false">Inputs!$B$5*B5731+Inputs!$B$6*C5731</f>
        <v>3326000</v>
      </c>
      <c r="G5731" s="29" t="n">
        <f aca="false">Inputs!$B$5*D5731</f>
        <v>202000</v>
      </c>
      <c r="H5731" s="29" t="n">
        <f aca="false">Inputs!$B$6*E5731</f>
        <v>-158500</v>
      </c>
      <c r="I5731" s="29" t="n">
        <f aca="false">G5731+H5731</f>
        <v>43499.9999999995</v>
      </c>
      <c r="J5731" s="29" t="n">
        <f aca="false">J5730+I5731</f>
        <v>1967500.00000001</v>
      </c>
    </row>
    <row r="5732" customFormat="false" ht="15" hidden="false" customHeight="false" outlineLevel="0" collapsed="false">
      <c r="A5732" s="26" t="n">
        <v>45841</v>
      </c>
      <c r="B5732" s="27" t="n">
        <v>68.13</v>
      </c>
      <c r="C5732" s="27" t="n">
        <v>70.42</v>
      </c>
      <c r="D5732" s="28" t="n">
        <f aca="false">B5732-B5731</f>
        <v>-0.530000000000001</v>
      </c>
      <c r="E5732" s="28" t="n">
        <f aca="false">C5732-C5731</f>
        <v>-0.379999999999995</v>
      </c>
      <c r="F5732" s="29" t="n">
        <f aca="false">Inputs!$B$5*B5732+Inputs!$B$6*C5732</f>
        <v>3292000</v>
      </c>
      <c r="G5732" s="29" t="n">
        <f aca="false">Inputs!$B$5*D5732</f>
        <v>-53000.0000000001</v>
      </c>
      <c r="H5732" s="29" t="n">
        <f aca="false">Inputs!$B$6*E5732</f>
        <v>18999.9999999998</v>
      </c>
      <c r="I5732" s="29" t="n">
        <f aca="false">G5732+H5732</f>
        <v>-34000.0000000003</v>
      </c>
      <c r="J5732" s="29" t="n">
        <f aca="false">J5731+I5732</f>
        <v>1933500.00000001</v>
      </c>
    </row>
    <row r="5733" customFormat="false" ht="15" hidden="false" customHeight="false" outlineLevel="0" collapsed="false">
      <c r="A5733" s="26" t="n">
        <v>45845</v>
      </c>
      <c r="B5733" s="27" t="n">
        <v>69.16</v>
      </c>
      <c r="C5733" s="27" t="n">
        <v>71.95</v>
      </c>
      <c r="D5733" s="28" t="n">
        <f aca="false">B5733-B5732</f>
        <v>1.03</v>
      </c>
      <c r="E5733" s="28" t="n">
        <f aca="false">C5733-C5732</f>
        <v>1.53</v>
      </c>
      <c r="F5733" s="29" t="n">
        <f aca="false">Inputs!$B$5*B5733+Inputs!$B$6*C5733</f>
        <v>3318500</v>
      </c>
      <c r="G5733" s="29" t="n">
        <f aca="false">Inputs!$B$5*D5733</f>
        <v>103000</v>
      </c>
      <c r="H5733" s="29" t="n">
        <f aca="false">Inputs!$B$6*E5733</f>
        <v>-76500.0000000001</v>
      </c>
      <c r="I5733" s="29" t="n">
        <f aca="false">G5733+H5733</f>
        <v>26500.0000000001</v>
      </c>
      <c r="J5733" s="29" t="n">
        <f aca="false">J5732+I5733</f>
        <v>1960000.00000001</v>
      </c>
    </row>
    <row r="5734" customFormat="false" ht="15" hidden="false" customHeight="false" outlineLevel="0" collapsed="false">
      <c r="A5734" s="26" t="n">
        <v>45846</v>
      </c>
      <c r="B5734" s="27" t="n">
        <v>69.55</v>
      </c>
      <c r="C5734" s="27" t="n">
        <v>72.5</v>
      </c>
      <c r="D5734" s="28" t="n">
        <f aca="false">B5734-B5733</f>
        <v>0.390000000000001</v>
      </c>
      <c r="E5734" s="28" t="n">
        <f aca="false">C5734-C5733</f>
        <v>0.549999999999997</v>
      </c>
      <c r="F5734" s="29" t="n">
        <f aca="false">Inputs!$B$5*B5734+Inputs!$B$6*C5734</f>
        <v>3330000</v>
      </c>
      <c r="G5734" s="29" t="n">
        <f aca="false">Inputs!$B$5*D5734</f>
        <v>39000.0000000001</v>
      </c>
      <c r="H5734" s="29" t="n">
        <f aca="false">Inputs!$B$6*E5734</f>
        <v>-27499.9999999999</v>
      </c>
      <c r="I5734" s="29" t="n">
        <f aca="false">G5734+H5734</f>
        <v>11500.0000000002</v>
      </c>
      <c r="J5734" s="29" t="n">
        <f aca="false">J5733+I5734</f>
        <v>1971500.00000001</v>
      </c>
    </row>
    <row r="5735" customFormat="false" ht="15" hidden="false" customHeight="false" outlineLevel="0" collapsed="false">
      <c r="A5735" s="26" t="n">
        <v>45847</v>
      </c>
      <c r="B5735" s="27" t="n">
        <v>69.61</v>
      </c>
      <c r="C5735" s="27" t="n">
        <v>71.98</v>
      </c>
      <c r="D5735" s="28" t="n">
        <f aca="false">B5735-B5734</f>
        <v>0.0600000000000023</v>
      </c>
      <c r="E5735" s="28" t="n">
        <f aca="false">C5735-C5734</f>
        <v>-0.519999999999996</v>
      </c>
      <c r="F5735" s="29" t="n">
        <f aca="false">Inputs!$B$5*B5735+Inputs!$B$6*C5735</f>
        <v>3362000</v>
      </c>
      <c r="G5735" s="29" t="n">
        <f aca="false">Inputs!$B$5*D5735</f>
        <v>6000.00000000023</v>
      </c>
      <c r="H5735" s="29" t="n">
        <f aca="false">Inputs!$B$6*E5735</f>
        <v>25999.9999999998</v>
      </c>
      <c r="I5735" s="29" t="n">
        <f aca="false">G5735+H5735</f>
        <v>32000</v>
      </c>
      <c r="J5735" s="29" t="n">
        <f aca="false">J5734+I5735</f>
        <v>2003500.00000001</v>
      </c>
    </row>
    <row r="5736" customFormat="false" ht="15" hidden="false" customHeight="false" outlineLevel="0" collapsed="false">
      <c r="A5736" s="26" t="n">
        <v>45848</v>
      </c>
      <c r="B5736" s="27" t="n">
        <v>67.78</v>
      </c>
      <c r="C5736" s="27" t="n">
        <v>70.38</v>
      </c>
      <c r="D5736" s="28" t="n">
        <f aca="false">B5736-B5735</f>
        <v>-1.83</v>
      </c>
      <c r="E5736" s="28" t="n">
        <f aca="false">C5736-C5735</f>
        <v>-1.60000000000001</v>
      </c>
      <c r="F5736" s="29" t="n">
        <f aca="false">Inputs!$B$5*B5736+Inputs!$B$6*C5736</f>
        <v>3259000</v>
      </c>
      <c r="G5736" s="29" t="n">
        <f aca="false">Inputs!$B$5*D5736</f>
        <v>-183000</v>
      </c>
      <c r="H5736" s="29" t="n">
        <f aca="false">Inputs!$B$6*E5736</f>
        <v>80000.0000000004</v>
      </c>
      <c r="I5736" s="29" t="n">
        <f aca="false">G5736+H5736</f>
        <v>-102999.999999999</v>
      </c>
      <c r="J5736" s="29" t="n">
        <f aca="false">J5735+I5736</f>
        <v>1900500.00000001</v>
      </c>
    </row>
    <row r="5737" customFormat="false" ht="15" hidden="false" customHeight="false" outlineLevel="0" collapsed="false">
      <c r="A5737" s="26" t="n">
        <v>45849</v>
      </c>
      <c r="B5737" s="27" t="n">
        <v>69.63</v>
      </c>
      <c r="C5737" s="27" t="n">
        <v>72.06</v>
      </c>
      <c r="D5737" s="28" t="n">
        <f aca="false">B5737-B5736</f>
        <v>1.84999999999999</v>
      </c>
      <c r="E5737" s="28" t="n">
        <f aca="false">C5737-C5736</f>
        <v>1.68000000000001</v>
      </c>
      <c r="F5737" s="29" t="n">
        <f aca="false">Inputs!$B$5*B5737+Inputs!$B$6*C5737</f>
        <v>3360000</v>
      </c>
      <c r="G5737" s="29" t="n">
        <f aca="false">Inputs!$B$5*D5737</f>
        <v>184999.999999999</v>
      </c>
      <c r="H5737" s="29" t="n">
        <f aca="false">Inputs!$B$6*E5737</f>
        <v>-84000.0000000003</v>
      </c>
      <c r="I5737" s="29" t="n">
        <f aca="false">G5737+H5737</f>
        <v>100999.999999999</v>
      </c>
      <c r="J5737" s="29" t="n">
        <f aca="false">J5736+I5737</f>
        <v>2001500.00000001</v>
      </c>
    </row>
    <row r="5738" customFormat="false" ht="15" hidden="false" customHeight="false" outlineLevel="0" collapsed="false">
      <c r="A5738" s="26" t="n">
        <v>45852</v>
      </c>
      <c r="B5738" s="27" t="n">
        <v>68.19</v>
      </c>
      <c r="C5738" s="27" t="n">
        <v>70.96</v>
      </c>
      <c r="D5738" s="28" t="n">
        <f aca="false">B5738-B5737</f>
        <v>-1.44</v>
      </c>
      <c r="E5738" s="28" t="n">
        <f aca="false">C5738-C5737</f>
        <v>-1.10000000000001</v>
      </c>
      <c r="F5738" s="29" t="n">
        <f aca="false">Inputs!$B$5*B5738+Inputs!$B$6*C5738</f>
        <v>3271000</v>
      </c>
      <c r="G5738" s="29" t="n">
        <f aca="false">Inputs!$B$5*D5738</f>
        <v>-144000</v>
      </c>
      <c r="H5738" s="29" t="n">
        <f aca="false">Inputs!$B$6*E5738</f>
        <v>55000.0000000004</v>
      </c>
      <c r="I5738" s="29" t="n">
        <f aca="false">G5738+H5738</f>
        <v>-88999.9999999993</v>
      </c>
      <c r="J5738" s="29" t="n">
        <f aca="false">J5737+I5738</f>
        <v>1912500.00000001</v>
      </c>
    </row>
    <row r="5739" customFormat="false" ht="15" hidden="false" customHeight="false" outlineLevel="0" collapsed="false">
      <c r="A5739" s="26" t="n">
        <v>45853</v>
      </c>
      <c r="B5739" s="27" t="n">
        <v>67.76</v>
      </c>
      <c r="C5739" s="27" t="n">
        <v>70.27</v>
      </c>
      <c r="D5739" s="28" t="n">
        <f aca="false">B5739-B5738</f>
        <v>-0.429999999999993</v>
      </c>
      <c r="E5739" s="28" t="n">
        <f aca="false">C5739-C5738</f>
        <v>-0.689999999999998</v>
      </c>
      <c r="F5739" s="29" t="n">
        <f aca="false">Inputs!$B$5*B5739+Inputs!$B$6*C5739</f>
        <v>3262500</v>
      </c>
      <c r="G5739" s="29" t="n">
        <f aca="false">Inputs!$B$5*D5739</f>
        <v>-42999.9999999993</v>
      </c>
      <c r="H5739" s="29" t="n">
        <f aca="false">Inputs!$B$6*E5739</f>
        <v>34499.9999999999</v>
      </c>
      <c r="I5739" s="29" t="n">
        <f aca="false">G5739+H5739</f>
        <v>-8499.99999999937</v>
      </c>
      <c r="J5739" s="29" t="n">
        <f aca="false">J5738+I5739</f>
        <v>1904000.00000001</v>
      </c>
    </row>
    <row r="5740" customFormat="false" ht="15" hidden="false" customHeight="false" outlineLevel="0" collapsed="false">
      <c r="A5740" s="26" t="n">
        <v>45854</v>
      </c>
      <c r="B5740" s="27" t="n">
        <v>67.13</v>
      </c>
      <c r="C5740" s="27" t="n">
        <v>69.67</v>
      </c>
      <c r="D5740" s="28" t="n">
        <f aca="false">B5740-B5739</f>
        <v>-0.63000000000001</v>
      </c>
      <c r="E5740" s="28" t="n">
        <f aca="false">C5740-C5739</f>
        <v>-0.599999999999994</v>
      </c>
      <c r="F5740" s="29" t="n">
        <f aca="false">Inputs!$B$5*B5740+Inputs!$B$6*C5740</f>
        <v>3229500</v>
      </c>
      <c r="G5740" s="29" t="n">
        <f aca="false">Inputs!$B$5*D5740</f>
        <v>-63000.000000001</v>
      </c>
      <c r="H5740" s="29" t="n">
        <f aca="false">Inputs!$B$6*E5740</f>
        <v>29999.9999999997</v>
      </c>
      <c r="I5740" s="29" t="n">
        <f aca="false">G5740+H5740</f>
        <v>-33000.0000000013</v>
      </c>
      <c r="J5740" s="29" t="n">
        <f aca="false">J5739+I5740</f>
        <v>1871000.00000001</v>
      </c>
    </row>
    <row r="5741" customFormat="false" ht="15" hidden="false" customHeight="false" outlineLevel="0" collapsed="false">
      <c r="A5741" s="26" t="n">
        <v>45855</v>
      </c>
      <c r="B5741" s="27" t="n">
        <v>68.76</v>
      </c>
      <c r="C5741" s="27" t="n">
        <v>71.32</v>
      </c>
      <c r="D5741" s="28" t="n">
        <f aca="false">B5741-B5740</f>
        <v>1.63000000000001</v>
      </c>
      <c r="E5741" s="28" t="n">
        <f aca="false">C5741-C5740</f>
        <v>1.64999999999999</v>
      </c>
      <c r="F5741" s="29" t="n">
        <f aca="false">Inputs!$B$5*B5741+Inputs!$B$6*C5741</f>
        <v>3310000</v>
      </c>
      <c r="G5741" s="29" t="n">
        <f aca="false">Inputs!$B$5*D5741</f>
        <v>163000.000000001</v>
      </c>
      <c r="H5741" s="29" t="n">
        <f aca="false">Inputs!$B$6*E5741</f>
        <v>-82499.9999999996</v>
      </c>
      <c r="I5741" s="29" t="n">
        <f aca="false">G5741+H5741</f>
        <v>80500.0000000014</v>
      </c>
      <c r="J5741" s="29" t="n">
        <f aca="false">J5740+I5741</f>
        <v>1951500.00000001</v>
      </c>
    </row>
    <row r="5742" customFormat="false" ht="15" hidden="false" customHeight="false" outlineLevel="0" collapsed="false">
      <c r="A5742" s="26" t="n">
        <v>45856</v>
      </c>
      <c r="B5742" s="27" t="n">
        <v>68.53</v>
      </c>
      <c r="C5742" s="27" t="n">
        <v>71.06</v>
      </c>
      <c r="D5742" s="28" t="n">
        <f aca="false">B5742-B5741</f>
        <v>-0.230000000000004</v>
      </c>
      <c r="E5742" s="28" t="n">
        <f aca="false">C5742-C5741</f>
        <v>-0.259999999999991</v>
      </c>
      <c r="F5742" s="29" t="n">
        <f aca="false">Inputs!$B$5*B5742+Inputs!$B$6*C5742</f>
        <v>3300000</v>
      </c>
      <c r="G5742" s="29" t="n">
        <f aca="false">Inputs!$B$5*D5742</f>
        <v>-23000.0000000004</v>
      </c>
      <c r="H5742" s="29" t="n">
        <f aca="false">Inputs!$B$6*E5742</f>
        <v>12999.9999999995</v>
      </c>
      <c r="I5742" s="29" t="n">
        <f aca="false">G5742+H5742</f>
        <v>-10000.0000000009</v>
      </c>
      <c r="J5742" s="29" t="n">
        <f aca="false">J5741+I5742</f>
        <v>1941500.00000001</v>
      </c>
    </row>
    <row r="5743" customFormat="false" ht="15" hidden="false" customHeight="false" outlineLevel="0" collapsed="false">
      <c r="A5743" s="26" t="n">
        <v>45859</v>
      </c>
      <c r="B5743" s="27" t="n">
        <v>68.39</v>
      </c>
      <c r="C5743" s="27" t="n">
        <v>71.92</v>
      </c>
      <c r="D5743" s="28" t="n">
        <f aca="false">B5743-B5742</f>
        <v>-0.140000000000001</v>
      </c>
      <c r="E5743" s="28" t="n">
        <f aca="false">C5743-C5742</f>
        <v>0.859999999999999</v>
      </c>
      <c r="F5743" s="29" t="n">
        <f aca="false">Inputs!$B$5*B5743+Inputs!$B$6*C5743</f>
        <v>3243000</v>
      </c>
      <c r="G5743" s="29" t="n">
        <f aca="false">Inputs!$B$5*D5743</f>
        <v>-14000.0000000001</v>
      </c>
      <c r="H5743" s="29" t="n">
        <f aca="false">Inputs!$B$6*E5743</f>
        <v>-43000</v>
      </c>
      <c r="I5743" s="29" t="n">
        <f aca="false">G5743+H5743</f>
        <v>-57000</v>
      </c>
      <c r="J5743" s="29" t="n">
        <f aca="false">J5742+I5743</f>
        <v>1884500.00000001</v>
      </c>
    </row>
    <row r="5744" customFormat="false" ht="15" hidden="false" customHeight="false" outlineLevel="0" collapsed="false">
      <c r="A5744" s="26" t="n">
        <v>45860</v>
      </c>
      <c r="B5744" s="27" t="n">
        <v>67.56</v>
      </c>
      <c r="C5744" s="27" t="n">
        <v>69.69</v>
      </c>
      <c r="D5744" s="28" t="n">
        <f aca="false">B5744-B5743</f>
        <v>-0.829999999999998</v>
      </c>
      <c r="E5744" s="28" t="n">
        <f aca="false">C5744-C5743</f>
        <v>-2.23</v>
      </c>
      <c r="F5744" s="29" t="n">
        <f aca="false">Inputs!$B$5*B5744+Inputs!$B$6*C5744</f>
        <v>3271500</v>
      </c>
      <c r="G5744" s="29" t="n">
        <f aca="false">Inputs!$B$5*D5744</f>
        <v>-82999.9999999998</v>
      </c>
      <c r="H5744" s="29" t="n">
        <f aca="false">Inputs!$B$6*E5744</f>
        <v>111500</v>
      </c>
      <c r="I5744" s="29" t="n">
        <f aca="false">G5744+H5744</f>
        <v>28500.0000000004</v>
      </c>
      <c r="J5744" s="29" t="n">
        <f aca="false">J5743+I5744</f>
        <v>1913000.00000001</v>
      </c>
    </row>
    <row r="5745" customFormat="false" ht="15" hidden="false" customHeight="false" outlineLevel="0" collapsed="false">
      <c r="A5745" s="26" t="n">
        <v>45861</v>
      </c>
      <c r="B5745" s="27" t="n">
        <v>66.05</v>
      </c>
      <c r="C5745" s="27" t="n">
        <v>69.17</v>
      </c>
      <c r="D5745" s="28" t="n">
        <f aca="false">B5745-B5744</f>
        <v>-1.51000000000001</v>
      </c>
      <c r="E5745" s="28" t="n">
        <f aca="false">C5745-C5744</f>
        <v>-0.519999999999996</v>
      </c>
      <c r="F5745" s="29" t="n">
        <f aca="false">Inputs!$B$5*B5745+Inputs!$B$6*C5745</f>
        <v>3146500</v>
      </c>
      <c r="G5745" s="29" t="n">
        <f aca="false">Inputs!$B$5*D5745</f>
        <v>-151000.000000001</v>
      </c>
      <c r="H5745" s="29" t="n">
        <f aca="false">Inputs!$B$6*E5745</f>
        <v>25999.9999999998</v>
      </c>
      <c r="I5745" s="29" t="n">
        <f aca="false">G5745+H5745</f>
        <v>-125000.000000001</v>
      </c>
      <c r="J5745" s="29" t="n">
        <f aca="false">J5744+I5745</f>
        <v>1788000.00000001</v>
      </c>
    </row>
    <row r="5746" customFormat="false" ht="15" hidden="false" customHeight="false" outlineLevel="0" collapsed="false">
      <c r="A5746" s="26" t="n">
        <v>45862</v>
      </c>
      <c r="B5746" s="27" t="n">
        <v>67.16</v>
      </c>
      <c r="C5746" s="27" t="n">
        <v>70.42</v>
      </c>
      <c r="D5746" s="28" t="n">
        <f aca="false">B5746-B5745</f>
        <v>1.11</v>
      </c>
      <c r="E5746" s="28" t="n">
        <f aca="false">C5746-C5745</f>
        <v>1.25</v>
      </c>
      <c r="F5746" s="29" t="n">
        <f aca="false">Inputs!$B$5*B5746+Inputs!$B$6*C5746</f>
        <v>3195000</v>
      </c>
      <c r="G5746" s="29" t="n">
        <f aca="false">Inputs!$B$5*D5746</f>
        <v>111000</v>
      </c>
      <c r="H5746" s="29" t="n">
        <f aca="false">Inputs!$B$6*E5746</f>
        <v>-62500</v>
      </c>
      <c r="I5746" s="29" t="n">
        <f aca="false">G5746+H5746</f>
        <v>48499.9999999999</v>
      </c>
      <c r="J5746" s="29" t="n">
        <f aca="false">J5745+I5746</f>
        <v>1836500.00000001</v>
      </c>
    </row>
    <row r="5747" customFormat="false" ht="15" hidden="false" customHeight="false" outlineLevel="0" collapsed="false">
      <c r="A5747" s="26" t="n">
        <v>45863</v>
      </c>
      <c r="B5747" s="27" t="n">
        <v>66.38</v>
      </c>
      <c r="C5747" s="27" t="n">
        <v>69.23</v>
      </c>
      <c r="D5747" s="28" t="n">
        <f aca="false">B5747-B5746</f>
        <v>-0.780000000000001</v>
      </c>
      <c r="E5747" s="28" t="n">
        <f aca="false">C5747-C5746</f>
        <v>-1.19</v>
      </c>
      <c r="F5747" s="29" t="n">
        <f aca="false">Inputs!$B$5*B5747+Inputs!$B$6*C5747</f>
        <v>3176500</v>
      </c>
      <c r="G5747" s="29" t="n">
        <f aca="false">Inputs!$B$5*D5747</f>
        <v>-78000.0000000001</v>
      </c>
      <c r="H5747" s="29" t="n">
        <f aca="false">Inputs!$B$6*E5747</f>
        <v>59499.9999999999</v>
      </c>
      <c r="I5747" s="29" t="n">
        <f aca="false">G5747+H5747</f>
        <v>-18500.0000000002</v>
      </c>
      <c r="J5747" s="29" t="n">
        <f aca="false">J5746+I5747</f>
        <v>1818000.00000001</v>
      </c>
    </row>
    <row r="5748" customFormat="false" ht="15" hidden="false" customHeight="false" outlineLevel="0" collapsed="false">
      <c r="A5748" s="26" t="n">
        <v>45866</v>
      </c>
      <c r="B5748" s="27" t="n">
        <v>67.81</v>
      </c>
      <c r="C5748" s="27" t="n">
        <v>70.87</v>
      </c>
      <c r="D5748" s="28" t="n">
        <f aca="false">B5748-B5747</f>
        <v>1.43000000000001</v>
      </c>
      <c r="E5748" s="28" t="n">
        <f aca="false">C5748-C5747</f>
        <v>1.64</v>
      </c>
      <c r="F5748" s="29" t="n">
        <f aca="false">Inputs!$B$5*B5748+Inputs!$B$6*C5748</f>
        <v>3237500</v>
      </c>
      <c r="G5748" s="29" t="n">
        <f aca="false">Inputs!$B$5*D5748</f>
        <v>143000.000000001</v>
      </c>
      <c r="H5748" s="29" t="n">
        <f aca="false">Inputs!$B$6*E5748</f>
        <v>-82000</v>
      </c>
      <c r="I5748" s="29" t="n">
        <f aca="false">G5748+H5748</f>
        <v>61000.0000000006</v>
      </c>
      <c r="J5748" s="29" t="n">
        <f aca="false">J5747+I5748</f>
        <v>1879000.00000001</v>
      </c>
    </row>
    <row r="5749" customFormat="false" ht="15" hidden="false" customHeight="false" outlineLevel="0" collapsed="false">
      <c r="A5749" s="26" t="n">
        <v>45867</v>
      </c>
      <c r="B5749" s="27" t="n">
        <v>70.27</v>
      </c>
      <c r="C5749" s="27" t="n">
        <v>73.21</v>
      </c>
      <c r="D5749" s="28" t="n">
        <f aca="false">B5749-B5748</f>
        <v>2.45999999999999</v>
      </c>
      <c r="E5749" s="28" t="n">
        <f aca="false">C5749-C5748</f>
        <v>2.33999999999999</v>
      </c>
      <c r="F5749" s="29" t="n">
        <f aca="false">Inputs!$B$5*B5749+Inputs!$B$6*C5749</f>
        <v>3366500</v>
      </c>
      <c r="G5749" s="29" t="n">
        <f aca="false">Inputs!$B$5*D5749</f>
        <v>245999.999999999</v>
      </c>
      <c r="H5749" s="29" t="n">
        <f aca="false">Inputs!$B$6*E5749</f>
        <v>-116999.999999999</v>
      </c>
      <c r="I5749" s="29" t="n">
        <f aca="false">G5749+H5749</f>
        <v>129000</v>
      </c>
      <c r="J5749" s="29" t="n">
        <f aca="false">J5748+I5749</f>
        <v>2008000.00000001</v>
      </c>
    </row>
    <row r="5750" customFormat="false" ht="15" hidden="false" customHeight="false" outlineLevel="0" collapsed="false">
      <c r="A5750" s="26" t="n">
        <v>45868</v>
      </c>
      <c r="B5750" s="27" t="n">
        <v>71.09</v>
      </c>
      <c r="C5750" s="27" t="n">
        <v>73.98</v>
      </c>
      <c r="D5750" s="28" t="n">
        <f aca="false">B5750-B5749</f>
        <v>0.820000000000007</v>
      </c>
      <c r="E5750" s="28" t="n">
        <f aca="false">C5750-C5749</f>
        <v>0.77000000000001</v>
      </c>
      <c r="F5750" s="29" t="n">
        <f aca="false">Inputs!$B$5*B5750+Inputs!$B$6*C5750</f>
        <v>3410000</v>
      </c>
      <c r="G5750" s="29" t="n">
        <f aca="false">Inputs!$B$5*D5750</f>
        <v>82000.0000000007</v>
      </c>
      <c r="H5750" s="29" t="n">
        <f aca="false">Inputs!$B$6*E5750</f>
        <v>-38500.0000000005</v>
      </c>
      <c r="I5750" s="29" t="n">
        <f aca="false">G5750+H5750</f>
        <v>43500.0000000002</v>
      </c>
      <c r="J5750" s="29" t="n">
        <f aca="false">J5749+I5750</f>
        <v>2051500.00000001</v>
      </c>
    </row>
    <row r="5751" customFormat="false" ht="15" hidden="false" customHeight="false" outlineLevel="0" collapsed="false">
      <c r="A5751" s="26" t="n">
        <v>45869</v>
      </c>
      <c r="B5751" s="27" t="n">
        <v>70.36</v>
      </c>
      <c r="C5751" s="27" t="n">
        <v>73.43</v>
      </c>
      <c r="D5751" s="28" t="n">
        <f aca="false">B5751-B5750</f>
        <v>-0.730000000000004</v>
      </c>
      <c r="E5751" s="28" t="n">
        <f aca="false">C5751-C5750</f>
        <v>-0.549999999999997</v>
      </c>
      <c r="F5751" s="29" t="n">
        <f aca="false">Inputs!$B$5*B5751+Inputs!$B$6*C5751</f>
        <v>3364500</v>
      </c>
      <c r="G5751" s="29" t="n">
        <f aca="false">Inputs!$B$5*D5751</f>
        <v>-73000.0000000004</v>
      </c>
      <c r="H5751" s="29" t="n">
        <f aca="false">Inputs!$B$6*E5751</f>
        <v>27499.9999999999</v>
      </c>
      <c r="I5751" s="29" t="n">
        <f aca="false">G5751+H5751</f>
        <v>-45500.0000000005</v>
      </c>
      <c r="J5751" s="29" t="n">
        <f aca="false">J5750+I5751</f>
        <v>2006000.00000001</v>
      </c>
    </row>
    <row r="5752" customFormat="false" ht="15" hidden="false" customHeight="false" outlineLevel="0" collapsed="false">
      <c r="A5752" s="26" t="n">
        <v>45870</v>
      </c>
      <c r="B5752" s="27" t="n">
        <v>68.39</v>
      </c>
      <c r="C5752" s="27" t="n">
        <v>70.55</v>
      </c>
      <c r="D5752" s="28" t="n">
        <f aca="false">B5752-B5751</f>
        <v>-1.97</v>
      </c>
      <c r="E5752" s="28" t="n">
        <f aca="false">C5752-C5751</f>
        <v>-2.88000000000001</v>
      </c>
      <c r="F5752" s="29" t="n">
        <f aca="false">Inputs!$B$5*B5752+Inputs!$B$6*C5752</f>
        <v>3311500</v>
      </c>
      <c r="G5752" s="29" t="n">
        <f aca="false">Inputs!$B$5*D5752</f>
        <v>-197000</v>
      </c>
      <c r="H5752" s="29" t="n">
        <f aca="false">Inputs!$B$6*E5752</f>
        <v>144000.000000001</v>
      </c>
      <c r="I5752" s="29" t="n">
        <f aca="false">G5752+H5752</f>
        <v>-52999.9999999994</v>
      </c>
      <c r="J5752" s="29" t="n">
        <f aca="false">J5751+I5752</f>
        <v>1953000.00000001</v>
      </c>
    </row>
    <row r="5753" customFormat="false" ht="15" hidden="false" customHeight="false" outlineLevel="0" collapsed="false">
      <c r="A5753" s="26" t="n">
        <v>45873</v>
      </c>
      <c r="B5753" s="27" t="n">
        <v>67.33</v>
      </c>
      <c r="C5753" s="27" t="n">
        <v>69.56</v>
      </c>
      <c r="D5753" s="28" t="n">
        <f aca="false">B5753-B5752</f>
        <v>-1.06</v>
      </c>
      <c r="E5753" s="28" t="n">
        <f aca="false">C5753-C5752</f>
        <v>-0.989999999999995</v>
      </c>
      <c r="F5753" s="29" t="n">
        <f aca="false">Inputs!$B$5*B5753+Inputs!$B$6*C5753</f>
        <v>3255000</v>
      </c>
      <c r="G5753" s="29" t="n">
        <f aca="false">Inputs!$B$5*D5753</f>
        <v>-106000</v>
      </c>
      <c r="H5753" s="29" t="n">
        <f aca="false">Inputs!$B$6*E5753</f>
        <v>49499.9999999997</v>
      </c>
      <c r="I5753" s="29" t="n">
        <f aca="false">G5753+H5753</f>
        <v>-56500.0000000005</v>
      </c>
      <c r="J5753" s="29" t="n">
        <f aca="false">J5752+I5753</f>
        <v>1896500.00000001</v>
      </c>
    </row>
    <row r="5754" customFormat="false" ht="15" hidden="false" customHeight="false" outlineLevel="0" collapsed="false">
      <c r="A5754" s="26" t="n">
        <v>45874</v>
      </c>
      <c r="B5754" s="27" t="n">
        <v>66.2</v>
      </c>
      <c r="C5754" s="27" t="n">
        <v>69.14</v>
      </c>
      <c r="D5754" s="28" t="n">
        <f aca="false">B5754-B5753</f>
        <v>-1.13</v>
      </c>
      <c r="E5754" s="28" t="n">
        <f aca="false">C5754-C5753</f>
        <v>-0.420000000000002</v>
      </c>
      <c r="F5754" s="29" t="n">
        <f aca="false">Inputs!$B$5*B5754+Inputs!$B$6*C5754</f>
        <v>3163000</v>
      </c>
      <c r="G5754" s="29" t="n">
        <f aca="false">Inputs!$B$5*D5754</f>
        <v>-113000</v>
      </c>
      <c r="H5754" s="29" t="n">
        <f aca="false">Inputs!$B$6*E5754</f>
        <v>21000.0000000001</v>
      </c>
      <c r="I5754" s="29" t="n">
        <f aca="false">G5754+H5754</f>
        <v>-91999.9999999995</v>
      </c>
      <c r="J5754" s="29" t="n">
        <f aca="false">J5753+I5754</f>
        <v>1804500.00000001</v>
      </c>
    </row>
    <row r="5755" customFormat="false" ht="15" hidden="false" customHeight="false" outlineLevel="0" collapsed="false">
      <c r="A5755" s="26" t="n">
        <v>45875</v>
      </c>
      <c r="B5755" s="27" t="n">
        <v>65.38</v>
      </c>
      <c r="C5755" s="27" t="n">
        <v>67.97</v>
      </c>
      <c r="D5755" s="28" t="n">
        <f aca="false">B5755-B5754</f>
        <v>-0.820000000000007</v>
      </c>
      <c r="E5755" s="28" t="n">
        <f aca="false">C5755-C5754</f>
        <v>-1.17</v>
      </c>
      <c r="F5755" s="29" t="n">
        <f aca="false">Inputs!$B$5*B5755+Inputs!$B$6*C5755</f>
        <v>3139500</v>
      </c>
      <c r="G5755" s="29" t="n">
        <f aca="false">Inputs!$B$5*D5755</f>
        <v>-82000.0000000007</v>
      </c>
      <c r="H5755" s="29" t="n">
        <f aca="false">Inputs!$B$6*E5755</f>
        <v>58500.0000000001</v>
      </c>
      <c r="I5755" s="29" t="n">
        <f aca="false">G5755+H5755</f>
        <v>-23500.0000000007</v>
      </c>
      <c r="J5755" s="29" t="n">
        <f aca="false">J5754+I5755</f>
        <v>1781000.00000001</v>
      </c>
    </row>
    <row r="5756" customFormat="false" ht="15" hidden="false" customHeight="false" outlineLevel="0" collapsed="false">
      <c r="A5756" s="26" t="n">
        <v>45876</v>
      </c>
      <c r="B5756" s="27" t="n">
        <v>64.9</v>
      </c>
      <c r="C5756" s="27" t="n">
        <v>66.99</v>
      </c>
      <c r="D5756" s="28" t="n">
        <f aca="false">B5756-B5755</f>
        <v>-0.47999999999999</v>
      </c>
      <c r="E5756" s="28" t="n">
        <f aca="false">C5756-C5755</f>
        <v>-0.980000000000004</v>
      </c>
      <c r="F5756" s="29" t="n">
        <f aca="false">Inputs!$B$5*B5756+Inputs!$B$6*C5756</f>
        <v>3140500</v>
      </c>
      <c r="G5756" s="29" t="n">
        <f aca="false">Inputs!$B$5*D5756</f>
        <v>-47999.999999999</v>
      </c>
      <c r="H5756" s="29" t="n">
        <f aca="false">Inputs!$B$6*E5756</f>
        <v>49000.0000000002</v>
      </c>
      <c r="I5756" s="29" t="n">
        <f aca="false">G5756+H5756</f>
        <v>1000.00000000122</v>
      </c>
      <c r="J5756" s="29" t="n">
        <f aca="false">J5755+I5756</f>
        <v>1782000.00000001</v>
      </c>
    </row>
    <row r="5757" customFormat="false" ht="15" hidden="false" customHeight="false" outlineLevel="0" collapsed="false">
      <c r="A5757" s="26" t="n">
        <v>45877</v>
      </c>
      <c r="B5757" s="27" t="n">
        <v>64.94</v>
      </c>
      <c r="C5757" s="27" t="n">
        <v>67.17</v>
      </c>
      <c r="D5757" s="28" t="n">
        <f aca="false">B5757-B5756</f>
        <v>0.039999999999992</v>
      </c>
      <c r="E5757" s="28" t="n">
        <f aca="false">C5757-C5756</f>
        <v>0.180000000000007</v>
      </c>
      <c r="F5757" s="29" t="n">
        <f aca="false">Inputs!$B$5*B5757+Inputs!$B$6*C5757</f>
        <v>3135500</v>
      </c>
      <c r="G5757" s="29" t="n">
        <f aca="false">Inputs!$B$5*D5757</f>
        <v>3999.9999999992</v>
      </c>
      <c r="H5757" s="29" t="n">
        <f aca="false">Inputs!$B$6*E5757</f>
        <v>-9000.00000000034</v>
      </c>
      <c r="I5757" s="29" t="n">
        <f aca="false">G5757+H5757</f>
        <v>-5000.00000000114</v>
      </c>
      <c r="J5757" s="29" t="n">
        <f aca="false">J5756+I5757</f>
        <v>1777000.00000001</v>
      </c>
    </row>
    <row r="5758" customFormat="false" ht="15" hidden="false" customHeight="false" outlineLevel="0" collapsed="false">
      <c r="A5758" s="26" t="n">
        <v>45880</v>
      </c>
      <c r="B5758" s="27" t="n">
        <v>65.03</v>
      </c>
      <c r="C5758" s="27" t="n">
        <v>67.36</v>
      </c>
      <c r="D5758" s="28" t="n">
        <f aca="false">B5758-B5757</f>
        <v>0.0900000000000034</v>
      </c>
      <c r="E5758" s="28" t="n">
        <f aca="false">C5758-C5757</f>
        <v>0.189999999999998</v>
      </c>
      <c r="F5758" s="29" t="n">
        <f aca="false">Inputs!$B$5*B5758+Inputs!$B$6*C5758</f>
        <v>3135000</v>
      </c>
      <c r="G5758" s="29" t="n">
        <f aca="false">Inputs!$B$5*D5758</f>
        <v>9000.00000000034</v>
      </c>
      <c r="H5758" s="29" t="n">
        <f aca="false">Inputs!$B$6*E5758</f>
        <v>-9499.99999999989</v>
      </c>
      <c r="I5758" s="29" t="n">
        <f aca="false">G5758+H5758</f>
        <v>-499.999999999545</v>
      </c>
      <c r="J5758" s="29" t="n">
        <f aca="false">J5757+I5758</f>
        <v>1776500.00000001</v>
      </c>
    </row>
    <row r="5759" customFormat="false" ht="15" hidden="false" customHeight="false" outlineLevel="0" collapsed="false">
      <c r="A5759" s="26" t="n">
        <v>45881</v>
      </c>
      <c r="B5759" s="27" t="n">
        <v>64.22</v>
      </c>
      <c r="C5759" s="27" t="n">
        <v>66.8</v>
      </c>
      <c r="D5759" s="28" t="n">
        <f aca="false">B5759-B5758</f>
        <v>-0.810000000000002</v>
      </c>
      <c r="E5759" s="28" t="n">
        <f aca="false">C5759-C5758</f>
        <v>-0.560000000000002</v>
      </c>
      <c r="F5759" s="29" t="n">
        <f aca="false">Inputs!$B$5*B5759+Inputs!$B$6*C5759</f>
        <v>3082000</v>
      </c>
      <c r="G5759" s="29" t="n">
        <f aca="false">Inputs!$B$5*D5759</f>
        <v>-81000.0000000002</v>
      </c>
      <c r="H5759" s="29" t="n">
        <f aca="false">Inputs!$B$6*E5759</f>
        <v>28000.0000000001</v>
      </c>
      <c r="I5759" s="29" t="n">
        <f aca="false">G5759+H5759</f>
        <v>-53000.0000000001</v>
      </c>
      <c r="J5759" s="29" t="n">
        <f aca="false">J5758+I5759</f>
        <v>1723500.00000001</v>
      </c>
    </row>
    <row r="5760" customFormat="false" ht="15" hidden="false" customHeight="false" outlineLevel="0" collapsed="false">
      <c r="A5760" s="26" t="n">
        <v>45882</v>
      </c>
      <c r="B5760" s="27" t="n">
        <v>63.68</v>
      </c>
      <c r="C5760" s="27" t="n">
        <v>66.25</v>
      </c>
      <c r="D5760" s="28" t="n">
        <f aca="false">B5760-B5759</f>
        <v>-0.539999999999999</v>
      </c>
      <c r="E5760" s="28" t="n">
        <f aca="false">C5760-C5759</f>
        <v>-0.549999999999997</v>
      </c>
      <c r="F5760" s="29" t="n">
        <f aca="false">Inputs!$B$5*B5760+Inputs!$B$6*C5760</f>
        <v>3055500</v>
      </c>
      <c r="G5760" s="29" t="n">
        <f aca="false">Inputs!$B$5*D5760</f>
        <v>-53999.9999999999</v>
      </c>
      <c r="H5760" s="29" t="n">
        <f aca="false">Inputs!$B$6*E5760</f>
        <v>27499.9999999999</v>
      </c>
      <c r="I5760" s="29" t="n">
        <f aca="false">G5760+H5760</f>
        <v>-26500.0000000001</v>
      </c>
      <c r="J5760" s="29" t="n">
        <f aca="false">J5759+I5760</f>
        <v>1697000.00000001</v>
      </c>
    </row>
    <row r="5761" customFormat="false" ht="15" hidden="false" customHeight="false" outlineLevel="0" collapsed="false">
      <c r="A5761" s="26" t="n">
        <v>45883</v>
      </c>
      <c r="B5761" s="27" t="n">
        <v>64.99</v>
      </c>
      <c r="C5761" s="27" t="n">
        <v>68.12</v>
      </c>
      <c r="D5761" s="28" t="n">
        <f aca="false">B5761-B5760</f>
        <v>1.31</v>
      </c>
      <c r="E5761" s="28" t="n">
        <f aca="false">C5761-C5760</f>
        <v>1.87</v>
      </c>
      <c r="F5761" s="29" t="n">
        <f aca="false">Inputs!$B$5*B5761+Inputs!$B$6*C5761</f>
        <v>3093000</v>
      </c>
      <c r="G5761" s="29" t="n">
        <f aca="false">Inputs!$B$5*D5761</f>
        <v>131000</v>
      </c>
      <c r="H5761" s="29" t="n">
        <f aca="false">Inputs!$B$6*E5761</f>
        <v>-93500.0000000002</v>
      </c>
      <c r="I5761" s="29" t="n">
        <f aca="false">G5761+H5761</f>
        <v>37499.9999999993</v>
      </c>
      <c r="J5761" s="29" t="n">
        <f aca="false">J5760+I5761</f>
        <v>1734500.00000001</v>
      </c>
    </row>
    <row r="5762" customFormat="false" ht="15" hidden="false" customHeight="false" outlineLevel="0" collapsed="false">
      <c r="A5762" s="26" t="n">
        <v>45884</v>
      </c>
      <c r="B5762" s="27" t="n">
        <v>63.78</v>
      </c>
      <c r="C5762" s="27" t="n">
        <v>67.3</v>
      </c>
      <c r="D5762" s="28" t="n">
        <f aca="false">B5762-B5761</f>
        <v>-1.20999999999999</v>
      </c>
      <c r="E5762" s="28" t="n">
        <f aca="false">C5762-C5761</f>
        <v>-0.820000000000007</v>
      </c>
      <c r="F5762" s="29" t="n">
        <f aca="false">Inputs!$B$5*B5762+Inputs!$B$6*C5762</f>
        <v>3013000</v>
      </c>
      <c r="G5762" s="29" t="n">
        <f aca="false">Inputs!$B$5*D5762</f>
        <v>-120999.999999999</v>
      </c>
      <c r="H5762" s="29" t="n">
        <f aca="false">Inputs!$B$6*E5762</f>
        <v>41000.0000000004</v>
      </c>
      <c r="I5762" s="29" t="n">
        <f aca="false">G5762+H5762</f>
        <v>-79999.999999999</v>
      </c>
      <c r="J5762" s="29" t="n">
        <f aca="false">J5761+I5762</f>
        <v>1654500.00000001</v>
      </c>
    </row>
    <row r="5763" customFormat="false" ht="15" hidden="false" customHeight="false" outlineLevel="0" collapsed="false">
      <c r="A5763" s="26" t="n">
        <v>45887</v>
      </c>
      <c r="B5763" s="27" t="n">
        <v>64.51</v>
      </c>
      <c r="C5763" s="27" t="n">
        <v>68.18</v>
      </c>
      <c r="D5763" s="28" t="n">
        <f aca="false">B5763-B5762</f>
        <v>0.730000000000004</v>
      </c>
      <c r="E5763" s="28" t="n">
        <f aca="false">C5763-C5762</f>
        <v>0.88000000000001</v>
      </c>
      <c r="F5763" s="29" t="n">
        <f aca="false">Inputs!$B$5*B5763+Inputs!$B$6*C5763</f>
        <v>3042000</v>
      </c>
      <c r="G5763" s="29" t="n">
        <f aca="false">Inputs!$B$5*D5763</f>
        <v>73000.0000000004</v>
      </c>
      <c r="H5763" s="29" t="n">
        <f aca="false">Inputs!$B$6*E5763</f>
        <v>-44000.0000000005</v>
      </c>
      <c r="I5763" s="29" t="n">
        <f aca="false">G5763+H5763</f>
        <v>28999.9999999999</v>
      </c>
      <c r="J5763" s="29" t="n">
        <f aca="false">J5762+I5763</f>
        <v>1683500.00000001</v>
      </c>
    </row>
    <row r="5764" customFormat="false" ht="15" hidden="false" customHeight="false" outlineLevel="0" collapsed="false">
      <c r="A5764" s="26" t="n">
        <v>45888</v>
      </c>
      <c r="B5764" s="27" t="n">
        <v>63.38</v>
      </c>
      <c r="C5764" s="27" t="n">
        <v>66.62</v>
      </c>
      <c r="D5764" s="28" t="n">
        <f aca="false">B5764-B5763</f>
        <v>-1.13</v>
      </c>
      <c r="E5764" s="28" t="n">
        <f aca="false">C5764-C5763</f>
        <v>-1.56</v>
      </c>
      <c r="F5764" s="29" t="n">
        <f aca="false">Inputs!$B$5*B5764+Inputs!$B$6*C5764</f>
        <v>3007000</v>
      </c>
      <c r="G5764" s="29" t="n">
        <f aca="false">Inputs!$B$5*D5764</f>
        <v>-113000</v>
      </c>
      <c r="H5764" s="29" t="n">
        <f aca="false">Inputs!$B$6*E5764</f>
        <v>78000.0000000001</v>
      </c>
      <c r="I5764" s="29" t="n">
        <f aca="false">G5764+H5764</f>
        <v>-35000.0000000001</v>
      </c>
      <c r="J5764" s="29" t="n">
        <f aca="false">J5763+I5764</f>
        <v>1648500.00000001</v>
      </c>
    </row>
    <row r="5765" customFormat="false" ht="15" hidden="false" customHeight="false" outlineLevel="0" collapsed="false">
      <c r="A5765" s="26" t="n">
        <v>45889</v>
      </c>
      <c r="B5765" s="27" t="n">
        <v>64.19</v>
      </c>
      <c r="C5765" s="27" t="n">
        <v>67.61</v>
      </c>
      <c r="D5765" s="28" t="n">
        <f aca="false">B5765-B5764</f>
        <v>0.809999999999995</v>
      </c>
      <c r="E5765" s="28" t="n">
        <f aca="false">C5765-C5764</f>
        <v>0.989999999999995</v>
      </c>
      <c r="F5765" s="29" t="n">
        <f aca="false">Inputs!$B$5*B5765+Inputs!$B$6*C5765</f>
        <v>3038500</v>
      </c>
      <c r="G5765" s="29" t="n">
        <f aca="false">Inputs!$B$5*D5765</f>
        <v>80999.9999999995</v>
      </c>
      <c r="H5765" s="29" t="n">
        <f aca="false">Inputs!$B$6*E5765</f>
        <v>-49499.9999999997</v>
      </c>
      <c r="I5765" s="29" t="n">
        <f aca="false">G5765+H5765</f>
        <v>31499.9999999998</v>
      </c>
      <c r="J5765" s="29" t="n">
        <f aca="false">J5764+I5765</f>
        <v>1680000.00000001</v>
      </c>
    </row>
    <row r="5766" customFormat="false" ht="15" hidden="false" customHeight="false" outlineLevel="0" collapsed="false">
      <c r="A5766" s="26" t="n">
        <v>45890</v>
      </c>
      <c r="B5766" s="27" t="n">
        <v>64.56</v>
      </c>
      <c r="C5766" s="27" t="n">
        <v>68.41</v>
      </c>
      <c r="D5766" s="28" t="n">
        <f aca="false">B5766-B5765</f>
        <v>0.370000000000005</v>
      </c>
      <c r="E5766" s="28" t="n">
        <f aca="false">C5766-C5765</f>
        <v>0.799999999999997</v>
      </c>
      <c r="F5766" s="29" t="n">
        <f aca="false">Inputs!$B$5*B5766+Inputs!$B$6*C5766</f>
        <v>3035500</v>
      </c>
      <c r="G5766" s="29" t="n">
        <f aca="false">Inputs!$B$5*D5766</f>
        <v>37000.0000000005</v>
      </c>
      <c r="H5766" s="29" t="n">
        <f aca="false">Inputs!$B$6*E5766</f>
        <v>-39999.9999999999</v>
      </c>
      <c r="I5766" s="29" t="n">
        <f aca="false">G5766+H5766</f>
        <v>-2999.9999999994</v>
      </c>
      <c r="J5766" s="29" t="n">
        <f aca="false">J5765+I5766</f>
        <v>1677000.00000001</v>
      </c>
    </row>
    <row r="5767" customFormat="false" ht="15" hidden="false" customHeight="false" outlineLevel="0" collapsed="false">
      <c r="A5767" s="26" t="n">
        <v>45891</v>
      </c>
      <c r="B5767" s="27" t="n">
        <v>64.08</v>
      </c>
      <c r="C5767" s="27" t="n">
        <v>68.29</v>
      </c>
      <c r="D5767" s="28" t="n">
        <f aca="false">B5767-B5766</f>
        <v>-0.480000000000004</v>
      </c>
      <c r="E5767" s="28" t="n">
        <f aca="false">C5767-C5766</f>
        <v>-0.11999999999999</v>
      </c>
      <c r="F5767" s="29" t="n">
        <f aca="false">Inputs!$B$5*B5767+Inputs!$B$6*C5767</f>
        <v>2993500</v>
      </c>
      <c r="G5767" s="29" t="n">
        <f aca="false">Inputs!$B$5*D5767</f>
        <v>-48000.0000000004</v>
      </c>
      <c r="H5767" s="29" t="n">
        <f aca="false">Inputs!$B$6*E5767</f>
        <v>5999.99999999952</v>
      </c>
      <c r="I5767" s="29" t="n">
        <f aca="false">G5767+H5767</f>
        <v>-42000.0000000009</v>
      </c>
      <c r="J5767" s="29" t="n">
        <f aca="false">J5766+I5767</f>
        <v>1635000.00000001</v>
      </c>
    </row>
    <row r="5768" customFormat="false" ht="15" hidden="false" customHeight="false" outlineLevel="0" collapsed="false">
      <c r="A5768" s="26" t="n">
        <v>45895</v>
      </c>
      <c r="B5768" s="27" t="n">
        <v>63.6</v>
      </c>
      <c r="C5768" s="27" t="n">
        <v>66.89</v>
      </c>
      <c r="D5768" s="28" t="n">
        <f aca="false">B5768-B5767</f>
        <v>-0.479999999999997</v>
      </c>
      <c r="E5768" s="28" t="n">
        <f aca="false">C5768-C5767</f>
        <v>-1.40000000000001</v>
      </c>
      <c r="F5768" s="29" t="n">
        <f aca="false">Inputs!$B$5*B5768+Inputs!$B$6*C5768</f>
        <v>3015500</v>
      </c>
      <c r="G5768" s="29" t="n">
        <f aca="false">Inputs!$B$5*D5768</f>
        <v>-47999.9999999997</v>
      </c>
      <c r="H5768" s="29" t="n">
        <f aca="false">Inputs!$B$6*E5768</f>
        <v>70000.0000000003</v>
      </c>
      <c r="I5768" s="29" t="n">
        <f aca="false">G5768+H5768</f>
        <v>22000.0000000006</v>
      </c>
      <c r="J5768" s="29" t="n">
        <f aca="false">J5767+I5768</f>
        <v>1657000.00000001</v>
      </c>
    </row>
    <row r="5769" customFormat="false" ht="15" hidden="false" customHeight="false" outlineLevel="0" collapsed="false">
      <c r="A5769" s="26" t="n">
        <v>45896</v>
      </c>
      <c r="B5769" s="27" t="n">
        <v>64.49</v>
      </c>
      <c r="C5769" s="27" t="n">
        <v>67.75</v>
      </c>
      <c r="D5769" s="28" t="n">
        <f aca="false">B5769-B5768</f>
        <v>0.889999999999994</v>
      </c>
      <c r="E5769" s="28" t="n">
        <f aca="false">C5769-C5768</f>
        <v>0.859999999999999</v>
      </c>
      <c r="F5769" s="29" t="n">
        <f aca="false">Inputs!$B$5*B5769+Inputs!$B$6*C5769</f>
        <v>3061500</v>
      </c>
      <c r="G5769" s="29" t="n">
        <f aca="false">Inputs!$B$5*D5769</f>
        <v>88999.9999999994</v>
      </c>
      <c r="H5769" s="29" t="n">
        <f aca="false">Inputs!$B$6*E5769</f>
        <v>-43000</v>
      </c>
      <c r="I5769" s="29" t="n">
        <f aca="false">G5769+H5769</f>
        <v>45999.9999999994</v>
      </c>
      <c r="J5769" s="29" t="n">
        <f aca="false">J5768+I5769</f>
        <v>1703000.00000001</v>
      </c>
    </row>
    <row r="5770" customFormat="false" ht="15" hidden="false" customHeight="false" outlineLevel="0" collapsed="false">
      <c r="A5770" s="26" t="n">
        <v>45897</v>
      </c>
      <c r="B5770" s="27" t="n">
        <v>64.96</v>
      </c>
      <c r="C5770" s="27" t="n">
        <v>68.61</v>
      </c>
      <c r="D5770" s="28" t="n">
        <f aca="false">B5770-B5769</f>
        <v>0.469999999999999</v>
      </c>
      <c r="E5770" s="28" t="n">
        <f aca="false">C5770-C5769</f>
        <v>0.859999999999999</v>
      </c>
      <c r="F5770" s="29" t="n">
        <f aca="false">Inputs!$B$5*B5770+Inputs!$B$6*C5770</f>
        <v>3065500</v>
      </c>
      <c r="G5770" s="29" t="n">
        <f aca="false">Inputs!$B$5*D5770</f>
        <v>46999.9999999999</v>
      </c>
      <c r="H5770" s="29" t="n">
        <f aca="false">Inputs!$B$6*E5770</f>
        <v>-43000</v>
      </c>
      <c r="I5770" s="29" t="n">
        <f aca="false">G5770+H5770</f>
        <v>3999.99999999991</v>
      </c>
      <c r="J5770" s="29" t="n">
        <f aca="false">J5769+I5770</f>
        <v>1707000.00000001</v>
      </c>
    </row>
    <row r="5771" customFormat="false" ht="15" hidden="false" customHeight="false" outlineLevel="0" collapsed="false">
      <c r="A5771" s="26" t="n">
        <v>45898</v>
      </c>
      <c r="B5771" s="27" t="n">
        <v>64.36</v>
      </c>
      <c r="C5771" s="27" t="n">
        <v>67.83</v>
      </c>
      <c r="D5771" s="28" t="n">
        <f aca="false">B5771-B5770</f>
        <v>-0.599999999999994</v>
      </c>
      <c r="E5771" s="28" t="n">
        <f aca="false">C5771-C5770</f>
        <v>-0.780000000000001</v>
      </c>
      <c r="F5771" s="29" t="n">
        <f aca="false">Inputs!$B$5*B5771+Inputs!$B$6*C5771</f>
        <v>3044500</v>
      </c>
      <c r="G5771" s="29" t="n">
        <f aca="false">Inputs!$B$5*D5771</f>
        <v>-59999.9999999994</v>
      </c>
      <c r="H5771" s="29" t="n">
        <f aca="false">Inputs!$B$6*E5771</f>
        <v>39000.0000000001</v>
      </c>
      <c r="I5771" s="29" t="n">
        <f aca="false">G5771+H5771</f>
        <v>-20999.9999999994</v>
      </c>
      <c r="J5771" s="29" t="n">
        <f aca="false">J5770+I5771</f>
        <v>1686000.00000001</v>
      </c>
    </row>
    <row r="5772" customFormat="false" ht="15" hidden="false" customHeight="false" outlineLevel="0" collapsed="false">
      <c r="A5772" s="26" t="n">
        <v>45902</v>
      </c>
      <c r="B5772" s="27" t="n">
        <v>65.95</v>
      </c>
      <c r="C5772" s="27" t="n">
        <v>68.09</v>
      </c>
      <c r="D5772" s="28" t="n">
        <f aca="false">B5772-B5771</f>
        <v>1.59</v>
      </c>
      <c r="E5772" s="28" t="n">
        <f aca="false">C5772-C5771</f>
        <v>0.260000000000005</v>
      </c>
      <c r="F5772" s="29" t="n">
        <f aca="false">Inputs!$B$5*B5772+Inputs!$B$6*C5772</f>
        <v>3190500</v>
      </c>
      <c r="G5772" s="29" t="n">
        <f aca="false">Inputs!$B$5*D5772</f>
        <v>159000</v>
      </c>
      <c r="H5772" s="29" t="n">
        <f aca="false">Inputs!$B$6*E5772</f>
        <v>-13000.0000000003</v>
      </c>
      <c r="I5772" s="29" t="n">
        <f aca="false">G5772+H5772</f>
        <v>146000</v>
      </c>
      <c r="J5772" s="29" t="n">
        <f aca="false">J5771+I5772</f>
        <v>1832000.00000001</v>
      </c>
    </row>
    <row r="5773" customFormat="false" ht="15" hidden="false" customHeight="false" outlineLevel="0" collapsed="false">
      <c r="A5773" s="26" t="n">
        <v>45903</v>
      </c>
      <c r="B5773" s="27" t="n">
        <v>64.36</v>
      </c>
      <c r="C5773" s="27" t="n">
        <v>67.76</v>
      </c>
      <c r="D5773" s="28" t="n">
        <f aca="false">B5773-B5772</f>
        <v>-1.59</v>
      </c>
      <c r="E5773" s="28" t="n">
        <f aca="false">C5773-C5772</f>
        <v>-0.329999999999998</v>
      </c>
      <c r="F5773" s="29" t="n">
        <f aca="false">Inputs!$B$5*B5773+Inputs!$B$6*C5773</f>
        <v>3048000</v>
      </c>
      <c r="G5773" s="29" t="n">
        <f aca="false">Inputs!$B$5*D5773</f>
        <v>-159000</v>
      </c>
      <c r="H5773" s="29" t="n">
        <f aca="false">Inputs!$B$6*E5773</f>
        <v>16499.9999999999</v>
      </c>
      <c r="I5773" s="29" t="n">
        <f aca="false">G5773+H5773</f>
        <v>-142500</v>
      </c>
      <c r="J5773" s="29" t="n">
        <f aca="false">J5772+I5773</f>
        <v>1689500.00000001</v>
      </c>
    </row>
    <row r="5774" customFormat="false" ht="15" hidden="false" customHeight="false" outlineLevel="0" collapsed="false">
      <c r="A5774" s="26" t="n">
        <v>45904</v>
      </c>
      <c r="B5774" s="27" t="n">
        <v>63.81</v>
      </c>
      <c r="C5774" s="27" t="n">
        <v>66.41</v>
      </c>
      <c r="D5774" s="28" t="n">
        <f aca="false">B5774-B5773</f>
        <v>-0.549999999999997</v>
      </c>
      <c r="E5774" s="28" t="n">
        <f aca="false">C5774-C5773</f>
        <v>-1.35000000000001</v>
      </c>
      <c r="F5774" s="29" t="n">
        <f aca="false">Inputs!$B$5*B5774+Inputs!$B$6*C5774</f>
        <v>3060500</v>
      </c>
      <c r="G5774" s="29" t="n">
        <f aca="false">Inputs!$B$5*D5774</f>
        <v>-54999.9999999997</v>
      </c>
      <c r="H5774" s="29" t="n">
        <f aca="false">Inputs!$B$6*E5774</f>
        <v>67500.0000000004</v>
      </c>
      <c r="I5774" s="29" t="n">
        <f aca="false">G5774+H5774</f>
        <v>12500.0000000007</v>
      </c>
      <c r="J5774" s="29" t="n">
        <f aca="false">J5773+I5774</f>
        <v>1702000.00000001</v>
      </c>
    </row>
    <row r="5775" customFormat="false" ht="15" hidden="false" customHeight="false" outlineLevel="0" collapsed="false">
      <c r="A5775" s="26" t="n">
        <v>45905</v>
      </c>
      <c r="B5775" s="27" t="n">
        <v>62.22</v>
      </c>
      <c r="C5775" s="27" t="n">
        <v>64.92</v>
      </c>
      <c r="D5775" s="28" t="n">
        <f aca="false">B5775-B5774</f>
        <v>-1.59</v>
      </c>
      <c r="E5775" s="28" t="n">
        <f aca="false">C5775-C5774</f>
        <v>-1.48999999999999</v>
      </c>
      <c r="F5775" s="29" t="n">
        <f aca="false">Inputs!$B$5*B5775+Inputs!$B$6*C5775</f>
        <v>2976000</v>
      </c>
      <c r="G5775" s="29" t="n">
        <f aca="false">Inputs!$B$5*D5775</f>
        <v>-159000</v>
      </c>
      <c r="H5775" s="29" t="n">
        <f aca="false">Inputs!$B$6*E5775</f>
        <v>74499.9999999997</v>
      </c>
      <c r="I5775" s="29" t="n">
        <f aca="false">G5775+H5775</f>
        <v>-84500.0000000006</v>
      </c>
      <c r="J5775" s="29" t="n">
        <f aca="false">J5774+I5775</f>
        <v>1617500.00000001</v>
      </c>
    </row>
    <row r="5776" customFormat="false" ht="15" hidden="false" customHeight="false" outlineLevel="0" collapsed="false">
      <c r="A5776" s="26" t="n">
        <v>45908</v>
      </c>
      <c r="B5776" s="27" t="n">
        <v>62.6</v>
      </c>
      <c r="C5776" s="27" t="n">
        <v>65.44</v>
      </c>
      <c r="D5776" s="28" t="n">
        <f aca="false">B5776-B5775</f>
        <v>0.380000000000003</v>
      </c>
      <c r="E5776" s="28" t="n">
        <f aca="false">C5776-C5775</f>
        <v>0.519999999999996</v>
      </c>
      <c r="F5776" s="29" t="n">
        <f aca="false">Inputs!$B$5*B5776+Inputs!$B$6*C5776</f>
        <v>2988000</v>
      </c>
      <c r="G5776" s="29" t="n">
        <f aca="false">Inputs!$B$5*D5776</f>
        <v>38000.0000000003</v>
      </c>
      <c r="H5776" s="29" t="n">
        <f aca="false">Inputs!$B$6*E5776</f>
        <v>-25999.9999999998</v>
      </c>
      <c r="I5776" s="29" t="n">
        <f aca="false">G5776+H5776</f>
        <v>12000.0000000005</v>
      </c>
      <c r="J5776" s="29" t="n">
        <f aca="false">J5775+I5776</f>
        <v>1629500.00000001</v>
      </c>
    </row>
    <row r="5777" customFormat="false" ht="15" hidden="false" customHeight="false" outlineLevel="0" collapsed="false">
      <c r="A5777" s="26" t="n">
        <v>45909</v>
      </c>
      <c r="B5777" s="27" t="n">
        <v>62.97</v>
      </c>
      <c r="C5777" s="27" t="n">
        <v>67.97</v>
      </c>
      <c r="D5777" s="28" t="n">
        <f aca="false">B5777-B5776</f>
        <v>0.369999999999997</v>
      </c>
      <c r="E5777" s="28" t="n">
        <f aca="false">C5777-C5776</f>
        <v>2.53</v>
      </c>
      <c r="F5777" s="29" t="n">
        <f aca="false">Inputs!$B$5*B5777+Inputs!$B$6*C5777</f>
        <v>2898500</v>
      </c>
      <c r="G5777" s="29" t="n">
        <f aca="false">Inputs!$B$5*D5777</f>
        <v>36999.9999999997</v>
      </c>
      <c r="H5777" s="29" t="n">
        <f aca="false">Inputs!$B$6*E5777</f>
        <v>-126500</v>
      </c>
      <c r="I5777" s="29" t="n">
        <f aca="false">G5777+H5777</f>
        <v>-89500.0000000003</v>
      </c>
      <c r="J5777" s="29" t="n">
        <f aca="false">J5776+I5777</f>
        <v>1540000.00000001</v>
      </c>
    </row>
    <row r="5778" customFormat="false" ht="15" hidden="false" customHeight="false" outlineLevel="0" collapsed="false">
      <c r="A5778" s="26" t="n">
        <v>45910</v>
      </c>
      <c r="B5778" s="27" t="n">
        <v>64.01</v>
      </c>
      <c r="C5778" s="27" t="n">
        <v>67.62</v>
      </c>
      <c r="D5778" s="28" t="n">
        <f aca="false">B5778-B5777</f>
        <v>1.04000000000001</v>
      </c>
      <c r="E5778" s="28" t="n">
        <f aca="false">C5778-C5777</f>
        <v>-0.349999999999994</v>
      </c>
      <c r="F5778" s="29" t="n">
        <f aca="false">Inputs!$B$5*B5778+Inputs!$B$6*C5778</f>
        <v>3020000</v>
      </c>
      <c r="G5778" s="29" t="n">
        <f aca="false">Inputs!$B$5*D5778</f>
        <v>104000.000000001</v>
      </c>
      <c r="H5778" s="29" t="n">
        <f aca="false">Inputs!$B$6*E5778</f>
        <v>17499.9999999997</v>
      </c>
      <c r="I5778" s="29" t="n">
        <f aca="false">G5778+H5778</f>
        <v>121500</v>
      </c>
      <c r="J5778" s="29" t="n">
        <f aca="false">J5777+I5778</f>
        <v>1661500.00000001</v>
      </c>
    </row>
    <row r="5779" customFormat="false" ht="15" hidden="false" customHeight="false" outlineLevel="0" collapsed="false">
      <c r="A5779" s="26" t="n">
        <v>45911</v>
      </c>
      <c r="B5779" s="27" t="n">
        <v>62.71</v>
      </c>
      <c r="C5779" s="27" t="n">
        <v>67.25</v>
      </c>
      <c r="D5779" s="28" t="n">
        <f aca="false">B5779-B5778</f>
        <v>-1.3</v>
      </c>
      <c r="E5779" s="28" t="n">
        <f aca="false">C5779-C5778</f>
        <v>-0.370000000000005</v>
      </c>
      <c r="F5779" s="29" t="n">
        <f aca="false">Inputs!$B$5*B5779+Inputs!$B$6*C5779</f>
        <v>2908500</v>
      </c>
      <c r="G5779" s="29" t="n">
        <f aca="false">Inputs!$B$5*D5779</f>
        <v>-130000</v>
      </c>
      <c r="H5779" s="29" t="n">
        <f aca="false">Inputs!$B$6*E5779</f>
        <v>18500.0000000002</v>
      </c>
      <c r="I5779" s="29" t="n">
        <f aca="false">G5779+H5779</f>
        <v>-111500</v>
      </c>
      <c r="J5779" s="29" t="n">
        <f aca="false">J5778+I5779</f>
        <v>1550000.00000001</v>
      </c>
    </row>
    <row r="5780" customFormat="false" ht="15" hidden="false" customHeight="false" outlineLevel="0" collapsed="false">
      <c r="A5780" s="26" t="n">
        <v>45912</v>
      </c>
      <c r="B5780" s="27" t="n">
        <v>63.02</v>
      </c>
      <c r="C5780" s="27" t="n">
        <v>67.87</v>
      </c>
      <c r="D5780" s="28" t="n">
        <f aca="false">B5780-B5779</f>
        <v>0.310000000000002</v>
      </c>
      <c r="E5780" s="28" t="n">
        <f aca="false">C5780-C5779</f>
        <v>0.620000000000005</v>
      </c>
      <c r="F5780" s="29" t="n">
        <f aca="false">Inputs!$B$5*B5780+Inputs!$B$6*C5780</f>
        <v>2908500</v>
      </c>
      <c r="G5780" s="29" t="n">
        <f aca="false">Inputs!$B$5*D5780</f>
        <v>31000.0000000002</v>
      </c>
      <c r="H5780" s="29" t="n">
        <f aca="false">Inputs!$B$6*E5780</f>
        <v>-31000.0000000002</v>
      </c>
      <c r="I5780" s="29" t="n">
        <f aca="false">G5780+H5780</f>
        <v>0</v>
      </c>
      <c r="J5780" s="29" t="n">
        <f aca="false">J5779+I5780</f>
        <v>1550000.00000001</v>
      </c>
    </row>
    <row r="5781" customFormat="false" ht="15" hidden="false" customHeight="false" outlineLevel="0" collapsed="false">
      <c r="A5781" s="26" t="n">
        <v>45915</v>
      </c>
      <c r="B5781" s="27" t="n">
        <v>63.66</v>
      </c>
      <c r="C5781" s="27" t="n">
        <v>67.88</v>
      </c>
      <c r="D5781" s="28" t="n">
        <f aca="false">B5781-B5780</f>
        <v>0.639999999999994</v>
      </c>
      <c r="E5781" s="28" t="n">
        <f aca="false">C5781-C5780</f>
        <v>0.00999999999999091</v>
      </c>
      <c r="F5781" s="29" t="n">
        <f aca="false">Inputs!$B$5*B5781+Inputs!$B$6*C5781</f>
        <v>2972000</v>
      </c>
      <c r="G5781" s="29" t="n">
        <f aca="false">Inputs!$B$5*D5781</f>
        <v>63999.9999999993</v>
      </c>
      <c r="H5781" s="29" t="n">
        <f aca="false">Inputs!$B$6*E5781</f>
        <v>-499.999999999545</v>
      </c>
      <c r="I5781" s="29" t="n">
        <f aca="false">G5781+H5781</f>
        <v>63499.9999999998</v>
      </c>
      <c r="J5781" s="29" t="n">
        <f aca="false">J5780+I5781</f>
        <v>1613500.00000001</v>
      </c>
    </row>
    <row r="5782" customFormat="false" ht="15" hidden="false" customHeight="false" outlineLevel="0" collapsed="false">
      <c r="A5782" s="26" t="n">
        <v>45916</v>
      </c>
      <c r="B5782" s="27" t="n">
        <v>64.89</v>
      </c>
      <c r="C5782" s="27" t="n">
        <v>69.69</v>
      </c>
      <c r="D5782" s="28" t="n">
        <f aca="false">B5782-B5781</f>
        <v>1.23</v>
      </c>
      <c r="E5782" s="28" t="n">
        <f aca="false">C5782-C5781</f>
        <v>1.81</v>
      </c>
      <c r="F5782" s="29" t="n">
        <f aca="false">Inputs!$B$5*B5782+Inputs!$B$6*C5782</f>
        <v>3004500</v>
      </c>
      <c r="G5782" s="29" t="n">
        <f aca="false">Inputs!$B$5*D5782</f>
        <v>123000</v>
      </c>
      <c r="H5782" s="29" t="n">
        <f aca="false">Inputs!$B$6*E5782</f>
        <v>-90500.0000000001</v>
      </c>
      <c r="I5782" s="29" t="n">
        <f aca="false">G5782+H5782</f>
        <v>32500.0000000003</v>
      </c>
      <c r="J5782" s="29" t="n">
        <f aca="false">J5781+I5782</f>
        <v>1646000.00000001</v>
      </c>
    </row>
    <row r="5783" customFormat="false" ht="15" hidden="false" customHeight="false" outlineLevel="0" collapsed="false">
      <c r="A5783" s="26" t="n">
        <v>45917</v>
      </c>
      <c r="B5783" s="27" t="n">
        <v>64.41</v>
      </c>
      <c r="C5783" s="27" t="n">
        <v>69.19</v>
      </c>
      <c r="D5783" s="28" t="n">
        <f aca="false">B5783-B5782</f>
        <v>-0.480000000000004</v>
      </c>
      <c r="E5783" s="28" t="n">
        <f aca="false">C5783-C5782</f>
        <v>-0.5</v>
      </c>
      <c r="F5783" s="29" t="n">
        <f aca="false">Inputs!$B$5*B5783+Inputs!$B$6*C5783</f>
        <v>2981500</v>
      </c>
      <c r="G5783" s="29" t="n">
        <f aca="false">Inputs!$B$5*D5783</f>
        <v>-48000.0000000004</v>
      </c>
      <c r="H5783" s="29" t="n">
        <f aca="false">Inputs!$B$6*E5783</f>
        <v>25000</v>
      </c>
      <c r="I5783" s="29" t="n">
        <f aca="false">G5783+H5783</f>
        <v>-23000.0000000004</v>
      </c>
      <c r="J5783" s="29" t="n">
        <f aca="false">J5782+I5783</f>
        <v>1623000.00000001</v>
      </c>
    </row>
    <row r="5784" customFormat="false" ht="15" hidden="false" customHeight="false" outlineLevel="0" collapsed="false">
      <c r="A5784" s="26" t="n">
        <v>45918</v>
      </c>
      <c r="B5784" s="27" t="n">
        <v>63.91</v>
      </c>
      <c r="C5784" s="27" t="n">
        <v>67.83</v>
      </c>
      <c r="D5784" s="28" t="n">
        <f aca="false">B5784-B5783</f>
        <v>-0.5</v>
      </c>
      <c r="E5784" s="28" t="n">
        <f aca="false">C5784-C5783</f>
        <v>-1.36</v>
      </c>
      <c r="F5784" s="29" t="n">
        <f aca="false">Inputs!$B$5*B5784+Inputs!$B$6*C5784</f>
        <v>2999500</v>
      </c>
      <c r="G5784" s="29" t="n">
        <f aca="false">Inputs!$B$5*D5784</f>
        <v>-50000</v>
      </c>
      <c r="H5784" s="29" t="n">
        <f aca="false">Inputs!$B$6*E5784</f>
        <v>68000</v>
      </c>
      <c r="I5784" s="29" t="n">
        <f aca="false">G5784+H5784</f>
        <v>18000</v>
      </c>
      <c r="J5784" s="29" t="n">
        <f aca="false">J5783+I5784</f>
        <v>1641000.00000001</v>
      </c>
    </row>
    <row r="5785" customFormat="false" ht="15" hidden="false" customHeight="false" outlineLevel="0" collapsed="false">
      <c r="A5785" s="26" t="n">
        <v>45919</v>
      </c>
      <c r="B5785" s="27" t="n">
        <v>63.02</v>
      </c>
      <c r="C5785" s="27" t="n">
        <v>67.05</v>
      </c>
      <c r="D5785" s="28" t="n">
        <f aca="false">B5785-B5784</f>
        <v>-0.889999999999994</v>
      </c>
      <c r="E5785" s="28" t="n">
        <f aca="false">C5785-C5784</f>
        <v>-0.780000000000001</v>
      </c>
      <c r="F5785" s="29" t="n">
        <f aca="false">Inputs!$B$5*B5785+Inputs!$B$6*C5785</f>
        <v>2949500</v>
      </c>
      <c r="G5785" s="29" t="n">
        <f aca="false">Inputs!$B$5*D5785</f>
        <v>-88999.9999999994</v>
      </c>
      <c r="H5785" s="29" t="n">
        <f aca="false">Inputs!$B$6*E5785</f>
        <v>39000.0000000001</v>
      </c>
      <c r="I5785" s="29" t="n">
        <f aca="false">G5785+H5785</f>
        <v>-49999.9999999993</v>
      </c>
      <c r="J5785" s="29" t="n">
        <f aca="false">J5784+I5785</f>
        <v>1591000.00000001</v>
      </c>
    </row>
    <row r="5786" customFormat="false" ht="15" hidden="false" customHeight="false" outlineLevel="0" collapsed="false">
      <c r="A5786" s="26" t="n">
        <v>45922</v>
      </c>
      <c r="B5786" s="27" t="n">
        <v>62.99</v>
      </c>
      <c r="C5786" s="27" t="n">
        <v>66.87</v>
      </c>
      <c r="D5786" s="28" t="n">
        <f aca="false">B5786-B5785</f>
        <v>-0.0300000000000011</v>
      </c>
      <c r="E5786" s="28" t="n">
        <f aca="false">C5786-C5785</f>
        <v>-0.179999999999993</v>
      </c>
      <c r="F5786" s="29" t="n">
        <f aca="false">Inputs!$B$5*B5786+Inputs!$B$6*C5786</f>
        <v>2955500</v>
      </c>
      <c r="G5786" s="29" t="n">
        <f aca="false">Inputs!$B$5*D5786</f>
        <v>-3000.00000000011</v>
      </c>
      <c r="H5786" s="29" t="n">
        <f aca="false">Inputs!$B$6*E5786</f>
        <v>8999.99999999963</v>
      </c>
      <c r="I5786" s="29" t="n">
        <f aca="false">G5786+H5786</f>
        <v>5999.99999999952</v>
      </c>
      <c r="J5786" s="29" t="n">
        <f aca="false">J5785+I5786</f>
        <v>1597000.00000001</v>
      </c>
    </row>
    <row r="5787" customFormat="false" ht="15" hidden="false" customHeight="false" outlineLevel="0" collapsed="false">
      <c r="A5787" s="26" t="n">
        <v>45923</v>
      </c>
      <c r="B5787" s="27" t="n">
        <v>63.76</v>
      </c>
      <c r="C5787" s="27" t="n">
        <v>67.96</v>
      </c>
      <c r="D5787" s="28" t="n">
        <f aca="false">B5787-B5786</f>
        <v>0.769999999999996</v>
      </c>
      <c r="E5787" s="28" t="n">
        <f aca="false">C5787-C5786</f>
        <v>1.08999999999999</v>
      </c>
      <c r="F5787" s="29" t="n">
        <f aca="false">Inputs!$B$5*B5787+Inputs!$B$6*C5787</f>
        <v>2978000</v>
      </c>
      <c r="G5787" s="29" t="n">
        <f aca="false">Inputs!$B$5*D5787</f>
        <v>76999.9999999996</v>
      </c>
      <c r="H5787" s="29" t="n">
        <f aca="false">Inputs!$B$6*E5787</f>
        <v>-54499.9999999995</v>
      </c>
      <c r="I5787" s="29" t="n">
        <f aca="false">G5787+H5787</f>
        <v>22500.0000000001</v>
      </c>
      <c r="J5787" s="29" t="n">
        <f aca="false">J5786+I5787</f>
        <v>1619500.00000001</v>
      </c>
    </row>
    <row r="5788" customFormat="false" ht="15" hidden="false" customHeight="false" outlineLevel="0" collapsed="false">
      <c r="A5788" s="26" t="n">
        <v>45924</v>
      </c>
      <c r="B5788" s="27" t="n">
        <v>65.4</v>
      </c>
      <c r="C5788" s="27" t="n">
        <v>69.64</v>
      </c>
      <c r="D5788" s="28" t="n">
        <f aca="false">B5788-B5787</f>
        <v>1.64000000000001</v>
      </c>
      <c r="E5788" s="28" t="n">
        <f aca="false">C5788-C5787</f>
        <v>1.68000000000001</v>
      </c>
      <c r="F5788" s="29" t="n">
        <f aca="false">Inputs!$B$5*B5788+Inputs!$B$6*C5788</f>
        <v>3058000</v>
      </c>
      <c r="G5788" s="29" t="n">
        <f aca="false">Inputs!$B$5*D5788</f>
        <v>164000.000000001</v>
      </c>
      <c r="H5788" s="29" t="n">
        <f aca="false">Inputs!$B$6*E5788</f>
        <v>-84000.0000000003</v>
      </c>
      <c r="I5788" s="29" t="n">
        <f aca="false">G5788+H5788</f>
        <v>80000.0000000004</v>
      </c>
      <c r="J5788" s="29" t="n">
        <f aca="false">J5787+I5788</f>
        <v>1699500.00000001</v>
      </c>
    </row>
    <row r="5789" customFormat="false" ht="15" hidden="false" customHeight="false" outlineLevel="0" collapsed="false">
      <c r="A5789" s="26" t="n">
        <v>45925</v>
      </c>
      <c r="B5789" s="27" t="n">
        <v>65.51</v>
      </c>
      <c r="C5789" s="27" t="n">
        <v>70.48</v>
      </c>
      <c r="D5789" s="28" t="n">
        <f aca="false">B5789-B5788</f>
        <v>0.109999999999999</v>
      </c>
      <c r="E5789" s="28" t="n">
        <f aca="false">C5789-C5788</f>
        <v>0.840000000000003</v>
      </c>
      <c r="F5789" s="29" t="n">
        <f aca="false">Inputs!$B$5*B5789+Inputs!$B$6*C5789</f>
        <v>3027000</v>
      </c>
      <c r="G5789" s="29" t="n">
        <f aca="false">Inputs!$B$5*D5789</f>
        <v>10999.9999999999</v>
      </c>
      <c r="H5789" s="29" t="n">
        <f aca="false">Inputs!$B$6*E5789</f>
        <v>-42000.0000000002</v>
      </c>
      <c r="I5789" s="29" t="n">
        <f aca="false">G5789+H5789</f>
        <v>-31000.0000000002</v>
      </c>
      <c r="J5789" s="29" t="n">
        <f aca="false">J5788+I5789</f>
        <v>1668500.00000001</v>
      </c>
    </row>
    <row r="5790" customFormat="false" ht="15" hidden="false" customHeight="false" outlineLevel="0" collapsed="false">
      <c r="A5790" s="26" t="n">
        <v>45926</v>
      </c>
      <c r="B5790" s="27" t="n">
        <v>66.5</v>
      </c>
      <c r="C5790" s="27" t="n">
        <v>71.15</v>
      </c>
      <c r="D5790" s="28" t="n">
        <f aca="false">B5790-B5789</f>
        <v>0.989999999999995</v>
      </c>
      <c r="E5790" s="28" t="n">
        <f aca="false">C5790-C5789</f>
        <v>0.670000000000002</v>
      </c>
      <c r="F5790" s="29" t="n">
        <f aca="false">Inputs!$B$5*B5790+Inputs!$B$6*C5790</f>
        <v>3092500</v>
      </c>
      <c r="G5790" s="29" t="n">
        <f aca="false">Inputs!$B$5*D5790</f>
        <v>98999.9999999995</v>
      </c>
      <c r="H5790" s="29" t="n">
        <f aca="false">Inputs!$B$6*E5790</f>
        <v>-33500.0000000001</v>
      </c>
      <c r="I5790" s="29" t="n">
        <f aca="false">G5790+H5790</f>
        <v>65499.9999999994</v>
      </c>
      <c r="J5790" s="29" t="n">
        <f aca="false">J5789+I5790</f>
        <v>1734000.00000001</v>
      </c>
    </row>
    <row r="5791" customFormat="false" ht="15" hidden="false" customHeight="false" outlineLevel="0" collapsed="false">
      <c r="A5791" s="26" t="n">
        <v>45929</v>
      </c>
      <c r="B5791" s="27" t="n">
        <v>64.27</v>
      </c>
      <c r="C5791" s="27" t="n">
        <v>69</v>
      </c>
      <c r="D5791" s="28" t="n">
        <f aca="false">B5791-B5790</f>
        <v>-2.23</v>
      </c>
      <c r="E5791" s="28" t="n">
        <f aca="false">C5791-C5790</f>
        <v>-2.15000000000001</v>
      </c>
      <c r="F5791" s="29" t="n">
        <f aca="false">Inputs!$B$5*B5791+Inputs!$B$6*C5791</f>
        <v>2977000</v>
      </c>
      <c r="G5791" s="29" t="n">
        <f aca="false">Inputs!$B$5*D5791</f>
        <v>-223000</v>
      </c>
      <c r="H5791" s="29" t="n">
        <f aca="false">Inputs!$B$6*E5791</f>
        <v>107500</v>
      </c>
      <c r="I5791" s="29" t="n">
        <f aca="false">G5791+H5791</f>
        <v>-115500</v>
      </c>
      <c r="J5791" s="29" t="n">
        <f aca="false">J5790+I5791</f>
        <v>1618500.00000001</v>
      </c>
    </row>
    <row r="5792" customFormat="false" ht="15" hidden="false" customHeight="false" outlineLevel="0" collapsed="false">
      <c r="A5792" s="26" t="n">
        <v>45930</v>
      </c>
      <c r="B5792" s="27" t="n">
        <v>63.17</v>
      </c>
      <c r="C5792" s="27" t="n">
        <v>68.52</v>
      </c>
      <c r="D5792" s="28" t="n">
        <f aca="false">B5792-B5791</f>
        <v>-1.09999999999999</v>
      </c>
      <c r="E5792" s="28" t="n">
        <f aca="false">C5792-C5791</f>
        <v>-0.480000000000004</v>
      </c>
      <c r="F5792" s="29" t="n">
        <f aca="false">Inputs!$B$5*B5792+Inputs!$B$6*C5792</f>
        <v>2891000</v>
      </c>
      <c r="G5792" s="29" t="n">
        <f aca="false">Inputs!$B$5*D5792</f>
        <v>-109999.999999999</v>
      </c>
      <c r="H5792" s="29" t="n">
        <f aca="false">Inputs!$B$6*E5792</f>
        <v>24000.0000000002</v>
      </c>
      <c r="I5792" s="29" t="n">
        <f aca="false">G5792+H5792</f>
        <v>-85999.9999999992</v>
      </c>
      <c r="J5792" s="29" t="n">
        <f aca="false">J5791+I5792</f>
        <v>1532500.00000001</v>
      </c>
    </row>
    <row r="5793" customFormat="false" ht="15" hidden="false" customHeight="false" outlineLevel="0" collapsed="false">
      <c r="A5793" s="26" t="n">
        <v>45931</v>
      </c>
      <c r="B5793" s="27" t="n">
        <v>62.59</v>
      </c>
      <c r="C5793" s="27" t="n">
        <v>66.67</v>
      </c>
      <c r="D5793" s="28" t="n">
        <f aca="false">B5793-B5792</f>
        <v>-0.579999999999998</v>
      </c>
      <c r="E5793" s="28" t="n">
        <f aca="false">C5793-C5792</f>
        <v>-1.84999999999999</v>
      </c>
      <c r="F5793" s="29" t="n">
        <f aca="false">Inputs!$B$5*B5793+Inputs!$B$6*C5793</f>
        <v>2925500</v>
      </c>
      <c r="G5793" s="29" t="n">
        <f aca="false">Inputs!$B$5*D5793</f>
        <v>-57999.9999999998</v>
      </c>
      <c r="H5793" s="29" t="n">
        <f aca="false">Inputs!$B$6*E5793</f>
        <v>92499.9999999997</v>
      </c>
      <c r="I5793" s="29" t="n">
        <f aca="false">G5793+H5793</f>
        <v>34499.9999999999</v>
      </c>
      <c r="J5793" s="29" t="n">
        <f aca="false">J5792+I5793</f>
        <v>1567000.00000001</v>
      </c>
    </row>
    <row r="5794" customFormat="false" ht="15" hidden="false" customHeight="false" outlineLevel="0" collapsed="false">
      <c r="A5794" s="26" t="n">
        <v>45932</v>
      </c>
      <c r="B5794" s="27" t="n">
        <v>61.28</v>
      </c>
      <c r="C5794" s="27" t="n">
        <v>65.44</v>
      </c>
      <c r="D5794" s="28" t="n">
        <f aca="false">B5794-B5793</f>
        <v>-1.31</v>
      </c>
      <c r="E5794" s="28" t="n">
        <f aca="false">C5794-C5793</f>
        <v>-1.23</v>
      </c>
      <c r="F5794" s="29" t="n">
        <f aca="false">Inputs!$B$5*B5794+Inputs!$B$6*C5794</f>
        <v>2856000</v>
      </c>
      <c r="G5794" s="29" t="n">
        <f aca="false">Inputs!$B$5*D5794</f>
        <v>-131000</v>
      </c>
      <c r="H5794" s="29" t="n">
        <f aca="false">Inputs!$B$6*E5794</f>
        <v>61500.0000000002</v>
      </c>
      <c r="I5794" s="29" t="n">
        <f aca="false">G5794+H5794</f>
        <v>-69500</v>
      </c>
      <c r="J5794" s="29" t="n">
        <f aca="false">J5793+I5794</f>
        <v>1497500.00000001</v>
      </c>
    </row>
    <row r="5795" customFormat="false" ht="15" hidden="false" customHeight="false" outlineLevel="0" collapsed="false">
      <c r="A5795" s="26" t="n">
        <v>45933</v>
      </c>
      <c r="B5795" s="27" t="n">
        <v>61.65</v>
      </c>
      <c r="C5795" s="27" t="n">
        <v>66.13</v>
      </c>
      <c r="D5795" s="28" t="n">
        <f aca="false">B5795-B5794</f>
        <v>0.369999999999997</v>
      </c>
      <c r="E5795" s="28" t="n">
        <f aca="false">C5795-C5794</f>
        <v>0.689999999999998</v>
      </c>
      <c r="F5795" s="29" t="n">
        <f aca="false">Inputs!$B$5*B5795+Inputs!$B$6*C5795</f>
        <v>2858500</v>
      </c>
      <c r="G5795" s="29" t="n">
        <f aca="false">Inputs!$B$5*D5795</f>
        <v>36999.9999999997</v>
      </c>
      <c r="H5795" s="29" t="n">
        <f aca="false">Inputs!$B$6*E5795</f>
        <v>-34499.9999999999</v>
      </c>
      <c r="I5795" s="29" t="n">
        <f aca="false">G5795+H5795</f>
        <v>2499.99999999986</v>
      </c>
      <c r="J5795" s="29" t="n">
        <f aca="false">J5794+I5795</f>
        <v>1500000.00000001</v>
      </c>
    </row>
    <row r="5796" customFormat="false" ht="15" hidden="false" customHeight="false" outlineLevel="0" collapsed="false">
      <c r="A5796" s="26" t="n">
        <v>45936</v>
      </c>
      <c r="B5796" s="27" t="n">
        <v>62.49</v>
      </c>
      <c r="C5796" s="27" t="n">
        <v>67.09</v>
      </c>
      <c r="D5796" s="28" t="n">
        <f aca="false">B5796-B5795</f>
        <v>0.840000000000003</v>
      </c>
      <c r="E5796" s="28" t="n">
        <f aca="false">C5796-C5795</f>
        <v>0.960000000000008</v>
      </c>
      <c r="F5796" s="29" t="n">
        <f aca="false">Inputs!$B$5*B5796+Inputs!$B$6*C5796</f>
        <v>2894500</v>
      </c>
      <c r="G5796" s="29" t="n">
        <f aca="false">Inputs!$B$5*D5796</f>
        <v>84000.0000000003</v>
      </c>
      <c r="H5796" s="29" t="n">
        <f aca="false">Inputs!$B$6*E5796</f>
        <v>-48000.0000000004</v>
      </c>
      <c r="I5796" s="29" t="n">
        <f aca="false">G5796+H5796</f>
        <v>35999.9999999999</v>
      </c>
      <c r="J5796" s="29" t="n">
        <f aca="false">J5795+I5796</f>
        <v>1536000.00000001</v>
      </c>
    </row>
    <row r="5797" customFormat="false" ht="15" hidden="false" customHeight="false" outlineLevel="0" collapsed="false">
      <c r="A5797" s="26" t="n">
        <v>45937</v>
      </c>
      <c r="B5797" s="27" t="n">
        <v>62.52</v>
      </c>
      <c r="C5797" s="27" t="n">
        <v>67.1</v>
      </c>
      <c r="D5797" s="28" t="n">
        <f aca="false">B5797-B5796</f>
        <v>0.0300000000000011</v>
      </c>
      <c r="E5797" s="28" t="n">
        <f aca="false">C5797-C5796</f>
        <v>0.00999999999999091</v>
      </c>
      <c r="F5797" s="29" t="n">
        <f aca="false">Inputs!$B$5*B5797+Inputs!$B$6*C5797</f>
        <v>2897000</v>
      </c>
      <c r="G5797" s="29" t="n">
        <f aca="false">Inputs!$B$5*D5797</f>
        <v>3000.00000000011</v>
      </c>
      <c r="H5797" s="29" t="n">
        <f aca="false">Inputs!$B$6*E5797</f>
        <v>-499.999999999545</v>
      </c>
      <c r="I5797" s="29" t="n">
        <f aca="false">G5797+H5797</f>
        <v>2500.00000000057</v>
      </c>
      <c r="J5797" s="29" t="n">
        <f aca="false">J5796+I5797</f>
        <v>1538500.00000001</v>
      </c>
    </row>
    <row r="5798" customFormat="false" ht="15" hidden="false" customHeight="false" outlineLevel="0" collapsed="false">
      <c r="A5798" s="26" t="n">
        <v>45938</v>
      </c>
      <c r="B5798" s="27" t="n">
        <v>63.37</v>
      </c>
      <c r="C5798" s="27" t="n">
        <v>67.42</v>
      </c>
      <c r="D5798" s="28" t="n">
        <f aca="false">B5798-B5797</f>
        <v>0.849999999999994</v>
      </c>
      <c r="E5798" s="28" t="n">
        <f aca="false">C5798-C5797</f>
        <v>0.320000000000007</v>
      </c>
      <c r="F5798" s="29" t="n">
        <f aca="false">Inputs!$B$5*B5798+Inputs!$B$6*C5798</f>
        <v>2966000</v>
      </c>
      <c r="G5798" s="29" t="n">
        <f aca="false">Inputs!$B$5*D5798</f>
        <v>84999.9999999994</v>
      </c>
      <c r="H5798" s="29" t="n">
        <f aca="false">Inputs!$B$6*E5798</f>
        <v>-16000.0000000004</v>
      </c>
      <c r="I5798" s="29" t="n">
        <f aca="false">G5798+H5798</f>
        <v>68999.9999999991</v>
      </c>
      <c r="J5798" s="29" t="n">
        <f aca="false">J5797+I5798</f>
        <v>1607500.00000001</v>
      </c>
    </row>
    <row r="5799" customFormat="false" ht="15" hidden="false" customHeight="false" outlineLevel="0" collapsed="false">
      <c r="A5799" s="26" t="n">
        <v>45939</v>
      </c>
      <c r="B5799" s="27" t="n">
        <v>62.36</v>
      </c>
      <c r="C5799" s="27" t="n">
        <v>67.23</v>
      </c>
      <c r="D5799" s="28" t="n">
        <f aca="false">B5799-B5798</f>
        <v>-1.01</v>
      </c>
      <c r="E5799" s="28" t="n">
        <f aca="false">C5799-C5798</f>
        <v>-0.189999999999998</v>
      </c>
      <c r="F5799" s="29" t="n">
        <f aca="false">Inputs!$B$5*B5799+Inputs!$B$6*C5799</f>
        <v>2874500</v>
      </c>
      <c r="G5799" s="29" t="n">
        <f aca="false">Inputs!$B$5*D5799</f>
        <v>-101000</v>
      </c>
      <c r="H5799" s="29" t="n">
        <f aca="false">Inputs!$B$6*E5799</f>
        <v>9499.99999999989</v>
      </c>
      <c r="I5799" s="29" t="n">
        <f aca="false">G5799+H5799</f>
        <v>-91499.9999999999</v>
      </c>
      <c r="J5799" s="29" t="n">
        <f aca="false">J5798+I5799</f>
        <v>1516000.00000001</v>
      </c>
    </row>
    <row r="5800" customFormat="false" ht="15" hidden="false" customHeight="false" outlineLevel="0" collapsed="false">
      <c r="A5800" s="26" t="n">
        <v>45940</v>
      </c>
      <c r="B5800" s="27" t="n">
        <v>59.75</v>
      </c>
      <c r="C5800" s="27" t="n">
        <v>64.41</v>
      </c>
      <c r="D5800" s="28" t="n">
        <f aca="false">B5800-B5799</f>
        <v>-2.61</v>
      </c>
      <c r="E5800" s="28" t="n">
        <f aca="false">C5800-C5799</f>
        <v>-2.82000000000001</v>
      </c>
      <c r="F5800" s="29" t="n">
        <f aca="false">Inputs!$B$5*B5800+Inputs!$B$6*C5800</f>
        <v>2754500</v>
      </c>
      <c r="G5800" s="29" t="n">
        <f aca="false">Inputs!$B$5*D5800</f>
        <v>-261000</v>
      </c>
      <c r="H5800" s="29" t="n">
        <f aca="false">Inputs!$B$6*E5800</f>
        <v>141000</v>
      </c>
      <c r="I5800" s="29" t="n">
        <f aca="false">G5800+H5800</f>
        <v>-120000</v>
      </c>
      <c r="J5800" s="29" t="n">
        <f aca="false">J5799+I5800</f>
        <v>1396000.00000001</v>
      </c>
    </row>
    <row r="5801" customFormat="false" ht="15" hidden="false" customHeight="false" outlineLevel="0" collapsed="false">
      <c r="A5801" s="26" t="n">
        <v>45944</v>
      </c>
      <c r="B5801" s="27" t="n">
        <v>59.52</v>
      </c>
      <c r="C5801" s="27" t="n">
        <v>63</v>
      </c>
      <c r="D5801" s="28" t="n">
        <f aca="false">B5801-B5800</f>
        <v>-0.229999999999997</v>
      </c>
      <c r="E5801" s="28" t="n">
        <f aca="false">C5801-C5800</f>
        <v>-1.41</v>
      </c>
      <c r="F5801" s="29" t="n">
        <f aca="false">Inputs!$B$5*B5801+Inputs!$B$6*C5801</f>
        <v>2802000</v>
      </c>
      <c r="G5801" s="29" t="n">
        <f aca="false">Inputs!$B$5*D5801</f>
        <v>-22999.9999999997</v>
      </c>
      <c r="H5801" s="29" t="n">
        <f aca="false">Inputs!$B$6*E5801</f>
        <v>70499.9999999998</v>
      </c>
      <c r="I5801" s="29" t="n">
        <f aca="false">G5801+H5801</f>
        <v>47500.0000000001</v>
      </c>
      <c r="J5801" s="29" t="n">
        <f aca="false">J5800+I5801</f>
        <v>1443500.00000001</v>
      </c>
    </row>
    <row r="5802" customFormat="false" ht="15" hidden="false" customHeight="false" outlineLevel="0" collapsed="false">
      <c r="A5802" s="26" t="n">
        <v>45945</v>
      </c>
      <c r="B5802" s="27" t="n">
        <v>59.08</v>
      </c>
      <c r="C5802" s="27" t="n">
        <v>62.33</v>
      </c>
      <c r="D5802" s="28" t="n">
        <f aca="false">B5802-B5801</f>
        <v>-0.440000000000005</v>
      </c>
      <c r="E5802" s="28" t="n">
        <f aca="false">C5802-C5801</f>
        <v>-0.670000000000002</v>
      </c>
      <c r="F5802" s="29" t="n">
        <f aca="false">Inputs!$B$5*B5802+Inputs!$B$6*C5802</f>
        <v>2791500</v>
      </c>
      <c r="G5802" s="29" t="n">
        <f aca="false">Inputs!$B$5*D5802</f>
        <v>-44000.0000000005</v>
      </c>
      <c r="H5802" s="29" t="n">
        <f aca="false">Inputs!$B$6*E5802</f>
        <v>33500.0000000001</v>
      </c>
      <c r="I5802" s="29" t="n">
        <f aca="false">G5802+H5802</f>
        <v>-10500.0000000004</v>
      </c>
      <c r="J5802" s="29" t="n">
        <f aca="false">J5801+I5802</f>
        <v>1433000.00000001</v>
      </c>
    </row>
    <row r="5803" customFormat="false" ht="15" hidden="false" customHeight="false" outlineLevel="0" collapsed="false">
      <c r="A5803" s="26" t="n">
        <v>45946</v>
      </c>
      <c r="B5803" s="27" t="n">
        <v>58.29</v>
      </c>
      <c r="C5803" s="27" t="n">
        <v>61.08</v>
      </c>
      <c r="D5803" s="28" t="n">
        <f aca="false">B5803-B5802</f>
        <v>-0.789999999999999</v>
      </c>
      <c r="E5803" s="28" t="n">
        <f aca="false">C5803-C5802</f>
        <v>-1.25</v>
      </c>
      <c r="F5803" s="29" t="n">
        <f aca="false">Inputs!$B$5*B5803+Inputs!$B$6*C5803</f>
        <v>2775000</v>
      </c>
      <c r="G5803" s="29" t="n">
        <f aca="false">Inputs!$B$5*D5803</f>
        <v>-78999.9999999999</v>
      </c>
      <c r="H5803" s="29" t="n">
        <f aca="false">Inputs!$B$6*E5803</f>
        <v>62500</v>
      </c>
      <c r="I5803" s="29" t="n">
        <f aca="false">G5803+H5803</f>
        <v>-16499.9999999999</v>
      </c>
      <c r="J5803" s="29" t="n">
        <f aca="false">J5802+I5803</f>
        <v>1416500.00000001</v>
      </c>
    </row>
    <row r="5804" customFormat="false" ht="15" hidden="false" customHeight="false" outlineLevel="0" collapsed="false">
      <c r="A5804" s="26" t="n">
        <v>45947</v>
      </c>
      <c r="B5804" s="27" t="n">
        <v>58.3</v>
      </c>
      <c r="C5804" s="27" t="n">
        <v>61.23</v>
      </c>
      <c r="D5804" s="28" t="n">
        <f aca="false">B5804-B5803</f>
        <v>0.00999999999999801</v>
      </c>
      <c r="E5804" s="28" t="n">
        <f aca="false">C5804-C5803</f>
        <v>0.149999999999999</v>
      </c>
      <c r="F5804" s="29" t="n">
        <f aca="false">Inputs!$B$5*B5804+Inputs!$B$6*C5804</f>
        <v>2768500</v>
      </c>
      <c r="G5804" s="29" t="n">
        <f aca="false">Inputs!$B$5*D5804</f>
        <v>999.999999999801</v>
      </c>
      <c r="H5804" s="29" t="n">
        <f aca="false">Inputs!$B$6*E5804</f>
        <v>-7499.99999999993</v>
      </c>
      <c r="I5804" s="29" t="n">
        <f aca="false">G5804+H5804</f>
        <v>-6500.00000000013</v>
      </c>
      <c r="J5804" s="29" t="n">
        <f aca="false">J5803+I5804</f>
        <v>1410000.00000001</v>
      </c>
    </row>
    <row r="5805" customFormat="false" ht="15" hidden="false" customHeight="false" outlineLevel="0" collapsed="false">
      <c r="A5805" s="26" t="n">
        <v>45950</v>
      </c>
      <c r="B5805" s="27" t="n">
        <v>58.34</v>
      </c>
      <c r="C5805" s="27" t="n">
        <v>60.71</v>
      </c>
      <c r="D5805" s="28" t="n">
        <f aca="false">B5805-B5804</f>
        <v>0.0400000000000063</v>
      </c>
      <c r="E5805" s="28" t="n">
        <f aca="false">C5805-C5804</f>
        <v>-0.519999999999996</v>
      </c>
      <c r="F5805" s="29" t="n">
        <f aca="false">Inputs!$B$5*B5805+Inputs!$B$6*C5805</f>
        <v>2798500</v>
      </c>
      <c r="G5805" s="29" t="n">
        <f aca="false">Inputs!$B$5*D5805</f>
        <v>4000.00000000063</v>
      </c>
      <c r="H5805" s="29" t="n">
        <f aca="false">Inputs!$B$6*E5805</f>
        <v>25999.9999999998</v>
      </c>
      <c r="I5805" s="29" t="n">
        <f aca="false">G5805+H5805</f>
        <v>30000.0000000004</v>
      </c>
      <c r="J5805" s="29" t="n">
        <f aca="false">J5804+I5805</f>
        <v>1440000.00000001</v>
      </c>
    </row>
    <row r="5806" customFormat="false" ht="15" hidden="false" customHeight="false" outlineLevel="0" collapsed="false">
      <c r="A5806" s="26" t="n">
        <v>45951</v>
      </c>
      <c r="B5806" s="27" t="n">
        <v>58.66</v>
      </c>
      <c r="C5806" s="27" t="n">
        <v>61</v>
      </c>
      <c r="D5806" s="28" t="n">
        <f aca="false">B5806-B5805</f>
        <v>0.319999999999993</v>
      </c>
      <c r="E5806" s="28" t="n">
        <f aca="false">C5806-C5805</f>
        <v>0.289999999999999</v>
      </c>
      <c r="F5806" s="29" t="n">
        <f aca="false">Inputs!$B$5*B5806+Inputs!$B$6*C5806</f>
        <v>2816000</v>
      </c>
      <c r="G5806" s="29" t="n">
        <f aca="false">Inputs!$B$5*D5806</f>
        <v>31999.9999999993</v>
      </c>
      <c r="H5806" s="29" t="n">
        <f aca="false">Inputs!$B$6*E5806</f>
        <v>-14500</v>
      </c>
      <c r="I5806" s="29" t="n">
        <f aca="false">G5806+H5806</f>
        <v>17499.9999999994</v>
      </c>
      <c r="J5806" s="29" t="n">
        <f aca="false">J5805+I5806</f>
        <v>1457500.00000001</v>
      </c>
    </row>
    <row r="5807" customFormat="false" ht="15" hidden="false" customHeight="false" outlineLevel="0" collapsed="false">
      <c r="A5807" s="26" t="n">
        <v>45952</v>
      </c>
      <c r="B5807" s="27" t="n">
        <v>59.3</v>
      </c>
      <c r="C5807" s="27" t="n">
        <v>62.28</v>
      </c>
      <c r="D5807" s="28" t="n">
        <f aca="false">B5807-B5806</f>
        <v>0.640000000000001</v>
      </c>
      <c r="E5807" s="28" t="n">
        <f aca="false">C5807-C5806</f>
        <v>1.28</v>
      </c>
      <c r="F5807" s="29" t="n">
        <f aca="false">Inputs!$B$5*B5807+Inputs!$B$6*C5807</f>
        <v>2816000</v>
      </c>
      <c r="G5807" s="29" t="n">
        <f aca="false">Inputs!$B$5*D5807</f>
        <v>64000.0000000001</v>
      </c>
      <c r="H5807" s="29" t="n">
        <f aca="false">Inputs!$B$6*E5807</f>
        <v>-64000.0000000001</v>
      </c>
      <c r="I5807" s="29" t="n">
        <f aca="false">G5807+H5807</f>
        <v>0</v>
      </c>
      <c r="J5807" s="29" t="n">
        <f aca="false">J5806+I5807</f>
        <v>1457500.00000001</v>
      </c>
    </row>
    <row r="5808" customFormat="false" ht="15" hidden="false" customHeight="false" outlineLevel="0" collapsed="false">
      <c r="A5808" s="26" t="n">
        <v>45953</v>
      </c>
      <c r="B5808" s="27" t="n">
        <v>62.44</v>
      </c>
      <c r="C5808" s="27" t="n">
        <v>66.32</v>
      </c>
      <c r="D5808" s="28" t="n">
        <f aca="false">B5808-B5807</f>
        <v>3.14</v>
      </c>
      <c r="E5808" s="28" t="n">
        <f aca="false">C5808-C5807</f>
        <v>4.03999999999999</v>
      </c>
      <c r="F5808" s="29" t="n">
        <f aca="false">Inputs!$B$5*B5808+Inputs!$B$6*C5808</f>
        <v>2928000</v>
      </c>
      <c r="G5808" s="29" t="n">
        <f aca="false">Inputs!$B$5*D5808</f>
        <v>314000</v>
      </c>
      <c r="H5808" s="29" t="n">
        <f aca="false">Inputs!$B$6*E5808</f>
        <v>-202000</v>
      </c>
      <c r="I5808" s="29" t="n">
        <f aca="false">G5808+H5808</f>
        <v>112000</v>
      </c>
      <c r="J5808" s="29" t="n">
        <f aca="false">J5807+I5808</f>
        <v>1569500.00000001</v>
      </c>
    </row>
    <row r="5809" customFormat="false" ht="15" hidden="false" customHeight="false" outlineLevel="0" collapsed="false">
      <c r="A5809" s="26" t="n">
        <v>45954</v>
      </c>
      <c r="B5809" s="27" t="n">
        <v>62.27</v>
      </c>
      <c r="C5809" s="27" t="n">
        <v>65.8</v>
      </c>
      <c r="D5809" s="28" t="n">
        <f aca="false">B5809-B5808</f>
        <v>-0.169999999999995</v>
      </c>
      <c r="E5809" s="28" t="n">
        <f aca="false">C5809-C5808</f>
        <v>-0.519999999999996</v>
      </c>
      <c r="F5809" s="29" t="n">
        <f aca="false">Inputs!$B$5*B5809+Inputs!$B$6*C5809</f>
        <v>2937000</v>
      </c>
      <c r="G5809" s="29" t="n">
        <f aca="false">Inputs!$B$5*D5809</f>
        <v>-16999.9999999995</v>
      </c>
      <c r="H5809" s="29" t="n">
        <f aca="false">Inputs!$B$6*E5809</f>
        <v>25999.9999999998</v>
      </c>
      <c r="I5809" s="29" t="n">
        <f aca="false">G5809+H5809</f>
        <v>9000.00000000034</v>
      </c>
      <c r="J5809" s="29" t="n">
        <f aca="false">J5808+I5809</f>
        <v>1578500.00000001</v>
      </c>
    </row>
    <row r="5810" customFormat="false" ht="15" hidden="false" customHeight="false" outlineLevel="0" collapsed="false">
      <c r="A5810" s="26" t="n">
        <v>45957</v>
      </c>
      <c r="B5810" s="27" t="n">
        <v>62.13</v>
      </c>
      <c r="C5810" s="27" t="n">
        <v>65.52</v>
      </c>
      <c r="D5810" s="28" t="n">
        <f aca="false">B5810-B5809</f>
        <v>-0.140000000000001</v>
      </c>
      <c r="E5810" s="28" t="n">
        <f aca="false">C5810-C5809</f>
        <v>-0.280000000000001</v>
      </c>
      <c r="F5810" s="29" t="n">
        <f aca="false">Inputs!$B$5*B5810+Inputs!$B$6*C5810</f>
        <v>2937000</v>
      </c>
      <c r="G5810" s="29" t="n">
        <f aca="false">Inputs!$B$5*D5810</f>
        <v>-14000.0000000001</v>
      </c>
      <c r="H5810" s="29" t="n">
        <f aca="false">Inputs!$B$6*E5810</f>
        <v>14000.0000000001</v>
      </c>
      <c r="I5810" s="29" t="n">
        <f aca="false">G5810+H5810</f>
        <v>0</v>
      </c>
      <c r="J5810" s="29" t="n">
        <f aca="false">J5809+I5810</f>
        <v>1578500.00000001</v>
      </c>
    </row>
    <row r="5811" customFormat="false" ht="15" hidden="false" customHeight="false" outlineLevel="0" collapsed="false">
      <c r="A5811" s="26" t="n">
        <v>45958</v>
      </c>
      <c r="B5811" s="27" t="n">
        <v>60.97</v>
      </c>
      <c r="C5811" s="27" t="n">
        <v>64.03</v>
      </c>
      <c r="D5811" s="28" t="n">
        <f aca="false">B5811-B5810</f>
        <v>-1.16</v>
      </c>
      <c r="E5811" s="28" t="n">
        <f aca="false">C5811-C5810</f>
        <v>-1.48999999999999</v>
      </c>
      <c r="F5811" s="29" t="n">
        <f aca="false">Inputs!$B$5*B5811+Inputs!$B$6*C5811</f>
        <v>2895500</v>
      </c>
      <c r="G5811" s="29" t="n">
        <f aca="false">Inputs!$B$5*D5811</f>
        <v>-116000</v>
      </c>
      <c r="H5811" s="29" t="n">
        <f aca="false">Inputs!$B$6*E5811</f>
        <v>74499.9999999997</v>
      </c>
      <c r="I5811" s="29" t="n">
        <f aca="false">G5811+H5811</f>
        <v>-41500.0000000006</v>
      </c>
      <c r="J5811" s="29" t="n">
        <f aca="false">J5810+I5811</f>
        <v>1537000.00000001</v>
      </c>
    </row>
    <row r="5812" customFormat="false" ht="15" hidden="false" customHeight="false" outlineLevel="0" collapsed="false">
      <c r="A5812" s="26" t="n">
        <v>45959</v>
      </c>
      <c r="B5812" s="27" t="n">
        <v>61.26</v>
      </c>
      <c r="C5812" s="27" t="n">
        <v>65.01</v>
      </c>
      <c r="D5812" s="28" t="n">
        <f aca="false">B5812-B5811</f>
        <v>0.289999999999999</v>
      </c>
      <c r="E5812" s="28" t="n">
        <f aca="false">C5812-C5811</f>
        <v>0.980000000000004</v>
      </c>
      <c r="F5812" s="29" t="n">
        <f aca="false">Inputs!$B$5*B5812+Inputs!$B$6*C5812</f>
        <v>2875500</v>
      </c>
      <c r="G5812" s="29" t="n">
        <f aca="false">Inputs!$B$5*D5812</f>
        <v>28999.9999999999</v>
      </c>
      <c r="H5812" s="29" t="n">
        <f aca="false">Inputs!$B$6*E5812</f>
        <v>-49000.0000000002</v>
      </c>
      <c r="I5812" s="29" t="n">
        <f aca="false">G5812+H5812</f>
        <v>-20000.0000000003</v>
      </c>
      <c r="J5812" s="29" t="n">
        <f aca="false">J5811+I5812</f>
        <v>1517000.00000001</v>
      </c>
    </row>
    <row r="5813" customFormat="false" ht="15" hidden="false" customHeight="false" outlineLevel="0" collapsed="false">
      <c r="A5813" s="26" t="n">
        <v>45960</v>
      </c>
      <c r="B5813" s="27" t="n">
        <v>61.36</v>
      </c>
      <c r="C5813" s="27" t="n">
        <v>65.11</v>
      </c>
      <c r="D5813" s="28" t="n">
        <f aca="false">B5813-B5812</f>
        <v>0.100000000000001</v>
      </c>
      <c r="E5813" s="28" t="n">
        <f aca="false">C5813-C5812</f>
        <v>0.0999999999999943</v>
      </c>
      <c r="F5813" s="29" t="n">
        <f aca="false">Inputs!$B$5*B5813+Inputs!$B$6*C5813</f>
        <v>2880500</v>
      </c>
      <c r="G5813" s="29" t="n">
        <f aca="false">Inputs!$B$5*D5813</f>
        <v>10000.0000000001</v>
      </c>
      <c r="H5813" s="29" t="n">
        <f aca="false">Inputs!$B$6*E5813</f>
        <v>-4999.99999999972</v>
      </c>
      <c r="I5813" s="29" t="n">
        <f aca="false">G5813+H5813</f>
        <v>5000.00000000043</v>
      </c>
      <c r="J5813" s="29" t="n">
        <f aca="false">J5812+I5813</f>
        <v>1522000.00000001</v>
      </c>
    </row>
    <row r="5814" customFormat="false" ht="15" hidden="false" customHeight="false" outlineLevel="0" collapsed="false">
      <c r="A5814" s="26" t="n">
        <v>45961</v>
      </c>
      <c r="B5814" s="27" t="n">
        <v>61.75</v>
      </c>
      <c r="C5814" s="27" t="n">
        <v>65.44</v>
      </c>
      <c r="D5814" s="28" t="n">
        <f aca="false">B5814-B5813</f>
        <v>0.390000000000001</v>
      </c>
      <c r="E5814" s="28" t="n">
        <f aca="false">C5814-C5813</f>
        <v>0.329999999999998</v>
      </c>
      <c r="F5814" s="29" t="n">
        <f aca="false">Inputs!$B$5*B5814+Inputs!$B$6*C5814</f>
        <v>2903000</v>
      </c>
      <c r="G5814" s="29" t="n">
        <f aca="false">Inputs!$B$5*D5814</f>
        <v>39000.0000000001</v>
      </c>
      <c r="H5814" s="29" t="n">
        <f aca="false">Inputs!$B$6*E5814</f>
        <v>-16499.9999999999</v>
      </c>
      <c r="I5814" s="29" t="n">
        <f aca="false">G5814+H5814</f>
        <v>22500.0000000001</v>
      </c>
      <c r="J5814" s="29" t="n">
        <f aca="false">J5813+I5814</f>
        <v>1544500.00000001</v>
      </c>
    </row>
    <row r="5815" customFormat="false" ht="15" hidden="false" customHeight="false" outlineLevel="0" collapsed="false">
      <c r="A5815" s="26" t="n">
        <v>45964</v>
      </c>
      <c r="B5815" s="27" t="n">
        <v>61.79</v>
      </c>
      <c r="C5815" s="27" t="n">
        <v>65.79</v>
      </c>
      <c r="D5815" s="28" t="n">
        <f aca="false">B5815-B5814</f>
        <v>0.0399999999999992</v>
      </c>
      <c r="E5815" s="28" t="n">
        <f aca="false">C5815-C5814</f>
        <v>0.350000000000009</v>
      </c>
      <c r="F5815" s="29" t="n">
        <f aca="false">Inputs!$B$5*B5815+Inputs!$B$6*C5815</f>
        <v>2889500</v>
      </c>
      <c r="G5815" s="29" t="n">
        <f aca="false">Inputs!$B$5*D5815</f>
        <v>3999.99999999991</v>
      </c>
      <c r="H5815" s="29" t="n">
        <f aca="false">Inputs!$B$6*E5815</f>
        <v>-17500.0000000004</v>
      </c>
      <c r="I5815" s="29" t="n">
        <f aca="false">G5815+H5815</f>
        <v>-13500.0000000005</v>
      </c>
      <c r="J5815" s="29" t="n">
        <f aca="false">J5814+I5815</f>
        <v>1531000.00000001</v>
      </c>
    </row>
    <row r="5816" customFormat="false" ht="15" hidden="false" customHeight="false" outlineLevel="0" collapsed="false">
      <c r="A5816" s="26" t="n">
        <v>45965</v>
      </c>
      <c r="B5816" s="27" t="n">
        <v>61.38</v>
      </c>
      <c r="C5816" s="27" t="n">
        <v>65.04</v>
      </c>
      <c r="D5816" s="28" t="n">
        <f aca="false">B5816-B5815</f>
        <v>-0.409999999999997</v>
      </c>
      <c r="E5816" s="28" t="n">
        <f aca="false">C5816-C5815</f>
        <v>-0.75</v>
      </c>
      <c r="F5816" s="29" t="n">
        <f aca="false">Inputs!$B$5*B5816+Inputs!$B$6*C5816</f>
        <v>2886000</v>
      </c>
      <c r="G5816" s="29" t="n">
        <f aca="false">Inputs!$B$5*D5816</f>
        <v>-40999.9999999997</v>
      </c>
      <c r="H5816" s="29" t="n">
        <f aca="false">Inputs!$B$6*E5816</f>
        <v>37500</v>
      </c>
      <c r="I5816" s="29" t="n">
        <f aca="false">G5816+H5816</f>
        <v>-3499.99999999966</v>
      </c>
      <c r="J5816" s="29" t="n">
        <f aca="false">J5815+I5816</f>
        <v>1527500.00000001</v>
      </c>
    </row>
    <row r="5817" customFormat="false" ht="15" hidden="false" customHeight="false" outlineLevel="0" collapsed="false">
      <c r="A5817" s="26" t="n">
        <v>45966</v>
      </c>
      <c r="B5817" s="27" t="n">
        <v>60.4</v>
      </c>
      <c r="C5817" s="27" t="n">
        <v>63.54</v>
      </c>
      <c r="D5817" s="28" t="n">
        <f aca="false">B5817-B5816</f>
        <v>-0.980000000000004</v>
      </c>
      <c r="E5817" s="28" t="n">
        <f aca="false">C5817-C5816</f>
        <v>-1.50000000000001</v>
      </c>
      <c r="F5817" s="29" t="n">
        <f aca="false">Inputs!$B$5*B5817+Inputs!$B$6*C5817</f>
        <v>2863000</v>
      </c>
      <c r="G5817" s="29" t="n">
        <f aca="false">Inputs!$B$5*D5817</f>
        <v>-98000.0000000004</v>
      </c>
      <c r="H5817" s="29" t="n">
        <f aca="false">Inputs!$B$6*E5817</f>
        <v>75000.0000000004</v>
      </c>
      <c r="I5817" s="29" t="n">
        <f aca="false">G5817+H5817</f>
        <v>-23000</v>
      </c>
      <c r="J5817" s="29" t="n">
        <f aca="false">J5816+I5817</f>
        <v>1504500.00000001</v>
      </c>
    </row>
    <row r="5818" customFormat="false" ht="15" hidden="false" customHeight="false" outlineLevel="0" collapsed="false">
      <c r="A5818" s="26" t="n">
        <v>45967</v>
      </c>
      <c r="B5818" s="27" t="n">
        <v>60.24</v>
      </c>
      <c r="C5818" s="27" t="n">
        <v>63.41</v>
      </c>
      <c r="D5818" s="28" t="n">
        <f aca="false">B5818-B5817</f>
        <v>-0.159999999999997</v>
      </c>
      <c r="E5818" s="28" t="n">
        <f aca="false">C5818-C5817</f>
        <v>-0.130000000000003</v>
      </c>
      <c r="F5818" s="29" t="n">
        <f aca="false">Inputs!$B$5*B5818+Inputs!$B$6*C5818</f>
        <v>2853500</v>
      </c>
      <c r="G5818" s="29" t="n">
        <f aca="false">Inputs!$B$5*D5818</f>
        <v>-15999.9999999997</v>
      </c>
      <c r="H5818" s="29" t="n">
        <f aca="false">Inputs!$B$6*E5818</f>
        <v>6500.00000000013</v>
      </c>
      <c r="I5818" s="29" t="n">
        <f aca="false">G5818+H5818</f>
        <v>-9499.99999999953</v>
      </c>
      <c r="J5818" s="29" t="n">
        <f aca="false">J5817+I5818</f>
        <v>1495000.00000001</v>
      </c>
    </row>
    <row r="5819" customFormat="false" ht="15" hidden="false" customHeight="false" outlineLevel="0" collapsed="false">
      <c r="A5819" s="26" t="n">
        <v>45968</v>
      </c>
      <c r="B5819" s="27" t="n">
        <v>60.54</v>
      </c>
      <c r="C5819" s="27" t="n">
        <v>63.72</v>
      </c>
      <c r="D5819" s="28" t="n">
        <f aca="false">B5819-B5818</f>
        <v>0.299999999999997</v>
      </c>
      <c r="E5819" s="28" t="n">
        <f aca="false">C5819-C5818</f>
        <v>0.310000000000002</v>
      </c>
      <c r="F5819" s="29" t="n">
        <f aca="false">Inputs!$B$5*B5819+Inputs!$B$6*C5819</f>
        <v>2868000</v>
      </c>
      <c r="G5819" s="29" t="n">
        <f aca="false">Inputs!$B$5*D5819</f>
        <v>29999.9999999997</v>
      </c>
      <c r="H5819" s="29" t="n">
        <f aca="false">Inputs!$B$6*E5819</f>
        <v>-15500.0000000001</v>
      </c>
      <c r="I5819" s="29" t="n">
        <f aca="false">G5819+H5819</f>
        <v>14499.9999999996</v>
      </c>
      <c r="J5819" s="29" t="n">
        <f aca="false">J5818+I5819</f>
        <v>1509500.00000001</v>
      </c>
    </row>
    <row r="5820" customFormat="false" ht="15" hidden="false" customHeight="false" outlineLevel="0" collapsed="false">
      <c r="A5820" s="26" t="n">
        <v>45971</v>
      </c>
      <c r="B5820" s="27" t="n">
        <v>60.94</v>
      </c>
      <c r="C5820" s="27" t="n">
        <v>63.01</v>
      </c>
      <c r="D5820" s="28" t="n">
        <f aca="false">B5820-B5819</f>
        <v>0.399999999999999</v>
      </c>
      <c r="E5820" s="28" t="n">
        <f aca="false">C5820-C5819</f>
        <v>-0.710000000000001</v>
      </c>
      <c r="F5820" s="29" t="n">
        <f aca="false">Inputs!$B$5*B5820+Inputs!$B$6*C5820</f>
        <v>2943500</v>
      </c>
      <c r="G5820" s="29" t="n">
        <f aca="false">Inputs!$B$5*D5820</f>
        <v>39999.9999999999</v>
      </c>
      <c r="H5820" s="29" t="n">
        <f aca="false">Inputs!$B$6*E5820</f>
        <v>35500</v>
      </c>
      <c r="I5820" s="29" t="n">
        <f aca="false">G5820+H5820</f>
        <v>75499.9999999999</v>
      </c>
      <c r="J5820" s="29" t="n">
        <f aca="false">J5819+I5820</f>
        <v>1585000.00000001</v>
      </c>
    </row>
    <row r="5821" customFormat="false" ht="15" hidden="false" customHeight="false" outlineLevel="0" collapsed="false">
      <c r="A5821" s="26" t="n">
        <v>45973</v>
      </c>
      <c r="B5821" s="27" t="n">
        <v>59.3</v>
      </c>
      <c r="C5821" s="27" t="n">
        <v>61.88</v>
      </c>
      <c r="D5821" s="28" t="n">
        <f aca="false">B5821-B5820</f>
        <v>-1.64</v>
      </c>
      <c r="E5821" s="28" t="n">
        <f aca="false">C5821-C5820</f>
        <v>-1.13</v>
      </c>
      <c r="F5821" s="29" t="n">
        <f aca="false">Inputs!$B$5*B5821+Inputs!$B$6*C5821</f>
        <v>2836000</v>
      </c>
      <c r="G5821" s="29" t="n">
        <f aca="false">Inputs!$B$5*D5821</f>
        <v>-164000</v>
      </c>
      <c r="H5821" s="29" t="n">
        <f aca="false">Inputs!$B$6*E5821</f>
        <v>56499.9999999998</v>
      </c>
      <c r="I5821" s="29" t="n">
        <f aca="false">G5821+H5821</f>
        <v>-107500</v>
      </c>
      <c r="J5821" s="29" t="n">
        <f aca="false">J5820+I5821</f>
        <v>1477500.00000001</v>
      </c>
    </row>
    <row r="5822" customFormat="false" ht="15" hidden="false" customHeight="false" outlineLevel="0" collapsed="false">
      <c r="A5822" s="26" t="n">
        <v>45974</v>
      </c>
      <c r="B5822" s="27" t="n">
        <v>59.54</v>
      </c>
      <c r="C5822" s="27" t="n">
        <v>62.14</v>
      </c>
      <c r="D5822" s="28" t="n">
        <f aca="false">B5822-B5821</f>
        <v>0.240000000000002</v>
      </c>
      <c r="E5822" s="28" t="n">
        <f aca="false">C5822-C5821</f>
        <v>0.259999999999998</v>
      </c>
      <c r="F5822" s="29" t="n">
        <f aca="false">Inputs!$B$5*B5822+Inputs!$B$6*C5822</f>
        <v>2847000</v>
      </c>
      <c r="G5822" s="29" t="n">
        <f aca="false">Inputs!$B$5*D5822</f>
        <v>24000.0000000002</v>
      </c>
      <c r="H5822" s="29" t="n">
        <f aca="false">Inputs!$B$6*E5822</f>
        <v>-12999.9999999999</v>
      </c>
      <c r="I5822" s="29" t="n">
        <f aca="false">G5822+H5822</f>
        <v>11000.0000000003</v>
      </c>
      <c r="J5822" s="29" t="n">
        <f aca="false">J5821+I5822</f>
        <v>1488500.00000001</v>
      </c>
    </row>
    <row r="5823" customFormat="false" ht="15" hidden="false" customHeight="false" outlineLevel="0" collapsed="false">
      <c r="A5823" s="26" t="n">
        <v>45975</v>
      </c>
      <c r="B5823" s="27" t="n">
        <v>60.87</v>
      </c>
      <c r="C5823" s="27" t="n">
        <v>63.45</v>
      </c>
      <c r="D5823" s="28" t="n">
        <f aca="false">B5823-B5822</f>
        <v>1.33</v>
      </c>
      <c r="E5823" s="28" t="n">
        <f aca="false">C5823-C5822</f>
        <v>1.31</v>
      </c>
      <c r="F5823" s="29" t="n">
        <f aca="false">Inputs!$B$5*B5823+Inputs!$B$6*C5823</f>
        <v>2914500</v>
      </c>
      <c r="G5823" s="29" t="n">
        <f aca="false">Inputs!$B$5*D5823</f>
        <v>133000</v>
      </c>
      <c r="H5823" s="29" t="n">
        <f aca="false">Inputs!$B$6*E5823</f>
        <v>-65500.0000000001</v>
      </c>
      <c r="I5823" s="29" t="n">
        <f aca="false">G5823+H5823</f>
        <v>67499.9999999997</v>
      </c>
      <c r="J5823" s="29" t="n">
        <f aca="false">J5822+I5823</f>
        <v>1556000.00000001</v>
      </c>
    </row>
    <row r="5824" customFormat="false" ht="15" hidden="false" customHeight="false" outlineLevel="0" collapsed="false">
      <c r="A5824" s="26" t="n">
        <v>45978</v>
      </c>
      <c r="B5824" s="27" t="n">
        <v>60.66</v>
      </c>
      <c r="C5824" s="27" t="n">
        <v>63.16</v>
      </c>
      <c r="D5824" s="28" t="n">
        <f aca="false">B5824-B5823</f>
        <v>-0.210000000000001</v>
      </c>
      <c r="E5824" s="28" t="n">
        <f aca="false">C5824-C5823</f>
        <v>-0.290000000000006</v>
      </c>
      <c r="F5824" s="29" t="n">
        <f aca="false">Inputs!$B$5*B5824+Inputs!$B$6*C5824</f>
        <v>2908000</v>
      </c>
      <c r="G5824" s="29" t="n">
        <f aca="false">Inputs!$B$5*D5824</f>
        <v>-21000.0000000001</v>
      </c>
      <c r="H5824" s="29" t="n">
        <f aca="false">Inputs!$B$6*E5824</f>
        <v>14500.0000000003</v>
      </c>
      <c r="I5824" s="29" t="n">
        <f aca="false">G5824+H5824</f>
        <v>-6499.99999999977</v>
      </c>
      <c r="J5824" s="29" t="n">
        <f aca="false">J5823+I5824</f>
        <v>1549500.00000001</v>
      </c>
    </row>
    <row r="5825" customFormat="false" ht="15" hidden="false" customHeight="false" outlineLevel="0" collapsed="false">
      <c r="A5825" s="26" t="n">
        <v>45979</v>
      </c>
      <c r="B5825" s="27" t="n">
        <v>61.51</v>
      </c>
      <c r="C5825" s="27" t="n">
        <v>64.86</v>
      </c>
      <c r="D5825" s="28" t="n">
        <f aca="false">B5825-B5824</f>
        <v>0.850000000000001</v>
      </c>
      <c r="E5825" s="28" t="n">
        <f aca="false">C5825-C5824</f>
        <v>1.7</v>
      </c>
      <c r="F5825" s="29" t="n">
        <f aca="false">Inputs!$B$5*B5825+Inputs!$B$6*C5825</f>
        <v>2908000</v>
      </c>
      <c r="G5825" s="29" t="n">
        <f aca="false">Inputs!$B$5*D5825</f>
        <v>85000.0000000002</v>
      </c>
      <c r="H5825" s="29" t="n">
        <f aca="false">Inputs!$B$6*E5825</f>
        <v>-85000.0000000002</v>
      </c>
      <c r="I5825" s="29" t="n">
        <f aca="false">G5825+H5825</f>
        <v>0</v>
      </c>
      <c r="J5825" s="29" t="n">
        <f aca="false">J5824+I5825</f>
        <v>1549500.00000001</v>
      </c>
    </row>
    <row r="5826" customFormat="false" ht="15" hidden="false" customHeight="false" outlineLevel="0" collapsed="false">
      <c r="A5826" s="26" t="n">
        <v>45980</v>
      </c>
      <c r="B5826" s="27" t="n">
        <v>60.27</v>
      </c>
      <c r="C5826" s="27" t="n">
        <v>63.78</v>
      </c>
      <c r="D5826" s="28" t="n">
        <f aca="false">B5826-B5825</f>
        <v>-1.23999999999999</v>
      </c>
      <c r="E5826" s="28" t="n">
        <f aca="false">C5826-C5825</f>
        <v>-1.08</v>
      </c>
      <c r="F5826" s="29" t="n">
        <f aca="false">Inputs!$B$5*B5826+Inputs!$B$6*C5826</f>
        <v>2838000</v>
      </c>
      <c r="G5826" s="29" t="n">
        <f aca="false">Inputs!$B$5*D5826</f>
        <v>-123999.999999999</v>
      </c>
      <c r="H5826" s="29" t="n">
        <f aca="false">Inputs!$B$6*E5826</f>
        <v>53999.9999999999</v>
      </c>
      <c r="I5826" s="29" t="n">
        <f aca="false">G5826+H5826</f>
        <v>-69999.9999999996</v>
      </c>
      <c r="J5826" s="29" t="n">
        <f aca="false">J5825+I5826</f>
        <v>1479500.00000001</v>
      </c>
    </row>
    <row r="5827" customFormat="false" ht="15" hidden="false" customHeight="false" outlineLevel="0" collapsed="false">
      <c r="A5827" s="26" t="n">
        <v>45981</v>
      </c>
      <c r="B5827" s="27" t="n">
        <v>60.07</v>
      </c>
      <c r="C5827" s="27" t="n">
        <v>63.64</v>
      </c>
      <c r="D5827" s="28" t="n">
        <f aca="false">B5827-B5826</f>
        <v>-0.200000000000003</v>
      </c>
      <c r="E5827" s="28" t="n">
        <f aca="false">C5827-C5826</f>
        <v>-0.140000000000001</v>
      </c>
      <c r="F5827" s="29" t="n">
        <f aca="false">Inputs!$B$5*B5827+Inputs!$B$6*C5827</f>
        <v>2825000</v>
      </c>
      <c r="G5827" s="29" t="n">
        <f aca="false">Inputs!$B$5*D5827</f>
        <v>-20000.0000000003</v>
      </c>
      <c r="H5827" s="29" t="n">
        <f aca="false">Inputs!$B$6*E5827</f>
        <v>7000.00000000003</v>
      </c>
      <c r="I5827" s="29" t="n">
        <f aca="false">G5827+H5827</f>
        <v>-13000.0000000003</v>
      </c>
      <c r="J5827" s="29" t="n">
        <f aca="false">J5826+I5827</f>
        <v>1466500.00000001</v>
      </c>
    </row>
    <row r="5828" customFormat="false" ht="15" hidden="false" customHeight="false" outlineLevel="0" collapsed="false">
      <c r="A5828" s="26" t="n">
        <v>45982</v>
      </c>
      <c r="B5828" s="27" t="n">
        <v>58.86</v>
      </c>
      <c r="C5828" s="27" t="n">
        <v>62.78</v>
      </c>
      <c r="D5828" s="28" t="n">
        <f aca="false">B5828-B5827</f>
        <v>-1.21</v>
      </c>
      <c r="E5828" s="28" t="n">
        <f aca="false">C5828-C5827</f>
        <v>-0.859999999999999</v>
      </c>
      <c r="F5828" s="29" t="n">
        <f aca="false">Inputs!$B$5*B5828+Inputs!$B$6*C5828</f>
        <v>2747000</v>
      </c>
      <c r="G5828" s="29" t="n">
        <f aca="false">Inputs!$B$5*D5828</f>
        <v>-121000</v>
      </c>
      <c r="H5828" s="29" t="n">
        <f aca="false">Inputs!$B$6*E5828</f>
        <v>43000</v>
      </c>
      <c r="I5828" s="29" t="n">
        <f aca="false">G5828+H5828</f>
        <v>-78000.0000000001</v>
      </c>
      <c r="J5828" s="29" t="n">
        <f aca="false">J5827+I5828</f>
        <v>1388500.00000001</v>
      </c>
    </row>
    <row r="5829" customFormat="false" ht="15" hidden="false" customHeight="false" outlineLevel="0" collapsed="false">
      <c r="A5829" s="26" t="n">
        <v>45985</v>
      </c>
      <c r="B5829" s="27" t="n">
        <v>59.11</v>
      </c>
      <c r="C5829" s="27" t="n">
        <v>64.83</v>
      </c>
      <c r="D5829" s="28" t="n">
        <f aca="false">B5829-B5828</f>
        <v>0.25</v>
      </c>
      <c r="E5829" s="28" t="n">
        <f aca="false">C5829-C5828</f>
        <v>2.05</v>
      </c>
      <c r="F5829" s="29" t="n">
        <f aca="false">Inputs!$B$5*B5829+Inputs!$B$6*C5829</f>
        <v>2669500</v>
      </c>
      <c r="G5829" s="29" t="n">
        <f aca="false">Inputs!$B$5*D5829</f>
        <v>25000</v>
      </c>
      <c r="H5829" s="29" t="n">
        <f aca="false">Inputs!$B$6*E5829</f>
        <v>-102500</v>
      </c>
      <c r="I5829" s="29" t="n">
        <f aca="false">G5829+H5829</f>
        <v>-77499.9999999999</v>
      </c>
      <c r="J5829" s="29" t="n">
        <f aca="false">J5828+I5829</f>
        <v>1311000.00000001</v>
      </c>
    </row>
    <row r="5830" customFormat="false" ht="15" hidden="false" customHeight="false" outlineLevel="0" collapsed="false">
      <c r="A5830" s="26" t="n">
        <v>45986</v>
      </c>
      <c r="B5830" s="27" t="n">
        <v>58.25</v>
      </c>
      <c r="C5830" s="27" t="n">
        <v>63.99</v>
      </c>
      <c r="D5830" s="28" t="n">
        <f aca="false">B5830-B5829</f>
        <v>-0.859999999999999</v>
      </c>
      <c r="E5830" s="28" t="n">
        <f aca="false">C5830-C5829</f>
        <v>-0.839999999999996</v>
      </c>
      <c r="F5830" s="29" t="n">
        <f aca="false">Inputs!$B$5*B5830+Inputs!$B$6*C5830</f>
        <v>2625500</v>
      </c>
      <c r="G5830" s="29" t="n">
        <f aca="false">Inputs!$B$5*D5830</f>
        <v>-85999.9999999999</v>
      </c>
      <c r="H5830" s="29" t="n">
        <f aca="false">Inputs!$B$6*E5830</f>
        <v>41999.9999999998</v>
      </c>
      <c r="I5830" s="29" t="n">
        <f aca="false">G5830+H5830</f>
        <v>-44000.0000000001</v>
      </c>
      <c r="J5830" s="29" t="n">
        <f aca="false">J5829+I5830</f>
        <v>1267000.00000001</v>
      </c>
    </row>
    <row r="5831" customFormat="false" ht="15" hidden="false" customHeight="false" outlineLevel="0" collapsed="false">
      <c r="A5831" s="26" t="n">
        <v>45987</v>
      </c>
      <c r="B5831" s="27" t="n">
        <v>58.81</v>
      </c>
      <c r="C5831" s="27" t="n">
        <v>64.81</v>
      </c>
      <c r="D5831" s="28" t="n">
        <f aca="false">B5831-B5830</f>
        <v>0.560000000000002</v>
      </c>
      <c r="E5831" s="28" t="n">
        <f aca="false">C5831-C5830</f>
        <v>0.82</v>
      </c>
      <c r="F5831" s="29" t="n">
        <f aca="false">Inputs!$B$5*B5831+Inputs!$B$6*C5831</f>
        <v>2640500</v>
      </c>
      <c r="G5831" s="29" t="n">
        <f aca="false">Inputs!$B$5*D5831</f>
        <v>56000.0000000002</v>
      </c>
      <c r="H5831" s="29" t="n">
        <f aca="false">Inputs!$B$6*E5831</f>
        <v>-41000</v>
      </c>
      <c r="I5831" s="29" t="n">
        <f aca="false">G5831+H5831</f>
        <v>15000.0000000002</v>
      </c>
      <c r="J5831" s="29" t="n">
        <f aca="false">J5830+I5831</f>
        <v>1282000.00000001</v>
      </c>
    </row>
    <row r="5832" customFormat="false" ht="15" hidden="false" customHeight="false" outlineLevel="0" collapsed="false">
      <c r="A5832" s="26" t="n">
        <v>45989</v>
      </c>
      <c r="B5832" s="27" t="n">
        <v>58.58</v>
      </c>
      <c r="C5832" s="27" t="n">
        <v>64.07</v>
      </c>
      <c r="D5832" s="28" t="n">
        <f aca="false">B5832-B5831</f>
        <v>-0.230000000000004</v>
      </c>
      <c r="E5832" s="28" t="n">
        <f aca="false">C5832-C5831</f>
        <v>-0.740000000000009</v>
      </c>
      <c r="F5832" s="29" t="n">
        <f aca="false">Inputs!$B$5*B5832+Inputs!$B$6*C5832</f>
        <v>2654500</v>
      </c>
      <c r="G5832" s="29" t="n">
        <f aca="false">Inputs!$B$5*D5832</f>
        <v>-23000.0000000004</v>
      </c>
      <c r="H5832" s="29" t="n">
        <f aca="false">Inputs!$B$6*E5832</f>
        <v>37000.0000000005</v>
      </c>
      <c r="I5832" s="29" t="n">
        <f aca="false">G5832+H5832</f>
        <v>14000.0000000001</v>
      </c>
      <c r="J5832" s="29" t="n">
        <f aca="false">J5831+I5832</f>
        <v>1296000.00000001</v>
      </c>
    </row>
    <row r="5833" customFormat="false" ht="15" hidden="false" customHeight="false" outlineLevel="0" collapsed="false">
      <c r="A5833" s="26" t="n">
        <v>45992</v>
      </c>
      <c r="B5833" s="27" t="n">
        <v>59.47</v>
      </c>
      <c r="C5833" s="27" t="n">
        <v>64.22</v>
      </c>
      <c r="D5833" s="28" t="n">
        <f aca="false">B5833-B5832</f>
        <v>0.890000000000001</v>
      </c>
      <c r="E5833" s="28" t="n">
        <f aca="false">C5833-C5832</f>
        <v>0.150000000000006</v>
      </c>
      <c r="F5833" s="29" t="n">
        <f aca="false">Inputs!$B$5*B5833+Inputs!$B$6*C5833</f>
        <v>2736000</v>
      </c>
      <c r="G5833" s="29" t="n">
        <f aca="false">Inputs!$B$5*D5833</f>
        <v>89000.0000000001</v>
      </c>
      <c r="H5833" s="29" t="n">
        <f aca="false">Inputs!$B$6*E5833</f>
        <v>-7500.00000000028</v>
      </c>
      <c r="I5833" s="29" t="n">
        <f aca="false">G5833+H5833</f>
        <v>81499.9999999998</v>
      </c>
      <c r="J5833" s="29" t="n">
        <f aca="false">J5832+I5833</f>
        <v>1377500.00000001</v>
      </c>
    </row>
    <row r="5834" customFormat="false" ht="15" hidden="false" customHeight="false" outlineLevel="0" collapsed="false">
      <c r="A5834" s="26" t="n">
        <v>45993</v>
      </c>
      <c r="B5834" s="27" t="n">
        <v>58.81</v>
      </c>
      <c r="C5834" s="27" t="n">
        <v>63.37</v>
      </c>
      <c r="D5834" s="28" t="n">
        <f aca="false">B5834-B5833</f>
        <v>-0.659999999999997</v>
      </c>
      <c r="E5834" s="28" t="n">
        <f aca="false">C5834-C5833</f>
        <v>-0.850000000000001</v>
      </c>
      <c r="F5834" s="29" t="n">
        <f aca="false">Inputs!$B$5*B5834+Inputs!$B$6*C5834</f>
        <v>2712500</v>
      </c>
      <c r="G5834" s="29" t="n">
        <f aca="false">Inputs!$B$5*D5834</f>
        <v>-65999.9999999997</v>
      </c>
      <c r="H5834" s="29" t="n">
        <f aca="false">Inputs!$B$6*E5834</f>
        <v>42500.0000000001</v>
      </c>
      <c r="I5834" s="29" t="n">
        <f aca="false">G5834+H5834</f>
        <v>-23499.9999999996</v>
      </c>
      <c r="J5834" s="29" t="n">
        <f aca="false">J5833+I5834</f>
        <v>1354000.00000001</v>
      </c>
    </row>
    <row r="5835" customFormat="false" ht="15" hidden="false" customHeight="false" outlineLevel="0" collapsed="false">
      <c r="A5835" s="26" t="n">
        <v>45994</v>
      </c>
      <c r="B5835" s="27" t="n">
        <v>59.09</v>
      </c>
      <c r="C5835" s="27" t="n">
        <v>63.75</v>
      </c>
      <c r="D5835" s="28" t="n">
        <f aca="false">B5835-B5834</f>
        <v>0.280000000000001</v>
      </c>
      <c r="E5835" s="28" t="n">
        <f aca="false">C5835-C5834</f>
        <v>0.380000000000003</v>
      </c>
      <c r="F5835" s="29" t="n">
        <f aca="false">Inputs!$B$5*B5835+Inputs!$B$6*C5835</f>
        <v>2721500</v>
      </c>
      <c r="G5835" s="29" t="n">
        <f aca="false">Inputs!$B$5*D5835</f>
        <v>28000.0000000001</v>
      </c>
      <c r="H5835" s="29" t="n">
        <f aca="false">Inputs!$B$6*E5835</f>
        <v>-19000.0000000001</v>
      </c>
      <c r="I5835" s="29" t="n">
        <f aca="false">G5835+H5835</f>
        <v>8999.99999999999</v>
      </c>
      <c r="J5835" s="29" t="n">
        <f aca="false">J5834+I5835</f>
        <v>1363000.00000001</v>
      </c>
    </row>
    <row r="5836" customFormat="false" ht="15" hidden="false" customHeight="false" outlineLevel="0" collapsed="false">
      <c r="A5836" s="26" t="n">
        <v>45995</v>
      </c>
      <c r="B5836" s="27" t="n">
        <v>59.82</v>
      </c>
      <c r="C5836" s="27" t="n">
        <v>64.15</v>
      </c>
      <c r="D5836" s="28" t="n">
        <f aca="false">B5836-B5835</f>
        <v>0.729999999999997</v>
      </c>
      <c r="E5836" s="28" t="n">
        <f aca="false">C5836-C5835</f>
        <v>0.400000000000006</v>
      </c>
      <c r="F5836" s="29" t="n">
        <f aca="false">Inputs!$B$5*B5836+Inputs!$B$6*C5836</f>
        <v>2774500</v>
      </c>
      <c r="G5836" s="29" t="n">
        <f aca="false">Inputs!$B$5*D5836</f>
        <v>72999.9999999997</v>
      </c>
      <c r="H5836" s="29" t="n">
        <f aca="false">Inputs!$B$6*E5836</f>
        <v>-20000.0000000003</v>
      </c>
      <c r="I5836" s="29" t="n">
        <f aca="false">G5836+H5836</f>
        <v>52999.9999999994</v>
      </c>
      <c r="J5836" s="29" t="n">
        <f aca="false">J5835+I5836</f>
        <v>1416000.00000001</v>
      </c>
    </row>
    <row r="5837" customFormat="false" ht="15" hidden="false" customHeight="false" outlineLevel="0" collapsed="false">
      <c r="A5837" s="26" t="n">
        <v>45996</v>
      </c>
      <c r="B5837" s="27" t="n">
        <v>60.23</v>
      </c>
      <c r="C5837" s="27" t="n">
        <v>64.42</v>
      </c>
      <c r="D5837" s="28" t="n">
        <f aca="false">B5837-B5836</f>
        <v>0.409999999999997</v>
      </c>
      <c r="E5837" s="28" t="n">
        <f aca="false">C5837-C5836</f>
        <v>0.269999999999996</v>
      </c>
      <c r="F5837" s="29" t="n">
        <f aca="false">Inputs!$B$5*B5837+Inputs!$B$6*C5837</f>
        <v>2802000</v>
      </c>
      <c r="G5837" s="29" t="n">
        <f aca="false">Inputs!$B$5*D5837</f>
        <v>40999.9999999997</v>
      </c>
      <c r="H5837" s="29" t="n">
        <f aca="false">Inputs!$B$6*E5837</f>
        <v>-13499.9999999998</v>
      </c>
      <c r="I5837" s="29" t="n">
        <f aca="false">G5837+H5837</f>
        <v>27499.9999999999</v>
      </c>
      <c r="J5837" s="29" t="n">
        <f aca="false">J5836+I5837</f>
        <v>1443500.00000001</v>
      </c>
    </row>
    <row r="5838" customFormat="false" ht="15" hidden="false" customHeight="false" outlineLevel="0" collapsed="false">
      <c r="A5838" s="26" t="n">
        <v>45999</v>
      </c>
      <c r="B5838" s="27" t="n">
        <v>59.04</v>
      </c>
      <c r="C5838" s="27" t="n">
        <v>63.3</v>
      </c>
      <c r="D5838" s="28" t="n">
        <f aca="false">B5838-B5837</f>
        <v>-1.19</v>
      </c>
      <c r="E5838" s="28" t="n">
        <f aca="false">C5838-C5837</f>
        <v>-1.12</v>
      </c>
      <c r="F5838" s="29" t="n">
        <f aca="false">Inputs!$B$5*B5838+Inputs!$B$6*C5838</f>
        <v>2739000</v>
      </c>
      <c r="G5838" s="29" t="n">
        <f aca="false">Inputs!$B$5*D5838</f>
        <v>-119000</v>
      </c>
      <c r="H5838" s="29" t="n">
        <f aca="false">Inputs!$B$6*E5838</f>
        <v>56000.0000000002</v>
      </c>
      <c r="I5838" s="29" t="n">
        <f aca="false">G5838+H5838</f>
        <v>-62999.9999999995</v>
      </c>
      <c r="J5838" s="29" t="n">
        <f aca="false">J5837+I5838</f>
        <v>1380500.00000001</v>
      </c>
    </row>
    <row r="5839" customFormat="false" ht="15" hidden="false" customHeight="false" outlineLevel="0" collapsed="false">
      <c r="A5839" s="26" t="n">
        <v>46000</v>
      </c>
      <c r="B5839" s="27" t="n">
        <v>58.4</v>
      </c>
      <c r="C5839" s="27" t="n">
        <v>62.62</v>
      </c>
      <c r="D5839" s="28" t="n">
        <f aca="false">B5839-B5838</f>
        <v>-0.640000000000001</v>
      </c>
      <c r="E5839" s="28" t="n">
        <f aca="false">C5839-C5838</f>
        <v>-0.68</v>
      </c>
      <c r="F5839" s="29" t="n">
        <f aca="false">Inputs!$B$5*B5839+Inputs!$B$6*C5839</f>
        <v>2709000</v>
      </c>
      <c r="G5839" s="29" t="n">
        <f aca="false">Inputs!$B$5*D5839</f>
        <v>-64000.0000000001</v>
      </c>
      <c r="H5839" s="29" t="n">
        <f aca="false">Inputs!$B$6*E5839</f>
        <v>34000</v>
      </c>
      <c r="I5839" s="29" t="n">
        <f aca="false">G5839+H5839</f>
        <v>-30000.0000000001</v>
      </c>
      <c r="J5839" s="29" t="n">
        <f aca="false">J5838+I5839</f>
        <v>1350500.00000001</v>
      </c>
    </row>
    <row r="5840" customFormat="false" ht="15" hidden="false" customHeight="false" outlineLevel="0" collapsed="false">
      <c r="A5840" s="26" t="n">
        <v>46001</v>
      </c>
      <c r="B5840" s="27" t="n">
        <v>58.67</v>
      </c>
      <c r="C5840" s="27" t="n">
        <v>63.12</v>
      </c>
      <c r="D5840" s="28" t="n">
        <f aca="false">B5840-B5839</f>
        <v>0.270000000000003</v>
      </c>
      <c r="E5840" s="28" t="n">
        <f aca="false">C5840-C5839</f>
        <v>0.5</v>
      </c>
      <c r="F5840" s="29" t="n">
        <f aca="false">Inputs!$B$5*B5840+Inputs!$B$6*C5840</f>
        <v>2711000</v>
      </c>
      <c r="G5840" s="29" t="n">
        <f aca="false">Inputs!$B$5*D5840</f>
        <v>27000.0000000003</v>
      </c>
      <c r="H5840" s="29" t="n">
        <f aca="false">Inputs!$B$6*E5840</f>
        <v>-25000</v>
      </c>
      <c r="I5840" s="29" t="n">
        <f aca="false">G5840+H5840</f>
        <v>2000.00000000031</v>
      </c>
      <c r="J5840" s="29" t="n">
        <f aca="false">J5839+I5840</f>
        <v>1352500.00000001</v>
      </c>
    </row>
    <row r="5841" customFormat="false" ht="15" hidden="false" customHeight="false" outlineLevel="0" collapsed="false">
      <c r="A5841" s="26" t="n">
        <v>46002</v>
      </c>
      <c r="B5841" s="27" t="n">
        <v>57.76</v>
      </c>
      <c r="C5841" s="27" t="n">
        <v>61.87</v>
      </c>
      <c r="D5841" s="28" t="n">
        <f aca="false">B5841-B5840</f>
        <v>-0.910000000000004</v>
      </c>
      <c r="E5841" s="28" t="n">
        <f aca="false">C5841-C5840</f>
        <v>-1.25</v>
      </c>
      <c r="F5841" s="29" t="n">
        <f aca="false">Inputs!$B$5*B5841+Inputs!$B$6*C5841</f>
        <v>2682500</v>
      </c>
      <c r="G5841" s="29" t="n">
        <f aca="false">Inputs!$B$5*D5841</f>
        <v>-91000.0000000004</v>
      </c>
      <c r="H5841" s="29" t="n">
        <f aca="false">Inputs!$B$6*E5841</f>
        <v>62500</v>
      </c>
      <c r="I5841" s="29" t="n">
        <f aca="false">G5841+H5841</f>
        <v>-28500.0000000004</v>
      </c>
      <c r="J5841" s="29" t="n">
        <f aca="false">J5840+I5841</f>
        <v>1324000.00000001</v>
      </c>
    </row>
    <row r="5842" customFormat="false" ht="15" hidden="false" customHeight="false" outlineLevel="0" collapsed="false">
      <c r="A5842" s="26" t="n">
        <v>46003</v>
      </c>
      <c r="B5842" s="27" t="n">
        <v>57.61</v>
      </c>
      <c r="C5842" s="27" t="n">
        <v>62.11</v>
      </c>
      <c r="D5842" s="28" t="n">
        <f aca="false">B5842-B5841</f>
        <v>-0.149999999999999</v>
      </c>
      <c r="E5842" s="28" t="n">
        <f aca="false">C5842-C5841</f>
        <v>0.240000000000002</v>
      </c>
      <c r="F5842" s="29" t="n">
        <f aca="false">Inputs!$B$5*B5842+Inputs!$B$6*C5842</f>
        <v>2655500</v>
      </c>
      <c r="G5842" s="29" t="n">
        <f aca="false">Inputs!$B$5*D5842</f>
        <v>-14999.9999999999</v>
      </c>
      <c r="H5842" s="29" t="n">
        <f aca="false">Inputs!$B$6*E5842</f>
        <v>-12000.0000000001</v>
      </c>
      <c r="I5842" s="29" t="n">
        <f aca="false">G5842+H5842</f>
        <v>-27000</v>
      </c>
      <c r="J5842" s="29" t="n">
        <f aca="false">J5841+I5842</f>
        <v>1297000.00000001</v>
      </c>
    </row>
    <row r="5843" customFormat="false" ht="15" hidden="false" customHeight="false" outlineLevel="0" collapsed="false">
      <c r="A5843" s="26" t="n">
        <v>46006</v>
      </c>
      <c r="B5843" s="27" t="n">
        <v>56.97</v>
      </c>
      <c r="C5843" s="27" t="n">
        <v>61.55</v>
      </c>
      <c r="D5843" s="28" t="n">
        <f aca="false">B5843-B5842</f>
        <v>-0.640000000000001</v>
      </c>
      <c r="E5843" s="28" t="n">
        <f aca="false">C5843-C5842</f>
        <v>-0.560000000000002</v>
      </c>
      <c r="F5843" s="29" t="n">
        <f aca="false">Inputs!$B$5*B5843+Inputs!$B$6*C5843</f>
        <v>2619500</v>
      </c>
      <c r="G5843" s="29" t="n">
        <f aca="false">Inputs!$B$5*D5843</f>
        <v>-64000.0000000001</v>
      </c>
      <c r="H5843" s="29" t="n">
        <f aca="false">Inputs!$B$6*E5843</f>
        <v>28000.0000000001</v>
      </c>
      <c r="I5843" s="29" t="n">
        <f aca="false">G5843+H5843</f>
        <v>-35999.9999999999</v>
      </c>
      <c r="J5843" s="29" t="n">
        <f aca="false">J5842+I5843</f>
        <v>1261000.00000001</v>
      </c>
    </row>
    <row r="5844" customFormat="false" ht="15" hidden="false" customHeight="false" outlineLevel="0" collapsed="false">
      <c r="A5844" s="26" t="n">
        <v>46007</v>
      </c>
      <c r="B5844" s="27" t="n">
        <v>55.44</v>
      </c>
      <c r="C5844" s="27" t="n">
        <v>59.93</v>
      </c>
      <c r="D5844" s="28" t="n">
        <f aca="false">B5844-B5843</f>
        <v>-1.53</v>
      </c>
      <c r="E5844" s="28" t="n">
        <f aca="false">C5844-C5843</f>
        <v>-1.62</v>
      </c>
      <c r="F5844" s="29" t="n">
        <f aca="false">Inputs!$B$5*B5844+Inputs!$B$6*C5844</f>
        <v>2547500</v>
      </c>
      <c r="G5844" s="29" t="n">
        <f aca="false">Inputs!$B$5*D5844</f>
        <v>-153000</v>
      </c>
      <c r="H5844" s="29" t="n">
        <f aca="false">Inputs!$B$6*E5844</f>
        <v>80999.9999999999</v>
      </c>
      <c r="I5844" s="29" t="n">
        <f aca="false">G5844+H5844</f>
        <v>-72000.0000000003</v>
      </c>
      <c r="J5844" s="29" t="n">
        <f aca="false">J5843+I5844</f>
        <v>1189000.00000001</v>
      </c>
    </row>
    <row r="5845" customFormat="false" ht="15" hidden="false" customHeight="false" outlineLevel="0" collapsed="false">
      <c r="A5845" s="26" t="n">
        <v>46008</v>
      </c>
      <c r="B5845" s="27" t="n">
        <v>56.07</v>
      </c>
      <c r="C5845" s="27" t="n">
        <v>60.61</v>
      </c>
      <c r="D5845" s="28" t="n">
        <f aca="false">B5845-B5844</f>
        <v>0.630000000000003</v>
      </c>
      <c r="E5845" s="28" t="n">
        <f aca="false">C5845-C5844</f>
        <v>0.68</v>
      </c>
      <c r="F5845" s="29" t="n">
        <f aca="false">Inputs!$B$5*B5845+Inputs!$B$6*C5845</f>
        <v>2576500</v>
      </c>
      <c r="G5845" s="29" t="n">
        <f aca="false">Inputs!$B$5*D5845</f>
        <v>63000.0000000003</v>
      </c>
      <c r="H5845" s="29" t="n">
        <f aca="false">Inputs!$B$6*E5845</f>
        <v>-34000</v>
      </c>
      <c r="I5845" s="29" t="n">
        <f aca="false">G5845+H5845</f>
        <v>29000.0000000003</v>
      </c>
      <c r="J5845" s="29" t="n">
        <f aca="false">J5844+I5845</f>
        <v>1218000.00000001</v>
      </c>
    </row>
    <row r="5846" customFormat="false" ht="15" hidden="false" customHeight="false" outlineLevel="0" collapsed="false">
      <c r="A5846" s="26" t="n">
        <v>46009</v>
      </c>
      <c r="B5846" s="27" t="n">
        <v>56.22</v>
      </c>
      <c r="C5846" s="27" t="n">
        <v>60.69</v>
      </c>
      <c r="D5846" s="28" t="n">
        <f aca="false">B5846-B5845</f>
        <v>0.149999999999999</v>
      </c>
      <c r="E5846" s="28" t="n">
        <f aca="false">C5846-C5845</f>
        <v>0.0799999999999983</v>
      </c>
      <c r="F5846" s="29" t="n">
        <f aca="false">Inputs!$B$5*B5846+Inputs!$B$6*C5846</f>
        <v>2587500</v>
      </c>
      <c r="G5846" s="29" t="n">
        <f aca="false">Inputs!$B$5*D5846</f>
        <v>14999.9999999999</v>
      </c>
      <c r="H5846" s="29" t="n">
        <f aca="false">Inputs!$B$6*E5846</f>
        <v>-3999.99999999991</v>
      </c>
      <c r="I5846" s="29" t="n">
        <f aca="false">G5846+H5846</f>
        <v>10999.9999999999</v>
      </c>
      <c r="J5846" s="29" t="n">
        <f aca="false">J5845+I5846</f>
        <v>1229000.00000001</v>
      </c>
    </row>
    <row r="5847" customFormat="false" ht="15" hidden="false" customHeight="false" outlineLevel="0" collapsed="false">
      <c r="A5847" s="26" t="n">
        <v>46010</v>
      </c>
      <c r="B5847" s="27" t="n">
        <v>56.8</v>
      </c>
      <c r="C5847" s="27" t="n">
        <v>61.35</v>
      </c>
      <c r="D5847" s="28" t="n">
        <f aca="false">B5847-B5846</f>
        <v>0.579999999999998</v>
      </c>
      <c r="E5847" s="28" t="n">
        <f aca="false">C5847-C5846</f>
        <v>0.660000000000004</v>
      </c>
      <c r="F5847" s="29" t="n">
        <f aca="false">Inputs!$B$5*B5847+Inputs!$B$6*C5847</f>
        <v>2612500</v>
      </c>
      <c r="G5847" s="29" t="n">
        <f aca="false">Inputs!$B$5*D5847</f>
        <v>57999.9999999998</v>
      </c>
      <c r="H5847" s="29" t="n">
        <f aca="false">Inputs!$B$6*E5847</f>
        <v>-33000.0000000002</v>
      </c>
      <c r="I5847" s="29" t="n">
        <f aca="false">G5847+H5847</f>
        <v>24999.9999999997</v>
      </c>
      <c r="J5847" s="29" t="n">
        <f aca="false">J5846+I5847</f>
        <v>1254000.00000001</v>
      </c>
    </row>
    <row r="5848" customFormat="false" ht="15" hidden="false" customHeight="false" outlineLevel="0" collapsed="false">
      <c r="A5848" s="26" t="n">
        <v>46013</v>
      </c>
      <c r="B5848" s="27" t="n">
        <v>58.18</v>
      </c>
      <c r="C5848" s="27" t="n">
        <v>62.22</v>
      </c>
      <c r="D5848" s="28" t="n">
        <f aca="false">B5848-B5847</f>
        <v>1.38</v>
      </c>
      <c r="E5848" s="28" t="n">
        <f aca="false">C5848-C5847</f>
        <v>0.869999999999997</v>
      </c>
      <c r="F5848" s="29" t="n">
        <f aca="false">Inputs!$B$5*B5848+Inputs!$B$6*C5848</f>
        <v>2707000</v>
      </c>
      <c r="G5848" s="29" t="n">
        <f aca="false">Inputs!$B$5*D5848</f>
        <v>138000</v>
      </c>
      <c r="H5848" s="29" t="n">
        <f aca="false">Inputs!$B$6*E5848</f>
        <v>-43499.9999999999</v>
      </c>
      <c r="I5848" s="29" t="n">
        <f aca="false">G5848+H5848</f>
        <v>94500.0000000004</v>
      </c>
      <c r="J5848" s="29" t="n">
        <f aca="false">J5847+I5848</f>
        <v>1348500.00000001</v>
      </c>
    </row>
    <row r="5849" customFormat="false" ht="15" hidden="false" customHeight="false" outlineLevel="0" collapsed="false">
      <c r="A5849" s="26" t="n">
        <v>46014</v>
      </c>
      <c r="B5849" s="27" t="n">
        <v>58.55</v>
      </c>
      <c r="C5849" s="27" t="n">
        <v>63.7</v>
      </c>
      <c r="D5849" s="28" t="n">
        <f aca="false">B5849-B5848</f>
        <v>0.369999999999997</v>
      </c>
      <c r="E5849" s="28" t="n">
        <f aca="false">C5849-C5848</f>
        <v>1.48</v>
      </c>
      <c r="F5849" s="29" t="n">
        <f aca="false">Inputs!$B$5*B5849+Inputs!$B$6*C5849</f>
        <v>2670000</v>
      </c>
      <c r="G5849" s="29" t="n">
        <f aca="false">Inputs!$B$5*D5849</f>
        <v>36999.9999999997</v>
      </c>
      <c r="H5849" s="29" t="n">
        <f aca="false">Inputs!$B$6*E5849</f>
        <v>-74000.0000000002</v>
      </c>
      <c r="I5849" s="29" t="n">
        <f aca="false">G5849+H5849</f>
        <v>-37000.0000000005</v>
      </c>
      <c r="J5849" s="29" t="n">
        <f aca="false">J5848+I5849</f>
        <v>1311500.00000001</v>
      </c>
    </row>
    <row r="5850" customFormat="false" ht="15" hidden="false" customHeight="false" outlineLevel="0" collapsed="false">
      <c r="A5850" s="26" t="n">
        <v>46015</v>
      </c>
      <c r="B5850" s="27" t="n">
        <v>58.72</v>
      </c>
      <c r="C5850" s="27" t="n">
        <v>63.7</v>
      </c>
      <c r="D5850" s="28" t="n">
        <f aca="false">B5850-B5849</f>
        <v>0.170000000000002</v>
      </c>
      <c r="E5850" s="28" t="n">
        <f aca="false">C5850-C5849</f>
        <v>0</v>
      </c>
      <c r="F5850" s="29" t="n">
        <f aca="false">Inputs!$B$5*B5850+Inputs!$B$6*C5850</f>
        <v>2687000</v>
      </c>
      <c r="G5850" s="29" t="n">
        <f aca="false">Inputs!$B$5*D5850</f>
        <v>17000.0000000002</v>
      </c>
      <c r="H5850" s="29" t="n">
        <f aca="false">Inputs!$B$6*E5850</f>
        <v>-0</v>
      </c>
      <c r="I5850" s="29" t="n">
        <f aca="false">G5850+H5850</f>
        <v>17000.0000000002</v>
      </c>
      <c r="J5850" s="29" t="n">
        <f aca="false">J5849+I5850</f>
        <v>1328500.00000001</v>
      </c>
    </row>
    <row r="5851" customFormat="false" ht="15" hidden="false" customHeight="false" outlineLevel="0" collapsed="false">
      <c r="A5851" s="26" t="n">
        <v>46020</v>
      </c>
      <c r="B5851" s="27" t="n">
        <v>57.89</v>
      </c>
      <c r="C5851" s="27" t="n">
        <v>63.1</v>
      </c>
      <c r="D5851" s="28" t="n">
        <f aca="false">B5851-B5850</f>
        <v>-0.829999999999998</v>
      </c>
      <c r="E5851" s="28" t="n">
        <f aca="false">C5851-C5850</f>
        <v>-0.600000000000001</v>
      </c>
      <c r="F5851" s="29" t="n">
        <f aca="false">Inputs!$B$5*B5851+Inputs!$B$6*C5851</f>
        <v>2634000</v>
      </c>
      <c r="G5851" s="29" t="n">
        <f aca="false">Inputs!$B$5*D5851</f>
        <v>-82999.9999999998</v>
      </c>
      <c r="H5851" s="29" t="n">
        <f aca="false">Inputs!$B$6*E5851</f>
        <v>30000.0000000001</v>
      </c>
      <c r="I5851" s="29" t="n">
        <f aca="false">G5851+H5851</f>
        <v>-52999.9999999998</v>
      </c>
      <c r="J5851" s="29" t="n">
        <f aca="false">J5850+I5851</f>
        <v>1275500.00000001</v>
      </c>
    </row>
    <row r="5852" customFormat="false" ht="15" hidden="false" customHeight="false" outlineLevel="0" collapsed="false">
      <c r="A5852" s="26" t="n">
        <v>46021</v>
      </c>
      <c r="B5852" s="27" t="n">
        <v>57.79</v>
      </c>
      <c r="C5852" s="27" t="n">
        <v>62.3</v>
      </c>
      <c r="D5852" s="28" t="n">
        <f aca="false">B5852-B5851</f>
        <v>-0.100000000000001</v>
      </c>
      <c r="E5852" s="28" t="n">
        <f aca="false">C5852-C5851</f>
        <v>-0.800000000000004</v>
      </c>
      <c r="F5852" s="29" t="n">
        <f aca="false">Inputs!$B$5*B5852+Inputs!$B$6*C5852</f>
        <v>2664000</v>
      </c>
      <c r="G5852" s="29" t="n">
        <f aca="false">Inputs!$B$5*D5852</f>
        <v>-10000.0000000001</v>
      </c>
      <c r="H5852" s="29" t="n">
        <f aca="false">Inputs!$B$6*E5852</f>
        <v>40000.0000000002</v>
      </c>
      <c r="I5852" s="29" t="n">
        <f aca="false">G5852+H5852</f>
        <v>30000.0000000001</v>
      </c>
      <c r="J5852" s="29" t="n">
        <f aca="false">J5851+I5852</f>
        <v>1305500.00000001</v>
      </c>
    </row>
    <row r="5853" customFormat="false" ht="15" hidden="false" customHeight="false" outlineLevel="0" collapsed="false">
      <c r="A5853" s="26" t="n">
        <v>46022</v>
      </c>
      <c r="B5853" s="27" t="n">
        <v>57.26</v>
      </c>
      <c r="C5853" s="27" t="n">
        <v>61.35</v>
      </c>
      <c r="D5853" s="28" t="n">
        <f aca="false">B5853-B5852</f>
        <v>-0.530000000000001</v>
      </c>
      <c r="E5853" s="28" t="n">
        <f aca="false">C5853-C5852</f>
        <v>-0.949999999999996</v>
      </c>
      <c r="F5853" s="29" t="n">
        <f aca="false">Inputs!$B$5*B5853+Inputs!$B$6*C5853</f>
        <v>2658500</v>
      </c>
      <c r="G5853" s="29" t="n">
        <f aca="false">Inputs!$B$5*D5853</f>
        <v>-53000.0000000001</v>
      </c>
      <c r="H5853" s="29" t="n">
        <f aca="false">Inputs!$B$6*E5853</f>
        <v>47499.9999999998</v>
      </c>
      <c r="I5853" s="29" t="n">
        <f aca="false">G5853+H5853</f>
        <v>-5500.00000000033</v>
      </c>
      <c r="J5853" s="29" t="n">
        <f aca="false">J5852+I5853</f>
        <v>1300000.00000001</v>
      </c>
    </row>
    <row r="5854" customFormat="false" ht="15" hidden="false" customHeight="false" outlineLevel="0" collapsed="false">
      <c r="A5854" s="26" t="n">
        <v>46024</v>
      </c>
      <c r="B5854" s="27" t="n">
        <v>57.21</v>
      </c>
      <c r="C5854" s="27" t="n">
        <v>61.98</v>
      </c>
      <c r="D5854" s="28" t="n">
        <f aca="false">B5854-B5853</f>
        <v>-0.0499999999999972</v>
      </c>
      <c r="E5854" s="28" t="n">
        <f aca="false">C5854-C5853</f>
        <v>0.629999999999996</v>
      </c>
      <c r="F5854" s="29" t="n">
        <f aca="false">Inputs!$B$5*B5854+Inputs!$B$6*C5854</f>
        <v>2622000</v>
      </c>
      <c r="G5854" s="29" t="n">
        <f aca="false">Inputs!$B$5*D5854</f>
        <v>-4999.99999999972</v>
      </c>
      <c r="H5854" s="29" t="n">
        <f aca="false">Inputs!$B$6*E5854</f>
        <v>-31499.9999999998</v>
      </c>
      <c r="I5854" s="29" t="n">
        <f aca="false">G5854+H5854</f>
        <v>-36499.9999999995</v>
      </c>
      <c r="J5854" s="29" t="n">
        <f aca="false">J5853+I5854</f>
        <v>1263500.00000001</v>
      </c>
    </row>
    <row r="5855" customFormat="false" ht="15" hidden="false" customHeight="false" outlineLevel="0" collapsed="false">
      <c r="A5855" s="26" t="n">
        <v>46027</v>
      </c>
      <c r="B5855" s="27" t="n">
        <v>58.1</v>
      </c>
      <c r="C5855" s="27" t="n">
        <v>63</v>
      </c>
      <c r="D5855" s="28" t="n">
        <f aca="false">B5855-B5854</f>
        <v>0.890000000000001</v>
      </c>
      <c r="E5855" s="28" t="n">
        <f aca="false">C5855-C5854</f>
        <v>1.02</v>
      </c>
      <c r="F5855" s="29" t="n">
        <f aca="false">Inputs!$B$5*B5855+Inputs!$B$6*C5855</f>
        <v>2660000</v>
      </c>
      <c r="G5855" s="29" t="n">
        <f aca="false">Inputs!$B$5*D5855</f>
        <v>89000.0000000001</v>
      </c>
      <c r="H5855" s="29" t="n">
        <f aca="false">Inputs!$B$6*E5855</f>
        <v>-51000.0000000002</v>
      </c>
      <c r="I5855" s="29" t="n">
        <f aca="false">G5855+H5855</f>
        <v>37999.9999999999</v>
      </c>
      <c r="J5855" s="29" t="n">
        <f aca="false">J5854+I5855</f>
        <v>1301500.00000001</v>
      </c>
    </row>
    <row r="5856" customFormat="false" ht="15" hidden="false" customHeight="false" outlineLevel="0" collapsed="false">
      <c r="A5856" s="26" t="n">
        <v>46028</v>
      </c>
      <c r="B5856" s="27" t="n">
        <v>56.97</v>
      </c>
      <c r="C5856" s="27" t="n">
        <v>62.1</v>
      </c>
      <c r="D5856" s="28" t="n">
        <f aca="false">B5856-B5855</f>
        <v>-1.13</v>
      </c>
      <c r="E5856" s="28" t="n">
        <f aca="false">C5856-C5855</f>
        <v>-0.899999999999999</v>
      </c>
      <c r="F5856" s="29" t="n">
        <f aca="false">Inputs!$B$5*B5856+Inputs!$B$6*C5856</f>
        <v>2592000</v>
      </c>
      <c r="G5856" s="29" t="n">
        <f aca="false">Inputs!$B$5*D5856</f>
        <v>-113000</v>
      </c>
      <c r="H5856" s="29" t="n">
        <f aca="false">Inputs!$B$6*E5856</f>
        <v>44999.9999999999</v>
      </c>
      <c r="I5856" s="29" t="n">
        <f aca="false">G5856+H5856</f>
        <v>-68000.0000000003</v>
      </c>
      <c r="J5856" s="29" t="n">
        <f aca="false">J5855+I5856</f>
        <v>1233500.00000001</v>
      </c>
    </row>
    <row r="5857" customFormat="false" ht="15" hidden="false" customHeight="false" outlineLevel="0" collapsed="false">
      <c r="A5857" s="26" t="n">
        <v>46029</v>
      </c>
      <c r="B5857" s="27" t="n">
        <v>56.01</v>
      </c>
      <c r="C5857" s="27" t="n">
        <v>61.08</v>
      </c>
      <c r="D5857" s="28" t="n">
        <f aca="false">B5857-B5856</f>
        <v>-0.960000000000001</v>
      </c>
      <c r="E5857" s="28" t="n">
        <f aca="false">C5857-C5856</f>
        <v>-1.02</v>
      </c>
      <c r="F5857" s="29" t="n">
        <f aca="false">Inputs!$B$5*B5857+Inputs!$B$6*C5857</f>
        <v>2547000</v>
      </c>
      <c r="G5857" s="29" t="n">
        <f aca="false">Inputs!$B$5*D5857</f>
        <v>-96000.0000000001</v>
      </c>
      <c r="H5857" s="29" t="n">
        <f aca="false">Inputs!$B$6*E5857</f>
        <v>51000.0000000002</v>
      </c>
      <c r="I5857" s="29" t="n">
        <f aca="false">G5857+H5857</f>
        <v>-44999.9999999999</v>
      </c>
      <c r="J5857" s="29" t="n">
        <f aca="false">J5856+I5857</f>
        <v>1188500.00000001</v>
      </c>
    </row>
    <row r="5858" customFormat="false" ht="15" hidden="false" customHeight="false" outlineLevel="0" collapsed="false">
      <c r="A5858" s="26" t="n">
        <v>46030</v>
      </c>
      <c r="B5858" s="27" t="n">
        <v>57.74</v>
      </c>
      <c r="C5858" s="27" t="n">
        <v>63.34</v>
      </c>
      <c r="D5858" s="28" t="n">
        <f aca="false">B5858-B5857</f>
        <v>1.73</v>
      </c>
      <c r="E5858" s="28" t="n">
        <f aca="false">C5858-C5857</f>
        <v>2.26000000000001</v>
      </c>
      <c r="F5858" s="29" t="n">
        <f aca="false">Inputs!$B$5*B5858+Inputs!$B$6*C5858</f>
        <v>2607000</v>
      </c>
      <c r="G5858" s="29" t="n">
        <f aca="false">Inputs!$B$5*D5858</f>
        <v>173000</v>
      </c>
      <c r="H5858" s="29" t="n">
        <f aca="false">Inputs!$B$6*E5858</f>
        <v>-113000</v>
      </c>
      <c r="I5858" s="29" t="n">
        <f aca="false">G5858+H5858</f>
        <v>60000.0000000001</v>
      </c>
      <c r="J5858" s="29" t="n">
        <f aca="false">J5857+I5858</f>
        <v>1248500.00000001</v>
      </c>
    </row>
    <row r="5859" customFormat="false" ht="15" hidden="false" customHeight="false" outlineLevel="0" collapsed="false">
      <c r="A5859" s="26" t="n">
        <v>46031</v>
      </c>
      <c r="B5859" s="27" t="n">
        <v>58.96</v>
      </c>
      <c r="C5859" s="27" t="n">
        <v>65.11</v>
      </c>
      <c r="D5859" s="28" t="n">
        <f aca="false">B5859-B5858</f>
        <v>1.22</v>
      </c>
      <c r="E5859" s="28" t="n">
        <f aca="false">C5859-C5858</f>
        <v>1.77</v>
      </c>
      <c r="F5859" s="29" t="n">
        <f aca="false">Inputs!$B$5*B5859+Inputs!$B$6*C5859</f>
        <v>2640500</v>
      </c>
      <c r="G5859" s="29" t="n">
        <f aca="false">Inputs!$B$5*D5859</f>
        <v>122000</v>
      </c>
      <c r="H5859" s="29" t="n">
        <f aca="false">Inputs!$B$6*E5859</f>
        <v>-88499.9999999998</v>
      </c>
      <c r="I5859" s="29" t="n">
        <f aca="false">G5859+H5859</f>
        <v>33500.0000000001</v>
      </c>
      <c r="J5859" s="29" t="n">
        <f aca="false">J5858+I5859</f>
        <v>1282000.00000001</v>
      </c>
    </row>
    <row r="5860" customFormat="false" ht="15" hidden="false" customHeight="false" outlineLevel="0" collapsed="false">
      <c r="A5860" s="26" t="n">
        <v>46034</v>
      </c>
      <c r="B5860" s="27" t="n">
        <v>59.39</v>
      </c>
      <c r="C5860" s="27" t="n">
        <v>65.4</v>
      </c>
      <c r="D5860" s="28" t="n">
        <f aca="false">B5860-B5859</f>
        <v>0.43</v>
      </c>
      <c r="E5860" s="28" t="n">
        <f aca="false">C5860-C5859</f>
        <v>0.290000000000006</v>
      </c>
      <c r="F5860" s="29" t="n">
        <f aca="false">Inputs!$B$5*B5860+Inputs!$B$6*C5860</f>
        <v>2669000</v>
      </c>
      <c r="G5860" s="29" t="n">
        <f aca="false">Inputs!$B$5*D5860</f>
        <v>43000</v>
      </c>
      <c r="H5860" s="29" t="n">
        <f aca="false">Inputs!$B$6*E5860</f>
        <v>-14500.0000000003</v>
      </c>
      <c r="I5860" s="29" t="n">
        <f aca="false">G5860+H5860</f>
        <v>28499.9999999997</v>
      </c>
      <c r="J5860" s="29" t="n">
        <f aca="false">J5859+I5860</f>
        <v>1310500.00000001</v>
      </c>
    </row>
    <row r="5861" customFormat="false" ht="15" hidden="false" customHeight="false" outlineLevel="0" collapsed="false">
      <c r="A5861" s="26" t="n">
        <v>46035</v>
      </c>
      <c r="B5861" s="27" t="n">
        <v>60.85</v>
      </c>
      <c r="C5861" s="27" t="n">
        <v>67.58</v>
      </c>
      <c r="D5861" s="28" t="n">
        <f aca="false">B5861-B5860</f>
        <v>1.46</v>
      </c>
      <c r="E5861" s="28" t="n">
        <f aca="false">C5861-C5860</f>
        <v>2.17999999999999</v>
      </c>
      <c r="F5861" s="29" t="n">
        <f aca="false">Inputs!$B$5*B5861+Inputs!$B$6*C5861</f>
        <v>2706000</v>
      </c>
      <c r="G5861" s="29" t="n">
        <f aca="false">Inputs!$B$5*D5861</f>
        <v>146000</v>
      </c>
      <c r="H5861" s="29" t="n">
        <f aca="false">Inputs!$B$6*E5861</f>
        <v>-109000</v>
      </c>
      <c r="I5861" s="29" t="n">
        <f aca="false">G5861+H5861</f>
        <v>37000.0000000005</v>
      </c>
      <c r="J5861" s="29" t="n">
        <f aca="false">J5860+I5861</f>
        <v>1347500.00000001</v>
      </c>
    </row>
    <row r="5862" customFormat="false" ht="15" hidden="false" customHeight="false" outlineLevel="0" collapsed="false">
      <c r="A5862" s="26" t="n">
        <v>46036</v>
      </c>
      <c r="B5862" s="27" t="n">
        <v>61.84</v>
      </c>
      <c r="C5862" s="27" t="n">
        <v>68.87</v>
      </c>
      <c r="D5862" s="28" t="n">
        <f aca="false">B5862-B5861</f>
        <v>0.990000000000002</v>
      </c>
      <c r="E5862" s="28" t="n">
        <f aca="false">C5862-C5861</f>
        <v>1.29000000000001</v>
      </c>
      <c r="F5862" s="29" t="n">
        <f aca="false">Inputs!$B$5*B5862+Inputs!$B$6*C5862</f>
        <v>2740500</v>
      </c>
      <c r="G5862" s="29" t="n">
        <f aca="false">Inputs!$B$5*D5862</f>
        <v>99000.0000000002</v>
      </c>
      <c r="H5862" s="29" t="n">
        <f aca="false">Inputs!$B$6*E5862</f>
        <v>-64500.0000000003</v>
      </c>
      <c r="I5862" s="29" t="n">
        <f aca="false">G5862+H5862</f>
        <v>34499.9999999999</v>
      </c>
      <c r="J5862" s="29" t="n">
        <f aca="false">J5861+I5862</f>
        <v>1382000.00000001</v>
      </c>
    </row>
    <row r="5863" customFormat="false" ht="15" hidden="false" customHeight="false" outlineLevel="0" collapsed="false">
      <c r="A5863" s="26" t="n">
        <v>46037</v>
      </c>
      <c r="B5863" s="27" t="n">
        <v>59.13</v>
      </c>
      <c r="C5863" s="27" t="n">
        <v>66.16</v>
      </c>
      <c r="D5863" s="28" t="n">
        <f aca="false">B5863-B5862</f>
        <v>-2.71</v>
      </c>
      <c r="E5863" s="28" t="n">
        <f aca="false">C5863-C5862</f>
        <v>-2.71000000000001</v>
      </c>
      <c r="F5863" s="29" t="n">
        <f aca="false">Inputs!$B$5*B5863+Inputs!$B$6*C5863</f>
        <v>2605000</v>
      </c>
      <c r="G5863" s="29" t="n">
        <f aca="false">Inputs!$B$5*D5863</f>
        <v>-271000</v>
      </c>
      <c r="H5863" s="29" t="n">
        <f aca="false">Inputs!$B$6*E5863</f>
        <v>135500</v>
      </c>
      <c r="I5863" s="29" t="n">
        <f aca="false">G5863+H5863</f>
        <v>-135500</v>
      </c>
      <c r="J5863" s="29" t="n">
        <f aca="false">J5862+I5863</f>
        <v>1246500.00000001</v>
      </c>
    </row>
    <row r="5864" customFormat="false" ht="15" hidden="false" customHeight="false" outlineLevel="0" collapsed="false">
      <c r="A5864" s="26" t="n">
        <v>46038</v>
      </c>
      <c r="B5864" s="27" t="n">
        <v>59.4</v>
      </c>
      <c r="C5864" s="27" t="n">
        <v>66.97</v>
      </c>
      <c r="D5864" s="28" t="n">
        <f aca="false">B5864-B5863</f>
        <v>0.269999999999996</v>
      </c>
      <c r="E5864" s="28" t="n">
        <f aca="false">C5864-C5863</f>
        <v>0.810000000000002</v>
      </c>
      <c r="F5864" s="29" t="n">
        <f aca="false">Inputs!$B$5*B5864+Inputs!$B$6*C5864</f>
        <v>2591500</v>
      </c>
      <c r="G5864" s="29" t="n">
        <f aca="false">Inputs!$B$5*D5864</f>
        <v>26999.9999999996</v>
      </c>
      <c r="H5864" s="29" t="n">
        <f aca="false">Inputs!$B$6*E5864</f>
        <v>-40500.0000000001</v>
      </c>
      <c r="I5864" s="29" t="n">
        <f aca="false">G5864+H5864</f>
        <v>-13500.0000000005</v>
      </c>
      <c r="J5864" s="29" t="n">
        <f aca="false">J5863+I5864</f>
        <v>1233000.00000001</v>
      </c>
    </row>
    <row r="5865" customFormat="false" ht="15" hidden="false" customHeight="false" outlineLevel="0" collapsed="false">
      <c r="A5865" s="26" t="n">
        <v>46042</v>
      </c>
      <c r="B5865" s="27" t="n">
        <v>60.3</v>
      </c>
      <c r="C5865" s="27" t="n">
        <v>67.68</v>
      </c>
      <c r="D5865" s="28" t="n">
        <f aca="false">B5865-B5864</f>
        <v>0.899999999999999</v>
      </c>
      <c r="E5865" s="28" t="n">
        <f aca="false">C5865-C5864</f>
        <v>0.710000000000008</v>
      </c>
      <c r="F5865" s="29" t="n">
        <f aca="false">Inputs!$B$5*B5865+Inputs!$B$6*C5865</f>
        <v>2646000</v>
      </c>
      <c r="G5865" s="29" t="n">
        <f aca="false">Inputs!$B$5*D5865</f>
        <v>89999.9999999999</v>
      </c>
      <c r="H5865" s="29" t="n">
        <f aca="false">Inputs!$B$6*E5865</f>
        <v>-35500.0000000004</v>
      </c>
      <c r="I5865" s="29" t="n">
        <f aca="false">G5865+H5865</f>
        <v>54499.9999999995</v>
      </c>
      <c r="J5865" s="29" t="n">
        <f aca="false">J5864+I5865</f>
        <v>1287500.00000001</v>
      </c>
    </row>
    <row r="5866" customFormat="false" ht="15" hidden="false" customHeight="false" outlineLevel="0" collapsed="false">
      <c r="A5866" s="26" t="n">
        <v>46043</v>
      </c>
      <c r="B5866" s="27" t="n">
        <v>60.38</v>
      </c>
      <c r="C5866" s="27" t="n">
        <v>66.72</v>
      </c>
      <c r="D5866" s="28" t="n">
        <f aca="false">B5866-B5865</f>
        <v>0.0800000000000054</v>
      </c>
      <c r="E5866" s="28" t="n">
        <f aca="false">C5866-C5865</f>
        <v>-0.960000000000008</v>
      </c>
      <c r="F5866" s="29" t="n">
        <f aca="false">Inputs!$B$5*B5866+Inputs!$B$6*C5866</f>
        <v>2702000</v>
      </c>
      <c r="G5866" s="29" t="n">
        <f aca="false">Inputs!$B$5*D5866</f>
        <v>8000.00000000054</v>
      </c>
      <c r="H5866" s="29" t="n">
        <f aca="false">Inputs!$B$6*E5866</f>
        <v>48000.0000000004</v>
      </c>
      <c r="I5866" s="29" t="n">
        <f aca="false">G5866+H5866</f>
        <v>56000.0000000009</v>
      </c>
      <c r="J5866" s="29" t="n">
        <f aca="false">J5865+I5866</f>
        <v>1343500.00000001</v>
      </c>
    </row>
    <row r="5867" customFormat="false" ht="15" hidden="false" customHeight="false" outlineLevel="0" collapsed="false">
      <c r="A5867" s="26" t="n">
        <v>46044</v>
      </c>
      <c r="B5867" s="27" t="n">
        <v>59.24</v>
      </c>
      <c r="C5867" s="27" t="n">
        <v>65.46</v>
      </c>
      <c r="D5867" s="28" t="n">
        <f aca="false">B5867-B5866</f>
        <v>-1.14</v>
      </c>
      <c r="E5867" s="28" t="n">
        <f aca="false">C5867-C5866</f>
        <v>-1.26000000000001</v>
      </c>
      <c r="F5867" s="29" t="n">
        <f aca="false">Inputs!$B$5*B5867+Inputs!$B$6*C5867</f>
        <v>2651000</v>
      </c>
      <c r="G5867" s="29" t="n">
        <f aca="false">Inputs!$B$5*D5867</f>
        <v>-114000</v>
      </c>
      <c r="H5867" s="29" t="n">
        <f aca="false">Inputs!$B$6*E5867</f>
        <v>63000.0000000003</v>
      </c>
      <c r="I5867" s="29" t="n">
        <f aca="false">G5867+H5867</f>
        <v>-50999.9999999998</v>
      </c>
      <c r="J5867" s="29" t="n">
        <f aca="false">J5866+I5867</f>
        <v>1292500.00000001</v>
      </c>
    </row>
    <row r="5868" customFormat="false" ht="15" hidden="false" customHeight="false" outlineLevel="0" collapsed="false">
      <c r="A5868" s="26" t="n">
        <v>46045</v>
      </c>
      <c r="B5868" s="27" t="n">
        <v>60.7</v>
      </c>
      <c r="C5868" s="27" t="n">
        <v>68.16</v>
      </c>
      <c r="D5868" s="28" t="n">
        <f aca="false">B5868-B5867</f>
        <v>1.46</v>
      </c>
      <c r="E5868" s="28" t="n">
        <f aca="false">C5868-C5867</f>
        <v>2.7</v>
      </c>
      <c r="F5868" s="29" t="n">
        <f aca="false">Inputs!$B$5*B5868+Inputs!$B$6*C5868</f>
        <v>2662000</v>
      </c>
      <c r="G5868" s="29" t="n">
        <f aca="false">Inputs!$B$5*D5868</f>
        <v>146000</v>
      </c>
      <c r="H5868" s="29" t="n">
        <f aca="false">Inputs!$B$6*E5868</f>
        <v>-135000</v>
      </c>
      <c r="I5868" s="29" t="n">
        <f aca="false">G5868+H5868</f>
        <v>10999.9999999999</v>
      </c>
      <c r="J5868" s="29" t="n">
        <f aca="false">J5867+I5868</f>
        <v>1303500.00000001</v>
      </c>
    </row>
    <row r="5869" customFormat="false" ht="15" hidden="false" customHeight="false" outlineLevel="0" collapsed="false">
      <c r="A5869" s="26" t="n">
        <v>46048</v>
      </c>
      <c r="B5869" s="27" t="n">
        <v>60.46</v>
      </c>
      <c r="C5869" s="27" t="n">
        <v>67.7</v>
      </c>
      <c r="D5869" s="28" t="n">
        <f aca="false">B5869-B5868</f>
        <v>-0.240000000000002</v>
      </c>
      <c r="E5869" s="28" t="n">
        <f aca="false">C5869-C5868</f>
        <v>-0.459999999999994</v>
      </c>
      <c r="F5869" s="29" t="n">
        <f aca="false">Inputs!$B$5*B5869+Inputs!$B$6*C5869</f>
        <v>2661000</v>
      </c>
      <c r="G5869" s="29" t="n">
        <f aca="false">Inputs!$B$5*D5869</f>
        <v>-24000.0000000002</v>
      </c>
      <c r="H5869" s="29" t="n">
        <f aca="false">Inputs!$B$6*E5869</f>
        <v>22999.9999999997</v>
      </c>
      <c r="I5869" s="29" t="n">
        <f aca="false">G5869+H5869</f>
        <v>-1000.00000000051</v>
      </c>
      <c r="J5869" s="29" t="n">
        <f aca="false">J5868+I5869</f>
        <v>1302500.00000001</v>
      </c>
    </row>
    <row r="5870" customFormat="false" ht="15" hidden="false" customHeight="false" outlineLevel="0" collapsed="false">
      <c r="A5870" s="26" t="n">
        <v>46049</v>
      </c>
      <c r="B5870" s="27" t="n">
        <v>62.04</v>
      </c>
      <c r="C5870" s="27" t="n">
        <v>70.28</v>
      </c>
      <c r="D5870" s="28" t="n">
        <f aca="false">B5870-B5869</f>
        <v>1.58</v>
      </c>
      <c r="E5870" s="28" t="n">
        <f aca="false">C5870-C5869</f>
        <v>2.58</v>
      </c>
      <c r="F5870" s="29" t="n">
        <f aca="false">Inputs!$B$5*B5870+Inputs!$B$6*C5870</f>
        <v>2690000</v>
      </c>
      <c r="G5870" s="29" t="n">
        <f aca="false">Inputs!$B$5*D5870</f>
        <v>158000</v>
      </c>
      <c r="H5870" s="29" t="n">
        <f aca="false">Inputs!$B$6*E5870</f>
        <v>-129000</v>
      </c>
      <c r="I5870" s="29" t="n">
        <f aca="false">G5870+H5870</f>
        <v>28999.9999999999</v>
      </c>
      <c r="J5870" s="29" t="n">
        <f aca="false">J5869+I5870</f>
        <v>1331500.00000001</v>
      </c>
    </row>
    <row r="5871" customFormat="false" ht="15" hidden="false" customHeight="false" outlineLevel="0" collapsed="false">
      <c r="A5871" s="26" t="n">
        <v>46050</v>
      </c>
      <c r="B5871" s="27" t="n">
        <v>62.75</v>
      </c>
      <c r="C5871" s="27" t="n">
        <v>70.9</v>
      </c>
      <c r="D5871" s="28" t="n">
        <f aca="false">B5871-B5870</f>
        <v>0.710000000000001</v>
      </c>
      <c r="E5871" s="28" t="n">
        <f aca="false">C5871-C5870</f>
        <v>0.620000000000005</v>
      </c>
      <c r="F5871" s="29" t="n">
        <f aca="false">Inputs!$B$5*B5871+Inputs!$B$6*C5871</f>
        <v>2730000</v>
      </c>
      <c r="G5871" s="29" t="n">
        <f aca="false">Inputs!$B$5*D5871</f>
        <v>71000.0000000001</v>
      </c>
      <c r="H5871" s="29" t="n">
        <f aca="false">Inputs!$B$6*E5871</f>
        <v>-31000.0000000002</v>
      </c>
      <c r="I5871" s="29" t="n">
        <f aca="false">G5871+H5871</f>
        <v>39999.9999999999</v>
      </c>
      <c r="J5871" s="29" t="n">
        <f aca="false">J5870+I5871</f>
        <v>1371500.00000001</v>
      </c>
    </row>
    <row r="5872" customFormat="false" ht="15" hidden="false" customHeight="false" outlineLevel="0" collapsed="false">
      <c r="A5872" s="26" t="n">
        <v>46051</v>
      </c>
      <c r="B5872" s="27" t="n">
        <v>64.77</v>
      </c>
      <c r="C5872" s="27" t="n">
        <v>71</v>
      </c>
      <c r="D5872" s="28" t="n">
        <f aca="false">B5872-B5871</f>
        <v>2.02</v>
      </c>
      <c r="E5872" s="28" t="n">
        <f aca="false">C5872-C5871</f>
        <v>0.0999999999999943</v>
      </c>
      <c r="F5872" s="29" t="n">
        <f aca="false">Inputs!$B$5*B5872+Inputs!$B$6*C5872</f>
        <v>2927000</v>
      </c>
      <c r="G5872" s="29" t="n">
        <f aca="false">Inputs!$B$5*D5872</f>
        <v>202000</v>
      </c>
      <c r="H5872" s="29" t="n">
        <f aca="false">Inputs!$B$6*E5872</f>
        <v>-4999.99999999972</v>
      </c>
      <c r="I5872" s="29" t="n">
        <f aca="false">G5872+H5872</f>
        <v>197000</v>
      </c>
      <c r="J5872" s="29" t="n">
        <f aca="false">J5871+I5872</f>
        <v>1568500.00000001</v>
      </c>
    </row>
    <row r="5873" customFormat="false" ht="15" hidden="false" customHeight="false" outlineLevel="0" collapsed="false">
      <c r="A5873" s="26" t="n">
        <v>46052</v>
      </c>
      <c r="B5873" s="27" t="n">
        <v>64.5</v>
      </c>
      <c r="C5873" s="27" t="n">
        <v>72.25</v>
      </c>
      <c r="D5873" s="28" t="n">
        <f aca="false">B5873-B5872</f>
        <v>-0.269999999999996</v>
      </c>
      <c r="E5873" s="28" t="n">
        <f aca="false">C5873-C5872</f>
        <v>1.25</v>
      </c>
      <c r="F5873" s="29" t="n">
        <f aca="false">Inputs!$B$5*B5873+Inputs!$B$6*C5873</f>
        <v>2837500</v>
      </c>
      <c r="G5873" s="29" t="n">
        <f aca="false">Inputs!$B$5*D5873</f>
        <v>-26999.9999999996</v>
      </c>
      <c r="H5873" s="29" t="n">
        <f aca="false">Inputs!$B$6*E5873</f>
        <v>-62500</v>
      </c>
      <c r="I5873" s="29" t="n">
        <f aca="false">G5873+H5873</f>
        <v>-89499.9999999996</v>
      </c>
      <c r="J5873" s="29" t="n">
        <f aca="false">J5872+I5873</f>
        <v>1479000.00000001</v>
      </c>
    </row>
    <row r="5874" customFormat="false" ht="15" hidden="false" customHeight="false" outlineLevel="0" collapsed="false">
      <c r="A5874" s="26" t="n">
        <v>46055</v>
      </c>
      <c r="B5874" s="27" t="n">
        <v>61.6</v>
      </c>
      <c r="C5874" s="27" t="n">
        <v>67.72</v>
      </c>
      <c r="D5874" s="28" t="n">
        <f aca="false">B5874-B5873</f>
        <v>-2.9</v>
      </c>
      <c r="E5874" s="28" t="n">
        <f aca="false">C5874-C5873</f>
        <v>-4.53</v>
      </c>
      <c r="F5874" s="29" t="n">
        <f aca="false">Inputs!$B$5*B5874+Inputs!$B$6*C5874</f>
        <v>2774000</v>
      </c>
      <c r="G5874" s="29" t="n">
        <f aca="false">Inputs!$B$5*D5874</f>
        <v>-290000</v>
      </c>
      <c r="H5874" s="29" t="n">
        <f aca="false">Inputs!$B$6*E5874</f>
        <v>226500</v>
      </c>
      <c r="I5874" s="29" t="n">
        <f aca="false">G5874+H5874</f>
        <v>-63499.9999999998</v>
      </c>
      <c r="J5874" s="29" t="n">
        <f aca="false">J5873+I5874</f>
        <v>1415500.00000001</v>
      </c>
    </row>
    <row r="5875" customFormat="false" ht="15" hidden="false" customHeight="false" outlineLevel="0" collapsed="false">
      <c r="A5875" s="26" t="n">
        <v>46056</v>
      </c>
      <c r="B5875" s="27" t="n">
        <v>62.62</v>
      </c>
      <c r="C5875" s="27" t="n">
        <v>70.01</v>
      </c>
      <c r="D5875" s="28" t="n">
        <f aca="false">B5875-B5874</f>
        <v>1.02</v>
      </c>
      <c r="E5875" s="28" t="n">
        <f aca="false">C5875-C5874</f>
        <v>2.29000000000001</v>
      </c>
      <c r="F5875" s="29" t="n">
        <f aca="false">Inputs!$B$5*B5875+Inputs!$B$6*C5875</f>
        <v>2761500</v>
      </c>
      <c r="G5875" s="29" t="n">
        <f aca="false">Inputs!$B$5*D5875</f>
        <v>102000</v>
      </c>
      <c r="H5875" s="29" t="n">
        <f aca="false">Inputs!$B$6*E5875</f>
        <v>-114500</v>
      </c>
      <c r="I5875" s="29" t="n">
        <f aca="false">G5875+H5875</f>
        <v>-12500.0000000007</v>
      </c>
      <c r="J5875" s="29" t="n">
        <f aca="false">J5874+I5875</f>
        <v>1403000.00000001</v>
      </c>
    </row>
    <row r="5876" customFormat="false" ht="15" hidden="false" customHeight="false" outlineLevel="0" collapsed="false">
      <c r="A5876" s="26" t="n">
        <v>46057</v>
      </c>
      <c r="B5876" s="27" t="n">
        <v>64.56</v>
      </c>
      <c r="C5876" s="27" t="n">
        <v>71.15</v>
      </c>
      <c r="D5876" s="28" t="n">
        <f aca="false">B5876-B5875</f>
        <v>1.94</v>
      </c>
      <c r="E5876" s="28" t="n">
        <f aca="false">C5876-C5875</f>
        <v>1.14</v>
      </c>
      <c r="F5876" s="29" t="n">
        <f aca="false">Inputs!$B$5*B5876+Inputs!$B$6*C5876</f>
        <v>2898500</v>
      </c>
      <c r="G5876" s="29" t="n">
        <f aca="false">Inputs!$B$5*D5876</f>
        <v>194000.000000001</v>
      </c>
      <c r="H5876" s="29" t="n">
        <f aca="false">Inputs!$B$6*E5876</f>
        <v>-57000</v>
      </c>
      <c r="I5876" s="29" t="n">
        <f aca="false">G5876+H5876</f>
        <v>137000</v>
      </c>
      <c r="J5876" s="29" t="n">
        <f aca="false">J5875+I5876</f>
        <v>1540000.00000001</v>
      </c>
    </row>
    <row r="5877" customFormat="false" ht="15" hidden="false" customHeight="false" outlineLevel="0" collapsed="false">
      <c r="A5877" s="26" t="n">
        <v>46058</v>
      </c>
      <c r="B5877" s="27" t="n">
        <v>62.9</v>
      </c>
      <c r="C5877" s="27" t="n">
        <v>69.87</v>
      </c>
      <c r="D5877" s="28" t="n">
        <f aca="false">B5877-B5876</f>
        <v>-1.66</v>
      </c>
      <c r="E5877" s="28" t="n">
        <f aca="false">C5877-C5876</f>
        <v>-1.28</v>
      </c>
      <c r="F5877" s="29" t="n">
        <f aca="false">Inputs!$B$5*B5877+Inputs!$B$6*C5877</f>
        <v>2796500</v>
      </c>
      <c r="G5877" s="29" t="n">
        <f aca="false">Inputs!$B$5*D5877</f>
        <v>-166000</v>
      </c>
      <c r="H5877" s="29" t="n">
        <f aca="false">Inputs!$B$6*E5877</f>
        <v>64000.0000000001</v>
      </c>
      <c r="I5877" s="29" t="n">
        <f aca="false">G5877+H5877</f>
        <v>-102000</v>
      </c>
      <c r="J5877" s="29" t="n">
        <f aca="false">J5876+I5877</f>
        <v>1438000.00000001</v>
      </c>
    </row>
    <row r="5878" customFormat="false" ht="15" hidden="false" customHeight="false" outlineLevel="0" collapsed="false">
      <c r="A5878" s="26" t="n">
        <v>46059</v>
      </c>
      <c r="B5878" s="27" t="n">
        <v>63.77</v>
      </c>
      <c r="C5878" s="27" t="n">
        <v>70.45</v>
      </c>
      <c r="D5878" s="28" t="n">
        <f aca="false">B5878-B5877</f>
        <v>0.870000000000005</v>
      </c>
      <c r="E5878" s="28" t="n">
        <f aca="false">C5878-C5877</f>
        <v>0.579999999999998</v>
      </c>
      <c r="F5878" s="29" t="n">
        <f aca="false">Inputs!$B$5*B5878+Inputs!$B$6*C5878</f>
        <v>2854500</v>
      </c>
      <c r="G5878" s="29" t="n">
        <f aca="false">Inputs!$B$5*D5878</f>
        <v>87000.0000000005</v>
      </c>
      <c r="H5878" s="29" t="n">
        <f aca="false">Inputs!$B$6*E5878</f>
        <v>-28999.9999999999</v>
      </c>
      <c r="I5878" s="29" t="n">
        <f aca="false">G5878+H5878</f>
        <v>58000.0000000005</v>
      </c>
      <c r="J5878" s="29" t="n">
        <f aca="false">J5877+I5878</f>
        <v>1496000.00000001</v>
      </c>
    </row>
    <row r="5879" customFormat="false" ht="15" hidden="false" customHeight="false" outlineLevel="0" collapsed="false">
      <c r="A5879" s="26" t="n">
        <v>46062</v>
      </c>
      <c r="B5879" s="27" t="n">
        <v>64.53</v>
      </c>
      <c r="C5879" s="27" t="n">
        <v>71.19</v>
      </c>
      <c r="D5879" s="28" t="n">
        <f aca="false">B5879-B5878</f>
        <v>0.759999999999998</v>
      </c>
      <c r="E5879" s="28" t="n">
        <f aca="false">C5879-C5878</f>
        <v>0.739999999999995</v>
      </c>
      <c r="F5879" s="29" t="n">
        <f aca="false">Inputs!$B$5*B5879+Inputs!$B$6*C5879</f>
        <v>2893500</v>
      </c>
      <c r="G5879" s="29" t="n">
        <f aca="false">Inputs!$B$5*D5879</f>
        <v>75999.9999999998</v>
      </c>
      <c r="H5879" s="29" t="n">
        <f aca="false">Inputs!$B$6*E5879</f>
        <v>-36999.9999999997</v>
      </c>
      <c r="I5879" s="29" t="n">
        <f aca="false">G5879+H5879</f>
        <v>39000.0000000001</v>
      </c>
      <c r="J5879" s="29" t="n">
        <f aca="false">J5878+I5879</f>
        <v>1535000.00000001</v>
      </c>
    </row>
    <row r="5880" customFormat="false" ht="15" hidden="false" customHeight="false" outlineLevel="0" collapsed="false">
      <c r="A5880" s="26" t="n">
        <v>46063</v>
      </c>
      <c r="B5880" s="27" t="n">
        <v>64.2</v>
      </c>
      <c r="C5880" s="27" t="n">
        <v>71.01</v>
      </c>
      <c r="D5880" s="28" t="n">
        <f aca="false">B5880-B5879</f>
        <v>-0.329999999999998</v>
      </c>
      <c r="E5880" s="28" t="n">
        <f aca="false">C5880-C5879</f>
        <v>-0.179999999999993</v>
      </c>
      <c r="F5880" s="29" t="n">
        <f aca="false">Inputs!$B$5*B5880+Inputs!$B$6*C5880</f>
        <v>2869500</v>
      </c>
      <c r="G5880" s="29" t="n">
        <f aca="false">Inputs!$B$5*D5880</f>
        <v>-32999.9999999998</v>
      </c>
      <c r="H5880" s="29" t="n">
        <f aca="false">Inputs!$B$6*E5880</f>
        <v>8999.99999999963</v>
      </c>
      <c r="I5880" s="29" t="n">
        <f aca="false">G5880+H5880</f>
        <v>-24000.0000000002</v>
      </c>
      <c r="J5880" s="29" t="n">
        <f aca="false">J5879+I5880</f>
        <v>1511000.00000001</v>
      </c>
    </row>
    <row r="5881" customFormat="false" ht="15" hidden="false" customHeight="false" outlineLevel="0" collapsed="false">
      <c r="A5881" s="26" t="n">
        <v>46064</v>
      </c>
      <c r="B5881" s="27" t="n">
        <v>64.8</v>
      </c>
      <c r="C5881" s="27" t="n">
        <v>71.52</v>
      </c>
      <c r="D5881" s="28" t="n">
        <f aca="false">B5881-B5880</f>
        <v>0.599999999999994</v>
      </c>
      <c r="E5881" s="28" t="n">
        <f aca="false">C5881-C5880</f>
        <v>0.509999999999991</v>
      </c>
      <c r="F5881" s="29" t="n">
        <f aca="false">Inputs!$B$5*B5881+Inputs!$B$6*C5881</f>
        <v>2904000</v>
      </c>
      <c r="G5881" s="29" t="n">
        <f aca="false">Inputs!$B$5*D5881</f>
        <v>59999.9999999994</v>
      </c>
      <c r="H5881" s="29" t="n">
        <f aca="false">Inputs!$B$6*E5881</f>
        <v>-25499.9999999995</v>
      </c>
      <c r="I5881" s="29" t="n">
        <f aca="false">G5881+H5881</f>
        <v>34499.9999999999</v>
      </c>
      <c r="J5881" s="29" t="n">
        <f aca="false">J5880+I5881</f>
        <v>1545500.00000001</v>
      </c>
    </row>
    <row r="5882" customFormat="false" ht="15" hidden="false" customHeight="false" outlineLevel="0" collapsed="false">
      <c r="A5882" s="26" t="n">
        <v>46065</v>
      </c>
      <c r="B5882" s="27" t="n">
        <v>63.08</v>
      </c>
      <c r="C5882" s="27" t="n">
        <v>69.8</v>
      </c>
      <c r="D5882" s="28" t="n">
        <f aca="false">B5882-B5881</f>
        <v>-1.72</v>
      </c>
      <c r="E5882" s="28" t="n">
        <f aca="false">C5882-C5881</f>
        <v>-1.72</v>
      </c>
      <c r="F5882" s="29" t="n">
        <f aca="false">Inputs!$B$5*B5882+Inputs!$B$6*C5882</f>
        <v>2818000</v>
      </c>
      <c r="G5882" s="29" t="n">
        <f aca="false">Inputs!$B$5*D5882</f>
        <v>-172000</v>
      </c>
      <c r="H5882" s="29" t="n">
        <f aca="false">Inputs!$B$6*E5882</f>
        <v>85999.9999999999</v>
      </c>
      <c r="I5882" s="29" t="n">
        <f aca="false">G5882+H5882</f>
        <v>-85999.9999999999</v>
      </c>
      <c r="J5882" s="29" t="n">
        <f aca="false">J5881+I5882</f>
        <v>1459500.00000001</v>
      </c>
    </row>
    <row r="5883" customFormat="false" ht="15" hidden="false" customHeight="false" outlineLevel="0" collapsed="false">
      <c r="A5883" s="26" t="n">
        <v>46066</v>
      </c>
      <c r="B5883" s="27" t="n">
        <v>63.05</v>
      </c>
      <c r="C5883" s="27" t="n">
        <v>69.96</v>
      </c>
      <c r="D5883" s="28" t="n">
        <f aca="false">B5883-B5882</f>
        <v>-0.0300000000000011</v>
      </c>
      <c r="E5883" s="28" t="n">
        <f aca="false">C5883-C5882</f>
        <v>0.159999999999997</v>
      </c>
      <c r="F5883" s="29" t="n">
        <f aca="false">Inputs!$B$5*B5883+Inputs!$B$6*C5883</f>
        <v>2807000</v>
      </c>
      <c r="G5883" s="29" t="n">
        <f aca="false">Inputs!$B$5*D5883</f>
        <v>-3000.00000000011</v>
      </c>
      <c r="H5883" s="29" t="n">
        <f aca="false">Inputs!$B$6*E5883</f>
        <v>-7999.99999999983</v>
      </c>
      <c r="I5883" s="29" t="n">
        <f aca="false">G5883+H5883</f>
        <v>-10999.9999999999</v>
      </c>
      <c r="J5883" s="29" t="n">
        <f aca="false">J5882+I5883</f>
        <v>1448500.00000001</v>
      </c>
    </row>
    <row r="5884" customFormat="false" ht="15" hidden="false" customHeight="false" outlineLevel="0" collapsed="false">
      <c r="A5884" s="26" t="n">
        <v>46070</v>
      </c>
      <c r="B5884" s="27" t="n">
        <v>62.53</v>
      </c>
      <c r="C5884" s="27" t="n">
        <v>69.77</v>
      </c>
      <c r="D5884" s="28" t="n">
        <f aca="false">B5884-B5883</f>
        <v>-0.519999999999996</v>
      </c>
      <c r="E5884" s="28" t="n">
        <f aca="false">C5884-C5883</f>
        <v>-0.189999999999998</v>
      </c>
      <c r="F5884" s="29" t="n">
        <f aca="false">Inputs!$B$5*B5884+Inputs!$B$6*C5884</f>
        <v>2764500</v>
      </c>
      <c r="G5884" s="29" t="n">
        <f aca="false">Inputs!$B$5*D5884</f>
        <v>-51999.9999999996</v>
      </c>
      <c r="H5884" s="29" t="n">
        <f aca="false">Inputs!$B$6*E5884</f>
        <v>9499.99999999989</v>
      </c>
      <c r="I5884" s="29" t="n">
        <f aca="false">G5884+H5884</f>
        <v>-42499.9999999997</v>
      </c>
      <c r="J5884" s="29" t="n">
        <f aca="false">J5883+I5884</f>
        <v>1406000.00000001</v>
      </c>
    </row>
    <row r="5885" customFormat="false" ht="15" hidden="false" customHeight="false" outlineLevel="0" collapsed="false">
      <c r="A5885" s="26" t="n">
        <v>46071</v>
      </c>
      <c r="B5885" s="27" t="n">
        <v>65.33</v>
      </c>
      <c r="C5885" s="27" t="n">
        <v>71.78</v>
      </c>
      <c r="D5885" s="28" t="n">
        <f aca="false">B5885-B5884</f>
        <v>2.8</v>
      </c>
      <c r="E5885" s="28" t="n">
        <f aca="false">C5885-C5884</f>
        <v>2.01000000000001</v>
      </c>
      <c r="F5885" s="29" t="n">
        <f aca="false">Inputs!$B$5*B5885+Inputs!$B$6*C5885</f>
        <v>2944000</v>
      </c>
      <c r="G5885" s="29" t="n">
        <f aca="false">Inputs!$B$5*D5885</f>
        <v>280000</v>
      </c>
      <c r="H5885" s="29" t="n">
        <f aca="false">Inputs!$B$6*E5885</f>
        <v>-100500</v>
      </c>
      <c r="I5885" s="29" t="n">
        <f aca="false">G5885+H5885</f>
        <v>179499.999999999</v>
      </c>
      <c r="J5885" s="29" t="n">
        <f aca="false">J5884+I5885</f>
        <v>1585500.00000001</v>
      </c>
    </row>
    <row r="5886" customFormat="false" ht="15" hidden="false" customHeight="false" outlineLevel="0" collapsed="false">
      <c r="A5886" s="26" t="n">
        <v>46072</v>
      </c>
      <c r="B5886" s="27" t="n">
        <v>66.66</v>
      </c>
      <c r="C5886" s="27" t="n">
        <v>73.17</v>
      </c>
      <c r="D5886" s="28" t="n">
        <f aca="false">B5886-B5885</f>
        <v>1.33</v>
      </c>
      <c r="E5886" s="28" t="n">
        <f aca="false">C5886-C5885</f>
        <v>1.39</v>
      </c>
      <c r="F5886" s="29" t="n">
        <f aca="false">Inputs!$B$5*B5886+Inputs!$B$6*C5886</f>
        <v>3007500</v>
      </c>
      <c r="G5886" s="29" t="n">
        <f aca="false">Inputs!$B$5*D5886</f>
        <v>133000</v>
      </c>
      <c r="H5886" s="29" t="n">
        <f aca="false">Inputs!$B$6*E5886</f>
        <v>-69500</v>
      </c>
      <c r="I5886" s="29" t="n">
        <f aca="false">G5886+H5886</f>
        <v>63499.9999999998</v>
      </c>
      <c r="J5886" s="29" t="n">
        <f aca="false">J5885+I5886</f>
        <v>1649000.00000001</v>
      </c>
    </row>
    <row r="5887" customFormat="false" ht="15" hidden="false" customHeight="false" outlineLevel="0" collapsed="false">
      <c r="A5887" s="26" t="n">
        <v>46073</v>
      </c>
      <c r="B5887" s="27" t="n">
        <v>66.69</v>
      </c>
      <c r="C5887" s="27" t="n">
        <v>72.75</v>
      </c>
      <c r="D5887" s="28" t="n">
        <f aca="false">B5887-B5886</f>
        <v>0.0300000000000011</v>
      </c>
      <c r="E5887" s="28" t="n">
        <f aca="false">C5887-C5886</f>
        <v>-0.420000000000002</v>
      </c>
      <c r="F5887" s="29" t="n">
        <f aca="false">Inputs!$B$5*B5887+Inputs!$B$6*C5887</f>
        <v>3031500</v>
      </c>
      <c r="G5887" s="29" t="n">
        <f aca="false">Inputs!$B$5*D5887</f>
        <v>3000.00000000011</v>
      </c>
      <c r="H5887" s="29" t="n">
        <f aca="false">Inputs!$B$6*E5887</f>
        <v>21000.0000000001</v>
      </c>
      <c r="I5887" s="29" t="n">
        <f aca="false">G5887+H5887</f>
        <v>24000.0000000002</v>
      </c>
      <c r="J5887" s="29" t="n">
        <f aca="false">J5886+I5887</f>
        <v>1673000.00000001</v>
      </c>
    </row>
    <row r="5888" customFormat="false" ht="15" hidden="false" customHeight="false" outlineLevel="0" collapsed="false">
      <c r="A5888" s="26" t="n">
        <v>46076</v>
      </c>
      <c r="B5888" s="27" t="n">
        <v>66.36</v>
      </c>
      <c r="C5888" s="27" t="n">
        <v>71.9</v>
      </c>
      <c r="D5888" s="28" t="n">
        <f aca="false">B5888-B5887</f>
        <v>-0.329999999999998</v>
      </c>
      <c r="E5888" s="28" t="n">
        <f aca="false">C5888-C5887</f>
        <v>-0.849999999999994</v>
      </c>
      <c r="F5888" s="29" t="n">
        <f aca="false">Inputs!$B$5*B5888+Inputs!$B$6*C5888</f>
        <v>3041000</v>
      </c>
      <c r="G5888" s="29" t="n">
        <f aca="false">Inputs!$B$5*D5888</f>
        <v>-32999.9999999998</v>
      </c>
      <c r="H5888" s="29" t="n">
        <f aca="false">Inputs!$B$6*E5888</f>
        <v>42499.9999999997</v>
      </c>
      <c r="I5888" s="29" t="n">
        <f aca="false">G5888+H5888</f>
        <v>9499.99999999988</v>
      </c>
      <c r="J5888" s="29" t="n">
        <f aca="false">J5887+I5888</f>
        <v>1682500.00000001</v>
      </c>
    </row>
    <row r="5889" customFormat="false" ht="15" hidden="false" customHeight="false" outlineLevel="0" collapsed="false">
      <c r="A5889" s="26" t="n">
        <v>46077</v>
      </c>
      <c r="B5889" s="27" t="n">
        <v>65.62</v>
      </c>
      <c r="C5889" s="27" t="n">
        <v>71.21</v>
      </c>
      <c r="D5889" s="28" t="n">
        <f aca="false">B5889-B5888</f>
        <v>-0.739999999999995</v>
      </c>
      <c r="E5889" s="28" t="n">
        <f aca="false">C5889-C5888</f>
        <v>-0.690000000000012</v>
      </c>
      <c r="F5889" s="29" t="n">
        <f aca="false">Inputs!$B$5*B5889+Inputs!$B$6*C5889</f>
        <v>3001500</v>
      </c>
      <c r="G5889" s="29" t="n">
        <f aca="false">Inputs!$B$5*D5889</f>
        <v>-73999.9999999995</v>
      </c>
      <c r="H5889" s="29" t="n">
        <f aca="false">Inputs!$B$6*E5889</f>
        <v>34500.0000000006</v>
      </c>
      <c r="I5889" s="29" t="n">
        <f aca="false">G5889+H5889</f>
        <v>-39499.9999999989</v>
      </c>
      <c r="J5889" s="29" t="n">
        <f aca="false">J5888+I5889</f>
        <v>1643000.00000001</v>
      </c>
    </row>
    <row r="5890" customFormat="false" ht="15" hidden="false" customHeight="false" outlineLevel="0" collapsed="false">
      <c r="A5890" s="26" t="n">
        <v>46078</v>
      </c>
      <c r="B5890" s="27" t="n">
        <v>65.3</v>
      </c>
      <c r="C5890" s="27" t="n">
        <v>70.69</v>
      </c>
      <c r="D5890" s="28" t="n">
        <f aca="false">B5890-B5889</f>
        <v>-0.320000000000007</v>
      </c>
      <c r="E5890" s="28" t="n">
        <f aca="false">C5890-C5889</f>
        <v>-0.519999999999996</v>
      </c>
      <c r="F5890" s="29" t="n">
        <f aca="false">Inputs!$B$5*B5890+Inputs!$B$6*C5890</f>
        <v>2995500</v>
      </c>
      <c r="G5890" s="29" t="n">
        <f aca="false">Inputs!$B$5*D5890</f>
        <v>-32000.0000000007</v>
      </c>
      <c r="H5890" s="29" t="n">
        <f aca="false">Inputs!$B$6*E5890</f>
        <v>25999.9999999998</v>
      </c>
      <c r="I5890" s="29" t="n">
        <f aca="false">G5890+H5890</f>
        <v>-6000.00000000094</v>
      </c>
      <c r="J5890" s="29" t="n">
        <f aca="false">J5889+I5890</f>
        <v>1637000.00000001</v>
      </c>
    </row>
    <row r="5891" customFormat="false" ht="15" hidden="false" customHeight="false" outlineLevel="0" collapsed="false">
      <c r="A5891" s="26" t="n">
        <v>46079</v>
      </c>
      <c r="B5891" s="27" t="n">
        <v>65.1</v>
      </c>
      <c r="C5891" s="27" t="n">
        <v>71.66</v>
      </c>
      <c r="D5891" s="28" t="n">
        <f aca="false">B5891-B5890</f>
        <v>-0.200000000000003</v>
      </c>
      <c r="E5891" s="28" t="n">
        <f aca="false">C5891-C5890</f>
        <v>0.969999999999999</v>
      </c>
      <c r="F5891" s="29" t="n">
        <f aca="false">Inputs!$B$5*B5891+Inputs!$B$6*C5891</f>
        <v>2927000</v>
      </c>
      <c r="G5891" s="29" t="n">
        <f aca="false">Inputs!$B$5*D5891</f>
        <v>-20000.0000000003</v>
      </c>
      <c r="H5891" s="29" t="n">
        <f aca="false">Inputs!$B$6*E5891</f>
        <v>-48499.9999999999</v>
      </c>
      <c r="I5891" s="29" t="n">
        <f aca="false">G5891+H5891</f>
        <v>-68500.0000000002</v>
      </c>
      <c r="J5891" s="29" t="n">
        <f aca="false">J5890+I5891</f>
        <v>1568500.00000001</v>
      </c>
    </row>
    <row r="5892" customFormat="false" ht="15" hidden="false" customHeight="false" outlineLevel="0" collapsed="false">
      <c r="A5892" s="26" t="n">
        <v>46080</v>
      </c>
      <c r="B5892" s="27" t="n">
        <v>66.96</v>
      </c>
      <c r="C5892" s="27" t="n">
        <v>71.32</v>
      </c>
      <c r="D5892" s="28" t="n">
        <f aca="false">B5892-B5891</f>
        <v>1.86</v>
      </c>
      <c r="E5892" s="28" t="n">
        <f aca="false">C5892-C5891</f>
        <v>-0.340000000000003</v>
      </c>
      <c r="F5892" s="29" t="n">
        <f aca="false">Inputs!$B$5*B5892+Inputs!$B$6*C5892</f>
        <v>3130000</v>
      </c>
      <c r="G5892" s="29" t="n">
        <f aca="false">Inputs!$B$5*D5892</f>
        <v>186000</v>
      </c>
      <c r="H5892" s="29" t="n">
        <f aca="false">Inputs!$B$6*E5892</f>
        <v>17000.0000000002</v>
      </c>
      <c r="I5892" s="29" t="n">
        <f aca="false">G5892+H5892</f>
        <v>203000</v>
      </c>
      <c r="J5892" s="29" t="n">
        <f aca="false">J5891+I5892</f>
        <v>1771500.00000001</v>
      </c>
    </row>
    <row r="5893" customFormat="false" ht="15" hidden="false" customHeight="false" outlineLevel="0" collapsed="false">
      <c r="A5893" s="26" t="n">
        <v>46083</v>
      </c>
      <c r="B5893" s="27" t="n">
        <v>71.13</v>
      </c>
      <c r="C5893" s="27" t="n">
        <v>77.24</v>
      </c>
      <c r="D5893" s="28" t="n">
        <f aca="false">B5893-B5892</f>
        <v>4.17</v>
      </c>
      <c r="E5893" s="28" t="n">
        <f aca="false">C5893-C5892</f>
        <v>5.92</v>
      </c>
      <c r="F5893" s="29" t="n">
        <f aca="false">Inputs!$B$5*B5893+Inputs!$B$6*C5893</f>
        <v>3251000</v>
      </c>
      <c r="G5893" s="29" t="n">
        <f aca="false">Inputs!$B$5*D5893</f>
        <v>417000</v>
      </c>
      <c r="H5893" s="29" t="n">
        <f aca="false">Inputs!$B$6*E5893</f>
        <v>-296000</v>
      </c>
      <c r="I5893" s="29" t="n">
        <f aca="false">G5893+H5893</f>
        <v>121000</v>
      </c>
      <c r="J5893" s="29" t="n">
        <f aca="false">J5892+I5893</f>
        <v>1892500.00000001</v>
      </c>
    </row>
    <row r="5894" customFormat="false" ht="15" hidden="false" customHeight="false" outlineLevel="0" collapsed="false">
      <c r="A5894" s="26" t="n">
        <v>46084</v>
      </c>
      <c r="B5894" s="27" t="n">
        <v>74.48</v>
      </c>
      <c r="C5894" s="27" t="n">
        <v>83.28</v>
      </c>
      <c r="D5894" s="28" t="n">
        <f aca="false">B5894-B5893</f>
        <v>3.35000000000001</v>
      </c>
      <c r="E5894" s="28" t="n">
        <f aca="false">C5894-C5893</f>
        <v>6.04000000000001</v>
      </c>
      <c r="F5894" s="29" t="n">
        <f aca="false">Inputs!$B$5*B5894+Inputs!$B$6*C5894</f>
        <v>3284000</v>
      </c>
      <c r="G5894" s="29" t="n">
        <f aca="false">Inputs!$B$5*D5894</f>
        <v>335000.000000001</v>
      </c>
      <c r="H5894" s="29" t="n">
        <f aca="false">Inputs!$B$6*E5894</f>
        <v>-302000</v>
      </c>
      <c r="I5894" s="29" t="n">
        <f aca="false">G5894+H5894</f>
        <v>33000.0000000006</v>
      </c>
      <c r="J5894" s="29" t="n">
        <f aca="false">J5893+I5894</f>
        <v>1925500.00000001</v>
      </c>
    </row>
    <row r="5895" customFormat="false" ht="15" hidden="false" customHeight="false" outlineLevel="0" collapsed="false">
      <c r="A5895" s="26" t="n">
        <v>46085</v>
      </c>
      <c r="B5895" s="27" t="n">
        <v>74.58</v>
      </c>
      <c r="C5895" s="27" t="n">
        <v>81.56</v>
      </c>
      <c r="D5895" s="28" t="n">
        <f aca="false">B5895-B5894</f>
        <v>0.0999999999999943</v>
      </c>
      <c r="E5895" s="28" t="n">
        <f aca="false">C5895-C5894</f>
        <v>-1.72</v>
      </c>
      <c r="F5895" s="29" t="n">
        <f aca="false">Inputs!$B$5*B5895+Inputs!$B$6*C5895</f>
        <v>3380000</v>
      </c>
      <c r="G5895" s="29" t="n">
        <f aca="false">Inputs!$B$5*D5895</f>
        <v>9999.99999999943</v>
      </c>
      <c r="H5895" s="29" t="n">
        <f aca="false">Inputs!$B$6*E5895</f>
        <v>85999.9999999999</v>
      </c>
      <c r="I5895" s="29" t="n">
        <f aca="false">G5895+H5895</f>
        <v>95999.9999999994</v>
      </c>
      <c r="J5895" s="29" t="n">
        <f aca="false">J5894+I5895</f>
        <v>2021500.00000001</v>
      </c>
    </row>
    <row r="5896" customFormat="false" ht="15" hidden="false" customHeight="false" outlineLevel="0" collapsed="false">
      <c r="A5896" s="26" t="n">
        <v>46086</v>
      </c>
      <c r="B5896" s="27" t="n">
        <v>80.88</v>
      </c>
      <c r="C5896" s="27" t="n">
        <v>88.59</v>
      </c>
      <c r="D5896" s="28" t="n">
        <f aca="false">B5896-B5895</f>
        <v>6.3</v>
      </c>
      <c r="E5896" s="28" t="n">
        <f aca="false">C5896-C5895</f>
        <v>7.03</v>
      </c>
      <c r="F5896" s="29" t="n">
        <f aca="false">Inputs!$B$5*B5896+Inputs!$B$6*C5896</f>
        <v>3658500</v>
      </c>
      <c r="G5896" s="29" t="n">
        <f aca="false">Inputs!$B$5*D5896</f>
        <v>630000</v>
      </c>
      <c r="H5896" s="29" t="n">
        <f aca="false">Inputs!$B$6*E5896</f>
        <v>-351500</v>
      </c>
      <c r="I5896" s="29" t="n">
        <f aca="false">G5896+H5896</f>
        <v>278500</v>
      </c>
      <c r="J5896" s="29" t="n">
        <f aca="false">J5895+I5896</f>
        <v>2300000.00000001</v>
      </c>
    </row>
    <row r="5897" customFormat="false" ht="15" hidden="false" customHeight="false" outlineLevel="0" collapsed="false">
      <c r="A5897" s="26" t="n">
        <v>46087</v>
      </c>
      <c r="B5897" s="27" t="n">
        <v>90.77</v>
      </c>
      <c r="C5897" s="27" t="n">
        <v>95.74</v>
      </c>
      <c r="D5897" s="28" t="n">
        <f aca="false">B5897-B5896</f>
        <v>9.89</v>
      </c>
      <c r="E5897" s="28" t="n">
        <f aca="false">C5897-C5896</f>
        <v>7.14999999999999</v>
      </c>
      <c r="F5897" s="29" t="n">
        <f aca="false">Inputs!$B$5*B5897+Inputs!$B$6*C5897</f>
        <v>4290000</v>
      </c>
      <c r="G5897" s="29" t="n">
        <f aca="false">Inputs!$B$5*D5897</f>
        <v>989000</v>
      </c>
      <c r="H5897" s="29" t="n">
        <f aca="false">Inputs!$B$6*E5897</f>
        <v>-357500</v>
      </c>
      <c r="I5897" s="29" t="n">
        <f aca="false">G5897+H5897</f>
        <v>631500.000000001</v>
      </c>
      <c r="J5897" s="29" t="n">
        <f aca="false">J5896+I5897</f>
        <v>2931500.00000001</v>
      </c>
    </row>
    <row r="5898" customFormat="false" ht="15" hidden="false" customHeight="false" outlineLevel="0" collapsed="false">
      <c r="A5898" s="26" t="n">
        <v>46090</v>
      </c>
      <c r="B5898" s="27" t="n">
        <v>94.65</v>
      </c>
      <c r="C5898" s="27" t="n">
        <v>94.35</v>
      </c>
      <c r="D5898" s="28" t="n">
        <f aca="false">B5898-B5897</f>
        <v>3.88000000000001</v>
      </c>
      <c r="E5898" s="28" t="n">
        <f aca="false">C5898-C5897</f>
        <v>-1.39</v>
      </c>
      <c r="F5898" s="29" t="n">
        <f aca="false">Inputs!$B$5*B5898+Inputs!$B$6*C5898</f>
        <v>4747500</v>
      </c>
      <c r="G5898" s="29" t="n">
        <f aca="false">Inputs!$B$5*D5898</f>
        <v>388000.000000001</v>
      </c>
      <c r="H5898" s="29" t="n">
        <f aca="false">Inputs!$B$6*E5898</f>
        <v>69500</v>
      </c>
      <c r="I5898" s="29" t="n">
        <f aca="false">G5898+H5898</f>
        <v>457500.000000001</v>
      </c>
      <c r="J5898" s="29" t="n">
        <f aca="false">J5897+I5898</f>
        <v>3389000.00000001</v>
      </c>
    </row>
    <row r="5899" customFormat="false" ht="15" hidden="false" customHeight="false" outlineLevel="0" collapsed="false">
      <c r="A5899" s="26" t="n">
        <v>46091</v>
      </c>
      <c r="B5899" s="27" t="n">
        <v>83.71</v>
      </c>
      <c r="C5899" s="27" t="n">
        <v>89.84</v>
      </c>
      <c r="D5899" s="28" t="n">
        <f aca="false">B5899-B5898</f>
        <v>-10.94</v>
      </c>
      <c r="E5899" s="28" t="n">
        <f aca="false">C5899-C5898</f>
        <v>-4.50999999999999</v>
      </c>
      <c r="F5899" s="29" t="n">
        <f aca="false">Inputs!$B$5*B5899+Inputs!$B$6*C5899</f>
        <v>3879000</v>
      </c>
      <c r="G5899" s="29" t="n">
        <f aca="false">Inputs!$B$5*D5899</f>
        <v>-1094000</v>
      </c>
      <c r="H5899" s="29" t="n">
        <f aca="false">Inputs!$B$6*E5899</f>
        <v>225500</v>
      </c>
      <c r="I5899" s="29" t="n">
        <f aca="false">G5899+H5899</f>
        <v>-868500.000000002</v>
      </c>
      <c r="J5899" s="29" t="n">
        <f aca="false">J5898+I5899</f>
        <v>2520500.00000001</v>
      </c>
    </row>
    <row r="5900" customFormat="false" ht="15" hidden="false" customHeight="false" outlineLevel="0" collapsed="false">
      <c r="A5900" s="26" t="n">
        <v>46092</v>
      </c>
      <c r="B5900" s="27" t="n">
        <v>86.8</v>
      </c>
      <c r="C5900" s="27" t="n">
        <v>90.98</v>
      </c>
      <c r="D5900" s="28" t="n">
        <f aca="false">B5900-B5899</f>
        <v>3.09</v>
      </c>
      <c r="E5900" s="28" t="n">
        <f aca="false">C5900-C5899</f>
        <v>1.14</v>
      </c>
      <c r="F5900" s="29" t="n">
        <f aca="false">Inputs!$B$5*B5900+Inputs!$B$6*C5900</f>
        <v>4131000</v>
      </c>
      <c r="G5900" s="29" t="n">
        <f aca="false">Inputs!$B$5*D5900</f>
        <v>309000</v>
      </c>
      <c r="H5900" s="29" t="n">
        <f aca="false">Inputs!$B$6*E5900</f>
        <v>-57000</v>
      </c>
      <c r="I5900" s="29" t="n">
        <f aca="false">G5900+H5900</f>
        <v>252000</v>
      </c>
      <c r="J5900" s="29" t="n">
        <f aca="false">J5899+I5900</f>
        <v>2772500.00000001</v>
      </c>
    </row>
    <row r="5901" customFormat="false" ht="15" hidden="false" customHeight="false" outlineLevel="0" collapsed="false">
      <c r="A5901" s="26" t="n">
        <v>46093</v>
      </c>
      <c r="B5901" s="27" t="n">
        <v>95.61</v>
      </c>
      <c r="C5901" s="27" t="n">
        <v>102.38</v>
      </c>
      <c r="D5901" s="28" t="n">
        <f aca="false">B5901-B5900</f>
        <v>8.81</v>
      </c>
      <c r="E5901" s="28" t="n">
        <f aca="false">C5901-C5900</f>
        <v>11.4</v>
      </c>
      <c r="F5901" s="29" t="n">
        <f aca="false">Inputs!$B$5*B5901+Inputs!$B$6*C5901</f>
        <v>4442000</v>
      </c>
      <c r="G5901" s="29" t="n">
        <f aca="false">Inputs!$B$5*D5901</f>
        <v>881000</v>
      </c>
      <c r="H5901" s="29" t="n">
        <f aca="false">Inputs!$B$6*E5901</f>
        <v>-570000</v>
      </c>
      <c r="I5901" s="29" t="n">
        <f aca="false">G5901+H5901</f>
        <v>311000.000000001</v>
      </c>
      <c r="J5901" s="29" t="n">
        <f aca="false">J5900+I5901</f>
        <v>3083500.00000001</v>
      </c>
    </row>
    <row r="5902" customFormat="false" ht="15" hidden="false" customHeight="false" outlineLevel="0" collapsed="false">
      <c r="A5902" s="26" t="n">
        <v>46094</v>
      </c>
      <c r="B5902" s="27" t="n">
        <v>98.48</v>
      </c>
      <c r="C5902" s="27" t="n">
        <v>103.23</v>
      </c>
      <c r="D5902" s="28" t="n">
        <f aca="false">B5902-B5901</f>
        <v>2.87</v>
      </c>
      <c r="E5902" s="28" t="n">
        <f aca="false">C5902-C5901</f>
        <v>0.850000000000009</v>
      </c>
      <c r="F5902" s="29" t="n">
        <f aca="false">Inputs!$B$5*B5902+Inputs!$B$6*C5902</f>
        <v>4686500</v>
      </c>
      <c r="G5902" s="29" t="n">
        <f aca="false">Inputs!$B$5*D5902</f>
        <v>287000</v>
      </c>
      <c r="H5902" s="29" t="n">
        <f aca="false">Inputs!$B$6*E5902</f>
        <v>-42500.0000000004</v>
      </c>
      <c r="I5902" s="29" t="n">
        <f aca="false">G5902+H5902</f>
        <v>244500</v>
      </c>
      <c r="J5902" s="29" t="n">
        <f aca="false">J5901+I5902</f>
        <v>3328000.00000001</v>
      </c>
    </row>
    <row r="5903" customFormat="false" ht="15" hidden="false" customHeight="false" outlineLevel="0" collapsed="false">
      <c r="A5903" s="26" t="n">
        <v>46097</v>
      </c>
      <c r="B5903" s="27" t="n">
        <v>93.39</v>
      </c>
      <c r="C5903" s="27" t="n">
        <v>101.04</v>
      </c>
      <c r="D5903" s="28" t="n">
        <f aca="false">B5903-B5902</f>
        <v>-5.09</v>
      </c>
      <c r="E5903" s="28" t="n">
        <f aca="false">C5903-C5902</f>
        <v>-2.19</v>
      </c>
      <c r="F5903" s="29" t="n">
        <f aca="false">Inputs!$B$5*B5903+Inputs!$B$6*C5903</f>
        <v>4287000</v>
      </c>
      <c r="G5903" s="29" t="n">
        <f aca="false">Inputs!$B$5*D5903</f>
        <v>-509000</v>
      </c>
      <c r="H5903" s="29" t="n">
        <f aca="false">Inputs!$B$6*E5903</f>
        <v>109500</v>
      </c>
      <c r="I5903" s="29" t="n">
        <f aca="false">G5903+H5903</f>
        <v>-399500</v>
      </c>
      <c r="J5903" s="29" t="n">
        <f aca="false">J5902+I5903</f>
        <v>2928500.00000001</v>
      </c>
    </row>
    <row r="5904" customFormat="false" ht="15" hidden="false" customHeight="false" outlineLevel="0" collapsed="false">
      <c r="A5904" s="26" t="n">
        <v>46098</v>
      </c>
      <c r="B5904" s="27" t="n">
        <v>96.01</v>
      </c>
      <c r="C5904" s="27" t="n">
        <v>108.39</v>
      </c>
      <c r="D5904" s="28" t="n">
        <f aca="false">B5904-B5903</f>
        <v>2.62</v>
      </c>
      <c r="E5904" s="28" t="n">
        <f aca="false">C5904-C5903</f>
        <v>7.34999999999999</v>
      </c>
      <c r="F5904" s="29" t="n">
        <f aca="false">Inputs!$B$5*B5904+Inputs!$B$6*C5904</f>
        <v>4181500</v>
      </c>
      <c r="G5904" s="29" t="n">
        <f aca="false">Inputs!$B$5*D5904</f>
        <v>262000</v>
      </c>
      <c r="H5904" s="29" t="n">
        <f aca="false">Inputs!$B$6*E5904</f>
        <v>-367500</v>
      </c>
      <c r="I5904" s="29" t="n">
        <f aca="false">G5904+H5904</f>
        <v>-105499.999999999</v>
      </c>
      <c r="J5904" s="29" t="n">
        <f aca="false">J5903+I5904</f>
        <v>2823000.00000001</v>
      </c>
    </row>
    <row r="5905" customFormat="false" ht="15" hidden="false" customHeight="false" outlineLevel="0" collapsed="false">
      <c r="A5905" s="26" t="n">
        <v>46099</v>
      </c>
      <c r="B5905" s="27" t="n">
        <v>96.12</v>
      </c>
      <c r="C5905" s="27" t="n">
        <v>118.09</v>
      </c>
      <c r="D5905" s="28" t="n">
        <f aca="false">B5905-B5904</f>
        <v>0.109999999999999</v>
      </c>
      <c r="E5905" s="28" t="n">
        <f aca="false">C5905-C5904</f>
        <v>9.7</v>
      </c>
      <c r="F5905" s="29" t="n">
        <f aca="false">Inputs!$B$5*B5905+Inputs!$B$6*C5905</f>
        <v>3707500</v>
      </c>
      <c r="G5905" s="29" t="n">
        <f aca="false">Inputs!$B$5*D5905</f>
        <v>10999.9999999999</v>
      </c>
      <c r="H5905" s="29" t="n">
        <f aca="false">Inputs!$B$6*E5905</f>
        <v>-485000</v>
      </c>
      <c r="I5905" s="29" t="n">
        <f aca="false">G5905+H5905</f>
        <v>-474000</v>
      </c>
      <c r="J5905" s="29" t="n">
        <f aca="false">J5904+I5905</f>
        <v>2349000.00000001</v>
      </c>
    </row>
    <row r="5906" customFormat="false" ht="15" hidden="false" customHeight="false" outlineLevel="0" collapsed="false">
      <c r="A5906" s="26" t="n">
        <v>46100</v>
      </c>
      <c r="B5906" s="27" t="n">
        <v>96.11</v>
      </c>
      <c r="C5906" s="27" t="n">
        <v>111.05</v>
      </c>
      <c r="D5906" s="28" t="n">
        <f aca="false">B5906-B5905</f>
        <v>-0.0100000000000051</v>
      </c>
      <c r="E5906" s="28" t="n">
        <f aca="false">C5906-C5905</f>
        <v>-7.04000000000001</v>
      </c>
      <c r="F5906" s="29" t="n">
        <f aca="false">Inputs!$B$5*B5906+Inputs!$B$6*C5906</f>
        <v>4058500</v>
      </c>
      <c r="G5906" s="29" t="n">
        <f aca="false">Inputs!$B$5*D5906</f>
        <v>-1000.00000000051</v>
      </c>
      <c r="H5906" s="29" t="n">
        <f aca="false">Inputs!$B$6*E5906</f>
        <v>352000</v>
      </c>
      <c r="I5906" s="29" t="n">
        <f aca="false">G5906+H5906</f>
        <v>351000</v>
      </c>
      <c r="J5906" s="29" t="n">
        <f aca="false">J5905+I5906</f>
        <v>2700000.00000001</v>
      </c>
    </row>
    <row r="5907" customFormat="false" ht="15" hidden="false" customHeight="false" outlineLevel="0" collapsed="false">
      <c r="A5907" s="26" t="n">
        <v>46101</v>
      </c>
      <c r="B5907" s="27" t="n">
        <v>98.71</v>
      </c>
      <c r="C5907" s="27" t="n">
        <v>118.42</v>
      </c>
      <c r="D5907" s="28" t="n">
        <f aca="false">B5907-B5906</f>
        <v>2.59999999999999</v>
      </c>
      <c r="E5907" s="28" t="n">
        <f aca="false">C5907-C5906</f>
        <v>7.37</v>
      </c>
      <c r="F5907" s="29" t="n">
        <f aca="false">Inputs!$B$5*B5907+Inputs!$B$6*C5907</f>
        <v>3950000</v>
      </c>
      <c r="G5907" s="29" t="n">
        <f aca="false">Inputs!$B$5*D5907</f>
        <v>259999.999999999</v>
      </c>
      <c r="H5907" s="29" t="n">
        <f aca="false">Inputs!$B$6*E5907</f>
        <v>-368500</v>
      </c>
      <c r="I5907" s="29" t="n">
        <f aca="false">G5907+H5907</f>
        <v>-108500.000000001</v>
      </c>
      <c r="J5907" s="29" t="n">
        <f aca="false">J5906+I5907</f>
        <v>2591500.00000001</v>
      </c>
    </row>
    <row r="5908" customFormat="false" ht="15" hidden="false" customHeight="false" outlineLevel="0" collapsed="false">
      <c r="A5908" s="26" t="n">
        <v>46104</v>
      </c>
      <c r="B5908" s="27" t="n">
        <v>89.33</v>
      </c>
      <c r="C5908" s="27" t="n">
        <v>103.79</v>
      </c>
      <c r="D5908" s="28" t="n">
        <f aca="false">B5908-B5907</f>
        <v>-9.38</v>
      </c>
      <c r="E5908" s="28" t="n">
        <f aca="false">C5908-C5907</f>
        <v>-14.63</v>
      </c>
      <c r="F5908" s="29" t="n">
        <f aca="false">Inputs!$B$5*B5908+Inputs!$B$6*C5908</f>
        <v>3743500</v>
      </c>
      <c r="G5908" s="29" t="n">
        <f aca="false">Inputs!$B$5*D5908</f>
        <v>-938000</v>
      </c>
      <c r="H5908" s="29" t="n">
        <f aca="false">Inputs!$B$6*E5908</f>
        <v>731500</v>
      </c>
      <c r="I5908" s="29" t="n">
        <f aca="false">G5908+H5908</f>
        <v>-206500</v>
      </c>
      <c r="J5908" s="29" t="n">
        <f aca="false">J5907+I5908</f>
        <v>2385000.00000001</v>
      </c>
    </row>
    <row r="5909" customFormat="false" ht="15" hidden="false" customHeight="false" outlineLevel="0" collapsed="false">
      <c r="A5909" s="26" t="n">
        <v>46105</v>
      </c>
      <c r="B5909" s="27" t="n">
        <v>93.18</v>
      </c>
      <c r="C5909" s="27" t="n">
        <v>108.42</v>
      </c>
      <c r="D5909" s="28" t="n">
        <f aca="false">B5909-B5908</f>
        <v>3.85000000000001</v>
      </c>
      <c r="E5909" s="28" t="n">
        <f aca="false">C5909-C5908</f>
        <v>4.63</v>
      </c>
      <c r="F5909" s="29" t="n">
        <f aca="false">Inputs!$B$5*B5909+Inputs!$B$6*C5909</f>
        <v>3897000</v>
      </c>
      <c r="G5909" s="29" t="n">
        <f aca="false">Inputs!$B$5*D5909</f>
        <v>385000.000000001</v>
      </c>
      <c r="H5909" s="29" t="n">
        <f aca="false">Inputs!$B$6*E5909</f>
        <v>-231500</v>
      </c>
      <c r="I5909" s="29" t="n">
        <f aca="false">G5909+H5909</f>
        <v>153500.000000001</v>
      </c>
      <c r="J5909" s="29" t="n">
        <f aca="false">J5908+I5909</f>
        <v>2538500.00000001</v>
      </c>
    </row>
    <row r="5910" customFormat="false" ht="15" hidden="false" customHeight="false" outlineLevel="0" collapsed="false">
      <c r="A5910" s="26" t="n">
        <v>46106</v>
      </c>
      <c r="B5910" s="27" t="n">
        <v>91.51</v>
      </c>
      <c r="C5910" s="27" t="n">
        <v>109.14</v>
      </c>
      <c r="D5910" s="28" t="n">
        <f aca="false">B5910-B5909</f>
        <v>-1.67</v>
      </c>
      <c r="E5910" s="28" t="n">
        <f aca="false">C5910-C5909</f>
        <v>0.719999999999999</v>
      </c>
      <c r="F5910" s="29" t="n">
        <f aca="false">Inputs!$B$5*B5910+Inputs!$B$6*C5910</f>
        <v>3694000</v>
      </c>
      <c r="G5910" s="29" t="n">
        <f aca="false">Inputs!$B$5*D5910</f>
        <v>-167000</v>
      </c>
      <c r="H5910" s="29" t="n">
        <f aca="false">Inputs!$B$6*E5910</f>
        <v>-35999.9999999999</v>
      </c>
      <c r="I5910" s="29" t="n">
        <f aca="false">G5910+H5910</f>
        <v>-203000</v>
      </c>
      <c r="J5910" s="29" t="n">
        <f aca="false">J5909+I5910</f>
        <v>2335500.00000001</v>
      </c>
    </row>
    <row r="5911" customFormat="false" ht="15" hidden="false" customHeight="false" outlineLevel="0" collapsed="false">
      <c r="A5911" s="26" t="n">
        <v>46107</v>
      </c>
      <c r="B5911" s="27" t="n">
        <v>96.18</v>
      </c>
      <c r="C5911" s="27" t="n">
        <v>113.39</v>
      </c>
      <c r="D5911" s="28" t="n">
        <f aca="false">B5911-B5910</f>
        <v>4.67</v>
      </c>
      <c r="E5911" s="28" t="n">
        <f aca="false">C5911-C5910</f>
        <v>4.25</v>
      </c>
      <c r="F5911" s="29" t="n">
        <f aca="false">Inputs!$B$5*B5911+Inputs!$B$6*C5911</f>
        <v>3948500</v>
      </c>
      <c r="G5911" s="29" t="n">
        <f aca="false">Inputs!$B$5*D5911</f>
        <v>467000</v>
      </c>
      <c r="H5911" s="29" t="n">
        <f aca="false">Inputs!$B$6*E5911</f>
        <v>-212500</v>
      </c>
      <c r="I5911" s="29" t="n">
        <f aca="false">G5911+H5911</f>
        <v>254500</v>
      </c>
      <c r="J5911" s="29" t="n">
        <f aca="false">J5910+I5911</f>
        <v>2590000.00000001</v>
      </c>
    </row>
    <row r="5912" customFormat="false" ht="15" hidden="false" customHeight="false" outlineLevel="0" collapsed="false">
      <c r="A5912" s="26" t="n">
        <v>46108</v>
      </c>
      <c r="B5912" s="27" t="n">
        <v>101.26</v>
      </c>
      <c r="C5912" s="27" t="n">
        <v>121.47</v>
      </c>
      <c r="D5912" s="28" t="n">
        <f aca="false">B5912-B5911</f>
        <v>5.08</v>
      </c>
      <c r="E5912" s="28" t="n">
        <f aca="false">C5912-C5911</f>
        <v>8.08</v>
      </c>
      <c r="F5912" s="29" t="n">
        <f aca="false">Inputs!$B$5*B5912+Inputs!$B$6*C5912</f>
        <v>4052500</v>
      </c>
      <c r="G5912" s="29" t="n">
        <f aca="false">Inputs!$B$5*D5912</f>
        <v>508000</v>
      </c>
      <c r="H5912" s="29" t="n">
        <f aca="false">Inputs!$B$6*E5912</f>
        <v>-404000</v>
      </c>
      <c r="I5912" s="29" t="n">
        <f aca="false">G5912+H5912</f>
        <v>104000</v>
      </c>
      <c r="J5912" s="29" t="n">
        <f aca="false">J5911+I5912</f>
        <v>2694000.00000001</v>
      </c>
    </row>
    <row r="5913" customFormat="false" ht="15" hidden="false" customHeight="false" outlineLevel="0" collapsed="false">
      <c r="A5913" s="26" t="n">
        <v>46111</v>
      </c>
      <c r="B5913" s="27" t="n">
        <v>104.69</v>
      </c>
      <c r="C5913" s="27" t="n">
        <v>121.88</v>
      </c>
      <c r="D5913" s="28" t="n">
        <f aca="false">B5913-B5912</f>
        <v>3.42999999999999</v>
      </c>
      <c r="E5913" s="28" t="n">
        <f aca="false">C5913-C5912</f>
        <v>0.409999999999997</v>
      </c>
      <c r="F5913" s="29" t="n">
        <f aca="false">Inputs!$B$5*B5913+Inputs!$B$6*C5913</f>
        <v>4375000</v>
      </c>
      <c r="G5913" s="29" t="n">
        <f aca="false">Inputs!$B$5*D5913</f>
        <v>342999.999999999</v>
      </c>
      <c r="H5913" s="29" t="n">
        <f aca="false">Inputs!$B$6*E5913</f>
        <v>-20499.9999999998</v>
      </c>
      <c r="I5913" s="29" t="n">
        <f aca="false">G5913+H5913</f>
        <v>322499.999999999</v>
      </c>
      <c r="J5913" s="29" t="n">
        <f aca="false">J5912+I5913</f>
        <v>3016500.00000001</v>
      </c>
    </row>
    <row r="5914" customFormat="false" ht="15" hidden="false" customHeight="false" outlineLevel="0" collapsed="false">
      <c r="A5914" s="26" t="n">
        <v>46112</v>
      </c>
      <c r="B5914" s="27" t="n">
        <v>102.86</v>
      </c>
      <c r="C5914" s="27" t="n">
        <v>126.69</v>
      </c>
      <c r="D5914" s="28" t="n">
        <f aca="false">B5914-B5913</f>
        <v>-1.83</v>
      </c>
      <c r="E5914" s="28" t="n">
        <f aca="false">C5914-C5913</f>
        <v>4.81</v>
      </c>
      <c r="F5914" s="29" t="n">
        <f aca="false">Inputs!$B$5*B5914+Inputs!$B$6*C5914</f>
        <v>3951500</v>
      </c>
      <c r="G5914" s="29" t="n">
        <f aca="false">Inputs!$B$5*D5914</f>
        <v>-183000</v>
      </c>
      <c r="H5914" s="29" t="n">
        <f aca="false">Inputs!$B$6*E5914</f>
        <v>-240500</v>
      </c>
      <c r="I5914" s="29" t="n">
        <f aca="false">G5914+H5914</f>
        <v>-423500</v>
      </c>
      <c r="J5914" s="29" t="n">
        <f aca="false">J5913+I5914</f>
        <v>2593000.00000001</v>
      </c>
    </row>
    <row r="5915" customFormat="false" ht="15" hidden="false" customHeight="false" outlineLevel="0" collapsed="false">
      <c r="A5915" s="26" t="n">
        <v>46113</v>
      </c>
      <c r="B5915" s="27" t="n">
        <v>101.9</v>
      </c>
      <c r="C5915" s="27" t="n">
        <v>119.56</v>
      </c>
      <c r="D5915" s="28" t="n">
        <f aca="false">B5915-B5914</f>
        <v>-0.959999999999994</v>
      </c>
      <c r="E5915" s="28" t="n">
        <f aca="false">C5915-C5914</f>
        <v>-7.13</v>
      </c>
      <c r="F5915" s="29" t="n">
        <f aca="false">Inputs!$B$5*B5915+Inputs!$B$6*C5915</f>
        <v>4212000</v>
      </c>
      <c r="G5915" s="29" t="n">
        <f aca="false">Inputs!$B$5*D5915</f>
        <v>-95999.9999999994</v>
      </c>
      <c r="H5915" s="29" t="n">
        <f aca="false">Inputs!$B$6*E5915</f>
        <v>356500</v>
      </c>
      <c r="I5915" s="29" t="n">
        <f aca="false">G5915+H5915</f>
        <v>260500</v>
      </c>
      <c r="J5915" s="29" t="n">
        <f aca="false">J5914+I5915</f>
        <v>2853500.00000001</v>
      </c>
    </row>
    <row r="5916" customFormat="false" ht="15" hidden="false" customHeight="false" outlineLevel="0" collapsed="false">
      <c r="A5916" s="26" t="n">
        <v>46114</v>
      </c>
      <c r="B5916" s="27" t="n">
        <v>113.23</v>
      </c>
      <c r="C5916" s="27" t="n">
        <v>127.61</v>
      </c>
      <c r="D5916" s="28" t="n">
        <f aca="false">B5916-B5915</f>
        <v>11.33</v>
      </c>
      <c r="E5916" s="28" t="n">
        <f aca="false">C5916-C5915</f>
        <v>8.05</v>
      </c>
      <c r="F5916" s="29" t="n">
        <f aca="false">Inputs!$B$5*B5916+Inputs!$B$6*C5916</f>
        <v>4942500</v>
      </c>
      <c r="G5916" s="29" t="n">
        <f aca="false">Inputs!$B$5*D5916</f>
        <v>1133000</v>
      </c>
      <c r="H5916" s="29" t="n">
        <f aca="false">Inputs!$B$6*E5916</f>
        <v>-402500</v>
      </c>
      <c r="I5916" s="29" t="n">
        <f aca="false">G5916+H5916</f>
        <v>730500</v>
      </c>
      <c r="J5916" s="29" t="n">
        <f aca="false">J5915+I5916</f>
        <v>3584000.00000001</v>
      </c>
    </row>
    <row r="5917" customFormat="false" ht="15" hidden="false" customHeight="false" outlineLevel="0" collapsed="false">
      <c r="A5917" s="26" t="n">
        <v>46119</v>
      </c>
      <c r="B5917" s="27" t="n">
        <v>114.58</v>
      </c>
      <c r="C5917" s="27" t="n">
        <v>138.21</v>
      </c>
      <c r="D5917" s="28" t="n">
        <f aca="false">B5917-B5916</f>
        <v>1.34999999999999</v>
      </c>
      <c r="E5917" s="28" t="n">
        <f aca="false">C5917-C5916</f>
        <v>10.6</v>
      </c>
      <c r="F5917" s="29" t="n">
        <f aca="false">Inputs!$B$5*B5917+Inputs!$B$6*C5917</f>
        <v>4547500</v>
      </c>
      <c r="G5917" s="29" t="n">
        <f aca="false">Inputs!$B$5*D5917</f>
        <v>134999.999999999</v>
      </c>
      <c r="H5917" s="29" t="n">
        <f aca="false">Inputs!$B$6*E5917</f>
        <v>-530000.000000001</v>
      </c>
      <c r="I5917" s="29" t="n">
        <f aca="false">G5917+H5917</f>
        <v>-395000.000000001</v>
      </c>
      <c r="J5917" s="29" t="n">
        <f aca="false">J5916+I5917</f>
        <v>3189000.00000001</v>
      </c>
    </row>
    <row r="5918" customFormat="false" ht="15" hidden="false" customHeight="false" outlineLevel="0" collapsed="false">
      <c r="A5918" s="26" t="n">
        <v>46120</v>
      </c>
      <c r="B5918" s="27" t="n">
        <v>96.17</v>
      </c>
      <c r="C5918" s="27" t="n">
        <v>122.11</v>
      </c>
      <c r="D5918" s="28" t="n">
        <f aca="false">B5918-B5917</f>
        <v>-18.41</v>
      </c>
      <c r="E5918" s="28" t="n">
        <f aca="false">C5918-C5917</f>
        <v>-16.1</v>
      </c>
      <c r="F5918" s="29" t="n">
        <f aca="false">Inputs!$B$5*B5918+Inputs!$B$6*C5918</f>
        <v>3511500</v>
      </c>
      <c r="G5918" s="29" t="n">
        <f aca="false">Inputs!$B$5*D5918</f>
        <v>-1841000</v>
      </c>
      <c r="H5918" s="29" t="n">
        <f aca="false">Inputs!$B$6*E5918</f>
        <v>805000.000000001</v>
      </c>
      <c r="I5918" s="29" t="n">
        <f aca="false">G5918+H5918</f>
        <v>-1036000</v>
      </c>
      <c r="J5918" s="29" t="n">
        <f aca="false">J5917+I5918</f>
        <v>2153000.00000001</v>
      </c>
    </row>
    <row r="5919" customFormat="false" ht="15" hidden="false" customHeight="false" outlineLevel="0" collapsed="false">
      <c r="A5919" s="26" t="n">
        <v>46121</v>
      </c>
      <c r="B5919" s="27" t="n">
        <v>99.62</v>
      </c>
      <c r="C5919" s="27" t="n">
        <v>119.03</v>
      </c>
      <c r="D5919" s="28" t="n">
        <f aca="false">B5919-B5918</f>
        <v>3.45</v>
      </c>
      <c r="E5919" s="28" t="n">
        <f aca="false">C5919-C5918</f>
        <v>-3.08</v>
      </c>
      <c r="F5919" s="29" t="n">
        <f aca="false">Inputs!$B$5*B5919+Inputs!$B$6*C5919</f>
        <v>4010500</v>
      </c>
      <c r="G5919" s="29" t="n">
        <f aca="false">Inputs!$B$5*D5919</f>
        <v>345000</v>
      </c>
      <c r="H5919" s="29" t="n">
        <f aca="false">Inputs!$B$6*E5919</f>
        <v>154000</v>
      </c>
      <c r="I5919" s="29" t="n">
        <f aca="false">G5919+H5919</f>
        <v>499000</v>
      </c>
      <c r="J5919" s="29" t="n">
        <f aca="false">J5918+I5919</f>
        <v>2652000.00000001</v>
      </c>
    </row>
    <row r="5920" customFormat="false" ht="15" hidden="false" customHeight="false" outlineLevel="0" collapsed="false">
      <c r="A5920" s="26" t="n">
        <v>46122</v>
      </c>
      <c r="B5920" s="27" t="n">
        <v>98.34</v>
      </c>
      <c r="C5920" s="27" t="n">
        <v>119.07</v>
      </c>
      <c r="D5920" s="28" t="n">
        <f aca="false">B5920-B5919</f>
        <v>-1.28</v>
      </c>
      <c r="E5920" s="28" t="n">
        <f aca="false">C5920-C5919</f>
        <v>0.039999999999992</v>
      </c>
      <c r="F5920" s="29" t="n">
        <f aca="false">Inputs!$B$5*B5920+Inputs!$B$6*C5920</f>
        <v>3880500</v>
      </c>
      <c r="G5920" s="29" t="n">
        <f aca="false">Inputs!$B$5*D5920</f>
        <v>-128000</v>
      </c>
      <c r="H5920" s="29" t="n">
        <f aca="false">Inputs!$B$6*E5920</f>
        <v>-1999.9999999996</v>
      </c>
      <c r="I5920" s="29" t="n">
        <f aca="false">G5920+H5920</f>
        <v>-130000</v>
      </c>
      <c r="J5920" s="29" t="n">
        <f aca="false">J5919+I5920</f>
        <v>2522000.00000001</v>
      </c>
    </row>
    <row r="5921" customFormat="false" ht="15" hidden="false" customHeight="false" outlineLevel="0" collapsed="false">
      <c r="A5921" s="26" t="n">
        <v>46125</v>
      </c>
      <c r="B5921" s="27" t="n">
        <v>100.72</v>
      </c>
      <c r="C5921" s="27" t="n">
        <v>123.28</v>
      </c>
      <c r="D5921" s="28" t="n">
        <f aca="false">B5921-B5920</f>
        <v>2.38</v>
      </c>
      <c r="E5921" s="28" t="n">
        <f aca="false">C5921-C5920</f>
        <v>4.21000000000001</v>
      </c>
      <c r="F5921" s="29" t="n">
        <f aca="false">Inputs!$B$5*B5921+Inputs!$B$6*C5921</f>
        <v>3908000</v>
      </c>
      <c r="G5921" s="29" t="n">
        <f aca="false">Inputs!$B$5*D5921</f>
        <v>238000</v>
      </c>
      <c r="H5921" s="29" t="n">
        <f aca="false">Inputs!$B$6*E5921</f>
        <v>-210500</v>
      </c>
      <c r="I5921" s="29" t="n">
        <f aca="false">G5921+H5921</f>
        <v>27499.9999999991</v>
      </c>
      <c r="J5921" s="29" t="n">
        <f aca="false">J5920+I5921</f>
        <v>2549500.00000001</v>
      </c>
    </row>
    <row r="5922" customFormat="false" ht="15" hidden="false" customHeight="false" outlineLevel="0" collapsed="false">
      <c r="A5922" s="26" t="n">
        <v>46126</v>
      </c>
      <c r="B5922" s="27" t="n">
        <v>93.07</v>
      </c>
      <c r="C5922" s="27" t="n">
        <v>118.69</v>
      </c>
      <c r="D5922" s="28" t="n">
        <f aca="false">B5922-B5921</f>
        <v>-7.65000000000001</v>
      </c>
      <c r="E5922" s="28" t="n">
        <f aca="false">C5922-C5921</f>
        <v>-4.59</v>
      </c>
      <c r="F5922" s="29" t="n">
        <f aca="false">Inputs!$B$5*B5922+Inputs!$B$6*C5922</f>
        <v>3372500</v>
      </c>
      <c r="G5922" s="29" t="n">
        <f aca="false">Inputs!$B$5*D5922</f>
        <v>-765000.000000001</v>
      </c>
      <c r="H5922" s="29" t="n">
        <f aca="false">Inputs!$B$6*E5922</f>
        <v>229500</v>
      </c>
      <c r="I5922" s="29" t="n">
        <f aca="false">G5922+H5922</f>
        <v>-535500.000000001</v>
      </c>
      <c r="J5922" s="29" t="n">
        <f aca="false">J5921+I5922</f>
        <v>2014000.00000001</v>
      </c>
    </row>
    <row r="5923" customFormat="false" ht="15" hidden="false" customHeight="false" outlineLevel="0" collapsed="false">
      <c r="A5923" s="26" t="n">
        <v>46127</v>
      </c>
      <c r="B5923" s="27" t="n">
        <v>93.04</v>
      </c>
      <c r="C5923" s="27" t="n">
        <v>114.93</v>
      </c>
      <c r="D5923" s="28" t="n">
        <f aca="false">B5923-B5922</f>
        <v>-0.0299999999999869</v>
      </c>
      <c r="E5923" s="28" t="n">
        <f aca="false">C5923-C5922</f>
        <v>-3.75999999999999</v>
      </c>
      <c r="F5923" s="29" t="n">
        <f aca="false">Inputs!$B$5*B5923+Inputs!$B$6*C5923</f>
        <v>3557500</v>
      </c>
      <c r="G5923" s="29" t="n">
        <f aca="false">Inputs!$B$5*D5923</f>
        <v>-2999.99999999869</v>
      </c>
      <c r="H5923" s="29" t="n">
        <f aca="false">Inputs!$B$6*E5923</f>
        <v>188000</v>
      </c>
      <c r="I5923" s="29" t="n">
        <f aca="false">G5923+H5923</f>
        <v>185000.000000001</v>
      </c>
      <c r="J5923" s="29" t="n">
        <f aca="false">J5922+I5923</f>
        <v>2199000.00000001</v>
      </c>
    </row>
    <row r="5924" customFormat="false" ht="15" hidden="false" customHeight="false" outlineLevel="0" collapsed="false">
      <c r="A5924" s="26" t="n">
        <v>46128</v>
      </c>
      <c r="B5924" s="27" t="n">
        <v>96.46</v>
      </c>
      <c r="C5924" s="27" t="n">
        <v>116.63</v>
      </c>
      <c r="D5924" s="28" t="n">
        <f aca="false">B5924-B5923</f>
        <v>3.41999999999999</v>
      </c>
      <c r="E5924" s="28" t="n">
        <f aca="false">C5924-C5923</f>
        <v>1.69999999999999</v>
      </c>
      <c r="F5924" s="29" t="n">
        <f aca="false">Inputs!$B$5*B5924+Inputs!$B$6*C5924</f>
        <v>3814500</v>
      </c>
      <c r="G5924" s="29" t="n">
        <f aca="false">Inputs!$B$5*D5924</f>
        <v>341999.999999999</v>
      </c>
      <c r="H5924" s="29" t="n">
        <f aca="false">Inputs!$B$6*E5924</f>
        <v>-84999.9999999994</v>
      </c>
      <c r="I5924" s="29" t="n">
        <f aca="false">G5924+H5924</f>
        <v>256999.999999999</v>
      </c>
      <c r="J5924" s="29" t="n">
        <f aca="false">J5923+I5924</f>
        <v>2456000.00000001</v>
      </c>
    </row>
    <row r="5925" customFormat="false" ht="15" hidden="false" customHeight="false" outlineLevel="0" collapsed="false">
      <c r="A5925" s="26" t="n">
        <v>46129</v>
      </c>
      <c r="B5925" s="27" t="n">
        <v>85.91</v>
      </c>
      <c r="C5925" s="27" t="n">
        <v>98.63</v>
      </c>
      <c r="D5925" s="28" t="n">
        <f aca="false">B5925-B5924</f>
        <v>-10.55</v>
      </c>
      <c r="E5925" s="28" t="n">
        <f aca="false">C5925-C5924</f>
        <v>-18</v>
      </c>
      <c r="F5925" s="29" t="n">
        <f aca="false">Inputs!$B$5*B5925+Inputs!$B$6*C5925</f>
        <v>3659500</v>
      </c>
      <c r="G5925" s="29" t="n">
        <f aca="false">Inputs!$B$5*D5925</f>
        <v>-1055000</v>
      </c>
      <c r="H5925" s="29" t="n">
        <f aca="false">Inputs!$B$6*E5925</f>
        <v>900000</v>
      </c>
      <c r="I5925" s="29" t="n">
        <f aca="false">G5925+H5925</f>
        <v>-155000</v>
      </c>
      <c r="J5925" s="29" t="n">
        <f aca="false">J5924+I5925</f>
        <v>2301000.00000001</v>
      </c>
    </row>
    <row r="5926" customFormat="false" ht="15" hidden="false" customHeight="false" outlineLevel="0" collapsed="false">
      <c r="A5926" s="26" t="n">
        <v>46132</v>
      </c>
      <c r="B5926" s="27" t="n">
        <v>91.06</v>
      </c>
      <c r="C5926" s="27" t="n">
        <v>103.4</v>
      </c>
      <c r="D5926" s="28" t="n">
        <f aca="false">B5926-B5925</f>
        <v>5.15000000000001</v>
      </c>
      <c r="E5926" s="28" t="n">
        <f aca="false">C5926-C5925</f>
        <v>4.77000000000001</v>
      </c>
      <c r="F5926" s="29" t="n">
        <f aca="false">Inputs!$B$5*B5926+Inputs!$B$6*C5926</f>
        <v>3936000</v>
      </c>
      <c r="G5926" s="29" t="n">
        <f aca="false">Inputs!$B$5*D5926</f>
        <v>515000.000000001</v>
      </c>
      <c r="H5926" s="29" t="n">
        <f aca="false">Inputs!$B$6*E5926</f>
        <v>-238500.000000001</v>
      </c>
      <c r="I5926" s="29" t="n">
        <f aca="false">G5926+H5926</f>
        <v>276500</v>
      </c>
      <c r="J5926" s="29" t="n">
        <f aca="false">J5925+I5926</f>
        <v>2577500.00000001</v>
      </c>
    </row>
    <row r="5927" customFormat="false" ht="15" hidden="false" customHeight="false" outlineLevel="0" collapsed="false">
      <c r="A5927" s="26" t="n">
        <v>46133</v>
      </c>
      <c r="B5927" s="27" t="n">
        <v>93.64</v>
      </c>
      <c r="C5927" s="27" t="n">
        <v>106.14</v>
      </c>
      <c r="D5927" s="28" t="n">
        <f aca="false">B5927-B5926</f>
        <v>2.58</v>
      </c>
      <c r="E5927" s="28" t="n">
        <f aca="false">C5927-C5926</f>
        <v>2.74</v>
      </c>
      <c r="F5927" s="29" t="n">
        <f aca="false">Inputs!$B$5*B5927+Inputs!$B$6*C5927</f>
        <v>4057000</v>
      </c>
      <c r="G5927" s="29" t="n">
        <f aca="false">Inputs!$B$5*D5927</f>
        <v>258000</v>
      </c>
      <c r="H5927" s="29" t="n">
        <f aca="false">Inputs!$B$6*E5927</f>
        <v>-137000</v>
      </c>
      <c r="I5927" s="29" t="n">
        <f aca="false">G5927+H5927</f>
        <v>121000</v>
      </c>
      <c r="J5927" s="29" t="n">
        <f aca="false">J5926+I5927</f>
        <v>2698500.00000001</v>
      </c>
    </row>
    <row r="5928" customFormat="false" ht="15" hidden="false" customHeight="false" outlineLevel="0" collapsed="false">
      <c r="A5928" s="26" t="n">
        <v>46134</v>
      </c>
      <c r="B5928" s="27" t="n">
        <v>94.76</v>
      </c>
      <c r="C5928" s="27" t="n">
        <v>113.44</v>
      </c>
      <c r="D5928" s="28" t="n">
        <f aca="false">B5928-B5927</f>
        <v>1.12</v>
      </c>
      <c r="E5928" s="28" t="n">
        <f aca="false">C5928-C5927</f>
        <v>7.3</v>
      </c>
      <c r="F5928" s="29" t="n">
        <f aca="false">Inputs!$B$5*B5928+Inputs!$B$6*C5928</f>
        <v>3804000</v>
      </c>
      <c r="G5928" s="29" t="n">
        <f aca="false">Inputs!$B$5*D5928</f>
        <v>112000</v>
      </c>
      <c r="H5928" s="29" t="n">
        <f aca="false">Inputs!$B$6*E5928</f>
        <v>-365000</v>
      </c>
      <c r="I5928" s="29" t="n">
        <f aca="false">G5928+H5928</f>
        <v>-252999.999999999</v>
      </c>
      <c r="J5928" s="29" t="n">
        <f aca="false">J5927+I5928</f>
        <v>2445500.00000001</v>
      </c>
    </row>
    <row r="5929" customFormat="false" ht="15" hidden="false" customHeight="false" outlineLevel="0" collapsed="false">
      <c r="A5929" s="26" t="n">
        <v>46135</v>
      </c>
      <c r="B5929" s="27" t="n">
        <v>99.27</v>
      </c>
      <c r="C5929" s="27" t="n">
        <v>113.25</v>
      </c>
      <c r="D5929" s="28" t="n">
        <f aca="false">B5929-B5928</f>
        <v>4.50999999999999</v>
      </c>
      <c r="E5929" s="28" t="n">
        <f aca="false">C5929-C5928</f>
        <v>-0.189999999999998</v>
      </c>
      <c r="F5929" s="29" t="n">
        <f aca="false">Inputs!$B$5*B5929+Inputs!$B$6*C5929</f>
        <v>4264500</v>
      </c>
      <c r="G5929" s="29" t="n">
        <f aca="false">Inputs!$B$5*D5929</f>
        <v>450999.999999999</v>
      </c>
      <c r="H5929" s="29" t="n">
        <f aca="false">Inputs!$B$6*E5929</f>
        <v>9499.99999999989</v>
      </c>
      <c r="I5929" s="29" t="n">
        <f aca="false">G5929+H5929</f>
        <v>460499.999999999</v>
      </c>
      <c r="J5929" s="29" t="n">
        <f aca="false">J5928+I5929</f>
        <v>2906000.00000001</v>
      </c>
    </row>
    <row r="5930" customFormat="false" ht="15" hidden="false" customHeight="false" outlineLevel="0" collapsed="false">
      <c r="A5930" s="26" t="n">
        <v>46136</v>
      </c>
      <c r="B5930" s="27" t="n">
        <v>98.42</v>
      </c>
      <c r="C5930" s="27" t="n">
        <v>111.86</v>
      </c>
      <c r="D5930" s="28" t="n">
        <f aca="false">B5930-B5929</f>
        <v>-0.849999999999994</v>
      </c>
      <c r="E5930" s="28" t="n">
        <f aca="false">C5930-C5929</f>
        <v>-1.39</v>
      </c>
      <c r="F5930" s="29" t="n">
        <f aca="false">Inputs!$B$5*B5930+Inputs!$B$6*C5930</f>
        <v>4249000</v>
      </c>
      <c r="G5930" s="29" t="n">
        <f aca="false">Inputs!$B$5*D5930</f>
        <v>-84999.9999999994</v>
      </c>
      <c r="H5930" s="29" t="n">
        <f aca="false">Inputs!$B$6*E5930</f>
        <v>69500</v>
      </c>
      <c r="I5930" s="29" t="n">
        <f aca="false">G5930+H5930</f>
        <v>-15499.9999999994</v>
      </c>
      <c r="J5930" s="29" t="n">
        <f aca="false">J5929+I5930</f>
        <v>2890500.00000001</v>
      </c>
    </row>
    <row r="5931" customFormat="false" ht="15" hidden="false" customHeight="false" outlineLevel="0" collapsed="false">
      <c r="A5931" s="26" t="n">
        <v>46139</v>
      </c>
      <c r="B5931" s="27" t="n">
        <v>99.89</v>
      </c>
      <c r="C5931" s="27" t="n">
        <v>113.89</v>
      </c>
      <c r="D5931" s="28" t="n">
        <f aca="false">B5931-B5930</f>
        <v>1.47</v>
      </c>
      <c r="E5931" s="28" t="n">
        <f aca="false">C5931-C5930</f>
        <v>2.03</v>
      </c>
      <c r="F5931" s="29" t="n">
        <f aca="false">Inputs!$B$5*B5931+Inputs!$B$6*C5931</f>
        <v>4294500</v>
      </c>
      <c r="G5931" s="29" t="n">
        <f aca="false">Inputs!$B$5*D5931</f>
        <v>147000</v>
      </c>
      <c r="H5931" s="29" t="n">
        <f aca="false">Inputs!$B$6*E5931</f>
        <v>-101500</v>
      </c>
      <c r="I5931" s="29" t="n">
        <f aca="false">G5931+H5931</f>
        <v>45499.9999999998</v>
      </c>
      <c r="J5931" s="29" t="n">
        <f aca="false">J5930+I5931</f>
        <v>2936000.00000001</v>
      </c>
    </row>
    <row r="5932" customFormat="false" ht="15" hidden="false" customHeight="false" outlineLevel="0" collapsed="false">
      <c r="A5932" s="26" t="n">
        <v>46140</v>
      </c>
      <c r="B5932" s="27" t="n">
        <v>103.45</v>
      </c>
      <c r="C5932" s="27" t="n">
        <v>117.62</v>
      </c>
      <c r="D5932" s="28" t="n">
        <f aca="false">B5932-B5931</f>
        <v>3.56</v>
      </c>
      <c r="E5932" s="28" t="n">
        <f aca="false">C5932-C5931</f>
        <v>3.73</v>
      </c>
      <c r="F5932" s="29" t="n">
        <f aca="false">Inputs!$B$5*B5932+Inputs!$B$6*C5932</f>
        <v>4464000</v>
      </c>
      <c r="G5932" s="29" t="n">
        <f aca="false">Inputs!$B$5*D5932</f>
        <v>356000</v>
      </c>
      <c r="H5932" s="29" t="n">
        <f aca="false">Inputs!$B$6*E5932</f>
        <v>-186500</v>
      </c>
      <c r="I5932" s="29" t="n">
        <f aca="false">G5932+H5932</f>
        <v>169500</v>
      </c>
      <c r="J5932" s="29" t="n">
        <f aca="false">J5931+I5932</f>
        <v>3105500.00000001</v>
      </c>
    </row>
    <row r="5933" customFormat="false" ht="15" hidden="false" customHeight="false" outlineLevel="0" collapsed="false">
      <c r="A5933" s="26" t="n">
        <v>46141</v>
      </c>
      <c r="B5933" s="27" t="n">
        <v>110.47</v>
      </c>
      <c r="C5933" s="27" t="n">
        <v>124.16</v>
      </c>
      <c r="D5933" s="28" t="n">
        <f aca="false">B5933-B5932</f>
        <v>7.02</v>
      </c>
      <c r="E5933" s="28" t="n">
        <f aca="false">C5933-C5932</f>
        <v>6.53999999999999</v>
      </c>
      <c r="F5933" s="29" t="n">
        <f aca="false">Inputs!$B$5*B5933+Inputs!$B$6*C5933</f>
        <v>4839000</v>
      </c>
      <c r="G5933" s="29" t="n">
        <f aca="false">Inputs!$B$5*D5933</f>
        <v>702000</v>
      </c>
      <c r="H5933" s="29" t="n">
        <f aca="false">Inputs!$B$6*E5933</f>
        <v>-327000</v>
      </c>
      <c r="I5933" s="29" t="n">
        <f aca="false">G5933+H5933</f>
        <v>375000</v>
      </c>
      <c r="J5933" s="29" t="n">
        <f aca="false">J5932+I5933</f>
        <v>3480500.00000001</v>
      </c>
    </row>
    <row r="5934" customFormat="false" ht="15" hidden="false" customHeight="false" outlineLevel="0" collapsed="false">
      <c r="A5934" s="26" t="n">
        <v>46142</v>
      </c>
      <c r="B5934" s="27" t="n">
        <v>108.64</v>
      </c>
      <c r="C5934" s="27" t="n">
        <v>124.24</v>
      </c>
      <c r="D5934" s="28" t="n">
        <f aca="false">B5934-B5933</f>
        <v>-1.83</v>
      </c>
      <c r="E5934" s="28" t="n">
        <f aca="false">C5934-C5933</f>
        <v>0.0799999999999983</v>
      </c>
      <c r="F5934" s="29" t="n">
        <f aca="false">Inputs!$B$5*B5934+Inputs!$B$6*C5934</f>
        <v>4652000</v>
      </c>
      <c r="G5934" s="29" t="n">
        <f aca="false">Inputs!$B$5*D5934</f>
        <v>-183000</v>
      </c>
      <c r="H5934" s="29" t="n">
        <f aca="false">Inputs!$B$6*E5934</f>
        <v>-3999.99999999991</v>
      </c>
      <c r="I5934" s="29" t="n">
        <f aca="false">G5934+H5934</f>
        <v>-187000</v>
      </c>
      <c r="J5934" s="29" t="n">
        <f aca="false">J5933+I5934</f>
        <v>3293500.00000001</v>
      </c>
    </row>
    <row r="5935" customFormat="false" ht="15" hidden="false" customHeight="false" outlineLevel="0" collapsed="false">
      <c r="A5935" s="26" t="n">
        <v>46143</v>
      </c>
      <c r="B5935" s="27" t="n">
        <v>105.38</v>
      </c>
      <c r="C5935" s="27" t="n">
        <v>118.26</v>
      </c>
      <c r="D5935" s="28" t="n">
        <f aca="false">B5935-B5934</f>
        <v>-3.26000000000001</v>
      </c>
      <c r="E5935" s="28" t="n">
        <f aca="false">C5935-C5934</f>
        <v>-5.97999999999999</v>
      </c>
      <c r="F5935" s="29" t="n">
        <f aca="false">Inputs!$B$5*B5935+Inputs!$B$6*C5935</f>
        <v>4625000</v>
      </c>
      <c r="G5935" s="29" t="n">
        <f aca="false">Inputs!$B$5*D5935</f>
        <v>-326000.000000001</v>
      </c>
      <c r="H5935" s="29" t="n">
        <f aca="false">Inputs!$B$6*E5935</f>
        <v>299000</v>
      </c>
      <c r="I5935" s="29" t="n">
        <f aca="false">G5935+H5935</f>
        <v>-27000.000000001</v>
      </c>
      <c r="J5935" s="29" t="n">
        <f aca="false">J5934+I5935</f>
        <v>3266500.00000001</v>
      </c>
    </row>
    <row r="5936" customFormat="false" ht="15" hidden="false" customHeight="false" outlineLevel="0" collapsed="false">
      <c r="A5936" s="26" t="n">
        <v>46147</v>
      </c>
      <c r="B5936" s="27" t="n">
        <v>105.66</v>
      </c>
      <c r="C5936" s="27" t="n">
        <v>114.51</v>
      </c>
      <c r="D5936" s="28" t="n">
        <f aca="false">B5936-B5935</f>
        <v>0.280000000000001</v>
      </c>
      <c r="E5936" s="28" t="n">
        <f aca="false">C5936-C5935</f>
        <v>-3.75</v>
      </c>
      <c r="F5936" s="29" t="n">
        <f aca="false">Inputs!$B$5*B5936+Inputs!$B$6*C5936</f>
        <v>4840500</v>
      </c>
      <c r="G5936" s="29" t="n">
        <f aca="false">Inputs!$B$5*D5936</f>
        <v>28000.0000000001</v>
      </c>
      <c r="H5936" s="29" t="n">
        <f aca="false">Inputs!$B$6*E5936</f>
        <v>187500</v>
      </c>
      <c r="I5936" s="29" t="n">
        <f aca="false">G5936+H5936</f>
        <v>215500</v>
      </c>
      <c r="J5936" s="29" t="n">
        <f aca="false">J5935+I5936</f>
        <v>3482000.00000001</v>
      </c>
    </row>
    <row r="5937" customFormat="false" ht="15" hidden="false" customHeight="false" outlineLevel="0" collapsed="false">
      <c r="A5937" s="26" t="n">
        <v>46148</v>
      </c>
      <c r="B5937" s="27" t="n">
        <v>98.75</v>
      </c>
      <c r="C5937" s="27" t="n">
        <v>103.7</v>
      </c>
      <c r="D5937" s="28" t="n">
        <f aca="false">B5937-B5936</f>
        <v>-6.91</v>
      </c>
      <c r="E5937" s="28" t="n">
        <f aca="false">C5937-C5936</f>
        <v>-10.81</v>
      </c>
      <c r="F5937" s="29" t="n">
        <f aca="false">Inputs!$B$5*B5937+Inputs!$B$6*C5937</f>
        <v>4690000</v>
      </c>
      <c r="G5937" s="29" t="n">
        <f aca="false">Inputs!$B$5*D5937</f>
        <v>-691000</v>
      </c>
      <c r="H5937" s="29" t="n">
        <f aca="false">Inputs!$B$6*E5937</f>
        <v>540500</v>
      </c>
      <c r="I5937" s="29" t="n">
        <f aca="false">G5937+H5937</f>
        <v>-150500</v>
      </c>
      <c r="J5937" s="29" t="n">
        <f aca="false">J5936+I5937</f>
        <v>3331500.00000001</v>
      </c>
    </row>
    <row r="5938" customFormat="false" ht="15" hidden="false" customHeight="false" outlineLevel="0" collapsed="false">
      <c r="A5938" s="26" t="n">
        <v>46149</v>
      </c>
      <c r="B5938" s="27" t="n">
        <v>98.38</v>
      </c>
      <c r="C5938" s="27" t="n">
        <v>101.82</v>
      </c>
      <c r="D5938" s="28" t="n">
        <f aca="false">B5938-B5937</f>
        <v>-0.370000000000005</v>
      </c>
      <c r="E5938" s="28" t="n">
        <f aca="false">C5938-C5937</f>
        <v>-1.88000000000001</v>
      </c>
      <c r="F5938" s="29" t="n">
        <f aca="false">Inputs!$B$5*B5938+Inputs!$B$6*C5938</f>
        <v>4747000</v>
      </c>
      <c r="G5938" s="29" t="n">
        <f aca="false">Inputs!$B$5*D5938</f>
        <v>-37000.0000000005</v>
      </c>
      <c r="H5938" s="29" t="n">
        <f aca="false">Inputs!$B$6*E5938</f>
        <v>94000.0000000005</v>
      </c>
      <c r="I5938" s="29" t="n">
        <f aca="false">G5938+H5938</f>
        <v>57000</v>
      </c>
      <c r="J5938" s="29" t="n">
        <f aca="false">J5937+I5938</f>
        <v>3388500.00000001</v>
      </c>
    </row>
    <row r="5939" customFormat="false" ht="15" hidden="false" customHeight="false" outlineLevel="0" collapsed="false">
      <c r="A5939" s="26" t="n">
        <v>46150</v>
      </c>
      <c r="B5939" s="27" t="n">
        <v>98.87</v>
      </c>
      <c r="C5939" s="27" t="n">
        <v>103.48</v>
      </c>
      <c r="D5939" s="28" t="n">
        <f aca="false">B5939-B5938</f>
        <v>0.490000000000009</v>
      </c>
      <c r="E5939" s="28" t="n">
        <f aca="false">C5939-C5938</f>
        <v>1.66000000000001</v>
      </c>
      <c r="F5939" s="29" t="n">
        <f aca="false">Inputs!$B$5*B5939+Inputs!$B$6*C5939</f>
        <v>4713000</v>
      </c>
      <c r="G5939" s="29" t="n">
        <f aca="false">Inputs!$B$5*D5939</f>
        <v>49000.0000000009</v>
      </c>
      <c r="H5939" s="29" t="n">
        <f aca="false">Inputs!$B$6*E5939</f>
        <v>-83000.0000000005</v>
      </c>
      <c r="I5939" s="29" t="n">
        <f aca="false">G5939+H5939</f>
        <v>-33999.9999999996</v>
      </c>
      <c r="J5939" s="29" t="n">
        <f aca="false">J5938+I5939</f>
        <v>3354500.00000001</v>
      </c>
    </row>
    <row r="5940" customFormat="false" ht="15" hidden="false" customHeight="false" outlineLevel="0" collapsed="false">
      <c r="A5940" s="26" t="n">
        <v>46153</v>
      </c>
      <c r="B5940" s="27" t="n">
        <v>101.56</v>
      </c>
      <c r="C5940" s="27" t="n">
        <v>106.11</v>
      </c>
      <c r="D5940" s="28" t="n">
        <f aca="false">B5940-B5939</f>
        <v>2.69</v>
      </c>
      <c r="E5940" s="28" t="n">
        <f aca="false">C5940-C5939</f>
        <v>2.63</v>
      </c>
      <c r="F5940" s="29" t="n">
        <f aca="false">Inputs!$B$5*B5940+Inputs!$B$6*C5940</f>
        <v>4850500</v>
      </c>
      <c r="G5940" s="29" t="n">
        <f aca="false">Inputs!$B$5*D5940</f>
        <v>269000</v>
      </c>
      <c r="H5940" s="29" t="n">
        <f aca="false">Inputs!$B$6*E5940</f>
        <v>-131500</v>
      </c>
      <c r="I5940" s="29" t="n">
        <f aca="false">G5940+H5940</f>
        <v>137500</v>
      </c>
      <c r="J5940" s="29" t="n">
        <f aca="false">J5939+I5940</f>
        <v>3492000.00000001</v>
      </c>
    </row>
    <row r="5941" customFormat="false" ht="15" hidden="false" customHeight="false" outlineLevel="0" collapsed="false">
      <c r="A5941" s="26" t="n">
        <v>46154</v>
      </c>
      <c r="B5941" s="27" t="n">
        <v>105.78</v>
      </c>
      <c r="C5941" s="27" t="n">
        <v>111.37</v>
      </c>
      <c r="D5941" s="28" t="n">
        <f aca="false">B5941-B5940</f>
        <v>4.22</v>
      </c>
      <c r="E5941" s="28" t="n">
        <f aca="false">C5941-C5940</f>
        <v>5.26000000000001</v>
      </c>
      <c r="F5941" s="29" t="n">
        <f aca="false">Inputs!$B$5*B5941+Inputs!$B$6*C5941</f>
        <v>5009500</v>
      </c>
      <c r="G5941" s="29" t="n">
        <f aca="false">Inputs!$B$5*D5941</f>
        <v>422000</v>
      </c>
      <c r="H5941" s="29" t="n">
        <f aca="false">Inputs!$B$6*E5941</f>
        <v>-263000</v>
      </c>
      <c r="I5941" s="29" t="n">
        <f aca="false">G5941+H5941</f>
        <v>159000</v>
      </c>
      <c r="J5941" s="29" t="n">
        <f aca="false">J5940+I5941</f>
        <v>3651000.00000001</v>
      </c>
    </row>
    <row r="5942" customFormat="false" ht="15" hidden="false" customHeight="false" outlineLevel="0" collapsed="false">
      <c r="A5942" s="26" t="n">
        <v>46155</v>
      </c>
      <c r="B5942" s="27" t="n">
        <v>104.52</v>
      </c>
      <c r="C5942" s="27" t="n">
        <v>110.28</v>
      </c>
      <c r="D5942" s="28" t="n">
        <f aca="false">B5942-B5941</f>
        <v>-1.26000000000001</v>
      </c>
      <c r="E5942" s="28" t="n">
        <f aca="false">C5942-C5941</f>
        <v>-1.09</v>
      </c>
      <c r="F5942" s="29" t="n">
        <f aca="false">Inputs!$B$5*B5942+Inputs!$B$6*C5942</f>
        <v>4938000</v>
      </c>
      <c r="G5942" s="29" t="n">
        <f aca="false">Inputs!$B$5*D5942</f>
        <v>-126000.000000001</v>
      </c>
      <c r="H5942" s="29" t="n">
        <f aca="false">Inputs!$B$6*E5942</f>
        <v>54500.0000000002</v>
      </c>
      <c r="I5942" s="29" t="n">
        <f aca="false">G5942+H5942</f>
        <v>-71500.0000000004</v>
      </c>
      <c r="J5942" s="29" t="n">
        <f aca="false">J5941+I5942</f>
        <v>3579500.00000001</v>
      </c>
    </row>
    <row r="5943" customFormat="false" ht="15" hidden="false" customHeight="false" outlineLevel="0" collapsed="false">
      <c r="A5943" s="26" t="n">
        <v>46156</v>
      </c>
      <c r="B5943" s="27" t="n">
        <v>104.66</v>
      </c>
      <c r="C5943" s="27" t="n">
        <v>110.91</v>
      </c>
      <c r="D5943" s="28" t="n">
        <f aca="false">B5943-B5942</f>
        <v>0.140000000000001</v>
      </c>
      <c r="E5943" s="28" t="n">
        <f aca="false">C5943-C5942</f>
        <v>0.629999999999996</v>
      </c>
      <c r="F5943" s="29" t="n">
        <f aca="false">Inputs!$B$5*B5943+Inputs!$B$6*C5943</f>
        <v>4920500</v>
      </c>
      <c r="G5943" s="29" t="n">
        <f aca="false">Inputs!$B$5*D5943</f>
        <v>14000.0000000001</v>
      </c>
      <c r="H5943" s="29" t="n">
        <f aca="false">Inputs!$B$6*E5943</f>
        <v>-31499.9999999998</v>
      </c>
      <c r="I5943" s="29" t="n">
        <f aca="false">G5943+H5943</f>
        <v>-17499.9999999997</v>
      </c>
      <c r="J5943" s="29" t="n">
        <f aca="false">J5942+I5943</f>
        <v>3562000.00000001</v>
      </c>
    </row>
    <row r="5944" customFormat="false" ht="15" hidden="false" customHeight="false" outlineLevel="0" collapsed="false">
      <c r="A5944" s="26" t="n">
        <v>46157</v>
      </c>
      <c r="B5944" s="27" t="n">
        <v>108.99</v>
      </c>
      <c r="C5944" s="27" t="n">
        <v>113.96</v>
      </c>
      <c r="D5944" s="28" t="n">
        <f aca="false">B5944-B5943</f>
        <v>4.33</v>
      </c>
      <c r="E5944" s="28" t="n">
        <f aca="false">C5944-C5943</f>
        <v>3.05</v>
      </c>
      <c r="F5944" s="29" t="n">
        <f aca="false">Inputs!$B$5*B5944+Inputs!$B$6*C5944</f>
        <v>5201000</v>
      </c>
      <c r="G5944" s="29" t="n">
        <f aca="false">Inputs!$B$5*D5944</f>
        <v>433000</v>
      </c>
      <c r="H5944" s="29" t="n">
        <f aca="false">Inputs!$B$6*E5944</f>
        <v>-152500</v>
      </c>
      <c r="I5944" s="29" t="n">
        <f aca="false">G5944+H5944</f>
        <v>280500</v>
      </c>
      <c r="J5944" s="29" t="n">
        <f aca="false">J5943+I5944</f>
        <v>3842500.00000001</v>
      </c>
    </row>
    <row r="5945" customFormat="false" ht="15" hidden="false" customHeight="false" outlineLevel="0" collapsed="false">
      <c r="A5945" s="26" t="n">
        <v>46160</v>
      </c>
      <c r="B5945" s="27" t="n">
        <v>112.25</v>
      </c>
      <c r="C5945" s="27" t="n">
        <v>116.73</v>
      </c>
      <c r="D5945" s="28" t="n">
        <f aca="false">B5945-B5944</f>
        <v>3.26000000000001</v>
      </c>
      <c r="E5945" s="28" t="n">
        <f aca="false">C5945-C5944</f>
        <v>2.77000000000001</v>
      </c>
      <c r="F5945" s="29" t="n">
        <f aca="false">Inputs!$B$5*B5945+Inputs!$B$6*C5945</f>
        <v>5388500</v>
      </c>
      <c r="G5945" s="29" t="n">
        <f aca="false">Inputs!$B$5*D5945</f>
        <v>326000.000000001</v>
      </c>
      <c r="H5945" s="29" t="n">
        <f aca="false">Inputs!$B$6*E5945</f>
        <v>-138500.000000001</v>
      </c>
      <c r="I5945" s="29" t="n">
        <f aca="false">G5945+H5945</f>
        <v>187500</v>
      </c>
      <c r="J5945" s="29" t="n">
        <f aca="false">J5944+I5945</f>
        <v>4030000.00000001</v>
      </c>
    </row>
    <row r="5946" customFormat="false" ht="15" hidden="false" customHeight="false" outlineLevel="0" collapsed="false">
      <c r="A5946" s="26" t="n">
        <v>46161</v>
      </c>
      <c r="B5946" s="27" t="n">
        <v>112.09</v>
      </c>
      <c r="C5946" s="27" t="n">
        <v>114.64</v>
      </c>
      <c r="D5946" s="28" t="n">
        <f aca="false">B5946-B5945</f>
        <v>-0.159999999999997</v>
      </c>
      <c r="E5946" s="28" t="n">
        <f aca="false">C5946-C5945</f>
        <v>-2.09</v>
      </c>
      <c r="F5946" s="29" t="n">
        <f aca="false">Inputs!$B$5*B5946+Inputs!$B$6*C5946</f>
        <v>5477000</v>
      </c>
      <c r="G5946" s="29" t="n">
        <f aca="false">Inputs!$B$5*D5946</f>
        <v>-15999.9999999997</v>
      </c>
      <c r="H5946" s="29" t="n">
        <f aca="false">Inputs!$B$6*E5946</f>
        <v>104500</v>
      </c>
      <c r="I5946" s="29" t="n">
        <f aca="false">G5946+H5946</f>
        <v>88500.0000000005</v>
      </c>
      <c r="J5946" s="29" t="n">
        <f aca="false">J5945+I5946</f>
        <v>4118500.00000001</v>
      </c>
    </row>
    <row r="5947" customFormat="false" ht="15" hidden="false" customHeight="false" outlineLevel="0" collapsed="false">
      <c r="A5947" s="26" t="n">
        <v>46162</v>
      </c>
      <c r="B5947" s="27" t="n">
        <v>101.69</v>
      </c>
      <c r="C5947" s="27" t="n">
        <v>108.93</v>
      </c>
      <c r="D5947" s="28" t="n">
        <f aca="false">B5947-B5946</f>
        <v>-10.4</v>
      </c>
      <c r="E5947" s="28" t="n">
        <f aca="false">C5947-C5946</f>
        <v>-5.70999999999999</v>
      </c>
      <c r="F5947" s="29" t="n">
        <f aca="false">Inputs!$B$5*B5947+Inputs!$B$6*C5947</f>
        <v>4722500</v>
      </c>
      <c r="G5947" s="29" t="n">
        <f aca="false">Inputs!$B$5*D5947</f>
        <v>-1040000</v>
      </c>
      <c r="H5947" s="29" t="n">
        <f aca="false">Inputs!$B$6*E5947</f>
        <v>285500</v>
      </c>
      <c r="I5947" s="29" t="n">
        <f aca="false">G5947+H5947</f>
        <v>-754500.000000001</v>
      </c>
      <c r="J5947" s="29" t="n">
        <f aca="false">J5946+I5947</f>
        <v>3364000.00000001</v>
      </c>
    </row>
    <row r="5948" customFormat="false" ht="15" hidden="false" customHeight="false" outlineLevel="0" collapsed="false">
      <c r="A5948" s="26" t="n">
        <v>46163</v>
      </c>
      <c r="B5948" s="27" t="n">
        <v>100.2</v>
      </c>
      <c r="C5948" s="27" t="n">
        <v>105.84</v>
      </c>
      <c r="D5948" s="28" t="n">
        <f aca="false">B5948-B5947</f>
        <v>-1.48999999999999</v>
      </c>
      <c r="E5948" s="28" t="n">
        <f aca="false">C5948-C5947</f>
        <v>-3.09</v>
      </c>
      <c r="F5948" s="29" t="n">
        <f aca="false">Inputs!$B$5*B5948+Inputs!$B$6*C5948</f>
        <v>4728000</v>
      </c>
      <c r="G5948" s="29" t="n">
        <f aca="false">Inputs!$B$5*D5948</f>
        <v>-148999.999999999</v>
      </c>
      <c r="H5948" s="29" t="n">
        <f aca="false">Inputs!$B$6*E5948</f>
        <v>154500</v>
      </c>
      <c r="I5948" s="29" t="n">
        <f aca="false">G5948+H5948</f>
        <v>5500.0000000007</v>
      </c>
      <c r="J5948" s="29" t="n">
        <f aca="false">J5947+I5948</f>
        <v>3369500.00000001</v>
      </c>
    </row>
    <row r="5949" customFormat="false" ht="15" hidden="false" customHeight="false" outlineLevel="0" collapsed="false">
      <c r="A5949" s="26" t="n">
        <v>46164</v>
      </c>
      <c r="B5949" s="27" t="n">
        <v>100.35</v>
      </c>
      <c r="C5949" s="27" t="n">
        <v>106.9</v>
      </c>
      <c r="D5949" s="28" t="n">
        <f aca="false">B5949-B5948</f>
        <v>0.149999999999991</v>
      </c>
      <c r="E5949" s="28" t="n">
        <f aca="false">C5949-C5948</f>
        <v>1.06</v>
      </c>
      <c r="F5949" s="29" t="n">
        <f aca="false">Inputs!$B$5*B5949+Inputs!$B$6*C5949</f>
        <v>4690000</v>
      </c>
      <c r="G5949" s="29" t="n">
        <f aca="false">Inputs!$B$5*D5949</f>
        <v>14999.9999999991</v>
      </c>
      <c r="H5949" s="29" t="n">
        <f aca="false">Inputs!$B$6*E5949</f>
        <v>-53000.0000000001</v>
      </c>
      <c r="I5949" s="29" t="n">
        <f aca="false">G5949+H5949</f>
        <v>-38000.000000001</v>
      </c>
      <c r="J5949" s="29" t="n">
        <f aca="false">J5948+I5949</f>
        <v>3331500.00000001</v>
      </c>
    </row>
    <row r="5950" customFormat="false" ht="15" hidden="false" customHeight="false" outlineLevel="0" collapsed="false">
      <c r="A5950" s="26" t="n">
        <v>46168</v>
      </c>
      <c r="B5950" s="27" t="n">
        <v>97.63</v>
      </c>
      <c r="C5950" s="27" t="n">
        <v>102.75</v>
      </c>
      <c r="D5950" s="28" t="n">
        <f aca="false">B5950-B5949</f>
        <v>-2.72</v>
      </c>
      <c r="E5950" s="28" t="n">
        <f aca="false">C5950-C5949</f>
        <v>-4.15000000000001</v>
      </c>
      <c r="F5950" s="29" t="n">
        <f aca="false">Inputs!$B$5*B5950+Inputs!$B$6*C5950</f>
        <v>4625500</v>
      </c>
      <c r="G5950" s="29" t="n">
        <f aca="false">Inputs!$B$5*D5950</f>
        <v>-272000</v>
      </c>
      <c r="H5950" s="29" t="n">
        <f aca="false">Inputs!$B$6*E5950</f>
        <v>207500</v>
      </c>
      <c r="I5950" s="29" t="n">
        <f aca="false">G5950+H5950</f>
        <v>-64499.9999999996</v>
      </c>
      <c r="J5950" s="29" t="n">
        <f aca="false">J5949+I5950</f>
        <v>3267000.00000001</v>
      </c>
    </row>
    <row r="5951" customFormat="false" ht="15" hidden="false" customHeight="false" outlineLevel="0" collapsed="false">
      <c r="A5951" s="26" t="n">
        <v>46169</v>
      </c>
      <c r="B5951" s="27" t="n">
        <v>92.35</v>
      </c>
      <c r="C5951" s="27" t="n">
        <v>97.11</v>
      </c>
      <c r="D5951" s="28" t="n">
        <f aca="false">B5951-B5950</f>
        <v>-5.28</v>
      </c>
      <c r="E5951" s="28" t="n">
        <f aca="false">C5951-C5950</f>
        <v>-5.64</v>
      </c>
      <c r="F5951" s="29" t="n">
        <f aca="false">Inputs!$B$5*B5951+Inputs!$B$6*C5951</f>
        <v>4379500</v>
      </c>
      <c r="G5951" s="29" t="n">
        <f aca="false">Inputs!$B$5*D5951</f>
        <v>-528000</v>
      </c>
      <c r="H5951" s="29" t="n">
        <f aca="false">Inputs!$B$6*E5951</f>
        <v>282000</v>
      </c>
      <c r="I5951" s="29" t="n">
        <f aca="false">G5951+H5951</f>
        <v>-246000</v>
      </c>
      <c r="J5951" s="29" t="n">
        <f aca="false">J5950+I5951</f>
        <v>3021000.00000001</v>
      </c>
    </row>
    <row r="5952" customFormat="false" ht="15" hidden="false" customHeight="false" outlineLevel="0" collapsed="false">
      <c r="A5952" s="26" t="n">
        <v>46170</v>
      </c>
      <c r="B5952" s="27" t="n">
        <v>92.65</v>
      </c>
      <c r="C5952" s="27" t="n">
        <v>95.47</v>
      </c>
      <c r="D5952" s="28" t="n">
        <f aca="false">B5952-B5951</f>
        <v>0.300000000000011</v>
      </c>
      <c r="E5952" s="28" t="n">
        <f aca="false">C5952-C5951</f>
        <v>-1.64</v>
      </c>
      <c r="F5952" s="29" t="n">
        <f aca="false">Inputs!$B$5*B5952+Inputs!$B$6*C5952</f>
        <v>4491500</v>
      </c>
      <c r="G5952" s="29" t="n">
        <f aca="false">Inputs!$B$5*D5952</f>
        <v>30000.0000000011</v>
      </c>
      <c r="H5952" s="29" t="n">
        <f aca="false">Inputs!$B$6*E5952</f>
        <v>82000</v>
      </c>
      <c r="I5952" s="29" t="n">
        <f aca="false">G5952+H5952</f>
        <v>112000.000000001</v>
      </c>
      <c r="J5952" s="29" t="n">
        <f aca="false">J5951+I5952</f>
        <v>3133000.00000001</v>
      </c>
    </row>
    <row r="5953" customFormat="false" ht="15" hidden="false" customHeight="false" outlineLevel="0" collapsed="false">
      <c r="A5953" s="26" t="n">
        <v>46171</v>
      </c>
      <c r="B5953" s="27" t="n">
        <v>91.16</v>
      </c>
      <c r="C5953" s="27" t="n">
        <v>92.88</v>
      </c>
      <c r="D5953" s="28" t="n">
        <f aca="false">B5953-B5952</f>
        <v>-1.49000000000001</v>
      </c>
      <c r="E5953" s="28" t="n">
        <f aca="false">C5953-C5952</f>
        <v>-2.59</v>
      </c>
      <c r="F5953" s="29" t="n">
        <f aca="false">Inputs!$B$5*B5953+Inputs!$B$6*C5953</f>
        <v>4472000</v>
      </c>
      <c r="G5953" s="29" t="n">
        <f aca="false">Inputs!$B$5*D5953</f>
        <v>-149000.000000001</v>
      </c>
      <c r="H5953" s="29" t="n">
        <f aca="false">Inputs!$B$6*E5953</f>
        <v>129500</v>
      </c>
      <c r="I5953" s="29" t="n">
        <f aca="false">G5953+H5953</f>
        <v>-19500.0000000007</v>
      </c>
      <c r="J5953" s="29" t="n">
        <f aca="false">J5952+I5953</f>
        <v>3113500.00000001</v>
      </c>
    </row>
    <row r="5954" customFormat="false" ht="15" hidden="false" customHeight="false" outlineLevel="0" collapsed="false">
      <c r="A5954" s="26" t="n">
        <v>46174</v>
      </c>
      <c r="B5954" s="27" t="n">
        <v>95.96</v>
      </c>
      <c r="C5954" s="27" t="n">
        <v>98.29</v>
      </c>
      <c r="D5954" s="28" t="n">
        <f aca="false">B5954-B5953</f>
        <v>4.8</v>
      </c>
      <c r="E5954" s="28" t="n">
        <f aca="false">C5954-C5953</f>
        <v>5.41000000000001</v>
      </c>
      <c r="F5954" s="29" t="n">
        <f aca="false">Inputs!$B$5*B5954+Inputs!$B$6*C5954</f>
        <v>4681500</v>
      </c>
      <c r="G5954" s="29" t="n">
        <f aca="false">Inputs!$B$5*D5954</f>
        <v>480000</v>
      </c>
      <c r="H5954" s="29" t="n">
        <f aca="false">Inputs!$B$6*E5954</f>
        <v>-270500.000000001</v>
      </c>
      <c r="I5954" s="29" t="n">
        <f aca="false">G5954+H5954</f>
        <v>209499.999999999</v>
      </c>
      <c r="J5954" s="29" t="n">
        <f aca="false">J5953+I5954</f>
        <v>3323000.00000001</v>
      </c>
    </row>
    <row r="5955" customFormat="false" ht="15" hidden="false" customHeight="false" outlineLevel="0" collapsed="false">
      <c r="A5955" s="26" t="n">
        <v>46175</v>
      </c>
      <c r="B5955" s="27" t="n">
        <v>97.47</v>
      </c>
      <c r="C5955" s="27" t="n">
        <v>98.49</v>
      </c>
      <c r="D5955" s="28" t="n">
        <f aca="false">B5955-B5954</f>
        <v>1.51000000000001</v>
      </c>
      <c r="E5955" s="28" t="n">
        <f aca="false">C5955-C5954</f>
        <v>0.199999999999989</v>
      </c>
      <c r="F5955" s="29" t="n">
        <f aca="false">Inputs!$B$5*B5955+Inputs!$B$6*C5955</f>
        <v>4822500</v>
      </c>
      <c r="G5955" s="29" t="n">
        <f aca="false">Inputs!$B$5*D5955</f>
        <v>151000.000000001</v>
      </c>
      <c r="H5955" s="29" t="n">
        <f aca="false">Inputs!$B$6*E5955</f>
        <v>-9999.99999999943</v>
      </c>
      <c r="I5955" s="29" t="n">
        <f aca="false">G5955+H5955</f>
        <v>141000.000000001</v>
      </c>
      <c r="J5955" s="29" t="n">
        <f aca="false">J5954+I5955</f>
        <v>3464000.00000001</v>
      </c>
    </row>
    <row r="5956" customFormat="false" ht="15" hidden="false" customHeight="false" outlineLevel="0" collapsed="false">
      <c r="A5956" s="26" t="n">
        <v>46176</v>
      </c>
      <c r="B5956" s="27" t="n">
        <v>99.76</v>
      </c>
      <c r="C5956" s="27" t="n">
        <v>101.69</v>
      </c>
      <c r="D5956" s="28" t="n">
        <f aca="false">B5956-B5955</f>
        <v>2.29000000000001</v>
      </c>
      <c r="E5956" s="28" t="n">
        <f aca="false">C5956-C5955</f>
        <v>3.2</v>
      </c>
      <c r="F5956" s="29" t="n">
        <f aca="false">Inputs!$B$5*B5956+Inputs!$B$6*C5956</f>
        <v>4891500</v>
      </c>
      <c r="G5956" s="29" t="n">
        <f aca="false">Inputs!$B$5*D5956</f>
        <v>229000.000000001</v>
      </c>
      <c r="H5956" s="29" t="n">
        <f aca="false">Inputs!$B$6*E5956</f>
        <v>-160000</v>
      </c>
      <c r="I5956" s="29" t="n">
        <f aca="false">G5956+H5956</f>
        <v>69000.0000000005</v>
      </c>
      <c r="J5956" s="29" t="n">
        <f aca="false">J5955+I5956</f>
        <v>3533000.00000001</v>
      </c>
    </row>
    <row r="5957" customFormat="false" ht="15" hidden="false" customHeight="false" outlineLevel="0" collapsed="false">
      <c r="A5957" s="26" t="n">
        <v>46177</v>
      </c>
      <c r="B5957" s="27" t="n">
        <v>96.83</v>
      </c>
      <c r="C5957" s="27" t="n">
        <v>98.98</v>
      </c>
      <c r="D5957" s="28" t="n">
        <f aca="false">B5957-B5956</f>
        <v>-2.93000000000001</v>
      </c>
      <c r="E5957" s="28" t="n">
        <f aca="false">C5957-C5956</f>
        <v>-2.70999999999999</v>
      </c>
      <c r="F5957" s="29" t="n">
        <f aca="false">Inputs!$B$5*B5957+Inputs!$B$6*C5957</f>
        <v>4734000</v>
      </c>
      <c r="G5957" s="29" t="n">
        <f aca="false">Inputs!$B$5*D5957</f>
        <v>-293000.000000001</v>
      </c>
      <c r="H5957" s="29" t="n">
        <f aca="false">Inputs!$B$6*E5957</f>
        <v>135500</v>
      </c>
      <c r="I5957" s="29" t="n">
        <f aca="false">G5957+H5957</f>
        <v>-157500.000000001</v>
      </c>
      <c r="J5957" s="29" t="n">
        <f aca="false">J5956+I5957</f>
        <v>3375500.00000001</v>
      </c>
    </row>
    <row r="5958" customFormat="false" ht="15" hidden="false" customHeight="false" outlineLevel="0" collapsed="false">
      <c r="A5958" s="26" t="n">
        <v>46178</v>
      </c>
      <c r="B5958" s="27" t="n">
        <v>94.32</v>
      </c>
      <c r="C5958" s="27" t="n">
        <v>97.29</v>
      </c>
      <c r="D5958" s="28" t="n">
        <f aca="false">B5958-B5957</f>
        <v>-2.51000000000001</v>
      </c>
      <c r="E5958" s="28" t="n">
        <f aca="false">C5958-C5957</f>
        <v>-1.69</v>
      </c>
      <c r="F5958" s="29" t="n">
        <f aca="false">Inputs!$B$5*B5958+Inputs!$B$6*C5958</f>
        <v>4567500</v>
      </c>
      <c r="G5958" s="29" t="n">
        <f aca="false">Inputs!$B$5*D5958</f>
        <v>-251000.000000001</v>
      </c>
      <c r="H5958" s="29" t="n">
        <f aca="false">Inputs!$B$6*E5958</f>
        <v>84499.9999999999</v>
      </c>
      <c r="I5958" s="29" t="n">
        <f aca="false">G5958+H5958</f>
        <v>-166500.000000001</v>
      </c>
      <c r="J5958" s="29" t="n">
        <f aca="false">J5957+I5958</f>
        <v>3209000.00000001</v>
      </c>
    </row>
    <row r="5959" customFormat="false" ht="15" hidden="false" customHeight="false" outlineLevel="0" collapsed="false">
      <c r="A5959" s="26" t="n">
        <v>46181</v>
      </c>
      <c r="B5959" s="27" t="n">
        <v>95</v>
      </c>
      <c r="C5959" s="27" t="n">
        <v>97.46</v>
      </c>
      <c r="D5959" s="28" t="n">
        <f aca="false">B5959-B5958</f>
        <v>0.680000000000007</v>
      </c>
      <c r="E5959" s="28" t="n">
        <f aca="false">C5959-C5958</f>
        <v>0.169999999999988</v>
      </c>
      <c r="F5959" s="29" t="n">
        <f aca="false">Inputs!$B$5*B5959+Inputs!$B$6*C5959</f>
        <v>4627000</v>
      </c>
      <c r="G5959" s="29" t="n">
        <f aca="false">Inputs!$B$5*D5959</f>
        <v>68000.0000000007</v>
      </c>
      <c r="H5959" s="29" t="n">
        <f aca="false">Inputs!$B$6*E5959</f>
        <v>-8499.99999999937</v>
      </c>
      <c r="I5959" s="29" t="n">
        <f aca="false">G5959+H5959</f>
        <v>59500.0000000013</v>
      </c>
      <c r="J5959" s="29" t="n">
        <f aca="false">J5958+I5959</f>
        <v>3268500.00000001</v>
      </c>
    </row>
    <row r="5960" customFormat="false" ht="15" hidden="false" customHeight="false" outlineLevel="0" collapsed="false">
      <c r="A5960" s="26" t="n">
        <v>46182</v>
      </c>
      <c r="B5960" s="27" t="n">
        <v>91.9</v>
      </c>
      <c r="C5960" s="27" t="n">
        <v>94.15</v>
      </c>
      <c r="D5960" s="28" t="n">
        <f aca="false">B5960-B5959</f>
        <v>-3.09999999999999</v>
      </c>
      <c r="E5960" s="28" t="n">
        <f aca="false">C5960-C5959</f>
        <v>-3.30999999999999</v>
      </c>
      <c r="F5960" s="29" t="n">
        <f aca="false">Inputs!$B$5*B5960+Inputs!$B$6*C5960</f>
        <v>4482500</v>
      </c>
      <c r="G5960" s="29" t="n">
        <f aca="false">Inputs!$B$5*D5960</f>
        <v>-309999.999999999</v>
      </c>
      <c r="H5960" s="29" t="n">
        <f aca="false">Inputs!$B$6*E5960</f>
        <v>165499.999999999</v>
      </c>
      <c r="I5960" s="29" t="n">
        <f aca="false">G5960+H5960</f>
        <v>-144500</v>
      </c>
      <c r="J5960" s="29" t="n">
        <f aca="false">J5959+I5960</f>
        <v>3124000.00000001</v>
      </c>
    </row>
    <row r="5961" customFormat="false" ht="15" hidden="false" customHeight="false" outlineLevel="0" collapsed="false">
      <c r="A5961" s="26" t="n">
        <v>46183</v>
      </c>
      <c r="B5961" s="27" t="n">
        <v>93.68</v>
      </c>
      <c r="C5961" s="27" t="n">
        <v>95.73</v>
      </c>
      <c r="D5961" s="28" t="n">
        <f aca="false">B5961-B5960</f>
        <v>1.78</v>
      </c>
      <c r="E5961" s="28" t="n">
        <f aca="false">C5961-C5960</f>
        <v>1.58</v>
      </c>
      <c r="F5961" s="29" t="n">
        <f aca="false">Inputs!$B$5*B5961+Inputs!$B$6*C5961</f>
        <v>4581500</v>
      </c>
      <c r="G5961" s="29" t="n">
        <f aca="false">Inputs!$B$5*D5961</f>
        <v>178000</v>
      </c>
      <c r="H5961" s="29" t="n">
        <f aca="false">Inputs!$B$6*E5961</f>
        <v>-78999.9999999999</v>
      </c>
      <c r="I5961" s="29" t="n">
        <f aca="false">G5961+H5961</f>
        <v>99000.0000000002</v>
      </c>
      <c r="J5961" s="29" t="n">
        <f aca="false">J5960+I5961</f>
        <v>3223000.00000001</v>
      </c>
    </row>
    <row r="5962" customFormat="false" ht="15" hidden="false" customHeight="false" outlineLevel="0" collapsed="false">
      <c r="A5962" s="26" t="n">
        <v>46184</v>
      </c>
      <c r="B5962" s="27" t="n">
        <v>91.58</v>
      </c>
      <c r="C5962" s="27" t="n">
        <v>92.84</v>
      </c>
      <c r="D5962" s="28" t="n">
        <f aca="false">B5962-B5961</f>
        <v>-2.10000000000001</v>
      </c>
      <c r="E5962" s="28" t="n">
        <f aca="false">C5962-C5961</f>
        <v>-2.89</v>
      </c>
      <c r="F5962" s="29" t="n">
        <f aca="false">Inputs!$B$5*B5962+Inputs!$B$6*C5962</f>
        <v>4516000</v>
      </c>
      <c r="G5962" s="29" t="n">
        <f aca="false">Inputs!$B$5*D5962</f>
        <v>-210000.000000001</v>
      </c>
      <c r="H5962" s="29" t="n">
        <f aca="false">Inputs!$B$6*E5962</f>
        <v>144500</v>
      </c>
      <c r="I5962" s="29" t="n">
        <f aca="false">G5962+H5962</f>
        <v>-65500.0000000008</v>
      </c>
      <c r="J5962" s="29" t="n">
        <f aca="false">J5961+I5962</f>
        <v>3157500.00000001</v>
      </c>
    </row>
    <row r="5963" customFormat="false" ht="15" hidden="false" customHeight="false" outlineLevel="0" collapsed="false">
      <c r="A5963" s="26" t="n">
        <v>46185</v>
      </c>
      <c r="B5963" s="27" t="n">
        <v>88.62</v>
      </c>
      <c r="C5963" s="27" t="n">
        <v>88.64</v>
      </c>
      <c r="D5963" s="28" t="n">
        <f aca="false">B5963-B5962</f>
        <v>-2.95999999999999</v>
      </c>
      <c r="E5963" s="28" t="n">
        <f aca="false">C5963-C5962</f>
        <v>-4.2</v>
      </c>
      <c r="F5963" s="29" t="n">
        <f aca="false">Inputs!$B$5*B5963+Inputs!$B$6*C5963</f>
        <v>4430000</v>
      </c>
      <c r="G5963" s="29" t="n">
        <f aca="false">Inputs!$B$5*D5963</f>
        <v>-295999.999999999</v>
      </c>
      <c r="H5963" s="29" t="n">
        <f aca="false">Inputs!$B$6*E5963</f>
        <v>210000</v>
      </c>
      <c r="I5963" s="29" t="n">
        <f aca="false">G5963+H5963</f>
        <v>-85999.9999999992</v>
      </c>
      <c r="J5963" s="29" t="n">
        <f aca="false">J5962+I5963</f>
        <v>3071500.00000001</v>
      </c>
    </row>
    <row r="5964" customFormat="false" ht="15" hidden="false" customHeight="false" outlineLevel="0" collapsed="false">
      <c r="A5964" s="26" t="n">
        <v>46188</v>
      </c>
      <c r="B5964" s="27" t="n">
        <v>84.65</v>
      </c>
      <c r="C5964" s="27" t="n">
        <v>84.36</v>
      </c>
      <c r="D5964" s="28" t="n">
        <f aca="false">B5964-B5963</f>
        <v>-3.97</v>
      </c>
      <c r="E5964" s="28" t="n">
        <f aca="false">C5964-C5963</f>
        <v>-4.28</v>
      </c>
      <c r="F5964" s="29" t="n">
        <f aca="false">Inputs!$B$5*B5964+Inputs!$B$6*C5964</f>
        <v>4247000</v>
      </c>
      <c r="G5964" s="29" t="n">
        <f aca="false">Inputs!$B$5*D5964</f>
        <v>-397000</v>
      </c>
      <c r="H5964" s="29" t="n">
        <f aca="false">Inputs!$B$6*E5964</f>
        <v>214000</v>
      </c>
      <c r="I5964" s="29" t="n">
        <f aca="false">G5964+H5964</f>
        <v>-183000</v>
      </c>
      <c r="J5964" s="29" t="n">
        <f aca="false">J5963+I5964</f>
        <v>2888500.00000001</v>
      </c>
    </row>
    <row r="5965" customFormat="false" ht="15" hidden="false" customHeight="false" outlineLevel="0" collapsed="false">
      <c r="A5965" s="26" t="n">
        <v>46189</v>
      </c>
      <c r="B5965" s="27" t="n">
        <v>79.8</v>
      </c>
      <c r="C5965" s="27" t="n">
        <v>80.5</v>
      </c>
      <c r="D5965" s="28" t="n">
        <f aca="false">B5965-B5964</f>
        <v>-4.85000000000001</v>
      </c>
      <c r="E5965" s="28" t="n">
        <f aca="false">C5965-C5964</f>
        <v>-3.86</v>
      </c>
      <c r="F5965" s="29" t="n">
        <f aca="false">Inputs!$B$5*B5965+Inputs!$B$6*C5965</f>
        <v>3955000</v>
      </c>
      <c r="G5965" s="29" t="n">
        <f aca="false">Inputs!$B$5*D5965</f>
        <v>-485000.000000001</v>
      </c>
      <c r="H5965" s="29" t="n">
        <f aca="false">Inputs!$B$6*E5965</f>
        <v>193000</v>
      </c>
      <c r="I5965" s="29" t="n">
        <f aca="false">G5965+H5965</f>
        <v>-292000.000000001</v>
      </c>
      <c r="J5965" s="29" t="n">
        <f aca="false">J5964+I5965</f>
        <v>2596500.00000001</v>
      </c>
    </row>
    <row r="5966" customFormat="false" ht="15" hidden="false" customHeight="false" outlineLevel="0" collapsed="false">
      <c r="A5966" s="26" t="n">
        <v>46190</v>
      </c>
      <c r="B5966" s="27" t="n">
        <v>80.65</v>
      </c>
      <c r="C5966" s="27" t="n">
        <v>80.33</v>
      </c>
      <c r="D5966" s="28" t="n">
        <f aca="false">B5966-B5965</f>
        <v>0.850000000000009</v>
      </c>
      <c r="E5966" s="28" t="n">
        <f aca="false">C5966-C5965</f>
        <v>-0.170000000000002</v>
      </c>
      <c r="F5966" s="29" t="n">
        <f aca="false">Inputs!$B$5*B5966+Inputs!$B$6*C5966</f>
        <v>4048500</v>
      </c>
      <c r="G5966" s="29" t="n">
        <f aca="false">Inputs!$B$5*D5966</f>
        <v>85000.0000000009</v>
      </c>
      <c r="H5966" s="29" t="n">
        <f aca="false">Inputs!$B$6*E5966</f>
        <v>8500.00000000009</v>
      </c>
      <c r="I5966" s="29" t="n">
        <f aca="false">G5966+H5966</f>
        <v>93500.000000001</v>
      </c>
      <c r="J5966" s="29" t="n">
        <f aca="false">J5965+I5966</f>
        <v>2690000.00000001</v>
      </c>
    </row>
    <row r="5967" customFormat="false" ht="15" hidden="false" customHeight="false" outlineLevel="0" collapsed="false">
      <c r="A5967" s="26" t="n">
        <v>46191</v>
      </c>
      <c r="B5967" s="27" t="n">
        <v>80.35</v>
      </c>
      <c r="C5967" s="27" t="n">
        <v>79.35</v>
      </c>
      <c r="D5967" s="28" t="n">
        <f aca="false">B5967-B5966</f>
        <v>-0.300000000000011</v>
      </c>
      <c r="E5967" s="28" t="n">
        <f aca="false">C5967-C5966</f>
        <v>-0.980000000000004</v>
      </c>
      <c r="F5967" s="29" t="n">
        <f aca="false">Inputs!$B$5*B5967+Inputs!$B$6*C5967</f>
        <v>4067500</v>
      </c>
      <c r="G5967" s="29" t="n">
        <f aca="false">Inputs!$B$5*D5967</f>
        <v>-30000.0000000011</v>
      </c>
      <c r="H5967" s="29" t="n">
        <f aca="false">Inputs!$B$6*E5967</f>
        <v>49000.0000000002</v>
      </c>
      <c r="I5967" s="29" t="n">
        <f aca="false">G5967+H5967</f>
        <v>18999.9999999991</v>
      </c>
      <c r="J5967" s="29" t="n">
        <f aca="false">J5966+I5967</f>
        <v>2709000.00000001</v>
      </c>
    </row>
    <row r="5968" customFormat="false" ht="15" hidden="false" customHeight="false" outlineLevel="0" collapsed="false">
      <c r="A5968" s="26" t="n">
        <v>46195</v>
      </c>
      <c r="B5968" s="27" t="n">
        <v>78.94</v>
      </c>
      <c r="C5968" s="27" t="n">
        <v>76.49</v>
      </c>
      <c r="D5968" s="28" t="n">
        <f aca="false">B5968-B5967</f>
        <v>-1.41</v>
      </c>
      <c r="E5968" s="28" t="n">
        <f aca="false">C5968-C5967</f>
        <v>-2.86</v>
      </c>
      <c r="F5968" s="29" t="n">
        <f aca="false">Inputs!$B$5*B5968+Inputs!$B$6*C5968</f>
        <v>4069500</v>
      </c>
      <c r="G5968" s="29" t="n">
        <f aca="false">Inputs!$B$5*D5968</f>
        <v>-141000</v>
      </c>
      <c r="H5968" s="29" t="n">
        <f aca="false">Inputs!$B$6*E5968</f>
        <v>143000</v>
      </c>
      <c r="I5968" s="29" t="n">
        <f aca="false">G5968+H5968</f>
        <v>2000.00000000032</v>
      </c>
      <c r="J5968" s="29" t="n">
        <f aca="false">J5967+I5968</f>
        <v>2711000.00000001</v>
      </c>
    </row>
    <row r="5969" customFormat="false" ht="15" hidden="false" customHeight="false" outlineLevel="0" collapsed="false">
      <c r="A5969" s="26" t="n">
        <v>46196</v>
      </c>
      <c r="B5969" s="27" t="n">
        <v>74.62</v>
      </c>
      <c r="C5969" s="27" t="n">
        <v>75.69</v>
      </c>
      <c r="D5969" s="28" t="n">
        <f aca="false">B5969-B5968</f>
        <v>-4.31999999999999</v>
      </c>
      <c r="E5969" s="28" t="n">
        <f aca="false">C5969-C5968</f>
        <v>-0.799999999999997</v>
      </c>
      <c r="F5969" s="29" t="n">
        <f aca="false">Inputs!$B$5*B5969+Inputs!$B$6*C5969</f>
        <v>3677500</v>
      </c>
      <c r="G5969" s="29" t="n">
        <f aca="false">Inputs!$B$5*D5969</f>
        <v>-431999.999999999</v>
      </c>
      <c r="H5969" s="29" t="n">
        <f aca="false">Inputs!$B$6*E5969</f>
        <v>39999.9999999999</v>
      </c>
      <c r="I5969" s="29" t="n">
        <f aca="false">G5969+H5969</f>
        <v>-391999.999999999</v>
      </c>
      <c r="J5969" s="29" t="n">
        <f aca="false">J5968+I5969</f>
        <v>2319000.00000001</v>
      </c>
    </row>
    <row r="5970" customFormat="false" ht="15" hidden="false" customHeight="false" outlineLevel="0" collapsed="false">
      <c r="A5970" s="26" t="n">
        <v>46197</v>
      </c>
      <c r="B5970" s="27" t="n">
        <v>71.42</v>
      </c>
      <c r="C5970" s="27" t="n">
        <v>72.09</v>
      </c>
      <c r="D5970" s="28" t="n">
        <f aca="false">B5970-B5969</f>
        <v>-3.2</v>
      </c>
      <c r="E5970" s="28" t="n">
        <f aca="false">C5970-C5969</f>
        <v>-3.59999999999999</v>
      </c>
      <c r="F5970" s="29" t="n">
        <f aca="false">Inputs!$B$5*B5970+Inputs!$B$6*C5970</f>
        <v>3537500</v>
      </c>
      <c r="G5970" s="29" t="n">
        <f aca="false">Inputs!$B$5*D5970</f>
        <v>-320000</v>
      </c>
      <c r="H5970" s="29" t="n">
        <f aca="false">Inputs!$B$6*E5970</f>
        <v>180000</v>
      </c>
      <c r="I5970" s="29" t="n">
        <f aca="false">G5970+H5970</f>
        <v>-140000.000000001</v>
      </c>
      <c r="J5970" s="29" t="n">
        <f aca="false">J5969+I5970</f>
        <v>2179000.00000001</v>
      </c>
    </row>
    <row r="5971" customFormat="false" ht="15" hidden="false" customHeight="false" outlineLevel="0" collapsed="false">
      <c r="A5971" s="26" t="n">
        <v>46198</v>
      </c>
      <c r="B5971" s="27" t="n">
        <v>72.67</v>
      </c>
      <c r="C5971" s="27" t="n">
        <v>73.74</v>
      </c>
      <c r="D5971" s="28" t="n">
        <f aca="false">B5971-B5970</f>
        <v>1.25</v>
      </c>
      <c r="E5971" s="28" t="n">
        <f aca="false">C5971-C5970</f>
        <v>1.64999999999999</v>
      </c>
      <c r="F5971" s="29" t="n">
        <f aca="false">Inputs!$B$5*B5971+Inputs!$B$6*C5971</f>
        <v>3580000</v>
      </c>
      <c r="G5971" s="29" t="n">
        <f aca="false">Inputs!$B$5*D5971</f>
        <v>125000</v>
      </c>
      <c r="H5971" s="29" t="n">
        <f aca="false">Inputs!$B$6*E5971</f>
        <v>-82499.9999999996</v>
      </c>
      <c r="I5971" s="29" t="n">
        <f aca="false">G5971+H5971</f>
        <v>42500.0000000004</v>
      </c>
      <c r="J5971" s="29" t="n">
        <f aca="false">J5970+I5971</f>
        <v>2221500.00000001</v>
      </c>
    </row>
    <row r="5972" customFormat="false" ht="15" hidden="false" customHeight="false" outlineLevel="0" collapsed="false">
      <c r="A5972" s="26" t="n">
        <v>46199</v>
      </c>
      <c r="B5972" s="27" t="n">
        <v>70.3</v>
      </c>
      <c r="C5972" s="27" t="n">
        <v>70.16</v>
      </c>
      <c r="D5972" s="28" t="n">
        <f aca="false">B5972-B5971</f>
        <v>-2.37</v>
      </c>
      <c r="E5972" s="28" t="n">
        <f aca="false">C5972-C5971</f>
        <v>-3.58</v>
      </c>
      <c r="F5972" s="29" t="n">
        <f aca="false">Inputs!$B$5*B5972+Inputs!$B$6*C5972</f>
        <v>3522000</v>
      </c>
      <c r="G5972" s="29" t="n">
        <f aca="false">Inputs!$B$5*D5972</f>
        <v>-237000</v>
      </c>
      <c r="H5972" s="29" t="n">
        <f aca="false">Inputs!$B$6*E5972</f>
        <v>179000</v>
      </c>
      <c r="I5972" s="29" t="n">
        <f aca="false">G5972+H5972</f>
        <v>-58000.0000000006</v>
      </c>
      <c r="J5972" s="29" t="n">
        <f aca="false">J5971+I5972</f>
        <v>2163500.00000001</v>
      </c>
    </row>
    <row r="5973" customFormat="false" ht="15" hidden="false" customHeight="false" outlineLevel="0" collapsed="false">
      <c r="A5973" s="26" t="n">
        <v>46202</v>
      </c>
      <c r="B5973" s="27" t="n">
        <v>71.87</v>
      </c>
      <c r="C5973" s="27" t="n">
        <v>71.59</v>
      </c>
      <c r="D5973" s="28" t="n">
        <f aca="false">B5973-B5972</f>
        <v>1.57000000000001</v>
      </c>
      <c r="E5973" s="28" t="n">
        <f aca="false">C5973-C5972</f>
        <v>1.43000000000001</v>
      </c>
      <c r="F5973" s="29" t="n">
        <f aca="false">Inputs!$B$5*B5973+Inputs!$B$6*C5973</f>
        <v>3607500</v>
      </c>
      <c r="G5973" s="29" t="n">
        <f aca="false">Inputs!$B$5*D5973</f>
        <v>157000.000000001</v>
      </c>
      <c r="H5973" s="29" t="n">
        <f aca="false">Inputs!$B$6*E5973</f>
        <v>-71500.0000000003</v>
      </c>
      <c r="I5973" s="29" t="n">
        <f aca="false">G5973+H5973</f>
        <v>85500.0000000004</v>
      </c>
      <c r="J5973" s="29" t="n">
        <f aca="false">J5972+I5973</f>
        <v>2249000.00000001</v>
      </c>
    </row>
    <row r="5974" customFormat="false" ht="15" hidden="false" customHeight="false" outlineLevel="0" collapsed="false">
      <c r="A5974" s="26" t="n">
        <v>46203</v>
      </c>
      <c r="B5974" s="27" t="n">
        <v>70.56</v>
      </c>
      <c r="C5974" s="27" t="n">
        <v>70.46</v>
      </c>
      <c r="D5974" s="28" t="n">
        <f aca="false">B5974-B5973</f>
        <v>-1.31</v>
      </c>
      <c r="E5974" s="28" t="n">
        <f aca="false">C5974-C5973</f>
        <v>-1.13000000000001</v>
      </c>
      <c r="F5974" s="29" t="n">
        <f aca="false">Inputs!$B$5*B5974+Inputs!$B$6*C5974</f>
        <v>3533000</v>
      </c>
      <c r="G5974" s="29" t="n">
        <f aca="false">Inputs!$B$5*D5974</f>
        <v>-131000</v>
      </c>
      <c r="H5974" s="29" t="n">
        <f aca="false">Inputs!$B$6*E5974</f>
        <v>56500.0000000005</v>
      </c>
      <c r="I5974" s="29" t="n">
        <f aca="false">G5974+H5974</f>
        <v>-74499.9999999998</v>
      </c>
      <c r="J5974" s="29" t="n">
        <f aca="false">J5973+I5974</f>
        <v>2174500.00000001</v>
      </c>
    </row>
    <row r="5975" customFormat="false" ht="15" hidden="false" customHeight="false" outlineLevel="0" collapsed="false">
      <c r="A5975" s="26" t="n">
        <v>46204</v>
      </c>
      <c r="B5975" s="27" t="n">
        <v>69.74</v>
      </c>
      <c r="C5975" s="27" t="n">
        <v>69.24</v>
      </c>
      <c r="D5975" s="28" t="n">
        <f aca="false">B5975-B5974</f>
        <v>-0.820000000000007</v>
      </c>
      <c r="E5975" s="28" t="n">
        <f aca="false">C5975-C5974</f>
        <v>-1.22</v>
      </c>
      <c r="F5975" s="29" t="n">
        <f aca="false">Inputs!$B$5*B5975+Inputs!$B$6*C5975</f>
        <v>3512000</v>
      </c>
      <c r="G5975" s="29" t="n">
        <f aca="false">Inputs!$B$5*D5975</f>
        <v>-82000.0000000007</v>
      </c>
      <c r="H5975" s="29" t="n">
        <f aca="false">Inputs!$B$6*E5975</f>
        <v>60999.9999999999</v>
      </c>
      <c r="I5975" s="29" t="n">
        <f aca="false">G5975+H5975</f>
        <v>-21000.0000000008</v>
      </c>
      <c r="J5975" s="29" t="n">
        <f aca="false">J5974+I5975</f>
        <v>2153500.00000001</v>
      </c>
    </row>
    <row r="5976" customFormat="false" ht="15" hidden="false" customHeight="false" outlineLevel="0" collapsed="false">
      <c r="A5976" s="26" t="n">
        <v>46205</v>
      </c>
      <c r="B5976" s="27" t="n">
        <v>69.73</v>
      </c>
      <c r="C5976" s="27" t="n">
        <v>68.53</v>
      </c>
      <c r="D5976" s="28" t="n">
        <f aca="false">B5976-B5975</f>
        <v>-0.00999999999999091</v>
      </c>
      <c r="E5976" s="28" t="n">
        <f aca="false">C5976-C5975</f>
        <v>-0.709999999999994</v>
      </c>
      <c r="F5976" s="29" t="n">
        <f aca="false">Inputs!$B$5*B5976+Inputs!$B$6*C5976</f>
        <v>3546500</v>
      </c>
      <c r="G5976" s="29" t="n">
        <f aca="false">Inputs!$B$5*D5976</f>
        <v>-999.999999999091</v>
      </c>
      <c r="H5976" s="29" t="n">
        <f aca="false">Inputs!$B$6*E5976</f>
        <v>35499.9999999997</v>
      </c>
      <c r="I5976" s="29" t="n">
        <f aca="false">G5976+H5976</f>
        <v>34500.0000000006</v>
      </c>
      <c r="J5976" s="29" t="n">
        <f aca="false">J5975+I5976</f>
        <v>2188000.00000001</v>
      </c>
    </row>
    <row r="5977" customFormat="false" ht="15" hidden="false" customHeight="false" outlineLevel="0" collapsed="false">
      <c r="A5977" s="26" t="n">
        <v>46209</v>
      </c>
      <c r="B5977" s="27" t="n">
        <v>69.6</v>
      </c>
      <c r="C5977" s="27" t="n">
        <v>69.56</v>
      </c>
      <c r="D5977" s="28" t="n">
        <f aca="false">B5977-B5976</f>
        <v>-0.13000000000001</v>
      </c>
      <c r="E5977" s="28" t="n">
        <f aca="false">C5977-C5976</f>
        <v>1.03</v>
      </c>
      <c r="F5977" s="29" t="n">
        <f aca="false">Inputs!$B$5*B5977+Inputs!$B$6*C5977</f>
        <v>3482000</v>
      </c>
      <c r="G5977" s="29" t="n">
        <f aca="false">Inputs!$B$5*D5977</f>
        <v>-13000.000000001</v>
      </c>
      <c r="H5977" s="29" t="n">
        <f aca="false">Inputs!$B$6*E5977</f>
        <v>-51500.0000000001</v>
      </c>
      <c r="I5977" s="29" t="n">
        <f aca="false">G5977+H5977</f>
        <v>-64500.000000001</v>
      </c>
      <c r="J5977" s="29" t="n">
        <f aca="false">J5976+I5977</f>
        <v>2123500.00000001</v>
      </c>
    </row>
    <row r="5978" customFormat="false" ht="15" hidden="false" customHeight="false" outlineLevel="0" collapsed="false">
      <c r="A5978" s="26" t="n">
        <v>46210</v>
      </c>
      <c r="B5978" s="27" t="n">
        <v>71.53</v>
      </c>
      <c r="C5978" s="27" t="n">
        <v>71.78</v>
      </c>
      <c r="D5978" s="28" t="n">
        <f aca="false">B5978-B5977</f>
        <v>1.93000000000001</v>
      </c>
      <c r="E5978" s="28" t="n">
        <f aca="false">C5978-C5977</f>
        <v>2.22</v>
      </c>
      <c r="F5978" s="29" t="n">
        <f aca="false">Inputs!$B$5*B5978+Inputs!$B$6*C5978</f>
        <v>3564000</v>
      </c>
      <c r="G5978" s="29" t="n">
        <f aca="false">Inputs!$B$5*D5978</f>
        <v>193000.000000001</v>
      </c>
      <c r="H5978" s="29" t="n">
        <f aca="false">Inputs!$B$6*E5978</f>
        <v>-111000</v>
      </c>
      <c r="I5978" s="29" t="n">
        <f aca="false">G5978+H5978</f>
        <v>82000.0000000007</v>
      </c>
      <c r="J5978" s="29" t="n">
        <f aca="false">J5977+I5978</f>
        <v>2205500.00000001</v>
      </c>
    </row>
    <row r="5979" customFormat="false" ht="15" hidden="false" customHeight="false" outlineLevel="0" collapsed="false">
      <c r="A5979" s="26" t="n">
        <v>46211</v>
      </c>
      <c r="B5979" s="27" t="n">
        <v>74.56</v>
      </c>
      <c r="C5979" s="27" t="n">
        <v>76.5</v>
      </c>
      <c r="D5979" s="28" t="n">
        <f aca="false">B5979-B5978</f>
        <v>3.03</v>
      </c>
      <c r="E5979" s="28" t="n">
        <f aca="false">C5979-C5978</f>
        <v>4.72</v>
      </c>
      <c r="F5979" s="29" t="n">
        <f aca="false">Inputs!$B$5*B5979+Inputs!$B$6*C5979</f>
        <v>3631000</v>
      </c>
      <c r="G5979" s="29" t="n">
        <f aca="false">Inputs!$B$5*D5979</f>
        <v>303000</v>
      </c>
      <c r="H5979" s="29" t="n">
        <f aca="false">Inputs!$B$6*E5979</f>
        <v>-236000</v>
      </c>
      <c r="I5979" s="29" t="n">
        <f aca="false">G5979+H5979</f>
        <v>67000.0000000002</v>
      </c>
      <c r="J5979" s="29" t="n">
        <f aca="false">J5978+I5979</f>
        <v>2272500.00000001</v>
      </c>
    </row>
    <row r="5980" customFormat="false" ht="15" hidden="false" customHeight="false" outlineLevel="0" collapsed="false">
      <c r="A5980" s="26" t="n">
        <v>46212</v>
      </c>
      <c r="B5980" s="27" t="n">
        <v>73.15</v>
      </c>
      <c r="C5980" s="27" t="n">
        <v>74.46</v>
      </c>
      <c r="D5980" s="28" t="n">
        <f aca="false">B5980-B5979</f>
        <v>-1.41</v>
      </c>
      <c r="E5980" s="28" t="n">
        <f aca="false">C5980-C5979</f>
        <v>-2.04000000000001</v>
      </c>
      <c r="F5980" s="29" t="n">
        <f aca="false">Inputs!$B$5*B5980+Inputs!$B$6*C5980</f>
        <v>3592000</v>
      </c>
      <c r="G5980" s="29" t="n">
        <f aca="false">Inputs!$B$5*D5980</f>
        <v>-141000</v>
      </c>
      <c r="H5980" s="29" t="n">
        <f aca="false">Inputs!$B$6*E5980</f>
        <v>102000</v>
      </c>
      <c r="I5980" s="29" t="n">
        <f aca="false">G5980+H5980</f>
        <v>-38999.9999999993</v>
      </c>
      <c r="J5980" s="29" t="n">
        <f aca="false">J5979+I5980</f>
        <v>2233500.00000001</v>
      </c>
    </row>
    <row r="5981" customFormat="false" ht="15" hidden="false" customHeight="false" outlineLevel="0" collapsed="false">
      <c r="A5981" s="26" t="n">
        <v>46213</v>
      </c>
      <c r="B5981" s="27" t="n">
        <v>72.45</v>
      </c>
      <c r="C5981" s="27" t="n">
        <v>74.34</v>
      </c>
      <c r="D5981" s="28" t="n">
        <f aca="false">B5981-B5980</f>
        <v>-0.700000000000003</v>
      </c>
      <c r="E5981" s="28" t="n">
        <f aca="false">C5981-C5980</f>
        <v>-0.11999999999999</v>
      </c>
      <c r="F5981" s="29" t="n">
        <f aca="false">Inputs!$B$5*B5981+Inputs!$B$6*C5981</f>
        <v>3528000</v>
      </c>
      <c r="G5981" s="29" t="n">
        <f aca="false">Inputs!$B$5*D5981</f>
        <v>-70000.0000000003</v>
      </c>
      <c r="H5981" s="29" t="n">
        <f aca="false">Inputs!$B$6*E5981</f>
        <v>5999.99999999952</v>
      </c>
      <c r="I5981" s="29" t="n">
        <f aca="false">G5981+H5981</f>
        <v>-64000.0000000008</v>
      </c>
      <c r="J5981" s="29" t="n">
        <f aca="false">J5980+I5981</f>
        <v>2169500.00000001</v>
      </c>
    </row>
    <row r="5982" customFormat="false" ht="15" hidden="false" customHeight="false" outlineLevel="0" collapsed="false">
      <c r="A5982" s="26" t="n">
        <v>46216</v>
      </c>
      <c r="B5982" s="27" t="n">
        <v>79.2</v>
      </c>
      <c r="C5982" s="27" t="n">
        <v>81.62</v>
      </c>
      <c r="D5982" s="28" t="n">
        <f aca="false">B5982-B5981</f>
        <v>6.75</v>
      </c>
      <c r="E5982" s="28" t="n">
        <f aca="false">C5982-C5981</f>
        <v>7.28</v>
      </c>
      <c r="F5982" s="29" t="n">
        <f aca="false">Inputs!$B$5*B5982+Inputs!$B$6*C5982</f>
        <v>3839000</v>
      </c>
      <c r="G5982" s="29" t="n">
        <f aca="false">Inputs!$B$5*D5982</f>
        <v>675000</v>
      </c>
      <c r="H5982" s="29" t="n">
        <f aca="false">Inputs!$B$6*E5982</f>
        <v>-364000</v>
      </c>
      <c r="I5982" s="29" t="n">
        <f aca="false">G5982+H5982</f>
        <v>311000</v>
      </c>
      <c r="J5982" s="29" t="n">
        <f aca="false">J5981+I5982</f>
        <v>2480500.00000001</v>
      </c>
    </row>
    <row r="5983" customFormat="false" ht="15" hidden="false" customHeight="false" outlineLevel="0" collapsed="false">
      <c r="A5983" s="26" t="n">
        <v>46217</v>
      </c>
      <c r="B5983" s="27" t="n">
        <v>80.44</v>
      </c>
      <c r="C5983" s="27" t="n">
        <v>83.69</v>
      </c>
      <c r="D5983" s="28" t="n">
        <f aca="false">B5983-B5982</f>
        <v>1.23999999999999</v>
      </c>
      <c r="E5983" s="28" t="n">
        <f aca="false">C5983-C5982</f>
        <v>2.06999999999999</v>
      </c>
      <c r="F5983" s="29" t="n">
        <f aca="false">Inputs!$B$5*B5983+Inputs!$B$6*C5983</f>
        <v>3859500</v>
      </c>
      <c r="G5983" s="29" t="n">
        <f aca="false">Inputs!$B$5*D5983</f>
        <v>123999.999999999</v>
      </c>
      <c r="H5983" s="29" t="n">
        <f aca="false">Inputs!$B$6*E5983</f>
        <v>-103500</v>
      </c>
      <c r="I5983" s="29" t="n">
        <f aca="false">G5983+H5983</f>
        <v>20499.9999999998</v>
      </c>
      <c r="J5983" s="29" t="n">
        <f aca="false">J5982+I5983</f>
        <v>2501000.00000001</v>
      </c>
    </row>
    <row r="5984" customFormat="false" ht="15" hidden="false" customHeight="false" outlineLevel="0" collapsed="false">
      <c r="A5984" s="26" t="n">
        <v>46218</v>
      </c>
      <c r="B5984" s="27" t="n">
        <v>80.73</v>
      </c>
      <c r="C5984" s="27" t="n">
        <v>83.08</v>
      </c>
      <c r="D5984" s="28" t="n">
        <f aca="false">B5984-B5983</f>
        <v>0.290000000000006</v>
      </c>
      <c r="E5984" s="28" t="n">
        <f aca="false">C5984-C5983</f>
        <v>-0.609999999999999</v>
      </c>
      <c r="F5984" s="29" t="n">
        <f aca="false">Inputs!$B$5*B5984+Inputs!$B$6*C5984</f>
        <v>3919000</v>
      </c>
      <c r="G5984" s="29" t="n">
        <f aca="false">Inputs!$B$5*D5984</f>
        <v>29000.0000000006</v>
      </c>
      <c r="H5984" s="29" t="n">
        <f aca="false">Inputs!$B$6*E5984</f>
        <v>30500</v>
      </c>
      <c r="I5984" s="29" t="n">
        <f aca="false">G5984+H5984</f>
        <v>59500.0000000006</v>
      </c>
      <c r="J5984" s="29" t="n">
        <f aca="false">J5983+I5984</f>
        <v>2560500.00000001</v>
      </c>
    </row>
    <row r="5985" customFormat="false" ht="15" hidden="false" customHeight="false" outlineLevel="0" collapsed="false">
      <c r="A5985" s="26" t="n">
        <v>46219</v>
      </c>
      <c r="B5985" s="27" t="n">
        <v>80.03</v>
      </c>
      <c r="C5985" s="27" t="n">
        <v>81.23</v>
      </c>
      <c r="D5985" s="28" t="n">
        <f aca="false">B5985-B5984</f>
        <v>-0.700000000000003</v>
      </c>
      <c r="E5985" s="28" t="n">
        <f aca="false">C5985-C5984</f>
        <v>-1.84999999999999</v>
      </c>
      <c r="F5985" s="29" t="n">
        <f aca="false">Inputs!$B$5*B5985+Inputs!$B$6*C5985</f>
        <v>3941500</v>
      </c>
      <c r="G5985" s="29" t="n">
        <f aca="false">Inputs!$B$5*D5985</f>
        <v>-70000.0000000003</v>
      </c>
      <c r="H5985" s="29" t="n">
        <f aca="false">Inputs!$B$6*E5985</f>
        <v>92499.9999999997</v>
      </c>
      <c r="I5985" s="29" t="n">
        <f aca="false">G5985+H5985</f>
        <v>22499.9999999994</v>
      </c>
      <c r="J5985" s="29" t="n">
        <f aca="false">J5984+I5985</f>
        <v>2583000.00000001</v>
      </c>
    </row>
    <row r="5986" customFormat="false" ht="15" hidden="false" customHeight="false" outlineLevel="0" collapsed="false">
      <c r="A5986" s="26" t="n">
        <v>46220</v>
      </c>
      <c r="B5986" s="27" t="n">
        <v>83.43</v>
      </c>
      <c r="C5986" s="27" t="n">
        <v>85.01</v>
      </c>
      <c r="D5986" s="28" t="n">
        <f aca="false">B5986-B5985</f>
        <v>3.40000000000001</v>
      </c>
      <c r="E5986" s="28" t="n">
        <f aca="false">C5986-C5985</f>
        <v>3.78</v>
      </c>
      <c r="F5986" s="29" t="n">
        <f aca="false">Inputs!$B$5*B5986+Inputs!$B$6*C5986</f>
        <v>4092500</v>
      </c>
      <c r="G5986" s="29" t="n">
        <f aca="false">Inputs!$B$5*D5986</f>
        <v>340000.000000001</v>
      </c>
      <c r="H5986" s="29" t="n">
        <f aca="false">Inputs!$B$6*E5986</f>
        <v>-189000</v>
      </c>
      <c r="I5986" s="29" t="n">
        <f aca="false">G5986+H5986</f>
        <v>151000.000000001</v>
      </c>
      <c r="J5986" s="29" t="n">
        <f aca="false">J5985+I5986</f>
        <v>2734000.00000001</v>
      </c>
    </row>
    <row r="5987" customFormat="false" ht="15" hidden="false" customHeight="false" outlineLevel="0" collapsed="false">
      <c r="A5987" s="26" t="n">
        <v>46223</v>
      </c>
      <c r="B5987" s="27" t="n">
        <v>84.38</v>
      </c>
      <c r="C5987" s="27" t="n">
        <v>86.99</v>
      </c>
      <c r="D5987" s="28" t="n">
        <f aca="false">B5987-B5986</f>
        <v>0.949999999999989</v>
      </c>
      <c r="E5987" s="28" t="n">
        <f aca="false">C5987-C5986</f>
        <v>1.97999999999999</v>
      </c>
      <c r="F5987" s="29" t="n">
        <f aca="false">Inputs!$B$5*B5987+Inputs!$B$6*C5987</f>
        <v>4088500</v>
      </c>
      <c r="G5987" s="29" t="n">
        <f aca="false">Inputs!$B$5*D5987</f>
        <v>94999.9999999989</v>
      </c>
      <c r="H5987" s="29" t="n">
        <f aca="false">Inputs!$B$6*E5987</f>
        <v>-98999.9999999995</v>
      </c>
      <c r="I5987" s="29" t="n">
        <f aca="false">G5987+H5987</f>
        <v>-4000.00000000063</v>
      </c>
      <c r="J5987" s="29" t="n">
        <f aca="false">J5986+I5987</f>
        <v>2730000.00000001</v>
      </c>
    </row>
    <row r="5988" customFormat="false" ht="15" hidden="false" customHeight="false" outlineLevel="0" collapsed="false">
      <c r="A5988" s="26" t="n">
        <v>46224</v>
      </c>
      <c r="B5988" s="27" t="n">
        <v>86.04</v>
      </c>
      <c r="C5988" s="27" t="n">
        <v>93.85</v>
      </c>
      <c r="D5988" s="28" t="n">
        <f aca="false">B5988-B5987</f>
        <v>1.66000000000001</v>
      </c>
      <c r="E5988" s="28" t="n">
        <f aca="false">C5988-C5987</f>
        <v>6.86</v>
      </c>
      <c r="F5988" s="29" t="n">
        <f aca="false">Inputs!$B$5*B5988+Inputs!$B$6*C5988</f>
        <v>3911500</v>
      </c>
      <c r="G5988" s="29" t="n">
        <f aca="false">Inputs!$B$5*D5988</f>
        <v>166000.000000001</v>
      </c>
      <c r="H5988" s="29" t="n">
        <f aca="false">Inputs!$B$6*E5988</f>
        <v>-343000</v>
      </c>
      <c r="I5988" s="29" t="n">
        <f aca="false">G5988+H5988</f>
        <v>-176999.999999999</v>
      </c>
      <c r="J5988" s="29" t="n">
        <f aca="false">J5987+I5988</f>
        <v>2553000.00000001</v>
      </c>
    </row>
    <row r="5989" customFormat="false" ht="15" hidden="false" customHeight="false" outlineLevel="0" collapsed="false">
      <c r="A5989" s="26" t="n">
        <v>46225</v>
      </c>
      <c r="B5989" s="27" t="n">
        <v>87.66</v>
      </c>
      <c r="C5989" s="27" t="n">
        <v>94.12</v>
      </c>
      <c r="D5989" s="28" t="n">
        <f aca="false">B5989-B5988</f>
        <v>1.61999999999999</v>
      </c>
      <c r="E5989" s="28" t="n">
        <f aca="false">C5989-C5988</f>
        <v>0.27000000000001</v>
      </c>
      <c r="F5989" s="29" t="n">
        <f aca="false">Inputs!$B$5*B5989+Inputs!$B$6*C5989</f>
        <v>4060000</v>
      </c>
      <c r="G5989" s="29" t="n">
        <f aca="false">Inputs!$B$5*D5989</f>
        <v>161999.999999999</v>
      </c>
      <c r="H5989" s="29" t="n">
        <f aca="false">Inputs!$B$6*E5989</f>
        <v>-13500.0000000005</v>
      </c>
      <c r="I5989" s="29" t="n">
        <f aca="false">G5989+H5989</f>
        <v>148499.999999999</v>
      </c>
      <c r="J5989" s="29" t="n">
        <f aca="false">J5988+I5989</f>
        <v>2701500.00000001</v>
      </c>
    </row>
    <row r="5990" customFormat="false" ht="15" hidden="false" customHeight="false" outlineLevel="0" collapsed="false">
      <c r="A5990" s="26" t="n">
        <v>46226</v>
      </c>
      <c r="B5990" s="27" t="n">
        <v>93.08</v>
      </c>
      <c r="C5990" s="27" t="n">
        <v>105.32</v>
      </c>
      <c r="D5990" s="28" t="n">
        <f aca="false">B5990-B5989</f>
        <v>5.42</v>
      </c>
      <c r="E5990" s="28" t="n">
        <f aca="false">C5990-C5989</f>
        <v>11.2</v>
      </c>
      <c r="F5990" s="29" t="n">
        <f aca="false">Inputs!$B$5*B5990+Inputs!$B$6*C5990</f>
        <v>4042000</v>
      </c>
      <c r="G5990" s="29" t="n">
        <f aca="false">Inputs!$B$5*D5990</f>
        <v>542000</v>
      </c>
      <c r="H5990" s="29" t="n">
        <f aca="false">Inputs!$B$6*E5990</f>
        <v>-559999.999999999</v>
      </c>
      <c r="I5990" s="29" t="n">
        <f aca="false">G5990+H5990</f>
        <v>-17999.9999999993</v>
      </c>
      <c r="J5990" s="29" t="n">
        <f aca="false">J5989+I5990</f>
        <v>2683500.00000001</v>
      </c>
    </row>
    <row r="5991" customFormat="false" ht="15" hidden="false" customHeight="false" outlineLevel="0" collapsed="false">
      <c r="A5991" s="26" t="n">
        <v>46227</v>
      </c>
      <c r="B5991" s="27" t="n">
        <v>91.74</v>
      </c>
      <c r="C5991" s="27" t="n">
        <v>100.31</v>
      </c>
      <c r="D5991" s="28" t="n">
        <f aca="false">B5991-B5990</f>
        <v>-1.34</v>
      </c>
      <c r="E5991" s="28" t="n">
        <f aca="false">C5991-C5990</f>
        <v>-5.00999999999999</v>
      </c>
      <c r="F5991" s="29" t="n">
        <f aca="false">Inputs!$B$5*B5991+Inputs!$B$6*C5991</f>
        <v>4158500</v>
      </c>
      <c r="G5991" s="29" t="n">
        <f aca="false">Inputs!$B$5*D5991</f>
        <v>-134000</v>
      </c>
      <c r="H5991" s="29" t="n">
        <f aca="false">Inputs!$B$6*E5991</f>
        <v>250500</v>
      </c>
      <c r="I5991" s="29" t="n">
        <f aca="false">G5991+H5991</f>
        <v>116499.999999999</v>
      </c>
      <c r="J5991" s="29" t="n">
        <f aca="false">J5990+I5991</f>
        <v>2800000.00000001</v>
      </c>
    </row>
    <row r="5992" customFormat="false" ht="15" hidden="false" customHeight="false" outlineLevel="0" collapsed="false">
      <c r="A5992" s="26" t="n">
        <v>46230</v>
      </c>
      <c r="B5992" s="27" t="n">
        <v>84.25</v>
      </c>
      <c r="C5992" s="27" t="n">
        <v>91.82</v>
      </c>
      <c r="D5992" s="28" t="n">
        <f aca="false">B5992-B5991</f>
        <v>-7.49</v>
      </c>
      <c r="E5992" s="28" t="n">
        <f aca="false">C5992-C5991</f>
        <v>-8.49000000000001</v>
      </c>
      <c r="F5992" s="29" t="n">
        <f aca="false">Inputs!$B$5*B5992+Inputs!$B$6*C5992</f>
        <v>3834000</v>
      </c>
      <c r="G5992" s="29" t="n">
        <f aca="false">Inputs!$B$5*D5992</f>
        <v>-749000</v>
      </c>
      <c r="H5992" s="29" t="n">
        <f aca="false">Inputs!$B$6*E5992</f>
        <v>424500</v>
      </c>
      <c r="I5992" s="29" t="n">
        <f aca="false">G5992+H5992</f>
        <v>-324499.999999999</v>
      </c>
      <c r="J5992" s="29" t="n">
        <f aca="false">J5991+I5992</f>
        <v>2475500.00000001</v>
      </c>
    </row>
    <row r="5993" customFormat="false" ht="15" hidden="false" customHeight="false" outlineLevel="0" collapsed="false">
      <c r="A5993" s="26" t="n">
        <v>46231</v>
      </c>
      <c r="B5993" s="27" t="n">
        <v>80.91</v>
      </c>
      <c r="C5993" s="27" t="n">
        <v>85.51</v>
      </c>
      <c r="D5993" s="28" t="n">
        <f aca="false">B5993-B5992</f>
        <v>-3.34</v>
      </c>
      <c r="E5993" s="28" t="n">
        <f aca="false">C5993-C5992</f>
        <v>-6.30999999999999</v>
      </c>
      <c r="F5993" s="29" t="n">
        <f aca="false">Inputs!$B$5*B5993+Inputs!$B$6*C5993</f>
        <v>3815500</v>
      </c>
      <c r="G5993" s="29" t="n">
        <f aca="false">Inputs!$B$5*D5993</f>
        <v>-334000</v>
      </c>
      <c r="H5993" s="29" t="n">
        <f aca="false">Inputs!$B$6*E5993</f>
        <v>315499.999999999</v>
      </c>
      <c r="I5993" s="29" t="n">
        <f aca="false">G5993+H5993</f>
        <v>-18500.0000000009</v>
      </c>
      <c r="J5993" s="29" t="n">
        <f aca="false">J5992+I5993</f>
        <v>2457000.00000001</v>
      </c>
    </row>
    <row r="5994" customFormat="false" ht="15" hidden="false" customHeight="false" outlineLevel="0" collapsed="false">
      <c r="A5994" s="26" t="n">
        <v>46232</v>
      </c>
      <c r="B5994" s="27" t="n">
        <v>86.08</v>
      </c>
      <c r="C5994" s="27" t="n">
        <v>91.95</v>
      </c>
      <c r="D5994" s="28" t="n">
        <f aca="false">B5994-B5993</f>
        <v>5.17</v>
      </c>
      <c r="E5994" s="28" t="n">
        <f aca="false">C5994-C5993</f>
        <v>6.44</v>
      </c>
      <c r="F5994" s="29" t="n">
        <f aca="false">Inputs!$B$5*B5994+Inputs!$B$6*C5994</f>
        <v>4010500</v>
      </c>
      <c r="G5994" s="29" t="n">
        <f aca="false">Inputs!$B$5*D5994</f>
        <v>517000</v>
      </c>
      <c r="H5994" s="29" t="n">
        <f aca="false">Inputs!$B$6*E5994</f>
        <v>-322000</v>
      </c>
      <c r="I5994" s="29" t="n">
        <f aca="false">G5994+H5994</f>
        <v>195000</v>
      </c>
      <c r="J5994" s="29" t="n">
        <f aca="false">J5993+I5994</f>
        <v>2652000.00000001</v>
      </c>
    </row>
    <row r="5995" customFormat="false" ht="15" hidden="false" customHeight="false" outlineLevel="0" collapsed="false">
      <c r="A5995" s="26" t="n">
        <v>46233</v>
      </c>
      <c r="B5995" s="27" t="n">
        <v>85.15</v>
      </c>
      <c r="C5995" s="27" t="n">
        <v>91.91</v>
      </c>
      <c r="D5995" s="28" t="n">
        <f aca="false">B5995-B5994</f>
        <v>-0.929999999999993</v>
      </c>
      <c r="E5995" s="28" t="n">
        <f aca="false">C5995-C5994</f>
        <v>-0.0400000000000063</v>
      </c>
      <c r="F5995" s="29" t="n">
        <f aca="false">Inputs!$B$5*B5995+Inputs!$B$6*C5995</f>
        <v>3919500</v>
      </c>
      <c r="G5995" s="29" t="n">
        <f aca="false">Inputs!$B$5*D5995</f>
        <v>-92999.9999999993</v>
      </c>
      <c r="H5995" s="29" t="n">
        <f aca="false">Inputs!$B$6*E5995</f>
        <v>2000.00000000031</v>
      </c>
      <c r="I5995" s="29" t="n">
        <f aca="false">G5995+H5995</f>
        <v>-90999.999999999</v>
      </c>
      <c r="J5995" s="29" t="n">
        <f aca="false">J5994+I5995</f>
        <v>2561000.00000001</v>
      </c>
    </row>
    <row r="5996" customFormat="false" ht="15" hidden="false" customHeight="false" outlineLevel="0" collapsed="false">
      <c r="A5996" s="26" t="n">
        <v>46234</v>
      </c>
      <c r="B5996" s="27" t="n">
        <v>86.16</v>
      </c>
      <c r="C5996" s="27" t="n">
        <v>96.95</v>
      </c>
      <c r="D5996" s="28" t="n">
        <f aca="false">B5996-B5995</f>
        <v>1.00999999999999</v>
      </c>
      <c r="E5996" s="28" t="n">
        <f aca="false">C5996-C5995</f>
        <v>5.04000000000001</v>
      </c>
      <c r="F5996" s="29" t="n">
        <f aca="false">Inputs!$B$5*B5996+Inputs!$B$6*C5996</f>
        <v>3768500</v>
      </c>
      <c r="G5996" s="29" t="n">
        <f aca="false">Inputs!$B$5*D5996</f>
        <v>100999.999999999</v>
      </c>
      <c r="H5996" s="29" t="n">
        <f aca="false">Inputs!$B$6*E5996</f>
        <v>-252000</v>
      </c>
      <c r="I5996" s="29" t="n">
        <f aca="false">G5996+H5996</f>
        <v>-151000.000000001</v>
      </c>
      <c r="J5996" s="29" t="n">
        <f aca="false">J5995+I5996</f>
        <v>2410000.00000001</v>
      </c>
    </row>
    <row r="5997" customFormat="false" ht="15" hidden="false" customHeight="false" outlineLevel="0" collapsed="false">
      <c r="A5997" s="26" t="n">
        <v>46237</v>
      </c>
      <c r="B5997" s="27" t="n">
        <v>81.96</v>
      </c>
      <c r="C5997" s="27" t="n">
        <v>88.9</v>
      </c>
      <c r="D5997" s="28" t="n">
        <f aca="false">B5997-B5996</f>
        <v>-4.2</v>
      </c>
      <c r="E5997" s="28" t="n">
        <f aca="false">C5997-C5996</f>
        <v>-8.05</v>
      </c>
      <c r="F5997" s="29" t="n">
        <f aca="false">Inputs!$B$5*B5997+Inputs!$B$6*C5997</f>
        <v>3751000</v>
      </c>
      <c r="G5997" s="29" t="n">
        <f aca="false">Inputs!$B$5*D5997</f>
        <v>-420000</v>
      </c>
      <c r="H5997" s="29" t="n">
        <f aca="false">Inputs!$B$6*E5997</f>
        <v>402500</v>
      </c>
      <c r="I5997" s="29" t="n">
        <f aca="false">G5997+H5997</f>
        <v>-17500.0000000004</v>
      </c>
      <c r="J5997" s="29" t="n">
        <f aca="false">J5996+I5997</f>
        <v>2392500.00000001</v>
      </c>
    </row>
    <row r="5998" customFormat="false" ht="15" hidden="false" customHeight="false" outlineLevel="0" collapsed="false">
      <c r="A5998" s="26" t="n">
        <v>46238</v>
      </c>
      <c r="B5998" s="27" t="n">
        <v>77.33</v>
      </c>
      <c r="C5998" s="27" t="n">
        <v>86.47</v>
      </c>
      <c r="D5998" s="28" t="n">
        <f aca="false">B5998-B5997</f>
        <v>-4.63</v>
      </c>
      <c r="E5998" s="28" t="n">
        <f aca="false">C5998-C5997</f>
        <v>-2.43000000000001</v>
      </c>
      <c r="F5998" s="29" t="n">
        <f aca="false">Inputs!$B$5*B5998+Inputs!$B$6*C5998</f>
        <v>3409500</v>
      </c>
      <c r="G5998" s="29" t="n">
        <f aca="false">Inputs!$B$5*D5998</f>
        <v>-463000</v>
      </c>
      <c r="H5998" s="29" t="n">
        <f aca="false">Inputs!$B$6*E5998</f>
        <v>121500</v>
      </c>
      <c r="I5998" s="29" t="n">
        <f aca="false">G5998+H5998</f>
        <v>-341499.999999999</v>
      </c>
      <c r="J5998" s="29" t="n">
        <f aca="false">J5997+I5998</f>
        <v>2051000.00000001</v>
      </c>
    </row>
    <row r="5999" customFormat="false" ht="15" hidden="false" customHeight="false" outlineLevel="0" collapsed="false">
      <c r="A5999" s="26" t="n">
        <v>46239</v>
      </c>
      <c r="B5999" s="27" t="n">
        <v>76.78</v>
      </c>
      <c r="C5999" s="27" t="n">
        <v>86.65</v>
      </c>
      <c r="D5999" s="28" t="n">
        <f aca="false">B5999-B5998</f>
        <v>-0.549999999999997</v>
      </c>
      <c r="E5999" s="28" t="n">
        <f aca="false">C5999-C5998</f>
        <v>0.180000000000007</v>
      </c>
      <c r="F5999" s="29" t="n">
        <f aca="false">Inputs!$B$5*B5999+Inputs!$B$6*C5999</f>
        <v>3345500</v>
      </c>
      <c r="G5999" s="29" t="n">
        <f aca="false">Inputs!$B$5*D5999</f>
        <v>-54999.9999999997</v>
      </c>
      <c r="H5999" s="29" t="n">
        <f aca="false">Inputs!$B$6*E5999</f>
        <v>-9000.00000000034</v>
      </c>
      <c r="I5999" s="29" t="n">
        <f aca="false">G5999+H5999</f>
        <v>-64000.0000000001</v>
      </c>
      <c r="J5999" s="29" t="n">
        <f aca="false">J5998+I5999</f>
        <v>1987000.00000001</v>
      </c>
    </row>
    <row r="6000" customFormat="false" ht="15" hidden="false" customHeight="false" outlineLevel="0" collapsed="false">
      <c r="A6000" s="26" t="n">
        <v>46240</v>
      </c>
      <c r="B6000" s="27" t="n">
        <v>78.88</v>
      </c>
      <c r="C6000" s="27" t="n">
        <v>89.65</v>
      </c>
      <c r="D6000" s="28" t="n">
        <f aca="false">B6000-B5999</f>
        <v>2.09999999999999</v>
      </c>
      <c r="E6000" s="28" t="n">
        <f aca="false">C6000-C5999</f>
        <v>3</v>
      </c>
      <c r="F6000" s="29" t="n">
        <f aca="false">Inputs!$B$5*B6000+Inputs!$B$6*C6000</f>
        <v>3405500</v>
      </c>
      <c r="G6000" s="29" t="n">
        <f aca="false">Inputs!$B$5*D6000</f>
        <v>209999.999999999</v>
      </c>
      <c r="H6000" s="29" t="n">
        <f aca="false">Inputs!$B$6*E6000</f>
        <v>-150000</v>
      </c>
      <c r="I6000" s="29" t="n">
        <f aca="false">G6000+H6000</f>
        <v>59999.9999999994</v>
      </c>
      <c r="J6000" s="29" t="n">
        <f aca="false">J5999+I6000</f>
        <v>2047000.00000001</v>
      </c>
    </row>
    <row r="6001" customFormat="false" ht="15" hidden="false" customHeight="false" outlineLevel="0" collapsed="false">
      <c r="A6001" s="26" t="n">
        <v>46241</v>
      </c>
      <c r="B6001" s="27" t="n">
        <v>79.77</v>
      </c>
      <c r="C6001" s="27" t="n">
        <v>87.62</v>
      </c>
      <c r="D6001" s="28" t="n">
        <f aca="false">B6001-B6000</f>
        <v>0.890000000000001</v>
      </c>
      <c r="E6001" s="28" t="n">
        <f aca="false">C6001-C6000</f>
        <v>-2.03</v>
      </c>
      <c r="F6001" s="29" t="n">
        <f aca="false">Inputs!$B$5*B6001+Inputs!$B$6*C6001</f>
        <v>3596000</v>
      </c>
      <c r="G6001" s="29" t="n">
        <f aca="false">Inputs!$B$5*D6001</f>
        <v>89000.0000000001</v>
      </c>
      <c r="H6001" s="29" t="n">
        <f aca="false">Inputs!$B$6*E6001</f>
        <v>101500</v>
      </c>
      <c r="I6001" s="29" t="n">
        <f aca="false">G6001+H6001</f>
        <v>190500</v>
      </c>
      <c r="J6001" s="29" t="n">
        <f aca="false">J6000+I6001</f>
        <v>2237500.00000001</v>
      </c>
    </row>
    <row r="6002" customFormat="false" ht="15" hidden="false" customHeight="false" outlineLevel="0" collapsed="false">
      <c r="A6002" s="26" t="n">
        <v>46244</v>
      </c>
      <c r="B6002" s="27" t="n">
        <v>83.76</v>
      </c>
      <c r="C6002" s="27" t="n">
        <v>92.74</v>
      </c>
      <c r="D6002" s="28" t="n">
        <f aca="false">B6002-B6001</f>
        <v>3.99000000000001</v>
      </c>
      <c r="E6002" s="28" t="n">
        <f aca="false">C6002-C6001</f>
        <v>5.11999999999999</v>
      </c>
      <c r="F6002" s="29" t="n">
        <f aca="false">Inputs!$B$5*B6002+Inputs!$B$6*C6002</f>
        <v>3739000</v>
      </c>
      <c r="G6002" s="29" t="n">
        <f aca="false">Inputs!$B$5*D6002</f>
        <v>399000.000000001</v>
      </c>
      <c r="H6002" s="29" t="n">
        <f aca="false">Inputs!$B$6*E6002</f>
        <v>-256000</v>
      </c>
      <c r="I6002" s="29" t="n">
        <f aca="false">G6002+H6002</f>
        <v>143000.000000001</v>
      </c>
      <c r="J6002" s="29" t="n">
        <f aca="false">J6001+I6002</f>
        <v>2380500.00000001</v>
      </c>
    </row>
    <row r="6003" customFormat="false" ht="15" hidden="false" customHeight="false" outlineLevel="0" collapsed="false">
      <c r="A6003" s="26" t="n">
        <v>46245</v>
      </c>
      <c r="B6003" s="27" t="n">
        <v>84.77</v>
      </c>
      <c r="C6003" s="27" t="n">
        <v>93.26</v>
      </c>
      <c r="D6003" s="28" t="n">
        <f aca="false">B6003-B6002</f>
        <v>1.00999999999999</v>
      </c>
      <c r="E6003" s="28" t="n">
        <f aca="false">C6003-C6002</f>
        <v>0.52000000000001</v>
      </c>
      <c r="F6003" s="29" t="n">
        <f aca="false">Inputs!$B$5*B6003+Inputs!$B$6*C6003</f>
        <v>3814000</v>
      </c>
      <c r="G6003" s="29" t="n">
        <f aca="false">Inputs!$B$5*D6003</f>
        <v>100999.999999999</v>
      </c>
      <c r="H6003" s="29" t="n">
        <f aca="false">Inputs!$B$6*E6003</f>
        <v>-26000.0000000005</v>
      </c>
      <c r="I6003" s="29" t="n">
        <f aca="false">G6003+H6003</f>
        <v>74999.9999999986</v>
      </c>
      <c r="J6003" s="29" t="n">
        <f aca="false">J6002+I6003</f>
        <v>2455500.00000001</v>
      </c>
    </row>
    <row r="6004" customFormat="false" ht="15" hidden="false" customHeight="false" outlineLevel="0" collapsed="false">
      <c r="A6004" s="26" t="n">
        <v>46246</v>
      </c>
      <c r="B6004" s="27" t="n">
        <v>84.97</v>
      </c>
      <c r="C6004" s="27" t="n">
        <v>92.52</v>
      </c>
      <c r="D6004" s="28" t="n">
        <f aca="false">B6004-B6003</f>
        <v>0.200000000000003</v>
      </c>
      <c r="E6004" s="28" t="n">
        <f aca="false">C6004-C6003</f>
        <v>-0.740000000000009</v>
      </c>
      <c r="F6004" s="29" t="n">
        <f aca="false">Inputs!$B$5*B6004+Inputs!$B$6*C6004</f>
        <v>3871000</v>
      </c>
      <c r="G6004" s="29" t="n">
        <f aca="false">Inputs!$B$5*D6004</f>
        <v>20000.0000000003</v>
      </c>
      <c r="H6004" s="29" t="n">
        <f aca="false">Inputs!$B$6*E6004</f>
        <v>37000.0000000005</v>
      </c>
      <c r="I6004" s="29" t="n">
        <f aca="false">G6004+H6004</f>
        <v>57000.0000000007</v>
      </c>
      <c r="J6004" s="29" t="n">
        <f aca="false">J6003+I6004</f>
        <v>2512500.00000001</v>
      </c>
    </row>
    <row r="6005" customFormat="false" ht="15" hidden="false" customHeight="false" outlineLevel="0" collapsed="false">
      <c r="A6005" s="26" t="n">
        <v>46247</v>
      </c>
      <c r="B6005" s="27" t="n">
        <v>82.77</v>
      </c>
      <c r="C6005" s="27" t="n">
        <v>92.03</v>
      </c>
      <c r="D6005" s="28" t="n">
        <f aca="false">B6005-B6004</f>
        <v>-2.2</v>
      </c>
      <c r="E6005" s="28" t="n">
        <f aca="false">C6005-C6004</f>
        <v>-0.489999999999995</v>
      </c>
      <c r="F6005" s="29" t="n">
        <f aca="false">Inputs!$B$5*B6005+Inputs!$B$6*C6005</f>
        <v>3675500</v>
      </c>
      <c r="G6005" s="29" t="n">
        <f aca="false">Inputs!$B$5*D6005</f>
        <v>-220000</v>
      </c>
      <c r="H6005" s="29" t="n">
        <f aca="false">Inputs!$B$6*E6005</f>
        <v>24499.9999999997</v>
      </c>
      <c r="I6005" s="29" t="n">
        <f aca="false">G6005+H6005</f>
        <v>-195500.000000001</v>
      </c>
      <c r="J6005" s="29" t="n">
        <f aca="false">J6004+I6005</f>
        <v>2317000.00000001</v>
      </c>
    </row>
    <row r="6006" customFormat="false" ht="15" hidden="false" customHeight="false" outlineLevel="0" collapsed="false">
      <c r="A6006" s="26" t="n">
        <v>46248</v>
      </c>
      <c r="B6006" s="27" t="n">
        <v>83.99</v>
      </c>
      <c r="C6006" s="27" t="n">
        <v>92.02</v>
      </c>
      <c r="D6006" s="28" t="n">
        <f aca="false">B6006-B6005</f>
        <v>1.22</v>
      </c>
      <c r="E6006" s="28" t="n">
        <f aca="false">C6006-C6005</f>
        <v>-0.0100000000000051</v>
      </c>
      <c r="F6006" s="29" t="n">
        <f aca="false">Inputs!$B$5*B6006+Inputs!$B$6*C6006</f>
        <v>3798000</v>
      </c>
      <c r="G6006" s="29" t="n">
        <f aca="false">Inputs!$B$5*D6006</f>
        <v>122000</v>
      </c>
      <c r="H6006" s="29" t="n">
        <f aca="false">Inputs!$B$6*E6006</f>
        <v>500.000000000256</v>
      </c>
      <c r="I6006" s="29" t="n">
        <f aca="false">G6006+H6006</f>
        <v>122500</v>
      </c>
      <c r="J6006" s="29" t="n">
        <f aca="false">J6005+I6006</f>
        <v>2439500.00000001</v>
      </c>
    </row>
    <row r="6007" customFormat="false" ht="15" hidden="false" customHeight="false" outlineLevel="0" collapsed="false">
      <c r="A6007" s="26" t="n">
        <v>46251</v>
      </c>
      <c r="B6007" s="27" t="n">
        <v>86.04</v>
      </c>
      <c r="C6007" s="27" t="n">
        <v>92.43</v>
      </c>
      <c r="D6007" s="28" t="n">
        <f aca="false">B6007-B6006</f>
        <v>2.05000000000001</v>
      </c>
      <c r="E6007" s="28" t="n">
        <f aca="false">C6007-C6006</f>
        <v>0.410000000000011</v>
      </c>
      <c r="F6007" s="29" t="n">
        <f aca="false">Inputs!$B$5*B6007+Inputs!$B$6*C6007</f>
        <v>3982500</v>
      </c>
      <c r="G6007" s="29" t="n">
        <f aca="false">Inputs!$B$5*D6007</f>
        <v>205000.000000001</v>
      </c>
      <c r="H6007" s="29" t="n">
        <f aca="false">Inputs!$B$6*E6007</f>
        <v>-20500.0000000005</v>
      </c>
      <c r="I6007" s="29" t="n">
        <f aca="false">G6007+H6007</f>
        <v>184500.000000001</v>
      </c>
      <c r="J6007" s="29" t="n">
        <f aca="false">J6006+I6007</f>
        <v>2624000.00000001</v>
      </c>
    </row>
    <row r="6008" customFormat="false" ht="15" hidden="false" customHeight="false" outlineLevel="0" collapsed="false">
      <c r="A6008" s="26" t="n">
        <v>46252</v>
      </c>
      <c r="B6008" s="27" t="n">
        <v>86.48</v>
      </c>
      <c r="C6008" s="27" t="n">
        <v>95.29</v>
      </c>
      <c r="D6008" s="28" t="n">
        <f aca="false">B6008-B6007</f>
        <v>0.439999999999998</v>
      </c>
      <c r="E6008" s="28" t="n">
        <f aca="false">C6008-C6007</f>
        <v>2.86</v>
      </c>
      <c r="F6008" s="29" t="n">
        <f aca="false">Inputs!$B$5*B6008+Inputs!$B$6*C6008</f>
        <v>3883500</v>
      </c>
      <c r="G6008" s="29" t="n">
        <f aca="false">Inputs!$B$5*D6008</f>
        <v>43999.9999999998</v>
      </c>
      <c r="H6008" s="29" t="n">
        <f aca="false">Inputs!$B$6*E6008</f>
        <v>-143000</v>
      </c>
      <c r="I6008" s="29" t="n">
        <f aca="false">G6008+H6008</f>
        <v>-99000.0000000002</v>
      </c>
      <c r="J6008" s="29" t="n">
        <f aca="false">J6007+I6008</f>
        <v>2525000.00000001</v>
      </c>
    </row>
    <row r="6009" customFormat="false" ht="15" hidden="false" customHeight="false" outlineLevel="0" collapsed="false">
      <c r="A6009" s="26" t="n">
        <v>46253</v>
      </c>
      <c r="B6009" s="27" t="n">
        <v>87.28</v>
      </c>
      <c r="C6009" s="27" t="n">
        <v>92.37</v>
      </c>
      <c r="D6009" s="28" t="n">
        <f aca="false">B6009-B6008</f>
        <v>0.799999999999997</v>
      </c>
      <c r="E6009" s="28" t="n">
        <f aca="false">C6009-C6008</f>
        <v>-2.92</v>
      </c>
      <c r="F6009" s="29" t="n">
        <f aca="false">Inputs!$B$5*B6009+Inputs!$B$6*C6009</f>
        <v>4109500</v>
      </c>
      <c r="G6009" s="29" t="n">
        <f aca="false">Inputs!$B$5*D6009</f>
        <v>79999.9999999997</v>
      </c>
      <c r="H6009" s="29" t="n">
        <f aca="false">Inputs!$B$6*E6009</f>
        <v>146000</v>
      </c>
      <c r="I6009" s="29" t="n">
        <f aca="false">G6009+H6009</f>
        <v>226000</v>
      </c>
      <c r="J6009" s="29" t="n">
        <f aca="false">J6008+I6009</f>
        <v>2751000.00000001</v>
      </c>
    </row>
    <row r="6010" customFormat="false" ht="15" hidden="false" customHeight="false" outlineLevel="0" collapsed="false">
      <c r="A6010" s="26" t="n">
        <v>46254</v>
      </c>
      <c r="B6010" s="27" t="n">
        <v>89.75</v>
      </c>
      <c r="C6010" s="27" t="n">
        <v>94</v>
      </c>
      <c r="D6010" s="28" t="n">
        <f aca="false">B6010-B6009</f>
        <v>2.47</v>
      </c>
      <c r="E6010" s="28" t="n">
        <f aca="false">C6010-C6009</f>
        <v>1.63</v>
      </c>
      <c r="F6010" s="29" t="n">
        <f aca="false">Inputs!$B$5*B6010+Inputs!$B$6*C6010</f>
        <v>4275000</v>
      </c>
      <c r="G6010" s="29" t="n">
        <f aca="false">Inputs!$B$5*D6010</f>
        <v>247000</v>
      </c>
      <c r="H6010" s="29" t="n">
        <f aca="false">Inputs!$B$6*E6010</f>
        <v>-81499.9999999998</v>
      </c>
      <c r="I6010" s="29" t="n">
        <f aca="false">G6010+H6010</f>
        <v>165500</v>
      </c>
      <c r="J6010" s="29" t="n">
        <f aca="false">J6009+I6010</f>
        <v>2916500.00000001</v>
      </c>
    </row>
    <row r="6011" customFormat="false" ht="15" hidden="false" customHeight="false" outlineLevel="0" collapsed="false">
      <c r="A6011" s="26" t="n">
        <v>46255</v>
      </c>
      <c r="B6011" s="27" t="n">
        <v>87.21</v>
      </c>
      <c r="C6011" s="27" t="n">
        <v>96.92</v>
      </c>
      <c r="D6011" s="28" t="n">
        <f aca="false">B6011-B6010</f>
        <v>-2.54000000000001</v>
      </c>
      <c r="E6011" s="28" t="n">
        <f aca="false">C6011-C6010</f>
        <v>2.92</v>
      </c>
      <c r="F6011" s="29" t="n">
        <f aca="false">Inputs!$B$5*B6011+Inputs!$B$6*C6011</f>
        <v>3875000</v>
      </c>
      <c r="G6011" s="29" t="n">
        <f aca="false">Inputs!$B$5*D6011</f>
        <v>-254000.000000001</v>
      </c>
      <c r="H6011" s="29" t="n">
        <f aca="false">Inputs!$B$6*E6011</f>
        <v>-146000</v>
      </c>
      <c r="I6011" s="29" t="n">
        <f aca="false">G6011+H6011</f>
        <v>-400000.000000001</v>
      </c>
      <c r="J6011" s="29" t="n">
        <f aca="false">J6010+I6011</f>
        <v>2516500.00000001</v>
      </c>
    </row>
    <row r="6012" customFormat="false" ht="15" hidden="false" customHeight="false" outlineLevel="0" collapsed="false">
      <c r="A6012" s="26" t="n">
        <v>46258</v>
      </c>
      <c r="B6012" s="27" t="n">
        <v>86.34</v>
      </c>
      <c r="C6012" s="27" t="n">
        <v>92.71</v>
      </c>
      <c r="D6012" s="28" t="n">
        <f aca="false">B6012-B6011</f>
        <v>-0.86999999999999</v>
      </c>
      <c r="E6012" s="28" t="n">
        <f aca="false">C6012-C6011</f>
        <v>-4.21000000000001</v>
      </c>
      <c r="F6012" s="29" t="n">
        <f aca="false">Inputs!$B$5*B6012+Inputs!$B$6*C6012</f>
        <v>3998500</v>
      </c>
      <c r="G6012" s="29" t="n">
        <f aca="false">Inputs!$B$5*D6012</f>
        <v>-86999.999999999</v>
      </c>
      <c r="H6012" s="29" t="n">
        <f aca="false">Inputs!$B$6*E6012</f>
        <v>210500</v>
      </c>
      <c r="I6012" s="29" t="n">
        <f aca="false">G6012+H6012</f>
        <v>123500.000000001</v>
      </c>
      <c r="J6012" s="29" t="n">
        <f aca="false">J6011+I6012</f>
        <v>2640000.00000001</v>
      </c>
    </row>
    <row r="6013" customFormat="false" ht="15" hidden="false" customHeight="false" outlineLevel="0" collapsed="false">
      <c r="A6013" s="26" t="n">
        <v>46259</v>
      </c>
      <c r="B6013" s="27" t="n">
        <v>83.9</v>
      </c>
      <c r="C6013" s="27" t="n">
        <v>88.24</v>
      </c>
      <c r="D6013" s="28" t="n">
        <f aca="false">B6013-B6012</f>
        <v>-2.44</v>
      </c>
      <c r="E6013" s="28" t="n">
        <f aca="false">C6013-C6012</f>
        <v>-4.47</v>
      </c>
      <c r="F6013" s="29" t="n">
        <f aca="false">Inputs!$B$5*B6013+Inputs!$B$6*C6013</f>
        <v>3978000</v>
      </c>
      <c r="G6013" s="29" t="n">
        <f aca="false">Inputs!$B$5*D6013</f>
        <v>-244000</v>
      </c>
      <c r="H6013" s="29" t="n">
        <f aca="false">Inputs!$B$6*E6013</f>
        <v>223500</v>
      </c>
      <c r="I6013" s="29" t="n">
        <f aca="false">G6013+H6013</f>
        <v>-20499.9999999998</v>
      </c>
      <c r="J6013" s="29" t="n">
        <f aca="false">J6012+I6013</f>
        <v>2619500.00000001</v>
      </c>
    </row>
    <row r="6014" customFormat="false" ht="15" hidden="false" customHeight="false" outlineLevel="0" collapsed="false">
      <c r="A6014" s="26" t="n">
        <v>46260</v>
      </c>
      <c r="B6014" s="27" t="n">
        <v>83.46</v>
      </c>
      <c r="C6014" s="27" t="n">
        <v>87.77</v>
      </c>
      <c r="D6014" s="28" t="n">
        <f aca="false">B6014-B6013</f>
        <v>-0.440000000000012</v>
      </c>
      <c r="E6014" s="28" t="n">
        <f aca="false">C6014-C6013</f>
        <v>-0.469999999999999</v>
      </c>
      <c r="F6014" s="29" t="n">
        <f aca="false">Inputs!$B$5*B6014+Inputs!$B$6*C6014</f>
        <v>3957500</v>
      </c>
      <c r="G6014" s="29" t="n">
        <f aca="false">Inputs!$B$5*D6014</f>
        <v>-44000.0000000012</v>
      </c>
      <c r="H6014" s="29" t="n">
        <f aca="false">Inputs!$B$6*E6014</f>
        <v>23499.9999999999</v>
      </c>
      <c r="I6014" s="29" t="n">
        <f aca="false">G6014+H6014</f>
        <v>-20500.0000000013</v>
      </c>
      <c r="J6014" s="29" t="n">
        <f aca="false">J6013+I6014</f>
        <v>2599000.00000001</v>
      </c>
    </row>
    <row r="6015" customFormat="false" ht="15" hidden="false" customHeight="false" outlineLevel="0" collapsed="false">
      <c r="A6015" s="26" t="n">
        <v>46261</v>
      </c>
      <c r="B6015" s="27" t="n">
        <v>84.81</v>
      </c>
      <c r="C6015" s="27" t="n">
        <v>90.18</v>
      </c>
      <c r="D6015" s="28" t="n">
        <f aca="false">B6015-B6014</f>
        <v>1.35000000000001</v>
      </c>
      <c r="E6015" s="28" t="n">
        <f aca="false">C6015-C6014</f>
        <v>2.41000000000001</v>
      </c>
      <c r="F6015" s="29" t="n">
        <f aca="false">Inputs!$B$5*B6015+Inputs!$B$6*C6015</f>
        <v>3972000</v>
      </c>
      <c r="G6015" s="29" t="n">
        <f aca="false">Inputs!$B$5*D6015</f>
        <v>135000.000000001</v>
      </c>
      <c r="H6015" s="29" t="n">
        <f aca="false">Inputs!$B$6*E6015</f>
        <v>-120500.000000001</v>
      </c>
      <c r="I6015" s="29" t="n">
        <f aca="false">G6015+H6015</f>
        <v>14500.0000000003</v>
      </c>
      <c r="J6015" s="29" t="n">
        <f aca="false">J6014+I6015</f>
        <v>2613500.00000001</v>
      </c>
    </row>
    <row r="6016" customFormat="false" ht="15" hidden="false" customHeight="false" outlineLevel="0" collapsed="false">
      <c r="A6016" s="26" t="n">
        <v>46262</v>
      </c>
      <c r="B6016" s="27" t="n">
        <v>84.57</v>
      </c>
      <c r="C6016" s="27" t="n">
        <v>89.75</v>
      </c>
      <c r="D6016" s="28" t="n">
        <f aca="false">B6016-B6015</f>
        <v>-0.240000000000009</v>
      </c>
      <c r="E6016" s="28" t="n">
        <f aca="false">C6016-C6015</f>
        <v>-0.430000000000007</v>
      </c>
      <c r="F6016" s="29" t="n">
        <f aca="false">Inputs!$B$5*B6016+Inputs!$B$6*C6016</f>
        <v>3969500</v>
      </c>
      <c r="G6016" s="29" t="n">
        <f aca="false">Inputs!$B$5*D6016</f>
        <v>-24000.0000000009</v>
      </c>
      <c r="H6016" s="29" t="n">
        <f aca="false">Inputs!$B$6*E6016</f>
        <v>21500.0000000003</v>
      </c>
      <c r="I6016" s="29" t="n">
        <f aca="false">G6016+H6016</f>
        <v>-2500.00000000057</v>
      </c>
      <c r="J6016" s="29" t="n">
        <f aca="false">J6015+I6016</f>
        <v>2611000.00000001</v>
      </c>
    </row>
    <row r="6017" customFormat="false" ht="15" hidden="false" customHeight="false" outlineLevel="0" collapsed="false">
      <c r="A6017" s="26" t="n">
        <v>46266</v>
      </c>
      <c r="B6017" s="27" t="n">
        <v>91.48</v>
      </c>
      <c r="C6017" s="27" t="n">
        <v>96.02</v>
      </c>
      <c r="D6017" s="28" t="n">
        <f aca="false">B6017-B6016</f>
        <v>6.91000000000001</v>
      </c>
      <c r="E6017" s="28" t="n">
        <f aca="false">C6017-C6016</f>
        <v>6.27</v>
      </c>
      <c r="F6017" s="29" t="n">
        <f aca="false">Inputs!$B$5*B6017+Inputs!$B$6*C6017</f>
        <v>4347000</v>
      </c>
      <c r="G6017" s="29" t="n">
        <f aca="false">Inputs!$B$5*D6017</f>
        <v>691000.000000001</v>
      </c>
      <c r="H6017" s="29" t="n">
        <f aca="false">Inputs!$B$6*E6017</f>
        <v>-313500</v>
      </c>
      <c r="I6017" s="29" t="n">
        <f aca="false">G6017+H6017</f>
        <v>377500.000000001</v>
      </c>
      <c r="J6017" s="29" t="n">
        <f aca="false">J6016+I6017</f>
        <v>2988500.00000001</v>
      </c>
    </row>
    <row r="6018" customFormat="false" ht="15" hidden="false" customHeight="false" outlineLevel="0" collapsed="false">
      <c r="A6018" s="26" t="n">
        <v>46267</v>
      </c>
      <c r="B6018" s="27" t="n">
        <v>92.15</v>
      </c>
      <c r="C6018" s="27" t="n">
        <v>97.59</v>
      </c>
      <c r="D6018" s="28" t="n">
        <f aca="false">B6018-B6017</f>
        <v>0.670000000000002</v>
      </c>
      <c r="E6018" s="28" t="n">
        <f aca="false">C6018-C6017</f>
        <v>1.57000000000001</v>
      </c>
      <c r="F6018" s="29" t="n">
        <f aca="false">Inputs!$B$5*B6018+Inputs!$B$6*C6018</f>
        <v>4335500</v>
      </c>
      <c r="G6018" s="29" t="n">
        <f aca="false">Inputs!$B$5*D6018</f>
        <v>67000.0000000002</v>
      </c>
      <c r="H6018" s="29" t="n">
        <f aca="false">Inputs!$B$6*E6018</f>
        <v>-78500.0000000004</v>
      </c>
      <c r="I6018" s="29" t="n">
        <f aca="false">G6018+H6018</f>
        <v>-11500.0000000002</v>
      </c>
      <c r="J6018" s="29" t="n">
        <f aca="false">J6017+I6018</f>
        <v>2977000.00000001</v>
      </c>
    </row>
    <row r="6019" customFormat="false" ht="15" hidden="false" customHeight="false" outlineLevel="0" collapsed="false">
      <c r="A6019" s="26" t="n">
        <v>46268</v>
      </c>
      <c r="B6019" s="27" t="n">
        <v>92.55</v>
      </c>
      <c r="C6019" s="27" t="n">
        <v>100.52</v>
      </c>
      <c r="D6019" s="28" t="n">
        <f aca="false">B6019-B6018</f>
        <v>0.399999999999992</v>
      </c>
      <c r="E6019" s="28" t="n">
        <f aca="false">C6019-C6018</f>
        <v>2.92999999999999</v>
      </c>
      <c r="F6019" s="29" t="n">
        <f aca="false">Inputs!$B$5*B6019+Inputs!$B$6*C6019</f>
        <v>4229000</v>
      </c>
      <c r="G6019" s="29" t="n">
        <f aca="false">Inputs!$B$5*D6019</f>
        <v>39999.9999999992</v>
      </c>
      <c r="H6019" s="29" t="n">
        <f aca="false">Inputs!$B$6*E6019</f>
        <v>-146500</v>
      </c>
      <c r="I6019" s="29" t="n">
        <f aca="false">G6019+H6019</f>
        <v>-106500</v>
      </c>
      <c r="J6019" s="29" t="n">
        <f aca="false">J6018+I6019</f>
        <v>2870500.00000001</v>
      </c>
    </row>
    <row r="6020" customFormat="false" ht="15" hidden="false" customHeight="false" outlineLevel="0" collapsed="false">
      <c r="A6020" s="26" t="n">
        <v>46269</v>
      </c>
      <c r="B6020" s="27" t="n">
        <v>92.69</v>
      </c>
      <c r="C6020" s="27" t="n">
        <v>102.24</v>
      </c>
      <c r="D6020" s="28" t="n">
        <f aca="false">B6020-B6019</f>
        <v>0.140000000000001</v>
      </c>
      <c r="E6020" s="28" t="n">
        <f aca="false">C6020-C6019</f>
        <v>1.72</v>
      </c>
      <c r="F6020" s="29" t="n">
        <f aca="false">Inputs!$B$5*B6020+Inputs!$B$6*C6020</f>
        <v>4157000</v>
      </c>
      <c r="G6020" s="29" t="n">
        <f aca="false">Inputs!$B$5*D6020</f>
        <v>14000.0000000001</v>
      </c>
      <c r="H6020" s="29" t="n">
        <f aca="false">Inputs!$B$6*E6020</f>
        <v>-85999.9999999999</v>
      </c>
      <c r="I6020" s="29" t="n">
        <f aca="false">G6020+H6020</f>
        <v>-71999.9999999999</v>
      </c>
      <c r="J6020" s="29" t="n">
        <f aca="false">J6019+I6020</f>
        <v>2798500.00000001</v>
      </c>
    </row>
    <row r="6021" customFormat="false" ht="15" hidden="false" customHeight="false" outlineLevel="0" collapsed="false">
      <c r="A6021" s="26" t="n">
        <v>46273</v>
      </c>
      <c r="B6021" s="27" t="n">
        <v>94.21</v>
      </c>
      <c r="C6021" s="27" t="n">
        <v>106.12</v>
      </c>
      <c r="D6021" s="28" t="n">
        <f aca="false">B6021-B6020</f>
        <v>1.52</v>
      </c>
      <c r="E6021" s="28" t="n">
        <f aca="false">C6021-C6020</f>
        <v>3.88000000000001</v>
      </c>
      <c r="F6021" s="29" t="n">
        <f aca="false">Inputs!$B$5*B6021+Inputs!$B$6*C6021</f>
        <v>4115000</v>
      </c>
      <c r="G6021" s="29" t="n">
        <f aca="false">Inputs!$B$5*D6021</f>
        <v>152000</v>
      </c>
      <c r="H6021" s="29" t="n">
        <f aca="false">Inputs!$B$6*E6021</f>
        <v>-194000.000000001</v>
      </c>
      <c r="I6021" s="29" t="n">
        <f aca="false">G6021+H6021</f>
        <v>-42000.0000000009</v>
      </c>
      <c r="J6021" s="29" t="n">
        <f aca="false">J6020+I6021</f>
        <v>2756500.00000001</v>
      </c>
    </row>
    <row r="6022" customFormat="false" ht="15" hidden="false" customHeight="false" outlineLevel="0" collapsed="false">
      <c r="A6022" s="26" t="n">
        <v>46274</v>
      </c>
      <c r="B6022" s="27" t="n">
        <v>97.26</v>
      </c>
      <c r="C6022" s="27" t="n">
        <v>109.51</v>
      </c>
      <c r="D6022" s="28" t="n">
        <f aca="false">B6022-B6021</f>
        <v>3.05000000000001</v>
      </c>
      <c r="E6022" s="28" t="n">
        <f aca="false">C6022-C6021</f>
        <v>3.39</v>
      </c>
      <c r="F6022" s="29" t="n">
        <f aca="false">Inputs!$B$5*B6022+Inputs!$B$6*C6022</f>
        <v>4250500</v>
      </c>
      <c r="G6022" s="29" t="n">
        <f aca="false">Inputs!$B$5*D6022</f>
        <v>305000.000000001</v>
      </c>
      <c r="H6022" s="29" t="n">
        <f aca="false">Inputs!$B$6*E6022</f>
        <v>-169500</v>
      </c>
      <c r="I6022" s="29" t="n">
        <f aca="false">G6022+H6022</f>
        <v>135500.000000001</v>
      </c>
      <c r="J6022" s="29" t="n">
        <f aca="false">J6021+I6022</f>
        <v>2892000.00000001</v>
      </c>
    </row>
    <row r="6023" customFormat="false" ht="15" hidden="false" customHeight="false" outlineLevel="0" collapsed="false">
      <c r="A6023" s="26" t="n">
        <v>46275</v>
      </c>
      <c r="B6023" s="27" t="n">
        <v>103.57</v>
      </c>
      <c r="C6023" s="27" t="n">
        <v>120.98</v>
      </c>
      <c r="D6023" s="28" t="n">
        <f aca="false">B6023-B6022</f>
        <v>6.30999999999999</v>
      </c>
      <c r="E6023" s="28" t="n">
        <f aca="false">C6023-C6022</f>
        <v>11.47</v>
      </c>
      <c r="F6023" s="29" t="n">
        <f aca="false">Inputs!$B$5*B6023+Inputs!$B$6*C6023</f>
        <v>4308000</v>
      </c>
      <c r="G6023" s="29" t="n">
        <f aca="false">Inputs!$B$5*D6023</f>
        <v>630999.999999999</v>
      </c>
      <c r="H6023" s="29" t="n">
        <f aca="false">Inputs!$B$6*E6023</f>
        <v>-573500</v>
      </c>
      <c r="I6023" s="29" t="n">
        <f aca="false">G6023+H6023</f>
        <v>57499.9999999988</v>
      </c>
      <c r="J6023" s="29" t="n">
        <f aca="false">J6022+I6023</f>
        <v>2949500.00000001</v>
      </c>
    </row>
    <row r="6024" customFormat="false" ht="15" hidden="false" customHeight="false" outlineLevel="0" collapsed="false">
      <c r="A6024" s="26" t="n">
        <v>46276</v>
      </c>
      <c r="B6024" s="27" t="n">
        <v>101.27</v>
      </c>
      <c r="C6024" s="27" t="n">
        <v>118.06</v>
      </c>
      <c r="D6024" s="28" t="n">
        <f aca="false">B6024-B6023</f>
        <v>-2.3</v>
      </c>
      <c r="E6024" s="28" t="n">
        <f aca="false">C6024-C6023</f>
        <v>-2.92</v>
      </c>
      <c r="F6024" s="29" t="n">
        <f aca="false">Inputs!$B$5*B6024+Inputs!$B$6*C6024</f>
        <v>4224000</v>
      </c>
      <c r="G6024" s="29" t="n">
        <f aca="false">Inputs!$B$5*D6024</f>
        <v>-230000</v>
      </c>
      <c r="H6024" s="29" t="n">
        <f aca="false">Inputs!$B$6*E6024</f>
        <v>146000</v>
      </c>
      <c r="I6024" s="29" t="n">
        <f aca="false">G6024+H6024</f>
        <v>-83999.9999999996</v>
      </c>
      <c r="J6024" s="29" t="n">
        <f aca="false">J6023+I6024</f>
        <v>2865500.00000001</v>
      </c>
    </row>
    <row r="6025" customFormat="false" ht="15" hidden="false" customHeight="false" outlineLevel="0" collapsed="false">
      <c r="A6025" s="26" t="n">
        <v>46279</v>
      </c>
      <c r="B6025" s="27" t="n">
        <v>102.42</v>
      </c>
      <c r="C6025" s="27" t="n">
        <v>121.25</v>
      </c>
      <c r="D6025" s="28" t="n">
        <f aca="false">B6025-B6024</f>
        <v>1.15000000000001</v>
      </c>
      <c r="E6025" s="28" t="n">
        <f aca="false">C6025-C6024</f>
        <v>3.19</v>
      </c>
      <c r="F6025" s="29" t="n">
        <f aca="false">Inputs!$B$5*B6025+Inputs!$B$6*C6025</f>
        <v>4179500</v>
      </c>
      <c r="G6025" s="29" t="n">
        <f aca="false">Inputs!$B$5*D6025</f>
        <v>115000.000000001</v>
      </c>
      <c r="H6025" s="29" t="n">
        <f aca="false">Inputs!$B$6*E6025</f>
        <v>-159500</v>
      </c>
      <c r="I6025" s="29" t="n">
        <f aca="false">G6025+H6025</f>
        <v>-44499.9999999993</v>
      </c>
      <c r="J6025" s="29" t="n">
        <f aca="false">J6024+I6025</f>
        <v>2821000.00000001</v>
      </c>
    </row>
    <row r="6026" customFormat="false" ht="15" hidden="false" customHeight="false" outlineLevel="0" collapsed="false">
      <c r="A6026" s="26" t="n">
        <v>46280</v>
      </c>
      <c r="B6026" s="27" t="n">
        <v>107.02</v>
      </c>
      <c r="C6026" s="27" t="n">
        <v>130.8</v>
      </c>
      <c r="D6026" s="28" t="n">
        <f aca="false">B6026-B6025</f>
        <v>4.59999999999999</v>
      </c>
      <c r="E6026" s="28" t="n">
        <f aca="false">C6026-C6025</f>
        <v>9.55000000000001</v>
      </c>
      <c r="F6026" s="29" t="n">
        <f aca="false">Inputs!$B$5*B6026+Inputs!$B$6*C6026</f>
        <v>4162000</v>
      </c>
      <c r="G6026" s="29" t="n">
        <f aca="false">Inputs!$B$5*D6026</f>
        <v>459999.999999999</v>
      </c>
      <c r="H6026" s="29" t="n">
        <f aca="false">Inputs!$B$6*E6026</f>
        <v>-477500.000000001</v>
      </c>
      <c r="I6026" s="29" t="n">
        <f aca="false">G6026+H6026</f>
        <v>-17500.0000000012</v>
      </c>
      <c r="J6026" s="29" t="n">
        <f aca="false">J6025+I6026</f>
        <v>2803500.00000001</v>
      </c>
    </row>
    <row r="6027" customFormat="false" ht="15" hidden="false" customHeight="false" outlineLevel="0" collapsed="false">
      <c r="A6027" s="26" t="n">
        <v>46281</v>
      </c>
      <c r="B6027" s="27" t="n">
        <v>103.62</v>
      </c>
      <c r="C6027" s="27" t="n">
        <v>127.84</v>
      </c>
      <c r="D6027" s="28" t="n">
        <f aca="false">B6027-B6026</f>
        <v>-3.39999999999999</v>
      </c>
      <c r="E6027" s="28" t="n">
        <f aca="false">C6027-C6026</f>
        <v>-2.96000000000001</v>
      </c>
      <c r="F6027" s="29" t="n">
        <f aca="false">Inputs!$B$5*B6027+Inputs!$B$6*C6027</f>
        <v>3970000</v>
      </c>
      <c r="G6027" s="29" t="n">
        <f aca="false">Inputs!$B$5*D6027</f>
        <v>-339999.999999999</v>
      </c>
      <c r="H6027" s="29" t="n">
        <f aca="false">Inputs!$B$6*E6027</f>
        <v>148000</v>
      </c>
      <c r="I6027" s="29" t="n">
        <f aca="false">G6027+H6027</f>
        <v>-191999.999999999</v>
      </c>
      <c r="J6027" s="29" t="n">
        <f aca="false">J6026+I6027</f>
        <v>2611500.00000001</v>
      </c>
    </row>
    <row r="6028" customFormat="false" ht="15" hidden="false" customHeight="false" outlineLevel="0" collapsed="false">
      <c r="A6028" s="26" t="n">
        <v>46282</v>
      </c>
      <c r="B6028" s="27" t="n">
        <v>103.21</v>
      </c>
      <c r="C6028" s="27" t="n">
        <v>121.18</v>
      </c>
      <c r="D6028" s="28" t="n">
        <f aca="false">B6028-B6027</f>
        <v>-0.410000000000011</v>
      </c>
      <c r="E6028" s="28" t="n">
        <f aca="false">C6028-C6027</f>
        <v>-6.66</v>
      </c>
      <c r="F6028" s="29" t="n">
        <f aca="false">Inputs!$B$5*B6028+Inputs!$B$6*C6028</f>
        <v>4262000</v>
      </c>
      <c r="G6028" s="29" t="n">
        <f aca="false">Inputs!$B$5*D6028</f>
        <v>-41000.0000000011</v>
      </c>
      <c r="H6028" s="29" t="n">
        <f aca="false">Inputs!$B$6*E6028</f>
        <v>333000</v>
      </c>
      <c r="I6028" s="29" t="n">
        <f aca="false">G6028+H6028</f>
        <v>291999.999999999</v>
      </c>
      <c r="J6028" s="29" t="n">
        <f aca="false">J6027+I6028</f>
        <v>2903500.00000001</v>
      </c>
    </row>
    <row r="6029" customFormat="false" ht="15" hidden="false" customHeight="false" outlineLevel="0" collapsed="false">
      <c r="A6029" s="26" t="n">
        <v>46283</v>
      </c>
      <c r="B6029" s="27" t="n">
        <v>101.44</v>
      </c>
      <c r="C6029" s="27" t="n">
        <v>119.66</v>
      </c>
      <c r="D6029" s="28" t="n">
        <f aca="false">B6029-B6028</f>
        <v>-1.77</v>
      </c>
      <c r="E6029" s="28" t="n">
        <f aca="false">C6029-C6028</f>
        <v>-1.52000000000001</v>
      </c>
      <c r="F6029" s="29" t="n">
        <f aca="false">Inputs!$B$5*B6029+Inputs!$B$6*C6029</f>
        <v>4161000</v>
      </c>
      <c r="G6029" s="29" t="n">
        <f aca="false">Inputs!$B$5*D6029</f>
        <v>-177000</v>
      </c>
      <c r="H6029" s="29" t="n">
        <f aca="false">Inputs!$B$6*E6029</f>
        <v>76000.0000000005</v>
      </c>
      <c r="I6029" s="29" t="n">
        <f aca="false">G6029+H6029</f>
        <v>-100999.999999999</v>
      </c>
      <c r="J6029" s="29" t="n">
        <f aca="false">J6028+I6029</f>
        <v>2802500.00000001</v>
      </c>
    </row>
    <row r="6030" customFormat="false" ht="15" hidden="false" customHeight="false" outlineLevel="0" collapsed="false">
      <c r="A6030" s="26" t="n">
        <v>46286</v>
      </c>
      <c r="B6030" s="27" t="n">
        <v>96.97</v>
      </c>
      <c r="C6030" s="27" t="n">
        <v>116.15</v>
      </c>
      <c r="D6030" s="28" t="n">
        <f aca="false">B6030-B6029</f>
        <v>-4.47</v>
      </c>
      <c r="E6030" s="28" t="n">
        <f aca="false">C6030-C6029</f>
        <v>-3.50999999999999</v>
      </c>
      <c r="F6030" s="29" t="n">
        <f aca="false">Inputs!$B$5*B6030+Inputs!$B$6*C6030</f>
        <v>3889500</v>
      </c>
      <c r="G6030" s="29" t="n">
        <f aca="false">Inputs!$B$5*D6030</f>
        <v>-447000</v>
      </c>
      <c r="H6030" s="29" t="n">
        <f aca="false">Inputs!$B$6*E6030</f>
        <v>175500</v>
      </c>
      <c r="I6030" s="29" t="n">
        <f aca="false">G6030+H6030</f>
        <v>-271500</v>
      </c>
      <c r="J6030" s="29" t="n">
        <f aca="false">J6029+I6030</f>
        <v>2531000.00000001</v>
      </c>
    </row>
    <row r="6031" customFormat="false" ht="15" hidden="false" customHeight="false" outlineLevel="0" collapsed="false">
      <c r="A6031" s="26" t="n">
        <v>46287</v>
      </c>
      <c r="B6031" s="27" t="n">
        <v>96.41</v>
      </c>
      <c r="C6031" s="27" t="n">
        <v>114.89</v>
      </c>
      <c r="D6031" s="28" t="n">
        <f aca="false">B6031-B6030</f>
        <v>-0.560000000000002</v>
      </c>
      <c r="E6031" s="28" t="n">
        <f aca="false">C6031-C6030</f>
        <v>-1.26000000000001</v>
      </c>
      <c r="F6031" s="29" t="n">
        <f aca="false">Inputs!$B$5*B6031+Inputs!$B$6*C6031</f>
        <v>3896500</v>
      </c>
      <c r="G6031" s="29" t="n">
        <f aca="false">Inputs!$B$5*D6031</f>
        <v>-56000.0000000002</v>
      </c>
      <c r="H6031" s="29" t="n">
        <f aca="false">Inputs!$B$6*E6031</f>
        <v>63000.0000000003</v>
      </c>
      <c r="I6031" s="29" t="n">
        <f aca="false">G6031+H6031</f>
        <v>7000.00000000003</v>
      </c>
      <c r="J6031" s="29" t="n">
        <f aca="false">J6030+I6031</f>
        <v>2538000.00000001</v>
      </c>
    </row>
    <row r="6032" customFormat="false" ht="15" hidden="false" customHeight="false" outlineLevel="0" collapsed="false">
      <c r="A6032" s="26" t="n">
        <v>46288</v>
      </c>
      <c r="B6032" s="27" t="n">
        <v>93.38</v>
      </c>
      <c r="C6032" s="27" t="n">
        <v>117.45</v>
      </c>
      <c r="D6032" s="28" t="n">
        <f aca="false">B6032-B6031</f>
        <v>-3.03</v>
      </c>
      <c r="E6032" s="28" t="n">
        <f aca="false">C6032-C6031</f>
        <v>2.56</v>
      </c>
      <c r="F6032" s="29" t="n">
        <f aca="false">Inputs!$B$5*B6032+Inputs!$B$6*C6032</f>
        <v>3465500</v>
      </c>
      <c r="G6032" s="29" t="n">
        <f aca="false">Inputs!$B$5*D6032</f>
        <v>-303000</v>
      </c>
      <c r="H6032" s="29" t="n">
        <f aca="false">Inputs!$B$6*E6032</f>
        <v>-128000</v>
      </c>
      <c r="I6032" s="29" t="n">
        <f aca="false">G6032+H6032</f>
        <v>-431000</v>
      </c>
      <c r="J6032" s="29" t="n">
        <f aca="false">J6031+I6032</f>
        <v>2107000.00000001</v>
      </c>
    </row>
    <row r="6033" customFormat="false" ht="15" hidden="false" customHeight="false" outlineLevel="0" collapsed="false">
      <c r="A6033" s="26" t="n">
        <v>46289</v>
      </c>
      <c r="B6033" s="27" t="n">
        <v>95.88</v>
      </c>
      <c r="C6033" s="27" t="n">
        <v>120.92</v>
      </c>
      <c r="D6033" s="28" t="n">
        <f aca="false">B6033-B6032</f>
        <v>2.5</v>
      </c>
      <c r="E6033" s="28" t="n">
        <f aca="false">C6033-C6032</f>
        <v>3.47</v>
      </c>
      <c r="F6033" s="29" t="n">
        <f aca="false">Inputs!$B$5*B6033+Inputs!$B$6*C6033</f>
        <v>3542000</v>
      </c>
      <c r="G6033" s="29" t="n">
        <f aca="false">Inputs!$B$5*D6033</f>
        <v>250000</v>
      </c>
      <c r="H6033" s="29" t="n">
        <f aca="false">Inputs!$B$6*E6033</f>
        <v>-173500</v>
      </c>
      <c r="I6033" s="29" t="n">
        <f aca="false">G6033+H6033</f>
        <v>76500.0000000001</v>
      </c>
      <c r="J6033" s="29" t="n">
        <f aca="false">J6032+I6033</f>
        <v>2183500.00000001</v>
      </c>
    </row>
    <row r="6034" customFormat="false" ht="15" hidden="false" customHeight="false" outlineLevel="0" collapsed="false">
      <c r="A6034" s="26" t="n">
        <v>46290</v>
      </c>
      <c r="B6034" s="27" t="n">
        <v>85.23</v>
      </c>
      <c r="C6034" s="27" t="n">
        <v>116.01</v>
      </c>
      <c r="D6034" s="28" t="n">
        <f aca="false">B6034-B6033</f>
        <v>-10.65</v>
      </c>
      <c r="E6034" s="28" t="n">
        <f aca="false">C6034-C6033</f>
        <v>-4.91</v>
      </c>
      <c r="F6034" s="29" t="n">
        <f aca="false">Inputs!$B$5*B6034+Inputs!$B$6*C6034</f>
        <v>2722500</v>
      </c>
      <c r="G6034" s="29" t="n">
        <f aca="false">Inputs!$B$5*D6034</f>
        <v>-1065000</v>
      </c>
      <c r="H6034" s="29" t="n">
        <f aca="false">Inputs!$B$6*E6034</f>
        <v>245500</v>
      </c>
      <c r="I6034" s="29" t="n">
        <f aca="false">G6034+H6034</f>
        <v>-819499.999999999</v>
      </c>
      <c r="J6034" s="29" t="n">
        <f aca="false">J6033+I6034</f>
        <v>1364000.00000001</v>
      </c>
    </row>
    <row r="6035" customFormat="false" ht="15" hidden="false" customHeight="false" outlineLevel="0" collapsed="false">
      <c r="A6035" s="26" t="n">
        <v>46293</v>
      </c>
      <c r="B6035" s="27" t="n">
        <v>99.37</v>
      </c>
      <c r="C6035" s="27" t="n">
        <v>119.97</v>
      </c>
      <c r="D6035" s="28" t="n">
        <f aca="false">B6035-B6034</f>
        <v>14.14</v>
      </c>
      <c r="E6035" s="28" t="n">
        <f aca="false">C6035-C6034</f>
        <v>3.95999999999999</v>
      </c>
      <c r="F6035" s="29" t="n">
        <f aca="false">Inputs!$B$5*B6035+Inputs!$B$6*C6035</f>
        <v>3938500</v>
      </c>
      <c r="G6035" s="29" t="n">
        <f aca="false">Inputs!$B$5*D6035</f>
        <v>1414000</v>
      </c>
      <c r="H6035" s="29" t="n">
        <f aca="false">Inputs!$B$6*E6035</f>
        <v>-198000</v>
      </c>
      <c r="I6035" s="29" t="n">
        <f aca="false">G6035+H6035</f>
        <v>1216000</v>
      </c>
      <c r="J6035" s="29" t="n">
        <f aca="false">J6034+I6035</f>
        <v>2580000.00000001</v>
      </c>
    </row>
    <row r="6036" customFormat="false" ht="15" hidden="false" customHeight="false" outlineLevel="0" collapsed="false">
      <c r="A6036" s="26" t="n">
        <v>46294</v>
      </c>
      <c r="B6036" s="27" t="n">
        <v>96.16</v>
      </c>
      <c r="C6036" s="27" t="n">
        <v>113.96</v>
      </c>
      <c r="D6036" s="28" t="n">
        <f aca="false">B6036-B6035</f>
        <v>-3.21000000000001</v>
      </c>
      <c r="E6036" s="28" t="n">
        <f aca="false">C6036-C6035</f>
        <v>-6.01000000000001</v>
      </c>
      <c r="F6036" s="29" t="n">
        <f aca="false">Inputs!$B$5*B6036+Inputs!$B$6*C6036</f>
        <v>3918000</v>
      </c>
      <c r="G6036" s="29" t="n">
        <f aca="false">Inputs!$B$5*D6036</f>
        <v>-321000.000000001</v>
      </c>
      <c r="H6036" s="29" t="n">
        <f aca="false">Inputs!$B$6*E6036</f>
        <v>300500</v>
      </c>
      <c r="I6036" s="29" t="n">
        <f aca="false">G6036+H6036</f>
        <v>-20500.0000000006</v>
      </c>
      <c r="J6036" s="29" t="n">
        <f aca="false">J6035+I6036</f>
        <v>2559500.00000001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5" min="2" style="0" width="16"/>
    <col collapsed="false" customWidth="true" hidden="false" outlineLevel="0" max="6" min="6" style="0" width="4"/>
    <col collapsed="false" customWidth="true" hidden="false" outlineLevel="0" max="7" min="7" style="0" width="34"/>
    <col collapsed="false" customWidth="true" hidden="false" outlineLevel="0" max="8" min="8" style="0" width="16"/>
  </cols>
  <sheetData>
    <row r="1" customFormat="false" ht="17.35" hidden="false" customHeight="false" outlineLevel="0" collapsed="false">
      <c r="A1" s="1" t="s">
        <v>63</v>
      </c>
    </row>
    <row r="2" customFormat="false" ht="15" hidden="false" customHeight="false" outlineLevel="0" collapsed="false">
      <c r="A2" s="2" t="s">
        <v>64</v>
      </c>
    </row>
    <row r="4" customFormat="false" ht="15" hidden="false" customHeight="false" outlineLevel="0" collapsed="false">
      <c r="A4" s="3" t="s">
        <v>65</v>
      </c>
    </row>
    <row r="5" customFormat="false" ht="15" hidden="false" customHeight="false" outlineLevel="0" collapsed="false">
      <c r="A5" s="20" t="s">
        <v>66</v>
      </c>
      <c r="B5" s="30" t="n">
        <f aca="false">COUNTA(Prices_MTM!A:A)</f>
        <v>6036</v>
      </c>
    </row>
    <row r="6" customFormat="false" ht="15" hidden="false" customHeight="false" outlineLevel="0" collapsed="false">
      <c r="A6" s="20" t="s">
        <v>67</v>
      </c>
      <c r="B6" s="30" t="n">
        <f aca="false">B5-Inputs!$B$7+1</f>
        <v>5537</v>
      </c>
    </row>
    <row r="7" customFormat="false" ht="15" hidden="false" customHeight="false" outlineLevel="0" collapsed="false">
      <c r="A7" s="20" t="s">
        <v>68</v>
      </c>
      <c r="B7" s="26" t="n">
        <f aca="false">INDEX(Prices_MTM!A:A,B6)</f>
        <v>45548</v>
      </c>
    </row>
    <row r="8" customFormat="false" ht="15" hidden="false" customHeight="false" outlineLevel="0" collapsed="false">
      <c r="A8" s="20" t="s">
        <v>3</v>
      </c>
      <c r="B8" s="26" t="n">
        <f aca="false">INDEX(Prices_MTM!A:A,B5)</f>
        <v>46294</v>
      </c>
    </row>
    <row r="10" customFormat="false" ht="15" hidden="false" customHeight="false" outlineLevel="0" collapsed="false">
      <c r="A10" s="3" t="s">
        <v>69</v>
      </c>
    </row>
    <row r="11" customFormat="false" ht="15" hidden="false" customHeight="false" outlineLevel="0" collapsed="false">
      <c r="A11" s="20" t="s">
        <v>4</v>
      </c>
      <c r="B11" s="28" t="n">
        <f aca="false">INDEX(Prices_MTM!B:B,B5)</f>
        <v>96.16</v>
      </c>
    </row>
    <row r="12" customFormat="false" ht="15" hidden="false" customHeight="false" outlineLevel="0" collapsed="false">
      <c r="A12" s="20" t="s">
        <v>5</v>
      </c>
      <c r="B12" s="28" t="n">
        <f aca="false">INDEX(Prices_MTM!C:C,B5)</f>
        <v>113.96</v>
      </c>
    </row>
    <row r="13" customFormat="false" ht="15" hidden="false" customHeight="false" outlineLevel="0" collapsed="false">
      <c r="A13" s="20" t="s">
        <v>6</v>
      </c>
      <c r="B13" s="30" t="n">
        <f aca="false">Inputs!$B$5</f>
        <v>100000</v>
      </c>
    </row>
    <row r="14" customFormat="false" ht="15" hidden="false" customHeight="false" outlineLevel="0" collapsed="false">
      <c r="A14" s="20" t="s">
        <v>7</v>
      </c>
      <c r="B14" s="30" t="n">
        <f aca="false">Inputs!$B$6</f>
        <v>-50000</v>
      </c>
    </row>
    <row r="15" customFormat="false" ht="15" hidden="false" customHeight="false" outlineLevel="0" collapsed="false">
      <c r="A15" s="20" t="s">
        <v>8</v>
      </c>
      <c r="B15" s="29" t="n">
        <f aca="false">INDEX(Prices_MTM!F:F,B5)</f>
        <v>3918000</v>
      </c>
    </row>
    <row r="16" customFormat="false" ht="15" hidden="false" customHeight="false" outlineLevel="0" collapsed="false">
      <c r="A16" s="20" t="s">
        <v>70</v>
      </c>
      <c r="B16" s="29" t="n">
        <f aca="false">ABS(B13*B11)+ABS(B14*B12)</f>
        <v>15314000</v>
      </c>
    </row>
    <row r="17" customFormat="false" ht="15" hidden="false" customHeight="false" outlineLevel="0" collapsed="false">
      <c r="A17" s="20" t="s">
        <v>71</v>
      </c>
      <c r="B17" s="28" t="n">
        <f aca="false">STDEV(INDEX(Prices_MTM!D:D,$B$6):INDEX(Prices_MTM!D:D,$B$5))</f>
        <v>2.55497803786019</v>
      </c>
    </row>
    <row r="18" customFormat="false" ht="15" hidden="false" customHeight="false" outlineLevel="0" collapsed="false">
      <c r="A18" s="20" t="s">
        <v>72</v>
      </c>
      <c r="B18" s="28" t="n">
        <f aca="false">STDEV(INDEX(Prices_MTM!E:E,$B$6):INDEX(Prices_MTM!E:E,$B$5))</f>
        <v>2.94008235914525</v>
      </c>
    </row>
    <row r="19" customFormat="false" ht="15" hidden="false" customHeight="false" outlineLevel="0" collapsed="false">
      <c r="A19" s="20" t="s">
        <v>73</v>
      </c>
      <c r="B19" s="31" t="n">
        <f aca="false">CORREL(INDEX(Prices_MTM!D:D,$B$6):INDEX(Prices_MTM!D:D,$B$5),INDEX(Prices_MTM!E:E,$B$6):INDEX(Prices_MTM!E:E,$B$5))</f>
        <v>0.809360940426495</v>
      </c>
    </row>
    <row r="20" customFormat="false" ht="15" hidden="false" customHeight="false" outlineLevel="0" collapsed="false">
      <c r="A20" s="20" t="s">
        <v>74</v>
      </c>
      <c r="B20" s="32" t="n">
        <f aca="false">B19*B17*B18</f>
        <v>6.07979462725451</v>
      </c>
    </row>
    <row r="21" customFormat="false" ht="15" hidden="false" customHeight="false" outlineLevel="0" collapsed="false">
      <c r="A21" s="20" t="s">
        <v>75</v>
      </c>
      <c r="B21" s="29" t="n">
        <f aca="false">SQRT(B13^2*B17^2+B14^2*B18^2+2*B13*B14*B20)</f>
        <v>161528.301431442</v>
      </c>
    </row>
    <row r="22" customFormat="false" ht="15" hidden="false" customHeight="false" outlineLevel="0" collapsed="false">
      <c r="A22" s="20" t="s">
        <v>76</v>
      </c>
      <c r="B22" s="29" t="n">
        <f aca="false">STDEV(INDEX(Prices_MTM!I:I,$B$6):INDEX(Prices_MTM!I:I,$B$5))</f>
        <v>161528.301431442</v>
      </c>
      <c r="C22" s="2" t="s">
        <v>77</v>
      </c>
    </row>
    <row r="25" customFormat="false" ht="15" hidden="false" customHeight="false" outlineLevel="0" collapsed="false">
      <c r="A25" s="3" t="s">
        <v>12</v>
      </c>
    </row>
    <row r="26" customFormat="false" ht="15" hidden="false" customHeight="false" outlineLevel="0" collapsed="false">
      <c r="A26" s="10" t="s">
        <v>13</v>
      </c>
      <c r="B26" s="10" t="s">
        <v>78</v>
      </c>
      <c r="C26" s="10" t="s">
        <v>79</v>
      </c>
      <c r="D26" s="10" t="s">
        <v>80</v>
      </c>
      <c r="E26" s="10" t="s">
        <v>81</v>
      </c>
    </row>
    <row r="27" customFormat="false" ht="15" hidden="false" customHeight="false" outlineLevel="0" collapsed="false">
      <c r="A27" s="20" t="s">
        <v>82</v>
      </c>
      <c r="B27" s="33" t="n">
        <f aca="false">Inputs!$B$8</f>
        <v>0.95</v>
      </c>
      <c r="C27" s="33" t="n">
        <f aca="false">Inputs!$B$8</f>
        <v>0.95</v>
      </c>
      <c r="D27" s="33" t="n">
        <f aca="false">Inputs!$B$9</f>
        <v>0.99</v>
      </c>
      <c r="E27" s="33" t="n">
        <f aca="false">Inputs!$B$9</f>
        <v>0.99</v>
      </c>
    </row>
    <row r="28" customFormat="false" ht="15" hidden="false" customHeight="false" outlineLevel="0" collapsed="false">
      <c r="A28" s="20" t="s">
        <v>83</v>
      </c>
      <c r="B28" s="31" t="n">
        <f aca="false">NORMSINV(B27)</f>
        <v>1.64485362695147</v>
      </c>
      <c r="D28" s="31" t="n">
        <f aca="false">NORMSINV(D27)</f>
        <v>2.32634787404084</v>
      </c>
    </row>
    <row r="29" customFormat="false" ht="15" hidden="false" customHeight="false" outlineLevel="0" collapsed="false">
      <c r="A29" s="4" t="s">
        <v>84</v>
      </c>
      <c r="B29" s="34" t="n">
        <f aca="false">-PERCENTILE(INDEX(Prices_MTM!I:I,$B$6):INDEX(Prices_MTM!I:I,$B$5),1-B$27)</f>
        <v>195600.000000001</v>
      </c>
      <c r="C29" s="34" t="n">
        <f aca="false">-AVERAGEIF(INDEX(Prices_MTM!I:I,$B$6):INDEX(Prices_MTM!I:I,$B$5),"&lt;="&amp;-B29)</f>
        <v>418200</v>
      </c>
      <c r="D29" s="34" t="n">
        <f aca="false">-PERCENTILE(INDEX(Prices_MTM!I:I,$B$6):INDEX(Prices_MTM!I:I,$B$5),1-D$27)</f>
        <v>474615</v>
      </c>
      <c r="E29" s="34" t="n">
        <f aca="false">-AVERAGEIF(INDEX(Prices_MTM!I:I,$B$6):INDEX(Prices_MTM!I:I,$B$5),"&lt;="&amp;-D29)</f>
        <v>802800</v>
      </c>
    </row>
    <row r="30" customFormat="false" ht="15" hidden="false" customHeight="false" outlineLevel="0" collapsed="false">
      <c r="A30" s="4" t="s">
        <v>85</v>
      </c>
      <c r="B30" s="34" t="n">
        <f aca="false">B$28*$B$21</f>
        <v>265690.412464817</v>
      </c>
      <c r="C30" s="34" t="n">
        <f aca="false">$B$21*NORMDIST(B$28,0,1,FALSE())/(1-B$27)</f>
        <v>333186.496137555</v>
      </c>
      <c r="D30" s="34" t="n">
        <f aca="false">D$28*$B$21</f>
        <v>375771.020632462</v>
      </c>
      <c r="E30" s="34" t="n">
        <f aca="false">$B$21*NORMDIST(D$28,0,1,FALSE())/(1-D$27)</f>
        <v>430507.525963382</v>
      </c>
    </row>
    <row r="31" customFormat="false" ht="15" hidden="false" customHeight="false" outlineLevel="0" collapsed="false">
      <c r="A31" s="4" t="s">
        <v>86</v>
      </c>
      <c r="B31" s="34" t="n">
        <f aca="false">-PERCENTILE(MC_Sim!$F$9:$F$10008,1-B$27)</f>
        <v>263628.743795452</v>
      </c>
      <c r="C31" s="34" t="n">
        <f aca="false">-AVERAGEIF(MC_Sim!$F$9:$F$10008,"&lt;="&amp;-B31)</f>
        <v>328458.95964153</v>
      </c>
      <c r="D31" s="34" t="n">
        <f aca="false">-PERCENTILE(MC_Sim!$F$9:$F$10008,1-D$27)</f>
        <v>365438.756339679</v>
      </c>
      <c r="E31" s="34" t="n">
        <f aca="false">-AVERAGEIF(MC_Sim!$F$9:$F$10008,"&lt;="&amp;-D31)</f>
        <v>417356.351003176</v>
      </c>
    </row>
    <row r="32" customFormat="false" ht="15" hidden="false" customHeight="false" outlineLevel="0" collapsed="false">
      <c r="A32" s="4" t="s">
        <v>87</v>
      </c>
      <c r="B32" s="34" t="n">
        <f aca="false">-PERCENTILE(MC_Sim!$G$9:$G$10008,1-B$27)</f>
        <v>249044.1884396</v>
      </c>
      <c r="C32" s="34" t="n">
        <f aca="false">-AVERAGEIF(MC_Sim!$G$9:$G$10008,"&lt;="&amp;-B32)</f>
        <v>380152.161180711</v>
      </c>
      <c r="D32" s="34" t="n">
        <f aca="false">-PERCENTILE(MC_Sim!$G$9:$G$10008,1-D$27)</f>
        <v>456786.06593086</v>
      </c>
      <c r="E32" s="34" t="n">
        <f aca="false">-AVERAGEIF(MC_Sim!$G$9:$G$10008,"&lt;="&amp;-D32)</f>
        <v>618665.980695291</v>
      </c>
    </row>
    <row r="33" customFormat="false" ht="15" hidden="false" customHeight="false" outlineLevel="0" collapsed="false">
      <c r="A33" s="20" t="s">
        <v>88</v>
      </c>
      <c r="D33" s="35" t="n">
        <f aca="false">D29/B16</f>
        <v>0.0309922293326368</v>
      </c>
    </row>
    <row r="34" customFormat="false" ht="15" hidden="false" customHeight="false" outlineLevel="0" collapsed="false">
      <c r="A34" s="20" t="s">
        <v>89</v>
      </c>
      <c r="D34" s="36" t="n">
        <f aca="false">D29/D30</f>
        <v>1.26304311386539</v>
      </c>
    </row>
    <row r="37" customFormat="false" ht="15" hidden="false" customHeight="false" outlineLevel="0" collapsed="false">
      <c r="A37" s="3" t="s">
        <v>90</v>
      </c>
    </row>
    <row r="38" customFormat="false" ht="23.85" hidden="false" customHeight="false" outlineLevel="0" collapsed="false">
      <c r="A38" s="10" t="s">
        <v>91</v>
      </c>
      <c r="B38" s="10" t="s">
        <v>92</v>
      </c>
      <c r="C38" s="10" t="s">
        <v>93</v>
      </c>
    </row>
    <row r="39" customFormat="false" ht="15" hidden="false" customHeight="false" outlineLevel="0" collapsed="false">
      <c r="A39" s="20" t="s">
        <v>94</v>
      </c>
      <c r="B39" s="29" t="n">
        <f aca="false">B13*(B13*B17^2+B14*B20)/B21*D28</f>
        <v>502347.717324479</v>
      </c>
      <c r="C39" s="33" t="n">
        <f aca="false">B39/B41</f>
        <v>1.33684528540539</v>
      </c>
    </row>
    <row r="40" customFormat="false" ht="15" hidden="false" customHeight="false" outlineLevel="0" collapsed="false">
      <c r="A40" s="20" t="s">
        <v>95</v>
      </c>
      <c r="B40" s="29" t="n">
        <f aca="false">B14*(B14*B18^2+B13*B20)/B21*D28</f>
        <v>-126576.696692017</v>
      </c>
      <c r="C40" s="33" t="n">
        <f aca="false">B40/B41</f>
        <v>-0.336845285405391</v>
      </c>
    </row>
    <row r="41" customFormat="false" ht="15" hidden="false" customHeight="false" outlineLevel="0" collapsed="false">
      <c r="A41" s="25" t="s">
        <v>96</v>
      </c>
      <c r="B41" s="37" t="n">
        <f aca="false">B39+B40</f>
        <v>375771.020632462</v>
      </c>
      <c r="C41" s="38" t="n">
        <f aca="false">C39+C40</f>
        <v>1</v>
      </c>
    </row>
    <row r="42" customFormat="false" ht="15" hidden="false" customHeight="false" outlineLevel="0" collapsed="false">
      <c r="A42" s="2" t="s">
        <v>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4" min="2" style="0" width="12"/>
    <col collapsed="false" customWidth="true" hidden="false" outlineLevel="0" max="5" min="5" style="0" width="14"/>
    <col collapsed="false" customWidth="true" hidden="false" outlineLevel="0" max="7" min="6" style="0" width="16"/>
  </cols>
  <sheetData>
    <row r="1" customFormat="false" ht="17.35" hidden="false" customHeight="false" outlineLevel="0" collapsed="false">
      <c r="A1" s="1" t="s">
        <v>98</v>
      </c>
    </row>
    <row r="2" customFormat="false" ht="15" hidden="false" customHeight="false" outlineLevel="0" collapsed="false">
      <c r="A2" s="2" t="s">
        <v>99</v>
      </c>
    </row>
    <row r="4" customFormat="false" ht="15" hidden="false" customHeight="false" outlineLevel="0" collapsed="false">
      <c r="A4" s="25" t="s">
        <v>100</v>
      </c>
    </row>
    <row r="5" customFormat="false" ht="15" hidden="false" customHeight="false" outlineLevel="0" collapsed="false">
      <c r="A5" s="20" t="s">
        <v>101</v>
      </c>
      <c r="B5" s="39" t="n">
        <f aca="false">VaR!B17</f>
        <v>2.55497803786019</v>
      </c>
      <c r="C5" s="20" t="s">
        <v>102</v>
      </c>
      <c r="D5" s="32" t="n">
        <f aca="false">VaR!B19*VaR!B18</f>
        <v>2.37958782312915</v>
      </c>
      <c r="E5" s="20" t="s">
        <v>103</v>
      </c>
      <c r="F5" s="32" t="n">
        <f aca="false">VaR!B18*SQRT(1-VaR!B19^2)</f>
        <v>1.72674435588265</v>
      </c>
    </row>
    <row r="6" customFormat="false" ht="15" hidden="false" customHeight="false" outlineLevel="0" collapsed="false">
      <c r="A6" s="20" t="s">
        <v>104</v>
      </c>
      <c r="B6" s="40" t="n">
        <f aca="false">Inputs!$B$10</f>
        <v>4</v>
      </c>
    </row>
    <row r="8" customFormat="false" ht="15" hidden="false" customHeight="false" outlineLevel="0" collapsed="false">
      <c r="A8" s="10" t="s">
        <v>105</v>
      </c>
      <c r="B8" s="10" t="s">
        <v>106</v>
      </c>
      <c r="C8" s="10" t="s">
        <v>107</v>
      </c>
      <c r="D8" s="10" t="s">
        <v>108</v>
      </c>
      <c r="E8" s="10" t="s">
        <v>109</v>
      </c>
      <c r="F8" s="10" t="s">
        <v>110</v>
      </c>
      <c r="G8" s="10" t="s">
        <v>111</v>
      </c>
    </row>
    <row r="9" customFormat="false" ht="15" hidden="false" customHeight="false" outlineLevel="0" collapsed="false">
      <c r="A9" s="41" t="n">
        <v>0.3047170798</v>
      </c>
      <c r="B9" s="41" t="n">
        <v>-1.0399841062</v>
      </c>
      <c r="C9" s="41" t="n">
        <v>3.185729266</v>
      </c>
      <c r="D9" s="42" t="n">
        <f aca="false">$B$5*A9</f>
        <v>0.77854544664989</v>
      </c>
      <c r="E9" s="42" t="n">
        <f aca="false">$D$5*A9+$F$5*B9</f>
        <v>-1.07068563299696</v>
      </c>
      <c r="F9" s="43" t="n">
        <f aca="false">Inputs!$B$5*D9+Inputs!$B$6*E9</f>
        <v>131388.826314837</v>
      </c>
      <c r="G9" s="43" t="n">
        <f aca="false">F9*SQRT(($B$6-2)/C9)</f>
        <v>104104.379118183</v>
      </c>
    </row>
    <row r="10" customFormat="false" ht="15" hidden="false" customHeight="false" outlineLevel="0" collapsed="false">
      <c r="A10" s="41" t="n">
        <v>0.7504511958</v>
      </c>
      <c r="B10" s="41" t="n">
        <v>0.9405647164</v>
      </c>
      <c r="C10" s="41" t="n">
        <v>2.7267595711</v>
      </c>
      <c r="D10" s="42" t="n">
        <f aca="false">$B$5*A10</f>
        <v>1.91738632375492</v>
      </c>
      <c r="E10" s="42" t="n">
        <f aca="false">$D$5*A10+$F$5*B10</f>
        <v>3.40987934276445</v>
      </c>
      <c r="F10" s="43" t="n">
        <f aca="false">Inputs!$B$5*D10+Inputs!$B$6*E10</f>
        <v>21244.6652372688</v>
      </c>
      <c r="G10" s="43" t="n">
        <f aca="false">F10*SQRT(($B$6-2)/C10)</f>
        <v>18194.5562013835</v>
      </c>
    </row>
    <row r="11" customFormat="false" ht="15" hidden="false" customHeight="false" outlineLevel="0" collapsed="false">
      <c r="A11" s="41" t="n">
        <v>-1.9510351887</v>
      </c>
      <c r="B11" s="41" t="n">
        <v>-1.3021795069</v>
      </c>
      <c r="C11" s="41" t="n">
        <v>5.6002981804</v>
      </c>
      <c r="D11" s="42" t="n">
        <f aca="false">$B$5*A11</f>
        <v>-4.98485205822091</v>
      </c>
      <c r="E11" s="42" t="n">
        <f aca="false">$D$5*A11+$F$5*B11</f>
        <v>-6.89119069141263</v>
      </c>
      <c r="F11" s="43" t="n">
        <f aca="false">Inputs!$B$5*D11+Inputs!$B$6*E11</f>
        <v>-153925.671251459</v>
      </c>
      <c r="G11" s="43" t="n">
        <f aca="false">F11*SQRT(($B$6-2)/C11)</f>
        <v>-91985.7340687765</v>
      </c>
    </row>
    <row r="12" customFormat="false" ht="15" hidden="false" customHeight="false" outlineLevel="0" collapsed="false">
      <c r="A12" s="41" t="n">
        <v>0.1278404032</v>
      </c>
      <c r="B12" s="41" t="n">
        <v>-0.3162425923</v>
      </c>
      <c r="C12" s="41" t="n">
        <v>1.1724065548</v>
      </c>
      <c r="D12" s="42" t="n">
        <f aca="false">$B$5*A12</f>
        <v>0.326629422527191</v>
      </c>
      <c r="E12" s="42" t="n">
        <f aca="false">$D$5*A12+$F$5*B12</f>
        <v>-0.241862644585083</v>
      </c>
      <c r="F12" s="43" t="n">
        <f aca="false">Inputs!$B$5*D12+Inputs!$B$6*E12</f>
        <v>44756.0744819733</v>
      </c>
      <c r="G12" s="43" t="n">
        <f aca="false">F12*SQRT(($B$6-2)/C12)</f>
        <v>58455.8347762124</v>
      </c>
    </row>
    <row r="13" customFormat="false" ht="15" hidden="false" customHeight="false" outlineLevel="0" collapsed="false">
      <c r="A13" s="41" t="n">
        <v>-0.0168011575</v>
      </c>
      <c r="B13" s="41" t="n">
        <v>-0.8530439276</v>
      </c>
      <c r="C13" s="41" t="n">
        <v>5.6801858537</v>
      </c>
      <c r="D13" s="42" t="n">
        <f aca="false">$B$5*A13</f>
        <v>-0.04292658842313</v>
      </c>
      <c r="E13" s="42" t="n">
        <f aca="false">$D$5*A13+$F$5*B13</f>
        <v>-1.51296861710474</v>
      </c>
      <c r="F13" s="43" t="n">
        <f aca="false">Inputs!$B$5*D13+Inputs!$B$6*E13</f>
        <v>71355.7720129242</v>
      </c>
      <c r="G13" s="43" t="n">
        <f aca="false">F13*SQRT(($B$6-2)/C13)</f>
        <v>42341.1680044767</v>
      </c>
    </row>
    <row r="14" customFormat="false" ht="15" hidden="false" customHeight="false" outlineLevel="0" collapsed="false">
      <c r="A14" s="41" t="n">
        <v>0.8793979749</v>
      </c>
      <c r="B14" s="41" t="n">
        <v>0.7777919354</v>
      </c>
      <c r="C14" s="41" t="n">
        <v>3.0374721014</v>
      </c>
      <c r="D14" s="42" t="n">
        <f aca="false">$B$5*A14</f>
        <v>2.24684251240822</v>
      </c>
      <c r="E14" s="42" t="n">
        <f aca="false">$D$5*A14+$F$5*B14</f>
        <v>3.43565254725947</v>
      </c>
      <c r="F14" s="43" t="n">
        <f aca="false">Inputs!$B$5*D14+Inputs!$B$6*E14</f>
        <v>52901.6238778492</v>
      </c>
      <c r="G14" s="43" t="n">
        <f aca="false">F14*SQRT(($B$6-2)/C14)</f>
        <v>42926.7345082325</v>
      </c>
    </row>
    <row r="15" customFormat="false" ht="15" hidden="false" customHeight="false" outlineLevel="0" collapsed="false">
      <c r="A15" s="41" t="n">
        <v>0.0660306976</v>
      </c>
      <c r="B15" s="41" t="n">
        <v>1.127241207</v>
      </c>
      <c r="C15" s="41" t="n">
        <v>4.6662806774</v>
      </c>
      <c r="D15" s="42" t="n">
        <f aca="false">$B$5*A15</f>
        <v>0.168706982192587</v>
      </c>
      <c r="E15" s="42" t="n">
        <f aca="false">$D$5*A15+$F$5*B15</f>
        <v>2.10358323586728</v>
      </c>
      <c r="F15" s="43" t="n">
        <f aca="false">Inputs!$B$5*D15+Inputs!$B$6*E15</f>
        <v>-88308.4635741053</v>
      </c>
      <c r="G15" s="43" t="n">
        <f aca="false">F15*SQRT(($B$6-2)/C15)</f>
        <v>-57813.8508320139</v>
      </c>
    </row>
    <row r="16" customFormat="false" ht="15" hidden="false" customHeight="false" outlineLevel="0" collapsed="false">
      <c r="A16" s="41" t="n">
        <v>0.4675093423</v>
      </c>
      <c r="B16" s="41" t="n">
        <v>-0.8592924629</v>
      </c>
      <c r="C16" s="41" t="n">
        <v>1.2757446238</v>
      </c>
      <c r="D16" s="42" t="n">
        <f aca="false">$B$5*A16</f>
        <v>1.19447610207096</v>
      </c>
      <c r="E16" s="42" t="n">
        <f aca="false">$D$5*A16+$F$5*B16</f>
        <v>-0.371298872228881</v>
      </c>
      <c r="F16" s="43" t="n">
        <f aca="false">Inputs!$B$5*D16+Inputs!$B$6*E16</f>
        <v>138012.55381854</v>
      </c>
      <c r="G16" s="43" t="n">
        <f aca="false">F16*SQRT(($B$6-2)/C16)</f>
        <v>172803.174577192</v>
      </c>
    </row>
    <row r="17" customFormat="false" ht="15" hidden="false" customHeight="false" outlineLevel="0" collapsed="false">
      <c r="A17" s="41" t="n">
        <v>0.3687507841</v>
      </c>
      <c r="B17" s="41" t="n">
        <v>-0.9588826008</v>
      </c>
      <c r="C17" s="41" t="n">
        <v>5.8392782378</v>
      </c>
      <c r="D17" s="42" t="n">
        <f aca="false">$B$5*A17</f>
        <v>0.942150154819224</v>
      </c>
      <c r="E17" s="42" t="n">
        <f aca="false">$D$5*A17+$F$5*B17</f>
        <v>-0.778270243271792</v>
      </c>
      <c r="F17" s="43" t="n">
        <f aca="false">Inputs!$B$5*D17+Inputs!$B$6*E17</f>
        <v>133128.527645512</v>
      </c>
      <c r="G17" s="43" t="n">
        <f aca="false">F17*SQRT(($B$6-2)/C17)</f>
        <v>77912.3927232077</v>
      </c>
    </row>
    <row r="18" customFormat="false" ht="15" hidden="false" customHeight="false" outlineLevel="0" collapsed="false">
      <c r="A18" s="41" t="n">
        <v>0.8784503013</v>
      </c>
      <c r="B18" s="41" t="n">
        <v>-0.049925911</v>
      </c>
      <c r="C18" s="41" t="n">
        <v>7.374621805</v>
      </c>
      <c r="D18" s="42" t="n">
        <f aca="false">$B$5*A18</f>
        <v>2.24442122717316</v>
      </c>
      <c r="E18" s="42" t="n">
        <f aca="false">$D$5*A18+$F$5*B18</f>
        <v>2.00414035516606</v>
      </c>
      <c r="F18" s="43" t="n">
        <f aca="false">Inputs!$B$5*D18+Inputs!$B$6*E18</f>
        <v>124235.104959013</v>
      </c>
      <c r="G18" s="43" t="n">
        <f aca="false">F18*SQRT(($B$6-2)/C18)</f>
        <v>64697.7909753689</v>
      </c>
    </row>
    <row r="19" customFormat="false" ht="15" hidden="false" customHeight="false" outlineLevel="0" collapsed="false">
      <c r="A19" s="41" t="n">
        <v>-0.1848623635</v>
      </c>
      <c r="B19" s="41" t="n">
        <v>-0.6809295444</v>
      </c>
      <c r="C19" s="41" t="n">
        <v>23.5284671434</v>
      </c>
      <c r="D19" s="42" t="n">
        <f aca="false">$B$5*A19</f>
        <v>-0.472319278769427</v>
      </c>
      <c r="E19" s="42" t="n">
        <f aca="false">$D$5*A19+$F$5*B19</f>
        <v>-1.61568747668592</v>
      </c>
      <c r="F19" s="43" t="n">
        <f aca="false">Inputs!$B$5*D19+Inputs!$B$6*E19</f>
        <v>33552.4459573533</v>
      </c>
      <c r="G19" s="43" t="n">
        <f aca="false">F19*SQRT(($B$6-2)/C19)</f>
        <v>9782.33128127622</v>
      </c>
    </row>
    <row r="20" customFormat="false" ht="15" hidden="false" customHeight="false" outlineLevel="0" collapsed="false">
      <c r="A20" s="41" t="n">
        <v>1.2225413387</v>
      </c>
      <c r="B20" s="41" t="n">
        <v>-0.1545294821</v>
      </c>
      <c r="C20" s="41" t="n">
        <v>4.44239641</v>
      </c>
      <c r="D20" s="42" t="n">
        <f aca="false">$B$5*A20</f>
        <v>3.12356627075469</v>
      </c>
      <c r="E20" s="42" t="n">
        <f aca="false">$D$5*A20+$F$5*B20</f>
        <v>2.64231157180888</v>
      </c>
      <c r="F20" s="43" t="n">
        <f aca="false">Inputs!$B$5*D20+Inputs!$B$6*E20</f>
        <v>180241.048485025</v>
      </c>
      <c r="G20" s="43" t="n">
        <f aca="false">F20*SQRT(($B$6-2)/C20)</f>
        <v>120937.238643694</v>
      </c>
    </row>
    <row r="21" customFormat="false" ht="15" hidden="false" customHeight="false" outlineLevel="0" collapsed="false">
      <c r="A21" s="41" t="n">
        <v>-0.4283278222</v>
      </c>
      <c r="B21" s="41" t="n">
        <v>-0.3521335505</v>
      </c>
      <c r="C21" s="41" t="n">
        <v>7.1940026733</v>
      </c>
      <c r="D21" s="42" t="n">
        <f aca="false">$B$5*A21</f>
        <v>-1.09436817872548</v>
      </c>
      <c r="E21" s="42" t="n">
        <f aca="false">$D$5*A21+$F$5*B21</f>
        <v>-1.62728829085734</v>
      </c>
      <c r="F21" s="43" t="n">
        <f aca="false">Inputs!$B$5*D21+Inputs!$B$6*E21</f>
        <v>-28072.4033296813</v>
      </c>
      <c r="G21" s="43" t="n">
        <f aca="false">F21*SQRT(($B$6-2)/C21)</f>
        <v>-14801.6215314799</v>
      </c>
    </row>
    <row r="22" customFormat="false" ht="15" hidden="false" customHeight="false" outlineLevel="0" collapsed="false">
      <c r="A22" s="41" t="n">
        <v>0.5323091856</v>
      </c>
      <c r="B22" s="41" t="n">
        <v>0.3654440644</v>
      </c>
      <c r="C22" s="41" t="n">
        <v>1.567535657</v>
      </c>
      <c r="D22" s="42" t="n">
        <f aca="false">$B$5*A22</f>
        <v>1.36003827855924</v>
      </c>
      <c r="E22" s="42" t="n">
        <f aca="false">$D$5*A22+$F$5*B22</f>
        <v>1.89770493178707</v>
      </c>
      <c r="F22" s="43" t="n">
        <f aca="false">Inputs!$B$5*D22+Inputs!$B$6*E22</f>
        <v>41118.5812665708</v>
      </c>
      <c r="G22" s="43" t="n">
        <f aca="false">F22*SQRT(($B$6-2)/C22)</f>
        <v>46445.5815527842</v>
      </c>
    </row>
    <row r="23" customFormat="false" ht="15" hidden="false" customHeight="false" outlineLevel="0" collapsed="false">
      <c r="A23" s="41" t="n">
        <v>0.4127326116</v>
      </c>
      <c r="B23" s="41" t="n">
        <v>0.430821003</v>
      </c>
      <c r="C23" s="41" t="n">
        <v>8.7607371418</v>
      </c>
      <c r="D23" s="42" t="n">
        <f aca="false">$B$5*A23</f>
        <v>1.05452275814668</v>
      </c>
      <c r="E23" s="42" t="n">
        <f aca="false">$D$5*A23+$F$5*B23</f>
        <v>1.72605123209761</v>
      </c>
      <c r="F23" s="43" t="n">
        <f aca="false">Inputs!$B$5*D23+Inputs!$B$6*E23</f>
        <v>19149.7142097876</v>
      </c>
      <c r="G23" s="43" t="n">
        <f aca="false">F23*SQRT(($B$6-2)/C23)</f>
        <v>9149.70242606202</v>
      </c>
    </row>
    <row r="24" customFormat="false" ht="15" hidden="false" customHeight="false" outlineLevel="0" collapsed="false">
      <c r="A24" s="41" t="n">
        <v>2.1416476009</v>
      </c>
      <c r="B24" s="41" t="n">
        <v>-0.4064150164</v>
      </c>
      <c r="C24" s="41" t="n">
        <v>0.9610429197</v>
      </c>
      <c r="D24" s="42" t="n">
        <f aca="false">$B$5*A24</f>
        <v>5.47186258513546</v>
      </c>
      <c r="E24" s="42" t="n">
        <f aca="false">$D$5*A24+$F$5*B24</f>
        <v>4.39446371682074</v>
      </c>
      <c r="F24" s="43" t="n">
        <f aca="false">Inputs!$B$5*D24+Inputs!$B$6*E24</f>
        <v>327463.072672509</v>
      </c>
      <c r="G24" s="43" t="n">
        <f aca="false">F24*SQRT(($B$6-2)/C24)</f>
        <v>472395.703178564</v>
      </c>
    </row>
    <row r="25" customFormat="false" ht="15" hidden="false" customHeight="false" outlineLevel="0" collapsed="false">
      <c r="A25" s="41" t="n">
        <v>-0.5122427291</v>
      </c>
      <c r="B25" s="41" t="n">
        <v>-0.8137727282</v>
      </c>
      <c r="C25" s="41" t="n">
        <v>11.1625341171</v>
      </c>
      <c r="D25" s="42" t="n">
        <f aca="false">$B$5*A25</f>
        <v>-1.30876892290407</v>
      </c>
      <c r="E25" s="42" t="n">
        <f aca="false">$D$5*A25+$F$5*B25</f>
        <v>-2.62410402604338</v>
      </c>
      <c r="F25" s="43" t="n">
        <f aca="false">Inputs!$B$5*D25+Inputs!$B$6*E25</f>
        <v>328.309011762423</v>
      </c>
      <c r="G25" s="43" t="n">
        <f aca="false">F25*SQRT(($B$6-2)/C25)</f>
        <v>138.968510303878</v>
      </c>
    </row>
    <row r="26" customFormat="false" ht="15" hidden="false" customHeight="false" outlineLevel="0" collapsed="false">
      <c r="A26" s="41" t="n">
        <v>0.6159794226</v>
      </c>
      <c r="B26" s="41" t="n">
        <v>1.1289722927</v>
      </c>
      <c r="C26" s="41" t="n">
        <v>4.1199856396</v>
      </c>
      <c r="D26" s="42" t="n">
        <f aca="false">$B$5*A26</f>
        <v>1.5738138965168</v>
      </c>
      <c r="E26" s="42" t="n">
        <f aca="false">$D$5*A26+$F$5*B26</f>
        <v>3.41522366768471</v>
      </c>
      <c r="F26" s="43" t="n">
        <f aca="false">Inputs!$B$5*D26+Inputs!$B$6*E26</f>
        <v>-13379.7937325554</v>
      </c>
      <c r="G26" s="43" t="n">
        <f aca="false">F26*SQRT(($B$6-2)/C26)</f>
        <v>-9322.16026425073</v>
      </c>
    </row>
    <row r="27" customFormat="false" ht="15" hidden="false" customHeight="false" outlineLevel="0" collapsed="false">
      <c r="A27" s="41" t="n">
        <v>-0.1139474577</v>
      </c>
      <c r="B27" s="41" t="n">
        <v>-0.840156477</v>
      </c>
      <c r="C27" s="41" t="n">
        <v>1.0567179071</v>
      </c>
      <c r="D27" s="42" t="n">
        <f aca="false">$B$5*A27</f>
        <v>-0.291133251893503</v>
      </c>
      <c r="E27" s="42" t="n">
        <f aca="false">$D$5*A27+$F$5*B27</f>
        <v>-1.72188343753745</v>
      </c>
      <c r="F27" s="43" t="n">
        <f aca="false">Inputs!$B$5*D27+Inputs!$B$6*E27</f>
        <v>56980.8466875221</v>
      </c>
      <c r="G27" s="43" t="n">
        <f aca="false">F27*SQRT(($B$6-2)/C27)</f>
        <v>78390.66750428</v>
      </c>
    </row>
    <row r="28" customFormat="false" ht="15" hidden="false" customHeight="false" outlineLevel="0" collapsed="false">
      <c r="A28" s="41" t="n">
        <v>-0.8244812157</v>
      </c>
      <c r="B28" s="41" t="n">
        <v>0.6505927878</v>
      </c>
      <c r="C28" s="41" t="n">
        <v>2.7884633424</v>
      </c>
      <c r="D28" s="42" t="n">
        <f aca="false">$B$5*A28</f>
        <v>-2.10653139874177</v>
      </c>
      <c r="E28" s="42" t="n">
        <f aca="false">$D$5*A28+$F$5*B28</f>
        <v>-0.838518036966827</v>
      </c>
      <c r="F28" s="43" t="n">
        <f aca="false">Inputs!$B$5*D28+Inputs!$B$6*E28</f>
        <v>-168727.238025835</v>
      </c>
      <c r="G28" s="43" t="n">
        <f aca="false">F28*SQRT(($B$6-2)/C28)</f>
        <v>-142895.227911571</v>
      </c>
    </row>
    <row r="29" customFormat="false" ht="15" hidden="false" customHeight="false" outlineLevel="0" collapsed="false">
      <c r="A29" s="41" t="n">
        <v>0.7432541712</v>
      </c>
      <c r="B29" s="41" t="n">
        <v>0.5431542683</v>
      </c>
      <c r="C29" s="41" t="n">
        <v>7.1410319642</v>
      </c>
      <c r="D29" s="42" t="n">
        <f aca="false">$B$5*A29</f>
        <v>1.89899808396398</v>
      </c>
      <c r="E29" s="42" t="n">
        <f aca="false">$D$5*A29+$F$5*B29</f>
        <v>2.70652714243806</v>
      </c>
      <c r="F29" s="43" t="n">
        <f aca="false">Inputs!$B$5*D29+Inputs!$B$6*E29</f>
        <v>54573.4512744944</v>
      </c>
      <c r="G29" s="43" t="n">
        <f aca="false">F29*SQRT(($B$6-2)/C29)</f>
        <v>28881.2462279052</v>
      </c>
    </row>
    <row r="30" customFormat="false" ht="15" hidden="false" customHeight="false" outlineLevel="0" collapsed="false">
      <c r="A30" s="41" t="n">
        <v>-0.6655097073</v>
      </c>
      <c r="B30" s="41" t="n">
        <v>0.2321613231</v>
      </c>
      <c r="C30" s="41" t="n">
        <v>3.2332416694</v>
      </c>
      <c r="D30" s="42" t="n">
        <f aca="false">$B$5*A30</f>
        <v>-1.70036268613426</v>
      </c>
      <c r="E30" s="42" t="n">
        <f aca="false">$D$5*A30+$F$5*B30</f>
        <v>-1.18275554134815</v>
      </c>
      <c r="F30" s="43" t="n">
        <f aca="false">Inputs!$B$5*D30+Inputs!$B$6*E30</f>
        <v>-110898.491546019</v>
      </c>
      <c r="G30" s="43" t="n">
        <f aca="false">F30*SQRT(($B$6-2)/C30)</f>
        <v>-87221.0987011275</v>
      </c>
    </row>
    <row r="31" customFormat="false" ht="15" hidden="false" customHeight="false" outlineLevel="0" collapsed="false">
      <c r="A31" s="41" t="n">
        <v>0.1166858091</v>
      </c>
      <c r="B31" s="41" t="n">
        <v>0.2186885967</v>
      </c>
      <c r="C31" s="41" t="n">
        <v>3.1992432402</v>
      </c>
      <c r="D31" s="42" t="n">
        <f aca="false">$B$5*A31</f>
        <v>0.298129679580446</v>
      </c>
      <c r="E31" s="42" t="n">
        <f aca="false">$D$5*A31+$F$5*B31</f>
        <v>0.655283430513955</v>
      </c>
      <c r="F31" s="43" t="n">
        <f aca="false">Inputs!$B$5*D31+Inputs!$B$6*E31</f>
        <v>-2951.2035676531</v>
      </c>
      <c r="G31" s="43" t="n">
        <f aca="false">F31*SQRT(($B$6-2)/C31)</f>
        <v>-2333.40720520924</v>
      </c>
    </row>
    <row r="32" customFormat="false" ht="15" hidden="false" customHeight="false" outlineLevel="0" collapsed="false">
      <c r="A32" s="41" t="n">
        <v>0.8714287779</v>
      </c>
      <c r="B32" s="41" t="n">
        <v>0.2235955488</v>
      </c>
      <c r="C32" s="41" t="n">
        <v>6.6886968697</v>
      </c>
      <c r="D32" s="42" t="n">
        <f aca="false">$B$5*A32</f>
        <v>2.22648138909384</v>
      </c>
      <c r="E32" s="42" t="n">
        <f aca="false">$D$5*A32+$F$5*B32</f>
        <v>2.45973366050604</v>
      </c>
      <c r="F32" s="43" t="n">
        <f aca="false">Inputs!$B$5*D32+Inputs!$B$6*E32</f>
        <v>99661.4558840824</v>
      </c>
      <c r="G32" s="43" t="n">
        <f aca="false">F32*SQRT(($B$6-2)/C32)</f>
        <v>54496.858502229</v>
      </c>
    </row>
    <row r="33" customFormat="false" ht="15" hidden="false" customHeight="false" outlineLevel="0" collapsed="false">
      <c r="A33" s="41" t="n">
        <v>0.6789135631</v>
      </c>
      <c r="B33" s="41" t="n">
        <v>0.0675790695</v>
      </c>
      <c r="C33" s="41" t="n">
        <v>3.4473792459</v>
      </c>
      <c r="D33" s="42" t="n">
        <f aca="false">$B$5*A33</f>
        <v>1.73460924332591</v>
      </c>
      <c r="E33" s="42" t="n">
        <f aca="false">$D$5*A33+$F$5*B33</f>
        <v>1.73222622454491</v>
      </c>
      <c r="F33" s="43" t="n">
        <f aca="false">Inputs!$B$5*D33+Inputs!$B$6*E33</f>
        <v>86849.6131053452</v>
      </c>
      <c r="G33" s="43" t="n">
        <f aca="false">F33*SQRT(($B$6-2)/C33)</f>
        <v>66151.2956199503</v>
      </c>
    </row>
    <row r="34" customFormat="false" ht="15" hidden="false" customHeight="false" outlineLevel="0" collapsed="false">
      <c r="A34" s="41" t="n">
        <v>0.2891193987</v>
      </c>
      <c r="B34" s="41" t="n">
        <v>0.6312882258</v>
      </c>
      <c r="C34" s="41" t="n">
        <v>8.388680919</v>
      </c>
      <c r="D34" s="42" t="n">
        <f aca="false">$B$5*A34</f>
        <v>0.738693713997843</v>
      </c>
      <c r="E34" s="42" t="n">
        <f aca="false">$D$5*A34+$F$5*B34</f>
        <v>1.77805838141226</v>
      </c>
      <c r="F34" s="43" t="n">
        <f aca="false">Inputs!$B$5*D34+Inputs!$B$6*E34</f>
        <v>-15033.5476708289</v>
      </c>
      <c r="G34" s="43" t="n">
        <f aca="false">F34*SQRT(($B$6-2)/C34)</f>
        <v>-7340.5675443261</v>
      </c>
    </row>
    <row r="35" customFormat="false" ht="15" hidden="false" customHeight="false" outlineLevel="0" collapsed="false">
      <c r="A35" s="41" t="n">
        <v>-1.4571558199</v>
      </c>
      <c r="B35" s="41" t="n">
        <v>-0.3196712164</v>
      </c>
      <c r="C35" s="41" t="n">
        <v>2.3145983101</v>
      </c>
      <c r="D35" s="42" t="n">
        <f aca="false">$B$5*A35</f>
        <v>-3.72300111758466</v>
      </c>
      <c r="E35" s="42" t="n">
        <f aca="false">$D$5*A35+$F$5*B35</f>
        <v>-4.01942071409265</v>
      </c>
      <c r="F35" s="43" t="n">
        <f aca="false">Inputs!$B$5*D35+Inputs!$B$6*E35</f>
        <v>-171329.076053833</v>
      </c>
      <c r="G35" s="43" t="n">
        <f aca="false">F35*SQRT(($B$6-2)/C35)</f>
        <v>-159260.565984079</v>
      </c>
    </row>
    <row r="36" customFormat="false" ht="15" hidden="false" customHeight="false" outlineLevel="0" collapsed="false">
      <c r="A36" s="41" t="n">
        <v>-0.4703726543</v>
      </c>
      <c r="B36" s="41" t="n">
        <v>-0.6388778482</v>
      </c>
      <c r="C36" s="41" t="n">
        <v>0.6802214904</v>
      </c>
      <c r="D36" s="42" t="n">
        <f aca="false">$B$5*A36</f>
        <v>-1.2017918013465</v>
      </c>
      <c r="E36" s="42" t="n">
        <f aca="false">$D$5*A36+$F$5*B36</f>
        <v>-2.22247175898302</v>
      </c>
      <c r="F36" s="43" t="n">
        <f aca="false">Inputs!$B$5*D36+Inputs!$B$6*E36</f>
        <v>-9055.59218549923</v>
      </c>
      <c r="G36" s="43" t="n">
        <f aca="false">F36*SQRT(($B$6-2)/C36)</f>
        <v>-15527.6838325752</v>
      </c>
    </row>
    <row r="37" customFormat="false" ht="15" hidden="false" customHeight="false" outlineLevel="0" collapsed="false">
      <c r="A37" s="41" t="n">
        <v>-0.2751422512</v>
      </c>
      <c r="B37" s="41" t="n">
        <v>1.4949413112</v>
      </c>
      <c r="C37" s="41" t="n">
        <v>3.6048891526</v>
      </c>
      <c r="D37" s="42" t="n">
        <f aca="false">$B$5*A37</f>
        <v>-0.702982409103411</v>
      </c>
      <c r="E37" s="42" t="n">
        <f aca="false">$D$5*A37+$F$5*B37</f>
        <v>1.92665632090655</v>
      </c>
      <c r="F37" s="43" t="n">
        <f aca="false">Inputs!$B$5*D37+Inputs!$B$6*E37</f>
        <v>-166631.056955669</v>
      </c>
      <c r="G37" s="43" t="n">
        <f aca="false">F37*SQRT(($B$6-2)/C37)</f>
        <v>-124115.205131834</v>
      </c>
    </row>
    <row r="38" customFormat="false" ht="15" hidden="false" customHeight="false" outlineLevel="0" collapsed="false">
      <c r="A38" s="41" t="n">
        <v>-0.8658311157</v>
      </c>
      <c r="B38" s="41" t="n">
        <v>0.9682783546</v>
      </c>
      <c r="C38" s="41" t="n">
        <v>3.9396270684</v>
      </c>
      <c r="D38" s="42" t="n">
        <f aca="false">$B$5*A38</f>
        <v>-2.21217948510948</v>
      </c>
      <c r="E38" s="42" t="n">
        <f aca="false">$D$5*A38+$F$5*B38</f>
        <v>-0.388351996077154</v>
      </c>
      <c r="F38" s="43" t="n">
        <f aca="false">Inputs!$B$5*D38+Inputs!$B$6*E38</f>
        <v>-201800.348707091</v>
      </c>
      <c r="G38" s="43" t="n">
        <f aca="false">F38*SQRT(($B$6-2)/C38)</f>
        <v>-143783.600232442</v>
      </c>
    </row>
    <row r="39" customFormat="false" ht="15" hidden="false" customHeight="false" outlineLevel="0" collapsed="false">
      <c r="A39" s="41" t="n">
        <v>-1.6828697716</v>
      </c>
      <c r="B39" s="41" t="n">
        <v>-0.33488503</v>
      </c>
      <c r="C39" s="41" t="n">
        <v>2.2404645849</v>
      </c>
      <c r="D39" s="42" t="n">
        <f aca="false">$B$5*A39</f>
        <v>-4.29969530701679</v>
      </c>
      <c r="E39" s="42" t="n">
        <f aca="false">$D$5*A39+$F$5*B39</f>
        <v>-4.58279725183358</v>
      </c>
      <c r="F39" s="43" t="n">
        <f aca="false">Inputs!$B$5*D39+Inputs!$B$6*E39</f>
        <v>-200829.66811</v>
      </c>
      <c r="G39" s="43" t="n">
        <f aca="false">F39*SQRT(($B$6-2)/C39)</f>
        <v>-189746.523108308</v>
      </c>
    </row>
    <row r="40" customFormat="false" ht="15" hidden="false" customHeight="false" outlineLevel="0" collapsed="false">
      <c r="A40" s="41" t="n">
        <v>0.1627530651</v>
      </c>
      <c r="B40" s="41" t="n">
        <v>0.5862223314</v>
      </c>
      <c r="C40" s="41" t="n">
        <v>4.5706561241</v>
      </c>
      <c r="D40" s="42" t="n">
        <f aca="false">$B$5*A40</f>
        <v>0.415830506924929</v>
      </c>
      <c r="E40" s="42" t="n">
        <f aca="false">$D$5*A40+$F$5*B40</f>
        <v>1.39954131392623</v>
      </c>
      <c r="F40" s="43" t="n">
        <f aca="false">Inputs!$B$5*D40+Inputs!$B$6*E40</f>
        <v>-28394.0150038183</v>
      </c>
      <c r="G40" s="43" t="n">
        <f aca="false">F40*SQRT(($B$6-2)/C40)</f>
        <v>-18782.4625358665</v>
      </c>
    </row>
    <row r="41" customFormat="false" ht="15" hidden="false" customHeight="false" outlineLevel="0" collapsed="false">
      <c r="A41" s="41" t="n">
        <v>0.7112265798</v>
      </c>
      <c r="B41" s="41" t="n">
        <v>0.7933472352</v>
      </c>
      <c r="C41" s="41" t="n">
        <v>0.8099309841</v>
      </c>
      <c r="D41" s="42" t="n">
        <f aca="false">$B$5*A41</f>
        <v>1.81716829133142</v>
      </c>
      <c r="E41" s="42" t="n">
        <f aca="false">$D$5*A41+$F$5*B41</f>
        <v>3.06233396941458</v>
      </c>
      <c r="F41" s="43" t="n">
        <f aca="false">Inputs!$B$5*D41+Inputs!$B$6*E41</f>
        <v>28600.1306624127</v>
      </c>
      <c r="G41" s="43" t="n">
        <f aca="false">F41*SQRT(($B$6-2)/C41)</f>
        <v>44942.6843389199</v>
      </c>
    </row>
    <row r="42" customFormat="false" ht="15" hidden="false" customHeight="false" outlineLevel="0" collapsed="false">
      <c r="A42" s="41" t="n">
        <v>-0.3487250722</v>
      </c>
      <c r="B42" s="41" t="n">
        <v>-0.4623517927</v>
      </c>
      <c r="C42" s="41" t="n">
        <v>4.6679021368</v>
      </c>
      <c r="D42" s="42" t="n">
        <f aca="false">$B$5*A42</f>
        <v>-0.890984900722208</v>
      </c>
      <c r="E42" s="42" t="n">
        <f aca="false">$D$5*A42+$F$5*B42</f>
        <v>-1.6281852839039</v>
      </c>
      <c r="F42" s="43" t="n">
        <f aca="false">Inputs!$B$5*D42+Inputs!$B$6*E42</f>
        <v>-7689.22587702565</v>
      </c>
      <c r="G42" s="43" t="n">
        <f aca="false">F42*SQRT(($B$6-2)/C42)</f>
        <v>-5033.11374706131</v>
      </c>
    </row>
    <row r="43" customFormat="false" ht="15" hidden="false" customHeight="false" outlineLevel="0" collapsed="false">
      <c r="A43" s="41" t="n">
        <v>0.8579758813</v>
      </c>
      <c r="B43" s="41" t="n">
        <v>-0.1913043249</v>
      </c>
      <c r="C43" s="41" t="n">
        <v>1.3465656984</v>
      </c>
      <c r="D43" s="42" t="n">
        <f aca="false">$B$5*A43</f>
        <v>2.19210953373524</v>
      </c>
      <c r="E43" s="42" t="n">
        <f aca="false">$D$5*A43+$F$5*B43</f>
        <v>1.71129529640296</v>
      </c>
      <c r="F43" s="43" t="n">
        <f aca="false">Inputs!$B$5*D43+Inputs!$B$6*E43</f>
        <v>133646.188553376</v>
      </c>
      <c r="G43" s="43" t="n">
        <f aca="false">F43*SQRT(($B$6-2)/C43)</f>
        <v>162876.26503303</v>
      </c>
    </row>
    <row r="44" customFormat="false" ht="15" hidden="false" customHeight="false" outlineLevel="0" collapsed="false">
      <c r="A44" s="41" t="n">
        <v>-1.2756863233</v>
      </c>
      <c r="B44" s="41" t="n">
        <v>-1.133287214</v>
      </c>
      <c r="C44" s="41" t="n">
        <v>1.0531990765</v>
      </c>
      <c r="D44" s="42" t="n">
        <f aca="false">$B$5*A44</f>
        <v>-3.25935053923011</v>
      </c>
      <c r="E44" s="42" t="n">
        <f aca="false">$D$5*A44+$F$5*B44</f>
        <v>-4.99250494142555</v>
      </c>
      <c r="F44" s="43" t="n">
        <f aca="false">Inputs!$B$5*D44+Inputs!$B$6*E44</f>
        <v>-76309.8068517336</v>
      </c>
      <c r="G44" s="43" t="n">
        <f aca="false">F44*SQRT(($B$6-2)/C44)</f>
        <v>-105157.467222691</v>
      </c>
    </row>
    <row r="45" customFormat="false" ht="15" hidden="false" customHeight="false" outlineLevel="0" collapsed="false">
      <c r="A45" s="41" t="n">
        <v>-0.919452286</v>
      </c>
      <c r="B45" s="41" t="n">
        <v>0.4971607441</v>
      </c>
      <c r="C45" s="41" t="n">
        <v>3.8572191399</v>
      </c>
      <c r="D45" s="42" t="n">
        <f aca="false">$B$5*A45</f>
        <v>-2.34918039759034</v>
      </c>
      <c r="E45" s="42" t="n">
        <f aca="false">$D$5*A45+$F$5*B45</f>
        <v>-1.32944795487277</v>
      </c>
      <c r="F45" s="43" t="n">
        <f aca="false">Inputs!$B$5*D45+Inputs!$B$6*E45</f>
        <v>-168445.642015396</v>
      </c>
      <c r="G45" s="43" t="n">
        <f aca="false">F45*SQRT(($B$6-2)/C45)</f>
        <v>-121293.52589185</v>
      </c>
    </row>
    <row r="46" customFormat="false" ht="15" hidden="false" customHeight="false" outlineLevel="0" collapsed="false">
      <c r="A46" s="41" t="n">
        <v>0.1424257361</v>
      </c>
      <c r="B46" s="41" t="n">
        <v>0.6904853541</v>
      </c>
      <c r="C46" s="41" t="n">
        <v>0.971074685</v>
      </c>
      <c r="D46" s="42" t="n">
        <f aca="false">$B$5*A46</f>
        <v>0.363894627761571</v>
      </c>
      <c r="E46" s="42" t="n">
        <f aca="false">$D$5*A46+$F$5*B46</f>
        <v>1.53120623533557</v>
      </c>
      <c r="F46" s="43" t="n">
        <f aca="false">Inputs!$B$5*D46+Inputs!$B$6*E46</f>
        <v>-40170.8489906216</v>
      </c>
      <c r="G46" s="43" t="n">
        <f aca="false">F46*SQRT(($B$6-2)/C46)</f>
        <v>-57650.0504843366</v>
      </c>
    </row>
    <row r="47" customFormat="false" ht="15" hidden="false" customHeight="false" outlineLevel="0" collapsed="false">
      <c r="A47" s="41" t="n">
        <v>-0.4272526463</v>
      </c>
      <c r="B47" s="41" t="n">
        <v>0.1585396911</v>
      </c>
      <c r="C47" s="41" t="n">
        <v>0.450110586</v>
      </c>
      <c r="D47" s="42" t="n">
        <f aca="false">$B$5*A47</f>
        <v>-1.09162112791415</v>
      </c>
      <c r="E47" s="42" t="n">
        <f aca="false">$D$5*A47+$F$5*B47</f>
        <v>-0.742927677744881</v>
      </c>
      <c r="F47" s="43" t="n">
        <f aca="false">Inputs!$B$5*D47+Inputs!$B$6*E47</f>
        <v>-72015.7289041706</v>
      </c>
      <c r="G47" s="43" t="n">
        <f aca="false">F47*SQRT(($B$6-2)/C47)</f>
        <v>-151803.835632119</v>
      </c>
    </row>
    <row r="48" customFormat="false" ht="15" hidden="false" customHeight="false" outlineLevel="0" collapsed="false">
      <c r="A48" s="41" t="n">
        <v>0.625590394</v>
      </c>
      <c r="B48" s="41" t="n">
        <v>-0.3093465397</v>
      </c>
      <c r="C48" s="41" t="n">
        <v>5.1265938795</v>
      </c>
      <c r="D48" s="42" t="n">
        <f aca="false">$B$5*A48</f>
        <v>1.5983697173663</v>
      </c>
      <c r="E48" s="42" t="n">
        <f aca="false">$D$5*A48+$F$5*B48</f>
        <v>0.954484892390163</v>
      </c>
      <c r="F48" s="43" t="n">
        <f aca="false">Inputs!$B$5*D48+Inputs!$B$6*E48</f>
        <v>112112.727117122</v>
      </c>
      <c r="G48" s="43" t="n">
        <f aca="false">F48*SQRT(($B$6-2)/C48)</f>
        <v>70025.3772674675</v>
      </c>
    </row>
    <row r="49" customFormat="false" ht="15" hidden="false" customHeight="false" outlineLevel="0" collapsed="false">
      <c r="A49" s="41" t="n">
        <v>0.4567752376</v>
      </c>
      <c r="B49" s="41" t="n">
        <v>-0.6619259411</v>
      </c>
      <c r="C49" s="41" t="n">
        <v>1.4937979394</v>
      </c>
      <c r="D49" s="42" t="n">
        <f aca="false">$B$5*A49</f>
        <v>1.16705070030637</v>
      </c>
      <c r="E49" s="42" t="n">
        <f aca="false">$D$5*A49+$F$5*B49</f>
        <v>-0.056040089506854</v>
      </c>
      <c r="F49" s="43" t="n">
        <f aca="false">Inputs!$B$5*D49+Inputs!$B$6*E49</f>
        <v>119507.07450598</v>
      </c>
      <c r="G49" s="43" t="n">
        <f aca="false">F49*SQRT(($B$6-2)/C49)</f>
        <v>138281.055215972</v>
      </c>
    </row>
    <row r="50" customFormat="false" ht="15" hidden="false" customHeight="false" outlineLevel="0" collapsed="false">
      <c r="A50" s="41" t="n">
        <v>-0.3630538466</v>
      </c>
      <c r="B50" s="41" t="n">
        <v>-0.381737894</v>
      </c>
      <c r="C50" s="41" t="n">
        <v>5.5115098566</v>
      </c>
      <c r="D50" s="42" t="n">
        <f aca="false">$B$5*A50</f>
        <v>-0.927594604623662</v>
      </c>
      <c r="E50" s="42" t="n">
        <f aca="false">$D$5*A50+$F$5*B50</f>
        <v>-1.52308226640059</v>
      </c>
      <c r="F50" s="43" t="n">
        <f aca="false">Inputs!$B$5*D50+Inputs!$B$6*E50</f>
        <v>-16605.3471423368</v>
      </c>
      <c r="G50" s="43" t="n">
        <f aca="false">F50*SQRT(($B$6-2)/C50)</f>
        <v>-10002.9399760224</v>
      </c>
    </row>
    <row r="51" customFormat="false" ht="15" hidden="false" customHeight="false" outlineLevel="0" collapsed="false">
      <c r="A51" s="41" t="n">
        <v>-1.1958396456</v>
      </c>
      <c r="B51" s="41" t="n">
        <v>0.4869724808</v>
      </c>
      <c r="C51" s="41" t="n">
        <v>2.9445787768</v>
      </c>
      <c r="D51" s="42" t="n">
        <f aca="false">$B$5*A51</f>
        <v>-3.05534403131051</v>
      </c>
      <c r="E51" s="42" t="n">
        <f aca="false">$D$5*A51+$F$5*B51</f>
        <v>-2.00472847639326</v>
      </c>
      <c r="F51" s="43" t="n">
        <f aca="false">Inputs!$B$5*D51+Inputs!$B$6*E51</f>
        <v>-205297.979311388</v>
      </c>
      <c r="G51" s="43" t="n">
        <f aca="false">F51*SQRT(($B$6-2)/C51)</f>
        <v>-169195.21780016</v>
      </c>
    </row>
    <row r="52" customFormat="false" ht="15" hidden="false" customHeight="false" outlineLevel="0" collapsed="false">
      <c r="A52" s="41" t="n">
        <v>-0.4694023402</v>
      </c>
      <c r="B52" s="41" t="n">
        <v>0.0124941187</v>
      </c>
      <c r="C52" s="41" t="n">
        <v>3.8545176415</v>
      </c>
      <c r="D52" s="42" t="n">
        <f aca="false">$B$5*A52</f>
        <v>-1.19931267013118</v>
      </c>
      <c r="E52" s="42" t="n">
        <f aca="false">$D$5*A52+$F$5*B52</f>
        <v>-1.09540994394129</v>
      </c>
      <c r="F52" s="43" t="n">
        <f aca="false">Inputs!$B$5*D52+Inputs!$B$6*E52</f>
        <v>-65160.769816053</v>
      </c>
      <c r="G52" s="43" t="n">
        <f aca="false">F52*SQRT(($B$6-2)/C52)</f>
        <v>-46937.0926678112</v>
      </c>
    </row>
    <row r="53" customFormat="false" ht="15" hidden="false" customHeight="false" outlineLevel="0" collapsed="false">
      <c r="A53" s="41" t="n">
        <v>0.4807466589</v>
      </c>
      <c r="B53" s="41" t="n">
        <v>0.446531176</v>
      </c>
      <c r="C53" s="41" t="n">
        <v>7.2189403554</v>
      </c>
      <c r="D53" s="42" t="n">
        <f aca="false">$B$5*A53</f>
        <v>1.22829715526416</v>
      </c>
      <c r="E53" s="42" t="n">
        <f aca="false">$D$5*A53+$F$5*B53</f>
        <v>1.91502408341211</v>
      </c>
      <c r="F53" s="43" t="n">
        <f aca="false">Inputs!$B$5*D53+Inputs!$B$6*E53</f>
        <v>27078.511355811</v>
      </c>
      <c r="G53" s="43" t="n">
        <f aca="false">F53*SQRT(($B$6-2)/C53)</f>
        <v>14252.8940346642</v>
      </c>
    </row>
    <row r="54" customFormat="false" ht="15" hidden="false" customHeight="false" outlineLevel="0" collapsed="false">
      <c r="A54" s="41" t="n">
        <v>0.665385109</v>
      </c>
      <c r="B54" s="41" t="n">
        <v>-0.0984854845</v>
      </c>
      <c r="C54" s="41" t="n">
        <v>4.9264225648</v>
      </c>
      <c r="D54" s="42" t="n">
        <f aca="false">$B$5*A54</f>
        <v>1.70004434021421</v>
      </c>
      <c r="E54" s="42" t="n">
        <f aca="false">$D$5*A54+$F$5*B54</f>
        <v>1.41328304857112</v>
      </c>
      <c r="F54" s="43" t="n">
        <f aca="false">Inputs!$B$5*D54+Inputs!$B$6*E54</f>
        <v>99340.2815928648</v>
      </c>
      <c r="G54" s="43" t="n">
        <f aca="false">F54*SQRT(($B$6-2)/C54)</f>
        <v>63295.7505706875</v>
      </c>
    </row>
    <row r="55" customFormat="false" ht="15" hidden="false" customHeight="false" outlineLevel="0" collapsed="false">
      <c r="A55" s="41" t="n">
        <v>-0.423298312</v>
      </c>
      <c r="B55" s="41" t="n">
        <v>-0.0797182109</v>
      </c>
      <c r="C55" s="41" t="n">
        <v>5.5960177332</v>
      </c>
      <c r="D55" s="42" t="n">
        <f aca="false">$B$5*A55</f>
        <v>-1.08151789062329</v>
      </c>
      <c r="E55" s="42" t="n">
        <f aca="false">$D$5*A55+$F$5*B55</f>
        <v>-1.14492847951896</v>
      </c>
      <c r="F55" s="43" t="n">
        <f aca="false">Inputs!$B$5*D55+Inputs!$B$6*E55</f>
        <v>-50905.3650863809</v>
      </c>
      <c r="G55" s="43" t="n">
        <f aca="false">F55*SQRT(($B$6-2)/C55)</f>
        <v>-30432.5968843141</v>
      </c>
    </row>
    <row r="56" customFormat="false" ht="15" hidden="false" customHeight="false" outlineLevel="0" collapsed="false">
      <c r="A56" s="41" t="n">
        <v>-1.687334434</v>
      </c>
      <c r="B56" s="41" t="n">
        <v>-1.4471124724</v>
      </c>
      <c r="C56" s="41" t="n">
        <v>5.4520706758</v>
      </c>
      <c r="D56" s="42" t="n">
        <f aca="false">$B$5*A56</f>
        <v>-4.31110242139525</v>
      </c>
      <c r="E56" s="42" t="n">
        <f aca="false">$D$5*A56+$F$5*B56</f>
        <v>-6.513953766737</v>
      </c>
      <c r="F56" s="43" t="n">
        <f aca="false">Inputs!$B$5*D56+Inputs!$B$6*E56</f>
        <v>-105412.553802675</v>
      </c>
      <c r="G56" s="43" t="n">
        <f aca="false">F56*SQRT(($B$6-2)/C56)</f>
        <v>-63844.9563421872</v>
      </c>
    </row>
    <row r="57" customFormat="false" ht="15" hidden="false" customHeight="false" outlineLevel="0" collapsed="false">
      <c r="A57" s="41" t="n">
        <v>-1.3226996124</v>
      </c>
      <c r="B57" s="41" t="n">
        <v>-0.9972468276</v>
      </c>
      <c r="C57" s="41" t="n">
        <v>2.0675503979</v>
      </c>
      <c r="D57" s="42" t="n">
        <f aca="false">$B$5*A57</f>
        <v>-3.37946846036818</v>
      </c>
      <c r="E57" s="42" t="n">
        <f aca="false">$D$5*A57+$F$5*B57</f>
        <v>-4.86947022230486</v>
      </c>
      <c r="F57" s="43" t="n">
        <f aca="false">Inputs!$B$5*D57+Inputs!$B$6*E57</f>
        <v>-94473.334921575</v>
      </c>
      <c r="G57" s="43" t="n">
        <f aca="false">F57*SQRT(($B$6-2)/C57)</f>
        <v>-92917.2166214948</v>
      </c>
    </row>
    <row r="58" customFormat="false" ht="15" hidden="false" customHeight="false" outlineLevel="0" collapsed="false">
      <c r="A58" s="41" t="n">
        <v>0.3997742267</v>
      </c>
      <c r="B58" s="41" t="n">
        <v>-0.9054790554</v>
      </c>
      <c r="C58" s="41" t="n">
        <v>4.7674075441</v>
      </c>
      <c r="D58" s="42" t="n">
        <f aca="false">$B$5*A58</f>
        <v>1.02141436932104</v>
      </c>
      <c r="E58" s="42" t="n">
        <f aca="false">$D$5*A58+$F$5*B58</f>
        <v>-0.612232966425713</v>
      </c>
      <c r="F58" s="43" t="n">
        <f aca="false">Inputs!$B$5*D58+Inputs!$B$6*E58</f>
        <v>132753.08525339</v>
      </c>
      <c r="G58" s="43" t="n">
        <f aca="false">F58*SQRT(($B$6-2)/C58)</f>
        <v>85984.1656141967</v>
      </c>
    </row>
    <row r="59" customFormat="false" ht="15" hidden="false" customHeight="false" outlineLevel="0" collapsed="false">
      <c r="A59" s="41" t="n">
        <v>-0.378162554</v>
      </c>
      <c r="B59" s="41" t="n">
        <v>1.2992282978</v>
      </c>
      <c r="C59" s="41" t="n">
        <v>1.672428455</v>
      </c>
      <c r="D59" s="42" t="n">
        <f aca="false">$B$5*A59</f>
        <v>-0.966197020211117</v>
      </c>
      <c r="E59" s="42" t="n">
        <f aca="false">$D$5*A59+$F$5*B59</f>
        <v>1.34356412156736</v>
      </c>
      <c r="F59" s="43" t="n">
        <f aca="false">Inputs!$B$5*D59+Inputs!$B$6*E59</f>
        <v>-163797.90809948</v>
      </c>
      <c r="G59" s="43" t="n">
        <f aca="false">F59*SQRT(($B$6-2)/C59)</f>
        <v>-179122.266034329</v>
      </c>
    </row>
    <row r="60" customFormat="false" ht="15" hidden="false" customHeight="false" outlineLevel="0" collapsed="false">
      <c r="A60" s="41" t="n">
        <v>-0.3562639711</v>
      </c>
      <c r="B60" s="41" t="n">
        <v>0.7375155685</v>
      </c>
      <c r="C60" s="41" t="n">
        <v>4.7751245562</v>
      </c>
      <c r="D60" s="42" t="n">
        <f aca="false">$B$5*A60</f>
        <v>-0.910246621841357</v>
      </c>
      <c r="E60" s="42" t="n">
        <f aca="false">$D$5*A60+$F$5*B60</f>
        <v>0.425739437833765</v>
      </c>
      <c r="F60" s="43" t="n">
        <f aca="false">Inputs!$B$5*D60+Inputs!$B$6*E60</f>
        <v>-112311.634075824</v>
      </c>
      <c r="G60" s="43" t="n">
        <f aca="false">F60*SQRT(($B$6-2)/C60)</f>
        <v>-72685.4346308337</v>
      </c>
    </row>
    <row r="61" customFormat="false" ht="15" hidden="false" customHeight="false" outlineLevel="0" collapsed="false">
      <c r="A61" s="41" t="n">
        <v>-0.93361768</v>
      </c>
      <c r="B61" s="41" t="n">
        <v>-0.2054375579</v>
      </c>
      <c r="C61" s="41" t="n">
        <v>2.8351145124</v>
      </c>
      <c r="D61" s="42" t="n">
        <f aca="false">$B$5*A61</f>
        <v>-2.38537266815798</v>
      </c>
      <c r="E61" s="42" t="n">
        <f aca="false">$D$5*A61+$F$5*B61</f>
        <v>-2.57636340637623</v>
      </c>
      <c r="F61" s="43" t="n">
        <f aca="false">Inputs!$B$5*D61+Inputs!$B$6*E61</f>
        <v>-109719.096496987</v>
      </c>
      <c r="G61" s="43" t="n">
        <f aca="false">F61*SQRT(($B$6-2)/C61)</f>
        <v>-92153.5177277569</v>
      </c>
    </row>
    <row r="62" customFormat="false" ht="15" hidden="false" customHeight="false" outlineLevel="0" collapsed="false">
      <c r="A62" s="41" t="n">
        <v>-0.9500220549</v>
      </c>
      <c r="B62" s="41" t="n">
        <v>-0.3390330759</v>
      </c>
      <c r="C62" s="41" t="n">
        <v>3.3108673088</v>
      </c>
      <c r="D62" s="42" t="n">
        <f aca="false">$B$5*A62</f>
        <v>-2.42728548575231</v>
      </c>
      <c r="E62" s="42" t="n">
        <f aca="false">$D$5*A62+$F$5*B62</f>
        <v>-2.84608436381203</v>
      </c>
      <c r="F62" s="43" t="n">
        <f aca="false">Inputs!$B$5*D62+Inputs!$B$6*E62</f>
        <v>-100424.330384629</v>
      </c>
      <c r="G62" s="43" t="n">
        <f aca="false">F62*SQRT(($B$6-2)/C62)</f>
        <v>-78051.8236423278</v>
      </c>
    </row>
    <row r="63" customFormat="false" ht="15" hidden="false" customHeight="false" outlineLevel="0" collapsed="false">
      <c r="A63" s="41" t="n">
        <v>0.8403081375</v>
      </c>
      <c r="B63" s="41" t="n">
        <v>-1.7273204232</v>
      </c>
      <c r="C63" s="41" t="n">
        <v>10.3300304027</v>
      </c>
      <c r="D63" s="42" t="n">
        <f aca="false">$B$5*A63</f>
        <v>2.1469688363477</v>
      </c>
      <c r="E63" s="42" t="n">
        <f aca="false">$D$5*A63+$F$5*B63</f>
        <v>-0.983053779890099</v>
      </c>
      <c r="F63" s="43" t="n">
        <f aca="false">Inputs!$B$5*D63+Inputs!$B$6*E63</f>
        <v>263849.572629275</v>
      </c>
      <c r="G63" s="43" t="n">
        <f aca="false">F63*SQRT(($B$6-2)/C63)</f>
        <v>116096.891875212</v>
      </c>
    </row>
    <row r="64" customFormat="false" ht="15" hidden="false" customHeight="false" outlineLevel="0" collapsed="false">
      <c r="A64" s="41" t="n">
        <v>0.4344236435</v>
      </c>
      <c r="B64" s="41" t="n">
        <v>0.2377356023</v>
      </c>
      <c r="C64" s="41" t="n">
        <v>5.2901638623</v>
      </c>
      <c r="D64" s="42" t="n">
        <f aca="false">$B$5*A64</f>
        <v>1.1099428682697</v>
      </c>
      <c r="E64" s="42" t="n">
        <f aca="false">$D$5*A64+$F$5*B64</f>
        <v>1.44425782161589</v>
      </c>
      <c r="F64" s="43" t="n">
        <f aca="false">Inputs!$B$5*D64+Inputs!$B$6*E64</f>
        <v>38781.3957461761</v>
      </c>
      <c r="G64" s="43" t="n">
        <f aca="false">F64*SQRT(($B$6-2)/C64)</f>
        <v>23845.3593102116</v>
      </c>
    </row>
    <row r="65" customFormat="false" ht="15" hidden="false" customHeight="false" outlineLevel="0" collapsed="false">
      <c r="A65" s="41" t="n">
        <v>-0.5941499557</v>
      </c>
      <c r="B65" s="41" t="n">
        <v>-1.4460578544</v>
      </c>
      <c r="C65" s="41" t="n">
        <v>2.2037034408</v>
      </c>
      <c r="D65" s="42" t="n">
        <f aca="false">$B$5*A65</f>
        <v>-1.5180400880091</v>
      </c>
      <c r="E65" s="42" t="n">
        <f aca="false">$D$5*A65+$F$5*B65</f>
        <v>-3.91080423806142</v>
      </c>
      <c r="F65" s="43" t="n">
        <f aca="false">Inputs!$B$5*D65+Inputs!$B$6*E65</f>
        <v>43736.2031021607</v>
      </c>
      <c r="G65" s="43" t="n">
        <f aca="false">F65*SQRT(($B$6-2)/C65)</f>
        <v>41665.7784855339</v>
      </c>
    </row>
    <row r="66" customFormat="false" ht="15" hidden="false" customHeight="false" outlineLevel="0" collapsed="false">
      <c r="A66" s="41" t="n">
        <v>0.0721295077</v>
      </c>
      <c r="B66" s="41" t="n">
        <v>-0.5294927091</v>
      </c>
      <c r="C66" s="41" t="n">
        <v>0.8047015455</v>
      </c>
      <c r="D66" s="42" t="n">
        <f aca="false">$B$5*A66</f>
        <v>0.184289308055167</v>
      </c>
      <c r="E66" s="42" t="n">
        <f aca="false">$D$5*A66+$F$5*B66</f>
        <v>-0.74266004870822</v>
      </c>
      <c r="F66" s="43" t="n">
        <f aca="false">Inputs!$B$5*D66+Inputs!$B$6*E66</f>
        <v>55561.9332409277</v>
      </c>
      <c r="G66" s="43" t="n">
        <f aca="false">F66*SQRT(($B$6-2)/C66)</f>
        <v>87594.1148610457</v>
      </c>
    </row>
    <row r="67" customFormat="false" ht="15" hidden="false" customHeight="false" outlineLevel="0" collapsed="false">
      <c r="A67" s="41" t="n">
        <v>0.2326762114</v>
      </c>
      <c r="B67" s="41" t="n">
        <v>0.0218521455</v>
      </c>
      <c r="C67" s="41" t="n">
        <v>3.9473346393</v>
      </c>
      <c r="D67" s="42" t="n">
        <f aca="false">$B$5*A67</f>
        <v>0.594482610059514</v>
      </c>
      <c r="E67" s="42" t="n">
        <f aca="false">$D$5*A67+$F$5*B67</f>
        <v>0.591406548285315</v>
      </c>
      <c r="F67" s="43" t="n">
        <f aca="false">Inputs!$B$5*D67+Inputs!$B$6*E67</f>
        <v>29877.9335916857</v>
      </c>
      <c r="G67" s="43" t="n">
        <f aca="false">F67*SQRT(($B$6-2)/C67)</f>
        <v>21267.3600015242</v>
      </c>
    </row>
    <row r="68" customFormat="false" ht="15" hidden="false" customHeight="false" outlineLevel="0" collapsed="false">
      <c r="A68" s="41" t="n">
        <v>1.6017788913</v>
      </c>
      <c r="B68" s="41" t="n">
        <v>-0.2393556275</v>
      </c>
      <c r="C68" s="41" t="n">
        <v>0.9183618642</v>
      </c>
      <c r="D68" s="42" t="n">
        <f aca="false">$B$5*A68</f>
        <v>4.09250988877954</v>
      </c>
      <c r="E68" s="42" t="n">
        <f aca="false">$D$5*A68+$F$5*B68</f>
        <v>3.39826756624841</v>
      </c>
      <c r="F68" s="43" t="n">
        <f aca="false">Inputs!$B$5*D68+Inputs!$B$6*E68</f>
        <v>239337.610565533</v>
      </c>
      <c r="G68" s="43" t="n">
        <f aca="false">F68*SQRT(($B$6-2)/C68)</f>
        <v>353198.644576428</v>
      </c>
    </row>
    <row r="69" customFormat="false" ht="15" hidden="false" customHeight="false" outlineLevel="0" collapsed="false">
      <c r="A69" s="41" t="n">
        <v>-1.0234974926</v>
      </c>
      <c r="B69" s="41" t="n">
        <v>0.179275635</v>
      </c>
      <c r="C69" s="41" t="n">
        <v>11.2160006871</v>
      </c>
      <c r="D69" s="42" t="n">
        <f aca="false">$B$5*A69</f>
        <v>-2.61501361539797</v>
      </c>
      <c r="E69" s="42" t="n">
        <f aca="false">$D$5*A69+$F$5*B69</f>
        <v>-2.12593897951065</v>
      </c>
      <c r="F69" s="43" t="n">
        <f aca="false">Inputs!$B$5*D69+Inputs!$B$6*E69</f>
        <v>-155204.412564265</v>
      </c>
      <c r="G69" s="43" t="n">
        <f aca="false">F69*SQRT(($B$6-2)/C69)</f>
        <v>-65539.0359168739</v>
      </c>
    </row>
    <row r="70" customFormat="false" ht="15" hidden="false" customHeight="false" outlineLevel="0" collapsed="false">
      <c r="A70" s="41" t="n">
        <v>0.219996684</v>
      </c>
      <c r="B70" s="41" t="n">
        <v>1.3591875752</v>
      </c>
      <c r="C70" s="41" t="n">
        <v>3.3843161102</v>
      </c>
      <c r="D70" s="42" t="n">
        <f aca="false">$B$5*A70</f>
        <v>0.562086696022068</v>
      </c>
      <c r="E70" s="42" t="n">
        <f aca="false">$D$5*A70+$F$5*B70</f>
        <v>2.87047090443762</v>
      </c>
      <c r="F70" s="43" t="n">
        <f aca="false">Inputs!$B$5*D70+Inputs!$B$6*E70</f>
        <v>-87314.8756196741</v>
      </c>
      <c r="G70" s="43" t="n">
        <f aca="false">F70*SQRT(($B$6-2)/C70)</f>
        <v>-67122.4464162287</v>
      </c>
    </row>
    <row r="71" customFormat="false" ht="15" hidden="false" customHeight="false" outlineLevel="0" collapsed="false">
      <c r="A71" s="41" t="n">
        <v>0.8351112459</v>
      </c>
      <c r="B71" s="41" t="n">
        <v>0.3568710591</v>
      </c>
      <c r="C71" s="41" t="n">
        <v>6.729954777</v>
      </c>
      <c r="D71" s="42" t="n">
        <f aca="false">$B$5*A71</f>
        <v>2.13369089244456</v>
      </c>
      <c r="E71" s="42" t="n">
        <f aca="false">$D$5*A71+$F$5*B71</f>
        <v>2.60344563878064</v>
      </c>
      <c r="F71" s="43" t="n">
        <f aca="false">Inputs!$B$5*D71+Inputs!$B$6*E71</f>
        <v>83196.8073054239</v>
      </c>
      <c r="G71" s="43" t="n">
        <f aca="false">F71*SQRT(($B$6-2)/C71)</f>
        <v>45353.9989155709</v>
      </c>
    </row>
    <row r="72" customFormat="false" ht="15" hidden="false" customHeight="false" outlineLevel="0" collapsed="false">
      <c r="A72" s="41" t="n">
        <v>1.4633028912</v>
      </c>
      <c r="B72" s="41" t="n">
        <v>-1.1887630543</v>
      </c>
      <c r="C72" s="41" t="n">
        <v>1.1206374954</v>
      </c>
      <c r="D72" s="42" t="n">
        <f aca="false">$B$5*A72</f>
        <v>3.73870674975332</v>
      </c>
      <c r="E72" s="42" t="n">
        <f aca="false">$D$5*A72+$F$5*B72</f>
        <v>1.42936784695485</v>
      </c>
      <c r="F72" s="43" t="n">
        <f aca="false">Inputs!$B$5*D72+Inputs!$B$6*E72</f>
        <v>302402.282627589</v>
      </c>
      <c r="G72" s="43" t="n">
        <f aca="false">F72*SQRT(($B$6-2)/C72)</f>
        <v>403987.091241669</v>
      </c>
    </row>
    <row r="73" customFormat="false" ht="15" hidden="false" customHeight="false" outlineLevel="0" collapsed="false">
      <c r="A73" s="41" t="n">
        <v>-0.6397515327</v>
      </c>
      <c r="B73" s="41" t="n">
        <v>-0.9265759414</v>
      </c>
      <c r="C73" s="41" t="n">
        <v>5.1939513617</v>
      </c>
      <c r="D73" s="42" t="n">
        <f aca="false">$B$5*A73</f>
        <v>-1.63455111573589</v>
      </c>
      <c r="E73" s="42" t="n">
        <f aca="false">$D$5*A73+$F$5*B73</f>
        <v>-3.12230473415023</v>
      </c>
      <c r="F73" s="43" t="n">
        <f aca="false">Inputs!$B$5*D73+Inputs!$B$6*E73</f>
        <v>-7339.87486607771</v>
      </c>
      <c r="G73" s="43" t="n">
        <f aca="false">F73*SQRT(($B$6-2)/C73)</f>
        <v>-4554.64690732861</v>
      </c>
    </row>
    <row r="74" customFormat="false" ht="15" hidden="false" customHeight="false" outlineLevel="0" collapsed="false">
      <c r="A74" s="41" t="n">
        <v>-0.3898098032</v>
      </c>
      <c r="B74" s="41" t="n">
        <v>-1.3766861476</v>
      </c>
      <c r="C74" s="41" t="n">
        <v>7.7130249209</v>
      </c>
      <c r="D74" s="42" t="n">
        <f aca="false">$B$5*A74</f>
        <v>-0.995955486118602</v>
      </c>
      <c r="E74" s="42" t="n">
        <f aca="false">$D$5*A74+$F$5*B74</f>
        <v>-3.30477169622122</v>
      </c>
      <c r="F74" s="43" t="n">
        <f aca="false">Inputs!$B$5*D74+Inputs!$B$6*E74</f>
        <v>65643.0361992008</v>
      </c>
      <c r="G74" s="43" t="n">
        <f aca="false">F74*SQRT(($B$6-2)/C74)</f>
        <v>33426.5296892802</v>
      </c>
    </row>
    <row r="75" customFormat="false" ht="15" hidden="false" customHeight="false" outlineLevel="0" collapsed="false">
      <c r="A75" s="41" t="n">
        <v>0.6351509468</v>
      </c>
      <c r="B75" s="41" t="n">
        <v>-0.2222226971</v>
      </c>
      <c r="C75" s="41" t="n">
        <v>5.5000324113</v>
      </c>
      <c r="D75" s="42" t="n">
        <f aca="false">$B$5*A75</f>
        <v>1.6227967198001</v>
      </c>
      <c r="E75" s="42" t="n">
        <f aca="false">$D$5*A75+$F$5*B75</f>
        <v>1.12767567088778</v>
      </c>
      <c r="F75" s="43" t="n">
        <f aca="false">Inputs!$B$5*D75+Inputs!$B$6*E75</f>
        <v>105895.888435621</v>
      </c>
      <c r="G75" s="43" t="n">
        <f aca="false">F75*SQRT(($B$6-2)/C75)</f>
        <v>63857.4352604673</v>
      </c>
    </row>
    <row r="76" customFormat="false" ht="15" hidden="false" customHeight="false" outlineLevel="0" collapsed="false">
      <c r="A76" s="41" t="n">
        <v>-1.4708062945</v>
      </c>
      <c r="B76" s="41" t="n">
        <v>-1.0155790812</v>
      </c>
      <c r="C76" s="41" t="n">
        <v>6.3818749874</v>
      </c>
      <c r="D76" s="42" t="n">
        <f aca="false">$B$5*A76</f>
        <v>-3.75787778039402</v>
      </c>
      <c r="E76" s="42" t="n">
        <f aca="false">$D$5*A76+$F$5*B76</f>
        <v>-5.25355819498849</v>
      </c>
      <c r="F76" s="43" t="n">
        <f aca="false">Inputs!$B$5*D76+Inputs!$B$6*E76</f>
        <v>-113109.868289978</v>
      </c>
      <c r="G76" s="43" t="n">
        <f aca="false">F76*SQRT(($B$6-2)/C76)</f>
        <v>-63320.0644402408</v>
      </c>
    </row>
    <row r="77" customFormat="false" ht="15" hidden="false" customHeight="false" outlineLevel="0" collapsed="false">
      <c r="A77" s="41" t="n">
        <v>0.3135138475</v>
      </c>
      <c r="B77" s="41" t="n">
        <v>0.8381265679</v>
      </c>
      <c r="C77" s="41" t="n">
        <v>4.859703201</v>
      </c>
      <c r="D77" s="42" t="n">
        <f aca="false">$B$5*A77</f>
        <v>0.801020994927548</v>
      </c>
      <c r="E77" s="42" t="n">
        <f aca="false">$D$5*A77+$F$5*B77</f>
        <v>2.19326405452999</v>
      </c>
      <c r="F77" s="43" t="n">
        <f aca="false">Inputs!$B$5*D77+Inputs!$B$6*E77</f>
        <v>-29561.1032337448</v>
      </c>
      <c r="G77" s="43" t="n">
        <f aca="false">F77*SQRT(($B$6-2)/C77)</f>
        <v>-18964.0356394891</v>
      </c>
    </row>
    <row r="78" customFormat="false" ht="15" hidden="false" customHeight="false" outlineLevel="0" collapsed="false">
      <c r="A78" s="41" t="n">
        <v>1.9967308917</v>
      </c>
      <c r="B78" s="41" t="n">
        <v>2.913862466</v>
      </c>
      <c r="C78" s="41" t="n">
        <v>2.6327189432</v>
      </c>
      <c r="D78" s="42" t="n">
        <f aca="false">$B$5*A78</f>
        <v>5.10160357581049</v>
      </c>
      <c r="E78" s="42" t="n">
        <f aca="false">$D$5*A78+$F$5*B78</f>
        <v>9.78289208293893</v>
      </c>
      <c r="F78" s="43" t="n">
        <f aca="false">Inputs!$B$5*D78+Inputs!$B$6*E78</f>
        <v>21015.7534341024</v>
      </c>
      <c r="G78" s="43" t="n">
        <f aca="false">F78*SQRT(($B$6-2)/C78)</f>
        <v>18317.1420394488</v>
      </c>
    </row>
    <row r="79" customFormat="false" ht="15" hidden="false" customHeight="false" outlineLevel="0" collapsed="false">
      <c r="A79" s="41" t="n">
        <v>0.4144094333</v>
      </c>
      <c r="B79" s="41" t="n">
        <v>-0.98953812</v>
      </c>
      <c r="C79" s="41" t="n">
        <v>1.7331277023</v>
      </c>
      <c r="D79" s="42" t="n">
        <f aca="false">$B$5*A79</f>
        <v>1.05880700076359</v>
      </c>
      <c r="E79" s="42" t="n">
        <f aca="false">$D$5*A79+$F$5*B79</f>
        <v>-0.722555722370199</v>
      </c>
      <c r="F79" s="43" t="n">
        <f aca="false">Inputs!$B$5*D79+Inputs!$B$6*E79</f>
        <v>142008.486194869</v>
      </c>
      <c r="G79" s="43" t="n">
        <f aca="false">F79*SQRT(($B$6-2)/C79)</f>
        <v>152550.632865958</v>
      </c>
    </row>
    <row r="80" customFormat="false" ht="15" hidden="false" customHeight="false" outlineLevel="0" collapsed="false">
      <c r="A80" s="41" t="n">
        <v>-2.1320462807</v>
      </c>
      <c r="B80" s="41" t="n">
        <v>0.2677114623</v>
      </c>
      <c r="C80" s="41" t="n">
        <v>1.9832627115</v>
      </c>
      <c r="D80" s="42" t="n">
        <f aca="false">$B$5*A80</f>
        <v>-5.44733142289</v>
      </c>
      <c r="E80" s="42" t="n">
        <f aca="false">$D$5*A80+$F$5*B80</f>
        <v>-4.61112211136989</v>
      </c>
      <c r="F80" s="43" t="n">
        <f aca="false">Inputs!$B$5*D80+Inputs!$B$6*E80</f>
        <v>-314177.036720505</v>
      </c>
      <c r="G80" s="43" t="n">
        <f aca="false">F80*SQRT(($B$6-2)/C80)</f>
        <v>-315499.963790929</v>
      </c>
    </row>
    <row r="81" customFormat="false" ht="15" hidden="false" customHeight="false" outlineLevel="0" collapsed="false">
      <c r="A81" s="41" t="n">
        <v>-0.8129410953</v>
      </c>
      <c r="B81" s="41" t="n">
        <v>-0.4153572602</v>
      </c>
      <c r="C81" s="41" t="n">
        <v>11.3935432106</v>
      </c>
      <c r="D81" s="42" t="n">
        <f aca="false">$B$5*A81</f>
        <v>-2.07704664456551</v>
      </c>
      <c r="E81" s="42" t="n">
        <f aca="false">$D$5*A81+$F$5*B81</f>
        <v>-2.65168053602238</v>
      </c>
      <c r="F81" s="43" t="n">
        <f aca="false">Inputs!$B$5*D81+Inputs!$B$6*E81</f>
        <v>-75120.6376554314</v>
      </c>
      <c r="G81" s="43" t="n">
        <f aca="false">F81*SQRT(($B$6-2)/C81)</f>
        <v>-31473.4869937723</v>
      </c>
    </row>
    <row r="82" customFormat="false" ht="15" hidden="false" customHeight="false" outlineLevel="0" collapsed="false">
      <c r="A82" s="41" t="n">
        <v>-0.6120967991</v>
      </c>
      <c r="B82" s="41" t="n">
        <v>-0.1407908864</v>
      </c>
      <c r="C82" s="41" t="n">
        <v>4.259946965</v>
      </c>
      <c r="D82" s="42" t="n">
        <f aca="false">$B$5*A82</f>
        <v>-1.56389387874502</v>
      </c>
      <c r="E82" s="42" t="n">
        <f aca="false">$D$5*A82+$F$5*B82</f>
        <v>-1.6996479581656</v>
      </c>
      <c r="F82" s="43" t="n">
        <f aca="false">Inputs!$B$5*D82+Inputs!$B$6*E82</f>
        <v>-71406.9899662218</v>
      </c>
      <c r="G82" s="43" t="n">
        <f aca="false">F82*SQRT(($B$6-2)/C82)</f>
        <v>-48927.5678911957</v>
      </c>
    </row>
    <row r="83" customFormat="false" ht="15" hidden="false" customHeight="false" outlineLevel="0" collapsed="false">
      <c r="A83" s="41" t="n">
        <v>1.0659802308</v>
      </c>
      <c r="B83" s="41" t="n">
        <v>0.1570485674</v>
      </c>
      <c r="C83" s="41" t="n">
        <v>8.2111592536</v>
      </c>
      <c r="D83" s="42" t="n">
        <f aca="false">$B$5*A83</f>
        <v>2.72355607848713</v>
      </c>
      <c r="E83" s="42" t="n">
        <f aca="false">$D$5*A83+$F$5*B83</f>
        <v>2.80777630426549</v>
      </c>
      <c r="F83" s="43" t="n">
        <f aca="false">Inputs!$B$5*D83+Inputs!$B$6*E83</f>
        <v>131966.792635439</v>
      </c>
      <c r="G83" s="43" t="n">
        <f aca="false">F83*SQRT(($B$6-2)/C83)</f>
        <v>65129.4516643327</v>
      </c>
    </row>
    <row r="84" customFormat="false" ht="15" hidden="false" customHeight="false" outlineLevel="0" collapsed="false">
      <c r="A84" s="41" t="n">
        <v>-0.158634837</v>
      </c>
      <c r="B84" s="41" t="n">
        <v>-1.0356537528</v>
      </c>
      <c r="C84" s="41" t="n">
        <v>2.313586025</v>
      </c>
      <c r="D84" s="42" t="n">
        <f aca="false">$B$5*A84</f>
        <v>-0.405308524574531</v>
      </c>
      <c r="E84" s="42" t="n">
        <f aca="false">$D$5*A84+$F$5*B84</f>
        <v>-2.16579479874536</v>
      </c>
      <c r="F84" s="43" t="n">
        <f aca="false">Inputs!$B$5*D84+Inputs!$B$6*E84</f>
        <v>67758.8874798151</v>
      </c>
      <c r="G84" s="43" t="n">
        <f aca="false">F84*SQRT(($B$6-2)/C84)</f>
        <v>62999.6937742298</v>
      </c>
    </row>
    <row r="85" customFormat="false" ht="15" hidden="false" customHeight="false" outlineLevel="0" collapsed="false">
      <c r="A85" s="41" t="n">
        <v>-1.6746829447</v>
      </c>
      <c r="B85" s="41" t="n">
        <v>-0.4863079091</v>
      </c>
      <c r="C85" s="41" t="n">
        <v>6.1197620411</v>
      </c>
      <c r="D85" s="42" t="n">
        <f aca="false">$B$5*A85</f>
        <v>-4.27877814408753</v>
      </c>
      <c r="E85" s="42" t="n">
        <f aca="false">$D$5*A85+$F$5*B85</f>
        <v>-4.8247845800697</v>
      </c>
      <c r="F85" s="43" t="n">
        <f aca="false">Inputs!$B$5*D85+Inputs!$B$6*E85</f>
        <v>-186638.585405267</v>
      </c>
      <c r="G85" s="43" t="n">
        <f aca="false">F85*SQRT(($B$6-2)/C85)</f>
        <v>-106696.252077916</v>
      </c>
    </row>
    <row r="86" customFormat="false" ht="15" hidden="false" customHeight="false" outlineLevel="0" collapsed="false">
      <c r="A86" s="41" t="n">
        <v>-0.0537825508</v>
      </c>
      <c r="B86" s="41" t="n">
        <v>1.7679299136</v>
      </c>
      <c r="C86" s="41" t="n">
        <v>1.6260144238</v>
      </c>
      <c r="D86" s="42" t="n">
        <f aca="false">$B$5*A86</f>
        <v>-0.1374132361141</v>
      </c>
      <c r="E86" s="42" t="n">
        <f aca="false">$D$5*A86+$F$5*B86</f>
        <v>2.9247826969244</v>
      </c>
      <c r="F86" s="43" t="n">
        <f aca="false">Inputs!$B$5*D86+Inputs!$B$6*E86</f>
        <v>-159980.45845763</v>
      </c>
      <c r="G86" s="43" t="n">
        <f aca="false">F86*SQRT(($B$6-2)/C86)</f>
        <v>-177427.011673425</v>
      </c>
    </row>
    <row r="87" customFormat="false" ht="15" hidden="false" customHeight="false" outlineLevel="0" collapsed="false">
      <c r="A87" s="41" t="n">
        <v>0.1302745215</v>
      </c>
      <c r="B87" s="41" t="n">
        <v>0.982739511</v>
      </c>
      <c r="C87" s="41" t="n">
        <v>3.0073419636</v>
      </c>
      <c r="D87" s="42" t="n">
        <f aca="false">$B$5*A87</f>
        <v>0.332848541325245</v>
      </c>
      <c r="E87" s="42" t="n">
        <f aca="false">$D$5*A87+$F$5*B87</f>
        <v>2.0069395689475</v>
      </c>
      <c r="F87" s="43" t="n">
        <f aca="false">Inputs!$B$5*D87+Inputs!$B$6*E87</f>
        <v>-67062.1243148507</v>
      </c>
      <c r="G87" s="43" t="n">
        <f aca="false">F87*SQRT(($B$6-2)/C87)</f>
        <v>-54689.1151915354</v>
      </c>
    </row>
    <row r="88" customFormat="false" ht="15" hidden="false" customHeight="false" outlineLevel="0" collapsed="false">
      <c r="A88" s="41" t="n">
        <v>-0.4992955985</v>
      </c>
      <c r="B88" s="41" t="n">
        <v>-1.1849437664</v>
      </c>
      <c r="C88" s="41" t="n">
        <v>2.5354426901</v>
      </c>
      <c r="D88" s="42" t="n">
        <f aca="false">$B$5*A88</f>
        <v>-1.27568928856776</v>
      </c>
      <c r="E88" s="42" t="n">
        <f aca="false">$D$5*A88+$F$5*B88</f>
        <v>-3.23421268700211</v>
      </c>
      <c r="F88" s="43" t="n">
        <f aca="false">Inputs!$B$5*D88+Inputs!$B$6*E88</f>
        <v>34141.7054933298</v>
      </c>
      <c r="G88" s="43" t="n">
        <f aca="false">F88*SQRT(($B$6-2)/C88)</f>
        <v>30323.0799101821</v>
      </c>
    </row>
    <row r="89" customFormat="false" ht="15" hidden="false" customHeight="false" outlineLevel="0" collapsed="false">
      <c r="A89" s="41" t="n">
        <v>-0.9651167622</v>
      </c>
      <c r="B89" s="41" t="n">
        <v>-0.7252260645</v>
      </c>
      <c r="C89" s="41" t="n">
        <v>10.5402491969</v>
      </c>
      <c r="D89" s="42" t="n">
        <f aca="false">$B$5*A89</f>
        <v>-2.46585213139173</v>
      </c>
      <c r="E89" s="42" t="n">
        <f aca="false">$D$5*A89+$F$5*B89</f>
        <v>-3.54886010884331</v>
      </c>
      <c r="F89" s="43" t="n">
        <f aca="false">Inputs!$B$5*D89+Inputs!$B$6*E89</f>
        <v>-69142.2076970077</v>
      </c>
      <c r="G89" s="43" t="n">
        <f aca="false">F89*SQRT(($B$6-2)/C89)</f>
        <v>-30118.4626919012</v>
      </c>
    </row>
    <row r="90" customFormat="false" ht="15" hidden="false" customHeight="false" outlineLevel="0" collapsed="false">
      <c r="A90" s="41" t="n">
        <v>2.1284697324</v>
      </c>
      <c r="B90" s="41" t="n">
        <v>-0.8213866792</v>
      </c>
      <c r="C90" s="41" t="n">
        <v>1.8786795269</v>
      </c>
      <c r="D90" s="42" t="n">
        <f aca="false">$B$5*A90</f>
        <v>5.43819342053215</v>
      </c>
      <c r="E90" s="42" t="n">
        <f aca="false">$D$5*A90+$F$5*B90</f>
        <v>3.6465558448122</v>
      </c>
      <c r="F90" s="43" t="n">
        <f aca="false">Inputs!$B$5*D90+Inputs!$B$6*E90</f>
        <v>361491.549812605</v>
      </c>
      <c r="G90" s="43" t="n">
        <f aca="false">F90*SQRT(($B$6-2)/C90)</f>
        <v>372981.074923223</v>
      </c>
    </row>
    <row r="91" customFormat="false" ht="15" hidden="false" customHeight="false" outlineLevel="0" collapsed="false">
      <c r="A91" s="41" t="n">
        <v>0.8384892037</v>
      </c>
      <c r="B91" s="41" t="n">
        <v>-0.9029271781</v>
      </c>
      <c r="C91" s="41" t="n">
        <v>5.6521999114</v>
      </c>
      <c r="D91" s="42" t="n">
        <f aca="false">$B$5*A91</f>
        <v>2.14232150043638</v>
      </c>
      <c r="E91" s="42" t="n">
        <f aca="false">$D$5*A91+$F$5*B91</f>
        <v>0.436134290392551</v>
      </c>
      <c r="F91" s="43" t="n">
        <f aca="false">Inputs!$B$5*D91+Inputs!$B$6*E91</f>
        <v>192425.43552401</v>
      </c>
      <c r="G91" s="43" t="n">
        <f aca="false">F91*SQRT(($B$6-2)/C91)</f>
        <v>114463.947444193</v>
      </c>
    </row>
    <row r="92" customFormat="false" ht="15" hidden="false" customHeight="false" outlineLevel="0" collapsed="false">
      <c r="A92" s="41" t="n">
        <v>0.9315730129</v>
      </c>
      <c r="B92" s="41" t="n">
        <v>0.3849509661</v>
      </c>
      <c r="C92" s="41" t="n">
        <v>4.9510586426</v>
      </c>
      <c r="D92" s="42" t="n">
        <f aca="false">$B$5*A92</f>
        <v>2.38014858862275</v>
      </c>
      <c r="E92" s="42" t="n">
        <f aca="false">$D$5*A92+$F$5*B92</f>
        <v>2.88147170585732</v>
      </c>
      <c r="F92" s="43" t="n">
        <f aca="false">Inputs!$B$5*D92+Inputs!$B$6*E92</f>
        <v>93941.2735694084</v>
      </c>
      <c r="G92" s="43" t="n">
        <f aca="false">F92*SQRT(($B$6-2)/C92)</f>
        <v>59706.608988606</v>
      </c>
    </row>
    <row r="93" customFormat="false" ht="15" hidden="false" customHeight="false" outlineLevel="0" collapsed="false">
      <c r="A93" s="41" t="n">
        <v>-0.1566378977</v>
      </c>
      <c r="B93" s="41" t="n">
        <v>-0.0407625261</v>
      </c>
      <c r="C93" s="41" t="n">
        <v>1.2226052473</v>
      </c>
      <c r="D93" s="42" t="n">
        <f aca="false">$B$5*A93</f>
        <v>-0.400206388520091</v>
      </c>
      <c r="E93" s="42" t="n">
        <f aca="false">$D$5*A93+$F$5*B93</f>
        <v>-0.443120095882164</v>
      </c>
      <c r="F93" s="43" t="n">
        <f aca="false">Inputs!$B$5*D93+Inputs!$B$6*E93</f>
        <v>-17864.6340579009</v>
      </c>
      <c r="G93" s="43" t="n">
        <f aca="false">F93*SQRT(($B$6-2)/C93)</f>
        <v>-22848.9367045504</v>
      </c>
    </row>
    <row r="94" customFormat="false" ht="15" hidden="false" customHeight="false" outlineLevel="0" collapsed="false">
      <c r="A94" s="41" t="n">
        <v>-0.6547876954</v>
      </c>
      <c r="B94" s="41" t="n">
        <v>0.4460722015</v>
      </c>
      <c r="C94" s="41" t="n">
        <v>8.2704809558</v>
      </c>
      <c r="D94" s="42" t="n">
        <f aca="false">$B$5*A94</f>
        <v>-1.67296818120809</v>
      </c>
      <c r="E94" s="42" t="n">
        <f aca="false">$D$5*A94+$F$5*B94</f>
        <v>-0.787872170452364</v>
      </c>
      <c r="F94" s="43" t="n">
        <f aca="false">Inputs!$B$5*D94+Inputs!$B$6*E94</f>
        <v>-127903.20959819</v>
      </c>
      <c r="G94" s="43" t="n">
        <f aca="false">F94*SQRT(($B$6-2)/C94)</f>
        <v>-62897.1631116204</v>
      </c>
    </row>
    <row r="95" customFormat="false" ht="15" hidden="false" customHeight="false" outlineLevel="0" collapsed="false">
      <c r="A95" s="41" t="n">
        <v>-0.4549834803</v>
      </c>
      <c r="B95" s="41" t="n">
        <v>-1.2256057638</v>
      </c>
      <c r="C95" s="41" t="n">
        <v>8.9283487049</v>
      </c>
      <c r="D95" s="42" t="n">
        <f aca="false">$B$5*A95</f>
        <v>-1.16247279975569</v>
      </c>
      <c r="E95" s="42" t="n">
        <f aca="false">$D$5*A95+$F$5*B95</f>
        <v>-3.1989809846257</v>
      </c>
      <c r="F95" s="43" t="n">
        <f aca="false">Inputs!$B$5*D95+Inputs!$B$6*E95</f>
        <v>43701.7692557155</v>
      </c>
      <c r="G95" s="43" t="n">
        <f aca="false">F95*SQRT(($B$6-2)/C95)</f>
        <v>20683.7102660685</v>
      </c>
    </row>
    <row r="96" customFormat="false" ht="15" hidden="false" customHeight="false" outlineLevel="0" collapsed="false">
      <c r="A96" s="41" t="n">
        <v>-1.2779375743</v>
      </c>
      <c r="B96" s="41" t="n">
        <v>0.1725879177</v>
      </c>
      <c r="C96" s="41" t="n">
        <v>4.2732846755</v>
      </c>
      <c r="D96" s="42" t="n">
        <f aca="false">$B$5*A96</f>
        <v>-3.26510243609282</v>
      </c>
      <c r="E96" s="42" t="n">
        <f aca="false">$D$5*A96+$F$5*B96</f>
        <v>-2.74294947774147</v>
      </c>
      <c r="F96" s="43" t="n">
        <f aca="false">Inputs!$B$5*D96+Inputs!$B$6*E96</f>
        <v>-189362.769722209</v>
      </c>
      <c r="G96" s="43" t="n">
        <f aca="false">F96*SQRT(($B$6-2)/C96)</f>
        <v>-129547.394379206</v>
      </c>
    </row>
    <row r="97" customFormat="false" ht="15" hidden="false" customHeight="false" outlineLevel="0" collapsed="false">
      <c r="A97" s="41" t="n">
        <v>1.5790912564</v>
      </c>
      <c r="B97" s="41" t="n">
        <v>0.1599916136</v>
      </c>
      <c r="C97" s="41" t="n">
        <v>3.7624552698</v>
      </c>
      <c r="D97" s="42" t="n">
        <f aca="false">$B$5*A97</f>
        <v>4.03454347987905</v>
      </c>
      <c r="E97" s="42" t="n">
        <f aca="false">$D$5*A97+$F$5*B97</f>
        <v>4.03385094111151</v>
      </c>
      <c r="F97" s="43" t="n">
        <f aca="false">Inputs!$B$5*D97+Inputs!$B$6*E97</f>
        <v>201761.80093233</v>
      </c>
      <c r="G97" s="43" t="n">
        <f aca="false">F97*SQRT(($B$6-2)/C97)</f>
        <v>147101.896156475</v>
      </c>
    </row>
    <row r="98" customFormat="false" ht="15" hidden="false" customHeight="false" outlineLevel="0" collapsed="false">
      <c r="A98" s="41" t="n">
        <v>-0.1186383261</v>
      </c>
      <c r="B98" s="41" t="n">
        <v>0.2858261396</v>
      </c>
      <c r="C98" s="41" t="n">
        <v>0.6662314455</v>
      </c>
      <c r="D98" s="42" t="n">
        <f aca="false">$B$5*A98</f>
        <v>-0.303118317633995</v>
      </c>
      <c r="E98" s="42" t="n">
        <f aca="false">$D$5*A98+$F$5*B98</f>
        <v>0.211238357174042</v>
      </c>
      <c r="F98" s="43" t="n">
        <f aca="false">Inputs!$B$5*D98+Inputs!$B$6*E98</f>
        <v>-40873.7496221016</v>
      </c>
      <c r="G98" s="43" t="n">
        <f aca="false">F98*SQRT(($B$6-2)/C98)</f>
        <v>-70818.5311081215</v>
      </c>
    </row>
    <row r="99" customFormat="false" ht="15" hidden="false" customHeight="false" outlineLevel="0" collapsed="false">
      <c r="A99" s="41" t="n">
        <v>1.3060017417</v>
      </c>
      <c r="B99" s="41" t="n">
        <v>0.2193825014</v>
      </c>
      <c r="C99" s="41" t="n">
        <v>1.0554622854</v>
      </c>
      <c r="D99" s="42" t="n">
        <f aca="false">$B$5*A99</f>
        <v>3.33680576745065</v>
      </c>
      <c r="E99" s="42" t="n">
        <f aca="false">$D$5*A99+$F$5*B99</f>
        <v>3.48656333760665</v>
      </c>
      <c r="F99" s="43" t="n">
        <f aca="false">Inputs!$B$5*D99+Inputs!$B$6*E99</f>
        <v>159352.409864733</v>
      </c>
      <c r="G99" s="43" t="n">
        <f aca="false">F99*SQRT(($B$6-2)/C99)</f>
        <v>219357.391874243</v>
      </c>
    </row>
    <row r="100" customFormat="false" ht="15" hidden="false" customHeight="false" outlineLevel="0" collapsed="false">
      <c r="A100" s="41" t="n">
        <v>-0.4109272308</v>
      </c>
      <c r="B100" s="41" t="n">
        <v>1.1062887101</v>
      </c>
      <c r="C100" s="41" t="n">
        <v>2.9439248323</v>
      </c>
      <c r="D100" s="42" t="n">
        <f aca="false">$B$5*A100</f>
        <v>-1.0499100498527</v>
      </c>
      <c r="E100" s="42" t="n">
        <f aca="false">$D$5*A100+$F$5*B100</f>
        <v>0.932440351538013</v>
      </c>
      <c r="F100" s="43" t="n">
        <f aca="false">Inputs!$B$5*D100+Inputs!$B$6*E100</f>
        <v>-151613.022562171</v>
      </c>
      <c r="G100" s="43" t="n">
        <f aca="false">F100*SQRT(($B$6-2)/C100)</f>
        <v>-124964.92858164</v>
      </c>
    </row>
    <row r="101" customFormat="false" ht="15" hidden="false" customHeight="false" outlineLevel="0" collapsed="false">
      <c r="A101" s="41" t="n">
        <v>0.4287564385</v>
      </c>
      <c r="B101" s="41" t="n">
        <v>1.535755992</v>
      </c>
      <c r="C101" s="41" t="n">
        <v>1.6729051945</v>
      </c>
      <c r="D101" s="42" t="n">
        <f aca="false">$B$5*A101</f>
        <v>1.09546328395865</v>
      </c>
      <c r="E101" s="42" t="n">
        <f aca="false">$D$5*A101+$F$5*B101</f>
        <v>3.67212159134178</v>
      </c>
      <c r="F101" s="43" t="n">
        <f aca="false">Inputs!$B$5*D101+Inputs!$B$6*E101</f>
        <v>-74059.751171224</v>
      </c>
      <c r="G101" s="43" t="n">
        <f aca="false">F101*SQRT(($B$6-2)/C101)</f>
        <v>-80976.9810498279</v>
      </c>
    </row>
    <row r="102" customFormat="false" ht="15" hidden="false" customHeight="false" outlineLevel="0" collapsed="false">
      <c r="A102" s="41" t="n">
        <v>0.1832344372</v>
      </c>
      <c r="B102" s="41" t="n">
        <v>-1.2244690317</v>
      </c>
      <c r="C102" s="41" t="n">
        <v>6.7354726399</v>
      </c>
      <c r="D102" s="42" t="n">
        <f aca="false">$B$5*A102</f>
        <v>0.468159962825672</v>
      </c>
      <c r="E102" s="42" t="n">
        <f aca="false">$D$5*A102+$F$5*B102</f>
        <v>-1.67832255390203</v>
      </c>
      <c r="F102" s="43" t="n">
        <f aca="false">Inputs!$B$5*D102+Inputs!$B$6*E102</f>
        <v>130732.123977669</v>
      </c>
      <c r="G102" s="43" t="n">
        <f aca="false">F102*SQRT(($B$6-2)/C102)</f>
        <v>71238.2556614778</v>
      </c>
    </row>
    <row r="103" customFormat="false" ht="15" hidden="false" customHeight="false" outlineLevel="0" collapsed="false">
      <c r="A103" s="41" t="n">
        <v>-1.3681591992</v>
      </c>
      <c r="B103" s="41" t="n">
        <v>1.6509279322</v>
      </c>
      <c r="C103" s="41" t="n">
        <v>1.0146870917</v>
      </c>
      <c r="D103" s="42" t="n">
        <f aca="false">$B$5*A103</f>
        <v>-3.49561670625238</v>
      </c>
      <c r="E103" s="42" t="n">
        <f aca="false">$D$5*A103+$F$5*B103</f>
        <v>-0.40492448162308</v>
      </c>
      <c r="F103" s="43" t="n">
        <f aca="false">Inputs!$B$5*D103+Inputs!$B$6*E103</f>
        <v>-329315.446544084</v>
      </c>
      <c r="G103" s="43" t="n">
        <f aca="false">F103*SQRT(($B$6-2)/C103)</f>
        <v>-462339.534958187</v>
      </c>
    </row>
    <row r="104" customFormat="false" ht="15" hidden="false" customHeight="false" outlineLevel="0" collapsed="false">
      <c r="A104" s="41" t="n">
        <v>1.7236657208</v>
      </c>
      <c r="B104" s="41" t="n">
        <v>-0.1795192133</v>
      </c>
      <c r="C104" s="41" t="n">
        <v>0.9245578891</v>
      </c>
      <c r="D104" s="42" t="n">
        <f aca="false">$B$5*A104</f>
        <v>4.40392806125645</v>
      </c>
      <c r="E104" s="42" t="n">
        <f aca="false">$D$5*A104+$F$5*B104</f>
        <v>3.79163017202254</v>
      </c>
      <c r="F104" s="43" t="n">
        <f aca="false">Inputs!$B$5*D104+Inputs!$B$6*E104</f>
        <v>250811.297524518</v>
      </c>
      <c r="G104" s="43" t="n">
        <f aca="false">F104*SQRT(($B$6-2)/C104)</f>
        <v>368888.433728139</v>
      </c>
    </row>
    <row r="105" customFormat="false" ht="15" hidden="false" customHeight="false" outlineLevel="0" collapsed="false">
      <c r="A105" s="41" t="n">
        <v>-0.3831873211</v>
      </c>
      <c r="B105" s="41" t="n">
        <v>1.4614442922</v>
      </c>
      <c r="C105" s="41" t="n">
        <v>5.2999742103</v>
      </c>
      <c r="D105" s="42" t="n">
        <f aca="false">$B$5*A105</f>
        <v>-0.97903518979698</v>
      </c>
      <c r="E105" s="42" t="n">
        <f aca="false">$D$5*A105+$F$5*B105</f>
        <v>1.61171279972623</v>
      </c>
      <c r="F105" s="43" t="n">
        <f aca="false">Inputs!$B$5*D105+Inputs!$B$6*E105</f>
        <v>-178489.158966009</v>
      </c>
      <c r="G105" s="43" t="n">
        <f aca="false">F105*SQRT(($B$6-2)/C105)</f>
        <v>-109645.285526888</v>
      </c>
    </row>
    <row r="106" customFormat="false" ht="15" hidden="false" customHeight="false" outlineLevel="0" collapsed="false">
      <c r="A106" s="41" t="n">
        <v>-1.107045682</v>
      </c>
      <c r="B106" s="41" t="n">
        <v>-0.894727019</v>
      </c>
      <c r="C106" s="41" t="n">
        <v>4.7093340293</v>
      </c>
      <c r="D106" s="42" t="n">
        <f aca="false">$B$5*A106</f>
        <v>-2.82847740441795</v>
      </c>
      <c r="E106" s="42" t="n">
        <f aca="false">$D$5*A106+$F$5*B106</f>
        <v>-4.17927725464886</v>
      </c>
      <c r="F106" s="43" t="n">
        <f aca="false">Inputs!$B$5*D106+Inputs!$B$6*E106</f>
        <v>-73883.8777093522</v>
      </c>
      <c r="G106" s="43" t="n">
        <f aca="false">F106*SQRT(($B$6-2)/C106)</f>
        <v>-48148.7404650354</v>
      </c>
    </row>
    <row r="107" customFormat="false" ht="15" hidden="false" customHeight="false" outlineLevel="0" collapsed="false">
      <c r="A107" s="41" t="n">
        <v>0.6433267947</v>
      </c>
      <c r="B107" s="41" t="n">
        <v>-0.3946051229</v>
      </c>
      <c r="C107" s="41" t="n">
        <v>4.0500093296</v>
      </c>
      <c r="D107" s="42" t="n">
        <f aca="false">$B$5*A107</f>
        <v>1.64368583162549</v>
      </c>
      <c r="E107" s="42" t="n">
        <f aca="false">$D$5*A107+$F$5*B107</f>
        <v>0.849470438190871</v>
      </c>
      <c r="F107" s="43" t="n">
        <f aca="false">Inputs!$B$5*D107+Inputs!$B$6*E107</f>
        <v>121895.061253005</v>
      </c>
      <c r="G107" s="43" t="n">
        <f aca="false">F107*SQRT(($B$6-2)/C107)</f>
        <v>85659.0189122841</v>
      </c>
    </row>
    <row r="108" customFormat="false" ht="15" hidden="false" customHeight="false" outlineLevel="0" collapsed="false">
      <c r="A108" s="41" t="n">
        <v>-0.0051218667</v>
      </c>
      <c r="B108" s="41" t="n">
        <v>-0.1634428985</v>
      </c>
      <c r="C108" s="41" t="n">
        <v>6.1362323969</v>
      </c>
      <c r="D108" s="42" t="n">
        <f aca="false">$B$5*A108</f>
        <v>-0.0130862569313474</v>
      </c>
      <c r="E108" s="42" t="n">
        <f aca="false">$D$5*A108+$F$5*B108</f>
        <v>-0.294412034124987</v>
      </c>
      <c r="F108" s="43" t="n">
        <f aca="false">Inputs!$B$5*D108+Inputs!$B$6*E108</f>
        <v>13411.9760131146</v>
      </c>
      <c r="G108" s="43" t="n">
        <f aca="false">F108*SQRT(($B$6-2)/C108)</f>
        <v>7656.96860213103</v>
      </c>
    </row>
    <row r="109" customFormat="false" ht="15" hidden="false" customHeight="false" outlineLevel="0" collapsed="false">
      <c r="A109" s="41" t="n">
        <v>0.3375745488</v>
      </c>
      <c r="B109" s="41" t="n">
        <v>1.4074818613</v>
      </c>
      <c r="C109" s="41" t="n">
        <v>2.1548350021</v>
      </c>
      <c r="D109" s="42" t="n">
        <f aca="false">$B$5*A109</f>
        <v>0.862495558324562</v>
      </c>
      <c r="E109" s="42" t="n">
        <f aca="false">$D$5*A109+$F$5*B109</f>
        <v>3.23364964572978</v>
      </c>
      <c r="F109" s="43" t="n">
        <f aca="false">Inputs!$B$5*D109+Inputs!$B$6*E109</f>
        <v>-75432.9264540328</v>
      </c>
      <c r="G109" s="43" t="n">
        <f aca="false">F109*SQRT(($B$6-2)/C109)</f>
        <v>-72672.3064355212</v>
      </c>
    </row>
    <row r="110" customFormat="false" ht="15" hidden="false" customHeight="false" outlineLevel="0" collapsed="false">
      <c r="A110" s="41" t="n">
        <v>0.0905849069</v>
      </c>
      <c r="B110" s="41" t="n">
        <v>0.6439387933</v>
      </c>
      <c r="C110" s="41" t="n">
        <v>2.6297036208</v>
      </c>
      <c r="D110" s="42" t="n">
        <f aca="false">$B$5*A110</f>
        <v>0.23144244769111</v>
      </c>
      <c r="E110" s="42" t="n">
        <f aca="false">$D$5*A110+$F$5*B110</f>
        <v>1.32747241828319</v>
      </c>
      <c r="F110" s="43" t="n">
        <f aca="false">Inputs!$B$5*D110+Inputs!$B$6*E110</f>
        <v>-43229.3761450484</v>
      </c>
      <c r="G110" s="43" t="n">
        <f aca="false">F110*SQRT(($B$6-2)/C110)</f>
        <v>-37699.9317356132</v>
      </c>
    </row>
    <row r="111" customFormat="false" ht="15" hidden="false" customHeight="false" outlineLevel="0" collapsed="false">
      <c r="A111" s="41" t="n">
        <v>-2.050172101</v>
      </c>
      <c r="B111" s="41" t="n">
        <v>-0.0487184019</v>
      </c>
      <c r="C111" s="41" t="n">
        <v>4.6037037566</v>
      </c>
      <c r="D111" s="42" t="n">
        <f aca="false">$B$5*A111</f>
        <v>-5.23814469188868</v>
      </c>
      <c r="E111" s="42" t="n">
        <f aca="false">$D$5*A111+$F$5*B111</f>
        <v>-4.96268879236715</v>
      </c>
      <c r="F111" s="43" t="n">
        <f aca="false">Inputs!$B$5*D111+Inputs!$B$6*E111</f>
        <v>-275680.02957051</v>
      </c>
      <c r="G111" s="43" t="n">
        <f aca="false">F111*SQRT(($B$6-2)/C111)</f>
        <v>-181704.891960456</v>
      </c>
    </row>
    <row r="112" customFormat="false" ht="15" hidden="false" customHeight="false" outlineLevel="0" collapsed="false">
      <c r="A112" s="41" t="n">
        <v>-0.8432302703</v>
      </c>
      <c r="B112" s="41" t="n">
        <v>-1.2188130604</v>
      </c>
      <c r="C112" s="41" t="n">
        <v>4.2546542196</v>
      </c>
      <c r="D112" s="42" t="n">
        <f aca="false">$B$5*A112</f>
        <v>-2.15443482147541</v>
      </c>
      <c r="E112" s="42" t="n">
        <f aca="false">$D$5*A112+$F$5*B112</f>
        <v>-4.11111905622154</v>
      </c>
      <c r="F112" s="43" t="n">
        <f aca="false">Inputs!$B$5*D112+Inputs!$B$6*E112</f>
        <v>-9887.52933646386</v>
      </c>
      <c r="G112" s="43" t="n">
        <f aca="false">F112*SQRT(($B$6-2)/C112)</f>
        <v>-6779.0782628459</v>
      </c>
    </row>
    <row r="113" customFormat="false" ht="15" hidden="false" customHeight="false" outlineLevel="0" collapsed="false">
      <c r="A113" s="41" t="n">
        <v>-0.8781523669</v>
      </c>
      <c r="B113" s="41" t="n">
        <v>-0.3341234407</v>
      </c>
      <c r="C113" s="41" t="n">
        <v>1.7990550439</v>
      </c>
      <c r="D113" s="42" t="n">
        <f aca="false">$B$5*A113</f>
        <v>-2.24366001132444</v>
      </c>
      <c r="E113" s="42" t="n">
        <f aca="false">$D$5*A113+$F$5*B113</f>
        <v>-2.6665864445241</v>
      </c>
      <c r="F113" s="43" t="n">
        <f aca="false">Inputs!$B$5*D113+Inputs!$B$6*E113</f>
        <v>-91036.6789062393</v>
      </c>
      <c r="G113" s="43" t="n">
        <f aca="false">F113*SQRT(($B$6-2)/C113)</f>
        <v>-95986.2838569757</v>
      </c>
    </row>
    <row r="114" customFormat="false" ht="15" hidden="false" customHeight="false" outlineLevel="0" collapsed="false">
      <c r="A114" s="41" t="n">
        <v>0.9159025424</v>
      </c>
      <c r="B114" s="41" t="n">
        <v>-1.3263927177</v>
      </c>
      <c r="C114" s="41" t="n">
        <v>7.4985114727</v>
      </c>
      <c r="D114" s="42" t="n">
        <f aca="false">$B$5*A114</f>
        <v>2.34011088065231</v>
      </c>
      <c r="E114" s="42" t="n">
        <f aca="false">$D$5*A114+$F$5*B114</f>
        <v>-0.110870601904257</v>
      </c>
      <c r="F114" s="43" t="n">
        <f aca="false">Inputs!$B$5*D114+Inputs!$B$6*E114</f>
        <v>239554.618160444</v>
      </c>
      <c r="G114" s="43" t="n">
        <f aca="false">F114*SQRT(($B$6-2)/C114)</f>
        <v>123717.750644842</v>
      </c>
    </row>
    <row r="115" customFormat="false" ht="15" hidden="false" customHeight="false" outlineLevel="0" collapsed="false">
      <c r="A115" s="41" t="n">
        <v>0.0306314926</v>
      </c>
      <c r="B115" s="41" t="n">
        <v>-0.4841694333</v>
      </c>
      <c r="C115" s="41" t="n">
        <v>1.2568711503</v>
      </c>
      <c r="D115" s="42" t="n">
        <f aca="false">$B$5*A115</f>
        <v>0.0782627908598769</v>
      </c>
      <c r="E115" s="42" t="n">
        <f aca="false">$D$5*A115+$F$5*B115</f>
        <v>-0.763146509446446</v>
      </c>
      <c r="F115" s="43" t="n">
        <f aca="false">Inputs!$B$5*D115+Inputs!$B$6*E115</f>
        <v>45983.60455831</v>
      </c>
      <c r="G115" s="43" t="n">
        <f aca="false">F115*SQRT(($B$6-2)/C115)</f>
        <v>58005.9615887324</v>
      </c>
    </row>
    <row r="116" customFormat="false" ht="15" hidden="false" customHeight="false" outlineLevel="0" collapsed="false">
      <c r="A116" s="41" t="n">
        <v>-0.3276730944</v>
      </c>
      <c r="B116" s="41" t="n">
        <v>1.0027578253</v>
      </c>
      <c r="C116" s="41" t="n">
        <v>2.8039088741</v>
      </c>
      <c r="D116" s="42" t="n">
        <f aca="false">$B$5*A116</f>
        <v>-0.837197559789688</v>
      </c>
      <c r="E116" s="42" t="n">
        <f aca="false">$D$5*A116+$F$5*B116</f>
        <v>0.951779509752649</v>
      </c>
      <c r="F116" s="43" t="n">
        <f aca="false">Inputs!$B$5*D116+Inputs!$B$6*E116</f>
        <v>-131308.731466601</v>
      </c>
      <c r="G116" s="43" t="n">
        <f aca="false">F116*SQRT(($B$6-2)/C116)</f>
        <v>-110898.751283519</v>
      </c>
    </row>
    <row r="117" customFormat="false" ht="15" hidden="false" customHeight="false" outlineLevel="0" collapsed="false">
      <c r="A117" s="41" t="n">
        <v>0.538115437</v>
      </c>
      <c r="B117" s="41" t="n">
        <v>1.3373981074</v>
      </c>
      <c r="C117" s="41" t="n">
        <v>1.3438243794</v>
      </c>
      <c r="D117" s="42" t="n">
        <f aca="false">$B$5*A117</f>
        <v>1.37487312336854</v>
      </c>
      <c r="E117" s="42" t="n">
        <f aca="false">$D$5*A117+$F$5*B117</f>
        <v>3.58983757484411</v>
      </c>
      <c r="F117" s="43" t="n">
        <f aca="false">Inputs!$B$5*D117+Inputs!$B$6*E117</f>
        <v>-42004.5664053518</v>
      </c>
      <c r="G117" s="43" t="n">
        <f aca="false">F117*SQRT(($B$6-2)/C117)</f>
        <v>-51243.6723909445</v>
      </c>
    </row>
    <row r="118" customFormat="false" ht="15" hidden="false" customHeight="false" outlineLevel="0" collapsed="false">
      <c r="A118" s="41" t="n">
        <v>-0.1545056792</v>
      </c>
      <c r="B118" s="41" t="n">
        <v>-0.6959426117</v>
      </c>
      <c r="C118" s="41" t="n">
        <v>14.6397474491</v>
      </c>
      <c r="D118" s="42" t="n">
        <f aca="false">$B$5*A118</f>
        <v>-0.394758617080672</v>
      </c>
      <c r="E118" s="42" t="n">
        <f aca="false">$D$5*A118+$F$5*B118</f>
        <v>-1.56937480959983</v>
      </c>
      <c r="F118" s="43" t="n">
        <f aca="false">Inputs!$B$5*D118+Inputs!$B$6*E118</f>
        <v>38992.8787719241</v>
      </c>
      <c r="G118" s="43" t="n">
        <f aca="false">F118*SQRT(($B$6-2)/C118)</f>
        <v>14412.307014029</v>
      </c>
    </row>
    <row r="119" customFormat="false" ht="15" hidden="false" customHeight="false" outlineLevel="0" collapsed="false">
      <c r="A119" s="41" t="n">
        <v>-0.2238588169</v>
      </c>
      <c r="B119" s="41" t="n">
        <v>0.2424967913</v>
      </c>
      <c r="C119" s="41" t="n">
        <v>3.8390882582</v>
      </c>
      <c r="D119" s="42" t="n">
        <f aca="false">$B$5*A119</f>
        <v>-0.571954360760865</v>
      </c>
      <c r="E119" s="42" t="n">
        <f aca="false">$D$5*A119+$F$5*B119</f>
        <v>-0.113961749098409</v>
      </c>
      <c r="F119" s="43" t="n">
        <f aca="false">Inputs!$B$5*D119+Inputs!$B$6*E119</f>
        <v>-51497.348621166</v>
      </c>
      <c r="G119" s="43" t="n">
        <f aca="false">F119*SQRT(($B$6-2)/C119)</f>
        <v>-37169.4229925361</v>
      </c>
    </row>
    <row r="120" customFormat="false" ht="15" hidden="false" customHeight="false" outlineLevel="0" collapsed="false">
      <c r="A120" s="41" t="n">
        <v>0.1765733585</v>
      </c>
      <c r="B120" s="41" t="n">
        <v>-1.0843880722</v>
      </c>
      <c r="C120" s="41" t="n">
        <v>1.5803905945</v>
      </c>
      <c r="D120" s="42" t="n">
        <f aca="false">$B$5*A120</f>
        <v>0.451141053038714</v>
      </c>
      <c r="E120" s="42" t="n">
        <f aca="false">$D$5*A120+$F$5*B120</f>
        <v>-1.4522891694822</v>
      </c>
      <c r="F120" s="43" t="n">
        <f aca="false">Inputs!$B$5*D120+Inputs!$B$6*E120</f>
        <v>117728.563777981</v>
      </c>
      <c r="G120" s="43" t="n">
        <f aca="false">F120*SQRT(($B$6-2)/C120)</f>
        <v>132438.613523621</v>
      </c>
    </row>
    <row r="121" customFormat="false" ht="15" hidden="false" customHeight="false" outlineLevel="0" collapsed="false">
      <c r="A121" s="41" t="n">
        <v>0.0904897816</v>
      </c>
      <c r="B121" s="41" t="n">
        <v>0.2282283301</v>
      </c>
      <c r="C121" s="41" t="n">
        <v>2.5520359785</v>
      </c>
      <c r="D121" s="42" t="n">
        <f aca="false">$B$5*A121</f>
        <v>0.231199404638765</v>
      </c>
      <c r="E121" s="42" t="n">
        <f aca="false">$D$5*A121+$F$5*B121</f>
        <v>0.609420363265674</v>
      </c>
      <c r="F121" s="43" t="n">
        <f aca="false">Inputs!$B$5*D121+Inputs!$B$6*E121</f>
        <v>-7351.0776994072</v>
      </c>
      <c r="G121" s="43" t="n">
        <f aca="false">F121*SQRT(($B$6-2)/C121)</f>
        <v>-6507.6264345905</v>
      </c>
    </row>
    <row r="122" customFormat="false" ht="15" hidden="false" customHeight="false" outlineLevel="0" collapsed="false">
      <c r="A122" s="41" t="n">
        <v>2.5174740375</v>
      </c>
      <c r="B122" s="41" t="n">
        <v>1.8768446113</v>
      </c>
      <c r="C122" s="41" t="n">
        <v>4.5553049426</v>
      </c>
      <c r="D122" s="42" t="n">
        <f aca="false">$B$5*A122</f>
        <v>6.43209087669572</v>
      </c>
      <c r="E122" s="42" t="n">
        <f aca="false">$D$5*A122+$F$5*B122</f>
        <v>9.23138140410982</v>
      </c>
      <c r="F122" s="43" t="n">
        <f aca="false">Inputs!$B$5*D122+Inputs!$B$6*E122</f>
        <v>181640.017464081</v>
      </c>
      <c r="G122" s="43" t="n">
        <f aca="false">F122*SQRT(($B$6-2)/C122)</f>
        <v>120356.016543151</v>
      </c>
    </row>
    <row r="123" customFormat="false" ht="15" hidden="false" customHeight="false" outlineLevel="0" collapsed="false">
      <c r="A123" s="41" t="n">
        <v>-0.8532433506</v>
      </c>
      <c r="B123" s="41" t="n">
        <v>-0.2873833615</v>
      </c>
      <c r="C123" s="41" t="n">
        <v>6.7021268888</v>
      </c>
      <c r="D123" s="42" t="n">
        <f aca="false">$B$5*A123</f>
        <v>-2.18001802173324</v>
      </c>
      <c r="E123" s="42" t="n">
        <f aca="false">$D$5*A123+$F$5*B123</f>
        <v>-2.52660508469838</v>
      </c>
      <c r="F123" s="43" t="n">
        <f aca="false">Inputs!$B$5*D123+Inputs!$B$6*E123</f>
        <v>-91671.5479384049</v>
      </c>
      <c r="G123" s="43" t="n">
        <f aca="false">F123*SQRT(($B$6-2)/C123)</f>
        <v>-50077.5691883375</v>
      </c>
    </row>
    <row r="124" customFormat="false" ht="15" hidden="false" customHeight="false" outlineLevel="0" collapsed="false">
      <c r="A124" s="41" t="n">
        <v>-1.4634420018</v>
      </c>
      <c r="B124" s="41" t="n">
        <v>-0.590707014</v>
      </c>
      <c r="C124" s="41" t="n">
        <v>1.7227039235</v>
      </c>
      <c r="D124" s="42" t="n">
        <f aca="false">$B$5*A124</f>
        <v>-3.73906217428115</v>
      </c>
      <c r="E124" s="42" t="n">
        <f aca="false">$D$5*A124+$F$5*B124</f>
        <v>-4.50238876974382</v>
      </c>
      <c r="F124" s="43" t="n">
        <f aca="false">Inputs!$B$5*D124+Inputs!$B$6*E124</f>
        <v>-148786.778940924</v>
      </c>
      <c r="G124" s="43" t="n">
        <f aca="false">F124*SQRT(($B$6-2)/C124)</f>
        <v>-160314.94793676</v>
      </c>
    </row>
    <row r="125" customFormat="false" ht="15" hidden="false" customHeight="false" outlineLevel="0" collapsed="false">
      <c r="A125" s="41" t="n">
        <v>0.3156050036</v>
      </c>
      <c r="B125" s="41" t="n">
        <v>1.2058536209</v>
      </c>
      <c r="C125" s="41" t="n">
        <v>9.237194273</v>
      </c>
      <c r="D125" s="42" t="n">
        <f aca="false">$B$5*A125</f>
        <v>0.806363852836786</v>
      </c>
      <c r="E125" s="42" t="n">
        <f aca="false">$D$5*A125+$F$5*B125</f>
        <v>2.83321075739492</v>
      </c>
      <c r="F125" s="43" t="n">
        <f aca="false">Inputs!$B$5*D125+Inputs!$B$6*E125</f>
        <v>-61024.1525860677</v>
      </c>
      <c r="G125" s="43" t="n">
        <f aca="false">F125*SQRT(($B$6-2)/C125)</f>
        <v>-28395.3166649484</v>
      </c>
    </row>
    <row r="126" customFormat="false" ht="15" hidden="false" customHeight="false" outlineLevel="0" collapsed="false">
      <c r="A126" s="41" t="n">
        <v>-0.7290838377</v>
      </c>
      <c r="B126" s="41" t="n">
        <v>-0.6541464401</v>
      </c>
      <c r="C126" s="41" t="n">
        <v>3.7293782364</v>
      </c>
      <c r="D126" s="42" t="n">
        <f aca="false">$B$5*A126</f>
        <v>-1.86279319308232</v>
      </c>
      <c r="E126" s="42" t="n">
        <f aca="false">$D$5*A126+$F$5*B126</f>
        <v>-2.86446269559459</v>
      </c>
      <c r="F126" s="43" t="n">
        <f aca="false">Inputs!$B$5*D126+Inputs!$B$6*E126</f>
        <v>-43056.1845285025</v>
      </c>
      <c r="G126" s="43" t="n">
        <f aca="false">F126*SQRT(($B$6-2)/C126)</f>
        <v>-31530.6064199257</v>
      </c>
    </row>
    <row r="127" customFormat="false" ht="15" hidden="false" customHeight="false" outlineLevel="0" collapsed="false">
      <c r="A127" s="41" t="n">
        <v>-2.1472890297</v>
      </c>
      <c r="B127" s="41" t="n">
        <v>-0.1626659205</v>
      </c>
      <c r="C127" s="41" t="n">
        <v>5.3350095745</v>
      </c>
      <c r="D127" s="42" t="n">
        <f aca="false">$B$5*A127</f>
        <v>-5.48627631182161</v>
      </c>
      <c r="E127" s="42" t="n">
        <f aca="false">$D$5*A127+$F$5*B127</f>
        <v>-5.39054528793076</v>
      </c>
      <c r="F127" s="43" t="n">
        <f aca="false">Inputs!$B$5*D127+Inputs!$B$6*E127</f>
        <v>-279100.366785624</v>
      </c>
      <c r="G127" s="43" t="n">
        <f aca="false">F127*SQRT(($B$6-2)/C127)</f>
        <v>-170886.51911387</v>
      </c>
    </row>
    <row r="128" customFormat="false" ht="15" hidden="false" customHeight="false" outlineLevel="0" collapsed="false">
      <c r="A128" s="41" t="n">
        <v>-1.0624144119</v>
      </c>
      <c r="B128" s="41" t="n">
        <v>-0.5294394274</v>
      </c>
      <c r="C128" s="41" t="n">
        <v>2.3950811535</v>
      </c>
      <c r="D128" s="42" t="n">
        <f aca="false">$B$5*A128</f>
        <v>-2.71444548951065</v>
      </c>
      <c r="E128" s="42" t="n">
        <f aca="false">$D$5*A128+$F$5*B128</f>
        <v>-3.44231494071885</v>
      </c>
      <c r="F128" s="43" t="n">
        <f aca="false">Inputs!$B$5*D128+Inputs!$B$6*E128</f>
        <v>-99328.8019151223</v>
      </c>
      <c r="G128" s="43" t="n">
        <f aca="false">F128*SQRT(($B$6-2)/C128)</f>
        <v>-90767.438217564</v>
      </c>
    </row>
    <row r="129" customFormat="false" ht="15" hidden="false" customHeight="false" outlineLevel="0" collapsed="false">
      <c r="A129" s="41" t="n">
        <v>-0.8768607782</v>
      </c>
      <c r="B129" s="41" t="n">
        <v>-0.0942625543</v>
      </c>
      <c r="C129" s="41" t="n">
        <v>4.8045003289</v>
      </c>
      <c r="D129" s="42" t="n">
        <f aca="false">$B$5*A129</f>
        <v>-2.24036003056199</v>
      </c>
      <c r="E129" s="42" t="n">
        <f aca="false">$D$5*A129+$F$5*B129</f>
        <v>-2.24933456399288</v>
      </c>
      <c r="F129" s="43" t="n">
        <f aca="false">Inputs!$B$5*D129+Inputs!$B$6*E129</f>
        <v>-111569.274856556</v>
      </c>
      <c r="G129" s="43" t="n">
        <f aca="false">F129*SQRT(($B$6-2)/C129)</f>
        <v>-71983.9202216833</v>
      </c>
    </row>
    <row r="130" customFormat="false" ht="15" hidden="false" customHeight="false" outlineLevel="0" collapsed="false">
      <c r="A130" s="41" t="n">
        <v>-1.7577283914</v>
      </c>
      <c r="B130" s="41" t="n">
        <v>-1.4670452454</v>
      </c>
      <c r="C130" s="41" t="n">
        <v>2.2519819729</v>
      </c>
      <c r="D130" s="42" t="n">
        <f aca="false">$B$5*A130</f>
        <v>-4.49095743655032</v>
      </c>
      <c r="E130" s="42" t="n">
        <f aca="false">$D$5*A130+$F$5*B130</f>
        <v>-6.71588117386276</v>
      </c>
      <c r="F130" s="43" t="n">
        <f aca="false">Inputs!$B$5*D130+Inputs!$B$6*E130</f>
        <v>-113301.684961894</v>
      </c>
      <c r="G130" s="43" t="n">
        <f aca="false">F130*SQRT(($B$6-2)/C130)</f>
        <v>-106774.835620275</v>
      </c>
    </row>
    <row r="131" customFormat="false" ht="15" hidden="false" customHeight="false" outlineLevel="0" collapsed="false">
      <c r="A131" s="41" t="n">
        <v>2.129247112</v>
      </c>
      <c r="B131" s="41" t="n">
        <v>-1.2874225813</v>
      </c>
      <c r="C131" s="41" t="n">
        <v>2.6659337068</v>
      </c>
      <c r="D131" s="42" t="n">
        <f aca="false">$B$5*A131</f>
        <v>5.44017960833723</v>
      </c>
      <c r="E131" s="42" t="n">
        <f aca="false">$D$5*A131+$F$5*B131</f>
        <v>2.84368082425246</v>
      </c>
      <c r="F131" s="43" t="n">
        <f aca="false">Inputs!$B$5*D131+Inputs!$B$6*E131</f>
        <v>401833.9196211</v>
      </c>
      <c r="G131" s="43" t="n">
        <f aca="false">F131*SQRT(($B$6-2)/C131)</f>
        <v>348046.217764379</v>
      </c>
    </row>
    <row r="132" customFormat="false" ht="15" hidden="false" customHeight="false" outlineLevel="0" collapsed="false">
      <c r="A132" s="41" t="n">
        <v>-1.0967855785</v>
      </c>
      <c r="B132" s="41" t="n">
        <v>1.8369135283</v>
      </c>
      <c r="C132" s="41" t="n">
        <v>6.8780922089</v>
      </c>
      <c r="D132" s="42" t="n">
        <f aca="false">$B$5*A132</f>
        <v>-2.80226306530928</v>
      </c>
      <c r="E132" s="42" t="n">
        <f aca="false">$D$5*A132+$F$5*B132</f>
        <v>0.561982460054253</v>
      </c>
      <c r="F132" s="43" t="n">
        <f aca="false">Inputs!$B$5*D132+Inputs!$B$6*E132</f>
        <v>-308325.429533641</v>
      </c>
      <c r="G132" s="43" t="n">
        <f aca="false">F132*SQRT(($B$6-2)/C132)</f>
        <v>-166260.983864906</v>
      </c>
    </row>
    <row r="133" customFormat="false" ht="15" hidden="false" customHeight="false" outlineLevel="0" collapsed="false">
      <c r="A133" s="41" t="n">
        <v>2.9050671692</v>
      </c>
      <c r="B133" s="41" t="n">
        <v>-1.1715666288</v>
      </c>
      <c r="C133" s="41" t="n">
        <v>5.1270650936</v>
      </c>
      <c r="D133" s="42" t="n">
        <f aca="false">$B$5*A133</f>
        <v>7.42238281581467</v>
      </c>
      <c r="E133" s="42" t="n">
        <f aca="false">$D$5*A133+$F$5*B133</f>
        <v>4.88986639737972</v>
      </c>
      <c r="F133" s="43" t="n">
        <f aca="false">Inputs!$B$5*D133+Inputs!$B$6*E133</f>
        <v>497744.961712481</v>
      </c>
      <c r="G133" s="43" t="n">
        <f aca="false">F133*SQRT(($B$6-2)/C133)</f>
        <v>310876.185818345</v>
      </c>
    </row>
    <row r="134" customFormat="false" ht="15" hidden="false" customHeight="false" outlineLevel="0" collapsed="false">
      <c r="A134" s="41" t="n">
        <v>-0.3682489568</v>
      </c>
      <c r="B134" s="41" t="n">
        <v>0.3415555509</v>
      </c>
      <c r="C134" s="41" t="n">
        <v>2.8852084535</v>
      </c>
      <c r="D134" s="42" t="n">
        <f aca="false">$B$5*A134</f>
        <v>-0.940867997088925</v>
      </c>
      <c r="E134" s="42" t="n">
        <f aca="false">$D$5*A134+$F$5*B134</f>
        <v>-0.286501613744327</v>
      </c>
      <c r="F134" s="43" t="n">
        <f aca="false">Inputs!$B$5*D134+Inputs!$B$6*E134</f>
        <v>-79761.7190216761</v>
      </c>
      <c r="G134" s="43" t="n">
        <f aca="false">F134*SQRT(($B$6-2)/C134)</f>
        <v>-66408.0771116086</v>
      </c>
    </row>
    <row r="135" customFormat="false" ht="15" hidden="false" customHeight="false" outlineLevel="0" collapsed="false">
      <c r="A135" s="41" t="n">
        <v>1.7286976444</v>
      </c>
      <c r="B135" s="41" t="n">
        <v>-0.9868570784</v>
      </c>
      <c r="C135" s="41" t="n">
        <v>6.6213928002</v>
      </c>
      <c r="D135" s="42" t="n">
        <f aca="false">$B$5*A135</f>
        <v>4.41678451554264</v>
      </c>
      <c r="E135" s="42" t="n">
        <f aca="false">$D$5*A135+$F$5*B135</f>
        <v>2.40953797429624</v>
      </c>
      <c r="F135" s="43" t="n">
        <f aca="false">Inputs!$B$5*D135+Inputs!$B$6*E135</f>
        <v>321201.552839452</v>
      </c>
      <c r="G135" s="43" t="n">
        <f aca="false">F135*SQRT(($B$6-2)/C135)</f>
        <v>176529.771029119</v>
      </c>
    </row>
    <row r="136" customFormat="false" ht="15" hidden="false" customHeight="false" outlineLevel="0" collapsed="false">
      <c r="A136" s="41" t="n">
        <v>-0.2452778459</v>
      </c>
      <c r="B136" s="41" t="n">
        <v>0.7773375761</v>
      </c>
      <c r="C136" s="41" t="n">
        <v>4.4472475081</v>
      </c>
      <c r="D136" s="42" t="n">
        <f aca="false">$B$5*A136</f>
        <v>-0.626679509448156</v>
      </c>
      <c r="E136" s="42" t="n">
        <f aca="false">$D$5*A136+$F$5*B136</f>
        <v>0.758603096759188</v>
      </c>
      <c r="F136" s="43" t="n">
        <f aca="false">Inputs!$B$5*D136+Inputs!$B$6*E136</f>
        <v>-100598.105782775</v>
      </c>
      <c r="G136" s="43" t="n">
        <f aca="false">F136*SQRT(($B$6-2)/C136)</f>
        <v>-67461.9904561011</v>
      </c>
    </row>
    <row r="137" customFormat="false" ht="15" hidden="false" customHeight="false" outlineLevel="0" collapsed="false">
      <c r="A137" s="41" t="n">
        <v>0.4347660745</v>
      </c>
      <c r="B137" s="41" t="n">
        <v>-0.3761560712</v>
      </c>
      <c r="C137" s="41" t="n">
        <v>0.5458600255</v>
      </c>
      <c r="D137" s="42" t="n">
        <f aca="false">$B$5*A137</f>
        <v>1.11081777195419</v>
      </c>
      <c r="E137" s="42" t="n">
        <f aca="false">$D$5*A137+$F$5*B137</f>
        <v>0.385038683914267</v>
      </c>
      <c r="F137" s="43" t="n">
        <f aca="false">Inputs!$B$5*D137+Inputs!$B$6*E137</f>
        <v>91829.8429997052</v>
      </c>
      <c r="G137" s="43" t="n">
        <f aca="false">F137*SQRT(($B$6-2)/C137)</f>
        <v>175775.440134669</v>
      </c>
    </row>
    <row r="138" customFormat="false" ht="15" hidden="false" customHeight="false" outlineLevel="0" collapsed="false">
      <c r="A138" s="41" t="n">
        <v>-0.1338229645</v>
      </c>
      <c r="B138" s="41" t="n">
        <v>-1.3748958084</v>
      </c>
      <c r="C138" s="41" t="n">
        <v>3.3238942703</v>
      </c>
      <c r="D138" s="42" t="n">
        <f aca="false">$B$5*A138</f>
        <v>-0.341914735258844</v>
      </c>
      <c r="E138" s="42" t="n">
        <f aca="false">$D$5*A138+$F$5*B138</f>
        <v>-2.69253707386066</v>
      </c>
      <c r="F138" s="43" t="n">
        <f aca="false">Inputs!$B$5*D138+Inputs!$B$6*E138</f>
        <v>100435.380167149</v>
      </c>
      <c r="G138" s="43" t="n">
        <f aca="false">F138*SQRT(($B$6-2)/C138)</f>
        <v>77907.2949311168</v>
      </c>
    </row>
    <row r="139" customFormat="false" ht="15" hidden="false" customHeight="false" outlineLevel="0" collapsed="false">
      <c r="A139" s="41" t="n">
        <v>-0.238173744</v>
      </c>
      <c r="B139" s="41" t="n">
        <v>-0.26638749</v>
      </c>
      <c r="C139" s="41" t="n">
        <v>6.7743879941</v>
      </c>
      <c r="D139" s="42" t="n">
        <f aca="false">$B$5*A139</f>
        <v>-0.608528685114935</v>
      </c>
      <c r="E139" s="42" t="n">
        <f aca="false">$D$5*A139+$F$5*B139</f>
        <v>-1.02673843584673</v>
      </c>
      <c r="F139" s="43" t="n">
        <f aca="false">Inputs!$B$5*D139+Inputs!$B$6*E139</f>
        <v>-9515.9467191572</v>
      </c>
      <c r="G139" s="43" t="n">
        <f aca="false">F139*SQRT(($B$6-2)/C139)</f>
        <v>-5170.49313940622</v>
      </c>
    </row>
    <row r="140" customFormat="false" ht="15" hidden="false" customHeight="false" outlineLevel="0" collapsed="false">
      <c r="A140" s="41" t="n">
        <v>0.2321698896</v>
      </c>
      <c r="B140" s="41" t="n">
        <v>-0.5553272188</v>
      </c>
      <c r="C140" s="41" t="n">
        <v>11.1626414433</v>
      </c>
      <c r="D140" s="42" t="n">
        <f aca="false">$B$5*A140</f>
        <v>0.593188968980424</v>
      </c>
      <c r="E140" s="42" t="n">
        <f aca="false">$D$5*A140+$F$5*B140</f>
        <v>-0.406439498541512</v>
      </c>
      <c r="F140" s="43" t="n">
        <f aca="false">Inputs!$B$5*D140+Inputs!$B$6*E140</f>
        <v>79640.871825118</v>
      </c>
      <c r="G140" s="43" t="n">
        <f aca="false">F140*SQRT(($B$6-2)/C140)</f>
        <v>33710.6802253989</v>
      </c>
    </row>
    <row r="141" customFormat="false" ht="15" hidden="false" customHeight="false" outlineLevel="0" collapsed="false">
      <c r="A141" s="41" t="n">
        <v>0.4715385225</v>
      </c>
      <c r="B141" s="41" t="n">
        <v>1.0127158178</v>
      </c>
      <c r="C141" s="41" t="n">
        <v>1.4447441703</v>
      </c>
      <c r="D141" s="42" t="n">
        <f aca="false">$B$5*A141</f>
        <v>1.20477056899254</v>
      </c>
      <c r="E141" s="42" t="n">
        <f aca="false">$D$5*A141+$F$5*B141</f>
        <v>2.87076864877654</v>
      </c>
      <c r="F141" s="43" t="n">
        <f aca="false">Inputs!$B$5*D141+Inputs!$B$6*E141</f>
        <v>-23061.375539573</v>
      </c>
      <c r="G141" s="43" t="n">
        <f aca="false">F141*SQRT(($B$6-2)/C141)</f>
        <v>-27133.4320690666</v>
      </c>
    </row>
    <row r="142" customFormat="false" ht="15" hidden="false" customHeight="false" outlineLevel="0" collapsed="false">
      <c r="A142" s="41" t="n">
        <v>0.1554293277</v>
      </c>
      <c r="B142" s="41" t="n">
        <v>0.3517564084</v>
      </c>
      <c r="C142" s="41" t="n">
        <v>6.4714783504</v>
      </c>
      <c r="D142" s="42" t="n">
        <f aca="false">$B$5*A142</f>
        <v>0.397118518712874</v>
      </c>
      <c r="E142" s="42" t="n">
        <f aca="false">$D$5*A142+$F$5*B142</f>
        <v>0.977251128402323</v>
      </c>
      <c r="F142" s="43" t="n">
        <f aca="false">Inputs!$B$5*D142+Inputs!$B$6*E142</f>
        <v>-9150.70454882873</v>
      </c>
      <c r="G142" s="43" t="n">
        <f aca="false">F142*SQRT(($B$6-2)/C142)</f>
        <v>-5087.07077528741</v>
      </c>
    </row>
    <row r="143" customFormat="false" ht="15" hidden="false" customHeight="false" outlineLevel="0" collapsed="false">
      <c r="A143" s="41" t="n">
        <v>0.0531553476</v>
      </c>
      <c r="B143" s="41" t="n">
        <v>8.43931E-005</v>
      </c>
      <c r="C143" s="41" t="n">
        <v>3.7095123427</v>
      </c>
      <c r="D143" s="42" t="n">
        <f aca="false">$B$5*A143</f>
        <v>0.135810745712824</v>
      </c>
      <c r="E143" s="42" t="n">
        <f aca="false">$D$5*A143+$F$5*B143</f>
        <v>0.126633543192258</v>
      </c>
      <c r="F143" s="43" t="n">
        <f aca="false">Inputs!$B$5*D143+Inputs!$B$6*E143</f>
        <v>7249.39741166954</v>
      </c>
      <c r="G143" s="43" t="n">
        <f aca="false">F143*SQRT(($B$6-2)/C143)</f>
        <v>5323.02487916411</v>
      </c>
    </row>
    <row r="144" customFormat="false" ht="15" hidden="false" customHeight="false" outlineLevel="0" collapsed="false">
      <c r="A144" s="41" t="n">
        <v>-0.7215580335</v>
      </c>
      <c r="B144" s="41" t="n">
        <v>0.3164942617</v>
      </c>
      <c r="C144" s="41" t="n">
        <v>1.2223124438</v>
      </c>
      <c r="D144" s="42" t="n">
        <f aca="false">$B$5*A144</f>
        <v>-1.84356492863409</v>
      </c>
      <c r="E144" s="42" t="n">
        <f aca="false">$D$5*A144+$F$5*B144</f>
        <v>-1.17050603013789</v>
      </c>
      <c r="F144" s="43" t="n">
        <f aca="false">Inputs!$B$5*D144+Inputs!$B$6*E144</f>
        <v>-125831.191356514</v>
      </c>
      <c r="G144" s="43" t="n">
        <f aca="false">F144*SQRT(($B$6-2)/C144)</f>
        <v>-160957.860166302</v>
      </c>
    </row>
    <row r="145" customFormat="false" ht="15" hidden="false" customHeight="false" outlineLevel="0" collapsed="false">
      <c r="A145" s="41" t="n">
        <v>-0.0972865984</v>
      </c>
      <c r="B145" s="41" t="n">
        <v>2.0931683089</v>
      </c>
      <c r="C145" s="41" t="n">
        <v>1.3247763268</v>
      </c>
      <c r="D145" s="42" t="n">
        <f aca="false">$B$5*A145</f>
        <v>-0.248565122290124</v>
      </c>
      <c r="E145" s="42" t="n">
        <f aca="false">$D$5*A145+$F$5*B145</f>
        <v>3.38286455839921</v>
      </c>
      <c r="F145" s="43" t="n">
        <f aca="false">Inputs!$B$5*D145+Inputs!$B$6*E145</f>
        <v>-193999.740148973</v>
      </c>
      <c r="G145" s="43" t="n">
        <f aca="false">F145*SQRT(($B$6-2)/C145)</f>
        <v>-238366.306233876</v>
      </c>
    </row>
    <row r="146" customFormat="false" ht="15" hidden="false" customHeight="false" outlineLevel="0" collapsed="false">
      <c r="A146" s="41" t="n">
        <v>1.5733549025</v>
      </c>
      <c r="B146" s="41" t="n">
        <v>0.3858465526</v>
      </c>
      <c r="C146" s="41" t="n">
        <v>1.4954926269</v>
      </c>
      <c r="D146" s="42" t="n">
        <f aca="false">$B$5*A146</f>
        <v>4.01988722164716</v>
      </c>
      <c r="E146" s="42" t="n">
        <f aca="false">$D$5*A146+$F$5*B146</f>
        <v>4.41019452438838</v>
      </c>
      <c r="F146" s="43" t="n">
        <f aca="false">Inputs!$B$5*D146+Inputs!$B$6*E146</f>
        <v>181478.995945297</v>
      </c>
      <c r="G146" s="43" t="n">
        <f aca="false">F146*SQRT(($B$6-2)/C146)</f>
        <v>209869.451530036</v>
      </c>
    </row>
    <row r="147" customFormat="false" ht="15" hidden="false" customHeight="false" outlineLevel="0" collapsed="false">
      <c r="A147" s="41" t="n">
        <v>-0.7630572097</v>
      </c>
      <c r="B147" s="41" t="n">
        <v>-1.112411472</v>
      </c>
      <c r="C147" s="41" t="n">
        <v>0.8781758957</v>
      </c>
      <c r="D147" s="42" t="n">
        <f aca="false">$B$5*A147</f>
        <v>-1.94959441241438</v>
      </c>
      <c r="E147" s="42" t="n">
        <f aca="false">$D$5*A147+$F$5*B147</f>
        <v>-3.73661187524814</v>
      </c>
      <c r="F147" s="43" t="n">
        <f aca="false">Inputs!$B$5*D147+Inputs!$B$6*E147</f>
        <v>-8128.84747903072</v>
      </c>
      <c r="G147" s="43" t="n">
        <f aca="false">F147*SQRT(($B$6-2)/C147)</f>
        <v>-12267.419496312</v>
      </c>
    </row>
    <row r="148" customFormat="false" ht="15" hidden="false" customHeight="false" outlineLevel="0" collapsed="false">
      <c r="A148" s="41" t="n">
        <v>1.1911429531</v>
      </c>
      <c r="B148" s="41" t="n">
        <v>0.2627492251</v>
      </c>
      <c r="C148" s="41" t="n">
        <v>1.118233246</v>
      </c>
      <c r="D148" s="42" t="n">
        <f aca="false">$B$5*A148</f>
        <v>3.04334408512243</v>
      </c>
      <c r="E148" s="42" t="n">
        <f aca="false">$D$5*A148+$F$5*B148</f>
        <v>3.28813000825682</v>
      </c>
      <c r="F148" s="43" t="n">
        <f aca="false">Inputs!$B$5*D148+Inputs!$B$6*E148</f>
        <v>139927.908099402</v>
      </c>
      <c r="G148" s="43" t="n">
        <f aca="false">F148*SQRT(($B$6-2)/C148)</f>
        <v>187134.188986396</v>
      </c>
    </row>
    <row r="149" customFormat="false" ht="15" hidden="false" customHeight="false" outlineLevel="0" collapsed="false">
      <c r="A149" s="41" t="n">
        <v>0.4801434034</v>
      </c>
      <c r="B149" s="41" t="n">
        <v>-1.744585987</v>
      </c>
      <c r="C149" s="41" t="n">
        <v>3.8211051179</v>
      </c>
      <c r="D149" s="42" t="n">
        <f aca="false">$B$5*A149</f>
        <v>1.22675585071044</v>
      </c>
      <c r="E149" s="42" t="n">
        <f aca="false">$D$5*A149+$F$5*B149</f>
        <v>-1.86991061031779</v>
      </c>
      <c r="F149" s="43" t="n">
        <f aca="false">Inputs!$B$5*D149+Inputs!$B$6*E149</f>
        <v>216171.115586934</v>
      </c>
      <c r="G149" s="43" t="n">
        <f aca="false">F149*SQRT(($B$6-2)/C149)</f>
        <v>156393.309145977</v>
      </c>
    </row>
    <row r="150" customFormat="false" ht="15" hidden="false" customHeight="false" outlineLevel="0" collapsed="false">
      <c r="A150" s="41" t="n">
        <v>0.9274384816</v>
      </c>
      <c r="B150" s="41" t="n">
        <v>0.4544203382</v>
      </c>
      <c r="C150" s="41" t="n">
        <v>0.5319414907</v>
      </c>
      <c r="D150" s="42" t="n">
        <f aca="false">$B$5*A150</f>
        <v>2.3695849519544</v>
      </c>
      <c r="E150" s="42" t="n">
        <f aca="false">$D$5*A150+$F$5*B150</f>
        <v>2.99158907170188</v>
      </c>
      <c r="F150" s="43" t="n">
        <f aca="false">Inputs!$B$5*D150+Inputs!$B$6*E150</f>
        <v>87379.0416103459</v>
      </c>
      <c r="G150" s="43" t="n">
        <f aca="false">F150*SQRT(($B$6-2)/C150)</f>
        <v>169430.012079433</v>
      </c>
    </row>
    <row r="151" customFormat="false" ht="15" hidden="false" customHeight="false" outlineLevel="0" collapsed="false">
      <c r="A151" s="41" t="n">
        <v>-1.1104306844</v>
      </c>
      <c r="B151" s="41" t="n">
        <v>-0.4715248074</v>
      </c>
      <c r="C151" s="41" t="n">
        <v>1.7466752248</v>
      </c>
      <c r="D151" s="42" t="n">
        <f aca="false">$B$5*A151</f>
        <v>-2.83712601120806</v>
      </c>
      <c r="E151" s="42" t="n">
        <f aca="false">$D$5*A151+$F$5*B151</f>
        <v>-3.45657013486381</v>
      </c>
      <c r="F151" s="43" t="n">
        <f aca="false">Inputs!$B$5*D151+Inputs!$B$6*E151</f>
        <v>-110884.094377615</v>
      </c>
      <c r="G151" s="43" t="n">
        <f aca="false">F151*SQRT(($B$6-2)/C151)</f>
        <v>-118652.84925845</v>
      </c>
    </row>
    <row r="152" customFormat="false" ht="15" hidden="false" customHeight="false" outlineLevel="0" collapsed="false">
      <c r="A152" s="41" t="n">
        <v>0.2637172044</v>
      </c>
      <c r="B152" s="41" t="n">
        <v>0.0524667984</v>
      </c>
      <c r="C152" s="41" t="n">
        <v>2.6889521413</v>
      </c>
      <c r="D152" s="42" t="n">
        <f aca="false">$B$5*A152</f>
        <v>0.673791665447886</v>
      </c>
      <c r="E152" s="42" t="n">
        <f aca="false">$D$5*A152+$F$5*B152</f>
        <v>0.718134996348334</v>
      </c>
      <c r="F152" s="43" t="n">
        <f aca="false">Inputs!$B$5*D152+Inputs!$B$6*E152</f>
        <v>31472.4167273719</v>
      </c>
      <c r="G152" s="43" t="n">
        <f aca="false">F152*SQRT(($B$6-2)/C152)</f>
        <v>27142.7317528456</v>
      </c>
    </row>
    <row r="153" customFormat="false" ht="15" hidden="false" customHeight="false" outlineLevel="0" collapsed="false">
      <c r="A153" s="41" t="n">
        <v>-0.2921711858</v>
      </c>
      <c r="B153" s="41" t="n">
        <v>-0.1034882681</v>
      </c>
      <c r="C153" s="41" t="n">
        <v>1.7561290269</v>
      </c>
      <c r="D153" s="42" t="n">
        <f aca="false">$B$5*A153</f>
        <v>-0.746490963014568</v>
      </c>
      <c r="E153" s="42" t="n">
        <f aca="false">$D$5*A153+$F$5*B153</f>
        <v>-0.87394477884063</v>
      </c>
      <c r="F153" s="43" t="n">
        <f aca="false">Inputs!$B$5*D153+Inputs!$B$6*E153</f>
        <v>-30951.8573594253</v>
      </c>
      <c r="G153" s="43" t="n">
        <f aca="false">F153*SQRT(($B$6-2)/C153)</f>
        <v>-33031.1354157508</v>
      </c>
    </row>
    <row r="154" customFormat="false" ht="15" hidden="false" customHeight="false" outlineLevel="0" collapsed="false">
      <c r="A154" s="41" t="n">
        <v>-0.2519773782</v>
      </c>
      <c r="B154" s="41" t="n">
        <v>0.1525625121</v>
      </c>
      <c r="C154" s="41" t="n">
        <v>0.9961878982</v>
      </c>
      <c r="D154" s="42" t="n">
        <f aca="false">$B$5*A154</f>
        <v>-0.64379666733859</v>
      </c>
      <c r="E154" s="42" t="n">
        <f aca="false">$D$5*A154+$F$5*B154</f>
        <v>-0.336165844180774</v>
      </c>
      <c r="F154" s="43" t="n">
        <f aca="false">Inputs!$B$5*D154+Inputs!$B$6*E154</f>
        <v>-47571.3745248203</v>
      </c>
      <c r="G154" s="43" t="n">
        <f aca="false">F154*SQRT(($B$6-2)/C154)</f>
        <v>-67404.6824649628</v>
      </c>
    </row>
    <row r="155" customFormat="false" ht="15" hidden="false" customHeight="false" outlineLevel="0" collapsed="false">
      <c r="A155" s="41" t="n">
        <v>1.471491973</v>
      </c>
      <c r="B155" s="41" t="n">
        <v>-2.5666584409</v>
      </c>
      <c r="C155" s="41" t="n">
        <v>3.6189411058</v>
      </c>
      <c r="D155" s="42" t="n">
        <f aca="false">$B$5*A155</f>
        <v>3.75962967390256</v>
      </c>
      <c r="E155" s="42" t="n">
        <f aca="false">$D$5*A155+$F$5*B155</f>
        <v>-0.930418595519555</v>
      </c>
      <c r="F155" s="43" t="n">
        <f aca="false">Inputs!$B$5*D155+Inputs!$B$6*E155</f>
        <v>422483.897166233</v>
      </c>
      <c r="G155" s="43" t="n">
        <f aca="false">F155*SQRT(($B$6-2)/C155)</f>
        <v>314075.746502365</v>
      </c>
    </row>
    <row r="156" customFormat="false" ht="15" hidden="false" customHeight="false" outlineLevel="0" collapsed="false">
      <c r="A156" s="41" t="n">
        <v>-0.2368502645</v>
      </c>
      <c r="B156" s="41" t="n">
        <v>0.1765124214</v>
      </c>
      <c r="C156" s="41" t="n">
        <v>1.7243438452</v>
      </c>
      <c r="D156" s="42" t="n">
        <f aca="false">$B$5*A156</f>
        <v>-0.605147224058876</v>
      </c>
      <c r="E156" s="42" t="n">
        <f aca="false">$D$5*A156+$F$5*B156</f>
        <v>-0.258814177913488</v>
      </c>
      <c r="F156" s="43" t="n">
        <f aca="false">Inputs!$B$5*D156+Inputs!$B$6*E156</f>
        <v>-47574.0135102133</v>
      </c>
      <c r="G156" s="43" t="n">
        <f aca="false">F156*SQRT(($B$6-2)/C156)</f>
        <v>-51235.7212025884</v>
      </c>
    </row>
    <row r="157" customFormat="false" ht="15" hidden="false" customHeight="false" outlineLevel="0" collapsed="false">
      <c r="A157" s="41" t="n">
        <v>0.2959939897</v>
      </c>
      <c r="B157" s="41" t="n">
        <v>-0.3719145813</v>
      </c>
      <c r="C157" s="41" t="n">
        <v>1.8476816844</v>
      </c>
      <c r="D157" s="42" t="n">
        <f aca="false">$B$5*A157</f>
        <v>0.756258143022115</v>
      </c>
      <c r="E157" s="42" t="n">
        <f aca="false">$D$5*A157+$F$5*B157</f>
        <v>0.0621422894793</v>
      </c>
      <c r="F157" s="43" t="n">
        <f aca="false">Inputs!$B$5*D157+Inputs!$B$6*E157</f>
        <v>72518.6998282465</v>
      </c>
      <c r="G157" s="43" t="n">
        <f aca="false">F157*SQRT(($B$6-2)/C157)</f>
        <v>75448.6424775966</v>
      </c>
    </row>
    <row r="158" customFormat="false" ht="15" hidden="false" customHeight="false" outlineLevel="0" collapsed="false">
      <c r="A158" s="41" t="n">
        <v>-1.7567217825</v>
      </c>
      <c r="B158" s="41" t="n">
        <v>0.3279954837</v>
      </c>
      <c r="C158" s="41" t="n">
        <v>3.2039021294</v>
      </c>
      <c r="D158" s="42" t="n">
        <f aca="false">$B$5*A158</f>
        <v>-4.4883855729181</v>
      </c>
      <c r="E158" s="42" t="n">
        <f aca="false">$D$5*A158+$F$5*B158</f>
        <v>-3.61390941202876</v>
      </c>
      <c r="F158" s="43" t="n">
        <f aca="false">Inputs!$B$5*D158+Inputs!$B$6*E158</f>
        <v>-268143.086690372</v>
      </c>
      <c r="G158" s="43" t="n">
        <f aca="false">F158*SQRT(($B$6-2)/C158)</f>
        <v>-211856.591947176</v>
      </c>
    </row>
    <row r="159" customFormat="false" ht="15" hidden="false" customHeight="false" outlineLevel="0" collapsed="false">
      <c r="A159" s="41" t="n">
        <v>1.7273502142</v>
      </c>
      <c r="B159" s="41" t="n">
        <v>-1.5338614049</v>
      </c>
      <c r="C159" s="41" t="n">
        <v>5.6251612987</v>
      </c>
      <c r="D159" s="42" t="n">
        <f aca="false">$B$5*A159</f>
        <v>4.41334186097409</v>
      </c>
      <c r="E159" s="42" t="n">
        <f aca="false">$D$5*A159+$F$5*B159</f>
        <v>1.46179501237254</v>
      </c>
      <c r="F159" s="43" t="n">
        <f aca="false">Inputs!$B$5*D159+Inputs!$B$6*E159</f>
        <v>368244.435478782</v>
      </c>
      <c r="G159" s="43" t="n">
        <f aca="false">F159*SQRT(($B$6-2)/C159)</f>
        <v>219575.409175611</v>
      </c>
    </row>
    <row r="160" customFormat="false" ht="15" hidden="false" customHeight="false" outlineLevel="0" collapsed="false">
      <c r="A160" s="41" t="n">
        <v>0.8638280137</v>
      </c>
      <c r="B160" s="41" t="n">
        <v>-0.3285252231</v>
      </c>
      <c r="C160" s="41" t="n">
        <v>2.1069359125</v>
      </c>
      <c r="D160" s="42" t="n">
        <f aca="false">$B$5*A160</f>
        <v>2.20706160349189</v>
      </c>
      <c r="E160" s="42" t="n">
        <f aca="false">$D$5*A160+$F$5*B160</f>
        <v>1.48827554792535</v>
      </c>
      <c r="F160" s="43" t="n">
        <f aca="false">Inputs!$B$5*D160+Inputs!$B$6*E160</f>
        <v>146292.382952922</v>
      </c>
      <c r="G160" s="43" t="n">
        <f aca="false">F160*SQRT(($B$6-2)/C160)</f>
        <v>142531.563500689</v>
      </c>
    </row>
    <row r="161" customFormat="false" ht="15" hidden="false" customHeight="false" outlineLevel="0" collapsed="false">
      <c r="A161" s="41" t="n">
        <v>-0.0613243458</v>
      </c>
      <c r="B161" s="41" t="n">
        <v>-1.0528985107</v>
      </c>
      <c r="C161" s="41" t="n">
        <v>2.2008432459</v>
      </c>
      <c r="D161" s="42" t="n">
        <f aca="false">$B$5*A161</f>
        <v>-0.156682356705144</v>
      </c>
      <c r="E161" s="42" t="n">
        <f aca="false">$D$5*A161+$F$5*B161</f>
        <v>-1.96401322719552</v>
      </c>
      <c r="F161" s="43" t="n">
        <f aca="false">Inputs!$B$5*D161+Inputs!$B$6*E161</f>
        <v>82532.4256892614</v>
      </c>
      <c r="G161" s="43" t="n">
        <f aca="false">F161*SQRT(($B$6-2)/C161)</f>
        <v>78676.5036391606</v>
      </c>
    </row>
    <row r="162" customFormat="false" ht="15" hidden="false" customHeight="false" outlineLevel="0" collapsed="false">
      <c r="A162" s="41" t="n">
        <v>-0.3344561724</v>
      </c>
      <c r="B162" s="41" t="n">
        <v>1.3000445947</v>
      </c>
      <c r="C162" s="41" t="n">
        <v>1.1774403781</v>
      </c>
      <c r="D162" s="42" t="n">
        <f aca="false">$B$5*A162</f>
        <v>-0.854528175108781</v>
      </c>
      <c r="E162" s="42" t="n">
        <f aca="false">$D$5*A162+$F$5*B162</f>
        <v>1.44897683108055</v>
      </c>
      <c r="F162" s="43" t="n">
        <f aca="false">Inputs!$B$5*D162+Inputs!$B$6*E162</f>
        <v>-157901.659064906</v>
      </c>
      <c r="G162" s="43" t="n">
        <f aca="false">F162*SQRT(($B$6-2)/C162)</f>
        <v>-205793.772481062</v>
      </c>
    </row>
    <row r="163" customFormat="false" ht="15" hidden="false" customHeight="false" outlineLevel="0" collapsed="false">
      <c r="A163" s="41" t="n">
        <v>0.582655242</v>
      </c>
      <c r="B163" s="41" t="n">
        <v>1.7323116054</v>
      </c>
      <c r="C163" s="41" t="n">
        <v>6.7212217476</v>
      </c>
      <c r="D163" s="42" t="n">
        <f aca="false">$B$5*A163</f>
        <v>1.48867134695411</v>
      </c>
      <c r="E163" s="42" t="n">
        <f aca="false">$D$5*A163+$F$5*B163</f>
        <v>4.37773860620003</v>
      </c>
      <c r="F163" s="43" t="n">
        <f aca="false">Inputs!$B$5*D163+Inputs!$B$6*E163</f>
        <v>-70019.7956145904</v>
      </c>
      <c r="G163" s="43" t="n">
        <f aca="false">F163*SQRT(($B$6-2)/C163)</f>
        <v>-38195.4582284319</v>
      </c>
    </row>
    <row r="164" customFormat="false" ht="15" hidden="false" customHeight="false" outlineLevel="0" collapsed="false">
      <c r="A164" s="41" t="n">
        <v>1.177411889</v>
      </c>
      <c r="B164" s="41" t="n">
        <v>0.4390866789</v>
      </c>
      <c r="C164" s="41" t="n">
        <v>3.6674742317</v>
      </c>
      <c r="D164" s="42" t="n">
        <f aca="false">$B$5*A164</f>
        <v>3.00826151791048</v>
      </c>
      <c r="E164" s="42" t="n">
        <f aca="false">$D$5*A164+$F$5*B164</f>
        <v>3.55994543840572</v>
      </c>
      <c r="F164" s="43" t="n">
        <f aca="false">Inputs!$B$5*D164+Inputs!$B$6*E164</f>
        <v>122828.879870762</v>
      </c>
      <c r="G164" s="43" t="n">
        <f aca="false">F164*SQRT(($B$6-2)/C164)</f>
        <v>90705.1516231371</v>
      </c>
    </row>
    <row r="165" customFormat="false" ht="15" hidden="false" customHeight="false" outlineLevel="0" collapsed="false">
      <c r="A165" s="41" t="n">
        <v>1.7439345262</v>
      </c>
      <c r="B165" s="41" t="n">
        <v>0.4389931587</v>
      </c>
      <c r="C165" s="41" t="n">
        <v>6.4282133478</v>
      </c>
      <c r="D165" s="42" t="n">
        <f aca="false">$B$5*A165</f>
        <v>4.45571441390711</v>
      </c>
      <c r="E165" s="42" t="n">
        <f aca="false">$D$5*A165+$F$5*B165</f>
        <v>4.90787432193634</v>
      </c>
      <c r="F165" s="43" t="n">
        <f aca="false">Inputs!$B$5*D165+Inputs!$B$6*E165</f>
        <v>200177.725293894</v>
      </c>
      <c r="G165" s="43" t="n">
        <f aca="false">F165*SQRT(($B$6-2)/C165)</f>
        <v>111656.910406678</v>
      </c>
    </row>
    <row r="166" customFormat="false" ht="15" hidden="false" customHeight="false" outlineLevel="0" collapsed="false">
      <c r="A166" s="41" t="n">
        <v>0.8279881768</v>
      </c>
      <c r="B166" s="41" t="n">
        <v>-0.2965709535</v>
      </c>
      <c r="C166" s="41" t="n">
        <v>7.1590824451</v>
      </c>
      <c r="D166" s="42" t="n">
        <f aca="false">$B$5*A166</f>
        <v>2.1154916073319</v>
      </c>
      <c r="E166" s="42" t="n">
        <f aca="false">$D$5*A166+$F$5*B166</f>
        <v>1.45816836313332</v>
      </c>
      <c r="F166" s="43" t="n">
        <f aca="false">Inputs!$B$5*D166+Inputs!$B$6*E166</f>
        <v>138640.742576524</v>
      </c>
      <c r="G166" s="43" t="n">
        <f aca="false">F166*SQRT(($B$6-2)/C166)</f>
        <v>73278.604772256</v>
      </c>
    </row>
    <row r="167" customFormat="false" ht="15" hidden="false" customHeight="false" outlineLevel="0" collapsed="false">
      <c r="A167" s="41" t="n">
        <v>0.0665458159</v>
      </c>
      <c r="B167" s="41" t="n">
        <v>-0.6974238233</v>
      </c>
      <c r="C167" s="41" t="n">
        <v>2.0825326593</v>
      </c>
      <c r="D167" s="42" t="n">
        <f aca="false">$B$5*A167</f>
        <v>0.170023098135987</v>
      </c>
      <c r="E167" s="42" t="n">
        <f aca="false">$D$5*A167+$F$5*B167</f>
        <v>-1.04592103734554</v>
      </c>
      <c r="F167" s="43" t="n">
        <f aca="false">Inputs!$B$5*D167+Inputs!$B$6*E167</f>
        <v>69298.3616808758</v>
      </c>
      <c r="G167" s="43" t="n">
        <f aca="false">F167*SQRT(($B$6-2)/C167)</f>
        <v>67911.3016614803</v>
      </c>
    </row>
    <row r="168" customFormat="false" ht="15" hidden="false" customHeight="false" outlineLevel="0" collapsed="false">
      <c r="A168" s="41" t="n">
        <v>0.9895839346</v>
      </c>
      <c r="B168" s="41" t="n">
        <v>-1.1783036231</v>
      </c>
      <c r="C168" s="41" t="n">
        <v>6.095268254</v>
      </c>
      <c r="D168" s="42" t="n">
        <f aca="false">$B$5*A168</f>
        <v>2.52836521952227</v>
      </c>
      <c r="E168" s="42" t="n">
        <f aca="false">$D$5*A168+$F$5*B168</f>
        <v>0.320172750034388</v>
      </c>
      <c r="F168" s="43" t="n">
        <f aca="false">Inputs!$B$5*D168+Inputs!$B$6*E168</f>
        <v>236827.884450508</v>
      </c>
      <c r="G168" s="43" t="n">
        <f aca="false">F168*SQRT(($B$6-2)/C168)</f>
        <v>135659.877779515</v>
      </c>
    </row>
    <row r="169" customFormat="false" ht="15" hidden="false" customHeight="false" outlineLevel="0" collapsed="false">
      <c r="A169" s="41" t="n">
        <v>0.7823503424</v>
      </c>
      <c r="B169" s="41" t="n">
        <v>-0.1906510575</v>
      </c>
      <c r="C169" s="41" t="n">
        <v>3.9460458126</v>
      </c>
      <c r="D169" s="42" t="n">
        <f aca="false">$B$5*A169</f>
        <v>1.9988879427444</v>
      </c>
      <c r="E169" s="42" t="n">
        <f aca="false">$D$5*A169+$F$5*B169</f>
        <v>1.53246571071478</v>
      </c>
      <c r="F169" s="43" t="n">
        <f aca="false">Inputs!$B$5*D169+Inputs!$B$6*E169</f>
        <v>123265.508738701</v>
      </c>
      <c r="G169" s="43" t="n">
        <f aca="false">F169*SQRT(($B$6-2)/C169)</f>
        <v>87755.7351574367</v>
      </c>
    </row>
    <row r="170" customFormat="false" ht="15" hidden="false" customHeight="false" outlineLevel="0" collapsed="false">
      <c r="A170" s="41" t="n">
        <v>1.1712470935</v>
      </c>
      <c r="B170" s="41" t="n">
        <v>0.7508689887</v>
      </c>
      <c r="C170" s="41" t="n">
        <v>2.2440576903</v>
      </c>
      <c r="D170" s="42" t="n">
        <f aca="false">$B$5*A170</f>
        <v>2.99251060080008</v>
      </c>
      <c r="E170" s="42" t="n">
        <f aca="false">$D$5*A170+$F$5*B170</f>
        <v>4.08364410981305</v>
      </c>
      <c r="F170" s="43" t="n">
        <f aca="false">Inputs!$B$5*D170+Inputs!$B$6*E170</f>
        <v>95068.8545893554</v>
      </c>
      <c r="G170" s="43" t="n">
        <f aca="false">F170*SQRT(($B$6-2)/C170)</f>
        <v>89750.370589591</v>
      </c>
    </row>
    <row r="171" customFormat="false" ht="15" hidden="false" customHeight="false" outlineLevel="0" collapsed="false">
      <c r="A171" s="41" t="n">
        <v>1.8206461576</v>
      </c>
      <c r="B171" s="41" t="n">
        <v>0.7307746911</v>
      </c>
      <c r="C171" s="41" t="n">
        <v>1.9567581834</v>
      </c>
      <c r="D171" s="42" t="n">
        <f aca="false">$B$5*A171</f>
        <v>4.65171094738254</v>
      </c>
      <c r="E171" s="42" t="n">
        <f aca="false">$D$5*A171+$F$5*B171</f>
        <v>5.59424850013065</v>
      </c>
      <c r="F171" s="43" t="n">
        <f aca="false">Inputs!$B$5*D171+Inputs!$B$6*E171</f>
        <v>185458.669731722</v>
      </c>
      <c r="G171" s="43" t="n">
        <f aca="false">F171*SQRT(($B$6-2)/C171)</f>
        <v>187496.66993492</v>
      </c>
    </row>
    <row r="172" customFormat="false" ht="15" hidden="false" customHeight="false" outlineLevel="0" collapsed="false">
      <c r="A172" s="41" t="n">
        <v>-1.5720402557</v>
      </c>
      <c r="B172" s="41" t="n">
        <v>-0.0669531729</v>
      </c>
      <c r="C172" s="41" t="n">
        <v>3.5901128512</v>
      </c>
      <c r="D172" s="42" t="n">
        <f aca="false">$B$5*A172</f>
        <v>-4.01652832794561</v>
      </c>
      <c r="E172" s="42" t="n">
        <f aca="false">$D$5*A172+$F$5*B172</f>
        <v>-3.85641886334606</v>
      </c>
      <c r="F172" s="43" t="n">
        <f aca="false">Inputs!$B$5*D172+Inputs!$B$6*E172</f>
        <v>-208831.889627258</v>
      </c>
      <c r="G172" s="43" t="n">
        <f aca="false">F172*SQRT(($B$6-2)/C172)</f>
        <v>-155868.288211588</v>
      </c>
    </row>
    <row r="173" customFormat="false" ht="15" hidden="false" customHeight="false" outlineLevel="0" collapsed="false">
      <c r="A173" s="41" t="n">
        <v>-1.1720071926</v>
      </c>
      <c r="B173" s="41" t="n">
        <v>-0.5182798424</v>
      </c>
      <c r="C173" s="41" t="n">
        <v>4.258301099</v>
      </c>
      <c r="D173" s="42" t="n">
        <f aca="false">$B$5*A173</f>
        <v>-2.99445263730718</v>
      </c>
      <c r="E173" s="42" t="n">
        <f aca="false">$D$5*A173+$F$5*B173</f>
        <v>-3.68383083676269</v>
      </c>
      <c r="F173" s="43" t="n">
        <f aca="false">Inputs!$B$5*D173+Inputs!$B$6*E173</f>
        <v>-115253.721892583</v>
      </c>
      <c r="G173" s="43" t="n">
        <f aca="false">F173*SQRT(($B$6-2)/C173)</f>
        <v>-78986.3005658511</v>
      </c>
    </row>
    <row r="174" customFormat="false" ht="15" hidden="false" customHeight="false" outlineLevel="0" collapsed="false">
      <c r="A174" s="41" t="n">
        <v>1.5112284333</v>
      </c>
      <c r="B174" s="41" t="n">
        <v>0.6375338109</v>
      </c>
      <c r="C174" s="41" t="n">
        <v>0.3845634991</v>
      </c>
      <c r="D174" s="42" t="n">
        <f aca="false">$B$5*A174</f>
        <v>3.86115545727136</v>
      </c>
      <c r="E174" s="42" t="n">
        <f aca="false">$D$5*A174+$F$5*B174</f>
        <v>4.69695868750315</v>
      </c>
      <c r="F174" s="43" t="n">
        <f aca="false">Inputs!$B$5*D174+Inputs!$B$6*E174</f>
        <v>151267.611351978</v>
      </c>
      <c r="G174" s="43" t="n">
        <f aca="false">F174*SQRT(($B$6-2)/C174)</f>
        <v>344966.49533246</v>
      </c>
    </row>
    <row r="175" customFormat="false" ht="15" hidden="false" customHeight="false" outlineLevel="0" collapsed="false">
      <c r="A175" s="41" t="n">
        <v>-0.6989304286</v>
      </c>
      <c r="B175" s="41" t="n">
        <v>-1.0137173664</v>
      </c>
      <c r="C175" s="41" t="n">
        <v>2.5194238359</v>
      </c>
      <c r="D175" s="42" t="n">
        <f aca="false">$B$5*A175</f>
        <v>-1.78575189506521</v>
      </c>
      <c r="E175" s="42" t="n">
        <f aca="false">$D$5*A175+$F$5*B175</f>
        <v>-3.41359707800242</v>
      </c>
      <c r="F175" s="43" t="n">
        <f aca="false">Inputs!$B$5*D175+Inputs!$B$6*E175</f>
        <v>-7895.33560639966</v>
      </c>
      <c r="G175" s="43" t="n">
        <f aca="false">F175*SQRT(($B$6-2)/C175)</f>
        <v>-7034.52821936684</v>
      </c>
    </row>
    <row r="176" customFormat="false" ht="15" hidden="false" customHeight="false" outlineLevel="0" collapsed="false">
      <c r="A176" s="41" t="n">
        <v>0.0327820929</v>
      </c>
      <c r="B176" s="41" t="n">
        <v>-1.2165601494</v>
      </c>
      <c r="C176" s="41" t="n">
        <v>4.1252675376</v>
      </c>
      <c r="D176" s="42" t="n">
        <f aca="false">$B$5*A176</f>
        <v>0.0837575273945924</v>
      </c>
      <c r="E176" s="42" t="n">
        <f aca="false">$D$5*A176+$F$5*B176</f>
        <v>-2.02268050248668</v>
      </c>
      <c r="F176" s="43" t="n">
        <f aca="false">Inputs!$B$5*D176+Inputs!$B$6*E176</f>
        <v>109509.777863793</v>
      </c>
      <c r="G176" s="43" t="n">
        <f aca="false">F176*SQRT(($B$6-2)/C176)</f>
        <v>76250.3490718052</v>
      </c>
    </row>
    <row r="177" customFormat="false" ht="15" hidden="false" customHeight="false" outlineLevel="0" collapsed="false">
      <c r="A177" s="41" t="n">
        <v>-0.6711402774</v>
      </c>
      <c r="B177" s="41" t="n">
        <v>0.3120094716</v>
      </c>
      <c r="C177" s="41" t="n">
        <v>4.8646660377</v>
      </c>
      <c r="D177" s="42" t="n">
        <f aca="false">$B$5*A177</f>
        <v>-1.71474866908039</v>
      </c>
      <c r="E177" s="42" t="n">
        <f aca="false">$D$5*A177+$F$5*B177</f>
        <v>-1.05827663764533</v>
      </c>
      <c r="F177" s="43" t="n">
        <f aca="false">Inputs!$B$5*D177+Inputs!$B$6*E177</f>
        <v>-118561.035025773</v>
      </c>
      <c r="G177" s="43" t="n">
        <f aca="false">F177*SQRT(($B$6-2)/C177)</f>
        <v>-76020.4549439471</v>
      </c>
    </row>
    <row r="178" customFormat="false" ht="15" hidden="false" customHeight="false" outlineLevel="0" collapsed="false">
      <c r="A178" s="41" t="n">
        <v>1.1553120361</v>
      </c>
      <c r="B178" s="41" t="n">
        <v>0.6087614722</v>
      </c>
      <c r="C178" s="41" t="n">
        <v>3.1849092514</v>
      </c>
      <c r="D178" s="42" t="n">
        <f aca="false">$B$5*A178</f>
        <v>2.95179687911104</v>
      </c>
      <c r="E178" s="42" t="n">
        <f aca="false">$D$5*A178+$F$5*B178</f>
        <v>3.80034188921827</v>
      </c>
      <c r="F178" s="43" t="n">
        <f aca="false">Inputs!$B$5*D178+Inputs!$B$6*E178</f>
        <v>105162.59345019</v>
      </c>
      <c r="G178" s="43" t="n">
        <f aca="false">F178*SQRT(($B$6-2)/C178)</f>
        <v>83335.0603952182</v>
      </c>
    </row>
    <row r="179" customFormat="false" ht="15" hidden="false" customHeight="false" outlineLevel="0" collapsed="false">
      <c r="A179" s="41" t="n">
        <v>-2.2912895086</v>
      </c>
      <c r="B179" s="41" t="n">
        <v>0.304366729</v>
      </c>
      <c r="C179" s="41" t="n">
        <v>4.758685811</v>
      </c>
      <c r="D179" s="42" t="n">
        <f aca="false">$B$5*A179</f>
        <v>-5.85419437285246</v>
      </c>
      <c r="E179" s="42" t="n">
        <f aca="false">$D$5*A179+$F$5*B179</f>
        <v>-4.92676108250892</v>
      </c>
      <c r="F179" s="43" t="n">
        <f aca="false">Inputs!$B$5*D179+Inputs!$B$6*E179</f>
        <v>-339081.3831598</v>
      </c>
      <c r="G179" s="43" t="n">
        <f aca="false">F179*SQRT(($B$6-2)/C179)</f>
        <v>-219824.162886643</v>
      </c>
    </row>
    <row r="180" customFormat="false" ht="15" hidden="false" customHeight="false" outlineLevel="0" collapsed="false">
      <c r="A180" s="41" t="n">
        <v>0.0720335732</v>
      </c>
      <c r="B180" s="41" t="n">
        <v>0.4138902854</v>
      </c>
      <c r="C180" s="41" t="n">
        <v>1.9595419133</v>
      </c>
      <c r="D180" s="42" t="n">
        <f aca="false">$B$5*A180</f>
        <v>0.184044197514594</v>
      </c>
      <c r="E180" s="42" t="n">
        <f aca="false">$D$5*A180+$F$5*B180</f>
        <v>0.886092927912312</v>
      </c>
      <c r="F180" s="43" t="n">
        <f aca="false">Inputs!$B$5*D180+Inputs!$B$6*E180</f>
        <v>-25900.2266441562</v>
      </c>
      <c r="G180" s="43" t="n">
        <f aca="false">F180*SQRT(($B$6-2)/C180)</f>
        <v>-26166.2377842669</v>
      </c>
    </row>
    <row r="181" customFormat="false" ht="15" hidden="false" customHeight="false" outlineLevel="0" collapsed="false">
      <c r="A181" s="41" t="n">
        <v>1.6162096817</v>
      </c>
      <c r="B181" s="41" t="n">
        <v>-2.0632382768</v>
      </c>
      <c r="C181" s="41" t="n">
        <v>4.6715164426</v>
      </c>
      <c r="D181" s="42" t="n">
        <f aca="false">$B$5*A181</f>
        <v>4.1293802413205</v>
      </c>
      <c r="E181" s="42" t="n">
        <f aca="false">$D$5*A181+$F$5*B181</f>
        <v>0.28322782889131</v>
      </c>
      <c r="F181" s="43" t="n">
        <f aca="false">Inputs!$B$5*D181+Inputs!$B$6*E181</f>
        <v>398776.632687485</v>
      </c>
      <c r="G181" s="43" t="n">
        <f aca="false">F181*SQRT(($B$6-2)/C181)</f>
        <v>260925.040019275</v>
      </c>
    </row>
    <row r="182" customFormat="false" ht="15" hidden="false" customHeight="false" outlineLevel="0" collapsed="false">
      <c r="A182" s="41" t="n">
        <v>-0.5911034252</v>
      </c>
      <c r="B182" s="41" t="n">
        <v>0.5909063228</v>
      </c>
      <c r="C182" s="41" t="n">
        <v>4.2206707198</v>
      </c>
      <c r="D182" s="42" t="n">
        <f aca="false">$B$5*A182</f>
        <v>-1.51025626948993</v>
      </c>
      <c r="E182" s="42" t="n">
        <f aca="false">$D$5*A182+$F$5*B182</f>
        <v>-0.386238355065579</v>
      </c>
      <c r="F182" s="43" t="n">
        <f aca="false">Inputs!$B$5*D182+Inputs!$B$6*E182</f>
        <v>-131713.709195714</v>
      </c>
      <c r="G182" s="43" t="n">
        <f aca="false">F182*SQRT(($B$6-2)/C182)</f>
        <v>-90668.2518262427</v>
      </c>
    </row>
    <row r="183" customFormat="false" ht="15" hidden="false" customHeight="false" outlineLevel="0" collapsed="false">
      <c r="A183" s="41" t="n">
        <v>-1.5815943995</v>
      </c>
      <c r="B183" s="41" t="n">
        <v>1.4759490481</v>
      </c>
      <c r="C183" s="41" t="n">
        <v>7.0803007127</v>
      </c>
      <c r="D183" s="42" t="n">
        <f aca="false">$B$5*A183</f>
        <v>-4.04093895552517</v>
      </c>
      <c r="E183" s="42" t="n">
        <f aca="false">$D$5*A183+$F$5*B183</f>
        <v>-1.21495608580241</v>
      </c>
      <c r="F183" s="43" t="n">
        <f aca="false">Inputs!$B$5*D183+Inputs!$B$6*E183</f>
        <v>-343346.091262397</v>
      </c>
      <c r="G183" s="43" t="n">
        <f aca="false">F183*SQRT(($B$6-2)/C183)</f>
        <v>-182482.513316409</v>
      </c>
    </row>
    <row r="184" customFormat="false" ht="15" hidden="false" customHeight="false" outlineLevel="0" collapsed="false">
      <c r="A184" s="41" t="n">
        <v>0.3683566127</v>
      </c>
      <c r="B184" s="41" t="n">
        <v>0.8465839858</v>
      </c>
      <c r="C184" s="41" t="n">
        <v>9.5579926678</v>
      </c>
      <c r="D184" s="42" t="n">
        <f aca="false">$B$5*A184</f>
        <v>0.941143055549071</v>
      </c>
      <c r="E184" s="42" t="n">
        <f aca="false">$D$5*A184+$F$5*B184</f>
        <v>2.33837102941081</v>
      </c>
      <c r="F184" s="43" t="n">
        <f aca="false">Inputs!$B$5*D184+Inputs!$B$6*E184</f>
        <v>-22804.2459156333</v>
      </c>
      <c r="G184" s="43" t="n">
        <f aca="false">F184*SQRT(($B$6-2)/C184)</f>
        <v>-10431.5145224369</v>
      </c>
    </row>
    <row r="185" customFormat="false" ht="15" hidden="false" customHeight="false" outlineLevel="0" collapsed="false">
      <c r="A185" s="41" t="n">
        <v>-0.5709436615</v>
      </c>
      <c r="B185" s="41" t="n">
        <v>0.81376369</v>
      </c>
      <c r="C185" s="41" t="n">
        <v>7.1999191911</v>
      </c>
      <c r="D185" s="42" t="n">
        <f aca="false">$B$5*A185</f>
        <v>-1.45874851598798</v>
      </c>
      <c r="E185" s="42" t="n">
        <f aca="false">$D$5*A185+$F$5*B185</f>
        <v>0.0465512741315695</v>
      </c>
      <c r="F185" s="43" t="n">
        <f aca="false">Inputs!$B$5*D185+Inputs!$B$6*E185</f>
        <v>-148202.415305377</v>
      </c>
      <c r="G185" s="43" t="n">
        <f aca="false">F185*SQRT(($B$6-2)/C185)</f>
        <v>-78109.9695170888</v>
      </c>
    </row>
    <row r="186" customFormat="false" ht="15" hidden="false" customHeight="false" outlineLevel="0" collapsed="false">
      <c r="A186" s="41" t="n">
        <v>1.068471556</v>
      </c>
      <c r="B186" s="41" t="n">
        <v>0.2328780201</v>
      </c>
      <c r="C186" s="41" t="n">
        <v>2.8846039943</v>
      </c>
      <c r="D186" s="42" t="n">
        <f aca="false">$B$5*A186</f>
        <v>2.7299213596583</v>
      </c>
      <c r="E186" s="42" t="n">
        <f aca="false">$D$5*A186+$F$5*B186</f>
        <v>2.94464271083426</v>
      </c>
      <c r="F186" s="43" t="n">
        <f aca="false">Inputs!$B$5*D186+Inputs!$B$6*E186</f>
        <v>125760.000424117</v>
      </c>
      <c r="G186" s="43" t="n">
        <f aca="false">F186*SQRT(($B$6-2)/C186)</f>
        <v>104716.333534188</v>
      </c>
    </row>
    <row r="187" customFormat="false" ht="15" hidden="false" customHeight="false" outlineLevel="0" collapsed="false">
      <c r="A187" s="41" t="n">
        <v>0.2344008927</v>
      </c>
      <c r="B187" s="41" t="n">
        <v>0.2703432393</v>
      </c>
      <c r="C187" s="41" t="n">
        <v>1.2432089422</v>
      </c>
      <c r="D187" s="42" t="n">
        <f aca="false">$B$5*A187</f>
        <v>0.598889132903322</v>
      </c>
      <c r="E187" s="42" t="n">
        <f aca="false">$D$5*A187+$F$5*B187</f>
        <v>1.02459117261183</v>
      </c>
      <c r="F187" s="43" t="n">
        <f aca="false">Inputs!$B$5*D187+Inputs!$B$6*E187</f>
        <v>8659.35465974074</v>
      </c>
      <c r="G187" s="43" t="n">
        <f aca="false">F187*SQRT(($B$6-2)/C187)</f>
        <v>10983.1891383736</v>
      </c>
    </row>
    <row r="188" customFormat="false" ht="15" hidden="false" customHeight="false" outlineLevel="0" collapsed="false">
      <c r="A188" s="41" t="n">
        <v>-0.8633452647</v>
      </c>
      <c r="B188" s="41" t="n">
        <v>-0.1475286802</v>
      </c>
      <c r="C188" s="41" t="n">
        <v>1.745564141</v>
      </c>
      <c r="D188" s="42" t="n">
        <f aca="false">$B$5*A188</f>
        <v>-2.20582819039909</v>
      </c>
      <c r="E188" s="42" t="n">
        <f aca="false">$D$5*A188+$F$5*B188</f>
        <v>-2.3091501949025</v>
      </c>
      <c r="F188" s="43" t="n">
        <f aca="false">Inputs!$B$5*D188+Inputs!$B$6*E188</f>
        <v>-105125.309294784</v>
      </c>
      <c r="G188" s="43" t="n">
        <f aca="false">F188*SQRT(($B$6-2)/C188)</f>
        <v>-112526.387988952</v>
      </c>
    </row>
    <row r="189" customFormat="false" ht="15" hidden="false" customHeight="false" outlineLevel="0" collapsed="false">
      <c r="A189" s="41" t="n">
        <v>-0.1525225325</v>
      </c>
      <c r="B189" s="41" t="n">
        <v>0.3833938644</v>
      </c>
      <c r="C189" s="41" t="n">
        <v>9.3841630398</v>
      </c>
      <c r="D189" s="42" t="n">
        <f aca="false">$B$5*A189</f>
        <v>-0.389691720816317</v>
      </c>
      <c r="E189" s="42" t="n">
        <f aca="false">$D$5*A189+$F$5*B189</f>
        <v>0.299082430342919</v>
      </c>
      <c r="F189" s="43" t="n">
        <f aca="false">Inputs!$B$5*D189+Inputs!$B$6*E189</f>
        <v>-53923.2935987776</v>
      </c>
      <c r="G189" s="43" t="n">
        <f aca="false">F189*SQRT(($B$6-2)/C189)</f>
        <v>-24893.9398757511</v>
      </c>
    </row>
    <row r="190" customFormat="false" ht="15" hidden="false" customHeight="false" outlineLevel="0" collapsed="false">
      <c r="A190" s="41" t="n">
        <v>0.9998242469</v>
      </c>
      <c r="B190" s="41" t="n">
        <v>-1.058536082</v>
      </c>
      <c r="C190" s="41" t="n">
        <v>3.7327491164</v>
      </c>
      <c r="D190" s="42" t="n">
        <f aca="false">$B$5*A190</f>
        <v>2.5545289925496</v>
      </c>
      <c r="E190" s="42" t="n">
        <f aca="false">$D$5*A190+$F$5*B190</f>
        <v>0.551348398100876</v>
      </c>
      <c r="F190" s="43" t="n">
        <f aca="false">Inputs!$B$5*D190+Inputs!$B$6*E190</f>
        <v>227885.479349916</v>
      </c>
      <c r="G190" s="43" t="n">
        <f aca="false">F190*SQRT(($B$6-2)/C190)</f>
        <v>166808.144077975</v>
      </c>
    </row>
    <row r="191" customFormat="false" ht="15" hidden="false" customHeight="false" outlineLevel="0" collapsed="false">
      <c r="A191" s="41" t="n">
        <v>-0.1250090303</v>
      </c>
      <c r="B191" s="41" t="n">
        <v>1.4814555477</v>
      </c>
      <c r="C191" s="41" t="n">
        <v>4.3442177863</v>
      </c>
      <c r="D191" s="42" t="n">
        <f aca="false">$B$5*A191</f>
        <v>-0.319395326950699</v>
      </c>
      <c r="E191" s="42" t="n">
        <f aca="false">$D$5*A191+$F$5*B191</f>
        <v>2.26062503919895</v>
      </c>
      <c r="F191" s="43" t="n">
        <f aca="false">Inputs!$B$5*D191+Inputs!$B$6*E191</f>
        <v>-144970.784655018</v>
      </c>
      <c r="G191" s="43" t="n">
        <f aca="false">F191*SQRT(($B$6-2)/C191)</f>
        <v>-98364.7953382861</v>
      </c>
    </row>
    <row r="192" customFormat="false" ht="15" hidden="false" customHeight="false" outlineLevel="0" collapsed="false">
      <c r="A192" s="41" t="n">
        <v>-0.7435882288</v>
      </c>
      <c r="B192" s="41" t="n">
        <v>-0.8222500173</v>
      </c>
      <c r="C192" s="41" t="n">
        <v>6.4226811203</v>
      </c>
      <c r="D192" s="42" t="n">
        <f aca="false">$B$5*A192</f>
        <v>-1.89985159379536</v>
      </c>
      <c r="E192" s="42" t="n">
        <f aca="false">$D$5*A192+$F$5*B192</f>
        <v>-3.18924907117184</v>
      </c>
      <c r="F192" s="43" t="n">
        <f aca="false">Inputs!$B$5*D192+Inputs!$B$6*E192</f>
        <v>-30522.7058209437</v>
      </c>
      <c r="G192" s="43" t="n">
        <f aca="false">F192*SQRT(($B$6-2)/C192)</f>
        <v>-17032.5569082646</v>
      </c>
    </row>
    <row r="193" customFormat="false" ht="15" hidden="false" customHeight="false" outlineLevel="0" collapsed="false">
      <c r="A193" s="41" t="n">
        <v>0.2023061918</v>
      </c>
      <c r="B193" s="41" t="n">
        <v>0.8443851905</v>
      </c>
      <c r="C193" s="41" t="n">
        <v>3.5645367108</v>
      </c>
      <c r="D193" s="42" t="n">
        <f aca="false">$B$5*A193</f>
        <v>0.516887876972131</v>
      </c>
      <c r="E193" s="42" t="n">
        <f aca="false">$D$5*A193+$F$5*B193</f>
        <v>1.93944271243768</v>
      </c>
      <c r="F193" s="43" t="n">
        <f aca="false">Inputs!$B$5*D193+Inputs!$B$6*E193</f>
        <v>-45283.3479246711</v>
      </c>
      <c r="G193" s="43" t="n">
        <f aca="false">F193*SQRT(($B$6-2)/C193)</f>
        <v>-33919.6982327513</v>
      </c>
    </row>
    <row r="194" customFormat="false" ht="15" hidden="false" customHeight="false" outlineLevel="0" collapsed="false">
      <c r="A194" s="41" t="n">
        <v>0.0114260556</v>
      </c>
      <c r="B194" s="41" t="n">
        <v>1.3289605904</v>
      </c>
      <c r="C194" s="41" t="n">
        <v>7.954283128</v>
      </c>
      <c r="D194" s="42" t="n">
        <f aca="false">$B$5*A194</f>
        <v>0.0291933211173694</v>
      </c>
      <c r="E194" s="42" t="n">
        <f aca="false">$D$5*A194+$F$5*B194</f>
        <v>2.32196450143583</v>
      </c>
      <c r="F194" s="43" t="n">
        <f aca="false">Inputs!$B$5*D194+Inputs!$B$6*E194</f>
        <v>-113178.892960055</v>
      </c>
      <c r="G194" s="43" t="n">
        <f aca="false">F194*SQRT(($B$6-2)/C194)</f>
        <v>-56751.8360873361</v>
      </c>
    </row>
    <row r="195" customFormat="false" ht="15" hidden="false" customHeight="false" outlineLevel="0" collapsed="false">
      <c r="A195" s="41" t="n">
        <v>0.8567939826</v>
      </c>
      <c r="B195" s="41" t="n">
        <v>0.8418200669</v>
      </c>
      <c r="C195" s="41" t="n">
        <v>1.1032758518</v>
      </c>
      <c r="D195" s="42" t="n">
        <f aca="false">$B$5*A195</f>
        <v>2.18908980851376</v>
      </c>
      <c r="E195" s="42" t="n">
        <f aca="false">$D$5*A195+$F$5*B195</f>
        <v>3.49242457711362</v>
      </c>
      <c r="F195" s="43" t="n">
        <f aca="false">Inputs!$B$5*D195+Inputs!$B$6*E195</f>
        <v>44287.7519956954</v>
      </c>
      <c r="G195" s="43" t="n">
        <f aca="false">F195*SQRT(($B$6-2)/C195)</f>
        <v>59628.8698235043</v>
      </c>
    </row>
    <row r="196" customFormat="false" ht="15" hidden="false" customHeight="false" outlineLevel="0" collapsed="false">
      <c r="A196" s="41" t="n">
        <v>0.5541165013</v>
      </c>
      <c r="B196" s="41" t="n">
        <v>2.3276531003</v>
      </c>
      <c r="C196" s="41" t="n">
        <v>5.0293426443</v>
      </c>
      <c r="D196" s="42" t="n">
        <f aca="false">$B$5*A196</f>
        <v>1.41575549123743</v>
      </c>
      <c r="E196" s="42" t="n">
        <f aca="false">$D$5*A196+$F$5*B196</f>
        <v>5.33783073248419</v>
      </c>
      <c r="F196" s="43" t="n">
        <f aca="false">Inputs!$B$5*D196+Inputs!$B$6*E196</f>
        <v>-125315.987500467</v>
      </c>
      <c r="G196" s="43" t="n">
        <f aca="false">F196*SQRT(($B$6-2)/C196)</f>
        <v>-79025.24777876</v>
      </c>
    </row>
    <row r="197" customFormat="false" ht="15" hidden="false" customHeight="false" outlineLevel="0" collapsed="false">
      <c r="A197" s="41" t="n">
        <v>-0.2051616889</v>
      </c>
      <c r="B197" s="41" t="n">
        <v>-2.0035222921</v>
      </c>
      <c r="C197" s="41" t="n">
        <v>11.3694309694</v>
      </c>
      <c r="D197" s="42" t="n">
        <f aca="false">$B$5*A197</f>
        <v>-0.524183609349804</v>
      </c>
      <c r="E197" s="42" t="n">
        <f aca="false">$D$5*A197+$F$5*B197</f>
        <v>-3.9477710664478</v>
      </c>
      <c r="F197" s="43" t="n">
        <f aca="false">Inputs!$B$5*D197+Inputs!$B$6*E197</f>
        <v>144970.19238741</v>
      </c>
      <c r="G197" s="43" t="n">
        <f aca="false">F197*SQRT(($B$6-2)/C197)</f>
        <v>60802.9077038148</v>
      </c>
    </row>
    <row r="198" customFormat="false" ht="15" hidden="false" customHeight="false" outlineLevel="0" collapsed="false">
      <c r="A198" s="41" t="n">
        <v>1.6042543615</v>
      </c>
      <c r="B198" s="41" t="n">
        <v>-0.457699431</v>
      </c>
      <c r="C198" s="41" t="n">
        <v>8.3920520726</v>
      </c>
      <c r="D198" s="42" t="n">
        <f aca="false">$B$5*A198</f>
        <v>4.09883466077392</v>
      </c>
      <c r="E198" s="42" t="n">
        <f aca="false">$D$5*A198+$F$5*B198</f>
        <v>3.02713423465728</v>
      </c>
      <c r="F198" s="43" t="n">
        <f aca="false">Inputs!$B$5*D198+Inputs!$B$6*E198</f>
        <v>258526.754344528</v>
      </c>
      <c r="G198" s="43" t="n">
        <f aca="false">F198*SQRT(($B$6-2)/C198)</f>
        <v>126207.861134994</v>
      </c>
    </row>
    <row r="199" customFormat="false" ht="15" hidden="false" customHeight="false" outlineLevel="0" collapsed="false">
      <c r="A199" s="41" t="n">
        <v>0.1078804443</v>
      </c>
      <c r="B199" s="41" t="n">
        <v>1.3095506849</v>
      </c>
      <c r="C199" s="41" t="n">
        <v>8.7260813631</v>
      </c>
      <c r="D199" s="42" t="n">
        <f aca="false">$B$5*A199</f>
        <v>0.275632165901099</v>
      </c>
      <c r="E199" s="42" t="n">
        <f aca="false">$D$5*A199+$F$5*B199</f>
        <v>2.51797024550338</v>
      </c>
      <c r="F199" s="43" t="n">
        <f aca="false">Inputs!$B$5*D199+Inputs!$B$6*E199</f>
        <v>-98335.295685059</v>
      </c>
      <c r="G199" s="43" t="n">
        <f aca="false">F199*SQRT(($B$6-2)/C199)</f>
        <v>-47077.6522751354</v>
      </c>
    </row>
    <row r="200" customFormat="false" ht="15" hidden="false" customHeight="false" outlineLevel="0" collapsed="false">
      <c r="A200" s="41" t="n">
        <v>-1.6022595411</v>
      </c>
      <c r="B200" s="41" t="n">
        <v>-1.2516472141</v>
      </c>
      <c r="C200" s="41" t="n">
        <v>0.9977697607</v>
      </c>
      <c r="D200" s="42" t="n">
        <f aca="false">$B$5*A200</f>
        <v>-4.09373793846244</v>
      </c>
      <c r="E200" s="42" t="n">
        <f aca="false">$D$5*A200+$F$5*B200</f>
        <v>-5.97399205599748</v>
      </c>
      <c r="F200" s="43" t="n">
        <f aca="false">Inputs!$B$5*D200+Inputs!$B$6*E200</f>
        <v>-110674.19104637</v>
      </c>
      <c r="G200" s="43" t="n">
        <f aca="false">F200*SQRT(($B$6-2)/C200)</f>
        <v>-156691.769584963</v>
      </c>
    </row>
    <row r="201" customFormat="false" ht="15" hidden="false" customHeight="false" outlineLevel="0" collapsed="false">
      <c r="A201" s="41" t="n">
        <v>-1.6012779371</v>
      </c>
      <c r="B201" s="41" t="n">
        <v>-0.79413629</v>
      </c>
      <c r="C201" s="41" t="n">
        <v>4.1695949569</v>
      </c>
      <c r="D201" s="42" t="n">
        <f aca="false">$B$5*A201</f>
        <v>-4.09122996180057</v>
      </c>
      <c r="E201" s="42" t="n">
        <f aca="false">$D$5*A201+$F$5*B201</f>
        <v>-5.18165183712761</v>
      </c>
      <c r="F201" s="43" t="n">
        <f aca="false">Inputs!$B$5*D201+Inputs!$B$6*E201</f>
        <v>-150040.404323676</v>
      </c>
      <c r="G201" s="43" t="n">
        <f aca="false">F201*SQRT(($B$6-2)/C201)</f>
        <v>-103914.532774685</v>
      </c>
    </row>
    <row r="202" customFormat="false" ht="15" hidden="false" customHeight="false" outlineLevel="0" collapsed="false">
      <c r="A202" s="41" t="n">
        <v>0.439636606</v>
      </c>
      <c r="B202" s="41" t="n">
        <v>0.5241878428</v>
      </c>
      <c r="C202" s="41" t="n">
        <v>3.2359090411</v>
      </c>
      <c r="D202" s="42" t="n">
        <f aca="false">$B$5*A202</f>
        <v>1.12326187296939</v>
      </c>
      <c r="E202" s="42" t="n">
        <f aca="false">$D$5*A202+$F$5*B202</f>
        <v>1.95129231321663</v>
      </c>
      <c r="F202" s="43" t="n">
        <f aca="false">Inputs!$B$5*D202+Inputs!$B$6*E202</f>
        <v>14761.5716361078</v>
      </c>
      <c r="G202" s="43" t="n">
        <f aca="false">F202*SQRT(($B$6-2)/C202)</f>
        <v>11605.114870178</v>
      </c>
    </row>
    <row r="203" customFormat="false" ht="15" hidden="false" customHeight="false" outlineLevel="0" collapsed="false">
      <c r="A203" s="41" t="n">
        <v>0.2762741793</v>
      </c>
      <c r="B203" s="41" t="n">
        <v>-1.4127658839</v>
      </c>
      <c r="C203" s="41" t="n">
        <v>1.7361914626</v>
      </c>
      <c r="D203" s="42" t="n">
        <f aca="false">$B$5*A203</f>
        <v>0.705874460539348</v>
      </c>
      <c r="E203" s="42" t="n">
        <f aca="false">$D$5*A203+$F$5*B203</f>
        <v>-1.78206684330061</v>
      </c>
      <c r="F203" s="43" t="n">
        <f aca="false">Inputs!$B$5*D203+Inputs!$B$6*E203</f>
        <v>159690.788218965</v>
      </c>
      <c r="G203" s="43" t="n">
        <f aca="false">F203*SQRT(($B$6-2)/C203)</f>
        <v>171394.173536408</v>
      </c>
    </row>
    <row r="204" customFormat="false" ht="15" hidden="false" customHeight="false" outlineLevel="0" collapsed="false">
      <c r="A204" s="41" t="n">
        <v>-2.3101034366</v>
      </c>
      <c r="B204" s="41" t="n">
        <v>0.0543535854</v>
      </c>
      <c r="C204" s="41" t="n">
        <v>4.218957084</v>
      </c>
      <c r="D204" s="42" t="n">
        <f aca="false">$B$5*A204</f>
        <v>-5.90226354569834</v>
      </c>
      <c r="E204" s="42" t="n">
        <f aca="false">$D$5*A204+$F$5*B204</f>
        <v>-5.40323926109072</v>
      </c>
      <c r="F204" s="43" t="n">
        <f aca="false">Inputs!$B$5*D204+Inputs!$B$6*E204</f>
        <v>-320064.391515298</v>
      </c>
      <c r="G204" s="43" t="n">
        <f aca="false">F204*SQRT(($B$6-2)/C204)</f>
        <v>-220368.646259958</v>
      </c>
    </row>
    <row r="205" customFormat="false" ht="15" hidden="false" customHeight="false" outlineLevel="0" collapsed="false">
      <c r="A205" s="41" t="n">
        <v>-0.4717760336</v>
      </c>
      <c r="B205" s="41" t="n">
        <v>0.4593857717</v>
      </c>
      <c r="C205" s="41" t="n">
        <v>1.2546751016</v>
      </c>
      <c r="D205" s="42" t="n">
        <f aca="false">$B$5*A205</f>
        <v>-1.20537740463679</v>
      </c>
      <c r="E205" s="42" t="n">
        <f aca="false">$D$5*A205+$F$5*B205</f>
        <v>-0.329390716342957</v>
      </c>
      <c r="F205" s="43" t="n">
        <f aca="false">Inputs!$B$5*D205+Inputs!$B$6*E205</f>
        <v>-104068.204646531</v>
      </c>
      <c r="G205" s="43" t="n">
        <f aca="false">F205*SQRT(($B$6-2)/C205)</f>
        <v>-131391.545258545</v>
      </c>
    </row>
    <row r="206" customFormat="false" ht="15" hidden="false" customHeight="false" outlineLevel="0" collapsed="false">
      <c r="A206" s="41" t="n">
        <v>0.7019536262</v>
      </c>
      <c r="B206" s="41" t="n">
        <v>0.1382414321</v>
      </c>
      <c r="C206" s="41" t="n">
        <v>4.7508471253</v>
      </c>
      <c r="D206" s="42" t="n">
        <f aca="false">$B$5*A206</f>
        <v>1.79347609853732</v>
      </c>
      <c r="E206" s="42" t="n">
        <f aca="false">$D$5*A206+$F$5*B206</f>
        <v>1.90906791393468</v>
      </c>
      <c r="F206" s="43" t="n">
        <f aca="false">Inputs!$B$5*D206+Inputs!$B$6*E206</f>
        <v>83894.214156998</v>
      </c>
      <c r="G206" s="43" t="n">
        <f aca="false">F206*SQRT(($B$6-2)/C206)</f>
        <v>54432.9009563838</v>
      </c>
    </row>
    <row r="207" customFormat="false" ht="15" hidden="false" customHeight="false" outlineLevel="0" collapsed="false">
      <c r="A207" s="41" t="n">
        <v>0.7601330854</v>
      </c>
      <c r="B207" s="41" t="n">
        <v>0.2292113741</v>
      </c>
      <c r="C207" s="41" t="n">
        <v>1.6234812052</v>
      </c>
      <c r="D207" s="42" t="n">
        <f aca="false">$B$5*A207</f>
        <v>1.9421233390479</v>
      </c>
      <c r="E207" s="42" t="n">
        <f aca="false">$D$5*A207+$F$5*B207</f>
        <v>2.20459288050671</v>
      </c>
      <c r="F207" s="43" t="n">
        <f aca="false">Inputs!$B$5*D207+Inputs!$B$6*E207</f>
        <v>83982.6898794547</v>
      </c>
      <c r="G207" s="43" t="n">
        <f aca="false">F207*SQRT(($B$6-2)/C207)</f>
        <v>93214.0001987874</v>
      </c>
    </row>
    <row r="208" customFormat="false" ht="15" hidden="false" customHeight="false" outlineLevel="0" collapsed="false">
      <c r="A208" s="41" t="n">
        <v>0.5300647056</v>
      </c>
      <c r="B208" s="41" t="n">
        <v>-0.7046732629</v>
      </c>
      <c r="C208" s="41" t="n">
        <v>4.5800626353</v>
      </c>
      <c r="D208" s="42" t="n">
        <f aca="false">$B$5*A208</f>
        <v>1.35430368145283</v>
      </c>
      <c r="E208" s="42" t="n">
        <f aca="false">$D$5*A208+$F$5*B208</f>
        <v>0.0445449394623099</v>
      </c>
      <c r="F208" s="43" t="n">
        <f aca="false">Inputs!$B$5*D208+Inputs!$B$6*E208</f>
        <v>133203.121172167</v>
      </c>
      <c r="G208" s="43" t="n">
        <f aca="false">F208*SQRT(($B$6-2)/C208)</f>
        <v>88022.4982209515</v>
      </c>
    </row>
    <row r="209" customFormat="false" ht="15" hidden="false" customHeight="false" outlineLevel="0" collapsed="false">
      <c r="A209" s="41" t="n">
        <v>-0.1796114138</v>
      </c>
      <c r="B209" s="41" t="n">
        <v>0.1967760967</v>
      </c>
      <c r="C209" s="41" t="n">
        <v>1.8092987509</v>
      </c>
      <c r="D209" s="42" t="n">
        <f aca="false">$B$5*A209</f>
        <v>-0.458903217608018</v>
      </c>
      <c r="E209" s="42" t="n">
        <f aca="false">$D$5*A209+$F$5*B209</f>
        <v>-0.0876191188241469</v>
      </c>
      <c r="F209" s="43" t="n">
        <f aca="false">Inputs!$B$5*D209+Inputs!$B$6*E209</f>
        <v>-41509.3658195945</v>
      </c>
      <c r="G209" s="43" t="n">
        <f aca="false">F209*SQRT(($B$6-2)/C209)</f>
        <v>-43642.1315870483</v>
      </c>
    </row>
    <row r="210" customFormat="false" ht="15" hidden="false" customHeight="false" outlineLevel="0" collapsed="false">
      <c r="A210" s="41" t="n">
        <v>0.8205284754</v>
      </c>
      <c r="B210" s="41" t="n">
        <v>-0.3937411722</v>
      </c>
      <c r="C210" s="41" t="n">
        <v>2.7545011722</v>
      </c>
      <c r="D210" s="42" t="n">
        <f aca="false">$B$5*A210</f>
        <v>2.0964322340859</v>
      </c>
      <c r="E210" s="42" t="n">
        <f aca="false">$D$5*A210+$F$5*B210</f>
        <v>1.2726292218176</v>
      </c>
      <c r="F210" s="43" t="n">
        <f aca="false">Inputs!$B$5*D210+Inputs!$B$6*E210</f>
        <v>146011.762317711</v>
      </c>
      <c r="G210" s="43" t="n">
        <f aca="false">F210*SQRT(($B$6-2)/C210)</f>
        <v>124417.468294243</v>
      </c>
    </row>
    <row r="211" customFormat="false" ht="15" hidden="false" customHeight="false" outlineLevel="0" collapsed="false">
      <c r="A211" s="41" t="n">
        <v>0.5211672557</v>
      </c>
      <c r="B211" s="41" t="n">
        <v>-0.2658387919</v>
      </c>
      <c r="C211" s="41" t="n">
        <v>2.5518517872</v>
      </c>
      <c r="D211" s="42" t="n">
        <f aca="false">$B$5*A211</f>
        <v>1.33157089236536</v>
      </c>
      <c r="E211" s="42" t="n">
        <f aca="false">$D$5*A211+$F$5*B211</f>
        <v>0.781127621989368</v>
      </c>
      <c r="F211" s="43" t="n">
        <f aca="false">Inputs!$B$5*D211+Inputs!$B$6*E211</f>
        <v>94100.7081370681</v>
      </c>
      <c r="G211" s="43" t="n">
        <f aca="false">F211*SQRT(($B$6-2)/C211)</f>
        <v>83306.7450488738</v>
      </c>
    </row>
    <row r="212" customFormat="false" ht="15" hidden="false" customHeight="false" outlineLevel="0" collapsed="false">
      <c r="A212" s="41" t="n">
        <v>-0.1175421673</v>
      </c>
      <c r="B212" s="41" t="n">
        <v>0.829519042</v>
      </c>
      <c r="C212" s="41" t="n">
        <v>3.1854964175</v>
      </c>
      <c r="D212" s="42" t="n">
        <f aca="false">$B$5*A212</f>
        <v>-0.300317655973988</v>
      </c>
      <c r="E212" s="42" t="n">
        <f aca="false">$D$5*A212+$F$5*B212</f>
        <v>1.1526654138594</v>
      </c>
      <c r="F212" s="43" t="n">
        <f aca="false">Inputs!$B$5*D212+Inputs!$B$6*E212</f>
        <v>-87665.0362903686</v>
      </c>
      <c r="G212" s="43" t="n">
        <f aca="false">F212*SQRT(($B$6-2)/C212)</f>
        <v>-69462.8909769712</v>
      </c>
    </row>
    <row r="213" customFormat="false" ht="15" hidden="false" customHeight="false" outlineLevel="0" collapsed="false">
      <c r="A213" s="41" t="n">
        <v>-1.9930603711</v>
      </c>
      <c r="B213" s="41" t="n">
        <v>-1.2964723281</v>
      </c>
      <c r="C213" s="41" t="n">
        <v>3.4383885391</v>
      </c>
      <c r="D213" s="42" t="n">
        <f aca="false">$B$5*A213</f>
        <v>-5.09222547628998</v>
      </c>
      <c r="E213" s="42" t="n">
        <f aca="false">$D$5*A213+$F$5*B213</f>
        <v>-6.98133846493554</v>
      </c>
      <c r="F213" s="43" t="n">
        <f aca="false">Inputs!$B$5*D213+Inputs!$B$6*E213</f>
        <v>-160155.624382221</v>
      </c>
      <c r="G213" s="43" t="n">
        <f aca="false">F213*SQRT(($B$6-2)/C213)</f>
        <v>-122146.131648011</v>
      </c>
    </row>
    <row r="214" customFormat="false" ht="15" hidden="false" customHeight="false" outlineLevel="0" collapsed="false">
      <c r="A214" s="41" t="n">
        <v>-1.4821853974</v>
      </c>
      <c r="B214" s="41" t="n">
        <v>-2.3336161198</v>
      </c>
      <c r="C214" s="41" t="n">
        <v>2.5611846982</v>
      </c>
      <c r="D214" s="42" t="n">
        <f aca="false">$B$5*A214</f>
        <v>-3.78695113839407</v>
      </c>
      <c r="E214" s="42" t="n">
        <f aca="false">$D$5*A214+$F$5*B214</f>
        <v>-7.5565487869343</v>
      </c>
      <c r="F214" s="43" t="n">
        <f aca="false">Inputs!$B$5*D214+Inputs!$B$6*E214</f>
        <v>-867.674492692458</v>
      </c>
      <c r="G214" s="43" t="n">
        <f aca="false">F214*SQRT(($B$6-2)/C214)</f>
        <v>-766.745753063338</v>
      </c>
    </row>
    <row r="215" customFormat="false" ht="15" hidden="false" customHeight="false" outlineLevel="0" collapsed="false">
      <c r="A215" s="41" t="n">
        <v>-0.6782644402</v>
      </c>
      <c r="B215" s="41" t="n">
        <v>0.7494338997</v>
      </c>
      <c r="C215" s="41" t="n">
        <v>1.4731462191</v>
      </c>
      <c r="D215" s="42" t="n">
        <f aca="false">$B$5*A215</f>
        <v>-1.73295074857253</v>
      </c>
      <c r="E215" s="42" t="n">
        <f aca="false">$D$5*A215+$F$5*B215</f>
        <v>-0.319909046347328</v>
      </c>
      <c r="F215" s="43" t="n">
        <f aca="false">Inputs!$B$5*D215+Inputs!$B$6*E215</f>
        <v>-157299.622539887</v>
      </c>
      <c r="G215" s="43" t="n">
        <f aca="false">F215*SQRT(($B$6-2)/C215)</f>
        <v>-183281.972690667</v>
      </c>
    </row>
    <row r="216" customFormat="false" ht="15" hidden="false" customHeight="false" outlineLevel="0" collapsed="false">
      <c r="A216" s="41" t="n">
        <v>-0.2848840664</v>
      </c>
      <c r="B216" s="41" t="n">
        <v>0.1977900819</v>
      </c>
      <c r="C216" s="41" t="n">
        <v>7.4080088762</v>
      </c>
      <c r="D216" s="42" t="n">
        <f aca="false">$B$5*A216</f>
        <v>-0.727872532988304</v>
      </c>
      <c r="E216" s="42" t="n">
        <f aca="false">$D$5*A216+$F$5*B216</f>
        <v>-0.336373747838563</v>
      </c>
      <c r="F216" s="43" t="n">
        <f aca="false">Inputs!$B$5*D216+Inputs!$B$6*E216</f>
        <v>-55968.5659069022</v>
      </c>
      <c r="G216" s="43" t="n">
        <f aca="false">F216*SQRT(($B$6-2)/C216)</f>
        <v>-29080.9392959949</v>
      </c>
    </row>
    <row r="217" customFormat="false" ht="15" hidden="false" customHeight="false" outlineLevel="0" collapsed="false">
      <c r="A217" s="41" t="n">
        <v>1.0892174967</v>
      </c>
      <c r="B217" s="41" t="n">
        <v>1.3276861323</v>
      </c>
      <c r="C217" s="41" t="n">
        <v>3.5508816919</v>
      </c>
      <c r="D217" s="42" t="n">
        <f aca="false">$B$5*A217</f>
        <v>2.78292678252155</v>
      </c>
      <c r="E217" s="42" t="n">
        <f aca="false">$D$5*A217+$F$5*B217</f>
        <v>4.88446322721923</v>
      </c>
      <c r="F217" s="43" t="n">
        <f aca="false">Inputs!$B$5*D217+Inputs!$B$6*E217</f>
        <v>34069.5168911939</v>
      </c>
      <c r="G217" s="43" t="n">
        <f aca="false">F217*SQRT(($B$6-2)/C217)</f>
        <v>25568.9486951523</v>
      </c>
    </row>
    <row r="218" customFormat="false" ht="15" hidden="false" customHeight="false" outlineLevel="0" collapsed="false">
      <c r="A218" s="41" t="n">
        <v>-0.0691379347</v>
      </c>
      <c r="B218" s="41" t="n">
        <v>1.3535858896</v>
      </c>
      <c r="C218" s="41" t="n">
        <v>4.2890937538</v>
      </c>
      <c r="D218" s="42" t="n">
        <f aca="false">$B$5*A218</f>
        <v>-0.176645904741512</v>
      </c>
      <c r="E218" s="42" t="n">
        <f aca="false">$D$5*A218+$F$5*B218</f>
        <v>2.17277700754078</v>
      </c>
      <c r="F218" s="43" t="n">
        <f aca="false">Inputs!$B$5*D218+Inputs!$B$6*E218</f>
        <v>-126303.44085119</v>
      </c>
      <c r="G218" s="43" t="n">
        <f aca="false">F218*SQRT(($B$6-2)/C218)</f>
        <v>-86247.6777171781</v>
      </c>
    </row>
    <row r="219" customFormat="false" ht="15" hidden="false" customHeight="false" outlineLevel="0" collapsed="false">
      <c r="A219" s="41" t="n">
        <v>0.0921266584</v>
      </c>
      <c r="B219" s="41" t="n">
        <v>-0.8373982238</v>
      </c>
      <c r="C219" s="41" t="n">
        <v>2.5620655625</v>
      </c>
      <c r="D219" s="42" t="n">
        <f aca="false">$B$5*A219</f>
        <v>0.235381588913448</v>
      </c>
      <c r="E219" s="42" t="n">
        <f aca="false">$D$5*A219+$F$5*B219</f>
        <v>-1.22674918205859</v>
      </c>
      <c r="F219" s="43" t="n">
        <f aca="false">Inputs!$B$5*D219+Inputs!$B$6*E219</f>
        <v>84875.6179942742</v>
      </c>
      <c r="G219" s="43" t="n">
        <f aca="false">F219*SQRT(($B$6-2)/C219)</f>
        <v>74989.9092092483</v>
      </c>
    </row>
    <row r="220" customFormat="false" ht="15" hidden="false" customHeight="false" outlineLevel="0" collapsed="false">
      <c r="A220" s="41" t="n">
        <v>-0.5944003522</v>
      </c>
      <c r="B220" s="41" t="n">
        <v>-1.4805365126</v>
      </c>
      <c r="C220" s="41" t="n">
        <v>14.9315064455</v>
      </c>
      <c r="D220" s="42" t="n">
        <f aca="false">$B$5*A220</f>
        <v>-1.51867984556736</v>
      </c>
      <c r="E220" s="42" t="n">
        <f aca="false">$D$5*A220+$F$5*B220</f>
        <v>-3.97093590696903</v>
      </c>
      <c r="F220" s="43" t="n">
        <f aca="false">Inputs!$B$5*D220+Inputs!$B$6*E220</f>
        <v>46678.8107917155</v>
      </c>
      <c r="G220" s="43" t="n">
        <f aca="false">F220*SQRT(($B$6-2)/C220)</f>
        <v>17083.7405835406</v>
      </c>
    </row>
    <row r="221" customFormat="false" ht="15" hidden="false" customHeight="false" outlineLevel="0" collapsed="false">
      <c r="A221" s="41" t="n">
        <v>-0.8881338537</v>
      </c>
      <c r="B221" s="41" t="n">
        <v>-0.3580166881</v>
      </c>
      <c r="C221" s="41" t="n">
        <v>3.7858646615</v>
      </c>
      <c r="D221" s="42" t="n">
        <f aca="false">$B$5*A221</f>
        <v>-2.26916249088363</v>
      </c>
      <c r="E221" s="42" t="n">
        <f aca="false">$D$5*A221+$F$5*B221</f>
        <v>-2.73159579906176</v>
      </c>
      <c r="F221" s="43" t="n">
        <f aca="false">Inputs!$B$5*D221+Inputs!$B$6*E221</f>
        <v>-90336.4591352753</v>
      </c>
      <c r="G221" s="43" t="n">
        <f aca="false">F221*SQRT(($B$6-2)/C221)</f>
        <v>-65659.1897780751</v>
      </c>
    </row>
    <row r="222" customFormat="false" ht="15" hidden="false" customHeight="false" outlineLevel="0" collapsed="false">
      <c r="A222" s="41" t="n">
        <v>0.8035850194</v>
      </c>
      <c r="B222" s="41" t="n">
        <v>1.7207698312</v>
      </c>
      <c r="C222" s="41" t="n">
        <v>7.6680607985</v>
      </c>
      <c r="D222" s="42" t="n">
        <f aca="false">$B$5*A222</f>
        <v>2.05314207612045</v>
      </c>
      <c r="E222" s="42" t="n">
        <f aca="false">$D$5*A222+$F$5*B222</f>
        <v>4.88353072081098</v>
      </c>
      <c r="F222" s="43" t="n">
        <f aca="false">Inputs!$B$5*D222+Inputs!$B$6*E222</f>
        <v>-38862.3284285039</v>
      </c>
      <c r="G222" s="43" t="n">
        <f aca="false">F222*SQRT(($B$6-2)/C222)</f>
        <v>-19847.2820597216</v>
      </c>
    </row>
    <row r="223" customFormat="false" ht="15" hidden="false" customHeight="false" outlineLevel="0" collapsed="false">
      <c r="A223" s="41" t="n">
        <v>-1.3821815154</v>
      </c>
      <c r="B223" s="41" t="n">
        <v>0.3928274683</v>
      </c>
      <c r="C223" s="41" t="n">
        <v>2.7904026555</v>
      </c>
      <c r="D223" s="42" t="n">
        <f aca="false">$B$5*A223</f>
        <v>-3.53144341618331</v>
      </c>
      <c r="E223" s="42" t="n">
        <f aca="false">$D$5*A223+$F$5*B223</f>
        <v>-2.61070968967734</v>
      </c>
      <c r="F223" s="43" t="n">
        <f aca="false">Inputs!$B$5*D223+Inputs!$B$6*E223</f>
        <v>-222608.857134464</v>
      </c>
      <c r="G223" s="43" t="n">
        <f aca="false">F223*SQRT(($B$6-2)/C223)</f>
        <v>-188462.088491437</v>
      </c>
    </row>
    <row r="224" customFormat="false" ht="15" hidden="false" customHeight="false" outlineLevel="0" collapsed="false">
      <c r="A224" s="41" t="n">
        <v>-1.0405439392</v>
      </c>
      <c r="B224" s="41" t="n">
        <v>0.4746970885</v>
      </c>
      <c r="C224" s="41" t="n">
        <v>5.1747243837</v>
      </c>
      <c r="D224" s="42" t="n">
        <f aca="false">$B$5*A224</f>
        <v>-2.65856691208453</v>
      </c>
      <c r="E224" s="42" t="n">
        <f aca="false">$D$5*A224+$F$5*B224</f>
        <v>-1.65638516882985</v>
      </c>
      <c r="F224" s="43" t="n">
        <f aca="false">Inputs!$B$5*D224+Inputs!$B$6*E224</f>
        <v>-183037.43276696</v>
      </c>
      <c r="G224" s="43" t="n">
        <f aca="false">F224*SQRT(($B$6-2)/C224)</f>
        <v>-113791.88770091</v>
      </c>
    </row>
    <row r="225" customFormat="false" ht="15" hidden="false" customHeight="false" outlineLevel="0" collapsed="false">
      <c r="A225" s="41" t="n">
        <v>-0.1310866507</v>
      </c>
      <c r="B225" s="41" t="n">
        <v>-1.8309058258</v>
      </c>
      <c r="C225" s="41" t="n">
        <v>3.0853444558</v>
      </c>
      <c r="D225" s="42" t="n">
        <f aca="false">$B$5*A225</f>
        <v>-0.33492351359515</v>
      </c>
      <c r="E225" s="42" t="n">
        <f aca="false">$D$5*A225+$F$5*B225</f>
        <v>-3.47343849863332</v>
      </c>
      <c r="F225" s="43" t="n">
        <f aca="false">Inputs!$B$5*D225+Inputs!$B$6*E225</f>
        <v>140179.573572151</v>
      </c>
      <c r="G225" s="43" t="n">
        <f aca="false">F225*SQRT(($B$6-2)/C225)</f>
        <v>112862.042075941</v>
      </c>
    </row>
    <row r="226" customFormat="false" ht="15" hidden="false" customHeight="false" outlineLevel="0" collapsed="false">
      <c r="A226" s="41" t="n">
        <v>0.9282969916</v>
      </c>
      <c r="B226" s="41" t="n">
        <v>-0.6050007128</v>
      </c>
      <c r="C226" s="41" t="n">
        <v>6.8414020493</v>
      </c>
      <c r="D226" s="42" t="n">
        <f aca="false">$B$5*A226</f>
        <v>2.37177842614968</v>
      </c>
      <c r="E226" s="42" t="n">
        <f aca="false">$D$5*A226+$F$5*B226</f>
        <v>1.1642826513264</v>
      </c>
      <c r="F226" s="43" t="n">
        <f aca="false">Inputs!$B$5*D226+Inputs!$B$6*E226</f>
        <v>178963.710048648</v>
      </c>
      <c r="G226" s="43" t="n">
        <f aca="false">F226*SQRT(($B$6-2)/C226)</f>
        <v>96762.5746599379</v>
      </c>
    </row>
    <row r="227" customFormat="false" ht="15" hidden="false" customHeight="false" outlineLevel="0" collapsed="false">
      <c r="A227" s="41" t="n">
        <v>-0.5339002384</v>
      </c>
      <c r="B227" s="41" t="n">
        <v>-1.0697524113</v>
      </c>
      <c r="C227" s="41" t="n">
        <v>2.34718455</v>
      </c>
      <c r="D227" s="42" t="n">
        <f aca="false">$B$5*A227</f>
        <v>-1.36410338352032</v>
      </c>
      <c r="E227" s="42" t="n">
        <f aca="false">$D$5*A227+$F$5*B227</f>
        <v>-3.11765144446652</v>
      </c>
      <c r="F227" s="43" t="n">
        <f aca="false">Inputs!$B$5*D227+Inputs!$B$6*E227</f>
        <v>19472.2338712942</v>
      </c>
      <c r="G227" s="43" t="n">
        <f aca="false">F227*SQRT(($B$6-2)/C227)</f>
        <v>17974.5139707429</v>
      </c>
    </row>
    <row r="228" customFormat="false" ht="15" hidden="false" customHeight="false" outlineLevel="0" collapsed="false">
      <c r="A228" s="41" t="n">
        <v>-0.6542832767</v>
      </c>
      <c r="B228" s="41" t="n">
        <v>0.4278904407</v>
      </c>
      <c r="C228" s="41" t="n">
        <v>1.3189551542</v>
      </c>
      <c r="D228" s="42" t="n">
        <f aca="false">$B$5*A228</f>
        <v>-1.6716794025077</v>
      </c>
      <c r="E228" s="42" t="n">
        <f aca="false">$D$5*A228+$F$5*B228</f>
        <v>-0.818067114697494</v>
      </c>
      <c r="F228" s="43" t="n">
        <f aca="false">Inputs!$B$5*D228+Inputs!$B$6*E228</f>
        <v>-126264.584515895</v>
      </c>
      <c r="G228" s="43" t="n">
        <f aca="false">F228*SQRT(($B$6-2)/C228)</f>
        <v>-155482.507919308</v>
      </c>
    </row>
    <row r="229" customFormat="false" ht="15" hidden="false" customHeight="false" outlineLevel="0" collapsed="false">
      <c r="A229" s="41" t="n">
        <v>-0.1892443409</v>
      </c>
      <c r="B229" s="41" t="n">
        <v>0.3286620023</v>
      </c>
      <c r="C229" s="41" t="n">
        <v>4.2787926204</v>
      </c>
      <c r="D229" s="42" t="n">
        <f aca="false">$B$5*A229</f>
        <v>-0.483515134788826</v>
      </c>
      <c r="E229" s="42" t="n">
        <f aca="false">$D$5*A229+$F$5*B229</f>
        <v>0.117191728262875</v>
      </c>
      <c r="F229" s="43" t="n">
        <f aca="false">Inputs!$B$5*D229+Inputs!$B$6*E229</f>
        <v>-54211.0998920264</v>
      </c>
      <c r="G229" s="43" t="n">
        <f aca="false">F229*SQRT(($B$6-2)/C229)</f>
        <v>-37063.173067643</v>
      </c>
    </row>
    <row r="230" customFormat="false" ht="15" hidden="false" customHeight="false" outlineLevel="0" collapsed="false">
      <c r="A230" s="41" t="n">
        <v>0.3619218539</v>
      </c>
      <c r="B230" s="41" t="n">
        <v>1.3206616555</v>
      </c>
      <c r="C230" s="41" t="n">
        <v>7.1591537579</v>
      </c>
      <c r="D230" s="42" t="n">
        <f aca="false">$B$5*A230</f>
        <v>0.924702388136144</v>
      </c>
      <c r="E230" s="42" t="n">
        <f aca="false">$D$5*A230+$F$5*B230</f>
        <v>3.14166989613003</v>
      </c>
      <c r="F230" s="43" t="n">
        <f aca="false">Inputs!$B$5*D230+Inputs!$B$6*E230</f>
        <v>-64613.2559928872</v>
      </c>
      <c r="G230" s="43" t="n">
        <f aca="false">F230*SQRT(($B$6-2)/C230)</f>
        <v>-34151.185136691</v>
      </c>
    </row>
    <row r="231" customFormat="false" ht="15" hidden="false" customHeight="false" outlineLevel="0" collapsed="false">
      <c r="A231" s="41" t="n">
        <v>-0.3427861509</v>
      </c>
      <c r="B231" s="41" t="n">
        <v>-1.4768578168</v>
      </c>
      <c r="C231" s="41" t="n">
        <v>3.1577650356</v>
      </c>
      <c r="D231" s="42" t="n">
        <f aca="false">$B$5*A231</f>
        <v>-0.875811087232128</v>
      </c>
      <c r="E231" s="42" t="n">
        <f aca="false">$D$5*A231+$F$5*B231</f>
        <v>-3.36584565021953</v>
      </c>
      <c r="F231" s="43" t="n">
        <f aca="false">Inputs!$B$5*D231+Inputs!$B$6*E231</f>
        <v>80711.1737877635</v>
      </c>
      <c r="G231" s="43" t="n">
        <f aca="false">F231*SQRT(($B$6-2)/C231)</f>
        <v>64233.081215276</v>
      </c>
    </row>
    <row r="232" customFormat="false" ht="15" hidden="false" customHeight="false" outlineLevel="0" collapsed="false">
      <c r="A232" s="41" t="n">
        <v>1.0672224166</v>
      </c>
      <c r="B232" s="41" t="n">
        <v>-0.3314881721</v>
      </c>
      <c r="C232" s="41" t="n">
        <v>2.2960818682</v>
      </c>
      <c r="D232" s="42" t="n">
        <f aca="false">$B$5*A232</f>
        <v>2.72672983592508</v>
      </c>
      <c r="E232" s="42" t="n">
        <f aca="false">$D$5*A232+$F$5*B232</f>
        <v>1.96715413689629</v>
      </c>
      <c r="F232" s="43" t="n">
        <f aca="false">Inputs!$B$5*D232+Inputs!$B$6*E232</f>
        <v>174315.276747693</v>
      </c>
      <c r="G232" s="43" t="n">
        <f aca="false">F232*SQRT(($B$6-2)/C232)</f>
        <v>162688.465576787</v>
      </c>
    </row>
    <row r="233" customFormat="false" ht="15" hidden="false" customHeight="false" outlineLevel="0" collapsed="false">
      <c r="A233" s="41" t="n">
        <v>1.1145924446</v>
      </c>
      <c r="B233" s="41" t="n">
        <v>0.3833771132</v>
      </c>
      <c r="C233" s="41" t="n">
        <v>1.1031193034</v>
      </c>
      <c r="D233" s="42" t="n">
        <f aca="false">$B$5*A233</f>
        <v>2.8477592171179</v>
      </c>
      <c r="E233" s="42" t="n">
        <f aca="false">$D$5*A233+$F$5*B233</f>
        <v>3.31426487531459</v>
      </c>
      <c r="F233" s="43" t="n">
        <f aca="false">Inputs!$B$5*D233+Inputs!$B$6*E233</f>
        <v>119062.67794606</v>
      </c>
      <c r="G233" s="43" t="n">
        <f aca="false">F233*SQRT(($B$6-2)/C233)</f>
        <v>160316.935308677</v>
      </c>
    </row>
    <row r="234" customFormat="false" ht="15" hidden="false" customHeight="false" outlineLevel="0" collapsed="false">
      <c r="A234" s="41" t="n">
        <v>-0.1311375302</v>
      </c>
      <c r="B234" s="41" t="n">
        <v>0.348775894</v>
      </c>
      <c r="C234" s="41" t="n">
        <v>7.2281442646</v>
      </c>
      <c r="D234" s="42" t="n">
        <f aca="false">$B$5*A234</f>
        <v>-0.335053509600227</v>
      </c>
      <c r="E234" s="42" t="n">
        <f aca="false">$D$5*A234+$F$5*B234</f>
        <v>0.290193536413275</v>
      </c>
      <c r="F234" s="43" t="n">
        <f aca="false">Inputs!$B$5*D234+Inputs!$B$6*E234</f>
        <v>-48015.0277806865</v>
      </c>
      <c r="G234" s="43" t="n">
        <f aca="false">F234*SQRT(($B$6-2)/C234)</f>
        <v>-25256.8262349286</v>
      </c>
    </row>
    <row r="235" customFormat="false" ht="15" hidden="false" customHeight="false" outlineLevel="0" collapsed="false">
      <c r="A235" s="41" t="n">
        <v>1.9510125601</v>
      </c>
      <c r="B235" s="41" t="n">
        <v>2.0769805291</v>
      </c>
      <c r="C235" s="41" t="n">
        <v>1.6829457778</v>
      </c>
      <c r="D235" s="42" t="n">
        <f aca="false">$B$5*A235</f>
        <v>4.98479424264488</v>
      </c>
      <c r="E235" s="42" t="n">
        <f aca="false">$D$5*A235+$F$5*B235</f>
        <v>8.22902013668757</v>
      </c>
      <c r="F235" s="43" t="n">
        <f aca="false">Inputs!$B$5*D235+Inputs!$B$6*E235</f>
        <v>87028.4174301092</v>
      </c>
      <c r="G235" s="43" t="n">
        <f aca="false">F235*SQRT(($B$6-2)/C235)</f>
        <v>94872.6479319071</v>
      </c>
    </row>
    <row r="236" customFormat="false" ht="15" hidden="false" customHeight="false" outlineLevel="0" collapsed="false">
      <c r="A236" s="41" t="n">
        <v>0.0693811351</v>
      </c>
      <c r="B236" s="41" t="n">
        <v>0.1601905933</v>
      </c>
      <c r="C236" s="41" t="n">
        <v>2.5340280671</v>
      </c>
      <c r="D236" s="42" t="n">
        <f aca="false">$B$5*A236</f>
        <v>0.177267276422311</v>
      </c>
      <c r="E236" s="42" t="n">
        <f aca="false">$D$5*A236+$F$5*B236</f>
        <v>0.441706707085107</v>
      </c>
      <c r="F236" s="43" t="n">
        <f aca="false">Inputs!$B$5*D236+Inputs!$B$6*E236</f>
        <v>-4358.60771202427</v>
      </c>
      <c r="G236" s="43" t="n">
        <f aca="false">F236*SQRT(($B$6-2)/C236)</f>
        <v>-3872.19366719823</v>
      </c>
    </row>
    <row r="237" customFormat="false" ht="15" hidden="false" customHeight="false" outlineLevel="0" collapsed="false">
      <c r="A237" s="41" t="n">
        <v>1.0762401575</v>
      </c>
      <c r="B237" s="41" t="n">
        <v>-0.8456610328</v>
      </c>
      <c r="C237" s="41" t="n">
        <v>2.4888228829</v>
      </c>
      <c r="D237" s="42" t="n">
        <f aca="false">$B$5*A237</f>
        <v>2.74976996587569</v>
      </c>
      <c r="E237" s="42" t="n">
        <f aca="false">$D$5*A237+$F$5*B237</f>
        <v>1.1007675581723</v>
      </c>
      <c r="F237" s="43" t="n">
        <f aca="false">Inputs!$B$5*D237+Inputs!$B$6*E237</f>
        <v>219938.618678954</v>
      </c>
      <c r="G237" s="43" t="n">
        <f aca="false">F237*SQRT(($B$6-2)/C237)</f>
        <v>197160.311395958</v>
      </c>
    </row>
    <row r="238" customFormat="false" ht="15" hidden="false" customHeight="false" outlineLevel="0" collapsed="false">
      <c r="A238" s="41" t="n">
        <v>0.3330703726</v>
      </c>
      <c r="B238" s="41" t="n">
        <v>-0.025862848</v>
      </c>
      <c r="C238" s="41" t="n">
        <v>3.3548279332</v>
      </c>
      <c r="D238" s="42" t="n">
        <f aca="false">$B$5*A238</f>
        <v>0.85098748705491</v>
      </c>
      <c r="E238" s="42" t="n">
        <f aca="false">$D$5*A238+$F$5*B238</f>
        <v>0.747911676072998</v>
      </c>
      <c r="F238" s="43" t="n">
        <f aca="false">Inputs!$B$5*D238+Inputs!$B$6*E238</f>
        <v>47703.1649018411</v>
      </c>
      <c r="G238" s="43" t="n">
        <f aca="false">F238*SQRT(($B$6-2)/C238)</f>
        <v>36832.1496251925</v>
      </c>
    </row>
    <row r="239" customFormat="false" ht="15" hidden="false" customHeight="false" outlineLevel="0" collapsed="false">
      <c r="A239" s="41" t="n">
        <v>0.3139082115</v>
      </c>
      <c r="B239" s="41" t="n">
        <v>-0.8333688059</v>
      </c>
      <c r="C239" s="41" t="n">
        <v>5.1441393375</v>
      </c>
      <c r="D239" s="42" t="n">
        <f aca="false">$B$5*A239</f>
        <v>0.802028586286471</v>
      </c>
      <c r="E239" s="42" t="n">
        <f aca="false">$D$5*A239+$F$5*B239</f>
        <v>-0.692042724290841</v>
      </c>
      <c r="F239" s="43" t="n">
        <f aca="false">Inputs!$B$5*D239+Inputs!$B$6*E239</f>
        <v>114804.994843189</v>
      </c>
      <c r="G239" s="43" t="n">
        <f aca="false">F239*SQRT(($B$6-2)/C239)</f>
        <v>71584.5698125063</v>
      </c>
    </row>
    <row r="240" customFormat="false" ht="15" hidden="false" customHeight="false" outlineLevel="0" collapsed="false">
      <c r="A240" s="41" t="n">
        <v>-1.5895674933</v>
      </c>
      <c r="B240" s="41" t="n">
        <v>-2.072983436</v>
      </c>
      <c r="C240" s="41" t="n">
        <v>12.1441449209</v>
      </c>
      <c r="D240" s="42" t="n">
        <f aca="false">$B$5*A240</f>
        <v>-4.06131003507797</v>
      </c>
      <c r="E240" s="42" t="n">
        <f aca="false">$D$5*A240+$F$5*B240</f>
        <v>-7.36202789904983</v>
      </c>
      <c r="F240" s="43" t="n">
        <f aca="false">Inputs!$B$5*D240+Inputs!$B$6*E240</f>
        <v>-38029.6085553056</v>
      </c>
      <c r="G240" s="43" t="n">
        <f aca="false">F240*SQRT(($B$6-2)/C240)</f>
        <v>-15433.1075396448</v>
      </c>
    </row>
    <row r="241" customFormat="false" ht="15" hidden="false" customHeight="false" outlineLevel="0" collapsed="false">
      <c r="A241" s="41" t="n">
        <v>-1.117384113</v>
      </c>
      <c r="B241" s="41" t="n">
        <v>-0.4586752849</v>
      </c>
      <c r="C241" s="41" t="n">
        <v>4.4143638493</v>
      </c>
      <c r="D241" s="42" t="n">
        <f aca="false">$B$5*A241</f>
        <v>-2.85489186856889</v>
      </c>
      <c r="E241" s="42" t="n">
        <f aca="false">$D$5*A241+$F$5*B241</f>
        <v>-3.45092858843671</v>
      </c>
      <c r="F241" s="43" t="n">
        <f aca="false">Inputs!$B$5*D241+Inputs!$B$6*E241</f>
        <v>-112942.757435053</v>
      </c>
      <c r="G241" s="43" t="n">
        <f aca="false">F241*SQRT(($B$6-2)/C241)</f>
        <v>-76022.0052910672</v>
      </c>
    </row>
    <row r="242" customFormat="false" ht="15" hidden="false" customHeight="false" outlineLevel="0" collapsed="false">
      <c r="A242" s="41" t="n">
        <v>-0.2931915866</v>
      </c>
      <c r="B242" s="41" t="n">
        <v>1.9372311624</v>
      </c>
      <c r="C242" s="41" t="n">
        <v>1.109324503</v>
      </c>
      <c r="D242" s="42" t="n">
        <f aca="false">$B$5*A242</f>
        <v>-0.749098064648383</v>
      </c>
      <c r="E242" s="42" t="n">
        <f aca="false">$D$5*A242+$F$5*B242</f>
        <v>2.64742784639691</v>
      </c>
      <c r="F242" s="43" t="n">
        <f aca="false">Inputs!$B$5*D242+Inputs!$B$6*E242</f>
        <v>-207281.198784684</v>
      </c>
      <c r="G242" s="43" t="n">
        <f aca="false">F242*SQRT(($B$6-2)/C242)</f>
        <v>-278320.763145928</v>
      </c>
    </row>
    <row r="243" customFormat="false" ht="15" hidden="false" customHeight="false" outlineLevel="0" collapsed="false">
      <c r="A243" s="41" t="n">
        <v>1.1059933699</v>
      </c>
      <c r="B243" s="41" t="n">
        <v>-0.9620911163</v>
      </c>
      <c r="C243" s="41" t="n">
        <v>3.226693902</v>
      </c>
      <c r="D243" s="42" t="n">
        <f aca="false">$B$5*A243</f>
        <v>2.82578877011348</v>
      </c>
      <c r="E243" s="42" t="n">
        <f aca="false">$D$5*A243+$F$5*B243</f>
        <v>0.970522950559748</v>
      </c>
      <c r="F243" s="43" t="n">
        <f aca="false">Inputs!$B$5*D243+Inputs!$B$6*E243</f>
        <v>234052.72948336</v>
      </c>
      <c r="G243" s="43" t="n">
        <f aca="false">F243*SQRT(($B$6-2)/C243)</f>
        <v>184267.95828766</v>
      </c>
    </row>
    <row r="244" customFormat="false" ht="15" hidden="false" customHeight="false" outlineLevel="0" collapsed="false">
      <c r="A244" s="41" t="n">
        <v>0.3477084525</v>
      </c>
      <c r="B244" s="41" t="n">
        <v>-0.4070782364</v>
      </c>
      <c r="C244" s="41" t="n">
        <v>4.4629947407</v>
      </c>
      <c r="D244" s="42" t="n">
        <f aca="false">$B$5*A244</f>
        <v>0.888387459715852</v>
      </c>
      <c r="E244" s="42" t="n">
        <f aca="false">$D$5*A244+$F$5*B244</f>
        <v>0.124482752461716</v>
      </c>
      <c r="F244" s="43" t="n">
        <f aca="false">Inputs!$B$5*D244+Inputs!$B$6*E244</f>
        <v>82614.6083484994</v>
      </c>
      <c r="G244" s="43" t="n">
        <f aca="false">F244*SQRT(($B$6-2)/C244)</f>
        <v>55304.2692998396</v>
      </c>
    </row>
    <row r="245" customFormat="false" ht="15" hidden="false" customHeight="false" outlineLevel="0" collapsed="false">
      <c r="A245" s="41" t="n">
        <v>-0.284363838</v>
      </c>
      <c r="B245" s="41" t="n">
        <v>0.1853256494</v>
      </c>
      <c r="C245" s="41" t="n">
        <v>8.0407932646</v>
      </c>
      <c r="D245" s="42" t="n">
        <f aca="false">$B$5*A245</f>
        <v>-0.726543360851632</v>
      </c>
      <c r="E245" s="42" t="n">
        <f aca="false">$D$5*A245+$F$5*B245</f>
        <v>-0.356658707141333</v>
      </c>
      <c r="F245" s="43" t="n">
        <f aca="false">Inputs!$B$5*D245+Inputs!$B$6*E245</f>
        <v>-54821.4007280966</v>
      </c>
      <c r="G245" s="43" t="n">
        <f aca="false">F245*SQRT(($B$6-2)/C245)</f>
        <v>-27341.0807551895</v>
      </c>
    </row>
    <row r="246" customFormat="false" ht="15" hidden="false" customHeight="false" outlineLevel="0" collapsed="false">
      <c r="A246" s="41" t="n">
        <v>0.619171117</v>
      </c>
      <c r="B246" s="41" t="n">
        <v>-0.3392584839</v>
      </c>
      <c r="C246" s="41" t="n">
        <v>7.4191439661</v>
      </c>
      <c r="D246" s="42" t="n">
        <f aca="false">$B$5*A246</f>
        <v>1.58196860561236</v>
      </c>
      <c r="E246" s="42" t="n">
        <f aca="false">$D$5*A246+$F$5*B246</f>
        <v>0.887559378186843</v>
      </c>
      <c r="F246" s="43" t="n">
        <f aca="false">Inputs!$B$5*D246+Inputs!$B$6*E246</f>
        <v>113818.891651894</v>
      </c>
      <c r="G246" s="43" t="n">
        <f aca="false">F246*SQRT(($B$6-2)/C246)</f>
        <v>59095.2331999269</v>
      </c>
    </row>
    <row r="247" customFormat="false" ht="15" hidden="false" customHeight="false" outlineLevel="0" collapsed="false">
      <c r="A247" s="41" t="n">
        <v>1.0638515327</v>
      </c>
      <c r="B247" s="41" t="n">
        <v>-1.1419382261</v>
      </c>
      <c r="C247" s="41" t="n">
        <v>3.130560895</v>
      </c>
      <c r="D247" s="42" t="n">
        <f aca="false">$B$5*A247</f>
        <v>2.7181173015924</v>
      </c>
      <c r="E247" s="42" t="n">
        <f aca="false">$D$5*A247+$F$5*B247</f>
        <v>0.559692766145379</v>
      </c>
      <c r="F247" s="43" t="n">
        <f aca="false">Inputs!$B$5*D247+Inputs!$B$6*E247</f>
        <v>243827.091851971</v>
      </c>
      <c r="G247" s="43" t="n">
        <f aca="false">F247*SQRT(($B$6-2)/C247)</f>
        <v>194888.349969868</v>
      </c>
    </row>
    <row r="248" customFormat="false" ht="15" hidden="false" customHeight="false" outlineLevel="0" collapsed="false">
      <c r="A248" s="41" t="n">
        <v>0.0063390624</v>
      </c>
      <c r="B248" s="41" t="n">
        <v>2.5976737266</v>
      </c>
      <c r="C248" s="41" t="n">
        <v>3.7092847939</v>
      </c>
      <c r="D248" s="42" t="n">
        <f aca="false">$B$5*A248</f>
        <v>0.0161961652126253</v>
      </c>
      <c r="E248" s="42" t="n">
        <f aca="false">$D$5*A248+$F$5*B248</f>
        <v>4.5006028015283</v>
      </c>
      <c r="F248" s="43" t="n">
        <f aca="false">Inputs!$B$5*D248+Inputs!$B$6*E248</f>
        <v>-223410.523555152</v>
      </c>
      <c r="G248" s="43" t="n">
        <f aca="false">F248*SQRT(($B$6-2)/C248)</f>
        <v>-164048.980051451</v>
      </c>
    </row>
    <row r="249" customFormat="false" ht="15" hidden="false" customHeight="false" outlineLevel="0" collapsed="false">
      <c r="A249" s="41" t="n">
        <v>0.2230797426</v>
      </c>
      <c r="B249" s="41" t="n">
        <v>1.4332145066</v>
      </c>
      <c r="C249" s="41" t="n">
        <v>4.1110988131</v>
      </c>
      <c r="D249" s="42" t="n">
        <f aca="false">$B$5*A249</f>
        <v>0.569963843034504</v>
      </c>
      <c r="E249" s="42" t="n">
        <f aca="false">$D$5*A249+$F$5*B249</f>
        <v>3.00563289911843</v>
      </c>
      <c r="F249" s="43" t="n">
        <f aca="false">Inputs!$B$5*D249+Inputs!$B$6*E249</f>
        <v>-93285.2606524713</v>
      </c>
      <c r="G249" s="43" t="n">
        <f aca="false">F249*SQRT(($B$6-2)/C249)</f>
        <v>-65065.2450011325</v>
      </c>
    </row>
    <row r="250" customFormat="false" ht="15" hidden="false" customHeight="false" outlineLevel="0" collapsed="false">
      <c r="A250" s="41" t="n">
        <v>0.0915201782</v>
      </c>
      <c r="B250" s="41" t="n">
        <v>0.5807770953</v>
      </c>
      <c r="C250" s="41" t="n">
        <v>3.7205548298</v>
      </c>
      <c r="D250" s="42" t="n">
        <f aca="false">$B$5*A250</f>
        <v>0.233832045322051</v>
      </c>
      <c r="E250" s="42" t="n">
        <f aca="false">$D$5*A250+$F$5*B250</f>
        <v>1.22063387295053</v>
      </c>
      <c r="F250" s="43" t="n">
        <f aca="false">Inputs!$B$5*D250+Inputs!$B$6*E250</f>
        <v>-37648.4891153212</v>
      </c>
      <c r="G250" s="43" t="n">
        <f aca="false">F250*SQRT(($B$6-2)/C250)</f>
        <v>-27603.153170397</v>
      </c>
    </row>
    <row r="251" customFormat="false" ht="15" hidden="false" customHeight="false" outlineLevel="0" collapsed="false">
      <c r="A251" s="41" t="n">
        <v>-0.0567831944</v>
      </c>
      <c r="B251" s="41" t="n">
        <v>-0.1704075812</v>
      </c>
      <c r="C251" s="41" t="n">
        <v>3.2223332292</v>
      </c>
      <c r="D251" s="42" t="n">
        <f aca="false">$B$5*A251</f>
        <v>-0.145079814611546</v>
      </c>
      <c r="E251" s="42" t="n">
        <f aca="false">$D$5*A251+$F$5*B251</f>
        <v>-0.42937092698933</v>
      </c>
      <c r="F251" s="43" t="n">
        <f aca="false">Inputs!$B$5*D251+Inputs!$B$6*E251</f>
        <v>6960.56488831194</v>
      </c>
      <c r="G251" s="43" t="n">
        <f aca="false">F251*SQRT(($B$6-2)/C251)</f>
        <v>5483.7072197837</v>
      </c>
    </row>
    <row r="252" customFormat="false" ht="15" hidden="false" customHeight="false" outlineLevel="0" collapsed="false">
      <c r="A252" s="41" t="n">
        <v>-0.7794823967</v>
      </c>
      <c r="B252" s="41" t="n">
        <v>0.430301359</v>
      </c>
      <c r="C252" s="41" t="n">
        <v>9.7326432778</v>
      </c>
      <c r="D252" s="42" t="n">
        <f aca="false">$B$5*A252</f>
        <v>-1.99156040446712</v>
      </c>
      <c r="E252" s="42" t="n">
        <f aca="false">$D$5*A252+$F$5*B252</f>
        <v>-1.11182637654896</v>
      </c>
      <c r="F252" s="43" t="n">
        <f aca="false">Inputs!$B$5*D252+Inputs!$B$6*E252</f>
        <v>-143564.721619264</v>
      </c>
      <c r="G252" s="43" t="n">
        <f aca="false">F252*SQRT(($B$6-2)/C252)</f>
        <v>-65079.967603047</v>
      </c>
    </row>
    <row r="253" customFormat="false" ht="15" hidden="false" customHeight="false" outlineLevel="0" collapsed="false">
      <c r="A253" s="41" t="n">
        <v>-0.8515371892</v>
      </c>
      <c r="B253" s="41" t="n">
        <v>0.6655852363</v>
      </c>
      <c r="C253" s="41" t="n">
        <v>1.9791566866</v>
      </c>
      <c r="D253" s="42" t="n">
        <f aca="false">$B$5*A253</f>
        <v>-2.1756588168272</v>
      </c>
      <c r="E253" s="42" t="n">
        <f aca="false">$D$5*A253+$F$5*B253</f>
        <v>-0.877011976222096</v>
      </c>
      <c r="F253" s="43" t="n">
        <f aca="false">Inputs!$B$5*D253+Inputs!$B$6*E253</f>
        <v>-173715.282871615</v>
      </c>
      <c r="G253" s="43" t="n">
        <f aca="false">F253*SQRT(($B$6-2)/C253)</f>
        <v>-174627.620671538</v>
      </c>
    </row>
    <row r="254" customFormat="false" ht="15" hidden="false" customHeight="false" outlineLevel="0" collapsed="false">
      <c r="A254" s="41" t="n">
        <v>1.0852870044</v>
      </c>
      <c r="B254" s="41" t="n">
        <v>0.3665314072</v>
      </c>
      <c r="C254" s="41" t="n">
        <v>6.5526855393</v>
      </c>
      <c r="D254" s="42" t="n">
        <f aca="false">$B$5*A254</f>
        <v>2.77288446101707</v>
      </c>
      <c r="E254" s="42" t="n">
        <f aca="false">$D$5*A254+$F$5*B254</f>
        <v>3.21544177890688</v>
      </c>
      <c r="F254" s="43" t="n">
        <f aca="false">Inputs!$B$5*D254+Inputs!$B$6*E254</f>
        <v>116516.357156363</v>
      </c>
      <c r="G254" s="43" t="n">
        <f aca="false">F254*SQRT(($B$6-2)/C254)</f>
        <v>64371.2929701888</v>
      </c>
    </row>
    <row r="255" customFormat="false" ht="15" hidden="false" customHeight="false" outlineLevel="0" collapsed="false">
      <c r="A255" s="41" t="n">
        <v>-0.2862487336</v>
      </c>
      <c r="B255" s="41" t="n">
        <v>0.4539655793</v>
      </c>
      <c r="C255" s="41" t="n">
        <v>5.7405877282</v>
      </c>
      <c r="D255" s="42" t="n">
        <f aca="false">$B$5*A255</f>
        <v>-0.731359227713292</v>
      </c>
      <c r="E255" s="42" t="n">
        <f aca="false">$D$5*A255+$F$5*B255</f>
        <v>0.102728500960574</v>
      </c>
      <c r="F255" s="43" t="n">
        <f aca="false">Inputs!$B$5*D255+Inputs!$B$6*E255</f>
        <v>-78272.3478193579</v>
      </c>
      <c r="G255" s="43" t="n">
        <f aca="false">F255*SQRT(($B$6-2)/C255)</f>
        <v>-46200.340846028</v>
      </c>
    </row>
    <row r="256" customFormat="false" ht="15" hidden="false" customHeight="false" outlineLevel="0" collapsed="false">
      <c r="A256" s="41" t="n">
        <v>-0.3086730555</v>
      </c>
      <c r="B256" s="41" t="n">
        <v>0.9355471255</v>
      </c>
      <c r="C256" s="41" t="n">
        <v>3.1287971839</v>
      </c>
      <c r="D256" s="42" t="n">
        <f aca="false">$B$5*A256</f>
        <v>-0.788652877681699</v>
      </c>
      <c r="E256" s="42" t="n">
        <f aca="false">$D$5*A256+$F$5*B256</f>
        <v>0.880936074423496</v>
      </c>
      <c r="F256" s="43" t="n">
        <f aca="false">Inputs!$B$5*D256+Inputs!$B$6*E256</f>
        <v>-122912.091489345</v>
      </c>
      <c r="G256" s="43" t="n">
        <f aca="false">F256*SQRT(($B$6-2)/C256)</f>
        <v>-98269.9874427252</v>
      </c>
    </row>
    <row r="257" customFormat="false" ht="15" hidden="false" customHeight="false" outlineLevel="0" collapsed="false">
      <c r="A257" s="41" t="n">
        <v>-1.8314060842</v>
      </c>
      <c r="B257" s="41" t="n">
        <v>-0.3356073681</v>
      </c>
      <c r="C257" s="41" t="n">
        <v>1.8728265775</v>
      </c>
      <c r="D257" s="42" t="n">
        <f aca="false">$B$5*A257</f>
        <v>-4.67920232353453</v>
      </c>
      <c r="E257" s="42" t="n">
        <f aca="false">$D$5*A257+$F$5*B257</f>
        <v>-4.93749974582626</v>
      </c>
      <c r="F257" s="43" t="n">
        <f aca="false">Inputs!$B$5*D257+Inputs!$B$6*E257</f>
        <v>-221045.245062139</v>
      </c>
      <c r="G257" s="43" t="n">
        <f aca="false">F257*SQRT(($B$6-2)/C257)</f>
        <v>-228426.977378956</v>
      </c>
    </row>
    <row r="258" customFormat="false" ht="15" hidden="false" customHeight="false" outlineLevel="0" collapsed="false">
      <c r="A258" s="41" t="n">
        <v>-1.9908119951</v>
      </c>
      <c r="B258" s="41" t="n">
        <v>-1.4950608302</v>
      </c>
      <c r="C258" s="41" t="n">
        <v>3.5404347871</v>
      </c>
      <c r="D258" s="42" t="n">
        <f aca="false">$B$5*A258</f>
        <v>-5.08648092498912</v>
      </c>
      <c r="E258" s="42" t="n">
        <f aca="false">$D$5*A258+$F$5*B258</f>
        <v>-7.31889983192849</v>
      </c>
      <c r="F258" s="43" t="n">
        <f aca="false">Inputs!$B$5*D258+Inputs!$B$6*E258</f>
        <v>-142703.100902488</v>
      </c>
      <c r="G258" s="43" t="n">
        <f aca="false">F258*SQRT(($B$6-2)/C258)</f>
        <v>-107255.632545738</v>
      </c>
    </row>
    <row r="259" customFormat="false" ht="15" hidden="false" customHeight="false" outlineLevel="0" collapsed="false">
      <c r="A259" s="41" t="n">
        <v>1.3638622298</v>
      </c>
      <c r="B259" s="41" t="n">
        <v>0.895184982</v>
      </c>
      <c r="C259" s="41" t="n">
        <v>5.3005051134</v>
      </c>
      <c r="D259" s="42" t="n">
        <f aca="false">$B$5*A259</f>
        <v>3.48463804380602</v>
      </c>
      <c r="E259" s="42" t="n">
        <f aca="false">$D$5*A259+$F$5*B259</f>
        <v>4.79118556959726</v>
      </c>
      <c r="F259" s="43" t="n">
        <f aca="false">Inputs!$B$5*D259+Inputs!$B$6*E259</f>
        <v>108904.525900739</v>
      </c>
      <c r="G259" s="43" t="n">
        <f aca="false">F259*SQRT(($B$6-2)/C259)</f>
        <v>66896.3307800505</v>
      </c>
    </row>
    <row r="260" customFormat="false" ht="15" hidden="false" customHeight="false" outlineLevel="0" collapsed="false">
      <c r="A260" s="41" t="n">
        <v>-0.7194802333</v>
      </c>
      <c r="B260" s="41" t="n">
        <v>-1.502503456</v>
      </c>
      <c r="C260" s="41" t="n">
        <v>0.1330511415</v>
      </c>
      <c r="D260" s="42" t="n">
        <f aca="false">$B$5*A260</f>
        <v>-1.83825619475602</v>
      </c>
      <c r="E260" s="42" t="n">
        <f aca="false">$D$5*A260+$F$5*B260</f>
        <v>-4.30650576448498</v>
      </c>
      <c r="F260" s="43" t="n">
        <f aca="false">Inputs!$B$5*D260+Inputs!$B$6*E260</f>
        <v>31499.6687486464</v>
      </c>
      <c r="G260" s="43" t="n">
        <f aca="false">F260*SQRT(($B$6-2)/C260)</f>
        <v>122126.998083229</v>
      </c>
    </row>
    <row r="261" customFormat="false" ht="15" hidden="false" customHeight="false" outlineLevel="0" collapsed="false">
      <c r="A261" s="41" t="n">
        <v>-2.9645288378</v>
      </c>
      <c r="B261" s="41" t="n">
        <v>-0.5434955079</v>
      </c>
      <c r="C261" s="41" t="n">
        <v>1.2461063458</v>
      </c>
      <c r="D261" s="42" t="n">
        <f aca="false">$B$5*A261</f>
        <v>-7.57430607318219</v>
      </c>
      <c r="E261" s="42" t="n">
        <f aca="false">$D$5*A261+$F$5*B261</f>
        <v>-7.99283452445799</v>
      </c>
      <c r="F261" s="43" t="n">
        <f aca="false">Inputs!$B$5*D261+Inputs!$B$6*E261</f>
        <v>-357788.881095319</v>
      </c>
      <c r="G261" s="43" t="n">
        <f aca="false">F261*SQRT(($B$6-2)/C261)</f>
        <v>-453277.627445586</v>
      </c>
    </row>
    <row r="262" customFormat="false" ht="15" hidden="false" customHeight="false" outlineLevel="0" collapsed="false">
      <c r="A262" s="41" t="n">
        <v>2.4204150122</v>
      </c>
      <c r="B262" s="41" t="n">
        <v>0.4348842715</v>
      </c>
      <c r="C262" s="41" t="n">
        <v>0.2768264448</v>
      </c>
      <c r="D262" s="42" t="n">
        <f aca="false">$B$5*A262</f>
        <v>6.1841071986781</v>
      </c>
      <c r="E262" s="42" t="n">
        <f aca="false">$D$5*A262+$F$5*B262</f>
        <v>6.51052405122487</v>
      </c>
      <c r="F262" s="43" t="n">
        <f aca="false">Inputs!$B$5*D262+Inputs!$B$6*E262</f>
        <v>292884.517306566</v>
      </c>
      <c r="G262" s="43" t="n">
        <f aca="false">F262*SQRT(($B$6-2)/C262)</f>
        <v>787240.855240771</v>
      </c>
    </row>
    <row r="263" customFormat="false" ht="15" hidden="false" customHeight="false" outlineLevel="0" collapsed="false">
      <c r="A263" s="41" t="n">
        <v>-0.559572286</v>
      </c>
      <c r="B263" s="41" t="n">
        <v>0.4650802095</v>
      </c>
      <c r="C263" s="41" t="n">
        <v>4.3221945195</v>
      </c>
      <c r="D263" s="42" t="n">
        <f aca="false">$B$5*A263</f>
        <v>-1.42969490132522</v>
      </c>
      <c r="E263" s="42" t="n">
        <f aca="false">$D$5*A263+$F$5*B263</f>
        <v>-0.528476771139295</v>
      </c>
      <c r="F263" s="43" t="n">
        <f aca="false">Inputs!$B$5*D263+Inputs!$B$6*E263</f>
        <v>-116545.651575557</v>
      </c>
      <c r="G263" s="43" t="n">
        <f aca="false">F263*SQRT(($B$6-2)/C263)</f>
        <v>-79279.1377218128</v>
      </c>
    </row>
    <row r="264" customFormat="false" ht="15" hidden="false" customHeight="false" outlineLevel="0" collapsed="false">
      <c r="A264" s="41" t="n">
        <v>-1.560958353</v>
      </c>
      <c r="B264" s="41" t="n">
        <v>-0.2973233627</v>
      </c>
      <c r="C264" s="41" t="n">
        <v>4.1798443218</v>
      </c>
      <c r="D264" s="42" t="n">
        <f aca="false">$B$5*A264</f>
        <v>-3.98821430992941</v>
      </c>
      <c r="E264" s="42" t="n">
        <f aca="false">$D$5*A264+$F$5*B264</f>
        <v>-4.22783892762481</v>
      </c>
      <c r="F264" s="43" t="n">
        <f aca="false">Inputs!$B$5*D264+Inputs!$B$6*E264</f>
        <v>-187429.484611701</v>
      </c>
      <c r="G264" s="43" t="n">
        <f aca="false">F264*SQRT(($B$6-2)/C264)</f>
        <v>-129650.099800841</v>
      </c>
    </row>
    <row r="265" customFormat="false" ht="15" hidden="false" customHeight="false" outlineLevel="0" collapsed="false">
      <c r="A265" s="41" t="n">
        <v>0.099477473</v>
      </c>
      <c r="B265" s="41" t="n">
        <v>-0.0861006518</v>
      </c>
      <c r="C265" s="41" t="n">
        <v>1.3818185679</v>
      </c>
      <c r="D265" s="42" t="n">
        <f aca="false">$B$5*A265</f>
        <v>0.25416275877683</v>
      </c>
      <c r="E265" s="42" t="n">
        <f aca="false">$D$5*A265+$F$5*B265</f>
        <v>0.0880415688929912</v>
      </c>
      <c r="F265" s="43" t="n">
        <f aca="false">Inputs!$B$5*D265+Inputs!$B$6*E265</f>
        <v>21014.1974330334</v>
      </c>
      <c r="G265" s="43" t="n">
        <f aca="false">F265*SQRT(($B$6-2)/C265)</f>
        <v>25281.4683380486</v>
      </c>
    </row>
    <row r="266" customFormat="false" ht="15" hidden="false" customHeight="false" outlineLevel="0" collapsed="false">
      <c r="A266" s="41" t="n">
        <v>0.7908061217</v>
      </c>
      <c r="B266" s="41" t="n">
        <v>0.3446452262</v>
      </c>
      <c r="C266" s="41" t="n">
        <v>1.7497470169</v>
      </c>
      <c r="D266" s="42" t="n">
        <f aca="false">$B$5*A266</f>
        <v>2.02049227314889</v>
      </c>
      <c r="E266" s="42" t="n">
        <f aca="false">$D$5*A266+$F$5*B266</f>
        <v>2.47690681677606</v>
      </c>
      <c r="F266" s="43" t="n">
        <f aca="false">Inputs!$B$5*D266+Inputs!$B$6*E266</f>
        <v>78203.8864760862</v>
      </c>
      <c r="G266" s="43" t="n">
        <f aca="false">F266*SQRT(($B$6-2)/C266)</f>
        <v>83609.5148761234</v>
      </c>
    </row>
    <row r="267" customFormat="false" ht="15" hidden="false" customHeight="false" outlineLevel="0" collapsed="false">
      <c r="A267" s="41" t="n">
        <v>0.6683260181</v>
      </c>
      <c r="B267" s="41" t="n">
        <v>-0.6883722822</v>
      </c>
      <c r="C267" s="41" t="n">
        <v>4.0102840189</v>
      </c>
      <c r="D267" s="42" t="n">
        <f aca="false">$B$5*A267</f>
        <v>1.70755829837605</v>
      </c>
      <c r="E267" s="42" t="n">
        <f aca="false">$D$5*A267+$F$5*B267</f>
        <v>0.401697501516241</v>
      </c>
      <c r="F267" s="43" t="n">
        <f aca="false">Inputs!$B$5*D267+Inputs!$B$6*E267</f>
        <v>150670.954761793</v>
      </c>
      <c r="G267" s="43" t="n">
        <f aca="false">F267*SQRT(($B$6-2)/C267)</f>
        <v>106403.759360018</v>
      </c>
    </row>
    <row r="268" customFormat="false" ht="15" hidden="false" customHeight="false" outlineLevel="0" collapsed="false">
      <c r="A268" s="41" t="n">
        <v>0.8978154084</v>
      </c>
      <c r="B268" s="41" t="n">
        <v>1.6289369476</v>
      </c>
      <c r="C268" s="41" t="n">
        <v>0.7860493193</v>
      </c>
      <c r="D268" s="42" t="n">
        <f aca="false">$B$5*A268</f>
        <v>2.29389865051447</v>
      </c>
      <c r="E268" s="42" t="n">
        <f aca="false">$D$5*A268+$F$5*B268</f>
        <v>4.94918829360338</v>
      </c>
      <c r="F268" s="43" t="n">
        <f aca="false">Inputs!$B$5*D268+Inputs!$B$6*E268</f>
        <v>-18069.5496287214</v>
      </c>
      <c r="G268" s="43" t="n">
        <f aca="false">F268*SQRT(($B$6-2)/C268)</f>
        <v>-28822.8836129554</v>
      </c>
    </row>
    <row r="269" customFormat="false" ht="15" hidden="false" customHeight="false" outlineLevel="0" collapsed="false">
      <c r="A269" s="41" t="n">
        <v>-0.9701495197</v>
      </c>
      <c r="B269" s="41" t="n">
        <v>-0.8876956557</v>
      </c>
      <c r="C269" s="41" t="n">
        <v>5.5287311062</v>
      </c>
      <c r="D269" s="42" t="n">
        <f aca="false">$B$5*A269</f>
        <v>-2.47871071627411</v>
      </c>
      <c r="E269" s="42" t="n">
        <f aca="false">$D$5*A269+$F$5*B269</f>
        <v>-3.84137944691424</v>
      </c>
      <c r="F269" s="43" t="n">
        <f aca="false">Inputs!$B$5*D269+Inputs!$B$6*E269</f>
        <v>-55802.0992816991</v>
      </c>
      <c r="G269" s="43" t="n">
        <f aca="false">F269*SQRT(($B$6-2)/C269)</f>
        <v>-33562.3839348814</v>
      </c>
    </row>
    <row r="270" customFormat="false" ht="15" hidden="false" customHeight="false" outlineLevel="0" collapsed="false">
      <c r="A270" s="41" t="n">
        <v>1.3357843363</v>
      </c>
      <c r="B270" s="41" t="n">
        <v>-0.1913439867</v>
      </c>
      <c r="C270" s="41" t="n">
        <v>2.8598194858</v>
      </c>
      <c r="D270" s="42" t="n">
        <f aca="false">$B$5*A270</f>
        <v>3.41289964256415</v>
      </c>
      <c r="E270" s="42" t="n">
        <f aca="false">$D$5*A270+$F$5*B270</f>
        <v>2.84821399191982</v>
      </c>
      <c r="F270" s="43" t="n">
        <f aca="false">Inputs!$B$5*D270+Inputs!$B$6*E270</f>
        <v>198879.264660424</v>
      </c>
      <c r="G270" s="43" t="n">
        <f aca="false">F270*SQRT(($B$6-2)/C270)</f>
        <v>166316.444796499</v>
      </c>
    </row>
    <row r="271" customFormat="false" ht="15" hidden="false" customHeight="false" outlineLevel="0" collapsed="false">
      <c r="A271" s="41" t="n">
        <v>1.4038213921</v>
      </c>
      <c r="B271" s="41" t="n">
        <v>-0.4425357119</v>
      </c>
      <c r="C271" s="41" t="n">
        <v>3.3623583239</v>
      </c>
      <c r="D271" s="42" t="n">
        <f aca="false">$B$5*A271</f>
        <v>3.58673282589382</v>
      </c>
      <c r="E271" s="42" t="n">
        <f aca="false">$D$5*A271+$F$5*B271</f>
        <v>2.57637024768953</v>
      </c>
      <c r="F271" s="43" t="n">
        <f aca="false">Inputs!$B$5*D271+Inputs!$B$6*E271</f>
        <v>229854.770204905</v>
      </c>
      <c r="G271" s="43" t="n">
        <f aca="false">F271*SQRT(($B$6-2)/C271)</f>
        <v>177274.603213075</v>
      </c>
    </row>
    <row r="272" customFormat="false" ht="15" hidden="false" customHeight="false" outlineLevel="0" collapsed="false">
      <c r="A272" s="41" t="n">
        <v>1.4550455763</v>
      </c>
      <c r="B272" s="41" t="n">
        <v>0.1314858168</v>
      </c>
      <c r="C272" s="41" t="n">
        <v>3.583870117</v>
      </c>
      <c r="D272" s="42" t="n">
        <f aca="false">$B$5*A272</f>
        <v>3.71760949153212</v>
      </c>
      <c r="E272" s="42" t="n">
        <f aca="false">$D$5*A272+$F$5*B272</f>
        <v>3.68945112749943</v>
      </c>
      <c r="F272" s="43" t="n">
        <f aca="false">Inputs!$B$5*D272+Inputs!$B$6*E272</f>
        <v>187288.39277824</v>
      </c>
      <c r="G272" s="43" t="n">
        <f aca="false">F272*SQRT(($B$6-2)/C272)</f>
        <v>139910.313453213</v>
      </c>
    </row>
    <row r="273" customFormat="false" ht="15" hidden="false" customHeight="false" outlineLevel="0" collapsed="false">
      <c r="A273" s="41" t="n">
        <v>0.2582288233</v>
      </c>
      <c r="B273" s="41" t="n">
        <v>1.5647180217</v>
      </c>
      <c r="C273" s="41" t="n">
        <v>1.1297052937</v>
      </c>
      <c r="D273" s="42" t="n">
        <f aca="false">$B$5*A273</f>
        <v>0.659768972273979</v>
      </c>
      <c r="E273" s="42" t="n">
        <f aca="false">$D$5*A273+$F$5*B273</f>
        <v>3.31634617602399</v>
      </c>
      <c r="F273" s="43" t="n">
        <f aca="false">Inputs!$B$5*D273+Inputs!$B$6*E273</f>
        <v>-99840.4115738017</v>
      </c>
      <c r="G273" s="43" t="n">
        <f aca="false">F273*SQRT(($B$6-2)/C273)</f>
        <v>-132843.031759655</v>
      </c>
    </row>
    <row r="274" customFormat="false" ht="15" hidden="false" customHeight="false" outlineLevel="0" collapsed="false">
      <c r="A274" s="41" t="n">
        <v>-0.3617704774</v>
      </c>
      <c r="B274" s="41" t="n">
        <v>-0.9411220959</v>
      </c>
      <c r="C274" s="41" t="n">
        <v>3.598182303</v>
      </c>
      <c r="D274" s="42" t="n">
        <f aca="false">$B$5*A274</f>
        <v>-0.924315624503195</v>
      </c>
      <c r="E274" s="42" t="n">
        <f aca="false">$D$5*A274+$F$5*B274</f>
        <v>-2.48594189008044</v>
      </c>
      <c r="F274" s="43" t="n">
        <f aca="false">Inputs!$B$5*D274+Inputs!$B$6*E274</f>
        <v>31865.5320537022</v>
      </c>
      <c r="G274" s="43" t="n">
        <f aca="false">F274*SQRT(($B$6-2)/C274)</f>
        <v>23757.1637117547</v>
      </c>
    </row>
    <row r="275" customFormat="false" ht="15" hidden="false" customHeight="false" outlineLevel="0" collapsed="false">
      <c r="A275" s="41" t="n">
        <v>-0.448564208</v>
      </c>
      <c r="B275" s="41" t="n">
        <v>0.4523339506</v>
      </c>
      <c r="C275" s="41" t="n">
        <v>5.0733688436</v>
      </c>
      <c r="D275" s="42" t="n">
        <f aca="false">$B$5*A275</f>
        <v>-1.14607170001015</v>
      </c>
      <c r="E275" s="42" t="n">
        <f aca="false">$D$5*A275+$F$5*B275</f>
        <v>-0.286332831075718</v>
      </c>
      <c r="F275" s="43" t="n">
        <f aca="false">Inputs!$B$5*D275+Inputs!$B$6*E275</f>
        <v>-100290.528447229</v>
      </c>
      <c r="G275" s="43" t="n">
        <f aca="false">F275*SQRT(($B$6-2)/C275)</f>
        <v>-62968.9858441364</v>
      </c>
    </row>
    <row r="276" customFormat="false" ht="15" hidden="false" customHeight="false" outlineLevel="0" collapsed="false">
      <c r="A276" s="41" t="n">
        <v>-1.5657590722</v>
      </c>
      <c r="B276" s="41" t="n">
        <v>0.6374709027</v>
      </c>
      <c r="C276" s="41" t="n">
        <v>1.9029594762</v>
      </c>
      <c r="D276" s="42" t="n">
        <f aca="false">$B$5*A276</f>
        <v>-4.00048004205134</v>
      </c>
      <c r="E276" s="42" t="n">
        <f aca="false">$D$5*A276+$F$5*B276</f>
        <v>-2.62511193888447</v>
      </c>
      <c r="F276" s="43" t="n">
        <f aca="false">Inputs!$B$5*D276+Inputs!$B$6*E276</f>
        <v>-268792.407260911</v>
      </c>
      <c r="G276" s="43" t="n">
        <f aca="false">F276*SQRT(($B$6-2)/C276)</f>
        <v>-275560.665288197</v>
      </c>
    </row>
    <row r="277" customFormat="false" ht="15" hidden="false" customHeight="false" outlineLevel="0" collapsed="false">
      <c r="A277" s="41" t="n">
        <v>-0.5387713176</v>
      </c>
      <c r="B277" s="41" t="n">
        <v>1.1478126607</v>
      </c>
      <c r="C277" s="41" t="n">
        <v>1.7239901748</v>
      </c>
      <c r="D277" s="42" t="n">
        <f aca="false">$B$5*A277</f>
        <v>-1.376548883897</v>
      </c>
      <c r="E277" s="42" t="n">
        <f aca="false">$D$5*A277+$F$5*B277</f>
        <v>0.699925366662167</v>
      </c>
      <c r="F277" s="43" t="n">
        <f aca="false">Inputs!$B$5*D277+Inputs!$B$6*E277</f>
        <v>-172651.156722808</v>
      </c>
      <c r="G277" s="43" t="n">
        <f aca="false">F277*SQRT(($B$6-2)/C277)</f>
        <v>-185958.955002208</v>
      </c>
    </row>
    <row r="278" customFormat="false" ht="15" hidden="false" customHeight="false" outlineLevel="0" collapsed="false">
      <c r="A278" s="41" t="n">
        <v>-2.3942603049</v>
      </c>
      <c r="B278" s="41" t="n">
        <v>-0.7865657751</v>
      </c>
      <c r="C278" s="41" t="n">
        <v>11.6496269619</v>
      </c>
      <c r="D278" s="42" t="n">
        <f aca="false">$B$5*A278</f>
        <v>-6.11728249593994</v>
      </c>
      <c r="E278" s="42" t="n">
        <f aca="false">$D$5*A278+$F$5*B278</f>
        <v>-7.05555067962591</v>
      </c>
      <c r="F278" s="43" t="n">
        <f aca="false">Inputs!$B$5*D278+Inputs!$B$6*E278</f>
        <v>-258950.715612698</v>
      </c>
      <c r="G278" s="43" t="n">
        <f aca="false">F278*SQRT(($B$6-2)/C278)</f>
        <v>-107294.164915948</v>
      </c>
    </row>
    <row r="279" customFormat="false" ht="15" hidden="false" customHeight="false" outlineLevel="0" collapsed="false">
      <c r="A279" s="41" t="n">
        <v>-1.6864681512</v>
      </c>
      <c r="B279" s="41" t="n">
        <v>-0.8262294664</v>
      </c>
      <c r="C279" s="41" t="n">
        <v>1.5718110159</v>
      </c>
      <c r="D279" s="42" t="n">
        <f aca="false">$B$5*A279</f>
        <v>-4.30888908786667</v>
      </c>
      <c r="E279" s="42" t="n">
        <f aca="false">$D$5*A279+$F$5*B279</f>
        <v>-5.43978614446078</v>
      </c>
      <c r="F279" s="43" t="n">
        <f aca="false">Inputs!$B$5*D279+Inputs!$B$6*E279</f>
        <v>-158899.601563628</v>
      </c>
      <c r="G279" s="43" t="n">
        <f aca="false">F279*SQRT(($B$6-2)/C279)</f>
        <v>-179241.117115329</v>
      </c>
    </row>
    <row r="280" customFormat="false" ht="15" hidden="false" customHeight="false" outlineLevel="0" collapsed="false">
      <c r="A280" s="41" t="n">
        <v>0.2476659011</v>
      </c>
      <c r="B280" s="41" t="n">
        <v>-0.1792266254</v>
      </c>
      <c r="C280" s="41" t="n">
        <v>2.4286008391</v>
      </c>
      <c r="D280" s="42" t="n">
        <f aca="false">$B$5*A280</f>
        <v>0.632780938037353</v>
      </c>
      <c r="E280" s="42" t="n">
        <f aca="false">$D$5*A280+$F$5*B280</f>
        <v>0.279864198628524</v>
      </c>
      <c r="F280" s="43" t="n">
        <f aca="false">Inputs!$B$5*D280+Inputs!$B$6*E280</f>
        <v>49284.8838723092</v>
      </c>
      <c r="G280" s="43" t="n">
        <f aca="false">F280*SQRT(($B$6-2)/C280)</f>
        <v>44725.0325230944</v>
      </c>
    </row>
    <row r="281" customFormat="false" ht="15" hidden="false" customHeight="false" outlineLevel="0" collapsed="false">
      <c r="A281" s="41" t="n">
        <v>-0.2533775689</v>
      </c>
      <c r="B281" s="41" t="n">
        <v>-0.1591848714</v>
      </c>
      <c r="C281" s="41" t="n">
        <v>8.595766893</v>
      </c>
      <c r="D281" s="42" t="n">
        <f aca="false">$B$5*A281</f>
        <v>-0.647374123825907</v>
      </c>
      <c r="E281" s="42" t="n">
        <f aca="false">$D$5*A281+$F$5*B281</f>
        <v>-0.877805755840363</v>
      </c>
      <c r="F281" s="43" t="n">
        <f aca="false">Inputs!$B$5*D281+Inputs!$B$6*E281</f>
        <v>-20847.1245905725</v>
      </c>
      <c r="G281" s="43" t="n">
        <f aca="false">F281*SQRT(($B$6-2)/C281)</f>
        <v>-10055.8513556619</v>
      </c>
    </row>
    <row r="282" customFormat="false" ht="15" hidden="false" customHeight="false" outlineLevel="0" collapsed="false">
      <c r="A282" s="41" t="n">
        <v>0.2033882406</v>
      </c>
      <c r="B282" s="41" t="n">
        <v>-1.0085360419</v>
      </c>
      <c r="C282" s="41" t="n">
        <v>0.7299533268</v>
      </c>
      <c r="D282" s="42" t="n">
        <f aca="false">$B$5*A282</f>
        <v>0.519652487892024</v>
      </c>
      <c r="E282" s="42" t="n">
        <f aca="false">$D$5*A282+$F$5*B282</f>
        <v>-1.25750373735563</v>
      </c>
      <c r="F282" s="43" t="n">
        <f aca="false">Inputs!$B$5*D282+Inputs!$B$6*E282</f>
        <v>114840.435656984</v>
      </c>
      <c r="G282" s="43" t="n">
        <f aca="false">F282*SQRT(($B$6-2)/C282)</f>
        <v>190091.318524752</v>
      </c>
    </row>
    <row r="283" customFormat="false" ht="15" hidden="false" customHeight="false" outlineLevel="0" collapsed="false">
      <c r="A283" s="41" t="n">
        <v>0.7068496409</v>
      </c>
      <c r="B283" s="41" t="n">
        <v>0.6626659704</v>
      </c>
      <c r="C283" s="41" t="n">
        <v>3.0641188077</v>
      </c>
      <c r="D283" s="42" t="n">
        <f aca="false">$B$5*A283</f>
        <v>1.80598530856886</v>
      </c>
      <c r="E283" s="42" t="n">
        <f aca="false">$D$5*A283+$F$5*B283</f>
        <v>2.82626552249255</v>
      </c>
      <c r="F283" s="43" t="n">
        <f aca="false">Inputs!$B$5*D283+Inputs!$B$6*E283</f>
        <v>39285.2547322584</v>
      </c>
      <c r="G283" s="43" t="n">
        <f aca="false">F283*SQRT(($B$6-2)/C283)</f>
        <v>31738.8926982358</v>
      </c>
    </row>
    <row r="284" customFormat="false" ht="15" hidden="false" customHeight="false" outlineLevel="0" collapsed="false">
      <c r="A284" s="41" t="n">
        <v>0.3850379377</v>
      </c>
      <c r="B284" s="41" t="n">
        <v>0.5565334428</v>
      </c>
      <c r="C284" s="41" t="n">
        <v>4.9971598496</v>
      </c>
      <c r="D284" s="42" t="n">
        <f aca="false">$B$5*A284</f>
        <v>0.983763474566479</v>
      </c>
      <c r="E284" s="42" t="n">
        <f aca="false">$D$5*A284+$F$5*B284</f>
        <v>1.87722256920852</v>
      </c>
      <c r="F284" s="43" t="n">
        <f aca="false">Inputs!$B$5*D284+Inputs!$B$6*E284</f>
        <v>4515.21899622191</v>
      </c>
      <c r="G284" s="43" t="n">
        <f aca="false">F284*SQRT(($B$6-2)/C284)</f>
        <v>2856.48663291072</v>
      </c>
    </row>
    <row r="285" customFormat="false" ht="15" hidden="false" customHeight="false" outlineLevel="0" collapsed="false">
      <c r="A285" s="41" t="n">
        <v>0.2964180008</v>
      </c>
      <c r="B285" s="41" t="n">
        <v>2.0350733027</v>
      </c>
      <c r="C285" s="41" t="n">
        <v>3.2139062135</v>
      </c>
      <c r="D285" s="42" t="n">
        <f aca="false">$B$5*A285</f>
        <v>0.757341482070424</v>
      </c>
      <c r="E285" s="42" t="n">
        <f aca="false">$D$5*A285+$F$5*B285</f>
        <v>4.21940400450466</v>
      </c>
      <c r="F285" s="43" t="n">
        <f aca="false">Inputs!$B$5*D285+Inputs!$B$6*E285</f>
        <v>-135236.05201819</v>
      </c>
      <c r="G285" s="43" t="n">
        <f aca="false">F285*SQRT(($B$6-2)/C285)</f>
        <v>-106681.934427939</v>
      </c>
    </row>
    <row r="286" customFormat="false" ht="15" hidden="false" customHeight="false" outlineLevel="0" collapsed="false">
      <c r="A286" s="41" t="n">
        <v>-0.0870941711</v>
      </c>
      <c r="B286" s="41" t="n">
        <v>-0.3070832183</v>
      </c>
      <c r="C286" s="41" t="n">
        <v>0.6150374689</v>
      </c>
      <c r="D286" s="42" t="n">
        <f aca="false">$B$5*A286</f>
        <v>-0.222523694386137</v>
      </c>
      <c r="E286" s="42" t="n">
        <f aca="false">$D$5*A286+$F$5*B286</f>
        <v>-0.737502443000892</v>
      </c>
      <c r="F286" s="43" t="n">
        <f aca="false">Inputs!$B$5*D286+Inputs!$B$6*E286</f>
        <v>14622.7527114308</v>
      </c>
      <c r="G286" s="43" t="n">
        <f aca="false">F286*SQRT(($B$6-2)/C286)</f>
        <v>26368.9809369127</v>
      </c>
    </row>
    <row r="287" customFormat="false" ht="15" hidden="false" customHeight="false" outlineLevel="0" collapsed="false">
      <c r="A287" s="41" t="n">
        <v>-0.7535275804</v>
      </c>
      <c r="B287" s="41" t="n">
        <v>-1.0322626706</v>
      </c>
      <c r="C287" s="41" t="n">
        <v>1.2442542277</v>
      </c>
      <c r="D287" s="42" t="n">
        <f aca="false">$B$5*A287</f>
        <v>-1.92524641884393</v>
      </c>
      <c r="E287" s="42" t="n">
        <f aca="false">$D$5*A287+$F$5*B287</f>
        <v>-3.57553879495871</v>
      </c>
      <c r="F287" s="43" t="n">
        <f aca="false">Inputs!$B$5*D287+Inputs!$B$6*E287</f>
        <v>-13747.702136457</v>
      </c>
      <c r="G287" s="43" t="n">
        <f aca="false">F287*SQRT(($B$6-2)/C287)</f>
        <v>-17429.7255716227</v>
      </c>
    </row>
    <row r="288" customFormat="false" ht="15" hidden="false" customHeight="false" outlineLevel="0" collapsed="false">
      <c r="A288" s="41" t="n">
        <v>-1.2444717876</v>
      </c>
      <c r="B288" s="41" t="n">
        <v>-0.8887973132</v>
      </c>
      <c r="C288" s="41" t="n">
        <v>0.5120787248</v>
      </c>
      <c r="D288" s="42" t="n">
        <f aca="false">$B$5*A288</f>
        <v>-3.17959808605461</v>
      </c>
      <c r="E288" s="42" t="n">
        <f aca="false">$D$5*A288+$F$5*B288</f>
        <v>-4.49605565609249</v>
      </c>
      <c r="F288" s="43" t="n">
        <f aca="false">Inputs!$B$5*D288+Inputs!$B$6*E288</f>
        <v>-93157.0258008364</v>
      </c>
      <c r="G288" s="43" t="n">
        <f aca="false">F288*SQRT(($B$6-2)/C288)</f>
        <v>-184103.585204002</v>
      </c>
    </row>
    <row r="289" customFormat="false" ht="15" hidden="false" customHeight="false" outlineLevel="0" collapsed="false">
      <c r="A289" s="41" t="n">
        <v>-0.0706803817</v>
      </c>
      <c r="B289" s="41" t="n">
        <v>0.3342951285</v>
      </c>
      <c r="C289" s="41" t="n">
        <v>2.906128438</v>
      </c>
      <c r="D289" s="42" t="n">
        <f aca="false">$B$5*A289</f>
        <v>-0.180586822951075</v>
      </c>
      <c r="E289" s="42" t="n">
        <f aca="false">$D$5*A289+$F$5*B289</f>
        <v>0.409052050709</v>
      </c>
      <c r="F289" s="43" t="n">
        <f aca="false">Inputs!$B$5*D289+Inputs!$B$6*E289</f>
        <v>-38511.2848305575</v>
      </c>
      <c r="G289" s="43" t="n">
        <f aca="false">F289*SQRT(($B$6-2)/C289)</f>
        <v>-31948.1418240241</v>
      </c>
    </row>
    <row r="290" customFormat="false" ht="15" hidden="false" customHeight="false" outlineLevel="0" collapsed="false">
      <c r="A290" s="41" t="n">
        <v>0.0511420586</v>
      </c>
      <c r="B290" s="41" t="n">
        <v>-0.7655352774</v>
      </c>
      <c r="C290" s="41" t="n">
        <v>4.4732133291</v>
      </c>
      <c r="D290" s="42" t="n">
        <f aca="false">$B$5*A290</f>
        <v>0.130666836533959</v>
      </c>
      <c r="E290" s="42" t="n">
        <f aca="false">$D$5*A290+$F$5*B290</f>
        <v>-1.20018669958519</v>
      </c>
      <c r="F290" s="43" t="n">
        <f aca="false">Inputs!$B$5*D290+Inputs!$B$6*E290</f>
        <v>73076.0186326555</v>
      </c>
      <c r="G290" s="43" t="n">
        <f aca="false">F290*SQRT(($B$6-2)/C290)</f>
        <v>48862.9935940566</v>
      </c>
    </row>
    <row r="291" customFormat="false" ht="15" hidden="false" customHeight="false" outlineLevel="0" collapsed="false">
      <c r="A291" s="41" t="n">
        <v>0.900184564</v>
      </c>
      <c r="B291" s="41" t="n">
        <v>0.7394126723</v>
      </c>
      <c r="C291" s="41" t="n">
        <v>1.8898428043</v>
      </c>
      <c r="D291" s="42" t="n">
        <f aca="false">$B$5*A291</f>
        <v>2.29995179104075</v>
      </c>
      <c r="E291" s="42" t="n">
        <f aca="false">$D$5*A291+$F$5*B291</f>
        <v>3.41884488562536</v>
      </c>
      <c r="F291" s="43" t="n">
        <f aca="false">Inputs!$B$5*D291+Inputs!$B$6*E291</f>
        <v>59052.9348228071</v>
      </c>
      <c r="G291" s="43" t="n">
        <f aca="false">F291*SQRT(($B$6-2)/C291)</f>
        <v>60749.6308516602</v>
      </c>
    </row>
    <row r="292" customFormat="false" ht="15" hidden="false" customHeight="false" outlineLevel="0" collapsed="false">
      <c r="A292" s="41" t="n">
        <v>-0.1596483074</v>
      </c>
      <c r="B292" s="41" t="n">
        <v>-0.6529161447</v>
      </c>
      <c r="C292" s="41" t="n">
        <v>2.573412376</v>
      </c>
      <c r="D292" s="42" t="n">
        <f aca="false">$B$5*A292</f>
        <v>-0.407897919188552</v>
      </c>
      <c r="E292" s="42" t="n">
        <f aca="false">$D$5*A292+$F$5*B292</f>
        <v>-1.5073164359976</v>
      </c>
      <c r="F292" s="43" t="n">
        <f aca="false">Inputs!$B$5*D292+Inputs!$B$6*E292</f>
        <v>34576.029881025</v>
      </c>
      <c r="G292" s="43" t="n">
        <f aca="false">F292*SQRT(($B$6-2)/C292)</f>
        <v>30481.4364940416</v>
      </c>
    </row>
    <row r="293" customFormat="false" ht="15" hidden="false" customHeight="false" outlineLevel="0" collapsed="false">
      <c r="A293" s="41" t="n">
        <v>0.5484279208</v>
      </c>
      <c r="B293" s="41" t="n">
        <v>0.1879735875</v>
      </c>
      <c r="C293" s="41" t="n">
        <v>2.5623582263</v>
      </c>
      <c r="D293" s="42" t="n">
        <f aca="false">$B$5*A293</f>
        <v>1.40122129299333</v>
      </c>
      <c r="E293" s="42" t="n">
        <f aca="false">$D$5*A293+$F$5*B293</f>
        <v>1.62961473347036</v>
      </c>
      <c r="F293" s="43" t="n">
        <f aca="false">Inputs!$B$5*D293+Inputs!$B$6*E293</f>
        <v>58641.3926258149</v>
      </c>
      <c r="G293" s="43" t="n">
        <f aca="false">F293*SQRT(($B$6-2)/C293)</f>
        <v>51808.3010317789</v>
      </c>
    </row>
    <row r="294" customFormat="false" ht="15" hidden="false" customHeight="false" outlineLevel="0" collapsed="false">
      <c r="A294" s="41" t="n">
        <v>-1.4481272594</v>
      </c>
      <c r="B294" s="41" t="n">
        <v>-0.067980256</v>
      </c>
      <c r="C294" s="41" t="n">
        <v>7.6632911942</v>
      </c>
      <c r="D294" s="42" t="n">
        <f aca="false">$B$5*A294</f>
        <v>-3.69993334379366</v>
      </c>
      <c r="E294" s="42" t="n">
        <f aca="false">$D$5*A294+$F$5*B294</f>
        <v>-3.56333051616908</v>
      </c>
      <c r="F294" s="43" t="n">
        <f aca="false">Inputs!$B$5*D294+Inputs!$B$6*E294</f>
        <v>-191826.808570912</v>
      </c>
      <c r="G294" s="43" t="n">
        <f aca="false">F294*SQRT(($B$6-2)/C294)</f>
        <v>-97997.8697203318</v>
      </c>
    </row>
    <row r="295" customFormat="false" ht="15" hidden="false" customHeight="false" outlineLevel="0" collapsed="false">
      <c r="A295" s="41" t="n">
        <v>0.2620358121</v>
      </c>
      <c r="B295" s="41" t="n">
        <v>-0.8996947865</v>
      </c>
      <c r="C295" s="41" t="n">
        <v>3.9666878448</v>
      </c>
      <c r="D295" s="42" t="n">
        <f aca="false">$B$5*A295</f>
        <v>0.669495745048359</v>
      </c>
      <c r="E295" s="42" t="n">
        <f aca="false">$D$5*A295+$F$5*B295</f>
        <v>-0.930005666909004</v>
      </c>
      <c r="F295" s="43" t="n">
        <f aca="false">Inputs!$B$5*D295+Inputs!$B$6*E295</f>
        <v>113449.857850286</v>
      </c>
      <c r="G295" s="43" t="n">
        <f aca="false">F295*SQRT(($B$6-2)/C295)</f>
        <v>80557.3073183182</v>
      </c>
    </row>
    <row r="296" customFormat="false" ht="15" hidden="false" customHeight="false" outlineLevel="0" collapsed="false">
      <c r="A296" s="41" t="n">
        <v>0.1898433928</v>
      </c>
      <c r="B296" s="41" t="n">
        <v>-1.4548224853</v>
      </c>
      <c r="C296" s="41" t="n">
        <v>3.5877650354</v>
      </c>
      <c r="D296" s="42" t="n">
        <f aca="false">$B$5*A296</f>
        <v>0.485045699236865</v>
      </c>
      <c r="E296" s="42" t="n">
        <f aca="false">$D$5*A296+$F$5*B296</f>
        <v>-2.06035748949454</v>
      </c>
      <c r="F296" s="43" t="n">
        <f aca="false">Inputs!$B$5*D296+Inputs!$B$6*E296</f>
        <v>151522.444398414</v>
      </c>
      <c r="G296" s="43" t="n">
        <f aca="false">F296*SQRT(($B$6-2)/C296)</f>
        <v>113130.568395097</v>
      </c>
    </row>
    <row r="297" customFormat="false" ht="15" hidden="false" customHeight="false" outlineLevel="0" collapsed="false">
      <c r="A297" s="41" t="n">
        <v>1.3361861</v>
      </c>
      <c r="B297" s="41" t="n">
        <v>1.2479499851</v>
      </c>
      <c r="C297" s="41" t="n">
        <v>6.8410543937</v>
      </c>
      <c r="D297" s="42" t="n">
        <f aca="false">$B$5*A297</f>
        <v>3.41392613999406</v>
      </c>
      <c r="E297" s="42" t="n">
        <f aca="false">$D$5*A297+$F$5*B297</f>
        <v>5.33446276618969</v>
      </c>
      <c r="F297" s="43" t="n">
        <f aca="false">Inputs!$B$5*D297+Inputs!$B$6*E297</f>
        <v>74669.4756899212</v>
      </c>
      <c r="G297" s="43" t="n">
        <f aca="false">F297*SQRT(($B$6-2)/C297)</f>
        <v>40373.5165134294</v>
      </c>
    </row>
    <row r="298" customFormat="false" ht="15" hidden="false" customHeight="false" outlineLevel="0" collapsed="false">
      <c r="A298" s="41" t="n">
        <v>-0.2525173343</v>
      </c>
      <c r="B298" s="41" t="n">
        <v>0.3634543378</v>
      </c>
      <c r="C298" s="41" t="n">
        <v>0.9303480647</v>
      </c>
      <c r="D298" s="42" t="n">
        <f aca="false">$B$5*A298</f>
        <v>-0.645176243315499</v>
      </c>
      <c r="E298" s="42" t="n">
        <f aca="false">$D$5*A298+$F$5*B298</f>
        <v>0.0267055525879042</v>
      </c>
      <c r="F298" s="43" t="n">
        <f aca="false">Inputs!$B$5*D298+Inputs!$B$6*E298</f>
        <v>-65852.9019609451</v>
      </c>
      <c r="G298" s="43" t="n">
        <f aca="false">F298*SQRT(($B$6-2)/C298)</f>
        <v>-96553.3144015485</v>
      </c>
    </row>
    <row r="299" customFormat="false" ht="15" hidden="false" customHeight="false" outlineLevel="0" collapsed="false">
      <c r="A299" s="41" t="n">
        <v>-2.4099219658</v>
      </c>
      <c r="B299" s="41" t="n">
        <v>-1.1563476603</v>
      </c>
      <c r="C299" s="41" t="n">
        <v>3.9277665172</v>
      </c>
      <c r="D299" s="42" t="n">
        <f aca="false">$B$5*A299</f>
        <v>-6.15729769557585</v>
      </c>
      <c r="E299" s="42" t="n">
        <f aca="false">$D$5*A299+$F$5*B299</f>
        <v>-7.73133776037028</v>
      </c>
      <c r="F299" s="43" t="n">
        <f aca="false">Inputs!$B$5*D299+Inputs!$B$6*E299</f>
        <v>-229162.881539071</v>
      </c>
      <c r="G299" s="43" t="n">
        <f aca="false">F299*SQRT(($B$6-2)/C299)</f>
        <v>-163525.859522592</v>
      </c>
    </row>
    <row r="300" customFormat="false" ht="15" hidden="false" customHeight="false" outlineLevel="0" collapsed="false">
      <c r="A300" s="41" t="n">
        <v>-0.2937789202</v>
      </c>
      <c r="B300" s="41" t="n">
        <v>-1.0721330214</v>
      </c>
      <c r="C300" s="41" t="n">
        <v>2.1645713439</v>
      </c>
      <c r="D300" s="42" t="n">
        <f aca="false">$B$5*A300</f>
        <v>-0.750598689097281</v>
      </c>
      <c r="E300" s="42" t="n">
        <f aca="false">$D$5*A300+$F$5*B300</f>
        <v>-2.55037238465781</v>
      </c>
      <c r="F300" s="43" t="n">
        <f aca="false">Inputs!$B$5*D300+Inputs!$B$6*E300</f>
        <v>52458.7503231626</v>
      </c>
      <c r="G300" s="43" t="n">
        <f aca="false">F300*SQRT(($B$6-2)/C300)</f>
        <v>50425.1253033005</v>
      </c>
    </row>
    <row r="301" customFormat="false" ht="15" hidden="false" customHeight="false" outlineLevel="0" collapsed="false">
      <c r="A301" s="41" t="n">
        <v>0.7143964826</v>
      </c>
      <c r="B301" s="41" t="n">
        <v>1.9972965307</v>
      </c>
      <c r="C301" s="41" t="n">
        <v>8.3827951887</v>
      </c>
      <c r="D301" s="42" t="n">
        <f aca="false">$B$5*A301</f>
        <v>1.82526732336757</v>
      </c>
      <c r="E301" s="42" t="n">
        <f aca="false">$D$5*A301+$F$5*B301</f>
        <v>5.14878968229148</v>
      </c>
      <c r="F301" s="43" t="n">
        <f aca="false">Inputs!$B$5*D301+Inputs!$B$6*E301</f>
        <v>-74912.7517778173</v>
      </c>
      <c r="G301" s="43" t="n">
        <f aca="false">F301*SQRT(($B$6-2)/C301)</f>
        <v>-36591.1720396094</v>
      </c>
    </row>
    <row r="302" customFormat="false" ht="15" hidden="false" customHeight="false" outlineLevel="0" collapsed="false">
      <c r="A302" s="41" t="n">
        <v>-1.1766147194</v>
      </c>
      <c r="B302" s="41" t="n">
        <v>-0.8374634041</v>
      </c>
      <c r="C302" s="41" t="n">
        <v>6.8792159786</v>
      </c>
      <c r="D302" s="42" t="n">
        <f aca="false">$B$5*A302</f>
        <v>-3.00622476709003</v>
      </c>
      <c r="E302" s="42" t="n">
        <f aca="false">$D$5*A302+$F$5*B302</f>
        <v>-4.24594326508671</v>
      </c>
      <c r="F302" s="43" t="n">
        <f aca="false">Inputs!$B$5*D302+Inputs!$B$6*E302</f>
        <v>-88325.3134546674</v>
      </c>
      <c r="G302" s="43" t="n">
        <f aca="false">F302*SQRT(($B$6-2)/C302)</f>
        <v>-47624.5311115037</v>
      </c>
    </row>
    <row r="303" customFormat="false" ht="15" hidden="false" customHeight="false" outlineLevel="0" collapsed="false">
      <c r="A303" s="41" t="n">
        <v>0.2354483683</v>
      </c>
      <c r="B303" s="41" t="n">
        <v>1.6111161485</v>
      </c>
      <c r="C303" s="41" t="n">
        <v>2.1628581931</v>
      </c>
      <c r="D303" s="42" t="n">
        <f aca="false">$B$5*A303</f>
        <v>0.601565410056517</v>
      </c>
      <c r="E303" s="42" t="n">
        <f aca="false">$D$5*A303+$F$5*B303</f>
        <v>3.34225578627608</v>
      </c>
      <c r="F303" s="43" t="n">
        <f aca="false">Inputs!$B$5*D303+Inputs!$B$6*E303</f>
        <v>-106956.248308152</v>
      </c>
      <c r="G303" s="43" t="n">
        <f aca="false">F303*SQRT(($B$6-2)/C303)</f>
        <v>-102850.672480644</v>
      </c>
    </row>
    <row r="304" customFormat="false" ht="15" hidden="false" customHeight="false" outlineLevel="0" collapsed="false">
      <c r="A304" s="41" t="n">
        <v>-1.2223743125</v>
      </c>
      <c r="B304" s="41" t="n">
        <v>0.2490361223</v>
      </c>
      <c r="C304" s="41" t="n">
        <v>2.6999541444</v>
      </c>
      <c r="D304" s="42" t="n">
        <f aca="false">$B$5*A304</f>
        <v>-3.12313952248195</v>
      </c>
      <c r="E304" s="42" t="n">
        <f aca="false">$D$5*A304+$F$5*B304</f>
        <v>-2.47872531073844</v>
      </c>
      <c r="F304" s="43" t="n">
        <f aca="false">Inputs!$B$5*D304+Inputs!$B$6*E304</f>
        <v>-188377.686711273</v>
      </c>
      <c r="G304" s="43" t="n">
        <f aca="false">F304*SQRT(($B$6-2)/C304)</f>
        <v>-162131.075326872</v>
      </c>
    </row>
    <row r="305" customFormat="false" ht="15" hidden="false" customHeight="false" outlineLevel="0" collapsed="false">
      <c r="A305" s="41" t="n">
        <v>1.8212988508</v>
      </c>
      <c r="B305" s="41" t="n">
        <v>-1.6517591482</v>
      </c>
      <c r="C305" s="41" t="n">
        <v>1.4877268189</v>
      </c>
      <c r="D305" s="42" t="n">
        <f aca="false">$B$5*A305</f>
        <v>4.653378564174</v>
      </c>
      <c r="E305" s="42" t="n">
        <f aca="false">$D$5*A305+$F$5*B305</f>
        <v>1.48177478121091</v>
      </c>
      <c r="F305" s="43" t="n">
        <f aca="false">Inputs!$B$5*D305+Inputs!$B$6*E305</f>
        <v>391249.117356855</v>
      </c>
      <c r="G305" s="43" t="n">
        <f aca="false">F305*SQRT(($B$6-2)/C305)</f>
        <v>453635.227357625</v>
      </c>
    </row>
    <row r="306" customFormat="false" ht="15" hidden="false" customHeight="false" outlineLevel="0" collapsed="false">
      <c r="A306" s="41" t="n">
        <v>-1.2810692068</v>
      </c>
      <c r="B306" s="41" t="n">
        <v>-0.4236066065</v>
      </c>
      <c r="C306" s="41" t="n">
        <v>6.141752971</v>
      </c>
      <c r="D306" s="42" t="n">
        <f aca="false">$B$5*A306</f>
        <v>-3.27310368835297</v>
      </c>
      <c r="E306" s="42" t="n">
        <f aca="false">$D$5*A306+$F$5*B306</f>
        <v>-3.77987700197548</v>
      </c>
      <c r="F306" s="43" t="n">
        <f aca="false">Inputs!$B$5*D306+Inputs!$B$6*E306</f>
        <v>-138316.518736523</v>
      </c>
      <c r="G306" s="43" t="n">
        <f aca="false">F306*SQRT(($B$6-2)/C306)</f>
        <v>-78930.140388559</v>
      </c>
    </row>
    <row r="307" customFormat="false" ht="15" hidden="false" customHeight="false" outlineLevel="0" collapsed="false">
      <c r="A307" s="41" t="n">
        <v>-0.5205884129</v>
      </c>
      <c r="B307" s="41" t="n">
        <v>0.8126012878</v>
      </c>
      <c r="C307" s="41" t="n">
        <v>5.2356269365</v>
      </c>
      <c r="D307" s="42" t="n">
        <f aca="false">$B$5*A307</f>
        <v>-1.33009196172399</v>
      </c>
      <c r="E307" s="42" t="n">
        <f aca="false">$D$5*A307+$F$5*B307</f>
        <v>0.164368839092655</v>
      </c>
      <c r="F307" s="43" t="n">
        <f aca="false">Inputs!$B$5*D307+Inputs!$B$6*E307</f>
        <v>-141227.638127032</v>
      </c>
      <c r="G307" s="43" t="n">
        <f aca="false">F307*SQRT(($B$6-2)/C307)</f>
        <v>-87287.1567476945</v>
      </c>
    </row>
    <row r="308" customFormat="false" ht="15" hidden="false" customHeight="false" outlineLevel="0" collapsed="false">
      <c r="A308" s="41" t="n">
        <v>0.2416597198</v>
      </c>
      <c r="B308" s="41" t="n">
        <v>-1.7749620596</v>
      </c>
      <c r="C308" s="41" t="n">
        <v>2.8192905627</v>
      </c>
      <c r="D308" s="42" t="n">
        <f aca="false">$B$5*A308</f>
        <v>0.617435276724447</v>
      </c>
      <c r="E308" s="42" t="n">
        <f aca="false">$D$5*A308+$F$5*B308</f>
        <v>-2.48985519174326</v>
      </c>
      <c r="F308" s="43" t="n">
        <f aca="false">Inputs!$B$5*D308+Inputs!$B$6*E308</f>
        <v>186236.287259608</v>
      </c>
      <c r="G308" s="43" t="n">
        <f aca="false">F308*SQRT(($B$6-2)/C308)</f>
        <v>156858.979111092</v>
      </c>
    </row>
    <row r="309" customFormat="false" ht="15" hidden="false" customHeight="false" outlineLevel="0" collapsed="false">
      <c r="A309" s="41" t="n">
        <v>0.5154104029</v>
      </c>
      <c r="B309" s="41" t="n">
        <v>-0.5775388874</v>
      </c>
      <c r="C309" s="41" t="n">
        <v>2.7952408752</v>
      </c>
      <c r="D309" s="42" t="n">
        <f aca="false">$B$5*A309</f>
        <v>1.31686225989417</v>
      </c>
      <c r="E309" s="42" t="n">
        <f aca="false">$D$5*A309+$F$5*B309</f>
        <v>0.229202304534232</v>
      </c>
      <c r="F309" s="43" t="n">
        <f aca="false">Inputs!$B$5*D309+Inputs!$B$6*E309</f>
        <v>120226.110762705</v>
      </c>
      <c r="G309" s="43" t="n">
        <f aca="false">F309*SQRT(($B$6-2)/C309)</f>
        <v>101696.071563188</v>
      </c>
    </row>
    <row r="310" customFormat="false" ht="15" hidden="false" customHeight="false" outlineLevel="0" collapsed="false">
      <c r="A310" s="41" t="n">
        <v>1.2744472169</v>
      </c>
      <c r="B310" s="41" t="n">
        <v>-0.6275875364</v>
      </c>
      <c r="C310" s="41" t="n">
        <v>2.3126117926</v>
      </c>
      <c r="D310" s="42" t="n">
        <f aca="false">$B$5*A310</f>
        <v>3.25618464959154</v>
      </c>
      <c r="E310" s="42" t="n">
        <f aca="false">$D$5*A310+$F$5*B310</f>
        <v>1.94897584225507</v>
      </c>
      <c r="F310" s="43" t="n">
        <f aca="false">Inputs!$B$5*D310+Inputs!$B$6*E310</f>
        <v>228169.6728464</v>
      </c>
      <c r="G310" s="43" t="n">
        <f aca="false">F310*SQRT(($B$6-2)/C310)</f>
        <v>212188.356788822</v>
      </c>
    </row>
    <row r="311" customFormat="false" ht="15" hidden="false" customHeight="false" outlineLevel="0" collapsed="false">
      <c r="A311" s="41" t="n">
        <v>-0.6366152831</v>
      </c>
      <c r="B311" s="41" t="n">
        <v>0.5411316108</v>
      </c>
      <c r="C311" s="41" t="n">
        <v>8.034074034</v>
      </c>
      <c r="D311" s="42" t="n">
        <f aca="false">$B$5*A311</f>
        <v>-1.62653806688665</v>
      </c>
      <c r="E311" s="42" t="n">
        <f aca="false">$D$5*A311+$F$5*B311</f>
        <v>-0.580486020944088</v>
      </c>
      <c r="F311" s="43" t="n">
        <f aca="false">Inputs!$B$5*D311+Inputs!$B$6*E311</f>
        <v>-133629.50564146</v>
      </c>
      <c r="G311" s="43" t="n">
        <f aca="false">F311*SQRT(($B$6-2)/C311)</f>
        <v>-66672.9152420275</v>
      </c>
    </row>
    <row r="312" customFormat="false" ht="15" hidden="false" customHeight="false" outlineLevel="0" collapsed="false">
      <c r="A312" s="41" t="n">
        <v>0.7629264823</v>
      </c>
      <c r="B312" s="41" t="n">
        <v>0.4480993639</v>
      </c>
      <c r="C312" s="41" t="n">
        <v>3.0185969182</v>
      </c>
      <c r="D312" s="42" t="n">
        <f aca="false">$B$5*A312</f>
        <v>1.94926040677843</v>
      </c>
      <c r="E312" s="42" t="n">
        <f aca="false">$D$5*A312+$F$5*B312</f>
        <v>2.58920361471277</v>
      </c>
      <c r="F312" s="43" t="n">
        <f aca="false">Inputs!$B$5*D312+Inputs!$B$6*E312</f>
        <v>65465.8599422046</v>
      </c>
      <c r="G312" s="43" t="n">
        <f aca="false">F312*SQRT(($B$6-2)/C312)</f>
        <v>53287.7413549269</v>
      </c>
    </row>
    <row r="313" customFormat="false" ht="15" hidden="false" customHeight="false" outlineLevel="0" collapsed="false">
      <c r="A313" s="41" t="n">
        <v>-1.6855973174</v>
      </c>
      <c r="B313" s="41" t="n">
        <v>0.5380344399</v>
      </c>
      <c r="C313" s="41" t="n">
        <v>2.387077039</v>
      </c>
      <c r="D313" s="42" t="n">
        <f aca="false">$B$5*A313</f>
        <v>-4.30666412663305</v>
      </c>
      <c r="E313" s="42" t="n">
        <f aca="false">$D$5*A313+$F$5*B313</f>
        <v>-3.08197891881639</v>
      </c>
      <c r="F313" s="43" t="n">
        <f aca="false">Inputs!$B$5*D313+Inputs!$B$6*E313</f>
        <v>-276567.466722485</v>
      </c>
      <c r="G313" s="43" t="n">
        <f aca="false">F313*SQRT(($B$6-2)/C313)</f>
        <v>-253152.879611846</v>
      </c>
    </row>
    <row r="314" customFormat="false" ht="15" hidden="false" customHeight="false" outlineLevel="0" collapsed="false">
      <c r="A314" s="41" t="n">
        <v>-1.0343080517</v>
      </c>
      <c r="B314" s="41" t="n">
        <v>0.2352761116</v>
      </c>
      <c r="C314" s="41" t="n">
        <v>5.7256670642</v>
      </c>
      <c r="D314" s="42" t="n">
        <f aca="false">$B$5*A314</f>
        <v>-2.64263435647546</v>
      </c>
      <c r="E314" s="42" t="n">
        <f aca="false">$D$5*A314+$F$5*B314</f>
        <v>-2.05496514741044</v>
      </c>
      <c r="F314" s="43" t="n">
        <f aca="false">Inputs!$B$5*D314+Inputs!$B$6*E314</f>
        <v>-161515.178277024</v>
      </c>
      <c r="G314" s="43" t="n">
        <f aca="false">F314*SQRT(($B$6-2)/C314)</f>
        <v>-95458.6511482601</v>
      </c>
    </row>
    <row r="315" customFormat="false" ht="15" hidden="false" customHeight="false" outlineLevel="0" collapsed="false">
      <c r="A315" s="41" t="n">
        <v>-1.4237344354</v>
      </c>
      <c r="B315" s="41" t="n">
        <v>0.4463221475</v>
      </c>
      <c r="C315" s="41" t="n">
        <v>0.2469984746</v>
      </c>
      <c r="D315" s="42" t="n">
        <f aca="false">$B$5*A315</f>
        <v>-3.63761021419227</v>
      </c>
      <c r="E315" s="42" t="n">
        <f aca="false">$D$5*A315+$F$5*B315</f>
        <v>-2.61721687674644</v>
      </c>
      <c r="F315" s="43" t="n">
        <f aca="false">Inputs!$B$5*D315+Inputs!$B$6*E315</f>
        <v>-232900.177581905</v>
      </c>
      <c r="G315" s="43" t="n">
        <f aca="false">F315*SQRT(($B$6-2)/C315)</f>
        <v>-662731.6046502</v>
      </c>
    </row>
    <row r="316" customFormat="false" ht="15" hidden="false" customHeight="false" outlineLevel="0" collapsed="false">
      <c r="A316" s="41" t="n">
        <v>-0.8065989043</v>
      </c>
      <c r="B316" s="41" t="n">
        <v>-1.2826346503</v>
      </c>
      <c r="C316" s="41" t="n">
        <v>2.6627374596</v>
      </c>
      <c r="D316" s="42" t="n">
        <f aca="false">$B$5*A316</f>
        <v>-2.06084248584859</v>
      </c>
      <c r="E316" s="42" t="n">
        <f aca="false">$D$5*A316+$F$5*B316</f>
        <v>-4.13415507388664</v>
      </c>
      <c r="F316" s="43" t="n">
        <f aca="false">Inputs!$B$5*D316+Inputs!$B$6*E316</f>
        <v>623.505109472666</v>
      </c>
      <c r="G316" s="43" t="n">
        <f aca="false">F316*SQRT(($B$6-2)/C316)</f>
        <v>540.369515395097</v>
      </c>
    </row>
    <row r="317" customFormat="false" ht="15" hidden="false" customHeight="false" outlineLevel="0" collapsed="false">
      <c r="A317" s="41" t="n">
        <v>0.7138201365</v>
      </c>
      <c r="B317" s="41" t="n">
        <v>0.2416445217</v>
      </c>
      <c r="C317" s="41" t="n">
        <v>6.2843777247</v>
      </c>
      <c r="D317" s="42" t="n">
        <f aca="false">$B$5*A317</f>
        <v>1.82379477173986</v>
      </c>
      <c r="E317" s="42" t="n">
        <f aca="false">$D$5*A317+$F$5*B317</f>
        <v>2.11585601869522</v>
      </c>
      <c r="F317" s="43" t="n">
        <f aca="false">Inputs!$B$5*D317+Inputs!$B$6*E317</f>
        <v>76586.6762392249</v>
      </c>
      <c r="G317" s="43" t="n">
        <f aca="false">F317*SQRT(($B$6-2)/C317)</f>
        <v>43205.305434297</v>
      </c>
    </row>
    <row r="318" customFormat="false" ht="15" hidden="false" customHeight="false" outlineLevel="0" collapsed="false">
      <c r="A318" s="41" t="n">
        <v>-0.6139768014</v>
      </c>
      <c r="B318" s="41" t="n">
        <v>1.451178849</v>
      </c>
      <c r="C318" s="41" t="n">
        <v>9.2842463253</v>
      </c>
      <c r="D318" s="42" t="n">
        <f aca="false">$B$5*A318</f>
        <v>-1.56869724333265</v>
      </c>
      <c r="E318" s="42" t="n">
        <f aca="false">$D$5*A318+$F$5*B318</f>
        <v>1.04480316659181</v>
      </c>
      <c r="F318" s="43" t="n">
        <f aca="false">Inputs!$B$5*D318+Inputs!$B$6*E318</f>
        <v>-209109.882662855</v>
      </c>
      <c r="G318" s="43" t="n">
        <f aca="false">F318*SQRT(($B$6-2)/C318)</f>
        <v>-97054.6234447824</v>
      </c>
    </row>
    <row r="319" customFormat="false" ht="15" hidden="false" customHeight="false" outlineLevel="0" collapsed="false">
      <c r="A319" s="41" t="n">
        <v>-0.4406524216</v>
      </c>
      <c r="B319" s="41" t="n">
        <v>0.032107674</v>
      </c>
      <c r="C319" s="41" t="n">
        <v>1.9604595582</v>
      </c>
      <c r="D319" s="42" t="n">
        <f aca="false">$B$5*A319</f>
        <v>-1.12585725951791</v>
      </c>
      <c r="E319" s="42" t="n">
        <f aca="false">$D$5*A319+$F$5*B319</f>
        <v>-0.993129391811711</v>
      </c>
      <c r="F319" s="43" t="n">
        <f aca="false">Inputs!$B$5*D319+Inputs!$B$6*E319</f>
        <v>-62929.2563612052</v>
      </c>
      <c r="G319" s="43" t="n">
        <f aca="false">F319*SQRT(($B$6-2)/C319)</f>
        <v>-63560.6973870687</v>
      </c>
    </row>
    <row r="320" customFormat="false" ht="15" hidden="false" customHeight="false" outlineLevel="0" collapsed="false">
      <c r="A320" s="41" t="n">
        <v>0.2689134477</v>
      </c>
      <c r="B320" s="41" t="n">
        <v>-0.6196659341</v>
      </c>
      <c r="C320" s="41" t="n">
        <v>4.8126216102</v>
      </c>
      <c r="D320" s="42" t="n">
        <f aca="false">$B$5*A320</f>
        <v>0.687067952958764</v>
      </c>
      <c r="E320" s="42" t="n">
        <f aca="false">$D$5*A320+$F$5*B320</f>
        <v>-0.430101488617329</v>
      </c>
      <c r="F320" s="43" t="n">
        <f aca="false">Inputs!$B$5*D320+Inputs!$B$6*E320</f>
        <v>90211.8697267429</v>
      </c>
      <c r="G320" s="43" t="n">
        <f aca="false">F320*SQRT(($B$6-2)/C320)</f>
        <v>58155.102227826</v>
      </c>
    </row>
    <row r="321" customFormat="false" ht="15" hidden="false" customHeight="false" outlineLevel="0" collapsed="false">
      <c r="A321" s="41" t="n">
        <v>0.4711362934</v>
      </c>
      <c r="B321" s="41" t="n">
        <v>-0.5334523472</v>
      </c>
      <c r="C321" s="41" t="n">
        <v>1.9499142978</v>
      </c>
      <c r="D321" s="42" t="n">
        <f aca="false">$B$5*A321</f>
        <v>1.20374288247585</v>
      </c>
      <c r="E321" s="42" t="n">
        <f aca="false">$D$5*A321+$F$5*B321</f>
        <v>0.199974357148889</v>
      </c>
      <c r="F321" s="43" t="n">
        <f aca="false">Inputs!$B$5*D321+Inputs!$B$6*E321</f>
        <v>110375.570390141</v>
      </c>
      <c r="G321" s="43" t="n">
        <f aca="false">F321*SQRT(($B$6-2)/C321)</f>
        <v>111784.141773317</v>
      </c>
    </row>
    <row r="322" customFormat="false" ht="15" hidden="false" customHeight="false" outlineLevel="0" collapsed="false">
      <c r="A322" s="41" t="n">
        <v>-0.4116383222</v>
      </c>
      <c r="B322" s="41" t="n">
        <v>1.3626426398</v>
      </c>
      <c r="C322" s="41" t="n">
        <v>12.311164531</v>
      </c>
      <c r="D322" s="42" t="n">
        <f aca="false">$B$5*A322</f>
        <v>-1.05172687276262</v>
      </c>
      <c r="E322" s="42" t="n">
        <f aca="false">$D$5*A322+$F$5*B322</f>
        <v>1.37340594831925</v>
      </c>
      <c r="F322" s="43" t="n">
        <f aca="false">Inputs!$B$5*D322+Inputs!$B$6*E322</f>
        <v>-173842.984692224</v>
      </c>
      <c r="G322" s="43" t="n">
        <f aca="false">F322*SQRT(($B$6-2)/C322)</f>
        <v>-70068.4644205537</v>
      </c>
    </row>
    <row r="323" customFormat="false" ht="15" hidden="false" customHeight="false" outlineLevel="0" collapsed="false">
      <c r="A323" s="41" t="n">
        <v>-1.0405860525</v>
      </c>
      <c r="B323" s="41" t="n">
        <v>-2.4127803309</v>
      </c>
      <c r="C323" s="41" t="n">
        <v>3.7549494478</v>
      </c>
      <c r="D323" s="42" t="n">
        <f aca="false">$B$5*A323</f>
        <v>-2.65867451064113</v>
      </c>
      <c r="E323" s="42" t="n">
        <f aca="false">$D$5*A323+$F$5*B323</f>
        <v>-6.64242071781328</v>
      </c>
      <c r="F323" s="43" t="n">
        <f aca="false">Inputs!$B$5*D323+Inputs!$B$6*E323</f>
        <v>66253.5848265511</v>
      </c>
      <c r="G323" s="43" t="n">
        <f aca="false">F323*SQRT(($B$6-2)/C323)</f>
        <v>48352.8784157171</v>
      </c>
    </row>
    <row r="324" customFormat="false" ht="15" hidden="false" customHeight="false" outlineLevel="0" collapsed="false">
      <c r="A324" s="41" t="n">
        <v>1.610936995</v>
      </c>
      <c r="B324" s="41" t="n">
        <v>2.5493279526</v>
      </c>
      <c r="C324" s="41" t="n">
        <v>5.2086855716</v>
      </c>
      <c r="D324" s="42" t="n">
        <f aca="false">$B$5*A324</f>
        <v>4.11590864260149</v>
      </c>
      <c r="E324" s="42" t="n">
        <f aca="false">$D$5*A324+$F$5*B324</f>
        <v>8.23540371057619</v>
      </c>
      <c r="F324" s="43" t="n">
        <f aca="false">Inputs!$B$5*D324+Inputs!$B$6*E324</f>
        <v>-179.321268660715</v>
      </c>
      <c r="G324" s="43" t="n">
        <f aca="false">F324*SQRT(($B$6-2)/C324)</f>
        <v>-111.117568579988</v>
      </c>
    </row>
    <row r="325" customFormat="false" ht="15" hidden="false" customHeight="false" outlineLevel="0" collapsed="false">
      <c r="A325" s="41" t="n">
        <v>-0.4052692654</v>
      </c>
      <c r="B325" s="41" t="n">
        <v>-1.9368380406</v>
      </c>
      <c r="C325" s="41" t="n">
        <v>0.3272171075</v>
      </c>
      <c r="D325" s="42" t="n">
        <f aca="false">$B$5*A325</f>
        <v>-1.03545407251673</v>
      </c>
      <c r="E325" s="42" t="n">
        <f aca="false">$D$5*A325+$F$5*B325</f>
        <v>-4.3087979638992</v>
      </c>
      <c r="F325" s="43" t="n">
        <f aca="false">Inputs!$B$5*D325+Inputs!$B$6*E325</f>
        <v>111894.490943287</v>
      </c>
      <c r="G325" s="43" t="n">
        <f aca="false">F325*SQRT(($B$6-2)/C325)</f>
        <v>276634.092700784</v>
      </c>
    </row>
    <row r="326" customFormat="false" ht="15" hidden="false" customHeight="false" outlineLevel="0" collapsed="false">
      <c r="A326" s="41" t="n">
        <v>-0.3104839762</v>
      </c>
      <c r="B326" s="41" t="n">
        <v>-0.2862229498</v>
      </c>
      <c r="C326" s="41" t="n">
        <v>2.2914822642</v>
      </c>
      <c r="D326" s="42" t="n">
        <f aca="false">$B$5*A326</f>
        <v>-0.793279740298505</v>
      </c>
      <c r="E326" s="42" t="n">
        <f aca="false">$D$5*A326+$F$5*B326</f>
        <v>-1.23305775213347</v>
      </c>
      <c r="F326" s="43" t="n">
        <f aca="false">Inputs!$B$5*D326+Inputs!$B$6*E326</f>
        <v>-17675.0864231768</v>
      </c>
      <c r="G326" s="43" t="n">
        <f aca="false">F326*SQRT(($B$6-2)/C326)</f>
        <v>-16512.7077156063</v>
      </c>
    </row>
    <row r="327" customFormat="false" ht="15" hidden="false" customHeight="false" outlineLevel="0" collapsed="false">
      <c r="A327" s="41" t="n">
        <v>-0.189923841</v>
      </c>
      <c r="B327" s="41" t="n">
        <v>-1.1133880419</v>
      </c>
      <c r="C327" s="41" t="n">
        <v>5.7458727864</v>
      </c>
      <c r="D327" s="42" t="n">
        <f aca="false">$B$5*A327</f>
        <v>-0.48525124262105</v>
      </c>
      <c r="E327" s="42" t="n">
        <f aca="false">$D$5*A327+$F$5*B327</f>
        <v>-2.37447697662358</v>
      </c>
      <c r="F327" s="43" t="n">
        <f aca="false">Inputs!$B$5*D327+Inputs!$B$6*E327</f>
        <v>70198.7245690739</v>
      </c>
      <c r="G327" s="43" t="n">
        <f aca="false">F327*SQRT(($B$6-2)/C327)</f>
        <v>41415.81539324</v>
      </c>
    </row>
    <row r="328" customFormat="false" ht="15" hidden="false" customHeight="false" outlineLevel="0" collapsed="false">
      <c r="A328" s="41" t="n">
        <v>0.5795611425</v>
      </c>
      <c r="B328" s="41" t="n">
        <v>0.5245073753</v>
      </c>
      <c r="C328" s="41" t="n">
        <v>0.9224180868</v>
      </c>
      <c r="D328" s="42" t="n">
        <f aca="false">$B$5*A328</f>
        <v>1.48076599068466</v>
      </c>
      <c r="E328" s="42" t="n">
        <f aca="false">$D$5*A328+$F$5*B328</f>
        <v>2.28480678736992</v>
      </c>
      <c r="F328" s="43" t="n">
        <f aca="false">Inputs!$B$5*D328+Inputs!$B$6*E328</f>
        <v>33836.2596999701</v>
      </c>
      <c r="G328" s="43" t="n">
        <f aca="false">F328*SQRT(($B$6-2)/C328)</f>
        <v>49823.40934996</v>
      </c>
    </row>
    <row r="329" customFormat="false" ht="15" hidden="false" customHeight="false" outlineLevel="0" collapsed="false">
      <c r="A329" s="41" t="n">
        <v>-1.4944056198</v>
      </c>
      <c r="B329" s="41" t="n">
        <v>0.6991967317</v>
      </c>
      <c r="C329" s="41" t="n">
        <v>3.7479433183</v>
      </c>
      <c r="D329" s="42" t="n">
        <f aca="false">$B$5*A329</f>
        <v>-3.81817353824384</v>
      </c>
      <c r="E329" s="42" t="n">
        <f aca="false">$D$5*A329+$F$5*B329</f>
        <v>-2.34873540557728</v>
      </c>
      <c r="F329" s="43" t="n">
        <f aca="false">Inputs!$B$5*D329+Inputs!$B$6*E329</f>
        <v>-264380.58354552</v>
      </c>
      <c r="G329" s="43" t="n">
        <f aca="false">F329*SQRT(($B$6-2)/C329)</f>
        <v>-193129.247147675</v>
      </c>
    </row>
    <row r="330" customFormat="false" ht="15" hidden="false" customHeight="false" outlineLevel="0" collapsed="false">
      <c r="A330" s="41" t="n">
        <v>2.0526849819</v>
      </c>
      <c r="B330" s="41" t="n">
        <v>0.1719603324</v>
      </c>
      <c r="C330" s="41" t="n">
        <v>9.5686296705</v>
      </c>
      <c r="D330" s="42" t="n">
        <f aca="false">$B$5*A330</f>
        <v>5.24456504739994</v>
      </c>
      <c r="E330" s="42" t="n">
        <f aca="false">$D$5*A330+$F$5*B330</f>
        <v>5.18147572105672</v>
      </c>
      <c r="F330" s="43" t="n">
        <f aca="false">Inputs!$B$5*D330+Inputs!$B$6*E330</f>
        <v>265382.718687158</v>
      </c>
      <c r="G330" s="43" t="n">
        <f aca="false">F330*SQRT(($B$6-2)/C330)</f>
        <v>121328.481835745</v>
      </c>
    </row>
    <row r="331" customFormat="false" ht="15" hidden="false" customHeight="false" outlineLevel="0" collapsed="false">
      <c r="A331" s="41" t="n">
        <v>-0.3373251621</v>
      </c>
      <c r="B331" s="41" t="n">
        <v>-0.1420032144</v>
      </c>
      <c r="C331" s="41" t="n">
        <v>5.9702896357</v>
      </c>
      <c r="D331" s="42" t="n">
        <f aca="false">$B$5*A331</f>
        <v>-0.861858380783128</v>
      </c>
      <c r="E331" s="42" t="n">
        <f aca="false">$D$5*A331+$F$5*B331</f>
        <v>-1.04789809715062</v>
      </c>
      <c r="F331" s="43" t="n">
        <f aca="false">Inputs!$B$5*D331+Inputs!$B$6*E331</f>
        <v>-33790.9332207818</v>
      </c>
      <c r="G331" s="43" t="n">
        <f aca="false">F331*SQRT(($B$6-2)/C331)</f>
        <v>-19557.6866496701</v>
      </c>
    </row>
    <row r="332" customFormat="false" ht="15" hidden="false" customHeight="false" outlineLevel="0" collapsed="false">
      <c r="A332" s="41" t="n">
        <v>0.615256767</v>
      </c>
      <c r="B332" s="41" t="n">
        <v>-1.7306716055</v>
      </c>
      <c r="C332" s="41" t="n">
        <v>4.9366396496</v>
      </c>
      <c r="D332" s="42" t="n">
        <f aca="false">$B$5*A332</f>
        <v>1.57196752732986</v>
      </c>
      <c r="E332" s="42" t="n">
        <f aca="false">$D$5*A332+$F$5*B332</f>
        <v>-1.52436991583248</v>
      </c>
      <c r="F332" s="43" t="n">
        <f aca="false">Inputs!$B$5*D332+Inputs!$B$6*E332</f>
        <v>233415.24852461</v>
      </c>
      <c r="G332" s="43" t="n">
        <f aca="false">F332*SQRT(($B$6-2)/C332)</f>
        <v>148569.105473354</v>
      </c>
    </row>
    <row r="333" customFormat="false" ht="15" hidden="false" customHeight="false" outlineLevel="0" collapsed="false">
      <c r="A333" s="41" t="n">
        <v>0.164390703</v>
      </c>
      <c r="B333" s="41" t="n">
        <v>-0.3904639495</v>
      </c>
      <c r="C333" s="41" t="n">
        <v>2.4045041979</v>
      </c>
      <c r="D333" s="42" t="n">
        <f aca="false">$B$5*A333</f>
        <v>0.420014635793397</v>
      </c>
      <c r="E333" s="42" t="n">
        <f aca="false">$D$5*A333+$F$5*B333</f>
        <v>-0.283049305880333</v>
      </c>
      <c r="F333" s="43" t="n">
        <f aca="false">Inputs!$B$5*D333+Inputs!$B$6*E333</f>
        <v>56153.9288733564</v>
      </c>
      <c r="G333" s="43" t="n">
        <f aca="false">F333*SQRT(($B$6-2)/C333)</f>
        <v>51213.2545388418</v>
      </c>
    </row>
    <row r="334" customFormat="false" ht="15" hidden="false" customHeight="false" outlineLevel="0" collapsed="false">
      <c r="A334" s="41" t="n">
        <v>1.847825013</v>
      </c>
      <c r="B334" s="41" t="n">
        <v>-0.1741727338</v>
      </c>
      <c r="C334" s="41" t="n">
        <v>1.182100926</v>
      </c>
      <c r="D334" s="42" t="n">
        <f aca="false">$B$5*A334</f>
        <v>4.72115232602372</v>
      </c>
      <c r="E334" s="42" t="n">
        <f aca="false">$D$5*A334+$F$5*B334</f>
        <v>4.09631011517046</v>
      </c>
      <c r="F334" s="43" t="n">
        <f aca="false">Inputs!$B$5*D334+Inputs!$B$6*E334</f>
        <v>267299.726843849</v>
      </c>
      <c r="G334" s="43" t="n">
        <f aca="false">F334*SQRT(($B$6-2)/C334)</f>
        <v>347685.223738243</v>
      </c>
    </row>
    <row r="335" customFormat="false" ht="15" hidden="false" customHeight="false" outlineLevel="0" collapsed="false">
      <c r="A335" s="41" t="n">
        <v>1.6678876111</v>
      </c>
      <c r="B335" s="41" t="n">
        <v>-1.1037406978</v>
      </c>
      <c r="C335" s="41" t="n">
        <v>3.1947803071</v>
      </c>
      <c r="D335" s="42" t="n">
        <f aca="false">$B$5*A335</f>
        <v>4.26141621597959</v>
      </c>
      <c r="E335" s="42" t="n">
        <f aca="false">$D$5*A335+$F$5*B335</f>
        <v>2.0630070294374</v>
      </c>
      <c r="F335" s="43" t="n">
        <f aca="false">Inputs!$B$5*D335+Inputs!$B$6*E335</f>
        <v>322991.27012609</v>
      </c>
      <c r="G335" s="43" t="n">
        <f aca="false">F335*SQRT(($B$6-2)/C335)</f>
        <v>255555.529766377</v>
      </c>
    </row>
    <row r="336" customFormat="false" ht="15" hidden="false" customHeight="false" outlineLevel="0" collapsed="false">
      <c r="A336" s="41" t="n">
        <v>0.5872591668</v>
      </c>
      <c r="B336" s="41" t="n">
        <v>0.3194002638</v>
      </c>
      <c r="C336" s="41" t="n">
        <v>5.3613678312</v>
      </c>
      <c r="D336" s="42" t="n">
        <f aca="false">$B$5*A336</f>
        <v>1.50043427370607</v>
      </c>
      <c r="E336" s="42" t="n">
        <f aca="false">$D$5*A336+$F$5*B336</f>
        <v>1.94895736512233</v>
      </c>
      <c r="F336" s="43" t="n">
        <f aca="false">Inputs!$B$5*D336+Inputs!$B$6*E336</f>
        <v>52595.5591144908</v>
      </c>
      <c r="G336" s="43" t="n">
        <f aca="false">F336*SQRT(($B$6-2)/C336)</f>
        <v>32123.7525560353</v>
      </c>
    </row>
    <row r="337" customFormat="false" ht="15" hidden="false" customHeight="false" outlineLevel="0" collapsed="false">
      <c r="A337" s="41" t="n">
        <v>-0.8690472479</v>
      </c>
      <c r="B337" s="41" t="n">
        <v>0.1773961146</v>
      </c>
      <c r="C337" s="41" t="n">
        <v>1.4877528802</v>
      </c>
      <c r="D337" s="42" t="n">
        <f aca="false">$B$5*A337</f>
        <v>-2.22039663224734</v>
      </c>
      <c r="E337" s="42" t="n">
        <f aca="false">$D$5*A337+$F$5*B337</f>
        <v>-1.76165650918568</v>
      </c>
      <c r="F337" s="43" t="n">
        <f aca="false">Inputs!$B$5*D337+Inputs!$B$6*E337</f>
        <v>-133956.83776545</v>
      </c>
      <c r="G337" s="43" t="n">
        <f aca="false">F337*SQRT(($B$6-2)/C337)</f>
        <v>-155315.387609634</v>
      </c>
    </row>
    <row r="338" customFormat="false" ht="15" hidden="false" customHeight="false" outlineLevel="0" collapsed="false">
      <c r="A338" s="41" t="n">
        <v>1.2125188368</v>
      </c>
      <c r="B338" s="41" t="n">
        <v>-0.3237917043</v>
      </c>
      <c r="C338" s="41" t="n">
        <v>5.9328551421</v>
      </c>
      <c r="D338" s="42" t="n">
        <f aca="false">$B$5*A338</f>
        <v>3.09795899851578</v>
      </c>
      <c r="E338" s="42" t="n">
        <f aca="false">$D$5*A338+$F$5*B338</f>
        <v>2.32618956148235</v>
      </c>
      <c r="F338" s="43" t="n">
        <f aca="false">Inputs!$B$5*D338+Inputs!$B$6*E338</f>
        <v>193486.421777461</v>
      </c>
      <c r="G338" s="43" t="n">
        <f aca="false">F338*SQRT(($B$6-2)/C338)</f>
        <v>112339.7928243</v>
      </c>
    </row>
    <row r="339" customFormat="false" ht="15" hidden="false" customHeight="false" outlineLevel="0" collapsed="false">
      <c r="A339" s="41" t="n">
        <v>-1.6919626492</v>
      </c>
      <c r="B339" s="41" t="n">
        <v>-0.0175628265</v>
      </c>
      <c r="C339" s="41" t="n">
        <v>3.9034075128</v>
      </c>
      <c r="D339" s="42" t="n">
        <f aca="false">$B$5*A339</f>
        <v>-4.32292740958574</v>
      </c>
      <c r="E339" s="42" t="n">
        <f aca="false">$D$5*A339+$F$5*B339</f>
        <v>-4.05650022875788</v>
      </c>
      <c r="F339" s="43" t="n">
        <f aca="false">Inputs!$B$5*D339+Inputs!$B$6*E339</f>
        <v>-229467.72952068</v>
      </c>
      <c r="G339" s="43" t="n">
        <f aca="false">F339*SQRT(($B$6-2)/C339)</f>
        <v>-164253.513997431</v>
      </c>
    </row>
    <row r="340" customFormat="false" ht="15" hidden="false" customHeight="false" outlineLevel="0" collapsed="false">
      <c r="A340" s="41" t="n">
        <v>-0.9024230948</v>
      </c>
      <c r="B340" s="41" t="n">
        <v>-0.3423409387</v>
      </c>
      <c r="C340" s="41" t="n">
        <v>1.7295504672</v>
      </c>
      <c r="D340" s="42" t="n">
        <f aca="false">$B$5*A340</f>
        <v>-2.30567118807182</v>
      </c>
      <c r="E340" s="42" t="n">
        <f aca="false">$D$5*A340+$F$5*B340</f>
        <v>-2.73853029138439</v>
      </c>
      <c r="F340" s="43" t="n">
        <f aca="false">Inputs!$B$5*D340+Inputs!$B$6*E340</f>
        <v>-93640.6042379625</v>
      </c>
      <c r="G340" s="43" t="n">
        <f aca="false">F340*SQRT(($B$6-2)/C340)</f>
        <v>-100696.084994652</v>
      </c>
    </row>
    <row r="341" customFormat="false" ht="15" hidden="false" customHeight="false" outlineLevel="0" collapsed="false">
      <c r="A341" s="41" t="n">
        <v>-0.0815877697</v>
      </c>
      <c r="B341" s="41" t="n">
        <v>-1.705652216</v>
      </c>
      <c r="C341" s="41" t="n">
        <v>0.699297153</v>
      </c>
      <c r="D341" s="42" t="n">
        <f aca="false">$B$5*A341</f>
        <v>-0.208454959741495</v>
      </c>
      <c r="E341" s="42" t="n">
        <f aca="false">$D$5*A341+$F$5*B341</f>
        <v>-3.13937060037112</v>
      </c>
      <c r="F341" s="43" t="n">
        <f aca="false">Inputs!$B$5*D341+Inputs!$B$6*E341</f>
        <v>136123.034044407</v>
      </c>
      <c r="G341" s="43" t="n">
        <f aca="false">F341*SQRT(($B$6-2)/C341)</f>
        <v>230205.522703905</v>
      </c>
    </row>
    <row r="342" customFormat="false" ht="15" hidden="false" customHeight="false" outlineLevel="0" collapsed="false">
      <c r="A342" s="41" t="n">
        <v>-1.6156583393</v>
      </c>
      <c r="B342" s="41" t="n">
        <v>0.4820668355</v>
      </c>
      <c r="C342" s="41" t="n">
        <v>0.9054292241</v>
      </c>
      <c r="D342" s="42" t="n">
        <f aca="false">$B$5*A342</f>
        <v>-4.12797157359716</v>
      </c>
      <c r="E342" s="42" t="n">
        <f aca="false">$D$5*A342+$F$5*B342</f>
        <v>-3.01219472317751</v>
      </c>
      <c r="F342" s="43" t="n">
        <f aca="false">Inputs!$B$5*D342+Inputs!$B$6*E342</f>
        <v>-262187.421200841</v>
      </c>
      <c r="G342" s="43" t="n">
        <f aca="false">F342*SQRT(($B$6-2)/C342)</f>
        <v>-389672.35469768</v>
      </c>
    </row>
    <row r="343" customFormat="false" ht="15" hidden="false" customHeight="false" outlineLevel="0" collapsed="false">
      <c r="A343" s="41" t="n">
        <v>-0.5227186962</v>
      </c>
      <c r="B343" s="41" t="n">
        <v>-2.5647443418</v>
      </c>
      <c r="C343" s="41" t="n">
        <v>3.1014562036</v>
      </c>
      <c r="D343" s="42" t="n">
        <f aca="false">$B$5*A343</f>
        <v>-1.33553478876991</v>
      </c>
      <c r="E343" s="42" t="n">
        <f aca="false">$D$5*A343+$F$5*B343</f>
        <v>-5.67251286088458</v>
      </c>
      <c r="F343" s="43" t="n">
        <f aca="false">Inputs!$B$5*D343+Inputs!$B$6*E343</f>
        <v>150072.164167238</v>
      </c>
      <c r="G343" s="43" t="n">
        <f aca="false">F343*SQRT(($B$6-2)/C343)</f>
        <v>120512.561340708</v>
      </c>
    </row>
    <row r="344" customFormat="false" ht="15" hidden="false" customHeight="false" outlineLevel="0" collapsed="false">
      <c r="A344" s="41" t="n">
        <v>0.7848440366</v>
      </c>
      <c r="B344" s="41" t="n">
        <v>0.2723697553</v>
      </c>
      <c r="C344" s="41" t="n">
        <v>7.3175065762</v>
      </c>
      <c r="D344" s="42" t="n">
        <f aca="false">$B$5*A344</f>
        <v>2.00525927665854</v>
      </c>
      <c r="E344" s="42" t="n">
        <f aca="false">$D$5*A344+$F$5*B344</f>
        <v>2.3379182502263</v>
      </c>
      <c r="F344" s="43" t="n">
        <f aca="false">Inputs!$B$5*D344+Inputs!$B$6*E344</f>
        <v>83630.0151545387</v>
      </c>
      <c r="G344" s="43" t="n">
        <f aca="false">F344*SQRT(($B$6-2)/C344)</f>
        <v>43721.5563038465</v>
      </c>
    </row>
    <row r="345" customFormat="false" ht="15" hidden="false" customHeight="false" outlineLevel="0" collapsed="false">
      <c r="A345" s="41" t="n">
        <v>-0.713874824</v>
      </c>
      <c r="B345" s="41" t="n">
        <v>-1.3168302111</v>
      </c>
      <c r="C345" s="41" t="n">
        <v>1.7515283701</v>
      </c>
      <c r="D345" s="42" t="n">
        <f aca="false">$B$5*A345</f>
        <v>-1.82393449710131</v>
      </c>
      <c r="E345" s="42" t="n">
        <f aca="false">$D$5*A345+$F$5*B345</f>
        <v>-3.97255697310155</v>
      </c>
      <c r="F345" s="43" t="n">
        <f aca="false">Inputs!$B$5*D345+Inputs!$B$6*E345</f>
        <v>16234.3989449468</v>
      </c>
      <c r="G345" s="43" t="n">
        <f aca="false">F345*SQRT(($B$6-2)/C345)</f>
        <v>17347.7287910447</v>
      </c>
    </row>
    <row r="346" customFormat="false" ht="15" hidden="false" customHeight="false" outlineLevel="0" collapsed="false">
      <c r="A346" s="41" t="n">
        <v>0.8358078963</v>
      </c>
      <c r="B346" s="41" t="n">
        <v>0.3493506226</v>
      </c>
      <c r="C346" s="41" t="n">
        <v>7.9865127097</v>
      </c>
      <c r="D346" s="42" t="n">
        <f aca="false">$B$5*A346</f>
        <v>2.13547081891663</v>
      </c>
      <c r="E346" s="42" t="n">
        <f aca="false">$D$5*A346+$F$5*B346</f>
        <v>2.59211750830931</v>
      </c>
      <c r="F346" s="43" t="n">
        <f aca="false">Inputs!$B$5*D346+Inputs!$B$6*E346</f>
        <v>83941.206476197</v>
      </c>
      <c r="G346" s="43" t="n">
        <f aca="false">F346*SQRT(($B$6-2)/C346)</f>
        <v>42006.0273927545</v>
      </c>
    </row>
    <row r="347" customFormat="false" ht="15" hidden="false" customHeight="false" outlineLevel="0" collapsed="false">
      <c r="A347" s="41" t="n">
        <v>2.3826022827</v>
      </c>
      <c r="B347" s="41" t="n">
        <v>0.4201885987</v>
      </c>
      <c r="C347" s="41" t="n">
        <v>0.6104473611</v>
      </c>
      <c r="D347" s="42" t="n">
        <f aca="false">$B$5*A347</f>
        <v>6.08749650525405</v>
      </c>
      <c r="E347" s="42" t="n">
        <f aca="false">$D$5*A347+$F$5*B347</f>
        <v>6.3951696704841</v>
      </c>
      <c r="F347" s="43" t="n">
        <f aca="false">Inputs!$B$5*D347+Inputs!$B$6*E347</f>
        <v>288991.1670012</v>
      </c>
      <c r="G347" s="43" t="n">
        <f aca="false">F347*SQRT(($B$6-2)/C347)</f>
        <v>523088.842090331</v>
      </c>
    </row>
    <row r="348" customFormat="false" ht="15" hidden="false" customHeight="false" outlineLevel="0" collapsed="false">
      <c r="A348" s="41" t="n">
        <v>0.3877031413</v>
      </c>
      <c r="B348" s="41" t="n">
        <v>-0.1669279301</v>
      </c>
      <c r="C348" s="41" t="n">
        <v>3.5168600401</v>
      </c>
      <c r="D348" s="42" t="n">
        <f aca="false">$B$5*A348</f>
        <v>0.990573011230905</v>
      </c>
      <c r="E348" s="42" t="n">
        <f aca="false">$D$5*A348+$F$5*B348</f>
        <v>0.634331812887051</v>
      </c>
      <c r="F348" s="43" t="n">
        <f aca="false">Inputs!$B$5*D348+Inputs!$B$6*E348</f>
        <v>67340.710478738</v>
      </c>
      <c r="G348" s="43" t="n">
        <f aca="false">F348*SQRT(($B$6-2)/C348)</f>
        <v>50782.6253723513</v>
      </c>
    </row>
    <row r="349" customFormat="false" ht="15" hidden="false" customHeight="false" outlineLevel="0" collapsed="false">
      <c r="A349" s="41" t="n">
        <v>0.8167758672</v>
      </c>
      <c r="B349" s="41" t="n">
        <v>0.6250852012</v>
      </c>
      <c r="C349" s="41" t="n">
        <v>3.2531303262</v>
      </c>
      <c r="D349" s="42" t="n">
        <f aca="false">$B$5*A349</f>
        <v>2.08684440255021</v>
      </c>
      <c r="E349" s="42" t="n">
        <f aca="false">$D$5*A349+$F$5*B349</f>
        <v>3.02295225093274</v>
      </c>
      <c r="F349" s="43" t="n">
        <f aca="false">Inputs!$B$5*D349+Inputs!$B$6*E349</f>
        <v>57536.8277083838</v>
      </c>
      <c r="G349" s="43" t="n">
        <f aca="false">F349*SQRT(($B$6-2)/C349)</f>
        <v>45113.8800097821</v>
      </c>
    </row>
    <row r="350" customFormat="false" ht="15" hidden="false" customHeight="false" outlineLevel="0" collapsed="false">
      <c r="A350" s="41" t="n">
        <v>1.2517250086</v>
      </c>
      <c r="B350" s="41" t="n">
        <v>-0.5213229186</v>
      </c>
      <c r="C350" s="41" t="n">
        <v>4.5002441581</v>
      </c>
      <c r="D350" s="42" t="n">
        <f aca="false">$B$5*A350</f>
        <v>3.19812990641335</v>
      </c>
      <c r="E350" s="42" t="n">
        <f aca="false">$D$5*A350+$F$5*B350</f>
        <v>2.07839818108597</v>
      </c>
      <c r="F350" s="43" t="n">
        <f aca="false">Inputs!$B$5*D350+Inputs!$B$6*E350</f>
        <v>215893.081587037</v>
      </c>
      <c r="G350" s="43" t="n">
        <f aca="false">F350*SQRT(($B$6-2)/C350)</f>
        <v>143924.816621011</v>
      </c>
    </row>
    <row r="351" customFormat="false" ht="15" hidden="false" customHeight="false" outlineLevel="0" collapsed="false">
      <c r="A351" s="41" t="n">
        <v>-0.4354074729</v>
      </c>
      <c r="B351" s="41" t="n">
        <v>-0.4791031709</v>
      </c>
      <c r="C351" s="41" t="n">
        <v>3.8559338838</v>
      </c>
      <c r="D351" s="42" t="n">
        <f aca="false">$B$5*A351</f>
        <v>-1.1124565307797</v>
      </c>
      <c r="E351" s="42" t="n">
        <f aca="false">$D$5*A351+$F$5*B351</f>
        <v>-1.86337901684933</v>
      </c>
      <c r="F351" s="43" t="n">
        <f aca="false">Inputs!$B$5*D351+Inputs!$B$6*E351</f>
        <v>-18076.7022355039</v>
      </c>
      <c r="G351" s="43" t="n">
        <f aca="false">F351*SQRT(($B$6-2)/C351)</f>
        <v>-13018.7537618924</v>
      </c>
    </row>
    <row r="352" customFormat="false" ht="15" hidden="false" customHeight="false" outlineLevel="0" collapsed="false">
      <c r="A352" s="41" t="n">
        <v>0.7908017212</v>
      </c>
      <c r="B352" s="41" t="n">
        <v>1.4983744403</v>
      </c>
      <c r="C352" s="41" t="n">
        <v>2.378996875</v>
      </c>
      <c r="D352" s="42" t="n">
        <f aca="false">$B$5*A352</f>
        <v>2.02048102996804</v>
      </c>
      <c r="E352" s="42" t="n">
        <f aca="false">$D$5*A352+$F$5*B352</f>
        <v>4.46909175406394</v>
      </c>
      <c r="F352" s="43" t="n">
        <f aca="false">Inputs!$B$5*D352+Inputs!$B$6*E352</f>
        <v>-21406.4847063936</v>
      </c>
      <c r="G352" s="43" t="n">
        <f aca="false">F352*SQRT(($B$6-2)/C352)</f>
        <v>-19627.4290880698</v>
      </c>
    </row>
    <row r="353" customFormat="false" ht="15" hidden="false" customHeight="false" outlineLevel="0" collapsed="false">
      <c r="A353" s="41" t="n">
        <v>-0.4588404931</v>
      </c>
      <c r="B353" s="41" t="n">
        <v>-0.4247737278</v>
      </c>
      <c r="C353" s="41" t="n">
        <v>2.3941016996</v>
      </c>
      <c r="D353" s="42" t="n">
        <f aca="false">$B$5*A353</f>
        <v>-1.17232738275144</v>
      </c>
      <c r="E353" s="42" t="n">
        <f aca="false">$D$5*A353+$F$5*B353</f>
        <v>-1.82532688714522</v>
      </c>
      <c r="F353" s="43" t="n">
        <f aca="false">Inputs!$B$5*D353+Inputs!$B$6*E353</f>
        <v>-25966.393917883</v>
      </c>
      <c r="G353" s="43" t="n">
        <f aca="false">F353*SQRT(($B$6-2)/C353)</f>
        <v>-23733.1476739987</v>
      </c>
    </row>
    <row r="354" customFormat="false" ht="15" hidden="false" customHeight="false" outlineLevel="0" collapsed="false">
      <c r="A354" s="41" t="n">
        <v>0.3140772239</v>
      </c>
      <c r="B354" s="41" t="n">
        <v>-0.2457615</v>
      </c>
      <c r="C354" s="41" t="n">
        <v>6.4114094333</v>
      </c>
      <c r="D354" s="42" t="n">
        <f aca="false">$B$5*A354</f>
        <v>0.802460409256597</v>
      </c>
      <c r="E354" s="42" t="n">
        <f aca="false">$D$5*A354+$F$5*B354</f>
        <v>0.323007054496393</v>
      </c>
      <c r="F354" s="43" t="n">
        <f aca="false">Inputs!$B$5*D354+Inputs!$B$6*E354</f>
        <v>64095.68820084</v>
      </c>
      <c r="G354" s="43" t="n">
        <f aca="false">F354*SQRT(($B$6-2)/C354)</f>
        <v>35798.6835938939</v>
      </c>
    </row>
    <row r="355" customFormat="false" ht="15" hidden="false" customHeight="false" outlineLevel="0" collapsed="false">
      <c r="A355" s="41" t="n">
        <v>0.9520536531</v>
      </c>
      <c r="B355" s="41" t="n">
        <v>-2.2517772906</v>
      </c>
      <c r="C355" s="41" t="n">
        <v>3.6597454994</v>
      </c>
      <c r="D355" s="42" t="n">
        <f aca="false">$B$5*A355</f>
        <v>2.43247617453506</v>
      </c>
      <c r="E355" s="42" t="n">
        <f aca="false">$D$5*A355+$F$5*B355</f>
        <v>-1.6227484473659</v>
      </c>
      <c r="F355" s="43" t="n">
        <f aca="false">Inputs!$B$5*D355+Inputs!$B$6*E355</f>
        <v>324385.039821801</v>
      </c>
      <c r="G355" s="43" t="n">
        <f aca="false">F355*SQRT(($B$6-2)/C355)</f>
        <v>239800.65891197</v>
      </c>
    </row>
    <row r="356" customFormat="false" ht="15" hidden="false" customHeight="false" outlineLevel="0" collapsed="false">
      <c r="A356" s="41" t="n">
        <v>-0.8267050469</v>
      </c>
      <c r="B356" s="41" t="n">
        <v>-0.782416334</v>
      </c>
      <c r="C356" s="41" t="n">
        <v>0.3042899015</v>
      </c>
      <c r="D356" s="42" t="n">
        <f aca="false">$B$5*A356</f>
        <v>-2.11221323861768</v>
      </c>
      <c r="E356" s="42" t="n">
        <f aca="false">$D$5*A356+$F$5*B356</f>
        <v>-3.31825025160755</v>
      </c>
      <c r="F356" s="43" t="n">
        <f aca="false">Inputs!$B$5*D356+Inputs!$B$6*E356</f>
        <v>-45308.8112813903</v>
      </c>
      <c r="G356" s="43" t="n">
        <f aca="false">F356*SQRT(($B$6-2)/C356)</f>
        <v>-116159.275932393</v>
      </c>
    </row>
    <row r="357" customFormat="false" ht="15" hidden="false" customHeight="false" outlineLevel="0" collapsed="false">
      <c r="A357" s="41" t="n">
        <v>-2.3203560124</v>
      </c>
      <c r="B357" s="41" t="n">
        <v>-0.9636384444</v>
      </c>
      <c r="C357" s="41" t="n">
        <v>2.5763579102</v>
      </c>
      <c r="D357" s="42" t="n">
        <f aca="false">$B$5*A357</f>
        <v>-5.92845865169884</v>
      </c>
      <c r="E357" s="42" t="n">
        <f aca="false">$D$5*A357+$F$5*B357</f>
        <v>-7.18544815741079</v>
      </c>
      <c r="F357" s="43" t="n">
        <f aca="false">Inputs!$B$5*D357+Inputs!$B$6*E357</f>
        <v>-233573.457299345</v>
      </c>
      <c r="G357" s="43" t="n">
        <f aca="false">F357*SQRT(($B$6-2)/C357)</f>
        <v>-205795.270227183</v>
      </c>
    </row>
    <row r="358" customFormat="false" ht="15" hidden="false" customHeight="false" outlineLevel="0" collapsed="false">
      <c r="A358" s="41" t="n">
        <v>-0.9151561158</v>
      </c>
      <c r="B358" s="41" t="n">
        <v>-0.2011046545</v>
      </c>
      <c r="C358" s="41" t="n">
        <v>2.7629450948</v>
      </c>
      <c r="D358" s="42" t="n">
        <f aca="false">$B$5*A358</f>
        <v>-2.33820377708244</v>
      </c>
      <c r="E358" s="42" t="n">
        <f aca="false">$D$5*A358+$F$5*B358</f>
        <v>-2.52495067651945</v>
      </c>
      <c r="F358" s="43" t="n">
        <f aca="false">Inputs!$B$5*D358+Inputs!$B$6*E358</f>
        <v>-107572.843882271</v>
      </c>
      <c r="G358" s="43" t="n">
        <f aca="false">F358*SQRT(($B$6-2)/C358)</f>
        <v>-91523.2683445559</v>
      </c>
    </row>
    <row r="359" customFormat="false" ht="15" hidden="false" customHeight="false" outlineLevel="0" collapsed="false">
      <c r="A359" s="41" t="n">
        <v>1.1129658917</v>
      </c>
      <c r="B359" s="41" t="n">
        <v>-0.2450606512</v>
      </c>
      <c r="C359" s="41" t="n">
        <v>2.7505514952</v>
      </c>
      <c r="D359" s="42" t="n">
        <f aca="false">$B$5*A359</f>
        <v>2.84360341018098</v>
      </c>
      <c r="E359" s="42" t="n">
        <f aca="false">$D$5*A359+$F$5*B359</f>
        <v>2.22524298713887</v>
      </c>
      <c r="F359" s="43" t="n">
        <f aca="false">Inputs!$B$5*D359+Inputs!$B$6*E359</f>
        <v>173098.191661155</v>
      </c>
      <c r="G359" s="43" t="n">
        <f aca="false">F359*SQRT(($B$6-2)/C359)</f>
        <v>147603.834079857</v>
      </c>
    </row>
    <row r="360" customFormat="false" ht="15" hidden="false" customHeight="false" outlineLevel="0" collapsed="false">
      <c r="A360" s="41" t="n">
        <v>-1.0308137203</v>
      </c>
      <c r="B360" s="41" t="n">
        <v>-0.0569545412</v>
      </c>
      <c r="C360" s="41" t="n">
        <v>5.7763994844</v>
      </c>
      <c r="D360" s="42" t="n">
        <f aca="false">$B$5*A360</f>
        <v>-2.63370641649145</v>
      </c>
      <c r="E360" s="42" t="n">
        <f aca="false">$D$5*A360+$F$5*B360</f>
        <v>-2.55125770929932</v>
      </c>
      <c r="F360" s="43" t="n">
        <f aca="false">Inputs!$B$5*D360+Inputs!$B$6*E360</f>
        <v>-135807.756184179</v>
      </c>
      <c r="G360" s="43" t="n">
        <f aca="false">F360*SQRT(($B$6-2)/C360)</f>
        <v>-79911.8088744416</v>
      </c>
    </row>
    <row r="361" customFormat="false" ht="15" hidden="false" customHeight="false" outlineLevel="0" collapsed="false">
      <c r="A361" s="41" t="n">
        <v>1.0491736214</v>
      </c>
      <c r="B361" s="41" t="n">
        <v>-0.9759588161</v>
      </c>
      <c r="C361" s="41" t="n">
        <v>2.0988765059</v>
      </c>
      <c r="D361" s="42" t="n">
        <f aca="false">$B$5*A361</f>
        <v>2.68061556057924</v>
      </c>
      <c r="E361" s="42" t="n">
        <f aca="false">$D$5*A361+$F$5*B361</f>
        <v>0.811369396557162</v>
      </c>
      <c r="F361" s="43" t="n">
        <f aca="false">Inputs!$B$5*D361+Inputs!$B$6*E361</f>
        <v>227493.086230066</v>
      </c>
      <c r="G361" s="43" t="n">
        <f aca="false">F361*SQRT(($B$6-2)/C361)</f>
        <v>222069.930789027</v>
      </c>
    </row>
    <row r="362" customFormat="false" ht="15" hidden="false" customHeight="false" outlineLevel="0" collapsed="false">
      <c r="A362" s="41" t="n">
        <v>-0.9105748839</v>
      </c>
      <c r="B362" s="41" t="n">
        <v>0.5585489593</v>
      </c>
      <c r="C362" s="41" t="n">
        <v>4.0985431408</v>
      </c>
      <c r="D362" s="42" t="n">
        <f aca="false">$B$5*A362</f>
        <v>-2.32649883019159</v>
      </c>
      <c r="E362" s="42" t="n">
        <f aca="false">$D$5*A362+$F$5*B362</f>
        <v>-1.20232164282027</v>
      </c>
      <c r="F362" s="43" t="n">
        <f aca="false">Inputs!$B$5*D362+Inputs!$B$6*E362</f>
        <v>-172533.800878145</v>
      </c>
      <c r="G362" s="43" t="n">
        <f aca="false">F362*SQRT(($B$6-2)/C362)</f>
        <v>-120524.248511832</v>
      </c>
    </row>
    <row r="363" customFormat="false" ht="15" hidden="false" customHeight="false" outlineLevel="0" collapsed="false">
      <c r="A363" s="41" t="n">
        <v>-0.2215361157</v>
      </c>
      <c r="B363" s="41" t="n">
        <v>0.6474846907</v>
      </c>
      <c r="C363" s="41" t="n">
        <v>9.6800100612</v>
      </c>
      <c r="D363" s="42" t="n">
        <f aca="false">$B$5*A363</f>
        <v>-0.566019910206354</v>
      </c>
      <c r="E363" s="42" t="n">
        <f aca="false">$D$5*A363+$F$5*B363</f>
        <v>0.590875891883599</v>
      </c>
      <c r="F363" s="43" t="n">
        <f aca="false">Inputs!$B$5*D363+Inputs!$B$6*E363</f>
        <v>-86145.7856148153</v>
      </c>
      <c r="G363" s="43" t="n">
        <f aca="false">F363*SQRT(($B$6-2)/C363)</f>
        <v>-39157.1549298817</v>
      </c>
    </row>
    <row r="364" customFormat="false" ht="15" hidden="false" customHeight="false" outlineLevel="0" collapsed="false">
      <c r="A364" s="41" t="n">
        <v>-0.0136467918</v>
      </c>
      <c r="B364" s="41" t="n">
        <v>0.7016636481</v>
      </c>
      <c r="C364" s="41" t="n">
        <v>7.3532635388</v>
      </c>
      <c r="D364" s="42" t="n">
        <f aca="false">$B$5*A364</f>
        <v>-0.0348672533362505</v>
      </c>
      <c r="E364" s="42" t="n">
        <f aca="false">$D$5*A364+$F$5*B364</f>
        <v>1.17912000449265</v>
      </c>
      <c r="F364" s="43" t="n">
        <f aca="false">Inputs!$B$5*D364+Inputs!$B$6*E364</f>
        <v>-62442.7255582574</v>
      </c>
      <c r="G364" s="43" t="n">
        <f aca="false">F364*SQRT(($B$6-2)/C364)</f>
        <v>-32565.4274846077</v>
      </c>
    </row>
    <row r="365" customFormat="false" ht="15" hidden="false" customHeight="false" outlineLevel="0" collapsed="false">
      <c r="A365" s="41" t="n">
        <v>-1.035078114</v>
      </c>
      <c r="B365" s="41" t="n">
        <v>-0.0120846508</v>
      </c>
      <c r="C365" s="41" t="n">
        <v>1.9430741064</v>
      </c>
      <c r="D365" s="42" t="n">
        <f aca="false">$B$5*A365</f>
        <v>-2.64460184873974</v>
      </c>
      <c r="E365" s="42" t="n">
        <f aca="false">$D$5*A365+$F$5*B365</f>
        <v>-2.4839263786236</v>
      </c>
      <c r="F365" s="43" t="n">
        <f aca="false">Inputs!$B$5*D365+Inputs!$B$6*E365</f>
        <v>-140263.865942794</v>
      </c>
      <c r="G365" s="43" t="n">
        <f aca="false">F365*SQRT(($B$6-2)/C365)</f>
        <v>-142303.676463412</v>
      </c>
    </row>
    <row r="366" customFormat="false" ht="15" hidden="false" customHeight="false" outlineLevel="0" collapsed="false">
      <c r="A366" s="41" t="n">
        <v>-0.2106900144</v>
      </c>
      <c r="B366" s="41" t="n">
        <v>-1.2158909241</v>
      </c>
      <c r="C366" s="41" t="n">
        <v>3.7394663394</v>
      </c>
      <c r="D366" s="42" t="n">
        <f aca="false">$B$5*A366</f>
        <v>-0.538308359588447</v>
      </c>
      <c r="E366" s="42" t="n">
        <f aca="false">$D$5*A366+$F$5*B366</f>
        <v>-2.60088818327976</v>
      </c>
      <c r="F366" s="43" t="n">
        <f aca="false">Inputs!$B$5*D366+Inputs!$B$6*E366</f>
        <v>76213.5732051434</v>
      </c>
      <c r="G366" s="43" t="n">
        <f aca="false">F366*SQRT(($B$6-2)/C366)</f>
        <v>55736.8611173356</v>
      </c>
    </row>
    <row r="367" customFormat="false" ht="15" hidden="false" customHeight="false" outlineLevel="0" collapsed="false">
      <c r="A367" s="41" t="n">
        <v>-1.5634779479</v>
      </c>
      <c r="B367" s="41" t="n">
        <v>0.6857490353</v>
      </c>
      <c r="C367" s="41" t="n">
        <v>0.1312474491</v>
      </c>
      <c r="D367" s="42" t="n">
        <f aca="false">$B$5*A367</f>
        <v>-3.99465181956322</v>
      </c>
      <c r="E367" s="42" t="n">
        <f aca="false">$D$5*A367+$F$5*B367</f>
        <v>-2.53631981029754</v>
      </c>
      <c r="F367" s="43" t="n">
        <f aca="false">Inputs!$B$5*D367+Inputs!$B$6*E367</f>
        <v>-272649.191441444</v>
      </c>
      <c r="G367" s="43" t="n">
        <f aca="false">F367*SQRT(($B$6-2)/C367)</f>
        <v>-1064323.80611317</v>
      </c>
    </row>
    <row r="368" customFormat="false" ht="15" hidden="false" customHeight="false" outlineLevel="0" collapsed="false">
      <c r="A368" s="41" t="n">
        <v>-0.3509523822</v>
      </c>
      <c r="B368" s="41" t="n">
        <v>-1.0222802816</v>
      </c>
      <c r="C368" s="41" t="n">
        <v>5.1494341249</v>
      </c>
      <c r="D368" s="42" t="n">
        <f aca="false">$B$5*A368</f>
        <v>-0.896675628855715</v>
      </c>
      <c r="E368" s="42" t="n">
        <f aca="false">$D$5*A368+$F$5*B368</f>
        <v>-2.60033872156421</v>
      </c>
      <c r="F368" s="43" t="n">
        <f aca="false">Inputs!$B$5*D368+Inputs!$B$6*E368</f>
        <v>40349.3731926393</v>
      </c>
      <c r="G368" s="43" t="n">
        <f aca="false">F368*SQRT(($B$6-2)/C368)</f>
        <v>25146.1809878764</v>
      </c>
    </row>
    <row r="369" customFormat="false" ht="15" hidden="false" customHeight="false" outlineLevel="0" collapsed="false">
      <c r="A369" s="41" t="n">
        <v>-0.0961789369</v>
      </c>
      <c r="B369" s="41" t="n">
        <v>1.1280188573</v>
      </c>
      <c r="C369" s="41" t="n">
        <v>1.1008964108</v>
      </c>
      <c r="D369" s="42" t="n">
        <f aca="false">$B$5*A369</f>
        <v>-0.245735071484241</v>
      </c>
      <c r="E369" s="42" t="n">
        <f aca="false">$D$5*A369+$F$5*B369</f>
        <v>1.71893396808323</v>
      </c>
      <c r="F369" s="43" t="n">
        <f aca="false">Inputs!$B$5*D369+Inputs!$B$6*E369</f>
        <v>-110520.205552585</v>
      </c>
      <c r="G369" s="43" t="n">
        <f aca="false">F369*SQRT(($B$6-2)/C369)</f>
        <v>-148964.730039042</v>
      </c>
    </row>
    <row r="370" customFormat="false" ht="15" hidden="false" customHeight="false" outlineLevel="0" collapsed="false">
      <c r="A370" s="41" t="n">
        <v>-2.2807378454</v>
      </c>
      <c r="B370" s="41" t="n">
        <v>-1.4966386899</v>
      </c>
      <c r="C370" s="41" t="n">
        <v>3.3574152043</v>
      </c>
      <c r="D370" s="42" t="n">
        <f aca="false">$B$5*A370</f>
        <v>-5.82723510511356</v>
      </c>
      <c r="E370" s="42" t="n">
        <f aca="false">$D$5*A370+$F$5*B370</f>
        <v>-8.01152841524408</v>
      </c>
      <c r="F370" s="43" t="n">
        <f aca="false">Inputs!$B$5*D370+Inputs!$B$6*E370</f>
        <v>-182147.089749152</v>
      </c>
      <c r="G370" s="43" t="n">
        <f aca="false">F370*SQRT(($B$6-2)/C370)</f>
        <v>-140583.615467914</v>
      </c>
    </row>
    <row r="371" customFormat="false" ht="15" hidden="false" customHeight="false" outlineLevel="0" collapsed="false">
      <c r="A371" s="41" t="n">
        <v>-0.9228864419</v>
      </c>
      <c r="B371" s="41" t="n">
        <v>1.4611788667</v>
      </c>
      <c r="C371" s="41" t="n">
        <v>3.0188154069</v>
      </c>
      <c r="D371" s="42" t="n">
        <f aca="false">$B$5*A371</f>
        <v>-2.35795459049343</v>
      </c>
      <c r="E371" s="42" t="n">
        <f aca="false">$D$5*A371+$F$5*B371</f>
        <v>0.326993021733008</v>
      </c>
      <c r="F371" s="43" t="n">
        <f aca="false">Inputs!$B$5*D371+Inputs!$B$6*E371</f>
        <v>-252145.110135994</v>
      </c>
      <c r="G371" s="43" t="n">
        <f aca="false">F371*SQRT(($B$6-2)/C371)</f>
        <v>-205233.035776744</v>
      </c>
    </row>
    <row r="372" customFormat="false" ht="15" hidden="false" customHeight="false" outlineLevel="0" collapsed="false">
      <c r="A372" s="41" t="n">
        <v>0.2825869829</v>
      </c>
      <c r="B372" s="41" t="n">
        <v>0.7673172405</v>
      </c>
      <c r="C372" s="41" t="n">
        <v>7.0959465538</v>
      </c>
      <c r="D372" s="42" t="n">
        <f aca="false">$B$5*A372</f>
        <v>0.722003535094672</v>
      </c>
      <c r="E372" s="42" t="n">
        <f aca="false">$D$5*A372+$F$5*B372</f>
        <v>1.99740125768847</v>
      </c>
      <c r="F372" s="43" t="n">
        <f aca="false">Inputs!$B$5*D372+Inputs!$B$6*E372</f>
        <v>-27669.7093749563</v>
      </c>
      <c r="G372" s="43" t="n">
        <f aca="false">F372*SQRT(($B$6-2)/C372)</f>
        <v>-14689.7507720555</v>
      </c>
    </row>
    <row r="373" customFormat="false" ht="15" hidden="false" customHeight="false" outlineLevel="0" collapsed="false">
      <c r="A373" s="41" t="n">
        <v>-1.1401609191</v>
      </c>
      <c r="B373" s="41" t="n">
        <v>-1.1195358753</v>
      </c>
      <c r="C373" s="41" t="n">
        <v>4.1220149201</v>
      </c>
      <c r="D373" s="42" t="n">
        <f aca="false">$B$5*A373</f>
        <v>-2.91308610792699</v>
      </c>
      <c r="E373" s="42" t="n">
        <f aca="false">$D$5*A373+$F$5*B373</f>
        <v>-4.64626529338052</v>
      </c>
      <c r="F373" s="43" t="n">
        <f aca="false">Inputs!$B$5*D373+Inputs!$B$6*E373</f>
        <v>-58995.3461236727</v>
      </c>
      <c r="G373" s="43" t="n">
        <f aca="false">F373*SQRT(($B$6-2)/C373)</f>
        <v>-41093.9578921051</v>
      </c>
    </row>
    <row r="374" customFormat="false" ht="15" hidden="false" customHeight="false" outlineLevel="0" collapsed="false">
      <c r="A374" s="41" t="n">
        <v>0.4478137167</v>
      </c>
      <c r="B374" s="41" t="n">
        <v>0.0582743309</v>
      </c>
      <c r="C374" s="41" t="n">
        <v>3.0010323543</v>
      </c>
      <c r="D374" s="42" t="n">
        <f aca="false">$B$5*A374</f>
        <v>1.14415421122104</v>
      </c>
      <c r="E374" s="42" t="n">
        <f aca="false">$D$5*A374+$F$5*B374</f>
        <v>1.16623693926394</v>
      </c>
      <c r="F374" s="43" t="n">
        <f aca="false">Inputs!$B$5*D374+Inputs!$B$6*E374</f>
        <v>56103.5741589075</v>
      </c>
      <c r="G374" s="43" t="n">
        <f aca="false">F374*SQRT(($B$6-2)/C374)</f>
        <v>45800.4967664395</v>
      </c>
    </row>
    <row r="375" customFormat="false" ht="15" hidden="false" customHeight="false" outlineLevel="0" collapsed="false">
      <c r="A375" s="41" t="n">
        <v>0.5487388189</v>
      </c>
      <c r="B375" s="41" t="n">
        <v>-0.1876709909</v>
      </c>
      <c r="C375" s="41" t="n">
        <v>5.4012869282</v>
      </c>
      <c r="D375" s="42" t="n">
        <f aca="false">$B$5*A375</f>
        <v>1.40201563081084</v>
      </c>
      <c r="E375" s="42" t="n">
        <f aca="false">$D$5*A375+$F$5*B375</f>
        <v>0.981712387233231</v>
      </c>
      <c r="F375" s="43" t="n">
        <f aca="false">Inputs!$B$5*D375+Inputs!$B$6*E375</f>
        <v>91115.9437194223</v>
      </c>
      <c r="G375" s="43" t="n">
        <f aca="false">F375*SQRT(($B$6-2)/C375)</f>
        <v>55444.7910618109</v>
      </c>
    </row>
    <row r="376" customFormat="false" ht="15" hidden="false" customHeight="false" outlineLevel="0" collapsed="false">
      <c r="A376" s="41" t="n">
        <v>0.2781437265</v>
      </c>
      <c r="B376" s="41" t="n">
        <v>0.1581190849</v>
      </c>
      <c r="C376" s="41" t="n">
        <v>7.8910902688</v>
      </c>
      <c r="D376" s="42" t="n">
        <f aca="false">$B$5*A376</f>
        <v>0.710651112576091</v>
      </c>
      <c r="E376" s="42" t="n">
        <f aca="false">$D$5*A376+$F$5*B376</f>
        <v>0.934898662067569</v>
      </c>
      <c r="F376" s="43" t="n">
        <f aca="false">Inputs!$B$5*D376+Inputs!$B$6*E376</f>
        <v>24320.1781542306</v>
      </c>
      <c r="G376" s="43" t="n">
        <f aca="false">F376*SQRT(($B$6-2)/C376)</f>
        <v>12243.7159084641</v>
      </c>
    </row>
    <row r="377" customFormat="false" ht="15" hidden="false" customHeight="false" outlineLevel="0" collapsed="false">
      <c r="A377" s="41" t="n">
        <v>0.7777673891</v>
      </c>
      <c r="B377" s="41" t="n">
        <v>0.8070082819</v>
      </c>
      <c r="C377" s="41" t="n">
        <v>0.2050292551</v>
      </c>
      <c r="D377" s="42" t="n">
        <f aca="false">$B$5*A377</f>
        <v>1.98717859771436</v>
      </c>
      <c r="E377" s="42" t="n">
        <f aca="false">$D$5*A377+$F$5*B377</f>
        <v>3.24426280425069</v>
      </c>
      <c r="F377" s="43" t="n">
        <f aca="false">Inputs!$B$5*D377+Inputs!$B$6*E377</f>
        <v>36504.7195589014</v>
      </c>
      <c r="G377" s="43" t="n">
        <f aca="false">F377*SQRT(($B$6-2)/C377)</f>
        <v>114013.452589493</v>
      </c>
    </row>
    <row r="378" customFormat="false" ht="15" hidden="false" customHeight="false" outlineLevel="0" collapsed="false">
      <c r="A378" s="41" t="n">
        <v>-1.6198719944</v>
      </c>
      <c r="B378" s="41" t="n">
        <v>-2.2472685553</v>
      </c>
      <c r="C378" s="41" t="n">
        <v>2.040276295</v>
      </c>
      <c r="D378" s="42" t="n">
        <f aca="false">$B$5*A378</f>
        <v>-4.13873736983678</v>
      </c>
      <c r="E378" s="42" t="n">
        <f aca="false">$D$5*A378+$F$5*B378</f>
        <v>-7.735085966919</v>
      </c>
      <c r="F378" s="43" t="n">
        <f aca="false">Inputs!$B$5*D378+Inputs!$B$6*E378</f>
        <v>-27119.4386377279</v>
      </c>
      <c r="G378" s="43" t="n">
        <f aca="false">F378*SQRT(($B$6-2)/C378)</f>
        <v>-26850.4273017894</v>
      </c>
    </row>
    <row r="379" customFormat="false" ht="15" hidden="false" customHeight="false" outlineLevel="0" collapsed="false">
      <c r="A379" s="41" t="n">
        <v>1.0017453977</v>
      </c>
      <c r="B379" s="41" t="n">
        <v>1.1877250933</v>
      </c>
      <c r="C379" s="41" t="n">
        <v>9.8686713624</v>
      </c>
      <c r="D379" s="42" t="n">
        <f aca="false">$B$5*A379</f>
        <v>2.55943749065102</v>
      </c>
      <c r="E379" s="42" t="n">
        <f aca="false">$D$5*A379+$F$5*B379</f>
        <v>4.43463875143856</v>
      </c>
      <c r="F379" s="43" t="n">
        <f aca="false">Inputs!$B$5*D379+Inputs!$B$6*E379</f>
        <v>34211.8114931741</v>
      </c>
      <c r="G379" s="43" t="n">
        <f aca="false">F379*SQRT(($B$6-2)/C379)</f>
        <v>15401.4540639353</v>
      </c>
    </row>
    <row r="380" customFormat="false" ht="15" hidden="false" customHeight="false" outlineLevel="0" collapsed="false">
      <c r="A380" s="41" t="n">
        <v>-1.0206230195</v>
      </c>
      <c r="B380" s="41" t="n">
        <v>-1.8598354065</v>
      </c>
      <c r="C380" s="41" t="n">
        <v>13.1211152334</v>
      </c>
      <c r="D380" s="42" t="n">
        <f aca="false">$B$5*A380</f>
        <v>-2.60766939975705</v>
      </c>
      <c r="E380" s="42" t="n">
        <f aca="false">$D$5*A380+$F$5*B380</f>
        <v>-5.64012240025209</v>
      </c>
      <c r="F380" s="43" t="n">
        <f aca="false">Inputs!$B$5*D380+Inputs!$B$6*E380</f>
        <v>21239.1800368998</v>
      </c>
      <c r="G380" s="43" t="n">
        <f aca="false">F380*SQRT(($B$6-2)/C380)</f>
        <v>8292.15419486096</v>
      </c>
    </row>
    <row r="381" customFormat="false" ht="15" hidden="false" customHeight="false" outlineLevel="0" collapsed="false">
      <c r="A381" s="41" t="n">
        <v>0.099034821</v>
      </c>
      <c r="B381" s="41" t="n">
        <v>0.9308382264</v>
      </c>
      <c r="C381" s="41" t="n">
        <v>1.7194146428</v>
      </c>
      <c r="D381" s="42" t="n">
        <f aca="false">$B$5*A381</f>
        <v>0.253031792638415</v>
      </c>
      <c r="E381" s="42" t="n">
        <f aca="false">$D$5*A381+$F$5*B381</f>
        <v>1.84298170779339</v>
      </c>
      <c r="F381" s="43" t="n">
        <f aca="false">Inputs!$B$5*D381+Inputs!$B$6*E381</f>
        <v>-66845.9061258281</v>
      </c>
      <c r="G381" s="43" t="n">
        <f aca="false">F381*SQRT(($B$6-2)/C381)</f>
        <v>-72094.0630606525</v>
      </c>
    </row>
    <row r="382" customFormat="false" ht="15" hidden="false" customHeight="false" outlineLevel="0" collapsed="false">
      <c r="A382" s="41" t="n">
        <v>1.7975945224</v>
      </c>
      <c r="B382" s="41" t="n">
        <v>0.5162975721</v>
      </c>
      <c r="C382" s="41" t="n">
        <v>6.3347448417</v>
      </c>
      <c r="D382" s="42" t="n">
        <f aca="false">$B$5*A382</f>
        <v>4.59281452570977</v>
      </c>
      <c r="E382" s="42" t="n">
        <f aca="false">$D$5*A382+$F$5*B382</f>
        <v>5.16904795500629</v>
      </c>
      <c r="F382" s="43" t="n">
        <f aca="false">Inputs!$B$5*D382+Inputs!$B$6*E382</f>
        <v>200829.054820663</v>
      </c>
      <c r="G382" s="43" t="n">
        <f aca="false">F382*SQRT(($B$6-2)/C382)</f>
        <v>112843.611966241</v>
      </c>
    </row>
    <row r="383" customFormat="false" ht="15" hidden="false" customHeight="false" outlineLevel="0" collapsed="false">
      <c r="A383" s="41" t="n">
        <v>-0.3717166966</v>
      </c>
      <c r="B383" s="41" t="n">
        <v>-0.8931306216</v>
      </c>
      <c r="C383" s="41" t="n">
        <v>1.7151764692</v>
      </c>
      <c r="D383" s="42" t="n">
        <f aca="false">$B$5*A383</f>
        <v>-0.949727996118939</v>
      </c>
      <c r="E383" s="42" t="n">
        <f aca="false">$D$5*A383+$F$5*B383</f>
        <v>-2.42674078479692</v>
      </c>
      <c r="F383" s="43" t="n">
        <f aca="false">Inputs!$B$5*D383+Inputs!$B$6*E383</f>
        <v>26364.2396279519</v>
      </c>
      <c r="G383" s="43" t="n">
        <f aca="false">F383*SQRT(($B$6-2)/C383)</f>
        <v>28469.2380089796</v>
      </c>
    </row>
    <row r="384" customFormat="false" ht="15" hidden="false" customHeight="false" outlineLevel="0" collapsed="false">
      <c r="A384" s="41" t="n">
        <v>0.0114512917</v>
      </c>
      <c r="B384" s="41" t="n">
        <v>-0.2992647039</v>
      </c>
      <c r="C384" s="41" t="n">
        <v>1.3135098638</v>
      </c>
      <c r="D384" s="42" t="n">
        <f aca="false">$B$5*A384</f>
        <v>0.0292577987986307</v>
      </c>
      <c r="E384" s="42" t="n">
        <f aca="false">$D$5*A384+$F$5*B384</f>
        <v>-0.489504284085798</v>
      </c>
      <c r="F384" s="43" t="n">
        <f aca="false">Inputs!$B$5*D384+Inputs!$B$6*E384</f>
        <v>27400.994084153</v>
      </c>
      <c r="G384" s="43" t="n">
        <f aca="false">F384*SQRT(($B$6-2)/C384)</f>
        <v>33811.5163078478</v>
      </c>
    </row>
    <row r="385" customFormat="false" ht="15" hidden="false" customHeight="false" outlineLevel="0" collapsed="false">
      <c r="A385" s="41" t="n">
        <v>-1.0150679057</v>
      </c>
      <c r="B385" s="41" t="n">
        <v>2.0487556509</v>
      </c>
      <c r="C385" s="41" t="n">
        <v>3.0943308623</v>
      </c>
      <c r="D385" s="42" t="n">
        <f aca="false">$B$5*A385</f>
        <v>-2.59347620600024</v>
      </c>
      <c r="E385" s="42" t="n">
        <f aca="false">$D$5*A385+$F$5*B385</f>
        <v>1.12223402872134</v>
      </c>
      <c r="F385" s="43" t="n">
        <f aca="false">Inputs!$B$5*D385+Inputs!$B$6*E385</f>
        <v>-315459.32203609</v>
      </c>
      <c r="G385" s="43" t="n">
        <f aca="false">F385*SQRT(($B$6-2)/C385)</f>
        <v>-253615.030824143</v>
      </c>
    </row>
    <row r="386" customFormat="false" ht="15" hidden="false" customHeight="false" outlineLevel="0" collapsed="false">
      <c r="A386" s="41" t="n">
        <v>1.7851684021</v>
      </c>
      <c r="B386" s="41" t="n">
        <v>1.1360486836</v>
      </c>
      <c r="C386" s="41" t="n">
        <v>6.8573147861</v>
      </c>
      <c r="D386" s="42" t="n">
        <f aca="false">$B$5*A386</f>
        <v>4.56106606124746</v>
      </c>
      <c r="E386" s="42" t="n">
        <f aca="false">$D$5*A386+$F$5*B386</f>
        <v>6.2096306442863</v>
      </c>
      <c r="F386" s="43" t="n">
        <f aca="false">Inputs!$B$5*D386+Inputs!$B$6*E386</f>
        <v>145625.073910432</v>
      </c>
      <c r="G386" s="43" t="n">
        <f aca="false">F386*SQRT(($B$6-2)/C386)</f>
        <v>78645.5426673983</v>
      </c>
    </row>
    <row r="387" customFormat="false" ht="15" hidden="false" customHeight="false" outlineLevel="0" collapsed="false">
      <c r="A387" s="41" t="n">
        <v>-0.9208503978</v>
      </c>
      <c r="B387" s="41" t="n">
        <v>0.8550193243</v>
      </c>
      <c r="C387" s="41" t="n">
        <v>2.7959036901</v>
      </c>
      <c r="D387" s="42" t="n">
        <f aca="false">$B$5*A387</f>
        <v>-2.35275254253382</v>
      </c>
      <c r="E387" s="42" t="n">
        <f aca="false">$D$5*A387+$F$5*B387</f>
        <v>-0.714844601122889</v>
      </c>
      <c r="F387" s="43" t="n">
        <f aca="false">Inputs!$B$5*D387+Inputs!$B$6*E387</f>
        <v>-199533.024197237</v>
      </c>
      <c r="G387" s="43" t="n">
        <f aca="false">F387*SQRT(($B$6-2)/C387)</f>
        <v>-168759.674527905</v>
      </c>
    </row>
    <row r="388" customFormat="false" ht="15" hidden="false" customHeight="false" outlineLevel="0" collapsed="false">
      <c r="A388" s="41" t="n">
        <v>0.6396264095</v>
      </c>
      <c r="B388" s="41" t="n">
        <v>0.4425456242</v>
      </c>
      <c r="C388" s="41" t="n">
        <v>6.7942843659</v>
      </c>
      <c r="D388" s="42" t="n">
        <f aca="false">$B$5*A388</f>
        <v>1.63423142870787</v>
      </c>
      <c r="E388" s="42" t="n">
        <f aca="false">$D$5*A388+$F$5*B388</f>
        <v>2.28621037420593</v>
      </c>
      <c r="F388" s="43" t="n">
        <f aca="false">Inputs!$B$5*D388+Inputs!$B$6*E388</f>
        <v>49112.62416049</v>
      </c>
      <c r="G388" s="43" t="n">
        <f aca="false">F388*SQRT(($B$6-2)/C388)</f>
        <v>26646.2610135672</v>
      </c>
    </row>
    <row r="389" customFormat="false" ht="15" hidden="false" customHeight="false" outlineLevel="0" collapsed="false">
      <c r="A389" s="41" t="n">
        <v>1.249665267</v>
      </c>
      <c r="B389" s="41" t="n">
        <v>0.6353711429</v>
      </c>
      <c r="C389" s="41" t="n">
        <v>7.2369109157</v>
      </c>
      <c r="D389" s="42" t="n">
        <f aca="false">$B$5*A389</f>
        <v>3.19286731186169</v>
      </c>
      <c r="E389" s="42" t="n">
        <f aca="false">$D$5*A389+$F$5*B389</f>
        <v>4.07081178723392</v>
      </c>
      <c r="F389" s="43" t="n">
        <f aca="false">Inputs!$B$5*D389+Inputs!$B$6*E389</f>
        <v>115746.141824473</v>
      </c>
      <c r="G389" s="43" t="n">
        <f aca="false">F389*SQRT(($B$6-2)/C389)</f>
        <v>60847.8038514192</v>
      </c>
    </row>
    <row r="390" customFormat="false" ht="15" hidden="false" customHeight="false" outlineLevel="0" collapsed="false">
      <c r="A390" s="41" t="n">
        <v>0.7400142363</v>
      </c>
      <c r="B390" s="41" t="n">
        <v>0.6369062834</v>
      </c>
      <c r="C390" s="41" t="n">
        <v>2.3094059893</v>
      </c>
      <c r="D390" s="42" t="n">
        <f aca="false">$B$5*A390</f>
        <v>1.89072012145038</v>
      </c>
      <c r="E390" s="42" t="n">
        <f aca="false">$D$5*A390+$F$5*B390</f>
        <v>2.86070319572884</v>
      </c>
      <c r="F390" s="43" t="n">
        <f aca="false">Inputs!$B$5*D390+Inputs!$B$6*E390</f>
        <v>46036.8523585958</v>
      </c>
      <c r="G390" s="43" t="n">
        <f aca="false">F390*SQRT(($B$6-2)/C390)</f>
        <v>42842.0729360234</v>
      </c>
    </row>
    <row r="391" customFormat="false" ht="15" hidden="false" customHeight="false" outlineLevel="0" collapsed="false">
      <c r="A391" s="41" t="n">
        <v>0.340791408</v>
      </c>
      <c r="B391" s="41" t="n">
        <v>-1.7836111297</v>
      </c>
      <c r="C391" s="41" t="n">
        <v>2.2537228911</v>
      </c>
      <c r="D391" s="42" t="n">
        <f aca="false">$B$5*A391</f>
        <v>0.870714562931451</v>
      </c>
      <c r="E391" s="42" t="n">
        <f aca="false">$D$5*A391+$F$5*B391</f>
        <v>-2.26889736659512</v>
      </c>
      <c r="F391" s="43" t="n">
        <f aca="false">Inputs!$B$5*D391+Inputs!$B$6*E391</f>
        <v>200516.324622901</v>
      </c>
      <c r="G391" s="43" t="n">
        <f aca="false">F391*SQRT(($B$6-2)/C391)</f>
        <v>188892.396024197</v>
      </c>
    </row>
    <row r="392" customFormat="false" ht="15" hidden="false" customHeight="false" outlineLevel="0" collapsed="false">
      <c r="A392" s="41" t="n">
        <v>0.0836210774</v>
      </c>
      <c r="B392" s="41" t="n">
        <v>-0.5561919588</v>
      </c>
      <c r="C392" s="41" t="n">
        <v>2.8560012977</v>
      </c>
      <c r="D392" s="42" t="n">
        <f aca="false">$B$5*A392</f>
        <v>0.213650016259207</v>
      </c>
      <c r="E392" s="42" t="n">
        <f aca="false">$D$5*A392+$F$5*B392</f>
        <v>-0.761417628107236</v>
      </c>
      <c r="F392" s="43" t="n">
        <f aca="false">Inputs!$B$5*D392+Inputs!$B$6*E392</f>
        <v>59435.8830312825</v>
      </c>
      <c r="G392" s="43" t="n">
        <f aca="false">F392*SQRT(($B$6-2)/C392)</f>
        <v>49737.5646843812</v>
      </c>
    </row>
    <row r="393" customFormat="false" ht="15" hidden="false" customHeight="false" outlineLevel="0" collapsed="false">
      <c r="A393" s="41" t="n">
        <v>-1.2798409576</v>
      </c>
      <c r="B393" s="41" t="n">
        <v>1.6818166193</v>
      </c>
      <c r="C393" s="41" t="n">
        <v>3.4539947473</v>
      </c>
      <c r="D393" s="42" t="n">
        <f aca="false">$B$5*A393</f>
        <v>-3.26996553862195</v>
      </c>
      <c r="E393" s="42" t="n">
        <f aca="false">$D$5*A393+$F$5*B393</f>
        <v>-0.141426603240992</v>
      </c>
      <c r="F393" s="43" t="n">
        <f aca="false">Inputs!$B$5*D393+Inputs!$B$6*E393</f>
        <v>-319925.223700146</v>
      </c>
      <c r="G393" s="43" t="n">
        <f aca="false">F393*SQRT(($B$6-2)/C393)</f>
        <v>-243446.000324426</v>
      </c>
    </row>
    <row r="394" customFormat="false" ht="15" hidden="false" customHeight="false" outlineLevel="0" collapsed="false">
      <c r="A394" s="41" t="n">
        <v>1.7289953409</v>
      </c>
      <c r="B394" s="41" t="n">
        <v>1.3592206003</v>
      </c>
      <c r="C394" s="41" t="n">
        <v>3.1413042747</v>
      </c>
      <c r="D394" s="42" t="n">
        <f aca="false">$B$5*A394</f>
        <v>4.41754512356209</v>
      </c>
      <c r="E394" s="42" t="n">
        <f aca="false">$D$5*A394+$F$5*B394</f>
        <v>6.46132275942012</v>
      </c>
      <c r="F394" s="43" t="n">
        <f aca="false">Inputs!$B$5*D394+Inputs!$B$6*E394</f>
        <v>118688.374385203</v>
      </c>
      <c r="G394" s="43" t="n">
        <f aca="false">F394*SQRT(($B$6-2)/C394)</f>
        <v>94703.9681894967</v>
      </c>
    </row>
    <row r="395" customFormat="false" ht="15" hidden="false" customHeight="false" outlineLevel="0" collapsed="false">
      <c r="A395" s="41" t="n">
        <v>0.2552134169</v>
      </c>
      <c r="B395" s="41" t="n">
        <v>1.350625121</v>
      </c>
      <c r="C395" s="41" t="n">
        <v>3.702645189</v>
      </c>
      <c r="D395" s="42" t="n">
        <f aca="false">$B$5*A395</f>
        <v>0.652064675146756</v>
      </c>
      <c r="E395" s="42" t="n">
        <f aca="false">$D$5*A395+$F$5*B395</f>
        <v>2.9394870437545</v>
      </c>
      <c r="F395" s="43" t="n">
        <f aca="false">Inputs!$B$5*D395+Inputs!$B$6*E395</f>
        <v>-81767.8846730492</v>
      </c>
      <c r="G395" s="43" t="n">
        <f aca="false">F395*SQRT(($B$6-2)/C395)</f>
        <v>-60095.4666636209</v>
      </c>
    </row>
    <row r="396" customFormat="false" ht="15" hidden="false" customHeight="false" outlineLevel="0" collapsed="false">
      <c r="A396" s="41" t="n">
        <v>0.0120531806</v>
      </c>
      <c r="B396" s="41" t="n">
        <v>0.2027972769</v>
      </c>
      <c r="C396" s="41" t="n">
        <v>2.4509746865</v>
      </c>
      <c r="D396" s="42" t="n">
        <f aca="false">$B$5*A396</f>
        <v>0.0307956117193625</v>
      </c>
      <c r="E396" s="42" t="n">
        <f aca="false">$D$5*A396+$F$5*B396</f>
        <v>0.378860655061183</v>
      </c>
      <c r="F396" s="43" t="n">
        <f aca="false">Inputs!$B$5*D396+Inputs!$B$6*E396</f>
        <v>-15863.4715811229</v>
      </c>
      <c r="G396" s="43" t="n">
        <f aca="false">F396*SQRT(($B$6-2)/C396)</f>
        <v>-14329.9217793359</v>
      </c>
    </row>
    <row r="397" customFormat="false" ht="15" hidden="false" customHeight="false" outlineLevel="0" collapsed="false">
      <c r="A397" s="41" t="n">
        <v>-1.0934713705</v>
      </c>
      <c r="B397" s="41" t="n">
        <v>0.3969913045</v>
      </c>
      <c r="C397" s="41" t="n">
        <v>1.2006621124</v>
      </c>
      <c r="D397" s="42" t="n">
        <f aca="false">$B$5*A397</f>
        <v>-2.79379533665638</v>
      </c>
      <c r="E397" s="42" t="n">
        <f aca="false">$D$5*A397+$F$5*B397</f>
        <v>-1.91650866380228</v>
      </c>
      <c r="F397" s="43" t="n">
        <f aca="false">Inputs!$B$5*D397+Inputs!$B$6*E397</f>
        <v>-183554.100475524</v>
      </c>
      <c r="G397" s="43" t="n">
        <f aca="false">F397*SQRT(($B$6-2)/C397)</f>
        <v>-236901.977212442</v>
      </c>
    </row>
    <row r="398" customFormat="false" ht="15" hidden="false" customHeight="false" outlineLevel="0" collapsed="false">
      <c r="A398" s="41" t="n">
        <v>0.0603859284</v>
      </c>
      <c r="B398" s="41" t="n">
        <v>-1.3026521168</v>
      </c>
      <c r="C398" s="41" t="n">
        <v>11.4216699696</v>
      </c>
      <c r="D398" s="42" t="n">
        <f aca="false">$B$5*A398</f>
        <v>0.154284720857798</v>
      </c>
      <c r="E398" s="42" t="n">
        <f aca="false">$D$5*A398+$F$5*B398</f>
        <v>-2.105653570454</v>
      </c>
      <c r="F398" s="43" t="n">
        <f aca="false">Inputs!$B$5*D398+Inputs!$B$6*E398</f>
        <v>120711.15060848</v>
      </c>
      <c r="G398" s="43" t="n">
        <f aca="false">F398*SQRT(($B$6-2)/C398)</f>
        <v>50512.351178967</v>
      </c>
    </row>
    <row r="399" customFormat="false" ht="15" hidden="false" customHeight="false" outlineLevel="0" collapsed="false">
      <c r="A399" s="41" t="n">
        <v>-0.0511971118</v>
      </c>
      <c r="B399" s="41" t="n">
        <v>-0.0797295639</v>
      </c>
      <c r="C399" s="41" t="n">
        <v>2.0385350737</v>
      </c>
      <c r="D399" s="42" t="n">
        <f aca="false">$B$5*A399</f>
        <v>-0.130807496250873</v>
      </c>
      <c r="E399" s="42" t="n">
        <f aca="false">$D$5*A399+$F$5*B399</f>
        <v>-0.259500598279972</v>
      </c>
      <c r="F399" s="43" t="n">
        <f aca="false">Inputs!$B$5*D399+Inputs!$B$6*E399</f>
        <v>-105.719711088675</v>
      </c>
      <c r="G399" s="43" t="n">
        <f aca="false">F399*SQRT(($B$6-2)/C399)</f>
        <v>-104.715717168195</v>
      </c>
    </row>
    <row r="400" customFormat="false" ht="15" hidden="false" customHeight="false" outlineLevel="0" collapsed="false">
      <c r="A400" s="41" t="n">
        <v>1.7975611666</v>
      </c>
      <c r="B400" s="41" t="n">
        <v>0.8942133285</v>
      </c>
      <c r="C400" s="41" t="n">
        <v>0.6751068893</v>
      </c>
      <c r="D400" s="42" t="n">
        <f aca="false">$B$5*A400</f>
        <v>4.59272930237334</v>
      </c>
      <c r="E400" s="42" t="n">
        <f aca="false">$D$5*A400+$F$5*B400</f>
        <v>5.8215324813136</v>
      </c>
      <c r="F400" s="43" t="n">
        <f aca="false">Inputs!$B$5*D400+Inputs!$B$6*E400</f>
        <v>168196.306171654</v>
      </c>
      <c r="G400" s="43" t="n">
        <f aca="false">F400*SQRT(($B$6-2)/C400)</f>
        <v>289497.742690167</v>
      </c>
    </row>
    <row r="401" customFormat="false" ht="15" hidden="false" customHeight="false" outlineLevel="0" collapsed="false">
      <c r="A401" s="41" t="n">
        <v>0.0114454391</v>
      </c>
      <c r="B401" s="41" t="n">
        <v>0.2487873098</v>
      </c>
      <c r="C401" s="41" t="n">
        <v>5.7029196587</v>
      </c>
      <c r="D401" s="42" t="n">
        <f aca="false">$B$5*A401</f>
        <v>0.0292428455341663</v>
      </c>
      <c r="E401" s="42" t="n">
        <f aca="false">$D$5*A401+$F$5*B401</f>
        <v>0.456827510525105</v>
      </c>
      <c r="F401" s="43" t="n">
        <f aca="false">Inputs!$B$5*D401+Inputs!$B$6*E401</f>
        <v>-19917.0909728386</v>
      </c>
      <c r="G401" s="43" t="n">
        <f aca="false">F401*SQRT(($B$6-2)/C401)</f>
        <v>-11794.8460898198</v>
      </c>
    </row>
    <row r="402" customFormat="false" ht="15" hidden="false" customHeight="false" outlineLevel="0" collapsed="false">
      <c r="A402" s="41" t="n">
        <v>0.0442123781</v>
      </c>
      <c r="B402" s="41" t="n">
        <v>-0.2029139848</v>
      </c>
      <c r="C402" s="41" t="n">
        <v>1.4209320935</v>
      </c>
      <c r="D402" s="42" t="n">
        <f aca="false">$B$5*A402</f>
        <v>0.112961655047071</v>
      </c>
      <c r="E402" s="42" t="n">
        <f aca="false">$D$5*A402+$F$5*B402</f>
        <v>-0.245173341424716</v>
      </c>
      <c r="F402" s="43" t="n">
        <f aca="false">Inputs!$B$5*D402+Inputs!$B$6*E402</f>
        <v>23554.8325759429</v>
      </c>
      <c r="G402" s="43" t="n">
        <f aca="false">F402*SQRT(($B$6-2)/C402)</f>
        <v>27945.2730748035</v>
      </c>
    </row>
    <row r="403" customFormat="false" ht="15" hidden="false" customHeight="false" outlineLevel="0" collapsed="false">
      <c r="A403" s="41" t="n">
        <v>-1.0824271974</v>
      </c>
      <c r="B403" s="41" t="n">
        <v>-0.1510518776</v>
      </c>
      <c r="C403" s="41" t="n">
        <v>5.3072219962</v>
      </c>
      <c r="D403" s="42" t="n">
        <f aca="false">$B$5*A403</f>
        <v>-2.76557771693955</v>
      </c>
      <c r="E403" s="42" t="n">
        <f aca="false">$D$5*A403+$F$5*B403</f>
        <v>-2.83655855544813</v>
      </c>
      <c r="F403" s="43" t="n">
        <f aca="false">Inputs!$B$5*D403+Inputs!$B$6*E403</f>
        <v>-134729.843921549</v>
      </c>
      <c r="G403" s="43" t="n">
        <f aca="false">F403*SQRT(($B$6-2)/C403)</f>
        <v>-82707.5540525614</v>
      </c>
    </row>
    <row r="404" customFormat="false" ht="15" hidden="false" customHeight="false" outlineLevel="0" collapsed="false">
      <c r="A404" s="41" t="n">
        <v>-0.7460982567</v>
      </c>
      <c r="B404" s="41" t="n">
        <v>-1.2503155389</v>
      </c>
      <c r="C404" s="41" t="n">
        <v>1.9619984846</v>
      </c>
      <c r="D404" s="42" t="n">
        <f aca="false">$B$5*A404</f>
        <v>-1.90626465995427</v>
      </c>
      <c r="E404" s="42" t="n">
        <f aca="false">$D$5*A404+$F$5*B404</f>
        <v>-3.93438162636916</v>
      </c>
      <c r="F404" s="43" t="n">
        <f aca="false">Inputs!$B$5*D404+Inputs!$B$6*E404</f>
        <v>6092.61532303056</v>
      </c>
      <c r="G404" s="43" t="n">
        <f aca="false">F404*SQRT(($B$6-2)/C404)</f>
        <v>6151.33561199522</v>
      </c>
    </row>
    <row r="405" customFormat="false" ht="15" hidden="false" customHeight="false" outlineLevel="0" collapsed="false">
      <c r="A405" s="41" t="n">
        <v>0.5112218145</v>
      </c>
      <c r="B405" s="41" t="n">
        <v>0.3912646599</v>
      </c>
      <c r="C405" s="41" t="n">
        <v>12.8887164108</v>
      </c>
      <c r="D405" s="42" t="n">
        <f aca="false">$B$5*A405</f>
        <v>1.30616050852254</v>
      </c>
      <c r="E405" s="42" t="n">
        <f aca="false">$D$5*A405+$F$5*B405</f>
        <v>1.89211124784086</v>
      </c>
      <c r="F405" s="43" t="n">
        <f aca="false">Inputs!$B$5*D405+Inputs!$B$6*E405</f>
        <v>36010.4884602106</v>
      </c>
      <c r="G405" s="43" t="n">
        <f aca="false">F405*SQRT(($B$6-2)/C405)</f>
        <v>14185.321269479</v>
      </c>
    </row>
    <row r="406" customFormat="false" ht="15" hidden="false" customHeight="false" outlineLevel="0" collapsed="false">
      <c r="A406" s="41" t="n">
        <v>-1.7867075114</v>
      </c>
      <c r="B406" s="41" t="n">
        <v>-0.1226846375</v>
      </c>
      <c r="C406" s="41" t="n">
        <v>8.744964736</v>
      </c>
      <c r="D406" s="42" t="n">
        <f aca="false">$B$5*A406</f>
        <v>-4.56499845170683</v>
      </c>
      <c r="E406" s="42" t="n">
        <f aca="false">$D$5*A406+$F$5*B406</f>
        <v>-4.46347244297746</v>
      </c>
      <c r="F406" s="43" t="n">
        <f aca="false">Inputs!$B$5*D406+Inputs!$B$6*E406</f>
        <v>-233326.22302181</v>
      </c>
      <c r="G406" s="43" t="n">
        <f aca="false">F406*SQRT(($B$6-2)/C406)</f>
        <v>-111583.381261817</v>
      </c>
    </row>
    <row r="407" customFormat="false" ht="15" hidden="false" customHeight="false" outlineLevel="0" collapsed="false">
      <c r="A407" s="41" t="n">
        <v>0.9957013859</v>
      </c>
      <c r="B407" s="41" t="n">
        <v>1.0592237389</v>
      </c>
      <c r="C407" s="41" t="n">
        <v>2.9582122454</v>
      </c>
      <c r="D407" s="42" t="n">
        <f aca="false">$B$5*A407</f>
        <v>2.54399517324145</v>
      </c>
      <c r="E407" s="42" t="n">
        <f aca="false">$D$5*A407+$F$5*B407</f>
        <v>4.19836750612295</v>
      </c>
      <c r="F407" s="43" t="n">
        <f aca="false">Inputs!$B$5*D407+Inputs!$B$6*E407</f>
        <v>44481.1420179976</v>
      </c>
      <c r="G407" s="43" t="n">
        <f aca="false">F407*SQRT(($B$6-2)/C407)</f>
        <v>36574.3200949889</v>
      </c>
    </row>
    <row r="408" customFormat="false" ht="15" hidden="false" customHeight="false" outlineLevel="0" collapsed="false">
      <c r="A408" s="41" t="n">
        <v>1.0258368429</v>
      </c>
      <c r="B408" s="41" t="n">
        <v>0.0389132069</v>
      </c>
      <c r="C408" s="41" t="n">
        <v>4.9439264772</v>
      </c>
      <c r="D408" s="42" t="n">
        <f aca="false">$B$5*A408</f>
        <v>2.62099060403733</v>
      </c>
      <c r="E408" s="42" t="n">
        <f aca="false">$D$5*A408+$F$5*B408</f>
        <v>2.50826202026596</v>
      </c>
      <c r="F408" s="43" t="n">
        <f aca="false">Inputs!$B$5*D408+Inputs!$B$6*E408</f>
        <v>136685.959390435</v>
      </c>
      <c r="G408" s="43" t="n">
        <f aca="false">F408*SQRT(($B$6-2)/C408)</f>
        <v>86936.6500571524</v>
      </c>
    </row>
    <row r="409" customFormat="false" ht="15" hidden="false" customHeight="false" outlineLevel="0" collapsed="false">
      <c r="A409" s="41" t="n">
        <v>-0.845045328</v>
      </c>
      <c r="B409" s="41" t="n">
        <v>-1.0836988274</v>
      </c>
      <c r="C409" s="41" t="n">
        <v>4.249193947</v>
      </c>
      <c r="D409" s="42" t="n">
        <f aca="false">$B$5*A409</f>
        <v>-2.15907225403636</v>
      </c>
      <c r="E409" s="42" t="n">
        <f aca="false">$D$5*A409+$F$5*B409</f>
        <v>-3.88213040619057</v>
      </c>
      <c r="F409" s="43" t="n">
        <f aca="false">Inputs!$B$5*D409+Inputs!$B$6*E409</f>
        <v>-21800.7050941071</v>
      </c>
      <c r="G409" s="43" t="n">
        <f aca="false">F409*SQRT(($B$6-2)/C409)</f>
        <v>-14956.5787110901</v>
      </c>
    </row>
    <row r="410" customFormat="false" ht="15" hidden="false" customHeight="false" outlineLevel="0" collapsed="false">
      <c r="A410" s="41" t="n">
        <v>0.3446049048</v>
      </c>
      <c r="B410" s="41" t="n">
        <v>0.3792800344</v>
      </c>
      <c r="C410" s="41" t="n">
        <v>1.9013247471</v>
      </c>
      <c r="D410" s="42" t="n">
        <f aca="false">$B$5*A410</f>
        <v>0.880457963502901</v>
      </c>
      <c r="E410" s="42" t="n">
        <f aca="false">$D$5*A410+$F$5*B410</f>
        <v>1.47493729395184</v>
      </c>
      <c r="F410" s="43" t="n">
        <f aca="false">Inputs!$B$5*D410+Inputs!$B$6*E410</f>
        <v>14298.9316526982</v>
      </c>
      <c r="G410" s="43" t="n">
        <f aca="false">F410*SQRT(($B$6-2)/C410)</f>
        <v>14665.2826479811</v>
      </c>
    </row>
    <row r="411" customFormat="false" ht="15" hidden="false" customHeight="false" outlineLevel="0" collapsed="false">
      <c r="A411" s="41" t="n">
        <v>1.2873311116</v>
      </c>
      <c r="B411" s="41" t="n">
        <v>1.0999796503</v>
      </c>
      <c r="C411" s="41" t="n">
        <v>5.5596471007</v>
      </c>
      <c r="D411" s="42" t="n">
        <f aca="false">$B$5*A411</f>
        <v>3.28910271759214</v>
      </c>
      <c r="E411" s="42" t="n">
        <f aca="false">$D$5*A411+$F$5*B411</f>
        <v>4.96270109023997</v>
      </c>
      <c r="F411" s="43" t="n">
        <f aca="false">Inputs!$B$5*D411+Inputs!$B$6*E411</f>
        <v>80775.2172472158</v>
      </c>
      <c r="G411" s="43" t="n">
        <f aca="false">F411*SQRT(($B$6-2)/C411)</f>
        <v>48447.2934459037</v>
      </c>
    </row>
    <row r="412" customFormat="false" ht="15" hidden="false" customHeight="false" outlineLevel="0" collapsed="false">
      <c r="A412" s="41" t="n">
        <v>-0.1322286565</v>
      </c>
      <c r="B412" s="41" t="n">
        <v>-1.2442058789</v>
      </c>
      <c r="C412" s="41" t="n">
        <v>3.6798079525</v>
      </c>
      <c r="D412" s="42" t="n">
        <f aca="false">$B$5*A412</f>
        <v>-0.337841313333259</v>
      </c>
      <c r="E412" s="42" t="n">
        <f aca="false">$D$5*A412+$F$5*B412</f>
        <v>-2.46307517982272</v>
      </c>
      <c r="F412" s="43" t="n">
        <f aca="false">Inputs!$B$5*D412+Inputs!$B$6*E412</f>
        <v>89369.6276578099</v>
      </c>
      <c r="G412" s="43" t="n">
        <f aca="false">F412*SQRT(($B$6-2)/C412)</f>
        <v>65885.882823317</v>
      </c>
    </row>
    <row r="413" customFormat="false" ht="15" hidden="false" customHeight="false" outlineLevel="0" collapsed="false">
      <c r="A413" s="41" t="n">
        <v>-0.319106597</v>
      </c>
      <c r="B413" s="41" t="n">
        <v>0.2172311948</v>
      </c>
      <c r="C413" s="41" t="n">
        <v>4.0775310257</v>
      </c>
      <c r="D413" s="42" t="n">
        <f aca="false">$B$5*A413</f>
        <v>-0.815310347071302</v>
      </c>
      <c r="E413" s="42" t="n">
        <f aca="false">$D$5*A413+$F$5*B413</f>
        <v>-0.384239432958836</v>
      </c>
      <c r="F413" s="43" t="n">
        <f aca="false">Inputs!$B$5*D413+Inputs!$B$6*E413</f>
        <v>-62319.0630591884</v>
      </c>
      <c r="G413" s="43" t="n">
        <f aca="false">F413*SQRT(($B$6-2)/C413)</f>
        <v>-43645.2791956827</v>
      </c>
    </row>
    <row r="414" customFormat="false" ht="15" hidden="false" customHeight="false" outlineLevel="0" collapsed="false">
      <c r="A414" s="41" t="n">
        <v>-0.2020832454</v>
      </c>
      <c r="B414" s="41" t="n">
        <v>-0.5778941081</v>
      </c>
      <c r="C414" s="41" t="n">
        <v>5.2395118089</v>
      </c>
      <c r="D414" s="42" t="n">
        <f aca="false">$B$5*A414</f>
        <v>-0.516318253816511</v>
      </c>
      <c r="E414" s="42" t="n">
        <f aca="false">$D$5*A414+$F$5*B414</f>
        <v>-1.47875021947177</v>
      </c>
      <c r="F414" s="43" t="n">
        <f aca="false">Inputs!$B$5*D414+Inputs!$B$6*E414</f>
        <v>22305.6855919376</v>
      </c>
      <c r="G414" s="43" t="n">
        <f aca="false">F414*SQRT(($B$6-2)/C414)</f>
        <v>13781.1405636099</v>
      </c>
    </row>
    <row r="415" customFormat="false" ht="15" hidden="false" customHeight="false" outlineLevel="0" collapsed="false">
      <c r="A415" s="41" t="n">
        <v>0.252884815</v>
      </c>
      <c r="B415" s="41" t="n">
        <v>-0.5039577414</v>
      </c>
      <c r="C415" s="41" t="n">
        <v>3.2082854084</v>
      </c>
      <c r="D415" s="42" t="n">
        <f aca="false">$B$5*A415</f>
        <v>0.646115148433337</v>
      </c>
      <c r="E415" s="42" t="n">
        <f aca="false">$D$5*A415+$F$5*B415</f>
        <v>-0.268444559137552</v>
      </c>
      <c r="F415" s="43" t="n">
        <f aca="false">Inputs!$B$5*D415+Inputs!$B$6*E415</f>
        <v>78033.7428002112</v>
      </c>
      <c r="G415" s="43" t="n">
        <f aca="false">F415*SQRT(($B$6-2)/C415)</f>
        <v>61611.3801734193</v>
      </c>
    </row>
    <row r="416" customFormat="false" ht="15" hidden="false" customHeight="false" outlineLevel="0" collapsed="false">
      <c r="A416" s="41" t="n">
        <v>-0.6280660837</v>
      </c>
      <c r="B416" s="41" t="n">
        <v>0.3114528343</v>
      </c>
      <c r="C416" s="41" t="n">
        <v>1.6972089528</v>
      </c>
      <c r="D416" s="42" t="n">
        <f aca="false">$B$5*A416</f>
        <v>-1.60469505017836</v>
      </c>
      <c r="E416" s="42" t="n">
        <f aca="false">$D$5*A416+$F$5*B416</f>
        <v>-0.956738981141753</v>
      </c>
      <c r="F416" s="43" t="n">
        <f aca="false">Inputs!$B$5*D416+Inputs!$B$6*E416</f>
        <v>-112632.555960748</v>
      </c>
      <c r="G416" s="43" t="n">
        <f aca="false">F416*SQRT(($B$6-2)/C416)</f>
        <v>-122267.56986717</v>
      </c>
    </row>
    <row r="417" customFormat="false" ht="15" hidden="false" customHeight="false" outlineLevel="0" collapsed="false">
      <c r="A417" s="41" t="n">
        <v>-0.4019925801</v>
      </c>
      <c r="B417" s="41" t="n">
        <v>0.244104389</v>
      </c>
      <c r="C417" s="41" t="n">
        <v>4.9443162829</v>
      </c>
      <c r="D417" s="42" t="n">
        <f aca="false">$B$5*A417</f>
        <v>-1.02708221353825</v>
      </c>
      <c r="E417" s="42" t="n">
        <f aca="false">$D$5*A417+$F$5*B417</f>
        <v>-0.535070772642296</v>
      </c>
      <c r="F417" s="43" t="n">
        <f aca="false">Inputs!$B$5*D417+Inputs!$B$6*E417</f>
        <v>-75954.6827217104</v>
      </c>
      <c r="G417" s="43" t="n">
        <f aca="false">F417*SQRT(($B$6-2)/C417)</f>
        <v>-48307.7076764345</v>
      </c>
    </row>
    <row r="418" customFormat="false" ht="15" hidden="false" customHeight="false" outlineLevel="0" collapsed="false">
      <c r="A418" s="41" t="n">
        <v>0.2732040229</v>
      </c>
      <c r="B418" s="41" t="n">
        <v>-1.1394290011</v>
      </c>
      <c r="C418" s="41" t="n">
        <v>5.9074996475</v>
      </c>
      <c r="D418" s="42" t="n">
        <f aca="false">$B$5*A418</f>
        <v>0.698030278364552</v>
      </c>
      <c r="E418" s="42" t="n">
        <f aca="false">$D$5*A418+$F$5*B418</f>
        <v>-1.3173896304557</v>
      </c>
      <c r="F418" s="43" t="n">
        <f aca="false">Inputs!$B$5*D418+Inputs!$B$6*E418</f>
        <v>135672.50935924</v>
      </c>
      <c r="G418" s="43" t="n">
        <f aca="false">F418*SQRT(($B$6-2)/C418)</f>
        <v>78941.4325543825</v>
      </c>
    </row>
    <row r="419" customFormat="false" ht="15" hidden="false" customHeight="false" outlineLevel="0" collapsed="false">
      <c r="A419" s="41" t="n">
        <v>-0.4812411239</v>
      </c>
      <c r="B419" s="41" t="n">
        <v>1.4377769399</v>
      </c>
      <c r="C419" s="41" t="n">
        <v>5.9289327615</v>
      </c>
      <c r="D419" s="42" t="n">
        <f aca="false">$B$5*A419</f>
        <v>-1.22956050247965</v>
      </c>
      <c r="E419" s="42" t="n">
        <f aca="false">$D$5*A419+$F$5*B419</f>
        <v>1.33751769756913</v>
      </c>
      <c r="F419" s="43" t="n">
        <f aca="false">Inputs!$B$5*D419+Inputs!$B$6*E419</f>
        <v>-189831.935126422</v>
      </c>
      <c r="G419" s="43" t="n">
        <f aca="false">F419*SQRT(($B$6-2)/C419)</f>
        <v>-110254.420306234</v>
      </c>
    </row>
    <row r="420" customFormat="false" ht="15" hidden="false" customHeight="false" outlineLevel="0" collapsed="false">
      <c r="A420" s="41" t="n">
        <v>-1.1620795127</v>
      </c>
      <c r="B420" s="41" t="n">
        <v>-2.116654449</v>
      </c>
      <c r="C420" s="41" t="n">
        <v>6.0178212732</v>
      </c>
      <c r="D420" s="42" t="n">
        <f aca="false">$B$5*A420</f>
        <v>-2.96908763319577</v>
      </c>
      <c r="E420" s="42" t="n">
        <f aca="false">$D$5*A420+$F$5*B420</f>
        <v>-6.42019138109343</v>
      </c>
      <c r="F420" s="43" t="n">
        <f aca="false">Inputs!$B$5*D420+Inputs!$B$6*E420</f>
        <v>24100.8057350945</v>
      </c>
      <c r="G420" s="43" t="n">
        <f aca="false">F420*SQRT(($B$6-2)/C420)</f>
        <v>13893.9879317744</v>
      </c>
    </row>
    <row r="421" customFormat="false" ht="15" hidden="false" customHeight="false" outlineLevel="0" collapsed="false">
      <c r="A421" s="41" t="n">
        <v>-1.8618451532</v>
      </c>
      <c r="B421" s="41" t="n">
        <v>0.0291099466</v>
      </c>
      <c r="C421" s="41" t="n">
        <v>4.5044957723</v>
      </c>
      <c r="D421" s="42" t="n">
        <f aca="false">$B$5*A421</f>
        <v>-4.75697347632244</v>
      </c>
      <c r="E421" s="42" t="n">
        <f aca="false">$D$5*A421+$F$5*B421</f>
        <v>-4.38015861911515</v>
      </c>
      <c r="F421" s="43" t="n">
        <f aca="false">Inputs!$B$5*D421+Inputs!$B$6*E421</f>
        <v>-256689.416676486</v>
      </c>
      <c r="G421" s="43" t="n">
        <f aca="false">F421*SQRT(($B$6-2)/C421)</f>
        <v>-171040.859029603</v>
      </c>
    </row>
    <row r="422" customFormat="false" ht="15" hidden="false" customHeight="false" outlineLevel="0" collapsed="false">
      <c r="A422" s="41" t="n">
        <v>0.030917278</v>
      </c>
      <c r="B422" s="41" t="n">
        <v>-0.1176108554</v>
      </c>
      <c r="C422" s="41" t="n">
        <v>0.7180188268</v>
      </c>
      <c r="D422" s="42" t="n">
        <f aca="false">$B$5*A422</f>
        <v>0.078992966280418</v>
      </c>
      <c r="E422" s="42" t="n">
        <f aca="false">$D$5*A422+$F$5*B422</f>
        <v>-0.129513502499382</v>
      </c>
      <c r="F422" s="43" t="n">
        <f aca="false">Inputs!$B$5*D422+Inputs!$B$6*E422</f>
        <v>14374.9717530109</v>
      </c>
      <c r="G422" s="43" t="n">
        <f aca="false">F422*SQRT(($B$6-2)/C422)</f>
        <v>23991.3165990695</v>
      </c>
    </row>
    <row r="423" customFormat="false" ht="15" hidden="false" customHeight="false" outlineLevel="0" collapsed="false">
      <c r="A423" s="41" t="n">
        <v>1.2141898289</v>
      </c>
      <c r="B423" s="41" t="n">
        <v>-2.6728344331</v>
      </c>
      <c r="C423" s="41" t="n">
        <v>13.2745943088</v>
      </c>
      <c r="D423" s="42" t="n">
        <f aca="false">$B$5*A423</f>
        <v>3.10222834663272</v>
      </c>
      <c r="E423" s="42" t="n">
        <f aca="false">$D$5*A423+$F$5*B423</f>
        <v>-1.72603043974653</v>
      </c>
      <c r="F423" s="43" t="n">
        <f aca="false">Inputs!$B$5*D423+Inputs!$B$6*E423</f>
        <v>396524.356650598</v>
      </c>
      <c r="G423" s="43" t="n">
        <f aca="false">F423*SQRT(($B$6-2)/C423)</f>
        <v>153912.622579237</v>
      </c>
    </row>
    <row r="424" customFormat="false" ht="15" hidden="false" customHeight="false" outlineLevel="0" collapsed="false">
      <c r="A424" s="41" t="n">
        <v>0.3959338744</v>
      </c>
      <c r="B424" s="41" t="n">
        <v>1.5614382018</v>
      </c>
      <c r="C424" s="41" t="n">
        <v>5.8771009723</v>
      </c>
      <c r="D424" s="42" t="n">
        <f aca="false">$B$5*A424</f>
        <v>1.01160235353689</v>
      </c>
      <c r="E424" s="42" t="n">
        <f aca="false">$D$5*A424+$F$5*B424</f>
        <v>3.63836402830429</v>
      </c>
      <c r="F424" s="43" t="n">
        <f aca="false">Inputs!$B$5*D424+Inputs!$B$6*E424</f>
        <v>-80757.9660615252</v>
      </c>
      <c r="G424" s="43" t="n">
        <f aca="false">F424*SQRT(($B$6-2)/C424)</f>
        <v>-47110.6172165348</v>
      </c>
    </row>
    <row r="425" customFormat="false" ht="15" hidden="false" customHeight="false" outlineLevel="0" collapsed="false">
      <c r="A425" s="41" t="n">
        <v>-1.1277807649</v>
      </c>
      <c r="B425" s="41" t="n">
        <v>-0.3798065118</v>
      </c>
      <c r="C425" s="41" t="n">
        <v>2.5660301378</v>
      </c>
      <c r="D425" s="42" t="n">
        <f aca="false">$B$5*A425</f>
        <v>-2.88145508584066</v>
      </c>
      <c r="E425" s="42" t="n">
        <f aca="false">$D$5*A425+$F$5*B425</f>
        <v>-3.33948212589344</v>
      </c>
      <c r="F425" s="43" t="n">
        <f aca="false">Inputs!$B$5*D425+Inputs!$B$6*E425</f>
        <v>-121171.402289394</v>
      </c>
      <c r="G425" s="43" t="n">
        <f aca="false">F425*SQRT(($B$6-2)/C425)</f>
        <v>-106975.482830086</v>
      </c>
    </row>
    <row r="426" customFormat="false" ht="15" hidden="false" customHeight="false" outlineLevel="0" collapsed="false">
      <c r="A426" s="41" t="n">
        <v>-0.7528919172</v>
      </c>
      <c r="B426" s="41" t="n">
        <v>-0.8943460461</v>
      </c>
      <c r="C426" s="41" t="n">
        <v>6.494933227</v>
      </c>
      <c r="D426" s="42" t="n">
        <f aca="false">$B$5*A426</f>
        <v>-1.92362231332845</v>
      </c>
      <c r="E426" s="42" t="n">
        <f aca="false">$D$5*A426+$F$5*B426</f>
        <v>-3.33587942561062</v>
      </c>
      <c r="F426" s="43" t="n">
        <f aca="false">Inputs!$B$5*D426+Inputs!$B$6*E426</f>
        <v>-25568.2600523141</v>
      </c>
      <c r="G426" s="43" t="n">
        <f aca="false">F426*SQRT(($B$6-2)/C426)</f>
        <v>-14188.2498416979</v>
      </c>
    </row>
    <row r="427" customFormat="false" ht="15" hidden="false" customHeight="false" outlineLevel="0" collapsed="false">
      <c r="A427" s="41" t="n">
        <v>-0.326262005</v>
      </c>
      <c r="B427" s="41" t="n">
        <v>1.4274852837</v>
      </c>
      <c r="C427" s="41" t="n">
        <v>1.2761779786</v>
      </c>
      <c r="D427" s="42" t="n">
        <f aca="false">$B$5*A427</f>
        <v>-0.833592257363231</v>
      </c>
      <c r="E427" s="42" t="n">
        <f aca="false">$D$5*A427+$F$5*B427</f>
        <v>1.68853306248682</v>
      </c>
      <c r="F427" s="43" t="n">
        <f aca="false">Inputs!$B$5*D427+Inputs!$B$6*E427</f>
        <v>-167785.878860664</v>
      </c>
      <c r="G427" s="43" t="n">
        <f aca="false">F427*SQRT(($B$6-2)/C427)</f>
        <v>-210046.177154817</v>
      </c>
    </row>
    <row r="428" customFormat="false" ht="15" hidden="false" customHeight="false" outlineLevel="0" collapsed="false">
      <c r="A428" s="41" t="n">
        <v>1.8373866755</v>
      </c>
      <c r="B428" s="41" t="n">
        <v>-0.335939225</v>
      </c>
      <c r="C428" s="41" t="n">
        <v>5.3311003599</v>
      </c>
      <c r="D428" s="42" t="n">
        <f aca="false">$B$5*A428</f>
        <v>4.69448260295944</v>
      </c>
      <c r="E428" s="42" t="n">
        <f aca="false">$D$5*A428+$F$5*B428</f>
        <v>3.79214179871121</v>
      </c>
      <c r="F428" s="43" t="n">
        <f aca="false">Inputs!$B$5*D428+Inputs!$B$6*E428</f>
        <v>279841.170360384</v>
      </c>
      <c r="G428" s="43" t="n">
        <f aca="false">F428*SQRT(($B$6-2)/C428)</f>
        <v>171402.904557997</v>
      </c>
    </row>
    <row r="429" customFormat="false" ht="15" hidden="false" customHeight="false" outlineLevel="0" collapsed="false">
      <c r="A429" s="41" t="n">
        <v>1.9050602141</v>
      </c>
      <c r="B429" s="41" t="n">
        <v>0.035576477</v>
      </c>
      <c r="C429" s="41" t="n">
        <v>2.7845292884</v>
      </c>
      <c r="D429" s="42" t="n">
        <f aca="false">$B$5*A429</f>
        <v>4.86738700782673</v>
      </c>
      <c r="E429" s="42" t="n">
        <f aca="false">$D$5*A429+$F$5*B429</f>
        <v>4.59468956866211</v>
      </c>
      <c r="F429" s="43" t="n">
        <f aca="false">Inputs!$B$5*D429+Inputs!$B$6*E429</f>
        <v>257004.222349567</v>
      </c>
      <c r="G429" s="43" t="n">
        <f aca="false">F429*SQRT(($B$6-2)/C429)</f>
        <v>217810.77542849</v>
      </c>
    </row>
    <row r="430" customFormat="false" ht="15" hidden="false" customHeight="false" outlineLevel="0" collapsed="false">
      <c r="A430" s="41" t="n">
        <v>1.7536910267</v>
      </c>
      <c r="B430" s="41" t="n">
        <v>-0.0932986497</v>
      </c>
      <c r="C430" s="41" t="n">
        <v>1.3438394712</v>
      </c>
      <c r="D430" s="42" t="n">
        <f aca="false">$B$5*A430</f>
        <v>4.48064205841098</v>
      </c>
      <c r="E430" s="42" t="n">
        <f aca="false">$D$5*A430+$F$5*B430</f>
        <v>4.01195889588523</v>
      </c>
      <c r="F430" s="43" t="n">
        <f aca="false">Inputs!$B$5*D430+Inputs!$B$6*E430</f>
        <v>247466.261046837</v>
      </c>
      <c r="G430" s="43" t="n">
        <f aca="false">F430*SQRT(($B$6-2)/C430)</f>
        <v>301895.957686604</v>
      </c>
    </row>
    <row r="431" customFormat="false" ht="15" hidden="false" customHeight="false" outlineLevel="0" collapsed="false">
      <c r="A431" s="41" t="n">
        <v>0.131057826</v>
      </c>
      <c r="B431" s="41" t="n">
        <v>0.3654744726</v>
      </c>
      <c r="C431" s="41" t="n">
        <v>1.3233114154</v>
      </c>
      <c r="D431" s="42" t="n">
        <f aca="false">$B$5*A431</f>
        <v>0.334849867119702</v>
      </c>
      <c r="E431" s="42" t="n">
        <f aca="false">$D$5*A431+$F$5*B431</f>
        <v>0.942944589656617</v>
      </c>
      <c r="F431" s="43" t="n">
        <f aca="false">Inputs!$B$5*D431+Inputs!$B$6*E431</f>
        <v>-13662.2427708607</v>
      </c>
      <c r="G431" s="43" t="n">
        <f aca="false">F431*SQRT(($B$6-2)/C431)</f>
        <v>-16796.0038930974</v>
      </c>
    </row>
    <row r="432" customFormat="false" ht="15" hidden="false" customHeight="false" outlineLevel="0" collapsed="false">
      <c r="A432" s="41" t="n">
        <v>3.1788536794</v>
      </c>
      <c r="B432" s="41" t="n">
        <v>0.8512855748</v>
      </c>
      <c r="C432" s="41" t="n">
        <v>4.7526996257</v>
      </c>
      <c r="D432" s="42" t="n">
        <f aca="false">$B$5*A432</f>
        <v>8.12190133643805</v>
      </c>
      <c r="E432" s="42" t="n">
        <f aca="false">$D$5*A432+$F$5*B432</f>
        <v>9.03431406853975</v>
      </c>
      <c r="F432" s="43" t="n">
        <f aca="false">Inputs!$B$5*D432+Inputs!$B$6*E432</f>
        <v>360474.430216818</v>
      </c>
      <c r="G432" s="43" t="n">
        <f aca="false">F432*SQRT(($B$6-2)/C432)</f>
        <v>233840.256194311</v>
      </c>
    </row>
    <row r="433" customFormat="false" ht="15" hidden="false" customHeight="false" outlineLevel="0" collapsed="false">
      <c r="A433" s="41" t="n">
        <v>-0.70726453</v>
      </c>
      <c r="B433" s="41" t="n">
        <v>0.9689978703</v>
      </c>
      <c r="C433" s="41" t="n">
        <v>5.1679577323</v>
      </c>
      <c r="D433" s="42" t="n">
        <f aca="false">$B$5*A433</f>
        <v>-1.80704534110751</v>
      </c>
      <c r="E433" s="42" t="n">
        <f aca="false">$D$5*A433+$F$5*B433</f>
        <v>-0.00978645991632576</v>
      </c>
      <c r="F433" s="43" t="n">
        <f aca="false">Inputs!$B$5*D433+Inputs!$B$6*E433</f>
        <v>-180215.211114934</v>
      </c>
      <c r="G433" s="43" t="n">
        <f aca="false">F433*SQRT(($B$6-2)/C433)</f>
        <v>-112110.674710564</v>
      </c>
    </row>
    <row r="434" customFormat="false" ht="15" hidden="false" customHeight="false" outlineLevel="0" collapsed="false">
      <c r="A434" s="41" t="n">
        <v>-0.3618325371</v>
      </c>
      <c r="B434" s="41" t="n">
        <v>-0.4897501829</v>
      </c>
      <c r="C434" s="41" t="n">
        <v>1.5998904447</v>
      </c>
      <c r="D434" s="42" t="n">
        <f aca="false">$B$5*A434</f>
        <v>-0.924474185673732</v>
      </c>
      <c r="E434" s="42" t="n">
        <f aca="false">$D$5*A434+$F$5*B434</f>
        <v>-1.70668566341016</v>
      </c>
      <c r="F434" s="43" t="n">
        <f aca="false">Inputs!$B$5*D434+Inputs!$B$6*E434</f>
        <v>-7113.13539686531</v>
      </c>
      <c r="G434" s="43" t="n">
        <f aca="false">F434*SQRT(($B$6-2)/C434)</f>
        <v>-7952.99942407324</v>
      </c>
    </row>
    <row r="435" customFormat="false" ht="15" hidden="false" customHeight="false" outlineLevel="0" collapsed="false">
      <c r="A435" s="41" t="n">
        <v>0.9086013599</v>
      </c>
      <c r="B435" s="41" t="n">
        <v>0.0310855878</v>
      </c>
      <c r="C435" s="41" t="n">
        <v>2.8159442952</v>
      </c>
      <c r="D435" s="42" t="n">
        <f aca="false">$B$5*A435</f>
        <v>2.3214565197144</v>
      </c>
      <c r="E435" s="42" t="n">
        <f aca="false">$D$5*A435+$F$5*B435</f>
        <v>2.21577359537957</v>
      </c>
      <c r="F435" s="43" t="n">
        <f aca="false">Inputs!$B$5*D435+Inputs!$B$6*E435</f>
        <v>121356.972202462</v>
      </c>
      <c r="G435" s="43" t="n">
        <f aca="false">F435*SQRT(($B$6-2)/C435)</f>
        <v>102274.579038857</v>
      </c>
    </row>
    <row r="436" customFormat="false" ht="15" hidden="false" customHeight="false" outlineLevel="0" collapsed="false">
      <c r="A436" s="41" t="n">
        <v>0.2785759145</v>
      </c>
      <c r="B436" s="41" t="n">
        <v>0.0139852219</v>
      </c>
      <c r="C436" s="41" t="n">
        <v>4.4181821906</v>
      </c>
      <c r="D436" s="42" t="n">
        <f aca="false">$B$5*A436</f>
        <v>0.711755343424318</v>
      </c>
      <c r="E436" s="42" t="n">
        <f aca="false">$D$5*A436+$F$5*B436</f>
        <v>0.687044756942858</v>
      </c>
      <c r="F436" s="43" t="n">
        <f aca="false">Inputs!$B$5*D436+Inputs!$B$6*E436</f>
        <v>36823.2964952888</v>
      </c>
      <c r="G436" s="43" t="n">
        <f aca="false">F436*SQRT(($B$6-2)/C436)</f>
        <v>24775.1248831583</v>
      </c>
    </row>
    <row r="437" customFormat="false" ht="15" hidden="false" customHeight="false" outlineLevel="0" collapsed="false">
      <c r="A437" s="41" t="n">
        <v>0.3365831266</v>
      </c>
      <c r="B437" s="41" t="n">
        <v>0.4249658974</v>
      </c>
      <c r="C437" s="41" t="n">
        <v>2.2700174783</v>
      </c>
      <c r="D437" s="42" t="n">
        <f aca="false">$B$5*A437</f>
        <v>0.859962496377315</v>
      </c>
      <c r="E437" s="42" t="n">
        <f aca="false">$D$5*A437+$F$5*B437</f>
        <v>1.53473657430615</v>
      </c>
      <c r="F437" s="43" t="n">
        <f aca="false">Inputs!$B$5*D437+Inputs!$B$6*E437</f>
        <v>9259.42092242389</v>
      </c>
      <c r="G437" s="43" t="n">
        <f aca="false">F437*SQRT(($B$6-2)/C437)</f>
        <v>8691.28966346608</v>
      </c>
    </row>
    <row r="438" customFormat="false" ht="15" hidden="false" customHeight="false" outlineLevel="0" collapsed="false">
      <c r="A438" s="41" t="n">
        <v>-1.9369669327</v>
      </c>
      <c r="B438" s="41" t="n">
        <v>0.6665726686</v>
      </c>
      <c r="C438" s="41" t="n">
        <v>11.8300932471</v>
      </c>
      <c r="D438" s="42" t="n">
        <f aca="false">$B$5*A438</f>
        <v>-4.94890797310991</v>
      </c>
      <c r="E438" s="42" t="n">
        <f aca="false">$D$5*A438+$F$5*B438</f>
        <v>-3.45818233356605</v>
      </c>
      <c r="F438" s="43" t="n">
        <f aca="false">Inputs!$B$5*D438+Inputs!$B$6*E438</f>
        <v>-321981.680632689</v>
      </c>
      <c r="G438" s="43" t="n">
        <f aca="false">F438*SQRT(($B$6-2)/C438)</f>
        <v>-132389.053375592</v>
      </c>
    </row>
    <row r="439" customFormat="false" ht="15" hidden="false" customHeight="false" outlineLevel="0" collapsed="false">
      <c r="A439" s="41" t="n">
        <v>-0.9820194198</v>
      </c>
      <c r="B439" s="41" t="n">
        <v>-1.4422991356</v>
      </c>
      <c r="C439" s="41" t="n">
        <v>4.7958847982</v>
      </c>
      <c r="D439" s="42" t="n">
        <f aca="false">$B$5*A439</f>
        <v>-2.5090380503412</v>
      </c>
      <c r="E439" s="42" t="n">
        <f aca="false">$D$5*A439+$F$5*B439</f>
        <v>-4.82728334532416</v>
      </c>
      <c r="F439" s="43" t="n">
        <f aca="false">Inputs!$B$5*D439+Inputs!$B$6*E439</f>
        <v>-9539.63776791247</v>
      </c>
      <c r="G439" s="43" t="n">
        <f aca="false">F439*SQRT(($B$6-2)/C439)</f>
        <v>-6160.45104808418</v>
      </c>
    </row>
    <row r="440" customFormat="false" ht="15" hidden="false" customHeight="false" outlineLevel="0" collapsed="false">
      <c r="A440" s="41" t="n">
        <v>-0.0584112439</v>
      </c>
      <c r="B440" s="41" t="n">
        <v>0.0839810033</v>
      </c>
      <c r="C440" s="41" t="n">
        <v>3.2144776312</v>
      </c>
      <c r="D440" s="42" t="n">
        <f aca="false">$B$5*A440</f>
        <v>-0.149239445328595</v>
      </c>
      <c r="E440" s="42" t="n">
        <f aca="false">$D$5*A440+$F$5*B440</f>
        <v>0.00601903873137058</v>
      </c>
      <c r="F440" s="43" t="n">
        <f aca="false">Inputs!$B$5*D440+Inputs!$B$6*E440</f>
        <v>-15224.896469428</v>
      </c>
      <c r="G440" s="43" t="n">
        <f aca="false">F440*SQRT(($B$6-2)/C440)</f>
        <v>-12009.2017794129</v>
      </c>
    </row>
    <row r="441" customFormat="false" ht="15" hidden="false" customHeight="false" outlineLevel="0" collapsed="false">
      <c r="A441" s="41" t="n">
        <v>-0.6935061646</v>
      </c>
      <c r="B441" s="41" t="n">
        <v>0.8310318577</v>
      </c>
      <c r="C441" s="41" t="n">
        <v>7.1809802543</v>
      </c>
      <c r="D441" s="42" t="n">
        <f aca="false">$B$5*A441</f>
        <v>-1.77189301967365</v>
      </c>
      <c r="E441" s="42" t="n">
        <f aca="false">$D$5*A441+$F$5*B441</f>
        <v>-0.215279254705009</v>
      </c>
      <c r="F441" s="43" t="n">
        <f aca="false">Inputs!$B$5*D441+Inputs!$B$6*E441</f>
        <v>-166425.339232115</v>
      </c>
      <c r="G441" s="43" t="n">
        <f aca="false">F441*SQRT(($B$6-2)/C441)</f>
        <v>-87829.9392637309</v>
      </c>
    </row>
    <row r="442" customFormat="false" ht="15" hidden="false" customHeight="false" outlineLevel="0" collapsed="false">
      <c r="A442" s="41" t="n">
        <v>-1.3421751664</v>
      </c>
      <c r="B442" s="41" t="n">
        <v>-0.4069437488</v>
      </c>
      <c r="C442" s="41" t="n">
        <v>5.0874017184</v>
      </c>
      <c r="D442" s="42" t="n">
        <f aca="false">$B$5*A442</f>
        <v>-3.42922807311334</v>
      </c>
      <c r="E442" s="42" t="n">
        <f aca="false">$D$5*A442+$F$5*B442</f>
        <v>-3.89651150387391</v>
      </c>
      <c r="F442" s="43" t="n">
        <f aca="false">Inputs!$B$5*D442+Inputs!$B$6*E442</f>
        <v>-148097.232117639</v>
      </c>
      <c r="G442" s="43" t="n">
        <f aca="false">F442*SQRT(($B$6-2)/C442)</f>
        <v>-92856.8449810998</v>
      </c>
    </row>
    <row r="443" customFormat="false" ht="15" hidden="false" customHeight="false" outlineLevel="0" collapsed="false">
      <c r="A443" s="41" t="n">
        <v>-0.5848741349</v>
      </c>
      <c r="B443" s="41" t="n">
        <v>-0.0465872703</v>
      </c>
      <c r="C443" s="41" t="n">
        <v>4.4475695553</v>
      </c>
      <c r="D443" s="42" t="n">
        <f aca="false">$B$5*A443</f>
        <v>-1.49434056958198</v>
      </c>
      <c r="E443" s="42" t="n">
        <f aca="false">$D$5*A443+$F$5*B443</f>
        <v>-1.47220367551774</v>
      </c>
      <c r="F443" s="43" t="n">
        <f aca="false">Inputs!$B$5*D443+Inputs!$B$6*E443</f>
        <v>-75823.8731823107</v>
      </c>
      <c r="G443" s="43" t="n">
        <f aca="false">F443*SQRT(($B$6-2)/C443)</f>
        <v>-50846.3272711673</v>
      </c>
    </row>
    <row r="444" customFormat="false" ht="15" hidden="false" customHeight="false" outlineLevel="0" collapsed="false">
      <c r="A444" s="41" t="n">
        <v>0.2788642846</v>
      </c>
      <c r="B444" s="41" t="n">
        <v>-1.0078929496</v>
      </c>
      <c r="C444" s="41" t="n">
        <v>4.8606471977</v>
      </c>
      <c r="D444" s="42" t="n">
        <f aca="false">$B$5*A444</f>
        <v>0.712492122696593</v>
      </c>
      <c r="E444" s="42" t="n">
        <f aca="false">$D$5*A444+$F$5*B444</f>
        <v>-1.07679140611594</v>
      </c>
      <c r="F444" s="43" t="n">
        <f aca="false">Inputs!$B$5*D444+Inputs!$B$6*E444</f>
        <v>125088.782575456</v>
      </c>
      <c r="G444" s="43" t="n">
        <f aca="false">F444*SQRT(($B$6-2)/C444)</f>
        <v>80239.1489604485</v>
      </c>
    </row>
    <row r="445" customFormat="false" ht="15" hidden="false" customHeight="false" outlineLevel="0" collapsed="false">
      <c r="A445" s="41" t="n">
        <v>0.7242826775</v>
      </c>
      <c r="B445" s="41" t="n">
        <v>0.0630023683</v>
      </c>
      <c r="C445" s="41" t="n">
        <v>5.9810173184</v>
      </c>
      <c r="D445" s="42" t="n">
        <f aca="false">$B$5*A445</f>
        <v>1.85052633421507</v>
      </c>
      <c r="E445" s="42" t="n">
        <f aca="false">$D$5*A445+$F$5*B445</f>
        <v>1.83228322375164</v>
      </c>
      <c r="F445" s="43" t="n">
        <f aca="false">Inputs!$B$5*D445+Inputs!$B$6*E445</f>
        <v>93438.4722339253</v>
      </c>
      <c r="G445" s="43" t="n">
        <f aca="false">F445*SQRT(($B$6-2)/C445)</f>
        <v>54032.2679201193</v>
      </c>
    </row>
    <row r="446" customFormat="false" ht="15" hidden="false" customHeight="false" outlineLevel="0" collapsed="false">
      <c r="A446" s="41" t="n">
        <v>-1.8919462533</v>
      </c>
      <c r="B446" s="41" t="n">
        <v>-1.9585914404</v>
      </c>
      <c r="C446" s="41" t="n">
        <v>2.0973975102</v>
      </c>
      <c r="D446" s="42" t="n">
        <f aca="false">$B$5*A446</f>
        <v>-4.83388112599337</v>
      </c>
      <c r="E446" s="42" t="n">
        <f aca="false">$D$5*A446+$F$5*B446</f>
        <v>-7.88403898155827</v>
      </c>
      <c r="F446" s="43" t="n">
        <f aca="false">Inputs!$B$5*D446+Inputs!$B$6*E446</f>
        <v>-89186.1635214234</v>
      </c>
      <c r="G446" s="43" t="n">
        <f aca="false">F446*SQRT(($B$6-2)/C446)</f>
        <v>-87090.765175418</v>
      </c>
    </row>
    <row r="447" customFormat="false" ht="15" hidden="false" customHeight="false" outlineLevel="0" collapsed="false">
      <c r="A447" s="41" t="n">
        <v>-0.0123192929</v>
      </c>
      <c r="B447" s="41" t="n">
        <v>-0.2209673178</v>
      </c>
      <c r="C447" s="41" t="n">
        <v>0.534636944</v>
      </c>
      <c r="D447" s="42" t="n">
        <f aca="false">$B$5*A447</f>
        <v>-0.0314755228014669</v>
      </c>
      <c r="E447" s="42" t="n">
        <f aca="false">$D$5*A447+$F$5*B447</f>
        <v>-0.41086890822008</v>
      </c>
      <c r="F447" s="43" t="n">
        <f aca="false">Inputs!$B$5*D447+Inputs!$B$6*E447</f>
        <v>17395.8931308573</v>
      </c>
      <c r="G447" s="43" t="n">
        <f aca="false">F447*SQRT(($B$6-2)/C447)</f>
        <v>33645.9074493433</v>
      </c>
    </row>
    <row r="448" customFormat="false" ht="15" hidden="false" customHeight="false" outlineLevel="0" collapsed="false">
      <c r="A448" s="41" t="n">
        <v>-0.1034201136</v>
      </c>
      <c r="B448" s="41" t="n">
        <v>-0.0279824565</v>
      </c>
      <c r="C448" s="41" t="n">
        <v>7.5937433867</v>
      </c>
      <c r="D448" s="42" t="n">
        <f aca="false">$B$5*A448</f>
        <v>-0.264236118921006</v>
      </c>
      <c r="E448" s="42" t="n">
        <f aca="false">$D$5*A448+$F$5*B448</f>
        <v>-0.2944157918143</v>
      </c>
      <c r="F448" s="43" t="n">
        <f aca="false">Inputs!$B$5*D448+Inputs!$B$6*E448</f>
        <v>-11702.8223013856</v>
      </c>
      <c r="G448" s="43" t="n">
        <f aca="false">F448*SQRT(($B$6-2)/C448)</f>
        <v>-6005.89382054723</v>
      </c>
    </row>
    <row r="449" customFormat="false" ht="15" hidden="false" customHeight="false" outlineLevel="0" collapsed="false">
      <c r="A449" s="41" t="n">
        <v>0.2255598395</v>
      </c>
      <c r="B449" s="41" t="n">
        <v>0.9476496098</v>
      </c>
      <c r="C449" s="41" t="n">
        <v>3.6898704711</v>
      </c>
      <c r="D449" s="42" t="n">
        <f aca="false">$B$5*A449</f>
        <v>0.576300436145769</v>
      </c>
      <c r="E449" s="42" t="n">
        <f aca="false">$D$5*A449+$F$5*B449</f>
        <v>2.17308806253771</v>
      </c>
      <c r="F449" s="43" t="n">
        <f aca="false">Inputs!$B$5*D449+Inputs!$B$6*E449</f>
        <v>-51024.3595123087</v>
      </c>
      <c r="G449" s="43" t="n">
        <f aca="false">F449*SQRT(($B$6-2)/C449)</f>
        <v>-37565.3119136418</v>
      </c>
    </row>
    <row r="450" customFormat="false" ht="15" hidden="false" customHeight="false" outlineLevel="0" collapsed="false">
      <c r="A450" s="41" t="n">
        <v>-1.1111049009</v>
      </c>
      <c r="B450" s="41" t="n">
        <v>-1.1719715929</v>
      </c>
      <c r="C450" s="41" t="n">
        <v>2.4371221587</v>
      </c>
      <c r="D450" s="42" t="n">
        <f aca="false">$B$5*A450</f>
        <v>-2.83884861955832</v>
      </c>
      <c r="E450" s="42" t="n">
        <f aca="false">$D$5*A450+$F$5*B450</f>
        <v>-4.66766702569564</v>
      </c>
      <c r="F450" s="43" t="n">
        <f aca="false">Inputs!$B$5*D450+Inputs!$B$6*E450</f>
        <v>-50501.5106710503</v>
      </c>
      <c r="G450" s="43" t="n">
        <f aca="false">F450*SQRT(($B$6-2)/C450)</f>
        <v>-45748.9065258983</v>
      </c>
    </row>
    <row r="451" customFormat="false" ht="15" hidden="false" customHeight="false" outlineLevel="0" collapsed="false">
      <c r="A451" s="41" t="n">
        <v>-1.0933238579</v>
      </c>
      <c r="B451" s="41" t="n">
        <v>0.2889166672</v>
      </c>
      <c r="C451" s="41" t="n">
        <v>1.6907766996</v>
      </c>
      <c r="D451" s="42" t="n">
        <f aca="false">$B$5*A451</f>
        <v>-2.79341844520307</v>
      </c>
      <c r="E451" s="42" t="n">
        <f aca="false">$D$5*A451+$F$5*B451</f>
        <v>-2.1027749145874</v>
      </c>
      <c r="F451" s="43" t="n">
        <f aca="false">Inputs!$B$5*D451+Inputs!$B$6*E451</f>
        <v>-174203.098790937</v>
      </c>
      <c r="G451" s="43" t="n">
        <f aca="false">F451*SQRT(($B$6-2)/C451)</f>
        <v>-189464.455835067</v>
      </c>
    </row>
    <row r="452" customFormat="false" ht="15" hidden="false" customHeight="false" outlineLevel="0" collapsed="false">
      <c r="A452" s="41" t="n">
        <v>1.2449473786</v>
      </c>
      <c r="B452" s="41" t="n">
        <v>-0.4313394382</v>
      </c>
      <c r="C452" s="41" t="n">
        <v>1.5008018426</v>
      </c>
      <c r="D452" s="42" t="n">
        <f aca="false">$B$5*A452</f>
        <v>3.18081321061461</v>
      </c>
      <c r="E452" s="42" t="n">
        <f aca="false">$D$5*A452+$F$5*B452</f>
        <v>2.21764868217167</v>
      </c>
      <c r="F452" s="43" t="n">
        <f aca="false">Inputs!$B$5*D452+Inputs!$B$6*E452</f>
        <v>207198.886952878</v>
      </c>
      <c r="G452" s="43" t="n">
        <f aca="false">F452*SQRT(($B$6-2)/C452)</f>
        <v>239188.744282628</v>
      </c>
    </row>
    <row r="453" customFormat="false" ht="15" hidden="false" customHeight="false" outlineLevel="0" collapsed="false">
      <c r="A453" s="41" t="n">
        <v>-2.5016998442</v>
      </c>
      <c r="B453" s="41" t="n">
        <v>-1.7039928626</v>
      </c>
      <c r="C453" s="41" t="n">
        <v>3.9899857462</v>
      </c>
      <c r="D453" s="42" t="n">
        <f aca="false">$B$5*A453</f>
        <v>-6.39178815924925</v>
      </c>
      <c r="E453" s="42" t="n">
        <f aca="false">$D$5*A453+$F$5*B453</f>
        <v>-8.89537454434128</v>
      </c>
      <c r="F453" s="43" t="n">
        <f aca="false">Inputs!$B$5*D453+Inputs!$B$6*E453</f>
        <v>-194410.088707861</v>
      </c>
      <c r="G453" s="43" t="n">
        <f aca="false">F453*SQRT(($B$6-2)/C453)</f>
        <v>-137641.096639866</v>
      </c>
    </row>
    <row r="454" customFormat="false" ht="15" hidden="false" customHeight="false" outlineLevel="0" collapsed="false">
      <c r="A454" s="41" t="n">
        <v>-0.8330367228</v>
      </c>
      <c r="B454" s="41" t="n">
        <v>-0.5577288875</v>
      </c>
      <c r="C454" s="41" t="n">
        <v>3.4299897234</v>
      </c>
      <c r="D454" s="42" t="n">
        <f aca="false">$B$5*A454</f>
        <v>-2.12839053148503</v>
      </c>
      <c r="E454" s="42" t="n">
        <f aca="false">$D$5*A454+$F$5*B454</f>
        <v>-2.94533925039763</v>
      </c>
      <c r="F454" s="43" t="n">
        <f aca="false">Inputs!$B$5*D454+Inputs!$B$6*E454</f>
        <v>-65572.0906286211</v>
      </c>
      <c r="G454" s="43" t="n">
        <f aca="false">F454*SQRT(($B$6-2)/C454)</f>
        <v>-50071.1560838389</v>
      </c>
    </row>
    <row r="455" customFormat="false" ht="15" hidden="false" customHeight="false" outlineLevel="0" collapsed="false">
      <c r="A455" s="41" t="n">
        <v>-0.4083886273</v>
      </c>
      <c r="B455" s="41" t="n">
        <v>0.038581123</v>
      </c>
      <c r="C455" s="41" t="n">
        <v>7.2450704187</v>
      </c>
      <c r="D455" s="42" t="n">
        <f aca="false">$B$5*A455</f>
        <v>-1.04342397366337</v>
      </c>
      <c r="E455" s="42" t="n">
        <f aca="false">$D$5*A455+$F$5*B455</f>
        <v>-0.905176868243644</v>
      </c>
      <c r="F455" s="43" t="n">
        <f aca="false">Inputs!$B$5*D455+Inputs!$B$6*E455</f>
        <v>-59083.5539541548</v>
      </c>
      <c r="G455" s="43" t="n">
        <f aca="false">F455*SQRT(($B$6-2)/C455)</f>
        <v>-31042.7582775849</v>
      </c>
    </row>
    <row r="456" customFormat="false" ht="15" hidden="false" customHeight="false" outlineLevel="0" collapsed="false">
      <c r="A456" s="41" t="n">
        <v>-0.3117463308</v>
      </c>
      <c r="B456" s="41" t="n">
        <v>1.0493396105</v>
      </c>
      <c r="C456" s="41" t="n">
        <v>5.2565616383</v>
      </c>
      <c r="D456" s="42" t="n">
        <f aca="false">$B$5*A456</f>
        <v>-0.796505028577497</v>
      </c>
      <c r="E456" s="42" t="n">
        <f aca="false">$D$5*A456+$F$5*B456</f>
        <v>1.0701134771581</v>
      </c>
      <c r="F456" s="43" t="n">
        <f aca="false">Inputs!$B$5*D456+Inputs!$B$6*E456</f>
        <v>-133156.176715655</v>
      </c>
      <c r="G456" s="43" t="n">
        <f aca="false">F456*SQRT(($B$6-2)/C456)</f>
        <v>-82134.4652688489</v>
      </c>
    </row>
    <row r="457" customFormat="false" ht="15" hidden="false" customHeight="false" outlineLevel="0" collapsed="false">
      <c r="A457" s="41" t="n">
        <v>-0.6760173057</v>
      </c>
      <c r="B457" s="41" t="n">
        <v>-0.8623179595</v>
      </c>
      <c r="C457" s="41" t="n">
        <v>5.9086512418</v>
      </c>
      <c r="D457" s="42" t="n">
        <f aca="false">$B$5*A457</f>
        <v>-1.72720936927692</v>
      </c>
      <c r="E457" s="42" t="n">
        <f aca="false">$D$5*A457+$F$5*B457</f>
        <v>-3.09764521841116</v>
      </c>
      <c r="F457" s="43" t="n">
        <f aca="false">Inputs!$B$5*D457+Inputs!$B$6*E457</f>
        <v>-17838.6760071334</v>
      </c>
      <c r="G457" s="43" t="n">
        <f aca="false">F457*SQRT(($B$6-2)/C457)</f>
        <v>-10378.4724623323</v>
      </c>
    </row>
    <row r="458" customFormat="false" ht="15" hidden="false" customHeight="false" outlineLevel="0" collapsed="false">
      <c r="A458" s="41" t="n">
        <v>0.4788755385</v>
      </c>
      <c r="B458" s="41" t="n">
        <v>-1.5356420699</v>
      </c>
      <c r="C458" s="41" t="n">
        <v>6.9908068368</v>
      </c>
      <c r="D458" s="42" t="n">
        <f aca="false">$B$5*A458</f>
        <v>1.22351648373597</v>
      </c>
      <c r="E458" s="42" t="n">
        <f aca="false">$D$5*A458+$F$5*B458</f>
        <v>-1.51213487664676</v>
      </c>
      <c r="F458" s="43" t="n">
        <f aca="false">Inputs!$B$5*D458+Inputs!$B$6*E458</f>
        <v>197958.392205935</v>
      </c>
      <c r="G458" s="43" t="n">
        <f aca="false">F458*SQRT(($B$6-2)/C458)</f>
        <v>105882.762733093</v>
      </c>
    </row>
    <row r="459" customFormat="false" ht="15" hidden="false" customHeight="false" outlineLevel="0" collapsed="false">
      <c r="A459" s="41" t="n">
        <v>0.3896917053</v>
      </c>
      <c r="B459" s="41" t="n">
        <v>0.1025531837</v>
      </c>
      <c r="C459" s="41" t="n">
        <v>4.1468742032</v>
      </c>
      <c r="D459" s="42" t="n">
        <f aca="false">$B$5*A459</f>
        <v>0.995653748577785</v>
      </c>
      <c r="E459" s="42" t="n">
        <f aca="false">$D$5*A459+$F$5*B459</f>
        <v>1.10438876783808</v>
      </c>
      <c r="F459" s="43" t="n">
        <f aca="false">Inputs!$B$5*D459+Inputs!$B$6*E459</f>
        <v>44345.9364658742</v>
      </c>
      <c r="G459" s="43" t="n">
        <f aca="false">F459*SQRT(($B$6-2)/C459)</f>
        <v>30796.9989154363</v>
      </c>
    </row>
    <row r="460" customFormat="false" ht="15" hidden="false" customHeight="false" outlineLevel="0" collapsed="false">
      <c r="A460" s="41" t="n">
        <v>-0.1474424899</v>
      </c>
      <c r="B460" s="41" t="n">
        <v>1.5882761071</v>
      </c>
      <c r="C460" s="41" t="n">
        <v>9.5314236106</v>
      </c>
      <c r="D460" s="42" t="n">
        <f aca="false">$B$5*A460</f>
        <v>-0.376712323541923</v>
      </c>
      <c r="E460" s="42" t="n">
        <f aca="false">$D$5*A460+$F$5*B460</f>
        <v>2.39169444994031</v>
      </c>
      <c r="F460" s="43" t="n">
        <f aca="false">Inputs!$B$5*D460+Inputs!$B$6*E460</f>
        <v>-157255.954851208</v>
      </c>
      <c r="G460" s="43" t="n">
        <f aca="false">F460*SQRT(($B$6-2)/C460)</f>
        <v>-72034.9421959698</v>
      </c>
    </row>
    <row r="461" customFormat="false" ht="15" hidden="false" customHeight="false" outlineLevel="0" collapsed="false">
      <c r="A461" s="41" t="n">
        <v>-0.6222074453</v>
      </c>
      <c r="B461" s="41" t="n">
        <v>2.0602981705</v>
      </c>
      <c r="C461" s="41" t="n">
        <v>2.0057813606</v>
      </c>
      <c r="D461" s="42" t="n">
        <f aca="false">$B$5*A461</f>
        <v>-1.58972635773459</v>
      </c>
      <c r="E461" s="42" t="n">
        <f aca="false">$D$5*A461+$F$5*B461</f>
        <v>2.07701097705005</v>
      </c>
      <c r="F461" s="43" t="n">
        <f aca="false">Inputs!$B$5*D461+Inputs!$B$6*E461</f>
        <v>-262823.184625962</v>
      </c>
      <c r="G461" s="43" t="n">
        <f aca="false">F461*SQRT(($B$6-2)/C461)</f>
        <v>-262444.137305665</v>
      </c>
    </row>
    <row r="462" customFormat="false" ht="15" hidden="false" customHeight="false" outlineLevel="0" collapsed="false">
      <c r="A462" s="41" t="n">
        <v>-0.2254314492</v>
      </c>
      <c r="B462" s="41" t="n">
        <v>-1.277016445</v>
      </c>
      <c r="C462" s="41" t="n">
        <v>6.8924393305</v>
      </c>
      <c r="D462" s="42" t="n">
        <f aca="false">$B$5*A462</f>
        <v>-0.575972401748995</v>
      </c>
      <c r="E462" s="42" t="n">
        <f aca="false">$D$5*A462+$F$5*B462</f>
        <v>-2.74151487023976</v>
      </c>
      <c r="F462" s="43" t="n">
        <f aca="false">Inputs!$B$5*D462+Inputs!$B$6*E462</f>
        <v>79478.5033370883</v>
      </c>
      <c r="G462" s="43" t="n">
        <f aca="false">F462*SQRT(($B$6-2)/C462)</f>
        <v>42813.2505210001</v>
      </c>
    </row>
    <row r="463" customFormat="false" ht="15" hidden="false" customHeight="false" outlineLevel="0" collapsed="false">
      <c r="A463" s="41" t="n">
        <v>0.069919581</v>
      </c>
      <c r="B463" s="41" t="n">
        <v>-1.0762452003</v>
      </c>
      <c r="C463" s="41" t="n">
        <v>0.5261836076</v>
      </c>
      <c r="D463" s="42" t="n">
        <f aca="false">$B$5*A463</f>
        <v>0.178642993871386</v>
      </c>
      <c r="E463" s="42" t="n">
        <f aca="false">$D$5*A463+$F$5*B463</f>
        <v>-1.69202054161793</v>
      </c>
      <c r="F463" s="43" t="n">
        <f aca="false">Inputs!$B$5*D463+Inputs!$B$6*E463</f>
        <v>102465.326468035</v>
      </c>
      <c r="G463" s="43" t="n">
        <f aca="false">F463*SQRT(($B$6-2)/C463)</f>
        <v>199766.779756627</v>
      </c>
    </row>
    <row r="464" customFormat="false" ht="15" hidden="false" customHeight="false" outlineLevel="0" collapsed="false">
      <c r="A464" s="41" t="n">
        <v>-0.7517558478</v>
      </c>
      <c r="B464" s="41" t="n">
        <v>0.3970333</v>
      </c>
      <c r="C464" s="41" t="n">
        <v>0.5581294154</v>
      </c>
      <c r="D464" s="42" t="n">
        <f aca="false">$B$5*A464</f>
        <v>-1.92071968096197</v>
      </c>
      <c r="E464" s="42" t="n">
        <f aca="false">$D$5*A464+$F$5*B464</f>
        <v>-1.10329405151855</v>
      </c>
      <c r="F464" s="43" t="n">
        <f aca="false">Inputs!$B$5*D464+Inputs!$B$6*E464</f>
        <v>-136907.265520269</v>
      </c>
      <c r="G464" s="43" t="n">
        <f aca="false">F464*SQRT(($B$6-2)/C464)</f>
        <v>-259163.620346225</v>
      </c>
    </row>
    <row r="465" customFormat="false" ht="15" hidden="false" customHeight="false" outlineLevel="0" collapsed="false">
      <c r="A465" s="41" t="n">
        <v>0.5555820887</v>
      </c>
      <c r="B465" s="41" t="n">
        <v>-0.6221677003</v>
      </c>
      <c r="C465" s="41" t="n">
        <v>1.2440163728</v>
      </c>
      <c r="D465" s="42" t="n">
        <f aca="false">$B$5*A465</f>
        <v>1.41950003485699</v>
      </c>
      <c r="E465" s="42" t="n">
        <f aca="false">$D$5*A465+$F$5*B465</f>
        <v>0.247731808113665</v>
      </c>
      <c r="F465" s="43" t="n">
        <f aca="false">Inputs!$B$5*D465+Inputs!$B$6*E465</f>
        <v>129563.413080016</v>
      </c>
      <c r="G465" s="43" t="n">
        <f aca="false">F465*SQRT(($B$6-2)/C465)</f>
        <v>164279.862160902</v>
      </c>
    </row>
    <row r="466" customFormat="false" ht="15" hidden="false" customHeight="false" outlineLevel="0" collapsed="false">
      <c r="A466" s="41" t="n">
        <v>0.987405145</v>
      </c>
      <c r="B466" s="41" t="n">
        <v>1.157507758</v>
      </c>
      <c r="C466" s="41" t="n">
        <v>3.2263815897</v>
      </c>
      <c r="D466" s="42" t="n">
        <f aca="false">$B$5*A466</f>
        <v>2.52279845994515</v>
      </c>
      <c r="E466" s="42" t="n">
        <f aca="false">$D$5*A466+$F$5*B466</f>
        <v>4.34833724755395</v>
      </c>
      <c r="F466" s="43" t="n">
        <f aca="false">Inputs!$B$5*D466+Inputs!$B$6*E466</f>
        <v>34862.9836168177</v>
      </c>
      <c r="G466" s="43" t="n">
        <f aca="false">F466*SQRT(($B$6-2)/C466)</f>
        <v>27448.6939077529</v>
      </c>
    </row>
    <row r="467" customFormat="false" ht="15" hidden="false" customHeight="false" outlineLevel="0" collapsed="false">
      <c r="A467" s="41" t="n">
        <v>1.4363017566</v>
      </c>
      <c r="B467" s="41" t="n">
        <v>0.5294134071</v>
      </c>
      <c r="C467" s="41" t="n">
        <v>0.4612272446</v>
      </c>
      <c r="D467" s="42" t="n">
        <f aca="false">$B$5*A467</f>
        <v>3.66971944385301</v>
      </c>
      <c r="E467" s="42" t="n">
        <f aca="false">$D$5*A467+$F$5*B467</f>
        <v>4.3319677829829</v>
      </c>
      <c r="F467" s="43" t="n">
        <f aca="false">Inputs!$B$5*D467+Inputs!$B$6*E467</f>
        <v>150373.555236156</v>
      </c>
      <c r="G467" s="43" t="n">
        <f aca="false">F467*SQRT(($B$6-2)/C467)</f>
        <v>313133.108311643</v>
      </c>
    </row>
    <row r="468" customFormat="false" ht="15" hidden="false" customHeight="false" outlineLevel="0" collapsed="false">
      <c r="A468" s="41" t="n">
        <v>1.3634287121</v>
      </c>
      <c r="B468" s="41" t="n">
        <v>-1.880798428</v>
      </c>
      <c r="C468" s="41" t="n">
        <v>3.1443070086</v>
      </c>
      <c r="D468" s="42" t="n">
        <f aca="false">$B$5*A468</f>
        <v>3.4835304156035</v>
      </c>
      <c r="E468" s="42" t="n">
        <f aca="false">$D$5*A468+$F$5*B468</f>
        <v>-0.00325970908414597</v>
      </c>
      <c r="F468" s="43" t="n">
        <f aca="false">Inputs!$B$5*D468+Inputs!$B$6*E468</f>
        <v>348516.027014557</v>
      </c>
      <c r="G468" s="43" t="n">
        <f aca="false">F468*SQRT(($B$6-2)/C468)</f>
        <v>277955.505456018</v>
      </c>
    </row>
    <row r="469" customFormat="false" ht="15" hidden="false" customHeight="false" outlineLevel="0" collapsed="false">
      <c r="A469" s="41" t="n">
        <v>-0.3179065486</v>
      </c>
      <c r="B469" s="41" t="n">
        <v>-0.8670052563</v>
      </c>
      <c r="C469" s="41" t="n">
        <v>2.5529317927</v>
      </c>
      <c r="D469" s="42" t="n">
        <f aca="false">$B$5*A469</f>
        <v>-0.812244249764932</v>
      </c>
      <c r="E469" s="42" t="n">
        <f aca="false">$D$5*A469+$F$5*B469</f>
        <v>-2.25358298477819</v>
      </c>
      <c r="F469" s="43" t="n">
        <f aca="false">Inputs!$B$5*D469+Inputs!$B$6*E469</f>
        <v>31454.7242624163</v>
      </c>
      <c r="G469" s="43" t="n">
        <f aca="false">F469*SQRT(($B$6-2)/C469)</f>
        <v>27840.772042129</v>
      </c>
    </row>
    <row r="470" customFormat="false" ht="15" hidden="false" customHeight="false" outlineLevel="0" collapsed="false">
      <c r="A470" s="41" t="n">
        <v>0.1192258611</v>
      </c>
      <c r="B470" s="41" t="n">
        <v>-0.5714492192</v>
      </c>
      <c r="C470" s="41" t="n">
        <v>12.5149524384</v>
      </c>
      <c r="D470" s="42" t="n">
        <f aca="false">$B$5*A470</f>
        <v>0.304619456655469</v>
      </c>
      <c r="E470" s="42" t="n">
        <f aca="false">$D$5*A470+$F$5*B470</f>
        <v>-0.703038306651501</v>
      </c>
      <c r="F470" s="43" t="n">
        <f aca="false">Inputs!$B$5*D470+Inputs!$B$6*E470</f>
        <v>65613.860998122</v>
      </c>
      <c r="G470" s="43" t="n">
        <f aca="false">F470*SQRT(($B$6-2)/C470)</f>
        <v>26229.8610726494</v>
      </c>
    </row>
    <row r="471" customFormat="false" ht="15" hidden="false" customHeight="false" outlineLevel="0" collapsed="false">
      <c r="A471" s="41" t="n">
        <v>-0.1661578419</v>
      </c>
      <c r="B471" s="41" t="n">
        <v>1.8821748802</v>
      </c>
      <c r="C471" s="41" t="n">
        <v>0.9526321433</v>
      </c>
      <c r="D471" s="42" t="n">
        <f aca="false">$B$5*A471</f>
        <v>-0.424529636872745</v>
      </c>
      <c r="E471" s="42" t="n">
        <f aca="false">$D$5*A471+$F$5*B471</f>
        <v>2.8546476738668</v>
      </c>
      <c r="F471" s="43" t="n">
        <f aca="false">Inputs!$B$5*D471+Inputs!$B$6*E471</f>
        <v>-185185.347380614</v>
      </c>
      <c r="G471" s="43" t="n">
        <f aca="false">F471*SQRT(($B$6-2)/C471)</f>
        <v>-268323.68076177</v>
      </c>
    </row>
    <row r="472" customFormat="false" ht="15" hidden="false" customHeight="false" outlineLevel="0" collapsed="false">
      <c r="A472" s="41" t="n">
        <v>-0.1697197964</v>
      </c>
      <c r="B472" s="41" t="n">
        <v>0.4137923172</v>
      </c>
      <c r="C472" s="41" t="n">
        <v>3.8605833463</v>
      </c>
      <c r="D472" s="42" t="n">
        <f aca="false">$B$5*A472</f>
        <v>-0.433630352392103</v>
      </c>
      <c r="E472" s="42" t="n">
        <f aca="false">$D$5*A472+$F$5*B472</f>
        <v>0.310650387375306</v>
      </c>
      <c r="F472" s="43" t="n">
        <f aca="false">Inputs!$B$5*D472+Inputs!$B$6*E472</f>
        <v>-58895.5546079755</v>
      </c>
      <c r="G472" s="43" t="n">
        <f aca="false">F472*SQRT(($B$6-2)/C472)</f>
        <v>-42390.7448053918</v>
      </c>
    </row>
    <row r="473" customFormat="false" ht="15" hidden="false" customHeight="false" outlineLevel="0" collapsed="false">
      <c r="A473" s="41" t="n">
        <v>-0.2322693299</v>
      </c>
      <c r="B473" s="41" t="n">
        <v>0.075713288</v>
      </c>
      <c r="C473" s="41" t="n">
        <v>5.171828041</v>
      </c>
      <c r="D473" s="42" t="n">
        <f aca="false">$B$5*A473</f>
        <v>-0.593443036763003</v>
      </c>
      <c r="E473" s="42" t="n">
        <f aca="false">$D$5*A473+$F$5*B473</f>
        <v>-0.421967776397089</v>
      </c>
      <c r="F473" s="43" t="n">
        <f aca="false">Inputs!$B$5*D473+Inputs!$B$6*E473</f>
        <v>-38245.9148564458</v>
      </c>
      <c r="G473" s="43" t="n">
        <f aca="false">F473*SQRT(($B$6-2)/C473)</f>
        <v>-23783.6230710443</v>
      </c>
    </row>
    <row r="474" customFormat="false" ht="15" hidden="false" customHeight="false" outlineLevel="0" collapsed="false">
      <c r="A474" s="41" t="n">
        <v>0.0060166804</v>
      </c>
      <c r="B474" s="41" t="n">
        <v>0.448324066</v>
      </c>
      <c r="C474" s="41" t="n">
        <v>9.1059876853</v>
      </c>
      <c r="D474" s="42" t="n">
        <f aca="false">$B$5*A474</f>
        <v>0.0153724862828238</v>
      </c>
      <c r="E474" s="42" t="n">
        <f aca="false">$D$5*A474+$F$5*B474</f>
        <v>0.788458269987361</v>
      </c>
      <c r="F474" s="43" t="n">
        <f aca="false">Inputs!$B$5*D474+Inputs!$B$6*E474</f>
        <v>-37885.6648710857</v>
      </c>
      <c r="G474" s="43" t="n">
        <f aca="false">F474*SQRT(($B$6-2)/C474)</f>
        <v>-17755.2332412074</v>
      </c>
    </row>
    <row r="475" customFormat="false" ht="15" hidden="false" customHeight="false" outlineLevel="0" collapsed="false">
      <c r="A475" s="41" t="n">
        <v>1.1653075355</v>
      </c>
      <c r="B475" s="41" t="n">
        <v>1.6473939976</v>
      </c>
      <c r="C475" s="41" t="n">
        <v>5.8155651133</v>
      </c>
      <c r="D475" s="42" t="n">
        <f aca="false">$B$5*A475</f>
        <v>2.97733516055548</v>
      </c>
      <c r="E475" s="42" t="n">
        <f aca="false">$D$5*A475+$F$5*B475</f>
        <v>5.6175799089472</v>
      </c>
      <c r="F475" s="43" t="n">
        <f aca="false">Inputs!$B$5*D475+Inputs!$B$6*E475</f>
        <v>16854.5206081883</v>
      </c>
      <c r="G475" s="43" t="n">
        <f aca="false">F475*SQRT(($B$6-2)/C475)</f>
        <v>9884.06154489954</v>
      </c>
    </row>
    <row r="476" customFormat="false" ht="15" hidden="false" customHeight="false" outlineLevel="0" collapsed="false">
      <c r="A476" s="41" t="n">
        <v>0.3096200819</v>
      </c>
      <c r="B476" s="41" t="n">
        <v>0.589546886</v>
      </c>
      <c r="C476" s="41" t="n">
        <v>7.6554315536</v>
      </c>
      <c r="D476" s="42" t="n">
        <f aca="false">$B$5*A476</f>
        <v>0.791072509334973</v>
      </c>
      <c r="E476" s="42" t="n">
        <f aca="false">$D$5*A476+$F$5*B476</f>
        <v>1.75476493461418</v>
      </c>
      <c r="F476" s="43" t="n">
        <f aca="false">Inputs!$B$5*D476+Inputs!$B$6*E476</f>
        <v>-8630.99579721186</v>
      </c>
      <c r="G476" s="43" t="n">
        <f aca="false">F476*SQRT(($B$6-2)/C476)</f>
        <v>-4411.54855959625</v>
      </c>
    </row>
    <row r="477" customFormat="false" ht="15" hidden="false" customHeight="false" outlineLevel="0" collapsed="false">
      <c r="A477" s="41" t="n">
        <v>-1.1508645092</v>
      </c>
      <c r="B477" s="41" t="n">
        <v>-0.0878767424</v>
      </c>
      <c r="C477" s="41" t="n">
        <v>4.2694017635</v>
      </c>
      <c r="D477" s="42" t="n">
        <f aca="false">$B$5*A477</f>
        <v>-2.94043354555874</v>
      </c>
      <c r="E477" s="42" t="n">
        <f aca="false">$D$5*A477+$F$5*B477</f>
        <v>-2.89032384111638</v>
      </c>
      <c r="F477" s="43" t="n">
        <f aca="false">Inputs!$B$5*D477+Inputs!$B$6*E477</f>
        <v>-149527.162500056</v>
      </c>
      <c r="G477" s="43" t="n">
        <f aca="false">F477*SQRT(($B$6-2)/C477)</f>
        <v>-102341.452685027</v>
      </c>
    </row>
    <row r="478" customFormat="false" ht="15" hidden="false" customHeight="false" outlineLevel="0" collapsed="false">
      <c r="A478" s="41" t="n">
        <v>0.9402894649</v>
      </c>
      <c r="B478" s="41" t="n">
        <v>0.8659686384</v>
      </c>
      <c r="C478" s="41" t="n">
        <v>1.8322217325</v>
      </c>
      <c r="D478" s="42" t="n">
        <f aca="false">$B$5*A478</f>
        <v>2.40241893205081</v>
      </c>
      <c r="E478" s="42" t="n">
        <f aca="false">$D$5*A478+$F$5*B478</f>
        <v>3.73280781962125</v>
      </c>
      <c r="F478" s="43" t="n">
        <f aca="false">Inputs!$B$5*D478+Inputs!$B$6*E478</f>
        <v>53601.5022240184</v>
      </c>
      <c r="G478" s="43" t="n">
        <f aca="false">F478*SQRT(($B$6-2)/C478)</f>
        <v>56001.9235109722</v>
      </c>
    </row>
    <row r="479" customFormat="false" ht="15" hidden="false" customHeight="false" outlineLevel="0" collapsed="false">
      <c r="A479" s="41" t="n">
        <v>0.2116097328</v>
      </c>
      <c r="B479" s="41" t="n">
        <v>0.8863939596</v>
      </c>
      <c r="C479" s="41" t="n">
        <v>0.852911178</v>
      </c>
      <c r="D479" s="42" t="n">
        <f aca="false">$B$5*A479</f>
        <v>0.540658219901463</v>
      </c>
      <c r="E479" s="42" t="n">
        <f aca="false">$D$5*A479+$F$5*B479</f>
        <v>2.03411971025427</v>
      </c>
      <c r="F479" s="43" t="n">
        <f aca="false">Inputs!$B$5*D479+Inputs!$B$6*E479</f>
        <v>-47640.1635225671</v>
      </c>
      <c r="G479" s="43" t="n">
        <f aca="false">F479*SQRT(($B$6-2)/C479)</f>
        <v>-72951.8547912225</v>
      </c>
    </row>
    <row r="480" customFormat="false" ht="15" hidden="false" customHeight="false" outlineLevel="0" collapsed="false">
      <c r="A480" s="41" t="n">
        <v>0.490766709</v>
      </c>
      <c r="B480" s="41" t="n">
        <v>1.2003062583</v>
      </c>
      <c r="C480" s="41" t="n">
        <v>6.1878672667</v>
      </c>
      <c r="D480" s="42" t="n">
        <f aca="false">$B$5*A480</f>
        <v>1.25389816320792</v>
      </c>
      <c r="E480" s="42" t="n">
        <f aca="false">$D$5*A480+$F$5*B480</f>
        <v>3.24044454158372</v>
      </c>
      <c r="F480" s="43" t="n">
        <f aca="false">Inputs!$B$5*D480+Inputs!$B$6*E480</f>
        <v>-36632.4107583936</v>
      </c>
      <c r="G480" s="43" t="n">
        <f aca="false">F480*SQRT(($B$6-2)/C480)</f>
        <v>-20826.1985015387</v>
      </c>
    </row>
    <row r="481" customFormat="false" ht="15" hidden="false" customHeight="false" outlineLevel="0" collapsed="false">
      <c r="A481" s="41" t="n">
        <v>0.289359157</v>
      </c>
      <c r="B481" s="41" t="n">
        <v>-0.3556983156</v>
      </c>
      <c r="C481" s="41" t="n">
        <v>2.4527762146</v>
      </c>
      <c r="D481" s="42" t="n">
        <f aca="false">$B$5*A481</f>
        <v>0.739306291188738</v>
      </c>
      <c r="E481" s="42" t="n">
        <f aca="false">$D$5*A481+$F$5*B481</f>
        <v>0.0743554676488494</v>
      </c>
      <c r="F481" s="43" t="n">
        <f aca="false">Inputs!$B$5*D481+Inputs!$B$6*E481</f>
        <v>70212.8557364313</v>
      </c>
      <c r="G481" s="43" t="n">
        <f aca="false">F481*SQRT(($B$6-2)/C481)</f>
        <v>63401.95828688</v>
      </c>
    </row>
    <row r="482" customFormat="false" ht="15" hidden="false" customHeight="false" outlineLevel="0" collapsed="false">
      <c r="A482" s="41" t="n">
        <v>0.3358412569</v>
      </c>
      <c r="B482" s="41" t="n">
        <v>-2.9305943759</v>
      </c>
      <c r="C482" s="41" t="n">
        <v>0.3790936094</v>
      </c>
      <c r="D482" s="42" t="n">
        <f aca="false">$B$5*A482</f>
        <v>0.858067035586861</v>
      </c>
      <c r="E482" s="42" t="n">
        <f aca="false">$D$5*A482+$F$5*B482</f>
        <v>-4.26122353254314</v>
      </c>
      <c r="F482" s="43" t="n">
        <f aca="false">Inputs!$B$5*D482+Inputs!$B$6*E482</f>
        <v>298867.880185843</v>
      </c>
      <c r="G482" s="43" t="n">
        <f aca="false">F482*SQRT(($B$6-2)/C482)</f>
        <v>686469.12567801</v>
      </c>
    </row>
    <row r="483" customFormat="false" ht="15" hidden="false" customHeight="false" outlineLevel="0" collapsed="false">
      <c r="A483" s="41" t="n">
        <v>0.3828857364</v>
      </c>
      <c r="B483" s="41" t="n">
        <v>-3.6484128252</v>
      </c>
      <c r="C483" s="41" t="n">
        <v>2.654395752</v>
      </c>
      <c r="D483" s="42" t="n">
        <f aca="false">$B$5*A483</f>
        <v>0.978264647511925</v>
      </c>
      <c r="E483" s="42" t="n">
        <f aca="false">$D$5*A483+$F$5*B483</f>
        <v>-5.3887660178567</v>
      </c>
      <c r="F483" s="43" t="n">
        <f aca="false">Inputs!$B$5*D483+Inputs!$B$6*E483</f>
        <v>367264.765644028</v>
      </c>
      <c r="G483" s="43" t="n">
        <f aca="false">F483*SQRT(($B$6-2)/C483)</f>
        <v>318794.945000093</v>
      </c>
    </row>
    <row r="484" customFormat="false" ht="15" hidden="false" customHeight="false" outlineLevel="0" collapsed="false">
      <c r="A484" s="41" t="n">
        <v>-1.7234634074</v>
      </c>
      <c r="B484" s="41" t="n">
        <v>0.4517686009</v>
      </c>
      <c r="C484" s="41" t="n">
        <v>3.4118905245</v>
      </c>
      <c r="D484" s="42" t="n">
        <f aca="false">$B$5*A484</f>
        <v>-4.40341115496269</v>
      </c>
      <c r="E484" s="42" t="n">
        <f aca="false">$D$5*A484+$F$5*B484</f>
        <v>-3.32104365608863</v>
      </c>
      <c r="F484" s="43" t="n">
        <f aca="false">Inputs!$B$5*D484+Inputs!$B$6*E484</f>
        <v>-274288.932691837</v>
      </c>
      <c r="G484" s="43" t="n">
        <f aca="false">F484*SQRT(($B$6-2)/C484)</f>
        <v>-210003.115875444</v>
      </c>
    </row>
    <row r="485" customFormat="false" ht="15" hidden="false" customHeight="false" outlineLevel="0" collapsed="false">
      <c r="A485" s="41" t="n">
        <v>0.4775293373</v>
      </c>
      <c r="B485" s="41" t="n">
        <v>-1.1624287801</v>
      </c>
      <c r="C485" s="41" t="n">
        <v>8.4340113284</v>
      </c>
      <c r="D485" s="42" t="n">
        <f aca="false">$B$5*A485</f>
        <v>1.22007696923543</v>
      </c>
      <c r="E485" s="42" t="n">
        <f aca="false">$D$5*A485+$F$5*B485</f>
        <v>-0.870894338927219</v>
      </c>
      <c r="F485" s="43" t="n">
        <f aca="false">Inputs!$B$5*D485+Inputs!$B$6*E485</f>
        <v>165552.413869904</v>
      </c>
      <c r="G485" s="43" t="n">
        <f aca="false">F485*SQRT(($B$6-2)/C485)</f>
        <v>80618.2608951247</v>
      </c>
    </row>
    <row r="486" customFormat="false" ht="15" hidden="false" customHeight="false" outlineLevel="0" collapsed="false">
      <c r="A486" s="41" t="n">
        <v>-0.7121020419</v>
      </c>
      <c r="B486" s="41" t="n">
        <v>1.3705409886</v>
      </c>
      <c r="C486" s="41" t="n">
        <v>2.8415790389</v>
      </c>
      <c r="D486" s="42" t="n">
        <f aca="false">$B$5*A486</f>
        <v>-1.8194050777699</v>
      </c>
      <c r="E486" s="42" t="n">
        <f aca="false">$D$5*A486+$F$5*B486</f>
        <v>0.672064568840237</v>
      </c>
      <c r="F486" s="43" t="n">
        <f aca="false">Inputs!$B$5*D486+Inputs!$B$6*E486</f>
        <v>-215543.736219001</v>
      </c>
      <c r="G486" s="43" t="n">
        <f aca="false">F486*SQRT(($B$6-2)/C486)</f>
        <v>-180830.0216073</v>
      </c>
    </row>
    <row r="487" customFormat="false" ht="15" hidden="false" customHeight="false" outlineLevel="0" collapsed="false">
      <c r="A487" s="41" t="n">
        <v>-0.4840301316</v>
      </c>
      <c r="B487" s="41" t="n">
        <v>2.2429203124</v>
      </c>
      <c r="C487" s="41" t="n">
        <v>3.4327486304</v>
      </c>
      <c r="D487" s="42" t="n">
        <f aca="false">$B$5*A487</f>
        <v>-1.23668635590058</v>
      </c>
      <c r="E487" s="42" t="n">
        <f aca="false">$D$5*A487+$F$5*B487</f>
        <v>2.72115778294829</v>
      </c>
      <c r="F487" s="43" t="n">
        <f aca="false">Inputs!$B$5*D487+Inputs!$B$6*E487</f>
        <v>-259726.524737472</v>
      </c>
      <c r="G487" s="43" t="n">
        <f aca="false">F487*SQRT(($B$6-2)/C487)</f>
        <v>-198248.678503394</v>
      </c>
    </row>
    <row r="488" customFormat="false" ht="15" hidden="false" customHeight="false" outlineLevel="0" collapsed="false">
      <c r="A488" s="41" t="n">
        <v>-0.0019198532</v>
      </c>
      <c r="B488" s="41" t="n">
        <v>0.4080361769</v>
      </c>
      <c r="C488" s="41" t="n">
        <v>3.4754029554</v>
      </c>
      <c r="D488" s="42" t="n">
        <f aca="false">$B$5*A488</f>
        <v>-0.0049051827619156</v>
      </c>
      <c r="E488" s="42" t="n">
        <f aca="false">$D$5*A488+$F$5*B488</f>
        <v>0.700005706161095</v>
      </c>
      <c r="F488" s="43" t="n">
        <f aca="false">Inputs!$B$5*D488+Inputs!$B$6*E488</f>
        <v>-35490.8035842463</v>
      </c>
      <c r="G488" s="43" t="n">
        <f aca="false">F488*SQRT(($B$6-2)/C488)</f>
        <v>-26923.2973397896</v>
      </c>
    </row>
    <row r="489" customFormat="false" ht="15" hidden="false" customHeight="false" outlineLevel="0" collapsed="false">
      <c r="A489" s="41" t="n">
        <v>1.6168743985</v>
      </c>
      <c r="B489" s="41" t="n">
        <v>0.1310271162</v>
      </c>
      <c r="C489" s="41" t="n">
        <v>6.7819799774</v>
      </c>
      <c r="D489" s="42" t="n">
        <f aca="false">$B$5*A489</f>
        <v>4.1310785781459</v>
      </c>
      <c r="E489" s="42" t="n">
        <f aca="false">$D$5*A489+$F$5*B489</f>
        <v>4.0737449635658</v>
      </c>
      <c r="F489" s="43" t="n">
        <f aca="false">Inputs!$B$5*D489+Inputs!$B$6*E489</f>
        <v>209420.6096363</v>
      </c>
      <c r="G489" s="43" t="n">
        <f aca="false">F489*SQRT(($B$6-2)/C489)</f>
        <v>113725.057665074</v>
      </c>
    </row>
    <row r="490" customFormat="false" ht="15" hidden="false" customHeight="false" outlineLevel="0" collapsed="false">
      <c r="A490" s="41" t="n">
        <v>-1.0023439807</v>
      </c>
      <c r="B490" s="41" t="n">
        <v>-0.1097274517</v>
      </c>
      <c r="C490" s="41" t="n">
        <v>1.8764219766</v>
      </c>
      <c r="D490" s="42" t="n">
        <f aca="false">$B$5*A490</f>
        <v>-2.56096685706986</v>
      </c>
      <c r="E490" s="42" t="n">
        <f aca="false">$D$5*A490+$F$5*B490</f>
        <v>-2.57463678896888</v>
      </c>
      <c r="F490" s="43" t="n">
        <f aca="false">Inputs!$B$5*D490+Inputs!$B$6*E490</f>
        <v>-127364.846258542</v>
      </c>
      <c r="G490" s="43" t="n">
        <f aca="false">F490*SQRT(($B$6-2)/C490)</f>
        <v>-131491.996092582</v>
      </c>
    </row>
    <row r="491" customFormat="false" ht="15" hidden="false" customHeight="false" outlineLevel="0" collapsed="false">
      <c r="A491" s="41" t="n">
        <v>-0.0356107362</v>
      </c>
      <c r="B491" s="41" t="n">
        <v>-1.3647416522</v>
      </c>
      <c r="C491" s="41" t="n">
        <v>4.6853881907</v>
      </c>
      <c r="D491" s="42" t="n">
        <f aca="false">$B$5*A491</f>
        <v>-0.0909846489030328</v>
      </c>
      <c r="E491" s="42" t="n">
        <f aca="false">$D$5*A491+$F$5*B491</f>
        <v>-2.4412988194085</v>
      </c>
      <c r="F491" s="43" t="n">
        <f aca="false">Inputs!$B$5*D491+Inputs!$B$6*E491</f>
        <v>112966.476080122</v>
      </c>
      <c r="G491" s="43" t="n">
        <f aca="false">F491*SQRT(($B$6-2)/C491)</f>
        <v>73806.020575052</v>
      </c>
    </row>
    <row r="492" customFormat="false" ht="15" hidden="false" customHeight="false" outlineLevel="0" collapsed="false">
      <c r="A492" s="41" t="n">
        <v>-0.2558320713</v>
      </c>
      <c r="B492" s="41" t="n">
        <v>-0.742192094</v>
      </c>
      <c r="C492" s="41" t="n">
        <v>2.2724637516</v>
      </c>
      <c r="D492" s="42" t="n">
        <f aca="false">$B$5*A492</f>
        <v>-0.653645323551782</v>
      </c>
      <c r="E492" s="42" t="n">
        <f aca="false">$D$5*A492+$F$5*B492</f>
        <v>-1.89035089092661</v>
      </c>
      <c r="F492" s="43" t="n">
        <f aca="false">Inputs!$B$5*D492+Inputs!$B$6*E492</f>
        <v>29153.0121911526</v>
      </c>
      <c r="G492" s="43" t="n">
        <f aca="false">F492*SQRT(($B$6-2)/C492)</f>
        <v>27349.5351911814</v>
      </c>
    </row>
    <row r="493" customFormat="false" ht="15" hidden="false" customHeight="false" outlineLevel="0" collapsed="false">
      <c r="A493" s="41" t="n">
        <v>0.9243577572</v>
      </c>
      <c r="B493" s="41" t="n">
        <v>0.0346118742</v>
      </c>
      <c r="C493" s="41" t="n">
        <v>8.3021932865</v>
      </c>
      <c r="D493" s="42" t="n">
        <f aca="false">$B$5*A493</f>
        <v>2.3617137687717</v>
      </c>
      <c r="E493" s="42" t="n">
        <f aca="false">$D$5*A493+$F$5*B493</f>
        <v>2.25935632166946</v>
      </c>
      <c r="F493" s="43" t="n">
        <f aca="false">Inputs!$B$5*D493+Inputs!$B$6*E493</f>
        <v>123203.560793697</v>
      </c>
      <c r="G493" s="43" t="n">
        <f aca="false">F493*SQRT(($B$6-2)/C493)</f>
        <v>60470.260238219</v>
      </c>
    </row>
    <row r="494" customFormat="false" ht="15" hidden="false" customHeight="false" outlineLevel="0" collapsed="false">
      <c r="A494" s="41" t="n">
        <v>-0.2827957491</v>
      </c>
      <c r="B494" s="41" t="n">
        <v>-0.1061819306</v>
      </c>
      <c r="C494" s="41" t="n">
        <v>9.6142712478</v>
      </c>
      <c r="D494" s="42" t="n">
        <f aca="false">$B$5*A494</f>
        <v>-0.72253692815072</v>
      </c>
      <c r="E494" s="42" t="n">
        <f aca="false">$D$5*A494+$F$5*B494</f>
        <v>-0.856286370351319</v>
      </c>
      <c r="F494" s="43" t="n">
        <f aca="false">Inputs!$B$5*D494+Inputs!$B$6*E494</f>
        <v>-29439.374297506</v>
      </c>
      <c r="G494" s="43" t="n">
        <f aca="false">F494*SQRT(($B$6-2)/C494)</f>
        <v>-13427.1978333835</v>
      </c>
    </row>
    <row r="495" customFormat="false" ht="15" hidden="false" customHeight="false" outlineLevel="0" collapsed="false">
      <c r="A495" s="41" t="n">
        <v>0.2231220184</v>
      </c>
      <c r="B495" s="41" t="n">
        <v>0.6168141997</v>
      </c>
      <c r="C495" s="41" t="n">
        <v>3.8743401857</v>
      </c>
      <c r="D495" s="42" t="n">
        <f aca="false">$B$5*A495</f>
        <v>0.570071856775037</v>
      </c>
      <c r="E495" s="42" t="n">
        <f aca="false">$D$5*A495+$F$5*B495</f>
        <v>1.59601887601689</v>
      </c>
      <c r="F495" s="43" t="n">
        <f aca="false">Inputs!$B$5*D495+Inputs!$B$6*E495</f>
        <v>-22793.7581233407</v>
      </c>
      <c r="G495" s="43" t="n">
        <f aca="false">F495*SQRT(($B$6-2)/C495)</f>
        <v>-16376.9135943106</v>
      </c>
    </row>
    <row r="496" customFormat="false" ht="15" hidden="false" customHeight="false" outlineLevel="0" collapsed="false">
      <c r="A496" s="41" t="n">
        <v>-0.9997122287</v>
      </c>
      <c r="B496" s="41" t="n">
        <v>-1.0415876326</v>
      </c>
      <c r="C496" s="41" t="n">
        <v>4.4464686219</v>
      </c>
      <c r="D496" s="42" t="n">
        <f aca="false">$B$5*A496</f>
        <v>-2.55424278850876</v>
      </c>
      <c r="E496" s="42" t="n">
        <f aca="false">$D$5*A496+$F$5*B496</f>
        <v>-4.17745861179705</v>
      </c>
      <c r="F496" s="43" t="n">
        <f aca="false">Inputs!$B$5*D496+Inputs!$B$6*E496</f>
        <v>-46551.3482610239</v>
      </c>
      <c r="G496" s="43" t="n">
        <f aca="false">F496*SQRT(($B$6-2)/C496)</f>
        <v>-31220.4850283623</v>
      </c>
    </row>
    <row r="497" customFormat="false" ht="15" hidden="false" customHeight="false" outlineLevel="0" collapsed="false">
      <c r="A497" s="41" t="n">
        <v>1.1046792154</v>
      </c>
      <c r="B497" s="41" t="n">
        <v>-0.4123368722</v>
      </c>
      <c r="C497" s="41" t="n">
        <v>2.8952551769</v>
      </c>
      <c r="D497" s="42" t="n">
        <f aca="false">$B$5*A497</f>
        <v>2.82243113422762</v>
      </c>
      <c r="E497" s="42" t="n">
        <f aca="false">$D$5*A497+$F$5*B497</f>
        <v>1.91668084263605</v>
      </c>
      <c r="F497" s="43" t="n">
        <f aca="false">Inputs!$B$5*D497+Inputs!$B$6*E497</f>
        <v>186409.07129096</v>
      </c>
      <c r="G497" s="43" t="n">
        <f aca="false">F497*SQRT(($B$6-2)/C497)</f>
        <v>154931.104575739</v>
      </c>
    </row>
    <row r="498" customFormat="false" ht="15" hidden="false" customHeight="false" outlineLevel="0" collapsed="false">
      <c r="A498" s="41" t="n">
        <v>-1.4168420926</v>
      </c>
      <c r="B498" s="41" t="n">
        <v>0.4438127094</v>
      </c>
      <c r="C498" s="41" t="n">
        <v>0.5556146076</v>
      </c>
      <c r="D498" s="42" t="n">
        <f aca="false">$B$5*A498</f>
        <v>-3.62000042970887</v>
      </c>
      <c r="E498" s="42" t="n">
        <f aca="false">$D$5*A498+$F$5*B498</f>
        <v>-2.60514909982234</v>
      </c>
      <c r="F498" s="43" t="n">
        <f aca="false">Inputs!$B$5*D498+Inputs!$B$6*E498</f>
        <v>-231742.58797977</v>
      </c>
      <c r="G498" s="43" t="n">
        <f aca="false">F498*SQRT(($B$6-2)/C498)</f>
        <v>-439677.278489768</v>
      </c>
    </row>
    <row r="499" customFormat="false" ht="15" hidden="false" customHeight="false" outlineLevel="0" collapsed="false">
      <c r="A499" s="41" t="n">
        <v>0.463369806</v>
      </c>
      <c r="B499" s="41" t="n">
        <v>-1.5307152573</v>
      </c>
      <c r="C499" s="41" t="n">
        <v>3.4988595676</v>
      </c>
      <c r="D499" s="42" t="n">
        <f aca="false">$B$5*A499</f>
        <v>1.18389967773754</v>
      </c>
      <c r="E499" s="42" t="n">
        <f aca="false">$D$5*A499+$F$5*B499</f>
        <v>-1.54052478304292</v>
      </c>
      <c r="F499" s="43" t="n">
        <f aca="false">Inputs!$B$5*D499+Inputs!$B$6*E499</f>
        <v>195416.2069259</v>
      </c>
      <c r="G499" s="43" t="n">
        <f aca="false">F499*SQRT(($B$6-2)/C499)</f>
        <v>147744.839726383</v>
      </c>
    </row>
    <row r="500" customFormat="false" ht="15" hidden="false" customHeight="false" outlineLevel="0" collapsed="false">
      <c r="A500" s="41" t="n">
        <v>0.2294817155</v>
      </c>
      <c r="B500" s="41" t="n">
        <v>0.7355830924</v>
      </c>
      <c r="C500" s="41" t="n">
        <v>3.2546096069</v>
      </c>
      <c r="D500" s="42" t="n">
        <f aca="false">$B$5*A500</f>
        <v>0.58632074319298</v>
      </c>
      <c r="E500" s="42" t="n">
        <f aca="false">$D$5*A500+$F$5*B500</f>
        <v>1.81623584891899</v>
      </c>
      <c r="F500" s="43" t="n">
        <f aca="false">Inputs!$B$5*D500+Inputs!$B$6*E500</f>
        <v>-32179.7181266518</v>
      </c>
      <c r="G500" s="43" t="n">
        <f aca="false">F500*SQRT(($B$6-2)/C500)</f>
        <v>-25225.9646294885</v>
      </c>
    </row>
    <row r="501" customFormat="false" ht="15" hidden="false" customHeight="false" outlineLevel="0" collapsed="false">
      <c r="A501" s="41" t="n">
        <v>0.3743864517</v>
      </c>
      <c r="B501" s="41" t="n">
        <v>0.6319814838</v>
      </c>
      <c r="C501" s="41" t="n">
        <v>2.6016992732</v>
      </c>
      <c r="D501" s="42" t="n">
        <f aca="false">$B$5*A501</f>
        <v>0.956549161765904</v>
      </c>
      <c r="E501" s="42" t="n">
        <f aca="false">$D$5*A501+$F$5*B501</f>
        <v>1.98215590178384</v>
      </c>
      <c r="F501" s="43" t="n">
        <f aca="false">Inputs!$B$5*D501+Inputs!$B$6*E501</f>
        <v>-3452.87891260172</v>
      </c>
      <c r="G501" s="43" t="n">
        <f aca="false">F501*SQRT(($B$6-2)/C501)</f>
        <v>-3027.38600237239</v>
      </c>
    </row>
    <row r="502" customFormat="false" ht="15" hidden="false" customHeight="false" outlineLevel="0" collapsed="false">
      <c r="A502" s="41" t="n">
        <v>-1.4042690981</v>
      </c>
      <c r="B502" s="41" t="n">
        <v>0.331040155</v>
      </c>
      <c r="C502" s="41" t="n">
        <v>2.8509569647</v>
      </c>
      <c r="D502" s="42" t="n">
        <f aca="false">$B$5*A502</f>
        <v>-3.58787670489123</v>
      </c>
      <c r="E502" s="42" t="n">
        <f aca="false">$D$5*A502+$F$5*B502</f>
        <v>-2.76995992701854</v>
      </c>
      <c r="F502" s="43" t="n">
        <f aca="false">Inputs!$B$5*D502+Inputs!$B$6*E502</f>
        <v>-220289.674138196</v>
      </c>
      <c r="G502" s="43" t="n">
        <f aca="false">F502*SQRT(($B$6-2)/C502)</f>
        <v>-184507.407858017</v>
      </c>
    </row>
    <row r="503" customFormat="false" ht="15" hidden="false" customHeight="false" outlineLevel="0" collapsed="false">
      <c r="A503" s="41" t="n">
        <v>-0.3026197595</v>
      </c>
      <c r="B503" s="41" t="n">
        <v>-0.4827901587</v>
      </c>
      <c r="C503" s="41" t="n">
        <v>4.7309663192</v>
      </c>
      <c r="D503" s="42" t="n">
        <f aca="false">$B$5*A503</f>
        <v>-0.773186839345032</v>
      </c>
      <c r="E503" s="42" t="n">
        <f aca="false">$D$5*A503+$F$5*B503</f>
        <v>-1.55376547635539</v>
      </c>
      <c r="F503" s="43" t="n">
        <f aca="false">Inputs!$B$5*D503+Inputs!$B$6*E503</f>
        <v>369.589883266104</v>
      </c>
      <c r="G503" s="43" t="n">
        <f aca="false">F503*SQRT(($B$6-2)/C503)</f>
        <v>240.303526690021</v>
      </c>
    </row>
    <row r="504" customFormat="false" ht="15" hidden="false" customHeight="false" outlineLevel="0" collapsed="false">
      <c r="A504" s="41" t="n">
        <v>0.8705556094</v>
      </c>
      <c r="B504" s="41" t="n">
        <v>1.4792745107</v>
      </c>
      <c r="C504" s="41" t="n">
        <v>4.454214792</v>
      </c>
      <c r="D504" s="42" t="n">
        <f aca="false">$B$5*A504</f>
        <v>2.22425046275299</v>
      </c>
      <c r="E504" s="42" t="n">
        <f aca="false">$D$5*A504+$F$5*B504</f>
        <v>4.62589243963731</v>
      </c>
      <c r="F504" s="43" t="n">
        <f aca="false">Inputs!$B$5*D504+Inputs!$B$6*E504</f>
        <v>-8869.57570656636</v>
      </c>
      <c r="G504" s="43" t="n">
        <f aca="false">F504*SQRT(($B$6-2)/C504)</f>
        <v>-5943.36311839695</v>
      </c>
    </row>
    <row r="505" customFormat="false" ht="15" hidden="false" customHeight="false" outlineLevel="0" collapsed="false">
      <c r="A505" s="41" t="n">
        <v>1.7943700546</v>
      </c>
      <c r="B505" s="41" t="n">
        <v>1.3148078715</v>
      </c>
      <c r="C505" s="41" t="n">
        <v>2.912143578</v>
      </c>
      <c r="D505" s="42" t="n">
        <f aca="false">$B$5*A505</f>
        <v>4.58457608129699</v>
      </c>
      <c r="E505" s="42" t="n">
        <f aca="false">$D$5*A505+$F$5*B505</f>
        <v>6.54019820329645</v>
      </c>
      <c r="F505" s="43" t="n">
        <f aca="false">Inputs!$B$5*D505+Inputs!$B$6*E505</f>
        <v>131447.697964876</v>
      </c>
      <c r="G505" s="43" t="n">
        <f aca="false">F505*SQRT(($B$6-2)/C505)</f>
        <v>108933.533441877</v>
      </c>
    </row>
    <row r="506" customFormat="false" ht="15" hidden="false" customHeight="false" outlineLevel="0" collapsed="false">
      <c r="A506" s="41" t="n">
        <v>-0.1097341816</v>
      </c>
      <c r="B506" s="41" t="n">
        <v>0.352720163</v>
      </c>
      <c r="C506" s="41" t="n">
        <v>8.8130520562</v>
      </c>
      <c r="D506" s="42" t="n">
        <f aca="false">$B$5*A506</f>
        <v>-0.280368423990562</v>
      </c>
      <c r="E506" s="42" t="n">
        <f aca="false">$D$5*A506+$F$5*B506</f>
        <v>0.347935428349856</v>
      </c>
      <c r="F506" s="43" t="n">
        <f aca="false">Inputs!$B$5*D506+Inputs!$B$6*E506</f>
        <v>-45433.613816549</v>
      </c>
      <c r="G506" s="43" t="n">
        <f aca="false">F506*SQRT(($B$6-2)/C506)</f>
        <v>-21643.5807294964</v>
      </c>
    </row>
    <row r="507" customFormat="false" ht="15" hidden="false" customHeight="false" outlineLevel="0" collapsed="false">
      <c r="A507" s="41" t="n">
        <v>0.7668228718</v>
      </c>
      <c r="B507" s="41" t="n">
        <v>0.1211779493</v>
      </c>
      <c r="C507" s="41" t="n">
        <v>0.4585739487</v>
      </c>
      <c r="D507" s="42" t="n">
        <f aca="false">$B$5*A507</f>
        <v>1.95921559637788</v>
      </c>
      <c r="E507" s="42" t="n">
        <f aca="false">$D$5*A507+$F$5*B507</f>
        <v>2.03396570824341</v>
      </c>
      <c r="F507" s="43" t="n">
        <f aca="false">Inputs!$B$5*D507+Inputs!$B$6*E507</f>
        <v>94223.2742256172</v>
      </c>
      <c r="G507" s="43" t="n">
        <f aca="false">F507*SQRT(($B$6-2)/C507)</f>
        <v>196774.356140599</v>
      </c>
    </row>
    <row r="508" customFormat="false" ht="15" hidden="false" customHeight="false" outlineLevel="0" collapsed="false">
      <c r="A508" s="41" t="n">
        <v>0.1307641879</v>
      </c>
      <c r="B508" s="41" t="n">
        <v>0.8237531319</v>
      </c>
      <c r="C508" s="41" t="n">
        <v>1.9581100129</v>
      </c>
      <c r="D508" s="42" t="n">
        <f aca="false">$B$5*A508</f>
        <v>0.334099628223123</v>
      </c>
      <c r="E508" s="42" t="n">
        <f aca="false">$D$5*A508+$F$5*B508</f>
        <v>1.73357594037719</v>
      </c>
      <c r="F508" s="43" t="n">
        <f aca="false">Inputs!$B$5*D508+Inputs!$B$6*E508</f>
        <v>-53268.8341965474</v>
      </c>
      <c r="G508" s="43" t="n">
        <f aca="false">F508*SQRT(($B$6-2)/C508)</f>
        <v>-53835.6109473803</v>
      </c>
    </row>
    <row r="509" customFormat="false" ht="15" hidden="false" customHeight="false" outlineLevel="0" collapsed="false">
      <c r="A509" s="41" t="n">
        <v>-0.059282646</v>
      </c>
      <c r="B509" s="41" t="n">
        <v>-0.7292869364</v>
      </c>
      <c r="C509" s="41" t="n">
        <v>6.1812425331</v>
      </c>
      <c r="D509" s="42" t="n">
        <f aca="false">$B$5*A509</f>
        <v>-0.15146585855624</v>
      </c>
      <c r="E509" s="42" t="n">
        <f aca="false">$D$5*A509+$F$5*B509</f>
        <v>-1.40036036379213</v>
      </c>
      <c r="F509" s="43" t="n">
        <f aca="false">Inputs!$B$5*D509+Inputs!$B$6*E509</f>
        <v>54871.4323339823</v>
      </c>
      <c r="G509" s="43" t="n">
        <f aca="false">F509*SQRT(($B$6-2)/C509)</f>
        <v>31212.129676586</v>
      </c>
    </row>
    <row r="510" customFormat="false" ht="15" hidden="false" customHeight="false" outlineLevel="0" collapsed="false">
      <c r="A510" s="41" t="n">
        <v>-0.4144730658</v>
      </c>
      <c r="B510" s="41" t="n">
        <v>0.6339103777</v>
      </c>
      <c r="C510" s="41" t="n">
        <v>0.6643405514</v>
      </c>
      <c r="D510" s="42" t="n">
        <f aca="false">$B$5*A510</f>
        <v>-1.05896958040358</v>
      </c>
      <c r="E510" s="42" t="n">
        <f aca="false">$D$5*A510+$F$5*B510</f>
        <v>0.108326106436229</v>
      </c>
      <c r="F510" s="43" t="n">
        <f aca="false">Inputs!$B$5*D510+Inputs!$B$6*E510</f>
        <v>-111313.263362169</v>
      </c>
      <c r="G510" s="43" t="n">
        <f aca="false">F510*SQRT(($B$6-2)/C510)</f>
        <v>-193137.467136455</v>
      </c>
    </row>
    <row r="511" customFormat="false" ht="15" hidden="false" customHeight="false" outlineLevel="0" collapsed="false">
      <c r="A511" s="41" t="n">
        <v>0.0029932912</v>
      </c>
      <c r="B511" s="41" t="n">
        <v>0.3402099769</v>
      </c>
      <c r="C511" s="41" t="n">
        <v>0.4478928738</v>
      </c>
      <c r="D511" s="42" t="n">
        <f aca="false">$B$5*A511</f>
        <v>0.00764779327692017</v>
      </c>
      <c r="E511" s="42" t="n">
        <f aca="false">$D$5*A511+$F$5*B511</f>
        <v>0.594578456717642</v>
      </c>
      <c r="F511" s="43" t="n">
        <f aca="false">Inputs!$B$5*D511+Inputs!$B$6*E511</f>
        <v>-28964.1435081901</v>
      </c>
      <c r="G511" s="43" t="n">
        <f aca="false">F511*SQRT(($B$6-2)/C511)</f>
        <v>-61205.2409674596</v>
      </c>
    </row>
    <row r="512" customFormat="false" ht="15" hidden="false" customHeight="false" outlineLevel="0" collapsed="false">
      <c r="A512" s="41" t="n">
        <v>0.6700792422</v>
      </c>
      <c r="B512" s="41" t="n">
        <v>-0.3748414629</v>
      </c>
      <c r="C512" s="41" t="n">
        <v>1.9368918838</v>
      </c>
      <c r="D512" s="42" t="n">
        <f aca="false">$B$5*A512</f>
        <v>1.712037747447</v>
      </c>
      <c r="E512" s="42" t="n">
        <f aca="false">$D$5*A512+$F$5*B512</f>
        <v>0.947257024857356</v>
      </c>
      <c r="F512" s="43" t="n">
        <f aca="false">Inputs!$B$5*D512+Inputs!$B$6*E512</f>
        <v>123840.923501832</v>
      </c>
      <c r="G512" s="43" t="n">
        <f aca="false">F512*SQRT(($B$6-2)/C512)</f>
        <v>125842.25447961</v>
      </c>
    </row>
    <row r="513" customFormat="false" ht="15" hidden="false" customHeight="false" outlineLevel="0" collapsed="false">
      <c r="A513" s="41" t="n">
        <v>0.7562481636</v>
      </c>
      <c r="B513" s="41" t="n">
        <v>0.3788426035</v>
      </c>
      <c r="C513" s="41" t="n">
        <v>3.2886430997</v>
      </c>
      <c r="D513" s="42" t="n">
        <f aca="false">$B$5*A513</f>
        <v>1.9321974491701</v>
      </c>
      <c r="E513" s="42" t="n">
        <f aca="false">$D$5*A513+$F$5*B513</f>
        <v>2.45372324872785</v>
      </c>
      <c r="F513" s="43" t="n">
        <f aca="false">Inputs!$B$5*D513+Inputs!$B$6*E513</f>
        <v>70533.5824806171</v>
      </c>
      <c r="G513" s="43" t="n">
        <f aca="false">F513*SQRT(($B$6-2)/C513)</f>
        <v>55005.0505898466</v>
      </c>
    </row>
    <row r="514" customFormat="false" ht="15" hidden="false" customHeight="false" outlineLevel="0" collapsed="false">
      <c r="A514" s="41" t="n">
        <v>-1.2348130869</v>
      </c>
      <c r="B514" s="41" t="n">
        <v>1.4423047912</v>
      </c>
      <c r="C514" s="41" t="n">
        <v>2.3423666539</v>
      </c>
      <c r="D514" s="42" t="n">
        <f aca="false">$B$5*A514</f>
        <v>-3.15492031789184</v>
      </c>
      <c r="E514" s="42" t="n">
        <f aca="false">$D$5*A514+$F$5*B514</f>
        <v>-0.447854527760649</v>
      </c>
      <c r="F514" s="43" t="n">
        <f aca="false">Inputs!$B$5*D514+Inputs!$B$6*E514</f>
        <v>-293099.305401152</v>
      </c>
      <c r="G514" s="43" t="n">
        <f aca="false">F514*SQRT(($B$6-2)/C514)</f>
        <v>-270833.479100029</v>
      </c>
    </row>
    <row r="515" customFormat="false" ht="15" hidden="false" customHeight="false" outlineLevel="0" collapsed="false">
      <c r="A515" s="41" t="n">
        <v>-0.5007447438</v>
      </c>
      <c r="B515" s="41" t="n">
        <v>-1.6550953432</v>
      </c>
      <c r="C515" s="41" t="n">
        <v>3.9849752086</v>
      </c>
      <c r="D515" s="42" t="n">
        <f aca="false">$B$5*A515</f>
        <v>-1.27939182298293</v>
      </c>
      <c r="E515" s="42" t="n">
        <f aca="false">$D$5*A515+$F$5*B515</f>
        <v>-4.04949263716066</v>
      </c>
      <c r="F515" s="43" t="n">
        <f aca="false">Inputs!$B$5*D515+Inputs!$B$6*E515</f>
        <v>74535.4495597406</v>
      </c>
      <c r="G515" s="43" t="n">
        <f aca="false">F515*SQRT(($B$6-2)/C515)</f>
        <v>52803.7858574712</v>
      </c>
    </row>
    <row r="516" customFormat="false" ht="15" hidden="false" customHeight="false" outlineLevel="0" collapsed="false">
      <c r="A516" s="41" t="n">
        <v>-1.0450437096</v>
      </c>
      <c r="B516" s="41" t="n">
        <v>-1.0210451607</v>
      </c>
      <c r="C516" s="41" t="n">
        <v>0.4970130044</v>
      </c>
      <c r="D516" s="42" t="n">
        <f aca="false">$B$5*A516</f>
        <v>-2.67006372663194</v>
      </c>
      <c r="E516" s="42" t="n">
        <f aca="false">$D$5*A516+$F$5*B516</f>
        <v>-4.24985725434189</v>
      </c>
      <c r="F516" s="43" t="n">
        <f aca="false">Inputs!$B$5*D516+Inputs!$B$6*E516</f>
        <v>-54513.5099460993</v>
      </c>
      <c r="G516" s="43" t="n">
        <f aca="false">F516*SQRT(($B$6-2)/C516)</f>
        <v>-109354.149555055</v>
      </c>
    </row>
    <row r="517" customFormat="false" ht="15" hidden="false" customHeight="false" outlineLevel="0" collapsed="false">
      <c r="A517" s="41" t="n">
        <v>0.0521733187</v>
      </c>
      <c r="B517" s="41" t="n">
        <v>-0.2738505055</v>
      </c>
      <c r="C517" s="41" t="n">
        <v>1.7693268677</v>
      </c>
      <c r="D517" s="42" t="n">
        <f aca="false">$B$5*A517</f>
        <v>0.13330168344078</v>
      </c>
      <c r="E517" s="42" t="n">
        <f aca="false">$D$5*A517+$F$5*B517</f>
        <v>-0.34871882085698</v>
      </c>
      <c r="F517" s="43" t="n">
        <f aca="false">Inputs!$B$5*D517+Inputs!$B$6*E517</f>
        <v>30766.109386927</v>
      </c>
      <c r="G517" s="43" t="n">
        <f aca="false">F517*SQRT(($B$6-2)/C517)</f>
        <v>32710.2257503507</v>
      </c>
    </row>
    <row r="518" customFormat="false" ht="15" hidden="false" customHeight="false" outlineLevel="0" collapsed="false">
      <c r="A518" s="41" t="n">
        <v>-0.3368319676</v>
      </c>
      <c r="B518" s="41" t="n">
        <v>0.6197019655</v>
      </c>
      <c r="C518" s="41" t="n">
        <v>5.5139187856</v>
      </c>
      <c r="D518" s="42" t="n">
        <f aca="false">$B$5*A518</f>
        <v>-0.860598279667234</v>
      </c>
      <c r="E518" s="42" t="n">
        <f aca="false">$D$5*A518+$F$5*B518</f>
        <v>0.268545622714919</v>
      </c>
      <c r="F518" s="43" t="n">
        <f aca="false">Inputs!$B$5*D518+Inputs!$B$6*E518</f>
        <v>-99487.1091024694</v>
      </c>
      <c r="G518" s="43" t="n">
        <f aca="false">F518*SQRT(($B$6-2)/C518)</f>
        <v>-59917.2160747116</v>
      </c>
    </row>
    <row r="519" customFormat="false" ht="15" hidden="false" customHeight="false" outlineLevel="0" collapsed="false">
      <c r="A519" s="41" t="n">
        <v>0.3398753612</v>
      </c>
      <c r="B519" s="41" t="n">
        <v>0.3160478706</v>
      </c>
      <c r="C519" s="41" t="n">
        <v>4.702916189</v>
      </c>
      <c r="D519" s="42" t="n">
        <f aca="false">$B$5*A519</f>
        <v>0.868374083475799</v>
      </c>
      <c r="E519" s="42" t="n">
        <f aca="false">$D$5*A519+$F$5*B519</f>
        <v>1.35449714764042</v>
      </c>
      <c r="F519" s="43" t="n">
        <f aca="false">Inputs!$B$5*D519+Inputs!$B$6*E519</f>
        <v>19112.5509655588</v>
      </c>
      <c r="G519" s="43" t="n">
        <f aca="false">F519*SQRT(($B$6-2)/C519)</f>
        <v>12463.7874655121</v>
      </c>
    </row>
    <row r="520" customFormat="false" ht="15" hidden="false" customHeight="false" outlineLevel="0" collapsed="false">
      <c r="A520" s="41" t="n">
        <v>0.4098284573</v>
      </c>
      <c r="B520" s="41" t="n">
        <v>0.616134668</v>
      </c>
      <c r="C520" s="41" t="n">
        <v>2.077154394</v>
      </c>
      <c r="D520" s="42" t="n">
        <f aca="false">$B$5*A520</f>
        <v>1.04710270769162</v>
      </c>
      <c r="E520" s="42" t="n">
        <f aca="false">$D$5*A520+$F$5*B520</f>
        <v>2.03912986699552</v>
      </c>
      <c r="F520" s="43" t="n">
        <f aca="false">Inputs!$B$5*D520+Inputs!$B$6*E520</f>
        <v>2753.7774193864</v>
      </c>
      <c r="G520" s="43" t="n">
        <f aca="false">F520*SQRT(($B$6-2)/C520)</f>
        <v>2702.14993360017</v>
      </c>
    </row>
    <row r="521" customFormat="false" ht="15" hidden="false" customHeight="false" outlineLevel="0" collapsed="false">
      <c r="A521" s="41" t="n">
        <v>-2.1079533418</v>
      </c>
      <c r="B521" s="41" t="n">
        <v>-0.3644382523</v>
      </c>
      <c r="C521" s="41" t="n">
        <v>3.7788255167</v>
      </c>
      <c r="D521" s="42" t="n">
        <f aca="false">$B$5*A521</f>
        <v>-5.38577449313299</v>
      </c>
      <c r="E521" s="42" t="n">
        <f aca="false">$D$5*A521+$F$5*B521</f>
        <v>-5.64535179909844</v>
      </c>
      <c r="F521" s="43" t="n">
        <f aca="false">Inputs!$B$5*D521+Inputs!$B$6*E521</f>
        <v>-256309.859358377</v>
      </c>
      <c r="G521" s="43" t="n">
        <f aca="false">F521*SQRT(($B$6-2)/C521)</f>
        <v>-186466.959999022</v>
      </c>
    </row>
    <row r="522" customFormat="false" ht="15" hidden="false" customHeight="false" outlineLevel="0" collapsed="false">
      <c r="A522" s="41" t="n">
        <v>-2.1802100645</v>
      </c>
      <c r="B522" s="41" t="n">
        <v>0.0360599268</v>
      </c>
      <c r="C522" s="41" t="n">
        <v>3.2353972778</v>
      </c>
      <c r="D522" s="42" t="n">
        <f aca="false">$B$5*A522</f>
        <v>-5.57038883271924</v>
      </c>
      <c r="E522" s="42" t="n">
        <f aca="false">$D$5*A522+$F$5*B522</f>
        <v>-5.12573504627237</v>
      </c>
      <c r="F522" s="43" t="n">
        <f aca="false">Inputs!$B$5*D522+Inputs!$B$6*E522</f>
        <v>-300752.130958306</v>
      </c>
      <c r="G522" s="43" t="n">
        <f aca="false">F522*SQRT(($B$6-2)/C522)</f>
        <v>-236461.207577976</v>
      </c>
    </row>
    <row r="523" customFormat="false" ht="15" hidden="false" customHeight="false" outlineLevel="0" collapsed="false">
      <c r="A523" s="41" t="n">
        <v>-0.0046329722</v>
      </c>
      <c r="B523" s="41" t="n">
        <v>1.0455322748</v>
      </c>
      <c r="C523" s="41" t="n">
        <v>3.3092328584</v>
      </c>
      <c r="D523" s="42" t="n">
        <f aca="false">$B$5*A523</f>
        <v>-0.0118371422210168</v>
      </c>
      <c r="E523" s="42" t="n">
        <f aca="false">$D$5*A523+$F$5*B523</f>
        <v>1.79434239017203</v>
      </c>
      <c r="F523" s="43" t="n">
        <f aca="false">Inputs!$B$5*D523+Inputs!$B$6*E523</f>
        <v>-90900.8337307034</v>
      </c>
      <c r="G523" s="43" t="n">
        <f aca="false">F523*SQRT(($B$6-2)/C523)</f>
        <v>-70667.4142197642</v>
      </c>
    </row>
    <row r="524" customFormat="false" ht="15" hidden="false" customHeight="false" outlineLevel="0" collapsed="false">
      <c r="A524" s="41" t="n">
        <v>1.1876343927</v>
      </c>
      <c r="B524" s="41" t="n">
        <v>0.2027750483</v>
      </c>
      <c r="C524" s="41" t="n">
        <v>4.2257900284</v>
      </c>
      <c r="D524" s="42" t="n">
        <f aca="false">$B$5*A524</f>
        <v>3.03437979035592</v>
      </c>
      <c r="E524" s="42" t="n">
        <f aca="false">$D$5*A524+$F$5*B524</f>
        <v>3.17622100936416</v>
      </c>
      <c r="F524" s="43" t="n">
        <f aca="false">Inputs!$B$5*D524+Inputs!$B$6*E524</f>
        <v>144626.928567384</v>
      </c>
      <c r="G524" s="43" t="n">
        <f aca="false">F524*SQRT(($B$6-2)/C524)</f>
        <v>99497.0499028011</v>
      </c>
    </row>
    <row r="525" customFormat="false" ht="15" hidden="false" customHeight="false" outlineLevel="0" collapsed="false">
      <c r="A525" s="41" t="n">
        <v>-0.5003610774</v>
      </c>
      <c r="B525" s="41" t="n">
        <v>0.4851611125</v>
      </c>
      <c r="C525" s="41" t="n">
        <v>10.0039188392</v>
      </c>
      <c r="D525" s="42" t="n">
        <f aca="false">$B$5*A525</f>
        <v>-1.27841156375706</v>
      </c>
      <c r="E525" s="42" t="n">
        <f aca="false">$D$5*A525+$F$5*B525</f>
        <v>-0.352903914245698</v>
      </c>
      <c r="F525" s="43" t="n">
        <f aca="false">Inputs!$B$5*D525+Inputs!$B$6*E525</f>
        <v>-110195.960663421</v>
      </c>
      <c r="G525" s="43" t="n">
        <f aca="false">F525*SQRT(($B$6-2)/C525)</f>
        <v>-49271.4783734768</v>
      </c>
    </row>
    <row r="526" customFormat="false" ht="15" hidden="false" customHeight="false" outlineLevel="0" collapsed="false">
      <c r="A526" s="41" t="n">
        <v>-0.5279176373</v>
      </c>
      <c r="B526" s="41" t="n">
        <v>-0.0013926514</v>
      </c>
      <c r="C526" s="41" t="n">
        <v>10.1518588997</v>
      </c>
      <c r="D526" s="42" t="n">
        <f aca="false">$B$5*A526</f>
        <v>-1.34881796910054</v>
      </c>
      <c r="E526" s="42" t="n">
        <f aca="false">$D$5*A526+$F$5*B526</f>
        <v>-1.25863113427885</v>
      </c>
      <c r="F526" s="43" t="n">
        <f aca="false">Inputs!$B$5*D526+Inputs!$B$6*E526</f>
        <v>-71950.2401961114</v>
      </c>
      <c r="G526" s="43" t="n">
        <f aca="false">F526*SQRT(($B$6-2)/C526)</f>
        <v>-31935.554370744</v>
      </c>
    </row>
    <row r="527" customFormat="false" ht="15" hidden="false" customHeight="false" outlineLevel="0" collapsed="false">
      <c r="A527" s="41" t="n">
        <v>0.986136317</v>
      </c>
      <c r="B527" s="41" t="n">
        <v>-0.557771346</v>
      </c>
      <c r="C527" s="41" t="n">
        <v>0.680568395</v>
      </c>
      <c r="D527" s="42" t="n">
        <f aca="false">$B$5*A527</f>
        <v>2.51955663227133</v>
      </c>
      <c r="E527" s="42" t="n">
        <f aca="false">$D$5*A527+$F$5*B527</f>
        <v>1.38346944830006</v>
      </c>
      <c r="F527" s="43" t="n">
        <f aca="false">Inputs!$B$5*D527+Inputs!$B$6*E527</f>
        <v>182782.19081213</v>
      </c>
      <c r="G527" s="43" t="n">
        <f aca="false">F527*SQRT(($B$6-2)/C527)</f>
        <v>313337.942813023</v>
      </c>
    </row>
    <row r="528" customFormat="false" ht="15" hidden="false" customHeight="false" outlineLevel="0" collapsed="false">
      <c r="A528" s="41" t="n">
        <v>0.8056786392</v>
      </c>
      <c r="B528" s="41" t="n">
        <v>0.6774013687</v>
      </c>
      <c r="C528" s="41" t="n">
        <v>2.7841164012</v>
      </c>
      <c r="D528" s="42" t="n">
        <f aca="false">$B$5*A528</f>
        <v>2.05849122872908</v>
      </c>
      <c r="E528" s="42" t="n">
        <f aca="false">$D$5*A528+$F$5*B528</f>
        <v>3.08688206926549</v>
      </c>
      <c r="F528" s="43" t="n">
        <f aca="false">Inputs!$B$5*D528+Inputs!$B$6*E528</f>
        <v>51505.0194096337</v>
      </c>
      <c r="G528" s="43" t="n">
        <f aca="false">F528*SQRT(($B$6-2)/C528)</f>
        <v>43653.6798061205</v>
      </c>
    </row>
    <row r="529" customFormat="false" ht="15" hidden="false" customHeight="false" outlineLevel="0" collapsed="false">
      <c r="A529" s="41" t="n">
        <v>-0.9547918171</v>
      </c>
      <c r="B529" s="41" t="n">
        <v>0.9738941282</v>
      </c>
      <c r="C529" s="41" t="n">
        <v>1.1841051338</v>
      </c>
      <c r="D529" s="42" t="n">
        <f aca="false">$B$5*A529</f>
        <v>-2.43947212341912</v>
      </c>
      <c r="E529" s="42" t="n">
        <f aca="false">$D$5*A529+$F$5*B529</f>
        <v>-0.590344792497908</v>
      </c>
      <c r="F529" s="43" t="n">
        <f aca="false">Inputs!$B$5*D529+Inputs!$B$6*E529</f>
        <v>-214429.972717017</v>
      </c>
      <c r="G529" s="43" t="n">
        <f aca="false">F529*SQRT(($B$6-2)/C529)</f>
        <v>-278679.713986629</v>
      </c>
    </row>
    <row r="530" customFormat="false" ht="15" hidden="false" customHeight="false" outlineLevel="0" collapsed="false">
      <c r="A530" s="41" t="n">
        <v>0.6985663454</v>
      </c>
      <c r="B530" s="41" t="n">
        <v>0.1019258874</v>
      </c>
      <c r="C530" s="41" t="n">
        <v>4.4927655001</v>
      </c>
      <c r="D530" s="42" t="n">
        <f aca="false">$B$5*A530</f>
        <v>1.78482167048525</v>
      </c>
      <c r="E530" s="42" t="n">
        <f aca="false">$D$5*A530+$F$5*B530</f>
        <v>1.83829991994795</v>
      </c>
      <c r="F530" s="43" t="n">
        <f aca="false">Inputs!$B$5*D530+Inputs!$B$6*E530</f>
        <v>86567.1710511278</v>
      </c>
      <c r="G530" s="43" t="n">
        <f aca="false">F530*SQRT(($B$6-2)/C530)</f>
        <v>57757.8937621347</v>
      </c>
    </row>
    <row r="531" customFormat="false" ht="15" hidden="false" customHeight="false" outlineLevel="0" collapsed="false">
      <c r="A531" s="41" t="n">
        <v>-0.762323458</v>
      </c>
      <c r="B531" s="41" t="n">
        <v>-0.8592060186</v>
      </c>
      <c r="C531" s="41" t="n">
        <v>2.9097710612</v>
      </c>
      <c r="D531" s="42" t="n">
        <f aca="false">$B$5*A531</f>
        <v>-1.94771969293563</v>
      </c>
      <c r="E531" s="42" t="n">
        <f aca="false">$D$5*A531+$F$5*B531</f>
        <v>-3.29764476110046</v>
      </c>
      <c r="F531" s="43" t="n">
        <f aca="false">Inputs!$B$5*D531+Inputs!$B$6*E531</f>
        <v>-29889.7312385404</v>
      </c>
      <c r="G531" s="43" t="n">
        <f aca="false">F531*SQRT(($B$6-2)/C531)</f>
        <v>-24780.3592176686</v>
      </c>
    </row>
    <row r="532" customFormat="false" ht="15" hidden="false" customHeight="false" outlineLevel="0" collapsed="false">
      <c r="A532" s="41" t="n">
        <v>-0.5376625769</v>
      </c>
      <c r="B532" s="41" t="n">
        <v>0.5425944633</v>
      </c>
      <c r="C532" s="41" t="n">
        <v>6.9679507092</v>
      </c>
      <c r="D532" s="42" t="n">
        <f aca="false">$B$5*A532</f>
        <v>-1.37371607575881</v>
      </c>
      <c r="E532" s="42" t="n">
        <f aca="false">$D$5*A532+$F$5*B532</f>
        <v>-0.342493393907028</v>
      </c>
      <c r="F532" s="43" t="n">
        <f aca="false">Inputs!$B$5*D532+Inputs!$B$6*E532</f>
        <v>-120246.93788053</v>
      </c>
      <c r="G532" s="43" t="n">
        <f aca="false">F532*SQRT(($B$6-2)/C532)</f>
        <v>-64422.338978394</v>
      </c>
    </row>
    <row r="533" customFormat="false" ht="15" hidden="false" customHeight="false" outlineLevel="0" collapsed="false">
      <c r="A533" s="41" t="n">
        <v>-0.9556251674</v>
      </c>
      <c r="B533" s="41" t="n">
        <v>0.4375122486</v>
      </c>
      <c r="C533" s="41" t="n">
        <v>3.4187607467</v>
      </c>
      <c r="D533" s="42" t="n">
        <f aca="false">$B$5*A533</f>
        <v>-2.44160131513347</v>
      </c>
      <c r="E533" s="42" t="n">
        <f aca="false">$D$5*A533+$F$5*B533</f>
        <v>-1.51852220592122</v>
      </c>
      <c r="F533" s="43" t="n">
        <f aca="false">Inputs!$B$5*D533+Inputs!$B$6*E533</f>
        <v>-168234.021217286</v>
      </c>
      <c r="G533" s="43" t="n">
        <f aca="false">F533*SQRT(($B$6-2)/C533)</f>
        <v>-128675.086592927</v>
      </c>
    </row>
    <row r="534" customFormat="false" ht="15" hidden="false" customHeight="false" outlineLevel="0" collapsed="false">
      <c r="A534" s="41" t="n">
        <v>-1.2417555289</v>
      </c>
      <c r="B534" s="41" t="n">
        <v>-0.2040685844</v>
      </c>
      <c r="C534" s="41" t="n">
        <v>9.0726810409</v>
      </c>
      <c r="D534" s="42" t="n">
        <f aca="false">$B$5*A534</f>
        <v>-3.17265810473096</v>
      </c>
      <c r="E534" s="42" t="n">
        <f aca="false">$D$5*A534+$F$5*B534</f>
        <v>-3.3072406121994</v>
      </c>
      <c r="F534" s="43" t="n">
        <f aca="false">Inputs!$B$5*D534+Inputs!$B$6*E534</f>
        <v>-151903.779863126</v>
      </c>
      <c r="G534" s="43" t="n">
        <f aca="false">F534*SQRT(($B$6-2)/C534)</f>
        <v>-71320.7262596704</v>
      </c>
    </row>
    <row r="535" customFormat="false" ht="15" hidden="false" customHeight="false" outlineLevel="0" collapsed="false">
      <c r="A535" s="41" t="n">
        <v>0.1096477546</v>
      </c>
      <c r="B535" s="41" t="n">
        <v>2.4451301451</v>
      </c>
      <c r="C535" s="41" t="n">
        <v>10.4234353661</v>
      </c>
      <c r="D535" s="42" t="n">
        <f aca="false">$B$5*A535</f>
        <v>0.280147604903683</v>
      </c>
      <c r="E535" s="42" t="n">
        <f aca="false">$D$5*A535+$F$5*B535</f>
        <v>4.48303113912957</v>
      </c>
      <c r="F535" s="43" t="n">
        <f aca="false">Inputs!$B$5*D535+Inputs!$B$6*E535</f>
        <v>-196136.79646611</v>
      </c>
      <c r="G535" s="43" t="n">
        <f aca="false">F535*SQRT(($B$6-2)/C535)</f>
        <v>-85914.929206114</v>
      </c>
    </row>
    <row r="536" customFormat="false" ht="15" hidden="false" customHeight="false" outlineLevel="0" collapsed="false">
      <c r="A536" s="41" t="n">
        <v>-1.3773156555</v>
      </c>
      <c r="B536" s="41" t="n">
        <v>1.4720145665</v>
      </c>
      <c r="C536" s="41" t="n">
        <v>8.8473892697</v>
      </c>
      <c r="D536" s="42" t="n">
        <f aca="false">$B$5*A536</f>
        <v>-3.51901125100351</v>
      </c>
      <c r="E536" s="42" t="n">
        <f aca="false">$D$5*A536+$F$5*B536</f>
        <v>-0.735650717952018</v>
      </c>
      <c r="F536" s="43" t="n">
        <f aca="false">Inputs!$B$5*D536+Inputs!$B$6*E536</f>
        <v>-315118.58920275</v>
      </c>
      <c r="G536" s="43" t="n">
        <f aca="false">F536*SQRT(($B$6-2)/C536)</f>
        <v>-149824.022651225</v>
      </c>
    </row>
    <row r="537" customFormat="false" ht="15" hidden="false" customHeight="false" outlineLevel="0" collapsed="false">
      <c r="A537" s="41" t="n">
        <v>0.149842414</v>
      </c>
      <c r="B537" s="41" t="n">
        <v>0.411171918</v>
      </c>
      <c r="C537" s="41" t="n">
        <v>0.3130725502</v>
      </c>
      <c r="D537" s="42" t="n">
        <f aca="false">$B$5*A537</f>
        <v>0.382844076909954</v>
      </c>
      <c r="E537" s="42" t="n">
        <f aca="false">$D$5*A537+$F$5*B537</f>
        <v>1.06655197244662</v>
      </c>
      <c r="F537" s="43" t="n">
        <f aca="false">Inputs!$B$5*D537+Inputs!$B$6*E537</f>
        <v>-15043.1909313357</v>
      </c>
      <c r="G537" s="43" t="n">
        <f aca="false">F537*SQRT(($B$6-2)/C537)</f>
        <v>-38021.7822288184</v>
      </c>
    </row>
    <row r="538" customFormat="false" ht="15" hidden="false" customHeight="false" outlineLevel="0" collapsed="false">
      <c r="A538" s="41" t="n">
        <v>0.1183479134</v>
      </c>
      <c r="B538" s="41" t="n">
        <v>0.4447268182</v>
      </c>
      <c r="C538" s="41" t="n">
        <v>4.1901606061</v>
      </c>
      <c r="D538" s="42" t="n">
        <f aca="false">$B$5*A538</f>
        <v>0.302376319563579</v>
      </c>
      <c r="E538" s="42" t="n">
        <f aca="false">$D$5*A538+$F$5*B538</f>
        <v>1.04954877685588</v>
      </c>
      <c r="F538" s="43" t="n">
        <f aca="false">Inputs!$B$5*D538+Inputs!$B$6*E538</f>
        <v>-22239.8068864362</v>
      </c>
      <c r="G538" s="43" t="n">
        <f aca="false">F538*SQRT(($B$6-2)/C538)</f>
        <v>-15364.9331450779</v>
      </c>
    </row>
    <row r="539" customFormat="false" ht="15" hidden="false" customHeight="false" outlineLevel="0" collapsed="false">
      <c r="A539" s="41" t="n">
        <v>-0.1536851044</v>
      </c>
      <c r="B539" s="41" t="n">
        <v>1.4540501815</v>
      </c>
      <c r="C539" s="41" t="n">
        <v>2.5837536195</v>
      </c>
      <c r="D539" s="42" t="n">
        <f aca="false">$B$5*A539</f>
        <v>-0.39266206648825</v>
      </c>
      <c r="E539" s="42" t="n">
        <f aca="false">$D$5*A539+$F$5*B539</f>
        <v>2.1450657410487</v>
      </c>
      <c r="F539" s="43" t="n">
        <f aca="false">Inputs!$B$5*D539+Inputs!$B$6*E539</f>
        <v>-146519.49370126</v>
      </c>
      <c r="G539" s="43" t="n">
        <f aca="false">F539*SQRT(($B$6-2)/C539)</f>
        <v>-128909.480467372</v>
      </c>
    </row>
    <row r="540" customFormat="false" ht="15" hidden="false" customHeight="false" outlineLevel="0" collapsed="false">
      <c r="A540" s="41" t="n">
        <v>-0.4564711442</v>
      </c>
      <c r="B540" s="41" t="n">
        <v>1.1322345722</v>
      </c>
      <c r="C540" s="41" t="n">
        <v>2.913440687</v>
      </c>
      <c r="D540" s="42" t="n">
        <f aca="false">$B$5*A540</f>
        <v>-1.16627374834791</v>
      </c>
      <c r="E540" s="42" t="n">
        <f aca="false">$D$5*A540+$F$5*B540</f>
        <v>0.868866480733409</v>
      </c>
      <c r="F540" s="43" t="n">
        <f aca="false">Inputs!$B$5*D540+Inputs!$B$6*E540</f>
        <v>-160070.698871462</v>
      </c>
      <c r="G540" s="43" t="n">
        <f aca="false">F540*SQRT(($B$6-2)/C540)</f>
        <v>-132624.496586806</v>
      </c>
    </row>
    <row r="541" customFormat="false" ht="15" hidden="false" customHeight="false" outlineLevel="0" collapsed="false">
      <c r="A541" s="41" t="n">
        <v>-0.6443671202</v>
      </c>
      <c r="B541" s="41" t="n">
        <v>-0.0602518464</v>
      </c>
      <c r="C541" s="41" t="n">
        <v>6.1828822136</v>
      </c>
      <c r="D541" s="42" t="n">
        <f aca="false">$B$5*A541</f>
        <v>-1.64634384043022</v>
      </c>
      <c r="E541" s="42" t="n">
        <f aca="false">$D$5*A541+$F$5*B541</f>
        <v>-1.63736768855542</v>
      </c>
      <c r="F541" s="43" t="n">
        <f aca="false">Inputs!$B$5*D541+Inputs!$B$6*E541</f>
        <v>-82765.9996152503</v>
      </c>
      <c r="G541" s="43" t="n">
        <f aca="false">F541*SQRT(($B$6-2)/C541)</f>
        <v>-47072.9565163427</v>
      </c>
    </row>
    <row r="542" customFormat="false" ht="15" hidden="false" customHeight="false" outlineLevel="0" collapsed="false">
      <c r="A542" s="41" t="n">
        <v>-1.0719625523</v>
      </c>
      <c r="B542" s="41" t="n">
        <v>0.4550237203</v>
      </c>
      <c r="C542" s="41" t="n">
        <v>2.7308754608</v>
      </c>
      <c r="D542" s="42" t="n">
        <f aca="false">$B$5*A542</f>
        <v>-2.73884077853505</v>
      </c>
      <c r="E542" s="42" t="n">
        <f aca="false">$D$5*A542+$F$5*B542</f>
        <v>-1.76511939548277</v>
      </c>
      <c r="F542" s="43" t="n">
        <f aca="false">Inputs!$B$5*D542+Inputs!$B$6*E542</f>
        <v>-185628.108079367</v>
      </c>
      <c r="G542" s="43" t="n">
        <f aca="false">F542*SQRT(($B$6-2)/C542)</f>
        <v>-158857.523813365</v>
      </c>
    </row>
    <row r="543" customFormat="false" ht="15" hidden="false" customHeight="false" outlineLevel="0" collapsed="false">
      <c r="A543" s="41" t="n">
        <v>1.4451259569</v>
      </c>
      <c r="B543" s="41" t="n">
        <v>-0.0773561798</v>
      </c>
      <c r="C543" s="41" t="n">
        <v>3.5848156917</v>
      </c>
      <c r="D543" s="42" t="n">
        <f aca="false">$B$5*A543</f>
        <v>3.69226508182119</v>
      </c>
      <c r="E543" s="42" t="n">
        <f aca="false">$D$5*A543+$F$5*B543</f>
        <v>3.3052297830648</v>
      </c>
      <c r="F543" s="43" t="n">
        <f aca="false">Inputs!$B$5*D543+Inputs!$B$6*E543</f>
        <v>203965.019028879</v>
      </c>
      <c r="G543" s="43" t="n">
        <f aca="false">F543*SQRT(($B$6-2)/C543)</f>
        <v>152348.180610056</v>
      </c>
    </row>
    <row r="544" customFormat="false" ht="15" hidden="false" customHeight="false" outlineLevel="0" collapsed="false">
      <c r="A544" s="41" t="n">
        <v>-0.1968856987</v>
      </c>
      <c r="B544" s="41" t="n">
        <v>-1.1146169631</v>
      </c>
      <c r="C544" s="41" t="n">
        <v>3.7391913299</v>
      </c>
      <c r="D544" s="42" t="n">
        <f aca="false">$B$5*A544</f>
        <v>-0.503038636147258</v>
      </c>
      <c r="E544" s="42" t="n">
        <f aca="false">$D$5*A544+$F$5*B544</f>
        <v>-2.39316536117878</v>
      </c>
      <c r="F544" s="43" t="n">
        <f aca="false">Inputs!$B$5*D544+Inputs!$B$6*E544</f>
        <v>69354.4044442132</v>
      </c>
      <c r="G544" s="43" t="n">
        <f aca="false">F544*SQRT(($B$6-2)/C544)</f>
        <v>50722.4474115584</v>
      </c>
    </row>
    <row r="545" customFormat="false" ht="15" hidden="false" customHeight="false" outlineLevel="0" collapsed="false">
      <c r="A545" s="41" t="n">
        <v>-0.2292926536</v>
      </c>
      <c r="B545" s="41" t="n">
        <v>-1.5927942597</v>
      </c>
      <c r="C545" s="41" t="n">
        <v>0.4585594763</v>
      </c>
      <c r="D545" s="42" t="n">
        <f aca="false">$B$5*A545</f>
        <v>-0.585837694190684</v>
      </c>
      <c r="E545" s="42" t="n">
        <f aca="false">$D$5*A545+$F$5*B545</f>
        <v>-3.29597050445879</v>
      </c>
      <c r="F545" s="43" t="n">
        <f aca="false">Inputs!$B$5*D545+Inputs!$B$6*E545</f>
        <v>106214.755803871</v>
      </c>
      <c r="G545" s="43" t="n">
        <f aca="false">F545*SQRT(($B$6-2)/C545)</f>
        <v>221820.671893113</v>
      </c>
    </row>
    <row r="546" customFormat="false" ht="15" hidden="false" customHeight="false" outlineLevel="0" collapsed="false">
      <c r="A546" s="41" t="n">
        <v>-0.9128779867</v>
      </c>
      <c r="B546" s="41" t="n">
        <v>0.2267860461</v>
      </c>
      <c r="C546" s="41" t="n">
        <v>2.4079743436</v>
      </c>
      <c r="D546" s="42" t="n">
        <f aca="false">$B$5*A546</f>
        <v>-2.33238320726452</v>
      </c>
      <c r="E546" s="42" t="n">
        <f aca="false">$D$5*A546+$F$5*B546</f>
        <v>-1.78067181605786</v>
      </c>
      <c r="F546" s="43" t="n">
        <f aca="false">Inputs!$B$5*D546+Inputs!$B$6*E546</f>
        <v>-144204.72992356</v>
      </c>
      <c r="G546" s="43" t="n">
        <f aca="false">F546*SQRT(($B$6-2)/C546)</f>
        <v>-131422.152399678</v>
      </c>
    </row>
    <row r="547" customFormat="false" ht="15" hidden="false" customHeight="false" outlineLevel="0" collapsed="false">
      <c r="A547" s="41" t="n">
        <v>1.3190131977</v>
      </c>
      <c r="B547" s="41" t="n">
        <v>2.8092108612</v>
      </c>
      <c r="C547" s="41" t="n">
        <v>7.3085315379</v>
      </c>
      <c r="D547" s="42" t="n">
        <f aca="false">$B$5*A547</f>
        <v>3.37004975177124</v>
      </c>
      <c r="E547" s="42" t="n">
        <f aca="false">$D$5*A547+$F$5*B547</f>
        <v>7.9894967428549</v>
      </c>
      <c r="F547" s="43" t="n">
        <f aca="false">Inputs!$B$5*D547+Inputs!$B$6*E547</f>
        <v>-62469.8619656214</v>
      </c>
      <c r="G547" s="43" t="n">
        <f aca="false">F547*SQRT(($B$6-2)/C547)</f>
        <v>-32679.1296580174</v>
      </c>
    </row>
    <row r="548" customFormat="false" ht="15" hidden="false" customHeight="false" outlineLevel="0" collapsed="false">
      <c r="A548" s="41" t="n">
        <v>-0.5865850851</v>
      </c>
      <c r="B548" s="41" t="n">
        <v>1.4353001566</v>
      </c>
      <c r="C548" s="41" t="n">
        <v>0.3731044994</v>
      </c>
      <c r="D548" s="42" t="n">
        <f aca="false">$B$5*A548</f>
        <v>-1.49871200976685</v>
      </c>
      <c r="E548" s="42" t="n">
        <f aca="false">$D$5*A548+$F$5*B548</f>
        <v>1.0825657186734</v>
      </c>
      <c r="F548" s="43" t="n">
        <f aca="false">Inputs!$B$5*D548+Inputs!$B$6*E548</f>
        <v>-203999.486910355</v>
      </c>
      <c r="G548" s="43" t="n">
        <f aca="false">F548*SQRT(($B$6-2)/C548)</f>
        <v>-472311.836806601</v>
      </c>
    </row>
    <row r="549" customFormat="false" ht="15" hidden="false" customHeight="false" outlineLevel="0" collapsed="false">
      <c r="A549" s="41" t="n">
        <v>0.2437524804</v>
      </c>
      <c r="B549" s="41" t="n">
        <v>-0.1512476467</v>
      </c>
      <c r="C549" s="41" t="n">
        <v>5.1147926997</v>
      </c>
      <c r="D549" s="42" t="n">
        <f aca="false">$B$5*A549</f>
        <v>0.622782234095946</v>
      </c>
      <c r="E549" s="42" t="n">
        <f aca="false">$D$5*A549+$F$5*B549</f>
        <v>0.318864413937608</v>
      </c>
      <c r="F549" s="43" t="n">
        <f aca="false">Inputs!$B$5*D549+Inputs!$B$6*E549</f>
        <v>46335.0027127142</v>
      </c>
      <c r="G549" s="43" t="n">
        <f aca="false">F549*SQRT(($B$6-2)/C549)</f>
        <v>28974.11451743</v>
      </c>
    </row>
    <row r="550" customFormat="false" ht="15" hidden="false" customHeight="false" outlineLevel="0" collapsed="false">
      <c r="A550" s="41" t="n">
        <v>0.4325944517</v>
      </c>
      <c r="B550" s="41" t="n">
        <v>0.0619164837</v>
      </c>
      <c r="C550" s="41" t="n">
        <v>1.6083022313</v>
      </c>
      <c r="D550" s="42" t="n">
        <f aca="false">$B$5*A550</f>
        <v>1.10526932339367</v>
      </c>
      <c r="E550" s="42" t="n">
        <f aca="false">$D$5*A550+$F$5*B550</f>
        <v>1.13631042838363</v>
      </c>
      <c r="F550" s="43" t="n">
        <f aca="false">Inputs!$B$5*D550+Inputs!$B$6*E550</f>
        <v>53711.4109201857</v>
      </c>
      <c r="G550" s="43" t="n">
        <f aca="false">F550*SQRT(($B$6-2)/C550)</f>
        <v>59895.9870749819</v>
      </c>
    </row>
    <row r="551" customFormat="false" ht="15" hidden="false" customHeight="false" outlineLevel="0" collapsed="false">
      <c r="A551" s="41" t="n">
        <v>0.1103957256</v>
      </c>
      <c r="B551" s="41" t="n">
        <v>-0.4083331628</v>
      </c>
      <c r="C551" s="41" t="n">
        <v>2.535575166</v>
      </c>
      <c r="D551" s="42" t="n">
        <f aca="false">$B$5*A551</f>
        <v>0.28205865438164</v>
      </c>
      <c r="E551" s="42" t="n">
        <f aca="false">$D$5*A551+$F$5*B551</f>
        <v>-0.442390659821345</v>
      </c>
      <c r="F551" s="43" t="n">
        <f aca="false">Inputs!$B$5*D551+Inputs!$B$6*E551</f>
        <v>50325.3984292312</v>
      </c>
      <c r="G551" s="43" t="n">
        <f aca="false">F551*SQRT(($B$6-2)/C551)</f>
        <v>44695.518006155</v>
      </c>
    </row>
    <row r="552" customFormat="false" ht="15" hidden="false" customHeight="false" outlineLevel="0" collapsed="false">
      <c r="A552" s="41" t="n">
        <v>-1.3981096598</v>
      </c>
      <c r="B552" s="41" t="n">
        <v>-1.5436252025</v>
      </c>
      <c r="C552" s="41" t="n">
        <v>5.8436871039</v>
      </c>
      <c r="D552" s="42" t="n">
        <f aca="false">$B$5*A552</f>
        <v>-3.57213947530918</v>
      </c>
      <c r="E552" s="42" t="n">
        <f aca="false">$D$5*A552+$F$5*B552</f>
        <v>-5.99237082787441</v>
      </c>
      <c r="F552" s="43" t="n">
        <f aca="false">Inputs!$B$5*D552+Inputs!$B$6*E552</f>
        <v>-57595.4061371976</v>
      </c>
      <c r="G552" s="43" t="n">
        <f aca="false">F552*SQRT(($B$6-2)/C552)</f>
        <v>-33694.5271386912</v>
      </c>
    </row>
    <row r="553" customFormat="false" ht="15" hidden="false" customHeight="false" outlineLevel="0" collapsed="false">
      <c r="A553" s="41" t="n">
        <v>0.6532448833</v>
      </c>
      <c r="B553" s="41" t="n">
        <v>-0.2767000901</v>
      </c>
      <c r="C553" s="41" t="n">
        <v>1.2772793681</v>
      </c>
      <c r="D553" s="42" t="n">
        <f aca="false">$B$5*A553</f>
        <v>1.66902633017604</v>
      </c>
      <c r="E553" s="42" t="n">
        <f aca="false">$D$5*A553+$F$5*B553</f>
        <v>1.07666325096971</v>
      </c>
      <c r="F553" s="43" t="n">
        <f aca="false">Inputs!$B$5*D553+Inputs!$B$6*E553</f>
        <v>113069.470469119</v>
      </c>
      <c r="G553" s="43" t="n">
        <f aca="false">F553*SQRT(($B$6-2)/C553)</f>
        <v>141487.283234058</v>
      </c>
    </row>
    <row r="554" customFormat="false" ht="15" hidden="false" customHeight="false" outlineLevel="0" collapsed="false">
      <c r="A554" s="41" t="n">
        <v>-0.5960888997</v>
      </c>
      <c r="B554" s="41" t="n">
        <v>0.0085056267</v>
      </c>
      <c r="C554" s="41" t="n">
        <v>2.7194761773</v>
      </c>
      <c r="D554" s="42" t="n">
        <f aca="false">$B$5*A554</f>
        <v>-1.52299404734574</v>
      </c>
      <c r="E554" s="42" t="n">
        <f aca="false">$D$5*A554+$F$5*B554</f>
        <v>-1.4037588443311</v>
      </c>
      <c r="F554" s="43" t="n">
        <f aca="false">Inputs!$B$5*D554+Inputs!$B$6*E554</f>
        <v>-82111.4625180193</v>
      </c>
      <c r="G554" s="43" t="n">
        <f aca="false">F554*SQRT(($B$6-2)/C554)</f>
        <v>-70416.7790532647</v>
      </c>
    </row>
    <row r="555" customFormat="false" ht="15" hidden="false" customHeight="false" outlineLevel="0" collapsed="false">
      <c r="A555" s="41" t="n">
        <v>0.7949322529</v>
      </c>
      <c r="B555" s="41" t="n">
        <v>0.180363943</v>
      </c>
      <c r="C555" s="41" t="n">
        <v>0.683173905</v>
      </c>
      <c r="D555" s="42" t="n">
        <f aca="false">$B$5*A555</f>
        <v>2.03103444774622</v>
      </c>
      <c r="E555" s="42" t="n">
        <f aca="false">$D$5*A555+$F$5*B555</f>
        <v>2.20305352979345</v>
      </c>
      <c r="F555" s="43" t="n">
        <f aca="false">Inputs!$B$5*D555+Inputs!$B$6*E555</f>
        <v>92950.7682849495</v>
      </c>
      <c r="G555" s="43" t="n">
        <f aca="false">F555*SQRT(($B$6-2)/C555)</f>
        <v>159038.527825185</v>
      </c>
    </row>
    <row r="556" customFormat="false" ht="15" hidden="false" customHeight="false" outlineLevel="0" collapsed="false">
      <c r="A556" s="41" t="n">
        <v>-0.6560549366</v>
      </c>
      <c r="B556" s="41" t="n">
        <v>1.2262929556</v>
      </c>
      <c r="C556" s="41" t="n">
        <v>4.6238767068</v>
      </c>
      <c r="D556" s="42" t="n">
        <f aca="false">$B$5*A556</f>
        <v>-1.67620595464276</v>
      </c>
      <c r="E556" s="42" t="n">
        <f aca="false">$D$5*A556+$F$5*B556</f>
        <v>0.55635410130383</v>
      </c>
      <c r="F556" s="43" t="n">
        <f aca="false">Inputs!$B$5*D556+Inputs!$B$6*E556</f>
        <v>-195438.300529467</v>
      </c>
      <c r="G556" s="43" t="n">
        <f aca="false">F556*SQRT(($B$6-2)/C556)</f>
        <v>-128535.044622179</v>
      </c>
    </row>
    <row r="557" customFormat="false" ht="15" hidden="false" customHeight="false" outlineLevel="0" collapsed="false">
      <c r="A557" s="41" t="n">
        <v>1.579185503</v>
      </c>
      <c r="B557" s="41" t="n">
        <v>0.4945566553</v>
      </c>
      <c r="C557" s="41" t="n">
        <v>1.7844140766</v>
      </c>
      <c r="D557" s="42" t="n">
        <f aca="false">$B$5*A557</f>
        <v>4.03478427787219</v>
      </c>
      <c r="E557" s="42" t="n">
        <f aca="false">$D$5*A557+$F$5*B557</f>
        <v>4.61178350660436</v>
      </c>
      <c r="F557" s="43" t="n">
        <f aca="false">Inputs!$B$5*D557+Inputs!$B$6*E557</f>
        <v>172889.252457002</v>
      </c>
      <c r="G557" s="43" t="n">
        <f aca="false">F557*SQRT(($B$6-2)/C557)</f>
        <v>183035.434292059</v>
      </c>
    </row>
    <row r="558" customFormat="false" ht="15" hidden="false" customHeight="false" outlineLevel="0" collapsed="false">
      <c r="A558" s="41" t="n">
        <v>0.9736635113</v>
      </c>
      <c r="B558" s="41" t="n">
        <v>1.2419599968</v>
      </c>
      <c r="C558" s="41" t="n">
        <v>0.8939650273</v>
      </c>
      <c r="D558" s="42" t="n">
        <f aca="false">$B$5*A558</f>
        <v>2.48768888763733</v>
      </c>
      <c r="E558" s="42" t="n">
        <f aca="false">$D$5*A558+$F$5*B558</f>
        <v>4.46146525002109</v>
      </c>
      <c r="F558" s="43" t="n">
        <f aca="false">Inputs!$B$5*D558+Inputs!$B$6*E558</f>
        <v>25695.6262626792</v>
      </c>
      <c r="G558" s="43" t="n">
        <f aca="false">F558*SQRT(($B$6-2)/C558)</f>
        <v>38433.8543668889</v>
      </c>
    </row>
    <row r="559" customFormat="false" ht="15" hidden="false" customHeight="false" outlineLevel="0" collapsed="false">
      <c r="A559" s="41" t="n">
        <v>1.1300993164</v>
      </c>
      <c r="B559" s="41" t="n">
        <v>0.6140991771</v>
      </c>
      <c r="C559" s="41" t="n">
        <v>3.4211902751</v>
      </c>
      <c r="D559" s="42" t="n">
        <f aca="false">$B$5*A559</f>
        <v>2.88737893400281</v>
      </c>
      <c r="E559" s="42" t="n">
        <f aca="false">$D$5*A559+$F$5*B559</f>
        <v>3.74956286024162</v>
      </c>
      <c r="F559" s="43" t="n">
        <f aca="false">Inputs!$B$5*D559+Inputs!$B$6*E559</f>
        <v>101259.7503882</v>
      </c>
      <c r="G559" s="43" t="n">
        <f aca="false">F559*SQRT(($B$6-2)/C559)</f>
        <v>77421.794966425</v>
      </c>
    </row>
    <row r="560" customFormat="false" ht="15" hidden="false" customHeight="false" outlineLevel="0" collapsed="false">
      <c r="A560" s="41" t="n">
        <v>0.5983470471</v>
      </c>
      <c r="B560" s="41" t="n">
        <v>0.5196605733</v>
      </c>
      <c r="C560" s="41" t="n">
        <v>0.648494762</v>
      </c>
      <c r="D560" s="42" t="n">
        <f aca="false">$B$5*A560</f>
        <v>1.528763564359</v>
      </c>
      <c r="E560" s="42" t="n">
        <f aca="false">$D$5*A560+$F$5*B560</f>
        <v>2.32114030920496</v>
      </c>
      <c r="F560" s="43" t="n">
        <f aca="false">Inputs!$B$5*D560+Inputs!$B$6*E560</f>
        <v>36819.3409756515</v>
      </c>
      <c r="G560" s="43" t="n">
        <f aca="false">F560*SQRT(($B$6-2)/C560)</f>
        <v>64660.3085106789</v>
      </c>
    </row>
    <row r="561" customFormat="false" ht="15" hidden="false" customHeight="false" outlineLevel="0" collapsed="false">
      <c r="A561" s="41" t="n">
        <v>-1.0973376745</v>
      </c>
      <c r="B561" s="41" t="n">
        <v>0.7007231569</v>
      </c>
      <c r="C561" s="41" t="n">
        <v>2.4761019144</v>
      </c>
      <c r="D561" s="42" t="n">
        <f aca="false">$B$5*A561</f>
        <v>-2.80367365846407</v>
      </c>
      <c r="E561" s="42" t="n">
        <f aca="false">$D$5*A561+$F$5*B561</f>
        <v>-1.40124161188771</v>
      </c>
      <c r="F561" s="43" t="n">
        <f aca="false">Inputs!$B$5*D561+Inputs!$B$6*E561</f>
        <v>-210305.285252022</v>
      </c>
      <c r="G561" s="43" t="n">
        <f aca="false">F561*SQRT(($B$6-2)/C561)</f>
        <v>-189008.322257148</v>
      </c>
    </row>
    <row r="562" customFormat="false" ht="15" hidden="false" customHeight="false" outlineLevel="0" collapsed="false">
      <c r="A562" s="41" t="n">
        <v>-1.3558139711</v>
      </c>
      <c r="B562" s="41" t="n">
        <v>-0.7945994551</v>
      </c>
      <c r="C562" s="41" t="n">
        <v>1.6438239145</v>
      </c>
      <c r="D562" s="42" t="n">
        <f aca="false">$B$5*A562</f>
        <v>-3.46407491958451</v>
      </c>
      <c r="E562" s="42" t="n">
        <f aca="false">$D$5*A562+$F$5*B562</f>
        <v>-4.59834854033929</v>
      </c>
      <c r="F562" s="43" t="n">
        <f aca="false">Inputs!$B$5*D562+Inputs!$B$6*E562</f>
        <v>-116490.064941486</v>
      </c>
      <c r="G562" s="43" t="n">
        <f aca="false">F562*SQRT(($B$6-2)/C562)</f>
        <v>-128492.044088765</v>
      </c>
    </row>
    <row r="563" customFormat="false" ht="15" hidden="false" customHeight="false" outlineLevel="0" collapsed="false">
      <c r="A563" s="41" t="n">
        <v>1.3035650678</v>
      </c>
      <c r="B563" s="41" t="n">
        <v>0.8402201627</v>
      </c>
      <c r="C563" s="41" t="n">
        <v>4.0079273035</v>
      </c>
      <c r="D563" s="42" t="n">
        <f aca="false">$B$5*A563</f>
        <v>3.33058011915073</v>
      </c>
      <c r="E563" s="42" t="n">
        <f aca="false">$D$5*A563+$F$5*B563</f>
        <v>4.55279298563443</v>
      </c>
      <c r="F563" s="43" t="n">
        <f aca="false">Inputs!$B$5*D563+Inputs!$B$6*E563</f>
        <v>105418.362633351</v>
      </c>
      <c r="G563" s="43" t="n">
        <f aca="false">F563*SQRT(($B$6-2)/C563)</f>
        <v>74468.2840178936</v>
      </c>
    </row>
    <row r="564" customFormat="false" ht="15" hidden="false" customHeight="false" outlineLevel="0" collapsed="false">
      <c r="A564" s="41" t="n">
        <v>1.4873982897</v>
      </c>
      <c r="B564" s="41" t="n">
        <v>-0.2716743837</v>
      </c>
      <c r="C564" s="41" t="n">
        <v>4.0743526216</v>
      </c>
      <c r="D564" s="42" t="n">
        <f aca="false">$B$5*A564</f>
        <v>3.80026996373431</v>
      </c>
      <c r="E564" s="42" t="n">
        <f aca="false">$D$5*A564+$F$5*B564</f>
        <v>3.07028264962137</v>
      </c>
      <c r="F564" s="43" t="n">
        <f aca="false">Inputs!$B$5*D564+Inputs!$B$6*E564</f>
        <v>226512.863892362</v>
      </c>
      <c r="G564" s="43" t="n">
        <f aca="false">F564*SQRT(($B$6-2)/C564)</f>
        <v>158700.597694065</v>
      </c>
    </row>
    <row r="565" customFormat="false" ht="15" hidden="false" customHeight="false" outlineLevel="0" collapsed="false">
      <c r="A565" s="41" t="n">
        <v>-1.1522488413</v>
      </c>
      <c r="B565" s="41" t="n">
        <v>-0.2404371971</v>
      </c>
      <c r="C565" s="41" t="n">
        <v>1.9106206913</v>
      </c>
      <c r="D565" s="42" t="n">
        <f aca="false">$B$5*A565</f>
        <v>-2.94397048367135</v>
      </c>
      <c r="E565" s="42" t="n">
        <f aca="false">$D$5*A565+$F$5*B565</f>
        <v>-3.15705088500882</v>
      </c>
      <c r="F565" s="43" t="n">
        <f aca="false">Inputs!$B$5*D565+Inputs!$B$6*E565</f>
        <v>-136544.504116694</v>
      </c>
      <c r="G565" s="43" t="n">
        <f aca="false">F565*SQRT(($B$6-2)/C565)</f>
        <v>-139701.79427936</v>
      </c>
    </row>
    <row r="566" customFormat="false" ht="15" hidden="false" customHeight="false" outlineLevel="0" collapsed="false">
      <c r="A566" s="41" t="n">
        <v>0.1020312972</v>
      </c>
      <c r="B566" s="41" t="n">
        <v>0.0789887163</v>
      </c>
      <c r="C566" s="41" t="n">
        <v>8.9236650181</v>
      </c>
      <c r="D566" s="42" t="n">
        <f aca="false">$B$5*A566</f>
        <v>0.260687723520386</v>
      </c>
      <c r="E566" s="42" t="n">
        <f aca="false">$D$5*A566+$F$5*B566</f>
        <v>0.379185752444632</v>
      </c>
      <c r="F566" s="43" t="n">
        <f aca="false">Inputs!$B$5*D566+Inputs!$B$6*E566</f>
        <v>7109.48472980696</v>
      </c>
      <c r="G566" s="43" t="n">
        <f aca="false">F566*SQRT(($B$6-2)/C566)</f>
        <v>3365.74720663154</v>
      </c>
    </row>
    <row r="567" customFormat="false" ht="15" hidden="false" customHeight="false" outlineLevel="0" collapsed="false">
      <c r="A567" s="41" t="n">
        <v>1.1336804788</v>
      </c>
      <c r="B567" s="41" t="n">
        <v>-0.361270425</v>
      </c>
      <c r="C567" s="41" t="n">
        <v>7.0582269403</v>
      </c>
      <c r="D567" s="42" t="n">
        <f aca="false">$B$5*A567</f>
        <v>2.89652872528482</v>
      </c>
      <c r="E567" s="42" t="n">
        <f aca="false">$D$5*A567+$F$5*B567</f>
        <v>2.07387059535563</v>
      </c>
      <c r="F567" s="43" t="n">
        <f aca="false">Inputs!$B$5*D567+Inputs!$B$6*E567</f>
        <v>185959.342760701</v>
      </c>
      <c r="G567" s="43" t="n">
        <f aca="false">F567*SQRT(($B$6-2)/C567)</f>
        <v>98988.6021402135</v>
      </c>
    </row>
    <row r="568" customFormat="false" ht="15" hidden="false" customHeight="false" outlineLevel="0" collapsed="false">
      <c r="A568" s="41" t="n">
        <v>0.3520344718</v>
      </c>
      <c r="B568" s="41" t="n">
        <v>-0.9886271494</v>
      </c>
      <c r="C568" s="41" t="n">
        <v>1.4348352674</v>
      </c>
      <c r="D568" s="42" t="n">
        <f aca="false">$B$5*A568</f>
        <v>0.899440344018712</v>
      </c>
      <c r="E568" s="42" t="n">
        <f aca="false">$D$5*A568+$F$5*B568</f>
        <v>-0.869409407881823</v>
      </c>
      <c r="F568" s="43" t="n">
        <f aca="false">Inputs!$B$5*D568+Inputs!$B$6*E568</f>
        <v>133414.504795962</v>
      </c>
      <c r="G568" s="43" t="n">
        <f aca="false">F568*SQRT(($B$6-2)/C568)</f>
        <v>157513.225514676</v>
      </c>
    </row>
    <row r="569" customFormat="false" ht="15" hidden="false" customHeight="false" outlineLevel="0" collapsed="false">
      <c r="A569" s="41" t="n">
        <v>0.450317278</v>
      </c>
      <c r="B569" s="41" t="n">
        <v>0.0031085502</v>
      </c>
      <c r="C569" s="41" t="n">
        <v>14.2695082475</v>
      </c>
      <c r="D569" s="42" t="n">
        <f aca="false">$B$5*A569</f>
        <v>1.15055075535898</v>
      </c>
      <c r="E569" s="42" t="n">
        <f aca="false">$D$5*A569+$F$5*B569</f>
        <v>1.07693718278629</v>
      </c>
      <c r="F569" s="43" t="n">
        <f aca="false">Inputs!$B$5*D569+Inputs!$B$6*E569</f>
        <v>61208.2163965835</v>
      </c>
      <c r="G569" s="43" t="n">
        <f aca="false">F569*SQRT(($B$6-2)/C569)</f>
        <v>22915.018847945</v>
      </c>
    </row>
    <row r="570" customFormat="false" ht="15" hidden="false" customHeight="false" outlineLevel="0" collapsed="false">
      <c r="A570" s="41" t="n">
        <v>-0.7498133383</v>
      </c>
      <c r="B570" s="41" t="n">
        <v>-0.2358293622</v>
      </c>
      <c r="C570" s="41" t="n">
        <v>5.6503056765</v>
      </c>
      <c r="D570" s="42" t="n">
        <f aca="false">$B$5*A570</f>
        <v>-1.91575661185113</v>
      </c>
      <c r="E570" s="42" t="n">
        <f aca="false">$D$5*A570+$F$5*B570</f>
        <v>-2.19146370956875</v>
      </c>
      <c r="F570" s="43" t="n">
        <f aca="false">Inputs!$B$5*D570+Inputs!$B$6*E570</f>
        <v>-82002.4757066755</v>
      </c>
      <c r="G570" s="43" t="n">
        <f aca="false">F570*SQRT(($B$6-2)/C570)</f>
        <v>-48787.2108500983</v>
      </c>
    </row>
    <row r="571" customFormat="false" ht="15" hidden="false" customHeight="false" outlineLevel="0" collapsed="false">
      <c r="A571" s="41" t="n">
        <v>-0.1841757465</v>
      </c>
      <c r="B571" s="41" t="n">
        <v>-0.2701551293</v>
      </c>
      <c r="C571" s="41" t="n">
        <v>4.3399808892</v>
      </c>
      <c r="D571" s="42" t="n">
        <f aca="false">$B$5*A571</f>
        <v>-0.470564987414005</v>
      </c>
      <c r="E571" s="42" t="n">
        <f aca="false">$D$5*A571+$F$5*B571</f>
        <v>-0.904751208418644</v>
      </c>
      <c r="F571" s="43" t="n">
        <f aca="false">Inputs!$B$5*D571+Inputs!$B$6*E571</f>
        <v>-1818.93832046834</v>
      </c>
      <c r="G571" s="43" t="n">
        <f aca="false">F571*SQRT(($B$6-2)/C571)</f>
        <v>-1234.77850820329</v>
      </c>
    </row>
    <row r="572" customFormat="false" ht="15" hidden="false" customHeight="false" outlineLevel="0" collapsed="false">
      <c r="A572" s="41" t="n">
        <v>1.7713412423</v>
      </c>
      <c r="B572" s="41" t="n">
        <v>-0.0984460023</v>
      </c>
      <c r="C572" s="41" t="n">
        <v>4.5548596299</v>
      </c>
      <c r="D572" s="42" t="n">
        <f aca="false">$B$5*A572</f>
        <v>4.52573797163248</v>
      </c>
      <c r="E572" s="42" t="n">
        <f aca="false">$D$5*A572+$F$5*B572</f>
        <v>4.0450709719528</v>
      </c>
      <c r="F572" s="43" t="n">
        <f aca="false">Inputs!$B$5*D572+Inputs!$B$6*E572</f>
        <v>250320.248565608</v>
      </c>
      <c r="G572" s="43" t="n">
        <f aca="false">F572*SQRT(($B$6-2)/C572)</f>
        <v>165872.152483823</v>
      </c>
    </row>
    <row r="573" customFormat="false" ht="15" hidden="false" customHeight="false" outlineLevel="0" collapsed="false">
      <c r="A573" s="41" t="n">
        <v>-0.2438961102</v>
      </c>
      <c r="B573" s="41" t="n">
        <v>-2.0974509576</v>
      </c>
      <c r="C573" s="41" t="n">
        <v>1.0957579066</v>
      </c>
      <c r="D573" s="42" t="n">
        <f aca="false">$B$5*A573</f>
        <v>-0.623149205080528</v>
      </c>
      <c r="E573" s="42" t="n">
        <f aca="false">$D$5*A573+$F$5*B573</f>
        <v>-4.20213381671695</v>
      </c>
      <c r="F573" s="43" t="n">
        <f aca="false">Inputs!$B$5*D573+Inputs!$B$6*E573</f>
        <v>147791.770327795</v>
      </c>
      <c r="G573" s="43" t="n">
        <f aca="false">F573*SQRT(($B$6-2)/C573)</f>
        <v>199667.758579672</v>
      </c>
    </row>
    <row r="574" customFormat="false" ht="15" hidden="false" customHeight="false" outlineLevel="0" collapsed="false">
      <c r="A574" s="41" t="n">
        <v>-0.894207352</v>
      </c>
      <c r="B574" s="41" t="n">
        <v>-0.2630734245</v>
      </c>
      <c r="C574" s="41" t="n">
        <v>7.8592995956</v>
      </c>
      <c r="D574" s="42" t="n">
        <f aca="false">$B$5*A574</f>
        <v>-2.28468014565311</v>
      </c>
      <c r="E574" s="42" t="n">
        <f aca="false">$D$5*A574+$F$5*B574</f>
        <v>-2.58210547710986</v>
      </c>
      <c r="F574" s="43" t="n">
        <f aca="false">Inputs!$B$5*D574+Inputs!$B$6*E574</f>
        <v>-99362.7407098186</v>
      </c>
      <c r="G574" s="43" t="n">
        <f aca="false">F574*SQRT(($B$6-2)/C574)</f>
        <v>-50124.1057701276</v>
      </c>
    </row>
    <row r="575" customFormat="false" ht="15" hidden="false" customHeight="false" outlineLevel="0" collapsed="false">
      <c r="A575" s="41" t="n">
        <v>-0.6858526762</v>
      </c>
      <c r="B575" s="41" t="n">
        <v>1.3817075934</v>
      </c>
      <c r="C575" s="41" t="n">
        <v>0.4630739004</v>
      </c>
      <c r="D575" s="42" t="n">
        <f aca="false">$B$5*A575</f>
        <v>-1.75233852489863</v>
      </c>
      <c r="E575" s="42" t="n">
        <f aca="false">$D$5*A575+$F$5*B575</f>
        <v>0.753809111637593</v>
      </c>
      <c r="F575" s="43" t="n">
        <f aca="false">Inputs!$B$5*D575+Inputs!$B$6*E575</f>
        <v>-212924.308071743</v>
      </c>
      <c r="G575" s="43" t="n">
        <f aca="false">F575*SQRT(($B$6-2)/C575)</f>
        <v>-442501.849648958</v>
      </c>
    </row>
    <row r="576" customFormat="false" ht="15" hidden="false" customHeight="false" outlineLevel="0" collapsed="false">
      <c r="A576" s="41" t="n">
        <v>-0.1649377754</v>
      </c>
      <c r="B576" s="41" t="n">
        <v>1.2884442493</v>
      </c>
      <c r="C576" s="41" t="n">
        <v>4.5357803178</v>
      </c>
      <c r="D576" s="42" t="n">
        <f aca="false">$B$5*A576</f>
        <v>-0.421412393760516</v>
      </c>
      <c r="E576" s="42" t="n">
        <f aca="false">$D$5*A576+$F$5*B576</f>
        <v>1.83232991343238</v>
      </c>
      <c r="F576" s="43" t="n">
        <f aca="false">Inputs!$B$5*D576+Inputs!$B$6*E576</f>
        <v>-133757.735047671</v>
      </c>
      <c r="G576" s="43" t="n">
        <f aca="false">F576*SQRT(($B$6-2)/C576)</f>
        <v>-88819.4128516258</v>
      </c>
    </row>
    <row r="577" customFormat="false" ht="15" hidden="false" customHeight="false" outlineLevel="0" collapsed="false">
      <c r="A577" s="41" t="n">
        <v>0.0617046341</v>
      </c>
      <c r="B577" s="41" t="n">
        <v>0.0372278364</v>
      </c>
      <c r="C577" s="41" t="n">
        <v>7.1236696613</v>
      </c>
      <c r="D577" s="42" t="n">
        <f aca="false">$B$5*A577</f>
        <v>0.157653984959699</v>
      </c>
      <c r="E577" s="42" t="n">
        <f aca="false">$D$5*A577+$F$5*B577</f>
        <v>0.211114552320422</v>
      </c>
      <c r="F577" s="43" t="n">
        <f aca="false">Inputs!$B$5*D577+Inputs!$B$6*E577</f>
        <v>5209.67087994876</v>
      </c>
      <c r="G577" s="43" t="n">
        <f aca="false">F577*SQRT(($B$6-2)/C577)</f>
        <v>2760.408775854</v>
      </c>
    </row>
    <row r="578" customFormat="false" ht="15" hidden="false" customHeight="false" outlineLevel="0" collapsed="false">
      <c r="A578" s="41" t="n">
        <v>-0.0887964477</v>
      </c>
      <c r="B578" s="41" t="n">
        <v>0.0037962516</v>
      </c>
      <c r="C578" s="41" t="n">
        <v>1.5460995535</v>
      </c>
      <c r="D578" s="42" t="n">
        <f aca="false">$B$5*A578</f>
        <v>-0.226872973713501</v>
      </c>
      <c r="E578" s="42" t="n">
        <f aca="false">$D$5*A578+$F$5*B578</f>
        <v>-0.204743789660234</v>
      </c>
      <c r="F578" s="43" t="n">
        <f aca="false">Inputs!$B$5*D578+Inputs!$B$6*E578</f>
        <v>-12450.1078883384</v>
      </c>
      <c r="G578" s="43" t="n">
        <f aca="false">F578*SQRT(($B$6-2)/C578)</f>
        <v>-14160.1999328228</v>
      </c>
    </row>
    <row r="579" customFormat="false" ht="15" hidden="false" customHeight="false" outlineLevel="0" collapsed="false">
      <c r="A579" s="41" t="n">
        <v>1.718795003</v>
      </c>
      <c r="B579" s="41" t="n">
        <v>-2.3196107268</v>
      </c>
      <c r="C579" s="41" t="n">
        <v>5.9366872469</v>
      </c>
      <c r="D579" s="42" t="n">
        <f aca="false">$B$5*A579</f>
        <v>4.39148348424884</v>
      </c>
      <c r="E579" s="42" t="n">
        <f aca="false">$D$5*A579+$F$5*B579</f>
        <v>0.0846489292472725</v>
      </c>
      <c r="F579" s="43" t="n">
        <f aca="false">Inputs!$B$5*D579+Inputs!$B$6*E579</f>
        <v>434915.90196252</v>
      </c>
      <c r="G579" s="43" t="n">
        <f aca="false">F579*SQRT(($B$6-2)/C579)</f>
        <v>252434.203920728</v>
      </c>
    </row>
    <row r="580" customFormat="false" ht="15" hidden="false" customHeight="false" outlineLevel="0" collapsed="false">
      <c r="A580" s="41" t="n">
        <v>-2.0015457444</v>
      </c>
      <c r="B580" s="41" t="n">
        <v>-0.5431708311</v>
      </c>
      <c r="C580" s="41" t="n">
        <v>3.6754394917</v>
      </c>
      <c r="D580" s="42" t="n">
        <f aca="false">$B$5*A580</f>
        <v>-5.11390541871452</v>
      </c>
      <c r="E580" s="42" t="n">
        <f aca="false">$D$5*A580+$F$5*B580</f>
        <v>-5.70077104769222</v>
      </c>
      <c r="F580" s="43" t="n">
        <f aca="false">Inputs!$B$5*D580+Inputs!$B$6*E580</f>
        <v>-226351.989486841</v>
      </c>
      <c r="G580" s="43" t="n">
        <f aca="false">F580*SQRT(($B$6-2)/C580)</f>
        <v>-166972.394440976</v>
      </c>
    </row>
    <row r="581" customFormat="false" ht="15" hidden="false" customHeight="false" outlineLevel="0" collapsed="false">
      <c r="A581" s="41" t="n">
        <v>0.0145278819</v>
      </c>
      <c r="B581" s="41" t="n">
        <v>0.6901044248</v>
      </c>
      <c r="C581" s="41" t="n">
        <v>6.203164528</v>
      </c>
      <c r="D581" s="42" t="n">
        <f aca="false">$B$5*A581</f>
        <v>0.0371184191911265</v>
      </c>
      <c r="E581" s="42" t="n">
        <f aca="false">$D$5*A581+$F$5*B581</f>
        <v>1.22620429135814</v>
      </c>
      <c r="F581" s="43" t="n">
        <f aca="false">Inputs!$B$5*D581+Inputs!$B$6*E581</f>
        <v>-57598.3726487945</v>
      </c>
      <c r="G581" s="43" t="n">
        <f aca="false">F581*SQRT(($B$6-2)/C581)</f>
        <v>-32705.3319167102</v>
      </c>
    </row>
    <row r="582" customFormat="false" ht="15" hidden="false" customHeight="false" outlineLevel="0" collapsed="false">
      <c r="A582" s="41" t="n">
        <v>0.473087198</v>
      </c>
      <c r="B582" s="41" t="n">
        <v>-0.3842459129</v>
      </c>
      <c r="C582" s="41" t="n">
        <v>6.9002218056</v>
      </c>
      <c r="D582" s="42" t="n">
        <f aca="false">$B$5*A582</f>
        <v>1.20872740088281</v>
      </c>
      <c r="E582" s="42" t="n">
        <f aca="false">$D$5*A582+$F$5*B582</f>
        <v>0.462258074268036</v>
      </c>
      <c r="F582" s="43" t="n">
        <f aca="false">Inputs!$B$5*D582+Inputs!$B$6*E582</f>
        <v>97759.8363748796</v>
      </c>
      <c r="G582" s="43" t="n">
        <f aca="false">F582*SQRT(($B$6-2)/C582)</f>
        <v>52631.2807234908</v>
      </c>
    </row>
    <row r="583" customFormat="false" ht="15" hidden="false" customHeight="false" outlineLevel="0" collapsed="false">
      <c r="A583" s="41" t="n">
        <v>1.0190436932</v>
      </c>
      <c r="B583" s="41" t="n">
        <v>1.0301954032</v>
      </c>
      <c r="C583" s="41" t="n">
        <v>9.4758159583</v>
      </c>
      <c r="D583" s="42" t="n">
        <f aca="false">$B$5*A583</f>
        <v>2.60363425574594</v>
      </c>
      <c r="E583" s="42" t="n">
        <f aca="false">$D$5*A583+$F$5*B583</f>
        <v>4.20378806150713</v>
      </c>
      <c r="F583" s="43" t="n">
        <f aca="false">Inputs!$B$5*D583+Inputs!$B$6*E583</f>
        <v>50174.0224992371</v>
      </c>
      <c r="G583" s="43" t="n">
        <f aca="false">F583*SQRT(($B$6-2)/C583)</f>
        <v>23050.7791350986</v>
      </c>
    </row>
    <row r="584" customFormat="false" ht="15" hidden="false" customHeight="false" outlineLevel="0" collapsed="false">
      <c r="A584" s="41" t="n">
        <v>0.1840578313</v>
      </c>
      <c r="B584" s="41" t="n">
        <v>0.9626575725</v>
      </c>
      <c r="C584" s="41" t="n">
        <v>8.1033271487</v>
      </c>
      <c r="D584" s="42" t="n">
        <f aca="false">$B$5*A584</f>
        <v>0.470263716667675</v>
      </c>
      <c r="E584" s="42" t="n">
        <f aca="false">$D$5*A584+$F$5*B584</f>
        <v>2.10024530407511</v>
      </c>
      <c r="F584" s="43" t="n">
        <f aca="false">Inputs!$B$5*D584+Inputs!$B$6*E584</f>
        <v>-57985.8935369879</v>
      </c>
      <c r="G584" s="43" t="n">
        <f aca="false">F584*SQRT(($B$6-2)/C584)</f>
        <v>-28807.5062869477</v>
      </c>
    </row>
    <row r="585" customFormat="false" ht="15" hidden="false" customHeight="false" outlineLevel="0" collapsed="false">
      <c r="A585" s="41" t="n">
        <v>0.2726452634</v>
      </c>
      <c r="B585" s="41" t="n">
        <v>-0.5614830268</v>
      </c>
      <c r="C585" s="41" t="n">
        <v>0.5460481619</v>
      </c>
      <c r="D585" s="42" t="n">
        <f aca="false">$B$5*A585</f>
        <v>0.696602660113606</v>
      </c>
      <c r="E585" s="42" t="n">
        <f aca="false">$D$5*A585+$F$5*B585</f>
        <v>-0.320754298630328</v>
      </c>
      <c r="F585" s="43" t="n">
        <f aca="false">Inputs!$B$5*D585+Inputs!$B$6*E585</f>
        <v>85697.980942877</v>
      </c>
      <c r="G585" s="43" t="n">
        <f aca="false">F585*SQRT(($B$6-2)/C585)</f>
        <v>164009.918601494</v>
      </c>
    </row>
    <row r="586" customFormat="false" ht="15" hidden="false" customHeight="false" outlineLevel="0" collapsed="false">
      <c r="A586" s="41" t="n">
        <v>0.697816839</v>
      </c>
      <c r="B586" s="41" t="n">
        <v>0.1106131226</v>
      </c>
      <c r="C586" s="41" t="n">
        <v>1.4677232506</v>
      </c>
      <c r="D586" s="42" t="n">
        <f aca="false">$B$5*A586</f>
        <v>1.78290669809402</v>
      </c>
      <c r="E586" s="42" t="n">
        <f aca="false">$D$5*A586+$F$5*B586</f>
        <v>1.85151703799498</v>
      </c>
      <c r="F586" s="43" t="n">
        <f aca="false">Inputs!$B$5*D586+Inputs!$B$6*E586</f>
        <v>85714.8179096529</v>
      </c>
      <c r="G586" s="43" t="n">
        <f aca="false">F586*SQRT(($B$6-2)/C586)</f>
        <v>100057.308801647</v>
      </c>
    </row>
    <row r="587" customFormat="false" ht="15" hidden="false" customHeight="false" outlineLevel="0" collapsed="false">
      <c r="A587" s="41" t="n">
        <v>0.0013398468</v>
      </c>
      <c r="B587" s="41" t="n">
        <v>1.4729535722</v>
      </c>
      <c r="C587" s="41" t="n">
        <v>4.8891073356</v>
      </c>
      <c r="D587" s="42" t="n">
        <f aca="false">$B$5*A587</f>
        <v>0.00342327914809725</v>
      </c>
      <c r="E587" s="42" t="n">
        <f aca="false">$D$5*A587+$F$5*B587</f>
        <v>2.54660255040368</v>
      </c>
      <c r="F587" s="43" t="n">
        <f aca="false">Inputs!$B$5*D587+Inputs!$B$6*E587</f>
        <v>-126987.799605374</v>
      </c>
      <c r="G587" s="43" t="n">
        <f aca="false">F587*SQRT(($B$6-2)/C587)</f>
        <v>-81219.8550089091</v>
      </c>
    </row>
    <row r="588" customFormat="false" ht="15" hidden="false" customHeight="false" outlineLevel="0" collapsed="false">
      <c r="A588" s="41" t="n">
        <v>-2.4508721285</v>
      </c>
      <c r="B588" s="41" t="n">
        <v>-1.4176841702</v>
      </c>
      <c r="C588" s="41" t="n">
        <v>6.9650750315</v>
      </c>
      <c r="D588" s="42" t="n">
        <f aca="false">$B$5*A588</f>
        <v>-6.26192446192115</v>
      </c>
      <c r="E588" s="42" t="n">
        <f aca="false">$D$5*A588+$F$5*B588</f>
        <v>-8.28004361234225</v>
      </c>
      <c r="F588" s="43" t="n">
        <f aca="false">Inputs!$B$5*D588+Inputs!$B$6*E588</f>
        <v>-212190.265575003</v>
      </c>
      <c r="G588" s="43" t="n">
        <f aca="false">F588*SQRT(($B$6-2)/C588)</f>
        <v>-113704.474287401</v>
      </c>
    </row>
    <row r="589" customFormat="false" ht="15" hidden="false" customHeight="false" outlineLevel="0" collapsed="false">
      <c r="A589" s="41" t="n">
        <v>-1.1870704264</v>
      </c>
      <c r="B589" s="41" t="n">
        <v>-0.3632606476</v>
      </c>
      <c r="C589" s="41" t="n">
        <v>1.2849211037</v>
      </c>
      <c r="D589" s="42" t="n">
        <f aca="false">$B$5*A589</f>
        <v>-3.03293886884533</v>
      </c>
      <c r="E589" s="42" t="n">
        <f aca="false">$D$5*A589+$F$5*B589</f>
        <v>-3.45199660481574</v>
      </c>
      <c r="F589" s="43" t="n">
        <f aca="false">Inputs!$B$5*D589+Inputs!$B$6*E589</f>
        <v>-130694.056643746</v>
      </c>
      <c r="G589" s="43" t="n">
        <f aca="false">F589*SQRT(($B$6-2)/C589)</f>
        <v>-163054.430958663</v>
      </c>
    </row>
    <row r="590" customFormat="false" ht="15" hidden="false" customHeight="false" outlineLevel="0" collapsed="false">
      <c r="A590" s="41" t="n">
        <v>-0.2546081698</v>
      </c>
      <c r="B590" s="41" t="n">
        <v>-1.5073256478</v>
      </c>
      <c r="C590" s="41" t="n">
        <v>5.5686681639</v>
      </c>
      <c r="D590" s="42" t="n">
        <f aca="false">$B$5*A590</f>
        <v>-0.650518282098778</v>
      </c>
      <c r="E590" s="42" t="n">
        <f aca="false">$D$5*A590+$F$5*B590</f>
        <v>-3.20862855534109</v>
      </c>
      <c r="F590" s="43" t="n">
        <f aca="false">Inputs!$B$5*D590+Inputs!$B$6*E590</f>
        <v>95379.5995571767</v>
      </c>
      <c r="G590" s="43" t="n">
        <f aca="false">F590*SQRT(($B$6-2)/C590)</f>
        <v>57160.3425848574</v>
      </c>
    </row>
    <row r="591" customFormat="false" ht="15" hidden="false" customHeight="false" outlineLevel="0" collapsed="false">
      <c r="A591" s="41" t="n">
        <v>-0.9851580323</v>
      </c>
      <c r="B591" s="41" t="n">
        <v>-0.8608416785</v>
      </c>
      <c r="C591" s="41" t="n">
        <v>8.501971973</v>
      </c>
      <c r="D591" s="42" t="n">
        <f aca="false">$B$5*A591</f>
        <v>-2.51705713634806</v>
      </c>
      <c r="E591" s="42" t="n">
        <f aca="false">$D$5*A591+$F$5*B591</f>
        <v>-3.83072356717738</v>
      </c>
      <c r="F591" s="43" t="n">
        <f aca="false">Inputs!$B$5*D591+Inputs!$B$6*E591</f>
        <v>-60169.535275937</v>
      </c>
      <c r="G591" s="43" t="n">
        <f aca="false">F591*SQRT(($B$6-2)/C591)</f>
        <v>-29183.1266925594</v>
      </c>
    </row>
    <row r="592" customFormat="false" ht="15" hidden="false" customHeight="false" outlineLevel="0" collapsed="false">
      <c r="A592" s="41" t="n">
        <v>2.4574240921</v>
      </c>
      <c r="B592" s="41" t="n">
        <v>1.8017419477</v>
      </c>
      <c r="C592" s="41" t="n">
        <v>6.7810346313</v>
      </c>
      <c r="D592" s="42" t="n">
        <f aca="false">$B$5*A592</f>
        <v>6.27866458502401</v>
      </c>
      <c r="E592" s="42" t="n">
        <f aca="false">$D$5*A592+$F$5*B592</f>
        <v>8.95880418477335</v>
      </c>
      <c r="F592" s="43" t="n">
        <f aca="false">Inputs!$B$5*D592+Inputs!$B$6*E592</f>
        <v>179926.249263734</v>
      </c>
      <c r="G592" s="43" t="n">
        <f aca="false">F592*SQRT(($B$6-2)/C592)</f>
        <v>97715.069086133</v>
      </c>
    </row>
    <row r="593" customFormat="false" ht="15" hidden="false" customHeight="false" outlineLevel="0" collapsed="false">
      <c r="A593" s="41" t="n">
        <v>-0.4117494177</v>
      </c>
      <c r="B593" s="41" t="n">
        <v>-0.3635832903</v>
      </c>
      <c r="C593" s="41" t="n">
        <v>5.5069289238</v>
      </c>
      <c r="D593" s="42" t="n">
        <f aca="false">$B$5*A593</f>
        <v>-1.05201071932522</v>
      </c>
      <c r="E593" s="42" t="n">
        <f aca="false">$D$5*A593+$F$5*B593</f>
        <v>-1.60760929495821</v>
      </c>
      <c r="F593" s="43" t="n">
        <f aca="false">Inputs!$B$5*D593+Inputs!$B$6*E593</f>
        <v>-24820.6071846118</v>
      </c>
      <c r="G593" s="43" t="n">
        <f aca="false">F593*SQRT(($B$6-2)/C593)</f>
        <v>-14957.9701987653</v>
      </c>
    </row>
    <row r="594" customFormat="false" ht="15" hidden="false" customHeight="false" outlineLevel="0" collapsed="false">
      <c r="A594" s="41" t="n">
        <v>-1.1492039972</v>
      </c>
      <c r="B594" s="41" t="n">
        <v>-1.9081304132</v>
      </c>
      <c r="C594" s="41" t="n">
        <v>3.2383991113</v>
      </c>
      <c r="D594" s="42" t="n">
        <f aca="false">$B$5*A594</f>
        <v>-2.93619097386714</v>
      </c>
      <c r="E594" s="42" t="n">
        <f aca="false">$D$5*A594+$F$5*B594</f>
        <v>-6.0294852593096</v>
      </c>
      <c r="F594" s="43" t="n">
        <f aca="false">Inputs!$B$5*D594+Inputs!$B$6*E594</f>
        <v>7855.16557876562</v>
      </c>
      <c r="G594" s="43" t="n">
        <f aca="false">F594*SQRT(($B$6-2)/C594)</f>
        <v>6173.12620605902</v>
      </c>
    </row>
    <row r="595" customFormat="false" ht="15" hidden="false" customHeight="false" outlineLevel="0" collapsed="false">
      <c r="A595" s="41" t="n">
        <v>-0.1168801864</v>
      </c>
      <c r="B595" s="41" t="n">
        <v>-0.9978519832</v>
      </c>
      <c r="C595" s="41" t="n">
        <v>3.115069042</v>
      </c>
      <c r="D595" s="42" t="n">
        <f aca="false">$B$5*A595</f>
        <v>-0.298626309313005</v>
      </c>
      <c r="E595" s="42" t="n">
        <f aca="false">$D$5*A595+$F$5*B595</f>
        <v>-2.00116194831942</v>
      </c>
      <c r="F595" s="43" t="n">
        <f aca="false">Inputs!$B$5*D595+Inputs!$B$6*E595</f>
        <v>70195.4664846703</v>
      </c>
      <c r="G595" s="43" t="n">
        <f aca="false">F595*SQRT(($B$6-2)/C595)</f>
        <v>56245.8162789914</v>
      </c>
    </row>
    <row r="596" customFormat="false" ht="15" hidden="false" customHeight="false" outlineLevel="0" collapsed="false">
      <c r="A596" s="41" t="n">
        <v>-0.0848505317</v>
      </c>
      <c r="B596" s="41" t="n">
        <v>-1.600205849</v>
      </c>
      <c r="C596" s="41" t="n">
        <v>12.7580567088</v>
      </c>
      <c r="D596" s="42" t="n">
        <f aca="false">$B$5*A596</f>
        <v>-0.21679124499426</v>
      </c>
      <c r="E596" s="42" t="n">
        <f aca="false">$D$5*A596+$F$5*B596</f>
        <v>-2.96505571003051</v>
      </c>
      <c r="F596" s="43" t="n">
        <f aca="false">Inputs!$B$5*D596+Inputs!$B$6*E596</f>
        <v>126573.6610021</v>
      </c>
      <c r="G596" s="43" t="n">
        <f aca="false">F596*SQRT(($B$6-2)/C596)</f>
        <v>50114.8085373372</v>
      </c>
    </row>
    <row r="597" customFormat="false" ht="15" hidden="false" customHeight="false" outlineLevel="0" collapsed="false">
      <c r="A597" s="41" t="n">
        <v>-0.7619744583</v>
      </c>
      <c r="B597" s="41" t="n">
        <v>0.1486270953</v>
      </c>
      <c r="C597" s="41" t="n">
        <v>2.2332647115</v>
      </c>
      <c r="D597" s="42" t="n">
        <f aca="false">$B$5*A597</f>
        <v>-1.94682800636691</v>
      </c>
      <c r="E597" s="42" t="n">
        <f aca="false">$D$5*A597+$F$5*B597</f>
        <v>-1.5565441445656</v>
      </c>
      <c r="F597" s="43" t="n">
        <f aca="false">Inputs!$B$5*D597+Inputs!$B$6*E597</f>
        <v>-116855.593408411</v>
      </c>
      <c r="G597" s="43" t="n">
        <f aca="false">F597*SQRT(($B$6-2)/C597)</f>
        <v>-110584.536301063</v>
      </c>
    </row>
    <row r="598" customFormat="false" ht="15" hidden="false" customHeight="false" outlineLevel="0" collapsed="false">
      <c r="A598" s="41" t="n">
        <v>0.3662095978</v>
      </c>
      <c r="B598" s="41" t="n">
        <v>0.4174719587</v>
      </c>
      <c r="C598" s="41" t="n">
        <v>1.4678471104</v>
      </c>
      <c r="D598" s="42" t="n">
        <f aca="false">$B$5*A598</f>
        <v>0.935657479632613</v>
      </c>
      <c r="E598" s="42" t="n">
        <f aca="false">$D$5*A598+$F$5*B598</f>
        <v>1.5922952480624</v>
      </c>
      <c r="F598" s="43" t="n">
        <f aca="false">Inputs!$B$5*D598+Inputs!$B$6*E598</f>
        <v>13950.9855601411</v>
      </c>
      <c r="G598" s="43" t="n">
        <f aca="false">F598*SQRT(($B$6-2)/C598)</f>
        <v>16284.6892611648</v>
      </c>
    </row>
    <row r="599" customFormat="false" ht="15" hidden="false" customHeight="false" outlineLevel="0" collapsed="false">
      <c r="A599" s="41" t="n">
        <v>-1.3204889842</v>
      </c>
      <c r="B599" s="41" t="n">
        <v>0.8546857301</v>
      </c>
      <c r="C599" s="41" t="n">
        <v>0.8875748808</v>
      </c>
      <c r="D599" s="42" t="n">
        <f aca="false">$B$5*A599</f>
        <v>-3.37382035386731</v>
      </c>
      <c r="E599" s="42" t="n">
        <f aca="false">$D$5*A599+$F$5*B599</f>
        <v>-1.66639574687488</v>
      </c>
      <c r="F599" s="43" t="n">
        <f aca="false">Inputs!$B$5*D599+Inputs!$B$6*E599</f>
        <v>-254062.248042987</v>
      </c>
      <c r="G599" s="43" t="n">
        <f aca="false">F599*SQRT(($B$6-2)/C599)</f>
        <v>-381375.362116395</v>
      </c>
    </row>
    <row r="600" customFormat="false" ht="15" hidden="false" customHeight="false" outlineLevel="0" collapsed="false">
      <c r="A600" s="41" t="n">
        <v>-0.8002116966</v>
      </c>
      <c r="B600" s="41" t="n">
        <v>0.6328579146</v>
      </c>
      <c r="C600" s="41" t="n">
        <v>5.2685366191</v>
      </c>
      <c r="D600" s="42" t="n">
        <f aca="false">$B$5*A600</f>
        <v>-2.04452331045184</v>
      </c>
      <c r="E600" s="42" t="n">
        <f aca="false">$D$5*A600+$F$5*B600</f>
        <v>-0.811390177043662</v>
      </c>
      <c r="F600" s="43" t="n">
        <f aca="false">Inputs!$B$5*D600+Inputs!$B$6*E600</f>
        <v>-163882.822193001</v>
      </c>
      <c r="G600" s="43" t="n">
        <f aca="false">F600*SQRT(($B$6-2)/C600)</f>
        <v>-100972.574725936</v>
      </c>
    </row>
    <row r="601" customFormat="false" ht="15" hidden="false" customHeight="false" outlineLevel="0" collapsed="false">
      <c r="A601" s="41" t="n">
        <v>-0.0106386766</v>
      </c>
      <c r="B601" s="41" t="n">
        <v>-1.3763874991</v>
      </c>
      <c r="C601" s="41" t="n">
        <v>4.7559706076</v>
      </c>
      <c r="D601" s="42" t="n">
        <f aca="false">$B$5*A601</f>
        <v>-0.0271815850648971</v>
      </c>
      <c r="E601" s="42" t="n">
        <f aca="false">$D$5*A601+$F$5*B601</f>
        <v>-2.40198501086993</v>
      </c>
      <c r="F601" s="43" t="n">
        <f aca="false">Inputs!$B$5*D601+Inputs!$B$6*E601</f>
        <v>117381.092037007</v>
      </c>
      <c r="G601" s="43" t="n">
        <f aca="false">F601*SQRT(($B$6-2)/C601)</f>
        <v>76119.0855760246</v>
      </c>
    </row>
    <row r="602" customFormat="false" ht="15" hidden="false" customHeight="false" outlineLevel="0" collapsed="false">
      <c r="A602" s="41" t="n">
        <v>-0.3161977046</v>
      </c>
      <c r="B602" s="41" t="n">
        <v>0.3653637421</v>
      </c>
      <c r="C602" s="41" t="n">
        <v>3.4735599422</v>
      </c>
      <c r="D602" s="42" t="n">
        <f aca="false">$B$5*A602</f>
        <v>-0.807878190874803</v>
      </c>
      <c r="E602" s="42" t="n">
        <f aca="false">$D$5*A602+$F$5*B602</f>
        <v>-0.121530428052208</v>
      </c>
      <c r="F602" s="43" t="n">
        <f aca="false">Inputs!$B$5*D602+Inputs!$B$6*E602</f>
        <v>-74711.2976848699</v>
      </c>
      <c r="G602" s="43" t="n">
        <f aca="false">F602*SQRT(($B$6-2)/C602)</f>
        <v>-56690.9688066845</v>
      </c>
    </row>
    <row r="603" customFormat="false" ht="15" hidden="false" customHeight="false" outlineLevel="0" collapsed="false">
      <c r="A603" s="41" t="n">
        <v>0.6129653805</v>
      </c>
      <c r="B603" s="41" t="n">
        <v>-0.1409878974</v>
      </c>
      <c r="C603" s="41" t="n">
        <v>4.7534420529</v>
      </c>
      <c r="D603" s="42" t="n">
        <f aca="false">$B$5*A603</f>
        <v>1.56611308514611</v>
      </c>
      <c r="E603" s="42" t="n">
        <f aca="false">$D$5*A603+$F$5*B603</f>
        <v>1.21515489935431</v>
      </c>
      <c r="F603" s="43" t="n">
        <f aca="false">Inputs!$B$5*D603+Inputs!$B$6*E603</f>
        <v>95853.5635468957</v>
      </c>
      <c r="G603" s="43" t="n">
        <f aca="false">F603*SQRT(($B$6-2)/C603)</f>
        <v>62175.4817707383</v>
      </c>
    </row>
    <row r="604" customFormat="false" ht="15" hidden="false" customHeight="false" outlineLevel="0" collapsed="false">
      <c r="A604" s="41" t="n">
        <v>1.5317788906</v>
      </c>
      <c r="B604" s="41" t="n">
        <v>1.007510771</v>
      </c>
      <c r="C604" s="41" t="n">
        <v>6.1985739701</v>
      </c>
      <c r="D604" s="42" t="n">
        <f aca="false">$B$5*A604</f>
        <v>3.91366142434084</v>
      </c>
      <c r="E604" s="42" t="n">
        <f aca="false">$D$5*A604+$F$5*B604</f>
        <v>5.38471593311327</v>
      </c>
      <c r="F604" s="43" t="n">
        <f aca="false">Inputs!$B$5*D604+Inputs!$B$6*E604</f>
        <v>122130.345778421</v>
      </c>
      <c r="G604" s="43" t="n">
        <f aca="false">F604*SQRT(($B$6-2)/C604)</f>
        <v>69373.3537673062</v>
      </c>
    </row>
    <row r="605" customFormat="false" ht="15" hidden="false" customHeight="false" outlineLevel="0" collapsed="false">
      <c r="A605" s="41" t="n">
        <v>-0.2566541164</v>
      </c>
      <c r="B605" s="41" t="n">
        <v>0.7501218121</v>
      </c>
      <c r="C605" s="41" t="n">
        <v>2.8815581536</v>
      </c>
      <c r="D605" s="42" t="n">
        <f aca="false">$B$5*A605</f>
        <v>-0.655745630728412</v>
      </c>
      <c r="E605" s="42" t="n">
        <f aca="false">$D$5*A605+$F$5*B605</f>
        <v>0.684537595126731</v>
      </c>
      <c r="F605" s="43" t="n">
        <f aca="false">Inputs!$B$5*D605+Inputs!$B$6*E605</f>
        <v>-99801.4428291778</v>
      </c>
      <c r="G605" s="43" t="n">
        <f aca="false">F605*SQRT(($B$6-2)/C605)</f>
        <v>-83145.3801779124</v>
      </c>
    </row>
    <row r="606" customFormat="false" ht="15" hidden="false" customHeight="false" outlineLevel="0" collapsed="false">
      <c r="A606" s="41" t="n">
        <v>1.9337934852</v>
      </c>
      <c r="B606" s="41" t="n">
        <v>1.9604846008</v>
      </c>
      <c r="C606" s="41" t="n">
        <v>5.001654563</v>
      </c>
      <c r="D606" s="42" t="n">
        <f aca="false">$B$5*A606</f>
        <v>4.94079988444311</v>
      </c>
      <c r="E606" s="42" t="n">
        <f aca="false">$D$5*A606+$F$5*B606</f>
        <v>7.98688714905465</v>
      </c>
      <c r="F606" s="43" t="n">
        <f aca="false">Inputs!$B$5*D606+Inputs!$B$6*E606</f>
        <v>94735.6309915785</v>
      </c>
      <c r="G606" s="43" t="n">
        <f aca="false">F606*SQRT(($B$6-2)/C606)</f>
        <v>59906.1628691228</v>
      </c>
    </row>
    <row r="607" customFormat="false" ht="15" hidden="false" customHeight="false" outlineLevel="0" collapsed="false">
      <c r="A607" s="41" t="n">
        <v>-1.2279998808</v>
      </c>
      <c r="B607" s="41" t="n">
        <v>-0.9265331112</v>
      </c>
      <c r="C607" s="41" t="n">
        <v>2.6738187394</v>
      </c>
      <c r="D607" s="42" t="n">
        <f aca="false">$B$5*A607</f>
        <v>-3.13751272593893</v>
      </c>
      <c r="E607" s="42" t="n">
        <f aca="false">$D$5*A607+$F$5*B607</f>
        <v>-4.52201938345872</v>
      </c>
      <c r="F607" s="43" t="n">
        <f aca="false">Inputs!$B$5*D607+Inputs!$B$6*E607</f>
        <v>-87650.3034209569</v>
      </c>
      <c r="G607" s="43" t="n">
        <f aca="false">F607*SQRT(($B$6-2)/C607)</f>
        <v>-75805.8008693948</v>
      </c>
    </row>
    <row r="608" customFormat="false" ht="15" hidden="false" customHeight="false" outlineLevel="0" collapsed="false">
      <c r="A608" s="41" t="n">
        <v>1.4849187867</v>
      </c>
      <c r="B608" s="41" t="n">
        <v>-1.0582810508</v>
      </c>
      <c r="C608" s="41" t="n">
        <v>5.1244698619</v>
      </c>
      <c r="D608" s="42" t="n">
        <f aca="false">$B$5*A608</f>
        <v>3.7939348880245</v>
      </c>
      <c r="E608" s="42" t="n">
        <f aca="false">$D$5*A608+$F$5*B608</f>
        <v>1.70611383176057</v>
      </c>
      <c r="F608" s="43" t="n">
        <f aca="false">Inputs!$B$5*D608+Inputs!$B$6*E608</f>
        <v>294087.797214421</v>
      </c>
      <c r="G608" s="43" t="n">
        <f aca="false">F608*SQRT(($B$6-2)/C608)</f>
        <v>183724.693098101</v>
      </c>
    </row>
    <row r="609" customFormat="false" ht="15" hidden="false" customHeight="false" outlineLevel="0" collapsed="false">
      <c r="A609" s="41" t="n">
        <v>-1.3225411333</v>
      </c>
      <c r="B609" s="41" t="n">
        <v>-0.4861941307</v>
      </c>
      <c r="C609" s="41" t="n">
        <v>8.5395356446</v>
      </c>
      <c r="D609" s="42" t="n">
        <f aca="false">$B$5*A609</f>
        <v>-3.37906354974822</v>
      </c>
      <c r="E609" s="42" t="n">
        <f aca="false">$D$5*A609+$F$5*B609</f>
        <v>-3.9866357474376</v>
      </c>
      <c r="F609" s="43" t="n">
        <f aca="false">Inputs!$B$5*D609+Inputs!$B$6*E609</f>
        <v>-138574.567602942</v>
      </c>
      <c r="G609" s="43" t="n">
        <f aca="false">F609*SQRT(($B$6-2)/C609)</f>
        <v>-67062.756769564</v>
      </c>
    </row>
    <row r="610" customFormat="false" ht="15" hidden="false" customHeight="false" outlineLevel="0" collapsed="false">
      <c r="A610" s="41" t="n">
        <v>0.4202267095</v>
      </c>
      <c r="B610" s="41" t="n">
        <v>-0.1023967066</v>
      </c>
      <c r="C610" s="41" t="n">
        <v>6.6422732318</v>
      </c>
      <c r="D610" s="42" t="n">
        <f aca="false">$B$5*A610</f>
        <v>1.07367001369475</v>
      </c>
      <c r="E610" s="42" t="n">
        <f aca="false">$D$5*A610+$F$5*B610</f>
        <v>0.823153425697308</v>
      </c>
      <c r="F610" s="43" t="n">
        <f aca="false">Inputs!$B$5*D610+Inputs!$B$6*E610</f>
        <v>66209.3300846099</v>
      </c>
      <c r="G610" s="43" t="n">
        <f aca="false">F610*SQRT(($B$6-2)/C610)</f>
        <v>36330.8721248469</v>
      </c>
    </row>
    <row r="611" customFormat="false" ht="15" hidden="false" customHeight="false" outlineLevel="0" collapsed="false">
      <c r="A611" s="41" t="n">
        <v>-0.6505636204</v>
      </c>
      <c r="B611" s="41" t="n">
        <v>-0.6742124617</v>
      </c>
      <c r="C611" s="41" t="n">
        <v>10.6178559358</v>
      </c>
      <c r="D611" s="42" t="n">
        <f aca="false">$B$5*A611</f>
        <v>-1.66217576235281</v>
      </c>
      <c r="E611" s="42" t="n">
        <f aca="false">$D$5*A611+$F$5*B611</f>
        <v>-2.71226583218088</v>
      </c>
      <c r="F611" s="43" t="n">
        <f aca="false">Inputs!$B$5*D611+Inputs!$B$6*E611</f>
        <v>-30604.2846262374</v>
      </c>
      <c r="G611" s="43" t="n">
        <f aca="false">F611*SQRT(($B$6-2)/C611)</f>
        <v>-13282.4691512323</v>
      </c>
    </row>
    <row r="612" customFormat="false" ht="15" hidden="false" customHeight="false" outlineLevel="0" collapsed="false">
      <c r="A612" s="41" t="n">
        <v>-0.7123370644</v>
      </c>
      <c r="B612" s="41" t="n">
        <v>-0.8795096287</v>
      </c>
      <c r="C612" s="41" t="n">
        <v>2.2428309718</v>
      </c>
      <c r="D612" s="42" t="n">
        <f aca="false">$B$5*A612</f>
        <v>-1.8200055550958</v>
      </c>
      <c r="E612" s="42" t="n">
        <f aca="false">$D$5*A612+$F$5*B612</f>
        <v>-3.21375689171198</v>
      </c>
      <c r="F612" s="43" t="n">
        <f aca="false">Inputs!$B$5*D612+Inputs!$B$6*E612</f>
        <v>-21312.710923981</v>
      </c>
      <c r="G612" s="43" t="n">
        <f aca="false">F612*SQRT(($B$6-2)/C612)</f>
        <v>-20125.9050696383</v>
      </c>
    </row>
    <row r="613" customFormat="false" ht="15" hidden="false" customHeight="false" outlineLevel="0" collapsed="false">
      <c r="A613" s="41" t="n">
        <v>2.2816328773</v>
      </c>
      <c r="B613" s="41" t="n">
        <v>0.2975110712</v>
      </c>
      <c r="C613" s="41" t="n">
        <v>1.8268657632</v>
      </c>
      <c r="D613" s="42" t="n">
        <f aca="false">$B$5*A613</f>
        <v>5.82952189196125</v>
      </c>
      <c r="E613" s="42" t="n">
        <f aca="false">$D$5*A613+$F$5*B613</f>
        <v>5.9430713746814</v>
      </c>
      <c r="F613" s="43" t="n">
        <f aca="false">Inputs!$B$5*D613+Inputs!$B$6*E613</f>
        <v>285798.620462055</v>
      </c>
      <c r="G613" s="43" t="n">
        <f aca="false">F613*SQRT(($B$6-2)/C613)</f>
        <v>299034.851986878</v>
      </c>
    </row>
    <row r="614" customFormat="false" ht="15" hidden="false" customHeight="false" outlineLevel="0" collapsed="false">
      <c r="A614" s="41" t="n">
        <v>0.8867590544</v>
      </c>
      <c r="B614" s="41" t="n">
        <v>-0.4890774681</v>
      </c>
      <c r="C614" s="41" t="n">
        <v>4.6776827049</v>
      </c>
      <c r="D614" s="42" t="n">
        <f aca="false">$B$5*A614</f>
        <v>2.26564990886567</v>
      </c>
      <c r="E614" s="42" t="n">
        <f aca="false">$D$5*A614+$F$5*B614</f>
        <v>1.26560929026871</v>
      </c>
      <c r="F614" s="43" t="n">
        <f aca="false">Inputs!$B$5*D614+Inputs!$B$6*E614</f>
        <v>163284.526373132</v>
      </c>
      <c r="G614" s="43" t="n">
        <f aca="false">F614*SQRT(($B$6-2)/C614)</f>
        <v>106768.870631234</v>
      </c>
    </row>
    <row r="615" customFormat="false" ht="15" hidden="false" customHeight="false" outlineLevel="0" collapsed="false">
      <c r="A615" s="41" t="n">
        <v>-0.1859566772</v>
      </c>
      <c r="B615" s="41" t="n">
        <v>-0.7135539814</v>
      </c>
      <c r="C615" s="41" t="n">
        <v>2.3033767202</v>
      </c>
      <c r="D615" s="42" t="n">
        <f aca="false">$B$5*A615</f>
        <v>-0.475115226239456</v>
      </c>
      <c r="E615" s="42" t="n">
        <f aca="false">$D$5*A615+$F$5*B615</f>
        <v>-1.67462555469472</v>
      </c>
      <c r="F615" s="43" t="n">
        <f aca="false">Inputs!$B$5*D615+Inputs!$B$6*E615</f>
        <v>36219.7551107905</v>
      </c>
      <c r="G615" s="43" t="n">
        <f aca="false">F615*SQRT(($B$6-2)/C615)</f>
        <v>33750.3297893688</v>
      </c>
    </row>
    <row r="616" customFormat="false" ht="15" hidden="false" customHeight="false" outlineLevel="0" collapsed="false">
      <c r="A616" s="41" t="n">
        <v>-2.6517083349</v>
      </c>
      <c r="B616" s="41" t="n">
        <v>-1.3780092768</v>
      </c>
      <c r="C616" s="41" t="n">
        <v>5.2866373628</v>
      </c>
      <c r="D616" s="42" t="n">
        <f aca="false">$B$5*A616</f>
        <v>-6.77505655848031</v>
      </c>
      <c r="E616" s="42" t="n">
        <f aca="false">$D$5*A616+$F$5*B616</f>
        <v>-8.68944260528645</v>
      </c>
      <c r="F616" s="43" t="n">
        <f aca="false">Inputs!$B$5*D616+Inputs!$B$6*E616</f>
        <v>-243033.525583708</v>
      </c>
      <c r="G616" s="43" t="n">
        <f aca="false">F616*SQRT(($B$6-2)/C616)</f>
        <v>-149482.868934143</v>
      </c>
    </row>
    <row r="617" customFormat="false" ht="15" hidden="false" customHeight="false" outlineLevel="0" collapsed="false">
      <c r="A617" s="41" t="n">
        <v>-1.81061868</v>
      </c>
      <c r="B617" s="41" t="n">
        <v>-2.249783778</v>
      </c>
      <c r="C617" s="41" t="n">
        <v>4.0053455011</v>
      </c>
      <c r="D617" s="42" t="n">
        <f aca="false">$B$5*A617</f>
        <v>-4.6260909623394</v>
      </c>
      <c r="E617" s="42" t="n">
        <f aca="false">$D$5*A617+$F$5*B617</f>
        <v>-8.19332760387602</v>
      </c>
      <c r="F617" s="43" t="n">
        <f aca="false">Inputs!$B$5*D617+Inputs!$B$6*E617</f>
        <v>-52942.7160401393</v>
      </c>
      <c r="G617" s="43" t="n">
        <f aca="false">F617*SQRT(($B$6-2)/C617)</f>
        <v>-37411.1641949905</v>
      </c>
    </row>
    <row r="618" customFormat="false" ht="15" hidden="false" customHeight="false" outlineLevel="0" collapsed="false">
      <c r="A618" s="41" t="n">
        <v>-1.1953589743</v>
      </c>
      <c r="B618" s="41" t="n">
        <v>1.3249556794</v>
      </c>
      <c r="C618" s="41" t="n">
        <v>1.4898535723</v>
      </c>
      <c r="D618" s="42" t="n">
        <f aca="false">$B$5*A618</f>
        <v>-3.05411592669558</v>
      </c>
      <c r="E618" s="42" t="n">
        <f aca="false">$D$5*A618+$F$5*B618</f>
        <v>-0.556601918313815</v>
      </c>
      <c r="F618" s="43" t="n">
        <f aca="false">Inputs!$B$5*D618+Inputs!$B$6*E618</f>
        <v>-277581.496753867</v>
      </c>
      <c r="G618" s="43" t="n">
        <f aca="false">F618*SQRT(($B$6-2)/C618)</f>
        <v>-321613.090765905</v>
      </c>
    </row>
    <row r="619" customFormat="false" ht="15" hidden="false" customHeight="false" outlineLevel="0" collapsed="false">
      <c r="A619" s="41" t="n">
        <v>-0.0444361677</v>
      </c>
      <c r="B619" s="41" t="n">
        <v>1.2905637623</v>
      </c>
      <c r="C619" s="41" t="n">
        <v>4.8329814931</v>
      </c>
      <c r="D619" s="42" t="n">
        <f aca="false">$B$5*A619</f>
        <v>-0.113533432560172</v>
      </c>
      <c r="E619" s="42" t="n">
        <f aca="false">$D$5*A619+$F$5*B619</f>
        <v>2.12273392889276</v>
      </c>
      <c r="F619" s="43" t="n">
        <f aca="false">Inputs!$B$5*D619+Inputs!$B$6*E619</f>
        <v>-117490.039700655</v>
      </c>
      <c r="G619" s="43" t="n">
        <f aca="false">F619*SQRT(($B$6-2)/C619)</f>
        <v>-75580.2775344916</v>
      </c>
    </row>
    <row r="620" customFormat="false" ht="15" hidden="false" customHeight="false" outlineLevel="0" collapsed="false">
      <c r="A620" s="41" t="n">
        <v>0.4109825769</v>
      </c>
      <c r="B620" s="41" t="n">
        <v>0.7825588257</v>
      </c>
      <c r="C620" s="41" t="n">
        <v>1.5869224452</v>
      </c>
      <c r="D620" s="42" t="n">
        <f aca="false">$B$5*A620</f>
        <v>1.05005145792269</v>
      </c>
      <c r="E620" s="42" t="n">
        <f aca="false">$D$5*A620+$F$5*B620</f>
        <v>2.32924817093311</v>
      </c>
      <c r="F620" s="43" t="n">
        <f aca="false">Inputs!$B$5*D620+Inputs!$B$6*E620</f>
        <v>-11457.2627543869</v>
      </c>
      <c r="G620" s="43" t="n">
        <f aca="false">F620*SQRT(($B$6-2)/C620)</f>
        <v>-12862.2817761411</v>
      </c>
    </row>
    <row r="621" customFormat="false" ht="15" hidden="false" customHeight="false" outlineLevel="0" collapsed="false">
      <c r="A621" s="41" t="n">
        <v>-0.9008969953</v>
      </c>
      <c r="B621" s="41" t="n">
        <v>0.5239509542</v>
      </c>
      <c r="C621" s="41" t="n">
        <v>8.9589236847</v>
      </c>
      <c r="D621" s="42" t="n">
        <f aca="false">$B$5*A621</f>
        <v>-2.30177203736573</v>
      </c>
      <c r="E621" s="42" t="n">
        <f aca="false">$D$5*A621+$F$5*B621</f>
        <v>-1.23903416698534</v>
      </c>
      <c r="F621" s="43" t="n">
        <f aca="false">Inputs!$B$5*D621+Inputs!$B$6*E621</f>
        <v>-168225.495387306</v>
      </c>
      <c r="G621" s="43" t="n">
        <f aca="false">F621*SQRT(($B$6-2)/C621)</f>
        <v>-79483.8500097453</v>
      </c>
    </row>
    <row r="622" customFormat="false" ht="15" hidden="false" customHeight="false" outlineLevel="0" collapsed="false">
      <c r="A622" s="41" t="n">
        <v>0.7287142341</v>
      </c>
      <c r="B622" s="41" t="n">
        <v>-0.5766472922</v>
      </c>
      <c r="C622" s="41" t="n">
        <v>2.9310397886</v>
      </c>
      <c r="D622" s="42" t="n">
        <f aca="false">$B$5*A622</f>
        <v>1.86184886400161</v>
      </c>
      <c r="E622" s="42" t="n">
        <f aca="false">$D$5*A622+$F$5*B622</f>
        <v>0.73831706086388</v>
      </c>
      <c r="F622" s="43" t="n">
        <f aca="false">Inputs!$B$5*D622+Inputs!$B$6*E622</f>
        <v>149269.033356967</v>
      </c>
      <c r="G622" s="43" t="n">
        <f aca="false">F622*SQRT(($B$6-2)/C622)</f>
        <v>123303.061893427</v>
      </c>
    </row>
    <row r="623" customFormat="false" ht="15" hidden="false" customHeight="false" outlineLevel="0" collapsed="false">
      <c r="A623" s="41" t="n">
        <v>0.5595403706</v>
      </c>
      <c r="B623" s="41" t="n">
        <v>0.5661877586</v>
      </c>
      <c r="C623" s="41" t="n">
        <v>1.809852637</v>
      </c>
      <c r="D623" s="42" t="n">
        <f aca="false">$B$5*A623</f>
        <v>1.42961335817915</v>
      </c>
      <c r="E623" s="42" t="n">
        <f aca="false">$D$5*A623+$F$5*B623</f>
        <v>2.30913696896133</v>
      </c>
      <c r="F623" s="43" t="n">
        <f aca="false">Inputs!$B$5*D623+Inputs!$B$6*E623</f>
        <v>27504.4873698485</v>
      </c>
      <c r="G623" s="43" t="n">
        <f aca="false">F623*SQRT(($B$6-2)/C623)</f>
        <v>28913.2522609308</v>
      </c>
    </row>
    <row r="624" customFormat="false" ht="15" hidden="false" customHeight="false" outlineLevel="0" collapsed="false">
      <c r="A624" s="41" t="n">
        <v>-0.5495526211</v>
      </c>
      <c r="B624" s="41" t="n">
        <v>-1.1227684323</v>
      </c>
      <c r="C624" s="41" t="n">
        <v>4.0977958571</v>
      </c>
      <c r="D624" s="42" t="n">
        <f aca="false">$B$5*A624</f>
        <v>-1.404094877559</v>
      </c>
      <c r="E624" s="42" t="n">
        <f aca="false">$D$5*A624+$F$5*B624</f>
        <v>-3.2464427787755</v>
      </c>
      <c r="F624" s="43" t="n">
        <f aca="false">Inputs!$B$5*D624+Inputs!$B$6*E624</f>
        <v>21912.6511828751</v>
      </c>
      <c r="G624" s="43" t="n">
        <f aca="false">F624*SQRT(($B$6-2)/C624)</f>
        <v>15308.5749129524</v>
      </c>
    </row>
    <row r="625" customFormat="false" ht="15" hidden="false" customHeight="false" outlineLevel="0" collapsed="false">
      <c r="A625" s="41" t="n">
        <v>-1.1841283319</v>
      </c>
      <c r="B625" s="41" t="n">
        <v>0.0865055419</v>
      </c>
      <c r="C625" s="41" t="n">
        <v>4.4388141233</v>
      </c>
      <c r="D625" s="42" t="n">
        <f aca="false">$B$5*A625</f>
        <v>-3.02542188201252</v>
      </c>
      <c r="E625" s="42" t="n">
        <f aca="false">$D$5*A625+$F$5*B625</f>
        <v>-2.66836440338308</v>
      </c>
      <c r="F625" s="43" t="n">
        <f aca="false">Inputs!$B$5*D625+Inputs!$B$6*E625</f>
        <v>-169123.968032098</v>
      </c>
      <c r="G625" s="43" t="n">
        <f aca="false">F625*SQRT(($B$6-2)/C625)</f>
        <v>-113523.73672935</v>
      </c>
    </row>
    <row r="626" customFormat="false" ht="15" hidden="false" customHeight="false" outlineLevel="0" collapsed="false">
      <c r="A626" s="41" t="n">
        <v>0.3270098688</v>
      </c>
      <c r="B626" s="41" t="n">
        <v>-0.7925258305</v>
      </c>
      <c r="C626" s="41" t="n">
        <v>2.1801575408</v>
      </c>
      <c r="D626" s="42" t="n">
        <f aca="false">$B$5*A626</f>
        <v>0.835503032947541</v>
      </c>
      <c r="E626" s="42" t="n">
        <f aca="false">$D$5*A626+$F$5*B626</f>
        <v>-0.590340802867546</v>
      </c>
      <c r="F626" s="43" t="n">
        <f aca="false">Inputs!$B$5*D626+Inputs!$B$6*E626</f>
        <v>113067.343438131</v>
      </c>
      <c r="G626" s="43" t="n">
        <f aca="false">F626*SQRT(($B$6-2)/C626)</f>
        <v>108294.960571201</v>
      </c>
    </row>
    <row r="627" customFormat="false" ht="15" hidden="false" customHeight="false" outlineLevel="0" collapsed="false">
      <c r="A627" s="41" t="n">
        <v>0.0265853413</v>
      </c>
      <c r="B627" s="41" t="n">
        <v>0.5705370361</v>
      </c>
      <c r="C627" s="41" t="n">
        <v>2.0930912237</v>
      </c>
      <c r="D627" s="42" t="n">
        <f aca="false">$B$5*A627</f>
        <v>0.0679249631505174</v>
      </c>
      <c r="E627" s="42" t="n">
        <f aca="false">$D$5*A627+$F$5*B627</f>
        <v>1.0484337613389</v>
      </c>
      <c r="F627" s="43" t="n">
        <f aca="false">Inputs!$B$5*D627+Inputs!$B$6*E627</f>
        <v>-45629.1917518935</v>
      </c>
      <c r="G627" s="43" t="n">
        <f aca="false">F627*SQRT(($B$6-2)/C627)</f>
        <v>-44602.9614992075</v>
      </c>
    </row>
    <row r="628" customFormat="false" ht="15" hidden="false" customHeight="false" outlineLevel="0" collapsed="false">
      <c r="A628" s="41" t="n">
        <v>0.6181907147</v>
      </c>
      <c r="B628" s="41" t="n">
        <v>1.5518801201</v>
      </c>
      <c r="C628" s="41" t="n">
        <v>0.63995054</v>
      </c>
      <c r="D628" s="42" t="n">
        <f aca="false">$B$5*A628</f>
        <v>1.57946369926759</v>
      </c>
      <c r="E628" s="42" t="n">
        <f aca="false">$D$5*A628+$F$5*B628</f>
        <v>4.15073933546079</v>
      </c>
      <c r="F628" s="43" t="n">
        <f aca="false">Inputs!$B$5*D628+Inputs!$B$6*E628</f>
        <v>-49590.5968462803</v>
      </c>
      <c r="G628" s="43" t="n">
        <f aca="false">F628*SQRT(($B$6-2)/C628)</f>
        <v>-87668.0058947238</v>
      </c>
    </row>
    <row r="629" customFormat="false" ht="15" hidden="false" customHeight="false" outlineLevel="0" collapsed="false">
      <c r="A629" s="41" t="n">
        <v>1.2769808322</v>
      </c>
      <c r="B629" s="41" t="n">
        <v>-1.0012914328</v>
      </c>
      <c r="C629" s="41" t="n">
        <v>6.3970619093</v>
      </c>
      <c r="D629" s="42" t="n">
        <f aca="false">$B$5*A629</f>
        <v>3.26265798103943</v>
      </c>
      <c r="E629" s="42" t="n">
        <f aca="false">$D$5*A629+$F$5*B629</f>
        <v>1.30971370849139</v>
      </c>
      <c r="F629" s="43" t="n">
        <f aca="false">Inputs!$B$5*D629+Inputs!$B$6*E629</f>
        <v>260780.112679373</v>
      </c>
      <c r="G629" s="43" t="n">
        <f aca="false">F629*SQRT(($B$6-2)/C629)</f>
        <v>145813.98852526</v>
      </c>
    </row>
    <row r="630" customFormat="false" ht="15" hidden="false" customHeight="false" outlineLevel="0" collapsed="false">
      <c r="A630" s="41" t="n">
        <v>1.6835862095</v>
      </c>
      <c r="B630" s="41" t="n">
        <v>-0.5309765046</v>
      </c>
      <c r="C630" s="41" t="n">
        <v>8.7886961031</v>
      </c>
      <c r="D630" s="42" t="n">
        <f aca="false">$B$5*A630</f>
        <v>4.30152579011678</v>
      </c>
      <c r="E630" s="42" t="n">
        <f aca="false">$D$5*A630+$F$5*B630</f>
        <v>3.08938056089001</v>
      </c>
      <c r="F630" s="43" t="n">
        <f aca="false">Inputs!$B$5*D630+Inputs!$B$6*E630</f>
        <v>275683.550967178</v>
      </c>
      <c r="G630" s="43" t="n">
        <f aca="false">F630*SQRT(($B$6-2)/C630)</f>
        <v>131511.468760231</v>
      </c>
    </row>
    <row r="631" customFormat="false" ht="15" hidden="false" customHeight="false" outlineLevel="0" collapsed="false">
      <c r="A631" s="41" t="n">
        <v>1.0448728125</v>
      </c>
      <c r="B631" s="41" t="n">
        <v>0.0679866261</v>
      </c>
      <c r="C631" s="41" t="n">
        <v>7.097323612</v>
      </c>
      <c r="D631" s="42" t="n">
        <f aca="false">$B$5*A631</f>
        <v>2.66962708829471</v>
      </c>
      <c r="E631" s="42" t="n">
        <f aca="false">$D$5*A631+$F$5*B631</f>
        <v>2.60376214423739</v>
      </c>
      <c r="F631" s="43" t="n">
        <f aca="false">Inputs!$B$5*D631+Inputs!$B$6*E631</f>
        <v>136774.601617601</v>
      </c>
      <c r="G631" s="43" t="n">
        <f aca="false">F631*SQRT(($B$6-2)/C631)</f>
        <v>72606.1071690585</v>
      </c>
    </row>
    <row r="632" customFormat="false" ht="15" hidden="false" customHeight="false" outlineLevel="0" collapsed="false">
      <c r="A632" s="41" t="n">
        <v>-0.4121493785</v>
      </c>
      <c r="B632" s="41" t="n">
        <v>-1.8076968598</v>
      </c>
      <c r="C632" s="41" t="n">
        <v>1.7607347689</v>
      </c>
      <c r="D632" s="42" t="n">
        <f aca="false">$B$5*A632</f>
        <v>-1.05303261038523</v>
      </c>
      <c r="E632" s="42" t="n">
        <f aca="false">$D$5*A632+$F$5*B632</f>
        <v>-4.10217599219529</v>
      </c>
      <c r="F632" s="43" t="n">
        <f aca="false">Inputs!$B$5*D632+Inputs!$B$6*E632</f>
        <v>99805.5385712419</v>
      </c>
      <c r="G632" s="43" t="n">
        <f aca="false">F632*SQRT(($B$6-2)/C632)</f>
        <v>106370.859937988</v>
      </c>
    </row>
    <row r="633" customFormat="false" ht="15" hidden="false" customHeight="false" outlineLevel="0" collapsed="false">
      <c r="A633" s="41" t="n">
        <v>-0.1715645102</v>
      </c>
      <c r="B633" s="41" t="n">
        <v>-1.5593832353</v>
      </c>
      <c r="C633" s="41" t="n">
        <v>4.7409708141</v>
      </c>
      <c r="D633" s="42" t="n">
        <f aca="false">$B$5*A633</f>
        <v>-0.43834355563724</v>
      </c>
      <c r="E633" s="42" t="n">
        <f aca="false">$D$5*A633+$F$5*B633</f>
        <v>-3.10090901956534</v>
      </c>
      <c r="F633" s="43" t="n">
        <f aca="false">Inputs!$B$5*D633+Inputs!$B$6*E633</f>
        <v>111211.095414543</v>
      </c>
      <c r="G633" s="43" t="n">
        <f aca="false">F633*SQRT(($B$6-2)/C633)</f>
        <v>72231.9726315169</v>
      </c>
    </row>
    <row r="634" customFormat="false" ht="15" hidden="false" customHeight="false" outlineLevel="0" collapsed="false">
      <c r="A634" s="41" t="n">
        <v>0.9672992358</v>
      </c>
      <c r="B634" s="41" t="n">
        <v>1.5167926571</v>
      </c>
      <c r="C634" s="41" t="n">
        <v>4.1469352821</v>
      </c>
      <c r="D634" s="42" t="n">
        <f aca="false">$B$5*A634</f>
        <v>2.47142830350794</v>
      </c>
      <c r="E634" s="42" t="n">
        <f aca="false">$D$5*A634+$F$5*B634</f>
        <v>4.92088664252349</v>
      </c>
      <c r="F634" s="43" t="n">
        <f aca="false">Inputs!$B$5*D634+Inputs!$B$6*E634</f>
        <v>1098.49822461995</v>
      </c>
      <c r="G634" s="43" t="n">
        <f aca="false">F634*SQRT(($B$6-2)/C634)</f>
        <v>762.870336910102</v>
      </c>
    </row>
    <row r="635" customFormat="false" ht="15" hidden="false" customHeight="false" outlineLevel="0" collapsed="false">
      <c r="A635" s="41" t="n">
        <v>-0.7969109893</v>
      </c>
      <c r="B635" s="41" t="n">
        <v>0.3019707425</v>
      </c>
      <c r="C635" s="41" t="n">
        <v>0.8463637228</v>
      </c>
      <c r="D635" s="42" t="n">
        <f aca="false">$B$5*A635</f>
        <v>-2.03609007579094</v>
      </c>
      <c r="E635" s="42" t="n">
        <f aca="false">$D$5*A635+$F$5*B635</f>
        <v>-1.37489341100251</v>
      </c>
      <c r="F635" s="43" t="n">
        <f aca="false">Inputs!$B$5*D635+Inputs!$B$6*E635</f>
        <v>-134864.337028968</v>
      </c>
      <c r="G635" s="43" t="n">
        <f aca="false">F635*SQRT(($B$6-2)/C635)</f>
        <v>-207316.371709961</v>
      </c>
    </row>
    <row r="636" customFormat="false" ht="15" hidden="false" customHeight="false" outlineLevel="0" collapsed="false">
      <c r="A636" s="41" t="n">
        <v>-0.725391522</v>
      </c>
      <c r="B636" s="41" t="n">
        <v>-0.6284847301</v>
      </c>
      <c r="C636" s="41" t="n">
        <v>2.1654486054</v>
      </c>
      <c r="D636" s="42" t="n">
        <f aca="false">$B$5*A636</f>
        <v>-1.85335940755998</v>
      </c>
      <c r="E636" s="42" t="n">
        <f aca="false">$D$5*A636+$F$5*B636</f>
        <v>-2.81136529321093</v>
      </c>
      <c r="F636" s="43" t="n">
        <f aca="false">Inputs!$B$5*D636+Inputs!$B$6*E636</f>
        <v>-44767.6760954512</v>
      </c>
      <c r="G636" s="43" t="n">
        <f aca="false">F636*SQRT(($B$6-2)/C636)</f>
        <v>-43023.4871576965</v>
      </c>
    </row>
    <row r="637" customFormat="false" ht="15" hidden="false" customHeight="false" outlineLevel="0" collapsed="false">
      <c r="A637" s="41" t="n">
        <v>0.7744947039</v>
      </c>
      <c r="B637" s="41" t="n">
        <v>-0.0385382618</v>
      </c>
      <c r="C637" s="41" t="n">
        <v>4.4981182936</v>
      </c>
      <c r="D637" s="42" t="n">
        <f aca="false">$B$5*A637</f>
        <v>1.97881695890353</v>
      </c>
      <c r="E637" s="42" t="n">
        <f aca="false">$D$5*A637+$F$5*B637</f>
        <v>1.77643244042978</v>
      </c>
      <c r="F637" s="43" t="n">
        <f aca="false">Inputs!$B$5*D637+Inputs!$B$6*E637</f>
        <v>109060.073868864</v>
      </c>
      <c r="G637" s="43" t="n">
        <f aca="false">F637*SQRT(($B$6-2)/C637)</f>
        <v>72721.9220919648</v>
      </c>
    </row>
    <row r="638" customFormat="false" ht="15" hidden="false" customHeight="false" outlineLevel="0" collapsed="false">
      <c r="A638" s="41" t="n">
        <v>1.7396480419</v>
      </c>
      <c r="B638" s="41" t="n">
        <v>-0.4822324787</v>
      </c>
      <c r="C638" s="41" t="n">
        <v>0.3739441175</v>
      </c>
      <c r="D638" s="42" t="n">
        <f aca="false">$B$5*A638</f>
        <v>4.44476254066098</v>
      </c>
      <c r="E638" s="42" t="n">
        <f aca="false">$D$5*A638+$F$5*B638</f>
        <v>3.30695308621718</v>
      </c>
      <c r="F638" s="43" t="n">
        <f aca="false">Inputs!$B$5*D638+Inputs!$B$6*E638</f>
        <v>279128.599755239</v>
      </c>
      <c r="G638" s="43" t="n">
        <f aca="false">F638*SQRT(($B$6-2)/C638)</f>
        <v>645529.333626828</v>
      </c>
    </row>
    <row r="639" customFormat="false" ht="15" hidden="false" customHeight="false" outlineLevel="0" collapsed="false">
      <c r="A639" s="41" t="n">
        <v>0.9993363325</v>
      </c>
      <c r="B639" s="41" t="n">
        <v>0.097413413</v>
      </c>
      <c r="C639" s="41" t="n">
        <v>1.2711623108</v>
      </c>
      <c r="D639" s="42" t="n">
        <f aca="false">$B$5*A639</f>
        <v>2.55328238197325</v>
      </c>
      <c r="E639" s="42" t="n">
        <f aca="false">$D$5*A639+$F$5*B639</f>
        <v>2.54621662911256</v>
      </c>
      <c r="F639" s="43" t="n">
        <f aca="false">Inputs!$B$5*D639+Inputs!$B$6*E639</f>
        <v>128017.406741697</v>
      </c>
      <c r="G639" s="43" t="n">
        <f aca="false">F639*SQRT(($B$6-2)/C639)</f>
        <v>160577.066346916</v>
      </c>
    </row>
    <row r="640" customFormat="false" ht="15" hidden="false" customHeight="false" outlineLevel="0" collapsed="false">
      <c r="A640" s="41" t="n">
        <v>0.7957780097</v>
      </c>
      <c r="B640" s="41" t="n">
        <v>-0.4471576573</v>
      </c>
      <c r="C640" s="41" t="n">
        <v>5.8764085003</v>
      </c>
      <c r="D640" s="42" t="n">
        <f aca="false">$B$5*A640</f>
        <v>2.03319533779559</v>
      </c>
      <c r="E640" s="42" t="n">
        <f aca="false">$D$5*A640+$F$5*B640</f>
        <v>1.12149670086359</v>
      </c>
      <c r="F640" s="43" t="n">
        <f aca="false">Inputs!$B$5*D640+Inputs!$B$6*E640</f>
        <v>147244.69873638</v>
      </c>
      <c r="G640" s="43" t="n">
        <f aca="false">F640*SQRT(($B$6-2)/C640)</f>
        <v>85901.0903673266</v>
      </c>
    </row>
    <row r="641" customFormat="false" ht="15" hidden="false" customHeight="false" outlineLevel="0" collapsed="false">
      <c r="A641" s="41" t="n">
        <v>-0.0495588376</v>
      </c>
      <c r="B641" s="41" t="n">
        <v>-0.1154988793</v>
      </c>
      <c r="C641" s="41" t="n">
        <v>1.7072692279</v>
      </c>
      <c r="D641" s="42" t="n">
        <f aca="false">$B$5*A641</f>
        <v>-0.12662174164988</v>
      </c>
      <c r="E641" s="42" t="n">
        <f aca="false">$D$5*A641+$F$5*B641</f>
        <v>-0.317366644423442</v>
      </c>
      <c r="F641" s="43" t="n">
        <f aca="false">Inputs!$B$5*D641+Inputs!$B$6*E641</f>
        <v>3206.15805618411</v>
      </c>
      <c r="G641" s="43" t="n">
        <f aca="false">F641*SQRT(($B$6-2)/C641)</f>
        <v>3470.15536844711</v>
      </c>
    </row>
    <row r="642" customFormat="false" ht="15" hidden="false" customHeight="false" outlineLevel="0" collapsed="false">
      <c r="A642" s="41" t="n">
        <v>-0.8360571148</v>
      </c>
      <c r="B642" s="41" t="n">
        <v>0.6620815346</v>
      </c>
      <c r="C642" s="41" t="n">
        <v>0.8584622147</v>
      </c>
      <c r="D642" s="42" t="n">
        <f aca="false">$B$5*A642</f>
        <v>-2.13610756671075</v>
      </c>
      <c r="E642" s="42" t="n">
        <f aca="false">$D$5*A642+$F$5*B642</f>
        <v>-0.846225776813894</v>
      </c>
      <c r="F642" s="43" t="n">
        <f aca="false">Inputs!$B$5*D642+Inputs!$B$6*E642</f>
        <v>-171299.467830381</v>
      </c>
      <c r="G642" s="43" t="n">
        <f aca="false">F642*SQRT(($B$6-2)/C642)</f>
        <v>-261463.108047508</v>
      </c>
    </row>
    <row r="643" customFormat="false" ht="15" hidden="false" customHeight="false" outlineLevel="0" collapsed="false">
      <c r="A643" s="41" t="n">
        <v>0.6502490056</v>
      </c>
      <c r="B643" s="41" t="n">
        <v>0.5935546949</v>
      </c>
      <c r="C643" s="41" t="n">
        <v>6.8429924799</v>
      </c>
      <c r="D643" s="42" t="n">
        <f aca="false">$B$5*A643</f>
        <v>1.66137192844843</v>
      </c>
      <c r="E643" s="42" t="n">
        <f aca="false">$D$5*A643+$F$5*B643</f>
        <v>2.57224183505382</v>
      </c>
      <c r="F643" s="43" t="n">
        <f aca="false">Inputs!$B$5*D643+Inputs!$B$6*E643</f>
        <v>37525.1010921515</v>
      </c>
      <c r="G643" s="43" t="n">
        <f aca="false">F643*SQRT(($B$6-2)/C643)</f>
        <v>20286.8135320936</v>
      </c>
    </row>
    <row r="644" customFormat="false" ht="15" hidden="false" customHeight="false" outlineLevel="0" collapsed="false">
      <c r="A644" s="41" t="n">
        <v>1.5369656539</v>
      </c>
      <c r="B644" s="41" t="n">
        <v>1.4493448012</v>
      </c>
      <c r="C644" s="41" t="n">
        <v>1.7077989761</v>
      </c>
      <c r="D644" s="42" t="n">
        <f aca="false">$B$5*A644</f>
        <v>3.92691349065992</v>
      </c>
      <c r="E644" s="42" t="n">
        <f aca="false">$D$5*A644+$F$5*B644</f>
        <v>6.15999270978813</v>
      </c>
      <c r="F644" s="43" t="n">
        <f aca="false">Inputs!$B$5*D644+Inputs!$B$6*E644</f>
        <v>84691.7135765856</v>
      </c>
      <c r="G644" s="43" t="n">
        <f aca="false">F644*SQRT(($B$6-2)/C644)</f>
        <v>91651.0708234533</v>
      </c>
    </row>
    <row r="645" customFormat="false" ht="15" hidden="false" customHeight="false" outlineLevel="0" collapsed="false">
      <c r="A645" s="41" t="n">
        <v>-0.3749446898</v>
      </c>
      <c r="B645" s="41" t="n">
        <v>0.3730523184</v>
      </c>
      <c r="C645" s="41" t="n">
        <v>5.9078453638</v>
      </c>
      <c r="D645" s="42" t="n">
        <f aca="false">$B$5*A645</f>
        <v>-0.957975447851301</v>
      </c>
      <c r="E645" s="42" t="n">
        <f aca="false">$D$5*A645+$F$5*B645</f>
        <v>-0.248047832948878</v>
      </c>
      <c r="F645" s="43" t="n">
        <f aca="false">Inputs!$B$5*D645+Inputs!$B$6*E645</f>
        <v>-83395.1531376862</v>
      </c>
      <c r="G645" s="43" t="n">
        <f aca="false">F645*SQRT(($B$6-2)/C645)</f>
        <v>-48522.2854855278</v>
      </c>
    </row>
    <row r="646" customFormat="false" ht="15" hidden="false" customHeight="false" outlineLevel="0" collapsed="false">
      <c r="A646" s="41" t="n">
        <v>-0.6236006893</v>
      </c>
      <c r="B646" s="41" t="n">
        <v>0.0233553161</v>
      </c>
      <c r="C646" s="41" t="n">
        <v>10.4514665229</v>
      </c>
      <c r="D646" s="42" t="n">
        <f aca="false">$B$5*A646</f>
        <v>-1.59328606555597</v>
      </c>
      <c r="E646" s="42" t="n">
        <f aca="false">$D$5*A646+$F$5*B646</f>
        <v>-1.44358394649769</v>
      </c>
      <c r="F646" s="43" t="n">
        <f aca="false">Inputs!$B$5*D646+Inputs!$B$6*E646</f>
        <v>-87149.4092307128</v>
      </c>
      <c r="G646" s="43" t="n">
        <f aca="false">F646*SQRT(($B$6-2)/C646)</f>
        <v>-38123.3299972332</v>
      </c>
    </row>
    <row r="647" customFormat="false" ht="15" hidden="false" customHeight="false" outlineLevel="0" collapsed="false">
      <c r="A647" s="41" t="n">
        <v>-0.5997494491</v>
      </c>
      <c r="B647" s="41" t="n">
        <v>1.6200703091</v>
      </c>
      <c r="C647" s="41" t="n">
        <v>1.2331626539</v>
      </c>
      <c r="D647" s="42" t="n">
        <f aca="false">$B$5*A647</f>
        <v>-1.53234667066925</v>
      </c>
      <c r="E647" s="42" t="n">
        <f aca="false">$D$5*A647+$F$5*B647</f>
        <v>1.37029077636471</v>
      </c>
      <c r="F647" s="43" t="n">
        <f aca="false">Inputs!$B$5*D647+Inputs!$B$6*E647</f>
        <v>-221749.20588516</v>
      </c>
      <c r="G647" s="43" t="n">
        <f aca="false">F647*SQRT(($B$6-2)/C647)</f>
        <v>-282401.428490018</v>
      </c>
    </row>
    <row r="648" customFormat="false" ht="15" hidden="false" customHeight="false" outlineLevel="0" collapsed="false">
      <c r="A648" s="41" t="n">
        <v>0.3636981503</v>
      </c>
      <c r="B648" s="41" t="n">
        <v>-0.2180291281</v>
      </c>
      <c r="C648" s="41" t="n">
        <v>3.0163728522</v>
      </c>
      <c r="D648" s="42" t="n">
        <f aca="false">$B$5*A648</f>
        <v>0.929240786426874</v>
      </c>
      <c r="E648" s="42" t="n">
        <f aca="false">$D$5*A648+$F$5*B648</f>
        <v>0.488971123383784</v>
      </c>
      <c r="F648" s="43" t="n">
        <f aca="false">Inputs!$B$5*D648+Inputs!$B$6*E648</f>
        <v>68475.5224734982</v>
      </c>
      <c r="G648" s="43" t="n">
        <f aca="false">F648*SQRT(($B$6-2)/C648)</f>
        <v>55758.0838663417</v>
      </c>
    </row>
    <row r="649" customFormat="false" ht="15" hidden="false" customHeight="false" outlineLevel="0" collapsed="false">
      <c r="A649" s="41" t="n">
        <v>1.1936185719</v>
      </c>
      <c r="B649" s="41" t="n">
        <v>-2.1706154098</v>
      </c>
      <c r="C649" s="41" t="n">
        <v>4.1777328139</v>
      </c>
      <c r="D649" s="42" t="n">
        <f aca="false">$B$5*A649</f>
        <v>3.04966923678654</v>
      </c>
      <c r="E649" s="42" t="n">
        <f aca="false">$D$5*A649+$F$5*B649</f>
        <v>-0.907777688510014</v>
      </c>
      <c r="F649" s="43" t="n">
        <f aca="false">Inputs!$B$5*D649+Inputs!$B$6*E649</f>
        <v>350355.808104155</v>
      </c>
      <c r="G649" s="43" t="n">
        <f aca="false">F649*SQRT(($B$6-2)/C649)</f>
        <v>242411.929666199</v>
      </c>
    </row>
    <row r="650" customFormat="false" ht="15" hidden="false" customHeight="false" outlineLevel="0" collapsed="false">
      <c r="A650" s="41" t="n">
        <v>-2.0141025949</v>
      </c>
      <c r="B650" s="41" t="n">
        <v>0.7958386552</v>
      </c>
      <c r="C650" s="41" t="n">
        <v>6.7565986171</v>
      </c>
      <c r="D650" s="42" t="n">
        <f aca="false">$B$5*A650</f>
        <v>-5.14598789596672</v>
      </c>
      <c r="E650" s="42" t="n">
        <f aca="false">$D$5*A650+$F$5*B650</f>
        <v>-3.41852410329702</v>
      </c>
      <c r="F650" s="43" t="n">
        <f aca="false">Inputs!$B$5*D650+Inputs!$B$6*E650</f>
        <v>-343672.58443182</v>
      </c>
      <c r="G650" s="43" t="n">
        <f aca="false">F650*SQRT(($B$6-2)/C650)</f>
        <v>-186980.28899112</v>
      </c>
    </row>
    <row r="651" customFormat="false" ht="15" hidden="false" customHeight="false" outlineLevel="0" collapsed="false">
      <c r="A651" s="41" t="n">
        <v>0.0604684481</v>
      </c>
      <c r="B651" s="41" t="n">
        <v>0.2504463003</v>
      </c>
      <c r="C651" s="41" t="n">
        <v>2.1577009935</v>
      </c>
      <c r="D651" s="42" t="n">
        <f aca="false">$B$5*A651</f>
        <v>0.154495556878989</v>
      </c>
      <c r="E651" s="42" t="n">
        <f aca="false">$D$5*A651+$F$5*B651</f>
        <v>0.576346718276994</v>
      </c>
      <c r="F651" s="43" t="n">
        <f aca="false">Inputs!$B$5*D651+Inputs!$B$6*E651</f>
        <v>-13367.7802259508</v>
      </c>
      <c r="G651" s="43" t="n">
        <f aca="false">F651*SQRT(($B$6-2)/C651)</f>
        <v>-12870.0034686901</v>
      </c>
    </row>
    <row r="652" customFormat="false" ht="15" hidden="false" customHeight="false" outlineLevel="0" collapsed="false">
      <c r="A652" s="41" t="n">
        <v>-1.3263961033</v>
      </c>
      <c r="B652" s="41" t="n">
        <v>-0.0232337109</v>
      </c>
      <c r="C652" s="41" t="n">
        <v>0.1487909145</v>
      </c>
      <c r="D652" s="42" t="n">
        <f aca="false">$B$5*A652</f>
        <v>-3.38891291343483</v>
      </c>
      <c r="E652" s="42" t="n">
        <f aca="false">$D$5*A652+$F$5*B652</f>
        <v>-3.19639469522142</v>
      </c>
      <c r="F652" s="43" t="n">
        <f aca="false">Inputs!$B$5*D652+Inputs!$B$6*E652</f>
        <v>-179071.556582412</v>
      </c>
      <c r="G652" s="43" t="n">
        <f aca="false">F652*SQRT(($B$6-2)/C652)</f>
        <v>-656528.222489455</v>
      </c>
    </row>
    <row r="653" customFormat="false" ht="15" hidden="false" customHeight="false" outlineLevel="0" collapsed="false">
      <c r="A653" s="41" t="n">
        <v>2.0035094104</v>
      </c>
      <c r="B653" s="41" t="n">
        <v>0.8241996198</v>
      </c>
      <c r="C653" s="41" t="n">
        <v>1.2322988403</v>
      </c>
      <c r="D653" s="42" t="n">
        <f aca="false">$B$5*A653</f>
        <v>5.11892254221821</v>
      </c>
      <c r="E653" s="42" t="n">
        <f aca="false">$D$5*A653+$F$5*B653</f>
        <v>6.19070863812278</v>
      </c>
      <c r="F653" s="43" t="n">
        <f aca="false">Inputs!$B$5*D653+Inputs!$B$6*E653</f>
        <v>202356.822315682</v>
      </c>
      <c r="G653" s="43" t="n">
        <f aca="false">F653*SQRT(($B$6-2)/C653)</f>
        <v>257795.20122985</v>
      </c>
    </row>
    <row r="654" customFormat="false" ht="15" hidden="false" customHeight="false" outlineLevel="0" collapsed="false">
      <c r="A654" s="41" t="n">
        <v>0.1697065451</v>
      </c>
      <c r="B654" s="41" t="n">
        <v>-0.4390539101</v>
      </c>
      <c r="C654" s="41" t="n">
        <v>2.5391591149</v>
      </c>
      <c r="D654" s="42" t="n">
        <f aca="false">$B$5*A654</f>
        <v>0.433596495611629</v>
      </c>
      <c r="E654" s="42" t="n">
        <f aca="false">$D$5*A654+$F$5*B654</f>
        <v>-0.354302232968106</v>
      </c>
      <c r="F654" s="43" t="n">
        <f aca="false">Inputs!$B$5*D654+Inputs!$B$6*E654</f>
        <v>61074.7612095683</v>
      </c>
      <c r="G654" s="43" t="n">
        <f aca="false">F654*SQRT(($B$6-2)/C654)</f>
        <v>54204.0599832131</v>
      </c>
    </row>
    <row r="655" customFormat="false" ht="15" hidden="false" customHeight="false" outlineLevel="0" collapsed="false">
      <c r="A655" s="41" t="n">
        <v>-0.3945728519</v>
      </c>
      <c r="B655" s="41" t="n">
        <v>-2.1291978892</v>
      </c>
      <c r="C655" s="41" t="n">
        <v>5.9000620934</v>
      </c>
      <c r="D655" s="42" t="n">
        <f aca="false">$B$5*A655</f>
        <v>-1.00812497094036</v>
      </c>
      <c r="E655" s="42" t="n">
        <f aca="false">$D$5*A655+$F$5*B655</f>
        <v>-4.61550119145194</v>
      </c>
      <c r="F655" s="43" t="n">
        <f aca="false">Inputs!$B$5*D655+Inputs!$B$6*E655</f>
        <v>129962.562478561</v>
      </c>
      <c r="G655" s="43" t="n">
        <f aca="false">F655*SQRT(($B$6-2)/C655)</f>
        <v>75666.7311296209</v>
      </c>
    </row>
    <row r="656" customFormat="false" ht="15" hidden="false" customHeight="false" outlineLevel="0" collapsed="false">
      <c r="A656" s="41" t="n">
        <v>0.2576404209</v>
      </c>
      <c r="B656" s="41" t="n">
        <v>0.8454831085</v>
      </c>
      <c r="C656" s="41" t="n">
        <v>3.0410274393</v>
      </c>
      <c r="D656" s="42" t="n">
        <f aca="false">$B$5*A656</f>
        <v>0.658265617064555</v>
      </c>
      <c r="E656" s="42" t="n">
        <f aca="false">$D$5*A656+$F$5*B656</f>
        <v>2.073011193916</v>
      </c>
      <c r="F656" s="43" t="n">
        <f aca="false">Inputs!$B$5*D656+Inputs!$B$6*E656</f>
        <v>-37823.9979893447</v>
      </c>
      <c r="G656" s="43" t="n">
        <f aca="false">F656*SQRT(($B$6-2)/C656)</f>
        <v>-30674.1304503845</v>
      </c>
    </row>
    <row r="657" customFormat="false" ht="15" hidden="false" customHeight="false" outlineLevel="0" collapsed="false">
      <c r="A657" s="41" t="n">
        <v>-1.5756193272</v>
      </c>
      <c r="B657" s="41" t="n">
        <v>-0.6614168923</v>
      </c>
      <c r="C657" s="41" t="n">
        <v>5.6255448944</v>
      </c>
      <c r="D657" s="42" t="n">
        <f aca="false">$B$5*A657</f>
        <v>-4.02567277702405</v>
      </c>
      <c r="E657" s="42" t="n">
        <f aca="false">$D$5*A657+$F$5*B657</f>
        <v>-4.89142245055653</v>
      </c>
      <c r="F657" s="43" t="n">
        <f aca="false">Inputs!$B$5*D657+Inputs!$B$6*E657</f>
        <v>-157996.155174578</v>
      </c>
      <c r="G657" s="43" t="n">
        <f aca="false">F657*SQRT(($B$6-2)/C657)</f>
        <v>-94206.1420716185</v>
      </c>
    </row>
    <row r="658" customFormat="false" ht="15" hidden="false" customHeight="false" outlineLevel="0" collapsed="false">
      <c r="A658" s="41" t="n">
        <v>-1.1574646322</v>
      </c>
      <c r="B658" s="41" t="n">
        <v>-0.9653511948</v>
      </c>
      <c r="C658" s="41" t="n">
        <v>2.4637115368</v>
      </c>
      <c r="D658" s="42" t="n">
        <f aca="false">$B$5*A658</f>
        <v>-2.95729671487092</v>
      </c>
      <c r="E658" s="42" t="n">
        <f aca="false">$D$5*A658+$F$5*B658</f>
        <v>-4.42120347155125</v>
      </c>
      <c r="F658" s="43" t="n">
        <f aca="false">Inputs!$B$5*D658+Inputs!$B$6*E658</f>
        <v>-74669.4979095294</v>
      </c>
      <c r="G658" s="43" t="n">
        <f aca="false">F658*SQRT(($B$6-2)/C658)</f>
        <v>-67276.486168879</v>
      </c>
    </row>
    <row r="659" customFormat="false" ht="15" hidden="false" customHeight="false" outlineLevel="0" collapsed="false">
      <c r="A659" s="41" t="n">
        <v>0.0534816268</v>
      </c>
      <c r="B659" s="41" t="n">
        <v>-2.084402155</v>
      </c>
      <c r="C659" s="41" t="n">
        <v>3.8849884865</v>
      </c>
      <c r="D659" s="42" t="n">
        <f aca="false">$B$5*A659</f>
        <v>0.136644381903035</v>
      </c>
      <c r="E659" s="42" t="n">
        <f aca="false">$D$5*A659+$F$5*B659</f>
        <v>-3.47196542864147</v>
      </c>
      <c r="F659" s="43" t="n">
        <f aca="false">Inputs!$B$5*D659+Inputs!$B$6*E659</f>
        <v>187262.709622377</v>
      </c>
      <c r="G659" s="43" t="n">
        <f aca="false">F659*SQRT(($B$6-2)/C659)</f>
        <v>134360.444821551</v>
      </c>
    </row>
    <row r="660" customFormat="false" ht="15" hidden="false" customHeight="false" outlineLevel="0" collapsed="false">
      <c r="A660" s="41" t="n">
        <v>0.6142704384</v>
      </c>
      <c r="B660" s="41" t="n">
        <v>0.7538550699</v>
      </c>
      <c r="C660" s="41" t="n">
        <v>6.2182413631</v>
      </c>
      <c r="D660" s="42" t="n">
        <f aca="false">$B$5*A660</f>
        <v>1.56944747941875</v>
      </c>
      <c r="E660" s="42" t="n">
        <f aca="false">$D$5*A660+$F$5*B660</f>
        <v>2.76342544242819</v>
      </c>
      <c r="F660" s="43" t="n">
        <f aca="false">Inputs!$B$5*D660+Inputs!$B$6*E660</f>
        <v>18773.4758204654</v>
      </c>
      <c r="G660" s="43" t="n">
        <f aca="false">F660*SQRT(($B$6-2)/C660)</f>
        <v>10646.966750623</v>
      </c>
    </row>
    <row r="661" customFormat="false" ht="15" hidden="false" customHeight="false" outlineLevel="0" collapsed="false">
      <c r="A661" s="41" t="n">
        <v>-0.251102588</v>
      </c>
      <c r="B661" s="41" t="n">
        <v>-2.48070851</v>
      </c>
      <c r="C661" s="41" t="n">
        <v>7.408725771</v>
      </c>
      <c r="D661" s="42" t="n">
        <f aca="false">$B$5*A661</f>
        <v>-0.641561597589855</v>
      </c>
      <c r="E661" s="42" t="n">
        <f aca="false">$D$5*A661+$F$5*B661</f>
        <v>-4.88107007899358</v>
      </c>
      <c r="F661" s="43" t="n">
        <f aca="false">Inputs!$B$5*D661+Inputs!$B$6*E661</f>
        <v>179897.344190693</v>
      </c>
      <c r="G661" s="43" t="n">
        <f aca="false">F661*SQRT(($B$6-2)/C661)</f>
        <v>93469.0846844765</v>
      </c>
    </row>
    <row r="662" customFormat="false" ht="15" hidden="false" customHeight="false" outlineLevel="0" collapsed="false">
      <c r="A662" s="41" t="n">
        <v>-0.996418626</v>
      </c>
      <c r="B662" s="41" t="n">
        <v>1.2329019341</v>
      </c>
      <c r="C662" s="41" t="n">
        <v>12.0386999439</v>
      </c>
      <c r="D662" s="42" t="n">
        <f aca="false">$B$5*A662</f>
        <v>-2.54582770594482</v>
      </c>
      <c r="E662" s="42" t="n">
        <f aca="false">$D$5*A662+$F$5*B662</f>
        <v>-0.242159173104697</v>
      </c>
      <c r="F662" s="43" t="n">
        <f aca="false">Inputs!$B$5*D662+Inputs!$B$6*E662</f>
        <v>-242474.811939248</v>
      </c>
      <c r="G662" s="43" t="n">
        <f aca="false">F662*SQRT(($B$6-2)/C662)</f>
        <v>-98830.6914762346</v>
      </c>
    </row>
    <row r="663" customFormat="false" ht="15" hidden="false" customHeight="false" outlineLevel="0" collapsed="false">
      <c r="A663" s="41" t="n">
        <v>-2.7779942807</v>
      </c>
      <c r="B663" s="41" t="n">
        <v>-0.3475234122</v>
      </c>
      <c r="C663" s="41" t="n">
        <v>4.2925535986</v>
      </c>
      <c r="D663" s="42" t="n">
        <f aca="false">$B$5*A663</f>
        <v>-7.09771437648971</v>
      </c>
      <c r="E663" s="42" t="n">
        <f aca="false">$D$5*A663+$F$5*B663</f>
        <v>-7.21056545362957</v>
      </c>
      <c r="F663" s="43" t="n">
        <f aca="false">Inputs!$B$5*D663+Inputs!$B$6*E663</f>
        <v>-349243.164967493</v>
      </c>
      <c r="G663" s="43" t="n">
        <f aca="false">F663*SQRT(($B$6-2)/C663)</f>
        <v>-238388.362142593</v>
      </c>
    </row>
    <row r="664" customFormat="false" ht="15" hidden="false" customHeight="false" outlineLevel="0" collapsed="false">
      <c r="A664" s="41" t="n">
        <v>-1.1800007785</v>
      </c>
      <c r="B664" s="41" t="n">
        <v>0.8045703016</v>
      </c>
      <c r="C664" s="41" t="n">
        <v>0.4895424119</v>
      </c>
      <c r="D664" s="42" t="n">
        <f aca="false">$B$5*A664</f>
        <v>-3.01487607372542</v>
      </c>
      <c r="E664" s="42" t="n">
        <f aca="false">$D$5*A664+$F$5*B664</f>
        <v>-1.41862825660291</v>
      </c>
      <c r="F664" s="43" t="n">
        <f aca="false">Inputs!$B$5*D664+Inputs!$B$6*E664</f>
        <v>-230556.194542397</v>
      </c>
      <c r="G664" s="43" t="n">
        <f aca="false">F664*SQRT(($B$6-2)/C664)</f>
        <v>-466011.497161459</v>
      </c>
    </row>
    <row r="665" customFormat="false" ht="15" hidden="false" customHeight="false" outlineLevel="0" collapsed="false">
      <c r="A665" s="41" t="n">
        <v>-0.6751139521</v>
      </c>
      <c r="B665" s="41" t="n">
        <v>0.4039540207</v>
      </c>
      <c r="C665" s="41" t="n">
        <v>4.8614326336</v>
      </c>
      <c r="D665" s="42" t="n">
        <f aca="false">$B$5*A665</f>
        <v>-1.72490132066849</v>
      </c>
      <c r="E665" s="42" t="n">
        <f aca="false">$D$5*A665+$F$5*B665</f>
        <v>-0.908967614361926</v>
      </c>
      <c r="F665" s="43" t="n">
        <f aca="false">Inputs!$B$5*D665+Inputs!$B$6*E665</f>
        <v>-127041.751348753</v>
      </c>
      <c r="G665" s="43" t="n">
        <f aca="false">F665*SQRT(($B$6-2)/C665)</f>
        <v>-81485.3122296763</v>
      </c>
    </row>
    <row r="666" customFormat="false" ht="15" hidden="false" customHeight="false" outlineLevel="0" collapsed="false">
      <c r="A666" s="41" t="n">
        <v>0.5654604192</v>
      </c>
      <c r="B666" s="41" t="n">
        <v>1.8362258397</v>
      </c>
      <c r="C666" s="41" t="n">
        <v>0.4486083925</v>
      </c>
      <c r="D666" s="42" t="n">
        <f aca="false">$B$5*A666</f>
        <v>1.44473895233522</v>
      </c>
      <c r="E666" s="42" t="n">
        <f aca="false">$D$5*A666+$F$5*B666</f>
        <v>4.51625533281768</v>
      </c>
      <c r="F666" s="43" t="n">
        <f aca="false">Inputs!$B$5*D666+Inputs!$B$6*E666</f>
        <v>-81338.8714073625</v>
      </c>
      <c r="G666" s="43" t="n">
        <f aca="false">F666*SQRT(($B$6-2)/C666)</f>
        <v>-171743.157443271</v>
      </c>
    </row>
    <row r="667" customFormat="false" ht="15" hidden="false" customHeight="false" outlineLevel="0" collapsed="false">
      <c r="A667" s="41" t="n">
        <v>-0.2029419437</v>
      </c>
      <c r="B667" s="41" t="n">
        <v>0.3760443696</v>
      </c>
      <c r="C667" s="41" t="n">
        <v>5.2926294093</v>
      </c>
      <c r="D667" s="42" t="n">
        <f aca="false">$B$5*A667</f>
        <v>-0.518512209114159</v>
      </c>
      <c r="E667" s="42" t="n">
        <f aca="false">$D$5*A667+$F$5*B667</f>
        <v>0.166414314737569</v>
      </c>
      <c r="F667" s="43" t="n">
        <f aca="false">Inputs!$B$5*D667+Inputs!$B$6*E667</f>
        <v>-60171.9366482943</v>
      </c>
      <c r="G667" s="43" t="n">
        <f aca="false">F667*SQRT(($B$6-2)/C667)</f>
        <v>-36989.0557253392</v>
      </c>
    </row>
    <row r="668" customFormat="false" ht="15" hidden="false" customHeight="false" outlineLevel="0" collapsed="false">
      <c r="A668" s="41" t="n">
        <v>-1.4850554791</v>
      </c>
      <c r="B668" s="41" t="n">
        <v>1.1904135633</v>
      </c>
      <c r="C668" s="41" t="n">
        <v>3.7797096815</v>
      </c>
      <c r="D668" s="42" t="n">
        <f aca="false">$B$5*A668</f>
        <v>-3.79428413410444</v>
      </c>
      <c r="E668" s="42" t="n">
        <f aca="false">$D$5*A668+$F$5*B668</f>
        <v>-1.47828003314315</v>
      </c>
      <c r="F668" s="43" t="n">
        <f aca="false">Inputs!$B$5*D668+Inputs!$B$6*E668</f>
        <v>-305514.411753286</v>
      </c>
      <c r="G668" s="43" t="n">
        <f aca="false">F668*SQRT(($B$6-2)/C668)</f>
        <v>-222237.569077751</v>
      </c>
    </row>
    <row r="669" customFormat="false" ht="15" hidden="false" customHeight="false" outlineLevel="0" collapsed="false">
      <c r="A669" s="41" t="n">
        <v>-0.7605088481</v>
      </c>
      <c r="B669" s="41" t="n">
        <v>-0.5607541641</v>
      </c>
      <c r="C669" s="41" t="n">
        <v>7.1333210636</v>
      </c>
      <c r="D669" s="42" t="n">
        <f aca="false">$B$5*A669</f>
        <v>-1.94308340449385</v>
      </c>
      <c r="E669" s="42" t="n">
        <f aca="false">$D$5*A669+$F$5*B669</f>
        <v>-2.7779766822181</v>
      </c>
      <c r="F669" s="43" t="n">
        <f aca="false">Inputs!$B$5*D669+Inputs!$B$6*E669</f>
        <v>-55409.5063384797</v>
      </c>
      <c r="G669" s="43" t="n">
        <f aca="false">F669*SQRT(($B$6-2)/C669)</f>
        <v>-29339.5462458572</v>
      </c>
    </row>
    <row r="670" customFormat="false" ht="15" hidden="false" customHeight="false" outlineLevel="0" collapsed="false">
      <c r="A670" s="41" t="n">
        <v>-0.0222477948</v>
      </c>
      <c r="B670" s="41" t="n">
        <v>-1.5628843453</v>
      </c>
      <c r="C670" s="41" t="n">
        <v>2.4498642971</v>
      </c>
      <c r="D670" s="42" t="n">
        <f aca="false">$B$5*A670</f>
        <v>-0.0568426271048201</v>
      </c>
      <c r="E670" s="42" t="n">
        <f aca="false">$D$5*A670+$F$5*B670</f>
        <v>-2.75164230374168</v>
      </c>
      <c r="F670" s="43" t="n">
        <f aca="false">Inputs!$B$5*D670+Inputs!$B$6*E670</f>
        <v>131897.852476602</v>
      </c>
      <c r="G670" s="43" t="n">
        <f aca="false">F670*SQRT(($B$6-2)/C670)</f>
        <v>119174.052596696</v>
      </c>
    </row>
    <row r="671" customFormat="false" ht="15" hidden="false" customHeight="false" outlineLevel="0" collapsed="false">
      <c r="A671" s="41" t="n">
        <v>0.2287700289</v>
      </c>
      <c r="B671" s="41" t="n">
        <v>0.9674662729</v>
      </c>
      <c r="C671" s="41" t="n">
        <v>3.9200468384</v>
      </c>
      <c r="D671" s="42" t="n">
        <f aca="false">$B$5*A671</f>
        <v>0.58450239956014</v>
      </c>
      <c r="E671" s="42" t="n">
        <f aca="false">$D$5*A671+$F$5*B671</f>
        <v>2.21494530130424</v>
      </c>
      <c r="F671" s="43" t="n">
        <f aca="false">Inputs!$B$5*D671+Inputs!$B$6*E671</f>
        <v>-52297.0251091981</v>
      </c>
      <c r="G671" s="43" t="n">
        <f aca="false">F671*SQRT(($B$6-2)/C671)</f>
        <v>-37354.7947675914</v>
      </c>
    </row>
    <row r="672" customFormat="false" ht="15" hidden="false" customHeight="false" outlineLevel="0" collapsed="false">
      <c r="A672" s="41" t="n">
        <v>0.2929338235</v>
      </c>
      <c r="B672" s="41" t="n">
        <v>-1.5888975642</v>
      </c>
      <c r="C672" s="41" t="n">
        <v>4.9223420238</v>
      </c>
      <c r="D672" s="42" t="n">
        <f aca="false">$B$5*A672</f>
        <v>0.748439485588913</v>
      </c>
      <c r="E672" s="42" t="n">
        <f aca="false">$D$5*A672+$F$5*B672</f>
        <v>-2.04655814167478</v>
      </c>
      <c r="F672" s="43" t="n">
        <f aca="false">Inputs!$B$5*D672+Inputs!$B$6*E672</f>
        <v>177171.85564263</v>
      </c>
      <c r="G672" s="43" t="n">
        <f aca="false">F672*SQRT(($B$6-2)/C672)</f>
        <v>112933.773136673</v>
      </c>
    </row>
    <row r="673" customFormat="false" ht="15" hidden="false" customHeight="false" outlineLevel="0" collapsed="false">
      <c r="A673" s="41" t="n">
        <v>-0.1238092943</v>
      </c>
      <c r="B673" s="41" t="n">
        <v>0.742028903</v>
      </c>
      <c r="C673" s="41" t="n">
        <v>0.2102471721</v>
      </c>
      <c r="D673" s="42" t="n">
        <f aca="false">$B$5*A673</f>
        <v>-0.316330027819469</v>
      </c>
      <c r="E673" s="42" t="n">
        <f aca="false">$D$5*A673+$F$5*B673</f>
        <v>0.986679131050552</v>
      </c>
      <c r="F673" s="43" t="n">
        <f aca="false">Inputs!$B$5*D673+Inputs!$B$6*E673</f>
        <v>-80966.9593344745</v>
      </c>
      <c r="G673" s="43" t="n">
        <f aca="false">F673*SQRT(($B$6-2)/C673)</f>
        <v>-249722.54148559</v>
      </c>
    </row>
    <row r="674" customFormat="false" ht="15" hidden="false" customHeight="false" outlineLevel="0" collapsed="false">
      <c r="A674" s="41" t="n">
        <v>-1.877988766</v>
      </c>
      <c r="B674" s="41" t="n">
        <v>-1.0747660138</v>
      </c>
      <c r="C674" s="41" t="n">
        <v>4.7568467813</v>
      </c>
      <c r="D674" s="42" t="n">
        <f aca="false">$B$5*A674</f>
        <v>-4.79822005247816</v>
      </c>
      <c r="E674" s="42" t="n">
        <f aca="false">$D$5*A674+$F$5*B674</f>
        <v>-6.32468534777058</v>
      </c>
      <c r="F674" s="43" t="n">
        <f aca="false">Inputs!$B$5*D674+Inputs!$B$6*E674</f>
        <v>-163587.737859286</v>
      </c>
      <c r="G674" s="43" t="n">
        <f aca="false">F674*SQRT(($B$6-2)/C674)</f>
        <v>-106073.32028134</v>
      </c>
    </row>
    <row r="675" customFormat="false" ht="15" hidden="false" customHeight="false" outlineLevel="0" collapsed="false">
      <c r="A675" s="41" t="n">
        <v>0.8765436041</v>
      </c>
      <c r="B675" s="41" t="n">
        <v>0.2700954342</v>
      </c>
      <c r="C675" s="41" t="n">
        <v>1.8146863183</v>
      </c>
      <c r="D675" s="42" t="n">
        <f aca="false">$B$5*A675</f>
        <v>2.23954965770232</v>
      </c>
      <c r="E675" s="42" t="n">
        <f aca="false">$D$5*A675+$F$5*B675</f>
        <v>2.55219825331262</v>
      </c>
      <c r="F675" s="43" t="n">
        <f aca="false">Inputs!$B$5*D675+Inputs!$B$6*E675</f>
        <v>96345.0531046004</v>
      </c>
      <c r="G675" s="43" t="n">
        <f aca="false">F675*SQRT(($B$6-2)/C675)</f>
        <v>101144.817665703</v>
      </c>
    </row>
    <row r="676" customFormat="false" ht="15" hidden="false" customHeight="false" outlineLevel="0" collapsed="false">
      <c r="A676" s="41" t="n">
        <v>0.4119715821</v>
      </c>
      <c r="B676" s="41" t="n">
        <v>1.8594948076</v>
      </c>
      <c r="C676" s="41" t="n">
        <v>4.3992600517</v>
      </c>
      <c r="D676" s="42" t="n">
        <f aca="false">$B$5*A676</f>
        <v>1.05257834448802</v>
      </c>
      <c r="E676" s="42" t="n">
        <f aca="false">$D$5*A676+$F$5*B676</f>
        <v>4.19119472405681</v>
      </c>
      <c r="F676" s="43" t="n">
        <f aca="false">Inputs!$B$5*D676+Inputs!$B$6*E676</f>
        <v>-104301.901754039</v>
      </c>
      <c r="G676" s="43" t="n">
        <f aca="false">F676*SQRT(($B$6-2)/C676)</f>
        <v>-70326.2414502719</v>
      </c>
    </row>
    <row r="677" customFormat="false" ht="15" hidden="false" customHeight="false" outlineLevel="0" collapsed="false">
      <c r="A677" s="41" t="n">
        <v>0.4685527785</v>
      </c>
      <c r="B677" s="41" t="n">
        <v>0.6578880104</v>
      </c>
      <c r="C677" s="41" t="n">
        <v>0.3460972963</v>
      </c>
      <c r="D677" s="42" t="n">
        <f aca="false">$B$5*A677</f>
        <v>1.19714205864587</v>
      </c>
      <c r="E677" s="42" t="n">
        <f aca="false">$D$5*A677+$F$5*B677</f>
        <v>2.250966894973</v>
      </c>
      <c r="F677" s="43" t="n">
        <f aca="false">Inputs!$B$5*D677+Inputs!$B$6*E677</f>
        <v>7165.86111593709</v>
      </c>
      <c r="G677" s="43" t="n">
        <f aca="false">F677*SQRT(($B$6-2)/C677)</f>
        <v>17225.9935879879</v>
      </c>
    </row>
    <row r="678" customFormat="false" ht="15" hidden="false" customHeight="false" outlineLevel="0" collapsed="false">
      <c r="A678" s="41" t="n">
        <v>2.7107455272</v>
      </c>
      <c r="B678" s="41" t="n">
        <v>-0.2138045581</v>
      </c>
      <c r="C678" s="41" t="n">
        <v>5.4732227697</v>
      </c>
      <c r="D678" s="42" t="n">
        <f aca="false">$B$5*A678</f>
        <v>6.92589528822374</v>
      </c>
      <c r="E678" s="42" t="n">
        <f aca="false">$D$5*A678+$F$5*B678</f>
        <v>6.08127123416576</v>
      </c>
      <c r="F678" s="43" t="n">
        <f aca="false">Inputs!$B$5*D678+Inputs!$B$6*E678</f>
        <v>388525.967114085</v>
      </c>
      <c r="G678" s="43" t="n">
        <f aca="false">F678*SQRT(($B$6-2)/C678)</f>
        <v>234862.395107357</v>
      </c>
    </row>
    <row r="679" customFormat="false" ht="15" hidden="false" customHeight="false" outlineLevel="0" collapsed="false">
      <c r="A679" s="41" t="n">
        <v>-0.7978827636</v>
      </c>
      <c r="B679" s="41" t="n">
        <v>0.4277963982</v>
      </c>
      <c r="C679" s="41" t="n">
        <v>5.1475888238</v>
      </c>
      <c r="D679" s="42" t="n">
        <f aca="false">$B$5*A679</f>
        <v>-2.03857293778519</v>
      </c>
      <c r="E679" s="42" t="n">
        <f aca="false">$D$5*A679+$F$5*B679</f>
        <v>-1.15993709248842</v>
      </c>
      <c r="F679" s="43" t="n">
        <f aca="false">Inputs!$B$5*D679+Inputs!$B$6*E679</f>
        <v>-145860.439154098</v>
      </c>
      <c r="G679" s="43" t="n">
        <f aca="false">F679*SQRT(($B$6-2)/C679)</f>
        <v>-90918.1499691504</v>
      </c>
    </row>
    <row r="680" customFormat="false" ht="15" hidden="false" customHeight="false" outlineLevel="0" collapsed="false">
      <c r="A680" s="41" t="n">
        <v>0.4389910294</v>
      </c>
      <c r="B680" s="41" t="n">
        <v>-0.5267153919</v>
      </c>
      <c r="C680" s="41" t="n">
        <v>6.9179128587</v>
      </c>
      <c r="D680" s="42" t="n">
        <f aca="false">$B$5*A680</f>
        <v>1.12161243893464</v>
      </c>
      <c r="E680" s="42" t="n">
        <f aca="false">$D$5*A680+$F$5*B680</f>
        <v>0.135114877903326</v>
      </c>
      <c r="F680" s="43" t="n">
        <f aca="false">Inputs!$B$5*D680+Inputs!$B$6*E680</f>
        <v>105405.499998297</v>
      </c>
      <c r="G680" s="43" t="n">
        <f aca="false">F680*SQRT(($B$6-2)/C680)</f>
        <v>56674.8953620866</v>
      </c>
    </row>
    <row r="681" customFormat="false" ht="15" hidden="false" customHeight="false" outlineLevel="0" collapsed="false">
      <c r="A681" s="41" t="n">
        <v>-1.0323970196</v>
      </c>
      <c r="B681" s="41" t="n">
        <v>2.3098444221</v>
      </c>
      <c r="C681" s="41" t="n">
        <v>0.6397719188</v>
      </c>
      <c r="D681" s="42" t="n">
        <f aca="false">$B$5*A681</f>
        <v>-2.63775171143031</v>
      </c>
      <c r="E681" s="42" t="n">
        <f aca="false">$D$5*A681+$F$5*B681</f>
        <v>1.53183144235321</v>
      </c>
      <c r="F681" s="43" t="n">
        <f aca="false">Inputs!$B$5*D681+Inputs!$B$6*E681</f>
        <v>-340366.743260692</v>
      </c>
      <c r="G681" s="43" t="n">
        <f aca="false">F681*SQRT(($B$6-2)/C681)</f>
        <v>-601796.323327143</v>
      </c>
    </row>
    <row r="682" customFormat="false" ht="15" hidden="false" customHeight="false" outlineLevel="0" collapsed="false">
      <c r="A682" s="41" t="n">
        <v>0.3268434704</v>
      </c>
      <c r="B682" s="41" t="n">
        <v>-0.7322853814</v>
      </c>
      <c r="C682" s="41" t="n">
        <v>11.8097144494</v>
      </c>
      <c r="D682" s="42" t="n">
        <f aca="false">$B$5*A682</f>
        <v>0.835077888690006</v>
      </c>
      <c r="E682" s="42" t="n">
        <f aca="false">$D$5*A682+$F$5*B682</f>
        <v>-0.486716906994713</v>
      </c>
      <c r="F682" s="43" t="n">
        <f aca="false">Inputs!$B$5*D682+Inputs!$B$6*E682</f>
        <v>107843.634218736</v>
      </c>
      <c r="G682" s="43" t="n">
        <f aca="false">F682*SQRT(($B$6-2)/C682)</f>
        <v>44380.2571326618</v>
      </c>
    </row>
    <row r="683" customFormat="false" ht="15" hidden="false" customHeight="false" outlineLevel="0" collapsed="false">
      <c r="A683" s="41" t="n">
        <v>0.9159303023</v>
      </c>
      <c r="B683" s="41" t="n">
        <v>-0.1091451516</v>
      </c>
      <c r="C683" s="41" t="n">
        <v>1.0208549199</v>
      </c>
      <c r="D683" s="42" t="n">
        <f aca="false">$B$5*A683</f>
        <v>2.34018180658714</v>
      </c>
      <c r="E683" s="42" t="n">
        <f aca="false">$D$5*A683+$F$5*B683</f>
        <v>1.99107081969082</v>
      </c>
      <c r="F683" s="43" t="n">
        <f aca="false">Inputs!$B$5*D683+Inputs!$B$6*E683</f>
        <v>134464.639674173</v>
      </c>
      <c r="G683" s="43" t="n">
        <f aca="false">F683*SQRT(($B$6-2)/C683)</f>
        <v>188209.299013538</v>
      </c>
    </row>
    <row r="684" customFormat="false" ht="15" hidden="false" customHeight="false" outlineLevel="0" collapsed="false">
      <c r="A684" s="41" t="n">
        <v>-0.2528814463</v>
      </c>
      <c r="B684" s="41" t="n">
        <v>0.5622728719</v>
      </c>
      <c r="C684" s="41" t="n">
        <v>3.8990926272</v>
      </c>
      <c r="D684" s="42" t="n">
        <f aca="false">$B$5*A684</f>
        <v>-0.64610654147882</v>
      </c>
      <c r="E684" s="42" t="n">
        <f aca="false">$D$5*A684+$F$5*B684</f>
        <v>0.369147897708486</v>
      </c>
      <c r="F684" s="43" t="n">
        <f aca="false">Inputs!$B$5*D684+Inputs!$B$6*E684</f>
        <v>-83068.0490333064</v>
      </c>
      <c r="G684" s="43" t="n">
        <f aca="false">F684*SQRT(($B$6-2)/C684)</f>
        <v>-59493.1867060409</v>
      </c>
    </row>
    <row r="685" customFormat="false" ht="15" hidden="false" customHeight="false" outlineLevel="0" collapsed="false">
      <c r="A685" s="41" t="n">
        <v>-1.2918822682</v>
      </c>
      <c r="B685" s="41" t="n">
        <v>0.3526272039</v>
      </c>
      <c r="C685" s="41" t="n">
        <v>2.5806447151</v>
      </c>
      <c r="D685" s="42" t="n">
        <f aca="false">$B$5*A685</f>
        <v>-3.300730822752</v>
      </c>
      <c r="E685" s="42" t="n">
        <f aca="false">$D$5*A685+$F$5*B685</f>
        <v>-2.46525028026018</v>
      </c>
      <c r="F685" s="43" t="n">
        <f aca="false">Inputs!$B$5*D685+Inputs!$B$6*E685</f>
        <v>-206810.568262192</v>
      </c>
      <c r="G685" s="43" t="n">
        <f aca="false">F685*SQRT(($B$6-2)/C685)</f>
        <v>-182063.805761705</v>
      </c>
    </row>
    <row r="686" customFormat="false" ht="15" hidden="false" customHeight="false" outlineLevel="0" collapsed="false">
      <c r="A686" s="41" t="n">
        <v>1.9129548077</v>
      </c>
      <c r="B686" s="41" t="n">
        <v>0.4661776622</v>
      </c>
      <c r="C686" s="41" t="n">
        <v>3.1052327097</v>
      </c>
      <c r="D686" s="42" t="n">
        <f aca="false">$B$5*A686</f>
        <v>4.88755752109256</v>
      </c>
      <c r="E686" s="42" t="n">
        <f aca="false">$D$5*A686+$F$5*B686</f>
        <v>5.3570136136417</v>
      </c>
      <c r="F686" s="43" t="n">
        <f aca="false">Inputs!$B$5*D686+Inputs!$B$6*E686</f>
        <v>220905.071427171</v>
      </c>
      <c r="G686" s="43" t="n">
        <f aca="false">F686*SQRT(($B$6-2)/C686)</f>
        <v>177285.659796168</v>
      </c>
    </row>
    <row r="687" customFormat="false" ht="15" hidden="false" customHeight="false" outlineLevel="0" collapsed="false">
      <c r="A687" s="41" t="n">
        <v>-0.3762121038</v>
      </c>
      <c r="B687" s="41" t="n">
        <v>-0.5071052804</v>
      </c>
      <c r="C687" s="41" t="n">
        <v>10.6692602193</v>
      </c>
      <c r="D687" s="42" t="n">
        <f aca="false">$B$5*A687</f>
        <v>-0.961213662786177</v>
      </c>
      <c r="E687" s="42" t="n">
        <f aca="false">$D$5*A687+$F$5*B687</f>
        <v>-1.77087092188527</v>
      </c>
      <c r="F687" s="43" t="n">
        <f aca="false">Inputs!$B$5*D687+Inputs!$B$6*E687</f>
        <v>-7577.82018435429</v>
      </c>
      <c r="G687" s="43" t="n">
        <f aca="false">F687*SQRT(($B$6-2)/C687)</f>
        <v>-3280.89354937475</v>
      </c>
    </row>
    <row r="688" customFormat="false" ht="15" hidden="false" customHeight="false" outlineLevel="0" collapsed="false">
      <c r="A688" s="41" t="n">
        <v>-0.4103399733</v>
      </c>
      <c r="B688" s="41" t="n">
        <v>-0.253962678</v>
      </c>
      <c r="C688" s="41" t="n">
        <v>1.1833091884</v>
      </c>
      <c r="D688" s="42" t="n">
        <f aca="false">$B$5*A688</f>
        <v>-1.04840961983764</v>
      </c>
      <c r="E688" s="42" t="n">
        <f aca="false">$D$5*A688+$F$5*B688</f>
        <v>-1.41496862464916</v>
      </c>
      <c r="F688" s="43" t="n">
        <f aca="false">Inputs!$B$5*D688+Inputs!$B$6*E688</f>
        <v>-34092.5307513054</v>
      </c>
      <c r="G688" s="43" t="n">
        <f aca="false">F688*SQRT(($B$6-2)/C688)</f>
        <v>-44322.5889559763</v>
      </c>
    </row>
    <row r="689" customFormat="false" ht="15" hidden="false" customHeight="false" outlineLevel="0" collapsed="false">
      <c r="A689" s="41" t="n">
        <v>-0.3778065328</v>
      </c>
      <c r="B689" s="41" t="n">
        <v>0.9163114411</v>
      </c>
      <c r="C689" s="41" t="n">
        <v>9.569446884</v>
      </c>
      <c r="D689" s="42" t="n">
        <f aca="false">$B$5*A689</f>
        <v>-0.965287393864105</v>
      </c>
      <c r="E689" s="42" t="n">
        <f aca="false">$D$5*A689+$F$5*B689</f>
        <v>0.6832117842006</v>
      </c>
      <c r="F689" s="43" t="n">
        <f aca="false">Inputs!$B$5*D689+Inputs!$B$6*E689</f>
        <v>-130689.32859644</v>
      </c>
      <c r="G689" s="43" t="n">
        <f aca="false">F689*SQRT(($B$6-2)/C689)</f>
        <v>-59746.3951059011</v>
      </c>
    </row>
    <row r="690" customFormat="false" ht="15" hidden="false" customHeight="false" outlineLevel="0" collapsed="false">
      <c r="A690" s="41" t="n">
        <v>-1.7332091032</v>
      </c>
      <c r="B690" s="41" t="n">
        <v>0.8620000504</v>
      </c>
      <c r="C690" s="41" t="n">
        <v>6.0463056772</v>
      </c>
      <c r="D690" s="42" t="n">
        <f aca="false">$B$5*A690</f>
        <v>-4.42831119369535</v>
      </c>
      <c r="E690" s="42" t="n">
        <f aca="false">$D$5*A690+$F$5*B690</f>
        <v>-2.63586955511255</v>
      </c>
      <c r="F690" s="43" t="n">
        <f aca="false">Inputs!$B$5*D690+Inputs!$B$6*E690</f>
        <v>-311037.641613908</v>
      </c>
      <c r="G690" s="43" t="n">
        <f aca="false">F690*SQRT(($B$6-2)/C690)</f>
        <v>-178888.696009113</v>
      </c>
    </row>
    <row r="691" customFormat="false" ht="15" hidden="false" customHeight="false" outlineLevel="0" collapsed="false">
      <c r="A691" s="41" t="n">
        <v>-0.3796865251</v>
      </c>
      <c r="B691" s="41" t="n">
        <v>0.3769477857</v>
      </c>
      <c r="C691" s="41" t="n">
        <v>3.3885579692</v>
      </c>
      <c r="D691" s="42" t="n">
        <f aca="false">$B$5*A691</f>
        <v>-0.970090732901951</v>
      </c>
      <c r="E691" s="42" t="n">
        <f aca="false">$D$5*A691+$F$5*B691</f>
        <v>-0.252604970314242</v>
      </c>
      <c r="F691" s="43" t="n">
        <f aca="false">Inputs!$B$5*D691+Inputs!$B$6*E691</f>
        <v>-84378.824774483</v>
      </c>
      <c r="G691" s="43" t="n">
        <f aca="false">F691*SQRT(($B$6-2)/C691)</f>
        <v>-64824.77383523</v>
      </c>
    </row>
    <row r="692" customFormat="false" ht="15" hidden="false" customHeight="false" outlineLevel="0" collapsed="false">
      <c r="A692" s="41" t="n">
        <v>-1.1269879102</v>
      </c>
      <c r="B692" s="41" t="n">
        <v>1.3286310668</v>
      </c>
      <c r="C692" s="41" t="n">
        <v>3.3613798885</v>
      </c>
      <c r="D692" s="42" t="n">
        <f aca="false">$B$5*A692</f>
        <v>-2.87942935949495</v>
      </c>
      <c r="E692" s="42" t="n">
        <f aca="false">$D$5*A692+$F$5*B692</f>
        <v>-0.38756051227844</v>
      </c>
      <c r="F692" s="43" t="n">
        <f aca="false">Inputs!$B$5*D692+Inputs!$B$6*E692</f>
        <v>-268564.910335573</v>
      </c>
      <c r="G692" s="43" t="n">
        <f aca="false">F692*SQRT(($B$6-2)/C692)</f>
        <v>-207159.792795848</v>
      </c>
    </row>
    <row r="693" customFormat="false" ht="15" hidden="false" customHeight="false" outlineLevel="0" collapsed="false">
      <c r="A693" s="41" t="n">
        <v>1.2456349602</v>
      </c>
      <c r="B693" s="41" t="n">
        <v>0.9595905258</v>
      </c>
      <c r="C693" s="41" t="n">
        <v>5.1629459639</v>
      </c>
      <c r="D693" s="42" t="n">
        <f aca="false">$B$5*A693</f>
        <v>3.18256996650185</v>
      </c>
      <c r="E693" s="42" t="n">
        <f aca="false">$D$5*A693+$F$5*B693</f>
        <v>4.6210653077395</v>
      </c>
      <c r="F693" s="43" t="n">
        <f aca="false">Inputs!$B$5*D693+Inputs!$B$6*E693</f>
        <v>87203.73126321</v>
      </c>
      <c r="G693" s="43" t="n">
        <f aca="false">F693*SQRT(($B$6-2)/C693)</f>
        <v>54275.180427941</v>
      </c>
    </row>
    <row r="694" customFormat="false" ht="15" hidden="false" customHeight="false" outlineLevel="0" collapsed="false">
      <c r="A694" s="41" t="n">
        <v>-1.5147547758</v>
      </c>
      <c r="B694" s="41" t="n">
        <v>0.8291210711</v>
      </c>
      <c r="C694" s="41" t="n">
        <v>2.4266613663</v>
      </c>
      <c r="D694" s="42" t="n">
        <f aca="false">$B$5*A694</f>
        <v>-3.87016518491283</v>
      </c>
      <c r="E694" s="42" t="n">
        <f aca="false">$D$5*A694+$F$5*B694</f>
        <v>-2.1728118896551</v>
      </c>
      <c r="F694" s="43" t="n">
        <f aca="false">Inputs!$B$5*D694+Inputs!$B$6*E694</f>
        <v>-278375.924008528</v>
      </c>
      <c r="G694" s="43" t="n">
        <f aca="false">F694*SQRT(($B$6-2)/C694)</f>
        <v>-252721.436462503</v>
      </c>
    </row>
    <row r="695" customFormat="false" ht="15" hidden="false" customHeight="false" outlineLevel="0" collapsed="false">
      <c r="A695" s="41" t="n">
        <v>0.4048550876</v>
      </c>
      <c r="B695" s="41" t="n">
        <v>-1.6052712471</v>
      </c>
      <c r="C695" s="41" t="n">
        <v>2.8382603309</v>
      </c>
      <c r="D695" s="42" t="n">
        <f aca="false">$B$5*A695</f>
        <v>1.03439585733396</v>
      </c>
      <c r="E695" s="42" t="n">
        <f aca="false">$D$5*A695+$F$5*B695</f>
        <v>-1.80850482900579</v>
      </c>
      <c r="F695" s="43" t="n">
        <f aca="false">Inputs!$B$5*D695+Inputs!$B$6*E695</f>
        <v>193864.827183686</v>
      </c>
      <c r="G695" s="43" t="n">
        <f aca="false">F695*SQRT(($B$6-2)/C695)</f>
        <v>162737.599872127</v>
      </c>
    </row>
    <row r="696" customFormat="false" ht="15" hidden="false" customHeight="false" outlineLevel="0" collapsed="false">
      <c r="A696" s="41" t="n">
        <v>-0.0242973838</v>
      </c>
      <c r="B696" s="41" t="n">
        <v>0.364534489</v>
      </c>
      <c r="C696" s="41" t="n">
        <v>3.882285111</v>
      </c>
      <c r="D696" s="42" t="n">
        <f aca="false">$B$5*A696</f>
        <v>-0.0620792819864599</v>
      </c>
      <c r="E696" s="42" t="n">
        <f aca="false">$D$5*A696+$F$5*B696</f>
        <v>0.571640112780941</v>
      </c>
      <c r="F696" s="43" t="n">
        <f aca="false">Inputs!$B$5*D696+Inputs!$B$6*E696</f>
        <v>-34789.9338376931</v>
      </c>
      <c r="G696" s="43" t="n">
        <f aca="false">F696*SQRT(($B$6-2)/C696)</f>
        <v>-24970.3648189567</v>
      </c>
    </row>
    <row r="697" customFormat="false" ht="15" hidden="false" customHeight="false" outlineLevel="0" collapsed="false">
      <c r="A697" s="41" t="n">
        <v>0.5560752738</v>
      </c>
      <c r="B697" s="41" t="n">
        <v>0.1772613669</v>
      </c>
      <c r="C697" s="41" t="n">
        <v>8.8390573358</v>
      </c>
      <c r="D697" s="42" t="n">
        <f aca="false">$B$5*A697</f>
        <v>1.42076011195609</v>
      </c>
      <c r="E697" s="42" t="n">
        <f aca="false">$D$5*A697+$F$5*B697</f>
        <v>1.62931501508831</v>
      </c>
      <c r="F697" s="43" t="n">
        <f aca="false">Inputs!$B$5*D697+Inputs!$B$6*E697</f>
        <v>60610.2604411938</v>
      </c>
      <c r="G697" s="43" t="n">
        <f aca="false">F697*SQRT(($B$6-2)/C697)</f>
        <v>28830.8981899554</v>
      </c>
    </row>
    <row r="698" customFormat="false" ht="15" hidden="false" customHeight="false" outlineLevel="0" collapsed="false">
      <c r="A698" s="41" t="n">
        <v>0.2912314168</v>
      </c>
      <c r="B698" s="41" t="n">
        <v>1.4736113923</v>
      </c>
      <c r="C698" s="41" t="n">
        <v>3.0700060093</v>
      </c>
      <c r="D698" s="42" t="n">
        <f aca="false">$B$5*A698</f>
        <v>0.744089873858907</v>
      </c>
      <c r="E698" s="42" t="n">
        <f aca="false">$D$5*A698+$F$5*B698</f>
        <v>3.23756088754833</v>
      </c>
      <c r="F698" s="43" t="n">
        <f aca="false">Inputs!$B$5*D698+Inputs!$B$6*E698</f>
        <v>-87469.0569915259</v>
      </c>
      <c r="G698" s="43" t="n">
        <f aca="false">F698*SQRT(($B$6-2)/C698)</f>
        <v>-70599.2080635171</v>
      </c>
    </row>
    <row r="699" customFormat="false" ht="15" hidden="false" customHeight="false" outlineLevel="0" collapsed="false">
      <c r="A699" s="41" t="n">
        <v>1.2260339099</v>
      </c>
      <c r="B699" s="41" t="n">
        <v>-2.8670549538</v>
      </c>
      <c r="C699" s="41" t="n">
        <v>0.5515675668</v>
      </c>
      <c r="D699" s="42" t="n">
        <f aca="false">$B$5*A699</f>
        <v>3.13248971346636</v>
      </c>
      <c r="E699" s="42" t="n">
        <f aca="false">$D$5*A699+$F$5*B699</f>
        <v>-2.03321559673809</v>
      </c>
      <c r="F699" s="43" t="n">
        <f aca="false">Inputs!$B$5*D699+Inputs!$B$6*E699</f>
        <v>414909.75118354</v>
      </c>
      <c r="G699" s="43" t="n">
        <f aca="false">F699*SQRT(($B$6-2)/C699)</f>
        <v>790076.745094394</v>
      </c>
    </row>
    <row r="700" customFormat="false" ht="15" hidden="false" customHeight="false" outlineLevel="0" collapsed="false">
      <c r="A700" s="41" t="n">
        <v>-0.3174385548</v>
      </c>
      <c r="B700" s="41" t="n">
        <v>-0.1646510275</v>
      </c>
      <c r="C700" s="41" t="n">
        <v>4.0080010494</v>
      </c>
      <c r="D700" s="42" t="n">
        <f aca="false">$B$5*A700</f>
        <v>-0.811048535884078</v>
      </c>
      <c r="E700" s="42" t="n">
        <f aca="false">$D$5*A700+$F$5*B700</f>
        <v>-1.0396831520197</v>
      </c>
      <c r="F700" s="43" t="n">
        <f aca="false">Inputs!$B$5*D700+Inputs!$B$6*E700</f>
        <v>-29120.6959874228</v>
      </c>
      <c r="G700" s="43" t="n">
        <f aca="false">F700*SQRT(($B$6-2)/C700)</f>
        <v>-20570.8783067479</v>
      </c>
    </row>
    <row r="701" customFormat="false" ht="15" hidden="false" customHeight="false" outlineLevel="0" collapsed="false">
      <c r="A701" s="41" t="n">
        <v>-1.7520985727</v>
      </c>
      <c r="B701" s="41" t="n">
        <v>0.0941830582</v>
      </c>
      <c r="C701" s="41" t="n">
        <v>3.220071985</v>
      </c>
      <c r="D701" s="42" t="n">
        <f aca="false">$B$5*A701</f>
        <v>-4.47657337341468</v>
      </c>
      <c r="E701" s="42" t="n">
        <f aca="false">$D$5*A701+$F$5*B701</f>
        <v>-4.00664236435226</v>
      </c>
      <c r="F701" s="43" t="n">
        <f aca="false">Inputs!$B$5*D701+Inputs!$B$6*E701</f>
        <v>-247325.219123855</v>
      </c>
      <c r="G701" s="43" t="n">
        <f aca="false">F701*SQRT(($B$6-2)/C701)</f>
        <v>-194917.400182305</v>
      </c>
    </row>
    <row r="702" customFormat="false" ht="15" hidden="false" customHeight="false" outlineLevel="0" collapsed="false">
      <c r="A702" s="41" t="n">
        <v>1.2487577724</v>
      </c>
      <c r="B702" s="41" t="n">
        <v>-1.0865678596</v>
      </c>
      <c r="C702" s="41" t="n">
        <v>1.9669058874</v>
      </c>
      <c r="D702" s="42" t="n">
        <f aca="false">$B$5*A702</f>
        <v>3.19054868308921</v>
      </c>
      <c r="E702" s="42" t="n">
        <f aca="false">$D$5*A702+$F$5*B702</f>
        <v>1.09530387039313</v>
      </c>
      <c r="F702" s="43" t="n">
        <f aca="false">Inputs!$B$5*D702+Inputs!$B$6*E702</f>
        <v>264289.674789265</v>
      </c>
      <c r="G702" s="43" t="n">
        <f aca="false">F702*SQRT(($B$6-2)/C702)</f>
        <v>266503.798988387</v>
      </c>
    </row>
    <row r="703" customFormat="false" ht="15" hidden="false" customHeight="false" outlineLevel="0" collapsed="false">
      <c r="A703" s="41" t="n">
        <v>0.3364009387</v>
      </c>
      <c r="B703" s="41" t="n">
        <v>-0.9158234773</v>
      </c>
      <c r="C703" s="41" t="n">
        <v>4.4924577205</v>
      </c>
      <c r="D703" s="42" t="n">
        <f aca="false">$B$5*A703</f>
        <v>0.859497010294051</v>
      </c>
      <c r="E703" s="42" t="n">
        <f aca="false">$D$5*A703+$F$5*B703</f>
        <v>-0.780897442992864</v>
      </c>
      <c r="F703" s="43" t="n">
        <f aca="false">Inputs!$B$5*D703+Inputs!$B$6*E703</f>
        <v>124994.573179048</v>
      </c>
      <c r="G703" s="43" t="n">
        <f aca="false">F703*SQRT(($B$6-2)/C703)</f>
        <v>83399.6362480824</v>
      </c>
    </row>
    <row r="704" customFormat="false" ht="15" hidden="false" customHeight="false" outlineLevel="0" collapsed="false">
      <c r="A704" s="41" t="n">
        <v>-0.6719120237</v>
      </c>
      <c r="B704" s="41" t="n">
        <v>1.4773936342</v>
      </c>
      <c r="C704" s="41" t="n">
        <v>2.0283996162</v>
      </c>
      <c r="D704" s="42" t="n">
        <f aca="false">$B$5*A704</f>
        <v>-1.71672046392769</v>
      </c>
      <c r="E704" s="42" t="n">
        <f aca="false">$D$5*A704+$F$5*B704</f>
        <v>0.952207449461225</v>
      </c>
      <c r="F704" s="43" t="n">
        <f aca="false">Inputs!$B$5*D704+Inputs!$B$6*E704</f>
        <v>-219282.418865831</v>
      </c>
      <c r="G704" s="43" t="n">
        <f aca="false">F704*SQRT(($B$6-2)/C704)</f>
        <v>-217741.921529973</v>
      </c>
    </row>
    <row r="705" customFormat="false" ht="15" hidden="false" customHeight="false" outlineLevel="0" collapsed="false">
      <c r="A705" s="41" t="n">
        <v>-0.5425578201</v>
      </c>
      <c r="B705" s="41" t="n">
        <v>0.462212489</v>
      </c>
      <c r="C705" s="41" t="n">
        <v>3.0088513999</v>
      </c>
      <c r="D705" s="42" t="n">
        <f aca="false">$B$5*A705</f>
        <v>-1.3862233146248</v>
      </c>
      <c r="E705" s="42" t="n">
        <f aca="false">$D$5*A705+$F$5*B705</f>
        <v>-0.492941175454233</v>
      </c>
      <c r="F705" s="43" t="n">
        <f aca="false">Inputs!$B$5*D705+Inputs!$B$6*E705</f>
        <v>-113975.272689768</v>
      </c>
      <c r="G705" s="43" t="n">
        <f aca="false">F705*SQRT(($B$6-2)/C705)</f>
        <v>-92923.4376767055</v>
      </c>
    </row>
    <row r="706" customFormat="false" ht="15" hidden="false" customHeight="false" outlineLevel="0" collapsed="false">
      <c r="A706" s="41" t="n">
        <v>-1.8712181161</v>
      </c>
      <c r="B706" s="41" t="n">
        <v>1.8623175614</v>
      </c>
      <c r="C706" s="41" t="n">
        <v>3.8958487314</v>
      </c>
      <c r="D706" s="42" t="n">
        <f aca="false">$B$5*A706</f>
        <v>-4.78092119068162</v>
      </c>
      <c r="E706" s="42" t="n">
        <f aca="false">$D$5*A706+$F$5*B706</f>
        <v>-1.23698150548163</v>
      </c>
      <c r="F706" s="43" t="n">
        <f aca="false">Inputs!$B$5*D706+Inputs!$B$6*E706</f>
        <v>-416243.04379408</v>
      </c>
      <c r="G706" s="43" t="n">
        <f aca="false">F706*SQRT(($B$6-2)/C706)</f>
        <v>-298236.602809275</v>
      </c>
    </row>
    <row r="707" customFormat="false" ht="15" hidden="false" customHeight="false" outlineLevel="0" collapsed="false">
      <c r="A707" s="41" t="n">
        <v>0.6026524463</v>
      </c>
      <c r="B707" s="41" t="n">
        <v>-0.1824998427</v>
      </c>
      <c r="C707" s="41" t="n">
        <v>4.1949808967</v>
      </c>
      <c r="D707" s="42" t="n">
        <f aca="false">$B$5*A707</f>
        <v>1.53976376475922</v>
      </c>
      <c r="E707" s="42" t="n">
        <f aca="false">$D$5*A707+$F$5*B707</f>
        <v>1.11893384946278</v>
      </c>
      <c r="F707" s="43" t="n">
        <f aca="false">Inputs!$B$5*D707+Inputs!$B$6*E707</f>
        <v>98029.6840027828</v>
      </c>
      <c r="G707" s="43" t="n">
        <f aca="false">F707*SQRT(($B$6-2)/C707)</f>
        <v>67687.3648465524</v>
      </c>
    </row>
    <row r="708" customFormat="false" ht="15" hidden="false" customHeight="false" outlineLevel="0" collapsed="false">
      <c r="A708" s="41" t="n">
        <v>0.57554651</v>
      </c>
      <c r="B708" s="41" t="n">
        <v>-1.4098194289</v>
      </c>
      <c r="C708" s="41" t="n">
        <v>4.7666817466</v>
      </c>
      <c r="D708" s="42" t="n">
        <f aca="false">$B$5*A708</f>
        <v>1.47050869281708</v>
      </c>
      <c r="E708" s="42" t="n">
        <f aca="false">$D$5*A708+$F$5*B708</f>
        <v>-1.0648342748263</v>
      </c>
      <c r="F708" s="43" t="n">
        <f aca="false">Inputs!$B$5*D708+Inputs!$B$6*E708</f>
        <v>200292.583023023</v>
      </c>
      <c r="G708" s="43" t="n">
        <f aca="false">F708*SQRT(($B$6-2)/C708)</f>
        <v>129739.370637041</v>
      </c>
    </row>
    <row r="709" customFormat="false" ht="15" hidden="false" customHeight="false" outlineLevel="0" collapsed="false">
      <c r="A709" s="41" t="n">
        <v>1.1825307418</v>
      </c>
      <c r="B709" s="41" t="n">
        <v>-0.3239847755</v>
      </c>
      <c r="C709" s="41" t="n">
        <v>5.2687604447</v>
      </c>
      <c r="D709" s="42" t="n">
        <f aca="false">$B$5*A709</f>
        <v>3.02134007439352</v>
      </c>
      <c r="E709" s="42" t="n">
        <f aca="false">$D$5*A709+$F$5*B709</f>
        <v>2.25449687117663</v>
      </c>
      <c r="F709" s="43" t="n">
        <f aca="false">Inputs!$B$5*D709+Inputs!$B$6*E709</f>
        <v>189409.16388052</v>
      </c>
      <c r="G709" s="43" t="n">
        <f aca="false">F709*SQRT(($B$6-2)/C709)</f>
        <v>116697.555362901</v>
      </c>
    </row>
    <row r="710" customFormat="false" ht="15" hidden="false" customHeight="false" outlineLevel="0" collapsed="false">
      <c r="A710" s="41" t="n">
        <v>-0.204069515</v>
      </c>
      <c r="B710" s="41" t="n">
        <v>-0.491655615</v>
      </c>
      <c r="C710" s="41" t="n">
        <v>3.8315395403</v>
      </c>
      <c r="D710" s="42" t="n">
        <f aca="false">$B$5*A710</f>
        <v>-0.52139312902178</v>
      </c>
      <c r="E710" s="42" t="n">
        <f aca="false">$D$5*A710+$F$5*B710</f>
        <v>-1.33456489120513</v>
      </c>
      <c r="F710" s="43" t="n">
        <f aca="false">Inputs!$B$5*D710+Inputs!$B$6*E710</f>
        <v>14588.9316580787</v>
      </c>
      <c r="G710" s="43" t="n">
        <f aca="false">F710*SQRT(($B$6-2)/C710)</f>
        <v>10540.2723273624</v>
      </c>
    </row>
    <row r="711" customFormat="false" ht="15" hidden="false" customHeight="false" outlineLevel="0" collapsed="false">
      <c r="A711" s="41" t="n">
        <v>-0.5806514027</v>
      </c>
      <c r="B711" s="41" t="n">
        <v>0.6946706116</v>
      </c>
      <c r="C711" s="41" t="n">
        <v>0.7187366139</v>
      </c>
      <c r="D711" s="42" t="n">
        <f aca="false">$B$5*A711</f>
        <v>-1.48355158155121</v>
      </c>
      <c r="E711" s="42" t="n">
        <f aca="false">$D$5*A711+$F$5*B711</f>
        <v>-0.18219244956993</v>
      </c>
      <c r="F711" s="43" t="n">
        <f aca="false">Inputs!$B$5*D711+Inputs!$B$6*E711</f>
        <v>-139245.535676625</v>
      </c>
      <c r="G711" s="43" t="n">
        <f aca="false">F711*SQRT(($B$6-2)/C711)</f>
        <v>-232279.773268878</v>
      </c>
    </row>
    <row r="712" customFormat="false" ht="15" hidden="false" customHeight="false" outlineLevel="0" collapsed="false">
      <c r="A712" s="41" t="n">
        <v>0.2559068501</v>
      </c>
      <c r="B712" s="41" t="n">
        <v>0.6517481414</v>
      </c>
      <c r="C712" s="41" t="n">
        <v>4.310972902</v>
      </c>
      <c r="D712" s="42" t="n">
        <f aca="false">$B$5*A712</f>
        <v>0.653836381743479</v>
      </c>
      <c r="E712" s="42" t="n">
        <f aca="false">$D$5*A712+$F$5*B712</f>
        <v>1.73435524897275</v>
      </c>
      <c r="F712" s="43" t="n">
        <f aca="false">Inputs!$B$5*D712+Inputs!$B$6*E712</f>
        <v>-21334.1242742898</v>
      </c>
      <c r="G712" s="43" t="n">
        <f aca="false">F712*SQRT(($B$6-2)/C712)</f>
        <v>-14531.2231444094</v>
      </c>
    </row>
    <row r="713" customFormat="false" ht="15" hidden="false" customHeight="false" outlineLevel="0" collapsed="false">
      <c r="A713" s="41" t="n">
        <v>-0.0087946895</v>
      </c>
      <c r="B713" s="41" t="n">
        <v>0.5131998111</v>
      </c>
      <c r="C713" s="41" t="n">
        <v>6.7868623699</v>
      </c>
      <c r="D713" s="42" t="n">
        <f aca="false">$B$5*A713</f>
        <v>-0.0224702385222996</v>
      </c>
      <c r="E713" s="42" t="n">
        <f aca="false">$D$5*A713+$F$5*B713</f>
        <v>0.865237141214566</v>
      </c>
      <c r="F713" s="43" t="n">
        <f aca="false">Inputs!$B$5*D713+Inputs!$B$6*E713</f>
        <v>-45508.8809129583</v>
      </c>
      <c r="G713" s="43" t="n">
        <f aca="false">F713*SQRT(($B$6-2)/C713)</f>
        <v>-24704.5320986333</v>
      </c>
    </row>
    <row r="714" customFormat="false" ht="15" hidden="false" customHeight="false" outlineLevel="0" collapsed="false">
      <c r="A714" s="41" t="n">
        <v>-0.4188487439</v>
      </c>
      <c r="B714" s="41" t="n">
        <v>2.2297318414</v>
      </c>
      <c r="C714" s="41" t="n">
        <v>0.5325879981</v>
      </c>
      <c r="D714" s="42" t="n">
        <f aca="false">$B$5*A714</f>
        <v>-1.07014934184983</v>
      </c>
      <c r="E714" s="42" t="n">
        <f aca="false">$D$5*A714+$F$5*B714</f>
        <v>2.8534895015519</v>
      </c>
      <c r="F714" s="43" t="n">
        <f aca="false">Inputs!$B$5*D714+Inputs!$B$6*E714</f>
        <v>-249689.409262578</v>
      </c>
      <c r="G714" s="43" t="n">
        <f aca="false">F714*SQRT(($B$6-2)/C714)</f>
        <v>-483859.67791682</v>
      </c>
    </row>
    <row r="715" customFormat="false" ht="15" hidden="false" customHeight="false" outlineLevel="0" collapsed="false">
      <c r="A715" s="41" t="n">
        <v>-1.5679304164</v>
      </c>
      <c r="B715" s="41" t="n">
        <v>1.2609373236</v>
      </c>
      <c r="C715" s="41" t="n">
        <v>0.7276995424</v>
      </c>
      <c r="D715" s="42" t="n">
        <f aca="false">$B$5*A715</f>
        <v>-4.00602777879498</v>
      </c>
      <c r="E715" s="42" t="n">
        <f aca="false">$D$5*A715+$F$5*B715</f>
        <v>-1.55371171973118</v>
      </c>
      <c r="F715" s="43" t="n">
        <f aca="false">Inputs!$B$5*D715+Inputs!$B$6*E715</f>
        <v>-322917.191892939</v>
      </c>
      <c r="G715" s="43" t="n">
        <f aca="false">F715*SQRT(($B$6-2)/C715)</f>
        <v>-535340.51711407</v>
      </c>
    </row>
    <row r="716" customFormat="false" ht="15" hidden="false" customHeight="false" outlineLevel="0" collapsed="false">
      <c r="A716" s="41" t="n">
        <v>1.3679074507</v>
      </c>
      <c r="B716" s="41" t="n">
        <v>-0.852158806</v>
      </c>
      <c r="C716" s="41" t="n">
        <v>1.7441494791</v>
      </c>
      <c r="D716" s="42" t="n">
        <f aca="false">$B$5*A716</f>
        <v>3.49497349436382</v>
      </c>
      <c r="E716" s="42" t="n">
        <f aca="false">$D$5*A716+$F$5*B716</f>
        <v>1.78359550427716</v>
      </c>
      <c r="F716" s="43" t="n">
        <f aca="false">Inputs!$B$5*D716+Inputs!$B$6*E716</f>
        <v>260317.574222524</v>
      </c>
      <c r="G716" s="43" t="n">
        <f aca="false">F716*SQRT(($B$6-2)/C716)</f>
        <v>278757.547630549</v>
      </c>
    </row>
    <row r="717" customFormat="false" ht="15" hidden="false" customHeight="false" outlineLevel="0" collapsed="false">
      <c r="A717" s="41" t="n">
        <v>2.2292736106</v>
      </c>
      <c r="B717" s="41" t="n">
        <v>0.9954902829</v>
      </c>
      <c r="C717" s="41" t="n">
        <v>6.4924922161</v>
      </c>
      <c r="D717" s="42" t="n">
        <f aca="false">$B$5*A717</f>
        <v>5.69574511546428</v>
      </c>
      <c r="E717" s="42" t="n">
        <f aca="false">$D$5*A717+$F$5*B717</f>
        <v>7.02370956554051</v>
      </c>
      <c r="F717" s="43" t="n">
        <f aca="false">Inputs!$B$5*D717+Inputs!$B$6*E717</f>
        <v>218389.033269403</v>
      </c>
      <c r="G717" s="43" t="n">
        <f aca="false">F717*SQRT(($B$6-2)/C717)</f>
        <v>121210.461521989</v>
      </c>
    </row>
    <row r="718" customFormat="false" ht="15" hidden="false" customHeight="false" outlineLevel="0" collapsed="false">
      <c r="A718" s="41" t="n">
        <v>0.9711390068</v>
      </c>
      <c r="B718" s="41" t="n">
        <v>0.028022187</v>
      </c>
      <c r="C718" s="41" t="n">
        <v>1.6518887179</v>
      </c>
      <c r="D718" s="42" t="n">
        <f aca="false">$B$5*A718</f>
        <v>2.48123883408336</v>
      </c>
      <c r="E718" s="42" t="n">
        <f aca="false">$D$5*A718+$F$5*B718</f>
        <v>2.35929770838875</v>
      </c>
      <c r="F718" s="43" t="n">
        <f aca="false">Inputs!$B$5*D718+Inputs!$B$6*E718</f>
        <v>130158.997988898</v>
      </c>
      <c r="G718" s="43" t="n">
        <f aca="false">F718*SQRT(($B$6-2)/C718)</f>
        <v>143218.394496691</v>
      </c>
    </row>
    <row r="719" customFormat="false" ht="15" hidden="false" customHeight="false" outlineLevel="0" collapsed="false">
      <c r="A719" s="41" t="n">
        <v>-0.2172261582</v>
      </c>
      <c r="B719" s="41" t="n">
        <v>-0.209408827</v>
      </c>
      <c r="C719" s="41" t="n">
        <v>6.5573028927</v>
      </c>
      <c r="D719" s="42" t="n">
        <f aca="false">$B$5*A719</f>
        <v>-0.555008063449743</v>
      </c>
      <c r="E719" s="42" t="n">
        <f aca="false">$D$5*A719+$F$5*B719</f>
        <v>-0.878504231012103</v>
      </c>
      <c r="F719" s="43" t="n">
        <f aca="false">Inputs!$B$5*D719+Inputs!$B$6*E719</f>
        <v>-11575.5947943692</v>
      </c>
      <c r="G719" s="43" t="n">
        <f aca="false">F719*SQRT(($B$6-2)/C719)</f>
        <v>-6392.8673227574</v>
      </c>
    </row>
    <row r="720" customFormat="false" ht="15" hidden="false" customHeight="false" outlineLevel="0" collapsed="false">
      <c r="A720" s="41" t="n">
        <v>0.3905305963</v>
      </c>
      <c r="B720" s="41" t="n">
        <v>1.401186275</v>
      </c>
      <c r="C720" s="41" t="n">
        <v>4.1147789469</v>
      </c>
      <c r="D720" s="42" t="n">
        <f aca="false">$B$5*A720</f>
        <v>0.997797096658943</v>
      </c>
      <c r="E720" s="42" t="n">
        <f aca="false">$D$5*A720+$F$5*B720</f>
        <v>3.34879234341133</v>
      </c>
      <c r="F720" s="43" t="n">
        <f aca="false">Inputs!$B$5*D720+Inputs!$B$6*E720</f>
        <v>-67659.9075046723</v>
      </c>
      <c r="G720" s="43" t="n">
        <f aca="false">F720*SQRT(($B$6-2)/C720)</f>
        <v>-47170.7892720515</v>
      </c>
    </row>
    <row r="721" customFormat="false" ht="15" hidden="false" customHeight="false" outlineLevel="0" collapsed="false">
      <c r="A721" s="41" t="n">
        <v>0.1813142179</v>
      </c>
      <c r="B721" s="41" t="n">
        <v>-0.9114436231</v>
      </c>
      <c r="C721" s="41" t="n">
        <v>2.1081816474</v>
      </c>
      <c r="D721" s="42" t="n">
        <f aca="false">$B$5*A721</f>
        <v>0.463253844686297</v>
      </c>
      <c r="E721" s="42" t="n">
        <f aca="false">$D$5*A721+$F$5*B721</f>
        <v>-1.14237702681813</v>
      </c>
      <c r="F721" s="43" t="n">
        <f aca="false">Inputs!$B$5*D721+Inputs!$B$6*E721</f>
        <v>103444.235809536</v>
      </c>
      <c r="G721" s="43" t="n">
        <f aca="false">F721*SQRT(($B$6-2)/C721)</f>
        <v>100755.155890577</v>
      </c>
    </row>
    <row r="722" customFormat="false" ht="15" hidden="false" customHeight="false" outlineLevel="0" collapsed="false">
      <c r="A722" s="41" t="n">
        <v>0.8244270624</v>
      </c>
      <c r="B722" s="41" t="n">
        <v>0.9211507464</v>
      </c>
      <c r="C722" s="41" t="n">
        <v>18.7080490831</v>
      </c>
      <c r="D722" s="42" t="n">
        <f aca="false">$B$5*A722</f>
        <v>2.10639303824959</v>
      </c>
      <c r="E722" s="42" t="n">
        <f aca="false">$D$5*A722+$F$5*B722</f>
        <v>3.55238845100847</v>
      </c>
      <c r="F722" s="43" t="n">
        <f aca="false">Inputs!$B$5*D722+Inputs!$B$6*E722</f>
        <v>33019.8812745357</v>
      </c>
      <c r="G722" s="43" t="n">
        <f aca="false">F722*SQRT(($B$6-2)/C722)</f>
        <v>10796.3325898975</v>
      </c>
    </row>
    <row r="723" customFormat="false" ht="15" hidden="false" customHeight="false" outlineLevel="0" collapsed="false">
      <c r="A723" s="41" t="n">
        <v>0.6546595284</v>
      </c>
      <c r="B723" s="41" t="n">
        <v>0.7454989065</v>
      </c>
      <c r="C723" s="41" t="n">
        <v>1.0388677507</v>
      </c>
      <c r="D723" s="42" t="n">
        <f aca="false">$B$5*A723</f>
        <v>1.67264071733791</v>
      </c>
      <c r="E723" s="42" t="n">
        <f aca="false">$D$5*A723+$F$5*B723</f>
        <v>2.84510587119167</v>
      </c>
      <c r="F723" s="43" t="n">
        <f aca="false">Inputs!$B$5*D723+Inputs!$B$6*E723</f>
        <v>25008.7781742071</v>
      </c>
      <c r="G723" s="43" t="n">
        <f aca="false">F723*SQRT(($B$6-2)/C723)</f>
        <v>34699.829419182</v>
      </c>
    </row>
    <row r="724" customFormat="false" ht="15" hidden="false" customHeight="false" outlineLevel="0" collapsed="false">
      <c r="A724" s="41" t="n">
        <v>-0.2709281302</v>
      </c>
      <c r="B724" s="41" t="n">
        <v>-0.9289891671</v>
      </c>
      <c r="C724" s="41" t="n">
        <v>3.5068512182</v>
      </c>
      <c r="D724" s="42" t="n">
        <f aca="false">$B$5*A724</f>
        <v>-0.692215422499526</v>
      </c>
      <c r="E724" s="42" t="n">
        <f aca="false">$D$5*A724+$F$5*B724</f>
        <v>-2.24882408053312</v>
      </c>
      <c r="F724" s="43" t="n">
        <f aca="false">Inputs!$B$5*D724+Inputs!$B$6*E724</f>
        <v>43219.6617767034</v>
      </c>
      <c r="G724" s="43" t="n">
        <f aca="false">F724*SQRT(($B$6-2)/C724)</f>
        <v>32639.0636567517</v>
      </c>
    </row>
    <row r="725" customFormat="false" ht="15" hidden="false" customHeight="false" outlineLevel="0" collapsed="false">
      <c r="A725" s="41" t="n">
        <v>-0.8681934306</v>
      </c>
      <c r="B725" s="41" t="n">
        <v>-1.6354632485</v>
      </c>
      <c r="C725" s="41" t="n">
        <v>1.4702624289</v>
      </c>
      <c r="D725" s="42" t="n">
        <f aca="false">$B$5*A725</f>
        <v>-2.21821514779749</v>
      </c>
      <c r="E725" s="42" t="n">
        <f aca="false">$D$5*A725+$F$5*B725</f>
        <v>-4.88996944917736</v>
      </c>
      <c r="F725" s="43" t="n">
        <f aca="false">Inputs!$B$5*D725+Inputs!$B$6*E725</f>
        <v>22676.9576791189</v>
      </c>
      <c r="G725" s="43" t="n">
        <f aca="false">F725*SQRT(($B$6-2)/C725)</f>
        <v>26448.5798515557</v>
      </c>
    </row>
    <row r="726" customFormat="false" ht="15" hidden="false" customHeight="false" outlineLevel="0" collapsed="false">
      <c r="A726" s="41" t="n">
        <v>0.2369486115</v>
      </c>
      <c r="B726" s="41" t="n">
        <v>-0.0834487832</v>
      </c>
      <c r="C726" s="41" t="n">
        <v>4.4625820549</v>
      </c>
      <c r="D726" s="42" t="n">
        <f aca="false">$B$5*A726</f>
        <v>0.605398498483966</v>
      </c>
      <c r="E726" s="42" t="n">
        <f aca="false">$D$5*A726+$F$5*B726</f>
        <v>0.419745315236884</v>
      </c>
      <c r="F726" s="43" t="n">
        <f aca="false">Inputs!$B$5*D726+Inputs!$B$6*E726</f>
        <v>39552.5840865524</v>
      </c>
      <c r="G726" s="43" t="n">
        <f aca="false">F726*SQRT(($B$6-2)/C726)</f>
        <v>26478.7057210912</v>
      </c>
    </row>
    <row r="727" customFormat="false" ht="15" hidden="false" customHeight="false" outlineLevel="0" collapsed="false">
      <c r="A727" s="41" t="n">
        <v>-0.4399877045</v>
      </c>
      <c r="B727" s="41" t="n">
        <v>-2.9556188243</v>
      </c>
      <c r="C727" s="41" t="n">
        <v>1.535878467</v>
      </c>
      <c r="D727" s="42" t="n">
        <f aca="false">$B$5*A727</f>
        <v>-1.12415892192602</v>
      </c>
      <c r="E727" s="42" t="n">
        <f aca="false">$D$5*A727+$F$5*B727</f>
        <v>-6.15058750695529</v>
      </c>
      <c r="F727" s="43" t="n">
        <f aca="false">Inputs!$B$5*D727+Inputs!$B$6*E727</f>
        <v>195113.483155163</v>
      </c>
      <c r="G727" s="43" t="n">
        <f aca="false">F727*SQRT(($B$6-2)/C727)</f>
        <v>222650.591898951</v>
      </c>
    </row>
    <row r="728" customFormat="false" ht="15" hidden="false" customHeight="false" outlineLevel="0" collapsed="false">
      <c r="A728" s="41" t="n">
        <v>-1.2473174697</v>
      </c>
      <c r="B728" s="41" t="n">
        <v>1.1208406514</v>
      </c>
      <c r="C728" s="41" t="n">
        <v>2.3748738658</v>
      </c>
      <c r="D728" s="42" t="n">
        <f aca="false">$B$5*A728</f>
        <v>-3.18686874132284</v>
      </c>
      <c r="E728" s="42" t="n">
        <f aca="false">$D$5*A728+$F$5*B728</f>
        <v>-1.0326961938256</v>
      </c>
      <c r="F728" s="43" t="n">
        <f aca="false">Inputs!$B$5*D728+Inputs!$B$6*E728</f>
        <v>-267052.064441004</v>
      </c>
      <c r="G728" s="43" t="n">
        <f aca="false">F728*SQRT(($B$6-2)/C728)</f>
        <v>-245070.289203696</v>
      </c>
    </row>
    <row r="729" customFormat="false" ht="15" hidden="false" customHeight="false" outlineLevel="0" collapsed="false">
      <c r="A729" s="41" t="n">
        <v>-0.6646260001</v>
      </c>
      <c r="B729" s="41" t="n">
        <v>0.3605916777</v>
      </c>
      <c r="C729" s="41" t="n">
        <v>1.8205728578</v>
      </c>
      <c r="D729" s="42" t="n">
        <f aca="false">$B$5*A729</f>
        <v>-1.69810483364636</v>
      </c>
      <c r="E729" s="42" t="n">
        <f aca="false">$D$5*A729+$F$5*B729</f>
        <v>-0.958886292526261</v>
      </c>
      <c r="F729" s="43" t="n">
        <f aca="false">Inputs!$B$5*D729+Inputs!$B$6*E729</f>
        <v>-121866.168738323</v>
      </c>
      <c r="G729" s="43" t="n">
        <f aca="false">F729*SQRT(($B$6-2)/C729)</f>
        <v>-127730.356365348</v>
      </c>
    </row>
    <row r="730" customFormat="false" ht="15" hidden="false" customHeight="false" outlineLevel="0" collapsed="false">
      <c r="A730" s="41" t="n">
        <v>-1.39068543</v>
      </c>
      <c r="B730" s="41" t="n">
        <v>1.4387054824</v>
      </c>
      <c r="C730" s="41" t="n">
        <v>2.7733112929</v>
      </c>
      <c r="D730" s="42" t="n">
        <f aca="false">$B$5*A730</f>
        <v>-3.55317073122215</v>
      </c>
      <c r="E730" s="42" t="n">
        <f aca="false">$D$5*A730+$F$5*B730</f>
        <v>-0.824981543519496</v>
      </c>
      <c r="F730" s="43" t="n">
        <f aca="false">Inputs!$B$5*D730+Inputs!$B$6*E730</f>
        <v>-314067.99594624</v>
      </c>
      <c r="G730" s="43" t="n">
        <f aca="false">F730*SQRT(($B$6-2)/C730)</f>
        <v>-266710.044037999</v>
      </c>
    </row>
    <row r="731" customFormat="false" ht="15" hidden="false" customHeight="false" outlineLevel="0" collapsed="false">
      <c r="A731" s="41" t="n">
        <v>-0.1440276601</v>
      </c>
      <c r="B731" s="41" t="n">
        <v>0.2900403965</v>
      </c>
      <c r="C731" s="41" t="n">
        <v>6.7418661001</v>
      </c>
      <c r="D731" s="42" t="n">
        <f aca="false">$B$5*A731</f>
        <v>-0.367987508399892</v>
      </c>
      <c r="E731" s="42" t="n">
        <f aca="false">$D$5*A731+$F$5*B731</f>
        <v>0.158099151466597</v>
      </c>
      <c r="F731" s="43" t="n">
        <f aca="false">Inputs!$B$5*D731+Inputs!$B$6*E731</f>
        <v>-44703.7084133191</v>
      </c>
      <c r="G731" s="43" t="n">
        <f aca="false">F731*SQRT(($B$6-2)/C731)</f>
        <v>-24348.2912541321</v>
      </c>
    </row>
    <row r="732" customFormat="false" ht="15" hidden="false" customHeight="false" outlineLevel="0" collapsed="false">
      <c r="A732" s="41" t="n">
        <v>2.3257797919</v>
      </c>
      <c r="B732" s="41" t="n">
        <v>1.5164401006</v>
      </c>
      <c r="C732" s="41" t="n">
        <v>0.8856489433</v>
      </c>
      <c r="D732" s="42" t="n">
        <f aca="false">$B$5*A732</f>
        <v>5.94231628920354</v>
      </c>
      <c r="E732" s="42" t="n">
        <f aca="false">$D$5*A732+$F$5*B732</f>
        <v>8.15290165683025</v>
      </c>
      <c r="F732" s="43" t="n">
        <f aca="false">Inputs!$B$5*D732+Inputs!$B$6*E732</f>
        <v>186586.546078841</v>
      </c>
      <c r="G732" s="43" t="n">
        <f aca="false">F732*SQRT(($B$6-2)/C732)</f>
        <v>280391.290158483</v>
      </c>
    </row>
    <row r="733" customFormat="false" ht="15" hidden="false" customHeight="false" outlineLevel="0" collapsed="false">
      <c r="A733" s="41" t="n">
        <v>-0.3065656213</v>
      </c>
      <c r="B733" s="41" t="n">
        <v>-0.5932201849</v>
      </c>
      <c r="C733" s="41" t="n">
        <v>1.677907888</v>
      </c>
      <c r="D733" s="42" t="n">
        <f aca="false">$B$5*A733</f>
        <v>-0.783268429584463</v>
      </c>
      <c r="E733" s="42" t="n">
        <f aca="false">$D$5*A733+$F$5*B733</f>
        <v>-1.75383942550724</v>
      </c>
      <c r="F733" s="43" t="n">
        <f aca="false">Inputs!$B$5*D733+Inputs!$B$6*E733</f>
        <v>9365.12831691565</v>
      </c>
      <c r="G733" s="43" t="n">
        <f aca="false">F733*SQRT(($B$6-2)/C733)</f>
        <v>10224.5610460587</v>
      </c>
    </row>
    <row r="734" customFormat="false" ht="15" hidden="false" customHeight="false" outlineLevel="0" collapsed="false">
      <c r="A734" s="41" t="n">
        <v>-0.3255450115</v>
      </c>
      <c r="B734" s="41" t="n">
        <v>0.5098982485</v>
      </c>
      <c r="C734" s="41" t="n">
        <v>2.4628695439</v>
      </c>
      <c r="D734" s="42" t="n">
        <f aca="false">$B$5*A734</f>
        <v>-0.831760354717442</v>
      </c>
      <c r="E734" s="42" t="n">
        <f aca="false">$D$5*A734+$F$5*B734</f>
        <v>0.105800977425986</v>
      </c>
      <c r="F734" s="43" t="n">
        <f aca="false">Inputs!$B$5*D734+Inputs!$B$6*E734</f>
        <v>-88466.0843430435</v>
      </c>
      <c r="G734" s="43" t="n">
        <f aca="false">F734*SQRT(($B$6-2)/C734)</f>
        <v>-79720.6991506251</v>
      </c>
    </row>
    <row r="735" customFormat="false" ht="15" hidden="false" customHeight="false" outlineLevel="0" collapsed="false">
      <c r="A735" s="41" t="n">
        <v>-0.1052241343</v>
      </c>
      <c r="B735" s="41" t="n">
        <v>-0.395244145</v>
      </c>
      <c r="C735" s="41" t="n">
        <v>2.868309893</v>
      </c>
      <c r="D735" s="42" t="n">
        <f aca="false">$B$5*A735</f>
        <v>-0.268845352189351</v>
      </c>
      <c r="E735" s="42" t="n">
        <f aca="false">$D$5*A735+$F$5*B735</f>
        <v>-0.932875665254</v>
      </c>
      <c r="F735" s="43" t="n">
        <f aca="false">Inputs!$B$5*D735+Inputs!$B$6*E735</f>
        <v>19759.2480437649</v>
      </c>
      <c r="G735" s="43" t="n">
        <f aca="false">F735*SQRT(($B$6-2)/C735)</f>
        <v>16499.5604801303</v>
      </c>
    </row>
    <row r="736" customFormat="false" ht="15" hidden="false" customHeight="false" outlineLevel="0" collapsed="false">
      <c r="A736" s="41" t="n">
        <v>1.4671812507</v>
      </c>
      <c r="B736" s="41" t="n">
        <v>-0.1142098918</v>
      </c>
      <c r="C736" s="41" t="n">
        <v>8.4380810914</v>
      </c>
      <c r="D736" s="42" t="n">
        <f aca="false">$B$5*A736</f>
        <v>3.74861587309874</v>
      </c>
      <c r="E736" s="42" t="n">
        <f aca="false">$D$5*A736+$F$5*B736</f>
        <v>3.2940753524375</v>
      </c>
      <c r="F736" s="43" t="n">
        <f aca="false">Inputs!$B$5*D736+Inputs!$B$6*E736</f>
        <v>210157.819687999</v>
      </c>
      <c r="G736" s="43" t="n">
        <f aca="false">F736*SQRT(($B$6-2)/C736)</f>
        <v>102314.857714253</v>
      </c>
    </row>
    <row r="737" customFormat="false" ht="15" hidden="false" customHeight="false" outlineLevel="0" collapsed="false">
      <c r="A737" s="41" t="n">
        <v>2.299589093</v>
      </c>
      <c r="B737" s="41" t="n">
        <v>0.0907425638</v>
      </c>
      <c r="C737" s="41" t="n">
        <v>1.7520316411</v>
      </c>
      <c r="D737" s="42" t="n">
        <f aca="false">$B$5*A737</f>
        <v>5.87539962871783</v>
      </c>
      <c r="E737" s="42" t="n">
        <f aca="false">$D$5*A737+$F$5*B737</f>
        <v>5.62876341378337</v>
      </c>
      <c r="F737" s="43" t="n">
        <f aca="false">Inputs!$B$5*D737+Inputs!$B$6*E737</f>
        <v>306101.792182614</v>
      </c>
      <c r="G737" s="43" t="n">
        <f aca="false">F737*SQRT(($B$6-2)/C737)</f>
        <v>327046.795098939</v>
      </c>
    </row>
    <row r="738" customFormat="false" ht="15" hidden="false" customHeight="false" outlineLevel="0" collapsed="false">
      <c r="A738" s="41" t="n">
        <v>1.7853183942</v>
      </c>
      <c r="B738" s="41" t="n">
        <v>0.3573194227</v>
      </c>
      <c r="C738" s="41" t="n">
        <v>6.5341354767</v>
      </c>
      <c r="D738" s="42" t="n">
        <f aca="false">$B$5*A738</f>
        <v>4.56144928776882</v>
      </c>
      <c r="E738" s="42" t="n">
        <f aca="false">$D$5*A738+$F$5*B738</f>
        <v>4.86532120764128</v>
      </c>
      <c r="F738" s="43" t="n">
        <f aca="false">Inputs!$B$5*D738+Inputs!$B$6*E738</f>
        <v>212878.868394818</v>
      </c>
      <c r="G738" s="43" t="n">
        <f aca="false">F738*SQRT(($B$6-2)/C738)</f>
        <v>117775.100475677</v>
      </c>
    </row>
    <row r="739" customFormat="false" ht="15" hidden="false" customHeight="false" outlineLevel="0" collapsed="false">
      <c r="A739" s="41" t="n">
        <v>0.9629605732</v>
      </c>
      <c r="B739" s="41" t="n">
        <v>-0.7246110515</v>
      </c>
      <c r="C739" s="41" t="n">
        <v>9.1849832179</v>
      </c>
      <c r="D739" s="42" t="n">
        <f aca="false">$B$5*A739</f>
        <v>2.46034311585126</v>
      </c>
      <c r="E739" s="42" t="n">
        <f aca="false">$D$5*A739+$F$5*B739</f>
        <v>1.04023121075237</v>
      </c>
      <c r="F739" s="43" t="n">
        <f aca="false">Inputs!$B$5*D739+Inputs!$B$6*E739</f>
        <v>194022.751047507</v>
      </c>
      <c r="G739" s="43" t="n">
        <f aca="false">F739*SQRT(($B$6-2)/C739)</f>
        <v>90537.4946233462</v>
      </c>
    </row>
    <row r="740" customFormat="false" ht="15" hidden="false" customHeight="false" outlineLevel="0" collapsed="false">
      <c r="A740" s="41" t="n">
        <v>-0.8537592226</v>
      </c>
      <c r="B740" s="41" t="n">
        <v>0.459705955</v>
      </c>
      <c r="C740" s="41" t="n">
        <v>3.0181777634</v>
      </c>
      <c r="D740" s="42" t="n">
        <f aca="false">$B$5*A740</f>
        <v>-2.18133606336359</v>
      </c>
      <c r="E740" s="42" t="n">
        <f aca="false">$D$5*A740+$F$5*B740</f>
        <v>-1.23780038682127</v>
      </c>
      <c r="F740" s="43" t="n">
        <f aca="false">Inputs!$B$5*D740+Inputs!$B$6*E740</f>
        <v>-156243.586995295</v>
      </c>
      <c r="G740" s="43" t="n">
        <f aca="false">F740*SQRT(($B$6-2)/C740)</f>
        <v>-127187.605483185</v>
      </c>
    </row>
    <row r="741" customFormat="false" ht="15" hidden="false" customHeight="false" outlineLevel="0" collapsed="false">
      <c r="A741" s="41" t="n">
        <v>0.9885532425</v>
      </c>
      <c r="B741" s="41" t="n">
        <v>0.040256502</v>
      </c>
      <c r="C741" s="41" t="n">
        <v>1.3757363178</v>
      </c>
      <c r="D741" s="42" t="n">
        <f aca="false">$B$5*A741</f>
        <v>2.52573182384298</v>
      </c>
      <c r="E741" s="42" t="n">
        <f aca="false">$D$5*A741+$F$5*B741</f>
        <v>2.42186194598391</v>
      </c>
      <c r="F741" s="43" t="n">
        <f aca="false">Inputs!$B$5*D741+Inputs!$B$6*E741</f>
        <v>131480.085085102</v>
      </c>
      <c r="G741" s="43" t="n">
        <f aca="false">F741*SQRT(($B$6-2)/C741)</f>
        <v>158528.50832422</v>
      </c>
    </row>
    <row r="742" customFormat="false" ht="15" hidden="false" customHeight="false" outlineLevel="0" collapsed="false">
      <c r="A742" s="41" t="n">
        <v>-1.2863933351</v>
      </c>
      <c r="B742" s="41" t="n">
        <v>-1.3602583663</v>
      </c>
      <c r="C742" s="41" t="n">
        <v>7.7061747068</v>
      </c>
      <c r="D742" s="42" t="n">
        <f aca="false">$B$5*A742</f>
        <v>-3.28670671923022</v>
      </c>
      <c r="E742" s="42" t="n">
        <f aca="false">$D$5*A742+$F$5*B742</f>
        <v>-5.40990437250914</v>
      </c>
      <c r="F742" s="43" t="n">
        <f aca="false">Inputs!$B$5*D742+Inputs!$B$6*E742</f>
        <v>-58175.4532975653</v>
      </c>
      <c r="G742" s="43" t="n">
        <f aca="false">F742*SQRT(($B$6-2)/C742)</f>
        <v>-29637.0756317859</v>
      </c>
    </row>
    <row r="743" customFormat="false" ht="15" hidden="false" customHeight="false" outlineLevel="0" collapsed="false">
      <c r="A743" s="41" t="n">
        <v>-1.4271364022</v>
      </c>
      <c r="B743" s="41" t="n">
        <v>-1.7676221129</v>
      </c>
      <c r="C743" s="41" t="n">
        <v>6.1428093103</v>
      </c>
      <c r="D743" s="42" t="n">
        <f aca="false">$B$5*A743</f>
        <v>-3.6463021646518</v>
      </c>
      <c r="E743" s="42" t="n">
        <f aca="false">$D$5*A743+$F$5*B743</f>
        <v>-6.4482279114029</v>
      </c>
      <c r="F743" s="43" t="n">
        <f aca="false">Inputs!$B$5*D743+Inputs!$B$6*E743</f>
        <v>-42218.8208950351</v>
      </c>
      <c r="G743" s="43" t="n">
        <f aca="false">F743*SQRT(($B$6-2)/C743)</f>
        <v>-24090.0433159546</v>
      </c>
    </row>
    <row r="744" customFormat="false" ht="15" hidden="false" customHeight="false" outlineLevel="0" collapsed="false">
      <c r="A744" s="41" t="n">
        <v>0.1094853594</v>
      </c>
      <c r="B744" s="41" t="n">
        <v>1.1250439217</v>
      </c>
      <c r="C744" s="41" t="n">
        <v>1.248803822</v>
      </c>
      <c r="D744" s="42" t="n">
        <f aca="false">$B$5*A744</f>
        <v>0.279732688734229</v>
      </c>
      <c r="E744" s="42" t="n">
        <f aca="false">$D$5*A744+$F$5*B744</f>
        <v>2.20319326995472</v>
      </c>
      <c r="F744" s="43" t="n">
        <f aca="false">Inputs!$B$5*D744+Inputs!$B$6*E744</f>
        <v>-82186.3946243129</v>
      </c>
      <c r="G744" s="43" t="n">
        <f aca="false">F744*SQRT(($B$6-2)/C744)</f>
        <v>-104008.256742761</v>
      </c>
    </row>
    <row r="745" customFormat="false" ht="15" hidden="false" customHeight="false" outlineLevel="0" collapsed="false">
      <c r="A745" s="41" t="n">
        <v>-0.0134157869</v>
      </c>
      <c r="B745" s="41" t="n">
        <v>-2.2604147573</v>
      </c>
      <c r="C745" s="41" t="n">
        <v>10.1720991016</v>
      </c>
      <c r="D745" s="42" t="n">
        <f aca="false">$B$5*A745</f>
        <v>-0.0342770408901124</v>
      </c>
      <c r="E745" s="42" t="n">
        <f aca="false">$D$5*A745+$F$5*B745</f>
        <v>-3.93508246726656</v>
      </c>
      <c r="F745" s="43" t="n">
        <f aca="false">Inputs!$B$5*D745+Inputs!$B$6*E745</f>
        <v>193326.419274317</v>
      </c>
      <c r="G745" s="43" t="n">
        <f aca="false">F745*SQRT(($B$6-2)/C745)</f>
        <v>85723.7011680483</v>
      </c>
    </row>
    <row r="746" customFormat="false" ht="15" hidden="false" customHeight="false" outlineLevel="0" collapsed="false">
      <c r="A746" s="41" t="n">
        <v>-0.1907604603</v>
      </c>
      <c r="B746" s="41" t="n">
        <v>-0.1627989966</v>
      </c>
      <c r="C746" s="41" t="n">
        <v>1.9026139513</v>
      </c>
      <c r="D746" s="42" t="n">
        <f aca="false">$B$5*A746</f>
        <v>-0.4873887865586</v>
      </c>
      <c r="E746" s="42" t="n">
        <f aca="false">$D$5*A746+$F$5*B746</f>
        <v>-0.7350435169868</v>
      </c>
      <c r="F746" s="43" t="n">
        <f aca="false">Inputs!$B$5*D746+Inputs!$B$6*E746</f>
        <v>-11986.70280652</v>
      </c>
      <c r="G746" s="43" t="n">
        <f aca="false">F746*SQRT(($B$6-2)/C746)</f>
        <v>-12289.6466722245</v>
      </c>
    </row>
    <row r="747" customFormat="false" ht="15" hidden="false" customHeight="false" outlineLevel="0" collapsed="false">
      <c r="A747" s="41" t="n">
        <v>2.0959987502</v>
      </c>
      <c r="B747" s="41" t="n">
        <v>-1.4571379129</v>
      </c>
      <c r="C747" s="41" t="n">
        <v>2.9812734974</v>
      </c>
      <c r="D747" s="42" t="n">
        <f aca="false">$B$5*A747</f>
        <v>5.3552307741434</v>
      </c>
      <c r="E747" s="42" t="n">
        <f aca="false">$D$5*A747+$F$5*B747</f>
        <v>2.47150843642713</v>
      </c>
      <c r="F747" s="43" t="n">
        <f aca="false">Inputs!$B$5*D747+Inputs!$B$6*E747</f>
        <v>411947.655592984</v>
      </c>
      <c r="G747" s="43" t="n">
        <f aca="false">F747*SQRT(($B$6-2)/C747)</f>
        <v>337408.581283998</v>
      </c>
    </row>
    <row r="748" customFormat="false" ht="15" hidden="false" customHeight="false" outlineLevel="0" collapsed="false">
      <c r="A748" s="41" t="n">
        <v>-0.3906776026</v>
      </c>
      <c r="B748" s="41" t="n">
        <v>1.7058526805</v>
      </c>
      <c r="C748" s="41" t="n">
        <v>5.4348210438</v>
      </c>
      <c r="D748" s="42" t="n">
        <f aca="false">$B$5*A748</f>
        <v>-0.99817269452687</v>
      </c>
      <c r="E748" s="42" t="n">
        <f aca="false">$D$5*A748+$F$5*B748</f>
        <v>2.01591982210442</v>
      </c>
      <c r="F748" s="43" t="n">
        <f aca="false">Inputs!$B$5*D748+Inputs!$B$6*E748</f>
        <v>-200613.260557908</v>
      </c>
      <c r="G748" s="43" t="n">
        <f aca="false">F748*SQRT(($B$6-2)/C748)</f>
        <v>-121697.599053302</v>
      </c>
    </row>
    <row r="749" customFormat="false" ht="15" hidden="false" customHeight="false" outlineLevel="0" collapsed="false">
      <c r="A749" s="41" t="n">
        <v>0.4499783413</v>
      </c>
      <c r="B749" s="41" t="n">
        <v>0.5633130735</v>
      </c>
      <c r="C749" s="41" t="n">
        <v>9.3471388485</v>
      </c>
      <c r="D749" s="42" t="n">
        <f aca="false">$B$5*A749</f>
        <v>1.14968477953426</v>
      </c>
      <c r="E749" s="42" t="n">
        <f aca="false">$D$5*A749+$F$5*B749</f>
        <v>2.04346065189037</v>
      </c>
      <c r="F749" s="43" t="n">
        <f aca="false">Inputs!$B$5*D749+Inputs!$B$6*E749</f>
        <v>12795.4453589073</v>
      </c>
      <c r="G749" s="43" t="n">
        <f aca="false">F749*SQRT(($B$6-2)/C749)</f>
        <v>5918.76446019429</v>
      </c>
    </row>
    <row r="750" customFormat="false" ht="15" hidden="false" customHeight="false" outlineLevel="0" collapsed="false">
      <c r="A750" s="41" t="n">
        <v>0.114584437</v>
      </c>
      <c r="B750" s="41" t="n">
        <v>0.3299435387</v>
      </c>
      <c r="C750" s="41" t="n">
        <v>4.2725984904</v>
      </c>
      <c r="D750" s="42" t="n">
        <f aca="false">$B$5*A750</f>
        <v>0.292760720015574</v>
      </c>
      <c r="E750" s="42" t="n">
        <f aca="false">$D$5*A750+$F$5*B750</f>
        <v>0.842391874215483</v>
      </c>
      <c r="F750" s="43" t="n">
        <f aca="false">Inputs!$B$5*D750+Inputs!$B$6*E750</f>
        <v>-12843.5217092167</v>
      </c>
      <c r="G750" s="43" t="n">
        <f aca="false">F750*SQRT(($B$6-2)/C750)</f>
        <v>-8787.25198738879</v>
      </c>
    </row>
    <row r="751" customFormat="false" ht="15" hidden="false" customHeight="false" outlineLevel="0" collapsed="false">
      <c r="A751" s="41" t="n">
        <v>0.7776095303</v>
      </c>
      <c r="B751" s="41" t="n">
        <v>-0.8094863189</v>
      </c>
      <c r="C751" s="41" t="n">
        <v>2.7344325516</v>
      </c>
      <c r="D751" s="42" t="n">
        <f aca="false">$B$5*A751</f>
        <v>1.98677527194728</v>
      </c>
      <c r="E751" s="42" t="n">
        <f aca="false">$D$5*A751+$F$5*B751</f>
        <v>0.452614237126257</v>
      </c>
      <c r="F751" s="43" t="n">
        <f aca="false">Inputs!$B$5*D751+Inputs!$B$6*E751</f>
        <v>176046.815338415</v>
      </c>
      <c r="G751" s="43" t="n">
        <f aca="false">F751*SQRT(($B$6-2)/C751)</f>
        <v>150559.985163668</v>
      </c>
    </row>
    <row r="752" customFormat="false" ht="15" hidden="false" customHeight="false" outlineLevel="0" collapsed="false">
      <c r="A752" s="41" t="n">
        <v>0.8780585789</v>
      </c>
      <c r="B752" s="41" t="n">
        <v>-1.3730030169</v>
      </c>
      <c r="C752" s="41" t="n">
        <v>2.4181020461</v>
      </c>
      <c r="D752" s="42" t="n">
        <f aca="false">$B$5*A752</f>
        <v>2.24342038504423</v>
      </c>
      <c r="E752" s="42" t="n">
        <f aca="false">$D$5*A752+$F$5*B752</f>
        <v>-0.281407707697403</v>
      </c>
      <c r="F752" s="43" t="n">
        <f aca="false">Inputs!$B$5*D752+Inputs!$B$6*E752</f>
        <v>238412.423889293</v>
      </c>
      <c r="G752" s="43" t="n">
        <f aca="false">F752*SQRT(($B$6-2)/C752)</f>
        <v>216823.608893691</v>
      </c>
    </row>
    <row r="753" customFormat="false" ht="15" hidden="false" customHeight="false" outlineLevel="0" collapsed="false">
      <c r="A753" s="41" t="n">
        <v>0.3283679728</v>
      </c>
      <c r="B753" s="41" t="n">
        <v>0.1787409633</v>
      </c>
      <c r="C753" s="41" t="n">
        <v>2.7322518939</v>
      </c>
      <c r="D753" s="42" t="n">
        <f aca="false">$B$5*A753</f>
        <v>0.838972958840672</v>
      </c>
      <c r="E753" s="42" t="n">
        <f aca="false">$D$5*A753+$F$5*B753</f>
        <v>1.09002037912379</v>
      </c>
      <c r="F753" s="43" t="n">
        <f aca="false">Inputs!$B$5*D753+Inputs!$B$6*E753</f>
        <v>29396.2769278778</v>
      </c>
      <c r="G753" s="43" t="n">
        <f aca="false">F753*SQRT(($B$6-2)/C753)</f>
        <v>25150.5194933046</v>
      </c>
    </row>
    <row r="754" customFormat="false" ht="15" hidden="false" customHeight="false" outlineLevel="0" collapsed="false">
      <c r="A754" s="41" t="n">
        <v>-0.6162930882</v>
      </c>
      <c r="B754" s="41" t="n">
        <v>-0.0226852753</v>
      </c>
      <c r="C754" s="41" t="n">
        <v>14.0965845404</v>
      </c>
      <c r="D754" s="42" t="n">
        <f aca="false">$B$5*A754</f>
        <v>-1.57461530523603</v>
      </c>
      <c r="E754" s="42" t="n">
        <f aca="false">$D$5*A754+$F$5*B754</f>
        <v>-1.5056951992453</v>
      </c>
      <c r="F754" s="43" t="n">
        <f aca="false">Inputs!$B$5*D754+Inputs!$B$6*E754</f>
        <v>-82176.7705613383</v>
      </c>
      <c r="G754" s="43" t="n">
        <f aca="false">F754*SQRT(($B$6-2)/C754)</f>
        <v>-30953.3114639152</v>
      </c>
    </row>
    <row r="755" customFormat="false" ht="15" hidden="false" customHeight="false" outlineLevel="0" collapsed="false">
      <c r="A755" s="41" t="n">
        <v>-0.6225401527</v>
      </c>
      <c r="B755" s="41" t="n">
        <v>-1.0717013269</v>
      </c>
      <c r="C755" s="41" t="n">
        <v>4.7223377958</v>
      </c>
      <c r="D755" s="42" t="n">
        <f aca="false">$B$5*A755</f>
        <v>-1.59057641783463</v>
      </c>
      <c r="E755" s="42" t="n">
        <f aca="false">$D$5*A755+$F$5*B755</f>
        <v>-3.3319431841904</v>
      </c>
      <c r="F755" s="43" t="n">
        <f aca="false">Inputs!$B$5*D755+Inputs!$B$6*E755</f>
        <v>7539.51742605743</v>
      </c>
      <c r="G755" s="43" t="n">
        <f aca="false">F755*SQRT(($B$6-2)/C755)</f>
        <v>4906.59285829683</v>
      </c>
    </row>
    <row r="756" customFormat="false" ht="15" hidden="false" customHeight="false" outlineLevel="0" collapsed="false">
      <c r="A756" s="41" t="n">
        <v>-0.3536147416</v>
      </c>
      <c r="B756" s="41" t="n">
        <v>-1.1039886354</v>
      </c>
      <c r="C756" s="41" t="n">
        <v>3.8433404367</v>
      </c>
      <c r="D756" s="42" t="n">
        <f aca="false">$B$5*A756</f>
        <v>-0.903477898651605</v>
      </c>
      <c r="E756" s="42" t="n">
        <f aca="false">$D$5*A756+$F$5*B756</f>
        <v>-2.74776347832586</v>
      </c>
      <c r="F756" s="43" t="n">
        <f aca="false">Inputs!$B$5*D756+Inputs!$B$6*E756</f>
        <v>47040.3840511325</v>
      </c>
      <c r="G756" s="43" t="n">
        <f aca="false">F756*SQRT(($B$6-2)/C756)</f>
        <v>33933.7166403264</v>
      </c>
    </row>
    <row r="757" customFormat="false" ht="15" hidden="false" customHeight="false" outlineLevel="0" collapsed="false">
      <c r="A757" s="41" t="n">
        <v>0.3227974641</v>
      </c>
      <c r="B757" s="41" t="n">
        <v>-1.1500854942</v>
      </c>
      <c r="C757" s="41" t="n">
        <v>6.1880196279</v>
      </c>
      <c r="D757" s="42" t="n">
        <f aca="false">$B$5*A757</f>
        <v>0.824740431452462</v>
      </c>
      <c r="E757" s="42" t="n">
        <f aca="false">$D$5*A757+$F$5*B757</f>
        <v>-1.21777872098303</v>
      </c>
      <c r="F757" s="43" t="n">
        <f aca="false">Inputs!$B$5*D757+Inputs!$B$6*E757</f>
        <v>143362.979194398</v>
      </c>
      <c r="G757" s="43" t="n">
        <f aca="false">F757*SQRT(($B$6-2)/C757)</f>
        <v>81503.4840313412</v>
      </c>
    </row>
    <row r="758" customFormat="false" ht="15" hidden="false" customHeight="false" outlineLevel="0" collapsed="false">
      <c r="A758" s="41" t="n">
        <v>0.711977023</v>
      </c>
      <c r="B758" s="41" t="n">
        <v>-1.1814790679</v>
      </c>
      <c r="C758" s="41" t="n">
        <v>2.8906966053</v>
      </c>
      <c r="D758" s="42" t="n">
        <f aca="false">$B$5*A758</f>
        <v>1.81908565722608</v>
      </c>
      <c r="E758" s="42" t="n">
        <f aca="false">$D$5*A758+$F$5*B758</f>
        <v>-0.345900457811279</v>
      </c>
      <c r="F758" s="43" t="n">
        <f aca="false">Inputs!$B$5*D758+Inputs!$B$6*E758</f>
        <v>199203.588613172</v>
      </c>
      <c r="G758" s="43" t="n">
        <f aca="false">F758*SQRT(($B$6-2)/C758)</f>
        <v>165695.570811123</v>
      </c>
    </row>
    <row r="759" customFormat="false" ht="15" hidden="false" customHeight="false" outlineLevel="0" collapsed="false">
      <c r="A759" s="41" t="n">
        <v>-0.5662949156</v>
      </c>
      <c r="B759" s="41" t="n">
        <v>-0.6246034082</v>
      </c>
      <c r="C759" s="41" t="n">
        <v>9.014228523</v>
      </c>
      <c r="D759" s="42" t="n">
        <f aca="false">$B$5*A759</f>
        <v>-1.44687107230989</v>
      </c>
      <c r="E759" s="42" t="n">
        <f aca="false">$D$5*A759+$F$5*B759</f>
        <v>-2.42607889523613</v>
      </c>
      <c r="F759" s="43" t="n">
        <f aca="false">Inputs!$B$5*D759+Inputs!$B$6*E759</f>
        <v>-23383.1624691825</v>
      </c>
      <c r="G759" s="43" t="n">
        <f aca="false">F759*SQRT(($B$6-2)/C759)</f>
        <v>-11014.2254833891</v>
      </c>
    </row>
    <row r="760" customFormat="false" ht="15" hidden="false" customHeight="false" outlineLevel="0" collapsed="false">
      <c r="A760" s="41" t="n">
        <v>1.3251467289</v>
      </c>
      <c r="B760" s="41" t="n">
        <v>0.3302899456</v>
      </c>
      <c r="C760" s="41" t="n">
        <v>5.0170555011</v>
      </c>
      <c r="D760" s="42" t="n">
        <f aca="false">$B$5*A760</f>
        <v>3.38572078928177</v>
      </c>
      <c r="E760" s="42" t="n">
        <f aca="false">$D$5*A760+$F$5*B760</f>
        <v>3.72362931931945</v>
      </c>
      <c r="F760" s="43" t="n">
        <f aca="false">Inputs!$B$5*D760+Inputs!$B$6*E760</f>
        <v>152390.612962204</v>
      </c>
      <c r="G760" s="43" t="n">
        <f aca="false">F760*SQRT(($B$6-2)/C760)</f>
        <v>96216.3241394481</v>
      </c>
    </row>
    <row r="761" customFormat="false" ht="15" hidden="false" customHeight="false" outlineLevel="0" collapsed="false">
      <c r="A761" s="41" t="n">
        <v>-0.2117338025</v>
      </c>
      <c r="B761" s="41" t="n">
        <v>0.4987194411</v>
      </c>
      <c r="C761" s="41" t="n">
        <v>2.6787974476</v>
      </c>
      <c r="D761" s="42" t="n">
        <f aca="false">$B$5*A761</f>
        <v>-0.540975215260127</v>
      </c>
      <c r="E761" s="42" t="n">
        <f aca="false">$D$5*A761+$F$5*B761</f>
        <v>0.357321801914543</v>
      </c>
      <c r="F761" s="43" t="n">
        <f aca="false">Inputs!$B$5*D761+Inputs!$B$6*E761</f>
        <v>-71963.6116217398</v>
      </c>
      <c r="G761" s="43" t="n">
        <f aca="false">F761*SQRT(($B$6-2)/C761)</f>
        <v>-62181.0441756787</v>
      </c>
    </row>
    <row r="762" customFormat="false" ht="15" hidden="false" customHeight="false" outlineLevel="0" collapsed="false">
      <c r="A762" s="41" t="n">
        <v>-2.1071923473</v>
      </c>
      <c r="B762" s="41" t="n">
        <v>-0.0431335896</v>
      </c>
      <c r="C762" s="41" t="n">
        <v>2.2445302835</v>
      </c>
      <c r="D762" s="42" t="n">
        <f aca="false">$B$5*A762</f>
        <v>-5.38383016889856</v>
      </c>
      <c r="E762" s="42" t="n">
        <f aca="false">$D$5*A762+$F$5*B762</f>
        <v>-5.08872993301677</v>
      </c>
      <c r="F762" s="43" t="n">
        <f aca="false">Inputs!$B$5*D762+Inputs!$B$6*E762</f>
        <v>-283946.520239017</v>
      </c>
      <c r="G762" s="43" t="n">
        <f aca="false">F762*SQRT(($B$6-2)/C762)</f>
        <v>-268033.337373556</v>
      </c>
    </row>
    <row r="763" customFormat="false" ht="15" hidden="false" customHeight="false" outlineLevel="0" collapsed="false">
      <c r="A763" s="41" t="n">
        <v>1.9975141778</v>
      </c>
      <c r="B763" s="41" t="n">
        <v>0.1323465064</v>
      </c>
      <c r="C763" s="41" t="n">
        <v>0.6215270877</v>
      </c>
      <c r="D763" s="42" t="n">
        <f aca="false">$B$5*A763</f>
        <v>5.10360485459335</v>
      </c>
      <c r="E763" s="42" t="n">
        <f aca="false">$D$5*A763+$F$5*B763</f>
        <v>4.9817889969677</v>
      </c>
      <c r="F763" s="43" t="n">
        <f aca="false">Inputs!$B$5*D763+Inputs!$B$6*E763</f>
        <v>261271.03561095</v>
      </c>
      <c r="G763" s="43" t="n">
        <f aca="false">F763*SQRT(($B$6-2)/C763)</f>
        <v>468679.797950596</v>
      </c>
    </row>
    <row r="764" customFormat="false" ht="15" hidden="false" customHeight="false" outlineLevel="0" collapsed="false">
      <c r="A764" s="41" t="n">
        <v>0.0679131692</v>
      </c>
      <c r="B764" s="41" t="n">
        <v>0.5481283796</v>
      </c>
      <c r="C764" s="41" t="n">
        <v>6.7302260831</v>
      </c>
      <c r="D764" s="42" t="n">
        <f aca="false">$B$5*A764</f>
        <v>0.173516655787483</v>
      </c>
      <c r="E764" s="42" t="n">
        <f aca="false">$D$5*A764+$F$5*B764</f>
        <v>1.10808293623183</v>
      </c>
      <c r="F764" s="43" t="n">
        <f aca="false">Inputs!$B$5*D764+Inputs!$B$6*E764</f>
        <v>-38052.4812328434</v>
      </c>
      <c r="G764" s="43" t="n">
        <f aca="false">F764*SQRT(($B$6-2)/C764)</f>
        <v>-20743.5532996475</v>
      </c>
    </row>
    <row r="765" customFormat="false" ht="15" hidden="false" customHeight="false" outlineLevel="0" collapsed="false">
      <c r="A765" s="41" t="n">
        <v>0.8956052433</v>
      </c>
      <c r="B765" s="41" t="n">
        <v>-1.9974666929</v>
      </c>
      <c r="C765" s="41" t="n">
        <v>0.8747525834</v>
      </c>
      <c r="D765" s="42" t="n">
        <f aca="false">$B$5*A765</f>
        <v>2.28825172722393</v>
      </c>
      <c r="E765" s="42" t="n">
        <f aca="false">$D$5*A765+$F$5*B765</f>
        <v>-1.31794300674136</v>
      </c>
      <c r="F765" s="43" t="n">
        <f aca="false">Inputs!$B$5*D765+Inputs!$B$6*E765</f>
        <v>294722.323059461</v>
      </c>
      <c r="G765" s="43" t="n">
        <f aca="false">F765*SQRT(($B$6-2)/C765)</f>
        <v>445641.27970296</v>
      </c>
    </row>
    <row r="766" customFormat="false" ht="15" hidden="false" customHeight="false" outlineLevel="0" collapsed="false">
      <c r="A766" s="41" t="n">
        <v>-1.6823264818</v>
      </c>
      <c r="B766" s="41" t="n">
        <v>0.2102912911</v>
      </c>
      <c r="C766" s="41" t="n">
        <v>8.6632536981</v>
      </c>
      <c r="D766" s="42" t="n">
        <f aca="false">$B$5*A766</f>
        <v>-4.2983072135096</v>
      </c>
      <c r="E766" s="42" t="n">
        <f aca="false">$D$5*A766+$F$5*B766</f>
        <v>-3.64012431062078</v>
      </c>
      <c r="F766" s="43" t="n">
        <f aca="false">Inputs!$B$5*D766+Inputs!$B$6*E766</f>
        <v>-247824.505819921</v>
      </c>
      <c r="G766" s="43" t="n">
        <f aca="false">F766*SQRT(($B$6-2)/C766)</f>
        <v>-119074.490071681</v>
      </c>
    </row>
    <row r="767" customFormat="false" ht="15" hidden="false" customHeight="false" outlineLevel="0" collapsed="false">
      <c r="A767" s="41" t="n">
        <v>-0.7148765619</v>
      </c>
      <c r="B767" s="41" t="n">
        <v>1.3120252622</v>
      </c>
      <c r="C767" s="41" t="n">
        <v>1.6385758816</v>
      </c>
      <c r="D767" s="42" t="n">
        <f aca="false">$B$5*A767</f>
        <v>-1.8264939154355</v>
      </c>
      <c r="E767" s="42" t="n">
        <f aca="false">$D$5*A767+$F$5*B767</f>
        <v>0.564420654541635</v>
      </c>
      <c r="F767" s="43" t="n">
        <f aca="false">Inputs!$B$5*D767+Inputs!$B$6*E767</f>
        <v>-210870.424270632</v>
      </c>
      <c r="G767" s="43" t="n">
        <f aca="false">F767*SQRT(($B$6-2)/C767)</f>
        <v>-232968.600406209</v>
      </c>
    </row>
    <row r="768" customFormat="false" ht="15" hidden="false" customHeight="false" outlineLevel="0" collapsed="false">
      <c r="A768" s="41" t="n">
        <v>-0.3151743899</v>
      </c>
      <c r="B768" s="41" t="n">
        <v>-1.9345307357</v>
      </c>
      <c r="C768" s="41" t="n">
        <v>1.8295913383</v>
      </c>
      <c r="D768" s="42" t="n">
        <f aca="false">$B$5*A768</f>
        <v>-0.805263644290484</v>
      </c>
      <c r="E768" s="42" t="n">
        <f aca="false">$D$5*A768+$F$5*B768</f>
        <v>-4.09042516951969</v>
      </c>
      <c r="F768" s="43" t="n">
        <f aca="false">Inputs!$B$5*D768+Inputs!$B$6*E768</f>
        <v>123994.894046936</v>
      </c>
      <c r="G768" s="43" t="n">
        <f aca="false">F768*SQRT(($B$6-2)/C768)</f>
        <v>129640.814785749</v>
      </c>
    </row>
    <row r="769" customFormat="false" ht="15" hidden="false" customHeight="false" outlineLevel="0" collapsed="false">
      <c r="A769" s="41" t="n">
        <v>-1.2680139168</v>
      </c>
      <c r="B769" s="41" t="n">
        <v>-2.7496760196</v>
      </c>
      <c r="C769" s="41" t="n">
        <v>11.8164630845</v>
      </c>
      <c r="D769" s="42" t="n">
        <f aca="false">$B$5*A769</f>
        <v>-3.23974770912508</v>
      </c>
      <c r="E769" s="42" t="n">
        <f aca="false">$D$5*A769+$F$5*B769</f>
        <v>-7.76533802332575</v>
      </c>
      <c r="F769" s="43" t="n">
        <f aca="false">Inputs!$B$5*D769+Inputs!$B$6*E769</f>
        <v>64292.1302537801</v>
      </c>
      <c r="G769" s="43" t="n">
        <f aca="false">F769*SQRT(($B$6-2)/C769)</f>
        <v>26450.2062253061</v>
      </c>
    </row>
    <row r="770" customFormat="false" ht="15" hidden="false" customHeight="false" outlineLevel="0" collapsed="false">
      <c r="A770" s="41" t="n">
        <v>-0.2341255373</v>
      </c>
      <c r="B770" s="41" t="n">
        <v>-0.1883841273</v>
      </c>
      <c r="C770" s="41" t="n">
        <v>6.3744346344</v>
      </c>
      <c r="D770" s="42" t="n">
        <f aca="false">$B$5*A770</f>
        <v>-0.598185605903716</v>
      </c>
      <c r="E770" s="42" t="n">
        <f aca="false">$D$5*A770+$F$5*B770</f>
        <v>-0.882413506195803</v>
      </c>
      <c r="F770" s="43" t="n">
        <f aca="false">Inputs!$B$5*D770+Inputs!$B$6*E770</f>
        <v>-15697.8852805815</v>
      </c>
      <c r="G770" s="43" t="n">
        <f aca="false">F770*SQRT(($B$6-2)/C770)</f>
        <v>-8792.96435768956</v>
      </c>
    </row>
    <row r="771" customFormat="false" ht="15" hidden="false" customHeight="false" outlineLevel="0" collapsed="false">
      <c r="A771" s="41" t="n">
        <v>-0.4244627098</v>
      </c>
      <c r="B771" s="41" t="n">
        <v>1.078879039</v>
      </c>
      <c r="C771" s="41" t="n">
        <v>3.7685074785</v>
      </c>
      <c r="D771" s="42" t="n">
        <f aca="false">$B$5*A771</f>
        <v>-1.08449290142962</v>
      </c>
      <c r="E771" s="42" t="n">
        <f aca="false">$D$5*A771+$F$5*B771</f>
        <v>0.852901995660868</v>
      </c>
      <c r="F771" s="43" t="n">
        <f aca="false">Inputs!$B$5*D771+Inputs!$B$6*E771</f>
        <v>-151094.389926006</v>
      </c>
      <c r="G771" s="43" t="n">
        <f aca="false">F771*SQRT(($B$6-2)/C771)</f>
        <v>-110072.453402493</v>
      </c>
    </row>
    <row r="772" customFormat="false" ht="15" hidden="false" customHeight="false" outlineLevel="0" collapsed="false">
      <c r="A772" s="41" t="n">
        <v>1.1985198365</v>
      </c>
      <c r="B772" s="41" t="n">
        <v>-0.1703884234</v>
      </c>
      <c r="C772" s="41" t="n">
        <v>11.0700317836</v>
      </c>
      <c r="D772" s="42" t="n">
        <f aca="false">$B$5*A772</f>
        <v>3.06219186019728</v>
      </c>
      <c r="E772" s="42" t="n">
        <f aca="false">$D$5*A772+$F$5*B772</f>
        <v>2.55776596030044</v>
      </c>
      <c r="F772" s="43" t="n">
        <f aca="false">Inputs!$B$5*D772+Inputs!$B$6*E772</f>
        <v>178330.888004706</v>
      </c>
      <c r="G772" s="43" t="n">
        <f aca="false">F772*SQRT(($B$6-2)/C772)</f>
        <v>75799.6387919206</v>
      </c>
    </row>
    <row r="773" customFormat="false" ht="15" hidden="false" customHeight="false" outlineLevel="0" collapsed="false">
      <c r="A773" s="41" t="n">
        <v>-2.1346936675</v>
      </c>
      <c r="B773" s="41" t="n">
        <v>0.6172815805</v>
      </c>
      <c r="C773" s="41" t="n">
        <v>3.2429733279</v>
      </c>
      <c r="D773" s="42" t="n">
        <f aca="false">$B$5*A773</f>
        <v>-5.45409543802172</v>
      </c>
      <c r="E773" s="42" t="n">
        <f aca="false">$D$5*A773+$F$5*B773</f>
        <v>-4.01380357217521</v>
      </c>
      <c r="F773" s="43" t="n">
        <f aca="false">Inputs!$B$5*D773+Inputs!$B$6*E773</f>
        <v>-344719.365193412</v>
      </c>
      <c r="G773" s="43" t="n">
        <f aca="false">F773*SQRT(($B$6-2)/C773)</f>
        <v>-270712.924626506</v>
      </c>
    </row>
    <row r="774" customFormat="false" ht="15" hidden="false" customHeight="false" outlineLevel="0" collapsed="false">
      <c r="A774" s="41" t="n">
        <v>0.5553602285</v>
      </c>
      <c r="B774" s="41" t="n">
        <v>0.3093915702</v>
      </c>
      <c r="C774" s="41" t="n">
        <v>2.3432579573</v>
      </c>
      <c r="D774" s="42" t="n">
        <f aca="false">$B$5*A774</f>
        <v>1.41893318691852</v>
      </c>
      <c r="E774" s="42" t="n">
        <f aca="false">$D$5*A774+$F$5*B774</f>
        <v>1.85576858478934</v>
      </c>
      <c r="F774" s="43" t="n">
        <f aca="false">Inputs!$B$5*D774+Inputs!$B$6*E774</f>
        <v>49104.8894523844</v>
      </c>
      <c r="G774" s="43" t="n">
        <f aca="false">F774*SQRT(($B$6-2)/C774)</f>
        <v>45365.9160999434</v>
      </c>
    </row>
    <row r="775" customFormat="false" ht="15" hidden="false" customHeight="false" outlineLevel="0" collapsed="false">
      <c r="A775" s="41" t="n">
        <v>0.9814797493</v>
      </c>
      <c r="B775" s="41" t="n">
        <v>-1.1648280965</v>
      </c>
      <c r="C775" s="41" t="n">
        <v>4.041581349</v>
      </c>
      <c r="D775" s="42" t="n">
        <f aca="false">$B$5*A775</f>
        <v>2.50765920406602</v>
      </c>
      <c r="E775" s="42" t="n">
        <f aca="false">$D$5*A775+$F$5*B775</f>
        <v>0.324156918877222</v>
      </c>
      <c r="F775" s="43" t="n">
        <f aca="false">Inputs!$B$5*D775+Inputs!$B$6*E775</f>
        <v>234558.074462741</v>
      </c>
      <c r="G775" s="43" t="n">
        <f aca="false">F775*SQRT(($B$6-2)/C775)</f>
        <v>165002.195619229</v>
      </c>
    </row>
    <row r="776" customFormat="false" ht="15" hidden="false" customHeight="false" outlineLevel="0" collapsed="false">
      <c r="A776" s="41" t="n">
        <v>2.0087553862</v>
      </c>
      <c r="B776" s="41" t="n">
        <v>-0.9594277531</v>
      </c>
      <c r="C776" s="41" t="n">
        <v>7.0576914291</v>
      </c>
      <c r="D776" s="42" t="n">
        <f aca="false">$B$5*A776</f>
        <v>5.13232589517436</v>
      </c>
      <c r="E776" s="42" t="n">
        <f aca="false">$D$5*A776+$F$5*B776</f>
        <v>3.12332339910401</v>
      </c>
      <c r="F776" s="43" t="n">
        <f aca="false">Inputs!$B$5*D776+Inputs!$B$6*E776</f>
        <v>357066.419562235</v>
      </c>
      <c r="G776" s="43" t="n">
        <f aca="false">F776*SQRT(($B$6-2)/C776)</f>
        <v>190078.358719754</v>
      </c>
    </row>
    <row r="777" customFormat="false" ht="15" hidden="false" customHeight="false" outlineLevel="0" collapsed="false">
      <c r="A777" s="41" t="n">
        <v>0.7492229272</v>
      </c>
      <c r="B777" s="41" t="n">
        <v>-1.6873476944</v>
      </c>
      <c r="C777" s="41" t="n">
        <v>1.0968264964</v>
      </c>
      <c r="D777" s="42" t="n">
        <f aca="false">$B$5*A777</f>
        <v>1.91424812445732</v>
      </c>
      <c r="E777" s="42" t="n">
        <f aca="false">$D$5*A777+$F$5*B777</f>
        <v>-1.13077635334251</v>
      </c>
      <c r="F777" s="43" t="n">
        <f aca="false">Inputs!$B$5*D777+Inputs!$B$6*E777</f>
        <v>247963.630112858</v>
      </c>
      <c r="G777" s="43" t="n">
        <f aca="false">F777*SQRT(($B$6-2)/C777)</f>
        <v>334837.443065628</v>
      </c>
    </row>
    <row r="778" customFormat="false" ht="15" hidden="false" customHeight="false" outlineLevel="0" collapsed="false">
      <c r="A778" s="41" t="n">
        <v>-0.9302646873</v>
      </c>
      <c r="B778" s="41" t="n">
        <v>1.5163686467</v>
      </c>
      <c r="C778" s="41" t="n">
        <v>1.7921757709</v>
      </c>
      <c r="D778" s="42" t="n">
        <f aca="false">$B$5*A778</f>
        <v>-2.37680584544838</v>
      </c>
      <c r="E778" s="42" t="n">
        <f aca="false">$D$5*A778+$F$5*B778</f>
        <v>0.404734479940514</v>
      </c>
      <c r="F778" s="43" t="n">
        <f aca="false">Inputs!$B$5*D778+Inputs!$B$6*E778</f>
        <v>-257917.308541863</v>
      </c>
      <c r="G778" s="43" t="n">
        <f aca="false">F778*SQRT(($B$6-2)/C778)</f>
        <v>-272461.526289966</v>
      </c>
    </row>
    <row r="779" customFormat="false" ht="15" hidden="false" customHeight="false" outlineLevel="0" collapsed="false">
      <c r="A779" s="41" t="n">
        <v>-0.260899823</v>
      </c>
      <c r="B779" s="41" t="n">
        <v>0.8399226051</v>
      </c>
      <c r="C779" s="41" t="n">
        <v>1.4078039537</v>
      </c>
      <c r="D779" s="42" t="n">
        <f aca="false">$B$5*A779</f>
        <v>-0.66659331784661</v>
      </c>
      <c r="E779" s="42" t="n">
        <f aca="false">$D$5*A779+$F$5*B779</f>
        <v>0.829497575867328</v>
      </c>
      <c r="F779" s="43" t="n">
        <f aca="false">Inputs!$B$5*D779+Inputs!$B$6*E779</f>
        <v>-108134.210578027</v>
      </c>
      <c r="G779" s="43" t="n">
        <f aca="false">F779*SQRT(($B$6-2)/C779)</f>
        <v>-128886.378721057</v>
      </c>
    </row>
    <row r="780" customFormat="false" ht="15" hidden="false" customHeight="false" outlineLevel="0" collapsed="false">
      <c r="A780" s="41" t="n">
        <v>0.2369553887</v>
      </c>
      <c r="B780" s="41" t="n">
        <v>-0.104958156</v>
      </c>
      <c r="C780" s="41" t="n">
        <v>1.1953937567</v>
      </c>
      <c r="D780" s="42" t="n">
        <f aca="false">$B$5*A780</f>
        <v>0.605415814081124</v>
      </c>
      <c r="E780" s="42" t="n">
        <f aca="false">$D$5*A780+$F$5*B780</f>
        <v>0.382620254098503</v>
      </c>
      <c r="F780" s="43" t="n">
        <f aca="false">Inputs!$B$5*D780+Inputs!$B$6*E780</f>
        <v>41410.5687031873</v>
      </c>
      <c r="G780" s="43" t="n">
        <f aca="false">F780*SQRT(($B$6-2)/C780)</f>
        <v>53563.7162868473</v>
      </c>
    </row>
    <row r="781" customFormat="false" ht="15" hidden="false" customHeight="false" outlineLevel="0" collapsed="false">
      <c r="A781" s="41" t="n">
        <v>1.3638503249</v>
      </c>
      <c r="B781" s="41" t="n">
        <v>-0.2366588247</v>
      </c>
      <c r="C781" s="41" t="n">
        <v>2.9794136378</v>
      </c>
      <c r="D781" s="42" t="n">
        <f aca="false">$B$5*A781</f>
        <v>3.48460762704798</v>
      </c>
      <c r="E781" s="42" t="n">
        <f aca="false">$D$5*A781+$F$5*B781</f>
        <v>2.83675233588223</v>
      </c>
      <c r="F781" s="43" t="n">
        <f aca="false">Inputs!$B$5*D781+Inputs!$B$6*E781</f>
        <v>206623.145910687</v>
      </c>
      <c r="G781" s="43" t="n">
        <f aca="false">F781*SQRT(($B$6-2)/C781)</f>
        <v>169288.932606892</v>
      </c>
    </row>
    <row r="782" customFormat="false" ht="15" hidden="false" customHeight="false" outlineLevel="0" collapsed="false">
      <c r="A782" s="41" t="n">
        <v>-1.7807381076</v>
      </c>
      <c r="B782" s="41" t="n">
        <v>-0.803240092</v>
      </c>
      <c r="C782" s="41" t="n">
        <v>1.1704651515</v>
      </c>
      <c r="D782" s="42" t="n">
        <f aca="false">$B$5*A782</f>
        <v>-4.54974675609871</v>
      </c>
      <c r="E782" s="42" t="n">
        <f aca="false">$D$5*A782+$F$5*B782</f>
        <v>-5.62441301230667</v>
      </c>
      <c r="F782" s="43" t="n">
        <f aca="false">Inputs!$B$5*D782+Inputs!$B$6*E782</f>
        <v>-173754.024994538</v>
      </c>
      <c r="G782" s="43" t="n">
        <f aca="false">F782*SQRT(($B$6-2)/C782)</f>
        <v>-227127.974353847</v>
      </c>
    </row>
    <row r="783" customFormat="false" ht="15" hidden="false" customHeight="false" outlineLevel="0" collapsed="false">
      <c r="A783" s="41" t="n">
        <v>0.5511917287</v>
      </c>
      <c r="B783" s="41" t="n">
        <v>0.3955091064</v>
      </c>
      <c r="C783" s="41" t="n">
        <v>0.5308548035</v>
      </c>
      <c r="D783" s="42" t="n">
        <f aca="false">$B$5*A783</f>
        <v>1.40828276147869</v>
      </c>
      <c r="E783" s="42" t="n">
        <f aca="false">$D$5*A783+$F$5*B783</f>
        <v>1.99455224300042</v>
      </c>
      <c r="F783" s="43" t="n">
        <f aca="false">Inputs!$B$5*D783+Inputs!$B$6*E783</f>
        <v>41100.6639978483</v>
      </c>
      <c r="G783" s="43" t="n">
        <f aca="false">F783*SQRT(($B$6-2)/C783)</f>
        <v>79776.6802855546</v>
      </c>
    </row>
    <row r="784" customFormat="false" ht="15" hidden="false" customHeight="false" outlineLevel="0" collapsed="false">
      <c r="A784" s="41" t="n">
        <v>-1.5670582502</v>
      </c>
      <c r="B784" s="41" t="n">
        <v>-0.7243425194</v>
      </c>
      <c r="C784" s="41" t="n">
        <v>1.7790921328</v>
      </c>
      <c r="D784" s="42" t="n">
        <f aca="false">$B$5*A784</f>
        <v>-4.00379941330862</v>
      </c>
      <c r="E784" s="42" t="n">
        <f aca="false">$D$5*A784+$F$5*B784</f>
        <v>-4.97970708740976</v>
      </c>
      <c r="F784" s="43" t="n">
        <f aca="false">Inputs!$B$5*D784+Inputs!$B$6*E784</f>
        <v>-151394.586960373</v>
      </c>
      <c r="G784" s="43" t="n">
        <f aca="false">F784*SQRT(($B$6-2)/C784)</f>
        <v>-160518.881788284</v>
      </c>
    </row>
    <row r="785" customFormat="false" ht="15" hidden="false" customHeight="false" outlineLevel="0" collapsed="false">
      <c r="A785" s="41" t="n">
        <v>-0.5817213492</v>
      </c>
      <c r="B785" s="41" t="n">
        <v>-0.3654695941</v>
      </c>
      <c r="C785" s="41" t="n">
        <v>1.6763015273</v>
      </c>
      <c r="D785" s="42" t="n">
        <f aca="false">$B$5*A785</f>
        <v>-1.4862852713604</v>
      </c>
      <c r="E785" s="42" t="n">
        <f aca="false">$D$5*A785+$F$5*B785</f>
        <v>-2.01532959786948</v>
      </c>
      <c r="F785" s="43" t="n">
        <f aca="false">Inputs!$B$5*D785+Inputs!$B$6*E785</f>
        <v>-47862.0472425658</v>
      </c>
      <c r="G785" s="43" t="n">
        <f aca="false">F785*SQRT(($B$6-2)/C785)</f>
        <v>-52279.3523256096</v>
      </c>
    </row>
    <row r="786" customFormat="false" ht="15" hidden="false" customHeight="false" outlineLevel="0" collapsed="false">
      <c r="A786" s="41" t="n">
        <v>-1.3759135886</v>
      </c>
      <c r="B786" s="41" t="n">
        <v>-0.6283711081</v>
      </c>
      <c r="C786" s="41" t="n">
        <v>4.8087842478</v>
      </c>
      <c r="D786" s="42" t="n">
        <f aca="false">$B$5*A786</f>
        <v>-3.5154290008664</v>
      </c>
      <c r="E786" s="42" t="n">
        <f aca="false">$D$5*A786+$F$5*B786</f>
        <v>-4.35914348542189</v>
      </c>
      <c r="F786" s="43" t="n">
        <f aca="false">Inputs!$B$5*D786+Inputs!$B$6*E786</f>
        <v>-133585.725815545</v>
      </c>
      <c r="G786" s="43" t="n">
        <f aca="false">F786*SQRT(($B$6-2)/C786)</f>
        <v>-86150.4214024798</v>
      </c>
    </row>
    <row r="787" customFormat="false" ht="15" hidden="false" customHeight="false" outlineLevel="0" collapsed="false">
      <c r="A787" s="41" t="n">
        <v>-0.7286104853</v>
      </c>
      <c r="B787" s="41" t="n">
        <v>0.7715332598</v>
      </c>
      <c r="C787" s="41" t="n">
        <v>6.6296311009</v>
      </c>
      <c r="D787" s="42" t="n">
        <f aca="false">$B$5*A787</f>
        <v>-1.86158378809615</v>
      </c>
      <c r="E787" s="42" t="n">
        <f aca="false">$D$5*A787+$F$5*B787</f>
        <v>-0.401551936888706</v>
      </c>
      <c r="F787" s="43" t="n">
        <f aca="false">Inputs!$B$5*D787+Inputs!$B$6*E787</f>
        <v>-166080.78196518</v>
      </c>
      <c r="G787" s="43" t="n">
        <f aca="false">F787*SQRT(($B$6-2)/C787)</f>
        <v>-91219.9221389695</v>
      </c>
    </row>
    <row r="788" customFormat="false" ht="15" hidden="false" customHeight="false" outlineLevel="0" collapsed="false">
      <c r="A788" s="41" t="n">
        <v>0.809121311</v>
      </c>
      <c r="B788" s="41" t="n">
        <v>-0.1458104581</v>
      </c>
      <c r="C788" s="41" t="n">
        <v>2.0294324507</v>
      </c>
      <c r="D788" s="42" t="n">
        <f aca="false">$B$5*A788</f>
        <v>2.06728717956964</v>
      </c>
      <c r="E788" s="42" t="n">
        <f aca="false">$D$5*A788+$F$5*B788</f>
        <v>1.67359783353705</v>
      </c>
      <c r="F788" s="43" t="n">
        <f aca="false">Inputs!$B$5*D788+Inputs!$B$6*E788</f>
        <v>123048.826280112</v>
      </c>
      <c r="G788" s="43" t="n">
        <f aca="false">F788*SQRT(($B$6-2)/C788)</f>
        <v>122153.291289766</v>
      </c>
    </row>
    <row r="789" customFormat="false" ht="15" hidden="false" customHeight="false" outlineLevel="0" collapsed="false">
      <c r="A789" s="41" t="n">
        <v>-0.3920397959</v>
      </c>
      <c r="B789" s="41" t="n">
        <v>0.139924312</v>
      </c>
      <c r="C789" s="41" t="n">
        <v>1.8103275188</v>
      </c>
      <c r="D789" s="42" t="n">
        <f aca="false">$B$5*A789</f>
        <v>-1.00165306849169</v>
      </c>
      <c r="E789" s="42" t="n">
        <f aca="false">$D$5*A789+$F$5*B789</f>
        <v>-0.691279608508913</v>
      </c>
      <c r="F789" s="43" t="n">
        <f aca="false">Inputs!$B$5*D789+Inputs!$B$6*E789</f>
        <v>-65601.3264237234</v>
      </c>
      <c r="G789" s="43" t="n">
        <f aca="false">F789*SQRT(($B$6-2)/C789)</f>
        <v>-68952.3451948161</v>
      </c>
    </row>
    <row r="790" customFormat="false" ht="15" hidden="false" customHeight="false" outlineLevel="0" collapsed="false">
      <c r="A790" s="41" t="n">
        <v>-0.8165751075</v>
      </c>
      <c r="B790" s="41" t="n">
        <v>-1.1468320822</v>
      </c>
      <c r="C790" s="41" t="n">
        <v>11.3762167071</v>
      </c>
      <c r="D790" s="42" t="n">
        <f aca="false">$B$5*A790</f>
        <v>-2.08633146592582</v>
      </c>
      <c r="E790" s="42" t="n">
        <f aca="false">$D$5*A790+$F$5*B790</f>
        <v>-3.92339800756137</v>
      </c>
      <c r="F790" s="43" t="n">
        <f aca="false">Inputs!$B$5*D790+Inputs!$B$6*E790</f>
        <v>-12463.2462145135</v>
      </c>
      <c r="G790" s="43" t="n">
        <f aca="false">F790*SQRT(($B$6-2)/C790)</f>
        <v>-5225.73333593491</v>
      </c>
    </row>
    <row r="791" customFormat="false" ht="15" hidden="false" customHeight="false" outlineLevel="0" collapsed="false">
      <c r="A791" s="41" t="n">
        <v>-0.9402212089</v>
      </c>
      <c r="B791" s="41" t="n">
        <v>-0.634813164</v>
      </c>
      <c r="C791" s="41" t="n">
        <v>6.4607947882</v>
      </c>
      <c r="D791" s="42" t="n">
        <f aca="false">$B$5*A791</f>
        <v>-2.40224453946986</v>
      </c>
      <c r="E791" s="42" t="n">
        <f aca="false">$D$5*A791+$F$5*B791</f>
        <v>-3.33349898772322</v>
      </c>
      <c r="F791" s="43" t="n">
        <f aca="false">Inputs!$B$5*D791+Inputs!$B$6*E791</f>
        <v>-73549.5045608248</v>
      </c>
      <c r="G791" s="43" t="n">
        <f aca="false">F791*SQRT(($B$6-2)/C791)</f>
        <v>-40921.5217983607</v>
      </c>
    </row>
    <row r="792" customFormat="false" ht="15" hidden="false" customHeight="false" outlineLevel="0" collapsed="false">
      <c r="A792" s="41" t="n">
        <v>-1.1634737998</v>
      </c>
      <c r="B792" s="41" t="n">
        <v>0.1620595591</v>
      </c>
      <c r="C792" s="41" t="n">
        <v>4.4232233436</v>
      </c>
      <c r="D792" s="42" t="n">
        <f aca="false">$B$5*A792</f>
        <v>-2.97265000611474</v>
      </c>
      <c r="E792" s="42" t="n">
        <f aca="false">$D$5*A792+$F$5*B792</f>
        <v>-2.48875265754112</v>
      </c>
      <c r="F792" s="43" t="n">
        <f aca="false">Inputs!$B$5*D792+Inputs!$B$6*E792</f>
        <v>-172827.367734418</v>
      </c>
      <c r="G792" s="43" t="n">
        <f aca="false">F792*SQRT(($B$6-2)/C792)</f>
        <v>-116213.900791851</v>
      </c>
    </row>
    <row r="793" customFormat="false" ht="15" hidden="false" customHeight="false" outlineLevel="0" collapsed="false">
      <c r="A793" s="41" t="n">
        <v>0.7297156738</v>
      </c>
      <c r="B793" s="41" t="n">
        <v>-1.5870983008</v>
      </c>
      <c r="C793" s="41" t="n">
        <v>2.6112247404</v>
      </c>
      <c r="D793" s="42" t="n">
        <f aca="false">$B$5*A793</f>
        <v>1.86440752044135</v>
      </c>
      <c r="E793" s="42" t="n">
        <f aca="false">$D$5*A793+$F$5*B793</f>
        <v>-1.00409050141638</v>
      </c>
      <c r="F793" s="43" t="n">
        <f aca="false">Inputs!$B$5*D793+Inputs!$B$6*E793</f>
        <v>236645.277114954</v>
      </c>
      <c r="G793" s="43" t="n">
        <f aca="false">F793*SQRT(($B$6-2)/C793)</f>
        <v>207105.061697747</v>
      </c>
    </row>
    <row r="794" customFormat="false" ht="15" hidden="false" customHeight="false" outlineLevel="0" collapsed="false">
      <c r="A794" s="41" t="n">
        <v>0.0251287112</v>
      </c>
      <c r="B794" s="41" t="n">
        <v>-0.2199357953</v>
      </c>
      <c r="C794" s="41" t="n">
        <v>6.3591620774</v>
      </c>
      <c r="D794" s="42" t="n">
        <f aca="false">$B$5*A794</f>
        <v>0.0642033052357313</v>
      </c>
      <c r="E794" s="42" t="n">
        <f aca="false">$D$5*A794+$F$5*B794</f>
        <v>-0.319976918008388</v>
      </c>
      <c r="F794" s="43" t="n">
        <f aca="false">Inputs!$B$5*D794+Inputs!$B$6*E794</f>
        <v>22419.1764239925</v>
      </c>
      <c r="G794" s="43" t="n">
        <f aca="false">F794*SQRT(($B$6-2)/C794)</f>
        <v>12572.8781145647</v>
      </c>
    </row>
    <row r="795" customFormat="false" ht="15" hidden="false" customHeight="false" outlineLevel="0" collapsed="false">
      <c r="A795" s="41" t="n">
        <v>0.3415086855</v>
      </c>
      <c r="B795" s="41" t="n">
        <v>-0.0129387681</v>
      </c>
      <c r="C795" s="41" t="n">
        <v>1.2964885606</v>
      </c>
      <c r="D795" s="42" t="n">
        <f aca="false">$B$5*A795</f>
        <v>0.872547191191002</v>
      </c>
      <c r="E795" s="42" t="n">
        <f aca="false">$D$5*A795+$F$5*B795</f>
        <v>0.790307964719893</v>
      </c>
      <c r="F795" s="43" t="n">
        <f aca="false">Inputs!$B$5*D795+Inputs!$B$6*E795</f>
        <v>47739.3208831056</v>
      </c>
      <c r="G795" s="43" t="n">
        <f aca="false">F795*SQRT(($B$6-2)/C795)</f>
        <v>59293.4731151917</v>
      </c>
    </row>
    <row r="796" customFormat="false" ht="15" hidden="false" customHeight="false" outlineLevel="0" collapsed="false">
      <c r="A796" s="41" t="n">
        <v>-1.4535992799</v>
      </c>
      <c r="B796" s="41" t="n">
        <v>-1.2623892989</v>
      </c>
      <c r="C796" s="41" t="n">
        <v>6.5640160431</v>
      </c>
      <c r="D796" s="42" t="n">
        <f aca="false">$B$5*A796</f>
        <v>-3.71391423599388</v>
      </c>
      <c r="E796" s="42" t="n">
        <f aca="false">$D$5*A796+$F$5*B796</f>
        <v>-5.63879074296157</v>
      </c>
      <c r="F796" s="43" t="n">
        <f aca="false">Inputs!$B$5*D796+Inputs!$B$6*E796</f>
        <v>-89451.8864513098</v>
      </c>
      <c r="G796" s="43" t="n">
        <f aca="false">F796*SQRT(($B$6-2)/C796)</f>
        <v>-49376.4298010456</v>
      </c>
    </row>
    <row r="797" customFormat="false" ht="15" hidden="false" customHeight="false" outlineLevel="0" collapsed="false">
      <c r="A797" s="41" t="n">
        <v>0.0294235756</v>
      </c>
      <c r="B797" s="41" t="n">
        <v>1.0287809197</v>
      </c>
      <c r="C797" s="41" t="n">
        <v>4.9813057414</v>
      </c>
      <c r="D797" s="42" t="n">
        <f aca="false">$B$5*A797</f>
        <v>0.0751765894533189</v>
      </c>
      <c r="E797" s="42" t="n">
        <f aca="false">$D$5*A797+$F$5*B797</f>
        <v>1.84645762874242</v>
      </c>
      <c r="F797" s="43" t="n">
        <f aca="false">Inputs!$B$5*D797+Inputs!$B$6*E797</f>
        <v>-84805.222491789</v>
      </c>
      <c r="G797" s="43" t="n">
        <f aca="false">F797*SQRT(($B$6-2)/C797)</f>
        <v>-53736.0818043316</v>
      </c>
    </row>
    <row r="798" customFormat="false" ht="15" hidden="false" customHeight="false" outlineLevel="0" collapsed="false">
      <c r="A798" s="41" t="n">
        <v>-2.214187371</v>
      </c>
      <c r="B798" s="41" t="n">
        <v>0.3457265798</v>
      </c>
      <c r="C798" s="41" t="n">
        <v>5.6829450525</v>
      </c>
      <c r="D798" s="42" t="n">
        <f aca="false">$B$5*A798</f>
        <v>-5.65720010461239</v>
      </c>
      <c r="E798" s="42" t="n">
        <f aca="false">$D$5*A798+$F$5*B798</f>
        <v>-4.67187188580968</v>
      </c>
      <c r="F798" s="43" t="n">
        <f aca="false">Inputs!$B$5*D798+Inputs!$B$6*E798</f>
        <v>-332126.416170755</v>
      </c>
      <c r="G798" s="43" t="n">
        <f aca="false">F798*SQRT(($B$6-2)/C798)</f>
        <v>-197029.696604074</v>
      </c>
    </row>
    <row r="799" customFormat="false" ht="15" hidden="false" customHeight="false" outlineLevel="0" collapsed="false">
      <c r="A799" s="41" t="n">
        <v>1.1896220053</v>
      </c>
      <c r="B799" s="41" t="n">
        <v>-0.1530258762</v>
      </c>
      <c r="C799" s="41" t="n">
        <v>3.8018356181</v>
      </c>
      <c r="D799" s="42" t="n">
        <f aca="false">$B$5*A799</f>
        <v>3.0394580968967</v>
      </c>
      <c r="E799" s="42" t="n">
        <f aca="false">$D$5*A799+$F$5*B799</f>
        <v>2.56657346990601</v>
      </c>
      <c r="F799" s="43" t="n">
        <f aca="false">Inputs!$B$5*D799+Inputs!$B$6*E799</f>
        <v>175617.136194369</v>
      </c>
      <c r="G799" s="43" t="n">
        <f aca="false">F799*SQRT(($B$6-2)/C799)</f>
        <v>127375.300345374</v>
      </c>
    </row>
    <row r="800" customFormat="false" ht="15" hidden="false" customHeight="false" outlineLevel="0" collapsed="false">
      <c r="A800" s="41" t="n">
        <v>0.550202496</v>
      </c>
      <c r="B800" s="41" t="n">
        <v>-0.7030690809</v>
      </c>
      <c r="C800" s="41" t="n">
        <v>0.9536529261</v>
      </c>
      <c r="D800" s="42" t="n">
        <f aca="false">$B$5*A800</f>
        <v>1.40575529365586</v>
      </c>
      <c r="E800" s="42" t="n">
        <f aca="false">$D$5*A800+$F$5*B800</f>
        <v>0.0952345924971858</v>
      </c>
      <c r="F800" s="43" t="n">
        <f aca="false">Inputs!$B$5*D800+Inputs!$B$6*E800</f>
        <v>135813.799740727</v>
      </c>
      <c r="G800" s="43" t="n">
        <f aca="false">F800*SQRT(($B$6-2)/C800)</f>
        <v>196681.596505686</v>
      </c>
    </row>
    <row r="801" customFormat="false" ht="15" hidden="false" customHeight="false" outlineLevel="0" collapsed="false">
      <c r="A801" s="41" t="n">
        <v>-0.1193661993</v>
      </c>
      <c r="B801" s="41" t="n">
        <v>-1.6209135183</v>
      </c>
      <c r="C801" s="41" t="n">
        <v>1.332105047</v>
      </c>
      <c r="D801" s="42" t="n">
        <f aca="false">$B$5*A801</f>
        <v>-0.304978017674342</v>
      </c>
      <c r="E801" s="42" t="n">
        <f aca="false">$D$5*A801+$F$5*B801</f>
        <v>-3.0829456234459</v>
      </c>
      <c r="F801" s="43" t="n">
        <f aca="false">Inputs!$B$5*D801+Inputs!$B$6*E801</f>
        <v>123649.479404861</v>
      </c>
      <c r="G801" s="43" t="n">
        <f aca="false">F801*SQRT(($B$6-2)/C801)</f>
        <v>151508.867932695</v>
      </c>
    </row>
    <row r="802" customFormat="false" ht="15" hidden="false" customHeight="false" outlineLevel="0" collapsed="false">
      <c r="A802" s="41" t="n">
        <v>-2.3443433084</v>
      </c>
      <c r="B802" s="41" t="n">
        <v>0.9427658012</v>
      </c>
      <c r="C802" s="41" t="n">
        <v>5.1793399203</v>
      </c>
      <c r="D802" s="42" t="n">
        <f aca="false">$B$5*A802</f>
        <v>-5.98974566616649</v>
      </c>
      <c r="E802" s="42" t="n">
        <f aca="false">$D$5*A802+$F$5*B802</f>
        <v>-3.95065526376166</v>
      </c>
      <c r="F802" s="43" t="n">
        <f aca="false">Inputs!$B$5*D802+Inputs!$B$6*E802</f>
        <v>-401441.803428567</v>
      </c>
      <c r="G802" s="43" t="n">
        <f aca="false">F802*SQRT(($B$6-2)/C802)</f>
        <v>-249459.694104883</v>
      </c>
    </row>
    <row r="803" customFormat="false" ht="15" hidden="false" customHeight="false" outlineLevel="0" collapsed="false">
      <c r="A803" s="41" t="n">
        <v>-0.9849949277</v>
      </c>
      <c r="B803" s="41" t="n">
        <v>-0.455527845</v>
      </c>
      <c r="C803" s="41" t="n">
        <v>4.7972074754</v>
      </c>
      <c r="D803" s="42" t="n">
        <f aca="false">$B$5*A803</f>
        <v>-2.51664040767718</v>
      </c>
      <c r="E803" s="42" t="n">
        <f aca="false">$D$5*A803+$F$5*B803</f>
        <v>-3.13046207110003</v>
      </c>
      <c r="F803" s="43" t="n">
        <f aca="false">Inputs!$B$5*D803+Inputs!$B$6*E803</f>
        <v>-95140.9372127167</v>
      </c>
      <c r="G803" s="43" t="n">
        <f aca="false">F803*SQRT(($B$6-2)/C803)</f>
        <v>-61431.0830579552</v>
      </c>
    </row>
    <row r="804" customFormat="false" ht="15" hidden="false" customHeight="false" outlineLevel="0" collapsed="false">
      <c r="A804" s="41" t="n">
        <v>-1.3864422533</v>
      </c>
      <c r="B804" s="41" t="n">
        <v>-1.4099697031</v>
      </c>
      <c r="C804" s="41" t="n">
        <v>2.219367396</v>
      </c>
      <c r="D804" s="42" t="n">
        <f aca="false">$B$5*A804</f>
        <v>-3.54232950794289</v>
      </c>
      <c r="E804" s="42" t="n">
        <f aca="false">$D$5*A804+$F$5*B804</f>
        <v>-5.73381833021788</v>
      </c>
      <c r="F804" s="43" t="n">
        <f aca="false">Inputs!$B$5*D804+Inputs!$B$6*E804</f>
        <v>-67542.0342833951</v>
      </c>
      <c r="G804" s="43" t="n">
        <f aca="false">F804*SQRT(($B$6-2)/C804)</f>
        <v>-64117.1978547355</v>
      </c>
    </row>
    <row r="805" customFormat="false" ht="15" hidden="false" customHeight="false" outlineLevel="0" collapsed="false">
      <c r="A805" s="41" t="n">
        <v>-0.1738377001</v>
      </c>
      <c r="B805" s="41" t="n">
        <v>-0.7295771941</v>
      </c>
      <c r="C805" s="41" t="n">
        <v>2.1808985773</v>
      </c>
      <c r="D805" s="42" t="n">
        <f aca="false">$B$5*A805</f>
        <v>-0.444151505907626</v>
      </c>
      <c r="E805" s="42" t="n">
        <f aca="false">$D$5*A805+$F$5*B805</f>
        <v>-1.67345537645161</v>
      </c>
      <c r="F805" s="43" t="n">
        <f aca="false">Inputs!$B$5*D805+Inputs!$B$6*E805</f>
        <v>39257.6182318181</v>
      </c>
      <c r="G805" s="43" t="n">
        <f aca="false">F805*SQRT(($B$6-2)/C805)</f>
        <v>37594.2314260082</v>
      </c>
    </row>
    <row r="806" customFormat="false" ht="15" hidden="false" customHeight="false" outlineLevel="0" collapsed="false">
      <c r="A806" s="41" t="n">
        <v>0.377970998</v>
      </c>
      <c r="B806" s="41" t="n">
        <v>0.452538419</v>
      </c>
      <c r="C806" s="41" t="n">
        <v>7.8309560321</v>
      </c>
      <c r="D806" s="42" t="n">
        <f aca="false">$B$5*A806</f>
        <v>0.965707598838097</v>
      </c>
      <c r="E806" s="42" t="n">
        <f aca="false">$D$5*A806+$F$5*B806</f>
        <v>1.68083334516508</v>
      </c>
      <c r="F806" s="43" t="n">
        <f aca="false">Inputs!$B$5*D806+Inputs!$B$6*E806</f>
        <v>12529.0926255557</v>
      </c>
      <c r="G806" s="43" t="n">
        <f aca="false">F806*SQRT(($B$6-2)/C806)</f>
        <v>6331.80053128515</v>
      </c>
    </row>
    <row r="807" customFormat="false" ht="15" hidden="false" customHeight="false" outlineLevel="0" collapsed="false">
      <c r="A807" s="41" t="n">
        <v>0.3208496463</v>
      </c>
      <c r="B807" s="41" t="n">
        <v>0.2386007909</v>
      </c>
      <c r="C807" s="41" t="n">
        <v>3.4333630361</v>
      </c>
      <c r="D807" s="42" t="n">
        <f aca="false">$B$5*A807</f>
        <v>0.819763799751709</v>
      </c>
      <c r="E807" s="42" t="n">
        <f aca="false">$D$5*A807+$F$5*B807</f>
        <v>1.17549248038649</v>
      </c>
      <c r="F807" s="43" t="n">
        <f aca="false">Inputs!$B$5*D807+Inputs!$B$6*E807</f>
        <v>23201.7559558466</v>
      </c>
      <c r="G807" s="43" t="n">
        <f aca="false">F807*SQRT(($B$6-2)/C807)</f>
        <v>17708.2640293023</v>
      </c>
    </row>
    <row r="808" customFormat="false" ht="15" hidden="false" customHeight="false" outlineLevel="0" collapsed="false">
      <c r="A808" s="41" t="n">
        <v>1.5777682049</v>
      </c>
      <c r="B808" s="41" t="n">
        <v>-1.067593769</v>
      </c>
      <c r="C808" s="41" t="n">
        <v>1.6956213052</v>
      </c>
      <c r="D808" s="42" t="n">
        <f aca="false">$B$5*A808</f>
        <v>4.03116311235359</v>
      </c>
      <c r="E808" s="42" t="n">
        <f aca="false">$D$5*A808+$F$5*B808</f>
        <v>1.91097649310414</v>
      </c>
      <c r="F808" s="43" t="n">
        <f aca="false">Inputs!$B$5*D808+Inputs!$B$6*E808</f>
        <v>307567.486580152</v>
      </c>
      <c r="G808" s="43" t="n">
        <f aca="false">F808*SQRT(($B$6-2)/C808)</f>
        <v>334034.242205679</v>
      </c>
    </row>
    <row r="809" customFormat="false" ht="15" hidden="false" customHeight="false" outlineLevel="0" collapsed="false">
      <c r="A809" s="41" t="n">
        <v>-0.0549348662</v>
      </c>
      <c r="B809" s="41" t="n">
        <v>1.1326898205</v>
      </c>
      <c r="C809" s="41" t="n">
        <v>8.7068364739</v>
      </c>
      <c r="D809" s="42" t="n">
        <f aca="false">$B$5*A809</f>
        <v>-0.140357376653788</v>
      </c>
      <c r="E809" s="42" t="n">
        <f aca="false">$D$5*A809+$F$5*B809</f>
        <v>1.82514341583936</v>
      </c>
      <c r="F809" s="43" t="n">
        <f aca="false">Inputs!$B$5*D809+Inputs!$B$6*E809</f>
        <v>-105292.908457347</v>
      </c>
      <c r="G809" s="43" t="n">
        <f aca="false">F809*SQRT(($B$6-2)/C809)</f>
        <v>-50464.2619567022</v>
      </c>
    </row>
    <row r="810" customFormat="false" ht="15" hidden="false" customHeight="false" outlineLevel="0" collapsed="false">
      <c r="A810" s="41" t="n">
        <v>1.2645398093</v>
      </c>
      <c r="B810" s="41" t="n">
        <v>-1.4217636493</v>
      </c>
      <c r="C810" s="41" t="n">
        <v>8.1614303455</v>
      </c>
      <c r="D810" s="42" t="n">
        <f aca="false">$B$5*A810</f>
        <v>3.23087144076141</v>
      </c>
      <c r="E810" s="42" t="n">
        <f aca="false">$D$5*A810+$F$5*B810</f>
        <v>0.554061175244439</v>
      </c>
      <c r="F810" s="43" t="n">
        <f aca="false">Inputs!$B$5*D810+Inputs!$B$6*E810</f>
        <v>295384.085313919</v>
      </c>
      <c r="G810" s="43" t="n">
        <f aca="false">F810*SQRT(($B$6-2)/C810)</f>
        <v>146224.098091733</v>
      </c>
    </row>
    <row r="811" customFormat="false" ht="15" hidden="false" customHeight="false" outlineLevel="0" collapsed="false">
      <c r="A811" s="41" t="n">
        <v>-0.3123554417</v>
      </c>
      <c r="B811" s="41" t="n">
        <v>1.3581210959</v>
      </c>
      <c r="C811" s="41" t="n">
        <v>3.4284873342</v>
      </c>
      <c r="D811" s="42" t="n">
        <f aca="false">$B$5*A811</f>
        <v>-0.798061293549618</v>
      </c>
      <c r="E811" s="42" t="n">
        <f aca="false">$D$5*A811+$F$5*B811</f>
        <v>1.60185073139304</v>
      </c>
      <c r="F811" s="43" t="n">
        <f aca="false">Inputs!$B$5*D811+Inputs!$B$6*E811</f>
        <v>-159898.665924614</v>
      </c>
      <c r="G811" s="43" t="n">
        <f aca="false">F811*SQRT(($B$6-2)/C811)</f>
        <v>-122126.121088595</v>
      </c>
    </row>
    <row r="812" customFormat="false" ht="15" hidden="false" customHeight="false" outlineLevel="0" collapsed="false">
      <c r="A812" s="41" t="n">
        <v>0.5080791052</v>
      </c>
      <c r="B812" s="41" t="n">
        <v>0.1952630315</v>
      </c>
      <c r="C812" s="41" t="n">
        <v>3.9905445061</v>
      </c>
      <c r="D812" s="42" t="n">
        <f aca="false">$B$5*A812</f>
        <v>1.29813095528166</v>
      </c>
      <c r="E812" s="42" t="n">
        <f aca="false">$D$5*A812+$F$5*B812</f>
        <v>1.54618818947544</v>
      </c>
      <c r="F812" s="43" t="n">
        <f aca="false">Inputs!$B$5*D812+Inputs!$B$6*E812</f>
        <v>52503.6860543938</v>
      </c>
      <c r="G812" s="43" t="n">
        <f aca="false">F812*SQRT(($B$6-2)/C812)</f>
        <v>37169.6706388719</v>
      </c>
    </row>
    <row r="813" customFormat="false" ht="15" hidden="false" customHeight="false" outlineLevel="0" collapsed="false">
      <c r="A813" s="41" t="n">
        <v>-0.2176846934</v>
      </c>
      <c r="B813" s="41" t="n">
        <v>-0.3838009257</v>
      </c>
      <c r="C813" s="41" t="n">
        <v>6.4765553443</v>
      </c>
      <c r="D813" s="42" t="n">
        <f aca="false">$B$5*A813</f>
        <v>-0.556179610815329</v>
      </c>
      <c r="E813" s="42" t="n">
        <f aca="false">$D$5*A813+$F$5*B813</f>
        <v>-1.18072592793125</v>
      </c>
      <c r="F813" s="43" t="n">
        <f aca="false">Inputs!$B$5*D813+Inputs!$B$6*E813</f>
        <v>3418.33531502984</v>
      </c>
      <c r="G813" s="43" t="n">
        <f aca="false">F813*SQRT(($B$6-2)/C813)</f>
        <v>1899.58013407191</v>
      </c>
    </row>
    <row r="814" customFormat="false" ht="15" hidden="false" customHeight="false" outlineLevel="0" collapsed="false">
      <c r="A814" s="41" t="n">
        <v>0.2882190631</v>
      </c>
      <c r="B814" s="41" t="n">
        <v>-0.252374125</v>
      </c>
      <c r="C814" s="41" t="n">
        <v>5.4474897453</v>
      </c>
      <c r="D814" s="42" t="n">
        <f aca="false">$B$5*A814</f>
        <v>0.73639337631314</v>
      </c>
      <c r="E814" s="42" t="n">
        <f aca="false">$D$5*A814+$F$5*B814</f>
        <v>0.250056977031879</v>
      </c>
      <c r="F814" s="43" t="n">
        <f aca="false">Inputs!$B$5*D814+Inputs!$B$6*E814</f>
        <v>61136.48877972</v>
      </c>
      <c r="G814" s="43" t="n">
        <f aca="false">F814*SQRT(($B$6-2)/C814)</f>
        <v>37043.9491724995</v>
      </c>
    </row>
    <row r="815" customFormat="false" ht="15" hidden="false" customHeight="false" outlineLevel="0" collapsed="false">
      <c r="A815" s="41" t="n">
        <v>-0.042578621</v>
      </c>
      <c r="B815" s="41" t="n">
        <v>0.0785987061</v>
      </c>
      <c r="C815" s="41" t="n">
        <v>0.919099484</v>
      </c>
      <c r="D815" s="42" t="n">
        <f aca="false">$B$5*A815</f>
        <v>-0.108787441537373</v>
      </c>
      <c r="E815" s="42" t="n">
        <f aca="false">$D$5*A815+$F$5*B815</f>
        <v>0.0344003040806233</v>
      </c>
      <c r="F815" s="43" t="n">
        <f aca="false">Inputs!$B$5*D815+Inputs!$B$6*E815</f>
        <v>-12598.7593577684</v>
      </c>
      <c r="G815" s="43" t="n">
        <f aca="false">F815*SQRT(($B$6-2)/C815)</f>
        <v>-18584.9551542569</v>
      </c>
    </row>
    <row r="816" customFormat="false" ht="15" hidden="false" customHeight="false" outlineLevel="0" collapsed="false">
      <c r="A816" s="41" t="n">
        <v>-0.6780715285</v>
      </c>
      <c r="B816" s="41" t="n">
        <v>0.5321293739</v>
      </c>
      <c r="C816" s="41" t="n">
        <v>8.9025556376</v>
      </c>
      <c r="D816" s="42" t="n">
        <f aca="false">$B$5*A816</f>
        <v>-1.73245786341579</v>
      </c>
      <c r="E816" s="42" t="n">
        <f aca="false">$D$5*A816+$F$5*B816</f>
        <v>-0.694679359447975</v>
      </c>
      <c r="F816" s="43" t="n">
        <f aca="false">Inputs!$B$5*D816+Inputs!$B$6*E816</f>
        <v>-138511.81836918</v>
      </c>
      <c r="G816" s="43" t="n">
        <f aca="false">F816*SQRT(($B$6-2)/C816)</f>
        <v>-65651.4738457982</v>
      </c>
    </row>
    <row r="817" customFormat="false" ht="15" hidden="false" customHeight="false" outlineLevel="0" collapsed="false">
      <c r="A817" s="41" t="n">
        <v>2.9142446484</v>
      </c>
      <c r="B817" s="41" t="n">
        <v>-1.7769866393</v>
      </c>
      <c r="C817" s="41" t="n">
        <v>0.7404539275</v>
      </c>
      <c r="D817" s="42" t="n">
        <f aca="false">$B$5*A817</f>
        <v>7.44583107361359</v>
      </c>
      <c r="E817" s="42" t="n">
        <f aca="false">$D$5*A817+$F$5*B817</f>
        <v>3.86629942906177</v>
      </c>
      <c r="F817" s="43" t="n">
        <f aca="false">Inputs!$B$5*D817+Inputs!$B$6*E817</f>
        <v>551268.13590827</v>
      </c>
      <c r="G817" s="43" t="n">
        <f aca="false">F817*SQRT(($B$6-2)/C817)</f>
        <v>906001.397702321</v>
      </c>
    </row>
    <row r="818" customFormat="false" ht="15" hidden="false" customHeight="false" outlineLevel="0" collapsed="false">
      <c r="A818" s="41" t="n">
        <v>0.3240125242</v>
      </c>
      <c r="B818" s="41" t="n">
        <v>-0.7601900886</v>
      </c>
      <c r="C818" s="41" t="n">
        <v>4.7633741537</v>
      </c>
      <c r="D818" s="42" t="n">
        <f aca="false">$B$5*A818</f>
        <v>0.827844883322643</v>
      </c>
      <c r="E818" s="42" t="n">
        <f aca="false">$D$5*A818+$F$5*B818</f>
        <v>-0.541637687760324</v>
      </c>
      <c r="F818" s="43" t="n">
        <f aca="false">Inputs!$B$5*D818+Inputs!$B$6*E818</f>
        <v>109866.37272028</v>
      </c>
      <c r="G818" s="43" t="n">
        <f aca="false">F818*SQRT(($B$6-2)/C818)</f>
        <v>71190.5644373792</v>
      </c>
    </row>
    <row r="819" customFormat="false" ht="15" hidden="false" customHeight="false" outlineLevel="0" collapsed="false">
      <c r="A819" s="41" t="n">
        <v>0.5774025775</v>
      </c>
      <c r="B819" s="41" t="n">
        <v>0.0465574733</v>
      </c>
      <c r="C819" s="41" t="n">
        <v>1.1356631628</v>
      </c>
      <c r="D819" s="42" t="n">
        <f aca="false">$B$5*A819</f>
        <v>1.47525090451636</v>
      </c>
      <c r="E819" s="42" t="n">
        <f aca="false">$D$5*A819+$F$5*B819</f>
        <v>1.45437299670732</v>
      </c>
      <c r="F819" s="43" t="n">
        <f aca="false">Inputs!$B$5*D819+Inputs!$B$6*E819</f>
        <v>74806.4406162707</v>
      </c>
      <c r="G819" s="43" t="n">
        <f aca="false">F819*SQRT(($B$6-2)/C819)</f>
        <v>99272.559520549</v>
      </c>
    </row>
    <row r="820" customFormat="false" ht="15" hidden="false" customHeight="false" outlineLevel="0" collapsed="false">
      <c r="A820" s="41" t="n">
        <v>0.761854774</v>
      </c>
      <c r="B820" s="41" t="n">
        <v>1.1755065765</v>
      </c>
      <c r="C820" s="41" t="n">
        <v>5.439995352</v>
      </c>
      <c r="D820" s="42" t="n">
        <f aca="false">$B$5*A820</f>
        <v>1.94652221560894</v>
      </c>
      <c r="E820" s="42" t="n">
        <f aca="false">$D$5*A820+$F$5*B820</f>
        <v>3.84269968947752</v>
      </c>
      <c r="F820" s="43" t="n">
        <f aca="false">Inputs!$B$5*D820+Inputs!$B$6*E820</f>
        <v>2517.23708701757</v>
      </c>
      <c r="G820" s="43" t="n">
        <f aca="false">F820*SQRT(($B$6-2)/C820)</f>
        <v>1526.29982770551</v>
      </c>
    </row>
    <row r="821" customFormat="false" ht="15" hidden="false" customHeight="false" outlineLevel="0" collapsed="false">
      <c r="A821" s="41" t="n">
        <v>0.1924211178</v>
      </c>
      <c r="B821" s="41" t="n">
        <v>1.1320522884</v>
      </c>
      <c r="C821" s="41" t="n">
        <v>1.8680043055</v>
      </c>
      <c r="D821" s="42" t="n">
        <f aca="false">$B$5*A821</f>
        <v>0.491631729999508</v>
      </c>
      <c r="E821" s="42" t="n">
        <f aca="false">$D$5*A821+$F$5*B821</f>
        <v>2.41264784838852</v>
      </c>
      <c r="F821" s="43" t="n">
        <f aca="false">Inputs!$B$5*D821+Inputs!$B$6*E821</f>
        <v>-71469.2194194751</v>
      </c>
      <c r="G821" s="43" t="n">
        <f aca="false">F821*SQRT(($B$6-2)/C821)</f>
        <v>-73951.1786366901</v>
      </c>
    </row>
    <row r="822" customFormat="false" ht="15" hidden="false" customHeight="false" outlineLevel="0" collapsed="false">
      <c r="A822" s="41" t="n">
        <v>-2.3442978938</v>
      </c>
      <c r="B822" s="41" t="n">
        <v>1.5904522979</v>
      </c>
      <c r="C822" s="41" t="n">
        <v>1.9823748964</v>
      </c>
      <c r="D822" s="42" t="n">
        <f aca="false">$B$5*A822</f>
        <v>-5.98962963286089</v>
      </c>
      <c r="E822" s="42" t="n">
        <f aca="false">$D$5*A822+$F$5*B822</f>
        <v>-2.83215819317437</v>
      </c>
      <c r="F822" s="43" t="n">
        <f aca="false">Inputs!$B$5*D822+Inputs!$B$6*E822</f>
        <v>-457355.053627371</v>
      </c>
      <c r="G822" s="43" t="n">
        <f aca="false">F822*SQRT(($B$6-2)/C822)</f>
        <v>-459383.704259826</v>
      </c>
    </row>
    <row r="823" customFormat="false" ht="15" hidden="false" customHeight="false" outlineLevel="0" collapsed="false">
      <c r="A823" s="41" t="n">
        <v>0.3750621519</v>
      </c>
      <c r="B823" s="41" t="n">
        <v>1.0778433557</v>
      </c>
      <c r="C823" s="41" t="n">
        <v>6.2188718778</v>
      </c>
      <c r="D823" s="42" t="n">
        <f aca="false">$B$5*A823</f>
        <v>0.958275560937082</v>
      </c>
      <c r="E823" s="42" t="n">
        <f aca="false">$D$5*A823+$F$5*B823</f>
        <v>2.75365326055845</v>
      </c>
      <c r="F823" s="43" t="n">
        <f aca="false">Inputs!$B$5*D823+Inputs!$B$6*E823</f>
        <v>-41855.1069342142</v>
      </c>
      <c r="G823" s="43" t="n">
        <f aca="false">F823*SQRT(($B$6-2)/C823)</f>
        <v>-23736.0063182122</v>
      </c>
    </row>
    <row r="824" customFormat="false" ht="15" hidden="false" customHeight="false" outlineLevel="0" collapsed="false">
      <c r="A824" s="41" t="n">
        <v>-1.2198757448</v>
      </c>
      <c r="B824" s="41" t="n">
        <v>-0.8307698816</v>
      </c>
      <c r="C824" s="41" t="n">
        <v>1.135035403</v>
      </c>
      <c r="D824" s="42" t="n">
        <f aca="false">$B$5*A824</f>
        <v>-3.11675573688234</v>
      </c>
      <c r="E824" s="42" t="n">
        <f aca="false">$D$5*A824+$F$5*B824</f>
        <v>-4.33732867214678</v>
      </c>
      <c r="F824" s="43" t="n">
        <f aca="false">Inputs!$B$5*D824+Inputs!$B$6*E824</f>
        <v>-94809.1400808949</v>
      </c>
      <c r="G824" s="43" t="n">
        <f aca="false">F824*SQRT(($B$6-2)/C824)</f>
        <v>-125852.110070236</v>
      </c>
    </row>
    <row r="825" customFormat="false" ht="15" hidden="false" customHeight="false" outlineLevel="0" collapsed="false">
      <c r="A825" s="41" t="n">
        <v>0.1459382941</v>
      </c>
      <c r="B825" s="41" t="n">
        <v>-0.0170378893</v>
      </c>
      <c r="C825" s="41" t="n">
        <v>2.2159294377</v>
      </c>
      <c r="D825" s="42" t="n">
        <f aca="false">$B$5*A825</f>
        <v>0.372869136308281</v>
      </c>
      <c r="E825" s="42" t="n">
        <f aca="false">$D$5*A825+$F$5*B825</f>
        <v>0.317852908383672</v>
      </c>
      <c r="F825" s="43" t="n">
        <f aca="false">Inputs!$B$5*D825+Inputs!$B$6*E825</f>
        <v>21394.2682116445</v>
      </c>
      <c r="G825" s="43" t="n">
        <f aca="false">F825*SQRT(($B$6-2)/C825)</f>
        <v>20325.1832780259</v>
      </c>
    </row>
    <row r="826" customFormat="false" ht="15" hidden="false" customHeight="false" outlineLevel="0" collapsed="false">
      <c r="A826" s="41" t="n">
        <v>0.283068588</v>
      </c>
      <c r="B826" s="41" t="n">
        <v>1.0845151609</v>
      </c>
      <c r="C826" s="41" t="n">
        <v>1.1774225869</v>
      </c>
      <c r="D826" s="42" t="n">
        <f aca="false">$B$5*A826</f>
        <v>0.723234025548094</v>
      </c>
      <c r="E826" s="42" t="n">
        <f aca="false">$D$5*A826+$F$5*B826</f>
        <v>2.5462669980684</v>
      </c>
      <c r="F826" s="43" t="n">
        <f aca="false">Inputs!$B$5*D826+Inputs!$B$6*E826</f>
        <v>-54989.9473486107</v>
      </c>
      <c r="G826" s="43" t="n">
        <f aca="false">F826*SQRT(($B$6-2)/C826)</f>
        <v>-71669.1279786691</v>
      </c>
    </row>
    <row r="827" customFormat="false" ht="15" hidden="false" customHeight="false" outlineLevel="0" collapsed="false">
      <c r="A827" s="41" t="n">
        <v>-1.7652203153</v>
      </c>
      <c r="B827" s="41" t="n">
        <v>0.9738190717</v>
      </c>
      <c r="C827" s="41" t="n">
        <v>3.7712338957</v>
      </c>
      <c r="D827" s="42" t="n">
        <f aca="false">$B$5*A827</f>
        <v>-4.51009913757614</v>
      </c>
      <c r="E827" s="42" t="n">
        <f aca="false">$D$5*A827+$F$5*B827</f>
        <v>-2.51896018171922</v>
      </c>
      <c r="F827" s="43" t="n">
        <f aca="false">Inputs!$B$5*D827+Inputs!$B$6*E827</f>
        <v>-325061.904671653</v>
      </c>
      <c r="G827" s="43" t="n">
        <f aca="false">F827*SQRT(($B$6-2)/C827)</f>
        <v>-236722.391284646</v>
      </c>
    </row>
    <row r="828" customFormat="false" ht="15" hidden="false" customHeight="false" outlineLevel="0" collapsed="false">
      <c r="A828" s="41" t="n">
        <v>0.00828191</v>
      </c>
      <c r="B828" s="41" t="n">
        <v>-0.2037818611</v>
      </c>
      <c r="C828" s="41" t="n">
        <v>1.1562865004</v>
      </c>
      <c r="D828" s="42" t="n">
        <f aca="false">$B$5*A828</f>
        <v>0.0211600981615347</v>
      </c>
      <c r="E828" s="42" t="n">
        <f aca="false">$D$5*A828+$F$5*B828</f>
        <v>-0.332171646297436</v>
      </c>
      <c r="F828" s="43" t="n">
        <f aca="false">Inputs!$B$5*D828+Inputs!$B$6*E828</f>
        <v>18724.5921310253</v>
      </c>
      <c r="G828" s="43" t="n">
        <f aca="false">F828*SQRT(($B$6-2)/C828)</f>
        <v>24626.0431790382</v>
      </c>
    </row>
    <row r="829" customFormat="false" ht="15" hidden="false" customHeight="false" outlineLevel="0" collapsed="false">
      <c r="A829" s="41" t="n">
        <v>-1.4711152344</v>
      </c>
      <c r="B829" s="41" t="n">
        <v>0.5030486684</v>
      </c>
      <c r="C829" s="41" t="n">
        <v>4.4707231043</v>
      </c>
      <c r="D829" s="42" t="n">
        <f aca="false">$B$5*A829</f>
        <v>-3.75866711505354</v>
      </c>
      <c r="E829" s="42" t="n">
        <f aca="false">$D$5*A829+$F$5*B829</f>
        <v>-2.63201144930404</v>
      </c>
      <c r="F829" s="43" t="n">
        <f aca="false">Inputs!$B$5*D829+Inputs!$B$6*E829</f>
        <v>-244266.139040152</v>
      </c>
      <c r="G829" s="43" t="n">
        <f aca="false">F829*SQRT(($B$6-2)/C829)</f>
        <v>-163376.421542014</v>
      </c>
    </row>
    <row r="830" customFormat="false" ht="15" hidden="false" customHeight="false" outlineLevel="0" collapsed="false">
      <c r="A830" s="41" t="n">
        <v>-2.414107851</v>
      </c>
      <c r="B830" s="41" t="n">
        <v>0.6483940112</v>
      </c>
      <c r="C830" s="41" t="n">
        <v>8.0885086656</v>
      </c>
      <c r="D830" s="42" t="n">
        <f aca="false">$B$5*A830</f>
        <v>-6.16799254033085</v>
      </c>
      <c r="E830" s="42" t="n">
        <f aca="false">$D$5*A830+$F$5*B830</f>
        <v>-4.62497094673236</v>
      </c>
      <c r="F830" s="43" t="n">
        <f aca="false">Inputs!$B$5*D830+Inputs!$B$6*E830</f>
        <v>-385550.706696467</v>
      </c>
      <c r="G830" s="43" t="n">
        <f aca="false">F830*SQRT(($B$6-2)/C830)</f>
        <v>-191717.728065306</v>
      </c>
    </row>
    <row r="831" customFormat="false" ht="15" hidden="false" customHeight="false" outlineLevel="0" collapsed="false">
      <c r="A831" s="41" t="n">
        <v>-1.4921058355</v>
      </c>
      <c r="B831" s="41" t="n">
        <v>0.0534579126</v>
      </c>
      <c r="C831" s="41" t="n">
        <v>0.387655926</v>
      </c>
      <c r="D831" s="42" t="n">
        <f aca="false">$B$5*A831</f>
        <v>-3.81229763986553</v>
      </c>
      <c r="E831" s="42" t="n">
        <f aca="false">$D$5*A831+$F$5*B831</f>
        <v>-3.45828872811643</v>
      </c>
      <c r="F831" s="43" t="n">
        <f aca="false">Inputs!$B$5*D831+Inputs!$B$6*E831</f>
        <v>-208315.327580731</v>
      </c>
      <c r="G831" s="43" t="n">
        <f aca="false">F831*SQRT(($B$6-2)/C831)</f>
        <v>-473165.433349867</v>
      </c>
    </row>
    <row r="832" customFormat="false" ht="15" hidden="false" customHeight="false" outlineLevel="0" collapsed="false">
      <c r="A832" s="41" t="n">
        <v>-0.1191688373</v>
      </c>
      <c r="B832" s="41" t="n">
        <v>1.1695381473</v>
      </c>
      <c r="C832" s="41" t="n">
        <v>1.8760980548</v>
      </c>
      <c r="D832" s="42" t="n">
        <f aca="false">$B$5*A832</f>
        <v>-0.304473762098834</v>
      </c>
      <c r="E832" s="42" t="n">
        <f aca="false">$D$5*A832+$F$5*B832</f>
        <v>1.73592068070419</v>
      </c>
      <c r="F832" s="43" t="n">
        <f aca="false">Inputs!$B$5*D832+Inputs!$B$6*E832</f>
        <v>-117243.410245093</v>
      </c>
      <c r="G832" s="43" t="n">
        <f aca="false">F832*SQRT(($B$6-2)/C832)</f>
        <v>-121053.032512956</v>
      </c>
    </row>
    <row r="833" customFormat="false" ht="15" hidden="false" customHeight="false" outlineLevel="0" collapsed="false">
      <c r="A833" s="41" t="n">
        <v>-0.178655169</v>
      </c>
      <c r="B833" s="41" t="n">
        <v>-0.6941385611</v>
      </c>
      <c r="C833" s="41" t="n">
        <v>1.2870513196</v>
      </c>
      <c r="D833" s="42" t="n">
        <f aca="false">$B$5*A833</f>
        <v>-0.4564600331452</v>
      </c>
      <c r="E833" s="42" t="n">
        <f aca="false">$D$5*A833+$F$5*B833</f>
        <v>-1.62372550727141</v>
      </c>
      <c r="F833" s="43" t="n">
        <f aca="false">Inputs!$B$5*D833+Inputs!$B$6*E833</f>
        <v>35540.2720490505</v>
      </c>
      <c r="G833" s="43" t="n">
        <f aca="false">F833*SQRT(($B$6-2)/C833)</f>
        <v>44303.4772018416</v>
      </c>
    </row>
    <row r="834" customFormat="false" ht="15" hidden="false" customHeight="false" outlineLevel="0" collapsed="false">
      <c r="A834" s="41" t="n">
        <v>-0.506602696</v>
      </c>
      <c r="B834" s="41" t="n">
        <v>1.2728827688</v>
      </c>
      <c r="C834" s="41" t="n">
        <v>0.936737188</v>
      </c>
      <c r="D834" s="42" t="n">
        <f aca="false">$B$5*A834</f>
        <v>-1.29435876220076</v>
      </c>
      <c r="E834" s="42" t="n">
        <f aca="false">$D$5*A834+$F$5*B834</f>
        <v>0.992437530159684</v>
      </c>
      <c r="F834" s="43" t="n">
        <f aca="false">Inputs!$B$5*D834+Inputs!$B$6*E834</f>
        <v>-179057.75272806</v>
      </c>
      <c r="G834" s="43" t="n">
        <f aca="false">F834*SQRT(($B$6-2)/C834)</f>
        <v>-261637.051639313</v>
      </c>
    </row>
    <row r="835" customFormat="false" ht="15" hidden="false" customHeight="false" outlineLevel="0" collapsed="false">
      <c r="A835" s="41" t="n">
        <v>0.5362969692</v>
      </c>
      <c r="B835" s="41" t="n">
        <v>-0.3856299815</v>
      </c>
      <c r="C835" s="41" t="n">
        <v>4.3829227595</v>
      </c>
      <c r="D835" s="42" t="n">
        <f aca="false">$B$5*A835</f>
        <v>1.37022697807698</v>
      </c>
      <c r="E835" s="42" t="n">
        <f aca="false">$D$5*A835+$F$5*B835</f>
        <v>0.610281343475132</v>
      </c>
      <c r="F835" s="43" t="n">
        <f aca="false">Inputs!$B$5*D835+Inputs!$B$6*E835</f>
        <v>106508.630633942</v>
      </c>
      <c r="G835" s="43" t="n">
        <f aca="false">F835*SQRT(($B$6-2)/C835)</f>
        <v>71947.8615599074</v>
      </c>
    </row>
    <row r="836" customFormat="false" ht="15" hidden="false" customHeight="false" outlineLevel="0" collapsed="false">
      <c r="A836" s="41" t="n">
        <v>-0.23644642</v>
      </c>
      <c r="B836" s="41" t="n">
        <v>-1.5671770906</v>
      </c>
      <c r="C836" s="41" t="n">
        <v>4.0084609702</v>
      </c>
      <c r="D836" s="42" t="n">
        <f aca="false">$B$5*A836</f>
        <v>-0.604115410230666</v>
      </c>
      <c r="E836" s="42" t="n">
        <f aca="false">$D$5*A836+$F$5*B836</f>
        <v>-3.26875921771663</v>
      </c>
      <c r="F836" s="43" t="n">
        <f aca="false">Inputs!$B$5*D836+Inputs!$B$6*E836</f>
        <v>103026.419862765</v>
      </c>
      <c r="G836" s="43" t="n">
        <f aca="false">F836*SQRT(($B$6-2)/C836)</f>
        <v>72773.7537141596</v>
      </c>
    </row>
    <row r="837" customFormat="false" ht="15" hidden="false" customHeight="false" outlineLevel="0" collapsed="false">
      <c r="A837" s="41" t="n">
        <v>0.3884742009</v>
      </c>
      <c r="B837" s="41" t="n">
        <v>-1.7598157077</v>
      </c>
      <c r="C837" s="41" t="n">
        <v>8.8652513477</v>
      </c>
      <c r="D837" s="42" t="n">
        <f aca="false">$B$5*A837</f>
        <v>0.992543051574786</v>
      </c>
      <c r="E837" s="42" t="n">
        <f aca="false">$D$5*A837+$F$5*B837</f>
        <v>-2.11434336260314</v>
      </c>
      <c r="F837" s="43" t="n">
        <f aca="false">Inputs!$B$5*D837+Inputs!$B$6*E837</f>
        <v>204971.473287636</v>
      </c>
      <c r="G837" s="43" t="n">
        <f aca="false">F837*SQRT(($B$6-2)/C837)</f>
        <v>97356.0385403996</v>
      </c>
    </row>
    <row r="838" customFormat="false" ht="15" hidden="false" customHeight="false" outlineLevel="0" collapsed="false">
      <c r="A838" s="41" t="n">
        <v>0.7517964658</v>
      </c>
      <c r="B838" s="41" t="n">
        <v>0.1286215925</v>
      </c>
      <c r="C838" s="41" t="n">
        <v>5.7561716101</v>
      </c>
      <c r="D838" s="42" t="n">
        <f aca="false">$B$5*A838</f>
        <v>1.92082345905991</v>
      </c>
      <c r="E838" s="42" t="n">
        <f aca="false">$D$5*A838+$F$5*B838</f>
        <v>2.01106232438322</v>
      </c>
      <c r="F838" s="43" t="n">
        <f aca="false">Inputs!$B$5*D838+Inputs!$B$6*E838</f>
        <v>91529.2296868296</v>
      </c>
      <c r="G838" s="43" t="n">
        <f aca="false">F838*SQRT(($B$6-2)/C838)</f>
        <v>53952.048445976</v>
      </c>
    </row>
    <row r="839" customFormat="false" ht="15" hidden="false" customHeight="false" outlineLevel="0" collapsed="false">
      <c r="A839" s="41" t="n">
        <v>2.3869517996</v>
      </c>
      <c r="B839" s="41" t="n">
        <v>-1.1001355537</v>
      </c>
      <c r="C839" s="41" t="n">
        <v>3.5732585102</v>
      </c>
      <c r="D839" s="42" t="n">
        <f aca="false">$B$5*A839</f>
        <v>6.09860942540885</v>
      </c>
      <c r="E839" s="42" t="n">
        <f aca="false">$D$5*A839+$F$5*B839</f>
        <v>3.78030857866706</v>
      </c>
      <c r="F839" s="43" t="n">
        <f aca="false">Inputs!$B$5*D839+Inputs!$B$6*E839</f>
        <v>420845.513607532</v>
      </c>
      <c r="G839" s="43" t="n">
        <f aca="false">F839*SQRT(($B$6-2)/C839)</f>
        <v>314851.293063518</v>
      </c>
    </row>
    <row r="840" customFormat="false" ht="15" hidden="false" customHeight="false" outlineLevel="0" collapsed="false">
      <c r="A840" s="41" t="n">
        <v>-0.102662091</v>
      </c>
      <c r="B840" s="41" t="n">
        <v>1.7982877009</v>
      </c>
      <c r="C840" s="41" t="n">
        <v>4.2365595431</v>
      </c>
      <c r="D840" s="42" t="n">
        <f aca="false">$B$5*A840</f>
        <v>-0.262299387825804</v>
      </c>
      <c r="E840" s="42" t="n">
        <f aca="false">$D$5*A840+$F$5*B840</f>
        <v>2.86088967614169</v>
      </c>
      <c r="F840" s="43" t="n">
        <f aca="false">Inputs!$B$5*D840+Inputs!$B$6*E840</f>
        <v>-169274.422589665</v>
      </c>
      <c r="G840" s="43" t="n">
        <f aca="false">F840*SQRT(($B$6-2)/C840)</f>
        <v>-116305.347058553</v>
      </c>
    </row>
    <row r="841" customFormat="false" ht="15" hidden="false" customHeight="false" outlineLevel="0" collapsed="false">
      <c r="A841" s="41" t="n">
        <v>1.1913896403</v>
      </c>
      <c r="B841" s="41" t="n">
        <v>-0.6962120516</v>
      </c>
      <c r="C841" s="41" t="n">
        <v>2.2120339385</v>
      </c>
      <c r="D841" s="42" t="n">
        <f aca="false">$B$5*A841</f>
        <v>3.04397436550065</v>
      </c>
      <c r="E841" s="42" t="n">
        <f aca="false">$D$5*A841+$F$5*B841</f>
        <v>1.63283605006231</v>
      </c>
      <c r="F841" s="43" t="n">
        <f aca="false">Inputs!$B$5*D841+Inputs!$B$6*E841</f>
        <v>222755.634046949</v>
      </c>
      <c r="G841" s="43" t="n">
        <f aca="false">F841*SQRT(($B$6-2)/C841)</f>
        <v>211810.654456381</v>
      </c>
    </row>
    <row r="842" customFormat="false" ht="15" hidden="false" customHeight="false" outlineLevel="0" collapsed="false">
      <c r="A842" s="41" t="n">
        <v>0.2239674284</v>
      </c>
      <c r="B842" s="41" t="n">
        <v>0.0019993564</v>
      </c>
      <c r="C842" s="41" t="n">
        <v>4.342120157</v>
      </c>
      <c r="D842" s="42" t="n">
        <f aca="false">$B$5*A842</f>
        <v>0.572231860758024</v>
      </c>
      <c r="E842" s="42" t="n">
        <f aca="false">$D$5*A842+$F$5*B842</f>
        <v>0.536402542777287</v>
      </c>
      <c r="F842" s="43" t="n">
        <f aca="false">Inputs!$B$5*D842+Inputs!$B$6*E842</f>
        <v>30403.058936938</v>
      </c>
      <c r="G842" s="43" t="n">
        <f aca="false">F842*SQRT(($B$6-2)/C842)</f>
        <v>20633.901859663</v>
      </c>
    </row>
    <row r="843" customFormat="false" ht="15" hidden="false" customHeight="false" outlineLevel="0" collapsed="false">
      <c r="A843" s="41" t="n">
        <v>0.2819558674</v>
      </c>
      <c r="B843" s="41" t="n">
        <v>-0.698680436</v>
      </c>
      <c r="C843" s="41" t="n">
        <v>0.7494394181</v>
      </c>
      <c r="D843" s="42" t="n">
        <f aca="false">$B$5*A843</f>
        <v>0.720391048852819</v>
      </c>
      <c r="E843" s="42" t="n">
        <f aca="false">$D$5*A843+$F$5*B843</f>
        <v>-0.535503750703773</v>
      </c>
      <c r="F843" s="43" t="n">
        <f aca="false">Inputs!$B$5*D843+Inputs!$B$6*E843</f>
        <v>98814.2924204706</v>
      </c>
      <c r="G843" s="43" t="n">
        <f aca="false">F843*SQRT(($B$6-2)/C843)</f>
        <v>161423.402451671</v>
      </c>
    </row>
    <row r="844" customFormat="false" ht="15" hidden="false" customHeight="false" outlineLevel="0" collapsed="false">
      <c r="A844" s="41" t="n">
        <v>-0.0893204027</v>
      </c>
      <c r="B844" s="41" t="n">
        <v>-1.5980523753</v>
      </c>
      <c r="C844" s="41" t="n">
        <v>3.0629212007</v>
      </c>
      <c r="D844" s="42" t="n">
        <f aca="false">$B$5*A844</f>
        <v>-0.228211667231328</v>
      </c>
      <c r="E844" s="42" t="n">
        <f aca="false">$D$5*A844+$F$5*B844</f>
        <v>-2.97197366207605</v>
      </c>
      <c r="F844" s="43" t="n">
        <f aca="false">Inputs!$B$5*D844+Inputs!$B$6*E844</f>
        <v>125777.51638067</v>
      </c>
      <c r="G844" s="43" t="n">
        <f aca="false">F844*SQRT(($B$6-2)/C844)</f>
        <v>101636.59352531</v>
      </c>
    </row>
    <row r="845" customFormat="false" ht="15" hidden="false" customHeight="false" outlineLevel="0" collapsed="false">
      <c r="A845" s="41" t="n">
        <v>0.1351234519</v>
      </c>
      <c r="B845" s="41" t="n">
        <v>0.4500206734</v>
      </c>
      <c r="C845" s="41" t="n">
        <v>4.8678586078</v>
      </c>
      <c r="D845" s="42" t="n">
        <f aca="false">$B$5*A845</f>
        <v>0.345237452004357</v>
      </c>
      <c r="E845" s="42" t="n">
        <f aca="false">$D$5*A845+$F$5*B845</f>
        <v>1.09860877858438</v>
      </c>
      <c r="F845" s="43" t="n">
        <f aca="false">Inputs!$B$5*D845+Inputs!$B$6*E845</f>
        <v>-20406.6937287831</v>
      </c>
      <c r="G845" s="43" t="n">
        <f aca="false">F845*SQRT(($B$6-2)/C845)</f>
        <v>-13080.328972749</v>
      </c>
    </row>
    <row r="846" customFormat="false" ht="15" hidden="false" customHeight="false" outlineLevel="0" collapsed="false">
      <c r="A846" s="41" t="n">
        <v>-0.2274194126</v>
      </c>
      <c r="B846" s="41" t="n">
        <v>-1.6150508906</v>
      </c>
      <c r="C846" s="41" t="n">
        <v>2.9346698485</v>
      </c>
      <c r="D846" s="42" t="n">
        <f aca="false">$B$5*A846</f>
        <v>-0.581051604576064</v>
      </c>
      <c r="E846" s="42" t="n">
        <f aca="false">$D$5*A846+$F$5*B846</f>
        <v>-3.32994447477294</v>
      </c>
      <c r="F846" s="43" t="n">
        <f aca="false">Inputs!$B$5*D846+Inputs!$B$6*E846</f>
        <v>108392.063281041</v>
      </c>
      <c r="G846" s="43" t="n">
        <f aca="false">F846*SQRT(($B$6-2)/C846)</f>
        <v>89481.4176794882</v>
      </c>
    </row>
    <row r="847" customFormat="false" ht="15" hidden="false" customHeight="false" outlineLevel="0" collapsed="false">
      <c r="A847" s="41" t="n">
        <v>0.9885318629</v>
      </c>
      <c r="B847" s="41" t="n">
        <v>0.364525038</v>
      </c>
      <c r="C847" s="41" t="n">
        <v>1.9414296104</v>
      </c>
      <c r="D847" s="42" t="n">
        <f aca="false">$B$5*A847</f>
        <v>2.52567719943452</v>
      </c>
      <c r="E847" s="42" t="n">
        <f aca="false">$D$5*A847+$F$5*B847</f>
        <v>2.98173993567642</v>
      </c>
      <c r="F847" s="43" t="n">
        <f aca="false">Inputs!$B$5*D847+Inputs!$B$6*E847</f>
        <v>103480.723159631</v>
      </c>
      <c r="G847" s="43" t="n">
        <f aca="false">F847*SQRT(($B$6-2)/C847)</f>
        <v>105030.063564783</v>
      </c>
    </row>
    <row r="848" customFormat="false" ht="15" hidden="false" customHeight="false" outlineLevel="0" collapsed="false">
      <c r="A848" s="41" t="n">
        <v>-0.7260150977</v>
      </c>
      <c r="B848" s="41" t="n">
        <v>-0.2806004468</v>
      </c>
      <c r="C848" s="41" t="n">
        <v>3.6980729034</v>
      </c>
      <c r="D848" s="42" t="n">
        <f aca="false">$B$5*A848</f>
        <v>-1.85495262977842</v>
      </c>
      <c r="E848" s="42" t="n">
        <f aca="false">$D$5*A848+$F$5*B848</f>
        <v>-2.21214192366489</v>
      </c>
      <c r="F848" s="43" t="n">
        <f aca="false">Inputs!$B$5*D848+Inputs!$B$6*E848</f>
        <v>-74888.1667945974</v>
      </c>
      <c r="G848" s="43" t="n">
        <f aca="false">F848*SQRT(($B$6-2)/C848)</f>
        <v>-55073.2192000476</v>
      </c>
    </row>
    <row r="849" customFormat="false" ht="15" hidden="false" customHeight="false" outlineLevel="0" collapsed="false">
      <c r="A849" s="41" t="n">
        <v>-1.5006694028</v>
      </c>
      <c r="B849" s="41" t="n">
        <v>-1.0254101278</v>
      </c>
      <c r="C849" s="41" t="n">
        <v>1.6905403212</v>
      </c>
      <c r="D849" s="42" t="n">
        <f aca="false">$B$5*A849</f>
        <v>-3.83417736624276</v>
      </c>
      <c r="E849" s="42" t="n">
        <f aca="false">$D$5*A849+$F$5*B849</f>
        <v>-5.34159578808893</v>
      </c>
      <c r="F849" s="43" t="n">
        <f aca="false">Inputs!$B$5*D849+Inputs!$B$6*E849</f>
        <v>-116337.94721983</v>
      </c>
      <c r="G849" s="43" t="n">
        <f aca="false">F849*SQRT(($B$6-2)/C849)</f>
        <v>-126538.775473673</v>
      </c>
    </row>
    <row r="850" customFormat="false" ht="15" hidden="false" customHeight="false" outlineLevel="0" collapsed="false">
      <c r="A850" s="41" t="n">
        <v>-0.5378113464</v>
      </c>
      <c r="B850" s="41" t="n">
        <v>1.2284208123</v>
      </c>
      <c r="C850" s="41" t="n">
        <v>2.7931576495</v>
      </c>
      <c r="D850" s="42" t="n">
        <f aca="false">$B$5*A850</f>
        <v>-1.37409617856402</v>
      </c>
      <c r="E850" s="42" t="n">
        <f aca="false">$D$5*A850+$F$5*B850</f>
        <v>0.841399373253675</v>
      </c>
      <c r="F850" s="43" t="n">
        <f aca="false">Inputs!$B$5*D850+Inputs!$B$6*E850</f>
        <v>-179479.586519085</v>
      </c>
      <c r="G850" s="43" t="n">
        <f aca="false">F850*SQRT(($B$6-2)/C850)</f>
        <v>-151873.616209641</v>
      </c>
    </row>
    <row r="851" customFormat="false" ht="15" hidden="false" customHeight="false" outlineLevel="0" collapsed="false">
      <c r="A851" s="41" t="n">
        <v>-0.6395033909</v>
      </c>
      <c r="B851" s="41" t="n">
        <v>0.6402136593</v>
      </c>
      <c r="C851" s="41" t="n">
        <v>6.158268939</v>
      </c>
      <c r="D851" s="42" t="n">
        <f aca="false">$B$5*A851</f>
        <v>-1.63391711888662</v>
      </c>
      <c r="E851" s="42" t="n">
        <f aca="false">$D$5*A851+$F$5*B851</f>
        <v>-0.416269159080186</v>
      </c>
      <c r="F851" s="43" t="n">
        <f aca="false">Inputs!$B$5*D851+Inputs!$B$6*E851</f>
        <v>-142578.253934653</v>
      </c>
      <c r="G851" s="43" t="n">
        <f aca="false">F851*SQRT(($B$6-2)/C851)</f>
        <v>-81252.9175482222</v>
      </c>
    </row>
    <row r="852" customFormat="false" ht="15" hidden="false" customHeight="false" outlineLevel="0" collapsed="false">
      <c r="A852" s="41" t="n">
        <v>-0.5383162029</v>
      </c>
      <c r="B852" s="41" t="n">
        <v>0.2479475609</v>
      </c>
      <c r="C852" s="41" t="n">
        <v>6.4356721439</v>
      </c>
      <c r="D852" s="42" t="n">
        <f aca="false">$B$5*A852</f>
        <v>-1.37538607583379</v>
      </c>
      <c r="E852" s="42" t="n">
        <f aca="false">$D$5*A852+$F$5*B852</f>
        <v>-0.852828630075015</v>
      </c>
      <c r="F852" s="43" t="n">
        <f aca="false">Inputs!$B$5*D852+Inputs!$B$6*E852</f>
        <v>-94897.1760796281</v>
      </c>
      <c r="G852" s="43" t="n">
        <f aca="false">F852*SQRT(($B$6-2)/C852)</f>
        <v>-52901.9074157431</v>
      </c>
    </row>
    <row r="853" customFormat="false" ht="15" hidden="false" customHeight="false" outlineLevel="0" collapsed="false">
      <c r="A853" s="41" t="n">
        <v>-0.1413955021</v>
      </c>
      <c r="B853" s="41" t="n">
        <v>0.8730566001</v>
      </c>
      <c r="C853" s="41" t="n">
        <v>4.07357991</v>
      </c>
      <c r="D853" s="42" t="n">
        <f aca="false">$B$5*A853</f>
        <v>-0.361262402517714</v>
      </c>
      <c r="E853" s="42" t="n">
        <f aca="false">$D$5*A853+$F$5*B853</f>
        <v>1.17108254154638</v>
      </c>
      <c r="F853" s="43" t="n">
        <f aca="false">Inputs!$B$5*D853+Inputs!$B$6*E853</f>
        <v>-94680.3673290904</v>
      </c>
      <c r="G853" s="43" t="n">
        <f aca="false">F853*SQRT(($B$6-2)/C853)</f>
        <v>-66341.7329749028</v>
      </c>
    </row>
    <row r="854" customFormat="false" ht="15" hidden="false" customHeight="false" outlineLevel="0" collapsed="false">
      <c r="A854" s="41" t="n">
        <v>-0.5348113382</v>
      </c>
      <c r="B854" s="41" t="n">
        <v>-1.57252825</v>
      </c>
      <c r="C854" s="41" t="n">
        <v>1.4023678209</v>
      </c>
      <c r="D854" s="42" t="n">
        <f aca="false">$B$5*A854</f>
        <v>-1.36643122349962</v>
      </c>
      <c r="E854" s="42" t="n">
        <f aca="false">$D$5*A854+$F$5*B854</f>
        <v>-3.98798482820565</v>
      </c>
      <c r="F854" s="43" t="n">
        <f aca="false">Inputs!$B$5*D854+Inputs!$B$6*E854</f>
        <v>62756.1190603207</v>
      </c>
      <c r="G854" s="43" t="n">
        <f aca="false">F854*SQRT(($B$6-2)/C854)</f>
        <v>74944.558796162</v>
      </c>
    </row>
    <row r="855" customFormat="false" ht="15" hidden="false" customHeight="false" outlineLevel="0" collapsed="false">
      <c r="A855" s="41" t="n">
        <v>-1.3819490314</v>
      </c>
      <c r="B855" s="41" t="n">
        <v>-0.5318774939</v>
      </c>
      <c r="C855" s="41" t="n">
        <v>2.5764077319</v>
      </c>
      <c r="D855" s="42" t="n">
        <f aca="false">$B$5*A855</f>
        <v>-3.53084942466916</v>
      </c>
      <c r="E855" s="42" t="n">
        <f aca="false">$D$5*A855+$F$5*B855</f>
        <v>-4.2068855479174</v>
      </c>
      <c r="F855" s="43" t="n">
        <f aca="false">Inputs!$B$5*D855+Inputs!$B$6*E855</f>
        <v>-142740.665071046</v>
      </c>
      <c r="G855" s="43" t="n">
        <f aca="false">F855*SQRT(($B$6-2)/C855)</f>
        <v>-125763.732119458</v>
      </c>
    </row>
    <row r="856" customFormat="false" ht="15" hidden="false" customHeight="false" outlineLevel="0" collapsed="false">
      <c r="A856" s="41" t="n">
        <v>-1.2490599707</v>
      </c>
      <c r="B856" s="41" t="n">
        <v>0.4102120157</v>
      </c>
      <c r="C856" s="41" t="n">
        <v>3.7504710948</v>
      </c>
      <c r="D856" s="42" t="n">
        <f aca="false">$B$5*A856</f>
        <v>-3.19132079310879</v>
      </c>
      <c r="E856" s="42" t="n">
        <f aca="false">$D$5*A856+$F$5*B856</f>
        <v>-2.26391661381055</v>
      </c>
      <c r="F856" s="43" t="n">
        <f aca="false">Inputs!$B$5*D856+Inputs!$B$6*E856</f>
        <v>-205936.248620351</v>
      </c>
      <c r="G856" s="43" t="n">
        <f aca="false">F856*SQRT(($B$6-2)/C856)</f>
        <v>-150385.125913018</v>
      </c>
    </row>
    <row r="857" customFormat="false" ht="15" hidden="false" customHeight="false" outlineLevel="0" collapsed="false">
      <c r="A857" s="41" t="n">
        <v>-0.4657681649</v>
      </c>
      <c r="B857" s="41" t="n">
        <v>2.37460655</v>
      </c>
      <c r="C857" s="41" t="n">
        <v>1.8591423045</v>
      </c>
      <c r="D857" s="42" t="n">
        <f aca="false">$B$5*A857</f>
        <v>-1.19002743205394</v>
      </c>
      <c r="E857" s="42" t="n">
        <f aca="false">$D$5*A857+$F$5*B857</f>
        <v>2.99200220405723</v>
      </c>
      <c r="F857" s="43" t="n">
        <f aca="false">Inputs!$B$5*D857+Inputs!$B$6*E857</f>
        <v>-268602.853408256</v>
      </c>
      <c r="G857" s="43" t="n">
        <f aca="false">F857*SQRT(($B$6-2)/C857)</f>
        <v>-278592.424648314</v>
      </c>
    </row>
    <row r="858" customFormat="false" ht="15" hidden="false" customHeight="false" outlineLevel="0" collapsed="false">
      <c r="A858" s="41" t="n">
        <v>-1.7377145951</v>
      </c>
      <c r="B858" s="41" t="n">
        <v>0.2036331787</v>
      </c>
      <c r="C858" s="41" t="n">
        <v>10.5270785809</v>
      </c>
      <c r="D858" s="42" t="n">
        <f aca="false">$B$5*A858</f>
        <v>-4.43982262654961</v>
      </c>
      <c r="E858" s="42" t="n">
        <f aca="false">$D$5*A858+$F$5*B858</f>
        <v>-3.78342204858309</v>
      </c>
      <c r="F858" s="43" t="n">
        <f aca="false">Inputs!$B$5*D858+Inputs!$B$6*E858</f>
        <v>-254811.160225806</v>
      </c>
      <c r="G858" s="43" t="n">
        <f aca="false">F858*SQRT(($B$6-2)/C858)</f>
        <v>-111065.585589834</v>
      </c>
    </row>
    <row r="859" customFormat="false" ht="15" hidden="false" customHeight="false" outlineLevel="0" collapsed="false">
      <c r="A859" s="41" t="n">
        <v>-1.1279530235</v>
      </c>
      <c r="B859" s="41" t="n">
        <v>-0.4934013404</v>
      </c>
      <c r="C859" s="41" t="n">
        <v>1.8966140662</v>
      </c>
      <c r="D859" s="42" t="n">
        <f aca="false">$B$5*A859</f>
        <v>-2.8818952027805</v>
      </c>
      <c r="E859" s="42" t="n">
        <f aca="false">$D$5*A859+$F$5*B859</f>
        <v>-3.53604125950294</v>
      </c>
      <c r="F859" s="43" t="n">
        <f aca="false">Inputs!$B$5*D859+Inputs!$B$6*E859</f>
        <v>-111387.457302903</v>
      </c>
      <c r="G859" s="43" t="n">
        <f aca="false">F859*SQRT(($B$6-2)/C859)</f>
        <v>-114383.084689906</v>
      </c>
    </row>
    <row r="860" customFormat="false" ht="15" hidden="false" customHeight="false" outlineLevel="0" collapsed="false">
      <c r="A860" s="41" t="n">
        <v>0.1414194733</v>
      </c>
      <c r="B860" s="41" t="n">
        <v>-2.3253713749</v>
      </c>
      <c r="C860" s="41" t="n">
        <v>3.5589159674</v>
      </c>
      <c r="D860" s="42" t="n">
        <f aca="false">$B$5*A860</f>
        <v>0.361323648407255</v>
      </c>
      <c r="E860" s="42" t="n">
        <f aca="false">$D$5*A860+$F$5*B860</f>
        <v>-3.67880184032164</v>
      </c>
      <c r="F860" s="43" t="n">
        <f aca="false">Inputs!$B$5*D860+Inputs!$B$6*E860</f>
        <v>220072.456856807</v>
      </c>
      <c r="G860" s="43" t="n">
        <f aca="false">F860*SQRT(($B$6-2)/C860)</f>
        <v>164976.400150645</v>
      </c>
    </row>
    <row r="861" customFormat="false" ht="15" hidden="false" customHeight="false" outlineLevel="0" collapsed="false">
      <c r="A861" s="41" t="n">
        <v>0.2368261168</v>
      </c>
      <c r="B861" s="41" t="n">
        <v>1.9029074623</v>
      </c>
      <c r="C861" s="41" t="n">
        <v>6.7222351133</v>
      </c>
      <c r="D861" s="42" t="n">
        <f aca="false">$B$5*A861</f>
        <v>0.605085527215712</v>
      </c>
      <c r="E861" s="42" t="n">
        <f aca="false">$D$5*A861+$F$5*B861</f>
        <v>3.84938326402975</v>
      </c>
      <c r="F861" s="43" t="n">
        <f aca="false">Inputs!$B$5*D861+Inputs!$B$6*E861</f>
        <v>-131960.610479916</v>
      </c>
      <c r="G861" s="43" t="n">
        <f aca="false">F861*SQRT(($B$6-2)/C861)</f>
        <v>-71978.4457914114</v>
      </c>
    </row>
    <row r="862" customFormat="false" ht="15" hidden="false" customHeight="false" outlineLevel="0" collapsed="false">
      <c r="A862" s="41" t="n">
        <v>-0.4534382984</v>
      </c>
      <c r="B862" s="41" t="n">
        <v>0.2598078568</v>
      </c>
      <c r="C862" s="41" t="n">
        <v>9.4056313322</v>
      </c>
      <c r="D862" s="42" t="n">
        <f aca="false">$B$5*A862</f>
        <v>-1.15852489393669</v>
      </c>
      <c r="E862" s="42" t="n">
        <f aca="false">$D$5*A862+$F$5*B862</f>
        <v>-0.630374503069673</v>
      </c>
      <c r="F862" s="43" t="n">
        <f aca="false">Inputs!$B$5*D862+Inputs!$B$6*E862</f>
        <v>-84333.7642401858</v>
      </c>
      <c r="G862" s="43" t="n">
        <f aca="false">F862*SQRT(($B$6-2)/C862)</f>
        <v>-38888.617789536</v>
      </c>
    </row>
    <row r="863" customFormat="false" ht="15" hidden="false" customHeight="false" outlineLevel="0" collapsed="false">
      <c r="A863" s="41" t="n">
        <v>1.0249216931</v>
      </c>
      <c r="B863" s="41" t="n">
        <v>-0.1639535</v>
      </c>
      <c r="C863" s="41" t="n">
        <v>1.373595864</v>
      </c>
      <c r="D863" s="42" t="n">
        <f aca="false">$B$5*A863</f>
        <v>2.61865241639698</v>
      </c>
      <c r="E863" s="42" t="n">
        <f aca="false">$D$5*A863+$F$5*B863</f>
        <v>2.15578539980946</v>
      </c>
      <c r="F863" s="43" t="n">
        <f aca="false">Inputs!$B$5*D863+Inputs!$B$6*E863</f>
        <v>154075.971649225</v>
      </c>
      <c r="G863" s="43" t="n">
        <f aca="false">F863*SQRT(($B$6-2)/C863)</f>
        <v>185917.566326612</v>
      </c>
    </row>
    <row r="864" customFormat="false" ht="15" hidden="false" customHeight="false" outlineLevel="0" collapsed="false">
      <c r="A864" s="41" t="n">
        <v>-0.5809601885</v>
      </c>
      <c r="B864" s="41" t="n">
        <v>-2.2757364037</v>
      </c>
      <c r="C864" s="41" t="n">
        <v>0.7750790091</v>
      </c>
      <c r="D864" s="42" t="n">
        <f aca="false">$B$5*A864</f>
        <v>-1.48434052248861</v>
      </c>
      <c r="E864" s="42" t="n">
        <f aca="false">$D$5*A864+$F$5*B864</f>
        <v>-5.31206078084307</v>
      </c>
      <c r="F864" s="43" t="n">
        <f aca="false">Inputs!$B$5*D864+Inputs!$B$6*E864</f>
        <v>117168.986793292</v>
      </c>
      <c r="G864" s="43" t="n">
        <f aca="false">F864*SQRT(($B$6-2)/C864)</f>
        <v>188215.196116547</v>
      </c>
    </row>
    <row r="865" customFormat="false" ht="15" hidden="false" customHeight="false" outlineLevel="0" collapsed="false">
      <c r="A865" s="41" t="n">
        <v>0.6409907194</v>
      </c>
      <c r="B865" s="41" t="n">
        <v>-0.1131684097</v>
      </c>
      <c r="C865" s="41" t="n">
        <v>4.0368125274</v>
      </c>
      <c r="D865" s="42" t="n">
        <f aca="false">$B$5*A865</f>
        <v>1.6377172105392</v>
      </c>
      <c r="E865" s="42" t="n">
        <f aca="false">$D$5*A865+$F$5*B865</f>
        <v>1.32988079790934</v>
      </c>
      <c r="F865" s="43" t="n">
        <f aca="false">Inputs!$B$5*D865+Inputs!$B$6*E865</f>
        <v>97277.6811584531</v>
      </c>
      <c r="G865" s="43" t="n">
        <f aca="false">F865*SQRT(($B$6-2)/C865)</f>
        <v>68471.3541586338</v>
      </c>
    </row>
    <row r="866" customFormat="false" ht="15" hidden="false" customHeight="false" outlineLevel="0" collapsed="false">
      <c r="A866" s="41" t="n">
        <v>-1.0126838514</v>
      </c>
      <c r="B866" s="41" t="n">
        <v>0.1265967103</v>
      </c>
      <c r="C866" s="41" t="n">
        <v>11.3776016684</v>
      </c>
      <c r="D866" s="42" t="n">
        <f aca="false">$B$5*A866</f>
        <v>-2.58738499962267</v>
      </c>
      <c r="E866" s="42" t="n">
        <f aca="false">$D$5*A866+$F$5*B866</f>
        <v>-2.19117000648713</v>
      </c>
      <c r="F866" s="43" t="n">
        <f aca="false">Inputs!$B$5*D866+Inputs!$B$6*E866</f>
        <v>-149179.99963791</v>
      </c>
      <c r="G866" s="43" t="n">
        <f aca="false">F866*SQRT(($B$6-2)/C866)</f>
        <v>-62546.1003213347</v>
      </c>
    </row>
    <row r="867" customFormat="false" ht="15" hidden="false" customHeight="false" outlineLevel="0" collapsed="false">
      <c r="A867" s="41" t="n">
        <v>-0.5836803568</v>
      </c>
      <c r="B867" s="41" t="n">
        <v>-0.5284261311</v>
      </c>
      <c r="C867" s="41" t="n">
        <v>0.9129201031</v>
      </c>
      <c r="D867" s="42" t="n">
        <f aca="false">$B$5*A867</f>
        <v>-1.4912904927544</v>
      </c>
      <c r="E867" s="42" t="n">
        <f aca="false">$D$5*A867+$F$5*B867</f>
        <v>-2.30137550901879</v>
      </c>
      <c r="F867" s="43" t="n">
        <f aca="false">Inputs!$B$5*D867+Inputs!$B$6*E867</f>
        <v>-34060.2738245004</v>
      </c>
      <c r="G867" s="43" t="n">
        <f aca="false">F867*SQRT(($B$6-2)/C867)</f>
        <v>-50413.488145765</v>
      </c>
    </row>
    <row r="868" customFormat="false" ht="15" hidden="false" customHeight="false" outlineLevel="0" collapsed="false">
      <c r="A868" s="41" t="n">
        <v>0.6062911561</v>
      </c>
      <c r="B868" s="41" t="n">
        <v>-1.3383824113</v>
      </c>
      <c r="C868" s="41" t="n">
        <v>2.6559225854</v>
      </c>
      <c r="D868" s="42" t="n">
        <f aca="false">$B$5*A868</f>
        <v>1.54906058838436</v>
      </c>
      <c r="E868" s="42" t="n">
        <f aca="false">$D$5*A868+$F$5*B868</f>
        <v>-0.868321222398435</v>
      </c>
      <c r="F868" s="43" t="n">
        <f aca="false">Inputs!$B$5*D868+Inputs!$B$6*E868</f>
        <v>198322.119958358</v>
      </c>
      <c r="G868" s="43" t="n">
        <f aca="false">F868*SQRT(($B$6-2)/C868)</f>
        <v>172099.040072505</v>
      </c>
    </row>
    <row r="869" customFormat="false" ht="15" hidden="false" customHeight="false" outlineLevel="0" collapsed="false">
      <c r="A869" s="41" t="n">
        <v>1.0473152861</v>
      </c>
      <c r="B869" s="41" t="n">
        <v>-1.3976861631</v>
      </c>
      <c r="C869" s="41" t="n">
        <v>4.3019973467</v>
      </c>
      <c r="D869" s="42" t="n">
        <f aca="false">$B$5*A869</f>
        <v>2.67586755470076</v>
      </c>
      <c r="E869" s="42" t="n">
        <f aca="false">$D$5*A869+$F$5*B869</f>
        <v>0.0787320083523762</v>
      </c>
      <c r="F869" s="43" t="n">
        <f aca="false">Inputs!$B$5*D869+Inputs!$B$6*E869</f>
        <v>263650.155052457</v>
      </c>
      <c r="G869" s="43" t="n">
        <f aca="false">F869*SQRT(($B$6-2)/C869)</f>
        <v>179766.167570008</v>
      </c>
    </row>
    <row r="870" customFormat="false" ht="15" hidden="false" customHeight="false" outlineLevel="0" collapsed="false">
      <c r="A870" s="41" t="n">
        <v>-0.6627014084</v>
      </c>
      <c r="B870" s="41" t="n">
        <v>1.9229461941</v>
      </c>
      <c r="C870" s="41" t="n">
        <v>3.6823748523</v>
      </c>
      <c r="D870" s="42" t="n">
        <f aca="false">$B$5*A870</f>
        <v>-1.69318754412102</v>
      </c>
      <c r="E870" s="42" t="n">
        <f aca="false">$D$5*A870+$F$5*B870</f>
        <v>1.74348028552902</v>
      </c>
      <c r="F870" s="43" t="n">
        <f aca="false">Inputs!$B$5*D870+Inputs!$B$6*E870</f>
        <v>-256492.768688553</v>
      </c>
      <c r="G870" s="43" t="n">
        <f aca="false">F870*SQRT(($B$6-2)/C870)</f>
        <v>-189027.993921326</v>
      </c>
    </row>
    <row r="871" customFormat="false" ht="15" hidden="false" customHeight="false" outlineLevel="0" collapsed="false">
      <c r="A871" s="41" t="n">
        <v>1.1273547616</v>
      </c>
      <c r="B871" s="41" t="n">
        <v>0.0976039925</v>
      </c>
      <c r="C871" s="41" t="n">
        <v>4.8098466204</v>
      </c>
      <c r="D871" s="42" t="n">
        <f aca="false">$B$5*A871</f>
        <v>2.88036665676511</v>
      </c>
      <c r="E871" s="42" t="n">
        <f aca="false">$D$5*A871+$F$5*B871</f>
        <v>2.85117680621101</v>
      </c>
      <c r="F871" s="43" t="n">
        <f aca="false">Inputs!$B$5*D871+Inputs!$B$6*E871</f>
        <v>145477.82536596</v>
      </c>
      <c r="G871" s="43" t="n">
        <f aca="false">F871*SQRT(($B$6-2)/C871)</f>
        <v>93809.3624859913</v>
      </c>
    </row>
    <row r="872" customFormat="false" ht="15" hidden="false" customHeight="false" outlineLevel="0" collapsed="false">
      <c r="A872" s="41" t="n">
        <v>-0.9405302155</v>
      </c>
      <c r="B872" s="41" t="n">
        <v>-0.5292723067</v>
      </c>
      <c r="C872" s="41" t="n">
        <v>8.5070481136</v>
      </c>
      <c r="D872" s="42" t="n">
        <f aca="false">$B$5*A872</f>
        <v>-2.40303404454641</v>
      </c>
      <c r="E872" s="42" t="n">
        <f aca="false">$D$5*A872+$F$5*B872</f>
        <v>-3.15199221640805</v>
      </c>
      <c r="F872" s="43" t="n">
        <f aca="false">Inputs!$B$5*D872+Inputs!$B$6*E872</f>
        <v>-82703.7936342384</v>
      </c>
      <c r="G872" s="43" t="n">
        <f aca="false">F872*SQRT(($B$6-2)/C872)</f>
        <v>-40100.6104996019</v>
      </c>
    </row>
    <row r="873" customFormat="false" ht="15" hidden="false" customHeight="false" outlineLevel="0" collapsed="false">
      <c r="A873" s="41" t="n">
        <v>0.0732753146</v>
      </c>
      <c r="B873" s="41" t="n">
        <v>0.0375232323</v>
      </c>
      <c r="C873" s="41" t="n">
        <v>6.8171835633</v>
      </c>
      <c r="D873" s="42" t="n">
        <f aca="false">$B$5*A873</f>
        <v>0.187216819520296</v>
      </c>
      <c r="E873" s="42" t="n">
        <f aca="false">$D$5*A873+$F$5*B873</f>
        <v>0.239158075946616</v>
      </c>
      <c r="F873" s="43" t="n">
        <f aca="false">Inputs!$B$5*D873+Inputs!$B$6*E873</f>
        <v>6763.77815469879</v>
      </c>
      <c r="G873" s="43" t="n">
        <f aca="false">F873*SQRT(($B$6-2)/C873)</f>
        <v>3663.54776709046</v>
      </c>
    </row>
    <row r="874" customFormat="false" ht="15" hidden="false" customHeight="false" outlineLevel="0" collapsed="false">
      <c r="A874" s="41" t="n">
        <v>-0.0908709296</v>
      </c>
      <c r="B874" s="41" t="n">
        <v>-0.0308325141</v>
      </c>
      <c r="C874" s="41" t="n">
        <v>2.6077709916</v>
      </c>
      <c r="D874" s="42" t="n">
        <f aca="false">$B$5*A874</f>
        <v>-0.232173229407939</v>
      </c>
      <c r="E874" s="42" t="n">
        <f aca="false">$D$5*A874+$F$5*B874</f>
        <v>-0.269475227252433</v>
      </c>
      <c r="F874" s="43" t="n">
        <f aca="false">Inputs!$B$5*D874+Inputs!$B$6*E874</f>
        <v>-9743.56157817226</v>
      </c>
      <c r="G874" s="43" t="n">
        <f aca="false">F874*SQRT(($B$6-2)/C874)</f>
        <v>-8532.92654425091</v>
      </c>
    </row>
    <row r="875" customFormat="false" ht="15" hidden="false" customHeight="false" outlineLevel="0" collapsed="false">
      <c r="A875" s="41" t="n">
        <v>-0.2143751097</v>
      </c>
      <c r="B875" s="41" t="n">
        <v>-1.4419787356</v>
      </c>
      <c r="C875" s="41" t="n">
        <v>0.8980297647</v>
      </c>
      <c r="D875" s="42" t="n">
        <f aca="false">$B$5*A875</f>
        <v>-0.547723697147369</v>
      </c>
      <c r="E875" s="42" t="n">
        <f aca="false">$D$5*A875+$F$5*B875</f>
        <v>-3.0000530436242</v>
      </c>
      <c r="F875" s="43" t="n">
        <f aca="false">Inputs!$B$5*D875+Inputs!$B$6*E875</f>
        <v>95230.282466473</v>
      </c>
      <c r="G875" s="43" t="n">
        <f aca="false">F875*SQRT(($B$6-2)/C875)</f>
        <v>142116.565899372</v>
      </c>
    </row>
    <row r="876" customFormat="false" ht="15" hidden="false" customHeight="false" outlineLevel="0" collapsed="false">
      <c r="A876" s="41" t="n">
        <v>-0.5165107422</v>
      </c>
      <c r="B876" s="41" t="n">
        <v>0.914624054</v>
      </c>
      <c r="C876" s="41" t="n">
        <v>7.1783453878</v>
      </c>
      <c r="D876" s="42" t="n">
        <f aca="false">$B$5*A876</f>
        <v>-1.31967360263987</v>
      </c>
      <c r="E876" s="42" t="n">
        <f aca="false">$D$5*A876+$F$5*B876</f>
        <v>0.350239250344491</v>
      </c>
      <c r="F876" s="43" t="n">
        <f aca="false">Inputs!$B$5*D876+Inputs!$B$6*E876</f>
        <v>-149479.322781211</v>
      </c>
      <c r="G876" s="43" t="n">
        <f aca="false">F876*SQRT(($B$6-2)/C876)</f>
        <v>-78901.2609880455</v>
      </c>
    </row>
    <row r="877" customFormat="false" ht="15" hidden="false" customHeight="false" outlineLevel="0" collapsed="false">
      <c r="A877" s="41" t="n">
        <v>-1.3683342976</v>
      </c>
      <c r="B877" s="41" t="n">
        <v>-0.1895555115</v>
      </c>
      <c r="C877" s="41" t="n">
        <v>2.648954397</v>
      </c>
      <c r="D877" s="42" t="n">
        <f aca="false">$B$5*A877</f>
        <v>-3.49606407881885</v>
      </c>
      <c r="E877" s="42" t="n">
        <f aca="false">$D$5*A877+$F$5*B877</f>
        <v>-3.58338554214801</v>
      </c>
      <c r="F877" s="43" t="n">
        <f aca="false">Inputs!$B$5*D877+Inputs!$B$6*E877</f>
        <v>-170437.130774484</v>
      </c>
      <c r="G877" s="43" t="n">
        <f aca="false">F877*SQRT(($B$6-2)/C877)</f>
        <v>-148095.537190284</v>
      </c>
    </row>
    <row r="878" customFormat="false" ht="15" hidden="false" customHeight="false" outlineLevel="0" collapsed="false">
      <c r="A878" s="41" t="n">
        <v>-0.8197539288</v>
      </c>
      <c r="B878" s="41" t="n">
        <v>0.1113504294</v>
      </c>
      <c r="C878" s="41" t="n">
        <v>3.6450598622</v>
      </c>
      <c r="D878" s="42" t="n">
        <f aca="false">$B$5*A878</f>
        <v>-2.0944532845336</v>
      </c>
      <c r="E878" s="42" t="n">
        <f aca="false">$D$5*A878+$F$5*B878</f>
        <v>-1.7584027414432</v>
      </c>
      <c r="F878" s="43" t="n">
        <f aca="false">Inputs!$B$5*D878+Inputs!$B$6*E878</f>
        <v>-121525.1913812</v>
      </c>
      <c r="G878" s="43" t="n">
        <f aca="false">F878*SQRT(($B$6-2)/C878)</f>
        <v>-90017.9210987394</v>
      </c>
    </row>
    <row r="879" customFormat="false" ht="15" hidden="false" customHeight="false" outlineLevel="0" collapsed="false">
      <c r="A879" s="41" t="n">
        <v>-0.3886331811</v>
      </c>
      <c r="B879" s="41" t="n">
        <v>1.477393665</v>
      </c>
      <c r="C879" s="41" t="n">
        <v>6.3344566562</v>
      </c>
      <c r="D879" s="42" t="n">
        <f aca="false">$B$5*A879</f>
        <v>-0.992949242494241</v>
      </c>
      <c r="E879" s="42" t="n">
        <f aca="false">$D$5*A879+$F$5*B879</f>
        <v>1.62629438704603</v>
      </c>
      <c r="F879" s="43" t="n">
        <f aca="false">Inputs!$B$5*D879+Inputs!$B$6*E879</f>
        <v>-180609.643601726</v>
      </c>
      <c r="G879" s="43" t="n">
        <f aca="false">F879*SQRT(($B$6-2)/C879)</f>
        <v>-101484.858157695</v>
      </c>
    </row>
    <row r="880" customFormat="false" ht="15" hidden="false" customHeight="false" outlineLevel="0" collapsed="false">
      <c r="A880" s="41" t="n">
        <v>0.5065831542</v>
      </c>
      <c r="B880" s="41" t="n">
        <v>-1.3118031658</v>
      </c>
      <c r="C880" s="41" t="n">
        <v>7.0242054668</v>
      </c>
      <c r="D880" s="42" t="n">
        <f aca="false">$B$5*A880</f>
        <v>1.29430883333094</v>
      </c>
      <c r="E880" s="42" t="n">
        <f aca="false">$D$5*A880+$F$5*B880</f>
        <v>-1.05968960743747</v>
      </c>
      <c r="F880" s="43" t="n">
        <f aca="false">Inputs!$B$5*D880+Inputs!$B$6*E880</f>
        <v>182415.363704968</v>
      </c>
      <c r="G880" s="43" t="n">
        <f aca="false">F880*SQRT(($B$6-2)/C880)</f>
        <v>97336.9666214058</v>
      </c>
    </row>
    <row r="881" customFormat="false" ht="15" hidden="false" customHeight="false" outlineLevel="0" collapsed="false">
      <c r="A881" s="41" t="n">
        <v>0.6712280116</v>
      </c>
      <c r="B881" s="41" t="n">
        <v>-0.7746518563</v>
      </c>
      <c r="C881" s="41" t="n">
        <v>6.0800138034</v>
      </c>
      <c r="D881" s="42" t="n">
        <f aca="false">$B$5*A881</f>
        <v>1.71497282803456</v>
      </c>
      <c r="E881" s="42" t="n">
        <f aca="false">$D$5*A881+$F$5*B881</f>
        <v>0.259620282306507</v>
      </c>
      <c r="F881" s="43" t="n">
        <f aca="false">Inputs!$B$5*D881+Inputs!$B$6*E881</f>
        <v>158516.268688131</v>
      </c>
      <c r="G881" s="43" t="n">
        <f aca="false">F881*SQRT(($B$6-2)/C881)</f>
        <v>90915.2120766118</v>
      </c>
    </row>
    <row r="882" customFormat="false" ht="15" hidden="false" customHeight="false" outlineLevel="0" collapsed="false">
      <c r="A882" s="41" t="n">
        <v>-0.5769963714</v>
      </c>
      <c r="B882" s="41" t="n">
        <v>0.3138190201</v>
      </c>
      <c r="C882" s="41" t="n">
        <v>10.1388135235</v>
      </c>
      <c r="D882" s="42" t="n">
        <f aca="false">$B$5*A882</f>
        <v>-1.47421305685202</v>
      </c>
      <c r="E882" s="42" t="n">
        <f aca="false">$D$5*A882+$F$5*B882</f>
        <v>-0.831128317646844</v>
      </c>
      <c r="F882" s="43" t="n">
        <f aca="false">Inputs!$B$5*D882+Inputs!$B$6*E882</f>
        <v>-105864.88980286</v>
      </c>
      <c r="G882" s="43" t="n">
        <f aca="false">F882*SQRT(($B$6-2)/C882)</f>
        <v>-47018.9990890475</v>
      </c>
    </row>
    <row r="883" customFormat="false" ht="15" hidden="false" customHeight="false" outlineLevel="0" collapsed="false">
      <c r="A883" s="41" t="n">
        <v>-0.4917474197</v>
      </c>
      <c r="B883" s="41" t="n">
        <v>0.8928558163</v>
      </c>
      <c r="C883" s="41" t="n">
        <v>3.3464021519</v>
      </c>
      <c r="D883" s="42" t="n">
        <f aca="false">$B$5*A883</f>
        <v>-1.25640385750792</v>
      </c>
      <c r="E883" s="42" t="n">
        <f aca="false">$D$5*A883+$F$5*B883</f>
        <v>0.371577569439724</v>
      </c>
      <c r="F883" s="43" t="n">
        <f aca="false">Inputs!$B$5*D883+Inputs!$B$6*E883</f>
        <v>-144219.264222778</v>
      </c>
      <c r="G883" s="43" t="n">
        <f aca="false">F883*SQRT(($B$6-2)/C883)</f>
        <v>-111493.412438802</v>
      </c>
    </row>
    <row r="884" customFormat="false" ht="15" hidden="false" customHeight="false" outlineLevel="0" collapsed="false">
      <c r="A884" s="41" t="n">
        <v>-0.7745100615</v>
      </c>
      <c r="B884" s="41" t="n">
        <v>-0.6189465526</v>
      </c>
      <c r="C884" s="41" t="n">
        <v>2.0012853077</v>
      </c>
      <c r="D884" s="42" t="n">
        <f aca="false">$B$5*A884</f>
        <v>-1.97885619723424</v>
      </c>
      <c r="E884" s="42" t="n">
        <f aca="false">$D$5*A884+$F$5*B884</f>
        <v>-2.91177717753148</v>
      </c>
      <c r="F884" s="43" t="n">
        <f aca="false">Inputs!$B$5*D884+Inputs!$B$6*E884</f>
        <v>-52296.7608468502</v>
      </c>
      <c r="G884" s="43" t="n">
        <f aca="false">F884*SQRT(($B$6-2)/C884)</f>
        <v>-52279.9645847033</v>
      </c>
    </row>
    <row r="885" customFormat="false" ht="15" hidden="false" customHeight="false" outlineLevel="0" collapsed="false">
      <c r="A885" s="41" t="n">
        <v>-0.6563708935</v>
      </c>
      <c r="B885" s="41" t="n">
        <v>-0.5656387484</v>
      </c>
      <c r="C885" s="41" t="n">
        <v>1.5254494756</v>
      </c>
      <c r="D885" s="42" t="n">
        <f aca="false">$B$5*A885</f>
        <v>-1.67701321758317</v>
      </c>
      <c r="E885" s="42" t="n">
        <f aca="false">$D$5*A885+$F$5*B885</f>
        <v>-2.53860570189723</v>
      </c>
      <c r="F885" s="43" t="n">
        <f aca="false">Inputs!$B$5*D885+Inputs!$B$6*E885</f>
        <v>-40771.0366634555</v>
      </c>
      <c r="G885" s="43" t="n">
        <f aca="false">F885*SQRT(($B$6-2)/C885)</f>
        <v>-46683.9760971773</v>
      </c>
    </row>
    <row r="886" customFormat="false" ht="15" hidden="false" customHeight="false" outlineLevel="0" collapsed="false">
      <c r="A886" s="41" t="n">
        <v>1.0991915555</v>
      </c>
      <c r="B886" s="41" t="n">
        <v>0.6287962936</v>
      </c>
      <c r="C886" s="41" t="n">
        <v>2.0998941706</v>
      </c>
      <c r="D886" s="42" t="n">
        <f aca="false">$B$5*A886</f>
        <v>2.80841028370388</v>
      </c>
      <c r="E886" s="42" t="n">
        <f aca="false">$D$5*A886+$F$5*B886</f>
        <v>3.70139329172792</v>
      </c>
      <c r="F886" s="43" t="n">
        <f aca="false">Inputs!$B$5*D886+Inputs!$B$6*E886</f>
        <v>95771.3637839918</v>
      </c>
      <c r="G886" s="43" t="n">
        <f aca="false">F886*SQRT(($B$6-2)/C886)</f>
        <v>93465.6360309887</v>
      </c>
    </row>
    <row r="887" customFormat="false" ht="15" hidden="false" customHeight="false" outlineLevel="0" collapsed="false">
      <c r="A887" s="41" t="n">
        <v>1.709943954</v>
      </c>
      <c r="B887" s="41" t="n">
        <v>2.2676442039</v>
      </c>
      <c r="C887" s="41" t="n">
        <v>2.1721842879</v>
      </c>
      <c r="D887" s="42" t="n">
        <f aca="false">$B$5*A887</f>
        <v>4.36886924844181</v>
      </c>
      <c r="E887" s="42" t="n">
        <f aca="false">$D$5*A887+$F$5*B887</f>
        <v>7.98460364140604</v>
      </c>
      <c r="F887" s="43" t="n">
        <f aca="false">Inputs!$B$5*D887+Inputs!$B$6*E887</f>
        <v>37656.742773879</v>
      </c>
      <c r="G887" s="43" t="n">
        <f aca="false">F887*SQRT(($B$6-2)/C887)</f>
        <v>36133.4488267565</v>
      </c>
    </row>
    <row r="888" customFormat="false" ht="15" hidden="false" customHeight="false" outlineLevel="0" collapsed="false">
      <c r="A888" s="41" t="n">
        <v>-1.0307170319</v>
      </c>
      <c r="B888" s="41" t="n">
        <v>0.0704191273</v>
      </c>
      <c r="C888" s="41" t="n">
        <v>4.0833391217</v>
      </c>
      <c r="D888" s="42" t="n">
        <f aca="false">$B$5*A888</f>
        <v>-2.63345937975294</v>
      </c>
      <c r="E888" s="42" t="n">
        <f aca="false">$D$5*A888+$F$5*B888</f>
        <v>-2.3310858675896</v>
      </c>
      <c r="F888" s="43" t="n">
        <f aca="false">Inputs!$B$5*D888+Inputs!$B$6*E888</f>
        <v>-146791.644595814</v>
      </c>
      <c r="G888" s="43" t="n">
        <f aca="false">F888*SQRT(($B$6-2)/C888)</f>
        <v>-102732.677974834</v>
      </c>
    </row>
    <row r="889" customFormat="false" ht="15" hidden="false" customHeight="false" outlineLevel="0" collapsed="false">
      <c r="A889" s="41" t="n">
        <v>-1.1762003166</v>
      </c>
      <c r="B889" s="41" t="n">
        <v>-0.7776059277</v>
      </c>
      <c r="C889" s="41" t="n">
        <v>5.1715203977</v>
      </c>
      <c r="D889" s="42" t="n">
        <f aca="false">$B$5*A889</f>
        <v>-3.0051659770372</v>
      </c>
      <c r="E889" s="42" t="n">
        <f aca="false">$D$5*A889+$F$5*B889</f>
        <v>-4.14159859769888</v>
      </c>
      <c r="F889" s="43" t="n">
        <f aca="false">Inputs!$B$5*D889+Inputs!$B$6*E889</f>
        <v>-93436.6678187761</v>
      </c>
      <c r="G889" s="43" t="n">
        <f aca="false">F889*SQRT(($B$6-2)/C889)</f>
        <v>-58106.2995806835</v>
      </c>
    </row>
    <row r="890" customFormat="false" ht="15" hidden="false" customHeight="false" outlineLevel="0" collapsed="false">
      <c r="A890" s="41" t="n">
        <v>-0.6300825103</v>
      </c>
      <c r="B890" s="41" t="n">
        <v>-1.0571548741</v>
      </c>
      <c r="C890" s="41" t="n">
        <v>1.3319818164</v>
      </c>
      <c r="D890" s="42" t="n">
        <f aca="false">$B$5*A890</f>
        <v>-1.60984697585632</v>
      </c>
      <c r="E890" s="42" t="n">
        <f aca="false">$D$5*A890+$F$5*B890</f>
        <v>-3.32477288122254</v>
      </c>
      <c r="F890" s="43" t="n">
        <f aca="false">Inputs!$B$5*D890+Inputs!$B$6*E890</f>
        <v>5253.94647549526</v>
      </c>
      <c r="G890" s="43" t="n">
        <f aca="false">F890*SQRT(($B$6-2)/C890)</f>
        <v>6438.00773137332</v>
      </c>
    </row>
    <row r="891" customFormat="false" ht="15" hidden="false" customHeight="false" outlineLevel="0" collapsed="false">
      <c r="A891" s="41" t="n">
        <v>-1.0518872729</v>
      </c>
      <c r="B891" s="41" t="n">
        <v>-0.1442843785</v>
      </c>
      <c r="C891" s="41" t="n">
        <v>6.3475504938</v>
      </c>
      <c r="D891" s="42" t="n">
        <f aca="false">$B$5*A891</f>
        <v>-2.68754888056415</v>
      </c>
      <c r="E891" s="42" t="n">
        <f aca="false">$D$5*A891+$F$5*B891</f>
        <v>-2.75220038211428</v>
      </c>
      <c r="F891" s="43" t="n">
        <f aca="false">Inputs!$B$5*D891+Inputs!$B$6*E891</f>
        <v>-131144.868950701</v>
      </c>
      <c r="G891" s="43" t="n">
        <f aca="false">F891*SQRT(($B$6-2)/C891)</f>
        <v>-73614.4749984328</v>
      </c>
    </row>
    <row r="892" customFormat="false" ht="15" hidden="false" customHeight="false" outlineLevel="0" collapsed="false">
      <c r="A892" s="41" t="n">
        <v>-1.2167184184</v>
      </c>
      <c r="B892" s="41" t="n">
        <v>0.8421269591</v>
      </c>
      <c r="C892" s="41" t="n">
        <v>6.7815436337</v>
      </c>
      <c r="D892" s="42" t="n">
        <f aca="false">$B$5*A892</f>
        <v>-3.10868883727198</v>
      </c>
      <c r="E892" s="42" t="n">
        <f aca="false">$D$5*A892+$F$5*B892</f>
        <v>-1.44115035903905</v>
      </c>
      <c r="F892" s="43" t="n">
        <f aca="false">Inputs!$B$5*D892+Inputs!$B$6*E892</f>
        <v>-238811.365775246</v>
      </c>
      <c r="G892" s="43" t="n">
        <f aca="false">F892*SQRT(($B$6-2)/C892)</f>
        <v>-129689.766996454</v>
      </c>
    </row>
    <row r="893" customFormat="false" ht="15" hidden="false" customHeight="false" outlineLevel="0" collapsed="false">
      <c r="A893" s="41" t="n">
        <v>-0.9177535374</v>
      </c>
      <c r="B893" s="41" t="n">
        <v>2.8095689701</v>
      </c>
      <c r="C893" s="41" t="n">
        <v>5.261730359</v>
      </c>
      <c r="D893" s="42" t="n">
        <f aca="false">$B$5*A893</f>
        <v>-2.3448401322255</v>
      </c>
      <c r="E893" s="42" t="n">
        <f aca="false">$D$5*A893+$F$5*B893</f>
        <v>2.66753221935247</v>
      </c>
      <c r="F893" s="43" t="n">
        <f aca="false">Inputs!$B$5*D893+Inputs!$B$6*E893</f>
        <v>-367860.624190173</v>
      </c>
      <c r="G893" s="43" t="n">
        <f aca="false">F893*SQRT(($B$6-2)/C893)</f>
        <v>-226795.277420265</v>
      </c>
    </row>
    <row r="894" customFormat="false" ht="15" hidden="false" customHeight="false" outlineLevel="0" collapsed="false">
      <c r="A894" s="41" t="n">
        <v>-0.451384451</v>
      </c>
      <c r="B894" s="41" t="n">
        <v>0.0720176419</v>
      </c>
      <c r="C894" s="41" t="n">
        <v>2.3625551658</v>
      </c>
      <c r="D894" s="42" t="n">
        <f aca="false">$B$5*A894</f>
        <v>-1.15327735893658</v>
      </c>
      <c r="E894" s="42" t="n">
        <f aca="false">$D$5*A894+$F$5*B894</f>
        <v>-0.949752886474633</v>
      </c>
      <c r="F894" s="43" t="n">
        <f aca="false">Inputs!$B$5*D894+Inputs!$B$6*E894</f>
        <v>-67840.0915699262</v>
      </c>
      <c r="G894" s="43" t="n">
        <f aca="false">F894*SQRT(($B$6-2)/C894)</f>
        <v>-62418.0855676642</v>
      </c>
    </row>
    <row r="895" customFormat="false" ht="15" hidden="false" customHeight="false" outlineLevel="0" collapsed="false">
      <c r="A895" s="41" t="n">
        <v>-1.2953411845</v>
      </c>
      <c r="B895" s="41" t="n">
        <v>1.7060917581</v>
      </c>
      <c r="C895" s="41" t="n">
        <v>8.297340969</v>
      </c>
      <c r="D895" s="42" t="n">
        <f aca="false">$B$5*A895</f>
        <v>-3.3095682779333</v>
      </c>
      <c r="E895" s="42" t="n">
        <f aca="false">$D$5*A895+$F$5*B895</f>
        <v>-0.136393795516803</v>
      </c>
      <c r="F895" s="43" t="n">
        <f aca="false">Inputs!$B$5*D895+Inputs!$B$6*E895</f>
        <v>-324137.13801749</v>
      </c>
      <c r="G895" s="43" t="n">
        <f aca="false">F895*SQRT(($B$6-2)/C895)</f>
        <v>-159138.156359529</v>
      </c>
    </row>
    <row r="896" customFormat="false" ht="15" hidden="false" customHeight="false" outlineLevel="0" collapsed="false">
      <c r="A896" s="41" t="n">
        <v>1.1195006808</v>
      </c>
      <c r="B896" s="41" t="n">
        <v>0.2969158707</v>
      </c>
      <c r="C896" s="41" t="n">
        <v>3.2995536364</v>
      </c>
      <c r="D896" s="42" t="n">
        <f aca="false">$B$5*A896</f>
        <v>2.86029965281353</v>
      </c>
      <c r="E896" s="42" t="n">
        <f aca="false">$D$5*A896+$F$5*B896</f>
        <v>3.17664799191968</v>
      </c>
      <c r="F896" s="43" t="n">
        <f aca="false">Inputs!$B$5*D896+Inputs!$B$6*E896</f>
        <v>127197.565685369</v>
      </c>
      <c r="G896" s="43" t="n">
        <f aca="false">F896*SQRT(($B$6-2)/C896)</f>
        <v>99029.8682864864</v>
      </c>
    </row>
    <row r="897" customFormat="false" ht="15" hidden="false" customHeight="false" outlineLevel="0" collapsed="false">
      <c r="A897" s="41" t="n">
        <v>-1.3468025488</v>
      </c>
      <c r="B897" s="41" t="n">
        <v>0.2106668777</v>
      </c>
      <c r="C897" s="41" t="n">
        <v>1.7909961273</v>
      </c>
      <c r="D897" s="42" t="n">
        <f aca="false">$B$5*A897</f>
        <v>-3.44105093351812</v>
      </c>
      <c r="E897" s="42" t="n">
        <f aca="false">$D$5*A897+$F$5*B897</f>
        <v>-2.84106710324389</v>
      </c>
      <c r="F897" s="43" t="n">
        <f aca="false">Inputs!$B$5*D897+Inputs!$B$6*E897</f>
        <v>-202051.738189618</v>
      </c>
      <c r="G897" s="43" t="n">
        <f aca="false">F897*SQRT(($B$6-2)/C897)</f>
        <v>-213515.921605931</v>
      </c>
    </row>
    <row r="898" customFormat="false" ht="15" hidden="false" customHeight="false" outlineLevel="0" collapsed="false">
      <c r="A898" s="41" t="n">
        <v>-1.121431046</v>
      </c>
      <c r="B898" s="41" t="n">
        <v>1.4623552635</v>
      </c>
      <c r="C898" s="41" t="n">
        <v>1.319647593</v>
      </c>
      <c r="D898" s="42" t="n">
        <f aca="false">$B$5*A898</f>
        <v>-2.86523169350458</v>
      </c>
      <c r="E898" s="42" t="n">
        <f aca="false">$D$5*A898+$F$5*B898</f>
        <v>-0.143429963996672</v>
      </c>
      <c r="F898" s="43" t="n">
        <f aca="false">Inputs!$B$5*D898+Inputs!$B$6*E898</f>
        <v>-279351.671150624</v>
      </c>
      <c r="G898" s="43" t="n">
        <f aca="false">F898*SQRT(($B$6-2)/C898)</f>
        <v>-343904.047050874</v>
      </c>
    </row>
    <row r="899" customFormat="false" ht="15" hidden="false" customHeight="false" outlineLevel="0" collapsed="false">
      <c r="A899" s="41" t="n">
        <v>0.8091947319</v>
      </c>
      <c r="B899" s="41" t="n">
        <v>0.0954390385</v>
      </c>
      <c r="C899" s="41" t="n">
        <v>3.8358264395</v>
      </c>
      <c r="D899" s="42" t="n">
        <f aca="false">$B$5*A899</f>
        <v>2.06747476835666</v>
      </c>
      <c r="E899" s="42" t="n">
        <f aca="false">$D$5*A899+$F$5*B899</f>
        <v>2.09034875163024</v>
      </c>
      <c r="F899" s="43" t="n">
        <f aca="false">Inputs!$B$5*D899+Inputs!$B$6*E899</f>
        <v>102230.039254154</v>
      </c>
      <c r="G899" s="43" t="n">
        <f aca="false">F899*SQRT(($B$6-2)/C899)</f>
        <v>73818.3020130417</v>
      </c>
    </row>
    <row r="900" customFormat="false" ht="15" hidden="false" customHeight="false" outlineLevel="0" collapsed="false">
      <c r="A900" s="41" t="n">
        <v>-2.4363756632</v>
      </c>
      <c r="B900" s="41" t="n">
        <v>-0.9834159787</v>
      </c>
      <c r="C900" s="41" t="n">
        <v>2.3979186837</v>
      </c>
      <c r="D900" s="42" t="n">
        <f aca="false">$B$5*A900</f>
        <v>-6.22488631145305</v>
      </c>
      <c r="E900" s="42" t="n">
        <f aca="false">$D$5*A900+$F$5*B900</f>
        <v>-7.49567785142396</v>
      </c>
      <c r="F900" s="43" t="n">
        <f aca="false">Inputs!$B$5*D900+Inputs!$B$6*E900</f>
        <v>-247704.738574107</v>
      </c>
      <c r="G900" s="43" t="n">
        <f aca="false">F900*SQRT(($B$6-2)/C900)</f>
        <v>-226220.567087661</v>
      </c>
    </row>
    <row r="901" customFormat="false" ht="15" hidden="false" customHeight="false" outlineLevel="0" collapsed="false">
      <c r="A901" s="41" t="n">
        <v>0.6877611316</v>
      </c>
      <c r="B901" s="41" t="n">
        <v>1.2128836917</v>
      </c>
      <c r="C901" s="41" t="n">
        <v>1.0018658172</v>
      </c>
      <c r="D901" s="42" t="n">
        <f aca="false">$B$5*A901</f>
        <v>1.75721458653187</v>
      </c>
      <c r="E901" s="42" t="n">
        <f aca="false">$D$5*A901+$F$5*B901</f>
        <v>3.73092808296197</v>
      </c>
      <c r="F901" s="43" t="n">
        <f aca="false">Inputs!$B$5*D901+Inputs!$B$6*E901</f>
        <v>-10824.9454949116</v>
      </c>
      <c r="G901" s="43" t="n">
        <f aca="false">F901*SQRT(($B$6-2)/C901)</f>
        <v>-15294.522988176</v>
      </c>
    </row>
    <row r="902" customFormat="false" ht="15" hidden="false" customHeight="false" outlineLevel="0" collapsed="false">
      <c r="A902" s="41" t="n">
        <v>1.1091698115</v>
      </c>
      <c r="B902" s="41" t="n">
        <v>-1.5920130022</v>
      </c>
      <c r="C902" s="41" t="n">
        <v>0.7292483492</v>
      </c>
      <c r="D902" s="42" t="n">
        <f aca="false">$B$5*A902</f>
        <v>2.83390450864002</v>
      </c>
      <c r="E902" s="42" t="n">
        <f aca="false">$D$5*A902+$F$5*B902</f>
        <v>-0.109632488812792</v>
      </c>
      <c r="F902" s="43" t="n">
        <f aca="false">Inputs!$B$5*D902+Inputs!$B$6*E902</f>
        <v>288872.075304642</v>
      </c>
      <c r="G902" s="43" t="n">
        <f aca="false">F902*SQRT(($B$6-2)/C902)</f>
        <v>478390.814196242</v>
      </c>
    </row>
    <row r="903" customFormat="false" ht="15" hidden="false" customHeight="false" outlineLevel="0" collapsed="false">
      <c r="A903" s="41" t="n">
        <v>0.3015523068</v>
      </c>
      <c r="B903" s="41" t="n">
        <v>1.0155152165</v>
      </c>
      <c r="C903" s="41" t="n">
        <v>4.2799963528</v>
      </c>
      <c r="D903" s="42" t="n">
        <f aca="false">$B$5*A903</f>
        <v>0.770459521140077</v>
      </c>
      <c r="E903" s="42" t="n">
        <f aca="false">$D$5*A903+$F$5*B903</f>
        <v>2.47110536570211</v>
      </c>
      <c r="F903" s="43" t="n">
        <f aca="false">Inputs!$B$5*D903+Inputs!$B$6*E903</f>
        <v>-46509.3161710977</v>
      </c>
      <c r="G903" s="43" t="n">
        <f aca="false">F903*SQRT(($B$6-2)/C903)</f>
        <v>-31793.1275563553</v>
      </c>
    </row>
    <row r="904" customFormat="false" ht="15" hidden="false" customHeight="false" outlineLevel="0" collapsed="false">
      <c r="A904" s="41" t="n">
        <v>-1.6583355656</v>
      </c>
      <c r="B904" s="41" t="n">
        <v>-0.0079045154</v>
      </c>
      <c r="C904" s="41" t="n">
        <v>0.8570862362</v>
      </c>
      <c r="D904" s="42" t="n">
        <f aca="false">$B$5*A904</f>
        <v>-4.23701094951045</v>
      </c>
      <c r="E904" s="42" t="n">
        <f aca="false">$D$5*A904+$F$5*B904</f>
        <v>-3.95980419591669</v>
      </c>
      <c r="F904" s="43" t="n">
        <f aca="false">Inputs!$B$5*D904+Inputs!$B$6*E904</f>
        <v>-225710.885155211</v>
      </c>
      <c r="G904" s="43" t="n">
        <f aca="false">F904*SQRT(($B$6-2)/C904)</f>
        <v>-344790.460365043</v>
      </c>
    </row>
    <row r="905" customFormat="false" ht="15" hidden="false" customHeight="false" outlineLevel="0" collapsed="false">
      <c r="A905" s="41" t="n">
        <v>0.2738423983</v>
      </c>
      <c r="B905" s="41" t="n">
        <v>-0.3007645848</v>
      </c>
      <c r="C905" s="41" t="n">
        <v>0.2524180579</v>
      </c>
      <c r="D905" s="42" t="n">
        <f aca="false">$B$5*A905</f>
        <v>0.699661313491462</v>
      </c>
      <c r="E905" s="42" t="n">
        <f aca="false">$D$5*A905+$F$5*B905</f>
        <v>0.132288487198373</v>
      </c>
      <c r="F905" s="43" t="n">
        <f aca="false">Inputs!$B$5*D905+Inputs!$B$6*E905</f>
        <v>63351.7069892276</v>
      </c>
      <c r="G905" s="43" t="n">
        <f aca="false">F905*SQRT(($B$6-2)/C905)</f>
        <v>178325.359671659</v>
      </c>
    </row>
    <row r="906" customFormat="false" ht="15" hidden="false" customHeight="false" outlineLevel="0" collapsed="false">
      <c r="A906" s="41" t="n">
        <v>-1.8521618554</v>
      </c>
      <c r="B906" s="41" t="n">
        <v>-0.3256981101</v>
      </c>
      <c r="C906" s="41" t="n">
        <v>6.8494249948</v>
      </c>
      <c r="D906" s="42" t="n">
        <f aca="false">$B$5*A906</f>
        <v>-4.73223286310938</v>
      </c>
      <c r="E906" s="42" t="n">
        <f aca="false">$D$5*A906+$F$5*B906</f>
        <v>-4.96977917091095</v>
      </c>
      <c r="F906" s="43" t="n">
        <f aca="false">Inputs!$B$5*D906+Inputs!$B$6*E906</f>
        <v>-224734.32776539</v>
      </c>
      <c r="G906" s="43" t="n">
        <f aca="false">F906*SQRT(($B$6-2)/C906)</f>
        <v>-121438.768908752</v>
      </c>
    </row>
    <row r="907" customFormat="false" ht="15" hidden="false" customHeight="false" outlineLevel="0" collapsed="false">
      <c r="A907" s="41" t="n">
        <v>-0.3273054303</v>
      </c>
      <c r="B907" s="41" t="n">
        <v>-0.1480724045</v>
      </c>
      <c r="C907" s="41" t="n">
        <v>1.4803395745</v>
      </c>
      <c r="D907" s="42" t="n">
        <f aca="false">$B$5*A907</f>
        <v>-0.836258186088878</v>
      </c>
      <c r="E907" s="42" t="n">
        <f aca="false">$D$5*A907+$F$5*B907</f>
        <v>-1.03453520511827</v>
      </c>
      <c r="F907" s="43" t="n">
        <f aca="false">Inputs!$B$5*D907+Inputs!$B$6*E907</f>
        <v>-31899.0583529741</v>
      </c>
      <c r="G907" s="43" t="n">
        <f aca="false">F907*SQRT(($B$6-2)/C907)</f>
        <v>-37077.6487716021</v>
      </c>
    </row>
    <row r="908" customFormat="false" ht="15" hidden="false" customHeight="false" outlineLevel="0" collapsed="false">
      <c r="A908" s="41" t="n">
        <v>-0.5634714254</v>
      </c>
      <c r="B908" s="41" t="n">
        <v>-0.4430121532</v>
      </c>
      <c r="C908" s="41" t="n">
        <v>4.787876212</v>
      </c>
      <c r="D908" s="42" t="n">
        <f aca="false">$B$5*A908</f>
        <v>-1.43965711685877</v>
      </c>
      <c r="E908" s="42" t="n">
        <f aca="false">$D$5*A908+$F$5*B908</f>
        <v>-2.10579847768858</v>
      </c>
      <c r="F908" s="43" t="n">
        <f aca="false">Inputs!$B$5*D908+Inputs!$B$6*E908</f>
        <v>-38675.7878014483</v>
      </c>
      <c r="G908" s="43" t="n">
        <f aca="false">F908*SQRT(($B$6-2)/C908)</f>
        <v>-24996.7018342925</v>
      </c>
    </row>
    <row r="909" customFormat="false" ht="15" hidden="false" customHeight="false" outlineLevel="0" collapsed="false">
      <c r="A909" s="41" t="n">
        <v>-0.0397062823</v>
      </c>
      <c r="B909" s="41" t="n">
        <v>0.442454605</v>
      </c>
      <c r="C909" s="41" t="n">
        <v>3.7770735273</v>
      </c>
      <c r="D909" s="42" t="n">
        <f aca="false">$B$5*A909</f>
        <v>-0.101448679241577</v>
      </c>
      <c r="E909" s="42" t="n">
        <f aca="false">$D$5*A909+$F$5*B909</f>
        <v>0.66952140605523</v>
      </c>
      <c r="F909" s="43" t="n">
        <f aca="false">Inputs!$B$5*D909+Inputs!$B$6*E909</f>
        <v>-43620.9382269192</v>
      </c>
      <c r="G909" s="43" t="n">
        <f aca="false">F909*SQRT(($B$6-2)/C909)</f>
        <v>-31741.8533366643</v>
      </c>
    </row>
    <row r="910" customFormat="false" ht="15" hidden="false" customHeight="false" outlineLevel="0" collapsed="false">
      <c r="A910" s="41" t="n">
        <v>-0.3044267629</v>
      </c>
      <c r="B910" s="41" t="n">
        <v>-0.4096489284</v>
      </c>
      <c r="C910" s="41" t="n">
        <v>1.9612808853</v>
      </c>
      <c r="D910" s="42" t="n">
        <f aca="false">$B$5*A910</f>
        <v>-0.777803693346371</v>
      </c>
      <c r="E910" s="42" t="n">
        <f aca="false">$D$5*A910+$F$5*B910</f>
        <v>-1.43176919303954</v>
      </c>
      <c r="F910" s="43" t="n">
        <f aca="false">Inputs!$B$5*D910+Inputs!$B$6*E910</f>
        <v>-6191.90968266001</v>
      </c>
      <c r="G910" s="43" t="n">
        <f aca="false">F910*SQRT(($B$6-2)/C910)</f>
        <v>-6252.73053521078</v>
      </c>
    </row>
    <row r="911" customFormat="false" ht="15" hidden="false" customHeight="false" outlineLevel="0" collapsed="false">
      <c r="A911" s="41" t="n">
        <v>0.0923540383</v>
      </c>
      <c r="B911" s="41" t="n">
        <v>-1.9209159259</v>
      </c>
      <c r="C911" s="41" t="n">
        <v>8.9375001045</v>
      </c>
      <c r="D911" s="42" t="n">
        <f aca="false">$B$5*A911</f>
        <v>0.235962539564199</v>
      </c>
      <c r="E911" s="42" t="n">
        <f aca="false">$D$5*A911+$F$5*B911</f>
        <v>-3.09716618821744</v>
      </c>
      <c r="F911" s="43" t="n">
        <f aca="false">Inputs!$B$5*D911+Inputs!$B$6*E911</f>
        <v>178454.563367292</v>
      </c>
      <c r="G911" s="43" t="n">
        <f aca="false">F911*SQRT(($B$6-2)/C911)</f>
        <v>84417.915858399</v>
      </c>
    </row>
    <row r="912" customFormat="false" ht="15" hidden="false" customHeight="false" outlineLevel="0" collapsed="false">
      <c r="A912" s="41" t="n">
        <v>0.4770351272</v>
      </c>
      <c r="B912" s="41" t="n">
        <v>-0.0005630971</v>
      </c>
      <c r="C912" s="41" t="n">
        <v>5.3473788013</v>
      </c>
      <c r="D912" s="42" t="n">
        <f aca="false">$B$5*A912</f>
        <v>1.21881427328384</v>
      </c>
      <c r="E912" s="42" t="n">
        <f aca="false">$D$5*A912+$F$5*B912</f>
        <v>1.13417465515075</v>
      </c>
      <c r="F912" s="43" t="n">
        <f aca="false">Inputs!$B$5*D912+Inputs!$B$6*E912</f>
        <v>65172.6945708468</v>
      </c>
      <c r="G912" s="43" t="n">
        <f aca="false">F912*SQRT(($B$6-2)/C912)</f>
        <v>39857.5133397664</v>
      </c>
    </row>
    <row r="913" customFormat="false" ht="15" hidden="false" customHeight="false" outlineLevel="0" collapsed="false">
      <c r="A913" s="41" t="n">
        <v>0.0396935266</v>
      </c>
      <c r="B913" s="41" t="n">
        <v>0.9607343076</v>
      </c>
      <c r="C913" s="41" t="n">
        <v>3.1428376408</v>
      </c>
      <c r="D913" s="42" t="n">
        <f aca="false">$B$5*A913</f>
        <v>0.101416088708219</v>
      </c>
      <c r="E913" s="42" t="n">
        <f aca="false">$D$5*A913+$F$5*B913</f>
        <v>1.75339677570554</v>
      </c>
      <c r="F913" s="43" t="n">
        <f aca="false">Inputs!$B$5*D913+Inputs!$B$6*E913</f>
        <v>-77528.2299144551</v>
      </c>
      <c r="G913" s="43" t="n">
        <f aca="false">F913*SQRT(($B$6-2)/C913)</f>
        <v>-61846.32429533</v>
      </c>
    </row>
    <row r="914" customFormat="false" ht="15" hidden="false" customHeight="false" outlineLevel="0" collapsed="false">
      <c r="A914" s="41" t="n">
        <v>-1.95281553</v>
      </c>
      <c r="B914" s="41" t="n">
        <v>-1.9738338699</v>
      </c>
      <c r="C914" s="41" t="n">
        <v>1.6079804732</v>
      </c>
      <c r="D914" s="42" t="n">
        <f aca="false">$B$5*A914</f>
        <v>-4.9894007911423</v>
      </c>
      <c r="E914" s="42" t="n">
        <f aca="false">$D$5*A914+$F$5*B914</f>
        <v>-8.05520255030533</v>
      </c>
      <c r="F914" s="43" t="n">
        <f aca="false">Inputs!$B$5*D914+Inputs!$B$6*E914</f>
        <v>-96179.9515989636</v>
      </c>
      <c r="G914" s="43" t="n">
        <f aca="false">F914*SQRT(($B$6-2)/C914)</f>
        <v>-107265.279012894</v>
      </c>
    </row>
    <row r="915" customFormat="false" ht="15" hidden="false" customHeight="false" outlineLevel="0" collapsed="false">
      <c r="A915" s="41" t="n">
        <v>0.2738038453</v>
      </c>
      <c r="B915" s="41" t="n">
        <v>-0.0071168551</v>
      </c>
      <c r="C915" s="41" t="n">
        <v>5.0484819999</v>
      </c>
      <c r="D915" s="42" t="n">
        <f aca="false">$B$5*A915</f>
        <v>0.699562811423168</v>
      </c>
      <c r="E915" s="42" t="n">
        <f aca="false">$D$5*A915+$F$5*B915</f>
        <v>0.639251306826257</v>
      </c>
      <c r="F915" s="43" t="n">
        <f aca="false">Inputs!$B$5*D915+Inputs!$B$6*E915</f>
        <v>37993.715801004</v>
      </c>
      <c r="G915" s="43" t="n">
        <f aca="false">F915*SQRT(($B$6-2)/C915)</f>
        <v>23913.6771432147</v>
      </c>
    </row>
    <row r="916" customFormat="false" ht="15" hidden="false" customHeight="false" outlineLevel="0" collapsed="false">
      <c r="A916" s="41" t="n">
        <v>0.1701769432</v>
      </c>
      <c r="B916" s="41" t="n">
        <v>-0.4621270752</v>
      </c>
      <c r="C916" s="41" t="n">
        <v>5.6197805834</v>
      </c>
      <c r="D916" s="42" t="n">
        <f aca="false">$B$5*A916</f>
        <v>0.434798352426181</v>
      </c>
      <c r="E916" s="42" t="n">
        <f aca="false">$D$5*A916+$F$5*B916</f>
        <v>-0.393024336986097</v>
      </c>
      <c r="F916" s="43" t="n">
        <f aca="false">Inputs!$B$5*D916+Inputs!$B$6*E916</f>
        <v>63131.0520919229</v>
      </c>
      <c r="G916" s="43" t="n">
        <f aca="false">F916*SQRT(($B$6-2)/C916)</f>
        <v>37661.5634591995</v>
      </c>
    </row>
    <row r="917" customFormat="false" ht="15" hidden="false" customHeight="false" outlineLevel="0" collapsed="false">
      <c r="A917" s="41" t="n">
        <v>0.6643536742</v>
      </c>
      <c r="B917" s="41" t="n">
        <v>0.932638843</v>
      </c>
      <c r="C917" s="41" t="n">
        <v>3.523403945</v>
      </c>
      <c r="D917" s="42" t="n">
        <f aca="false">$B$5*A917</f>
        <v>1.69740904695272</v>
      </c>
      <c r="E917" s="42" t="n">
        <f aca="false">$D$5*A917+$F$5*B917</f>
        <v>3.19131677160461</v>
      </c>
      <c r="F917" s="43" t="n">
        <f aca="false">Inputs!$B$5*D917+Inputs!$B$6*E917</f>
        <v>10175.066115042</v>
      </c>
      <c r="G917" s="43" t="n">
        <f aca="false">F917*SQRT(($B$6-2)/C917)</f>
        <v>7666.03891530792</v>
      </c>
    </row>
    <row r="918" customFormat="false" ht="15" hidden="false" customHeight="false" outlineLevel="0" collapsed="false">
      <c r="A918" s="41" t="n">
        <v>0.483982294</v>
      </c>
      <c r="B918" s="41" t="n">
        <v>-0.2608284584</v>
      </c>
      <c r="C918" s="41" t="n">
        <v>3.2060622021</v>
      </c>
      <c r="D918" s="42" t="n">
        <f aca="false">$B$5*A918</f>
        <v>1.23656413188319</v>
      </c>
      <c r="E918" s="42" t="n">
        <f aca="false">$D$5*A918+$F$5*B918</f>
        <v>0.701294305016738</v>
      </c>
      <c r="F918" s="43" t="n">
        <f aca="false">Inputs!$B$5*D918+Inputs!$B$6*E918</f>
        <v>88591.6979374823</v>
      </c>
      <c r="G918" s="43" t="n">
        <f aca="false">F918*SQRT(($B$6-2)/C918)</f>
        <v>69971.6397043841</v>
      </c>
    </row>
    <row r="919" customFormat="false" ht="15" hidden="false" customHeight="false" outlineLevel="0" collapsed="false">
      <c r="A919" s="41" t="n">
        <v>-2.1076893876</v>
      </c>
      <c r="B919" s="41" t="n">
        <v>0.769236208</v>
      </c>
      <c r="C919" s="41" t="n">
        <v>5.3367762445</v>
      </c>
      <c r="D919" s="42" t="n">
        <f aca="false">$B$5*A919</f>
        <v>-5.38510009594899</v>
      </c>
      <c r="E919" s="42" t="n">
        <f aca="false">$D$5*A919+$F$5*B919</f>
        <v>-3.68715772116692</v>
      </c>
      <c r="F919" s="43" t="n">
        <f aca="false">Inputs!$B$5*D919+Inputs!$B$6*E919</f>
        <v>-354152.123536553</v>
      </c>
      <c r="G919" s="43" t="n">
        <f aca="false">F919*SQRT(($B$6-2)/C919)</f>
        <v>-216803.031638805</v>
      </c>
    </row>
    <row r="920" customFormat="false" ht="15" hidden="false" customHeight="false" outlineLevel="0" collapsed="false">
      <c r="A920" s="41" t="n">
        <v>1.2217286662</v>
      </c>
      <c r="B920" s="41" t="n">
        <v>0.644558412</v>
      </c>
      <c r="C920" s="41" t="n">
        <v>3.0853432244</v>
      </c>
      <c r="D920" s="42" t="n">
        <f aca="false">$B$5*A920</f>
        <v>3.12148991036522</v>
      </c>
      <c r="E920" s="42" t="n">
        <f aca="false">$D$5*A920+$F$5*B920</f>
        <v>4.02019825721502</v>
      </c>
      <c r="F920" s="43" t="n">
        <f aca="false">Inputs!$B$5*D920+Inputs!$B$6*E920</f>
        <v>111139.078175771</v>
      </c>
      <c r="G920" s="43" t="n">
        <f aca="false">F920*SQRT(($B$6-2)/C920)</f>
        <v>89480.8387615135</v>
      </c>
    </row>
    <row r="921" customFormat="false" ht="15" hidden="false" customHeight="false" outlineLevel="0" collapsed="false">
      <c r="A921" s="41" t="n">
        <v>-0.8796424274</v>
      </c>
      <c r="B921" s="41" t="n">
        <v>0.6737943937</v>
      </c>
      <c r="C921" s="41" t="n">
        <v>1.7626292169</v>
      </c>
      <c r="D921" s="42" t="n">
        <f aca="false">$B$5*A921</f>
        <v>-2.24746708317702</v>
      </c>
      <c r="E921" s="42" t="n">
        <f aca="false">$D$5*A921+$F$5*B921</f>
        <v>-0.929715742601958</v>
      </c>
      <c r="F921" s="43" t="n">
        <f aca="false">Inputs!$B$5*D921+Inputs!$B$6*E921</f>
        <v>-178260.921187605</v>
      </c>
      <c r="G921" s="43" t="n">
        <f aca="false">F921*SQRT(($B$6-2)/C921)</f>
        <v>-189885.001346329</v>
      </c>
    </row>
    <row r="922" customFormat="false" ht="15" hidden="false" customHeight="false" outlineLevel="0" collapsed="false">
      <c r="A922" s="41" t="n">
        <v>0.860529708</v>
      </c>
      <c r="B922" s="41" t="n">
        <v>1.5588162478</v>
      </c>
      <c r="C922" s="41" t="n">
        <v>0.9241142672</v>
      </c>
      <c r="D922" s="42" t="n">
        <f aca="false">$B$5*A922</f>
        <v>2.19863450486624</v>
      </c>
      <c r="E922" s="42" t="n">
        <f aca="false">$D$5*A922+$F$5*B922</f>
        <v>4.7393831723445</v>
      </c>
      <c r="F922" s="43" t="n">
        <f aca="false">Inputs!$B$5*D922+Inputs!$B$6*E922</f>
        <v>-17105.7081306012</v>
      </c>
      <c r="G922" s="43" t="n">
        <f aca="false">F922*SQRT(($B$6-2)/C922)</f>
        <v>-25164.7846201887</v>
      </c>
    </row>
    <row r="923" customFormat="false" ht="15" hidden="false" customHeight="false" outlineLevel="0" collapsed="false">
      <c r="A923" s="41" t="n">
        <v>-0.8761099242</v>
      </c>
      <c r="B923" s="41" t="n">
        <v>-0.2264545845</v>
      </c>
      <c r="C923" s="41" t="n">
        <v>3.1040984557</v>
      </c>
      <c r="D923" s="42" t="n">
        <f aca="false">$B$5*A923</f>
        <v>-2.23844161508235</v>
      </c>
      <c r="E923" s="42" t="n">
        <f aca="false">$D$5*A923+$F$5*B923</f>
        <v>-2.47580968299805</v>
      </c>
      <c r="F923" s="43" t="n">
        <f aca="false">Inputs!$B$5*D923+Inputs!$B$6*E923</f>
        <v>-100053.677358333</v>
      </c>
      <c r="G923" s="43" t="n">
        <f aca="false">F923*SQRT(($B$6-2)/C923)</f>
        <v>-80311.9755894954</v>
      </c>
    </row>
    <row r="924" customFormat="false" ht="15" hidden="false" customHeight="false" outlineLevel="0" collapsed="false">
      <c r="A924" s="41" t="n">
        <v>0.7472720511</v>
      </c>
      <c r="B924" s="41" t="n">
        <v>0.0574100714</v>
      </c>
      <c r="C924" s="41" t="n">
        <v>0.8950286905</v>
      </c>
      <c r="D924" s="42" t="n">
        <f aca="false">$B$5*A924</f>
        <v>1.90926367886724</v>
      </c>
      <c r="E924" s="42" t="n">
        <f aca="false">$D$5*A924+$F$5*B924</f>
        <v>1.87733199012307</v>
      </c>
      <c r="F924" s="43" t="n">
        <f aca="false">Inputs!$B$5*D924+Inputs!$B$6*E924</f>
        <v>97059.76838057</v>
      </c>
      <c r="G924" s="43" t="n">
        <f aca="false">F924*SQRT(($B$6-2)/C924)</f>
        <v>145089.428458502</v>
      </c>
    </row>
    <row r="925" customFormat="false" ht="15" hidden="false" customHeight="false" outlineLevel="0" collapsed="false">
      <c r="A925" s="41" t="n">
        <v>-1.1173276021</v>
      </c>
      <c r="B925" s="41" t="n">
        <v>0.414616285</v>
      </c>
      <c r="C925" s="41" t="n">
        <v>5.6691944412</v>
      </c>
      <c r="D925" s="42" t="n">
        <f aca="false">$B$5*A925</f>
        <v>-2.85474748446049</v>
      </c>
      <c r="E925" s="42" t="n">
        <f aca="false">$D$5*A925+$F$5*B925</f>
        <v>-1.94284282642247</v>
      </c>
      <c r="F925" s="43" t="n">
        <f aca="false">Inputs!$B$5*D925+Inputs!$B$6*E925</f>
        <v>-188332.607124925</v>
      </c>
      <c r="G925" s="43" t="n">
        <f aca="false">F925*SQRT(($B$6-2)/C925)</f>
        <v>-111861.294282688</v>
      </c>
    </row>
    <row r="926" customFormat="false" ht="15" hidden="false" customHeight="false" outlineLevel="0" collapsed="false">
      <c r="A926" s="41" t="n">
        <v>0.5786616338</v>
      </c>
      <c r="B926" s="41" t="n">
        <v>0.0879628963</v>
      </c>
      <c r="C926" s="41" t="n">
        <v>3.1043370343</v>
      </c>
      <c r="D926" s="42" t="n">
        <f aca="false">$B$5*A926</f>
        <v>1.47846776571129</v>
      </c>
      <c r="E926" s="42" t="n">
        <f aca="false">$D$5*A926+$F$5*B926</f>
        <v>1.52886561221561</v>
      </c>
      <c r="F926" s="43" t="n">
        <f aca="false">Inputs!$B$5*D926+Inputs!$B$6*E926</f>
        <v>71403.4959603487</v>
      </c>
      <c r="G926" s="43" t="n">
        <f aca="false">F926*SQRT(($B$6-2)/C926)</f>
        <v>57312.5907204905</v>
      </c>
    </row>
    <row r="927" customFormat="false" ht="15" hidden="false" customHeight="false" outlineLevel="0" collapsed="false">
      <c r="A927" s="41" t="n">
        <v>0.2195849272</v>
      </c>
      <c r="B927" s="41" t="n">
        <v>-0.2587059017</v>
      </c>
      <c r="C927" s="41" t="n">
        <v>6.2893213411</v>
      </c>
      <c r="D927" s="42" t="n">
        <f aca="false">$B$5*A927</f>
        <v>0.561034666441128</v>
      </c>
      <c r="E927" s="42" t="n">
        <f aca="false">$D$5*A927+$F$5*B927</f>
        <v>0.0758026633138135</v>
      </c>
      <c r="F927" s="43" t="n">
        <f aca="false">Inputs!$B$5*D927+Inputs!$B$6*E927</f>
        <v>52313.3334784221</v>
      </c>
      <c r="G927" s="43" t="n">
        <f aca="false">F927*SQRT(($B$6-2)/C927)</f>
        <v>29500.2366718256</v>
      </c>
    </row>
    <row r="928" customFormat="false" ht="15" hidden="false" customHeight="false" outlineLevel="0" collapsed="false">
      <c r="A928" s="41" t="n">
        <v>1.4782789357</v>
      </c>
      <c r="B928" s="41" t="n">
        <v>-0.9006921837</v>
      </c>
      <c r="C928" s="41" t="n">
        <v>3.9941379285</v>
      </c>
      <c r="D928" s="42" t="n">
        <f aca="false">$B$5*A928</f>
        <v>3.77697021454483</v>
      </c>
      <c r="E928" s="42" t="n">
        <f aca="false">$D$5*A928+$F$5*B928</f>
        <v>1.96242940998844</v>
      </c>
      <c r="F928" s="43" t="n">
        <f aca="false">Inputs!$B$5*D928+Inputs!$B$6*E928</f>
        <v>279575.550955061</v>
      </c>
      <c r="G928" s="43" t="n">
        <f aca="false">F928*SQRT(($B$6-2)/C928)</f>
        <v>197834.786293324</v>
      </c>
    </row>
    <row r="929" customFormat="false" ht="15" hidden="false" customHeight="false" outlineLevel="0" collapsed="false">
      <c r="A929" s="41" t="n">
        <v>-0.5873207628</v>
      </c>
      <c r="B929" s="41" t="n">
        <v>0.0109855135</v>
      </c>
      <c r="C929" s="41" t="n">
        <v>4.803124159</v>
      </c>
      <c r="D929" s="42" t="n">
        <f aca="false">$B$5*A929</f>
        <v>-1.50059165013329</v>
      </c>
      <c r="E929" s="42" t="n">
        <f aca="false">$D$5*A929+$F$5*B929</f>
        <v>-1.37861216199721</v>
      </c>
      <c r="F929" s="43" t="n">
        <f aca="false">Inputs!$B$5*D929+Inputs!$B$6*E929</f>
        <v>-81128.556913469</v>
      </c>
      <c r="G929" s="43" t="n">
        <f aca="false">F929*SQRT(($B$6-2)/C929)</f>
        <v>-52351.224247933</v>
      </c>
    </row>
    <row r="930" customFormat="false" ht="15" hidden="false" customHeight="false" outlineLevel="0" collapsed="false">
      <c r="A930" s="41" t="n">
        <v>0.8789540277</v>
      </c>
      <c r="B930" s="41" t="n">
        <v>-1.4973731701</v>
      </c>
      <c r="C930" s="41" t="n">
        <v>1.9056972347</v>
      </c>
      <c r="D930" s="42" t="n">
        <f aca="false">$B$5*A930</f>
        <v>2.24570823706225</v>
      </c>
      <c r="E930" s="42" t="n">
        <f aca="false">$D$5*A930+$F$5*B930</f>
        <v>-0.494032368715049</v>
      </c>
      <c r="F930" s="43" t="n">
        <f aca="false">Inputs!$B$5*D930+Inputs!$B$6*E930</f>
        <v>249272.442141978</v>
      </c>
      <c r="G930" s="43" t="n">
        <f aca="false">F930*SQRT(($B$6-2)/C930)</f>
        <v>255365.553489105</v>
      </c>
    </row>
    <row r="931" customFormat="false" ht="15" hidden="false" customHeight="false" outlineLevel="0" collapsed="false">
      <c r="A931" s="41" t="n">
        <v>-1.3102967498</v>
      </c>
      <c r="B931" s="41" t="n">
        <v>-2.0377285077</v>
      </c>
      <c r="C931" s="41" t="n">
        <v>2.945261701</v>
      </c>
      <c r="D931" s="42" t="n">
        <f aca="false">$B$5*A931</f>
        <v>-3.34777941881859</v>
      </c>
      <c r="E931" s="42" t="n">
        <f aca="false">$D$5*A931+$F$5*B931</f>
        <v>-6.63660239000193</v>
      </c>
      <c r="F931" s="43" t="n">
        <f aca="false">Inputs!$B$5*D931+Inputs!$B$6*E931</f>
        <v>-2947.82238176186</v>
      </c>
      <c r="G931" s="43" t="n">
        <f aca="false">F931*SQRT(($B$6-2)/C931)</f>
        <v>-2429.15017602479</v>
      </c>
    </row>
    <row r="932" customFormat="false" ht="15" hidden="false" customHeight="false" outlineLevel="0" collapsed="false">
      <c r="A932" s="41" t="n">
        <v>0.0326952253</v>
      </c>
      <c r="B932" s="41" t="n">
        <v>-1.1183058172</v>
      </c>
      <c r="C932" s="41" t="n">
        <v>3.9535861385</v>
      </c>
      <c r="D932" s="42" t="n">
        <f aca="false">$B$5*A932</f>
        <v>0.0835355825843908</v>
      </c>
      <c r="E932" s="42" t="n">
        <f aca="false">$D$5*A932+$F$5*B932</f>
        <v>-1.85322709800249</v>
      </c>
      <c r="F932" s="43" t="n">
        <f aca="false">Inputs!$B$5*D932+Inputs!$B$6*E932</f>
        <v>101014.913158564</v>
      </c>
      <c r="G932" s="43" t="n">
        <f aca="false">F932*SQRT(($B$6-2)/C932)</f>
        <v>71846.3798305975</v>
      </c>
    </row>
    <row r="933" customFormat="false" ht="15" hidden="false" customHeight="false" outlineLevel="0" collapsed="false">
      <c r="A933" s="41" t="n">
        <v>-0.38455011</v>
      </c>
      <c r="B933" s="41" t="n">
        <v>0.6613781899</v>
      </c>
      <c r="C933" s="41" t="n">
        <v>3.6231644659</v>
      </c>
      <c r="D933" s="42" t="n">
        <f aca="false">$B$5*A933</f>
        <v>-0.982517085506719</v>
      </c>
      <c r="E933" s="42" t="n">
        <f aca="false">$D$5*A933+$F$5*B933</f>
        <v>0.226960297374735</v>
      </c>
      <c r="F933" s="43" t="n">
        <f aca="false">Inputs!$B$5*D933+Inputs!$B$6*E933</f>
        <v>-109599.723419409</v>
      </c>
      <c r="G933" s="43" t="n">
        <f aca="false">F933*SQRT(($B$6-2)/C933)</f>
        <v>-81429.2494509624</v>
      </c>
    </row>
    <row r="934" customFormat="false" ht="15" hidden="false" customHeight="false" outlineLevel="0" collapsed="false">
      <c r="A934" s="41" t="n">
        <v>-0.6415427208</v>
      </c>
      <c r="B934" s="41" t="n">
        <v>0.2312820227</v>
      </c>
      <c r="C934" s="41" t="n">
        <v>3.5068485364</v>
      </c>
      <c r="D934" s="42" t="n">
        <f aca="false">$B$5*A934</f>
        <v>-1.63912756199307</v>
      </c>
      <c r="E934" s="42" t="n">
        <f aca="false">$D$5*A934+$F$5*B934</f>
        <v>-1.12724231911847</v>
      </c>
      <c r="F934" s="43" t="n">
        <f aca="false">Inputs!$B$5*D934+Inputs!$B$6*E934</f>
        <v>-107550.640243383</v>
      </c>
      <c r="G934" s="43" t="n">
        <f aca="false">F934*SQRT(($B$6-2)/C934)</f>
        <v>-81221.2171766645</v>
      </c>
    </row>
    <row r="935" customFormat="false" ht="15" hidden="false" customHeight="false" outlineLevel="0" collapsed="false">
      <c r="A935" s="41" t="n">
        <v>-0.2993379078</v>
      </c>
      <c r="B935" s="41" t="n">
        <v>0.6721143151</v>
      </c>
      <c r="C935" s="41" t="n">
        <v>1.3045974276</v>
      </c>
      <c r="D935" s="42" t="n">
        <f aca="false">$B$5*A935</f>
        <v>-0.764801780328018</v>
      </c>
      <c r="E935" s="42" t="n">
        <f aca="false">$D$5*A935+$F$5*B935</f>
        <v>0.448268759705023</v>
      </c>
      <c r="F935" s="43" t="n">
        <f aca="false">Inputs!$B$5*D935+Inputs!$B$6*E935</f>
        <v>-98893.6160180529</v>
      </c>
      <c r="G935" s="43" t="n">
        <f aca="false">F935*SQRT(($B$6-2)/C935)</f>
        <v>-122446.110959895</v>
      </c>
    </row>
    <row r="936" customFormat="false" ht="15" hidden="false" customHeight="false" outlineLevel="0" collapsed="false">
      <c r="A936" s="41" t="n">
        <v>0.4751280673</v>
      </c>
      <c r="B936" s="41" t="n">
        <v>-0.6919336962</v>
      </c>
      <c r="C936" s="41" t="n">
        <v>0.5449500357</v>
      </c>
      <c r="D936" s="42" t="n">
        <f aca="false">$B$5*A936</f>
        <v>1.21394177712246</v>
      </c>
      <c r="E936" s="42" t="n">
        <f aca="false">$D$5*A936+$F$5*B936</f>
        <v>-0.0641836411844048</v>
      </c>
      <c r="F936" s="43" t="n">
        <f aca="false">Inputs!$B$5*D936+Inputs!$B$6*E936</f>
        <v>124603.359771466</v>
      </c>
      <c r="G936" s="43" t="n">
        <f aca="false">F936*SQRT(($B$6-2)/C936)</f>
        <v>238707.688758509</v>
      </c>
    </row>
    <row r="937" customFormat="false" ht="15" hidden="false" customHeight="false" outlineLevel="0" collapsed="false">
      <c r="A937" s="41" t="n">
        <v>-0.1686517534</v>
      </c>
      <c r="B937" s="41" t="n">
        <v>1.0437433977</v>
      </c>
      <c r="C937" s="41" t="n">
        <v>1.2198074876</v>
      </c>
      <c r="D937" s="42" t="n">
        <f aca="false">$B$5*A937</f>
        <v>-0.430901525983612</v>
      </c>
      <c r="E937" s="42" t="n">
        <f aca="false">$D$5*A937+$F$5*B937</f>
        <v>1.40095636222824</v>
      </c>
      <c r="F937" s="43" t="n">
        <f aca="false">Inputs!$B$5*D937+Inputs!$B$6*E937</f>
        <v>-113137.970709773</v>
      </c>
      <c r="G937" s="43" t="n">
        <f aca="false">F937*SQRT(($B$6-2)/C937)</f>
        <v>-144869.758177306</v>
      </c>
    </row>
    <row r="938" customFormat="false" ht="15" hidden="false" customHeight="false" outlineLevel="0" collapsed="false">
      <c r="A938" s="41" t="n">
        <v>0.3933768703</v>
      </c>
      <c r="B938" s="41" t="n">
        <v>-1.3969620578</v>
      </c>
      <c r="C938" s="41" t="n">
        <v>0.1669920134</v>
      </c>
      <c r="D938" s="42" t="n">
        <f aca="false">$B$5*A938</f>
        <v>1.00506926421868</v>
      </c>
      <c r="E938" s="42" t="n">
        <f aca="false">$D$5*A938+$F$5*B938</f>
        <v>-1.47612153822183</v>
      </c>
      <c r="F938" s="43" t="n">
        <f aca="false">Inputs!$B$5*D938+Inputs!$B$6*E938</f>
        <v>174313.003332959</v>
      </c>
      <c r="G938" s="43" t="n">
        <f aca="false">F938*SQRT(($B$6-2)/C938)</f>
        <v>603249.447737621</v>
      </c>
    </row>
    <row r="939" customFormat="false" ht="15" hidden="false" customHeight="false" outlineLevel="0" collapsed="false">
      <c r="A939" s="41" t="n">
        <v>0.6556180612</v>
      </c>
      <c r="B939" s="41" t="n">
        <v>-1.0846106224</v>
      </c>
      <c r="C939" s="41" t="n">
        <v>0.6395182506</v>
      </c>
      <c r="D939" s="42" t="n">
        <f aca="false">$B$5*A939</f>
        <v>1.67508974759048</v>
      </c>
      <c r="E939" s="42" t="n">
        <f aca="false">$D$5*A939+$F$5*B939</f>
        <v>-0.312744515504509</v>
      </c>
      <c r="F939" s="43" t="n">
        <f aca="false">Inputs!$B$5*D939+Inputs!$B$6*E939</f>
        <v>183146.200534273</v>
      </c>
      <c r="G939" s="43" t="n">
        <f aca="false">F939*SQRT(($B$6-2)/C939)</f>
        <v>323881.722114724</v>
      </c>
    </row>
    <row r="940" customFormat="false" ht="15" hidden="false" customHeight="false" outlineLevel="0" collapsed="false">
      <c r="A940" s="41" t="n">
        <v>1.41251307</v>
      </c>
      <c r="B940" s="41" t="n">
        <v>1.0240988398</v>
      </c>
      <c r="C940" s="41" t="n">
        <v>4.1666533239</v>
      </c>
      <c r="D940" s="42" t="n">
        <f aca="false">$B$5*A940</f>
        <v>3.60893987204047</v>
      </c>
      <c r="E940" s="42" t="n">
        <f aca="false">$D$5*A940+$F$5*B940</f>
        <v>5.12955579287339</v>
      </c>
      <c r="F940" s="43" t="n">
        <f aca="false">Inputs!$B$5*D940+Inputs!$B$6*E940</f>
        <v>104416.197560377</v>
      </c>
      <c r="G940" s="43" t="n">
        <f aca="false">F940*SQRT(($B$6-2)/C940)</f>
        <v>72341.7795519202</v>
      </c>
    </row>
    <row r="941" customFormat="false" ht="15" hidden="false" customHeight="false" outlineLevel="0" collapsed="false">
      <c r="A941" s="41" t="n">
        <v>0.2898854759</v>
      </c>
      <c r="B941" s="41" t="n">
        <v>0.1572328434</v>
      </c>
      <c r="C941" s="41" t="n">
        <v>2.6538677152</v>
      </c>
      <c r="D941" s="42" t="n">
        <f aca="false">$B$5*A941</f>
        <v>0.740651024419149</v>
      </c>
      <c r="E941" s="42" t="n">
        <f aca="false">$D$5*A941+$F$5*B941</f>
        <v>0.961308873453969</v>
      </c>
      <c r="F941" s="43" t="n">
        <f aca="false">Inputs!$B$5*D941+Inputs!$B$6*E941</f>
        <v>25999.6587692164</v>
      </c>
      <c r="G941" s="43" t="n">
        <f aca="false">F941*SQRT(($B$6-2)/C941)</f>
        <v>22570.5951238904</v>
      </c>
    </row>
    <row r="942" customFormat="false" ht="15" hidden="false" customHeight="false" outlineLevel="0" collapsed="false">
      <c r="A942" s="41" t="n">
        <v>-0.209032256</v>
      </c>
      <c r="B942" s="41" t="n">
        <v>0.6785239514</v>
      </c>
      <c r="C942" s="41" t="n">
        <v>1.6706388866</v>
      </c>
      <c r="D942" s="42" t="n">
        <f aca="false">$B$5*A942</f>
        <v>-0.534072823284368</v>
      </c>
      <c r="E942" s="42" t="n">
        <f aca="false">$D$5*A942+$F$5*B942</f>
        <v>0.67422679239233</v>
      </c>
      <c r="F942" s="43" t="n">
        <f aca="false">Inputs!$B$5*D942+Inputs!$B$6*E942</f>
        <v>-87118.6219480533</v>
      </c>
      <c r="G942" s="43" t="n">
        <f aca="false">F942*SQRT(($B$6-2)/C942)</f>
        <v>-95320.1466634427</v>
      </c>
    </row>
    <row r="943" customFormat="false" ht="15" hidden="false" customHeight="false" outlineLevel="0" collapsed="false">
      <c r="A943" s="41" t="n">
        <v>-0.3707781695</v>
      </c>
      <c r="B943" s="41" t="n">
        <v>0.2355698706</v>
      </c>
      <c r="C943" s="41" t="n">
        <v>2.6126238871</v>
      </c>
      <c r="D943" s="42" t="n">
        <f aca="false">$B$5*A943</f>
        <v>-0.947330079990502</v>
      </c>
      <c r="E943" s="42" t="n">
        <f aca="false">$D$5*A943+$F$5*B943</f>
        <v>-0.475530272749759</v>
      </c>
      <c r="F943" s="43" t="n">
        <f aca="false">Inputs!$B$5*D943+Inputs!$B$6*E943</f>
        <v>-70956.4943615623</v>
      </c>
      <c r="G943" s="43" t="n">
        <f aca="false">F943*SQRT(($B$6-2)/C943)</f>
        <v>-62082.4292150164</v>
      </c>
    </row>
    <row r="944" customFormat="false" ht="15" hidden="false" customHeight="false" outlineLevel="0" collapsed="false">
      <c r="A944" s="41" t="n">
        <v>0.8719343665</v>
      </c>
      <c r="B944" s="41" t="n">
        <v>-0.5618065435</v>
      </c>
      <c r="C944" s="41" t="n">
        <v>0.4181615497</v>
      </c>
      <c r="D944" s="42" t="n">
        <f aca="false">$B$5*A944</f>
        <v>2.22777315686304</v>
      </c>
      <c r="E944" s="42" t="n">
        <f aca="false">$D$5*A944+$F$5*B944</f>
        <v>1.10474812300466</v>
      </c>
      <c r="F944" s="43" t="n">
        <f aca="false">Inputs!$B$5*D944+Inputs!$B$6*E944</f>
        <v>167539.909536071</v>
      </c>
      <c r="G944" s="43" t="n">
        <f aca="false">F944*SQRT(($B$6-2)/C944)</f>
        <v>366404.860527786</v>
      </c>
    </row>
    <row r="945" customFormat="false" ht="15" hidden="false" customHeight="false" outlineLevel="0" collapsed="false">
      <c r="A945" s="41" t="n">
        <v>-0.61619274</v>
      </c>
      <c r="B945" s="41" t="n">
        <v>-1.1943654807</v>
      </c>
      <c r="C945" s="41" t="n">
        <v>3.0451166226</v>
      </c>
      <c r="D945" s="42" t="n">
        <f aca="false">$B$5*A945</f>
        <v>-1.57435891778889</v>
      </c>
      <c r="E945" s="42" t="n">
        <f aca="false">$D$5*A945+$F$5*B945</f>
        <v>-3.52864859346438</v>
      </c>
      <c r="F945" s="43" t="n">
        <f aca="false">Inputs!$B$5*D945+Inputs!$B$6*E945</f>
        <v>18996.5378943297</v>
      </c>
      <c r="G945" s="43" t="n">
        <f aca="false">F945*SQRT(($B$6-2)/C945)</f>
        <v>15395.2764245135</v>
      </c>
    </row>
    <row r="946" customFormat="false" ht="15" hidden="false" customHeight="false" outlineLevel="0" collapsed="false">
      <c r="A946" s="41" t="n">
        <v>-1.0644727461</v>
      </c>
      <c r="B946" s="41" t="n">
        <v>-1.8283953114</v>
      </c>
      <c r="C946" s="41" t="n">
        <v>0.9934608315</v>
      </c>
      <c r="D946" s="42" t="n">
        <f aca="false">$B$5*A946</f>
        <v>-2.71970448818622</v>
      </c>
      <c r="E946" s="42" t="n">
        <f aca="false">$D$5*A946+$F$5*B946</f>
        <v>-5.69017766895466</v>
      </c>
      <c r="F946" s="43" t="n">
        <f aca="false">Inputs!$B$5*D946+Inputs!$B$6*E946</f>
        <v>12538.4346291106</v>
      </c>
      <c r="G946" s="43" t="n">
        <f aca="false">F946*SQRT(($B$6-2)/C946)</f>
        <v>17790.2865469903</v>
      </c>
    </row>
    <row r="947" customFormat="false" ht="15" hidden="false" customHeight="false" outlineLevel="0" collapsed="false">
      <c r="A947" s="41" t="n">
        <v>0.729828789</v>
      </c>
      <c r="B947" s="41" t="n">
        <v>1.8089145421</v>
      </c>
      <c r="C947" s="41" t="n">
        <v>7.5063446696</v>
      </c>
      <c r="D947" s="42" t="n">
        <f aca="false">$B$5*A947</f>
        <v>1.8646965272931</v>
      </c>
      <c r="E947" s="42" t="n">
        <f aca="false">$D$5*A947+$F$5*B947</f>
        <v>4.86022467511872</v>
      </c>
      <c r="F947" s="43" t="n">
        <f aca="false">Inputs!$B$5*D947+Inputs!$B$6*E947</f>
        <v>-56541.5810266262</v>
      </c>
      <c r="G947" s="43" t="n">
        <f aca="false">F947*SQRT(($B$6-2)/C947)</f>
        <v>-29185.6046330498</v>
      </c>
    </row>
    <row r="948" customFormat="false" ht="15" hidden="false" customHeight="false" outlineLevel="0" collapsed="false">
      <c r="A948" s="41" t="n">
        <v>1.4253289435</v>
      </c>
      <c r="B948" s="41" t="n">
        <v>-1.6260844886</v>
      </c>
      <c r="C948" s="41" t="n">
        <v>4.9625515332</v>
      </c>
      <c r="D948" s="42" t="n">
        <f aca="false">$B$5*A948</f>
        <v>3.64168414736896</v>
      </c>
      <c r="E948" s="42" t="n">
        <f aca="false">$D$5*A948+$F$5*B948</f>
        <v>0.583863185027756</v>
      </c>
      <c r="F948" s="43" t="n">
        <f aca="false">Inputs!$B$5*D948+Inputs!$B$6*E948</f>
        <v>334975.255485509</v>
      </c>
      <c r="G948" s="43" t="n">
        <f aca="false">F948*SQRT(($B$6-2)/C948)</f>
        <v>212654.809817448</v>
      </c>
    </row>
    <row r="949" customFormat="false" ht="15" hidden="false" customHeight="false" outlineLevel="0" collapsed="false">
      <c r="A949" s="41" t="n">
        <v>0.7248546716</v>
      </c>
      <c r="B949" s="41" t="n">
        <v>1.4221063499</v>
      </c>
      <c r="C949" s="41" t="n">
        <v>4.6608248765</v>
      </c>
      <c r="D949" s="42" t="n">
        <f aca="false">$B$5*A949</f>
        <v>1.85198776657836</v>
      </c>
      <c r="E949" s="42" t="n">
        <f aca="false">$D$5*A949+$F$5*B949</f>
        <v>4.18046946323234</v>
      </c>
      <c r="F949" s="43" t="n">
        <f aca="false">Inputs!$B$5*D949+Inputs!$B$6*E949</f>
        <v>-23824.6965037812</v>
      </c>
      <c r="G949" s="43" t="n">
        <f aca="false">F949*SQRT(($B$6-2)/C949)</f>
        <v>-15606.6964049598</v>
      </c>
    </row>
    <row r="950" customFormat="false" ht="15" hidden="false" customHeight="false" outlineLevel="0" collapsed="false">
      <c r="A950" s="41" t="n">
        <v>-0.4568099807</v>
      </c>
      <c r="B950" s="41" t="n">
        <v>0.1014474307</v>
      </c>
      <c r="C950" s="41" t="n">
        <v>3.5753207706</v>
      </c>
      <c r="D950" s="42" t="n">
        <f aca="false">$B$5*A950</f>
        <v>-1.16713946816384</v>
      </c>
      <c r="E950" s="42" t="n">
        <f aca="false">$D$5*A950+$F$5*B950</f>
        <v>-0.91184568917756</v>
      </c>
      <c r="F950" s="43" t="n">
        <f aca="false">Inputs!$B$5*D950+Inputs!$B$6*E950</f>
        <v>-71121.6623575056</v>
      </c>
      <c r="G950" s="43" t="n">
        <f aca="false">F950*SQRT(($B$6-2)/C950)</f>
        <v>-53193.6009443318</v>
      </c>
    </row>
    <row r="951" customFormat="false" ht="15" hidden="false" customHeight="false" outlineLevel="0" collapsed="false">
      <c r="A951" s="41" t="n">
        <v>-2.0078930508</v>
      </c>
      <c r="B951" s="41" t="n">
        <v>0.266736168</v>
      </c>
      <c r="C951" s="41" t="n">
        <v>5.269699387</v>
      </c>
      <c r="D951" s="42" t="n">
        <f aca="false">$B$5*A951</f>
        <v>-5.13012264716609</v>
      </c>
      <c r="E951" s="42" t="n">
        <f aca="false">$D$5*A951+$F$5*B951</f>
        <v>-4.31737268122555</v>
      </c>
      <c r="F951" s="43" t="n">
        <f aca="false">Inputs!$B$5*D951+Inputs!$B$6*E951</f>
        <v>-297143.630655332</v>
      </c>
      <c r="G951" s="43" t="n">
        <f aca="false">F951*SQRT(($B$6-2)/C951)</f>
        <v>-183057.911264609</v>
      </c>
    </row>
    <row r="952" customFormat="false" ht="15" hidden="false" customHeight="false" outlineLevel="0" collapsed="false">
      <c r="A952" s="41" t="n">
        <v>-1.0635597294</v>
      </c>
      <c r="B952" s="41" t="n">
        <v>0.1996350179</v>
      </c>
      <c r="C952" s="41" t="n">
        <v>3.0574584684</v>
      </c>
      <c r="D952" s="42" t="n">
        <f aca="false">$B$5*A952</f>
        <v>-2.71737175056952</v>
      </c>
      <c r="E952" s="42" t="n">
        <f aca="false">$D$5*A952+$F$5*B952</f>
        <v>-2.18611514085542</v>
      </c>
      <c r="F952" s="43" t="n">
        <f aca="false">Inputs!$B$5*D952+Inputs!$B$6*E952</f>
        <v>-162431.418014182</v>
      </c>
      <c r="G952" s="43" t="n">
        <f aca="false">F952*SQRT(($B$6-2)/C952)</f>
        <v>-131372.586439071</v>
      </c>
    </row>
    <row r="953" customFormat="false" ht="15" hidden="false" customHeight="false" outlineLevel="0" collapsed="false">
      <c r="A953" s="41" t="n">
        <v>-1.5612029222</v>
      </c>
      <c r="B953" s="41" t="n">
        <v>0.5428582245</v>
      </c>
      <c r="C953" s="41" t="n">
        <v>1.6305610733</v>
      </c>
      <c r="D953" s="42" t="n">
        <f aca="false">$B$5*A953</f>
        <v>-3.98883917886415</v>
      </c>
      <c r="E953" s="42" t="n">
        <f aca="false">$D$5*A953+$F$5*B953</f>
        <v>-2.77764208790091</v>
      </c>
      <c r="F953" s="43" t="n">
        <f aca="false">Inputs!$B$5*D953+Inputs!$B$6*E953</f>
        <v>-260001.813491369</v>
      </c>
      <c r="G953" s="43" t="n">
        <f aca="false">F953*SQRT(($B$6-2)/C953)</f>
        <v>-287953.817123968</v>
      </c>
    </row>
    <row r="954" customFormat="false" ht="15" hidden="false" customHeight="false" outlineLevel="0" collapsed="false">
      <c r="A954" s="41" t="n">
        <v>1.0245126754</v>
      </c>
      <c r="B954" s="41" t="n">
        <v>-0.7831798617</v>
      </c>
      <c r="C954" s="41" t="n">
        <v>4.7191059086</v>
      </c>
      <c r="D954" s="42" t="n">
        <f aca="false">$B$5*A954</f>
        <v>2.61760738515638</v>
      </c>
      <c r="E954" s="42" t="n">
        <f aca="false">$D$5*A954+$F$5*B954</f>
        <v>1.08556648119188</v>
      </c>
      <c r="F954" s="43" t="n">
        <f aca="false">Inputs!$B$5*D954+Inputs!$B$6*E954</f>
        <v>207482.414456045</v>
      </c>
      <c r="G954" s="43" t="n">
        <f aca="false">F954*SQRT(($B$6-2)/C954)</f>
        <v>135072.341650842</v>
      </c>
    </row>
    <row r="955" customFormat="false" ht="15" hidden="false" customHeight="false" outlineLevel="0" collapsed="false">
      <c r="A955" s="41" t="n">
        <v>-1.1369225814</v>
      </c>
      <c r="B955" s="41" t="n">
        <v>-2.1560230425</v>
      </c>
      <c r="C955" s="41" t="n">
        <v>6.5311731845</v>
      </c>
      <c r="D955" s="42" t="n">
        <f aca="false">$B$5*A955</f>
        <v>-2.90481222622431</v>
      </c>
      <c r="E955" s="42" t="n">
        <f aca="false">$D$5*A955+$F$5*B955</f>
        <v>-6.42830775032981</v>
      </c>
      <c r="F955" s="43" t="n">
        <f aca="false">Inputs!$B$5*D955+Inputs!$B$6*E955</f>
        <v>30934.1648940596</v>
      </c>
      <c r="G955" s="43" t="n">
        <f aca="false">F955*SQRT(($B$6-2)/C955)</f>
        <v>17118.1880935972</v>
      </c>
    </row>
    <row r="956" customFormat="false" ht="15" hidden="false" customHeight="false" outlineLevel="0" collapsed="false">
      <c r="A956" s="41" t="n">
        <v>-0.2664135341</v>
      </c>
      <c r="B956" s="41" t="n">
        <v>-0.5815939343</v>
      </c>
      <c r="C956" s="41" t="n">
        <v>1.3755715489</v>
      </c>
      <c r="D956" s="42" t="n">
        <f aca="false">$B$5*A956</f>
        <v>-0.680680728614216</v>
      </c>
      <c r="E956" s="42" t="n">
        <f aca="false">$D$5*A956+$F$5*B956</f>
        <v>-1.63821844512927</v>
      </c>
      <c r="F956" s="43" t="n">
        <f aca="false">Inputs!$B$5*D956+Inputs!$B$6*E956</f>
        <v>13842.849395042</v>
      </c>
      <c r="G956" s="43" t="n">
        <f aca="false">F956*SQRT(($B$6-2)/C956)</f>
        <v>16691.63577377</v>
      </c>
    </row>
    <row r="957" customFormat="false" ht="15" hidden="false" customHeight="false" outlineLevel="0" collapsed="false">
      <c r="A957" s="41" t="n">
        <v>-1.5510194123</v>
      </c>
      <c r="B957" s="41" t="n">
        <v>0.4530187563</v>
      </c>
      <c r="C957" s="41" t="n">
        <v>0.737774323</v>
      </c>
      <c r="D957" s="42" t="n">
        <f aca="false">$B$5*A957</f>
        <v>-3.96282053472132</v>
      </c>
      <c r="E957" s="42" t="n">
        <f aca="false">$D$5*A957+$F$5*B957</f>
        <v>-2.908539326396</v>
      </c>
      <c r="F957" s="43" t="n">
        <f aca="false">Inputs!$B$5*D957+Inputs!$B$6*E957</f>
        <v>-250855.087152331</v>
      </c>
      <c r="G957" s="43" t="n">
        <f aca="false">F957*SQRT(($B$6-2)/C957)</f>
        <v>-413024.812121669</v>
      </c>
    </row>
    <row r="958" customFormat="false" ht="15" hidden="false" customHeight="false" outlineLevel="0" collapsed="false">
      <c r="A958" s="41" t="n">
        <v>-0.4499703819</v>
      </c>
      <c r="B958" s="41" t="n">
        <v>-1.0757359586</v>
      </c>
      <c r="C958" s="41" t="n">
        <v>10.7633402448</v>
      </c>
      <c r="D958" s="42" t="n">
        <f aca="false">$B$5*A958</f>
        <v>-1.14966444344206</v>
      </c>
      <c r="E958" s="42" t="n">
        <f aca="false">$D$5*A958+$F$5*B958</f>
        <v>-2.92826503647058</v>
      </c>
      <c r="F958" s="43" t="n">
        <f aca="false">Inputs!$B$5*D958+Inputs!$B$6*E958</f>
        <v>31446.8074793227</v>
      </c>
      <c r="G958" s="43" t="n">
        <f aca="false">F958*SQRT(($B$6-2)/C958)</f>
        <v>13555.5775260001</v>
      </c>
    </row>
    <row r="959" customFormat="false" ht="15" hidden="false" customHeight="false" outlineLevel="0" collapsed="false">
      <c r="A959" s="41" t="n">
        <v>-0.5545724056</v>
      </c>
      <c r="B959" s="41" t="n">
        <v>1.0713045389</v>
      </c>
      <c r="C959" s="41" t="n">
        <v>8.1600339907</v>
      </c>
      <c r="D959" s="42" t="n">
        <f aca="false">$B$5*A959</f>
        <v>-1.41692031671129</v>
      </c>
      <c r="E959" s="42" t="n">
        <f aca="false">$D$5*A959+$F$5*B959</f>
        <v>0.530215322567842</v>
      </c>
      <c r="F959" s="43" t="n">
        <f aca="false">Inputs!$B$5*D959+Inputs!$B$6*E959</f>
        <v>-168202.797799521</v>
      </c>
      <c r="G959" s="43" t="n">
        <f aca="false">F959*SQRT(($B$6-2)/C959)</f>
        <v>-83272.6200445079</v>
      </c>
    </row>
    <row r="960" customFormat="false" ht="15" hidden="false" customHeight="false" outlineLevel="0" collapsed="false">
      <c r="A960" s="41" t="n">
        <v>0.6029369438</v>
      </c>
      <c r="B960" s="41" t="n">
        <v>-0.1300260615</v>
      </c>
      <c r="C960" s="41" t="n">
        <v>3.3147727049</v>
      </c>
      <c r="D960" s="42" t="n">
        <f aca="false">$B$5*A960</f>
        <v>1.54049064962354</v>
      </c>
      <c r="E960" s="42" t="n">
        <f aca="false">$D$5*A960+$F$5*B960</f>
        <v>1.21021964176841</v>
      </c>
      <c r="F960" s="43" t="n">
        <f aca="false">Inputs!$B$5*D960+Inputs!$B$6*E960</f>
        <v>93538.0828739338</v>
      </c>
      <c r="G960" s="43" t="n">
        <f aca="false">F960*SQRT(($B$6-2)/C960)</f>
        <v>72656.853345007</v>
      </c>
    </row>
    <row r="961" customFormat="false" ht="15" hidden="false" customHeight="false" outlineLevel="0" collapsed="false">
      <c r="A961" s="41" t="n">
        <v>0.6191050185</v>
      </c>
      <c r="B961" s="41" t="n">
        <v>-1.1609119564</v>
      </c>
      <c r="C961" s="41" t="n">
        <v>0.3094442749</v>
      </c>
      <c r="D961" s="42" t="n">
        <f aca="false">$B$5*A961</f>
        <v>1.58179972539653</v>
      </c>
      <c r="E961" s="42" t="n">
        <f aca="false">$D$5*A961+$F$5*B961</f>
        <v>-0.531383405129641</v>
      </c>
      <c r="F961" s="43" t="n">
        <f aca="false">Inputs!$B$5*D961+Inputs!$B$6*E961</f>
        <v>184749.142796135</v>
      </c>
      <c r="G961" s="43" t="n">
        <f aca="false">F961*SQRT(($B$6-2)/C961)</f>
        <v>469684.473472244</v>
      </c>
    </row>
    <row r="962" customFormat="false" ht="15" hidden="false" customHeight="false" outlineLevel="0" collapsed="false">
      <c r="A962" s="41" t="n">
        <v>0.0323701007</v>
      </c>
      <c r="B962" s="41" t="n">
        <v>0.1473223305</v>
      </c>
      <c r="C962" s="41" t="n">
        <v>3.969587736</v>
      </c>
      <c r="D962" s="42" t="n">
        <f aca="false">$B$5*A962</f>
        <v>0.0827048963718227</v>
      </c>
      <c r="E962" s="42" t="n">
        <f aca="false">$D$5*A962+$F$5*B962</f>
        <v>0.331415500145538</v>
      </c>
      <c r="F962" s="43" t="n">
        <f aca="false">Inputs!$B$5*D962+Inputs!$B$6*E962</f>
        <v>-8300.28537009463</v>
      </c>
      <c r="G962" s="43" t="n">
        <f aca="false">F962*SQRT(($B$6-2)/C962)</f>
        <v>-5891.62802382763</v>
      </c>
    </row>
    <row r="963" customFormat="false" ht="15" hidden="false" customHeight="false" outlineLevel="0" collapsed="false">
      <c r="A963" s="41" t="n">
        <v>-0.4698365085</v>
      </c>
      <c r="B963" s="41" t="n">
        <v>0.435458336</v>
      </c>
      <c r="C963" s="41" t="n">
        <v>14.614085989</v>
      </c>
      <c r="D963" s="42" t="n">
        <f aca="false">$B$5*A963</f>
        <v>-1.20042196060241</v>
      </c>
      <c r="E963" s="42" t="n">
        <f aca="false">$D$5*A963+$F$5*B963</f>
        <v>-0.366092010578064</v>
      </c>
      <c r="F963" s="43" t="n">
        <f aca="false">Inputs!$B$5*D963+Inputs!$B$6*E963</f>
        <v>-101737.595531338</v>
      </c>
      <c r="G963" s="43" t="n">
        <f aca="false">F963*SQRT(($B$6-2)/C963)</f>
        <v>-37636.6220568228</v>
      </c>
    </row>
    <row r="964" customFormat="false" ht="15" hidden="false" customHeight="false" outlineLevel="0" collapsed="false">
      <c r="A964" s="41" t="n">
        <v>-0.7804334546</v>
      </c>
      <c r="B964" s="41" t="n">
        <v>0.5098207078</v>
      </c>
      <c r="C964" s="41" t="n">
        <v>5.239440649</v>
      </c>
      <c r="D964" s="42" t="n">
        <f aca="false">$B$5*A964</f>
        <v>-1.99399033651436</v>
      </c>
      <c r="E964" s="42" t="n">
        <f aca="false">$D$5*A964+$F$5*B964</f>
        <v>-0.976779915623027</v>
      </c>
      <c r="F964" s="43" t="n">
        <f aca="false">Inputs!$B$5*D964+Inputs!$B$6*E964</f>
        <v>-150560.037870284</v>
      </c>
      <c r="G964" s="43" t="n">
        <f aca="false">F964*SQRT(($B$6-2)/C964)</f>
        <v>-93021.2670080055</v>
      </c>
    </row>
    <row r="965" customFormat="false" ht="15" hidden="false" customHeight="false" outlineLevel="0" collapsed="false">
      <c r="A965" s="41" t="n">
        <v>0.5518587715</v>
      </c>
      <c r="B965" s="41" t="n">
        <v>-2.9171598807</v>
      </c>
      <c r="C965" s="41" t="n">
        <v>4.9327229123</v>
      </c>
      <c r="D965" s="42" t="n">
        <f aca="false">$B$5*A965</f>
        <v>1.409987041183</v>
      </c>
      <c r="E965" s="42" t="n">
        <f aca="false">$D$5*A965+$F$5*B965</f>
        <v>-3.72399294645762</v>
      </c>
      <c r="F965" s="43" t="n">
        <f aca="false">Inputs!$B$5*D965+Inputs!$B$6*E965</f>
        <v>327198.351441182</v>
      </c>
      <c r="G965" s="43" t="n">
        <f aca="false">F965*SQRT(($B$6-2)/C965)</f>
        <v>208344.837883966</v>
      </c>
    </row>
    <row r="966" customFormat="false" ht="15" hidden="false" customHeight="false" outlineLevel="0" collapsed="false">
      <c r="A966" s="41" t="n">
        <v>1.1903057035</v>
      </c>
      <c r="B966" s="41" t="n">
        <v>-3.0476325654</v>
      </c>
      <c r="C966" s="41" t="n">
        <v>3.128072048</v>
      </c>
      <c r="D966" s="42" t="n">
        <f aca="false">$B$5*A966</f>
        <v>3.04120493078222</v>
      </c>
      <c r="E966" s="42" t="n">
        <f aca="false">$D$5*A966+$F$5*B966</f>
        <v>-2.43004537325884</v>
      </c>
      <c r="F966" s="43" t="n">
        <f aca="false">Inputs!$B$5*D966+Inputs!$B$6*E966</f>
        <v>425622.761741164</v>
      </c>
      <c r="G966" s="43" t="n">
        <f aca="false">F966*SQRT(($B$6-2)/C966)</f>
        <v>340330.968393299</v>
      </c>
    </row>
    <row r="967" customFormat="false" ht="15" hidden="false" customHeight="false" outlineLevel="0" collapsed="false">
      <c r="A967" s="41" t="n">
        <v>-0.6160490256</v>
      </c>
      <c r="B967" s="41" t="n">
        <v>1.0253480343</v>
      </c>
      <c r="C967" s="41" t="n">
        <v>4.6168595646</v>
      </c>
      <c r="D967" s="42" t="n">
        <f aca="false">$B$5*A967</f>
        <v>-1.57399173065317</v>
      </c>
      <c r="E967" s="42" t="n">
        <f aca="false">$D$5*A967+$F$5*B967</f>
        <v>0.30457117127456</v>
      </c>
      <c r="F967" s="43" t="n">
        <f aca="false">Inputs!$B$5*D967+Inputs!$B$6*E967</f>
        <v>-172627.731629045</v>
      </c>
      <c r="G967" s="43" t="n">
        <f aca="false">F967*SQRT(($B$6-2)/C967)</f>
        <v>-113619.331439178</v>
      </c>
    </row>
    <row r="968" customFormat="false" ht="15" hidden="false" customHeight="false" outlineLevel="0" collapsed="false">
      <c r="A968" s="41" t="n">
        <v>-0.3172867253</v>
      </c>
      <c r="B968" s="41" t="n">
        <v>-1.4661859825</v>
      </c>
      <c r="C968" s="41" t="n">
        <v>5.2212797265</v>
      </c>
      <c r="D968" s="42" t="n">
        <f aca="false">$B$5*A968</f>
        <v>-0.810660614846078</v>
      </c>
      <c r="E968" s="42" t="n">
        <f aca="false">$D$5*A968+$F$5*B968</f>
        <v>-3.28673999792054</v>
      </c>
      <c r="F968" s="43" t="n">
        <f aca="false">Inputs!$B$5*D968+Inputs!$B$6*E968</f>
        <v>83270.9384114191</v>
      </c>
      <c r="G968" s="43" t="n">
        <f aca="false">F968*SQRT(($B$6-2)/C968)</f>
        <v>51537.0999078124</v>
      </c>
    </row>
    <row r="969" customFormat="false" ht="15" hidden="false" customHeight="false" outlineLevel="0" collapsed="false">
      <c r="A969" s="41" t="n">
        <v>-1.0937370617</v>
      </c>
      <c r="B969" s="41" t="n">
        <v>1.0269057463</v>
      </c>
      <c r="C969" s="41" t="n">
        <v>3.7270524337</v>
      </c>
      <c r="D969" s="42" t="n">
        <f aca="false">$B$5*A969</f>
        <v>-2.79447417183723</v>
      </c>
      <c r="E969" s="42" t="n">
        <f aca="false">$D$5*A969+$F$5*B969</f>
        <v>-0.829439692279387</v>
      </c>
      <c r="F969" s="43" t="n">
        <f aca="false">Inputs!$B$5*D969+Inputs!$B$6*E969</f>
        <v>-237975.432569754</v>
      </c>
      <c r="G969" s="43" t="n">
        <f aca="false">F969*SQRT(($B$6-2)/C969)</f>
        <v>-174326.885599474</v>
      </c>
    </row>
    <row r="970" customFormat="false" ht="15" hidden="false" customHeight="false" outlineLevel="0" collapsed="false">
      <c r="A970" s="41" t="n">
        <v>-1.9215045305</v>
      </c>
      <c r="B970" s="41" t="n">
        <v>1.128991101</v>
      </c>
      <c r="C970" s="41" t="n">
        <v>2.7863448103</v>
      </c>
      <c r="D970" s="42" t="n">
        <f aca="false">$B$5*A970</f>
        <v>-4.90940187507635</v>
      </c>
      <c r="E970" s="42" t="n">
        <f aca="false">$D$5*A970+$F$5*B970</f>
        <v>-2.6229097713718</v>
      </c>
      <c r="F970" s="43" t="n">
        <f aca="false">Inputs!$B$5*D970+Inputs!$B$6*E970</f>
        <v>-359794.698939045</v>
      </c>
      <c r="G970" s="43" t="n">
        <f aca="false">F970*SQRT(($B$6-2)/C970)</f>
        <v>-304826.225507513</v>
      </c>
    </row>
    <row r="971" customFormat="false" ht="15" hidden="false" customHeight="false" outlineLevel="0" collapsed="false">
      <c r="A971" s="41" t="n">
        <v>-0.055102099</v>
      </c>
      <c r="B971" s="41" t="n">
        <v>-1.1923953304</v>
      </c>
      <c r="C971" s="41" t="n">
        <v>3.7740416593</v>
      </c>
      <c r="D971" s="42" t="n">
        <f aca="false">$B$5*A971</f>
        <v>-0.140784652784998</v>
      </c>
      <c r="E971" s="42" t="n">
        <f aca="false">$D$5*A971+$F$5*B971</f>
        <v>-2.19008219055829</v>
      </c>
      <c r="F971" s="43" t="n">
        <f aca="false">Inputs!$B$5*D971+Inputs!$B$6*E971</f>
        <v>95425.6442494145</v>
      </c>
      <c r="G971" s="43" t="n">
        <f aca="false">F971*SQRT(($B$6-2)/C971)</f>
        <v>69466.7136507275</v>
      </c>
    </row>
    <row r="972" customFormat="false" ht="15" hidden="false" customHeight="false" outlineLevel="0" collapsed="false">
      <c r="A972" s="41" t="n">
        <v>-0.5831150723</v>
      </c>
      <c r="B972" s="41" t="n">
        <v>-1.0172243411</v>
      </c>
      <c r="C972" s="41" t="n">
        <v>3.6435985955</v>
      </c>
      <c r="D972" s="42" t="n">
        <f aca="false">$B$5*A972</f>
        <v>-1.48984620327176</v>
      </c>
      <c r="E972" s="42" t="n">
        <f aca="false">$D$5*A972+$F$5*B972</f>
        <v>-3.14405991518903</v>
      </c>
      <c r="F972" s="43" t="n">
        <f aca="false">Inputs!$B$5*D972+Inputs!$B$6*E972</f>
        <v>8218.37543227579</v>
      </c>
      <c r="G972" s="43" t="n">
        <f aca="false">F972*SQRT(($B$6-2)/C972)</f>
        <v>6088.8561186535</v>
      </c>
    </row>
    <row r="973" customFormat="false" ht="15" hidden="false" customHeight="false" outlineLevel="0" collapsed="false">
      <c r="A973" s="41" t="n">
        <v>0.8662252009</v>
      </c>
      <c r="B973" s="41" t="n">
        <v>0.7324278098</v>
      </c>
      <c r="C973" s="41" t="n">
        <v>0.3888655346</v>
      </c>
      <c r="D973" s="42" t="n">
        <f aca="false">$B$5*A973</f>
        <v>2.21318636414053</v>
      </c>
      <c r="E973" s="42" t="n">
        <f aca="false">$D$5*A973+$F$5*B973</f>
        <v>3.32597452681288</v>
      </c>
      <c r="F973" s="43" t="n">
        <f aca="false">Inputs!$B$5*D973+Inputs!$B$6*E973</f>
        <v>55019.9100734087</v>
      </c>
      <c r="G973" s="43" t="n">
        <f aca="false">F973*SQRT(($B$6-2)/C973)</f>
        <v>124777.174628811</v>
      </c>
    </row>
    <row r="974" customFormat="false" ht="15" hidden="false" customHeight="false" outlineLevel="0" collapsed="false">
      <c r="A974" s="41" t="n">
        <v>-1.7191611339</v>
      </c>
      <c r="B974" s="41" t="n">
        <v>-0.4035921185</v>
      </c>
      <c r="C974" s="41" t="n">
        <v>12.8051269388</v>
      </c>
      <c r="D974" s="42" t="n">
        <f aca="false">$B$5*A974</f>
        <v>-4.39241894065732</v>
      </c>
      <c r="E974" s="42" t="n">
        <f aca="false">$D$5*A974+$F$5*B974</f>
        <v>-4.78779531292394</v>
      </c>
      <c r="F974" s="43" t="n">
        <f aca="false">Inputs!$B$5*D974+Inputs!$B$6*E974</f>
        <v>-199852.128419535</v>
      </c>
      <c r="G974" s="43" t="n">
        <f aca="false">F974*SQRT(($B$6-2)/C974)</f>
        <v>-78982.6737706344</v>
      </c>
    </row>
    <row r="975" customFormat="false" ht="15" hidden="false" customHeight="false" outlineLevel="0" collapsed="false">
      <c r="A975" s="41" t="n">
        <v>-0.8631856623</v>
      </c>
      <c r="B975" s="41" t="n">
        <v>1.2935099685</v>
      </c>
      <c r="C975" s="41" t="n">
        <v>4.935471663</v>
      </c>
      <c r="D975" s="42" t="n">
        <f aca="false">$B$5*A975</f>
        <v>-2.2054204097723</v>
      </c>
      <c r="E975" s="42" t="n">
        <f aca="false">$D$5*A975+$F$5*B975</f>
        <v>0.179534946276572</v>
      </c>
      <c r="F975" s="43" t="n">
        <f aca="false">Inputs!$B$5*D975+Inputs!$B$6*E975</f>
        <v>-229518.788291059</v>
      </c>
      <c r="G975" s="43" t="n">
        <f aca="false">F975*SQRT(($B$6-2)/C975)</f>
        <v>-146106.288596056</v>
      </c>
    </row>
    <row r="976" customFormat="false" ht="15" hidden="false" customHeight="false" outlineLevel="0" collapsed="false">
      <c r="A976" s="41" t="n">
        <v>-1.3500991181</v>
      </c>
      <c r="B976" s="41" t="n">
        <v>1.6042291047</v>
      </c>
      <c r="C976" s="41" t="n">
        <v>7.305431572</v>
      </c>
      <c r="D976" s="42" t="n">
        <f aca="false">$B$5*A976</f>
        <v>-3.44947359567991</v>
      </c>
      <c r="E976" s="42" t="n">
        <f aca="false">$D$5*A976+$F$5*B976</f>
        <v>-0.442585869364758</v>
      </c>
      <c r="F976" s="43" t="n">
        <f aca="false">Inputs!$B$5*D976+Inputs!$B$6*E976</f>
        <v>-322818.066099753</v>
      </c>
      <c r="G976" s="43" t="n">
        <f aca="false">F976*SQRT(($B$6-2)/C976)</f>
        <v>-168907.872093149</v>
      </c>
    </row>
    <row r="977" customFormat="false" ht="15" hidden="false" customHeight="false" outlineLevel="0" collapsed="false">
      <c r="A977" s="41" t="n">
        <v>-0.0332947395</v>
      </c>
      <c r="B977" s="41" t="n">
        <v>-1.1619344064</v>
      </c>
      <c r="C977" s="41" t="n">
        <v>4.0719918837</v>
      </c>
      <c r="D977" s="42" t="n">
        <f aca="false">$B$5*A977</f>
        <v>-0.0850673281987761</v>
      </c>
      <c r="E977" s="42" t="n">
        <f aca="false">$D$5*A977+$F$5*B977</f>
        <v>-2.08559143484552</v>
      </c>
      <c r="F977" s="43" t="n">
        <f aca="false">Inputs!$B$5*D977+Inputs!$B$6*E977</f>
        <v>95772.8389223982</v>
      </c>
      <c r="G977" s="43" t="n">
        <f aca="false">F977*SQRT(($B$6-2)/C977)</f>
        <v>67120.3028004221</v>
      </c>
    </row>
    <row r="978" customFormat="false" ht="15" hidden="false" customHeight="false" outlineLevel="0" collapsed="false">
      <c r="A978" s="41" t="n">
        <v>-0.677274184</v>
      </c>
      <c r="B978" s="41" t="n">
        <v>-0.8016188408</v>
      </c>
      <c r="C978" s="41" t="n">
        <v>2.1448699662</v>
      </c>
      <c r="D978" s="42" t="n">
        <f aca="false">$B$5*A978</f>
        <v>-1.73042066572968</v>
      </c>
      <c r="E978" s="42" t="n">
        <f aca="false">$D$5*A978+$F$5*B978</f>
        <v>-2.99582421008672</v>
      </c>
      <c r="F978" s="43" t="n">
        <f aca="false">Inputs!$B$5*D978+Inputs!$B$6*E978</f>
        <v>-23250.8560686318</v>
      </c>
      <c r="G978" s="43" t="n">
        <f aca="false">F978*SQRT(($B$6-2)/C978)</f>
        <v>-22451.918731757</v>
      </c>
    </row>
    <row r="979" customFormat="false" ht="15" hidden="false" customHeight="false" outlineLevel="0" collapsed="false">
      <c r="A979" s="41" t="n">
        <v>-1.274618402</v>
      </c>
      <c r="B979" s="41" t="n">
        <v>0.0948268597</v>
      </c>
      <c r="C979" s="41" t="n">
        <v>6.2672745262</v>
      </c>
      <c r="D979" s="42" t="n">
        <f aca="false">$B$5*A979</f>
        <v>-3.25662202376245</v>
      </c>
      <c r="E979" s="42" t="n">
        <f aca="false">$D$5*A979+$F$5*B979</f>
        <v>-2.86932468376248</v>
      </c>
      <c r="F979" s="43" t="n">
        <f aca="false">Inputs!$B$5*D979+Inputs!$B$6*E979</f>
        <v>-182195.968188121</v>
      </c>
      <c r="G979" s="43" t="n">
        <f aca="false">F979*SQRT(($B$6-2)/C979)</f>
        <v>-102923.465507433</v>
      </c>
    </row>
    <row r="980" customFormat="false" ht="15" hidden="false" customHeight="false" outlineLevel="0" collapsed="false">
      <c r="A980" s="41" t="n">
        <v>-1.2279155507</v>
      </c>
      <c r="B980" s="41" t="n">
        <v>-2.1803662087</v>
      </c>
      <c r="C980" s="41" t="n">
        <v>0.6924842221</v>
      </c>
      <c r="D980" s="42" t="n">
        <f aca="false">$B$5*A980</f>
        <v>-3.1372972643855</v>
      </c>
      <c r="E980" s="42" t="n">
        <f aca="false">$D$5*A980+$F$5*B980</f>
        <v>-6.68686793690662</v>
      </c>
      <c r="F980" s="43" t="n">
        <f aca="false">Inputs!$B$5*D980+Inputs!$B$6*E980</f>
        <v>20613.6704067814</v>
      </c>
      <c r="G980" s="43" t="n">
        <f aca="false">F980*SQRT(($B$6-2)/C980)</f>
        <v>35032.0364696862</v>
      </c>
    </row>
    <row r="981" customFormat="false" ht="15" hidden="false" customHeight="false" outlineLevel="0" collapsed="false">
      <c r="A981" s="41" t="n">
        <v>-0.3796764708</v>
      </c>
      <c r="B981" s="41" t="n">
        <v>-1.8028561964</v>
      </c>
      <c r="C981" s="41" t="n">
        <v>5.0804825963</v>
      </c>
      <c r="D981" s="42" t="n">
        <f aca="false">$B$5*A981</f>
        <v>-0.970065044386265</v>
      </c>
      <c r="E981" s="42" t="n">
        <f aca="false">$D$5*A981+$F$5*B981</f>
        <v>-4.01654526824609</v>
      </c>
      <c r="F981" s="43" t="n">
        <f aca="false">Inputs!$B$5*D981+Inputs!$B$6*E981</f>
        <v>103820.758973678</v>
      </c>
      <c r="G981" s="43" t="n">
        <f aca="false">F981*SQRT(($B$6-2)/C981)</f>
        <v>65139.8438665038</v>
      </c>
    </row>
    <row r="982" customFormat="false" ht="15" hidden="false" customHeight="false" outlineLevel="0" collapsed="false">
      <c r="A982" s="41" t="n">
        <v>-0.7521608681</v>
      </c>
      <c r="B982" s="41" t="n">
        <v>-0.9091028886</v>
      </c>
      <c r="C982" s="41" t="n">
        <v>6.2177709324</v>
      </c>
      <c r="D982" s="42" t="n">
        <f aca="false">$B$5*A982</f>
        <v>-1.92175449893335</v>
      </c>
      <c r="E982" s="42" t="n">
        <f aca="false">$D$5*A982+$F$5*B982</f>
        <v>-3.35962112457167</v>
      </c>
      <c r="F982" s="43" t="n">
        <f aca="false">Inputs!$B$5*D982+Inputs!$B$6*E982</f>
        <v>-24194.3936647516</v>
      </c>
      <c r="G982" s="43" t="n">
        <f aca="false">F982*SQRT(($B$6-2)/C982)</f>
        <v>-13721.8409605704</v>
      </c>
    </row>
    <row r="983" customFormat="false" ht="15" hidden="false" customHeight="false" outlineLevel="0" collapsed="false">
      <c r="A983" s="41" t="n">
        <v>-0.871216072</v>
      </c>
      <c r="B983" s="41" t="n">
        <v>2.0009631016</v>
      </c>
      <c r="C983" s="41" t="n">
        <v>3.0856416121</v>
      </c>
      <c r="D983" s="42" t="n">
        <f aca="false">$B$5*A983</f>
        <v>-2.22593793019082</v>
      </c>
      <c r="E983" s="42" t="n">
        <f aca="false">$D$5*A983+$F$5*B983</f>
        <v>1.38201658577164</v>
      </c>
      <c r="F983" s="43" t="n">
        <f aca="false">Inputs!$B$5*D983+Inputs!$B$6*E983</f>
        <v>-291694.622307664</v>
      </c>
      <c r="G983" s="43" t="n">
        <f aca="false">F983*SQRT(($B$6-2)/C983)</f>
        <v>-234839.24692352</v>
      </c>
    </row>
    <row r="984" customFormat="false" ht="15" hidden="false" customHeight="false" outlineLevel="0" collapsed="false">
      <c r="A984" s="41" t="n">
        <v>0.0564115672</v>
      </c>
      <c r="B984" s="41" t="n">
        <v>0.245371009</v>
      </c>
      <c r="C984" s="41" t="n">
        <v>4.7341571696</v>
      </c>
      <c r="D984" s="42" t="n">
        <f aca="false">$B$5*A984</f>
        <v>0.144130315277274</v>
      </c>
      <c r="E984" s="42" t="n">
        <f aca="false">$D$5*A984+$F$5*B984</f>
        <v>0.557929283280733</v>
      </c>
      <c r="F984" s="43" t="n">
        <f aca="false">Inputs!$B$5*D984+Inputs!$B$6*E984</f>
        <v>-13483.4326363092</v>
      </c>
      <c r="G984" s="43" t="n">
        <f aca="false">F984*SQRT(($B$6-2)/C984)</f>
        <v>-8763.8337736457</v>
      </c>
    </row>
    <row r="985" customFormat="false" ht="15" hidden="false" customHeight="false" outlineLevel="0" collapsed="false">
      <c r="A985" s="41" t="n">
        <v>-1.7763982963</v>
      </c>
      <c r="B985" s="41" t="n">
        <v>-0.6539631336</v>
      </c>
      <c r="C985" s="41" t="n">
        <v>0.3974298048</v>
      </c>
      <c r="D985" s="42" t="n">
        <f aca="false">$B$5*A985</f>
        <v>-4.53865863353876</v>
      </c>
      <c r="E985" s="42" t="n">
        <f aca="false">$D$5*A985+$F$5*B985</f>
        <v>-5.35632290480198</v>
      </c>
      <c r="F985" s="43" t="n">
        <f aca="false">Inputs!$B$5*D985+Inputs!$B$6*E985</f>
        <v>-186049.718113777</v>
      </c>
      <c r="G985" s="43" t="n">
        <f aca="false">F985*SQRT(($B$6-2)/C985)</f>
        <v>-417362.857814473</v>
      </c>
    </row>
    <row r="986" customFormat="false" ht="15" hidden="false" customHeight="false" outlineLevel="0" collapsed="false">
      <c r="A986" s="41" t="n">
        <v>0.2153026299</v>
      </c>
      <c r="B986" s="41" t="n">
        <v>-1.0245289129</v>
      </c>
      <c r="C986" s="41" t="n">
        <v>4.8856937579</v>
      </c>
      <c r="D986" s="42" t="n">
        <f aca="false">$B$5*A986</f>
        <v>0.55009349088804</v>
      </c>
      <c r="E986" s="42" t="n">
        <f aca="false">$D$5*A986+$F$5*B986</f>
        <v>-1.25676800139094</v>
      </c>
      <c r="F986" s="43" t="n">
        <f aca="false">Inputs!$B$5*D986+Inputs!$B$6*E986</f>
        <v>117847.749158351</v>
      </c>
      <c r="G986" s="43" t="n">
        <f aca="false">F986*SQRT(($B$6-2)/C986)</f>
        <v>75400.3165717437</v>
      </c>
    </row>
    <row r="987" customFormat="false" ht="15" hidden="false" customHeight="false" outlineLevel="0" collapsed="false">
      <c r="A987" s="41" t="n">
        <v>0.9080628435</v>
      </c>
      <c r="B987" s="41" t="n">
        <v>-1.2026965859</v>
      </c>
      <c r="C987" s="41" t="n">
        <v>2.4906183116</v>
      </c>
      <c r="D987" s="42" t="n">
        <f aca="false">$B$5*A987</f>
        <v>2.32008062213937</v>
      </c>
      <c r="E987" s="42" t="n">
        <f aca="false">$D$5*A987+$F$5*B987</f>
        <v>0.08406574348647</v>
      </c>
      <c r="F987" s="43" t="n">
        <f aca="false">Inputs!$B$5*D987+Inputs!$B$6*E987</f>
        <v>227804.775039614</v>
      </c>
      <c r="G987" s="43" t="n">
        <f aca="false">F987*SQRT(($B$6-2)/C987)</f>
        <v>204138.177213559</v>
      </c>
    </row>
    <row r="988" customFormat="false" ht="15" hidden="false" customHeight="false" outlineLevel="0" collapsed="false">
      <c r="A988" s="41" t="n">
        <v>-0.2863661359</v>
      </c>
      <c r="B988" s="41" t="n">
        <v>-0.58605164</v>
      </c>
      <c r="C988" s="41" t="n">
        <v>4.7514905125</v>
      </c>
      <c r="D988" s="42" t="n">
        <f aca="false">$B$5*A988</f>
        <v>-0.731659188011386</v>
      </c>
      <c r="E988" s="42" t="n">
        <f aca="false">$D$5*A988+$F$5*B988</f>
        <v>-1.69339473156996</v>
      </c>
      <c r="F988" s="43" t="n">
        <f aca="false">Inputs!$B$5*D988+Inputs!$B$6*E988</f>
        <v>11503.8177773593</v>
      </c>
      <c r="G988" s="43" t="n">
        <f aca="false">F988*SQRT(($B$6-2)/C988)</f>
        <v>7463.49177253992</v>
      </c>
    </row>
    <row r="989" customFormat="false" ht="15" hidden="false" customHeight="false" outlineLevel="0" collapsed="false">
      <c r="A989" s="41" t="n">
        <v>0.1643206594</v>
      </c>
      <c r="B989" s="41" t="n">
        <v>-0.6404900719</v>
      </c>
      <c r="C989" s="41" t="n">
        <v>3.1923578136</v>
      </c>
      <c r="D989" s="42" t="n">
        <f aca="false">$B$5*A989</f>
        <v>0.419835675933704</v>
      </c>
      <c r="E989" s="42" t="n">
        <f aca="false">$D$5*A989+$F$5*B989</f>
        <v>-0.714947176455406</v>
      </c>
      <c r="F989" s="43" t="n">
        <f aca="false">Inputs!$B$5*D989+Inputs!$B$6*E989</f>
        <v>77730.9264161408</v>
      </c>
      <c r="G989" s="43" t="n">
        <f aca="false">F989*SQRT(($B$6-2)/C989)</f>
        <v>61525.2036733798</v>
      </c>
    </row>
    <row r="990" customFormat="false" ht="15" hidden="false" customHeight="false" outlineLevel="0" collapsed="false">
      <c r="A990" s="41" t="n">
        <v>-0.2708936271</v>
      </c>
      <c r="B990" s="41" t="n">
        <v>-0.2361300918</v>
      </c>
      <c r="C990" s="41" t="n">
        <v>3.1616709231</v>
      </c>
      <c r="D990" s="42" t="n">
        <f aca="false">$B$5*A990</f>
        <v>-0.692127267836787</v>
      </c>
      <c r="E990" s="42" t="n">
        <f aca="false">$D$5*A990+$F$5*B990</f>
        <v>-1.05235147968015</v>
      </c>
      <c r="F990" s="43" t="n">
        <f aca="false">Inputs!$B$5*D990+Inputs!$B$6*E990</f>
        <v>-16595.1527996712</v>
      </c>
      <c r="G990" s="43" t="n">
        <f aca="false">F990*SQRT(($B$6-2)/C990)</f>
        <v>-13198.9055396526</v>
      </c>
    </row>
    <row r="991" customFormat="false" ht="15" hidden="false" customHeight="false" outlineLevel="0" collapsed="false">
      <c r="A991" s="41" t="n">
        <v>-0.7343877574</v>
      </c>
      <c r="B991" s="41" t="n">
        <v>0.4850938685</v>
      </c>
      <c r="C991" s="41" t="n">
        <v>4.8583059456</v>
      </c>
      <c r="D991" s="42" t="n">
        <f aca="false">$B$5*A991</f>
        <v>-1.8763445914304</v>
      </c>
      <c r="E991" s="42" t="n">
        <f aca="false">$D$5*A991+$F$5*B991</f>
        <v>-0.909907065458507</v>
      </c>
      <c r="F991" s="43" t="n">
        <f aca="false">Inputs!$B$5*D991+Inputs!$B$6*E991</f>
        <v>-142139.105870114</v>
      </c>
      <c r="G991" s="43" t="n">
        <f aca="false">F991*SQRT(($B$6-2)/C991)</f>
        <v>-91198.1748280648</v>
      </c>
    </row>
    <row r="992" customFormat="false" ht="15" hidden="false" customHeight="false" outlineLevel="0" collapsed="false">
      <c r="A992" s="41" t="n">
        <v>0.2383883748</v>
      </c>
      <c r="B992" s="41" t="n">
        <v>-0.0886139453</v>
      </c>
      <c r="C992" s="41" t="n">
        <v>2.5908083474</v>
      </c>
      <c r="D992" s="42" t="n">
        <f aca="false">$B$5*A992</f>
        <v>0.609077062095183</v>
      </c>
      <c r="E992" s="42" t="n">
        <f aca="false">$D$5*A992+$F$5*B992</f>
        <v>0.414252443950358</v>
      </c>
      <c r="F992" s="43" t="n">
        <f aca="false">Inputs!$B$5*D992+Inputs!$B$6*E992</f>
        <v>40195.0840120004</v>
      </c>
      <c r="G992" s="43" t="n">
        <f aca="false">F992*SQRT(($B$6-2)/C992)</f>
        <v>35315.9013271913</v>
      </c>
    </row>
    <row r="993" customFormat="false" ht="15" hidden="false" customHeight="false" outlineLevel="0" collapsed="false">
      <c r="A993" s="41" t="n">
        <v>-0.4304583335</v>
      </c>
      <c r="B993" s="41" t="n">
        <v>0.7965440305</v>
      </c>
      <c r="C993" s="41" t="n">
        <v>3.0717436699</v>
      </c>
      <c r="D993" s="42" t="n">
        <f aca="false">$B$5*A993</f>
        <v>-1.0998115883064</v>
      </c>
      <c r="E993" s="42" t="n">
        <f aca="false">$D$5*A993+$F$5*B993</f>
        <v>0.351114500116828</v>
      </c>
      <c r="F993" s="43" t="n">
        <f aca="false">Inputs!$B$5*D993+Inputs!$B$6*E993</f>
        <v>-127536.883836481</v>
      </c>
      <c r="G993" s="43" t="n">
        <f aca="false">F993*SQRT(($B$6-2)/C993)</f>
        <v>-102910.174193793</v>
      </c>
    </row>
    <row r="994" customFormat="false" ht="15" hidden="false" customHeight="false" outlineLevel="0" collapsed="false">
      <c r="A994" s="41" t="n">
        <v>-0.2358342438</v>
      </c>
      <c r="B994" s="41" t="n">
        <v>-0.3066972878</v>
      </c>
      <c r="C994" s="41" t="n">
        <v>11.0756639555</v>
      </c>
      <c r="D994" s="42" t="n">
        <f aca="false">$B$5*A994</f>
        <v>-0.602551313484365</v>
      </c>
      <c r="E994" s="42" t="n">
        <f aca="false">$D$5*A994+$F$5*B994</f>
        <v>-1.09077610549652</v>
      </c>
      <c r="F994" s="43" t="n">
        <f aca="false">Inputs!$B$5*D994+Inputs!$B$6*E994</f>
        <v>-5716.32607361061</v>
      </c>
      <c r="G994" s="43" t="n">
        <f aca="false">F994*SQRT(($B$6-2)/C994)</f>
        <v>-2429.1095794806</v>
      </c>
    </row>
    <row r="995" customFormat="false" ht="15" hidden="false" customHeight="false" outlineLevel="0" collapsed="false">
      <c r="A995" s="41" t="n">
        <v>0.1046900299</v>
      </c>
      <c r="B995" s="41" t="n">
        <v>1.696586683</v>
      </c>
      <c r="C995" s="41" t="n">
        <v>7.6387010732</v>
      </c>
      <c r="D995" s="42" t="n">
        <f aca="false">$B$5*A995</f>
        <v>0.267480727177426</v>
      </c>
      <c r="E995" s="42" t="n">
        <f aca="false">$D$5*A995+$F$5*B995</f>
        <v>3.17869059948899</v>
      </c>
      <c r="F995" s="43" t="n">
        <f aca="false">Inputs!$B$5*D995+Inputs!$B$6*E995</f>
        <v>-132186.457256707</v>
      </c>
      <c r="G995" s="43" t="n">
        <f aca="false">F995*SQRT(($B$6-2)/C995)</f>
        <v>-67638.2252193658</v>
      </c>
    </row>
    <row r="996" customFormat="false" ht="15" hidden="false" customHeight="false" outlineLevel="0" collapsed="false">
      <c r="A996" s="41" t="n">
        <v>-1.340356208</v>
      </c>
      <c r="B996" s="41" t="n">
        <v>0.7698568931</v>
      </c>
      <c r="C996" s="41" t="n">
        <v>2.7851009687</v>
      </c>
      <c r="D996" s="42" t="n">
        <f aca="false">$B$5*A996</f>
        <v>-3.42458067434956</v>
      </c>
      <c r="E996" s="42" t="n">
        <f aca="false">$D$5*A996+$F$5*B996</f>
        <v>-1.86014926621458</v>
      </c>
      <c r="F996" s="43" t="n">
        <f aca="false">Inputs!$B$5*D996+Inputs!$B$6*E996</f>
        <v>-249450.604124227</v>
      </c>
      <c r="G996" s="43" t="n">
        <f aca="false">F996*SQRT(($B$6-2)/C996)</f>
        <v>-211387.394462065</v>
      </c>
    </row>
    <row r="997" customFormat="false" ht="15" hidden="false" customHeight="false" outlineLevel="0" collapsed="false">
      <c r="A997" s="41" t="n">
        <v>-1.8931711612</v>
      </c>
      <c r="B997" s="41" t="n">
        <v>0.2172731582</v>
      </c>
      <c r="C997" s="41" t="n">
        <v>3.2400806685</v>
      </c>
      <c r="D997" s="42" t="n">
        <f aca="false">$B$5*A997</f>
        <v>-4.83701073877627</v>
      </c>
      <c r="E997" s="42" t="n">
        <f aca="false">$D$5*A997+$F$5*B997</f>
        <v>-4.12979184268414</v>
      </c>
      <c r="F997" s="43" t="n">
        <f aca="false">Inputs!$B$5*D997+Inputs!$B$6*E997</f>
        <v>-277211.48174342</v>
      </c>
      <c r="G997" s="43" t="n">
        <f aca="false">F997*SQRT(($B$6-2)/C997)</f>
        <v>-217795.198233784</v>
      </c>
    </row>
    <row r="998" customFormat="false" ht="15" hidden="false" customHeight="false" outlineLevel="0" collapsed="false">
      <c r="A998" s="41" t="n">
        <v>1.5750828276</v>
      </c>
      <c r="B998" s="41" t="n">
        <v>0.4886685245</v>
      </c>
      <c r="C998" s="41" t="n">
        <v>2.0218287447</v>
      </c>
      <c r="D998" s="42" t="n">
        <f aca="false">$B$5*A998</f>
        <v>4.02430203232872</v>
      </c>
      <c r="E998" s="42" t="n">
        <f aca="false">$D$5*A998+$F$5*B998</f>
        <v>4.59185353355467</v>
      </c>
      <c r="F998" s="43" t="n">
        <f aca="false">Inputs!$B$5*D998+Inputs!$B$6*E998</f>
        <v>172837.526555139</v>
      </c>
      <c r="G998" s="43" t="n">
        <f aca="false">F998*SQRT(($B$6-2)/C998)</f>
        <v>171901.971315718</v>
      </c>
    </row>
    <row r="999" customFormat="false" ht="15" hidden="false" customHeight="false" outlineLevel="0" collapsed="false">
      <c r="A999" s="41" t="n">
        <v>0.1706250785</v>
      </c>
      <c r="B999" s="41" t="n">
        <v>-0.5604494688</v>
      </c>
      <c r="C999" s="41" t="n">
        <v>2.4976986367</v>
      </c>
      <c r="D999" s="42" t="n">
        <f aca="false">$B$5*A999</f>
        <v>0.435943328275671</v>
      </c>
      <c r="E999" s="42" t="n">
        <f aca="false">$D$5*A999+$F$5*B999</f>
        <v>-0.561735597888775</v>
      </c>
      <c r="F999" s="43" t="n">
        <f aca="false">Inputs!$B$5*D999+Inputs!$B$6*E999</f>
        <v>71681.1127220058</v>
      </c>
      <c r="G999" s="43" t="n">
        <f aca="false">F999*SQRT(($B$6-2)/C999)</f>
        <v>64143.066396996</v>
      </c>
    </row>
    <row r="1000" customFormat="false" ht="15" hidden="false" customHeight="false" outlineLevel="0" collapsed="false">
      <c r="A1000" s="41" t="n">
        <v>0.0310472005</v>
      </c>
      <c r="B1000" s="41" t="n">
        <v>-0.2520628154</v>
      </c>
      <c r="C1000" s="41" t="n">
        <v>2.5936219454</v>
      </c>
      <c r="D1000" s="42" t="n">
        <f aca="false">$B$5*A1000</f>
        <v>0.0793249154145418</v>
      </c>
      <c r="E1000" s="42" t="n">
        <f aca="false">$D$5*A1000+$F$5*B1000</f>
        <v>-0.361368503567791</v>
      </c>
      <c r="F1000" s="43" t="n">
        <f aca="false">Inputs!$B$5*D1000+Inputs!$B$6*E1000</f>
        <v>26000.9167198438</v>
      </c>
      <c r="G1000" s="43" t="n">
        <f aca="false">F1000*SQRT(($B$6-2)/C1000)</f>
        <v>22832.3346907129</v>
      </c>
    </row>
    <row r="1001" customFormat="false" ht="15" hidden="false" customHeight="false" outlineLevel="0" collapsed="false">
      <c r="A1001" s="41" t="n">
        <v>-0.7859766079</v>
      </c>
      <c r="B1001" s="41" t="n">
        <v>-0.2898756155</v>
      </c>
      <c r="C1001" s="41" t="n">
        <v>3.5918725157</v>
      </c>
      <c r="D1001" s="42" t="n">
        <f aca="false">$B$5*A1001</f>
        <v>-2.00815297145635</v>
      </c>
      <c r="E1001" s="42" t="n">
        <f aca="false">$D$5*A1001+$F$5*B1001</f>
        <v>-2.37084144839583</v>
      </c>
      <c r="F1001" s="43" t="n">
        <f aca="false">Inputs!$B$5*D1001+Inputs!$B$6*E1001</f>
        <v>-82273.2247258435</v>
      </c>
      <c r="G1001" s="43" t="n">
        <f aca="false">F1001*SQRT(($B$6-2)/C1001)</f>
        <v>-61392.1807832822</v>
      </c>
    </row>
    <row r="1002" customFormat="false" ht="15" hidden="false" customHeight="false" outlineLevel="0" collapsed="false">
      <c r="A1002" s="41" t="n">
        <v>0.1983811606</v>
      </c>
      <c r="B1002" s="41" t="n">
        <v>-0.7672170685</v>
      </c>
      <c r="C1002" s="41" t="n">
        <v>0.4632831655</v>
      </c>
      <c r="D1002" s="42" t="n">
        <f aca="false">$B$5*A1002</f>
        <v>0.506859508458215</v>
      </c>
      <c r="E1002" s="42" t="n">
        <f aca="false">$D$5*A1002+$F$5*B1002</f>
        <v>-0.852722348667221</v>
      </c>
      <c r="F1002" s="43" t="n">
        <f aca="false">Inputs!$B$5*D1002+Inputs!$B$6*E1002</f>
        <v>93322.0682791825</v>
      </c>
      <c r="G1002" s="43" t="n">
        <f aca="false">F1002*SQRT(($B$6-2)/C1002)</f>
        <v>193899.234073788</v>
      </c>
    </row>
    <row r="1003" customFormat="false" ht="15" hidden="false" customHeight="false" outlineLevel="0" collapsed="false">
      <c r="A1003" s="41" t="n">
        <v>-0.8062818207</v>
      </c>
      <c r="B1003" s="41" t="n">
        <v>-1.3602434376</v>
      </c>
      <c r="C1003" s="41" t="n">
        <v>2.4432854758</v>
      </c>
      <c r="D1003" s="42" t="n">
        <f aca="false">$B$5*A1003</f>
        <v>-2.06003234421443</v>
      </c>
      <c r="E1003" s="42" t="n">
        <f aca="false">$D$5*A1003+$F$5*B1003</f>
        <v>-4.26741108105034</v>
      </c>
      <c r="F1003" s="43" t="n">
        <f aca="false">Inputs!$B$5*D1003+Inputs!$B$6*E1003</f>
        <v>7367.31963107421</v>
      </c>
      <c r="G1003" s="43" t="n">
        <f aca="false">F1003*SQRT(($B$6-2)/C1003)</f>
        <v>6665.57168324844</v>
      </c>
    </row>
    <row r="1004" customFormat="false" ht="15" hidden="false" customHeight="false" outlineLevel="0" collapsed="false">
      <c r="A1004" s="41" t="n">
        <v>0.3907250261</v>
      </c>
      <c r="B1004" s="41" t="n">
        <v>0.545323262</v>
      </c>
      <c r="C1004" s="41" t="n">
        <v>2.1258972336</v>
      </c>
      <c r="D1004" s="42" t="n">
        <f aca="false">$B$5*A1004</f>
        <v>0.998293860527849</v>
      </c>
      <c r="E1004" s="42" t="n">
        <f aca="false">$D$5*A1004+$F$5*B1004</f>
        <v>1.8713983790894</v>
      </c>
      <c r="F1004" s="43" t="n">
        <f aca="false">Inputs!$B$5*D1004+Inputs!$B$6*E1004</f>
        <v>6259.4670983151</v>
      </c>
      <c r="G1004" s="43" t="n">
        <f aca="false">F1004*SQRT(($B$6-2)/C1004)</f>
        <v>6071.29346184192</v>
      </c>
    </row>
    <row r="1005" customFormat="false" ht="15" hidden="false" customHeight="false" outlineLevel="0" collapsed="false">
      <c r="A1005" s="41" t="n">
        <v>0.2316604442</v>
      </c>
      <c r="B1005" s="41" t="n">
        <v>0.9651704927</v>
      </c>
      <c r="C1005" s="41" t="n">
        <v>8.3302338945</v>
      </c>
      <c r="D1005" s="42" t="n">
        <f aca="false">$B$5*A1005</f>
        <v>0.591887347171936</v>
      </c>
      <c r="E1005" s="42" t="n">
        <f aca="false">$D$5*A1005+$F$5*B1005</f>
        <v>2.21785907285321</v>
      </c>
      <c r="F1005" s="43" t="n">
        <f aca="false">Inputs!$B$5*D1005+Inputs!$B$6*E1005</f>
        <v>-51704.2189254671</v>
      </c>
      <c r="G1005" s="43" t="n">
        <f aca="false">F1005*SQRT(($B$6-2)/C1005)</f>
        <v>-25334.5025859368</v>
      </c>
    </row>
    <row r="1006" customFormat="false" ht="15" hidden="false" customHeight="false" outlineLevel="0" collapsed="false">
      <c r="A1006" s="41" t="n">
        <v>0.0878676371</v>
      </c>
      <c r="B1006" s="41" t="n">
        <v>0.3920109374</v>
      </c>
      <c r="C1006" s="41" t="n">
        <v>3.2121939066</v>
      </c>
      <c r="D1006" s="42" t="n">
        <f aca="false">$B$5*A1006</f>
        <v>0.224499883029169</v>
      </c>
      <c r="E1006" s="42" t="n">
        <f aca="false">$D$5*A1006+$F$5*B1006</f>
        <v>0.885991432890008</v>
      </c>
      <c r="F1006" s="43" t="n">
        <f aca="false">Inputs!$B$5*D1006+Inputs!$B$6*E1006</f>
        <v>-21849.5833415835</v>
      </c>
      <c r="G1006" s="43" t="n">
        <f aca="false">F1006*SQRT(($B$6-2)/C1006)</f>
        <v>-17240.7947051563</v>
      </c>
    </row>
    <row r="1007" customFormat="false" ht="15" hidden="false" customHeight="false" outlineLevel="0" collapsed="false">
      <c r="A1007" s="41" t="n">
        <v>0.3038374256</v>
      </c>
      <c r="B1007" s="41" t="n">
        <v>-0.0915400194</v>
      </c>
      <c r="C1007" s="41" t="n">
        <v>3.9601894411</v>
      </c>
      <c r="D1007" s="42" t="n">
        <f aca="false">$B$5*A1007</f>
        <v>0.776297949487979</v>
      </c>
      <c r="E1007" s="42" t="n">
        <f aca="false">$D$5*A1007+$F$5*B1007</f>
        <v>0.56494162633233</v>
      </c>
      <c r="F1007" s="43" t="n">
        <f aca="false">Inputs!$B$5*D1007+Inputs!$B$6*E1007</f>
        <v>49382.7136321814</v>
      </c>
      <c r="G1007" s="43" t="n">
        <f aca="false">F1007*SQRT(($B$6-2)/C1007)</f>
        <v>35093.92699334</v>
      </c>
    </row>
    <row r="1008" customFormat="false" ht="15" hidden="false" customHeight="false" outlineLevel="0" collapsed="false">
      <c r="A1008" s="41" t="n">
        <v>-0.5308218281</v>
      </c>
      <c r="B1008" s="41" t="n">
        <v>2.2141526158</v>
      </c>
      <c r="C1008" s="41" t="n">
        <v>2.3885031401</v>
      </c>
      <c r="D1008" s="42" t="n">
        <f aca="false">$B$5*A1008</f>
        <v>-1.3562381128123</v>
      </c>
      <c r="E1008" s="42" t="n">
        <f aca="false">$D$5*A1008+$F$5*B1008</f>
        <v>2.56013837399754</v>
      </c>
      <c r="F1008" s="43" t="n">
        <f aca="false">Inputs!$B$5*D1008+Inputs!$B$6*E1008</f>
        <v>-263630.729981107</v>
      </c>
      <c r="G1008" s="43" t="n">
        <f aca="false">F1008*SQRT(($B$6-2)/C1008)</f>
        <v>-241239.3345035</v>
      </c>
    </row>
    <row r="1009" customFormat="false" ht="15" hidden="false" customHeight="false" outlineLevel="0" collapsed="false">
      <c r="A1009" s="41" t="n">
        <v>-0.4519509799</v>
      </c>
      <c r="B1009" s="41" t="n">
        <v>-0.6658777111</v>
      </c>
      <c r="C1009" s="41" t="n">
        <v>3.2320206615</v>
      </c>
      <c r="D1009" s="42" t="n">
        <f aca="false">$B$5*A1009</f>
        <v>-1.15472482783389</v>
      </c>
      <c r="E1009" s="42" t="n">
        <f aca="false">$D$5*A1009+$F$5*B1009</f>
        <v>-2.22525762777131</v>
      </c>
      <c r="F1009" s="43" t="n">
        <f aca="false">Inputs!$B$5*D1009+Inputs!$B$6*E1009</f>
        <v>-4209.60139482358</v>
      </c>
      <c r="G1009" s="43" t="n">
        <f aca="false">F1009*SQRT(($B$6-2)/C1009)</f>
        <v>-3311.45538535441</v>
      </c>
    </row>
    <row r="1010" customFormat="false" ht="15" hidden="false" customHeight="false" outlineLevel="0" collapsed="false">
      <c r="A1010" s="41" t="n">
        <v>0.4340098235</v>
      </c>
      <c r="B1010" s="41" t="n">
        <v>0.2518544153</v>
      </c>
      <c r="C1010" s="41" t="n">
        <v>2.4976815895</v>
      </c>
      <c r="D1010" s="42" t="n">
        <f aca="false">$B$5*A1010</f>
        <v>1.10888556725808</v>
      </c>
      <c r="E1010" s="42" t="n">
        <f aca="false">$D$5*A1010+$F$5*B1010</f>
        <v>1.46765268124243</v>
      </c>
      <c r="F1010" s="43" t="n">
        <f aca="false">Inputs!$B$5*D1010+Inputs!$B$6*E1010</f>
        <v>37505.9226636861</v>
      </c>
      <c r="G1010" s="43" t="n">
        <f aca="false">F1010*SQRT(($B$6-2)/C1010)</f>
        <v>33561.8827077893</v>
      </c>
    </row>
    <row r="1011" customFormat="false" ht="15" hidden="false" customHeight="false" outlineLevel="0" collapsed="false">
      <c r="A1011" s="41" t="n">
        <v>-1.4047915476</v>
      </c>
      <c r="B1011" s="41" t="n">
        <v>1.1226782546</v>
      </c>
      <c r="C1011" s="41" t="n">
        <v>3.631618079</v>
      </c>
      <c r="D1011" s="42" t="n">
        <f aca="false">$B$5*A1011</f>
        <v>-3.58921155188962</v>
      </c>
      <c r="E1011" s="42" t="n">
        <f aca="false">$D$5*A1011+$F$5*B1011</f>
        <v>-1.40424652110098</v>
      </c>
      <c r="F1011" s="43" t="n">
        <f aca="false">Inputs!$B$5*D1011+Inputs!$B$6*E1011</f>
        <v>-288708.829133914</v>
      </c>
      <c r="G1011" s="43" t="n">
        <f aca="false">F1011*SQRT(($B$6-2)/C1011)</f>
        <v>-214252.046313954</v>
      </c>
    </row>
    <row r="1012" customFormat="false" ht="15" hidden="false" customHeight="false" outlineLevel="0" collapsed="false">
      <c r="A1012" s="41" t="n">
        <v>-0.0941945754</v>
      </c>
      <c r="B1012" s="41" t="n">
        <v>-1.1109310952</v>
      </c>
      <c r="C1012" s="41" t="n">
        <v>4.7265318376</v>
      </c>
      <c r="D1012" s="42" t="n">
        <f aca="false">$B$5*A1012</f>
        <v>-0.240665071432566</v>
      </c>
      <c r="E1012" s="42" t="n">
        <f aca="false">$D$5*A1012+$F$5*B1012</f>
        <v>-2.14243826303779</v>
      </c>
      <c r="F1012" s="43" t="n">
        <f aca="false">Inputs!$B$5*D1012+Inputs!$B$6*E1012</f>
        <v>83055.4060086331</v>
      </c>
      <c r="G1012" s="43" t="n">
        <f aca="false">F1012*SQRT(($B$6-2)/C1012)</f>
        <v>54027.0941484393</v>
      </c>
    </row>
    <row r="1013" customFormat="false" ht="15" hidden="false" customHeight="false" outlineLevel="0" collapsed="false">
      <c r="A1013" s="41" t="n">
        <v>1.1887841144</v>
      </c>
      <c r="B1013" s="41" t="n">
        <v>0.6256755716</v>
      </c>
      <c r="C1013" s="41" t="n">
        <v>1.0378080741</v>
      </c>
      <c r="D1013" s="42" t="n">
        <f aca="false">$B$5*A1013</f>
        <v>3.03731730404907</v>
      </c>
      <c r="E1013" s="42" t="n">
        <f aca="false">$D$5*A1013+$F$5*B1013</f>
        <v>3.90919796482956</v>
      </c>
      <c r="F1013" s="43" t="n">
        <f aca="false">Inputs!$B$5*D1013+Inputs!$B$6*E1013</f>
        <v>108271.832163429</v>
      </c>
      <c r="G1013" s="43" t="n">
        <f aca="false">F1013*SQRT(($B$6-2)/C1013)</f>
        <v>150304.492369274</v>
      </c>
    </row>
    <row r="1014" customFormat="false" ht="15" hidden="false" customHeight="false" outlineLevel="0" collapsed="false">
      <c r="A1014" s="41" t="n">
        <v>-1.2645419919</v>
      </c>
      <c r="B1014" s="41" t="n">
        <v>1.7771828403</v>
      </c>
      <c r="C1014" s="41" t="n">
        <v>5.2060633223</v>
      </c>
      <c r="D1014" s="42" t="n">
        <f aca="false">$B$5*A1014</f>
        <v>-3.23087701725648</v>
      </c>
      <c r="E1014" s="42" t="n">
        <f aca="false">$D$5*A1014+$F$5*B1014</f>
        <v>0.0596517130988064</v>
      </c>
      <c r="F1014" s="43" t="n">
        <f aca="false">Inputs!$B$5*D1014+Inputs!$B$6*E1014</f>
        <v>-326070.287380588</v>
      </c>
      <c r="G1014" s="43" t="n">
        <f aca="false">F1014*SQRT(($B$6-2)/C1014)</f>
        <v>-202102.414006947</v>
      </c>
    </row>
    <row r="1015" customFormat="false" ht="15" hidden="false" customHeight="false" outlineLevel="0" collapsed="false">
      <c r="A1015" s="41" t="n">
        <v>0.6587973684</v>
      </c>
      <c r="B1015" s="41" t="n">
        <v>-0.0101961156</v>
      </c>
      <c r="C1015" s="41" t="n">
        <v>1.504034404</v>
      </c>
      <c r="D1015" s="42" t="n">
        <f aca="false">$B$5*A1015</f>
        <v>1.68321280766209</v>
      </c>
      <c r="E1015" s="42" t="n">
        <f aca="false">$D$5*A1015+$F$5*B1015</f>
        <v>1.55006011068994</v>
      </c>
      <c r="F1015" s="43" t="n">
        <f aca="false">Inputs!$B$5*D1015+Inputs!$B$6*E1015</f>
        <v>90818.2752317117</v>
      </c>
      <c r="G1015" s="43" t="n">
        <f aca="false">F1015*SQRT(($B$6-2)/C1015)</f>
        <v>104727.168640622</v>
      </c>
    </row>
    <row r="1016" customFormat="false" ht="15" hidden="false" customHeight="false" outlineLevel="0" collapsed="false">
      <c r="A1016" s="41" t="n">
        <v>1.5902188056</v>
      </c>
      <c r="B1016" s="41" t="n">
        <v>0.1592977838</v>
      </c>
      <c r="C1016" s="41" t="n">
        <v>11.3344085032</v>
      </c>
      <c r="D1016" s="42" t="n">
        <f aca="false">$B$5*A1016</f>
        <v>4.06297412370026</v>
      </c>
      <c r="E1016" s="42" t="n">
        <f aca="false">$D$5*A1016+$F$5*B1016</f>
        <v>4.059131854998</v>
      </c>
      <c r="F1016" s="43" t="n">
        <f aca="false">Inputs!$B$5*D1016+Inputs!$B$6*E1016</f>
        <v>203340.819620126</v>
      </c>
      <c r="G1016" s="43" t="n">
        <f aca="false">F1016*SQRT(($B$6-2)/C1016)</f>
        <v>85416.1784632915</v>
      </c>
    </row>
    <row r="1017" customFormat="false" ht="15" hidden="false" customHeight="false" outlineLevel="0" collapsed="false">
      <c r="A1017" s="41" t="n">
        <v>-0.0280830751</v>
      </c>
      <c r="B1017" s="41" t="n">
        <v>-0.660300116</v>
      </c>
      <c r="C1017" s="41" t="n">
        <v>3.5751267295</v>
      </c>
      <c r="D1017" s="42" t="n">
        <f aca="false">$B$5*A1017</f>
        <v>-0.0717516401160783</v>
      </c>
      <c r="E1017" s="42" t="n">
        <f aca="false">$D$5*A1017+$F$5*B1017</f>
        <v>-1.20699564203564</v>
      </c>
      <c r="F1017" s="43" t="n">
        <f aca="false">Inputs!$B$5*D1017+Inputs!$B$6*E1017</f>
        <v>53174.6180901743</v>
      </c>
      <c r="G1017" s="43" t="n">
        <f aca="false">F1017*SQRT(($B$6-2)/C1017)</f>
        <v>39771.6543799199</v>
      </c>
    </row>
    <row r="1018" customFormat="false" ht="15" hidden="false" customHeight="false" outlineLevel="0" collapsed="false">
      <c r="A1018" s="41" t="n">
        <v>0.5818504393</v>
      </c>
      <c r="B1018" s="41" t="n">
        <v>0.4766029673</v>
      </c>
      <c r="C1018" s="41" t="n">
        <v>3.9204813987</v>
      </c>
      <c r="D1018" s="42" t="n">
        <f aca="false">$B$5*A1018</f>
        <v>1.4866150937308</v>
      </c>
      <c r="E1018" s="42" t="n">
        <f aca="false">$D$5*A1018+$F$5*B1018</f>
        <v>2.20753570402282</v>
      </c>
      <c r="F1018" s="43" t="n">
        <f aca="false">Inputs!$B$5*D1018+Inputs!$B$6*E1018</f>
        <v>38284.724171939</v>
      </c>
      <c r="G1018" s="43" t="n">
        <f aca="false">F1018*SQRT(($B$6-2)/C1018)</f>
        <v>27344.5525682293</v>
      </c>
    </row>
    <row r="1019" customFormat="false" ht="15" hidden="false" customHeight="false" outlineLevel="0" collapsed="false">
      <c r="A1019" s="41" t="n">
        <v>0.0146801399</v>
      </c>
      <c r="B1019" s="41" t="n">
        <v>-0.7899863539</v>
      </c>
      <c r="C1019" s="41" t="n">
        <v>4.034180405</v>
      </c>
      <c r="D1019" s="42" t="n">
        <f aca="false">$B$5*A1019</f>
        <v>0.0375074350372151</v>
      </c>
      <c r="E1019" s="42" t="n">
        <f aca="false">$D$5*A1019+$F$5*B1019</f>
        <v>-1.32917179567327</v>
      </c>
      <c r="F1019" s="43" t="n">
        <f aca="false">Inputs!$B$5*D1019+Inputs!$B$6*E1019</f>
        <v>70209.3332873849</v>
      </c>
      <c r="G1019" s="43" t="n">
        <f aca="false">F1019*SQRT(($B$6-2)/C1019)</f>
        <v>49434.732562845</v>
      </c>
    </row>
    <row r="1020" customFormat="false" ht="15" hidden="false" customHeight="false" outlineLevel="0" collapsed="false">
      <c r="A1020" s="41" t="n">
        <v>0.1299298542</v>
      </c>
      <c r="B1020" s="41" t="n">
        <v>-0.0697987858</v>
      </c>
      <c r="C1020" s="41" t="n">
        <v>3.4087307688</v>
      </c>
      <c r="D1020" s="42" t="n">
        <f aca="false">$B$5*A1020</f>
        <v>0.331967923943376</v>
      </c>
      <c r="E1020" s="42" t="n">
        <f aca="false">$D$5*A1020+$F$5*B1020</f>
        <v>0.188654839487654</v>
      </c>
      <c r="F1020" s="43" t="n">
        <f aca="false">Inputs!$B$5*D1020+Inputs!$B$6*E1020</f>
        <v>23764.050419955</v>
      </c>
      <c r="G1020" s="43" t="n">
        <f aca="false">F1020*SQRT(($B$6-2)/C1020)</f>
        <v>18202.838359524</v>
      </c>
    </row>
    <row r="1021" customFormat="false" ht="15" hidden="false" customHeight="false" outlineLevel="0" collapsed="false">
      <c r="A1021" s="41" t="n">
        <v>-1.3334743187</v>
      </c>
      <c r="B1021" s="41" t="n">
        <v>-1.4718123513</v>
      </c>
      <c r="C1021" s="41" t="n">
        <v>1.8621318899</v>
      </c>
      <c r="D1021" s="42" t="n">
        <f aca="false">$B$5*A1021</f>
        <v>-3.40699759832908</v>
      </c>
      <c r="E1021" s="42" t="n">
        <f aca="false">$D$5*A1021+$F$5*B1021</f>
        <v>-5.71456292175961</v>
      </c>
      <c r="F1021" s="43" t="n">
        <f aca="false">Inputs!$B$5*D1021+Inputs!$B$6*E1021</f>
        <v>-54971.6137449273</v>
      </c>
      <c r="G1021" s="43" t="n">
        <f aca="false">F1021*SQRT(($B$6-2)/C1021)</f>
        <v>-56970.2683688439</v>
      </c>
    </row>
    <row r="1022" customFormat="false" ht="15" hidden="false" customHeight="false" outlineLevel="0" collapsed="false">
      <c r="A1022" s="41" t="n">
        <v>0.5651533788</v>
      </c>
      <c r="B1022" s="41" t="n">
        <v>-2.6018883151</v>
      </c>
      <c r="C1022" s="41" t="n">
        <v>3.9278692386</v>
      </c>
      <c r="D1022" s="42" t="n">
        <f aca="false">$B$5*A1022</f>
        <v>1.44395447085648</v>
      </c>
      <c r="E1022" s="42" t="n">
        <f aca="false">$D$5*A1022+$F$5*B1022</f>
        <v>-3.14796386434317</v>
      </c>
      <c r="F1022" s="43" t="n">
        <f aca="false">Inputs!$B$5*D1022+Inputs!$B$6*E1022</f>
        <v>301793.640302807</v>
      </c>
      <c r="G1022" s="43" t="n">
        <f aca="false">F1022*SQRT(($B$6-2)/C1022)</f>
        <v>215350.840329268</v>
      </c>
    </row>
    <row r="1023" customFormat="false" ht="15" hidden="false" customHeight="false" outlineLevel="0" collapsed="false">
      <c r="A1023" s="41" t="n">
        <v>0.205410527</v>
      </c>
      <c r="B1023" s="41" t="n">
        <v>-0.4780830578</v>
      </c>
      <c r="C1023" s="41" t="n">
        <v>3.7665843154</v>
      </c>
      <c r="D1023" s="42" t="n">
        <f aca="false">$B$5*A1023</f>
        <v>0.524819385230287</v>
      </c>
      <c r="E1023" s="42" t="n">
        <f aca="false">$D$5*A1023+$F$5*B1023</f>
        <v>-0.336734832907528</v>
      </c>
      <c r="F1023" s="43" t="n">
        <f aca="false">Inputs!$B$5*D1023+Inputs!$B$6*E1023</f>
        <v>69318.6801684051</v>
      </c>
      <c r="G1023" s="43" t="n">
        <f aca="false">F1023*SQRT(($B$6-2)/C1023)</f>
        <v>50511.6361439206</v>
      </c>
    </row>
    <row r="1024" customFormat="false" ht="15" hidden="false" customHeight="false" outlineLevel="0" collapsed="false">
      <c r="A1024" s="41" t="n">
        <v>1.3082466069</v>
      </c>
      <c r="B1024" s="41" t="n">
        <v>-0.4934682092</v>
      </c>
      <c r="C1024" s="41" t="n">
        <v>1.6819288747</v>
      </c>
      <c r="D1024" s="42" t="n">
        <f aca="false">$B$5*A1024</f>
        <v>3.34254134873461</v>
      </c>
      <c r="E1024" s="42" t="n">
        <f aca="false">$D$5*A1024+$F$5*B1024</f>
        <v>2.26099425038565</v>
      </c>
      <c r="F1024" s="43" t="n">
        <f aca="false">Inputs!$B$5*D1024+Inputs!$B$6*E1024</f>
        <v>221204.422354179</v>
      </c>
      <c r="G1024" s="43" t="n">
        <f aca="false">F1024*SQRT(($B$6-2)/C1024)</f>
        <v>241215.377033612</v>
      </c>
    </row>
    <row r="1025" customFormat="false" ht="15" hidden="false" customHeight="false" outlineLevel="0" collapsed="false">
      <c r="A1025" s="41" t="n">
        <v>0.6594842143</v>
      </c>
      <c r="B1025" s="41" t="n">
        <v>-0.3969138412</v>
      </c>
      <c r="C1025" s="41" t="n">
        <v>1.0495670423</v>
      </c>
      <c r="D1025" s="42" t="n">
        <f aca="false">$B$5*A1025</f>
        <v>1.68496768385198</v>
      </c>
      <c r="E1025" s="42" t="n">
        <f aca="false">$D$5*A1025+$F$5*B1025</f>
        <v>0.883931870830371</v>
      </c>
      <c r="F1025" s="43" t="n">
        <f aca="false">Inputs!$B$5*D1025+Inputs!$B$6*E1025</f>
        <v>124300.17484368</v>
      </c>
      <c r="G1025" s="43" t="n">
        <f aca="false">F1025*SQRT(($B$6-2)/C1025)</f>
        <v>171585.918933299</v>
      </c>
    </row>
    <row r="1026" customFormat="false" ht="15" hidden="false" customHeight="false" outlineLevel="0" collapsed="false">
      <c r="A1026" s="41" t="n">
        <v>0.1137481535</v>
      </c>
      <c r="B1026" s="41" t="n">
        <v>0.7368365309</v>
      </c>
      <c r="C1026" s="41" t="n">
        <v>6.2395918235</v>
      </c>
      <c r="D1026" s="42" t="n">
        <f aca="false">$B$5*A1026</f>
        <v>0.290624034039649</v>
      </c>
      <c r="E1026" s="42" t="n">
        <f aca="false">$D$5*A1026+$F$5*B1026</f>
        <v>1.54300204191175</v>
      </c>
      <c r="F1026" s="43" t="n">
        <f aca="false">Inputs!$B$5*D1026+Inputs!$B$6*E1026</f>
        <v>-48087.6986916227</v>
      </c>
      <c r="G1026" s="43" t="n">
        <f aca="false">F1026*SQRT(($B$6-2)/C1026)</f>
        <v>-27225.1888805444</v>
      </c>
    </row>
    <row r="1027" customFormat="false" ht="15" hidden="false" customHeight="false" outlineLevel="0" collapsed="false">
      <c r="A1027" s="41" t="n">
        <v>-0.4625557163</v>
      </c>
      <c r="B1027" s="41" t="n">
        <v>0.9965548845</v>
      </c>
      <c r="C1027" s="41" t="n">
        <v>2.439965485</v>
      </c>
      <c r="D1027" s="42" t="n">
        <f aca="false">$B$5*A1027</f>
        <v>-1.18181969643319</v>
      </c>
      <c r="E1027" s="42" t="n">
        <f aca="false">$D$5*A1027+$F$5*B1027</f>
        <v>0.620103572111402</v>
      </c>
      <c r="F1027" s="43" t="n">
        <f aca="false">Inputs!$B$5*D1027+Inputs!$B$6*E1027</f>
        <v>-149187.148248889</v>
      </c>
      <c r="G1027" s="43" t="n">
        <f aca="false">F1027*SQRT(($B$6-2)/C1027)</f>
        <v>-135068.65297633</v>
      </c>
    </row>
    <row r="1028" customFormat="false" ht="15" hidden="false" customHeight="false" outlineLevel="0" collapsed="false">
      <c r="A1028" s="41" t="n">
        <v>-0.9936978771</v>
      </c>
      <c r="B1028" s="41" t="n">
        <v>0.2945928426</v>
      </c>
      <c r="C1028" s="41" t="n">
        <v>2.9155850265</v>
      </c>
      <c r="D1028" s="42" t="n">
        <f aca="false">$B$5*A1028</f>
        <v>-2.53887625225879</v>
      </c>
      <c r="E1028" s="42" t="n">
        <f aca="false">$D$5*A1028+$F$5*B1028</f>
        <v>-1.85590483997347</v>
      </c>
      <c r="F1028" s="43" t="n">
        <f aca="false">Inputs!$B$5*D1028+Inputs!$B$6*E1028</f>
        <v>-161092.383227206</v>
      </c>
      <c r="G1028" s="43" t="n">
        <f aca="false">F1028*SQRT(($B$6-2)/C1028)</f>
        <v>-133421.908566842</v>
      </c>
    </row>
    <row r="1029" customFormat="false" ht="15" hidden="false" customHeight="false" outlineLevel="0" collapsed="false">
      <c r="A1029" s="41" t="n">
        <v>0.9226397228</v>
      </c>
      <c r="B1029" s="41" t="n">
        <v>0.6600374918</v>
      </c>
      <c r="C1029" s="41" t="n">
        <v>3.779180264</v>
      </c>
      <c r="D1029" s="42" t="n">
        <f aca="false">$B$5*A1029</f>
        <v>2.35732422861141</v>
      </c>
      <c r="E1029" s="42" t="n">
        <f aca="false">$D$5*A1029+$F$5*B1029</f>
        <v>3.33521826314672</v>
      </c>
      <c r="F1029" s="43" t="n">
        <f aca="false">Inputs!$B$5*D1029+Inputs!$B$6*E1029</f>
        <v>68971.5097038049</v>
      </c>
      <c r="G1029" s="43" t="n">
        <f aca="false">F1029*SQRT(($B$6-2)/C1029)</f>
        <v>50174.83189971</v>
      </c>
    </row>
    <row r="1030" customFormat="false" ht="15" hidden="false" customHeight="false" outlineLevel="0" collapsed="false">
      <c r="A1030" s="41" t="n">
        <v>1.9164448767</v>
      </c>
      <c r="B1030" s="41" t="n">
        <v>-0.7634393173</v>
      </c>
      <c r="C1030" s="41" t="n">
        <v>1.8206639147</v>
      </c>
      <c r="D1030" s="42" t="n">
        <f aca="false">$B$5*A1030</f>
        <v>4.89647457073818</v>
      </c>
      <c r="E1030" s="42" t="n">
        <f aca="false">$D$5*A1030+$F$5*B1030</f>
        <v>3.24208436008688</v>
      </c>
      <c r="F1030" s="43" t="n">
        <f aca="false">Inputs!$B$5*D1030+Inputs!$B$6*E1030</f>
        <v>327543.239069473</v>
      </c>
      <c r="G1030" s="43" t="n">
        <f aca="false">F1030*SQRT(($B$6-2)/C1030)</f>
        <v>343296.001414781</v>
      </c>
    </row>
    <row r="1031" customFormat="false" ht="15" hidden="false" customHeight="false" outlineLevel="0" collapsed="false">
      <c r="A1031" s="41" t="n">
        <v>-1.3791492513</v>
      </c>
      <c r="B1031" s="41" t="n">
        <v>-0.9943351085</v>
      </c>
      <c r="C1031" s="41" t="n">
        <v>4.176136372</v>
      </c>
      <c r="D1031" s="42" t="n">
        <f aca="false">$B$5*A1031</f>
        <v>-3.52369604800282</v>
      </c>
      <c r="E1031" s="42" t="n">
        <f aca="false">$D$5*A1031+$F$5*B1031</f>
        <v>-4.9987693011295</v>
      </c>
      <c r="F1031" s="43" t="n">
        <f aca="false">Inputs!$B$5*D1031+Inputs!$B$6*E1031</f>
        <v>-102431.139743807</v>
      </c>
      <c r="G1031" s="43" t="n">
        <f aca="false">F1031*SQRT(($B$6-2)/C1031)</f>
        <v>-70885.8688469485</v>
      </c>
    </row>
    <row r="1032" customFormat="false" ht="15" hidden="false" customHeight="false" outlineLevel="0" collapsed="false">
      <c r="A1032" s="41" t="n">
        <v>0.6604425665</v>
      </c>
      <c r="B1032" s="41" t="n">
        <v>0.4979229343</v>
      </c>
      <c r="C1032" s="41" t="n">
        <v>3.0221222259</v>
      </c>
      <c r="D1032" s="42" t="n">
        <f aca="false">$B$5*A1032</f>
        <v>1.68741625267552</v>
      </c>
      <c r="E1032" s="42" t="n">
        <f aca="false">$D$5*A1032+$F$5*B1032</f>
        <v>2.43136670558662</v>
      </c>
      <c r="F1032" s="43" t="n">
        <f aca="false">Inputs!$B$5*D1032+Inputs!$B$6*E1032</f>
        <v>47173.2899882209</v>
      </c>
      <c r="G1032" s="43" t="n">
        <f aca="false">F1032*SQRT(($B$6-2)/C1032)</f>
        <v>38375.5975996418</v>
      </c>
    </row>
    <row r="1033" customFormat="false" ht="15" hidden="false" customHeight="false" outlineLevel="0" collapsed="false">
      <c r="A1033" s="41" t="n">
        <v>0.1022566596</v>
      </c>
      <c r="B1033" s="41" t="n">
        <v>-1.1229570491</v>
      </c>
      <c r="C1033" s="41" t="n">
        <v>3.2406743992</v>
      </c>
      <c r="D1033" s="42" t="n">
        <f aca="false">$B$5*A1033</f>
        <v>0.261263519502945</v>
      </c>
      <c r="E1033" s="42" t="n">
        <f aca="false">$D$5*A1033+$F$5*B1033</f>
        <v>-1.69573104441404</v>
      </c>
      <c r="F1033" s="43" t="n">
        <f aca="false">Inputs!$B$5*D1033+Inputs!$B$6*E1033</f>
        <v>110912.904170997</v>
      </c>
      <c r="G1033" s="43" t="n">
        <f aca="false">F1033*SQRT(($B$6-2)/C1033)</f>
        <v>87132.3396654678</v>
      </c>
    </row>
    <row r="1034" customFormat="false" ht="15" hidden="false" customHeight="false" outlineLevel="0" collapsed="false">
      <c r="A1034" s="41" t="n">
        <v>0.7668672933</v>
      </c>
      <c r="B1034" s="41" t="n">
        <v>-1.2247047777</v>
      </c>
      <c r="C1034" s="41" t="n">
        <v>7.0866151407</v>
      </c>
      <c r="D1034" s="42" t="n">
        <f aca="false">$B$5*A1034</f>
        <v>1.95932909233479</v>
      </c>
      <c r="E1034" s="42" t="n">
        <f aca="false">$D$5*A1034+$F$5*B1034</f>
        <v>-0.289923989423303</v>
      </c>
      <c r="F1034" s="43" t="n">
        <f aca="false">Inputs!$B$5*D1034+Inputs!$B$6*E1034</f>
        <v>210429.108704644</v>
      </c>
      <c r="G1034" s="43" t="n">
        <f aca="false">F1034*SQRT(($B$6-2)/C1034)</f>
        <v>111789.596769191</v>
      </c>
    </row>
    <row r="1035" customFormat="false" ht="15" hidden="false" customHeight="false" outlineLevel="0" collapsed="false">
      <c r="A1035" s="41" t="n">
        <v>1.1589495824</v>
      </c>
      <c r="B1035" s="41" t="n">
        <v>2.8574384231</v>
      </c>
      <c r="C1035" s="41" t="n">
        <v>3.6782351322</v>
      </c>
      <c r="D1035" s="42" t="n">
        <f aca="false">$B$5*A1035</f>
        <v>2.96109073001924</v>
      </c>
      <c r="E1035" s="42" t="n">
        <f aca="false">$D$5*A1035+$F$5*B1035</f>
        <v>7.6918879832698</v>
      </c>
      <c r="F1035" s="43" t="n">
        <f aca="false">Inputs!$B$5*D1035+Inputs!$B$6*E1035</f>
        <v>-88485.3261615665</v>
      </c>
      <c r="G1035" s="43" t="n">
        <f aca="false">F1035*SQRT(($B$6-2)/C1035)</f>
        <v>-65247.8956893591</v>
      </c>
    </row>
    <row r="1036" customFormat="false" ht="15" hidden="false" customHeight="false" outlineLevel="0" collapsed="false">
      <c r="A1036" s="41" t="n">
        <v>0.3664511466</v>
      </c>
      <c r="B1036" s="41" t="n">
        <v>0.5831081357</v>
      </c>
      <c r="C1036" s="41" t="n">
        <v>2.8080507327</v>
      </c>
      <c r="D1036" s="42" t="n">
        <f aca="false">$B$5*A1036</f>
        <v>0.936274631511684</v>
      </c>
      <c r="E1036" s="42" t="n">
        <f aca="false">$D$5*A1036+$F$5*B1036</f>
        <v>1.8788813684103</v>
      </c>
      <c r="F1036" s="43" t="n">
        <f aca="false">Inputs!$B$5*D1036+Inputs!$B$6*E1036</f>
        <v>-316.605269346823</v>
      </c>
      <c r="G1036" s="43" t="n">
        <f aca="false">F1036*SQRT(($B$6-2)/C1036)</f>
        <v>-267.196436343107</v>
      </c>
    </row>
    <row r="1037" customFormat="false" ht="15" hidden="false" customHeight="false" outlineLevel="0" collapsed="false">
      <c r="A1037" s="41" t="n">
        <v>-0.4928597689</v>
      </c>
      <c r="B1037" s="41" t="n">
        <v>-1.8102133211</v>
      </c>
      <c r="C1037" s="41" t="n">
        <v>1.39065736</v>
      </c>
      <c r="D1037" s="42" t="n">
        <f aca="false">$B$5*A1037</f>
        <v>-1.25924588528435</v>
      </c>
      <c r="E1037" s="42" t="n">
        <f aca="false">$D$5*A1037+$F$5*B1037</f>
        <v>-4.2985787397377</v>
      </c>
      <c r="F1037" s="43" t="n">
        <f aca="false">Inputs!$B$5*D1037+Inputs!$B$6*E1037</f>
        <v>89004.3484584503</v>
      </c>
      <c r="G1037" s="43" t="n">
        <f aca="false">F1037*SQRT(($B$6-2)/C1037)</f>
        <v>106737.285517773</v>
      </c>
    </row>
    <row r="1038" customFormat="false" ht="15" hidden="false" customHeight="false" outlineLevel="0" collapsed="false">
      <c r="A1038" s="41" t="n">
        <v>-0.602719363</v>
      </c>
      <c r="B1038" s="41" t="n">
        <v>-1.0928952411</v>
      </c>
      <c r="C1038" s="41" t="n">
        <v>4.0200066549</v>
      </c>
      <c r="D1038" s="42" t="n">
        <f aca="false">$B$5*A1038</f>
        <v>-1.53993473545808</v>
      </c>
      <c r="E1038" s="42" t="n">
        <f aca="false">$D$5*A1038+$F$5*B1038</f>
        <v>-3.32137434609939</v>
      </c>
      <c r="F1038" s="43" t="n">
        <f aca="false">Inputs!$B$5*D1038+Inputs!$B$6*E1038</f>
        <v>12075.2437591614</v>
      </c>
      <c r="G1038" s="43" t="n">
        <f aca="false">F1038*SQRT(($B$6-2)/C1038)</f>
        <v>8517.21319605054</v>
      </c>
    </row>
    <row r="1039" customFormat="false" ht="15" hidden="false" customHeight="false" outlineLevel="0" collapsed="false">
      <c r="A1039" s="41" t="n">
        <v>-1.4470045764</v>
      </c>
      <c r="B1039" s="41" t="n">
        <v>1.722359942</v>
      </c>
      <c r="C1039" s="41" t="n">
        <v>6.0653145205</v>
      </c>
      <c r="D1039" s="42" t="n">
        <f aca="false">$B$5*A1039</f>
        <v>-3.69706491338518</v>
      </c>
      <c r="E1039" s="42" t="n">
        <f aca="false">$D$5*A1039+$F$5*B1039</f>
        <v>-0.469199161366721</v>
      </c>
      <c r="F1039" s="43" t="n">
        <f aca="false">Inputs!$B$5*D1039+Inputs!$B$6*E1039</f>
        <v>-346246.533270182</v>
      </c>
      <c r="G1039" s="43" t="n">
        <f aca="false">F1039*SQRT(($B$6-2)/C1039)</f>
        <v>-198826.271490694</v>
      </c>
    </row>
    <row r="1040" customFormat="false" ht="15" hidden="false" customHeight="false" outlineLevel="0" collapsed="false">
      <c r="A1040" s="41" t="n">
        <v>0.272862518</v>
      </c>
      <c r="B1040" s="41" t="n">
        <v>0.3796875806</v>
      </c>
      <c r="C1040" s="41" t="n">
        <v>2.8452995396</v>
      </c>
      <c r="D1040" s="42" t="n">
        <f aca="false">$B$5*A1040</f>
        <v>0.69715774084523</v>
      </c>
      <c r="E1040" s="42" t="n">
        <f aca="false">$D$5*A1040+$F$5*B1040</f>
        <v>1.30492371202095</v>
      </c>
      <c r="F1040" s="43" t="n">
        <f aca="false">Inputs!$B$5*D1040+Inputs!$B$6*E1040</f>
        <v>4469.58848347564</v>
      </c>
      <c r="G1040" s="43" t="n">
        <f aca="false">F1040*SQRT(($B$6-2)/C1040)</f>
        <v>3747.30066689169</v>
      </c>
    </row>
    <row r="1041" customFormat="false" ht="15" hidden="false" customHeight="false" outlineLevel="0" collapsed="false">
      <c r="A1041" s="41" t="n">
        <v>-0.3090223652</v>
      </c>
      <c r="B1041" s="41" t="n">
        <v>-0.1728710824</v>
      </c>
      <c r="C1041" s="41" t="n">
        <v>6.0322167187</v>
      </c>
      <c r="D1041" s="42" t="n">
        <f aca="false">$B$5*A1041</f>
        <v>-0.78954535629361</v>
      </c>
      <c r="E1041" s="42" t="n">
        <f aca="false">$D$5*A1041+$F$5*B1041</f>
        <v>-1.03385002313401</v>
      </c>
      <c r="F1041" s="43" t="n">
        <f aca="false">Inputs!$B$5*D1041+Inputs!$B$6*E1041</f>
        <v>-27262.0344726604</v>
      </c>
      <c r="G1041" s="43" t="n">
        <f aca="false">F1041*SQRT(($B$6-2)/C1041)</f>
        <v>-15697.6554500239</v>
      </c>
    </row>
    <row r="1042" customFormat="false" ht="15" hidden="false" customHeight="false" outlineLevel="0" collapsed="false">
      <c r="A1042" s="41" t="n">
        <v>0.9645506822</v>
      </c>
      <c r="B1042" s="41" t="n">
        <v>-0.0323371187</v>
      </c>
      <c r="C1042" s="41" t="n">
        <v>4.0604057372</v>
      </c>
      <c r="D1042" s="42" t="n">
        <f aca="false">$B$5*A1042</f>
        <v>2.46440580942406</v>
      </c>
      <c r="E1042" s="42" t="n">
        <f aca="false">$D$5*A1042+$F$5*B1042</f>
        <v>2.2393951209533</v>
      </c>
      <c r="F1042" s="43" t="n">
        <f aca="false">Inputs!$B$5*D1042+Inputs!$B$6*E1042</f>
        <v>134470.824894741</v>
      </c>
      <c r="G1042" s="43" t="n">
        <f aca="false">F1042*SQRT(($B$6-2)/C1042)</f>
        <v>94375.3011507969</v>
      </c>
    </row>
    <row r="1043" customFormat="false" ht="15" hidden="false" customHeight="false" outlineLevel="0" collapsed="false">
      <c r="A1043" s="41" t="n">
        <v>0.530693938</v>
      </c>
      <c r="B1043" s="41" t="n">
        <v>-0.1960042978</v>
      </c>
      <c r="C1043" s="41" t="n">
        <v>3.4700417965</v>
      </c>
      <c r="D1043" s="42" t="n">
        <f aca="false">$B$5*A1043</f>
        <v>1.35591135641554</v>
      </c>
      <c r="E1043" s="42" t="n">
        <f aca="false">$D$5*A1043+$F$5*B1043</f>
        <v>0.924383517718363</v>
      </c>
      <c r="F1043" s="43" t="n">
        <f aca="false">Inputs!$B$5*D1043+Inputs!$B$6*E1043</f>
        <v>89371.9597556355</v>
      </c>
      <c r="G1043" s="43" t="n">
        <f aca="false">F1043*SQRT(($B$6-2)/C1043)</f>
        <v>67849.8553589474</v>
      </c>
    </row>
    <row r="1044" customFormat="false" ht="15" hidden="false" customHeight="false" outlineLevel="0" collapsed="false">
      <c r="A1044" s="41" t="n">
        <v>-0.3421528907</v>
      </c>
      <c r="B1044" s="41" t="n">
        <v>-1.4069141656</v>
      </c>
      <c r="C1044" s="41" t="n">
        <v>4.4186809015</v>
      </c>
      <c r="D1044" s="42" t="n">
        <f aca="false">$B$5*A1044</f>
        <v>-0.874193121328877</v>
      </c>
      <c r="E1044" s="42" t="n">
        <f aca="false">$D$5*A1044+$F$5*B1044</f>
        <v>-3.24356394701931</v>
      </c>
      <c r="F1044" s="43" t="n">
        <f aca="false">Inputs!$B$5*D1044+Inputs!$B$6*E1044</f>
        <v>74758.8852180777</v>
      </c>
      <c r="G1044" s="43" t="n">
        <f aca="false">F1044*SQRT(($B$6-2)/C1044)</f>
        <v>50295.7738552607</v>
      </c>
    </row>
    <row r="1045" customFormat="false" ht="15" hidden="false" customHeight="false" outlineLevel="0" collapsed="false">
      <c r="A1045" s="41" t="n">
        <v>-1.9777490624</v>
      </c>
      <c r="B1045" s="41" t="n">
        <v>-0.2615619011</v>
      </c>
      <c r="C1045" s="41" t="n">
        <v>1.0893981505</v>
      </c>
      <c r="D1045" s="42" t="n">
        <f aca="false">$B$5*A1045</f>
        <v>-5.05310541883058</v>
      </c>
      <c r="E1045" s="42" t="n">
        <f aca="false">$D$5*A1045+$F$5*B1045</f>
        <v>-5.15787812253049</v>
      </c>
      <c r="F1045" s="43" t="n">
        <f aca="false">Inputs!$B$5*D1045+Inputs!$B$6*E1045</f>
        <v>-247416.635756533</v>
      </c>
      <c r="G1045" s="43" t="n">
        <f aca="false">F1045*SQRT(($B$6-2)/C1045)</f>
        <v>-335235.944616959</v>
      </c>
    </row>
    <row r="1046" customFormat="false" ht="15" hidden="false" customHeight="false" outlineLevel="0" collapsed="false">
      <c r="A1046" s="41" t="n">
        <v>0.056496692</v>
      </c>
      <c r="B1046" s="41" t="n">
        <v>-1.2861300367</v>
      </c>
      <c r="C1046" s="41" t="n">
        <v>2.4700888034</v>
      </c>
      <c r="D1046" s="42" t="n">
        <f aca="false">$B$5*A1046</f>
        <v>0.144347807271751</v>
      </c>
      <c r="E1046" s="42" t="n">
        <f aca="false">$D$5*A1046+$F$5*B1046</f>
        <v>-2.08637894147259</v>
      </c>
      <c r="F1046" s="43" t="n">
        <f aca="false">Inputs!$B$5*D1046+Inputs!$B$6*E1046</f>
        <v>118753.727800805</v>
      </c>
      <c r="G1046" s="43" t="n">
        <f aca="false">F1046*SQRT(($B$6-2)/C1046)</f>
        <v>106857.735317107</v>
      </c>
    </row>
    <row r="1047" customFormat="false" ht="15" hidden="false" customHeight="false" outlineLevel="0" collapsed="false">
      <c r="A1047" s="41" t="n">
        <v>-0.034474865</v>
      </c>
      <c r="B1047" s="41" t="n">
        <v>0.053752563</v>
      </c>
      <c r="C1047" s="41" t="n">
        <v>2.5443777444</v>
      </c>
      <c r="D1047" s="42" t="n">
        <f aca="false">$B$5*A1047</f>
        <v>-0.0880825229331949</v>
      </c>
      <c r="E1047" s="42" t="n">
        <f aca="false">$D$5*A1047+$F$5*B1047</f>
        <v>0.0107809658164554</v>
      </c>
      <c r="F1047" s="43" t="n">
        <f aca="false">Inputs!$B$5*D1047+Inputs!$B$6*E1047</f>
        <v>-9347.30058414226</v>
      </c>
      <c r="G1047" s="43" t="n">
        <f aca="false">F1047*SQRT(($B$6-2)/C1047)</f>
        <v>-8287.2494673712</v>
      </c>
    </row>
    <row r="1048" customFormat="false" ht="15" hidden="false" customHeight="false" outlineLevel="0" collapsed="false">
      <c r="A1048" s="41" t="n">
        <v>-2.1560080061</v>
      </c>
      <c r="B1048" s="41" t="n">
        <v>-0.9151246595</v>
      </c>
      <c r="C1048" s="41" t="n">
        <v>2.9397902813</v>
      </c>
      <c r="D1048" s="42" t="n">
        <f aca="false">$B$5*A1048</f>
        <v>-5.50855310503623</v>
      </c>
      <c r="E1048" s="42" t="n">
        <f aca="false">$D$5*A1048+$F$5*B1048</f>
        <v>-6.71059673860517</v>
      </c>
      <c r="F1048" s="43" t="n">
        <f aca="false">Inputs!$B$5*D1048+Inputs!$B$6*E1048</f>
        <v>-215325.473573365</v>
      </c>
      <c r="G1048" s="43" t="n">
        <f aca="false">F1048*SQRT(($B$6-2)/C1048)</f>
        <v>-177603.791938899</v>
      </c>
    </row>
    <row r="1049" customFormat="false" ht="15" hidden="false" customHeight="false" outlineLevel="0" collapsed="false">
      <c r="A1049" s="41" t="n">
        <v>0.4072638937</v>
      </c>
      <c r="B1049" s="41" t="n">
        <v>0.3870587294</v>
      </c>
      <c r="C1049" s="41" t="n">
        <v>10.1411126963</v>
      </c>
      <c r="D1049" s="42" t="n">
        <f aca="false">$B$5*A1049</f>
        <v>1.04055030401693</v>
      </c>
      <c r="E1049" s="42" t="n">
        <f aca="false">$D$5*A1049+$F$5*B1049</f>
        <v>1.63747167863524</v>
      </c>
      <c r="F1049" s="43" t="n">
        <f aca="false">Inputs!$B$5*D1049+Inputs!$B$6*E1049</f>
        <v>22181.4464699304</v>
      </c>
      <c r="G1049" s="43" t="n">
        <f aca="false">F1049*SQRT(($B$6-2)/C1049)</f>
        <v>9850.58576928183</v>
      </c>
    </row>
    <row r="1050" customFormat="false" ht="15" hidden="false" customHeight="false" outlineLevel="0" collapsed="false">
      <c r="A1050" s="41" t="n">
        <v>-1.1536749164</v>
      </c>
      <c r="B1050" s="41" t="n">
        <v>0.1584480505</v>
      </c>
      <c r="C1050" s="41" t="n">
        <v>3.5546427049</v>
      </c>
      <c r="D1050" s="42" t="n">
        <f aca="false">$B$5*A1050</f>
        <v>-2.94761407423219</v>
      </c>
      <c r="E1050" s="42" t="n">
        <f aca="false">$D$5*A1050+$F$5*B1050</f>
        <v>-2.47167150601349</v>
      </c>
      <c r="F1050" s="43" t="n">
        <f aca="false">Inputs!$B$5*D1050+Inputs!$B$6*E1050</f>
        <v>-171177.832122544</v>
      </c>
      <c r="G1050" s="43" t="n">
        <f aca="false">F1050*SQRT(($B$6-2)/C1050)</f>
        <v>-128399.857791373</v>
      </c>
    </row>
    <row r="1051" customFormat="false" ht="15" hidden="false" customHeight="false" outlineLevel="0" collapsed="false">
      <c r="A1051" s="41" t="n">
        <v>1.0224072254</v>
      </c>
      <c r="B1051" s="41" t="n">
        <v>0.777072959</v>
      </c>
      <c r="C1051" s="41" t="n">
        <v>0.9357938784</v>
      </c>
      <c r="D1051" s="42" t="n">
        <f aca="false">$B$5*A1051</f>
        <v>2.61222800664657</v>
      </c>
      <c r="E1051" s="42" t="n">
        <f aca="false">$D$5*A1051+$F$5*B1051</f>
        <v>3.77471412990338</v>
      </c>
      <c r="F1051" s="43" t="n">
        <f aca="false">Inputs!$B$5*D1051+Inputs!$B$6*E1051</f>
        <v>72487.0941694882</v>
      </c>
      <c r="G1051" s="43" t="n">
        <f aca="false">F1051*SQRT(($B$6-2)/C1051)</f>
        <v>105970.647555259</v>
      </c>
    </row>
    <row r="1052" customFormat="false" ht="15" hidden="false" customHeight="false" outlineLevel="0" collapsed="false">
      <c r="A1052" s="41" t="n">
        <v>-0.095285787</v>
      </c>
      <c r="B1052" s="41" t="n">
        <v>-0.4679763133</v>
      </c>
      <c r="C1052" s="41" t="n">
        <v>2.0237351358</v>
      </c>
      <c r="D1052" s="42" t="n">
        <f aca="false">$B$5*A1052</f>
        <v>-0.243453093105224</v>
      </c>
      <c r="E1052" s="42" t="n">
        <f aca="false">$D$5*A1052+$F$5*B1052</f>
        <v>-1.03481635614002</v>
      </c>
      <c r="F1052" s="43" t="n">
        <f aca="false">Inputs!$B$5*D1052+Inputs!$B$6*E1052</f>
        <v>27395.5084964788</v>
      </c>
      <c r="G1052" s="43" t="n">
        <f aca="false">F1052*SQRT(($B$6-2)/C1052)</f>
        <v>27234.382190937</v>
      </c>
    </row>
    <row r="1053" customFormat="false" ht="15" hidden="false" customHeight="false" outlineLevel="0" collapsed="false">
      <c r="A1053" s="41" t="n">
        <v>-0.6293444843</v>
      </c>
      <c r="B1053" s="41" t="n">
        <v>0.4678197829</v>
      </c>
      <c r="C1053" s="41" t="n">
        <v>3.2426811432</v>
      </c>
      <c r="D1053" s="42" t="n">
        <f aca="false">$B$5*A1053</f>
        <v>-1.60796133563495</v>
      </c>
      <c r="E1053" s="42" t="n">
        <f aca="false">$D$5*A1053+$F$5*B1053</f>
        <v>-0.689775301700951</v>
      </c>
      <c r="F1053" s="43" t="n">
        <f aca="false">Inputs!$B$5*D1053+Inputs!$B$6*E1053</f>
        <v>-126307.368478447</v>
      </c>
      <c r="G1053" s="43" t="n">
        <f aca="false">F1053*SQRT(($B$6-2)/C1053)</f>
        <v>-99195.4065765038</v>
      </c>
    </row>
    <row r="1054" customFormat="false" ht="15" hidden="false" customHeight="false" outlineLevel="0" collapsed="false">
      <c r="A1054" s="41" t="n">
        <v>0.1951039731</v>
      </c>
      <c r="B1054" s="41" t="n">
        <v>0.6294040061</v>
      </c>
      <c r="C1054" s="41" t="n">
        <v>3.6679144151</v>
      </c>
      <c r="D1054" s="42" t="n">
        <f aca="false">$B$5*A1054</f>
        <v>0.498486366369765</v>
      </c>
      <c r="E1054" s="42" t="n">
        <f aca="false">$D$5*A1054+$F$5*B1054</f>
        <v>1.55108685373598</v>
      </c>
      <c r="F1054" s="43" t="n">
        <f aca="false">Inputs!$B$5*D1054+Inputs!$B$6*E1054</f>
        <v>-27705.7060498226</v>
      </c>
      <c r="G1054" s="43" t="n">
        <f aca="false">F1054*SQRT(($B$6-2)/C1054)</f>
        <v>-20458.5393243368</v>
      </c>
    </row>
    <row r="1055" customFormat="false" ht="15" hidden="false" customHeight="false" outlineLevel="0" collapsed="false">
      <c r="A1055" s="41" t="n">
        <v>0.1318738131</v>
      </c>
      <c r="B1055" s="41" t="n">
        <v>0.8187639503</v>
      </c>
      <c r="C1055" s="41" t="n">
        <v>0.1549529335</v>
      </c>
      <c r="D1055" s="42" t="n">
        <f aca="false">$B$5*A1055</f>
        <v>0.336934696239379</v>
      </c>
      <c r="E1055" s="42" t="n">
        <f aca="false">$D$5*A1055+$F$5*B1055</f>
        <v>1.72760134982308</v>
      </c>
      <c r="F1055" s="43" t="n">
        <f aca="false">Inputs!$B$5*D1055+Inputs!$B$6*E1055</f>
        <v>-52686.597867216</v>
      </c>
      <c r="G1055" s="43" t="n">
        <f aca="false">F1055*SQRT(($B$6-2)/C1055)</f>
        <v>-189284.587226478</v>
      </c>
    </row>
    <row r="1056" customFormat="false" ht="15" hidden="false" customHeight="false" outlineLevel="0" collapsed="false">
      <c r="A1056" s="41" t="n">
        <v>0.094592533</v>
      </c>
      <c r="B1056" s="41" t="n">
        <v>0.7846887161</v>
      </c>
      <c r="C1056" s="41" t="n">
        <v>4.6949315914</v>
      </c>
      <c r="D1056" s="42" t="n">
        <f aca="false">$B$5*A1056</f>
        <v>0.241681844360565</v>
      </c>
      <c r="E1056" s="42" t="n">
        <f aca="false">$D$5*A1056+$F$5*B1056</f>
        <v>1.58004805133622</v>
      </c>
      <c r="F1056" s="43" t="n">
        <f aca="false">Inputs!$B$5*D1056+Inputs!$B$6*E1056</f>
        <v>-54834.2181307546</v>
      </c>
      <c r="G1056" s="43" t="n">
        <f aca="false">F1056*SQRT(($B$6-2)/C1056)</f>
        <v>-35789.2023219503</v>
      </c>
    </row>
    <row r="1057" customFormat="false" ht="15" hidden="false" customHeight="false" outlineLevel="0" collapsed="false">
      <c r="A1057" s="41" t="n">
        <v>0.8708227704</v>
      </c>
      <c r="B1057" s="41" t="n">
        <v>-0.8045266302</v>
      </c>
      <c r="C1057" s="41" t="n">
        <v>4.8370876394</v>
      </c>
      <c r="D1057" s="42" t="n">
        <f aca="false">$B$5*A1057</f>
        <v>2.22493305324057</v>
      </c>
      <c r="E1057" s="42" t="n">
        <f aca="false">$D$5*A1057+$F$5*B1057</f>
        <v>0.682987442692291</v>
      </c>
      <c r="F1057" s="43" t="n">
        <f aca="false">Inputs!$B$5*D1057+Inputs!$B$6*E1057</f>
        <v>188343.933189442</v>
      </c>
      <c r="G1057" s="43" t="n">
        <f aca="false">F1057*SQRT(($B$6-2)/C1057)</f>
        <v>121108.508412701</v>
      </c>
    </row>
    <row r="1058" customFormat="false" ht="15" hidden="false" customHeight="false" outlineLevel="0" collapsed="false">
      <c r="A1058" s="41" t="n">
        <v>-1.8081440469</v>
      </c>
      <c r="B1058" s="41" t="n">
        <v>1.543492856</v>
      </c>
      <c r="C1058" s="41" t="n">
        <v>1.3356101665</v>
      </c>
      <c r="D1058" s="42" t="n">
        <f aca="false">$B$5*A1058</f>
        <v>-4.61976832911714</v>
      </c>
      <c r="E1058" s="42" t="n">
        <f aca="false">$D$5*A1058+$F$5*B1058</f>
        <v>-1.63741997902351</v>
      </c>
      <c r="F1058" s="43" t="n">
        <f aca="false">Inputs!$B$5*D1058+Inputs!$B$6*E1058</f>
        <v>-380105.833960539</v>
      </c>
      <c r="G1058" s="43" t="n">
        <f aca="false">F1058*SQRT(($B$6-2)/C1058)</f>
        <v>-465135.701478501</v>
      </c>
    </row>
    <row r="1059" customFormat="false" ht="15" hidden="false" customHeight="false" outlineLevel="0" collapsed="false">
      <c r="A1059" s="41" t="n">
        <v>0.2566587307</v>
      </c>
      <c r="B1059" s="41" t="n">
        <v>-1.7144858955</v>
      </c>
      <c r="C1059" s="41" t="n">
        <v>5.9494086784</v>
      </c>
      <c r="D1059" s="42" t="n">
        <f aca="false">$B$5*A1059</f>
        <v>0.655757420163572</v>
      </c>
      <c r="E1059" s="42" t="n">
        <f aca="false">$D$5*A1059+$F$5*B1059</f>
        <v>-2.34973685302154</v>
      </c>
      <c r="F1059" s="43" t="n">
        <f aca="false">Inputs!$B$5*D1059+Inputs!$B$6*E1059</f>
        <v>183062.584667434</v>
      </c>
      <c r="G1059" s="43" t="n">
        <f aca="false">F1059*SQRT(($B$6-2)/C1059)</f>
        <v>106139.658607079</v>
      </c>
    </row>
    <row r="1060" customFormat="false" ht="15" hidden="false" customHeight="false" outlineLevel="0" collapsed="false">
      <c r="A1060" s="41" t="n">
        <v>-0.7138194972</v>
      </c>
      <c r="B1060" s="41" t="n">
        <v>0.7718742924</v>
      </c>
      <c r="C1060" s="41" t="n">
        <v>2.8296712145</v>
      </c>
      <c r="D1060" s="42" t="n">
        <f aca="false">$B$5*A1060</f>
        <v>-1.8237931383424</v>
      </c>
      <c r="E1060" s="42" t="n">
        <f aca="false">$D$5*A1060+$F$5*B1060</f>
        <v>-0.365766605596676</v>
      </c>
      <c r="F1060" s="43" t="n">
        <f aca="false">Inputs!$B$5*D1060+Inputs!$B$6*E1060</f>
        <v>-164090.983554406</v>
      </c>
      <c r="G1060" s="43" t="n">
        <f aca="false">F1060*SQRT(($B$6-2)/C1060)</f>
        <v>-137953.183679581</v>
      </c>
    </row>
    <row r="1061" customFormat="false" ht="15" hidden="false" customHeight="false" outlineLevel="0" collapsed="false">
      <c r="A1061" s="41" t="n">
        <v>-0.2796768311</v>
      </c>
      <c r="B1061" s="41" t="n">
        <v>-0.5120614193</v>
      </c>
      <c r="C1061" s="41" t="n">
        <v>1.5730973443</v>
      </c>
      <c r="D1061" s="42" t="n">
        <f aca="false">$B$5*A1061</f>
        <v>-0.714568161158833</v>
      </c>
      <c r="E1061" s="42" t="n">
        <f aca="false">$D$5*A1061+$F$5*B1061</f>
        <v>-1.54971474733844</v>
      </c>
      <c r="F1061" s="43" t="n">
        <f aca="false">Inputs!$B$5*D1061+Inputs!$B$6*E1061</f>
        <v>6028.92125103882</v>
      </c>
      <c r="G1061" s="43" t="n">
        <f aca="false">F1061*SQRT(($B$6-2)/C1061)</f>
        <v>6797.93190754772</v>
      </c>
    </row>
    <row r="1062" customFormat="false" ht="15" hidden="false" customHeight="false" outlineLevel="0" collapsed="false">
      <c r="A1062" s="41" t="n">
        <v>1.4008818603</v>
      </c>
      <c r="B1062" s="41" t="n">
        <v>-1.0472871464</v>
      </c>
      <c r="C1062" s="41" t="n">
        <v>1.2511926252</v>
      </c>
      <c r="D1062" s="42" t="n">
        <f aca="false">$B$5*A1062</f>
        <v>3.57922238670322</v>
      </c>
      <c r="E1062" s="42" t="n">
        <f aca="false">$D$5*A1062+$F$5*B1062</f>
        <v>1.52512424737774</v>
      </c>
      <c r="F1062" s="43" t="n">
        <f aca="false">Inputs!$B$5*D1062+Inputs!$B$6*E1062</f>
        <v>281666.026301435</v>
      </c>
      <c r="G1062" s="43" t="n">
        <f aca="false">F1062*SQRT(($B$6-2)/C1062)</f>
        <v>356112.629984112</v>
      </c>
    </row>
    <row r="1063" customFormat="false" ht="15" hidden="false" customHeight="false" outlineLevel="0" collapsed="false">
      <c r="A1063" s="41" t="n">
        <v>-0.7981533578</v>
      </c>
      <c r="B1063" s="41" t="n">
        <v>0.211386475</v>
      </c>
      <c r="C1063" s="41" t="n">
        <v>4.6249351813</v>
      </c>
      <c r="D1063" s="42" t="n">
        <f aca="false">$B$5*A1063</f>
        <v>-2.03926430002336</v>
      </c>
      <c r="E1063" s="42" t="n">
        <f aca="false">$D$5*A1063+$F$5*B1063</f>
        <v>-1.53426560859434</v>
      </c>
      <c r="F1063" s="43" t="n">
        <f aca="false">Inputs!$B$5*D1063+Inputs!$B$6*E1063</f>
        <v>-127213.149572619</v>
      </c>
      <c r="G1063" s="43" t="n">
        <f aca="false">F1063*SQRT(($B$6-2)/C1063)</f>
        <v>-83655.4380580858</v>
      </c>
    </row>
    <row r="1064" customFormat="false" ht="15" hidden="false" customHeight="false" outlineLevel="0" collapsed="false">
      <c r="A1064" s="41" t="n">
        <v>0.3904549321</v>
      </c>
      <c r="B1064" s="41" t="n">
        <v>0.4963430343</v>
      </c>
      <c r="C1064" s="41" t="n">
        <v>2.1352982394</v>
      </c>
      <c r="D1064" s="42" t="n">
        <f aca="false">$B$5*A1064</f>
        <v>0.997603776289691</v>
      </c>
      <c r="E1064" s="42" t="n">
        <f aca="false">$D$5*A1064+$F$5*B1064</f>
        <v>1.78617933496507</v>
      </c>
      <c r="F1064" s="43" t="n">
        <f aca="false">Inputs!$B$5*D1064+Inputs!$B$6*E1064</f>
        <v>10451.4108807154</v>
      </c>
      <c r="G1064" s="43" t="n">
        <f aca="false">F1064*SQRT(($B$6-2)/C1064)</f>
        <v>10114.8779906851</v>
      </c>
    </row>
    <row r="1065" customFormat="false" ht="15" hidden="false" customHeight="false" outlineLevel="0" collapsed="false">
      <c r="A1065" s="41" t="n">
        <v>0.9112380446</v>
      </c>
      <c r="B1065" s="41" t="n">
        <v>0.1985786207</v>
      </c>
      <c r="C1065" s="41" t="n">
        <v>3.9511249729</v>
      </c>
      <c r="D1065" s="42" t="n">
        <f aca="false">$B$5*A1065</f>
        <v>2.32819319121566</v>
      </c>
      <c r="E1065" s="42" t="n">
        <f aca="false">$D$5*A1065+$F$5*B1065</f>
        <v>2.51126546739486</v>
      </c>
      <c r="F1065" s="43" t="n">
        <f aca="false">Inputs!$B$5*D1065+Inputs!$B$6*E1065</f>
        <v>107256.045751823</v>
      </c>
      <c r="G1065" s="43" t="n">
        <f aca="false">F1065*SQRT(($B$6-2)/C1065)</f>
        <v>76309.1113774454</v>
      </c>
    </row>
    <row r="1066" customFormat="false" ht="15" hidden="false" customHeight="false" outlineLevel="0" collapsed="false">
      <c r="A1066" s="41" t="n">
        <v>0.4893839389</v>
      </c>
      <c r="B1066" s="41" t="n">
        <v>-0.2592092593</v>
      </c>
      <c r="C1066" s="41" t="n">
        <v>1.2173879799</v>
      </c>
      <c r="D1066" s="42" t="n">
        <f aca="false">$B$5*A1066</f>
        <v>1.25036521597101</v>
      </c>
      <c r="E1066" s="42" t="n">
        <f aca="false">$D$5*A1066+$F$5*B1066</f>
        <v>0.716943936352621</v>
      </c>
      <c r="F1066" s="43" t="n">
        <f aca="false">Inputs!$B$5*D1066+Inputs!$B$6*E1066</f>
        <v>89189.3247794701</v>
      </c>
      <c r="G1066" s="43" t="n">
        <f aca="false">F1066*SQRT(($B$6-2)/C1066)</f>
        <v>114317.671325234</v>
      </c>
    </row>
    <row r="1067" customFormat="false" ht="15" hidden="false" customHeight="false" outlineLevel="0" collapsed="false">
      <c r="A1067" s="41" t="n">
        <v>0.0626983032</v>
      </c>
      <c r="B1067" s="41" t="n">
        <v>0.1075341801</v>
      </c>
      <c r="C1067" s="41" t="n">
        <v>2.5682572307</v>
      </c>
      <c r="D1067" s="42" t="n">
        <f aca="false">$B$5*A1067</f>
        <v>0.160192787687099</v>
      </c>
      <c r="E1067" s="42" t="n">
        <f aca="false">$D$5*A1067+$F$5*B1067</f>
        <v>0.334880157377723</v>
      </c>
      <c r="F1067" s="43" t="n">
        <f aca="false">Inputs!$B$5*D1067+Inputs!$B$6*E1067</f>
        <v>-724.729100176226</v>
      </c>
      <c r="G1067" s="43" t="n">
        <f aca="false">F1067*SQRT(($B$6-2)/C1067)</f>
        <v>-639.545486116055</v>
      </c>
    </row>
    <row r="1068" customFormat="false" ht="15" hidden="false" customHeight="false" outlineLevel="0" collapsed="false">
      <c r="A1068" s="41" t="n">
        <v>0.2150981358</v>
      </c>
      <c r="B1068" s="41" t="n">
        <v>0.7725398076</v>
      </c>
      <c r="C1068" s="41" t="n">
        <v>4.4145989724</v>
      </c>
      <c r="D1068" s="42" t="n">
        <f aca="false">$B$5*A1068</f>
        <v>0.549571012953668</v>
      </c>
      <c r="E1068" s="42" t="n">
        <f aca="false">$D$5*A1068+$F$5*B1068</f>
        <v>1.84582365719543</v>
      </c>
      <c r="F1068" s="43" t="n">
        <f aca="false">Inputs!$B$5*D1068+Inputs!$B$6*E1068</f>
        <v>-37334.0815644046</v>
      </c>
      <c r="G1068" s="43" t="n">
        <f aca="false">F1068*SQRT(($B$6-2)/C1068)</f>
        <v>-25128.9788526022</v>
      </c>
    </row>
    <row r="1069" customFormat="false" ht="15" hidden="false" customHeight="false" outlineLevel="0" collapsed="false">
      <c r="A1069" s="41" t="n">
        <v>0.5551456819</v>
      </c>
      <c r="B1069" s="41" t="n">
        <v>0.0442170029</v>
      </c>
      <c r="C1069" s="41" t="n">
        <v>6.9403976476</v>
      </c>
      <c r="D1069" s="42" t="n">
        <f aca="false">$B$5*A1069</f>
        <v>1.41838502506742</v>
      </c>
      <c r="E1069" s="42" t="n">
        <f aca="false">$D$5*A1069+$F$5*B1069</f>
        <v>1.39736936490359</v>
      </c>
      <c r="F1069" s="43" t="n">
        <f aca="false">Inputs!$B$5*D1069+Inputs!$B$6*E1069</f>
        <v>71970.0342615623</v>
      </c>
      <c r="G1069" s="43" t="n">
        <f aca="false">F1069*SQRT(($B$6-2)/C1069)</f>
        <v>38634.4318790618</v>
      </c>
    </row>
    <row r="1070" customFormat="false" ht="15" hidden="false" customHeight="false" outlineLevel="0" collapsed="false">
      <c r="A1070" s="41" t="n">
        <v>-0.8091259849</v>
      </c>
      <c r="B1070" s="41" t="n">
        <v>0.0676712581</v>
      </c>
      <c r="C1070" s="41" t="n">
        <v>7.4486603517</v>
      </c>
      <c r="D1070" s="42" t="n">
        <f aca="false">$B$5*A1070</f>
        <v>-2.06729912128149</v>
      </c>
      <c r="E1070" s="42" t="n">
        <f aca="false">$D$5*A1070+$F$5*B1070</f>
        <v>-1.80853537806577</v>
      </c>
      <c r="F1070" s="43" t="n">
        <f aca="false">Inputs!$B$5*D1070+Inputs!$B$6*E1070</f>
        <v>-116303.143224861</v>
      </c>
      <c r="G1070" s="43" t="n">
        <f aca="false">F1070*SQRT(($B$6-2)/C1070)</f>
        <v>-60265.3057515666</v>
      </c>
    </row>
    <row r="1071" customFormat="false" ht="15" hidden="false" customHeight="false" outlineLevel="0" collapsed="false">
      <c r="A1071" s="41" t="n">
        <v>-0.0280177849</v>
      </c>
      <c r="B1071" s="41" t="n">
        <v>0.1931815798</v>
      </c>
      <c r="C1071" s="41" t="n">
        <v>6.8463217462</v>
      </c>
      <c r="D1071" s="42" t="n">
        <f aca="false">$B$5*A1071</f>
        <v>-0.0715848250889908</v>
      </c>
      <c r="E1071" s="42" t="n">
        <f aca="false">$D$5*A1071+$F$5*B1071</f>
        <v>0.266904422801052</v>
      </c>
      <c r="F1071" s="43" t="n">
        <f aca="false">Inputs!$B$5*D1071+Inputs!$B$6*E1071</f>
        <v>-20503.7036489517</v>
      </c>
      <c r="G1071" s="43" t="n">
        <f aca="false">F1071*SQRT(($B$6-2)/C1071)</f>
        <v>-11082.0131556244</v>
      </c>
    </row>
    <row r="1072" customFormat="false" ht="15" hidden="false" customHeight="false" outlineLevel="0" collapsed="false">
      <c r="A1072" s="41" t="n">
        <v>2.2065253071</v>
      </c>
      <c r="B1072" s="41" t="n">
        <v>-0.5237727785</v>
      </c>
      <c r="C1072" s="41" t="n">
        <v>15.183070995</v>
      </c>
      <c r="D1072" s="42" t="n">
        <f aca="false">$B$5*A1072</f>
        <v>5.63762369962321</v>
      </c>
      <c r="E1072" s="42" t="n">
        <f aca="false">$D$5*A1072+$F$5*B1072</f>
        <v>4.34619906316162</v>
      </c>
      <c r="F1072" s="43" t="n">
        <f aca="false">Inputs!$B$5*D1072+Inputs!$B$6*E1072</f>
        <v>346452.41680424</v>
      </c>
      <c r="G1072" s="43" t="n">
        <f aca="false">F1072*SQRT(($B$6-2)/C1072)</f>
        <v>125741.541941912</v>
      </c>
    </row>
    <row r="1073" customFormat="false" ht="15" hidden="false" customHeight="false" outlineLevel="0" collapsed="false">
      <c r="A1073" s="41" t="n">
        <v>0.4222890191</v>
      </c>
      <c r="B1073" s="41" t="n">
        <v>1.0684620672</v>
      </c>
      <c r="C1073" s="41" t="n">
        <v>3.9952810107</v>
      </c>
      <c r="D1073" s="42" t="n">
        <f aca="false">$B$5*A1073</f>
        <v>1.07893916943002</v>
      </c>
      <c r="E1073" s="42" t="n">
        <f aca="false">$D$5*A1073+$F$5*B1073</f>
        <v>2.84983465170382</v>
      </c>
      <c r="F1073" s="43" t="n">
        <f aca="false">Inputs!$B$5*D1073+Inputs!$B$6*E1073</f>
        <v>-34597.815642189</v>
      </c>
      <c r="G1073" s="43" t="n">
        <f aca="false">F1073*SQRT(($B$6-2)/C1073)</f>
        <v>-24478.7937117577</v>
      </c>
    </row>
    <row r="1074" customFormat="false" ht="15" hidden="false" customHeight="false" outlineLevel="0" collapsed="false">
      <c r="A1074" s="41" t="n">
        <v>0.0980019141</v>
      </c>
      <c r="B1074" s="41" t="n">
        <v>2.3378451192</v>
      </c>
      <c r="C1074" s="41" t="n">
        <v>1.184465144</v>
      </c>
      <c r="D1074" s="42" t="n">
        <f aca="false">$B$5*A1074</f>
        <v>0.250392738193761</v>
      </c>
      <c r="E1074" s="42" t="n">
        <f aca="false">$D$5*A1074+$F$5*B1074</f>
        <v>4.27006502594211</v>
      </c>
      <c r="F1074" s="43" t="n">
        <f aca="false">Inputs!$B$5*D1074+Inputs!$B$6*E1074</f>
        <v>-188463.97747773</v>
      </c>
      <c r="G1074" s="43" t="n">
        <f aca="false">F1074*SQRT(($B$6-2)/C1074)</f>
        <v>-244896.291096741</v>
      </c>
    </row>
    <row r="1075" customFormat="false" ht="15" hidden="false" customHeight="false" outlineLevel="0" collapsed="false">
      <c r="A1075" s="41" t="n">
        <v>-0.3780392917</v>
      </c>
      <c r="B1075" s="41" t="n">
        <v>0.3240892223</v>
      </c>
      <c r="C1075" s="41" t="n">
        <v>2.063063592</v>
      </c>
      <c r="D1075" s="42" t="n">
        <f aca="false">$B$5*A1075</f>
        <v>-0.965882087741721</v>
      </c>
      <c r="E1075" s="42" t="n">
        <f aca="false">$D$5*A1075+$F$5*B1075</f>
        <v>-0.339958459784765</v>
      </c>
      <c r="F1075" s="43" t="n">
        <f aca="false">Inputs!$B$5*D1075+Inputs!$B$6*E1075</f>
        <v>-79590.2857849339</v>
      </c>
      <c r="G1075" s="43" t="n">
        <f aca="false">F1075*SQRT(($B$6-2)/C1075)</f>
        <v>-78364.3894909323</v>
      </c>
    </row>
    <row r="1076" customFormat="false" ht="15" hidden="false" customHeight="false" outlineLevel="0" collapsed="false">
      <c r="A1076" s="41" t="n">
        <v>-0.7988057449</v>
      </c>
      <c r="B1076" s="41" t="n">
        <v>-0.3515247351</v>
      </c>
      <c r="C1076" s="41" t="n">
        <v>7.3131190812</v>
      </c>
      <c r="D1076" s="42" t="n">
        <f aca="false">$B$5*A1076</f>
        <v>-2.04093113473605</v>
      </c>
      <c r="E1076" s="42" t="n">
        <f aca="false">$D$5*A1076+$F$5*B1076</f>
        <v>-2.50782177589672</v>
      </c>
      <c r="F1076" s="43" t="n">
        <f aca="false">Inputs!$B$5*D1076+Inputs!$B$6*E1076</f>
        <v>-78702.0246787689</v>
      </c>
      <c r="G1076" s="43" t="n">
        <f aca="false">F1076*SQRT(($B$6-2)/C1076)</f>
        <v>-41157.5562437203</v>
      </c>
    </row>
    <row r="1077" customFormat="false" ht="15" hidden="false" customHeight="false" outlineLevel="0" collapsed="false">
      <c r="A1077" s="41" t="n">
        <v>0.2489339104</v>
      </c>
      <c r="B1077" s="41" t="n">
        <v>0.8463040623</v>
      </c>
      <c r="C1077" s="41" t="n">
        <v>1.8468797816</v>
      </c>
      <c r="D1077" s="42" t="n">
        <f aca="false">$B$5*A1077</f>
        <v>0.636020673950656</v>
      </c>
      <c r="E1077" s="42" t="n">
        <f aca="false">$D$5*A1077+$F$5*B1077</f>
        <v>2.05371086488885</v>
      </c>
      <c r="F1077" s="43" t="n">
        <f aca="false">Inputs!$B$5*D1077+Inputs!$B$6*E1077</f>
        <v>-39083.4758493768</v>
      </c>
      <c r="G1077" s="43" t="n">
        <f aca="false">F1077*SQRT(($B$6-2)/C1077)</f>
        <v>-40671.375895999</v>
      </c>
    </row>
    <row r="1078" customFormat="false" ht="15" hidden="false" customHeight="false" outlineLevel="0" collapsed="false">
      <c r="A1078" s="41" t="n">
        <v>0.319094834</v>
      </c>
      <c r="B1078" s="41" t="n">
        <v>1.2591148493</v>
      </c>
      <c r="C1078" s="41" t="n">
        <v>0.0981373352</v>
      </c>
      <c r="D1078" s="42" t="n">
        <f aca="false">$B$5*A1078</f>
        <v>0.815280292864642</v>
      </c>
      <c r="E1078" s="42" t="n">
        <f aca="false">$D$5*A1078+$F$5*B1078</f>
        <v>2.93348364084663</v>
      </c>
      <c r="F1078" s="43" t="n">
        <f aca="false">Inputs!$B$5*D1078+Inputs!$B$6*E1078</f>
        <v>-65146.1527558671</v>
      </c>
      <c r="G1078" s="43" t="n">
        <f aca="false">F1078*SQRT(($B$6-2)/C1078)</f>
        <v>-294094.322547789</v>
      </c>
    </row>
    <row r="1079" customFormat="false" ht="15" hidden="false" customHeight="false" outlineLevel="0" collapsed="false">
      <c r="A1079" s="41" t="n">
        <v>-0.0949653106</v>
      </c>
      <c r="B1079" s="41" t="n">
        <v>-0.3321685298</v>
      </c>
      <c r="C1079" s="41" t="n">
        <v>2.6437923978</v>
      </c>
      <c r="D1079" s="42" t="n">
        <f aca="false">$B$5*A1079</f>
        <v>-0.242634282941571</v>
      </c>
      <c r="E1079" s="42" t="n">
        <f aca="false">$D$5*A1079+$F$5*B1079</f>
        <v>-0.799548430757426</v>
      </c>
      <c r="F1079" s="43" t="n">
        <f aca="false">Inputs!$B$5*D1079+Inputs!$B$6*E1079</f>
        <v>15713.9932437142</v>
      </c>
      <c r="G1079" s="43" t="n">
        <f aca="false">F1079*SQRT(($B$6-2)/C1079)</f>
        <v>13667.4623181371</v>
      </c>
    </row>
    <row r="1080" customFormat="false" ht="15" hidden="false" customHeight="false" outlineLevel="0" collapsed="false">
      <c r="A1080" s="41" t="n">
        <v>2.7039851073</v>
      </c>
      <c r="B1080" s="41" t="n">
        <v>0.3942376494</v>
      </c>
      <c r="C1080" s="41" t="n">
        <v>5.8651614321</v>
      </c>
      <c r="D1080" s="42" t="n">
        <f aca="false">$B$5*A1080</f>
        <v>6.90862256385252</v>
      </c>
      <c r="E1080" s="42" t="n">
        <f aca="false">$D$5*A1080+$F$5*B1080</f>
        <v>7.11511767123154</v>
      </c>
      <c r="F1080" s="43" t="n">
        <f aca="false">Inputs!$B$5*D1080+Inputs!$B$6*E1080</f>
        <v>335106.372823675</v>
      </c>
      <c r="G1080" s="43" t="n">
        <f aca="false">F1080*SQRT(($B$6-2)/C1080)</f>
        <v>195685.073537484</v>
      </c>
    </row>
    <row r="1081" customFormat="false" ht="15" hidden="false" customHeight="false" outlineLevel="0" collapsed="false">
      <c r="A1081" s="41" t="n">
        <v>-0.719481546</v>
      </c>
      <c r="B1081" s="41" t="n">
        <v>-0.6942637622</v>
      </c>
      <c r="C1081" s="41" t="n">
        <v>2.0300934526</v>
      </c>
      <c r="D1081" s="42" t="n">
        <f aca="false">$B$5*A1081</f>
        <v>-1.83825954867569</v>
      </c>
      <c r="E1081" s="42" t="n">
        <f aca="false">$D$5*A1081+$F$5*B1081</f>
        <v>-2.91088555870044</v>
      </c>
      <c r="F1081" s="43" t="n">
        <f aca="false">Inputs!$B$5*D1081+Inputs!$B$6*E1081</f>
        <v>-38281.6769325475</v>
      </c>
      <c r="G1081" s="43" t="n">
        <f aca="false">F1081*SQRT(($B$6-2)/C1081)</f>
        <v>-37996.8799220818</v>
      </c>
    </row>
    <row r="1082" customFormat="false" ht="15" hidden="false" customHeight="false" outlineLevel="0" collapsed="false">
      <c r="A1082" s="41" t="n">
        <v>-0.9426799145</v>
      </c>
      <c r="B1082" s="41" t="n">
        <v>0.9365693559</v>
      </c>
      <c r="C1082" s="41" t="n">
        <v>7.5591438668</v>
      </c>
      <c r="D1082" s="42" t="n">
        <f aca="false">$B$5*A1082</f>
        <v>-2.40852647827942</v>
      </c>
      <c r="E1082" s="42" t="n">
        <f aca="false">$D$5*A1082+$F$5*B1082</f>
        <v>-0.625973796459652</v>
      </c>
      <c r="F1082" s="43" t="n">
        <f aca="false">Inputs!$B$5*D1082+Inputs!$B$6*E1082</f>
        <v>-209553.958004959</v>
      </c>
      <c r="G1082" s="43" t="n">
        <f aca="false">F1082*SQRT(($B$6-2)/C1082)</f>
        <v>-107789.029190839</v>
      </c>
    </row>
    <row r="1083" customFormat="false" ht="15" hidden="false" customHeight="false" outlineLevel="0" collapsed="false">
      <c r="A1083" s="41" t="n">
        <v>-0.3643772929</v>
      </c>
      <c r="B1083" s="41" t="n">
        <v>0.1273624757</v>
      </c>
      <c r="C1083" s="41" t="n">
        <v>10.7996638877</v>
      </c>
      <c r="D1083" s="42" t="n">
        <f aca="false">$B$5*A1083</f>
        <v>-0.930975980854449</v>
      </c>
      <c r="E1083" s="42" t="n">
        <f aca="false">$D$5*A1083+$F$5*B1083</f>
        <v>-0.647145333143387</v>
      </c>
      <c r="F1083" s="43" t="n">
        <f aca="false">Inputs!$B$5*D1083+Inputs!$B$6*E1083</f>
        <v>-60740.3314282755</v>
      </c>
      <c r="G1083" s="43" t="n">
        <f aca="false">F1083*SQRT(($B$6-2)/C1083)</f>
        <v>-26138.8836400115</v>
      </c>
    </row>
    <row r="1084" customFormat="false" ht="15" hidden="false" customHeight="false" outlineLevel="0" collapsed="false">
      <c r="A1084" s="41" t="n">
        <v>-0.0635086744</v>
      </c>
      <c r="B1084" s="41" t="n">
        <v>0.7314924079</v>
      </c>
      <c r="C1084" s="41" t="n">
        <v>3.9262713387</v>
      </c>
      <c r="D1084" s="42" t="n">
        <f aca="false">$B$5*A1084</f>
        <v>-0.162263268305614</v>
      </c>
      <c r="E1084" s="42" t="n">
        <f aca="false">$D$5*A1084+$F$5*B1084</f>
        <v>1.11197591844702</v>
      </c>
      <c r="F1084" s="43" t="n">
        <f aca="false">Inputs!$B$5*D1084+Inputs!$B$6*E1084</f>
        <v>-71825.1227529124</v>
      </c>
      <c r="G1084" s="43" t="n">
        <f aca="false">F1084*SQRT(($B$6-2)/C1084)</f>
        <v>-51262.6696849445</v>
      </c>
    </row>
    <row r="1085" customFormat="false" ht="15" hidden="false" customHeight="false" outlineLevel="0" collapsed="false">
      <c r="A1085" s="41" t="n">
        <v>-0.8467440929</v>
      </c>
      <c r="B1085" s="41" t="n">
        <v>-1.0755722861</v>
      </c>
      <c r="C1085" s="41" t="n">
        <v>12.0708703221</v>
      </c>
      <c r="D1085" s="42" t="n">
        <f aca="false">$B$5*A1085</f>
        <v>-2.16341256104735</v>
      </c>
      <c r="E1085" s="42" t="n">
        <f aca="false">$D$5*A1085+$F$5*B1085</f>
        <v>-3.87214030713835</v>
      </c>
      <c r="F1085" s="43" t="n">
        <f aca="false">Inputs!$B$5*D1085+Inputs!$B$6*E1085</f>
        <v>-22734.240747817</v>
      </c>
      <c r="G1085" s="43" t="n">
        <f aca="false">F1085*SQRT(($B$6-2)/C1085)</f>
        <v>-9253.92894257333</v>
      </c>
    </row>
    <row r="1086" customFormat="false" ht="15" hidden="false" customHeight="false" outlineLevel="0" collapsed="false">
      <c r="A1086" s="41" t="n">
        <v>0.2242973072</v>
      </c>
      <c r="B1086" s="41" t="n">
        <v>0.6009592847</v>
      </c>
      <c r="C1086" s="41" t="n">
        <v>9.0377193598</v>
      </c>
      <c r="D1086" s="42" t="n">
        <f aca="false">$B$5*A1086</f>
        <v>0.57307469384718</v>
      </c>
      <c r="E1086" s="42" t="n">
        <f aca="false">$D$5*A1086+$F$5*B1086</f>
        <v>1.57143819394478</v>
      </c>
      <c r="F1086" s="43" t="n">
        <f aca="false">Inputs!$B$5*D1086+Inputs!$B$6*E1086</f>
        <v>-21264.440312521</v>
      </c>
      <c r="G1086" s="43" t="n">
        <f aca="false">F1086*SQRT(($B$6-2)/C1086)</f>
        <v>-10003.2132792051</v>
      </c>
    </row>
    <row r="1087" customFormat="false" ht="15" hidden="false" customHeight="false" outlineLevel="0" collapsed="false">
      <c r="A1087" s="41" t="n">
        <v>0.3325323131</v>
      </c>
      <c r="B1087" s="41" t="n">
        <v>-0.8094537291</v>
      </c>
      <c r="C1087" s="41" t="n">
        <v>5.9938338187</v>
      </c>
      <c r="D1087" s="42" t="n">
        <f aca="false">$B$5*A1087</f>
        <v>0.849612756849348</v>
      </c>
      <c r="E1087" s="42" t="n">
        <f aca="false">$D$5*A1087+$F$5*B1087</f>
        <v>-0.606429815021861</v>
      </c>
      <c r="F1087" s="43" t="n">
        <f aca="false">Inputs!$B$5*D1087+Inputs!$B$6*E1087</f>
        <v>115282.766436028</v>
      </c>
      <c r="G1087" s="43" t="n">
        <f aca="false">F1087*SQRT(($B$6-2)/C1087)</f>
        <v>66592.7636186816</v>
      </c>
    </row>
    <row r="1088" customFormat="false" ht="15" hidden="false" customHeight="false" outlineLevel="0" collapsed="false">
      <c r="A1088" s="41" t="n">
        <v>0.6774848421</v>
      </c>
      <c r="B1088" s="41" t="n">
        <v>-0.7438609271</v>
      </c>
      <c r="C1088" s="41" t="n">
        <v>4.3162892377</v>
      </c>
      <c r="D1088" s="42" t="n">
        <f aca="false">$B$5*A1088</f>
        <v>1.73095889254868</v>
      </c>
      <c r="E1088" s="42" t="n">
        <f aca="false">$D$5*A1088+$F$5*B1088</f>
        <v>0.327677023184173</v>
      </c>
      <c r="F1088" s="43" t="n">
        <f aca="false">Inputs!$B$5*D1088+Inputs!$B$6*E1088</f>
        <v>156712.038095659</v>
      </c>
      <c r="G1088" s="43" t="n">
        <f aca="false">F1088*SQRT(($B$6-2)/C1088)</f>
        <v>106674.861321947</v>
      </c>
    </row>
    <row r="1089" customFormat="false" ht="15" hidden="false" customHeight="false" outlineLevel="0" collapsed="false">
      <c r="A1089" s="41" t="n">
        <v>-0.5215386448</v>
      </c>
      <c r="B1089" s="41" t="n">
        <v>-0.9439535247</v>
      </c>
      <c r="C1089" s="41" t="n">
        <v>4.0421941483</v>
      </c>
      <c r="D1089" s="42" t="n">
        <f aca="false">$B$5*A1089</f>
        <v>-1.33251978335937</v>
      </c>
      <c r="E1089" s="42" t="n">
        <f aca="false">$D$5*A1089+$F$5*B1089</f>
        <v>-2.87101342944862</v>
      </c>
      <c r="F1089" s="43" t="n">
        <f aca="false">Inputs!$B$5*D1089+Inputs!$B$6*E1089</f>
        <v>10298.6931364944</v>
      </c>
      <c r="G1089" s="43" t="n">
        <f aca="false">F1089*SQRT(($B$6-2)/C1089)</f>
        <v>7244.1682961048</v>
      </c>
    </row>
    <row r="1090" customFormat="false" ht="15" hidden="false" customHeight="false" outlineLevel="0" collapsed="false">
      <c r="A1090" s="41" t="n">
        <v>1.3011583487</v>
      </c>
      <c r="B1090" s="41" t="n">
        <v>0.633421541</v>
      </c>
      <c r="C1090" s="41" t="n">
        <v>3.0962653145</v>
      </c>
      <c r="D1090" s="42" t="n">
        <f aca="false">$B$5*A1090</f>
        <v>3.32443100470693</v>
      </c>
      <c r="E1090" s="42" t="n">
        <f aca="false">$D$5*A1090+$F$5*B1090</f>
        <v>4.18997763334559</v>
      </c>
      <c r="F1090" s="43" t="n">
        <f aca="false">Inputs!$B$5*D1090+Inputs!$B$6*E1090</f>
        <v>122944.218803413</v>
      </c>
      <c r="G1090" s="43" t="n">
        <f aca="false">F1090*SQRT(($B$6-2)/C1090)</f>
        <v>98810.7113298764</v>
      </c>
    </row>
    <row r="1091" customFormat="false" ht="15" hidden="false" customHeight="false" outlineLevel="0" collapsed="false">
      <c r="A1091" s="41" t="n">
        <v>0.6049933757</v>
      </c>
      <c r="B1091" s="41" t="n">
        <v>1.2472114211</v>
      </c>
      <c r="C1091" s="41" t="n">
        <v>4.9564075858</v>
      </c>
      <c r="D1091" s="42" t="n">
        <f aca="false">$B$5*A1091</f>
        <v>1.5457447879644</v>
      </c>
      <c r="E1091" s="42" t="n">
        <f aca="false">$D$5*A1091+$F$5*B1091</f>
        <v>3.59325015186632</v>
      </c>
      <c r="F1091" s="43" t="n">
        <f aca="false">Inputs!$B$5*D1091+Inputs!$B$6*E1091</f>
        <v>-25088.0287968765</v>
      </c>
      <c r="G1091" s="43" t="n">
        <f aca="false">F1091*SQRT(($B$6-2)/C1091)</f>
        <v>-15936.6865505325</v>
      </c>
    </row>
    <row r="1092" customFormat="false" ht="15" hidden="false" customHeight="false" outlineLevel="0" collapsed="false">
      <c r="A1092" s="41" t="n">
        <v>2.8126492482</v>
      </c>
      <c r="B1092" s="41" t="n">
        <v>-1.7092261039</v>
      </c>
      <c r="C1092" s="41" t="n">
        <v>0.4417507048</v>
      </c>
      <c r="D1092" s="42" t="n">
        <f aca="false">$B$5*A1092</f>
        <v>7.18625705735497</v>
      </c>
      <c r="E1092" s="42" t="n">
        <f aca="false">$D$5*A1092+$F$5*B1092</f>
        <v>3.74154937391345</v>
      </c>
      <c r="F1092" s="43" t="n">
        <f aca="false">Inputs!$B$5*D1092+Inputs!$B$6*E1092</f>
        <v>531548.237039824</v>
      </c>
      <c r="G1092" s="43" t="n">
        <f aca="false">F1092*SQRT(($B$6-2)/C1092)</f>
        <v>1131016.79593633</v>
      </c>
    </row>
    <row r="1093" customFormat="false" ht="15" hidden="false" customHeight="false" outlineLevel="0" collapsed="false">
      <c r="A1093" s="41" t="n">
        <v>-0.7383765809</v>
      </c>
      <c r="B1093" s="41" t="n">
        <v>-0.6161750842</v>
      </c>
      <c r="C1093" s="41" t="n">
        <v>9.3095945663</v>
      </c>
      <c r="D1093" s="42" t="n">
        <f aca="false">$B$5*A1093</f>
        <v>-1.8865359478698</v>
      </c>
      <c r="E1093" s="42" t="n">
        <f aca="false">$D$5*A1093+$F$5*B1093</f>
        <v>-2.82100876967124</v>
      </c>
      <c r="F1093" s="43" t="n">
        <f aca="false">Inputs!$B$5*D1093+Inputs!$B$6*E1093</f>
        <v>-47603.1563034175</v>
      </c>
      <c r="G1093" s="43" t="n">
        <f aca="false">F1093*SQRT(($B$6-2)/C1093)</f>
        <v>-22064.0566182994</v>
      </c>
    </row>
    <row r="1094" customFormat="false" ht="15" hidden="false" customHeight="false" outlineLevel="0" collapsed="false">
      <c r="A1094" s="41" t="n">
        <v>-0.8508196224</v>
      </c>
      <c r="B1094" s="41" t="n">
        <v>-1.0775832476</v>
      </c>
      <c r="C1094" s="41" t="n">
        <v>12.2109484616</v>
      </c>
      <c r="D1094" s="42" t="n">
        <f aca="false">$B$5*A1094</f>
        <v>-2.1738254494125</v>
      </c>
      <c r="E1094" s="42" t="n">
        <f aca="false">$D$5*A1094+$F$5*B1094</f>
        <v>-3.88531080392938</v>
      </c>
      <c r="F1094" s="43" t="n">
        <f aca="false">Inputs!$B$5*D1094+Inputs!$B$6*E1094</f>
        <v>-23117.0047447809</v>
      </c>
      <c r="G1094" s="43" t="n">
        <f aca="false">F1094*SQRT(($B$6-2)/C1094)</f>
        <v>-9355.60464544271</v>
      </c>
    </row>
    <row r="1095" customFormat="false" ht="15" hidden="false" customHeight="false" outlineLevel="0" collapsed="false">
      <c r="A1095" s="41" t="n">
        <v>-0.2996530641</v>
      </c>
      <c r="B1095" s="41" t="n">
        <v>-1.2166037153</v>
      </c>
      <c r="C1095" s="41" t="n">
        <v>0.4024991069</v>
      </c>
      <c r="D1095" s="42" t="n">
        <f aca="false">$B$5*A1095</f>
        <v>-0.765606997753011</v>
      </c>
      <c r="E1095" s="42" t="n">
        <f aca="false">$D$5*A1095+$F$5*B1095</f>
        <v>-2.81381438123584</v>
      </c>
      <c r="F1095" s="43" t="n">
        <f aca="false">Inputs!$B$5*D1095+Inputs!$B$6*E1095</f>
        <v>64130.0192864907</v>
      </c>
      <c r="G1095" s="43" t="n">
        <f aca="false">F1095*SQRT(($B$6-2)/C1095)</f>
        <v>142953.208679832</v>
      </c>
    </row>
    <row r="1096" customFormat="false" ht="15" hidden="false" customHeight="false" outlineLevel="0" collapsed="false">
      <c r="A1096" s="41" t="n">
        <v>0.3350423675</v>
      </c>
      <c r="B1096" s="41" t="n">
        <v>0.0516983214</v>
      </c>
      <c r="C1096" s="41" t="n">
        <v>5.7427374974</v>
      </c>
      <c r="D1096" s="42" t="n">
        <f aca="false">$B$5*A1096</f>
        <v>0.856025890715182</v>
      </c>
      <c r="E1096" s="42" t="n">
        <f aca="false">$D$5*A1096+$F$5*B1096</f>
        <v>0.886532522621418</v>
      </c>
      <c r="F1096" s="43" t="n">
        <f aca="false">Inputs!$B$5*D1096+Inputs!$B$6*E1096</f>
        <v>41275.9629404473</v>
      </c>
      <c r="G1096" s="43" t="n">
        <f aca="false">F1096*SQRT(($B$6-2)/C1096)</f>
        <v>24358.6227381908</v>
      </c>
    </row>
    <row r="1097" customFormat="false" ht="15" hidden="false" customHeight="false" outlineLevel="0" collapsed="false">
      <c r="A1097" s="41" t="n">
        <v>0.4810286648</v>
      </c>
      <c r="B1097" s="41" t="n">
        <v>0.5077284516</v>
      </c>
      <c r="C1097" s="41" t="n">
        <v>8.8119087412</v>
      </c>
      <c r="D1097" s="42" t="n">
        <f aca="false">$B$5*A1097</f>
        <v>1.22901767414521</v>
      </c>
      <c r="E1097" s="42" t="n">
        <f aca="false">$D$5*A1097+$F$5*B1097</f>
        <v>2.02136719145549</v>
      </c>
      <c r="F1097" s="43" t="n">
        <f aca="false">Inputs!$B$5*D1097+Inputs!$B$6*E1097</f>
        <v>21833.4078417464</v>
      </c>
      <c r="G1097" s="43" t="n">
        <f aca="false">F1097*SQRT(($B$6-2)/C1097)</f>
        <v>10401.6330774845</v>
      </c>
    </row>
    <row r="1098" customFormat="false" ht="15" hidden="false" customHeight="false" outlineLevel="0" collapsed="false">
      <c r="A1098" s="41" t="n">
        <v>0.6030068534</v>
      </c>
      <c r="B1098" s="41" t="n">
        <v>-0.3734089368</v>
      </c>
      <c r="C1098" s="41" t="n">
        <v>3.6487417287</v>
      </c>
      <c r="D1098" s="42" t="n">
        <f aca="false">$B$5*A1098</f>
        <v>1.54066926711618</v>
      </c>
      <c r="E1098" s="42" t="n">
        <f aca="false">$D$5*A1098+$F$5*B1098</f>
        <v>0.790125991558522</v>
      </c>
      <c r="F1098" s="43" t="n">
        <f aca="false">Inputs!$B$5*D1098+Inputs!$B$6*E1098</f>
        <v>114560.627133692</v>
      </c>
      <c r="G1098" s="43" t="n">
        <f aca="false">F1098*SQRT(($B$6-2)/C1098)</f>
        <v>84816.2014691591</v>
      </c>
    </row>
    <row r="1099" customFormat="false" ht="15" hidden="false" customHeight="false" outlineLevel="0" collapsed="false">
      <c r="A1099" s="41" t="n">
        <v>2.1211434026</v>
      </c>
      <c r="B1099" s="41" t="n">
        <v>0.2344311165</v>
      </c>
      <c r="C1099" s="41" t="n">
        <v>2.9775390236</v>
      </c>
      <c r="D1099" s="42" t="n">
        <f aca="false">$B$5*A1099</f>
        <v>5.41947480879503</v>
      </c>
      <c r="E1099" s="42" t="n">
        <f aca="false">$D$5*A1099+$F$5*B1099</f>
        <v>5.45224961919733</v>
      </c>
      <c r="F1099" s="43" t="n">
        <f aca="false">Inputs!$B$5*D1099+Inputs!$B$6*E1099</f>
        <v>269334.999919636</v>
      </c>
      <c r="G1099" s="43" t="n">
        <f aca="false">F1099*SQRT(($B$6-2)/C1099)</f>
        <v>220738.994625922</v>
      </c>
    </row>
    <row r="1100" customFormat="false" ht="15" hidden="false" customHeight="false" outlineLevel="0" collapsed="false">
      <c r="A1100" s="41" t="n">
        <v>-1.8624847526</v>
      </c>
      <c r="B1100" s="41" t="n">
        <v>-1.0023757458</v>
      </c>
      <c r="C1100" s="41" t="n">
        <v>2.4818104531</v>
      </c>
      <c r="D1100" s="42" t="n">
        <f aca="false">$B$5*A1100</f>
        <v>-4.75860763874247</v>
      </c>
      <c r="E1100" s="42" t="n">
        <f aca="false">$D$5*A1100+$F$5*B1100</f>
        <v>-6.16279269958448</v>
      </c>
      <c r="F1100" s="43" t="n">
        <f aca="false">Inputs!$B$5*D1100+Inputs!$B$6*E1100</f>
        <v>-167721.128895023</v>
      </c>
      <c r="G1100" s="43" t="n">
        <f aca="false">F1100*SQRT(($B$6-2)/C1100)</f>
        <v>-150563.072950121</v>
      </c>
    </row>
    <row r="1101" customFormat="false" ht="15" hidden="false" customHeight="false" outlineLevel="0" collapsed="false">
      <c r="A1101" s="41" t="n">
        <v>-1.740502989</v>
      </c>
      <c r="B1101" s="41" t="n">
        <v>0.0173346292</v>
      </c>
      <c r="C1101" s="41" t="n">
        <v>2.1138381586</v>
      </c>
      <c r="D1101" s="42" t="n">
        <f aca="false">$B$5*A1101</f>
        <v>-4.44694691172501</v>
      </c>
      <c r="E1101" s="42" t="n">
        <f aca="false">$D$5*A1101+$F$5*B1101</f>
        <v>-4.11174724561187</v>
      </c>
      <c r="F1101" s="43" t="n">
        <f aca="false">Inputs!$B$5*D1101+Inputs!$B$6*E1101</f>
        <v>-239107.328891908</v>
      </c>
      <c r="G1101" s="43" t="n">
        <f aca="false">F1101*SQRT(($B$6-2)/C1101)</f>
        <v>-232579.814080809</v>
      </c>
    </row>
    <row r="1102" customFormat="false" ht="15" hidden="false" customHeight="false" outlineLevel="0" collapsed="false">
      <c r="A1102" s="41" t="n">
        <v>-0.1218052241</v>
      </c>
      <c r="B1102" s="41" t="n">
        <v>-0.4684256979</v>
      </c>
      <c r="C1102" s="41" t="n">
        <v>4.1772205635</v>
      </c>
      <c r="D1102" s="42" t="n">
        <f aca="false">$B$5*A1102</f>
        <v>-0.311209672472138</v>
      </c>
      <c r="E1102" s="42" t="n">
        <f aca="false">$D$5*A1102+$F$5*B1102</f>
        <v>-1.09869765806109</v>
      </c>
      <c r="F1102" s="43" t="n">
        <f aca="false">Inputs!$B$5*D1102+Inputs!$B$6*E1102</f>
        <v>23813.9156558409</v>
      </c>
      <c r="G1102" s="43" t="n">
        <f aca="false">F1102*SQRT(($B$6-2)/C1102)</f>
        <v>16477.9091968685</v>
      </c>
    </row>
    <row r="1103" customFormat="false" ht="15" hidden="false" customHeight="false" outlineLevel="0" collapsed="false">
      <c r="A1103" s="41" t="n">
        <v>2.0109261124</v>
      </c>
      <c r="B1103" s="41" t="n">
        <v>0.5489828741</v>
      </c>
      <c r="C1103" s="41" t="n">
        <v>7.5174235269</v>
      </c>
      <c r="D1103" s="42" t="n">
        <f aca="false">$B$5*A1103</f>
        <v>5.13787205294157</v>
      </c>
      <c r="E1103" s="42" t="n">
        <f aca="false">$D$5*A1103+$F$5*B1103</f>
        <v>5.73312836960789</v>
      </c>
      <c r="F1103" s="43" t="n">
        <f aca="false">Inputs!$B$5*D1103+Inputs!$B$6*E1103</f>
        <v>227130.786813762</v>
      </c>
      <c r="G1103" s="43" t="n">
        <f aca="false">F1103*SQRT(($B$6-2)/C1103)</f>
        <v>117153.830713422</v>
      </c>
    </row>
    <row r="1104" customFormat="false" ht="15" hidden="false" customHeight="false" outlineLevel="0" collapsed="false">
      <c r="A1104" s="41" t="n">
        <v>0.7260983614</v>
      </c>
      <c r="B1104" s="41" t="n">
        <v>-0.9310734879</v>
      </c>
      <c r="C1104" s="41" t="n">
        <v>0.5025338811</v>
      </c>
      <c r="D1104" s="42" t="n">
        <f aca="false">$B$5*A1104</f>
        <v>1.85516536670327</v>
      </c>
      <c r="E1104" s="42" t="n">
        <f aca="false">$D$5*A1104+$F$5*B1104</f>
        <v>0.120088929038168</v>
      </c>
      <c r="F1104" s="43" t="n">
        <f aca="false">Inputs!$B$5*D1104+Inputs!$B$6*E1104</f>
        <v>179512.090218419</v>
      </c>
      <c r="G1104" s="43" t="n">
        <f aca="false">F1104*SQRT(($B$6-2)/C1104)</f>
        <v>358117.899014603</v>
      </c>
    </row>
    <row r="1105" customFormat="false" ht="15" hidden="false" customHeight="false" outlineLevel="0" collapsed="false">
      <c r="A1105" s="41" t="n">
        <v>-0.9991448913</v>
      </c>
      <c r="B1105" s="41" t="n">
        <v>0.0368054991</v>
      </c>
      <c r="C1105" s="41" t="n">
        <v>1.4424601369</v>
      </c>
      <c r="D1105" s="42" t="n">
        <f aca="false">$B$5*A1105</f>
        <v>-2.5527932539117</v>
      </c>
      <c r="E1105" s="42" t="n">
        <f aca="false">$D$5*A1105+$F$5*B1105</f>
        <v>-2.31399932904281</v>
      </c>
      <c r="F1105" s="43" t="n">
        <f aca="false">Inputs!$B$5*D1105+Inputs!$B$6*E1105</f>
        <v>-139579.35893903</v>
      </c>
      <c r="G1105" s="43" t="n">
        <f aca="false">F1105*SQRT(($B$6-2)/C1105)</f>
        <v>-164355.517128081</v>
      </c>
    </row>
    <row r="1106" customFormat="false" ht="15" hidden="false" customHeight="false" outlineLevel="0" collapsed="false">
      <c r="A1106" s="41" t="n">
        <v>0.1730071397</v>
      </c>
      <c r="B1106" s="41" t="n">
        <v>-1.8563115671</v>
      </c>
      <c r="C1106" s="41" t="n">
        <v>1.9895176159</v>
      </c>
      <c r="D1106" s="42" t="n">
        <f aca="false">$B$5*A1106</f>
        <v>0.442029442326509</v>
      </c>
      <c r="E1106" s="42" t="n">
        <f aca="false">$D$5*A1106+$F$5*B1106</f>
        <v>-2.79368983830508</v>
      </c>
      <c r="F1106" s="43" t="n">
        <f aca="false">Inputs!$B$5*D1106+Inputs!$B$6*E1106</f>
        <v>183887.436147905</v>
      </c>
      <c r="G1106" s="43" t="n">
        <f aca="false">F1106*SQRT(($B$6-2)/C1106)</f>
        <v>184371.233420743</v>
      </c>
    </row>
    <row r="1107" customFormat="false" ht="15" hidden="false" customHeight="false" outlineLevel="0" collapsed="false">
      <c r="A1107" s="41" t="n">
        <v>-0.1803070228</v>
      </c>
      <c r="B1107" s="41" t="n">
        <v>0.0140720829</v>
      </c>
      <c r="C1107" s="41" t="n">
        <v>0.8078706321</v>
      </c>
      <c r="D1107" s="42" t="n">
        <f aca="false">$B$5*A1107</f>
        <v>-0.460680483325956</v>
      </c>
      <c r="E1107" s="42" t="n">
        <f aca="false">$D$5*A1107+$F$5*B1107</f>
        <v>-0.404757506156462</v>
      </c>
      <c r="F1107" s="43" t="n">
        <f aca="false">Inputs!$B$5*D1107+Inputs!$B$6*E1107</f>
        <v>-25830.1730247725</v>
      </c>
      <c r="G1107" s="43" t="n">
        <f aca="false">F1107*SQRT(($B$6-2)/C1107)</f>
        <v>-40641.6566715905</v>
      </c>
    </row>
    <row r="1108" customFormat="false" ht="15" hidden="false" customHeight="false" outlineLevel="0" collapsed="false">
      <c r="A1108" s="41" t="n">
        <v>-0.2151491658</v>
      </c>
      <c r="B1108" s="41" t="n">
        <v>-0.8133904123</v>
      </c>
      <c r="C1108" s="41" t="n">
        <v>5.3066950272</v>
      </c>
      <c r="D1108" s="42" t="n">
        <f aca="false">$B$5*A1108</f>
        <v>-0.54970139348294</v>
      </c>
      <c r="E1108" s="42" t="n">
        <f aca="false">$D$5*A1108+$F$5*B1108</f>
        <v>-1.91648363866216</v>
      </c>
      <c r="F1108" s="43" t="n">
        <f aca="false">Inputs!$B$5*D1108+Inputs!$B$6*E1108</f>
        <v>40854.0425848141</v>
      </c>
      <c r="G1108" s="43" t="n">
        <f aca="false">F1108*SQRT(($B$6-2)/C1108)</f>
        <v>25080.6027945532</v>
      </c>
    </row>
    <row r="1109" customFormat="false" ht="15" hidden="false" customHeight="false" outlineLevel="0" collapsed="false">
      <c r="A1109" s="41" t="n">
        <v>-0.5395351819</v>
      </c>
      <c r="B1109" s="41" t="n">
        <v>-0.1768591936</v>
      </c>
      <c r="C1109" s="41" t="n">
        <v>4.8130180006</v>
      </c>
      <c r="D1109" s="42" t="n">
        <f aca="false">$B$5*A1109</f>
        <v>-1.3785005404074</v>
      </c>
      <c r="E1109" s="42" t="n">
        <f aca="false">$D$5*A1109+$F$5*B1109</f>
        <v>-1.58926196333377</v>
      </c>
      <c r="F1109" s="43" t="n">
        <f aca="false">Inputs!$B$5*D1109+Inputs!$B$6*E1109</f>
        <v>-58386.9558740518</v>
      </c>
      <c r="G1109" s="43" t="n">
        <f aca="false">F1109*SQRT(($B$6-2)/C1109)</f>
        <v>-37637.614338464</v>
      </c>
    </row>
    <row r="1110" customFormat="false" ht="15" hidden="false" customHeight="false" outlineLevel="0" collapsed="false">
      <c r="A1110" s="41" t="n">
        <v>0.0908000236</v>
      </c>
      <c r="B1110" s="41" t="n">
        <v>0.6047915826</v>
      </c>
      <c r="C1110" s="41" t="n">
        <v>6.2501185317</v>
      </c>
      <c r="D1110" s="42" t="n">
        <f aca="false">$B$5*A1110</f>
        <v>0.231992066135187</v>
      </c>
      <c r="E1110" s="42" t="n">
        <f aca="false">$D$5*A1110+$F$5*B1110</f>
        <v>1.26038708223829</v>
      </c>
      <c r="F1110" s="43" t="n">
        <f aca="false">Inputs!$B$5*D1110+Inputs!$B$6*E1110</f>
        <v>-39820.1474983956</v>
      </c>
      <c r="G1110" s="43" t="n">
        <f aca="false">F1110*SQRT(($B$6-2)/C1110)</f>
        <v>-22525.4634616658</v>
      </c>
    </row>
    <row r="1111" customFormat="false" ht="15" hidden="false" customHeight="false" outlineLevel="0" collapsed="false">
      <c r="A1111" s="41" t="n">
        <v>1.080856205</v>
      </c>
      <c r="B1111" s="41" t="n">
        <v>-0.2943477235</v>
      </c>
      <c r="C1111" s="41" t="n">
        <v>0.3151753449</v>
      </c>
      <c r="D1111" s="42" t="n">
        <f aca="false">$B$5*A1111</f>
        <v>2.76156386585991</v>
      </c>
      <c r="E1111" s="42" t="n">
        <f aca="false">$D$5*A1111+$F$5*B1111</f>
        <v>2.06372899375105</v>
      </c>
      <c r="F1111" s="43" t="n">
        <f aca="false">Inputs!$B$5*D1111+Inputs!$B$6*E1111</f>
        <v>172969.936898438</v>
      </c>
      <c r="G1111" s="43" t="n">
        <f aca="false">F1111*SQRT(($B$6-2)/C1111)</f>
        <v>435722.018079186</v>
      </c>
    </row>
    <row r="1112" customFormat="false" ht="15" hidden="false" customHeight="false" outlineLevel="0" collapsed="false">
      <c r="A1112" s="41" t="n">
        <v>-0.4561561961</v>
      </c>
      <c r="B1112" s="41" t="n">
        <v>0.4376556735</v>
      </c>
      <c r="C1112" s="41" t="n">
        <v>5.733227281</v>
      </c>
      <c r="D1112" s="42" t="n">
        <f aca="false">$B$5*A1112</f>
        <v>-1.16546906286935</v>
      </c>
      <c r="E1112" s="42" t="n">
        <f aca="false">$D$5*A1112+$F$5*B1112</f>
        <v>-0.329744265648327</v>
      </c>
      <c r="F1112" s="43" t="n">
        <f aca="false">Inputs!$B$5*D1112+Inputs!$B$6*E1112</f>
        <v>-100059.693004518</v>
      </c>
      <c r="G1112" s="43" t="n">
        <f aca="false">F1112*SQRT(($B$6-2)/C1112)</f>
        <v>-59098.2450556472</v>
      </c>
    </row>
    <row r="1113" customFormat="false" ht="15" hidden="false" customHeight="false" outlineLevel="0" collapsed="false">
      <c r="A1113" s="41" t="n">
        <v>0.6108449164</v>
      </c>
      <c r="B1113" s="41" t="n">
        <v>-0.4342004333</v>
      </c>
      <c r="C1113" s="41" t="n">
        <v>7.48735281</v>
      </c>
      <c r="D1113" s="42" t="n">
        <f aca="false">$B$5*A1113</f>
        <v>1.56069534594054</v>
      </c>
      <c r="E1113" s="42" t="n">
        <f aca="false">$D$5*A1113+$F$5*B1113</f>
        <v>0.703805977363206</v>
      </c>
      <c r="F1113" s="43" t="n">
        <f aca="false">Inputs!$B$5*D1113+Inputs!$B$6*E1113</f>
        <v>120879.235725894</v>
      </c>
      <c r="G1113" s="43" t="n">
        <f aca="false">F1113*SQRT(($B$6-2)/C1113)</f>
        <v>62474.4662372739</v>
      </c>
    </row>
    <row r="1114" customFormat="false" ht="15" hidden="false" customHeight="false" outlineLevel="0" collapsed="false">
      <c r="A1114" s="41" t="n">
        <v>0.790393477</v>
      </c>
      <c r="B1114" s="41" t="n">
        <v>0.9795853412</v>
      </c>
      <c r="C1114" s="41" t="n">
        <v>5.3823720828</v>
      </c>
      <c r="D1114" s="42" t="n">
        <f aca="false">$B$5*A1114</f>
        <v>2.01943797500295</v>
      </c>
      <c r="E1114" s="42" t="n">
        <f aca="false">$D$5*A1114+$F$5*B1114</f>
        <v>3.57230415237239</v>
      </c>
      <c r="F1114" s="43" t="n">
        <f aca="false">Inputs!$B$5*D1114+Inputs!$B$6*E1114</f>
        <v>23328.5898816756</v>
      </c>
      <c r="G1114" s="43" t="n">
        <f aca="false">F1114*SQRT(($B$6-2)/C1114)</f>
        <v>14220.5576559323</v>
      </c>
    </row>
    <row r="1115" customFormat="false" ht="15" hidden="false" customHeight="false" outlineLevel="0" collapsed="false">
      <c r="A1115" s="41" t="n">
        <v>1.2916864657</v>
      </c>
      <c r="B1115" s="41" t="n">
        <v>1.7783209067</v>
      </c>
      <c r="C1115" s="41" t="n">
        <v>3.4290746141</v>
      </c>
      <c r="D1115" s="42" t="n">
        <f aca="false">$B$5*A1115</f>
        <v>3.30023055166475</v>
      </c>
      <c r="E1115" s="42" t="n">
        <f aca="false">$D$5*A1115+$F$5*B1115</f>
        <v>6.14438697367279</v>
      </c>
      <c r="F1115" s="43" t="n">
        <f aca="false">Inputs!$B$5*D1115+Inputs!$B$6*E1115</f>
        <v>22803.7064828351</v>
      </c>
      <c r="G1115" s="43" t="n">
        <f aca="false">F1115*SQRT(($B$6-2)/C1115)</f>
        <v>17415.3406017526</v>
      </c>
    </row>
    <row r="1116" customFormat="false" ht="15" hidden="false" customHeight="false" outlineLevel="0" collapsed="false">
      <c r="A1116" s="41" t="n">
        <v>-0.8664161387</v>
      </c>
      <c r="B1116" s="41" t="n">
        <v>0.0138982093</v>
      </c>
      <c r="C1116" s="41" t="n">
        <v>3.0678668713</v>
      </c>
      <c r="D1116" s="42" t="n">
        <f aca="false">$B$5*A1116</f>
        <v>-2.21367420602613</v>
      </c>
      <c r="E1116" s="42" t="n">
        <f aca="false">$D$5*A1116+$F$5*B1116</f>
        <v>-2.03771463894744</v>
      </c>
      <c r="F1116" s="43" t="n">
        <f aca="false">Inputs!$B$5*D1116+Inputs!$B$6*E1116</f>
        <v>-119481.68865524</v>
      </c>
      <c r="G1116" s="43" t="n">
        <f aca="false">F1116*SQRT(($B$6-2)/C1116)</f>
        <v>-96471.2920090303</v>
      </c>
    </row>
    <row r="1117" customFormat="false" ht="15" hidden="false" customHeight="false" outlineLevel="0" collapsed="false">
      <c r="A1117" s="41" t="n">
        <v>0.0112776966</v>
      </c>
      <c r="B1117" s="41" t="n">
        <v>-0.0980735685</v>
      </c>
      <c r="C1117" s="41" t="n">
        <v>4.4852186666</v>
      </c>
      <c r="D1117" s="42" t="n">
        <f aca="false">$B$5*A1117</f>
        <v>0.0288142671306505</v>
      </c>
      <c r="E1117" s="42" t="n">
        <f aca="false">$D$5*A1117+$F$5*B1117</f>
        <v>-0.142511711366341</v>
      </c>
      <c r="F1117" s="43" t="n">
        <f aca="false">Inputs!$B$5*D1117+Inputs!$B$6*E1117</f>
        <v>10007.0122813821</v>
      </c>
      <c r="G1117" s="43" t="n">
        <f aca="false">F1117*SQRT(($B$6-2)/C1117)</f>
        <v>6682.32540143448</v>
      </c>
    </row>
    <row r="1118" customFormat="false" ht="15" hidden="false" customHeight="false" outlineLevel="0" collapsed="false">
      <c r="A1118" s="41" t="n">
        <v>-0.6492629196</v>
      </c>
      <c r="B1118" s="41" t="n">
        <v>-1.4855620032</v>
      </c>
      <c r="C1118" s="41" t="n">
        <v>4.1075943509</v>
      </c>
      <c r="D1118" s="42" t="n">
        <f aca="false">$B$5*A1118</f>
        <v>-1.65885250037498</v>
      </c>
      <c r="E1118" s="42" t="n">
        <f aca="false">$D$5*A1118+$F$5*B1118</f>
        <v>-4.11016394182876</v>
      </c>
      <c r="F1118" s="43" t="n">
        <f aca="false">Inputs!$B$5*D1118+Inputs!$B$6*E1118</f>
        <v>39622.9470539397</v>
      </c>
      <c r="G1118" s="43" t="n">
        <f aca="false">F1118*SQRT(($B$6-2)/C1118)</f>
        <v>27648.2722959529</v>
      </c>
    </row>
    <row r="1119" customFormat="false" ht="15" hidden="false" customHeight="false" outlineLevel="0" collapsed="false">
      <c r="A1119" s="41" t="n">
        <v>0.092679446</v>
      </c>
      <c r="B1119" s="41" t="n">
        <v>-0.7683556595</v>
      </c>
      <c r="C1119" s="41" t="n">
        <v>2.042312455</v>
      </c>
      <c r="D1119" s="42" t="n">
        <f aca="false">$B$5*A1119</f>
        <v>0.236793949091049</v>
      </c>
      <c r="E1119" s="42" t="n">
        <f aca="false">$D$5*A1119+$F$5*B1119</f>
        <v>-1.10621491719616</v>
      </c>
      <c r="F1119" s="43" t="n">
        <f aca="false">Inputs!$B$5*D1119+Inputs!$B$6*E1119</f>
        <v>78990.140768913</v>
      </c>
      <c r="G1119" s="43" t="n">
        <f aca="false">F1119*SQRT(($B$6-2)/C1119)</f>
        <v>78167.6026577332</v>
      </c>
    </row>
    <row r="1120" customFormat="false" ht="15" hidden="false" customHeight="false" outlineLevel="0" collapsed="false">
      <c r="A1120" s="41" t="n">
        <v>0.0859934807</v>
      </c>
      <c r="B1120" s="41" t="n">
        <v>-0.7940435417</v>
      </c>
      <c r="C1120" s="41" t="n">
        <v>0.3525956582</v>
      </c>
      <c r="D1120" s="42" t="n">
        <f aca="false">$B$5*A1120</f>
        <v>0.219711454587654</v>
      </c>
      <c r="E1120" s="42" t="n">
        <f aca="false">$D$5*A1120+$F$5*B1120</f>
        <v>-1.16648116441333</v>
      </c>
      <c r="F1120" s="43" t="n">
        <f aca="false">Inputs!$B$5*D1120+Inputs!$B$6*E1120</f>
        <v>80295.2036794321</v>
      </c>
      <c r="G1120" s="43" t="n">
        <f aca="false">F1120*SQRT(($B$6-2)/C1120)</f>
        <v>191234.445907543</v>
      </c>
    </row>
    <row r="1121" customFormat="false" ht="15" hidden="false" customHeight="false" outlineLevel="0" collapsed="false">
      <c r="A1121" s="41" t="n">
        <v>-1.0996583458</v>
      </c>
      <c r="B1121" s="41" t="n">
        <v>0.2342983604</v>
      </c>
      <c r="C1121" s="41" t="n">
        <v>2.2955716132</v>
      </c>
      <c r="D1121" s="42" t="n">
        <f aca="false">$B$5*A1121</f>
        <v>-2.80960292266866</v>
      </c>
      <c r="E1121" s="42" t="n">
        <f aca="false">$D$5*A1121+$F$5*B1121</f>
        <v>-2.21216023785476</v>
      </c>
      <c r="F1121" s="43" t="n">
        <f aca="false">Inputs!$B$5*D1121+Inputs!$B$6*E1121</f>
        <v>-170352.280374128</v>
      </c>
      <c r="G1121" s="43" t="n">
        <f aca="false">F1121*SQRT(($B$6-2)/C1121)</f>
        <v>-159007.469640263</v>
      </c>
    </row>
    <row r="1122" customFormat="false" ht="15" hidden="false" customHeight="false" outlineLevel="0" collapsed="false">
      <c r="A1122" s="41" t="n">
        <v>0.1509215268</v>
      </c>
      <c r="B1122" s="41" t="n">
        <v>0.5792819713</v>
      </c>
      <c r="C1122" s="41" t="n">
        <v>11.2809728242</v>
      </c>
      <c r="D1122" s="42" t="n">
        <f aca="false">$B$5*A1122</f>
        <v>0.385601186414328</v>
      </c>
      <c r="E1122" s="42" t="n">
        <f aca="false">$D$5*A1122+$F$5*B1122</f>
        <v>1.35940290182819</v>
      </c>
      <c r="F1122" s="43" t="n">
        <f aca="false">Inputs!$B$5*D1122+Inputs!$B$6*E1122</f>
        <v>-29410.0264499768</v>
      </c>
      <c r="G1122" s="43" t="n">
        <f aca="false">F1122*SQRT(($B$6-2)/C1122)</f>
        <v>-12383.3211591274</v>
      </c>
    </row>
    <row r="1123" customFormat="false" ht="15" hidden="false" customHeight="false" outlineLevel="0" collapsed="false">
      <c r="A1123" s="41" t="n">
        <v>2.1858637664</v>
      </c>
      <c r="B1123" s="41" t="n">
        <v>0.2772895312</v>
      </c>
      <c r="C1123" s="41" t="n">
        <v>0.4256594945</v>
      </c>
      <c r="D1123" s="42" t="n">
        <f aca="false">$B$5*A1123</f>
        <v>5.58483391690635</v>
      </c>
      <c r="E1123" s="42" t="n">
        <f aca="false">$D$5*A1123+$F$5*B1123</f>
        <v>5.6802629344896</v>
      </c>
      <c r="F1123" s="43" t="n">
        <f aca="false">Inputs!$B$5*D1123+Inputs!$B$6*E1123</f>
        <v>274470.244966155</v>
      </c>
      <c r="G1123" s="43" t="n">
        <f aca="false">F1123*SQRT(($B$6-2)/C1123)</f>
        <v>594948.13200983</v>
      </c>
    </row>
    <row r="1124" customFormat="false" ht="15" hidden="false" customHeight="false" outlineLevel="0" collapsed="false">
      <c r="A1124" s="41" t="n">
        <v>0.4850817671</v>
      </c>
      <c r="B1124" s="41" t="n">
        <v>-1.0775613289</v>
      </c>
      <c r="C1124" s="41" t="n">
        <v>4.0574562866</v>
      </c>
      <c r="D1124" s="42" t="n">
        <f aca="false">$B$5*A1124</f>
        <v>1.23937326150691</v>
      </c>
      <c r="E1124" s="42" t="n">
        <f aca="false">$D$5*A1124+$F$5*B1124</f>
        <v>-0.706378276582355</v>
      </c>
      <c r="F1124" s="43" t="n">
        <f aca="false">Inputs!$B$5*D1124+Inputs!$B$6*E1124</f>
        <v>159256.239979809</v>
      </c>
      <c r="G1124" s="43" t="n">
        <f aca="false">F1124*SQRT(($B$6-2)/C1124)</f>
        <v>111810.999800356</v>
      </c>
    </row>
    <row r="1125" customFormat="false" ht="15" hidden="false" customHeight="false" outlineLevel="0" collapsed="false">
      <c r="A1125" s="41" t="n">
        <v>-1.2869074405</v>
      </c>
      <c r="B1125" s="41" t="n">
        <v>1.5828294468</v>
      </c>
      <c r="C1125" s="41" t="n">
        <v>9.5328570986</v>
      </c>
      <c r="D1125" s="42" t="n">
        <f aca="false">$B$5*A1125</f>
        <v>-3.28802024723637</v>
      </c>
      <c r="E1125" s="42" t="n">
        <f aca="false">$D$5*A1125+$F$5*B1125</f>
        <v>-0.32916746132134</v>
      </c>
      <c r="F1125" s="43" t="n">
        <f aca="false">Inputs!$B$5*D1125+Inputs!$B$6*E1125</f>
        <v>-312343.65165757</v>
      </c>
      <c r="G1125" s="43" t="n">
        <f aca="false">F1125*SQRT(($B$6-2)/C1125)</f>
        <v>-143065.902816352</v>
      </c>
    </row>
    <row r="1126" customFormat="false" ht="15" hidden="false" customHeight="false" outlineLevel="0" collapsed="false">
      <c r="A1126" s="41" t="n">
        <v>-0.9234797799</v>
      </c>
      <c r="B1126" s="41" t="n">
        <v>-1.0439440715</v>
      </c>
      <c r="C1126" s="41" t="n">
        <v>6.3577935687</v>
      </c>
      <c r="D1126" s="42" t="n">
        <f aca="false">$B$5*A1126</f>
        <v>-2.35947055605246</v>
      </c>
      <c r="E1126" s="42" t="n">
        <f aca="false">$D$5*A1126+$F$5*B1126</f>
        <v>-4.00012577247581</v>
      </c>
      <c r="F1126" s="43" t="n">
        <f aca="false">Inputs!$B$5*D1126+Inputs!$B$6*E1126</f>
        <v>-35940.7669814557</v>
      </c>
      <c r="G1126" s="43" t="n">
        <f aca="false">F1126*SQRT(($B$6-2)/C1126)</f>
        <v>-20158.0782753424</v>
      </c>
    </row>
    <row r="1127" customFormat="false" ht="15" hidden="false" customHeight="false" outlineLevel="0" collapsed="false">
      <c r="A1127" s="41" t="n">
        <v>-0.0390989212</v>
      </c>
      <c r="B1127" s="41" t="n">
        <v>-0.0901924134</v>
      </c>
      <c r="C1127" s="41" t="n">
        <v>7.0528162512</v>
      </c>
      <c r="D1127" s="42" t="n">
        <f aca="false">$B$5*A1127</f>
        <v>-0.0998968849700261</v>
      </c>
      <c r="E1127" s="42" t="n">
        <f aca="false">$D$5*A1127+$F$5*B1127</f>
        <v>-0.248778557566891</v>
      </c>
      <c r="F1127" s="43" t="n">
        <f aca="false">Inputs!$B$5*D1127+Inputs!$B$6*E1127</f>
        <v>2449.23938134194</v>
      </c>
      <c r="G1127" s="43" t="n">
        <f aca="false">F1127*SQRT(($B$6-2)/C1127)</f>
        <v>1304.26231799883</v>
      </c>
    </row>
    <row r="1128" customFormat="false" ht="15" hidden="false" customHeight="false" outlineLevel="0" collapsed="false">
      <c r="A1128" s="41" t="n">
        <v>-0.9025065064</v>
      </c>
      <c r="B1128" s="41" t="n">
        <v>-0.3049732187</v>
      </c>
      <c r="C1128" s="41" t="n">
        <v>6.510612225</v>
      </c>
      <c r="D1128" s="42" t="n">
        <f aca="false">$B$5*A1128</f>
        <v>-2.30588430287793</v>
      </c>
      <c r="E1128" s="42" t="n">
        <f aca="false">$D$5*A1128+$F$5*B1128</f>
        <v>-2.67420427700986</v>
      </c>
      <c r="F1128" s="43" t="n">
        <f aca="false">Inputs!$B$5*D1128+Inputs!$B$6*E1128</f>
        <v>-96878.2164372995</v>
      </c>
      <c r="G1128" s="43" t="n">
        <f aca="false">F1128*SQRT(($B$6-2)/C1128)</f>
        <v>-53694.5513391708</v>
      </c>
    </row>
    <row r="1129" customFormat="false" ht="15" hidden="false" customHeight="false" outlineLevel="0" collapsed="false">
      <c r="A1129" s="41" t="n">
        <v>1.2293757177</v>
      </c>
      <c r="B1129" s="41" t="n">
        <v>-0.8059936088</v>
      </c>
      <c r="C1129" s="41" t="n">
        <v>0.8182229952</v>
      </c>
      <c r="D1129" s="42" t="n">
        <f aca="false">$B$5*A1129</f>
        <v>3.14102795900211</v>
      </c>
      <c r="E1129" s="42" t="n">
        <f aca="false">$D$5*A1129+$F$5*B1129</f>
        <v>1.53366257301669</v>
      </c>
      <c r="F1129" s="43" t="n">
        <f aca="false">Inputs!$B$5*D1129+Inputs!$B$6*E1129</f>
        <v>237419.667249376</v>
      </c>
      <c r="G1129" s="43" t="n">
        <f aca="false">F1129*SQRT(($B$6-2)/C1129)</f>
        <v>371189.642586506</v>
      </c>
    </row>
    <row r="1130" customFormat="false" ht="15" hidden="false" customHeight="false" outlineLevel="0" collapsed="false">
      <c r="A1130" s="41" t="n">
        <v>-1.3936724844</v>
      </c>
      <c r="B1130" s="41" t="n">
        <v>0.9425936209</v>
      </c>
      <c r="C1130" s="41" t="n">
        <v>8.400477549</v>
      </c>
      <c r="D1130" s="42" t="n">
        <f aca="false">$B$5*A1130</f>
        <v>-3.56080258961204</v>
      </c>
      <c r="E1130" s="42" t="n">
        <f aca="false">$D$5*A1130+$F$5*B1130</f>
        <v>-1.68874785852832</v>
      </c>
      <c r="F1130" s="43" t="n">
        <f aca="false">Inputs!$B$5*D1130+Inputs!$B$6*E1130</f>
        <v>-271642.866034788</v>
      </c>
      <c r="G1130" s="43" t="n">
        <f aca="false">F1130*SQRT(($B$6-2)/C1130)</f>
        <v>-132544.378798223</v>
      </c>
    </row>
    <row r="1131" customFormat="false" ht="15" hidden="false" customHeight="false" outlineLevel="0" collapsed="false">
      <c r="A1131" s="41" t="n">
        <v>0.4922969119</v>
      </c>
      <c r="B1131" s="41" t="n">
        <v>-0.6205186206</v>
      </c>
      <c r="C1131" s="41" t="n">
        <v>9.2155042758</v>
      </c>
      <c r="D1131" s="42" t="n">
        <f aca="false">$B$5*A1131</f>
        <v>1.25780779801089</v>
      </c>
      <c r="E1131" s="42" t="n">
        <f aca="false">$D$5*A1131+$F$5*B1131</f>
        <v>0.0999867110801849</v>
      </c>
      <c r="F1131" s="43" t="n">
        <f aca="false">Inputs!$B$5*D1131+Inputs!$B$6*E1131</f>
        <v>120781.44424708</v>
      </c>
      <c r="G1131" s="43" t="n">
        <f aca="false">F1131*SQRT(($B$6-2)/C1131)</f>
        <v>56267.2465971169</v>
      </c>
    </row>
    <row r="1132" customFormat="false" ht="15" hidden="false" customHeight="false" outlineLevel="0" collapsed="false">
      <c r="A1132" s="41" t="n">
        <v>-1.5821670161</v>
      </c>
      <c r="B1132" s="41" t="n">
        <v>-0.7446233564</v>
      </c>
      <c r="C1132" s="41" t="n">
        <v>1.0997468853</v>
      </c>
      <c r="D1132" s="42" t="n">
        <f aca="false">$B$5*A1132</f>
        <v>-4.04240197836229</v>
      </c>
      <c r="E1132" s="42" t="n">
        <f aca="false">$D$5*A1132+$F$5*B1132</f>
        <v>-5.05067954359024</v>
      </c>
      <c r="F1132" s="43" t="n">
        <f aca="false">Inputs!$B$5*D1132+Inputs!$B$6*E1132</f>
        <v>-151706.220656717</v>
      </c>
      <c r="G1132" s="43" t="n">
        <f aca="false">F1132*SQRT(($B$6-2)/C1132)</f>
        <v>-204584.165402645</v>
      </c>
    </row>
    <row r="1133" customFormat="false" ht="15" hidden="false" customHeight="false" outlineLevel="0" collapsed="false">
      <c r="A1133" s="41" t="n">
        <v>-0.0547044368</v>
      </c>
      <c r="B1133" s="41" t="n">
        <v>1.1656720899</v>
      </c>
      <c r="C1133" s="41" t="n">
        <v>2.4647446202</v>
      </c>
      <c r="D1133" s="42" t="n">
        <f aca="false">$B$5*A1133</f>
        <v>-0.139768634597511</v>
      </c>
      <c r="E1133" s="42" t="n">
        <f aca="false">$D$5*A1133+$F$5*B1133</f>
        <v>1.88264369036434</v>
      </c>
      <c r="F1133" s="43" t="n">
        <f aca="false">Inputs!$B$5*D1133+Inputs!$B$6*E1133</f>
        <v>-108109.047977968</v>
      </c>
      <c r="G1133" s="43" t="n">
        <f aca="false">F1133*SQRT(($B$6-2)/C1133)</f>
        <v>-97384.7776631915</v>
      </c>
    </row>
    <row r="1134" customFormat="false" ht="15" hidden="false" customHeight="false" outlineLevel="0" collapsed="false">
      <c r="A1134" s="41" t="n">
        <v>-1.0365819749</v>
      </c>
      <c r="B1134" s="41" t="n">
        <v>-0.0845198815</v>
      </c>
      <c r="C1134" s="41" t="n">
        <v>3.6905379368</v>
      </c>
      <c r="D1134" s="42" t="n">
        <f aca="false">$B$5*A1134</f>
        <v>-2.64844418031124</v>
      </c>
      <c r="E1134" s="42" t="n">
        <f aca="false">$D$5*A1134+$F$5*B1134</f>
        <v>-2.6125820734872</v>
      </c>
      <c r="F1134" s="43" t="n">
        <f aca="false">Inputs!$B$5*D1134+Inputs!$B$6*E1134</f>
        <v>-134215.314356764</v>
      </c>
      <c r="G1134" s="43" t="n">
        <f aca="false">F1134*SQRT(($B$6-2)/C1134)</f>
        <v>-98803.4782753414</v>
      </c>
    </row>
    <row r="1135" customFormat="false" ht="15" hidden="false" customHeight="false" outlineLevel="0" collapsed="false">
      <c r="A1135" s="41" t="n">
        <v>0.6751446599</v>
      </c>
      <c r="B1135" s="41" t="n">
        <v>-2.3812673401</v>
      </c>
      <c r="C1135" s="41" t="n">
        <v>2.4897190788</v>
      </c>
      <c r="D1135" s="42" t="n">
        <f aca="false">$B$5*A1135</f>
        <v>1.72497977842309</v>
      </c>
      <c r="E1135" s="42" t="n">
        <f aca="false">$D$5*A1135+$F$5*B1135</f>
        <v>-2.50527392781666</v>
      </c>
      <c r="F1135" s="43" t="n">
        <f aca="false">Inputs!$B$5*D1135+Inputs!$B$6*E1135</f>
        <v>297761.674233142</v>
      </c>
      <c r="G1135" s="43" t="n">
        <f aca="false">F1135*SQRT(($B$6-2)/C1135)</f>
        <v>266875.448286101</v>
      </c>
    </row>
    <row r="1136" customFormat="false" ht="15" hidden="false" customHeight="false" outlineLevel="0" collapsed="false">
      <c r="A1136" s="41" t="n">
        <v>1.0337861679</v>
      </c>
      <c r="B1136" s="41" t="n">
        <v>-1.1824505722</v>
      </c>
      <c r="C1136" s="41" t="n">
        <v>1.8897634291</v>
      </c>
      <c r="D1136" s="42" t="n">
        <f aca="false">$B$5*A1136</f>
        <v>2.64130095482814</v>
      </c>
      <c r="E1136" s="42" t="n">
        <f aca="false">$D$5*A1136+$F$5*B1136</f>
        <v>0.418195125197623</v>
      </c>
      <c r="F1136" s="43" t="n">
        <f aca="false">Inputs!$B$5*D1136+Inputs!$B$6*E1136</f>
        <v>243220.339222933</v>
      </c>
      <c r="G1136" s="43" t="n">
        <f aca="false">F1136*SQRT(($B$6-2)/C1136)</f>
        <v>250213.747564405</v>
      </c>
    </row>
    <row r="1137" customFormat="false" ht="15" hidden="false" customHeight="false" outlineLevel="0" collapsed="false">
      <c r="A1137" s="41" t="n">
        <v>0.3319954935</v>
      </c>
      <c r="B1137" s="41" t="n">
        <v>0.2466831496</v>
      </c>
      <c r="C1137" s="41" t="n">
        <v>1.9289373578</v>
      </c>
      <c r="D1137" s="42" t="n">
        <f aca="false">$B$5*A1137</f>
        <v>0.848241194561055</v>
      </c>
      <c r="E1137" s="42" t="n">
        <f aca="false">$D$5*A1137+$F$5*B1137</f>
        <v>1.21597116992951</v>
      </c>
      <c r="F1137" s="43" t="n">
        <f aca="false">Inputs!$B$5*D1137+Inputs!$B$6*E1137</f>
        <v>24025.5609596301</v>
      </c>
      <c r="G1137" s="43" t="n">
        <f aca="false">F1137*SQRT(($B$6-2)/C1137)</f>
        <v>24464.1129000815</v>
      </c>
    </row>
    <row r="1138" customFormat="false" ht="15" hidden="false" customHeight="false" outlineLevel="0" collapsed="false">
      <c r="A1138" s="41" t="n">
        <v>1.0845863915</v>
      </c>
      <c r="B1138" s="41" t="n">
        <v>0.5509243809</v>
      </c>
      <c r="C1138" s="41" t="n">
        <v>5.7195884496</v>
      </c>
      <c r="D1138" s="42" t="n">
        <f aca="false">$B$5*A1138</f>
        <v>2.77109441044453</v>
      </c>
      <c r="E1138" s="42" t="n">
        <f aca="false">$D$5*A1138+$F$5*B1138</f>
        <v>3.5321741355822</v>
      </c>
      <c r="F1138" s="43" t="n">
        <f aca="false">Inputs!$B$5*D1138+Inputs!$B$6*E1138</f>
        <v>100500.734265343</v>
      </c>
      <c r="G1138" s="43" t="n">
        <f aca="false">F1138*SQRT(($B$6-2)/C1138)</f>
        <v>59429.4679719683</v>
      </c>
    </row>
    <row r="1139" customFormat="false" ht="15" hidden="false" customHeight="false" outlineLevel="0" collapsed="false">
      <c r="A1139" s="41" t="n">
        <v>-2.3772904917</v>
      </c>
      <c r="B1139" s="41" t="n">
        <v>-0.7847792472</v>
      </c>
      <c r="C1139" s="41" t="n">
        <v>6.9068143986</v>
      </c>
      <c r="D1139" s="42" t="n">
        <f aca="false">$B$5*A1139</f>
        <v>-6.07392499590735</v>
      </c>
      <c r="E1139" s="42" t="n">
        <f aca="false">$D$5*A1139+$F$5*B1139</f>
        <v>-7.01208464180646</v>
      </c>
      <c r="F1139" s="43" t="n">
        <f aca="false">Inputs!$B$5*D1139+Inputs!$B$6*E1139</f>
        <v>-256788.267500412</v>
      </c>
      <c r="G1139" s="43" t="n">
        <f aca="false">F1139*SQRT(($B$6-2)/C1139)</f>
        <v>-138181.938894728</v>
      </c>
    </row>
    <row r="1140" customFormat="false" ht="15" hidden="false" customHeight="false" outlineLevel="0" collapsed="false">
      <c r="A1140" s="41" t="n">
        <v>0.1382051294</v>
      </c>
      <c r="B1140" s="41" t="n">
        <v>-0.1949798861</v>
      </c>
      <c r="C1140" s="41" t="n">
        <v>1.9361373153</v>
      </c>
      <c r="D1140" s="42" t="n">
        <f aca="false">$B$5*A1140</f>
        <v>0.353111070336625</v>
      </c>
      <c r="E1140" s="42" t="n">
        <f aca="false">$D$5*A1140+$F$5*B1140</f>
        <v>-0.00780917481958904</v>
      </c>
      <c r="F1140" s="43" t="n">
        <f aca="false">Inputs!$B$5*D1140+Inputs!$B$6*E1140</f>
        <v>35701.565774642</v>
      </c>
      <c r="G1140" s="43" t="n">
        <f aca="false">F1140*SQRT(($B$6-2)/C1140)</f>
        <v>36285.5895553262</v>
      </c>
    </row>
    <row r="1141" customFormat="false" ht="15" hidden="false" customHeight="false" outlineLevel="0" collapsed="false">
      <c r="A1141" s="41" t="n">
        <v>0.4776107298</v>
      </c>
      <c r="B1141" s="41" t="n">
        <v>0.7893665557</v>
      </c>
      <c r="C1141" s="41" t="n">
        <v>6.8751761847</v>
      </c>
      <c r="D1141" s="42" t="n">
        <f aca="false">$B$5*A1141</f>
        <v>1.22028492528538</v>
      </c>
      <c r="E1141" s="42" t="n">
        <f aca="false">$D$5*A1141+$F$5*B1141</f>
        <v>2.49955092160541</v>
      </c>
      <c r="F1141" s="43" t="n">
        <f aca="false">Inputs!$B$5*D1141+Inputs!$B$6*E1141</f>
        <v>-2949.05355173285</v>
      </c>
      <c r="G1141" s="43" t="n">
        <f aca="false">F1141*SQRT(($B$6-2)/C1141)</f>
        <v>-1590.58081851028</v>
      </c>
    </row>
    <row r="1142" customFormat="false" ht="15" hidden="false" customHeight="false" outlineLevel="0" collapsed="false">
      <c r="A1142" s="41" t="n">
        <v>0.6084517364</v>
      </c>
      <c r="B1142" s="41" t="n">
        <v>-0.2142749426</v>
      </c>
      <c r="C1142" s="41" t="n">
        <v>2.4806210637</v>
      </c>
      <c r="D1142" s="42" t="n">
        <f aca="false">$B$5*A1142</f>
        <v>1.5545808235999</v>
      </c>
      <c r="E1142" s="42" t="n">
        <f aca="false">$D$5*A1142+$F$5*B1142</f>
        <v>1.0778662951576</v>
      </c>
      <c r="F1142" s="43" t="n">
        <f aca="false">Inputs!$B$5*D1142+Inputs!$B$6*E1142</f>
        <v>101564.76760211</v>
      </c>
      <c r="G1142" s="43" t="n">
        <f aca="false">F1142*SQRT(($B$6-2)/C1142)</f>
        <v>91196.435405094</v>
      </c>
    </row>
    <row r="1143" customFormat="false" ht="15" hidden="false" customHeight="false" outlineLevel="0" collapsed="false">
      <c r="A1143" s="41" t="n">
        <v>-1.8463370111</v>
      </c>
      <c r="B1143" s="41" t="n">
        <v>-0.4554812489</v>
      </c>
      <c r="C1143" s="41" t="n">
        <v>1.1734709443</v>
      </c>
      <c r="D1143" s="42" t="n">
        <f aca="false">$B$5*A1143</f>
        <v>-4.71735051384892</v>
      </c>
      <c r="E1143" s="42" t="n">
        <f aca="false">$D$5*A1143+$F$5*B1143</f>
        <v>-5.18002074475468</v>
      </c>
      <c r="F1143" s="43" t="n">
        <f aca="false">Inputs!$B$5*D1143+Inputs!$B$6*E1143</f>
        <v>-212734.014147158</v>
      </c>
      <c r="G1143" s="43" t="n">
        <f aca="false">F1143*SQRT(($B$6-2)/C1143)</f>
        <v>-277725.50330187</v>
      </c>
    </row>
    <row r="1144" customFormat="false" ht="15" hidden="false" customHeight="false" outlineLevel="0" collapsed="false">
      <c r="A1144" s="41" t="n">
        <v>0.4163681481</v>
      </c>
      <c r="B1144" s="41" t="n">
        <v>-1.0904472526</v>
      </c>
      <c r="C1144" s="41" t="n">
        <v>4.4045368951</v>
      </c>
      <c r="D1144" s="42" t="n">
        <f aca="false">$B$5*A1144</f>
        <v>1.06381147406002</v>
      </c>
      <c r="E1144" s="42" t="n">
        <f aca="false">$D$5*A1144+$F$5*B1144</f>
        <v>-0.8921390636572</v>
      </c>
      <c r="F1144" s="43" t="n">
        <f aca="false">Inputs!$B$5*D1144+Inputs!$B$6*E1144</f>
        <v>150988.100588862</v>
      </c>
      <c r="G1144" s="43" t="n">
        <f aca="false">F1144*SQRT(($B$6-2)/C1144)</f>
        <v>101743.715555672</v>
      </c>
    </row>
    <row r="1145" customFormat="false" ht="15" hidden="false" customHeight="false" outlineLevel="0" collapsed="false">
      <c r="A1145" s="41" t="n">
        <v>0.6312747301</v>
      </c>
      <c r="B1145" s="41" t="n">
        <v>0.9083932973</v>
      </c>
      <c r="C1145" s="41" t="n">
        <v>3.5629910639</v>
      </c>
      <c r="D1145" s="42" t="n">
        <f aca="false">$B$5*A1145</f>
        <v>1.61289307126162</v>
      </c>
      <c r="E1145" s="42" t="n">
        <f aca="false">$D$5*A1145+$F$5*B1145</f>
        <v>3.07073665982951</v>
      </c>
      <c r="F1145" s="43" t="n">
        <f aca="false">Inputs!$B$5*D1145+Inputs!$B$6*E1145</f>
        <v>7752.47413468646</v>
      </c>
      <c r="G1145" s="43" t="n">
        <f aca="false">F1145*SQRT(($B$6-2)/C1145)</f>
        <v>5808.28552286176</v>
      </c>
    </row>
    <row r="1146" customFormat="false" ht="15" hidden="false" customHeight="false" outlineLevel="0" collapsed="false">
      <c r="A1146" s="41" t="n">
        <v>0.1268669763</v>
      </c>
      <c r="B1146" s="41" t="n">
        <v>-3.0637798663</v>
      </c>
      <c r="C1146" s="41" t="n">
        <v>4.527254523</v>
      </c>
      <c r="D1146" s="42" t="n">
        <f aca="false">$B$5*A1146</f>
        <v>0.324142338176229</v>
      </c>
      <c r="E1146" s="42" t="n">
        <f aca="false">$D$5*A1146+$F$5*B1146</f>
        <v>-4.98847347983974</v>
      </c>
      <c r="F1146" s="43" t="n">
        <f aca="false">Inputs!$B$5*D1146+Inputs!$B$6*E1146</f>
        <v>281837.90780961</v>
      </c>
      <c r="G1146" s="43" t="n">
        <f aca="false">F1146*SQRT(($B$6-2)/C1146)</f>
        <v>187325.520690853</v>
      </c>
    </row>
    <row r="1147" customFormat="false" ht="15" hidden="false" customHeight="false" outlineLevel="0" collapsed="false">
      <c r="A1147" s="41" t="n">
        <v>-1.2780883627</v>
      </c>
      <c r="B1147" s="41" t="n">
        <v>1.8861891586</v>
      </c>
      <c r="C1147" s="41" t="n">
        <v>4.4731337627</v>
      </c>
      <c r="D1147" s="42" t="n">
        <f aca="false">$B$5*A1147</f>
        <v>-3.26548769714319</v>
      </c>
      <c r="E1147" s="42" t="n">
        <f aca="false">$D$5*A1147+$F$5*B1147</f>
        <v>0.215642978975607</v>
      </c>
      <c r="F1147" s="43" t="n">
        <f aca="false">Inputs!$B$5*D1147+Inputs!$B$6*E1147</f>
        <v>-337330.918663099</v>
      </c>
      <c r="G1147" s="43" t="n">
        <f aca="false">F1147*SQRT(($B$6-2)/C1147)</f>
        <v>-225561.619559073</v>
      </c>
    </row>
    <row r="1148" customFormat="false" ht="15" hidden="false" customHeight="false" outlineLevel="0" collapsed="false">
      <c r="A1148" s="41" t="n">
        <v>-0.546537793</v>
      </c>
      <c r="B1148" s="41" t="n">
        <v>-1.9841432231</v>
      </c>
      <c r="C1148" s="41" t="n">
        <v>4.1362099305</v>
      </c>
      <c r="D1148" s="42" t="n">
        <f aca="false">$B$5*A1148</f>
        <v>-1.39639205797558</v>
      </c>
      <c r="E1148" s="42" t="n">
        <f aca="false">$D$5*A1148+$F$5*B1148</f>
        <v>-4.72664278885342</v>
      </c>
      <c r="F1148" s="43" t="n">
        <f aca="false">Inputs!$B$5*D1148+Inputs!$B$6*E1148</f>
        <v>96692.9336451131</v>
      </c>
      <c r="G1148" s="43" t="n">
        <f aca="false">F1148*SQRT(($B$6-2)/C1148)</f>
        <v>67237.0186511963</v>
      </c>
    </row>
    <row r="1149" customFormat="false" ht="15" hidden="false" customHeight="false" outlineLevel="0" collapsed="false">
      <c r="A1149" s="41" t="n">
        <v>1.2352473883</v>
      </c>
      <c r="B1149" s="41" t="n">
        <v>0.0133555915</v>
      </c>
      <c r="C1149" s="41" t="n">
        <v>3.2545613484</v>
      </c>
      <c r="D1149" s="42" t="n">
        <f aca="false">$B$5*A1149</f>
        <v>3.15602994843066</v>
      </c>
      <c r="E1149" s="42" t="n">
        <f aca="false">$D$5*A1149+$F$5*B1149</f>
        <v>2.96244133599286</v>
      </c>
      <c r="F1149" s="43" t="n">
        <f aca="false">Inputs!$B$5*D1149+Inputs!$B$6*E1149</f>
        <v>167480.928043422</v>
      </c>
      <c r="G1149" s="43" t="n">
        <f aca="false">F1149*SQRT(($B$6-2)/C1149)</f>
        <v>131290.748827445</v>
      </c>
    </row>
    <row r="1150" customFormat="false" ht="15" hidden="false" customHeight="false" outlineLevel="0" collapsed="false">
      <c r="A1150" s="41" t="n">
        <v>1.104940489</v>
      </c>
      <c r="B1150" s="41" t="n">
        <v>0.2769586752</v>
      </c>
      <c r="C1150" s="41" t="n">
        <v>6.7691158063</v>
      </c>
      <c r="D1150" s="42" t="n">
        <f aca="false">$B$5*A1150</f>
        <v>2.8230986825375</v>
      </c>
      <c r="E1150" s="42" t="n">
        <f aca="false">$D$5*A1150+$F$5*B1150</f>
        <v>3.1075397621211</v>
      </c>
      <c r="F1150" s="43" t="n">
        <f aca="false">Inputs!$B$5*D1150+Inputs!$B$6*E1150</f>
        <v>126932.880147695</v>
      </c>
      <c r="G1150" s="43" t="n">
        <f aca="false">F1150*SQRT(($B$6-2)/C1150)</f>
        <v>68995.880326486</v>
      </c>
    </row>
    <row r="1151" customFormat="false" ht="15" hidden="false" customHeight="false" outlineLevel="0" collapsed="false">
      <c r="A1151" s="41" t="n">
        <v>0.4585591362</v>
      </c>
      <c r="B1151" s="41" t="n">
        <v>0.3630092477</v>
      </c>
      <c r="C1151" s="41" t="n">
        <v>5.4168260258</v>
      </c>
      <c r="D1151" s="42" t="n">
        <f aca="false">$B$5*A1151</f>
        <v>1.17160852205114</v>
      </c>
      <c r="E1151" s="42" t="n">
        <f aca="false">$D$5*A1151+$F$5*B1151</f>
        <v>1.71800590628532</v>
      </c>
      <c r="F1151" s="43" t="n">
        <f aca="false">Inputs!$B$5*D1151+Inputs!$B$6*E1151</f>
        <v>31260.5568908477</v>
      </c>
      <c r="G1151" s="43" t="n">
        <f aca="false">F1151*SQRT(($B$6-2)/C1151)</f>
        <v>18994.9985444158</v>
      </c>
    </row>
    <row r="1152" customFormat="false" ht="15" hidden="false" customHeight="false" outlineLevel="0" collapsed="false">
      <c r="A1152" s="41" t="n">
        <v>0.6974883119</v>
      </c>
      <c r="B1152" s="41" t="n">
        <v>2.2774304486</v>
      </c>
      <c r="C1152" s="41" t="n">
        <v>2.5518637137</v>
      </c>
      <c r="D1152" s="42" t="n">
        <f aca="false">$B$5*A1152</f>
        <v>1.78206731856868</v>
      </c>
      <c r="E1152" s="42" t="n">
        <f aca="false">$D$5*A1152+$F$5*B1152</f>
        <v>5.59227486680749</v>
      </c>
      <c r="F1152" s="43" t="n">
        <f aca="false">Inputs!$B$5*D1152+Inputs!$B$6*E1152</f>
        <v>-101407.011483507</v>
      </c>
      <c r="G1152" s="43" t="n">
        <f aca="false">F1152*SQRT(($B$6-2)/C1152)</f>
        <v>-89774.7581058577</v>
      </c>
    </row>
    <row r="1153" customFormat="false" ht="15" hidden="false" customHeight="false" outlineLevel="0" collapsed="false">
      <c r="A1153" s="41" t="n">
        <v>0.971006336</v>
      </c>
      <c r="B1153" s="41" t="n">
        <v>-1.5803393178</v>
      </c>
      <c r="C1153" s="41" t="n">
        <v>2.5011548191</v>
      </c>
      <c r="D1153" s="42" t="n">
        <f aca="false">$B$5*A1153</f>
        <v>2.48089986310309</v>
      </c>
      <c r="E1153" s="42" t="n">
        <f aca="false">$D$5*A1153+$F$5*B1153</f>
        <v>-0.41824714406374</v>
      </c>
      <c r="F1153" s="43" t="n">
        <f aca="false">Inputs!$B$5*D1153+Inputs!$B$6*E1153</f>
        <v>269002.343513496</v>
      </c>
      <c r="G1153" s="43" t="n">
        <f aca="false">F1153*SQRT(($B$6-2)/C1153)</f>
        <v>240547.459135552</v>
      </c>
    </row>
    <row r="1154" customFormat="false" ht="15" hidden="false" customHeight="false" outlineLevel="0" collapsed="false">
      <c r="A1154" s="41" t="n">
        <v>0.4466615153</v>
      </c>
      <c r="B1154" s="41" t="n">
        <v>1.1414807681</v>
      </c>
      <c r="C1154" s="41" t="n">
        <v>0.7440684242</v>
      </c>
      <c r="D1154" s="42" t="n">
        <f aca="false">$B$5*A1154</f>
        <v>1.14121036194885</v>
      </c>
      <c r="E1154" s="42" t="n">
        <f aca="false">$D$5*A1154+$F$5*B1154</f>
        <v>3.03391577653356</v>
      </c>
      <c r="F1154" s="43" t="n">
        <f aca="false">Inputs!$B$5*D1154+Inputs!$B$6*E1154</f>
        <v>-37574.7526317929</v>
      </c>
      <c r="G1154" s="43" t="n">
        <f aca="false">F1154*SQRT(($B$6-2)/C1154)</f>
        <v>-61603.4011667998</v>
      </c>
    </row>
    <row r="1155" customFormat="false" ht="15" hidden="false" customHeight="false" outlineLevel="0" collapsed="false">
      <c r="A1155" s="41" t="n">
        <v>1.2027008065</v>
      </c>
      <c r="B1155" s="41" t="n">
        <v>-0.4266049831</v>
      </c>
      <c r="C1155" s="41" t="n">
        <v>0.8728976532</v>
      </c>
      <c r="D1155" s="42" t="n">
        <f aca="false">$B$5*A1155</f>
        <v>3.07287414672424</v>
      </c>
      <c r="E1155" s="42" t="n">
        <f aca="false">$D$5*A1155+$F$5*B1155</f>
        <v>2.12529444725567</v>
      </c>
      <c r="F1155" s="43" t="n">
        <f aca="false">Inputs!$B$5*D1155+Inputs!$B$6*E1155</f>
        <v>201022.69230964</v>
      </c>
      <c r="G1155" s="43" t="n">
        <f aca="false">F1155*SQRT(($B$6-2)/C1155)</f>
        <v>304283.511952309</v>
      </c>
    </row>
    <row r="1156" customFormat="false" ht="15" hidden="false" customHeight="false" outlineLevel="0" collapsed="false">
      <c r="A1156" s="41" t="n">
        <v>1.1649444452</v>
      </c>
      <c r="B1156" s="41" t="n">
        <v>0.9277423996</v>
      </c>
      <c r="C1156" s="41" t="n">
        <v>3.0775313064</v>
      </c>
      <c r="D1156" s="42" t="n">
        <f aca="false">$B$5*A1156</f>
        <v>2.97640747281322</v>
      </c>
      <c r="E1156" s="42" t="n">
        <f aca="false">$D$5*A1156+$F$5*B1156</f>
        <v>4.37406156864219</v>
      </c>
      <c r="F1156" s="43" t="n">
        <f aca="false">Inputs!$B$5*D1156+Inputs!$B$6*E1156</f>
        <v>78937.6688492126</v>
      </c>
      <c r="G1156" s="43" t="n">
        <f aca="false">F1156*SQRT(($B$6-2)/C1156)</f>
        <v>63635.2940020013</v>
      </c>
    </row>
    <row r="1157" customFormat="false" ht="15" hidden="false" customHeight="false" outlineLevel="0" collapsed="false">
      <c r="A1157" s="41" t="n">
        <v>2.572517437</v>
      </c>
      <c r="B1157" s="41" t="n">
        <v>-0.7500017362</v>
      </c>
      <c r="C1157" s="41" t="n">
        <v>6.1828574412</v>
      </c>
      <c r="D1157" s="42" t="n">
        <f aca="false">$B$5*A1157</f>
        <v>6.57272555354738</v>
      </c>
      <c r="E1157" s="42" t="n">
        <f aca="false">$D$5*A1157+$F$5*B1157</f>
        <v>4.82646990298707</v>
      </c>
      <c r="F1157" s="43" t="n">
        <f aca="false">Inputs!$B$5*D1157+Inputs!$B$6*E1157</f>
        <v>415949.060205385</v>
      </c>
      <c r="G1157" s="43" t="n">
        <f aca="false">F1157*SQRT(($B$6-2)/C1157)</f>
        <v>236570.46782277</v>
      </c>
    </row>
    <row r="1158" customFormat="false" ht="15" hidden="false" customHeight="false" outlineLevel="0" collapsed="false">
      <c r="A1158" s="41" t="n">
        <v>-0.5074005764</v>
      </c>
      <c r="B1158" s="41" t="n">
        <v>-0.3061190485</v>
      </c>
      <c r="C1158" s="41" t="n">
        <v>1.6675219689</v>
      </c>
      <c r="D1158" s="42" t="n">
        <f aca="false">$B$5*A1158</f>
        <v>-1.2963973290996</v>
      </c>
      <c r="E1158" s="42" t="n">
        <f aca="false">$D$5*A1158+$F$5*B1158</f>
        <v>-1.73599357227569</v>
      </c>
      <c r="F1158" s="43" t="n">
        <f aca="false">Inputs!$B$5*D1158+Inputs!$B$6*E1158</f>
        <v>-42840.0542961754</v>
      </c>
      <c r="G1158" s="43" t="n">
        <f aca="false">F1158*SQRT(($B$6-2)/C1158)</f>
        <v>-46916.8913130254</v>
      </c>
    </row>
    <row r="1159" customFormat="false" ht="15" hidden="false" customHeight="false" outlineLevel="0" collapsed="false">
      <c r="A1159" s="41" t="n">
        <v>-0.49022215</v>
      </c>
      <c r="B1159" s="41" t="n">
        <v>-0.8900207498</v>
      </c>
      <c r="C1159" s="41" t="n">
        <v>5.5913660055</v>
      </c>
      <c r="D1159" s="42" t="n">
        <f aca="false">$B$5*A1159</f>
        <v>-1.2525068269226</v>
      </c>
      <c r="E1159" s="42" t="n">
        <f aca="false">$D$5*A1159+$F$5*B1159</f>
        <v>-2.70336496510379</v>
      </c>
      <c r="F1159" s="43" t="n">
        <f aca="false">Inputs!$B$5*D1159+Inputs!$B$6*E1159</f>
        <v>9917.56556292903</v>
      </c>
      <c r="G1159" s="43" t="n">
        <f aca="false">F1159*SQRT(($B$6-2)/C1159)</f>
        <v>5931.45332378549</v>
      </c>
    </row>
    <row r="1160" customFormat="false" ht="15" hidden="false" customHeight="false" outlineLevel="0" collapsed="false">
      <c r="A1160" s="41" t="n">
        <v>-2.7626755057</v>
      </c>
      <c r="B1160" s="41" t="n">
        <v>-0.4346994737</v>
      </c>
      <c r="C1160" s="41" t="n">
        <v>4.0280297799</v>
      </c>
      <c r="D1160" s="42" t="n">
        <f aca="false">$B$5*A1160</f>
        <v>-7.05857524279779</v>
      </c>
      <c r="E1160" s="42" t="n">
        <f aca="false">$D$5*A1160+$F$5*B1160</f>
        <v>-7.32464385533752</v>
      </c>
      <c r="F1160" s="43" t="n">
        <f aca="false">Inputs!$B$5*D1160+Inputs!$B$6*E1160</f>
        <v>-339625.331512903</v>
      </c>
      <c r="G1160" s="43" t="n">
        <f aca="false">F1160*SQRT(($B$6-2)/C1160)</f>
        <v>-239314.347709588</v>
      </c>
    </row>
    <row r="1161" customFormat="false" ht="15" hidden="false" customHeight="false" outlineLevel="0" collapsed="false">
      <c r="A1161" s="41" t="n">
        <v>0.3693580597</v>
      </c>
      <c r="B1161" s="41" t="n">
        <v>-0.4932218455</v>
      </c>
      <c r="C1161" s="41" t="n">
        <v>1.762049309</v>
      </c>
      <c r="D1161" s="42" t="n">
        <f aca="false">$B$5*A1161</f>
        <v>0.943701730640152</v>
      </c>
      <c r="E1161" s="42" t="n">
        <f aca="false">$D$5*A1161+$F$5*B1161</f>
        <v>0.0272519033215789</v>
      </c>
      <c r="F1161" s="43" t="n">
        <f aca="false">Inputs!$B$5*D1161+Inputs!$B$6*E1161</f>
        <v>93007.5778979363</v>
      </c>
      <c r="G1161" s="43" t="n">
        <f aca="false">F1161*SQRT(($B$6-2)/C1161)</f>
        <v>99088.7394758956</v>
      </c>
    </row>
    <row r="1162" customFormat="false" ht="15" hidden="false" customHeight="false" outlineLevel="0" collapsed="false">
      <c r="A1162" s="41" t="n">
        <v>1.9353811835</v>
      </c>
      <c r="B1162" s="41" t="n">
        <v>0.0133758127</v>
      </c>
      <c r="C1162" s="41" t="n">
        <v>3.6646063812</v>
      </c>
      <c r="D1162" s="42" t="n">
        <f aca="false">$B$5*A1162</f>
        <v>4.94485641873036</v>
      </c>
      <c r="E1162" s="42" t="n">
        <f aca="false">$D$5*A1162+$F$5*B1162</f>
        <v>4.62850610645495</v>
      </c>
      <c r="F1162" s="43" t="n">
        <f aca="false">Inputs!$B$5*D1162+Inputs!$B$6*E1162</f>
        <v>263060.336550288</v>
      </c>
      <c r="G1162" s="43" t="n">
        <f aca="false">F1162*SQRT(($B$6-2)/C1162)</f>
        <v>194337.540679773</v>
      </c>
    </row>
    <row r="1163" customFormat="false" ht="15" hidden="false" customHeight="false" outlineLevel="0" collapsed="false">
      <c r="A1163" s="41" t="n">
        <v>1.2910290552</v>
      </c>
      <c r="B1163" s="41" t="n">
        <v>0.2614204127</v>
      </c>
      <c r="C1163" s="41" t="n">
        <v>3.5575227707</v>
      </c>
      <c r="D1163" s="42" t="n">
        <f aca="false">$B$5*A1163</f>
        <v>3.29855088227539</v>
      </c>
      <c r="E1163" s="42" t="n">
        <f aca="false">$D$5*A1163+$F$5*B1163</f>
        <v>3.52352324120209</v>
      </c>
      <c r="F1163" s="43" t="n">
        <f aca="false">Inputs!$B$5*D1163+Inputs!$B$6*E1163</f>
        <v>153678.926167434</v>
      </c>
      <c r="G1163" s="43" t="n">
        <f aca="false">F1163*SQRT(($B$6-2)/C1163)</f>
        <v>115227.322589649</v>
      </c>
    </row>
    <row r="1164" customFormat="false" ht="15" hidden="false" customHeight="false" outlineLevel="0" collapsed="false">
      <c r="A1164" s="41" t="n">
        <v>0.8264073099</v>
      </c>
      <c r="B1164" s="41" t="n">
        <v>0.2792415539</v>
      </c>
      <c r="C1164" s="41" t="n">
        <v>1.8301481267</v>
      </c>
      <c r="D1164" s="42" t="n">
        <f aca="false">$B$5*A1164</f>
        <v>2.11145252712162</v>
      </c>
      <c r="E1164" s="42" t="n">
        <f aca="false">$D$5*A1164+$F$5*B1164</f>
        <v>2.44868754870768</v>
      </c>
      <c r="F1164" s="43" t="n">
        <f aca="false">Inputs!$B$5*D1164+Inputs!$B$6*E1164</f>
        <v>88710.8752767777</v>
      </c>
      <c r="G1164" s="43" t="n">
        <f aca="false">F1164*SQRT(($B$6-2)/C1164)</f>
        <v>92736.0815355073</v>
      </c>
    </row>
    <row r="1165" customFormat="false" ht="15" hidden="false" customHeight="false" outlineLevel="0" collapsed="false">
      <c r="A1165" s="41" t="n">
        <v>1.3687846319</v>
      </c>
      <c r="B1165" s="41" t="n">
        <v>0.0559393501</v>
      </c>
      <c r="C1165" s="41" t="n">
        <v>5.3325775068</v>
      </c>
      <c r="D1165" s="42" t="n">
        <f aca="false">$B$5*A1165</f>
        <v>3.49721467306504</v>
      </c>
      <c r="E1165" s="42" t="n">
        <f aca="false">$D$5*A1165+$F$5*B1165</f>
        <v>3.35373619961247</v>
      </c>
      <c r="F1165" s="43" t="n">
        <f aca="false">Inputs!$B$5*D1165+Inputs!$B$6*E1165</f>
        <v>182034.657325881</v>
      </c>
      <c r="G1165" s="43" t="n">
        <f aca="false">F1165*SQRT(($B$6-2)/C1165)</f>
        <v>111480.906163855</v>
      </c>
    </row>
    <row r="1166" customFormat="false" ht="15" hidden="false" customHeight="false" outlineLevel="0" collapsed="false">
      <c r="A1166" s="41" t="n">
        <v>0.4961207081</v>
      </c>
      <c r="B1166" s="41" t="n">
        <v>0.3663329337</v>
      </c>
      <c r="C1166" s="41" t="n">
        <v>6.6017181313</v>
      </c>
      <c r="D1166" s="42" t="n">
        <f aca="false">$B$5*A1166</f>
        <v>1.26757751332314</v>
      </c>
      <c r="E1166" s="42" t="n">
        <f aca="false">$D$5*A1166+$F$5*B1166</f>
        <v>1.81312612143738</v>
      </c>
      <c r="F1166" s="43" t="n">
        <f aca="false">Inputs!$B$5*D1166+Inputs!$B$6*E1166</f>
        <v>36101.4452604455</v>
      </c>
      <c r="G1166" s="43" t="n">
        <f aca="false">F1166*SQRT(($B$6-2)/C1166)</f>
        <v>19870.6053314805</v>
      </c>
    </row>
    <row r="1167" customFormat="false" ht="15" hidden="false" customHeight="false" outlineLevel="0" collapsed="false">
      <c r="A1167" s="41" t="n">
        <v>-0.2882854581</v>
      </c>
      <c r="B1167" s="41" t="n">
        <v>0.4049823189</v>
      </c>
      <c r="C1167" s="41" t="n">
        <v>2.7381819629</v>
      </c>
      <c r="D1167" s="42" t="n">
        <f aca="false">$B$5*A1167</f>
        <v>-0.736563014079963</v>
      </c>
      <c r="E1167" s="42" t="n">
        <f aca="false">$D$5*A1167+$F$5*B1167</f>
        <v>0.0133003677128748</v>
      </c>
      <c r="F1167" s="43" t="n">
        <f aca="false">Inputs!$B$5*D1167+Inputs!$B$6*E1167</f>
        <v>-74321.3197936401</v>
      </c>
      <c r="G1167" s="43" t="n">
        <f aca="false">F1167*SQRT(($B$6-2)/C1167)</f>
        <v>-63518.0648579389</v>
      </c>
    </row>
    <row r="1168" customFormat="false" ht="15" hidden="false" customHeight="false" outlineLevel="0" collapsed="false">
      <c r="A1168" s="41" t="n">
        <v>2.2343862462</v>
      </c>
      <c r="B1168" s="41" t="n">
        <v>-0.2703969421</v>
      </c>
      <c r="C1168" s="41" t="n">
        <v>1.2822664927</v>
      </c>
      <c r="D1168" s="42" t="n">
        <f aca="false">$B$5*A1168</f>
        <v>5.70880778713787</v>
      </c>
      <c r="E1168" s="42" t="n">
        <f aca="false">$D$5*A1168+$F$5*B1168</f>
        <v>4.85001191000566</v>
      </c>
      <c r="F1168" s="43" t="n">
        <f aca="false">Inputs!$B$5*D1168+Inputs!$B$6*E1168</f>
        <v>328380.183213503</v>
      </c>
      <c r="G1168" s="43" t="n">
        <f aca="false">F1168*SQRT(($B$6-2)/C1168)</f>
        <v>410112.297212747</v>
      </c>
    </row>
    <row r="1169" customFormat="false" ht="15" hidden="false" customHeight="false" outlineLevel="0" collapsed="false">
      <c r="A1169" s="41" t="n">
        <v>0.4194648929</v>
      </c>
      <c r="B1169" s="41" t="n">
        <v>1.2577789509</v>
      </c>
      <c r="C1169" s="41" t="n">
        <v>6.8227489101</v>
      </c>
      <c r="D1169" s="42" t="n">
        <f aca="false">$B$5*A1169</f>
        <v>1.07172358901288</v>
      </c>
      <c r="E1169" s="42" t="n">
        <f aca="false">$D$5*A1169+$F$5*B1169</f>
        <v>3.17001625578959</v>
      </c>
      <c r="F1169" s="43" t="n">
        <f aca="false">Inputs!$B$5*D1169+Inputs!$B$6*E1169</f>
        <v>-51328.4538881919</v>
      </c>
      <c r="G1169" s="43" t="n">
        <f aca="false">F1169*SQRT(($B$6-2)/C1169)</f>
        <v>-27790.3160659555</v>
      </c>
    </row>
    <row r="1170" customFormat="false" ht="15" hidden="false" customHeight="false" outlineLevel="0" collapsed="false">
      <c r="A1170" s="41" t="n">
        <v>1.1402532809</v>
      </c>
      <c r="B1170" s="41" t="n">
        <v>0.0117164177</v>
      </c>
      <c r="C1170" s="41" t="n">
        <v>0.8172163546</v>
      </c>
      <c r="D1170" s="42" t="n">
        <f aca="false">$B$5*A1170</f>
        <v>2.91332209029752</v>
      </c>
      <c r="E1170" s="42" t="n">
        <f aca="false">$D$5*A1170+$F$5*B1170</f>
        <v>2.73356408064734</v>
      </c>
      <c r="F1170" s="43" t="n">
        <f aca="false">Inputs!$B$5*D1170+Inputs!$B$6*E1170</f>
        <v>154654.004997385</v>
      </c>
      <c r="G1170" s="43" t="n">
        <f aca="false">F1170*SQRT(($B$6-2)/C1170)</f>
        <v>241939.982180688</v>
      </c>
    </row>
    <row r="1171" customFormat="false" ht="15" hidden="false" customHeight="false" outlineLevel="0" collapsed="false">
      <c r="A1171" s="41" t="n">
        <v>-2.383388703</v>
      </c>
      <c r="B1171" s="41" t="n">
        <v>0.5167028186</v>
      </c>
      <c r="C1171" s="41" t="n">
        <v>4.290142073</v>
      </c>
      <c r="D1171" s="42" t="n">
        <f aca="false">$B$5*A1171</f>
        <v>-6.08950579184908</v>
      </c>
      <c r="E1171" s="42" t="n">
        <f aca="false">$D$5*A1171+$F$5*B1171</f>
        <v>-4.77926905975617</v>
      </c>
      <c r="F1171" s="43" t="n">
        <f aca="false">Inputs!$B$5*D1171+Inputs!$B$6*E1171</f>
        <v>-369987.126197099</v>
      </c>
      <c r="G1171" s="43" t="n">
        <f aca="false">F1171*SQRT(($B$6-2)/C1171)</f>
        <v>-252618.861465623</v>
      </c>
    </row>
    <row r="1172" customFormat="false" ht="15" hidden="false" customHeight="false" outlineLevel="0" collapsed="false">
      <c r="A1172" s="41" t="n">
        <v>-2.2194742586</v>
      </c>
      <c r="B1172" s="41" t="n">
        <v>1.4699372309</v>
      </c>
      <c r="C1172" s="41" t="n">
        <v>1.6658222098</v>
      </c>
      <c r="D1172" s="42" t="n">
        <f aca="false">$B$5*A1172</f>
        <v>-5.67070798631902</v>
      </c>
      <c r="E1172" s="42" t="n">
        <f aca="false">$D$5*A1172+$F$5*B1172</f>
        <v>-2.74322810255481</v>
      </c>
      <c r="F1172" s="43" t="n">
        <f aca="false">Inputs!$B$5*D1172+Inputs!$B$6*E1172</f>
        <v>-429909.393504162</v>
      </c>
      <c r="G1172" s="43" t="n">
        <f aca="false">F1172*SQRT(($B$6-2)/C1172)</f>
        <v>-471061.497466152</v>
      </c>
    </row>
    <row r="1173" customFormat="false" ht="15" hidden="false" customHeight="false" outlineLevel="0" collapsed="false">
      <c r="A1173" s="41" t="n">
        <v>0.1694738712</v>
      </c>
      <c r="B1173" s="41" t="n">
        <v>0.9996740199</v>
      </c>
      <c r="C1173" s="41" t="n">
        <v>1.1824181747</v>
      </c>
      <c r="D1173" s="42" t="n">
        <f aca="false">$B$5*A1173</f>
        <v>0.433002018907146</v>
      </c>
      <c r="E1173" s="42" t="n">
        <f aca="false">$D$5*A1173+$F$5*B1173</f>
        <v>2.12945943183092</v>
      </c>
      <c r="F1173" s="43" t="n">
        <f aca="false">Inputs!$B$5*D1173+Inputs!$B$6*E1173</f>
        <v>-63172.7697008316</v>
      </c>
      <c r="G1173" s="43" t="n">
        <f aca="false">F1173*SQRT(($B$6-2)/C1173)</f>
        <v>-82159.7989335776</v>
      </c>
    </row>
    <row r="1174" customFormat="false" ht="15" hidden="false" customHeight="false" outlineLevel="0" collapsed="false">
      <c r="A1174" s="41" t="n">
        <v>-0.9021111382</v>
      </c>
      <c r="B1174" s="41" t="n">
        <v>-1.5525074733</v>
      </c>
      <c r="C1174" s="41" t="n">
        <v>2.2512438663</v>
      </c>
      <c r="D1174" s="42" t="n">
        <f aca="false">$B$5*A1174</f>
        <v>-2.30487414581006</v>
      </c>
      <c r="E1174" s="42" t="n">
        <f aca="false">$D$5*A1174+$F$5*B1174</f>
        <v>-4.82743619655631</v>
      </c>
      <c r="F1174" s="43" t="n">
        <f aca="false">Inputs!$B$5*D1174+Inputs!$B$6*E1174</f>
        <v>10884.3952468098</v>
      </c>
      <c r="G1174" s="43" t="n">
        <f aca="false">F1174*SQRT(($B$6-2)/C1174)</f>
        <v>10259.0708843167</v>
      </c>
    </row>
    <row r="1175" customFormat="false" ht="15" hidden="false" customHeight="false" outlineLevel="0" collapsed="false">
      <c r="A1175" s="41" t="n">
        <v>0.2607543841</v>
      </c>
      <c r="B1175" s="41" t="n">
        <v>-0.03360344</v>
      </c>
      <c r="C1175" s="41" t="n">
        <v>3.5540006253</v>
      </c>
      <c r="D1175" s="42" t="n">
        <f aca="false">$B$5*A1175</f>
        <v>0.66622172465126</v>
      </c>
      <c r="E1175" s="42" t="n">
        <f aca="false">$D$5*A1175+$F$5*B1175</f>
        <v>0.56246340687366</v>
      </c>
      <c r="F1175" s="43" t="n">
        <f aca="false">Inputs!$B$5*D1175+Inputs!$B$6*E1175</f>
        <v>38499.002121443</v>
      </c>
      <c r="G1175" s="43" t="n">
        <f aca="false">F1175*SQRT(($B$6-2)/C1175)</f>
        <v>28880.5673662298</v>
      </c>
    </row>
    <row r="1176" customFormat="false" ht="15" hidden="false" customHeight="false" outlineLevel="0" collapsed="false">
      <c r="A1176" s="41" t="n">
        <v>-0.4915408262</v>
      </c>
      <c r="B1176" s="41" t="n">
        <v>0.0846612807</v>
      </c>
      <c r="C1176" s="41" t="n">
        <v>1.4292920396</v>
      </c>
      <c r="D1176" s="42" t="n">
        <f aca="false">$B$5*A1176</f>
        <v>-1.25587601565265</v>
      </c>
      <c r="E1176" s="42" t="n">
        <f aca="false">$D$5*A1176+$F$5*B1176</f>
        <v>-1.02347617598584</v>
      </c>
      <c r="F1176" s="43" t="n">
        <f aca="false">Inputs!$B$5*D1176+Inputs!$B$6*E1176</f>
        <v>-74413.7927659732</v>
      </c>
      <c r="G1176" s="43" t="n">
        <f aca="false">F1176*SQRT(($B$6-2)/C1176)</f>
        <v>-88025.3885693008</v>
      </c>
    </row>
    <row r="1177" customFormat="false" ht="15" hidden="false" customHeight="false" outlineLevel="0" collapsed="false">
      <c r="A1177" s="41" t="n">
        <v>2.767435892</v>
      </c>
      <c r="B1177" s="41" t="n">
        <v>0.8345255474</v>
      </c>
      <c r="C1177" s="41" t="n">
        <v>1.0018061103</v>
      </c>
      <c r="D1177" s="42" t="n">
        <f aca="false">$B$5*A1177</f>
        <v>7.07073792524602</v>
      </c>
      <c r="E1177" s="42" t="n">
        <f aca="false">$D$5*A1177+$F$5*B1177</f>
        <v>8.02636902870658</v>
      </c>
      <c r="F1177" s="43" t="n">
        <f aca="false">Inputs!$B$5*D1177+Inputs!$B$6*E1177</f>
        <v>305755.341089273</v>
      </c>
      <c r="G1177" s="43" t="n">
        <f aca="false">F1177*SQRT(($B$6-2)/C1177)</f>
        <v>432013.39421237</v>
      </c>
    </row>
    <row r="1178" customFormat="false" ht="15" hidden="false" customHeight="false" outlineLevel="0" collapsed="false">
      <c r="A1178" s="41" t="n">
        <v>1.0494986059</v>
      </c>
      <c r="B1178" s="41" t="n">
        <v>0.8439368916</v>
      </c>
      <c r="C1178" s="41" t="n">
        <v>0.5763751335</v>
      </c>
      <c r="D1178" s="42" t="n">
        <f aca="false">$B$5*A1178</f>
        <v>2.68144588883938</v>
      </c>
      <c r="E1178" s="42" t="n">
        <f aca="false">$D$5*A1178+$F$5*B1178</f>
        <v>3.95463736728211</v>
      </c>
      <c r="F1178" s="43" t="n">
        <f aca="false">Inputs!$B$5*D1178+Inputs!$B$6*E1178</f>
        <v>70412.7205198332</v>
      </c>
      <c r="G1178" s="43" t="n">
        <f aca="false">F1178*SQRT(($B$6-2)/C1178)</f>
        <v>131163.653219533</v>
      </c>
    </row>
    <row r="1179" customFormat="false" ht="15" hidden="false" customHeight="false" outlineLevel="0" collapsed="false">
      <c r="A1179" s="41" t="n">
        <v>1.4794621439</v>
      </c>
      <c r="B1179" s="41" t="n">
        <v>-0.1900716729</v>
      </c>
      <c r="C1179" s="41" t="n">
        <v>9.5379649706</v>
      </c>
      <c r="D1179" s="42" t="n">
        <f aca="false">$B$5*A1179</f>
        <v>3.77999328551005</v>
      </c>
      <c r="E1179" s="42" t="n">
        <f aca="false">$D$5*A1179+$F$5*B1179</f>
        <v>3.19230491401174</v>
      </c>
      <c r="F1179" s="43" t="n">
        <f aca="false">Inputs!$B$5*D1179+Inputs!$B$6*E1179</f>
        <v>218384.082850418</v>
      </c>
      <c r="G1179" s="43" t="n">
        <f aca="false">F1179*SQRT(($B$6-2)/C1179)</f>
        <v>100001.869133261</v>
      </c>
    </row>
    <row r="1180" customFormat="false" ht="15" hidden="false" customHeight="false" outlineLevel="0" collapsed="false">
      <c r="A1180" s="41" t="n">
        <v>-2.0547613077</v>
      </c>
      <c r="B1180" s="41" t="n">
        <v>-0.188586133</v>
      </c>
      <c r="C1180" s="41" t="n">
        <v>4.5435617755</v>
      </c>
      <c r="D1180" s="42" t="n">
        <f aca="false">$B$5*A1180</f>
        <v>-5.24987001421838</v>
      </c>
      <c r="E1180" s="42" t="n">
        <f aca="false">$D$5*A1180+$F$5*B1180</f>
        <v>-5.21512502799533</v>
      </c>
      <c r="F1180" s="43" t="n">
        <f aca="false">Inputs!$B$5*D1180+Inputs!$B$6*E1180</f>
        <v>-264230.750022071</v>
      </c>
      <c r="G1180" s="43" t="n">
        <f aca="false">F1180*SQRT(($B$6-2)/C1180)</f>
        <v>-175307.354794324</v>
      </c>
    </row>
    <row r="1181" customFormat="false" ht="15" hidden="false" customHeight="false" outlineLevel="0" collapsed="false">
      <c r="A1181" s="41" t="n">
        <v>0.81173571</v>
      </c>
      <c r="B1181" s="41" t="n">
        <v>-0.9698003951</v>
      </c>
      <c r="C1181" s="41" t="n">
        <v>1.7732757712</v>
      </c>
      <c r="D1181" s="42" t="n">
        <f aca="false">$B$5*A1181</f>
        <v>2.07396691159685</v>
      </c>
      <c r="E1181" s="42" t="n">
        <f aca="false">$D$5*A1181+$F$5*B1181</f>
        <v>0.256999052543403</v>
      </c>
      <c r="F1181" s="43" t="n">
        <f aca="false">Inputs!$B$5*D1181+Inputs!$B$6*E1181</f>
        <v>194546.738532515</v>
      </c>
      <c r="G1181" s="43" t="n">
        <f aca="false">F1181*SQRT(($B$6-2)/C1181)</f>
        <v>206609.750008249</v>
      </c>
    </row>
    <row r="1182" customFormat="false" ht="15" hidden="false" customHeight="false" outlineLevel="0" collapsed="false">
      <c r="A1182" s="41" t="n">
        <v>-0.1763659505</v>
      </c>
      <c r="B1182" s="41" t="n">
        <v>-0.691769743</v>
      </c>
      <c r="C1182" s="41" t="n">
        <v>4.7076915602</v>
      </c>
      <c r="D1182" s="42" t="n">
        <f aca="false">$B$5*A1182</f>
        <v>-0.450611130153837</v>
      </c>
      <c r="E1182" s="42" t="n">
        <f aca="false">$D$5*A1182+$F$5*B1182</f>
        <v>-1.61418776752004</v>
      </c>
      <c r="F1182" s="43" t="n">
        <f aca="false">Inputs!$B$5*D1182+Inputs!$B$6*E1182</f>
        <v>35648.2753606183</v>
      </c>
      <c r="G1182" s="43" t="n">
        <f aca="false">F1182*SQRT(($B$6-2)/C1182)</f>
        <v>23235.3661821646</v>
      </c>
    </row>
    <row r="1183" customFormat="false" ht="15" hidden="false" customHeight="false" outlineLevel="0" collapsed="false">
      <c r="A1183" s="41" t="n">
        <v>1.5020292518</v>
      </c>
      <c r="B1183" s="41" t="n">
        <v>0.7494570154</v>
      </c>
      <c r="C1183" s="41" t="n">
        <v>3.527521546</v>
      </c>
      <c r="D1183" s="42" t="n">
        <f aca="false">$B$5*A1183</f>
        <v>3.83765175057257</v>
      </c>
      <c r="E1183" s="42" t="n">
        <f aca="false">$D$5*A1183+$F$5*B1183</f>
        <v>4.86833118888567</v>
      </c>
      <c r="F1183" s="43" t="n">
        <f aca="false">Inputs!$B$5*D1183+Inputs!$B$6*E1183</f>
        <v>140348.615612973</v>
      </c>
      <c r="G1183" s="43" t="n">
        <f aca="false">F1183*SQRT(($B$6-2)/C1183)</f>
        <v>105678.902269348</v>
      </c>
    </row>
    <row r="1184" customFormat="false" ht="15" hidden="false" customHeight="false" outlineLevel="0" collapsed="false">
      <c r="A1184" s="41" t="n">
        <v>0.6515406206</v>
      </c>
      <c r="B1184" s="41" t="n">
        <v>0.6216013131</v>
      </c>
      <c r="C1184" s="41" t="n">
        <v>5.7305473611</v>
      </c>
      <c r="D1184" s="42" t="n">
        <f aca="false">$B$5*A1184</f>
        <v>1.6646719764068</v>
      </c>
      <c r="E1184" s="42" t="n">
        <f aca="false">$D$5*A1184+$F$5*B1184</f>
        <v>2.62374468605844</v>
      </c>
      <c r="F1184" s="43" t="n">
        <f aca="false">Inputs!$B$5*D1184+Inputs!$B$6*E1184</f>
        <v>35279.9633377578</v>
      </c>
      <c r="G1184" s="43" t="n">
        <f aca="false">F1184*SQRT(($B$6-2)/C1184)</f>
        <v>20842.272507549</v>
      </c>
    </row>
    <row r="1185" customFormat="false" ht="15" hidden="false" customHeight="false" outlineLevel="0" collapsed="false">
      <c r="A1185" s="41" t="n">
        <v>-0.0372492526</v>
      </c>
      <c r="B1185" s="41" t="n">
        <v>0.1975562825</v>
      </c>
      <c r="C1185" s="41" t="n">
        <v>2.9134744019</v>
      </c>
      <c r="D1185" s="42" t="n">
        <f aca="false">$B$5*A1185</f>
        <v>-0.0951710223197065</v>
      </c>
      <c r="E1185" s="42" t="n">
        <f aca="false">$D$5*A1185+$F$5*B1185</f>
        <v>0.252491327868412</v>
      </c>
      <c r="F1185" s="43" t="n">
        <f aca="false">Inputs!$B$5*D1185+Inputs!$B$6*E1185</f>
        <v>-22141.6686253912</v>
      </c>
      <c r="G1185" s="43" t="n">
        <f aca="false">F1185*SQRT(($B$6-2)/C1185)</f>
        <v>-18345.0855456468</v>
      </c>
    </row>
    <row r="1186" customFormat="false" ht="15" hidden="false" customHeight="false" outlineLevel="0" collapsed="false">
      <c r="A1186" s="41" t="n">
        <v>-1.1851845805</v>
      </c>
      <c r="B1186" s="41" t="n">
        <v>-2.1864419788</v>
      </c>
      <c r="C1186" s="41" t="n">
        <v>6.4527450406</v>
      </c>
      <c r="D1186" s="42" t="n">
        <f aca="false">$B$5*A1186</f>
        <v>-3.02812057398804</v>
      </c>
      <c r="E1186" s="42" t="n">
        <f aca="false">$D$5*A1186+$F$5*B1186</f>
        <v>-6.59567714227602</v>
      </c>
      <c r="F1186" s="43" t="n">
        <f aca="false">Inputs!$B$5*D1186+Inputs!$B$6*E1186</f>
        <v>26971.7997149972</v>
      </c>
      <c r="G1186" s="43" t="n">
        <f aca="false">F1186*SQRT(($B$6-2)/C1186)</f>
        <v>15015.9450745208</v>
      </c>
    </row>
    <row r="1187" customFormat="false" ht="15" hidden="false" customHeight="false" outlineLevel="0" collapsed="false">
      <c r="A1187" s="41" t="n">
        <v>0.1500811303</v>
      </c>
      <c r="B1187" s="41" t="n">
        <v>0.3239902563</v>
      </c>
      <c r="C1187" s="41" t="n">
        <v>2.0002215792</v>
      </c>
      <c r="D1187" s="42" t="n">
        <f aca="false">$B$5*A1187</f>
        <v>0.383453991813733</v>
      </c>
      <c r="E1187" s="42" t="n">
        <f aca="false">$D$5*A1187+$F$5*B1187</f>
        <v>0.916579576570338</v>
      </c>
      <c r="F1187" s="43" t="n">
        <f aca="false">Inputs!$B$5*D1187+Inputs!$B$6*E1187</f>
        <v>-7483.57964714357</v>
      </c>
      <c r="G1187" s="43" t="n">
        <f aca="false">F1187*SQRT(($B$6-2)/C1187)</f>
        <v>-7483.16513018854</v>
      </c>
    </row>
    <row r="1188" customFormat="false" ht="15" hidden="false" customHeight="false" outlineLevel="0" collapsed="false">
      <c r="A1188" s="41" t="n">
        <v>1.2092645684</v>
      </c>
      <c r="B1188" s="41" t="n">
        <v>1.5713358161</v>
      </c>
      <c r="C1188" s="41" t="n">
        <v>4.0033157797</v>
      </c>
      <c r="D1188" s="42" t="n">
        <f aca="false">$B$5*A1188</f>
        <v>3.08964441422448</v>
      </c>
      <c r="E1188" s="42" t="n">
        <f aca="false">$D$5*A1188+$F$5*B1188</f>
        <v>5.5908464935531</v>
      </c>
      <c r="F1188" s="43" t="n">
        <f aca="false">Inputs!$B$5*D1188+Inputs!$B$6*E1188</f>
        <v>29422.1167447929</v>
      </c>
      <c r="G1188" s="43" t="n">
        <f aca="false">F1188*SQRT(($B$6-2)/C1188)</f>
        <v>20795.9606995664</v>
      </c>
    </row>
    <row r="1189" customFormat="false" ht="15" hidden="false" customHeight="false" outlineLevel="0" collapsed="false">
      <c r="A1189" s="41" t="n">
        <v>1.569998485</v>
      </c>
      <c r="B1189" s="41" t="n">
        <v>-0.9980235933</v>
      </c>
      <c r="C1189" s="41" t="n">
        <v>6.1760122521</v>
      </c>
      <c r="D1189" s="42" t="n">
        <f aca="false">$B$5*A1189</f>
        <v>4.01131164864877</v>
      </c>
      <c r="E1189" s="42" t="n">
        <f aca="false">$D$5*A1189+$F$5*B1189</f>
        <v>2.01261767046871</v>
      </c>
      <c r="F1189" s="43" t="n">
        <f aca="false">Inputs!$B$5*D1189+Inputs!$B$6*E1189</f>
        <v>300500.281341441</v>
      </c>
      <c r="G1189" s="43" t="n">
        <f aca="false">F1189*SQRT(($B$6-2)/C1189)</f>
        <v>171003.817741427</v>
      </c>
    </row>
    <row r="1190" customFormat="false" ht="15" hidden="false" customHeight="false" outlineLevel="0" collapsed="false">
      <c r="A1190" s="41" t="n">
        <v>-0.3522650349</v>
      </c>
      <c r="B1190" s="41" t="n">
        <v>0.4803342959</v>
      </c>
      <c r="C1190" s="41" t="n">
        <v>4.1505472949</v>
      </c>
      <c r="D1190" s="42" t="n">
        <f aca="false">$B$5*A1190</f>
        <v>-0.900029427675553</v>
      </c>
      <c r="E1190" s="42" t="n">
        <f aca="false">$D$5*A1190+$F$5*B1190</f>
        <v>-0.00883105318001209</v>
      </c>
      <c r="F1190" s="43" t="n">
        <f aca="false">Inputs!$B$5*D1190+Inputs!$B$6*E1190</f>
        <v>-89561.3901085546</v>
      </c>
      <c r="G1190" s="43" t="n">
        <f aca="false">F1190*SQRT(($B$6-2)/C1190)</f>
        <v>-62170.3253503992</v>
      </c>
    </row>
    <row r="1191" customFormat="false" ht="15" hidden="false" customHeight="false" outlineLevel="0" collapsed="false">
      <c r="A1191" s="41" t="n">
        <v>2.5319046777</v>
      </c>
      <c r="B1191" s="41" t="n">
        <v>1.4800992037</v>
      </c>
      <c r="C1191" s="41" t="n">
        <v>11.5262786166</v>
      </c>
      <c r="D1191" s="42" t="n">
        <f aca="false">$B$5*A1191</f>
        <v>6.46896084547898</v>
      </c>
      <c r="E1191" s="42" t="n">
        <f aca="false">$D$5*A1191+$F$5*B1191</f>
        <v>8.58064248651403</v>
      </c>
      <c r="F1191" s="43" t="n">
        <f aca="false">Inputs!$B$5*D1191+Inputs!$B$6*E1191</f>
        <v>217863.960222196</v>
      </c>
      <c r="G1191" s="43" t="n">
        <f aca="false">F1191*SQRT(($B$6-2)/C1191)</f>
        <v>90751.9227092441</v>
      </c>
    </row>
    <row r="1192" customFormat="false" ht="15" hidden="false" customHeight="false" outlineLevel="0" collapsed="false">
      <c r="A1192" s="41" t="n">
        <v>1.119397162</v>
      </c>
      <c r="B1192" s="41" t="n">
        <v>-0.3877879555</v>
      </c>
      <c r="C1192" s="41" t="n">
        <v>5.6542252078</v>
      </c>
      <c r="D1192" s="42" t="n">
        <f aca="false">$B$5*A1192</f>
        <v>2.86003516455302</v>
      </c>
      <c r="E1192" s="42" t="n">
        <f aca="false">$D$5*A1192+$F$5*B1192</f>
        <v>1.99409319250163</v>
      </c>
      <c r="F1192" s="43" t="n">
        <f aca="false">Inputs!$B$5*D1192+Inputs!$B$6*E1192</f>
        <v>186298.856830221</v>
      </c>
      <c r="G1192" s="43" t="n">
        <f aca="false">F1192*SQRT(($B$6-2)/C1192)</f>
        <v>110799.713288228</v>
      </c>
    </row>
    <row r="1193" customFormat="false" ht="15" hidden="false" customHeight="false" outlineLevel="0" collapsed="false">
      <c r="A1193" s="41" t="n">
        <v>-0.8831996312</v>
      </c>
      <c r="B1193" s="41" t="n">
        <v>0.7889078834</v>
      </c>
      <c r="C1193" s="41" t="n">
        <v>4.6506364164</v>
      </c>
      <c r="D1193" s="42" t="n">
        <f aca="false">$B$5*A1193</f>
        <v>-2.25655566076222</v>
      </c>
      <c r="E1193" s="42" t="n">
        <f aca="false">$D$5*A1193+$F$5*B1193</f>
        <v>-0.739408852823396</v>
      </c>
      <c r="F1193" s="43" t="n">
        <f aca="false">Inputs!$B$5*D1193+Inputs!$B$6*E1193</f>
        <v>-188685.123435052</v>
      </c>
      <c r="G1193" s="43" t="n">
        <f aca="false">F1193*SQRT(($B$6-2)/C1193)</f>
        <v>-123736.111572873</v>
      </c>
    </row>
    <row r="1194" customFormat="false" ht="15" hidden="false" customHeight="false" outlineLevel="0" collapsed="false">
      <c r="A1194" s="41" t="n">
        <v>-1.1006612642</v>
      </c>
      <c r="B1194" s="41" t="n">
        <v>-0.238436351</v>
      </c>
      <c r="C1194" s="41" t="n">
        <v>2.5918264609</v>
      </c>
      <c r="D1194" s="42" t="n">
        <f aca="false">$B$5*A1194</f>
        <v>-2.81216535715443</v>
      </c>
      <c r="E1194" s="42" t="n">
        <f aca="false">$D$5*A1194+$F$5*B1194</f>
        <v>-3.03083876500676</v>
      </c>
      <c r="F1194" s="43" t="n">
        <f aca="false">Inputs!$B$5*D1194+Inputs!$B$6*E1194</f>
        <v>-129674.597465105</v>
      </c>
      <c r="G1194" s="43" t="n">
        <f aca="false">F1194*SQRT(($B$6-2)/C1194)</f>
        <v>-113911.336308874</v>
      </c>
    </row>
    <row r="1195" customFormat="false" ht="15" hidden="false" customHeight="false" outlineLevel="0" collapsed="false">
      <c r="A1195" s="41" t="n">
        <v>-0.114777949</v>
      </c>
      <c r="B1195" s="41" t="n">
        <v>1.5929120891</v>
      </c>
      <c r="C1195" s="41" t="n">
        <v>4.0670875877</v>
      </c>
      <c r="D1195" s="42" t="n">
        <f aca="false">$B$5*A1195</f>
        <v>-0.293255138925637</v>
      </c>
      <c r="E1195" s="42" t="n">
        <f aca="false">$D$5*A1195+$F$5*B1195</f>
        <v>2.47742774946653</v>
      </c>
      <c r="F1195" s="43" t="n">
        <f aca="false">Inputs!$B$5*D1195+Inputs!$B$6*E1195</f>
        <v>-153196.90136589</v>
      </c>
      <c r="G1195" s="43" t="n">
        <f aca="false">F1195*SQRT(($B$6-2)/C1195)</f>
        <v>-107429.416354676</v>
      </c>
    </row>
    <row r="1196" customFormat="false" ht="15" hidden="false" customHeight="false" outlineLevel="0" collapsed="false">
      <c r="A1196" s="41" t="n">
        <v>-0.354697303</v>
      </c>
      <c r="B1196" s="41" t="n">
        <v>-2.4392496386</v>
      </c>
      <c r="C1196" s="41" t="n">
        <v>7.7511976252</v>
      </c>
      <c r="D1196" s="42" t="n">
        <f aca="false">$B$5*A1196</f>
        <v>-0.906243819253241</v>
      </c>
      <c r="E1196" s="42" t="n">
        <f aca="false">$D$5*A1196+$F$5*B1196</f>
        <v>-5.0559939291569</v>
      </c>
      <c r="F1196" s="43" t="n">
        <f aca="false">Inputs!$B$5*D1196+Inputs!$B$6*E1196</f>
        <v>162175.314532521</v>
      </c>
      <c r="G1196" s="43" t="n">
        <f aca="false">F1196*SQRT(($B$6-2)/C1196)</f>
        <v>82378.7773232868</v>
      </c>
    </row>
    <row r="1197" customFormat="false" ht="15" hidden="false" customHeight="false" outlineLevel="0" collapsed="false">
      <c r="A1197" s="41" t="n">
        <v>0.5044446477</v>
      </c>
      <c r="B1197" s="41" t="n">
        <v>-0.6990218531</v>
      </c>
      <c r="C1197" s="41" t="n">
        <v>2.3325110649</v>
      </c>
      <c r="D1197" s="42" t="n">
        <f aca="false">$B$5*A1197</f>
        <v>1.28884499618962</v>
      </c>
      <c r="E1197" s="42" t="n">
        <f aca="false">$D$5*A1197+$F$5*B1197</f>
        <v>-0.00666169836946384</v>
      </c>
      <c r="F1197" s="43" t="n">
        <f aca="false">Inputs!$B$5*D1197+Inputs!$B$6*E1197</f>
        <v>129217.584537435</v>
      </c>
      <c r="G1197" s="43" t="n">
        <f aca="false">F1197*SQRT(($B$6-2)/C1197)</f>
        <v>119653.32182716</v>
      </c>
    </row>
    <row r="1198" customFormat="false" ht="15" hidden="false" customHeight="false" outlineLevel="0" collapsed="false">
      <c r="A1198" s="41" t="n">
        <v>0.0426310244</v>
      </c>
      <c r="B1198" s="41" t="n">
        <v>-0.0867047008</v>
      </c>
      <c r="C1198" s="41" t="n">
        <v>1.6144797578</v>
      </c>
      <c r="D1198" s="42" t="n">
        <f aca="false">$B$5*A1198</f>
        <v>0.108921331073482</v>
      </c>
      <c r="E1198" s="42" t="n">
        <f aca="false">$D$5*A1198+$F$5*B1198</f>
        <v>-0.0482725861851324</v>
      </c>
      <c r="F1198" s="43" t="n">
        <f aca="false">Inputs!$B$5*D1198+Inputs!$B$6*E1198</f>
        <v>13305.7624166048</v>
      </c>
      <c r="G1198" s="43" t="n">
        <f aca="false">F1198*SQRT(($B$6-2)/C1198)</f>
        <v>14809.4339890471</v>
      </c>
    </row>
    <row r="1199" customFormat="false" ht="15" hidden="false" customHeight="false" outlineLevel="0" collapsed="false">
      <c r="A1199" s="41" t="n">
        <v>-0.2737039958</v>
      </c>
      <c r="B1199" s="41" t="n">
        <v>0.7903405818</v>
      </c>
      <c r="C1199" s="41" t="n">
        <v>2.3433669681</v>
      </c>
      <c r="D1199" s="42" t="n">
        <f aca="false">$B$5*A1199</f>
        <v>-0.699307698143577</v>
      </c>
      <c r="E1199" s="42" t="n">
        <f aca="false">$D$5*A1199+$F$5*B1199</f>
        <v>0.71341344330069</v>
      </c>
      <c r="F1199" s="43" t="n">
        <f aca="false">Inputs!$B$5*D1199+Inputs!$B$6*E1199</f>
        <v>-105601.441979392</v>
      </c>
      <c r="G1199" s="43" t="n">
        <f aca="false">F1199*SQRT(($B$6-2)/C1199)</f>
        <v>-97558.4056875649</v>
      </c>
    </row>
    <row r="1200" customFormat="false" ht="15" hidden="false" customHeight="false" outlineLevel="0" collapsed="false">
      <c r="A1200" s="41" t="n">
        <v>-1.5328648784</v>
      </c>
      <c r="B1200" s="41" t="n">
        <v>-0.517014225</v>
      </c>
      <c r="C1200" s="41" t="n">
        <v>2.2418607031</v>
      </c>
      <c r="D1200" s="42" t="n">
        <f aca="false">$B$5*A1200</f>
        <v>-3.91643609931923</v>
      </c>
      <c r="E1200" s="42" t="n">
        <f aca="false">$D$5*A1200+$F$5*B1200</f>
        <v>-4.54033799407278</v>
      </c>
      <c r="F1200" s="43" t="n">
        <f aca="false">Inputs!$B$5*D1200+Inputs!$B$6*E1200</f>
        <v>-164626.710228284</v>
      </c>
      <c r="G1200" s="43" t="n">
        <f aca="false">F1200*SQRT(($B$6-2)/C1200)</f>
        <v>-155493.051056488</v>
      </c>
    </row>
    <row r="1201" customFormat="false" ht="15" hidden="false" customHeight="false" outlineLevel="0" collapsed="false">
      <c r="A1201" s="41" t="n">
        <v>0.6840379131</v>
      </c>
      <c r="B1201" s="41" t="n">
        <v>-0.6140847753</v>
      </c>
      <c r="C1201" s="41" t="n">
        <v>5.1158648098</v>
      </c>
      <c r="D1201" s="42" t="n">
        <f aca="false">$B$5*A1201</f>
        <v>1.74770184503422</v>
      </c>
      <c r="E1201" s="42" t="n">
        <f aca="false">$D$5*A1201+$F$5*B1201</f>
        <v>0.567360868788693</v>
      </c>
      <c r="F1201" s="43" t="n">
        <f aca="false">Inputs!$B$5*D1201+Inputs!$B$6*E1201</f>
        <v>146402.141063987</v>
      </c>
      <c r="G1201" s="43" t="n">
        <f aca="false">F1201*SQRT(($B$6-2)/C1201)</f>
        <v>91538.3112888842</v>
      </c>
    </row>
    <row r="1202" customFormat="false" ht="15" hidden="false" customHeight="false" outlineLevel="0" collapsed="false">
      <c r="A1202" s="41" t="n">
        <v>-1.6088067093</v>
      </c>
      <c r="B1202" s="41" t="n">
        <v>0.6685553433</v>
      </c>
      <c r="C1202" s="41" t="n">
        <v>10.6410294988</v>
      </c>
      <c r="D1202" s="42" t="n">
        <f aca="false">$B$5*A1202</f>
        <v>-4.11046580942362</v>
      </c>
      <c r="E1202" s="42" t="n">
        <f aca="false">$D$5*A1202+$F$5*B1202</f>
        <v>-2.67387268958029</v>
      </c>
      <c r="F1202" s="43" t="n">
        <f aca="false">Inputs!$B$5*D1202+Inputs!$B$6*E1202</f>
        <v>-277352.946463347</v>
      </c>
      <c r="G1202" s="43" t="n">
        <f aca="false">F1202*SQRT(($B$6-2)/C1202)</f>
        <v>-120241.93546945</v>
      </c>
    </row>
    <row r="1203" customFormat="false" ht="15" hidden="false" customHeight="false" outlineLevel="0" collapsed="false">
      <c r="A1203" s="41" t="n">
        <v>1.1230946304</v>
      </c>
      <c r="B1203" s="41" t="n">
        <v>-0.0449952076</v>
      </c>
      <c r="C1203" s="41" t="n">
        <v>0.858316997</v>
      </c>
      <c r="D1203" s="42" t="n">
        <f aca="false">$B$5*A1203</f>
        <v>2.8694821151107</v>
      </c>
      <c r="E1203" s="42" t="n">
        <f aca="false">$D$5*A1203+$F$5*B1203</f>
        <v>2.5948070859565</v>
      </c>
      <c r="F1203" s="43" t="n">
        <f aca="false">Inputs!$B$5*D1203+Inputs!$B$6*E1203</f>
        <v>157207.857213245</v>
      </c>
      <c r="G1203" s="43" t="n">
        <f aca="false">F1203*SQRT(($B$6-2)/C1203)</f>
        <v>239974.662529731</v>
      </c>
    </row>
    <row r="1204" customFormat="false" ht="15" hidden="false" customHeight="false" outlineLevel="0" collapsed="false">
      <c r="A1204" s="41" t="n">
        <v>-1.9608455985</v>
      </c>
      <c r="B1204" s="41" t="n">
        <v>0.7059697467</v>
      </c>
      <c r="C1204" s="41" t="n">
        <v>3.6030237302</v>
      </c>
      <c r="D1204" s="42" t="n">
        <f aca="false">$B$5*A1204</f>
        <v>-5.00991743980232</v>
      </c>
      <c r="E1204" s="42" t="n">
        <f aca="false">$D$5*A1204+$F$5*B1204</f>
        <v>-3.44697503368886</v>
      </c>
      <c r="F1204" s="43" t="n">
        <f aca="false">Inputs!$B$5*D1204+Inputs!$B$6*E1204</f>
        <v>-328642.992295789</v>
      </c>
      <c r="G1204" s="43" t="n">
        <f aca="false">F1204*SQRT(($B$6-2)/C1204)</f>
        <v>-244853.21610834</v>
      </c>
    </row>
    <row r="1205" customFormat="false" ht="15" hidden="false" customHeight="false" outlineLevel="0" collapsed="false">
      <c r="A1205" s="41" t="n">
        <v>-1.6598878814</v>
      </c>
      <c r="B1205" s="41" t="n">
        <v>0.3087992768</v>
      </c>
      <c r="C1205" s="41" t="n">
        <v>1.4351758863</v>
      </c>
      <c r="D1205" s="42" t="n">
        <f aca="false">$B$5*A1205</f>
        <v>-4.24097708228728</v>
      </c>
      <c r="E1205" s="42" t="n">
        <f aca="false">$D$5*A1205+$F$5*B1205</f>
        <v>-3.41663158202404</v>
      </c>
      <c r="F1205" s="43" t="n">
        <f aca="false">Inputs!$B$5*D1205+Inputs!$B$6*E1205</f>
        <v>-253266.129127526</v>
      </c>
      <c r="G1205" s="43" t="n">
        <f aca="false">F1205*SQRT(($B$6-2)/C1205)</f>
        <v>-298978.216034357</v>
      </c>
    </row>
    <row r="1206" customFormat="false" ht="15" hidden="false" customHeight="false" outlineLevel="0" collapsed="false">
      <c r="A1206" s="41" t="n">
        <v>-0.8874638247</v>
      </c>
      <c r="B1206" s="41" t="n">
        <v>-1.1598392858</v>
      </c>
      <c r="C1206" s="41" t="n">
        <v>4.4228863933</v>
      </c>
      <c r="D1206" s="42" t="n">
        <f aca="false">$B$5*A1206</f>
        <v>-2.2674505815039</v>
      </c>
      <c r="E1206" s="42" t="n">
        <f aca="false">$D$5*A1206+$F$5*B1206</f>
        <v>-4.11454405120986</v>
      </c>
      <c r="F1206" s="43" t="n">
        <f aca="false">Inputs!$B$5*D1206+Inputs!$B$6*E1206</f>
        <v>-21017.8555898975</v>
      </c>
      <c r="G1206" s="43" t="n">
        <f aca="false">F1206*SQRT(($B$6-2)/C1206)</f>
        <v>-14133.5255873975</v>
      </c>
    </row>
    <row r="1207" customFormat="false" ht="15" hidden="false" customHeight="false" outlineLevel="0" collapsed="false">
      <c r="A1207" s="41" t="n">
        <v>-0.4419100171</v>
      </c>
      <c r="B1207" s="41" t="n">
        <v>-0.1832975564</v>
      </c>
      <c r="C1207" s="41" t="n">
        <v>4.8050463644</v>
      </c>
      <c r="D1207" s="42" t="n">
        <f aca="false">$B$5*A1207</f>
        <v>-1.12907038840092</v>
      </c>
      <c r="E1207" s="42" t="n">
        <f aca="false">$D$5*A1207+$F$5*B1207</f>
        <v>-1.36807171657074</v>
      </c>
      <c r="F1207" s="43" t="n">
        <f aca="false">Inputs!$B$5*D1207+Inputs!$B$6*E1207</f>
        <v>-44503.4530115552</v>
      </c>
      <c r="G1207" s="43" t="n">
        <f aca="false">F1207*SQRT(($B$6-2)/C1207)</f>
        <v>-28711.766646308</v>
      </c>
    </row>
    <row r="1208" customFormat="false" ht="15" hidden="false" customHeight="false" outlineLevel="0" collapsed="false">
      <c r="A1208" s="41" t="n">
        <v>-0.6442082504</v>
      </c>
      <c r="B1208" s="41" t="n">
        <v>0.5887032782</v>
      </c>
      <c r="C1208" s="41" t="n">
        <v>2.2504323676</v>
      </c>
      <c r="D1208" s="42" t="n">
        <f aca="false">$B$5*A1208</f>
        <v>-1.64593793158034</v>
      </c>
      <c r="E1208" s="42" t="n">
        <f aca="false">$D$5*A1208+$F$5*B1208</f>
        <v>-0.516410045289709</v>
      </c>
      <c r="F1208" s="43" t="n">
        <f aca="false">Inputs!$B$5*D1208+Inputs!$B$6*E1208</f>
        <v>-138773.290893548</v>
      </c>
      <c r="G1208" s="43" t="n">
        <f aca="false">F1208*SQRT(($B$6-2)/C1208)</f>
        <v>-130824.14418362</v>
      </c>
    </row>
    <row r="1209" customFormat="false" ht="15" hidden="false" customHeight="false" outlineLevel="0" collapsed="false">
      <c r="A1209" s="41" t="n">
        <v>-0.4460693785</v>
      </c>
      <c r="B1209" s="41" t="n">
        <v>0.9801908717</v>
      </c>
      <c r="C1209" s="41" t="n">
        <v>5.2163185767</v>
      </c>
      <c r="D1209" s="42" t="n">
        <f aca="false">$B$5*A1209</f>
        <v>-1.13969746542944</v>
      </c>
      <c r="E1209" s="42" t="n">
        <f aca="false">$D$5*A1209+$F$5*B1209</f>
        <v>0.631077794046284</v>
      </c>
      <c r="F1209" s="43" t="n">
        <f aca="false">Inputs!$B$5*D1209+Inputs!$B$6*E1209</f>
        <v>-145523.636245259</v>
      </c>
      <c r="G1209" s="43" t="n">
        <f aca="false">F1209*SQRT(($B$6-2)/C1209)</f>
        <v>-90108.6498092646</v>
      </c>
    </row>
    <row r="1210" customFormat="false" ht="15" hidden="false" customHeight="false" outlineLevel="0" collapsed="false">
      <c r="A1210" s="41" t="n">
        <v>0.2811731656</v>
      </c>
      <c r="B1210" s="41" t="n">
        <v>-0.6975572066</v>
      </c>
      <c r="C1210" s="41" t="n">
        <v>1.9501012609</v>
      </c>
      <c r="D1210" s="42" t="n">
        <f aca="false">$B$5*A1210</f>
        <v>0.718391262943626</v>
      </c>
      <c r="E1210" s="42" t="n">
        <f aca="false">$D$5*A1210+$F$5*B1210</f>
        <v>-0.535426728349383</v>
      </c>
      <c r="F1210" s="43" t="n">
        <f aca="false">Inputs!$B$5*D1210+Inputs!$B$6*E1210</f>
        <v>98610.4627118317</v>
      </c>
      <c r="G1210" s="43" t="n">
        <f aca="false">F1210*SQRT(($B$6-2)/C1210)</f>
        <v>99864.1047233655</v>
      </c>
    </row>
    <row r="1211" customFormat="false" ht="15" hidden="false" customHeight="false" outlineLevel="0" collapsed="false">
      <c r="A1211" s="41" t="n">
        <v>-0.8659398838</v>
      </c>
      <c r="B1211" s="41" t="n">
        <v>-1.647496299</v>
      </c>
      <c r="C1211" s="41" t="n">
        <v>1.9473053288</v>
      </c>
      <c r="D1211" s="42" t="n">
        <f aca="false">$B$5*A1211</f>
        <v>-2.2124573852162</v>
      </c>
      <c r="E1211" s="42" t="n">
        <f aca="false">$D$5*A1211+$F$5*B1211</f>
        <v>-4.90538493868816</v>
      </c>
      <c r="F1211" s="43" t="n">
        <f aca="false">Inputs!$B$5*D1211+Inputs!$B$6*E1211</f>
        <v>24023.5084127876</v>
      </c>
      <c r="G1211" s="43" t="n">
        <f aca="false">F1211*SQRT(($B$6-2)/C1211)</f>
        <v>24346.3804411585</v>
      </c>
    </row>
    <row r="1212" customFormat="false" ht="15" hidden="false" customHeight="false" outlineLevel="0" collapsed="false">
      <c r="A1212" s="41" t="n">
        <v>0.2907331779</v>
      </c>
      <c r="B1212" s="41" t="n">
        <v>-0.3545875473</v>
      </c>
      <c r="C1212" s="41" t="n">
        <v>1.7005713287</v>
      </c>
      <c r="D1212" s="42" t="n">
        <f aca="false">$B$5*A1212</f>
        <v>0.742816884411799</v>
      </c>
      <c r="E1212" s="42" t="n">
        <f aca="false">$D$5*A1212+$F$5*B1212</f>
        <v>0.0795430839439325</v>
      </c>
      <c r="F1212" s="43" t="n">
        <f aca="false">Inputs!$B$5*D1212+Inputs!$B$6*E1212</f>
        <v>70304.5342439833</v>
      </c>
      <c r="G1212" s="43" t="n">
        <f aca="false">F1212*SQRT(($B$6-2)/C1212)</f>
        <v>76243.1633401519</v>
      </c>
    </row>
    <row r="1213" customFormat="false" ht="15" hidden="false" customHeight="false" outlineLevel="0" collapsed="false">
      <c r="A1213" s="41" t="n">
        <v>-2.3721955281</v>
      </c>
      <c r="B1213" s="41" t="n">
        <v>-0.5357148728</v>
      </c>
      <c r="C1213" s="41" t="n">
        <v>2.3642989106</v>
      </c>
      <c r="D1213" s="42" t="n">
        <f aca="false">$B$5*A1213</f>
        <v>-6.06090747580565</v>
      </c>
      <c r="E1213" s="42" t="n">
        <f aca="false">$D$5*A1213+$F$5*B1213</f>
        <v>-6.56989022571797</v>
      </c>
      <c r="F1213" s="43" t="n">
        <f aca="false">Inputs!$B$5*D1213+Inputs!$B$6*E1213</f>
        <v>-277596.236294666</v>
      </c>
      <c r="G1213" s="43" t="n">
        <f aca="false">F1213*SQRT(($B$6-2)/C1213)</f>
        <v>-255315.617030441</v>
      </c>
    </row>
    <row r="1214" customFormat="false" ht="15" hidden="false" customHeight="false" outlineLevel="0" collapsed="false">
      <c r="A1214" s="41" t="n">
        <v>-0.9010340293</v>
      </c>
      <c r="B1214" s="41" t="n">
        <v>1.5756775922</v>
      </c>
      <c r="C1214" s="41" t="n">
        <v>3.3409688486</v>
      </c>
      <c r="D1214" s="42" t="n">
        <f aca="false">$B$5*A1214</f>
        <v>-2.30212215622617</v>
      </c>
      <c r="E1214" s="42" t="n">
        <f aca="false">$D$5*A1214+$F$5*B1214</f>
        <v>0.576702784674843</v>
      </c>
      <c r="F1214" s="43" t="n">
        <f aca="false">Inputs!$B$5*D1214+Inputs!$B$6*E1214</f>
        <v>-259047.354856359</v>
      </c>
      <c r="G1214" s="43" t="n">
        <f aca="false">F1214*SQRT(($B$6-2)/C1214)</f>
        <v>-200427.794132955</v>
      </c>
    </row>
    <row r="1215" customFormat="false" ht="15" hidden="false" customHeight="false" outlineLevel="0" collapsed="false">
      <c r="A1215" s="41" t="n">
        <v>-1.7027786119</v>
      </c>
      <c r="B1215" s="41" t="n">
        <v>-1.4413507997</v>
      </c>
      <c r="C1215" s="41" t="n">
        <v>3.064631242</v>
      </c>
      <c r="D1215" s="42" t="n">
        <f aca="false">$B$5*A1215</f>
        <v>-4.35056195674256</v>
      </c>
      <c r="E1215" s="42" t="n">
        <f aca="false">$D$5*A1215+$F$5*B1215</f>
        <v>-6.54075560859092</v>
      </c>
      <c r="F1215" s="43" t="n">
        <f aca="false">Inputs!$B$5*D1215+Inputs!$B$6*E1215</f>
        <v>-108018.41524471</v>
      </c>
      <c r="G1215" s="43" t="n">
        <f aca="false">F1215*SQRT(($B$6-2)/C1215)</f>
        <v>-87261.7034979663</v>
      </c>
    </row>
    <row r="1216" customFormat="false" ht="15" hidden="false" customHeight="false" outlineLevel="0" collapsed="false">
      <c r="A1216" s="41" t="n">
        <v>1.1099696431</v>
      </c>
      <c r="B1216" s="41" t="n">
        <v>1.3567631575</v>
      </c>
      <c r="C1216" s="41" t="n">
        <v>3.8520179932</v>
      </c>
      <c r="D1216" s="42" t="n">
        <f aca="false">$B$5*A1216</f>
        <v>2.83594806081201</v>
      </c>
      <c r="E1216" s="42" t="n">
        <f aca="false">$D$5*A1216+$F$5*B1216</f>
        <v>4.98405337124642</v>
      </c>
      <c r="F1216" s="43" t="n">
        <f aca="false">Inputs!$B$5*D1216+Inputs!$B$6*E1216</f>
        <v>34392.1375188803</v>
      </c>
      <c r="G1216" s="43" t="n">
        <f aca="false">F1216*SQRT(($B$6-2)/C1216)</f>
        <v>24781.6382428108</v>
      </c>
    </row>
    <row r="1217" customFormat="false" ht="15" hidden="false" customHeight="false" outlineLevel="0" collapsed="false">
      <c r="A1217" s="41" t="n">
        <v>-0.7449829387</v>
      </c>
      <c r="B1217" s="41" t="n">
        <v>-0.6320858228</v>
      </c>
      <c r="C1217" s="41" t="n">
        <v>5.0294317942</v>
      </c>
      <c r="D1217" s="42" t="n">
        <f aca="false">$B$5*A1217</f>
        <v>-1.90341504695904</v>
      </c>
      <c r="E1217" s="42" t="n">
        <f aca="false">$D$5*A1217+$F$5*B1217</f>
        <v>-2.86420295632283</v>
      </c>
      <c r="F1217" s="43" t="n">
        <f aca="false">Inputs!$B$5*D1217+Inputs!$B$6*E1217</f>
        <v>-47131.3568797627</v>
      </c>
      <c r="G1217" s="43" t="n">
        <f aca="false">F1217*SQRT(($B$6-2)/C1217)</f>
        <v>-29721.1410893842</v>
      </c>
    </row>
    <row r="1218" customFormat="false" ht="15" hidden="false" customHeight="false" outlineLevel="0" collapsed="false">
      <c r="A1218" s="41" t="n">
        <v>0.6162353966</v>
      </c>
      <c r="B1218" s="41" t="n">
        <v>-2.3270997969</v>
      </c>
      <c r="C1218" s="41" t="n">
        <v>3.889776484</v>
      </c>
      <c r="D1218" s="42" t="n">
        <f aca="false">$B$5*A1218</f>
        <v>1.57446790446506</v>
      </c>
      <c r="E1218" s="42" t="n">
        <f aca="false">$D$5*A1218+$F$5*B1218</f>
        <v>-2.55192019394222</v>
      </c>
      <c r="F1218" s="43" t="n">
        <f aca="false">Inputs!$B$5*D1218+Inputs!$B$6*E1218</f>
        <v>285042.800143617</v>
      </c>
      <c r="G1218" s="43" t="n">
        <f aca="false">F1218*SQRT(($B$6-2)/C1218)</f>
        <v>204391.462075452</v>
      </c>
    </row>
    <row r="1219" customFormat="false" ht="15" hidden="false" customHeight="false" outlineLevel="0" collapsed="false">
      <c r="A1219" s="41" t="n">
        <v>-1.8611936845</v>
      </c>
      <c r="B1219" s="41" t="n">
        <v>-0.2807334009</v>
      </c>
      <c r="C1219" s="41" t="n">
        <v>9.4141713427</v>
      </c>
      <c r="D1219" s="42" t="n">
        <f aca="false">$B$5*A1219</f>
        <v>-4.75530898810158</v>
      </c>
      <c r="E1219" s="42" t="n">
        <f aca="false">$D$5*A1219+$F$5*B1219</f>
        <v>-4.91362864363289</v>
      </c>
      <c r="F1219" s="43" t="n">
        <f aca="false">Inputs!$B$5*D1219+Inputs!$B$6*E1219</f>
        <v>-229849.466628514</v>
      </c>
      <c r="G1219" s="43" t="n">
        <f aca="false">F1219*SQRT(($B$6-2)/C1219)</f>
        <v>-105941.824733377</v>
      </c>
    </row>
    <row r="1220" customFormat="false" ht="15" hidden="false" customHeight="false" outlineLevel="0" collapsed="false">
      <c r="A1220" s="41" t="n">
        <v>1.5498905661</v>
      </c>
      <c r="B1220" s="41" t="n">
        <v>-0.4357300882</v>
      </c>
      <c r="C1220" s="41" t="n">
        <v>3.5259803896</v>
      </c>
      <c r="D1220" s="42" t="n">
        <f aca="false">$B$5*A1220</f>
        <v>3.95993635747219</v>
      </c>
      <c r="E1220" s="42" t="n">
        <f aca="false">$D$5*A1220+$F$5*B1220</f>
        <v>2.9357062477867</v>
      </c>
      <c r="F1220" s="43" t="n">
        <f aca="false">Inputs!$B$5*D1220+Inputs!$B$6*E1220</f>
        <v>249208.323357884</v>
      </c>
      <c r="G1220" s="43" t="n">
        <f aca="false">F1220*SQRT(($B$6-2)/C1220)</f>
        <v>187688.470356739</v>
      </c>
    </row>
    <row r="1221" customFormat="false" ht="15" hidden="false" customHeight="false" outlineLevel="0" collapsed="false">
      <c r="A1221" s="41" t="n">
        <v>0.1009367917</v>
      </c>
      <c r="B1221" s="41" t="n">
        <v>1.1337892726</v>
      </c>
      <c r="C1221" s="41" t="n">
        <v>5.8639383598</v>
      </c>
      <c r="D1221" s="42" t="n">
        <f aca="false">$B$5*A1221</f>
        <v>0.257891286005569</v>
      </c>
      <c r="E1221" s="42" t="n">
        <f aca="false">$D$5*A1221+$F$5*B1221</f>
        <v>2.19795218765739</v>
      </c>
      <c r="F1221" s="43" t="n">
        <f aca="false">Inputs!$B$5*D1221+Inputs!$B$6*E1221</f>
        <v>-84108.4807823127</v>
      </c>
      <c r="G1221" s="43" t="n">
        <f aca="false">F1221*SQRT(($B$6-2)/C1221)</f>
        <v>-49120.1956714337</v>
      </c>
    </row>
    <row r="1222" customFormat="false" ht="15" hidden="false" customHeight="false" outlineLevel="0" collapsed="false">
      <c r="A1222" s="41" t="n">
        <v>2.1068847333</v>
      </c>
      <c r="B1222" s="41" t="n">
        <v>-0.5768484731</v>
      </c>
      <c r="C1222" s="41" t="n">
        <v>0.7422674833</v>
      </c>
      <c r="D1222" s="42" t="n">
        <f aca="false">$B$5*A1222</f>
        <v>5.38304422188442</v>
      </c>
      <c r="E1222" s="42" t="n">
        <f aca="false">$D$5*A1222+$F$5*B1222</f>
        <v>4.01744741097243</v>
      </c>
      <c r="F1222" s="43" t="n">
        <f aca="false">Inputs!$B$5*D1222+Inputs!$B$6*E1222</f>
        <v>337432.05163982</v>
      </c>
      <c r="G1222" s="43" t="n">
        <f aca="false">F1222*SQRT(($B$6-2)/C1222)</f>
        <v>553886.923896975</v>
      </c>
    </row>
    <row r="1223" customFormat="false" ht="15" hidden="false" customHeight="false" outlineLevel="0" collapsed="false">
      <c r="A1223" s="41" t="n">
        <v>-0.0168367237</v>
      </c>
      <c r="B1223" s="41" t="n">
        <v>1.8220552213</v>
      </c>
      <c r="C1223" s="41" t="n">
        <v>3.8526063001</v>
      </c>
      <c r="D1223" s="42" t="n">
        <f aca="false">$B$5*A1223</f>
        <v>-0.0430174592830201</v>
      </c>
      <c r="E1223" s="42" t="n">
        <f aca="false">$D$5*A1223+$F$5*B1223</f>
        <v>3.10615910678838</v>
      </c>
      <c r="F1223" s="43" t="n">
        <f aca="false">Inputs!$B$5*D1223+Inputs!$B$6*E1223</f>
        <v>-159609.701267721</v>
      </c>
      <c r="G1223" s="43" t="n">
        <f aca="false">F1223*SQRT(($B$6-2)/C1223)</f>
        <v>-114999.768827882</v>
      </c>
    </row>
    <row r="1224" customFormat="false" ht="15" hidden="false" customHeight="false" outlineLevel="0" collapsed="false">
      <c r="A1224" s="41" t="n">
        <v>-1.5221992752</v>
      </c>
      <c r="B1224" s="41" t="n">
        <v>1.0275810706</v>
      </c>
      <c r="C1224" s="41" t="n">
        <v>3.0374094481</v>
      </c>
      <c r="D1224" s="42" t="n">
        <f aca="false">$B$5*A1224</f>
        <v>-3.8891857173827</v>
      </c>
      <c r="E1224" s="42" t="n">
        <f aca="false">$D$5*A1224+$F$5*B1224</f>
        <v>-1.84783704577153</v>
      </c>
      <c r="F1224" s="43" t="n">
        <f aca="false">Inputs!$B$5*D1224+Inputs!$B$6*E1224</f>
        <v>-296526.719449693</v>
      </c>
      <c r="G1224" s="43" t="n">
        <f aca="false">F1224*SQRT(($B$6-2)/C1224)</f>
        <v>-240617.472731217</v>
      </c>
    </row>
    <row r="1225" customFormat="false" ht="15" hidden="false" customHeight="false" outlineLevel="0" collapsed="false">
      <c r="A1225" s="41" t="n">
        <v>-1.0183155324</v>
      </c>
      <c r="B1225" s="41" t="n">
        <v>0.1024723671</v>
      </c>
      <c r="C1225" s="41" t="n">
        <v>2.8271726984</v>
      </c>
      <c r="D1225" s="42" t="n">
        <f aca="false">$B$5*A1225</f>
        <v>-2.6017738208939</v>
      </c>
      <c r="E1225" s="42" t="n">
        <f aca="false">$D$5*A1225+$F$5*B1225</f>
        <v>-2.24622765947846</v>
      </c>
      <c r="F1225" s="43" t="n">
        <f aca="false">Inputs!$B$5*D1225+Inputs!$B$6*E1225</f>
        <v>-147865.999115468</v>
      </c>
      <c r="G1225" s="43" t="n">
        <f aca="false">F1225*SQRT(($B$6-2)/C1225)</f>
        <v>-124367.570577301</v>
      </c>
    </row>
    <row r="1226" customFormat="false" ht="15" hidden="false" customHeight="false" outlineLevel="0" collapsed="false">
      <c r="A1226" s="41" t="n">
        <v>-0.2426190474</v>
      </c>
      <c r="B1226" s="41" t="n">
        <v>-0.9580116007</v>
      </c>
      <c r="C1226" s="41" t="n">
        <v>7.645377319</v>
      </c>
      <c r="D1226" s="42" t="n">
        <f aca="false">$B$5*A1226</f>
        <v>-0.61988633767356</v>
      </c>
      <c r="E1226" s="42" t="n">
        <f aca="false">$D$5*A1226+$F$5*B1226</f>
        <v>-2.23157445523106</v>
      </c>
      <c r="F1226" s="43" t="n">
        <f aca="false">Inputs!$B$5*D1226+Inputs!$B$6*E1226</f>
        <v>49590.0889941972</v>
      </c>
      <c r="G1226" s="43" t="n">
        <f aca="false">F1226*SQRT(($B$6-2)/C1226)</f>
        <v>25363.5724415927</v>
      </c>
    </row>
    <row r="1227" customFormat="false" ht="15" hidden="false" customHeight="false" outlineLevel="0" collapsed="false">
      <c r="A1227" s="41" t="n">
        <v>-0.9831019277</v>
      </c>
      <c r="B1227" s="41" t="n">
        <v>0.2764143643</v>
      </c>
      <c r="C1227" s="41" t="n">
        <v>11.8248468418</v>
      </c>
      <c r="D1227" s="42" t="n">
        <f aca="false">$B$5*A1227</f>
        <v>-2.51180383425151</v>
      </c>
      <c r="E1227" s="42" t="n">
        <f aca="false">$D$5*A1227+$F$5*B1227</f>
        <v>-1.8620804326098</v>
      </c>
      <c r="F1227" s="43" t="n">
        <f aca="false">Inputs!$B$5*D1227+Inputs!$B$6*E1227</f>
        <v>-158076.361794662</v>
      </c>
      <c r="G1227" s="43" t="n">
        <f aca="false">F1227*SQRT(($B$6-2)/C1227)</f>
        <v>-65010.5989868365</v>
      </c>
    </row>
    <row r="1228" customFormat="false" ht="15" hidden="false" customHeight="false" outlineLevel="0" collapsed="false">
      <c r="A1228" s="41" t="n">
        <v>0.9955393282</v>
      </c>
      <c r="B1228" s="41" t="n">
        <v>-0.1297362032</v>
      </c>
      <c r="C1228" s="41" t="n">
        <v>5.0670696291</v>
      </c>
      <c r="D1228" s="42" t="n">
        <f aca="false">$B$5*A1228</f>
        <v>2.54358111937709</v>
      </c>
      <c r="E1228" s="42" t="n">
        <f aca="false">$D$5*A1228+$F$5*B1228</f>
        <v>2.14495200620165</v>
      </c>
      <c r="F1228" s="43" t="n">
        <f aca="false">Inputs!$B$5*D1228+Inputs!$B$6*E1228</f>
        <v>147110.511627626</v>
      </c>
      <c r="G1228" s="43" t="n">
        <f aca="false">F1228*SQRT(($B$6-2)/C1228)</f>
        <v>92423.0438946066</v>
      </c>
    </row>
    <row r="1229" customFormat="false" ht="15" hidden="false" customHeight="false" outlineLevel="0" collapsed="false">
      <c r="A1229" s="41" t="n">
        <v>0.0701131587</v>
      </c>
      <c r="B1229" s="41" t="n">
        <v>0.5711740663</v>
      </c>
      <c r="C1229" s="41" t="n">
        <v>0.5678237837</v>
      </c>
      <c r="D1229" s="42" t="n">
        <f aca="false">$B$5*A1229</f>
        <v>0.179137580643506</v>
      </c>
      <c r="E1229" s="42" t="n">
        <f aca="false">$D$5*A1229+$F$5*B1229</f>
        <v>1.15311201389371</v>
      </c>
      <c r="F1229" s="43" t="n">
        <f aca="false">Inputs!$B$5*D1229+Inputs!$B$6*E1229</f>
        <v>-39741.8426303349</v>
      </c>
      <c r="G1229" s="43" t="n">
        <f aca="false">F1229*SQRT(($B$6-2)/C1229)</f>
        <v>-74585.8094789564</v>
      </c>
    </row>
    <row r="1230" customFormat="false" ht="15" hidden="false" customHeight="false" outlineLevel="0" collapsed="false">
      <c r="A1230" s="41" t="n">
        <v>-0.971618773</v>
      </c>
      <c r="B1230" s="41" t="n">
        <v>0.7396925084</v>
      </c>
      <c r="C1230" s="41" t="n">
        <v>2.154633898</v>
      </c>
      <c r="D1230" s="42" t="n">
        <f aca="false">$B$5*A1230</f>
        <v>-2.48246462618766</v>
      </c>
      <c r="E1230" s="42" t="n">
        <f aca="false">$D$5*A1230+$F$5*B1230</f>
        <v>-1.0347923369861</v>
      </c>
      <c r="F1230" s="43" t="n">
        <f aca="false">Inputs!$B$5*D1230+Inputs!$B$6*E1230</f>
        <v>-196506.845769461</v>
      </c>
      <c r="G1230" s="43" t="n">
        <f aca="false">F1230*SQRT(($B$6-2)/C1230)</f>
        <v>-189324.116308989</v>
      </c>
    </row>
    <row r="1231" customFormat="false" ht="15" hidden="false" customHeight="false" outlineLevel="0" collapsed="false">
      <c r="A1231" s="41" t="n">
        <v>0.8193430971</v>
      </c>
      <c r="B1231" s="41" t="n">
        <v>2.6036262988</v>
      </c>
      <c r="C1231" s="41" t="n">
        <v>0.8843816368</v>
      </c>
      <c r="D1231" s="42" t="n">
        <f aca="false">$B$5*A1231</f>
        <v>2.09340361856285</v>
      </c>
      <c r="E1231" s="42" t="n">
        <f aca="false">$D$5*A1231+$F$5*B1231</f>
        <v>6.44549587310462</v>
      </c>
      <c r="F1231" s="43" t="n">
        <f aca="false">Inputs!$B$5*D1231+Inputs!$B$6*E1231</f>
        <v>-112934.431798946</v>
      </c>
      <c r="G1231" s="43" t="n">
        <f aca="false">F1231*SQRT(($B$6-2)/C1231)</f>
        <v>-169832.776935754</v>
      </c>
    </row>
    <row r="1232" customFormat="false" ht="15" hidden="false" customHeight="false" outlineLevel="0" collapsed="false">
      <c r="A1232" s="41" t="n">
        <v>-0.3761041906</v>
      </c>
      <c r="B1232" s="41" t="n">
        <v>-0.4580818017</v>
      </c>
      <c r="C1232" s="41" t="n">
        <v>3.777350621</v>
      </c>
      <c r="D1232" s="42" t="n">
        <f aca="false">$B$5*A1232</f>
        <v>-0.960937946930182</v>
      </c>
      <c r="E1232" s="42" t="n">
        <f aca="false">$D$5*A1232+$F$5*B1232</f>
        <v>-1.68596311779764</v>
      </c>
      <c r="F1232" s="43" t="n">
        <f aca="false">Inputs!$B$5*D1232+Inputs!$B$6*E1232</f>
        <v>-11795.6388031364</v>
      </c>
      <c r="G1232" s="43" t="n">
        <f aca="false">F1232*SQRT(($B$6-2)/C1232)</f>
        <v>-8583.07315113566</v>
      </c>
    </row>
    <row r="1233" customFormat="false" ht="15" hidden="false" customHeight="false" outlineLevel="0" collapsed="false">
      <c r="A1233" s="41" t="n">
        <v>0.7689658716</v>
      </c>
      <c r="B1233" s="41" t="n">
        <v>0.8191041689</v>
      </c>
      <c r="C1233" s="41" t="n">
        <v>4.6120804542</v>
      </c>
      <c r="D1233" s="42" t="n">
        <f aca="false">$B$5*A1233</f>
        <v>1.96469091380202</v>
      </c>
      <c r="E1233" s="42" t="n">
        <f aca="false">$D$5*A1233+$F$5*B1233</f>
        <v>3.24420532498928</v>
      </c>
      <c r="F1233" s="43" t="n">
        <f aca="false">Inputs!$B$5*D1233+Inputs!$B$6*E1233</f>
        <v>34258.8251307378</v>
      </c>
      <c r="G1233" s="43" t="n">
        <f aca="false">F1233*SQRT(($B$6-2)/C1233)</f>
        <v>22559.9963864083</v>
      </c>
    </row>
    <row r="1234" customFormat="false" ht="15" hidden="false" customHeight="false" outlineLevel="0" collapsed="false">
      <c r="A1234" s="41" t="n">
        <v>-0.5350871534</v>
      </c>
      <c r="B1234" s="41" t="n">
        <v>-0.4031626769</v>
      </c>
      <c r="C1234" s="41" t="n">
        <v>0.6755872894</v>
      </c>
      <c r="D1234" s="42" t="n">
        <f aca="false">$B$5*A1234</f>
        <v>-1.36713592527813</v>
      </c>
      <c r="E1234" s="42" t="n">
        <f aca="false">$D$5*A1234+$F$5*B1234</f>
        <v>-1.96944575138309</v>
      </c>
      <c r="F1234" s="43" t="n">
        <f aca="false">Inputs!$B$5*D1234+Inputs!$B$6*E1234</f>
        <v>-38241.3049586578</v>
      </c>
      <c r="G1234" s="43" t="n">
        <f aca="false">F1234*SQRT(($B$6-2)/C1234)</f>
        <v>-65797.1324358354</v>
      </c>
    </row>
    <row r="1235" customFormat="false" ht="15" hidden="false" customHeight="false" outlineLevel="0" collapsed="false">
      <c r="A1235" s="41" t="n">
        <v>0.5411308382</v>
      </c>
      <c r="B1235" s="41" t="n">
        <v>-0.8275842407</v>
      </c>
      <c r="C1235" s="41" t="n">
        <v>8.5717587173</v>
      </c>
      <c r="D1235" s="42" t="n">
        <f aca="false">$B$5*A1235</f>
        <v>1.38257740720987</v>
      </c>
      <c r="E1235" s="42" t="n">
        <f aca="false">$D$5*A1235+$F$5*B1235</f>
        <v>-0.141358063345765</v>
      </c>
      <c r="F1235" s="43" t="n">
        <f aca="false">Inputs!$B$5*D1235+Inputs!$B$6*E1235</f>
        <v>145325.643888276</v>
      </c>
      <c r="G1235" s="43" t="n">
        <f aca="false">F1235*SQRT(($B$6-2)/C1235)</f>
        <v>70197.6033274159</v>
      </c>
    </row>
    <row r="1236" customFormat="false" ht="15" hidden="false" customHeight="false" outlineLevel="0" collapsed="false">
      <c r="A1236" s="41" t="n">
        <v>-0.410533988</v>
      </c>
      <c r="B1236" s="41" t="n">
        <v>0.0895927674</v>
      </c>
      <c r="C1236" s="41" t="n">
        <v>1.1652436021</v>
      </c>
      <c r="D1236" s="42" t="n">
        <f aca="false">$B$5*A1236</f>
        <v>-1.04890532313516</v>
      </c>
      <c r="E1236" s="42" t="n">
        <f aca="false">$D$5*A1236+$F$5*B1236</f>
        <v>-0.822197873389591</v>
      </c>
      <c r="F1236" s="43" t="n">
        <f aca="false">Inputs!$B$5*D1236+Inputs!$B$6*E1236</f>
        <v>-63780.6386440363</v>
      </c>
      <c r="G1236" s="43" t="n">
        <f aca="false">F1236*SQRT(($B$6-2)/C1236)</f>
        <v>-83559.4355975435</v>
      </c>
    </row>
    <row r="1237" customFormat="false" ht="15" hidden="false" customHeight="false" outlineLevel="0" collapsed="false">
      <c r="A1237" s="41" t="n">
        <v>0.9959386848</v>
      </c>
      <c r="B1237" s="41" t="n">
        <v>-0.6045986162</v>
      </c>
      <c r="C1237" s="41" t="n">
        <v>4.4578331172</v>
      </c>
      <c r="D1237" s="42" t="n">
        <f aca="false">$B$5*A1237</f>
        <v>2.54460146671936</v>
      </c>
      <c r="E1237" s="42" t="n">
        <f aca="false">$D$5*A1237+$F$5*B1237</f>
        <v>1.32593631883553</v>
      </c>
      <c r="F1237" s="43" t="n">
        <f aca="false">Inputs!$B$5*D1237+Inputs!$B$6*E1237</f>
        <v>188163.33073016</v>
      </c>
      <c r="G1237" s="43" t="n">
        <f aca="false">F1237*SQRT(($B$6-2)/C1237)</f>
        <v>126034.106460135</v>
      </c>
    </row>
    <row r="1238" customFormat="false" ht="15" hidden="false" customHeight="false" outlineLevel="0" collapsed="false">
      <c r="A1238" s="41" t="n">
        <v>-1.842384462</v>
      </c>
      <c r="B1238" s="41" t="n">
        <v>-1.9165974675</v>
      </c>
      <c r="C1238" s="41" t="n">
        <v>8.4467044159</v>
      </c>
      <c r="D1238" s="42" t="n">
        <f aca="false">$B$5*A1238</f>
        <v>-4.70725183770486</v>
      </c>
      <c r="E1238" s="42" t="n">
        <f aca="false">$D$5*A1238+$F$5*B1238</f>
        <v>-7.69358949080216</v>
      </c>
      <c r="F1238" s="43" t="n">
        <f aca="false">Inputs!$B$5*D1238+Inputs!$B$6*E1238</f>
        <v>-86045.709230378</v>
      </c>
      <c r="G1238" s="43" t="n">
        <f aca="false">F1238*SQRT(($B$6-2)/C1238)</f>
        <v>-41869.7693100134</v>
      </c>
    </row>
    <row r="1239" customFormat="false" ht="15" hidden="false" customHeight="false" outlineLevel="0" collapsed="false">
      <c r="A1239" s="41" t="n">
        <v>-1.2594130667</v>
      </c>
      <c r="B1239" s="41" t="n">
        <v>-1.3131677182</v>
      </c>
      <c r="C1239" s="41" t="n">
        <v>3.8323052628</v>
      </c>
      <c r="D1239" s="42" t="n">
        <f aca="false">$B$5*A1239</f>
        <v>-3.21777272601265</v>
      </c>
      <c r="E1239" s="42" t="n">
        <f aca="false">$D$5*A1239+$F$5*B1239</f>
        <v>-5.26438894353821</v>
      </c>
      <c r="F1239" s="43" t="n">
        <f aca="false">Inputs!$B$5*D1239+Inputs!$B$6*E1239</f>
        <v>-58557.8254243544</v>
      </c>
      <c r="G1239" s="43" t="n">
        <f aca="false">F1239*SQRT(($B$6-2)/C1239)</f>
        <v>-42302.8756447759</v>
      </c>
    </row>
    <row r="1240" customFormat="false" ht="15" hidden="false" customHeight="false" outlineLevel="0" collapsed="false">
      <c r="A1240" s="41" t="n">
        <v>-0.1546107586</v>
      </c>
      <c r="B1240" s="41" t="n">
        <v>-1.1888801536</v>
      </c>
      <c r="C1240" s="41" t="n">
        <v>1.8463671298</v>
      </c>
      <c r="D1240" s="42" t="n">
        <f aca="false">$B$5*A1240</f>
        <v>-0.395027092639903</v>
      </c>
      <c r="E1240" s="42" t="n">
        <f aca="false">$D$5*A1240+$F$5*B1240</f>
        <v>-2.42080197353902</v>
      </c>
      <c r="F1240" s="43" t="n">
        <f aca="false">Inputs!$B$5*D1240+Inputs!$B$6*E1240</f>
        <v>81537.3894129607</v>
      </c>
      <c r="G1240" s="43" t="n">
        <f aca="false">F1240*SQRT(($B$6-2)/C1240)</f>
        <v>84861.9037644314</v>
      </c>
    </row>
    <row r="1241" customFormat="false" ht="15" hidden="false" customHeight="false" outlineLevel="0" collapsed="false">
      <c r="A1241" s="41" t="n">
        <v>-0.7027549598</v>
      </c>
      <c r="B1241" s="41" t="n">
        <v>-0.774085885</v>
      </c>
      <c r="C1241" s="41" t="n">
        <v>1.7533228082</v>
      </c>
      <c r="D1241" s="42" t="n">
        <f aca="false">$B$5*A1241</f>
        <v>-1.79552348828632</v>
      </c>
      <c r="E1241" s="42" t="n">
        <f aca="false">$D$5*A1241+$F$5*B1241</f>
        <v>-3.00891557787587</v>
      </c>
      <c r="F1241" s="43" t="n">
        <f aca="false">Inputs!$B$5*D1241+Inputs!$B$6*E1241</f>
        <v>-29106.5699348384</v>
      </c>
      <c r="G1241" s="43" t="n">
        <f aca="false">F1241*SQRT(($B$6-2)/C1241)</f>
        <v>-31086.7331813772</v>
      </c>
    </row>
    <row r="1242" customFormat="false" ht="15" hidden="false" customHeight="false" outlineLevel="0" collapsed="false">
      <c r="A1242" s="41" t="n">
        <v>-0.4405078608</v>
      </c>
      <c r="B1242" s="41" t="n">
        <v>1.3225043315</v>
      </c>
      <c r="C1242" s="41" t="n">
        <v>3.9096220037</v>
      </c>
      <c r="D1242" s="42" t="n">
        <f aca="false">$B$5*A1242</f>
        <v>-1.12548790984877</v>
      </c>
      <c r="E1242" s="42" t="n">
        <f aca="false">$D$5*A1242+$F$5*B1242</f>
        <v>1.23539974849563</v>
      </c>
      <c r="F1242" s="43" t="n">
        <f aca="false">Inputs!$B$5*D1242+Inputs!$B$6*E1242</f>
        <v>-174318.778409659</v>
      </c>
      <c r="G1242" s="43" t="n">
        <f aca="false">F1242*SQRT(($B$6-2)/C1242)</f>
        <v>-124678.562536043</v>
      </c>
    </row>
    <row r="1243" customFormat="false" ht="15" hidden="false" customHeight="false" outlineLevel="0" collapsed="false">
      <c r="A1243" s="41" t="n">
        <v>0.6619475894</v>
      </c>
      <c r="B1243" s="41" t="n">
        <v>0.0161294153</v>
      </c>
      <c r="C1243" s="41" t="n">
        <v>5.8722687152</v>
      </c>
      <c r="D1243" s="42" t="n">
        <f aca="false">$B$5*A1243</f>
        <v>1.69126155313149</v>
      </c>
      <c r="E1243" s="42" t="n">
        <f aca="false">$D$5*A1243+$F$5*B1243</f>
        <v>1.6030138001189</v>
      </c>
      <c r="F1243" s="43" t="n">
        <f aca="false">Inputs!$B$5*D1243+Inputs!$B$6*E1243</f>
        <v>88975.4653072046</v>
      </c>
      <c r="G1243" s="43" t="n">
        <f aca="false">F1243*SQRT(($B$6-2)/C1243)</f>
        <v>51925.6934809182</v>
      </c>
    </row>
    <row r="1244" customFormat="false" ht="15" hidden="false" customHeight="false" outlineLevel="0" collapsed="false">
      <c r="A1244" s="41" t="n">
        <v>-0.4610262806</v>
      </c>
      <c r="B1244" s="41" t="n">
        <v>-0.4332326566</v>
      </c>
      <c r="C1244" s="41" t="n">
        <v>4.3446558132</v>
      </c>
      <c r="D1244" s="42" t="n">
        <f aca="false">$B$5*A1244</f>
        <v>-1.17791202180937</v>
      </c>
      <c r="E1244" s="42" t="n">
        <f aca="false">$D$5*A1244+$F$5*B1244</f>
        <v>-1.84513456802638</v>
      </c>
      <c r="F1244" s="43" t="n">
        <f aca="false">Inputs!$B$5*D1244+Inputs!$B$6*E1244</f>
        <v>-25534.4737796179</v>
      </c>
      <c r="G1244" s="43" t="n">
        <f aca="false">F1244*SQRT(($B$6-2)/C1244)</f>
        <v>-17324.6401066606</v>
      </c>
    </row>
    <row r="1245" customFormat="false" ht="15" hidden="false" customHeight="false" outlineLevel="0" collapsed="false">
      <c r="A1245" s="41" t="n">
        <v>0.32774647</v>
      </c>
      <c r="B1245" s="41" t="n">
        <v>0.5841690734</v>
      </c>
      <c r="C1245" s="41" t="n">
        <v>1.7193010443</v>
      </c>
      <c r="D1245" s="42" t="n">
        <f aca="false">$B$5*A1245</f>
        <v>0.837385032836203</v>
      </c>
      <c r="E1245" s="42" t="n">
        <f aca="false">$D$5*A1245+$F$5*B1245</f>
        <v>1.78861215946021</v>
      </c>
      <c r="F1245" s="43" t="n">
        <f aca="false">Inputs!$B$5*D1245+Inputs!$B$6*E1245</f>
        <v>-5692.10468939027</v>
      </c>
      <c r="G1245" s="43" t="n">
        <f aca="false">F1245*SQRT(($B$6-2)/C1245)</f>
        <v>-6139.20185944439</v>
      </c>
    </row>
    <row r="1246" customFormat="false" ht="15" hidden="false" customHeight="false" outlineLevel="0" collapsed="false">
      <c r="A1246" s="41" t="n">
        <v>-0.9076175061</v>
      </c>
      <c r="B1246" s="41" t="n">
        <v>0.0364807556</v>
      </c>
      <c r="C1246" s="41" t="n">
        <v>2.9804639789</v>
      </c>
      <c r="D1246" s="42" t="n">
        <f aca="false">$B$5*A1246</f>
        <v>-2.31894279486294</v>
      </c>
      <c r="E1246" s="42" t="n">
        <f aca="false">$D$5*A1246+$F$5*B1246</f>
        <v>-2.09676262674377</v>
      </c>
      <c r="F1246" s="43" t="n">
        <f aca="false">Inputs!$B$5*D1246+Inputs!$B$6*E1246</f>
        <v>-127056.148149105</v>
      </c>
      <c r="G1246" s="43" t="n">
        <f aca="false">F1246*SQRT(($B$6-2)/C1246)</f>
        <v>-104080.350046042</v>
      </c>
    </row>
    <row r="1247" customFormat="false" ht="15" hidden="false" customHeight="false" outlineLevel="0" collapsed="false">
      <c r="A1247" s="41" t="n">
        <v>-2.0316195687</v>
      </c>
      <c r="B1247" s="41" t="n">
        <v>0.2117137842</v>
      </c>
      <c r="C1247" s="41" t="n">
        <v>1.5169652503</v>
      </c>
      <c r="D1247" s="42" t="n">
        <f aca="false">$B$5*A1247</f>
        <v>-5.19074337931549</v>
      </c>
      <c r="E1247" s="42" t="n">
        <f aca="false">$D$5*A1247+$F$5*B1247</f>
        <v>-4.46884160497951</v>
      </c>
      <c r="F1247" s="43" t="n">
        <f aca="false">Inputs!$B$5*D1247+Inputs!$B$6*E1247</f>
        <v>-295632.257682573</v>
      </c>
      <c r="G1247" s="43" t="n">
        <f aca="false">F1247*SQRT(($B$6-2)/C1247)</f>
        <v>-339452.492303129</v>
      </c>
    </row>
    <row r="1248" customFormat="false" ht="15" hidden="false" customHeight="false" outlineLevel="0" collapsed="false">
      <c r="A1248" s="41" t="n">
        <v>0.762149242</v>
      </c>
      <c r="B1248" s="41" t="n">
        <v>-0.2800686269</v>
      </c>
      <c r="C1248" s="41" t="n">
        <v>1.5016618649</v>
      </c>
      <c r="D1248" s="42" t="n">
        <f aca="false">$B$5*A1248</f>
        <v>1.94727457488179</v>
      </c>
      <c r="E1248" s="42" t="n">
        <f aca="false">$D$5*A1248+$F$5*B1248</f>
        <v>1.32999413491093</v>
      </c>
      <c r="F1248" s="43" t="n">
        <f aca="false">Inputs!$B$5*D1248+Inputs!$B$6*E1248</f>
        <v>128227.750742632</v>
      </c>
      <c r="G1248" s="43" t="n">
        <f aca="false">F1248*SQRT(($B$6-2)/C1248)</f>
        <v>147982.699759034</v>
      </c>
    </row>
    <row r="1249" customFormat="false" ht="15" hidden="false" customHeight="false" outlineLevel="0" collapsed="false">
      <c r="A1249" s="41" t="n">
        <v>1.8165269961</v>
      </c>
      <c r="B1249" s="41" t="n">
        <v>-0.8812384474</v>
      </c>
      <c r="C1249" s="41" t="n">
        <v>1.430221314</v>
      </c>
      <c r="D1249" s="42" t="n">
        <f aca="false">$B$5*A1249</f>
        <v>4.64118658021564</v>
      </c>
      <c r="E1249" s="42" t="n">
        <f aca="false">$D$5*A1249+$F$5*B1249</f>
        <v>2.80091200507019</v>
      </c>
      <c r="F1249" s="43" t="n">
        <f aca="false">Inputs!$B$5*D1249+Inputs!$B$6*E1249</f>
        <v>324073.057768054</v>
      </c>
      <c r="G1249" s="43" t="n">
        <f aca="false">F1249*SQRT(($B$6-2)/C1249)</f>
        <v>383227.17859213</v>
      </c>
    </row>
    <row r="1250" customFormat="false" ht="15" hidden="false" customHeight="false" outlineLevel="0" collapsed="false">
      <c r="A1250" s="41" t="n">
        <v>0.2174404153</v>
      </c>
      <c r="B1250" s="41" t="n">
        <v>-0.0358247467</v>
      </c>
      <c r="C1250" s="41" t="n">
        <v>2.4824577468</v>
      </c>
      <c r="D1250" s="42" t="n">
        <f aca="false">$B$5*A1250</f>
        <v>0.555555485634698</v>
      </c>
      <c r="E1250" s="42" t="n">
        <f aca="false">$D$5*A1250+$F$5*B1250</f>
        <v>0.455558385338874</v>
      </c>
      <c r="F1250" s="43" t="n">
        <f aca="false">Inputs!$B$5*D1250+Inputs!$B$6*E1250</f>
        <v>32777.6292965261</v>
      </c>
      <c r="G1250" s="43" t="n">
        <f aca="false">F1250*SQRT(($B$6-2)/C1250)</f>
        <v>29420.6053515253</v>
      </c>
    </row>
    <row r="1251" customFormat="false" ht="15" hidden="false" customHeight="false" outlineLevel="0" collapsed="false">
      <c r="A1251" s="41" t="n">
        <v>-0.1002976674</v>
      </c>
      <c r="B1251" s="41" t="n">
        <v>-0.114322168</v>
      </c>
      <c r="C1251" s="41" t="n">
        <v>3.2297890953</v>
      </c>
      <c r="D1251" s="42" t="n">
        <f aca="false">$B$5*A1251</f>
        <v>-0.256258337455606</v>
      </c>
      <c r="E1251" s="42" t="n">
        <f aca="false">$D$5*A1251+$F$5*B1251</f>
        <v>-0.436072266379566</v>
      </c>
      <c r="F1251" s="43" t="n">
        <f aca="false">Inputs!$B$5*D1251+Inputs!$B$6*E1251</f>
        <v>-3822.22042658229</v>
      </c>
      <c r="G1251" s="43" t="n">
        <f aca="false">F1251*SQRT(($B$6-2)/C1251)</f>
        <v>-3007.76322461557</v>
      </c>
    </row>
    <row r="1252" customFormat="false" ht="15" hidden="false" customHeight="false" outlineLevel="0" collapsed="false">
      <c r="A1252" s="41" t="n">
        <v>0.10710503</v>
      </c>
      <c r="B1252" s="41" t="n">
        <v>0.8479587435</v>
      </c>
      <c r="C1252" s="41" t="n">
        <v>3.5254584412</v>
      </c>
      <c r="D1252" s="42" t="n">
        <f aca="false">$B$5*A1252</f>
        <v>0.273650999394357</v>
      </c>
      <c r="E1252" s="42" t="n">
        <f aca="false">$D$5*A1252+$F$5*B1252</f>
        <v>1.71907379954385</v>
      </c>
      <c r="F1252" s="43" t="n">
        <f aca="false">Inputs!$B$5*D1252+Inputs!$B$6*E1252</f>
        <v>-58588.5900377569</v>
      </c>
      <c r="G1252" s="43" t="n">
        <f aca="false">F1252*SQRT(($B$6-2)/C1252)</f>
        <v>-44128.6096773623</v>
      </c>
    </row>
    <row r="1253" customFormat="false" ht="15" hidden="false" customHeight="false" outlineLevel="0" collapsed="false">
      <c r="A1253" s="41" t="n">
        <v>1.3777362363</v>
      </c>
      <c r="B1253" s="41" t="n">
        <v>-0.0022502445</v>
      </c>
      <c r="C1253" s="41" t="n">
        <v>4.1773033328</v>
      </c>
      <c r="D1253" s="42" t="n">
        <f aca="false">$B$5*A1253</f>
        <v>3.52008582571065</v>
      </c>
      <c r="E1253" s="42" t="n">
        <f aca="false">$D$5*A1253+$F$5*B1253</f>
        <v>3.27455877439353</v>
      </c>
      <c r="F1253" s="43" t="n">
        <f aca="false">Inputs!$B$5*D1253+Inputs!$B$6*E1253</f>
        <v>188280.643851389</v>
      </c>
      <c r="G1253" s="43" t="n">
        <f aca="false">F1253*SQRT(($B$6-2)/C1253)</f>
        <v>130278.47504514</v>
      </c>
    </row>
    <row r="1254" customFormat="false" ht="15" hidden="false" customHeight="false" outlineLevel="0" collapsed="false">
      <c r="A1254" s="41" t="n">
        <v>0.8153160722</v>
      </c>
      <c r="B1254" s="41" t="n">
        <v>-0.7017669463</v>
      </c>
      <c r="C1254" s="41" t="n">
        <v>1.8069162923</v>
      </c>
      <c r="D1254" s="42" t="n">
        <f aca="false">$B$5*A1254</f>
        <v>2.08311465838543</v>
      </c>
      <c r="E1254" s="42" t="n">
        <f aca="false">$D$5*A1254+$F$5*B1254</f>
        <v>0.728344083740077</v>
      </c>
      <c r="F1254" s="43" t="n">
        <f aca="false">Inputs!$B$5*D1254+Inputs!$B$6*E1254</f>
        <v>171894.261651539</v>
      </c>
      <c r="G1254" s="43" t="n">
        <f aca="false">F1254*SQRT(($B$6-2)/C1254)</f>
        <v>180845.355580256</v>
      </c>
    </row>
    <row r="1255" customFormat="false" ht="15" hidden="false" customHeight="false" outlineLevel="0" collapsed="false">
      <c r="A1255" s="41" t="n">
        <v>0.7659554527</v>
      </c>
      <c r="B1255" s="41" t="n">
        <v>-0.7619915238</v>
      </c>
      <c r="C1255" s="41" t="n">
        <v>3.2823639223</v>
      </c>
      <c r="D1255" s="42" t="n">
        <f aca="false">$B$5*A1255</f>
        <v>1.95699935962776</v>
      </c>
      <c r="E1255" s="42" t="n">
        <f aca="false">$D$5*A1255+$F$5*B1255</f>
        <v>0.506893705352223</v>
      </c>
      <c r="F1255" s="43" t="n">
        <f aca="false">Inputs!$B$5*D1255+Inputs!$B$6*E1255</f>
        <v>170355.250695165</v>
      </c>
      <c r="G1255" s="43" t="n">
        <f aca="false">F1255*SQRT(($B$6-2)/C1255)</f>
        <v>132977.191559366</v>
      </c>
    </row>
    <row r="1256" customFormat="false" ht="15" hidden="false" customHeight="false" outlineLevel="0" collapsed="false">
      <c r="A1256" s="41" t="n">
        <v>1.0906599361</v>
      </c>
      <c r="B1256" s="41" t="n">
        <v>2.2106408774</v>
      </c>
      <c r="C1256" s="41" t="n">
        <v>3.5981479122</v>
      </c>
      <c r="D1256" s="42" t="n">
        <f aca="false">$B$5*A1256</f>
        <v>2.7866121835095</v>
      </c>
      <c r="E1256" s="42" t="n">
        <f aca="false">$D$5*A1256+$F$5*B1256</f>
        <v>6.4125327610523</v>
      </c>
      <c r="F1256" s="43" t="n">
        <f aca="false">Inputs!$B$5*D1256+Inputs!$B$6*E1256</f>
        <v>-41965.4197016654</v>
      </c>
      <c r="G1256" s="43" t="n">
        <f aca="false">F1256*SQRT(($B$6-2)/C1256)</f>
        <v>-31287.2262391988</v>
      </c>
    </row>
    <row r="1257" customFormat="false" ht="15" hidden="false" customHeight="false" outlineLevel="0" collapsed="false">
      <c r="A1257" s="41" t="n">
        <v>-0.122083888</v>
      </c>
      <c r="B1257" s="41" t="n">
        <v>-2.1925434908</v>
      </c>
      <c r="C1257" s="41" t="n">
        <v>7.1902913476</v>
      </c>
      <c r="D1257" s="42" t="n">
        <f aca="false">$B$5*A1257</f>
        <v>-0.311921652616583</v>
      </c>
      <c r="E1257" s="42" t="n">
        <f aca="false">$D$5*A1257+$F$5*B1257</f>
        <v>-4.07647143105121</v>
      </c>
      <c r="F1257" s="43" t="n">
        <f aca="false">Inputs!$B$5*D1257+Inputs!$B$6*E1257</f>
        <v>172631.406290902</v>
      </c>
      <c r="G1257" s="43" t="n">
        <f aca="false">F1257*SQRT(($B$6-2)/C1257)</f>
        <v>91046.1450342142</v>
      </c>
    </row>
    <row r="1258" customFormat="false" ht="15" hidden="false" customHeight="false" outlineLevel="0" collapsed="false">
      <c r="A1258" s="41" t="n">
        <v>-0.5480729332</v>
      </c>
      <c r="B1258" s="41" t="n">
        <v>1.2318751343</v>
      </c>
      <c r="C1258" s="41" t="n">
        <v>0.7003544705</v>
      </c>
      <c r="D1258" s="42" t="n">
        <f aca="false">$B$5*A1258</f>
        <v>-1.40031430747161</v>
      </c>
      <c r="E1258" s="42" t="n">
        <f aca="false">$D$5*A1258+$F$5*B1258</f>
        <v>0.822945757275313</v>
      </c>
      <c r="F1258" s="43" t="n">
        <f aca="false">Inputs!$B$5*D1258+Inputs!$B$6*E1258</f>
        <v>-181178.718610927</v>
      </c>
      <c r="G1258" s="43" t="n">
        <f aca="false">F1258*SQRT(($B$6-2)/C1258)</f>
        <v>-306170.419339299</v>
      </c>
    </row>
    <row r="1259" customFormat="false" ht="15" hidden="false" customHeight="false" outlineLevel="0" collapsed="false">
      <c r="A1259" s="41" t="n">
        <v>0.553076787</v>
      </c>
      <c r="B1259" s="41" t="n">
        <v>0.2489135987</v>
      </c>
      <c r="C1259" s="41" t="n">
        <v>0.9250005768</v>
      </c>
      <c r="D1259" s="42" t="n">
        <f aca="false">$B$5*A1259</f>
        <v>1.41309904403528</v>
      </c>
      <c r="E1259" s="42" t="n">
        <f aca="false">$D$5*A1259+$F$5*B1259</f>
        <v>1.74590493925826</v>
      </c>
      <c r="F1259" s="43" t="n">
        <f aca="false">Inputs!$B$5*D1259+Inputs!$B$6*E1259</f>
        <v>54014.6574406148</v>
      </c>
      <c r="G1259" s="43" t="n">
        <f aca="false">F1259*SQRT(($B$6-2)/C1259)</f>
        <v>79424.7071521243</v>
      </c>
    </row>
    <row r="1260" customFormat="false" ht="15" hidden="false" customHeight="false" outlineLevel="0" collapsed="false">
      <c r="A1260" s="41" t="n">
        <v>1.008668356</v>
      </c>
      <c r="B1260" s="41" t="n">
        <v>0.4844534392</v>
      </c>
      <c r="C1260" s="41" t="n">
        <v>4.885867429</v>
      </c>
      <c r="D1260" s="42" t="n">
        <f aca="false">$B$5*A1260</f>
        <v>2.57712549706454</v>
      </c>
      <c r="E1260" s="42" t="n">
        <f aca="false">$D$5*A1260+$F$5*B1260</f>
        <v>3.23674217933984</v>
      </c>
      <c r="F1260" s="43" t="n">
        <f aca="false">Inputs!$B$5*D1260+Inputs!$B$6*E1260</f>
        <v>95875.4407394623</v>
      </c>
      <c r="G1260" s="43" t="n">
        <f aca="false">F1260*SQRT(($B$6-2)/C1260)</f>
        <v>61341.0960619271</v>
      </c>
    </row>
    <row r="1261" customFormat="false" ht="15" hidden="false" customHeight="false" outlineLevel="0" collapsed="false">
      <c r="A1261" s="41" t="n">
        <v>1.2177251875</v>
      </c>
      <c r="B1261" s="41" t="n">
        <v>0.9194236766</v>
      </c>
      <c r="C1261" s="41" t="n">
        <v>5.2543926261</v>
      </c>
      <c r="D1261" s="42" t="n">
        <f aca="false">$B$5*A1261</f>
        <v>3.11126111021168</v>
      </c>
      <c r="E1261" s="42" t="n">
        <f aca="false">$D$5*A1261+$F$5*B1261</f>
        <v>4.48529367232659</v>
      </c>
      <c r="F1261" s="43" t="n">
        <f aca="false">Inputs!$B$5*D1261+Inputs!$B$6*E1261</f>
        <v>86861.4274048386</v>
      </c>
      <c r="G1261" s="43" t="n">
        <f aca="false">F1261*SQRT(($B$6-2)/C1261)</f>
        <v>53589.6226426395</v>
      </c>
    </row>
    <row r="1262" customFormat="false" ht="15" hidden="false" customHeight="false" outlineLevel="0" collapsed="false">
      <c r="A1262" s="41" t="n">
        <v>1.5217004527</v>
      </c>
      <c r="B1262" s="41" t="n">
        <v>0.3587960839</v>
      </c>
      <c r="C1262" s="41" t="n">
        <v>4.9004618683</v>
      </c>
      <c r="D1262" s="42" t="n">
        <f aca="false">$B$5*A1262</f>
        <v>3.88791123685041</v>
      </c>
      <c r="E1262" s="42" t="n">
        <f aca="false">$D$5*A1262+$F$5*B1262</f>
        <v>4.24056898048216</v>
      </c>
      <c r="F1262" s="43" t="n">
        <f aca="false">Inputs!$B$5*D1262+Inputs!$B$6*E1262</f>
        <v>176762.674660933</v>
      </c>
      <c r="G1262" s="43" t="n">
        <f aca="false">F1262*SQRT(($B$6-2)/C1262)</f>
        <v>112924.20848072</v>
      </c>
    </row>
    <row r="1263" customFormat="false" ht="15" hidden="false" customHeight="false" outlineLevel="0" collapsed="false">
      <c r="A1263" s="41" t="n">
        <v>0.9052594015</v>
      </c>
      <c r="B1263" s="41" t="n">
        <v>-0.3071270731</v>
      </c>
      <c r="C1263" s="41" t="n">
        <v>4.8639148963</v>
      </c>
      <c r="D1263" s="42" t="n">
        <f aca="false">$B$5*A1263</f>
        <v>2.31291788939896</v>
      </c>
      <c r="E1263" s="42" t="n">
        <f aca="false">$D$5*A1263+$F$5*B1263</f>
        <v>1.6238143085684</v>
      </c>
      <c r="F1263" s="43" t="n">
        <f aca="false">Inputs!$B$5*D1263+Inputs!$B$6*E1263</f>
        <v>150101.073511476</v>
      </c>
      <c r="G1263" s="43" t="n">
        <f aca="false">F1263*SQRT(($B$6-2)/C1263)</f>
        <v>96251.1245694451</v>
      </c>
    </row>
    <row r="1264" customFormat="false" ht="15" hidden="false" customHeight="false" outlineLevel="0" collapsed="false">
      <c r="A1264" s="41" t="n">
        <v>-0.6014608116</v>
      </c>
      <c r="B1264" s="41" t="n">
        <v>1.7067676404</v>
      </c>
      <c r="C1264" s="41" t="n">
        <v>0.7765523285</v>
      </c>
      <c r="D1264" s="42" t="n">
        <f aca="false">$B$5*A1264</f>
        <v>-1.53671916427156</v>
      </c>
      <c r="E1264" s="42" t="n">
        <f aca="false">$D$5*A1264+$F$5*B1264</f>
        <v>1.51592256649112</v>
      </c>
      <c r="F1264" s="43" t="n">
        <f aca="false">Inputs!$B$5*D1264+Inputs!$B$6*E1264</f>
        <v>-229468.044751712</v>
      </c>
      <c r="G1264" s="43" t="n">
        <f aca="false">F1264*SQRT(($B$6-2)/C1264)</f>
        <v>-368257.711388333</v>
      </c>
    </row>
    <row r="1265" customFormat="false" ht="15" hidden="false" customHeight="false" outlineLevel="0" collapsed="false">
      <c r="A1265" s="41" t="n">
        <v>0.2162046763</v>
      </c>
      <c r="B1265" s="41" t="n">
        <v>0.8048805659</v>
      </c>
      <c r="C1265" s="41" t="n">
        <v>10.6538296876</v>
      </c>
      <c r="D1265" s="42" t="n">
        <f aca="false">$B$5*A1265</f>
        <v>0.552398199629171</v>
      </c>
      <c r="E1265" s="42" t="n">
        <f aca="false">$D$5*A1265+$F$5*B1265</f>
        <v>1.90430098935452</v>
      </c>
      <c r="F1265" s="43" t="n">
        <f aca="false">Inputs!$B$5*D1265+Inputs!$B$6*E1265</f>
        <v>-39975.2295048088</v>
      </c>
      <c r="G1265" s="43" t="n">
        <f aca="false">F1265*SQRT(($B$6-2)/C1265)</f>
        <v>-17320.2074213962</v>
      </c>
    </row>
    <row r="1266" customFormat="false" ht="15" hidden="false" customHeight="false" outlineLevel="0" collapsed="false">
      <c r="A1266" s="41" t="n">
        <v>0.1237400144</v>
      </c>
      <c r="B1266" s="41" t="n">
        <v>-0.5865156509</v>
      </c>
      <c r="C1266" s="41" t="n">
        <v>6.6438640194</v>
      </c>
      <c r="D1266" s="42" t="n">
        <f aca="false">$B$5*A1266</f>
        <v>0.316153019196503</v>
      </c>
      <c r="E1266" s="42" t="n">
        <f aca="false">$D$5*A1266+$F$5*B1266</f>
        <v>-0.718312358328349</v>
      </c>
      <c r="F1266" s="43" t="n">
        <f aca="false">Inputs!$B$5*D1266+Inputs!$B$6*E1266</f>
        <v>67530.9198360678</v>
      </c>
      <c r="G1266" s="43" t="n">
        <f aca="false">F1266*SQRT(($B$6-2)/C1266)</f>
        <v>37051.6280404288</v>
      </c>
    </row>
    <row r="1267" customFormat="false" ht="15" hidden="false" customHeight="false" outlineLevel="0" collapsed="false">
      <c r="A1267" s="41" t="n">
        <v>0.0109828926</v>
      </c>
      <c r="B1267" s="41" t="n">
        <v>1.4359940178</v>
      </c>
      <c r="C1267" s="41" t="n">
        <v>0.7893632382</v>
      </c>
      <c r="D1267" s="42" t="n">
        <f aca="false">$B$5*A1267</f>
        <v>0.0280610493851772</v>
      </c>
      <c r="E1267" s="42" t="n">
        <f aca="false">$D$5*A1267+$F$5*B1267</f>
        <v>2.5057293228111</v>
      </c>
      <c r="F1267" s="43" t="n">
        <f aca="false">Inputs!$B$5*D1267+Inputs!$B$6*E1267</f>
        <v>-122480.361202037</v>
      </c>
      <c r="G1267" s="43" t="n">
        <f aca="false">F1267*SQRT(($B$6-2)/C1267)</f>
        <v>-194958.874000677</v>
      </c>
    </row>
    <row r="1268" customFormat="false" ht="15" hidden="false" customHeight="false" outlineLevel="0" collapsed="false">
      <c r="A1268" s="41" t="n">
        <v>0.5552400743</v>
      </c>
      <c r="B1268" s="41" t="n">
        <v>-1.7114731597</v>
      </c>
      <c r="C1268" s="41" t="n">
        <v>2.6807276126</v>
      </c>
      <c r="D1268" s="42" t="n">
        <f aca="false">$B$5*A1268</f>
        <v>1.41862619557636</v>
      </c>
      <c r="E1268" s="42" t="n">
        <f aca="false">$D$5*A1268+$F$5*B1268</f>
        <v>-1.63403409903902</v>
      </c>
      <c r="F1268" s="43" t="n">
        <f aca="false">Inputs!$B$5*D1268+Inputs!$B$6*E1268</f>
        <v>223564.324509587</v>
      </c>
      <c r="G1268" s="43" t="n">
        <f aca="false">F1268*SQRT(($B$6-2)/C1268)</f>
        <v>193103.949214738</v>
      </c>
    </row>
    <row r="1269" customFormat="false" ht="15" hidden="false" customHeight="false" outlineLevel="0" collapsed="false">
      <c r="A1269" s="41" t="n">
        <v>-0.2152444566</v>
      </c>
      <c r="B1269" s="41" t="n">
        <v>1.7822937927</v>
      </c>
      <c r="C1269" s="41" t="n">
        <v>2.5627320496</v>
      </c>
      <c r="D1269" s="42" t="n">
        <f aca="false">$B$5*A1269</f>
        <v>-0.54994485938415</v>
      </c>
      <c r="E1269" s="42" t="n">
        <f aca="false">$D$5*A1269+$F$5*B1269</f>
        <v>2.565372659148</v>
      </c>
      <c r="F1269" s="43" t="n">
        <f aca="false">Inputs!$B$5*D1269+Inputs!$B$6*E1269</f>
        <v>-183263.118895815</v>
      </c>
      <c r="G1269" s="43" t="n">
        <f aca="false">F1269*SQRT(($B$6-2)/C1269)</f>
        <v>-161896.876947096</v>
      </c>
    </row>
    <row r="1270" customFormat="false" ht="15" hidden="false" customHeight="false" outlineLevel="0" collapsed="false">
      <c r="A1270" s="41" t="n">
        <v>-0.2137968618</v>
      </c>
      <c r="B1270" s="41" t="n">
        <v>-1.8004786917</v>
      </c>
      <c r="C1270" s="41" t="n">
        <v>3.0521379794</v>
      </c>
      <c r="D1270" s="42" t="n">
        <f aca="false">$B$5*A1270</f>
        <v>-0.54624628646243</v>
      </c>
      <c r="E1270" s="42" t="n">
        <f aca="false">$D$5*A1270+$F$5*B1270</f>
        <v>-3.61771482774246</v>
      </c>
      <c r="F1270" s="43" t="n">
        <f aca="false">Inputs!$B$5*D1270+Inputs!$B$6*E1270</f>
        <v>126261.11274088</v>
      </c>
      <c r="G1270" s="43" t="n">
        <f aca="false">F1270*SQRT(($B$6-2)/C1270)</f>
        <v>102207.444268817</v>
      </c>
    </row>
    <row r="1271" customFormat="false" ht="15" hidden="false" customHeight="false" outlineLevel="0" collapsed="false">
      <c r="A1271" s="41" t="n">
        <v>1.8930488854</v>
      </c>
      <c r="B1271" s="41" t="n">
        <v>0.6823925098</v>
      </c>
      <c r="C1271" s="41" t="n">
        <v>2.3085275755</v>
      </c>
      <c r="D1271" s="42" t="n">
        <f aca="false">$B$5*A1271</f>
        <v>4.83669832679271</v>
      </c>
      <c r="E1271" s="42" t="n">
        <f aca="false">$D$5*A1271+$F$5*B1271</f>
        <v>5.68299349107979</v>
      </c>
      <c r="F1271" s="43" t="n">
        <f aca="false">Inputs!$B$5*D1271+Inputs!$B$6*E1271</f>
        <v>199520.158125281</v>
      </c>
      <c r="G1271" s="43" t="n">
        <f aca="false">F1271*SQRT(($B$6-2)/C1271)</f>
        <v>185709.553086982</v>
      </c>
    </row>
    <row r="1272" customFormat="false" ht="15" hidden="false" customHeight="false" outlineLevel="0" collapsed="false">
      <c r="A1272" s="41" t="n">
        <v>-0.0700128588</v>
      </c>
      <c r="B1272" s="41" t="n">
        <v>-0.3714177361</v>
      </c>
      <c r="C1272" s="41" t="n">
        <v>1.2507299507</v>
      </c>
      <c r="D1272" s="42" t="n">
        <f aca="false">$B$5*A1272</f>
        <v>-0.178881316601806</v>
      </c>
      <c r="E1272" s="42" t="n">
        <f aca="false">$D$5*A1272+$F$5*B1272</f>
        <v>-0.807945225748328</v>
      </c>
      <c r="F1272" s="43" t="n">
        <f aca="false">Inputs!$B$5*D1272+Inputs!$B$6*E1272</f>
        <v>22509.1296272357</v>
      </c>
      <c r="G1272" s="43" t="n">
        <f aca="false">F1272*SQRT(($B$6-2)/C1272)</f>
        <v>28463.7374709281</v>
      </c>
    </row>
    <row r="1273" customFormat="false" ht="15" hidden="false" customHeight="false" outlineLevel="0" collapsed="false">
      <c r="A1273" s="41" t="n">
        <v>1.0823519298</v>
      </c>
      <c r="B1273" s="41" t="n">
        <v>-0.5419834002</v>
      </c>
      <c r="C1273" s="41" t="n">
        <v>3.6464792418</v>
      </c>
      <c r="D1273" s="42" t="n">
        <f aca="false">$B$5*A1273</f>
        <v>2.76538540987459</v>
      </c>
      <c r="E1273" s="42" t="n">
        <f aca="false">$D$5*A1273+$F$5*B1273</f>
        <v>1.63968469521498</v>
      </c>
      <c r="F1273" s="43" t="n">
        <f aca="false">Inputs!$B$5*D1273+Inputs!$B$6*E1273</f>
        <v>194554.30622671</v>
      </c>
      <c r="G1273" s="43" t="n">
        <f aca="false">F1273*SQRT(($B$6-2)/C1273)</f>
        <v>144085.067021967</v>
      </c>
    </row>
    <row r="1274" customFormat="false" ht="15" hidden="false" customHeight="false" outlineLevel="0" collapsed="false">
      <c r="A1274" s="41" t="n">
        <v>1.1482564245</v>
      </c>
      <c r="B1274" s="41" t="n">
        <v>0.5421952857</v>
      </c>
      <c r="C1274" s="41" t="n">
        <v>7.5087750936</v>
      </c>
      <c r="D1274" s="42" t="n">
        <f aca="false">$B$5*A1274</f>
        <v>2.93376994642936</v>
      </c>
      <c r="E1274" s="42" t="n">
        <f aca="false">$D$5*A1274+$F$5*B1274</f>
        <v>3.66860965493867</v>
      </c>
      <c r="F1274" s="43" t="n">
        <f aca="false">Inputs!$B$5*D1274+Inputs!$B$6*E1274</f>
        <v>109946.511896003</v>
      </c>
      <c r="G1274" s="43" t="n">
        <f aca="false">F1274*SQRT(($B$6-2)/C1274)</f>
        <v>56742.9493307665</v>
      </c>
    </row>
    <row r="1275" customFormat="false" ht="15" hidden="false" customHeight="false" outlineLevel="0" collapsed="false">
      <c r="A1275" s="41" t="n">
        <v>0.2446819255</v>
      </c>
      <c r="B1275" s="41" t="n">
        <v>0.1455148053</v>
      </c>
      <c r="C1275" s="41" t="n">
        <v>2.2522100893</v>
      </c>
      <c r="D1275" s="42" t="n">
        <f aca="false">$B$5*A1275</f>
        <v>0.625156945913843</v>
      </c>
      <c r="E1275" s="42" t="n">
        <f aca="false">$D$5*A1275+$F$5*B1275</f>
        <v>0.833508999208731</v>
      </c>
      <c r="F1275" s="43" t="n">
        <f aca="false">Inputs!$B$5*D1275+Inputs!$B$6*E1275</f>
        <v>20840.2446309477</v>
      </c>
      <c r="G1275" s="43" t="n">
        <f aca="false">F1275*SQRT(($B$6-2)/C1275)</f>
        <v>19638.7282468323</v>
      </c>
    </row>
    <row r="1276" customFormat="false" ht="15" hidden="false" customHeight="false" outlineLevel="0" collapsed="false">
      <c r="A1276" s="41" t="n">
        <v>-0.1749680367</v>
      </c>
      <c r="B1276" s="41" t="n">
        <v>1.0456401202</v>
      </c>
      <c r="C1276" s="41" t="n">
        <v>4.1529755498</v>
      </c>
      <c r="D1276" s="42" t="n">
        <f aca="false">$B$5*A1276</f>
        <v>-0.447039491096015</v>
      </c>
      <c r="E1276" s="42" t="n">
        <f aca="false">$D$5*A1276+$F$5*B1276</f>
        <v>1.38920136627167</v>
      </c>
      <c r="F1276" s="43" t="n">
        <f aca="false">Inputs!$B$5*D1276+Inputs!$B$6*E1276</f>
        <v>-114164.017423185</v>
      </c>
      <c r="G1276" s="43" t="n">
        <f aca="false">F1276*SQRT(($B$6-2)/C1276)</f>
        <v>-79225.42066837</v>
      </c>
    </row>
    <row r="1277" customFormat="false" ht="15" hidden="false" customHeight="false" outlineLevel="0" collapsed="false">
      <c r="A1277" s="41" t="n">
        <v>-0.8653428321</v>
      </c>
      <c r="B1277" s="41" t="n">
        <v>-1.6219251268</v>
      </c>
      <c r="C1277" s="41" t="n">
        <v>3.1203323492</v>
      </c>
      <c r="D1277" s="42" t="n">
        <f aca="false">$B$5*A1277</f>
        <v>-2.21093193123524</v>
      </c>
      <c r="E1277" s="42" t="n">
        <f aca="false">$D$5*A1277+$F$5*B1277</f>
        <v>-4.8598093244634</v>
      </c>
      <c r="F1277" s="43" t="n">
        <f aca="false">Inputs!$B$5*D1277+Inputs!$B$6*E1277</f>
        <v>21897.2730996466</v>
      </c>
      <c r="G1277" s="43" t="n">
        <f aca="false">F1277*SQRT(($B$6-2)/C1277)</f>
        <v>17530.915883241</v>
      </c>
    </row>
    <row r="1278" customFormat="false" ht="15" hidden="false" customHeight="false" outlineLevel="0" collapsed="false">
      <c r="A1278" s="41" t="n">
        <v>0.6144401229</v>
      </c>
      <c r="B1278" s="41" t="n">
        <v>0.6312383281</v>
      </c>
      <c r="C1278" s="41" t="n">
        <v>4.862272858</v>
      </c>
      <c r="D1278" s="42" t="n">
        <f aca="false">$B$5*A1278</f>
        <v>1.56988101958961</v>
      </c>
      <c r="E1278" s="42" t="n">
        <f aca="false">$D$5*A1278+$F$5*B1278</f>
        <v>2.55210145475829</v>
      </c>
      <c r="F1278" s="43" t="n">
        <f aca="false">Inputs!$B$5*D1278+Inputs!$B$6*E1278</f>
        <v>29383.0292210468</v>
      </c>
      <c r="G1278" s="43" t="n">
        <f aca="false">F1278*SQRT(($B$6-2)/C1278)</f>
        <v>18844.8160065653</v>
      </c>
    </row>
    <row r="1279" customFormat="false" ht="15" hidden="false" customHeight="false" outlineLevel="0" collapsed="false">
      <c r="A1279" s="41" t="n">
        <v>0.4802411525</v>
      </c>
      <c r="B1279" s="41" t="n">
        <v>0.4077283696</v>
      </c>
      <c r="C1279" s="41" t="n">
        <v>2.9121572852</v>
      </c>
      <c r="D1279" s="42" t="n">
        <f aca="false">$B$5*A1279</f>
        <v>1.22700559751417</v>
      </c>
      <c r="E1279" s="42" t="n">
        <f aca="false">$D$5*A1279+$F$5*B1279</f>
        <v>1.84681865959454</v>
      </c>
      <c r="F1279" s="43" t="n">
        <f aca="false">Inputs!$B$5*D1279+Inputs!$B$6*E1279</f>
        <v>30359.6267716893</v>
      </c>
      <c r="G1279" s="43" t="n">
        <f aca="false">F1279*SQRT(($B$6-2)/C1279)</f>
        <v>25159.6162286841</v>
      </c>
    </row>
    <row r="1280" customFormat="false" ht="15" hidden="false" customHeight="false" outlineLevel="0" collapsed="false">
      <c r="A1280" s="41" t="n">
        <v>-0.3205403783</v>
      </c>
      <c r="B1280" s="41" t="n">
        <v>0.7874827044</v>
      </c>
      <c r="C1280" s="41" t="n">
        <v>1.9882638547</v>
      </c>
      <c r="D1280" s="42" t="n">
        <f aca="false">$B$5*A1280</f>
        <v>-0.818973626803896</v>
      </c>
      <c r="E1280" s="42" t="n">
        <f aca="false">$D$5*A1280+$F$5*B1280</f>
        <v>0.597027334154016</v>
      </c>
      <c r="F1280" s="43" t="n">
        <f aca="false">Inputs!$B$5*D1280+Inputs!$B$6*E1280</f>
        <v>-111748.72938809</v>
      </c>
      <c r="G1280" s="43" t="n">
        <f aca="false">F1280*SQRT(($B$6-2)/C1280)</f>
        <v>-112078.054307142</v>
      </c>
    </row>
    <row r="1281" customFormat="false" ht="15" hidden="false" customHeight="false" outlineLevel="0" collapsed="false">
      <c r="A1281" s="41" t="n">
        <v>-0.0455581268</v>
      </c>
      <c r="B1281" s="41" t="n">
        <v>-0.4871135608</v>
      </c>
      <c r="C1281" s="41" t="n">
        <v>2.3548944241</v>
      </c>
      <c r="D1281" s="42" t="n">
        <f aca="false">$B$5*A1281</f>
        <v>-0.11640001342005</v>
      </c>
      <c r="E1281" s="42" t="n">
        <f aca="false">$D$5*A1281+$F$5*B1281</f>
        <v>-0.949530155563155</v>
      </c>
      <c r="F1281" s="43" t="n">
        <f aca="false">Inputs!$B$5*D1281+Inputs!$B$6*E1281</f>
        <v>35836.5064361528</v>
      </c>
      <c r="G1281" s="43" t="n">
        <f aca="false">F1281*SQRT(($B$6-2)/C1281)</f>
        <v>33025.9213638191</v>
      </c>
    </row>
    <row r="1282" customFormat="false" ht="15" hidden="false" customHeight="false" outlineLevel="0" collapsed="false">
      <c r="A1282" s="41" t="n">
        <v>-0.3118913123</v>
      </c>
      <c r="B1282" s="41" t="n">
        <v>2.0206396988</v>
      </c>
      <c r="C1282" s="41" t="n">
        <v>7.31321313</v>
      </c>
      <c r="D1282" s="42" t="n">
        <f aca="false">$B$5*A1282</f>
        <v>-0.796875453125893</v>
      </c>
      <c r="E1282" s="42" t="n">
        <f aca="false">$D$5*A1282+$F$5*B1282</f>
        <v>2.74695542628647</v>
      </c>
      <c r="F1282" s="43" t="n">
        <f aca="false">Inputs!$B$5*D1282+Inputs!$B$6*E1282</f>
        <v>-217035.316626913</v>
      </c>
      <c r="G1282" s="43" t="n">
        <f aca="false">F1282*SQRT(($B$6-2)/C1282)</f>
        <v>-113498.80577771</v>
      </c>
    </row>
    <row r="1283" customFormat="false" ht="15" hidden="false" customHeight="false" outlineLevel="0" collapsed="false">
      <c r="A1283" s="41" t="n">
        <v>-1.734976082</v>
      </c>
      <c r="B1283" s="41" t="n">
        <v>0.4997881043</v>
      </c>
      <c r="C1283" s="41" t="n">
        <v>3.4251717155</v>
      </c>
      <c r="D1283" s="42" t="n">
        <f aca="false">$B$5*A1283</f>
        <v>-4.43282578572272</v>
      </c>
      <c r="E1283" s="42" t="n">
        <f aca="false">$D$5*A1283+$F$5*B1283</f>
        <v>-3.2655216699102</v>
      </c>
      <c r="F1283" s="43" t="n">
        <f aca="false">Inputs!$B$5*D1283+Inputs!$B$6*E1283</f>
        <v>-280006.495076761</v>
      </c>
      <c r="G1283" s="43" t="n">
        <f aca="false">F1283*SQRT(($B$6-2)/C1283)</f>
        <v>-213964.60126675</v>
      </c>
    </row>
    <row r="1284" customFormat="false" ht="15" hidden="false" customHeight="false" outlineLevel="0" collapsed="false">
      <c r="A1284" s="41" t="n">
        <v>-1.6791104276</v>
      </c>
      <c r="B1284" s="41" t="n">
        <v>-0.1082333383</v>
      </c>
      <c r="C1284" s="41" t="n">
        <v>3.3416500504</v>
      </c>
      <c r="D1284" s="42" t="n">
        <f aca="false">$B$5*A1284</f>
        <v>-4.29009026566003</v>
      </c>
      <c r="E1284" s="42" t="n">
        <f aca="false">$D$5*A1284+$F$5*B1284</f>
        <v>-4.182482033234</v>
      </c>
      <c r="F1284" s="43" t="n">
        <f aca="false">Inputs!$B$5*D1284+Inputs!$B$6*E1284</f>
        <v>-219884.924904303</v>
      </c>
      <c r="G1284" s="43" t="n">
        <f aca="false">F1284*SQRT(($B$6-2)/C1284)</f>
        <v>-170110.049079172</v>
      </c>
    </row>
    <row r="1285" customFormat="false" ht="15" hidden="false" customHeight="false" outlineLevel="0" collapsed="false">
      <c r="A1285" s="41" t="n">
        <v>-0.4336274852</v>
      </c>
      <c r="B1285" s="41" t="n">
        <v>-2.0850282967</v>
      </c>
      <c r="C1285" s="41" t="n">
        <v>7.1591589473</v>
      </c>
      <c r="D1285" s="42" t="n">
        <f aca="false">$B$5*A1285</f>
        <v>-1.10790870129854</v>
      </c>
      <c r="E1285" s="42" t="n">
        <f aca="false">$D$5*A1285+$F$5*B1285</f>
        <v>-4.63216552673838</v>
      </c>
      <c r="F1285" s="43" t="n">
        <f aca="false">Inputs!$B$5*D1285+Inputs!$B$6*E1285</f>
        <v>120817.406207065</v>
      </c>
      <c r="G1285" s="43" t="n">
        <f aca="false">F1285*SQRT(($B$6-2)/C1285)</f>
        <v>63857.7339633786</v>
      </c>
    </row>
    <row r="1286" customFormat="false" ht="15" hidden="false" customHeight="false" outlineLevel="0" collapsed="false">
      <c r="A1286" s="41" t="n">
        <v>0.3890375904</v>
      </c>
      <c r="B1286" s="41" t="n">
        <v>-0.3800380622</v>
      </c>
      <c r="C1286" s="41" t="n">
        <v>8.0651643625</v>
      </c>
      <c r="D1286" s="42" t="n">
        <f aca="false">$B$5*A1286</f>
        <v>0.993982499374047</v>
      </c>
      <c r="E1286" s="42" t="n">
        <f aca="false">$D$5*A1286+$F$5*B1286</f>
        <v>0.269520533930915</v>
      </c>
      <c r="F1286" s="43" t="n">
        <f aca="false">Inputs!$B$5*D1286+Inputs!$B$6*E1286</f>
        <v>85922.223240859</v>
      </c>
      <c r="G1286" s="43" t="n">
        <f aca="false">F1286*SQRT(($B$6-2)/C1286)</f>
        <v>42787.2024999495</v>
      </c>
    </row>
    <row r="1287" customFormat="false" ht="15" hidden="false" customHeight="false" outlineLevel="0" collapsed="false">
      <c r="A1287" s="41" t="n">
        <v>-2.0992063426</v>
      </c>
      <c r="B1287" s="41" t="n">
        <v>0.8395680908</v>
      </c>
      <c r="C1287" s="41" t="n">
        <v>0.3069752503</v>
      </c>
      <c r="D1287" s="42" t="n">
        <f aca="false">$B$5*A1287</f>
        <v>-5.36342610227981</v>
      </c>
      <c r="E1287" s="42" t="n">
        <f aca="false">$D$5*A1287+$F$5*B1287</f>
        <v>-3.54552638891836</v>
      </c>
      <c r="F1287" s="43" t="n">
        <f aca="false">Inputs!$B$5*D1287+Inputs!$B$6*E1287</f>
        <v>-359066.290782063</v>
      </c>
      <c r="G1287" s="43" t="n">
        <f aca="false">F1287*SQRT(($B$6-2)/C1287)</f>
        <v>-916511.57062076</v>
      </c>
    </row>
    <row r="1288" customFormat="false" ht="15" hidden="false" customHeight="false" outlineLevel="0" collapsed="false">
      <c r="A1288" s="41" t="n">
        <v>1.435006178</v>
      </c>
      <c r="B1288" s="41" t="n">
        <v>1.4901243423</v>
      </c>
      <c r="C1288" s="41" t="n">
        <v>0.9481916084</v>
      </c>
      <c r="D1288" s="42" t="n">
        <f aca="false">$B$5*A1288</f>
        <v>3.66640926898369</v>
      </c>
      <c r="E1288" s="42" t="n">
        <f aca="false">$D$5*A1288+$F$5*B1288</f>
        <v>5.98778702491377</v>
      </c>
      <c r="F1288" s="43" t="n">
        <f aca="false">Inputs!$B$5*D1288+Inputs!$B$6*E1288</f>
        <v>67251.5756526801</v>
      </c>
      <c r="G1288" s="43" t="n">
        <f aca="false">F1288*SQRT(($B$6-2)/C1288)</f>
        <v>97671.8487250383</v>
      </c>
    </row>
    <row r="1289" customFormat="false" ht="15" hidden="false" customHeight="false" outlineLevel="0" collapsed="false">
      <c r="A1289" s="41" t="n">
        <v>0.3589564407</v>
      </c>
      <c r="B1289" s="41" t="n">
        <v>0.0460581386</v>
      </c>
      <c r="C1289" s="41" t="n">
        <v>5.7871133742</v>
      </c>
      <c r="D1289" s="42" t="n">
        <f aca="false">$B$5*A1289</f>
        <v>0.917125822536963</v>
      </c>
      <c r="E1289" s="42" t="n">
        <f aca="false">$D$5*A1289+$F$5*B1289</f>
        <v>0.933699006193511</v>
      </c>
      <c r="F1289" s="43" t="n">
        <f aca="false">Inputs!$B$5*D1289+Inputs!$B$6*E1289</f>
        <v>45027.6319440207</v>
      </c>
      <c r="G1289" s="43" t="n">
        <f aca="false">F1289*SQRT(($B$6-2)/C1289)</f>
        <v>26470.5588344743</v>
      </c>
    </row>
    <row r="1290" customFormat="false" ht="15" hidden="false" customHeight="false" outlineLevel="0" collapsed="false">
      <c r="A1290" s="41" t="n">
        <v>1.3281566209</v>
      </c>
      <c r="B1290" s="41" t="n">
        <v>1.6823835853</v>
      </c>
      <c r="C1290" s="41" t="n">
        <v>3.5450899172</v>
      </c>
      <c r="D1290" s="42" t="n">
        <f aca="false">$B$5*A1290</f>
        <v>3.3934109972381</v>
      </c>
      <c r="E1290" s="42" t="n">
        <f aca="false">$D$5*A1290+$F$5*B1290</f>
        <v>6.06551168264839</v>
      </c>
      <c r="F1290" s="43" t="n">
        <f aca="false">Inputs!$B$5*D1290+Inputs!$B$6*E1290</f>
        <v>36065.5155913904</v>
      </c>
      <c r="G1290" s="43" t="n">
        <f aca="false">F1290*SQRT(($B$6-2)/C1290)</f>
        <v>27089.0338285147</v>
      </c>
    </row>
    <row r="1291" customFormat="false" ht="15" hidden="false" customHeight="false" outlineLevel="0" collapsed="false">
      <c r="A1291" s="41" t="n">
        <v>1.1335687029</v>
      </c>
      <c r="B1291" s="41" t="n">
        <v>-0.9415376022</v>
      </c>
      <c r="C1291" s="41" t="n">
        <v>8.0856265823</v>
      </c>
      <c r="D1291" s="42" t="n">
        <f aca="false">$B$5*A1291</f>
        <v>2.89624314031516</v>
      </c>
      <c r="E1291" s="42" t="n">
        <f aca="false">$D$5*A1291+$F$5*B1291</f>
        <v>1.07163154165101</v>
      </c>
      <c r="F1291" s="43" t="n">
        <f aca="false">Inputs!$B$5*D1291+Inputs!$B$6*E1291</f>
        <v>236042.736948966</v>
      </c>
      <c r="G1291" s="43" t="n">
        <f aca="false">F1291*SQRT(($B$6-2)/C1291)</f>
        <v>117394.783516433</v>
      </c>
    </row>
    <row r="1292" customFormat="false" ht="15" hidden="false" customHeight="false" outlineLevel="0" collapsed="false">
      <c r="A1292" s="41" t="n">
        <v>0.2013448532</v>
      </c>
      <c r="B1292" s="41" t="n">
        <v>0.4395161443</v>
      </c>
      <c r="C1292" s="41" t="n">
        <v>0.7046583066</v>
      </c>
      <c r="D1292" s="42" t="n">
        <f aca="false">$B$5*A1292</f>
        <v>0.514431677962184</v>
      </c>
      <c r="E1292" s="42" t="n">
        <f aca="false">$D$5*A1292+$F$5*B1292</f>
        <v>1.23804978241378</v>
      </c>
      <c r="F1292" s="43" t="n">
        <f aca="false">Inputs!$B$5*D1292+Inputs!$B$6*E1292</f>
        <v>-10459.3213244704</v>
      </c>
      <c r="G1292" s="43" t="n">
        <f aca="false">F1292*SQRT(($B$6-2)/C1292)</f>
        <v>-17620.9457954656</v>
      </c>
    </row>
    <row r="1293" customFormat="false" ht="15" hidden="false" customHeight="false" outlineLevel="0" collapsed="false">
      <c r="A1293" s="41" t="n">
        <v>-1.8096169689</v>
      </c>
      <c r="B1293" s="41" t="n">
        <v>0.4693606596</v>
      </c>
      <c r="C1293" s="41" t="n">
        <v>3.9321870411</v>
      </c>
      <c r="D1293" s="42" t="n">
        <f aca="false">$B$5*A1293</f>
        <v>-4.62353161247862</v>
      </c>
      <c r="E1293" s="42" t="n">
        <f aca="false">$D$5*A1293+$F$5*B1293</f>
        <v>-3.49567663388466</v>
      </c>
      <c r="F1293" s="43" t="n">
        <f aca="false">Inputs!$B$5*D1293+Inputs!$B$6*E1293</f>
        <v>-287569.329553629</v>
      </c>
      <c r="G1293" s="43" t="n">
        <f aca="false">F1293*SQRT(($B$6-2)/C1293)</f>
        <v>-205088.108152701</v>
      </c>
    </row>
    <row r="1294" customFormat="false" ht="15" hidden="false" customHeight="false" outlineLevel="0" collapsed="false">
      <c r="A1294" s="41" t="n">
        <v>2.272991826</v>
      </c>
      <c r="B1294" s="41" t="n">
        <v>0.6399361658</v>
      </c>
      <c r="C1294" s="41" t="n">
        <v>5.0409578959</v>
      </c>
      <c r="D1294" s="42" t="n">
        <f aca="false">$B$5*A1294</f>
        <v>5.80744419566573</v>
      </c>
      <c r="E1294" s="42" t="n">
        <f aca="false">$D$5*A1294+$F$5*B1294</f>
        <v>6.51378983364202</v>
      </c>
      <c r="F1294" s="43" t="n">
        <f aca="false">Inputs!$B$5*D1294+Inputs!$B$6*E1294</f>
        <v>255054.927884471</v>
      </c>
      <c r="G1294" s="43" t="n">
        <f aca="false">F1294*SQRT(($B$6-2)/C1294)</f>
        <v>160654.23620063</v>
      </c>
    </row>
    <row r="1295" customFormat="false" ht="15" hidden="false" customHeight="false" outlineLevel="0" collapsed="false">
      <c r="A1295" s="41" t="n">
        <v>1.4734130814</v>
      </c>
      <c r="B1295" s="41" t="n">
        <v>0.1829147301</v>
      </c>
      <c r="C1295" s="41" t="n">
        <v>2.5953390703</v>
      </c>
      <c r="D1295" s="42" t="n">
        <f aca="false">$B$5*A1295</f>
        <v>3.7645380636729</v>
      </c>
      <c r="E1295" s="42" t="n">
        <f aca="false">$D$5*A1295+$F$5*B1295</f>
        <v>3.82196280474661</v>
      </c>
      <c r="F1295" s="43" t="n">
        <f aca="false">Inputs!$B$5*D1295+Inputs!$B$6*E1295</f>
        <v>185355.66612996</v>
      </c>
      <c r="G1295" s="43" t="n">
        <f aca="false">F1295*SQRT(($B$6-2)/C1295)</f>
        <v>162713.584320691</v>
      </c>
    </row>
    <row r="1296" customFormat="false" ht="15" hidden="false" customHeight="false" outlineLevel="0" collapsed="false">
      <c r="A1296" s="41" t="n">
        <v>-0.073218324</v>
      </c>
      <c r="B1296" s="41" t="n">
        <v>0.3812713901</v>
      </c>
      <c r="C1296" s="41" t="n">
        <v>5.5587664414</v>
      </c>
      <c r="D1296" s="42" t="n">
        <f aca="false">$B$5*A1296</f>
        <v>-0.187071209788932</v>
      </c>
      <c r="E1296" s="42" t="n">
        <f aca="false">$D$5*A1296+$F$5*B1296</f>
        <v>0.484128788694383</v>
      </c>
      <c r="F1296" s="43" t="n">
        <f aca="false">Inputs!$B$5*D1296+Inputs!$B$6*E1296</f>
        <v>-42913.5604136123</v>
      </c>
      <c r="G1296" s="43" t="n">
        <f aca="false">F1296*SQRT(($B$6-2)/C1296)</f>
        <v>-25740.6987825693</v>
      </c>
    </row>
    <row r="1297" customFormat="false" ht="15" hidden="false" customHeight="false" outlineLevel="0" collapsed="false">
      <c r="A1297" s="41" t="n">
        <v>-0.815826648</v>
      </c>
      <c r="B1297" s="41" t="n">
        <v>-0.9637751872</v>
      </c>
      <c r="C1297" s="41" t="n">
        <v>5.8648886852</v>
      </c>
      <c r="D1297" s="42" t="n">
        <f aca="false">$B$5*A1297</f>
        <v>-2.08441916834109</v>
      </c>
      <c r="E1297" s="42" t="n">
        <f aca="false">$D$5*A1297+$F$5*B1297</f>
        <v>-3.60552452220242</v>
      </c>
      <c r="F1297" s="43" t="n">
        <f aca="false">Inputs!$B$5*D1297+Inputs!$B$6*E1297</f>
        <v>-28165.6907239886</v>
      </c>
      <c r="G1297" s="43" t="n">
        <f aca="false">F1297*SQRT(($B$6-2)/C1297)</f>
        <v>-16447.7129197644</v>
      </c>
    </row>
    <row r="1298" customFormat="false" ht="15" hidden="false" customHeight="false" outlineLevel="0" collapsed="false">
      <c r="A1298" s="41" t="n">
        <v>1.2663045572</v>
      </c>
      <c r="B1298" s="41" t="n">
        <v>1.3723423429</v>
      </c>
      <c r="C1298" s="41" t="n">
        <v>3.1489172538</v>
      </c>
      <c r="D1298" s="42" t="n">
        <f aca="false">$B$5*A1298</f>
        <v>3.23538033288827</v>
      </c>
      <c r="E1298" s="42" t="n">
        <f aca="false">$D$5*A1298+$F$5*B1298</f>
        <v>5.38296729962742</v>
      </c>
      <c r="F1298" s="43" t="n">
        <f aca="false">Inputs!$B$5*D1298+Inputs!$B$6*E1298</f>
        <v>54389.6683074561</v>
      </c>
      <c r="G1298" s="43" t="n">
        <f aca="false">F1298*SQRT(($B$6-2)/C1298)</f>
        <v>43346.1753835236</v>
      </c>
    </row>
    <row r="1299" customFormat="false" ht="15" hidden="false" customHeight="false" outlineLevel="0" collapsed="false">
      <c r="A1299" s="41" t="n">
        <v>-0.9911063156</v>
      </c>
      <c r="B1299" s="41" t="n">
        <v>0.9679988046</v>
      </c>
      <c r="C1299" s="41" t="n">
        <v>2.9866469705</v>
      </c>
      <c r="D1299" s="42" t="n">
        <f aca="false">$B$5*A1299</f>
        <v>-2.53225486954253</v>
      </c>
      <c r="E1299" s="42" t="n">
        <f aca="false">$D$5*A1299+$F$5*B1299</f>
        <v>-0.686938047683951</v>
      </c>
      <c r="F1299" s="43" t="n">
        <f aca="false">Inputs!$B$5*D1299+Inputs!$B$6*E1299</f>
        <v>-218878.584570055</v>
      </c>
      <c r="G1299" s="43" t="n">
        <f aca="false">F1299*SQRT(($B$6-2)/C1299)</f>
        <v>-179112.676633229</v>
      </c>
    </row>
    <row r="1300" customFormat="false" ht="15" hidden="false" customHeight="false" outlineLevel="0" collapsed="false">
      <c r="A1300" s="41" t="n">
        <v>-0.0869599756</v>
      </c>
      <c r="B1300" s="41" t="n">
        <v>0.3398085745</v>
      </c>
      <c r="C1300" s="41" t="n">
        <v>6.2629925738</v>
      </c>
      <c r="D1300" s="42" t="n">
        <f aca="false">$B$5*A1300</f>
        <v>-0.222180827830858</v>
      </c>
      <c r="E1300" s="42" t="n">
        <f aca="false">$D$5*A1300+$F$5*B1300</f>
        <v>0.379833639061037</v>
      </c>
      <c r="F1300" s="43" t="n">
        <f aca="false">Inputs!$B$5*D1300+Inputs!$B$6*E1300</f>
        <v>-41209.7647361376</v>
      </c>
      <c r="G1300" s="43" t="n">
        <f aca="false">F1300*SQRT(($B$6-2)/C1300)</f>
        <v>-23287.5706049191</v>
      </c>
    </row>
    <row r="1301" customFormat="false" ht="15" hidden="false" customHeight="false" outlineLevel="0" collapsed="false">
      <c r="A1301" s="41" t="n">
        <v>0.4602186394</v>
      </c>
      <c r="B1301" s="41" t="n">
        <v>0.9943504681</v>
      </c>
      <c r="C1301" s="41" t="n">
        <v>3.8776404132</v>
      </c>
      <c r="D1301" s="42" t="n">
        <f aca="false">$B$5*A1301</f>
        <v>1.1758485162809</v>
      </c>
      <c r="E1301" s="42" t="n">
        <f aca="false">$D$5*A1301+$F$5*B1301</f>
        <v>2.81211972885425</v>
      </c>
      <c r="F1301" s="43" t="n">
        <f aca="false">Inputs!$B$5*D1301+Inputs!$B$6*E1301</f>
        <v>-23021.1348146229</v>
      </c>
      <c r="G1301" s="43" t="n">
        <f aca="false">F1301*SQRT(($B$6-2)/C1301)</f>
        <v>-16533.2395951857</v>
      </c>
    </row>
    <row r="1302" customFormat="false" ht="15" hidden="false" customHeight="false" outlineLevel="0" collapsed="false">
      <c r="A1302" s="41" t="n">
        <v>0.0827182019</v>
      </c>
      <c r="B1302" s="41" t="n">
        <v>1.4101619953</v>
      </c>
      <c r="C1302" s="41" t="n">
        <v>4.7993655988</v>
      </c>
      <c r="D1302" s="42" t="n">
        <f aca="false">$B$5*A1302</f>
        <v>0.211343189185785</v>
      </c>
      <c r="E1302" s="42" t="n">
        <f aca="false">$D$5*A1302+$F$5*B1302</f>
        <v>2.63182449225687</v>
      </c>
      <c r="F1302" s="43" t="n">
        <f aca="false">Inputs!$B$5*D1302+Inputs!$B$6*E1302</f>
        <v>-110456.905694265</v>
      </c>
      <c r="G1302" s="43" t="n">
        <f aca="false">F1302*SQRT(($B$6-2)/C1302)</f>
        <v>-71304.3382308839</v>
      </c>
    </row>
    <row r="1303" customFormat="false" ht="15" hidden="false" customHeight="false" outlineLevel="0" collapsed="false">
      <c r="A1303" s="41" t="n">
        <v>0.3094128398</v>
      </c>
      <c r="B1303" s="41" t="n">
        <v>0.6241842725</v>
      </c>
      <c r="C1303" s="41" t="n">
        <v>3.8628924582</v>
      </c>
      <c r="D1303" s="42" t="n">
        <f aca="false">$B$5*A1303</f>
        <v>0.790543010320953</v>
      </c>
      <c r="E1303" s="42" t="n">
        <f aca="false">$D$5*A1303+$F$5*B1303</f>
        <v>1.81408169547798</v>
      </c>
      <c r="F1303" s="43" t="n">
        <f aca="false">Inputs!$B$5*D1303+Inputs!$B$6*E1303</f>
        <v>-11649.7837418039</v>
      </c>
      <c r="G1303" s="43" t="n">
        <f aca="false">F1303*SQRT(($B$6-2)/C1303)</f>
        <v>-8382.55771911187</v>
      </c>
    </row>
    <row r="1304" customFormat="false" ht="15" hidden="false" customHeight="false" outlineLevel="0" collapsed="false">
      <c r="A1304" s="41" t="n">
        <v>-0.8332625915</v>
      </c>
      <c r="B1304" s="41" t="n">
        <v>2.1586590107</v>
      </c>
      <c r="C1304" s="41" t="n">
        <v>3.7215525395</v>
      </c>
      <c r="D1304" s="42" t="n">
        <f aca="false">$B$5*A1304</f>
        <v>-2.12896762105297</v>
      </c>
      <c r="E1304" s="42" t="n">
        <f aca="false">$D$5*A1304+$F$5*B1304</f>
        <v>1.74463074679902</v>
      </c>
      <c r="F1304" s="43" t="n">
        <f aca="false">Inputs!$B$5*D1304+Inputs!$B$6*E1304</f>
        <v>-300128.299445247</v>
      </c>
      <c r="G1304" s="43" t="n">
        <f aca="false">F1304*SQRT(($B$6-2)/C1304)</f>
        <v>-220018.838681694</v>
      </c>
    </row>
    <row r="1305" customFormat="false" ht="15" hidden="false" customHeight="false" outlineLevel="0" collapsed="false">
      <c r="A1305" s="41" t="n">
        <v>0.4698249232</v>
      </c>
      <c r="B1305" s="41" t="n">
        <v>0.7129974253</v>
      </c>
      <c r="C1305" s="41" t="n">
        <v>2.9810296122</v>
      </c>
      <c r="D1305" s="42" t="n">
        <f aca="false">$B$5*A1305</f>
        <v>1.20039236041535</v>
      </c>
      <c r="E1305" s="42" t="n">
        <f aca="false">$D$5*A1305+$F$5*B1305</f>
        <v>2.34915394614495</v>
      </c>
      <c r="F1305" s="43" t="n">
        <f aca="false">Inputs!$B$5*D1305+Inputs!$B$6*E1305</f>
        <v>2581.53873428771</v>
      </c>
      <c r="G1305" s="43" t="n">
        <f aca="false">F1305*SQRT(($B$6-2)/C1305)</f>
        <v>2114.51367661813</v>
      </c>
    </row>
    <row r="1306" customFormat="false" ht="15" hidden="false" customHeight="false" outlineLevel="0" collapsed="false">
      <c r="A1306" s="41" t="n">
        <v>-1.6081858112</v>
      </c>
      <c r="B1306" s="41" t="n">
        <v>-0.8227020231</v>
      </c>
      <c r="C1306" s="41" t="n">
        <v>5.0260505858</v>
      </c>
      <c r="D1306" s="42" t="n">
        <f aca="false">$B$5*A1306</f>
        <v>-4.10887942841437</v>
      </c>
      <c r="E1306" s="42" t="n">
        <f aca="false">$D$5*A1306+$F$5*B1306</f>
        <v>-5.24741544862176</v>
      </c>
      <c r="F1306" s="43" t="n">
        <f aca="false">Inputs!$B$5*D1306+Inputs!$B$6*E1306</f>
        <v>-148517.170410349</v>
      </c>
      <c r="G1306" s="43" t="n">
        <f aca="false">F1306*SQRT(($B$6-2)/C1306)</f>
        <v>-93686.7635899007</v>
      </c>
    </row>
    <row r="1307" customFormat="false" ht="15" hidden="false" customHeight="false" outlineLevel="0" collapsed="false">
      <c r="A1307" s="41" t="n">
        <v>1.2378836879</v>
      </c>
      <c r="B1307" s="41" t="n">
        <v>0.2868911183</v>
      </c>
      <c r="C1307" s="41" t="n">
        <v>1.6743718441</v>
      </c>
      <c r="D1307" s="42" t="n">
        <f aca="false">$B$5*A1307</f>
        <v>3.16276563600988</v>
      </c>
      <c r="E1307" s="42" t="n">
        <f aca="false">$D$5*A1307+$F$5*B1307</f>
        <v>3.44104056945443</v>
      </c>
      <c r="F1307" s="43" t="n">
        <f aca="false">Inputs!$B$5*D1307+Inputs!$B$6*E1307</f>
        <v>144224.535128266</v>
      </c>
      <c r="G1307" s="43" t="n">
        <f aca="false">F1307*SQRT(($B$6-2)/C1307)</f>
        <v>157626.121450206</v>
      </c>
    </row>
    <row r="1308" customFormat="false" ht="15" hidden="false" customHeight="false" outlineLevel="0" collapsed="false">
      <c r="A1308" s="41" t="n">
        <v>-1.9137797348</v>
      </c>
      <c r="B1308" s="41" t="n">
        <v>1.038289929</v>
      </c>
      <c r="C1308" s="41" t="n">
        <v>0.7418534532</v>
      </c>
      <c r="D1308" s="42" t="n">
        <f aca="false">$B$5*A1308</f>
        <v>-4.8896651917159</v>
      </c>
      <c r="E1308" s="42" t="n">
        <f aca="false">$D$5*A1308+$F$5*B1308</f>
        <v>-2.76114567841086</v>
      </c>
      <c r="F1308" s="43" t="n">
        <f aca="false">Inputs!$B$5*D1308+Inputs!$B$6*E1308</f>
        <v>-350909.235251046</v>
      </c>
      <c r="G1308" s="43" t="n">
        <f aca="false">F1308*SQRT(($B$6-2)/C1308)</f>
        <v>-576170.123364411</v>
      </c>
    </row>
    <row r="1309" customFormat="false" ht="15" hidden="false" customHeight="false" outlineLevel="0" collapsed="false">
      <c r="A1309" s="41" t="n">
        <v>-0.5437828044</v>
      </c>
      <c r="B1309" s="41" t="n">
        <v>1.4113169859</v>
      </c>
      <c r="C1309" s="41" t="n">
        <v>3.3367062068</v>
      </c>
      <c r="D1309" s="42" t="n">
        <f aca="false">$B$5*A1309</f>
        <v>-1.38935312260802</v>
      </c>
      <c r="E1309" s="42" t="n">
        <f aca="false">$D$5*A1309+$F$5*B1309</f>
        <v>1.14300469998688</v>
      </c>
      <c r="F1309" s="43" t="n">
        <f aca="false">Inputs!$B$5*D1309+Inputs!$B$6*E1309</f>
        <v>-196085.547260146</v>
      </c>
      <c r="G1309" s="43" t="n">
        <f aca="false">F1309*SQRT(($B$6-2)/C1309)</f>
        <v>-151810.425609972</v>
      </c>
    </row>
    <row r="1310" customFormat="false" ht="15" hidden="false" customHeight="false" outlineLevel="0" collapsed="false">
      <c r="A1310" s="41" t="n">
        <v>-0.0878356786</v>
      </c>
      <c r="B1310" s="41" t="n">
        <v>0.204706686</v>
      </c>
      <c r="C1310" s="41" t="n">
        <v>8.1679220832</v>
      </c>
      <c r="D1310" s="42" t="n">
        <f aca="false">$B$5*A1310</f>
        <v>-0.224418229763546</v>
      </c>
      <c r="E1310" s="42" t="n">
        <f aca="false">$D$5*A1310+$F$5*B1310</f>
        <v>0.144463403429097</v>
      </c>
      <c r="F1310" s="43" t="n">
        <f aca="false">Inputs!$B$5*D1310+Inputs!$B$6*E1310</f>
        <v>-29664.9931478094</v>
      </c>
      <c r="G1310" s="43" t="n">
        <f aca="false">F1310*SQRT(($B$6-2)/C1310)</f>
        <v>-14679.2361467735</v>
      </c>
    </row>
    <row r="1311" customFormat="false" ht="15" hidden="false" customHeight="false" outlineLevel="0" collapsed="false">
      <c r="A1311" s="41" t="n">
        <v>1.1789545786</v>
      </c>
      <c r="B1311" s="41" t="n">
        <v>-0.8974929709</v>
      </c>
      <c r="C1311" s="41" t="n">
        <v>3.8819116443</v>
      </c>
      <c r="D1311" s="42" t="n">
        <f aca="false">$B$5*A1311</f>
        <v>3.01220305595771</v>
      </c>
      <c r="E1311" s="42" t="n">
        <f aca="false">$D$5*A1311+$F$5*B1311</f>
        <v>1.25568503731299</v>
      </c>
      <c r="F1311" s="43" t="n">
        <f aca="false">Inputs!$B$5*D1311+Inputs!$B$6*E1311</f>
        <v>238436.053730122</v>
      </c>
      <c r="G1311" s="43" t="n">
        <f aca="false">F1311*SQRT(($B$6-2)/C1311)</f>
        <v>171144.954415573</v>
      </c>
    </row>
    <row r="1312" customFormat="false" ht="15" hidden="false" customHeight="false" outlineLevel="0" collapsed="false">
      <c r="A1312" s="41" t="n">
        <v>-0.9928468078</v>
      </c>
      <c r="B1312" s="41" t="n">
        <v>-0.1964984204</v>
      </c>
      <c r="C1312" s="41" t="n">
        <v>2.7730454602</v>
      </c>
      <c r="D1312" s="42" t="n">
        <f aca="false">$B$5*A1312</f>
        <v>-2.53670178888859</v>
      </c>
      <c r="E1312" s="42" t="n">
        <f aca="false">$D$5*A1312+$F$5*B1312</f>
        <v>-2.70186871243908</v>
      </c>
      <c r="F1312" s="43" t="n">
        <f aca="false">Inputs!$B$5*D1312+Inputs!$B$6*E1312</f>
        <v>-118576.743266905</v>
      </c>
      <c r="G1312" s="43" t="n">
        <f aca="false">F1312*SQRT(($B$6-2)/C1312)</f>
        <v>-100701.518953626</v>
      </c>
    </row>
    <row r="1313" customFormat="false" ht="15" hidden="false" customHeight="false" outlineLevel="0" collapsed="false">
      <c r="A1313" s="41" t="n">
        <v>0.8271727996</v>
      </c>
      <c r="B1313" s="41" t="n">
        <v>-1.3308772526</v>
      </c>
      <c r="C1313" s="41" t="n">
        <v>2.5004150161</v>
      </c>
      <c r="D1313" s="42" t="n">
        <f aca="false">$B$5*A1313</f>
        <v>2.11340833649333</v>
      </c>
      <c r="E1313" s="42" t="n">
        <f aca="false">$D$5*A1313+$F$5*B1313</f>
        <v>-0.329754462747852</v>
      </c>
      <c r="F1313" s="43" t="n">
        <f aca="false">Inputs!$B$5*D1313+Inputs!$B$6*E1313</f>
        <v>227828.556786725</v>
      </c>
      <c r="G1313" s="43" t="n">
        <f aca="false">F1313*SQRT(($B$6-2)/C1313)</f>
        <v>203759.144113094</v>
      </c>
    </row>
    <row r="1314" customFormat="false" ht="15" hidden="false" customHeight="false" outlineLevel="0" collapsed="false">
      <c r="A1314" s="41" t="n">
        <v>-1.6680345999</v>
      </c>
      <c r="B1314" s="41" t="n">
        <v>0.823720927</v>
      </c>
      <c r="C1314" s="41" t="n">
        <v>2.3700869263</v>
      </c>
      <c r="D1314" s="42" t="n">
        <f aca="false">$B$5*A1314</f>
        <v>-4.26179176913541</v>
      </c>
      <c r="E1314" s="42" t="n">
        <f aca="false">$D$5*A1314+$F$5*B1314</f>
        <v>-2.54687936096047</v>
      </c>
      <c r="F1314" s="43" t="n">
        <f aca="false">Inputs!$B$5*D1314+Inputs!$B$6*E1314</f>
        <v>-298835.208865517</v>
      </c>
      <c r="G1314" s="43" t="n">
        <f aca="false">F1314*SQRT(($B$6-2)/C1314)</f>
        <v>-274514.080495498</v>
      </c>
    </row>
    <row r="1315" customFormat="false" ht="15" hidden="false" customHeight="false" outlineLevel="0" collapsed="false">
      <c r="A1315" s="41" t="n">
        <v>-0.6029783126</v>
      </c>
      <c r="B1315" s="41" t="n">
        <v>-0.3922260129</v>
      </c>
      <c r="C1315" s="41" t="n">
        <v>0.1392817792</v>
      </c>
      <c r="D1315" s="42" t="n">
        <f aca="false">$B$5*A1315</f>
        <v>-1.54059634599899</v>
      </c>
      <c r="E1315" s="42" t="n">
        <f aca="false">$D$5*A1315+$F$5*B1315</f>
        <v>-2.11211390427935</v>
      </c>
      <c r="F1315" s="43" t="n">
        <f aca="false">Inputs!$B$5*D1315+Inputs!$B$6*E1315</f>
        <v>-48453.9393859319</v>
      </c>
      <c r="G1315" s="43" t="n">
        <f aca="false">F1315*SQRT(($B$6-2)/C1315)</f>
        <v>-183610.256194985</v>
      </c>
    </row>
    <row r="1316" customFormat="false" ht="15" hidden="false" customHeight="false" outlineLevel="0" collapsed="false">
      <c r="A1316" s="41" t="n">
        <v>-1.8568104019</v>
      </c>
      <c r="B1316" s="41" t="n">
        <v>-0.6789793144</v>
      </c>
      <c r="C1316" s="41" t="n">
        <v>7.4213356455</v>
      </c>
      <c r="D1316" s="42" t="n">
        <f aca="false">$B$5*A1316</f>
        <v>-4.74410979732485</v>
      </c>
      <c r="E1316" s="42" t="n">
        <f aca="false">$D$5*A1316+$F$5*B1316</f>
        <v>-5.59086712112205</v>
      </c>
      <c r="F1316" s="43" t="n">
        <f aca="false">Inputs!$B$5*D1316+Inputs!$B$6*E1316</f>
        <v>-194867.623676382</v>
      </c>
      <c r="G1316" s="43" t="n">
        <f aca="false">F1316*SQRT(($B$6-2)/C1316)</f>
        <v>-101161.1249074</v>
      </c>
    </row>
    <row r="1317" customFormat="false" ht="15" hidden="false" customHeight="false" outlineLevel="0" collapsed="false">
      <c r="A1317" s="41" t="n">
        <v>-0.0075672966</v>
      </c>
      <c r="B1317" s="41" t="n">
        <v>0.9303778576</v>
      </c>
      <c r="C1317" s="41" t="n">
        <v>2.1786368184</v>
      </c>
      <c r="D1317" s="42" t="n">
        <f aca="false">$B$5*A1317</f>
        <v>-0.0193342766189741</v>
      </c>
      <c r="E1317" s="42" t="n">
        <f aca="false">$D$5*A1317+$F$5*B1317</f>
        <v>1.58851766760563</v>
      </c>
      <c r="F1317" s="43" t="n">
        <f aca="false">Inputs!$B$5*D1317+Inputs!$B$6*E1317</f>
        <v>-81359.3110421787</v>
      </c>
      <c r="G1317" s="43" t="n">
        <f aca="false">F1317*SQRT(($B$6-2)/C1317)</f>
        <v>-77952.4628059126</v>
      </c>
    </row>
    <row r="1318" customFormat="false" ht="15" hidden="false" customHeight="false" outlineLevel="0" collapsed="false">
      <c r="A1318" s="41" t="n">
        <v>-0.7712301662</v>
      </c>
      <c r="B1318" s="41" t="n">
        <v>1.6573761202</v>
      </c>
      <c r="C1318" s="41" t="n">
        <v>3.3838335322</v>
      </c>
      <c r="D1318" s="42" t="n">
        <f aca="false">$B$5*A1318</f>
        <v>-1.97047613677626</v>
      </c>
      <c r="E1318" s="42" t="n">
        <f aca="false">$D$5*A1318+$F$5*B1318</f>
        <v>1.02665494881065</v>
      </c>
      <c r="F1318" s="43" t="n">
        <f aca="false">Inputs!$B$5*D1318+Inputs!$B$6*E1318</f>
        <v>-248380.361118159</v>
      </c>
      <c r="G1318" s="43" t="n">
        <f aca="false">F1318*SQRT(($B$6-2)/C1318)</f>
        <v>-190953.55897078</v>
      </c>
    </row>
    <row r="1319" customFormat="false" ht="15" hidden="false" customHeight="false" outlineLevel="0" collapsed="false">
      <c r="A1319" s="41" t="n">
        <v>-0.6845560242</v>
      </c>
      <c r="B1319" s="41" t="n">
        <v>-0.6830918016</v>
      </c>
      <c r="C1319" s="41" t="n">
        <v>2.6453252264</v>
      </c>
      <c r="D1319" s="42" t="n">
        <f aca="false">$B$5*A1319</f>
        <v>-1.74902560751589</v>
      </c>
      <c r="E1319" s="42" t="n">
        <f aca="false">$D$5*A1319+$F$5*B1319</f>
        <v>-2.80848609239853</v>
      </c>
      <c r="F1319" s="43" t="n">
        <f aca="false">Inputs!$B$5*D1319+Inputs!$B$6*E1319</f>
        <v>-34478.256131662</v>
      </c>
      <c r="G1319" s="43" t="n">
        <f aca="false">F1319*SQRT(($B$6-2)/C1319)</f>
        <v>-29979.2492366799</v>
      </c>
    </row>
    <row r="1320" customFormat="false" ht="15" hidden="false" customHeight="false" outlineLevel="0" collapsed="false">
      <c r="A1320" s="41" t="n">
        <v>1.5373575519</v>
      </c>
      <c r="B1320" s="41" t="n">
        <v>0.2114601524</v>
      </c>
      <c r="C1320" s="41" t="n">
        <v>1.8858693449</v>
      </c>
      <c r="D1320" s="42" t="n">
        <f aca="false">$B$5*A1320</f>
        <v>3.927914781443</v>
      </c>
      <c r="E1320" s="42" t="n">
        <f aca="false">$D$5*A1320+$F$5*B1320</f>
        <v>4.02341493494766</v>
      </c>
      <c r="F1320" s="43" t="n">
        <f aca="false">Inputs!$B$5*D1320+Inputs!$B$6*E1320</f>
        <v>191620.731396917</v>
      </c>
      <c r="G1320" s="43" t="n">
        <f aca="false">F1320*SQRT(($B$6-2)/C1320)</f>
        <v>197333.896214942</v>
      </c>
    </row>
    <row r="1321" customFormat="false" ht="15" hidden="false" customHeight="false" outlineLevel="0" collapsed="false">
      <c r="A1321" s="41" t="n">
        <v>-0.552024729</v>
      </c>
      <c r="B1321" s="41" t="n">
        <v>-0.1551331312</v>
      </c>
      <c r="C1321" s="41" t="n">
        <v>7.6781244839</v>
      </c>
      <c r="D1321" s="42" t="n">
        <f aca="false">$B$5*A1321</f>
        <v>-1.41041105895072</v>
      </c>
      <c r="E1321" s="42" t="n">
        <f aca="false">$D$5*A1321+$F$5*B1321</f>
        <v>-1.58146658190457</v>
      </c>
      <c r="F1321" s="43" t="n">
        <f aca="false">Inputs!$B$5*D1321+Inputs!$B$6*E1321</f>
        <v>-61967.7767998436</v>
      </c>
      <c r="G1321" s="43" t="n">
        <f aca="false">F1321*SQRT(($B$6-2)/C1321)</f>
        <v>-31626.6606527868</v>
      </c>
    </row>
    <row r="1322" customFormat="false" ht="15" hidden="false" customHeight="false" outlineLevel="0" collapsed="false">
      <c r="A1322" s="41" t="n">
        <v>1.3530735775</v>
      </c>
      <c r="B1322" s="41" t="n">
        <v>1.4662028196</v>
      </c>
      <c r="C1322" s="41" t="n">
        <v>1.3039298865</v>
      </c>
      <c r="D1322" s="42" t="n">
        <f aca="false">$B$5*A1322</f>
        <v>3.45707327412141</v>
      </c>
      <c r="E1322" s="42" t="n">
        <f aca="false">$D$5*A1322+$F$5*B1322</f>
        <v>5.75151485214032</v>
      </c>
      <c r="F1322" s="43" t="n">
        <f aca="false">Inputs!$B$5*D1322+Inputs!$B$6*E1322</f>
        <v>58131.5848051253</v>
      </c>
      <c r="G1322" s="43" t="n">
        <f aca="false">F1322*SQRT(($B$6-2)/C1322)</f>
        <v>71994.6195478882</v>
      </c>
    </row>
    <row r="1323" customFormat="false" ht="15" hidden="false" customHeight="false" outlineLevel="0" collapsed="false">
      <c r="A1323" s="41" t="n">
        <v>-0.8167931793</v>
      </c>
      <c r="B1323" s="41" t="n">
        <v>-0.0424338101</v>
      </c>
      <c r="C1323" s="41" t="n">
        <v>5.1484959493</v>
      </c>
      <c r="D1323" s="42" t="n">
        <f aca="false">$B$5*A1323</f>
        <v>-2.0868886345855</v>
      </c>
      <c r="E1323" s="42" t="n">
        <f aca="false">$D$5*A1323+$F$5*B1323</f>
        <v>-2.01690344556599</v>
      </c>
      <c r="F1323" s="43" t="n">
        <f aca="false">Inputs!$B$5*D1323+Inputs!$B$6*E1323</f>
        <v>-107843.69118025</v>
      </c>
      <c r="G1323" s="43" t="n">
        <f aca="false">F1323*SQRT(($B$6-2)/C1323)</f>
        <v>-67215.5186722437</v>
      </c>
    </row>
    <row r="1324" customFormat="false" ht="15" hidden="false" customHeight="false" outlineLevel="0" collapsed="false">
      <c r="A1324" s="41" t="n">
        <v>0.0901568277</v>
      </c>
      <c r="B1324" s="41" t="n">
        <v>-0.9862401105</v>
      </c>
      <c r="C1324" s="41" t="n">
        <v>0.8629378482</v>
      </c>
      <c r="D1324" s="42" t="n">
        <f aca="false">$B$5*A1324</f>
        <v>0.230348714736645</v>
      </c>
      <c r="E1324" s="42" t="n">
        <f aca="false">$D$5*A1324+$F$5*B1324</f>
        <v>-1.48844845498408</v>
      </c>
      <c r="F1324" s="43" t="n">
        <f aca="false">Inputs!$B$5*D1324+Inputs!$B$6*E1324</f>
        <v>97457.2942228688</v>
      </c>
      <c r="G1324" s="43" t="n">
        <f aca="false">F1324*SQRT(($B$6-2)/C1324)</f>
        <v>148367.776662115</v>
      </c>
    </row>
    <row r="1325" customFormat="false" ht="15" hidden="false" customHeight="false" outlineLevel="0" collapsed="false">
      <c r="A1325" s="41" t="n">
        <v>-0.0556850526</v>
      </c>
      <c r="B1325" s="41" t="n">
        <v>0.0053228605</v>
      </c>
      <c r="C1325" s="41" t="n">
        <v>3.000864906</v>
      </c>
      <c r="D1325" s="42" t="n">
        <f aca="false">$B$5*A1325</f>
        <v>-0.142274086430089</v>
      </c>
      <c r="E1325" s="42" t="n">
        <f aca="false">$D$5*A1325+$F$5*B1325</f>
        <v>-0.12331625377174</v>
      </c>
      <c r="F1325" s="43" t="n">
        <f aca="false">Inputs!$B$5*D1325+Inputs!$B$6*E1325</f>
        <v>-8061.59595442191</v>
      </c>
      <c r="G1325" s="43" t="n">
        <f aca="false">F1325*SQRT(($B$6-2)/C1325)</f>
        <v>-6581.31689856245</v>
      </c>
    </row>
    <row r="1326" customFormat="false" ht="15" hidden="false" customHeight="false" outlineLevel="0" collapsed="false">
      <c r="A1326" s="41" t="n">
        <v>1.1402094789</v>
      </c>
      <c r="B1326" s="41" t="n">
        <v>1.2074250283</v>
      </c>
      <c r="C1326" s="41" t="n">
        <v>6.9673241441</v>
      </c>
      <c r="D1326" s="42" t="n">
        <f aca="false">$B$5*A1326</f>
        <v>2.91321017714951</v>
      </c>
      <c r="E1326" s="42" t="n">
        <f aca="false">$D$5*A1326+$F$5*B1326</f>
        <v>4.79814294457535</v>
      </c>
      <c r="F1326" s="43" t="n">
        <f aca="false">Inputs!$B$5*D1326+Inputs!$B$6*E1326</f>
        <v>51413.8704861835</v>
      </c>
      <c r="G1326" s="43" t="n">
        <f aca="false">F1326*SQRT(($B$6-2)/C1326)</f>
        <v>27546.2375951456</v>
      </c>
    </row>
    <row r="1327" customFormat="false" ht="15" hidden="false" customHeight="false" outlineLevel="0" collapsed="false">
      <c r="A1327" s="41" t="n">
        <v>-0.3292093984</v>
      </c>
      <c r="B1327" s="41" t="n">
        <v>-0.2139531439</v>
      </c>
      <c r="C1327" s="41" t="n">
        <v>2.2906558041</v>
      </c>
      <c r="D1327" s="42" t="n">
        <f aca="false">$B$5*A1327</f>
        <v>-0.841122782769165</v>
      </c>
      <c r="E1327" s="42" t="n">
        <f aca="false">$D$5*A1327+$F$5*B1327</f>
        <v>-1.15282505934499</v>
      </c>
      <c r="F1327" s="43" t="n">
        <f aca="false">Inputs!$B$5*D1327+Inputs!$B$6*E1327</f>
        <v>-26471.0253096672</v>
      </c>
      <c r="G1327" s="43" t="n">
        <f aca="false">F1327*SQRT(($B$6-2)/C1327)</f>
        <v>-24734.654180368</v>
      </c>
    </row>
    <row r="1328" customFormat="false" ht="15" hidden="false" customHeight="false" outlineLevel="0" collapsed="false">
      <c r="A1328" s="41" t="n">
        <v>0.6642923021</v>
      </c>
      <c r="B1328" s="41" t="n">
        <v>-0.5851884489</v>
      </c>
      <c r="C1328" s="41" t="n">
        <v>4.8317185748</v>
      </c>
      <c r="D1328" s="42" t="n">
        <f aca="false">$B$5*A1328</f>
        <v>1.69725224258509</v>
      </c>
      <c r="E1328" s="42" t="n">
        <f aca="false">$D$5*A1328+$F$5*B1328</f>
        <v>0.570271021809791</v>
      </c>
      <c r="F1328" s="43" t="n">
        <f aca="false">Inputs!$B$5*D1328+Inputs!$B$6*E1328</f>
        <v>141211.673168019</v>
      </c>
      <c r="G1328" s="43" t="n">
        <f aca="false">F1328*SQRT(($B$6-2)/C1328)</f>
        <v>90852.060479414</v>
      </c>
    </row>
    <row r="1329" customFormat="false" ht="15" hidden="false" customHeight="false" outlineLevel="0" collapsed="false">
      <c r="A1329" s="41" t="n">
        <v>0.5886401517</v>
      </c>
      <c r="B1329" s="41" t="n">
        <v>-0.0879064874</v>
      </c>
      <c r="C1329" s="41" t="n">
        <v>2.2063958491</v>
      </c>
      <c r="D1329" s="42" t="n">
        <f aca="false">$B$5*A1329</f>
        <v>1.50396265979619</v>
      </c>
      <c r="E1329" s="42" t="n">
        <f aca="false">$D$5*A1329+$F$5*B1329</f>
        <v>1.2489289062268</v>
      </c>
      <c r="F1329" s="43" t="n">
        <f aca="false">Inputs!$B$5*D1329+Inputs!$B$6*E1329</f>
        <v>87949.8206682792</v>
      </c>
      <c r="G1329" s="43" t="n">
        <f aca="false">F1329*SQRT(($B$6-2)/C1329)</f>
        <v>83735.2343644095</v>
      </c>
    </row>
    <row r="1330" customFormat="false" ht="15" hidden="false" customHeight="false" outlineLevel="0" collapsed="false">
      <c r="A1330" s="41" t="n">
        <v>-0.9693985777</v>
      </c>
      <c r="B1330" s="41" t="n">
        <v>-0.9568367129</v>
      </c>
      <c r="C1330" s="41" t="n">
        <v>2.5889956961</v>
      </c>
      <c r="D1330" s="42" t="n">
        <f aca="false">$B$5*A1330</f>
        <v>-2.4767920759564</v>
      </c>
      <c r="E1330" s="42" t="n">
        <f aca="false">$D$5*A1330+$F$5*B1330</f>
        <v>-3.95898144475502</v>
      </c>
      <c r="F1330" s="43" t="n">
        <f aca="false">Inputs!$B$5*D1330+Inputs!$B$6*E1330</f>
        <v>-49730.1353578893</v>
      </c>
      <c r="G1330" s="43" t="n">
        <f aca="false">F1330*SQRT(($B$6-2)/C1330)</f>
        <v>-43708.8092154737</v>
      </c>
    </row>
    <row r="1331" customFormat="false" ht="15" hidden="false" customHeight="false" outlineLevel="0" collapsed="false">
      <c r="A1331" s="41" t="n">
        <v>1.447058696</v>
      </c>
      <c r="B1331" s="41" t="n">
        <v>-0.1564214791</v>
      </c>
      <c r="C1331" s="41" t="n">
        <v>5.6356069612</v>
      </c>
      <c r="D1331" s="42" t="n">
        <f aca="false">$B$5*A1331</f>
        <v>3.6972031877746</v>
      </c>
      <c r="E1331" s="42" t="n">
        <f aca="false">$D$5*A1331+$F$5*B1331</f>
        <v>3.17330334618</v>
      </c>
      <c r="F1331" s="43" t="n">
        <f aca="false">Inputs!$B$5*D1331+Inputs!$B$6*E1331</f>
        <v>211055.15146846</v>
      </c>
      <c r="G1331" s="43" t="n">
        <f aca="false">F1331*SQRT(($B$6-2)/C1331)</f>
        <v>125730.489487495</v>
      </c>
    </row>
    <row r="1332" customFormat="false" ht="15" hidden="false" customHeight="false" outlineLevel="0" collapsed="false">
      <c r="A1332" s="41" t="n">
        <v>1.6403540939</v>
      </c>
      <c r="B1332" s="41" t="n">
        <v>-0.5136362607</v>
      </c>
      <c r="C1332" s="41" t="n">
        <v>4.9086900583</v>
      </c>
      <c r="D1332" s="42" t="n">
        <f aca="false">$B$5*A1332</f>
        <v>4.19106868422855</v>
      </c>
      <c r="E1332" s="42" t="n">
        <f aca="false">$D$5*A1332+$F$5*B1332</f>
        <v>3.01644811332409</v>
      </c>
      <c r="F1332" s="43" t="n">
        <f aca="false">Inputs!$B$5*D1332+Inputs!$B$6*E1332</f>
        <v>268284.46275665</v>
      </c>
      <c r="G1332" s="43" t="n">
        <f aca="false">F1332*SQRT(($B$6-2)/C1332)</f>
        <v>171248.869943426</v>
      </c>
    </row>
    <row r="1333" customFormat="false" ht="15" hidden="false" customHeight="false" outlineLevel="0" collapsed="false">
      <c r="A1333" s="41" t="n">
        <v>0.2912052011</v>
      </c>
      <c r="B1333" s="41" t="n">
        <v>2.392676723</v>
      </c>
      <c r="C1333" s="41" t="n">
        <v>8.2273508519</v>
      </c>
      <c r="D1333" s="42" t="n">
        <f aca="false">$B$5*A1333</f>
        <v>0.744022893321159</v>
      </c>
      <c r="E1333" s="42" t="n">
        <f aca="false">$D$5*A1333+$F$5*B1333</f>
        <v>4.82448937746148</v>
      </c>
      <c r="F1333" s="43" t="n">
        <f aca="false">Inputs!$B$5*D1333+Inputs!$B$6*E1333</f>
        <v>-166822.179540958</v>
      </c>
      <c r="G1333" s="43" t="n">
        <f aca="false">F1333*SQRT(($B$6-2)/C1333)</f>
        <v>-82250.5441473701</v>
      </c>
    </row>
    <row r="1334" customFormat="false" ht="15" hidden="false" customHeight="false" outlineLevel="0" collapsed="false">
      <c r="A1334" s="41" t="n">
        <v>-1.0573867447</v>
      </c>
      <c r="B1334" s="41" t="n">
        <v>-1.8978144999</v>
      </c>
      <c r="C1334" s="41" t="n">
        <v>2.2829068611</v>
      </c>
      <c r="D1334" s="42" t="n">
        <f aca="false">$B$5*A1334</f>
        <v>-2.70159991023298</v>
      </c>
      <c r="E1334" s="42" t="n">
        <f aca="false">$D$5*A1334+$F$5*B1334</f>
        <v>-5.79318509824087</v>
      </c>
      <c r="F1334" s="43" t="n">
        <f aca="false">Inputs!$B$5*D1334+Inputs!$B$6*E1334</f>
        <v>19499.2638887458</v>
      </c>
      <c r="G1334" s="43" t="n">
        <f aca="false">F1334*SQRT(($B$6-2)/C1334)</f>
        <v>18251.1030781772</v>
      </c>
    </row>
    <row r="1335" customFormat="false" ht="15" hidden="false" customHeight="false" outlineLevel="0" collapsed="false">
      <c r="A1335" s="41" t="n">
        <v>1.2865901313</v>
      </c>
      <c r="B1335" s="41" t="n">
        <v>-0.8268091054</v>
      </c>
      <c r="C1335" s="41" t="n">
        <v>4.2780887468</v>
      </c>
      <c r="D1335" s="42" t="n">
        <f aca="false">$B$5*A1335</f>
        <v>3.28720952919916</v>
      </c>
      <c r="E1335" s="42" t="n">
        <f aca="false">$D$5*A1335+$F$5*B1335</f>
        <v>1.63386625365778</v>
      </c>
      <c r="F1335" s="43" t="n">
        <f aca="false">Inputs!$B$5*D1335+Inputs!$B$6*E1335</f>
        <v>247027.640237027</v>
      </c>
      <c r="G1335" s="43" t="n">
        <f aca="false">F1335*SQRT(($B$6-2)/C1335)</f>
        <v>168902.334710833</v>
      </c>
    </row>
    <row r="1336" customFormat="false" ht="15" hidden="false" customHeight="false" outlineLevel="0" collapsed="false">
      <c r="A1336" s="41" t="n">
        <v>-0.0207063641</v>
      </c>
      <c r="B1336" s="41" t="n">
        <v>-0.5859182105</v>
      </c>
      <c r="C1336" s="41" t="n">
        <v>3.5298273446</v>
      </c>
      <c r="D1336" s="42" t="n">
        <f aca="false">$B$5*A1336</f>
        <v>-0.0529043055194366</v>
      </c>
      <c r="E1336" s="42" t="n">
        <f aca="false">$D$5*A1336+$F$5*B1336</f>
        <v>-1.06100357486338</v>
      </c>
      <c r="F1336" s="43" t="n">
        <f aca="false">Inputs!$B$5*D1336+Inputs!$B$6*E1336</f>
        <v>47759.7481912252</v>
      </c>
      <c r="G1336" s="43" t="n">
        <f aca="false">F1336*SQRT(($B$6-2)/C1336)</f>
        <v>35950.1158803351</v>
      </c>
    </row>
    <row r="1337" customFormat="false" ht="15" hidden="false" customHeight="false" outlineLevel="0" collapsed="false">
      <c r="A1337" s="41" t="n">
        <v>0.268162781</v>
      </c>
      <c r="B1337" s="41" t="n">
        <v>-0.9505362072</v>
      </c>
      <c r="C1337" s="41" t="n">
        <v>4.3644735502</v>
      </c>
      <c r="D1337" s="42" t="n">
        <f aca="false">$B$5*A1337</f>
        <v>0.685150016026511</v>
      </c>
      <c r="E1337" s="42" t="n">
        <f aca="false">$D$5*A1337+$F$5*B1337</f>
        <v>-1.00321614256065</v>
      </c>
      <c r="F1337" s="43" t="n">
        <f aca="false">Inputs!$B$5*D1337+Inputs!$B$6*E1337</f>
        <v>118675.808730684</v>
      </c>
      <c r="G1337" s="43" t="n">
        <f aca="false">F1337*SQRT(($B$6-2)/C1337)</f>
        <v>80336.1962280317</v>
      </c>
    </row>
    <row r="1338" customFormat="false" ht="15" hidden="false" customHeight="false" outlineLevel="0" collapsed="false">
      <c r="A1338" s="41" t="n">
        <v>-0.1799400879</v>
      </c>
      <c r="B1338" s="41" t="n">
        <v>0.4498153266</v>
      </c>
      <c r="C1338" s="41" t="n">
        <v>6.6064432639</v>
      </c>
      <c r="D1338" s="42" t="n">
        <f aca="false">$B$5*A1338</f>
        <v>-0.459742972715132</v>
      </c>
      <c r="E1338" s="42" t="n">
        <f aca="false">$D$5*A1338+$F$5*B1338</f>
        <v>0.348532834336433</v>
      </c>
      <c r="F1338" s="43" t="n">
        <f aca="false">Inputs!$B$5*D1338+Inputs!$B$6*E1338</f>
        <v>-63400.9389883348</v>
      </c>
      <c r="G1338" s="43" t="n">
        <f aca="false">F1338*SQRT(($B$6-2)/C1338)</f>
        <v>-34884.0445934025</v>
      </c>
    </row>
    <row r="1339" customFormat="false" ht="15" hidden="false" customHeight="false" outlineLevel="0" collapsed="false">
      <c r="A1339" s="41" t="n">
        <v>-1.0083088863</v>
      </c>
      <c r="B1339" s="41" t="n">
        <v>-0.7000840296</v>
      </c>
      <c r="C1339" s="41" t="n">
        <v>1.9650516754</v>
      </c>
      <c r="D1339" s="42" t="n">
        <f aca="false">$B$5*A1339</f>
        <v>-2.57620705987577</v>
      </c>
      <c r="E1339" s="42" t="n">
        <f aca="false">$D$5*A1339+$F$5*B1339</f>
        <v>-3.60822569454778</v>
      </c>
      <c r="F1339" s="43" t="n">
        <f aca="false">Inputs!$B$5*D1339+Inputs!$B$6*E1339</f>
        <v>-77209.4212601877</v>
      </c>
      <c r="G1339" s="43" t="n">
        <f aca="false">F1339*SQRT(($B$6-2)/C1339)</f>
        <v>-77892.97783349</v>
      </c>
    </row>
    <row r="1340" customFormat="false" ht="15" hidden="false" customHeight="false" outlineLevel="0" collapsed="false">
      <c r="A1340" s="41" t="n">
        <v>-0.3473828336</v>
      </c>
      <c r="B1340" s="41" t="n">
        <v>-1.4288154342</v>
      </c>
      <c r="C1340" s="41" t="n">
        <v>4.1559104353</v>
      </c>
      <c r="D1340" s="42" t="n">
        <f aca="false">$B$5*A1340</f>
        <v>-0.88755551057764</v>
      </c>
      <c r="E1340" s="42" t="n">
        <f aca="false">$D$5*A1340+$F$5*B1340</f>
        <v>-3.29382694740153</v>
      </c>
      <c r="F1340" s="43" t="n">
        <f aca="false">Inputs!$B$5*D1340+Inputs!$B$6*E1340</f>
        <v>75935.7963123125</v>
      </c>
      <c r="G1340" s="43" t="n">
        <f aca="false">F1340*SQRT(($B$6-2)/C1340)</f>
        <v>52677.900751265</v>
      </c>
    </row>
    <row r="1341" customFormat="false" ht="15" hidden="false" customHeight="false" outlineLevel="0" collapsed="false">
      <c r="A1341" s="41" t="n">
        <v>-0.4225609828</v>
      </c>
      <c r="B1341" s="41" t="n">
        <v>0.1187965399</v>
      </c>
      <c r="C1341" s="41" t="n">
        <v>7.6182192895</v>
      </c>
      <c r="D1341" s="42" t="n">
        <f aca="false">$B$5*A1341</f>
        <v>-1.07963403071062</v>
      </c>
      <c r="E1341" s="42" t="n">
        <f aca="false">$D$5*A1341+$F$5*B1341</f>
        <v>-0.800389714429652</v>
      </c>
      <c r="F1341" s="43" t="n">
        <f aca="false">Inputs!$B$5*D1341+Inputs!$B$6*E1341</f>
        <v>-67943.917349579</v>
      </c>
      <c r="G1341" s="43" t="n">
        <f aca="false">F1341*SQRT(($B$6-2)/C1341)</f>
        <v>-34812.7912407405</v>
      </c>
    </row>
    <row r="1342" customFormat="false" ht="15" hidden="false" customHeight="false" outlineLevel="0" collapsed="false">
      <c r="A1342" s="41" t="n">
        <v>-0.3995489416</v>
      </c>
      <c r="B1342" s="41" t="n">
        <v>-0.2713764929</v>
      </c>
      <c r="C1342" s="41" t="n">
        <v>3.5325222894</v>
      </c>
      <c r="D1342" s="42" t="n">
        <f aca="false">$B$5*A1342</f>
        <v>-1.02083877083828</v>
      </c>
      <c r="E1342" s="42" t="n">
        <f aca="false">$D$5*A1342+$F$5*B1342</f>
        <v>-1.4193596236098</v>
      </c>
      <c r="F1342" s="43" t="n">
        <f aca="false">Inputs!$B$5*D1342+Inputs!$B$6*E1342</f>
        <v>-31115.8959033381</v>
      </c>
      <c r="G1342" s="43" t="n">
        <f aca="false">F1342*SQRT(($B$6-2)/C1342)</f>
        <v>-23412.8807073779</v>
      </c>
    </row>
    <row r="1343" customFormat="false" ht="15" hidden="false" customHeight="false" outlineLevel="0" collapsed="false">
      <c r="A1343" s="41" t="n">
        <v>-0.0199016709</v>
      </c>
      <c r="B1343" s="41" t="n">
        <v>-0.6557434624</v>
      </c>
      <c r="C1343" s="41" t="n">
        <v>5.6063775027</v>
      </c>
      <c r="D1343" s="42" t="n">
        <f aca="false">$B$5*A1343</f>
        <v>-0.0508483320662212</v>
      </c>
      <c r="E1343" s="42" t="n">
        <f aca="false">$D$5*A1343+$F$5*B1343</f>
        <v>-1.17965909633971</v>
      </c>
      <c r="F1343" s="43" t="n">
        <f aca="false">Inputs!$B$5*D1343+Inputs!$B$6*E1343</f>
        <v>53898.1216103635</v>
      </c>
      <c r="G1343" s="43" t="n">
        <f aca="false">F1343*SQRT(($B$6-2)/C1343)</f>
        <v>32191.9629412193</v>
      </c>
    </row>
    <row r="1344" customFormat="false" ht="15" hidden="false" customHeight="false" outlineLevel="0" collapsed="false">
      <c r="A1344" s="41" t="n">
        <v>0.6910625659</v>
      </c>
      <c r="B1344" s="41" t="n">
        <v>1.4359781248</v>
      </c>
      <c r="C1344" s="41" t="n">
        <v>0.5041202381</v>
      </c>
      <c r="D1344" s="42" t="n">
        <f aca="false">$B$5*A1344</f>
        <v>1.76564967866181</v>
      </c>
      <c r="E1344" s="42" t="n">
        <f aca="false">$D$5*A1344+$F$5*B1344</f>
        <v>4.12401118900538</v>
      </c>
      <c r="F1344" s="43" t="n">
        <f aca="false">Inputs!$B$5*D1344+Inputs!$B$6*E1344</f>
        <v>-29635.591584088</v>
      </c>
      <c r="G1344" s="43" t="n">
        <f aca="false">F1344*SQRT(($B$6-2)/C1344)</f>
        <v>-59028.4708042773</v>
      </c>
    </row>
    <row r="1345" customFormat="false" ht="15" hidden="false" customHeight="false" outlineLevel="0" collapsed="false">
      <c r="A1345" s="41" t="n">
        <v>-0.4643803922</v>
      </c>
      <c r="B1345" s="41" t="n">
        <v>0.4851982315</v>
      </c>
      <c r="C1345" s="41" t="n">
        <v>3.651979841</v>
      </c>
      <c r="D1345" s="42" t="n">
        <f aca="false">$B$5*A1345</f>
        <v>-1.1864817032839</v>
      </c>
      <c r="E1345" s="42" t="n">
        <f aca="false">$D$5*A1345+$F$5*B1345</f>
        <v>-0.267220618852189</v>
      </c>
      <c r="F1345" s="43" t="n">
        <f aca="false">Inputs!$B$5*D1345+Inputs!$B$6*E1345</f>
        <v>-105287.139385781</v>
      </c>
      <c r="G1345" s="43" t="n">
        <f aca="false">F1345*SQRT(($B$6-2)/C1345)</f>
        <v>-77915.9083859517</v>
      </c>
    </row>
    <row r="1346" customFormat="false" ht="15" hidden="false" customHeight="false" outlineLevel="0" collapsed="false">
      <c r="A1346" s="41" t="n">
        <v>-0.2396171554</v>
      </c>
      <c r="B1346" s="41" t="n">
        <v>0.365487345</v>
      </c>
      <c r="C1346" s="41" t="n">
        <v>2.3912134554</v>
      </c>
      <c r="D1346" s="42" t="n">
        <f aca="false">$B$5*A1346</f>
        <v>-0.612216569541532</v>
      </c>
      <c r="E1346" s="42" t="n">
        <f aca="false">$D$5*A1346+$F$5*B1346</f>
        <v>0.0609131449226006</v>
      </c>
      <c r="F1346" s="43" t="n">
        <f aca="false">Inputs!$B$5*D1346+Inputs!$B$6*E1346</f>
        <v>-64267.3142002832</v>
      </c>
      <c r="G1346" s="43" t="n">
        <f aca="false">F1346*SQRT(($B$6-2)/C1346)</f>
        <v>-58775.4517188494</v>
      </c>
    </row>
    <row r="1347" customFormat="false" ht="15" hidden="false" customHeight="false" outlineLevel="0" collapsed="false">
      <c r="A1347" s="41" t="n">
        <v>1.5657795312</v>
      </c>
      <c r="B1347" s="41" t="n">
        <v>0.508659543</v>
      </c>
      <c r="C1347" s="41" t="n">
        <v>4.8553193165</v>
      </c>
      <c r="D1347" s="42" t="n">
        <f aca="false">$B$5*A1347</f>
        <v>4.00053231434702</v>
      </c>
      <c r="E1347" s="42" t="n">
        <f aca="false">$D$5*A1347+$F$5*B1347</f>
        <v>4.60423490108949</v>
      </c>
      <c r="F1347" s="43" t="n">
        <f aca="false">Inputs!$B$5*D1347+Inputs!$B$6*E1347</f>
        <v>169841.486380228</v>
      </c>
      <c r="G1347" s="43" t="n">
        <f aca="false">F1347*SQRT(($B$6-2)/C1347)</f>
        <v>109005.868929764</v>
      </c>
    </row>
    <row r="1348" customFormat="false" ht="15" hidden="false" customHeight="false" outlineLevel="0" collapsed="false">
      <c r="A1348" s="41" t="n">
        <v>-1.7734145388</v>
      </c>
      <c r="B1348" s="41" t="n">
        <v>0.4539956314</v>
      </c>
      <c r="C1348" s="41" t="n">
        <v>4.1753906975</v>
      </c>
      <c r="D1348" s="42" t="n">
        <f aca="false">$B$5*A1348</f>
        <v>-4.53103519865595</v>
      </c>
      <c r="E1348" s="42" t="n">
        <f aca="false">$D$5*A1348+$F$5*B1348</f>
        <v>-3.43606124777334</v>
      </c>
      <c r="F1348" s="43" t="n">
        <f aca="false">Inputs!$B$5*D1348+Inputs!$B$6*E1348</f>
        <v>-281300.457476928</v>
      </c>
      <c r="G1348" s="43" t="n">
        <f aca="false">F1348*SQRT(($B$6-2)/C1348)</f>
        <v>-194686.965779442</v>
      </c>
    </row>
    <row r="1349" customFormat="false" ht="15" hidden="false" customHeight="false" outlineLevel="0" collapsed="false">
      <c r="A1349" s="41" t="n">
        <v>1.2328637433</v>
      </c>
      <c r="B1349" s="41" t="n">
        <v>-0.22159617</v>
      </c>
      <c r="C1349" s="41" t="n">
        <v>1.690971136</v>
      </c>
      <c r="D1349" s="42" t="n">
        <f aca="false">$B$5*A1349</f>
        <v>3.1499397878056</v>
      </c>
      <c r="E1349" s="42" t="n">
        <f aca="false">$D$5*A1349+$F$5*B1349</f>
        <v>2.55106761530139</v>
      </c>
      <c r="F1349" s="43" t="n">
        <f aca="false">Inputs!$B$5*D1349+Inputs!$B$6*E1349</f>
        <v>187440.598015491</v>
      </c>
      <c r="G1349" s="43" t="n">
        <f aca="false">F1349*SQRT(($B$6-2)/C1349)</f>
        <v>203849.927705749</v>
      </c>
    </row>
    <row r="1350" customFormat="false" ht="15" hidden="false" customHeight="false" outlineLevel="0" collapsed="false">
      <c r="A1350" s="41" t="n">
        <v>0.9956348061</v>
      </c>
      <c r="B1350" s="41" t="n">
        <v>-0.6901155412</v>
      </c>
      <c r="C1350" s="41" t="n">
        <v>0.965121957</v>
      </c>
      <c r="D1350" s="42" t="n">
        <f aca="false">$B$5*A1350</f>
        <v>2.54382506331469</v>
      </c>
      <c r="E1350" s="42" t="n">
        <f aca="false">$D$5*A1350+$F$5*B1350</f>
        <v>1.17754734520511</v>
      </c>
      <c r="F1350" s="43" t="n">
        <f aca="false">Inputs!$B$5*D1350+Inputs!$B$6*E1350</f>
        <v>195505.139071213</v>
      </c>
      <c r="G1350" s="43" t="n">
        <f aca="false">F1350*SQRT(($B$6-2)/C1350)</f>
        <v>281437.573389391</v>
      </c>
    </row>
    <row r="1351" customFormat="false" ht="15" hidden="false" customHeight="false" outlineLevel="0" collapsed="false">
      <c r="A1351" s="41" t="n">
        <v>-1.4855391595</v>
      </c>
      <c r="B1351" s="41" t="n">
        <v>0.1411690188</v>
      </c>
      <c r="C1351" s="41" t="n">
        <v>10.9024351684</v>
      </c>
      <c r="D1351" s="42" t="n">
        <f aca="false">$B$5*A1351</f>
        <v>-3.79551992690378</v>
      </c>
      <c r="E1351" s="42" t="n">
        <f aca="false">$D$5*A1351+$F$5*B1351</f>
        <v>-3.29120808828932</v>
      </c>
      <c r="F1351" s="43" t="n">
        <f aca="false">Inputs!$B$5*D1351+Inputs!$B$6*E1351</f>
        <v>-214991.588275912</v>
      </c>
      <c r="G1351" s="43" t="n">
        <f aca="false">F1351*SQRT(($B$6-2)/C1351)</f>
        <v>-92081.9928000426</v>
      </c>
    </row>
    <row r="1352" customFormat="false" ht="15" hidden="false" customHeight="false" outlineLevel="0" collapsed="false">
      <c r="A1352" s="41" t="n">
        <v>-1.7564767207</v>
      </c>
      <c r="B1352" s="41" t="n">
        <v>-0.2397710129</v>
      </c>
      <c r="C1352" s="41" t="n">
        <v>4.4160886505</v>
      </c>
      <c r="D1352" s="42" t="n">
        <f aca="false">$B$5*A1352</f>
        <v>-4.48775944540118</v>
      </c>
      <c r="E1352" s="42" t="n">
        <f aca="false">$D$5*A1352+$F$5*B1352</f>
        <v>-4.59371385941688</v>
      </c>
      <c r="F1352" s="43" t="n">
        <f aca="false">Inputs!$B$5*D1352+Inputs!$B$6*E1352</f>
        <v>-219090.251569274</v>
      </c>
      <c r="G1352" s="43" t="n">
        <f aca="false">F1352*SQRT(($B$6-2)/C1352)</f>
        <v>-147441.303029869</v>
      </c>
    </row>
    <row r="1353" customFormat="false" ht="15" hidden="false" customHeight="false" outlineLevel="0" collapsed="false">
      <c r="A1353" s="41" t="n">
        <v>1.2868422626</v>
      </c>
      <c r="B1353" s="41" t="n">
        <v>-1.9097629057</v>
      </c>
      <c r="C1353" s="41" t="n">
        <v>4.3406668654</v>
      </c>
      <c r="D1353" s="42" t="n">
        <f aca="false">$B$5*A1353</f>
        <v>3.28785371913331</v>
      </c>
      <c r="E1353" s="42" t="n">
        <f aca="false">$D$5*A1353+$F$5*B1353</f>
        <v>-0.235518140120606</v>
      </c>
      <c r="F1353" s="43" t="n">
        <f aca="false">Inputs!$B$5*D1353+Inputs!$B$6*E1353</f>
        <v>340561.278919362</v>
      </c>
      <c r="G1353" s="43" t="n">
        <f aca="false">F1353*SQRT(($B$6-2)/C1353)</f>
        <v>231170.300654416</v>
      </c>
    </row>
    <row r="1354" customFormat="false" ht="15" hidden="false" customHeight="false" outlineLevel="0" collapsed="false">
      <c r="A1354" s="41" t="n">
        <v>-1.2794967959</v>
      </c>
      <c r="B1354" s="41" t="n">
        <v>-1.0320322452</v>
      </c>
      <c r="C1354" s="41" t="n">
        <v>1.9195628892</v>
      </c>
      <c r="D1354" s="42" t="n">
        <f aca="false">$B$5*A1354</f>
        <v>-3.26908621303698</v>
      </c>
      <c r="E1354" s="42" t="n">
        <f aca="false">$D$5*A1354+$F$5*B1354</f>
        <v>-4.8267308497444</v>
      </c>
      <c r="F1354" s="43" t="n">
        <f aca="false">Inputs!$B$5*D1354+Inputs!$B$6*E1354</f>
        <v>-85572.0788164778</v>
      </c>
      <c r="G1354" s="43" t="n">
        <f aca="false">F1354*SQRT(($B$6-2)/C1354)</f>
        <v>-87346.5805297745</v>
      </c>
    </row>
    <row r="1355" customFormat="false" ht="15" hidden="false" customHeight="false" outlineLevel="0" collapsed="false">
      <c r="A1355" s="41" t="n">
        <v>-0.0633198597</v>
      </c>
      <c r="B1355" s="41" t="n">
        <v>-0.3657167856</v>
      </c>
      <c r="C1355" s="41" t="n">
        <v>2.6526456542</v>
      </c>
      <c r="D1355" s="42" t="n">
        <f aca="false">$B$5*A1355</f>
        <v>-0.161780850893888</v>
      </c>
      <c r="E1355" s="42" t="n">
        <f aca="false">$D$5*A1355+$F$5*B1355</f>
        <v>-0.782174562490712</v>
      </c>
      <c r="F1355" s="43" t="n">
        <f aca="false">Inputs!$B$5*D1355+Inputs!$B$6*E1355</f>
        <v>22930.6430351468</v>
      </c>
      <c r="G1355" s="43" t="n">
        <f aca="false">F1355*SQRT(($B$6-2)/C1355)</f>
        <v>19910.9330255257</v>
      </c>
    </row>
    <row r="1356" customFormat="false" ht="15" hidden="false" customHeight="false" outlineLevel="0" collapsed="false">
      <c r="A1356" s="41" t="n">
        <v>1.3991363817</v>
      </c>
      <c r="B1356" s="41" t="n">
        <v>0.9543483291</v>
      </c>
      <c r="C1356" s="41" t="n">
        <v>7.6734534503</v>
      </c>
      <c r="D1356" s="42" t="n">
        <f aca="false">$B$5*A1356</f>
        <v>3.57476272721467</v>
      </c>
      <c r="E1356" s="42" t="n">
        <f aca="false">$D$5*A1356+$F$5*B1356</f>
        <v>4.97728348760976</v>
      </c>
      <c r="F1356" s="43" t="n">
        <f aca="false">Inputs!$B$5*D1356+Inputs!$B$6*E1356</f>
        <v>108612.098340979</v>
      </c>
      <c r="G1356" s="43" t="n">
        <f aca="false">F1356*SQRT(($B$6-2)/C1356)</f>
        <v>55449.5173868861</v>
      </c>
    </row>
    <row r="1357" customFormat="false" ht="15" hidden="false" customHeight="false" outlineLevel="0" collapsed="false">
      <c r="A1357" s="41" t="n">
        <v>0.4952729461</v>
      </c>
      <c r="B1357" s="41" t="n">
        <v>0.1456303143</v>
      </c>
      <c r="C1357" s="41" t="n">
        <v>3.586426929</v>
      </c>
      <c r="D1357" s="42" t="n">
        <f aca="false">$B$5*A1357</f>
        <v>1.26541150003181</v>
      </c>
      <c r="E1357" s="42" t="n">
        <f aca="false">$D$5*A1357+$F$5*B1357</f>
        <v>1.4300117949278</v>
      </c>
      <c r="F1357" s="43" t="n">
        <f aca="false">Inputs!$B$5*D1357+Inputs!$B$6*E1357</f>
        <v>55040.5602567912</v>
      </c>
      <c r="G1357" s="43" t="n">
        <f aca="false">F1357*SQRT(($B$6-2)/C1357)</f>
        <v>41102.3686693854</v>
      </c>
    </row>
    <row r="1358" customFormat="false" ht="15" hidden="false" customHeight="false" outlineLevel="0" collapsed="false">
      <c r="A1358" s="41" t="n">
        <v>0.393229777</v>
      </c>
      <c r="B1358" s="41" t="n">
        <v>-0.8619823553</v>
      </c>
      <c r="C1358" s="41" t="n">
        <v>7.8501544663</v>
      </c>
      <c r="D1358" s="42" t="n">
        <f aca="false">$B$5*A1358</f>
        <v>1.00469344406766</v>
      </c>
      <c r="E1358" s="42" t="n">
        <f aca="false">$D$5*A1358+$F$5*B1358</f>
        <v>-0.552698377843719</v>
      </c>
      <c r="F1358" s="43" t="n">
        <f aca="false">Inputs!$B$5*D1358+Inputs!$B$6*E1358</f>
        <v>128104.263298952</v>
      </c>
      <c r="G1358" s="43" t="n">
        <f aca="false">F1358*SQRT(($B$6-2)/C1358)</f>
        <v>64660.5627342672</v>
      </c>
    </row>
    <row r="1359" customFormat="false" ht="15" hidden="false" customHeight="false" outlineLevel="0" collapsed="false">
      <c r="A1359" s="41" t="n">
        <v>0.8572103536</v>
      </c>
      <c r="B1359" s="41" t="n">
        <v>-1.1120442544</v>
      </c>
      <c r="C1359" s="41" t="n">
        <v>4.4272941</v>
      </c>
      <c r="D1359" s="42" t="n">
        <f aca="false">$B$5*A1359</f>
        <v>2.19015362727437</v>
      </c>
      <c r="E1359" s="42" t="n">
        <f aca="false">$D$5*A1359+$F$5*B1359</f>
        <v>0.11959117950986</v>
      </c>
      <c r="F1359" s="43" t="n">
        <f aca="false">Inputs!$B$5*D1359+Inputs!$B$6*E1359</f>
        <v>213035.803751944</v>
      </c>
      <c r="G1359" s="43" t="n">
        <f aca="false">F1359*SQRT(($B$6-2)/C1359)</f>
        <v>143185.292349975</v>
      </c>
    </row>
    <row r="1360" customFormat="false" ht="15" hidden="false" customHeight="false" outlineLevel="0" collapsed="false">
      <c r="A1360" s="41" t="n">
        <v>0.8353769939</v>
      </c>
      <c r="B1360" s="41" t="n">
        <v>1.1861425021</v>
      </c>
      <c r="C1360" s="41" t="n">
        <v>6.7340560477</v>
      </c>
      <c r="D1360" s="42" t="n">
        <f aca="false">$B$5*A1360</f>
        <v>2.13436987274816</v>
      </c>
      <c r="E1360" s="42" t="n">
        <f aca="false">$D$5*A1360+$F$5*B1360</f>
        <v>4.03601779318037</v>
      </c>
      <c r="F1360" s="43" t="n">
        <f aca="false">Inputs!$B$5*D1360+Inputs!$B$6*E1360</f>
        <v>11636.0976157977</v>
      </c>
      <c r="G1360" s="43" t="n">
        <f aca="false">F1360*SQRT(($B$6-2)/C1360)</f>
        <v>6341.38309282465</v>
      </c>
    </row>
    <row r="1361" customFormat="false" ht="15" hidden="false" customHeight="false" outlineLevel="0" collapsed="false">
      <c r="A1361" s="41" t="n">
        <v>0.2108646021</v>
      </c>
      <c r="B1361" s="41" t="n">
        <v>-0.176213059</v>
      </c>
      <c r="C1361" s="41" t="n">
        <v>0.4608336546</v>
      </c>
      <c r="D1361" s="42" t="n">
        <f aca="false">$B$5*A1361</f>
        <v>0.538754427327627</v>
      </c>
      <c r="E1361" s="42" t="n">
        <f aca="false">$D$5*A1361+$F$5*B1361</f>
        <v>0.197495934425066</v>
      </c>
      <c r="F1361" s="43" t="n">
        <f aca="false">Inputs!$B$5*D1361+Inputs!$B$6*E1361</f>
        <v>44000.6460115094</v>
      </c>
      <c r="G1361" s="43" t="n">
        <f aca="false">F1361*SQRT(($B$6-2)/C1361)</f>
        <v>91664.6652135214</v>
      </c>
    </row>
    <row r="1362" customFormat="false" ht="15" hidden="false" customHeight="false" outlineLevel="0" collapsed="false">
      <c r="A1362" s="41" t="n">
        <v>0.4003099083</v>
      </c>
      <c r="B1362" s="41" t="n">
        <v>-2.8615183701</v>
      </c>
      <c r="C1362" s="41" t="n">
        <v>1.8317846597</v>
      </c>
      <c r="D1362" s="42" t="n">
        <f aca="false">$B$5*A1362</f>
        <v>1.02278302404433</v>
      </c>
      <c r="E1362" s="42" t="n">
        <f aca="false">$D$5*A1362+$F$5*B1362</f>
        <v>-3.98853811155607</v>
      </c>
      <c r="F1362" s="43" t="n">
        <f aca="false">Inputs!$B$5*D1362+Inputs!$B$6*E1362</f>
        <v>301705.207982236</v>
      </c>
      <c r="G1362" s="43" t="n">
        <f aca="false">F1362*SQRT(($B$6-2)/C1362)</f>
        <v>315253.992924236</v>
      </c>
    </row>
    <row r="1363" customFormat="false" ht="15" hidden="false" customHeight="false" outlineLevel="0" collapsed="false">
      <c r="A1363" s="41" t="n">
        <v>0.3022582185</v>
      </c>
      <c r="B1363" s="41" t="n">
        <v>-0.1133539978</v>
      </c>
      <c r="C1363" s="41" t="n">
        <v>3.5376341653</v>
      </c>
      <c r="D1363" s="42" t="n">
        <f aca="false">$B$5*A1363</f>
        <v>0.772263110030246</v>
      </c>
      <c r="E1363" s="42" t="n">
        <f aca="false">$D$5*A1363+$F$5*B1363</f>
        <v>0.523516600265425</v>
      </c>
      <c r="F1363" s="43" t="n">
        <f aca="false">Inputs!$B$5*D1363+Inputs!$B$6*E1363</f>
        <v>51050.4809897533</v>
      </c>
      <c r="G1363" s="43" t="n">
        <f aca="false">F1363*SQRT(($B$6-2)/C1363)</f>
        <v>38384.7199472275</v>
      </c>
    </row>
    <row r="1364" customFormat="false" ht="15" hidden="false" customHeight="false" outlineLevel="0" collapsed="false">
      <c r="A1364" s="41" t="n">
        <v>-0.0506281131</v>
      </c>
      <c r="B1364" s="41" t="n">
        <v>0.7065325129</v>
      </c>
      <c r="C1364" s="41" t="n">
        <v>2.8280339462</v>
      </c>
      <c r="D1364" s="42" t="n">
        <f aca="false">$B$5*A1364</f>
        <v>-0.129353717068802</v>
      </c>
      <c r="E1364" s="42" t="n">
        <f aca="false">$D$5*A1364+$F$5*B1364</f>
        <v>1.0995269874569</v>
      </c>
      <c r="F1364" s="43" t="n">
        <f aca="false">Inputs!$B$5*D1364+Inputs!$B$6*E1364</f>
        <v>-67911.721079725</v>
      </c>
      <c r="G1364" s="43" t="n">
        <f aca="false">F1364*SQRT(($B$6-2)/C1364)</f>
        <v>-57110.6924150949</v>
      </c>
    </row>
    <row r="1365" customFormat="false" ht="15" hidden="false" customHeight="false" outlineLevel="0" collapsed="false">
      <c r="A1365" s="41" t="n">
        <v>-0.0747689216</v>
      </c>
      <c r="B1365" s="41" t="n">
        <v>-1.1402068567</v>
      </c>
      <c r="C1365" s="41" t="n">
        <v>4.8770291923</v>
      </c>
      <c r="D1365" s="42" t="n">
        <f aca="false">$B$5*A1365</f>
        <v>-0.19103295260249</v>
      </c>
      <c r="E1365" s="42" t="n">
        <f aca="false">$D$5*A1365+$F$5*B1365</f>
        <v>-2.14676496973328</v>
      </c>
      <c r="F1365" s="43" t="n">
        <f aca="false">Inputs!$B$5*D1365+Inputs!$B$6*E1365</f>
        <v>88234.9532264151</v>
      </c>
      <c r="G1365" s="43" t="n">
        <f aca="false">F1365*SQRT(($B$6-2)/C1365)</f>
        <v>56503.8421595057</v>
      </c>
    </row>
    <row r="1366" customFormat="false" ht="15" hidden="false" customHeight="false" outlineLevel="0" collapsed="false">
      <c r="A1366" s="41" t="n">
        <v>-0.1414026708</v>
      </c>
      <c r="B1366" s="41" t="n">
        <v>0.0675554841</v>
      </c>
      <c r="C1366" s="41" t="n">
        <v>0.9666579726</v>
      </c>
      <c r="D1366" s="42" t="n">
        <f aca="false">$B$5*A1366</f>
        <v>-0.361280718388774</v>
      </c>
      <c r="E1366" s="42" t="n">
        <f aca="false">$D$5*A1366+$F$5*B1366</f>
        <v>-0.219829022715024</v>
      </c>
      <c r="F1366" s="43" t="n">
        <f aca="false">Inputs!$B$5*D1366+Inputs!$B$6*E1366</f>
        <v>-25136.6207031262</v>
      </c>
      <c r="G1366" s="43" t="n">
        <f aca="false">F1366*SQRT(($B$6-2)/C1366)</f>
        <v>-36156.4240448312</v>
      </c>
    </row>
    <row r="1367" customFormat="false" ht="15" hidden="false" customHeight="false" outlineLevel="0" collapsed="false">
      <c r="A1367" s="41" t="n">
        <v>0.1149339116</v>
      </c>
      <c r="B1367" s="41" t="n">
        <v>0.1619193673</v>
      </c>
      <c r="C1367" s="41" t="n">
        <v>0.9859892264</v>
      </c>
      <c r="D1367" s="42" t="n">
        <f aca="false">$B$5*A1367</f>
        <v>0.293653619943364</v>
      </c>
      <c r="E1367" s="42" t="n">
        <f aca="false">$D$5*A1367+$F$5*B1367</f>
        <v>0.553088690101327</v>
      </c>
      <c r="F1367" s="43" t="n">
        <f aca="false">Inputs!$B$5*D1367+Inputs!$B$6*E1367</f>
        <v>1710.92748927008</v>
      </c>
      <c r="G1367" s="43" t="n">
        <f aca="false">F1367*SQRT(($B$6-2)/C1367)</f>
        <v>2436.74743266576</v>
      </c>
    </row>
    <row r="1368" customFormat="false" ht="15" hidden="false" customHeight="false" outlineLevel="0" collapsed="false">
      <c r="A1368" s="41" t="n">
        <v>1.0393690449</v>
      </c>
      <c r="B1368" s="41" t="n">
        <v>-1.086034553</v>
      </c>
      <c r="C1368" s="41" t="n">
        <v>4.7492851418</v>
      </c>
      <c r="D1368" s="42" t="n">
        <f aca="false">$B$5*A1368</f>
        <v>2.65556508295122</v>
      </c>
      <c r="E1368" s="42" t="n">
        <f aca="false">$D$5*A1368+$F$5*B1368</f>
        <v>0.597965888295125</v>
      </c>
      <c r="F1368" s="43" t="n">
        <f aca="false">Inputs!$B$5*D1368+Inputs!$B$6*E1368</f>
        <v>235658.213880366</v>
      </c>
      <c r="G1368" s="43" t="n">
        <f aca="false">F1368*SQRT(($B$6-2)/C1368)</f>
        <v>152926.749327679</v>
      </c>
    </row>
    <row r="1369" customFormat="false" ht="15" hidden="false" customHeight="false" outlineLevel="0" collapsed="false">
      <c r="A1369" s="41" t="n">
        <v>0.1757004562</v>
      </c>
      <c r="B1369" s="41" t="n">
        <v>1.2899296986</v>
      </c>
      <c r="C1369" s="41" t="n">
        <v>6.5394899455</v>
      </c>
      <c r="D1369" s="42" t="n">
        <f aca="false">$B$5*A1369</f>
        <v>0.448910806833016</v>
      </c>
      <c r="E1369" s="42" t="n">
        <f aca="false">$D$5*A1369+$F$5*B1369</f>
        <v>2.64547349263472</v>
      </c>
      <c r="F1369" s="43" t="n">
        <f aca="false">Inputs!$B$5*D1369+Inputs!$B$6*E1369</f>
        <v>-87382.5939484342</v>
      </c>
      <c r="G1369" s="43" t="n">
        <f aca="false">F1369*SQRT(($B$6-2)/C1369)</f>
        <v>-48324.5693238994</v>
      </c>
    </row>
    <row r="1370" customFormat="false" ht="15" hidden="false" customHeight="false" outlineLevel="0" collapsed="false">
      <c r="A1370" s="41" t="n">
        <v>-1.7346114969</v>
      </c>
      <c r="B1370" s="41" t="n">
        <v>0.1796466808</v>
      </c>
      <c r="C1370" s="41" t="n">
        <v>2.6405390604</v>
      </c>
      <c r="D1370" s="42" t="n">
        <f aca="false">$B$5*A1370</f>
        <v>-4.43189427879929</v>
      </c>
      <c r="E1370" s="42" t="n">
        <f aca="false">$D$5*A1370+$F$5*B1370</f>
        <v>-3.81745650375861</v>
      </c>
      <c r="F1370" s="43" t="n">
        <f aca="false">Inputs!$B$5*D1370+Inputs!$B$6*E1370</f>
        <v>-252316.602691998</v>
      </c>
      <c r="G1370" s="43" t="n">
        <f aca="false">F1370*SQRT(($B$6-2)/C1370)</f>
        <v>-219590.995828148</v>
      </c>
    </row>
    <row r="1371" customFormat="false" ht="15" hidden="false" customHeight="false" outlineLevel="0" collapsed="false">
      <c r="A1371" s="41" t="n">
        <v>-0.585378502</v>
      </c>
      <c r="B1371" s="41" t="n">
        <v>-0.3707103845</v>
      </c>
      <c r="C1371" s="41" t="n">
        <v>8.3890610336</v>
      </c>
      <c r="D1371" s="42" t="n">
        <f aca="false">$B$5*A1371</f>
        <v>-1.4956292164455</v>
      </c>
      <c r="E1371" s="42" t="n">
        <f aca="false">$D$5*A1371+$F$5*B1371</f>
        <v>-2.03308161938324</v>
      </c>
      <c r="F1371" s="43" t="n">
        <f aca="false">Inputs!$B$5*D1371+Inputs!$B$6*E1371</f>
        <v>-47908.8406753874</v>
      </c>
      <c r="G1371" s="43" t="n">
        <f aca="false">F1371*SQRT(($B$6-2)/C1371)</f>
        <v>-23392.3569579224</v>
      </c>
    </row>
    <row r="1372" customFormat="false" ht="15" hidden="false" customHeight="false" outlineLevel="0" collapsed="false">
      <c r="A1372" s="41" t="n">
        <v>-0.9048075032</v>
      </c>
      <c r="B1372" s="41" t="n">
        <v>-0.1695507157</v>
      </c>
      <c r="C1372" s="41" t="n">
        <v>9.6998311566</v>
      </c>
      <c r="D1372" s="42" t="n">
        <f aca="false">$B$5*A1372</f>
        <v>-2.31176329916711</v>
      </c>
      <c r="E1372" s="42" t="n">
        <f aca="false">$D$5*A1372+$F$5*B1372</f>
        <v>-2.44583965826145</v>
      </c>
      <c r="F1372" s="43" t="n">
        <f aca="false">Inputs!$B$5*D1372+Inputs!$B$6*E1372</f>
        <v>-108884.347003639</v>
      </c>
      <c r="G1372" s="43" t="n">
        <f aca="false">F1372*SQRT(($B$6-2)/C1372)</f>
        <v>-49442.2653920594</v>
      </c>
    </row>
    <row r="1373" customFormat="false" ht="15" hidden="false" customHeight="false" outlineLevel="0" collapsed="false">
      <c r="A1373" s="41" t="n">
        <v>1.8412556144</v>
      </c>
      <c r="B1373" s="41" t="n">
        <v>-1.2644303612</v>
      </c>
      <c r="C1373" s="41" t="n">
        <v>3.27772859</v>
      </c>
      <c r="D1373" s="42" t="n">
        <f aca="false">$B$5*A1373</f>
        <v>4.70436765687877</v>
      </c>
      <c r="E1373" s="42" t="n">
        <f aca="false">$D$5*A1373+$F$5*B1373</f>
        <v>2.19808144968566</v>
      </c>
      <c r="F1373" s="43" t="n">
        <f aca="false">Inputs!$B$5*D1373+Inputs!$B$6*E1373</f>
        <v>360532.693203594</v>
      </c>
      <c r="G1373" s="43" t="n">
        <f aca="false">F1373*SQRT(($B$6-2)/C1373)</f>
        <v>281626.265318806</v>
      </c>
    </row>
    <row r="1374" customFormat="false" ht="15" hidden="false" customHeight="false" outlineLevel="0" collapsed="false">
      <c r="A1374" s="41" t="n">
        <v>-1.1696100025</v>
      </c>
      <c r="B1374" s="41" t="n">
        <v>-1.3019345702</v>
      </c>
      <c r="C1374" s="41" t="n">
        <v>2.5681137644</v>
      </c>
      <c r="D1374" s="42" t="n">
        <f aca="false">$B$5*A1374</f>
        <v>-2.9883278692491</v>
      </c>
      <c r="E1374" s="42" t="n">
        <f aca="false">$D$5*A1374+$F$5*B1374</f>
        <v>-5.03129789058041</v>
      </c>
      <c r="F1374" s="43" t="n">
        <f aca="false">Inputs!$B$5*D1374+Inputs!$B$6*E1374</f>
        <v>-47267.8923958895</v>
      </c>
      <c r="G1374" s="43" t="n">
        <f aca="false">F1374*SQRT(($B$6-2)/C1374)</f>
        <v>-41713.2575348927</v>
      </c>
    </row>
    <row r="1375" customFormat="false" ht="15" hidden="false" customHeight="false" outlineLevel="0" collapsed="false">
      <c r="A1375" s="41" t="n">
        <v>1.7274182866</v>
      </c>
      <c r="B1375" s="41" t="n">
        <v>-0.4623397055</v>
      </c>
      <c r="C1375" s="41" t="n">
        <v>2.121720784</v>
      </c>
      <c r="D1375" s="42" t="n">
        <f aca="false">$B$5*A1375</f>
        <v>4.41351578446108</v>
      </c>
      <c r="E1375" s="42" t="n">
        <f aca="false">$D$5*A1375+$F$5*B1375</f>
        <v>3.31220104327141</v>
      </c>
      <c r="F1375" s="43" t="n">
        <f aca="false">Inputs!$B$5*D1375+Inputs!$B$6*E1375</f>
        <v>275741.526282537</v>
      </c>
      <c r="G1375" s="43" t="n">
        <f aca="false">F1375*SQRT(($B$6-2)/C1375)</f>
        <v>267715.217223736</v>
      </c>
    </row>
    <row r="1376" customFormat="false" ht="15" hidden="false" customHeight="false" outlineLevel="0" collapsed="false">
      <c r="A1376" s="41" t="n">
        <v>-0.0256390603</v>
      </c>
      <c r="B1376" s="41" t="n">
        <v>-0.4027829411</v>
      </c>
      <c r="C1376" s="41" t="n">
        <v>1.8203820416</v>
      </c>
      <c r="D1376" s="42" t="n">
        <f aca="false">$B$5*A1376</f>
        <v>-0.065507235977873</v>
      </c>
      <c r="E1376" s="42" t="n">
        <f aca="false">$D$5*A1376+$F$5*B1376</f>
        <v>-0.756513565876593</v>
      </c>
      <c r="F1376" s="43" t="n">
        <f aca="false">Inputs!$B$5*D1376+Inputs!$B$6*E1376</f>
        <v>31274.9546960424</v>
      </c>
      <c r="G1376" s="43" t="n">
        <f aca="false">F1376*SQRT(($B$6-2)/C1376)</f>
        <v>32781.620313974</v>
      </c>
    </row>
    <row r="1377" customFormat="false" ht="15" hidden="false" customHeight="false" outlineLevel="0" collapsed="false">
      <c r="A1377" s="41" t="n">
        <v>-0.9444228784</v>
      </c>
      <c r="B1377" s="41" t="n">
        <v>-0.2351506466</v>
      </c>
      <c r="C1377" s="41" t="n">
        <v>5.4123214521</v>
      </c>
      <c r="D1377" s="42" t="n">
        <f aca="false">$B$5*A1377</f>
        <v>-2.4129797127647</v>
      </c>
      <c r="E1377" s="42" t="n">
        <f aca="false">$D$5*A1377+$F$5*B1377</f>
        <v>-2.65338223312393</v>
      </c>
      <c r="F1377" s="43" t="n">
        <f aca="false">Inputs!$B$5*D1377+Inputs!$B$6*E1377</f>
        <v>-108628.859620274</v>
      </c>
      <c r="G1377" s="43" t="n">
        <f aca="false">F1377*SQRT(($B$6-2)/C1377)</f>
        <v>-66034.1249087025</v>
      </c>
    </row>
    <row r="1378" customFormat="false" ht="15" hidden="false" customHeight="false" outlineLevel="0" collapsed="false">
      <c r="A1378" s="41" t="n">
        <v>2.4582436057</v>
      </c>
      <c r="B1378" s="41" t="n">
        <v>1.392070921</v>
      </c>
      <c r="C1378" s="41" t="n">
        <v>1.6308805244</v>
      </c>
      <c r="D1378" s="42" t="n">
        <f aca="false">$B$5*A1378</f>
        <v>6.28075842427374</v>
      </c>
      <c r="E1378" s="42" t="n">
        <f aca="false">$D$5*A1378+$F$5*B1378</f>
        <v>8.25335715623393</v>
      </c>
      <c r="F1378" s="43" t="n">
        <f aca="false">Inputs!$B$5*D1378+Inputs!$B$6*E1378</f>
        <v>215407.984615678</v>
      </c>
      <c r="G1378" s="43" t="n">
        <f aca="false">F1378*SQRT(($B$6-2)/C1378)</f>
        <v>238542.475570425</v>
      </c>
    </row>
    <row r="1379" customFormat="false" ht="15" hidden="false" customHeight="false" outlineLevel="0" collapsed="false">
      <c r="A1379" s="41" t="n">
        <v>-0.8529378178</v>
      </c>
      <c r="B1379" s="41" t="n">
        <v>0.6475741031</v>
      </c>
      <c r="C1379" s="41" t="n">
        <v>1.3863897851</v>
      </c>
      <c r="D1379" s="42" t="n">
        <f aca="false">$B$5*A1379</f>
        <v>-2.17923739213939</v>
      </c>
      <c r="E1379" s="42" t="n">
        <f aca="false">$D$5*A1379+$F$5*B1379</f>
        <v>-0.911445517579533</v>
      </c>
      <c r="F1379" s="43" t="n">
        <f aca="false">Inputs!$B$5*D1379+Inputs!$B$6*E1379</f>
        <v>-172351.463334963</v>
      </c>
      <c r="G1379" s="43" t="n">
        <f aca="false">F1379*SQRT(($B$6-2)/C1379)</f>
        <v>-207008.080339634</v>
      </c>
    </row>
    <row r="1380" customFormat="false" ht="15" hidden="false" customHeight="false" outlineLevel="0" collapsed="false">
      <c r="A1380" s="41" t="n">
        <v>-0.8315227727</v>
      </c>
      <c r="B1380" s="41" t="n">
        <v>-1.7763676388</v>
      </c>
      <c r="C1380" s="41" t="n">
        <v>1.7508883055</v>
      </c>
      <c r="D1380" s="42" t="n">
        <f aca="false">$B$5*A1380</f>
        <v>-2.12452242222911</v>
      </c>
      <c r="E1380" s="42" t="n">
        <f aca="false">$D$5*A1380+$F$5*B1380</f>
        <v>-5.046014258842</v>
      </c>
      <c r="F1380" s="43" t="n">
        <f aca="false">Inputs!$B$5*D1380+Inputs!$B$6*E1380</f>
        <v>39848.4707191891</v>
      </c>
      <c r="G1380" s="43" t="n">
        <f aca="false">F1380*SQRT(($B$6-2)/C1380)</f>
        <v>42588.9993072779</v>
      </c>
    </row>
    <row r="1381" customFormat="false" ht="15" hidden="false" customHeight="false" outlineLevel="0" collapsed="false">
      <c r="A1381" s="41" t="n">
        <v>1.0195109177</v>
      </c>
      <c r="B1381" s="41" t="n">
        <v>1.1600928466</v>
      </c>
      <c r="C1381" s="41" t="n">
        <v>3.3018888843</v>
      </c>
      <c r="D1381" s="42" t="n">
        <f aca="false">$B$5*A1381</f>
        <v>2.60482800408219</v>
      </c>
      <c r="E1381" s="42" t="n">
        <f aca="false">$D$5*A1381+$F$5*B1381</f>
        <v>4.42919954047253</v>
      </c>
      <c r="F1381" s="43" t="n">
        <f aca="false">Inputs!$B$5*D1381+Inputs!$B$6*E1381</f>
        <v>39022.823384592</v>
      </c>
      <c r="G1381" s="43" t="n">
        <f aca="false">F1381*SQRT(($B$6-2)/C1381)</f>
        <v>30370.5361633626</v>
      </c>
    </row>
    <row r="1382" customFormat="false" ht="15" hidden="false" customHeight="false" outlineLevel="0" collapsed="false">
      <c r="A1382" s="41" t="n">
        <v>1.046052251</v>
      </c>
      <c r="B1382" s="41" t="n">
        <v>-0.4698652492</v>
      </c>
      <c r="C1382" s="41" t="n">
        <v>3.4786394423</v>
      </c>
      <c r="D1382" s="42" t="n">
        <f aca="false">$B$5*A1382</f>
        <v>2.67264052775921</v>
      </c>
      <c r="E1382" s="42" t="n">
        <f aca="false">$D$5*A1382+$F$5*B1382</f>
        <v>1.67783603175494</v>
      </c>
      <c r="F1382" s="43" t="n">
        <f aca="false">Inputs!$B$5*D1382+Inputs!$B$6*E1382</f>
        <v>183372.251188174</v>
      </c>
      <c r="G1382" s="43" t="n">
        <f aca="false">F1382*SQRT(($B$6-2)/C1382)</f>
        <v>139041.3276659</v>
      </c>
    </row>
    <row r="1383" customFormat="false" ht="15" hidden="false" customHeight="false" outlineLevel="0" collapsed="false">
      <c r="A1383" s="41" t="n">
        <v>-0.166775734</v>
      </c>
      <c r="B1383" s="41" t="n">
        <v>0.7497655537</v>
      </c>
      <c r="C1383" s="41" t="n">
        <v>5.2107076986</v>
      </c>
      <c r="D1383" s="42" t="n">
        <f aca="false">$B$5*A1383</f>
        <v>-0.426108337618013</v>
      </c>
      <c r="E1383" s="42" t="n">
        <f aca="false">$D$5*A1383+$F$5*B1383</f>
        <v>0.89779593226688</v>
      </c>
      <c r="F1383" s="43" t="n">
        <f aca="false">Inputs!$B$5*D1383+Inputs!$B$6*E1383</f>
        <v>-87500.6303751453</v>
      </c>
      <c r="G1383" s="43" t="n">
        <f aca="false">F1383*SQRT(($B$6-2)/C1383)</f>
        <v>-54209.8023523468</v>
      </c>
    </row>
    <row r="1384" customFormat="false" ht="15" hidden="false" customHeight="false" outlineLevel="0" collapsed="false">
      <c r="A1384" s="41" t="n">
        <v>0.3914960373</v>
      </c>
      <c r="B1384" s="41" t="n">
        <v>-0.3936374713</v>
      </c>
      <c r="C1384" s="41" t="n">
        <v>3.0759816966</v>
      </c>
      <c r="D1384" s="42" t="n">
        <f aca="false">$B$5*A1384</f>
        <v>1.00026377721079</v>
      </c>
      <c r="E1384" s="42" t="n">
        <f aca="false">$D$5*A1384+$F$5*B1384</f>
        <v>0.251887921331201</v>
      </c>
      <c r="F1384" s="43" t="n">
        <f aca="false">Inputs!$B$5*D1384+Inputs!$B$6*E1384</f>
        <v>87431.9816545192</v>
      </c>
      <c r="G1384" s="43" t="n">
        <f aca="false">F1384*SQRT(($B$6-2)/C1384)</f>
        <v>70500.7027751818</v>
      </c>
    </row>
    <row r="1385" customFormat="false" ht="15" hidden="false" customHeight="false" outlineLevel="0" collapsed="false">
      <c r="A1385" s="41" t="n">
        <v>-1.6190718201</v>
      </c>
      <c r="B1385" s="41" t="n">
        <v>0.1138751941</v>
      </c>
      <c r="C1385" s="41" t="n">
        <v>0.9047393704</v>
      </c>
      <c r="D1385" s="42" t="n">
        <f aca="false">$B$5*A1385</f>
        <v>-4.13669294207382</v>
      </c>
      <c r="E1385" s="42" t="n">
        <f aca="false">$D$5*A1385+$F$5*B1385</f>
        <v>-3.65609023919429</v>
      </c>
      <c r="F1385" s="43" t="n">
        <f aca="false">Inputs!$B$5*D1385+Inputs!$B$6*E1385</f>
        <v>-230864.782247668</v>
      </c>
      <c r="G1385" s="43" t="n">
        <f aca="false">F1385*SQRT(($B$6-2)/C1385)</f>
        <v>-343250.312070355</v>
      </c>
    </row>
    <row r="1386" customFormat="false" ht="15" hidden="false" customHeight="false" outlineLevel="0" collapsed="false">
      <c r="A1386" s="41" t="n">
        <v>1.0790096392</v>
      </c>
      <c r="B1386" s="41" t="n">
        <v>-1.197588289</v>
      </c>
      <c r="C1386" s="41" t="n">
        <v>2.4775516422</v>
      </c>
      <c r="D1386" s="42" t="n">
        <f aca="false">$B$5*A1386</f>
        <v>2.75684593079545</v>
      </c>
      <c r="E1386" s="42" t="n">
        <f aca="false">$D$5*A1386+$F$5*B1386</f>
        <v>0.499669379777384</v>
      </c>
      <c r="F1386" s="43" t="n">
        <f aca="false">Inputs!$B$5*D1386+Inputs!$B$6*E1386</f>
        <v>250701.124090675</v>
      </c>
      <c r="G1386" s="43" t="n">
        <f aca="false">F1386*SQRT(($B$6-2)/C1386)</f>
        <v>225247.469783488</v>
      </c>
    </row>
    <row r="1387" customFormat="false" ht="15" hidden="false" customHeight="false" outlineLevel="0" collapsed="false">
      <c r="A1387" s="41" t="n">
        <v>0.6387593817</v>
      </c>
      <c r="B1387" s="41" t="n">
        <v>0.3315416951</v>
      </c>
      <c r="C1387" s="41" t="n">
        <v>3.3645328744</v>
      </c>
      <c r="D1387" s="42" t="n">
        <f aca="false">$B$5*A1387</f>
        <v>1.63201619172065</v>
      </c>
      <c r="E1387" s="42" t="n">
        <f aca="false">$D$5*A1387+$F$5*B1387</f>
        <v>2.09247179735652</v>
      </c>
      <c r="F1387" s="43" t="n">
        <f aca="false">Inputs!$B$5*D1387+Inputs!$B$6*E1387</f>
        <v>58578.0293042395</v>
      </c>
      <c r="G1387" s="43" t="n">
        <f aca="false">F1387*SQRT(($B$6-2)/C1387)</f>
        <v>45163.4767064305</v>
      </c>
    </row>
    <row r="1388" customFormat="false" ht="15" hidden="false" customHeight="false" outlineLevel="0" collapsed="false">
      <c r="A1388" s="41" t="n">
        <v>0.7501482632</v>
      </c>
      <c r="B1388" s="41" t="n">
        <v>0.8719754997</v>
      </c>
      <c r="C1388" s="41" t="n">
        <v>2.0166653467</v>
      </c>
      <c r="D1388" s="42" t="n">
        <f aca="false">$B$5*A1388</f>
        <v>1.91661233761496</v>
      </c>
      <c r="E1388" s="42" t="n">
        <f aca="false">$D$5*A1388+$F$5*B1388</f>
        <v>3.29072244522713</v>
      </c>
      <c r="F1388" s="43" t="n">
        <f aca="false">Inputs!$B$5*D1388+Inputs!$B$6*E1388</f>
        <v>27125.1115001399</v>
      </c>
      <c r="G1388" s="43" t="n">
        <f aca="false">F1388*SQRT(($B$6-2)/C1388)</f>
        <v>27012.8005557301</v>
      </c>
    </row>
    <row r="1389" customFormat="false" ht="15" hidden="false" customHeight="false" outlineLevel="0" collapsed="false">
      <c r="A1389" s="41" t="n">
        <v>-0.6944652419</v>
      </c>
      <c r="B1389" s="41" t="n">
        <v>-1.6169594002</v>
      </c>
      <c r="C1389" s="41" t="n">
        <v>4.1650497733</v>
      </c>
      <c r="D1389" s="42" t="n">
        <f aca="false">$B$5*A1389</f>
        <v>-1.77434344111176</v>
      </c>
      <c r="E1389" s="42" t="n">
        <f aca="false">$D$5*A1389+$F$5*B1389</f>
        <v>-4.44461655119843</v>
      </c>
      <c r="F1389" s="43" t="n">
        <f aca="false">Inputs!$B$5*D1389+Inputs!$B$6*E1389</f>
        <v>44796.483448745</v>
      </c>
      <c r="G1389" s="43" t="n">
        <f aca="false">F1389*SQRT(($B$6-2)/C1389)</f>
        <v>31041.9376982606</v>
      </c>
    </row>
    <row r="1390" customFormat="false" ht="15" hidden="false" customHeight="false" outlineLevel="0" collapsed="false">
      <c r="A1390" s="41" t="n">
        <v>-0.5335195257</v>
      </c>
      <c r="B1390" s="41" t="n">
        <v>0.8891273175</v>
      </c>
      <c r="C1390" s="41" t="n">
        <v>0.2589610379</v>
      </c>
      <c r="D1390" s="42" t="n">
        <f aca="false">$B$5*A1390</f>
        <v>-1.36313067093308</v>
      </c>
      <c r="E1390" s="42" t="n">
        <f aca="false">$D$5*A1390+$F$5*B1390</f>
        <v>0.265739010396848</v>
      </c>
      <c r="F1390" s="43" t="n">
        <f aca="false">Inputs!$B$5*D1390+Inputs!$B$6*E1390</f>
        <v>-149600.017613151</v>
      </c>
      <c r="G1390" s="43" t="n">
        <f aca="false">F1390*SQRT(($B$6-2)/C1390)</f>
        <v>-415747.291892692</v>
      </c>
    </row>
    <row r="1391" customFormat="false" ht="15" hidden="false" customHeight="false" outlineLevel="0" collapsed="false">
      <c r="A1391" s="41" t="n">
        <v>-0.5420039035</v>
      </c>
      <c r="B1391" s="41" t="n">
        <v>-0.6940433239</v>
      </c>
      <c r="C1391" s="41" t="n">
        <v>3.054498646</v>
      </c>
      <c r="D1391" s="42" t="n">
        <f aca="false">$B$5*A1391</f>
        <v>-1.38480806987699</v>
      </c>
      <c r="E1391" s="42" t="n">
        <f aca="false">$D$5*A1391+$F$5*B1391</f>
        <v>-2.48818128113943</v>
      </c>
      <c r="F1391" s="43" t="n">
        <f aca="false">Inputs!$B$5*D1391+Inputs!$B$6*E1391</f>
        <v>-14071.742930728</v>
      </c>
      <c r="G1391" s="43" t="n">
        <f aca="false">F1391*SQRT(($B$6-2)/C1391)</f>
        <v>-11386.5700425799</v>
      </c>
    </row>
    <row r="1392" customFormat="false" ht="15" hidden="false" customHeight="false" outlineLevel="0" collapsed="false">
      <c r="A1392" s="41" t="n">
        <v>-1.8213503419</v>
      </c>
      <c r="B1392" s="41" t="n">
        <v>1.7526475546</v>
      </c>
      <c r="C1392" s="41" t="n">
        <v>7.4270097209</v>
      </c>
      <c r="D1392" s="42" t="n">
        <f aca="false">$B$5*A1392</f>
        <v>-4.65351012280364</v>
      </c>
      <c r="E1392" s="42" t="n">
        <f aca="false">$D$5*A1392+$F$5*B1392</f>
        <v>-1.30768882248027</v>
      </c>
      <c r="F1392" s="43" t="n">
        <f aca="false">Inputs!$B$5*D1392+Inputs!$B$6*E1392</f>
        <v>-399966.571156351</v>
      </c>
      <c r="G1392" s="43" t="n">
        <f aca="false">F1392*SQRT(($B$6-2)/C1392)</f>
        <v>-207554.281492346</v>
      </c>
    </row>
    <row r="1393" customFormat="false" ht="15" hidden="false" customHeight="false" outlineLevel="0" collapsed="false">
      <c r="A1393" s="41" t="n">
        <v>0.8257136414</v>
      </c>
      <c r="B1393" s="41" t="n">
        <v>0.7698959813</v>
      </c>
      <c r="C1393" s="41" t="n">
        <v>6.4143063319</v>
      </c>
      <c r="D1393" s="42" t="n">
        <f aca="false">$B$5*A1393</f>
        <v>2.10968021933856</v>
      </c>
      <c r="E1393" s="42" t="n">
        <f aca="false">$D$5*A1393+$F$5*B1393</f>
        <v>3.29427166679358</v>
      </c>
      <c r="F1393" s="43" t="n">
        <f aca="false">Inputs!$B$5*D1393+Inputs!$B$6*E1393</f>
        <v>46254.4385941773</v>
      </c>
      <c r="G1393" s="43" t="n">
        <f aca="false">F1393*SQRT(($B$6-2)/C1393)</f>
        <v>25828.1656733507</v>
      </c>
    </row>
    <row r="1394" customFormat="false" ht="15" hidden="false" customHeight="false" outlineLevel="0" collapsed="false">
      <c r="A1394" s="41" t="n">
        <v>0.9677253868</v>
      </c>
      <c r="B1394" s="41" t="n">
        <v>0.5767083615</v>
      </c>
      <c r="C1394" s="41" t="n">
        <v>3.6737667145</v>
      </c>
      <c r="D1394" s="42" t="n">
        <f aca="false">$B$5*A1394</f>
        <v>2.47251710995376</v>
      </c>
      <c r="E1394" s="42" t="n">
        <f aca="false">$D$5*A1394+$F$5*B1394</f>
        <v>3.29861545477268</v>
      </c>
      <c r="F1394" s="43" t="n">
        <f aca="false">Inputs!$B$5*D1394+Inputs!$B$6*E1394</f>
        <v>82320.9382567414</v>
      </c>
      <c r="G1394" s="43" t="n">
        <f aca="false">F1394*SQRT(($B$6-2)/C1394)</f>
        <v>60739.2635668379</v>
      </c>
    </row>
    <row r="1395" customFormat="false" ht="15" hidden="false" customHeight="false" outlineLevel="0" collapsed="false">
      <c r="A1395" s="41" t="n">
        <v>-0.2443288552</v>
      </c>
      <c r="B1395" s="41" t="n">
        <v>-0.1637641041</v>
      </c>
      <c r="C1395" s="41" t="n">
        <v>3.4542599527</v>
      </c>
      <c r="D1395" s="42" t="n">
        <f aca="false">$B$5*A1395</f>
        <v>-0.624254859051522</v>
      </c>
      <c r="E1395" s="42" t="n">
        <f aca="false">$D$5*A1395+$F$5*B1395</f>
        <v>-0.864180711123859</v>
      </c>
      <c r="F1395" s="43" t="n">
        <f aca="false">Inputs!$B$5*D1395+Inputs!$B$6*E1395</f>
        <v>-19216.4503489592</v>
      </c>
      <c r="G1395" s="43" t="n">
        <f aca="false">F1395*SQRT(($B$6-2)/C1395)</f>
        <v>-14622.1305530494</v>
      </c>
    </row>
    <row r="1396" customFormat="false" ht="15" hidden="false" customHeight="false" outlineLevel="0" collapsed="false">
      <c r="A1396" s="41" t="n">
        <v>-0.4275643646</v>
      </c>
      <c r="B1396" s="41" t="n">
        <v>2.6347407544</v>
      </c>
      <c r="C1396" s="41" t="n">
        <v>4.5933908589</v>
      </c>
      <c r="D1396" s="42" t="n">
        <f aca="false">$B$5*A1396</f>
        <v>-1.09241756132465</v>
      </c>
      <c r="E1396" s="42" t="n">
        <f aca="false">$D$5*A1396+$F$5*B1396</f>
        <v>3.53209677126809</v>
      </c>
      <c r="F1396" s="43" t="n">
        <f aca="false">Inputs!$B$5*D1396+Inputs!$B$6*E1396</f>
        <v>-285846.594695869</v>
      </c>
      <c r="G1396" s="43" t="n">
        <f aca="false">F1396*SQRT(($B$6-2)/C1396)</f>
        <v>-188617.211391575</v>
      </c>
    </row>
    <row r="1397" customFormat="false" ht="15" hidden="false" customHeight="false" outlineLevel="0" collapsed="false">
      <c r="A1397" s="41" t="n">
        <v>0.5559120313</v>
      </c>
      <c r="B1397" s="41" t="n">
        <v>-0.4638004414</v>
      </c>
      <c r="C1397" s="41" t="n">
        <v>1.4010119637</v>
      </c>
      <c r="D1397" s="42" t="n">
        <f aca="false">$B$5*A1397</f>
        <v>1.42034303095375</v>
      </c>
      <c r="E1397" s="42" t="n">
        <f aca="false">$D$5*A1397+$F$5*B1397</f>
        <v>0.521976705969138</v>
      </c>
      <c r="F1397" s="43" t="n">
        <f aca="false">Inputs!$B$5*D1397+Inputs!$B$6*E1397</f>
        <v>115935.467796918</v>
      </c>
      <c r="G1397" s="43" t="n">
        <f aca="false">F1397*SQRT(($B$6-2)/C1397)</f>
        <v>138519.33394178</v>
      </c>
    </row>
    <row r="1398" customFormat="false" ht="15" hidden="false" customHeight="false" outlineLevel="0" collapsed="false">
      <c r="A1398" s="41" t="n">
        <v>0.4654967742</v>
      </c>
      <c r="B1398" s="41" t="n">
        <v>-1.0108689179</v>
      </c>
      <c r="C1398" s="41" t="n">
        <v>6.067506546</v>
      </c>
      <c r="D1398" s="42" t="n">
        <f aca="false">$B$5*A1398</f>
        <v>1.18933403477576</v>
      </c>
      <c r="E1398" s="42" t="n">
        <f aca="false">$D$5*A1398+$F$5*B1398</f>
        <v>-0.63782174292881</v>
      </c>
      <c r="F1398" s="43" t="n">
        <f aca="false">Inputs!$B$5*D1398+Inputs!$B$6*E1398</f>
        <v>150824.490624017</v>
      </c>
      <c r="G1398" s="43" t="n">
        <f aca="false">F1398*SQRT(($B$6-2)/C1398)</f>
        <v>86592.7911122325</v>
      </c>
    </row>
    <row r="1399" customFormat="false" ht="15" hidden="false" customHeight="false" outlineLevel="0" collapsed="false">
      <c r="A1399" s="41" t="n">
        <v>1.5045067186</v>
      </c>
      <c r="B1399" s="41" t="n">
        <v>-0.6610690958</v>
      </c>
      <c r="C1399" s="41" t="n">
        <v>8.2240878082</v>
      </c>
      <c r="D1399" s="42" t="n">
        <f aca="false">$B$5*A1399</f>
        <v>3.8439816238361</v>
      </c>
      <c r="E1399" s="42" t="n">
        <f aca="false">$D$5*A1399+$F$5*B1399</f>
        <v>2.43860853737545</v>
      </c>
      <c r="F1399" s="43" t="n">
        <f aca="false">Inputs!$B$5*D1399+Inputs!$B$6*E1399</f>
        <v>262467.735514837</v>
      </c>
      <c r="G1399" s="43" t="n">
        <f aca="false">F1399*SQRT(($B$6-2)/C1399)</f>
        <v>129433.606632352</v>
      </c>
    </row>
    <row r="1400" customFormat="false" ht="15" hidden="false" customHeight="false" outlineLevel="0" collapsed="false">
      <c r="A1400" s="41" t="n">
        <v>0.5010854326</v>
      </c>
      <c r="B1400" s="41" t="n">
        <v>1.0659776297</v>
      </c>
      <c r="C1400" s="41" t="n">
        <v>3.0419877615</v>
      </c>
      <c r="D1400" s="42" t="n">
        <f aca="false">$B$5*A1400</f>
        <v>1.28026227538467</v>
      </c>
      <c r="E1400" s="42" t="n">
        <f aca="false">$D$5*A1400+$F$5*B1400</f>
        <v>3.033047649344</v>
      </c>
      <c r="F1400" s="43" t="n">
        <f aca="false">Inputs!$B$5*D1400+Inputs!$B$6*E1400</f>
        <v>-23626.1549287331</v>
      </c>
      <c r="G1400" s="43" t="n">
        <f aca="false">F1400*SQRT(($B$6-2)/C1400)</f>
        <v>-19157.0800558815</v>
      </c>
    </row>
    <row r="1401" customFormat="false" ht="15" hidden="false" customHeight="false" outlineLevel="0" collapsed="false">
      <c r="A1401" s="41" t="n">
        <v>0.3847685442</v>
      </c>
      <c r="B1401" s="41" t="n">
        <v>0.0944699918</v>
      </c>
      <c r="C1401" s="41" t="n">
        <v>3.6709880397</v>
      </c>
      <c r="D1401" s="42" t="n">
        <f aca="false">$B$5*A1401</f>
        <v>0.983075180090437</v>
      </c>
      <c r="E1401" s="42" t="n">
        <f aca="false">$D$5*A1401+$F$5*B1401</f>
        <v>1.07871606764238</v>
      </c>
      <c r="F1401" s="43" t="n">
        <f aca="false">Inputs!$B$5*D1401+Inputs!$B$6*E1401</f>
        <v>44371.7146269247</v>
      </c>
      <c r="G1401" s="43" t="n">
        <f aca="false">F1401*SQRT(($B$6-2)/C1401)</f>
        <v>32751.3890698532</v>
      </c>
    </row>
    <row r="1402" customFormat="false" ht="15" hidden="false" customHeight="false" outlineLevel="0" collapsed="false">
      <c r="A1402" s="41" t="n">
        <v>0.0108020849</v>
      </c>
      <c r="B1402" s="41" t="n">
        <v>-0.0564410969</v>
      </c>
      <c r="C1402" s="41" t="n">
        <v>5.259557587</v>
      </c>
      <c r="D1402" s="42" t="n">
        <f aca="false">$B$5*A1402</f>
        <v>0.0275990896826012</v>
      </c>
      <c r="E1402" s="42" t="n">
        <f aca="false">$D$5*A1402+$F$5*B1402</f>
        <v>-0.0717548358194536</v>
      </c>
      <c r="F1402" s="43" t="n">
        <f aca="false">Inputs!$B$5*D1402+Inputs!$B$6*E1402</f>
        <v>6347.65075923279</v>
      </c>
      <c r="G1402" s="43" t="n">
        <f aca="false">F1402*SQRT(($B$6-2)/C1402)</f>
        <v>3914.29375454877</v>
      </c>
    </row>
    <row r="1403" customFormat="false" ht="15" hidden="false" customHeight="false" outlineLevel="0" collapsed="false">
      <c r="A1403" s="41" t="n">
        <v>-0.5766984889</v>
      </c>
      <c r="B1403" s="41" t="n">
        <v>-0.4494834298</v>
      </c>
      <c r="C1403" s="41" t="n">
        <v>1.8643062521</v>
      </c>
      <c r="D1403" s="42" t="n">
        <f aca="false">$B$5*A1403</f>
        <v>-1.47345197360666</v>
      </c>
      <c r="E1403" s="42" t="n">
        <f aca="false">$D$5*A1403+$F$5*B1403</f>
        <v>-2.14844767727335</v>
      </c>
      <c r="F1403" s="43" t="n">
        <f aca="false">Inputs!$B$5*D1403+Inputs!$B$6*E1403</f>
        <v>-39922.8134969984</v>
      </c>
      <c r="G1403" s="43" t="n">
        <f aca="false">F1403*SQRT(($B$6-2)/C1403)</f>
        <v>-41350.1900284705</v>
      </c>
    </row>
    <row r="1404" customFormat="false" ht="15" hidden="false" customHeight="false" outlineLevel="0" collapsed="false">
      <c r="A1404" s="41" t="n">
        <v>1.4795903737</v>
      </c>
      <c r="B1404" s="41" t="n">
        <v>-0.1085366327</v>
      </c>
      <c r="C1404" s="41" t="n">
        <v>8.3987891507</v>
      </c>
      <c r="D1404" s="42" t="n">
        <f aca="false">$B$5*A1404</f>
        <v>3.78032090983285</v>
      </c>
      <c r="E1404" s="42" t="n">
        <f aca="false">$D$5*A1404+$F$5*B1404</f>
        <v>3.33340021855439</v>
      </c>
      <c r="F1404" s="43" t="n">
        <f aca="false">Inputs!$B$5*D1404+Inputs!$B$6*E1404</f>
        <v>211362.080055565</v>
      </c>
      <c r="G1404" s="43" t="n">
        <f aca="false">F1404*SQRT(($B$6-2)/C1404)</f>
        <v>103141.568803185</v>
      </c>
    </row>
    <row r="1405" customFormat="false" ht="15" hidden="false" customHeight="false" outlineLevel="0" collapsed="false">
      <c r="A1405" s="41" t="n">
        <v>-0.7857962694</v>
      </c>
      <c r="B1405" s="41" t="n">
        <v>-0.5162975969</v>
      </c>
      <c r="C1405" s="41" t="n">
        <v>10.7403898948</v>
      </c>
      <c r="D1405" s="42" t="n">
        <f aca="false">$B$5*A1405</f>
        <v>-2.00769221054947</v>
      </c>
      <c r="E1405" s="42" t="n">
        <f aca="false">$D$5*A1405+$F$5*B1405</f>
        <v>-2.7613851955274</v>
      </c>
      <c r="F1405" s="43" t="n">
        <f aca="false">Inputs!$B$5*D1405+Inputs!$B$6*E1405</f>
        <v>-62699.9612785766</v>
      </c>
      <c r="G1405" s="43" t="n">
        <f aca="false">F1405*SQRT(($B$6-2)/C1405)</f>
        <v>-27056.5392979579</v>
      </c>
    </row>
    <row r="1406" customFormat="false" ht="15" hidden="false" customHeight="false" outlineLevel="0" collapsed="false">
      <c r="A1406" s="41" t="n">
        <v>1.1003706807</v>
      </c>
      <c r="B1406" s="41" t="n">
        <v>0.6756066332</v>
      </c>
      <c r="C1406" s="41" t="n">
        <v>4.861953306</v>
      </c>
      <c r="D1406" s="42" t="n">
        <f aca="false">$B$5*A1406</f>
        <v>2.81142292269377</v>
      </c>
      <c r="E1406" s="42" t="n">
        <f aca="false">$D$5*A1406+$F$5*B1406</f>
        <v>3.78502861339703</v>
      </c>
      <c r="F1406" s="43" t="n">
        <f aca="false">Inputs!$B$5*D1406+Inputs!$B$6*E1406</f>
        <v>91890.8615995248</v>
      </c>
      <c r="G1406" s="43" t="n">
        <f aca="false">F1406*SQRT(($B$6-2)/C1406)</f>
        <v>58936.1727299359</v>
      </c>
    </row>
    <row r="1407" customFormat="false" ht="15" hidden="false" customHeight="false" outlineLevel="0" collapsed="false">
      <c r="A1407" s="41" t="n">
        <v>0.5603291782</v>
      </c>
      <c r="B1407" s="41" t="n">
        <v>-0.2575211989</v>
      </c>
      <c r="C1407" s="41" t="n">
        <v>8.841312257</v>
      </c>
      <c r="D1407" s="42" t="n">
        <f aca="false">$B$5*A1407</f>
        <v>1.43162874427325</v>
      </c>
      <c r="E1407" s="42" t="n">
        <f aca="false">$D$5*A1407+$F$5*B1407</f>
        <v>0.888679212667974</v>
      </c>
      <c r="F1407" s="43" t="n">
        <f aca="false">Inputs!$B$5*D1407+Inputs!$B$6*E1407</f>
        <v>98728.9137939261</v>
      </c>
      <c r="G1407" s="43" t="n">
        <f aca="false">F1407*SQRT(($B$6-2)/C1407)</f>
        <v>46957.0702120222</v>
      </c>
    </row>
    <row r="1408" customFormat="false" ht="15" hidden="false" customHeight="false" outlineLevel="0" collapsed="false">
      <c r="A1408" s="41" t="n">
        <v>0.5733624702</v>
      </c>
      <c r="B1408" s="41" t="n">
        <v>-0.643561125</v>
      </c>
      <c r="C1408" s="41" t="n">
        <v>1.2435672763</v>
      </c>
      <c r="D1408" s="42" t="n">
        <f aca="false">$B$5*A1408</f>
        <v>1.46492851909427</v>
      </c>
      <c r="E1408" s="42" t="n">
        <f aca="false">$D$5*A1408+$F$5*B1408</f>
        <v>0.25310081206793</v>
      </c>
      <c r="F1408" s="43" t="n">
        <f aca="false">Inputs!$B$5*D1408+Inputs!$B$6*E1408</f>
        <v>133837.81130603</v>
      </c>
      <c r="G1408" s="43" t="n">
        <f aca="false">F1408*SQRT(($B$6-2)/C1408)</f>
        <v>169730.222686443</v>
      </c>
    </row>
    <row r="1409" customFormat="false" ht="15" hidden="false" customHeight="false" outlineLevel="0" collapsed="false">
      <c r="A1409" s="41" t="n">
        <v>-0.2596140313</v>
      </c>
      <c r="B1409" s="41" t="n">
        <v>0.9698044874</v>
      </c>
      <c r="C1409" s="41" t="n">
        <v>4.0664956915</v>
      </c>
      <c r="D1409" s="42" t="n">
        <f aca="false">$B$5*A1409</f>
        <v>-0.663308148291847</v>
      </c>
      <c r="E1409" s="42" t="n">
        <f aca="false">$D$5*A1409+$F$5*B1409</f>
        <v>1.05683003733267</v>
      </c>
      <c r="F1409" s="43" t="n">
        <f aca="false">Inputs!$B$5*D1409+Inputs!$B$6*E1409</f>
        <v>-119172.316695818</v>
      </c>
      <c r="G1409" s="43" t="n">
        <f aca="false">F1409*SQRT(($B$6-2)/C1409)</f>
        <v>-83575.7382706372</v>
      </c>
    </row>
    <row r="1410" customFormat="false" ht="15" hidden="false" customHeight="false" outlineLevel="0" collapsed="false">
      <c r="A1410" s="41" t="n">
        <v>0.8742776789</v>
      </c>
      <c r="B1410" s="41" t="n">
        <v>-0.981909846</v>
      </c>
      <c r="C1410" s="41" t="n">
        <v>0.5314144526</v>
      </c>
      <c r="D1410" s="42" t="n">
        <f aca="false">$B$5*A1410</f>
        <v>2.23376026858088</v>
      </c>
      <c r="E1410" s="42" t="n">
        <f aca="false">$D$5*A1410+$F$5*B1410</f>
        <v>0.384913234177952</v>
      </c>
      <c r="F1410" s="43" t="n">
        <f aca="false">Inputs!$B$5*D1410+Inputs!$B$6*E1410</f>
        <v>204130.365149191</v>
      </c>
      <c r="G1410" s="43" t="n">
        <f aca="false">F1410*SQRT(($B$6-2)/C1410)</f>
        <v>396009.796377942</v>
      </c>
    </row>
    <row r="1411" customFormat="false" ht="15" hidden="false" customHeight="false" outlineLevel="0" collapsed="false">
      <c r="A1411" s="41" t="n">
        <v>-0.8555264529</v>
      </c>
      <c r="B1411" s="41" t="n">
        <v>0.1087021528</v>
      </c>
      <c r="C1411" s="41" t="n">
        <v>2.4780626829</v>
      </c>
      <c r="D1411" s="42" t="n">
        <f aca="false">$B$5*A1411</f>
        <v>-2.18585129796793</v>
      </c>
      <c r="E1411" s="42" t="n">
        <f aca="false">$D$5*A1411+$F$5*B1411</f>
        <v>-1.84809950086602</v>
      </c>
      <c r="F1411" s="43" t="n">
        <f aca="false">Inputs!$B$5*D1411+Inputs!$B$6*E1411</f>
        <v>-126180.154753492</v>
      </c>
      <c r="G1411" s="43" t="n">
        <f aca="false">F1411*SQRT(($B$6-2)/C1411)</f>
        <v>-113357.408729391</v>
      </c>
    </row>
    <row r="1412" customFormat="false" ht="15" hidden="false" customHeight="false" outlineLevel="0" collapsed="false">
      <c r="A1412" s="41" t="n">
        <v>1.7261323747</v>
      </c>
      <c r="B1412" s="41" t="n">
        <v>-1.9155651645</v>
      </c>
      <c r="C1412" s="41" t="n">
        <v>2.5222054602</v>
      </c>
      <c r="D1412" s="42" t="n">
        <f aca="false">$B$5*A1412</f>
        <v>4.41023030779795</v>
      </c>
      <c r="E1412" s="42" t="n">
        <f aca="false">$D$5*A1412+$F$5*B1412</f>
        <v>0.799792243819322</v>
      </c>
      <c r="F1412" s="43" t="n">
        <f aca="false">Inputs!$B$5*D1412+Inputs!$B$6*E1412</f>
        <v>401033.418588829</v>
      </c>
      <c r="G1412" s="43" t="n">
        <f aca="false">F1412*SQRT(($B$6-2)/C1412)</f>
        <v>357112.729750511</v>
      </c>
    </row>
    <row r="1413" customFormat="false" ht="15" hidden="false" customHeight="false" outlineLevel="0" collapsed="false">
      <c r="A1413" s="41" t="n">
        <v>0.2783329396</v>
      </c>
      <c r="B1413" s="41" t="n">
        <v>-1.3760433316</v>
      </c>
      <c r="C1413" s="41" t="n">
        <v>2.0470668769</v>
      </c>
      <c r="D1413" s="42" t="n">
        <f aca="false">$B$5*A1413</f>
        <v>0.711134547891066</v>
      </c>
      <c r="E1413" s="42" t="n">
        <f aca="false">$D$5*A1413+$F$5*B1413</f>
        <v>-1.71375738244236</v>
      </c>
      <c r="F1413" s="43" t="n">
        <f aca="false">Inputs!$B$5*D1413+Inputs!$B$6*E1413</f>
        <v>156801.323911225</v>
      </c>
      <c r="G1413" s="43" t="n">
        <f aca="false">F1413*SQRT(($B$6-2)/C1413)</f>
        <v>154988.226048225</v>
      </c>
    </row>
    <row r="1414" customFormat="false" ht="15" hidden="false" customHeight="false" outlineLevel="0" collapsed="false">
      <c r="A1414" s="41" t="n">
        <v>-0.6343309935</v>
      </c>
      <c r="B1414" s="41" t="n">
        <v>-0.3644284181</v>
      </c>
      <c r="C1414" s="41" t="n">
        <v>1.2636469095</v>
      </c>
      <c r="D1414" s="42" t="n">
        <f aca="false">$B$5*A1414</f>
        <v>-1.62070175712653</v>
      </c>
      <c r="E1414" s="42" t="n">
        <f aca="false">$D$5*A1414+$F$5*B1414</f>
        <v>-2.13872102204343</v>
      </c>
      <c r="F1414" s="43" t="n">
        <f aca="false">Inputs!$B$5*D1414+Inputs!$B$6*E1414</f>
        <v>-55134.1246104817</v>
      </c>
      <c r="G1414" s="43" t="n">
        <f aca="false">F1414*SQRT(($B$6-2)/C1414)</f>
        <v>-69362.1604044824</v>
      </c>
    </row>
    <row r="1415" customFormat="false" ht="15" hidden="false" customHeight="false" outlineLevel="0" collapsed="false">
      <c r="A1415" s="41" t="n">
        <v>-0.4205083434</v>
      </c>
      <c r="B1415" s="41" t="n">
        <v>-0.5337959397</v>
      </c>
      <c r="C1415" s="41" t="n">
        <v>4.8249956666</v>
      </c>
      <c r="D1415" s="42" t="n">
        <f aca="false">$B$5*A1415</f>
        <v>-1.07438958212397</v>
      </c>
      <c r="E1415" s="42" t="n">
        <f aca="false">$D$5*A1415+$F$5*B1415</f>
        <v>-1.9223656595489</v>
      </c>
      <c r="F1415" s="43" t="n">
        <f aca="false">Inputs!$B$5*D1415+Inputs!$B$6*E1415</f>
        <v>-11320.6752349519</v>
      </c>
      <c r="G1415" s="43" t="n">
        <f aca="false">F1415*SQRT(($B$6-2)/C1415)</f>
        <v>-7288.5118739715</v>
      </c>
    </row>
    <row r="1416" customFormat="false" ht="15" hidden="false" customHeight="false" outlineLevel="0" collapsed="false">
      <c r="A1416" s="41" t="n">
        <v>0.0072070604</v>
      </c>
      <c r="B1416" s="41" t="n">
        <v>-0.5352555666</v>
      </c>
      <c r="C1416" s="41" t="n">
        <v>1.7444706865</v>
      </c>
      <c r="D1416" s="42" t="n">
        <f aca="false">$B$5*A1416</f>
        <v>0.0184138810395319</v>
      </c>
      <c r="E1416" s="42" t="n">
        <f aca="false">$D$5*A1416+$F$5*B1416</f>
        <v>-0.907099695412924</v>
      </c>
      <c r="F1416" s="43" t="n">
        <f aca="false">Inputs!$B$5*D1416+Inputs!$B$6*E1416</f>
        <v>47196.3728745994</v>
      </c>
      <c r="G1416" s="43" t="n">
        <f aca="false">F1416*SQRT(($B$6-2)/C1416)</f>
        <v>50534.9433732498</v>
      </c>
    </row>
    <row r="1417" customFormat="false" ht="15" hidden="false" customHeight="false" outlineLevel="0" collapsed="false">
      <c r="A1417" s="41" t="n">
        <v>-1.4624573849</v>
      </c>
      <c r="B1417" s="41" t="n">
        <v>0.7798696125</v>
      </c>
      <c r="C1417" s="41" t="n">
        <v>4.8285628441</v>
      </c>
      <c r="D1417" s="42" t="n">
        <f aca="false">$B$5*A1417</f>
        <v>-3.73654649972594</v>
      </c>
      <c r="E1417" s="42" t="n">
        <f aca="false">$D$5*A1417+$F$5*B1417</f>
        <v>-2.13341033324457</v>
      </c>
      <c r="F1417" s="43" t="n">
        <f aca="false">Inputs!$B$5*D1417+Inputs!$B$6*E1417</f>
        <v>-266984.133310366</v>
      </c>
      <c r="G1417" s="43" t="n">
        <f aca="false">F1417*SQRT(($B$6-2)/C1417)</f>
        <v>-171827.038941056</v>
      </c>
    </row>
    <row r="1418" customFormat="false" ht="15" hidden="false" customHeight="false" outlineLevel="0" collapsed="false">
      <c r="A1418" s="41" t="n">
        <v>0.7528721671</v>
      </c>
      <c r="B1418" s="41" t="n">
        <v>0.84317431</v>
      </c>
      <c r="C1418" s="41" t="n">
        <v>3.206618492</v>
      </c>
      <c r="D1418" s="42" t="n">
        <f aca="false">$B$5*A1418</f>
        <v>1.92357185225671</v>
      </c>
      <c r="E1418" s="42" t="n">
        <f aca="false">$D$5*A1418+$F$5*B1418</f>
        <v>3.24747192202176</v>
      </c>
      <c r="F1418" s="43" t="n">
        <f aca="false">Inputs!$B$5*D1418+Inputs!$B$6*E1418</f>
        <v>29983.5891245824</v>
      </c>
      <c r="G1418" s="43" t="n">
        <f aca="false">F1418*SQRT(($B$6-2)/C1418)</f>
        <v>23679.6331230319</v>
      </c>
    </row>
    <row r="1419" customFormat="false" ht="15" hidden="false" customHeight="false" outlineLevel="0" collapsed="false">
      <c r="A1419" s="41" t="n">
        <v>-1.5407344963</v>
      </c>
      <c r="B1419" s="41" t="n">
        <v>0.2989181526</v>
      </c>
      <c r="C1419" s="41" t="n">
        <v>4.2383032251</v>
      </c>
      <c r="D1419" s="42" t="n">
        <f aca="false">$B$5*A1419</f>
        <v>-3.93654280022008</v>
      </c>
      <c r="E1419" s="42" t="n">
        <f aca="false">$D$5*A1419+$F$5*B1419</f>
        <v>-3.15015781319758</v>
      </c>
      <c r="F1419" s="43" t="n">
        <f aca="false">Inputs!$B$5*D1419+Inputs!$B$6*E1419</f>
        <v>-236146.389362129</v>
      </c>
      <c r="G1419" s="43" t="n">
        <f aca="false">F1419*SQRT(($B$6-2)/C1419)</f>
        <v>-162218.467851176</v>
      </c>
    </row>
    <row r="1420" customFormat="false" ht="15" hidden="false" customHeight="false" outlineLevel="0" collapsed="false">
      <c r="A1420" s="41" t="n">
        <v>0.6759788558</v>
      </c>
      <c r="B1420" s="41" t="n">
        <v>-1.0312020684</v>
      </c>
      <c r="C1420" s="41" t="n">
        <v>2.2105055593</v>
      </c>
      <c r="D1420" s="42" t="n">
        <f aca="false">$B$5*A1420</f>
        <v>1.72711113062686</v>
      </c>
      <c r="E1420" s="42" t="n">
        <f aca="false">$D$5*A1420+$F$5*B1420</f>
        <v>-0.172071297429762</v>
      </c>
      <c r="F1420" s="43" t="n">
        <f aca="false">Inputs!$B$5*D1420+Inputs!$B$6*E1420</f>
        <v>181314.677934174</v>
      </c>
      <c r="G1420" s="43" t="n">
        <f aca="false">F1420*SQRT(($B$6-2)/C1420)</f>
        <v>172465.469482402</v>
      </c>
    </row>
    <row r="1421" customFormat="false" ht="15" hidden="false" customHeight="false" outlineLevel="0" collapsed="false">
      <c r="A1421" s="41" t="n">
        <v>0.0091732482</v>
      </c>
      <c r="B1421" s="41" t="n">
        <v>-0.1162666453</v>
      </c>
      <c r="C1421" s="41" t="n">
        <v>3.1833169022</v>
      </c>
      <c r="D1421" s="42" t="n">
        <f aca="false">$B$5*A1421</f>
        <v>0.0234374476868405</v>
      </c>
      <c r="E1421" s="42" t="n">
        <f aca="false">$D$5*A1421+$F$5*B1421</f>
        <v>-0.178934223833924</v>
      </c>
      <c r="F1421" s="43" t="n">
        <f aca="false">Inputs!$B$5*D1421+Inputs!$B$6*E1421</f>
        <v>11290.4559603802</v>
      </c>
      <c r="G1421" s="43" t="n">
        <f aca="false">F1421*SQRT(($B$6-2)/C1421)</f>
        <v>8949.24795822976</v>
      </c>
    </row>
    <row r="1422" customFormat="false" ht="15" hidden="false" customHeight="false" outlineLevel="0" collapsed="false">
      <c r="A1422" s="41" t="n">
        <v>1.8421506586</v>
      </c>
      <c r="B1422" s="41" t="n">
        <v>1.924496037</v>
      </c>
      <c r="C1422" s="41" t="n">
        <v>11.9870151048</v>
      </c>
      <c r="D1422" s="42" t="n">
        <f aca="false">$B$5*A1422</f>
        <v>4.70665447515268</v>
      </c>
      <c r="E1422" s="42" t="n">
        <f aca="false">$D$5*A1422+$F$5*B1422</f>
        <v>7.70667194538218</v>
      </c>
      <c r="F1422" s="43" t="n">
        <f aca="false">Inputs!$B$5*D1422+Inputs!$B$6*E1422</f>
        <v>85331.850246159</v>
      </c>
      <c r="G1422" s="43" t="n">
        <f aca="false">F1422*SQRT(($B$6-2)/C1422)</f>
        <v>34855.4451852947</v>
      </c>
    </row>
    <row r="1423" customFormat="false" ht="15" hidden="false" customHeight="false" outlineLevel="0" collapsed="false">
      <c r="A1423" s="41" t="n">
        <v>-1.6643563933</v>
      </c>
      <c r="B1423" s="41" t="n">
        <v>2.4939270057</v>
      </c>
      <c r="C1423" s="41" t="n">
        <v>4.138577823</v>
      </c>
      <c r="D1423" s="42" t="n">
        <f aca="false">$B$5*A1423</f>
        <v>-4.25239403205369</v>
      </c>
      <c r="E1423" s="42" t="n">
        <f aca="false">$D$5*A1423+$F$5*B1423</f>
        <v>0.345892174231968</v>
      </c>
      <c r="F1423" s="43" t="n">
        <f aca="false">Inputs!$B$5*D1423+Inputs!$B$6*E1423</f>
        <v>-442534.011916968</v>
      </c>
      <c r="G1423" s="43" t="n">
        <f aca="false">F1423*SQRT(($B$6-2)/C1423)</f>
        <v>-307635.24477499</v>
      </c>
    </row>
    <row r="1424" customFormat="false" ht="15" hidden="false" customHeight="false" outlineLevel="0" collapsed="false">
      <c r="A1424" s="41" t="n">
        <v>-0.9152257212</v>
      </c>
      <c r="B1424" s="41" t="n">
        <v>0.9806732943</v>
      </c>
      <c r="C1424" s="41" t="n">
        <v>8.4147379246</v>
      </c>
      <c r="D1424" s="42" t="n">
        <f aca="false">$B$5*A1424</f>
        <v>-2.33838161735075</v>
      </c>
      <c r="E1424" s="42" t="n">
        <f aca="false">$D$5*A1424+$F$5*B1424</f>
        <v>-0.484487905684741</v>
      </c>
      <c r="F1424" s="43" t="n">
        <f aca="false">Inputs!$B$5*D1424+Inputs!$B$6*E1424</f>
        <v>-209613.766450838</v>
      </c>
      <c r="G1424" s="43" t="n">
        <f aca="false">F1424*SQRT(($B$6-2)/C1424)</f>
        <v>-102191.43607779</v>
      </c>
    </row>
    <row r="1425" customFormat="false" ht="15" hidden="false" customHeight="false" outlineLevel="0" collapsed="false">
      <c r="A1425" s="41" t="n">
        <v>0.9704979809</v>
      </c>
      <c r="B1425" s="41" t="n">
        <v>-0.9956902268</v>
      </c>
      <c r="C1425" s="41" t="n">
        <v>8.1266741783</v>
      </c>
      <c r="D1425" s="42" t="n">
        <f aca="false">$B$5*A1425</f>
        <v>2.47960102698716</v>
      </c>
      <c r="E1425" s="42" t="n">
        <f aca="false">$D$5*A1425+$F$5*B1425</f>
        <v>0.590082698386648</v>
      </c>
      <c r="F1425" s="43" t="n">
        <f aca="false">Inputs!$B$5*D1425+Inputs!$B$6*E1425</f>
        <v>218455.967779383</v>
      </c>
      <c r="G1425" s="43" t="n">
        <f aca="false">F1425*SQRT(($B$6-2)/C1425)</f>
        <v>108373.34719573</v>
      </c>
    </row>
    <row r="1426" customFormat="false" ht="15" hidden="false" customHeight="false" outlineLevel="0" collapsed="false">
      <c r="A1426" s="41" t="n">
        <v>0.4932677938</v>
      </c>
      <c r="B1426" s="41" t="n">
        <v>-0.1075337443</v>
      </c>
      <c r="C1426" s="41" t="n">
        <v>1.0606031809</v>
      </c>
      <c r="D1426" s="42" t="n">
        <f aca="false">$B$5*A1426</f>
        <v>1.26028837994275</v>
      </c>
      <c r="E1426" s="42" t="n">
        <f aca="false">$D$5*A1426+$F$5*B1426</f>
        <v>0.988090749631306</v>
      </c>
      <c r="F1426" s="43" t="n">
        <f aca="false">Inputs!$B$5*D1426+Inputs!$B$6*E1426</f>
        <v>76624.3005127095</v>
      </c>
      <c r="G1426" s="43" t="n">
        <f aca="false">F1426*SQRT(($B$6-2)/C1426)</f>
        <v>105221.637977707</v>
      </c>
    </row>
    <row r="1427" customFormat="false" ht="15" hidden="false" customHeight="false" outlineLevel="0" collapsed="false">
      <c r="A1427" s="41" t="n">
        <v>0.5543300046</v>
      </c>
      <c r="B1427" s="41" t="n">
        <v>0.2306723024</v>
      </c>
      <c r="C1427" s="41" t="n">
        <v>8.1108829506</v>
      </c>
      <c r="D1427" s="42" t="n">
        <f aca="false">$B$5*A1427</f>
        <v>1.41630098747994</v>
      </c>
      <c r="E1427" s="42" t="n">
        <f aca="false">$D$5*A1427+$F$5*B1427</f>
        <v>1.71738902516894</v>
      </c>
      <c r="F1427" s="43" t="n">
        <f aca="false">Inputs!$B$5*D1427+Inputs!$B$6*E1427</f>
        <v>55760.6474895466</v>
      </c>
      <c r="G1427" s="43" t="n">
        <f aca="false">F1427*SQRT(($B$6-2)/C1427)</f>
        <v>27689.0935700074</v>
      </c>
    </row>
    <row r="1428" customFormat="false" ht="15" hidden="false" customHeight="false" outlineLevel="0" collapsed="false">
      <c r="A1428" s="41" t="n">
        <v>1.1963394854</v>
      </c>
      <c r="B1428" s="41" t="n">
        <v>0.0753995431</v>
      </c>
      <c r="C1428" s="41" t="n">
        <v>3.1817391562</v>
      </c>
      <c r="D1428" s="42" t="n">
        <f aca="false">$B$5*A1428</f>
        <v>3.05662111102196</v>
      </c>
      <c r="E1428" s="42" t="n">
        <f aca="false">$D$5*A1428+$F$5*B1428</f>
        <v>2.97699060727049</v>
      </c>
      <c r="F1428" s="43" t="n">
        <f aca="false">Inputs!$B$5*D1428+Inputs!$B$6*E1428</f>
        <v>156812.580738672</v>
      </c>
      <c r="G1428" s="43" t="n">
        <f aca="false">F1428*SQRT(($B$6-2)/C1428)</f>
        <v>124326.473110757</v>
      </c>
    </row>
    <row r="1429" customFormat="false" ht="15" hidden="false" customHeight="false" outlineLevel="0" collapsed="false">
      <c r="A1429" s="41" t="n">
        <v>-0.1678740694</v>
      </c>
      <c r="B1429" s="41" t="n">
        <v>1.0960642331</v>
      </c>
      <c r="C1429" s="41" t="n">
        <v>2.519545982</v>
      </c>
      <c r="D1429" s="42" t="n">
        <f aca="false">$B$5*A1429</f>
        <v>-0.428914560443217</v>
      </c>
      <c r="E1429" s="42" t="n">
        <f aca="false">$D$5*A1429+$F$5*B1429</f>
        <v>1.49315163682689</v>
      </c>
      <c r="F1429" s="43" t="n">
        <f aca="false">Inputs!$B$5*D1429+Inputs!$B$6*E1429</f>
        <v>-117549.037885666</v>
      </c>
      <c r="G1429" s="43" t="n">
        <f aca="false">F1429*SQRT(($B$6-2)/C1429)</f>
        <v>-104730.441020427</v>
      </c>
    </row>
    <row r="1430" customFormat="false" ht="15" hidden="false" customHeight="false" outlineLevel="0" collapsed="false">
      <c r="A1430" s="41" t="n">
        <v>0.5803959649</v>
      </c>
      <c r="B1430" s="41" t="n">
        <v>0.7318133943</v>
      </c>
      <c r="C1430" s="41" t="n">
        <v>1.4407628135</v>
      </c>
      <c r="D1430" s="42" t="n">
        <f aca="false">$B$5*A1430</f>
        <v>1.48289894358217</v>
      </c>
      <c r="E1430" s="42" t="n">
        <f aca="false">$D$5*A1430+$F$5*B1430</f>
        <v>2.64475781883618</v>
      </c>
      <c r="F1430" s="43" t="n">
        <f aca="false">Inputs!$B$5*D1430+Inputs!$B$6*E1430</f>
        <v>16052.0034164081</v>
      </c>
      <c r="G1430" s="43" t="n">
        <f aca="false">F1430*SQRT(($B$6-2)/C1430)</f>
        <v>18912.4588453195</v>
      </c>
    </row>
    <row r="1431" customFormat="false" ht="15" hidden="false" customHeight="false" outlineLevel="0" collapsed="false">
      <c r="A1431" s="41" t="n">
        <v>-0.6645866723</v>
      </c>
      <c r="B1431" s="41" t="n">
        <v>-1.0452627814</v>
      </c>
      <c r="C1431" s="41" t="n">
        <v>1.0682241545</v>
      </c>
      <c r="D1431" s="42" t="n">
        <f aca="false">$B$5*A1431</f>
        <v>-1.69800435198109</v>
      </c>
      <c r="E1431" s="42" t="n">
        <f aca="false">$D$5*A1431+$F$5*B1431</f>
        <v>-3.38634396101565</v>
      </c>
      <c r="F1431" s="43" t="n">
        <f aca="false">Inputs!$B$5*D1431+Inputs!$B$6*E1431</f>
        <v>-483.237147325912</v>
      </c>
      <c r="G1431" s="43" t="n">
        <f aca="false">F1431*SQRT(($B$6-2)/C1431)</f>
        <v>-661.217155214966</v>
      </c>
    </row>
    <row r="1432" customFormat="false" ht="15" hidden="false" customHeight="false" outlineLevel="0" collapsed="false">
      <c r="A1432" s="41" t="n">
        <v>-0.5677221433</v>
      </c>
      <c r="B1432" s="41" t="n">
        <v>-0.6208213857</v>
      </c>
      <c r="C1432" s="41" t="n">
        <v>4.7322569465</v>
      </c>
      <c r="D1432" s="42" t="n">
        <f aca="false">$B$5*A1432</f>
        <v>-1.45051760773841</v>
      </c>
      <c r="E1432" s="42" t="n">
        <f aca="false">$D$5*A1432+$F$5*B1432</f>
        <v>-2.42294452288618</v>
      </c>
      <c r="F1432" s="43" t="n">
        <f aca="false">Inputs!$B$5*D1432+Inputs!$B$6*E1432</f>
        <v>-23904.5346295323</v>
      </c>
      <c r="G1432" s="43" t="n">
        <f aca="false">F1432*SQRT(($B$6-2)/C1432)</f>
        <v>-15540.3620478228</v>
      </c>
    </row>
    <row r="1433" customFormat="false" ht="15" hidden="false" customHeight="false" outlineLevel="0" collapsed="false">
      <c r="A1433" s="41" t="n">
        <v>0.7861992687</v>
      </c>
      <c r="B1433" s="41" t="n">
        <v>0.9759840503</v>
      </c>
      <c r="C1433" s="41" t="n">
        <v>1.0308804923</v>
      </c>
      <c r="D1433" s="42" t="n">
        <f aca="false">$B$5*A1433</f>
        <v>2.00872186491024</v>
      </c>
      <c r="E1433" s="42" t="n">
        <f aca="false">$D$5*A1433+$F$5*B1433</f>
        <v>3.55610515663858</v>
      </c>
      <c r="F1433" s="43" t="n">
        <f aca="false">Inputs!$B$5*D1433+Inputs!$B$6*E1433</f>
        <v>23066.9286590952</v>
      </c>
      <c r="G1433" s="43" t="n">
        <f aca="false">F1433*SQRT(($B$6-2)/C1433)</f>
        <v>32129.2516083487</v>
      </c>
    </row>
    <row r="1434" customFormat="false" ht="15" hidden="false" customHeight="false" outlineLevel="0" collapsed="false">
      <c r="A1434" s="41" t="n">
        <v>-0.1551302895</v>
      </c>
      <c r="B1434" s="41" t="n">
        <v>1.4309190188</v>
      </c>
      <c r="C1434" s="41" t="n">
        <v>4.8726676255</v>
      </c>
      <c r="D1434" s="42" t="n">
        <f aca="false">$B$5*A1434</f>
        <v>-0.396354482679393</v>
      </c>
      <c r="E1434" s="42" t="n">
        <f aca="false">$D$5*A1434+$F$5*B1434</f>
        <v>2.10168519154534</v>
      </c>
      <c r="F1434" s="43" t="n">
        <f aca="false">Inputs!$B$5*D1434+Inputs!$B$6*E1434</f>
        <v>-144719.707845206</v>
      </c>
      <c r="G1434" s="43" t="n">
        <f aca="false">F1434*SQRT(($B$6-2)/C1434)</f>
        <v>-92716.9807605609</v>
      </c>
    </row>
    <row r="1435" customFormat="false" ht="15" hidden="false" customHeight="false" outlineLevel="0" collapsed="false">
      <c r="A1435" s="41" t="n">
        <v>1.3684693938</v>
      </c>
      <c r="B1435" s="41" t="n">
        <v>0.2433989164</v>
      </c>
      <c r="C1435" s="41" t="n">
        <v>0.3351648668</v>
      </c>
      <c r="D1435" s="42" t="n">
        <f aca="false">$B$5*A1435</f>
        <v>3.49640924664284</v>
      </c>
      <c r="E1435" s="42" t="n">
        <f aca="false">$D$5*A1435+$F$5*B1435</f>
        <v>3.67668081093306</v>
      </c>
      <c r="F1435" s="43" t="n">
        <f aca="false">Inputs!$B$5*D1435+Inputs!$B$6*E1435</f>
        <v>165806.884117631</v>
      </c>
      <c r="G1435" s="43" t="n">
        <f aca="false">F1435*SQRT(($B$6-2)/C1435)</f>
        <v>405031.044392759</v>
      </c>
    </row>
    <row r="1436" customFormat="false" ht="15" hidden="false" customHeight="false" outlineLevel="0" collapsed="false">
      <c r="A1436" s="41" t="n">
        <v>-0.8218917715</v>
      </c>
      <c r="B1436" s="41" t="n">
        <v>1.5753766494</v>
      </c>
      <c r="C1436" s="41" t="n">
        <v>1.5499494155</v>
      </c>
      <c r="D1436" s="42" t="n">
        <f aca="false">$B$5*A1436</f>
        <v>-2.0999154256805</v>
      </c>
      <c r="E1436" s="42" t="n">
        <f aca="false">$D$5*A1436+$F$5*B1436</f>
        <v>0.764509086349329</v>
      </c>
      <c r="F1436" s="43" t="n">
        <f aca="false">Inputs!$B$5*D1436+Inputs!$B$6*E1436</f>
        <v>-248216.996885517</v>
      </c>
      <c r="G1436" s="43" t="n">
        <f aca="false">F1436*SQRT(($B$6-2)/C1436)</f>
        <v>-281960.162630023</v>
      </c>
    </row>
    <row r="1437" customFormat="false" ht="15" hidden="false" customHeight="false" outlineLevel="0" collapsed="false">
      <c r="A1437" s="41" t="n">
        <v>-0.061017351</v>
      </c>
      <c r="B1437" s="41" t="n">
        <v>0.1261651964</v>
      </c>
      <c r="C1437" s="41" t="n">
        <v>2.839379871</v>
      </c>
      <c r="D1437" s="42" t="n">
        <f aca="false">$B$5*A1437</f>
        <v>-0.155897991733406</v>
      </c>
      <c r="E1437" s="42" t="n">
        <f aca="false">$D$5*A1437+$F$5*B1437</f>
        <v>0.0726588953533291</v>
      </c>
      <c r="F1437" s="43" t="n">
        <f aca="false">Inputs!$B$5*D1437+Inputs!$B$6*E1437</f>
        <v>-19222.7439410071</v>
      </c>
      <c r="G1437" s="43" t="n">
        <f aca="false">F1437*SQRT(($B$6-2)/C1437)</f>
        <v>-16133.1298438216</v>
      </c>
    </row>
    <row r="1438" customFormat="false" ht="15" hidden="false" customHeight="false" outlineLevel="0" collapsed="false">
      <c r="A1438" s="41" t="n">
        <v>-0.3396050256</v>
      </c>
      <c r="B1438" s="41" t="n">
        <v>-0.8897903263</v>
      </c>
      <c r="C1438" s="41" t="n">
        <v>3.4700391395</v>
      </c>
      <c r="D1438" s="42" t="n">
        <f aca="false">$B$5*A1438</f>
        <v>-0.867683381954947</v>
      </c>
      <c r="E1438" s="42" t="n">
        <f aca="false">$D$5*A1438+$F$5*B1438</f>
        <v>-2.34456040744873</v>
      </c>
      <c r="F1438" s="43" t="n">
        <f aca="false">Inputs!$B$5*D1438+Inputs!$B$6*E1438</f>
        <v>30459.6821769418</v>
      </c>
      <c r="G1438" s="43" t="n">
        <f aca="false">F1438*SQRT(($B$6-2)/C1438)</f>
        <v>23124.5440612847</v>
      </c>
    </row>
    <row r="1439" customFormat="false" ht="15" hidden="false" customHeight="false" outlineLevel="0" collapsed="false">
      <c r="A1439" s="41" t="n">
        <v>-1.4686394303</v>
      </c>
      <c r="B1439" s="41" t="n">
        <v>0.6328683236</v>
      </c>
      <c r="C1439" s="41" t="n">
        <v>1.6239996669</v>
      </c>
      <c r="D1439" s="42" t="n">
        <f aca="false">$B$5*A1439</f>
        <v>-3.752341489952</v>
      </c>
      <c r="E1439" s="42" t="n">
        <f aca="false">$D$5*A1439+$F$5*B1439</f>
        <v>-2.40195469911599</v>
      </c>
      <c r="F1439" s="43" t="n">
        <f aca="false">Inputs!$B$5*D1439+Inputs!$B$6*E1439</f>
        <v>-255136.4140394</v>
      </c>
      <c r="G1439" s="43" t="n">
        <f aca="false">F1439*SQRT(($B$6-2)/C1439)</f>
        <v>-283135.598944692</v>
      </c>
    </row>
    <row r="1440" customFormat="false" ht="15" hidden="false" customHeight="false" outlineLevel="0" collapsed="false">
      <c r="A1440" s="41" t="n">
        <v>-0.7834010539</v>
      </c>
      <c r="B1440" s="41" t="n">
        <v>3.059531229</v>
      </c>
      <c r="C1440" s="41" t="n">
        <v>1.1656838561</v>
      </c>
      <c r="D1440" s="42" t="n">
        <f aca="false">$B$5*A1440</f>
        <v>-2.00157248755103</v>
      </c>
      <c r="E1440" s="42" t="n">
        <f aca="false">$D$5*A1440+$F$5*B1440</f>
        <v>3.41885667283548</v>
      </c>
      <c r="F1440" s="43" t="n">
        <f aca="false">Inputs!$B$5*D1440+Inputs!$B$6*E1440</f>
        <v>-371100.082396877</v>
      </c>
      <c r="G1440" s="43" t="n">
        <f aca="false">F1440*SQRT(($B$6-2)/C1440)</f>
        <v>-486088.848243938</v>
      </c>
    </row>
    <row r="1441" customFormat="false" ht="15" hidden="false" customHeight="false" outlineLevel="0" collapsed="false">
      <c r="A1441" s="41" t="n">
        <v>-1.0860735826</v>
      </c>
      <c r="B1441" s="41" t="n">
        <v>-1.257382475</v>
      </c>
      <c r="C1441" s="41" t="n">
        <v>2.6010057673</v>
      </c>
      <c r="D1441" s="42" t="n">
        <f aca="false">$B$5*A1441</f>
        <v>-2.77489415104313</v>
      </c>
      <c r="E1441" s="42" t="n">
        <f aca="false">$D$5*A1441+$F$5*B1441</f>
        <v>-4.75558556406922</v>
      </c>
      <c r="F1441" s="43" t="n">
        <f aca="false">Inputs!$B$5*D1441+Inputs!$B$6*E1441</f>
        <v>-39710.1369008523</v>
      </c>
      <c r="G1441" s="43" t="n">
        <f aca="false">F1441*SQRT(($B$6-2)/C1441)</f>
        <v>-34821.3596323311</v>
      </c>
    </row>
    <row r="1442" customFormat="false" ht="15" hidden="false" customHeight="false" outlineLevel="0" collapsed="false">
      <c r="A1442" s="41" t="n">
        <v>0.5101387156</v>
      </c>
      <c r="B1442" s="41" t="n">
        <v>1.529313479</v>
      </c>
      <c r="C1442" s="41" t="n">
        <v>2.088244896</v>
      </c>
      <c r="D1442" s="42" t="n">
        <f aca="false">$B$5*A1442</f>
        <v>1.3033932146202</v>
      </c>
      <c r="E1442" s="42" t="n">
        <f aca="false">$D$5*A1442+$F$5*B1442</f>
        <v>3.85465329398702</v>
      </c>
      <c r="F1442" s="43" t="n">
        <f aca="false">Inputs!$B$5*D1442+Inputs!$B$6*E1442</f>
        <v>-62393.3432373304</v>
      </c>
      <c r="G1442" s="43" t="n">
        <f aca="false">F1442*SQRT(($B$6-2)/C1442)</f>
        <v>-61060.8071281379</v>
      </c>
    </row>
    <row r="1443" customFormat="false" ht="15" hidden="false" customHeight="false" outlineLevel="0" collapsed="false">
      <c r="A1443" s="41" t="n">
        <v>0.0645896569</v>
      </c>
      <c r="B1443" s="41" t="n">
        <v>0.5722424202</v>
      </c>
      <c r="C1443" s="41" t="n">
        <v>2.3091037634</v>
      </c>
      <c r="D1443" s="42" t="n">
        <f aca="false">$B$5*A1443</f>
        <v>0.165025154852425</v>
      </c>
      <c r="E1443" s="42" t="n">
        <f aca="false">$D$5*A1443+$F$5*B1443</f>
        <v>1.14181313033631</v>
      </c>
      <c r="F1443" s="43" t="n">
        <f aca="false">Inputs!$B$5*D1443+Inputs!$B$6*E1443</f>
        <v>-40588.1410315729</v>
      </c>
      <c r="G1443" s="43" t="n">
        <f aca="false">F1443*SQRT(($B$6-2)/C1443)</f>
        <v>-37773.9528622133</v>
      </c>
    </row>
    <row r="1444" customFormat="false" ht="15" hidden="false" customHeight="false" outlineLevel="0" collapsed="false">
      <c r="A1444" s="41" t="n">
        <v>-1.8435474175</v>
      </c>
      <c r="B1444" s="41" t="n">
        <v>-0.6775115457</v>
      </c>
      <c r="C1444" s="41" t="n">
        <v>5.0460205574</v>
      </c>
      <c r="D1444" s="42" t="n">
        <f aca="false">$B$5*A1444</f>
        <v>-4.71022316346637</v>
      </c>
      <c r="E1444" s="42" t="n">
        <f aca="false">$D$5*A1444+$F$5*B1444</f>
        <v>-5.55677222362699</v>
      </c>
      <c r="F1444" s="43" t="n">
        <f aca="false">Inputs!$B$5*D1444+Inputs!$B$6*E1444</f>
        <v>-193183.705165287</v>
      </c>
      <c r="G1444" s="43" t="n">
        <f aca="false">F1444*SQRT(($B$6-2)/C1444)</f>
        <v>-121621.675316091</v>
      </c>
    </row>
    <row r="1445" customFormat="false" ht="15" hidden="false" customHeight="false" outlineLevel="0" collapsed="false">
      <c r="A1445" s="41" t="n">
        <v>-1.0736157291</v>
      </c>
      <c r="B1445" s="41" t="n">
        <v>-1.8950458499</v>
      </c>
      <c r="C1445" s="41" t="n">
        <v>7.2743493891</v>
      </c>
      <c r="D1445" s="42" t="n">
        <f aca="false">$B$5*A1445</f>
        <v>-2.74306460895175</v>
      </c>
      <c r="E1445" s="42" t="n">
        <f aca="false">$D$5*A1445+$F$5*B1445</f>
        <v>-5.82702264113995</v>
      </c>
      <c r="F1445" s="43" t="n">
        <f aca="false">Inputs!$B$5*D1445+Inputs!$B$6*E1445</f>
        <v>17044.6711618222</v>
      </c>
      <c r="G1445" s="43" t="n">
        <f aca="false">F1445*SQRT(($B$6-2)/C1445)</f>
        <v>8937.3043272517</v>
      </c>
    </row>
    <row r="1446" customFormat="false" ht="15" hidden="false" customHeight="false" outlineLevel="0" collapsed="false">
      <c r="A1446" s="41" t="n">
        <v>0.116980234</v>
      </c>
      <c r="B1446" s="41" t="n">
        <v>-2.2428276216</v>
      </c>
      <c r="C1446" s="41" t="n">
        <v>2.4870464896</v>
      </c>
      <c r="D1446" s="42" t="n">
        <f aca="false">$B$5*A1446</f>
        <v>0.298881928733746</v>
      </c>
      <c r="E1446" s="42" t="n">
        <f aca="false">$D$5*A1446+$F$5*B1446</f>
        <v>-3.59442519644231</v>
      </c>
      <c r="F1446" s="43" t="n">
        <f aca="false">Inputs!$B$5*D1446+Inputs!$B$6*E1446</f>
        <v>209609.45269549</v>
      </c>
      <c r="G1446" s="43" t="n">
        <f aca="false">F1446*SQRT(($B$6-2)/C1446)</f>
        <v>187967.995493772</v>
      </c>
    </row>
    <row r="1447" customFormat="false" ht="15" hidden="false" customHeight="false" outlineLevel="0" collapsed="false">
      <c r="A1447" s="41" t="n">
        <v>-1.3221959661</v>
      </c>
      <c r="B1447" s="41" t="n">
        <v>-0.537193794</v>
      </c>
      <c r="C1447" s="41" t="n">
        <v>5.0495431575</v>
      </c>
      <c r="D1447" s="42" t="n">
        <f aca="false">$B$5*A1447</f>
        <v>-3.37818165513283</v>
      </c>
      <c r="E1447" s="42" t="n">
        <f aca="false">$D$5*A1447+$F$5*B1447</f>
        <v>-4.07387777252673</v>
      </c>
      <c r="F1447" s="43" t="n">
        <f aca="false">Inputs!$B$5*D1447+Inputs!$B$6*E1447</f>
        <v>-134124.276886947</v>
      </c>
      <c r="G1447" s="43" t="n">
        <f aca="false">F1447*SQRT(($B$6-2)/C1447)</f>
        <v>-84410.4755855923</v>
      </c>
    </row>
    <row r="1448" customFormat="false" ht="15" hidden="false" customHeight="false" outlineLevel="0" collapsed="false">
      <c r="A1448" s="41" t="n">
        <v>-0.831285836</v>
      </c>
      <c r="B1448" s="41" t="n">
        <v>0.3964085022</v>
      </c>
      <c r="C1448" s="41" t="n">
        <v>2.1411958357</v>
      </c>
      <c r="D1448" s="42" t="n">
        <f aca="false">$B$5*A1448</f>
        <v>-2.12391705416425</v>
      </c>
      <c r="E1448" s="42" t="n">
        <f aca="false">$D$5*A1448+$F$5*B1448</f>
        <v>-1.29362150908759</v>
      </c>
      <c r="F1448" s="43" t="n">
        <f aca="false">Inputs!$B$5*D1448+Inputs!$B$6*E1448</f>
        <v>-147710.629962045</v>
      </c>
      <c r="G1448" s="43" t="n">
        <f aca="false">F1448*SQRT(($B$6-2)/C1448)</f>
        <v>-142757.374840898</v>
      </c>
    </row>
    <row r="1449" customFormat="false" ht="15" hidden="false" customHeight="false" outlineLevel="0" collapsed="false">
      <c r="A1449" s="41" t="n">
        <v>0.3055801919</v>
      </c>
      <c r="B1449" s="41" t="n">
        <v>0.8937987459</v>
      </c>
      <c r="C1449" s="41" t="n">
        <v>2.0075714438</v>
      </c>
      <c r="D1449" s="42" t="n">
        <f aca="false">$B$5*A1449</f>
        <v>0.780750679109602</v>
      </c>
      <c r="E1449" s="42" t="n">
        <f aca="false">$D$5*A1449+$F$5*B1449</f>
        <v>2.27051684341253</v>
      </c>
      <c r="F1449" s="43" t="n">
        <f aca="false">Inputs!$B$5*D1449+Inputs!$B$6*E1449</f>
        <v>-35450.7742596661</v>
      </c>
      <c r="G1449" s="43" t="n">
        <f aca="false">F1449*SQRT(($B$6-2)/C1449)</f>
        <v>-35383.8608004106</v>
      </c>
    </row>
    <row r="1450" customFormat="false" ht="15" hidden="false" customHeight="false" outlineLevel="0" collapsed="false">
      <c r="A1450" s="41" t="n">
        <v>0.7523837327</v>
      </c>
      <c r="B1450" s="41" t="n">
        <v>1.1408127894</v>
      </c>
      <c r="C1450" s="41" t="n">
        <v>2.5887113526</v>
      </c>
      <c r="D1450" s="42" t="n">
        <f aca="false">$B$5*A1450</f>
        <v>1.92232391309177</v>
      </c>
      <c r="E1450" s="42" t="n">
        <f aca="false">$D$5*A1450+$F$5*B1450</f>
        <v>3.76025521386857</v>
      </c>
      <c r="F1450" s="43" t="n">
        <f aca="false">Inputs!$B$5*D1450+Inputs!$B$6*E1450</f>
        <v>4219.63061574852</v>
      </c>
      <c r="G1450" s="43" t="n">
        <f aca="false">F1450*SQRT(($B$6-2)/C1450)</f>
        <v>3708.92130274859</v>
      </c>
    </row>
    <row r="1451" customFormat="false" ht="15" hidden="false" customHeight="false" outlineLevel="0" collapsed="false">
      <c r="A1451" s="41" t="n">
        <v>-0.0019184</v>
      </c>
      <c r="B1451" s="41" t="n">
        <v>0.3034669008</v>
      </c>
      <c r="C1451" s="41" t="n">
        <v>6.5661681114</v>
      </c>
      <c r="D1451" s="42" t="n">
        <f aca="false">$B$5*A1451</f>
        <v>-0.00490146986783098</v>
      </c>
      <c r="E1451" s="42" t="n">
        <f aca="false">$D$5*A1451+$F$5*B1451</f>
        <v>0.51944475687371</v>
      </c>
      <c r="F1451" s="43" t="n">
        <f aca="false">Inputs!$B$5*D1451+Inputs!$B$6*E1451</f>
        <v>-26462.3848304686</v>
      </c>
      <c r="G1451" s="43" t="n">
        <f aca="false">F1451*SQRT(($B$6-2)/C1451)</f>
        <v>-14604.5432748655</v>
      </c>
    </row>
    <row r="1452" customFormat="false" ht="15" hidden="false" customHeight="false" outlineLevel="0" collapsed="false">
      <c r="A1452" s="41" t="n">
        <v>0.5115137019</v>
      </c>
      <c r="B1452" s="41" t="n">
        <v>0.1416566974</v>
      </c>
      <c r="C1452" s="41" t="n">
        <v>0.8173766843</v>
      </c>
      <c r="D1452" s="42" t="n">
        <f aca="false">$B$5*A1452</f>
        <v>1.30690627441906</v>
      </c>
      <c r="E1452" s="42" t="n">
        <f aca="false">$D$5*A1452+$F$5*B1452</f>
        <v>1.46179667911338</v>
      </c>
      <c r="F1452" s="43" t="n">
        <f aca="false">Inputs!$B$5*D1452+Inputs!$B$6*E1452</f>
        <v>57600.7934862373</v>
      </c>
      <c r="G1452" s="43" t="n">
        <f aca="false">F1452*SQRT(($B$6-2)/C1452)</f>
        <v>90101.5664306183</v>
      </c>
    </row>
    <row r="1453" customFormat="false" ht="15" hidden="false" customHeight="false" outlineLevel="0" collapsed="false">
      <c r="A1453" s="41" t="n">
        <v>-0.3971943099</v>
      </c>
      <c r="B1453" s="41" t="n">
        <v>-0.3324425343</v>
      </c>
      <c r="C1453" s="41" t="n">
        <v>0.7051734919</v>
      </c>
      <c r="D1453" s="42" t="n">
        <f aca="false">$B$5*A1453</f>
        <v>-1.01482273855753</v>
      </c>
      <c r="E1453" s="42" t="n">
        <f aca="false">$D$5*A1453+$F$5*B1453</f>
        <v>-1.51920201301208</v>
      </c>
      <c r="F1453" s="43" t="n">
        <f aca="false">Inputs!$B$5*D1453+Inputs!$B$6*E1453</f>
        <v>-25522.1732051496</v>
      </c>
      <c r="G1453" s="43" t="n">
        <f aca="false">F1453*SQRT(($B$6-2)/C1453)</f>
        <v>-42981.8060652685</v>
      </c>
    </row>
    <row r="1454" customFormat="false" ht="15" hidden="false" customHeight="false" outlineLevel="0" collapsed="false">
      <c r="A1454" s="41" t="n">
        <v>-0.8175583983</v>
      </c>
      <c r="B1454" s="41" t="n">
        <v>0.4216168299</v>
      </c>
      <c r="C1454" s="41" t="n">
        <v>9.4791307949</v>
      </c>
      <c r="D1454" s="42" t="n">
        <f aca="false">$B$5*A1454</f>
        <v>-2.08884375232465</v>
      </c>
      <c r="E1454" s="42" t="n">
        <f aca="false">$D$5*A1454+$F$5*B1454</f>
        <v>-1.21742752791669</v>
      </c>
      <c r="F1454" s="43" t="n">
        <f aca="false">Inputs!$B$5*D1454+Inputs!$B$6*E1454</f>
        <v>-148012.998836631</v>
      </c>
      <c r="G1454" s="43" t="n">
        <f aca="false">F1454*SQRT(($B$6-2)/C1454)</f>
        <v>-67987.7388768539</v>
      </c>
    </row>
    <row r="1455" customFormat="false" ht="15" hidden="false" customHeight="false" outlineLevel="0" collapsed="false">
      <c r="A1455" s="41" t="n">
        <v>-0.0940151741</v>
      </c>
      <c r="B1455" s="41" t="n">
        <v>-0.6631737506</v>
      </c>
      <c r="C1455" s="41" t="n">
        <v>1.5809151959</v>
      </c>
      <c r="D1455" s="42" t="n">
        <f aca="false">$B$5*A1455</f>
        <v>-0.240206705051102</v>
      </c>
      <c r="E1455" s="42" t="n">
        <f aca="false">$D$5*A1455+$F$5*B1455</f>
        <v>-1.36884889429581</v>
      </c>
      <c r="F1455" s="43" t="n">
        <f aca="false">Inputs!$B$5*D1455+Inputs!$B$6*E1455</f>
        <v>44421.7742096801</v>
      </c>
      <c r="G1455" s="43" t="n">
        <f aca="false">F1455*SQRT(($B$6-2)/C1455)</f>
        <v>49963.9322939445</v>
      </c>
    </row>
    <row r="1456" customFormat="false" ht="15" hidden="false" customHeight="false" outlineLevel="0" collapsed="false">
      <c r="A1456" s="41" t="n">
        <v>-0.6622448193</v>
      </c>
      <c r="B1456" s="41" t="n">
        <v>-1.2103987278</v>
      </c>
      <c r="C1456" s="41" t="n">
        <v>2.8712262973</v>
      </c>
      <c r="D1456" s="42" t="n">
        <f aca="false">$B$5*A1456</f>
        <v>-1.69202096899819</v>
      </c>
      <c r="E1456" s="42" t="n">
        <f aca="false">$D$5*A1456+$F$5*B1456</f>
        <v>-3.66591887953283</v>
      </c>
      <c r="F1456" s="43" t="n">
        <f aca="false">Inputs!$B$5*D1456+Inputs!$B$6*E1456</f>
        <v>14093.8470768229</v>
      </c>
      <c r="G1456" s="43" t="n">
        <f aca="false">F1456*SQRT(($B$6-2)/C1456)</f>
        <v>11762.8034773663</v>
      </c>
    </row>
    <row r="1457" customFormat="false" ht="15" hidden="false" customHeight="false" outlineLevel="0" collapsed="false">
      <c r="A1457" s="41" t="n">
        <v>0.9788413412</v>
      </c>
      <c r="B1457" s="41" t="n">
        <v>0.0786176695</v>
      </c>
      <c r="C1457" s="41" t="n">
        <v>2.293670847</v>
      </c>
      <c r="D1457" s="42" t="n">
        <f aca="false">$B$5*A1457</f>
        <v>2.50091812931561</v>
      </c>
      <c r="E1457" s="42" t="n">
        <f aca="false">$D$5*A1457+$F$5*B1457</f>
        <v>2.4649915533767</v>
      </c>
      <c r="F1457" s="43" t="n">
        <f aca="false">Inputs!$B$5*D1457+Inputs!$B$6*E1457</f>
        <v>126842.235262726</v>
      </c>
      <c r="G1457" s="43" t="n">
        <f aca="false">F1457*SQRT(($B$6-2)/C1457)</f>
        <v>118444.074074965</v>
      </c>
    </row>
    <row r="1458" customFormat="false" ht="15" hidden="false" customHeight="false" outlineLevel="0" collapsed="false">
      <c r="A1458" s="41" t="n">
        <v>-0.8628000196</v>
      </c>
      <c r="B1458" s="41" t="n">
        <v>0.8085477496</v>
      </c>
      <c r="C1458" s="41" t="n">
        <v>8.2716851205</v>
      </c>
      <c r="D1458" s="42" t="n">
        <f aca="false">$B$5*A1458</f>
        <v>-2.20443510114334</v>
      </c>
      <c r="E1458" s="42" t="n">
        <f aca="false">$D$5*A1458+$F$5*B1458</f>
        <v>-0.656953157352331</v>
      </c>
      <c r="F1458" s="43" t="n">
        <f aca="false">Inputs!$B$5*D1458+Inputs!$B$6*E1458</f>
        <v>-187595.852246717</v>
      </c>
      <c r="G1458" s="43" t="n">
        <f aca="false">F1458*SQRT(($B$6-2)/C1458)</f>
        <v>-92244.6596599223</v>
      </c>
    </row>
    <row r="1459" customFormat="false" ht="15" hidden="false" customHeight="false" outlineLevel="0" collapsed="false">
      <c r="A1459" s="41" t="n">
        <v>-0.5604488098</v>
      </c>
      <c r="B1459" s="41" t="n">
        <v>-1.406500627</v>
      </c>
      <c r="C1459" s="41" t="n">
        <v>6.5215524598</v>
      </c>
      <c r="D1459" s="42" t="n">
        <f aca="false">$B$5*A1459</f>
        <v>-1.43193440038388</v>
      </c>
      <c r="E1459" s="42" t="n">
        <f aca="false">$D$5*A1459+$F$5*B1459</f>
        <v>-3.76230418250496</v>
      </c>
      <c r="F1459" s="43" t="n">
        <f aca="false">Inputs!$B$5*D1459+Inputs!$B$6*E1459</f>
        <v>44921.7690868601</v>
      </c>
      <c r="G1459" s="43" t="n">
        <f aca="false">F1459*SQRT(($B$6-2)/C1459)</f>
        <v>24876.9052970321</v>
      </c>
    </row>
    <row r="1460" customFormat="false" ht="15" hidden="false" customHeight="false" outlineLevel="0" collapsed="false">
      <c r="A1460" s="41" t="n">
        <v>1.0212222892</v>
      </c>
      <c r="B1460" s="41" t="n">
        <v>-0.5370969896</v>
      </c>
      <c r="C1460" s="41" t="n">
        <v>1.1538451802</v>
      </c>
      <c r="D1460" s="42" t="n">
        <f aca="false">$B$5*A1460</f>
        <v>2.60920052067931</v>
      </c>
      <c r="E1460" s="42" t="n">
        <f aca="false">$D$5*A1460+$F$5*B1460</f>
        <v>1.50265892873503</v>
      </c>
      <c r="F1460" s="43" t="n">
        <f aca="false">Inputs!$B$5*D1460+Inputs!$B$6*E1460</f>
        <v>185787.105631179</v>
      </c>
      <c r="G1460" s="43" t="n">
        <f aca="false">F1460*SQRT(($B$6-2)/C1460)</f>
        <v>244600.193700099</v>
      </c>
    </row>
    <row r="1461" customFormat="false" ht="15" hidden="false" customHeight="false" outlineLevel="0" collapsed="false">
      <c r="A1461" s="41" t="n">
        <v>-0.4088990902</v>
      </c>
      <c r="B1461" s="41" t="n">
        <v>0.0411800203</v>
      </c>
      <c r="C1461" s="41" t="n">
        <v>3.4925858544</v>
      </c>
      <c r="D1461" s="42" t="n">
        <f aca="false">$B$5*A1461</f>
        <v>-1.04472819516201</v>
      </c>
      <c r="E1461" s="42" t="n">
        <f aca="false">$D$5*A1461+$F$5*B1461</f>
        <v>-0.901903928300349</v>
      </c>
      <c r="F1461" s="43" t="n">
        <f aca="false">Inputs!$B$5*D1461+Inputs!$B$6*E1461</f>
        <v>-59377.6231011837</v>
      </c>
      <c r="G1461" s="43" t="n">
        <f aca="false">F1461*SQRT(($B$6-2)/C1461)</f>
        <v>-44932.8805522545</v>
      </c>
    </row>
    <row r="1462" customFormat="false" ht="15" hidden="false" customHeight="false" outlineLevel="0" collapsed="false">
      <c r="A1462" s="41" t="n">
        <v>1.1425892228</v>
      </c>
      <c r="B1462" s="41" t="n">
        <v>0.0200372909</v>
      </c>
      <c r="C1462" s="41" t="n">
        <v>4.1814294126</v>
      </c>
      <c r="D1462" s="42" t="n">
        <f aca="false">$B$5*A1462</f>
        <v>2.91929037054974</v>
      </c>
      <c r="E1462" s="42" t="n">
        <f aca="false">$D$5*A1462+$F$5*B1462</f>
        <v>2.75349068038223</v>
      </c>
      <c r="F1462" s="43" t="n">
        <f aca="false">Inputs!$B$5*D1462+Inputs!$B$6*E1462</f>
        <v>154254.503035862</v>
      </c>
      <c r="G1462" s="43" t="n">
        <f aca="false">F1462*SQRT(($B$6-2)/C1462)</f>
        <v>106681.831713279</v>
      </c>
    </row>
    <row r="1463" customFormat="false" ht="15" hidden="false" customHeight="false" outlineLevel="0" collapsed="false">
      <c r="A1463" s="41" t="n">
        <v>-1.1991171261</v>
      </c>
      <c r="B1463" s="41" t="n">
        <v>0.5438770041</v>
      </c>
      <c r="C1463" s="41" t="n">
        <v>4.9489826778</v>
      </c>
      <c r="D1463" s="42" t="n">
        <f aca="false">$B$5*A1463</f>
        <v>-3.06371792200753</v>
      </c>
      <c r="E1463" s="42" t="n">
        <f aca="false">$D$5*A1463+$F$5*B1463</f>
        <v>-1.91426796464914</v>
      </c>
      <c r="F1463" s="43" t="n">
        <f aca="false">Inputs!$B$5*D1463+Inputs!$B$6*E1463</f>
        <v>-210658.393968296</v>
      </c>
      <c r="G1463" s="43" t="n">
        <f aca="false">F1463*SQRT(($B$6-2)/C1463)</f>
        <v>-133917.027169376</v>
      </c>
    </row>
    <row r="1464" customFormat="false" ht="15" hidden="false" customHeight="false" outlineLevel="0" collapsed="false">
      <c r="A1464" s="41" t="n">
        <v>-0.4849897243</v>
      </c>
      <c r="B1464" s="41" t="n">
        <v>1.8879239715</v>
      </c>
      <c r="C1464" s="41" t="n">
        <v>0.4636493559</v>
      </c>
      <c r="D1464" s="42" t="n">
        <f aca="false">$B$5*A1464</f>
        <v>-1.23913809417437</v>
      </c>
      <c r="E1464" s="42" t="n">
        <f aca="false">$D$5*A1464+$F$5*B1464</f>
        <v>2.10588641983614</v>
      </c>
      <c r="F1464" s="43" t="n">
        <f aca="false">Inputs!$B$5*D1464+Inputs!$B$6*E1464</f>
        <v>-229208.130409244</v>
      </c>
      <c r="G1464" s="43" t="n">
        <f aca="false">F1464*SQRT(($B$6-2)/C1464)</f>
        <v>-476047.387547155</v>
      </c>
    </row>
    <row r="1465" customFormat="false" ht="15" hidden="false" customHeight="false" outlineLevel="0" collapsed="false">
      <c r="A1465" s="41" t="n">
        <v>-0.001119722</v>
      </c>
      <c r="B1465" s="41" t="n">
        <v>-2.2350354979</v>
      </c>
      <c r="C1465" s="41" t="n">
        <v>0.7032222867</v>
      </c>
      <c r="D1465" s="42" t="n">
        <f aca="false">$B$5*A1465</f>
        <v>-0.00286086511850889</v>
      </c>
      <c r="E1465" s="42" t="n">
        <f aca="false">$D$5*A1465+$F$5*B1465</f>
        <v>-3.86199940803269</v>
      </c>
      <c r="F1465" s="43" t="n">
        <f aca="false">Inputs!$B$5*D1465+Inputs!$B$6*E1465</f>
        <v>192813.883889783</v>
      </c>
      <c r="G1465" s="43" t="n">
        <f aca="false">F1465*SQRT(($B$6-2)/C1465)</f>
        <v>325167.391877621</v>
      </c>
    </row>
    <row r="1466" customFormat="false" ht="15" hidden="false" customHeight="false" outlineLevel="0" collapsed="false">
      <c r="A1466" s="41" t="n">
        <v>0.3573649722</v>
      </c>
      <c r="B1466" s="41" t="n">
        <v>1.9445977923</v>
      </c>
      <c r="C1466" s="41" t="n">
        <v>5.199048501</v>
      </c>
      <c r="D1466" s="42" t="n">
        <f aca="false">$B$5*A1466</f>
        <v>0.913059655471517</v>
      </c>
      <c r="E1466" s="42" t="n">
        <f aca="false">$D$5*A1466+$F$5*B1466</f>
        <v>4.2082045985759</v>
      </c>
      <c r="F1466" s="43" t="n">
        <f aca="false">Inputs!$B$5*D1466+Inputs!$B$6*E1466</f>
        <v>-119104.264381643</v>
      </c>
      <c r="G1466" s="43" t="n">
        <f aca="false">F1466*SQRT(($B$6-2)/C1466)</f>
        <v>-73872.0879929403</v>
      </c>
    </row>
    <row r="1467" customFormat="false" ht="15" hidden="false" customHeight="false" outlineLevel="0" collapsed="false">
      <c r="A1467" s="41" t="n">
        <v>1.5759202885</v>
      </c>
      <c r="B1467" s="41" t="n">
        <v>1.8309542888</v>
      </c>
      <c r="C1467" s="41" t="n">
        <v>1.0028310118</v>
      </c>
      <c r="D1467" s="42" t="n">
        <f aca="false">$B$5*A1467</f>
        <v>4.02644172653579</v>
      </c>
      <c r="E1467" s="42" t="n">
        <f aca="false">$D$5*A1467+$F$5*B1467</f>
        <v>6.91163071280131</v>
      </c>
      <c r="F1467" s="43" t="n">
        <f aca="false">Inputs!$B$5*D1467+Inputs!$B$6*E1467</f>
        <v>57062.6370135137</v>
      </c>
      <c r="G1467" s="43" t="n">
        <f aca="false">F1467*SQRT(($B$6-2)/C1467)</f>
        <v>80584.7675733737</v>
      </c>
    </row>
    <row r="1468" customFormat="false" ht="15" hidden="false" customHeight="false" outlineLevel="0" collapsed="false">
      <c r="A1468" s="41" t="n">
        <v>-1.0197601854</v>
      </c>
      <c r="B1468" s="41" t="n">
        <v>0.912152396</v>
      </c>
      <c r="C1468" s="41" t="n">
        <v>4.1308465678</v>
      </c>
      <c r="D1468" s="42" t="n">
        <f aca="false">$B$5*A1468</f>
        <v>-2.60546487758123</v>
      </c>
      <c r="E1468" s="42" t="n">
        <f aca="false">$D$5*A1468+$F$5*B1468</f>
        <v>-0.851554918191926</v>
      </c>
      <c r="F1468" s="43" t="n">
        <f aca="false">Inputs!$B$5*D1468+Inputs!$B$6*E1468</f>
        <v>-217968.741848527</v>
      </c>
      <c r="G1468" s="43" t="n">
        <f aca="false">F1468*SQRT(($B$6-2)/C1468)</f>
        <v>-151666.506424459</v>
      </c>
    </row>
    <row r="1469" customFormat="false" ht="15" hidden="false" customHeight="false" outlineLevel="0" collapsed="false">
      <c r="A1469" s="41" t="n">
        <v>-0.7219945397</v>
      </c>
      <c r="B1469" s="41" t="n">
        <v>0.2242893994</v>
      </c>
      <c r="C1469" s="41" t="n">
        <v>1.2139324403</v>
      </c>
      <c r="D1469" s="42" t="n">
        <f aca="false">$B$5*A1469</f>
        <v>-1.84468019238848</v>
      </c>
      <c r="E1469" s="42" t="n">
        <f aca="false">$D$5*A1469+$F$5*B1469</f>
        <v>-1.33075896053759</v>
      </c>
      <c r="F1469" s="43" t="n">
        <f aca="false">Inputs!$B$5*D1469+Inputs!$B$6*E1469</f>
        <v>-117930.071211968</v>
      </c>
      <c r="G1469" s="43" t="n">
        <f aca="false">F1469*SQRT(($B$6-2)/C1469)</f>
        <v>-151370.867528084</v>
      </c>
    </row>
    <row r="1470" customFormat="false" ht="15" hidden="false" customHeight="false" outlineLevel="0" collapsed="false">
      <c r="A1470" s="41" t="n">
        <v>-1.2729524287</v>
      </c>
      <c r="B1470" s="41" t="n">
        <v>-0.6444557649</v>
      </c>
      <c r="C1470" s="41" t="n">
        <v>0.7519915136</v>
      </c>
      <c r="D1470" s="42" t="n">
        <f aca="false">$B$5*A1470</f>
        <v>-3.25236549856929</v>
      </c>
      <c r="E1470" s="42" t="n">
        <f aca="false">$D$5*A1470+$F$5*B1470</f>
        <v>-4.14191245341431</v>
      </c>
      <c r="F1470" s="43" t="n">
        <f aca="false">Inputs!$B$5*D1470+Inputs!$B$6*E1470</f>
        <v>-118140.927186213</v>
      </c>
      <c r="G1470" s="43" t="n">
        <f aca="false">F1470*SQRT(($B$6-2)/C1470)</f>
        <v>-192667.695591112</v>
      </c>
    </row>
    <row r="1471" customFormat="false" ht="15" hidden="false" customHeight="false" outlineLevel="0" collapsed="false">
      <c r="A1471" s="41" t="n">
        <v>-0.6762466974</v>
      </c>
      <c r="B1471" s="41" t="n">
        <v>0.8985552801</v>
      </c>
      <c r="C1471" s="41" t="n">
        <v>1.5324322737</v>
      </c>
      <c r="D1471" s="42" t="n">
        <f aca="false">$B$5*A1471</f>
        <v>-1.72779546003248</v>
      </c>
      <c r="E1471" s="42" t="n">
        <f aca="false">$D$5*A1471+$F$5*B1471</f>
        <v>-0.0576131482031119</v>
      </c>
      <c r="F1471" s="43" t="n">
        <f aca="false">Inputs!$B$5*D1471+Inputs!$B$6*E1471</f>
        <v>-169898.888593093</v>
      </c>
      <c r="G1471" s="43" t="n">
        <f aca="false">F1471*SQRT(($B$6-2)/C1471)</f>
        <v>-194095.242661889</v>
      </c>
    </row>
    <row r="1472" customFormat="false" ht="15" hidden="false" customHeight="false" outlineLevel="0" collapsed="false">
      <c r="A1472" s="41" t="n">
        <v>0.8007191217</v>
      </c>
      <c r="B1472" s="41" t="n">
        <v>0.2768197293</v>
      </c>
      <c r="C1472" s="41" t="n">
        <v>3.1127273961</v>
      </c>
      <c r="D1472" s="42" t="n">
        <f aca="false">$B$5*A1472</f>
        <v>2.0458197704382</v>
      </c>
      <c r="E1472" s="42" t="n">
        <f aca="false">$D$5*A1472+$F$5*B1472</f>
        <v>2.38337837690973</v>
      </c>
      <c r="F1472" s="43" t="n">
        <f aca="false">Inputs!$B$5*D1472+Inputs!$B$6*E1472</f>
        <v>85413.0581983336</v>
      </c>
      <c r="G1472" s="43" t="n">
        <f aca="false">F1472*SQRT(($B$6-2)/C1472)</f>
        <v>68465.0178590938</v>
      </c>
    </row>
    <row r="1473" customFormat="false" ht="15" hidden="false" customHeight="false" outlineLevel="0" collapsed="false">
      <c r="A1473" s="41" t="n">
        <v>-1.3504214181</v>
      </c>
      <c r="B1473" s="41" t="n">
        <v>-0.3116394339</v>
      </c>
      <c r="C1473" s="41" t="n">
        <v>3.9984095069</v>
      </c>
      <c r="D1473" s="42" t="n">
        <f aca="false">$B$5*A1473</f>
        <v>-3.45029706510151</v>
      </c>
      <c r="E1473" s="42" t="n">
        <f aca="false">$D$5*A1473+$F$5*B1473</f>
        <v>-3.75156799616085</v>
      </c>
      <c r="F1473" s="43" t="n">
        <f aca="false">Inputs!$B$5*D1473+Inputs!$B$6*E1473</f>
        <v>-157451.306702109</v>
      </c>
      <c r="G1473" s="43" t="n">
        <f aca="false">F1473*SQRT(($B$6-2)/C1473)</f>
        <v>-111357.027950008</v>
      </c>
    </row>
    <row r="1474" customFormat="false" ht="15" hidden="false" customHeight="false" outlineLevel="0" collapsed="false">
      <c r="A1474" s="41" t="n">
        <v>-0.7461164829</v>
      </c>
      <c r="B1474" s="41" t="n">
        <v>0.8696757567</v>
      </c>
      <c r="C1474" s="41" t="n">
        <v>4.3506702462</v>
      </c>
      <c r="D1474" s="42" t="n">
        <f aca="false">$B$5*A1474</f>
        <v>-1.90631122749499</v>
      </c>
      <c r="E1474" s="42" t="n">
        <f aca="false">$D$5*A1474+$F$5*B1474</f>
        <v>-0.273741993015088</v>
      </c>
      <c r="F1474" s="43" t="n">
        <f aca="false">Inputs!$B$5*D1474+Inputs!$B$6*E1474</f>
        <v>-176944.023098744</v>
      </c>
      <c r="G1474" s="43" t="n">
        <f aca="false">F1474*SQRT(($B$6-2)/C1474)</f>
        <v>-119970.042135863</v>
      </c>
    </row>
    <row r="1475" customFormat="false" ht="15" hidden="false" customHeight="false" outlineLevel="0" collapsed="false">
      <c r="A1475" s="41" t="n">
        <v>1.1781848528</v>
      </c>
      <c r="B1475" s="41" t="n">
        <v>1.056385586</v>
      </c>
      <c r="C1475" s="41" t="n">
        <v>5.632772799</v>
      </c>
      <c r="D1475" s="42" t="n">
        <f aca="false">$B$5*A1475</f>
        <v>3.01023642344354</v>
      </c>
      <c r="E1475" s="42" t="n">
        <f aca="false">$D$5*A1475+$F$5*B1475</f>
        <v>4.62770217737938</v>
      </c>
      <c r="F1475" s="43" t="n">
        <f aca="false">Inputs!$B$5*D1475+Inputs!$B$6*E1475</f>
        <v>69638.5334753851</v>
      </c>
      <c r="G1475" s="43" t="n">
        <f aca="false">F1475*SQRT(($B$6-2)/C1475)</f>
        <v>41495.7384377933</v>
      </c>
    </row>
    <row r="1476" customFormat="false" ht="15" hidden="false" customHeight="false" outlineLevel="0" collapsed="false">
      <c r="A1476" s="41" t="n">
        <v>-0.7552194194</v>
      </c>
      <c r="B1476" s="41" t="n">
        <v>-2.7395331223</v>
      </c>
      <c r="C1476" s="41" t="n">
        <v>1.6109895926</v>
      </c>
      <c r="D1476" s="42" t="n">
        <f aca="false">$B$5*A1476</f>
        <v>-1.92956903033252</v>
      </c>
      <c r="E1476" s="42" t="n">
        <f aca="false">$D$5*A1476+$F$5*B1476</f>
        <v>-6.52758429088001</v>
      </c>
      <c r="F1476" s="43" t="n">
        <f aca="false">Inputs!$B$5*D1476+Inputs!$B$6*E1476</f>
        <v>133422.311510748</v>
      </c>
      <c r="G1476" s="43" t="n">
        <f aca="false">F1476*SQRT(($B$6-2)/C1476)</f>
        <v>148661.014043344</v>
      </c>
    </row>
    <row r="1477" customFormat="false" ht="15" hidden="false" customHeight="false" outlineLevel="0" collapsed="false">
      <c r="A1477" s="41" t="n">
        <v>-1.7669618981</v>
      </c>
      <c r="B1477" s="41" t="n">
        <v>1.4216269781</v>
      </c>
      <c r="C1477" s="41" t="n">
        <v>5.4153685248</v>
      </c>
      <c r="D1477" s="42" t="n">
        <f aca="false">$B$5*A1477</f>
        <v>-4.51454884338125</v>
      </c>
      <c r="E1477" s="42" t="n">
        <f aca="false">$D$5*A1477+$F$5*B1477</f>
        <v>-1.74985465604724</v>
      </c>
      <c r="F1477" s="43" t="n">
        <f aca="false">Inputs!$B$5*D1477+Inputs!$B$6*E1477</f>
        <v>-363962.151535763</v>
      </c>
      <c r="G1477" s="43" t="n">
        <f aca="false">F1477*SQRT(($B$6-2)/C1477)</f>
        <v>-221185.785337876</v>
      </c>
    </row>
    <row r="1478" customFormat="false" ht="15" hidden="false" customHeight="false" outlineLevel="0" collapsed="false">
      <c r="A1478" s="41" t="n">
        <v>-0.4012549393</v>
      </c>
      <c r="B1478" s="41" t="n">
        <v>-0.7507246183</v>
      </c>
      <c r="C1478" s="41" t="n">
        <v>3.3402805053</v>
      </c>
      <c r="D1478" s="42" t="n">
        <f aca="false">$B$5*A1478</f>
        <v>-1.02519755749442</v>
      </c>
      <c r="E1478" s="42" t="n">
        <f aca="false">$D$5*A1478+$F$5*B1478</f>
        <v>-2.25113086500039</v>
      </c>
      <c r="F1478" s="43" t="n">
        <f aca="false">Inputs!$B$5*D1478+Inputs!$B$6*E1478</f>
        <v>10036.7875005772</v>
      </c>
      <c r="G1478" s="43" t="n">
        <f aca="false">F1478*SQRT(($B$6-2)/C1478)</f>
        <v>7766.37323072202</v>
      </c>
    </row>
    <row r="1479" customFormat="false" ht="15" hidden="false" customHeight="false" outlineLevel="0" collapsed="false">
      <c r="A1479" s="41" t="n">
        <v>1.6426602934</v>
      </c>
      <c r="B1479" s="41" t="n">
        <v>1.2651599455</v>
      </c>
      <c r="C1479" s="41" t="n">
        <v>3.7369185765</v>
      </c>
      <c r="D1479" s="42" t="n">
        <f aca="false">$B$5*A1479</f>
        <v>4.19696097330197</v>
      </c>
      <c r="E1479" s="42" t="n">
        <f aca="false">$D$5*A1479+$F$5*B1479</f>
        <v>6.09346222689332</v>
      </c>
      <c r="F1479" s="43" t="n">
        <f aca="false">Inputs!$B$5*D1479+Inputs!$B$6*E1479</f>
        <v>115022.985985531</v>
      </c>
      <c r="G1479" s="43" t="n">
        <f aca="false">F1479*SQRT(($B$6-2)/C1479)</f>
        <v>84147.8100473697</v>
      </c>
    </row>
    <row r="1480" customFormat="false" ht="15" hidden="false" customHeight="false" outlineLevel="0" collapsed="false">
      <c r="A1480" s="41" t="n">
        <v>0.0244487219</v>
      </c>
      <c r="B1480" s="41" t="n">
        <v>-0.2934030911</v>
      </c>
      <c r="C1480" s="41" t="n">
        <v>12.7112122108</v>
      </c>
      <c r="D1480" s="42" t="n">
        <f aca="false">$B$5*A1480</f>
        <v>0.0624659475082514</v>
      </c>
      <c r="E1480" s="42" t="n">
        <f aca="false">$D$5*A1480+$F$5*B1480</f>
        <v>-0.448454250631138</v>
      </c>
      <c r="F1480" s="43" t="n">
        <f aca="false">Inputs!$B$5*D1480+Inputs!$B$6*E1480</f>
        <v>28669.307282382</v>
      </c>
      <c r="G1480" s="43" t="n">
        <f aca="false">F1480*SQRT(($B$6-2)/C1480)</f>
        <v>11372.0487487262</v>
      </c>
    </row>
    <row r="1481" customFormat="false" ht="15" hidden="false" customHeight="false" outlineLevel="0" collapsed="false">
      <c r="A1481" s="41" t="n">
        <v>-0.1321012128</v>
      </c>
      <c r="B1481" s="41" t="n">
        <v>0.2271627984</v>
      </c>
      <c r="C1481" s="41" t="n">
        <v>4.8020405461</v>
      </c>
      <c r="D1481" s="42" t="n">
        <f aca="false">$B$5*A1481</f>
        <v>-0.337515697478695</v>
      </c>
      <c r="E1481" s="42" t="n">
        <f aca="false">$D$5*A1481+$F$5*B1481</f>
        <v>0.0779056426042362</v>
      </c>
      <c r="F1481" s="43" t="n">
        <f aca="false">Inputs!$B$5*D1481+Inputs!$B$6*E1481</f>
        <v>-37646.8518780813</v>
      </c>
      <c r="G1481" s="43" t="n">
        <f aca="false">F1481*SQRT(($B$6-2)/C1481)</f>
        <v>-24295.7747080205</v>
      </c>
    </row>
    <row r="1482" customFormat="false" ht="15" hidden="false" customHeight="false" outlineLevel="0" collapsed="false">
      <c r="A1482" s="41" t="n">
        <v>1.6000472813</v>
      </c>
      <c r="B1482" s="41" t="n">
        <v>0.4224674242</v>
      </c>
      <c r="C1482" s="41" t="n">
        <v>2.6904216436</v>
      </c>
      <c r="D1482" s="42" t="n">
        <f aca="false">$B$5*A1482</f>
        <v>4.0880856632594</v>
      </c>
      <c r="E1482" s="42" t="n">
        <f aca="false">$D$5*A1482+$F$5*B1482</f>
        <v>4.53694626729401</v>
      </c>
      <c r="F1482" s="43" t="n">
        <f aca="false">Inputs!$B$5*D1482+Inputs!$B$6*E1482</f>
        <v>181961.25296124</v>
      </c>
      <c r="G1482" s="43" t="n">
        <f aca="false">F1482*SQRT(($B$6-2)/C1482)</f>
        <v>156885.838225913</v>
      </c>
    </row>
    <row r="1483" customFormat="false" ht="15" hidden="false" customHeight="false" outlineLevel="0" collapsed="false">
      <c r="A1483" s="41" t="n">
        <v>0.726029033</v>
      </c>
      <c r="B1483" s="41" t="n">
        <v>1.1692701091</v>
      </c>
      <c r="C1483" s="41" t="n">
        <v>2.3549895248</v>
      </c>
      <c r="D1483" s="42" t="n">
        <f aca="false">$B$5*A1483</f>
        <v>1.85498823416387</v>
      </c>
      <c r="E1483" s="42" t="n">
        <f aca="false">$D$5*A1483+$F$5*B1483</f>
        <v>3.74668040755575</v>
      </c>
      <c r="F1483" s="43" t="n">
        <f aca="false">Inputs!$B$5*D1483+Inputs!$B$6*E1483</f>
        <v>-1835.19696140045</v>
      </c>
      <c r="G1483" s="43" t="n">
        <f aca="false">F1483*SQRT(($B$6-2)/C1483)</f>
        <v>-1691.23200814073</v>
      </c>
    </row>
    <row r="1484" customFormat="false" ht="15" hidden="false" customHeight="false" outlineLevel="0" collapsed="false">
      <c r="A1484" s="41" t="n">
        <v>-1.169676001</v>
      </c>
      <c r="B1484" s="41" t="n">
        <v>0.7548618925</v>
      </c>
      <c r="C1484" s="41" t="n">
        <v>3.1360102111</v>
      </c>
      <c r="D1484" s="42" t="n">
        <f aca="false">$B$5*A1484</f>
        <v>-2.98849649396713</v>
      </c>
      <c r="E1484" s="42" t="n">
        <f aca="false">$D$5*A1484+$F$5*B1484</f>
        <v>-1.47989325664073</v>
      </c>
      <c r="F1484" s="43" t="n">
        <f aca="false">Inputs!$B$5*D1484+Inputs!$B$6*E1484</f>
        <v>-224854.986564677</v>
      </c>
      <c r="G1484" s="43" t="n">
        <f aca="false">F1484*SQRT(($B$6-2)/C1484)</f>
        <v>-179567.934454945</v>
      </c>
    </row>
    <row r="1485" customFormat="false" ht="15" hidden="false" customHeight="false" outlineLevel="0" collapsed="false">
      <c r="A1485" s="41" t="n">
        <v>-0.2945687547</v>
      </c>
      <c r="B1485" s="41" t="n">
        <v>-2.5160951958</v>
      </c>
      <c r="C1485" s="41" t="n">
        <v>0.860907142</v>
      </c>
      <c r="D1485" s="42" t="n">
        <f aca="false">$B$5*A1485</f>
        <v>-0.752616698898325</v>
      </c>
      <c r="E1485" s="42" t="n">
        <f aca="false">$D$5*A1485+$F$5*B1485</f>
        <v>-5.04560539996954</v>
      </c>
      <c r="F1485" s="43" t="n">
        <f aca="false">Inputs!$B$5*D1485+Inputs!$B$6*E1485</f>
        <v>177018.600108645</v>
      </c>
      <c r="G1485" s="43" t="n">
        <f aca="false">F1485*SQRT(($B$6-2)/C1485)</f>
        <v>269808.572656249</v>
      </c>
    </row>
    <row r="1486" customFormat="false" ht="15" hidden="false" customHeight="false" outlineLevel="0" collapsed="false">
      <c r="A1486" s="41" t="n">
        <v>-2.128169542</v>
      </c>
      <c r="B1486" s="41" t="n">
        <v>-1.0181176115</v>
      </c>
      <c r="C1486" s="41" t="n">
        <v>4.127287948</v>
      </c>
      <c r="D1486" s="42" t="n">
        <f aca="false">$B$5*A1486</f>
        <v>-5.43742644065298</v>
      </c>
      <c r="E1486" s="42" t="n">
        <f aca="false">$D$5*A1486+$F$5*B1486</f>
        <v>-6.82219516697989</v>
      </c>
      <c r="F1486" s="43" t="n">
        <f aca="false">Inputs!$B$5*D1486+Inputs!$B$6*E1486</f>
        <v>-202632.885716303</v>
      </c>
      <c r="G1486" s="43" t="n">
        <f aca="false">F1486*SQRT(($B$6-2)/C1486)</f>
        <v>-141056.31775326</v>
      </c>
    </row>
    <row r="1487" customFormat="false" ht="15" hidden="false" customHeight="false" outlineLevel="0" collapsed="false">
      <c r="A1487" s="41" t="n">
        <v>0.5312232286</v>
      </c>
      <c r="B1487" s="41" t="n">
        <v>0.1137995653</v>
      </c>
      <c r="C1487" s="41" t="n">
        <v>3.1070903426</v>
      </c>
      <c r="D1487" s="42" t="n">
        <f aca="false">$B$5*A1487</f>
        <v>1.35726368227418</v>
      </c>
      <c r="E1487" s="42" t="n">
        <f aca="false">$D$5*A1487+$F$5*B1487</f>
        <v>1.46059508322359</v>
      </c>
      <c r="F1487" s="43" t="n">
        <f aca="false">Inputs!$B$5*D1487+Inputs!$B$6*E1487</f>
        <v>62696.6140662389</v>
      </c>
      <c r="G1487" s="43" t="n">
        <f aca="false">F1487*SQRT(($B$6-2)/C1487)</f>
        <v>50301.6399913081</v>
      </c>
    </row>
    <row r="1488" customFormat="false" ht="15" hidden="false" customHeight="false" outlineLevel="0" collapsed="false">
      <c r="A1488" s="41" t="n">
        <v>0.1843667072</v>
      </c>
      <c r="B1488" s="41" t="n">
        <v>1.9509434827</v>
      </c>
      <c r="C1488" s="41" t="n">
        <v>3.7036349102</v>
      </c>
      <c r="D1488" s="42" t="n">
        <f aca="false">$B$5*A1488</f>
        <v>0.4710528878086</v>
      </c>
      <c r="E1488" s="42" t="n">
        <f aca="false">$D$5*A1488+$F$5*B1488</f>
        <v>3.80749741884181</v>
      </c>
      <c r="F1488" s="43" t="n">
        <f aca="false">Inputs!$B$5*D1488+Inputs!$B$6*E1488</f>
        <v>-143269.58216123</v>
      </c>
      <c r="G1488" s="43" t="n">
        <f aca="false">F1488*SQRT(($B$6-2)/C1488)</f>
        <v>-105282.189360212</v>
      </c>
    </row>
    <row r="1489" customFormat="false" ht="15" hidden="false" customHeight="false" outlineLevel="0" collapsed="false">
      <c r="A1489" s="41" t="n">
        <v>-1.2690896149</v>
      </c>
      <c r="B1489" s="41" t="n">
        <v>-0.0274333542</v>
      </c>
      <c r="C1489" s="41" t="n">
        <v>3.3286457074</v>
      </c>
      <c r="D1489" s="42" t="n">
        <f aca="false">$B$5*A1489</f>
        <v>-3.24249609414594</v>
      </c>
      <c r="E1489" s="42" t="n">
        <f aca="false">$D$5*A1489+$F$5*B1489</f>
        <v>-3.06728058360348</v>
      </c>
      <c r="F1489" s="43" t="n">
        <f aca="false">Inputs!$B$5*D1489+Inputs!$B$6*E1489</f>
        <v>-170885.58023442</v>
      </c>
      <c r="G1489" s="43" t="n">
        <f aca="false">F1489*SQRT(($B$6-2)/C1489)</f>
        <v>-132460.572881517</v>
      </c>
    </row>
    <row r="1490" customFormat="false" ht="15" hidden="false" customHeight="false" outlineLevel="0" collapsed="false">
      <c r="A1490" s="41" t="n">
        <v>0.3044355228</v>
      </c>
      <c r="B1490" s="41" t="n">
        <v>-0.7362731165</v>
      </c>
      <c r="C1490" s="41" t="n">
        <v>0.9534967855</v>
      </c>
      <c r="D1490" s="42" t="n">
        <f aca="false">$B$5*A1490</f>
        <v>0.777826074698485</v>
      </c>
      <c r="E1490" s="42" t="n">
        <f aca="false">$D$5*A1490+$F$5*B1490</f>
        <v>-0.546924385321669</v>
      </c>
      <c r="F1490" s="43" t="n">
        <f aca="false">Inputs!$B$5*D1490+Inputs!$B$6*E1490</f>
        <v>105128.826735932</v>
      </c>
      <c r="G1490" s="43" t="n">
        <f aca="false">F1490*SQRT(($B$6-2)/C1490)</f>
        <v>152256.975599325</v>
      </c>
    </row>
    <row r="1491" customFormat="false" ht="15" hidden="false" customHeight="false" outlineLevel="0" collapsed="false">
      <c r="A1491" s="41" t="n">
        <v>0.0283267451</v>
      </c>
      <c r="B1491" s="41" t="n">
        <v>-1.5999493341</v>
      </c>
      <c r="C1491" s="41" t="n">
        <v>4.9166390423</v>
      </c>
      <c r="D1491" s="42" t="n">
        <f aca="false">$B$5*A1491</f>
        <v>0.0723742116145637</v>
      </c>
      <c r="E1491" s="42" t="n">
        <f aca="false">$D$5*A1491+$F$5*B1491</f>
        <v>-2.69529750464654</v>
      </c>
      <c r="F1491" s="43" t="n">
        <f aca="false">Inputs!$B$5*D1491+Inputs!$B$6*E1491</f>
        <v>142002.296393783</v>
      </c>
      <c r="G1491" s="43" t="n">
        <f aca="false">F1491*SQRT(($B$6-2)/C1491)</f>
        <v>90568.2972418135</v>
      </c>
    </row>
    <row r="1492" customFormat="false" ht="15" hidden="false" customHeight="false" outlineLevel="0" collapsed="false">
      <c r="A1492" s="41" t="n">
        <v>1.4099062173</v>
      </c>
      <c r="B1492" s="41" t="n">
        <v>-0.6816145525</v>
      </c>
      <c r="C1492" s="41" t="n">
        <v>1.9669662489</v>
      </c>
      <c r="D1492" s="42" t="n">
        <f aca="false">$B$5*A1492</f>
        <v>3.60227942064403</v>
      </c>
      <c r="E1492" s="42" t="n">
        <f aca="false">$D$5*A1492+$F$5*B1492</f>
        <v>2.1780215850243</v>
      </c>
      <c r="F1492" s="43" t="n">
        <f aca="false">Inputs!$B$5*D1492+Inputs!$B$6*E1492</f>
        <v>251326.862813188</v>
      </c>
      <c r="G1492" s="43" t="n">
        <f aca="false">F1492*SQRT(($B$6-2)/C1492)</f>
        <v>253428.500570776</v>
      </c>
    </row>
    <row r="1493" customFormat="false" ht="15" hidden="false" customHeight="false" outlineLevel="0" collapsed="false">
      <c r="A1493" s="41" t="n">
        <v>2.0314001648</v>
      </c>
      <c r="B1493" s="41" t="n">
        <v>-0.0324743239</v>
      </c>
      <c r="C1493" s="41" t="n">
        <v>6.083353519</v>
      </c>
      <c r="D1493" s="42" t="n">
        <f aca="false">$B$5*A1493</f>
        <v>5.19018280716957</v>
      </c>
      <c r="E1493" s="42" t="n">
        <f aca="false">$D$5*A1493+$F$5*B1493</f>
        <v>4.7778202405552</v>
      </c>
      <c r="F1493" s="43" t="n">
        <f aca="false">Inputs!$B$5*D1493+Inputs!$B$6*E1493</f>
        <v>280127.268689197</v>
      </c>
      <c r="G1493" s="43" t="n">
        <f aca="false">F1493*SQRT(($B$6-2)/C1493)</f>
        <v>160619.717257728</v>
      </c>
    </row>
    <row r="1494" customFormat="false" ht="15" hidden="false" customHeight="false" outlineLevel="0" collapsed="false">
      <c r="A1494" s="41" t="n">
        <v>1.0280535654</v>
      </c>
      <c r="B1494" s="41" t="n">
        <v>-0.053302869</v>
      </c>
      <c r="C1494" s="41" t="n">
        <v>5.2078079085</v>
      </c>
      <c r="D1494" s="42" t="n">
        <f aca="false">$B$5*A1494</f>
        <v>2.62665428134086</v>
      </c>
      <c r="E1494" s="42" t="n">
        <f aca="false">$D$5*A1494+$F$5*B1494</f>
        <v>2.35430331755224</v>
      </c>
      <c r="F1494" s="43" t="n">
        <f aca="false">Inputs!$B$5*D1494+Inputs!$B$6*E1494</f>
        <v>144950.262256474</v>
      </c>
      <c r="G1494" s="43" t="n">
        <f aca="false">F1494*SQRT(($B$6-2)/C1494)</f>
        <v>89826.9233343506</v>
      </c>
    </row>
    <row r="1495" customFormat="false" ht="15" hidden="false" customHeight="false" outlineLevel="0" collapsed="false">
      <c r="A1495" s="41" t="n">
        <v>-0.0307438323</v>
      </c>
      <c r="B1495" s="41" t="n">
        <v>-0.5840293332</v>
      </c>
      <c r="C1495" s="41" t="n">
        <v>9.1348373549</v>
      </c>
      <c r="D1495" s="42" t="n">
        <f aca="false">$B$5*A1495</f>
        <v>-0.0785498163261567</v>
      </c>
      <c r="E1495" s="42" t="n">
        <f aca="false">$D$5*A1495+$F$5*B1495</f>
        <v>-1.08162700375041</v>
      </c>
      <c r="F1495" s="43" t="n">
        <f aca="false">Inputs!$B$5*D1495+Inputs!$B$6*E1495</f>
        <v>46226.368554905</v>
      </c>
      <c r="G1495" s="43" t="n">
        <f aca="false">F1495*SQRT(($B$6-2)/C1495)</f>
        <v>21629.8927370591</v>
      </c>
    </row>
    <row r="1496" customFormat="false" ht="15" hidden="false" customHeight="false" outlineLevel="0" collapsed="false">
      <c r="A1496" s="41" t="n">
        <v>0.1191239294</v>
      </c>
      <c r="B1496" s="41" t="n">
        <v>0.3179986944</v>
      </c>
      <c r="C1496" s="41" t="n">
        <v>3.1283805704</v>
      </c>
      <c r="D1496" s="42" t="n">
        <f aca="false">$B$5*A1496</f>
        <v>0.304359023400608</v>
      </c>
      <c r="E1496" s="42" t="n">
        <f aca="false">$D$5*A1496+$F$5*B1496</f>
        <v>0.832568302576789</v>
      </c>
      <c r="F1496" s="43" t="n">
        <f aca="false">Inputs!$B$5*D1496+Inputs!$B$6*E1496</f>
        <v>-11192.5127887787</v>
      </c>
      <c r="G1496" s="43" t="n">
        <f aca="false">F1496*SQRT(($B$6-2)/C1496)</f>
        <v>-8949.17101099522</v>
      </c>
    </row>
    <row r="1497" customFormat="false" ht="15" hidden="false" customHeight="false" outlineLevel="0" collapsed="false">
      <c r="A1497" s="41" t="n">
        <v>-0.7842585089</v>
      </c>
      <c r="B1497" s="41" t="n">
        <v>-0.1250444159</v>
      </c>
      <c r="C1497" s="41" t="n">
        <v>5.6360022218</v>
      </c>
      <c r="D1497" s="42" t="n">
        <f aca="false">$B$5*A1497</f>
        <v>-2.00376326624448</v>
      </c>
      <c r="E1497" s="42" t="n">
        <f aca="false">$D$5*A1497+$F$5*B1497</f>
        <v>-2.08213173735383</v>
      </c>
      <c r="F1497" s="43" t="n">
        <f aca="false">Inputs!$B$5*D1497+Inputs!$B$6*E1497</f>
        <v>-96269.7397567563</v>
      </c>
      <c r="G1497" s="43" t="n">
        <f aca="false">F1497*SQRT(($B$6-2)/C1497)</f>
        <v>-57348.124289992</v>
      </c>
    </row>
    <row r="1498" customFormat="false" ht="15" hidden="false" customHeight="false" outlineLevel="0" collapsed="false">
      <c r="A1498" s="41" t="n">
        <v>-0.6100988661</v>
      </c>
      <c r="B1498" s="41" t="n">
        <v>2.2996640696</v>
      </c>
      <c r="C1498" s="41" t="n">
        <v>9.8132078712</v>
      </c>
      <c r="D1498" s="42" t="n">
        <f aca="false">$B$5*A1498</f>
        <v>-1.5587892038089</v>
      </c>
      <c r="E1498" s="42" t="n">
        <f aca="false">$D$5*A1498+$F$5*B1498</f>
        <v>2.51914811993147</v>
      </c>
      <c r="F1498" s="43" t="n">
        <f aca="false">Inputs!$B$5*D1498+Inputs!$B$6*E1498</f>
        <v>-281836.326377464</v>
      </c>
      <c r="G1498" s="43" t="n">
        <f aca="false">F1498*SQRT(($B$6-2)/C1498)</f>
        <v>-127234.963024121</v>
      </c>
    </row>
    <row r="1499" customFormat="false" ht="15" hidden="false" customHeight="false" outlineLevel="0" collapsed="false">
      <c r="A1499" s="41" t="n">
        <v>-0.0897307699</v>
      </c>
      <c r="B1499" s="41" t="n">
        <v>1.5452321517</v>
      </c>
      <c r="C1499" s="41" t="n">
        <v>1.8258271996</v>
      </c>
      <c r="D1499" s="42" t="n">
        <f aca="false">$B$5*A1499</f>
        <v>-0.229260146414786</v>
      </c>
      <c r="E1499" s="42" t="n">
        <f aca="false">$D$5*A1499+$F$5*B1499</f>
        <v>2.45469864906234</v>
      </c>
      <c r="F1499" s="43" t="n">
        <f aca="false">Inputs!$B$5*D1499+Inputs!$B$6*E1499</f>
        <v>-145660.947094595</v>
      </c>
      <c r="G1499" s="43" t="n">
        <f aca="false">F1499*SQRT(($B$6-2)/C1499)</f>
        <v>-152450.302690768</v>
      </c>
    </row>
    <row r="1500" customFormat="false" ht="15" hidden="false" customHeight="false" outlineLevel="0" collapsed="false">
      <c r="A1500" s="41" t="n">
        <v>-0.1956223308</v>
      </c>
      <c r="B1500" s="41" t="n">
        <v>0.2592876415</v>
      </c>
      <c r="C1500" s="41" t="n">
        <v>6.5867685395</v>
      </c>
      <c r="D1500" s="42" t="n">
        <f aca="false">$B$5*A1500</f>
        <v>-0.499810758909021</v>
      </c>
      <c r="E1500" s="42" t="n">
        <f aca="false">$D$5*A1500+$F$5*B1500</f>
        <v>-0.0177770447935728</v>
      </c>
      <c r="F1500" s="43" t="n">
        <f aca="false">Inputs!$B$5*D1500+Inputs!$B$6*E1500</f>
        <v>-49092.2236512234</v>
      </c>
      <c r="G1500" s="43" t="n">
        <f aca="false">F1500*SQRT(($B$6-2)/C1500)</f>
        <v>-27051.5092817534</v>
      </c>
    </row>
    <row r="1501" customFormat="false" ht="15" hidden="false" customHeight="false" outlineLevel="0" collapsed="false">
      <c r="A1501" s="41" t="n">
        <v>-1.3213640716</v>
      </c>
      <c r="B1501" s="41" t="n">
        <v>-0.4470725919</v>
      </c>
      <c r="C1501" s="41" t="n">
        <v>4.7411218003</v>
      </c>
      <c r="D1501" s="42" t="n">
        <f aca="false">$B$5*A1501</f>
        <v>-3.37605618295552</v>
      </c>
      <c r="E1501" s="42" t="n">
        <f aca="false">$D$5*A1501+$F$5*B1501</f>
        <v>-3.91628192943287</v>
      </c>
      <c r="F1501" s="43" t="n">
        <f aca="false">Inputs!$B$5*D1501+Inputs!$B$6*E1501</f>
        <v>-141791.521823908</v>
      </c>
      <c r="G1501" s="43" t="n">
        <f aca="false">F1501*SQRT(($B$6-2)/C1501)</f>
        <v>-92092.5938400716</v>
      </c>
    </row>
    <row r="1502" customFormat="false" ht="15" hidden="false" customHeight="false" outlineLevel="0" collapsed="false">
      <c r="A1502" s="41" t="n">
        <v>0.2105346708</v>
      </c>
      <c r="B1502" s="41" t="n">
        <v>1.586003831</v>
      </c>
      <c r="C1502" s="41" t="n">
        <v>1.356739092</v>
      </c>
      <c r="D1502" s="42" t="n">
        <f aca="false">$B$5*A1502</f>
        <v>0.537911460102125</v>
      </c>
      <c r="E1502" s="42" t="n">
        <f aca="false">$D$5*A1502+$F$5*B1502</f>
        <v>3.2396089025697</v>
      </c>
      <c r="F1502" s="43" t="n">
        <f aca="false">Inputs!$B$5*D1502+Inputs!$B$6*E1502</f>
        <v>-108189.299118272</v>
      </c>
      <c r="G1502" s="43" t="n">
        <f aca="false">F1502*SQRT(($B$6-2)/C1502)</f>
        <v>-131356.369252108</v>
      </c>
    </row>
    <row r="1503" customFormat="false" ht="15" hidden="false" customHeight="false" outlineLevel="0" collapsed="false">
      <c r="A1503" s="41" t="n">
        <v>0.2219827777</v>
      </c>
      <c r="B1503" s="41" t="n">
        <v>1.3837203612</v>
      </c>
      <c r="C1503" s="41" t="n">
        <v>2.8488709608</v>
      </c>
      <c r="D1503" s="42" t="n">
        <f aca="false">$B$5*A1503</f>
        <v>0.5671611218067</v>
      </c>
      <c r="E1503" s="42" t="n">
        <f aca="false">$D$5*A1503+$F$5*B1503</f>
        <v>2.91755883858131</v>
      </c>
      <c r="F1503" s="43" t="n">
        <f aca="false">Inputs!$B$5*D1503+Inputs!$B$6*E1503</f>
        <v>-89161.8297483954</v>
      </c>
      <c r="G1503" s="43" t="n">
        <f aca="false">F1503*SQRT(($B$6-2)/C1503)</f>
        <v>-74706.3608026934</v>
      </c>
    </row>
    <row r="1504" customFormat="false" ht="15" hidden="false" customHeight="false" outlineLevel="0" collapsed="false">
      <c r="A1504" s="41" t="n">
        <v>0.6407291102</v>
      </c>
      <c r="B1504" s="41" t="n">
        <v>1.6274013395</v>
      </c>
      <c r="C1504" s="41" t="n">
        <v>14.008092507</v>
      </c>
      <c r="D1504" s="42" t="n">
        <f aca="false">$B$5*A1504</f>
        <v>1.6370488047787</v>
      </c>
      <c r="E1504" s="42" t="n">
        <f aca="false">$D$5*A1504+$F$5*B1504</f>
        <v>4.33477726629379</v>
      </c>
      <c r="F1504" s="43" t="n">
        <f aca="false">Inputs!$B$5*D1504+Inputs!$B$6*E1504</f>
        <v>-53033.9828368193</v>
      </c>
      <c r="G1504" s="43" t="n">
        <f aca="false">F1504*SQRT(($B$6-2)/C1504)</f>
        <v>-20039.1705280729</v>
      </c>
    </row>
    <row r="1505" customFormat="false" ht="15" hidden="false" customHeight="false" outlineLevel="0" collapsed="false">
      <c r="A1505" s="41" t="n">
        <v>-0.0590422173</v>
      </c>
      <c r="B1505" s="41" t="n">
        <v>2.3902227107</v>
      </c>
      <c r="C1505" s="41" t="n">
        <v>6.3444975663</v>
      </c>
      <c r="D1505" s="42" t="n">
        <f aca="false">$B$5*A1505</f>
        <v>-0.150851568508069</v>
      </c>
      <c r="E1505" s="42" t="n">
        <f aca="false">$D$5*A1505+$F$5*B1505</f>
        <v>3.98680743366613</v>
      </c>
      <c r="F1505" s="43" t="n">
        <f aca="false">Inputs!$B$5*D1505+Inputs!$B$6*E1505</f>
        <v>-214425.528534113</v>
      </c>
      <c r="G1505" s="43" t="n">
        <f aca="false">F1505*SQRT(($B$6-2)/C1505)</f>
        <v>-120390.68056244</v>
      </c>
    </row>
    <row r="1506" customFormat="false" ht="15" hidden="false" customHeight="false" outlineLevel="0" collapsed="false">
      <c r="A1506" s="41" t="n">
        <v>-0.4853962029</v>
      </c>
      <c r="B1506" s="41" t="n">
        <v>-0.7664618342</v>
      </c>
      <c r="C1506" s="41" t="n">
        <v>4.4281603254</v>
      </c>
      <c r="D1506" s="42" t="n">
        <f aca="false">$B$5*A1506</f>
        <v>-1.24017663807023</v>
      </c>
      <c r="E1506" s="42" t="n">
        <f aca="false">$D$5*A1506+$F$5*B1506</f>
        <v>-2.47852654001828</v>
      </c>
      <c r="F1506" s="43" t="n">
        <f aca="false">Inputs!$B$5*D1506+Inputs!$B$6*E1506</f>
        <v>-91.3368061087385</v>
      </c>
      <c r="G1506" s="43" t="n">
        <f aca="false">F1506*SQRT(($B$6-2)/C1506)</f>
        <v>-61.3831470632047</v>
      </c>
    </row>
    <row r="1507" customFormat="false" ht="15" hidden="false" customHeight="false" outlineLevel="0" collapsed="false">
      <c r="A1507" s="41" t="n">
        <v>-1.2100528497</v>
      </c>
      <c r="B1507" s="41" t="n">
        <v>2.3310246716</v>
      </c>
      <c r="C1507" s="41" t="n">
        <v>1.8691975987</v>
      </c>
      <c r="D1507" s="42" t="n">
        <f aca="false">$B$5*A1507</f>
        <v>-3.09165845563363</v>
      </c>
      <c r="E1507" s="42" t="n">
        <f aca="false">$D$5*A1507+$F$5*B1507</f>
        <v>1.14565666861967</v>
      </c>
      <c r="F1507" s="43" t="n">
        <f aca="false">Inputs!$B$5*D1507+Inputs!$B$6*E1507</f>
        <v>-366448.678994347</v>
      </c>
      <c r="G1507" s="43" t="n">
        <f aca="false">F1507*SQRT(($B$6-2)/C1507)</f>
        <v>-379053.534916299</v>
      </c>
    </row>
    <row r="1508" customFormat="false" ht="15" hidden="false" customHeight="false" outlineLevel="0" collapsed="false">
      <c r="A1508" s="41" t="n">
        <v>0.8194475726</v>
      </c>
      <c r="B1508" s="41" t="n">
        <v>-0.3341207334</v>
      </c>
      <c r="C1508" s="41" t="n">
        <v>0.349267561</v>
      </c>
      <c r="D1508" s="42" t="n">
        <f aca="false">$B$5*A1508</f>
        <v>2.09367055117084</v>
      </c>
      <c r="E1508" s="42" t="n">
        <f aca="false">$D$5*A1508+$F$5*B1508</f>
        <v>1.37300637486988</v>
      </c>
      <c r="F1508" s="43" t="n">
        <f aca="false">Inputs!$B$5*D1508+Inputs!$B$6*E1508</f>
        <v>140716.73637359</v>
      </c>
      <c r="G1508" s="43" t="n">
        <f aca="false">F1508*SQRT(($B$6-2)/C1508)</f>
        <v>336729.857175727</v>
      </c>
    </row>
    <row r="1509" customFormat="false" ht="15" hidden="false" customHeight="false" outlineLevel="0" collapsed="false">
      <c r="A1509" s="41" t="n">
        <v>1.2490226969</v>
      </c>
      <c r="B1509" s="41" t="n">
        <v>0.6876921851</v>
      </c>
      <c r="C1509" s="41" t="n">
        <v>1.015538195</v>
      </c>
      <c r="D1509" s="42" t="n">
        <f aca="false">$B$5*A1509</f>
        <v>3.1912255593684</v>
      </c>
      <c r="E1509" s="42" t="n">
        <f aca="false">$D$5*A1509+$F$5*B1509</f>
        <v>4.1596277995612</v>
      </c>
      <c r="F1509" s="43" t="n">
        <f aca="false">Inputs!$B$5*D1509+Inputs!$B$6*E1509</f>
        <v>111141.16595878</v>
      </c>
      <c r="G1509" s="43" t="n">
        <f aca="false">F1509*SQRT(($B$6-2)/C1509)</f>
        <v>155970.266902641</v>
      </c>
    </row>
    <row r="1510" customFormat="false" ht="15" hidden="false" customHeight="false" outlineLevel="0" collapsed="false">
      <c r="A1510" s="41" t="n">
        <v>1.9661274714</v>
      </c>
      <c r="B1510" s="41" t="n">
        <v>-1.5478328327</v>
      </c>
      <c r="C1510" s="41" t="n">
        <v>3.2234702238</v>
      </c>
      <c r="D1510" s="42" t="n">
        <f aca="false">$B$5*A1510</f>
        <v>5.02341250906058</v>
      </c>
      <c r="E1510" s="42" t="n">
        <f aca="false">$D$5*A1510+$F$5*B1510</f>
        <v>2.00586138194856</v>
      </c>
      <c r="F1510" s="43" t="n">
        <f aca="false">Inputs!$B$5*D1510+Inputs!$B$6*E1510</f>
        <v>402048.18180863</v>
      </c>
      <c r="G1510" s="43" t="n">
        <f aca="false">F1510*SQRT(($B$6-2)/C1510)</f>
        <v>316687.753184321</v>
      </c>
    </row>
    <row r="1511" customFormat="false" ht="15" hidden="false" customHeight="false" outlineLevel="0" collapsed="false">
      <c r="A1511" s="41" t="n">
        <v>-0.2653601083</v>
      </c>
      <c r="B1511" s="41" t="n">
        <v>-0.4625213839</v>
      </c>
      <c r="C1511" s="41" t="n">
        <v>3.2251321387</v>
      </c>
      <c r="D1511" s="42" t="n">
        <f aca="false">$B$5*A1511</f>
        <v>-0.677989248830701</v>
      </c>
      <c r="E1511" s="42" t="n">
        <f aca="false">$D$5*A1511+$F$5*B1511</f>
        <v>-1.43010387157927</v>
      </c>
      <c r="F1511" s="43" t="n">
        <f aca="false">Inputs!$B$5*D1511+Inputs!$B$6*E1511</f>
        <v>3706.26869589342</v>
      </c>
      <c r="G1511" s="43" t="n">
        <f aca="false">F1511*SQRT(($B$6-2)/C1511)</f>
        <v>2918.62395561247</v>
      </c>
    </row>
    <row r="1512" customFormat="false" ht="15" hidden="false" customHeight="false" outlineLevel="0" collapsed="false">
      <c r="A1512" s="41" t="n">
        <v>-1.9736826764</v>
      </c>
      <c r="B1512" s="41" t="n">
        <v>1.0603272048</v>
      </c>
      <c r="C1512" s="41" t="n">
        <v>7.5327746185</v>
      </c>
      <c r="D1512" s="42" t="n">
        <f aca="false">$B$5*A1512</f>
        <v>-5.04271589190712</v>
      </c>
      <c r="E1512" s="42" t="n">
        <f aca="false">$D$5*A1512+$F$5*B1512</f>
        <v>-2.86563724720516</v>
      </c>
      <c r="F1512" s="43" t="n">
        <f aca="false">Inputs!$B$5*D1512+Inputs!$B$6*E1512</f>
        <v>-360989.726830454</v>
      </c>
      <c r="G1512" s="43" t="n">
        <f aca="false">F1512*SQRT(($B$6-2)/C1512)</f>
        <v>-186008.312967404</v>
      </c>
    </row>
    <row r="1513" customFormat="false" ht="15" hidden="false" customHeight="false" outlineLevel="0" collapsed="false">
      <c r="A1513" s="41" t="n">
        <v>-0.2703965558</v>
      </c>
      <c r="B1513" s="41" t="n">
        <v>0.739631205</v>
      </c>
      <c r="C1513" s="41" t="n">
        <v>1.5092308275</v>
      </c>
      <c r="D1513" s="42" t="n">
        <f aca="false">$B$5*A1513</f>
        <v>-0.690857261582037</v>
      </c>
      <c r="E1513" s="42" t="n">
        <f aca="false">$D$5*A1513+$F$5*B1513</f>
        <v>0.633721657070693</v>
      </c>
      <c r="F1513" s="43" t="n">
        <f aca="false">Inputs!$B$5*D1513+Inputs!$B$6*E1513</f>
        <v>-100771.809011738</v>
      </c>
      <c r="G1513" s="43" t="n">
        <f aca="false">F1513*SQRT(($B$6-2)/C1513)</f>
        <v>-116004.869266054</v>
      </c>
    </row>
    <row r="1514" customFormat="false" ht="15" hidden="false" customHeight="false" outlineLevel="0" collapsed="false">
      <c r="A1514" s="41" t="n">
        <v>2.3597719343</v>
      </c>
      <c r="B1514" s="41" t="n">
        <v>-0.3532436918</v>
      </c>
      <c r="C1514" s="41" t="n">
        <v>1.3970777767</v>
      </c>
      <c r="D1514" s="42" t="n">
        <f aca="false">$B$5*A1514</f>
        <v>6.02916546649535</v>
      </c>
      <c r="E1514" s="42" t="n">
        <f aca="false">$D$5*A1514+$F$5*B1514</f>
        <v>5.0053230091554</v>
      </c>
      <c r="F1514" s="43" t="n">
        <f aca="false">Inputs!$B$5*D1514+Inputs!$B$6*E1514</f>
        <v>352650.396191766</v>
      </c>
      <c r="G1514" s="43" t="n">
        <f aca="false">F1514*SQRT(($B$6-2)/C1514)</f>
        <v>421938.429189859</v>
      </c>
    </row>
    <row r="1515" customFormat="false" ht="15" hidden="false" customHeight="false" outlineLevel="0" collapsed="false">
      <c r="A1515" s="41" t="n">
        <v>-0.4211529827</v>
      </c>
      <c r="B1515" s="41" t="n">
        <v>0.1186641697</v>
      </c>
      <c r="C1515" s="41" t="n">
        <v>4.7927369702</v>
      </c>
      <c r="D1515" s="42" t="n">
        <f aca="false">$B$5*A1515</f>
        <v>-1.07603662137781</v>
      </c>
      <c r="E1515" s="42" t="n">
        <f aca="false">$D$5*A1515+$F$5*B1515</f>
        <v>-0.797267824032465</v>
      </c>
      <c r="F1515" s="43" t="n">
        <f aca="false">Inputs!$B$5*D1515+Inputs!$B$6*E1515</f>
        <v>-67740.2709361579</v>
      </c>
      <c r="G1515" s="43" t="n">
        <f aca="false">F1515*SQRT(($B$6-2)/C1515)</f>
        <v>-43759.2761636314</v>
      </c>
    </row>
    <row r="1516" customFormat="false" ht="15" hidden="false" customHeight="false" outlineLevel="0" collapsed="false">
      <c r="A1516" s="41" t="n">
        <v>0.987247353</v>
      </c>
      <c r="B1516" s="41" t="n">
        <v>-0.5667130253</v>
      </c>
      <c r="C1516" s="41" t="n">
        <v>2.3929899213</v>
      </c>
      <c r="D1516" s="42" t="n">
        <f aca="false">$B$5*A1516</f>
        <v>2.5223953048506</v>
      </c>
      <c r="E1516" s="42" t="n">
        <f aca="false">$D$5*A1516+$F$5*B1516</f>
        <v>1.37067326177333</v>
      </c>
      <c r="F1516" s="43" t="n">
        <f aca="false">Inputs!$B$5*D1516+Inputs!$B$6*E1516</f>
        <v>183705.867396394</v>
      </c>
      <c r="G1516" s="43" t="n">
        <f aca="false">F1516*SQRT(($B$6-2)/C1516)</f>
        <v>167945.197949109</v>
      </c>
    </row>
    <row r="1517" customFormat="false" ht="15" hidden="false" customHeight="false" outlineLevel="0" collapsed="false">
      <c r="A1517" s="41" t="n">
        <v>-0.6309615971</v>
      </c>
      <c r="B1517" s="41" t="n">
        <v>1.0571892702</v>
      </c>
      <c r="C1517" s="41" t="n">
        <v>2.3711370045</v>
      </c>
      <c r="D1517" s="42" t="n">
        <f aca="false">$B$5*A1517</f>
        <v>-1.61209302332369</v>
      </c>
      <c r="E1517" s="42" t="n">
        <f aca="false">$D$5*A1517+$F$5*B1517</f>
        <v>0.32406707209627</v>
      </c>
      <c r="F1517" s="43" t="n">
        <f aca="false">Inputs!$B$5*D1517+Inputs!$B$6*E1517</f>
        <v>-177412.655937182</v>
      </c>
      <c r="G1517" s="43" t="n">
        <f aca="false">F1517*SQRT(($B$6-2)/C1517)</f>
        <v>-162937.58354534</v>
      </c>
    </row>
    <row r="1518" customFormat="false" ht="15" hidden="false" customHeight="false" outlineLevel="0" collapsed="false">
      <c r="A1518" s="41" t="n">
        <v>0.3786393238</v>
      </c>
      <c r="B1518" s="41" t="n">
        <v>-2.044728263</v>
      </c>
      <c r="C1518" s="41" t="n">
        <v>7.0354201141</v>
      </c>
      <c r="D1518" s="42" t="n">
        <f aca="false">$B$5*A1518</f>
        <v>0.967415156579232</v>
      </c>
      <c r="E1518" s="42" t="n">
        <f aca="false">$D$5*A1518+$F$5*B1518</f>
        <v>-2.62971746317665</v>
      </c>
      <c r="F1518" s="43" t="n">
        <f aca="false">Inputs!$B$5*D1518+Inputs!$B$6*E1518</f>
        <v>228227.388816756</v>
      </c>
      <c r="G1518" s="43" t="n">
        <f aca="false">F1518*SQRT(($B$6-2)/C1518)</f>
        <v>121685.1946806</v>
      </c>
    </row>
    <row r="1519" customFormat="false" ht="15" hidden="false" customHeight="false" outlineLevel="0" collapsed="false">
      <c r="A1519" s="41" t="n">
        <v>-1.2253917995</v>
      </c>
      <c r="B1519" s="41" t="n">
        <v>1.5012358638</v>
      </c>
      <c r="C1519" s="41" t="n">
        <v>1.3217909276</v>
      </c>
      <c r="D1519" s="42" t="n">
        <f aca="false">$B$5*A1519</f>
        <v>-3.13084913549647</v>
      </c>
      <c r="E1519" s="42" t="n">
        <f aca="false">$D$5*A1519+$F$5*B1519</f>
        <v>-0.323676849987248</v>
      </c>
      <c r="F1519" s="43" t="n">
        <f aca="false">Inputs!$B$5*D1519+Inputs!$B$6*E1519</f>
        <v>-296901.071050285</v>
      </c>
      <c r="G1519" s="43" t="n">
        <f aca="false">F1519*SQRT(($B$6-2)/C1519)</f>
        <v>-365212.285749005</v>
      </c>
    </row>
    <row r="1520" customFormat="false" ht="15" hidden="false" customHeight="false" outlineLevel="0" collapsed="false">
      <c r="A1520" s="41" t="n">
        <v>0.4019282831</v>
      </c>
      <c r="B1520" s="41" t="n">
        <v>-0.762195931</v>
      </c>
      <c r="C1520" s="41" t="n">
        <v>6.3402297325</v>
      </c>
      <c r="D1520" s="42" t="n">
        <f aca="false">$B$5*A1520</f>
        <v>1.02691793611535</v>
      </c>
      <c r="E1520" s="42" t="n">
        <f aca="false">$D$5*A1520+$F$5*B1520</f>
        <v>-0.359693873695008</v>
      </c>
      <c r="F1520" s="43" t="n">
        <f aca="false">Inputs!$B$5*D1520+Inputs!$B$6*E1520</f>
        <v>120676.487296286</v>
      </c>
      <c r="G1520" s="43" t="n">
        <f aca="false">F1520*SQRT(($B$6-2)/C1520)</f>
        <v>67777.4399149875</v>
      </c>
    </row>
    <row r="1521" customFormat="false" ht="15" hidden="false" customHeight="false" outlineLevel="0" collapsed="false">
      <c r="A1521" s="41" t="n">
        <v>-0.1704096572</v>
      </c>
      <c r="B1521" s="41" t="n">
        <v>0.0132366728</v>
      </c>
      <c r="C1521" s="41" t="n">
        <v>4.3891181244</v>
      </c>
      <c r="D1521" s="42" t="n">
        <f aca="false">$B$5*A1521</f>
        <v>-0.435392931585283</v>
      </c>
      <c r="E1521" s="42" t="n">
        <f aca="false">$D$5*A1521+$F$5*B1521</f>
        <v>-0.382648395168667</v>
      </c>
      <c r="F1521" s="43" t="n">
        <f aca="false">Inputs!$B$5*D1521+Inputs!$B$6*E1521</f>
        <v>-24406.873400095</v>
      </c>
      <c r="G1521" s="43" t="n">
        <f aca="false">F1521*SQRT(($B$6-2)/C1521)</f>
        <v>-16475.4965179388</v>
      </c>
    </row>
    <row r="1522" customFormat="false" ht="15" hidden="false" customHeight="false" outlineLevel="0" collapsed="false">
      <c r="A1522" s="41" t="n">
        <v>0.7357333603</v>
      </c>
      <c r="B1522" s="41" t="n">
        <v>-1.3582633949</v>
      </c>
      <c r="C1522" s="41" t="n">
        <v>2.1992848029</v>
      </c>
      <c r="D1522" s="42" t="n">
        <f aca="false">$B$5*A1522</f>
        <v>1.87978257728758</v>
      </c>
      <c r="E1522" s="42" t="n">
        <f aca="false">$D$5*A1522+$F$5*B1522</f>
        <v>-0.594631505705814</v>
      </c>
      <c r="F1522" s="43" t="n">
        <f aca="false">Inputs!$B$5*D1522+Inputs!$B$6*E1522</f>
        <v>217709.833014048</v>
      </c>
      <c r="G1522" s="43" t="n">
        <f aca="false">F1522*SQRT(($B$6-2)/C1522)</f>
        <v>207611.930071591</v>
      </c>
    </row>
    <row r="1523" customFormat="false" ht="15" hidden="false" customHeight="false" outlineLevel="0" collapsed="false">
      <c r="A1523" s="41" t="n">
        <v>-0.8409491387</v>
      </c>
      <c r="B1523" s="41" t="n">
        <v>0.2729557549</v>
      </c>
      <c r="C1523" s="41" t="n">
        <v>3.1491553607</v>
      </c>
      <c r="D1523" s="42" t="n">
        <f aca="false">$B$5*A1523</f>
        <v>-2.14860658033594</v>
      </c>
      <c r="E1523" s="42" t="n">
        <f aca="false">$D$5*A1523+$F$5*B1523</f>
        <v>-1.5297875211422</v>
      </c>
      <c r="F1523" s="43" t="n">
        <f aca="false">Inputs!$B$5*D1523+Inputs!$B$6*E1523</f>
        <v>-138371.281976484</v>
      </c>
      <c r="G1523" s="43" t="n">
        <f aca="false">F1523*SQRT(($B$6-2)/C1523)</f>
        <v>-110271.661702158</v>
      </c>
    </row>
    <row r="1524" customFormat="false" ht="15" hidden="false" customHeight="false" outlineLevel="0" collapsed="false">
      <c r="A1524" s="41" t="n">
        <v>-0.0998345805</v>
      </c>
      <c r="B1524" s="41" t="n">
        <v>0.5718591826</v>
      </c>
      <c r="C1524" s="41" t="n">
        <v>1.6517481725</v>
      </c>
      <c r="D1524" s="42" t="n">
        <f aca="false">$B$5*A1524</f>
        <v>-0.255075160596485</v>
      </c>
      <c r="E1524" s="42" t="n">
        <f aca="false">$D$5*A1524+$F$5*B1524</f>
        <v>0.74988946382921</v>
      </c>
      <c r="F1524" s="43" t="n">
        <f aca="false">Inputs!$B$5*D1524+Inputs!$B$6*E1524</f>
        <v>-63001.989251109</v>
      </c>
      <c r="G1524" s="43" t="n">
        <f aca="false">F1524*SQRT(($B$6-2)/C1524)</f>
        <v>-69326.1915214152</v>
      </c>
    </row>
    <row r="1525" customFormat="false" ht="15" hidden="false" customHeight="false" outlineLevel="0" collapsed="false">
      <c r="A1525" s="41" t="n">
        <v>-1.2295073974</v>
      </c>
      <c r="B1525" s="41" t="n">
        <v>0.3571286763</v>
      </c>
      <c r="C1525" s="41" t="n">
        <v>2.7640250992</v>
      </c>
      <c r="D1525" s="42" t="n">
        <f aca="false">$B$5*A1525</f>
        <v>-3.14136439774364</v>
      </c>
      <c r="E1525" s="42" t="n">
        <f aca="false">$D$5*A1525+$F$5*B1525</f>
        <v>-2.30905090517538</v>
      </c>
      <c r="F1525" s="43" t="n">
        <f aca="false">Inputs!$B$5*D1525+Inputs!$B$6*E1525</f>
        <v>-198683.894515595</v>
      </c>
      <c r="G1525" s="43" t="n">
        <f aca="false">F1525*SQRT(($B$6-2)/C1525)</f>
        <v>-169007.769792448</v>
      </c>
    </row>
    <row r="1526" customFormat="false" ht="15" hidden="false" customHeight="false" outlineLevel="0" collapsed="false">
      <c r="A1526" s="41" t="n">
        <v>1.0915836194</v>
      </c>
      <c r="B1526" s="41" t="n">
        <v>0.4868185471</v>
      </c>
      <c r="C1526" s="41" t="n">
        <v>9.4616384875</v>
      </c>
      <c r="D1526" s="42" t="n">
        <f aca="false">$B$5*A1526</f>
        <v>2.78897217405493</v>
      </c>
      <c r="E1526" s="42" t="n">
        <f aca="false">$D$5*A1526+$F$5*B1526</f>
        <v>3.4381302671954</v>
      </c>
      <c r="F1526" s="43" t="n">
        <f aca="false">Inputs!$B$5*D1526+Inputs!$B$6*E1526</f>
        <v>106990.704045723</v>
      </c>
      <c r="G1526" s="43" t="n">
        <f aca="false">F1526*SQRT(($B$6-2)/C1526)</f>
        <v>49190.1184118287</v>
      </c>
    </row>
    <row r="1527" customFormat="false" ht="15" hidden="false" customHeight="false" outlineLevel="0" collapsed="false">
      <c r="A1527" s="41" t="n">
        <v>0.1391117398</v>
      </c>
      <c r="B1527" s="41" t="n">
        <v>-0.0958836026</v>
      </c>
      <c r="C1527" s="41" t="n">
        <v>1.81200064</v>
      </c>
      <c r="D1527" s="42" t="n">
        <f aca="false">$B$5*A1527</f>
        <v>0.355427439997521</v>
      </c>
      <c r="E1527" s="42" t="n">
        <f aca="false">$D$5*A1527+$F$5*B1527</f>
        <v>0.165462132471145</v>
      </c>
      <c r="F1527" s="43" t="n">
        <f aca="false">Inputs!$B$5*D1527+Inputs!$B$6*E1527</f>
        <v>27269.6373761948</v>
      </c>
      <c r="G1527" s="43" t="n">
        <f aca="false">F1527*SQRT(($B$6-2)/C1527)</f>
        <v>28649.3773259924</v>
      </c>
    </row>
    <row r="1528" customFormat="false" ht="15" hidden="false" customHeight="false" outlineLevel="0" collapsed="false">
      <c r="A1528" s="41" t="n">
        <v>-0.8348511528</v>
      </c>
      <c r="B1528" s="41" t="n">
        <v>-0.0719985924</v>
      </c>
      <c r="C1528" s="41" t="n">
        <v>0.6140334605</v>
      </c>
      <c r="D1528" s="42" t="n">
        <f aca="false">$B$5*A1528</f>
        <v>-2.13302636028626</v>
      </c>
      <c r="E1528" s="42" t="n">
        <f aca="false">$D$5*A1528+$F$5*B1528</f>
        <v>-2.11092480038641</v>
      </c>
      <c r="F1528" s="43" t="n">
        <f aca="false">Inputs!$B$5*D1528+Inputs!$B$6*E1528</f>
        <v>-107756.396009306</v>
      </c>
      <c r="G1528" s="43" t="n">
        <f aca="false">F1528*SQRT(($B$6-2)/C1528)</f>
        <v>-194474.219246705</v>
      </c>
    </row>
    <row r="1529" customFormat="false" ht="15" hidden="false" customHeight="false" outlineLevel="0" collapsed="false">
      <c r="A1529" s="41" t="n">
        <v>1.2597058529</v>
      </c>
      <c r="B1529" s="41" t="n">
        <v>-0.1190285066</v>
      </c>
      <c r="C1529" s="41" t="n">
        <v>3.2212296677</v>
      </c>
      <c r="D1529" s="42" t="n">
        <f aca="false">$B$5*A1529</f>
        <v>3.21852078832344</v>
      </c>
      <c r="E1529" s="42" t="n">
        <f aca="false">$D$5*A1529+$F$5*B1529</f>
        <v>2.79204890632467</v>
      </c>
      <c r="F1529" s="43" t="n">
        <f aca="false">Inputs!$B$5*D1529+Inputs!$B$6*E1529</f>
        <v>182249.63351611</v>
      </c>
      <c r="G1529" s="43" t="n">
        <f aca="false">F1529*SQRT(($B$6-2)/C1529)</f>
        <v>143605.414992304</v>
      </c>
    </row>
    <row r="1530" customFormat="false" ht="15" hidden="false" customHeight="false" outlineLevel="0" collapsed="false">
      <c r="A1530" s="41" t="n">
        <v>-0.8898039893</v>
      </c>
      <c r="B1530" s="41" t="n">
        <v>-0.4922470888</v>
      </c>
      <c r="C1530" s="41" t="n">
        <v>8.3884094721</v>
      </c>
      <c r="D1530" s="42" t="n">
        <f aca="false">$B$5*A1530</f>
        <v>-2.27342965066188</v>
      </c>
      <c r="E1530" s="42" t="n">
        <f aca="false">$D$5*A1530+$F$5*B1530</f>
        <v>-2.96735162019509</v>
      </c>
      <c r="F1530" s="43" t="n">
        <f aca="false">Inputs!$B$5*D1530+Inputs!$B$6*E1530</f>
        <v>-78975.3840564339</v>
      </c>
      <c r="G1530" s="43" t="n">
        <f aca="false">F1530*SQRT(($B$6-2)/C1530)</f>
        <v>-38562.6555680413</v>
      </c>
    </row>
    <row r="1531" customFormat="false" ht="15" hidden="false" customHeight="false" outlineLevel="0" collapsed="false">
      <c r="A1531" s="41" t="n">
        <v>0.2008502973</v>
      </c>
      <c r="B1531" s="41" t="n">
        <v>-0.3735139972</v>
      </c>
      <c r="C1531" s="41" t="n">
        <v>3.7852906103</v>
      </c>
      <c r="D1531" s="42" t="n">
        <f aca="false">$B$5*A1531</f>
        <v>0.513168098499189</v>
      </c>
      <c r="E1531" s="42" t="n">
        <f aca="false">$D$5*A1531+$F$5*B1531</f>
        <v>-0.167022264781319</v>
      </c>
      <c r="F1531" s="43" t="n">
        <f aca="false">Inputs!$B$5*D1531+Inputs!$B$6*E1531</f>
        <v>59667.9230889849</v>
      </c>
      <c r="G1531" s="43" t="n">
        <f aca="false">F1531*SQRT(($B$6-2)/C1531)</f>
        <v>43371.6860430021</v>
      </c>
    </row>
    <row r="1532" customFormat="false" ht="15" hidden="false" customHeight="false" outlineLevel="0" collapsed="false">
      <c r="A1532" s="41" t="n">
        <v>0.4853032831</v>
      </c>
      <c r="B1532" s="41" t="n">
        <v>0.5228437607</v>
      </c>
      <c r="C1532" s="41" t="n">
        <v>2.6318778149</v>
      </c>
      <c r="D1532" s="42" t="n">
        <f aca="false">$B$5*A1532</f>
        <v>1.23993923002195</v>
      </c>
      <c r="E1532" s="42" t="n">
        <f aca="false">$D$5*A1532+$F$5*B1532</f>
        <v>2.05763929578654</v>
      </c>
      <c r="F1532" s="43" t="n">
        <f aca="false">Inputs!$B$5*D1532+Inputs!$B$6*E1532</f>
        <v>21111.9582128674</v>
      </c>
      <c r="G1532" s="43" t="n">
        <f aca="false">F1532*SQRT(($B$6-2)/C1532)</f>
        <v>18403.9334354489</v>
      </c>
    </row>
    <row r="1533" customFormat="false" ht="15" hidden="false" customHeight="false" outlineLevel="0" collapsed="false">
      <c r="A1533" s="41" t="n">
        <v>0.8889831804</v>
      </c>
      <c r="B1533" s="41" t="n">
        <v>1.4235594723</v>
      </c>
      <c r="C1533" s="41" t="n">
        <v>2.5412547251</v>
      </c>
      <c r="D1533" s="42" t="n">
        <f aca="false">$B$5*A1533</f>
        <v>2.2713325019491</v>
      </c>
      <c r="E1533" s="42" t="n">
        <f aca="false">$D$5*A1533+$F$5*B1533</f>
        <v>4.57353683510377</v>
      </c>
      <c r="F1533" s="43" t="n">
        <f aca="false">Inputs!$B$5*D1533+Inputs!$B$6*E1533</f>
        <v>-1543.59156027858</v>
      </c>
      <c r="G1533" s="43" t="n">
        <f aca="false">F1533*SQRT(($B$6-2)/C1533)</f>
        <v>-1369.37783373533</v>
      </c>
    </row>
    <row r="1534" customFormat="false" ht="15" hidden="false" customHeight="false" outlineLevel="0" collapsed="false">
      <c r="A1534" s="41" t="n">
        <v>0.9958587244</v>
      </c>
      <c r="B1534" s="41" t="n">
        <v>-0.9342390641</v>
      </c>
      <c r="C1534" s="41" t="n">
        <v>6.4662452274</v>
      </c>
      <c r="D1534" s="42" t="n">
        <f aca="false">$B$5*A1534</f>
        <v>2.54439716965346</v>
      </c>
      <c r="E1534" s="42" t="n">
        <f aca="false">$D$5*A1534+$F$5*B1534</f>
        <v>0.756541263159401</v>
      </c>
      <c r="F1534" s="43" t="n">
        <f aca="false">Inputs!$B$5*D1534+Inputs!$B$6*E1534</f>
        <v>216612.653807376</v>
      </c>
      <c r="G1534" s="43" t="n">
        <f aca="false">F1534*SQRT(($B$6-2)/C1534)</f>
        <v>120468.287157262</v>
      </c>
    </row>
    <row r="1535" customFormat="false" ht="15" hidden="false" customHeight="false" outlineLevel="0" collapsed="false">
      <c r="A1535" s="41" t="n">
        <v>-0.9035344466</v>
      </c>
      <c r="B1535" s="41" t="n">
        <v>-0.0757714765</v>
      </c>
      <c r="C1535" s="41" t="n">
        <v>4.1356401069</v>
      </c>
      <c r="D1535" s="42" t="n">
        <f aca="false">$B$5*A1535</f>
        <v>-2.30851066751316</v>
      </c>
      <c r="E1535" s="42" t="n">
        <f aca="false">$D$5*A1535+$F$5*B1535</f>
        <v>-2.28087753629036</v>
      </c>
      <c r="F1535" s="43" t="n">
        <f aca="false">Inputs!$B$5*D1535+Inputs!$B$6*E1535</f>
        <v>-116807.189936798</v>
      </c>
      <c r="G1535" s="43" t="n">
        <f aca="false">F1535*SQRT(($B$6-2)/C1535)</f>
        <v>-81229.3924076401</v>
      </c>
    </row>
    <row r="1536" customFormat="false" ht="15" hidden="false" customHeight="false" outlineLevel="0" collapsed="false">
      <c r="A1536" s="41" t="n">
        <v>-0.4511753572</v>
      </c>
      <c r="B1536" s="41" t="n">
        <v>-1.138326727</v>
      </c>
      <c r="C1536" s="41" t="n">
        <v>4.7840298002</v>
      </c>
      <c r="D1536" s="42" t="n">
        <f aca="false">$B$5*A1536</f>
        <v>-1.15274312886973</v>
      </c>
      <c r="E1536" s="42" t="n">
        <f aca="false">$D$5*A1536+$F$5*B1536</f>
        <v>-3.03921063708669</v>
      </c>
      <c r="F1536" s="43" t="n">
        <f aca="false">Inputs!$B$5*D1536+Inputs!$B$6*E1536</f>
        <v>36686.2189673617</v>
      </c>
      <c r="G1536" s="43" t="n">
        <f aca="false">F1536*SQRT(($B$6-2)/C1536)</f>
        <v>23720.3456700686</v>
      </c>
    </row>
    <row r="1537" customFormat="false" ht="15" hidden="false" customHeight="false" outlineLevel="0" collapsed="false">
      <c r="A1537" s="41" t="n">
        <v>-0.4416917942</v>
      </c>
      <c r="B1537" s="41" t="n">
        <v>-0.4745129336</v>
      </c>
      <c r="C1537" s="41" t="n">
        <v>3.5577870258</v>
      </c>
      <c r="D1537" s="42" t="n">
        <f aca="false">$B$5*A1537</f>
        <v>-1.12851283368406</v>
      </c>
      <c r="E1537" s="42" t="n">
        <f aca="false">$D$5*A1537+$F$5*B1537</f>
        <v>-1.87040694494151</v>
      </c>
      <c r="F1537" s="43" t="n">
        <f aca="false">Inputs!$B$5*D1537+Inputs!$B$6*E1537</f>
        <v>-19330.9361213309</v>
      </c>
      <c r="G1537" s="43" t="n">
        <f aca="false">F1537*SQRT(($B$6-2)/C1537)</f>
        <v>-14493.6546882416</v>
      </c>
    </row>
    <row r="1538" customFormat="false" ht="15" hidden="false" customHeight="false" outlineLevel="0" collapsed="false">
      <c r="A1538" s="41" t="n">
        <v>-0.6718477398</v>
      </c>
      <c r="B1538" s="41" t="n">
        <v>-0.3157894862</v>
      </c>
      <c r="C1538" s="41" t="n">
        <v>5.749572744</v>
      </c>
      <c r="D1538" s="42" t="n">
        <f aca="false">$B$5*A1538</f>
        <v>-1.71655621997501</v>
      </c>
      <c r="E1538" s="42" t="n">
        <f aca="false">$D$5*A1538+$F$5*B1538</f>
        <v>-2.14400841356785</v>
      </c>
      <c r="F1538" s="43" t="n">
        <f aca="false">Inputs!$B$5*D1538+Inputs!$B$6*E1538</f>
        <v>-64455.201319108</v>
      </c>
      <c r="G1538" s="43" t="n">
        <f aca="false">F1538*SQRT(($B$6-2)/C1538)</f>
        <v>-38015.0162539545</v>
      </c>
    </row>
    <row r="1539" customFormat="false" ht="15" hidden="false" customHeight="false" outlineLevel="0" collapsed="false">
      <c r="A1539" s="41" t="n">
        <v>1.1784508503</v>
      </c>
      <c r="B1539" s="41" t="n">
        <v>0.1992380412</v>
      </c>
      <c r="C1539" s="41" t="n">
        <v>9.4620049749</v>
      </c>
      <c r="D1539" s="42" t="n">
        <f aca="false">$B$5*A1539</f>
        <v>3.01091604121416</v>
      </c>
      <c r="E1539" s="42" t="n">
        <f aca="false">$D$5*A1539+$F$5*B1539</f>
        <v>3.14826045664929</v>
      </c>
      <c r="F1539" s="43" t="n">
        <f aca="false">Inputs!$B$5*D1539+Inputs!$B$6*E1539</f>
        <v>143678.581288952</v>
      </c>
      <c r="G1539" s="43" t="n">
        <f aca="false">F1539*SQRT(($B$6-2)/C1539)</f>
        <v>66056.4823476058</v>
      </c>
    </row>
    <row r="1540" customFormat="false" ht="15" hidden="false" customHeight="false" outlineLevel="0" collapsed="false">
      <c r="A1540" s="41" t="n">
        <v>2.4718090761</v>
      </c>
      <c r="B1540" s="41" t="n">
        <v>0.170508186</v>
      </c>
      <c r="C1540" s="41" t="n">
        <v>3.1804728216</v>
      </c>
      <c r="D1540" s="42" t="n">
        <f aca="false">$B$5*A1540</f>
        <v>6.31541790321898</v>
      </c>
      <c r="E1540" s="42" t="n">
        <f aca="false">$D$5*A1540+$F$5*B1540</f>
        <v>6.17631082639496</v>
      </c>
      <c r="F1540" s="43" t="n">
        <f aca="false">Inputs!$B$5*D1540+Inputs!$B$6*E1540</f>
        <v>322726.24900215</v>
      </c>
      <c r="G1540" s="43" t="n">
        <f aca="false">F1540*SQRT(($B$6-2)/C1540)</f>
        <v>255919.538400118</v>
      </c>
    </row>
    <row r="1541" customFormat="false" ht="15" hidden="false" customHeight="false" outlineLevel="0" collapsed="false">
      <c r="A1541" s="41" t="n">
        <v>-0.2900657739</v>
      </c>
      <c r="B1541" s="41" t="n">
        <v>0.0041328827</v>
      </c>
      <c r="C1541" s="41" t="n">
        <v>4.0819814837</v>
      </c>
      <c r="D1541" s="42" t="n">
        <f aca="false">$B$5*A1541</f>
        <v>-0.741111681849419</v>
      </c>
      <c r="E1541" s="42" t="n">
        <f aca="false">$D$5*A1541+$F$5*B1541</f>
        <v>-0.683100551603223</v>
      </c>
      <c r="F1541" s="43" t="n">
        <f aca="false">Inputs!$B$5*D1541+Inputs!$B$6*E1541</f>
        <v>-39956.1406047808</v>
      </c>
      <c r="G1541" s="43" t="n">
        <f aca="false">F1541*SQRT(($B$6-2)/C1541)</f>
        <v>-27968.1033227903</v>
      </c>
    </row>
    <row r="1542" customFormat="false" ht="15" hidden="false" customHeight="false" outlineLevel="0" collapsed="false">
      <c r="A1542" s="41" t="n">
        <v>0.2564919784</v>
      </c>
      <c r="B1542" s="41" t="n">
        <v>0.4352539572</v>
      </c>
      <c r="C1542" s="41" t="n">
        <v>9.1937330499</v>
      </c>
      <c r="D1542" s="42" t="n">
        <f aca="false">$B$5*A1542</f>
        <v>0.65533137169931</v>
      </c>
      <c r="E1542" s="42" t="n">
        <f aca="false">$D$5*A1542+$F$5*B1542</f>
        <v>1.36191750250163</v>
      </c>
      <c r="F1542" s="43" t="n">
        <f aca="false">Inputs!$B$5*D1542+Inputs!$B$6*E1542</f>
        <v>-2562.73795515073</v>
      </c>
      <c r="G1542" s="43" t="n">
        <f aca="false">F1542*SQRT(($B$6-2)/C1542)</f>
        <v>-1195.28991197644</v>
      </c>
    </row>
    <row r="1543" customFormat="false" ht="15" hidden="false" customHeight="false" outlineLevel="0" collapsed="false">
      <c r="A1543" s="41" t="n">
        <v>2.0767113259</v>
      </c>
      <c r="B1543" s="41" t="n">
        <v>-0.845320465</v>
      </c>
      <c r="C1543" s="41" t="n">
        <v>3.5508165403</v>
      </c>
      <c r="D1543" s="42" t="n">
        <f aca="false">$B$5*A1543</f>
        <v>5.30595182865001</v>
      </c>
      <c r="E1543" s="42" t="n">
        <f aca="false">$D$5*A1543+$F$5*B1543</f>
        <v>3.48206464141518</v>
      </c>
      <c r="F1543" s="43" t="n">
        <f aca="false">Inputs!$B$5*D1543+Inputs!$B$6*E1543</f>
        <v>356491.950794242</v>
      </c>
      <c r="G1543" s="43" t="n">
        <f aca="false">F1543*SQRT(($B$6-2)/C1543)</f>
        <v>267547.322509287</v>
      </c>
    </row>
    <row r="1544" customFormat="false" ht="15" hidden="false" customHeight="false" outlineLevel="0" collapsed="false">
      <c r="A1544" s="41" t="n">
        <v>0.8590460582</v>
      </c>
      <c r="B1544" s="41" t="n">
        <v>0.2077505976</v>
      </c>
      <c r="C1544" s="41" t="n">
        <v>6.4056097819</v>
      </c>
      <c r="D1544" s="42" t="n">
        <f aca="false">$B$5*A1544</f>
        <v>2.19484381221136</v>
      </c>
      <c r="E1544" s="42" t="n">
        <f aca="false">$D$5*A1544+$F$5*B1544</f>
        <v>2.40290771143686</v>
      </c>
      <c r="F1544" s="43" t="n">
        <f aca="false">Inputs!$B$5*D1544+Inputs!$B$6*E1544</f>
        <v>99338.9956492934</v>
      </c>
      <c r="G1544" s="43" t="n">
        <f aca="false">F1544*SQRT(($B$6-2)/C1544)</f>
        <v>55507.8649899592</v>
      </c>
    </row>
    <row r="1545" customFormat="false" ht="15" hidden="false" customHeight="false" outlineLevel="0" collapsed="false">
      <c r="A1545" s="41" t="n">
        <v>-1.5710977426</v>
      </c>
      <c r="B1545" s="41" t="n">
        <v>0.7706987821</v>
      </c>
      <c r="C1545" s="41" t="n">
        <v>1.554776505</v>
      </c>
      <c r="D1545" s="42" t="n">
        <f aca="false">$B$5*A1545</f>
        <v>-4.01412022767472</v>
      </c>
      <c r="E1545" s="42" t="n">
        <f aca="false">$D$5*A1545+$F$5*B1545</f>
        <v>-2.40776528515984</v>
      </c>
      <c r="F1545" s="43" t="n">
        <f aca="false">Inputs!$B$5*D1545+Inputs!$B$6*E1545</f>
        <v>-281023.75850948</v>
      </c>
      <c r="G1545" s="43" t="n">
        <f aca="false">F1545*SQRT(($B$6-2)/C1545)</f>
        <v>-318730.813458207</v>
      </c>
    </row>
    <row r="1546" customFormat="false" ht="15" hidden="false" customHeight="false" outlineLevel="0" collapsed="false">
      <c r="A1546" s="41" t="n">
        <v>1.2676235608</v>
      </c>
      <c r="B1546" s="41" t="n">
        <v>-0.8571764038</v>
      </c>
      <c r="C1546" s="41" t="n">
        <v>1.7587610011</v>
      </c>
      <c r="D1546" s="42" t="n">
        <f aca="false">$B$5*A1546</f>
        <v>3.23875035811813</v>
      </c>
      <c r="E1546" s="42" t="n">
        <f aca="false">$D$5*A1546+$F$5*B1546</f>
        <v>1.53629707233385</v>
      </c>
      <c r="F1546" s="43" t="n">
        <f aca="false">Inputs!$B$5*D1546+Inputs!$B$6*E1546</f>
        <v>247060.18219512</v>
      </c>
      <c r="G1546" s="43" t="n">
        <f aca="false">F1546*SQRT(($B$6-2)/C1546)</f>
        <v>263459.790231231</v>
      </c>
    </row>
    <row r="1547" customFormat="false" ht="15" hidden="false" customHeight="false" outlineLevel="0" collapsed="false">
      <c r="A1547" s="41" t="n">
        <v>-0.0089338679</v>
      </c>
      <c r="B1547" s="41" t="n">
        <v>-1.725354262</v>
      </c>
      <c r="C1547" s="41" t="n">
        <v>10.9443057214</v>
      </c>
      <c r="D1547" s="42" t="n">
        <f aca="false">$B$5*A1547</f>
        <v>-0.0228258362776441</v>
      </c>
      <c r="E1547" s="42" t="n">
        <f aca="false">$D$5*A1547+$F$5*B1547</f>
        <v>-3.00050465707486</v>
      </c>
      <c r="F1547" s="43" t="n">
        <f aca="false">Inputs!$B$5*D1547+Inputs!$B$6*E1547</f>
        <v>147742.649225979</v>
      </c>
      <c r="G1547" s="43" t="n">
        <f aca="false">F1547*SQRT(($B$6-2)/C1547)</f>
        <v>63157.7677584985</v>
      </c>
    </row>
    <row r="1548" customFormat="false" ht="15" hidden="false" customHeight="false" outlineLevel="0" collapsed="false">
      <c r="A1548" s="41" t="n">
        <v>-1.2588064597</v>
      </c>
      <c r="B1548" s="41" t="n">
        <v>1.0480295776</v>
      </c>
      <c r="C1548" s="41" t="n">
        <v>5.4166960182</v>
      </c>
      <c r="D1548" s="42" t="n">
        <f aca="false">$B$5*A1548</f>
        <v>-3.21622285845004</v>
      </c>
      <c r="E1548" s="42" t="n">
        <f aca="false">$D$5*A1548+$F$5*B1548</f>
        <v>-1.18576136525955</v>
      </c>
      <c r="F1548" s="43" t="n">
        <f aca="false">Inputs!$B$5*D1548+Inputs!$B$6*E1548</f>
        <v>-262334.217582026</v>
      </c>
      <c r="G1548" s="43" t="n">
        <f aca="false">F1548*SQRT(($B$6-2)/C1548)</f>
        <v>-159405.281799375</v>
      </c>
    </row>
    <row r="1549" customFormat="false" ht="15" hidden="false" customHeight="false" outlineLevel="0" collapsed="false">
      <c r="A1549" s="41" t="n">
        <v>-0.466416506</v>
      </c>
      <c r="B1549" s="41" t="n">
        <v>-1.1088029749</v>
      </c>
      <c r="C1549" s="41" t="n">
        <v>2.8757120055</v>
      </c>
      <c r="D1549" s="42" t="n">
        <f aca="false">$B$5*A1549</f>
        <v>-1.19168392932548</v>
      </c>
      <c r="E1549" s="42" t="n">
        <f aca="false">$D$5*A1549+$F$5*B1549</f>
        <v>-3.02449831687851</v>
      </c>
      <c r="F1549" s="43" t="n">
        <f aca="false">Inputs!$B$5*D1549+Inputs!$B$6*E1549</f>
        <v>32056.5229113771</v>
      </c>
      <c r="G1549" s="43" t="n">
        <f aca="false">F1549*SQRT(($B$6-2)/C1549)</f>
        <v>26733.678218887</v>
      </c>
    </row>
    <row r="1550" customFormat="false" ht="15" hidden="false" customHeight="false" outlineLevel="0" collapsed="false">
      <c r="A1550" s="41" t="n">
        <v>0.2294603645</v>
      </c>
      <c r="B1550" s="41" t="n">
        <v>-0.5224124314</v>
      </c>
      <c r="C1550" s="41" t="n">
        <v>2.0992218284</v>
      </c>
      <c r="D1550" s="42" t="n">
        <f aca="false">$B$5*A1550</f>
        <v>0.586266191856893</v>
      </c>
      <c r="E1550" s="42" t="n">
        <f aca="false">$D$5*A1550+$F$5*B1550</f>
        <v>-0.356051628107907</v>
      </c>
      <c r="F1550" s="43" t="n">
        <f aca="false">Inputs!$B$5*D1550+Inputs!$B$6*E1550</f>
        <v>76429.2005910847</v>
      </c>
      <c r="G1550" s="43" t="n">
        <f aca="false">F1550*SQRT(($B$6-2)/C1550)</f>
        <v>74601.0857239482</v>
      </c>
    </row>
    <row r="1551" customFormat="false" ht="15" hidden="false" customHeight="false" outlineLevel="0" collapsed="false">
      <c r="A1551" s="41" t="n">
        <v>-0.4708216578</v>
      </c>
      <c r="B1551" s="41" t="n">
        <v>0.7393260257</v>
      </c>
      <c r="C1551" s="41" t="n">
        <v>2.547008643</v>
      </c>
      <c r="D1551" s="42" t="n">
        <f aca="false">$B$5*A1551</f>
        <v>-1.20293899542792</v>
      </c>
      <c r="E1551" s="42" t="n">
        <f aca="false">$D$5*A1551+$F$5*B1551</f>
        <v>0.156265558268268</v>
      </c>
      <c r="F1551" s="43" t="n">
        <f aca="false">Inputs!$B$5*D1551+Inputs!$B$6*E1551</f>
        <v>-128107.177456206</v>
      </c>
      <c r="G1551" s="43" t="n">
        <f aca="false">F1551*SQRT(($B$6-2)/C1551)</f>
        <v>-113520.227059134</v>
      </c>
    </row>
    <row r="1552" customFormat="false" ht="15" hidden="false" customHeight="false" outlineLevel="0" collapsed="false">
      <c r="A1552" s="41" t="n">
        <v>-1.1617333589</v>
      </c>
      <c r="B1552" s="41" t="n">
        <v>-0.9053652127</v>
      </c>
      <c r="C1552" s="41" t="n">
        <v>1.0564238493</v>
      </c>
      <c r="D1552" s="42" t="n">
        <f aca="false">$B$5*A1552</f>
        <v>-2.96820321783905</v>
      </c>
      <c r="E1552" s="42" t="n">
        <f aca="false">$D$5*A1552+$F$5*B1552</f>
        <v>-4.32778082560359</v>
      </c>
      <c r="F1552" s="43" t="n">
        <f aca="false">Inputs!$B$5*D1552+Inputs!$B$6*E1552</f>
        <v>-80431.2805037254</v>
      </c>
      <c r="G1552" s="43" t="n">
        <f aca="false">F1552*SQRT(($B$6-2)/C1552)</f>
        <v>-110667.699517298</v>
      </c>
    </row>
    <row r="1553" customFormat="false" ht="15" hidden="false" customHeight="false" outlineLevel="0" collapsed="false">
      <c r="A1553" s="41" t="n">
        <v>0.1540799921</v>
      </c>
      <c r="B1553" s="41" t="n">
        <v>0.9694097907</v>
      </c>
      <c r="C1553" s="41" t="n">
        <v>5.1050474687</v>
      </c>
      <c r="D1553" s="42" t="n">
        <f aca="false">$B$5*A1553</f>
        <v>0.393670995889171</v>
      </c>
      <c r="E1553" s="42" t="n">
        <f aca="false">$D$5*A1553+$F$5*B1553</f>
        <v>2.0405697576176</v>
      </c>
      <c r="F1553" s="43" t="n">
        <f aca="false">Inputs!$B$5*D1553+Inputs!$B$6*E1553</f>
        <v>-62661.388291963</v>
      </c>
      <c r="G1553" s="43" t="n">
        <f aca="false">F1553*SQRT(($B$6-2)/C1553)</f>
        <v>-39220.6799128242</v>
      </c>
    </row>
    <row r="1554" customFormat="false" ht="15" hidden="false" customHeight="false" outlineLevel="0" collapsed="false">
      <c r="A1554" s="41" t="n">
        <v>1.2381603015</v>
      </c>
      <c r="B1554" s="41" t="n">
        <v>-0.6650617204</v>
      </c>
      <c r="C1554" s="41" t="n">
        <v>4.7505790392</v>
      </c>
      <c r="D1554" s="42" t="n">
        <f aca="false">$B$5*A1554</f>
        <v>3.16347237768285</v>
      </c>
      <c r="E1554" s="42" t="n">
        <f aca="false">$D$5*A1554+$F$5*B1554</f>
        <v>1.79791960451701</v>
      </c>
      <c r="F1554" s="43" t="n">
        <f aca="false">Inputs!$B$5*D1554+Inputs!$B$6*E1554</f>
        <v>226451.257542434</v>
      </c>
      <c r="G1554" s="43" t="n">
        <f aca="false">F1554*SQRT(($B$6-2)/C1554)</f>
        <v>146932.023807968</v>
      </c>
    </row>
    <row r="1555" customFormat="false" ht="15" hidden="false" customHeight="false" outlineLevel="0" collapsed="false">
      <c r="A1555" s="41" t="n">
        <v>0.9373769669</v>
      </c>
      <c r="B1555" s="41" t="n">
        <v>-0.7841422935</v>
      </c>
      <c r="C1555" s="41" t="n">
        <v>4.6726541431</v>
      </c>
      <c r="D1555" s="42" t="n">
        <f aca="false">$B$5*A1555</f>
        <v>2.3949775636255</v>
      </c>
      <c r="E1555" s="42" t="n">
        <f aca="false">$D$5*A1555+$F$5*B1555</f>
        <v>0.876557536606972</v>
      </c>
      <c r="F1555" s="43" t="n">
        <f aca="false">Inputs!$B$5*D1555+Inputs!$B$6*E1555</f>
        <v>195669.879532201</v>
      </c>
      <c r="G1555" s="43" t="n">
        <f aca="false">F1555*SQRT(($B$6-2)/C1555)</f>
        <v>128013.908322487</v>
      </c>
    </row>
    <row r="1556" customFormat="false" ht="15" hidden="false" customHeight="false" outlineLevel="0" collapsed="false">
      <c r="A1556" s="41" t="n">
        <v>1.8262093469</v>
      </c>
      <c r="B1556" s="41" t="n">
        <v>-1.1337710254</v>
      </c>
      <c r="C1556" s="41" t="n">
        <v>7.8642923217</v>
      </c>
      <c r="D1556" s="42" t="n">
        <f aca="false">$B$5*A1556</f>
        <v>4.6659247738645</v>
      </c>
      <c r="E1556" s="42" t="n">
        <f aca="false">$D$5*A1556+$F$5*B1556</f>
        <v>2.38789280539514</v>
      </c>
      <c r="F1556" s="43" t="n">
        <f aca="false">Inputs!$B$5*D1556+Inputs!$B$6*E1556</f>
        <v>347197.837116693</v>
      </c>
      <c r="G1556" s="43" t="n">
        <f aca="false">F1556*SQRT(($B$6-2)/C1556)</f>
        <v>175090.339492747</v>
      </c>
    </row>
    <row r="1557" customFormat="false" ht="15" hidden="false" customHeight="false" outlineLevel="0" collapsed="false">
      <c r="A1557" s="41" t="n">
        <v>1.3284788108</v>
      </c>
      <c r="B1557" s="41" t="n">
        <v>-0.6564861068</v>
      </c>
      <c r="C1557" s="41" t="n">
        <v>3.4030834854</v>
      </c>
      <c r="D1557" s="42" t="n">
        <f aca="false">$B$5*A1557</f>
        <v>3.39423418535662</v>
      </c>
      <c r="E1557" s="42" t="n">
        <f aca="false">$D$5*A1557+$F$5*B1557</f>
        <v>2.0276483218325</v>
      </c>
      <c r="F1557" s="43" t="n">
        <f aca="false">Inputs!$B$5*D1557+Inputs!$B$6*E1557</f>
        <v>238041.002444037</v>
      </c>
      <c r="G1557" s="43" t="n">
        <f aca="false">F1557*SQRT(($B$6-2)/C1557)</f>
        <v>182486.384405008</v>
      </c>
    </row>
    <row r="1558" customFormat="false" ht="15" hidden="false" customHeight="false" outlineLevel="0" collapsed="false">
      <c r="A1558" s="41" t="n">
        <v>2.0132464548</v>
      </c>
      <c r="B1558" s="41" t="n">
        <v>0.5913207289</v>
      </c>
      <c r="C1558" s="41" t="n">
        <v>4.3952263114</v>
      </c>
      <c r="D1558" s="42" t="n">
        <f aca="false">$B$5*A1558</f>
        <v>5.14380047681388</v>
      </c>
      <c r="E1558" s="42" t="n">
        <f aca="false">$D$5*A1558+$F$5*B1558</f>
        <v>5.8117564799445</v>
      </c>
      <c r="F1558" s="43" t="n">
        <f aca="false">Inputs!$B$5*D1558+Inputs!$B$6*E1558</f>
        <v>223792.223684163</v>
      </c>
      <c r="G1558" s="43" t="n">
        <f aca="false">F1558*SQRT(($B$6-2)/C1558)</f>
        <v>150962.600520749</v>
      </c>
    </row>
    <row r="1559" customFormat="false" ht="15" hidden="false" customHeight="false" outlineLevel="0" collapsed="false">
      <c r="A1559" s="41" t="n">
        <v>-1.0160165294</v>
      </c>
      <c r="B1559" s="41" t="n">
        <v>-0.5222384795</v>
      </c>
      <c r="C1559" s="41" t="n">
        <v>0.6464278277</v>
      </c>
      <c r="D1559" s="42" t="n">
        <f aca="false">$B$5*A1559</f>
        <v>-2.59589991871993</v>
      </c>
      <c r="E1559" s="42" t="n">
        <f aca="false">$D$5*A1559+$F$5*B1559</f>
        <v>-3.31947290835954</v>
      </c>
      <c r="F1559" s="43" t="n">
        <f aca="false">Inputs!$B$5*D1559+Inputs!$B$6*E1559</f>
        <v>-93616.3464540159</v>
      </c>
      <c r="G1559" s="43" t="n">
        <f aca="false">F1559*SQRT(($B$6-2)/C1559)</f>
        <v>-164667.034336471</v>
      </c>
    </row>
    <row r="1560" customFormat="false" ht="15" hidden="false" customHeight="false" outlineLevel="0" collapsed="false">
      <c r="A1560" s="41" t="n">
        <v>0.7811812052</v>
      </c>
      <c r="B1560" s="41" t="n">
        <v>1.0526444176</v>
      </c>
      <c r="C1560" s="41" t="n">
        <v>5.4538180811</v>
      </c>
      <c r="D1560" s="42" t="n">
        <f aca="false">$B$5*A1560</f>
        <v>1.99590082287515</v>
      </c>
      <c r="E1560" s="42" t="n">
        <f aca="false">$D$5*A1560+$F$5*B1560</f>
        <v>3.67653709039345</v>
      </c>
      <c r="F1560" s="43" t="n">
        <f aca="false">Inputs!$B$5*D1560+Inputs!$B$6*E1560</f>
        <v>15763.2277678426</v>
      </c>
      <c r="G1560" s="43" t="n">
        <f aca="false">F1560*SQRT(($B$6-2)/C1560)</f>
        <v>9545.74491895137</v>
      </c>
    </row>
    <row r="1561" customFormat="false" ht="15" hidden="false" customHeight="false" outlineLevel="0" collapsed="false">
      <c r="A1561" s="41" t="n">
        <v>-0.0707155917</v>
      </c>
      <c r="B1561" s="41" t="n">
        <v>0.044658281</v>
      </c>
      <c r="C1561" s="41" t="n">
        <v>4.8333950447</v>
      </c>
      <c r="D1561" s="42" t="n">
        <f aca="false">$B$5*A1561</f>
        <v>-0.180676783727788</v>
      </c>
      <c r="E1561" s="42" t="n">
        <f aca="false">$D$5*A1561+$F$5*B1561</f>
        <v>-0.0911605262545212</v>
      </c>
      <c r="F1561" s="43" t="n">
        <f aca="false">Inputs!$B$5*D1561+Inputs!$B$6*E1561</f>
        <v>-13509.6520600528</v>
      </c>
      <c r="G1561" s="43" t="n">
        <f aca="false">F1561*SQRT(($B$6-2)/C1561)</f>
        <v>-8690.26491102313</v>
      </c>
    </row>
    <row r="1562" customFormat="false" ht="15" hidden="false" customHeight="false" outlineLevel="0" collapsed="false">
      <c r="A1562" s="41" t="n">
        <v>0.7583530326</v>
      </c>
      <c r="B1562" s="41" t="n">
        <v>0.131798427</v>
      </c>
      <c r="C1562" s="41" t="n">
        <v>1.1872239247</v>
      </c>
      <c r="D1562" s="42" t="n">
        <f aca="false">$B$5*A1562</f>
        <v>1.93757534323767</v>
      </c>
      <c r="E1562" s="42" t="n">
        <f aca="false">$D$5*A1562+$F$5*B1562</f>
        <v>2.03214983194448</v>
      </c>
      <c r="F1562" s="43" t="n">
        <f aca="false">Inputs!$B$5*D1562+Inputs!$B$6*E1562</f>
        <v>92150.0427265429</v>
      </c>
      <c r="G1562" s="43" t="n">
        <f aca="false">F1562*SQRT(($B$6-2)/C1562)</f>
        <v>119603.590903345</v>
      </c>
    </row>
    <row r="1563" customFormat="false" ht="15" hidden="false" customHeight="false" outlineLevel="0" collapsed="false">
      <c r="A1563" s="41" t="n">
        <v>-1.2935048593</v>
      </c>
      <c r="B1563" s="41" t="n">
        <v>-0.8129740246</v>
      </c>
      <c r="C1563" s="41" t="n">
        <v>2.8851895903</v>
      </c>
      <c r="D1563" s="42" t="n">
        <f aca="false">$B$5*A1563</f>
        <v>-3.30487650737693</v>
      </c>
      <c r="E1563" s="42" t="n">
        <f aca="false">$D$5*A1563+$F$5*B1563</f>
        <v>-4.48180672080592</v>
      </c>
      <c r="F1563" s="43" t="n">
        <f aca="false">Inputs!$B$5*D1563+Inputs!$B$6*E1563</f>
        <v>-106397.314697397</v>
      </c>
      <c r="G1563" s="43" t="n">
        <f aca="false">F1563*SQRT(($B$6-2)/C1563)</f>
        <v>-88584.6526741484</v>
      </c>
    </row>
    <row r="1564" customFormat="false" ht="15" hidden="false" customHeight="false" outlineLevel="0" collapsed="false">
      <c r="A1564" s="41" t="n">
        <v>0.2351199432</v>
      </c>
      <c r="B1564" s="41" t="n">
        <v>1.2154824165</v>
      </c>
      <c r="C1564" s="41" t="n">
        <v>7.1461036348</v>
      </c>
      <c r="D1564" s="42" t="n">
        <f aca="false">$B$5*A1564</f>
        <v>0.600726291138935</v>
      </c>
      <c r="E1564" s="42" t="n">
        <f aca="false">$D$5*A1564+$F$5*B1564</f>
        <v>2.65831595617952</v>
      </c>
      <c r="F1564" s="43" t="n">
        <f aca="false">Inputs!$B$5*D1564+Inputs!$B$6*E1564</f>
        <v>-72843.1686950824</v>
      </c>
      <c r="G1564" s="43" t="n">
        <f aca="false">F1564*SQRT(($B$6-2)/C1564)</f>
        <v>-38536.2252821481</v>
      </c>
    </row>
    <row r="1565" customFormat="false" ht="15" hidden="false" customHeight="false" outlineLevel="0" collapsed="false">
      <c r="A1565" s="41" t="n">
        <v>1.6159824242</v>
      </c>
      <c r="B1565" s="41" t="n">
        <v>0.7795294208</v>
      </c>
      <c r="C1565" s="41" t="n">
        <v>4.2970072035</v>
      </c>
      <c r="D1565" s="42" t="n">
        <f aca="false">$B$5*A1565</f>
        <v>4.12879960339907</v>
      </c>
      <c r="E1565" s="42" t="n">
        <f aca="false">$D$5*A1565+$F$5*B1565</f>
        <v>5.19142012662791</v>
      </c>
      <c r="F1565" s="43" t="n">
        <f aca="false">Inputs!$B$5*D1565+Inputs!$B$6*E1565</f>
        <v>153308.954008511</v>
      </c>
      <c r="G1565" s="43" t="n">
        <f aca="false">F1565*SQRT(($B$6-2)/C1565)</f>
        <v>104592.243217476</v>
      </c>
    </row>
    <row r="1566" customFormat="false" ht="15" hidden="false" customHeight="false" outlineLevel="0" collapsed="false">
      <c r="A1566" s="41" t="n">
        <v>0.287290761</v>
      </c>
      <c r="B1566" s="41" t="n">
        <v>0.748813886</v>
      </c>
      <c r="C1566" s="41" t="n">
        <v>1.9665292249</v>
      </c>
      <c r="D1566" s="42" t="n">
        <f aca="false">$B$5*A1566</f>
        <v>0.73402158483514</v>
      </c>
      <c r="E1566" s="42" t="n">
        <f aca="false">$D$5*A1566+$F$5*B1566</f>
        <v>1.97664374783016</v>
      </c>
      <c r="F1566" s="43" t="n">
        <f aca="false">Inputs!$B$5*D1566+Inputs!$B$6*E1566</f>
        <v>-25430.0289079941</v>
      </c>
      <c r="G1566" s="43" t="n">
        <f aca="false">F1566*SQRT(($B$6-2)/C1566)</f>
        <v>-25645.5282555323</v>
      </c>
    </row>
    <row r="1567" customFormat="false" ht="15" hidden="false" customHeight="false" outlineLevel="0" collapsed="false">
      <c r="A1567" s="41" t="n">
        <v>-0.6667508502</v>
      </c>
      <c r="B1567" s="41" t="n">
        <v>-0.1532309603</v>
      </c>
      <c r="C1567" s="41" t="n">
        <v>4.842765954</v>
      </c>
      <c r="D1567" s="42" t="n">
        <f aca="false">$B$5*A1567</f>
        <v>-1.70353377898561</v>
      </c>
      <c r="E1567" s="42" t="n">
        <f aca="false">$D$5*A1567+$F$5*B1567</f>
        <v>-1.85118290004143</v>
      </c>
      <c r="F1567" s="43" t="n">
        <f aca="false">Inputs!$B$5*D1567+Inputs!$B$6*E1567</f>
        <v>-77794.2328964893</v>
      </c>
      <c r="G1567" s="43" t="n">
        <f aca="false">F1567*SQRT(($B$6-2)/C1567)</f>
        <v>-49993.743801232</v>
      </c>
    </row>
    <row r="1568" customFormat="false" ht="15" hidden="false" customHeight="false" outlineLevel="0" collapsed="false">
      <c r="A1568" s="41" t="n">
        <v>-0.8241307213</v>
      </c>
      <c r="B1568" s="41" t="n">
        <v>-1.2487426107</v>
      </c>
      <c r="C1568" s="41" t="n">
        <v>10.2730146372</v>
      </c>
      <c r="D1568" s="42" t="n">
        <f aca="false">$B$5*A1568</f>
        <v>-2.10563589324738</v>
      </c>
      <c r="E1568" s="42" t="n">
        <f aca="false">$D$5*A1568+$F$5*B1568</f>
        <v>-4.11735068404851</v>
      </c>
      <c r="F1568" s="43" t="n">
        <f aca="false">Inputs!$B$5*D1568+Inputs!$B$6*E1568</f>
        <v>-4696.05512231184</v>
      </c>
      <c r="G1568" s="43" t="n">
        <f aca="false">F1568*SQRT(($B$6-2)/C1568)</f>
        <v>-2072.04522594075</v>
      </c>
    </row>
    <row r="1569" customFormat="false" ht="15" hidden="false" customHeight="false" outlineLevel="0" collapsed="false">
      <c r="A1569" s="41" t="n">
        <v>0.3335490116</v>
      </c>
      <c r="B1569" s="41" t="n">
        <v>0.1855133066</v>
      </c>
      <c r="C1569" s="41" t="n">
        <v>0.8793655957</v>
      </c>
      <c r="D1569" s="42" t="n">
        <f aca="false">$B$5*A1569</f>
        <v>0.852210399187973</v>
      </c>
      <c r="E1569" s="42" t="n">
        <f aca="false">$D$5*A1569+$F$5*B1569</f>
        <v>1.1140432215328</v>
      </c>
      <c r="F1569" s="43" t="n">
        <f aca="false">Inputs!$B$5*D1569+Inputs!$B$6*E1569</f>
        <v>29518.8788421573</v>
      </c>
      <c r="G1569" s="43" t="n">
        <f aca="false">F1569*SQRT(($B$6-2)/C1569)</f>
        <v>44517.4337638521</v>
      </c>
    </row>
    <row r="1570" customFormat="false" ht="15" hidden="false" customHeight="false" outlineLevel="0" collapsed="false">
      <c r="A1570" s="41" t="n">
        <v>0.6876524845</v>
      </c>
      <c r="B1570" s="41" t="n">
        <v>0.5461118309</v>
      </c>
      <c r="C1570" s="41" t="n">
        <v>5.3196920664</v>
      </c>
      <c r="D1570" s="42" t="n">
        <f aca="false">$B$5*A1570</f>
        <v>1.75693699557749</v>
      </c>
      <c r="E1570" s="42" t="n">
        <f aca="false">$D$5*A1570+$F$5*B1570</f>
        <v>2.57932500034802</v>
      </c>
      <c r="F1570" s="43" t="n">
        <f aca="false">Inputs!$B$5*D1570+Inputs!$B$6*E1570</f>
        <v>46727.4495403482</v>
      </c>
      <c r="G1570" s="43" t="n">
        <f aca="false">F1570*SQRT(($B$6-2)/C1570)</f>
        <v>28651.266758959</v>
      </c>
    </row>
    <row r="1571" customFormat="false" ht="15" hidden="false" customHeight="false" outlineLevel="0" collapsed="false">
      <c r="A1571" s="41" t="n">
        <v>0.2426442713</v>
      </c>
      <c r="B1571" s="41" t="n">
        <v>0.5566166657</v>
      </c>
      <c r="C1571" s="41" t="n">
        <v>4.1760752972</v>
      </c>
      <c r="D1571" s="42" t="n">
        <f aca="false">$B$5*A1571</f>
        <v>0.619950784184089</v>
      </c>
      <c r="E1571" s="42" t="n">
        <f aca="false">$D$5*A1571+$F$5*B1571</f>
        <v>1.53852803922522</v>
      </c>
      <c r="F1571" s="43" t="n">
        <f aca="false">Inputs!$B$5*D1571+Inputs!$B$6*E1571</f>
        <v>-14931.3235428522</v>
      </c>
      <c r="G1571" s="43" t="n">
        <f aca="false">F1571*SQRT(($B$6-2)/C1571)</f>
        <v>-10333.0645802229</v>
      </c>
    </row>
    <row r="1572" customFormat="false" ht="15" hidden="false" customHeight="false" outlineLevel="0" collapsed="false">
      <c r="A1572" s="41" t="n">
        <v>-0.0426830962</v>
      </c>
      <c r="B1572" s="41" t="n">
        <v>0.4128913952</v>
      </c>
      <c r="C1572" s="41" t="n">
        <v>1.0848473468</v>
      </c>
      <c r="D1572" s="42" t="n">
        <f aca="false">$B$5*A1572</f>
        <v>-0.109054373378874</v>
      </c>
      <c r="E1572" s="42" t="n">
        <f aca="false">$D$5*A1572+$F$5*B1572</f>
        <v>0.611389710283143</v>
      </c>
      <c r="F1572" s="43" t="n">
        <f aca="false">Inputs!$B$5*D1572+Inputs!$B$6*E1572</f>
        <v>-41474.9228520445</v>
      </c>
      <c r="G1572" s="43" t="n">
        <f aca="false">F1572*SQRT(($B$6-2)/C1572)</f>
        <v>-56313.9860743012</v>
      </c>
    </row>
    <row r="1573" customFormat="false" ht="15" hidden="false" customHeight="false" outlineLevel="0" collapsed="false">
      <c r="A1573" s="41" t="n">
        <v>-0.7261444027</v>
      </c>
      <c r="B1573" s="41" t="n">
        <v>0.3697059256</v>
      </c>
      <c r="C1573" s="41" t="n">
        <v>4.3179977501</v>
      </c>
      <c r="D1573" s="42" t="n">
        <f aca="false">$B$5*A1573</f>
        <v>-1.8552830012136</v>
      </c>
      <c r="E1573" s="42" t="n">
        <f aca="false">$D$5*A1573+$F$5*B1573</f>
        <v>-1.08953675813214</v>
      </c>
      <c r="F1573" s="43" t="n">
        <f aca="false">Inputs!$B$5*D1573+Inputs!$B$6*E1573</f>
        <v>-131051.462214754</v>
      </c>
      <c r="G1573" s="43" t="n">
        <f aca="false">F1573*SQRT(($B$6-2)/C1573)</f>
        <v>-89189.8971171215</v>
      </c>
    </row>
    <row r="1574" customFormat="false" ht="15" hidden="false" customHeight="false" outlineLevel="0" collapsed="false">
      <c r="A1574" s="41" t="n">
        <v>0.6684176853</v>
      </c>
      <c r="B1574" s="41" t="n">
        <v>-0.6696814281</v>
      </c>
      <c r="C1574" s="41" t="n">
        <v>2.126750458</v>
      </c>
      <c r="D1574" s="42" t="n">
        <f aca="false">$B$5*A1574</f>
        <v>1.70779250605884</v>
      </c>
      <c r="E1574" s="42" t="n">
        <f aca="false">$D$5*A1574+$F$5*B1574</f>
        <v>0.434189958492943</v>
      </c>
      <c r="F1574" s="43" t="n">
        <f aca="false">Inputs!$B$5*D1574+Inputs!$B$6*E1574</f>
        <v>149069.752681237</v>
      </c>
      <c r="G1574" s="43" t="n">
        <f aca="false">F1574*SQRT(($B$6-2)/C1574)</f>
        <v>144559.374791781</v>
      </c>
    </row>
    <row r="1575" customFormat="false" ht="15" hidden="false" customHeight="false" outlineLevel="0" collapsed="false">
      <c r="A1575" s="41" t="n">
        <v>0.051832099</v>
      </c>
      <c r="B1575" s="41" t="n">
        <v>-0.6236025096</v>
      </c>
      <c r="C1575" s="41" t="n">
        <v>2.6526461959</v>
      </c>
      <c r="D1575" s="42" t="n">
        <f aca="false">$B$5*A1575</f>
        <v>0.132429874601195</v>
      </c>
      <c r="E1575" s="42" t="n">
        <f aca="false">$D$5*A1575+$F$5*B1575</f>
        <v>-0.953463082138432</v>
      </c>
      <c r="F1575" s="43" t="n">
        <f aca="false">Inputs!$B$5*D1575+Inputs!$B$6*E1575</f>
        <v>60916.1415670411</v>
      </c>
      <c r="G1575" s="43" t="n">
        <f aca="false">F1575*SQRT(($B$6-2)/C1575)</f>
        <v>52894.1595406702</v>
      </c>
    </row>
    <row r="1576" customFormat="false" ht="15" hidden="false" customHeight="false" outlineLevel="0" collapsed="false">
      <c r="A1576" s="41" t="n">
        <v>-0.5265066965</v>
      </c>
      <c r="B1576" s="41" t="n">
        <v>-1.1249293551</v>
      </c>
      <c r="C1576" s="41" t="n">
        <v>4.8623542147</v>
      </c>
      <c r="D1576" s="42" t="n">
        <f aca="false">$B$5*A1576</f>
        <v>-1.34521304634382</v>
      </c>
      <c r="E1576" s="42" t="n">
        <f aca="false">$D$5*A1576+$F$5*B1576</f>
        <v>-3.19533433847299</v>
      </c>
      <c r="F1576" s="43" t="n">
        <f aca="false">Inputs!$B$5*D1576+Inputs!$B$6*E1576</f>
        <v>25245.4122892676</v>
      </c>
      <c r="G1576" s="43" t="n">
        <f aca="false">F1576*SQRT(($B$6-2)/C1576)</f>
        <v>16191.0184934268</v>
      </c>
    </row>
    <row r="1577" customFormat="false" ht="15" hidden="false" customHeight="false" outlineLevel="0" collapsed="false">
      <c r="A1577" s="41" t="n">
        <v>1.2657749252</v>
      </c>
      <c r="B1577" s="41" t="n">
        <v>1.0656851747</v>
      </c>
      <c r="C1577" s="41" t="n">
        <v>4.7275597043</v>
      </c>
      <c r="D1577" s="42" t="n">
        <f aca="false">$B$5*A1577</f>
        <v>3.23402713476012</v>
      </c>
      <c r="E1577" s="42" t="n">
        <f aca="false">$D$5*A1577+$F$5*B1577</f>
        <v>4.85218845938917</v>
      </c>
      <c r="F1577" s="43" t="n">
        <f aca="false">Inputs!$B$5*D1577+Inputs!$B$6*E1577</f>
        <v>80793.2905065537</v>
      </c>
      <c r="G1577" s="43" t="n">
        <f aca="false">F1577*SQRT(($B$6-2)/C1577)</f>
        <v>52549.8865678629</v>
      </c>
    </row>
    <row r="1578" customFormat="false" ht="15" hidden="false" customHeight="false" outlineLevel="0" collapsed="false">
      <c r="A1578" s="41" t="n">
        <v>0.5374338542</v>
      </c>
      <c r="B1578" s="41" t="n">
        <v>1.9721959519</v>
      </c>
      <c r="C1578" s="41" t="n">
        <v>4.6591794896</v>
      </c>
      <c r="D1578" s="42" t="n">
        <f aca="false">$B$5*A1578</f>
        <v>1.37313169428355</v>
      </c>
      <c r="E1578" s="42" t="n">
        <f aca="false">$D$5*A1578+$F$5*B1578</f>
        <v>4.68434928382962</v>
      </c>
      <c r="F1578" s="43" t="n">
        <f aca="false">Inputs!$B$5*D1578+Inputs!$B$6*E1578</f>
        <v>-96904.2947631258</v>
      </c>
      <c r="G1578" s="43" t="n">
        <f aca="false">F1578*SQRT(($B$6-2)/C1578)</f>
        <v>-63489.7040034762</v>
      </c>
    </row>
    <row r="1579" customFormat="false" ht="15" hidden="false" customHeight="false" outlineLevel="0" collapsed="false">
      <c r="A1579" s="41" t="n">
        <v>-0.1892456966</v>
      </c>
      <c r="B1579" s="41" t="n">
        <v>3.0317624151</v>
      </c>
      <c r="C1579" s="41" t="n">
        <v>13.968081925</v>
      </c>
      <c r="D1579" s="42" t="n">
        <f aca="false">$B$5*A1579</f>
        <v>-0.483518598572552</v>
      </c>
      <c r="E1579" s="42" t="n">
        <f aca="false">$D$5*A1579+$F$5*B1579</f>
        <v>4.78475188344213</v>
      </c>
      <c r="F1579" s="43" t="n">
        <f aca="false">Inputs!$B$5*D1579+Inputs!$B$6*E1579</f>
        <v>-287589.454029362</v>
      </c>
      <c r="G1579" s="43" t="n">
        <f aca="false">F1579*SQRT(($B$6-2)/C1579)</f>
        <v>-108822.71763695</v>
      </c>
    </row>
    <row r="1580" customFormat="false" ht="15" hidden="false" customHeight="false" outlineLevel="0" collapsed="false">
      <c r="A1580" s="41" t="n">
        <v>-0.2275294154</v>
      </c>
      <c r="B1580" s="41" t="n">
        <v>0.2551933518</v>
      </c>
      <c r="C1580" s="41" t="n">
        <v>2.9817224296</v>
      </c>
      <c r="D1580" s="42" t="n">
        <f aca="false">$B$5*A1580</f>
        <v>-0.581332659314168</v>
      </c>
      <c r="E1580" s="42" t="n">
        <f aca="false">$D$5*A1580+$F$5*B1580</f>
        <v>-0.100772546410108</v>
      </c>
      <c r="F1580" s="43" t="n">
        <f aca="false">Inputs!$B$5*D1580+Inputs!$B$6*E1580</f>
        <v>-53094.6386109114</v>
      </c>
      <c r="G1580" s="43" t="n">
        <f aca="false">F1580*SQRT(($B$6-2)/C1580)</f>
        <v>-43484.2576992626</v>
      </c>
    </row>
    <row r="1581" customFormat="false" ht="15" hidden="false" customHeight="false" outlineLevel="0" collapsed="false">
      <c r="A1581" s="41" t="n">
        <v>-0.3977779139</v>
      </c>
      <c r="B1581" s="41" t="n">
        <v>0.3723255601</v>
      </c>
      <c r="C1581" s="41" t="n">
        <v>1.3145288299</v>
      </c>
      <c r="D1581" s="42" t="n">
        <f aca="false">$B$5*A1581</f>
        <v>-1.01631383396034</v>
      </c>
      <c r="E1581" s="42" t="n">
        <f aca="false">$D$5*A1581+$F$5*B1581</f>
        <v>-0.303636420772633</v>
      </c>
      <c r="F1581" s="43" t="n">
        <f aca="false">Inputs!$B$5*D1581+Inputs!$B$6*E1581</f>
        <v>-86449.5623574024</v>
      </c>
      <c r="G1581" s="43" t="n">
        <f aca="false">F1581*SQRT(($B$6-2)/C1581)</f>
        <v>-106633.272888079</v>
      </c>
    </row>
    <row r="1582" customFormat="false" ht="15" hidden="false" customHeight="false" outlineLevel="0" collapsed="false">
      <c r="A1582" s="41" t="n">
        <v>0.8356149279</v>
      </c>
      <c r="B1582" s="41" t="n">
        <v>-0.1139163931</v>
      </c>
      <c r="C1582" s="41" t="n">
        <v>5.3624031296</v>
      </c>
      <c r="D1582" s="42" t="n">
        <f aca="false">$B$5*A1582</f>
        <v>2.13497778889262</v>
      </c>
      <c r="E1582" s="42" t="n">
        <f aca="false">$D$5*A1582+$F$5*B1582</f>
        <v>1.79171461842785</v>
      </c>
      <c r="F1582" s="43" t="n">
        <f aca="false">Inputs!$B$5*D1582+Inputs!$B$6*E1582</f>
        <v>123912.04796787</v>
      </c>
      <c r="G1582" s="43" t="n">
        <f aca="false">F1582*SQRT(($B$6-2)/C1582)</f>
        <v>75674.3680323595</v>
      </c>
    </row>
    <row r="1583" customFormat="false" ht="15" hidden="false" customHeight="false" outlineLevel="0" collapsed="false">
      <c r="A1583" s="41" t="n">
        <v>1.7767198471</v>
      </c>
      <c r="B1583" s="41" t="n">
        <v>0.2391492846</v>
      </c>
      <c r="C1583" s="41" t="n">
        <v>4.1565430148</v>
      </c>
      <c r="D1583" s="42" t="n">
        <f aca="false">$B$5*A1583</f>
        <v>4.53948018877081</v>
      </c>
      <c r="E1583" s="42" t="n">
        <f aca="false">$D$5*A1583+$F$5*B1583</f>
        <v>4.64081059066747</v>
      </c>
      <c r="F1583" s="43" t="n">
        <f aca="false">Inputs!$B$5*D1583+Inputs!$B$6*E1583</f>
        <v>221907.489343708</v>
      </c>
      <c r="G1583" s="43" t="n">
        <f aca="false">F1583*SQRT(($B$6-2)/C1583)</f>
        <v>153929.13116663</v>
      </c>
    </row>
    <row r="1584" customFormat="false" ht="15" hidden="false" customHeight="false" outlineLevel="0" collapsed="false">
      <c r="A1584" s="41" t="n">
        <v>0.2704853861</v>
      </c>
      <c r="B1584" s="41" t="n">
        <v>-0.9089976945</v>
      </c>
      <c r="C1584" s="41" t="n">
        <v>2.2148329915</v>
      </c>
      <c r="D1584" s="42" t="n">
        <f aca="false">$B$5*A1584</f>
        <v>0.691084221047633</v>
      </c>
      <c r="E1584" s="42" t="n">
        <f aca="false">$D$5*A1584+$F$5*B1584</f>
        <v>-0.925962907390272</v>
      </c>
      <c r="F1584" s="43" t="n">
        <f aca="false">Inputs!$B$5*D1584+Inputs!$B$6*E1584</f>
        <v>115406.567474277</v>
      </c>
      <c r="G1584" s="43" t="n">
        <f aca="false">F1584*SQRT(($B$6-2)/C1584)</f>
        <v>109666.764299449</v>
      </c>
    </row>
    <row r="1585" customFormat="false" ht="15" hidden="false" customHeight="false" outlineLevel="0" collapsed="false">
      <c r="A1585" s="41" t="n">
        <v>0.4184990746</v>
      </c>
      <c r="B1585" s="41" t="n">
        <v>-0.1340272208</v>
      </c>
      <c r="C1585" s="41" t="n">
        <v>2.0922955958</v>
      </c>
      <c r="D1585" s="42" t="n">
        <f aca="false">$B$5*A1585</f>
        <v>1.06925594446781</v>
      </c>
      <c r="E1585" s="42" t="n">
        <f aca="false">$D$5*A1585+$F$5*B1585</f>
        <v>0.764424554857939</v>
      </c>
      <c r="F1585" s="43" t="n">
        <f aca="false">Inputs!$B$5*D1585+Inputs!$B$6*E1585</f>
        <v>68704.3667038843</v>
      </c>
      <c r="G1585" s="43" t="n">
        <f aca="false">F1585*SQRT(($B$6-2)/C1585)</f>
        <v>67171.9286749921</v>
      </c>
    </row>
    <row r="1586" customFormat="false" ht="15" hidden="false" customHeight="false" outlineLevel="0" collapsed="false">
      <c r="A1586" s="41" t="n">
        <v>-0.6082397293</v>
      </c>
      <c r="B1586" s="41" t="n">
        <v>-0.7764744081</v>
      </c>
      <c r="C1586" s="41" t="n">
        <v>8.2121444139</v>
      </c>
      <c r="D1586" s="42" t="n">
        <f aca="false">$B$5*A1586</f>
        <v>-1.55403915011553</v>
      </c>
      <c r="E1586" s="42" t="n">
        <f aca="false">$D$5*A1586+$F$5*B1586</f>
        <v>-2.78813265505965</v>
      </c>
      <c r="F1586" s="43" t="n">
        <f aca="false">Inputs!$B$5*D1586+Inputs!$B$6*E1586</f>
        <v>-15997.2822585702</v>
      </c>
      <c r="G1586" s="43" t="n">
        <f aca="false">F1586*SQRT(($B$6-2)/C1586)</f>
        <v>-7894.65064755387</v>
      </c>
    </row>
    <row r="1587" customFormat="false" ht="15" hidden="false" customHeight="false" outlineLevel="0" collapsed="false">
      <c r="A1587" s="41" t="n">
        <v>2.6717633798</v>
      </c>
      <c r="B1587" s="41" t="n">
        <v>-0.2634772502</v>
      </c>
      <c r="C1587" s="41" t="n">
        <v>0.4170727644</v>
      </c>
      <c r="D1587" s="42" t="n">
        <f aca="false">$B$5*A1587</f>
        <v>6.82629675774811</v>
      </c>
      <c r="E1587" s="42" t="n">
        <f aca="false">$D$5*A1587+$F$5*B1587</f>
        <v>5.90273775016813</v>
      </c>
      <c r="F1587" s="43" t="n">
        <f aca="false">Inputs!$B$5*D1587+Inputs!$B$6*E1587</f>
        <v>387492.788266404</v>
      </c>
      <c r="G1587" s="43" t="n">
        <f aca="false">F1587*SQRT(($B$6-2)/C1587)</f>
        <v>848540.756148942</v>
      </c>
    </row>
    <row r="1588" customFormat="false" ht="15" hidden="false" customHeight="false" outlineLevel="0" collapsed="false">
      <c r="A1588" s="41" t="n">
        <v>-1.4569854208</v>
      </c>
      <c r="B1588" s="41" t="n">
        <v>-0.6982214597</v>
      </c>
      <c r="C1588" s="41" t="n">
        <v>4.0881583493</v>
      </c>
      <c r="D1588" s="42" t="n">
        <f aca="false">$B$5*A1588</f>
        <v>-3.72256575162648</v>
      </c>
      <c r="E1588" s="42" t="n">
        <f aca="false">$D$5*A1588+$F$5*B1588</f>
        <v>-4.6726747305055</v>
      </c>
      <c r="F1588" s="43" t="n">
        <f aca="false">Inputs!$B$5*D1588+Inputs!$B$6*E1588</f>
        <v>-138622.838637373</v>
      </c>
      <c r="G1588" s="43" t="n">
        <f aca="false">F1588*SQRT(($B$6-2)/C1588)</f>
        <v>-96958.50958324</v>
      </c>
    </row>
    <row r="1589" customFormat="false" ht="15" hidden="false" customHeight="false" outlineLevel="0" collapsed="false">
      <c r="A1589" s="41" t="n">
        <v>-0.0515678395</v>
      </c>
      <c r="B1589" s="41" t="n">
        <v>0.5466670326</v>
      </c>
      <c r="C1589" s="41" t="n">
        <v>2.0251552865</v>
      </c>
      <c r="D1589" s="42" t="n">
        <f aca="false">$B$5*A1589</f>
        <v>-0.131754697382399</v>
      </c>
      <c r="E1589" s="42" t="n">
        <f aca="false">$D$5*A1589+$F$5*B1589</f>
        <v>0.821244010149889</v>
      </c>
      <c r="F1589" s="43" t="n">
        <f aca="false">Inputs!$B$5*D1589+Inputs!$B$6*E1589</f>
        <v>-54237.6702457344</v>
      </c>
      <c r="G1589" s="43" t="n">
        <f aca="false">F1589*SQRT(($B$6-2)/C1589)</f>
        <v>-53899.7634454474</v>
      </c>
    </row>
    <row r="1590" customFormat="false" ht="15" hidden="false" customHeight="false" outlineLevel="0" collapsed="false">
      <c r="A1590" s="41" t="n">
        <v>0.5547965217</v>
      </c>
      <c r="B1590" s="41" t="n">
        <v>0.6766145518</v>
      </c>
      <c r="C1590" s="41" t="n">
        <v>4.5094772559</v>
      </c>
      <c r="D1590" s="42" t="n">
        <f aca="false">$B$5*A1590</f>
        <v>1.41749292842472</v>
      </c>
      <c r="E1590" s="42" t="n">
        <f aca="false">$D$5*A1590+$F$5*B1590</f>
        <v>2.48852740578045</v>
      </c>
      <c r="F1590" s="43" t="n">
        <f aca="false">Inputs!$B$5*D1590+Inputs!$B$6*E1590</f>
        <v>17322.92255345</v>
      </c>
      <c r="G1590" s="43" t="n">
        <f aca="false">F1590*SQRT(($B$6-2)/C1590)</f>
        <v>11536.4731908345</v>
      </c>
    </row>
    <row r="1591" customFormat="false" ht="15" hidden="false" customHeight="false" outlineLevel="0" collapsed="false">
      <c r="A1591" s="41" t="n">
        <v>-0.6448603066</v>
      </c>
      <c r="B1591" s="41" t="n">
        <v>0.3404404435</v>
      </c>
      <c r="C1591" s="41" t="n">
        <v>1.7686845173</v>
      </c>
      <c r="D1591" s="42" t="n">
        <f aca="false">$B$5*A1591</f>
        <v>-1.64760392085079</v>
      </c>
      <c r="E1591" s="42" t="n">
        <f aca="false">$D$5*A1591+$F$5*B1591</f>
        <v>-0.946648118876878</v>
      </c>
      <c r="F1591" s="43" t="n">
        <f aca="false">Inputs!$B$5*D1591+Inputs!$B$6*E1591</f>
        <v>-117427.986141235</v>
      </c>
      <c r="G1591" s="43" t="n">
        <f aca="false">F1591*SQRT(($B$6-2)/C1591)</f>
        <v>-124870.952273639</v>
      </c>
    </row>
    <row r="1592" customFormat="false" ht="15" hidden="false" customHeight="false" outlineLevel="0" collapsed="false">
      <c r="A1592" s="41" t="n">
        <v>-0.8760594641</v>
      </c>
      <c r="B1592" s="41" t="n">
        <v>-0.619642983</v>
      </c>
      <c r="C1592" s="41" t="n">
        <v>4.5870696284</v>
      </c>
      <c r="D1592" s="42" t="n">
        <f aca="false">$B$5*A1592</f>
        <v>-2.23831269063507</v>
      </c>
      <c r="E1592" s="42" t="n">
        <f aca="false">$D$5*A1592+$F$5*B1592</f>
        <v>-3.15462545666695</v>
      </c>
      <c r="F1592" s="43" t="n">
        <f aca="false">Inputs!$B$5*D1592+Inputs!$B$6*E1592</f>
        <v>-66099.9962301592</v>
      </c>
      <c r="G1592" s="43" t="n">
        <f aca="false">F1592*SQRT(($B$6-2)/C1592)</f>
        <v>-43646.4339544699</v>
      </c>
    </row>
    <row r="1593" customFormat="false" ht="15" hidden="false" customHeight="false" outlineLevel="0" collapsed="false">
      <c r="A1593" s="41" t="n">
        <v>-0.9177089745</v>
      </c>
      <c r="B1593" s="41" t="n">
        <v>-1.1883888546</v>
      </c>
      <c r="C1593" s="41" t="n">
        <v>6.8650497487</v>
      </c>
      <c r="D1593" s="42" t="n">
        <f aca="false">$B$5*A1593</f>
        <v>-2.3447262749947</v>
      </c>
      <c r="E1593" s="42" t="n">
        <f aca="false">$D$5*A1593+$F$5*B1593</f>
        <v>-4.23581284817094</v>
      </c>
      <c r="F1593" s="43" t="n">
        <f aca="false">Inputs!$B$5*D1593+Inputs!$B$6*E1593</f>
        <v>-22681.9850909227</v>
      </c>
      <c r="G1593" s="43" t="n">
        <f aca="false">F1593*SQRT(($B$6-2)/C1593)</f>
        <v>-12242.6156164553</v>
      </c>
    </row>
    <row r="1594" customFormat="false" ht="15" hidden="false" customHeight="false" outlineLevel="0" collapsed="false">
      <c r="A1594" s="41" t="n">
        <v>1.0642094889</v>
      </c>
      <c r="B1594" s="41" t="n">
        <v>0.688611701</v>
      </c>
      <c r="C1594" s="41" t="n">
        <v>2.2640198549</v>
      </c>
      <c r="D1594" s="42" t="n">
        <f aca="false">$B$5*A1594</f>
        <v>2.71903187182192</v>
      </c>
      <c r="E1594" s="42" t="n">
        <f aca="false">$D$5*A1594+$F$5*B1594</f>
        <v>3.72143630914144</v>
      </c>
      <c r="F1594" s="43" t="n">
        <f aca="false">Inputs!$B$5*D1594+Inputs!$B$6*E1594</f>
        <v>85831.3717251197</v>
      </c>
      <c r="G1594" s="43" t="n">
        <f aca="false">F1594*SQRT(($B$6-2)/C1594)</f>
        <v>80671.6492142009</v>
      </c>
    </row>
    <row r="1595" customFormat="false" ht="15" hidden="false" customHeight="false" outlineLevel="0" collapsed="false">
      <c r="A1595" s="41" t="n">
        <v>0.97666537</v>
      </c>
      <c r="B1595" s="41" t="n">
        <v>0.039313066</v>
      </c>
      <c r="C1595" s="41" t="n">
        <v>2.5466831737</v>
      </c>
      <c r="D1595" s="42" t="n">
        <f aca="false">$B$5*A1595</f>
        <v>2.49535857068859</v>
      </c>
      <c r="E1595" s="42" t="n">
        <f aca="false">$D$5*A1595+$F$5*B1595</f>
        <v>2.39194463655187</v>
      </c>
      <c r="F1595" s="43" t="n">
        <f aca="false">Inputs!$B$5*D1595+Inputs!$B$6*E1595</f>
        <v>129938.625241266</v>
      </c>
      <c r="G1595" s="43" t="n">
        <f aca="false">F1595*SQRT(($B$6-2)/C1595)</f>
        <v>115150.494144844</v>
      </c>
    </row>
    <row r="1596" customFormat="false" ht="15" hidden="false" customHeight="false" outlineLevel="0" collapsed="false">
      <c r="A1596" s="41" t="n">
        <v>0.7768076989</v>
      </c>
      <c r="B1596" s="41" t="n">
        <v>-1.7612894046</v>
      </c>
      <c r="C1596" s="41" t="n">
        <v>4.4646475723</v>
      </c>
      <c r="D1596" s="42" t="n">
        <f aca="false">$B$5*A1596</f>
        <v>1.98472661033021</v>
      </c>
      <c r="E1596" s="42" t="n">
        <f aca="false">$D$5*A1596+$F$5*B1596</f>
        <v>-1.19281439725355</v>
      </c>
      <c r="F1596" s="43" t="n">
        <f aca="false">Inputs!$B$5*D1596+Inputs!$B$6*E1596</f>
        <v>258113.380895699</v>
      </c>
      <c r="G1596" s="43" t="n">
        <f aca="false">F1596*SQRT(($B$6-2)/C1596)</f>
        <v>172755.517176607</v>
      </c>
    </row>
    <row r="1597" customFormat="false" ht="15" hidden="false" customHeight="false" outlineLevel="0" collapsed="false">
      <c r="A1597" s="41" t="n">
        <v>0.863087518</v>
      </c>
      <c r="B1597" s="41" t="n">
        <v>0.17711983</v>
      </c>
      <c r="C1597" s="41" t="n">
        <v>5.6873948494</v>
      </c>
      <c r="D1597" s="42" t="n">
        <f aca="false">$B$5*A1597</f>
        <v>2.20516965324126</v>
      </c>
      <c r="E1597" s="42" t="n">
        <f aca="false">$D$5*A1597+$F$5*B1597</f>
        <v>2.35963321489496</v>
      </c>
      <c r="F1597" s="43" t="n">
        <f aca="false">Inputs!$B$5*D1597+Inputs!$B$6*E1597</f>
        <v>102535.304579378</v>
      </c>
      <c r="G1597" s="43" t="n">
        <f aca="false">F1597*SQRT(($B$6-2)/C1597)</f>
        <v>60803.9416372505</v>
      </c>
    </row>
    <row r="1598" customFormat="false" ht="15" hidden="false" customHeight="false" outlineLevel="0" collapsed="false">
      <c r="A1598" s="41" t="n">
        <v>0.6271096001</v>
      </c>
      <c r="B1598" s="41" t="n">
        <v>0.380023299</v>
      </c>
      <c r="C1598" s="41" t="n">
        <v>12.2804155696</v>
      </c>
      <c r="D1598" s="42" t="n">
        <f aca="false">$B$5*A1598</f>
        <v>1.60225125558679</v>
      </c>
      <c r="E1598" s="42" t="n">
        <f aca="false">$D$5*A1598+$F$5*B1598</f>
        <v>2.14846545481751</v>
      </c>
      <c r="F1598" s="43" t="n">
        <f aca="false">Inputs!$B$5*D1598+Inputs!$B$6*E1598</f>
        <v>52801.8528178033</v>
      </c>
      <c r="G1598" s="43" t="n">
        <f aca="false">F1598*SQRT(($B$6-2)/C1598)</f>
        <v>21308.7330271668</v>
      </c>
    </row>
    <row r="1599" customFormat="false" ht="15" hidden="false" customHeight="false" outlineLevel="0" collapsed="false">
      <c r="A1599" s="41" t="n">
        <v>-0.9870551545</v>
      </c>
      <c r="B1599" s="41" t="n">
        <v>-1.4980397754</v>
      </c>
      <c r="C1599" s="41" t="n">
        <v>2.5909318878</v>
      </c>
      <c r="D1599" s="42" t="n">
        <f aca="false">$B$5*A1599</f>
        <v>-2.52190424190419</v>
      </c>
      <c r="E1599" s="42" t="n">
        <f aca="false">$D$5*A1599+$F$5*B1599</f>
        <v>-4.93551615346473</v>
      </c>
      <c r="F1599" s="43" t="n">
        <f aca="false">Inputs!$B$5*D1599+Inputs!$B$6*E1599</f>
        <v>-5414.6165171832</v>
      </c>
      <c r="G1599" s="43" t="n">
        <f aca="false">F1599*SQRT(($B$6-2)/C1599)</f>
        <v>-4757.23607454284</v>
      </c>
    </row>
    <row r="1600" customFormat="false" ht="15" hidden="false" customHeight="false" outlineLevel="0" collapsed="false">
      <c r="A1600" s="41" t="n">
        <v>-0.7120541662</v>
      </c>
      <c r="B1600" s="41" t="n">
        <v>0.5649172813</v>
      </c>
      <c r="C1600" s="41" t="n">
        <v>2.5452352145</v>
      </c>
      <c r="D1600" s="42" t="n">
        <f aca="false">$B$5*A1600</f>
        <v>-1.81928275640785</v>
      </c>
      <c r="E1600" s="42" t="n">
        <f aca="false">$D$5*A1600+$F$5*B1600</f>
        <v>-0.718927696272552</v>
      </c>
      <c r="F1600" s="43" t="n">
        <f aca="false">Inputs!$B$5*D1600+Inputs!$B$6*E1600</f>
        <v>-145981.890827157</v>
      </c>
      <c r="G1600" s="43" t="n">
        <f aca="false">F1600*SQRT(($B$6-2)/C1600)</f>
        <v>-129404.691201488</v>
      </c>
    </row>
    <row r="1601" customFormat="false" ht="15" hidden="false" customHeight="false" outlineLevel="0" collapsed="false">
      <c r="A1601" s="41" t="n">
        <v>0.6900914152</v>
      </c>
      <c r="B1601" s="41" t="n">
        <v>-1.3679422774</v>
      </c>
      <c r="C1601" s="41" t="n">
        <v>1.4008946764</v>
      </c>
      <c r="D1601" s="42" t="n">
        <f aca="false">$B$5*A1601</f>
        <v>1.76316840995186</v>
      </c>
      <c r="E1601" s="42" t="n">
        <f aca="false">$D$5*A1601+$F$5*B1601</f>
        <v>-0.719953478217829</v>
      </c>
      <c r="F1601" s="43" t="n">
        <f aca="false">Inputs!$B$5*D1601+Inputs!$B$6*E1601</f>
        <v>212314.514906077</v>
      </c>
      <c r="G1601" s="43" t="n">
        <f aca="false">F1601*SQRT(($B$6-2)/C1601)</f>
        <v>253683.33659083</v>
      </c>
    </row>
    <row r="1602" customFormat="false" ht="15" hidden="false" customHeight="false" outlineLevel="0" collapsed="false">
      <c r="A1602" s="41" t="n">
        <v>-0.9810993675</v>
      </c>
      <c r="B1602" s="41" t="n">
        <v>-0.7232356859</v>
      </c>
      <c r="C1602" s="41" t="n">
        <v>0.284699354</v>
      </c>
      <c r="D1602" s="42" t="n">
        <f aca="false">$B$5*A1602</f>
        <v>-2.50668733692102</v>
      </c>
      <c r="E1602" s="42" t="n">
        <f aca="false">$D$5*A1602+$F$5*B1602</f>
        <v>-3.58345524678345</v>
      </c>
      <c r="F1602" s="43" t="n">
        <f aca="false">Inputs!$B$5*D1602+Inputs!$B$6*E1602</f>
        <v>-71495.9713529295</v>
      </c>
      <c r="G1602" s="43" t="n">
        <f aca="false">F1602*SQRT(($B$6-2)/C1602)</f>
        <v>-189497.431540791</v>
      </c>
    </row>
    <row r="1603" customFormat="false" ht="15" hidden="false" customHeight="false" outlineLevel="0" collapsed="false">
      <c r="A1603" s="41" t="n">
        <v>-0.3573050603</v>
      </c>
      <c r="B1603" s="41" t="n">
        <v>-1.3620508309</v>
      </c>
      <c r="C1603" s="41" t="n">
        <v>6.9075999663</v>
      </c>
      <c r="D1603" s="42" t="n">
        <f aca="false">$B$5*A1603</f>
        <v>-0.91290658188281</v>
      </c>
      <c r="E1603" s="42" t="n">
        <f aca="false">$D$5*A1603+$F$5*B1603</f>
        <v>-3.20215235531416</v>
      </c>
      <c r="F1603" s="43" t="n">
        <f aca="false">Inputs!$B$5*D1603+Inputs!$B$6*E1603</f>
        <v>68816.9595774268</v>
      </c>
      <c r="G1603" s="43" t="n">
        <f aca="false">F1603*SQRT(($B$6-2)/C1603)</f>
        <v>37029.4182809427</v>
      </c>
    </row>
    <row r="1604" customFormat="false" ht="15" hidden="false" customHeight="false" outlineLevel="0" collapsed="false">
      <c r="A1604" s="41" t="n">
        <v>-1.4220517661</v>
      </c>
      <c r="B1604" s="41" t="n">
        <v>-0.8218352964</v>
      </c>
      <c r="C1604" s="41" t="n">
        <v>3.0911579928</v>
      </c>
      <c r="D1604" s="42" t="n">
        <f aca="false">$B$5*A1604</f>
        <v>-3.63331103108579</v>
      </c>
      <c r="E1604" s="42" t="n">
        <f aca="false">$D$5*A1604+$F$5*B1604</f>
        <v>-4.80299652599471</v>
      </c>
      <c r="F1604" s="43" t="n">
        <f aca="false">Inputs!$B$5*D1604+Inputs!$B$6*E1604</f>
        <v>-123181.276808844</v>
      </c>
      <c r="G1604" s="43" t="n">
        <f aca="false">F1604*SQRT(($B$6-2)/C1604)</f>
        <v>-99082.9886373045</v>
      </c>
    </row>
    <row r="1605" customFormat="false" ht="15" hidden="false" customHeight="false" outlineLevel="0" collapsed="false">
      <c r="A1605" s="41" t="n">
        <v>0.0862538362</v>
      </c>
      <c r="B1605" s="41" t="n">
        <v>-1.1805943398</v>
      </c>
      <c r="C1605" s="41" t="n">
        <v>1.3574571285</v>
      </c>
      <c r="D1605" s="42" t="n">
        <f aca="false">$B$5*A1605</f>
        <v>0.22037665717219</v>
      </c>
      <c r="E1605" s="42" t="n">
        <f aca="false">$D$5*A1605+$F$5*B1605</f>
        <v>-1.83333603451696</v>
      </c>
      <c r="F1605" s="43" t="n">
        <f aca="false">Inputs!$B$5*D1605+Inputs!$B$6*E1605</f>
        <v>113704.467443067</v>
      </c>
      <c r="G1605" s="43" t="n">
        <f aca="false">F1605*SQRT(($B$6-2)/C1605)</f>
        <v>138016.009073034</v>
      </c>
    </row>
    <row r="1606" customFormat="false" ht="15" hidden="false" customHeight="false" outlineLevel="0" collapsed="false">
      <c r="A1606" s="41" t="n">
        <v>-0.11580351</v>
      </c>
      <c r="B1606" s="41" t="n">
        <v>1.0585528161</v>
      </c>
      <c r="C1606" s="41" t="n">
        <v>6.201106269</v>
      </c>
      <c r="D1606" s="42" t="n">
        <f aca="false">$B$5*A1606</f>
        <v>-0.295875424757123</v>
      </c>
      <c r="E1606" s="42" t="n">
        <f aca="false">$D$5*A1606+$F$5*B1606</f>
        <v>1.55228547833275</v>
      </c>
      <c r="F1606" s="43" t="n">
        <f aca="false">Inputs!$B$5*D1606+Inputs!$B$6*E1606</f>
        <v>-107201.81639235</v>
      </c>
      <c r="G1606" s="43" t="n">
        <f aca="false">F1606*SQRT(($B$6-2)/C1606)</f>
        <v>-60881.1089922136</v>
      </c>
    </row>
    <row r="1607" customFormat="false" ht="15" hidden="false" customHeight="false" outlineLevel="0" collapsed="false">
      <c r="A1607" s="41" t="n">
        <v>-1.3017797374</v>
      </c>
      <c r="B1607" s="41" t="n">
        <v>-0.2064457584</v>
      </c>
      <c r="C1607" s="41" t="n">
        <v>5.3535069594</v>
      </c>
      <c r="D1607" s="42" t="n">
        <f aca="false">$B$5*A1607</f>
        <v>-3.3260186391884</v>
      </c>
      <c r="E1607" s="42" t="n">
        <f aca="false">$D$5*A1607+$F$5*B1607</f>
        <v>-3.45417825962641</v>
      </c>
      <c r="F1607" s="43" t="n">
        <f aca="false">Inputs!$B$5*D1607+Inputs!$B$6*E1607</f>
        <v>-159892.95093752</v>
      </c>
      <c r="G1607" s="43" t="n">
        <f aca="false">F1607*SQRT(($B$6-2)/C1607)</f>
        <v>-97729.3769058627</v>
      </c>
    </row>
    <row r="1608" customFormat="false" ht="15" hidden="false" customHeight="false" outlineLevel="0" collapsed="false">
      <c r="A1608" s="41" t="n">
        <v>1.0247567338</v>
      </c>
      <c r="B1608" s="41" t="n">
        <v>-0.4182683904</v>
      </c>
      <c r="C1608" s="41" t="n">
        <v>2.5213939519</v>
      </c>
      <c r="D1608" s="42" t="n">
        <f aca="false">$B$5*A1608</f>
        <v>2.61823094900834</v>
      </c>
      <c r="E1608" s="42" t="n">
        <f aca="false">$D$5*A1608+$F$5*B1608</f>
        <v>1.71625606305276</v>
      </c>
      <c r="F1608" s="43" t="n">
        <f aca="false">Inputs!$B$5*D1608+Inputs!$B$6*E1608</f>
        <v>176010.291748196</v>
      </c>
      <c r="G1608" s="43" t="n">
        <f aca="false">F1608*SQRT(($B$6-2)/C1608)</f>
        <v>156759.080458966</v>
      </c>
    </row>
    <row r="1609" customFormat="false" ht="15" hidden="false" customHeight="false" outlineLevel="0" collapsed="false">
      <c r="A1609" s="41" t="n">
        <v>-0.5736696909</v>
      </c>
      <c r="B1609" s="41" t="n">
        <v>1.1634958143</v>
      </c>
      <c r="C1609" s="41" t="n">
        <v>4.2120934039</v>
      </c>
      <c r="D1609" s="42" t="n">
        <f aca="false">$B$5*A1609</f>
        <v>-1.46571346123554</v>
      </c>
      <c r="E1609" s="42" t="n">
        <f aca="false">$D$5*A1609+$F$5*B1609</f>
        <v>0.643962419471712</v>
      </c>
      <c r="F1609" s="43" t="n">
        <f aca="false">Inputs!$B$5*D1609+Inputs!$B$6*E1609</f>
        <v>-178769.46709714</v>
      </c>
      <c r="G1609" s="43" t="n">
        <f aca="false">F1609*SQRT(($B$6-2)/C1609)</f>
        <v>-123185.430837318</v>
      </c>
    </row>
    <row r="1610" customFormat="false" ht="15" hidden="false" customHeight="false" outlineLevel="0" collapsed="false">
      <c r="A1610" s="41" t="n">
        <v>-0.306202079</v>
      </c>
      <c r="B1610" s="41" t="n">
        <v>1.1044950252</v>
      </c>
      <c r="C1610" s="41" t="n">
        <v>1.5694577622</v>
      </c>
      <c r="D1610" s="42" t="n">
        <f aca="false">$B$5*A1610</f>
        <v>-0.78233958699213</v>
      </c>
      <c r="E1610" s="42" t="n">
        <f aca="false">$D$5*A1610+$F$5*B1610</f>
        <v>1.17854581225934</v>
      </c>
      <c r="F1610" s="43" t="n">
        <f aca="false">Inputs!$B$5*D1610+Inputs!$B$6*E1610</f>
        <v>-137161.24931218</v>
      </c>
      <c r="G1610" s="43" t="n">
        <f aca="false">F1610*SQRT(($B$6-2)/C1610)</f>
        <v>-154835.882533714</v>
      </c>
    </row>
    <row r="1611" customFormat="false" ht="15" hidden="false" customHeight="false" outlineLevel="0" collapsed="false">
      <c r="A1611" s="41" t="n">
        <v>0.4289653911</v>
      </c>
      <c r="B1611" s="41" t="n">
        <v>-0.3428446529</v>
      </c>
      <c r="C1611" s="41" t="n">
        <v>5.5462234673</v>
      </c>
      <c r="D1611" s="42" t="n">
        <f aca="false">$B$5*A1611</f>
        <v>1.09599715326261</v>
      </c>
      <c r="E1611" s="42" t="n">
        <f aca="false">$D$5*A1611+$F$5*B1611</f>
        <v>0.428755751865771</v>
      </c>
      <c r="F1611" s="43" t="n">
        <f aca="false">Inputs!$B$5*D1611+Inputs!$B$6*E1611</f>
        <v>88161.9277329721</v>
      </c>
      <c r="G1611" s="43" t="n">
        <f aca="false">F1611*SQRT(($B$6-2)/C1611)</f>
        <v>52941.6403737431</v>
      </c>
    </row>
    <row r="1612" customFormat="false" ht="15" hidden="false" customHeight="false" outlineLevel="0" collapsed="false">
      <c r="A1612" s="41" t="n">
        <v>0.4796905306</v>
      </c>
      <c r="B1612" s="41" t="n">
        <v>0.3204495138</v>
      </c>
      <c r="C1612" s="41" t="n">
        <v>2.1641014966</v>
      </c>
      <c r="D1612" s="42" t="n">
        <f aca="false">$B$5*A1612</f>
        <v>1.2255987706525</v>
      </c>
      <c r="E1612" s="42" t="n">
        <f aca="false">$D$5*A1612+$F$5*B1612</f>
        <v>1.69480013478561</v>
      </c>
      <c r="F1612" s="43" t="n">
        <f aca="false">Inputs!$B$5*D1612+Inputs!$B$6*E1612</f>
        <v>37819.8703259695</v>
      </c>
      <c r="G1612" s="43" t="n">
        <f aca="false">F1612*SQRT(($B$6-2)/C1612)</f>
        <v>36357.6848282371</v>
      </c>
    </row>
    <row r="1613" customFormat="false" ht="15" hidden="false" customHeight="false" outlineLevel="0" collapsed="false">
      <c r="A1613" s="41" t="n">
        <v>1.020882821</v>
      </c>
      <c r="B1613" s="41" t="n">
        <v>-0.5483455379</v>
      </c>
      <c r="C1613" s="41" t="n">
        <v>7.4547140109</v>
      </c>
      <c r="D1613" s="42" t="n">
        <f aca="false">$B$5*A1613</f>
        <v>2.60833318688375</v>
      </c>
      <c r="E1613" s="42" t="n">
        <f aca="false">$D$5*A1613+$F$5*B1613</f>
        <v>1.48242776705107</v>
      </c>
      <c r="F1613" s="43" t="n">
        <f aca="false">Inputs!$B$5*D1613+Inputs!$B$6*E1613</f>
        <v>186711.930335822</v>
      </c>
      <c r="G1613" s="43" t="n">
        <f aca="false">F1613*SQRT(($B$6-2)/C1613)</f>
        <v>96710.0423053477</v>
      </c>
    </row>
    <row r="1614" customFormat="false" ht="15" hidden="false" customHeight="false" outlineLevel="0" collapsed="false">
      <c r="A1614" s="41" t="n">
        <v>0.0412060668</v>
      </c>
      <c r="B1614" s="41" t="n">
        <v>-0.0615156796</v>
      </c>
      <c r="C1614" s="41" t="n">
        <v>4.9110909534</v>
      </c>
      <c r="D1614" s="42" t="n">
        <f aca="false">$B$5*A1614</f>
        <v>0.1052805957006</v>
      </c>
      <c r="E1614" s="42" t="n">
        <f aca="false">$D$5*A1614+$F$5*B1614</f>
        <v>-0.00816839775125927</v>
      </c>
      <c r="F1614" s="43" t="n">
        <f aca="false">Inputs!$B$5*D1614+Inputs!$B$6*E1614</f>
        <v>10936.4794576229</v>
      </c>
      <c r="G1614" s="43" t="n">
        <f aca="false">F1614*SQRT(($B$6-2)/C1614)</f>
        <v>6979.16636201014</v>
      </c>
    </row>
    <row r="1615" customFormat="false" ht="15" hidden="false" customHeight="false" outlineLevel="0" collapsed="false">
      <c r="A1615" s="41" t="n">
        <v>0.7041481416</v>
      </c>
      <c r="B1615" s="41" t="n">
        <v>-1.0251791944</v>
      </c>
      <c r="C1615" s="41" t="n">
        <v>1.1168018374</v>
      </c>
      <c r="D1615" s="42" t="n">
        <f aca="false">$B$5*A1615</f>
        <v>1.79908303718807</v>
      </c>
      <c r="E1615" s="42" t="n">
        <f aca="false">$D$5*A1615+$F$5*B1615</f>
        <v>-0.0946400442681441</v>
      </c>
      <c r="F1615" s="43" t="n">
        <f aca="false">Inputs!$B$5*D1615+Inputs!$B$6*E1615</f>
        <v>184640.305932214</v>
      </c>
      <c r="G1615" s="43" t="n">
        <f aca="false">F1615*SQRT(($B$6-2)/C1615)</f>
        <v>247089.02119188</v>
      </c>
    </row>
    <row r="1616" customFormat="false" ht="15" hidden="false" customHeight="false" outlineLevel="0" collapsed="false">
      <c r="A1616" s="41" t="n">
        <v>1.0169770482</v>
      </c>
      <c r="B1616" s="41" t="n">
        <v>0.4663287722</v>
      </c>
      <c r="C1616" s="41" t="n">
        <v>6.9212414275</v>
      </c>
      <c r="D1616" s="42" t="n">
        <f aca="false">$B$5*A1616</f>
        <v>2.59835402315888</v>
      </c>
      <c r="E1616" s="42" t="n">
        <f aca="false">$D$5*A1616+$F$5*B1616</f>
        <v>3.22521677568058</v>
      </c>
      <c r="F1616" s="43" t="n">
        <f aca="false">Inputs!$B$5*D1616+Inputs!$B$6*E1616</f>
        <v>98574.5635318591</v>
      </c>
      <c r="G1616" s="43" t="n">
        <f aca="false">F1616*SQRT(($B$6-2)/C1616)</f>
        <v>52989.2608192028</v>
      </c>
    </row>
    <row r="1617" customFormat="false" ht="15" hidden="false" customHeight="false" outlineLevel="0" collapsed="false">
      <c r="A1617" s="41" t="n">
        <v>-1.3169250736</v>
      </c>
      <c r="B1617" s="41" t="n">
        <v>1.2082628255</v>
      </c>
      <c r="C1617" s="41" t="n">
        <v>6.5475313551</v>
      </c>
      <c r="D1617" s="42" t="n">
        <f aca="false">$B$5*A1617</f>
        <v>-3.36471464055541</v>
      </c>
      <c r="E1617" s="42" t="n">
        <f aca="false">$D$5*A1617+$F$5*B1617</f>
        <v>-1.04737785475707</v>
      </c>
      <c r="F1617" s="43" t="n">
        <f aca="false">Inputs!$B$5*D1617+Inputs!$B$6*E1617</f>
        <v>-284102.571317688</v>
      </c>
      <c r="G1617" s="43" t="n">
        <f aca="false">F1617*SQRT(($B$6-2)/C1617)</f>
        <v>-157018.696888665</v>
      </c>
    </row>
    <row r="1618" customFormat="false" ht="15" hidden="false" customHeight="false" outlineLevel="0" collapsed="false">
      <c r="A1618" s="41" t="n">
        <v>2.2340930808</v>
      </c>
      <c r="B1618" s="41" t="n">
        <v>1.0018339695</v>
      </c>
      <c r="C1618" s="41" t="n">
        <v>5.9596028531</v>
      </c>
      <c r="D1618" s="42" t="n">
        <f aca="false">$B$5*A1618</f>
        <v>5.70805875597941</v>
      </c>
      <c r="E1618" s="42" t="n">
        <f aca="false">$D$5*A1618+$F$5*B1618</f>
        <v>7.0461318431744</v>
      </c>
      <c r="F1618" s="43" t="n">
        <f aca="false">Inputs!$B$5*D1618+Inputs!$B$6*E1618</f>
        <v>218499.28343922</v>
      </c>
      <c r="G1618" s="43" t="n">
        <f aca="false">F1618*SQRT(($B$6-2)/C1618)</f>
        <v>126577.453776905</v>
      </c>
    </row>
    <row r="1619" customFormat="false" ht="15" hidden="false" customHeight="false" outlineLevel="0" collapsed="false">
      <c r="A1619" s="41" t="n">
        <v>1.4269847672</v>
      </c>
      <c r="B1619" s="41" t="n">
        <v>0.0853713816</v>
      </c>
      <c r="C1619" s="41" t="n">
        <v>6.1864956659</v>
      </c>
      <c r="D1619" s="42" t="n">
        <f aca="false">$B$5*A1619</f>
        <v>3.64591474055703</v>
      </c>
      <c r="E1619" s="42" t="n">
        <f aca="false">$D$5*A1619+$F$5*B1619</f>
        <v>3.54305012715161</v>
      </c>
      <c r="F1619" s="43" t="n">
        <f aca="false">Inputs!$B$5*D1619+Inputs!$B$6*E1619</f>
        <v>187438.967698123</v>
      </c>
      <c r="G1619" s="43" t="n">
        <f aca="false">F1619*SQRT(($B$6-2)/C1619)</f>
        <v>106574.308905121</v>
      </c>
    </row>
    <row r="1620" customFormat="false" ht="15" hidden="false" customHeight="false" outlineLevel="0" collapsed="false">
      <c r="A1620" s="41" t="n">
        <v>-1.6615049197</v>
      </c>
      <c r="B1620" s="41" t="n">
        <v>-1.8441204512</v>
      </c>
      <c r="C1620" s="41" t="n">
        <v>3.4196497301</v>
      </c>
      <c r="D1620" s="42" t="n">
        <f aca="false">$B$5*A1620</f>
        <v>-4.24510857963016</v>
      </c>
      <c r="E1620" s="42" t="n">
        <f aca="false">$D$5*A1620+$F$5*B1620</f>
        <v>-7.13802145566466</v>
      </c>
      <c r="F1620" s="43" t="n">
        <f aca="false">Inputs!$B$5*D1620+Inputs!$B$6*E1620</f>
        <v>-67609.7851797824</v>
      </c>
      <c r="G1620" s="43" t="n">
        <f aca="false">F1620*SQRT(($B$6-2)/C1620)</f>
        <v>-51705.1427851948</v>
      </c>
    </row>
    <row r="1621" customFormat="false" ht="15" hidden="false" customHeight="false" outlineLevel="0" collapsed="false">
      <c r="A1621" s="41" t="n">
        <v>0.2550820439</v>
      </c>
      <c r="B1621" s="41" t="n">
        <v>-0.5919788077</v>
      </c>
      <c r="C1621" s="41" t="n">
        <v>4.15839693</v>
      </c>
      <c r="D1621" s="42" t="n">
        <f aca="false">$B$5*A1621</f>
        <v>0.651729020016988</v>
      </c>
      <c r="E1621" s="42" t="n">
        <f aca="false">$D$5*A1621+$F$5*B1621</f>
        <v>-0.415205939434782</v>
      </c>
      <c r="F1621" s="43" t="n">
        <f aca="false">Inputs!$B$5*D1621+Inputs!$B$6*E1621</f>
        <v>85933.1989734379</v>
      </c>
      <c r="G1621" s="43" t="n">
        <f aca="false">F1621*SQRT(($B$6-2)/C1621)</f>
        <v>59595.4366735092</v>
      </c>
    </row>
    <row r="1622" customFormat="false" ht="15" hidden="false" customHeight="false" outlineLevel="0" collapsed="false">
      <c r="A1622" s="41" t="n">
        <v>-0.9145762783</v>
      </c>
      <c r="B1622" s="41" t="n">
        <v>-0.062746684</v>
      </c>
      <c r="C1622" s="41" t="n">
        <v>2.943936807</v>
      </c>
      <c r="D1622" s="42" t="n">
        <f aca="false">$B$5*A1622</f>
        <v>-2.33672230500441</v>
      </c>
      <c r="E1622" s="42" t="n">
        <f aca="false">$D$5*A1622+$F$5*B1622</f>
        <v>-2.28466205761281</v>
      </c>
      <c r="F1622" s="43" t="n">
        <f aca="false">Inputs!$B$5*D1622+Inputs!$B$6*E1622</f>
        <v>-119439.1276198</v>
      </c>
      <c r="G1622" s="43" t="n">
        <f aca="false">F1622*SQRT(($B$6-2)/C1622)</f>
        <v>-98445.842216245</v>
      </c>
    </row>
    <row r="1623" customFormat="false" ht="15" hidden="false" customHeight="false" outlineLevel="0" collapsed="false">
      <c r="A1623" s="41" t="n">
        <v>0.6155852879</v>
      </c>
      <c r="B1623" s="41" t="n">
        <v>-1.4527575468</v>
      </c>
      <c r="C1623" s="41" t="n">
        <v>0.6396433797</v>
      </c>
      <c r="D1623" s="42" t="n">
        <f aca="false">$B$5*A1623</f>
        <v>1.57280689101434</v>
      </c>
      <c r="E1623" s="42" t="n">
        <f aca="false">$D$5*A1623+$F$5*B1623</f>
        <v>-1.04370163921854</v>
      </c>
      <c r="F1623" s="43" t="n">
        <f aca="false">Inputs!$B$5*D1623+Inputs!$B$6*E1623</f>
        <v>209465.771062361</v>
      </c>
      <c r="G1623" s="43" t="n">
        <f aca="false">F1623*SQRT(($B$6-2)/C1623)</f>
        <v>370389.876419898</v>
      </c>
    </row>
    <row r="1624" customFormat="false" ht="15" hidden="false" customHeight="false" outlineLevel="0" collapsed="false">
      <c r="A1624" s="41" t="n">
        <v>-0.4488776203</v>
      </c>
      <c r="B1624" s="41" t="n">
        <v>1.5098706831</v>
      </c>
      <c r="C1624" s="41" t="n">
        <v>4.8539283389</v>
      </c>
      <c r="D1624" s="42" t="n">
        <f aca="false">$B$5*A1624</f>
        <v>-1.14687246155344</v>
      </c>
      <c r="E1624" s="42" t="n">
        <f aca="false">$D$5*A1624+$F$5*B1624</f>
        <v>1.53901696081454</v>
      </c>
      <c r="F1624" s="43" t="n">
        <f aca="false">Inputs!$B$5*D1624+Inputs!$B$6*E1624</f>
        <v>-191638.094196071</v>
      </c>
      <c r="G1624" s="43" t="n">
        <f aca="false">F1624*SQRT(($B$6-2)/C1624)</f>
        <v>-123012.759478963</v>
      </c>
    </row>
    <row r="1625" customFormat="false" ht="15" hidden="false" customHeight="false" outlineLevel="0" collapsed="false">
      <c r="A1625" s="41" t="n">
        <v>-1.0752883802</v>
      </c>
      <c r="B1625" s="41" t="n">
        <v>0.8697611872</v>
      </c>
      <c r="C1625" s="41" t="n">
        <v>0.8686292206</v>
      </c>
      <c r="D1625" s="42" t="n">
        <f aca="false">$B$5*A1625</f>
        <v>-2.74733819577726</v>
      </c>
      <c r="E1625" s="42" t="n">
        <f aca="false">$D$5*A1625+$F$5*B1625</f>
        <v>-1.05688791491279</v>
      </c>
      <c r="F1625" s="43" t="n">
        <f aca="false">Inputs!$B$5*D1625+Inputs!$B$6*E1625</f>
        <v>-221889.423832086</v>
      </c>
      <c r="G1625" s="43" t="n">
        <f aca="false">F1625*SQRT(($B$6-2)/C1625)</f>
        <v>-336693.229118007</v>
      </c>
    </row>
    <row r="1626" customFormat="false" ht="15" hidden="false" customHeight="false" outlineLevel="0" collapsed="false">
      <c r="A1626" s="41" t="n">
        <v>-0.4847307615</v>
      </c>
      <c r="B1626" s="41" t="n">
        <v>0.5457937598</v>
      </c>
      <c r="C1626" s="41" t="n">
        <v>1.397300697</v>
      </c>
      <c r="D1626" s="42" t="n">
        <f aca="false">$B$5*A1626</f>
        <v>-1.23847644990774</v>
      </c>
      <c r="E1626" s="42" t="n">
        <f aca="false">$D$5*A1626+$F$5*B1626</f>
        <v>-0.211013123350898</v>
      </c>
      <c r="F1626" s="43" t="n">
        <f aca="false">Inputs!$B$5*D1626+Inputs!$B$6*E1626</f>
        <v>-113296.98882323</v>
      </c>
      <c r="G1626" s="43" t="n">
        <f aca="false">F1626*SQRT(($B$6-2)/C1626)</f>
        <v>-135546.537288114</v>
      </c>
    </row>
    <row r="1627" customFormat="false" ht="15" hidden="false" customHeight="false" outlineLevel="0" collapsed="false">
      <c r="A1627" s="41" t="n">
        <v>1.0973275072</v>
      </c>
      <c r="B1627" s="41" t="n">
        <v>0.741281767</v>
      </c>
      <c r="C1627" s="41" t="n">
        <v>2.0697972756</v>
      </c>
      <c r="D1627" s="42" t="n">
        <f aca="false">$B$5*A1627</f>
        <v>2.80364768123587</v>
      </c>
      <c r="E1627" s="42" t="n">
        <f aca="false">$D$5*A1627+$F$5*B1627</f>
        <v>3.89119128140375</v>
      </c>
      <c r="F1627" s="43" t="n">
        <f aca="false">Inputs!$B$5*D1627+Inputs!$B$6*E1627</f>
        <v>85805.2040533991</v>
      </c>
      <c r="G1627" s="43" t="n">
        <f aca="false">F1627*SQRT(($B$6-2)/C1627)</f>
        <v>84346.0445206918</v>
      </c>
    </row>
    <row r="1628" customFormat="false" ht="15" hidden="false" customHeight="false" outlineLevel="0" collapsed="false">
      <c r="A1628" s="41" t="n">
        <v>0.9091596022</v>
      </c>
      <c r="B1628" s="41" t="n">
        <v>-1.1515935334</v>
      </c>
      <c r="C1628" s="41" t="n">
        <v>3.5821810151</v>
      </c>
      <c r="D1628" s="42" t="n">
        <f aca="false">$B$5*A1628</f>
        <v>2.3228828165307</v>
      </c>
      <c r="E1628" s="42" t="n">
        <f aca="false">$D$5*A1628+$F$5*B1628</f>
        <v>0.174917484606651</v>
      </c>
      <c r="F1628" s="43" t="n">
        <f aca="false">Inputs!$B$5*D1628+Inputs!$B$6*E1628</f>
        <v>223542.407422738</v>
      </c>
      <c r="G1628" s="43" t="n">
        <f aca="false">F1628*SQRT(($B$6-2)/C1628)</f>
        <v>167032.567807501</v>
      </c>
    </row>
    <row r="1629" customFormat="false" ht="15" hidden="false" customHeight="false" outlineLevel="0" collapsed="false">
      <c r="A1629" s="41" t="n">
        <v>1.1136597067</v>
      </c>
      <c r="B1629" s="41" t="n">
        <v>-0.8526931146</v>
      </c>
      <c r="C1629" s="41" t="n">
        <v>10.7200820517</v>
      </c>
      <c r="D1629" s="42" t="n">
        <f aca="false">$B$5*A1629</f>
        <v>2.84537609226832</v>
      </c>
      <c r="E1629" s="42" t="n">
        <f aca="false">$D$5*A1629+$F$5*B1629</f>
        <v>1.17766805423735</v>
      </c>
      <c r="F1629" s="43" t="n">
        <f aca="false">Inputs!$B$5*D1629+Inputs!$B$6*E1629</f>
        <v>225654.206514964</v>
      </c>
      <c r="G1629" s="43" t="n">
        <f aca="false">F1629*SQRT(($B$6-2)/C1629)</f>
        <v>97467.3990431965</v>
      </c>
    </row>
    <row r="1630" customFormat="false" ht="15" hidden="false" customHeight="false" outlineLevel="0" collapsed="false">
      <c r="A1630" s="41" t="n">
        <v>0.2595417656</v>
      </c>
      <c r="B1630" s="41" t="n">
        <v>0.258246187</v>
      </c>
      <c r="C1630" s="41" t="n">
        <v>2.0550553028</v>
      </c>
      <c r="D1630" s="42" t="n">
        <f aca="false">$B$5*A1630</f>
        <v>0.663123511015457</v>
      </c>
      <c r="E1630" s="42" t="n">
        <f aca="false">$D$5*A1630+$F$5*B1630</f>
        <v>1.06352757084567</v>
      </c>
      <c r="F1630" s="43" t="n">
        <f aca="false">Inputs!$B$5*D1630+Inputs!$B$6*E1630</f>
        <v>13135.9725592624</v>
      </c>
      <c r="G1630" s="43" t="n">
        <f aca="false">F1630*SQRT(($B$6-2)/C1630)</f>
        <v>12958.8204815166</v>
      </c>
    </row>
    <row r="1631" customFormat="false" ht="15" hidden="false" customHeight="false" outlineLevel="0" collapsed="false">
      <c r="A1631" s="41" t="n">
        <v>0.4851225589</v>
      </c>
      <c r="B1631" s="41" t="n">
        <v>0.3369566761</v>
      </c>
      <c r="C1631" s="41" t="n">
        <v>11.3003126806</v>
      </c>
      <c r="D1631" s="42" t="n">
        <f aca="false">$B$5*A1631</f>
        <v>1.23947748366004</v>
      </c>
      <c r="E1631" s="42" t="n">
        <f aca="false">$D$5*A1631+$F$5*B1631</f>
        <v>1.73622977251635</v>
      </c>
      <c r="F1631" s="43" t="n">
        <f aca="false">Inputs!$B$5*D1631+Inputs!$B$6*E1631</f>
        <v>37136.2597401862</v>
      </c>
      <c r="G1631" s="43" t="n">
        <f aca="false">F1631*SQRT(($B$6-2)/C1631)</f>
        <v>15623.1257431837</v>
      </c>
    </row>
    <row r="1632" customFormat="false" ht="15" hidden="false" customHeight="false" outlineLevel="0" collapsed="false">
      <c r="A1632" s="41" t="n">
        <v>-0.8438099785</v>
      </c>
      <c r="B1632" s="41" t="n">
        <v>-1.3498674123</v>
      </c>
      <c r="C1632" s="41" t="n">
        <v>6.4198560928</v>
      </c>
      <c r="D1632" s="42" t="n">
        <f aca="false">$B$5*A1632</f>
        <v>-2.15591596319478</v>
      </c>
      <c r="E1632" s="42" t="n">
        <f aca="false">$D$5*A1632+$F$5*B1632</f>
        <v>-4.33879588525241</v>
      </c>
      <c r="F1632" s="43" t="n">
        <f aca="false">Inputs!$B$5*D1632+Inputs!$B$6*E1632</f>
        <v>1348.19794314294</v>
      </c>
      <c r="G1632" s="43" t="n">
        <f aca="false">F1632*SQRT(($B$6-2)/C1632)</f>
        <v>752.499146246832</v>
      </c>
    </row>
    <row r="1633" customFormat="false" ht="15" hidden="false" customHeight="false" outlineLevel="0" collapsed="false">
      <c r="A1633" s="41" t="n">
        <v>0.87234868</v>
      </c>
      <c r="B1633" s="41" t="n">
        <v>0.1858345775</v>
      </c>
      <c r="C1633" s="41" t="n">
        <v>4.4353554549</v>
      </c>
      <c r="D1633" s="42" t="n">
        <f aca="false">$B$5*A1633</f>
        <v>2.22883171875632</v>
      </c>
      <c r="E1633" s="42" t="n">
        <f aca="false">$D$5*A1633+$F$5*B1633</f>
        <v>2.39671910427675</v>
      </c>
      <c r="F1633" s="43" t="n">
        <f aca="false">Inputs!$B$5*D1633+Inputs!$B$6*E1633</f>
        <v>103047.216661795</v>
      </c>
      <c r="G1633" s="43" t="n">
        <f aca="false">F1633*SQRT(($B$6-2)/C1633)</f>
        <v>69196.9652957273</v>
      </c>
    </row>
    <row r="1634" customFormat="false" ht="15" hidden="false" customHeight="false" outlineLevel="0" collapsed="false">
      <c r="A1634" s="41" t="n">
        <v>1.149376841</v>
      </c>
      <c r="B1634" s="41" t="n">
        <v>-0.0447329342</v>
      </c>
      <c r="C1634" s="41" t="n">
        <v>1.867587104</v>
      </c>
      <c r="D1634" s="42" t="n">
        <f aca="false">$B$5*A1634</f>
        <v>2.93663258598012</v>
      </c>
      <c r="E1634" s="42" t="n">
        <f aca="false">$D$5*A1634+$F$5*B1634</f>
        <v>2.65780079337833</v>
      </c>
      <c r="F1634" s="43" t="n">
        <f aca="false">Inputs!$B$5*D1634+Inputs!$B$6*E1634</f>
        <v>160773.218929096</v>
      </c>
      <c r="G1634" s="43" t="n">
        <f aca="false">F1634*SQRT(($B$6-2)/C1634)</f>
        <v>166375.077864245</v>
      </c>
    </row>
    <row r="1635" customFormat="false" ht="15" hidden="false" customHeight="false" outlineLevel="0" collapsed="false">
      <c r="A1635" s="41" t="n">
        <v>-1.4051643607</v>
      </c>
      <c r="B1635" s="41" t="n">
        <v>0.966129681</v>
      </c>
      <c r="C1635" s="41" t="n">
        <v>3.6217661877</v>
      </c>
      <c r="D1635" s="42" t="n">
        <f aca="false">$B$5*A1635</f>
        <v>-3.59016408117235</v>
      </c>
      <c r="E1635" s="42" t="n">
        <f aca="false">$D$5*A1635+$F$5*B1635</f>
        <v>-1.67545302849932</v>
      </c>
      <c r="F1635" s="43" t="n">
        <f aca="false">Inputs!$B$5*D1635+Inputs!$B$6*E1635</f>
        <v>-275243.756692269</v>
      </c>
      <c r="G1635" s="43" t="n">
        <f aca="false">F1635*SQRT(($B$6-2)/C1635)</f>
        <v>-204537.182670328</v>
      </c>
    </row>
    <row r="1636" customFormat="false" ht="15" hidden="false" customHeight="false" outlineLevel="0" collapsed="false">
      <c r="A1636" s="41" t="n">
        <v>-0.3703706097</v>
      </c>
      <c r="B1636" s="41" t="n">
        <v>0.3420034574</v>
      </c>
      <c r="C1636" s="41" t="n">
        <v>3.8440078123</v>
      </c>
      <c r="D1636" s="42" t="n">
        <f aca="false">$B$5*A1636</f>
        <v>-0.946288773652387</v>
      </c>
      <c r="E1636" s="42" t="n">
        <f aca="false">$D$5*A1636+$F$5*B1636</f>
        <v>-0.290776853129236</v>
      </c>
      <c r="F1636" s="43" t="n">
        <f aca="false">Inputs!$B$5*D1636+Inputs!$B$6*E1636</f>
        <v>-80090.034708777</v>
      </c>
      <c r="G1636" s="43" t="n">
        <f aca="false">F1636*SQRT(($B$6-2)/C1636)</f>
        <v>-57769.8644990883</v>
      </c>
    </row>
    <row r="1637" customFormat="false" ht="15" hidden="false" customHeight="false" outlineLevel="0" collapsed="false">
      <c r="A1637" s="41" t="n">
        <v>-0.6474594285</v>
      </c>
      <c r="B1637" s="41" t="n">
        <v>1.6443017102</v>
      </c>
      <c r="C1637" s="41" t="n">
        <v>5.4958565409</v>
      </c>
      <c r="D1637" s="42" t="n">
        <f aca="false">$B$5*A1637</f>
        <v>-1.65424462022301</v>
      </c>
      <c r="E1637" s="42" t="n">
        <f aca="false">$D$5*A1637+$F$5*B1637</f>
        <v>1.29860212542728</v>
      </c>
      <c r="F1637" s="43" t="n">
        <f aca="false">Inputs!$B$5*D1637+Inputs!$B$6*E1637</f>
        <v>-230354.568293665</v>
      </c>
      <c r="G1637" s="43" t="n">
        <f aca="false">F1637*SQRT(($B$6-2)/C1637)</f>
        <v>-138961.384804188</v>
      </c>
    </row>
    <row r="1638" customFormat="false" ht="15" hidden="false" customHeight="false" outlineLevel="0" collapsed="false">
      <c r="A1638" s="41" t="n">
        <v>-0.8765648242</v>
      </c>
      <c r="B1638" s="41" t="n">
        <v>-0.3374297541</v>
      </c>
      <c r="C1638" s="41" t="n">
        <v>1.9520497774</v>
      </c>
      <c r="D1638" s="42" t="n">
        <f aca="false">$B$5*A1638</f>
        <v>-2.23960387459178</v>
      </c>
      <c r="E1638" s="42" t="n">
        <f aca="false">$D$5*A1638+$F$5*B1638</f>
        <v>-2.66851790524871</v>
      </c>
      <c r="F1638" s="43" t="n">
        <f aca="false">Inputs!$B$5*D1638+Inputs!$B$6*E1638</f>
        <v>-90534.4921967422</v>
      </c>
      <c r="G1638" s="43" t="n">
        <f aca="false">F1638*SQRT(($B$6-2)/C1638)</f>
        <v>-91639.6926256174</v>
      </c>
    </row>
    <row r="1639" customFormat="false" ht="15" hidden="false" customHeight="false" outlineLevel="0" collapsed="false">
      <c r="A1639" s="41" t="n">
        <v>0.1074487027</v>
      </c>
      <c r="B1639" s="41" t="n">
        <v>-1.0921823271</v>
      </c>
      <c r="C1639" s="41" t="n">
        <v>6.555471548</v>
      </c>
      <c r="D1639" s="42" t="n">
        <f aca="false">$B$5*A1639</f>
        <v>0.274529075595069</v>
      </c>
      <c r="E1639" s="42" t="n">
        <f aca="false">$D$5*A1639+$F$5*B1639</f>
        <v>-1.63023604435876</v>
      </c>
      <c r="F1639" s="43" t="n">
        <f aca="false">Inputs!$B$5*D1639+Inputs!$B$6*E1639</f>
        <v>108964.709777445</v>
      </c>
      <c r="G1639" s="43" t="n">
        <f aca="false">F1639*SQRT(($B$6-2)/C1639)</f>
        <v>60186.4732780559</v>
      </c>
    </row>
    <row r="1640" customFormat="false" ht="15" hidden="false" customHeight="false" outlineLevel="0" collapsed="false">
      <c r="A1640" s="41" t="n">
        <v>0.3305195286</v>
      </c>
      <c r="B1640" s="41" t="n">
        <v>1.6119104775</v>
      </c>
      <c r="C1640" s="41" t="n">
        <v>3.3176481661</v>
      </c>
      <c r="D1640" s="42" t="n">
        <f aca="false">$B$5*A1640</f>
        <v>0.844470136656902</v>
      </c>
      <c r="E1640" s="42" t="n">
        <f aca="false">$D$5*A1640+$F$5*B1640</f>
        <v>3.56985756477418</v>
      </c>
      <c r="F1640" s="43" t="n">
        <f aca="false">Inputs!$B$5*D1640+Inputs!$B$6*E1640</f>
        <v>-94045.8645730188</v>
      </c>
      <c r="G1640" s="43" t="n">
        <f aca="false">F1640*SQRT(($B$6-2)/C1640)</f>
        <v>-73019.6147633169</v>
      </c>
    </row>
    <row r="1641" customFormat="false" ht="15" hidden="false" customHeight="false" outlineLevel="0" collapsed="false">
      <c r="A1641" s="41" t="n">
        <v>-0.4904621607</v>
      </c>
      <c r="B1641" s="41" t="n">
        <v>0.395142819</v>
      </c>
      <c r="C1641" s="41" t="n">
        <v>4.8434969292</v>
      </c>
      <c r="D1641" s="42" t="n">
        <f aca="false">$B$5*A1641</f>
        <v>-1.25312004898995</v>
      </c>
      <c r="E1641" s="42" t="n">
        <f aca="false">$D$5*A1641+$F$5*B1641</f>
        <v>-0.484787152831521</v>
      </c>
      <c r="F1641" s="43" t="n">
        <f aca="false">Inputs!$B$5*D1641+Inputs!$B$6*E1641</f>
        <v>-101072.647257419</v>
      </c>
      <c r="G1641" s="43" t="n">
        <f aca="false">F1641*SQRT(($B$6-2)/C1641)</f>
        <v>-64948.4998206353</v>
      </c>
    </row>
    <row r="1642" customFormat="false" ht="15" hidden="false" customHeight="false" outlineLevel="0" collapsed="false">
      <c r="A1642" s="41" t="n">
        <v>-2.749435386</v>
      </c>
      <c r="B1642" s="41" t="n">
        <v>-0.0389292005</v>
      </c>
      <c r="C1642" s="41" t="n">
        <v>3.1155894034</v>
      </c>
      <c r="D1642" s="42" t="n">
        <f aca="false">$B$5*A1642</f>
        <v>-7.02474702774565</v>
      </c>
      <c r="E1642" s="42" t="n">
        <f aca="false">$D$5*A1642+$F$5*B1642</f>
        <v>-6.60974374224839</v>
      </c>
      <c r="F1642" s="43" t="n">
        <f aca="false">Inputs!$B$5*D1642+Inputs!$B$6*E1642</f>
        <v>-371987.515662145</v>
      </c>
      <c r="G1642" s="43" t="n">
        <f aca="false">F1642*SQRT(($B$6-2)/C1642)</f>
        <v>-298039.10701354</v>
      </c>
    </row>
    <row r="1643" customFormat="false" ht="15" hidden="false" customHeight="false" outlineLevel="0" collapsed="false">
      <c r="A1643" s="41" t="n">
        <v>-0.3130422859</v>
      </c>
      <c r="B1643" s="41" t="n">
        <v>-0.8184976024</v>
      </c>
      <c r="C1643" s="41" t="n">
        <v>8.0957566229</v>
      </c>
      <c r="D1643" s="42" t="n">
        <f aca="false">$B$5*A1643</f>
        <v>-0.79981616539605</v>
      </c>
      <c r="E1643" s="42" t="n">
        <f aca="false">$D$5*A1643+$F$5*B1643</f>
        <v>-2.15824772689984</v>
      </c>
      <c r="F1643" s="43" t="n">
        <f aca="false">Inputs!$B$5*D1643+Inputs!$B$6*E1643</f>
        <v>27930.7698053868</v>
      </c>
      <c r="G1643" s="43" t="n">
        <f aca="false">F1643*SQRT(($B$6-2)/C1643)</f>
        <v>13882.5479270781</v>
      </c>
    </row>
    <row r="1644" customFormat="false" ht="15" hidden="false" customHeight="false" outlineLevel="0" collapsed="false">
      <c r="A1644" s="41" t="n">
        <v>1.0814504696</v>
      </c>
      <c r="B1644" s="41" t="n">
        <v>-0.3262436816</v>
      </c>
      <c r="C1644" s="41" t="n">
        <v>1.4756631066</v>
      </c>
      <c r="D1644" s="42" t="n">
        <f aca="false">$B$5*A1644</f>
        <v>2.76308219886159</v>
      </c>
      <c r="E1644" s="42" t="n">
        <f aca="false">$D$5*A1644+$F$5*B1644</f>
        <v>2.01006693293228</v>
      </c>
      <c r="F1644" s="43" t="n">
        <f aca="false">Inputs!$B$5*D1644+Inputs!$B$6*E1644</f>
        <v>175804.873239545</v>
      </c>
      <c r="G1644" s="43" t="n">
        <f aca="false">F1644*SQRT(($B$6-2)/C1644)</f>
        <v>204669.108302751</v>
      </c>
    </row>
    <row r="1645" customFormat="false" ht="15" hidden="false" customHeight="false" outlineLevel="0" collapsed="false">
      <c r="A1645" s="41" t="n">
        <v>-0.1774774871</v>
      </c>
      <c r="B1645" s="41" t="n">
        <v>-0.3771928748</v>
      </c>
      <c r="C1645" s="41" t="n">
        <v>4.2470419618</v>
      </c>
      <c r="D1645" s="42" t="n">
        <f aca="false">$B$5*A1645</f>
        <v>-0.453451081755115</v>
      </c>
      <c r="E1645" s="42" t="n">
        <f aca="false">$D$5*A1645+$F$5*B1645</f>
        <v>-1.07363893482277</v>
      </c>
      <c r="F1645" s="43" t="n">
        <f aca="false">Inputs!$B$5*D1645+Inputs!$B$6*E1645</f>
        <v>8336.83856562713</v>
      </c>
      <c r="G1645" s="43" t="n">
        <f aca="false">F1645*SQRT(($B$6-2)/C1645)</f>
        <v>5721.01535987085</v>
      </c>
    </row>
    <row r="1646" customFormat="false" ht="15" hidden="false" customHeight="false" outlineLevel="0" collapsed="false">
      <c r="A1646" s="41" t="n">
        <v>-1.9168158718</v>
      </c>
      <c r="B1646" s="41" t="n">
        <v>-1.1319864401</v>
      </c>
      <c r="C1646" s="41" t="n">
        <v>1.0934928345</v>
      </c>
      <c r="D1646" s="42" t="n">
        <f aca="false">$B$5*A1646</f>
        <v>-4.89742245507083</v>
      </c>
      <c r="E1646" s="42" t="n">
        <f aca="false">$D$5*A1646+$F$5*B1646</f>
        <v>-6.51588290409433</v>
      </c>
      <c r="F1646" s="43" t="n">
        <f aca="false">Inputs!$B$5*D1646+Inputs!$B$6*E1646</f>
        <v>-163948.100302366</v>
      </c>
      <c r="G1646" s="43" t="n">
        <f aca="false">F1646*SQRT(($B$6-2)/C1646)</f>
        <v>-221724.362992887</v>
      </c>
    </row>
    <row r="1647" customFormat="false" ht="15" hidden="false" customHeight="false" outlineLevel="0" collapsed="false">
      <c r="A1647" s="41" t="n">
        <v>0.9610934861</v>
      </c>
      <c r="B1647" s="41" t="n">
        <v>-2.1099506469</v>
      </c>
      <c r="C1647" s="41" t="n">
        <v>5.1264559973</v>
      </c>
      <c r="D1647" s="42" t="n">
        <f aca="false">$B$5*A1647</f>
        <v>2.45557274931599</v>
      </c>
      <c r="E1647" s="42" t="n">
        <f aca="false">$D$5*A1647+$F$5*B1647</f>
        <v>-1.35633901431322</v>
      </c>
      <c r="F1647" s="43" t="n">
        <f aca="false">Inputs!$B$5*D1647+Inputs!$B$6*E1647</f>
        <v>313374.22564726</v>
      </c>
      <c r="G1647" s="43" t="n">
        <f aca="false">F1647*SQRT(($B$6-2)/C1647)</f>
        <v>195735.524826479</v>
      </c>
    </row>
    <row r="1648" customFormat="false" ht="15" hidden="false" customHeight="false" outlineLevel="0" collapsed="false">
      <c r="A1648" s="41" t="n">
        <v>-0.7663153496</v>
      </c>
      <c r="B1648" s="41" t="n">
        <v>-0.3997200563</v>
      </c>
      <c r="C1648" s="41" t="n">
        <v>1.3683410901</v>
      </c>
      <c r="D1648" s="42" t="n">
        <f aca="false">$B$5*A1648</f>
        <v>-1.95791888830315</v>
      </c>
      <c r="E1648" s="42" t="n">
        <f aca="false">$D$5*A1648+$F$5*B1648</f>
        <v>-2.51372902573424</v>
      </c>
      <c r="F1648" s="43" t="n">
        <f aca="false">Inputs!$B$5*D1648+Inputs!$B$6*E1648</f>
        <v>-70105.4375436033</v>
      </c>
      <c r="G1648" s="43" t="n">
        <f aca="false">F1648*SQRT(($B$6-2)/C1648)</f>
        <v>-84755.8176039972</v>
      </c>
    </row>
    <row r="1649" customFormat="false" ht="15" hidden="false" customHeight="false" outlineLevel="0" collapsed="false">
      <c r="A1649" s="41" t="n">
        <v>1.7436218673</v>
      </c>
      <c r="B1649" s="41" t="n">
        <v>0.7686037655</v>
      </c>
      <c r="C1649" s="41" t="n">
        <v>2.8147672863</v>
      </c>
      <c r="D1649" s="42" t="n">
        <f aca="false">$B$5*A1649</f>
        <v>4.45491557728427</v>
      </c>
      <c r="E1649" s="42" t="n">
        <f aca="false">$D$5*A1649+$F$5*B1649</f>
        <v>5.47628357755607</v>
      </c>
      <c r="F1649" s="43" t="n">
        <f aca="false">Inputs!$B$5*D1649+Inputs!$B$6*E1649</f>
        <v>171677.378850624</v>
      </c>
      <c r="G1649" s="43" t="n">
        <f aca="false">F1649*SQRT(($B$6-2)/C1649)</f>
        <v>144712.759232979</v>
      </c>
    </row>
    <row r="1650" customFormat="false" ht="15" hidden="false" customHeight="false" outlineLevel="0" collapsed="false">
      <c r="A1650" s="41" t="n">
        <v>-0.5571705271</v>
      </c>
      <c r="B1650" s="41" t="n">
        <v>1.3045136971</v>
      </c>
      <c r="C1650" s="41" t="n">
        <v>2.5594269056</v>
      </c>
      <c r="D1650" s="42" t="n">
        <f aca="false">$B$5*A1650</f>
        <v>-1.42355846008348</v>
      </c>
      <c r="E1650" s="42" t="n">
        <f aca="false">$D$5*A1650+$F$5*B1650</f>
        <v>0.926725461945427</v>
      </c>
      <c r="F1650" s="43" t="n">
        <f aca="false">Inputs!$B$5*D1650+Inputs!$B$6*E1650</f>
        <v>-188692.11910562</v>
      </c>
      <c r="G1650" s="43" t="n">
        <f aca="false">F1650*SQRT(($B$6-2)/C1650)</f>
        <v>-166800.517664027</v>
      </c>
    </row>
    <row r="1651" customFormat="false" ht="15" hidden="false" customHeight="false" outlineLevel="0" collapsed="false">
      <c r="A1651" s="41" t="n">
        <v>-0.7405158205</v>
      </c>
      <c r="B1651" s="41" t="n">
        <v>1.0090998037</v>
      </c>
      <c r="C1651" s="41" t="n">
        <v>13.1467236573</v>
      </c>
      <c r="D1651" s="42" t="n">
        <f aca="false">$B$5*A1651</f>
        <v>-1.89200165806552</v>
      </c>
      <c r="E1651" s="42" t="n">
        <f aca="false">$D$5*A1651+$F$5*B1651</f>
        <v>-0.0196650387350235</v>
      </c>
      <c r="F1651" s="43" t="n">
        <f aca="false">Inputs!$B$5*D1651+Inputs!$B$6*E1651</f>
        <v>-188216.9138698</v>
      </c>
      <c r="G1651" s="43" t="n">
        <f aca="false">F1651*SQRT(($B$6-2)/C1651)</f>
        <v>-73411.6319982351</v>
      </c>
    </row>
    <row r="1652" customFormat="false" ht="15" hidden="false" customHeight="false" outlineLevel="0" collapsed="false">
      <c r="A1652" s="41" t="n">
        <v>-1.3588772459</v>
      </c>
      <c r="B1652" s="41" t="n">
        <v>1.0732578318</v>
      </c>
      <c r="C1652" s="41" t="n">
        <v>1.9156025429</v>
      </c>
      <c r="D1652" s="42" t="n">
        <f aca="false">$B$5*A1652</f>
        <v>-3.47190151942244</v>
      </c>
      <c r="E1652" s="42" t="n">
        <f aca="false">$D$5*A1652+$F$5*B1652</f>
        <v>-1.38032584400341</v>
      </c>
      <c r="F1652" s="43" t="n">
        <f aca="false">Inputs!$B$5*D1652+Inputs!$B$6*E1652</f>
        <v>-278173.859742073</v>
      </c>
      <c r="G1652" s="43" t="n">
        <f aca="false">F1652*SQRT(($B$6-2)/C1652)</f>
        <v>-284235.691823562</v>
      </c>
    </row>
    <row r="1653" customFormat="false" ht="15" hidden="false" customHeight="false" outlineLevel="0" collapsed="false">
      <c r="A1653" s="41" t="n">
        <v>-0.4061336455</v>
      </c>
      <c r="B1653" s="41" t="n">
        <v>-1.0285042409</v>
      </c>
      <c r="C1653" s="41" t="n">
        <v>6.5906133335</v>
      </c>
      <c r="D1653" s="42" t="n">
        <f aca="false">$B$5*A1653</f>
        <v>-1.0376625446886</v>
      </c>
      <c r="E1653" s="42" t="n">
        <f aca="false">$D$5*A1653+$F$5*B1653</f>
        <v>-2.7423945703703</v>
      </c>
      <c r="F1653" s="43" t="n">
        <f aca="false">Inputs!$B$5*D1653+Inputs!$B$6*E1653</f>
        <v>33353.4740496553</v>
      </c>
      <c r="G1653" s="43" t="n">
        <f aca="false">F1653*SQRT(($B$6-2)/C1653)</f>
        <v>18373.5534715351</v>
      </c>
    </row>
    <row r="1654" customFormat="false" ht="15" hidden="false" customHeight="false" outlineLevel="0" collapsed="false">
      <c r="A1654" s="41" t="n">
        <v>-0.2171436131</v>
      </c>
      <c r="B1654" s="41" t="n">
        <v>0.2773441797</v>
      </c>
      <c r="C1654" s="41" t="n">
        <v>0.2683995472</v>
      </c>
      <c r="D1654" s="42" t="n">
        <f aca="false">$B$5*A1654</f>
        <v>-0.55479716253211</v>
      </c>
      <c r="E1654" s="42" t="n">
        <f aca="false">$D$5*A1654+$F$5*B1654</f>
        <v>-0.0378098006691481</v>
      </c>
      <c r="F1654" s="43" t="n">
        <f aca="false">Inputs!$B$5*D1654+Inputs!$B$6*E1654</f>
        <v>-53589.2262197536</v>
      </c>
      <c r="G1654" s="43" t="n">
        <f aca="false">F1654*SQRT(($B$6-2)/C1654)</f>
        <v>-146285.60584504</v>
      </c>
    </row>
    <row r="1655" customFormat="false" ht="15" hidden="false" customHeight="false" outlineLevel="0" collapsed="false">
      <c r="A1655" s="41" t="n">
        <v>-0.4947484305</v>
      </c>
      <c r="B1655" s="41" t="n">
        <v>0.553953506</v>
      </c>
      <c r="C1655" s="41" t="n">
        <v>3.5900995903</v>
      </c>
      <c r="D1655" s="42" t="n">
        <f aca="false">$B$5*A1655</f>
        <v>-1.2640713741933</v>
      </c>
      <c r="E1655" s="42" t="n">
        <f aca="false">$D$5*A1655+$F$5*B1655</f>
        <v>-0.220761250823151</v>
      </c>
      <c r="F1655" s="43" t="n">
        <f aca="false">Inputs!$B$5*D1655+Inputs!$B$6*E1655</f>
        <v>-115369.074878172</v>
      </c>
      <c r="G1655" s="43" t="n">
        <f aca="false">F1655*SQRT(($B$6-2)/C1655)</f>
        <v>-86109.5183164484</v>
      </c>
    </row>
    <row r="1656" customFormat="false" ht="15" hidden="false" customHeight="false" outlineLevel="0" collapsed="false">
      <c r="A1656" s="41" t="n">
        <v>-0.5829938837</v>
      </c>
      <c r="B1656" s="41" t="n">
        <v>0.6203723939</v>
      </c>
      <c r="C1656" s="41" t="n">
        <v>8.3349884733</v>
      </c>
      <c r="D1656" s="42" t="n">
        <f aca="false">$B$5*A1656</f>
        <v>-1.48953656906032</v>
      </c>
      <c r="E1656" s="42" t="n">
        <f aca="false">$D$5*A1656+$F$5*B1656</f>
        <v>-0.316060616899057</v>
      </c>
      <c r="F1656" s="43" t="n">
        <f aca="false">Inputs!$B$5*D1656+Inputs!$B$6*E1656</f>
        <v>-133150.626061079</v>
      </c>
      <c r="G1656" s="43" t="n">
        <f aca="false">F1656*SQRT(($B$6-2)/C1656)</f>
        <v>-65223.7416126546</v>
      </c>
    </row>
    <row r="1657" customFormat="false" ht="15" hidden="false" customHeight="false" outlineLevel="0" collapsed="false">
      <c r="A1657" s="41" t="n">
        <v>0.442222062</v>
      </c>
      <c r="B1657" s="41" t="n">
        <v>-0.0609230547</v>
      </c>
      <c r="C1657" s="41" t="n">
        <v>0.6830091894</v>
      </c>
      <c r="D1657" s="42" t="n">
        <f aca="false">$B$5*A1657</f>
        <v>1.12986765626725</v>
      </c>
      <c r="E1657" s="42" t="n">
        <f aca="false">$D$5*A1657+$F$5*B1657</f>
        <v>0.947107693007908</v>
      </c>
      <c r="F1657" s="43" t="n">
        <f aca="false">Inputs!$B$5*D1657+Inputs!$B$6*E1657</f>
        <v>65631.3809763292</v>
      </c>
      <c r="G1657" s="43" t="n">
        <f aca="false">F1657*SQRT(($B$6-2)/C1657)</f>
        <v>112308.665532989</v>
      </c>
    </row>
    <row r="1658" customFormat="false" ht="15" hidden="false" customHeight="false" outlineLevel="0" collapsed="false">
      <c r="A1658" s="41" t="n">
        <v>-0.4413823124</v>
      </c>
      <c r="B1658" s="41" t="n">
        <v>0.1515407958</v>
      </c>
      <c r="C1658" s="41" t="n">
        <v>6.3946057836</v>
      </c>
      <c r="D1658" s="42" t="n">
        <f aca="false">$B$5*A1658</f>
        <v>-1.12772211448194</v>
      </c>
      <c r="E1658" s="42" t="n">
        <f aca="false">$D$5*A1658+$F$5*B1658</f>
        <v>-0.78863576209801</v>
      </c>
      <c r="F1658" s="43" t="n">
        <f aca="false">Inputs!$B$5*D1658+Inputs!$B$6*E1658</f>
        <v>-73340.4233432939</v>
      </c>
      <c r="G1658" s="43" t="n">
        <f aca="false">F1658*SQRT(($B$6-2)/C1658)</f>
        <v>-41015.8316884906</v>
      </c>
    </row>
    <row r="1659" customFormat="false" ht="15" hidden="false" customHeight="false" outlineLevel="0" collapsed="false">
      <c r="A1659" s="41" t="n">
        <v>0.550253743</v>
      </c>
      <c r="B1659" s="41" t="n">
        <v>2.0617991527</v>
      </c>
      <c r="C1659" s="41" t="n">
        <v>3.1348716262</v>
      </c>
      <c r="D1659" s="42" t="n">
        <f aca="false">$B$5*A1659</f>
        <v>1.40588622861536</v>
      </c>
      <c r="E1659" s="42" t="n">
        <f aca="false">$D$5*A1659+$F$5*B1659</f>
        <v>4.86957715636239</v>
      </c>
      <c r="F1659" s="43" t="n">
        <f aca="false">Inputs!$B$5*D1659+Inputs!$B$6*E1659</f>
        <v>-102890.234956583</v>
      </c>
      <c r="G1659" s="43" t="n">
        <f aca="false">F1659*SQRT(($B$6-2)/C1659)</f>
        <v>-82182.4863481068</v>
      </c>
    </row>
    <row r="1660" customFormat="false" ht="15" hidden="false" customHeight="false" outlineLevel="0" collapsed="false">
      <c r="A1660" s="41" t="n">
        <v>0.9394204218</v>
      </c>
      <c r="B1660" s="41" t="n">
        <v>0.9759899498</v>
      </c>
      <c r="C1660" s="41" t="n">
        <v>0.3944675387</v>
      </c>
      <c r="D1660" s="42" t="n">
        <f aca="false">$B$5*A1660</f>
        <v>2.40019854601635</v>
      </c>
      <c r="E1660" s="42" t="n">
        <f aca="false">$D$5*A1660+$F$5*B1660</f>
        <v>3.92071853372947</v>
      </c>
      <c r="F1660" s="43" t="n">
        <f aca="false">Inputs!$B$5*D1660+Inputs!$B$6*E1660</f>
        <v>43983.9279151619</v>
      </c>
      <c r="G1660" s="43" t="n">
        <f aca="false">F1660*SQRT(($B$6-2)/C1660)</f>
        <v>99038.3447831165</v>
      </c>
    </row>
    <row r="1661" customFormat="false" ht="15" hidden="false" customHeight="false" outlineLevel="0" collapsed="false">
      <c r="A1661" s="41" t="n">
        <v>3.0885121949</v>
      </c>
      <c r="B1661" s="41" t="n">
        <v>0.5159584768</v>
      </c>
      <c r="C1661" s="41" t="n">
        <v>7.0285396822</v>
      </c>
      <c r="D1661" s="42" t="n">
        <f aca="false">$B$5*A1661</f>
        <v>7.89108082763286</v>
      </c>
      <c r="E1661" s="42" t="n">
        <f aca="false">$D$5*A1661+$F$5*B1661</f>
        <v>8.24031439825413</v>
      </c>
      <c r="F1661" s="43" t="n">
        <f aca="false">Inputs!$B$5*D1661+Inputs!$B$6*E1661</f>
        <v>377092.36285058</v>
      </c>
      <c r="G1661" s="43" t="n">
        <f aca="false">F1661*SQRT(($B$6-2)/C1661)</f>
        <v>201154.699882074</v>
      </c>
    </row>
    <row r="1662" customFormat="false" ht="15" hidden="false" customHeight="false" outlineLevel="0" collapsed="false">
      <c r="A1662" s="41" t="n">
        <v>0.4846435113</v>
      </c>
      <c r="B1662" s="41" t="n">
        <v>0.7040150743</v>
      </c>
      <c r="C1662" s="41" t="n">
        <v>5.3016931432</v>
      </c>
      <c r="D1662" s="42" t="n">
        <f aca="false">$B$5*A1662</f>
        <v>1.23825352756295</v>
      </c>
      <c r="E1662" s="42" t="n">
        <f aca="false">$D$5*A1662+$F$5*B1662</f>
        <v>2.36890585405186</v>
      </c>
      <c r="F1662" s="43" t="n">
        <f aca="false">Inputs!$B$5*D1662+Inputs!$B$6*E1662</f>
        <v>5380.06005370134</v>
      </c>
      <c r="G1662" s="43" t="n">
        <f aca="false">F1662*SQRT(($B$6-2)/C1662)</f>
        <v>3304.41684528584</v>
      </c>
    </row>
    <row r="1663" customFormat="false" ht="15" hidden="false" customHeight="false" outlineLevel="0" collapsed="false">
      <c r="A1663" s="41" t="n">
        <v>-1.0089659776</v>
      </c>
      <c r="B1663" s="41" t="n">
        <v>-0.4439016364</v>
      </c>
      <c r="C1663" s="41" t="n">
        <v>1.6911105305</v>
      </c>
      <c r="D1663" s="42" t="n">
        <f aca="false">$B$5*A1663</f>
        <v>-2.57788591371613</v>
      </c>
      <c r="E1663" s="42" t="n">
        <f aca="false">$D$5*A1663+$F$5*B1663</f>
        <v>-3.16742779946933</v>
      </c>
      <c r="F1663" s="43" t="n">
        <f aca="false">Inputs!$B$5*D1663+Inputs!$B$6*E1663</f>
        <v>-99417.2013981469</v>
      </c>
      <c r="G1663" s="43" t="n">
        <f aca="false">F1663*SQRT(($B$6-2)/C1663)</f>
        <v>-108116.140614618</v>
      </c>
    </row>
    <row r="1664" customFormat="false" ht="15" hidden="false" customHeight="false" outlineLevel="0" collapsed="false">
      <c r="A1664" s="41" t="n">
        <v>-0.5061692667</v>
      </c>
      <c r="B1664" s="41" t="n">
        <v>0.6476139772</v>
      </c>
      <c r="C1664" s="41" t="n">
        <v>5.5301262299</v>
      </c>
      <c r="D1664" s="42" t="n">
        <f aca="false">$B$5*A1664</f>
        <v>-1.2932513598583</v>
      </c>
      <c r="E1664" s="42" t="n">
        <f aca="false">$D$5*A1664+$F$5*B1664</f>
        <v>-0.0862104435607141</v>
      </c>
      <c r="F1664" s="43" t="n">
        <f aca="false">Inputs!$B$5*D1664+Inputs!$B$6*E1664</f>
        <v>-125014.613807794</v>
      </c>
      <c r="G1664" s="43" t="n">
        <f aca="false">F1664*SQRT(($B$6-2)/C1664)</f>
        <v>-75181.0278865226</v>
      </c>
    </row>
    <row r="1665" customFormat="false" ht="15" hidden="false" customHeight="false" outlineLevel="0" collapsed="false">
      <c r="A1665" s="41" t="n">
        <v>-0.1741745622</v>
      </c>
      <c r="B1665" s="41" t="n">
        <v>0.1382234255</v>
      </c>
      <c r="C1665" s="41" t="n">
        <v>0.7431207833</v>
      </c>
      <c r="D1665" s="42" t="n">
        <f aca="false">$B$5*A1665</f>
        <v>-0.445012181174913</v>
      </c>
      <c r="E1665" s="42" t="n">
        <f aca="false">$D$5*A1665+$F$5*B1665</f>
        <v>-0.175787147477079</v>
      </c>
      <c r="F1665" s="43" t="n">
        <f aca="false">Inputs!$B$5*D1665+Inputs!$B$6*E1665</f>
        <v>-35711.8607436374</v>
      </c>
      <c r="G1665" s="43" t="n">
        <f aca="false">F1665*SQRT(($B$6-2)/C1665)</f>
        <v>-58586.529639193</v>
      </c>
    </row>
    <row r="1666" customFormat="false" ht="15" hidden="false" customHeight="false" outlineLevel="0" collapsed="false">
      <c r="A1666" s="41" t="n">
        <v>1.0874546201</v>
      </c>
      <c r="B1666" s="41" t="n">
        <v>0.8631507387</v>
      </c>
      <c r="C1666" s="41" t="n">
        <v>2.1763145147</v>
      </c>
      <c r="D1666" s="42" t="n">
        <f aca="false">$B$5*A1666</f>
        <v>2.77842267152509</v>
      </c>
      <c r="E1666" s="42" t="n">
        <f aca="false">$D$5*A1666+$F$5*B1666</f>
        <v>4.07813443852166</v>
      </c>
      <c r="F1666" s="43" t="n">
        <f aca="false">Inputs!$B$5*D1666+Inputs!$B$6*E1666</f>
        <v>73935.5452264264</v>
      </c>
      <c r="G1666" s="43" t="n">
        <f aca="false">F1666*SQRT(($B$6-2)/C1666)</f>
        <v>70877.3462249592</v>
      </c>
    </row>
    <row r="1667" customFormat="false" ht="15" hidden="false" customHeight="false" outlineLevel="0" collapsed="false">
      <c r="A1667" s="41" t="n">
        <v>-0.161721003</v>
      </c>
      <c r="B1667" s="41" t="n">
        <v>-0.6699950969</v>
      </c>
      <c r="C1667" s="41" t="n">
        <v>3.5220373965</v>
      </c>
      <c r="D1667" s="42" t="n">
        <f aca="false">$B$5*A1667</f>
        <v>-0.413193610925722</v>
      </c>
      <c r="E1667" s="42" t="n">
        <f aca="false">$D$5*A1667+$F$5*B1667</f>
        <v>-1.54173958152416</v>
      </c>
      <c r="F1667" s="43" t="n">
        <f aca="false">Inputs!$B$5*D1667+Inputs!$B$6*E1667</f>
        <v>35767.6179836357</v>
      </c>
      <c r="G1667" s="43" t="n">
        <f aca="false">F1667*SQRT(($B$6-2)/C1667)</f>
        <v>26953.0573115903</v>
      </c>
    </row>
    <row r="1668" customFormat="false" ht="15" hidden="false" customHeight="false" outlineLevel="0" collapsed="false">
      <c r="A1668" s="41" t="n">
        <v>1.1352747317</v>
      </c>
      <c r="B1668" s="41" t="n">
        <v>0.7738911809</v>
      </c>
      <c r="C1668" s="41" t="n">
        <v>3.3856317282</v>
      </c>
      <c r="D1668" s="42" t="n">
        <f aca="false">$B$5*A1668</f>
        <v>2.90060200643112</v>
      </c>
      <c r="E1668" s="42" t="n">
        <f aca="false">$D$5*A1668+$F$5*B1668</f>
        <v>4.03779815614597</v>
      </c>
      <c r="F1668" s="43" t="n">
        <f aca="false">Inputs!$B$5*D1668+Inputs!$B$6*E1668</f>
        <v>88170.2928358134</v>
      </c>
      <c r="G1668" s="43" t="n">
        <f aca="false">F1668*SQRT(($B$6-2)/C1668)</f>
        <v>67766.8693783865</v>
      </c>
    </row>
    <row r="1669" customFormat="false" ht="15" hidden="false" customHeight="false" outlineLevel="0" collapsed="false">
      <c r="A1669" s="41" t="n">
        <v>-1.6062568183</v>
      </c>
      <c r="B1669" s="41" t="n">
        <v>-0.3131539389</v>
      </c>
      <c r="C1669" s="41" t="n">
        <v>4.7385185238</v>
      </c>
      <c r="D1669" s="42" t="n">
        <f aca="false">$B$5*A1669</f>
        <v>-4.10395089391968</v>
      </c>
      <c r="E1669" s="42" t="n">
        <f aca="false">$D$5*A1669+$F$5*B1669</f>
        <v>-4.36296596216284</v>
      </c>
      <c r="F1669" s="43" t="n">
        <f aca="false">Inputs!$B$5*D1669+Inputs!$B$6*E1669</f>
        <v>-192246.791283826</v>
      </c>
      <c r="G1669" s="43" t="n">
        <f aca="false">F1669*SQRT(($B$6-2)/C1669)</f>
        <v>-124897.229935766</v>
      </c>
    </row>
    <row r="1670" customFormat="false" ht="15" hidden="false" customHeight="false" outlineLevel="0" collapsed="false">
      <c r="A1670" s="41" t="n">
        <v>0.165515462</v>
      </c>
      <c r="B1670" s="41" t="n">
        <v>0.7788297171</v>
      </c>
      <c r="C1670" s="41" t="n">
        <v>12.934255903</v>
      </c>
      <c r="D1670" s="42" t="n">
        <f aca="false">$B$5*A1670</f>
        <v>0.422888370336282</v>
      </c>
      <c r="E1670" s="42" t="n">
        <f aca="false">$D$5*A1670+$F$5*B1670</f>
        <v>1.7386983961109</v>
      </c>
      <c r="F1670" s="43" t="n">
        <f aca="false">Inputs!$B$5*D1670+Inputs!$B$6*E1670</f>
        <v>-44646.0827719169</v>
      </c>
      <c r="G1670" s="43" t="n">
        <f aca="false">F1670*SQRT(($B$6-2)/C1670)</f>
        <v>-17556.0833208726</v>
      </c>
    </row>
    <row r="1671" customFormat="false" ht="15" hidden="false" customHeight="false" outlineLevel="0" collapsed="false">
      <c r="A1671" s="41" t="n">
        <v>0.9101014949</v>
      </c>
      <c r="B1671" s="41" t="n">
        <v>0.2839060012</v>
      </c>
      <c r="C1671" s="41" t="n">
        <v>4.0405134873</v>
      </c>
      <c r="D1671" s="42" t="n">
        <f aca="false">$B$5*A1671</f>
        <v>2.32528933169323</v>
      </c>
      <c r="E1671" s="42" t="n">
        <f aca="false">$D$5*A1671+$F$5*B1671</f>
        <v>2.65589952024899</v>
      </c>
      <c r="F1671" s="43" t="n">
        <f aca="false">Inputs!$B$5*D1671+Inputs!$B$6*E1671</f>
        <v>99733.9571568731</v>
      </c>
      <c r="G1671" s="43" t="n">
        <f aca="false">F1671*SQRT(($B$6-2)/C1671)</f>
        <v>70168.1083115545</v>
      </c>
    </row>
    <row r="1672" customFormat="false" ht="15" hidden="false" customHeight="false" outlineLevel="0" collapsed="false">
      <c r="A1672" s="41" t="n">
        <v>0.5852475314</v>
      </c>
      <c r="B1672" s="41" t="n">
        <v>0.0641368024</v>
      </c>
      <c r="C1672" s="41" t="n">
        <v>4.1210940336</v>
      </c>
      <c r="D1672" s="42" t="n">
        <f aca="false">$B$5*A1672</f>
        <v>1.49529458943889</v>
      </c>
      <c r="E1672" s="42" t="n">
        <f aca="false">$D$5*A1672+$F$5*B1672</f>
        <v>1.50339576078439</v>
      </c>
      <c r="F1672" s="43" t="n">
        <f aca="false">Inputs!$B$5*D1672+Inputs!$B$6*E1672</f>
        <v>74359.6709046693</v>
      </c>
      <c r="G1672" s="43" t="n">
        <f aca="false">F1672*SQRT(($B$6-2)/C1672)</f>
        <v>51801.9603060766</v>
      </c>
    </row>
    <row r="1673" customFormat="false" ht="15" hidden="false" customHeight="false" outlineLevel="0" collapsed="false">
      <c r="A1673" s="41" t="n">
        <v>-0.6738516882</v>
      </c>
      <c r="B1673" s="41" t="n">
        <v>-0.261264391</v>
      </c>
      <c r="C1673" s="41" t="n">
        <v>7.4725623494</v>
      </c>
      <c r="D1673" s="42" t="n">
        <f aca="false">$B$5*A1673</f>
        <v>-1.72167626412601</v>
      </c>
      <c r="E1673" s="42" t="n">
        <f aca="false">$D$5*A1673+$F$5*B1673</f>
        <v>-2.05462608438811</v>
      </c>
      <c r="F1673" s="43" t="n">
        <f aca="false">Inputs!$B$5*D1673+Inputs!$B$6*E1673</f>
        <v>-69436.3221931957</v>
      </c>
      <c r="G1673" s="43" t="n">
        <f aca="false">F1673*SQRT(($B$6-2)/C1673)</f>
        <v>-35922.5314611639</v>
      </c>
    </row>
    <row r="1674" customFormat="false" ht="15" hidden="false" customHeight="false" outlineLevel="0" collapsed="false">
      <c r="A1674" s="41" t="n">
        <v>0.0189911866</v>
      </c>
      <c r="B1674" s="41" t="n">
        <v>-0.03467925</v>
      </c>
      <c r="C1674" s="41" t="n">
        <v>3.3688766245</v>
      </c>
      <c r="D1674" s="42" t="n">
        <f aca="false">$B$5*A1674</f>
        <v>0.0485220646759047</v>
      </c>
      <c r="E1674" s="42" t="n">
        <f aca="false">$D$5*A1674+$F$5*B1674</f>
        <v>-0.01469100282361</v>
      </c>
      <c r="F1674" s="43" t="n">
        <f aca="false">Inputs!$B$5*D1674+Inputs!$B$6*E1674</f>
        <v>5586.75660877097</v>
      </c>
      <c r="G1674" s="43" t="n">
        <f aca="false">F1674*SQRT(($B$6-2)/C1674)</f>
        <v>4304.59399998163</v>
      </c>
    </row>
    <row r="1675" customFormat="false" ht="15" hidden="false" customHeight="false" outlineLevel="0" collapsed="false">
      <c r="A1675" s="41" t="n">
        <v>-1.8855729044</v>
      </c>
      <c r="B1675" s="41" t="n">
        <v>-0.3974833349</v>
      </c>
      <c r="C1675" s="41" t="n">
        <v>0.5647507955</v>
      </c>
      <c r="D1675" s="42" t="n">
        <f aca="false">$B$5*A1675</f>
        <v>-4.81759735952625</v>
      </c>
      <c r="E1675" s="42" t="n">
        <f aca="false">$D$5*A1675+$F$5*B1675</f>
        <v>-5.17323842802849</v>
      </c>
      <c r="F1675" s="43" t="n">
        <f aca="false">Inputs!$B$5*D1675+Inputs!$B$6*E1675</f>
        <v>-223097.8145512</v>
      </c>
      <c r="G1675" s="43" t="n">
        <f aca="false">F1675*SQRT(($B$6-2)/C1675)</f>
        <v>-419838.138875362</v>
      </c>
    </row>
    <row r="1676" customFormat="false" ht="15" hidden="false" customHeight="false" outlineLevel="0" collapsed="false">
      <c r="A1676" s="41" t="n">
        <v>0.0562056531</v>
      </c>
      <c r="B1676" s="41" t="n">
        <v>-0.2813699919</v>
      </c>
      <c r="C1676" s="41" t="n">
        <v>3.7487326882</v>
      </c>
      <c r="D1676" s="42" t="n">
        <f aca="false">$B$5*A1676</f>
        <v>0.143604209274088</v>
      </c>
      <c r="E1676" s="42" t="n">
        <f aca="false">$D$5*A1676+$F$5*B1676</f>
        <v>-0.352107757720291</v>
      </c>
      <c r="F1676" s="43" t="n">
        <f aca="false">Inputs!$B$5*D1676+Inputs!$B$6*E1676</f>
        <v>31965.8088134234</v>
      </c>
      <c r="G1676" s="43" t="n">
        <f aca="false">F1676*SQRT(($B$6-2)/C1676)</f>
        <v>23348.4717138931</v>
      </c>
    </row>
    <row r="1677" customFormat="false" ht="15" hidden="false" customHeight="false" outlineLevel="0" collapsed="false">
      <c r="A1677" s="41" t="n">
        <v>-0.2468237955</v>
      </c>
      <c r="B1677" s="41" t="n">
        <v>0.4879913708</v>
      </c>
      <c r="C1677" s="41" t="n">
        <v>0.4829476011</v>
      </c>
      <c r="D1677" s="42" t="n">
        <f aca="false">$B$5*A1677</f>
        <v>-0.630629376723794</v>
      </c>
      <c r="E1677" s="42" t="n">
        <f aca="false">$D$5*A1677+$F$5*B1677</f>
        <v>0.255297447018019</v>
      </c>
      <c r="F1677" s="43" t="n">
        <f aca="false">Inputs!$B$5*D1677+Inputs!$B$6*E1677</f>
        <v>-75827.8100232804</v>
      </c>
      <c r="G1677" s="43" t="n">
        <f aca="false">F1677*SQRT(($B$6-2)/C1677)</f>
        <v>-154309.798654028</v>
      </c>
    </row>
    <row r="1678" customFormat="false" ht="15" hidden="false" customHeight="false" outlineLevel="0" collapsed="false">
      <c r="A1678" s="41" t="n">
        <v>-1.078957187</v>
      </c>
      <c r="B1678" s="41" t="n">
        <v>-1.628042214</v>
      </c>
      <c r="C1678" s="41" t="n">
        <v>7.0012037145</v>
      </c>
      <c r="D1678" s="42" t="n">
        <f aca="false">$B$5*A1678</f>
        <v>-2.75671191657641</v>
      </c>
      <c r="E1678" s="42" t="n">
        <f aca="false">$D$5*A1678+$F$5*B1678</f>
        <v>-5.37868608802608</v>
      </c>
      <c r="F1678" s="43" t="n">
        <f aca="false">Inputs!$B$5*D1678+Inputs!$B$6*E1678</f>
        <v>-6736.88725633704</v>
      </c>
      <c r="G1678" s="43" t="n">
        <f aca="false">F1678*SQRT(($B$6-2)/C1678)</f>
        <v>-3600.70813534229</v>
      </c>
    </row>
    <row r="1679" customFormat="false" ht="15" hidden="false" customHeight="false" outlineLevel="0" collapsed="false">
      <c r="A1679" s="41" t="n">
        <v>-0.3481697908</v>
      </c>
      <c r="B1679" s="41" t="n">
        <v>0.7641144055</v>
      </c>
      <c r="C1679" s="41" t="n">
        <v>3.490163945</v>
      </c>
      <c r="D1679" s="42" t="n">
        <f aca="false">$B$5*A1679</f>
        <v>-0.889566168940376</v>
      </c>
      <c r="E1679" s="42" t="n">
        <f aca="false">$D$5*A1679+$F$5*B1679</f>
        <v>0.49092964237665</v>
      </c>
      <c r="F1679" s="43" t="n">
        <f aca="false">Inputs!$B$5*D1679+Inputs!$B$6*E1679</f>
        <v>-113503.09901287</v>
      </c>
      <c r="G1679" s="43" t="n">
        <f aca="false">F1679*SQRT(($B$6-2)/C1679)</f>
        <v>-85921.0950374806</v>
      </c>
    </row>
    <row r="1680" customFormat="false" ht="15" hidden="false" customHeight="false" outlineLevel="0" collapsed="false">
      <c r="A1680" s="41" t="n">
        <v>1.6875530395</v>
      </c>
      <c r="B1680" s="41" t="n">
        <v>0.7821282391</v>
      </c>
      <c r="C1680" s="41" t="n">
        <v>4.6002552237</v>
      </c>
      <c r="D1680" s="42" t="n">
        <f aca="false">$B$5*A1680</f>
        <v>4.31166095364671</v>
      </c>
      <c r="E1680" s="42" t="n">
        <f aca="false">$D$5*A1680+$F$5*B1680</f>
        <v>5.36621618612115</v>
      </c>
      <c r="F1680" s="43" t="n">
        <f aca="false">Inputs!$B$5*D1680+Inputs!$B$6*E1680</f>
        <v>162855.286058613</v>
      </c>
      <c r="G1680" s="43" t="n">
        <f aca="false">F1680*SQRT(($B$6-2)/C1680)</f>
        <v>107380.616736098</v>
      </c>
    </row>
    <row r="1681" customFormat="false" ht="15" hidden="false" customHeight="false" outlineLevel="0" collapsed="false">
      <c r="A1681" s="41" t="n">
        <v>-1.4682637599</v>
      </c>
      <c r="B1681" s="41" t="n">
        <v>-0.2323672394</v>
      </c>
      <c r="C1681" s="41" t="n">
        <v>1.499937054</v>
      </c>
      <c r="D1681" s="42" t="n">
        <f aca="false">$B$5*A1681</f>
        <v>-3.75138166033052</v>
      </c>
      <c r="E1681" s="42" t="n">
        <f aca="false">$D$5*A1681+$F$5*B1681</f>
        <v>-3.89510138332584</v>
      </c>
      <c r="F1681" s="43" t="n">
        <f aca="false">Inputs!$B$5*D1681+Inputs!$B$6*E1681</f>
        <v>-180383.09686676</v>
      </c>
      <c r="G1681" s="43" t="n">
        <f aca="false">F1681*SQRT(($B$6-2)/C1681)</f>
        <v>-208292.829512564</v>
      </c>
    </row>
    <row r="1682" customFormat="false" ht="15" hidden="false" customHeight="false" outlineLevel="0" collapsed="false">
      <c r="A1682" s="41" t="n">
        <v>0.2566343811</v>
      </c>
      <c r="B1682" s="41" t="n">
        <v>0.1775911169</v>
      </c>
      <c r="C1682" s="41" t="n">
        <v>1.5681022044</v>
      </c>
      <c r="D1682" s="42" t="n">
        <f aca="false">$B$5*A1682</f>
        <v>0.655695207470342</v>
      </c>
      <c r="E1682" s="42" t="n">
        <f aca="false">$D$5*A1682+$F$5*B1682</f>
        <v>0.917338507023816</v>
      </c>
      <c r="F1682" s="43" t="n">
        <f aca="false">Inputs!$B$5*D1682+Inputs!$B$6*E1682</f>
        <v>19702.5953958433</v>
      </c>
      <c r="G1682" s="43" t="n">
        <f aca="false">F1682*SQRT(($B$6-2)/C1682)</f>
        <v>22251.0881433894</v>
      </c>
    </row>
    <row r="1683" customFormat="false" ht="15" hidden="false" customHeight="false" outlineLevel="0" collapsed="false">
      <c r="A1683" s="41" t="n">
        <v>0.5393045529</v>
      </c>
      <c r="B1683" s="41" t="n">
        <v>-0.9170489465</v>
      </c>
      <c r="C1683" s="41" t="n">
        <v>5.2545713566</v>
      </c>
      <c r="D1683" s="42" t="n">
        <f aca="false">$B$5*A1683</f>
        <v>1.37791128837751</v>
      </c>
      <c r="E1683" s="42" t="n">
        <f aca="false">$D$5*A1683+$F$5*B1683</f>
        <v>-0.300186545398057</v>
      </c>
      <c r="F1683" s="43" t="n">
        <f aca="false">Inputs!$B$5*D1683+Inputs!$B$6*E1683</f>
        <v>152800.456107654</v>
      </c>
      <c r="G1683" s="43" t="n">
        <f aca="false">F1683*SQRT(($B$6-2)/C1683)</f>
        <v>94269.4561047078</v>
      </c>
    </row>
    <row r="1684" customFormat="false" ht="15" hidden="false" customHeight="false" outlineLevel="0" collapsed="false">
      <c r="A1684" s="41" t="n">
        <v>0.0649430876</v>
      </c>
      <c r="B1684" s="41" t="n">
        <v>0.4203228298</v>
      </c>
      <c r="C1684" s="41" t="n">
        <v>2.8099823606</v>
      </c>
      <c r="D1684" s="42" t="n">
        <f aca="false">$B$5*A1684</f>
        <v>0.16592816252883</v>
      </c>
      <c r="E1684" s="42" t="n">
        <f aca="false">$D$5*A1684+$F$5*B1684</f>
        <v>0.880327854455144</v>
      </c>
      <c r="F1684" s="43" t="n">
        <f aca="false">Inputs!$B$5*D1684+Inputs!$B$6*E1684</f>
        <v>-27423.5764698742</v>
      </c>
      <c r="G1684" s="43" t="n">
        <f aca="false">F1684*SQRT(($B$6-2)/C1684)</f>
        <v>-23135.9477090798</v>
      </c>
    </row>
    <row r="1685" customFormat="false" ht="15" hidden="false" customHeight="false" outlineLevel="0" collapsed="false">
      <c r="A1685" s="41" t="n">
        <v>0.8256709533</v>
      </c>
      <c r="B1685" s="41" t="n">
        <v>-0.8057181666</v>
      </c>
      <c r="C1685" s="41" t="n">
        <v>1.9276819107</v>
      </c>
      <c r="D1685" s="42" t="n">
        <f aca="false">$B$5*A1685</f>
        <v>2.10957115218058</v>
      </c>
      <c r="E1685" s="42" t="n">
        <f aca="false">$D$5*A1685+$F$5*B1685</f>
        <v>0.573487249775448</v>
      </c>
      <c r="F1685" s="43" t="n">
        <f aca="false">Inputs!$B$5*D1685+Inputs!$B$6*E1685</f>
        <v>182282.752729286</v>
      </c>
      <c r="G1685" s="43" t="n">
        <f aca="false">F1685*SQRT(($B$6-2)/C1685)</f>
        <v>185670.492870026</v>
      </c>
    </row>
    <row r="1686" customFormat="false" ht="15" hidden="false" customHeight="false" outlineLevel="0" collapsed="false">
      <c r="A1686" s="41" t="n">
        <v>-0.3451568672</v>
      </c>
      <c r="B1686" s="41" t="n">
        <v>-2.7038176801</v>
      </c>
      <c r="C1686" s="41" t="n">
        <v>8.331982327</v>
      </c>
      <c r="D1686" s="42" t="n">
        <f aca="false">$B$5*A1686</f>
        <v>-0.881868215312625</v>
      </c>
      <c r="E1686" s="42" t="n">
        <f aca="false">$D$5*A1686+$F$5*B1686</f>
        <v>-5.49013299670692</v>
      </c>
      <c r="F1686" s="43" t="n">
        <f aca="false">Inputs!$B$5*D1686+Inputs!$B$6*E1686</f>
        <v>186319.828304084</v>
      </c>
      <c r="G1686" s="43" t="n">
        <f aca="false">F1686*SQRT(($B$6-2)/C1686)</f>
        <v>91285.1015665482</v>
      </c>
    </row>
    <row r="1687" customFormat="false" ht="15" hidden="false" customHeight="false" outlineLevel="0" collapsed="false">
      <c r="A1687" s="41" t="n">
        <v>-0.6214619676</v>
      </c>
      <c r="B1687" s="41" t="n">
        <v>-0.524414893</v>
      </c>
      <c r="C1687" s="41" t="n">
        <v>3.8211688201</v>
      </c>
      <c r="D1687" s="42" t="n">
        <f aca="false">$B$5*A1687</f>
        <v>-1.58782167858338</v>
      </c>
      <c r="E1687" s="42" t="n">
        <f aca="false">$D$5*A1687+$F$5*B1687</f>
        <v>-2.3843537872674</v>
      </c>
      <c r="F1687" s="43" t="n">
        <f aca="false">Inputs!$B$5*D1687+Inputs!$B$6*E1687</f>
        <v>-39564.4784949682</v>
      </c>
      <c r="G1687" s="43" t="n">
        <f aca="false">F1687*SQRT(($B$6-2)/C1687)</f>
        <v>-28623.4732283862</v>
      </c>
    </row>
    <row r="1688" customFormat="false" ht="15" hidden="false" customHeight="false" outlineLevel="0" collapsed="false">
      <c r="A1688" s="41" t="n">
        <v>-1.0195845082</v>
      </c>
      <c r="B1688" s="41" t="n">
        <v>0.1656121502</v>
      </c>
      <c r="C1688" s="41" t="n">
        <v>2.1585699134</v>
      </c>
      <c r="D1688" s="42" t="n">
        <f aca="false">$B$5*A1688</f>
        <v>-2.60501602619348</v>
      </c>
      <c r="E1688" s="42" t="n">
        <f aca="false">$D$5*A1688+$F$5*B1688</f>
        <v>-2.1402210347404</v>
      </c>
      <c r="F1688" s="43" t="n">
        <f aca="false">Inputs!$B$5*D1688+Inputs!$B$6*E1688</f>
        <v>-153490.550882328</v>
      </c>
      <c r="G1688" s="43" t="n">
        <f aca="false">F1688*SQRT(($B$6-2)/C1688)</f>
        <v>-147745.268929872</v>
      </c>
    </row>
    <row r="1689" customFormat="false" ht="15" hidden="false" customHeight="false" outlineLevel="0" collapsed="false">
      <c r="A1689" s="41" t="n">
        <v>-0.055945432</v>
      </c>
      <c r="B1689" s="41" t="n">
        <v>-2.2592138776</v>
      </c>
      <c r="C1689" s="41" t="n">
        <v>3.9946781496</v>
      </c>
      <c r="D1689" s="42" t="n">
        <f aca="false">$B$5*A1689</f>
        <v>-0.142939350078601</v>
      </c>
      <c r="E1689" s="42" t="n">
        <f aca="false">$D$5*A1689+$F$5*B1689</f>
        <v>-4.03421188062446</v>
      </c>
      <c r="F1689" s="43" t="n">
        <f aca="false">Inputs!$B$5*D1689+Inputs!$B$6*E1689</f>
        <v>187416.659023363</v>
      </c>
      <c r="G1689" s="43" t="n">
        <f aca="false">F1689*SQRT(($B$6-2)/C1689)</f>
        <v>132611.837409814</v>
      </c>
    </row>
    <row r="1690" customFormat="false" ht="15" hidden="false" customHeight="false" outlineLevel="0" collapsed="false">
      <c r="A1690" s="41" t="n">
        <v>0.2155079693</v>
      </c>
      <c r="B1690" s="41" t="n">
        <v>-0.9283241308</v>
      </c>
      <c r="C1690" s="41" t="n">
        <v>2.4832753502</v>
      </c>
      <c r="D1690" s="42" t="n">
        <f aca="false">$B$5*A1690</f>
        <v>0.550618128545348</v>
      </c>
      <c r="E1690" s="42" t="n">
        <f aca="false">$D$5*A1690+$F$5*B1690</f>
        <v>-1.090158313755</v>
      </c>
      <c r="F1690" s="43" t="n">
        <f aca="false">Inputs!$B$5*D1690+Inputs!$B$6*E1690</f>
        <v>109569.728542285</v>
      </c>
      <c r="G1690" s="43" t="n">
        <f aca="false">F1690*SQRT(($B$6-2)/C1690)</f>
        <v>98331.6088051405</v>
      </c>
    </row>
    <row r="1691" customFormat="false" ht="15" hidden="false" customHeight="false" outlineLevel="0" collapsed="false">
      <c r="A1691" s="41" t="n">
        <v>0.4856889592</v>
      </c>
      <c r="B1691" s="41" t="n">
        <v>-1.2818512477</v>
      </c>
      <c r="C1691" s="41" t="n">
        <v>4.9426615682</v>
      </c>
      <c r="D1691" s="42" t="n">
        <f aca="false">$B$5*A1691</f>
        <v>1.24092462398717</v>
      </c>
      <c r="E1691" s="42" t="n">
        <f aca="false">$D$5*A1691+$F$5*B1691</f>
        <v>-1.05768987390652</v>
      </c>
      <c r="F1691" s="43" t="n">
        <f aca="false">Inputs!$B$5*D1691+Inputs!$B$6*E1691</f>
        <v>176976.956094043</v>
      </c>
      <c r="G1691" s="43" t="n">
        <f aca="false">F1691*SQRT(($B$6-2)/C1691)</f>
        <v>112577.417470764</v>
      </c>
    </row>
    <row r="1692" customFormat="false" ht="15" hidden="false" customHeight="false" outlineLevel="0" collapsed="false">
      <c r="A1692" s="41" t="n">
        <v>0.0300065385</v>
      </c>
      <c r="B1692" s="41" t="n">
        <v>-0.2831633289</v>
      </c>
      <c r="C1692" s="41" t="n">
        <v>1.4205348945</v>
      </c>
      <c r="D1692" s="42" t="n">
        <f aca="false">$B$5*A1692</f>
        <v>0.0766660468597062</v>
      </c>
      <c r="E1692" s="42" t="n">
        <f aca="false">$D$5*A1692+$F$5*B1692</f>
        <v>-0.417547486342162</v>
      </c>
      <c r="F1692" s="43" t="n">
        <f aca="false">Inputs!$B$5*D1692+Inputs!$B$6*E1692</f>
        <v>28543.9790030787</v>
      </c>
      <c r="G1692" s="43" t="n">
        <f aca="false">F1692*SQRT(($B$6-2)/C1692)</f>
        <v>33869.0923223456</v>
      </c>
    </row>
    <row r="1693" customFormat="false" ht="15" hidden="false" customHeight="false" outlineLevel="0" collapsed="false">
      <c r="A1693" s="41" t="n">
        <v>0.303101885</v>
      </c>
      <c r="B1693" s="41" t="n">
        <v>0.1246972777</v>
      </c>
      <c r="C1693" s="41" t="n">
        <v>7.0792819292</v>
      </c>
      <c r="D1693" s="42" t="n">
        <f aca="false">$B$5*A1693</f>
        <v>0.774418659409024</v>
      </c>
      <c r="E1693" s="42" t="n">
        <f aca="false">$D$5*A1693+$F$5*B1693</f>
        <v>0.936577875175898</v>
      </c>
      <c r="F1693" s="43" t="n">
        <f aca="false">Inputs!$B$5*D1693+Inputs!$B$6*E1693</f>
        <v>30612.9721821075</v>
      </c>
      <c r="G1693" s="43" t="n">
        <f aca="false">F1693*SQRT(($B$6-2)/C1693)</f>
        <v>16271.4363078785</v>
      </c>
    </row>
    <row r="1694" customFormat="false" ht="15" hidden="false" customHeight="false" outlineLevel="0" collapsed="false">
      <c r="A1694" s="41" t="n">
        <v>-0.255164175</v>
      </c>
      <c r="B1694" s="41" t="n">
        <v>-1.536272314</v>
      </c>
      <c r="C1694" s="41" t="n">
        <v>2.4814926422</v>
      </c>
      <c r="D1694" s="42" t="n">
        <f aca="false">$B$5*A1694</f>
        <v>-0.651938863173714</v>
      </c>
      <c r="E1694" s="42" t="n">
        <f aca="false">$D$5*A1694+$F$5*B1694</f>
        <v>-3.25993511102708</v>
      </c>
      <c r="F1694" s="43" t="n">
        <f aca="false">Inputs!$B$5*D1694+Inputs!$B$6*E1694</f>
        <v>97802.8692339824</v>
      </c>
      <c r="G1694" s="43" t="n">
        <f aca="false">F1694*SQRT(($B$6-2)/C1694)</f>
        <v>87803.1501914771</v>
      </c>
    </row>
    <row r="1695" customFormat="false" ht="15" hidden="false" customHeight="false" outlineLevel="0" collapsed="false">
      <c r="A1695" s="41" t="n">
        <v>-1.4772079635</v>
      </c>
      <c r="B1695" s="41" t="n">
        <v>-0.5838869391</v>
      </c>
      <c r="C1695" s="41" t="n">
        <v>1.0567566973</v>
      </c>
      <c r="D1695" s="42" t="n">
        <f aca="false">$B$5*A1695</f>
        <v>-3.77423390409467</v>
      </c>
      <c r="E1695" s="42" t="n">
        <f aca="false">$D$5*A1695+$F$5*B1695</f>
        <v>-4.52336955873853</v>
      </c>
      <c r="F1695" s="43" t="n">
        <f aca="false">Inputs!$B$5*D1695+Inputs!$B$6*E1695</f>
        <v>-151254.912472541</v>
      </c>
      <c r="G1695" s="43" t="n">
        <f aca="false">F1695*SQRT(($B$6-2)/C1695)</f>
        <v>-208083.182740811</v>
      </c>
    </row>
    <row r="1696" customFormat="false" ht="15" hidden="false" customHeight="false" outlineLevel="0" collapsed="false">
      <c r="A1696" s="41" t="n">
        <v>-0.0082798839</v>
      </c>
      <c r="B1696" s="41" t="n">
        <v>-0.6082479472</v>
      </c>
      <c r="C1696" s="41" t="n">
        <v>1.1870233354</v>
      </c>
      <c r="D1696" s="42" t="n">
        <f aca="false">$B$5*A1696</f>
        <v>-0.0211549215205322</v>
      </c>
      <c r="E1696" s="42" t="n">
        <f aca="false">$D$5*A1696+$F$5*B1696</f>
        <v>-1.06999142071017</v>
      </c>
      <c r="F1696" s="43" t="n">
        <f aca="false">Inputs!$B$5*D1696+Inputs!$B$6*E1696</f>
        <v>51384.0788834554</v>
      </c>
      <c r="G1696" s="43" t="n">
        <f aca="false">F1696*SQRT(($B$6-2)/C1696)</f>
        <v>66698.1741258761</v>
      </c>
    </row>
    <row r="1697" customFormat="false" ht="15" hidden="false" customHeight="false" outlineLevel="0" collapsed="false">
      <c r="A1697" s="41" t="n">
        <v>0.6252119306</v>
      </c>
      <c r="B1697" s="41" t="n">
        <v>-0.2792209192</v>
      </c>
      <c r="C1697" s="41" t="n">
        <v>2.9674747514</v>
      </c>
      <c r="D1697" s="42" t="n">
        <f aca="false">$B$5*A1697</f>
        <v>1.59740275169117</v>
      </c>
      <c r="E1697" s="42" t="n">
        <f aca="false">$D$5*A1697+$F$5*B1697</f>
        <v>1.00560355065786</v>
      </c>
      <c r="F1697" s="43" t="n">
        <f aca="false">Inputs!$B$5*D1697+Inputs!$B$6*E1697</f>
        <v>109460.097636224</v>
      </c>
      <c r="G1697" s="43" t="n">
        <f aca="false">F1697*SQRT(($B$6-2)/C1697)</f>
        <v>89862.2550459862</v>
      </c>
    </row>
    <row r="1698" customFormat="false" ht="15" hidden="false" customHeight="false" outlineLevel="0" collapsed="false">
      <c r="A1698" s="41" t="n">
        <v>-0.9650127248</v>
      </c>
      <c r="B1698" s="41" t="n">
        <v>-0.278096293</v>
      </c>
      <c r="C1698" s="41" t="n">
        <v>1.9388729826</v>
      </c>
      <c r="D1698" s="42" t="n">
        <f aca="false">$B$5*A1698</f>
        <v>-2.46558631811962</v>
      </c>
      <c r="E1698" s="42" t="n">
        <f aca="false">$D$5*A1698+$F$5*B1698</f>
        <v>-2.7765337334284</v>
      </c>
      <c r="F1698" s="43" t="n">
        <f aca="false">Inputs!$B$5*D1698+Inputs!$B$6*E1698</f>
        <v>-107731.945140542</v>
      </c>
      <c r="G1698" s="43" t="n">
        <f aca="false">F1698*SQRT(($B$6-2)/C1698)</f>
        <v>-109417.004160393</v>
      </c>
    </row>
    <row r="1699" customFormat="false" ht="15" hidden="false" customHeight="false" outlineLevel="0" collapsed="false">
      <c r="A1699" s="41" t="n">
        <v>0.2258598363</v>
      </c>
      <c r="B1699" s="41" t="n">
        <v>0.3248847188</v>
      </c>
      <c r="C1699" s="41" t="n">
        <v>0.8657351122</v>
      </c>
      <c r="D1699" s="42" t="n">
        <f aca="false">$B$5*A1699</f>
        <v>0.577066921381197</v>
      </c>
      <c r="E1699" s="42" t="n">
        <f aca="false">$D$5*A1699+$F$5*B1699</f>
        <v>1.09844617069385</v>
      </c>
      <c r="F1699" s="43" t="n">
        <f aca="false">Inputs!$B$5*D1699+Inputs!$B$6*E1699</f>
        <v>2784.38360342745</v>
      </c>
      <c r="G1699" s="43" t="n">
        <f aca="false">F1699*SQRT(($B$6-2)/C1699)</f>
        <v>4232.05740080386</v>
      </c>
    </row>
    <row r="1700" customFormat="false" ht="15" hidden="false" customHeight="false" outlineLevel="0" collapsed="false">
      <c r="A1700" s="41" t="n">
        <v>1.878379132</v>
      </c>
      <c r="B1700" s="41" t="n">
        <v>-0.66890934</v>
      </c>
      <c r="C1700" s="41" t="n">
        <v>0.9162938983</v>
      </c>
      <c r="D1700" s="42" t="n">
        <f aca="false">$B$5*A1700</f>
        <v>4.79921742903488</v>
      </c>
      <c r="E1700" s="42" t="n">
        <f aca="false">$D$5*A1700+$F$5*B1700</f>
        <v>3.31473268228491</v>
      </c>
      <c r="F1700" s="43" t="n">
        <f aca="false">Inputs!$B$5*D1700+Inputs!$B$6*E1700</f>
        <v>314185.108789243</v>
      </c>
      <c r="G1700" s="43" t="n">
        <f aca="false">F1700*SQRT(($B$6-2)/C1700)</f>
        <v>464176.551592206</v>
      </c>
    </row>
    <row r="1701" customFormat="false" ht="15" hidden="false" customHeight="false" outlineLevel="0" collapsed="false">
      <c r="A1701" s="41" t="n">
        <v>-0.0734786616</v>
      </c>
      <c r="B1701" s="41" t="n">
        <v>0.4261239468</v>
      </c>
      <c r="C1701" s="41" t="n">
        <v>3.5167991356</v>
      </c>
      <c r="D1701" s="42" t="n">
        <f aca="false">$B$5*A1701</f>
        <v>-0.187736366639361</v>
      </c>
      <c r="E1701" s="42" t="n">
        <f aca="false">$D$5*A1701+$F$5*B1701</f>
        <v>0.560958191640152</v>
      </c>
      <c r="F1701" s="43" t="n">
        <f aca="false">Inputs!$B$5*D1701+Inputs!$B$6*E1701</f>
        <v>-46821.5462459437</v>
      </c>
      <c r="G1701" s="43" t="n">
        <f aca="false">F1701*SQRT(($B$6-2)/C1701)</f>
        <v>-35309.125998955</v>
      </c>
    </row>
    <row r="1702" customFormat="false" ht="15" hidden="false" customHeight="false" outlineLevel="0" collapsed="false">
      <c r="A1702" s="41" t="n">
        <v>-0.0234229592</v>
      </c>
      <c r="B1702" s="41" t="n">
        <v>-0.500618146</v>
      </c>
      <c r="C1702" s="41" t="n">
        <v>4.1614039437</v>
      </c>
      <c r="D1702" s="42" t="n">
        <f aca="false">$B$5*A1702</f>
        <v>-0.0598451463376952</v>
      </c>
      <c r="E1702" s="42" t="n">
        <f aca="false">$D$5*A1702+$F$5*B1702</f>
        <v>-0.920176546551908</v>
      </c>
      <c r="F1702" s="43" t="n">
        <f aca="false">Inputs!$B$5*D1702+Inputs!$B$6*E1702</f>
        <v>40024.3126938259</v>
      </c>
      <c r="G1702" s="43" t="n">
        <f aca="false">F1702*SQRT(($B$6-2)/C1702)</f>
        <v>27747.1858764241</v>
      </c>
    </row>
    <row r="1703" customFormat="false" ht="15" hidden="false" customHeight="false" outlineLevel="0" collapsed="false">
      <c r="A1703" s="41" t="n">
        <v>-1.5492571763</v>
      </c>
      <c r="B1703" s="41" t="n">
        <v>-0.5108345591</v>
      </c>
      <c r="C1703" s="41" t="n">
        <v>3.7021399212</v>
      </c>
      <c r="D1703" s="42" t="n">
        <f aca="false">$B$5*A1703</f>
        <v>-3.95831806044379</v>
      </c>
      <c r="E1703" s="42" t="n">
        <f aca="false">$D$5*A1703+$F$5*B1703</f>
        <v>-4.56867420333466</v>
      </c>
      <c r="F1703" s="43" t="n">
        <f aca="false">Inputs!$B$5*D1703+Inputs!$B$6*E1703</f>
        <v>-167398.095877646</v>
      </c>
      <c r="G1703" s="43" t="n">
        <f aca="false">F1703*SQRT(($B$6-2)/C1703)</f>
        <v>-123037.953007215</v>
      </c>
    </row>
    <row r="1704" customFormat="false" ht="15" hidden="false" customHeight="false" outlineLevel="0" collapsed="false">
      <c r="A1704" s="41" t="n">
        <v>-1.0737024127</v>
      </c>
      <c r="B1704" s="41" t="n">
        <v>-1.7266066811</v>
      </c>
      <c r="C1704" s="41" t="n">
        <v>8.1699818314</v>
      </c>
      <c r="D1704" s="42" t="n">
        <f aca="false">$B$5*A1704</f>
        <v>-2.743286083646</v>
      </c>
      <c r="E1704" s="42" t="n">
        <f aca="false">$D$5*A1704+$F$5*B1704</f>
        <v>-5.53637752834401</v>
      </c>
      <c r="F1704" s="43" t="n">
        <f aca="false">Inputs!$B$5*D1704+Inputs!$B$6*E1704</f>
        <v>2490.26805260091</v>
      </c>
      <c r="G1704" s="43" t="n">
        <f aca="false">F1704*SQRT(($B$6-2)/C1704)</f>
        <v>1232.11302759904</v>
      </c>
    </row>
    <row r="1705" customFormat="false" ht="15" hidden="false" customHeight="false" outlineLevel="0" collapsed="false">
      <c r="A1705" s="41" t="n">
        <v>-0.7956788417</v>
      </c>
      <c r="B1705" s="41" t="n">
        <v>-1.0470917208</v>
      </c>
      <c r="C1705" s="41" t="n">
        <v>4.5997795076</v>
      </c>
      <c r="D1705" s="42" t="n">
        <f aca="false">$B$5*A1705</f>
        <v>-2.03294196573353</v>
      </c>
      <c r="E1705" s="42" t="n">
        <f aca="false">$D$5*A1705+$F$5*B1705</f>
        <v>-3.70144740181368</v>
      </c>
      <c r="F1705" s="43" t="n">
        <f aca="false">Inputs!$B$5*D1705+Inputs!$B$6*E1705</f>
        <v>-18221.8264826694</v>
      </c>
      <c r="G1705" s="43" t="n">
        <f aca="false">F1705*SQRT(($B$6-2)/C1705)</f>
        <v>-12015.4045437059</v>
      </c>
    </row>
    <row r="1706" customFormat="false" ht="15" hidden="false" customHeight="false" outlineLevel="0" collapsed="false">
      <c r="A1706" s="41" t="n">
        <v>0.5837865453</v>
      </c>
      <c r="B1706" s="41" t="n">
        <v>0.6010918374</v>
      </c>
      <c r="C1706" s="41" t="n">
        <v>2.1374450165</v>
      </c>
      <c r="D1706" s="42" t="n">
        <f aca="false">$B$5*A1706</f>
        <v>1.49156180203977</v>
      </c>
      <c r="E1706" s="42" t="n">
        <f aca="false">$D$5*A1706+$F$5*B1706</f>
        <v>2.4271032921001</v>
      </c>
      <c r="F1706" s="43" t="n">
        <f aca="false">Inputs!$B$5*D1706+Inputs!$B$6*E1706</f>
        <v>27801.0155989724</v>
      </c>
      <c r="G1706" s="43" t="n">
        <f aca="false">F1706*SQRT(($B$6-2)/C1706)</f>
        <v>26892.3146094143</v>
      </c>
    </row>
    <row r="1707" customFormat="false" ht="15" hidden="false" customHeight="false" outlineLevel="0" collapsed="false">
      <c r="A1707" s="41" t="n">
        <v>-0.9038792896</v>
      </c>
      <c r="B1707" s="41" t="n">
        <v>-0.2602286306</v>
      </c>
      <c r="C1707" s="41" t="n">
        <v>18.4772416112</v>
      </c>
      <c r="D1707" s="42" t="n">
        <f aca="false">$B$5*A1707</f>
        <v>-2.30939173380467</v>
      </c>
      <c r="E1707" s="42" t="n">
        <f aca="false">$D$5*A1707+$F$5*B1707</f>
        <v>-2.60020847023841</v>
      </c>
      <c r="F1707" s="43" t="n">
        <f aca="false">Inputs!$B$5*D1707+Inputs!$B$6*E1707</f>
        <v>-100928.749868547</v>
      </c>
      <c r="G1707" s="43" t="n">
        <f aca="false">F1707*SQRT(($B$6-2)/C1707)</f>
        <v>-33205.5993069483</v>
      </c>
    </row>
    <row r="1708" customFormat="false" ht="15" hidden="false" customHeight="false" outlineLevel="0" collapsed="false">
      <c r="A1708" s="41" t="n">
        <v>-1.8582426621</v>
      </c>
      <c r="B1708" s="41" t="n">
        <v>-0.4943399502</v>
      </c>
      <c r="C1708" s="41" t="n">
        <v>1.6302797966</v>
      </c>
      <c r="D1708" s="42" t="n">
        <f aca="false">$B$5*A1708</f>
        <v>-4.74776919068035</v>
      </c>
      <c r="E1708" s="42" t="n">
        <f aca="false">$D$5*A1708+$F$5*B1708</f>
        <v>-5.27545033004741</v>
      </c>
      <c r="F1708" s="43" t="n">
        <f aca="false">Inputs!$B$5*D1708+Inputs!$B$6*E1708</f>
        <v>-211004.402565664</v>
      </c>
      <c r="G1708" s="43" t="n">
        <f aca="false">F1708*SQRT(($B$6-2)/C1708)</f>
        <v>-233709.002300159</v>
      </c>
    </row>
    <row r="1709" customFormat="false" ht="15" hidden="false" customHeight="false" outlineLevel="0" collapsed="false">
      <c r="A1709" s="41" t="n">
        <v>0.3989819007</v>
      </c>
      <c r="B1709" s="41" t="n">
        <v>0.8249378896</v>
      </c>
      <c r="C1709" s="41" t="n">
        <v>0.7621806871</v>
      </c>
      <c r="D1709" s="42" t="n">
        <f aca="false">$B$5*A1709</f>
        <v>1.01938999379221</v>
      </c>
      <c r="E1709" s="42" t="n">
        <f aca="false">$D$5*A1709+$F$5*B1709</f>
        <v>2.37386931737519</v>
      </c>
      <c r="F1709" s="43" t="n">
        <f aca="false">Inputs!$B$5*D1709+Inputs!$B$6*E1709</f>
        <v>-16754.466489538</v>
      </c>
      <c r="G1709" s="43" t="n">
        <f aca="false">F1709*SQRT(($B$6-2)/C1709)</f>
        <v>-27140.4241825914</v>
      </c>
    </row>
    <row r="1710" customFormat="false" ht="15" hidden="false" customHeight="false" outlineLevel="0" collapsed="false">
      <c r="A1710" s="41" t="n">
        <v>-0.7130470817</v>
      </c>
      <c r="B1710" s="41" t="n">
        <v>1.0518548605</v>
      </c>
      <c r="C1710" s="41" t="n">
        <v>5.4525484533</v>
      </c>
      <c r="D1710" s="42" t="n">
        <f aca="false">$B$5*A1710</f>
        <v>-1.8218196337038</v>
      </c>
      <c r="E1710" s="42" t="n">
        <f aca="false">$D$5*A1710+$F$5*B1710</f>
        <v>0.119526290645014</v>
      </c>
      <c r="F1710" s="43" t="n">
        <f aca="false">Inputs!$B$5*D1710+Inputs!$B$6*E1710</f>
        <v>-188158.277902631</v>
      </c>
      <c r="G1710" s="43" t="n">
        <f aca="false">F1710*SQRT(($B$6-2)/C1710)</f>
        <v>-113956.357927331</v>
      </c>
    </row>
    <row r="1711" customFormat="false" ht="15" hidden="false" customHeight="false" outlineLevel="0" collapsed="false">
      <c r="A1711" s="41" t="n">
        <v>-1.5156919215</v>
      </c>
      <c r="B1711" s="41" t="n">
        <v>-1.2476277991</v>
      </c>
      <c r="C1711" s="41" t="n">
        <v>10.7611000079</v>
      </c>
      <c r="D1711" s="42" t="n">
        <f aca="false">$B$5*A1711</f>
        <v>-3.87255957159461</v>
      </c>
      <c r="E1711" s="42" t="n">
        <f aca="false">$D$5*A1711+$F$5*B1711</f>
        <v>-5.76105630035484</v>
      </c>
      <c r="F1711" s="43" t="n">
        <f aca="false">Inputs!$B$5*D1711+Inputs!$B$6*E1711</f>
        <v>-99203.1421417188</v>
      </c>
      <c r="G1711" s="43" t="n">
        <f aca="false">F1711*SQRT(($B$6-2)/C1711)</f>
        <v>-42767.3255165531</v>
      </c>
    </row>
    <row r="1712" customFormat="false" ht="15" hidden="false" customHeight="false" outlineLevel="0" collapsed="false">
      <c r="A1712" s="41" t="n">
        <v>0.7096618656</v>
      </c>
      <c r="B1712" s="41" t="n">
        <v>1.6711212286</v>
      </c>
      <c r="C1712" s="41" t="n">
        <v>6.252297606</v>
      </c>
      <c r="D1712" s="42" t="n">
        <f aca="false">$B$5*A1712</f>
        <v>1.81317048091489</v>
      </c>
      <c r="E1712" s="42" t="n">
        <f aca="false">$D$5*A1712+$F$5*B1712</f>
        <v>4.57430188340161</v>
      </c>
      <c r="F1712" s="43" t="n">
        <f aca="false">Inputs!$B$5*D1712+Inputs!$B$6*E1712</f>
        <v>-47398.0460785915</v>
      </c>
      <c r="G1712" s="43" t="n">
        <f aca="false">F1712*SQRT(($B$6-2)/C1712)</f>
        <v>-26807.4568526041</v>
      </c>
    </row>
    <row r="1713" customFormat="false" ht="15" hidden="false" customHeight="false" outlineLevel="0" collapsed="false">
      <c r="A1713" s="41" t="n">
        <v>0.4934319882</v>
      </c>
      <c r="B1713" s="41" t="n">
        <v>-0.0403423865</v>
      </c>
      <c r="C1713" s="41" t="n">
        <v>2.8353890497</v>
      </c>
      <c r="D1713" s="42" t="n">
        <f aca="false">$B$5*A1713</f>
        <v>1.26070789302869</v>
      </c>
      <c r="E1713" s="42" t="n">
        <f aca="false">$D$5*A1713+$F$5*B1713</f>
        <v>1.10450376247141</v>
      </c>
      <c r="F1713" s="43" t="n">
        <f aca="false">Inputs!$B$5*D1713+Inputs!$B$6*E1713</f>
        <v>70845.601179298</v>
      </c>
      <c r="G1713" s="43" t="n">
        <f aca="false">F1713*SQRT(($B$6-2)/C1713)</f>
        <v>59500.6292871371</v>
      </c>
    </row>
    <row r="1714" customFormat="false" ht="15" hidden="false" customHeight="false" outlineLevel="0" collapsed="false">
      <c r="A1714" s="41" t="n">
        <v>-2.1951837465</v>
      </c>
      <c r="B1714" s="41" t="n">
        <v>-2.022447056</v>
      </c>
      <c r="C1714" s="41" t="n">
        <v>1.7894193872</v>
      </c>
      <c r="D1714" s="42" t="n">
        <f aca="false">$B$5*A1714</f>
        <v>-5.60864626137515</v>
      </c>
      <c r="E1714" s="42" t="n">
        <f aca="false">$D$5*A1714+$F$5*B1714</f>
        <v>-8.71588155172191</v>
      </c>
      <c r="F1714" s="43" t="n">
        <f aca="false">Inputs!$B$5*D1714+Inputs!$B$6*E1714</f>
        <v>-125070.548551419</v>
      </c>
      <c r="G1714" s="43" t="n">
        <f aca="false">F1714*SQRT(($B$6-2)/C1714)</f>
        <v>-132225.124101575</v>
      </c>
    </row>
    <row r="1715" customFormat="false" ht="15" hidden="false" customHeight="false" outlineLevel="0" collapsed="false">
      <c r="A1715" s="41" t="n">
        <v>0.1294095369</v>
      </c>
      <c r="B1715" s="41" t="n">
        <v>-0.3580626696</v>
      </c>
      <c r="C1715" s="41" t="n">
        <v>5.188238497</v>
      </c>
      <c r="D1715" s="42" t="n">
        <f aca="false">$B$5*A1715</f>
        <v>0.330638524669158</v>
      </c>
      <c r="E1715" s="42" t="n">
        <f aca="false">$D$5*A1715+$F$5*B1715</f>
        <v>-0.310341335580052</v>
      </c>
      <c r="F1715" s="43" t="n">
        <f aca="false">Inputs!$B$5*D1715+Inputs!$B$6*E1715</f>
        <v>48580.9192459184</v>
      </c>
      <c r="G1715" s="43" t="n">
        <f aca="false">F1715*SQRT(($B$6-2)/C1715)</f>
        <v>30162.7378892542</v>
      </c>
    </row>
    <row r="1716" customFormat="false" ht="15" hidden="false" customHeight="false" outlineLevel="0" collapsed="false">
      <c r="A1716" s="41" t="n">
        <v>-1.1058351822</v>
      </c>
      <c r="B1716" s="41" t="n">
        <v>0.0655325808</v>
      </c>
      <c r="C1716" s="41" t="n">
        <v>2.9582575514</v>
      </c>
      <c r="D1716" s="42" t="n">
        <f aca="false">$B$5*A1716</f>
        <v>-2.82538460401412</v>
      </c>
      <c r="E1716" s="42" t="n">
        <f aca="false">$D$5*A1716+$F$5*B1716</f>
        <v>-2.5182739199281</v>
      </c>
      <c r="F1716" s="43" t="n">
        <f aca="false">Inputs!$B$5*D1716+Inputs!$B$6*E1716</f>
        <v>-156624.764405007</v>
      </c>
      <c r="G1716" s="43" t="n">
        <f aca="false">F1716*SQRT(($B$6-2)/C1716)</f>
        <v>-128782.673786269</v>
      </c>
    </row>
    <row r="1717" customFormat="false" ht="15" hidden="false" customHeight="false" outlineLevel="0" collapsed="false">
      <c r="A1717" s="41" t="n">
        <v>0.1151313675</v>
      </c>
      <c r="B1717" s="41" t="n">
        <v>0.9444158685</v>
      </c>
      <c r="C1717" s="41" t="n">
        <v>2.7114314668</v>
      </c>
      <c r="D1717" s="42" t="n">
        <f aca="false">$B$5*A1717</f>
        <v>0.29415811543131</v>
      </c>
      <c r="E1717" s="42" t="n">
        <f aca="false">$D$5*A1717+$F$5*B1717</f>
        <v>1.90472997070159</v>
      </c>
      <c r="F1717" s="43" t="n">
        <f aca="false">Inputs!$B$5*D1717+Inputs!$B$6*E1717</f>
        <v>-65820.6869919487</v>
      </c>
      <c r="G1717" s="43" t="n">
        <f aca="false">F1717*SQRT(($B$6-2)/C1717)</f>
        <v>-56529.8838030031</v>
      </c>
    </row>
    <row r="1718" customFormat="false" ht="15" hidden="false" customHeight="false" outlineLevel="0" collapsed="false">
      <c r="A1718" s="41" t="n">
        <v>0.136602283</v>
      </c>
      <c r="B1718" s="41" t="n">
        <v>1.2283943683</v>
      </c>
      <c r="C1718" s="41" t="n">
        <v>8.6126058188</v>
      </c>
      <c r="D1718" s="42" t="n">
        <f aca="false">$B$5*A1718</f>
        <v>0.349015832986562</v>
      </c>
      <c r="E1718" s="42" t="n">
        <f aca="false">$D$5*A1718+$F$5*B1718</f>
        <v>2.4461801714985</v>
      </c>
      <c r="F1718" s="43" t="n">
        <f aca="false">Inputs!$B$5*D1718+Inputs!$B$6*E1718</f>
        <v>-87407.4252762689</v>
      </c>
      <c r="G1718" s="43" t="n">
        <f aca="false">F1718*SQRT(($B$6-2)/C1718)</f>
        <v>-42120.7446040546</v>
      </c>
    </row>
    <row r="1719" customFormat="false" ht="15" hidden="false" customHeight="false" outlineLevel="0" collapsed="false">
      <c r="A1719" s="41" t="n">
        <v>0.0079940295</v>
      </c>
      <c r="B1719" s="41" t="n">
        <v>-0.1153349948</v>
      </c>
      <c r="C1719" s="41" t="n">
        <v>0.5863132642</v>
      </c>
      <c r="D1719" s="42" t="n">
        <f aca="false">$B$5*A1719</f>
        <v>0.0204245698065065</v>
      </c>
      <c r="E1719" s="42" t="n">
        <f aca="false">$D$5*A1719+$F$5*B1719</f>
        <v>-0.18013155605072</v>
      </c>
      <c r="F1719" s="43" t="n">
        <f aca="false">Inputs!$B$5*D1719+Inputs!$B$6*E1719</f>
        <v>11049.0347831866</v>
      </c>
      <c r="G1719" s="43" t="n">
        <f aca="false">F1719*SQRT(($B$6-2)/C1719)</f>
        <v>20406.7798319393</v>
      </c>
    </row>
    <row r="1720" customFormat="false" ht="15" hidden="false" customHeight="false" outlineLevel="0" collapsed="false">
      <c r="A1720" s="41" t="n">
        <v>1.0643121862</v>
      </c>
      <c r="B1720" s="41" t="n">
        <v>-0.97844088</v>
      </c>
      <c r="C1720" s="41" t="n">
        <v>4.4364904389</v>
      </c>
      <c r="D1720" s="42" t="n">
        <f aca="false">$B$5*A1720</f>
        <v>2.71929426116796</v>
      </c>
      <c r="E1720" s="42" t="n">
        <f aca="false">$D$5*A1720+$F$5*B1720</f>
        <v>0.843107051184628</v>
      </c>
      <c r="F1720" s="43" t="n">
        <f aca="false">Inputs!$B$5*D1720+Inputs!$B$6*E1720</f>
        <v>229774.073557565</v>
      </c>
      <c r="G1720" s="43" t="n">
        <f aca="false">F1720*SQRT(($B$6-2)/C1720)</f>
        <v>154275.24564586</v>
      </c>
    </row>
    <row r="1721" customFormat="false" ht="15" hidden="false" customHeight="false" outlineLevel="0" collapsed="false">
      <c r="A1721" s="41" t="n">
        <v>2.8144474533</v>
      </c>
      <c r="B1721" s="41" t="n">
        <v>0.3752574782</v>
      </c>
      <c r="C1721" s="41" t="n">
        <v>1.9022036256</v>
      </c>
      <c r="D1721" s="42" t="n">
        <f aca="false">$B$5*A1721</f>
        <v>7.19085143189304</v>
      </c>
      <c r="E1721" s="42" t="n">
        <f aca="false">$D$5*A1721+$F$5*B1721</f>
        <v>7.34519862119413</v>
      </c>
      <c r="F1721" s="43" t="n">
        <f aca="false">Inputs!$B$5*D1721+Inputs!$B$6*E1721</f>
        <v>351825.212129597</v>
      </c>
      <c r="G1721" s="43" t="n">
        <f aca="false">F1721*SQRT(($B$6-2)/C1721)</f>
        <v>360755.909102785</v>
      </c>
    </row>
    <row r="1722" customFormat="false" ht="15" hidden="false" customHeight="false" outlineLevel="0" collapsed="false">
      <c r="A1722" s="41" t="n">
        <v>0.3808292528</v>
      </c>
      <c r="B1722" s="41" t="n">
        <v>0.525095974</v>
      </c>
      <c r="C1722" s="41" t="n">
        <v>3.4040508851</v>
      </c>
      <c r="D1722" s="42" t="n">
        <f aca="false">$B$5*A1722</f>
        <v>0.973010377078705</v>
      </c>
      <c r="E1722" s="42" t="n">
        <f aca="false">$D$5*A1722+$F$5*B1722</f>
        <v>1.81292316205546</v>
      </c>
      <c r="F1722" s="43" t="n">
        <f aca="false">Inputs!$B$5*D1722+Inputs!$B$6*E1722</f>
        <v>6654.87960509775</v>
      </c>
      <c r="G1722" s="43" t="n">
        <f aca="false">F1722*SQRT(($B$6-2)/C1722)</f>
        <v>5101.02179416536</v>
      </c>
    </row>
    <row r="1723" customFormat="false" ht="15" hidden="false" customHeight="false" outlineLevel="0" collapsed="false">
      <c r="A1723" s="41" t="n">
        <v>1.8771364753</v>
      </c>
      <c r="B1723" s="41" t="n">
        <v>0.7925074117</v>
      </c>
      <c r="C1723" s="41" t="n">
        <v>1.5851697687</v>
      </c>
      <c r="D1723" s="42" t="n">
        <f aca="false">$B$5*A1723</f>
        <v>4.79604246845778</v>
      </c>
      <c r="E1723" s="42" t="n">
        <f aca="false">$D$5*A1723+$F$5*B1723</f>
        <v>5.83526879912359</v>
      </c>
      <c r="F1723" s="43" t="n">
        <f aca="false">Inputs!$B$5*D1723+Inputs!$B$6*E1723</f>
        <v>187840.806889599</v>
      </c>
      <c r="G1723" s="43" t="n">
        <f aca="false">F1723*SQRT(($B$6-2)/C1723)</f>
        <v>210992.516693724</v>
      </c>
    </row>
    <row r="1724" customFormat="false" ht="15" hidden="false" customHeight="false" outlineLevel="0" collapsed="false">
      <c r="A1724" s="41" t="n">
        <v>-1.605055979</v>
      </c>
      <c r="B1724" s="41" t="n">
        <v>1.4034703848</v>
      </c>
      <c r="C1724" s="41" t="n">
        <v>2.96015218</v>
      </c>
      <c r="D1724" s="42" t="n">
        <f aca="false">$B$5*A1724</f>
        <v>-4.10088277588118</v>
      </c>
      <c r="E1724" s="42" t="n">
        <f aca="false">$D$5*A1724+$F$5*B1724</f>
        <v>-1.39593709746718</v>
      </c>
      <c r="F1724" s="43" t="n">
        <f aca="false">Inputs!$B$5*D1724+Inputs!$B$6*E1724</f>
        <v>-340291.422714759</v>
      </c>
      <c r="G1724" s="43" t="n">
        <f aca="false">F1724*SQRT(($B$6-2)/C1724)</f>
        <v>-279710.636243148</v>
      </c>
    </row>
    <row r="1725" customFormat="false" ht="15" hidden="false" customHeight="false" outlineLevel="0" collapsed="false">
      <c r="A1725" s="41" t="n">
        <v>-0.3408965794</v>
      </c>
      <c r="B1725" s="41" t="n">
        <v>0.1071550728</v>
      </c>
      <c r="C1725" s="41" t="n">
        <v>14.557512845</v>
      </c>
      <c r="D1725" s="42" t="n">
        <f aca="false">$B$5*A1725</f>
        <v>-0.870983273548662</v>
      </c>
      <c r="E1725" s="42" t="n">
        <f aca="false">$D$5*A1725+$F$5*B1725</f>
        <v>-0.626163932125024</v>
      </c>
      <c r="F1725" s="43" t="n">
        <f aca="false">Inputs!$B$5*D1725+Inputs!$B$6*E1725</f>
        <v>-55790.130748615</v>
      </c>
      <c r="G1725" s="43" t="n">
        <f aca="false">F1725*SQRT(($B$6-2)/C1725)</f>
        <v>-20678.9644239262</v>
      </c>
    </row>
    <row r="1726" customFormat="false" ht="15" hidden="false" customHeight="false" outlineLevel="0" collapsed="false">
      <c r="A1726" s="41" t="n">
        <v>-1.2792539722</v>
      </c>
      <c r="B1726" s="41" t="n">
        <v>0.5262020181</v>
      </c>
      <c r="C1726" s="41" t="n">
        <v>5.8505733879</v>
      </c>
      <c r="D1726" s="42" t="n">
        <f aca="false">$B$5*A1726</f>
        <v>-3.26846580381641</v>
      </c>
      <c r="E1726" s="42" t="n">
        <f aca="false">$D$5*A1726+$F$5*B1726</f>
        <v>-2.13548081012848</v>
      </c>
      <c r="F1726" s="43" t="n">
        <f aca="false">Inputs!$B$5*D1726+Inputs!$B$6*E1726</f>
        <v>-220072.539875217</v>
      </c>
      <c r="G1726" s="43" t="n">
        <f aca="false">F1726*SQRT(($B$6-2)/C1726)</f>
        <v>-128671.284912748</v>
      </c>
    </row>
    <row r="1727" customFormat="false" ht="15" hidden="false" customHeight="false" outlineLevel="0" collapsed="false">
      <c r="A1727" s="41" t="n">
        <v>-0.6513742901</v>
      </c>
      <c r="B1727" s="41" t="n">
        <v>0.100169638</v>
      </c>
      <c r="C1727" s="41" t="n">
        <v>5.1848899456</v>
      </c>
      <c r="D1727" s="42" t="n">
        <f aca="false">$B$5*A1727</f>
        <v>-1.66424700563227</v>
      </c>
      <c r="E1727" s="42" t="n">
        <f aca="false">$D$5*A1727+$F$5*B1727</f>
        <v>-1.37703497197405</v>
      </c>
      <c r="F1727" s="43" t="n">
        <f aca="false">Inputs!$B$5*D1727+Inputs!$B$6*E1727</f>
        <v>-97572.9519645248</v>
      </c>
      <c r="G1727" s="43" t="n">
        <f aca="false">F1727*SQRT(($B$6-2)/C1727)</f>
        <v>-60600.2855929707</v>
      </c>
    </row>
    <row r="1728" customFormat="false" ht="15" hidden="false" customHeight="false" outlineLevel="0" collapsed="false">
      <c r="A1728" s="41" t="n">
        <v>-0.2840990054</v>
      </c>
      <c r="B1728" s="41" t="n">
        <v>1.9250128017</v>
      </c>
      <c r="C1728" s="41" t="n">
        <v>3.4755767416</v>
      </c>
      <c r="D1728" s="42" t="n">
        <f aca="false">$B$5*A1728</f>
        <v>-0.725866719374923</v>
      </c>
      <c r="E1728" s="42" t="n">
        <f aca="false">$D$5*A1728+$F$5*B1728</f>
        <v>2.64796645652438</v>
      </c>
      <c r="F1728" s="43" t="n">
        <f aca="false">Inputs!$B$5*D1728+Inputs!$B$6*E1728</f>
        <v>-204984.994763711</v>
      </c>
      <c r="G1728" s="43" t="n">
        <f aca="false">F1728*SQRT(($B$6-2)/C1728)</f>
        <v>-155497.577611867</v>
      </c>
    </row>
    <row r="1729" customFormat="false" ht="15" hidden="false" customHeight="false" outlineLevel="0" collapsed="false">
      <c r="A1729" s="41" t="n">
        <v>1.9822603001</v>
      </c>
      <c r="B1729" s="41" t="n">
        <v>0.0465131702</v>
      </c>
      <c r="C1729" s="41" t="n">
        <v>3.2459137862</v>
      </c>
      <c r="D1729" s="42" t="n">
        <f aca="false">$B$5*A1729</f>
        <v>5.06463153207764</v>
      </c>
      <c r="E1729" s="42" t="n">
        <f aca="false">$D$5*A1729+$F$5*B1729</f>
        <v>4.79727882650735</v>
      </c>
      <c r="F1729" s="43" t="n">
        <f aca="false">Inputs!$B$5*D1729+Inputs!$B$6*E1729</f>
        <v>266599.211882397</v>
      </c>
      <c r="G1729" s="43" t="n">
        <f aca="false">F1729*SQRT(($B$6-2)/C1729)</f>
        <v>209269.226377096</v>
      </c>
    </row>
    <row r="1730" customFormat="false" ht="15" hidden="false" customHeight="false" outlineLevel="0" collapsed="false">
      <c r="A1730" s="41" t="n">
        <v>0.0639777114</v>
      </c>
      <c r="B1730" s="41" t="n">
        <v>-0.3734429663</v>
      </c>
      <c r="C1730" s="41" t="n">
        <v>3.652093852</v>
      </c>
      <c r="D1730" s="42" t="n">
        <f aca="false">$B$5*A1730</f>
        <v>0.163461647539557</v>
      </c>
      <c r="E1730" s="42" t="n">
        <f aca="false">$D$5*A1730+$F$5*B1730</f>
        <v>-0.492599951303489</v>
      </c>
      <c r="F1730" s="43" t="n">
        <f aca="false">Inputs!$B$5*D1730+Inputs!$B$6*E1730</f>
        <v>40976.1623191302</v>
      </c>
      <c r="G1730" s="43" t="n">
        <f aca="false">F1730*SQRT(($B$6-2)/C1730)</f>
        <v>30323.2198419993</v>
      </c>
    </row>
    <row r="1731" customFormat="false" ht="15" hidden="false" customHeight="false" outlineLevel="0" collapsed="false">
      <c r="A1731" s="41" t="n">
        <v>1.1060062915</v>
      </c>
      <c r="B1731" s="41" t="n">
        <v>-0.3289198703</v>
      </c>
      <c r="C1731" s="41" t="n">
        <v>4.8125915426</v>
      </c>
      <c r="D1731" s="42" t="n">
        <f aca="false">$B$5*A1731</f>
        <v>2.82582178451769</v>
      </c>
      <c r="E1731" s="42" t="n">
        <f aca="false">$D$5*A1731+$F$5*B1731</f>
        <v>2.06387857397945</v>
      </c>
      <c r="F1731" s="43" t="n">
        <f aca="false">Inputs!$B$5*D1731+Inputs!$B$6*E1731</f>
        <v>179388.249752797</v>
      </c>
      <c r="G1731" s="43" t="n">
        <f aca="false">F1731*SQRT(($B$6-2)/C1731)</f>
        <v>115643.037035316</v>
      </c>
    </row>
    <row r="1732" customFormat="false" ht="15" hidden="false" customHeight="false" outlineLevel="0" collapsed="false">
      <c r="A1732" s="41" t="n">
        <v>-0.4213372746</v>
      </c>
      <c r="B1732" s="41" t="n">
        <v>0.9785928637</v>
      </c>
      <c r="C1732" s="41" t="n">
        <v>5.9263607392</v>
      </c>
      <c r="D1732" s="42" t="n">
        <f aca="false">$B$5*A1732</f>
        <v>-1.07650748313487</v>
      </c>
      <c r="E1732" s="42" t="n">
        <f aca="false">$D$5*A1732+$F$5*B1732</f>
        <v>0.687170656032434</v>
      </c>
      <c r="F1732" s="43" t="n">
        <f aca="false">Inputs!$B$5*D1732+Inputs!$B$6*E1732</f>
        <v>-142009.281115108</v>
      </c>
      <c r="G1732" s="43" t="n">
        <f aca="false">F1732*SQRT(($B$6-2)/C1732)</f>
        <v>-82496.9105756901</v>
      </c>
    </row>
    <row r="1733" customFormat="false" ht="15" hidden="false" customHeight="false" outlineLevel="0" collapsed="false">
      <c r="A1733" s="41" t="n">
        <v>-0.5382990953</v>
      </c>
      <c r="B1733" s="41" t="n">
        <v>-0.0377550344</v>
      </c>
      <c r="C1733" s="41" t="n">
        <v>11.6232536507</v>
      </c>
      <c r="D1733" s="42" t="n">
        <f aca="false">$B$5*A1733</f>
        <v>-1.37534236629151</v>
      </c>
      <c r="E1733" s="42" t="n">
        <f aca="false">$D$5*A1733+$F$5*B1733</f>
        <v>-1.34612326493367</v>
      </c>
      <c r="F1733" s="43" t="n">
        <f aca="false">Inputs!$B$5*D1733+Inputs!$B$6*E1733</f>
        <v>-70228.0733824672</v>
      </c>
      <c r="G1733" s="43" t="n">
        <f aca="false">F1733*SQRT(($B$6-2)/C1733)</f>
        <v>-29131.4360813616</v>
      </c>
    </row>
    <row r="1734" customFormat="false" ht="15" hidden="false" customHeight="false" outlineLevel="0" collapsed="false">
      <c r="A1734" s="41" t="n">
        <v>-1.5813107815</v>
      </c>
      <c r="B1734" s="41" t="n">
        <v>0.7041903451</v>
      </c>
      <c r="C1734" s="41" t="n">
        <v>2.8263360333</v>
      </c>
      <c r="D1734" s="42" t="n">
        <f aca="false">$B$5*A1734</f>
        <v>-4.04021431776403</v>
      </c>
      <c r="E1734" s="42" t="n">
        <f aca="false">$D$5*A1734+$F$5*B1734</f>
        <v>-2.54691117637176</v>
      </c>
      <c r="F1734" s="43" t="n">
        <f aca="false">Inputs!$B$5*D1734+Inputs!$B$6*E1734</f>
        <v>-276675.872957815</v>
      </c>
      <c r="G1734" s="43" t="n">
        <f aca="false">F1734*SQRT(($B$6-2)/C1734)</f>
        <v>-232741.800122545</v>
      </c>
    </row>
    <row r="1735" customFormat="false" ht="15" hidden="false" customHeight="false" outlineLevel="0" collapsed="false">
      <c r="A1735" s="41" t="n">
        <v>1.9408669392</v>
      </c>
      <c r="B1735" s="41" t="n">
        <v>0.7212253728</v>
      </c>
      <c r="C1735" s="41" t="n">
        <v>8.4731484954</v>
      </c>
      <c r="D1735" s="42" t="n">
        <f aca="false">$B$5*A1735</f>
        <v>4.95887240406492</v>
      </c>
      <c r="E1735" s="42" t="n">
        <f aca="false">$D$5*A1735+$F$5*B1735</f>
        <v>5.86383517663602</v>
      </c>
      <c r="F1735" s="43" t="n">
        <f aca="false">Inputs!$B$5*D1735+Inputs!$B$6*E1735</f>
        <v>202695.481574691</v>
      </c>
      <c r="G1735" s="43" t="n">
        <f aca="false">F1735*SQRT(($B$6-2)/C1735)</f>
        <v>98477.418777306</v>
      </c>
    </row>
    <row r="1736" customFormat="false" ht="15" hidden="false" customHeight="false" outlineLevel="0" collapsed="false">
      <c r="A1736" s="41" t="n">
        <v>1.4617991675</v>
      </c>
      <c r="B1736" s="41" t="n">
        <v>-0.8461021362</v>
      </c>
      <c r="C1736" s="41" t="n">
        <v>11.7077594289</v>
      </c>
      <c r="D1736" s="42" t="n">
        <f aca="false">$B$5*A1736</f>
        <v>3.73486476872481</v>
      </c>
      <c r="E1736" s="42" t="n">
        <f aca="false">$D$5*A1736+$F$5*B1736</f>
        <v>2.01747741065972</v>
      </c>
      <c r="F1736" s="43" t="n">
        <f aca="false">Inputs!$B$5*D1736+Inputs!$B$6*E1736</f>
        <v>272612.606339494</v>
      </c>
      <c r="G1736" s="43" t="n">
        <f aca="false">F1736*SQRT(($B$6-2)/C1736)</f>
        <v>112674.084429692</v>
      </c>
    </row>
    <row r="1737" customFormat="false" ht="15" hidden="false" customHeight="false" outlineLevel="0" collapsed="false">
      <c r="A1737" s="41" t="n">
        <v>0.236324282</v>
      </c>
      <c r="B1737" s="41" t="n">
        <v>-0.9431599244</v>
      </c>
      <c r="C1737" s="41" t="n">
        <v>6.240031555</v>
      </c>
      <c r="D1737" s="42" t="n">
        <f aca="false">$B$5*A1737</f>
        <v>0.603803350323078</v>
      </c>
      <c r="E1737" s="42" t="n">
        <f aca="false">$D$5*A1737+$F$5*B1737</f>
        <v>-1.06624169239547</v>
      </c>
      <c r="F1737" s="43" t="n">
        <f aca="false">Inputs!$B$5*D1737+Inputs!$B$6*E1737</f>
        <v>113692.419652081</v>
      </c>
      <c r="G1737" s="43" t="n">
        <f aca="false">F1737*SQRT(($B$6-2)/C1737)</f>
        <v>64365.4951197491</v>
      </c>
    </row>
    <row r="1738" customFormat="false" ht="15" hidden="false" customHeight="false" outlineLevel="0" collapsed="false">
      <c r="A1738" s="41" t="n">
        <v>-0.2277655456</v>
      </c>
      <c r="B1738" s="41" t="n">
        <v>0.7722114774</v>
      </c>
      <c r="C1738" s="41" t="n">
        <v>3.2035482675</v>
      </c>
      <c r="D1738" s="42" t="n">
        <f aca="false">$B$5*A1738</f>
        <v>-0.581935966789243</v>
      </c>
      <c r="E1738" s="42" t="n">
        <f aca="false">$D$5*A1738+$F$5*B1738</f>
        <v>0.791423691310127</v>
      </c>
      <c r="F1738" s="43" t="n">
        <f aca="false">Inputs!$B$5*D1738+Inputs!$B$6*E1738</f>
        <v>-97764.7812444307</v>
      </c>
      <c r="G1738" s="43" t="n">
        <f aca="false">F1738*SQRT(($B$6-2)/C1738)</f>
        <v>-77247.030734221</v>
      </c>
    </row>
    <row r="1739" customFormat="false" ht="15" hidden="false" customHeight="false" outlineLevel="0" collapsed="false">
      <c r="A1739" s="41" t="n">
        <v>0.1018206131</v>
      </c>
      <c r="B1739" s="41" t="n">
        <v>-1.4126410226</v>
      </c>
      <c r="C1739" s="41" t="n">
        <v>6.2684087952</v>
      </c>
      <c r="D1739" s="42" t="n">
        <f aca="false">$B$5*A1739</f>
        <v>0.260149430271959</v>
      </c>
      <c r="E1739" s="42" t="n">
        <f aca="false">$D$5*A1739+$F$5*B1739</f>
        <v>-2.19697882158654</v>
      </c>
      <c r="F1739" s="43" t="n">
        <f aca="false">Inputs!$B$5*D1739+Inputs!$B$6*E1739</f>
        <v>135863.884106523</v>
      </c>
      <c r="G1739" s="43" t="n">
        <f aca="false">F1739*SQRT(($B$6-2)/C1739)</f>
        <v>76743.2820073611</v>
      </c>
    </row>
    <row r="1740" customFormat="false" ht="15" hidden="false" customHeight="false" outlineLevel="0" collapsed="false">
      <c r="A1740" s="41" t="n">
        <v>-1.3150291055</v>
      </c>
      <c r="B1740" s="41" t="n">
        <v>-1.3811639315</v>
      </c>
      <c r="C1740" s="41" t="n">
        <v>0.8235214899</v>
      </c>
      <c r="D1740" s="42" t="n">
        <f aca="false">$B$5*A1740</f>
        <v>-3.35987048369943</v>
      </c>
      <c r="E1740" s="42" t="n">
        <f aca="false">$D$5*A1740+$F$5*B1740</f>
        <v>-5.51414426977453</v>
      </c>
      <c r="F1740" s="43" t="n">
        <f aca="false">Inputs!$B$5*D1740+Inputs!$B$6*E1740</f>
        <v>-60279.8348812161</v>
      </c>
      <c r="G1740" s="43" t="n">
        <f aca="false">F1740*SQRT(($B$6-2)/C1740)</f>
        <v>-93939.7896860518</v>
      </c>
    </row>
    <row r="1741" customFormat="false" ht="15" hidden="false" customHeight="false" outlineLevel="0" collapsed="false">
      <c r="A1741" s="41" t="n">
        <v>0.4914525899</v>
      </c>
      <c r="B1741" s="41" t="n">
        <v>2.0638945357</v>
      </c>
      <c r="C1741" s="41" t="n">
        <v>10.4180626853</v>
      </c>
      <c r="D1741" s="42" t="n">
        <f aca="false">$B$5*A1741</f>
        <v>1.25565057384401</v>
      </c>
      <c r="E1741" s="42" t="n">
        <f aca="false">$D$5*A1741+$F$5*B1741</f>
        <v>4.73327283922834</v>
      </c>
      <c r="F1741" s="43" t="n">
        <f aca="false">Inputs!$B$5*D1741+Inputs!$B$6*E1741</f>
        <v>-111098.584577016</v>
      </c>
      <c r="G1741" s="43" t="n">
        <f aca="false">F1741*SQRT(($B$6-2)/C1741)</f>
        <v>-48677.6989742704</v>
      </c>
    </row>
    <row r="1742" customFormat="false" ht="15" hidden="false" customHeight="false" outlineLevel="0" collapsed="false">
      <c r="A1742" s="41" t="n">
        <v>1.362458244</v>
      </c>
      <c r="B1742" s="41" t="n">
        <v>-1.8959851991</v>
      </c>
      <c r="C1742" s="41" t="n">
        <v>6.6520833504</v>
      </c>
      <c r="D1742" s="42" t="n">
        <f aca="false">$B$5*A1742</f>
        <v>3.48105089092156</v>
      </c>
      <c r="E1742" s="42" t="n">
        <f aca="false">$D$5*A1742+$F$5*B1742</f>
        <v>-0.0317926944386486</v>
      </c>
      <c r="F1742" s="43" t="n">
        <f aca="false">Inputs!$B$5*D1742+Inputs!$B$6*E1742</f>
        <v>349694.723814088</v>
      </c>
      <c r="G1742" s="43" t="n">
        <f aca="false">F1742*SQRT(($B$6-2)/C1742)</f>
        <v>191745.524712619</v>
      </c>
    </row>
    <row r="1743" customFormat="false" ht="15" hidden="false" customHeight="false" outlineLevel="0" collapsed="false">
      <c r="A1743" s="41" t="n">
        <v>1.4210759381</v>
      </c>
      <c r="B1743" s="41" t="n">
        <v>0.936400417</v>
      </c>
      <c r="C1743" s="41" t="n">
        <v>3.1025728781</v>
      </c>
      <c r="D1743" s="42" t="n">
        <f aca="false">$B$5*A1743</f>
        <v>3.63081781197706</v>
      </c>
      <c r="E1743" s="42" t="n">
        <f aca="false">$D$5*A1743+$F$5*B1743</f>
        <v>4.9984991329455</v>
      </c>
      <c r="F1743" s="43" t="n">
        <f aca="false">Inputs!$B$5*D1743+Inputs!$B$6*E1743</f>
        <v>113156.824550431</v>
      </c>
      <c r="G1743" s="43" t="n">
        <f aca="false">F1743*SQRT(($B$6-2)/C1743)</f>
        <v>90852.0546792236</v>
      </c>
    </row>
    <row r="1744" customFormat="false" ht="15" hidden="false" customHeight="false" outlineLevel="0" collapsed="false">
      <c r="A1744" s="41" t="n">
        <v>-1.5452999455</v>
      </c>
      <c r="B1744" s="41" t="n">
        <v>-0.3032016167</v>
      </c>
      <c r="C1744" s="41" t="n">
        <v>2.9284594818</v>
      </c>
      <c r="D1744" s="42" t="n">
        <f aca="false">$B$5*A1744</f>
        <v>-3.94820742265905</v>
      </c>
      <c r="E1744" s="42" t="n">
        <f aca="false">$D$5*A1744+$F$5*B1744</f>
        <v>-4.20072861372516</v>
      </c>
      <c r="F1744" s="43" t="n">
        <f aca="false">Inputs!$B$5*D1744+Inputs!$B$6*E1744</f>
        <v>-184784.311579647</v>
      </c>
      <c r="G1744" s="43" t="n">
        <f aca="false">F1744*SQRT(($B$6-2)/C1744)</f>
        <v>-152707.54116789</v>
      </c>
    </row>
    <row r="1745" customFormat="false" ht="15" hidden="false" customHeight="false" outlineLevel="0" collapsed="false">
      <c r="A1745" s="41" t="n">
        <v>1.0955224115</v>
      </c>
      <c r="B1745" s="41" t="n">
        <v>0.5504335109</v>
      </c>
      <c r="C1745" s="41" t="n">
        <v>1.0309902063</v>
      </c>
      <c r="D1745" s="42" t="n">
        <f aca="false">$B$5*A1745</f>
        <v>2.79903570136613</v>
      </c>
      <c r="E1745" s="42" t="n">
        <f aca="false">$D$5*A1745+$F$5*B1745</f>
        <v>3.55734974860573</v>
      </c>
      <c r="F1745" s="43" t="n">
        <f aca="false">Inputs!$B$5*D1745+Inputs!$B$6*E1745</f>
        <v>102036.082706327</v>
      </c>
      <c r="G1745" s="43" t="n">
        <f aca="false">F1745*SQRT(($B$6-2)/C1745)</f>
        <v>142115.518884346</v>
      </c>
    </row>
    <row r="1746" customFormat="false" ht="15" hidden="false" customHeight="false" outlineLevel="0" collapsed="false">
      <c r="A1746" s="41" t="n">
        <v>-1.3090950524</v>
      </c>
      <c r="B1746" s="41" t="n">
        <v>0.6107421558</v>
      </c>
      <c r="C1746" s="41" t="n">
        <v>7.3545769523</v>
      </c>
      <c r="D1746" s="42" t="n">
        <f aca="false">$B$5*A1746</f>
        <v>-3.34470910835343</v>
      </c>
      <c r="E1746" s="42" t="n">
        <f aca="false">$D$5*A1746+$F$5*B1746</f>
        <v>-2.0605110755824</v>
      </c>
      <c r="F1746" s="43" t="n">
        <f aca="false">Inputs!$B$5*D1746+Inputs!$B$6*E1746</f>
        <v>-231445.357056223</v>
      </c>
      <c r="G1746" s="43" t="n">
        <f aca="false">F1746*SQRT(($B$6-2)/C1746)</f>
        <v>-120693.705924495</v>
      </c>
    </row>
    <row r="1747" customFormat="false" ht="15" hidden="false" customHeight="false" outlineLevel="0" collapsed="false">
      <c r="A1747" s="41" t="n">
        <v>-2.1375005961</v>
      </c>
      <c r="B1747" s="41" t="n">
        <v>-0.2228221758</v>
      </c>
      <c r="C1747" s="41" t="n">
        <v>2.9788746897</v>
      </c>
      <c r="D1747" s="42" t="n">
        <f aca="false">$B$5*A1747</f>
        <v>-5.46126707894856</v>
      </c>
      <c r="E1747" s="42" t="n">
        <f aca="false">$D$5*A1747+$F$5*B1747</f>
        <v>-5.471127324839</v>
      </c>
      <c r="F1747" s="43" t="n">
        <f aca="false">Inputs!$B$5*D1747+Inputs!$B$6*E1747</f>
        <v>-272570.341652906</v>
      </c>
      <c r="G1747" s="43" t="n">
        <f aca="false">F1747*SQRT(($B$6-2)/C1747)</f>
        <v>-223340.497471074</v>
      </c>
    </row>
    <row r="1748" customFormat="false" ht="15" hidden="false" customHeight="false" outlineLevel="0" collapsed="false">
      <c r="A1748" s="41" t="n">
        <v>1.1379567694</v>
      </c>
      <c r="B1748" s="41" t="n">
        <v>0.0183942156</v>
      </c>
      <c r="C1748" s="41" t="n">
        <v>11.0239393085</v>
      </c>
      <c r="D1748" s="42" t="n">
        <f aca="false">$B$5*A1748</f>
        <v>2.90745455385133</v>
      </c>
      <c r="E1748" s="42" t="n">
        <f aca="false">$D$5*A1748+$F$5*B1748</f>
        <v>2.73963017967981</v>
      </c>
      <c r="F1748" s="43" t="n">
        <f aca="false">Inputs!$B$5*D1748+Inputs!$B$6*E1748</f>
        <v>153763.946401142</v>
      </c>
      <c r="G1748" s="43" t="n">
        <f aca="false">F1748*SQRT(($B$6-2)/C1748)</f>
        <v>65493.9385228801</v>
      </c>
    </row>
    <row r="1749" customFormat="false" ht="15" hidden="false" customHeight="false" outlineLevel="0" collapsed="false">
      <c r="A1749" s="41" t="n">
        <v>-0.49893755</v>
      </c>
      <c r="B1749" s="41" t="n">
        <v>0.8893462538</v>
      </c>
      <c r="C1749" s="41" t="n">
        <v>0.81049199</v>
      </c>
      <c r="D1749" s="42" t="n">
        <f aca="false">$B$5*A1749</f>
        <v>-1.27477448251377</v>
      </c>
      <c r="E1749" s="42" t="n">
        <f aca="false">$D$5*A1749+$F$5*B1749</f>
        <v>0.348407905692639</v>
      </c>
      <c r="F1749" s="43" t="n">
        <f aca="false">Inputs!$B$5*D1749+Inputs!$B$6*E1749</f>
        <v>-144897.843536009</v>
      </c>
      <c r="G1749" s="43" t="n">
        <f aca="false">F1749*SQRT(($B$6-2)/C1749)</f>
        <v>-227615.879098922</v>
      </c>
    </row>
    <row r="1750" customFormat="false" ht="15" hidden="false" customHeight="false" outlineLevel="0" collapsed="false">
      <c r="A1750" s="41" t="n">
        <v>0.9747518151</v>
      </c>
      <c r="B1750" s="41" t="n">
        <v>1.3100396929</v>
      </c>
      <c r="C1750" s="41" t="n">
        <v>1.6126297892</v>
      </c>
      <c r="D1750" s="42" t="n">
        <f aca="false">$B$5*A1750</f>
        <v>2.49046947994485</v>
      </c>
      <c r="E1750" s="42" t="n">
        <f aca="false">$D$5*A1750+$F$5*B1750</f>
        <v>4.58161119548231</v>
      </c>
      <c r="F1750" s="43" t="n">
        <f aca="false">Inputs!$B$5*D1750+Inputs!$B$6*E1750</f>
        <v>19966.3882203698</v>
      </c>
      <c r="G1750" s="43" t="n">
        <f aca="false">F1750*SQRT(($B$6-2)/C1750)</f>
        <v>22235.513838519</v>
      </c>
    </row>
    <row r="1751" customFormat="false" ht="15" hidden="false" customHeight="false" outlineLevel="0" collapsed="false">
      <c r="A1751" s="41" t="n">
        <v>0.8743424284</v>
      </c>
      <c r="B1751" s="41" t="n">
        <v>1.0813747939</v>
      </c>
      <c r="C1751" s="41" t="n">
        <v>1.4531634799</v>
      </c>
      <c r="D1751" s="42" t="n">
        <f aca="false">$B$5*A1751</f>
        <v>2.23392570213134</v>
      </c>
      <c r="E1751" s="42" t="n">
        <f aca="false">$D$5*A1751+$F$5*B1751</f>
        <v>3.9478324178264</v>
      </c>
      <c r="F1751" s="43" t="n">
        <f aca="false">Inputs!$B$5*D1751+Inputs!$B$6*E1751</f>
        <v>26000.9493218144</v>
      </c>
      <c r="G1751" s="43" t="n">
        <f aca="false">F1751*SQRT(($B$6-2)/C1751)</f>
        <v>30503.3097736661</v>
      </c>
    </row>
    <row r="1752" customFormat="false" ht="15" hidden="false" customHeight="false" outlineLevel="0" collapsed="false">
      <c r="A1752" s="41" t="n">
        <v>0.7329085574</v>
      </c>
      <c r="B1752" s="41" t="n">
        <v>0.2655286491</v>
      </c>
      <c r="C1752" s="41" t="n">
        <v>0.2396177323</v>
      </c>
      <c r="D1752" s="42" t="n">
        <f aca="false">$B$5*A1752</f>
        <v>1.87256526791679</v>
      </c>
      <c r="E1752" s="42" t="n">
        <f aca="false">$D$5*A1752+$F$5*B1752</f>
        <v>2.20252037481476</v>
      </c>
      <c r="F1752" s="43" t="n">
        <f aca="false">Inputs!$B$5*D1752+Inputs!$B$6*E1752</f>
        <v>77130.5080509413</v>
      </c>
      <c r="G1752" s="43" t="n">
        <f aca="false">F1752*SQRT(($B$6-2)/C1752)</f>
        <v>222834.131757374</v>
      </c>
    </row>
    <row r="1753" customFormat="false" ht="15" hidden="false" customHeight="false" outlineLevel="0" collapsed="false">
      <c r="A1753" s="41" t="n">
        <v>0.0895089998</v>
      </c>
      <c r="B1753" s="41" t="n">
        <v>-0.2372597191</v>
      </c>
      <c r="C1753" s="41" t="n">
        <v>5.4669283917</v>
      </c>
      <c r="D1753" s="42" t="n">
        <f aca="false">$B$5*A1753</f>
        <v>0.228693528679832</v>
      </c>
      <c r="E1753" s="42" t="n">
        <f aca="false">$D$5*A1753+$F$5*B1753</f>
        <v>-0.196692354849679</v>
      </c>
      <c r="F1753" s="43" t="n">
        <f aca="false">Inputs!$B$5*D1753+Inputs!$B$6*E1753</f>
        <v>32703.9706104671</v>
      </c>
      <c r="G1753" s="43" t="n">
        <f aca="false">F1753*SQRT(($B$6-2)/C1753)</f>
        <v>19780.797135038</v>
      </c>
    </row>
    <row r="1754" customFormat="false" ht="15" hidden="false" customHeight="false" outlineLevel="0" collapsed="false">
      <c r="A1754" s="41" t="n">
        <v>-1.2123682931</v>
      </c>
      <c r="B1754" s="41" t="n">
        <v>-0.9553115088</v>
      </c>
      <c r="C1754" s="41" t="n">
        <v>1.2436338068</v>
      </c>
      <c r="D1754" s="42" t="n">
        <f aca="false">$B$5*A1754</f>
        <v>-3.09757436266854</v>
      </c>
      <c r="E1754" s="42" t="n">
        <f aca="false">$D$5*A1754+$F$5*B1754</f>
        <v>-4.53451558333877</v>
      </c>
      <c r="F1754" s="43" t="n">
        <f aca="false">Inputs!$B$5*D1754+Inputs!$B$6*E1754</f>
        <v>-83031.6570999157</v>
      </c>
      <c r="G1754" s="43" t="n">
        <f aca="false">F1754*SQRT(($B$6-2)/C1754)</f>
        <v>-105296.138228196</v>
      </c>
    </row>
    <row r="1755" customFormat="false" ht="15" hidden="false" customHeight="false" outlineLevel="0" collapsed="false">
      <c r="A1755" s="41" t="n">
        <v>-0.2820144819</v>
      </c>
      <c r="B1755" s="41" t="n">
        <v>0.2414521596</v>
      </c>
      <c r="C1755" s="41" t="n">
        <v>1.6189651617</v>
      </c>
      <c r="D1755" s="42" t="n">
        <f aca="false">$B$5*A1755</f>
        <v>-0.720540807613019</v>
      </c>
      <c r="E1755" s="42" t="n">
        <f aca="false">$D$5*A1755+$F$5*B1755</f>
        <v>-0.254152073270338</v>
      </c>
      <c r="F1755" s="43" t="n">
        <f aca="false">Inputs!$B$5*D1755+Inputs!$B$6*E1755</f>
        <v>-59346.477097785</v>
      </c>
      <c r="G1755" s="43" t="n">
        <f aca="false">F1755*SQRT(($B$6-2)/C1755)</f>
        <v>-65961.6012492844</v>
      </c>
    </row>
    <row r="1756" customFormat="false" ht="15" hidden="false" customHeight="false" outlineLevel="0" collapsed="false">
      <c r="A1756" s="41" t="n">
        <v>1.440812598</v>
      </c>
      <c r="B1756" s="41" t="n">
        <v>-0.0417972279</v>
      </c>
      <c r="C1756" s="41" t="n">
        <v>1.314520266</v>
      </c>
      <c r="D1756" s="42" t="n">
        <f aca="false">$B$5*A1756</f>
        <v>3.68124454456228</v>
      </c>
      <c r="E1756" s="42" t="n">
        <f aca="false">$D$5*A1756+$F$5*B1756</f>
        <v>3.35636698624401</v>
      </c>
      <c r="F1756" s="43" t="n">
        <f aca="false">Inputs!$B$5*D1756+Inputs!$B$6*E1756</f>
        <v>200306.105144028</v>
      </c>
      <c r="G1756" s="43" t="n">
        <f aca="false">F1756*SQRT(($B$6-2)/C1756)</f>
        <v>247073.143746381</v>
      </c>
    </row>
    <row r="1757" customFormat="false" ht="15" hidden="false" customHeight="false" outlineLevel="0" collapsed="false">
      <c r="A1757" s="41" t="n">
        <v>1.0034762909</v>
      </c>
      <c r="B1757" s="41" t="n">
        <v>1.0793156564</v>
      </c>
      <c r="C1757" s="41" t="n">
        <v>2.5164983961</v>
      </c>
      <c r="D1757" s="42" t="n">
        <f aca="false">$B$5*A1757</f>
        <v>2.5638598847629</v>
      </c>
      <c r="E1757" s="42" t="n">
        <f aca="false">$D$5*A1757+$F$5*B1757</f>
        <v>4.25156218052892</v>
      </c>
      <c r="F1757" s="43" t="n">
        <f aca="false">Inputs!$B$5*D1757+Inputs!$B$6*E1757</f>
        <v>43807.879449844</v>
      </c>
      <c r="G1757" s="43" t="n">
        <f aca="false">F1757*SQRT(($B$6-2)/C1757)</f>
        <v>39054.3037959817</v>
      </c>
    </row>
    <row r="1758" customFormat="false" ht="15" hidden="false" customHeight="false" outlineLevel="0" collapsed="false">
      <c r="A1758" s="41" t="n">
        <v>-0.2314467977</v>
      </c>
      <c r="B1758" s="41" t="n">
        <v>0.5946902114</v>
      </c>
      <c r="C1758" s="41" t="n">
        <v>9.5886081349</v>
      </c>
      <c r="D1758" s="42" t="n">
        <f aca="false">$B$5*A1758</f>
        <v>-0.59134148505657</v>
      </c>
      <c r="E1758" s="42" t="n">
        <f aca="false">$D$5*A1758+$F$5*B1758</f>
        <v>0.476129984524455</v>
      </c>
      <c r="F1758" s="43" t="n">
        <f aca="false">Inputs!$B$5*D1758+Inputs!$B$6*E1758</f>
        <v>-82940.6477318797</v>
      </c>
      <c r="G1758" s="43" t="n">
        <f aca="false">F1758*SQRT(($B$6-2)/C1758)</f>
        <v>-37879.5346765727</v>
      </c>
    </row>
    <row r="1759" customFormat="false" ht="15" hidden="false" customHeight="false" outlineLevel="0" collapsed="false">
      <c r="A1759" s="41" t="n">
        <v>-0.2435280417</v>
      </c>
      <c r="B1759" s="41" t="n">
        <v>1.3221358941</v>
      </c>
      <c r="C1759" s="41" t="n">
        <v>4.8128101789</v>
      </c>
      <c r="D1759" s="42" t="n">
        <f aca="false">$B$5*A1759</f>
        <v>-0.6222087981466</v>
      </c>
      <c r="E1759" s="42" t="n">
        <f aca="false">$D$5*A1759+$F$5*B1759</f>
        <v>1.70349433022723</v>
      </c>
      <c r="F1759" s="43" t="n">
        <f aca="false">Inputs!$B$5*D1759+Inputs!$B$6*E1759</f>
        <v>-147395.596326022</v>
      </c>
      <c r="G1759" s="43" t="n">
        <f aca="false">F1759*SQRT(($B$6-2)/C1759)</f>
        <v>-95016.7430563222</v>
      </c>
    </row>
    <row r="1760" customFormat="false" ht="15" hidden="false" customHeight="false" outlineLevel="0" collapsed="false">
      <c r="A1760" s="41" t="n">
        <v>0.6358433383</v>
      </c>
      <c r="B1760" s="41" t="n">
        <v>-1.1904837547</v>
      </c>
      <c r="C1760" s="41" t="n">
        <v>3.94364637</v>
      </c>
      <c r="D1760" s="42" t="n">
        <f aca="false">$B$5*A1760</f>
        <v>1.62456576487621</v>
      </c>
      <c r="E1760" s="42" t="n">
        <f aca="false">$D$5*A1760+$F$5*B1760</f>
        <v>-0.542616038961745</v>
      </c>
      <c r="F1760" s="43" t="n">
        <f aca="false">Inputs!$B$5*D1760+Inputs!$B$6*E1760</f>
        <v>189587.378435708</v>
      </c>
      <c r="G1760" s="43" t="n">
        <f aca="false">F1760*SQRT(($B$6-2)/C1760)</f>
        <v>135012.953202319</v>
      </c>
    </row>
    <row r="1761" customFormat="false" ht="15" hidden="false" customHeight="false" outlineLevel="0" collapsed="false">
      <c r="A1761" s="41" t="n">
        <v>0.1615246522</v>
      </c>
      <c r="B1761" s="41" t="n">
        <v>1.6481121618</v>
      </c>
      <c r="C1761" s="41" t="n">
        <v>3.4104927182</v>
      </c>
      <c r="D1761" s="42" t="n">
        <f aca="false">$B$5*A1761</f>
        <v>0.412691938944005</v>
      </c>
      <c r="E1761" s="42" t="n">
        <f aca="false">$D$5*A1761+$F$5*B1761</f>
        <v>3.23023046876</v>
      </c>
      <c r="F1761" s="43" t="n">
        <f aca="false">Inputs!$B$5*D1761+Inputs!$B$6*E1761</f>
        <v>-120242.329543599</v>
      </c>
      <c r="G1761" s="43" t="n">
        <f aca="false">F1761*SQRT(($B$6-2)/C1761)</f>
        <v>-92079.6831292677</v>
      </c>
    </row>
    <row r="1762" customFormat="false" ht="15" hidden="false" customHeight="false" outlineLevel="0" collapsed="false">
      <c r="A1762" s="41" t="n">
        <v>-0.1812310345</v>
      </c>
      <c r="B1762" s="41" t="n">
        <v>0.4477150301</v>
      </c>
      <c r="C1762" s="41" t="n">
        <v>2.2013754493</v>
      </c>
      <c r="D1762" s="42" t="n">
        <f aca="false">$B$5*A1762</f>
        <v>-0.463041312926182</v>
      </c>
      <c r="E1762" s="42" t="n">
        <f aca="false">$D$5*A1762+$F$5*B1762</f>
        <v>0.341834238399708</v>
      </c>
      <c r="F1762" s="43" t="n">
        <f aca="false">Inputs!$B$5*D1762+Inputs!$B$6*E1762</f>
        <v>-63395.8432126036</v>
      </c>
      <c r="G1762" s="43" t="n">
        <f aca="false">F1762*SQRT(($B$6-2)/C1762)</f>
        <v>-60426.6782610796</v>
      </c>
    </row>
    <row r="1763" customFormat="false" ht="15" hidden="false" customHeight="false" outlineLevel="0" collapsed="false">
      <c r="A1763" s="41" t="n">
        <v>0.5458788377</v>
      </c>
      <c r="B1763" s="41" t="n">
        <v>-1.0366228992</v>
      </c>
      <c r="C1763" s="41" t="n">
        <v>2.2285455655</v>
      </c>
      <c r="D1763" s="42" t="n">
        <f aca="false">$B$5*A1763</f>
        <v>1.39470844165615</v>
      </c>
      <c r="E1763" s="42" t="n">
        <f aca="false">$D$5*A1763+$F$5*B1763</f>
        <v>-0.491016105277498</v>
      </c>
      <c r="F1763" s="43" t="n">
        <f aca="false">Inputs!$B$5*D1763+Inputs!$B$6*E1763</f>
        <v>164021.64942949</v>
      </c>
      <c r="G1763" s="43" t="n">
        <f aca="false">F1763*SQRT(($B$6-2)/C1763)</f>
        <v>155383.683890859</v>
      </c>
    </row>
    <row r="1764" customFormat="false" ht="15" hidden="false" customHeight="false" outlineLevel="0" collapsed="false">
      <c r="A1764" s="41" t="n">
        <v>0.5107079492</v>
      </c>
      <c r="B1764" s="41" t="n">
        <v>-1.393835152</v>
      </c>
      <c r="C1764" s="41" t="n">
        <v>3.8009300369</v>
      </c>
      <c r="D1764" s="42" t="n">
        <f aca="false">$B$5*A1764</f>
        <v>1.30484759396662</v>
      </c>
      <c r="E1764" s="42" t="n">
        <f aca="false">$D$5*A1764+$F$5*B1764</f>
        <v>-1.19152256465526</v>
      </c>
      <c r="F1764" s="43" t="n">
        <f aca="false">Inputs!$B$5*D1764+Inputs!$B$6*E1764</f>
        <v>190060.887629425</v>
      </c>
      <c r="G1764" s="43" t="n">
        <f aca="false">F1764*SQRT(($B$6-2)/C1764)</f>
        <v>137867.789749019</v>
      </c>
    </row>
    <row r="1765" customFormat="false" ht="15" hidden="false" customHeight="false" outlineLevel="0" collapsed="false">
      <c r="A1765" s="41" t="n">
        <v>-0.6256241064</v>
      </c>
      <c r="B1765" s="41" t="n">
        <v>1.0757229675</v>
      </c>
      <c r="C1765" s="41" t="n">
        <v>8.8898142926</v>
      </c>
      <c r="D1765" s="42" t="n">
        <f aca="false">$B$5*A1765</f>
        <v>-1.59845585180791</v>
      </c>
      <c r="E1765" s="42" t="n">
        <f aca="false">$D$5*A1765+$F$5*B1765</f>
        <v>0.368771057178467</v>
      </c>
      <c r="F1765" s="43" t="n">
        <f aca="false">Inputs!$B$5*D1765+Inputs!$B$6*E1765</f>
        <v>-178284.138039714</v>
      </c>
      <c r="G1765" s="43" t="n">
        <f aca="false">F1765*SQRT(($B$6-2)/C1765)</f>
        <v>-84563.1902985457</v>
      </c>
    </row>
    <row r="1766" customFormat="false" ht="15" hidden="false" customHeight="false" outlineLevel="0" collapsed="false">
      <c r="A1766" s="41" t="n">
        <v>0.3567562903</v>
      </c>
      <c r="B1766" s="41" t="n">
        <v>-0.3044778077</v>
      </c>
      <c r="C1766" s="41" t="n">
        <v>2.0714403656</v>
      </c>
      <c r="D1766" s="42" t="n">
        <f aca="false">$B$5*A1766</f>
        <v>0.911504486584974</v>
      </c>
      <c r="E1766" s="42" t="n">
        <f aca="false">$D$5*A1766+$F$5*B1766</f>
        <v>0.323177588285109</v>
      </c>
      <c r="F1766" s="43" t="n">
        <f aca="false">Inputs!$B$5*D1766+Inputs!$B$6*E1766</f>
        <v>74991.5692442419</v>
      </c>
      <c r="G1766" s="43" t="n">
        <f aca="false">F1766*SQRT(($B$6-2)/C1766)</f>
        <v>73687.0587662423</v>
      </c>
    </row>
    <row r="1767" customFormat="false" ht="15" hidden="false" customHeight="false" outlineLevel="0" collapsed="false">
      <c r="A1767" s="41" t="n">
        <v>0.4464610212</v>
      </c>
      <c r="B1767" s="41" t="n">
        <v>-0.0600922478</v>
      </c>
      <c r="C1767" s="41" t="n">
        <v>6.7959355381</v>
      </c>
      <c r="D1767" s="42" t="n">
        <f aca="false">$B$5*A1767</f>
        <v>1.14069810392663</v>
      </c>
      <c r="E1767" s="42" t="n">
        <f aca="false">$D$5*A1767+$F$5*B1767</f>
        <v>0.958629259828373</v>
      </c>
      <c r="F1767" s="43" t="n">
        <f aca="false">Inputs!$B$5*D1767+Inputs!$B$6*E1767</f>
        <v>66138.3474012445</v>
      </c>
      <c r="G1767" s="43" t="n">
        <f aca="false">F1767*SQRT(($B$6-2)/C1767)</f>
        <v>35879.2793470392</v>
      </c>
    </row>
    <row r="1768" customFormat="false" ht="15" hidden="false" customHeight="false" outlineLevel="0" collapsed="false">
      <c r="A1768" s="41" t="n">
        <v>0.0125785024</v>
      </c>
      <c r="B1768" s="41" t="n">
        <v>0.6568185267</v>
      </c>
      <c r="C1768" s="41" t="n">
        <v>1.3686181422</v>
      </c>
      <c r="D1768" s="42" t="n">
        <f aca="false">$B$5*A1768</f>
        <v>0.0321377973811717</v>
      </c>
      <c r="E1768" s="42" t="n">
        <f aca="false">$D$5*A1768+$F$5*B1768</f>
        <v>1.16408933496262</v>
      </c>
      <c r="F1768" s="43" t="n">
        <f aca="false">Inputs!$B$5*D1768+Inputs!$B$6*E1768</f>
        <v>-54990.6870100141</v>
      </c>
      <c r="G1768" s="43" t="n">
        <f aca="false">F1768*SQRT(($B$6-2)/C1768)</f>
        <v>-66475.7118990138</v>
      </c>
    </row>
    <row r="1769" customFormat="false" ht="15" hidden="false" customHeight="false" outlineLevel="0" collapsed="false">
      <c r="A1769" s="41" t="n">
        <v>-0.7273677407</v>
      </c>
      <c r="B1769" s="41" t="n">
        <v>0.0403364056</v>
      </c>
      <c r="C1769" s="41" t="n">
        <v>5.4373942696</v>
      </c>
      <c r="D1769" s="42" t="n">
        <f aca="false">$B$5*A1769</f>
        <v>-1.85840860293648</v>
      </c>
      <c r="E1769" s="42" t="n">
        <f aca="false">$D$5*A1769+$F$5*B1769</f>
        <v>-1.66118475800029</v>
      </c>
      <c r="F1769" s="43" t="n">
        <f aca="false">Inputs!$B$5*D1769+Inputs!$B$6*E1769</f>
        <v>-102781.622393634</v>
      </c>
      <c r="G1769" s="43" t="n">
        <f aca="false">F1769*SQRT(($B$6-2)/C1769)</f>
        <v>-62335.4435310336</v>
      </c>
    </row>
    <row r="1770" customFormat="false" ht="15" hidden="false" customHeight="false" outlineLevel="0" collapsed="false">
      <c r="A1770" s="41" t="n">
        <v>-0.3122681946</v>
      </c>
      <c r="B1770" s="41" t="n">
        <v>-1.5856033746</v>
      </c>
      <c r="C1770" s="41" t="n">
        <v>8.6563545931</v>
      </c>
      <c r="D1770" s="42" t="n">
        <f aca="false">$B$5*A1770</f>
        <v>-0.797838379125251</v>
      </c>
      <c r="E1770" s="42" t="n">
        <f aca="false">$D$5*A1770+$F$5*B1770</f>
        <v>-3.48100127117972</v>
      </c>
      <c r="F1770" s="43" t="n">
        <f aca="false">Inputs!$B$5*D1770+Inputs!$B$6*E1770</f>
        <v>94266.2256464608</v>
      </c>
      <c r="G1770" s="43" t="n">
        <f aca="false">F1770*SQRT(($B$6-2)/C1770)</f>
        <v>45310.9948090124</v>
      </c>
    </row>
    <row r="1771" customFormat="false" ht="15" hidden="false" customHeight="false" outlineLevel="0" collapsed="false">
      <c r="A1771" s="41" t="n">
        <v>-0.9204557562</v>
      </c>
      <c r="B1771" s="41" t="n">
        <v>1.5682064471</v>
      </c>
      <c r="C1771" s="41" t="n">
        <v>3.211091128</v>
      </c>
      <c r="D1771" s="42" t="n">
        <f aca="false">$B$5*A1771</f>
        <v>-2.35174424191299</v>
      </c>
      <c r="E1771" s="42" t="n">
        <f aca="false">$D$5*A1771+$F$5*B1771</f>
        <v>0.517586322206059</v>
      </c>
      <c r="F1771" s="43" t="n">
        <f aca="false">Inputs!$B$5*D1771+Inputs!$B$6*E1771</f>
        <v>-261053.740301602</v>
      </c>
      <c r="G1771" s="43" t="n">
        <f aca="false">F1771*SQRT(($B$6-2)/C1771)</f>
        <v>-206024.373679349</v>
      </c>
    </row>
    <row r="1772" customFormat="false" ht="15" hidden="false" customHeight="false" outlineLevel="0" collapsed="false">
      <c r="A1772" s="41" t="n">
        <v>0.3847233146</v>
      </c>
      <c r="B1772" s="41" t="n">
        <v>-1.3235883014</v>
      </c>
      <c r="C1772" s="41" t="n">
        <v>2.2149180078</v>
      </c>
      <c r="D1772" s="42" t="n">
        <f aca="false">$B$5*A1772</f>
        <v>0.982959619455776</v>
      </c>
      <c r="E1772" s="42" t="n">
        <f aca="false">$D$5*A1772+$F$5*B1772</f>
        <v>-1.37001571425871</v>
      </c>
      <c r="F1772" s="43" t="n">
        <f aca="false">Inputs!$B$5*D1772+Inputs!$B$6*E1772</f>
        <v>166796.747658513</v>
      </c>
      <c r="G1772" s="43" t="n">
        <f aca="false">F1772*SQRT(($B$6-2)/C1772)</f>
        <v>158497.986308068</v>
      </c>
    </row>
    <row r="1773" customFormat="false" ht="15" hidden="false" customHeight="false" outlineLevel="0" collapsed="false">
      <c r="A1773" s="41" t="n">
        <v>-1.5403543758</v>
      </c>
      <c r="B1773" s="41" t="n">
        <v>-0.1121639001</v>
      </c>
      <c r="C1773" s="41" t="n">
        <v>5.4228393289</v>
      </c>
      <c r="D1773" s="42" t="n">
        <f aca="false">$B$5*A1773</f>
        <v>-3.93557160069084</v>
      </c>
      <c r="E1773" s="42" t="n">
        <f aca="false">$D$5*A1773+$F$5*B1773</f>
        <v>-3.85908689738884</v>
      </c>
      <c r="F1773" s="43" t="n">
        <f aca="false">Inputs!$B$5*D1773+Inputs!$B$6*E1773</f>
        <v>-200602.815199642</v>
      </c>
      <c r="G1773" s="43" t="n">
        <f aca="false">F1773*SQRT(($B$6-2)/C1773)</f>
        <v>-121825.626306849</v>
      </c>
    </row>
    <row r="1774" customFormat="false" ht="15" hidden="false" customHeight="false" outlineLevel="0" collapsed="false">
      <c r="A1774" s="41" t="n">
        <v>1.5611865332</v>
      </c>
      <c r="B1774" s="41" t="n">
        <v>-0.1867581348</v>
      </c>
      <c r="C1774" s="41" t="n">
        <v>10.2913988961</v>
      </c>
      <c r="D1774" s="42" t="n">
        <f aca="false">$B$5*A1774</f>
        <v>3.98879730532908</v>
      </c>
      <c r="E1774" s="42" t="n">
        <f aca="false">$D$5*A1774+$F$5*B1774</f>
        <v>3.39249690885486</v>
      </c>
      <c r="F1774" s="43" t="n">
        <f aca="false">Inputs!$B$5*D1774+Inputs!$B$6*E1774</f>
        <v>229254.885090166</v>
      </c>
      <c r="G1774" s="43" t="n">
        <f aca="false">F1774*SQRT(($B$6-2)/C1774)</f>
        <v>101063.978452724</v>
      </c>
    </row>
    <row r="1775" customFormat="false" ht="15" hidden="false" customHeight="false" outlineLevel="0" collapsed="false">
      <c r="A1775" s="41" t="n">
        <v>1.3069995534</v>
      </c>
      <c r="B1775" s="41" t="n">
        <v>0.3519307708</v>
      </c>
      <c r="C1775" s="41" t="n">
        <v>6.5884772313</v>
      </c>
      <c r="D1775" s="42" t="n">
        <f aca="false">$B$5*A1775</f>
        <v>3.33935515443007</v>
      </c>
      <c r="E1775" s="42" t="n">
        <f aca="false">$D$5*A1775+$F$5*B1775</f>
        <v>3.71781469424621</v>
      </c>
      <c r="F1775" s="43" t="n">
        <f aca="false">Inputs!$B$5*D1775+Inputs!$B$6*E1775</f>
        <v>148044.780730697</v>
      </c>
      <c r="G1775" s="43" t="n">
        <f aca="false">F1775*SQRT(($B$6-2)/C1775)</f>
        <v>81567.2037373101</v>
      </c>
    </row>
    <row r="1776" customFormat="false" ht="15" hidden="false" customHeight="false" outlineLevel="0" collapsed="false">
      <c r="A1776" s="41" t="n">
        <v>0.4712504578</v>
      </c>
      <c r="B1776" s="41" t="n">
        <v>-1.3357205093</v>
      </c>
      <c r="C1776" s="41" t="n">
        <v>11.2294549038</v>
      </c>
      <c r="D1776" s="42" t="n">
        <f aca="false">$B$5*A1776</f>
        <v>1.20403457001056</v>
      </c>
      <c r="E1776" s="42" t="n">
        <f aca="false">$D$5*A1776+$F$5*B1776</f>
        <v>-1.18506599944556</v>
      </c>
      <c r="F1776" s="43" t="n">
        <f aca="false">Inputs!$B$5*D1776+Inputs!$B$6*E1776</f>
        <v>179656.756973334</v>
      </c>
      <c r="G1776" s="43" t="n">
        <f aca="false">F1776*SQRT(($B$6-2)/C1776)</f>
        <v>75819.2031948701</v>
      </c>
    </row>
    <row r="1777" customFormat="false" ht="15" hidden="false" customHeight="false" outlineLevel="0" collapsed="false">
      <c r="A1777" s="41" t="n">
        <v>0.9375229217</v>
      </c>
      <c r="B1777" s="41" t="n">
        <v>-0.3349320373</v>
      </c>
      <c r="C1777" s="41" t="n">
        <v>3.4539427097</v>
      </c>
      <c r="D1777" s="42" t="n">
        <f aca="false">$B$5*A1777</f>
        <v>2.39535047493402</v>
      </c>
      <c r="E1777" s="42" t="n">
        <f aca="false">$D$5*A1777+$F$5*B1777</f>
        <v>1.65257612336973</v>
      </c>
      <c r="F1777" s="43" t="n">
        <f aca="false">Inputs!$B$5*D1777+Inputs!$B$6*E1777</f>
        <v>156906.241324915</v>
      </c>
      <c r="G1777" s="43" t="n">
        <f aca="false">F1777*SQRT(($B$6-2)/C1777)</f>
        <v>119398.164931769</v>
      </c>
    </row>
    <row r="1778" customFormat="false" ht="15" hidden="false" customHeight="false" outlineLevel="0" collapsed="false">
      <c r="A1778" s="41" t="n">
        <v>0.8630924536</v>
      </c>
      <c r="B1778" s="41" t="n">
        <v>-0.814169982</v>
      </c>
      <c r="C1778" s="41" t="n">
        <v>3.2937990404</v>
      </c>
      <c r="D1778" s="42" t="n">
        <f aca="false">$B$5*A1778</f>
        <v>2.20518226359086</v>
      </c>
      <c r="E1778" s="42" t="n">
        <f aca="false">$D$5*A1778+$F$5*B1778</f>
        <v>0.647940871673639</v>
      </c>
      <c r="F1778" s="43" t="n">
        <f aca="false">Inputs!$B$5*D1778+Inputs!$B$6*E1778</f>
        <v>188121.182775404</v>
      </c>
      <c r="G1778" s="43" t="n">
        <f aca="false">F1778*SQRT(($B$6-2)/C1778)</f>
        <v>146589.933934702</v>
      </c>
    </row>
    <row r="1779" customFormat="false" ht="15" hidden="false" customHeight="false" outlineLevel="0" collapsed="false">
      <c r="A1779" s="41" t="n">
        <v>0.1770493475</v>
      </c>
      <c r="B1779" s="41" t="n">
        <v>0.3520029539</v>
      </c>
      <c r="C1779" s="41" t="n">
        <v>0.9032973384</v>
      </c>
      <c r="D1779" s="42" t="n">
        <f aca="false">$B$5*A1779</f>
        <v>0.452357194479977</v>
      </c>
      <c r="E1779" s="42" t="n">
        <f aca="false">$D$5*A1779+$F$5*B1779</f>
        <v>1.02912358530481</v>
      </c>
      <c r="F1779" s="43" t="n">
        <f aca="false">Inputs!$B$5*D1779+Inputs!$B$6*E1779</f>
        <v>-6220.45981724271</v>
      </c>
      <c r="G1779" s="43" t="n">
        <f aca="false">F1779*SQRT(($B$6-2)/C1779)</f>
        <v>-9255.97390449492</v>
      </c>
    </row>
    <row r="1780" customFormat="false" ht="15" hidden="false" customHeight="false" outlineLevel="0" collapsed="false">
      <c r="A1780" s="41" t="n">
        <v>-0.1540333166</v>
      </c>
      <c r="B1780" s="41" t="n">
        <v>0.4045451931</v>
      </c>
      <c r="C1780" s="41" t="n">
        <v>2.1368423374</v>
      </c>
      <c r="D1780" s="42" t="n">
        <f aca="false">$B$5*A1780</f>
        <v>-0.393551741011765</v>
      </c>
      <c r="E1780" s="42" t="n">
        <f aca="false">$D$5*A1780+$F$5*B1780</f>
        <v>0.332010324347325</v>
      </c>
      <c r="F1780" s="43" t="n">
        <f aca="false">Inputs!$B$5*D1780+Inputs!$B$6*E1780</f>
        <v>-55955.6903185428</v>
      </c>
      <c r="G1780" s="43" t="n">
        <f aca="false">F1780*SQRT(($B$6-2)/C1780)</f>
        <v>-54134.3611405657</v>
      </c>
    </row>
    <row r="1781" customFormat="false" ht="15" hidden="false" customHeight="false" outlineLevel="0" collapsed="false">
      <c r="A1781" s="41" t="n">
        <v>-0.2663970752</v>
      </c>
      <c r="B1781" s="41" t="n">
        <v>-0.649059753</v>
      </c>
      <c r="C1781" s="41" t="n">
        <v>3.1091703221</v>
      </c>
      <c r="D1781" s="42" t="n">
        <f aca="false">$B$5*A1781</f>
        <v>-0.680638676486189</v>
      </c>
      <c r="E1781" s="42" t="n">
        <f aca="false">$D$5*A1781+$F$5*B1781</f>
        <v>-1.75467550138648</v>
      </c>
      <c r="F1781" s="43" t="n">
        <f aca="false">Inputs!$B$5*D1781+Inputs!$B$6*E1781</f>
        <v>19669.907420705</v>
      </c>
      <c r="G1781" s="43" t="n">
        <f aca="false">F1781*SQRT(($B$6-2)/C1781)</f>
        <v>15775.9331353892</v>
      </c>
    </row>
    <row r="1782" customFormat="false" ht="15" hidden="false" customHeight="false" outlineLevel="0" collapsed="false">
      <c r="A1782" s="41" t="n">
        <v>1.6054833828</v>
      </c>
      <c r="B1782" s="41" t="n">
        <v>1.0489528664</v>
      </c>
      <c r="C1782" s="41" t="n">
        <v>3.3524144067</v>
      </c>
      <c r="D1782" s="42" t="n">
        <f aca="false">$B$5*A1782</f>
        <v>4.10197478320348</v>
      </c>
      <c r="E1782" s="42" t="n">
        <f aca="false">$D$5*A1782+$F$5*B1782</f>
        <v>5.6316621495902</v>
      </c>
      <c r="F1782" s="43" t="n">
        <f aca="false">Inputs!$B$5*D1782+Inputs!$B$6*E1782</f>
        <v>128614.370840838</v>
      </c>
      <c r="G1782" s="43" t="n">
        <f aca="false">F1782*SQRT(($B$6-2)/C1782)</f>
        <v>99340.3409556713</v>
      </c>
    </row>
    <row r="1783" customFormat="false" ht="15" hidden="false" customHeight="false" outlineLevel="0" collapsed="false">
      <c r="A1783" s="41" t="n">
        <v>-0.760864745</v>
      </c>
      <c r="B1783" s="41" t="n">
        <v>0.5684443056</v>
      </c>
      <c r="C1783" s="41" t="n">
        <v>5.3527623412</v>
      </c>
      <c r="D1783" s="42" t="n">
        <f aca="false">$B$5*A1783</f>
        <v>-1.94399271325709</v>
      </c>
      <c r="E1783" s="42" t="n">
        <f aca="false">$D$5*A1783+$F$5*B1783</f>
        <v>-0.828986485921831</v>
      </c>
      <c r="F1783" s="43" t="n">
        <f aca="false">Inputs!$B$5*D1783+Inputs!$B$6*E1783</f>
        <v>-152949.947029618</v>
      </c>
      <c r="G1783" s="43" t="n">
        <f aca="false">F1783*SQRT(($B$6-2)/C1783)</f>
        <v>-93492.1932348326</v>
      </c>
    </row>
    <row r="1784" customFormat="false" ht="15" hidden="false" customHeight="false" outlineLevel="0" collapsed="false">
      <c r="A1784" s="41" t="n">
        <v>-0.7426788547</v>
      </c>
      <c r="B1784" s="41" t="n">
        <v>-1.1846846437</v>
      </c>
      <c r="C1784" s="41" t="n">
        <v>2.3234860232</v>
      </c>
      <c r="D1784" s="42" t="n">
        <f aca="false">$B$5*A1784</f>
        <v>-1.89752816294166</v>
      </c>
      <c r="E1784" s="42" t="n">
        <f aca="false">$D$5*A1784+$F$5*B1784</f>
        <v>-3.81291708114945</v>
      </c>
      <c r="F1784" s="43" t="n">
        <f aca="false">Inputs!$B$5*D1784+Inputs!$B$6*E1784</f>
        <v>893.037763306638</v>
      </c>
      <c r="G1784" s="43" t="n">
        <f aca="false">F1784*SQRT(($B$6-2)/C1784)</f>
        <v>828.542498562136</v>
      </c>
    </row>
    <row r="1785" customFormat="false" ht="15" hidden="false" customHeight="false" outlineLevel="0" collapsed="false">
      <c r="A1785" s="41" t="n">
        <v>1.0338094414</v>
      </c>
      <c r="B1785" s="41" t="n">
        <v>-1.7040996256</v>
      </c>
      <c r="C1785" s="41" t="n">
        <v>2.4381358553</v>
      </c>
      <c r="D1785" s="42" t="n">
        <f aca="false">$B$5*A1785</f>
        <v>2.64136041810951</v>
      </c>
      <c r="E1785" s="42" t="n">
        <f aca="false">$D$5*A1785+$F$5*B1785</f>
        <v>-0.482504052175153</v>
      </c>
      <c r="F1785" s="43" t="n">
        <f aca="false">Inputs!$B$5*D1785+Inputs!$B$6*E1785</f>
        <v>288261.244419709</v>
      </c>
      <c r="G1785" s="43" t="n">
        <f aca="false">F1785*SQRT(($B$6-2)/C1785)</f>
        <v>261079.218685651</v>
      </c>
    </row>
    <row r="1786" customFormat="false" ht="15" hidden="false" customHeight="false" outlineLevel="0" collapsed="false">
      <c r="A1786" s="41" t="n">
        <v>0.9268559136</v>
      </c>
      <c r="B1786" s="41" t="n">
        <v>-0.2527223126</v>
      </c>
      <c r="C1786" s="41" t="n">
        <v>12.5087027936</v>
      </c>
      <c r="D1786" s="42" t="n">
        <f aca="false">$B$5*A1786</f>
        <v>2.36809650350884</v>
      </c>
      <c r="E1786" s="42" t="n">
        <f aca="false">$D$5*A1786+$F$5*B1786</f>
        <v>1.76914821891014</v>
      </c>
      <c r="F1786" s="43" t="n">
        <f aca="false">Inputs!$B$5*D1786+Inputs!$B$6*E1786</f>
        <v>148352.239405377</v>
      </c>
      <c r="G1786" s="43" t="n">
        <f aca="false">F1786*SQRT(($B$6-2)/C1786)</f>
        <v>59320.2492797357</v>
      </c>
    </row>
    <row r="1787" customFormat="false" ht="15" hidden="false" customHeight="false" outlineLevel="0" collapsed="false">
      <c r="A1787" s="41" t="n">
        <v>-0.2115466031</v>
      </c>
      <c r="B1787" s="41" t="n">
        <v>0.4097512196</v>
      </c>
      <c r="C1787" s="41" t="n">
        <v>0.2536679227</v>
      </c>
      <c r="D1787" s="42" t="n">
        <f aca="false">$B$5*A1787</f>
        <v>-0.540496924904426</v>
      </c>
      <c r="E1787" s="42" t="n">
        <f aca="false">$D$5*A1787+$F$5*B1787</f>
        <v>0.204141884999238</v>
      </c>
      <c r="F1787" s="43" t="n">
        <f aca="false">Inputs!$B$5*D1787+Inputs!$B$6*E1787</f>
        <v>-64256.7867404045</v>
      </c>
      <c r="G1787" s="43" t="n">
        <f aca="false">F1787*SQRT(($B$6-2)/C1787)</f>
        <v>-180426.874420553</v>
      </c>
    </row>
    <row r="1788" customFormat="false" ht="15" hidden="false" customHeight="false" outlineLevel="0" collapsed="false">
      <c r="A1788" s="41" t="n">
        <v>0.581198812</v>
      </c>
      <c r="B1788" s="41" t="n">
        <v>-0.8263431768</v>
      </c>
      <c r="C1788" s="41" t="n">
        <v>0.3719979958</v>
      </c>
      <c r="D1788" s="42" t="n">
        <f aca="false">$B$5*A1788</f>
        <v>1.48495020029043</v>
      </c>
      <c r="E1788" s="42" t="n">
        <f aca="false">$D$5*A1788+$F$5*B1788</f>
        <v>-0.0438698007092129</v>
      </c>
      <c r="F1788" s="43" t="n">
        <f aca="false">Inputs!$B$5*D1788+Inputs!$B$6*E1788</f>
        <v>150688.510064504</v>
      </c>
      <c r="G1788" s="43" t="n">
        <f aca="false">F1788*SQRT(($B$6-2)/C1788)</f>
        <v>349401.557530485</v>
      </c>
    </row>
    <row r="1789" customFormat="false" ht="15" hidden="false" customHeight="false" outlineLevel="0" collapsed="false">
      <c r="A1789" s="41" t="n">
        <v>0.7177256088</v>
      </c>
      <c r="B1789" s="41" t="n">
        <v>0.113370538</v>
      </c>
      <c r="C1789" s="41" t="n">
        <v>1.571479979</v>
      </c>
      <c r="D1789" s="42" t="n">
        <f aca="false">$B$5*A1789</f>
        <v>1.83377316769383</v>
      </c>
      <c r="E1789" s="42" t="n">
        <f aca="false">$D$5*A1789+$F$5*B1789</f>
        <v>1.90365305566331</v>
      </c>
      <c r="F1789" s="43" t="n">
        <f aca="false">Inputs!$B$5*D1789+Inputs!$B$6*E1789</f>
        <v>88194.6639862176</v>
      </c>
      <c r="G1789" s="43" t="n">
        <f aca="false">F1789*SQRT(($B$6-2)/C1789)</f>
        <v>99495.3723344618</v>
      </c>
    </row>
    <row r="1790" customFormat="false" ht="15" hidden="false" customHeight="false" outlineLevel="0" collapsed="false">
      <c r="A1790" s="41" t="n">
        <v>-1.2560547929</v>
      </c>
      <c r="B1790" s="41" t="n">
        <v>-0.1698744836</v>
      </c>
      <c r="C1790" s="41" t="n">
        <v>0.3478389555</v>
      </c>
      <c r="D1790" s="42" t="n">
        <f aca="false">$B$5*A1790</f>
        <v>-3.20919241020853</v>
      </c>
      <c r="E1790" s="42" t="n">
        <f aca="false">$D$5*A1790+$F$5*B1790</f>
        <v>-3.28222249613262</v>
      </c>
      <c r="F1790" s="43" t="n">
        <f aca="false">Inputs!$B$5*D1790+Inputs!$B$6*E1790</f>
        <v>-156808.116214221</v>
      </c>
      <c r="G1790" s="43" t="n">
        <f aca="false">F1790*SQRT(($B$6-2)/C1790)</f>
        <v>-376005.697936903</v>
      </c>
    </row>
    <row r="1791" customFormat="false" ht="15" hidden="false" customHeight="false" outlineLevel="0" collapsed="false">
      <c r="A1791" s="41" t="n">
        <v>1.3812790156</v>
      </c>
      <c r="B1791" s="41" t="n">
        <v>1.6765947982</v>
      </c>
      <c r="C1791" s="41" t="n">
        <v>0.4571047305</v>
      </c>
      <c r="D1791" s="42" t="n">
        <f aca="false">$B$5*A1791</f>
        <v>3.52913754901514</v>
      </c>
      <c r="E1791" s="42" t="n">
        <f aca="false">$D$5*A1791+$F$5*B1791</f>
        <v>6.18192533075964</v>
      </c>
      <c r="F1791" s="43" t="n">
        <f aca="false">Inputs!$B$5*D1791+Inputs!$B$6*E1791</f>
        <v>43817.488363532</v>
      </c>
      <c r="G1791" s="43" t="n">
        <f aca="false">F1791*SQRT(($B$6-2)/C1791)</f>
        <v>91654.6746149372</v>
      </c>
    </row>
    <row r="1792" customFormat="false" ht="15" hidden="false" customHeight="false" outlineLevel="0" collapsed="false">
      <c r="A1792" s="41" t="n">
        <v>0.7173484576</v>
      </c>
      <c r="B1792" s="41" t="n">
        <v>-1.1903434882</v>
      </c>
      <c r="C1792" s="41" t="n">
        <v>2.5644657684</v>
      </c>
      <c r="D1792" s="42" t="n">
        <f aca="false">$B$5*A1792</f>
        <v>1.83280955466088</v>
      </c>
      <c r="E1792" s="42" t="n">
        <f aca="false">$D$5*A1792+$F$5*B1792</f>
        <v>-0.348425245165581</v>
      </c>
      <c r="F1792" s="43" t="n">
        <f aca="false">Inputs!$B$5*D1792+Inputs!$B$6*E1792</f>
        <v>200702.217724367</v>
      </c>
      <c r="G1792" s="43" t="n">
        <f aca="false">F1792*SQRT(($B$6-2)/C1792)</f>
        <v>177242.846476947</v>
      </c>
    </row>
    <row r="1793" customFormat="false" ht="15" hidden="false" customHeight="false" outlineLevel="0" collapsed="false">
      <c r="A1793" s="41" t="n">
        <v>0.4906069025</v>
      </c>
      <c r="B1793" s="41" t="n">
        <v>0.8508609039</v>
      </c>
      <c r="C1793" s="41" t="n">
        <v>4.3258953627</v>
      </c>
      <c r="D1793" s="42" t="n">
        <f aca="false">$B$5*A1793</f>
        <v>1.25348986111011</v>
      </c>
      <c r="E1793" s="42" t="n">
        <f aca="false">$D$5*A1793+$F$5*B1793</f>
        <v>2.63666147458265</v>
      </c>
      <c r="F1793" s="43" t="n">
        <f aca="false">Inputs!$B$5*D1793+Inputs!$B$6*E1793</f>
        <v>-6484.08761812083</v>
      </c>
      <c r="G1793" s="43" t="n">
        <f aca="false">F1793*SQRT(($B$6-2)/C1793)</f>
        <v>-4408.8555240319</v>
      </c>
    </row>
    <row r="1794" customFormat="false" ht="15" hidden="false" customHeight="false" outlineLevel="0" collapsed="false">
      <c r="A1794" s="41" t="n">
        <v>0.7257079833</v>
      </c>
      <c r="B1794" s="41" t="n">
        <v>0.7849542887</v>
      </c>
      <c r="C1794" s="41" t="n">
        <v>2.4844543769</v>
      </c>
      <c r="D1794" s="42" t="n">
        <f aca="false">$B$5*A1794</f>
        <v>1.85416795923131</v>
      </c>
      <c r="E1794" s="42" t="n">
        <f aca="false">$D$5*A1794+$F$5*B1794</f>
        <v>3.0823012678469</v>
      </c>
      <c r="F1794" s="43" t="n">
        <f aca="false">Inputs!$B$5*D1794+Inputs!$B$6*E1794</f>
        <v>31301.7325307859</v>
      </c>
      <c r="G1794" s="43" t="n">
        <f aca="false">F1794*SQRT(($B$6-2)/C1794)</f>
        <v>28084.5753111325</v>
      </c>
    </row>
    <row r="1795" customFormat="false" ht="15" hidden="false" customHeight="false" outlineLevel="0" collapsed="false">
      <c r="A1795" s="41" t="n">
        <v>0.3632630792</v>
      </c>
      <c r="B1795" s="41" t="n">
        <v>-0.0724123388</v>
      </c>
      <c r="C1795" s="41" t="n">
        <v>4.5167884983</v>
      </c>
      <c r="D1795" s="42" t="n">
        <f aca="false">$B$5*A1795</f>
        <v>0.928129189321466</v>
      </c>
      <c r="E1795" s="42" t="n">
        <f aca="false">$D$5*A1795+$F$5*B1795</f>
        <v>0.739378802537557</v>
      </c>
      <c r="F1795" s="43" t="n">
        <f aca="false">Inputs!$B$5*D1795+Inputs!$B$6*E1795</f>
        <v>55843.9788052687</v>
      </c>
      <c r="G1795" s="43" t="n">
        <f aca="false">F1795*SQRT(($B$6-2)/C1795)</f>
        <v>37160.0657688904</v>
      </c>
    </row>
    <row r="1796" customFormat="false" ht="15" hidden="false" customHeight="false" outlineLevel="0" collapsed="false">
      <c r="A1796" s="41" t="n">
        <v>-0.6083674959</v>
      </c>
      <c r="B1796" s="41" t="n">
        <v>-1.8979355185</v>
      </c>
      <c r="C1796" s="41" t="n">
        <v>5.949705064</v>
      </c>
      <c r="D1796" s="42" t="n">
        <f aca="false">$B$5*A1796</f>
        <v>-1.5543655909725</v>
      </c>
      <c r="E1796" s="42" t="n">
        <f aca="false">$D$5*A1796+$F$5*B1796</f>
        <v>-4.7249133296303</v>
      </c>
      <c r="F1796" s="43" t="n">
        <f aca="false">Inputs!$B$5*D1796+Inputs!$B$6*E1796</f>
        <v>80809.1073842653</v>
      </c>
      <c r="G1796" s="43" t="n">
        <f aca="false">F1796*SQRT(($B$6-2)/C1796)</f>
        <v>46851.9410964215</v>
      </c>
    </row>
    <row r="1797" customFormat="false" ht="15" hidden="false" customHeight="false" outlineLevel="0" collapsed="false">
      <c r="A1797" s="41" t="n">
        <v>0.3396417667</v>
      </c>
      <c r="B1797" s="41" t="n">
        <v>0.1860528437</v>
      </c>
      <c r="C1797" s="41" t="n">
        <v>3.9708758628</v>
      </c>
      <c r="D1797" s="42" t="n">
        <f aca="false">$B$5*A1797</f>
        <v>0.867777254658534</v>
      </c>
      <c r="E1797" s="42" t="n">
        <f aca="false">$D$5*A1797+$F$5*B1797</f>
        <v>1.12947311002028</v>
      </c>
      <c r="F1797" s="43" t="n">
        <f aca="false">Inputs!$B$5*D1797+Inputs!$B$6*E1797</f>
        <v>30304.0699648392</v>
      </c>
      <c r="G1797" s="43" t="n">
        <f aca="false">F1797*SQRT(($B$6-2)/C1797)</f>
        <v>21506.651743165</v>
      </c>
    </row>
    <row r="1798" customFormat="false" ht="15" hidden="false" customHeight="false" outlineLevel="0" collapsed="false">
      <c r="A1798" s="41" t="n">
        <v>0.5575758428</v>
      </c>
      <c r="B1798" s="41" t="n">
        <v>-1.3375436933</v>
      </c>
      <c r="C1798" s="41" t="n">
        <v>4.5077494564</v>
      </c>
      <c r="D1798" s="42" t="n">
        <f aca="false">$B$5*A1798</f>
        <v>1.42459403279538</v>
      </c>
      <c r="E1798" s="42" t="n">
        <f aca="false">$D$5*A1798+$F$5*B1798</f>
        <v>-0.982795337154359</v>
      </c>
      <c r="F1798" s="43" t="n">
        <f aca="false">Inputs!$B$5*D1798+Inputs!$B$6*E1798</f>
        <v>191599.170137256</v>
      </c>
      <c r="G1798" s="43" t="n">
        <f aca="false">F1798*SQRT(($B$6-2)/C1798)</f>
        <v>127622.937540043</v>
      </c>
    </row>
    <row r="1799" customFormat="false" ht="15" hidden="false" customHeight="false" outlineLevel="0" collapsed="false">
      <c r="A1799" s="41" t="n">
        <v>0.6450166893</v>
      </c>
      <c r="B1799" s="41" t="n">
        <v>2.0545450946</v>
      </c>
      <c r="C1799" s="41" t="n">
        <v>2.7454204761</v>
      </c>
      <c r="D1799" s="42" t="n">
        <f aca="false">$B$5*A1799</f>
        <v>1.64800347521479</v>
      </c>
      <c r="E1799" s="42" t="n">
        <f aca="false">$D$5*A1799+$F$5*B1799</f>
        <v>5.08254800558029</v>
      </c>
      <c r="F1799" s="43" t="n">
        <f aca="false">Inputs!$B$5*D1799+Inputs!$B$6*E1799</f>
        <v>-89327.0527575359</v>
      </c>
      <c r="G1799" s="43" t="n">
        <f aca="false">F1799*SQRT(($B$6-2)/C1799)</f>
        <v>-76241.8750912211</v>
      </c>
    </row>
    <row r="1800" customFormat="false" ht="15" hidden="false" customHeight="false" outlineLevel="0" collapsed="false">
      <c r="A1800" s="41" t="n">
        <v>0.0784501308</v>
      </c>
      <c r="B1800" s="41" t="n">
        <v>-0.0616653192</v>
      </c>
      <c r="C1800" s="41" t="n">
        <v>2.3192959168</v>
      </c>
      <c r="D1800" s="42" t="n">
        <f aca="false">$B$5*A1800</f>
        <v>0.200438361261259</v>
      </c>
      <c r="E1800" s="42" t="n">
        <f aca="false">$D$5*A1800+$F$5*B1800</f>
        <v>0.0801987340922669</v>
      </c>
      <c r="F1800" s="43" t="n">
        <f aca="false">Inputs!$B$5*D1800+Inputs!$B$6*E1800</f>
        <v>16033.8994215126</v>
      </c>
      <c r="G1800" s="43" t="n">
        <f aca="false">F1800*SQRT(($B$6-2)/C1800)</f>
        <v>14889.3613908207</v>
      </c>
    </row>
    <row r="1801" customFormat="false" ht="15" hidden="false" customHeight="false" outlineLevel="0" collapsed="false">
      <c r="A1801" s="41" t="n">
        <v>0.3090023561</v>
      </c>
      <c r="B1801" s="41" t="n">
        <v>2.0323370247</v>
      </c>
      <c r="C1801" s="41" t="n">
        <v>0.3081608272</v>
      </c>
      <c r="D1801" s="42" t="n">
        <f aca="false">$B$5*A1801</f>
        <v>0.789494233482553</v>
      </c>
      <c r="E1801" s="42" t="n">
        <f aca="false">$D$5*A1801+$F$5*B1801</f>
        <v>4.24462473054584</v>
      </c>
      <c r="F1801" s="43" t="n">
        <f aca="false">Inputs!$B$5*D1801+Inputs!$B$6*E1801</f>
        <v>-133281.813179037</v>
      </c>
      <c r="G1801" s="43" t="n">
        <f aca="false">F1801*SQRT(($B$6-2)/C1801)</f>
        <v>-339544.870918246</v>
      </c>
    </row>
    <row r="1802" customFormat="false" ht="15" hidden="false" customHeight="false" outlineLevel="0" collapsed="false">
      <c r="A1802" s="41" t="n">
        <v>-1.0236477617</v>
      </c>
      <c r="B1802" s="41" t="n">
        <v>0.2032069334</v>
      </c>
      <c r="C1802" s="41" t="n">
        <v>6.1633671128</v>
      </c>
      <c r="D1802" s="42" t="n">
        <f aca="false">$B$5*A1802</f>
        <v>-2.61539754964824</v>
      </c>
      <c r="E1802" s="42" t="n">
        <f aca="false">$D$5*A1802+$F$5*B1802</f>
        <v>-2.08497332359006</v>
      </c>
      <c r="F1802" s="43" t="n">
        <f aca="false">Inputs!$B$5*D1802+Inputs!$B$6*E1802</f>
        <v>-157291.088785321</v>
      </c>
      <c r="G1802" s="43" t="n">
        <f aca="false">F1802*SQRT(($B$6-2)/C1802)</f>
        <v>-89600.430884299</v>
      </c>
    </row>
    <row r="1803" customFormat="false" ht="15" hidden="false" customHeight="false" outlineLevel="0" collapsed="false">
      <c r="A1803" s="41" t="n">
        <v>-0.7996574223</v>
      </c>
      <c r="B1803" s="41" t="n">
        <v>-0.5470047208</v>
      </c>
      <c r="C1803" s="41" t="n">
        <v>3.839015122</v>
      </c>
      <c r="D1803" s="42" t="n">
        <f aca="false">$B$5*A1803</f>
        <v>-2.04310715178839</v>
      </c>
      <c r="E1803" s="42" t="n">
        <f aca="false">$D$5*A1803+$F$5*B1803</f>
        <v>-2.84739237906249</v>
      </c>
      <c r="F1803" s="43" t="n">
        <f aca="false">Inputs!$B$5*D1803+Inputs!$B$6*E1803</f>
        <v>-61941.0962257145</v>
      </c>
      <c r="G1803" s="43" t="n">
        <f aca="false">F1803*SQRT(($B$6-2)/C1803)</f>
        <v>-44707.8693993366</v>
      </c>
    </row>
    <row r="1804" customFormat="false" ht="15" hidden="false" customHeight="false" outlineLevel="0" collapsed="false">
      <c r="A1804" s="41" t="n">
        <v>-0.0495903079</v>
      </c>
      <c r="B1804" s="41" t="n">
        <v>1.3473232416</v>
      </c>
      <c r="C1804" s="41" t="n">
        <v>4.2649182923</v>
      </c>
      <c r="D1804" s="42" t="n">
        <f aca="false">$B$5*A1804</f>
        <v>-0.126702147575225</v>
      </c>
      <c r="E1804" s="42" t="n">
        <f aca="false">$D$5*A1804+$F$5*B1804</f>
        <v>2.20847831015825</v>
      </c>
      <c r="F1804" s="43" t="n">
        <f aca="false">Inputs!$B$5*D1804+Inputs!$B$6*E1804</f>
        <v>-123094.130265435</v>
      </c>
      <c r="G1804" s="43" t="n">
        <f aca="false">F1804*SQRT(($B$6-2)/C1804)</f>
        <v>-84294.0623831369</v>
      </c>
    </row>
    <row r="1805" customFormat="false" ht="15" hidden="false" customHeight="false" outlineLevel="0" collapsed="false">
      <c r="A1805" s="41" t="n">
        <v>1.8009906007</v>
      </c>
      <c r="B1805" s="41" t="n">
        <v>0.4481421446</v>
      </c>
      <c r="C1805" s="41" t="n">
        <v>0.8574078387</v>
      </c>
      <c r="D1805" s="42" t="n">
        <f aca="false">$B$5*A1805</f>
        <v>4.60149143118113</v>
      </c>
      <c r="E1805" s="42" t="n">
        <f aca="false">$D$5*A1805+$F$5*B1805</f>
        <v>5.05944222181697</v>
      </c>
      <c r="F1805" s="43" t="n">
        <f aca="false">Inputs!$B$5*D1805+Inputs!$B$6*E1805</f>
        <v>207177.032027264</v>
      </c>
      <c r="G1805" s="43" t="n">
        <f aca="false">F1805*SQRT(($B$6-2)/C1805)</f>
        <v>316419.237883498</v>
      </c>
    </row>
    <row r="1806" customFormat="false" ht="15" hidden="false" customHeight="false" outlineLevel="0" collapsed="false">
      <c r="A1806" s="41" t="n">
        <v>-0.376594723</v>
      </c>
      <c r="B1806" s="41" t="n">
        <v>2.4927388666</v>
      </c>
      <c r="C1806" s="41" t="n">
        <v>1.6588203612</v>
      </c>
      <c r="D1806" s="42" t="n">
        <f aca="false">$B$5*A1806</f>
        <v>-0.962191246439041</v>
      </c>
      <c r="E1806" s="42" t="n">
        <f aca="false">$D$5*A1806+$F$5*B1806</f>
        <v>3.40818255148537</v>
      </c>
      <c r="F1806" s="43" t="n">
        <f aca="false">Inputs!$B$5*D1806+Inputs!$B$6*E1806</f>
        <v>-266628.252218173</v>
      </c>
      <c r="G1806" s="43" t="n">
        <f aca="false">F1806*SQRT(($B$6-2)/C1806)</f>
        <v>-292766.570194389</v>
      </c>
    </row>
    <row r="1807" customFormat="false" ht="15" hidden="false" customHeight="false" outlineLevel="0" collapsed="false">
      <c r="A1807" s="41" t="n">
        <v>-0.4275544813</v>
      </c>
      <c r="B1807" s="41" t="n">
        <v>-0.5711359144</v>
      </c>
      <c r="C1807" s="41" t="n">
        <v>2.6291246608</v>
      </c>
      <c r="D1807" s="42" t="n">
        <f aca="false">$B$5*A1807</f>
        <v>-1.0923923097102</v>
      </c>
      <c r="E1807" s="42" t="n">
        <f aca="false">$D$5*A1807+$F$5*B1807</f>
        <v>-2.00360915405786</v>
      </c>
      <c r="F1807" s="43" t="n">
        <f aca="false">Inputs!$B$5*D1807+Inputs!$B$6*E1807</f>
        <v>-9058.77326812763</v>
      </c>
      <c r="G1807" s="43" t="n">
        <f aca="false">F1807*SQRT(($B$6-2)/C1807)</f>
        <v>-7900.94062783803</v>
      </c>
    </row>
    <row r="1808" customFormat="false" ht="15" hidden="false" customHeight="false" outlineLevel="0" collapsed="false">
      <c r="A1808" s="41" t="n">
        <v>-1.7749430446</v>
      </c>
      <c r="B1808" s="41" t="n">
        <v>1.3960915692</v>
      </c>
      <c r="C1808" s="41" t="n">
        <v>1.2349523437</v>
      </c>
      <c r="D1808" s="42" t="n">
        <f aca="false">$B$5*A1808</f>
        <v>-4.5349404974057</v>
      </c>
      <c r="E1808" s="42" t="n">
        <f aca="false">$D$5*A1808+$F$5*B1808</f>
        <v>-1.81293961826648</v>
      </c>
      <c r="F1808" s="43" t="n">
        <f aca="false">Inputs!$B$5*D1808+Inputs!$B$6*E1808</f>
        <v>-362847.068827246</v>
      </c>
      <c r="G1808" s="43" t="n">
        <f aca="false">F1808*SQRT(($B$6-2)/C1808)</f>
        <v>-461757.031618949</v>
      </c>
    </row>
    <row r="1809" customFormat="false" ht="15" hidden="false" customHeight="false" outlineLevel="0" collapsed="false">
      <c r="A1809" s="41" t="n">
        <v>0.9682455924</v>
      </c>
      <c r="B1809" s="41" t="n">
        <v>2.4178055361</v>
      </c>
      <c r="C1809" s="41" t="n">
        <v>3.9263482348</v>
      </c>
      <c r="D1809" s="42" t="n">
        <f aca="false">$B$5*A1809</f>
        <v>2.47384622383693</v>
      </c>
      <c r="E1809" s="42" t="n">
        <f aca="false">$D$5*A1809+$F$5*B1809</f>
        <v>6.47895748455601</v>
      </c>
      <c r="F1809" s="43" t="n">
        <f aca="false">Inputs!$B$5*D1809+Inputs!$B$6*E1809</f>
        <v>-76563.2518441079</v>
      </c>
      <c r="G1809" s="43" t="n">
        <f aca="false">F1809*SQRT(($B$6-2)/C1809)</f>
        <v>-54643.8085369501</v>
      </c>
    </row>
    <row r="1810" customFormat="false" ht="15" hidden="false" customHeight="false" outlineLevel="0" collapsed="false">
      <c r="A1810" s="41" t="n">
        <v>-1.3895233522</v>
      </c>
      <c r="B1810" s="41" t="n">
        <v>1.4581708075</v>
      </c>
      <c r="C1810" s="41" t="n">
        <v>3.7269322747</v>
      </c>
      <c r="D1810" s="42" t="n">
        <f aca="false">$B$5*A1810</f>
        <v>-3.55020164796487</v>
      </c>
      <c r="E1810" s="42" t="n">
        <f aca="false">$D$5*A1810+$F$5*B1810</f>
        <v>-0.788604637085241</v>
      </c>
      <c r="F1810" s="43" t="n">
        <f aca="false">Inputs!$B$5*D1810+Inputs!$B$6*E1810</f>
        <v>-315589.932942225</v>
      </c>
      <c r="G1810" s="43" t="n">
        <f aca="false">F1810*SQRT(($B$6-2)/C1810)</f>
        <v>-231186.45655956</v>
      </c>
    </row>
    <row r="1811" customFormat="false" ht="15" hidden="false" customHeight="false" outlineLevel="0" collapsed="false">
      <c r="A1811" s="41" t="n">
        <v>0.0701355184</v>
      </c>
      <c r="B1811" s="41" t="n">
        <v>0.8061002168</v>
      </c>
      <c r="C1811" s="41" t="n">
        <v>3.5530507561</v>
      </c>
      <c r="D1811" s="42" t="n">
        <f aca="false">$B$5*A1811</f>
        <v>0.179194709185939</v>
      </c>
      <c r="E1811" s="42" t="n">
        <f aca="false">$D$5*A1811+$F$5*B1811</f>
        <v>1.55882262518867</v>
      </c>
      <c r="F1811" s="43" t="n">
        <f aca="false">Inputs!$B$5*D1811+Inputs!$B$6*E1811</f>
        <v>-60021.6603408397</v>
      </c>
      <c r="G1811" s="43" t="n">
        <f aca="false">F1811*SQRT(($B$6-2)/C1811)</f>
        <v>-45032.1100446223</v>
      </c>
    </row>
    <row r="1812" customFormat="false" ht="15" hidden="false" customHeight="false" outlineLevel="0" collapsed="false">
      <c r="A1812" s="41" t="n">
        <v>-1.6477771411</v>
      </c>
      <c r="B1812" s="41" t="n">
        <v>1.4680818227</v>
      </c>
      <c r="C1812" s="41" t="n">
        <v>6.0992666017</v>
      </c>
      <c r="D1812" s="42" t="n">
        <f aca="false">$B$5*A1812</f>
        <v>-4.21003440679855</v>
      </c>
      <c r="E1812" s="42" t="n">
        <f aca="false">$D$5*A1812+$F$5*B1812</f>
        <v>-1.38602841887098</v>
      </c>
      <c r="F1812" s="43" t="n">
        <f aca="false">Inputs!$B$5*D1812+Inputs!$B$6*E1812</f>
        <v>-351702.019736306</v>
      </c>
      <c r="G1812" s="43" t="n">
        <f aca="false">F1812*SQRT(($B$6-2)/C1812)</f>
        <v>-201396.097888591</v>
      </c>
    </row>
    <row r="1813" customFormat="false" ht="15" hidden="false" customHeight="false" outlineLevel="0" collapsed="false">
      <c r="A1813" s="41" t="n">
        <v>0.7865167513</v>
      </c>
      <c r="B1813" s="41" t="n">
        <v>-0.0389100348</v>
      </c>
      <c r="C1813" s="41" t="n">
        <v>3.9946634954</v>
      </c>
      <c r="D1813" s="42" t="n">
        <f aca="false">$B$5*A1813</f>
        <v>2.00953302598064</v>
      </c>
      <c r="E1813" s="42" t="n">
        <f aca="false">$D$5*A1813+$F$5*B1813</f>
        <v>1.80439800110248</v>
      </c>
      <c r="F1813" s="43" t="n">
        <f aca="false">Inputs!$B$5*D1813+Inputs!$B$6*E1813</f>
        <v>110733.40254294</v>
      </c>
      <c r="G1813" s="43" t="n">
        <f aca="false">F1813*SQRT(($B$6-2)/C1813)</f>
        <v>78352.6234279359</v>
      </c>
    </row>
    <row r="1814" customFormat="false" ht="15" hidden="false" customHeight="false" outlineLevel="0" collapsed="false">
      <c r="A1814" s="41" t="n">
        <v>0.6451126877</v>
      </c>
      <c r="B1814" s="41" t="n">
        <v>-0.765495301</v>
      </c>
      <c r="C1814" s="41" t="n">
        <v>8.1863840149</v>
      </c>
      <c r="D1814" s="42" t="n">
        <f aca="false">$B$5*A1814</f>
        <v>1.64824874901846</v>
      </c>
      <c r="E1814" s="42" t="n">
        <f aca="false">$D$5*A1814+$F$5*B1814</f>
        <v>0.213287605740596</v>
      </c>
      <c r="F1814" s="43" t="n">
        <f aca="false">Inputs!$B$5*D1814+Inputs!$B$6*E1814</f>
        <v>154160.494614816</v>
      </c>
      <c r="G1814" s="43" t="n">
        <f aca="false">F1814*SQRT(($B$6-2)/C1814)</f>
        <v>76197.7304979986</v>
      </c>
    </row>
    <row r="1815" customFormat="false" ht="15" hidden="false" customHeight="false" outlineLevel="0" collapsed="false">
      <c r="A1815" s="41" t="n">
        <v>-0.5794400856</v>
      </c>
      <c r="B1815" s="41" t="n">
        <v>-0.4634446136</v>
      </c>
      <c r="C1815" s="41" t="n">
        <v>4.095973581</v>
      </c>
      <c r="D1815" s="42" t="n">
        <f aca="false">$B$5*A1815</f>
        <v>-1.48045669296383</v>
      </c>
      <c r="E1815" s="42" t="n">
        <f aca="false">$D$5*A1815+$F$5*B1815</f>
        <v>-2.17907894272469</v>
      </c>
      <c r="F1815" s="43" t="n">
        <f aca="false">Inputs!$B$5*D1815+Inputs!$B$6*E1815</f>
        <v>-39091.7221601483</v>
      </c>
      <c r="G1815" s="43" t="n">
        <f aca="false">F1815*SQRT(($B$6-2)/C1815)</f>
        <v>-27316.259378045</v>
      </c>
    </row>
    <row r="1816" customFormat="false" ht="15" hidden="false" customHeight="false" outlineLevel="0" collapsed="false">
      <c r="A1816" s="41" t="n">
        <v>-1.8527278617</v>
      </c>
      <c r="B1816" s="41" t="n">
        <v>0.8617584942</v>
      </c>
      <c r="C1816" s="41" t="n">
        <v>1.9602002735</v>
      </c>
      <c r="D1816" s="42" t="n">
        <f aca="false">$B$5*A1816</f>
        <v>-4.73367899677517</v>
      </c>
      <c r="E1816" s="42" t="n">
        <f aca="false">$D$5*A1816+$F$5*B1816</f>
        <v>-2.92069204327964</v>
      </c>
      <c r="F1816" s="43" t="n">
        <f aca="false">Inputs!$B$5*D1816+Inputs!$B$6*E1816</f>
        <v>-327333.297513535</v>
      </c>
      <c r="G1816" s="43" t="n">
        <f aca="false">F1816*SQRT(($B$6-2)/C1816)</f>
        <v>-330639.671391606</v>
      </c>
    </row>
    <row r="1817" customFormat="false" ht="15" hidden="false" customHeight="false" outlineLevel="0" collapsed="false">
      <c r="A1817" s="41" t="n">
        <v>1.1915936142</v>
      </c>
      <c r="B1817" s="41" t="n">
        <v>-0.7013441498</v>
      </c>
      <c r="C1817" s="41" t="n">
        <v>3.3054279551</v>
      </c>
      <c r="D1817" s="42" t="n">
        <f aca="false">$B$5*A1817</f>
        <v>3.04449551433545</v>
      </c>
      <c r="E1817" s="42" t="n">
        <f aca="false">$D$5*A1817+$F$5*B1817</f>
        <v>1.62445960227031</v>
      </c>
      <c r="F1817" s="43" t="n">
        <f aca="false">Inputs!$B$5*D1817+Inputs!$B$6*E1817</f>
        <v>223226.571320029</v>
      </c>
      <c r="G1817" s="43" t="n">
        <f aca="false">F1817*SQRT(($B$6-2)/C1817)</f>
        <v>173638.905091602</v>
      </c>
    </row>
    <row r="1818" customFormat="false" ht="15" hidden="false" customHeight="false" outlineLevel="0" collapsed="false">
      <c r="A1818" s="41" t="n">
        <v>0.3482030159</v>
      </c>
      <c r="B1818" s="41" t="n">
        <v>-0.2655404746</v>
      </c>
      <c r="C1818" s="41" t="n">
        <v>0.160036314</v>
      </c>
      <c r="D1818" s="42" t="n">
        <f aca="false">$B$5*A1818</f>
        <v>0.889651058341182</v>
      </c>
      <c r="E1818" s="42" t="n">
        <f aca="false">$D$5*A1818+$F$5*B1818</f>
        <v>0.370059140838535</v>
      </c>
      <c r="F1818" s="43" t="n">
        <f aca="false">Inputs!$B$5*D1818+Inputs!$B$6*E1818</f>
        <v>70462.1487921914</v>
      </c>
      <c r="G1818" s="43" t="n">
        <f aca="false">F1818*SQRT(($B$6-2)/C1818)</f>
        <v>249093.050352677</v>
      </c>
    </row>
    <row r="1819" customFormat="false" ht="15" hidden="false" customHeight="false" outlineLevel="0" collapsed="false">
      <c r="A1819" s="41" t="n">
        <v>0.3282739621</v>
      </c>
      <c r="B1819" s="41" t="n">
        <v>-0.6275772412</v>
      </c>
      <c r="C1819" s="41" t="n">
        <v>4.3014941517</v>
      </c>
      <c r="D1819" s="42" t="n">
        <f aca="false">$B$5*A1819</f>
        <v>0.838732763566848</v>
      </c>
      <c r="E1819" s="42" t="n">
        <f aca="false">$D$5*A1819+$F$5*B1819</f>
        <v>-0.302508736258986</v>
      </c>
      <c r="F1819" s="43" t="n">
        <f aca="false">Inputs!$B$5*D1819+Inputs!$B$6*E1819</f>
        <v>98998.7131696341</v>
      </c>
      <c r="G1819" s="43" t="n">
        <f aca="false">F1819*SQRT(($B$6-2)/C1819)</f>
        <v>67504.8348217399</v>
      </c>
    </row>
    <row r="1820" customFormat="false" ht="15" hidden="false" customHeight="false" outlineLevel="0" collapsed="false">
      <c r="A1820" s="41" t="n">
        <v>-0.8834251561</v>
      </c>
      <c r="B1820" s="41" t="n">
        <v>1.052074886</v>
      </c>
      <c r="C1820" s="41" t="n">
        <v>1.7035870845</v>
      </c>
      <c r="D1820" s="42" t="n">
        <f aca="false">$B$5*A1820</f>
        <v>-2.25713187192871</v>
      </c>
      <c r="E1820" s="42" t="n">
        <f aca="false">$D$5*A1820+$F$5*B1820</f>
        <v>-0.285523372735143</v>
      </c>
      <c r="F1820" s="43" t="n">
        <f aca="false">Inputs!$B$5*D1820+Inputs!$B$6*E1820</f>
        <v>-211437.018556114</v>
      </c>
      <c r="G1820" s="43" t="n">
        <f aca="false">F1820*SQRT(($B$6-2)/C1820)</f>
        <v>-229094.073600022</v>
      </c>
    </row>
    <row r="1821" customFormat="false" ht="15" hidden="false" customHeight="false" outlineLevel="0" collapsed="false">
      <c r="A1821" s="41" t="n">
        <v>-0.0638705851</v>
      </c>
      <c r="B1821" s="41" t="n">
        <v>2.0221089509</v>
      </c>
      <c r="C1821" s="41" t="n">
        <v>3.6613099592</v>
      </c>
      <c r="D1821" s="42" t="n">
        <f aca="false">$B$5*A1821</f>
        <v>-0.16318794219578</v>
      </c>
      <c r="E1821" s="42" t="n">
        <f aca="false">$D$5*A1821+$F$5*B1821</f>
        <v>3.33967955138627</v>
      </c>
      <c r="F1821" s="43" t="n">
        <f aca="false">Inputs!$B$5*D1821+Inputs!$B$6*E1821</f>
        <v>-183302.771788892</v>
      </c>
      <c r="G1821" s="43" t="n">
        <f aca="false">F1821*SQRT(($B$6-2)/C1821)</f>
        <v>-135477.065642791</v>
      </c>
    </row>
    <row r="1822" customFormat="false" ht="15" hidden="false" customHeight="false" outlineLevel="0" collapsed="false">
      <c r="A1822" s="41" t="n">
        <v>0.0463099648</v>
      </c>
      <c r="B1822" s="41" t="n">
        <v>-0.9260780404</v>
      </c>
      <c r="C1822" s="41" t="n">
        <v>1.9361872801</v>
      </c>
      <c r="D1822" s="42" t="n">
        <f aca="false">$B$5*A1822</f>
        <v>0.118320942998078</v>
      </c>
      <c r="E1822" s="42" t="n">
        <f aca="false">$D$5*A1822+$F$5*B1822</f>
        <v>-1.48890140103995</v>
      </c>
      <c r="F1822" s="43" t="n">
        <f aca="false">Inputs!$B$5*D1822+Inputs!$B$6*E1822</f>
        <v>86277.1643518052</v>
      </c>
      <c r="G1822" s="43" t="n">
        <f aca="false">F1822*SQRT(($B$6-2)/C1822)</f>
        <v>87687.3972186347</v>
      </c>
    </row>
    <row r="1823" customFormat="false" ht="15" hidden="false" customHeight="false" outlineLevel="0" collapsed="false">
      <c r="A1823" s="41" t="n">
        <v>1.2269408764</v>
      </c>
      <c r="B1823" s="41" t="n">
        <v>0.6308001641</v>
      </c>
      <c r="C1823" s="41" t="n">
        <v>1.2358695415</v>
      </c>
      <c r="D1823" s="42" t="n">
        <f aca="false">$B$5*A1823</f>
        <v>3.13480699295493</v>
      </c>
      <c r="E1823" s="42" t="n">
        <f aca="false">$D$5*A1823+$F$5*B1823</f>
        <v>4.00884419223037</v>
      </c>
      <c r="F1823" s="43" t="n">
        <f aca="false">Inputs!$B$5*D1823+Inputs!$B$6*E1823</f>
        <v>113038.489683975</v>
      </c>
      <c r="G1823" s="43" t="n">
        <f aca="false">F1823*SQRT(($B$6-2)/C1823)</f>
        <v>143798.723079317</v>
      </c>
    </row>
    <row r="1824" customFormat="false" ht="15" hidden="false" customHeight="false" outlineLevel="0" collapsed="false">
      <c r="A1824" s="41" t="n">
        <v>0.7268728637</v>
      </c>
      <c r="B1824" s="41" t="n">
        <v>1.1906006789</v>
      </c>
      <c r="C1824" s="41" t="n">
        <v>9.9258954443</v>
      </c>
      <c r="D1824" s="42" t="n">
        <f aca="false">$B$5*A1824</f>
        <v>1.85714420307004</v>
      </c>
      <c r="E1824" s="42" t="n">
        <f aca="false">$D$5*A1824+$F$5*B1824</f>
        <v>3.78552081782416</v>
      </c>
      <c r="F1824" s="43" t="n">
        <f aca="false">Inputs!$B$5*D1824+Inputs!$B$6*E1824</f>
        <v>-3561.62058420389</v>
      </c>
      <c r="G1824" s="43" t="n">
        <f aca="false">F1824*SQRT(($B$6-2)/C1824)</f>
        <v>-1598.73985778248</v>
      </c>
    </row>
    <row r="1825" customFormat="false" ht="15" hidden="false" customHeight="false" outlineLevel="0" collapsed="false">
      <c r="A1825" s="41" t="n">
        <v>-0.6527962938</v>
      </c>
      <c r="B1825" s="41" t="n">
        <v>-0.127253309</v>
      </c>
      <c r="C1825" s="41" t="n">
        <v>1.9053161391</v>
      </c>
      <c r="D1825" s="42" t="n">
        <f aca="false">$B$5*A1825</f>
        <v>-1.66788019385553</v>
      </c>
      <c r="E1825" s="42" t="n">
        <f aca="false">$D$5*A1825+$F$5*B1825</f>
        <v>-1.77312004479346</v>
      </c>
      <c r="F1825" s="43" t="n">
        <f aca="false">Inputs!$B$5*D1825+Inputs!$B$6*E1825</f>
        <v>-78132.0171458797</v>
      </c>
      <c r="G1825" s="43" t="n">
        <f aca="false">F1825*SQRT(($B$6-2)/C1825)</f>
        <v>-80049.8479676444</v>
      </c>
    </row>
    <row r="1826" customFormat="false" ht="15" hidden="false" customHeight="false" outlineLevel="0" collapsed="false">
      <c r="A1826" s="41" t="n">
        <v>-0.1714498315</v>
      </c>
      <c r="B1826" s="41" t="n">
        <v>-1.2907465369</v>
      </c>
      <c r="C1826" s="41" t="n">
        <v>1.6211025277</v>
      </c>
      <c r="D1826" s="42" t="n">
        <f aca="false">$B$5*A1826</f>
        <v>-0.43805055407733</v>
      </c>
      <c r="E1826" s="42" t="n">
        <f aca="false">$D$5*A1826+$F$5*B1826</f>
        <v>-2.6367692287821</v>
      </c>
      <c r="F1826" s="43" t="n">
        <f aca="false">Inputs!$B$5*D1826+Inputs!$B$6*E1826</f>
        <v>88033.4060313719</v>
      </c>
      <c r="G1826" s="43" t="n">
        <f aca="false">F1826*SQRT(($B$6-2)/C1826)</f>
        <v>97781.6274989035</v>
      </c>
    </row>
    <row r="1827" customFormat="false" ht="15" hidden="false" customHeight="false" outlineLevel="0" collapsed="false">
      <c r="A1827" s="41" t="n">
        <v>-0.2635901502</v>
      </c>
      <c r="B1827" s="41" t="n">
        <v>1.3363794579</v>
      </c>
      <c r="C1827" s="41" t="n">
        <v>5.5106565061</v>
      </c>
      <c r="D1827" s="42" t="n">
        <f aca="false">$B$5*A1827</f>
        <v>-0.673467044757268</v>
      </c>
      <c r="E1827" s="42" t="n">
        <f aca="false">$D$5*A1827+$F$5*B1827</f>
        <v>1.68034977453364</v>
      </c>
      <c r="F1827" s="43" t="n">
        <f aca="false">Inputs!$B$5*D1827+Inputs!$B$6*E1827</f>
        <v>-151364.193202409</v>
      </c>
      <c r="G1827" s="43" t="n">
        <f aca="false">F1827*SQRT(($B$6-2)/C1827)</f>
        <v>-91187.7453249064</v>
      </c>
    </row>
    <row r="1828" customFormat="false" ht="15" hidden="false" customHeight="false" outlineLevel="0" collapsed="false">
      <c r="A1828" s="41" t="n">
        <v>0.2373381038</v>
      </c>
      <c r="B1828" s="41" t="n">
        <v>-1.3460613278</v>
      </c>
      <c r="C1828" s="41" t="n">
        <v>2.5633060502</v>
      </c>
      <c r="D1828" s="42" t="n">
        <f aca="false">$B$5*A1828</f>
        <v>0.606393642756382</v>
      </c>
      <c r="E1828" s="42" t="n">
        <f aca="false">$D$5*A1828+$F$5*B1828</f>
        <v>-1.75953693868352</v>
      </c>
      <c r="F1828" s="43" t="n">
        <f aca="false">Inputs!$B$5*D1828+Inputs!$B$6*E1828</f>
        <v>148616.211209814</v>
      </c>
      <c r="G1828" s="43" t="n">
        <f aca="false">F1828*SQRT(($B$6-2)/C1828)</f>
        <v>131274.675020403</v>
      </c>
    </row>
    <row r="1829" customFormat="false" ht="15" hidden="false" customHeight="false" outlineLevel="0" collapsed="false">
      <c r="A1829" s="41" t="n">
        <v>-1.5558394117</v>
      </c>
      <c r="B1829" s="41" t="n">
        <v>1.6647760587</v>
      </c>
      <c r="C1829" s="41" t="n">
        <v>1.7863110571</v>
      </c>
      <c r="D1829" s="42" t="n">
        <f aca="false">$B$5*A1829</f>
        <v>-3.97513552733082</v>
      </c>
      <c r="E1829" s="42" t="n">
        <f aca="false">$D$5*A1829+$F$5*B1829</f>
        <v>-0.827613855656947</v>
      </c>
      <c r="F1829" s="43" t="n">
        <f aca="false">Inputs!$B$5*D1829+Inputs!$B$6*E1829</f>
        <v>-356132.859950234</v>
      </c>
      <c r="G1829" s="43" t="n">
        <f aca="false">F1829*SQRT(($B$6-2)/C1829)</f>
        <v>-376832.63048981</v>
      </c>
    </row>
    <row r="1830" customFormat="false" ht="15" hidden="false" customHeight="false" outlineLevel="0" collapsed="false">
      <c r="A1830" s="41" t="n">
        <v>-0.0903190103</v>
      </c>
      <c r="B1830" s="41" t="n">
        <v>-0.6474102057</v>
      </c>
      <c r="C1830" s="41" t="n">
        <v>5.61973013</v>
      </c>
      <c r="D1830" s="42" t="n">
        <f aca="false">$B$5*A1830</f>
        <v>-0.230763087717768</v>
      </c>
      <c r="E1830" s="42" t="n">
        <f aca="false">$D$5*A1830+$F$5*B1830</f>
        <v>-1.33283393574026</v>
      </c>
      <c r="F1830" s="43" t="n">
        <f aca="false">Inputs!$B$5*D1830+Inputs!$B$6*E1830</f>
        <v>43565.3880152361</v>
      </c>
      <c r="G1830" s="43" t="n">
        <f aca="false">F1830*SQRT(($B$6-2)/C1830)</f>
        <v>25989.5556335915</v>
      </c>
    </row>
    <row r="1831" customFormat="false" ht="15" hidden="false" customHeight="false" outlineLevel="0" collapsed="false">
      <c r="A1831" s="41" t="n">
        <v>-0.2739917649</v>
      </c>
      <c r="B1831" s="41" t="n">
        <v>-1.4773077543</v>
      </c>
      <c r="C1831" s="41" t="n">
        <v>3.2299849563</v>
      </c>
      <c r="D1831" s="42" t="n">
        <f aca="false">$B$5*A1831</f>
        <v>-0.700042941874052</v>
      </c>
      <c r="E1831" s="42" t="n">
        <f aca="false">$D$5*A1831+$F$5*B1831</f>
        <v>-3.2029202940329</v>
      </c>
      <c r="F1831" s="43" t="n">
        <f aca="false">Inputs!$B$5*D1831+Inputs!$B$6*E1831</f>
        <v>90141.72051424</v>
      </c>
      <c r="G1831" s="43" t="n">
        <f aca="false">F1831*SQRT(($B$6-2)/C1831)</f>
        <v>70931.7363461146</v>
      </c>
    </row>
    <row r="1832" customFormat="false" ht="15" hidden="false" customHeight="false" outlineLevel="0" collapsed="false">
      <c r="A1832" s="41" t="n">
        <v>1.4230951495</v>
      </c>
      <c r="B1832" s="41" t="n">
        <v>-0.3930529376</v>
      </c>
      <c r="C1832" s="41" t="n">
        <v>6.1462129228</v>
      </c>
      <c r="D1832" s="42" t="n">
        <f aca="false">$B$5*A1832</f>
        <v>3.63597685275786</v>
      </c>
      <c r="E1832" s="42" t="n">
        <f aca="false">$D$5*A1832+$F$5*B1832</f>
        <v>2.70767794734046</v>
      </c>
      <c r="F1832" s="43" t="n">
        <f aca="false">Inputs!$B$5*D1832+Inputs!$B$6*E1832</f>
        <v>228213.787908763</v>
      </c>
      <c r="G1832" s="43" t="n">
        <f aca="false">F1832*SQRT(($B$6-2)/C1832)</f>
        <v>130182.640650631</v>
      </c>
    </row>
    <row r="1833" customFormat="false" ht="15" hidden="false" customHeight="false" outlineLevel="0" collapsed="false">
      <c r="A1833" s="41" t="n">
        <v>1.3674015277</v>
      </c>
      <c r="B1833" s="41" t="n">
        <v>0.0516517144</v>
      </c>
      <c r="C1833" s="41" t="n">
        <v>8.3816859472</v>
      </c>
      <c r="D1833" s="42" t="n">
        <f aca="false">$B$5*A1833</f>
        <v>3.49368087220997</v>
      </c>
      <c r="E1833" s="42" t="n">
        <f aca="false">$D$5*A1833+$F$5*B1833</f>
        <v>3.34304133095498</v>
      </c>
      <c r="F1833" s="43" t="n">
        <f aca="false">Inputs!$B$5*D1833+Inputs!$B$6*E1833</f>
        <v>182216.020673248</v>
      </c>
      <c r="G1833" s="43" t="n">
        <f aca="false">F1833*SQRT(($B$6-2)/C1833)</f>
        <v>89009.3979992485</v>
      </c>
    </row>
    <row r="1834" customFormat="false" ht="15" hidden="false" customHeight="false" outlineLevel="0" collapsed="false">
      <c r="A1834" s="41" t="n">
        <v>1.4295319746</v>
      </c>
      <c r="B1834" s="41" t="n">
        <v>0.256694499</v>
      </c>
      <c r="C1834" s="41" t="n">
        <v>2.5116858328</v>
      </c>
      <c r="D1834" s="42" t="n">
        <f aca="false">$B$5*A1834</f>
        <v>3.65242279952191</v>
      </c>
      <c r="E1834" s="42" t="n">
        <f aca="false">$D$5*A1834+$F$5*B1834</f>
        <v>3.8449426568663</v>
      </c>
      <c r="F1834" s="43" t="n">
        <f aca="false">Inputs!$B$5*D1834+Inputs!$B$6*E1834</f>
        <v>172995.147108876</v>
      </c>
      <c r="G1834" s="43" t="n">
        <f aca="false">F1834*SQRT(($B$6-2)/C1834)</f>
        <v>154371.19292731</v>
      </c>
    </row>
    <row r="1835" customFormat="false" ht="15" hidden="false" customHeight="false" outlineLevel="0" collapsed="false">
      <c r="A1835" s="41" t="n">
        <v>0.8532326629</v>
      </c>
      <c r="B1835" s="41" t="n">
        <v>0.7190930461</v>
      </c>
      <c r="C1835" s="41" t="n">
        <v>5.2993303007</v>
      </c>
      <c r="D1835" s="42" t="n">
        <f aca="false">$B$5*A1835</f>
        <v>2.17999071489447</v>
      </c>
      <c r="E1835" s="42" t="n">
        <f aca="false">$D$5*A1835+$F$5*B1835</f>
        <v>3.27203191364054</v>
      </c>
      <c r="F1835" s="43" t="n">
        <f aca="false">Inputs!$B$5*D1835+Inputs!$B$6*E1835</f>
        <v>54397.4758074197</v>
      </c>
      <c r="G1835" s="43" t="n">
        <f aca="false">F1835*SQRT(($B$6-2)/C1835)</f>
        <v>33418.2151586969</v>
      </c>
    </row>
    <row r="1836" customFormat="false" ht="15" hidden="false" customHeight="false" outlineLevel="0" collapsed="false">
      <c r="A1836" s="41" t="n">
        <v>0.6232910663</v>
      </c>
      <c r="B1836" s="41" t="n">
        <v>0.3479344772</v>
      </c>
      <c r="C1836" s="41" t="n">
        <v>8.6439319262</v>
      </c>
      <c r="D1836" s="42" t="n">
        <f aca="false">$B$5*A1836</f>
        <v>1.59249498559096</v>
      </c>
      <c r="E1836" s="42" t="n">
        <f aca="false">$D$5*A1836+$F$5*B1836</f>
        <v>2.08396972635474</v>
      </c>
      <c r="F1836" s="43" t="n">
        <f aca="false">Inputs!$B$5*D1836+Inputs!$B$6*E1836</f>
        <v>55051.0122413586</v>
      </c>
      <c r="G1836" s="43" t="n">
        <f aca="false">F1836*SQRT(($B$6-2)/C1836)</f>
        <v>26480.4058940931</v>
      </c>
    </row>
    <row r="1837" customFormat="false" ht="15" hidden="false" customHeight="false" outlineLevel="0" collapsed="false">
      <c r="A1837" s="41" t="n">
        <v>-0.2328507161</v>
      </c>
      <c r="B1837" s="41" t="n">
        <v>1.9154346916</v>
      </c>
      <c r="C1837" s="41" t="n">
        <v>10.2025910208</v>
      </c>
      <c r="D1837" s="42" t="n">
        <f aca="false">$B$5*A1837</f>
        <v>-0.594928465735518</v>
      </c>
      <c r="E1837" s="42" t="n">
        <f aca="false">$D$5*A1837+$F$5*B1837</f>
        <v>2.75337731414367</v>
      </c>
      <c r="F1837" s="43" t="n">
        <f aca="false">Inputs!$B$5*D1837+Inputs!$B$6*E1837</f>
        <v>-197161.712280735</v>
      </c>
      <c r="G1837" s="43" t="n">
        <f aca="false">F1837*SQRT(($B$6-2)/C1837)</f>
        <v>-87293.5871008194</v>
      </c>
    </row>
    <row r="1838" customFormat="false" ht="15" hidden="false" customHeight="false" outlineLevel="0" collapsed="false">
      <c r="A1838" s="41" t="n">
        <v>-0.9069369851</v>
      </c>
      <c r="B1838" s="41" t="n">
        <v>0.0043076423</v>
      </c>
      <c r="C1838" s="41" t="n">
        <v>2.1047530782</v>
      </c>
      <c r="D1838" s="42" t="n">
        <f aca="false">$B$5*A1838</f>
        <v>-2.31720407865363</v>
      </c>
      <c r="E1838" s="42" t="n">
        <f aca="false">$D$5*A1838+$F$5*B1838</f>
        <v>-2.15069800906074</v>
      </c>
      <c r="F1838" s="43" t="n">
        <f aca="false">Inputs!$B$5*D1838+Inputs!$B$6*E1838</f>
        <v>-124185.507412326</v>
      </c>
      <c r="G1838" s="43" t="n">
        <f aca="false">F1838*SQRT(($B$6-2)/C1838)</f>
        <v>-121055.726189892</v>
      </c>
    </row>
    <row r="1839" customFormat="false" ht="15" hidden="false" customHeight="false" outlineLevel="0" collapsed="false">
      <c r="A1839" s="41" t="n">
        <v>0.0148858752</v>
      </c>
      <c r="B1839" s="41" t="n">
        <v>0.4024407533</v>
      </c>
      <c r="C1839" s="41" t="n">
        <v>6.7650850685</v>
      </c>
      <c r="D1839" s="42" t="n">
        <f aca="false">$B$5*A1839</f>
        <v>0.0380330842103276</v>
      </c>
      <c r="E1839" s="42" t="n">
        <f aca="false">$D$5*A1839+$F$5*B1839</f>
        <v>0.730334546700478</v>
      </c>
      <c r="F1839" s="43" t="n">
        <f aca="false">Inputs!$B$5*D1839+Inputs!$B$6*E1839</f>
        <v>-32713.4189139911</v>
      </c>
      <c r="G1839" s="43" t="n">
        <f aca="false">F1839*SQRT(($B$6-2)/C1839)</f>
        <v>-17787.0653991028</v>
      </c>
    </row>
    <row r="1840" customFormat="false" ht="15" hidden="false" customHeight="false" outlineLevel="0" collapsed="false">
      <c r="A1840" s="41" t="n">
        <v>-0.4294726459</v>
      </c>
      <c r="B1840" s="41" t="n">
        <v>0.3147463056</v>
      </c>
      <c r="C1840" s="41" t="n">
        <v>0.378455175</v>
      </c>
      <c r="D1840" s="42" t="n">
        <f aca="false">$B$5*A1840</f>
        <v>-1.09729317813621</v>
      </c>
      <c r="E1840" s="42" t="n">
        <f aca="false">$D$5*A1840+$F$5*B1840</f>
        <v>-0.47848147182098</v>
      </c>
      <c r="F1840" s="43" t="n">
        <f aca="false">Inputs!$B$5*D1840+Inputs!$B$6*E1840</f>
        <v>-85805.2442225715</v>
      </c>
      <c r="G1840" s="43" t="n">
        <f aca="false">F1840*SQRT(($B$6-2)/C1840)</f>
        <v>-197252.086367046</v>
      </c>
    </row>
    <row r="1841" customFormat="false" ht="15" hidden="false" customHeight="false" outlineLevel="0" collapsed="false">
      <c r="A1841" s="41" t="n">
        <v>-0.1688425852</v>
      </c>
      <c r="B1841" s="41" t="n">
        <v>-1.5819525174</v>
      </c>
      <c r="C1841" s="41" t="n">
        <v>4.0547990315</v>
      </c>
      <c r="D1841" s="42" t="n">
        <f aca="false">$B$5*A1841</f>
        <v>-0.431389097041538</v>
      </c>
      <c r="E1841" s="42" t="n">
        <f aca="false">$D$5*A1841+$F$5*B1841</f>
        <v>-3.13340334046237</v>
      </c>
      <c r="F1841" s="43" t="n">
        <f aca="false">Inputs!$B$5*D1841+Inputs!$B$6*E1841</f>
        <v>113531.257318965</v>
      </c>
      <c r="G1841" s="43" t="n">
        <f aca="false">F1841*SQRT(($B$6-2)/C1841)</f>
        <v>79734.4087776401</v>
      </c>
    </row>
    <row r="1842" customFormat="false" ht="15" hidden="false" customHeight="false" outlineLevel="0" collapsed="false">
      <c r="A1842" s="41" t="n">
        <v>0.0095522863</v>
      </c>
      <c r="B1842" s="41" t="n">
        <v>-1.100565333</v>
      </c>
      <c r="C1842" s="41" t="n">
        <v>0.976400599</v>
      </c>
      <c r="D1842" s="42" t="n">
        <f aca="false">$B$5*A1842</f>
        <v>0.0244058817078528</v>
      </c>
      <c r="E1842" s="42" t="n">
        <f aca="false">$D$5*A1842+$F$5*B1842</f>
        <v>-1.87766447287534</v>
      </c>
      <c r="F1842" s="43" t="n">
        <f aca="false">Inputs!$B$5*D1842+Inputs!$B$6*E1842</f>
        <v>96323.8118145521</v>
      </c>
      <c r="G1842" s="43" t="n">
        <f aca="false">F1842*SQRT(($B$6-2)/C1842)</f>
        <v>137858.846334346</v>
      </c>
    </row>
    <row r="1843" customFormat="false" ht="15" hidden="false" customHeight="false" outlineLevel="0" collapsed="false">
      <c r="A1843" s="41" t="n">
        <v>-1.7343857624</v>
      </c>
      <c r="B1843" s="41" t="n">
        <v>0.1368733207</v>
      </c>
      <c r="C1843" s="41" t="n">
        <v>2.512157672</v>
      </c>
      <c r="D1843" s="42" t="n">
        <f aca="false">$B$5*A1843</f>
        <v>-4.4313175321094</v>
      </c>
      <c r="E1843" s="42" t="n">
        <f aca="false">$D$5*A1843+$F$5*B1843</f>
        <v>-3.89077800682596</v>
      </c>
      <c r="F1843" s="43" t="n">
        <f aca="false">Inputs!$B$5*D1843+Inputs!$B$6*E1843</f>
        <v>-248592.852869642</v>
      </c>
      <c r="G1843" s="43" t="n">
        <f aca="false">F1843*SQRT(($B$6-2)/C1843)</f>
        <v>-221809.523726937</v>
      </c>
    </row>
    <row r="1844" customFormat="false" ht="15" hidden="false" customHeight="false" outlineLevel="0" collapsed="false">
      <c r="A1844" s="41" t="n">
        <v>0.487883342</v>
      </c>
      <c r="B1844" s="41" t="n">
        <v>0.5266980421</v>
      </c>
      <c r="C1844" s="41" t="n">
        <v>13.227571288</v>
      </c>
      <c r="D1844" s="42" t="n">
        <f aca="false">$B$5*A1844</f>
        <v>1.24653122384783</v>
      </c>
      <c r="E1844" s="42" t="n">
        <f aca="false">$D$5*A1844+$F$5*B1844</f>
        <v>2.07043413118137</v>
      </c>
      <c r="F1844" s="43" t="n">
        <f aca="false">Inputs!$B$5*D1844+Inputs!$B$6*E1844</f>
        <v>21131.4158257145</v>
      </c>
      <c r="G1844" s="43" t="n">
        <f aca="false">F1844*SQRT(($B$6-2)/C1844)</f>
        <v>8216.81556008769</v>
      </c>
    </row>
    <row r="1845" customFormat="false" ht="15" hidden="false" customHeight="false" outlineLevel="0" collapsed="false">
      <c r="A1845" s="41" t="n">
        <v>0.567170707</v>
      </c>
      <c r="B1845" s="41" t="n">
        <v>-1.9325890209</v>
      </c>
      <c r="C1845" s="41" t="n">
        <v>6.2311134521</v>
      </c>
      <c r="D1845" s="42" t="n">
        <f aca="false">$B$5*A1845</f>
        <v>1.44910870010264</v>
      </c>
      <c r="E1845" s="42" t="n">
        <f aca="false">$D$5*A1845+$F$5*B1845</f>
        <v>-1.9874546760671</v>
      </c>
      <c r="F1845" s="43" t="n">
        <f aca="false">Inputs!$B$5*D1845+Inputs!$B$6*E1845</f>
        <v>244283.603813619</v>
      </c>
      <c r="G1845" s="43" t="n">
        <f aca="false">F1845*SQRT(($B$6-2)/C1845)</f>
        <v>138396.939677561</v>
      </c>
    </row>
    <row r="1846" customFormat="false" ht="15" hidden="false" customHeight="false" outlineLevel="0" collapsed="false">
      <c r="A1846" s="41" t="n">
        <v>-1.3610169279</v>
      </c>
      <c r="B1846" s="41" t="n">
        <v>1.9735214368</v>
      </c>
      <c r="C1846" s="41" t="n">
        <v>0.9999526866</v>
      </c>
      <c r="D1846" s="42" t="n">
        <f aca="false">$B$5*A1846</f>
        <v>-3.47736835994044</v>
      </c>
      <c r="E1846" s="42" t="n">
        <f aca="false">$D$5*A1846+$F$5*B1846</f>
        <v>0.169107693504339</v>
      </c>
      <c r="F1846" s="43" t="n">
        <f aca="false">Inputs!$B$5*D1846+Inputs!$B$6*E1846</f>
        <v>-356192.220669261</v>
      </c>
      <c r="G1846" s="43" t="n">
        <f aca="false">F1846*SQRT(($B$6-2)/C1846)</f>
        <v>-503743.78633885</v>
      </c>
    </row>
    <row r="1847" customFormat="false" ht="15" hidden="false" customHeight="false" outlineLevel="0" collapsed="false">
      <c r="A1847" s="41" t="n">
        <v>-1.0472087601</v>
      </c>
      <c r="B1847" s="41" t="n">
        <v>0.6108410311</v>
      </c>
      <c r="C1847" s="41" t="n">
        <v>1.3329666025</v>
      </c>
      <c r="D1847" s="42" t="n">
        <f aca="false">$B$5*A1847</f>
        <v>-2.6755953831103</v>
      </c>
      <c r="E1847" s="42" t="n">
        <f aca="false">$D$5*A1847+$F$5*B1847</f>
        <v>-1.43715891101467</v>
      </c>
      <c r="F1847" s="43" t="n">
        <f aca="false">Inputs!$B$5*D1847+Inputs!$B$6*E1847</f>
        <v>-195701.592760296</v>
      </c>
      <c r="G1847" s="43" t="n">
        <f aca="false">F1847*SQRT(($B$6-2)/C1847)</f>
        <v>-239717.491246771</v>
      </c>
    </row>
    <row r="1848" customFormat="false" ht="15" hidden="false" customHeight="false" outlineLevel="0" collapsed="false">
      <c r="A1848" s="41" t="n">
        <v>-0.6869376217</v>
      </c>
      <c r="B1848" s="41" t="n">
        <v>0.0796727393</v>
      </c>
      <c r="C1848" s="41" t="n">
        <v>7.2270706109</v>
      </c>
      <c r="D1848" s="42" t="n">
        <f aca="false">$B$5*A1848</f>
        <v>-1.75511053682341</v>
      </c>
      <c r="E1848" s="42" t="n">
        <f aca="false">$D$5*A1848+$F$5*B1848</f>
        <v>-1.49705394694263</v>
      </c>
      <c r="F1848" s="43" t="n">
        <f aca="false">Inputs!$B$5*D1848+Inputs!$B$6*E1848</f>
        <v>-100658.356335209</v>
      </c>
      <c r="G1848" s="43" t="n">
        <f aca="false">F1848*SQRT(($B$6-2)/C1848)</f>
        <v>-52952.1603632149</v>
      </c>
    </row>
    <row r="1849" customFormat="false" ht="15" hidden="false" customHeight="false" outlineLevel="0" collapsed="false">
      <c r="A1849" s="41" t="n">
        <v>-0.6332542023</v>
      </c>
      <c r="B1849" s="41" t="n">
        <v>0.5615411546</v>
      </c>
      <c r="C1849" s="41" t="n">
        <v>7.0671898066</v>
      </c>
      <c r="D1849" s="42" t="n">
        <f aca="false">$B$5*A1849</f>
        <v>-1.61795057925917</v>
      </c>
      <c r="E1849" s="42" t="n">
        <f aca="false">$D$5*A1849+$F$5*B1849</f>
        <v>-0.537245969437065</v>
      </c>
      <c r="F1849" s="43" t="n">
        <f aca="false">Inputs!$B$5*D1849+Inputs!$B$6*E1849</f>
        <v>-134932.759454064</v>
      </c>
      <c r="G1849" s="43" t="n">
        <f aca="false">F1849*SQRT(($B$6-2)/C1849)</f>
        <v>-71780.9203005778</v>
      </c>
    </row>
    <row r="1850" customFormat="false" ht="15" hidden="false" customHeight="false" outlineLevel="0" collapsed="false">
      <c r="A1850" s="41" t="n">
        <v>0.1367741173</v>
      </c>
      <c r="B1850" s="41" t="n">
        <v>-0.4482897736</v>
      </c>
      <c r="C1850" s="41" t="n">
        <v>7.3241949565</v>
      </c>
      <c r="D1850" s="42" t="n">
        <f aca="false">$B$5*A1850</f>
        <v>0.349454865849213</v>
      </c>
      <c r="E1850" s="42" t="n">
        <f aca="false">$D$5*A1850+$F$5*B1850</f>
        <v>-0.448615812317394</v>
      </c>
      <c r="F1850" s="43" t="n">
        <f aca="false">Inputs!$B$5*D1850+Inputs!$B$6*E1850</f>
        <v>57376.277200791</v>
      </c>
      <c r="G1850" s="43" t="n">
        <f aca="false">F1850*SQRT(($B$6-2)/C1850)</f>
        <v>29982.4705635711</v>
      </c>
    </row>
    <row r="1851" customFormat="false" ht="15" hidden="false" customHeight="false" outlineLevel="0" collapsed="false">
      <c r="A1851" s="41" t="n">
        <v>-1.0501721197</v>
      </c>
      <c r="B1851" s="41" t="n">
        <v>0.2677741975</v>
      </c>
      <c r="C1851" s="41" t="n">
        <v>4.0407210071</v>
      </c>
      <c r="D1851" s="42" t="n">
        <f aca="false">$B$5*A1851</f>
        <v>-2.68316670180658</v>
      </c>
      <c r="E1851" s="42" t="n">
        <f aca="false">$D$5*A1851+$F$5*B1851</f>
        <v>-2.03659920404372</v>
      </c>
      <c r="F1851" s="43" t="n">
        <f aca="false">Inputs!$B$5*D1851+Inputs!$B$6*E1851</f>
        <v>-166486.709978472</v>
      </c>
      <c r="G1851" s="43" t="n">
        <f aca="false">F1851*SQRT(($B$6-2)/C1851)</f>
        <v>-117129.18898379</v>
      </c>
    </row>
    <row r="1852" customFormat="false" ht="15" hidden="false" customHeight="false" outlineLevel="0" collapsed="false">
      <c r="A1852" s="41" t="n">
        <v>-1.212718799</v>
      </c>
      <c r="B1852" s="41" t="n">
        <v>0.4274810421</v>
      </c>
      <c r="C1852" s="41" t="n">
        <v>6.2117283828</v>
      </c>
      <c r="D1852" s="42" t="n">
        <f aca="false">$B$5*A1852</f>
        <v>-3.09846989754518</v>
      </c>
      <c r="E1852" s="42" t="n">
        <f aca="false">$D$5*A1852+$F$5*B1852</f>
        <v>-2.1476204102872</v>
      </c>
      <c r="F1852" s="43" t="n">
        <f aca="false">Inputs!$B$5*D1852+Inputs!$B$6*E1852</f>
        <v>-202465.969240159</v>
      </c>
      <c r="G1852" s="43" t="n">
        <f aca="false">F1852*SQRT(($B$6-2)/C1852)</f>
        <v>-114884.332712279</v>
      </c>
    </row>
    <row r="1853" customFormat="false" ht="15" hidden="false" customHeight="false" outlineLevel="0" collapsed="false">
      <c r="A1853" s="41" t="n">
        <v>2.626484909</v>
      </c>
      <c r="B1853" s="41" t="n">
        <v>1.3501700513</v>
      </c>
      <c r="C1853" s="41" t="n">
        <v>2.6080040115</v>
      </c>
      <c r="D1853" s="42" t="n">
        <f aca="false">$B$5*A1853</f>
        <v>6.71061125926621</v>
      </c>
      <c r="E1853" s="42" t="n">
        <f aca="false">$D$5*A1853+$F$5*B1853</f>
        <v>8.58135002265293</v>
      </c>
      <c r="F1853" s="43" t="n">
        <f aca="false">Inputs!$B$5*D1853+Inputs!$B$6*E1853</f>
        <v>241993.624793975</v>
      </c>
      <c r="G1853" s="43" t="n">
        <f aca="false">F1853*SQRT(($B$6-2)/C1853)</f>
        <v>211916.511018478</v>
      </c>
    </row>
    <row r="1854" customFormat="false" ht="15" hidden="false" customHeight="false" outlineLevel="0" collapsed="false">
      <c r="A1854" s="41" t="n">
        <v>0.7183478869</v>
      </c>
      <c r="B1854" s="41" t="n">
        <v>-0.0856072977</v>
      </c>
      <c r="C1854" s="41" t="n">
        <v>2.5163861661</v>
      </c>
      <c r="D1854" s="42" t="n">
        <f aca="false">$B$5*A1854</f>
        <v>1.83536307457277</v>
      </c>
      <c r="E1854" s="42" t="n">
        <f aca="false">$D$5*A1854+$F$5*B1854</f>
        <v>1.56154996631195</v>
      </c>
      <c r="F1854" s="43" t="n">
        <f aca="false">Inputs!$B$5*D1854+Inputs!$B$6*E1854</f>
        <v>105458.80914168</v>
      </c>
      <c r="G1854" s="43" t="n">
        <f aca="false">F1854*SQRT(($B$6-2)/C1854)</f>
        <v>94017.612024199</v>
      </c>
    </row>
    <row r="1855" customFormat="false" ht="15" hidden="false" customHeight="false" outlineLevel="0" collapsed="false">
      <c r="A1855" s="41" t="n">
        <v>-1.938752627</v>
      </c>
      <c r="B1855" s="41" t="n">
        <v>-1.3222863959</v>
      </c>
      <c r="C1855" s="41" t="n">
        <v>3.8769209227</v>
      </c>
      <c r="D1855" s="42" t="n">
        <f aca="false">$B$5*A1855</f>
        <v>-4.95347038282874</v>
      </c>
      <c r="E1855" s="42" t="n">
        <f aca="false">$D$5*A1855+$F$5*B1855</f>
        <v>-6.89668271424959</v>
      </c>
      <c r="F1855" s="43" t="n">
        <f aca="false">Inputs!$B$5*D1855+Inputs!$B$6*E1855</f>
        <v>-150512.902570395</v>
      </c>
      <c r="G1855" s="43" t="n">
        <f aca="false">F1855*SQRT(($B$6-2)/C1855)</f>
        <v>-108104.869639825</v>
      </c>
    </row>
    <row r="1856" customFormat="false" ht="15" hidden="false" customHeight="false" outlineLevel="0" collapsed="false">
      <c r="A1856" s="41" t="n">
        <v>1.2827928561</v>
      </c>
      <c r="B1856" s="41" t="n">
        <v>-0.7897560801</v>
      </c>
      <c r="C1856" s="41" t="n">
        <v>1.7594350091</v>
      </c>
      <c r="D1856" s="42" t="n">
        <f aca="false">$B$5*A1856</f>
        <v>3.27750757445944</v>
      </c>
      <c r="E1856" s="42" t="n">
        <f aca="false">$D$5*A1856+$F$5*B1856</f>
        <v>1.68881140613594</v>
      </c>
      <c r="F1856" s="43" t="n">
        <f aca="false">Inputs!$B$5*D1856+Inputs!$B$6*E1856</f>
        <v>243310.187139147</v>
      </c>
      <c r="G1856" s="43" t="n">
        <f aca="false">F1856*SQRT(($B$6-2)/C1856)</f>
        <v>259411.172085907</v>
      </c>
    </row>
    <row r="1857" customFormat="false" ht="15" hidden="false" customHeight="false" outlineLevel="0" collapsed="false">
      <c r="A1857" s="41" t="n">
        <v>-0.6992520982</v>
      </c>
      <c r="B1857" s="41" t="n">
        <v>-0.1656504757</v>
      </c>
      <c r="C1857" s="41" t="n">
        <v>1.5200939781</v>
      </c>
      <c r="D1857" s="42" t="n">
        <f aca="false">$B$5*A1857</f>
        <v>-1.78657375382866</v>
      </c>
      <c r="E1857" s="42" t="n">
        <f aca="false">$D$5*A1857+$F$5*B1857</f>
        <v>-1.94996780213848</v>
      </c>
      <c r="F1857" s="43" t="n">
        <f aca="false">Inputs!$B$5*D1857+Inputs!$B$6*E1857</f>
        <v>-81158.9852759416</v>
      </c>
      <c r="G1857" s="43" t="n">
        <f aca="false">F1857*SQRT(($B$6-2)/C1857)</f>
        <v>-93092.8630221517</v>
      </c>
    </row>
    <row r="1858" customFormat="false" ht="15" hidden="false" customHeight="false" outlineLevel="0" collapsed="false">
      <c r="A1858" s="41" t="n">
        <v>-1.0620462588</v>
      </c>
      <c r="B1858" s="41" t="n">
        <v>-1.2267687346</v>
      </c>
      <c r="C1858" s="41" t="n">
        <v>5.0656631799</v>
      </c>
      <c r="D1858" s="42" t="n">
        <f aca="false">$B$5*A1858</f>
        <v>-2.71350486642558</v>
      </c>
      <c r="E1858" s="42" t="n">
        <f aca="false">$D$5*A1858+$F$5*B1858</f>
        <v>-4.6455483334842</v>
      </c>
      <c r="F1858" s="43" t="n">
        <f aca="false">Inputs!$B$5*D1858+Inputs!$B$6*E1858</f>
        <v>-39073.0699683477</v>
      </c>
      <c r="G1858" s="43" t="n">
        <f aca="false">F1858*SQRT(($B$6-2)/C1858)</f>
        <v>-24551.2934910314</v>
      </c>
    </row>
    <row r="1859" customFormat="false" ht="15" hidden="false" customHeight="false" outlineLevel="0" collapsed="false">
      <c r="A1859" s="41" t="n">
        <v>-0.0504740728</v>
      </c>
      <c r="B1859" s="41" t="n">
        <v>-0.8915294547</v>
      </c>
      <c r="C1859" s="41" t="n">
        <v>5.3850844691</v>
      </c>
      <c r="D1859" s="42" t="n">
        <f aca="false">$B$5*A1859</f>
        <v>-0.128960147485356</v>
      </c>
      <c r="E1859" s="42" t="n">
        <f aca="false">$D$5*A1859+$F$5*B1859</f>
        <v>-1.65955094302498</v>
      </c>
      <c r="F1859" s="43" t="n">
        <f aca="false">Inputs!$B$5*D1859+Inputs!$B$6*E1859</f>
        <v>70081.5324027132</v>
      </c>
      <c r="G1859" s="43" t="n">
        <f aca="false">F1859*SQRT(($B$6-2)/C1859)</f>
        <v>42709.2876053197</v>
      </c>
    </row>
    <row r="1860" customFormat="false" ht="15" hidden="false" customHeight="false" outlineLevel="0" collapsed="false">
      <c r="A1860" s="41" t="n">
        <v>-0.7410185798</v>
      </c>
      <c r="B1860" s="41" t="n">
        <v>-0.7811910261</v>
      </c>
      <c r="C1860" s="41" t="n">
        <v>1.5534292768</v>
      </c>
      <c r="D1860" s="42" t="n">
        <f aca="false">$B$5*A1860</f>
        <v>-1.89328619703535</v>
      </c>
      <c r="E1860" s="42" t="n">
        <f aca="false">$D$5*A1860+$F$5*B1860</f>
        <v>-3.11223598438889</v>
      </c>
      <c r="F1860" s="43" t="n">
        <f aca="false">Inputs!$B$5*D1860+Inputs!$B$6*E1860</f>
        <v>-33716.8204840903</v>
      </c>
      <c r="G1860" s="43" t="n">
        <f aca="false">F1860*SQRT(($B$6-2)/C1860)</f>
        <v>-38257.4367190892</v>
      </c>
    </row>
    <row r="1861" customFormat="false" ht="15" hidden="false" customHeight="false" outlineLevel="0" collapsed="false">
      <c r="A1861" s="41" t="n">
        <v>0.5223602138</v>
      </c>
      <c r="B1861" s="41" t="n">
        <v>-0.2321256905</v>
      </c>
      <c r="C1861" s="41" t="n">
        <v>2.1154375948</v>
      </c>
      <c r="D1861" s="42" t="n">
        <f aca="false">$B$5*A1861</f>
        <v>1.33461887411095</v>
      </c>
      <c r="E1861" s="42" t="n">
        <f aca="false">$D$5*A1861+$F$5*B1861</f>
        <v>0.84218027811938</v>
      </c>
      <c r="F1861" s="43" t="n">
        <f aca="false">Inputs!$B$5*D1861+Inputs!$B$6*E1861</f>
        <v>91352.8735051262</v>
      </c>
      <c r="G1861" s="43" t="n">
        <f aca="false">F1861*SQRT(($B$6-2)/C1861)</f>
        <v>88825.3855760407</v>
      </c>
    </row>
    <row r="1862" customFormat="false" ht="15" hidden="false" customHeight="false" outlineLevel="0" collapsed="false">
      <c r="A1862" s="41" t="n">
        <v>-0.1785719679</v>
      </c>
      <c r="B1862" s="41" t="n">
        <v>0.5969458973</v>
      </c>
      <c r="C1862" s="41" t="n">
        <v>4.5686298356</v>
      </c>
      <c r="D1862" s="42" t="n">
        <f aca="false">$B$5*A1862</f>
        <v>-0.456247456161974</v>
      </c>
      <c r="E1862" s="42" t="n">
        <f aca="false">$D$5*A1862+$F$5*B1862</f>
        <v>0.605845278563031</v>
      </c>
      <c r="F1862" s="43" t="n">
        <f aca="false">Inputs!$B$5*D1862+Inputs!$B$6*E1862</f>
        <v>-75917.009544349</v>
      </c>
      <c r="G1862" s="43" t="n">
        <f aca="false">F1862*SQRT(($B$6-2)/C1862)</f>
        <v>-50229.7601564531</v>
      </c>
    </row>
    <row r="1863" customFormat="false" ht="15" hidden="false" customHeight="false" outlineLevel="0" collapsed="false">
      <c r="A1863" s="41" t="n">
        <v>-0.1420396082</v>
      </c>
      <c r="B1863" s="41" t="n">
        <v>-0.2782537685</v>
      </c>
      <c r="C1863" s="41" t="n">
        <v>4.2975302866</v>
      </c>
      <c r="D1863" s="42" t="n">
        <f aca="false">$B$5*A1863</f>
        <v>-0.362908079457266</v>
      </c>
      <c r="E1863" s="42" t="n">
        <f aca="false">$D$5*A1863+$F$5*B1863</f>
        <v>-0.818468846335208</v>
      </c>
      <c r="F1863" s="43" t="n">
        <f aca="false">Inputs!$B$5*D1863+Inputs!$B$6*E1863</f>
        <v>4632.63437103382</v>
      </c>
      <c r="G1863" s="43" t="n">
        <f aca="false">F1863*SQRT(($B$6-2)/C1863)</f>
        <v>3160.33812142233</v>
      </c>
    </row>
    <row r="1864" customFormat="false" ht="15" hidden="false" customHeight="false" outlineLevel="0" collapsed="false">
      <c r="A1864" s="41" t="n">
        <v>0.4704503556</v>
      </c>
      <c r="B1864" s="41" t="n">
        <v>0.6681978436</v>
      </c>
      <c r="C1864" s="41" t="n">
        <v>4.0441989366</v>
      </c>
      <c r="D1864" s="42" t="n">
        <f aca="false">$B$5*A1864</f>
        <v>1.20199032646152</v>
      </c>
      <c r="E1864" s="42" t="n">
        <f aca="false">$D$5*A1864+$F$5*B1864</f>
        <v>2.2732847926218</v>
      </c>
      <c r="F1864" s="43" t="n">
        <f aca="false">Inputs!$B$5*D1864+Inputs!$B$6*E1864</f>
        <v>6534.79301506175</v>
      </c>
      <c r="G1864" s="43" t="n">
        <f aca="false">F1864*SQRT(($B$6-2)/C1864)</f>
        <v>4595.47680777793</v>
      </c>
    </row>
    <row r="1865" customFormat="false" ht="15" hidden="false" customHeight="false" outlineLevel="0" collapsed="false">
      <c r="A1865" s="41" t="n">
        <v>-0.1470734995</v>
      </c>
      <c r="B1865" s="41" t="n">
        <v>0.0806077756</v>
      </c>
      <c r="C1865" s="41" t="n">
        <v>1.6217336766</v>
      </c>
      <c r="D1865" s="42" t="n">
        <f aca="false">$B$5*A1865</f>
        <v>-0.375769561173741</v>
      </c>
      <c r="E1865" s="42" t="n">
        <f aca="false">$D$5*A1865+$F$5*B1865</f>
        <v>-0.210785286957636</v>
      </c>
      <c r="F1865" s="43" t="n">
        <f aca="false">Inputs!$B$5*D1865+Inputs!$B$6*E1865</f>
        <v>-27037.6917694924</v>
      </c>
      <c r="G1865" s="43" t="n">
        <f aca="false">F1865*SQRT(($B$6-2)/C1865)</f>
        <v>-30025.8176642577</v>
      </c>
    </row>
    <row r="1866" customFormat="false" ht="15" hidden="false" customHeight="false" outlineLevel="0" collapsed="false">
      <c r="A1866" s="41" t="n">
        <v>-0.7817902297</v>
      </c>
      <c r="B1866" s="41" t="n">
        <v>-0.8606830432</v>
      </c>
      <c r="C1866" s="41" t="n">
        <v>14.4012401365</v>
      </c>
      <c r="D1866" s="42" t="n">
        <f aca="false">$B$5*A1866</f>
        <v>-1.99745686709717</v>
      </c>
      <c r="E1866" s="42" t="n">
        <f aca="false">$D$5*A1866+$F$5*B1866</f>
        <v>-3.34651809788496</v>
      </c>
      <c r="F1866" s="43" t="n">
        <f aca="false">Inputs!$B$5*D1866+Inputs!$B$6*E1866</f>
        <v>-32419.7818154689</v>
      </c>
      <c r="G1866" s="43" t="n">
        <f aca="false">F1866*SQRT(($B$6-2)/C1866)</f>
        <v>-12081.6190989662</v>
      </c>
    </row>
    <row r="1867" customFormat="false" ht="15" hidden="false" customHeight="false" outlineLevel="0" collapsed="false">
      <c r="A1867" s="41" t="n">
        <v>0.769147502</v>
      </c>
      <c r="B1867" s="41" t="n">
        <v>0.4449420625</v>
      </c>
      <c r="C1867" s="41" t="n">
        <v>2.3382359154</v>
      </c>
      <c r="D1867" s="42" t="n">
        <f aca="false">$B$5*A1867</f>
        <v>1.96515497548502</v>
      </c>
      <c r="E1867" s="42" t="n">
        <f aca="false">$D$5*A1867+$F$5*B1867</f>
        <v>2.59855522506606</v>
      </c>
      <c r="F1867" s="43" t="n">
        <f aca="false">Inputs!$B$5*D1867+Inputs!$B$6*E1867</f>
        <v>66587.7362951993</v>
      </c>
      <c r="G1867" s="43" t="n">
        <f aca="false">F1867*SQRT(($B$6-2)/C1867)</f>
        <v>61583.6017524957</v>
      </c>
    </row>
    <row r="1868" customFormat="false" ht="15" hidden="false" customHeight="false" outlineLevel="0" collapsed="false">
      <c r="A1868" s="41" t="n">
        <v>0.4552984384</v>
      </c>
      <c r="B1868" s="41" t="n">
        <v>0.2808543487</v>
      </c>
      <c r="C1868" s="41" t="n">
        <v>4.7038788684</v>
      </c>
      <c r="D1868" s="42" t="n">
        <f aca="false">$B$5*A1868</f>
        <v>1.16327751078404</v>
      </c>
      <c r="E1868" s="42" t="n">
        <f aca="false">$D$5*A1868+$F$5*B1868</f>
        <v>1.56838628134918</v>
      </c>
      <c r="F1868" s="43" t="n">
        <f aca="false">Inputs!$B$5*D1868+Inputs!$B$6*E1868</f>
        <v>37908.437010945</v>
      </c>
      <c r="G1868" s="43" t="n">
        <f aca="false">F1868*SQRT(($B$6-2)/C1868)</f>
        <v>24718.5397753956</v>
      </c>
    </row>
    <row r="1869" customFormat="false" ht="15" hidden="false" customHeight="false" outlineLevel="0" collapsed="false">
      <c r="A1869" s="41" t="n">
        <v>0.0462032758</v>
      </c>
      <c r="B1869" s="41" t="n">
        <v>0.6964118908</v>
      </c>
      <c r="C1869" s="41" t="n">
        <v>1.2305802275</v>
      </c>
      <c r="D1869" s="42" t="n">
        <f aca="false">$B$5*A1869</f>
        <v>0.118048354946197</v>
      </c>
      <c r="E1869" s="42" t="n">
        <f aca="false">$D$5*A1869+$F$5*B1869</f>
        <v>1.31247005429082</v>
      </c>
      <c r="F1869" s="43" t="n">
        <f aca="false">Inputs!$B$5*D1869+Inputs!$B$6*E1869</f>
        <v>-53818.6672199214</v>
      </c>
      <c r="G1869" s="43" t="n">
        <f aca="false">F1869*SQRT(($B$6-2)/C1869)</f>
        <v>-68610.8769097659</v>
      </c>
    </row>
    <row r="1870" customFormat="false" ht="15" hidden="false" customHeight="false" outlineLevel="0" collapsed="false">
      <c r="A1870" s="41" t="n">
        <v>0.935108761</v>
      </c>
      <c r="B1870" s="41" t="n">
        <v>0.9112280052</v>
      </c>
      <c r="C1870" s="41" t="n">
        <v>3.231194944</v>
      </c>
      <c r="D1870" s="42" t="n">
        <f aca="false">$B$5*A1870</f>
        <v>2.38918234736565</v>
      </c>
      <c r="E1870" s="42" t="n">
        <f aca="false">$D$5*A1870+$F$5*B1870</f>
        <v>3.79863123587829</v>
      </c>
      <c r="F1870" s="43" t="n">
        <f aca="false">Inputs!$B$5*D1870+Inputs!$B$6*E1870</f>
        <v>48986.6729426505</v>
      </c>
      <c r="G1870" s="43" t="n">
        <f aca="false">F1870*SQRT(($B$6-2)/C1870)</f>
        <v>38539.9690673314</v>
      </c>
    </row>
    <row r="1871" customFormat="false" ht="15" hidden="false" customHeight="false" outlineLevel="0" collapsed="false">
      <c r="A1871" s="41" t="n">
        <v>-0.1007779159</v>
      </c>
      <c r="B1871" s="41" t="n">
        <v>1.3869927299</v>
      </c>
      <c r="C1871" s="41" t="n">
        <v>1.5210020143</v>
      </c>
      <c r="D1871" s="42" t="n">
        <f aca="false">$B$5*A1871</f>
        <v>-0.257485361825821</v>
      </c>
      <c r="E1871" s="42" t="n">
        <f aca="false">$D$5*A1871+$F$5*B1871</f>
        <v>2.15517196648912</v>
      </c>
      <c r="F1871" s="43" t="n">
        <f aca="false">Inputs!$B$5*D1871+Inputs!$B$6*E1871</f>
        <v>-133507.134507038</v>
      </c>
      <c r="G1871" s="43" t="n">
        <f aca="false">F1871*SQRT(($B$6-2)/C1871)</f>
        <v>-153092.733622013</v>
      </c>
    </row>
    <row r="1872" customFormat="false" ht="15" hidden="false" customHeight="false" outlineLevel="0" collapsed="false">
      <c r="A1872" s="41" t="n">
        <v>0.2284606817</v>
      </c>
      <c r="B1872" s="41" t="n">
        <v>0.6323761926</v>
      </c>
      <c r="C1872" s="41" t="n">
        <v>2.2618310463</v>
      </c>
      <c r="D1872" s="42" t="n">
        <f aca="false">$B$5*A1872</f>
        <v>0.583712024258067</v>
      </c>
      <c r="E1872" s="42" t="n">
        <f aca="false">$D$5*A1872+$F$5*B1872</f>
        <v>1.63559427760372</v>
      </c>
      <c r="F1872" s="43" t="n">
        <f aca="false">Inputs!$B$5*D1872+Inputs!$B$6*E1872</f>
        <v>-23408.5114543791</v>
      </c>
      <c r="G1872" s="43" t="n">
        <f aca="false">F1872*SQRT(($B$6-2)/C1872)</f>
        <v>-22011.9600110937</v>
      </c>
    </row>
    <row r="1873" customFormat="false" ht="15" hidden="false" customHeight="false" outlineLevel="0" collapsed="false">
      <c r="A1873" s="41" t="n">
        <v>0.2820878908</v>
      </c>
      <c r="B1873" s="41" t="n">
        <v>0.2470067075</v>
      </c>
      <c r="C1873" s="41" t="n">
        <v>4.0994345387</v>
      </c>
      <c r="D1873" s="42" t="n">
        <f aca="false">$B$5*A1873</f>
        <v>0.720728365740303</v>
      </c>
      <c r="E1873" s="42" t="n">
        <f aca="false">$D$5*A1873+$F$5*B1873</f>
        <v>1.09777034804065</v>
      </c>
      <c r="F1873" s="43" t="n">
        <f aca="false">Inputs!$B$5*D1873+Inputs!$B$6*E1873</f>
        <v>17184.3191719979</v>
      </c>
      <c r="G1873" s="43" t="n">
        <f aca="false">F1873*SQRT(($B$6-2)/C1873)</f>
        <v>12002.8768531635</v>
      </c>
    </row>
    <row r="1874" customFormat="false" ht="15" hidden="false" customHeight="false" outlineLevel="0" collapsed="false">
      <c r="A1874" s="41" t="n">
        <v>-0.7357519903</v>
      </c>
      <c r="B1874" s="41" t="n">
        <v>0.7013508383</v>
      </c>
      <c r="C1874" s="41" t="n">
        <v>8.0898618811</v>
      </c>
      <c r="D1874" s="42" t="n">
        <f aca="false">$B$5*A1874</f>
        <v>-1.87983017652842</v>
      </c>
      <c r="E1874" s="42" t="n">
        <f aca="false">$D$5*A1874+$F$5*B1874</f>
        <v>-0.539732875432824</v>
      </c>
      <c r="F1874" s="43" t="n">
        <f aca="false">Inputs!$B$5*D1874+Inputs!$B$6*E1874</f>
        <v>-160996.373881201</v>
      </c>
      <c r="G1874" s="43" t="n">
        <f aca="false">F1874*SQRT(($B$6-2)/C1874)</f>
        <v>-80049.8530303779</v>
      </c>
    </row>
    <row r="1875" customFormat="false" ht="15" hidden="false" customHeight="false" outlineLevel="0" collapsed="false">
      <c r="A1875" s="41" t="n">
        <v>2.8452943949</v>
      </c>
      <c r="B1875" s="41" t="n">
        <v>-0.3747950748</v>
      </c>
      <c r="C1875" s="41" t="n">
        <v>2.0719123007</v>
      </c>
      <c r="D1875" s="42" t="n">
        <f aca="false">$B$5*A1875</f>
        <v>7.26966469021619</v>
      </c>
      <c r="E1875" s="42" t="n">
        <f aca="false">$D$5*A1875+$F$5*B1875</f>
        <v>6.12345261529814</v>
      </c>
      <c r="F1875" s="43" t="n">
        <f aca="false">Inputs!$B$5*D1875+Inputs!$B$6*E1875</f>
        <v>420793.838256712</v>
      </c>
      <c r="G1875" s="43" t="n">
        <f aca="false">F1875*SQRT(($B$6-2)/C1875)</f>
        <v>413426.856423685</v>
      </c>
    </row>
    <row r="1876" customFormat="false" ht="15" hidden="false" customHeight="false" outlineLevel="0" collapsed="false">
      <c r="A1876" s="41" t="n">
        <v>0.0709947154</v>
      </c>
      <c r="B1876" s="41" t="n">
        <v>-0.4462052643</v>
      </c>
      <c r="C1876" s="41" t="n">
        <v>3.9552667648</v>
      </c>
      <c r="D1876" s="42" t="n">
        <f aca="false">$B$5*A1876</f>
        <v>0.181389938651134</v>
      </c>
      <c r="E1876" s="42" t="n">
        <f aca="false">$D$5*A1876+$F$5*B1876</f>
        <v>-0.601544261422792</v>
      </c>
      <c r="F1876" s="43" t="n">
        <f aca="false">Inputs!$B$5*D1876+Inputs!$B$6*E1876</f>
        <v>48216.2069362531</v>
      </c>
      <c r="G1876" s="43" t="n">
        <f aca="false">F1876*SQRT(($B$6-2)/C1876)</f>
        <v>34286.2628459174</v>
      </c>
    </row>
    <row r="1877" customFormat="false" ht="15" hidden="false" customHeight="false" outlineLevel="0" collapsed="false">
      <c r="A1877" s="41" t="n">
        <v>-0.4880199016</v>
      </c>
      <c r="B1877" s="41" t="n">
        <v>1.5444494781</v>
      </c>
      <c r="C1877" s="41" t="n">
        <v>4.6602835003</v>
      </c>
      <c r="D1877" s="42" t="n">
        <f aca="false">$B$5*A1877</f>
        <v>-1.24688013062669</v>
      </c>
      <c r="E1877" s="42" t="n">
        <f aca="false">$D$5*A1877+$F$5*B1877</f>
        <v>1.50558320396304</v>
      </c>
      <c r="F1877" s="43" t="n">
        <f aca="false">Inputs!$B$5*D1877+Inputs!$B$6*E1877</f>
        <v>-199967.173260821</v>
      </c>
      <c r="G1877" s="43" t="n">
        <f aca="false">F1877*SQRT(($B$6-2)/C1877)</f>
        <v>-130998.866177492</v>
      </c>
    </row>
    <row r="1878" customFormat="false" ht="15" hidden="false" customHeight="false" outlineLevel="0" collapsed="false">
      <c r="A1878" s="41" t="n">
        <v>-0.6729710177</v>
      </c>
      <c r="B1878" s="41" t="n">
        <v>-0.4740804734</v>
      </c>
      <c r="C1878" s="41" t="n">
        <v>5.5575573292</v>
      </c>
      <c r="D1878" s="42" t="n">
        <f aca="false">$B$5*A1878</f>
        <v>-1.71942617033992</v>
      </c>
      <c r="E1878" s="42" t="n">
        <f aca="false">$D$5*A1878+$F$5*B1878</f>
        <v>-2.42000942071538</v>
      </c>
      <c r="F1878" s="43" t="n">
        <f aca="false">Inputs!$B$5*D1878+Inputs!$B$6*E1878</f>
        <v>-50942.1459982232</v>
      </c>
      <c r="G1878" s="43" t="n">
        <f aca="false">F1878*SQRT(($B$6-2)/C1878)</f>
        <v>-30559.7824557525</v>
      </c>
    </row>
    <row r="1879" customFormat="false" ht="15" hidden="false" customHeight="false" outlineLevel="0" collapsed="false">
      <c r="A1879" s="41" t="n">
        <v>-1.5874928237</v>
      </c>
      <c r="B1879" s="41" t="n">
        <v>-0.7576117245</v>
      </c>
      <c r="C1879" s="41" t="n">
        <v>0.5350229481</v>
      </c>
      <c r="D1879" s="42" t="n">
        <f aca="false">$B$5*A1879</f>
        <v>-4.05600929981416</v>
      </c>
      <c r="E1879" s="42" t="n">
        <f aca="false">$D$5*A1879+$F$5*B1879</f>
        <v>-5.08578036181233</v>
      </c>
      <c r="F1879" s="43" t="n">
        <f aca="false">Inputs!$B$5*D1879+Inputs!$B$6*E1879</f>
        <v>-151311.911890799</v>
      </c>
      <c r="G1879" s="43" t="n">
        <f aca="false">F1879*SQRT(($B$6-2)/C1879)</f>
        <v>-292551.218677438</v>
      </c>
    </row>
    <row r="1880" customFormat="false" ht="15" hidden="false" customHeight="false" outlineLevel="0" collapsed="false">
      <c r="A1880" s="41" t="n">
        <v>-1.708399893</v>
      </c>
      <c r="B1880" s="41" t="n">
        <v>0.6318046992</v>
      </c>
      <c r="C1880" s="41" t="n">
        <v>6.1313613444</v>
      </c>
      <c r="D1880" s="42" t="n">
        <f aca="false">$B$5*A1880</f>
        <v>-4.3649242064977</v>
      </c>
      <c r="E1880" s="42" t="n">
        <f aca="false">$D$5*A1880+$F$5*B1880</f>
        <v>-2.9743223840542</v>
      </c>
      <c r="F1880" s="43" t="n">
        <f aca="false">Inputs!$B$5*D1880+Inputs!$B$6*E1880</f>
        <v>-287776.301447059</v>
      </c>
      <c r="G1880" s="43" t="n">
        <f aca="false">F1880*SQRT(($B$6-2)/C1880)</f>
        <v>-164358.272806623</v>
      </c>
    </row>
    <row r="1881" customFormat="false" ht="15" hidden="false" customHeight="false" outlineLevel="0" collapsed="false">
      <c r="A1881" s="41" t="n">
        <v>2.7996972218</v>
      </c>
      <c r="B1881" s="41" t="n">
        <v>-0.3666787937</v>
      </c>
      <c r="C1881" s="41" t="n">
        <v>4.6983745107</v>
      </c>
      <c r="D1881" s="42" t="n">
        <f aca="false">$B$5*A1881</f>
        <v>7.15316491435718</v>
      </c>
      <c r="E1881" s="42" t="n">
        <f aca="false">$D$5*A1881+$F$5*B1881</f>
        <v>6.02896488000045</v>
      </c>
      <c r="F1881" s="43" t="n">
        <f aca="false">Inputs!$B$5*D1881+Inputs!$B$6*E1881</f>
        <v>413868.247435696</v>
      </c>
      <c r="G1881" s="43" t="n">
        <f aca="false">F1881*SQRT(($B$6-2)/C1881)</f>
        <v>270024.574221441</v>
      </c>
    </row>
    <row r="1882" customFormat="false" ht="15" hidden="false" customHeight="false" outlineLevel="0" collapsed="false">
      <c r="A1882" s="41" t="n">
        <v>-1.666757933</v>
      </c>
      <c r="B1882" s="41" t="n">
        <v>0.8999996644</v>
      </c>
      <c r="C1882" s="41" t="n">
        <v>4.0395938707</v>
      </c>
      <c r="D1882" s="42" t="n">
        <f aca="false">$B$5*A1882</f>
        <v>-4.25852991324424</v>
      </c>
      <c r="E1882" s="42" t="n">
        <f aca="false">$D$5*A1882+$F$5*B1882</f>
        <v>-2.41212754067173</v>
      </c>
      <c r="F1882" s="43" t="n">
        <f aca="false">Inputs!$B$5*D1882+Inputs!$B$6*E1882</f>
        <v>-305246.614290838</v>
      </c>
      <c r="G1882" s="43" t="n">
        <f aca="false">F1882*SQRT(($B$6-2)/C1882)</f>
        <v>-214781.564302601</v>
      </c>
    </row>
    <row r="1883" customFormat="false" ht="15" hidden="false" customHeight="false" outlineLevel="0" collapsed="false">
      <c r="A1883" s="41" t="n">
        <v>-0.7269249589</v>
      </c>
      <c r="B1883" s="41" t="n">
        <v>1.2993469306</v>
      </c>
      <c r="C1883" s="41" t="n">
        <v>1.8691114284</v>
      </c>
      <c r="D1883" s="42" t="n">
        <f aca="false">$B$5*A1883</f>
        <v>-1.85727730516192</v>
      </c>
      <c r="E1883" s="42" t="n">
        <f aca="false">$D$5*A1883+$F$5*B1883</f>
        <v>0.513858198219901</v>
      </c>
      <c r="F1883" s="43" t="n">
        <f aca="false">Inputs!$B$5*D1883+Inputs!$B$6*E1883</f>
        <v>-211420.640427187</v>
      </c>
      <c r="G1883" s="43" t="n">
        <f aca="false">F1883*SQRT(($B$6-2)/C1883)</f>
        <v>-218697.986903001</v>
      </c>
    </row>
    <row r="1884" customFormat="false" ht="15" hidden="false" customHeight="false" outlineLevel="0" collapsed="false">
      <c r="A1884" s="41" t="n">
        <v>-0.2820290478</v>
      </c>
      <c r="B1884" s="41" t="n">
        <v>-0.6318156891</v>
      </c>
      <c r="C1884" s="41" t="n">
        <v>4.307260816</v>
      </c>
      <c r="D1884" s="42" t="n">
        <f aca="false">$B$5*A1884</f>
        <v>-0.720578023167621</v>
      </c>
      <c r="E1884" s="42" t="n">
        <f aca="false">$D$5*A1884+$F$5*B1884</f>
        <v>-1.76209706302512</v>
      </c>
      <c r="F1884" s="43" t="n">
        <f aca="false">Inputs!$B$5*D1884+Inputs!$B$6*E1884</f>
        <v>16047.050834494</v>
      </c>
      <c r="G1884" s="43" t="n">
        <f aca="false">F1884*SQRT(($B$6-2)/C1884)</f>
        <v>10934.7697106979</v>
      </c>
    </row>
    <row r="1885" customFormat="false" ht="15" hidden="false" customHeight="false" outlineLevel="0" collapsed="false">
      <c r="A1885" s="41" t="n">
        <v>-0.1779575557</v>
      </c>
      <c r="B1885" s="41" t="n">
        <v>0.7577767609</v>
      </c>
      <c r="C1885" s="41" t="n">
        <v>11.9271308186</v>
      </c>
      <c r="D1885" s="42" t="n">
        <f aca="false">$B$5*A1885</f>
        <v>-0.454677646484781</v>
      </c>
      <c r="E1885" s="42" t="n">
        <f aca="false">$D$5*A1885+$F$5*B1885</f>
        <v>0.885021112325565</v>
      </c>
      <c r="F1885" s="43" t="n">
        <f aca="false">Inputs!$B$5*D1885+Inputs!$B$6*E1885</f>
        <v>-89718.8202647564</v>
      </c>
      <c r="G1885" s="43" t="n">
        <f aca="false">F1885*SQRT(($B$6-2)/C1885)</f>
        <v>-36739.2732192976</v>
      </c>
    </row>
    <row r="1886" customFormat="false" ht="15" hidden="false" customHeight="false" outlineLevel="0" collapsed="false">
      <c r="A1886" s="41" t="n">
        <v>-0.2274206308</v>
      </c>
      <c r="B1886" s="41" t="n">
        <v>-0.4967247028</v>
      </c>
      <c r="C1886" s="41" t="n">
        <v>7.493068856</v>
      </c>
      <c r="D1886" s="42" t="n">
        <f aca="false">$B$5*A1886</f>
        <v>-0.58105471705031</v>
      </c>
      <c r="E1886" s="42" t="n">
        <f aca="false">$D$5*A1886+$F$5*B1886</f>
        <v>-1.39888394076742</v>
      </c>
      <c r="F1886" s="43" t="n">
        <f aca="false">Inputs!$B$5*D1886+Inputs!$B$6*E1886</f>
        <v>11838.7253333398</v>
      </c>
      <c r="G1886" s="43" t="n">
        <f aca="false">F1886*SQRT(($B$6-2)/C1886)</f>
        <v>6116.31833298407</v>
      </c>
    </row>
    <row r="1887" customFormat="false" ht="15" hidden="false" customHeight="false" outlineLevel="0" collapsed="false">
      <c r="A1887" s="41" t="n">
        <v>-0.198831603</v>
      </c>
      <c r="B1887" s="41" t="n">
        <v>-1.2718551845</v>
      </c>
      <c r="C1887" s="41" t="n">
        <v>2.5020909622</v>
      </c>
      <c r="D1887" s="42" t="n">
        <f aca="false">$B$5*A1887</f>
        <v>-0.508010378897536</v>
      </c>
      <c r="E1887" s="42" t="n">
        <f aca="false">$D$5*A1887+$F$5*B1887</f>
        <v>-2.66930602268751</v>
      </c>
      <c r="F1887" s="43" t="n">
        <f aca="false">Inputs!$B$5*D1887+Inputs!$B$6*E1887</f>
        <v>82664.263244622</v>
      </c>
      <c r="G1887" s="43" t="n">
        <f aca="false">F1887*SQRT(($B$6-2)/C1887)</f>
        <v>73906.2641888567</v>
      </c>
    </row>
    <row r="1888" customFormat="false" ht="15" hidden="false" customHeight="false" outlineLevel="0" collapsed="false">
      <c r="A1888" s="41" t="n">
        <v>0.3970316023</v>
      </c>
      <c r="B1888" s="41" t="n">
        <v>-1.7867265938</v>
      </c>
      <c r="C1888" s="41" t="n">
        <v>3.9962531429</v>
      </c>
      <c r="D1888" s="42" t="n">
        <f aca="false">$B$5*A1888</f>
        <v>1.01440702421294</v>
      </c>
      <c r="E1888" s="42" t="n">
        <f aca="false">$D$5*A1888+$F$5*B1888</f>
        <v>-2.14044849511905</v>
      </c>
      <c r="F1888" s="43" t="n">
        <f aca="false">Inputs!$B$5*D1888+Inputs!$B$6*E1888</f>
        <v>208463.127177247</v>
      </c>
      <c r="G1888" s="43" t="n">
        <f aca="false">F1888*SQRT(($B$6-2)/C1888)</f>
        <v>147474.777901713</v>
      </c>
    </row>
    <row r="1889" customFormat="false" ht="15" hidden="false" customHeight="false" outlineLevel="0" collapsed="false">
      <c r="A1889" s="41" t="n">
        <v>-0.4441214544</v>
      </c>
      <c r="B1889" s="41" t="n">
        <v>0.7593852088</v>
      </c>
      <c r="C1889" s="41" t="n">
        <v>4.0874931069</v>
      </c>
      <c r="D1889" s="42" t="n">
        <f aca="false">$B$5*A1889</f>
        <v>-1.13472056213452</v>
      </c>
      <c r="E1889" s="42" t="n">
        <f aca="false">$D$5*A1889+$F$5*B1889</f>
        <v>0.254438118355522</v>
      </c>
      <c r="F1889" s="43" t="n">
        <f aca="false">Inputs!$B$5*D1889+Inputs!$B$6*E1889</f>
        <v>-126193.962131229</v>
      </c>
      <c r="G1889" s="43" t="n">
        <f aca="false">F1889*SQRT(($B$6-2)/C1889)</f>
        <v>-88272.4249550566</v>
      </c>
    </row>
    <row r="1890" customFormat="false" ht="15" hidden="false" customHeight="false" outlineLevel="0" collapsed="false">
      <c r="A1890" s="41" t="n">
        <v>0.3030482829</v>
      </c>
      <c r="B1890" s="41" t="n">
        <v>0.590320573</v>
      </c>
      <c r="C1890" s="41" t="n">
        <v>2.8025424448</v>
      </c>
      <c r="D1890" s="42" t="n">
        <f aca="false">$B$5*A1890</f>
        <v>0.774281707220741</v>
      </c>
      <c r="E1890" s="42" t="n">
        <f aca="false">$D$5*A1890+$F$5*B1890</f>
        <v>1.7404627213982</v>
      </c>
      <c r="F1890" s="43" t="n">
        <f aca="false">Inputs!$B$5*D1890+Inputs!$B$6*E1890</f>
        <v>-9594.9653478359</v>
      </c>
      <c r="G1890" s="43" t="n">
        <f aca="false">F1890*SQRT(($B$6-2)/C1890)</f>
        <v>-8105.54663966922</v>
      </c>
    </row>
    <row r="1891" customFormat="false" ht="15" hidden="false" customHeight="false" outlineLevel="0" collapsed="false">
      <c r="A1891" s="41" t="n">
        <v>-0.0650456727</v>
      </c>
      <c r="B1891" s="41" t="n">
        <v>1.169746181</v>
      </c>
      <c r="C1891" s="41" t="n">
        <v>1.0340639691</v>
      </c>
      <c r="D1891" s="42" t="n">
        <f aca="false">$B$5*A1891</f>
        <v>-0.166190265206342</v>
      </c>
      <c r="E1891" s="42" t="n">
        <f aca="false">$D$5*A1891+$F$5*B1891</f>
        <v>1.86507072515287</v>
      </c>
      <c r="F1891" s="43" t="n">
        <f aca="false">Inputs!$B$5*D1891+Inputs!$B$6*E1891</f>
        <v>-109872.562778278</v>
      </c>
      <c r="G1891" s="43" t="n">
        <f aca="false">F1891*SQRT(($B$6-2)/C1891)</f>
        <v>-152802.53155319</v>
      </c>
    </row>
    <row r="1892" customFormat="false" ht="15" hidden="false" customHeight="false" outlineLevel="0" collapsed="false">
      <c r="A1892" s="41" t="n">
        <v>0.9246991968</v>
      </c>
      <c r="B1892" s="41" t="n">
        <v>0.4461410042</v>
      </c>
      <c r="C1892" s="41" t="n">
        <v>2.5361796749</v>
      </c>
      <c r="D1892" s="42" t="n">
        <f aca="false">$B$5*A1892</f>
        <v>2.36258613945096</v>
      </c>
      <c r="E1892" s="42" t="n">
        <f aca="false">$D$5*A1892+$F$5*B1892</f>
        <v>2.97077440969275</v>
      </c>
      <c r="F1892" s="43" t="n">
        <f aca="false">Inputs!$B$5*D1892+Inputs!$B$6*E1892</f>
        <v>87719.8934604579</v>
      </c>
      <c r="G1892" s="43" t="n">
        <f aca="false">F1892*SQRT(($B$6-2)/C1892)</f>
        <v>77897.4219045005</v>
      </c>
    </row>
    <row r="1893" customFormat="false" ht="15" hidden="false" customHeight="false" outlineLevel="0" collapsed="false">
      <c r="A1893" s="41" t="n">
        <v>0.9275457773</v>
      </c>
      <c r="B1893" s="41" t="n">
        <v>0.7504235544</v>
      </c>
      <c r="C1893" s="41" t="n">
        <v>4.946683485</v>
      </c>
      <c r="D1893" s="42" t="n">
        <f aca="false">$B$5*A1893</f>
        <v>2.36985909011146</v>
      </c>
      <c r="E1893" s="42" t="n">
        <f aca="false">$D$5*A1893+$F$5*B1893</f>
        <v>3.50296627413954</v>
      </c>
      <c r="F1893" s="43" t="n">
        <f aca="false">Inputs!$B$5*D1893+Inputs!$B$6*E1893</f>
        <v>61837.5953041687</v>
      </c>
      <c r="G1893" s="43" t="n">
        <f aca="false">F1893*SQRT(($B$6-2)/C1893)</f>
        <v>39319.7301972351</v>
      </c>
    </row>
    <row r="1894" customFormat="false" ht="15" hidden="false" customHeight="false" outlineLevel="0" collapsed="false">
      <c r="A1894" s="41" t="n">
        <v>-0.4394635133</v>
      </c>
      <c r="B1894" s="41" t="n">
        <v>-1.3438989117</v>
      </c>
      <c r="C1894" s="41" t="n">
        <v>2.4910794139</v>
      </c>
      <c r="D1894" s="42" t="n">
        <f aca="false">$B$5*A1894</f>
        <v>-1.12281962492238</v>
      </c>
      <c r="E1894" s="42" t="n">
        <f aca="false">$D$5*A1894+$F$5*B1894</f>
        <v>-3.36631188561305</v>
      </c>
      <c r="F1894" s="43" t="n">
        <f aca="false">Inputs!$B$5*D1894+Inputs!$B$6*E1894</f>
        <v>56033.6317884145</v>
      </c>
      <c r="G1894" s="43" t="n">
        <f aca="false">F1894*SQRT(($B$6-2)/C1894)</f>
        <v>50207.6602835613</v>
      </c>
    </row>
    <row r="1895" customFormat="false" ht="15" hidden="false" customHeight="false" outlineLevel="0" collapsed="false">
      <c r="A1895" s="41" t="n">
        <v>0.4203621258</v>
      </c>
      <c r="B1895" s="41" t="n">
        <v>0.5460892308</v>
      </c>
      <c r="C1895" s="41" t="n">
        <v>3.2298153123</v>
      </c>
      <c r="D1895" s="42" t="n">
        <f aca="false">$B$5*A1895</f>
        <v>1.07401599936722</v>
      </c>
      <c r="E1895" s="42" t="n">
        <f aca="false">$D$5*A1895+$F$5*B1895</f>
        <v>1.94324509295056</v>
      </c>
      <c r="F1895" s="43" t="n">
        <f aca="false">Inputs!$B$5*D1895+Inputs!$B$6*E1895</f>
        <v>10239.3452891941</v>
      </c>
      <c r="G1895" s="43" t="n">
        <f aca="false">F1895*SQRT(($B$6-2)/C1895)</f>
        <v>8057.46340424801</v>
      </c>
    </row>
    <row r="1896" customFormat="false" ht="15" hidden="false" customHeight="false" outlineLevel="0" collapsed="false">
      <c r="A1896" s="41" t="n">
        <v>1.0904719911</v>
      </c>
      <c r="B1896" s="41" t="n">
        <v>-0.936321275</v>
      </c>
      <c r="C1896" s="41" t="n">
        <v>8.155557373</v>
      </c>
      <c r="D1896" s="42" t="n">
        <f aca="false">$B$5*A1896</f>
        <v>2.78613198816217</v>
      </c>
      <c r="E1896" s="42" t="n">
        <f aca="false">$D$5*A1896+$F$5*B1896</f>
        <v>0.978086394585859</v>
      </c>
      <c r="F1896" s="43" t="n">
        <f aca="false">Inputs!$B$5*D1896+Inputs!$B$6*E1896</f>
        <v>229708.879086924</v>
      </c>
      <c r="G1896" s="43" t="n">
        <f aca="false">F1896*SQRT(($B$6-2)/C1896)</f>
        <v>113753.811368686</v>
      </c>
    </row>
    <row r="1897" customFormat="false" ht="15" hidden="false" customHeight="false" outlineLevel="0" collapsed="false">
      <c r="A1897" s="41" t="n">
        <v>-0.9064310593</v>
      </c>
      <c r="B1897" s="41" t="n">
        <v>0.4599002663</v>
      </c>
      <c r="C1897" s="41" t="n">
        <v>3.2452784842</v>
      </c>
      <c r="D1897" s="42" t="n">
        <f aca="false">$B$5*A1897</f>
        <v>-2.31591144934585</v>
      </c>
      <c r="E1897" s="42" t="n">
        <f aca="false">$D$5*A1897+$F$5*B1897</f>
        <v>-1.36280212211388</v>
      </c>
      <c r="F1897" s="43" t="n">
        <f aca="false">Inputs!$B$5*D1897+Inputs!$B$6*E1897</f>
        <v>-163451.03882889</v>
      </c>
      <c r="G1897" s="43" t="n">
        <f aca="false">F1897*SQRT(($B$6-2)/C1897)</f>
        <v>-128314.78415131</v>
      </c>
    </row>
    <row r="1898" customFormat="false" ht="15" hidden="false" customHeight="false" outlineLevel="0" collapsed="false">
      <c r="A1898" s="41" t="n">
        <v>-0.0711669889</v>
      </c>
      <c r="B1898" s="41" t="n">
        <v>-1.8857616106</v>
      </c>
      <c r="C1898" s="41" t="n">
        <v>3.4049269047</v>
      </c>
      <c r="D1898" s="42" t="n">
        <f aca="false">$B$5*A1898</f>
        <v>-0.18183009366014</v>
      </c>
      <c r="E1898" s="42" t="n">
        <f aca="false">$D$5*A1898+$F$5*B1898</f>
        <v>-3.42557631783894</v>
      </c>
      <c r="F1898" s="43" t="n">
        <f aca="false">Inputs!$B$5*D1898+Inputs!$B$6*E1898</f>
        <v>153095.806525933</v>
      </c>
      <c r="G1898" s="43" t="n">
        <f aca="false">F1898*SQRT(($B$6-2)/C1898)</f>
        <v>117334.140478235</v>
      </c>
    </row>
    <row r="1899" customFormat="false" ht="15" hidden="false" customHeight="false" outlineLevel="0" collapsed="false">
      <c r="A1899" s="41" t="n">
        <v>0.3751081638</v>
      </c>
      <c r="B1899" s="41" t="n">
        <v>-1.852422915</v>
      </c>
      <c r="C1899" s="41" t="n">
        <v>3.7389679034</v>
      </c>
      <c r="D1899" s="42" t="n">
        <f aca="false">$B$5*A1899</f>
        <v>0.958393120331062</v>
      </c>
      <c r="E1899" s="42" t="n">
        <f aca="false">$D$5*A1899+$F$5*B1899</f>
        <v>-2.30605799424913</v>
      </c>
      <c r="F1899" s="43" t="n">
        <f aca="false">Inputs!$B$5*D1899+Inputs!$B$6*E1899</f>
        <v>211142.211745562</v>
      </c>
      <c r="G1899" s="43" t="n">
        <f aca="false">F1899*SQRT(($B$6-2)/C1899)</f>
        <v>154423.786010951</v>
      </c>
    </row>
    <row r="1900" customFormat="false" ht="15" hidden="false" customHeight="false" outlineLevel="0" collapsed="false">
      <c r="A1900" s="41" t="n">
        <v>-0.9452565519</v>
      </c>
      <c r="B1900" s="41" t="n">
        <v>1.3516813729</v>
      </c>
      <c r="C1900" s="41" t="n">
        <v>2.3130403151</v>
      </c>
      <c r="D1900" s="42" t="n">
        <f aca="false">$B$5*A1900</f>
        <v>-2.41510973024795</v>
      </c>
      <c r="E1900" s="42" t="n">
        <f aca="false">$D$5*A1900+$F$5*B1900</f>
        <v>0.0846872009725024</v>
      </c>
      <c r="F1900" s="43" t="n">
        <f aca="false">Inputs!$B$5*D1900+Inputs!$B$6*E1900</f>
        <v>-245745.33307342</v>
      </c>
      <c r="G1900" s="43" t="n">
        <f aca="false">F1900*SQRT(($B$6-2)/C1900)</f>
        <v>-228511.823308158</v>
      </c>
    </row>
    <row r="1901" customFormat="false" ht="15" hidden="false" customHeight="false" outlineLevel="0" collapsed="false">
      <c r="A1901" s="41" t="n">
        <v>1.8248790178</v>
      </c>
      <c r="B1901" s="41" t="n">
        <v>-1.2156563685</v>
      </c>
      <c r="C1901" s="41" t="n">
        <v>6.2658445583</v>
      </c>
      <c r="D1901" s="42" t="n">
        <f aca="false">$B$5*A1901</f>
        <v>4.66252581223087</v>
      </c>
      <c r="E1901" s="42" t="n">
        <f aca="false">$D$5*A1901+$F$5*B1901</f>
        <v>2.24333211644058</v>
      </c>
      <c r="F1901" s="43" t="n">
        <f aca="false">Inputs!$B$5*D1901+Inputs!$B$6*E1901</f>
        <v>354085.975401058</v>
      </c>
      <c r="G1901" s="43" t="n">
        <f aca="false">F1901*SQRT(($B$6-2)/C1901)</f>
        <v>200047.862368945</v>
      </c>
    </row>
    <row r="1902" customFormat="false" ht="15" hidden="false" customHeight="false" outlineLevel="0" collapsed="false">
      <c r="A1902" s="41" t="n">
        <v>-0.3293915374</v>
      </c>
      <c r="B1902" s="41" t="n">
        <v>0.0426225231</v>
      </c>
      <c r="C1902" s="41" t="n">
        <v>1.2342204323</v>
      </c>
      <c r="D1902" s="42" t="n">
        <f aca="false">$B$5*A1902</f>
        <v>-0.841588143914003</v>
      </c>
      <c r="E1902" s="42" t="n">
        <f aca="false">$D$5*A1902+$F$5*B1902</f>
        <v>-0.710217890242427</v>
      </c>
      <c r="F1902" s="43" t="n">
        <f aca="false">Inputs!$B$5*D1902+Inputs!$B$6*E1902</f>
        <v>-48647.9198792789</v>
      </c>
      <c r="G1902" s="43" t="n">
        <f aca="false">F1902*SQRT(($B$6-2)/C1902)</f>
        <v>-61927.40860987</v>
      </c>
    </row>
    <row r="1903" customFormat="false" ht="15" hidden="false" customHeight="false" outlineLevel="0" collapsed="false">
      <c r="A1903" s="41" t="n">
        <v>1.7812269276</v>
      </c>
      <c r="B1903" s="41" t="n">
        <v>-0.4928689478</v>
      </c>
      <c r="C1903" s="41" t="n">
        <v>2.303489208</v>
      </c>
      <c r="D1903" s="42" t="n">
        <f aca="false">$B$5*A1903</f>
        <v>4.55099568046318</v>
      </c>
      <c r="E1903" s="42" t="n">
        <f aca="false">$D$5*A1903+$F$5*B1903</f>
        <v>3.38752723334323</v>
      </c>
      <c r="F1903" s="43" t="n">
        <f aca="false">Inputs!$B$5*D1903+Inputs!$B$6*E1903</f>
        <v>285723.206379156</v>
      </c>
      <c r="G1903" s="43" t="n">
        <f aca="false">F1903*SQRT(($B$6-2)/C1903)</f>
        <v>266236.393751536</v>
      </c>
    </row>
    <row r="1904" customFormat="false" ht="15" hidden="false" customHeight="false" outlineLevel="0" collapsed="false">
      <c r="A1904" s="41" t="n">
        <v>-0.476884023</v>
      </c>
      <c r="B1904" s="41" t="n">
        <v>1.5487255585</v>
      </c>
      <c r="C1904" s="41" t="n">
        <v>4.0115868811</v>
      </c>
      <c r="D1904" s="42" t="n">
        <f aca="false">$B$5*A1904</f>
        <v>-1.21842820537141</v>
      </c>
      <c r="E1904" s="42" t="n">
        <f aca="false">$D$5*A1904+$F$5*B1904</f>
        <v>1.53946570277544</v>
      </c>
      <c r="F1904" s="43" t="n">
        <f aca="false">Inputs!$B$5*D1904+Inputs!$B$6*E1904</f>
        <v>-198816.105675913</v>
      </c>
      <c r="G1904" s="43" t="n">
        <f aca="false">F1904*SQRT(($B$6-2)/C1904)</f>
        <v>-140381.041257408</v>
      </c>
    </row>
    <row r="1905" customFormat="false" ht="15" hidden="false" customHeight="false" outlineLevel="0" collapsed="false">
      <c r="A1905" s="41" t="n">
        <v>-0.3747891527</v>
      </c>
      <c r="B1905" s="41" t="n">
        <v>0.722201709</v>
      </c>
      <c r="C1905" s="41" t="n">
        <v>2.6140386779</v>
      </c>
      <c r="D1905" s="42" t="n">
        <f aca="false">$B$5*A1905</f>
        <v>-0.957578053976728</v>
      </c>
      <c r="E1905" s="42" t="n">
        <f aca="false">$D$5*A1905+$F$5*B1905</f>
        <v>0.355214020818744</v>
      </c>
      <c r="F1905" s="43" t="n">
        <f aca="false">Inputs!$B$5*D1905+Inputs!$B$6*E1905</f>
        <v>-113518.50643861</v>
      </c>
      <c r="G1905" s="43" t="n">
        <f aca="false">F1905*SQRT(($B$6-2)/C1905)</f>
        <v>-99294.6071052447</v>
      </c>
    </row>
    <row r="1906" customFormat="false" ht="15" hidden="false" customHeight="false" outlineLevel="0" collapsed="false">
      <c r="A1906" s="41" t="n">
        <v>-1.4771429651</v>
      </c>
      <c r="B1906" s="41" t="n">
        <v>-0.1712327441</v>
      </c>
      <c r="C1906" s="41" t="n">
        <v>9.5858877766</v>
      </c>
      <c r="D1906" s="42" t="n">
        <f aca="false">$B$5*A1906</f>
        <v>-3.77406783461018</v>
      </c>
      <c r="E1906" s="42" t="n">
        <f aca="false">$D$5*A1906+$F$5*B1906</f>
        <v>-3.81066658718982</v>
      </c>
      <c r="F1906" s="43" t="n">
        <f aca="false">Inputs!$B$5*D1906+Inputs!$B$6*E1906</f>
        <v>-186873.454101527</v>
      </c>
      <c r="G1906" s="43" t="n">
        <f aca="false">F1906*SQRT(($B$6-2)/C1906)</f>
        <v>-85358.4343584345</v>
      </c>
    </row>
    <row r="1907" customFormat="false" ht="15" hidden="false" customHeight="false" outlineLevel="0" collapsed="false">
      <c r="A1907" s="41" t="n">
        <v>-1.6595968383</v>
      </c>
      <c r="B1907" s="41" t="n">
        <v>-1.055433781</v>
      </c>
      <c r="C1907" s="41" t="n">
        <v>3.43000176</v>
      </c>
      <c r="D1907" s="42" t="n">
        <f aca="false">$B$5*A1907</f>
        <v>-4.24023347355871</v>
      </c>
      <c r="E1907" s="42" t="n">
        <f aca="false">$D$5*A1907+$F$5*B1907</f>
        <v>-5.77162075207195</v>
      </c>
      <c r="F1907" s="43" t="n">
        <f aca="false">Inputs!$B$5*D1907+Inputs!$B$6*E1907</f>
        <v>-135442.309752273</v>
      </c>
      <c r="G1907" s="43" t="n">
        <f aca="false">F1907*SQRT(($B$6-2)/C1907)</f>
        <v>-103424.201785171</v>
      </c>
    </row>
    <row r="1908" customFormat="false" ht="15" hidden="false" customHeight="false" outlineLevel="0" collapsed="false">
      <c r="A1908" s="41" t="n">
        <v>0.8392013552</v>
      </c>
      <c r="B1908" s="41" t="n">
        <v>-0.0499053911</v>
      </c>
      <c r="C1908" s="41" t="n">
        <v>3.3597516352</v>
      </c>
      <c r="D1908" s="42" t="n">
        <f aca="false">$B$5*A1908</f>
        <v>2.14414103187851</v>
      </c>
      <c r="E1908" s="42" t="n">
        <f aca="false">$D$5*A1908+$F$5*B1908</f>
        <v>1.91077947357736</v>
      </c>
      <c r="F1908" s="43" t="n">
        <f aca="false">Inputs!$B$5*D1908+Inputs!$B$6*E1908</f>
        <v>118875.129508983</v>
      </c>
      <c r="G1908" s="43" t="n">
        <f aca="false">F1908*SQRT(($B$6-2)/C1908)</f>
        <v>91717.5434077662</v>
      </c>
    </row>
    <row r="1909" customFormat="false" ht="15" hidden="false" customHeight="false" outlineLevel="0" collapsed="false">
      <c r="A1909" s="41" t="n">
        <v>-0.3191057406</v>
      </c>
      <c r="B1909" s="41" t="n">
        <v>-0.748749624</v>
      </c>
      <c r="C1909" s="41" t="n">
        <v>1.5497310469</v>
      </c>
      <c r="D1909" s="42" t="n">
        <f aca="false">$B$5*A1909</f>
        <v>-0.81530815898811</v>
      </c>
      <c r="E1909" s="42" t="n">
        <f aca="false">$D$5*A1909+$F$5*B1909</f>
        <v>-2.05223932183363</v>
      </c>
      <c r="F1909" s="43" t="n">
        <f aca="false">Inputs!$B$5*D1909+Inputs!$B$6*E1909</f>
        <v>21081.1501928703</v>
      </c>
      <c r="G1909" s="43" t="n">
        <f aca="false">F1909*SQRT(($B$6-2)/C1909)</f>
        <v>23948.6553162328</v>
      </c>
    </row>
    <row r="1910" customFormat="false" ht="15" hidden="false" customHeight="false" outlineLevel="0" collapsed="false">
      <c r="A1910" s="41" t="n">
        <v>-0.2206560732</v>
      </c>
      <c r="B1910" s="41" t="n">
        <v>0.3011131671</v>
      </c>
      <c r="C1910" s="41" t="n">
        <v>2.6565289842</v>
      </c>
      <c r="D1910" s="42" t="n">
        <f aca="false">$B$5*A1910</f>
        <v>-0.56377142094647</v>
      </c>
      <c r="E1910" s="42" t="n">
        <f aca="false">$D$5*A1910+$F$5*B1910</f>
        <v>-0.00512504311433926</v>
      </c>
      <c r="F1910" s="43" t="n">
        <f aca="false">Inputs!$B$5*D1910+Inputs!$B$6*E1910</f>
        <v>-56120.88993893</v>
      </c>
      <c r="G1910" s="43" t="n">
        <f aca="false">F1910*SQRT(($B$6-2)/C1910)</f>
        <v>-48694.764268092</v>
      </c>
    </row>
    <row r="1911" customFormat="false" ht="15" hidden="false" customHeight="false" outlineLevel="0" collapsed="false">
      <c r="A1911" s="41" t="n">
        <v>0.9829162065</v>
      </c>
      <c r="B1911" s="41" t="n">
        <v>-2.6251466841</v>
      </c>
      <c r="C1911" s="41" t="n">
        <v>6.0792226641</v>
      </c>
      <c r="D1911" s="42" t="n">
        <f aca="false">$B$5*A1911</f>
        <v>2.51132932066435</v>
      </c>
      <c r="E1911" s="42" t="n">
        <f aca="false">$D$5*A1911+$F$5*B1911</f>
        <v>-2.19402178399004</v>
      </c>
      <c r="F1911" s="43" t="n">
        <f aca="false">Inputs!$B$5*D1911+Inputs!$B$6*E1911</f>
        <v>360834.021265937</v>
      </c>
      <c r="G1911" s="43" t="n">
        <f aca="false">F1911*SQRT(($B$6-2)/C1911)</f>
        <v>206965.735327476</v>
      </c>
    </row>
    <row r="1912" customFormat="false" ht="15" hidden="false" customHeight="false" outlineLevel="0" collapsed="false">
      <c r="A1912" s="41" t="n">
        <v>-0.8317611743</v>
      </c>
      <c r="B1912" s="41" t="n">
        <v>0.1590962422</v>
      </c>
      <c r="C1912" s="41" t="n">
        <v>1.9493065124</v>
      </c>
      <c r="D1912" s="42" t="n">
        <f aca="false">$B$5*A1912</f>
        <v>-2.1251315330813</v>
      </c>
      <c r="E1912" s="42" t="n">
        <f aca="false">$D$5*A1912+$F$5*B1912</f>
        <v>-1.70453022385489</v>
      </c>
      <c r="F1912" s="43" t="n">
        <f aca="false">Inputs!$B$5*D1912+Inputs!$B$6*E1912</f>
        <v>-127286.642115385</v>
      </c>
      <c r="G1912" s="43" t="n">
        <f aca="false">F1912*SQRT(($B$6-2)/C1912)</f>
        <v>-128931.121601067</v>
      </c>
    </row>
    <row r="1913" customFormat="false" ht="15" hidden="false" customHeight="false" outlineLevel="0" collapsed="false">
      <c r="A1913" s="41" t="n">
        <v>-0.098863116</v>
      </c>
      <c r="B1913" s="41" t="n">
        <v>0.4033762425</v>
      </c>
      <c r="C1913" s="41" t="n">
        <v>0.6884375735</v>
      </c>
      <c r="D1913" s="42" t="n">
        <f aca="false">$B$5*A1913</f>
        <v>-0.252593090134424</v>
      </c>
      <c r="E1913" s="42" t="n">
        <f aca="false">$D$5*A1913+$F$5*B1913</f>
        <v>0.461274183043822</v>
      </c>
      <c r="F1913" s="43" t="n">
        <f aca="false">Inputs!$B$5*D1913+Inputs!$B$6*E1913</f>
        <v>-48323.0181656335</v>
      </c>
      <c r="G1913" s="43" t="n">
        <f aca="false">F1913*SQRT(($B$6-2)/C1913)</f>
        <v>-82363.8742597597</v>
      </c>
    </row>
    <row r="1914" customFormat="false" ht="15" hidden="false" customHeight="false" outlineLevel="0" collapsed="false">
      <c r="A1914" s="41" t="n">
        <v>0.2675402861</v>
      </c>
      <c r="B1914" s="41" t="n">
        <v>-0.304867863</v>
      </c>
      <c r="C1914" s="41" t="n">
        <v>3.017847347</v>
      </c>
      <c r="D1914" s="42" t="n">
        <f aca="false">$B$5*A1914</f>
        <v>0.683559555228331</v>
      </c>
      <c r="E1914" s="42" t="n">
        <f aca="false">$D$5*A1914+$F$5*B1914</f>
        <v>0.110206745274793</v>
      </c>
      <c r="F1914" s="43" t="n">
        <f aca="false">Inputs!$B$5*D1914+Inputs!$B$6*E1914</f>
        <v>62845.6182590935</v>
      </c>
      <c r="G1914" s="43" t="n">
        <f aca="false">F1914*SQRT(($B$6-2)/C1914)</f>
        <v>51161.2759273443</v>
      </c>
    </row>
    <row r="1915" customFormat="false" ht="15" hidden="false" customHeight="false" outlineLevel="0" collapsed="false">
      <c r="A1915" s="41" t="n">
        <v>-0.526853196</v>
      </c>
      <c r="B1915" s="41" t="n">
        <v>-0.2455014897</v>
      </c>
      <c r="C1915" s="41" t="n">
        <v>3.5510387879</v>
      </c>
      <c r="D1915" s="42" t="n">
        <f aca="false">$B$5*A1915</f>
        <v>-1.34609834495645</v>
      </c>
      <c r="E1915" s="42" t="n">
        <f aca="false">$D$5*A1915+$F$5*B1915</f>
        <v>-1.67761176147853</v>
      </c>
      <c r="F1915" s="43" t="n">
        <f aca="false">Inputs!$B$5*D1915+Inputs!$B$6*E1915</f>
        <v>-50729.2464217183</v>
      </c>
      <c r="G1915" s="43" t="n">
        <f aca="false">F1915*SQRT(($B$6-2)/C1915)</f>
        <v>-38071.1241540267</v>
      </c>
    </row>
    <row r="1916" customFormat="false" ht="15" hidden="false" customHeight="false" outlineLevel="0" collapsed="false">
      <c r="A1916" s="41" t="n">
        <v>1.1487423498</v>
      </c>
      <c r="B1916" s="41" t="n">
        <v>-0.7320079329</v>
      </c>
      <c r="C1916" s="41" t="n">
        <v>2.4290075916</v>
      </c>
      <c r="D1916" s="42" t="n">
        <f aca="false">$B$5*A1916</f>
        <v>2.93501147489891</v>
      </c>
      <c r="E1916" s="42" t="n">
        <f aca="false">$D$5*A1916+$F$5*B1916</f>
        <v>1.46954274090044</v>
      </c>
      <c r="F1916" s="43" t="n">
        <f aca="false">Inputs!$B$5*D1916+Inputs!$B$6*E1916</f>
        <v>220024.010444868</v>
      </c>
      <c r="G1916" s="43" t="n">
        <f aca="false">F1916*SQRT(($B$6-2)/C1916)</f>
        <v>199650.608503268</v>
      </c>
    </row>
    <row r="1917" customFormat="false" ht="15" hidden="false" customHeight="false" outlineLevel="0" collapsed="false">
      <c r="A1917" s="41" t="n">
        <v>-0.0628067231</v>
      </c>
      <c r="B1917" s="41" t="n">
        <v>0.183342214</v>
      </c>
      <c r="C1917" s="41" t="n">
        <v>8.2374288544</v>
      </c>
      <c r="D1917" s="42" t="n">
        <f aca="false">$B$5*A1917</f>
        <v>-0.160469798150466</v>
      </c>
      <c r="E1917" s="42" t="n">
        <f aca="false">$D$5*A1917+$F$5*B1917</f>
        <v>0.167131019720125</v>
      </c>
      <c r="F1917" s="43" t="n">
        <f aca="false">Inputs!$B$5*D1917+Inputs!$B$6*E1917</f>
        <v>-24403.5308010529</v>
      </c>
      <c r="G1917" s="43" t="n">
        <f aca="false">F1917*SQRT(($B$6-2)/C1917)</f>
        <v>-12024.6328773235</v>
      </c>
    </row>
    <row r="1918" customFormat="false" ht="15" hidden="false" customHeight="false" outlineLevel="0" collapsed="false">
      <c r="A1918" s="41" t="n">
        <v>1.5603509299</v>
      </c>
      <c r="B1918" s="41" t="n">
        <v>-0.3003082582</v>
      </c>
      <c r="C1918" s="41" t="n">
        <v>13.2058656509</v>
      </c>
      <c r="D1918" s="42" t="n">
        <f aca="false">$B$5*A1918</f>
        <v>3.98666235724922</v>
      </c>
      <c r="E1918" s="42" t="n">
        <f aca="false">$D$5*A1918+$F$5*B1918</f>
        <v>3.19443648272648</v>
      </c>
      <c r="F1918" s="43" t="n">
        <f aca="false">Inputs!$B$5*D1918+Inputs!$B$6*E1918</f>
        <v>238944.411588598</v>
      </c>
      <c r="G1918" s="43" t="n">
        <f aca="false">F1918*SQRT(($B$6-2)/C1918)</f>
        <v>92988.3278671737</v>
      </c>
    </row>
    <row r="1919" customFormat="false" ht="15" hidden="false" customHeight="false" outlineLevel="0" collapsed="false">
      <c r="A1919" s="41" t="n">
        <v>0.958806656</v>
      </c>
      <c r="B1919" s="41" t="n">
        <v>1.2319794033</v>
      </c>
      <c r="C1919" s="41" t="n">
        <v>3.9923762922</v>
      </c>
      <c r="D1919" s="42" t="n">
        <f aca="false">$B$5*A1919</f>
        <v>2.44972994863417</v>
      </c>
      <c r="E1919" s="42" t="n">
        <f aca="false">$D$5*A1919+$F$5*B1919</f>
        <v>4.40887812456473</v>
      </c>
      <c r="F1919" s="43" t="n">
        <f aca="false">Inputs!$B$5*D1919+Inputs!$B$6*E1919</f>
        <v>24529.0886351804</v>
      </c>
      <c r="G1919" s="43" t="n">
        <f aca="false">F1919*SQRT(($B$6-2)/C1919)</f>
        <v>17361.2374261429</v>
      </c>
    </row>
    <row r="1920" customFormat="false" ht="15" hidden="false" customHeight="false" outlineLevel="0" collapsed="false">
      <c r="A1920" s="41" t="n">
        <v>-0.063754265</v>
      </c>
      <c r="B1920" s="41" t="n">
        <v>-0.2107189791</v>
      </c>
      <c r="C1920" s="41" t="n">
        <v>2.6353455432</v>
      </c>
      <c r="D1920" s="42" t="n">
        <f aca="false">$B$5*A1920</f>
        <v>-0.162890746894918</v>
      </c>
      <c r="E1920" s="42" t="n">
        <f aca="false">$D$5*A1920+$F$5*B1920</f>
        <v>-0.515566680504828</v>
      </c>
      <c r="F1920" s="43" t="n">
        <f aca="false">Inputs!$B$5*D1920+Inputs!$B$6*E1920</f>
        <v>9489.25933574957</v>
      </c>
      <c r="G1920" s="43" t="n">
        <f aca="false">F1920*SQRT(($B$6-2)/C1920)</f>
        <v>8266.63057343035</v>
      </c>
    </row>
    <row r="1921" customFormat="false" ht="15" hidden="false" customHeight="false" outlineLevel="0" collapsed="false">
      <c r="A1921" s="41" t="n">
        <v>-0.329053672</v>
      </c>
      <c r="B1921" s="41" t="n">
        <v>-0.2558231342</v>
      </c>
      <c r="C1921" s="41" t="n">
        <v>4.9485337253</v>
      </c>
      <c r="D1921" s="42" t="n">
        <f aca="false">$B$5*A1921</f>
        <v>-0.84072490523725</v>
      </c>
      <c r="E1921" s="42" t="n">
        <f aca="false">$D$5*A1921+$F$5*B1921</f>
        <v>-1.22475326413119</v>
      </c>
      <c r="F1921" s="43" t="n">
        <f aca="false">Inputs!$B$5*D1921+Inputs!$B$6*E1921</f>
        <v>-22834.8273171653</v>
      </c>
      <c r="G1921" s="43" t="n">
        <f aca="false">F1921*SQRT(($B$6-2)/C1921)</f>
        <v>-14516.9192917272</v>
      </c>
    </row>
    <row r="1922" customFormat="false" ht="15" hidden="false" customHeight="false" outlineLevel="0" collapsed="false">
      <c r="A1922" s="41" t="n">
        <v>0.8542398606</v>
      </c>
      <c r="B1922" s="41" t="n">
        <v>0.2310099773</v>
      </c>
      <c r="C1922" s="41" t="n">
        <v>8.275448686</v>
      </c>
      <c r="D1922" s="42" t="n">
        <f aca="false">$B$5*A1922</f>
        <v>2.18256408289775</v>
      </c>
      <c r="E1922" s="42" t="n">
        <f aca="false">$D$5*A1922+$F$5*B1922</f>
        <v>2.43163394477066</v>
      </c>
      <c r="F1922" s="43" t="n">
        <f aca="false">Inputs!$B$5*D1922+Inputs!$B$6*E1922</f>
        <v>96674.7110512421</v>
      </c>
      <c r="G1922" s="43" t="n">
        <f aca="false">F1922*SQRT(($B$6-2)/C1922)</f>
        <v>47526.0921224966</v>
      </c>
    </row>
    <row r="1923" customFormat="false" ht="15" hidden="false" customHeight="false" outlineLevel="0" collapsed="false">
      <c r="A1923" s="41" t="n">
        <v>0.2352897092</v>
      </c>
      <c r="B1923" s="41" t="n">
        <v>-1.1252235104</v>
      </c>
      <c r="C1923" s="41" t="n">
        <v>2.076066913</v>
      </c>
      <c r="D1923" s="42" t="n">
        <f aca="false">$B$5*A1923</f>
        <v>0.60116003954051</v>
      </c>
      <c r="E1923" s="42" t="n">
        <f aca="false">$D$5*A1923+$F$5*B1923</f>
        <v>-1.38308081876975</v>
      </c>
      <c r="F1923" s="43" t="n">
        <f aca="false">Inputs!$B$5*D1923+Inputs!$B$6*E1923</f>
        <v>129270.044892538</v>
      </c>
      <c r="G1923" s="43" t="n">
        <f aca="false">F1923*SQRT(($B$6-2)/C1923)</f>
        <v>126879.723620979</v>
      </c>
    </row>
    <row r="1924" customFormat="false" ht="15" hidden="false" customHeight="false" outlineLevel="0" collapsed="false">
      <c r="A1924" s="41" t="n">
        <v>-0.9674900774</v>
      </c>
      <c r="B1924" s="41" t="n">
        <v>2.1434468248</v>
      </c>
      <c r="C1924" s="41" t="n">
        <v>5.8604821736</v>
      </c>
      <c r="D1924" s="42" t="n">
        <f aca="false">$B$5*A1924</f>
        <v>-2.47191589960465</v>
      </c>
      <c r="E1924" s="42" t="n">
        <f aca="false">$D$5*A1924+$F$5*B1924</f>
        <v>1.39895709967867</v>
      </c>
      <c r="F1924" s="43" t="n">
        <f aca="false">Inputs!$B$5*D1924+Inputs!$B$6*E1924</f>
        <v>-317139.444944399</v>
      </c>
      <c r="G1924" s="43" t="n">
        <f aca="false">F1924*SQRT(($B$6-2)/C1924)</f>
        <v>-185267.220061689</v>
      </c>
    </row>
    <row r="1925" customFormat="false" ht="15" hidden="false" customHeight="false" outlineLevel="0" collapsed="false">
      <c r="A1925" s="41" t="n">
        <v>-0.1778257253</v>
      </c>
      <c r="B1925" s="41" t="n">
        <v>-0.7747719956</v>
      </c>
      <c r="C1925" s="41" t="n">
        <v>3.0155913616</v>
      </c>
      <c r="D1925" s="42" t="n">
        <f aca="false">$B$5*A1925</f>
        <v>-0.454340822708059</v>
      </c>
      <c r="E1925" s="42" t="n">
        <f aca="false">$D$5*A1925+$F$5*B1925</f>
        <v>-1.76098510106123</v>
      </c>
      <c r="F1925" s="43" t="n">
        <f aca="false">Inputs!$B$5*D1925+Inputs!$B$6*E1925</f>
        <v>42615.1727822555</v>
      </c>
      <c r="G1925" s="43" t="n">
        <f aca="false">F1925*SQRT(($B$6-2)/C1925)</f>
        <v>34705.0765092737</v>
      </c>
    </row>
    <row r="1926" customFormat="false" ht="15" hidden="false" customHeight="false" outlineLevel="0" collapsed="false">
      <c r="A1926" s="41" t="n">
        <v>1.4310991656</v>
      </c>
      <c r="B1926" s="41" t="n">
        <v>0.2818085487</v>
      </c>
      <c r="C1926" s="41" t="n">
        <v>7.1910748337</v>
      </c>
      <c r="D1926" s="42" t="n">
        <f aca="false">$B$5*A1926</f>
        <v>3.65642693810804</v>
      </c>
      <c r="E1926" s="42" t="n">
        <f aca="false">$D$5*A1926+$F$5*B1926</f>
        <v>3.89203746905925</v>
      </c>
      <c r="F1926" s="43" t="n">
        <f aca="false">Inputs!$B$5*D1926+Inputs!$B$6*E1926</f>
        <v>171040.820357841</v>
      </c>
      <c r="G1926" s="43" t="n">
        <f aca="false">F1926*SQRT(($B$6-2)/C1926)</f>
        <v>90202.3525772011</v>
      </c>
    </row>
    <row r="1927" customFormat="false" ht="15" hidden="false" customHeight="false" outlineLevel="0" collapsed="false">
      <c r="A1927" s="41" t="n">
        <v>0.5781549169</v>
      </c>
      <c r="B1927" s="41" t="n">
        <v>-0.1380470753</v>
      </c>
      <c r="C1927" s="41" t="n">
        <v>1.5503471136</v>
      </c>
      <c r="D1927" s="42" t="n">
        <f aca="false">$B$5*A1927</f>
        <v>1.47717311516038</v>
      </c>
      <c r="E1927" s="42" t="n">
        <f aca="false">$D$5*A1927+$F$5*B1927</f>
        <v>1.1373983920171</v>
      </c>
      <c r="F1927" s="43" t="n">
        <f aca="false">Inputs!$B$5*D1927+Inputs!$B$6*E1927</f>
        <v>90847.3919151831</v>
      </c>
      <c r="G1927" s="43" t="n">
        <f aca="false">F1927*SQRT(($B$6-2)/C1927)</f>
        <v>103184.149595283</v>
      </c>
    </row>
    <row r="1928" customFormat="false" ht="15" hidden="false" customHeight="false" outlineLevel="0" collapsed="false">
      <c r="A1928" s="41" t="n">
        <v>-0.3186730906</v>
      </c>
      <c r="B1928" s="41" t="n">
        <v>-0.1695863725</v>
      </c>
      <c r="C1928" s="41" t="n">
        <v>8.9670267077</v>
      </c>
      <c r="D1928" s="42" t="n">
        <f aca="false">$B$5*A1928</f>
        <v>-0.81420274774003</v>
      </c>
      <c r="E1928" s="42" t="n">
        <f aca="false">$D$5*A1928+$F$5*B1928</f>
        <v>-1.05114291749968</v>
      </c>
      <c r="F1928" s="43" t="n">
        <f aca="false">Inputs!$B$5*D1928+Inputs!$B$6*E1928</f>
        <v>-28863.128899019</v>
      </c>
      <c r="G1928" s="43" t="n">
        <f aca="false">F1928*SQRT(($B$6-2)/C1928)</f>
        <v>-13631.2026728777</v>
      </c>
    </row>
    <row r="1929" customFormat="false" ht="15" hidden="false" customHeight="false" outlineLevel="0" collapsed="false">
      <c r="A1929" s="41" t="n">
        <v>-1.3827381703</v>
      </c>
      <c r="B1929" s="41" t="n">
        <v>-0.0879274094</v>
      </c>
      <c r="C1929" s="41" t="n">
        <v>4.0882740576</v>
      </c>
      <c r="D1929" s="42" t="n">
        <f aca="false">$B$5*A1929</f>
        <v>-3.53286565722748</v>
      </c>
      <c r="E1929" s="42" t="n">
        <f aca="false">$D$5*A1929+$F$5*B1929</f>
        <v>-3.44217507053059</v>
      </c>
      <c r="F1929" s="43" t="n">
        <f aca="false">Inputs!$B$5*D1929+Inputs!$B$6*E1929</f>
        <v>-181177.812196218</v>
      </c>
      <c r="G1929" s="43" t="n">
        <f aca="false">F1929*SQRT(($B$6-2)/C1929)</f>
        <v>-126721.413440815</v>
      </c>
    </row>
    <row r="1930" customFormat="false" ht="15" hidden="false" customHeight="false" outlineLevel="0" collapsed="false">
      <c r="A1930" s="41" t="n">
        <v>0.296033077</v>
      </c>
      <c r="B1930" s="41" t="n">
        <v>1.8504632338</v>
      </c>
      <c r="C1930" s="41" t="n">
        <v>4.9381096311</v>
      </c>
      <c r="D1930" s="42" t="n">
        <f aca="false">$B$5*A1930</f>
        <v>0.756358010215174</v>
      </c>
      <c r="E1930" s="42" t="n">
        <f aca="false">$D$5*A1930+$F$5*B1930</f>
        <v>3.89971365000516</v>
      </c>
      <c r="F1930" s="43" t="n">
        <f aca="false">Inputs!$B$5*D1930+Inputs!$B$6*E1930</f>
        <v>-119349.881478741</v>
      </c>
      <c r="G1930" s="43" t="n">
        <f aca="false">F1930*SQRT(($B$6-2)/C1930)</f>
        <v>-75955.0451363323</v>
      </c>
    </row>
    <row r="1931" customFormat="false" ht="15" hidden="false" customHeight="false" outlineLevel="0" collapsed="false">
      <c r="A1931" s="41" t="n">
        <v>0.085999065</v>
      </c>
      <c r="B1931" s="41" t="n">
        <v>-2.3341770422</v>
      </c>
      <c r="C1931" s="41" t="n">
        <v>1.3384571711</v>
      </c>
      <c r="D1931" s="42" t="n">
        <f aca="false">$B$5*A1931</f>
        <v>0.219725722351511</v>
      </c>
      <c r="E1931" s="42" t="n">
        <f aca="false">$D$5*A1931+$F$5*B1931</f>
        <v>-3.82588470537522</v>
      </c>
      <c r="F1931" s="43" t="n">
        <f aca="false">Inputs!$B$5*D1931+Inputs!$B$6*E1931</f>
        <v>213266.807503912</v>
      </c>
      <c r="G1931" s="43" t="n">
        <f aca="false">F1931*SQRT(($B$6-2)/C1931)</f>
        <v>260696.995626406</v>
      </c>
    </row>
    <row r="1932" customFormat="false" ht="15" hidden="false" customHeight="false" outlineLevel="0" collapsed="false">
      <c r="A1932" s="41" t="n">
        <v>-0.0939854328</v>
      </c>
      <c r="B1932" s="41" t="n">
        <v>2.7395041331</v>
      </c>
      <c r="C1932" s="41" t="n">
        <v>1.3029814041</v>
      </c>
      <c r="D1932" s="42" t="n">
        <f aca="false">$B$5*A1932</f>
        <v>-0.240130716682785</v>
      </c>
      <c r="E1932" s="42" t="n">
        <f aca="false">$D$5*A1932+$F$5*B1932</f>
        <v>4.50677670830522</v>
      </c>
      <c r="F1932" s="43" t="n">
        <f aca="false">Inputs!$B$5*D1932+Inputs!$B$6*E1932</f>
        <v>-249351.907083539</v>
      </c>
      <c r="G1932" s="43" t="n">
        <f aca="false">F1932*SQRT(($B$6-2)/C1932)</f>
        <v>-308928.932100796</v>
      </c>
    </row>
    <row r="1933" customFormat="false" ht="15" hidden="false" customHeight="false" outlineLevel="0" collapsed="false">
      <c r="A1933" s="41" t="n">
        <v>0.866366235</v>
      </c>
      <c r="B1933" s="41" t="n">
        <v>-0.8108889438</v>
      </c>
      <c r="C1933" s="41" t="n">
        <v>4.3906053087</v>
      </c>
      <c r="D1933" s="42" t="n">
        <f aca="false">$B$5*A1933</f>
        <v>2.21354670316862</v>
      </c>
      <c r="E1933" s="42" t="n">
        <f aca="false">$D$5*A1933+$F$5*B1933</f>
        <v>0.661396636221952</v>
      </c>
      <c r="F1933" s="43" t="n">
        <f aca="false">Inputs!$B$5*D1933+Inputs!$B$6*E1933</f>
        <v>188284.838505764</v>
      </c>
      <c r="G1933" s="43" t="n">
        <f aca="false">F1933*SQRT(($B$6-2)/C1933)</f>
        <v>127077.349772139</v>
      </c>
    </row>
    <row r="1934" customFormat="false" ht="15" hidden="false" customHeight="false" outlineLevel="0" collapsed="false">
      <c r="A1934" s="41" t="n">
        <v>0.5911065144</v>
      </c>
      <c r="B1934" s="41" t="n">
        <v>-0.7420134249</v>
      </c>
      <c r="C1934" s="41" t="n">
        <v>5.0452337608</v>
      </c>
      <c r="D1934" s="42" t="n">
        <f aca="false">$B$5*A1934</f>
        <v>1.51026416232809</v>
      </c>
      <c r="E1934" s="42" t="n">
        <f aca="false">$D$5*A1934+$F$5*B1934</f>
        <v>0.125322370403324</v>
      </c>
      <c r="F1934" s="43" t="n">
        <f aca="false">Inputs!$B$5*D1934+Inputs!$B$6*E1934</f>
        <v>144760.297712642</v>
      </c>
      <c r="G1934" s="43" t="n">
        <f aca="false">F1934*SQRT(($B$6-2)/C1934)</f>
        <v>91143.1048093852</v>
      </c>
    </row>
    <row r="1935" customFormat="false" ht="15" hidden="false" customHeight="false" outlineLevel="0" collapsed="false">
      <c r="A1935" s="41" t="n">
        <v>-1.3538075195</v>
      </c>
      <c r="B1935" s="41" t="n">
        <v>-0.3483693632</v>
      </c>
      <c r="C1935" s="41" t="n">
        <v>2.8190619831</v>
      </c>
      <c r="D1935" s="42" t="n">
        <f aca="false">$B$5*A1935</f>
        <v>-3.45894847981248</v>
      </c>
      <c r="E1935" s="42" t="n">
        <f aca="false">$D$5*A1935+$F$5*B1935</f>
        <v>-3.82304871993091</v>
      </c>
      <c r="F1935" s="43" t="n">
        <f aca="false">Inputs!$B$5*D1935+Inputs!$B$6*E1935</f>
        <v>-154742.411984702</v>
      </c>
      <c r="G1935" s="43" t="n">
        <f aca="false">F1935*SQRT(($B$6-2)/C1935)</f>
        <v>-130338.298547363</v>
      </c>
    </row>
    <row r="1936" customFormat="false" ht="15" hidden="false" customHeight="false" outlineLevel="0" collapsed="false">
      <c r="A1936" s="41" t="n">
        <v>0.0915264392</v>
      </c>
      <c r="B1936" s="41" t="n">
        <v>-1.8721555024</v>
      </c>
      <c r="C1936" s="41" t="n">
        <v>5.4192236914</v>
      </c>
      <c r="D1936" s="42" t="n">
        <f aca="false">$B$5*A1936</f>
        <v>0.233848042039546</v>
      </c>
      <c r="E1936" s="42" t="n">
        <f aca="false">$D$5*A1936+$F$5*B1936</f>
        <v>-3.01493874688916</v>
      </c>
      <c r="F1936" s="43" t="n">
        <f aca="false">Inputs!$B$5*D1936+Inputs!$B$6*E1936</f>
        <v>174131.741548413</v>
      </c>
      <c r="G1936" s="43" t="n">
        <f aca="false">F1936*SQRT(($B$6-2)/C1936)</f>
        <v>105785.076006604</v>
      </c>
    </row>
    <row r="1937" customFormat="false" ht="15" hidden="false" customHeight="false" outlineLevel="0" collapsed="false">
      <c r="A1937" s="41" t="n">
        <v>-1.1491592905</v>
      </c>
      <c r="B1937" s="41" t="n">
        <v>0.0103355632</v>
      </c>
      <c r="C1937" s="41" t="n">
        <v>1.3300206969</v>
      </c>
      <c r="D1937" s="42" t="n">
        <f aca="false">$B$5*A1937</f>
        <v>-2.9360767492305</v>
      </c>
      <c r="E1937" s="42" t="n">
        <f aca="false">$D$5*A1937+$F$5*B1937</f>
        <v>-2.71667857908906</v>
      </c>
      <c r="F1937" s="43" t="n">
        <f aca="false">Inputs!$B$5*D1937+Inputs!$B$6*E1937</f>
        <v>-157773.745968596</v>
      </c>
      <c r="G1937" s="43" t="n">
        <f aca="false">F1937*SQRT(($B$6-2)/C1937)</f>
        <v>-193473.075415096</v>
      </c>
    </row>
    <row r="1938" customFormat="false" ht="15" hidden="false" customHeight="false" outlineLevel="0" collapsed="false">
      <c r="A1938" s="41" t="n">
        <v>-0.408173176</v>
      </c>
      <c r="B1938" s="41" t="n">
        <v>0.3948112711</v>
      </c>
      <c r="C1938" s="41" t="n">
        <v>0.9632227477</v>
      </c>
      <c r="D1938" s="42" t="n">
        <f aca="false">$B$5*A1938</f>
        <v>-1.04287350032364</v>
      </c>
      <c r="E1938" s="42" t="n">
        <f aca="false">$D$5*A1938+$F$5*B1938</f>
        <v>-0.28954578532677</v>
      </c>
      <c r="F1938" s="43" t="n">
        <f aca="false">Inputs!$B$5*D1938+Inputs!$B$6*E1938</f>
        <v>-89810.0607660256</v>
      </c>
      <c r="G1938" s="43" t="n">
        <f aca="false">F1938*SQRT(($B$6-2)/C1938)</f>
        <v>-129412.617950613</v>
      </c>
    </row>
    <row r="1939" customFormat="false" ht="15" hidden="false" customHeight="false" outlineLevel="0" collapsed="false">
      <c r="A1939" s="41" t="n">
        <v>-1.2146683273</v>
      </c>
      <c r="B1939" s="41" t="n">
        <v>0.7141137486</v>
      </c>
      <c r="C1939" s="41" t="n">
        <v>3.7565031448</v>
      </c>
      <c r="D1939" s="42" t="n">
        <f aca="false">$B$5*A1939</f>
        <v>-3.10345089953587</v>
      </c>
      <c r="E1939" s="42" t="n">
        <f aca="false">$D$5*A1939+$F$5*B1939</f>
        <v>-1.65731807593048</v>
      </c>
      <c r="F1939" s="43" t="n">
        <f aca="false">Inputs!$B$5*D1939+Inputs!$B$6*E1939</f>
        <v>-227479.186157063</v>
      </c>
      <c r="G1939" s="43" t="n">
        <f aca="false">F1939*SQRT(($B$6-2)/C1939)</f>
        <v>-165983.449249832</v>
      </c>
    </row>
    <row r="1940" customFormat="false" ht="15" hidden="false" customHeight="false" outlineLevel="0" collapsed="false">
      <c r="A1940" s="41" t="n">
        <v>-1.1837590971</v>
      </c>
      <c r="B1940" s="41" t="n">
        <v>1.6427343019</v>
      </c>
      <c r="C1940" s="41" t="n">
        <v>1.2846582941</v>
      </c>
      <c r="D1940" s="42" t="n">
        <f aca="false">$B$5*A1940</f>
        <v>-3.02447849520771</v>
      </c>
      <c r="E1940" s="42" t="n">
        <f aca="false">$D$5*A1940+$F$5*B1940</f>
        <v>0.0197234510431374</v>
      </c>
      <c r="F1940" s="43" t="n">
        <f aca="false">Inputs!$B$5*D1940+Inputs!$B$6*E1940</f>
        <v>-303434.022072927</v>
      </c>
      <c r="G1940" s="43" t="n">
        <f aca="false">F1940*SQRT(($B$6-2)/C1940)</f>
        <v>-378604.227535201</v>
      </c>
    </row>
    <row r="1941" customFormat="false" ht="15" hidden="false" customHeight="false" outlineLevel="0" collapsed="false">
      <c r="A1941" s="41" t="n">
        <v>-1.7157582844</v>
      </c>
      <c r="B1941" s="41" t="n">
        <v>-1.0925542704</v>
      </c>
      <c r="C1941" s="41" t="n">
        <v>0.7082248582</v>
      </c>
      <c r="D1941" s="42" t="n">
        <f aca="false">$B$5*A1941</f>
        <v>-4.38372473491867</v>
      </c>
      <c r="E1941" s="42" t="n">
        <f aca="false">$D$5*A1941+$F$5*B1941</f>
        <v>-5.96935944089989</v>
      </c>
      <c r="F1941" s="43" t="n">
        <f aca="false">Inputs!$B$5*D1941+Inputs!$B$6*E1941</f>
        <v>-139904.501446873</v>
      </c>
      <c r="G1941" s="43" t="n">
        <f aca="false">F1941*SQRT(($B$6-2)/C1941)</f>
        <v>-235104.58725825</v>
      </c>
    </row>
    <row r="1942" customFormat="false" ht="15" hidden="false" customHeight="false" outlineLevel="0" collapsed="false">
      <c r="A1942" s="41" t="n">
        <v>0.417370803</v>
      </c>
      <c r="B1942" s="41" t="n">
        <v>1.6642332515</v>
      </c>
      <c r="C1942" s="41" t="n">
        <v>1.6604087742</v>
      </c>
      <c r="D1942" s="42" t="n">
        <f aca="false">$B$5*A1942</f>
        <v>1.06637323530907</v>
      </c>
      <c r="E1942" s="42" t="n">
        <f aca="false">$D$5*A1942+$F$5*B1942</f>
        <v>3.86687585444829</v>
      </c>
      <c r="F1942" s="43" t="n">
        <f aca="false">Inputs!$B$5*D1942+Inputs!$B$6*E1942</f>
        <v>-86706.4691915075</v>
      </c>
      <c r="G1942" s="43" t="n">
        <f aca="false">F1942*SQRT(($B$6-2)/C1942)</f>
        <v>-95160.9983174772</v>
      </c>
    </row>
    <row r="1943" customFormat="false" ht="15" hidden="false" customHeight="false" outlineLevel="0" collapsed="false">
      <c r="A1943" s="41" t="n">
        <v>0.3150430361</v>
      </c>
      <c r="B1943" s="41" t="n">
        <v>0.5628579202</v>
      </c>
      <c r="C1943" s="41" t="n">
        <v>4.9228196046</v>
      </c>
      <c r="D1943" s="42" t="n">
        <f aca="false">$B$5*A1943</f>
        <v>0.804928038216294</v>
      </c>
      <c r="E1943" s="42" t="n">
        <f aca="false">$D$5*A1943+$F$5*B1943</f>
        <v>1.72158430933439</v>
      </c>
      <c r="F1943" s="43" t="n">
        <f aca="false">Inputs!$B$5*D1943+Inputs!$B$6*E1943</f>
        <v>-5586.4116450903</v>
      </c>
      <c r="G1943" s="43" t="n">
        <f aca="false">F1943*SQRT(($B$6-2)/C1943)</f>
        <v>-3560.74580607831</v>
      </c>
    </row>
    <row r="1944" customFormat="false" ht="15" hidden="false" customHeight="false" outlineLevel="0" collapsed="false">
      <c r="A1944" s="41" t="n">
        <v>0.0175369017</v>
      </c>
      <c r="B1944" s="41" t="n">
        <v>-1.0263984541</v>
      </c>
      <c r="C1944" s="41" t="n">
        <v>4.0268023889</v>
      </c>
      <c r="D1944" s="42" t="n">
        <f aca="false">$B$5*A1944</f>
        <v>0.044806398695613</v>
      </c>
      <c r="E1944" s="42" t="n">
        <f aca="false">$D$5*A1944+$F$5*B1944</f>
        <v>-1.73059713976312</v>
      </c>
      <c r="F1944" s="43" t="n">
        <f aca="false">Inputs!$B$5*D1944+Inputs!$B$6*E1944</f>
        <v>91010.4968577173</v>
      </c>
      <c r="G1944" s="43" t="n">
        <f aca="false">F1944*SQRT(($B$6-2)/C1944)</f>
        <v>64139.6114027477</v>
      </c>
    </row>
    <row r="1945" customFormat="false" ht="15" hidden="false" customHeight="false" outlineLevel="0" collapsed="false">
      <c r="A1945" s="41" t="n">
        <v>-0.4901383482</v>
      </c>
      <c r="B1945" s="41" t="n">
        <v>-1.21190972</v>
      </c>
      <c r="C1945" s="41" t="n">
        <v>8.3459274006</v>
      </c>
      <c r="D1945" s="42" t="n">
        <f aca="false">$B$5*A1945</f>
        <v>-1.25229271516407</v>
      </c>
      <c r="E1945" s="42" t="n">
        <f aca="false">$D$5*A1945+$F$5*B1945</f>
        <v>-3.25898551387468</v>
      </c>
      <c r="F1945" s="43" t="n">
        <f aca="false">Inputs!$B$5*D1945+Inputs!$B$6*E1945</f>
        <v>37720.004177327</v>
      </c>
      <c r="G1945" s="43" t="n">
        <f aca="false">F1945*SQRT(($B$6-2)/C1945)</f>
        <v>18465.0049629051</v>
      </c>
    </row>
    <row r="1946" customFormat="false" ht="15" hidden="false" customHeight="false" outlineLevel="0" collapsed="false">
      <c r="A1946" s="41" t="n">
        <v>-1.2787099678</v>
      </c>
      <c r="B1946" s="41" t="n">
        <v>0.4017489193</v>
      </c>
      <c r="C1946" s="41" t="n">
        <v>4.2252591611</v>
      </c>
      <c r="D1946" s="42" t="n">
        <f aca="false">$B$5*A1946</f>
        <v>-3.26707588452191</v>
      </c>
      <c r="E1946" s="42" t="n">
        <f aca="false">$D$5*A1946+$F$5*B1946</f>
        <v>-2.34908498980752</v>
      </c>
      <c r="F1946" s="43" t="n">
        <f aca="false">Inputs!$B$5*D1946+Inputs!$B$6*E1946</f>
        <v>-209253.338961815</v>
      </c>
      <c r="G1946" s="43" t="n">
        <f aca="false">F1946*SQRT(($B$6-2)/C1946)</f>
        <v>-143966.258610118</v>
      </c>
    </row>
    <row r="1947" customFormat="false" ht="15" hidden="false" customHeight="false" outlineLevel="0" collapsed="false">
      <c r="A1947" s="41" t="n">
        <v>-1.1231779821</v>
      </c>
      <c r="B1947" s="41" t="n">
        <v>0.3195540067</v>
      </c>
      <c r="C1947" s="41" t="n">
        <v>1.378292096</v>
      </c>
      <c r="D1947" s="42" t="n">
        <f aca="false">$B$5*A1947</f>
        <v>-2.86969507687362</v>
      </c>
      <c r="E1947" s="42" t="n">
        <f aca="false">$D$5*A1947+$F$5*B1947</f>
        <v>-2.12091257194302</v>
      </c>
      <c r="F1947" s="43" t="n">
        <f aca="false">Inputs!$B$5*D1947+Inputs!$B$6*E1947</f>
        <v>-180923.879090211</v>
      </c>
      <c r="G1947" s="43" t="n">
        <f aca="false">F1947*SQRT(($B$6-2)/C1947)</f>
        <v>-217941.660594641</v>
      </c>
    </row>
    <row r="1948" customFormat="false" ht="15" hidden="false" customHeight="false" outlineLevel="0" collapsed="false">
      <c r="A1948" s="41" t="n">
        <v>-1.3018227522</v>
      </c>
      <c r="B1948" s="41" t="n">
        <v>0.2963830201</v>
      </c>
      <c r="C1948" s="41" t="n">
        <v>5.1547267266</v>
      </c>
      <c r="D1948" s="42" t="n">
        <f aca="false">$B$5*A1948</f>
        <v>-3.32612854105771</v>
      </c>
      <c r="E1948" s="42" t="n">
        <f aca="false">$D$5*A1948+$F$5*B1948</f>
        <v>-2.58602386187047</v>
      </c>
      <c r="F1948" s="43" t="n">
        <f aca="false">Inputs!$B$5*D1948+Inputs!$B$6*E1948</f>
        <v>-203311.661012247</v>
      </c>
      <c r="G1948" s="43" t="n">
        <f aca="false">F1948*SQRT(($B$6-2)/C1948)</f>
        <v>-126641.038448801</v>
      </c>
    </row>
    <row r="1949" customFormat="false" ht="15" hidden="false" customHeight="false" outlineLevel="0" collapsed="false">
      <c r="A1949" s="41" t="n">
        <v>-0.488682569</v>
      </c>
      <c r="B1949" s="41" t="n">
        <v>1.4066155337</v>
      </c>
      <c r="C1949" s="41" t="n">
        <v>2.0289262031</v>
      </c>
      <c r="D1949" s="42" t="n">
        <f aca="false">$B$5*A1949</f>
        <v>-1.2485732312801</v>
      </c>
      <c r="E1949" s="42" t="n">
        <f aca="false">$D$5*A1949+$F$5*B1949</f>
        <v>1.26600234314547</v>
      </c>
      <c r="F1949" s="43" t="n">
        <f aca="false">Inputs!$B$5*D1949+Inputs!$B$6*E1949</f>
        <v>-188157.440285283</v>
      </c>
      <c r="G1949" s="43" t="n">
        <f aca="false">F1949*SQRT(($B$6-2)/C1949)</f>
        <v>-186811.354164978</v>
      </c>
    </row>
    <row r="1950" customFormat="false" ht="15" hidden="false" customHeight="false" outlineLevel="0" collapsed="false">
      <c r="A1950" s="41" t="n">
        <v>0.3237188956</v>
      </c>
      <c r="B1950" s="41" t="n">
        <v>1.235782893</v>
      </c>
      <c r="C1950" s="41" t="n">
        <v>2.7772120358</v>
      </c>
      <c r="D1950" s="42" t="n">
        <f aca="false">$B$5*A1950</f>
        <v>0.827094668698355</v>
      </c>
      <c r="E1950" s="42" t="n">
        <f aca="false">$D$5*A1950+$F$5*B1950</f>
        <v>2.90419867767066</v>
      </c>
      <c r="F1950" s="43" t="n">
        <f aca="false">Inputs!$B$5*D1950+Inputs!$B$6*E1950</f>
        <v>-62500.4670136975</v>
      </c>
      <c r="G1950" s="43" t="n">
        <f aca="false">F1950*SQRT(($B$6-2)/C1950)</f>
        <v>-53038.8062685385</v>
      </c>
    </row>
    <row r="1951" customFormat="false" ht="15" hidden="false" customHeight="false" outlineLevel="0" collapsed="false">
      <c r="A1951" s="41" t="n">
        <v>-0.7556467164</v>
      </c>
      <c r="B1951" s="41" t="n">
        <v>0.0561433402</v>
      </c>
      <c r="C1951" s="41" t="n">
        <v>2.0606817228</v>
      </c>
      <c r="D1951" s="42" t="n">
        <f aca="false">$B$5*A1951</f>
        <v>-1.93066076478317</v>
      </c>
      <c r="E1951" s="42" t="n">
        <f aca="false">$D$5*A1951+$F$5*B1951</f>
        <v>-1.70118252912222</v>
      </c>
      <c r="F1951" s="43" t="n">
        <f aca="false">Inputs!$B$5*D1951+Inputs!$B$6*E1951</f>
        <v>-108006.950022206</v>
      </c>
      <c r="G1951" s="43" t="n">
        <f aca="false">F1951*SQRT(($B$6-2)/C1951)</f>
        <v>-106404.805106645</v>
      </c>
    </row>
    <row r="1952" customFormat="false" ht="15" hidden="false" customHeight="false" outlineLevel="0" collapsed="false">
      <c r="A1952" s="41" t="n">
        <v>-0.9810871581</v>
      </c>
      <c r="B1952" s="41" t="n">
        <v>-0.4136052427</v>
      </c>
      <c r="C1952" s="41" t="n">
        <v>1.2088782313</v>
      </c>
      <c r="D1952" s="42" t="n">
        <f aca="false">$B$5*A1952</f>
        <v>-2.50665614217217</v>
      </c>
      <c r="E1952" s="42" t="n">
        <f aca="false">$D$5*A1952+$F$5*B1952</f>
        <v>-3.04877357323884</v>
      </c>
      <c r="F1952" s="43" t="n">
        <f aca="false">Inputs!$B$5*D1952+Inputs!$B$6*E1952</f>
        <v>-98226.9355552745</v>
      </c>
      <c r="G1952" s="43" t="n">
        <f aca="false">F1952*SQRT(($B$6-2)/C1952)</f>
        <v>-126343.910456067</v>
      </c>
    </row>
    <row r="1953" customFormat="false" ht="15" hidden="false" customHeight="false" outlineLevel="0" collapsed="false">
      <c r="A1953" s="41" t="n">
        <v>-0.2621042227</v>
      </c>
      <c r="B1953" s="41" t="n">
        <v>-0.7258582207</v>
      </c>
      <c r="C1953" s="41" t="n">
        <v>17.8153801444</v>
      </c>
      <c r="D1953" s="42" t="n">
        <f aca="false">$B$5*A1953</f>
        <v>-0.669670532628916</v>
      </c>
      <c r="E1953" s="42" t="n">
        <f aca="false">$D$5*A1953+$F$5*B1953</f>
        <v>-1.8770716024924</v>
      </c>
      <c r="F1953" s="43" t="n">
        <f aca="false">Inputs!$B$5*D1953+Inputs!$B$6*E1953</f>
        <v>26886.5268617284</v>
      </c>
      <c r="G1953" s="43" t="n">
        <f aca="false">F1953*SQRT(($B$6-2)/C1953)</f>
        <v>9008.49321250654</v>
      </c>
    </row>
    <row r="1954" customFormat="false" ht="15" hidden="false" customHeight="false" outlineLevel="0" collapsed="false">
      <c r="A1954" s="41" t="n">
        <v>-1.2155028588</v>
      </c>
      <c r="B1954" s="41" t="n">
        <v>-1.4135173237</v>
      </c>
      <c r="C1954" s="41" t="n">
        <v>1.7762362065</v>
      </c>
      <c r="D1954" s="42" t="n">
        <f aca="false">$B$5*A1954</f>
        <v>-3.10558310919027</v>
      </c>
      <c r="E1954" s="42" t="n">
        <f aca="false">$D$5*A1954+$F$5*B1954</f>
        <v>-5.33317886242048</v>
      </c>
      <c r="F1954" s="43" t="n">
        <f aca="false">Inputs!$B$5*D1954+Inputs!$B$6*E1954</f>
        <v>-43899.3677980035</v>
      </c>
      <c r="G1954" s="43" t="n">
        <f aca="false">F1954*SQRT(($B$6-2)/C1954)</f>
        <v>-46582.5120061958</v>
      </c>
    </row>
    <row r="1955" customFormat="false" ht="15" hidden="false" customHeight="false" outlineLevel="0" collapsed="false">
      <c r="A1955" s="41" t="n">
        <v>-2.3397481157</v>
      </c>
      <c r="B1955" s="41" t="n">
        <v>-1.0563464635</v>
      </c>
      <c r="C1955" s="41" t="n">
        <v>0.6111943819</v>
      </c>
      <c r="D1955" s="42" t="n">
        <f aca="false">$B$5*A1955</f>
        <v>-5.97800504973826</v>
      </c>
      <c r="E1955" s="42" t="n">
        <f aca="false">$D$5*A1955+$F$5*B1955</f>
        <v>-7.39167641901431</v>
      </c>
      <c r="F1955" s="43" t="n">
        <f aca="false">Inputs!$B$5*D1955+Inputs!$B$6*E1955</f>
        <v>-228216.68402311</v>
      </c>
      <c r="G1955" s="43" t="n">
        <f aca="false">F1955*SQRT(($B$6-2)/C1955)</f>
        <v>-412831.390018325</v>
      </c>
    </row>
    <row r="1956" customFormat="false" ht="15" hidden="false" customHeight="false" outlineLevel="0" collapsed="false">
      <c r="A1956" s="41" t="n">
        <v>0.6274938967</v>
      </c>
      <c r="B1956" s="41" t="n">
        <v>-1.598498532</v>
      </c>
      <c r="C1956" s="41" t="n">
        <v>5.5885559652</v>
      </c>
      <c r="D1956" s="42" t="n">
        <f aca="false">$B$5*A1956</f>
        <v>1.60323312495981</v>
      </c>
      <c r="E1956" s="42" t="n">
        <f aca="false">$D$5*A1956+$F$5*B1956</f>
        <v>-1.26702148234252</v>
      </c>
      <c r="F1956" s="43" t="n">
        <f aca="false">Inputs!$B$5*D1956+Inputs!$B$6*E1956</f>
        <v>223674.386613107</v>
      </c>
      <c r="G1956" s="43" t="n">
        <f aca="false">F1956*SQRT(($B$6-2)/C1956)</f>
        <v>133807.806270966</v>
      </c>
    </row>
    <row r="1957" customFormat="false" ht="15" hidden="false" customHeight="false" outlineLevel="0" collapsed="false">
      <c r="A1957" s="41" t="n">
        <v>-1.3681228463</v>
      </c>
      <c r="B1957" s="41" t="n">
        <v>1.7908985712</v>
      </c>
      <c r="C1957" s="41" t="n">
        <v>0.4447122418</v>
      </c>
      <c r="D1957" s="42" t="n">
        <f aca="false">$B$5*A1957</f>
        <v>-3.49552382539127</v>
      </c>
      <c r="E1957" s="42" t="n">
        <f aca="false">$D$5*A1957+$F$5*B1957</f>
        <v>-0.163144465822366</v>
      </c>
      <c r="F1957" s="43" t="n">
        <f aca="false">Inputs!$B$5*D1957+Inputs!$B$6*E1957</f>
        <v>-341395.159248009</v>
      </c>
      <c r="G1957" s="43" t="n">
        <f aca="false">F1957*SQRT(($B$6-2)/C1957)</f>
        <v>-723990.411294833</v>
      </c>
    </row>
    <row r="1958" customFormat="false" ht="15" hidden="false" customHeight="false" outlineLevel="0" collapsed="false">
      <c r="A1958" s="41" t="n">
        <v>-0.6364960498</v>
      </c>
      <c r="B1958" s="41" t="n">
        <v>0.3210460092</v>
      </c>
      <c r="C1958" s="41" t="n">
        <v>3.0340852579</v>
      </c>
      <c r="D1958" s="42" t="n">
        <f aca="false">$B$5*A1958</f>
        <v>-1.62623342842376</v>
      </c>
      <c r="E1958" s="42" t="n">
        <f aca="false">$D$5*A1958+$F$5*B1958</f>
        <v>-0.960233865209134</v>
      </c>
      <c r="F1958" s="43" t="n">
        <f aca="false">Inputs!$B$5*D1958+Inputs!$B$6*E1958</f>
        <v>-114611.64958192</v>
      </c>
      <c r="G1958" s="43" t="n">
        <f aca="false">F1958*SQRT(($B$6-2)/C1958)</f>
        <v>-93052.8911010285</v>
      </c>
    </row>
    <row r="1959" customFormat="false" ht="15" hidden="false" customHeight="false" outlineLevel="0" collapsed="false">
      <c r="A1959" s="41" t="n">
        <v>0.6423171465</v>
      </c>
      <c r="B1959" s="41" t="n">
        <v>0.6625261298</v>
      </c>
      <c r="C1959" s="41" t="n">
        <v>6.1838325251</v>
      </c>
      <c r="D1959" s="42" t="n">
        <f aca="false">$B$5*A1959</f>
        <v>1.64110620264852</v>
      </c>
      <c r="E1959" s="42" t="n">
        <f aca="false">$D$5*A1959+$F$5*B1959</f>
        <v>2.67246331565539</v>
      </c>
      <c r="F1959" s="43" t="n">
        <f aca="false">Inputs!$B$5*D1959+Inputs!$B$6*E1959</f>
        <v>30487.4544820831</v>
      </c>
      <c r="G1959" s="43" t="n">
        <f aca="false">F1959*SQRT(($B$6-2)/C1959)</f>
        <v>17338.3315386277</v>
      </c>
    </row>
    <row r="1960" customFormat="false" ht="15" hidden="false" customHeight="false" outlineLevel="0" collapsed="false">
      <c r="A1960" s="41" t="n">
        <v>-1.5223142306</v>
      </c>
      <c r="B1960" s="41" t="n">
        <v>-0.2310596799</v>
      </c>
      <c r="C1960" s="41" t="n">
        <v>1.0654306836</v>
      </c>
      <c r="D1960" s="42" t="n">
        <f aca="false">$B$5*A1960</f>
        <v>-3.88947942590503</v>
      </c>
      <c r="E1960" s="42" t="n">
        <f aca="false">$D$5*A1960+$F$5*B1960</f>
        <v>-4.02146140425136</v>
      </c>
      <c r="F1960" s="43" t="n">
        <f aca="false">Inputs!$B$5*D1960+Inputs!$B$6*E1960</f>
        <v>-187874.872377935</v>
      </c>
      <c r="G1960" s="43" t="n">
        <f aca="false">F1960*SQRT(($B$6-2)/C1960)</f>
        <v>-257407.440593756</v>
      </c>
    </row>
    <row r="1961" customFormat="false" ht="15" hidden="false" customHeight="false" outlineLevel="0" collapsed="false">
      <c r="A1961" s="41" t="n">
        <v>-1.6182272695</v>
      </c>
      <c r="B1961" s="41" t="n">
        <v>2.4463178589</v>
      </c>
      <c r="C1961" s="41" t="n">
        <v>3.4346523533</v>
      </c>
      <c r="D1961" s="42" t="n">
        <f aca="false">$B$5*A1961</f>
        <v>-4.13453513383896</v>
      </c>
      <c r="E1961" s="42" t="n">
        <f aca="false">$D$5*A1961+$F$5*B1961</f>
        <v>0.373451649992778</v>
      </c>
      <c r="F1961" s="43" t="n">
        <f aca="false">Inputs!$B$5*D1961+Inputs!$B$6*E1961</f>
        <v>-432126.095883535</v>
      </c>
      <c r="G1961" s="43" t="n">
        <f aca="false">F1961*SQRT(($B$6-2)/C1961)</f>
        <v>-329749.464576733</v>
      </c>
    </row>
    <row r="1962" customFormat="false" ht="15" hidden="false" customHeight="false" outlineLevel="0" collapsed="false">
      <c r="A1962" s="41" t="n">
        <v>-1.594875264</v>
      </c>
      <c r="B1962" s="41" t="n">
        <v>-1.0478402189</v>
      </c>
      <c r="C1962" s="41" t="n">
        <v>2.6885691282</v>
      </c>
      <c r="D1962" s="42" t="n">
        <f aca="false">$B$5*A1962</f>
        <v>-4.07487127264647</v>
      </c>
      <c r="E1962" s="42" t="n">
        <f aca="false">$D$5*A1962+$F$5*B1962</f>
        <v>-5.6044979414767</v>
      </c>
      <c r="F1962" s="43" t="n">
        <f aca="false">Inputs!$B$5*D1962+Inputs!$B$6*E1962</f>
        <v>-127262.230190812</v>
      </c>
      <c r="G1962" s="43" t="n">
        <f aca="false">F1962*SQRT(($B$6-2)/C1962)</f>
        <v>-109762.483226093</v>
      </c>
    </row>
    <row r="1963" customFormat="false" ht="15" hidden="false" customHeight="false" outlineLevel="0" collapsed="false">
      <c r="A1963" s="41" t="n">
        <v>-1.0406008548</v>
      </c>
      <c r="B1963" s="41" t="n">
        <v>-1.4966604767</v>
      </c>
      <c r="C1963" s="41" t="n">
        <v>1.7504002637</v>
      </c>
      <c r="D1963" s="42" t="n">
        <f aca="false">$B$5*A1963</f>
        <v>-2.65871233019254</v>
      </c>
      <c r="E1963" s="42" t="n">
        <f aca="false">$D$5*A1963+$F$5*B1963</f>
        <v>-5.06055115363423</v>
      </c>
      <c r="F1963" s="43" t="n">
        <f aca="false">Inputs!$B$5*D1963+Inputs!$B$6*E1963</f>
        <v>-12843.6753375425</v>
      </c>
      <c r="G1963" s="43" t="n">
        <f aca="false">F1963*SQRT(($B$6-2)/C1963)</f>
        <v>-13728.8965243725</v>
      </c>
    </row>
    <row r="1964" customFormat="false" ht="15" hidden="false" customHeight="false" outlineLevel="0" collapsed="false">
      <c r="A1964" s="41" t="n">
        <v>1.3525939098</v>
      </c>
      <c r="B1964" s="41" t="n">
        <v>2.4224479011</v>
      </c>
      <c r="C1964" s="41" t="n">
        <v>8.3621122059</v>
      </c>
      <c r="D1964" s="42" t="n">
        <f aca="false">$B$5*A1964</f>
        <v>3.45584773368244</v>
      </c>
      <c r="E1964" s="42" t="n">
        <f aca="false">$D$5*A1964+$F$5*B1964</f>
        <v>7.40156423804293</v>
      </c>
      <c r="F1964" s="43" t="n">
        <f aca="false">Inputs!$B$5*D1964+Inputs!$B$6*E1964</f>
        <v>-24493.4385339019</v>
      </c>
      <c r="G1964" s="43" t="n">
        <f aca="false">F1964*SQRT(($B$6-2)/C1964)</f>
        <v>-11978.6192484282</v>
      </c>
    </row>
    <row r="1965" customFormat="false" ht="15" hidden="false" customHeight="false" outlineLevel="0" collapsed="false">
      <c r="A1965" s="41" t="n">
        <v>-0.4757491193</v>
      </c>
      <c r="B1965" s="41" t="n">
        <v>-1.3204231468</v>
      </c>
      <c r="C1965" s="41" t="n">
        <v>2.6699523311</v>
      </c>
      <c r="D1965" s="42" t="n">
        <f aca="false">$B$5*A1965</f>
        <v>-1.21552855134283</v>
      </c>
      <c r="E1965" s="42" t="n">
        <f aca="false">$D$5*A1965+$F$5*B1965</f>
        <v>-3.41212002726441</v>
      </c>
      <c r="F1965" s="43" t="n">
        <f aca="false">Inputs!$B$5*D1965+Inputs!$B$6*E1965</f>
        <v>49053.1462289377</v>
      </c>
      <c r="G1965" s="43" t="n">
        <f aca="false">F1965*SQRT(($B$6-2)/C1965)</f>
        <v>42455.1238294566</v>
      </c>
    </row>
    <row r="1966" customFormat="false" ht="15" hidden="false" customHeight="false" outlineLevel="0" collapsed="false">
      <c r="A1966" s="41" t="n">
        <v>-2.2369254987</v>
      </c>
      <c r="B1966" s="41" t="n">
        <v>-0.2441087185</v>
      </c>
      <c r="C1966" s="41" t="n">
        <v>5.5097108992</v>
      </c>
      <c r="D1966" s="42" t="n">
        <f aca="false">$B$5*A1966</f>
        <v>-5.71529552150795</v>
      </c>
      <c r="E1966" s="42" t="n">
        <f aca="false">$D$5*A1966+$F$5*B1966</f>
        <v>-5.74447402984524</v>
      </c>
      <c r="F1966" s="43" t="n">
        <f aca="false">Inputs!$B$5*D1966+Inputs!$B$6*E1966</f>
        <v>-284305.850658533</v>
      </c>
      <c r="G1966" s="43" t="n">
        <f aca="false">F1966*SQRT(($B$6-2)/C1966)</f>
        <v>-171291.727414451</v>
      </c>
    </row>
    <row r="1967" customFormat="false" ht="15" hidden="false" customHeight="false" outlineLevel="0" collapsed="false">
      <c r="A1967" s="41" t="n">
        <v>-0.3163654232</v>
      </c>
      <c r="B1967" s="41" t="n">
        <v>-0.6512961264</v>
      </c>
      <c r="C1967" s="41" t="n">
        <v>6.5501233241</v>
      </c>
      <c r="D1967" s="42" t="n">
        <f aca="false">$B$5*A1967</f>
        <v>-0.808306708214344</v>
      </c>
      <c r="E1967" s="42" t="n">
        <f aca="false">$D$5*A1967+$F$5*B1967</f>
        <v>-1.87744121897525</v>
      </c>
      <c r="F1967" s="43" t="n">
        <f aca="false">Inputs!$B$5*D1967+Inputs!$B$6*E1967</f>
        <v>13041.3901273283</v>
      </c>
      <c r="G1967" s="43" t="n">
        <f aca="false">F1967*SQRT(($B$6-2)/C1967)</f>
        <v>7206.33000516428</v>
      </c>
    </row>
    <row r="1968" customFormat="false" ht="15" hidden="false" customHeight="false" outlineLevel="0" collapsed="false">
      <c r="A1968" s="41" t="n">
        <v>0.221375254</v>
      </c>
      <c r="B1968" s="41" t="n">
        <v>0.3951731428</v>
      </c>
      <c r="C1968" s="41" t="n">
        <v>2.9325469574</v>
      </c>
      <c r="D1968" s="42" t="n">
        <f aca="false">$B$5*A1968</f>
        <v>0.565608912095721</v>
      </c>
      <c r="E1968" s="42" t="n">
        <f aca="false">$D$5*A1968+$F$5*B1968</f>
        <v>1.20914485268683</v>
      </c>
      <c r="F1968" s="43" t="n">
        <f aca="false">Inputs!$B$5*D1968+Inputs!$B$6*E1968</f>
        <v>-3896.35142476951</v>
      </c>
      <c r="G1968" s="43" t="n">
        <f aca="false">F1968*SQRT(($B$6-2)/C1968)</f>
        <v>-3217.73763996735</v>
      </c>
    </row>
    <row r="1969" customFormat="false" ht="15" hidden="false" customHeight="false" outlineLevel="0" collapsed="false">
      <c r="A1969" s="41" t="n">
        <v>0.3230832579</v>
      </c>
      <c r="B1969" s="41" t="n">
        <v>-0.316124872</v>
      </c>
      <c r="C1969" s="41" t="n">
        <v>1.4048244352</v>
      </c>
      <c r="D1969" s="42" t="n">
        <f aca="false">$B$5*A1969</f>
        <v>0.825470628334819</v>
      </c>
      <c r="E1969" s="42" t="n">
        <f aca="false">$D$5*A1969+$F$5*B1969</f>
        <v>0.222938147875609</v>
      </c>
      <c r="F1969" s="43" t="n">
        <f aca="false">Inputs!$B$5*D1969+Inputs!$B$6*E1969</f>
        <v>71400.1554397015</v>
      </c>
      <c r="G1969" s="43" t="n">
        <f aca="false">F1969*SQRT(($B$6-2)/C1969)</f>
        <v>85192.84638879</v>
      </c>
    </row>
    <row r="1970" customFormat="false" ht="15" hidden="false" customHeight="false" outlineLevel="0" collapsed="false">
      <c r="A1970" s="41" t="n">
        <v>-1.1016218296</v>
      </c>
      <c r="B1970" s="41" t="n">
        <v>0.6658330978</v>
      </c>
      <c r="C1970" s="41" t="n">
        <v>6.658230982</v>
      </c>
      <c r="D1970" s="42" t="n">
        <f aca="false">$B$5*A1970</f>
        <v>-2.81461958065536</v>
      </c>
      <c r="E1970" s="42" t="n">
        <f aca="false">$D$5*A1970+$F$5*B1970</f>
        <v>-1.4716823478234</v>
      </c>
      <c r="F1970" s="43" t="n">
        <f aca="false">Inputs!$B$5*D1970+Inputs!$B$6*E1970</f>
        <v>-207877.840674366</v>
      </c>
      <c r="G1970" s="43" t="n">
        <f aca="false">F1970*SQRT(($B$6-2)/C1970)</f>
        <v>-113931.487116884</v>
      </c>
    </row>
    <row r="1971" customFormat="false" ht="15" hidden="false" customHeight="false" outlineLevel="0" collapsed="false">
      <c r="A1971" s="41" t="n">
        <v>0.0125137594</v>
      </c>
      <c r="B1971" s="41" t="n">
        <v>0.8883575248</v>
      </c>
      <c r="C1971" s="41" t="n">
        <v>3.0389858984</v>
      </c>
      <c r="D1971" s="42" t="n">
        <f aca="false">$B$5*A1971</f>
        <v>0.0319723804380665</v>
      </c>
      <c r="E1971" s="42" t="n">
        <f aca="false">$D$5*A1971+$F$5*B1971</f>
        <v>1.56374393144409</v>
      </c>
      <c r="F1971" s="43" t="n">
        <f aca="false">Inputs!$B$5*D1971+Inputs!$B$6*E1971</f>
        <v>-74989.9585283979</v>
      </c>
      <c r="G1971" s="43" t="n">
        <f aca="false">F1971*SQRT(($B$6-2)/C1971)</f>
        <v>-60835.0359211695</v>
      </c>
    </row>
    <row r="1972" customFormat="false" ht="15" hidden="false" customHeight="false" outlineLevel="0" collapsed="false">
      <c r="A1972" s="41" t="n">
        <v>0.7900755495</v>
      </c>
      <c r="B1972" s="41" t="n">
        <v>-1.421762069</v>
      </c>
      <c r="C1972" s="41" t="n">
        <v>3.297712323</v>
      </c>
      <c r="D1972" s="42" t="n">
        <f aca="false">$B$5*A1972</f>
        <v>2.01862567722282</v>
      </c>
      <c r="E1972" s="42" t="n">
        <f aca="false">$D$5*A1972+$F$5*B1972</f>
        <v>-0.57496547111152</v>
      </c>
      <c r="F1972" s="43" t="n">
        <f aca="false">Inputs!$B$5*D1972+Inputs!$B$6*E1972</f>
        <v>230610.841277858</v>
      </c>
      <c r="G1972" s="43" t="n">
        <f aca="false">F1972*SQRT(($B$6-2)/C1972)</f>
        <v>179592.557203238</v>
      </c>
    </row>
    <row r="1973" customFormat="false" ht="15" hidden="false" customHeight="false" outlineLevel="0" collapsed="false">
      <c r="A1973" s="41" t="n">
        <v>-1.4342222075</v>
      </c>
      <c r="B1973" s="41" t="n">
        <v>-0.7555407187</v>
      </c>
      <c r="C1973" s="41" t="n">
        <v>2.5377383612</v>
      </c>
      <c r="D1973" s="42" t="n">
        <f aca="false">$B$5*A1973</f>
        <v>-3.66440624157386</v>
      </c>
      <c r="E1973" s="42" t="n">
        <f aca="false">$D$5*A1973+$F$5*B1973</f>
        <v>-4.71748337228315</v>
      </c>
      <c r="F1973" s="43" t="n">
        <f aca="false">Inputs!$B$5*D1973+Inputs!$B$6*E1973</f>
        <v>-130566.455543228</v>
      </c>
      <c r="G1973" s="43" t="n">
        <f aca="false">F1973*SQRT(($B$6-2)/C1973)</f>
        <v>-115910.609653586</v>
      </c>
    </row>
    <row r="1974" customFormat="false" ht="15" hidden="false" customHeight="false" outlineLevel="0" collapsed="false">
      <c r="A1974" s="41" t="n">
        <v>-1.0562654083</v>
      </c>
      <c r="B1974" s="41" t="n">
        <v>0.755251776</v>
      </c>
      <c r="C1974" s="41" t="n">
        <v>6.4937776071</v>
      </c>
      <c r="D1974" s="42" t="n">
        <f aca="false">$B$5*A1974</f>
        <v>-2.69873492035792</v>
      </c>
      <c r="E1974" s="42" t="n">
        <f aca="false">$D$5*A1974+$F$5*B1974</f>
        <v>-1.20934956210487</v>
      </c>
      <c r="F1974" s="43" t="n">
        <f aca="false">Inputs!$B$5*D1974+Inputs!$B$6*E1974</f>
        <v>-209406.013930549</v>
      </c>
      <c r="G1974" s="43" t="n">
        <f aca="false">F1974*SQRT(($B$6-2)/C1974)</f>
        <v>-116213.195272183</v>
      </c>
    </row>
    <row r="1975" customFormat="false" ht="15" hidden="false" customHeight="false" outlineLevel="0" collapsed="false">
      <c r="A1975" s="41" t="n">
        <v>0.351309676</v>
      </c>
      <c r="B1975" s="41" t="n">
        <v>1.0991839938</v>
      </c>
      <c r="C1975" s="41" t="n">
        <v>1.2523439467</v>
      </c>
      <c r="D1975" s="42" t="n">
        <f aca="false">$B$5*A1975</f>
        <v>0.897588506667778</v>
      </c>
      <c r="E1975" s="42" t="n">
        <f aca="false">$D$5*A1975+$F$5*B1975</f>
        <v>2.73398198452775</v>
      </c>
      <c r="F1975" s="43" t="n">
        <f aca="false">Inputs!$B$5*D1975+Inputs!$B$6*E1975</f>
        <v>-46940.2485596096</v>
      </c>
      <c r="G1975" s="43" t="n">
        <f aca="false">F1975*SQRT(($B$6-2)/C1975)</f>
        <v>-59319.6489631132</v>
      </c>
    </row>
    <row r="1976" customFormat="false" ht="15" hidden="false" customHeight="false" outlineLevel="0" collapsed="false">
      <c r="A1976" s="41" t="n">
        <v>0.3964868174</v>
      </c>
      <c r="B1976" s="41" t="n">
        <v>0.2086495819</v>
      </c>
      <c r="C1976" s="41" t="n">
        <v>3.3299140605</v>
      </c>
      <c r="D1976" s="42" t="n">
        <f aca="false">$B$5*A1976</f>
        <v>1.01301511075808</v>
      </c>
      <c r="E1976" s="42" t="n">
        <f aca="false">$D$5*A1976+$F$5*B1976</f>
        <v>1.30375969061937</v>
      </c>
      <c r="F1976" s="43" t="n">
        <f aca="false">Inputs!$B$5*D1976+Inputs!$B$6*E1976</f>
        <v>36113.5265448397</v>
      </c>
      <c r="G1976" s="43" t="n">
        <f aca="false">F1976*SQRT(($B$6-2)/C1976)</f>
        <v>27987.7757354632</v>
      </c>
    </row>
    <row r="1977" customFormat="false" ht="15" hidden="false" customHeight="false" outlineLevel="0" collapsed="false">
      <c r="A1977" s="41" t="n">
        <v>1.1997297803</v>
      </c>
      <c r="B1977" s="41" t="n">
        <v>0.4697273397</v>
      </c>
      <c r="C1977" s="41" t="n">
        <v>1.4353536411</v>
      </c>
      <c r="D1977" s="42" t="n">
        <f aca="false">$B$5*A1977</f>
        <v>3.06528324003333</v>
      </c>
      <c r="E1977" s="42" t="n">
        <f aca="false">$D$5*A1977+$F$5*B1977</f>
        <v>3.66596140887804</v>
      </c>
      <c r="F1977" s="43" t="n">
        <f aca="false">Inputs!$B$5*D1977+Inputs!$B$6*E1977</f>
        <v>123230.253559431</v>
      </c>
      <c r="G1977" s="43" t="n">
        <f aca="false">F1977*SQRT(($B$6-2)/C1977)</f>
        <v>145463.114592623</v>
      </c>
    </row>
    <row r="1978" customFormat="false" ht="15" hidden="false" customHeight="false" outlineLevel="0" collapsed="false">
      <c r="A1978" s="41" t="n">
        <v>0.0681009634</v>
      </c>
      <c r="B1978" s="41" t="n">
        <v>1.4804530339</v>
      </c>
      <c r="C1978" s="41" t="n">
        <v>2.5301912054</v>
      </c>
      <c r="D1978" s="42" t="n">
        <f aca="false">$B$5*A1978</f>
        <v>0.17399646584412</v>
      </c>
      <c r="E1978" s="42" t="n">
        <f aca="false">$D$5*A1978+$F$5*B1978</f>
        <v>2.71841614368618</v>
      </c>
      <c r="F1978" s="43" t="n">
        <f aca="false">Inputs!$B$5*D1978+Inputs!$B$6*E1978</f>
        <v>-118521.160599897</v>
      </c>
      <c r="G1978" s="43" t="n">
        <f aca="false">F1978*SQRT(($B$6-2)/C1978)</f>
        <v>-105374.183503317</v>
      </c>
    </row>
    <row r="1979" customFormat="false" ht="15" hidden="false" customHeight="false" outlineLevel="0" collapsed="false">
      <c r="A1979" s="41" t="n">
        <v>0.1151808832</v>
      </c>
      <c r="B1979" s="41" t="n">
        <v>-0.3043406049</v>
      </c>
      <c r="C1979" s="41" t="n">
        <v>7.1052841063</v>
      </c>
      <c r="D1979" s="42" t="n">
        <f aca="false">$B$5*A1979</f>
        <v>0.294284626957339</v>
      </c>
      <c r="E1979" s="42" t="n">
        <f aca="false">$D$5*A1979+$F$5*B1979</f>
        <v>-0.251435394657006</v>
      </c>
      <c r="F1979" s="43" t="n">
        <f aca="false">Inputs!$B$5*D1979+Inputs!$B$6*E1979</f>
        <v>42000.2324285843</v>
      </c>
      <c r="G1979" s="43" t="n">
        <f aca="false">F1979*SQRT(($B$6-2)/C1979)</f>
        <v>22283.118387136</v>
      </c>
    </row>
    <row r="1980" customFormat="false" ht="15" hidden="false" customHeight="false" outlineLevel="0" collapsed="false">
      <c r="A1980" s="41" t="n">
        <v>-0.8378232588</v>
      </c>
      <c r="B1980" s="41" t="n">
        <v>0.703025459</v>
      </c>
      <c r="C1980" s="41" t="n">
        <v>7.0451277011</v>
      </c>
      <c r="D1980" s="42" t="n">
        <f aca="false">$B$5*A1980</f>
        <v>-2.14062002584245</v>
      </c>
      <c r="E1980" s="42" t="n">
        <f aca="false">$D$5*A1980+$F$5*B1980</f>
        <v>-0.779728781204801</v>
      </c>
      <c r="F1980" s="43" t="n">
        <f aca="false">Inputs!$B$5*D1980+Inputs!$B$6*E1980</f>
        <v>-175075.563524005</v>
      </c>
      <c r="G1980" s="43" t="n">
        <f aca="false">F1980*SQRT(($B$6-2)/C1980)</f>
        <v>-93281.6234718665</v>
      </c>
    </row>
    <row r="1981" customFormat="false" ht="15" hidden="false" customHeight="false" outlineLevel="0" collapsed="false">
      <c r="A1981" s="41" t="n">
        <v>1.2370505418</v>
      </c>
      <c r="B1981" s="41" t="n">
        <v>-0.0505874014</v>
      </c>
      <c r="C1981" s="41" t="n">
        <v>2.8457743008</v>
      </c>
      <c r="D1981" s="42" t="n">
        <f aca="false">$B$5*A1981</f>
        <v>3.16063696602205</v>
      </c>
      <c r="E1981" s="42" t="n">
        <f aca="false">$D$5*A1981+$F$5*B1981</f>
        <v>2.85631889601638</v>
      </c>
      <c r="F1981" s="43" t="n">
        <f aca="false">Inputs!$B$5*D1981+Inputs!$B$6*E1981</f>
        <v>173247.751801386</v>
      </c>
      <c r="G1981" s="43" t="n">
        <f aca="false">F1981*SQRT(($B$6-2)/C1981)</f>
        <v>145238.708654479</v>
      </c>
    </row>
    <row r="1982" customFormat="false" ht="15" hidden="false" customHeight="false" outlineLevel="0" collapsed="false">
      <c r="A1982" s="41" t="n">
        <v>1.3079156238</v>
      </c>
      <c r="B1982" s="41" t="n">
        <v>-1.970015032</v>
      </c>
      <c r="C1982" s="41" t="n">
        <v>4.2228605932</v>
      </c>
      <c r="D1982" s="42" t="n">
        <f aca="false">$B$5*A1982</f>
        <v>3.34169569418321</v>
      </c>
      <c r="E1982" s="42" t="n">
        <f aca="false">$D$5*A1982+$F$5*B1982</f>
        <v>-0.289412245435137</v>
      </c>
      <c r="F1982" s="43" t="n">
        <f aca="false">Inputs!$B$5*D1982+Inputs!$B$6*E1982</f>
        <v>348640.181690078</v>
      </c>
      <c r="G1982" s="43" t="n">
        <f aca="false">F1982*SQRT(($B$6-2)/C1982)</f>
        <v>239932.492031334</v>
      </c>
    </row>
    <row r="1983" customFormat="false" ht="15" hidden="false" customHeight="false" outlineLevel="0" collapsed="false">
      <c r="A1983" s="41" t="n">
        <v>-0.0554533748</v>
      </c>
      <c r="B1983" s="41" t="n">
        <v>-0.0400949121</v>
      </c>
      <c r="C1983" s="41" t="n">
        <v>4.1639357585</v>
      </c>
      <c r="D1983" s="42" t="n">
        <f aca="false">$B$5*A1983</f>
        <v>-0.14168215473923</v>
      </c>
      <c r="E1983" s="42" t="n">
        <f aca="false">$D$5*A1983+$F$5*B1983</f>
        <v>-0.201189838593783</v>
      </c>
      <c r="F1983" s="43" t="n">
        <f aca="false">Inputs!$B$5*D1983+Inputs!$B$6*E1983</f>
        <v>-4108.72354423382</v>
      </c>
      <c r="G1983" s="43" t="n">
        <f aca="false">F1983*SQRT(($B$6-2)/C1983)</f>
        <v>-2847.54049069003</v>
      </c>
    </row>
    <row r="1984" customFormat="false" ht="15" hidden="false" customHeight="false" outlineLevel="0" collapsed="false">
      <c r="A1984" s="41" t="n">
        <v>-0.7269943724</v>
      </c>
      <c r="B1984" s="41" t="n">
        <v>2.383861038</v>
      </c>
      <c r="C1984" s="41" t="n">
        <v>1.4407507249</v>
      </c>
      <c r="D1984" s="42" t="n">
        <f aca="false">$B$5*A1984</f>
        <v>-1.85745465512995</v>
      </c>
      <c r="E1984" s="42" t="n">
        <f aca="false">$D$5*A1984+$F$5*B1984</f>
        <v>2.3863716365286</v>
      </c>
      <c r="F1984" s="43" t="n">
        <f aca="false">Inputs!$B$5*D1984+Inputs!$B$6*E1984</f>
        <v>-305064.047339425</v>
      </c>
      <c r="G1984" s="43" t="n">
        <f aca="false">F1984*SQRT(($B$6-2)/C1984)</f>
        <v>-359427.748379948</v>
      </c>
    </row>
    <row r="1985" customFormat="false" ht="15" hidden="false" customHeight="false" outlineLevel="0" collapsed="false">
      <c r="A1985" s="41" t="n">
        <v>-0.0661926327</v>
      </c>
      <c r="B1985" s="41" t="n">
        <v>-0.4077307716</v>
      </c>
      <c r="C1985" s="41" t="n">
        <v>5.013717852</v>
      </c>
      <c r="D1985" s="42" t="n">
        <f aca="false">$B$5*A1985</f>
        <v>-0.169120722816646</v>
      </c>
      <c r="E1985" s="42" t="n">
        <f aca="false">$D$5*A1985+$F$5*B1985</f>
        <v>-0.861557991333759</v>
      </c>
      <c r="F1985" s="43" t="n">
        <f aca="false">Inputs!$B$5*D1985+Inputs!$B$6*E1985</f>
        <v>26165.8272850233</v>
      </c>
      <c r="G1985" s="43" t="n">
        <f aca="false">F1985*SQRT(($B$6-2)/C1985)</f>
        <v>16526.0675298378</v>
      </c>
    </row>
    <row r="1986" customFormat="false" ht="15" hidden="false" customHeight="false" outlineLevel="0" collapsed="false">
      <c r="A1986" s="41" t="n">
        <v>0.0259621134</v>
      </c>
      <c r="B1986" s="41" t="n">
        <v>-2.0028137385</v>
      </c>
      <c r="C1986" s="41" t="n">
        <v>1.5796702909</v>
      </c>
      <c r="D1986" s="42" t="n">
        <f aca="false">$B$5*A1986</f>
        <v>0.0663326295534357</v>
      </c>
      <c r="E1986" s="42" t="n">
        <f aca="false">$D$5*A1986+$F$5*B1986</f>
        <v>-3.39656818992977</v>
      </c>
      <c r="F1986" s="43" t="n">
        <f aca="false">Inputs!$B$5*D1986+Inputs!$B$6*E1986</f>
        <v>176461.672451832</v>
      </c>
      <c r="G1986" s="43" t="n">
        <f aca="false">F1986*SQRT(($B$6-2)/C1986)</f>
        <v>198555.610693026</v>
      </c>
    </row>
    <row r="1987" customFormat="false" ht="15" hidden="false" customHeight="false" outlineLevel="0" collapsed="false">
      <c r="A1987" s="41" t="n">
        <v>-0.7598679253</v>
      </c>
      <c r="B1987" s="41" t="n">
        <v>0.9832399694</v>
      </c>
      <c r="C1987" s="41" t="n">
        <v>2.4119472416</v>
      </c>
      <c r="D1987" s="42" t="n">
        <f aca="false">$B$5*A1987</f>
        <v>-1.94144586081589</v>
      </c>
      <c r="E1987" s="42" t="n">
        <f aca="false">$D$5*A1987+$F$5*B1987</f>
        <v>-0.110368394590608</v>
      </c>
      <c r="F1987" s="43" t="n">
        <f aca="false">Inputs!$B$5*D1987+Inputs!$B$6*E1987</f>
        <v>-188626.166352058</v>
      </c>
      <c r="G1987" s="43" t="n">
        <f aca="false">F1987*SQRT(($B$6-2)/C1987)</f>
        <v>-171764.351519013</v>
      </c>
    </row>
    <row r="1988" customFormat="false" ht="15" hidden="false" customHeight="false" outlineLevel="0" collapsed="false">
      <c r="A1988" s="41" t="n">
        <v>-0.6289453549</v>
      </c>
      <c r="B1988" s="41" t="n">
        <v>-0.8288751628</v>
      </c>
      <c r="C1988" s="41" t="n">
        <v>0.6396657031</v>
      </c>
      <c r="D1988" s="42" t="n">
        <f aca="false">$B$5*A1988</f>
        <v>-1.60694156878368</v>
      </c>
      <c r="E1988" s="42" t="n">
        <f aca="false">$D$5*A1988+$F$5*B1988</f>
        <v>-2.92788621702989</v>
      </c>
      <c r="F1988" s="43" t="n">
        <f aca="false">Inputs!$B$5*D1988+Inputs!$B$6*E1988</f>
        <v>-14299.8460268734</v>
      </c>
      <c r="G1988" s="43" t="n">
        <f aca="false">F1988*SQRT(($B$6-2)/C1988)</f>
        <v>-25285.3998754491</v>
      </c>
    </row>
    <row r="1989" customFormat="false" ht="15" hidden="false" customHeight="false" outlineLevel="0" collapsed="false">
      <c r="A1989" s="41" t="n">
        <v>1.3095256365</v>
      </c>
      <c r="B1989" s="41" t="n">
        <v>1.340254401</v>
      </c>
      <c r="C1989" s="41" t="n">
        <v>5.6279003041</v>
      </c>
      <c r="D1989" s="42" t="n">
        <f aca="false">$B$5*A1989</f>
        <v>3.34580924127238</v>
      </c>
      <c r="E1989" s="42" t="n">
        <f aca="false">$D$5*A1989+$F$5*B1989</f>
        <v>5.43040798106448</v>
      </c>
      <c r="F1989" s="43" t="n">
        <f aca="false">Inputs!$B$5*D1989+Inputs!$B$6*E1989</f>
        <v>63060.5250740143</v>
      </c>
      <c r="G1989" s="43" t="n">
        <f aca="false">F1989*SQRT(($B$6-2)/C1989)</f>
        <v>37592.3419656847</v>
      </c>
    </row>
    <row r="1990" customFormat="false" ht="15" hidden="false" customHeight="false" outlineLevel="0" collapsed="false">
      <c r="A1990" s="41" t="n">
        <v>0.5169904722</v>
      </c>
      <c r="B1990" s="41" t="n">
        <v>-0.455117334</v>
      </c>
      <c r="C1990" s="41" t="n">
        <v>6.5156767766</v>
      </c>
      <c r="D1990" s="42" t="n">
        <f aca="false">$B$5*A1990</f>
        <v>1.32089930225397</v>
      </c>
      <c r="E1990" s="42" t="n">
        <f aca="false">$D$5*A1990+$F$5*B1990</f>
        <v>0.444352944572049</v>
      </c>
      <c r="F1990" s="43" t="n">
        <f aca="false">Inputs!$B$5*D1990+Inputs!$B$6*E1990</f>
        <v>109872.282996794</v>
      </c>
      <c r="G1990" s="43" t="n">
        <f aca="false">F1990*SQRT(($B$6-2)/C1990)</f>
        <v>60872.8142602416</v>
      </c>
    </row>
    <row r="1991" customFormat="false" ht="15" hidden="false" customHeight="false" outlineLevel="0" collapsed="false">
      <c r="A1991" s="41" t="n">
        <v>-0.2394710651</v>
      </c>
      <c r="B1991" s="41" t="n">
        <v>-0.8041499616</v>
      </c>
      <c r="C1991" s="41" t="n">
        <v>4.3364306088</v>
      </c>
      <c r="D1991" s="42" t="n">
        <f aca="false">$B$5*A1991</f>
        <v>-0.611843312033487</v>
      </c>
      <c r="E1991" s="42" t="n">
        <f aca="false">$D$5*A1991+$F$5*B1991</f>
        <v>-1.95840383797978</v>
      </c>
      <c r="F1991" s="43" t="n">
        <f aca="false">Inputs!$B$5*D1991+Inputs!$B$6*E1991</f>
        <v>36735.8606956402</v>
      </c>
      <c r="G1991" s="43" t="n">
        <f aca="false">F1991*SQRT(($B$6-2)/C1991)</f>
        <v>24948.1884975611</v>
      </c>
    </row>
    <row r="1992" customFormat="false" ht="15" hidden="false" customHeight="false" outlineLevel="0" collapsed="false">
      <c r="A1992" s="41" t="n">
        <v>-0.994773119</v>
      </c>
      <c r="B1992" s="41" t="n">
        <v>-1.0444164883</v>
      </c>
      <c r="C1992" s="41" t="n">
        <v>3.4494163396</v>
      </c>
      <c r="D1992" s="42" t="n">
        <f aca="false">$B$5*A1992</f>
        <v>-2.54162347169868</v>
      </c>
      <c r="E1992" s="42" t="n">
        <f aca="false">$D$5*A1992+$F$5*B1992</f>
        <v>-4.17059027711141</v>
      </c>
      <c r="F1992" s="43" t="n">
        <f aca="false">Inputs!$B$5*D1992+Inputs!$B$6*E1992</f>
        <v>-45632.8333142975</v>
      </c>
      <c r="G1992" s="43" t="n">
        <f aca="false">F1992*SQRT(($B$6-2)/C1992)</f>
        <v>-34747.1848293597</v>
      </c>
    </row>
    <row r="1993" customFormat="false" ht="15" hidden="false" customHeight="false" outlineLevel="0" collapsed="false">
      <c r="A1993" s="41" t="n">
        <v>-0.6180544068</v>
      </c>
      <c r="B1993" s="41" t="n">
        <v>-1.0347209907</v>
      </c>
      <c r="C1993" s="41" t="n">
        <v>2.3098794759</v>
      </c>
      <c r="D1993" s="42" t="n">
        <f aca="false">$B$5*A1993</f>
        <v>-1.57911543557671</v>
      </c>
      <c r="E1993" s="42" t="n">
        <f aca="false">$D$5*A1993+$F$5*B1993</f>
        <v>-3.25741337105712</v>
      </c>
      <c r="F1993" s="43" t="n">
        <f aca="false">Inputs!$B$5*D1993+Inputs!$B$6*E1993</f>
        <v>4959.12499518532</v>
      </c>
      <c r="G1993" s="43" t="n">
        <f aca="false">F1993*SQRT(($B$6-2)/C1993)</f>
        <v>4614.5078878073</v>
      </c>
    </row>
    <row r="1994" customFormat="false" ht="15" hidden="false" customHeight="false" outlineLevel="0" collapsed="false">
      <c r="A1994" s="41" t="n">
        <v>-1.5637051185</v>
      </c>
      <c r="B1994" s="41" t="n">
        <v>0.2194026698</v>
      </c>
      <c r="C1994" s="41" t="n">
        <v>5.7285841611</v>
      </c>
      <c r="D1994" s="42" t="n">
        <f aca="false">$B$5*A1994</f>
        <v>-3.99523223545706</v>
      </c>
      <c r="E1994" s="42" t="n">
        <f aca="false">$D$5*A1994+$F$5*B1994</f>
        <v>-3.34212133720459</v>
      </c>
      <c r="F1994" s="43" t="n">
        <f aca="false">Inputs!$B$5*D1994+Inputs!$B$6*E1994</f>
        <v>-232417.156685477</v>
      </c>
      <c r="G1994" s="43" t="n">
        <f aca="false">F1994*SQRT(($B$6-2)/C1994)</f>
        <v>-137328.138366204</v>
      </c>
    </row>
    <row r="1995" customFormat="false" ht="15" hidden="false" customHeight="false" outlineLevel="0" collapsed="false">
      <c r="A1995" s="41" t="n">
        <v>0.2345955809</v>
      </c>
      <c r="B1995" s="41" t="n">
        <v>1.7007927584</v>
      </c>
      <c r="C1995" s="41" t="n">
        <v>9.7148294514</v>
      </c>
      <c r="D1995" s="42" t="n">
        <f aca="false">$B$5*A1995</f>
        <v>0.599386556978553</v>
      </c>
      <c r="E1995" s="42" t="n">
        <f aca="false">$D$5*A1995+$F$5*B1995</f>
        <v>3.49507508376284</v>
      </c>
      <c r="F1995" s="43" t="n">
        <f aca="false">Inputs!$B$5*D1995+Inputs!$B$6*E1995</f>
        <v>-114815.098490286</v>
      </c>
      <c r="G1995" s="43" t="n">
        <f aca="false">F1995*SQRT(($B$6-2)/C1995)</f>
        <v>-52095.0441170461</v>
      </c>
    </row>
    <row r="1996" customFormat="false" ht="15" hidden="false" customHeight="false" outlineLevel="0" collapsed="false">
      <c r="A1996" s="41" t="n">
        <v>-0.6683383684</v>
      </c>
      <c r="B1996" s="41" t="n">
        <v>0.2961005896</v>
      </c>
      <c r="C1996" s="41" t="n">
        <v>1.7760411978</v>
      </c>
      <c r="D1996" s="42" t="n">
        <f aca="false">$B$5*A1996</f>
        <v>-1.70758985312131</v>
      </c>
      <c r="E1996" s="42" t="n">
        <f aca="false">$D$5*A1996+$F$5*B1996</f>
        <v>-1.07907982130932</v>
      </c>
      <c r="F1996" s="43" t="n">
        <f aca="false">Inputs!$B$5*D1996+Inputs!$B$6*E1996</f>
        <v>-116804.994246665</v>
      </c>
      <c r="G1996" s="43" t="n">
        <f aca="false">F1996*SQRT(($B$6-2)/C1996)</f>
        <v>-123950.95932834</v>
      </c>
    </row>
    <row r="1997" customFormat="false" ht="15" hidden="false" customHeight="false" outlineLevel="0" collapsed="false">
      <c r="A1997" s="41" t="n">
        <v>0.3127125793</v>
      </c>
      <c r="B1997" s="41" t="n">
        <v>-0.2538375611</v>
      </c>
      <c r="C1997" s="41" t="n">
        <v>2.899623698</v>
      </c>
      <c r="D1997" s="42" t="n">
        <f aca="false">$B$5*A1997</f>
        <v>0.798973772274112</v>
      </c>
      <c r="E1997" s="42" t="n">
        <f aca="false">$D$5*A1997+$F$5*B1997</f>
        <v>0.305814469901146</v>
      </c>
      <c r="F1997" s="43" t="n">
        <f aca="false">Inputs!$B$5*D1997+Inputs!$B$6*E1997</f>
        <v>64606.653732354</v>
      </c>
      <c r="G1997" s="43" t="n">
        <f aca="false">F1997*SQRT(($B$6-2)/C1997)</f>
        <v>53656.3869302965</v>
      </c>
    </row>
    <row r="1998" customFormat="false" ht="15" hidden="false" customHeight="false" outlineLevel="0" collapsed="false">
      <c r="A1998" s="41" t="n">
        <v>0.7443335887</v>
      </c>
      <c r="B1998" s="41" t="n">
        <v>0.7752291869</v>
      </c>
      <c r="C1998" s="41" t="n">
        <v>1.3635789161</v>
      </c>
      <c r="D1998" s="42" t="n">
        <f aca="false">$B$5*A1998</f>
        <v>1.90175597197016</v>
      </c>
      <c r="E1998" s="42" t="n">
        <f aca="false">$D$5*A1998+$F$5*B1998</f>
        <v>3.10982976701161</v>
      </c>
      <c r="F1998" s="43" t="n">
        <f aca="false">Inputs!$B$5*D1998+Inputs!$B$6*E1998</f>
        <v>34684.1088464352</v>
      </c>
      <c r="G1998" s="43" t="n">
        <f aca="false">F1998*SQRT(($B$6-2)/C1998)</f>
        <v>42005.4265878714</v>
      </c>
    </row>
    <row r="1999" customFormat="false" ht="15" hidden="false" customHeight="false" outlineLevel="0" collapsed="false">
      <c r="A1999" s="41" t="n">
        <v>0.3274110952</v>
      </c>
      <c r="B1999" s="41" t="n">
        <v>-0.255639705</v>
      </c>
      <c r="C1999" s="41" t="n">
        <v>3.4639537843</v>
      </c>
      <c r="D1999" s="42" t="n">
        <f aca="false">$B$5*A1999</f>
        <v>0.836528157587751</v>
      </c>
      <c r="E1999" s="42" t="n">
        <f aca="false">$D$5*A1999+$F$5*B1999</f>
        <v>0.337679037547042</v>
      </c>
      <c r="F1999" s="43" t="n">
        <f aca="false">Inputs!$B$5*D1999+Inputs!$B$6*E1999</f>
        <v>66768.863881423</v>
      </c>
      <c r="G1999" s="43" t="n">
        <f aca="false">F1999*SQRT(($B$6-2)/C1999)</f>
        <v>50734.44802756</v>
      </c>
    </row>
    <row r="2000" customFormat="false" ht="15" hidden="false" customHeight="false" outlineLevel="0" collapsed="false">
      <c r="A2000" s="41" t="n">
        <v>-0.3575301086</v>
      </c>
      <c r="B2000" s="41" t="n">
        <v>-1.3677538988</v>
      </c>
      <c r="C2000" s="41" t="n">
        <v>2.5086433757</v>
      </c>
      <c r="D2000" s="42" t="n">
        <f aca="false">$B$5*A2000</f>
        <v>-0.913481575346768</v>
      </c>
      <c r="E2000" s="42" t="n">
        <f aca="false">$D$5*A2000+$F$5*B2000</f>
        <v>-3.21253561781599</v>
      </c>
      <c r="F2000" s="43" t="n">
        <f aca="false">Inputs!$B$5*D2000+Inputs!$B$6*E2000</f>
        <v>69278.6233561229</v>
      </c>
      <c r="G2000" s="43" t="n">
        <f aca="false">F2000*SQRT(($B$6-2)/C2000)</f>
        <v>61857.8446325459</v>
      </c>
    </row>
    <row r="2001" customFormat="false" ht="15" hidden="false" customHeight="false" outlineLevel="0" collapsed="false">
      <c r="A2001" s="41" t="n">
        <v>-0.8059177786</v>
      </c>
      <c r="B2001" s="41" t="n">
        <v>-0.6220075239</v>
      </c>
      <c r="C2001" s="41" t="n">
        <v>3.0650028153</v>
      </c>
      <c r="D2001" s="42" t="n">
        <f aca="false">$B$5*A2001</f>
        <v>-2.05910222464407</v>
      </c>
      <c r="E2001" s="42" t="n">
        <f aca="false">$D$5*A2001+$F$5*B2001</f>
        <v>-2.99180011361072</v>
      </c>
      <c r="F2001" s="43" t="n">
        <f aca="false">Inputs!$B$5*D2001+Inputs!$B$6*E2001</f>
        <v>-56320.2167838709</v>
      </c>
      <c r="G2001" s="43" t="n">
        <f aca="false">F2001*SQRT(($B$6-2)/C2001)</f>
        <v>-45495.0217238381</v>
      </c>
    </row>
    <row r="2002" customFormat="false" ht="15" hidden="false" customHeight="false" outlineLevel="0" collapsed="false">
      <c r="A2002" s="41" t="n">
        <v>-1.1239717624</v>
      </c>
      <c r="B2002" s="41" t="n">
        <v>0.4399239667</v>
      </c>
      <c r="C2002" s="41" t="n">
        <v>5.7806891912</v>
      </c>
      <c r="D2002" s="42" t="n">
        <f aca="false">$B$5*A2002</f>
        <v>-2.87172316810701</v>
      </c>
      <c r="E2002" s="42" t="n">
        <f aca="false">$D$5*A2002+$F$5*B2002</f>
        <v>-1.91495329283132</v>
      </c>
      <c r="F2002" s="43" t="n">
        <f aca="false">Inputs!$B$5*D2002+Inputs!$B$6*E2002</f>
        <v>-191424.652169135</v>
      </c>
      <c r="G2002" s="43" t="n">
        <f aca="false">F2002*SQRT(($B$6-2)/C2002)</f>
        <v>-112596.023951066</v>
      </c>
    </row>
    <row r="2003" customFormat="false" ht="15" hidden="false" customHeight="false" outlineLevel="0" collapsed="false">
      <c r="A2003" s="41" t="n">
        <v>1.196627869</v>
      </c>
      <c r="B2003" s="41" t="n">
        <v>-0.9080624323</v>
      </c>
      <c r="C2003" s="41" t="n">
        <v>6.9348587151</v>
      </c>
      <c r="D2003" s="42" t="n">
        <f aca="false">$B$5*A2003</f>
        <v>3.05735792478644</v>
      </c>
      <c r="E2003" s="42" t="n">
        <f aca="false">$D$5*A2003+$F$5*B2003</f>
        <v>1.27948942612628</v>
      </c>
      <c r="F2003" s="43" t="n">
        <f aca="false">Inputs!$B$5*D2003+Inputs!$B$6*E2003</f>
        <v>241761.32117233</v>
      </c>
      <c r="G2003" s="43" t="n">
        <f aca="false">F2003*SQRT(($B$6-2)/C2003)</f>
        <v>129832.377314665</v>
      </c>
    </row>
    <row r="2004" customFormat="false" ht="15" hidden="false" customHeight="false" outlineLevel="0" collapsed="false">
      <c r="A2004" s="41" t="n">
        <v>0.2834414357</v>
      </c>
      <c r="B2004" s="41" t="n">
        <v>-1.0341111395</v>
      </c>
      <c r="C2004" s="41" t="n">
        <v>1.1775130601</v>
      </c>
      <c r="D2004" s="42" t="n">
        <f aca="false">$B$5*A2004</f>
        <v>0.724186643233061</v>
      </c>
      <c r="E2004" s="42" t="n">
        <f aca="false">$D$5*A2004+$F$5*B2004</f>
        <v>-1.11117178452504</v>
      </c>
      <c r="F2004" s="43" t="n">
        <f aca="false">Inputs!$B$5*D2004+Inputs!$B$6*E2004</f>
        <v>127977.253549558</v>
      </c>
      <c r="G2004" s="43" t="n">
        <f aca="false">F2004*SQRT(($B$6-2)/C2004)</f>
        <v>166788.044659112</v>
      </c>
    </row>
    <row r="2005" customFormat="false" ht="15" hidden="false" customHeight="false" outlineLevel="0" collapsed="false">
      <c r="A2005" s="41" t="n">
        <v>-0.3049221709</v>
      </c>
      <c r="B2005" s="41" t="n">
        <v>-0.6903295792</v>
      </c>
      <c r="C2005" s="41" t="n">
        <v>4.1324526037</v>
      </c>
      <c r="D2005" s="42" t="n">
        <f aca="false">$B$5*A2005</f>
        <v>-0.779069449906151</v>
      </c>
      <c r="E2005" s="42" t="n">
        <f aca="false">$D$5*A2005+$F$5*B2005</f>
        <v>-1.91761178945819</v>
      </c>
      <c r="F2005" s="43" t="n">
        <f aca="false">Inputs!$B$5*D2005+Inputs!$B$6*E2005</f>
        <v>17973.6444822945</v>
      </c>
      <c r="G2005" s="43" t="n">
        <f aca="false">F2005*SQRT(($B$6-2)/C2005)</f>
        <v>12503.949307676</v>
      </c>
    </row>
    <row r="2006" customFormat="false" ht="15" hidden="false" customHeight="false" outlineLevel="0" collapsed="false">
      <c r="A2006" s="41" t="n">
        <v>0.6018956486</v>
      </c>
      <c r="B2006" s="41" t="n">
        <v>-0.6787881738</v>
      </c>
      <c r="C2006" s="41" t="n">
        <v>8.3813937808</v>
      </c>
      <c r="D2006" s="42" t="n">
        <f aca="false">$B$5*A2006</f>
        <v>1.53783016325661</v>
      </c>
      <c r="E2006" s="42" t="n">
        <f aca="false">$D$5*A2006+$F$5*B2006</f>
        <v>0.260169908253939</v>
      </c>
      <c r="F2006" s="43" t="n">
        <f aca="false">Inputs!$B$5*D2006+Inputs!$B$6*E2006</f>
        <v>140774.520912964</v>
      </c>
      <c r="G2006" s="43" t="n">
        <f aca="false">F2006*SQRT(($B$6-2)/C2006)</f>
        <v>68767.1353349061</v>
      </c>
    </row>
    <row r="2007" customFormat="false" ht="15" hidden="false" customHeight="false" outlineLevel="0" collapsed="false">
      <c r="A2007" s="41" t="n">
        <v>1.0116604137</v>
      </c>
      <c r="B2007" s="41" t="n">
        <v>-0.2457207737</v>
      </c>
      <c r="C2007" s="41" t="n">
        <v>4.7987383384</v>
      </c>
      <c r="D2007" s="42" t="n">
        <f aca="false">$B$5*A2007</f>
        <v>2.58477013877605</v>
      </c>
      <c r="E2007" s="42" t="n">
        <f aca="false">$D$5*A2007+$F$5*B2007</f>
        <v>1.98303784247272</v>
      </c>
      <c r="F2007" s="43" t="n">
        <f aca="false">Inputs!$B$5*D2007+Inputs!$B$6*E2007</f>
        <v>159325.121753969</v>
      </c>
      <c r="G2007" s="43" t="n">
        <f aca="false">F2007*SQRT(($B$6-2)/C2007)</f>
        <v>102857.44259491</v>
      </c>
    </row>
    <row r="2008" customFormat="false" ht="15" hidden="false" customHeight="false" outlineLevel="0" collapsed="false">
      <c r="A2008" s="41" t="n">
        <v>-0.6496037096</v>
      </c>
      <c r="B2008" s="41" t="n">
        <v>-1.2533052623</v>
      </c>
      <c r="C2008" s="41" t="n">
        <v>1.4685300847</v>
      </c>
      <c r="D2008" s="42" t="n">
        <f aca="false">$B$5*A2008</f>
        <v>-1.65972321134051</v>
      </c>
      <c r="E2008" s="42" t="n">
        <f aca="false">$D$5*A2008+$F$5*B2008</f>
        <v>-3.70992686509823</v>
      </c>
      <c r="F2008" s="43" t="n">
        <f aca="false">Inputs!$B$5*D2008+Inputs!$B$6*E2008</f>
        <v>19524.022120861</v>
      </c>
      <c r="G2008" s="43" t="n">
        <f aca="false">F2008*SQRT(($B$6-2)/C2008)</f>
        <v>22784.6763990225</v>
      </c>
    </row>
    <row r="2009" customFormat="false" ht="15" hidden="false" customHeight="false" outlineLevel="0" collapsed="false">
      <c r="A2009" s="41" t="n">
        <v>0.2532045103</v>
      </c>
      <c r="B2009" s="41" t="n">
        <v>0.8952184022</v>
      </c>
      <c r="C2009" s="41" t="n">
        <v>6.7263546894</v>
      </c>
      <c r="D2009" s="42" t="n">
        <f aca="false">$B$5*A2009</f>
        <v>0.646931962903644</v>
      </c>
      <c r="E2009" s="42" t="n">
        <f aca="false">$D$5*A2009+$F$5*B2009</f>
        <v>2.14833569275239</v>
      </c>
      <c r="F2009" s="43" t="n">
        <f aca="false">Inputs!$B$5*D2009+Inputs!$B$6*E2009</f>
        <v>-42723.5883472554</v>
      </c>
      <c r="G2009" s="43" t="n">
        <f aca="false">F2009*SQRT(($B$6-2)/C2009)</f>
        <v>-23296.615797843</v>
      </c>
    </row>
    <row r="2010" customFormat="false" ht="15" hidden="false" customHeight="false" outlineLevel="0" collapsed="false">
      <c r="A2010" s="41" t="n">
        <v>0.2733212565</v>
      </c>
      <c r="B2010" s="41" t="n">
        <v>2.2388316664</v>
      </c>
      <c r="C2010" s="41" t="n">
        <v>5.036728345</v>
      </c>
      <c r="D2010" s="42" t="n">
        <f aca="false">$B$5*A2010</f>
        <v>0.698329807637851</v>
      </c>
      <c r="E2010" s="42" t="n">
        <f aca="false">$D$5*A2010+$F$5*B2010</f>
        <v>4.51628187749731</v>
      </c>
      <c r="F2010" s="43" t="n">
        <f aca="false">Inputs!$B$5*D2010+Inputs!$B$6*E2010</f>
        <v>-155981.11311108</v>
      </c>
      <c r="G2010" s="43" t="n">
        <f aca="false">F2010*SQRT(($B$6-2)/C2010)</f>
        <v>-98290.7726723304</v>
      </c>
    </row>
    <row r="2011" customFormat="false" ht="15" hidden="false" customHeight="false" outlineLevel="0" collapsed="false">
      <c r="A2011" s="41" t="n">
        <v>1.4297874525</v>
      </c>
      <c r="B2011" s="41" t="n">
        <v>-0.3075277647</v>
      </c>
      <c r="C2011" s="41" t="n">
        <v>4.695142616</v>
      </c>
      <c r="D2011" s="42" t="n">
        <f aca="false">$B$5*A2011</f>
        <v>3.65307553994557</v>
      </c>
      <c r="E2011" s="42" t="n">
        <f aca="false">$D$5*A2011+$F$5*B2011</f>
        <v>2.87128297965891</v>
      </c>
      <c r="F2011" s="43" t="n">
        <f aca="false">Inputs!$B$5*D2011+Inputs!$B$6*E2011</f>
        <v>221743.405011611</v>
      </c>
      <c r="G2011" s="43" t="n">
        <f aca="false">F2011*SQRT(($B$6-2)/C2011)</f>
        <v>144724.252677321</v>
      </c>
    </row>
    <row r="2012" customFormat="false" ht="15" hidden="false" customHeight="false" outlineLevel="0" collapsed="false">
      <c r="A2012" s="41" t="n">
        <v>-0.3180274338</v>
      </c>
      <c r="B2012" s="41" t="n">
        <v>0.4696967195</v>
      </c>
      <c r="C2012" s="41" t="n">
        <v>2.8349175511</v>
      </c>
      <c r="D2012" s="42" t="n">
        <f aca="false">$B$5*A2012</f>
        <v>-0.812553108796035</v>
      </c>
      <c r="E2012" s="42" t="n">
        <f aca="false">$D$5*A2012+$F$5*B2012</f>
        <v>0.0542719504817306</v>
      </c>
      <c r="F2012" s="43" t="n">
        <f aca="false">Inputs!$B$5*D2012+Inputs!$B$6*E2012</f>
        <v>-83968.90840369</v>
      </c>
      <c r="G2012" s="43" t="n">
        <f aca="false">F2012*SQRT(($B$6-2)/C2012)</f>
        <v>-70528.2793857564</v>
      </c>
    </row>
    <row r="2013" customFormat="false" ht="15" hidden="false" customHeight="false" outlineLevel="0" collapsed="false">
      <c r="A2013" s="41" t="n">
        <v>-0.8380191804</v>
      </c>
      <c r="B2013" s="41" t="n">
        <v>1.1662883065</v>
      </c>
      <c r="C2013" s="41" t="n">
        <v>4.494190581</v>
      </c>
      <c r="D2013" s="42" t="n">
        <f aca="false">$B$5*A2013</f>
        <v>-2.14112060122759</v>
      </c>
      <c r="E2013" s="42" t="n">
        <f aca="false">$D$5*A2013+$F$5*B2013</f>
        <v>0.0197415133523018</v>
      </c>
      <c r="F2013" s="43" t="n">
        <f aca="false">Inputs!$B$5*D2013+Inputs!$B$6*E2013</f>
        <v>-215099.135790375</v>
      </c>
      <c r="G2013" s="43" t="n">
        <f aca="false">F2013*SQRT(($B$6-2)/C2013)</f>
        <v>-143492.076617195</v>
      </c>
    </row>
    <row r="2014" customFormat="false" ht="15" hidden="false" customHeight="false" outlineLevel="0" collapsed="false">
      <c r="A2014" s="41" t="n">
        <v>0.3616005218</v>
      </c>
      <c r="B2014" s="41" t="n">
        <v>0.2564589109</v>
      </c>
      <c r="C2014" s="41" t="n">
        <v>17.1369327111</v>
      </c>
      <c r="D2014" s="42" t="n">
        <f aca="false">$B$5*A2014</f>
        <v>0.923881391677784</v>
      </c>
      <c r="E2014" s="42" t="n">
        <f aca="false">$D$5*A2014+$F$5*B2014</f>
        <v>1.30329917542481</v>
      </c>
      <c r="F2014" s="43" t="n">
        <f aca="false">Inputs!$B$5*D2014+Inputs!$B$6*E2014</f>
        <v>27223.1803965378</v>
      </c>
      <c r="G2014" s="43" t="n">
        <f aca="false">F2014*SQRT(($B$6-2)/C2014)</f>
        <v>9300.09346433678</v>
      </c>
    </row>
    <row r="2015" customFormat="false" ht="15" hidden="false" customHeight="false" outlineLevel="0" collapsed="false">
      <c r="A2015" s="41" t="n">
        <v>0.6869536678</v>
      </c>
      <c r="B2015" s="41" t="n">
        <v>1.7228298834</v>
      </c>
      <c r="C2015" s="41" t="n">
        <v>0.5270011978</v>
      </c>
      <c r="D2015" s="42" t="n">
        <f aca="false">$B$5*A2015</f>
        <v>1.7551515342565</v>
      </c>
      <c r="E2015" s="42" t="n">
        <f aca="false">$D$5*A2015+$F$5*B2015</f>
        <v>4.6095533602577</v>
      </c>
      <c r="F2015" s="43" t="n">
        <f aca="false">Inputs!$B$5*D2015+Inputs!$B$6*E2015</f>
        <v>-54962.5145872348</v>
      </c>
      <c r="G2015" s="43" t="n">
        <f aca="false">F2015*SQRT(($B$6-2)/C2015)</f>
        <v>-107071.969336185</v>
      </c>
    </row>
    <row r="2016" customFormat="false" ht="15" hidden="false" customHeight="false" outlineLevel="0" collapsed="false">
      <c r="A2016" s="41" t="n">
        <v>0.1709553522</v>
      </c>
      <c r="B2016" s="41" t="n">
        <v>-0.1130403709</v>
      </c>
      <c r="C2016" s="41" t="n">
        <v>2.3913121233</v>
      </c>
      <c r="D2016" s="42" t="n">
        <f aca="false">$B$5*A2016</f>
        <v>0.436787170325653</v>
      </c>
      <c r="E2016" s="42" t="n">
        <f aca="false">$D$5*A2016+$F$5*B2016</f>
        <v>0.211611451955418</v>
      </c>
      <c r="F2016" s="43" t="n">
        <f aca="false">Inputs!$B$5*D2016+Inputs!$B$6*E2016</f>
        <v>33098.1444347944</v>
      </c>
      <c r="G2016" s="43" t="n">
        <f aca="false">F2016*SQRT(($B$6-2)/C2016)</f>
        <v>30269.1699551983</v>
      </c>
    </row>
    <row r="2017" customFormat="false" ht="15" hidden="false" customHeight="false" outlineLevel="0" collapsed="false">
      <c r="A2017" s="41" t="n">
        <v>1.5087196233</v>
      </c>
      <c r="B2017" s="41" t="n">
        <v>0.967550416</v>
      </c>
      <c r="C2017" s="41" t="n">
        <v>2.5827339264</v>
      </c>
      <c r="D2017" s="42" t="n">
        <f aca="false">$B$5*A2017</f>
        <v>3.8547455028202</v>
      </c>
      <c r="E2017" s="42" t="n">
        <f aca="false">$D$5*A2017+$F$5*B2017</f>
        <v>5.26084306398059</v>
      </c>
      <c r="F2017" s="43" t="n">
        <f aca="false">Inputs!$B$5*D2017+Inputs!$B$6*E2017</f>
        <v>122432.39708299</v>
      </c>
      <c r="G2017" s="43" t="n">
        <f aca="false">F2017*SQRT(($B$6-2)/C2017)</f>
        <v>107738.646847132</v>
      </c>
    </row>
    <row r="2018" customFormat="false" ht="15" hidden="false" customHeight="false" outlineLevel="0" collapsed="false">
      <c r="A2018" s="41" t="n">
        <v>-0.3209798404</v>
      </c>
      <c r="B2018" s="41" t="n">
        <v>0.0051864487</v>
      </c>
      <c r="C2018" s="41" t="n">
        <v>0.2078974197</v>
      </c>
      <c r="D2018" s="42" t="n">
        <f aca="false">$B$5*A2018</f>
        <v>-0.820096442817868</v>
      </c>
      <c r="E2018" s="42" t="n">
        <f aca="false">$D$5*A2018+$F$5*B2018</f>
        <v>-0.754844048665978</v>
      </c>
      <c r="F2018" s="43" t="n">
        <f aca="false">Inputs!$B$5*D2018+Inputs!$B$6*E2018</f>
        <v>-44267.4418484879</v>
      </c>
      <c r="G2018" s="43" t="n">
        <f aca="false">F2018*SQRT(($B$6-2)/C2018)</f>
        <v>-137301.370959671</v>
      </c>
    </row>
    <row r="2019" customFormat="false" ht="15" hidden="false" customHeight="false" outlineLevel="0" collapsed="false">
      <c r="A2019" s="41" t="n">
        <v>0.1953809159</v>
      </c>
      <c r="B2019" s="41" t="n">
        <v>0.3618129446</v>
      </c>
      <c r="C2019" s="41" t="n">
        <v>12.1796160649</v>
      </c>
      <c r="D2019" s="42" t="n">
        <f aca="false">$B$5*A2019</f>
        <v>0.499193949141508</v>
      </c>
      <c r="E2019" s="42" t="n">
        <f aca="false">$D$5*A2019+$F$5*B2019</f>
        <v>1.08968450832079</v>
      </c>
      <c r="F2019" s="43" t="n">
        <f aca="false">Inputs!$B$5*D2019+Inputs!$B$6*E2019</f>
        <v>-4564.8305018888</v>
      </c>
      <c r="G2019" s="43" t="n">
        <f aca="false">F2019*SQRT(($B$6-2)/C2019)</f>
        <v>-1849.79182124557</v>
      </c>
    </row>
    <row r="2020" customFormat="false" ht="15" hidden="false" customHeight="false" outlineLevel="0" collapsed="false">
      <c r="A2020" s="41" t="n">
        <v>-1.3565998509</v>
      </c>
      <c r="B2020" s="41" t="n">
        <v>-1.5424846078</v>
      </c>
      <c r="C2020" s="41" t="n">
        <v>1.3628227249</v>
      </c>
      <c r="D2020" s="42" t="n">
        <f aca="false">$B$5*A2020</f>
        <v>-3.46608282521391</v>
      </c>
      <c r="E2020" s="42" t="n">
        <f aca="false">$D$5*A2020+$F$5*B2020</f>
        <v>-5.89162507661497</v>
      </c>
      <c r="F2020" s="43" t="n">
        <f aca="false">Inputs!$B$5*D2020+Inputs!$B$6*E2020</f>
        <v>-52027.0286906418</v>
      </c>
      <c r="G2020" s="43" t="n">
        <f aca="false">F2020*SQRT(($B$6-2)/C2020)</f>
        <v>-63026.6665511267</v>
      </c>
    </row>
    <row r="2021" customFormat="false" ht="15" hidden="false" customHeight="false" outlineLevel="0" collapsed="false">
      <c r="A2021" s="41" t="n">
        <v>-0.887390022</v>
      </c>
      <c r="B2021" s="41" t="n">
        <v>-0.964738443</v>
      </c>
      <c r="C2021" s="41" t="n">
        <v>1.2866317063</v>
      </c>
      <c r="D2021" s="42" t="n">
        <f aca="false">$B$5*A2021</f>
        <v>-2.26726201722627</v>
      </c>
      <c r="E2021" s="42" t="n">
        <f aca="false">$D$5*A2021+$F$5*B2021</f>
        <v>-3.77747915207077</v>
      </c>
      <c r="F2021" s="43" t="n">
        <f aca="false">Inputs!$B$5*D2021+Inputs!$B$6*E2021</f>
        <v>-37852.2441190882</v>
      </c>
      <c r="G2021" s="43" t="n">
        <f aca="false">F2021*SQRT(($B$6-2)/C2021)</f>
        <v>-47193.2085990206</v>
      </c>
    </row>
    <row r="2022" customFormat="false" ht="15" hidden="false" customHeight="false" outlineLevel="0" collapsed="false">
      <c r="A2022" s="41" t="n">
        <v>-0.643824014</v>
      </c>
      <c r="B2022" s="41" t="n">
        <v>0.6347106421</v>
      </c>
      <c r="C2022" s="41" t="n">
        <v>0.8135507844</v>
      </c>
      <c r="D2022" s="42" t="n">
        <f aca="false">$B$5*A2022</f>
        <v>-1.64495621601699</v>
      </c>
      <c r="E2022" s="42" t="n">
        <f aca="false">$D$5*A2022+$F$5*B2022</f>
        <v>-0.436052765087702</v>
      </c>
      <c r="F2022" s="43" t="n">
        <f aca="false">Inputs!$B$5*D2022+Inputs!$B$6*E2022</f>
        <v>-142692.983347314</v>
      </c>
      <c r="G2022" s="43" t="n">
        <f aca="false">F2022*SQRT(($B$6-2)/C2022)</f>
        <v>-223730.54563927</v>
      </c>
    </row>
    <row r="2023" customFormat="false" ht="15" hidden="false" customHeight="false" outlineLevel="0" collapsed="false">
      <c r="A2023" s="41" t="n">
        <v>-0.1689291563</v>
      </c>
      <c r="B2023" s="41" t="n">
        <v>0.196394605</v>
      </c>
      <c r="C2023" s="41" t="n">
        <v>2.3697733958</v>
      </c>
      <c r="D2023" s="42" t="n">
        <f aca="false">$B$5*A2023</f>
        <v>-0.431610284300751</v>
      </c>
      <c r="E2023" s="42" t="n">
        <f aca="false">$D$5*A2023+$F$5*B2023</f>
        <v>-0.0628584875934079</v>
      </c>
      <c r="F2023" s="43" t="n">
        <f aca="false">Inputs!$B$5*D2023+Inputs!$B$6*E2023</f>
        <v>-40018.1040504047</v>
      </c>
      <c r="G2023" s="43" t="n">
        <f aca="false">F2023*SQRT(($B$6-2)/C2023)</f>
        <v>-36763.6054975763</v>
      </c>
    </row>
    <row r="2024" customFormat="false" ht="15" hidden="false" customHeight="false" outlineLevel="0" collapsed="false">
      <c r="A2024" s="41" t="n">
        <v>-1.22430341</v>
      </c>
      <c r="B2024" s="41" t="n">
        <v>-0.4616422029</v>
      </c>
      <c r="C2024" s="41" t="n">
        <v>4.6807876727</v>
      </c>
      <c r="D2024" s="42" t="n">
        <f aca="false">$B$5*A2024</f>
        <v>-3.12806832422734</v>
      </c>
      <c r="E2024" s="42" t="n">
        <f aca="false">$D$5*A2024+$F$5*B2024</f>
        <v>-3.7104755545463</v>
      </c>
      <c r="F2024" s="43" t="n">
        <f aca="false">Inputs!$B$5*D2024+Inputs!$B$6*E2024</f>
        <v>-127283.054695419</v>
      </c>
      <c r="G2024" s="43" t="n">
        <f aca="false">F2024*SQRT(($B$6-2)/C2024)</f>
        <v>-83200.5345659729</v>
      </c>
    </row>
    <row r="2025" customFormat="false" ht="15" hidden="false" customHeight="false" outlineLevel="0" collapsed="false">
      <c r="A2025" s="41" t="n">
        <v>0.5872576617</v>
      </c>
      <c r="B2025" s="41" t="n">
        <v>0.5949524582</v>
      </c>
      <c r="C2025" s="41" t="n">
        <v>3.2672253756</v>
      </c>
      <c r="D2025" s="42" t="n">
        <f aca="false">$B$5*A2025</f>
        <v>1.50043042820863</v>
      </c>
      <c r="E2025" s="42" t="n">
        <f aca="false">$D$5*A2025+$F$5*B2025</f>
        <v>2.42476198003598</v>
      </c>
      <c r="F2025" s="43" t="n">
        <f aca="false">Inputs!$B$5*D2025+Inputs!$B$6*E2025</f>
        <v>28804.943819064</v>
      </c>
      <c r="G2025" s="43" t="n">
        <f aca="false">F2025*SQRT(($B$6-2)/C2025)</f>
        <v>22536.812091157</v>
      </c>
    </row>
    <row r="2026" customFormat="false" ht="15" hidden="false" customHeight="false" outlineLevel="0" collapsed="false">
      <c r="A2026" s="41" t="n">
        <v>-0.7245738282</v>
      </c>
      <c r="B2026" s="41" t="n">
        <v>0.1616623864</v>
      </c>
      <c r="C2026" s="41" t="n">
        <v>1.5483632382</v>
      </c>
      <c r="D2026" s="42" t="n">
        <f aca="false">$B$5*A2026</f>
        <v>-1.85127021785928</v>
      </c>
      <c r="E2026" s="42" t="n">
        <f aca="false">$D$5*A2026+$F$5*B2026</f>
        <v>-1.44503744526807</v>
      </c>
      <c r="F2026" s="43" t="n">
        <f aca="false">Inputs!$B$5*D2026+Inputs!$B$6*E2026</f>
        <v>-112875.149522525</v>
      </c>
      <c r="G2026" s="43" t="n">
        <f aca="false">F2026*SQRT(($B$6-2)/C2026)</f>
        <v>-128285.304878177</v>
      </c>
    </row>
    <row r="2027" customFormat="false" ht="15" hidden="false" customHeight="false" outlineLevel="0" collapsed="false">
      <c r="A2027" s="41" t="n">
        <v>2.1988478535</v>
      </c>
      <c r="B2027" s="41" t="n">
        <v>-0.0175979293</v>
      </c>
      <c r="C2027" s="41" t="n">
        <v>4.5003678309</v>
      </c>
      <c r="D2027" s="42" t="n">
        <f aca="false">$B$5*A2027</f>
        <v>5.61800797428852</v>
      </c>
      <c r="E2027" s="42" t="n">
        <f aca="false">$D$5*A2027+$F$5*B2027</f>
        <v>5.20196445200827</v>
      </c>
      <c r="F2027" s="43" t="n">
        <f aca="false">Inputs!$B$5*D2027+Inputs!$B$6*E2027</f>
        <v>301702.574828438</v>
      </c>
      <c r="G2027" s="43" t="n">
        <f aca="false">F2027*SQRT(($B$6-2)/C2027)</f>
        <v>201126.829979942</v>
      </c>
    </row>
    <row r="2028" customFormat="false" ht="15" hidden="false" customHeight="false" outlineLevel="0" collapsed="false">
      <c r="A2028" s="41" t="n">
        <v>-0.6931869461</v>
      </c>
      <c r="B2028" s="41" t="n">
        <v>-0.1737623894</v>
      </c>
      <c r="C2028" s="41" t="n">
        <v>3.2977111593</v>
      </c>
      <c r="D2028" s="42" t="n">
        <f aca="false">$B$5*A2028</f>
        <v>-1.77107742341687</v>
      </c>
      <c r="E2028" s="42" t="n">
        <f aca="false">$D$5*A2028+$F$5*B2028</f>
        <v>-1.94954244125277</v>
      </c>
      <c r="F2028" s="43" t="n">
        <f aca="false">Inputs!$B$5*D2028+Inputs!$B$6*E2028</f>
        <v>-79630.6202790486</v>
      </c>
      <c r="G2028" s="43" t="n">
        <f aca="false">F2028*SQRT(($B$6-2)/C2028)</f>
        <v>-62013.8635791682</v>
      </c>
    </row>
    <row r="2029" customFormat="false" ht="15" hidden="false" customHeight="false" outlineLevel="0" collapsed="false">
      <c r="A2029" s="41" t="n">
        <v>0.0921771075</v>
      </c>
      <c r="B2029" s="41" t="n">
        <v>-0.1511683807</v>
      </c>
      <c r="C2029" s="41" t="n">
        <v>7.7301497499</v>
      </c>
      <c r="D2029" s="42" t="n">
        <f aca="false">$B$5*A2029</f>
        <v>0.235510485255978</v>
      </c>
      <c r="E2029" s="42" t="n">
        <f aca="false">$D$5*A2029+$F$5*B2029</f>
        <v>-0.0416856255833784</v>
      </c>
      <c r="F2029" s="43" t="n">
        <f aca="false">Inputs!$B$5*D2029+Inputs!$B$6*E2029</f>
        <v>25635.3298047667</v>
      </c>
      <c r="G2029" s="43" t="n">
        <f aca="false">F2029*SQRT(($B$6-2)/C2029)</f>
        <v>13039.4704153704</v>
      </c>
    </row>
    <row r="2030" customFormat="false" ht="15" hidden="false" customHeight="false" outlineLevel="0" collapsed="false">
      <c r="A2030" s="41" t="n">
        <v>-0.0313547007</v>
      </c>
      <c r="B2030" s="41" t="n">
        <v>-1.4434467969</v>
      </c>
      <c r="C2030" s="41" t="n">
        <v>1.9638826139</v>
      </c>
      <c r="D2030" s="42" t="n">
        <f aca="false">$B$5*A2030</f>
        <v>-0.0801105716721795</v>
      </c>
      <c r="E2030" s="42" t="n">
        <f aca="false">$D$5*A2030+$F$5*B2030</f>
        <v>-2.56707487354755</v>
      </c>
      <c r="F2030" s="43" t="n">
        <f aca="false">Inputs!$B$5*D2030+Inputs!$B$6*E2030</f>
        <v>120342.686510159</v>
      </c>
      <c r="G2030" s="43" t="n">
        <f aca="false">F2030*SQRT(($B$6-2)/C2030)</f>
        <v>121444.244509047</v>
      </c>
    </row>
    <row r="2031" customFormat="false" ht="15" hidden="false" customHeight="false" outlineLevel="0" collapsed="false">
      <c r="A2031" s="41" t="n">
        <v>-0.9626304751</v>
      </c>
      <c r="B2031" s="41" t="n">
        <v>-0.1493352371</v>
      </c>
      <c r="C2031" s="41" t="n">
        <v>1.8130752486</v>
      </c>
      <c r="D2031" s="42" t="n">
        <f aca="false">$B$5*A2031</f>
        <v>-2.45949972245542</v>
      </c>
      <c r="E2031" s="42" t="n">
        <f aca="false">$D$5*A2031+$F$5*B2031</f>
        <v>-2.54852753451781</v>
      </c>
      <c r="F2031" s="43" t="n">
        <f aca="false">Inputs!$B$5*D2031+Inputs!$B$6*E2031</f>
        <v>-118523.595519651</v>
      </c>
      <c r="G2031" s="43" t="n">
        <f aca="false">F2031*SQRT(($B$6-2)/C2031)</f>
        <v>-124483.531665655</v>
      </c>
    </row>
    <row r="2032" customFormat="false" ht="15" hidden="false" customHeight="false" outlineLevel="0" collapsed="false">
      <c r="A2032" s="41" t="n">
        <v>-0.16526797</v>
      </c>
      <c r="B2032" s="41" t="n">
        <v>-0.5661892749</v>
      </c>
      <c r="C2032" s="41" t="n">
        <v>5.9751173351</v>
      </c>
      <c r="D2032" s="42" t="n">
        <f aca="false">$B$5*A2032</f>
        <v>-0.422256033711736</v>
      </c>
      <c r="E2032" s="42" t="n">
        <f aca="false">$D$5*A2032+$F$5*B2032</f>
        <v>-1.37093378376014</v>
      </c>
      <c r="F2032" s="43" t="n">
        <f aca="false">Inputs!$B$5*D2032+Inputs!$B$6*E2032</f>
        <v>26321.0858168333</v>
      </c>
      <c r="G2032" s="43" t="n">
        <f aca="false">F2032*SQRT(($B$6-2)/C2032)</f>
        <v>15228.0950862992</v>
      </c>
    </row>
    <row r="2033" customFormat="false" ht="15" hidden="false" customHeight="false" outlineLevel="0" collapsed="false">
      <c r="A2033" s="41" t="n">
        <v>-0.1770135861</v>
      </c>
      <c r="B2033" s="41" t="n">
        <v>0.0610148554</v>
      </c>
      <c r="C2033" s="41" t="n">
        <v>1.3169595431</v>
      </c>
      <c r="D2033" s="42" t="n">
        <f aca="false">$B$5*A2033</f>
        <v>-0.452265824888373</v>
      </c>
      <c r="E2033" s="42" t="n">
        <f aca="false">$D$5*A2033+$F$5*B2033</f>
        <v>-0.315862316825037</v>
      </c>
      <c r="F2033" s="43" t="n">
        <f aca="false">Inputs!$B$5*D2033+Inputs!$B$6*E2033</f>
        <v>-29433.4666475855</v>
      </c>
      <c r="G2033" s="43" t="n">
        <f aca="false">F2033*SQRT(($B$6-2)/C2033)</f>
        <v>-36271.8909359185</v>
      </c>
    </row>
    <row r="2034" customFormat="false" ht="15" hidden="false" customHeight="false" outlineLevel="0" collapsed="false">
      <c r="A2034" s="41" t="n">
        <v>0.8894134565</v>
      </c>
      <c r="B2034" s="41" t="n">
        <v>-0.0992117352</v>
      </c>
      <c r="C2034" s="41" t="n">
        <v>0.7872255796</v>
      </c>
      <c r="D2034" s="42" t="n">
        <f aca="false">$B$5*A2034</f>
        <v>2.27243184793482</v>
      </c>
      <c r="E2034" s="42" t="n">
        <f aca="false">$D$5*A2034+$F$5*B2034</f>
        <v>1.94512412702068</v>
      </c>
      <c r="F2034" s="43" t="n">
        <f aca="false">Inputs!$B$5*D2034+Inputs!$B$6*E2034</f>
        <v>129986.978442448</v>
      </c>
      <c r="G2034" s="43" t="n">
        <f aca="false">F2034*SQRT(($B$6-2)/C2034)</f>
        <v>207188.309937268</v>
      </c>
    </row>
    <row r="2035" customFormat="false" ht="15" hidden="false" customHeight="false" outlineLevel="0" collapsed="false">
      <c r="A2035" s="41" t="n">
        <v>0.3991032053</v>
      </c>
      <c r="B2035" s="41" t="n">
        <v>-0.5416003014</v>
      </c>
      <c r="C2035" s="41" t="n">
        <v>3.2186994073</v>
      </c>
      <c r="D2035" s="42" t="n">
        <f aca="false">$B$5*A2035</f>
        <v>1.01969992438111</v>
      </c>
      <c r="E2035" s="42" t="n">
        <f aca="false">$D$5*A2035+$F$5*B2035</f>
        <v>0.0144958639168996</v>
      </c>
      <c r="F2035" s="43" t="n">
        <f aca="false">Inputs!$B$5*D2035+Inputs!$B$6*E2035</f>
        <v>101245.199242266</v>
      </c>
      <c r="G2035" s="43" t="n">
        <f aca="false">F2035*SQRT(($B$6-2)/C2035)</f>
        <v>79808.5144919694</v>
      </c>
    </row>
    <row r="2036" customFormat="false" ht="15" hidden="false" customHeight="false" outlineLevel="0" collapsed="false">
      <c r="A2036" s="41" t="n">
        <v>0.5720957236</v>
      </c>
      <c r="B2036" s="41" t="n">
        <v>0.3757302976</v>
      </c>
      <c r="C2036" s="41" t="n">
        <v>4.788729948</v>
      </c>
      <c r="D2036" s="42" t="n">
        <f aca="false">$B$5*A2036</f>
        <v>1.46169200935173</v>
      </c>
      <c r="E2036" s="42" t="n">
        <f aca="false">$D$5*A2036+$F$5*B2036</f>
        <v>2.01014218825773</v>
      </c>
      <c r="F2036" s="43" t="n">
        <f aca="false">Inputs!$B$5*D2036+Inputs!$B$6*E2036</f>
        <v>45662.0915222868</v>
      </c>
      <c r="G2036" s="43" t="n">
        <f aca="false">F2036*SQRT(($B$6-2)/C2036)</f>
        <v>29509.416680648</v>
      </c>
    </row>
    <row r="2037" customFormat="false" ht="15" hidden="false" customHeight="false" outlineLevel="0" collapsed="false">
      <c r="A2037" s="41" t="n">
        <v>0.8658170032</v>
      </c>
      <c r="B2037" s="41" t="n">
        <v>0.7134604624</v>
      </c>
      <c r="C2037" s="41" t="n">
        <v>0.7267051345</v>
      </c>
      <c r="D2037" s="42" t="n">
        <f aca="false">$B$5*A2037</f>
        <v>2.21214342798192</v>
      </c>
      <c r="E2037" s="42" t="n">
        <f aca="false">$D$5*A2037+$F$5*B2037</f>
        <v>3.29225142446752</v>
      </c>
      <c r="F2037" s="43" t="n">
        <f aca="false">Inputs!$B$5*D2037+Inputs!$B$6*E2037</f>
        <v>56601.7715748165</v>
      </c>
      <c r="G2037" s="43" t="n">
        <f aca="false">F2037*SQRT(($B$6-2)/C2037)</f>
        <v>93900.0682310458</v>
      </c>
    </row>
    <row r="2038" customFormat="false" ht="15" hidden="false" customHeight="false" outlineLevel="0" collapsed="false">
      <c r="A2038" s="41" t="n">
        <v>0.5887356229</v>
      </c>
      <c r="B2038" s="41" t="n">
        <v>-0.0984174087</v>
      </c>
      <c r="C2038" s="41" t="n">
        <v>6.4326693251</v>
      </c>
      <c r="D2038" s="42" t="n">
        <f aca="false">$B$5*A2038</f>
        <v>1.50420658661544</v>
      </c>
      <c r="E2038" s="42" t="n">
        <f aca="false">$D$5*A2038+$F$5*B2038</f>
        <v>1.23100641430187</v>
      </c>
      <c r="F2038" s="43" t="n">
        <f aca="false">Inputs!$B$5*D2038+Inputs!$B$6*E2038</f>
        <v>88870.3379464501</v>
      </c>
      <c r="G2038" s="43" t="n">
        <f aca="false">F2038*SQRT(($B$6-2)/C2038)</f>
        <v>49553.7146972208</v>
      </c>
    </row>
    <row r="2039" customFormat="false" ht="15" hidden="false" customHeight="false" outlineLevel="0" collapsed="false">
      <c r="A2039" s="41" t="n">
        <v>0.244939227</v>
      </c>
      <c r="B2039" s="41" t="n">
        <v>1.0635089285</v>
      </c>
      <c r="C2039" s="41" t="n">
        <v>0.6495807547</v>
      </c>
      <c r="D2039" s="42" t="n">
        <f aca="false">$B$5*A2039</f>
        <v>0.625814345595451</v>
      </c>
      <c r="E2039" s="42" t="n">
        <f aca="false">$D$5*A2039+$F$5*B2039</f>
        <v>2.41926244169405</v>
      </c>
      <c r="F2039" s="43" t="n">
        <f aca="false">Inputs!$B$5*D2039+Inputs!$B$6*E2039</f>
        <v>-58381.6875251573</v>
      </c>
      <c r="G2039" s="43" t="n">
        <f aca="false">F2039*SQRT(($B$6-2)/C2039)</f>
        <v>-102441.296725929</v>
      </c>
    </row>
    <row r="2040" customFormat="false" ht="15" hidden="false" customHeight="false" outlineLevel="0" collapsed="false">
      <c r="A2040" s="41" t="n">
        <v>-0.6520745694</v>
      </c>
      <c r="B2040" s="41" t="n">
        <v>-0.6284077787</v>
      </c>
      <c r="C2040" s="41" t="n">
        <v>2.0539606894</v>
      </c>
      <c r="D2040" s="42" t="n">
        <f aca="false">$B$5*A2040</f>
        <v>-1.66603620386414</v>
      </c>
      <c r="E2040" s="42" t="n">
        <f aca="false">$D$5*A2040+$F$5*B2040</f>
        <v>-2.6367682901794</v>
      </c>
      <c r="F2040" s="43" t="n">
        <f aca="false">Inputs!$B$5*D2040+Inputs!$B$6*E2040</f>
        <v>-34765.2058774438</v>
      </c>
      <c r="G2040" s="43" t="n">
        <f aca="false">F2040*SQRT(($B$6-2)/C2040)</f>
        <v>-34305.4989102622</v>
      </c>
    </row>
    <row r="2041" customFormat="false" ht="15" hidden="false" customHeight="false" outlineLevel="0" collapsed="false">
      <c r="A2041" s="41" t="n">
        <v>0.181431398</v>
      </c>
      <c r="B2041" s="41" t="n">
        <v>0.4152796903</v>
      </c>
      <c r="C2041" s="41" t="n">
        <v>3.2860124382</v>
      </c>
      <c r="D2041" s="42" t="n">
        <f aca="false">$B$5*A2041</f>
        <v>0.463553237268271</v>
      </c>
      <c r="E2041" s="42" t="n">
        <f aca="false">$D$5*A2041+$F$5*B2041</f>
        <v>1.14881380675232</v>
      </c>
      <c r="F2041" s="43" t="n">
        <f aca="false">Inputs!$B$5*D2041+Inputs!$B$6*E2041</f>
        <v>-11085.3666107889</v>
      </c>
      <c r="G2041" s="43" t="n">
        <f aca="false">F2041*SQRT(($B$6-2)/C2041)</f>
        <v>-8648.29423372417</v>
      </c>
    </row>
    <row r="2042" customFormat="false" ht="15" hidden="false" customHeight="false" outlineLevel="0" collapsed="false">
      <c r="A2042" s="41" t="n">
        <v>-0.8241064993</v>
      </c>
      <c r="B2042" s="41" t="n">
        <v>-0.0747625634</v>
      </c>
      <c r="C2042" s="41" t="n">
        <v>8.2372856279</v>
      </c>
      <c r="D2042" s="42" t="n">
        <f aca="false">$B$5*A2042</f>
        <v>-2.10557400656934</v>
      </c>
      <c r="E2042" s="42" t="n">
        <f aca="false">$D$5*A2042+$F$5*B2042</f>
        <v>-2.09012962507814</v>
      </c>
      <c r="F2042" s="43" t="n">
        <f aca="false">Inputs!$B$5*D2042+Inputs!$B$6*E2042</f>
        <v>-106050.919403027</v>
      </c>
      <c r="G2042" s="43" t="n">
        <f aca="false">F2042*SQRT(($B$6-2)/C2042)</f>
        <v>-52256.1455962713</v>
      </c>
    </row>
    <row r="2043" customFormat="false" ht="15" hidden="false" customHeight="false" outlineLevel="0" collapsed="false">
      <c r="A2043" s="41" t="n">
        <v>-0.0939987742</v>
      </c>
      <c r="B2043" s="41" t="n">
        <v>-2.2152801156</v>
      </c>
      <c r="C2043" s="41" t="n">
        <v>8.5770774216</v>
      </c>
      <c r="D2043" s="42" t="n">
        <f aca="false">$B$5*A2043</f>
        <v>-0.240164803666779</v>
      </c>
      <c r="E2043" s="42" t="n">
        <f aca="false">$D$5*A2043+$F$5*B2043</f>
        <v>-4.04890077478675</v>
      </c>
      <c r="F2043" s="43" t="n">
        <f aca="false">Inputs!$B$5*D2043+Inputs!$B$6*E2043</f>
        <v>178428.55837266</v>
      </c>
      <c r="G2043" s="43" t="n">
        <f aca="false">F2043*SQRT(($B$6-2)/C2043)</f>
        <v>86160.7953483842</v>
      </c>
    </row>
    <row r="2044" customFormat="false" ht="15" hidden="false" customHeight="false" outlineLevel="0" collapsed="false">
      <c r="A2044" s="41" t="n">
        <v>-0.2195939893</v>
      </c>
      <c r="B2044" s="41" t="n">
        <v>-0.1573178328</v>
      </c>
      <c r="C2044" s="41" t="n">
        <v>3.7703921078</v>
      </c>
      <c r="D2044" s="42" t="n">
        <f aca="false">$B$5*A2044</f>
        <v>-0.561057819907605</v>
      </c>
      <c r="E2044" s="42" t="n">
        <f aca="false">$D$5*A2044+$F$5*B2044</f>
        <v>-0.794190862837723</v>
      </c>
      <c r="F2044" s="43" t="n">
        <f aca="false">Inputs!$B$5*D2044+Inputs!$B$6*E2044</f>
        <v>-16396.2388488743</v>
      </c>
      <c r="G2044" s="43" t="n">
        <f aca="false">F2044*SQRT(($B$6-2)/C2044)</f>
        <v>-11941.6950110327</v>
      </c>
    </row>
    <row r="2045" customFormat="false" ht="15" hidden="false" customHeight="false" outlineLevel="0" collapsed="false">
      <c r="A2045" s="41" t="n">
        <v>-0.1602929428</v>
      </c>
      <c r="B2045" s="41" t="n">
        <v>1.4159142746</v>
      </c>
      <c r="C2045" s="41" t="n">
        <v>2.3476647271</v>
      </c>
      <c r="D2045" s="42" t="n">
        <f aca="false">$B$5*A2045</f>
        <v>-0.409544948477979</v>
      </c>
      <c r="E2045" s="42" t="n">
        <f aca="false">$D$5*A2045+$F$5*B2045</f>
        <v>2.06349084725881</v>
      </c>
      <c r="F2045" s="43" t="n">
        <f aca="false">Inputs!$B$5*D2045+Inputs!$B$6*E2045</f>
        <v>-144129.037210739</v>
      </c>
      <c r="G2045" s="43" t="n">
        <f aca="false">F2045*SQRT(($B$6-2)/C2045)</f>
        <v>-133029.64922528</v>
      </c>
    </row>
    <row r="2046" customFormat="false" ht="15" hidden="false" customHeight="false" outlineLevel="0" collapsed="false">
      <c r="A2046" s="41" t="n">
        <v>-1.2157982985</v>
      </c>
      <c r="B2046" s="41" t="n">
        <v>-0.8246225712</v>
      </c>
      <c r="C2046" s="41" t="n">
        <v>2.466733359</v>
      </c>
      <c r="D2046" s="42" t="n">
        <f aca="false">$B$5*A2046</f>
        <v>-3.10633795113528</v>
      </c>
      <c r="E2046" s="42" t="n">
        <f aca="false">$D$5*A2046+$F$5*B2046</f>
        <v>-4.31701119704478</v>
      </c>
      <c r="F2046" s="43" t="n">
        <f aca="false">Inputs!$B$5*D2046+Inputs!$B$6*E2046</f>
        <v>-94783.2352612896</v>
      </c>
      <c r="G2046" s="43" t="n">
        <f aca="false">F2046*SQRT(($B$6-2)/C2046)</f>
        <v>-85346.4424405145</v>
      </c>
    </row>
    <row r="2047" customFormat="false" ht="15" hidden="false" customHeight="false" outlineLevel="0" collapsed="false">
      <c r="A2047" s="41" t="n">
        <v>-2.6121957983</v>
      </c>
      <c r="B2047" s="41" t="n">
        <v>-0.4809166662</v>
      </c>
      <c r="C2047" s="41" t="n">
        <v>11.3986109604</v>
      </c>
      <c r="D2047" s="42" t="n">
        <f aca="false">$B$5*A2047</f>
        <v>-6.67410289524716</v>
      </c>
      <c r="E2047" s="42" t="n">
        <f aca="false">$D$5*A2047+$F$5*B2047</f>
        <v>-7.04636945227456</v>
      </c>
      <c r="F2047" s="43" t="n">
        <f aca="false">Inputs!$B$5*D2047+Inputs!$B$6*E2047</f>
        <v>-315091.816910988</v>
      </c>
      <c r="G2047" s="43" t="n">
        <f aca="false">F2047*SQRT(($B$6-2)/C2047)</f>
        <v>-131985.480152472</v>
      </c>
    </row>
    <row r="2048" customFormat="false" ht="15" hidden="false" customHeight="false" outlineLevel="0" collapsed="false">
      <c r="A2048" s="41" t="n">
        <v>-0.3956435541</v>
      </c>
      <c r="B2048" s="41" t="n">
        <v>-0.5099771763</v>
      </c>
      <c r="C2048" s="41" t="n">
        <v>7.3104781774</v>
      </c>
      <c r="D2048" s="42" t="n">
        <f aca="false">$B$5*A2048</f>
        <v>-1.01086059154645</v>
      </c>
      <c r="E2048" s="42" t="n">
        <f aca="false">$D$5*A2048+$F$5*B2048</f>
        <v>-1.8220687944409</v>
      </c>
      <c r="F2048" s="43" t="n">
        <f aca="false">Inputs!$B$5*D2048+Inputs!$B$6*E2048</f>
        <v>-9982.61943260014</v>
      </c>
      <c r="G2048" s="43" t="n">
        <f aca="false">F2048*SQRT(($B$6-2)/C2048)</f>
        <v>-5221.39585581866</v>
      </c>
    </row>
    <row r="2049" customFormat="false" ht="15" hidden="false" customHeight="false" outlineLevel="0" collapsed="false">
      <c r="A2049" s="41" t="n">
        <v>1.1076773395</v>
      </c>
      <c r="B2049" s="41" t="n">
        <v>0.8606175223</v>
      </c>
      <c r="C2049" s="41" t="n">
        <v>4.360968784</v>
      </c>
      <c r="D2049" s="42" t="n">
        <f aca="false">$B$5*A2049</f>
        <v>2.8300912754579</v>
      </c>
      <c r="E2049" s="42" t="n">
        <f aca="false">$D$5*A2049+$F$5*B2049</f>
        <v>4.12188195823553</v>
      </c>
      <c r="F2049" s="43" t="n">
        <f aca="false">Inputs!$B$5*D2049+Inputs!$B$6*E2049</f>
        <v>76915.0296340139</v>
      </c>
      <c r="G2049" s="43" t="n">
        <f aca="false">F2049*SQRT(($B$6-2)/C2049)</f>
        <v>52087.644772189</v>
      </c>
    </row>
    <row r="2050" customFormat="false" ht="15" hidden="false" customHeight="false" outlineLevel="0" collapsed="false">
      <c r="A2050" s="41" t="n">
        <v>0.0778567243</v>
      </c>
      <c r="B2050" s="41" t="n">
        <v>-0.3706130535</v>
      </c>
      <c r="C2050" s="41" t="n">
        <v>3.8591277042</v>
      </c>
      <c r="D2050" s="42" t="n">
        <f aca="false">$B$5*A2050</f>
        <v>0.198922220686236</v>
      </c>
      <c r="E2050" s="42" t="n">
        <f aca="false">$D$5*A2050+$F$5*B2050</f>
        <v>-0.454687085254557</v>
      </c>
      <c r="F2050" s="43" t="n">
        <f aca="false">Inputs!$B$5*D2050+Inputs!$B$6*E2050</f>
        <v>42626.5763313514</v>
      </c>
      <c r="G2050" s="43" t="n">
        <f aca="false">F2050*SQRT(($B$6-2)/C2050)</f>
        <v>30686.7485871085</v>
      </c>
    </row>
    <row r="2051" customFormat="false" ht="15" hidden="false" customHeight="false" outlineLevel="0" collapsed="false">
      <c r="A2051" s="41" t="n">
        <v>1.0261896681</v>
      </c>
      <c r="B2051" s="41" t="n">
        <v>-0.0197578598</v>
      </c>
      <c r="C2051" s="41" t="n">
        <v>3.5995292452</v>
      </c>
      <c r="D2051" s="42" t="n">
        <f aca="false">$B$5*A2051</f>
        <v>2.62189206467454</v>
      </c>
      <c r="E2051" s="42" t="n">
        <f aca="false">$D$5*A2051+$F$5*B2051</f>
        <v>2.40779166553773</v>
      </c>
      <c r="F2051" s="43" t="n">
        <f aca="false">Inputs!$B$5*D2051+Inputs!$B$6*E2051</f>
        <v>141799.623190567</v>
      </c>
      <c r="G2051" s="43" t="n">
        <f aca="false">F2051*SQRT(($B$6-2)/C2051)</f>
        <v>105698.109923676</v>
      </c>
    </row>
    <row r="2052" customFormat="false" ht="15" hidden="false" customHeight="false" outlineLevel="0" collapsed="false">
      <c r="A2052" s="41" t="n">
        <v>-0.8182700389</v>
      </c>
      <c r="B2052" s="41" t="n">
        <v>-1.7162486775</v>
      </c>
      <c r="C2052" s="41" t="n">
        <v>0.4977019973</v>
      </c>
      <c r="D2052" s="42" t="n">
        <f aca="false">$B$5*A2052</f>
        <v>-2.0906619784285</v>
      </c>
      <c r="E2052" s="42" t="n">
        <f aca="false">$D$5*A2052+$F$5*B2052</f>
        <v>-4.91066813776205</v>
      </c>
      <c r="F2052" s="43" t="n">
        <f aca="false">Inputs!$B$5*D2052+Inputs!$B$6*E2052</f>
        <v>36467.2090452521</v>
      </c>
      <c r="G2052" s="43" t="n">
        <f aca="false">F2052*SQRT(($B$6-2)/C2052)</f>
        <v>73102.6015317503</v>
      </c>
    </row>
    <row r="2053" customFormat="false" ht="15" hidden="false" customHeight="false" outlineLevel="0" collapsed="false">
      <c r="A2053" s="41" t="n">
        <v>-0.4413144939</v>
      </c>
      <c r="B2053" s="41" t="n">
        <v>0.7546436172</v>
      </c>
      <c r="C2053" s="41" t="n">
        <v>0.1089399883</v>
      </c>
      <c r="D2053" s="42" t="n">
        <f aca="false">$B$5*A2053</f>
        <v>-1.12754883970388</v>
      </c>
      <c r="E2053" s="42" t="n">
        <f aca="false">$D$5*A2053+$F$5*B2053</f>
        <v>0.252930010848125</v>
      </c>
      <c r="F2053" s="43" t="n">
        <f aca="false">Inputs!$B$5*D2053+Inputs!$B$6*E2053</f>
        <v>-125401.384512795</v>
      </c>
      <c r="G2053" s="43" t="n">
        <f aca="false">F2053*SQRT(($B$6-2)/C2053)</f>
        <v>-537308.44570645</v>
      </c>
    </row>
    <row r="2054" customFormat="false" ht="15" hidden="false" customHeight="false" outlineLevel="0" collapsed="false">
      <c r="A2054" s="41" t="n">
        <v>2.2765386895</v>
      </c>
      <c r="B2054" s="41" t="n">
        <v>0.0616103462</v>
      </c>
      <c r="C2054" s="41" t="n">
        <v>2.7626880575</v>
      </c>
      <c r="D2054" s="42" t="n">
        <f aca="false">$B$5*A2054</f>
        <v>5.81650635401151</v>
      </c>
      <c r="E2054" s="42" t="n">
        <f aca="false">$D$5*A2054+$F$5*B2054</f>
        <v>5.52360906198142</v>
      </c>
      <c r="F2054" s="43" t="n">
        <f aca="false">Inputs!$B$5*D2054+Inputs!$B$6*E2054</f>
        <v>305470.18230208</v>
      </c>
      <c r="G2054" s="43" t="n">
        <f aca="false">F2054*SQRT(($B$6-2)/C2054)</f>
        <v>259906.952345611</v>
      </c>
    </row>
    <row r="2055" customFormat="false" ht="15" hidden="false" customHeight="false" outlineLevel="0" collapsed="false">
      <c r="A2055" s="41" t="n">
        <v>-0.7653555151</v>
      </c>
      <c r="B2055" s="41" t="n">
        <v>-1.1849652083</v>
      </c>
      <c r="C2055" s="41" t="n">
        <v>1.1713014144</v>
      </c>
      <c r="D2055" s="42" t="n">
        <f aca="false">$B$5*A2055</f>
        <v>-1.95546653223567</v>
      </c>
      <c r="E2055" s="42" t="n">
        <f aca="false">$D$5*A2055+$F$5*B2055</f>
        <v>-3.86736264944603</v>
      </c>
      <c r="F2055" s="43" t="n">
        <f aca="false">Inputs!$B$5*D2055+Inputs!$B$6*E2055</f>
        <v>-2178.52075126552</v>
      </c>
      <c r="G2055" s="43" t="n">
        <f aca="false">F2055*SQRT(($B$6-2)/C2055)</f>
        <v>-2846.70435063652</v>
      </c>
    </row>
    <row r="2056" customFormat="false" ht="15" hidden="false" customHeight="false" outlineLevel="0" collapsed="false">
      <c r="A2056" s="41" t="n">
        <v>0.5519548963</v>
      </c>
      <c r="B2056" s="41" t="n">
        <v>-1.7646160524</v>
      </c>
      <c r="C2056" s="41" t="n">
        <v>3.8940623637</v>
      </c>
      <c r="D2056" s="42" t="n">
        <f aca="false">$B$5*A2056</f>
        <v>1.4102326379359</v>
      </c>
      <c r="E2056" s="42" t="n">
        <f aca="false">$D$5*A2056+$F$5*B2056</f>
        <v>-1.73361565862963</v>
      </c>
      <c r="F2056" s="43" t="n">
        <f aca="false">Inputs!$B$5*D2056+Inputs!$B$6*E2056</f>
        <v>227704.046725071</v>
      </c>
      <c r="G2056" s="43" t="n">
        <f aca="false">F2056*SQRT(($B$6-2)/C2056)</f>
        <v>163186.525420151</v>
      </c>
    </row>
    <row r="2057" customFormat="false" ht="15" hidden="false" customHeight="false" outlineLevel="0" collapsed="false">
      <c r="A2057" s="41" t="n">
        <v>0.5503451014</v>
      </c>
      <c r="B2057" s="41" t="n">
        <v>0.8177116063</v>
      </c>
      <c r="C2057" s="41" t="n">
        <v>3.6803295791</v>
      </c>
      <c r="D2057" s="42" t="n">
        <f aca="false">$B$5*A2057</f>
        <v>1.40611964732094</v>
      </c>
      <c r="E2057" s="42" t="n">
        <f aca="false">$D$5*A2057+$F$5*B2057</f>
        <v>2.72157340272848</v>
      </c>
      <c r="F2057" s="43" t="n">
        <f aca="false">Inputs!$B$5*D2057+Inputs!$B$6*E2057</f>
        <v>4533.29459566987</v>
      </c>
      <c r="G2057" s="43" t="n">
        <f aca="false">F2057*SQRT(($B$6-2)/C2057)</f>
        <v>3341.83947161072</v>
      </c>
    </row>
    <row r="2058" customFormat="false" ht="15" hidden="false" customHeight="false" outlineLevel="0" collapsed="false">
      <c r="A2058" s="41" t="n">
        <v>0.4362794532</v>
      </c>
      <c r="B2058" s="41" t="n">
        <v>-0.2196616719</v>
      </c>
      <c r="C2058" s="41" t="n">
        <v>0.7679754836</v>
      </c>
      <c r="D2058" s="42" t="n">
        <f aca="false">$B$5*A2058</f>
        <v>1.11468442129565</v>
      </c>
      <c r="E2058" s="42" t="n">
        <f aca="false">$D$5*A2058+$F$5*B2058</f>
        <v>0.658865722159091</v>
      </c>
      <c r="F2058" s="43" t="n">
        <f aca="false">Inputs!$B$5*D2058+Inputs!$B$6*E2058</f>
        <v>78525.1560216106</v>
      </c>
      <c r="G2058" s="43" t="n">
        <f aca="false">F2058*SQRT(($B$6-2)/C2058)</f>
        <v>126721.448279774</v>
      </c>
    </row>
    <row r="2059" customFormat="false" ht="15" hidden="false" customHeight="false" outlineLevel="0" collapsed="false">
      <c r="A2059" s="41" t="n">
        <v>0.5649406535</v>
      </c>
      <c r="B2059" s="41" t="n">
        <v>0.1709383711</v>
      </c>
      <c r="C2059" s="41" t="n">
        <v>3.9523662858</v>
      </c>
      <c r="D2059" s="42" t="n">
        <f aca="false">$B$5*A2059</f>
        <v>1.44341096238688</v>
      </c>
      <c r="E2059" s="42" t="n">
        <f aca="false">$D$5*A2059+$F$5*B2059</f>
        <v>1.63949276735992</v>
      </c>
      <c r="F2059" s="43" t="n">
        <f aca="false">Inputs!$B$5*D2059+Inputs!$B$6*E2059</f>
        <v>62366.4578706921</v>
      </c>
      <c r="G2059" s="43" t="n">
        <f aca="false">F2059*SQRT(($B$6-2)/C2059)</f>
        <v>44364.6933102058</v>
      </c>
    </row>
    <row r="2060" customFormat="false" ht="15" hidden="false" customHeight="false" outlineLevel="0" collapsed="false">
      <c r="A2060" s="41" t="n">
        <v>-0.7781238419</v>
      </c>
      <c r="B2060" s="41" t="n">
        <v>1.8504123224</v>
      </c>
      <c r="C2060" s="41" t="n">
        <v>4.1204199029</v>
      </c>
      <c r="D2060" s="42" t="n">
        <f aca="false">$B$5*A2060</f>
        <v>-1.98808932678989</v>
      </c>
      <c r="E2060" s="42" t="n">
        <f aca="false">$D$5*A2060+$F$5*B2060</f>
        <v>1.3435750146882</v>
      </c>
      <c r="F2060" s="43" t="n">
        <f aca="false">Inputs!$B$5*D2060+Inputs!$B$6*E2060</f>
        <v>-265987.683413399</v>
      </c>
      <c r="G2060" s="43" t="n">
        <f aca="false">F2060*SQRT(($B$6-2)/C2060)</f>
        <v>-185312.95729003</v>
      </c>
    </row>
    <row r="2061" customFormat="false" ht="15" hidden="false" customHeight="false" outlineLevel="0" collapsed="false">
      <c r="A2061" s="41" t="n">
        <v>-0.3516793796</v>
      </c>
      <c r="B2061" s="41" t="n">
        <v>0.7757523004</v>
      </c>
      <c r="C2061" s="41" t="n">
        <v>4.0363483253</v>
      </c>
      <c r="D2061" s="42" t="n">
        <f aca="false">$B$5*A2061</f>
        <v>-0.898533091246296</v>
      </c>
      <c r="E2061" s="42" t="n">
        <f aca="false">$D$5*A2061+$F$5*B2061</f>
        <v>0.50267393693691</v>
      </c>
      <c r="F2061" s="43" t="n">
        <f aca="false">Inputs!$B$5*D2061+Inputs!$B$6*E2061</f>
        <v>-114987.005971475</v>
      </c>
      <c r="G2061" s="43" t="n">
        <f aca="false">F2061*SQRT(($B$6-2)/C2061)</f>
        <v>-80941.1638918603</v>
      </c>
    </row>
    <row r="2062" customFormat="false" ht="15" hidden="false" customHeight="false" outlineLevel="0" collapsed="false">
      <c r="A2062" s="41" t="n">
        <v>-2.4186142827</v>
      </c>
      <c r="B2062" s="41" t="n">
        <v>1.2764708828</v>
      </c>
      <c r="C2062" s="41" t="n">
        <v>1.9825002749</v>
      </c>
      <c r="D2062" s="42" t="n">
        <f aca="false">$B$5*A2062</f>
        <v>-6.17950637435347</v>
      </c>
      <c r="E2062" s="42" t="n">
        <f aca="false">$D$5*A2062+$F$5*B2062</f>
        <v>-3.55116620363571</v>
      </c>
      <c r="F2062" s="43" t="n">
        <f aca="false">Inputs!$B$5*D2062+Inputs!$B$6*E2062</f>
        <v>-440392.327253561</v>
      </c>
      <c r="G2062" s="43" t="n">
        <f aca="false">F2062*SQRT(($B$6-2)/C2062)</f>
        <v>-442331.750002163</v>
      </c>
    </row>
    <row r="2063" customFormat="false" ht="15" hidden="false" customHeight="false" outlineLevel="0" collapsed="false">
      <c r="A2063" s="41" t="n">
        <v>1.4687637447</v>
      </c>
      <c r="B2063" s="41" t="n">
        <v>0.0298337871</v>
      </c>
      <c r="C2063" s="41" t="n">
        <v>4.6272762834</v>
      </c>
      <c r="D2063" s="42" t="n">
        <f aca="false">$B$5*A2063</f>
        <v>3.75265911051379</v>
      </c>
      <c r="E2063" s="42" t="n">
        <f aca="false">$D$5*A2063+$F$5*B2063</f>
        <v>3.54656764543122</v>
      </c>
      <c r="F2063" s="43" t="n">
        <f aca="false">Inputs!$B$5*D2063+Inputs!$B$6*E2063</f>
        <v>197937.528779818</v>
      </c>
      <c r="G2063" s="43" t="n">
        <f aca="false">F2063*SQRT(($B$6-2)/C2063)</f>
        <v>130130.89784185</v>
      </c>
    </row>
    <row r="2064" customFormat="false" ht="15" hidden="false" customHeight="false" outlineLevel="0" collapsed="false">
      <c r="A2064" s="41" t="n">
        <v>0.5587710347</v>
      </c>
      <c r="B2064" s="41" t="n">
        <v>0.5585151816</v>
      </c>
      <c r="C2064" s="41" t="n">
        <v>4.8465245197</v>
      </c>
      <c r="D2064" s="42" t="n">
        <f aca="false">$B$5*A2064</f>
        <v>1.42764772185091</v>
      </c>
      <c r="E2064" s="42" t="n">
        <f aca="false">$D$5*A2064+$F$5*B2064</f>
        <v>2.29405768759197</v>
      </c>
      <c r="F2064" s="43" t="n">
        <f aca="false">Inputs!$B$5*D2064+Inputs!$B$6*E2064</f>
        <v>28061.8878054929</v>
      </c>
      <c r="G2064" s="43" t="n">
        <f aca="false">F2064*SQRT(($B$6-2)/C2064)</f>
        <v>18026.7184030026</v>
      </c>
    </row>
    <row r="2065" customFormat="false" ht="15" hidden="false" customHeight="false" outlineLevel="0" collapsed="false">
      <c r="A2065" s="41" t="n">
        <v>-0.6427835696</v>
      </c>
      <c r="B2065" s="41" t="n">
        <v>0.5471223054</v>
      </c>
      <c r="C2065" s="41" t="n">
        <v>4.5977872284</v>
      </c>
      <c r="D2065" s="42" t="n">
        <f aca="false">$B$5*A2065</f>
        <v>-1.64229790342538</v>
      </c>
      <c r="E2065" s="42" t="n">
        <f aca="false">$D$5*A2065+$F$5*B2065</f>
        <v>-0.584819602300693</v>
      </c>
      <c r="F2065" s="43" t="n">
        <f aca="false">Inputs!$B$5*D2065+Inputs!$B$6*E2065</f>
        <v>-134988.810227503</v>
      </c>
      <c r="G2065" s="43" t="n">
        <f aca="false">F2065*SQRT(($B$6-2)/C2065)</f>
        <v>-89030.4016389389</v>
      </c>
    </row>
    <row r="2066" customFormat="false" ht="15" hidden="false" customHeight="false" outlineLevel="0" collapsed="false">
      <c r="A2066" s="41" t="n">
        <v>-0.8086304699</v>
      </c>
      <c r="B2066" s="41" t="n">
        <v>-0.6087569236</v>
      </c>
      <c r="C2066" s="41" t="n">
        <v>2.658092277</v>
      </c>
      <c r="D2066" s="42" t="n">
        <f aca="false">$B$5*A2066</f>
        <v>-2.06603309133906</v>
      </c>
      <c r="E2066" s="42" t="n">
        <f aca="false">$D$5*A2066+$F$5*B2066</f>
        <v>-2.97537480151603</v>
      </c>
      <c r="F2066" s="43" t="n">
        <f aca="false">Inputs!$B$5*D2066+Inputs!$B$6*E2066</f>
        <v>-57834.569058105</v>
      </c>
      <c r="G2066" s="43" t="n">
        <f aca="false">F2066*SQRT(($B$6-2)/C2066)</f>
        <v>-50166.9242256158</v>
      </c>
    </row>
    <row r="2067" customFormat="false" ht="15" hidden="false" customHeight="false" outlineLevel="0" collapsed="false">
      <c r="A2067" s="41" t="n">
        <v>1.1269431432</v>
      </c>
      <c r="B2067" s="41" t="n">
        <v>0.9746576907</v>
      </c>
      <c r="C2067" s="41" t="n">
        <v>8.9942811064</v>
      </c>
      <c r="D2067" s="42" t="n">
        <f aca="false">$B$5*A2067</f>
        <v>2.87931498079313</v>
      </c>
      <c r="E2067" s="42" t="n">
        <f aca="false">$D$5*A2067+$F$5*B2067</f>
        <v>4.36464484725145</v>
      </c>
      <c r="F2067" s="43" t="n">
        <f aca="false">Inputs!$B$5*D2067+Inputs!$B$6*E2067</f>
        <v>69699.2557167403</v>
      </c>
      <c r="G2067" s="43" t="n">
        <f aca="false">F2067*SQRT(($B$6-2)/C2067)</f>
        <v>32866.9882782989</v>
      </c>
    </row>
    <row r="2068" customFormat="false" ht="15" hidden="false" customHeight="false" outlineLevel="0" collapsed="false">
      <c r="A2068" s="41" t="n">
        <v>-0.7063755021</v>
      </c>
      <c r="B2068" s="41" t="n">
        <v>-0.7335763435</v>
      </c>
      <c r="C2068" s="41" t="n">
        <v>7.764864837</v>
      </c>
      <c r="D2068" s="42" t="n">
        <f aca="false">$B$5*A2068</f>
        <v>-1.80477389434796</v>
      </c>
      <c r="E2068" s="42" t="n">
        <f aca="false">$D$5*A2068+$F$5*B2068</f>
        <v>-2.94758135410156</v>
      </c>
      <c r="F2068" s="43" t="n">
        <f aca="false">Inputs!$B$5*D2068+Inputs!$B$6*E2068</f>
        <v>-33098.3217297184</v>
      </c>
      <c r="G2068" s="43" t="n">
        <f aca="false">F2068*SQRT(($B$6-2)/C2068)</f>
        <v>-16797.862454646</v>
      </c>
    </row>
    <row r="2069" customFormat="false" ht="15" hidden="false" customHeight="false" outlineLevel="0" collapsed="false">
      <c r="A2069" s="41" t="n">
        <v>-0.6455966025</v>
      </c>
      <c r="B2069" s="41" t="n">
        <v>0.7326395665</v>
      </c>
      <c r="C2069" s="41" t="n">
        <v>3.4556505833</v>
      </c>
      <c r="D2069" s="42" t="n">
        <f aca="false">$B$5*A2069</f>
        <v>-1.64948514070465</v>
      </c>
      <c r="E2069" s="42" t="n">
        <f aca="false">$D$5*A2069+$F$5*B2069</f>
        <v>-0.271172577612362</v>
      </c>
      <c r="F2069" s="43" t="n">
        <f aca="false">Inputs!$B$5*D2069+Inputs!$B$6*E2069</f>
        <v>-151389.885189847</v>
      </c>
      <c r="G2069" s="43" t="n">
        <f aca="false">F2069*SQRT(($B$6-2)/C2069)</f>
        <v>-115172.009978042</v>
      </c>
    </row>
    <row r="2070" customFormat="false" ht="15" hidden="false" customHeight="false" outlineLevel="0" collapsed="false">
      <c r="A2070" s="41" t="n">
        <v>-0.9999847808</v>
      </c>
      <c r="B2070" s="41" t="n">
        <v>0.356712639</v>
      </c>
      <c r="C2070" s="41" t="n">
        <v>1.8338707723</v>
      </c>
      <c r="D2070" s="42" t="n">
        <f aca="false">$B$5*A2070</f>
        <v>-2.55493915313843</v>
      </c>
      <c r="E2070" s="42" t="n">
        <f aca="false">$D$5*A2070+$F$5*B2070</f>
        <v>-1.76360007164089</v>
      </c>
      <c r="F2070" s="43" t="n">
        <f aca="false">Inputs!$B$5*D2070+Inputs!$B$6*E2070</f>
        <v>-167313.911731799</v>
      </c>
      <c r="G2070" s="43" t="n">
        <f aca="false">F2070*SQRT(($B$6-2)/C2070)</f>
        <v>-174728.072616375</v>
      </c>
    </row>
    <row r="2071" customFormat="false" ht="15" hidden="false" customHeight="false" outlineLevel="0" collapsed="false">
      <c r="A2071" s="41" t="n">
        <v>0.7468468106</v>
      </c>
      <c r="B2071" s="41" t="n">
        <v>-0.0882454503</v>
      </c>
      <c r="C2071" s="41" t="n">
        <v>1.6528558515</v>
      </c>
      <c r="D2071" s="42" t="n">
        <f aca="false">$B$5*A2071</f>
        <v>1.90817719872893</v>
      </c>
      <c r="E2071" s="42" t="n">
        <f aca="false">$D$5*A2071+$F$5*B2071</f>
        <v>1.62481024300875</v>
      </c>
      <c r="F2071" s="43" t="n">
        <f aca="false">Inputs!$B$5*D2071+Inputs!$B$6*E2071</f>
        <v>109577.207722455</v>
      </c>
      <c r="G2071" s="43" t="n">
        <f aca="false">F2071*SQRT(($B$6-2)/C2071)</f>
        <v>120536.267047886</v>
      </c>
    </row>
    <row r="2072" customFormat="false" ht="15" hidden="false" customHeight="false" outlineLevel="0" collapsed="false">
      <c r="A2072" s="41" t="n">
        <v>1.0100636969</v>
      </c>
      <c r="B2072" s="41" t="n">
        <v>-0.3043101695</v>
      </c>
      <c r="C2072" s="41" t="n">
        <v>4.9205829724</v>
      </c>
      <c r="D2072" s="42" t="n">
        <f aca="false">$B$5*A2072</f>
        <v>2.58069056241937</v>
      </c>
      <c r="E2072" s="42" t="n">
        <f aca="false">$D$5*A2072+$F$5*B2072</f>
        <v>1.87806940610623</v>
      </c>
      <c r="F2072" s="43" t="n">
        <f aca="false">Inputs!$B$5*D2072+Inputs!$B$6*E2072</f>
        <v>164165.585936625</v>
      </c>
      <c r="G2072" s="43" t="n">
        <f aca="false">F2072*SQRT(($B$6-2)/C2072)</f>
        <v>104661.954148769</v>
      </c>
    </row>
    <row r="2073" customFormat="false" ht="15" hidden="false" customHeight="false" outlineLevel="0" collapsed="false">
      <c r="A2073" s="41" t="n">
        <v>-0.213855601</v>
      </c>
      <c r="B2073" s="41" t="n">
        <v>-0.9772462311</v>
      </c>
      <c r="C2073" s="41" t="n">
        <v>1.0089699072</v>
      </c>
      <c r="D2073" s="42" t="n">
        <f aca="false">$B$5*A2073</f>
        <v>-0.546396363828391</v>
      </c>
      <c r="E2073" s="42" t="n">
        <f aca="false">$D$5*A2073+$F$5*B2073</f>
        <v>-2.19634259790708</v>
      </c>
      <c r="F2073" s="43" t="n">
        <f aca="false">Inputs!$B$5*D2073+Inputs!$B$6*E2073</f>
        <v>55177.4935125151</v>
      </c>
      <c r="G2073" s="43" t="n">
        <f aca="false">F2073*SQRT(($B$6-2)/C2073)</f>
        <v>77685.1233157518</v>
      </c>
    </row>
    <row r="2074" customFormat="false" ht="15" hidden="false" customHeight="false" outlineLevel="0" collapsed="false">
      <c r="A2074" s="41" t="n">
        <v>1.0171773476</v>
      </c>
      <c r="B2074" s="41" t="n">
        <v>-0.766520447</v>
      </c>
      <c r="C2074" s="41" t="n">
        <v>5.1744548226</v>
      </c>
      <c r="D2074" s="42" t="n">
        <f aca="false">$B$5*A2074</f>
        <v>2.59886578372688</v>
      </c>
      <c r="E2074" s="42" t="n">
        <f aca="false">$D$5*A2074+$F$5*B2074</f>
        <v>1.09687797478587</v>
      </c>
      <c r="F2074" s="43" t="n">
        <f aca="false">Inputs!$B$5*D2074+Inputs!$B$6*E2074</f>
        <v>205042.679633394</v>
      </c>
      <c r="G2074" s="43" t="n">
        <f aca="false">F2074*SQRT(($B$6-2)/C2074)</f>
        <v>127475.571278649</v>
      </c>
    </row>
    <row r="2075" customFormat="false" ht="15" hidden="false" customHeight="false" outlineLevel="0" collapsed="false">
      <c r="A2075" s="41" t="n">
        <v>0.3497718177</v>
      </c>
      <c r="B2075" s="41" t="n">
        <v>-0.0713160671</v>
      </c>
      <c r="C2075" s="41" t="n">
        <v>0.8705658224</v>
      </c>
      <c r="D2075" s="42" t="n">
        <f aca="false">$B$5*A2075</f>
        <v>0.893659312485937</v>
      </c>
      <c r="E2075" s="42" t="n">
        <f aca="false">$D$5*A2075+$F$5*B2075</f>
        <v>0.709168141923995</v>
      </c>
      <c r="F2075" s="43" t="n">
        <f aca="false">Inputs!$B$5*D2075+Inputs!$B$6*E2075</f>
        <v>53907.524152394</v>
      </c>
      <c r="G2075" s="43" t="n">
        <f aca="false">F2075*SQRT(($B$6-2)/C2075)</f>
        <v>81707.8113288297</v>
      </c>
    </row>
    <row r="2076" customFormat="false" ht="15" hidden="false" customHeight="false" outlineLevel="0" collapsed="false">
      <c r="A2076" s="41" t="n">
        <v>-1.0527830631</v>
      </c>
      <c r="B2076" s="41" t="n">
        <v>-0.6091031438</v>
      </c>
      <c r="C2076" s="41" t="n">
        <v>3.0354897508</v>
      </c>
      <c r="D2076" s="42" t="n">
        <f aca="false">$B$5*A2076</f>
        <v>-2.68983760485168</v>
      </c>
      <c r="E2076" s="42" t="n">
        <f aca="false">$D$5*A2076+$F$5*B2076</f>
        <v>-3.55695517305639</v>
      </c>
      <c r="F2076" s="43" t="n">
        <f aca="false">Inputs!$B$5*D2076+Inputs!$B$6*E2076</f>
        <v>-91136.0018323478</v>
      </c>
      <c r="G2076" s="43" t="n">
        <f aca="false">F2076*SQRT(($B$6-2)/C2076)</f>
        <v>-73975.9556803337</v>
      </c>
    </row>
    <row r="2077" customFormat="false" ht="15" hidden="false" customHeight="false" outlineLevel="0" collapsed="false">
      <c r="A2077" s="41" t="n">
        <v>1.382872239</v>
      </c>
      <c r="B2077" s="41" t="n">
        <v>0.2016575426</v>
      </c>
      <c r="C2077" s="41" t="n">
        <v>4.8950650288</v>
      </c>
      <c r="D2077" s="42" t="n">
        <f aca="false">$B$5*A2077</f>
        <v>3.53320819981154</v>
      </c>
      <c r="E2077" s="42" t="n">
        <f aca="false">$D$5*A2077+$F$5*B2077</f>
        <v>3.63887696437346</v>
      </c>
      <c r="F2077" s="43" t="n">
        <f aca="false">Inputs!$B$5*D2077+Inputs!$B$6*E2077</f>
        <v>171376.971762482</v>
      </c>
      <c r="G2077" s="43" t="n">
        <f aca="false">F2077*SQRT(($B$6-2)/C2077)</f>
        <v>109543.907796059</v>
      </c>
    </row>
    <row r="2078" customFormat="false" ht="15" hidden="false" customHeight="false" outlineLevel="0" collapsed="false">
      <c r="A2078" s="41" t="n">
        <v>-1.0091503414</v>
      </c>
      <c r="B2078" s="41" t="n">
        <v>0.3053282873</v>
      </c>
      <c r="C2078" s="41" t="n">
        <v>1.7173034716</v>
      </c>
      <c r="D2078" s="42" t="n">
        <f aca="false">$B$5*A2078</f>
        <v>-2.57835695917611</v>
      </c>
      <c r="E2078" s="42" t="n">
        <f aca="false">$D$5*A2078+$F$5*B2078</f>
        <v>-1.87413796731547</v>
      </c>
      <c r="F2078" s="43" t="n">
        <f aca="false">Inputs!$B$5*D2078+Inputs!$B$6*E2078</f>
        <v>-164128.797551837</v>
      </c>
      <c r="G2078" s="43" t="n">
        <f aca="false">F2078*SQRT(($B$6-2)/C2078)</f>
        <v>-177123.531111468</v>
      </c>
    </row>
    <row r="2079" customFormat="false" ht="15" hidden="false" customHeight="false" outlineLevel="0" collapsed="false">
      <c r="A2079" s="41" t="n">
        <v>-0.1461140316</v>
      </c>
      <c r="B2079" s="41" t="n">
        <v>3.4540464022</v>
      </c>
      <c r="C2079" s="41" t="n">
        <v>6.3485582653</v>
      </c>
      <c r="D2079" s="42" t="n">
        <f aca="false">$B$5*A2079</f>
        <v>-0.37331814176121</v>
      </c>
      <c r="E2079" s="42" t="n">
        <f aca="false">$D$5*A2079+$F$5*B2079</f>
        <v>5.61656395957196</v>
      </c>
      <c r="F2079" s="43" t="n">
        <f aca="false">Inputs!$B$5*D2079+Inputs!$B$6*E2079</f>
        <v>-318160.012154719</v>
      </c>
      <c r="G2079" s="43" t="n">
        <f aca="false">F2079*SQRT(($B$6-2)/C2079)</f>
        <v>-178575.978092927</v>
      </c>
    </row>
    <row r="2080" customFormat="false" ht="15" hidden="false" customHeight="false" outlineLevel="0" collapsed="false">
      <c r="A2080" s="41" t="n">
        <v>0.2851238413</v>
      </c>
      <c r="B2080" s="41" t="n">
        <v>-0.3806248471</v>
      </c>
      <c r="C2080" s="41" t="n">
        <v>2.4137365379</v>
      </c>
      <c r="D2080" s="42" t="n">
        <f aca="false">$B$5*A2080</f>
        <v>0.728485152591834</v>
      </c>
      <c r="E2080" s="42" t="n">
        <f aca="false">$D$5*A2080+$F$5*B2080</f>
        <v>0.0212354144026656</v>
      </c>
      <c r="F2080" s="43" t="n">
        <f aca="false">Inputs!$B$5*D2080+Inputs!$B$6*E2080</f>
        <v>71786.7445390501</v>
      </c>
      <c r="G2080" s="43" t="n">
        <f aca="false">F2080*SQRT(($B$6-2)/C2080)</f>
        <v>65345.2952325661</v>
      </c>
    </row>
    <row r="2081" customFormat="false" ht="15" hidden="false" customHeight="false" outlineLevel="0" collapsed="false">
      <c r="A2081" s="41" t="n">
        <v>1.4200279178</v>
      </c>
      <c r="B2081" s="41" t="n">
        <v>-1.8410361673</v>
      </c>
      <c r="C2081" s="41" t="n">
        <v>3.2598277039</v>
      </c>
      <c r="D2081" s="42" t="n">
        <f aca="false">$B$5*A2081</f>
        <v>3.62814014312733</v>
      </c>
      <c r="E2081" s="42" t="n">
        <f aca="false">$D$5*A2081+$F$5*B2081</f>
        <v>0.200082330839215</v>
      </c>
      <c r="F2081" s="43" t="n">
        <f aca="false">Inputs!$B$5*D2081+Inputs!$B$6*E2081</f>
        <v>352809.897770772</v>
      </c>
      <c r="G2081" s="43" t="n">
        <f aca="false">F2081*SQRT(($B$6-2)/C2081)</f>
        <v>276349.342132162</v>
      </c>
    </row>
    <row r="2082" customFormat="false" ht="15" hidden="false" customHeight="false" outlineLevel="0" collapsed="false">
      <c r="A2082" s="41" t="n">
        <v>0.0943201564</v>
      </c>
      <c r="B2082" s="41" t="n">
        <v>1.9944284947</v>
      </c>
      <c r="C2082" s="41" t="n">
        <v>0.3919949136</v>
      </c>
      <c r="D2082" s="42" t="n">
        <f aca="false">$B$5*A2082</f>
        <v>0.240985928129538</v>
      </c>
      <c r="E2082" s="42" t="n">
        <f aca="false">$D$5*A2082+$F$5*B2082</f>
        <v>3.66831124207983</v>
      </c>
      <c r="F2082" s="43" t="n">
        <f aca="false">Inputs!$B$5*D2082+Inputs!$B$6*E2082</f>
        <v>-159316.969291038</v>
      </c>
      <c r="G2082" s="43" t="n">
        <f aca="false">F2082*SQRT(($B$6-2)/C2082)</f>
        <v>-359862.686761971</v>
      </c>
    </row>
    <row r="2083" customFormat="false" ht="15" hidden="false" customHeight="false" outlineLevel="0" collapsed="false">
      <c r="A2083" s="41" t="n">
        <v>-0.1161992844</v>
      </c>
      <c r="B2083" s="41" t="n">
        <v>-1.7333010446</v>
      </c>
      <c r="C2083" s="41" t="n">
        <v>0.8450991384</v>
      </c>
      <c r="D2083" s="42" t="n">
        <f aca="false">$B$5*A2083</f>
        <v>-0.29688661965707</v>
      </c>
      <c r="E2083" s="42" t="n">
        <f aca="false">$D$5*A2083+$F$5*B2083</f>
        <v>-3.26947419802311</v>
      </c>
      <c r="F2083" s="43" t="n">
        <f aca="false">Inputs!$B$5*D2083+Inputs!$B$6*E2083</f>
        <v>133785.047935449</v>
      </c>
      <c r="G2083" s="43" t="n">
        <f aca="false">F2083*SQRT(($B$6-2)/C2083)</f>
        <v>205811.077780852</v>
      </c>
    </row>
    <row r="2084" customFormat="false" ht="15" hidden="false" customHeight="false" outlineLevel="0" collapsed="false">
      <c r="A2084" s="41" t="n">
        <v>-0.3959179644</v>
      </c>
      <c r="B2084" s="41" t="n">
        <v>1.454518041</v>
      </c>
      <c r="C2084" s="41" t="n">
        <v>0.4324442878</v>
      </c>
      <c r="D2084" s="42" t="n">
        <f aca="false">$B$5*A2084</f>
        <v>-1.01156170383631</v>
      </c>
      <c r="E2084" s="42" t="n">
        <f aca="false">$D$5*A2084+$F$5*B2084</f>
        <v>1.56945925078192</v>
      </c>
      <c r="F2084" s="43" t="n">
        <f aca="false">Inputs!$B$5*D2084+Inputs!$B$6*E2084</f>
        <v>-179629.132922727</v>
      </c>
      <c r="G2084" s="43" t="n">
        <f aca="false">F2084*SQRT(($B$6-2)/C2084)</f>
        <v>-386301.761910607</v>
      </c>
    </row>
    <row r="2085" customFormat="false" ht="15" hidden="false" customHeight="false" outlineLevel="0" collapsed="false">
      <c r="A2085" s="41" t="n">
        <v>0.3760695963</v>
      </c>
      <c r="B2085" s="41" t="n">
        <v>-0.8388561095</v>
      </c>
      <c r="C2085" s="41" t="n">
        <v>5.5516220101</v>
      </c>
      <c r="D2085" s="42" t="n">
        <f aca="false">$B$5*A2085</f>
        <v>0.960849559253447</v>
      </c>
      <c r="E2085" s="42" t="n">
        <f aca="false">$D$5*A2085+$F$5*B2085</f>
        <v>-0.55359942047223</v>
      </c>
      <c r="F2085" s="43" t="n">
        <f aca="false">Inputs!$B$5*D2085+Inputs!$B$6*E2085</f>
        <v>123764.926948956</v>
      </c>
      <c r="G2085" s="43" t="n">
        <f aca="false">F2085*SQRT(($B$6-2)/C2085)</f>
        <v>74285.2592260361</v>
      </c>
    </row>
    <row r="2086" customFormat="false" ht="15" hidden="false" customHeight="false" outlineLevel="0" collapsed="false">
      <c r="A2086" s="41" t="n">
        <v>-0.6852428072</v>
      </c>
      <c r="B2086" s="41" t="n">
        <v>-0.5597002711</v>
      </c>
      <c r="C2086" s="41" t="n">
        <v>2.3215210958</v>
      </c>
      <c r="D2086" s="42" t="n">
        <f aca="false">$B$5*A2086</f>
        <v>-1.75078032299766</v>
      </c>
      <c r="E2086" s="42" t="n">
        <f aca="false">$D$5*A2086+$F$5*B2086</f>
        <v>-2.59705472400787</v>
      </c>
      <c r="F2086" s="43" t="n">
        <f aca="false">Inputs!$B$5*D2086+Inputs!$B$6*E2086</f>
        <v>-45225.2960993728</v>
      </c>
      <c r="G2086" s="43" t="n">
        <f aca="false">F2086*SQRT(($B$6-2)/C2086)</f>
        <v>-41976.8745629542</v>
      </c>
    </row>
    <row r="2087" customFormat="false" ht="15" hidden="false" customHeight="false" outlineLevel="0" collapsed="false">
      <c r="A2087" s="41" t="n">
        <v>0.3611978841</v>
      </c>
      <c r="B2087" s="41" t="n">
        <v>1.3381961329</v>
      </c>
      <c r="C2087" s="41" t="n">
        <v>6.7916426836</v>
      </c>
      <c r="D2087" s="42" t="n">
        <f aca="false">$B$5*A2087</f>
        <v>0.922852661197069</v>
      </c>
      <c r="E2087" s="42" t="n">
        <f aca="false">$D$5*A2087+$F$5*B2087</f>
        <v>3.17022470629344</v>
      </c>
      <c r="F2087" s="43" t="n">
        <f aca="false">Inputs!$B$5*D2087+Inputs!$B$6*E2087</f>
        <v>-66225.969194965</v>
      </c>
      <c r="G2087" s="43" t="n">
        <f aca="false">F2087*SQRT(($B$6-2)/C2087)</f>
        <v>-35938.1656424175</v>
      </c>
    </row>
    <row r="2088" customFormat="false" ht="15" hidden="false" customHeight="false" outlineLevel="0" collapsed="false">
      <c r="A2088" s="41" t="n">
        <v>1.0524230128</v>
      </c>
      <c r="B2088" s="41" t="n">
        <v>0.4560121821</v>
      </c>
      <c r="C2088" s="41" t="n">
        <v>0.2503426134</v>
      </c>
      <c r="D2088" s="42" t="n">
        <f aca="false">$B$5*A2088</f>
        <v>2.68891768424265</v>
      </c>
      <c r="E2088" s="42" t="n">
        <f aca="false">$D$5*A2088+$F$5*B2088</f>
        <v>3.29174944769468</v>
      </c>
      <c r="F2088" s="43" t="n">
        <f aca="false">Inputs!$B$5*D2088+Inputs!$B$6*E2088</f>
        <v>104304.296039531</v>
      </c>
      <c r="G2088" s="43" t="n">
        <f aca="false">F2088*SQRT(($B$6-2)/C2088)</f>
        <v>294815.154066898</v>
      </c>
    </row>
    <row r="2089" customFormat="false" ht="15" hidden="false" customHeight="false" outlineLevel="0" collapsed="false">
      <c r="A2089" s="41" t="n">
        <v>-1.3316447601</v>
      </c>
      <c r="B2089" s="41" t="n">
        <v>-1.327932514</v>
      </c>
      <c r="C2089" s="41" t="n">
        <v>4.4772995472</v>
      </c>
      <c r="D2089" s="42" t="n">
        <f aca="false">$B$5*A2089</f>
        <v>-3.4023231162871</v>
      </c>
      <c r="E2089" s="42" t="n">
        <f aca="false">$D$5*A2089+$F$5*B2089</f>
        <v>-5.46176562941026</v>
      </c>
      <c r="F2089" s="43" t="n">
        <f aca="false">Inputs!$B$5*D2089+Inputs!$B$6*E2089</f>
        <v>-67144.030158197</v>
      </c>
      <c r="G2089" s="43" t="n">
        <f aca="false">F2089*SQRT(($B$6-2)/C2089)</f>
        <v>-44876.0194319852</v>
      </c>
    </row>
    <row r="2090" customFormat="false" ht="15" hidden="false" customHeight="false" outlineLevel="0" collapsed="false">
      <c r="A2090" s="41" t="n">
        <v>0.5332520212</v>
      </c>
      <c r="B2090" s="41" t="n">
        <v>-1.3454710979</v>
      </c>
      <c r="C2090" s="41" t="n">
        <v>0.3889791108</v>
      </c>
      <c r="D2090" s="42" t="n">
        <f aca="false">$B$5*A2090</f>
        <v>1.36244720281056</v>
      </c>
      <c r="E2090" s="42" t="n">
        <f aca="false">$D$5*A2090+$F$5*B2090</f>
        <v>-1.05436460799553</v>
      </c>
      <c r="F2090" s="43" t="n">
        <f aca="false">Inputs!$B$5*D2090+Inputs!$B$6*E2090</f>
        <v>188962.950680832</v>
      </c>
      <c r="G2090" s="43" t="n">
        <f aca="false">F2090*SQRT(($B$6-2)/C2090)</f>
        <v>428477.992040856</v>
      </c>
    </row>
    <row r="2091" customFormat="false" ht="15" hidden="false" customHeight="false" outlineLevel="0" collapsed="false">
      <c r="A2091" s="41" t="n">
        <v>-0.2255670211</v>
      </c>
      <c r="B2091" s="41" t="n">
        <v>0.3041504462</v>
      </c>
      <c r="C2091" s="41" t="n">
        <v>1.5453330411</v>
      </c>
      <c r="D2091" s="42" t="n">
        <f aca="false">$B$5*A2091</f>
        <v>-0.576318784976046</v>
      </c>
      <c r="E2091" s="42" t="n">
        <f aca="false">$D$5*A2091+$F$5*B2091</f>
        <v>-0.0115664703940357</v>
      </c>
      <c r="F2091" s="43" t="n">
        <f aca="false">Inputs!$B$5*D2091+Inputs!$B$6*E2091</f>
        <v>-57053.5549779028</v>
      </c>
      <c r="G2091" s="43" t="n">
        <f aca="false">F2091*SQRT(($B$6-2)/C2091)</f>
        <v>-64906.2716197308</v>
      </c>
    </row>
    <row r="2092" customFormat="false" ht="15" hidden="false" customHeight="false" outlineLevel="0" collapsed="false">
      <c r="A2092" s="41" t="n">
        <v>-1.1375939954</v>
      </c>
      <c r="B2092" s="41" t="n">
        <v>-1.0242623344</v>
      </c>
      <c r="C2092" s="41" t="n">
        <v>2.99328895</v>
      </c>
      <c r="D2092" s="42" t="n">
        <f aca="false">$B$5*A2092</f>
        <v>-2.90652767424862</v>
      </c>
      <c r="E2092" s="42" t="n">
        <f aca="false">$D$5*A2092+$F$5*B2092</f>
        <v>-4.47564402398707</v>
      </c>
      <c r="F2092" s="43" t="n">
        <f aca="false">Inputs!$B$5*D2092+Inputs!$B$6*E2092</f>
        <v>-66870.566225509</v>
      </c>
      <c r="G2092" s="43" t="n">
        <f aca="false">F2092*SQRT(($B$6-2)/C2092)</f>
        <v>-54660.7614352689</v>
      </c>
    </row>
    <row r="2093" customFormat="false" ht="15" hidden="false" customHeight="false" outlineLevel="0" collapsed="false">
      <c r="A2093" s="41" t="n">
        <v>-0.0941210646</v>
      </c>
      <c r="B2093" s="41" t="n">
        <v>0.5036502875</v>
      </c>
      <c r="C2093" s="41" t="n">
        <v>2.2609111686</v>
      </c>
      <c r="D2093" s="42" t="n">
        <f aca="false">$B$5*A2093</f>
        <v>-0.24047725295302</v>
      </c>
      <c r="E2093" s="42" t="n">
        <f aca="false">$D$5*A2093+$F$5*B2093</f>
        <v>0.645705952057188</v>
      </c>
      <c r="F2093" s="43" t="n">
        <f aca="false">Inputs!$B$5*D2093+Inputs!$B$6*E2093</f>
        <v>-56333.0228981614</v>
      </c>
      <c r="G2093" s="43" t="n">
        <f aca="false">F2093*SQRT(($B$6-2)/C2093)</f>
        <v>-52982.9706720272</v>
      </c>
    </row>
    <row r="2094" customFormat="false" ht="15" hidden="false" customHeight="false" outlineLevel="0" collapsed="false">
      <c r="A2094" s="41" t="n">
        <v>1.0615187704</v>
      </c>
      <c r="B2094" s="41" t="n">
        <v>0.6070534348</v>
      </c>
      <c r="C2094" s="41" t="n">
        <v>4.0377203242</v>
      </c>
      <c r="D2094" s="42" t="n">
        <f aca="false">$B$5*A2094</f>
        <v>2.71215714514835</v>
      </c>
      <c r="E2094" s="42" t="n">
        <f aca="false">$D$5*A2094+$F$5*B2094</f>
        <v>3.57420323232694</v>
      </c>
      <c r="F2094" s="43" t="n">
        <f aca="false">Inputs!$B$5*D2094+Inputs!$B$6*E2094</f>
        <v>92505.5528984879</v>
      </c>
      <c r="G2094" s="43" t="n">
        <f aca="false">F2094*SQRT(($B$6-2)/C2094)</f>
        <v>65105.0511002997</v>
      </c>
    </row>
    <row r="2095" customFormat="false" ht="15" hidden="false" customHeight="false" outlineLevel="0" collapsed="false">
      <c r="A2095" s="41" t="n">
        <v>0.073656595</v>
      </c>
      <c r="B2095" s="41" t="n">
        <v>-0.7461947536</v>
      </c>
      <c r="C2095" s="41" t="n">
        <v>1.9707580156</v>
      </c>
      <c r="D2095" s="42" t="n">
        <f aca="false">$B$5*A2095</f>
        <v>0.188190982568563</v>
      </c>
      <c r="E2095" s="42" t="n">
        <f aca="false">$D$5*A2095+$F$5*B2095</f>
        <v>-1.11321524261289</v>
      </c>
      <c r="F2095" s="43" t="n">
        <f aca="false">Inputs!$B$5*D2095+Inputs!$B$6*E2095</f>
        <v>74479.8603875008</v>
      </c>
      <c r="G2095" s="43" t="n">
        <f aca="false">F2095*SQRT(($B$6-2)/C2095)</f>
        <v>75030.3894874486</v>
      </c>
    </row>
    <row r="2096" customFormat="false" ht="15" hidden="false" customHeight="false" outlineLevel="0" collapsed="false">
      <c r="A2096" s="41" t="n">
        <v>-1.0709069958</v>
      </c>
      <c r="B2096" s="41" t="n">
        <v>-0.5108770883</v>
      </c>
      <c r="C2096" s="41" t="n">
        <v>2.7343848681</v>
      </c>
      <c r="D2096" s="42" t="n">
        <f aca="false">$B$5*A2096</f>
        <v>-2.73614385485983</v>
      </c>
      <c r="E2096" s="42" t="n">
        <f aca="false">$D$5*A2096+$F$5*B2096</f>
        <v>-3.43047137568129</v>
      </c>
      <c r="F2096" s="43" t="n">
        <f aca="false">Inputs!$B$5*D2096+Inputs!$B$6*E2096</f>
        <v>-102090.816701919</v>
      </c>
      <c r="G2096" s="43" t="n">
        <f aca="false">F2096*SQRT(($B$6-2)/C2096)</f>
        <v>-87311.5815212817</v>
      </c>
    </row>
    <row r="2097" customFormat="false" ht="15" hidden="false" customHeight="false" outlineLevel="0" collapsed="false">
      <c r="A2097" s="41" t="n">
        <v>0.409935585</v>
      </c>
      <c r="B2097" s="41" t="n">
        <v>0.3366237066</v>
      </c>
      <c r="C2097" s="41" t="n">
        <v>1.3010560015</v>
      </c>
      <c r="D2097" s="42" t="n">
        <f aca="false">$B$5*A2097</f>
        <v>1.04737641661237</v>
      </c>
      <c r="E2097" s="42" t="n">
        <f aca="false">$D$5*A2097+$F$5*B2097</f>
        <v>1.55674081176117</v>
      </c>
      <c r="F2097" s="43" t="n">
        <f aca="false">Inputs!$B$5*D2097+Inputs!$B$6*E2097</f>
        <v>26900.6010731782</v>
      </c>
      <c r="G2097" s="43" t="n">
        <f aca="false">F2097*SQRT(($B$6-2)/C2097)</f>
        <v>33352.5456099229</v>
      </c>
    </row>
    <row r="2098" customFormat="false" ht="15" hidden="false" customHeight="false" outlineLevel="0" collapsed="false">
      <c r="A2098" s="41" t="n">
        <v>-2.0999019857</v>
      </c>
      <c r="B2098" s="41" t="n">
        <v>-0.7856770283</v>
      </c>
      <c r="C2098" s="41" t="n">
        <v>5.0826539583</v>
      </c>
      <c r="D2098" s="42" t="n">
        <f aca="false">$B$5*A2098</f>
        <v>-5.3652034551225</v>
      </c>
      <c r="E2098" s="42" t="n">
        <f aca="false">$D$5*A2098+$F$5*B2098</f>
        <v>-6.35356456910012</v>
      </c>
      <c r="F2098" s="43" t="n">
        <f aca="false">Inputs!$B$5*D2098+Inputs!$B$6*E2098</f>
        <v>-218842.117057244</v>
      </c>
      <c r="G2098" s="43" t="n">
        <f aca="false">F2098*SQRT(($B$6-2)/C2098)</f>
        <v>-137277.902203543</v>
      </c>
    </row>
    <row r="2099" customFormat="false" ht="15" hidden="false" customHeight="false" outlineLevel="0" collapsed="false">
      <c r="A2099" s="41" t="n">
        <v>1.2045075516</v>
      </c>
      <c r="B2099" s="41" t="n">
        <v>0.0792150478</v>
      </c>
      <c r="C2099" s="41" t="n">
        <v>3.55859611</v>
      </c>
      <c r="D2099" s="42" t="n">
        <f aca="false">$B$5*A2099</f>
        <v>3.07749034077475</v>
      </c>
      <c r="E2099" s="42" t="n">
        <f aca="false">$D$5*A2099+$F$5*B2099</f>
        <v>3.00301563934409</v>
      </c>
      <c r="F2099" s="43" t="n">
        <f aca="false">Inputs!$B$5*D2099+Inputs!$B$6*E2099</f>
        <v>157598.25211027</v>
      </c>
      <c r="G2099" s="43" t="n">
        <f aca="false">F2099*SQRT(($B$6-2)/C2099)</f>
        <v>118148.182318378</v>
      </c>
    </row>
    <row r="2100" customFormat="false" ht="15" hidden="false" customHeight="false" outlineLevel="0" collapsed="false">
      <c r="A2100" s="41" t="n">
        <v>-1.4170089131</v>
      </c>
      <c r="B2100" s="41" t="n">
        <v>2.3558211816</v>
      </c>
      <c r="C2100" s="41" t="n">
        <v>4.4410656702</v>
      </c>
      <c r="D2100" s="42" t="n">
        <f aca="false">$B$5*A2100</f>
        <v>-3.62042665242264</v>
      </c>
      <c r="E2100" s="42" t="n">
        <f aca="false">$D$5*A2100+$F$5*B2100</f>
        <v>0.696003773918369</v>
      </c>
      <c r="F2100" s="43" t="n">
        <f aca="false">Inputs!$B$5*D2100+Inputs!$B$6*E2100</f>
        <v>-396842.853938182</v>
      </c>
      <c r="G2100" s="43" t="n">
        <f aca="false">F2100*SQRT(($B$6-2)/C2100)</f>
        <v>-266311.526817972</v>
      </c>
    </row>
    <row r="2101" customFormat="false" ht="15" hidden="false" customHeight="false" outlineLevel="0" collapsed="false">
      <c r="A2101" s="41" t="n">
        <v>-0.0289417323</v>
      </c>
      <c r="B2101" s="41" t="n">
        <v>0.3843339593</v>
      </c>
      <c r="C2101" s="41" t="n">
        <v>3.1780700911</v>
      </c>
      <c r="D2101" s="42" t="n">
        <f aca="false">$B$5*A2101</f>
        <v>-0.0739454904041288</v>
      </c>
      <c r="E2101" s="42" t="n">
        <f aca="false">$D$5*A2101+$F$5*B2101</f>
        <v>0.594777101233964</v>
      </c>
      <c r="F2101" s="43" t="n">
        <f aca="false">Inputs!$B$5*D2101+Inputs!$B$6*E2101</f>
        <v>-37133.4041021111</v>
      </c>
      <c r="G2101" s="43" t="n">
        <f aca="false">F2101*SQRT(($B$6-2)/C2101)</f>
        <v>-29457.6451320209</v>
      </c>
    </row>
    <row r="2102" customFormat="false" ht="15" hidden="false" customHeight="false" outlineLevel="0" collapsed="false">
      <c r="A2102" s="41" t="n">
        <v>0.399524756</v>
      </c>
      <c r="B2102" s="41" t="n">
        <v>-0.3675954662</v>
      </c>
      <c r="C2102" s="41" t="n">
        <v>5.741398454</v>
      </c>
      <c r="D2102" s="42" t="n">
        <f aca="false">$B$5*A2102</f>
        <v>1.02077697716145</v>
      </c>
      <c r="E2102" s="42" t="n">
        <f aca="false">$D$5*A2102+$F$5*B2102</f>
        <v>0.315960847907342</v>
      </c>
      <c r="F2102" s="43" t="n">
        <f aca="false">Inputs!$B$5*D2102+Inputs!$B$6*E2102</f>
        <v>86279.6553207779</v>
      </c>
      <c r="G2102" s="43" t="n">
        <f aca="false">F2102*SQRT(($B$6-2)/C2102)</f>
        <v>50923.0673264595</v>
      </c>
    </row>
    <row r="2103" customFormat="false" ht="15" hidden="false" customHeight="false" outlineLevel="0" collapsed="false">
      <c r="A2103" s="41" t="n">
        <v>-0.7275736818</v>
      </c>
      <c r="B2103" s="41" t="n">
        <v>2.1216749851</v>
      </c>
      <c r="C2103" s="41" t="n">
        <v>2.0025070034</v>
      </c>
      <c r="D2103" s="42" t="n">
        <f aca="false">$B$5*A2103</f>
        <v>-1.85893477792408</v>
      </c>
      <c r="E2103" s="42" t="n">
        <f aca="false">$D$5*A2103+$F$5*B2103</f>
        <v>1.93226483189831</v>
      </c>
      <c r="F2103" s="43" t="n">
        <f aca="false">Inputs!$B$5*D2103+Inputs!$B$6*E2103</f>
        <v>-282506.719387323</v>
      </c>
      <c r="G2103" s="43" t="n">
        <f aca="false">F2103*SQRT(($B$6-2)/C2103)</f>
        <v>-282329.824347131</v>
      </c>
    </row>
    <row r="2104" customFormat="false" ht="15" hidden="false" customHeight="false" outlineLevel="0" collapsed="false">
      <c r="A2104" s="41" t="n">
        <v>1.0032058696</v>
      </c>
      <c r="B2104" s="41" t="n">
        <v>0.8219372011</v>
      </c>
      <c r="C2104" s="41" t="n">
        <v>3.4191284298</v>
      </c>
      <c r="D2104" s="42" t="n">
        <f aca="false">$B$5*A2104</f>
        <v>2.56316896428043</v>
      </c>
      <c r="E2104" s="42" t="n">
        <f aca="false">$D$5*A2104+$F$5*B2104</f>
        <v>3.80649189428126</v>
      </c>
      <c r="F2104" s="43" t="n">
        <f aca="false">Inputs!$B$5*D2104+Inputs!$B$6*E2104</f>
        <v>65992.3017139803</v>
      </c>
      <c r="G2104" s="43" t="n">
        <f aca="false">F2104*SQRT(($B$6-2)/C2104)</f>
        <v>50472.0061062762</v>
      </c>
    </row>
    <row r="2105" customFormat="false" ht="15" hidden="false" customHeight="false" outlineLevel="0" collapsed="false">
      <c r="A2105" s="41" t="n">
        <v>0.5762891917</v>
      </c>
      <c r="B2105" s="41" t="n">
        <v>-1.0033173904</v>
      </c>
      <c r="C2105" s="41" t="n">
        <v>18.5115931149</v>
      </c>
      <c r="D2105" s="42" t="n">
        <f aca="false">$B$5*A2105</f>
        <v>1.4724062282497</v>
      </c>
      <c r="E2105" s="42" t="n">
        <f aca="false">$D$5*A2105+$F$5*B2105</f>
        <v>-0.361141897861851</v>
      </c>
      <c r="F2105" s="43" t="n">
        <f aca="false">Inputs!$B$5*D2105+Inputs!$B$6*E2105</f>
        <v>165297.717718063</v>
      </c>
      <c r="G2105" s="43" t="n">
        <f aca="false">F2105*SQRT(($B$6-2)/C2105)</f>
        <v>54332.5335865611</v>
      </c>
    </row>
    <row r="2106" customFormat="false" ht="15" hidden="false" customHeight="false" outlineLevel="0" collapsed="false">
      <c r="A2106" s="41" t="n">
        <v>1.2775301917</v>
      </c>
      <c r="B2106" s="41" t="n">
        <v>-0.843132658</v>
      </c>
      <c r="C2106" s="41" t="n">
        <v>1.0991455001</v>
      </c>
      <c r="D2106" s="42" t="n">
        <f aca="false">$B$5*A2106</f>
        <v>3.26406158249682</v>
      </c>
      <c r="E2106" s="42" t="n">
        <f aca="false">$D$5*A2106+$F$5*B2106</f>
        <v>1.58412072938733</v>
      </c>
      <c r="F2106" s="43" t="n">
        <f aca="false">Inputs!$B$5*D2106+Inputs!$B$6*E2106</f>
        <v>247200.121780315</v>
      </c>
      <c r="G2106" s="43" t="n">
        <f aca="false">F2106*SQRT(($B$6-2)/C2106)</f>
        <v>333454.117968516</v>
      </c>
    </row>
    <row r="2107" customFormat="false" ht="15" hidden="false" customHeight="false" outlineLevel="0" collapsed="false">
      <c r="A2107" s="41" t="n">
        <v>0.2832867982</v>
      </c>
      <c r="B2107" s="41" t="n">
        <v>-1.6393899055</v>
      </c>
      <c r="C2107" s="41" t="n">
        <v>7.052270213</v>
      </c>
      <c r="D2107" s="42" t="n">
        <f aca="false">$B$5*A2107</f>
        <v>0.723791547816731</v>
      </c>
      <c r="E2107" s="42" t="n">
        <f aca="false">$D$5*A2107+$F$5*B2107</f>
        <v>-2.15670145096315</v>
      </c>
      <c r="F2107" s="43" t="n">
        <f aca="false">Inputs!$B$5*D2107+Inputs!$B$6*E2107</f>
        <v>180214.227329831</v>
      </c>
      <c r="G2107" s="43" t="n">
        <f aca="false">F2107*SQRT(($B$6-2)/C2107)</f>
        <v>95970.9071314917</v>
      </c>
    </row>
    <row r="2108" customFormat="false" ht="15" hidden="false" customHeight="false" outlineLevel="0" collapsed="false">
      <c r="A2108" s="41" t="n">
        <v>-2.0408588506</v>
      </c>
      <c r="B2108" s="41" t="n">
        <v>0.3182912027</v>
      </c>
      <c r="C2108" s="41" t="n">
        <v>13.3137137027</v>
      </c>
      <c r="D2108" s="42" t="n">
        <f aca="false">$B$5*A2108</f>
        <v>-5.21434954165559</v>
      </c>
      <c r="E2108" s="42" t="n">
        <f aca="false">$D$5*A2108+$F$5*B2108</f>
        <v>-4.30679533182378</v>
      </c>
      <c r="F2108" s="43" t="n">
        <f aca="false">Inputs!$B$5*D2108+Inputs!$B$6*E2108</f>
        <v>-306095.187574369</v>
      </c>
      <c r="G2108" s="43" t="n">
        <f aca="false">F2108*SQRT(($B$6-2)/C2108)</f>
        <v>-118637.47439482</v>
      </c>
    </row>
    <row r="2109" customFormat="false" ht="15" hidden="false" customHeight="false" outlineLevel="0" collapsed="false">
      <c r="A2109" s="41" t="n">
        <v>-0.8090992672</v>
      </c>
      <c r="B2109" s="41" t="n">
        <v>-1.9891675713</v>
      </c>
      <c r="C2109" s="41" t="n">
        <v>4.7589596844</v>
      </c>
      <c r="D2109" s="42" t="n">
        <f aca="false">$B$5*A2109</f>
        <v>-2.06723085814477</v>
      </c>
      <c r="E2109" s="42" t="n">
        <f aca="false">$D$5*A2109+$F$5*B2109</f>
        <v>-5.36010664057891</v>
      </c>
      <c r="F2109" s="43" t="n">
        <f aca="false">Inputs!$B$5*D2109+Inputs!$B$6*E2109</f>
        <v>61282.2462144685</v>
      </c>
      <c r="G2109" s="43" t="n">
        <f aca="false">F2109*SQRT(($B$6-2)/C2109)</f>
        <v>39727.7217413274</v>
      </c>
    </row>
    <row r="2110" customFormat="false" ht="15" hidden="false" customHeight="false" outlineLevel="0" collapsed="false">
      <c r="A2110" s="41" t="n">
        <v>0.5406095029</v>
      </c>
      <c r="B2110" s="41" t="n">
        <v>2.1200807711</v>
      </c>
      <c r="C2110" s="41" t="n">
        <v>0.1462488385</v>
      </c>
      <c r="D2110" s="42" t="n">
        <f aca="false">$B$5*A2110</f>
        <v>1.38124540696801</v>
      </c>
      <c r="E2110" s="42" t="n">
        <f aca="false">$D$5*A2110+$F$5*B2110</f>
        <v>4.94726529568101</v>
      </c>
      <c r="F2110" s="43" t="n">
        <f aca="false">Inputs!$B$5*D2110+Inputs!$B$6*E2110</f>
        <v>-109238.724087249</v>
      </c>
      <c r="G2110" s="43" t="n">
        <f aca="false">F2110*SQRT(($B$6-2)/C2110)</f>
        <v>-403966.548707452</v>
      </c>
    </row>
    <row r="2111" customFormat="false" ht="15" hidden="false" customHeight="false" outlineLevel="0" collapsed="false">
      <c r="A2111" s="41" t="n">
        <v>1.3895602586</v>
      </c>
      <c r="B2111" s="41" t="n">
        <v>-0.2573178853</v>
      </c>
      <c r="C2111" s="41" t="n">
        <v>1.1536637611</v>
      </c>
      <c r="D2111" s="42" t="n">
        <f aca="false">$B$5*A2111</f>
        <v>3.55029594300632</v>
      </c>
      <c r="E2111" s="42" t="n">
        <f aca="false">$D$5*A2111+$F$5*B2111</f>
        <v>2.86225846475932</v>
      </c>
      <c r="F2111" s="43" t="n">
        <f aca="false">Inputs!$B$5*D2111+Inputs!$B$6*E2111</f>
        <v>211916.671062667</v>
      </c>
      <c r="G2111" s="43" t="n">
        <f aca="false">F2111*SQRT(($B$6-2)/C2111)</f>
        <v>279023.315921828</v>
      </c>
    </row>
    <row r="2112" customFormat="false" ht="15" hidden="false" customHeight="false" outlineLevel="0" collapsed="false">
      <c r="A2112" s="41" t="n">
        <v>0.0088453067</v>
      </c>
      <c r="B2112" s="41" t="n">
        <v>0.8877062568</v>
      </c>
      <c r="C2112" s="41" t="n">
        <v>4.0733466584</v>
      </c>
      <c r="D2112" s="42" t="n">
        <f aca="false">$B$5*A2112</f>
        <v>0.0225995643566376</v>
      </c>
      <c r="E2112" s="42" t="n">
        <f aca="false">$D$5*A2112+$F$5*B2112</f>
        <v>1.55388995272628</v>
      </c>
      <c r="F2112" s="43" t="n">
        <f aca="false">Inputs!$B$5*D2112+Inputs!$B$6*E2112</f>
        <v>-75434.5412006502</v>
      </c>
      <c r="G2112" s="43" t="n">
        <f aca="false">F2112*SQRT(($B$6-2)/C2112)</f>
        <v>-52857.8586396909</v>
      </c>
    </row>
    <row r="2113" customFormat="false" ht="15" hidden="false" customHeight="false" outlineLevel="0" collapsed="false">
      <c r="A2113" s="41" t="n">
        <v>1.1221280198</v>
      </c>
      <c r="B2113" s="41" t="n">
        <v>-0.3435357188</v>
      </c>
      <c r="C2113" s="41" t="n">
        <v>3.2123399188</v>
      </c>
      <c r="D2113" s="42" t="n">
        <f aca="false">$B$5*A2113</f>
        <v>2.86701244625654</v>
      </c>
      <c r="E2113" s="42" t="n">
        <f aca="false">$D$5*A2113+$F$5*B2113</f>
        <v>2.07700380842611</v>
      </c>
      <c r="F2113" s="43" t="n">
        <f aca="false">Inputs!$B$5*D2113+Inputs!$B$6*E2113</f>
        <v>182851.054204348</v>
      </c>
      <c r="G2113" s="43" t="n">
        <f aca="false">F2113*SQRT(($B$6-2)/C2113)</f>
        <v>144278.533415774</v>
      </c>
    </row>
    <row r="2114" customFormat="false" ht="15" hidden="false" customHeight="false" outlineLevel="0" collapsed="false">
      <c r="A2114" s="41" t="n">
        <v>0.0341777157</v>
      </c>
      <c r="B2114" s="41" t="n">
        <v>0.3006148068</v>
      </c>
      <c r="C2114" s="41" t="n">
        <v>9.2496324952</v>
      </c>
      <c r="D2114" s="42" t="n">
        <f aca="false">$B$5*A2114</f>
        <v>0.0873233129977293</v>
      </c>
      <c r="E2114" s="42" t="n">
        <f aca="false">$D$5*A2114+$F$5*B2114</f>
        <v>0.600413797038744</v>
      </c>
      <c r="F2114" s="43" t="n">
        <f aca="false">Inputs!$B$5*D2114+Inputs!$B$6*E2114</f>
        <v>-21288.3585521643</v>
      </c>
      <c r="G2114" s="43" t="n">
        <f aca="false">F2114*SQRT(($B$6-2)/C2114)</f>
        <v>-9899.08230613749</v>
      </c>
    </row>
    <row r="2115" customFormat="false" ht="15" hidden="false" customHeight="false" outlineLevel="0" collapsed="false">
      <c r="A2115" s="41" t="n">
        <v>0.5538763203</v>
      </c>
      <c r="B2115" s="41" t="n">
        <v>-0.133076442</v>
      </c>
      <c r="C2115" s="41" t="n">
        <v>9.454800139</v>
      </c>
      <c r="D2115" s="42" t="n">
        <f aca="false">$B$5*A2115</f>
        <v>1.41514183405731</v>
      </c>
      <c r="E2115" s="42" t="n">
        <f aca="false">$D$5*A2115+$F$5*B2115</f>
        <v>1.08820835218101</v>
      </c>
      <c r="F2115" s="43" t="n">
        <f aca="false">Inputs!$B$5*D2115+Inputs!$B$6*E2115</f>
        <v>87103.7657966807</v>
      </c>
      <c r="G2115" s="43" t="n">
        <f aca="false">F2115*SQRT(($B$6-2)/C2115)</f>
        <v>40061.3659254777</v>
      </c>
    </row>
    <row r="2116" customFormat="false" ht="15" hidden="false" customHeight="false" outlineLevel="0" collapsed="false">
      <c r="A2116" s="41" t="n">
        <v>-0.1200852451</v>
      </c>
      <c r="B2116" s="41" t="n">
        <v>1.3798323298</v>
      </c>
      <c r="C2116" s="41" t="n">
        <v>3.0235441722</v>
      </c>
      <c r="D2116" s="42" t="n">
        <f aca="false">$B$5*A2116</f>
        <v>-0.306815163901558</v>
      </c>
      <c r="E2116" s="42" t="n">
        <f aca="false">$D$5*A2116+$F$5*B2116</f>
        <v>2.09686430056912</v>
      </c>
      <c r="F2116" s="43" t="n">
        <f aca="false">Inputs!$B$5*D2116+Inputs!$B$6*E2116</f>
        <v>-135524.731418612</v>
      </c>
      <c r="G2116" s="43" t="n">
        <f aca="false">F2116*SQRT(($B$6-2)/C2116)</f>
        <v>-110223.803764446</v>
      </c>
    </row>
    <row r="2117" customFormat="false" ht="15" hidden="false" customHeight="false" outlineLevel="0" collapsed="false">
      <c r="A2117" s="41" t="n">
        <v>1.2095207024</v>
      </c>
      <c r="B2117" s="41" t="n">
        <v>0.4774105734</v>
      </c>
      <c r="C2117" s="41" t="n">
        <v>3.2040784764</v>
      </c>
      <c r="D2117" s="42" t="n">
        <f aca="false">$B$5*A2117</f>
        <v>3.09029883096923</v>
      </c>
      <c r="E2117" s="42" t="n">
        <f aca="false">$D$5*A2117+$F$5*B2117</f>
        <v>3.70252674831081</v>
      </c>
      <c r="F2117" s="43" t="n">
        <f aca="false">Inputs!$B$5*D2117+Inputs!$B$6*E2117</f>
        <v>123903.545681383</v>
      </c>
      <c r="G2117" s="43" t="n">
        <f aca="false">F2117*SQRT(($B$6-2)/C2117)</f>
        <v>97891.9906557889</v>
      </c>
    </row>
    <row r="2118" customFormat="false" ht="15" hidden="false" customHeight="false" outlineLevel="0" collapsed="false">
      <c r="A2118" s="41" t="n">
        <v>1.71910907</v>
      </c>
      <c r="B2118" s="41" t="n">
        <v>-0.3864457622</v>
      </c>
      <c r="C2118" s="41" t="n">
        <v>2.1136052127</v>
      </c>
      <c r="D2118" s="42" t="n">
        <f aca="false">$B$5*A2118</f>
        <v>4.39228591853625</v>
      </c>
      <c r="E2118" s="42" t="n">
        <f aca="false">$D$5*A2118+$F$5*B2118</f>
        <v>3.42347797086926</v>
      </c>
      <c r="F2118" s="43" t="n">
        <f aca="false">Inputs!$B$5*D2118+Inputs!$B$6*E2118</f>
        <v>268054.693310162</v>
      </c>
      <c r="G2118" s="43" t="n">
        <f aca="false">F2118*SQRT(($B$6-2)/C2118)</f>
        <v>260751.297255233</v>
      </c>
    </row>
    <row r="2119" customFormat="false" ht="15" hidden="false" customHeight="false" outlineLevel="0" collapsed="false">
      <c r="A2119" s="41" t="n">
        <v>1.6229734486</v>
      </c>
      <c r="B2119" s="41" t="n">
        <v>0.5425154435</v>
      </c>
      <c r="C2119" s="41" t="n">
        <v>4.5949663343</v>
      </c>
      <c r="D2119" s="42" t="n">
        <f aca="false">$B$5*A2119</f>
        <v>4.14666151720321</v>
      </c>
      <c r="E2119" s="42" t="n">
        <f aca="false">$D$5*A2119+$F$5*B2119</f>
        <v>4.79879333559328</v>
      </c>
      <c r="F2119" s="43" t="n">
        <f aca="false">Inputs!$B$5*D2119+Inputs!$B$6*E2119</f>
        <v>174726.484940657</v>
      </c>
      <c r="G2119" s="43" t="n">
        <f aca="false">F2119*SQRT(($B$6-2)/C2119)</f>
        <v>115274.320530953</v>
      </c>
    </row>
    <row r="2120" customFormat="false" ht="15" hidden="false" customHeight="false" outlineLevel="0" collapsed="false">
      <c r="A2120" s="41" t="n">
        <v>3.2710261222</v>
      </c>
      <c r="B2120" s="41" t="n">
        <v>-1.1924819268</v>
      </c>
      <c r="C2120" s="41" t="n">
        <v>1.468509086</v>
      </c>
      <c r="D2120" s="42" t="n">
        <f aca="false">$B$5*A2120</f>
        <v>8.35739990348797</v>
      </c>
      <c r="E2120" s="42" t="n">
        <f aca="false">$D$5*A2120+$F$5*B2120</f>
        <v>5.72458249293051</v>
      </c>
      <c r="F2120" s="43" t="n">
        <f aca="false">Inputs!$B$5*D2120+Inputs!$B$6*E2120</f>
        <v>549510.865702272</v>
      </c>
      <c r="G2120" s="43" t="n">
        <f aca="false">F2120*SQRT(($B$6-2)/C2120)</f>
        <v>641287.778298124</v>
      </c>
    </row>
    <row r="2121" customFormat="false" ht="15" hidden="false" customHeight="false" outlineLevel="0" collapsed="false">
      <c r="A2121" s="41" t="n">
        <v>-0.6893452522</v>
      </c>
      <c r="B2121" s="41" t="n">
        <v>0.4187978282</v>
      </c>
      <c r="C2121" s="41" t="n">
        <v>2.9279075724</v>
      </c>
      <c r="D2121" s="42" t="n">
        <f aca="false">$B$5*A2121</f>
        <v>-1.76126197987419</v>
      </c>
      <c r="E2121" s="42" t="n">
        <f aca="false">$D$5*A2121+$F$5*B2121</f>
        <v>-0.917200781966749</v>
      </c>
      <c r="F2121" s="43" t="n">
        <f aca="false">Inputs!$B$5*D2121+Inputs!$B$6*E2121</f>
        <v>-130266.158889082</v>
      </c>
      <c r="G2121" s="43" t="n">
        <f aca="false">F2121*SQRT(($B$6-2)/C2121)</f>
        <v>-107663.358641283</v>
      </c>
    </row>
    <row r="2122" customFormat="false" ht="15" hidden="false" customHeight="false" outlineLevel="0" collapsed="false">
      <c r="A2122" s="41" t="n">
        <v>0.397234053</v>
      </c>
      <c r="B2122" s="41" t="n">
        <v>1.9501389842</v>
      </c>
      <c r="C2122" s="41" t="n">
        <v>1.5692673908</v>
      </c>
      <c r="D2122" s="42" t="n">
        <f aca="false">$B$5*A2122</f>
        <v>1.01492428130519</v>
      </c>
      <c r="E2122" s="42" t="n">
        <f aca="false">$D$5*A2122+$F$5*B2122</f>
        <v>4.31264479960512</v>
      </c>
      <c r="F2122" s="43" t="n">
        <f aca="false">Inputs!$B$5*D2122+Inputs!$B$6*E2122</f>
        <v>-114139.811849737</v>
      </c>
      <c r="G2122" s="43" t="n">
        <f aca="false">F2122*SQRT(($B$6-2)/C2122)</f>
        <v>-128855.712005467</v>
      </c>
    </row>
    <row r="2123" customFormat="false" ht="15" hidden="false" customHeight="false" outlineLevel="0" collapsed="false">
      <c r="A2123" s="41" t="n">
        <v>-0.6683746833</v>
      </c>
      <c r="B2123" s="41" t="n">
        <v>0.9049185187</v>
      </c>
      <c r="C2123" s="41" t="n">
        <v>3.8681731617</v>
      </c>
      <c r="D2123" s="42" t="n">
        <f aca="false">$B$5*A2123</f>
        <v>-1.70768263689326</v>
      </c>
      <c r="E2123" s="42" t="n">
        <f aca="false">$D$5*A2123+$F$5*B2123</f>
        <v>-0.0278933129695667</v>
      </c>
      <c r="F2123" s="43" t="n">
        <f aca="false">Inputs!$B$5*D2123+Inputs!$B$6*E2123</f>
        <v>-169373.598040848</v>
      </c>
      <c r="G2123" s="43" t="n">
        <f aca="false">F2123*SQRT(($B$6-2)/C2123)</f>
        <v>-121788.913924979</v>
      </c>
    </row>
    <row r="2124" customFormat="false" ht="15" hidden="false" customHeight="false" outlineLevel="0" collapsed="false">
      <c r="A2124" s="41" t="n">
        <v>1.1624630047</v>
      </c>
      <c r="B2124" s="41" t="n">
        <v>0.7046478322</v>
      </c>
      <c r="C2124" s="41" t="n">
        <v>6.7453661753</v>
      </c>
      <c r="D2124" s="42" t="n">
        <f aca="false">$B$5*A2124</f>
        <v>2.97006744683346</v>
      </c>
      <c r="E2124" s="42" t="n">
        <f aca="false">$D$5*A2124+$F$5*B2124</f>
        <v>3.98292947795854</v>
      </c>
      <c r="F2124" s="43" t="n">
        <f aca="false">Inputs!$B$5*D2124+Inputs!$B$6*E2124</f>
        <v>97860.2707854195</v>
      </c>
      <c r="G2124" s="43" t="n">
        <f aca="false">F2124*SQRT(($B$6-2)/C2124)</f>
        <v>53286.677930438</v>
      </c>
    </row>
    <row r="2125" customFormat="false" ht="15" hidden="false" customHeight="false" outlineLevel="0" collapsed="false">
      <c r="A2125" s="41" t="n">
        <v>-0.9609963419</v>
      </c>
      <c r="B2125" s="41" t="n">
        <v>1.4077588053</v>
      </c>
      <c r="C2125" s="41" t="n">
        <v>0.8630242867</v>
      </c>
      <c r="D2125" s="42" t="n">
        <f aca="false">$B$5*A2125</f>
        <v>-2.45532454801848</v>
      </c>
      <c r="E2125" s="42" t="n">
        <f aca="false">$D$5*A2125+$F$5*B2125</f>
        <v>0.144064378238984</v>
      </c>
      <c r="F2125" s="43" t="n">
        <f aca="false">Inputs!$B$5*D2125+Inputs!$B$6*E2125</f>
        <v>-252735.673713797</v>
      </c>
      <c r="G2125" s="43" t="n">
        <f aca="false">F2125*SQRT(($B$6-2)/C2125)</f>
        <v>-384742.387899097</v>
      </c>
    </row>
    <row r="2126" customFormat="false" ht="15" hidden="false" customHeight="false" outlineLevel="0" collapsed="false">
      <c r="A2126" s="41" t="n">
        <v>1.2293249313</v>
      </c>
      <c r="B2126" s="41" t="n">
        <v>0.5995845198</v>
      </c>
      <c r="C2126" s="41" t="n">
        <v>2.7751491117</v>
      </c>
      <c r="D2126" s="42" t="n">
        <f aca="false">$B$5*A2126</f>
        <v>3.14089820086548</v>
      </c>
      <c r="E2126" s="42" t="n">
        <f aca="false">$D$5*A2126+$F$5*B2126</f>
        <v>3.96061582262982</v>
      </c>
      <c r="F2126" s="43" t="n">
        <f aca="false">Inputs!$B$5*D2126+Inputs!$B$6*E2126</f>
        <v>116059.028955058</v>
      </c>
      <c r="G2126" s="43" t="n">
        <f aca="false">F2126*SQRT(($B$6-2)/C2126)</f>
        <v>98525.9812475338</v>
      </c>
    </row>
    <row r="2127" customFormat="false" ht="15" hidden="false" customHeight="false" outlineLevel="0" collapsed="false">
      <c r="A2127" s="41" t="n">
        <v>0.2043476872</v>
      </c>
      <c r="B2127" s="41" t="n">
        <v>0.22610801</v>
      </c>
      <c r="C2127" s="41" t="n">
        <v>8.2438226798</v>
      </c>
      <c r="D2127" s="42" t="n">
        <f aca="false">$B$5*A2127</f>
        <v>0.522103852883523</v>
      </c>
      <c r="E2127" s="42" t="n">
        <f aca="false">$D$5*A2127+$F$5*B2127</f>
        <v>0.876693998233082</v>
      </c>
      <c r="F2127" s="43" t="n">
        <f aca="false">Inputs!$B$5*D2127+Inputs!$B$6*E2127</f>
        <v>8375.68537669823</v>
      </c>
      <c r="G2127" s="43" t="n">
        <f aca="false">F2127*SQRT(($B$6-2)/C2127)</f>
        <v>4125.44719066204</v>
      </c>
    </row>
    <row r="2128" customFormat="false" ht="15" hidden="false" customHeight="false" outlineLevel="0" collapsed="false">
      <c r="A2128" s="41" t="n">
        <v>-0.0787357922</v>
      </c>
      <c r="B2128" s="41" t="n">
        <v>0.6407851343</v>
      </c>
      <c r="C2128" s="41" t="n">
        <v>9.9510508971</v>
      </c>
      <c r="D2128" s="42" t="n">
        <f aca="false">$B$5*A2128</f>
        <v>-0.201168219864523</v>
      </c>
      <c r="E2128" s="42" t="n">
        <f aca="false">$D$5*A2128+$F$5*B2128</f>
        <v>0.919113381622485</v>
      </c>
      <c r="F2128" s="43" t="n">
        <f aca="false">Inputs!$B$5*D2128+Inputs!$B$6*E2128</f>
        <v>-66072.4910675766</v>
      </c>
      <c r="G2128" s="43" t="n">
        <f aca="false">F2128*SQRT(($B$6-2)/C2128)</f>
        <v>-29621.1015448832</v>
      </c>
    </row>
    <row r="2129" customFormat="false" ht="15" hidden="false" customHeight="false" outlineLevel="0" collapsed="false">
      <c r="A2129" s="41" t="n">
        <v>0.0311348529</v>
      </c>
      <c r="B2129" s="41" t="n">
        <v>-0.8485249754</v>
      </c>
      <c r="C2129" s="41" t="n">
        <v>2.1290578532</v>
      </c>
      <c r="D2129" s="42" t="n">
        <f aca="false">$B$5*A2129</f>
        <v>0.0795488653715076</v>
      </c>
      <c r="E2129" s="42" t="n">
        <f aca="false">$D$5*A2129+$F$5*B2129</f>
        <v>-1.39109759526166</v>
      </c>
      <c r="F2129" s="43" t="n">
        <f aca="false">Inputs!$B$5*D2129+Inputs!$B$6*E2129</f>
        <v>77509.7663002337</v>
      </c>
      <c r="G2129" s="43" t="n">
        <f aca="false">F2129*SQRT(($B$6-2)/C2129)</f>
        <v>75123.8252726758</v>
      </c>
    </row>
    <row r="2130" customFormat="false" ht="15" hidden="false" customHeight="false" outlineLevel="0" collapsed="false">
      <c r="A2130" s="41" t="n">
        <v>-1.0485916448</v>
      </c>
      <c r="B2130" s="41" t="n">
        <v>-0.7520362537</v>
      </c>
      <c r="C2130" s="41" t="n">
        <v>1.6371851612</v>
      </c>
      <c r="D2130" s="42" t="n">
        <f aca="false">$B$5*A2130</f>
        <v>-2.67912862314769</v>
      </c>
      <c r="E2130" s="42" t="n">
        <f aca="false">$D$5*A2130+$F$5*B2130</f>
        <v>-3.79379026589665</v>
      </c>
      <c r="F2130" s="43" t="n">
        <f aca="false">Inputs!$B$5*D2130+Inputs!$B$6*E2130</f>
        <v>-78223.3490199364</v>
      </c>
      <c r="G2130" s="43" t="n">
        <f aca="false">F2130*SQRT(($B$6-2)/C2130)</f>
        <v>-86457.4662236809</v>
      </c>
    </row>
    <row r="2131" customFormat="false" ht="15" hidden="false" customHeight="false" outlineLevel="0" collapsed="false">
      <c r="A2131" s="41" t="n">
        <v>0.2221322425</v>
      </c>
      <c r="B2131" s="41" t="n">
        <v>-0.0269558364</v>
      </c>
      <c r="C2131" s="41" t="n">
        <v>0.0770279678</v>
      </c>
      <c r="D2131" s="42" t="n">
        <f aca="false">$B$5*A2131</f>
        <v>0.567543001088133</v>
      </c>
      <c r="E2131" s="42" t="n">
        <f aca="false">$D$5*A2131+$F$5*B2131</f>
        <v>0.482037341015575</v>
      </c>
      <c r="F2131" s="43" t="n">
        <f aca="false">Inputs!$B$5*D2131+Inputs!$B$6*E2131</f>
        <v>32652.4330580346</v>
      </c>
      <c r="G2131" s="43" t="n">
        <f aca="false">F2131*SQRT(($B$6-2)/C2131)</f>
        <v>166381.994276896</v>
      </c>
    </row>
    <row r="2132" customFormat="false" ht="15" hidden="false" customHeight="false" outlineLevel="0" collapsed="false">
      <c r="A2132" s="41" t="n">
        <v>0.2153437933</v>
      </c>
      <c r="B2132" s="41" t="n">
        <v>0.5008131335</v>
      </c>
      <c r="C2132" s="41" t="n">
        <v>7.2637683391</v>
      </c>
      <c r="D2132" s="42" t="n">
        <f aca="false">$B$5*A2132</f>
        <v>0.550198662471004</v>
      </c>
      <c r="E2132" s="42" t="n">
        <f aca="false">$D$5*A2132+$F$5*B2132</f>
        <v>1.37720571994615</v>
      </c>
      <c r="F2132" s="43" t="n">
        <f aca="false">Inputs!$B$5*D2132+Inputs!$B$6*E2132</f>
        <v>-13840.4197502071</v>
      </c>
      <c r="G2132" s="43" t="n">
        <f aca="false">F2132*SQRT(($B$6-2)/C2132)</f>
        <v>-7262.45186453023</v>
      </c>
    </row>
    <row r="2133" customFormat="false" ht="15" hidden="false" customHeight="false" outlineLevel="0" collapsed="false">
      <c r="A2133" s="41" t="n">
        <v>-0.6273209259</v>
      </c>
      <c r="B2133" s="41" t="n">
        <v>1.4656601683</v>
      </c>
      <c r="C2133" s="41" t="n">
        <v>6.9417648688</v>
      </c>
      <c r="D2133" s="42" t="n">
        <f aca="false">$B$5*A2133</f>
        <v>-1.60279118836462</v>
      </c>
      <c r="E2133" s="42" t="n">
        <f aca="false">$D$5*A2133+$F$5*B2133</f>
        <v>1.0380551867883</v>
      </c>
      <c r="F2133" s="43" t="n">
        <f aca="false">Inputs!$B$5*D2133+Inputs!$B$6*E2133</f>
        <v>-212181.878175877</v>
      </c>
      <c r="G2133" s="43" t="n">
        <f aca="false">F2133*SQRT(($B$6-2)/C2133)</f>
        <v>-113890.719760291</v>
      </c>
    </row>
    <row r="2134" customFormat="false" ht="15" hidden="false" customHeight="false" outlineLevel="0" collapsed="false">
      <c r="A2134" s="41" t="n">
        <v>-0.267710827</v>
      </c>
      <c r="B2134" s="41" t="n">
        <v>-0.4334269848</v>
      </c>
      <c r="C2134" s="41" t="n">
        <v>3.5452231969</v>
      </c>
      <c r="D2134" s="42" t="n">
        <f aca="false">$B$5*A2134</f>
        <v>-0.683995283482388</v>
      </c>
      <c r="E2134" s="42" t="n">
        <f aca="false">$D$5*A2134+$F$5*B2134</f>
        <v>-1.38545902373967</v>
      </c>
      <c r="F2134" s="43" t="n">
        <f aca="false">Inputs!$B$5*D2134+Inputs!$B$6*E2134</f>
        <v>873.422838744664</v>
      </c>
      <c r="G2134" s="43" t="n">
        <f aca="false">F2134*SQRT(($B$6-2)/C2134)</f>
        <v>656.021013171599</v>
      </c>
    </row>
    <row r="2135" customFormat="false" ht="15" hidden="false" customHeight="false" outlineLevel="0" collapsed="false">
      <c r="A2135" s="41" t="n">
        <v>0.4823862373</v>
      </c>
      <c r="B2135" s="41" t="n">
        <v>-1.8365102024</v>
      </c>
      <c r="C2135" s="41" t="n">
        <v>14.2933170374</v>
      </c>
      <c r="D2135" s="42" t="n">
        <f aca="false">$B$5*A2135</f>
        <v>1.23248624206751</v>
      </c>
      <c r="E2135" s="42" t="n">
        <f aca="false">$D$5*A2135+$F$5*B2135</f>
        <v>-2.02330321019094</v>
      </c>
      <c r="F2135" s="43" t="n">
        <f aca="false">Inputs!$B$5*D2135+Inputs!$B$6*E2135</f>
        <v>224413.784716298</v>
      </c>
      <c r="G2135" s="43" t="n">
        <f aca="false">F2135*SQRT(($B$6-2)/C2135)</f>
        <v>83945.6148806753</v>
      </c>
    </row>
    <row r="2136" customFormat="false" ht="15" hidden="false" customHeight="false" outlineLevel="0" collapsed="false">
      <c r="A2136" s="41" t="n">
        <v>-0.7905344497</v>
      </c>
      <c r="B2136" s="41" t="n">
        <v>0.9810727987</v>
      </c>
      <c r="C2136" s="41" t="n">
        <v>3.2107683932</v>
      </c>
      <c r="D2136" s="42" t="n">
        <f aca="false">$B$5*A2136</f>
        <v>-2.01979815715539</v>
      </c>
      <c r="E2136" s="42" t="n">
        <f aca="false">$D$5*A2136+$F$5*B2136</f>
        <v>-0.187084232405</v>
      </c>
      <c r="F2136" s="43" t="n">
        <f aca="false">Inputs!$B$5*D2136+Inputs!$B$6*E2136</f>
        <v>-192625.604095289</v>
      </c>
      <c r="G2136" s="43" t="n">
        <f aca="false">F2136*SQRT(($B$6-2)/C2136)</f>
        <v>-152028.328983752</v>
      </c>
    </row>
    <row r="2137" customFormat="false" ht="15" hidden="false" customHeight="false" outlineLevel="0" collapsed="false">
      <c r="A2137" s="41" t="n">
        <v>-1.7374219291</v>
      </c>
      <c r="B2137" s="41" t="n">
        <v>1.1175741969</v>
      </c>
      <c r="C2137" s="41" t="n">
        <v>7.4211681182</v>
      </c>
      <c r="D2137" s="42" t="n">
        <f aca="false">$B$5*A2137</f>
        <v>-4.43907487134718</v>
      </c>
      <c r="E2137" s="42" t="n">
        <f aca="false">$D$5*A2137+$F$5*B2137</f>
        <v>-2.20458312934675</v>
      </c>
      <c r="F2137" s="43" t="n">
        <f aca="false">Inputs!$B$5*D2137+Inputs!$B$6*E2137</f>
        <v>-333678.33066738</v>
      </c>
      <c r="G2137" s="43" t="n">
        <f aca="false">F2137*SQRT(($B$6-2)/C2137)</f>
        <v>-173223.522966776</v>
      </c>
    </row>
    <row r="2138" customFormat="false" ht="15" hidden="false" customHeight="false" outlineLevel="0" collapsed="false">
      <c r="A2138" s="41" t="n">
        <v>1.5111365664</v>
      </c>
      <c r="B2138" s="41" t="n">
        <v>-0.3694553378</v>
      </c>
      <c r="C2138" s="41" t="n">
        <v>2.2336250126</v>
      </c>
      <c r="D2138" s="42" t="n">
        <f aca="false">$B$5*A2138</f>
        <v>3.86092073935945</v>
      </c>
      <c r="E2138" s="42" t="n">
        <f aca="false">$D$5*A2138+$F$5*B2138</f>
        <v>2.95792725319376</v>
      </c>
      <c r="F2138" s="43" t="n">
        <f aca="false">Inputs!$B$5*D2138+Inputs!$B$6*E2138</f>
        <v>238195.711276257</v>
      </c>
      <c r="G2138" s="43" t="n">
        <f aca="false">F2138*SQRT(($B$6-2)/C2138)</f>
        <v>225394.753828019</v>
      </c>
    </row>
    <row r="2139" customFormat="false" ht="15" hidden="false" customHeight="false" outlineLevel="0" collapsed="false">
      <c r="A2139" s="41" t="n">
        <v>0.2918127674</v>
      </c>
      <c r="B2139" s="41" t="n">
        <v>1.1190870849</v>
      </c>
      <c r="C2139" s="41" t="n">
        <v>2.6822941745</v>
      </c>
      <c r="D2139" s="42" t="n">
        <f aca="false">$B$5*A2139</f>
        <v>0.745575211874203</v>
      </c>
      <c r="E2139" s="42" t="n">
        <f aca="false">$D$5*A2139+$F$5*B2139</f>
        <v>2.6267714155309</v>
      </c>
      <c r="F2139" s="43" t="n">
        <f aca="false">Inputs!$B$5*D2139+Inputs!$B$6*E2139</f>
        <v>-56781.0495891248</v>
      </c>
      <c r="G2139" s="43" t="n">
        <f aca="false">F2139*SQRT(($B$6-2)/C2139)</f>
        <v>-49030.374535917</v>
      </c>
    </row>
    <row r="2140" customFormat="false" ht="15" hidden="false" customHeight="false" outlineLevel="0" collapsed="false">
      <c r="A2140" s="41" t="n">
        <v>-0.466789188</v>
      </c>
      <c r="B2140" s="41" t="n">
        <v>0.8677755205</v>
      </c>
      <c r="C2140" s="41" t="n">
        <v>4.0591620506</v>
      </c>
      <c r="D2140" s="42" t="n">
        <f aca="false">$B$5*A2140</f>
        <v>-1.19263612365059</v>
      </c>
      <c r="E2140" s="42" t="n">
        <f aca="false">$D$5*A2140+$F$5*B2140</f>
        <v>0.387660614463362</v>
      </c>
      <c r="F2140" s="43" t="n">
        <f aca="false">Inputs!$B$5*D2140+Inputs!$B$6*E2140</f>
        <v>-138646.643088227</v>
      </c>
      <c r="G2140" s="43" t="n">
        <f aca="false">F2140*SQRT(($B$6-2)/C2140)</f>
        <v>-97320.9101708581</v>
      </c>
    </row>
    <row r="2141" customFormat="false" ht="15" hidden="false" customHeight="false" outlineLevel="0" collapsed="false">
      <c r="A2141" s="41" t="n">
        <v>-0.6711487951</v>
      </c>
      <c r="B2141" s="41" t="n">
        <v>-0.4776022933</v>
      </c>
      <c r="C2141" s="41" t="n">
        <v>1.5865737186</v>
      </c>
      <c r="D2141" s="42" t="n">
        <f aca="false">$B$5*A2141</f>
        <v>-1.71477043161683</v>
      </c>
      <c r="E2141" s="42" t="n">
        <f aca="false">$D$5*A2141+$F$5*B2141</f>
        <v>-2.42175456464015</v>
      </c>
      <c r="F2141" s="43" t="n">
        <f aca="false">Inputs!$B$5*D2141+Inputs!$B$6*E2141</f>
        <v>-50389.3149296754</v>
      </c>
      <c r="G2141" s="43" t="n">
        <f aca="false">F2141*SQRT(($B$6-2)/C2141)</f>
        <v>-56574.838615816</v>
      </c>
    </row>
    <row r="2142" customFormat="false" ht="15" hidden="false" customHeight="false" outlineLevel="0" collapsed="false">
      <c r="A2142" s="41" t="n">
        <v>-0.7993364643</v>
      </c>
      <c r="B2142" s="41" t="n">
        <v>0.3426471992</v>
      </c>
      <c r="C2142" s="41" t="n">
        <v>6.0621702912</v>
      </c>
      <c r="D2142" s="42" t="n">
        <f aca="false">$B$5*A2142</f>
        <v>-2.04228711114731</v>
      </c>
      <c r="E2142" s="42" t="n">
        <f aca="false">$D$5*A2142+$F$5*B2142</f>
        <v>-1.31042719975379</v>
      </c>
      <c r="F2142" s="43" t="n">
        <f aca="false">Inputs!$B$5*D2142+Inputs!$B$6*E2142</f>
        <v>-138707.351127042</v>
      </c>
      <c r="G2142" s="43" t="n">
        <f aca="false">F2142*SQRT(($B$6-2)/C2142)</f>
        <v>-79671.0260036382</v>
      </c>
    </row>
    <row r="2143" customFormat="false" ht="15" hidden="false" customHeight="false" outlineLevel="0" collapsed="false">
      <c r="A2143" s="41" t="n">
        <v>1.1579690526</v>
      </c>
      <c r="B2143" s="41" t="n">
        <v>-0.1841129321</v>
      </c>
      <c r="C2143" s="41" t="n">
        <v>3.6436258847</v>
      </c>
      <c r="D2143" s="42" t="n">
        <f aca="false">$B$5*A2143</f>
        <v>2.95858549791477</v>
      </c>
      <c r="E2143" s="42" t="n">
        <f aca="false">$D$5*A2143+$F$5*B2143</f>
        <v>2.43757309077868</v>
      </c>
      <c r="F2143" s="43" t="n">
        <f aca="false">Inputs!$B$5*D2143+Inputs!$B$6*E2143</f>
        <v>173979.895252543</v>
      </c>
      <c r="G2143" s="43" t="n">
        <f aca="false">F2143*SQRT(($B$6-2)/C2143)</f>
        <v>128898.295223533</v>
      </c>
    </row>
    <row r="2144" customFormat="false" ht="15" hidden="false" customHeight="false" outlineLevel="0" collapsed="false">
      <c r="A2144" s="41" t="n">
        <v>-1.2712491599</v>
      </c>
      <c r="B2144" s="41" t="n">
        <v>-1.0827068223</v>
      </c>
      <c r="C2144" s="41" t="n">
        <v>0.5224294943</v>
      </c>
      <c r="D2144" s="42" t="n">
        <f aca="false">$B$5*A2144</f>
        <v>-3.24801368419271</v>
      </c>
      <c r="E2144" s="42" t="n">
        <f aca="false">$D$5*A2144+$F$5*B2144</f>
        <v>-4.89460691554337</v>
      </c>
      <c r="F2144" s="43" t="n">
        <f aca="false">Inputs!$B$5*D2144+Inputs!$B$6*E2144</f>
        <v>-80071.0226421031</v>
      </c>
      <c r="G2144" s="43" t="n">
        <f aca="false">F2144*SQRT(($B$6-2)/C2144)</f>
        <v>-156666.640000654</v>
      </c>
    </row>
    <row r="2145" customFormat="false" ht="15" hidden="false" customHeight="false" outlineLevel="0" collapsed="false">
      <c r="A2145" s="41" t="n">
        <v>0.3945994214</v>
      </c>
      <c r="B2145" s="41" t="n">
        <v>1.8441164134</v>
      </c>
      <c r="C2145" s="41" t="n">
        <v>7.5430193704</v>
      </c>
      <c r="D2145" s="42" t="n">
        <f aca="false">$B$5*A2145</f>
        <v>1.00819285542934</v>
      </c>
      <c r="E2145" s="42" t="n">
        <f aca="false">$D$5*A2145+$F$5*B2145</f>
        <v>4.12330158660626</v>
      </c>
      <c r="F2145" s="43" t="n">
        <f aca="false">Inputs!$B$5*D2145+Inputs!$B$6*E2145</f>
        <v>-105345.793787379</v>
      </c>
      <c r="G2145" s="43" t="n">
        <f aca="false">F2145*SQRT(($B$6-2)/C2145)</f>
        <v>-54244.9841032501</v>
      </c>
    </row>
    <row r="2146" customFormat="false" ht="15" hidden="false" customHeight="false" outlineLevel="0" collapsed="false">
      <c r="A2146" s="41" t="n">
        <v>0.3937249993</v>
      </c>
      <c r="B2146" s="41" t="n">
        <v>-0.3868965507</v>
      </c>
      <c r="C2146" s="41" t="n">
        <v>1.4668701243</v>
      </c>
      <c r="D2146" s="42" t="n">
        <f aca="false">$B$5*A2146</f>
        <v>1.00595872616802</v>
      </c>
      <c r="E2146" s="42" t="n">
        <f aca="false">$D$5*A2146+$F$5*B2146</f>
        <v>0.268831778764121</v>
      </c>
      <c r="F2146" s="43" t="n">
        <f aca="false">Inputs!$B$5*D2146+Inputs!$B$6*E2146</f>
        <v>87154.2836785957</v>
      </c>
      <c r="G2146" s="43" t="n">
        <f aca="false">F2146*SQRT(($B$6-2)/C2146)</f>
        <v>101767.218348259</v>
      </c>
    </row>
    <row r="2147" customFormat="false" ht="15" hidden="false" customHeight="false" outlineLevel="0" collapsed="false">
      <c r="A2147" s="41" t="n">
        <v>0.7661839669</v>
      </c>
      <c r="B2147" s="41" t="n">
        <v>-0.2394986356</v>
      </c>
      <c r="C2147" s="41" t="n">
        <v>1.603199749</v>
      </c>
      <c r="D2147" s="42" t="n">
        <f aca="false">$B$5*A2147</f>
        <v>1.9575832083901</v>
      </c>
      <c r="E2147" s="42" t="n">
        <f aca="false">$D$5*A2147+$F$5*B2147</f>
        <v>1.40964912064813</v>
      </c>
      <c r="F2147" s="43" t="n">
        <f aca="false">Inputs!$B$5*D2147+Inputs!$B$6*E2147</f>
        <v>125275.864806603</v>
      </c>
      <c r="G2147" s="43" t="n">
        <f aca="false">F2147*SQRT(($B$6-2)/C2147)</f>
        <v>139922.832846754</v>
      </c>
    </row>
    <row r="2148" customFormat="false" ht="15" hidden="false" customHeight="false" outlineLevel="0" collapsed="false">
      <c r="A2148" s="41" t="n">
        <v>-0.3782852174</v>
      </c>
      <c r="B2148" s="41" t="n">
        <v>-0.9584591057</v>
      </c>
      <c r="C2148" s="41" t="n">
        <v>2.6687110132</v>
      </c>
      <c r="D2148" s="42" t="n">
        <f aca="false">$B$5*A2148</f>
        <v>-0.966510422504166</v>
      </c>
      <c r="E2148" s="42" t="n">
        <f aca="false">$D$5*A2148+$F$5*B2148</f>
        <v>-2.55517674810661</v>
      </c>
      <c r="F2148" s="43" t="n">
        <f aca="false">Inputs!$B$5*D2148+Inputs!$B$6*E2148</f>
        <v>31107.7951549139</v>
      </c>
      <c r="G2148" s="43" t="n">
        <f aca="false">F2148*SQRT(($B$6-2)/C2148)</f>
        <v>26929.8202341544</v>
      </c>
    </row>
    <row r="2149" customFormat="false" ht="15" hidden="false" customHeight="false" outlineLevel="0" collapsed="false">
      <c r="A2149" s="41" t="n">
        <v>1.4084488442</v>
      </c>
      <c r="B2149" s="41" t="n">
        <v>-2.5392079175</v>
      </c>
      <c r="C2149" s="41" t="n">
        <v>4.6875948074</v>
      </c>
      <c r="D2149" s="42" t="n">
        <f aca="false">$B$5*A2149</f>
        <v>3.59855586438057</v>
      </c>
      <c r="E2149" s="42" t="n">
        <f aca="false">$D$5*A2149+$F$5*B2149</f>
        <v>-1.03303522079702</v>
      </c>
      <c r="F2149" s="43" t="n">
        <f aca="false">Inputs!$B$5*D2149+Inputs!$B$6*E2149</f>
        <v>411507.347477908</v>
      </c>
      <c r="G2149" s="43" t="n">
        <f aca="false">F2149*SQRT(($B$6-2)/C2149)</f>
        <v>268792.755563113</v>
      </c>
    </row>
    <row r="2150" customFormat="false" ht="15" hidden="false" customHeight="false" outlineLevel="0" collapsed="false">
      <c r="A2150" s="41" t="n">
        <v>0.7978592003</v>
      </c>
      <c r="B2150" s="41" t="n">
        <v>-0.4637449378</v>
      </c>
      <c r="C2150" s="41" t="n">
        <v>4.2534289526</v>
      </c>
      <c r="D2150" s="42" t="n">
        <f aca="false">$B$5*A2150</f>
        <v>2.03851273407119</v>
      </c>
      <c r="E2150" s="42" t="n">
        <f aca="false">$D$5*A2150+$F$5*B2150</f>
        <v>1.09780708369014</v>
      </c>
      <c r="F2150" s="43" t="n">
        <f aca="false">Inputs!$B$5*D2150+Inputs!$B$6*E2150</f>
        <v>148960.919222612</v>
      </c>
      <c r="G2150" s="43" t="n">
        <f aca="false">F2150*SQRT(($B$6-2)/C2150)</f>
        <v>102145.149875288</v>
      </c>
    </row>
    <row r="2151" customFormat="false" ht="15" hidden="false" customHeight="false" outlineLevel="0" collapsed="false">
      <c r="A2151" s="41" t="n">
        <v>-0.4103407315</v>
      </c>
      <c r="B2151" s="41" t="n">
        <v>1.6923151561</v>
      </c>
      <c r="C2151" s="41" t="n">
        <v>9.2974440335</v>
      </c>
      <c r="D2151" s="42" t="n">
        <f aca="false">$B$5*A2151</f>
        <v>-1.04841155702198</v>
      </c>
      <c r="E2151" s="42" t="n">
        <f aca="false">$D$5*A2151+$F$5*B2151</f>
        <v>1.94575383615904</v>
      </c>
      <c r="F2151" s="43" t="n">
        <f aca="false">Inputs!$B$5*D2151+Inputs!$B$6*E2151</f>
        <v>-202128.84751015</v>
      </c>
      <c r="G2151" s="43" t="n">
        <f aca="false">F2151*SQRT(($B$6-2)/C2151)</f>
        <v>-93747.8920368964</v>
      </c>
    </row>
    <row r="2152" customFormat="false" ht="15" hidden="false" customHeight="false" outlineLevel="0" collapsed="false">
      <c r="A2152" s="41" t="n">
        <v>-0.7141310922</v>
      </c>
      <c r="B2152" s="41" t="n">
        <v>-0.680069154</v>
      </c>
      <c r="C2152" s="41" t="n">
        <v>4.0945711695</v>
      </c>
      <c r="D2152" s="42" t="n">
        <f aca="false">$B$5*A2152</f>
        <v>-1.82458925672411</v>
      </c>
      <c r="E2152" s="42" t="n">
        <f aca="false">$D$5*A2152+$F$5*B2152</f>
        <v>-2.87364322439643</v>
      </c>
      <c r="F2152" s="43" t="n">
        <f aca="false">Inputs!$B$5*D2152+Inputs!$B$6*E2152</f>
        <v>-38776.7644525894</v>
      </c>
      <c r="G2152" s="43" t="n">
        <f aca="false">F2152*SQRT(($B$6-2)/C2152)</f>
        <v>-27100.8151713077</v>
      </c>
    </row>
    <row r="2153" customFormat="false" ht="15" hidden="false" customHeight="false" outlineLevel="0" collapsed="false">
      <c r="A2153" s="41" t="n">
        <v>-0.1303942389</v>
      </c>
      <c r="B2153" s="41" t="n">
        <v>0.4138473858</v>
      </c>
      <c r="C2153" s="41" t="n">
        <v>0.7841194517</v>
      </c>
      <c r="D2153" s="42" t="n">
        <f aca="false">$B$5*A2153</f>
        <v>-0.333154416652995</v>
      </c>
      <c r="E2153" s="42" t="n">
        <f aca="false">$D$5*A2153+$F$5*B2153</f>
        <v>0.404324094534307</v>
      </c>
      <c r="F2153" s="43" t="n">
        <f aca="false">Inputs!$B$5*D2153+Inputs!$B$6*E2153</f>
        <v>-53531.6463920148</v>
      </c>
      <c r="G2153" s="43" t="n">
        <f aca="false">F2153*SQRT(($B$6-2)/C2153)</f>
        <v>-85493.7731671237</v>
      </c>
    </row>
    <row r="2154" customFormat="false" ht="15" hidden="false" customHeight="false" outlineLevel="0" collapsed="false">
      <c r="A2154" s="41" t="n">
        <v>-0.4418557823</v>
      </c>
      <c r="B2154" s="41" t="n">
        <v>-1.5738589305</v>
      </c>
      <c r="C2154" s="41" t="n">
        <v>1.2878768005</v>
      </c>
      <c r="D2154" s="42" t="n">
        <f aca="false">$B$5*A2154</f>
        <v>-1.12893181967803</v>
      </c>
      <c r="E2154" s="42" t="n">
        <f aca="false">$D$5*A2154+$F$5*B2154</f>
        <v>-3.76908666433667</v>
      </c>
      <c r="F2154" s="43" t="n">
        <f aca="false">Inputs!$B$5*D2154+Inputs!$B$6*E2154</f>
        <v>75561.15124903</v>
      </c>
      <c r="G2154" s="43" t="n">
        <f aca="false">F2154*SQRT(($B$6-2)/C2154)</f>
        <v>94162.158210322</v>
      </c>
    </row>
    <row r="2155" customFormat="false" ht="15" hidden="false" customHeight="false" outlineLevel="0" collapsed="false">
      <c r="A2155" s="41" t="n">
        <v>-0.8656981809</v>
      </c>
      <c r="B2155" s="41" t="n">
        <v>1.2813338565</v>
      </c>
      <c r="C2155" s="41" t="n">
        <v>0.71380428</v>
      </c>
      <c r="D2155" s="42" t="n">
        <f aca="false">$B$5*A2155</f>
        <v>-2.21183983961502</v>
      </c>
      <c r="E2155" s="42" t="n">
        <f aca="false">$D$5*A2155+$F$5*B2155</f>
        <v>0.152531154938032</v>
      </c>
      <c r="F2155" s="43" t="n">
        <f aca="false">Inputs!$B$5*D2155+Inputs!$B$6*E2155</f>
        <v>-228810.541708403</v>
      </c>
      <c r="G2155" s="43" t="n">
        <f aca="false">F2155*SQRT(($B$6-2)/C2155)</f>
        <v>-383002.362878804</v>
      </c>
    </row>
    <row r="2156" customFormat="false" ht="15" hidden="false" customHeight="false" outlineLevel="0" collapsed="false">
      <c r="A2156" s="41" t="n">
        <v>0.0747767891</v>
      </c>
      <c r="B2156" s="41" t="n">
        <v>0.4510872837</v>
      </c>
      <c r="C2156" s="41" t="n">
        <v>0.7001635454</v>
      </c>
      <c r="D2156" s="42" t="n">
        <f aca="false">$B$5*A2156</f>
        <v>0.191053053892203</v>
      </c>
      <c r="E2156" s="42" t="n">
        <f aca="false">$D$5*A2156+$F$5*B2156</f>
        <v>0.956850357934468</v>
      </c>
      <c r="F2156" s="43" t="n">
        <f aca="false">Inputs!$B$5*D2156+Inputs!$B$6*E2156</f>
        <v>-28737.2125075031</v>
      </c>
      <c r="G2156" s="43" t="n">
        <f aca="false">F2156*SQRT(($B$6-2)/C2156)</f>
        <v>-48569.0814209754</v>
      </c>
    </row>
    <row r="2157" customFormat="false" ht="15" hidden="false" customHeight="false" outlineLevel="0" collapsed="false">
      <c r="A2157" s="41" t="n">
        <v>-0.2614212072</v>
      </c>
      <c r="B2157" s="41" t="n">
        <v>-0.6594976962</v>
      </c>
      <c r="C2157" s="41" t="n">
        <v>2.4173027638</v>
      </c>
      <c r="D2157" s="42" t="n">
        <f aca="false">$B$5*A2157</f>
        <v>-0.667925443026898</v>
      </c>
      <c r="E2157" s="42" t="n">
        <f aca="false">$D$5*A2157+$F$5*B2157</f>
        <v>-1.7608586459918</v>
      </c>
      <c r="F2157" s="43" t="n">
        <f aca="false">Inputs!$B$5*D2157+Inputs!$B$6*E2157</f>
        <v>21250.3879969004</v>
      </c>
      <c r="G2157" s="43" t="n">
        <f aca="false">F2157*SQRT(($B$6-2)/C2157)</f>
        <v>19329.3093873066</v>
      </c>
    </row>
    <row r="2158" customFormat="false" ht="15" hidden="false" customHeight="false" outlineLevel="0" collapsed="false">
      <c r="A2158" s="41" t="n">
        <v>1.6775694499</v>
      </c>
      <c r="B2158" s="41" t="n">
        <v>-0.1881918571</v>
      </c>
      <c r="C2158" s="41" t="n">
        <v>7.1699891598</v>
      </c>
      <c r="D2158" s="42" t="n">
        <f aca="false">$B$5*A2158</f>
        <v>4.2861531014797</v>
      </c>
      <c r="E2158" s="42" t="n">
        <f aca="false">$D$5*A2158+$F$5*B2158</f>
        <v>3.666964608365</v>
      </c>
      <c r="F2158" s="43" t="n">
        <f aca="false">Inputs!$B$5*D2158+Inputs!$B$6*E2158</f>
        <v>245267.079729719</v>
      </c>
      <c r="G2158" s="43" t="n">
        <f aca="false">F2158*SQRT(($B$6-2)/C2158)</f>
        <v>129537.350066335</v>
      </c>
    </row>
    <row r="2159" customFormat="false" ht="15" hidden="false" customHeight="false" outlineLevel="0" collapsed="false">
      <c r="A2159" s="41" t="n">
        <v>-0.4433698795</v>
      </c>
      <c r="B2159" s="41" t="n">
        <v>1.0961423664</v>
      </c>
      <c r="C2159" s="41" t="n">
        <v>3.6278238798</v>
      </c>
      <c r="D2159" s="42" t="n">
        <f aca="false">$B$5*A2159</f>
        <v>-1.13280030477122</v>
      </c>
      <c r="E2159" s="42" t="n">
        <f aca="false">$D$5*A2159+$F$5*B2159</f>
        <v>0.837720078024616</v>
      </c>
      <c r="F2159" s="43" t="n">
        <f aca="false">Inputs!$B$5*D2159+Inputs!$B$6*E2159</f>
        <v>-155166.034378353</v>
      </c>
      <c r="G2159" s="43" t="n">
        <f aca="false">F2159*SQRT(($B$6-2)/C2159)</f>
        <v>-115209.571441432</v>
      </c>
    </row>
    <row r="2160" customFormat="false" ht="15" hidden="false" customHeight="false" outlineLevel="0" collapsed="false">
      <c r="A2160" s="41" t="n">
        <v>-0.7223603589</v>
      </c>
      <c r="B2160" s="41" t="n">
        <v>-0.5947273438</v>
      </c>
      <c r="C2160" s="41" t="n">
        <v>4.8225413419</v>
      </c>
      <c r="D2160" s="42" t="n">
        <f aca="false">$B$5*A2160</f>
        <v>-1.8456148524103</v>
      </c>
      <c r="E2160" s="42" t="n">
        <f aca="false">$D$5*A2160+$F$5*B2160</f>
        <v>-2.74586199814537</v>
      </c>
      <c r="F2160" s="43" t="n">
        <f aca="false">Inputs!$B$5*D2160+Inputs!$B$6*E2160</f>
        <v>-47268.3853337617</v>
      </c>
      <c r="G2160" s="43" t="n">
        <f aca="false">F2160*SQRT(($B$6-2)/C2160)</f>
        <v>-30440.2198963171</v>
      </c>
    </row>
    <row r="2161" customFormat="false" ht="15" hidden="false" customHeight="false" outlineLevel="0" collapsed="false">
      <c r="A2161" s="41" t="n">
        <v>0.010246684</v>
      </c>
      <c r="B2161" s="41" t="n">
        <v>0.0002701041</v>
      </c>
      <c r="C2161" s="41" t="n">
        <v>5.9899397551</v>
      </c>
      <c r="D2161" s="42" t="n">
        <f aca="false">$B$5*A2161</f>
        <v>0.0261800525808934</v>
      </c>
      <c r="E2161" s="42" t="n">
        <f aca="false">$D$5*A2161+$F$5*B2161</f>
        <v>0.024849285204028</v>
      </c>
      <c r="F2161" s="43" t="n">
        <f aca="false">Inputs!$B$5*D2161+Inputs!$B$6*E2161</f>
        <v>1375.54099788794</v>
      </c>
      <c r="G2161" s="43" t="n">
        <f aca="false">F2161*SQRT(($B$6-2)/C2161)</f>
        <v>794.835598364212</v>
      </c>
    </row>
    <row r="2162" customFormat="false" ht="15" hidden="false" customHeight="false" outlineLevel="0" collapsed="false">
      <c r="A2162" s="41" t="n">
        <v>0.2596113479</v>
      </c>
      <c r="B2162" s="41" t="n">
        <v>2.0916690894</v>
      </c>
      <c r="C2162" s="41" t="n">
        <v>7.5310167007</v>
      </c>
      <c r="D2162" s="42" t="n">
        <f aca="false">$B$5*A2162</f>
        <v>0.663301292263781</v>
      </c>
      <c r="E2162" s="42" t="n">
        <f aca="false">$D$5*A2162+$F$5*B2162</f>
        <v>4.22954579670464</v>
      </c>
      <c r="F2162" s="43" t="n">
        <f aca="false">Inputs!$B$5*D2162+Inputs!$B$6*E2162</f>
        <v>-145147.160608854</v>
      </c>
      <c r="G2162" s="43" t="n">
        <f aca="false">F2162*SQRT(($B$6-2)/C2162)</f>
        <v>-74799.1628020879</v>
      </c>
    </row>
    <row r="2163" customFormat="false" ht="15" hidden="false" customHeight="false" outlineLevel="0" collapsed="false">
      <c r="A2163" s="41" t="n">
        <v>0.3362482464</v>
      </c>
      <c r="B2163" s="41" t="n">
        <v>-2.3780539628</v>
      </c>
      <c r="C2163" s="41" t="n">
        <v>1.760287388</v>
      </c>
      <c r="D2163" s="42" t="n">
        <f aca="false">$B$5*A2163</f>
        <v>0.859106884821001</v>
      </c>
      <c r="E2163" s="42" t="n">
        <f aca="false">$D$5*A2163+$F$5*B2163</f>
        <v>-3.3061590255673</v>
      </c>
      <c r="F2163" s="43" t="n">
        <f aca="false">Inputs!$B$5*D2163+Inputs!$B$6*E2163</f>
        <v>251218.639760465</v>
      </c>
      <c r="G2163" s="43" t="n">
        <f aca="false">F2163*SQRT(($B$6-2)/C2163)</f>
        <v>267778.108125408</v>
      </c>
    </row>
    <row r="2164" customFormat="false" ht="15" hidden="false" customHeight="false" outlineLevel="0" collapsed="false">
      <c r="A2164" s="41" t="n">
        <v>0.3262989434</v>
      </c>
      <c r="B2164" s="41" t="n">
        <v>0.0378799945</v>
      </c>
      <c r="C2164" s="41" t="n">
        <v>6.8325042514</v>
      </c>
      <c r="D2164" s="42" t="n">
        <f aca="false">$B$5*A2164</f>
        <v>0.833686634163984</v>
      </c>
      <c r="E2164" s="42" t="n">
        <f aca="false">$D$5*A2164+$F$5*B2164</f>
        <v>0.841866059118288</v>
      </c>
      <c r="F2164" s="43" t="n">
        <f aca="false">Inputs!$B$5*D2164+Inputs!$B$6*E2164</f>
        <v>41275.360460484</v>
      </c>
      <c r="G2164" s="43" t="n">
        <f aca="false">F2164*SQRT(($B$6-2)/C2164)</f>
        <v>22331.3982772159</v>
      </c>
    </row>
    <row r="2165" customFormat="false" ht="15" hidden="false" customHeight="false" outlineLevel="0" collapsed="false">
      <c r="A2165" s="41" t="n">
        <v>0.0434500244</v>
      </c>
      <c r="B2165" s="41" t="n">
        <v>0.2459473094</v>
      </c>
      <c r="C2165" s="41" t="n">
        <v>6.2056168911</v>
      </c>
      <c r="D2165" s="42" t="n">
        <f aca="false">$B$5*A2165</f>
        <v>0.111013858086489</v>
      </c>
      <c r="E2165" s="42" t="n">
        <f aca="false">$D$5*A2165+$F$5*B2165</f>
        <v>0.528081277327879</v>
      </c>
      <c r="F2165" s="43" t="n">
        <f aca="false">Inputs!$B$5*D2165+Inputs!$B$6*E2165</f>
        <v>-15302.678057745</v>
      </c>
      <c r="G2165" s="43" t="n">
        <f aca="false">F2165*SQRT(($B$6-2)/C2165)</f>
        <v>-8687.40281237467</v>
      </c>
    </row>
    <row r="2166" customFormat="false" ht="15" hidden="false" customHeight="false" outlineLevel="0" collapsed="false">
      <c r="A2166" s="41" t="n">
        <v>-0.0286782877</v>
      </c>
      <c r="B2166" s="41" t="n">
        <v>-0.0526120931</v>
      </c>
      <c r="C2166" s="41" t="n">
        <v>2.3341729258</v>
      </c>
      <c r="D2166" s="42" t="n">
        <f aca="false">$B$5*A2166</f>
        <v>-0.073272395236936</v>
      </c>
      <c r="E2166" s="42" t="n">
        <f aca="false">$D$5*A2166+$F$5*B2166</f>
        <v>-0.159090139010712</v>
      </c>
      <c r="F2166" s="43" t="n">
        <f aca="false">Inputs!$B$5*D2166+Inputs!$B$6*E2166</f>
        <v>627.267426842006</v>
      </c>
      <c r="G2166" s="43" t="n">
        <f aca="false">F2166*SQRT(($B$6-2)/C2166)</f>
        <v>580.632337983322</v>
      </c>
    </row>
    <row r="2167" customFormat="false" ht="15" hidden="false" customHeight="false" outlineLevel="0" collapsed="false">
      <c r="A2167" s="41" t="n">
        <v>0.6130442098</v>
      </c>
      <c r="B2167" s="41" t="n">
        <v>-0.5420807972</v>
      </c>
      <c r="C2167" s="41" t="n">
        <v>1.6606939607</v>
      </c>
      <c r="D2167" s="42" t="n">
        <f aca="false">$B$5*A2167</f>
        <v>1.56631449227635</v>
      </c>
      <c r="E2167" s="42" t="n">
        <f aca="false">$D$5*A2167+$F$5*B2167</f>
        <v>0.522757579682443</v>
      </c>
      <c r="F2167" s="43" t="n">
        <f aca="false">Inputs!$B$5*D2167+Inputs!$B$6*E2167</f>
        <v>130493.570243513</v>
      </c>
      <c r="G2167" s="43" t="n">
        <f aca="false">F2167*SQRT(($B$6-2)/C2167)</f>
        <v>143205.371436114</v>
      </c>
    </row>
    <row r="2168" customFormat="false" ht="15" hidden="false" customHeight="false" outlineLevel="0" collapsed="false">
      <c r="A2168" s="41" t="n">
        <v>-0.9476863356</v>
      </c>
      <c r="B2168" s="41" t="n">
        <v>3.0237814526</v>
      </c>
      <c r="C2168" s="41" t="n">
        <v>2.8977315002</v>
      </c>
      <c r="D2168" s="42" t="n">
        <f aca="false">$B$5*A2168</f>
        <v>-2.4213177742382</v>
      </c>
      <c r="E2168" s="42" t="n">
        <f aca="false">$D$5*A2168+$F$5*B2168</f>
        <v>2.96619469236005</v>
      </c>
      <c r="F2168" s="43" t="n">
        <f aca="false">Inputs!$B$5*D2168+Inputs!$B$6*E2168</f>
        <v>-390441.512041823</v>
      </c>
      <c r="G2168" s="43" t="n">
        <f aca="false">F2168*SQRT(($B$6-2)/C2168)</f>
        <v>-324370.92021025</v>
      </c>
    </row>
    <row r="2169" customFormat="false" ht="15" hidden="false" customHeight="false" outlineLevel="0" collapsed="false">
      <c r="A2169" s="41" t="n">
        <v>-0.7158574438</v>
      </c>
      <c r="B2169" s="41" t="n">
        <v>0.1001429125</v>
      </c>
      <c r="C2169" s="41" t="n">
        <v>9.1148802571</v>
      </c>
      <c r="D2169" s="42" t="n">
        <f aca="false">$B$5*A2169</f>
        <v>-1.82900004714773</v>
      </c>
      <c r="E2169" s="42" t="n">
        <f aca="false">$D$5*A2169+$F$5*B2169</f>
        <v>-1.53052444742181</v>
      </c>
      <c r="F2169" s="43" t="n">
        <f aca="false">Inputs!$B$5*D2169+Inputs!$B$6*E2169</f>
        <v>-106373.782343683</v>
      </c>
      <c r="G2169" s="43" t="n">
        <f aca="false">F2169*SQRT(($B$6-2)/C2169)</f>
        <v>-49828.0757230306</v>
      </c>
    </row>
    <row r="2170" customFormat="false" ht="15" hidden="false" customHeight="false" outlineLevel="0" collapsed="false">
      <c r="A2170" s="41" t="n">
        <v>-1.4956602509</v>
      </c>
      <c r="B2170" s="41" t="n">
        <v>0.1164684151</v>
      </c>
      <c r="C2170" s="41" t="n">
        <v>7.4416671908</v>
      </c>
      <c r="D2170" s="42" t="n">
        <f aca="false">$B$5*A2170</f>
        <v>-3.82137909314996</v>
      </c>
      <c r="E2170" s="42" t="n">
        <f aca="false">$D$5*A2170+$F$5*B2170</f>
        <v>-3.3579437421674</v>
      </c>
      <c r="F2170" s="43" t="n">
        <f aca="false">Inputs!$B$5*D2170+Inputs!$B$6*E2170</f>
        <v>-214240.722206626</v>
      </c>
      <c r="G2170" s="43" t="n">
        <f aca="false">F2170*SQRT(($B$6-2)/C2170)</f>
        <v>-111066.196560886</v>
      </c>
    </row>
    <row r="2171" customFormat="false" ht="15" hidden="false" customHeight="false" outlineLevel="0" collapsed="false">
      <c r="A2171" s="41" t="n">
        <v>-0.9332255507</v>
      </c>
      <c r="B2171" s="41" t="n">
        <v>-0.4424729429</v>
      </c>
      <c r="C2171" s="41" t="n">
        <v>2.3161727441</v>
      </c>
      <c r="D2171" s="42" t="n">
        <f aca="false">$B$5*A2171</f>
        <v>-2.38437078640848</v>
      </c>
      <c r="E2171" s="42" t="n">
        <f aca="false">$D$5*A2171+$F$5*B2171</f>
        <v>-2.98472981346208</v>
      </c>
      <c r="F2171" s="43" t="n">
        <f aca="false">Inputs!$B$5*D2171+Inputs!$B$6*E2171</f>
        <v>-89200.5879677441</v>
      </c>
      <c r="G2171" s="43" t="n">
        <f aca="false">F2171*SQRT(($B$6-2)/C2171)</f>
        <v>-82889.0651479402</v>
      </c>
    </row>
    <row r="2172" customFormat="false" ht="15" hidden="false" customHeight="false" outlineLevel="0" collapsed="false">
      <c r="A2172" s="41" t="n">
        <v>1.0450646658</v>
      </c>
      <c r="B2172" s="41" t="n">
        <v>0.4720095684</v>
      </c>
      <c r="C2172" s="41" t="n">
        <v>6.977755584</v>
      </c>
      <c r="D2172" s="42" t="n">
        <f aca="false">$B$5*A2172</f>
        <v>2.6701172692627</v>
      </c>
      <c r="E2172" s="42" t="n">
        <f aca="false">$D$5*A2172+$F$5*B2172</f>
        <v>3.30186301127752</v>
      </c>
      <c r="F2172" s="43" t="n">
        <f aca="false">Inputs!$B$5*D2172+Inputs!$B$6*E2172</f>
        <v>101918.576362394</v>
      </c>
      <c r="G2172" s="43" t="n">
        <f aca="false">F2172*SQRT(($B$6-2)/C2172)</f>
        <v>54564.5364453595</v>
      </c>
    </row>
    <row r="2173" customFormat="false" ht="15" hidden="false" customHeight="false" outlineLevel="0" collapsed="false">
      <c r="A2173" s="41" t="n">
        <v>0.5684095246</v>
      </c>
      <c r="B2173" s="41" t="n">
        <v>-1.7712048384</v>
      </c>
      <c r="C2173" s="41" t="n">
        <v>5.4012476879</v>
      </c>
      <c r="D2173" s="42" t="n">
        <f aca="false">$B$5*A2173</f>
        <v>1.45227385186355</v>
      </c>
      <c r="E2173" s="42" t="n">
        <f aca="false">$D$5*A2173+$F$5*B2173</f>
        <v>-1.70583757453046</v>
      </c>
      <c r="F2173" s="43" t="n">
        <f aca="false">Inputs!$B$5*D2173+Inputs!$B$6*E2173</f>
        <v>230519.263912878</v>
      </c>
      <c r="G2173" s="43" t="n">
        <f aca="false">F2173*SQRT(($B$6-2)/C2173)</f>
        <v>140273.352051779</v>
      </c>
    </row>
    <row r="2174" customFormat="false" ht="15" hidden="false" customHeight="false" outlineLevel="0" collapsed="false">
      <c r="A2174" s="41" t="n">
        <v>1.8368951698</v>
      </c>
      <c r="B2174" s="41" t="n">
        <v>-1.1918813109</v>
      </c>
      <c r="C2174" s="41" t="n">
        <v>4.7164079395</v>
      </c>
      <c r="D2174" s="42" t="n">
        <f aca="false">$B$5*A2174</f>
        <v>4.69322681669046</v>
      </c>
      <c r="E2174" s="42" t="n">
        <f aca="false">$D$5*A2174+$F$5*B2174</f>
        <v>2.31297905194224</v>
      </c>
      <c r="F2174" s="43" t="n">
        <f aca="false">Inputs!$B$5*D2174+Inputs!$B$6*E2174</f>
        <v>353673.729071934</v>
      </c>
      <c r="G2174" s="43" t="n">
        <f aca="false">F2174*SQRT(($B$6-2)/C2174)</f>
        <v>230309.641078044</v>
      </c>
    </row>
    <row r="2175" customFormat="false" ht="15" hidden="false" customHeight="false" outlineLevel="0" collapsed="false">
      <c r="A2175" s="41" t="n">
        <v>1.5285608143</v>
      </c>
      <c r="B2175" s="41" t="n">
        <v>1.021543866</v>
      </c>
      <c r="C2175" s="41" t="n">
        <v>8.6158356099</v>
      </c>
      <c r="D2175" s="42" t="n">
        <f aca="false">$B$5*A2175</f>
        <v>3.90543931007018</v>
      </c>
      <c r="E2175" s="42" t="n">
        <f aca="false">$D$5*A2175+$F$5*B2175</f>
        <v>5.4012898055227</v>
      </c>
      <c r="F2175" s="43" t="n">
        <f aca="false">Inputs!$B$5*D2175+Inputs!$B$6*E2175</f>
        <v>120479.440730883</v>
      </c>
      <c r="G2175" s="43" t="n">
        <f aca="false">F2175*SQRT(($B$6-2)/C2175)</f>
        <v>58046.9277356145</v>
      </c>
    </row>
    <row r="2176" customFormat="false" ht="15" hidden="false" customHeight="false" outlineLevel="0" collapsed="false">
      <c r="A2176" s="41" t="n">
        <v>0.5773327418</v>
      </c>
      <c r="B2176" s="41" t="n">
        <v>-0.8549847809</v>
      </c>
      <c r="C2176" s="41" t="n">
        <v>4.2104533864</v>
      </c>
      <c r="D2176" s="42" t="n">
        <f aca="false">$B$5*A2176</f>
        <v>1.47507247583661</v>
      </c>
      <c r="E2176" s="42" t="n">
        <f aca="false">$D$5*A2176+$F$5*B2176</f>
        <v>-0.102526182503595</v>
      </c>
      <c r="F2176" s="43" t="n">
        <f aca="false">Inputs!$B$5*D2176+Inputs!$B$6*E2176</f>
        <v>152633.55670884</v>
      </c>
      <c r="G2176" s="43" t="n">
        <f aca="false">F2176*SQRT(($B$6-2)/C2176)</f>
        <v>105196.330386542</v>
      </c>
    </row>
    <row r="2177" customFormat="false" ht="15" hidden="false" customHeight="false" outlineLevel="0" collapsed="false">
      <c r="A2177" s="41" t="n">
        <v>0.1515898448</v>
      </c>
      <c r="B2177" s="41" t="n">
        <v>-0.4709214106</v>
      </c>
      <c r="C2177" s="41" t="n">
        <v>3.4570320719</v>
      </c>
      <c r="D2177" s="42" t="n">
        <f aca="false">$B$5*A2177</f>
        <v>0.387308724226634</v>
      </c>
      <c r="E2177" s="42" t="n">
        <f aca="false">$D$5*A2177+$F$5*B2177</f>
        <v>-0.452439539021729</v>
      </c>
      <c r="F2177" s="43" t="n">
        <f aca="false">Inputs!$B$5*D2177+Inputs!$B$6*E2177</f>
        <v>61352.8493737499</v>
      </c>
      <c r="G2177" s="43" t="n">
        <f aca="false">F2177*SQRT(($B$6-2)/C2177)</f>
        <v>46665.7264286367</v>
      </c>
    </row>
    <row r="2178" customFormat="false" ht="15" hidden="false" customHeight="false" outlineLevel="0" collapsed="false">
      <c r="A2178" s="41" t="n">
        <v>0.0290395715</v>
      </c>
      <c r="B2178" s="41" t="n">
        <v>-0.2498722591</v>
      </c>
      <c r="C2178" s="41" t="n">
        <v>0.415247161</v>
      </c>
      <c r="D2178" s="42" t="n">
        <f aca="false">$B$5*A2178</f>
        <v>0.0741954674113706</v>
      </c>
      <c r="E2178" s="42" t="n">
        <f aca="false">$D$5*A2178+$F$5*B2178</f>
        <v>-0.362363302362284</v>
      </c>
      <c r="F2178" s="43" t="n">
        <f aca="false">Inputs!$B$5*D2178+Inputs!$B$6*E2178</f>
        <v>25537.7118592513</v>
      </c>
      <c r="G2178" s="43" t="n">
        <f aca="false">F2178*SQRT(($B$6-2)/C2178)</f>
        <v>56045.8737820363</v>
      </c>
    </row>
    <row r="2179" customFormat="false" ht="15" hidden="false" customHeight="false" outlineLevel="0" collapsed="false">
      <c r="A2179" s="41" t="n">
        <v>-2.0386105066</v>
      </c>
      <c r="B2179" s="41" t="n">
        <v>1.121784151</v>
      </c>
      <c r="C2179" s="41" t="n">
        <v>5.9541487991</v>
      </c>
      <c r="D2179" s="42" t="n">
        <f aca="false">$B$5*A2179</f>
        <v>-5.20860507211403</v>
      </c>
      <c r="E2179" s="42" t="n">
        <f aca="false">$D$5*A2179+$F$5*B2179</f>
        <v>-2.91401828635064</v>
      </c>
      <c r="F2179" s="43" t="n">
        <f aca="false">Inputs!$B$5*D2179+Inputs!$B$6*E2179</f>
        <v>-375159.592893871</v>
      </c>
      <c r="G2179" s="43" t="n">
        <f aca="false">F2179*SQRT(($B$6-2)/C2179)</f>
        <v>-217430.874125496</v>
      </c>
    </row>
    <row r="2180" customFormat="false" ht="15" hidden="false" customHeight="false" outlineLevel="0" collapsed="false">
      <c r="A2180" s="41" t="n">
        <v>-0.0811071565</v>
      </c>
      <c r="B2180" s="41" t="n">
        <v>-0.4848003995</v>
      </c>
      <c r="C2180" s="41" t="n">
        <v>1.5379153869</v>
      </c>
      <c r="D2180" s="42" t="n">
        <f aca="false">$B$5*A2180</f>
        <v>-0.207227003570789</v>
      </c>
      <c r="E2180" s="42" t="n">
        <f aca="false">$D$5*A2180+$F$5*B2180</f>
        <v>-1.03012795554231</v>
      </c>
      <c r="F2180" s="43" t="n">
        <f aca="false">Inputs!$B$5*D2180+Inputs!$B$6*E2180</f>
        <v>30783.6974200366</v>
      </c>
      <c r="G2180" s="43" t="n">
        <f aca="false">F2180*SQRT(($B$6-2)/C2180)</f>
        <v>35105.046964892</v>
      </c>
    </row>
    <row r="2181" customFormat="false" ht="15" hidden="false" customHeight="false" outlineLevel="0" collapsed="false">
      <c r="A2181" s="41" t="n">
        <v>-0.5603272328</v>
      </c>
      <c r="B2181" s="41" t="n">
        <v>0.3584595764</v>
      </c>
      <c r="C2181" s="41" t="n">
        <v>1.3220396801</v>
      </c>
      <c r="D2181" s="42" t="n">
        <f aca="false">$B$5*A2181</f>
        <v>-1.43162377381897</v>
      </c>
      <c r="E2181" s="42" t="n">
        <f aca="false">$D$5*A2181+$F$5*B2181</f>
        <v>-0.714379809777745</v>
      </c>
      <c r="F2181" s="43" t="n">
        <f aca="false">Inputs!$B$5*D2181+Inputs!$B$6*E2181</f>
        <v>-107443.38689301</v>
      </c>
      <c r="G2181" s="43" t="n">
        <f aca="false">F2181*SQRT(($B$6-2)/C2181)</f>
        <v>-132151.605160764</v>
      </c>
    </row>
    <row r="2182" customFormat="false" ht="15" hidden="false" customHeight="false" outlineLevel="0" collapsed="false">
      <c r="A2182" s="41" t="n">
        <v>-0.8937563383</v>
      </c>
      <c r="B2182" s="41" t="n">
        <v>-2.2551755585</v>
      </c>
      <c r="C2182" s="41" t="n">
        <v>3.5490901831</v>
      </c>
      <c r="D2182" s="42" t="n">
        <f aca="false">$B$5*A2182</f>
        <v>-2.28352781555484</v>
      </c>
      <c r="E2182" s="42" t="n">
        <f aca="false">$D$5*A2182+$F$5*B2182</f>
        <v>-6.02088336662756</v>
      </c>
      <c r="F2182" s="43" t="n">
        <f aca="false">Inputs!$B$5*D2182+Inputs!$B$6*E2182</f>
        <v>72691.3867758938</v>
      </c>
      <c r="G2182" s="43" t="n">
        <f aca="false">F2182*SQRT(($B$6-2)/C2182)</f>
        <v>54568.1756597652</v>
      </c>
    </row>
    <row r="2183" customFormat="false" ht="15" hidden="false" customHeight="false" outlineLevel="0" collapsed="false">
      <c r="A2183" s="41" t="n">
        <v>0.4071298032</v>
      </c>
      <c r="B2183" s="41" t="n">
        <v>0.519102998</v>
      </c>
      <c r="C2183" s="41" t="n">
        <v>1.2946324146</v>
      </c>
      <c r="D2183" s="42" t="n">
        <f aca="false">$B$5*A2183</f>
        <v>1.04020770573434</v>
      </c>
      <c r="E2183" s="42" t="n">
        <f aca="false">$D$5*A2183+$F$5*B2183</f>
        <v>1.86515929404595</v>
      </c>
      <c r="F2183" s="43" t="n">
        <f aca="false">Inputs!$B$5*D2183+Inputs!$B$6*E2183</f>
        <v>10762.8058711365</v>
      </c>
      <c r="G2183" s="43" t="n">
        <f aca="false">F2183*SQRT(($B$6-2)/C2183)</f>
        <v>13377.263032323</v>
      </c>
    </row>
    <row r="2184" customFormat="false" ht="15" hidden="false" customHeight="false" outlineLevel="0" collapsed="false">
      <c r="A2184" s="41" t="n">
        <v>-0.1996318247</v>
      </c>
      <c r="B2184" s="41" t="n">
        <v>-1.1479028752</v>
      </c>
      <c r="C2184" s="41" t="n">
        <v>4.4728693302</v>
      </c>
      <c r="D2184" s="42" t="n">
        <f aca="false">$B$5*A2184</f>
        <v>-0.510054927766455</v>
      </c>
      <c r="E2184" s="42" t="n">
        <f aca="false">$D$5*A2184+$F$5*B2184</f>
        <v>-2.45717627001824</v>
      </c>
      <c r="F2184" s="43" t="n">
        <f aca="false">Inputs!$B$5*D2184+Inputs!$B$6*E2184</f>
        <v>71853.3207242665</v>
      </c>
      <c r="G2184" s="43" t="n">
        <f aca="false">F2184*SQRT(($B$6-2)/C2184)</f>
        <v>48047.2721958604</v>
      </c>
    </row>
    <row r="2185" customFormat="false" ht="15" hidden="false" customHeight="false" outlineLevel="0" collapsed="false">
      <c r="A2185" s="41" t="n">
        <v>0.0889355409</v>
      </c>
      <c r="B2185" s="41" t="n">
        <v>-1.4645323683</v>
      </c>
      <c r="C2185" s="41" t="n">
        <v>3.9193961727</v>
      </c>
      <c r="D2185" s="42" t="n">
        <f aca="false">$B$5*A2185</f>
        <v>0.227228353784716</v>
      </c>
      <c r="E2185" s="42" t="n">
        <f aca="false">$D$5*A2185+$F$5*B2185</f>
        <v>-2.31724307080043</v>
      </c>
      <c r="F2185" s="43" t="n">
        <f aca="false">Inputs!$B$5*D2185+Inputs!$B$6*E2185</f>
        <v>138584.988918493</v>
      </c>
      <c r="G2185" s="43" t="n">
        <f aca="false">F2185*SQRT(($B$6-2)/C2185)</f>
        <v>98996.902714055</v>
      </c>
    </row>
    <row r="2186" customFormat="false" ht="15" hidden="false" customHeight="false" outlineLevel="0" collapsed="false">
      <c r="A2186" s="41" t="n">
        <v>-1.0272305967</v>
      </c>
      <c r="B2186" s="41" t="n">
        <v>-0.7506979365</v>
      </c>
      <c r="C2186" s="41" t="n">
        <v>3.6636267751</v>
      </c>
      <c r="D2186" s="42" t="n">
        <f aca="false">$B$5*A2186</f>
        <v>-2.62455161438652</v>
      </c>
      <c r="E2186" s="42" t="n">
        <f aca="false">$D$5*A2186+$F$5*B2186</f>
        <v>-3.74064884427714</v>
      </c>
      <c r="F2186" s="43" t="n">
        <f aca="false">Inputs!$B$5*D2186+Inputs!$B$6*E2186</f>
        <v>-75422.7192247947</v>
      </c>
      <c r="G2186" s="43" t="n">
        <f aca="false">F2186*SQRT(($B$6-2)/C2186)</f>
        <v>-55726.4749013336</v>
      </c>
    </row>
    <row r="2187" customFormat="false" ht="15" hidden="false" customHeight="false" outlineLevel="0" collapsed="false">
      <c r="A2187" s="41" t="n">
        <v>0.8439390709</v>
      </c>
      <c r="B2187" s="41" t="n">
        <v>-0.3626109504</v>
      </c>
      <c r="C2187" s="41" t="n">
        <v>2.8986318013</v>
      </c>
      <c r="D2187" s="42" t="n">
        <f aca="false">$B$5*A2187</f>
        <v>2.15624579144163</v>
      </c>
      <c r="E2187" s="42" t="n">
        <f aca="false">$D$5*A2187+$F$5*B2187</f>
        <v>1.38209072459212</v>
      </c>
      <c r="F2187" s="43" t="n">
        <f aca="false">Inputs!$B$5*D2187+Inputs!$B$6*E2187</f>
        <v>146520.042914557</v>
      </c>
      <c r="G2187" s="43" t="n">
        <f aca="false">F2187*SQRT(($B$6-2)/C2187)</f>
        <v>121706.986338537</v>
      </c>
    </row>
    <row r="2188" customFormat="false" ht="15" hidden="false" customHeight="false" outlineLevel="0" collapsed="false">
      <c r="A2188" s="41" t="n">
        <v>-0.4478664118</v>
      </c>
      <c r="B2188" s="41" t="n">
        <v>1.9546925154</v>
      </c>
      <c r="C2188" s="41" t="n">
        <v>5.820507661</v>
      </c>
      <c r="D2188" s="42" t="n">
        <f aca="false">$B$5*A2188</f>
        <v>-1.14428884604425</v>
      </c>
      <c r="E2188" s="42" t="n">
        <f aca="false">$D$5*A2188+$F$5*B2188</f>
        <v>2.30951680854519</v>
      </c>
      <c r="F2188" s="43" t="n">
        <f aca="false">Inputs!$B$5*D2188+Inputs!$B$6*E2188</f>
        <v>-229904.725031684</v>
      </c>
      <c r="G2188" s="43" t="n">
        <f aca="false">F2188*SQRT(($B$6-2)/C2188)</f>
        <v>-134766.659113478</v>
      </c>
    </row>
    <row r="2189" customFormat="false" ht="15" hidden="false" customHeight="false" outlineLevel="0" collapsed="false">
      <c r="A2189" s="41" t="n">
        <v>0.3524624972</v>
      </c>
      <c r="B2189" s="41" t="n">
        <v>0.3389945105</v>
      </c>
      <c r="C2189" s="41" t="n">
        <v>4.4862489527</v>
      </c>
      <c r="D2189" s="42" t="n">
        <f aca="false">$B$5*A2189</f>
        <v>0.900533939515358</v>
      </c>
      <c r="E2189" s="42" t="n">
        <f aca="false">$D$5*A2189+$F$5*B2189</f>
        <v>1.42407232412789</v>
      </c>
      <c r="F2189" s="43" t="n">
        <f aca="false">Inputs!$B$5*D2189+Inputs!$B$6*E2189</f>
        <v>18849.7777451414</v>
      </c>
      <c r="G2189" s="43" t="n">
        <f aca="false">F2189*SQRT(($B$6-2)/C2189)</f>
        <v>12585.7629232064</v>
      </c>
    </row>
    <row r="2190" customFormat="false" ht="15" hidden="false" customHeight="false" outlineLevel="0" collapsed="false">
      <c r="A2190" s="41" t="n">
        <v>-0.3697007452</v>
      </c>
      <c r="B2190" s="41" t="n">
        <v>-0.5963716676</v>
      </c>
      <c r="C2190" s="41" t="n">
        <v>4.429787501</v>
      </c>
      <c r="D2190" s="42" t="n">
        <f aca="false">$B$5*A2190</f>
        <v>-0.944577284566545</v>
      </c>
      <c r="E2190" s="42" t="n">
        <f aca="false">$D$5*A2190+$F$5*B2190</f>
        <v>-1.90951680251632</v>
      </c>
      <c r="F2190" s="43" t="n">
        <f aca="false">Inputs!$B$5*D2190+Inputs!$B$6*E2190</f>
        <v>1018.11166916131</v>
      </c>
      <c r="G2190" s="43" t="n">
        <f aca="false">F2190*SQRT(($B$6-2)/C2190)</f>
        <v>684.099016878859</v>
      </c>
    </row>
    <row r="2191" customFormat="false" ht="15" hidden="false" customHeight="false" outlineLevel="0" collapsed="false">
      <c r="A2191" s="41" t="n">
        <v>-2.18640644</v>
      </c>
      <c r="B2191" s="41" t="n">
        <v>0.9687405319</v>
      </c>
      <c r="C2191" s="41" t="n">
        <v>1.6779539179</v>
      </c>
      <c r="D2191" s="42" t="n">
        <f aca="false">$B$5*A2191</f>
        <v>-5.58622043603608</v>
      </c>
      <c r="E2191" s="42" t="n">
        <f aca="false">$D$5*A2191+$F$5*B2191</f>
        <v>-3.52997889526207</v>
      </c>
      <c r="F2191" s="43" t="n">
        <f aca="false">Inputs!$B$5*D2191+Inputs!$B$6*E2191</f>
        <v>-382123.098840504</v>
      </c>
      <c r="G2191" s="43" t="n">
        <f aca="false">F2191*SQRT(($B$6-2)/C2191)</f>
        <v>-417184.605414698</v>
      </c>
    </row>
    <row r="2192" customFormat="false" ht="15" hidden="false" customHeight="false" outlineLevel="0" collapsed="false">
      <c r="A2192" s="41" t="n">
        <v>0.4483097058</v>
      </c>
      <c r="B2192" s="41" t="n">
        <v>-0.1791659932</v>
      </c>
      <c r="C2192" s="41" t="n">
        <v>3.1131582205</v>
      </c>
      <c r="D2192" s="42" t="n">
        <f aca="false">$B$5*A2192</f>
        <v>1.14542145247856</v>
      </c>
      <c r="E2192" s="42" t="n">
        <f aca="false">$D$5*A2192+$F$5*B2192</f>
        <v>0.757418449388082</v>
      </c>
      <c r="F2192" s="43" t="n">
        <f aca="false">Inputs!$B$5*D2192+Inputs!$B$6*E2192</f>
        <v>76671.2227784521</v>
      </c>
      <c r="G2192" s="43" t="n">
        <f aca="false">F2192*SQRT(($B$6-2)/C2192)</f>
        <v>61453.5237886189</v>
      </c>
    </row>
    <row r="2193" customFormat="false" ht="15" hidden="false" customHeight="false" outlineLevel="0" collapsed="false">
      <c r="A2193" s="41" t="n">
        <v>-0.1372267018</v>
      </c>
      <c r="B2193" s="41" t="n">
        <v>0.7361442623</v>
      </c>
      <c r="C2193" s="41" t="n">
        <v>1.6537569474</v>
      </c>
      <c r="D2193" s="42" t="n">
        <f aca="false">$B$5*A2193</f>
        <v>-0.350611209306989</v>
      </c>
      <c r="E2193" s="42" t="n">
        <f aca="false">$D$5*A2193+$F$5*B2193</f>
        <v>0.944589961430468</v>
      </c>
      <c r="F2193" s="43" t="n">
        <f aca="false">Inputs!$B$5*D2193+Inputs!$B$6*E2193</f>
        <v>-82290.6190022223</v>
      </c>
      <c r="G2193" s="43" t="n">
        <f aca="false">F2193*SQRT(($B$6-2)/C2193)</f>
        <v>-90496.0214042931</v>
      </c>
    </row>
    <row r="2194" customFormat="false" ht="15" hidden="false" customHeight="false" outlineLevel="0" collapsed="false">
      <c r="A2194" s="41" t="n">
        <v>-1.5547100731</v>
      </c>
      <c r="B2194" s="41" t="n">
        <v>-0.5898813316</v>
      </c>
      <c r="C2194" s="41" t="n">
        <v>3.075723872</v>
      </c>
      <c r="D2194" s="42" t="n">
        <f aca="false">$B$5*A2194</f>
        <v>-3.97225009201051</v>
      </c>
      <c r="E2194" s="42" t="n">
        <f aca="false">$D$5*A2194+$F$5*B2194</f>
        <v>-4.71814341842583</v>
      </c>
      <c r="F2194" s="43" t="n">
        <f aca="false">Inputs!$B$5*D2194+Inputs!$B$6*E2194</f>
        <v>-161317.838279759</v>
      </c>
      <c r="G2194" s="43" t="n">
        <f aca="false">F2194*SQRT(($B$6-2)/C2194)</f>
        <v>-130083.951195039</v>
      </c>
    </row>
    <row r="2195" customFormat="false" ht="15" hidden="false" customHeight="false" outlineLevel="0" collapsed="false">
      <c r="A2195" s="41" t="n">
        <v>-1.1363028629</v>
      </c>
      <c r="B2195" s="41" t="n">
        <v>1.7715092825</v>
      </c>
      <c r="C2195" s="41" t="n">
        <v>1.884087842</v>
      </c>
      <c r="D2195" s="42" t="n">
        <f aca="false">$B$5*A2195</f>
        <v>-2.90322885906716</v>
      </c>
      <c r="E2195" s="42" t="n">
        <f aca="false">$D$5*A2195+$F$5*B2195</f>
        <v>0.355011199006971</v>
      </c>
      <c r="F2195" s="43" t="n">
        <f aca="false">Inputs!$B$5*D2195+Inputs!$B$6*E2195</f>
        <v>-308073.445857064</v>
      </c>
      <c r="G2195" s="43" t="n">
        <f aca="false">F2195*SQRT(($B$6-2)/C2195)</f>
        <v>-317408.600749588</v>
      </c>
    </row>
    <row r="2196" customFormat="false" ht="15" hidden="false" customHeight="false" outlineLevel="0" collapsed="false">
      <c r="A2196" s="41" t="n">
        <v>0.8756555319</v>
      </c>
      <c r="B2196" s="41" t="n">
        <v>-2.2026926411</v>
      </c>
      <c r="C2196" s="41" t="n">
        <v>3.017739336</v>
      </c>
      <c r="D2196" s="42" t="n">
        <f aca="false">$B$5*A2196</f>
        <v>2.23728065273528</v>
      </c>
      <c r="E2196" s="42" t="n">
        <f aca="false">$D$5*A2196+$F$5*B2196</f>
        <v>-1.71978784479876</v>
      </c>
      <c r="F2196" s="43" t="n">
        <f aca="false">Inputs!$B$5*D2196+Inputs!$B$6*E2196</f>
        <v>309717.457513466</v>
      </c>
      <c r="G2196" s="43" t="n">
        <f aca="false">F2196*SQRT(($B$6-2)/C2196)</f>
        <v>252138.881146491</v>
      </c>
    </row>
    <row r="2197" customFormat="false" ht="15" hidden="false" customHeight="false" outlineLevel="0" collapsed="false">
      <c r="A2197" s="41" t="n">
        <v>-1.5137616266</v>
      </c>
      <c r="B2197" s="41" t="n">
        <v>-0.1323456734</v>
      </c>
      <c r="C2197" s="41" t="n">
        <v>3.1139451439</v>
      </c>
      <c r="D2197" s="42" t="n">
        <f aca="false">$B$5*A2197</f>
        <v>-3.86762771051851</v>
      </c>
      <c r="E2197" s="42" t="n">
        <f aca="false">$D$5*A2197+$F$5*B2197</f>
        <v>-3.83065587834647</v>
      </c>
      <c r="F2197" s="43" t="n">
        <f aca="false">Inputs!$B$5*D2197+Inputs!$B$6*E2197</f>
        <v>-195229.977134528</v>
      </c>
      <c r="G2197" s="43" t="n">
        <f aca="false">F2197*SQRT(($B$6-2)/C2197)</f>
        <v>-156460.971455148</v>
      </c>
    </row>
    <row r="2198" customFormat="false" ht="15" hidden="false" customHeight="false" outlineLevel="0" collapsed="false">
      <c r="A2198" s="41" t="n">
        <v>-0.4724402121</v>
      </c>
      <c r="B2198" s="41" t="n">
        <v>-1.3243822081</v>
      </c>
      <c r="C2198" s="41" t="n">
        <v>3.0177244012</v>
      </c>
      <c r="D2198" s="42" t="n">
        <f aca="false">$B$5*A2198</f>
        <v>-1.20707436611751</v>
      </c>
      <c r="E2198" s="42" t="n">
        <f aca="false">$D$5*A2198+$F$5*B2198</f>
        <v>-3.41108247873779</v>
      </c>
      <c r="F2198" s="43" t="n">
        <f aca="false">Inputs!$B$5*D2198+Inputs!$B$6*E2198</f>
        <v>49846.6873251386</v>
      </c>
      <c r="G2198" s="43" t="n">
        <f aca="false">F2198*SQRT(($B$6-2)/C2198)</f>
        <v>40579.9504241175</v>
      </c>
    </row>
    <row r="2199" customFormat="false" ht="15" hidden="false" customHeight="false" outlineLevel="0" collapsed="false">
      <c r="A2199" s="41" t="n">
        <v>1.9447622377</v>
      </c>
      <c r="B2199" s="41" t="n">
        <v>0.312539914</v>
      </c>
      <c r="C2199" s="41" t="n">
        <v>5.9126497604</v>
      </c>
      <c r="D2199" s="42" t="n">
        <f aca="false">$B$5*A2199</f>
        <v>4.96882480618333</v>
      </c>
      <c r="E2199" s="42" t="n">
        <f aca="false">$D$5*A2199+$F$5*B2199</f>
        <v>5.16740907219986</v>
      </c>
      <c r="F2199" s="43" t="n">
        <f aca="false">Inputs!$B$5*D2199+Inputs!$B$6*E2199</f>
        <v>238512.02700834</v>
      </c>
      <c r="G2199" s="43" t="n">
        <f aca="false">F2199*SQRT(($B$6-2)/C2199)</f>
        <v>138718.442535037</v>
      </c>
    </row>
    <row r="2200" customFormat="false" ht="15" hidden="false" customHeight="false" outlineLevel="0" collapsed="false">
      <c r="A2200" s="41" t="n">
        <v>0.4748163229</v>
      </c>
      <c r="B2200" s="41" t="n">
        <v>-0.6920149492</v>
      </c>
      <c r="C2200" s="41" t="n">
        <v>4.9288270029</v>
      </c>
      <c r="D2200" s="42" t="n">
        <f aca="false">$B$5*A2200</f>
        <v>1.21314527702703</v>
      </c>
      <c r="E2200" s="42" t="n">
        <f aca="false">$D$5*A2200+$F$5*B2200</f>
        <v>-0.0650657675217219</v>
      </c>
      <c r="F2200" s="43" t="n">
        <f aca="false">Inputs!$B$5*D2200+Inputs!$B$6*E2200</f>
        <v>124567.816078789</v>
      </c>
      <c r="G2200" s="43" t="n">
        <f aca="false">F2200*SQRT(($B$6-2)/C2200)</f>
        <v>79350.389111454</v>
      </c>
    </row>
    <row r="2201" customFormat="false" ht="15" hidden="false" customHeight="false" outlineLevel="0" collapsed="false">
      <c r="A2201" s="41" t="n">
        <v>0.7222741472</v>
      </c>
      <c r="B2201" s="41" t="n">
        <v>-0.380432761</v>
      </c>
      <c r="C2201" s="41" t="n">
        <v>1.0106086864</v>
      </c>
      <c r="D2201" s="42" t="n">
        <f aca="false">$B$5*A2201</f>
        <v>1.8453945834102</v>
      </c>
      <c r="E2201" s="42" t="n">
        <f aca="false">$D$5*A2201+$F$5*B2201</f>
        <v>1.06180464278851</v>
      </c>
      <c r="F2201" s="43" t="n">
        <f aca="false">Inputs!$B$5*D2201+Inputs!$B$6*E2201</f>
        <v>131449.226201594</v>
      </c>
      <c r="G2201" s="43" t="n">
        <f aca="false">F2201*SQRT(($B$6-2)/C2201)</f>
        <v>184918.992395374</v>
      </c>
    </row>
    <row r="2202" customFormat="false" ht="15" hidden="false" customHeight="false" outlineLevel="0" collapsed="false">
      <c r="A2202" s="41" t="n">
        <v>-0.2833431737</v>
      </c>
      <c r="B2202" s="41" t="n">
        <v>0.6110019598</v>
      </c>
      <c r="C2202" s="41" t="n">
        <v>2.7703508239</v>
      </c>
      <c r="D2202" s="42" t="n">
        <f aca="false">$B$5*A2202</f>
        <v>-0.723935585981104</v>
      </c>
      <c r="E2202" s="42" t="n">
        <f aca="false">$D$5*A2202+$F$5*B2202</f>
        <v>0.380804219614602</v>
      </c>
      <c r="F2202" s="43" t="n">
        <f aca="false">Inputs!$B$5*D2202+Inputs!$B$6*E2202</f>
        <v>-91433.7695788405</v>
      </c>
      <c r="G2202" s="43" t="n">
        <f aca="false">F2202*SQRT(($B$6-2)/C2202)</f>
        <v>-77688.0531180363</v>
      </c>
    </row>
    <row r="2203" customFormat="false" ht="15" hidden="false" customHeight="false" outlineLevel="0" collapsed="false">
      <c r="A2203" s="41" t="n">
        <v>-1.6289975651</v>
      </c>
      <c r="B2203" s="41" t="n">
        <v>1.5970278599</v>
      </c>
      <c r="C2203" s="41" t="n">
        <v>3.6579555306</v>
      </c>
      <c r="D2203" s="42" t="n">
        <f aca="false">$B$5*A2203</f>
        <v>-4.16205300255822</v>
      </c>
      <c r="E2203" s="42" t="n">
        <f aca="false">$D$5*A2203+$F$5*B2203</f>
        <v>-1.11868392654932</v>
      </c>
      <c r="F2203" s="43" t="n">
        <f aca="false">Inputs!$B$5*D2203+Inputs!$B$6*E2203</f>
        <v>-360271.103928356</v>
      </c>
      <c r="G2203" s="43" t="n">
        <f aca="false">F2203*SQRT(($B$6-2)/C2203)</f>
        <v>-266394.477464842</v>
      </c>
    </row>
    <row r="2204" customFormat="false" ht="15" hidden="false" customHeight="false" outlineLevel="0" collapsed="false">
      <c r="A2204" s="41" t="n">
        <v>0.1823892147</v>
      </c>
      <c r="B2204" s="41" t="n">
        <v>1.2809442088</v>
      </c>
      <c r="C2204" s="41" t="n">
        <v>1.8158294263</v>
      </c>
      <c r="D2204" s="42" t="n">
        <f aca="false">$B$5*A2204</f>
        <v>0.466000437901067</v>
      </c>
      <c r="E2204" s="42" t="n">
        <f aca="false">$D$5*A2204+$F$5*B2204</f>
        <v>2.64587433711618</v>
      </c>
      <c r="F2204" s="43" t="n">
        <f aca="false">Inputs!$B$5*D2204+Inputs!$B$6*E2204</f>
        <v>-85693.6730657022</v>
      </c>
      <c r="G2204" s="43" t="n">
        <f aca="false">F2204*SQRT(($B$6-2)/C2204)</f>
        <v>-89934.4806881406</v>
      </c>
    </row>
    <row r="2205" customFormat="false" ht="15" hidden="false" customHeight="false" outlineLevel="0" collapsed="false">
      <c r="A2205" s="41" t="n">
        <v>-1.0754197566</v>
      </c>
      <c r="B2205" s="41" t="n">
        <v>-0.923165124</v>
      </c>
      <c r="C2205" s="41" t="n">
        <v>3.9244998776</v>
      </c>
      <c r="D2205" s="42" t="n">
        <f aca="false">$B$5*A2205</f>
        <v>-2.74767385959395</v>
      </c>
      <c r="E2205" s="42" t="n">
        <f aca="false">$D$5*A2205+$F$5*B2205</f>
        <v>-4.15312592497258</v>
      </c>
      <c r="F2205" s="43" t="n">
        <f aca="false">Inputs!$B$5*D2205+Inputs!$B$6*E2205</f>
        <v>-67111.0897107658</v>
      </c>
      <c r="G2205" s="43" t="n">
        <f aca="false">F2205*SQRT(($B$6-2)/C2205)</f>
        <v>-47909.0024957329</v>
      </c>
    </row>
    <row r="2206" customFormat="false" ht="15" hidden="false" customHeight="false" outlineLevel="0" collapsed="false">
      <c r="A2206" s="41" t="n">
        <v>-1.1619002216</v>
      </c>
      <c r="B2206" s="41" t="n">
        <v>0.2502976727</v>
      </c>
      <c r="C2206" s="41" t="n">
        <v>2.0043191747</v>
      </c>
      <c r="D2206" s="42" t="n">
        <f aca="false">$B$5*A2206</f>
        <v>-2.96862954837289</v>
      </c>
      <c r="E2206" s="42" t="n">
        <f aca="false">$D$5*A2206+$F$5*B2206</f>
        <v>-2.33264352538513</v>
      </c>
      <c r="F2206" s="43" t="n">
        <f aca="false">Inputs!$B$5*D2206+Inputs!$B$6*E2206</f>
        <v>-180230.778568032</v>
      </c>
      <c r="G2206" s="43" t="n">
        <f aca="false">F2206*SQRT(($B$6-2)/C2206)</f>
        <v>-180036.48115839</v>
      </c>
    </row>
    <row r="2207" customFormat="false" ht="15" hidden="false" customHeight="false" outlineLevel="0" collapsed="false">
      <c r="A2207" s="41" t="n">
        <v>0.0659833019</v>
      </c>
      <c r="B2207" s="41" t="n">
        <v>-0.4644118192</v>
      </c>
      <c r="C2207" s="41" t="n">
        <v>3.2721669624</v>
      </c>
      <c r="D2207" s="42" t="n">
        <f aca="false">$B$5*A2207</f>
        <v>0.168585887219998</v>
      </c>
      <c r="E2207" s="42" t="n">
        <f aca="false">$D$5*A2207+$F$5*B2207</f>
        <v>-0.6449074258777</v>
      </c>
      <c r="F2207" s="43" t="n">
        <f aca="false">Inputs!$B$5*D2207+Inputs!$B$6*E2207</f>
        <v>49103.9600158848</v>
      </c>
      <c r="G2207" s="43" t="n">
        <f aca="false">F2207*SQRT(($B$6-2)/C2207)</f>
        <v>38389.61772721</v>
      </c>
    </row>
    <row r="2208" customFormat="false" ht="15" hidden="false" customHeight="false" outlineLevel="0" collapsed="false">
      <c r="A2208" s="41" t="n">
        <v>-1.0140691929</v>
      </c>
      <c r="B2208" s="41" t="n">
        <v>-1.2665962697</v>
      </c>
      <c r="C2208" s="41" t="n">
        <v>1.5030502129</v>
      </c>
      <c r="D2208" s="42" t="n">
        <f aca="false">$B$5*A2208</f>
        <v>-2.59092451673011</v>
      </c>
      <c r="E2208" s="42" t="n">
        <f aca="false">$D$5*A2208+$F$5*B2208</f>
        <v>-4.60015466312174</v>
      </c>
      <c r="F2208" s="43" t="n">
        <f aca="false">Inputs!$B$5*D2208+Inputs!$B$6*E2208</f>
        <v>-29084.7185169237</v>
      </c>
      <c r="G2208" s="43" t="n">
        <f aca="false">F2208*SQRT(($B$6-2)/C2208)</f>
        <v>-33550.045859537</v>
      </c>
    </row>
    <row r="2209" customFormat="false" ht="15" hidden="false" customHeight="false" outlineLevel="0" collapsed="false">
      <c r="A2209" s="41" t="n">
        <v>-0.0484839005</v>
      </c>
      <c r="B2209" s="41" t="n">
        <v>-0.4655867796</v>
      </c>
      <c r="C2209" s="41" t="n">
        <v>3.0045839131</v>
      </c>
      <c r="D2209" s="42" t="n">
        <f aca="false">$B$5*A2209</f>
        <v>-0.123875300967299</v>
      </c>
      <c r="E2209" s="42" t="n">
        <f aca="false">$D$5*A2209+$F$5*B2209</f>
        <v>-0.919321043095485</v>
      </c>
      <c r="F2209" s="43" t="n">
        <f aca="false">Inputs!$B$5*D2209+Inputs!$B$6*E2209</f>
        <v>33578.5220580444</v>
      </c>
      <c r="G2209" s="43" t="n">
        <f aca="false">F2209*SQRT(($B$6-2)/C2209)</f>
        <v>27395.8264274035</v>
      </c>
    </row>
    <row r="2210" customFormat="false" ht="15" hidden="false" customHeight="false" outlineLevel="0" collapsed="false">
      <c r="A2210" s="41" t="n">
        <v>-0.6856069924</v>
      </c>
      <c r="B2210" s="41" t="n">
        <v>1.5470894861</v>
      </c>
      <c r="C2210" s="41" t="n">
        <v>5.0179898644</v>
      </c>
      <c r="D2210" s="42" t="n">
        <f aca="false">$B$5*A2210</f>
        <v>-1.75171080818538</v>
      </c>
      <c r="E2210" s="42" t="n">
        <f aca="false">$D$5*A2210+$F$5*B2210</f>
        <v>1.03996598760133</v>
      </c>
      <c r="F2210" s="43" t="n">
        <f aca="false">Inputs!$B$5*D2210+Inputs!$B$6*E2210</f>
        <v>-227169.380198604</v>
      </c>
      <c r="G2210" s="43" t="n">
        <f aca="false">F2210*SQRT(($B$6-2)/C2210)</f>
        <v>-143416.758069244</v>
      </c>
    </row>
    <row r="2211" customFormat="false" ht="15" hidden="false" customHeight="false" outlineLevel="0" collapsed="false">
      <c r="A2211" s="41" t="n">
        <v>-0.0823256782</v>
      </c>
      <c r="B2211" s="41" t="n">
        <v>1.2700429339</v>
      </c>
      <c r="C2211" s="41" t="n">
        <v>5.5130895339</v>
      </c>
      <c r="D2211" s="42" t="n">
        <f aca="false">$B$5*A2211</f>
        <v>-0.210340299752945</v>
      </c>
      <c r="E2211" s="42" t="n">
        <f aca="false">$D$5*A2211+$F$5*B2211</f>
        <v>1.9971382864649</v>
      </c>
      <c r="F2211" s="43" t="n">
        <f aca="false">Inputs!$B$5*D2211+Inputs!$B$6*E2211</f>
        <v>-120890.944298539</v>
      </c>
      <c r="G2211" s="43" t="n">
        <f aca="false">F2211*SQRT(($B$6-2)/C2211)</f>
        <v>-72813.3889684809</v>
      </c>
    </row>
    <row r="2212" customFormat="false" ht="15" hidden="false" customHeight="false" outlineLevel="0" collapsed="false">
      <c r="A2212" s="41" t="n">
        <v>-0.5332521827</v>
      </c>
      <c r="B2212" s="41" t="n">
        <v>0.2447762838</v>
      </c>
      <c r="C2212" s="41" t="n">
        <v>3.3208073637</v>
      </c>
      <c r="D2212" s="42" t="n">
        <f aca="false">$B$5*A2212</f>
        <v>-1.36244761543951</v>
      </c>
      <c r="E2212" s="42" t="n">
        <f aca="false">$D$5*A2212+$F$5*B2212</f>
        <v>-0.84625433410438</v>
      </c>
      <c r="F2212" s="43" t="n">
        <f aca="false">Inputs!$B$5*D2212+Inputs!$B$6*E2212</f>
        <v>-93932.0448387319</v>
      </c>
      <c r="G2212" s="43" t="n">
        <f aca="false">F2212*SQRT(($B$6-2)/C2212)</f>
        <v>-72896.542963424</v>
      </c>
    </row>
    <row r="2213" customFormat="false" ht="15" hidden="false" customHeight="false" outlineLevel="0" collapsed="false">
      <c r="A2213" s="41" t="n">
        <v>-0.0554760163</v>
      </c>
      <c r="B2213" s="41" t="n">
        <v>-1.6976223095</v>
      </c>
      <c r="C2213" s="41" t="n">
        <v>11.7586217162</v>
      </c>
      <c r="D2213" s="42" t="n">
        <f aca="false">$B$5*A2213</f>
        <v>-0.141740003274474</v>
      </c>
      <c r="E2213" s="42" t="n">
        <f aca="false">$D$5*A2213+$F$5*B2213</f>
        <v>-3.06336979421279</v>
      </c>
      <c r="F2213" s="43" t="n">
        <f aca="false">Inputs!$B$5*D2213+Inputs!$B$6*E2213</f>
        <v>138994.489383192</v>
      </c>
      <c r="G2213" s="43" t="n">
        <f aca="false">F2213*SQRT(($B$6-2)/C2213)</f>
        <v>57323.7206266911</v>
      </c>
    </row>
    <row r="2214" customFormat="false" ht="15" hidden="false" customHeight="false" outlineLevel="0" collapsed="false">
      <c r="A2214" s="41" t="n">
        <v>1.4283383063</v>
      </c>
      <c r="B2214" s="41" t="n">
        <v>-0.135153607</v>
      </c>
      <c r="C2214" s="41" t="n">
        <v>4.210414915</v>
      </c>
      <c r="D2214" s="42" t="n">
        <f aca="false">$B$5*A2214</f>
        <v>3.64937300323092</v>
      </c>
      <c r="E2214" s="42" t="n">
        <f aca="false">$D$5*A2214+$F$5*B2214</f>
        <v>3.16548071291596</v>
      </c>
      <c r="F2214" s="43" t="n">
        <f aca="false">Inputs!$B$5*D2214+Inputs!$B$6*E2214</f>
        <v>206663.264677294</v>
      </c>
      <c r="G2214" s="43" t="n">
        <f aca="false">F2214*SQRT(($B$6-2)/C2214)</f>
        <v>142434.710037884</v>
      </c>
    </row>
    <row r="2215" customFormat="false" ht="15" hidden="false" customHeight="false" outlineLevel="0" collapsed="false">
      <c r="A2215" s="41" t="n">
        <v>0.7464182196</v>
      </c>
      <c r="B2215" s="41" t="n">
        <v>-0.7520287225</v>
      </c>
      <c r="C2215" s="41" t="n">
        <v>5.6280309812</v>
      </c>
      <c r="D2215" s="42" t="n">
        <f aca="false">$B$5*A2215</f>
        <v>1.9070821581367</v>
      </c>
      <c r="E2215" s="42" t="n">
        <f aca="false">$D$5*A2215+$F$5*B2215</f>
        <v>0.477606354283383</v>
      </c>
      <c r="F2215" s="43" t="n">
        <f aca="false">Inputs!$B$5*D2215+Inputs!$B$6*E2215</f>
        <v>166827.898099501</v>
      </c>
      <c r="G2215" s="43" t="n">
        <f aca="false">F2215*SQRT(($B$6-2)/C2215)</f>
        <v>99450.1485463186</v>
      </c>
    </row>
    <row r="2216" customFormat="false" ht="15" hidden="false" customHeight="false" outlineLevel="0" collapsed="false">
      <c r="A2216" s="41" t="n">
        <v>-0.1648443816</v>
      </c>
      <c r="B2216" s="41" t="n">
        <v>-0.8668523599</v>
      </c>
      <c r="C2216" s="41" t="n">
        <v>7.7351369872</v>
      </c>
      <c r="D2216" s="42" t="n">
        <f aca="false">$B$5*A2216</f>
        <v>-0.421173774652644</v>
      </c>
      <c r="E2216" s="42" t="n">
        <f aca="false">$D$5*A2216+$F$5*B2216</f>
        <v>-1.8890941030075</v>
      </c>
      <c r="F2216" s="43" t="n">
        <f aca="false">Inputs!$B$5*D2216+Inputs!$B$6*E2216</f>
        <v>52337.3276851104</v>
      </c>
      <c r="G2216" s="43" t="n">
        <f aca="false">F2216*SQRT(($B$6-2)/C2216)</f>
        <v>26612.920535762</v>
      </c>
    </row>
    <row r="2217" customFormat="false" ht="15" hidden="false" customHeight="false" outlineLevel="0" collapsed="false">
      <c r="A2217" s="41" t="n">
        <v>1.2359984828</v>
      </c>
      <c r="B2217" s="41" t="n">
        <v>0.3114093475</v>
      </c>
      <c r="C2217" s="41" t="n">
        <v>1.8441559388</v>
      </c>
      <c r="D2217" s="42" t="n">
        <f aca="false">$B$5*A2217</f>
        <v>3.15794897838251</v>
      </c>
      <c r="E2217" s="42" t="n">
        <f aca="false">$D$5*A2217+$F$5*B2217</f>
        <v>3.47889127224171</v>
      </c>
      <c r="F2217" s="43" t="n">
        <f aca="false">Inputs!$B$5*D2217+Inputs!$B$6*E2217</f>
        <v>141850.334226166</v>
      </c>
      <c r="G2217" s="43" t="n">
        <f aca="false">F2217*SQRT(($B$6-2)/C2217)</f>
        <v>147722.463134493</v>
      </c>
    </row>
    <row r="2218" customFormat="false" ht="15" hidden="false" customHeight="false" outlineLevel="0" collapsed="false">
      <c r="A2218" s="41" t="n">
        <v>0.3670535267</v>
      </c>
      <c r="B2218" s="41" t="n">
        <v>1.3581841471</v>
      </c>
      <c r="C2218" s="41" t="n">
        <v>4.9829344265</v>
      </c>
      <c r="D2218" s="42" t="n">
        <f aca="false">$B$5*A2218</f>
        <v>0.937813699437628</v>
      </c>
      <c r="E2218" s="42" t="n">
        <f aca="false">$D$5*A2218+$F$5*B2218</f>
        <v>3.21867291282615</v>
      </c>
      <c r="F2218" s="43" t="n">
        <f aca="false">Inputs!$B$5*D2218+Inputs!$B$6*E2218</f>
        <v>-67152.2756975446</v>
      </c>
      <c r="G2218" s="43" t="n">
        <f aca="false">F2218*SQRT(($B$6-2)/C2218)</f>
        <v>-42543.4932210777</v>
      </c>
    </row>
    <row r="2219" customFormat="false" ht="15" hidden="false" customHeight="false" outlineLevel="0" collapsed="false">
      <c r="A2219" s="41" t="n">
        <v>1.1563412969</v>
      </c>
      <c r="B2219" s="41" t="n">
        <v>0.7653425361</v>
      </c>
      <c r="C2219" s="41" t="n">
        <v>3.8926991484</v>
      </c>
      <c r="D2219" s="42" t="n">
        <f aca="false">$B$5*A2219</f>
        <v>2.95442661785027</v>
      </c>
      <c r="E2219" s="42" t="n">
        <f aca="false">$D$5*A2219+$F$5*B2219</f>
        <v>4.0731665740122</v>
      </c>
      <c r="F2219" s="43" t="n">
        <f aca="false">Inputs!$B$5*D2219+Inputs!$B$6*E2219</f>
        <v>91784.3330844168</v>
      </c>
      <c r="G2219" s="43" t="n">
        <f aca="false">F2219*SQRT(($B$6-2)/C2219)</f>
        <v>65789.7345988253</v>
      </c>
    </row>
    <row r="2220" customFormat="false" ht="15" hidden="false" customHeight="false" outlineLevel="0" collapsed="false">
      <c r="A2220" s="41" t="n">
        <v>-1.421727347</v>
      </c>
      <c r="B2220" s="41" t="n">
        <v>-0.6956791195</v>
      </c>
      <c r="C2220" s="41" t="n">
        <v>5.1101446703</v>
      </c>
      <c r="D2220" s="42" t="n">
        <f aca="false">$B$5*A2220</f>
        <v>-3.63248214741023</v>
      </c>
      <c r="E2220" s="42" t="n">
        <f aca="false">$D$5*A2220+$F$5*B2220</f>
        <v>-4.58438507583295</v>
      </c>
      <c r="F2220" s="43" t="n">
        <f aca="false">Inputs!$B$5*D2220+Inputs!$B$6*E2220</f>
        <v>-134028.960949376</v>
      </c>
      <c r="G2220" s="43" t="n">
        <f aca="false">F2220*SQRT(($B$6-2)/C2220)</f>
        <v>-83848.8384829211</v>
      </c>
    </row>
    <row r="2221" customFormat="false" ht="15" hidden="false" customHeight="false" outlineLevel="0" collapsed="false">
      <c r="A2221" s="41" t="n">
        <v>-1.003888136</v>
      </c>
      <c r="B2221" s="41" t="n">
        <v>0.7275336936</v>
      </c>
      <c r="C2221" s="41" t="n">
        <v>6.503303932</v>
      </c>
      <c r="D2221" s="42" t="n">
        <f aca="false">$B$5*A2221</f>
        <v>-2.5649121399484</v>
      </c>
      <c r="E2221" s="42" t="n">
        <f aca="false">$D$5*A2221+$F$5*B2221</f>
        <v>-1.13257528507116</v>
      </c>
      <c r="F2221" s="43" t="n">
        <f aca="false">Inputs!$B$5*D2221+Inputs!$B$6*E2221</f>
        <v>-199862.449741282</v>
      </c>
      <c r="G2221" s="43" t="n">
        <f aca="false">F2221*SQRT(($B$6-2)/C2221)</f>
        <v>-110835.574960242</v>
      </c>
    </row>
    <row r="2222" customFormat="false" ht="15" hidden="false" customHeight="false" outlineLevel="0" collapsed="false">
      <c r="A2222" s="41" t="n">
        <v>0.1706519418</v>
      </c>
      <c r="B2222" s="41" t="n">
        <v>-1.3905124336</v>
      </c>
      <c r="C2222" s="41" t="n">
        <v>1.5889040166</v>
      </c>
      <c r="D2222" s="42" t="n">
        <f aca="false">$B$5*A2222</f>
        <v>0.436011963417195</v>
      </c>
      <c r="E2222" s="42" t="n">
        <f aca="false">$D$5*A2222+$F$5*B2222</f>
        <v>-1.99497821380283</v>
      </c>
      <c r="F2222" s="43" t="n">
        <f aca="false">Inputs!$B$5*D2222+Inputs!$B$6*E2222</f>
        <v>143350.107031861</v>
      </c>
      <c r="G2222" s="43" t="n">
        <f aca="false">F2222*SQRT(($B$6-2)/C2222)</f>
        <v>160828.935684929</v>
      </c>
    </row>
    <row r="2223" customFormat="false" ht="15" hidden="false" customHeight="false" outlineLevel="0" collapsed="false">
      <c r="A2223" s="41" t="n">
        <v>-0.188744213</v>
      </c>
      <c r="B2223" s="41" t="n">
        <v>-1.4941123357</v>
      </c>
      <c r="C2223" s="41" t="n">
        <v>11.4392560529</v>
      </c>
      <c r="D2223" s="42" t="n">
        <f aca="false">$B$5*A2223</f>
        <v>-0.482237318988205</v>
      </c>
      <c r="E2223" s="42" t="n">
        <f aca="false">$D$5*A2223+$F$5*B2223</f>
        <v>-3.02908347366551</v>
      </c>
      <c r="F2223" s="43" t="n">
        <f aca="false">Inputs!$B$5*D2223+Inputs!$B$6*E2223</f>
        <v>103230.441784455</v>
      </c>
      <c r="G2223" s="43" t="n">
        <f aca="false">F2223*SQRT(($B$6-2)/C2223)</f>
        <v>43164.2195806517</v>
      </c>
    </row>
    <row r="2224" customFormat="false" ht="15" hidden="false" customHeight="false" outlineLevel="0" collapsed="false">
      <c r="A2224" s="41" t="n">
        <v>-0.0531564881</v>
      </c>
      <c r="B2224" s="41" t="n">
        <v>-1.655372504</v>
      </c>
      <c r="C2224" s="41" t="n">
        <v>3.4342494438</v>
      </c>
      <c r="D2224" s="42" t="n">
        <f aca="false">$B$5*A2224</f>
        <v>-0.135813659665276</v>
      </c>
      <c r="E2224" s="42" t="n">
        <f aca="false">$D$5*A2224+$F$5*B2224</f>
        <v>-2.9848956599684</v>
      </c>
      <c r="F2224" s="43" t="n">
        <f aca="false">Inputs!$B$5*D2224+Inputs!$B$6*E2224</f>
        <v>135663.417031892</v>
      </c>
      <c r="G2224" s="43" t="n">
        <f aca="false">F2224*SQRT(($B$6-2)/C2224)</f>
        <v>103528.955208929</v>
      </c>
    </row>
    <row r="2225" customFormat="false" ht="15" hidden="false" customHeight="false" outlineLevel="0" collapsed="false">
      <c r="A2225" s="41" t="n">
        <v>0.5288274934</v>
      </c>
      <c r="B2225" s="41" t="n">
        <v>0.377962626</v>
      </c>
      <c r="C2225" s="41" t="n">
        <v>2.5653122329</v>
      </c>
      <c r="D2225" s="42" t="n">
        <f aca="false">$B$5*A2225</f>
        <v>1.35114263145365</v>
      </c>
      <c r="E2225" s="42" t="n">
        <f aca="false">$D$5*A2225+$F$5*B2225</f>
        <v>1.91103629501064</v>
      </c>
      <c r="F2225" s="43" t="n">
        <f aca="false">Inputs!$B$5*D2225+Inputs!$B$6*E2225</f>
        <v>39562.4483948336</v>
      </c>
      <c r="G2225" s="43" t="n">
        <f aca="false">F2225*SQRT(($B$6-2)/C2225)</f>
        <v>34932.3692861402</v>
      </c>
    </row>
    <row r="2226" customFormat="false" ht="15" hidden="false" customHeight="false" outlineLevel="0" collapsed="false">
      <c r="A2226" s="41" t="n">
        <v>1.9079484933</v>
      </c>
      <c r="B2226" s="41" t="n">
        <v>0.8478732895</v>
      </c>
      <c r="C2226" s="41" t="n">
        <v>0.2750858717</v>
      </c>
      <c r="D2226" s="42" t="n">
        <f aca="false">$B$5*A2226</f>
        <v>4.87476649774994</v>
      </c>
      <c r="E2226" s="42" t="n">
        <f aca="false">$D$5*A2226+$F$5*B2226</f>
        <v>6.00419141896207</v>
      </c>
      <c r="F2226" s="43" t="n">
        <f aca="false">Inputs!$B$5*D2226+Inputs!$B$6*E2226</f>
        <v>187267.07882689</v>
      </c>
      <c r="G2226" s="43" t="n">
        <f aca="false">F2226*SQRT(($B$6-2)/C2226)</f>
        <v>504942.924386988</v>
      </c>
    </row>
    <row r="2227" customFormat="false" ht="15" hidden="false" customHeight="false" outlineLevel="0" collapsed="false">
      <c r="A2227" s="41" t="n">
        <v>-0.4229142558</v>
      </c>
      <c r="B2227" s="41" t="n">
        <v>0.8180700933</v>
      </c>
      <c r="C2227" s="41" t="n">
        <v>7.3914344131</v>
      </c>
      <c r="D2227" s="42" t="n">
        <f aca="false">$B$5*A2227</f>
        <v>-1.08053663546699</v>
      </c>
      <c r="E2227" s="42" t="n">
        <f aca="false">$D$5*A2227+$F$5*B2227</f>
        <v>0.406236302992763</v>
      </c>
      <c r="F2227" s="43" t="n">
        <f aca="false">Inputs!$B$5*D2227+Inputs!$B$6*E2227</f>
        <v>-128365.478696337</v>
      </c>
      <c r="G2227" s="43" t="n">
        <f aca="false">F2227*SQRT(($B$6-2)/C2227)</f>
        <v>-66772.6909517168</v>
      </c>
    </row>
    <row r="2228" customFormat="false" ht="15" hidden="false" customHeight="false" outlineLevel="0" collapsed="false">
      <c r="A2228" s="41" t="n">
        <v>-1.3976638809</v>
      </c>
      <c r="B2228" s="41" t="n">
        <v>-0.9624726037</v>
      </c>
      <c r="C2228" s="41" t="n">
        <v>6.1997723071</v>
      </c>
      <c r="D2228" s="42" t="n">
        <f aca="false">$B$5*A2228</f>
        <v>-3.57100052000994</v>
      </c>
      <c r="E2228" s="42" t="n">
        <f aca="false">$D$5*A2228+$F$5*B2228</f>
        <v>-4.98780808794772</v>
      </c>
      <c r="F2228" s="43" t="n">
        <f aca="false">Inputs!$B$5*D2228+Inputs!$B$6*E2228</f>
        <v>-107709.647603608</v>
      </c>
      <c r="G2228" s="43" t="n">
        <f aca="false">F2228*SQRT(($B$6-2)/C2228)</f>
        <v>-61176.0923649992</v>
      </c>
    </row>
    <row r="2229" customFormat="false" ht="15" hidden="false" customHeight="false" outlineLevel="0" collapsed="false">
      <c r="A2229" s="41" t="n">
        <v>0.3331425321</v>
      </c>
      <c r="B2229" s="41" t="n">
        <v>-2.1582496627</v>
      </c>
      <c r="C2229" s="41" t="n">
        <v>2.845358838</v>
      </c>
      <c r="D2229" s="42" t="n">
        <f aca="false">$B$5*A2229</f>
        <v>0.851171852992633</v>
      </c>
      <c r="E2229" s="42" t="n">
        <f aca="false">$D$5*A2229+$F$5*B2229</f>
        <v>-2.93400351090129</v>
      </c>
      <c r="F2229" s="43" t="n">
        <f aca="false">Inputs!$B$5*D2229+Inputs!$B$6*E2229</f>
        <v>231817.360844328</v>
      </c>
      <c r="G2229" s="43" t="n">
        <f aca="false">F2229*SQRT(($B$6-2)/C2229)</f>
        <v>194353.529891878</v>
      </c>
    </row>
    <row r="2230" customFormat="false" ht="15" hidden="false" customHeight="false" outlineLevel="0" collapsed="false">
      <c r="A2230" s="41" t="n">
        <v>-0.0371607849</v>
      </c>
      <c r="B2230" s="41" t="n">
        <v>-1.0202632921</v>
      </c>
      <c r="C2230" s="41" t="n">
        <v>0.5546265395</v>
      </c>
      <c r="D2230" s="42" t="n">
        <f aca="false">$B$5*A2230</f>
        <v>-0.0949449892891465</v>
      </c>
      <c r="E2230" s="42" t="n">
        <f aca="false">$D$5*A2230+$F$5*B2230</f>
        <v>-1.85016123239389</v>
      </c>
      <c r="F2230" s="43" t="n">
        <f aca="false">Inputs!$B$5*D2230+Inputs!$B$6*E2230</f>
        <v>83013.5626907798</v>
      </c>
      <c r="G2230" s="43" t="n">
        <f aca="false">F2230*SQRT(($B$6-2)/C2230)</f>
        <v>157639.020283411</v>
      </c>
    </row>
    <row r="2231" customFormat="false" ht="15" hidden="false" customHeight="false" outlineLevel="0" collapsed="false">
      <c r="A2231" s="41" t="n">
        <v>0.1013070552</v>
      </c>
      <c r="B2231" s="41" t="n">
        <v>-1.077736358</v>
      </c>
      <c r="C2231" s="41" t="n">
        <v>3.5427931638</v>
      </c>
      <c r="D2231" s="42" t="n">
        <f aca="false">$B$5*A2231</f>
        <v>0.25883730111629</v>
      </c>
      <c r="E2231" s="42" t="n">
        <f aca="false">$D$5*A2231+$F$5*B2231</f>
        <v>-1.61990613835503</v>
      </c>
      <c r="F2231" s="43" t="n">
        <f aca="false">Inputs!$B$5*D2231+Inputs!$B$6*E2231</f>
        <v>106879.037029381</v>
      </c>
      <c r="G2231" s="43" t="n">
        <f aca="false">F2231*SQRT(($B$6-2)/C2231)</f>
        <v>80303.5289872137</v>
      </c>
    </row>
    <row r="2232" customFormat="false" ht="15" hidden="false" customHeight="false" outlineLevel="0" collapsed="false">
      <c r="A2232" s="41" t="n">
        <v>0.4242481375</v>
      </c>
      <c r="B2232" s="41" t="n">
        <v>0.0193274237</v>
      </c>
      <c r="C2232" s="41" t="n">
        <v>0.9024474679</v>
      </c>
      <c r="D2232" s="42" t="n">
        <f aca="false">$B$5*A2232</f>
        <v>1.08394467391559</v>
      </c>
      <c r="E2232" s="42" t="n">
        <f aca="false">$D$5*A2232+$F$5*B2232</f>
        <v>1.04290922176795</v>
      </c>
      <c r="F2232" s="43" t="n">
        <f aca="false">Inputs!$B$5*D2232+Inputs!$B$6*E2232</f>
        <v>56249.0063031615</v>
      </c>
      <c r="G2232" s="43" t="n">
        <f aca="false">F2232*SQRT(($B$6-2)/C2232)</f>
        <v>83737.2871850666</v>
      </c>
    </row>
    <row r="2233" customFormat="false" ht="15" hidden="false" customHeight="false" outlineLevel="0" collapsed="false">
      <c r="A2233" s="41" t="n">
        <v>1.4003659169</v>
      </c>
      <c r="B2233" s="41" t="n">
        <v>0.0067345341</v>
      </c>
      <c r="C2233" s="41" t="n">
        <v>6.8868708863</v>
      </c>
      <c r="D2233" s="42" t="n">
        <f aca="false">$B$5*A2233</f>
        <v>3.57790416264744</v>
      </c>
      <c r="E2233" s="42" t="n">
        <f aca="false">$D$5*A2233+$F$5*B2233</f>
        <v>3.343922502527</v>
      </c>
      <c r="F2233" s="43" t="n">
        <f aca="false">Inputs!$B$5*D2233+Inputs!$B$6*E2233</f>
        <v>190594.291138395</v>
      </c>
      <c r="G2233" s="43" t="n">
        <f aca="false">F2233*SQRT(($B$6-2)/C2233)</f>
        <v>102710.28053751</v>
      </c>
    </row>
    <row r="2234" customFormat="false" ht="15" hidden="false" customHeight="false" outlineLevel="0" collapsed="false">
      <c r="A2234" s="41" t="n">
        <v>-0.768642805</v>
      </c>
      <c r="B2234" s="41" t="n">
        <v>-0.2468858558</v>
      </c>
      <c r="C2234" s="41" t="n">
        <v>2.7759000132</v>
      </c>
      <c r="D2234" s="42" t="n">
        <f aca="false">$B$5*A2234</f>
        <v>-1.96386548573425</v>
      </c>
      <c r="E2234" s="42" t="n">
        <f aca="false">$D$5*A2234+$F$5*B2234</f>
        <v>-2.25536181716374</v>
      </c>
      <c r="F2234" s="43" t="n">
        <f aca="false">Inputs!$B$5*D2234+Inputs!$B$6*E2234</f>
        <v>-83618.4577152381</v>
      </c>
      <c r="G2234" s="43" t="n">
        <f aca="false">F2234*SQRT(($B$6-2)/C2234)</f>
        <v>-70976.6081599239</v>
      </c>
    </row>
    <row r="2235" customFormat="false" ht="15" hidden="false" customHeight="false" outlineLevel="0" collapsed="false">
      <c r="A2235" s="41" t="n">
        <v>-1.344236397</v>
      </c>
      <c r="B2235" s="41" t="n">
        <v>0.4061372547</v>
      </c>
      <c r="C2235" s="41" t="n">
        <v>1.4706348291</v>
      </c>
      <c r="D2235" s="42" t="n">
        <f aca="false">$B$5*A2235</f>
        <v>-3.43449447202731</v>
      </c>
      <c r="E2235" s="42" t="n">
        <f aca="false">$D$5*A2235+$F$5*B2235</f>
        <v>-2.4974333494413</v>
      </c>
      <c r="F2235" s="43" t="n">
        <f aca="false">Inputs!$B$5*D2235+Inputs!$B$6*E2235</f>
        <v>-218577.779730666</v>
      </c>
      <c r="G2235" s="43" t="n">
        <f aca="false">F2235*SQRT(($B$6-2)/C2235)</f>
        <v>-254899.265723158</v>
      </c>
    </row>
    <row r="2236" customFormat="false" ht="15" hidden="false" customHeight="false" outlineLevel="0" collapsed="false">
      <c r="A2236" s="41" t="n">
        <v>0.5898502463</v>
      </c>
      <c r="B2236" s="41" t="n">
        <v>2.4691960367</v>
      </c>
      <c r="C2236" s="41" t="n">
        <v>4.001744161</v>
      </c>
      <c r="D2236" s="42" t="n">
        <f aca="false">$B$5*A2236</f>
        <v>1.50705442492292</v>
      </c>
      <c r="E2236" s="42" t="n">
        <f aca="false">$D$5*A2236+$F$5*B2236</f>
        <v>5.66727078350475</v>
      </c>
      <c r="F2236" s="43" t="n">
        <f aca="false">Inputs!$B$5*D2236+Inputs!$B$6*E2236</f>
        <v>-132658.096682945</v>
      </c>
      <c r="G2236" s="43" t="n">
        <f aca="false">F2236*SQRT(($B$6-2)/C2236)</f>
        <v>-93782.9953918301</v>
      </c>
    </row>
    <row r="2237" customFormat="false" ht="15" hidden="false" customHeight="false" outlineLevel="0" collapsed="false">
      <c r="A2237" s="41" t="n">
        <v>-0.6218359906</v>
      </c>
      <c r="B2237" s="41" t="n">
        <v>-0.2677945737</v>
      </c>
      <c r="C2237" s="41" t="n">
        <v>4.4349532016</v>
      </c>
      <c r="D2237" s="42" t="n">
        <f aca="false">$B$5*A2237</f>
        <v>-1.58877729913403</v>
      </c>
      <c r="E2237" s="42" t="n">
        <f aca="false">$D$5*A2237+$F$5*B2237</f>
        <v>-1.94212611988769</v>
      </c>
      <c r="F2237" s="43" t="n">
        <f aca="false">Inputs!$B$5*D2237+Inputs!$B$6*E2237</f>
        <v>-61771.4239190191</v>
      </c>
      <c r="G2237" s="43" t="n">
        <f aca="false">F2237*SQRT(($B$6-2)/C2237)</f>
        <v>-41481.8474147638</v>
      </c>
    </row>
    <row r="2238" customFormat="false" ht="15" hidden="false" customHeight="false" outlineLevel="0" collapsed="false">
      <c r="A2238" s="41" t="n">
        <v>-0.5757585244</v>
      </c>
      <c r="B2238" s="41" t="n">
        <v>0.2121137011</v>
      </c>
      <c r="C2238" s="41" t="n">
        <v>4.8170097768</v>
      </c>
      <c r="D2238" s="42" t="n">
        <f aca="false">$B$5*A2238</f>
        <v>-1.47105038495279</v>
      </c>
      <c r="E2238" s="42" t="n">
        <f aca="false">$D$5*A2238+$F$5*B2238</f>
        <v>-1.00380183754524</v>
      </c>
      <c r="F2238" s="43" t="n">
        <f aca="false">Inputs!$B$5*D2238+Inputs!$B$6*E2238</f>
        <v>-96914.9466180168</v>
      </c>
      <c r="G2238" s="43" t="n">
        <f aca="false">F2238*SQRT(($B$6-2)/C2238)</f>
        <v>-62447.7786885451</v>
      </c>
    </row>
    <row r="2239" customFormat="false" ht="15" hidden="false" customHeight="false" outlineLevel="0" collapsed="false">
      <c r="A2239" s="41" t="n">
        <v>0.3816905345</v>
      </c>
      <c r="B2239" s="41" t="n">
        <v>-0.0533748444</v>
      </c>
      <c r="C2239" s="41" t="n">
        <v>1.5555582096</v>
      </c>
      <c r="D2239" s="42" t="n">
        <f aca="false">$B$5*A2239</f>
        <v>0.975210932906616</v>
      </c>
      <c r="E2239" s="42" t="n">
        <f aca="false">$D$5*A2239+$F$5*B2239</f>
        <v>0.816101436786041</v>
      </c>
      <c r="F2239" s="43" t="n">
        <f aca="false">Inputs!$B$5*D2239+Inputs!$B$6*E2239</f>
        <v>56716.0214513596</v>
      </c>
      <c r="G2239" s="43" t="n">
        <f aca="false">F2239*SQRT(($B$6-2)/C2239)</f>
        <v>64309.8686153226</v>
      </c>
    </row>
    <row r="2240" customFormat="false" ht="15" hidden="false" customHeight="false" outlineLevel="0" collapsed="false">
      <c r="A2240" s="41" t="n">
        <v>1.0863259169</v>
      </c>
      <c r="B2240" s="41" t="n">
        <v>-0.6169795038</v>
      </c>
      <c r="C2240" s="41" t="n">
        <v>6.4666896266</v>
      </c>
      <c r="D2240" s="42" t="n">
        <f aca="false">$B$5*A2240</f>
        <v>2.77553885963783</v>
      </c>
      <c r="E2240" s="42" t="n">
        <f aca="false">$D$5*A2240+$F$5*B2240</f>
        <v>1.51964204792292</v>
      </c>
      <c r="F2240" s="43" t="n">
        <f aca="false">Inputs!$B$5*D2240+Inputs!$B$6*E2240</f>
        <v>201571.783567637</v>
      </c>
      <c r="G2240" s="43" t="n">
        <f aca="false">F2240*SQRT(($B$6-2)/C2240)</f>
        <v>112099.513508499</v>
      </c>
    </row>
    <row r="2241" customFormat="false" ht="15" hidden="false" customHeight="false" outlineLevel="0" collapsed="false">
      <c r="A2241" s="41" t="n">
        <v>0.9861740479</v>
      </c>
      <c r="B2241" s="41" t="n">
        <v>0.5384978536</v>
      </c>
      <c r="C2241" s="41" t="n">
        <v>2.8275320557</v>
      </c>
      <c r="D2241" s="42" t="n">
        <f aca="false">$B$5*A2241</f>
        <v>2.51965303389218</v>
      </c>
      <c r="E2241" s="42" t="n">
        <f aca="false">$D$5*A2241+$F$5*B2241</f>
        <v>3.27653588522754</v>
      </c>
      <c r="F2241" s="43" t="n">
        <f aca="false">Inputs!$B$5*D2241+Inputs!$B$6*E2241</f>
        <v>88138.5091278409</v>
      </c>
      <c r="G2241" s="43" t="n">
        <f aca="false">F2241*SQRT(($B$6-2)/C2241)</f>
        <v>74127.0862317469</v>
      </c>
    </row>
    <row r="2242" customFormat="false" ht="15" hidden="false" customHeight="false" outlineLevel="0" collapsed="false">
      <c r="A2242" s="41" t="n">
        <v>-0.0120299199</v>
      </c>
      <c r="B2242" s="41" t="n">
        <v>-0.3149366408</v>
      </c>
      <c r="C2242" s="41" t="n">
        <v>0.3877116321</v>
      </c>
      <c r="D2242" s="42" t="n">
        <f aca="false">$B$5*A2242</f>
        <v>-0.0307361811417172</v>
      </c>
      <c r="E2242" s="42" t="n">
        <f aca="false">$D$5*A2242+$F$5*B2242</f>
        <v>-0.572441317869301</v>
      </c>
      <c r="F2242" s="43" t="n">
        <f aca="false">Inputs!$B$5*D2242+Inputs!$B$6*E2242</f>
        <v>25548.4477792933</v>
      </c>
      <c r="G2242" s="43" t="n">
        <f aca="false">F2242*SQRT(($B$6-2)/C2242)</f>
        <v>58026.3297512177</v>
      </c>
    </row>
    <row r="2243" customFormat="false" ht="15" hidden="false" customHeight="false" outlineLevel="0" collapsed="false">
      <c r="A2243" s="41" t="n">
        <v>2.4266677587</v>
      </c>
      <c r="B2243" s="41" t="n">
        <v>-0.8170086507</v>
      </c>
      <c r="C2243" s="41" t="n">
        <v>3.0897728753</v>
      </c>
      <c r="D2243" s="42" t="n">
        <f aca="false">$B$5*A2243</f>
        <v>6.2000828286619</v>
      </c>
      <c r="E2243" s="42" t="n">
        <f aca="false">$D$5*A2243+$F$5*B2243</f>
        <v>4.3637039730791</v>
      </c>
      <c r="F2243" s="43" t="n">
        <f aca="false">Inputs!$B$5*D2243+Inputs!$B$6*E2243</f>
        <v>401823.084212236</v>
      </c>
      <c r="G2243" s="43" t="n">
        <f aca="false">F2243*SQRT(($B$6-2)/C2243)</f>
        <v>323285.780201861</v>
      </c>
    </row>
    <row r="2244" customFormat="false" ht="15" hidden="false" customHeight="false" outlineLevel="0" collapsed="false">
      <c r="A2244" s="41" t="n">
        <v>0.297933177</v>
      </c>
      <c r="B2244" s="41" t="n">
        <v>-0.7502190702</v>
      </c>
      <c r="C2244" s="41" t="n">
        <v>3.0591129509</v>
      </c>
      <c r="D2244" s="42" t="n">
        <f aca="false">$B$5*A2244</f>
        <v>0.761212723984912</v>
      </c>
      <c r="E2244" s="42" t="n">
        <f aca="false">$D$5*A2244+$F$5*B2244</f>
        <v>-0.586478385047999</v>
      </c>
      <c r="F2244" s="43" t="n">
        <f aca="false">Inputs!$B$5*D2244+Inputs!$B$6*E2244</f>
        <v>105445.191650891</v>
      </c>
      <c r="G2244" s="43" t="n">
        <f aca="false">F2244*SQRT(($B$6-2)/C2244)</f>
        <v>85259.7435504411</v>
      </c>
    </row>
    <row r="2245" customFormat="false" ht="15" hidden="false" customHeight="false" outlineLevel="0" collapsed="false">
      <c r="A2245" s="41" t="n">
        <v>1.7856207486</v>
      </c>
      <c r="B2245" s="41" t="n">
        <v>0.8868263288</v>
      </c>
      <c r="C2245" s="41" t="n">
        <v>3.0166541818</v>
      </c>
      <c r="D2245" s="42" t="n">
        <f aca="false">$B$5*A2245</f>
        <v>4.56222179662047</v>
      </c>
      <c r="E2245" s="42" t="n">
        <f aca="false">$D$5*A2245+$F$5*B2245</f>
        <v>5.78036374799885</v>
      </c>
      <c r="F2245" s="43" t="n">
        <f aca="false">Inputs!$B$5*D2245+Inputs!$B$6*E2245</f>
        <v>167203.992262104</v>
      </c>
      <c r="G2245" s="43" t="n">
        <f aca="false">F2245*SQRT(($B$6-2)/C2245)</f>
        <v>136144.116199137</v>
      </c>
    </row>
    <row r="2246" customFormat="false" ht="15" hidden="false" customHeight="false" outlineLevel="0" collapsed="false">
      <c r="A2246" s="41" t="n">
        <v>-0.6783498788</v>
      </c>
      <c r="B2246" s="41" t="n">
        <v>0.5125949934</v>
      </c>
      <c r="C2246" s="41" t="n">
        <v>4.0610650535</v>
      </c>
      <c r="D2246" s="42" t="n">
        <f aca="false">$B$5*A2246</f>
        <v>-1.73316904231912</v>
      </c>
      <c r="E2246" s="42" t="n">
        <f aca="false">$D$5*A2246+$F$5*B2246</f>
        <v>-0.729072599706458</v>
      </c>
      <c r="F2246" s="43" t="n">
        <f aca="false">Inputs!$B$5*D2246+Inputs!$B$6*E2246</f>
        <v>-136863.274246589</v>
      </c>
      <c r="G2246" s="43" t="n">
        <f aca="false">F2246*SQRT(($B$6-2)/C2246)</f>
        <v>-96046.5899524094</v>
      </c>
    </row>
    <row r="2247" customFormat="false" ht="15" hidden="false" customHeight="false" outlineLevel="0" collapsed="false">
      <c r="A2247" s="41" t="n">
        <v>0.2576957213</v>
      </c>
      <c r="B2247" s="41" t="n">
        <v>-0.516624762</v>
      </c>
      <c r="C2247" s="41" t="n">
        <v>9.8499035679</v>
      </c>
      <c r="D2247" s="42" t="n">
        <f aca="false">$B$5*A2247</f>
        <v>0.65840690837204</v>
      </c>
      <c r="E2247" s="42" t="n">
        <f aca="false">$D$5*A2247+$F$5*B2247</f>
        <v>-0.278869291414755</v>
      </c>
      <c r="F2247" s="43" t="n">
        <f aca="false">Inputs!$B$5*D2247+Inputs!$B$6*E2247</f>
        <v>79784.1554079417</v>
      </c>
      <c r="G2247" s="43" t="n">
        <f aca="false">F2247*SQRT(($B$6-2)/C2247)</f>
        <v>35951.3878596959</v>
      </c>
    </row>
    <row r="2248" customFormat="false" ht="15" hidden="false" customHeight="false" outlineLevel="0" collapsed="false">
      <c r="A2248" s="41" t="n">
        <v>0.7581642172</v>
      </c>
      <c r="B2248" s="41" t="n">
        <v>0.3893053911</v>
      </c>
      <c r="C2248" s="41" t="n">
        <v>3.1598674418</v>
      </c>
      <c r="D2248" s="42" t="n">
        <f aca="false">$B$5*A2248</f>
        <v>1.93709292403746</v>
      </c>
      <c r="E2248" s="42" t="n">
        <f aca="false">$D$5*A2248+$F$5*B2248</f>
        <v>2.47634922597798</v>
      </c>
      <c r="F2248" s="43" t="n">
        <f aca="false">Inputs!$B$5*D2248+Inputs!$B$6*E2248</f>
        <v>69891.8311048473</v>
      </c>
      <c r="G2248" s="43" t="n">
        <f aca="false">F2248*SQRT(($B$6-2)/C2248)</f>
        <v>55604.1216150903</v>
      </c>
    </row>
    <row r="2249" customFormat="false" ht="15" hidden="false" customHeight="false" outlineLevel="0" collapsed="false">
      <c r="A2249" s="41" t="n">
        <v>0.2156987139</v>
      </c>
      <c r="B2249" s="41" t="n">
        <v>-0.0419197112</v>
      </c>
      <c r="C2249" s="41" t="n">
        <v>3.4595707513</v>
      </c>
      <c r="D2249" s="42" t="n">
        <f aca="false">$B$5*A2249</f>
        <v>0.551105476809188</v>
      </c>
      <c r="E2249" s="42" t="n">
        <f aca="false">$D$5*A2249+$F$5*B2249</f>
        <v>0.440889408346227</v>
      </c>
      <c r="F2249" s="43" t="n">
        <f aca="false">Inputs!$B$5*D2249+Inputs!$B$6*E2249</f>
        <v>33066.0772636074</v>
      </c>
      <c r="G2249" s="43" t="n">
        <f aca="false">F2249*SQRT(($B$6-2)/C2249)</f>
        <v>25141.2325781618</v>
      </c>
    </row>
    <row r="2250" customFormat="false" ht="15" hidden="false" customHeight="false" outlineLevel="0" collapsed="false">
      <c r="A2250" s="41" t="n">
        <v>0.4310544926</v>
      </c>
      <c r="B2250" s="41" t="n">
        <v>0.2293876615</v>
      </c>
      <c r="C2250" s="41" t="n">
        <v>2.1345438883</v>
      </c>
      <c r="D2250" s="42" t="n">
        <f aca="false">$B$5*A2250</f>
        <v>1.10133476171397</v>
      </c>
      <c r="E2250" s="42" t="n">
        <f aca="false">$D$5*A2250+$F$5*B2250</f>
        <v>1.42182587150032</v>
      </c>
      <c r="F2250" s="43" t="n">
        <f aca="false">Inputs!$B$5*D2250+Inputs!$B$6*E2250</f>
        <v>39042.1825963808</v>
      </c>
      <c r="G2250" s="43" t="n">
        <f aca="false">F2250*SQRT(($B$6-2)/C2250)</f>
        <v>37791.7098612149</v>
      </c>
    </row>
    <row r="2251" customFormat="false" ht="15" hidden="false" customHeight="false" outlineLevel="0" collapsed="false">
      <c r="A2251" s="41" t="n">
        <v>0.059093333</v>
      </c>
      <c r="B2251" s="41" t="n">
        <v>-0.641015916</v>
      </c>
      <c r="C2251" s="41" t="n">
        <v>3.1540462878</v>
      </c>
      <c r="D2251" s="42" t="n">
        <f aca="false">$B$5*A2251</f>
        <v>0.150982167998959</v>
      </c>
      <c r="E2251" s="42" t="n">
        <f aca="false">$D$5*A2251+$F$5*B2251</f>
        <v>-0.966252839349032</v>
      </c>
      <c r="F2251" s="43" t="n">
        <f aca="false">Inputs!$B$5*D2251+Inputs!$B$6*E2251</f>
        <v>63410.8587673475</v>
      </c>
      <c r="G2251" s="43" t="n">
        <f aca="false">F2251*SQRT(($B$6-2)/C2251)</f>
        <v>50494.5610662161</v>
      </c>
    </row>
    <row r="2252" customFormat="false" ht="15" hidden="false" customHeight="false" outlineLevel="0" collapsed="false">
      <c r="A2252" s="41" t="n">
        <v>1.6937662408</v>
      </c>
      <c r="B2252" s="41" t="n">
        <v>-1.0504199433</v>
      </c>
      <c r="C2252" s="41" t="n">
        <v>4.8918421817</v>
      </c>
      <c r="D2252" s="42" t="n">
        <f aca="false">$B$5*A2252</f>
        <v>4.32753554651301</v>
      </c>
      <c r="E2252" s="42" t="n">
        <f aca="false">$D$5*A2252+$F$5*B2252</f>
        <v>2.21665881343506</v>
      </c>
      <c r="F2252" s="43" t="n">
        <f aca="false">Inputs!$B$5*D2252+Inputs!$B$6*E2252</f>
        <v>321920.613979548</v>
      </c>
      <c r="G2252" s="43" t="n">
        <f aca="false">F2252*SQRT(($B$6-2)/C2252)</f>
        <v>205838.954049257</v>
      </c>
    </row>
    <row r="2253" customFormat="false" ht="15" hidden="false" customHeight="false" outlineLevel="0" collapsed="false">
      <c r="A2253" s="41" t="n">
        <v>0.4276362189</v>
      </c>
      <c r="B2253" s="41" t="n">
        <v>-0.3202407423</v>
      </c>
      <c r="C2253" s="41" t="n">
        <v>4.9736662518</v>
      </c>
      <c r="D2253" s="42" t="n">
        <f aca="false">$B$5*A2253</f>
        <v>1.09260114748307</v>
      </c>
      <c r="E2253" s="42" t="n">
        <f aca="false">$D$5*A2253+$F$5*B2253</f>
        <v>0.464624044933235</v>
      </c>
      <c r="F2253" s="43" t="n">
        <f aca="false">Inputs!$B$5*D2253+Inputs!$B$6*E2253</f>
        <v>86028.9125016454</v>
      </c>
      <c r="G2253" s="43" t="n">
        <f aca="false">F2253*SQRT(($B$6-2)/C2253)</f>
        <v>54553.3105951465</v>
      </c>
    </row>
    <row r="2254" customFormat="false" ht="15" hidden="false" customHeight="false" outlineLevel="0" collapsed="false">
      <c r="A2254" s="41" t="n">
        <v>1.7595472694</v>
      </c>
      <c r="B2254" s="41" t="n">
        <v>-0.9034825372</v>
      </c>
      <c r="C2254" s="41" t="n">
        <v>8.1376770614</v>
      </c>
      <c r="D2254" s="42" t="n">
        <f aca="false">$B$5*A2254</f>
        <v>4.49560462989386</v>
      </c>
      <c r="E2254" s="42" t="n">
        <f aca="false">$D$5*A2254+$F$5*B2254</f>
        <v>2.62691388473575</v>
      </c>
      <c r="F2254" s="43" t="n">
        <f aca="false">Inputs!$B$5*D2254+Inputs!$B$6*E2254</f>
        <v>318214.768752599</v>
      </c>
      <c r="G2254" s="43" t="n">
        <f aca="false">F2254*SQRT(($B$6-2)/C2254)</f>
        <v>157755.716035197</v>
      </c>
    </row>
    <row r="2255" customFormat="false" ht="15" hidden="false" customHeight="false" outlineLevel="0" collapsed="false">
      <c r="A2255" s="41" t="n">
        <v>-0.7352632618</v>
      </c>
      <c r="B2255" s="41" t="n">
        <v>-0.9698180633</v>
      </c>
      <c r="C2255" s="41" t="n">
        <v>0.5102507884</v>
      </c>
      <c r="D2255" s="42" t="n">
        <f aca="false">$B$5*A2255</f>
        <v>-1.87858148594445</v>
      </c>
      <c r="E2255" s="42" t="n">
        <f aca="false">$D$5*A2255+$F$5*B2255</f>
        <v>-3.42425137160982</v>
      </c>
      <c r="F2255" s="43" t="n">
        <f aca="false">Inputs!$B$5*D2255+Inputs!$B$6*E2255</f>
        <v>-16645.5800139536</v>
      </c>
      <c r="G2255" s="43" t="n">
        <f aca="false">F2255*SQRT(($B$6-2)/C2255)</f>
        <v>-32955.0586077705</v>
      </c>
    </row>
    <row r="2256" customFormat="false" ht="15" hidden="false" customHeight="false" outlineLevel="0" collapsed="false">
      <c r="A2256" s="41" t="n">
        <v>0.323465051</v>
      </c>
      <c r="B2256" s="41" t="n">
        <v>-1.3730506596</v>
      </c>
      <c r="C2256" s="41" t="n">
        <v>5.9901704237</v>
      </c>
      <c r="D2256" s="42" t="n">
        <f aca="false">$B$5*A2256</f>
        <v>0.826446101320326</v>
      </c>
      <c r="E2256" s="42" t="n">
        <f aca="false">$D$5*A2256+$F$5*B2256</f>
        <v>-1.6011939802378</v>
      </c>
      <c r="F2256" s="43" t="n">
        <f aca="false">Inputs!$B$5*D2256+Inputs!$B$6*E2256</f>
        <v>162704.309143923</v>
      </c>
      <c r="G2256" s="43" t="n">
        <f aca="false">F2256*SQRT(($B$6-2)/C2256)</f>
        <v>94014.4184073891</v>
      </c>
    </row>
    <row r="2257" customFormat="false" ht="15" hidden="false" customHeight="false" outlineLevel="0" collapsed="false">
      <c r="A2257" s="41" t="n">
        <v>-0.4785284948</v>
      </c>
      <c r="B2257" s="41" t="n">
        <v>-2.1523658229</v>
      </c>
      <c r="C2257" s="41" t="n">
        <v>5.3885876938</v>
      </c>
      <c r="D2257" s="42" t="n">
        <f aca="false">$B$5*A2257</f>
        <v>-1.22262979470429</v>
      </c>
      <c r="E2257" s="42" t="n">
        <f aca="false">$D$5*A2257+$F$5*B2257</f>
        <v>-4.85528611573369</v>
      </c>
      <c r="F2257" s="43" t="n">
        <f aca="false">Inputs!$B$5*D2257+Inputs!$B$6*E2257</f>
        <v>120501.326316255</v>
      </c>
      <c r="G2257" s="43" t="n">
        <f aca="false">F2257*SQRT(($B$6-2)/C2257)</f>
        <v>73412.3873477868</v>
      </c>
    </row>
    <row r="2258" customFormat="false" ht="15" hidden="false" customHeight="false" outlineLevel="0" collapsed="false">
      <c r="A2258" s="41" t="n">
        <v>0.2404213541</v>
      </c>
      <c r="B2258" s="41" t="n">
        <v>-0.5002148588</v>
      </c>
      <c r="C2258" s="41" t="n">
        <v>0.7858560061</v>
      </c>
      <c r="D2258" s="42" t="n">
        <f aca="false">$B$5*A2258</f>
        <v>0.614271279558108</v>
      </c>
      <c r="E2258" s="42" t="n">
        <f aca="false">$D$5*A2258+$F$5*B2258</f>
        <v>-0.291639457524956</v>
      </c>
      <c r="F2258" s="43" t="n">
        <f aca="false">Inputs!$B$5*D2258+Inputs!$B$6*E2258</f>
        <v>76009.1008320586</v>
      </c>
      <c r="G2258" s="43" t="n">
        <f aca="false">F2258*SQRT(($B$6-2)/C2258)</f>
        <v>121257.638046112</v>
      </c>
    </row>
    <row r="2259" customFormat="false" ht="15" hidden="false" customHeight="false" outlineLevel="0" collapsed="false">
      <c r="A2259" s="41" t="n">
        <v>-1.4880567439</v>
      </c>
      <c r="B2259" s="41" t="n">
        <v>1.085609403</v>
      </c>
      <c r="C2259" s="41" t="n">
        <v>8.020190547</v>
      </c>
      <c r="D2259" s="42" t="n">
        <f aca="false">$B$5*A2259</f>
        <v>-3.80195229975424</v>
      </c>
      <c r="E2259" s="42" t="n">
        <f aca="false">$D$5*A2259+$F$5*B2259</f>
        <v>-1.66639179858626</v>
      </c>
      <c r="F2259" s="43" t="n">
        <f aca="false">Inputs!$B$5*D2259+Inputs!$B$6*E2259</f>
        <v>-296875.640046111</v>
      </c>
      <c r="G2259" s="43" t="n">
        <f aca="false">F2259*SQRT(($B$6-2)/C2259)</f>
        <v>-148250.858792003</v>
      </c>
    </row>
    <row r="2260" customFormat="false" ht="15" hidden="false" customHeight="false" outlineLevel="0" collapsed="false">
      <c r="A2260" s="41" t="n">
        <v>-1.3076668984</v>
      </c>
      <c r="B2260" s="41" t="n">
        <v>0.79694369</v>
      </c>
      <c r="C2260" s="41" t="n">
        <v>0.9660519037</v>
      </c>
      <c r="D2260" s="42" t="n">
        <f aca="false">$B$5*A2260</f>
        <v>-3.34106020624875</v>
      </c>
      <c r="E2260" s="42" t="n">
        <f aca="false">$D$5*A2260+$F$5*B2260</f>
        <v>-1.73559020947791</v>
      </c>
      <c r="F2260" s="43" t="n">
        <f aca="false">Inputs!$B$5*D2260+Inputs!$B$6*E2260</f>
        <v>-247326.51015098</v>
      </c>
      <c r="G2260" s="43" t="n">
        <f aca="false">F2260*SQRT(($B$6-2)/C2260)</f>
        <v>-355865.131597539</v>
      </c>
    </row>
    <row r="2261" customFormat="false" ht="15" hidden="false" customHeight="false" outlineLevel="0" collapsed="false">
      <c r="A2261" s="41" t="n">
        <v>-0.701040824</v>
      </c>
      <c r="B2261" s="41" t="n">
        <v>1.6015713779</v>
      </c>
      <c r="C2261" s="41" t="n">
        <v>4.9874274157</v>
      </c>
      <c r="D2261" s="42" t="n">
        <f aca="false">$B$5*A2261</f>
        <v>-1.79114390896341</v>
      </c>
      <c r="E2261" s="42" t="n">
        <f aca="false">$D$5*A2261+$F$5*B2261</f>
        <v>1.0973161290252</v>
      </c>
      <c r="F2261" s="43" t="n">
        <f aca="false">Inputs!$B$5*D2261+Inputs!$B$6*E2261</f>
        <v>-233980.197347601</v>
      </c>
      <c r="G2261" s="43" t="n">
        <f aca="false">F2261*SQRT(($B$6-2)/C2261)</f>
        <v>-148168.473513531</v>
      </c>
    </row>
    <row r="2262" customFormat="false" ht="15" hidden="false" customHeight="false" outlineLevel="0" collapsed="false">
      <c r="A2262" s="41" t="n">
        <v>0.7495505389</v>
      </c>
      <c r="B2262" s="41" t="n">
        <v>-1.0080478709</v>
      </c>
      <c r="C2262" s="41" t="n">
        <v>0.4039816515</v>
      </c>
      <c r="D2262" s="42" t="n">
        <f aca="false">$B$5*A2262</f>
        <v>1.91508516515577</v>
      </c>
      <c r="E2262" s="42" t="n">
        <f aca="false">$D$5*A2262+$F$5*B2262</f>
        <v>0.0429803636502324</v>
      </c>
      <c r="F2262" s="43" t="n">
        <f aca="false">Inputs!$B$5*D2262+Inputs!$B$6*E2262</f>
        <v>189359.498333065</v>
      </c>
      <c r="G2262" s="43" t="n">
        <f aca="false">F2262*SQRT(($B$6-2)/C2262)</f>
        <v>421328.921883984</v>
      </c>
    </row>
    <row r="2263" customFormat="false" ht="15" hidden="false" customHeight="false" outlineLevel="0" collapsed="false">
      <c r="A2263" s="41" t="n">
        <v>-0.9170825522</v>
      </c>
      <c r="B2263" s="41" t="n">
        <v>0.6055252052</v>
      </c>
      <c r="C2263" s="41" t="n">
        <v>1.4592429361</v>
      </c>
      <c r="D2263" s="42" t="n">
        <f aca="false">$B$5*A2263</f>
        <v>-2.34312577977577</v>
      </c>
      <c r="E2263" s="42" t="n">
        <f aca="false">$D$5*A2263+$F$5*B2263</f>
        <v>-1.13669124359554</v>
      </c>
      <c r="F2263" s="43" t="n">
        <f aca="false">Inputs!$B$5*D2263+Inputs!$B$6*E2263</f>
        <v>-177478.0157978</v>
      </c>
      <c r="G2263" s="43" t="n">
        <f aca="false">F2263*SQRT(($B$6-2)/C2263)</f>
        <v>-207776.182506493</v>
      </c>
    </row>
    <row r="2264" customFormat="false" ht="15" hidden="false" customHeight="false" outlineLevel="0" collapsed="false">
      <c r="A2264" s="41" t="n">
        <v>-0.2623781307</v>
      </c>
      <c r="B2264" s="41" t="n">
        <v>-0.169342507</v>
      </c>
      <c r="C2264" s="41" t="n">
        <v>5.0931255111</v>
      </c>
      <c r="D2264" s="42" t="n">
        <f aca="false">$B$5*A2264</f>
        <v>-0.67037036155331</v>
      </c>
      <c r="E2264" s="42" t="n">
        <f aca="false">$D$5*A2264+$F$5*B2264</f>
        <v>-0.916763023042376</v>
      </c>
      <c r="F2264" s="43" t="n">
        <f aca="false">Inputs!$B$5*D2264+Inputs!$B$6*E2264</f>
        <v>-21198.8850032122</v>
      </c>
      <c r="G2264" s="43" t="n">
        <f aca="false">F2264*SQRT(($B$6-2)/C2264)</f>
        <v>-13284.2129063742</v>
      </c>
    </row>
    <row r="2265" customFormat="false" ht="15" hidden="false" customHeight="false" outlineLevel="0" collapsed="false">
      <c r="A2265" s="41" t="n">
        <v>1.2722388618</v>
      </c>
      <c r="B2265" s="41" t="n">
        <v>-0.7486888734</v>
      </c>
      <c r="C2265" s="41" t="n">
        <v>5.2445171099</v>
      </c>
      <c r="D2265" s="42" t="n">
        <f aca="false">$B$5*A2265</f>
        <v>3.25054235081124</v>
      </c>
      <c r="E2265" s="42" t="n">
        <f aca="false">$D$5*A2265+$F$5*B2265</f>
        <v>1.73460981719538</v>
      </c>
      <c r="F2265" s="43" t="n">
        <f aca="false">Inputs!$B$5*D2265+Inputs!$B$6*E2265</f>
        <v>238323.744221355</v>
      </c>
      <c r="G2265" s="43" t="n">
        <f aca="false">F2265*SQRT(($B$6-2)/C2265)</f>
        <v>147173.479559939</v>
      </c>
    </row>
    <row r="2266" customFormat="false" ht="15" hidden="false" customHeight="false" outlineLevel="0" collapsed="false">
      <c r="A2266" s="41" t="n">
        <v>0.0912937722</v>
      </c>
      <c r="B2266" s="41" t="n">
        <v>0.9546277937</v>
      </c>
      <c r="C2266" s="41" t="n">
        <v>2.9262111694</v>
      </c>
      <c r="D2266" s="42" t="n">
        <f aca="false">$B$5*A2266</f>
        <v>0.233253582964411</v>
      </c>
      <c r="E2266" s="42" t="n">
        <f aca="false">$D$5*A2266+$F$5*B2266</f>
        <v>1.86563970339483</v>
      </c>
      <c r="F2266" s="43" t="n">
        <f aca="false">Inputs!$B$5*D2266+Inputs!$B$6*E2266</f>
        <v>-69956.6268733004</v>
      </c>
      <c r="G2266" s="43" t="n">
        <f aca="false">F2266*SQRT(($B$6-2)/C2266)</f>
        <v>-57835.0381972187</v>
      </c>
    </row>
    <row r="2267" customFormat="false" ht="15" hidden="false" customHeight="false" outlineLevel="0" collapsed="false">
      <c r="A2267" s="41" t="n">
        <v>0.8091174884</v>
      </c>
      <c r="B2267" s="41" t="n">
        <v>-0.1596126675</v>
      </c>
      <c r="C2267" s="41" t="n">
        <v>8.535215366</v>
      </c>
      <c r="D2267" s="42" t="n">
        <f aca="false">$B$5*A2267</f>
        <v>2.0672774129106</v>
      </c>
      <c r="E2267" s="42" t="n">
        <f aca="false">$D$5*A2267+$F$5*B2267</f>
        <v>1.64975585014448</v>
      </c>
      <c r="F2267" s="43" t="n">
        <f aca="false">Inputs!$B$5*D2267+Inputs!$B$6*E2267</f>
        <v>124239.948783835</v>
      </c>
      <c r="G2267" s="43" t="n">
        <f aca="false">F2267*SQRT(($B$6-2)/C2267)</f>
        <v>60140.7748922229</v>
      </c>
    </row>
    <row r="2268" customFormat="false" ht="15" hidden="false" customHeight="false" outlineLevel="0" collapsed="false">
      <c r="A2268" s="41" t="n">
        <v>-0.2889058809</v>
      </c>
      <c r="B2268" s="41" t="n">
        <v>-1.7388154625</v>
      </c>
      <c r="C2268" s="41" t="n">
        <v>5.0111076077</v>
      </c>
      <c r="D2268" s="42" t="n">
        <f aca="false">$B$5*A2268</f>
        <v>-0.738148180708151</v>
      </c>
      <c r="E2268" s="42" t="n">
        <f aca="false">$D$5*A2268+$F$5*B2268</f>
        <v>-3.6899667020134</v>
      </c>
      <c r="F2268" s="43" t="n">
        <f aca="false">Inputs!$B$5*D2268+Inputs!$B$6*E2268</f>
        <v>110683.517029855</v>
      </c>
      <c r="G2268" s="43" t="n">
        <f aca="false">F2268*SQRT(($B$6-2)/C2268)</f>
        <v>69924.7760407773</v>
      </c>
    </row>
    <row r="2269" customFormat="false" ht="15" hidden="false" customHeight="false" outlineLevel="0" collapsed="false">
      <c r="A2269" s="41" t="n">
        <v>-1.0562449927</v>
      </c>
      <c r="B2269" s="41" t="n">
        <v>0.3183592266</v>
      </c>
      <c r="C2269" s="41" t="n">
        <v>6.5800139663</v>
      </c>
      <c r="D2269" s="42" t="n">
        <f aca="false">$B$5*A2269</f>
        <v>-2.69868275894829</v>
      </c>
      <c r="E2269" s="42" t="n">
        <f aca="false">$D$5*A2269+$F$5*B2269</f>
        <v>-1.96370272519534</v>
      </c>
      <c r="F2269" s="43" t="n">
        <f aca="false">Inputs!$B$5*D2269+Inputs!$B$6*E2269</f>
        <v>-171683.139635062</v>
      </c>
      <c r="G2269" s="43" t="n">
        <f aca="false">F2269*SQRT(($B$6-2)/C2269)</f>
        <v>-94651.8783591711</v>
      </c>
    </row>
    <row r="2270" customFormat="false" ht="15" hidden="false" customHeight="false" outlineLevel="0" collapsed="false">
      <c r="A2270" s="41" t="n">
        <v>-0.1378821889</v>
      </c>
      <c r="B2270" s="41" t="n">
        <v>0.0749270786</v>
      </c>
      <c r="C2270" s="41" t="n">
        <v>3.0298197731</v>
      </c>
      <c r="D2270" s="42" t="n">
        <f aca="false">$B$5*A2270</f>
        <v>-0.35228596445159</v>
      </c>
      <c r="E2270" s="42" t="n">
        <f aca="false">$D$5*A2270+$F$5*B2270</f>
        <v>-0.198722867657507</v>
      </c>
      <c r="F2270" s="43" t="n">
        <f aca="false">Inputs!$B$5*D2270+Inputs!$B$6*E2270</f>
        <v>-25292.4530622836</v>
      </c>
      <c r="G2270" s="43" t="n">
        <f aca="false">F2270*SQRT(($B$6-2)/C2270)</f>
        <v>-20549.3246183845</v>
      </c>
    </row>
    <row r="2271" customFormat="false" ht="15" hidden="false" customHeight="false" outlineLevel="0" collapsed="false">
      <c r="A2271" s="41" t="n">
        <v>1.0392536096</v>
      </c>
      <c r="B2271" s="41" t="n">
        <v>-1.1873231091</v>
      </c>
      <c r="C2271" s="41" t="n">
        <v>1.2700972478</v>
      </c>
      <c r="D2271" s="42" t="n">
        <f aca="false">$B$5*A2271</f>
        <v>2.65527014829493</v>
      </c>
      <c r="E2271" s="42" t="n">
        <f aca="false">$D$5*A2271+$F$5*B2271</f>
        <v>0.422791757299707</v>
      </c>
      <c r="F2271" s="43" t="n">
        <f aca="false">Inputs!$B$5*D2271+Inputs!$B$6*E2271</f>
        <v>244387.426964507</v>
      </c>
      <c r="G2271" s="43" t="n">
        <f aca="false">F2271*SQRT(($B$6-2)/C2271)</f>
        <v>306672.878286056</v>
      </c>
    </row>
    <row r="2272" customFormat="false" ht="15" hidden="false" customHeight="false" outlineLevel="0" collapsed="false">
      <c r="A2272" s="41" t="n">
        <v>-0.2361803022</v>
      </c>
      <c r="B2272" s="41" t="n">
        <v>0.1887109634</v>
      </c>
      <c r="C2272" s="41" t="n">
        <v>1.2574123817</v>
      </c>
      <c r="D2272" s="42" t="n">
        <f aca="false">$B$5*A2272</f>
        <v>-0.603435485096182</v>
      </c>
      <c r="E2272" s="42" t="n">
        <f aca="false">$D$5*A2272+$F$5*B2272</f>
        <v>-0.236156180233955</v>
      </c>
      <c r="F2272" s="43" t="n">
        <f aca="false">Inputs!$B$5*D2272+Inputs!$B$6*E2272</f>
        <v>-48535.7394979205</v>
      </c>
      <c r="G2272" s="43" t="n">
        <f aca="false">F2272*SQRT(($B$6-2)/C2272)</f>
        <v>-61212.17096486</v>
      </c>
    </row>
    <row r="2273" customFormat="false" ht="15" hidden="false" customHeight="false" outlineLevel="0" collapsed="false">
      <c r="A2273" s="41" t="n">
        <v>-0.7041599376</v>
      </c>
      <c r="B2273" s="41" t="n">
        <v>1.4314771139</v>
      </c>
      <c r="C2273" s="41" t="n">
        <v>2.5285953553</v>
      </c>
      <c r="D2273" s="42" t="n">
        <f aca="false">$B$5*A2273</f>
        <v>-1.799113175709</v>
      </c>
      <c r="E2273" s="42" t="n">
        <f aca="false">$D$5*A2273+$F$5*B2273</f>
        <v>0.796184613953672</v>
      </c>
      <c r="F2273" s="43" t="n">
        <f aca="false">Inputs!$B$5*D2273+Inputs!$B$6*E2273</f>
        <v>-219720.548268584</v>
      </c>
      <c r="G2273" s="43" t="n">
        <f aca="false">F2273*SQRT(($B$6-2)/C2273)</f>
        <v>-195409.648686616</v>
      </c>
    </row>
    <row r="2274" customFormat="false" ht="15" hidden="false" customHeight="false" outlineLevel="0" collapsed="false">
      <c r="A2274" s="41" t="n">
        <v>0.9085868016</v>
      </c>
      <c r="B2274" s="41" t="n">
        <v>0.2901333271</v>
      </c>
      <c r="C2274" s="41" t="n">
        <v>1.5200709027</v>
      </c>
      <c r="D2274" s="42" t="n">
        <f aca="false">$B$5*A2274</f>
        <v>2.32141932357763</v>
      </c>
      <c r="E2274" s="42" t="n">
        <f aca="false">$D$5*A2274+$F$5*B2274</f>
        <v>2.6630481743666</v>
      </c>
      <c r="F2274" s="43" t="n">
        <f aca="false">Inputs!$B$5*D2274+Inputs!$B$6*E2274</f>
        <v>98989.5236394332</v>
      </c>
      <c r="G2274" s="43" t="n">
        <f aca="false">F2274*SQRT(($B$6-2)/C2274)</f>
        <v>113546.122821716</v>
      </c>
    </row>
    <row r="2275" customFormat="false" ht="15" hidden="false" customHeight="false" outlineLevel="0" collapsed="false">
      <c r="A2275" s="41" t="n">
        <v>1.7942317793</v>
      </c>
      <c r="B2275" s="41" t="n">
        <v>-1.4988952796</v>
      </c>
      <c r="C2275" s="41" t="n">
        <v>1.4277221491</v>
      </c>
      <c r="D2275" s="42" t="n">
        <f aca="false">$B$5*A2275</f>
        <v>4.58422279094231</v>
      </c>
      <c r="E2275" s="42" t="n">
        <f aca="false">$D$5*A2275+$F$5*B2275</f>
        <v>1.68132312978518</v>
      </c>
      <c r="F2275" s="43" t="n">
        <f aca="false">Inputs!$B$5*D2275+Inputs!$B$6*E2275</f>
        <v>374356.122604972</v>
      </c>
      <c r="G2275" s="43" t="n">
        <f aca="false">F2275*SQRT(($B$6-2)/C2275)</f>
        <v>443075.860636105</v>
      </c>
    </row>
    <row r="2276" customFormat="false" ht="15" hidden="false" customHeight="false" outlineLevel="0" collapsed="false">
      <c r="A2276" s="41" t="n">
        <v>-0.0077262811</v>
      </c>
      <c r="B2276" s="41" t="n">
        <v>0.3663369689</v>
      </c>
      <c r="C2276" s="41" t="n">
        <v>0.6454597804</v>
      </c>
      <c r="D2276" s="42" t="n">
        <f aca="false">$B$5*A2276</f>
        <v>-0.0197404785248343</v>
      </c>
      <c r="E2276" s="42" t="n">
        <f aca="false">$D$5*A2276+$F$5*B2276</f>
        <v>0.614184928975601</v>
      </c>
      <c r="F2276" s="43" t="n">
        <f aca="false">Inputs!$B$5*D2276+Inputs!$B$6*E2276</f>
        <v>-32683.2943012635</v>
      </c>
      <c r="G2276" s="43" t="n">
        <f aca="false">F2276*SQRT(($B$6-2)/C2276)</f>
        <v>-57531.5704915354</v>
      </c>
    </row>
    <row r="2277" customFormat="false" ht="15" hidden="false" customHeight="false" outlineLevel="0" collapsed="false">
      <c r="A2277" s="41" t="n">
        <v>-0.9145550468</v>
      </c>
      <c r="B2277" s="41" t="n">
        <v>0.3007145418</v>
      </c>
      <c r="C2277" s="41" t="n">
        <v>2.6642060663</v>
      </c>
      <c r="D2277" s="42" t="n">
        <f aca="false">$B$5*A2277</f>
        <v>-2.3366680589882</v>
      </c>
      <c r="E2277" s="42" t="n">
        <f aca="false">$D$5*A2277+$F$5*B2277</f>
        <v>-1.6570069151616</v>
      </c>
      <c r="F2277" s="43" t="n">
        <f aca="false">Inputs!$B$5*D2277+Inputs!$B$6*E2277</f>
        <v>-150816.46014074</v>
      </c>
      <c r="G2277" s="43" t="n">
        <f aca="false">F2277*SQRT(($B$6-2)/C2277)</f>
        <v>-130671.186498443</v>
      </c>
    </row>
    <row r="2278" customFormat="false" ht="15" hidden="false" customHeight="false" outlineLevel="0" collapsed="false">
      <c r="A2278" s="41" t="n">
        <v>-1.1065824938</v>
      </c>
      <c r="B2278" s="41" t="n">
        <v>0.6905573183</v>
      </c>
      <c r="C2278" s="41" t="n">
        <v>0.6283784988</v>
      </c>
      <c r="D2278" s="42" t="n">
        <f aca="false">$B$5*A2278</f>
        <v>-2.82729396873956</v>
      </c>
      <c r="E2278" s="42" t="n">
        <f aca="false">$D$5*A2278+$F$5*B2278</f>
        <v>-1.44079427574638</v>
      </c>
      <c r="F2278" s="43" t="n">
        <f aca="false">Inputs!$B$5*D2278+Inputs!$B$6*E2278</f>
        <v>-210689.683086637</v>
      </c>
      <c r="G2278" s="43" t="n">
        <f aca="false">F2278*SQRT(($B$6-2)/C2278)</f>
        <v>-375878.607713032</v>
      </c>
    </row>
    <row r="2279" customFormat="false" ht="15" hidden="false" customHeight="false" outlineLevel="0" collapsed="false">
      <c r="A2279" s="41" t="n">
        <v>1.0578347681</v>
      </c>
      <c r="B2279" s="41" t="n">
        <v>0.2723334011</v>
      </c>
      <c r="C2279" s="41" t="n">
        <v>2.6199509122</v>
      </c>
      <c r="D2279" s="42" t="n">
        <f aca="false">$B$5*A2279</f>
        <v>2.70274460018042</v>
      </c>
      <c r="E2279" s="42" t="n">
        <f aca="false">$D$5*A2279+$F$5*B2279</f>
        <v>2.98746089632116</v>
      </c>
      <c r="F2279" s="43" t="n">
        <f aca="false">Inputs!$B$5*D2279+Inputs!$B$6*E2279</f>
        <v>120901.415201985</v>
      </c>
      <c r="G2279" s="43" t="n">
        <f aca="false">F2279*SQRT(($B$6-2)/C2279)</f>
        <v>105633.046482566</v>
      </c>
    </row>
    <row r="2280" customFormat="false" ht="15" hidden="false" customHeight="false" outlineLevel="0" collapsed="false">
      <c r="A2280" s="41" t="n">
        <v>-1.8527978151</v>
      </c>
      <c r="B2280" s="41" t="n">
        <v>-0.9667935212</v>
      </c>
      <c r="C2280" s="41" t="n">
        <v>0.4610261568</v>
      </c>
      <c r="D2280" s="42" t="n">
        <f aca="false">$B$5*A2280</f>
        <v>-4.73385772617584</v>
      </c>
      <c r="E2280" s="42" t="n">
        <f aca="false">$D$5*A2280+$F$5*B2280</f>
        <v>-6.07830037556827</v>
      </c>
      <c r="F2280" s="43" t="n">
        <f aca="false">Inputs!$B$5*D2280+Inputs!$B$6*E2280</f>
        <v>-169470.753839171</v>
      </c>
      <c r="G2280" s="43" t="n">
        <f aca="false">F2280*SQRT(($B$6-2)/C2280)</f>
        <v>-352977.461925244</v>
      </c>
    </row>
    <row r="2281" customFormat="false" ht="15" hidden="false" customHeight="false" outlineLevel="0" collapsed="false">
      <c r="A2281" s="41" t="n">
        <v>0.5647100032</v>
      </c>
      <c r="B2281" s="41" t="n">
        <v>0.0211986435</v>
      </c>
      <c r="C2281" s="41" t="n">
        <v>2.4240321852</v>
      </c>
      <c r="D2281" s="42" t="n">
        <f aca="false">$B$5*A2281</f>
        <v>1.44282165593596</v>
      </c>
      <c r="E2281" s="42" t="n">
        <f aca="false">$D$5*A2281+$F$5*B2281</f>
        <v>1.38038168522994</v>
      </c>
      <c r="F2281" s="43" t="n">
        <f aca="false">Inputs!$B$5*D2281+Inputs!$B$6*E2281</f>
        <v>75263.0813320988</v>
      </c>
      <c r="G2281" s="43" t="n">
        <f aca="false">F2281*SQRT(($B$6-2)/C2281)</f>
        <v>68364.0529065128</v>
      </c>
    </row>
    <row r="2282" customFormat="false" ht="15" hidden="false" customHeight="false" outlineLevel="0" collapsed="false">
      <c r="A2282" s="41" t="n">
        <v>-2.6940026177</v>
      </c>
      <c r="B2282" s="41" t="n">
        <v>1.2428303839</v>
      </c>
      <c r="C2282" s="41" t="n">
        <v>4.8884964211</v>
      </c>
      <c r="D2282" s="42" t="n">
        <f aca="false">$B$5*A2282</f>
        <v>-6.88311752216135</v>
      </c>
      <c r="E2282" s="42" t="n">
        <f aca="false">$D$5*A2282+$F$5*B2282</f>
        <v>-4.26456547383818</v>
      </c>
      <c r="F2282" s="43" t="n">
        <f aca="false">Inputs!$B$5*D2282+Inputs!$B$6*E2282</f>
        <v>-475083.478524227</v>
      </c>
      <c r="G2282" s="43" t="n">
        <f aca="false">F2282*SQRT(($B$6-2)/C2282)</f>
        <v>-303876.61132272</v>
      </c>
    </row>
    <row r="2283" customFormat="false" ht="15" hidden="false" customHeight="false" outlineLevel="0" collapsed="false">
      <c r="A2283" s="41" t="n">
        <v>0.1366565063</v>
      </c>
      <c r="B2283" s="41" t="n">
        <v>-0.819074664</v>
      </c>
      <c r="C2283" s="41" t="n">
        <v>1.4710338263</v>
      </c>
      <c r="D2283" s="42" t="n">
        <f aca="false">$B$5*A2283</f>
        <v>0.349154372327202</v>
      </c>
      <c r="E2283" s="42" t="n">
        <f aca="false">$D$5*A2283+$F$5*B2283</f>
        <v>-1.08914639476563</v>
      </c>
      <c r="F2283" s="43" t="n">
        <f aca="false">Inputs!$B$5*D2283+Inputs!$B$6*E2283</f>
        <v>89372.7569710016</v>
      </c>
      <c r="G2283" s="43" t="n">
        <f aca="false">F2283*SQRT(($B$6-2)/C2283)</f>
        <v>104209.862624928</v>
      </c>
    </row>
    <row r="2284" customFormat="false" ht="15" hidden="false" customHeight="false" outlineLevel="0" collapsed="false">
      <c r="A2284" s="41" t="n">
        <v>0.9949555976</v>
      </c>
      <c r="B2284" s="41" t="n">
        <v>-0.6775400129</v>
      </c>
      <c r="C2284" s="41" t="n">
        <v>4.0998943111</v>
      </c>
      <c r="D2284" s="42" t="n">
        <f aca="false">$B$5*A2284</f>
        <v>2.54208970051406</v>
      </c>
      <c r="E2284" s="42" t="n">
        <f aca="false">$D$5*A2284+$F$5*B2284</f>
        <v>1.19764583144341</v>
      </c>
      <c r="F2284" s="43" t="n">
        <f aca="false">Inputs!$B$5*D2284+Inputs!$B$6*E2284</f>
        <v>194326.678479235</v>
      </c>
      <c r="G2284" s="43" t="n">
        <f aca="false">F2284*SQRT(($B$6-2)/C2284)</f>
        <v>135725.388887086</v>
      </c>
    </row>
    <row r="2285" customFormat="false" ht="15" hidden="false" customHeight="false" outlineLevel="0" collapsed="false">
      <c r="A2285" s="41" t="n">
        <v>-0.6884521176</v>
      </c>
      <c r="B2285" s="41" t="n">
        <v>0.358352651</v>
      </c>
      <c r="C2285" s="41" t="n">
        <v>3.9025392169</v>
      </c>
      <c r="D2285" s="42" t="n">
        <f aca="false">$B$5*A2285</f>
        <v>-1.75898004058634</v>
      </c>
      <c r="E2285" s="42" t="n">
        <f aca="false">$D$5*A2285+$F$5*B2285</f>
        <v>-1.0194488583186</v>
      </c>
      <c r="F2285" s="43" t="n">
        <f aca="false">Inputs!$B$5*D2285+Inputs!$B$6*E2285</f>
        <v>-124925.561142704</v>
      </c>
      <c r="G2285" s="43" t="n">
        <f aca="false">F2285*SQRT(($B$6-2)/C2285)</f>
        <v>-89431.9434882572</v>
      </c>
    </row>
    <row r="2286" customFormat="false" ht="15" hidden="false" customHeight="false" outlineLevel="0" collapsed="false">
      <c r="A2286" s="41" t="n">
        <v>1.7810384592</v>
      </c>
      <c r="B2286" s="41" t="n">
        <v>1.623587178</v>
      </c>
      <c r="C2286" s="41" t="n">
        <v>1.8634894294</v>
      </c>
      <c r="D2286" s="42" t="n">
        <f aca="false">$B$5*A2286</f>
        <v>4.55051414784035</v>
      </c>
      <c r="E2286" s="42" t="n">
        <f aca="false">$D$5*A2286+$F$5*B2286</f>
        <v>7.04165742593196</v>
      </c>
      <c r="F2286" s="43" t="n">
        <f aca="false">Inputs!$B$5*D2286+Inputs!$B$6*E2286</f>
        <v>102968.543487437</v>
      </c>
      <c r="G2286" s="43" t="n">
        <f aca="false">F2286*SQRT(($B$6-2)/C2286)</f>
        <v>106673.390928309</v>
      </c>
    </row>
    <row r="2287" customFormat="false" ht="15" hidden="false" customHeight="false" outlineLevel="0" collapsed="false">
      <c r="A2287" s="41" t="n">
        <v>0.3597114989</v>
      </c>
      <c r="B2287" s="41" t="n">
        <v>0.4623856589</v>
      </c>
      <c r="C2287" s="41" t="n">
        <v>0.5942879917</v>
      </c>
      <c r="D2287" s="42" t="n">
        <f aca="false">$B$5*A2287</f>
        <v>0.919054979655269</v>
      </c>
      <c r="E2287" s="42" t="n">
        <f aca="false">$D$5*A2287+$F$5*B2287</f>
        <v>1.65438692936863</v>
      </c>
      <c r="F2287" s="43" t="n">
        <f aca="false">Inputs!$B$5*D2287+Inputs!$B$6*E2287</f>
        <v>9186.15149709542</v>
      </c>
      <c r="G2287" s="43" t="n">
        <f aca="false">F2287*SQRT(($B$6-2)/C2287)</f>
        <v>16851.9485240298</v>
      </c>
    </row>
    <row r="2288" customFormat="false" ht="15" hidden="false" customHeight="false" outlineLevel="0" collapsed="false">
      <c r="A2288" s="41" t="n">
        <v>0.7914989321</v>
      </c>
      <c r="B2288" s="41" t="n">
        <v>-1.2569836754</v>
      </c>
      <c r="C2288" s="41" t="n">
        <v>6.0147654207</v>
      </c>
      <c r="D2288" s="42" t="n">
        <f aca="false">$B$5*A2288</f>
        <v>2.02226238850529</v>
      </c>
      <c r="E2288" s="42" t="n">
        <f aca="false">$D$5*A2288+$F$5*B2288</f>
        <v>-0.287048246088696</v>
      </c>
      <c r="F2288" s="43" t="n">
        <f aca="false">Inputs!$B$5*D2288+Inputs!$B$6*E2288</f>
        <v>216578.651154964</v>
      </c>
      <c r="G2288" s="43" t="n">
        <f aca="false">F2288*SQRT(($B$6-2)/C2288)</f>
        <v>124888.168108072</v>
      </c>
    </row>
    <row r="2289" customFormat="false" ht="15" hidden="false" customHeight="false" outlineLevel="0" collapsed="false">
      <c r="A2289" s="41" t="n">
        <v>0.6441483372</v>
      </c>
      <c r="B2289" s="41" t="n">
        <v>-0.7340734681</v>
      </c>
      <c r="C2289" s="41" t="n">
        <v>1.8508129077</v>
      </c>
      <c r="D2289" s="42" t="n">
        <f aca="false">$B$5*A2289</f>
        <v>1.64578485467016</v>
      </c>
      <c r="E2289" s="42" t="n">
        <f aca="false">$D$5*A2289+$F$5*B2289</f>
        <v>0.26525032164513</v>
      </c>
      <c r="F2289" s="43" t="n">
        <f aca="false">Inputs!$B$5*D2289+Inputs!$B$6*E2289</f>
        <v>151315.969384759</v>
      </c>
      <c r="G2289" s="43" t="n">
        <f aca="false">F2289*SQRT(($B$6-2)/C2289)</f>
        <v>157296.298331715</v>
      </c>
    </row>
    <row r="2290" customFormat="false" ht="15" hidden="false" customHeight="false" outlineLevel="0" collapsed="false">
      <c r="A2290" s="41" t="n">
        <v>0.3184780668</v>
      </c>
      <c r="B2290" s="41" t="n">
        <v>-0.2274676276</v>
      </c>
      <c r="C2290" s="41" t="n">
        <v>9.3015726042</v>
      </c>
      <c r="D2290" s="42" t="n">
        <f aca="false">$B$5*A2290</f>
        <v>0.81370446621417</v>
      </c>
      <c r="E2290" s="42" t="n">
        <f aca="false">$D$5*A2290+$F$5*B2290</f>
        <v>0.365068087586675</v>
      </c>
      <c r="F2290" s="43" t="n">
        <f aca="false">Inputs!$B$5*D2290+Inputs!$B$6*E2290</f>
        <v>63117.0422420833</v>
      </c>
      <c r="G2290" s="43" t="n">
        <f aca="false">F2290*SQRT(($B$6-2)/C2290)</f>
        <v>29267.3530634862</v>
      </c>
    </row>
    <row r="2291" customFormat="false" ht="15" hidden="false" customHeight="false" outlineLevel="0" collapsed="false">
      <c r="A2291" s="41" t="n">
        <v>0.5012083271</v>
      </c>
      <c r="B2291" s="41" t="n">
        <v>0.118103465</v>
      </c>
      <c r="C2291" s="41" t="n">
        <v>5.8051743054</v>
      </c>
      <c r="D2291" s="42" t="n">
        <f aca="false">$B$5*A2291</f>
        <v>1.28057626813315</v>
      </c>
      <c r="E2291" s="42" t="n">
        <f aca="false">$D$5*A2291+$F$5*B2291</f>
        <v>1.39660372361703</v>
      </c>
      <c r="F2291" s="43" t="n">
        <f aca="false">Inputs!$B$5*D2291+Inputs!$B$6*E2291</f>
        <v>58227.4406324632</v>
      </c>
      <c r="G2291" s="43" t="n">
        <f aca="false">F2291*SQRT(($B$6-2)/C2291)</f>
        <v>34177.0888086413</v>
      </c>
    </row>
    <row r="2292" customFormat="false" ht="15" hidden="false" customHeight="false" outlineLevel="0" collapsed="false">
      <c r="A2292" s="41" t="n">
        <v>-3.0730302708</v>
      </c>
      <c r="B2292" s="41" t="n">
        <v>0.1788917117</v>
      </c>
      <c r="C2292" s="41" t="n">
        <v>5.1250648527</v>
      </c>
      <c r="D2292" s="42" t="n">
        <f aca="false">$B$5*A2292</f>
        <v>-7.85152485157354</v>
      </c>
      <c r="E2292" s="42" t="n">
        <f aca="false">$D$5*A2292+$F$5*B2292</f>
        <v>-7.00364515901079</v>
      </c>
      <c r="F2292" s="43" t="n">
        <f aca="false">Inputs!$B$5*D2292+Inputs!$B$6*E2292</f>
        <v>-434970.227206815</v>
      </c>
      <c r="G2292" s="43" t="n">
        <f aca="false">F2292*SQRT(($B$6-2)/C2292)</f>
        <v>-271722.027564707</v>
      </c>
    </row>
    <row r="2293" customFormat="false" ht="15" hidden="false" customHeight="false" outlineLevel="0" collapsed="false">
      <c r="A2293" s="41" t="n">
        <v>0.6421529523</v>
      </c>
      <c r="B2293" s="41" t="n">
        <v>0.4459283483</v>
      </c>
      <c r="C2293" s="41" t="n">
        <v>0.947789052</v>
      </c>
      <c r="D2293" s="42" t="n">
        <f aca="false">$B$5*A2293</f>
        <v>1.64068669007358</v>
      </c>
      <c r="E2293" s="42" t="n">
        <f aca="false">$D$5*A2293+$F$5*B2293</f>
        <v>2.29806360443461</v>
      </c>
      <c r="F2293" s="43" t="n">
        <f aca="false">Inputs!$B$5*D2293+Inputs!$B$6*E2293</f>
        <v>49165.4887856275</v>
      </c>
      <c r="G2293" s="43" t="n">
        <f aca="false">F2293*SQRT(($B$6-2)/C2293)</f>
        <v>71419.9455975293</v>
      </c>
    </row>
    <row r="2294" customFormat="false" ht="15" hidden="false" customHeight="false" outlineLevel="0" collapsed="false">
      <c r="A2294" s="41" t="n">
        <v>-0.1025859462</v>
      </c>
      <c r="B2294" s="41" t="n">
        <v>1.6421616919</v>
      </c>
      <c r="C2294" s="41" t="n">
        <v>5.1487145857</v>
      </c>
      <c r="D2294" s="42" t="n">
        <f aca="false">$B$5*A2294</f>
        <v>-0.262104839534107</v>
      </c>
      <c r="E2294" s="42" t="n">
        <f aca="false">$D$5*A2294+$F$5*B2294</f>
        <v>2.59148116453333</v>
      </c>
      <c r="F2294" s="43" t="n">
        <f aca="false">Inputs!$B$5*D2294+Inputs!$B$6*E2294</f>
        <v>-155784.542180077</v>
      </c>
      <c r="G2294" s="43" t="n">
        <f aca="false">F2294*SQRT(($B$6-2)/C2294)</f>
        <v>-97093.4540738622</v>
      </c>
    </row>
    <row r="2295" customFormat="false" ht="15" hidden="false" customHeight="false" outlineLevel="0" collapsed="false">
      <c r="A2295" s="41" t="n">
        <v>0.3113731291</v>
      </c>
      <c r="B2295" s="41" t="n">
        <v>0.4376733002</v>
      </c>
      <c r="C2295" s="41" t="n">
        <v>7.1075003398</v>
      </c>
      <c r="D2295" s="42" t="n">
        <f aca="false">$B$5*A2295</f>
        <v>0.795551506430305</v>
      </c>
      <c r="E2295" s="42" t="n">
        <f aca="false">$D$5*A2295+$F$5*B2295</f>
        <v>1.49668960729686</v>
      </c>
      <c r="F2295" s="43" t="n">
        <f aca="false">Inputs!$B$5*D2295+Inputs!$B$6*E2295</f>
        <v>4720.67027818732</v>
      </c>
      <c r="G2295" s="43" t="n">
        <f aca="false">F2295*SQRT(($B$6-2)/C2295)</f>
        <v>2504.14931414575</v>
      </c>
    </row>
    <row r="2296" customFormat="false" ht="15" hidden="false" customHeight="false" outlineLevel="0" collapsed="false">
      <c r="A2296" s="41" t="n">
        <v>1.0444918941</v>
      </c>
      <c r="B2296" s="41" t="n">
        <v>0.3625929997</v>
      </c>
      <c r="C2296" s="41" t="n">
        <v>3.4812361243</v>
      </c>
      <c r="D2296" s="42" t="n">
        <f aca="false">$B$5*A2296</f>
        <v>2.66865385014849</v>
      </c>
      <c r="E2296" s="42" t="n">
        <f aca="false">$D$5*A2296+$F$5*B2296</f>
        <v>3.11156560827199</v>
      </c>
      <c r="F2296" s="43" t="n">
        <f aca="false">Inputs!$B$5*D2296+Inputs!$B$6*E2296</f>
        <v>111287.104601249</v>
      </c>
      <c r="G2296" s="43" t="n">
        <f aca="false">F2296*SQRT(($B$6-2)/C2296)</f>
        <v>84351.5564244886</v>
      </c>
    </row>
    <row r="2297" customFormat="false" ht="15" hidden="false" customHeight="false" outlineLevel="0" collapsed="false">
      <c r="A2297" s="41" t="n">
        <v>-0.8980177534</v>
      </c>
      <c r="B2297" s="41" t="n">
        <v>-2.4383374138</v>
      </c>
      <c r="C2297" s="41" t="n">
        <v>4.1475824703</v>
      </c>
      <c r="D2297" s="42" t="n">
        <f aca="false">$B$5*A2297</f>
        <v>-2.29441563754555</v>
      </c>
      <c r="E2297" s="42" t="n">
        <f aca="false">$D$5*A2297+$F$5*B2297</f>
        <v>-6.34729747796109</v>
      </c>
      <c r="F2297" s="43" t="n">
        <f aca="false">Inputs!$B$5*D2297+Inputs!$B$6*E2297</f>
        <v>87923.3101434996</v>
      </c>
      <c r="G2297" s="43" t="n">
        <f aca="false">F2297*SQRT(($B$6-2)/C2297)</f>
        <v>61055.0389691669</v>
      </c>
    </row>
    <row r="2298" customFormat="false" ht="15" hidden="false" customHeight="false" outlineLevel="0" collapsed="false">
      <c r="A2298" s="41" t="n">
        <v>-0.477120902</v>
      </c>
      <c r="B2298" s="41" t="n">
        <v>0.7609455259</v>
      </c>
      <c r="C2298" s="41" t="n">
        <v>4.9104573435</v>
      </c>
      <c r="D2298" s="42" t="n">
        <f aca="false">$B$5*A2298</f>
        <v>-1.21903342601404</v>
      </c>
      <c r="E2298" s="42" t="n">
        <f aca="false">$D$5*A2298+$F$5*B2298</f>
        <v>0.178607303422385</v>
      </c>
      <c r="F2298" s="43" t="n">
        <f aca="false">Inputs!$B$5*D2298+Inputs!$B$6*E2298</f>
        <v>-130833.707772524</v>
      </c>
      <c r="G2298" s="43" t="n">
        <f aca="false">F2298*SQRT(($B$6-2)/C2298)</f>
        <v>-83497.5390855907</v>
      </c>
    </row>
    <row r="2299" customFormat="false" ht="15" hidden="false" customHeight="false" outlineLevel="0" collapsed="false">
      <c r="A2299" s="41" t="n">
        <v>-0.3530963314</v>
      </c>
      <c r="B2299" s="41" t="n">
        <v>0.8011783723</v>
      </c>
      <c r="C2299" s="41" t="n">
        <v>7.6669306297</v>
      </c>
      <c r="D2299" s="42" t="n">
        <f aca="false">$B$5*A2299</f>
        <v>-0.902153371976003</v>
      </c>
      <c r="E2299" s="42" t="n">
        <f aca="false">$D$5*A2299+$F$5*B2299</f>
        <v>0.54320650183326</v>
      </c>
      <c r="F2299" s="43" t="n">
        <f aca="false">Inputs!$B$5*D2299+Inputs!$B$6*E2299</f>
        <v>-117375.662289263</v>
      </c>
      <c r="G2299" s="43" t="n">
        <f aca="false">F2299*SQRT(($B$6-2)/C2299)</f>
        <v>-59949.0474327256</v>
      </c>
    </row>
    <row r="2300" customFormat="false" ht="15" hidden="false" customHeight="false" outlineLevel="0" collapsed="false">
      <c r="A2300" s="41" t="n">
        <v>0.1487281759</v>
      </c>
      <c r="B2300" s="41" t="n">
        <v>1.2880660703</v>
      </c>
      <c r="C2300" s="41" t="n">
        <v>4.4302200453</v>
      </c>
      <c r="D2300" s="42" t="n">
        <f aca="false">$B$5*A2300</f>
        <v>0.379997223035507</v>
      </c>
      <c r="E2300" s="42" t="n">
        <f aca="false">$D$5*A2300+$F$5*B2300</f>
        <v>2.57807257322232</v>
      </c>
      <c r="F2300" s="43" t="n">
        <f aca="false">Inputs!$B$5*D2300+Inputs!$B$6*E2300</f>
        <v>-90903.9063575654</v>
      </c>
      <c r="G2300" s="43" t="n">
        <f aca="false">F2300*SQRT(($B$6-2)/C2300)</f>
        <v>-61078.0123178672</v>
      </c>
    </row>
    <row r="2301" customFormat="false" ht="15" hidden="false" customHeight="false" outlineLevel="0" collapsed="false">
      <c r="A2301" s="41" t="n">
        <v>-0.2952167071</v>
      </c>
      <c r="B2301" s="41" t="n">
        <v>0.4676148266</v>
      </c>
      <c r="C2301" s="41" t="n">
        <v>4.7983297923</v>
      </c>
      <c r="D2301" s="42" t="n">
        <f aca="false">$B$5*A2301</f>
        <v>-0.754272203049904</v>
      </c>
      <c r="E2301" s="42" t="n">
        <f aca="false">$D$5*A2301+$F$5*B2301</f>
        <v>0.10495718115915</v>
      </c>
      <c r="F2301" s="43" t="n">
        <f aca="false">Inputs!$B$5*D2301+Inputs!$B$6*E2301</f>
        <v>-80675.0793629479</v>
      </c>
      <c r="G2301" s="43" t="n">
        <f aca="false">F2301*SQRT(($B$6-2)/C2301)</f>
        <v>-52084.6022703308</v>
      </c>
    </row>
    <row r="2302" customFormat="false" ht="15" hidden="false" customHeight="false" outlineLevel="0" collapsed="false">
      <c r="A2302" s="41" t="n">
        <v>0.5058850645</v>
      </c>
      <c r="B2302" s="41" t="n">
        <v>1.5016018726</v>
      </c>
      <c r="C2302" s="41" t="n">
        <v>3.9960175504</v>
      </c>
      <c r="D2302" s="42" t="n">
        <f aca="false">$B$5*A2302</f>
        <v>1.29252522947898</v>
      </c>
      <c r="E2302" s="42" t="n">
        <f aca="false">$D$5*A2302+$F$5*B2302</f>
        <v>3.79668049768197</v>
      </c>
      <c r="F2302" s="43" t="n">
        <f aca="false">Inputs!$B$5*D2302+Inputs!$B$6*E2302</f>
        <v>-60581.5019362002</v>
      </c>
      <c r="G2302" s="43" t="n">
        <f aca="false">F2302*SQRT(($B$6-2)/C2302)</f>
        <v>-42858.9315885261</v>
      </c>
    </row>
    <row r="2303" customFormat="false" ht="15" hidden="false" customHeight="false" outlineLevel="0" collapsed="false">
      <c r="A2303" s="41" t="n">
        <v>-1.7066373063</v>
      </c>
      <c r="B2303" s="41" t="n">
        <v>-0.4584082746</v>
      </c>
      <c r="C2303" s="41" t="n">
        <v>9.4886452267</v>
      </c>
      <c r="D2303" s="42" t="n">
        <f aca="false">$B$5*A2303</f>
        <v>-4.36042083618937</v>
      </c>
      <c r="E2303" s="42" t="n">
        <f aca="false">$D$5*A2303+$F$5*B2303</f>
        <v>-4.85264725342487</v>
      </c>
      <c r="F2303" s="43" t="n">
        <f aca="false">Inputs!$B$5*D2303+Inputs!$B$6*E2303</f>
        <v>-193409.720947694</v>
      </c>
      <c r="G2303" s="43" t="n">
        <f aca="false">F2303*SQRT(($B$6-2)/C2303)</f>
        <v>-88795.5479680106</v>
      </c>
    </row>
    <row r="2304" customFormat="false" ht="15" hidden="false" customHeight="false" outlineLevel="0" collapsed="false">
      <c r="A2304" s="41" t="n">
        <v>0.8485161054</v>
      </c>
      <c r="B2304" s="41" t="n">
        <v>1.5458964798</v>
      </c>
      <c r="C2304" s="41" t="n">
        <v>3.5535498623</v>
      </c>
      <c r="D2304" s="42" t="n">
        <f aca="false">$B$5*A2304</f>
        <v>2.16794001406766</v>
      </c>
      <c r="E2304" s="42" t="n">
        <f aca="false">$D$5*A2304+$F$5*B2304</f>
        <v>4.68848661341232</v>
      </c>
      <c r="F2304" s="43" t="n">
        <f aca="false">Inputs!$B$5*D2304+Inputs!$B$6*E2304</f>
        <v>-17630.3292638499</v>
      </c>
      <c r="G2304" s="43" t="n">
        <f aca="false">F2304*SQRT(($B$6-2)/C2304)</f>
        <v>-13226.4780103806</v>
      </c>
    </row>
    <row r="2305" customFormat="false" ht="15" hidden="false" customHeight="false" outlineLevel="0" collapsed="false">
      <c r="A2305" s="41" t="n">
        <v>0.2400715126</v>
      </c>
      <c r="B2305" s="41" t="n">
        <v>-0.2927041644</v>
      </c>
      <c r="C2305" s="41" t="n">
        <v>4.7742669023</v>
      </c>
      <c r="D2305" s="42" t="n">
        <f aca="false">$B$5*A2305</f>
        <v>0.613377442208875</v>
      </c>
      <c r="E2305" s="42" t="n">
        <f aca="false">$D$5*A2305+$F$5*B2305</f>
        <v>0.0658459842421082</v>
      </c>
      <c r="F2305" s="43" t="n">
        <f aca="false">Inputs!$B$5*D2305+Inputs!$B$6*E2305</f>
        <v>58045.4450087821</v>
      </c>
      <c r="G2305" s="43" t="n">
        <f aca="false">F2305*SQRT(($B$6-2)/C2305)</f>
        <v>37569.0138814329</v>
      </c>
    </row>
    <row r="2306" customFormat="false" ht="15" hidden="false" customHeight="false" outlineLevel="0" collapsed="false">
      <c r="A2306" s="41" t="n">
        <v>0.7571183687</v>
      </c>
      <c r="B2306" s="41" t="n">
        <v>0.8687026752</v>
      </c>
      <c r="C2306" s="41" t="n">
        <v>7.9855579614</v>
      </c>
      <c r="D2306" s="42" t="n">
        <f aca="false">$B$5*A2306</f>
        <v>1.93442080408903</v>
      </c>
      <c r="E2306" s="42" t="n">
        <f aca="false">$D$5*A2306+$F$5*B2306</f>
        <v>3.30165709216769</v>
      </c>
      <c r="F2306" s="43" t="n">
        <f aca="false">Inputs!$B$5*D2306+Inputs!$B$6*E2306</f>
        <v>28359.225800519</v>
      </c>
      <c r="G2306" s="43" t="n">
        <f aca="false">F2306*SQRT(($B$6-2)/C2306)</f>
        <v>14192.4291626393</v>
      </c>
    </row>
    <row r="2307" customFormat="false" ht="15" hidden="false" customHeight="false" outlineLevel="0" collapsed="false">
      <c r="A2307" s="41" t="n">
        <v>-0.3596616787</v>
      </c>
      <c r="B2307" s="41" t="n">
        <v>0.3303073122</v>
      </c>
      <c r="C2307" s="41" t="n">
        <v>2.2965642347</v>
      </c>
      <c r="D2307" s="42" t="n">
        <f aca="false">$B$5*A2307</f>
        <v>-0.918927690138427</v>
      </c>
      <c r="E2307" s="42" t="n">
        <f aca="false">$D$5*A2307+$F$5*B2307</f>
        <v>-0.285490264032589</v>
      </c>
      <c r="F2307" s="43" t="n">
        <f aca="false">Inputs!$B$5*D2307+Inputs!$B$6*E2307</f>
        <v>-77618.2558122133</v>
      </c>
      <c r="G2307" s="43" t="n">
        <f aca="false">F2307*SQRT(($B$6-2)/C2307)</f>
        <v>-72433.5179643368</v>
      </c>
    </row>
    <row r="2308" customFormat="false" ht="15" hidden="false" customHeight="false" outlineLevel="0" collapsed="false">
      <c r="A2308" s="41" t="n">
        <v>1.1805272624</v>
      </c>
      <c r="B2308" s="41" t="n">
        <v>1.8904589933</v>
      </c>
      <c r="C2308" s="41" t="n">
        <v>10.6682668286</v>
      </c>
      <c r="D2308" s="42" t="n">
        <f aca="false">$B$5*A2308</f>
        <v>3.01622122852721</v>
      </c>
      <c r="E2308" s="42" t="n">
        <f aca="false">$D$5*A2308+$F$5*B2308</f>
        <v>6.0735076951874</v>
      </c>
      <c r="F2308" s="43" t="n">
        <f aca="false">Inputs!$B$5*D2308+Inputs!$B$6*E2308</f>
        <v>-2053.26190664904</v>
      </c>
      <c r="G2308" s="43" t="n">
        <f aca="false">F2308*SQRT(($B$6-2)/C2308)</f>
        <v>-889.021805007558</v>
      </c>
    </row>
    <row r="2309" customFormat="false" ht="15" hidden="false" customHeight="false" outlineLevel="0" collapsed="false">
      <c r="A2309" s="41" t="n">
        <v>0.7426049592</v>
      </c>
      <c r="B2309" s="41" t="n">
        <v>0.0441388967</v>
      </c>
      <c r="C2309" s="41" t="n">
        <v>2.1090162499</v>
      </c>
      <c r="D2309" s="42" t="n">
        <f aca="false">$B$5*A2309</f>
        <v>1.89733936156206</v>
      </c>
      <c r="E2309" s="42" t="n">
        <f aca="false">$D$5*A2309+$F$5*B2309</f>
        <v>1.84331030905925</v>
      </c>
      <c r="F2309" s="43" t="n">
        <f aca="false">Inputs!$B$5*D2309+Inputs!$B$6*E2309</f>
        <v>97568.4207032436</v>
      </c>
      <c r="G2309" s="43" t="n">
        <f aca="false">F2309*SQRT(($B$6-2)/C2309)</f>
        <v>95013.2798501838</v>
      </c>
    </row>
    <row r="2310" customFormat="false" ht="15" hidden="false" customHeight="false" outlineLevel="0" collapsed="false">
      <c r="A2310" s="41" t="n">
        <v>-0.054075176</v>
      </c>
      <c r="B2310" s="41" t="n">
        <v>0.5573965572</v>
      </c>
      <c r="C2310" s="41" t="n">
        <v>1.4904796772</v>
      </c>
      <c r="D2310" s="42" t="n">
        <f aca="false">$B$5*A2310</f>
        <v>-0.138160887073424</v>
      </c>
      <c r="E2310" s="42" t="n">
        <f aca="false">$D$5*A2310+$F$5*B2310</f>
        <v>0.833804728790356</v>
      </c>
      <c r="F2310" s="43" t="n">
        <f aca="false">Inputs!$B$5*D2310+Inputs!$B$6*E2310</f>
        <v>-55506.3251468602</v>
      </c>
      <c r="G2310" s="43" t="n">
        <f aca="false">F2310*SQRT(($B$6-2)/C2310)</f>
        <v>-64297.5528096266</v>
      </c>
    </row>
    <row r="2311" customFormat="false" ht="15" hidden="false" customHeight="false" outlineLevel="0" collapsed="false">
      <c r="A2311" s="41" t="n">
        <v>-0.1156728425</v>
      </c>
      <c r="B2311" s="41" t="n">
        <v>0.189640499</v>
      </c>
      <c r="C2311" s="41" t="n">
        <v>4.8771880264</v>
      </c>
      <c r="D2311" s="42" t="n">
        <f aca="false">$B$5*A2311</f>
        <v>-0.295541572164361</v>
      </c>
      <c r="E2311" s="42" t="n">
        <f aca="false">$D$5*A2311+$F$5*B2311</f>
        <v>0.0522069738152838</v>
      </c>
      <c r="F2311" s="43" t="n">
        <f aca="false">Inputs!$B$5*D2311+Inputs!$B$6*E2311</f>
        <v>-32164.5059072002</v>
      </c>
      <c r="G2311" s="43" t="n">
        <f aca="false">F2311*SQRT(($B$6-2)/C2311)</f>
        <v>-20597.1500469291</v>
      </c>
    </row>
    <row r="2312" customFormat="false" ht="15" hidden="false" customHeight="false" outlineLevel="0" collapsed="false">
      <c r="A2312" s="41" t="n">
        <v>-1.0578762645</v>
      </c>
      <c r="B2312" s="41" t="n">
        <v>1.2970571965</v>
      </c>
      <c r="C2312" s="41" t="n">
        <v>2.0197674173</v>
      </c>
      <c r="D2312" s="42" t="n">
        <f aca="false">$B$5*A2312</f>
        <v>-2.70285062257108</v>
      </c>
      <c r="E2312" s="42" t="n">
        <f aca="false">$D$5*A2312+$F$5*B2312</f>
        <v>-0.2776232840682</v>
      </c>
      <c r="F2312" s="43" t="n">
        <f aca="false">Inputs!$B$5*D2312+Inputs!$B$6*E2312</f>
        <v>-256403.898053697</v>
      </c>
      <c r="G2312" s="43" t="n">
        <f aca="false">F2312*SQRT(($B$6-2)/C2312)</f>
        <v>-255146.10345594</v>
      </c>
    </row>
    <row r="2313" customFormat="false" ht="15" hidden="false" customHeight="false" outlineLevel="0" collapsed="false">
      <c r="A2313" s="41" t="n">
        <v>-1.1401847271</v>
      </c>
      <c r="B2313" s="41" t="n">
        <v>-0.4321117605</v>
      </c>
      <c r="C2313" s="41" t="n">
        <v>9.1978066613</v>
      </c>
      <c r="D2313" s="42" t="n">
        <f aca="false">$B$5*A2313</f>
        <v>-2.91314693684411</v>
      </c>
      <c r="E2313" s="42" t="n">
        <f aca="false">$D$5*A2313+$F$5*B2313</f>
        <v>-3.45931623627888</v>
      </c>
      <c r="F2313" s="43" t="n">
        <f aca="false">Inputs!$B$5*D2313+Inputs!$B$6*E2313</f>
        <v>-118348.881870467</v>
      </c>
      <c r="G2313" s="43" t="n">
        <f aca="false">F2313*SQRT(($B$6-2)/C2313)</f>
        <v>-55187.0295591538</v>
      </c>
    </row>
    <row r="2314" customFormat="false" ht="15" hidden="false" customHeight="false" outlineLevel="0" collapsed="false">
      <c r="A2314" s="41" t="n">
        <v>0.0975932609</v>
      </c>
      <c r="B2314" s="41" t="n">
        <v>1.9909868799</v>
      </c>
      <c r="C2314" s="41" t="n">
        <v>12.9440603319</v>
      </c>
      <c r="D2314" s="42" t="n">
        <f aca="false">$B$5*A2314</f>
        <v>0.249348638242659</v>
      </c>
      <c r="E2314" s="42" t="n">
        <f aca="false">$D$5*A2314+$F$5*B2314</f>
        <v>3.67015709276084</v>
      </c>
      <c r="F2314" s="43" t="n">
        <f aca="false">Inputs!$B$5*D2314+Inputs!$B$6*E2314</f>
        <v>-158572.990813776</v>
      </c>
      <c r="G2314" s="43" t="n">
        <f aca="false">F2314*SQRT(($B$6-2)/C2314)</f>
        <v>-62331.6970191283</v>
      </c>
    </row>
    <row r="2315" customFormat="false" ht="15" hidden="false" customHeight="false" outlineLevel="0" collapsed="false">
      <c r="A2315" s="41" t="n">
        <v>-0.4226829849</v>
      </c>
      <c r="B2315" s="41" t="n">
        <v>-0.666015814</v>
      </c>
      <c r="C2315" s="41" t="n">
        <v>1.5410208588</v>
      </c>
      <c r="D2315" s="42" t="n">
        <f aca="false">$B$5*A2315</f>
        <v>-1.07994574339669</v>
      </c>
      <c r="E2315" s="42" t="n">
        <f aca="false">$D$5*A2315+$F$5*B2315</f>
        <v>-2.15585033166501</v>
      </c>
      <c r="F2315" s="43" t="n">
        <f aca="false">Inputs!$B$5*D2315+Inputs!$B$6*E2315</f>
        <v>-202.057756418348</v>
      </c>
      <c r="G2315" s="43" t="n">
        <f aca="false">F2315*SQRT(($B$6-2)/C2315)</f>
        <v>-230.18990073113</v>
      </c>
    </row>
    <row r="2316" customFormat="false" ht="15" hidden="false" customHeight="false" outlineLevel="0" collapsed="false">
      <c r="A2316" s="41" t="n">
        <v>-0.5508169173</v>
      </c>
      <c r="B2316" s="41" t="n">
        <v>1.6588971676</v>
      </c>
      <c r="C2316" s="41" t="n">
        <v>1.4119973099</v>
      </c>
      <c r="D2316" s="42" t="n">
        <f aca="false">$B$5*A2316</f>
        <v>-1.40732512658335</v>
      </c>
      <c r="E2316" s="42" t="n">
        <f aca="false">$D$5*A2316+$F$5*B2316</f>
        <v>1.5537740919624</v>
      </c>
      <c r="F2316" s="43" t="n">
        <f aca="false">Inputs!$B$5*D2316+Inputs!$B$6*E2316</f>
        <v>-218421.217256455</v>
      </c>
      <c r="G2316" s="43" t="n">
        <f aca="false">F2316*SQRT(($B$6-2)/C2316)</f>
        <v>-259951.834282009</v>
      </c>
    </row>
    <row r="2317" customFormat="false" ht="15" hidden="false" customHeight="false" outlineLevel="0" collapsed="false">
      <c r="A2317" s="41" t="n">
        <v>-2.8123469935</v>
      </c>
      <c r="B2317" s="41" t="n">
        <v>-1.0027380121</v>
      </c>
      <c r="C2317" s="41" t="n">
        <v>1.3526435698</v>
      </c>
      <c r="D2317" s="42" t="n">
        <f aca="false">$B$5*A2317</f>
        <v>-7.18548480323463</v>
      </c>
      <c r="E2317" s="42" t="n">
        <f aca="false">$D$5*A2317+$F$5*B2317</f>
        <v>-8.42369886296913</v>
      </c>
      <c r="F2317" s="43" t="n">
        <f aca="false">Inputs!$B$5*D2317+Inputs!$B$6*E2317</f>
        <v>-297363.537175006</v>
      </c>
      <c r="G2317" s="43" t="n">
        <f aca="false">F2317*SQRT(($B$6-2)/C2317)</f>
        <v>-361585.516104774</v>
      </c>
    </row>
    <row r="2318" customFormat="false" ht="15" hidden="false" customHeight="false" outlineLevel="0" collapsed="false">
      <c r="A2318" s="41" t="n">
        <v>2.7312887092</v>
      </c>
      <c r="B2318" s="41" t="n">
        <v>0.5908820735</v>
      </c>
      <c r="C2318" s="41" t="n">
        <v>0.3865155487</v>
      </c>
      <c r="D2318" s="42" t="n">
        <f aca="false">$B$5*A2318</f>
        <v>6.9783826670615</v>
      </c>
      <c r="E2318" s="42" t="n">
        <f aca="false">$D$5*A2318+$F$5*B2318</f>
        <v>7.51964363927081</v>
      </c>
      <c r="F2318" s="43" t="n">
        <f aca="false">Inputs!$B$5*D2318+Inputs!$B$6*E2318</f>
        <v>321856.08474261</v>
      </c>
      <c r="G2318" s="43" t="n">
        <f aca="false">F2318*SQRT(($B$6-2)/C2318)</f>
        <v>732138.486486994</v>
      </c>
    </row>
    <row r="2319" customFormat="false" ht="15" hidden="false" customHeight="false" outlineLevel="0" collapsed="false">
      <c r="A2319" s="41" t="n">
        <v>-1.1059849493</v>
      </c>
      <c r="B2319" s="41" t="n">
        <v>-0.0419179822</v>
      </c>
      <c r="C2319" s="41" t="n">
        <v>1.9708351839</v>
      </c>
      <c r="D2319" s="42" t="n">
        <f aca="false">$B$5*A2319</f>
        <v>-2.82576725566541</v>
      </c>
      <c r="E2319" s="42" t="n">
        <f aca="false">$D$5*A2319+$F$5*B2319</f>
        <v>-2.70416995709223</v>
      </c>
      <c r="F2319" s="43" t="n">
        <f aca="false">Inputs!$B$5*D2319+Inputs!$B$6*E2319</f>
        <v>-147368.22771193</v>
      </c>
      <c r="G2319" s="43" t="n">
        <f aca="false">F2319*SQRT(($B$6-2)/C2319)</f>
        <v>-148454.615686327</v>
      </c>
    </row>
    <row r="2320" customFormat="false" ht="15" hidden="false" customHeight="false" outlineLevel="0" collapsed="false">
      <c r="A2320" s="41" t="n">
        <v>0.0674545661</v>
      </c>
      <c r="B2320" s="41" t="n">
        <v>0.8461252459</v>
      </c>
      <c r="C2320" s="41" t="n">
        <v>6.8977531676</v>
      </c>
      <c r="D2320" s="42" t="n">
        <f aca="false">$B$5*A2320</f>
        <v>0.172344934938888</v>
      </c>
      <c r="E2320" s="42" t="n">
        <f aca="false">$D$5*A2320+$F$5*B2320</f>
        <v>1.62155605683367</v>
      </c>
      <c r="F2320" s="43" t="n">
        <f aca="false">Inputs!$B$5*D2320+Inputs!$B$6*E2320</f>
        <v>-63843.3093477945</v>
      </c>
      <c r="G2320" s="43" t="n">
        <f aca="false">F2320*SQRT(($B$6-2)/C2320)</f>
        <v>-34377.6799416651</v>
      </c>
    </row>
    <row r="2321" customFormat="false" ht="15" hidden="false" customHeight="false" outlineLevel="0" collapsed="false">
      <c r="A2321" s="41" t="n">
        <v>1.8395020028</v>
      </c>
      <c r="B2321" s="41" t="n">
        <v>0.3885516813</v>
      </c>
      <c r="C2321" s="41" t="n">
        <v>5.0561905402</v>
      </c>
      <c r="D2321" s="42" t="n">
        <f aca="false">$B$5*A2321</f>
        <v>4.69988721775383</v>
      </c>
      <c r="E2321" s="42" t="n">
        <f aca="false">$D$5*A2321+$F$5*B2321</f>
        <v>5.04818598913805</v>
      </c>
      <c r="F2321" s="43" t="n">
        <f aca="false">Inputs!$B$5*D2321+Inputs!$B$6*E2321</f>
        <v>217579.42231848</v>
      </c>
      <c r="G2321" s="43" t="n">
        <f aca="false">F2321*SQRT(($B$6-2)/C2321)</f>
        <v>136842.531985397</v>
      </c>
    </row>
    <row r="2322" customFormat="false" ht="15" hidden="false" customHeight="false" outlineLevel="0" collapsed="false">
      <c r="A2322" s="41" t="n">
        <v>-0.539788303</v>
      </c>
      <c r="B2322" s="41" t="n">
        <v>0.7870844421</v>
      </c>
      <c r="C2322" s="41" t="n">
        <v>2.8274436662</v>
      </c>
      <c r="D2322" s="42" t="n">
        <f aca="false">$B$5*A2322</f>
        <v>-1.37914725925882</v>
      </c>
      <c r="E2322" s="42" t="n">
        <f aca="false">$D$5*A2322+$F$5*B2322</f>
        <v>0.0746199451128733</v>
      </c>
      <c r="F2322" s="43" t="n">
        <f aca="false">Inputs!$B$5*D2322+Inputs!$B$6*E2322</f>
        <v>-141645.723181526</v>
      </c>
      <c r="G2322" s="43" t="n">
        <f aca="false">F2322*SQRT(($B$6-2)/C2322)</f>
        <v>-119130.0937308</v>
      </c>
    </row>
    <row r="2323" customFormat="false" ht="15" hidden="false" customHeight="false" outlineLevel="0" collapsed="false">
      <c r="A2323" s="41" t="n">
        <v>-0.6982526969</v>
      </c>
      <c r="B2323" s="41" t="n">
        <v>-1.033337496</v>
      </c>
      <c r="C2323" s="41" t="n">
        <v>4.6423697136</v>
      </c>
      <c r="D2323" s="42" t="n">
        <f aca="false">$B$5*A2323</f>
        <v>-1.78402030545615</v>
      </c>
      <c r="E2323" s="42" t="n">
        <f aca="false">$D$5*A2323+$F$5*B2323</f>
        <v>-3.44586330395024</v>
      </c>
      <c r="F2323" s="43" t="n">
        <f aca="false">Inputs!$B$5*D2323+Inputs!$B$6*E2323</f>
        <v>-6108.86534810264</v>
      </c>
      <c r="G2323" s="43" t="n">
        <f aca="false">F2323*SQRT(($B$6-2)/C2323)</f>
        <v>-4009.64282845384</v>
      </c>
    </row>
    <row r="2324" customFormat="false" ht="15" hidden="false" customHeight="false" outlineLevel="0" collapsed="false">
      <c r="A2324" s="41" t="n">
        <v>-1.759908872</v>
      </c>
      <c r="B2324" s="41" t="n">
        <v>-1.5651283945</v>
      </c>
      <c r="C2324" s="41" t="n">
        <v>1.0221196337</v>
      </c>
      <c r="D2324" s="42" t="n">
        <f aca="false">$B$5*A2324</f>
        <v>-4.4965285165953</v>
      </c>
      <c r="E2324" s="42" t="n">
        <f aca="false">$D$5*A2324+$F$5*B2324</f>
        <v>-6.89043434306271</v>
      </c>
      <c r="F2324" s="43" t="n">
        <f aca="false">Inputs!$B$5*D2324+Inputs!$B$6*E2324</f>
        <v>-105131.134506394</v>
      </c>
      <c r="G2324" s="43" t="n">
        <f aca="false">F2324*SQRT(($B$6-2)/C2324)</f>
        <v>-147060.312183794</v>
      </c>
    </row>
    <row r="2325" customFormat="false" ht="15" hidden="false" customHeight="false" outlineLevel="0" collapsed="false">
      <c r="A2325" s="41" t="n">
        <v>-0.8964451561</v>
      </c>
      <c r="B2325" s="41" t="n">
        <v>-1.1777897677</v>
      </c>
      <c r="C2325" s="41" t="n">
        <v>3.5411998222</v>
      </c>
      <c r="D2325" s="42" t="n">
        <f aca="false">$B$5*A2325</f>
        <v>-2.29039768598165</v>
      </c>
      <c r="E2325" s="42" t="n">
        <f aca="false">$D$5*A2325+$F$5*B2325</f>
        <v>-4.16691181135098</v>
      </c>
      <c r="F2325" s="43" t="n">
        <f aca="false">Inputs!$B$5*D2325+Inputs!$B$6*E2325</f>
        <v>-20694.1780306156</v>
      </c>
      <c r="G2325" s="43" t="n">
        <f aca="false">F2325*SQRT(($B$6-2)/C2325)</f>
        <v>-15552.0613907268</v>
      </c>
    </row>
    <row r="2326" customFormat="false" ht="15" hidden="false" customHeight="false" outlineLevel="0" collapsed="false">
      <c r="A2326" s="41" t="n">
        <v>0.3132365274</v>
      </c>
      <c r="B2326" s="41" t="n">
        <v>-1.1994018258</v>
      </c>
      <c r="C2326" s="41" t="n">
        <v>4.0460142416</v>
      </c>
      <c r="D2326" s="42" t="n">
        <f aca="false">$B$5*A2326</f>
        <v>0.800312448162591</v>
      </c>
      <c r="E2326" s="42" t="n">
        <f aca="false">$D$5*A2326+$F$5*B2326</f>
        <v>-1.3256865067752</v>
      </c>
      <c r="F2326" s="43" t="n">
        <f aca="false">Inputs!$B$5*D2326+Inputs!$B$6*E2326</f>
        <v>146315.570155019</v>
      </c>
      <c r="G2326" s="43" t="n">
        <f aca="false">F2326*SQRT(($B$6-2)/C2326)</f>
        <v>102870.733916649</v>
      </c>
    </row>
    <row r="2327" customFormat="false" ht="15" hidden="false" customHeight="false" outlineLevel="0" collapsed="false">
      <c r="A2327" s="41" t="n">
        <v>-3.143666302</v>
      </c>
      <c r="B2327" s="41" t="n">
        <v>-1.0439117746</v>
      </c>
      <c r="C2327" s="41" t="n">
        <v>3.8624470734</v>
      </c>
      <c r="D2327" s="42" t="n">
        <f aca="false">$B$5*A2327</f>
        <v>-8.03199835997115</v>
      </c>
      <c r="E2327" s="42" t="n">
        <f aca="false">$D$5*A2327+$F$5*B2327</f>
        <v>-9.28319881705063</v>
      </c>
      <c r="F2327" s="43" t="n">
        <f aca="false">Inputs!$B$5*D2327+Inputs!$B$6*E2327</f>
        <v>-339039.895144584</v>
      </c>
      <c r="G2327" s="43" t="n">
        <f aca="false">F2327*SQRT(($B$6-2)/C2327)</f>
        <v>-243968.936022009</v>
      </c>
    </row>
    <row r="2328" customFormat="false" ht="15" hidden="false" customHeight="false" outlineLevel="0" collapsed="false">
      <c r="A2328" s="41" t="n">
        <v>-0.4718596477</v>
      </c>
      <c r="B2328" s="41" t="n">
        <v>-0.6054494879</v>
      </c>
      <c r="C2328" s="41" t="n">
        <v>1.9166828835</v>
      </c>
      <c r="D2328" s="42" t="n">
        <f aca="false">$B$5*A2328</f>
        <v>-1.20559103682595</v>
      </c>
      <c r="E2328" s="42" t="n">
        <f aca="false">$D$5*A2328+$F$5*B2328</f>
        <v>-2.1682879578963</v>
      </c>
      <c r="F2328" s="43" t="n">
        <f aca="false">Inputs!$B$5*D2328+Inputs!$B$6*E2328</f>
        <v>-12144.7057877797</v>
      </c>
      <c r="G2328" s="43" t="n">
        <f aca="false">F2328*SQRT(($B$6-2)/C2328)</f>
        <v>-12405.8596565807</v>
      </c>
    </row>
    <row r="2329" customFormat="false" ht="15" hidden="false" customHeight="false" outlineLevel="0" collapsed="false">
      <c r="A2329" s="41" t="n">
        <v>1.5195246793</v>
      </c>
      <c r="B2329" s="41" t="n">
        <v>-0.6135425593</v>
      </c>
      <c r="C2329" s="41" t="n">
        <v>1.8544031273</v>
      </c>
      <c r="D2329" s="42" t="n">
        <f aca="false">$B$5*A2329</f>
        <v>3.88235218359805</v>
      </c>
      <c r="E2329" s="42" t="n">
        <f aca="false">$D$5*A2329+$F$5*B2329</f>
        <v>2.55641127244143</v>
      </c>
      <c r="F2329" s="43" t="n">
        <f aca="false">Inputs!$B$5*D2329+Inputs!$B$6*E2329</f>
        <v>260414.654737733</v>
      </c>
      <c r="G2329" s="43" t="n">
        <f aca="false">F2329*SQRT(($B$6-2)/C2329)</f>
        <v>270444.617691905</v>
      </c>
    </row>
    <row r="2330" customFormat="false" ht="15" hidden="false" customHeight="false" outlineLevel="0" collapsed="false">
      <c r="A2330" s="41" t="n">
        <v>0.8809234632</v>
      </c>
      <c r="B2330" s="41" t="n">
        <v>-0.0189825997</v>
      </c>
      <c r="C2330" s="41" t="n">
        <v>5.3962680593</v>
      </c>
      <c r="D2330" s="42" t="n">
        <f aca="false">$B$5*A2330</f>
        <v>2.25074010151174</v>
      </c>
      <c r="E2330" s="42" t="n">
        <f aca="false">$D$5*A2330+$F$5*B2330</f>
        <v>2.06345664924752</v>
      </c>
      <c r="F2330" s="43" t="n">
        <f aca="false">Inputs!$B$5*D2330+Inputs!$B$6*E2330</f>
        <v>121901.177688798</v>
      </c>
      <c r="G2330" s="43" t="n">
        <f aca="false">F2330*SQRT(($B$6-2)/C2330)</f>
        <v>74212.3427415883</v>
      </c>
    </row>
    <row r="2331" customFormat="false" ht="15" hidden="false" customHeight="false" outlineLevel="0" collapsed="false">
      <c r="A2331" s="41" t="n">
        <v>-0.0423047257</v>
      </c>
      <c r="B2331" s="41" t="n">
        <v>-0.8353802888</v>
      </c>
      <c r="C2331" s="41" t="n">
        <v>5.1562957982</v>
      </c>
      <c r="D2331" s="42" t="n">
        <f aca="false">$B$5*A2331</f>
        <v>-0.108087645061199</v>
      </c>
      <c r="E2331" s="42" t="n">
        <f aca="false">$D$5*A2331+$F$5*B2331</f>
        <v>-1.54315600883756</v>
      </c>
      <c r="F2331" s="43" t="n">
        <f aca="false">Inputs!$B$5*D2331+Inputs!$B$6*E2331</f>
        <v>66349.035935758</v>
      </c>
      <c r="G2331" s="43" t="n">
        <f aca="false">F2331*SQRT(($B$6-2)/C2331)</f>
        <v>41321.9400258172</v>
      </c>
    </row>
    <row r="2332" customFormat="false" ht="15" hidden="false" customHeight="false" outlineLevel="0" collapsed="false">
      <c r="A2332" s="41" t="n">
        <v>-0.0587826516</v>
      </c>
      <c r="B2332" s="41" t="n">
        <v>-0.7650961269</v>
      </c>
      <c r="C2332" s="41" t="n">
        <v>0.4147498848</v>
      </c>
      <c r="D2332" s="42" t="n">
        <f aca="false">$B$5*A2332</f>
        <v>-0.150188383845187</v>
      </c>
      <c r="E2332" s="42" t="n">
        <f aca="false">$D$5*A2332+$F$5*B2332</f>
        <v>-1.46100390079085</v>
      </c>
      <c r="F2332" s="43" t="n">
        <f aca="false">Inputs!$B$5*D2332+Inputs!$B$6*E2332</f>
        <v>58031.356655024</v>
      </c>
      <c r="G2332" s="43" t="n">
        <f aca="false">F2332*SQRT(($B$6-2)/C2332)</f>
        <v>127433.785534013</v>
      </c>
    </row>
    <row r="2333" customFormat="false" ht="15" hidden="false" customHeight="false" outlineLevel="0" collapsed="false">
      <c r="A2333" s="41" t="n">
        <v>0.1700243143</v>
      </c>
      <c r="B2333" s="41" t="n">
        <v>-0.2362496326</v>
      </c>
      <c r="C2333" s="41" t="n">
        <v>0.4047717172</v>
      </c>
      <c r="D2333" s="42" t="n">
        <f aca="false">$B$5*A2333</f>
        <v>0.434408388938738</v>
      </c>
      <c r="E2333" s="42" t="n">
        <f aca="false">$D$5*A2333+$F$5*B2333</f>
        <v>-0.00335493172723694</v>
      </c>
      <c r="F2333" s="43" t="n">
        <f aca="false">Inputs!$B$5*D2333+Inputs!$B$6*E2333</f>
        <v>43608.5854802356</v>
      </c>
      <c r="G2333" s="43" t="n">
        <f aca="false">F2333*SQRT(($B$6-2)/C2333)</f>
        <v>96935.2909175304</v>
      </c>
    </row>
    <row r="2334" customFormat="false" ht="15" hidden="false" customHeight="false" outlineLevel="0" collapsed="false">
      <c r="A2334" s="41" t="n">
        <v>-0.9446279332</v>
      </c>
      <c r="B2334" s="41" t="n">
        <v>0.9918943397</v>
      </c>
      <c r="C2334" s="41" t="n">
        <v>12.2898565986</v>
      </c>
      <c r="D2334" s="42" t="n">
        <f aca="false">$B$5*A2334</f>
        <v>-2.41350362327526</v>
      </c>
      <c r="E2334" s="42" t="n">
        <f aca="false">$D$5*A2334+$F$5*B2334</f>
        <v>-0.53507717452145</v>
      </c>
      <c r="F2334" s="43" t="n">
        <f aca="false">Inputs!$B$5*D2334+Inputs!$B$6*E2334</f>
        <v>-214596.503601454</v>
      </c>
      <c r="G2334" s="43" t="n">
        <f aca="false">F2334*SQRT(($B$6-2)/C2334)</f>
        <v>-86569.3649939683</v>
      </c>
    </row>
    <row r="2335" customFormat="false" ht="15" hidden="false" customHeight="false" outlineLevel="0" collapsed="false">
      <c r="A2335" s="41" t="n">
        <v>0.42684048</v>
      </c>
      <c r="B2335" s="41" t="n">
        <v>-0.4480627341</v>
      </c>
      <c r="C2335" s="41" t="n">
        <v>4.1432555852</v>
      </c>
      <c r="D2335" s="42" t="n">
        <f aca="false">$B$5*A2335</f>
        <v>1.0905680520697</v>
      </c>
      <c r="E2335" s="42" t="n">
        <f aca="false">$D$5*A2335+$F$5*B2335</f>
        <v>0.242014611438076</v>
      </c>
      <c r="F2335" s="43" t="n">
        <f aca="false">Inputs!$B$5*D2335+Inputs!$B$6*E2335</f>
        <v>96956.0746350663</v>
      </c>
      <c r="G2335" s="43" t="n">
        <f aca="false">F2335*SQRT(($B$6-2)/C2335)</f>
        <v>67362.6494186299</v>
      </c>
    </row>
    <row r="2336" customFormat="false" ht="15" hidden="false" customHeight="false" outlineLevel="0" collapsed="false">
      <c r="A2336" s="41" t="n">
        <v>0.145493047</v>
      </c>
      <c r="B2336" s="41" t="n">
        <v>-0.0838225215</v>
      </c>
      <c r="C2336" s="41" t="n">
        <v>3.8716259176</v>
      </c>
      <c r="D2336" s="42" t="n">
        <f aca="false">$B$5*A2336</f>
        <v>0.37173153974636</v>
      </c>
      <c r="E2336" s="42" t="n">
        <f aca="false">$D$5*A2336+$F$5*B2336</f>
        <v>0.20147341709518</v>
      </c>
      <c r="F2336" s="43" t="n">
        <f aca="false">Inputs!$B$5*D2336+Inputs!$B$6*E2336</f>
        <v>27099.483119877</v>
      </c>
      <c r="G2336" s="43" t="n">
        <f aca="false">F2336*SQRT(($B$6-2)/C2336)</f>
        <v>19477.3250035337</v>
      </c>
    </row>
    <row r="2337" customFormat="false" ht="15" hidden="false" customHeight="false" outlineLevel="0" collapsed="false">
      <c r="A2337" s="41" t="n">
        <v>-0.8675909373</v>
      </c>
      <c r="B2337" s="41" t="n">
        <v>0.070496229</v>
      </c>
      <c r="C2337" s="41" t="n">
        <v>1.5958486224</v>
      </c>
      <c r="D2337" s="42" t="n">
        <f aca="false">$B$5*A2337</f>
        <v>-2.21667579064804</v>
      </c>
      <c r="E2337" s="42" t="n">
        <f aca="false">$D$5*A2337+$F$5*B2337</f>
        <v>-1.94277986431952</v>
      </c>
      <c r="F2337" s="43" t="n">
        <f aca="false">Inputs!$B$5*D2337+Inputs!$B$6*E2337</f>
        <v>-124528.585848827</v>
      </c>
      <c r="G2337" s="43" t="n">
        <f aca="false">F2337*SQRT(($B$6-2)/C2337)</f>
        <v>-139408.163992356</v>
      </c>
    </row>
    <row r="2338" customFormat="false" ht="15" hidden="false" customHeight="false" outlineLevel="0" collapsed="false">
      <c r="A2338" s="41" t="n">
        <v>-0.6210117548</v>
      </c>
      <c r="B2338" s="41" t="n">
        <v>-0.9449338356</v>
      </c>
      <c r="C2338" s="41" t="n">
        <v>2.5572183603</v>
      </c>
      <c r="D2338" s="42" t="n">
        <f aca="false">$B$5*A2338</f>
        <v>-1.58667139476702</v>
      </c>
      <c r="E2338" s="42" t="n">
        <f aca="false">$D$5*A2338+$F$5*B2338</f>
        <v>-3.10941117704699</v>
      </c>
      <c r="F2338" s="43" t="n">
        <f aca="false">Inputs!$B$5*D2338+Inputs!$B$6*E2338</f>
        <v>-3196.58062435212</v>
      </c>
      <c r="G2338" s="43" t="n">
        <f aca="false">F2338*SQRT(($B$6-2)/C2338)</f>
        <v>-2826.94105853387</v>
      </c>
    </row>
    <row r="2339" customFormat="false" ht="15" hidden="false" customHeight="false" outlineLevel="0" collapsed="false">
      <c r="A2339" s="41" t="n">
        <v>-1.6227673303</v>
      </c>
      <c r="B2339" s="41" t="n">
        <v>-0.3586073535</v>
      </c>
      <c r="C2339" s="41" t="n">
        <v>2.0546869259</v>
      </c>
      <c r="D2339" s="42" t="n">
        <f aca="false">$B$5*A2339</f>
        <v>-4.14613488947351</v>
      </c>
      <c r="E2339" s="42" t="n">
        <f aca="false">$D$5*A2339+$F$5*B2339</f>
        <v>-4.48074060258782</v>
      </c>
      <c r="F2339" s="43" t="n">
        <f aca="false">Inputs!$B$5*D2339+Inputs!$B$6*E2339</f>
        <v>-190576.45881796</v>
      </c>
      <c r="G2339" s="43" t="n">
        <f aca="false">F2339*SQRT(($B$6-2)/C2339)</f>
        <v>-188023.192300951</v>
      </c>
    </row>
    <row r="2340" customFormat="false" ht="15" hidden="false" customHeight="false" outlineLevel="0" collapsed="false">
      <c r="A2340" s="41" t="n">
        <v>0.5669706596</v>
      </c>
      <c r="B2340" s="41" t="n">
        <v>-0.6946593534</v>
      </c>
      <c r="C2340" s="41" t="n">
        <v>6.9338605809</v>
      </c>
      <c r="D2340" s="42" t="n">
        <f aca="false">$B$5*A2340</f>
        <v>1.4485975833891</v>
      </c>
      <c r="E2340" s="42" t="n">
        <f aca="false">$D$5*A2340+$F$5*B2340</f>
        <v>0.14965735991112</v>
      </c>
      <c r="F2340" s="43" t="n">
        <f aca="false">Inputs!$B$5*D2340+Inputs!$B$6*E2340</f>
        <v>137376.890343354</v>
      </c>
      <c r="G2340" s="43" t="n">
        <f aca="false">F2340*SQRT(($B$6-2)/C2340)</f>
        <v>73780.4206185253</v>
      </c>
    </row>
    <row r="2341" customFormat="false" ht="15" hidden="false" customHeight="false" outlineLevel="0" collapsed="false">
      <c r="A2341" s="41" t="n">
        <v>2.5207086922</v>
      </c>
      <c r="B2341" s="41" t="n">
        <v>0.8856856537</v>
      </c>
      <c r="C2341" s="41" t="n">
        <v>6.7135167835</v>
      </c>
      <c r="D2341" s="42" t="n">
        <f aca="false">$B$5*A2341</f>
        <v>6.44035534841428</v>
      </c>
      <c r="E2341" s="42" t="n">
        <f aca="false">$D$5*A2341+$F$5*B2341</f>
        <v>7.52760041322763</v>
      </c>
      <c r="F2341" s="43" t="n">
        <f aca="false">Inputs!$B$5*D2341+Inputs!$B$6*E2341</f>
        <v>267655.514180046</v>
      </c>
      <c r="G2341" s="43" t="n">
        <f aca="false">F2341*SQRT(($B$6-2)/C2341)</f>
        <v>146088.541550216</v>
      </c>
    </row>
    <row r="2342" customFormat="false" ht="15" hidden="false" customHeight="false" outlineLevel="0" collapsed="false">
      <c r="A2342" s="41" t="n">
        <v>1.3043301327</v>
      </c>
      <c r="B2342" s="41" t="n">
        <v>0.7952430121</v>
      </c>
      <c r="C2342" s="41" t="n">
        <v>4.1942022931</v>
      </c>
      <c r="D2342" s="42" t="n">
        <f aca="false">$B$5*A2342</f>
        <v>3.33253484316776</v>
      </c>
      <c r="E2342" s="42" t="n">
        <f aca="false">$D$5*A2342+$F$5*B2342</f>
        <v>4.47694948381214</v>
      </c>
      <c r="F2342" s="43" t="n">
        <f aca="false">Inputs!$B$5*D2342+Inputs!$B$6*E2342</f>
        <v>109406.010126169</v>
      </c>
      <c r="G2342" s="43" t="n">
        <f aca="false">F2342*SQRT(($B$6-2)/C2342)</f>
        <v>75549.4820751765</v>
      </c>
    </row>
    <row r="2343" customFormat="false" ht="15" hidden="false" customHeight="false" outlineLevel="0" collapsed="false">
      <c r="A2343" s="41" t="n">
        <v>1.8528649749</v>
      </c>
      <c r="B2343" s="41" t="n">
        <v>-0.7870019835</v>
      </c>
      <c r="C2343" s="41" t="n">
        <v>3.7280828852</v>
      </c>
      <c r="D2343" s="42" t="n">
        <f aca="false">$B$5*A2343</f>
        <v>4.73402931798987</v>
      </c>
      <c r="E2343" s="42" t="n">
        <f aca="false">$D$5*A2343+$F$5*B2343</f>
        <v>3.05010369909746</v>
      </c>
      <c r="F2343" s="43" t="n">
        <f aca="false">Inputs!$B$5*D2343+Inputs!$B$6*E2343</f>
        <v>320897.746844114</v>
      </c>
      <c r="G2343" s="43" t="n">
        <f aca="false">F2343*SQRT(($B$6-2)/C2343)</f>
        <v>235038.434571982</v>
      </c>
    </row>
    <row r="2344" customFormat="false" ht="15" hidden="false" customHeight="false" outlineLevel="0" collapsed="false">
      <c r="A2344" s="41" t="n">
        <v>-2.5607373857</v>
      </c>
      <c r="B2344" s="41" t="n">
        <v>-0.4461256084</v>
      </c>
      <c r="C2344" s="41" t="n">
        <v>4.742885746</v>
      </c>
      <c r="D2344" s="42" t="n">
        <f aca="false">$B$5*A2344</f>
        <v>-6.54262778119101</v>
      </c>
      <c r="E2344" s="42" t="n">
        <f aca="false">$D$5*A2344+$F$5*B2344</f>
        <v>-6.8638443775627</v>
      </c>
      <c r="F2344" s="43" t="n">
        <f aca="false">Inputs!$B$5*D2344+Inputs!$B$6*E2344</f>
        <v>-311070.559240966</v>
      </c>
      <c r="G2344" s="43" t="n">
        <f aca="false">F2344*SQRT(($B$6-2)/C2344)</f>
        <v>-202000.561378419</v>
      </c>
    </row>
    <row r="2345" customFormat="false" ht="15" hidden="false" customHeight="false" outlineLevel="0" collapsed="false">
      <c r="A2345" s="41" t="n">
        <v>0.5582185755</v>
      </c>
      <c r="B2345" s="41" t="n">
        <v>0.1515169717</v>
      </c>
      <c r="C2345" s="41" t="n">
        <v>3.6881638697</v>
      </c>
      <c r="D2345" s="42" t="n">
        <f aca="false">$B$5*A2345</f>
        <v>1.4262362007281</v>
      </c>
      <c r="E2345" s="42" t="n">
        <f aca="false">$D$5*A2345+$F$5*B2345</f>
        <v>1.58996120060771</v>
      </c>
      <c r="F2345" s="43" t="n">
        <f aca="false">Inputs!$B$5*D2345+Inputs!$B$6*E2345</f>
        <v>63125.5600424246</v>
      </c>
      <c r="G2345" s="43" t="n">
        <f aca="false">F2345*SQRT(($B$6-2)/C2345)</f>
        <v>46485.2464141979</v>
      </c>
    </row>
    <row r="2346" customFormat="false" ht="15" hidden="false" customHeight="false" outlineLevel="0" collapsed="false">
      <c r="A2346" s="41" t="n">
        <v>0.275472611</v>
      </c>
      <c r="B2346" s="41" t="n">
        <v>1.3209100027</v>
      </c>
      <c r="C2346" s="41" t="n">
        <v>5.4000127465</v>
      </c>
      <c r="D2346" s="42" t="n">
        <f aca="false">$B$5*A2346</f>
        <v>0.703826471137003</v>
      </c>
      <c r="E2346" s="42" t="n">
        <f aca="false">$D$5*A2346+$F$5*B2346</f>
        <v>2.93638516253236</v>
      </c>
      <c r="F2346" s="43" t="n">
        <f aca="false">Inputs!$B$5*D2346+Inputs!$B$6*E2346</f>
        <v>-76436.6110129175</v>
      </c>
      <c r="G2346" s="43" t="n">
        <f aca="false">F2346*SQRT(($B$6-2)/C2346)</f>
        <v>-46517.785177192</v>
      </c>
    </row>
    <row r="2347" customFormat="false" ht="15" hidden="false" customHeight="false" outlineLevel="0" collapsed="false">
      <c r="A2347" s="41" t="n">
        <v>0.3820575745</v>
      </c>
      <c r="B2347" s="41" t="n">
        <v>0.7989129276</v>
      </c>
      <c r="C2347" s="41" t="n">
        <v>8.4938462388</v>
      </c>
      <c r="D2347" s="42" t="n">
        <f aca="false">$B$5*A2347</f>
        <v>0.976148712045633</v>
      </c>
      <c r="E2347" s="42" t="n">
        <f aca="false">$D$5*A2347+$F$5*B2347</f>
        <v>2.28865794058944</v>
      </c>
      <c r="F2347" s="43" t="n">
        <f aca="false">Inputs!$B$5*D2347+Inputs!$B$6*E2347</f>
        <v>-16818.0258249089</v>
      </c>
      <c r="G2347" s="43" t="n">
        <f aca="false">F2347*SQRT(($B$6-2)/C2347)</f>
        <v>-8160.89547503864</v>
      </c>
    </row>
    <row r="2348" customFormat="false" ht="15" hidden="false" customHeight="false" outlineLevel="0" collapsed="false">
      <c r="A2348" s="41" t="n">
        <v>-0.9395627419</v>
      </c>
      <c r="B2348" s="41" t="n">
        <v>-1.0953936892</v>
      </c>
      <c r="C2348" s="41" t="n">
        <v>3.1650489136</v>
      </c>
      <c r="D2348" s="42" t="n">
        <f aca="false">$B$5*A2348</f>
        <v>-2.4005621707462</v>
      </c>
      <c r="E2348" s="42" t="n">
        <f aca="false">$D$5*A2348+$F$5*B2348</f>
        <v>-4.12723692998665</v>
      </c>
      <c r="F2348" s="43" t="n">
        <f aca="false">Inputs!$B$5*D2348+Inputs!$B$6*E2348</f>
        <v>-33694.3705752875</v>
      </c>
      <c r="G2348" s="43" t="n">
        <f aca="false">F2348*SQRT(($B$6-2)/C2348)</f>
        <v>-26784.4129891238</v>
      </c>
    </row>
    <row r="2349" customFormat="false" ht="15" hidden="false" customHeight="false" outlineLevel="0" collapsed="false">
      <c r="A2349" s="41" t="n">
        <v>1.614113923</v>
      </c>
      <c r="B2349" s="41" t="n">
        <v>0.1009015351</v>
      </c>
      <c r="C2349" s="41" t="n">
        <v>1.621358078</v>
      </c>
      <c r="D2349" s="42" t="n">
        <f aca="false">$B$5*A2349</f>
        <v>4.12402562386935</v>
      </c>
      <c r="E2349" s="42" t="n">
        <f aca="false">$D$5*A2349+$F$5*B2349</f>
        <v>4.01515699254784</v>
      </c>
      <c r="F2349" s="43" t="n">
        <f aca="false">Inputs!$B$5*D2349+Inputs!$B$6*E2349</f>
        <v>211644.712759543</v>
      </c>
      <c r="G2349" s="43" t="n">
        <f aca="false">F2349*SQRT(($B$6-2)/C2349)</f>
        <v>235062.283918124</v>
      </c>
    </row>
    <row r="2350" customFormat="false" ht="15" hidden="false" customHeight="false" outlineLevel="0" collapsed="false">
      <c r="A2350" s="41" t="n">
        <v>-0.6232291834</v>
      </c>
      <c r="B2350" s="41" t="n">
        <v>-0.6213944935</v>
      </c>
      <c r="C2350" s="41" t="n">
        <v>3.7575583617</v>
      </c>
      <c r="D2350" s="42" t="n">
        <f aca="false">$B$5*A2350</f>
        <v>-1.59233687614054</v>
      </c>
      <c r="E2350" s="42" t="n">
        <f aca="false">$D$5*A2350+$F$5*B2350</f>
        <v>-2.55601801026505</v>
      </c>
      <c r="F2350" s="43" t="n">
        <f aca="false">Inputs!$B$5*D2350+Inputs!$B$6*E2350</f>
        <v>-31432.7871008016</v>
      </c>
      <c r="G2350" s="43" t="n">
        <f aca="false">F2350*SQRT(($B$6-2)/C2350)</f>
        <v>-22932.1630762455</v>
      </c>
    </row>
    <row r="2351" customFormat="false" ht="15" hidden="false" customHeight="false" outlineLevel="0" collapsed="false">
      <c r="A2351" s="41" t="n">
        <v>-0.6491231216</v>
      </c>
      <c r="B2351" s="41" t="n">
        <v>-0.708959021</v>
      </c>
      <c r="C2351" s="41" t="n">
        <v>2.1337881448</v>
      </c>
      <c r="D2351" s="42" t="n">
        <f aca="false">$B$5*A2351</f>
        <v>-1.65849531955525</v>
      </c>
      <c r="E2351" s="42" t="n">
        <f aca="false">$D$5*A2351+$F$5*B2351</f>
        <v>-2.76883646393478</v>
      </c>
      <c r="F2351" s="43" t="n">
        <f aca="false">Inputs!$B$5*D2351+Inputs!$B$6*E2351</f>
        <v>-27407.7087587857</v>
      </c>
      <c r="G2351" s="43" t="n">
        <f aca="false">F2351*SQRT(($B$6-2)/C2351)</f>
        <v>-26534.5715550592</v>
      </c>
    </row>
    <row r="2352" customFormat="false" ht="15" hidden="false" customHeight="false" outlineLevel="0" collapsed="false">
      <c r="A2352" s="41" t="n">
        <v>-1.2831478026</v>
      </c>
      <c r="B2352" s="41" t="n">
        <v>-1.5004204022</v>
      </c>
      <c r="C2352" s="41" t="n">
        <v>1.2539946559</v>
      </c>
      <c r="D2352" s="42" t="n">
        <f aca="false">$B$5*A2352</f>
        <v>-3.27841445497156</v>
      </c>
      <c r="E2352" s="42" t="n">
        <f aca="false">$D$5*A2352+$F$5*B2352</f>
        <v>-5.64420534729191</v>
      </c>
      <c r="F2352" s="43" t="n">
        <f aca="false">Inputs!$B$5*D2352+Inputs!$B$6*E2352</f>
        <v>-45631.1781325603</v>
      </c>
      <c r="G2352" s="43" t="n">
        <f aca="false">F2352*SQRT(($B$6-2)/C2352)</f>
        <v>-57627.3749217695</v>
      </c>
    </row>
    <row r="2353" customFormat="false" ht="15" hidden="false" customHeight="false" outlineLevel="0" collapsed="false">
      <c r="A2353" s="41" t="n">
        <v>-0.1950043777</v>
      </c>
      <c r="B2353" s="41" t="n">
        <v>-0.5929258703</v>
      </c>
      <c r="C2353" s="41" t="n">
        <v>7.6990503736</v>
      </c>
      <c r="D2353" s="42" t="n">
        <f aca="false">$B$5*A2353</f>
        <v>-0.498231902310093</v>
      </c>
      <c r="E2353" s="42" t="n">
        <f aca="false">$D$5*A2353+$F$5*B2353</f>
        <v>-1.48786144262913</v>
      </c>
      <c r="F2353" s="43" t="n">
        <f aca="false">Inputs!$B$5*D2353+Inputs!$B$6*E2353</f>
        <v>24569.8819004473</v>
      </c>
      <c r="G2353" s="43" t="n">
        <f aca="false">F2353*SQRT(($B$6-2)/C2353)</f>
        <v>12522.7435314348</v>
      </c>
    </row>
    <row r="2354" customFormat="false" ht="15" hidden="false" customHeight="false" outlineLevel="0" collapsed="false">
      <c r="A2354" s="41" t="n">
        <v>1.1071592854</v>
      </c>
      <c r="B2354" s="41" t="n">
        <v>0.2930766533</v>
      </c>
      <c r="C2354" s="41" t="n">
        <v>3.6022717457</v>
      </c>
      <c r="D2354" s="42" t="n">
        <f aca="false">$B$5*A2354</f>
        <v>2.82876765860998</v>
      </c>
      <c r="E2354" s="42" t="n">
        <f aca="false">$D$5*A2354+$F$5*B2354</f>
        <v>3.14065121072896</v>
      </c>
      <c r="F2354" s="43" t="n">
        <f aca="false">Inputs!$B$5*D2354+Inputs!$B$6*E2354</f>
        <v>125844.20532455</v>
      </c>
      <c r="G2354" s="43" t="n">
        <f aca="false">F2354*SQRT(($B$6-2)/C2354)</f>
        <v>93769.1511613594</v>
      </c>
    </row>
    <row r="2355" customFormat="false" ht="15" hidden="false" customHeight="false" outlineLevel="0" collapsed="false">
      <c r="A2355" s="41" t="n">
        <v>0.2653176801</v>
      </c>
      <c r="B2355" s="41" t="n">
        <v>-0.7431204076</v>
      </c>
      <c r="C2355" s="41" t="n">
        <v>2.5403450129</v>
      </c>
      <c r="D2355" s="42" t="n">
        <f aca="false">$B$5*A2355</f>
        <v>0.677880845711515</v>
      </c>
      <c r="E2355" s="42" t="n">
        <f aca="false">$D$5*A2355+$F$5*B2355</f>
        <v>-0.651832248737681</v>
      </c>
      <c r="F2355" s="43" t="n">
        <f aca="false">Inputs!$B$5*D2355+Inputs!$B$6*E2355</f>
        <v>100379.697008036</v>
      </c>
      <c r="G2355" s="43" t="n">
        <f aca="false">F2355*SQRT(($B$6-2)/C2355)</f>
        <v>89066.5287229942</v>
      </c>
    </row>
    <row r="2356" customFormat="false" ht="15" hidden="false" customHeight="false" outlineLevel="0" collapsed="false">
      <c r="A2356" s="41" t="n">
        <v>-0.1210284158</v>
      </c>
      <c r="B2356" s="41" t="n">
        <v>0.3610011036</v>
      </c>
      <c r="C2356" s="41" t="n">
        <v>4.0236055444</v>
      </c>
      <c r="D2356" s="42" t="n">
        <f aca="false">$B$5*A2356</f>
        <v>-0.309224944326011</v>
      </c>
      <c r="E2356" s="42" t="n">
        <f aca="false">$D$5*A2356+$F$5*B2356</f>
        <v>0.335358873618417</v>
      </c>
      <c r="F2356" s="43" t="n">
        <f aca="false">Inputs!$B$5*D2356+Inputs!$B$6*E2356</f>
        <v>-47690.4381135219</v>
      </c>
      <c r="G2356" s="43" t="n">
        <f aca="false">F2356*SQRT(($B$6-2)/C2356)</f>
        <v>-33623.1664854039</v>
      </c>
    </row>
    <row r="2357" customFormat="false" ht="15" hidden="false" customHeight="false" outlineLevel="0" collapsed="false">
      <c r="A2357" s="41" t="n">
        <v>0.7161957397</v>
      </c>
      <c r="B2357" s="41" t="n">
        <v>-0.0938918265</v>
      </c>
      <c r="C2357" s="41" t="n">
        <v>2.2724584375</v>
      </c>
      <c r="D2357" s="42" t="n">
        <f aca="false">$B$5*A2357</f>
        <v>1.82986438574253</v>
      </c>
      <c r="E2357" s="42" t="n">
        <f aca="false">$D$5*A2357+$F$5*B2357</f>
        <v>1.5421234796947</v>
      </c>
      <c r="F2357" s="43" t="n">
        <f aca="false">Inputs!$B$5*D2357+Inputs!$B$6*E2357</f>
        <v>105880.264589518</v>
      </c>
      <c r="G2357" s="43" t="n">
        <f aca="false">F2357*SQRT(($B$6-2)/C2357)</f>
        <v>99330.367281138</v>
      </c>
    </row>
    <row r="2358" customFormat="false" ht="15" hidden="false" customHeight="false" outlineLevel="0" collapsed="false">
      <c r="A2358" s="41" t="n">
        <v>1.0791237793</v>
      </c>
      <c r="B2358" s="41" t="n">
        <v>0.0079893089</v>
      </c>
      <c r="C2358" s="41" t="n">
        <v>7.860898498</v>
      </c>
      <c r="D2358" s="42" t="n">
        <f aca="false">$B$5*A2358</f>
        <v>2.75713755624418</v>
      </c>
      <c r="E2358" s="42" t="n">
        <f aca="false">$D$5*A2358+$F$5*B2358</f>
        <v>2.58166529892186</v>
      </c>
      <c r="F2358" s="43" t="n">
        <f aca="false">Inputs!$B$5*D2358+Inputs!$B$6*E2358</f>
        <v>146630.490678325</v>
      </c>
      <c r="G2358" s="43" t="n">
        <f aca="false">F2358*SQRT(($B$6-2)/C2358)</f>
        <v>73961.0710077066</v>
      </c>
    </row>
    <row r="2359" customFormat="false" ht="15" hidden="false" customHeight="false" outlineLevel="0" collapsed="false">
      <c r="A2359" s="41" t="n">
        <v>0.7928471185</v>
      </c>
      <c r="B2359" s="41" t="n">
        <v>-0.4898522086</v>
      </c>
      <c r="C2359" s="41" t="n">
        <v>12.1991896993</v>
      </c>
      <c r="D2359" s="42" t="n">
        <f aca="false">$B$5*A2359</f>
        <v>2.02570697514823</v>
      </c>
      <c r="E2359" s="42" t="n">
        <f aca="false">$D$5*A2359+$F$5*B2359</f>
        <v>1.04079981236893</v>
      </c>
      <c r="F2359" s="43" t="n">
        <f aca="false">Inputs!$B$5*D2359+Inputs!$B$6*E2359</f>
        <v>150530.706896377</v>
      </c>
      <c r="G2359" s="43" t="n">
        <f aca="false">F2359*SQRT(($B$6-2)/C2359)</f>
        <v>60950.1258339799</v>
      </c>
    </row>
    <row r="2360" customFormat="false" ht="15" hidden="false" customHeight="false" outlineLevel="0" collapsed="false">
      <c r="A2360" s="41" t="n">
        <v>-1.8125883666</v>
      </c>
      <c r="B2360" s="41" t="n">
        <v>0.268358988</v>
      </c>
      <c r="C2360" s="41" t="n">
        <v>2.3759944869</v>
      </c>
      <c r="D2360" s="42" t="n">
        <f aca="false">$B$5*A2360</f>
        <v>-4.63112346834387</v>
      </c>
      <c r="E2360" s="42" t="n">
        <f aca="false">$D$5*A2360+$F$5*B2360</f>
        <v>-3.84982583762753</v>
      </c>
      <c r="F2360" s="43" t="n">
        <f aca="false">Inputs!$B$5*D2360+Inputs!$B$6*E2360</f>
        <v>-270621.05495301</v>
      </c>
      <c r="G2360" s="43" t="n">
        <f aca="false">F2360*SQRT(($B$6-2)/C2360)</f>
        <v>-248286.934373377</v>
      </c>
    </row>
    <row r="2361" customFormat="false" ht="15" hidden="false" customHeight="false" outlineLevel="0" collapsed="false">
      <c r="A2361" s="41" t="n">
        <v>0.7253240631</v>
      </c>
      <c r="B2361" s="41" t="n">
        <v>0.5753473318</v>
      </c>
      <c r="C2361" s="41" t="n">
        <v>3.0481376425</v>
      </c>
      <c r="D2361" s="42" t="n">
        <f aca="false">$B$5*A2361</f>
        <v>1.85318705155202</v>
      </c>
      <c r="E2361" s="42" t="n">
        <f aca="false">$D$5*A2361+$F$5*B2361</f>
        <v>2.71945006623311</v>
      </c>
      <c r="F2361" s="43" t="n">
        <f aca="false">Inputs!$B$5*D2361+Inputs!$B$6*E2361</f>
        <v>49346.2018435461</v>
      </c>
      <c r="G2361" s="43" t="n">
        <f aca="false">F2361*SQRT(($B$6-2)/C2361)</f>
        <v>39971.5916077143</v>
      </c>
    </row>
    <row r="2362" customFormat="false" ht="15" hidden="false" customHeight="false" outlineLevel="0" collapsed="false">
      <c r="A2362" s="41" t="n">
        <v>0.4221866614</v>
      </c>
      <c r="B2362" s="41" t="n">
        <v>-0.348586966</v>
      </c>
      <c r="C2362" s="41" t="n">
        <v>4.4231120923</v>
      </c>
      <c r="D2362" s="42" t="n">
        <f aca="false">$B$5*A2362</f>
        <v>1.07867764775452</v>
      </c>
      <c r="E2362" s="42" t="n">
        <f aca="false">$D$5*A2362+$F$5*B2362</f>
        <v>0.402709662480231</v>
      </c>
      <c r="F2362" s="43" t="n">
        <f aca="false">Inputs!$B$5*D2362+Inputs!$B$6*E2362</f>
        <v>87732.28165144</v>
      </c>
      <c r="G2362" s="43" t="n">
        <f aca="false">F2362*SQRT(($B$6-2)/C2362)</f>
        <v>58994.353912556</v>
      </c>
    </row>
    <row r="2363" customFormat="false" ht="15" hidden="false" customHeight="false" outlineLevel="0" collapsed="false">
      <c r="A2363" s="41" t="n">
        <v>-0.8067462514</v>
      </c>
      <c r="B2363" s="41" t="n">
        <v>0.551728269</v>
      </c>
      <c r="C2363" s="41" t="n">
        <v>1.1283907818</v>
      </c>
      <c r="D2363" s="42" t="n">
        <f aca="false">$B$5*A2363</f>
        <v>-2.06121895445303</v>
      </c>
      <c r="E2363" s="42" t="n">
        <f aca="false">$D$5*A2363+$F$5*B2363</f>
        <v>-0.967029881709871</v>
      </c>
      <c r="F2363" s="43" t="n">
        <f aca="false">Inputs!$B$5*D2363+Inputs!$B$6*E2363</f>
        <v>-157770.40135981</v>
      </c>
      <c r="G2363" s="43" t="n">
        <f aca="false">F2363*SQRT(($B$6-2)/C2363)</f>
        <v>-210044.233673719</v>
      </c>
    </row>
    <row r="2364" customFormat="false" ht="15" hidden="false" customHeight="false" outlineLevel="0" collapsed="false">
      <c r="A2364" s="41" t="n">
        <v>0.4264474162</v>
      </c>
      <c r="B2364" s="41" t="n">
        <v>-0.5608990908</v>
      </c>
      <c r="C2364" s="41" t="n">
        <v>0.4843844505</v>
      </c>
      <c r="D2364" s="42" t="n">
        <f aca="false">$B$5*A2364</f>
        <v>1.08956378269322</v>
      </c>
      <c r="E2364" s="42" t="n">
        <f aca="false">$D$5*A2364+$F$5*B2364</f>
        <v>0.0462397395357971</v>
      </c>
      <c r="F2364" s="43" t="n">
        <f aca="false">Inputs!$B$5*D2364+Inputs!$B$6*E2364</f>
        <v>106644.391292532</v>
      </c>
      <c r="G2364" s="43" t="n">
        <f aca="false">F2364*SQRT(($B$6-2)/C2364)</f>
        <v>216699.505837892</v>
      </c>
    </row>
    <row r="2365" customFormat="false" ht="15" hidden="false" customHeight="false" outlineLevel="0" collapsed="false">
      <c r="A2365" s="41" t="n">
        <v>1.1094241892</v>
      </c>
      <c r="B2365" s="41" t="n">
        <v>-0.8828655145</v>
      </c>
      <c r="C2365" s="41" t="n">
        <v>7.2685779431</v>
      </c>
      <c r="D2365" s="42" t="n">
        <f aca="false">$B$5*A2365</f>
        <v>2.83455443807685</v>
      </c>
      <c r="E2365" s="42" t="n">
        <f aca="false">$D$5*A2365+$F$5*B2365</f>
        <v>1.11548924713894</v>
      </c>
      <c r="F2365" s="43" t="n">
        <f aca="false">Inputs!$B$5*D2365+Inputs!$B$6*E2365</f>
        <v>227680.981450738</v>
      </c>
      <c r="G2365" s="43" t="n">
        <f aca="false">F2365*SQRT(($B$6-2)/C2365)</f>
        <v>119430.988463195</v>
      </c>
    </row>
    <row r="2366" customFormat="false" ht="15" hidden="false" customHeight="false" outlineLevel="0" collapsed="false">
      <c r="A2366" s="41" t="n">
        <v>-0.5835233788</v>
      </c>
      <c r="B2366" s="41" t="n">
        <v>1.6364252123</v>
      </c>
      <c r="C2366" s="41" t="n">
        <v>2.4939743567</v>
      </c>
      <c r="D2366" s="42" t="n">
        <f aca="false">$B$5*A2366</f>
        <v>-1.49088941741197</v>
      </c>
      <c r="E2366" s="42" t="n">
        <f aca="false">$D$5*A2366+$F$5*B2366</f>
        <v>1.43714287245944</v>
      </c>
      <c r="F2366" s="43" t="n">
        <f aca="false">Inputs!$B$5*D2366+Inputs!$B$6*E2366</f>
        <v>-220946.085364169</v>
      </c>
      <c r="G2366" s="43" t="n">
        <f aca="false">F2366*SQRT(($B$6-2)/C2366)</f>
        <v>-197858.775627877</v>
      </c>
    </row>
    <row r="2367" customFormat="false" ht="15" hidden="false" customHeight="false" outlineLevel="0" collapsed="false">
      <c r="A2367" s="41" t="n">
        <v>0.8685819377</v>
      </c>
      <c r="B2367" s="41" t="n">
        <v>-0.3580093059</v>
      </c>
      <c r="C2367" s="41" t="n">
        <v>2.3212881305</v>
      </c>
      <c r="D2367" s="42" t="n">
        <f aca="false">$B$5*A2367</f>
        <v>2.21920777490555</v>
      </c>
      <c r="E2367" s="42" t="n">
        <f aca="false">$D$5*A2367+$F$5*B2367</f>
        <v>1.44867645402455</v>
      </c>
      <c r="F2367" s="43" t="n">
        <f aca="false">Inputs!$B$5*D2367+Inputs!$B$6*E2367</f>
        <v>149486.954789327</v>
      </c>
      <c r="G2367" s="43" t="n">
        <f aca="false">F2367*SQRT(($B$6-2)/C2367)</f>
        <v>138756.637627541</v>
      </c>
    </row>
    <row r="2368" customFormat="false" ht="15" hidden="false" customHeight="false" outlineLevel="0" collapsed="false">
      <c r="A2368" s="41" t="n">
        <v>0.2873807096</v>
      </c>
      <c r="B2368" s="41" t="n">
        <v>0.1547922445</v>
      </c>
      <c r="C2368" s="41" t="n">
        <v>4.644275606</v>
      </c>
      <c r="D2368" s="42" t="n">
        <f aca="false">$B$5*A2368</f>
        <v>0.734251401532676</v>
      </c>
      <c r="E2368" s="42" t="n">
        <f aca="false">$D$5*A2368+$F$5*B2368</f>
        <v>0.951134271691156</v>
      </c>
      <c r="F2368" s="43" t="n">
        <f aca="false">Inputs!$B$5*D2368+Inputs!$B$6*E2368</f>
        <v>25868.4265687098</v>
      </c>
      <c r="G2368" s="43" t="n">
        <f aca="false">F2368*SQRT(($B$6-2)/C2368)</f>
        <v>16975.6346411257</v>
      </c>
    </row>
    <row r="2369" customFormat="false" ht="15" hidden="false" customHeight="false" outlineLevel="0" collapsed="false">
      <c r="A2369" s="41" t="n">
        <v>-2.745613865</v>
      </c>
      <c r="B2369" s="41" t="n">
        <v>-0.9064739495</v>
      </c>
      <c r="C2369" s="41" t="n">
        <v>1.6144337718</v>
      </c>
      <c r="D2369" s="42" t="n">
        <f aca="false">$B$5*A2369</f>
        <v>-7.01498312551943</v>
      </c>
      <c r="E2369" s="42" t="n">
        <f aca="false">$D$5*A2369+$F$5*B2369</f>
        <v>-8.09867809622234</v>
      </c>
      <c r="F2369" s="43" t="n">
        <f aca="false">Inputs!$B$5*D2369+Inputs!$B$6*E2369</f>
        <v>-296564.407740826</v>
      </c>
      <c r="G2369" s="43" t="n">
        <f aca="false">F2369*SQRT(($B$6-2)/C2369)</f>
        <v>-330083.570770497</v>
      </c>
    </row>
    <row r="2370" customFormat="false" ht="15" hidden="false" customHeight="false" outlineLevel="0" collapsed="false">
      <c r="A2370" s="41" t="n">
        <v>-0.0508466171</v>
      </c>
      <c r="B2370" s="41" t="n">
        <v>-0.3566114766</v>
      </c>
      <c r="C2370" s="41" t="n">
        <v>2.2793809522</v>
      </c>
      <c r="D2370" s="42" t="n">
        <f aca="false">$B$5*A2370</f>
        <v>-0.129911989989986</v>
      </c>
      <c r="E2370" s="42" t="n">
        <f aca="false">$D$5*A2370+$F$5*B2370</f>
        <v>-0.736770845360498</v>
      </c>
      <c r="F2370" s="43" t="n">
        <f aca="false">Inputs!$B$5*D2370+Inputs!$B$6*E2370</f>
        <v>23847.3432690263</v>
      </c>
      <c r="G2370" s="43" t="n">
        <f aca="false">F2370*SQRT(($B$6-2)/C2370)</f>
        <v>22338.1160910023</v>
      </c>
    </row>
    <row r="2371" customFormat="false" ht="15" hidden="false" customHeight="false" outlineLevel="0" collapsed="false">
      <c r="A2371" s="41" t="n">
        <v>0.2471025648</v>
      </c>
      <c r="B2371" s="41" t="n">
        <v>1.1294823129</v>
      </c>
      <c r="C2371" s="41" t="n">
        <v>1.1481422473</v>
      </c>
      <c r="D2371" s="42" t="n">
        <f aca="false">$B$5*A2371</f>
        <v>0.631341626162924</v>
      </c>
      <c r="E2371" s="42" t="n">
        <f aca="false">$D$5*A2371+$F$5*B2371</f>
        <v>2.53832946313142</v>
      </c>
      <c r="F2371" s="43" t="n">
        <f aca="false">Inputs!$B$5*D2371+Inputs!$B$6*E2371</f>
        <v>-63782.3105402786</v>
      </c>
      <c r="G2371" s="43" t="n">
        <f aca="false">F2371*SQRT(($B$6-2)/C2371)</f>
        <v>-84181.6427950333</v>
      </c>
    </row>
    <row r="2372" customFormat="false" ht="15" hidden="false" customHeight="false" outlineLevel="0" collapsed="false">
      <c r="A2372" s="41" t="n">
        <v>-0.3215357847</v>
      </c>
      <c r="B2372" s="41" t="n">
        <v>-1.0576547961</v>
      </c>
      <c r="C2372" s="41" t="n">
        <v>0.5961123254</v>
      </c>
      <c r="D2372" s="42" t="n">
        <f aca="false">$B$5*A2372</f>
        <v>-0.821516868294642</v>
      </c>
      <c r="E2372" s="42" t="n">
        <f aca="false">$D$5*A2372+$F$5*B2372</f>
        <v>-2.59142208761029</v>
      </c>
      <c r="F2372" s="43" t="n">
        <f aca="false">Inputs!$B$5*D2372+Inputs!$B$6*E2372</f>
        <v>47419.4175510502</v>
      </c>
      <c r="G2372" s="43" t="n">
        <f aca="false">F2372*SQRT(($B$6-2)/C2372)</f>
        <v>86857.4674672108</v>
      </c>
    </row>
    <row r="2373" customFormat="false" ht="15" hidden="false" customHeight="false" outlineLevel="0" collapsed="false">
      <c r="A2373" s="41" t="n">
        <v>0.3248516585</v>
      </c>
      <c r="B2373" s="41" t="n">
        <v>-0.3266233336</v>
      </c>
      <c r="C2373" s="41" t="n">
        <v>2.2504480718</v>
      </c>
      <c r="D2373" s="42" t="n">
        <f aca="false">$B$5*A2373</f>
        <v>0.829988853029958</v>
      </c>
      <c r="E2373" s="42" t="n">
        <f aca="false">$D$5*A2373+$F$5*B2373</f>
        <v>0.209018053096532</v>
      </c>
      <c r="F2373" s="43" t="n">
        <f aca="false">Inputs!$B$5*D2373+Inputs!$B$6*E2373</f>
        <v>72547.9826481692</v>
      </c>
      <c r="G2373" s="43" t="n">
        <f aca="false">F2373*SQRT(($B$6-2)/C2373)</f>
        <v>68392.0844250407</v>
      </c>
    </row>
    <row r="2374" customFormat="false" ht="15" hidden="false" customHeight="false" outlineLevel="0" collapsed="false">
      <c r="A2374" s="41" t="n">
        <v>-0.1560635008</v>
      </c>
      <c r="B2374" s="41" t="n">
        <v>-0.2917737192</v>
      </c>
      <c r="C2374" s="41" t="n">
        <v>1.6000437226</v>
      </c>
      <c r="D2374" s="42" t="n">
        <f aca="false">$B$5*A2374</f>
        <v>-0.398738817055576</v>
      </c>
      <c r="E2374" s="42" t="n">
        <f aca="false">$D$5*A2374+$F$5*B2374</f>
        <v>-0.875185428962076</v>
      </c>
      <c r="F2374" s="43" t="n">
        <f aca="false">Inputs!$B$5*D2374+Inputs!$B$6*E2374</f>
        <v>3885.3897425462</v>
      </c>
      <c r="G2374" s="43" t="n">
        <f aca="false">F2374*SQRT(($B$6-2)/C2374)</f>
        <v>4343.93843952394</v>
      </c>
    </row>
    <row r="2375" customFormat="false" ht="15" hidden="false" customHeight="false" outlineLevel="0" collapsed="false">
      <c r="A2375" s="41" t="n">
        <v>2.2418378</v>
      </c>
      <c r="B2375" s="41" t="n">
        <v>-2.240704261</v>
      </c>
      <c r="C2375" s="41" t="n">
        <v>1.4216790065</v>
      </c>
      <c r="D2375" s="42" t="n">
        <f aca="false">$B$5*A2375</f>
        <v>5.7278463434448</v>
      </c>
      <c r="E2375" s="42" t="n">
        <f aca="false">$D$5*A2375+$F$5*B2375</f>
        <v>1.46552649442668</v>
      </c>
      <c r="F2375" s="43" t="n">
        <f aca="false">Inputs!$B$5*D2375+Inputs!$B$6*E2375</f>
        <v>499508.309623146</v>
      </c>
      <c r="G2375" s="43" t="n">
        <f aca="false">F2375*SQRT(($B$6-2)/C2375)</f>
        <v>592457.143101783</v>
      </c>
    </row>
    <row r="2376" customFormat="false" ht="15" hidden="false" customHeight="false" outlineLevel="0" collapsed="false">
      <c r="A2376" s="41" t="n">
        <v>-0.3883339031</v>
      </c>
      <c r="B2376" s="41" t="n">
        <v>-0.0036890256</v>
      </c>
      <c r="C2376" s="41" t="n">
        <v>3.4458687035</v>
      </c>
      <c r="D2376" s="42" t="n">
        <f aca="false">$B$5*A2376</f>
        <v>-0.992184593777026</v>
      </c>
      <c r="E2376" s="42" t="n">
        <f aca="false">$D$5*A2376+$F$5*B2376</f>
        <v>-0.930444631258481</v>
      </c>
      <c r="F2376" s="43" t="n">
        <f aca="false">Inputs!$B$5*D2376+Inputs!$B$6*E2376</f>
        <v>-52696.2278147786</v>
      </c>
      <c r="G2376" s="43" t="n">
        <f aca="false">F2376*SQRT(($B$6-2)/C2376)</f>
        <v>-40146.2664757979</v>
      </c>
    </row>
    <row r="2377" customFormat="false" ht="15" hidden="false" customHeight="false" outlineLevel="0" collapsed="false">
      <c r="A2377" s="41" t="n">
        <v>-0.7811424923</v>
      </c>
      <c r="B2377" s="41" t="n">
        <v>0.8998258321</v>
      </c>
      <c r="C2377" s="41" t="n">
        <v>5.8204122944</v>
      </c>
      <c r="D2377" s="42" t="n">
        <f aca="false">$B$5*A2377</f>
        <v>-1.99580191226587</v>
      </c>
      <c r="E2377" s="42" t="n">
        <f aca="false">$D$5*A2377+$F$5*B2377</f>
        <v>-0.305027985949749</v>
      </c>
      <c r="F2377" s="43" t="n">
        <f aca="false">Inputs!$B$5*D2377+Inputs!$B$6*E2377</f>
        <v>-184328.7919291</v>
      </c>
      <c r="G2377" s="43" t="n">
        <f aca="false">F2377*SQRT(($B$6-2)/C2377)</f>
        <v>-108051.624313481</v>
      </c>
    </row>
    <row r="2378" customFormat="false" ht="15" hidden="false" customHeight="false" outlineLevel="0" collapsed="false">
      <c r="A2378" s="41" t="n">
        <v>0.8132576787</v>
      </c>
      <c r="B2378" s="41" t="n">
        <v>-0.0477546185</v>
      </c>
      <c r="C2378" s="41" t="n">
        <v>5.8946010389</v>
      </c>
      <c r="D2378" s="42" t="n">
        <f aca="false">$B$5*A2378</f>
        <v>2.07785550819966</v>
      </c>
      <c r="E2378" s="42" t="n">
        <f aca="false">$D$5*A2378+$F$5*B2378</f>
        <v>1.85275805133859</v>
      </c>
      <c r="F2378" s="43" t="n">
        <f aca="false">Inputs!$B$5*D2378+Inputs!$B$6*E2378</f>
        <v>115147.648253036</v>
      </c>
      <c r="G2378" s="43" t="n">
        <f aca="false">F2378*SQRT(($B$6-2)/C2378)</f>
        <v>67072.2479545993</v>
      </c>
    </row>
    <row r="2379" customFormat="false" ht="15" hidden="false" customHeight="false" outlineLevel="0" collapsed="false">
      <c r="A2379" s="41" t="n">
        <v>-0.2706737553</v>
      </c>
      <c r="B2379" s="41" t="n">
        <v>-0.1119568342</v>
      </c>
      <c r="C2379" s="41" t="n">
        <v>5.7296405716</v>
      </c>
      <c r="D2379" s="42" t="n">
        <f aca="false">$B$5*A2379</f>
        <v>-0.691565500216643</v>
      </c>
      <c r="E2379" s="42" t="n">
        <f aca="false">$D$5*A2379+$F$5*B2379</f>
        <v>-0.837412803709859</v>
      </c>
      <c r="F2379" s="43" t="n">
        <f aca="false">Inputs!$B$5*D2379+Inputs!$B$6*E2379</f>
        <v>-27285.9098361713</v>
      </c>
      <c r="G2379" s="43" t="n">
        <f aca="false">F2379*SQRT(($B$6-2)/C2379)</f>
        <v>-16120.9172265762</v>
      </c>
    </row>
    <row r="2380" customFormat="false" ht="15" hidden="false" customHeight="false" outlineLevel="0" collapsed="false">
      <c r="A2380" s="41" t="n">
        <v>-0.1047866536</v>
      </c>
      <c r="B2380" s="41" t="n">
        <v>-0.0783730281</v>
      </c>
      <c r="C2380" s="41" t="n">
        <v>1.8161145645</v>
      </c>
      <c r="D2380" s="42" t="n">
        <f aca="false">$B$5*A2380</f>
        <v>-0.267727598608863</v>
      </c>
      <c r="E2380" s="42" t="n">
        <f aca="false">$D$5*A2380+$F$5*B2380</f>
        <v>-0.38467922885812</v>
      </c>
      <c r="F2380" s="43" t="n">
        <f aca="false">Inputs!$B$5*D2380+Inputs!$B$6*E2380</f>
        <v>-7538.79841798034</v>
      </c>
      <c r="G2380" s="43" t="n">
        <f aca="false">F2380*SQRT(($B$6-2)/C2380)</f>
        <v>-7911.25727280555</v>
      </c>
    </row>
    <row r="2381" customFormat="false" ht="15" hidden="false" customHeight="false" outlineLevel="0" collapsed="false">
      <c r="A2381" s="41" t="n">
        <v>-0.1879991015</v>
      </c>
      <c r="B2381" s="41" t="n">
        <v>0.2524493146</v>
      </c>
      <c r="C2381" s="41" t="n">
        <v>3.1900055458</v>
      </c>
      <c r="D2381" s="42" t="n">
        <f aca="false">$B$5*A2381</f>
        <v>-0.480333575469948</v>
      </c>
      <c r="E2381" s="42" t="n">
        <f aca="false">$D$5*A2381+$F$5*B2381</f>
        <v>-0.011444943556627</v>
      </c>
      <c r="F2381" s="43" t="n">
        <f aca="false">Inputs!$B$5*D2381+Inputs!$B$6*E2381</f>
        <v>-47461.1103691635</v>
      </c>
      <c r="G2381" s="43" t="n">
        <f aca="false">F2381*SQRT(($B$6-2)/C2381)</f>
        <v>-37580.0343961646</v>
      </c>
    </row>
    <row r="2382" customFormat="false" ht="15" hidden="false" customHeight="false" outlineLevel="0" collapsed="false">
      <c r="A2382" s="41" t="n">
        <v>0.7532120648</v>
      </c>
      <c r="B2382" s="41" t="n">
        <v>-1.2302601476</v>
      </c>
      <c r="C2382" s="41" t="n">
        <v>2.1728264571</v>
      </c>
      <c r="D2382" s="42" t="n">
        <f aca="false">$B$5*A2382</f>
        <v>1.92444028341532</v>
      </c>
      <c r="E2382" s="42" t="n">
        <f aca="false">$D$5*A2382+$F$5*B2382</f>
        <v>-0.332010508503614</v>
      </c>
      <c r="F2382" s="43" t="n">
        <f aca="false">Inputs!$B$5*D2382+Inputs!$B$6*E2382</f>
        <v>209044.553766713</v>
      </c>
      <c r="G2382" s="43" t="n">
        <f aca="false">F2382*SQRT(($B$6-2)/C2382)</f>
        <v>200558.620992095</v>
      </c>
    </row>
    <row r="2383" customFormat="false" ht="15" hidden="false" customHeight="false" outlineLevel="0" collapsed="false">
      <c r="A2383" s="41" t="n">
        <v>-1.0506638992</v>
      </c>
      <c r="B2383" s="41" t="n">
        <v>-1.7485180295</v>
      </c>
      <c r="C2383" s="41" t="n">
        <v>1.8352875279</v>
      </c>
      <c r="D2383" s="42" t="n">
        <f aca="false">$B$5*A2383</f>
        <v>-2.68442318762855</v>
      </c>
      <c r="E2383" s="42" t="n">
        <f aca="false">$D$5*A2383+$F$5*B2383</f>
        <v>-5.51939065933589</v>
      </c>
      <c r="F2383" s="43" t="n">
        <f aca="false">Inputs!$B$5*D2383+Inputs!$B$6*E2383</f>
        <v>7527.2142039396</v>
      </c>
      <c r="G2383" s="43" t="n">
        <f aca="false">F2383*SQRT(($B$6-2)/C2383)</f>
        <v>7857.73206857107</v>
      </c>
    </row>
    <row r="2384" customFormat="false" ht="15" hidden="false" customHeight="false" outlineLevel="0" collapsed="false">
      <c r="A2384" s="41" t="n">
        <v>0.8663974004</v>
      </c>
      <c r="B2384" s="41" t="n">
        <v>0.2503232932</v>
      </c>
      <c r="C2384" s="41" t="n">
        <v>1.9340566351</v>
      </c>
      <c r="D2384" s="42" t="n">
        <f aca="false">$B$5*A2384</f>
        <v>2.21362633008116</v>
      </c>
      <c r="E2384" s="42" t="n">
        <f aca="false">$D$5*A2384+$F$5*B2384</f>
        <v>2.49391303766165</v>
      </c>
      <c r="F2384" s="43" t="n">
        <f aca="false">Inputs!$B$5*D2384+Inputs!$B$6*E2384</f>
        <v>96666.9811250336</v>
      </c>
      <c r="G2384" s="43" t="n">
        <f aca="false">F2384*SQRT(($B$6-2)/C2384)</f>
        <v>98301.1412883732</v>
      </c>
    </row>
    <row r="2385" customFormat="false" ht="15" hidden="false" customHeight="false" outlineLevel="0" collapsed="false">
      <c r="A2385" s="41" t="n">
        <v>0.5052675159</v>
      </c>
      <c r="B2385" s="41" t="n">
        <v>-1.4294982384</v>
      </c>
      <c r="C2385" s="41" t="n">
        <v>1.3165240114</v>
      </c>
      <c r="D2385" s="42" t="n">
        <f aca="false">$B$5*A2385</f>
        <v>1.29094740636867</v>
      </c>
      <c r="E2385" s="42" t="n">
        <f aca="false">$D$5*A2385+$F$5*B2385</f>
        <v>-1.26604958664304</v>
      </c>
      <c r="F2385" s="43" t="n">
        <f aca="false">Inputs!$B$5*D2385+Inputs!$B$6*E2385</f>
        <v>192397.219969019</v>
      </c>
      <c r="G2385" s="43" t="n">
        <f aca="false">F2385*SQRT(($B$6-2)/C2385)</f>
        <v>237137.041898595</v>
      </c>
    </row>
    <row r="2386" customFormat="false" ht="15" hidden="false" customHeight="false" outlineLevel="0" collapsed="false">
      <c r="A2386" s="41" t="n">
        <v>1.7849481229</v>
      </c>
      <c r="B2386" s="41" t="n">
        <v>-0.6088509081</v>
      </c>
      <c r="C2386" s="41" t="n">
        <v>4.0581084256</v>
      </c>
      <c r="D2386" s="42" t="n">
        <f aca="false">$B$5*A2386</f>
        <v>4.56050325272927</v>
      </c>
      <c r="E2386" s="42" t="n">
        <f aca="false">$D$5*A2386+$F$5*B2386</f>
        <v>3.19611094903437</v>
      </c>
      <c r="F2386" s="43" t="n">
        <f aca="false">Inputs!$B$5*D2386+Inputs!$B$6*E2386</f>
        <v>296244.777821208</v>
      </c>
      <c r="G2386" s="43" t="n">
        <f aca="false">F2386*SQRT(($B$6-2)/C2386)</f>
        <v>207971.525762031</v>
      </c>
    </row>
    <row r="2387" customFormat="false" ht="15" hidden="false" customHeight="false" outlineLevel="0" collapsed="false">
      <c r="A2387" s="41" t="n">
        <v>0.1682058071</v>
      </c>
      <c r="B2387" s="41" t="n">
        <v>0.8543846607</v>
      </c>
      <c r="C2387" s="41" t="n">
        <v>7.007202197</v>
      </c>
      <c r="D2387" s="42" t="n">
        <f aca="false">$B$5*A2387</f>
        <v>0.429762142981047</v>
      </c>
      <c r="E2387" s="42" t="n">
        <f aca="false">$D$5*A2387+$F$5*B2387</f>
        <v>1.87556438097121</v>
      </c>
      <c r="F2387" s="43" t="n">
        <f aca="false">Inputs!$B$5*D2387+Inputs!$B$6*E2387</f>
        <v>-50802.0047504558</v>
      </c>
      <c r="G2387" s="43" t="n">
        <f aca="false">F2387*SQRT(($B$6-2)/C2387)</f>
        <v>-27140.8549389352</v>
      </c>
    </row>
    <row r="2388" customFormat="false" ht="15" hidden="false" customHeight="false" outlineLevel="0" collapsed="false">
      <c r="A2388" s="41" t="n">
        <v>-0.9869797558</v>
      </c>
      <c r="B2388" s="41" t="n">
        <v>-0.5463243585</v>
      </c>
      <c r="C2388" s="41" t="n">
        <v>2.1300206973</v>
      </c>
      <c r="D2388" s="42" t="n">
        <f aca="false">$B$5*A2388</f>
        <v>-2.52171159988161</v>
      </c>
      <c r="E2388" s="42" t="n">
        <f aca="false">$D$5*A2388+$F$5*B2388</f>
        <v>-3.29196751109775</v>
      </c>
      <c r="F2388" s="43" t="n">
        <f aca="false">Inputs!$B$5*D2388+Inputs!$B$6*E2388</f>
        <v>-87572.7844332738</v>
      </c>
      <c r="G2388" s="43" t="n">
        <f aca="false">F2388*SQRT(($B$6-2)/C2388)</f>
        <v>-84857.8931079433</v>
      </c>
    </row>
    <row r="2389" customFormat="false" ht="15" hidden="false" customHeight="false" outlineLevel="0" collapsed="false">
      <c r="A2389" s="41" t="n">
        <v>0.1791717746</v>
      </c>
      <c r="B2389" s="41" t="n">
        <v>2.8574730755</v>
      </c>
      <c r="C2389" s="41" t="n">
        <v>1.9443831434</v>
      </c>
      <c r="D2389" s="42" t="n">
        <f aca="false">$B$5*A2389</f>
        <v>0.457779949107436</v>
      </c>
      <c r="E2389" s="42" t="n">
        <f aca="false">$D$5*A2389+$F$5*B2389</f>
        <v>5.36048047829287</v>
      </c>
      <c r="F2389" s="43" t="n">
        <f aca="false">Inputs!$B$5*D2389+Inputs!$B$6*E2389</f>
        <v>-222246.0290039</v>
      </c>
      <c r="G2389" s="43" t="n">
        <f aca="false">F2389*SQRT(($B$6-2)/C2389)</f>
        <v>-225402.165481671</v>
      </c>
    </row>
    <row r="2390" customFormat="false" ht="15" hidden="false" customHeight="false" outlineLevel="0" collapsed="false">
      <c r="A2390" s="41" t="n">
        <v>0.3011247429</v>
      </c>
      <c r="B2390" s="41" t="n">
        <v>1.6063611506</v>
      </c>
      <c r="C2390" s="41" t="n">
        <v>0.4690191397</v>
      </c>
      <c r="D2390" s="42" t="n">
        <f aca="false">$B$5*A2390</f>
        <v>0.769367104765796</v>
      </c>
      <c r="E2390" s="42" t="n">
        <f aca="false">$D$5*A2390+$F$5*B2390</f>
        <v>3.49032782175545</v>
      </c>
      <c r="F2390" s="43" t="n">
        <f aca="false">Inputs!$B$5*D2390+Inputs!$B$6*E2390</f>
        <v>-97579.6806111928</v>
      </c>
      <c r="G2390" s="43" t="n">
        <f aca="false">F2390*SQRT(($B$6-2)/C2390)</f>
        <v>-201501.882233465</v>
      </c>
    </row>
    <row r="2391" customFormat="false" ht="15" hidden="false" customHeight="false" outlineLevel="0" collapsed="false">
      <c r="A2391" s="41" t="n">
        <v>1.2056731452</v>
      </c>
      <c r="B2391" s="41" t="n">
        <v>0.3680100365</v>
      </c>
      <c r="C2391" s="41" t="n">
        <v>5.1201101241</v>
      </c>
      <c r="D2391" s="42" t="n">
        <f aca="false">$B$5*A2391</f>
        <v>3.08046840682382</v>
      </c>
      <c r="E2391" s="42" t="n">
        <f aca="false">$D$5*A2391+$F$5*B2391</f>
        <v>3.50446438842629</v>
      </c>
      <c r="F2391" s="43" t="n">
        <f aca="false">Inputs!$B$5*D2391+Inputs!$B$6*E2391</f>
        <v>132823.621261067</v>
      </c>
      <c r="G2391" s="43" t="n">
        <f aca="false">F2391*SQRT(($B$6-2)/C2391)</f>
        <v>83013.8705363484</v>
      </c>
    </row>
    <row r="2392" customFormat="false" ht="15" hidden="false" customHeight="false" outlineLevel="0" collapsed="false">
      <c r="A2392" s="41" t="n">
        <v>-0.9891957716</v>
      </c>
      <c r="B2392" s="41" t="n">
        <v>1.0597536108</v>
      </c>
      <c r="C2392" s="41" t="n">
        <v>0.3533827681</v>
      </c>
      <c r="D2392" s="42" t="n">
        <f aca="false">$B$5*A2392</f>
        <v>-2.52737347158216</v>
      </c>
      <c r="E2392" s="42" t="n">
        <f aca="false">$D$5*A2392+$F$5*B2392</f>
        <v>-0.523954646715042</v>
      </c>
      <c r="F2392" s="43" t="n">
        <f aca="false">Inputs!$B$5*D2392+Inputs!$B$6*E2392</f>
        <v>-226539.614822464</v>
      </c>
      <c r="G2392" s="43" t="n">
        <f aca="false">F2392*SQRT(($B$6-2)/C2392)</f>
        <v>-538935.102478565</v>
      </c>
    </row>
    <row r="2393" customFormat="false" ht="15" hidden="false" customHeight="false" outlineLevel="0" collapsed="false">
      <c r="A2393" s="41" t="n">
        <v>-1.4981103416</v>
      </c>
      <c r="B2393" s="41" t="n">
        <v>1.6008751237</v>
      </c>
      <c r="C2393" s="41" t="n">
        <v>3.5685211597</v>
      </c>
      <c r="D2393" s="42" t="n">
        <f aca="false">$B$5*A2393</f>
        <v>-3.82763902107922</v>
      </c>
      <c r="E2393" s="42" t="n">
        <f aca="false">$D$5*A2393+$F$5*B2393</f>
        <v>-0.800583042253292</v>
      </c>
      <c r="F2393" s="43" t="n">
        <f aca="false">Inputs!$B$5*D2393+Inputs!$B$6*E2393</f>
        <v>-342734.749995258</v>
      </c>
      <c r="G2393" s="43" t="n">
        <f aca="false">F2393*SQRT(($B$6-2)/C2393)</f>
        <v>-256583.662277645</v>
      </c>
    </row>
    <row r="2394" customFormat="false" ht="15" hidden="false" customHeight="false" outlineLevel="0" collapsed="false">
      <c r="A2394" s="41" t="n">
        <v>0.2000053082</v>
      </c>
      <c r="B2394" s="41" t="n">
        <v>-2.6502235473</v>
      </c>
      <c r="C2394" s="41" t="n">
        <v>1.6847160593</v>
      </c>
      <c r="D2394" s="42" t="n">
        <f aca="false">$B$5*A2394</f>
        <v>0.511009169906458</v>
      </c>
      <c r="E2394" s="42" t="n">
        <f aca="false">$D$5*A2394+$F$5*B2394</f>
        <v>-4.10032835617366</v>
      </c>
      <c r="F2394" s="43" t="n">
        <f aca="false">Inputs!$B$5*D2394+Inputs!$B$6*E2394</f>
        <v>256117.334799329</v>
      </c>
      <c r="G2394" s="43" t="n">
        <f aca="false">F2394*SQRT(($B$6-2)/C2394)</f>
        <v>279055.517480792</v>
      </c>
    </row>
    <row r="2395" customFormat="false" ht="15" hidden="false" customHeight="false" outlineLevel="0" collapsed="false">
      <c r="A2395" s="41" t="n">
        <v>-0.340506095</v>
      </c>
      <c r="B2395" s="41" t="n">
        <v>0.6539478209</v>
      </c>
      <c r="C2395" s="41" t="n">
        <v>2.7284046076</v>
      </c>
      <c r="D2395" s="42" t="n">
        <f aca="false">$B$5*A2395</f>
        <v>-0.869985594482535</v>
      </c>
      <c r="E2395" s="42" t="n">
        <f aca="false">$D$5*A2395+$F$5*B2395</f>
        <v>0.318936551417577</v>
      </c>
      <c r="F2395" s="43" t="n">
        <f aca="false">Inputs!$B$5*D2395+Inputs!$B$6*E2395</f>
        <v>-102945.387019132</v>
      </c>
      <c r="G2395" s="43" t="n">
        <f aca="false">F2395*SQRT(($B$6-2)/C2395)</f>
        <v>-88138.8746873495</v>
      </c>
    </row>
    <row r="2396" customFormat="false" ht="15" hidden="false" customHeight="false" outlineLevel="0" collapsed="false">
      <c r="A2396" s="41" t="n">
        <v>-0.237023873</v>
      </c>
      <c r="B2396" s="41" t="n">
        <v>0.715005811</v>
      </c>
      <c r="C2396" s="41" t="n">
        <v>3.7206359452</v>
      </c>
      <c r="D2396" s="42" t="n">
        <f aca="false">$B$5*A2396</f>
        <v>-0.605590789963562</v>
      </c>
      <c r="E2396" s="42" t="n">
        <f aca="false">$D$5*A2396+$F$5*B2396</f>
        <v>0.670613126585838</v>
      </c>
      <c r="F2396" s="43" t="n">
        <f aca="false">Inputs!$B$5*D2396+Inputs!$B$6*E2396</f>
        <v>-94089.7353256481</v>
      </c>
      <c r="G2396" s="43" t="n">
        <f aca="false">F2396*SQRT(($B$6-2)/C2396)</f>
        <v>-68984.0449300429</v>
      </c>
    </row>
    <row r="2397" customFormat="false" ht="15" hidden="false" customHeight="false" outlineLevel="0" collapsed="false">
      <c r="A2397" s="41" t="n">
        <v>-0.8500241677</v>
      </c>
      <c r="B2397" s="41" t="n">
        <v>-1.3059823728</v>
      </c>
      <c r="C2397" s="41" t="n">
        <v>3.5556510111</v>
      </c>
      <c r="D2397" s="42" t="n">
        <f aca="false">$B$5*A2397</f>
        <v>-2.17179308012389</v>
      </c>
      <c r="E2397" s="42" t="n">
        <f aca="false">$D$5*A2397+$F$5*B2397</f>
        <v>-4.27780484993904</v>
      </c>
      <c r="F2397" s="43" t="n">
        <f aca="false">Inputs!$B$5*D2397+Inputs!$B$6*E2397</f>
        <v>-3289.06551543644</v>
      </c>
      <c r="G2397" s="43" t="n">
        <f aca="false">F2397*SQRT(($B$6-2)/C2397)</f>
        <v>-2466.76602432387</v>
      </c>
    </row>
    <row r="2398" customFormat="false" ht="15" hidden="false" customHeight="false" outlineLevel="0" collapsed="false">
      <c r="A2398" s="41" t="n">
        <v>-0.071445403</v>
      </c>
      <c r="B2398" s="41" t="n">
        <v>0.0315656673</v>
      </c>
      <c r="C2398" s="41" t="n">
        <v>6.4365646438</v>
      </c>
      <c r="D2398" s="42" t="n">
        <f aca="false">$B$5*A2398</f>
        <v>-0.18254143557107</v>
      </c>
      <c r="E2398" s="42" t="n">
        <f aca="false">$D$5*A2398+$F$5*B2398</f>
        <v>-0.11550477314741</v>
      </c>
      <c r="F2398" s="43" t="n">
        <f aca="false">Inputs!$B$5*D2398+Inputs!$B$6*E2398</f>
        <v>-12478.9048997365</v>
      </c>
      <c r="G2398" s="43" t="n">
        <f aca="false">F2398*SQRT(($B$6-2)/C2398)</f>
        <v>-6956.0773912815</v>
      </c>
    </row>
    <row r="2399" customFormat="false" ht="15" hidden="false" customHeight="false" outlineLevel="0" collapsed="false">
      <c r="A2399" s="41" t="n">
        <v>-0.3483843511</v>
      </c>
      <c r="B2399" s="41" t="n">
        <v>1.2272911466</v>
      </c>
      <c r="C2399" s="41" t="n">
        <v>0.3758181972</v>
      </c>
      <c r="D2399" s="42" t="n">
        <f aca="false">$B$5*A2399</f>
        <v>-0.890114365794673</v>
      </c>
      <c r="E2399" s="42" t="n">
        <f aca="false">$D$5*A2399+$F$5*B2399</f>
        <v>1.29020690076999</v>
      </c>
      <c r="F2399" s="43" t="n">
        <f aca="false">Inputs!$B$5*D2399+Inputs!$B$6*E2399</f>
        <v>-153521.781617967</v>
      </c>
      <c r="G2399" s="43" t="n">
        <f aca="false">F2399*SQRT(($B$6-2)/C2399)</f>
        <v>-354157.217699081</v>
      </c>
    </row>
    <row r="2400" customFormat="false" ht="15" hidden="false" customHeight="false" outlineLevel="0" collapsed="false">
      <c r="A2400" s="41" t="n">
        <v>-0.8502073751</v>
      </c>
      <c r="B2400" s="41" t="n">
        <v>0.3131656073</v>
      </c>
      <c r="C2400" s="41" t="n">
        <v>5.913664704</v>
      </c>
      <c r="D2400" s="42" t="n">
        <f aca="false">$B$5*A2400</f>
        <v>-2.17226117100726</v>
      </c>
      <c r="E2400" s="42" t="n">
        <f aca="false">$D$5*A2400+$F$5*B2400</f>
        <v>-1.48238617206072</v>
      </c>
      <c r="F2400" s="43" t="n">
        <f aca="false">Inputs!$B$5*D2400+Inputs!$B$6*E2400</f>
        <v>-143106.80849769</v>
      </c>
      <c r="G2400" s="43" t="n">
        <f aca="false">F2400*SQRT(($B$6-2)/C2400)</f>
        <v>-83223.685770096</v>
      </c>
    </row>
    <row r="2401" customFormat="false" ht="15" hidden="false" customHeight="false" outlineLevel="0" collapsed="false">
      <c r="A2401" s="41" t="n">
        <v>0.0679699712</v>
      </c>
      <c r="B2401" s="41" t="n">
        <v>-1.5567159521</v>
      </c>
      <c r="C2401" s="41" t="n">
        <v>3.8384078088</v>
      </c>
      <c r="D2401" s="42" t="n">
        <f aca="false">$B$5*A2401</f>
        <v>0.17366178364999</v>
      </c>
      <c r="E2401" s="42" t="n">
        <f aca="false">$D$5*A2401+$F$5*B2401</f>
        <v>-2.5263099681952</v>
      </c>
      <c r="F2401" s="43" t="n">
        <f aca="false">Inputs!$B$5*D2401+Inputs!$B$6*E2401</f>
        <v>143681.676774759</v>
      </c>
      <c r="G2401" s="43" t="n">
        <f aca="false">F2401*SQRT(($B$6-2)/C2401)</f>
        <v>103714.822484185</v>
      </c>
    </row>
    <row r="2402" customFormat="false" ht="15" hidden="false" customHeight="false" outlineLevel="0" collapsed="false">
      <c r="A2402" s="41" t="n">
        <v>-1.3190301837</v>
      </c>
      <c r="B2402" s="41" t="n">
        <v>0.0119110162</v>
      </c>
      <c r="C2402" s="41" t="n">
        <v>6.8988077018</v>
      </c>
      <c r="D2402" s="42" t="n">
        <f aca="false">$B$5*A2402</f>
        <v>-3.37009315062819</v>
      </c>
      <c r="E2402" s="42" t="n">
        <f aca="false">$D$5*A2402+$F$5*B2402</f>
        <v>-3.11818088347615</v>
      </c>
      <c r="F2402" s="43" t="n">
        <f aca="false">Inputs!$B$5*D2402+Inputs!$B$6*E2402</f>
        <v>-181100.270889012</v>
      </c>
      <c r="G2402" s="43" t="n">
        <f aca="false">F2402*SQRT(($B$6-2)/C2402)</f>
        <v>-97509.5333380892</v>
      </c>
    </row>
    <row r="2403" customFormat="false" ht="15" hidden="false" customHeight="false" outlineLevel="0" collapsed="false">
      <c r="A2403" s="41" t="n">
        <v>1.9811999987</v>
      </c>
      <c r="B2403" s="41" t="n">
        <v>0.5792698119</v>
      </c>
      <c r="C2403" s="41" t="n">
        <v>3.3845315459</v>
      </c>
      <c r="D2403" s="42" t="n">
        <f aca="false">$B$5*A2403</f>
        <v>5.06192248528713</v>
      </c>
      <c r="E2403" s="42" t="n">
        <f aca="false">$D$5*A2403+$F$5*B2403</f>
        <v>5.71469027032154</v>
      </c>
      <c r="F2403" s="43" t="n">
        <f aca="false">Inputs!$B$5*D2403+Inputs!$B$6*E2403</f>
        <v>220457.735012637</v>
      </c>
      <c r="G2403" s="43" t="n">
        <f aca="false">F2403*SQRT(($B$6-2)/C2403)</f>
        <v>169469.30789129</v>
      </c>
    </row>
    <row r="2404" customFormat="false" ht="15" hidden="false" customHeight="false" outlineLevel="0" collapsed="false">
      <c r="A2404" s="41" t="n">
        <v>-1.7256348251</v>
      </c>
      <c r="B2404" s="41" t="n">
        <v>-3.1104880651</v>
      </c>
      <c r="C2404" s="41" t="n">
        <v>0.8745525184</v>
      </c>
      <c r="D2404" s="42" t="n">
        <f aca="false">$B$5*A2404</f>
        <v>-4.40895907949721</v>
      </c>
      <c r="E2404" s="42" t="n">
        <f aca="false">$D$5*A2404+$F$5*B2404</f>
        <v>-9.47731732742733</v>
      </c>
      <c r="F2404" s="43" t="n">
        <f aca="false">Inputs!$B$5*D2404+Inputs!$B$6*E2404</f>
        <v>32969.958421646</v>
      </c>
      <c r="G2404" s="43" t="n">
        <f aca="false">F2404*SQRT(($B$6-2)/C2404)</f>
        <v>49858.6425132293</v>
      </c>
    </row>
    <row r="2405" customFormat="false" ht="15" hidden="false" customHeight="false" outlineLevel="0" collapsed="false">
      <c r="A2405" s="41" t="n">
        <v>0.733053593</v>
      </c>
      <c r="B2405" s="41" t="n">
        <v>-0.0962134829</v>
      </c>
      <c r="C2405" s="41" t="n">
        <v>3.0281699363</v>
      </c>
      <c r="D2405" s="42" t="n">
        <f aca="false">$B$5*A2405</f>
        <v>1.8729358306895</v>
      </c>
      <c r="E2405" s="42" t="n">
        <f aca="false">$D$5*A2405+$F$5*B2405</f>
        <v>1.57822931504648</v>
      </c>
      <c r="F2405" s="43" t="n">
        <f aca="false">Inputs!$B$5*D2405+Inputs!$B$6*E2405</f>
        <v>108382.117316626</v>
      </c>
      <c r="G2405" s="43" t="n">
        <f aca="false">F2405*SQRT(($B$6-2)/C2405)</f>
        <v>88081.0548561296</v>
      </c>
    </row>
    <row r="2406" customFormat="false" ht="15" hidden="false" customHeight="false" outlineLevel="0" collapsed="false">
      <c r="A2406" s="41" t="n">
        <v>1.1412659695</v>
      </c>
      <c r="B2406" s="41" t="n">
        <v>-0.8807179207</v>
      </c>
      <c r="C2406" s="41" t="n">
        <v>5.0132162813</v>
      </c>
      <c r="D2406" s="42" t="n">
        <f aca="false">$B$5*A2406</f>
        <v>2.91590948742972</v>
      </c>
      <c r="E2406" s="42" t="n">
        <f aca="false">$D$5*A2406+$F$5*B2406</f>
        <v>1.19496790528045</v>
      </c>
      <c r="F2406" s="43" t="n">
        <f aca="false">Inputs!$B$5*D2406+Inputs!$B$6*E2406</f>
        <v>231842.553478949</v>
      </c>
      <c r="G2406" s="43" t="n">
        <f aca="false">F2406*SQRT(($B$6-2)/C2406)</f>
        <v>146436.698370556</v>
      </c>
    </row>
    <row r="2407" customFormat="false" ht="15" hidden="false" customHeight="false" outlineLevel="0" collapsed="false">
      <c r="A2407" s="41" t="n">
        <v>0.3502124979</v>
      </c>
      <c r="B2407" s="41" t="n">
        <v>0.846173463</v>
      </c>
      <c r="C2407" s="41" t="n">
        <v>5.6520459787</v>
      </c>
      <c r="D2407" s="42" t="n">
        <f aca="false">$B$5*A2407</f>
        <v>0.894785240718657</v>
      </c>
      <c r="E2407" s="42" t="n">
        <f aca="false">$D$5*A2407+$F$5*B2407</f>
        <v>2.29448664684341</v>
      </c>
      <c r="F2407" s="43" t="n">
        <f aca="false">Inputs!$B$5*D2407+Inputs!$B$6*E2407</f>
        <v>-25245.8082703048</v>
      </c>
      <c r="G2407" s="43" t="n">
        <f aca="false">F2407*SQRT(($B$6-2)/C2407)</f>
        <v>-15017.6311861695</v>
      </c>
    </row>
    <row r="2408" customFormat="false" ht="15" hidden="false" customHeight="false" outlineLevel="0" collapsed="false">
      <c r="A2408" s="41" t="n">
        <v>-0.4474636382</v>
      </c>
      <c r="B2408" s="41" t="n">
        <v>-0.4260855702</v>
      </c>
      <c r="C2408" s="41" t="n">
        <v>3.1095963242</v>
      </c>
      <c r="D2408" s="42" t="n">
        <f aca="false">$B$5*A2408</f>
        <v>-1.14325976834202</v>
      </c>
      <c r="E2408" s="42" t="n">
        <f aca="false">$D$5*A2408+$F$5*B2408</f>
        <v>-1.80051987821968</v>
      </c>
      <c r="F2408" s="43" t="n">
        <f aca="false">Inputs!$B$5*D2408+Inputs!$B$6*E2408</f>
        <v>-24299.9829232178</v>
      </c>
      <c r="G2408" s="43" t="n">
        <f aca="false">F2408*SQRT(($B$6-2)/C2408)</f>
        <v>-19488.0757522163</v>
      </c>
    </row>
    <row r="2409" customFormat="false" ht="15" hidden="false" customHeight="false" outlineLevel="0" collapsed="false">
      <c r="A2409" s="41" t="n">
        <v>0.0252628311</v>
      </c>
      <c r="B2409" s="41" t="n">
        <v>0.5426763466</v>
      </c>
      <c r="C2409" s="41" t="n">
        <v>2.824943253</v>
      </c>
      <c r="D2409" s="42" t="n">
        <f aca="false">$B$5*A2409</f>
        <v>0.0645459786346713</v>
      </c>
      <c r="E2409" s="42" t="n">
        <f aca="false">$D$5*A2409+$F$5*B2409</f>
        <v>0.997178443825896</v>
      </c>
      <c r="F2409" s="43" t="n">
        <f aca="false">Inputs!$B$5*D2409+Inputs!$B$6*E2409</f>
        <v>-43404.3243278277</v>
      </c>
      <c r="G2409" s="43" t="n">
        <f aca="false">F2409*SQRT(($B$6-2)/C2409)</f>
        <v>-36521.0397795369</v>
      </c>
    </row>
    <row r="2410" customFormat="false" ht="15" hidden="false" customHeight="false" outlineLevel="0" collapsed="false">
      <c r="A2410" s="41" t="n">
        <v>-0.0143340045</v>
      </c>
      <c r="B2410" s="41" t="n">
        <v>0.9739963378</v>
      </c>
      <c r="C2410" s="41" t="n">
        <v>3.7905943064</v>
      </c>
      <c r="D2410" s="42" t="n">
        <f aca="false">$B$5*A2410</f>
        <v>-0.0366230666920891</v>
      </c>
      <c r="E2410" s="42" t="n">
        <f aca="false">$D$5*A2410+$F$5*B2410</f>
        <v>1.64773365638164</v>
      </c>
      <c r="F2410" s="43" t="n">
        <f aca="false">Inputs!$B$5*D2410+Inputs!$B$6*E2410</f>
        <v>-86048.9894882911</v>
      </c>
      <c r="G2410" s="43" t="n">
        <f aca="false">F2410*SQRT(($B$6-2)/C2410)</f>
        <v>-62503.9004266247</v>
      </c>
    </row>
    <row r="2411" customFormat="false" ht="15" hidden="false" customHeight="false" outlineLevel="0" collapsed="false">
      <c r="A2411" s="41" t="n">
        <v>-0.4619351893</v>
      </c>
      <c r="B2411" s="41" t="n">
        <v>-1.3283952055</v>
      </c>
      <c r="C2411" s="41" t="n">
        <v>6.2990485321</v>
      </c>
      <c r="D2411" s="42" t="n">
        <f aca="false">$B$5*A2411</f>
        <v>-1.18023426357629</v>
      </c>
      <c r="E2411" s="42" t="n">
        <f aca="false">$D$5*A2411+$F$5*B2411</f>
        <v>-3.39301427501184</v>
      </c>
      <c r="F2411" s="43" t="n">
        <f aca="false">Inputs!$B$5*D2411+Inputs!$B$6*E2411</f>
        <v>51627.287392963</v>
      </c>
      <c r="G2411" s="43" t="n">
        <f aca="false">F2411*SQRT(($B$6-2)/C2411)</f>
        <v>29090.8778987134</v>
      </c>
    </row>
    <row r="2412" customFormat="false" ht="15" hidden="false" customHeight="false" outlineLevel="0" collapsed="false">
      <c r="A2412" s="41" t="n">
        <v>1.9769753681</v>
      </c>
      <c r="B2412" s="41" t="n">
        <v>-0.6046337365</v>
      </c>
      <c r="C2412" s="41" t="n">
        <v>2.2936692693</v>
      </c>
      <c r="D2412" s="42" t="n">
        <f aca="false">$B$5*A2412</f>
        <v>5.05112864688606</v>
      </c>
      <c r="E2412" s="42" t="n">
        <f aca="false">$D$5*A2412+$F$5*B2412</f>
        <v>3.66033862067941</v>
      </c>
      <c r="F2412" s="43" t="n">
        <f aca="false">Inputs!$B$5*D2412+Inputs!$B$6*E2412</f>
        <v>322095.933654635</v>
      </c>
      <c r="G2412" s="43" t="n">
        <f aca="false">F2412*SQRT(($B$6-2)/C2412)</f>
        <v>300770.225838967</v>
      </c>
    </row>
    <row r="2413" customFormat="false" ht="15" hidden="false" customHeight="false" outlineLevel="0" collapsed="false">
      <c r="A2413" s="41" t="n">
        <v>-0.5684420837</v>
      </c>
      <c r="B2413" s="41" t="n">
        <v>-0.0658033211</v>
      </c>
      <c r="C2413" s="41" t="n">
        <v>4.4436595197</v>
      </c>
      <c r="D2413" s="42" t="n">
        <f aca="false">$B$5*A2413</f>
        <v>-1.45235703964898</v>
      </c>
      <c r="E2413" s="42" t="n">
        <f aca="false">$D$5*A2413+$F$5*B2413</f>
        <v>-1.46628337383444</v>
      </c>
      <c r="F2413" s="43" t="n">
        <f aca="false">Inputs!$B$5*D2413+Inputs!$B$6*E2413</f>
        <v>-71921.5352731763</v>
      </c>
      <c r="G2413" s="43" t="n">
        <f aca="false">F2413*SQRT(($B$6-2)/C2413)</f>
        <v>-48250.6934940946</v>
      </c>
    </row>
    <row r="2414" customFormat="false" ht="15" hidden="false" customHeight="false" outlineLevel="0" collapsed="false">
      <c r="A2414" s="41" t="n">
        <v>0.0671811097</v>
      </c>
      <c r="B2414" s="41" t="n">
        <v>-0.3866836425</v>
      </c>
      <c r="C2414" s="41" t="n">
        <v>10.0569258328</v>
      </c>
      <c r="D2414" s="42" t="n">
        <f aca="false">$B$5*A2414</f>
        <v>0.171646259842576</v>
      </c>
      <c r="E2414" s="42" t="n">
        <f aca="false">$D$5*A2414+$F$5*B2414</f>
        <v>-0.507840446612596</v>
      </c>
      <c r="F2414" s="43" t="n">
        <f aca="false">Inputs!$B$5*D2414+Inputs!$B$6*E2414</f>
        <v>42556.6483148874</v>
      </c>
      <c r="G2414" s="43" t="n">
        <f aca="false">F2414*SQRT(($B$6-2)/C2414)</f>
        <v>18977.9715194605</v>
      </c>
    </row>
    <row r="2415" customFormat="false" ht="15" hidden="false" customHeight="false" outlineLevel="0" collapsed="false">
      <c r="A2415" s="41" t="n">
        <v>-0.0174338969</v>
      </c>
      <c r="B2415" s="41" t="n">
        <v>-0.0397622314</v>
      </c>
      <c r="C2415" s="41" t="n">
        <v>14.4798327952</v>
      </c>
      <c r="D2415" s="42" t="n">
        <f aca="false">$B$5*A2415</f>
        <v>-0.0445432236938188</v>
      </c>
      <c r="E2415" s="42" t="n">
        <f aca="false">$D$5*A2415+$F$5*B2415</f>
        <v>-0.110144697420179</v>
      </c>
      <c r="F2415" s="43" t="n">
        <f aca="false">Inputs!$B$5*D2415+Inputs!$B$6*E2415</f>
        <v>1052.91250162707</v>
      </c>
      <c r="G2415" s="43" t="n">
        <f aca="false">F2415*SQRT(($B$6-2)/C2415)</f>
        <v>391.31410880075</v>
      </c>
    </row>
    <row r="2416" customFormat="false" ht="15" hidden="false" customHeight="false" outlineLevel="0" collapsed="false">
      <c r="A2416" s="41" t="n">
        <v>0.174819327</v>
      </c>
      <c r="B2416" s="41" t="n">
        <v>-2.357487459</v>
      </c>
      <c r="C2416" s="41" t="n">
        <v>6.2740368003</v>
      </c>
      <c r="D2416" s="42" t="n">
        <f aca="false">$B$5*A2416</f>
        <v>0.446659541078499</v>
      </c>
      <c r="E2416" s="42" t="n">
        <f aca="false">$D$5*A2416+$F$5*B2416</f>
        <v>-3.65478022211555</v>
      </c>
      <c r="F2416" s="43" t="n">
        <f aca="false">Inputs!$B$5*D2416+Inputs!$B$6*E2416</f>
        <v>227404.965213627</v>
      </c>
      <c r="G2416" s="43" t="n">
        <f aca="false">F2416*SQRT(($B$6-2)/C2416)</f>
        <v>128393.018719306</v>
      </c>
    </row>
    <row r="2417" customFormat="false" ht="15" hidden="false" customHeight="false" outlineLevel="0" collapsed="false">
      <c r="A2417" s="41" t="n">
        <v>1.880876307</v>
      </c>
      <c r="B2417" s="41" t="n">
        <v>-0.1472883135</v>
      </c>
      <c r="C2417" s="41" t="n">
        <v>2.7582984407</v>
      </c>
      <c r="D2417" s="42" t="n">
        <f aca="false">$B$5*A2417</f>
        <v>4.80559765631658</v>
      </c>
      <c r="E2417" s="42" t="n">
        <f aca="false">$D$5*A2417+$F$5*B2417</f>
        <v>4.22138109292572</v>
      </c>
      <c r="F2417" s="43" t="n">
        <f aca="false">Inputs!$B$5*D2417+Inputs!$B$6*E2417</f>
        <v>269490.710985371</v>
      </c>
      <c r="G2417" s="43" t="n">
        <f aca="false">F2417*SQRT(($B$6-2)/C2417)</f>
        <v>229476.475536851</v>
      </c>
    </row>
    <row r="2418" customFormat="false" ht="15" hidden="false" customHeight="false" outlineLevel="0" collapsed="false">
      <c r="A2418" s="41" t="n">
        <v>0.5806226194</v>
      </c>
      <c r="B2418" s="41" t="n">
        <v>-1.3781013415</v>
      </c>
      <c r="C2418" s="41" t="n">
        <v>1.1271493233</v>
      </c>
      <c r="D2418" s="42" t="n">
        <f aca="false">$B$5*A2418</f>
        <v>1.48347804085185</v>
      </c>
      <c r="E2418" s="42" t="n">
        <f aca="false">$D$5*A2418+$F$5*B2418</f>
        <v>-0.997986198311845</v>
      </c>
      <c r="F2418" s="43" t="n">
        <f aca="false">Inputs!$B$5*D2418+Inputs!$B$6*E2418</f>
        <v>198247.114000778</v>
      </c>
      <c r="G2418" s="43" t="n">
        <f aca="false">F2418*SQRT(($B$6-2)/C2418)</f>
        <v>264077.344555292</v>
      </c>
    </row>
    <row r="2419" customFormat="false" ht="15" hidden="false" customHeight="false" outlineLevel="0" collapsed="false">
      <c r="A2419" s="41" t="n">
        <v>-0.4710002612</v>
      </c>
      <c r="B2419" s="41" t="n">
        <v>-0.6723158663</v>
      </c>
      <c r="C2419" s="41" t="n">
        <v>4.2768138957</v>
      </c>
      <c r="D2419" s="42" t="n">
        <f aca="false">$B$5*A2419</f>
        <v>-1.20339532319241</v>
      </c>
      <c r="E2419" s="42" t="n">
        <f aca="false">$D$5*A2419+$F$5*B2419</f>
        <v>-2.28170411374605</v>
      </c>
      <c r="F2419" s="43" t="n">
        <f aca="false">Inputs!$B$5*D2419+Inputs!$B$6*E2419</f>
        <v>-6254.32663193876</v>
      </c>
      <c r="G2419" s="43" t="n">
        <f aca="false">F2419*SQRT(($B$6-2)/C2419)</f>
        <v>-4276.96188632093</v>
      </c>
    </row>
    <row r="2420" customFormat="false" ht="15" hidden="false" customHeight="false" outlineLevel="0" collapsed="false">
      <c r="A2420" s="41" t="n">
        <v>1.4697237645</v>
      </c>
      <c r="B2420" s="41" t="n">
        <v>-0.5858136068</v>
      </c>
      <c r="C2420" s="41" t="n">
        <v>8.6116241776</v>
      </c>
      <c r="D2420" s="42" t="n">
        <f aca="false">$B$5*A2420</f>
        <v>3.7551119400187</v>
      </c>
      <c r="E2420" s="42" t="n">
        <f aca="false">$D$5*A2420+$F$5*B2420</f>
        <v>2.48578643422657</v>
      </c>
      <c r="F2420" s="43" t="n">
        <f aca="false">Inputs!$B$5*D2420+Inputs!$B$6*E2420</f>
        <v>251221.872290541</v>
      </c>
      <c r="G2420" s="43" t="n">
        <f aca="false">F2420*SQRT(($B$6-2)/C2420)</f>
        <v>121068.151517678</v>
      </c>
    </row>
    <row r="2421" customFormat="false" ht="15" hidden="false" customHeight="false" outlineLevel="0" collapsed="false">
      <c r="A2421" s="41" t="n">
        <v>0.7580799869</v>
      </c>
      <c r="B2421" s="41" t="n">
        <v>-0.6504204527</v>
      </c>
      <c r="C2421" s="41" t="n">
        <v>3.114402387</v>
      </c>
      <c r="D2421" s="42" t="n">
        <f aca="false">$B$5*A2421</f>
        <v>1.93687771747084</v>
      </c>
      <c r="E2421" s="42" t="n">
        <f aca="false">$D$5*A2421+$F$5*B2421</f>
        <v>0.68080806013478</v>
      </c>
      <c r="F2421" s="43" t="n">
        <f aca="false">Inputs!$B$5*D2421+Inputs!$B$6*E2421</f>
        <v>159647.368740345</v>
      </c>
      <c r="G2421" s="43" t="n">
        <f aca="false">F2421*SQRT(($B$6-2)/C2421)</f>
        <v>127935.008131934</v>
      </c>
    </row>
    <row r="2422" customFormat="false" ht="15" hidden="false" customHeight="false" outlineLevel="0" collapsed="false">
      <c r="A2422" s="41" t="n">
        <v>-0.4526189397</v>
      </c>
      <c r="B2422" s="41" t="n">
        <v>-0.2455501652</v>
      </c>
      <c r="C2422" s="41" t="n">
        <v>6.7773243471</v>
      </c>
      <c r="D2422" s="42" t="n">
        <f aca="false">$B$5*A2422</f>
        <v>-1.15643145045306</v>
      </c>
      <c r="E2422" s="42" t="n">
        <f aca="false">$D$5*A2422+$F$5*B2422</f>
        <v>-1.5010488792729</v>
      </c>
      <c r="F2422" s="43" t="n">
        <f aca="false">Inputs!$B$5*D2422+Inputs!$B$6*E2422</f>
        <v>-40590.7010816615</v>
      </c>
      <c r="G2422" s="43" t="n">
        <f aca="false">F2422*SQRT(($B$6-2)/C2422)</f>
        <v>-22050.194015909</v>
      </c>
    </row>
    <row r="2423" customFormat="false" ht="15" hidden="false" customHeight="false" outlineLevel="0" collapsed="false">
      <c r="A2423" s="41" t="n">
        <v>1.2838451268</v>
      </c>
      <c r="B2423" s="41" t="n">
        <v>-1.889852659</v>
      </c>
      <c r="C2423" s="41" t="n">
        <v>6.415081633</v>
      </c>
      <c r="D2423" s="42" t="n">
        <f aca="false">$B$5*A2423</f>
        <v>3.28019610298783</v>
      </c>
      <c r="E2423" s="42" t="n">
        <f aca="false">$D$5*A2423+$F$5*B2423</f>
        <v>-0.208270181861094</v>
      </c>
      <c r="F2423" s="43" t="n">
        <f aca="false">Inputs!$B$5*D2423+Inputs!$B$6*E2423</f>
        <v>338433.119391837</v>
      </c>
      <c r="G2423" s="43" t="n">
        <f aca="false">F2423*SQRT(($B$6-2)/C2423)</f>
        <v>188967.344953378</v>
      </c>
    </row>
    <row r="2424" customFormat="false" ht="15" hidden="false" customHeight="false" outlineLevel="0" collapsed="false">
      <c r="A2424" s="41" t="n">
        <v>-1.3156635553</v>
      </c>
      <c r="B2424" s="41" t="n">
        <v>-1.9473051657</v>
      </c>
      <c r="C2424" s="41" t="n">
        <v>3.3761741651</v>
      </c>
      <c r="D2424" s="42" t="n">
        <f aca="false">$B$5*A2424</f>
        <v>-3.36149148900455</v>
      </c>
      <c r="E2424" s="42" t="n">
        <f aca="false">$D$5*A2424+$F$5*B2424</f>
        <v>-6.49323517958029</v>
      </c>
      <c r="F2424" s="43" t="n">
        <f aca="false">Inputs!$B$5*D2424+Inputs!$B$6*E2424</f>
        <v>-11487.3899214408</v>
      </c>
      <c r="G2424" s="43" t="n">
        <f aca="false">F2424*SQRT(($B$6-2)/C2424)</f>
        <v>-8841.45904310967</v>
      </c>
    </row>
    <row r="2425" customFormat="false" ht="15" hidden="false" customHeight="false" outlineLevel="0" collapsed="false">
      <c r="A2425" s="41" t="n">
        <v>-1.0875021198</v>
      </c>
      <c r="B2425" s="41" t="n">
        <v>-0.8116000512</v>
      </c>
      <c r="C2425" s="41" t="n">
        <v>6.0262718415</v>
      </c>
      <c r="D2425" s="42" t="n">
        <f aca="false">$B$5*A2425</f>
        <v>-2.7785440322154</v>
      </c>
      <c r="E2425" s="42" t="n">
        <f aca="false">$D$5*A2425+$F$5*B2425</f>
        <v>-3.98923260954689</v>
      </c>
      <c r="F2425" s="43" t="n">
        <f aca="false">Inputs!$B$5*D2425+Inputs!$B$6*E2425</f>
        <v>-78392.7727441955</v>
      </c>
      <c r="G2425" s="43" t="n">
        <f aca="false">F2425*SQRT(($B$6-2)/C2425)</f>
        <v>-45161.3238467865</v>
      </c>
    </row>
    <row r="2426" customFormat="false" ht="15" hidden="false" customHeight="false" outlineLevel="0" collapsed="false">
      <c r="A2426" s="41" t="n">
        <v>-1.6144812541</v>
      </c>
      <c r="B2426" s="41" t="n">
        <v>-0.7341477466</v>
      </c>
      <c r="C2426" s="41" t="n">
        <v>1.2493606346</v>
      </c>
      <c r="D2426" s="42" t="n">
        <f aca="false">$B$5*A2426</f>
        <v>-4.12496414676247</v>
      </c>
      <c r="E2426" s="42" t="n">
        <f aca="false">$D$5*A2426+$F$5*B2426</f>
        <v>-5.10948541075215</v>
      </c>
      <c r="F2426" s="43" t="n">
        <f aca="false">Inputs!$B$5*D2426+Inputs!$B$6*E2426</f>
        <v>-157022.14413864</v>
      </c>
      <c r="G2426" s="43" t="n">
        <f aca="false">F2426*SQRT(($B$6-2)/C2426)</f>
        <v>-198669.862977881</v>
      </c>
    </row>
    <row r="2427" customFormat="false" ht="15" hidden="false" customHeight="false" outlineLevel="0" collapsed="false">
      <c r="A2427" s="41" t="n">
        <v>-2.0147144809</v>
      </c>
      <c r="B2427" s="41" t="n">
        <v>-1.0179887238</v>
      </c>
      <c r="C2427" s="41" t="n">
        <v>2.871203707</v>
      </c>
      <c r="D2427" s="42" t="n">
        <f aca="false">$B$5*A2427</f>
        <v>-5.14755125125839</v>
      </c>
      <c r="E2427" s="42" t="n">
        <f aca="false">$D$5*A2427+$F$5*B2427</f>
        <v>-6.55199632900544</v>
      </c>
      <c r="F2427" s="43" t="n">
        <f aca="false">Inputs!$B$5*D2427+Inputs!$B$6*E2427</f>
        <v>-187155.308675567</v>
      </c>
      <c r="G2427" s="43" t="n">
        <f aca="false">F2427*SQRT(($B$6-2)/C2427)</f>
        <v>-156201.48027293</v>
      </c>
    </row>
    <row r="2428" customFormat="false" ht="15" hidden="false" customHeight="false" outlineLevel="0" collapsed="false">
      <c r="A2428" s="41" t="n">
        <v>1.2004203999</v>
      </c>
      <c r="B2428" s="41" t="n">
        <v>0.4035880703</v>
      </c>
      <c r="C2428" s="41" t="n">
        <v>4.6344836485</v>
      </c>
      <c r="D2428" s="42" t="n">
        <f aca="false">$B$5*A2428</f>
        <v>3.06704775794384</v>
      </c>
      <c r="E2428" s="42" t="n">
        <f aca="false">$D$5*A2428+$F$5*B2428</f>
        <v>3.55339918872996</v>
      </c>
      <c r="F2428" s="43" t="n">
        <f aca="false">Inputs!$B$5*D2428+Inputs!$B$6*E2428</f>
        <v>129034.816357886</v>
      </c>
      <c r="G2428" s="43" t="n">
        <f aca="false">F2428*SQRT(($B$6-2)/C2428)</f>
        <v>84765.9100136478</v>
      </c>
    </row>
    <row r="2429" customFormat="false" ht="15" hidden="false" customHeight="false" outlineLevel="0" collapsed="false">
      <c r="A2429" s="41" t="n">
        <v>0.1874676722</v>
      </c>
      <c r="B2429" s="41" t="n">
        <v>-1.0027785563</v>
      </c>
      <c r="C2429" s="41" t="n">
        <v>3.3152237376</v>
      </c>
      <c r="D2429" s="42" t="n">
        <f aca="false">$B$5*A2429</f>
        <v>0.478975785279773</v>
      </c>
      <c r="E2429" s="42" t="n">
        <f aca="false">$D$5*A2429+$F$5*B2429</f>
        <v>-1.28544642229369</v>
      </c>
      <c r="F2429" s="43" t="n">
        <f aca="false">Inputs!$B$5*D2429+Inputs!$B$6*E2429</f>
        <v>112169.899642662</v>
      </c>
      <c r="G2429" s="43" t="n">
        <f aca="false">F2429*SQRT(($B$6-2)/C2429)</f>
        <v>87123.4184553024</v>
      </c>
    </row>
    <row r="2430" customFormat="false" ht="15" hidden="false" customHeight="false" outlineLevel="0" collapsed="false">
      <c r="A2430" s="41" t="n">
        <v>-1.536084959</v>
      </c>
      <c r="B2430" s="41" t="n">
        <v>-1.1391560755</v>
      </c>
      <c r="C2430" s="41" t="n">
        <v>1.3690460354</v>
      </c>
      <c r="D2430" s="42" t="n">
        <f aca="false">$B$5*A2430</f>
        <v>-3.92466333453237</v>
      </c>
      <c r="E2430" s="42" t="n">
        <f aca="false">$D$5*A2430+$F$5*B2430</f>
        <v>-5.62228038756729</v>
      </c>
      <c r="F2430" s="43" t="n">
        <f aca="false">Inputs!$B$5*D2430+Inputs!$B$6*E2430</f>
        <v>-111352.314074872</v>
      </c>
      <c r="G2430" s="43" t="n">
        <f aca="false">F2430*SQRT(($B$6-2)/C2430)</f>
        <v>-134587.652653826</v>
      </c>
    </row>
    <row r="2431" customFormat="false" ht="15" hidden="false" customHeight="false" outlineLevel="0" collapsed="false">
      <c r="A2431" s="41" t="n">
        <v>-0.0432098269</v>
      </c>
      <c r="B2431" s="41" t="n">
        <v>0.8681767797</v>
      </c>
      <c r="C2431" s="41" t="n">
        <v>6.0307565797</v>
      </c>
      <c r="D2431" s="42" t="n">
        <f aca="false">$B$5*A2431</f>
        <v>-0.11040015874924</v>
      </c>
      <c r="E2431" s="42" t="n">
        <f aca="false">$D$5*A2431+$F$5*B2431</f>
        <v>1.39629777632459</v>
      </c>
      <c r="F2431" s="43" t="n">
        <f aca="false">Inputs!$B$5*D2431+Inputs!$B$6*E2431</f>
        <v>-80854.9046911537</v>
      </c>
      <c r="G2431" s="43" t="n">
        <f aca="false">F2431*SQRT(($B$6-2)/C2431)</f>
        <v>-46562.4118264211</v>
      </c>
    </row>
    <row r="2432" customFormat="false" ht="15" hidden="false" customHeight="false" outlineLevel="0" collapsed="false">
      <c r="A2432" s="41" t="n">
        <v>0.9023674171</v>
      </c>
      <c r="B2432" s="41" t="n">
        <v>0.6306123625</v>
      </c>
      <c r="C2432" s="41" t="n">
        <v>4.5937879005</v>
      </c>
      <c r="D2432" s="42" t="n">
        <f aca="false">$B$5*A2432</f>
        <v>2.30552893277112</v>
      </c>
      <c r="E2432" s="42" t="n">
        <f aca="false">$D$5*A2432+$F$5*B2432</f>
        <v>3.23616885541636</v>
      </c>
      <c r="F2432" s="43" t="n">
        <f aca="false">Inputs!$B$5*D2432+Inputs!$B$6*E2432</f>
        <v>68744.4505062943</v>
      </c>
      <c r="G2432" s="43" t="n">
        <f aca="false">F2432*SQRT(($B$6-2)/C2432)</f>
        <v>45359.38660285</v>
      </c>
    </row>
    <row r="2433" customFormat="false" ht="15" hidden="false" customHeight="false" outlineLevel="0" collapsed="false">
      <c r="A2433" s="41" t="n">
        <v>-0.7375568641</v>
      </c>
      <c r="B2433" s="41" t="n">
        <v>0.0245498324</v>
      </c>
      <c r="C2433" s="41" t="n">
        <v>3.8201614478</v>
      </c>
      <c r="D2433" s="42" t="n">
        <f aca="false">$B$5*A2433</f>
        <v>-1.88444158944853</v>
      </c>
      <c r="E2433" s="42" t="n">
        <f aca="false">$D$5*A2433+$F$5*B2433</f>
        <v>-1.71269004814311</v>
      </c>
      <c r="F2433" s="43" t="n">
        <f aca="false">Inputs!$B$5*D2433+Inputs!$B$6*E2433</f>
        <v>-102809.656537697</v>
      </c>
      <c r="G2433" s="43" t="n">
        <f aca="false">F2433*SQRT(($B$6-2)/C2433)</f>
        <v>-74388.8846868327</v>
      </c>
    </row>
    <row r="2434" customFormat="false" ht="15" hidden="false" customHeight="false" outlineLevel="0" collapsed="false">
      <c r="A2434" s="41" t="n">
        <v>-0.32134253</v>
      </c>
      <c r="B2434" s="41" t="n">
        <v>-0.2011897635</v>
      </c>
      <c r="C2434" s="41" t="n">
        <v>7.7563375282</v>
      </c>
      <c r="D2434" s="42" t="n">
        <f aca="false">$B$5*A2434</f>
        <v>-0.821023106780429</v>
      </c>
      <c r="E2434" s="42" t="n">
        <f aca="false">$D$5*A2434+$F$5*B2434</f>
        <v>-1.1120660600265</v>
      </c>
      <c r="F2434" s="43" t="n">
        <f aca="false">Inputs!$B$5*D2434+Inputs!$B$6*E2434</f>
        <v>-26499.0076767177</v>
      </c>
      <c r="G2434" s="43" t="n">
        <f aca="false">F2434*SQRT(($B$6-2)/C2434)</f>
        <v>-13456.0086898201</v>
      </c>
    </row>
    <row r="2435" customFormat="false" ht="15" hidden="false" customHeight="false" outlineLevel="0" collapsed="false">
      <c r="A2435" s="41" t="n">
        <v>2.037127897</v>
      </c>
      <c r="B2435" s="41" t="n">
        <v>-1.762000237</v>
      </c>
      <c r="C2435" s="41" t="n">
        <v>6.1168770336</v>
      </c>
      <c r="D2435" s="42" t="n">
        <f aca="false">$B$5*A2435</f>
        <v>5.20481703714731</v>
      </c>
      <c r="E2435" s="42" t="n">
        <f aca="false">$D$5*A2435+$F$5*B2435</f>
        <v>1.80500077355425</v>
      </c>
      <c r="F2435" s="43" t="n">
        <f aca="false">Inputs!$B$5*D2435+Inputs!$B$6*E2435</f>
        <v>430231.665037019</v>
      </c>
      <c r="G2435" s="43" t="n">
        <f aca="false">F2435*SQRT(($B$6-2)/C2435)</f>
        <v>246009.848814722</v>
      </c>
    </row>
    <row r="2436" customFormat="false" ht="15" hidden="false" customHeight="false" outlineLevel="0" collapsed="false">
      <c r="A2436" s="41" t="n">
        <v>-0.2346768159</v>
      </c>
      <c r="B2436" s="41" t="n">
        <v>1.2117489072</v>
      </c>
      <c r="C2436" s="41" t="n">
        <v>0.2292853344</v>
      </c>
      <c r="D2436" s="42" t="n">
        <f aca="false">$B$5*A2436</f>
        <v>-0.599594110619458</v>
      </c>
      <c r="E2436" s="42" t="n">
        <f aca="false">$D$5*A2436+$F$5*B2436</f>
        <v>1.53394649276821</v>
      </c>
      <c r="F2436" s="43" t="n">
        <f aca="false">Inputs!$B$5*D2436+Inputs!$B$6*E2436</f>
        <v>-136656.735700356</v>
      </c>
      <c r="G2436" s="43" t="n">
        <f aca="false">F2436*SQRT(($B$6-2)/C2436)</f>
        <v>-403606.267646664</v>
      </c>
    </row>
    <row r="2437" customFormat="false" ht="15" hidden="false" customHeight="false" outlineLevel="0" collapsed="false">
      <c r="A2437" s="41" t="n">
        <v>-1.465891495</v>
      </c>
      <c r="B2437" s="41" t="n">
        <v>-0.6437474253</v>
      </c>
      <c r="C2437" s="41" t="n">
        <v>3.8676043795</v>
      </c>
      <c r="D2437" s="42" t="n">
        <f aca="false">$B$5*A2437</f>
        <v>-3.74532057561104</v>
      </c>
      <c r="E2437" s="42" t="n">
        <f aca="false">$D$5*A2437+$F$5*B2437</f>
        <v>-4.59980478478135</v>
      </c>
      <c r="F2437" s="43" t="n">
        <f aca="false">Inputs!$B$5*D2437+Inputs!$B$6*E2437</f>
        <v>-144541.818322036</v>
      </c>
      <c r="G2437" s="43" t="n">
        <f aca="false">F2437*SQRT(($B$6-2)/C2437)</f>
        <v>-103941.143402959</v>
      </c>
    </row>
    <row r="2438" customFormat="false" ht="15" hidden="false" customHeight="false" outlineLevel="0" collapsed="false">
      <c r="A2438" s="41" t="n">
        <v>-0.5290384976</v>
      </c>
      <c r="B2438" s="41" t="n">
        <v>-0.2232897221</v>
      </c>
      <c r="C2438" s="41" t="n">
        <v>3.7804376361</v>
      </c>
      <c r="D2438" s="42" t="n">
        <f aca="false">$B$5*A2438</f>
        <v>-1.35168174255055</v>
      </c>
      <c r="E2438" s="42" t="n">
        <f aca="false">$D$5*A2438+$F$5*B2438</f>
        <v>-1.64445783421828</v>
      </c>
      <c r="F2438" s="43" t="n">
        <f aca="false">Inputs!$B$5*D2438+Inputs!$B$6*E2438</f>
        <v>-52945.282544141</v>
      </c>
      <c r="G2438" s="43" t="n">
        <f aca="false">F2438*SQRT(($B$6-2)/C2438)</f>
        <v>-38509.796977465</v>
      </c>
    </row>
    <row r="2439" customFormat="false" ht="15" hidden="false" customHeight="false" outlineLevel="0" collapsed="false">
      <c r="A2439" s="41" t="n">
        <v>-1.5959571596</v>
      </c>
      <c r="B2439" s="41" t="n">
        <v>0.5952860603</v>
      </c>
      <c r="C2439" s="41" t="n">
        <v>2.5653920702</v>
      </c>
      <c r="D2439" s="42" t="n">
        <f aca="false">$B$5*A2439</f>
        <v>-4.07763549214373</v>
      </c>
      <c r="E2439" s="42" t="n">
        <f aca="false">$D$5*A2439+$F$5*B2439</f>
        <v>-2.7698133784613</v>
      </c>
      <c r="F2439" s="43" t="n">
        <f aca="false">Inputs!$B$5*D2439+Inputs!$B$6*E2439</f>
        <v>-269272.880291308</v>
      </c>
      <c r="G2439" s="43" t="n">
        <f aca="false">F2439*SQRT(($B$6-2)/C2439)</f>
        <v>-237755.591646045</v>
      </c>
    </row>
    <row r="2440" customFormat="false" ht="15" hidden="false" customHeight="false" outlineLevel="0" collapsed="false">
      <c r="A2440" s="41" t="n">
        <v>0.6662872825</v>
      </c>
      <c r="B2440" s="41" t="n">
        <v>0.508375325</v>
      </c>
      <c r="C2440" s="41" t="n">
        <v>0.3790553511</v>
      </c>
      <c r="D2440" s="42" t="n">
        <f aca="false">$B$5*A2440</f>
        <v>1.70234937369305</v>
      </c>
      <c r="E2440" s="42" t="n">
        <f aca="false">$D$5*A2440+$F$5*B2440</f>
        <v>2.46332332725657</v>
      </c>
      <c r="F2440" s="43" t="n">
        <f aca="false">Inputs!$B$5*D2440+Inputs!$B$6*E2440</f>
        <v>47068.7710064762</v>
      </c>
      <c r="G2440" s="43" t="n">
        <f aca="false">F2440*SQRT(($B$6-2)/C2440)</f>
        <v>108117.635847427</v>
      </c>
    </row>
    <row r="2441" customFormat="false" ht="15" hidden="false" customHeight="false" outlineLevel="0" collapsed="false">
      <c r="A2441" s="41" t="n">
        <v>-0.8703736743</v>
      </c>
      <c r="B2441" s="41" t="n">
        <v>0.0865107908</v>
      </c>
      <c r="C2441" s="41" t="n">
        <v>1.7557010201</v>
      </c>
      <c r="D2441" s="42" t="n">
        <f aca="false">$B$5*A2441</f>
        <v>-2.22378562256818</v>
      </c>
      <c r="E2441" s="42" t="n">
        <f aca="false">$D$5*A2441+$F$5*B2441</f>
        <v>-1.92174857719961</v>
      </c>
      <c r="F2441" s="43" t="n">
        <f aca="false">Inputs!$B$5*D2441+Inputs!$B$6*E2441</f>
        <v>-126291.133396837</v>
      </c>
      <c r="G2441" s="43" t="n">
        <f aca="false">F2441*SQRT(($B$6-2)/C2441)</f>
        <v>-134791.52223217</v>
      </c>
    </row>
    <row r="2442" customFormat="false" ht="15" hidden="false" customHeight="false" outlineLevel="0" collapsed="false">
      <c r="A2442" s="41" t="n">
        <v>-0.8994402396</v>
      </c>
      <c r="B2442" s="41" t="n">
        <v>-0.3325966608</v>
      </c>
      <c r="C2442" s="41" t="n">
        <v>0.2774421347</v>
      </c>
      <c r="D2442" s="42" t="n">
        <f aca="false">$B$5*A2442</f>
        <v>-2.29805005854571</v>
      </c>
      <c r="E2442" s="42" t="n">
        <f aca="false">$D$5*A2442+$F$5*B2442</f>
        <v>-2.71460644860634</v>
      </c>
      <c r="F2442" s="43" t="n">
        <f aca="false">Inputs!$B$5*D2442+Inputs!$B$6*E2442</f>
        <v>-94074.6834242535</v>
      </c>
      <c r="G2442" s="43" t="n">
        <f aca="false">F2442*SQRT(($B$6-2)/C2442)</f>
        <v>-252581.50966641</v>
      </c>
    </row>
    <row r="2443" customFormat="false" ht="15" hidden="false" customHeight="false" outlineLevel="0" collapsed="false">
      <c r="A2443" s="41" t="n">
        <v>2.1534679272</v>
      </c>
      <c r="B2443" s="41" t="n">
        <v>0.0956953776</v>
      </c>
      <c r="C2443" s="41" t="n">
        <v>12.3593139051</v>
      </c>
      <c r="D2443" s="42" t="n">
        <f aca="false">$B$5*A2443</f>
        <v>5.5020632592323</v>
      </c>
      <c r="E2443" s="42" t="n">
        <f aca="false">$D$5*A2443+$F$5*B2443</f>
        <v>5.28960751021915</v>
      </c>
      <c r="F2443" s="43" t="n">
        <f aca="false">Inputs!$B$5*D2443+Inputs!$B$6*E2443</f>
        <v>285725.950412273</v>
      </c>
      <c r="G2443" s="43" t="n">
        <f aca="false">F2443*SQRT(($B$6-2)/C2443)</f>
        <v>114939.023324529</v>
      </c>
    </row>
    <row r="2444" customFormat="false" ht="15" hidden="false" customHeight="false" outlineLevel="0" collapsed="false">
      <c r="A2444" s="41" t="n">
        <v>-1.187526576</v>
      </c>
      <c r="B2444" s="41" t="n">
        <v>0.1803353407</v>
      </c>
      <c r="C2444" s="41" t="n">
        <v>3.3262428272</v>
      </c>
      <c r="D2444" s="42" t="n">
        <f aca="false">$B$5*A2444</f>
        <v>-3.03410432105531</v>
      </c>
      <c r="E2444" s="42" t="n">
        <f aca="false">$D$5*A2444+$F$5*B2444</f>
        <v>-2.51443074817195</v>
      </c>
      <c r="F2444" s="43" t="n">
        <f aca="false">Inputs!$B$5*D2444+Inputs!$B$6*E2444</f>
        <v>-177688.894696933</v>
      </c>
      <c r="G2444" s="43" t="n">
        <f aca="false">F2444*SQRT(($B$6-2)/C2444)</f>
        <v>-137783.847589013</v>
      </c>
    </row>
    <row r="2445" customFormat="false" ht="15" hidden="false" customHeight="false" outlineLevel="0" collapsed="false">
      <c r="A2445" s="41" t="n">
        <v>-1.3517959261</v>
      </c>
      <c r="B2445" s="41" t="n">
        <v>-1.1990103925</v>
      </c>
      <c r="C2445" s="41" t="n">
        <v>4.8130586666</v>
      </c>
      <c r="D2445" s="42" t="n">
        <f aca="false">$B$5*A2445</f>
        <v>-3.45380890285437</v>
      </c>
      <c r="E2445" s="42" t="n">
        <f aca="false">$D$5*A2445+$F$5*B2445</f>
        <v>-5.28710155299717</v>
      </c>
      <c r="F2445" s="43" t="n">
        <f aca="false">Inputs!$B$5*D2445+Inputs!$B$6*E2445</f>
        <v>-81025.812635579</v>
      </c>
      <c r="G2445" s="43" t="n">
        <f aca="false">F2445*SQRT(($B$6-2)/C2445)</f>
        <v>-52230.9368333783</v>
      </c>
    </row>
    <row r="2446" customFormat="false" ht="15" hidden="false" customHeight="false" outlineLevel="0" collapsed="false">
      <c r="A2446" s="41" t="n">
        <v>-1.0411231359</v>
      </c>
      <c r="B2446" s="41" t="n">
        <v>-0.4443094522</v>
      </c>
      <c r="C2446" s="41" t="n">
        <v>1.3488804191</v>
      </c>
      <c r="D2446" s="42" t="n">
        <f aca="false">$B$5*A2446</f>
        <v>-2.66004674693263</v>
      </c>
      <c r="E2446" s="42" t="n">
        <f aca="false">$D$5*A2446+$F$5*B2446</f>
        <v>-3.24465277541734</v>
      </c>
      <c r="F2446" s="43" t="n">
        <f aca="false">Inputs!$B$5*D2446+Inputs!$B$6*E2446</f>
        <v>-103772.035922396</v>
      </c>
      <c r="G2446" s="43" t="n">
        <f aca="false">F2446*SQRT(($B$6-2)/C2446)</f>
        <v>-126359.70693893</v>
      </c>
    </row>
    <row r="2447" customFormat="false" ht="15" hidden="false" customHeight="false" outlineLevel="0" collapsed="false">
      <c r="A2447" s="41" t="n">
        <v>0.9369689956</v>
      </c>
      <c r="B2447" s="41" t="n">
        <v>0.578398198</v>
      </c>
      <c r="C2447" s="41" t="n">
        <v>0.4352890827</v>
      </c>
      <c r="D2447" s="42" t="n">
        <f aca="false">$B$5*A2447</f>
        <v>2.39393520591392</v>
      </c>
      <c r="E2447" s="42" t="n">
        <f aca="false">$D$5*A2447+$F$5*B2447</f>
        <v>3.22834583642851</v>
      </c>
      <c r="F2447" s="43" t="n">
        <f aca="false">Inputs!$B$5*D2447+Inputs!$B$6*E2447</f>
        <v>77976.2287699666</v>
      </c>
      <c r="G2447" s="43" t="n">
        <f aca="false">F2447*SQRT(($B$6-2)/C2447)</f>
        <v>167143.0556697</v>
      </c>
    </row>
    <row r="2448" customFormat="false" ht="15" hidden="false" customHeight="false" outlineLevel="0" collapsed="false">
      <c r="A2448" s="41" t="n">
        <v>0.5229953282</v>
      </c>
      <c r="B2448" s="41" t="n">
        <v>-1.0989245656</v>
      </c>
      <c r="C2448" s="41" t="n">
        <v>2.4206004001</v>
      </c>
      <c r="D2448" s="42" t="n">
        <f aca="false">$B$5*A2448</f>
        <v>1.33624157745448</v>
      </c>
      <c r="E2448" s="42" t="n">
        <f aca="false">$D$5*A2448+$F$5*B2448</f>
        <v>-0.653048476652442</v>
      </c>
      <c r="F2448" s="43" t="n">
        <f aca="false">Inputs!$B$5*D2448+Inputs!$B$6*E2448</f>
        <v>166276.58157807</v>
      </c>
      <c r="G2448" s="43" t="n">
        <f aca="false">F2448*SQRT(($B$6-2)/C2448)</f>
        <v>151141.780791526</v>
      </c>
    </row>
    <row r="2449" customFormat="false" ht="15" hidden="false" customHeight="false" outlineLevel="0" collapsed="false">
      <c r="A2449" s="41" t="n">
        <v>-0.5413143554</v>
      </c>
      <c r="B2449" s="41" t="n">
        <v>0.2720011069</v>
      </c>
      <c r="C2449" s="41" t="n">
        <v>2.1520638202</v>
      </c>
      <c r="D2449" s="42" t="n">
        <f aca="false">$B$5*A2449</f>
        <v>-1.38304628962544</v>
      </c>
      <c r="E2449" s="42" t="n">
        <f aca="false">$D$5*A2449+$F$5*B2449</f>
        <v>-0.818428672461435</v>
      </c>
      <c r="F2449" s="43" t="n">
        <f aca="false">Inputs!$B$5*D2449+Inputs!$B$6*E2449</f>
        <v>-97383.1953394726</v>
      </c>
      <c r="G2449" s="43" t="n">
        <f aca="false">F2449*SQRT(($B$6-2)/C2449)</f>
        <v>-93879.6464080274</v>
      </c>
    </row>
    <row r="2450" customFormat="false" ht="15" hidden="false" customHeight="false" outlineLevel="0" collapsed="false">
      <c r="A2450" s="41" t="n">
        <v>-0.6283199854</v>
      </c>
      <c r="B2450" s="41" t="n">
        <v>-0.2783664403</v>
      </c>
      <c r="C2450" s="41" t="n">
        <v>4.0184996931</v>
      </c>
      <c r="D2450" s="42" t="n">
        <f aca="false">$B$5*A2450</f>
        <v>-1.60534376344563</v>
      </c>
      <c r="E2450" s="42" t="n">
        <f aca="false">$D$5*A2450+$F$5*B2450</f>
        <v>-1.97581026594169</v>
      </c>
      <c r="F2450" s="43" t="n">
        <f aca="false">Inputs!$B$5*D2450+Inputs!$B$6*E2450</f>
        <v>-61743.8630474787</v>
      </c>
      <c r="G2450" s="43" t="n">
        <f aca="false">F2450*SQRT(($B$6-2)/C2450)</f>
        <v>-43558.892186953</v>
      </c>
    </row>
    <row r="2451" customFormat="false" ht="15" hidden="false" customHeight="false" outlineLevel="0" collapsed="false">
      <c r="A2451" s="41" t="n">
        <v>0.4413586925</v>
      </c>
      <c r="B2451" s="41" t="n">
        <v>-0.3487726812</v>
      </c>
      <c r="C2451" s="41" t="n">
        <v>2.5090512845</v>
      </c>
      <c r="D2451" s="42" t="n">
        <f aca="false">$B$5*A2451</f>
        <v>1.12766176615619</v>
      </c>
      <c r="E2451" s="42" t="n">
        <f aca="false">$D$5*A2451+$F$5*B2451</f>
        <v>0.448010511557043</v>
      </c>
      <c r="F2451" s="43" t="n">
        <f aca="false">Inputs!$B$5*D2451+Inputs!$B$6*E2451</f>
        <v>90365.6510377666</v>
      </c>
      <c r="G2451" s="43" t="n">
        <f aca="false">F2451*SQRT(($B$6-2)/C2451)</f>
        <v>80679.5766162616</v>
      </c>
    </row>
    <row r="2452" customFormat="false" ht="15" hidden="false" customHeight="false" outlineLevel="0" collapsed="false">
      <c r="A2452" s="41" t="n">
        <v>0.2260595891</v>
      </c>
      <c r="B2452" s="41" t="n">
        <v>1.592728456</v>
      </c>
      <c r="C2452" s="41" t="n">
        <v>14.1425781539</v>
      </c>
      <c r="D2452" s="42" t="n">
        <f aca="false">$B$5*A2452</f>
        <v>0.577577285398198</v>
      </c>
      <c r="E2452" s="42" t="n">
        <f aca="false">$D$5*A2452+$F$5*B2452</f>
        <v>3.28816351737563</v>
      </c>
      <c r="F2452" s="43" t="n">
        <f aca="false">Inputs!$B$5*D2452+Inputs!$B$6*E2452</f>
        <v>-106650.447328962</v>
      </c>
      <c r="G2452" s="43" t="n">
        <f aca="false">F2452*SQRT(($B$6-2)/C2452)</f>
        <v>-40106.3727188893</v>
      </c>
    </row>
    <row r="2453" customFormat="false" ht="15" hidden="false" customHeight="false" outlineLevel="0" collapsed="false">
      <c r="A2453" s="41" t="n">
        <v>-0.171858799</v>
      </c>
      <c r="B2453" s="41" t="n">
        <v>1.1793378097</v>
      </c>
      <c r="C2453" s="41" t="n">
        <v>6.9839383617</v>
      </c>
      <c r="D2453" s="42" t="n">
        <f aca="false">$B$5*A2453</f>
        <v>-0.439095457058028</v>
      </c>
      <c r="E2453" s="42" t="n">
        <f aca="false">$D$5*A2453+$F$5*B2453</f>
        <v>1.62746180118048</v>
      </c>
      <c r="F2453" s="43" t="n">
        <f aca="false">Inputs!$B$5*D2453+Inputs!$B$6*E2453</f>
        <v>-125282.635764827</v>
      </c>
      <c r="G2453" s="43" t="n">
        <f aca="false">F2453*SQRT(($B$6-2)/C2453)</f>
        <v>-67043.3459621795</v>
      </c>
    </row>
    <row r="2454" customFormat="false" ht="15" hidden="false" customHeight="false" outlineLevel="0" collapsed="false">
      <c r="A2454" s="41" t="n">
        <v>0.5593700673</v>
      </c>
      <c r="B2454" s="41" t="n">
        <v>-1.4672419935</v>
      </c>
      <c r="C2454" s="41" t="n">
        <v>9.0992713897</v>
      </c>
      <c r="D2454" s="42" t="n">
        <f aca="false">$B$5*A2454</f>
        <v>1.42917823698788</v>
      </c>
      <c r="E2454" s="42" t="n">
        <f aca="false">$D$5*A2454+$F$5*B2454</f>
        <v>-1.20248163022012</v>
      </c>
      <c r="F2454" s="43" t="n">
        <f aca="false">Inputs!$B$5*D2454+Inputs!$B$6*E2454</f>
        <v>203041.905209794</v>
      </c>
      <c r="G2454" s="43" t="n">
        <f aca="false">F2454*SQRT(($B$6-2)/C2454)</f>
        <v>95191.3242671819</v>
      </c>
    </row>
    <row r="2455" customFormat="false" ht="15" hidden="false" customHeight="false" outlineLevel="0" collapsed="false">
      <c r="A2455" s="41" t="n">
        <v>-1.1021370293</v>
      </c>
      <c r="B2455" s="41" t="n">
        <v>-0.8335958831</v>
      </c>
      <c r="C2455" s="41" t="n">
        <v>3.342024105</v>
      </c>
      <c r="D2455" s="42" t="n">
        <f aca="false">$B$5*A2455</f>
        <v>-2.81593590457397</v>
      </c>
      <c r="E2455" s="42" t="n">
        <f aca="false">$D$5*A2455+$F$5*B2455</f>
        <v>-4.06203884057195</v>
      </c>
      <c r="F2455" s="43" t="n">
        <f aca="false">Inputs!$B$5*D2455+Inputs!$B$6*E2455</f>
        <v>-78491.6484287994</v>
      </c>
      <c r="G2455" s="43" t="n">
        <f aca="false">F2455*SQRT(($B$6-2)/C2455)</f>
        <v>-60720.2650696176</v>
      </c>
    </row>
    <row r="2456" customFormat="false" ht="15" hidden="false" customHeight="false" outlineLevel="0" collapsed="false">
      <c r="A2456" s="41" t="n">
        <v>-0.8548349169</v>
      </c>
      <c r="B2456" s="41" t="n">
        <v>-0.0902897461</v>
      </c>
      <c r="C2456" s="41" t="n">
        <v>3.9624857047</v>
      </c>
      <c r="D2456" s="42" t="n">
        <f aca="false">$B$5*A2456</f>
        <v>-2.18408443867554</v>
      </c>
      <c r="E2456" s="42" t="n">
        <f aca="false">$D$5*A2456+$F$5*B2456</f>
        <v>-2.19006206851311</v>
      </c>
      <c r="F2456" s="43" t="n">
        <f aca="false">Inputs!$B$5*D2456+Inputs!$B$6*E2456</f>
        <v>-108905.340441898</v>
      </c>
      <c r="G2456" s="43" t="n">
        <f aca="false">F2456*SQRT(($B$6-2)/C2456)</f>
        <v>-77371.3760029092</v>
      </c>
    </row>
    <row r="2457" customFormat="false" ht="15" hidden="false" customHeight="false" outlineLevel="0" collapsed="false">
      <c r="A2457" s="41" t="n">
        <v>0.6146440481</v>
      </c>
      <c r="B2457" s="41" t="n">
        <v>1.2551584167</v>
      </c>
      <c r="C2457" s="41" t="n">
        <v>8.5480118433</v>
      </c>
      <c r="D2457" s="42" t="n">
        <f aca="false">$B$5*A2457</f>
        <v>1.57040204399698</v>
      </c>
      <c r="E2457" s="42" t="n">
        <f aca="false">$D$5*A2457+$F$5*B2457</f>
        <v>3.6299372041929</v>
      </c>
      <c r="F2457" s="43" t="n">
        <f aca="false">Inputs!$B$5*D2457+Inputs!$B$6*E2457</f>
        <v>-24456.6558099468</v>
      </c>
      <c r="G2457" s="43" t="n">
        <f aca="false">F2457*SQRT(($B$6-2)/C2457)</f>
        <v>-11829.8574605987</v>
      </c>
    </row>
    <row r="2458" customFormat="false" ht="15" hidden="false" customHeight="false" outlineLevel="0" collapsed="false">
      <c r="A2458" s="41" t="n">
        <v>0.3081750887</v>
      </c>
      <c r="B2458" s="41" t="n">
        <v>-0.4456795561</v>
      </c>
      <c r="C2458" s="41" t="n">
        <v>2.353258903</v>
      </c>
      <c r="D2458" s="42" t="n">
        <f aca="false">$B$5*A2458</f>
        <v>0.787380583444115</v>
      </c>
      <c r="E2458" s="42" t="n">
        <f aca="false">$D$5*A2458+$F$5*B2458</f>
        <v>-0.0362449695656952</v>
      </c>
      <c r="F2458" s="43" t="n">
        <f aca="false">Inputs!$B$5*D2458+Inputs!$B$6*E2458</f>
        <v>80550.3068226963</v>
      </c>
      <c r="G2458" s="43" t="n">
        <f aca="false">F2458*SQRT(($B$6-2)/C2458)</f>
        <v>74258.6999329977</v>
      </c>
    </row>
    <row r="2459" customFormat="false" ht="15" hidden="false" customHeight="false" outlineLevel="0" collapsed="false">
      <c r="A2459" s="41" t="n">
        <v>-2.0822412436</v>
      </c>
      <c r="B2459" s="41" t="n">
        <v>0.0705895754</v>
      </c>
      <c r="C2459" s="41" t="n">
        <v>4.6371954899</v>
      </c>
      <c r="D2459" s="42" t="n">
        <f aca="false">$B$5*A2459</f>
        <v>-5.32008064692468</v>
      </c>
      <c r="E2459" s="42" t="n">
        <f aca="false">$D$5*A2459+$F$5*B2459</f>
        <v>-4.83298575718175</v>
      </c>
      <c r="F2459" s="43" t="n">
        <f aca="false">Inputs!$B$5*D2459+Inputs!$B$6*E2459</f>
        <v>-290358.776833381</v>
      </c>
      <c r="G2459" s="43" t="n">
        <f aca="false">F2459*SQRT(($B$6-2)/C2459)</f>
        <v>-190687.51258788</v>
      </c>
    </row>
    <row r="2460" customFormat="false" ht="15" hidden="false" customHeight="false" outlineLevel="0" collapsed="false">
      <c r="A2460" s="41" t="n">
        <v>0.0257701937</v>
      </c>
      <c r="B2460" s="41" t="n">
        <v>0.1829287535</v>
      </c>
      <c r="C2460" s="41" t="n">
        <v>2.5092605233</v>
      </c>
      <c r="D2460" s="42" t="n">
        <f aca="false">$B$5*A2460</f>
        <v>0.065842278934903</v>
      </c>
      <c r="E2460" s="42" t="n">
        <f aca="false">$D$5*A2460+$F$5*B2460</f>
        <v>0.377193631762973</v>
      </c>
      <c r="F2460" s="43" t="n">
        <f aca="false">Inputs!$B$5*D2460+Inputs!$B$6*E2460</f>
        <v>-12275.4536946584</v>
      </c>
      <c r="G2460" s="43" t="n">
        <f aca="false">F2460*SQRT(($B$6-2)/C2460)</f>
        <v>-10959.2207045547</v>
      </c>
    </row>
    <row r="2461" customFormat="false" ht="15" hidden="false" customHeight="false" outlineLevel="0" collapsed="false">
      <c r="A2461" s="41" t="n">
        <v>2.1062402977</v>
      </c>
      <c r="B2461" s="41" t="n">
        <v>1.2405965462</v>
      </c>
      <c r="C2461" s="41" t="n">
        <v>4.8256688011</v>
      </c>
      <c r="D2461" s="42" t="n">
        <f aca="false">$B$5*A2461</f>
        <v>5.3813977030796</v>
      </c>
      <c r="E2461" s="42" t="n">
        <f aca="false">$D$5*A2461+$F$5*B2461</f>
        <v>7.15417684906919</v>
      </c>
      <c r="F2461" s="43" t="n">
        <f aca="false">Inputs!$B$5*D2461+Inputs!$B$6*E2461</f>
        <v>180430.927854501</v>
      </c>
      <c r="G2461" s="43" t="n">
        <f aca="false">F2461*SQRT(($B$6-2)/C2461)</f>
        <v>116157.491455106</v>
      </c>
    </row>
    <row r="2462" customFormat="false" ht="15" hidden="false" customHeight="false" outlineLevel="0" collapsed="false">
      <c r="A2462" s="41" t="n">
        <v>0.7850609182</v>
      </c>
      <c r="B2462" s="41" t="n">
        <v>-0.9620771301</v>
      </c>
      <c r="C2462" s="41" t="n">
        <v>0.9925527255</v>
      </c>
      <c r="D2462" s="42" t="n">
        <f aca="false">$B$5*A2462</f>
        <v>2.00581340438335</v>
      </c>
      <c r="E2462" s="42" t="n">
        <f aca="false">$D$5*A2462+$F$5*B2462</f>
        <v>0.206860147039354</v>
      </c>
      <c r="F2462" s="43" t="n">
        <f aca="false">Inputs!$B$5*D2462+Inputs!$B$6*E2462</f>
        <v>190238.333086368</v>
      </c>
      <c r="G2462" s="43" t="n">
        <f aca="false">F2462*SQRT(($B$6-2)/C2462)</f>
        <v>270045.059732849</v>
      </c>
    </row>
    <row r="2463" customFormat="false" ht="15" hidden="false" customHeight="false" outlineLevel="0" collapsed="false">
      <c r="A2463" s="41" t="n">
        <v>-0.5129947492</v>
      </c>
      <c r="B2463" s="41" t="n">
        <v>-0.0948446069</v>
      </c>
      <c r="C2463" s="41" t="n">
        <v>2.065530569</v>
      </c>
      <c r="D2463" s="42" t="n">
        <f aca="false">$B$5*A2463</f>
        <v>-1.3106903177436</v>
      </c>
      <c r="E2463" s="42" t="n">
        <f aca="false">$D$5*A2463+$F$5*B2463</f>
        <v>-1.384488448176</v>
      </c>
      <c r="F2463" s="43" t="n">
        <f aca="false">Inputs!$B$5*D2463+Inputs!$B$6*E2463</f>
        <v>-61844.6093655598</v>
      </c>
      <c r="G2463" s="43" t="n">
        <f aca="false">F2463*SQRT(($B$6-2)/C2463)</f>
        <v>-60855.6681695611</v>
      </c>
    </row>
    <row r="2464" customFormat="false" ht="15" hidden="false" customHeight="false" outlineLevel="0" collapsed="false">
      <c r="A2464" s="41" t="n">
        <v>-0.775407124</v>
      </c>
      <c r="B2464" s="41" t="n">
        <v>0.500464525</v>
      </c>
      <c r="C2464" s="41" t="n">
        <v>4.0256458039</v>
      </c>
      <c r="D2464" s="42" t="n">
        <f aca="false">$B$5*A2464</f>
        <v>-1.98114817222033</v>
      </c>
      <c r="E2464" s="42" t="n">
        <f aca="false">$D$5*A2464+$F$5*B2464</f>
        <v>-0.980975056374752</v>
      </c>
      <c r="F2464" s="43" t="n">
        <f aca="false">Inputs!$B$5*D2464+Inputs!$B$6*E2464</f>
        <v>-149066.064403296</v>
      </c>
      <c r="G2464" s="43" t="n">
        <f aca="false">F2464*SQRT(($B$6-2)/C2464)</f>
        <v>-105069.339682154</v>
      </c>
    </row>
    <row r="2465" customFormat="false" ht="15" hidden="false" customHeight="false" outlineLevel="0" collapsed="false">
      <c r="A2465" s="41" t="n">
        <v>0.3569088492</v>
      </c>
      <c r="B2465" s="41" t="n">
        <v>-1.0883077931</v>
      </c>
      <c r="C2465" s="41" t="n">
        <v>4.3838054215</v>
      </c>
      <c r="D2465" s="42" t="n">
        <f aca="false">$B$5*A2465</f>
        <v>0.911894271223954</v>
      </c>
      <c r="E2465" s="42" t="n">
        <f aca="false">$D$5*A2465+$F$5*B2465</f>
        <v>-1.02993338767517</v>
      </c>
      <c r="F2465" s="43" t="n">
        <f aca="false">Inputs!$B$5*D2465+Inputs!$B$6*E2465</f>
        <v>142686.096506154</v>
      </c>
      <c r="G2465" s="43" t="n">
        <f aca="false">F2465*SQRT(($B$6-2)/C2465)</f>
        <v>96376.4710851435</v>
      </c>
    </row>
    <row r="2466" customFormat="false" ht="15" hidden="false" customHeight="false" outlineLevel="0" collapsed="false">
      <c r="A2466" s="41" t="n">
        <v>1.1968167091</v>
      </c>
      <c r="B2466" s="41" t="n">
        <v>0.1023103338</v>
      </c>
      <c r="C2466" s="41" t="n">
        <v>5.634152403</v>
      </c>
      <c r="D2466" s="42" t="n">
        <f aca="false">$B$5*A2466</f>
        <v>3.05784040709461</v>
      </c>
      <c r="E2466" s="42" t="n">
        <f aca="false">$D$5*A2466+$F$5*B2466</f>
        <v>3.02459425892948</v>
      </c>
      <c r="F2466" s="43" t="n">
        <f aca="false">Inputs!$B$5*D2466+Inputs!$B$6*E2466</f>
        <v>154554.327762987</v>
      </c>
      <c r="G2466" s="43" t="n">
        <f aca="false">F2466*SQRT(($B$6-2)/C2466)</f>
        <v>92083.5116817795</v>
      </c>
    </row>
    <row r="2467" customFormat="false" ht="15" hidden="false" customHeight="false" outlineLevel="0" collapsed="false">
      <c r="A2467" s="41" t="n">
        <v>-1.7290711467</v>
      </c>
      <c r="B2467" s="41" t="n">
        <v>-0.0513428583</v>
      </c>
      <c r="C2467" s="41" t="n">
        <v>1.1877623825</v>
      </c>
      <c r="D2467" s="42" t="n">
        <f aca="false">$B$5*A2467</f>
        <v>-4.41773880571623</v>
      </c>
      <c r="E2467" s="42" t="n">
        <f aca="false">$D$5*A2467+$F$5*B2467</f>
        <v>-4.20313263679568</v>
      </c>
      <c r="F2467" s="43" t="n">
        <f aca="false">Inputs!$B$5*D2467+Inputs!$B$6*E2467</f>
        <v>-231617.248731839</v>
      </c>
      <c r="G2467" s="43" t="n">
        <f aca="false">F2467*SQRT(($B$6-2)/C2467)</f>
        <v>-300553.031665529</v>
      </c>
    </row>
    <row r="2468" customFormat="false" ht="15" hidden="false" customHeight="false" outlineLevel="0" collapsed="false">
      <c r="A2468" s="41" t="n">
        <v>0.2812064559</v>
      </c>
      <c r="B2468" s="41" t="n">
        <v>0.9727923614</v>
      </c>
      <c r="C2468" s="41" t="n">
        <v>3.9095366054</v>
      </c>
      <c r="D2468" s="42" t="n">
        <f aca="false">$B$5*A2468</f>
        <v>0.718476318928999</v>
      </c>
      <c r="E2468" s="42" t="n">
        <f aca="false">$D$5*A2468+$F$5*B2468</f>
        <v>2.34891917773815</v>
      </c>
      <c r="F2468" s="43" t="n">
        <f aca="false">Inputs!$B$5*D2468+Inputs!$B$6*E2468</f>
        <v>-45598.3269940076</v>
      </c>
      <c r="G2468" s="43" t="n">
        <f aca="false">F2468*SQRT(($B$6-2)/C2468)</f>
        <v>-32613.7895586765</v>
      </c>
    </row>
    <row r="2469" customFormat="false" ht="15" hidden="false" customHeight="false" outlineLevel="0" collapsed="false">
      <c r="A2469" s="41" t="n">
        <v>-0.3374764031</v>
      </c>
      <c r="B2469" s="41" t="n">
        <v>0.8279382674</v>
      </c>
      <c r="C2469" s="41" t="n">
        <v>0.7248216284</v>
      </c>
      <c r="D2469" s="42" t="n">
        <f aca="false">$B$5*A2469</f>
        <v>-0.862244798216552</v>
      </c>
      <c r="E2469" s="42" t="n">
        <f aca="false">$D$5*A2469+$F$5*B2469</f>
        <v>0.626582990842028</v>
      </c>
      <c r="F2469" s="43" t="n">
        <f aca="false">Inputs!$B$5*D2469+Inputs!$B$6*E2469</f>
        <v>-117553.629363757</v>
      </c>
      <c r="G2469" s="43" t="n">
        <f aca="false">F2469*SQRT(($B$6-2)/C2469)</f>
        <v>-195269.97377452</v>
      </c>
    </row>
    <row r="2470" customFormat="false" ht="15" hidden="false" customHeight="false" outlineLevel="0" collapsed="false">
      <c r="A2470" s="41" t="n">
        <v>0.1871419868</v>
      </c>
      <c r="B2470" s="41" t="n">
        <v>-1.315054609</v>
      </c>
      <c r="C2470" s="41" t="n">
        <v>2.6251505536</v>
      </c>
      <c r="D2470" s="42" t="n">
        <f aca="false">$B$5*A2470</f>
        <v>0.478143666235521</v>
      </c>
      <c r="E2470" s="42" t="n">
        <f aca="false">$D$5*A2470+$F$5*B2470</f>
        <v>-1.82544233078274</v>
      </c>
      <c r="F2470" s="43" t="n">
        <f aca="false">Inputs!$B$5*D2470+Inputs!$B$6*E2470</f>
        <v>139086.483162689</v>
      </c>
      <c r="G2470" s="43" t="n">
        <f aca="false">F2470*SQRT(($B$6-2)/C2470)</f>
        <v>121401.154308469</v>
      </c>
    </row>
    <row r="2471" customFormat="false" ht="15" hidden="false" customHeight="false" outlineLevel="0" collapsed="false">
      <c r="A2471" s="41" t="n">
        <v>-1.4151667735</v>
      </c>
      <c r="B2471" s="41" t="n">
        <v>1.1225598701</v>
      </c>
      <c r="C2471" s="41" t="n">
        <v>3.4268290898</v>
      </c>
      <c r="D2471" s="42" t="n">
        <f aca="false">$B$5*A2471</f>
        <v>-3.61572002620196</v>
      </c>
      <c r="E2471" s="42" t="n">
        <f aca="false">$D$5*A2471+$F$5*B2471</f>
        <v>-1.42913970208203</v>
      </c>
      <c r="F2471" s="43" t="n">
        <f aca="false">Inputs!$B$5*D2471+Inputs!$B$6*E2471</f>
        <v>-290115.017516095</v>
      </c>
      <c r="G2471" s="43" t="n">
        <f aca="false">F2471*SQRT(($B$6-2)/C2471)</f>
        <v>-221635.327382619</v>
      </c>
    </row>
    <row r="2472" customFormat="false" ht="15" hidden="false" customHeight="false" outlineLevel="0" collapsed="false">
      <c r="A2472" s="41" t="n">
        <v>1.1959841784</v>
      </c>
      <c r="B2472" s="41" t="n">
        <v>0.3229092304</v>
      </c>
      <c r="C2472" s="41" t="n">
        <v>3.0459752871</v>
      </c>
      <c r="D2472" s="42" t="n">
        <f aca="false">$B$5*A2472</f>
        <v>3.05571330944026</v>
      </c>
      <c r="E2472" s="42" t="n">
        <f aca="false">$D$5*A2472+$F$5*B2472</f>
        <v>3.40353107863137</v>
      </c>
      <c r="F2472" s="43" t="n">
        <f aca="false">Inputs!$B$5*D2472+Inputs!$B$6*E2472</f>
        <v>135394.777012458</v>
      </c>
      <c r="G2472" s="43" t="n">
        <f aca="false">F2472*SQRT(($B$6-2)/C2472)</f>
        <v>109711.896252601</v>
      </c>
    </row>
    <row r="2473" customFormat="false" ht="15" hidden="false" customHeight="false" outlineLevel="0" collapsed="false">
      <c r="A2473" s="41" t="n">
        <v>1.4957067212</v>
      </c>
      <c r="B2473" s="41" t="n">
        <v>1.056609849</v>
      </c>
      <c r="C2473" s="41" t="n">
        <v>9.8843547849</v>
      </c>
      <c r="D2473" s="42" t="n">
        <f aca="false">$B$5*A2473</f>
        <v>3.82149782374587</v>
      </c>
      <c r="E2473" s="42" t="n">
        <f aca="false">$D$5*A2473+$F$5*B2473</f>
        <v>5.38366059387071</v>
      </c>
      <c r="F2473" s="43" t="n">
        <f aca="false">Inputs!$B$5*D2473+Inputs!$B$6*E2473</f>
        <v>112966.752681051</v>
      </c>
      <c r="G2473" s="43" t="n">
        <f aca="false">F2473*SQRT(($B$6-2)/C2473)</f>
        <v>50814.9473492018</v>
      </c>
    </row>
    <row r="2474" customFormat="false" ht="15" hidden="false" customHeight="false" outlineLevel="0" collapsed="false">
      <c r="A2474" s="41" t="n">
        <v>0.6836287295</v>
      </c>
      <c r="B2474" s="41" t="n">
        <v>-0.9113114887</v>
      </c>
      <c r="C2474" s="41" t="n">
        <v>3.4511719256</v>
      </c>
      <c r="D2474" s="42" t="n">
        <f aca="false">$B$5*A2474</f>
        <v>1.74665638992276</v>
      </c>
      <c r="E2474" s="42" t="n">
        <f aca="false">$D$5*A2474+$F$5*B2474</f>
        <v>0.0531526306957086</v>
      </c>
      <c r="F2474" s="43" t="n">
        <f aca="false">Inputs!$B$5*D2474+Inputs!$B$6*E2474</f>
        <v>172008.007457491</v>
      </c>
      <c r="G2474" s="43" t="n">
        <f aca="false">F2474*SQRT(($B$6-2)/C2474)</f>
        <v>130942.420711636</v>
      </c>
    </row>
    <row r="2475" customFormat="false" ht="15" hidden="false" customHeight="false" outlineLevel="0" collapsed="false">
      <c r="A2475" s="41" t="n">
        <v>1.731428751</v>
      </c>
      <c r="B2475" s="41" t="n">
        <v>0.5363014322</v>
      </c>
      <c r="C2475" s="41" t="n">
        <v>5.0845559875</v>
      </c>
      <c r="D2475" s="42" t="n">
        <f aca="false">$B$5*A2475</f>
        <v>4.4237624329247</v>
      </c>
      <c r="E2475" s="42" t="n">
        <f aca="false">$D$5*A2475+$F$5*B2475</f>
        <v>5.04614224359844</v>
      </c>
      <c r="F2475" s="43" t="n">
        <f aca="false">Inputs!$B$5*D2475+Inputs!$B$6*E2475</f>
        <v>190069.131112547</v>
      </c>
      <c r="G2475" s="43" t="n">
        <f aca="false">F2475*SQRT(($B$6-2)/C2475)</f>
        <v>119206.536606047</v>
      </c>
    </row>
    <row r="2476" customFormat="false" ht="15" hidden="false" customHeight="false" outlineLevel="0" collapsed="false">
      <c r="A2476" s="41" t="n">
        <v>-0.3858387746</v>
      </c>
      <c r="B2476" s="41" t="n">
        <v>-0.6682700053</v>
      </c>
      <c r="C2476" s="41" t="n">
        <v>4.0356455974</v>
      </c>
      <c r="D2476" s="42" t="n">
        <f aca="false">$B$5*A2476</f>
        <v>-0.985809595257887</v>
      </c>
      <c r="E2476" s="42" t="n">
        <f aca="false">$D$5*A2476+$F$5*B2476</f>
        <v>-2.07206870958668</v>
      </c>
      <c r="F2476" s="43" t="n">
        <f aca="false">Inputs!$B$5*D2476+Inputs!$B$6*E2476</f>
        <v>5022.47595354513</v>
      </c>
      <c r="G2476" s="43" t="n">
        <f aca="false">F2476*SQRT(($B$6-2)/C2476)</f>
        <v>3535.70769561024</v>
      </c>
    </row>
    <row r="2477" customFormat="false" ht="15" hidden="false" customHeight="false" outlineLevel="0" collapsed="false">
      <c r="A2477" s="41" t="n">
        <v>0.2567837815</v>
      </c>
      <c r="B2477" s="41" t="n">
        <v>-1.6710590848</v>
      </c>
      <c r="C2477" s="41" t="n">
        <v>3.2841530876</v>
      </c>
      <c r="D2477" s="42" t="n">
        <f aca="false">$B$5*A2477</f>
        <v>0.656076922211189</v>
      </c>
      <c r="E2477" s="42" t="n">
        <f aca="false">$D$5*A2477+$F$5*B2477</f>
        <v>-2.27445228339037</v>
      </c>
      <c r="F2477" s="43" t="n">
        <f aca="false">Inputs!$B$5*D2477+Inputs!$B$6*E2477</f>
        <v>179330.306390638</v>
      </c>
      <c r="G2477" s="43" t="n">
        <f aca="false">F2477*SQRT(($B$6-2)/C2477)</f>
        <v>139944.872809505</v>
      </c>
    </row>
    <row r="2478" customFormat="false" ht="15" hidden="false" customHeight="false" outlineLevel="0" collapsed="false">
      <c r="A2478" s="41" t="n">
        <v>0.6996732754</v>
      </c>
      <c r="B2478" s="41" t="n">
        <v>-0.9535708147</v>
      </c>
      <c r="C2478" s="41" t="n">
        <v>4.824478857</v>
      </c>
      <c r="D2478" s="42" t="n">
        <f aca="false">$B$5*A2478</f>
        <v>1.7876498523247</v>
      </c>
      <c r="E2478" s="42" t="n">
        <f aca="false">$D$5*A2478+$F$5*B2478</f>
        <v>0.0183609840930805</v>
      </c>
      <c r="F2478" s="43" t="n">
        <f aca="false">Inputs!$B$5*D2478+Inputs!$B$6*E2478</f>
        <v>177846.936027816</v>
      </c>
      <c r="G2478" s="43" t="n">
        <f aca="false">F2478*SQRT(($B$6-2)/C2478)</f>
        <v>114508.09287854</v>
      </c>
    </row>
    <row r="2479" customFormat="false" ht="15" hidden="false" customHeight="false" outlineLevel="0" collapsed="false">
      <c r="A2479" s="41" t="n">
        <v>0.3706081088</v>
      </c>
      <c r="B2479" s="41" t="n">
        <v>-0.5216203374</v>
      </c>
      <c r="C2479" s="41" t="n">
        <v>3.7722516972</v>
      </c>
      <c r="D2479" s="42" t="n">
        <f aca="false">$B$5*A2479</f>
        <v>0.946895578636899</v>
      </c>
      <c r="E2479" s="42" t="n">
        <f aca="false">$D$5*A2479+$F$5*B2479</f>
        <v>-0.0188104306656518</v>
      </c>
      <c r="F2479" s="43" t="n">
        <f aca="false">Inputs!$B$5*D2479+Inputs!$B$6*E2479</f>
        <v>95630.0793969725</v>
      </c>
      <c r="G2479" s="43" t="n">
        <f aca="false">F2479*SQRT(($B$6-2)/C2479)</f>
        <v>69632.050269799</v>
      </c>
    </row>
    <row r="2480" customFormat="false" ht="15" hidden="false" customHeight="false" outlineLevel="0" collapsed="false">
      <c r="A2480" s="41" t="n">
        <v>-0.2644187127</v>
      </c>
      <c r="B2480" s="41" t="n">
        <v>-0.7569098728</v>
      </c>
      <c r="C2480" s="41" t="n">
        <v>3.5330749914</v>
      </c>
      <c r="D2480" s="42" t="n">
        <f aca="false">$B$5*A2480</f>
        <v>-0.675584003747763</v>
      </c>
      <c r="E2480" s="42" t="n">
        <f aca="false">$D$5*A2480+$F$5*B2480</f>
        <v>-1.93619739971766</v>
      </c>
      <c r="F2480" s="43" t="n">
        <f aca="false">Inputs!$B$5*D2480+Inputs!$B$6*E2480</f>
        <v>29251.4696111067</v>
      </c>
      <c r="G2480" s="43" t="n">
        <f aca="false">F2480*SQRT(($B$6-2)/C2480)</f>
        <v>22008.2879792165</v>
      </c>
    </row>
    <row r="2481" customFormat="false" ht="15" hidden="false" customHeight="false" outlineLevel="0" collapsed="false">
      <c r="A2481" s="41" t="n">
        <v>-0.1612294312</v>
      </c>
      <c r="B2481" s="41" t="n">
        <v>1.889379546</v>
      </c>
      <c r="C2481" s="41" t="n">
        <v>2.8191338737</v>
      </c>
      <c r="D2481" s="42" t="n">
        <f aca="false">$B$5*A2481</f>
        <v>-0.41193765577269</v>
      </c>
      <c r="E2481" s="42" t="n">
        <f aca="false">$D$5*A2481+$F$5*B2481</f>
        <v>2.87881587596207</v>
      </c>
      <c r="F2481" s="43" t="n">
        <f aca="false">Inputs!$B$5*D2481+Inputs!$B$6*E2481</f>
        <v>-185134.559375372</v>
      </c>
      <c r="G2481" s="43" t="n">
        <f aca="false">F2481*SQRT(($B$6-2)/C2481)</f>
        <v>-155935.373433079</v>
      </c>
    </row>
    <row r="2482" customFormat="false" ht="15" hidden="false" customHeight="false" outlineLevel="0" collapsed="false">
      <c r="A2482" s="41" t="n">
        <v>1.385059627</v>
      </c>
      <c r="B2482" s="41" t="n">
        <v>0.354478955</v>
      </c>
      <c r="C2482" s="41" t="n">
        <v>2.3528015634</v>
      </c>
      <c r="D2482" s="42" t="n">
        <f aca="false">$B$5*A2482</f>
        <v>3.53879692811182</v>
      </c>
      <c r="E2482" s="42" t="n">
        <f aca="false">$D$5*A2482+$F$5*B2482</f>
        <v>3.90796555754243</v>
      </c>
      <c r="F2482" s="43" t="n">
        <f aca="false">Inputs!$B$5*D2482+Inputs!$B$6*E2482</f>
        <v>158481.414934061</v>
      </c>
      <c r="G2482" s="43" t="n">
        <f aca="false">F2482*SQRT(($B$6-2)/C2482)</f>
        <v>146116.980094286</v>
      </c>
    </row>
    <row r="2483" customFormat="false" ht="15" hidden="false" customHeight="false" outlineLevel="0" collapsed="false">
      <c r="A2483" s="41" t="n">
        <v>-0.0252942656</v>
      </c>
      <c r="B2483" s="41" t="n">
        <v>0.8442011907</v>
      </c>
      <c r="C2483" s="41" t="n">
        <v>2.0924826088</v>
      </c>
      <c r="D2483" s="42" t="n">
        <f aca="false">$B$5*A2483</f>
        <v>-0.0646262930918024</v>
      </c>
      <c r="E2483" s="42" t="n">
        <f aca="false">$D$5*A2483+$F$5*B2483</f>
        <v>1.39752971485388</v>
      </c>
      <c r="F2483" s="43" t="n">
        <f aca="false">Inputs!$B$5*D2483+Inputs!$B$6*E2483</f>
        <v>-76339.1150518745</v>
      </c>
      <c r="G2483" s="43" t="n">
        <f aca="false">F2483*SQRT(($B$6-2)/C2483)</f>
        <v>-74633.0500502673</v>
      </c>
    </row>
    <row r="2484" customFormat="false" ht="15" hidden="false" customHeight="false" outlineLevel="0" collapsed="false">
      <c r="A2484" s="41" t="n">
        <v>1.1299703941</v>
      </c>
      <c r="B2484" s="41" t="n">
        <v>-0.8298183822</v>
      </c>
      <c r="C2484" s="41" t="n">
        <v>3.5383570022</v>
      </c>
      <c r="D2484" s="42" t="n">
        <f aca="false">$B$5*A2484</f>
        <v>2.88704954035772</v>
      </c>
      <c r="E2484" s="42" t="n">
        <f aca="false">$D$5*A2484+$F$5*B2484</f>
        <v>1.25597958242528</v>
      </c>
      <c r="F2484" s="43" t="n">
        <f aca="false">Inputs!$B$5*D2484+Inputs!$B$6*E2484</f>
        <v>225905.974914508</v>
      </c>
      <c r="G2484" s="43" t="n">
        <f aca="false">F2484*SQRT(($B$6-2)/C2484)</f>
        <v>169840.746876424</v>
      </c>
    </row>
    <row r="2485" customFormat="false" ht="15" hidden="false" customHeight="false" outlineLevel="0" collapsed="false">
      <c r="A2485" s="41" t="n">
        <v>-0.0774388676</v>
      </c>
      <c r="B2485" s="41" t="n">
        <v>-1.8219582296</v>
      </c>
      <c r="C2485" s="41" t="n">
        <v>3.3517645387</v>
      </c>
      <c r="D2485" s="42" t="n">
        <f aca="false">$B$5*A2485</f>
        <v>-0.197854605994763</v>
      </c>
      <c r="E2485" s="42" t="n">
        <f aca="false">$D$5*A2485+$F$5*B2485</f>
        <v>-3.33032867599362</v>
      </c>
      <c r="F2485" s="43" t="n">
        <f aca="false">Inputs!$B$5*D2485+Inputs!$B$6*E2485</f>
        <v>146730.973200205</v>
      </c>
      <c r="G2485" s="43" t="n">
        <f aca="false">F2485*SQRT(($B$6-2)/C2485)</f>
        <v>113344.394023139</v>
      </c>
    </row>
    <row r="2486" customFormat="false" ht="15" hidden="false" customHeight="false" outlineLevel="0" collapsed="false">
      <c r="A2486" s="41" t="n">
        <v>1.1231021103</v>
      </c>
      <c r="B2486" s="41" t="n">
        <v>2.0650242577</v>
      </c>
      <c r="C2486" s="41" t="n">
        <v>8.3767760417</v>
      </c>
      <c r="D2486" s="42" t="n">
        <f aca="false">$B$5*A2486</f>
        <v>2.86950122609093</v>
      </c>
      <c r="E2486" s="42" t="n">
        <f aca="false">$D$5*A2486+$F$5*B2486</f>
        <v>6.23828908754477</v>
      </c>
      <c r="F2486" s="43" t="n">
        <f aca="false">Inputs!$B$5*D2486+Inputs!$B$6*E2486</f>
        <v>-24964.3317681453</v>
      </c>
      <c r="G2486" s="43" t="n">
        <f aca="false">F2486*SQRT(($B$6-2)/C2486)</f>
        <v>-12198.2208260256</v>
      </c>
    </row>
    <row r="2487" customFormat="false" ht="15" hidden="false" customHeight="false" outlineLevel="0" collapsed="false">
      <c r="A2487" s="41" t="n">
        <v>0.0800826246</v>
      </c>
      <c r="B2487" s="41" t="n">
        <v>-2.1250101249</v>
      </c>
      <c r="C2487" s="41" t="n">
        <v>0.8860588576</v>
      </c>
      <c r="D2487" s="42" t="n">
        <f aca="false">$B$5*A2487</f>
        <v>0.204609347067202</v>
      </c>
      <c r="E2487" s="42" t="n">
        <f aca="false">$D$5*A2487+$F$5*B2487</f>
        <v>-3.47878560102218</v>
      </c>
      <c r="F2487" s="43" t="n">
        <f aca="false">Inputs!$B$5*D2487+Inputs!$B$6*E2487</f>
        <v>194400.214757829</v>
      </c>
      <c r="G2487" s="43" t="n">
        <f aca="false">F2487*SQRT(($B$6-2)/C2487)</f>
        <v>292065.629906962</v>
      </c>
    </row>
    <row r="2488" customFormat="false" ht="15" hidden="false" customHeight="false" outlineLevel="0" collapsed="false">
      <c r="A2488" s="41" t="n">
        <v>0.6088905166</v>
      </c>
      <c r="B2488" s="41" t="n">
        <v>-0.9040891661</v>
      </c>
      <c r="C2488" s="41" t="n">
        <v>10.3986565428</v>
      </c>
      <c r="D2488" s="42" t="n">
        <f aca="false">$B$5*A2488</f>
        <v>1.55570189737434</v>
      </c>
      <c r="E2488" s="42" t="n">
        <f aca="false">$D$5*A2488+$F$5*B2488</f>
        <v>-0.112222405857651</v>
      </c>
      <c r="F2488" s="43" t="n">
        <f aca="false">Inputs!$B$5*D2488+Inputs!$B$6*E2488</f>
        <v>161181.310030317</v>
      </c>
      <c r="G2488" s="43" t="n">
        <f aca="false">F2488*SQRT(($B$6-2)/C2488)</f>
        <v>70687.2460486318</v>
      </c>
    </row>
    <row r="2489" customFormat="false" ht="15" hidden="false" customHeight="false" outlineLevel="0" collapsed="false">
      <c r="A2489" s="41" t="n">
        <v>-0.6633494417</v>
      </c>
      <c r="B2489" s="41" t="n">
        <v>0.6265763898</v>
      </c>
      <c r="C2489" s="41" t="n">
        <v>1.2195638269</v>
      </c>
      <c r="D2489" s="42" t="n">
        <f aca="false">$B$5*A2489</f>
        <v>-1.69484325497032</v>
      </c>
      <c r="E2489" s="42" t="n">
        <f aca="false">$D$5*A2489+$F$5*B2489</f>
        <v>-0.496561009332361</v>
      </c>
      <c r="F2489" s="43" t="n">
        <f aca="false">Inputs!$B$5*D2489+Inputs!$B$6*E2489</f>
        <v>-144656.275030414</v>
      </c>
      <c r="G2489" s="43" t="n">
        <f aca="false">F2489*SQRT(($B$6-2)/C2489)</f>
        <v>-185246.498701802</v>
      </c>
    </row>
    <row r="2490" customFormat="false" ht="15" hidden="false" customHeight="false" outlineLevel="0" collapsed="false">
      <c r="A2490" s="41" t="n">
        <v>0.2545541255</v>
      </c>
      <c r="B2490" s="41" t="n">
        <v>-0.4881087753</v>
      </c>
      <c r="C2490" s="41" t="n">
        <v>3.2547356908</v>
      </c>
      <c r="D2490" s="42" t="n">
        <f aca="false">$B$5*A2490</f>
        <v>0.650380200099206</v>
      </c>
      <c r="E2490" s="42" t="n">
        <f aca="false">$D$5*A2490+$F$5*B2490</f>
        <v>-0.237105175438979</v>
      </c>
      <c r="F2490" s="43" t="n">
        <f aca="false">Inputs!$B$5*D2490+Inputs!$B$6*E2490</f>
        <v>76893.2787818696</v>
      </c>
      <c r="G2490" s="43" t="n">
        <f aca="false">F2490*SQRT(($B$6-2)/C2490)</f>
        <v>60276.1513332953</v>
      </c>
    </row>
    <row r="2491" customFormat="false" ht="15" hidden="false" customHeight="false" outlineLevel="0" collapsed="false">
      <c r="A2491" s="41" t="n">
        <v>-0.6496056326</v>
      </c>
      <c r="B2491" s="41" t="n">
        <v>0.1258360552</v>
      </c>
      <c r="C2491" s="41" t="n">
        <v>4.4168996317</v>
      </c>
      <c r="D2491" s="42" t="n">
        <f aca="false">$B$5*A2491</f>
        <v>-1.65972812456327</v>
      </c>
      <c r="E2491" s="42" t="n">
        <f aca="false">$D$5*A2491+$F$5*B2491</f>
        <v>-1.32850695508793</v>
      </c>
      <c r="F2491" s="43" t="n">
        <f aca="false">Inputs!$B$5*D2491+Inputs!$B$6*E2491</f>
        <v>-99547.4647019309</v>
      </c>
      <c r="G2491" s="43" t="n">
        <f aca="false">F2491*SQRT(($B$6-2)/C2491)</f>
        <v>-66986.3688233605</v>
      </c>
    </row>
    <row r="2492" customFormat="false" ht="15" hidden="false" customHeight="false" outlineLevel="0" collapsed="false">
      <c r="A2492" s="41" t="n">
        <v>-0.4094655525</v>
      </c>
      <c r="B2492" s="41" t="n">
        <v>-1.1092371336</v>
      </c>
      <c r="C2492" s="41" t="n">
        <v>1.4840694558</v>
      </c>
      <c r="D2492" s="42" t="n">
        <f aca="false">$B$5*A2492</f>
        <v>-1.04617549389779</v>
      </c>
      <c r="E2492" s="42" t="n">
        <f aca="false">$D$5*A2492+$F$5*B2492</f>
        <v>-2.8897282024991</v>
      </c>
      <c r="F2492" s="43" t="n">
        <f aca="false">Inputs!$B$5*D2492+Inputs!$B$6*E2492</f>
        <v>39868.8607351762</v>
      </c>
      <c r="G2492" s="43" t="n">
        <f aca="false">F2492*SQRT(($B$6-2)/C2492)</f>
        <v>46283.022232519</v>
      </c>
    </row>
    <row r="2493" customFormat="false" ht="15" hidden="false" customHeight="false" outlineLevel="0" collapsed="false">
      <c r="A2493" s="41" t="n">
        <v>-0.3325631815</v>
      </c>
      <c r="B2493" s="41" t="n">
        <v>0.3395926233</v>
      </c>
      <c r="C2493" s="41" t="n">
        <v>1.1925149236</v>
      </c>
      <c r="D2493" s="42" t="n">
        <f aca="false">$B$5*A2493</f>
        <v>-0.849691624933412</v>
      </c>
      <c r="E2493" s="42" t="n">
        <f aca="false">$D$5*A2493+$F$5*B2493</f>
        <v>-0.20497365153583</v>
      </c>
      <c r="F2493" s="43" t="n">
        <f aca="false">Inputs!$B$5*D2493+Inputs!$B$6*E2493</f>
        <v>-74720.4799165496</v>
      </c>
      <c r="G2493" s="43" t="n">
        <f aca="false">F2493*SQRT(($B$6-2)/C2493)</f>
        <v>-96765.9888725195</v>
      </c>
    </row>
    <row r="2494" customFormat="false" ht="15" hidden="false" customHeight="false" outlineLevel="0" collapsed="false">
      <c r="A2494" s="41" t="n">
        <v>-0.1781034668</v>
      </c>
      <c r="B2494" s="41" t="n">
        <v>-1.4135085982</v>
      </c>
      <c r="C2494" s="41" t="n">
        <v>2.9799900682</v>
      </c>
      <c r="D2494" s="42" t="n">
        <f aca="false">$B$5*A2494</f>
        <v>-0.455050446140761</v>
      </c>
      <c r="E2494" s="42" t="n">
        <f aca="false">$D$5*A2494+$F$5*B2494</f>
        <v>-2.86458083478782</v>
      </c>
      <c r="F2494" s="43" t="n">
        <f aca="false">Inputs!$B$5*D2494+Inputs!$B$6*E2494</f>
        <v>97723.9971253147</v>
      </c>
      <c r="G2494" s="43" t="n">
        <f aca="false">F2494*SQRT(($B$6-2)/C2494)</f>
        <v>80058.7512565352</v>
      </c>
    </row>
    <row r="2495" customFormat="false" ht="15" hidden="false" customHeight="false" outlineLevel="0" collapsed="false">
      <c r="A2495" s="41" t="n">
        <v>0.9890646214</v>
      </c>
      <c r="B2495" s="41" t="n">
        <v>-2.7388114369</v>
      </c>
      <c r="C2495" s="41" t="n">
        <v>5.1770942536</v>
      </c>
      <c r="D2495" s="42" t="n">
        <f aca="false">$B$5*A2495</f>
        <v>2.5270383857015</v>
      </c>
      <c r="E2495" s="42" t="n">
        <f aca="false">$D$5*A2495+$F$5*B2495</f>
        <v>-2.37566106112265</v>
      </c>
      <c r="F2495" s="43" t="n">
        <f aca="false">Inputs!$B$5*D2495+Inputs!$B$6*E2495</f>
        <v>371486.891626283</v>
      </c>
      <c r="G2495" s="43" t="n">
        <f aca="false">F2495*SQRT(($B$6-2)/C2495)</f>
        <v>230895.492986372</v>
      </c>
    </row>
    <row r="2496" customFormat="false" ht="15" hidden="false" customHeight="false" outlineLevel="0" collapsed="false">
      <c r="A2496" s="41" t="n">
        <v>-0.446365155</v>
      </c>
      <c r="B2496" s="41" t="n">
        <v>-0.6201984546</v>
      </c>
      <c r="C2496" s="41" t="n">
        <v>6.1744857077</v>
      </c>
      <c r="D2496" s="42" t="n">
        <f aca="false">$B$5*A2496</f>
        <v>-1.14045316789106</v>
      </c>
      <c r="E2496" s="42" t="n">
        <f aca="false">$D$5*A2496+$F$5*B2496</f>
        <v>-2.13308926851485</v>
      </c>
      <c r="F2496" s="43" t="n">
        <f aca="false">Inputs!$B$5*D2496+Inputs!$B$6*E2496</f>
        <v>-7390.85336336347</v>
      </c>
      <c r="G2496" s="43" t="n">
        <f aca="false">F2496*SQRT(($B$6-2)/C2496)</f>
        <v>-4206.38663451996</v>
      </c>
    </row>
    <row r="2497" customFormat="false" ht="15" hidden="false" customHeight="false" outlineLevel="0" collapsed="false">
      <c r="A2497" s="41" t="n">
        <v>0.1481788779</v>
      </c>
      <c r="B2497" s="41" t="n">
        <v>0.5616618078</v>
      </c>
      <c r="C2497" s="41" t="n">
        <v>1.0318841129</v>
      </c>
      <c r="D2497" s="42" t="n">
        <f aca="false">$B$5*A2497</f>
        <v>0.378593778709266</v>
      </c>
      <c r="E2497" s="42" t="n">
        <f aca="false">$D$5*A2497+$F$5*B2497</f>
        <v>1.32245101002928</v>
      </c>
      <c r="F2497" s="43" t="n">
        <f aca="false">Inputs!$B$5*D2497+Inputs!$B$6*E2497</f>
        <v>-28263.1726305372</v>
      </c>
      <c r="G2497" s="43" t="n">
        <f aca="false">F2497*SQRT(($B$6-2)/C2497)</f>
        <v>-39347.7991613936</v>
      </c>
    </row>
    <row r="2498" customFormat="false" ht="15" hidden="false" customHeight="false" outlineLevel="0" collapsed="false">
      <c r="A2498" s="41" t="n">
        <v>1.1267648083</v>
      </c>
      <c r="B2498" s="41" t="n">
        <v>-0.7124048734</v>
      </c>
      <c r="C2498" s="41" t="n">
        <v>2.8839821241</v>
      </c>
      <c r="D2498" s="42" t="n">
        <f aca="false">$B$5*A2498</f>
        <v>2.87885933904024</v>
      </c>
      <c r="E2498" s="42" t="n">
        <f aca="false">$D$5*A2498+$F$5*B2498</f>
        <v>1.45109472311438</v>
      </c>
      <c r="F2498" s="43" t="n">
        <f aca="false">Inputs!$B$5*D2498+Inputs!$B$6*E2498</f>
        <v>215331.197748305</v>
      </c>
      <c r="G2498" s="43" t="n">
        <f aca="false">F2498*SQRT(($B$6-2)/C2498)</f>
        <v>179318.73722032</v>
      </c>
    </row>
    <row r="2499" customFormat="false" ht="15" hidden="false" customHeight="false" outlineLevel="0" collapsed="false">
      <c r="A2499" s="41" t="n">
        <v>0.5865823373</v>
      </c>
      <c r="B2499" s="41" t="n">
        <v>0.1958183879</v>
      </c>
      <c r="C2499" s="41" t="n">
        <v>0.6031511745</v>
      </c>
      <c r="D2499" s="42" t="n">
        <f aca="false">$B$5*A2499</f>
        <v>1.4987049891982</v>
      </c>
      <c r="E2499" s="42" t="n">
        <f aca="false">$D$5*A2499+$F$5*B2499</f>
        <v>1.73395248318608</v>
      </c>
      <c r="F2499" s="43" t="n">
        <f aca="false">Inputs!$B$5*D2499+Inputs!$B$6*E2499</f>
        <v>63172.8747605157</v>
      </c>
      <c r="G2499" s="43" t="n">
        <f aca="false">F2499*SQRT(($B$6-2)/C2499)</f>
        <v>115035.676112972</v>
      </c>
    </row>
    <row r="2500" customFormat="false" ht="15" hidden="false" customHeight="false" outlineLevel="0" collapsed="false">
      <c r="A2500" s="41" t="n">
        <v>-1.7115393752</v>
      </c>
      <c r="B2500" s="41" t="n">
        <v>1.9005402554</v>
      </c>
      <c r="C2500" s="41" t="n">
        <v>1.5164973799</v>
      </c>
      <c r="D2500" s="42" t="n">
        <f aca="false">$B$5*A2500</f>
        <v>-4.37294551456895</v>
      </c>
      <c r="E2500" s="42" t="n">
        <f aca="false">$D$5*A2500+$F$5*B2500</f>
        <v>-0.791011096892268</v>
      </c>
      <c r="F2500" s="43" t="n">
        <f aca="false">Inputs!$B$5*D2500+Inputs!$B$6*E2500</f>
        <v>-397743.996612281</v>
      </c>
      <c r="G2500" s="43" t="n">
        <f aca="false">F2500*SQRT(($B$6-2)/C2500)</f>
        <v>-456770.238377664</v>
      </c>
    </row>
    <row r="2501" customFormat="false" ht="15" hidden="false" customHeight="false" outlineLevel="0" collapsed="false">
      <c r="A2501" s="41" t="n">
        <v>-1.4387751272</v>
      </c>
      <c r="B2501" s="41" t="n">
        <v>0.4194972723</v>
      </c>
      <c r="C2501" s="41" t="n">
        <v>7.3750078132</v>
      </c>
      <c r="D2501" s="42" t="n">
        <f aca="false">$B$5*A2501</f>
        <v>-3.6760388514155</v>
      </c>
      <c r="E2501" s="42" t="n">
        <f aca="false">$D$5*A2501+$F$5*B2501</f>
        <v>-2.69932722565402</v>
      </c>
      <c r="F2501" s="43" t="n">
        <f aca="false">Inputs!$B$5*D2501+Inputs!$B$6*E2501</f>
        <v>-232637.523858849</v>
      </c>
      <c r="G2501" s="43" t="n">
        <f aca="false">F2501*SQRT(($B$6-2)/C2501)</f>
        <v>-121147.239365134</v>
      </c>
    </row>
    <row r="2502" customFormat="false" ht="15" hidden="false" customHeight="false" outlineLevel="0" collapsed="false">
      <c r="A2502" s="41" t="n">
        <v>0.3899599442</v>
      </c>
      <c r="B2502" s="41" t="n">
        <v>0.2756367823</v>
      </c>
      <c r="C2502" s="41" t="n">
        <v>4.2372929529</v>
      </c>
      <c r="D2502" s="42" t="n">
        <f aca="false">$B$5*A2502</f>
        <v>0.996339093076184</v>
      </c>
      <c r="E2502" s="42" t="n">
        <f aca="false">$D$5*A2502+$F$5*B2502</f>
        <v>1.40389819283662</v>
      </c>
      <c r="F2502" s="43" t="n">
        <f aca="false">Inputs!$B$5*D2502+Inputs!$B$6*E2502</f>
        <v>29438.9996657873</v>
      </c>
      <c r="G2502" s="43" t="n">
        <f aca="false">F2502*SQRT(($B$6-2)/C2502)</f>
        <v>20225.2454612924</v>
      </c>
    </row>
    <row r="2503" customFormat="false" ht="15" hidden="false" customHeight="false" outlineLevel="0" collapsed="false">
      <c r="A2503" s="41" t="n">
        <v>-0.4945768822</v>
      </c>
      <c r="B2503" s="41" t="n">
        <v>0.8272526511</v>
      </c>
      <c r="C2503" s="41" t="n">
        <v>1.6346831256</v>
      </c>
      <c r="D2503" s="42" t="n">
        <f aca="false">$B$5*A2503</f>
        <v>-1.26363307205437</v>
      </c>
      <c r="E2503" s="42" t="n">
        <f aca="false">$D$5*A2503+$F$5*B2503</f>
        <v>0.251564719691586</v>
      </c>
      <c r="F2503" s="43" t="n">
        <f aca="false">Inputs!$B$5*D2503+Inputs!$B$6*E2503</f>
        <v>-138941.543190016</v>
      </c>
      <c r="G2503" s="43" t="n">
        <f aca="false">F2503*SQRT(($B$6-2)/C2503)</f>
        <v>-153684.591198128</v>
      </c>
    </row>
    <row r="2504" customFormat="false" ht="15" hidden="false" customHeight="false" outlineLevel="0" collapsed="false">
      <c r="A2504" s="41" t="n">
        <v>-1.5603674739</v>
      </c>
      <c r="B2504" s="41" t="n">
        <v>-0.0658287887</v>
      </c>
      <c r="C2504" s="41" t="n">
        <v>6.9074601415</v>
      </c>
      <c r="D2504" s="42" t="n">
        <f aca="false">$B$5*A2504</f>
        <v>-3.98670462680588</v>
      </c>
      <c r="E2504" s="42" t="n">
        <f aca="false">$D$5*A2504+$F$5*B2504</f>
        <v>-3.82670092984155</v>
      </c>
      <c r="F2504" s="43" t="n">
        <f aca="false">Inputs!$B$5*D2504+Inputs!$B$6*E2504</f>
        <v>-207335.416188511</v>
      </c>
      <c r="G2504" s="43" t="n">
        <f aca="false">F2504*SQRT(($B$6-2)/C2504)</f>
        <v>-111565.340920967</v>
      </c>
    </row>
    <row r="2505" customFormat="false" ht="15" hidden="false" customHeight="false" outlineLevel="0" collapsed="false">
      <c r="A2505" s="41" t="n">
        <v>-0.5638746766</v>
      </c>
      <c r="B2505" s="41" t="n">
        <v>-0.6772979421</v>
      </c>
      <c r="C2505" s="41" t="n">
        <v>1.8479901322</v>
      </c>
      <c r="D2505" s="42" t="n">
        <f aca="false">$B$5*A2505</f>
        <v>-1.44068741481852</v>
      </c>
      <c r="E2505" s="42" t="n">
        <f aca="false">$D$5*A2505+$F$5*B2505</f>
        <v>-2.51130971298036</v>
      </c>
      <c r="F2505" s="43" t="n">
        <f aca="false">Inputs!$B$5*D2505+Inputs!$B$6*E2505</f>
        <v>-18503.2558328338</v>
      </c>
      <c r="G2505" s="43" t="n">
        <f aca="false">F2505*SQRT(($B$6-2)/C2505)</f>
        <v>-19249.2284825171</v>
      </c>
    </row>
    <row r="2506" customFormat="false" ht="15" hidden="false" customHeight="false" outlineLevel="0" collapsed="false">
      <c r="A2506" s="41" t="n">
        <v>0.4287477875</v>
      </c>
      <c r="B2506" s="41" t="n">
        <v>1.0774785427</v>
      </c>
      <c r="C2506" s="41" t="n">
        <v>3.1993028376</v>
      </c>
      <c r="D2506" s="42" t="n">
        <f aca="false">$B$5*A2506</f>
        <v>1.09544118084365</v>
      </c>
      <c r="E2506" s="42" t="n">
        <f aca="false">$D$5*A2506+$F$5*B2506</f>
        <v>2.88077300652045</v>
      </c>
      <c r="F2506" s="43" t="n">
        <f aca="false">Inputs!$B$5*D2506+Inputs!$B$6*E2506</f>
        <v>-34494.532241658</v>
      </c>
      <c r="G2506" s="43" t="n">
        <f aca="false">F2506*SQRT(($B$6-2)/C2506)</f>
        <v>-27273.2932624238</v>
      </c>
    </row>
    <row r="2507" customFormat="false" ht="15" hidden="false" customHeight="false" outlineLevel="0" collapsed="false">
      <c r="A2507" s="41" t="n">
        <v>-0.3432557618</v>
      </c>
      <c r="B2507" s="41" t="n">
        <v>0.7806810899</v>
      </c>
      <c r="C2507" s="41" t="n">
        <v>0.4716891872</v>
      </c>
      <c r="D2507" s="42" t="n">
        <f aca="false">$B$5*A2507</f>
        <v>-0.877010932767968</v>
      </c>
      <c r="E2507" s="42" t="n">
        <f aca="false">$D$5*A2507+$F$5*B2507</f>
        <v>0.531229434730942</v>
      </c>
      <c r="F2507" s="43" t="n">
        <f aca="false">Inputs!$B$5*D2507+Inputs!$B$6*E2507</f>
        <v>-114262.565013344</v>
      </c>
      <c r="G2507" s="43" t="n">
        <f aca="false">F2507*SQRT(($B$6-2)/C2507)</f>
        <v>-235283.247826554</v>
      </c>
    </row>
    <row r="2508" customFormat="false" ht="15" hidden="false" customHeight="false" outlineLevel="0" collapsed="false">
      <c r="A2508" s="41" t="n">
        <v>0.0497406654</v>
      </c>
      <c r="B2508" s="41" t="n">
        <v>-0.8927322092</v>
      </c>
      <c r="C2508" s="41" t="n">
        <v>1.6401322202</v>
      </c>
      <c r="D2508" s="42" t="n">
        <f aca="false">$B$5*A2508</f>
        <v>0.127086307685552</v>
      </c>
      <c r="E2508" s="42" t="n">
        <f aca="false">$D$5*A2508+$F$5*B2508</f>
        <v>-1.42315802185057</v>
      </c>
      <c r="F2508" s="43" t="n">
        <f aca="false">Inputs!$B$5*D2508+Inputs!$B$6*E2508</f>
        <v>83866.5318610837</v>
      </c>
      <c r="G2508" s="43" t="n">
        <f aca="false">F2508*SQRT(($B$6-2)/C2508)</f>
        <v>92611.3578156517</v>
      </c>
    </row>
    <row r="2509" customFormat="false" ht="15" hidden="false" customHeight="false" outlineLevel="0" collapsed="false">
      <c r="A2509" s="41" t="n">
        <v>-0.2579520932</v>
      </c>
      <c r="B2509" s="41" t="n">
        <v>-0.2994858908</v>
      </c>
      <c r="C2509" s="41" t="n">
        <v>3.9562616238</v>
      </c>
      <c r="D2509" s="42" t="n">
        <f aca="false">$B$5*A2509</f>
        <v>-0.659061932946064</v>
      </c>
      <c r="E2509" s="42" t="n">
        <f aca="false">$D$5*A2509+$F$5*B2509</f>
        <v>-1.13095523153478</v>
      </c>
      <c r="F2509" s="43" t="n">
        <f aca="false">Inputs!$B$5*D2509+Inputs!$B$6*E2509</f>
        <v>-9358.43171786727</v>
      </c>
      <c r="G2509" s="43" t="n">
        <f aca="false">F2509*SQRT(($B$6-2)/C2509)</f>
        <v>-6653.88931249093</v>
      </c>
    </row>
    <row r="2510" customFormat="false" ht="15" hidden="false" customHeight="false" outlineLevel="0" collapsed="false">
      <c r="A2510" s="41" t="n">
        <v>-0.6966599125</v>
      </c>
      <c r="B2510" s="41" t="n">
        <v>0.4284829287</v>
      </c>
      <c r="C2510" s="41" t="n">
        <v>3.8194921345</v>
      </c>
      <c r="D2510" s="42" t="n">
        <f aca="false">$B$5*A2510</f>
        <v>-1.7799507762951</v>
      </c>
      <c r="E2510" s="42" t="n">
        <f aca="false">$D$5*A2510+$F$5*B2510</f>
        <v>-0.917882965922425</v>
      </c>
      <c r="F2510" s="43" t="n">
        <f aca="false">Inputs!$B$5*D2510+Inputs!$B$6*E2510</f>
        <v>-132100.929333389</v>
      </c>
      <c r="G2510" s="43" t="n">
        <f aca="false">F2510*SQRT(($B$6-2)/C2510)</f>
        <v>-95591.232395767</v>
      </c>
    </row>
    <row r="2511" customFormat="false" ht="15" hidden="false" customHeight="false" outlineLevel="0" collapsed="false">
      <c r="A2511" s="41" t="n">
        <v>0.2346461877</v>
      </c>
      <c r="B2511" s="41" t="n">
        <v>-1.5906496983</v>
      </c>
      <c r="C2511" s="41" t="n">
        <v>2.3490855452</v>
      </c>
      <c r="D2511" s="42" t="n">
        <f aca="false">$B$5*A2511</f>
        <v>0.599515856241119</v>
      </c>
      <c r="E2511" s="42" t="n">
        <f aca="false">$D$5*A2511+$F$5*B2511</f>
        <v>-2.18828417773137</v>
      </c>
      <c r="F2511" s="43" t="n">
        <f aca="false">Inputs!$B$5*D2511+Inputs!$B$6*E2511</f>
        <v>169365.79451068</v>
      </c>
      <c r="G2511" s="43" t="n">
        <f aca="false">F2511*SQRT(($B$6-2)/C2511)</f>
        <v>156275.639713796</v>
      </c>
    </row>
    <row r="2512" customFormat="false" ht="15" hidden="false" customHeight="false" outlineLevel="0" collapsed="false">
      <c r="A2512" s="41" t="n">
        <v>-1.6515259952</v>
      </c>
      <c r="B2512" s="41" t="n">
        <v>0.4246844532</v>
      </c>
      <c r="C2512" s="41" t="n">
        <v>2.9602739615</v>
      </c>
      <c r="D2512" s="42" t="n">
        <f aca="false">$B$5*A2512</f>
        <v>-4.21961264669119</v>
      </c>
      <c r="E2512" s="42" t="n">
        <f aca="false">$D$5*A2512+$F$5*B2512</f>
        <v>-3.19662966516496</v>
      </c>
      <c r="F2512" s="43" t="n">
        <f aca="false">Inputs!$B$5*D2512+Inputs!$B$6*E2512</f>
        <v>-262129.781410871</v>
      </c>
      <c r="G2512" s="43" t="n">
        <f aca="false">F2512*SQRT(($B$6-2)/C2512)</f>
        <v>-215459.382389056</v>
      </c>
    </row>
    <row r="2513" customFormat="false" ht="15" hidden="false" customHeight="false" outlineLevel="0" collapsed="false">
      <c r="A2513" s="41" t="n">
        <v>-0.8152864288</v>
      </c>
      <c r="B2513" s="41" t="n">
        <v>0.3020411551</v>
      </c>
      <c r="C2513" s="41" t="n">
        <v>5.4524988683</v>
      </c>
      <c r="D2513" s="42" t="n">
        <f aca="false">$B$5*A2513</f>
        <v>-2.08303892014946</v>
      </c>
      <c r="E2513" s="42" t="n">
        <f aca="false">$D$5*A2513+$F$5*B2513</f>
        <v>-1.41849779852173</v>
      </c>
      <c r="F2513" s="43" t="n">
        <f aca="false">Inputs!$B$5*D2513+Inputs!$B$6*E2513</f>
        <v>-137379.00208886</v>
      </c>
      <c r="G2513" s="43" t="n">
        <f aca="false">F2513*SQRT(($B$6-2)/C2513)</f>
        <v>-83202.7274712034</v>
      </c>
    </row>
    <row r="2514" customFormat="false" ht="15" hidden="false" customHeight="false" outlineLevel="0" collapsed="false">
      <c r="A2514" s="41" t="n">
        <v>0.7809315781</v>
      </c>
      <c r="B2514" s="41" t="n">
        <v>-1.2709528374</v>
      </c>
      <c r="C2514" s="41" t="n">
        <v>2.7814920454</v>
      </c>
      <c r="D2514" s="42" t="n">
        <f aca="false">$B$5*A2514</f>
        <v>1.995263031117</v>
      </c>
      <c r="E2514" s="42" t="n">
        <f aca="false">$D$5*A2514+$F$5*B2514</f>
        <v>-0.336315364629702</v>
      </c>
      <c r="F2514" s="43" t="n">
        <f aca="false">Inputs!$B$5*D2514+Inputs!$B$6*E2514</f>
        <v>216342.071343185</v>
      </c>
      <c r="G2514" s="43" t="n">
        <f aca="false">F2514*SQRT(($B$6-2)/C2514)</f>
        <v>183449.72716661</v>
      </c>
    </row>
    <row r="2515" customFormat="false" ht="15" hidden="false" customHeight="false" outlineLevel="0" collapsed="false">
      <c r="A2515" s="41" t="n">
        <v>-1.4115372546</v>
      </c>
      <c r="B2515" s="41" t="n">
        <v>1.6744316824</v>
      </c>
      <c r="C2515" s="41" t="n">
        <v>4.4241498953</v>
      </c>
      <c r="D2515" s="42" t="n">
        <f aca="false">$B$5*A2515</f>
        <v>-3.60644668512446</v>
      </c>
      <c r="E2515" s="42" t="n">
        <f aca="false">$D$5*A2515+$F$5*B2515</f>
        <v>-0.467561406044016</v>
      </c>
      <c r="F2515" s="43" t="n">
        <f aca="false">Inputs!$B$5*D2515+Inputs!$B$6*E2515</f>
        <v>-337266.598210246</v>
      </c>
      <c r="G2515" s="43" t="n">
        <f aca="false">F2515*SQRT(($B$6-2)/C2515)</f>
        <v>-226763.636820975</v>
      </c>
    </row>
    <row r="2516" customFormat="false" ht="15" hidden="false" customHeight="false" outlineLevel="0" collapsed="false">
      <c r="A2516" s="41" t="n">
        <v>0.351570783</v>
      </c>
      <c r="B2516" s="41" t="n">
        <v>-0.4192406567</v>
      </c>
      <c r="C2516" s="41" t="n">
        <v>2.0418870474</v>
      </c>
      <c r="D2516" s="42" t="n">
        <f aca="false">$B$5*A2516</f>
        <v>0.89825562931831</v>
      </c>
      <c r="E2516" s="42" t="n">
        <f aca="false">$D$5*A2516+$F$5*B2516</f>
        <v>0.112672116481519</v>
      </c>
      <c r="F2516" s="43" t="n">
        <f aca="false">Inputs!$B$5*D2516+Inputs!$B$6*E2516</f>
        <v>84191.957107755</v>
      </c>
      <c r="G2516" s="43" t="n">
        <f aca="false">F2516*SQRT(($B$6-2)/C2516)</f>
        <v>83323.9300910289</v>
      </c>
    </row>
    <row r="2517" customFormat="false" ht="15" hidden="false" customHeight="false" outlineLevel="0" collapsed="false">
      <c r="A2517" s="41" t="n">
        <v>-0.9339404526</v>
      </c>
      <c r="B2517" s="41" t="n">
        <v>-0.5104408489</v>
      </c>
      <c r="C2517" s="41" t="n">
        <v>3.1660992546</v>
      </c>
      <c r="D2517" s="42" t="n">
        <f aca="false">$B$5*A2517</f>
        <v>-2.3861973450622</v>
      </c>
      <c r="E2517" s="42" t="n">
        <f aca="false">$D$5*A2517+$F$5*B2517</f>
        <v>-3.10379418338471</v>
      </c>
      <c r="F2517" s="43" t="n">
        <f aca="false">Inputs!$B$5*D2517+Inputs!$B$6*E2517</f>
        <v>-83430.0253369849</v>
      </c>
      <c r="G2517" s="43" t="n">
        <f aca="false">F2517*SQRT(($B$6-2)/C2517)</f>
        <v>-66309.4018826515</v>
      </c>
    </row>
    <row r="2518" customFormat="false" ht="15" hidden="false" customHeight="false" outlineLevel="0" collapsed="false">
      <c r="A2518" s="41" t="n">
        <v>-1.1905723361</v>
      </c>
      <c r="B2518" s="41" t="n">
        <v>0.8834121741</v>
      </c>
      <c r="C2518" s="41" t="n">
        <v>0.4311059322</v>
      </c>
      <c r="D2518" s="42" t="n">
        <f aca="false">$B$5*A2518</f>
        <v>-3.0418861712194</v>
      </c>
      <c r="E2518" s="42" t="n">
        <f aca="false">$D$5*A2518+$F$5*B2518</f>
        <v>-1.30764444799279</v>
      </c>
      <c r="F2518" s="43" t="n">
        <f aca="false">Inputs!$B$5*D2518+Inputs!$B$6*E2518</f>
        <v>-238806.3947223</v>
      </c>
      <c r="G2518" s="43" t="n">
        <f aca="false">F2518*SQRT(($B$6-2)/C2518)</f>
        <v>-514362.087772141</v>
      </c>
    </row>
    <row r="2519" customFormat="false" ht="15" hidden="false" customHeight="false" outlineLevel="0" collapsed="false">
      <c r="A2519" s="41" t="n">
        <v>-0.7767511536</v>
      </c>
      <c r="B2519" s="41" t="n">
        <v>1.0935345882</v>
      </c>
      <c r="C2519" s="41" t="n">
        <v>2.1704486859</v>
      </c>
      <c r="D2519" s="42" t="n">
        <f aca="false">$B$5*A2519</f>
        <v>-1.98458213833057</v>
      </c>
      <c r="E2519" s="42" t="n">
        <f aca="false">$D$5*A2519+$F$5*B2519</f>
        <v>0.0399070914287307</v>
      </c>
      <c r="F2519" s="43" t="n">
        <f aca="false">Inputs!$B$5*D2519+Inputs!$B$6*E2519</f>
        <v>-200453.568404493</v>
      </c>
      <c r="G2519" s="43" t="n">
        <f aca="false">F2519*SQRT(($B$6-2)/C2519)</f>
        <v>-192421.691630842</v>
      </c>
    </row>
    <row r="2520" customFormat="false" ht="15" hidden="false" customHeight="false" outlineLevel="0" collapsed="false">
      <c r="A2520" s="41" t="n">
        <v>-0.4006289198</v>
      </c>
      <c r="B2520" s="41" t="n">
        <v>-1.0433501836</v>
      </c>
      <c r="C2520" s="41" t="n">
        <v>3.4462757997</v>
      </c>
      <c r="D2520" s="42" t="n">
        <f aca="false">$B$5*A2520</f>
        <v>-1.02359809142065</v>
      </c>
      <c r="E2520" s="42" t="n">
        <f aca="false">$D$5*A2520+$F$5*B2520</f>
        <v>-2.75493073988989</v>
      </c>
      <c r="F2520" s="43" t="n">
        <f aca="false">Inputs!$B$5*D2520+Inputs!$B$6*E2520</f>
        <v>35386.7278524296</v>
      </c>
      <c r="G2520" s="43" t="n">
        <f aca="false">F2520*SQRT(($B$6-2)/C2520)</f>
        <v>26957.5480950085</v>
      </c>
    </row>
    <row r="2521" customFormat="false" ht="15" hidden="false" customHeight="false" outlineLevel="0" collapsed="false">
      <c r="A2521" s="41" t="n">
        <v>-0.426301588</v>
      </c>
      <c r="B2521" s="41" t="n">
        <v>-2.6241667775</v>
      </c>
      <c r="C2521" s="41" t="n">
        <v>3.0274048171</v>
      </c>
      <c r="D2521" s="42" t="n">
        <f aca="false">$B$5*A2521</f>
        <v>-1.08919119484492</v>
      </c>
      <c r="E2521" s="42" t="n">
        <f aca="false">$D$5*A2521+$F$5*B2521</f>
        <v>-5.54568723972831</v>
      </c>
      <c r="F2521" s="43" t="n">
        <f aca="false">Inputs!$B$5*D2521+Inputs!$B$6*E2521</f>
        <v>168365.242501923</v>
      </c>
      <c r="G2521" s="43" t="n">
        <f aca="false">F2521*SQRT(($B$6-2)/C2521)</f>
        <v>136846.025741789</v>
      </c>
    </row>
    <row r="2522" customFormat="false" ht="15" hidden="false" customHeight="false" outlineLevel="0" collapsed="false">
      <c r="A2522" s="41" t="n">
        <v>-0.1207685767</v>
      </c>
      <c r="B2522" s="41" t="n">
        <v>-0.1701191911</v>
      </c>
      <c r="C2522" s="41" t="n">
        <v>2.0396960001</v>
      </c>
      <c r="D2522" s="42" t="n">
        <f aca="false">$B$5*A2522</f>
        <v>-0.308561061132134</v>
      </c>
      <c r="E2522" s="42" t="n">
        <f aca="false">$D$5*A2522+$F$5*B2522</f>
        <v>-0.581131787591206</v>
      </c>
      <c r="F2522" s="43" t="n">
        <f aca="false">Inputs!$B$5*D2522+Inputs!$B$6*E2522</f>
        <v>-1799.51673365307</v>
      </c>
      <c r="G2522" s="43" t="n">
        <f aca="false">F2522*SQRT(($B$6-2)/C2522)</f>
        <v>-1781.9198477735</v>
      </c>
    </row>
    <row r="2523" customFormat="false" ht="15" hidden="false" customHeight="false" outlineLevel="0" collapsed="false">
      <c r="A2523" s="41" t="n">
        <v>0.8247427465</v>
      </c>
      <c r="B2523" s="41" t="n">
        <v>-1.886304928</v>
      </c>
      <c r="C2523" s="41" t="n">
        <v>1.3559310972</v>
      </c>
      <c r="D2523" s="42" t="n">
        <f aca="false">$B$5*A2523</f>
        <v>2.10719960419199</v>
      </c>
      <c r="E2523" s="42" t="n">
        <f aca="false">$D$5*A2523+$F$5*B2523</f>
        <v>-1.29461859111214</v>
      </c>
      <c r="F2523" s="43" t="n">
        <f aca="false">Inputs!$B$5*D2523+Inputs!$B$6*E2523</f>
        <v>275450.889974806</v>
      </c>
      <c r="G2523" s="43" t="n">
        <f aca="false">F2523*SQRT(($B$6-2)/C2523)</f>
        <v>334534.079971708</v>
      </c>
    </row>
    <row r="2524" customFormat="false" ht="15" hidden="false" customHeight="false" outlineLevel="0" collapsed="false">
      <c r="A2524" s="41" t="n">
        <v>1.1618663609</v>
      </c>
      <c r="B2524" s="41" t="n">
        <v>0.820599295</v>
      </c>
      <c r="C2524" s="41" t="n">
        <v>3.5331938096</v>
      </c>
      <c r="D2524" s="42" t="n">
        <f aca="false">$B$5*A2524</f>
        <v>2.96854303502804</v>
      </c>
      <c r="E2524" s="42" t="n">
        <f aca="false">$D$5*A2524+$F$5*B2524</f>
        <v>4.18172824558355</v>
      </c>
      <c r="F2524" s="43" t="n">
        <f aca="false">Inputs!$B$5*D2524+Inputs!$B$6*E2524</f>
        <v>87767.8912236264</v>
      </c>
      <c r="G2524" s="43" t="n">
        <f aca="false">F2524*SQRT(($B$6-2)/C2524)</f>
        <v>66033.8974905255</v>
      </c>
    </row>
    <row r="2525" customFormat="false" ht="15" hidden="false" customHeight="false" outlineLevel="0" collapsed="false">
      <c r="A2525" s="41" t="n">
        <v>1.2520435637</v>
      </c>
      <c r="B2525" s="41" t="n">
        <v>-0.052721376</v>
      </c>
      <c r="C2525" s="41" t="n">
        <v>2.9487867756</v>
      </c>
      <c r="D2525" s="42" t="n">
        <f aca="false">$B$5*A2525</f>
        <v>3.1989438076977</v>
      </c>
      <c r="E2525" s="42" t="n">
        <f aca="false">$D$5*A2525+$F$5*B2525</f>
        <v>2.88831127976538</v>
      </c>
      <c r="F2525" s="43" t="n">
        <f aca="false">Inputs!$B$5*D2525+Inputs!$B$6*E2525</f>
        <v>175478.816781501</v>
      </c>
      <c r="G2525" s="43" t="n">
        <f aca="false">F2525*SQRT(($B$6-2)/C2525)</f>
        <v>144516.691381942</v>
      </c>
    </row>
    <row r="2526" customFormat="false" ht="15" hidden="false" customHeight="false" outlineLevel="0" collapsed="false">
      <c r="A2526" s="41" t="n">
        <v>1.0138968341</v>
      </c>
      <c r="B2526" s="41" t="n">
        <v>-1.4712440349</v>
      </c>
      <c r="C2526" s="41" t="n">
        <v>4.1128213308</v>
      </c>
      <c r="D2526" s="42" t="n">
        <f aca="false">$B$5*A2526</f>
        <v>2.59048414378147</v>
      </c>
      <c r="E2526" s="42" t="n">
        <f aca="false">$D$5*A2526+$F$5*B2526</f>
        <v>-0.127805773056039</v>
      </c>
      <c r="F2526" s="43" t="n">
        <f aca="false">Inputs!$B$5*D2526+Inputs!$B$6*E2526</f>
        <v>265438.703030949</v>
      </c>
      <c r="G2526" s="43" t="n">
        <f aca="false">F2526*SQRT(($B$6-2)/C2526)</f>
        <v>185101.237754262</v>
      </c>
    </row>
    <row r="2527" customFormat="false" ht="15" hidden="false" customHeight="false" outlineLevel="0" collapsed="false">
      <c r="A2527" s="41" t="n">
        <v>0.7130475652</v>
      </c>
      <c r="B2527" s="41" t="n">
        <v>-0.7711627621</v>
      </c>
      <c r="C2527" s="41" t="n">
        <v>1.7964566363</v>
      </c>
      <c r="D2527" s="42" t="n">
        <f aca="false">$B$5*A2527</f>
        <v>1.82182086903568</v>
      </c>
      <c r="E2527" s="42" t="n">
        <f aca="false">$D$5*A2527+$F$5*B2527</f>
        <v>0.365158356538757</v>
      </c>
      <c r="F2527" s="43" t="n">
        <f aca="false">Inputs!$B$5*D2527+Inputs!$B$6*E2527</f>
        <v>163924.16907663</v>
      </c>
      <c r="G2527" s="43" t="n">
        <f aca="false">F2527*SQRT(($B$6-2)/C2527)</f>
        <v>172961.570293921</v>
      </c>
    </row>
    <row r="2528" customFormat="false" ht="15" hidden="false" customHeight="false" outlineLevel="0" collapsed="false">
      <c r="A2528" s="41" t="n">
        <v>-1.6514018324</v>
      </c>
      <c r="B2528" s="41" t="n">
        <v>-1.1241405182</v>
      </c>
      <c r="C2528" s="41" t="n">
        <v>4.8744595871</v>
      </c>
      <c r="D2528" s="42" t="n">
        <f aca="false">$B$5*A2528</f>
        <v>-4.21929541346407</v>
      </c>
      <c r="E2528" s="42" t="n">
        <f aca="false">$D$5*A2528+$F$5*B2528</f>
        <v>-5.87075898649305</v>
      </c>
      <c r="F2528" s="43" t="n">
        <f aca="false">Inputs!$B$5*D2528+Inputs!$B$6*E2528</f>
        <v>-128391.592021754</v>
      </c>
      <c r="G2528" s="43" t="n">
        <f aca="false">F2528*SQRT(($B$6-2)/C2528)</f>
        <v>-82240.992873053</v>
      </c>
    </row>
    <row r="2529" customFormat="false" ht="15" hidden="false" customHeight="false" outlineLevel="0" collapsed="false">
      <c r="A2529" s="41" t="n">
        <v>0.0055311386</v>
      </c>
      <c r="B2529" s="41" t="n">
        <v>-0.8242992082</v>
      </c>
      <c r="C2529" s="41" t="n">
        <v>1.1677945039</v>
      </c>
      <c r="D2529" s="42" t="n">
        <f aca="false">$B$5*A2529</f>
        <v>0.0141319376473607</v>
      </c>
      <c r="E2529" s="42" t="n">
        <f aca="false">$D$5*A2529+$F$5*B2529</f>
        <v>-1.41019217525729</v>
      </c>
      <c r="F2529" s="43" t="n">
        <f aca="false">Inputs!$B$5*D2529+Inputs!$B$6*E2529</f>
        <v>71922.8025276005</v>
      </c>
      <c r="G2529" s="43" t="n">
        <f aca="false">F2529*SQRT(($B$6-2)/C2529)</f>
        <v>94123.568897942</v>
      </c>
    </row>
    <row r="2530" customFormat="false" ht="15" hidden="false" customHeight="false" outlineLevel="0" collapsed="false">
      <c r="A2530" s="41" t="n">
        <v>0.3760735317</v>
      </c>
      <c r="B2530" s="41" t="n">
        <v>-1.808237555</v>
      </c>
      <c r="C2530" s="41" t="n">
        <v>0.7945117521</v>
      </c>
      <c r="D2530" s="42" t="n">
        <f aca="false">$B$5*A2530</f>
        <v>0.960859614114017</v>
      </c>
      <c r="E2530" s="42" t="n">
        <f aca="false">$D$5*A2530+$F$5*B2530</f>
        <v>-2.2274639955568</v>
      </c>
      <c r="F2530" s="43" t="n">
        <f aca="false">Inputs!$B$5*D2530+Inputs!$B$6*E2530</f>
        <v>207459.161189242</v>
      </c>
      <c r="G2530" s="43" t="n">
        <f aca="false">F2530*SQRT(($B$6-2)/C2530)</f>
        <v>329152.723322232</v>
      </c>
    </row>
    <row r="2531" customFormat="false" ht="15" hidden="false" customHeight="false" outlineLevel="0" collapsed="false">
      <c r="A2531" s="41" t="n">
        <v>-2.1270975436</v>
      </c>
      <c r="B2531" s="41" t="n">
        <v>1.3723874341</v>
      </c>
      <c r="C2531" s="41" t="n">
        <v>7.4182769047</v>
      </c>
      <c r="D2531" s="42" t="n">
        <f aca="false">$B$5*A2531</f>
        <v>-5.43468750828435</v>
      </c>
      <c r="E2531" s="42" t="n">
        <f aca="false">$D$5*A2531+$F$5*B2531</f>
        <v>-2.69185315744203</v>
      </c>
      <c r="F2531" s="43" t="n">
        <f aca="false">Inputs!$B$5*D2531+Inputs!$B$6*E2531</f>
        <v>-408876.092956334</v>
      </c>
      <c r="G2531" s="43" t="n">
        <f aca="false">F2531*SQRT(($B$6-2)/C2531)</f>
        <v>-212302.542720657</v>
      </c>
    </row>
    <row r="2532" customFormat="false" ht="15" hidden="false" customHeight="false" outlineLevel="0" collapsed="false">
      <c r="A2532" s="41" t="n">
        <v>0.9038001294</v>
      </c>
      <c r="B2532" s="41" t="n">
        <v>-1.0492968359</v>
      </c>
      <c r="C2532" s="41" t="n">
        <v>1.2376047426</v>
      </c>
      <c r="D2532" s="42" t="n">
        <f aca="false">$B$5*A2532</f>
        <v>2.3091894812322</v>
      </c>
      <c r="E2532" s="42" t="n">
        <f aca="false">$D$5*A2532+$F$5*B2532</f>
        <v>0.338804393426939</v>
      </c>
      <c r="F2532" s="43" t="n">
        <f aca="false">Inputs!$B$5*D2532+Inputs!$B$6*E2532</f>
        <v>213978.728451873</v>
      </c>
      <c r="G2532" s="43" t="n">
        <f aca="false">F2532*SQRT(($B$6-2)/C2532)</f>
        <v>272016.105087006</v>
      </c>
    </row>
    <row r="2533" customFormat="false" ht="15" hidden="false" customHeight="false" outlineLevel="0" collapsed="false">
      <c r="A2533" s="41" t="n">
        <v>-0.0029996435</v>
      </c>
      <c r="B2533" s="41" t="n">
        <v>1.0195070602</v>
      </c>
      <c r="C2533" s="41" t="n">
        <v>3.5563085473</v>
      </c>
      <c r="D2533" s="42" t="n">
        <f aca="false">$B$5*A2533</f>
        <v>-0.00766402326391007</v>
      </c>
      <c r="E2533" s="42" t="n">
        <f aca="false">$D$5*A2533+$F$5*B2533</f>
        <v>1.75329014683654</v>
      </c>
      <c r="F2533" s="43" t="n">
        <f aca="false">Inputs!$B$5*D2533+Inputs!$B$6*E2533</f>
        <v>-88430.9096682178</v>
      </c>
      <c r="G2533" s="43" t="n">
        <f aca="false">F2533*SQRT(($B$6-2)/C2533)</f>
        <v>-66316.1604402239</v>
      </c>
    </row>
    <row r="2534" customFormat="false" ht="15" hidden="false" customHeight="false" outlineLevel="0" collapsed="false">
      <c r="A2534" s="41" t="n">
        <v>0.4192006083</v>
      </c>
      <c r="B2534" s="41" t="n">
        <v>0.1482230962</v>
      </c>
      <c r="C2534" s="41" t="n">
        <v>2.5466389236</v>
      </c>
      <c r="D2534" s="42" t="n">
        <f aca="false">$B$5*A2534</f>
        <v>1.07104834766413</v>
      </c>
      <c r="E2534" s="42" t="n">
        <f aca="false">$D$5*A2534+$F$5*B2534</f>
        <v>1.25346805773381</v>
      </c>
      <c r="F2534" s="43" t="n">
        <f aca="false">Inputs!$B$5*D2534+Inputs!$B$6*E2534</f>
        <v>44431.4318797225</v>
      </c>
      <c r="G2534" s="43" t="n">
        <f aca="false">F2534*SQRT(($B$6-2)/C2534)</f>
        <v>39375.0955649007</v>
      </c>
    </row>
    <row r="2535" customFormat="false" ht="15" hidden="false" customHeight="false" outlineLevel="0" collapsed="false">
      <c r="A2535" s="41" t="n">
        <v>1.0951540813</v>
      </c>
      <c r="B2535" s="41" t="n">
        <v>-0.7307124752</v>
      </c>
      <c r="C2535" s="41" t="n">
        <v>7.5388924103</v>
      </c>
      <c r="D2535" s="42" t="n">
        <f aca="false">$B$5*A2535</f>
        <v>2.79809462579445</v>
      </c>
      <c r="E2535" s="42" t="n">
        <f aca="false">$D$5*A2535+$F$5*B2535</f>
        <v>1.34426167398703</v>
      </c>
      <c r="F2535" s="43" t="n">
        <f aca="false">Inputs!$B$5*D2535+Inputs!$B$6*E2535</f>
        <v>212596.378880094</v>
      </c>
      <c r="G2535" s="43" t="n">
        <f aca="false">F2535*SQRT(($B$6-2)/C2535)</f>
        <v>109500.748568128</v>
      </c>
    </row>
    <row r="2536" customFormat="false" ht="15" hidden="false" customHeight="false" outlineLevel="0" collapsed="false">
      <c r="A2536" s="41" t="n">
        <v>0.0311784487</v>
      </c>
      <c r="B2536" s="41" t="n">
        <v>-0.0178486383</v>
      </c>
      <c r="C2536" s="41" t="n">
        <v>5.0087629342</v>
      </c>
      <c r="D2536" s="42" t="n">
        <f aca="false">$B$5*A2536</f>
        <v>0.0796602516830505</v>
      </c>
      <c r="E2536" s="42" t="n">
        <f aca="false">$D$5*A2536+$F$5*B2536</f>
        <v>0.0433718214258609</v>
      </c>
      <c r="F2536" s="43" t="n">
        <f aca="false">Inputs!$B$5*D2536+Inputs!$B$6*E2536</f>
        <v>5797.43409701201</v>
      </c>
      <c r="G2536" s="43" t="n">
        <f aca="false">F2536*SQRT(($B$6-2)/C2536)</f>
        <v>3663.41044910181</v>
      </c>
    </row>
    <row r="2537" customFormat="false" ht="15" hidden="false" customHeight="false" outlineLevel="0" collapsed="false">
      <c r="A2537" s="41" t="n">
        <v>-0.2727620477</v>
      </c>
      <c r="B2537" s="41" t="n">
        <v>-0.3898055114</v>
      </c>
      <c r="C2537" s="41" t="n">
        <v>0.8204361248</v>
      </c>
      <c r="D2537" s="42" t="n">
        <f aca="false">$B$5*A2537</f>
        <v>-0.696901041435273</v>
      </c>
      <c r="E2537" s="42" t="n">
        <f aca="false">$D$5*A2537+$F$5*B2537</f>
        <v>-1.32215571402059</v>
      </c>
      <c r="F2537" s="43" t="n">
        <f aca="false">Inputs!$B$5*D2537+Inputs!$B$6*E2537</f>
        <v>-3582.31844249768</v>
      </c>
      <c r="G2537" s="43" t="n">
        <f aca="false">F2537*SQRT(($B$6-2)/C2537)</f>
        <v>-5593.15428604039</v>
      </c>
    </row>
    <row r="2538" customFormat="false" ht="15" hidden="false" customHeight="false" outlineLevel="0" collapsed="false">
      <c r="A2538" s="41" t="n">
        <v>0.0728682378</v>
      </c>
      <c r="B2538" s="41" t="n">
        <v>0.034407496</v>
      </c>
      <c r="C2538" s="41" t="n">
        <v>9.0580788469</v>
      </c>
      <c r="D2538" s="42" t="n">
        <f aca="false">$B$5*A2538</f>
        <v>0.186176747236574</v>
      </c>
      <c r="E2538" s="42" t="n">
        <f aca="false">$D$5*A2538+$F$5*B2538</f>
        <v>0.232809320879814</v>
      </c>
      <c r="F2538" s="43" t="n">
        <f aca="false">Inputs!$B$5*D2538+Inputs!$B$6*E2538</f>
        <v>6977.20867966665</v>
      </c>
      <c r="G2538" s="43" t="n">
        <f aca="false">F2538*SQRT(($B$6-2)/C2538)</f>
        <v>3278.52622430432</v>
      </c>
    </row>
    <row r="2539" customFormat="false" ht="15" hidden="false" customHeight="false" outlineLevel="0" collapsed="false">
      <c r="A2539" s="41" t="n">
        <v>-1.0484276425</v>
      </c>
      <c r="B2539" s="41" t="n">
        <v>0.8017959099</v>
      </c>
      <c r="C2539" s="41" t="n">
        <v>6.2619870364</v>
      </c>
      <c r="D2539" s="42" t="n">
        <f aca="false">$B$5*A2539</f>
        <v>-2.67870960087303</v>
      </c>
      <c r="E2539" s="42" t="n">
        <f aca="false">$D$5*A2539+$F$5*B2539</f>
        <v>-1.11032908953538</v>
      </c>
      <c r="F2539" s="43" t="n">
        <f aca="false">Inputs!$B$5*D2539+Inputs!$B$6*E2539</f>
        <v>-212354.505610534</v>
      </c>
      <c r="G2539" s="43" t="n">
        <f aca="false">F2539*SQRT(($B$6-2)/C2539)</f>
        <v>-120010.817951439</v>
      </c>
    </row>
    <row r="2540" customFormat="false" ht="15" hidden="false" customHeight="false" outlineLevel="0" collapsed="false">
      <c r="A2540" s="41" t="n">
        <v>-0.9763852078</v>
      </c>
      <c r="B2540" s="41" t="n">
        <v>-0.2182334445</v>
      </c>
      <c r="C2540" s="41" t="n">
        <v>2.3047131225</v>
      </c>
      <c r="D2540" s="42" t="n">
        <f aca="false">$B$5*A2540</f>
        <v>-2.49464276242056</v>
      </c>
      <c r="E2540" s="42" t="n">
        <f aca="false">$D$5*A2540+$F$5*B2540</f>
        <v>-2.70022771971951</v>
      </c>
      <c r="F2540" s="43" t="n">
        <f aca="false">Inputs!$B$5*D2540+Inputs!$B$6*E2540</f>
        <v>-114452.89025608</v>
      </c>
      <c r="G2540" s="43" t="n">
        <f aca="false">F2540*SQRT(($B$6-2)/C2540)</f>
        <v>-106618.685750816</v>
      </c>
    </row>
    <row r="2541" customFormat="false" ht="15" hidden="false" customHeight="false" outlineLevel="0" collapsed="false">
      <c r="A2541" s="41" t="n">
        <v>-0.2952804727</v>
      </c>
      <c r="B2541" s="41" t="n">
        <v>0.3581036127</v>
      </c>
      <c r="C2541" s="41" t="n">
        <v>1.1561295297</v>
      </c>
      <c r="D2541" s="42" t="n">
        <f aca="false">$B$5*A2541</f>
        <v>-0.754435122757475</v>
      </c>
      <c r="E2541" s="42" t="n">
        <f aca="false">$D$5*A2541+$F$5*B2541</f>
        <v>-0.084292425193827</v>
      </c>
      <c r="F2541" s="43" t="n">
        <f aca="false">Inputs!$B$5*D2541+Inputs!$B$6*E2541</f>
        <v>-71228.8910160561</v>
      </c>
      <c r="G2541" s="43" t="n">
        <f aca="false">F2541*SQRT(($B$6-2)/C2541)</f>
        <v>-93684.5410474986</v>
      </c>
    </row>
    <row r="2542" customFormat="false" ht="15" hidden="false" customHeight="false" outlineLevel="0" collapsed="false">
      <c r="A2542" s="41" t="n">
        <v>-2.1191039402</v>
      </c>
      <c r="B2542" s="41" t="n">
        <v>0.8909098149</v>
      </c>
      <c r="C2542" s="41" t="n">
        <v>3.7406675974</v>
      </c>
      <c r="D2542" s="42" t="n">
        <f aca="false">$B$5*A2542</f>
        <v>-5.41426402715399</v>
      </c>
      <c r="E2542" s="42" t="n">
        <f aca="false">$D$5*A2542+$F$5*B2542</f>
        <v>-3.50422043756589</v>
      </c>
      <c r="F2542" s="43" t="n">
        <f aca="false">Inputs!$B$5*D2542+Inputs!$B$6*E2542</f>
        <v>-366215.380837105</v>
      </c>
      <c r="G2542" s="43" t="n">
        <f aca="false">F2542*SQRT(($B$6-2)/C2542)</f>
        <v>-267779.310795421</v>
      </c>
    </row>
    <row r="2543" customFormat="false" ht="15" hidden="false" customHeight="false" outlineLevel="0" collapsed="false">
      <c r="A2543" s="41" t="n">
        <v>-0.6769903476</v>
      </c>
      <c r="B2543" s="41" t="n">
        <v>1.2199632948</v>
      </c>
      <c r="C2543" s="41" t="n">
        <v>3.8957509329</v>
      </c>
      <c r="D2543" s="42" t="n">
        <f aca="false">$B$5*A2543</f>
        <v>-1.72969546996133</v>
      </c>
      <c r="E2543" s="42" t="n">
        <f aca="false">$D$5*A2543+$F$5*B2543</f>
        <v>0.495606746154974</v>
      </c>
      <c r="F2543" s="43" t="n">
        <f aca="false">Inputs!$B$5*D2543+Inputs!$B$6*E2543</f>
        <v>-197749.884303882</v>
      </c>
      <c r="G2543" s="43" t="n">
        <f aca="false">F2543*SQRT(($B$6-2)/C2543)</f>
        <v>-141688.839830603</v>
      </c>
    </row>
    <row r="2544" customFormat="false" ht="15" hidden="false" customHeight="false" outlineLevel="0" collapsed="false">
      <c r="A2544" s="41" t="n">
        <v>-0.4781649245</v>
      </c>
      <c r="B2544" s="41" t="n">
        <v>-0.0488435857</v>
      </c>
      <c r="C2544" s="41" t="n">
        <v>0.5209154765</v>
      </c>
      <c r="D2544" s="42" t="n">
        <f aca="false">$B$5*A2544</f>
        <v>-1.22170088057257</v>
      </c>
      <c r="E2544" s="42" t="n">
        <f aca="false">$D$5*A2544+$F$5*B2544</f>
        <v>-1.22217581771621</v>
      </c>
      <c r="F2544" s="43" t="n">
        <f aca="false">Inputs!$B$5*D2544+Inputs!$B$6*E2544</f>
        <v>-61061.2971714468</v>
      </c>
      <c r="G2544" s="43" t="n">
        <f aca="false">F2544*SQRT(($B$6-2)/C2544)</f>
        <v>-119645.782293876</v>
      </c>
    </row>
    <row r="2545" customFormat="false" ht="15" hidden="false" customHeight="false" outlineLevel="0" collapsed="false">
      <c r="A2545" s="41" t="n">
        <v>1.9137860401</v>
      </c>
      <c r="B2545" s="41" t="n">
        <v>-0.2773382088</v>
      </c>
      <c r="C2545" s="41" t="n">
        <v>3.5476711772</v>
      </c>
      <c r="D2545" s="42" t="n">
        <f aca="false">$B$5*A2545</f>
        <v>4.88968130161892</v>
      </c>
      <c r="E2545" s="42" t="n">
        <f aca="false">$D$5*A2545+$F$5*B2545</f>
        <v>4.07512977038051</v>
      </c>
      <c r="F2545" s="43" t="n">
        <f aca="false">Inputs!$B$5*D2545+Inputs!$B$6*E2545</f>
        <v>285211.641642866</v>
      </c>
      <c r="G2545" s="43" t="n">
        <f aca="false">F2545*SQRT(($B$6-2)/C2545)</f>
        <v>214146.295719106</v>
      </c>
    </row>
    <row r="2546" customFormat="false" ht="15" hidden="false" customHeight="false" outlineLevel="0" collapsed="false">
      <c r="A2546" s="41" t="n">
        <v>1.2388498847</v>
      </c>
      <c r="B2546" s="41" t="n">
        <v>0.0390450856</v>
      </c>
      <c r="C2546" s="41" t="n">
        <v>5.9153197762</v>
      </c>
      <c r="D2546" s="42" t="n">
        <f aca="false">$B$5*A2546</f>
        <v>3.16523424761413</v>
      </c>
      <c r="E2546" s="42" t="n">
        <f aca="false">$D$5*A2546+$F$5*B2546</f>
        <v>3.01537298150182</v>
      </c>
      <c r="F2546" s="43" t="n">
        <f aca="false">Inputs!$B$5*D2546+Inputs!$B$6*E2546</f>
        <v>165754.775686321</v>
      </c>
      <c r="G2546" s="43" t="n">
        <f aca="false">F2546*SQRT(($B$6-2)/C2546)</f>
        <v>96381.1123632851</v>
      </c>
    </row>
    <row r="2547" customFormat="false" ht="15" hidden="false" customHeight="false" outlineLevel="0" collapsed="false">
      <c r="A2547" s="41" t="n">
        <v>0.4154188303</v>
      </c>
      <c r="B2547" s="41" t="n">
        <v>0.0699585894</v>
      </c>
      <c r="C2547" s="41" t="n">
        <v>3.4069763</v>
      </c>
      <c r="D2547" s="42" t="n">
        <f aca="false">$B$5*A2547</f>
        <v>1.06138598793007</v>
      </c>
      <c r="E2547" s="42" t="n">
        <f aca="false">$D$5*A2547+$F$5*B2547</f>
        <v>1.1093261894724</v>
      </c>
      <c r="F2547" s="43" t="n">
        <f aca="false">Inputs!$B$5*D2547+Inputs!$B$6*E2547</f>
        <v>50672.289319387</v>
      </c>
      <c r="G2547" s="43" t="n">
        <f aca="false">F2547*SQRT(($B$6-2)/C2547)</f>
        <v>38824.0615909481</v>
      </c>
    </row>
    <row r="2548" customFormat="false" ht="15" hidden="false" customHeight="false" outlineLevel="0" collapsed="false">
      <c r="A2548" s="41" t="n">
        <v>0.8478516263</v>
      </c>
      <c r="B2548" s="41" t="n">
        <v>-0.6855316129</v>
      </c>
      <c r="C2548" s="41" t="n">
        <v>3.0046658263</v>
      </c>
      <c r="D2548" s="42" t="n">
        <f aca="false">$B$5*A2548</f>
        <v>2.16624228456054</v>
      </c>
      <c r="E2548" s="42" t="n">
        <f aca="false">$D$5*A2548+$F$5*B2548</f>
        <v>0.83379956240952</v>
      </c>
      <c r="F2548" s="43" t="n">
        <f aca="false">Inputs!$B$5*D2548+Inputs!$B$6*E2548</f>
        <v>174934.250335578</v>
      </c>
      <c r="G2548" s="43" t="n">
        <f aca="false">F2548*SQRT(($B$6-2)/C2548)</f>
        <v>142722.274182753</v>
      </c>
    </row>
    <row r="2549" customFormat="false" ht="15" hidden="false" customHeight="false" outlineLevel="0" collapsed="false">
      <c r="A2549" s="41" t="n">
        <v>-0.984048523</v>
      </c>
      <c r="B2549" s="41" t="n">
        <v>-0.6385761904</v>
      </c>
      <c r="C2549" s="41" t="n">
        <v>2.7339430811</v>
      </c>
      <c r="D2549" s="42" t="n">
        <f aca="false">$B$5*A2549</f>
        <v>-2.51422236445376</v>
      </c>
      <c r="E2549" s="42" t="n">
        <f aca="false">$D$5*A2549+$F$5*B2549</f>
        <v>-3.44428771527327</v>
      </c>
      <c r="F2549" s="43" t="n">
        <f aca="false">Inputs!$B$5*D2549+Inputs!$B$6*E2549</f>
        <v>-79207.8506817121</v>
      </c>
      <c r="G2549" s="43" t="n">
        <f aca="false">F2549*SQRT(($B$6-2)/C2549)</f>
        <v>-67746.7541488053</v>
      </c>
    </row>
    <row r="2550" customFormat="false" ht="15" hidden="false" customHeight="false" outlineLevel="0" collapsed="false">
      <c r="A2550" s="41" t="n">
        <v>0.0997103763</v>
      </c>
      <c r="B2550" s="41" t="n">
        <v>-0.2208187856</v>
      </c>
      <c r="C2550" s="41" t="n">
        <v>1.6166641767</v>
      </c>
      <c r="D2550" s="42" t="n">
        <f aca="false">$B$5*A2550</f>
        <v>0.254757821593275</v>
      </c>
      <c r="E2550" s="42" t="n">
        <f aca="false">$D$5*A2550+$F$5*B2550</f>
        <v>-0.144027994424556</v>
      </c>
      <c r="F2550" s="43" t="n">
        <f aca="false">Inputs!$B$5*D2550+Inputs!$B$6*E2550</f>
        <v>32677.1818805553</v>
      </c>
      <c r="G2550" s="43" t="n">
        <f aca="false">F2550*SQRT(($B$6-2)/C2550)</f>
        <v>36345.4194893028</v>
      </c>
    </row>
    <row r="2551" customFormat="false" ht="15" hidden="false" customHeight="false" outlineLevel="0" collapsed="false">
      <c r="A2551" s="41" t="n">
        <v>0.7102748765</v>
      </c>
      <c r="B2551" s="41" t="n">
        <v>1.3047316998</v>
      </c>
      <c r="C2551" s="41" t="n">
        <v>6.7460925882</v>
      </c>
      <c r="D2551" s="42" t="n">
        <f aca="false">$B$5*A2551</f>
        <v>1.81473671030136</v>
      </c>
      <c r="E2551" s="42" t="n">
        <f aca="false">$D$5*A2551+$F$5*B2551</f>
        <v>3.94309954576479</v>
      </c>
      <c r="F2551" s="43" t="n">
        <f aca="false">Inputs!$B$5*D2551+Inputs!$B$6*E2551</f>
        <v>-15681.3062581037</v>
      </c>
      <c r="G2551" s="43" t="n">
        <f aca="false">F2551*SQRT(($B$6-2)/C2551)</f>
        <v>-8538.29362643485</v>
      </c>
    </row>
    <row r="2552" customFormat="false" ht="15" hidden="false" customHeight="false" outlineLevel="0" collapsed="false">
      <c r="A2552" s="41" t="n">
        <v>-0.9758383372</v>
      </c>
      <c r="B2552" s="41" t="n">
        <v>-0.7339487916</v>
      </c>
      <c r="C2552" s="41" t="n">
        <v>2.4101697232</v>
      </c>
      <c r="D2552" s="42" t="n">
        <f aca="false">$B$5*A2552</f>
        <v>-2.493245520048</v>
      </c>
      <c r="E2552" s="42" t="n">
        <f aca="false">$D$5*A2552+$F$5*B2552</f>
        <v>-3.58943495794591</v>
      </c>
      <c r="F2552" s="43" t="n">
        <f aca="false">Inputs!$B$5*D2552+Inputs!$B$6*E2552</f>
        <v>-69852.804107505</v>
      </c>
      <c r="G2552" s="43" t="n">
        <f aca="false">F2552*SQRT(($B$6-2)/C2552)</f>
        <v>-63631.9202450531</v>
      </c>
    </row>
    <row r="2553" customFormat="false" ht="15" hidden="false" customHeight="false" outlineLevel="0" collapsed="false">
      <c r="A2553" s="41" t="n">
        <v>-1.4362394183</v>
      </c>
      <c r="B2553" s="41" t="n">
        <v>2.0303729908</v>
      </c>
      <c r="C2553" s="41" t="n">
        <v>3.7383525435</v>
      </c>
      <c r="D2553" s="42" t="n">
        <f aca="false">$B$5*A2553</f>
        <v>-3.66956017086559</v>
      </c>
      <c r="E2553" s="42" t="n">
        <f aca="false">$D$5*A2553+$F$5*B2553</f>
        <v>0.0882772713157074</v>
      </c>
      <c r="F2553" s="43" t="n">
        <f aca="false">Inputs!$B$5*D2553+Inputs!$B$6*E2553</f>
        <v>-371369.880652344</v>
      </c>
      <c r="G2553" s="43" t="n">
        <f aca="false">F2553*SQRT(($B$6-2)/C2553)</f>
        <v>-271632.386005011</v>
      </c>
    </row>
    <row r="2554" customFormat="false" ht="15" hidden="false" customHeight="false" outlineLevel="0" collapsed="false">
      <c r="A2554" s="41" t="n">
        <v>0.3046694991</v>
      </c>
      <c r="B2554" s="41" t="n">
        <v>0.4798023201</v>
      </c>
      <c r="C2554" s="41" t="n">
        <v>0.9545832657</v>
      </c>
      <c r="D2554" s="42" t="n">
        <f aca="false">$B$5*A2554</f>
        <v>0.778423879006364</v>
      </c>
      <c r="E2554" s="42" t="n">
        <f aca="false">$D$5*A2554+$F$5*B2554</f>
        <v>1.55348377830929</v>
      </c>
      <c r="F2554" s="43" t="n">
        <f aca="false">Inputs!$B$5*D2554+Inputs!$B$6*E2554</f>
        <v>168.198985171766</v>
      </c>
      <c r="G2554" s="43" t="n">
        <f aca="false">F2554*SQRT(($B$6-2)/C2554)</f>
        <v>243.462154319989</v>
      </c>
    </row>
    <row r="2555" customFormat="false" ht="15" hidden="false" customHeight="false" outlineLevel="0" collapsed="false">
      <c r="A2555" s="41" t="n">
        <v>-1.340208385</v>
      </c>
      <c r="B2555" s="41" t="n">
        <v>-0.001169989</v>
      </c>
      <c r="C2555" s="41" t="n">
        <v>2.9237915181</v>
      </c>
      <c r="D2555" s="42" t="n">
        <f aca="false">$B$5*A2555</f>
        <v>-3.42420298983107</v>
      </c>
      <c r="E2555" s="42" t="n">
        <f aca="false">$D$5*A2555+$F$5*B2555</f>
        <v>-3.19116382530378</v>
      </c>
      <c r="F2555" s="43" t="n">
        <f aca="false">Inputs!$B$5*D2555+Inputs!$B$6*E2555</f>
        <v>-182862.107717918</v>
      </c>
      <c r="G2555" s="43" t="n">
        <f aca="false">F2555*SQRT(($B$6-2)/C2555)</f>
        <v>-151239.599331936</v>
      </c>
    </row>
    <row r="2556" customFormat="false" ht="15" hidden="false" customHeight="false" outlineLevel="0" collapsed="false">
      <c r="A2556" s="41" t="n">
        <v>0.5092479844</v>
      </c>
      <c r="B2556" s="41" t="n">
        <v>-0.2527576905</v>
      </c>
      <c r="C2556" s="41" t="n">
        <v>4.5767899965</v>
      </c>
      <c r="D2556" s="42" t="n">
        <f aca="false">$B$5*A2556</f>
        <v>1.30111741596657</v>
      </c>
      <c r="E2556" s="42" t="n">
        <f aca="false">$D$5*A2556+$F$5*B2556</f>
        <v>0.775352387154493</v>
      </c>
      <c r="F2556" s="43" t="n">
        <f aca="false">Inputs!$B$5*D2556+Inputs!$B$6*E2556</f>
        <v>91344.1222389321</v>
      </c>
      <c r="G2556" s="43" t="n">
        <f aca="false">F2556*SQRT(($B$6-2)/C2556)</f>
        <v>60383.059188671</v>
      </c>
    </row>
    <row r="2557" customFormat="false" ht="15" hidden="false" customHeight="false" outlineLevel="0" collapsed="false">
      <c r="A2557" s="41" t="n">
        <v>1.0757056248</v>
      </c>
      <c r="B2557" s="41" t="n">
        <v>2.3118311256</v>
      </c>
      <c r="C2557" s="41" t="n">
        <v>2.3651361914</v>
      </c>
      <c r="D2557" s="42" t="n">
        <f aca="false">$B$5*A2557</f>
        <v>2.74840424656667</v>
      </c>
      <c r="E2557" s="42" t="n">
        <f aca="false">$D$5*A2557+$F$5*B2557</f>
        <v>6.55167735392925</v>
      </c>
      <c r="F2557" s="43" t="n">
        <f aca="false">Inputs!$B$5*D2557+Inputs!$B$6*E2557</f>
        <v>-52743.4430397953</v>
      </c>
      <c r="G2557" s="43" t="n">
        <f aca="false">F2557*SQRT(($B$6-2)/C2557)</f>
        <v>-48501.5254048901</v>
      </c>
    </row>
    <row r="2558" customFormat="false" ht="15" hidden="false" customHeight="false" outlineLevel="0" collapsed="false">
      <c r="A2558" s="41" t="n">
        <v>-0.9470628271</v>
      </c>
      <c r="B2558" s="41" t="n">
        <v>-1.022087246</v>
      </c>
      <c r="C2558" s="41" t="n">
        <v>2.4200413848</v>
      </c>
      <c r="D2558" s="42" t="n">
        <f aca="false">$B$5*A2558</f>
        <v>-2.41972472371428</v>
      </c>
      <c r="E2558" s="42" t="n">
        <f aca="false">$D$5*A2558+$F$5*B2558</f>
        <v>-4.01850255435557</v>
      </c>
      <c r="F2558" s="43" t="n">
        <f aca="false">Inputs!$B$5*D2558+Inputs!$B$6*E2558</f>
        <v>-41047.3446536496</v>
      </c>
      <c r="G2558" s="43" t="n">
        <f aca="false">F2558*SQRT(($B$6-2)/C2558)</f>
        <v>-37315.4487996436</v>
      </c>
    </row>
    <row r="2559" customFormat="false" ht="15" hidden="false" customHeight="false" outlineLevel="0" collapsed="false">
      <c r="A2559" s="41" t="n">
        <v>-0.8777560655</v>
      </c>
      <c r="B2559" s="41" t="n">
        <v>1.60619916</v>
      </c>
      <c r="C2559" s="41" t="n">
        <v>3.1604859667</v>
      </c>
      <c r="D2559" s="42" t="n">
        <f aca="false">$B$5*A2559</f>
        <v>-2.24264746995107</v>
      </c>
      <c r="E2559" s="42" t="n">
        <f aca="false">$D$5*A2559+$F$5*B2559</f>
        <v>0.684797688811905</v>
      </c>
      <c r="F2559" s="43" t="n">
        <f aca="false">Inputs!$B$5*D2559+Inputs!$B$6*E2559</f>
        <v>-258504.631435702</v>
      </c>
      <c r="G2559" s="43" t="n">
        <f aca="false">F2559*SQRT(($B$6-2)/C2559)</f>
        <v>-205639.430811306</v>
      </c>
    </row>
    <row r="2560" customFormat="false" ht="15" hidden="false" customHeight="false" outlineLevel="0" collapsed="false">
      <c r="A2560" s="41" t="n">
        <v>1.042355317</v>
      </c>
      <c r="B2560" s="41" t="n">
        <v>-0.1355278178</v>
      </c>
      <c r="C2560" s="41" t="n">
        <v>4.4479173623</v>
      </c>
      <c r="D2560" s="42" t="n">
        <f aca="false">$B$5*A2560</f>
        <v>2.66319494258179</v>
      </c>
      <c r="E2560" s="42" t="n">
        <f aca="false">$D$5*A2560+$F$5*B2560</f>
        <v>2.24635412525588</v>
      </c>
      <c r="F2560" s="43" t="n">
        <f aca="false">Inputs!$B$5*D2560+Inputs!$B$6*E2560</f>
        <v>154001.787995385</v>
      </c>
      <c r="G2560" s="43" t="n">
        <f aca="false">F2560*SQRT(($B$6-2)/C2560)</f>
        <v>103267.201031034</v>
      </c>
    </row>
    <row r="2561" customFormat="false" ht="15" hidden="false" customHeight="false" outlineLevel="0" collapsed="false">
      <c r="A2561" s="41" t="n">
        <v>0.0365596644</v>
      </c>
      <c r="B2561" s="41" t="n">
        <v>-0.8165436262</v>
      </c>
      <c r="C2561" s="41" t="n">
        <v>3.5288337628</v>
      </c>
      <c r="D2561" s="42" t="n">
        <f aca="false">$B$5*A2561</f>
        <v>0.0934091396135389</v>
      </c>
      <c r="E2561" s="42" t="n">
        <f aca="false">$D$5*A2561+$F$5*B2561</f>
        <v>-1.32296516564888</v>
      </c>
      <c r="F2561" s="43" t="n">
        <f aca="false">Inputs!$B$5*D2561+Inputs!$B$6*E2561</f>
        <v>75489.1722437977</v>
      </c>
      <c r="G2561" s="43" t="n">
        <f aca="false">F2561*SQRT(($B$6-2)/C2561)</f>
        <v>56830.8381451229</v>
      </c>
    </row>
    <row r="2562" customFormat="false" ht="15" hidden="false" customHeight="false" outlineLevel="0" collapsed="false">
      <c r="A2562" s="41" t="n">
        <v>0.8900271577</v>
      </c>
      <c r="B2562" s="41" t="n">
        <v>-0.3799018241</v>
      </c>
      <c r="C2562" s="41" t="n">
        <v>11.2878437077</v>
      </c>
      <c r="D2562" s="42" t="n">
        <f aca="false">$B$5*A2562</f>
        <v>2.27399984102263</v>
      </c>
      <c r="E2562" s="42" t="n">
        <f aca="false">$D$5*A2562+$F$5*B2562</f>
        <v>1.46190445616297</v>
      </c>
      <c r="F2562" s="43" t="n">
        <f aca="false">Inputs!$B$5*D2562+Inputs!$B$6*E2562</f>
        <v>154304.761294114</v>
      </c>
      <c r="G2562" s="43" t="n">
        <f aca="false">F2562*SQRT(($B$6-2)/C2562)</f>
        <v>64951.4470470305</v>
      </c>
    </row>
    <row r="2563" customFormat="false" ht="15" hidden="false" customHeight="false" outlineLevel="0" collapsed="false">
      <c r="A2563" s="41" t="n">
        <v>-0.2600765395</v>
      </c>
      <c r="B2563" s="41" t="n">
        <v>0.6087897715</v>
      </c>
      <c r="C2563" s="41" t="n">
        <v>7.4238461761</v>
      </c>
      <c r="D2563" s="42" t="n">
        <f aca="false">$B$5*A2563</f>
        <v>-0.664489846585178</v>
      </c>
      <c r="E2563" s="42" t="n">
        <f aca="false">$D$5*A2563+$F$5*B2563</f>
        <v>0.432349335380947</v>
      </c>
      <c r="F2563" s="43" t="n">
        <f aca="false">Inputs!$B$5*D2563+Inputs!$B$6*E2563</f>
        <v>-88066.4514275651</v>
      </c>
      <c r="G2563" s="43" t="n">
        <f aca="false">F2563*SQRT(($B$6-2)/C2563)</f>
        <v>-45709.978039941</v>
      </c>
    </row>
    <row r="2564" customFormat="false" ht="15" hidden="false" customHeight="false" outlineLevel="0" collapsed="false">
      <c r="A2564" s="41" t="n">
        <v>-0.1879949381</v>
      </c>
      <c r="B2564" s="41" t="n">
        <v>-0.2349659935</v>
      </c>
      <c r="C2564" s="41" t="n">
        <v>2.0120640235</v>
      </c>
      <c r="D2564" s="42" t="n">
        <f aca="false">$B$5*A2564</f>
        <v>-0.480322938074386</v>
      </c>
      <c r="E2564" s="42" t="n">
        <f aca="false">$D$5*A2564+$F$5*B2564</f>
        <v>-0.853076668613163</v>
      </c>
      <c r="F2564" s="43" t="n">
        <f aca="false">Inputs!$B$5*D2564+Inputs!$B$6*E2564</f>
        <v>-5378.46037678041</v>
      </c>
      <c r="G2564" s="43" t="n">
        <f aca="false">F2564*SQRT(($B$6-2)/C2564)</f>
        <v>-5362.31192779868</v>
      </c>
    </row>
    <row r="2565" customFormat="false" ht="15" hidden="false" customHeight="false" outlineLevel="0" collapsed="false">
      <c r="A2565" s="41" t="n">
        <v>0.0105752055</v>
      </c>
      <c r="B2565" s="41" t="n">
        <v>0.7953554138</v>
      </c>
      <c r="C2565" s="41" t="n">
        <v>6.4969957298</v>
      </c>
      <c r="D2565" s="42" t="n">
        <f aca="false">$B$5*A2565</f>
        <v>0.0270194177983583</v>
      </c>
      <c r="E2565" s="42" t="n">
        <f aca="false">$D$5*A2565+$F$5*B2565</f>
        <v>1.39854010193475</v>
      </c>
      <c r="F2565" s="43" t="n">
        <f aca="false">Inputs!$B$5*D2565+Inputs!$B$6*E2565</f>
        <v>-67225.0633169016</v>
      </c>
      <c r="G2565" s="43" t="n">
        <f aca="false">F2565*SQRT(($B$6-2)/C2565)</f>
        <v>-37298.3763786321</v>
      </c>
    </row>
    <row r="2566" customFormat="false" ht="15" hidden="false" customHeight="false" outlineLevel="0" collapsed="false">
      <c r="A2566" s="41" t="n">
        <v>1.6464930755</v>
      </c>
      <c r="B2566" s="41" t="n">
        <v>0.5854862322</v>
      </c>
      <c r="C2566" s="41" t="n">
        <v>0.5104710767</v>
      </c>
      <c r="D2566" s="42" t="n">
        <f aca="false">$B$5*A2566</f>
        <v>4.20675364739138</v>
      </c>
      <c r="E2566" s="42" t="n">
        <f aca="false">$D$5*A2566+$F$5*B2566</f>
        <v>4.92895992022461</v>
      </c>
      <c r="F2566" s="43" t="n">
        <f aca="false">Inputs!$B$5*D2566+Inputs!$B$6*E2566</f>
        <v>174227.368727907</v>
      </c>
      <c r="G2566" s="43" t="n">
        <f aca="false">F2566*SQRT(($B$6-2)/C2566)</f>
        <v>344862.367690294</v>
      </c>
    </row>
    <row r="2567" customFormat="false" ht="15" hidden="false" customHeight="false" outlineLevel="0" collapsed="false">
      <c r="A2567" s="41" t="n">
        <v>0.8033142236</v>
      </c>
      <c r="B2567" s="41" t="n">
        <v>-0.1998540621</v>
      </c>
      <c r="C2567" s="41" t="n">
        <v>2.5359644952</v>
      </c>
      <c r="D2567" s="42" t="n">
        <f aca="false">$B$5*A2567</f>
        <v>2.05245019879871</v>
      </c>
      <c r="E2567" s="42" t="n">
        <f aca="false">$D$5*A2567+$F$5*B2567</f>
        <v>1.56645987089361</v>
      </c>
      <c r="F2567" s="43" t="n">
        <f aca="false">Inputs!$B$5*D2567+Inputs!$B$6*E2567</f>
        <v>126922.02633519</v>
      </c>
      <c r="G2567" s="43" t="n">
        <f aca="false">F2567*SQRT(($B$6-2)/C2567)</f>
        <v>112714.66132945</v>
      </c>
    </row>
    <row r="2568" customFormat="false" ht="15" hidden="false" customHeight="false" outlineLevel="0" collapsed="false">
      <c r="A2568" s="41" t="n">
        <v>-0.7077978632</v>
      </c>
      <c r="B2568" s="41" t="n">
        <v>0.6539862322</v>
      </c>
      <c r="C2568" s="41" t="n">
        <v>0.754198426</v>
      </c>
      <c r="D2568" s="42" t="n">
        <f aca="false">$B$5*A2568</f>
        <v>-1.80840799572037</v>
      </c>
      <c r="E2568" s="42" t="n">
        <f aca="false">$D$5*A2568+$F$5*B2568</f>
        <v>-0.55500014123124</v>
      </c>
      <c r="F2568" s="43" t="n">
        <f aca="false">Inputs!$B$5*D2568+Inputs!$B$6*E2568</f>
        <v>-153090.792510475</v>
      </c>
      <c r="G2568" s="43" t="n">
        <f aca="false">F2568*SQRT(($B$6-2)/C2568)</f>
        <v>-249299.414348305</v>
      </c>
    </row>
    <row r="2569" customFormat="false" ht="15" hidden="false" customHeight="false" outlineLevel="0" collapsed="false">
      <c r="A2569" s="41" t="n">
        <v>0.1712408246</v>
      </c>
      <c r="B2569" s="41" t="n">
        <v>-1.4226286487</v>
      </c>
      <c r="C2569" s="41" t="n">
        <v>4.8039953726</v>
      </c>
      <c r="D2569" s="42" t="n">
        <f aca="false">$B$5*A2569</f>
        <v>0.437516546038069</v>
      </c>
      <c r="E2569" s="42" t="n">
        <f aca="false">$D$5*A2569+$F$5*B2569</f>
        <v>-2.04903340861893</v>
      </c>
      <c r="F2569" s="43" t="n">
        <f aca="false">Inputs!$B$5*D2569+Inputs!$B$6*E2569</f>
        <v>146203.325034754</v>
      </c>
      <c r="G2569" s="43" t="n">
        <f aca="false">F2569*SQRT(($B$6-2)/C2569)</f>
        <v>94334.5880626016</v>
      </c>
    </row>
    <row r="2570" customFormat="false" ht="15" hidden="false" customHeight="false" outlineLevel="0" collapsed="false">
      <c r="A2570" s="41" t="n">
        <v>-0.3280696234</v>
      </c>
      <c r="B2570" s="41" t="n">
        <v>-0.0828970235</v>
      </c>
      <c r="C2570" s="41" t="n">
        <v>2.3658652375</v>
      </c>
      <c r="D2570" s="42" t="n">
        <f aca="false">$B$5*A2570</f>
        <v>-0.838210682676063</v>
      </c>
      <c r="E2570" s="42" t="n">
        <f aca="false">$D$5*A2570+$F$5*B2570</f>
        <v>-0.923812448429302</v>
      </c>
      <c r="F2570" s="43" t="n">
        <f aca="false">Inputs!$B$5*D2570+Inputs!$B$6*E2570</f>
        <v>-37630.4458461412</v>
      </c>
      <c r="G2570" s="43" t="n">
        <f aca="false">F2570*SQRT(($B$6-2)/C2570)</f>
        <v>-34598.6664695303</v>
      </c>
    </row>
    <row r="2571" customFormat="false" ht="15" hidden="false" customHeight="false" outlineLevel="0" collapsed="false">
      <c r="A2571" s="41" t="n">
        <v>-0.510457867</v>
      </c>
      <c r="B2571" s="41" t="n">
        <v>1.4817355945</v>
      </c>
      <c r="C2571" s="41" t="n">
        <v>1.0916616557</v>
      </c>
      <c r="D2571" s="42" t="n">
        <f aca="false">$B$5*A2571</f>
        <v>-1.30420863943796</v>
      </c>
      <c r="E2571" s="42" t="n">
        <f aca="false">$D$5*A2571+$F$5*B2571</f>
        <v>1.34389925017962</v>
      </c>
      <c r="F2571" s="43" t="n">
        <f aca="false">Inputs!$B$5*D2571+Inputs!$B$6*E2571</f>
        <v>-197615.826452777</v>
      </c>
      <c r="G2571" s="43" t="n">
        <f aca="false">F2571*SQRT(($B$6-2)/C2571)</f>
        <v>-267480.848843806</v>
      </c>
    </row>
    <row r="2572" customFormat="false" ht="15" hidden="false" customHeight="false" outlineLevel="0" collapsed="false">
      <c r="A2572" s="41" t="n">
        <v>0.4798390369</v>
      </c>
      <c r="B2572" s="41" t="n">
        <v>1.3731749179</v>
      </c>
      <c r="C2572" s="41" t="n">
        <v>5.5168479257</v>
      </c>
      <c r="D2572" s="42" t="n">
        <f aca="false">$B$5*A2572</f>
        <v>1.22597820098748</v>
      </c>
      <c r="E2572" s="42" t="n">
        <f aca="false">$D$5*A2572+$F$5*B2572</f>
        <v>3.51294116839271</v>
      </c>
      <c r="F2572" s="43" t="n">
        <f aca="false">Inputs!$B$5*D2572+Inputs!$B$6*E2572</f>
        <v>-53049.2383208869</v>
      </c>
      <c r="G2572" s="43" t="n">
        <f aca="false">F2572*SQRT(($B$6-2)/C2572)</f>
        <v>-31941.0099610762</v>
      </c>
    </row>
    <row r="2573" customFormat="false" ht="15" hidden="false" customHeight="false" outlineLevel="0" collapsed="false">
      <c r="A2573" s="41" t="n">
        <v>0.2634252617</v>
      </c>
      <c r="B2573" s="41" t="n">
        <v>0.0813878364</v>
      </c>
      <c r="C2573" s="41" t="n">
        <v>1.239118554</v>
      </c>
      <c r="D2573" s="42" t="n">
        <f aca="false">$B$5*A2573</f>
        <v>0.673045758261073</v>
      </c>
      <c r="E2573" s="42" t="n">
        <f aca="false">$D$5*A2573+$F$5*B2573</f>
        <v>0.76737953218713</v>
      </c>
      <c r="F2573" s="43" t="n">
        <f aca="false">Inputs!$B$5*D2573+Inputs!$B$6*E2573</f>
        <v>28935.5992167508</v>
      </c>
      <c r="G2573" s="43" t="n">
        <f aca="false">F2573*SQRT(($B$6-2)/C2573)</f>
        <v>36761.3158483957</v>
      </c>
    </row>
    <row r="2574" customFormat="false" ht="15" hidden="false" customHeight="false" outlineLevel="0" collapsed="false">
      <c r="A2574" s="41" t="n">
        <v>-0.9365978176</v>
      </c>
      <c r="B2574" s="41" t="n">
        <v>0.0119295332</v>
      </c>
      <c r="C2574" s="41" t="n">
        <v>5.1528210552</v>
      </c>
      <c r="D2574" s="42" t="n">
        <f aca="false">$B$5*A2574</f>
        <v>-2.39298685427578</v>
      </c>
      <c r="E2574" s="42" t="n">
        <f aca="false">$D$5*A2574+$F$5*B2574</f>
        <v>-2.20811750780888</v>
      </c>
      <c r="F2574" s="43" t="n">
        <f aca="false">Inputs!$B$5*D2574+Inputs!$B$6*E2574</f>
        <v>-128892.810037134</v>
      </c>
      <c r="G2574" s="43" t="n">
        <f aca="false">F2574*SQRT(($B$6-2)/C2574)</f>
        <v>-80301.0380549369</v>
      </c>
    </row>
    <row r="2575" customFormat="false" ht="15" hidden="false" customHeight="false" outlineLevel="0" collapsed="false">
      <c r="A2575" s="41" t="n">
        <v>0.0130539257</v>
      </c>
      <c r="B2575" s="41" t="n">
        <v>-1.367113884</v>
      </c>
      <c r="C2575" s="41" t="n">
        <v>3.8251881653</v>
      </c>
      <c r="D2575" s="42" t="n">
        <f aca="false">$B$5*A2575</f>
        <v>0.0333524934713587</v>
      </c>
      <c r="E2575" s="42" t="n">
        <f aca="false">$D$5*A2575+$F$5*B2575</f>
        <v>-2.32959322040606</v>
      </c>
      <c r="F2575" s="43" t="n">
        <f aca="false">Inputs!$B$5*D2575+Inputs!$B$6*E2575</f>
        <v>119814.910367439</v>
      </c>
      <c r="G2575" s="43" t="n">
        <f aca="false">F2575*SQRT(($B$6-2)/C2575)</f>
        <v>86636.2135867791</v>
      </c>
    </row>
    <row r="2576" customFormat="false" ht="15" hidden="false" customHeight="false" outlineLevel="0" collapsed="false">
      <c r="A2576" s="41" t="n">
        <v>-0.5395274698</v>
      </c>
      <c r="B2576" s="41" t="n">
        <v>-0.3232825985</v>
      </c>
      <c r="C2576" s="41" t="n">
        <v>2.7225755712</v>
      </c>
      <c r="D2576" s="42" t="n">
        <f aca="false">$B$5*A2576</f>
        <v>-1.37848083616128</v>
      </c>
      <c r="E2576" s="42" t="n">
        <f aca="false">$D$5*A2576+$F$5*B2576</f>
        <v>-1.84207939969471</v>
      </c>
      <c r="F2576" s="43" t="n">
        <f aca="false">Inputs!$B$5*D2576+Inputs!$B$6*E2576</f>
        <v>-45744.113631392</v>
      </c>
      <c r="G2576" s="43" t="n">
        <f aca="false">F2576*SQRT(($B$6-2)/C2576)</f>
        <v>-39206.6957908427</v>
      </c>
    </row>
    <row r="2577" customFormat="false" ht="15" hidden="false" customHeight="false" outlineLevel="0" collapsed="false">
      <c r="A2577" s="41" t="n">
        <v>0.4134795441</v>
      </c>
      <c r="B2577" s="41" t="n">
        <v>0.461350112</v>
      </c>
      <c r="C2577" s="41" t="n">
        <v>6.0304111511</v>
      </c>
      <c r="D2577" s="42" t="n">
        <f aca="false">$B$5*A2577</f>
        <v>1.05643115427994</v>
      </c>
      <c r="E2577" s="42" t="n">
        <f aca="false">$D$5*A2577+$F$5*B2577</f>
        <v>1.78054459023518</v>
      </c>
      <c r="F2577" s="43" t="n">
        <f aca="false">Inputs!$B$5*D2577+Inputs!$B$6*E2577</f>
        <v>16615.8859162353</v>
      </c>
      <c r="G2577" s="43" t="n">
        <f aca="false">F2577*SQRT(($B$6-2)/C2577)</f>
        <v>9568.9665831634</v>
      </c>
    </row>
    <row r="2578" customFormat="false" ht="15" hidden="false" customHeight="false" outlineLevel="0" collapsed="false">
      <c r="A2578" s="41" t="n">
        <v>-0.581318482</v>
      </c>
      <c r="B2578" s="41" t="n">
        <v>0.4688696025</v>
      </c>
      <c r="C2578" s="41" t="n">
        <v>1.4657491012</v>
      </c>
      <c r="D2578" s="42" t="n">
        <f aca="false">$B$5*A2578</f>
        <v>-1.48525595451222</v>
      </c>
      <c r="E2578" s="42" t="n">
        <f aca="false">$D$5*A2578+$F$5*B2578</f>
        <v>-0.573680441365304</v>
      </c>
      <c r="F2578" s="43" t="n">
        <f aca="false">Inputs!$B$5*D2578+Inputs!$B$6*E2578</f>
        <v>-119841.573382957</v>
      </c>
      <c r="G2578" s="43" t="n">
        <f aca="false">F2578*SQRT(($B$6-2)/C2578)</f>
        <v>-139988.603701304</v>
      </c>
    </row>
    <row r="2579" customFormat="false" ht="15" hidden="false" customHeight="false" outlineLevel="0" collapsed="false">
      <c r="A2579" s="41" t="n">
        <v>-0.1820789293</v>
      </c>
      <c r="B2579" s="41" t="n">
        <v>-2.8696200249</v>
      </c>
      <c r="C2579" s="41" t="n">
        <v>0.6063664066</v>
      </c>
      <c r="D2579" s="42" t="n">
        <f aca="false">$B$5*A2579</f>
        <v>-0.465207665518598</v>
      </c>
      <c r="E2579" s="42" t="n">
        <f aca="false">$D$5*A2579+$F$5*B2579</f>
        <v>-5.38837298453458</v>
      </c>
      <c r="F2579" s="43" t="n">
        <f aca="false">Inputs!$B$5*D2579+Inputs!$B$6*E2579</f>
        <v>222897.882674869</v>
      </c>
      <c r="G2579" s="43" t="n">
        <f aca="false">F2579*SQRT(($B$6-2)/C2579)</f>
        <v>404811.996749625</v>
      </c>
    </row>
    <row r="2580" customFormat="false" ht="15" hidden="false" customHeight="false" outlineLevel="0" collapsed="false">
      <c r="A2580" s="41" t="n">
        <v>-0.484702032</v>
      </c>
      <c r="B2580" s="41" t="n">
        <v>1.0789886401</v>
      </c>
      <c r="C2580" s="41" t="n">
        <v>1.1686270438</v>
      </c>
      <c r="D2580" s="42" t="n">
        <f aca="false">$B$5*A2580</f>
        <v>-1.23840304666621</v>
      </c>
      <c r="E2580" s="42" t="n">
        <f aca="false">$D$5*A2580+$F$5*B2580</f>
        <v>0.709746491161018</v>
      </c>
      <c r="F2580" s="43" t="n">
        <f aca="false">Inputs!$B$5*D2580+Inputs!$B$6*E2580</f>
        <v>-159327.629224671</v>
      </c>
      <c r="G2580" s="43" t="n">
        <f aca="false">F2580*SQRT(($B$6-2)/C2580)</f>
        <v>-208433.790063754</v>
      </c>
    </row>
    <row r="2581" customFormat="false" ht="15" hidden="false" customHeight="false" outlineLevel="0" collapsed="false">
      <c r="A2581" s="41" t="n">
        <v>-1.6818057566</v>
      </c>
      <c r="B2581" s="41" t="n">
        <v>0.1126912004</v>
      </c>
      <c r="C2581" s="41" t="n">
        <v>11.1925529159</v>
      </c>
      <c r="D2581" s="42" t="n">
        <f aca="false">$B$5*A2581</f>
        <v>-4.29697677205984</v>
      </c>
      <c r="E2581" s="42" t="n">
        <f aca="false">$D$5*A2581+$F$5*B2581</f>
        <v>-3.80741560502552</v>
      </c>
      <c r="F2581" s="43" t="n">
        <f aca="false">Inputs!$B$5*D2581+Inputs!$B$6*E2581</f>
        <v>-239326.896954707</v>
      </c>
      <c r="G2581" s="43" t="n">
        <f aca="false">F2581*SQRT(($B$6-2)/C2581)</f>
        <v>-101167.712336735</v>
      </c>
    </row>
    <row r="2582" customFormat="false" ht="15" hidden="false" customHeight="false" outlineLevel="0" collapsed="false">
      <c r="A2582" s="41" t="n">
        <v>1.5852612142</v>
      </c>
      <c r="B2582" s="41" t="n">
        <v>-0.760612953</v>
      </c>
      <c r="C2582" s="41" t="n">
        <v>1.6340263655</v>
      </c>
      <c r="D2582" s="42" t="n">
        <f aca="false">$B$5*A2582</f>
        <v>4.05030758655258</v>
      </c>
      <c r="E2582" s="42" t="n">
        <f aca="false">$D$5*A2582+$F$5*B2582</f>
        <v>2.45888415818526</v>
      </c>
      <c r="F2582" s="43" t="n">
        <f aca="false">Inputs!$B$5*D2582+Inputs!$B$6*E2582</f>
        <v>282086.550745994</v>
      </c>
      <c r="G2582" s="43" t="n">
        <f aca="false">F2582*SQRT(($B$6-2)/C2582)</f>
        <v>312081.37332256</v>
      </c>
    </row>
    <row r="2583" customFormat="false" ht="15" hidden="false" customHeight="false" outlineLevel="0" collapsed="false">
      <c r="A2583" s="41" t="n">
        <v>0.0021490804</v>
      </c>
      <c r="B2583" s="41" t="n">
        <v>-1.3040162572</v>
      </c>
      <c r="C2583" s="41" t="n">
        <v>2.2611026093</v>
      </c>
      <c r="D2583" s="42" t="n">
        <f aca="false">$B$5*A2583</f>
        <v>0.00549085322359579</v>
      </c>
      <c r="E2583" s="42" t="n">
        <f aca="false">$D$5*A2583+$F$5*B2583</f>
        <v>-2.24658878654855</v>
      </c>
      <c r="F2583" s="43" t="n">
        <f aca="false">Inputs!$B$5*D2583+Inputs!$B$6*E2583</f>
        <v>112878.524649787</v>
      </c>
      <c r="G2583" s="43" t="n">
        <f aca="false">F2583*SQRT(($B$6-2)/C2583)</f>
        <v>106161.289891495</v>
      </c>
    </row>
    <row r="2584" customFormat="false" ht="15" hidden="false" customHeight="false" outlineLevel="0" collapsed="false">
      <c r="A2584" s="41" t="n">
        <v>1.6272311417</v>
      </c>
      <c r="B2584" s="41" t="n">
        <v>-0.083332627</v>
      </c>
      <c r="C2584" s="41" t="n">
        <v>8.5544480162</v>
      </c>
      <c r="D2584" s="42" t="n">
        <f aca="false">$B$5*A2584</f>
        <v>4.15753982956566</v>
      </c>
      <c r="E2584" s="42" t="n">
        <f aca="false">$D$5*A2584+$F$5*B2584</f>
        <v>3.72824526687274</v>
      </c>
      <c r="F2584" s="43" t="n">
        <f aca="false">Inputs!$B$5*D2584+Inputs!$B$6*E2584</f>
        <v>229341.719612929</v>
      </c>
      <c r="G2584" s="43" t="n">
        <f aca="false">F2584*SQRT(($B$6-2)/C2584)</f>
        <v>110892.472458528</v>
      </c>
    </row>
    <row r="2585" customFormat="false" ht="15" hidden="false" customHeight="false" outlineLevel="0" collapsed="false">
      <c r="A2585" s="41" t="n">
        <v>0.0466268428</v>
      </c>
      <c r="B2585" s="41" t="n">
        <v>1.3543004655</v>
      </c>
      <c r="C2585" s="41" t="n">
        <v>2.2637356606</v>
      </c>
      <c r="D2585" s="42" t="n">
        <f aca="false">$B$5*A2585</f>
        <v>0.119130559328759</v>
      </c>
      <c r="E2585" s="42" t="n">
        <f aca="false">$D$5*A2585+$F$5*B2585</f>
        <v>2.44948335232921</v>
      </c>
      <c r="F2585" s="43" t="n">
        <f aca="false">Inputs!$B$5*D2585+Inputs!$B$6*E2585</f>
        <v>-110561.111683585</v>
      </c>
      <c r="G2585" s="43" t="n">
        <f aca="false">F2585*SQRT(($B$6-2)/C2585)</f>
        <v>-103921.292252431</v>
      </c>
    </row>
    <row r="2586" customFormat="false" ht="15" hidden="false" customHeight="false" outlineLevel="0" collapsed="false">
      <c r="A2586" s="41" t="n">
        <v>0.6614783946</v>
      </c>
      <c r="B2586" s="41" t="n">
        <v>-0.8756287325</v>
      </c>
      <c r="C2586" s="41" t="n">
        <v>4.899618848</v>
      </c>
      <c r="D2586" s="42" t="n">
        <f aca="false">$B$5*A2586</f>
        <v>1.69006277072202</v>
      </c>
      <c r="E2586" s="42" t="n">
        <f aca="false">$D$5*A2586+$F$5*B2586</f>
        <v>0.0620589613601228</v>
      </c>
      <c r="F2586" s="43" t="n">
        <f aca="false">Inputs!$B$5*D2586+Inputs!$B$6*E2586</f>
        <v>165903.329004195</v>
      </c>
      <c r="G2586" s="43" t="n">
        <f aca="false">F2586*SQRT(($B$6-2)/C2586)</f>
        <v>105995.871540348</v>
      </c>
    </row>
    <row r="2587" customFormat="false" ht="15" hidden="false" customHeight="false" outlineLevel="0" collapsed="false">
      <c r="A2587" s="41" t="n">
        <v>-0.6472779241</v>
      </c>
      <c r="B2587" s="41" t="n">
        <v>0.4949313045</v>
      </c>
      <c r="C2587" s="41" t="n">
        <v>9.2094726078</v>
      </c>
      <c r="D2587" s="42" t="n">
        <f aca="false">$B$5*A2587</f>
        <v>-1.65378088046723</v>
      </c>
      <c r="E2587" s="42" t="n">
        <f aca="false">$D$5*A2587+$F$5*B2587</f>
        <v>-0.68563482977366</v>
      </c>
      <c r="F2587" s="43" t="n">
        <f aca="false">Inputs!$B$5*D2587+Inputs!$B$6*E2587</f>
        <v>-131096.34655804</v>
      </c>
      <c r="G2587" s="43" t="n">
        <f aca="false">F2587*SQRT(($B$6-2)/C2587)</f>
        <v>-61092.5434487914</v>
      </c>
    </row>
    <row r="2588" customFormat="false" ht="15" hidden="false" customHeight="false" outlineLevel="0" collapsed="false">
      <c r="A2588" s="41" t="n">
        <v>-0.6241210551</v>
      </c>
      <c r="B2588" s="41" t="n">
        <v>-2.1172433121</v>
      </c>
      <c r="C2588" s="41" t="n">
        <v>4.35380495</v>
      </c>
      <c r="D2588" s="42" t="n">
        <f aca="false">$B$5*A2588</f>
        <v>-1.59461558874663</v>
      </c>
      <c r="E2588" s="42" t="n">
        <f aca="false">$D$5*A2588+$F$5*B2588</f>
        <v>-5.14108880207344</v>
      </c>
      <c r="F2588" s="43" t="n">
        <f aca="false">Inputs!$B$5*D2588+Inputs!$B$6*E2588</f>
        <v>97592.8812290093</v>
      </c>
      <c r="G2588" s="43" t="n">
        <f aca="false">F2588*SQRT(($B$6-2)/C2588)</f>
        <v>66145.248635305</v>
      </c>
    </row>
    <row r="2589" customFormat="false" ht="15" hidden="false" customHeight="false" outlineLevel="0" collapsed="false">
      <c r="A2589" s="41" t="n">
        <v>-0.0532407986</v>
      </c>
      <c r="B2589" s="41" t="n">
        <v>-1.4802126611</v>
      </c>
      <c r="C2589" s="41" t="n">
        <v>3.1008308763</v>
      </c>
      <c r="D2589" s="42" t="n">
        <f aca="false">$B$5*A2589</f>
        <v>-0.136029071141137</v>
      </c>
      <c r="E2589" s="42" t="n">
        <f aca="false">$D$5*A2589+$F$5*B2589</f>
        <v>-2.6826400141027</v>
      </c>
      <c r="F2589" s="43" t="n">
        <f aca="false">Inputs!$B$5*D2589+Inputs!$B$6*E2589</f>
        <v>120529.093591021</v>
      </c>
      <c r="G2589" s="43" t="n">
        <f aca="false">F2589*SQRT(($B$6-2)/C2589)</f>
        <v>96798.3263695275</v>
      </c>
    </row>
    <row r="2590" customFormat="false" ht="15" hidden="false" customHeight="false" outlineLevel="0" collapsed="false">
      <c r="A2590" s="41" t="n">
        <v>1.6162817536</v>
      </c>
      <c r="B2590" s="41" t="n">
        <v>0.1767876378</v>
      </c>
      <c r="C2590" s="41" t="n">
        <v>5.6418353433</v>
      </c>
      <c r="D2590" s="42" t="n">
        <f aca="false">$B$5*A2590</f>
        <v>4.12956438344215</v>
      </c>
      <c r="E2590" s="42" t="n">
        <f aca="false">$D$5*A2590+$F$5*B2590</f>
        <v>4.15135143537336</v>
      </c>
      <c r="F2590" s="43" t="n">
        <f aca="false">Inputs!$B$5*D2590+Inputs!$B$6*E2590</f>
        <v>205388.866575547</v>
      </c>
      <c r="G2590" s="43" t="n">
        <f aca="false">F2590*SQRT(($B$6-2)/C2590)</f>
        <v>122287.394694748</v>
      </c>
    </row>
    <row r="2591" customFormat="false" ht="15" hidden="false" customHeight="false" outlineLevel="0" collapsed="false">
      <c r="A2591" s="41" t="n">
        <v>-0.9051750567</v>
      </c>
      <c r="B2591" s="41" t="n">
        <v>-0.6986324147</v>
      </c>
      <c r="C2591" s="41" t="n">
        <v>0.3301858914</v>
      </c>
      <c r="D2591" s="42" t="n">
        <f aca="false">$B$5*A2591</f>
        <v>-2.31270239028735</v>
      </c>
      <c r="E2591" s="42" t="n">
        <f aca="false">$D$5*A2591+$F$5*B2591</f>
        <v>-3.36030312164345</v>
      </c>
      <c r="F2591" s="43" t="n">
        <f aca="false">Inputs!$B$5*D2591+Inputs!$B$6*E2591</f>
        <v>-63255.0829465625</v>
      </c>
      <c r="G2591" s="43" t="n">
        <f aca="false">F2591*SQRT(($B$6-2)/C2591)</f>
        <v>-155679.407940111</v>
      </c>
    </row>
    <row r="2592" customFormat="false" ht="15" hidden="false" customHeight="false" outlineLevel="0" collapsed="false">
      <c r="A2592" s="41" t="n">
        <v>-1.8893975879</v>
      </c>
      <c r="B2592" s="41" t="n">
        <v>-1.0994618868</v>
      </c>
      <c r="C2592" s="41" t="n">
        <v>2.2399025347</v>
      </c>
      <c r="D2592" s="42" t="n">
        <f aca="false">$B$5*A2592</f>
        <v>-4.82736934187051</v>
      </c>
      <c r="E2592" s="42" t="n">
        <f aca="false">$D$5*A2592+$F$5*B2592</f>
        <v>-6.39447710075642</v>
      </c>
      <c r="F2592" s="43" t="n">
        <f aca="false">Inputs!$B$5*D2592+Inputs!$B$6*E2592</f>
        <v>-163013.079149231</v>
      </c>
      <c r="G2592" s="43" t="n">
        <f aca="false">F2592*SQRT(($B$6-2)/C2592)</f>
        <v>-154036.232580031</v>
      </c>
    </row>
    <row r="2593" customFormat="false" ht="15" hidden="false" customHeight="false" outlineLevel="0" collapsed="false">
      <c r="A2593" s="41" t="n">
        <v>1.0163232025</v>
      </c>
      <c r="B2593" s="41" t="n">
        <v>2.2317861455</v>
      </c>
      <c r="C2593" s="41" t="n">
        <v>7.5083574184</v>
      </c>
      <c r="D2593" s="42" t="n">
        <f aca="false">$B$5*A2593</f>
        <v>2.59668346175523</v>
      </c>
      <c r="E2593" s="42" t="n">
        <f aca="false">$D$5*A2593+$F$5*B2593</f>
        <v>6.27215444731184</v>
      </c>
      <c r="F2593" s="43" t="n">
        <f aca="false">Inputs!$B$5*D2593+Inputs!$B$6*E2593</f>
        <v>-53939.376190069</v>
      </c>
      <c r="G2593" s="43" t="n">
        <f aca="false">F2593*SQRT(($B$6-2)/C2593)</f>
        <v>-27838.6677841231</v>
      </c>
    </row>
    <row r="2594" customFormat="false" ht="15" hidden="false" customHeight="false" outlineLevel="0" collapsed="false">
      <c r="A2594" s="41" t="n">
        <v>0.7263965132</v>
      </c>
      <c r="B2594" s="41" t="n">
        <v>-0.0920425386</v>
      </c>
      <c r="C2594" s="41" t="n">
        <v>1.6521653202</v>
      </c>
      <c r="D2594" s="42" t="n">
        <f aca="false">$B$5*A2594</f>
        <v>1.85592713800422</v>
      </c>
      <c r="E2594" s="42" t="n">
        <f aca="false">$D$5*A2594+$F$5*B2594</f>
        <v>1.56959036354553</v>
      </c>
      <c r="F2594" s="43" t="n">
        <f aca="false">Inputs!$B$5*D2594+Inputs!$B$6*E2594</f>
        <v>107113.195623145</v>
      </c>
      <c r="G2594" s="43" t="n">
        <f aca="false">F2594*SQRT(($B$6-2)/C2594)</f>
        <v>117850.444032373</v>
      </c>
    </row>
    <row r="2595" customFormat="false" ht="15" hidden="false" customHeight="false" outlineLevel="0" collapsed="false">
      <c r="A2595" s="41" t="n">
        <v>-0.4319593757</v>
      </c>
      <c r="B2595" s="41" t="n">
        <v>-0.9564958136</v>
      </c>
      <c r="C2595" s="41" t="n">
        <v>3.5162514088</v>
      </c>
      <c r="D2595" s="42" t="n">
        <f aca="false">$B$5*A2595</f>
        <v>-1.1036467181613</v>
      </c>
      <c r="E2595" s="42" t="n">
        <f aca="false">$D$5*A2595+$F$5*B2595</f>
        <v>-2.67950901806137</v>
      </c>
      <c r="F2595" s="43" t="n">
        <f aca="false">Inputs!$B$5*D2595+Inputs!$B$6*E2595</f>
        <v>23610.7790869389</v>
      </c>
      <c r="G2595" s="43" t="n">
        <f aca="false">F2595*SQRT(($B$6-2)/C2595)</f>
        <v>17806.7784796617</v>
      </c>
    </row>
    <row r="2596" customFormat="false" ht="15" hidden="false" customHeight="false" outlineLevel="0" collapsed="false">
      <c r="A2596" s="41" t="n">
        <v>2.0597658993</v>
      </c>
      <c r="B2596" s="41" t="n">
        <v>-0.1887487019</v>
      </c>
      <c r="C2596" s="41" t="n">
        <v>4.9409026921</v>
      </c>
      <c r="D2596" s="42" t="n">
        <f aca="false">$B$5*A2596</f>
        <v>5.26265663584484</v>
      </c>
      <c r="E2596" s="42" t="n">
        <f aca="false">$D$5*A2596+$F$5*B2596</f>
        <v>4.57547309678494</v>
      </c>
      <c r="F2596" s="43" t="n">
        <f aca="false">Inputs!$B$5*D2596+Inputs!$B$6*E2596</f>
        <v>297492.008745237</v>
      </c>
      <c r="G2596" s="43" t="n">
        <f aca="false">F2596*SQRT(($B$6-2)/C2596)</f>
        <v>189272.340081192</v>
      </c>
    </row>
    <row r="2597" customFormat="false" ht="15" hidden="false" customHeight="false" outlineLevel="0" collapsed="false">
      <c r="A2597" s="41" t="n">
        <v>2.1156298301</v>
      </c>
      <c r="B2597" s="41" t="n">
        <v>1.3935195096</v>
      </c>
      <c r="C2597" s="41" t="n">
        <v>2.4844953769</v>
      </c>
      <c r="D2597" s="42" t="n">
        <f aca="false">$B$5*A2597</f>
        <v>5.40538775214738</v>
      </c>
      <c r="E2597" s="42" t="n">
        <f aca="false">$D$5*A2597+$F$5*B2597</f>
        <v>7.44057892996891</v>
      </c>
      <c r="F2597" s="43" t="n">
        <f aca="false">Inputs!$B$5*D2597+Inputs!$B$6*E2597</f>
        <v>168509.828716293</v>
      </c>
      <c r="G2597" s="43" t="n">
        <f aca="false">F2597*SQRT(($B$6-2)/C2597)</f>
        <v>151189.328626989</v>
      </c>
    </row>
    <row r="2598" customFormat="false" ht="15" hidden="false" customHeight="false" outlineLevel="0" collapsed="false">
      <c r="A2598" s="41" t="n">
        <v>-1.7407964313</v>
      </c>
      <c r="B2598" s="41" t="n">
        <v>-0.6659523958</v>
      </c>
      <c r="C2598" s="41" t="n">
        <v>4.9867854629</v>
      </c>
      <c r="D2598" s="42" t="n">
        <f aca="false">$B$5*A2598</f>
        <v>-4.44769665035689</v>
      </c>
      <c r="E2598" s="42" t="n">
        <f aca="false">$D$5*A2598+$F$5*B2598</f>
        <v>-5.29230753120234</v>
      </c>
      <c r="F2598" s="43" t="n">
        <f aca="false">Inputs!$B$5*D2598+Inputs!$B$6*E2598</f>
        <v>-180154.288475572</v>
      </c>
      <c r="G2598" s="43" t="n">
        <f aca="false">F2598*SQRT(($B$6-2)/C2598)</f>
        <v>-114090.441349458</v>
      </c>
    </row>
    <row r="2599" customFormat="false" ht="15" hidden="false" customHeight="false" outlineLevel="0" collapsed="false">
      <c r="A2599" s="41" t="n">
        <v>-0.6690451242</v>
      </c>
      <c r="B2599" s="41" t="n">
        <v>-0.0798463641</v>
      </c>
      <c r="C2599" s="41" t="n">
        <v>3.8444864037</v>
      </c>
      <c r="D2599" s="42" t="n">
        <f aca="false">$B$5*A2599</f>
        <v>-1.70939559866844</v>
      </c>
      <c r="E2599" s="42" t="n">
        <f aca="false">$D$5*A2599+$F$5*B2599</f>
        <v>-1.72992588921767</v>
      </c>
      <c r="F2599" s="43" t="n">
        <f aca="false">Inputs!$B$5*D2599+Inputs!$B$6*E2599</f>
        <v>-84443.2654059604</v>
      </c>
      <c r="G2599" s="43" t="n">
        <f aca="false">F2599*SQRT(($B$6-2)/C2599)</f>
        <v>-60906.1085550475</v>
      </c>
    </row>
    <row r="2600" customFormat="false" ht="15" hidden="false" customHeight="false" outlineLevel="0" collapsed="false">
      <c r="A2600" s="41" t="n">
        <v>-0.0603142531</v>
      </c>
      <c r="B2600" s="41" t="n">
        <v>2.9962390954</v>
      </c>
      <c r="C2600" s="41" t="n">
        <v>17.1962689663</v>
      </c>
      <c r="D2600" s="42" t="n">
        <f aca="false">$B$5*A2600</f>
        <v>-0.154101592040441</v>
      </c>
      <c r="E2600" s="42" t="n">
        <f aca="false">$D$5*A2600+$F$5*B2600</f>
        <v>5.030215884619</v>
      </c>
      <c r="F2600" s="43" t="n">
        <f aca="false">Inputs!$B$5*D2600+Inputs!$B$6*E2600</f>
        <v>-266920.953434994</v>
      </c>
      <c r="G2600" s="43" t="n">
        <f aca="false">F2600*SQRT(($B$6-2)/C2600)</f>
        <v>-91029.1632485529</v>
      </c>
    </row>
    <row r="2601" customFormat="false" ht="15" hidden="false" customHeight="false" outlineLevel="0" collapsed="false">
      <c r="A2601" s="41" t="n">
        <v>-1.0772278745</v>
      </c>
      <c r="B2601" s="41" t="n">
        <v>0.2289699357</v>
      </c>
      <c r="C2601" s="41" t="n">
        <v>5.7150047601</v>
      </c>
      <c r="D2601" s="42" t="n">
        <f aca="false">$B$5*A2601</f>
        <v>-2.75229356111831</v>
      </c>
      <c r="E2601" s="42" t="n">
        <f aca="false">$D$5*A2601+$F$5*B2601</f>
        <v>-2.16798578875871</v>
      </c>
      <c r="F2601" s="43" t="n">
        <f aca="false">Inputs!$B$5*D2601+Inputs!$B$6*E2601</f>
        <v>-166830.066673896</v>
      </c>
      <c r="G2601" s="43" t="n">
        <f aca="false">F2601*SQRT(($B$6-2)/C2601)</f>
        <v>-98691.7893187561</v>
      </c>
    </row>
    <row r="2602" customFormat="false" ht="15" hidden="false" customHeight="false" outlineLevel="0" collapsed="false">
      <c r="A2602" s="41" t="n">
        <v>0.6165077425</v>
      </c>
      <c r="B2602" s="41" t="n">
        <v>-0.0015720045</v>
      </c>
      <c r="C2602" s="41" t="n">
        <v>3.8471602066</v>
      </c>
      <c r="D2602" s="42" t="n">
        <f aca="false">$B$5*A2602</f>
        <v>1.57516374225826</v>
      </c>
      <c r="E2602" s="42" t="n">
        <f aca="false">$D$5*A2602+$F$5*B2602</f>
        <v>1.46431986702004</v>
      </c>
      <c r="F2602" s="43" t="n">
        <f aca="false">Inputs!$B$5*D2602+Inputs!$B$6*E2602</f>
        <v>84300.3808748242</v>
      </c>
      <c r="G2602" s="43" t="n">
        <f aca="false">F2602*SQRT(($B$6-2)/C2602)</f>
        <v>60781.9177698329</v>
      </c>
    </row>
    <row r="2603" customFormat="false" ht="15" hidden="false" customHeight="false" outlineLevel="0" collapsed="false">
      <c r="A2603" s="41" t="n">
        <v>0.1101805778</v>
      </c>
      <c r="B2603" s="41" t="n">
        <v>-1.0448088943</v>
      </c>
      <c r="C2603" s="41" t="n">
        <v>0.4327100013</v>
      </c>
      <c r="D2603" s="42" t="n">
        <f aca="false">$B$5*A2603</f>
        <v>0.281508956477746</v>
      </c>
      <c r="E2603" s="42" t="n">
        <f aca="false">$D$5*A2603+$F$5*B2603</f>
        <v>-1.54193349993031</v>
      </c>
      <c r="F2603" s="43" t="n">
        <f aca="false">Inputs!$B$5*D2603+Inputs!$B$6*E2603</f>
        <v>105247.57064429</v>
      </c>
      <c r="G2603" s="43" t="n">
        <f aca="false">F2603*SQRT(($B$6-2)/C2603)</f>
        <v>226270.851569937</v>
      </c>
    </row>
    <row r="2604" customFormat="false" ht="15" hidden="false" customHeight="false" outlineLevel="0" collapsed="false">
      <c r="A2604" s="41" t="n">
        <v>0.1064861946</v>
      </c>
      <c r="B2604" s="41" t="n">
        <v>0.5113989962</v>
      </c>
      <c r="C2604" s="41" t="n">
        <v>1.7726958937</v>
      </c>
      <c r="D2604" s="42" t="n">
        <f aca="false">$B$5*A2604</f>
        <v>0.272069888538306</v>
      </c>
      <c r="E2604" s="42" t="n">
        <f aca="false">$D$5*A2604+$F$5*B2604</f>
        <v>1.13644858229392</v>
      </c>
      <c r="F2604" s="43" t="n">
        <f aca="false">Inputs!$B$5*D2604+Inputs!$B$6*E2604</f>
        <v>-29615.4402608656</v>
      </c>
      <c r="G2604" s="43" t="n">
        <f aca="false">F2604*SQRT(($B$6-2)/C2604)</f>
        <v>-31456.9108614769</v>
      </c>
    </row>
    <row r="2605" customFormat="false" ht="15" hidden="false" customHeight="false" outlineLevel="0" collapsed="false">
      <c r="A2605" s="41" t="n">
        <v>0.3276005843</v>
      </c>
      <c r="B2605" s="41" t="n">
        <v>0.5702009039</v>
      </c>
      <c r="C2605" s="41" t="n">
        <v>1.2637995025</v>
      </c>
      <c r="D2605" s="42" t="n">
        <f aca="false">$B$5*A2605</f>
        <v>0.837012298076665</v>
      </c>
      <c r="E2605" s="42" t="n">
        <f aca="false">$D$5*A2605+$F$5*B2605</f>
        <v>1.76414555377879</v>
      </c>
      <c r="F2605" s="43" t="n">
        <f aca="false">Inputs!$B$5*D2605+Inputs!$B$6*E2605</f>
        <v>-4506.04788127275</v>
      </c>
      <c r="G2605" s="43" t="n">
        <f aca="false">F2605*SQRT(($B$6-2)/C2605)</f>
        <v>-5668.54645366798</v>
      </c>
    </row>
    <row r="2606" customFormat="false" ht="15" hidden="false" customHeight="false" outlineLevel="0" collapsed="false">
      <c r="A2606" s="41" t="n">
        <v>1.4126079006</v>
      </c>
      <c r="B2606" s="41" t="n">
        <v>0.9369665419</v>
      </c>
      <c r="C2606" s="41" t="n">
        <v>8.3995929657</v>
      </c>
      <c r="D2606" s="42" t="n">
        <f aca="false">$B$5*A2606</f>
        <v>3.60918216214079</v>
      </c>
      <c r="E2606" s="42" t="n">
        <f aca="false">$D$5*A2606+$F$5*B2606</f>
        <v>4.9793262470005</v>
      </c>
      <c r="F2606" s="43" t="n">
        <f aca="false">Inputs!$B$5*D2606+Inputs!$B$6*E2606</f>
        <v>111951.903864054</v>
      </c>
      <c r="G2606" s="43" t="n">
        <f aca="false">F2606*SQRT(($B$6-2)/C2606)</f>
        <v>54628.2591360065</v>
      </c>
    </row>
    <row r="2607" customFormat="false" ht="15" hidden="false" customHeight="false" outlineLevel="0" collapsed="false">
      <c r="A2607" s="41" t="n">
        <v>0.0712946135</v>
      </c>
      <c r="B2607" s="41" t="n">
        <v>-1.1717583519</v>
      </c>
      <c r="C2607" s="41" t="n">
        <v>1.1189947777</v>
      </c>
      <c r="D2607" s="42" t="n">
        <f aca="false">$B$5*A2607</f>
        <v>0.18215617171023</v>
      </c>
      <c r="E2607" s="42" t="n">
        <f aca="false">$D$5*A2607+$F$5*B2607</f>
        <v>-1.85367532646238</v>
      </c>
      <c r="F2607" s="43" t="n">
        <f aca="false">Inputs!$B$5*D2607+Inputs!$B$6*E2607</f>
        <v>110899.383494142</v>
      </c>
      <c r="G2607" s="43" t="n">
        <f aca="false">F2607*SQRT(($B$6-2)/C2607)</f>
        <v>148262.08382157</v>
      </c>
    </row>
    <row r="2608" customFormat="false" ht="15" hidden="false" customHeight="false" outlineLevel="0" collapsed="false">
      <c r="A2608" s="41" t="n">
        <v>-0.6000052747</v>
      </c>
      <c r="B2608" s="41" t="n">
        <v>-0.2196311519</v>
      </c>
      <c r="C2608" s="41" t="n">
        <v>2.451494141</v>
      </c>
      <c r="D2608" s="42" t="n">
        <f aca="false">$B$5*A2608</f>
        <v>-1.53300029945877</v>
      </c>
      <c r="E2608" s="42" t="n">
        <f aca="false">$D$5*A2608+$F$5*B2608</f>
        <v>-1.80701209740871</v>
      </c>
      <c r="F2608" s="43" t="n">
        <f aca="false">Inputs!$B$5*D2608+Inputs!$B$6*E2608</f>
        <v>-62949.4250754414</v>
      </c>
      <c r="G2608" s="43" t="n">
        <f aca="false">F2608*SQRT(($B$6-2)/C2608)</f>
        <v>-56857.968166959</v>
      </c>
    </row>
    <row r="2609" customFormat="false" ht="15" hidden="false" customHeight="false" outlineLevel="0" collapsed="false">
      <c r="A2609" s="41" t="n">
        <v>0.2523458313</v>
      </c>
      <c r="B2609" s="41" t="n">
        <v>-0.4783327615</v>
      </c>
      <c r="C2609" s="41" t="n">
        <v>4.1828534943</v>
      </c>
      <c r="D2609" s="42" t="n">
        <f aca="false">$B$5*A2609</f>
        <v>0.644738056917072</v>
      </c>
      <c r="E2609" s="42" t="n">
        <f aca="false">$D$5*A2609+$F$5*B2609</f>
        <v>-0.225479328775005</v>
      </c>
      <c r="F2609" s="43" t="n">
        <f aca="false">Inputs!$B$5*D2609+Inputs!$B$6*E2609</f>
        <v>75747.7721304574</v>
      </c>
      <c r="G2609" s="43" t="n">
        <f aca="false">F2609*SQRT(($B$6-2)/C2609)</f>
        <v>52377.954624601</v>
      </c>
    </row>
    <row r="2610" customFormat="false" ht="15" hidden="false" customHeight="false" outlineLevel="0" collapsed="false">
      <c r="A2610" s="41" t="n">
        <v>-0.9357331992</v>
      </c>
      <c r="B2610" s="41" t="n">
        <v>-1.1881986891</v>
      </c>
      <c r="C2610" s="41" t="n">
        <v>2.0565059441</v>
      </c>
      <c r="D2610" s="42" t="n">
        <f aca="false">$B$5*A2610</f>
        <v>-2.39077777325265</v>
      </c>
      <c r="E2610" s="42" t="n">
        <f aca="false">$D$5*A2610+$F$5*B2610</f>
        <v>-4.27837470658459</v>
      </c>
      <c r="F2610" s="43" t="n">
        <f aca="false">Inputs!$B$5*D2610+Inputs!$B$6*E2610</f>
        <v>-25159.0419960356</v>
      </c>
      <c r="G2610" s="43" t="n">
        <f aca="false">F2610*SQRT(($B$6-2)/C2610)</f>
        <v>-24810.9911215925</v>
      </c>
    </row>
    <row r="2611" customFormat="false" ht="15" hidden="false" customHeight="false" outlineLevel="0" collapsed="false">
      <c r="A2611" s="41" t="n">
        <v>-1.6511777591</v>
      </c>
      <c r="B2611" s="41" t="n">
        <v>-0.2349507038</v>
      </c>
      <c r="C2611" s="41" t="n">
        <v>2.343904198</v>
      </c>
      <c r="D2611" s="42" t="n">
        <f aca="false">$B$5*A2611</f>
        <v>-4.2187229111037</v>
      </c>
      <c r="E2611" s="42" t="n">
        <f aca="false">$D$5*A2611+$F$5*B2611</f>
        <v>-4.33482229107334</v>
      </c>
      <c r="F2611" s="43" t="n">
        <f aca="false">Inputs!$B$5*D2611+Inputs!$B$6*E2611</f>
        <v>-205131.176556703</v>
      </c>
      <c r="G2611" s="43" t="n">
        <f aca="false">F2611*SQRT(($B$6-2)/C2611)</f>
        <v>-189485.83086419</v>
      </c>
    </row>
    <row r="2612" customFormat="false" ht="15" hidden="false" customHeight="false" outlineLevel="0" collapsed="false">
      <c r="A2612" s="41" t="n">
        <v>-1.4696654421</v>
      </c>
      <c r="B2612" s="41" t="n">
        <v>-1.0005256842</v>
      </c>
      <c r="C2612" s="41" t="n">
        <v>3.8471669503</v>
      </c>
      <c r="D2612" s="42" t="n">
        <f aca="false">$B$5*A2612</f>
        <v>-3.75496292756758</v>
      </c>
      <c r="E2612" s="42" t="n">
        <f aca="false">$D$5*A2612+$F$5*B2612</f>
        <v>-5.22485006820286</v>
      </c>
      <c r="F2612" s="43" t="n">
        <f aca="false">Inputs!$B$5*D2612+Inputs!$B$6*E2612</f>
        <v>-114253.789346616</v>
      </c>
      <c r="G2612" s="43" t="n">
        <f aca="false">F2612*SQRT(($B$6-2)/C2612)</f>
        <v>-82378.7303251039</v>
      </c>
    </row>
    <row r="2613" customFormat="false" ht="15" hidden="false" customHeight="false" outlineLevel="0" collapsed="false">
      <c r="A2613" s="41" t="n">
        <v>-0.3939018728</v>
      </c>
      <c r="B2613" s="41" t="n">
        <v>-1.3359173094</v>
      </c>
      <c r="C2613" s="41" t="n">
        <v>1.6514140525</v>
      </c>
      <c r="D2613" s="42" t="n">
        <f aca="false">$B$5*A2613</f>
        <v>-1.006410634076</v>
      </c>
      <c r="E2613" s="42" t="n">
        <f aca="false">$D$5*A2613+$F$5*B2613</f>
        <v>-3.24411177395503</v>
      </c>
      <c r="F2613" s="43" t="n">
        <f aca="false">Inputs!$B$5*D2613+Inputs!$B$6*E2613</f>
        <v>61564.525290152</v>
      </c>
      <c r="G2613" s="43" t="n">
        <f aca="false">F2613*SQRT(($B$6-2)/C2613)</f>
        <v>67751.2863014971</v>
      </c>
    </row>
    <row r="2614" customFormat="false" ht="15" hidden="false" customHeight="false" outlineLevel="0" collapsed="false">
      <c r="A2614" s="41" t="n">
        <v>0.3797521885</v>
      </c>
      <c r="B2614" s="41" t="n">
        <v>0.7402230636</v>
      </c>
      <c r="C2614" s="41" t="n">
        <v>3.5028959728</v>
      </c>
      <c r="D2614" s="42" t="n">
        <f aca="false">$B$5*A2614</f>
        <v>0.970258501446842</v>
      </c>
      <c r="E2614" s="42" t="n">
        <f aca="false">$D$5*A2614+$F$5*B2614</f>
        <v>2.18182968072671</v>
      </c>
      <c r="F2614" s="43" t="n">
        <f aca="false">Inputs!$B$5*D2614+Inputs!$B$6*E2614</f>
        <v>-12065.6338916513</v>
      </c>
      <c r="G2614" s="43" t="n">
        <f aca="false">F2614*SQRT(($B$6-2)/C2614)</f>
        <v>-9116.99089670242</v>
      </c>
    </row>
    <row r="2615" customFormat="false" ht="15" hidden="false" customHeight="false" outlineLevel="0" collapsed="false">
      <c r="A2615" s="41" t="n">
        <v>-0.5494270198</v>
      </c>
      <c r="B2615" s="41" t="n">
        <v>-0.4370273076</v>
      </c>
      <c r="C2615" s="41" t="n">
        <v>5.513423999</v>
      </c>
      <c r="D2615" s="42" t="n">
        <f aca="false">$B$5*A2615</f>
        <v>-1.40377396899597</v>
      </c>
      <c r="E2615" s="42" t="n">
        <f aca="false">$D$5*A2615+$F$5*B2615</f>
        <v>-2.06204428277911</v>
      </c>
      <c r="F2615" s="43" t="n">
        <f aca="false">Inputs!$B$5*D2615+Inputs!$B$6*E2615</f>
        <v>-37275.182760642</v>
      </c>
      <c r="G2615" s="43" t="n">
        <f aca="false">F2615*SQRT(($B$6-2)/C2615)</f>
        <v>-22450.399994528</v>
      </c>
    </row>
    <row r="2616" customFormat="false" ht="15" hidden="false" customHeight="false" outlineLevel="0" collapsed="false">
      <c r="A2616" s="41" t="n">
        <v>0.5374297701</v>
      </c>
      <c r="B2616" s="41" t="n">
        <v>-0.7139950972</v>
      </c>
      <c r="C2616" s="41" t="n">
        <v>1.8774476781</v>
      </c>
      <c r="D2616" s="42" t="n">
        <f aca="false">$B$5*A2616</f>
        <v>1.37312125949775</v>
      </c>
      <c r="E2616" s="42" t="n">
        <f aca="false">$D$5*A2616+$F$5*B2616</f>
        <v>0.0459743324990727</v>
      </c>
      <c r="F2616" s="43" t="n">
        <f aca="false">Inputs!$B$5*D2616+Inputs!$B$6*E2616</f>
        <v>135013.409324821</v>
      </c>
      <c r="G2616" s="43" t="n">
        <f aca="false">F2616*SQRT(($B$6-2)/C2616)</f>
        <v>139350.323290132</v>
      </c>
    </row>
    <row r="2617" customFormat="false" ht="15" hidden="false" customHeight="false" outlineLevel="0" collapsed="false">
      <c r="A2617" s="41" t="n">
        <v>-0.7827339116</v>
      </c>
      <c r="B2617" s="41" t="n">
        <v>1.1964984782</v>
      </c>
      <c r="C2617" s="41" t="n">
        <v>1.2199614852</v>
      </c>
      <c r="D2617" s="42" t="n">
        <f aca="false">$B$5*A2617</f>
        <v>-1.9998679536264</v>
      </c>
      <c r="E2617" s="42" t="n">
        <f aca="false">$D$5*A2617+$F$5*B2617</f>
        <v>0.203462909260424</v>
      </c>
      <c r="F2617" s="43" t="n">
        <f aca="false">Inputs!$B$5*D2617+Inputs!$B$6*E2617</f>
        <v>-210159.940825661</v>
      </c>
      <c r="G2617" s="43" t="n">
        <f aca="false">F2617*SQRT(($B$6-2)/C2617)</f>
        <v>-269086.478599416</v>
      </c>
    </row>
    <row r="2618" customFormat="false" ht="15" hidden="false" customHeight="false" outlineLevel="0" collapsed="false">
      <c r="A2618" s="41" t="n">
        <v>0.8841877387</v>
      </c>
      <c r="B2618" s="41" t="n">
        <v>0.6015500023</v>
      </c>
      <c r="C2618" s="41" t="n">
        <v>9.6358737776</v>
      </c>
      <c r="D2618" s="42" t="n">
        <f aca="false">$B$5*A2618</f>
        <v>2.25908025372376</v>
      </c>
      <c r="E2618" s="42" t="n">
        <f aca="false">$D$5*A2618+$F$5*B2618</f>
        <v>3.14272544762334</v>
      </c>
      <c r="F2618" s="43" t="n">
        <f aca="false">Inputs!$B$5*D2618+Inputs!$B$6*E2618</f>
        <v>68771.7529912093</v>
      </c>
      <c r="G2618" s="43" t="n">
        <f aca="false">F2618*SQRT(($B$6-2)/C2618)</f>
        <v>31331.38124954</v>
      </c>
    </row>
    <row r="2619" customFormat="false" ht="15" hidden="false" customHeight="false" outlineLevel="0" collapsed="false">
      <c r="A2619" s="41" t="n">
        <v>0.9256446214</v>
      </c>
      <c r="B2619" s="41" t="n">
        <v>-1.9772787254</v>
      </c>
      <c r="C2619" s="41" t="n">
        <v>9.7285130954</v>
      </c>
      <c r="D2619" s="42" t="n">
        <f aca="false">$B$5*A2619</f>
        <v>2.36500167854041</v>
      </c>
      <c r="E2619" s="42" t="n">
        <f aca="false">$D$5*A2619+$F$5*B2619</f>
        <v>-1.21160220946286</v>
      </c>
      <c r="F2619" s="43" t="n">
        <f aca="false">Inputs!$B$5*D2619+Inputs!$B$6*E2619</f>
        <v>297080.278327184</v>
      </c>
      <c r="G2619" s="43" t="n">
        <f aca="false">F2619*SQRT(($B$6-2)/C2619)</f>
        <v>134699.376681665</v>
      </c>
    </row>
    <row r="2620" customFormat="false" ht="15" hidden="false" customHeight="false" outlineLevel="0" collapsed="false">
      <c r="A2620" s="41" t="n">
        <v>1.3538355468</v>
      </c>
      <c r="B2620" s="41" t="n">
        <v>0.3920621166</v>
      </c>
      <c r="C2620" s="41" t="n">
        <v>2.9986234267</v>
      </c>
      <c r="D2620" s="42" t="n">
        <f aca="false">$B$5*A2620</f>
        <v>3.45902008894844</v>
      </c>
      <c r="E2620" s="42" t="n">
        <f aca="false">$D$5*A2620+$F$5*B2620</f>
        <v>3.89856162867913</v>
      </c>
      <c r="F2620" s="43" t="n">
        <f aca="false">Inputs!$B$5*D2620+Inputs!$B$6*E2620</f>
        <v>150973.927460887</v>
      </c>
      <c r="G2620" s="43" t="n">
        <f aca="false">F2620*SQRT(($B$6-2)/C2620)</f>
        <v>123297.986946308</v>
      </c>
    </row>
    <row r="2621" customFormat="false" ht="15" hidden="false" customHeight="false" outlineLevel="0" collapsed="false">
      <c r="A2621" s="41" t="n">
        <v>1.010781384</v>
      </c>
      <c r="B2621" s="41" t="n">
        <v>0.3871617791</v>
      </c>
      <c r="C2621" s="41" t="n">
        <v>3.4239696408</v>
      </c>
      <c r="D2621" s="42" t="n">
        <f aca="false">$B$5*A2621</f>
        <v>2.58252423719792</v>
      </c>
      <c r="E2621" s="42" t="n">
        <f aca="false">$D$5*A2621+$F$5*B2621</f>
        <v>3.07377249008644</v>
      </c>
      <c r="F2621" s="43" t="n">
        <f aca="false">Inputs!$B$5*D2621+Inputs!$B$6*E2621</f>
        <v>104563.799215471</v>
      </c>
      <c r="G2621" s="43" t="n">
        <f aca="false">F2621*SQRT(($B$6-2)/C2621)</f>
        <v>79915.5696805882</v>
      </c>
    </row>
    <row r="2622" customFormat="false" ht="15" hidden="false" customHeight="false" outlineLevel="0" collapsed="false">
      <c r="A2622" s="41" t="n">
        <v>0.0489248247</v>
      </c>
      <c r="B2622" s="41" t="n">
        <v>-0.2753092124</v>
      </c>
      <c r="C2622" s="41" t="n">
        <v>3.4010084715</v>
      </c>
      <c r="D2622" s="42" t="n">
        <f aca="false">$B$5*A2622</f>
        <v>0.12500185261466</v>
      </c>
      <c r="E2622" s="42" t="n">
        <f aca="false">$D$5*A2622+$F$5*B2622</f>
        <v>-0.35896771152935</v>
      </c>
      <c r="F2622" s="43" t="n">
        <f aca="false">Inputs!$B$5*D2622+Inputs!$B$6*E2622</f>
        <v>30448.5708379335</v>
      </c>
      <c r="G2622" s="43" t="n">
        <f aca="false">F2622*SQRT(($B$6-2)/C2622)</f>
        <v>23349.5252071223</v>
      </c>
    </row>
    <row r="2623" customFormat="false" ht="15" hidden="false" customHeight="false" outlineLevel="0" collapsed="false">
      <c r="A2623" s="41" t="n">
        <v>0.3671443769</v>
      </c>
      <c r="B2623" s="41" t="n">
        <v>-0.3117479089</v>
      </c>
      <c r="C2623" s="41" t="n">
        <v>2.2200652918</v>
      </c>
      <c r="D2623" s="42" t="n">
        <f aca="false">$B$5*A2623</f>
        <v>0.938045819703363</v>
      </c>
      <c r="E2623" s="42" t="n">
        <f aca="false">$D$5*A2623+$F$5*B2623</f>
        <v>0.335343346450285</v>
      </c>
      <c r="F2623" s="43" t="n">
        <f aca="false">Inputs!$B$5*D2623+Inputs!$B$6*E2623</f>
        <v>77037.4146478221</v>
      </c>
      <c r="G2623" s="43" t="n">
        <f aca="false">F2623*SQRT(($B$6-2)/C2623)</f>
        <v>73119.6028428777</v>
      </c>
    </row>
    <row r="2624" customFormat="false" ht="15" hidden="false" customHeight="false" outlineLevel="0" collapsed="false">
      <c r="A2624" s="41" t="n">
        <v>0.8678761001</v>
      </c>
      <c r="B2624" s="41" t="n">
        <v>-1.5864566446</v>
      </c>
      <c r="C2624" s="41" t="n">
        <v>2.9387392416</v>
      </c>
      <c r="D2624" s="42" t="n">
        <f aca="false">$B$5*A2624</f>
        <v>2.21740437533925</v>
      </c>
      <c r="E2624" s="42" t="n">
        <f aca="false">$D$5*A2624+$F$5*B2624</f>
        <v>-0.674217657132806</v>
      </c>
      <c r="F2624" s="43" t="n">
        <f aca="false">Inputs!$B$5*D2624+Inputs!$B$6*E2624</f>
        <v>255451.320390565</v>
      </c>
      <c r="G2624" s="43" t="n">
        <f aca="false">F2624*SQRT(($B$6-2)/C2624)</f>
        <v>210737.888134062</v>
      </c>
    </row>
    <row r="2625" customFormat="false" ht="15" hidden="false" customHeight="false" outlineLevel="0" collapsed="false">
      <c r="A2625" s="41" t="n">
        <v>-0.5415758618</v>
      </c>
      <c r="B2625" s="41" t="n">
        <v>2.0448232485</v>
      </c>
      <c r="C2625" s="41" t="n">
        <v>0.4424896083</v>
      </c>
      <c r="D2625" s="42" t="n">
        <f aca="false">$B$5*A2625</f>
        <v>-1.3837144327342</v>
      </c>
      <c r="E2625" s="42" t="n">
        <f aca="false">$D$5*A2625+$F$5*B2625</f>
        <v>2.24215967708505</v>
      </c>
      <c r="F2625" s="43" t="n">
        <f aca="false">Inputs!$B$5*D2625+Inputs!$B$6*E2625</f>
        <v>-250479.427127673</v>
      </c>
      <c r="G2625" s="43" t="n">
        <f aca="false">F2625*SQRT(($B$6-2)/C2625)</f>
        <v>-532519.50692535</v>
      </c>
    </row>
    <row r="2626" customFormat="false" ht="15" hidden="false" customHeight="false" outlineLevel="0" collapsed="false">
      <c r="A2626" s="41" t="n">
        <v>-0.6260804636</v>
      </c>
      <c r="B2626" s="41" t="n">
        <v>-0.2386837231</v>
      </c>
      <c r="C2626" s="41" t="n">
        <v>0.8865714897</v>
      </c>
      <c r="D2626" s="42" t="n">
        <f aca="false">$B$5*A2626</f>
        <v>-1.59962183443132</v>
      </c>
      <c r="E2626" s="42" t="n">
        <f aca="false">$D$5*A2626+$F$5*B2626</f>
        <v>-1.90195921918559</v>
      </c>
      <c r="F2626" s="43" t="n">
        <f aca="false">Inputs!$B$5*D2626+Inputs!$B$6*E2626</f>
        <v>-64864.2224838527</v>
      </c>
      <c r="G2626" s="43" t="n">
        <f aca="false">F2626*SQRT(($B$6-2)/C2626)</f>
        <v>-97423.4116312009</v>
      </c>
    </row>
    <row r="2627" customFormat="false" ht="15" hidden="false" customHeight="false" outlineLevel="0" collapsed="false">
      <c r="A2627" s="41" t="n">
        <v>-0.8825809334</v>
      </c>
      <c r="B2627" s="41" t="n">
        <v>0.3358456729</v>
      </c>
      <c r="C2627" s="41" t="n">
        <v>2.355469959</v>
      </c>
      <c r="D2627" s="42" t="n">
        <f aca="false">$B$5*A2627</f>
        <v>-2.25497490147115</v>
      </c>
      <c r="E2627" s="42" t="n">
        <f aca="false">$D$5*A2627+$F$5*B2627</f>
        <v>-1.52025922191691</v>
      </c>
      <c r="F2627" s="43" t="n">
        <f aca="false">Inputs!$B$5*D2627+Inputs!$B$6*E2627</f>
        <v>-149484.529051269</v>
      </c>
      <c r="G2627" s="43" t="n">
        <f aca="false">F2627*SQRT(($B$6-2)/C2627)</f>
        <v>-137743.927060819</v>
      </c>
    </row>
    <row r="2628" customFormat="false" ht="15" hidden="false" customHeight="false" outlineLevel="0" collapsed="false">
      <c r="A2628" s="41" t="n">
        <v>-0.7362648901</v>
      </c>
      <c r="B2628" s="41" t="n">
        <v>-0.1856109348</v>
      </c>
      <c r="C2628" s="41" t="n">
        <v>1.8924726045</v>
      </c>
      <c r="D2628" s="42" t="n">
        <f aca="false">$B$5*A2628</f>
        <v>-1.88114062425304</v>
      </c>
      <c r="E2628" s="42" t="n">
        <f aca="false">$D$5*A2628+$F$5*B2628</f>
        <v>-2.07250960113548</v>
      </c>
      <c r="F2628" s="43" t="n">
        <f aca="false">Inputs!$B$5*D2628+Inputs!$B$6*E2628</f>
        <v>-84488.5823685303</v>
      </c>
      <c r="G2628" s="43" t="n">
        <f aca="false">F2628*SQRT(($B$6-2)/C2628)</f>
        <v>-86855.6791098372</v>
      </c>
    </row>
    <row r="2629" customFormat="false" ht="15" hidden="false" customHeight="false" outlineLevel="0" collapsed="false">
      <c r="A2629" s="41" t="n">
        <v>0.848866536</v>
      </c>
      <c r="B2629" s="41" t="n">
        <v>-0.6987634188</v>
      </c>
      <c r="C2629" s="41" t="n">
        <v>1.0223548751</v>
      </c>
      <c r="D2629" s="42" t="n">
        <f aca="false">$B$5*A2629</f>
        <v>2.16883535655445</v>
      </c>
      <c r="E2629" s="42" t="n">
        <f aca="false">$D$5*A2629+$F$5*B2629</f>
        <v>0.813366683017255</v>
      </c>
      <c r="F2629" s="43" t="n">
        <f aca="false">Inputs!$B$5*D2629+Inputs!$B$6*E2629</f>
        <v>176215.201504583</v>
      </c>
      <c r="G2629" s="43" t="n">
        <f aca="false">F2629*SQRT(($B$6-2)/C2629)</f>
        <v>246466.292693965</v>
      </c>
    </row>
    <row r="2630" customFormat="false" ht="15" hidden="false" customHeight="false" outlineLevel="0" collapsed="false">
      <c r="A2630" s="41" t="n">
        <v>0.7886111193</v>
      </c>
      <c r="B2630" s="41" t="n">
        <v>0.8222293156</v>
      </c>
      <c r="C2630" s="41" t="n">
        <v>2.9309569253</v>
      </c>
      <c r="D2630" s="42" t="n">
        <f aca="false">$B$5*A2630</f>
        <v>2.01488409022384</v>
      </c>
      <c r="E2630" s="42" t="n">
        <f aca="false">$D$5*A2630+$F$5*B2630</f>
        <v>3.29634924662408</v>
      </c>
      <c r="F2630" s="43" t="n">
        <f aca="false">Inputs!$B$5*D2630+Inputs!$B$6*E2630</f>
        <v>36670.9466911799</v>
      </c>
      <c r="G2630" s="43" t="n">
        <f aca="false">F2630*SQRT(($B$6-2)/C2630)</f>
        <v>30292.310633782</v>
      </c>
    </row>
    <row r="2631" customFormat="false" ht="15" hidden="false" customHeight="false" outlineLevel="0" collapsed="false">
      <c r="A2631" s="41" t="n">
        <v>1.0549560947</v>
      </c>
      <c r="B2631" s="41" t="n">
        <v>0.1405409949</v>
      </c>
      <c r="C2631" s="41" t="n">
        <v>5.0922512725</v>
      </c>
      <c r="D2631" s="42" t="n">
        <f aca="false">$B$5*A2631</f>
        <v>2.69538965286525</v>
      </c>
      <c r="E2631" s="42" t="n">
        <f aca="false">$D$5*A2631+$F$5*B2631</f>
        <v>2.75303904659771</v>
      </c>
      <c r="F2631" s="43" t="n">
        <f aca="false">Inputs!$B$5*D2631+Inputs!$B$6*E2631</f>
        <v>131887.01295664</v>
      </c>
      <c r="G2631" s="43" t="n">
        <f aca="false">F2631*SQRT(($B$6-2)/C2631)</f>
        <v>82653.6653280729</v>
      </c>
    </row>
    <row r="2632" customFormat="false" ht="15" hidden="false" customHeight="false" outlineLevel="0" collapsed="false">
      <c r="A2632" s="41" t="n">
        <v>3.241259077</v>
      </c>
      <c r="B2632" s="41" t="n">
        <v>1.0545336965</v>
      </c>
      <c r="C2632" s="41" t="n">
        <v>1.6537362171</v>
      </c>
      <c r="D2632" s="42" t="n">
        <f aca="false">$B$5*A2632</f>
        <v>8.28134575674998</v>
      </c>
      <c r="E2632" s="42" t="n">
        <f aca="false">$D$5*A2632+$F$5*B2632</f>
        <v>9.53377073975547</v>
      </c>
      <c r="F2632" s="43" t="n">
        <f aca="false">Inputs!$B$5*D2632+Inputs!$B$6*E2632</f>
        <v>351446.038687225</v>
      </c>
      <c r="G2632" s="43" t="n">
        <f aca="false">F2632*SQRT(($B$6-2)/C2632)</f>
        <v>386492.020182813</v>
      </c>
    </row>
    <row r="2633" customFormat="false" ht="15" hidden="false" customHeight="false" outlineLevel="0" collapsed="false">
      <c r="A2633" s="41" t="n">
        <v>0.3248776244</v>
      </c>
      <c r="B2633" s="41" t="n">
        <v>-0.8759244141</v>
      </c>
      <c r="C2633" s="41" t="n">
        <v>3.8485749588</v>
      </c>
      <c r="D2633" s="42" t="n">
        <f aca="false">$B$5*A2633</f>
        <v>0.830055195334191</v>
      </c>
      <c r="E2633" s="42" t="n">
        <f aca="false">$D$5*A2633+$F$5*B2633</f>
        <v>-0.739422699197628</v>
      </c>
      <c r="F2633" s="43" t="n">
        <f aca="false">Inputs!$B$5*D2633+Inputs!$B$6*E2633</f>
        <v>119976.654493301</v>
      </c>
      <c r="G2633" s="43" t="n">
        <f aca="false">F2633*SQRT(($B$6-2)/C2633)</f>
        <v>86489.1782038832</v>
      </c>
    </row>
    <row r="2634" customFormat="false" ht="15" hidden="false" customHeight="false" outlineLevel="0" collapsed="false">
      <c r="A2634" s="41" t="n">
        <v>-0.0970591259</v>
      </c>
      <c r="B2634" s="41" t="n">
        <v>1.4263269769</v>
      </c>
      <c r="C2634" s="41" t="n">
        <v>2.406791516</v>
      </c>
      <c r="D2634" s="42" t="n">
        <f aca="false">$B$5*A2634</f>
        <v>-0.247983935048407</v>
      </c>
      <c r="E2634" s="42" t="n">
        <f aca="false">$D$5*A2634+$F$5*B2634</f>
        <v>2.23194134289004</v>
      </c>
      <c r="F2634" s="43" t="n">
        <f aca="false">Inputs!$B$5*D2634+Inputs!$B$6*E2634</f>
        <v>-136395.460649343</v>
      </c>
      <c r="G2634" s="43" t="n">
        <f aca="false">F2634*SQRT(($B$6-2)/C2634)</f>
        <v>-124335.652767223</v>
      </c>
    </row>
    <row r="2635" customFormat="false" ht="15" hidden="false" customHeight="false" outlineLevel="0" collapsed="false">
      <c r="A2635" s="41" t="n">
        <v>1.7095346156</v>
      </c>
      <c r="B2635" s="41" t="n">
        <v>1.4783291004</v>
      </c>
      <c r="C2635" s="41" t="n">
        <v>5.7026446954</v>
      </c>
      <c r="D2635" s="42" t="n">
        <f aca="false">$B$5*A2635</f>
        <v>4.36782339781976</v>
      </c>
      <c r="E2635" s="42" t="n">
        <f aca="false">$D$5*A2635+$F$5*B2635</f>
        <v>6.62068418475231</v>
      </c>
      <c r="F2635" s="43" t="n">
        <f aca="false">Inputs!$B$5*D2635+Inputs!$B$6*E2635</f>
        <v>105748.13054436</v>
      </c>
      <c r="G2635" s="43" t="n">
        <f aca="false">F2635*SQRT(($B$6-2)/C2635)</f>
        <v>62625.2596522956</v>
      </c>
    </row>
    <row r="2636" customFormat="false" ht="15" hidden="false" customHeight="false" outlineLevel="0" collapsed="false">
      <c r="A2636" s="41" t="n">
        <v>0.7851923067</v>
      </c>
      <c r="B2636" s="41" t="n">
        <v>-1.2556602063</v>
      </c>
      <c r="C2636" s="41" t="n">
        <v>0.8124775422</v>
      </c>
      <c r="D2636" s="42" t="n">
        <f aca="false">$B$5*A2636</f>
        <v>2.00614909911528</v>
      </c>
      <c r="E2636" s="42" t="n">
        <f aca="false">$D$5*A2636+$F$5*B2636</f>
        <v>-0.299770122296963</v>
      </c>
      <c r="F2636" s="43" t="n">
        <f aca="false">Inputs!$B$5*D2636+Inputs!$B$6*E2636</f>
        <v>215603.416026376</v>
      </c>
      <c r="G2636" s="43" t="n">
        <f aca="false">F2636*SQRT(($B$6-2)/C2636)</f>
        <v>338271.144391434</v>
      </c>
    </row>
    <row r="2637" customFormat="false" ht="15" hidden="false" customHeight="false" outlineLevel="0" collapsed="false">
      <c r="A2637" s="41" t="n">
        <v>0.4871618178</v>
      </c>
      <c r="B2637" s="41" t="n">
        <v>-1.2414023781</v>
      </c>
      <c r="C2637" s="41" t="n">
        <v>1.1662948643</v>
      </c>
      <c r="D2637" s="42" t="n">
        <f aca="false">$B$5*A2637</f>
        <v>1.24468774536305</v>
      </c>
      <c r="E2637" s="42" t="n">
        <f aca="false">$D$5*A2637+$F$5*B2637</f>
        <v>-0.984340220233136</v>
      </c>
      <c r="F2637" s="43" t="n">
        <f aca="false">Inputs!$B$5*D2637+Inputs!$B$6*E2637</f>
        <v>173685.785547961</v>
      </c>
      <c r="G2637" s="43" t="n">
        <f aca="false">F2637*SQRT(($B$6-2)/C2637)</f>
        <v>227444.318863764</v>
      </c>
    </row>
    <row r="2638" customFormat="false" ht="15" hidden="false" customHeight="false" outlineLevel="0" collapsed="false">
      <c r="A2638" s="41" t="n">
        <v>-1.4874711934</v>
      </c>
      <c r="B2638" s="41" t="n">
        <v>0.2391586846</v>
      </c>
      <c r="C2638" s="41" t="n">
        <v>2.2936955981</v>
      </c>
      <c r="D2638" s="42" t="n">
        <f aca="false">$B$5*A2638</f>
        <v>-3.80045623108668</v>
      </c>
      <c r="E2638" s="42" t="n">
        <f aca="false">$D$5*A2638+$F$5*B2638</f>
        <v>-3.12660243027665</v>
      </c>
      <c r="F2638" s="43" t="n">
        <f aca="false">Inputs!$B$5*D2638+Inputs!$B$6*E2638</f>
        <v>-223715.501594836</v>
      </c>
      <c r="G2638" s="43" t="n">
        <f aca="false">F2638*SQRT(($B$6-2)/C2638)</f>
        <v>-208902.282584162</v>
      </c>
    </row>
    <row r="2639" customFormat="false" ht="15" hidden="false" customHeight="false" outlineLevel="0" collapsed="false">
      <c r="A2639" s="41" t="n">
        <v>0.5231994473</v>
      </c>
      <c r="B2639" s="41" t="n">
        <v>0.9033770985</v>
      </c>
      <c r="C2639" s="41" t="n">
        <v>1.4115672197</v>
      </c>
      <c r="D2639" s="42" t="n">
        <f aca="false">$B$5*A2639</f>
        <v>1.33676309727209</v>
      </c>
      <c r="E2639" s="42" t="n">
        <f aca="false">$D$5*A2639+$F$5*B2639</f>
        <v>2.8049003399315</v>
      </c>
      <c r="F2639" s="43" t="n">
        <f aca="false">Inputs!$B$5*D2639+Inputs!$B$6*E2639</f>
        <v>-6568.70726936622</v>
      </c>
      <c r="G2639" s="43" t="n">
        <f aca="false">F2639*SQRT(($B$6-2)/C2639)</f>
        <v>-7818.87236673353</v>
      </c>
    </row>
    <row r="2640" customFormat="false" ht="15" hidden="false" customHeight="false" outlineLevel="0" collapsed="false">
      <c r="A2640" s="41" t="n">
        <v>0.4971362404</v>
      </c>
      <c r="B2640" s="41" t="n">
        <v>0.5315859857</v>
      </c>
      <c r="C2640" s="41" t="n">
        <v>6.9487164445</v>
      </c>
      <c r="D2640" s="42" t="n">
        <f aca="false">$B$5*A2640</f>
        <v>1.27017217604638</v>
      </c>
      <c r="E2640" s="42" t="n">
        <f aca="false">$D$5*A2640+$F$5*B2640</f>
        <v>2.10089244456584</v>
      </c>
      <c r="F2640" s="43" t="n">
        <f aca="false">Inputs!$B$5*D2640+Inputs!$B$6*E2640</f>
        <v>21972.5953763465</v>
      </c>
      <c r="G2640" s="43" t="n">
        <f aca="false">F2640*SQRT(($B$6-2)/C2640)</f>
        <v>11788.1067812353</v>
      </c>
    </row>
    <row r="2641" customFormat="false" ht="15" hidden="false" customHeight="false" outlineLevel="0" collapsed="false">
      <c r="A2641" s="41" t="n">
        <v>-0.984652585</v>
      </c>
      <c r="B2641" s="41" t="n">
        <v>-0.1049766847</v>
      </c>
      <c r="C2641" s="41" t="n">
        <v>0.8631032155</v>
      </c>
      <c r="D2641" s="42" t="n">
        <f aca="false">$B$5*A2641</f>
        <v>-2.51576572959726</v>
      </c>
      <c r="E2641" s="42" t="n">
        <f aca="false">$D$5*A2641+$F$5*B2641</f>
        <v>-2.52433519908364</v>
      </c>
      <c r="F2641" s="43" t="n">
        <f aca="false">Inputs!$B$5*D2641+Inputs!$B$6*E2641</f>
        <v>-125359.813005544</v>
      </c>
      <c r="G2641" s="43" t="n">
        <f aca="false">F2641*SQRT(($B$6-2)/C2641)</f>
        <v>-190827.941800344</v>
      </c>
    </row>
    <row r="2642" customFormat="false" ht="15" hidden="false" customHeight="false" outlineLevel="0" collapsed="false">
      <c r="A2642" s="41" t="n">
        <v>-1.5071167856</v>
      </c>
      <c r="B2642" s="41" t="n">
        <v>-2.0033691294</v>
      </c>
      <c r="C2642" s="41" t="n">
        <v>2.2286548414</v>
      </c>
      <c r="D2642" s="42" t="n">
        <f aca="false">$B$5*A2642</f>
        <v>-3.85065028769844</v>
      </c>
      <c r="E2642" s="42" t="n">
        <f aca="false">$D$5*A2642+$F$5*B2642</f>
        <v>-7.0456230879883</v>
      </c>
      <c r="F2642" s="43" t="n">
        <f aca="false">Inputs!$B$5*D2642+Inputs!$B$6*E2642</f>
        <v>-32783.8743704294</v>
      </c>
      <c r="G2642" s="43" t="n">
        <f aca="false">F2642*SQRT(($B$6-2)/C2642)</f>
        <v>-31056.5971081746</v>
      </c>
    </row>
    <row r="2643" customFormat="false" ht="15" hidden="false" customHeight="false" outlineLevel="0" collapsed="false">
      <c r="A2643" s="41" t="n">
        <v>0.7406427098</v>
      </c>
      <c r="B2643" s="41" t="n">
        <v>-0.7531243938</v>
      </c>
      <c r="C2643" s="41" t="n">
        <v>11.0918493901</v>
      </c>
      <c r="D2643" s="42" t="n">
        <f aca="false">$B$5*A2643</f>
        <v>1.89232585744026</v>
      </c>
      <c r="E2643" s="42" t="n">
        <f aca="false">$D$5*A2643+$F$5*B2643</f>
        <v>0.461971077257762</v>
      </c>
      <c r="F2643" s="43" t="n">
        <f aca="false">Inputs!$B$5*D2643+Inputs!$B$6*E2643</f>
        <v>166134.031881138</v>
      </c>
      <c r="G2643" s="43" t="n">
        <f aca="false">F2643*SQRT(($B$6-2)/C2643)</f>
        <v>70545.8744138873</v>
      </c>
    </row>
    <row r="2644" customFormat="false" ht="15" hidden="false" customHeight="false" outlineLevel="0" collapsed="false">
      <c r="A2644" s="41" t="n">
        <v>0.8724985021</v>
      </c>
      <c r="B2644" s="41" t="n">
        <v>1.1083475779</v>
      </c>
      <c r="C2644" s="41" t="n">
        <v>0.7940126457</v>
      </c>
      <c r="D2644" s="42" t="n">
        <f aca="false">$B$5*A2644</f>
        <v>2.22921451093141</v>
      </c>
      <c r="E2644" s="42" t="n">
        <f aca="false">$D$5*A2644+$F$5*B2644</f>
        <v>3.99001973579061</v>
      </c>
      <c r="F2644" s="43" t="n">
        <f aca="false">Inputs!$B$5*D2644+Inputs!$B$6*E2644</f>
        <v>23420.4643036104</v>
      </c>
      <c r="G2644" s="43" t="n">
        <f aca="false">F2644*SQRT(($B$6-2)/C2644)</f>
        <v>37170.3618397328</v>
      </c>
    </row>
    <row r="2645" customFormat="false" ht="15" hidden="false" customHeight="false" outlineLevel="0" collapsed="false">
      <c r="A2645" s="41" t="n">
        <v>-0.6193173246</v>
      </c>
      <c r="B2645" s="41" t="n">
        <v>0.5903110946</v>
      </c>
      <c r="C2645" s="41" t="n">
        <v>3.1612029357</v>
      </c>
      <c r="D2645" s="42" t="n">
        <f aca="false">$B$5*A2645</f>
        <v>-1.58234216281933</v>
      </c>
      <c r="E2645" s="42" t="n">
        <f aca="false">$D$5*A2645+$F$5*B2645</f>
        <v>-0.454403613455622</v>
      </c>
      <c r="F2645" s="43" t="n">
        <f aca="false">Inputs!$B$5*D2645+Inputs!$B$6*E2645</f>
        <v>-135514.035609152</v>
      </c>
      <c r="G2645" s="43" t="n">
        <f aca="false">F2645*SQRT(($B$6-2)/C2645)</f>
        <v>-107788.663818202</v>
      </c>
    </row>
    <row r="2646" customFormat="false" ht="15" hidden="false" customHeight="false" outlineLevel="0" collapsed="false">
      <c r="A2646" s="41" t="n">
        <v>-0.6611567286</v>
      </c>
      <c r="B2646" s="41" t="n">
        <v>-1.8458788746</v>
      </c>
      <c r="C2646" s="41" t="n">
        <v>2.4442032914</v>
      </c>
      <c r="D2646" s="42" t="n">
        <f aca="false">$B$5*A2646</f>
        <v>-1.68924092115649</v>
      </c>
      <c r="E2646" s="42" t="n">
        <f aca="false">$D$5*A2646+$F$5*B2646</f>
        <v>-4.76064142891503</v>
      </c>
      <c r="F2646" s="43" t="n">
        <f aca="false">Inputs!$B$5*D2646+Inputs!$B$6*E2646</f>
        <v>69107.9793301028</v>
      </c>
      <c r="G2646" s="43" t="n">
        <f aca="false">F2646*SQRT(($B$6-2)/C2646)</f>
        <v>62513.6029761043</v>
      </c>
    </row>
    <row r="2647" customFormat="false" ht="15" hidden="false" customHeight="false" outlineLevel="0" collapsed="false">
      <c r="A2647" s="41" t="n">
        <v>0.1233094044</v>
      </c>
      <c r="B2647" s="41" t="n">
        <v>-0.4708738797</v>
      </c>
      <c r="C2647" s="41" t="n">
        <v>4.2759690938</v>
      </c>
      <c r="D2647" s="42" t="n">
        <f aca="false">$B$5*A2647</f>
        <v>0.31505282010362</v>
      </c>
      <c r="E2647" s="42" t="n">
        <f aca="false">$D$5*A2647+$F$5*B2647</f>
        <v>-0.519653256916994</v>
      </c>
      <c r="F2647" s="43" t="n">
        <f aca="false">Inputs!$B$5*D2647+Inputs!$B$6*E2647</f>
        <v>57487.9448562117</v>
      </c>
      <c r="G2647" s="43" t="n">
        <f aca="false">F2647*SQRT(($B$6-2)/C2647)</f>
        <v>39316.4685736417</v>
      </c>
    </row>
    <row r="2648" customFormat="false" ht="15" hidden="false" customHeight="false" outlineLevel="0" collapsed="false">
      <c r="A2648" s="41" t="n">
        <v>-0.4400890106</v>
      </c>
      <c r="B2648" s="41" t="n">
        <v>1.9753431178</v>
      </c>
      <c r="C2648" s="41" t="n">
        <v>3.9632648486</v>
      </c>
      <c r="D2648" s="42" t="n">
        <f aca="false">$B$5*A2648</f>
        <v>-1.12441775678662</v>
      </c>
      <c r="E2648" s="42" t="n">
        <f aca="false">$D$5*A2648+$F$5*B2648</f>
        <v>2.36368212887608</v>
      </c>
      <c r="F2648" s="43" t="n">
        <f aca="false">Inputs!$B$5*D2648+Inputs!$B$6*E2648</f>
        <v>-230625.882122466</v>
      </c>
      <c r="G2648" s="43" t="n">
        <f aca="false">F2648*SQRT(($B$6-2)/C2648)</f>
        <v>-163831.155661491</v>
      </c>
    </row>
    <row r="2649" customFormat="false" ht="15" hidden="false" customHeight="false" outlineLevel="0" collapsed="false">
      <c r="A2649" s="41" t="n">
        <v>-1.5258569827</v>
      </c>
      <c r="B2649" s="41" t="n">
        <v>0.3828711354</v>
      </c>
      <c r="C2649" s="41" t="n">
        <v>3.7766924152</v>
      </c>
      <c r="D2649" s="42" t="n">
        <f aca="false">$B$5*A2649</f>
        <v>-3.89853107971411</v>
      </c>
      <c r="E2649" s="42" t="n">
        <f aca="false">$D$5*A2649+$F$5*B2649</f>
        <v>-2.96979012378717</v>
      </c>
      <c r="F2649" s="43" t="n">
        <f aca="false">Inputs!$B$5*D2649+Inputs!$B$6*E2649</f>
        <v>-241363.601782053</v>
      </c>
      <c r="G2649" s="43" t="n">
        <f aca="false">F2649*SQRT(($B$6-2)/C2649)</f>
        <v>-175643.049157458</v>
      </c>
    </row>
    <row r="2650" customFormat="false" ht="15" hidden="false" customHeight="false" outlineLevel="0" collapsed="false">
      <c r="A2650" s="41" t="n">
        <v>-0.9948072371</v>
      </c>
      <c r="B2650" s="41" t="n">
        <v>0.9082614093</v>
      </c>
      <c r="C2650" s="41" t="n">
        <v>5.9786585637</v>
      </c>
      <c r="D2650" s="42" t="n">
        <f aca="false">$B$5*A2650</f>
        <v>-2.54171064269487</v>
      </c>
      <c r="E2650" s="42" t="n">
        <f aca="false">$D$5*A2650+$F$5*B2650</f>
        <v>-0.798895925589114</v>
      </c>
      <c r="F2650" s="43" t="n">
        <f aca="false">Inputs!$B$5*D2650+Inputs!$B$6*E2650</f>
        <v>-214226.267990032</v>
      </c>
      <c r="G2650" s="43" t="n">
        <f aca="false">F2650*SQRT(($B$6-2)/C2650)</f>
        <v>-123904.147494631</v>
      </c>
    </row>
    <row r="2651" customFormat="false" ht="15" hidden="false" customHeight="false" outlineLevel="0" collapsed="false">
      <c r="A2651" s="41" t="n">
        <v>0.2984312362</v>
      </c>
      <c r="B2651" s="41" t="n">
        <v>0.3793443492</v>
      </c>
      <c r="C2651" s="41" t="n">
        <v>5.8713356289</v>
      </c>
      <c r="D2651" s="42" t="n">
        <f aca="false">$B$5*A2651</f>
        <v>0.762485254302466</v>
      </c>
      <c r="E2651" s="42" t="n">
        <f aca="false">$D$5*A2651+$F$5*B2651</f>
        <v>1.36517404961998</v>
      </c>
      <c r="F2651" s="43" t="n">
        <f aca="false">Inputs!$B$5*D2651+Inputs!$B$6*E2651</f>
        <v>7989.82294924781</v>
      </c>
      <c r="G2651" s="43" t="n">
        <f aca="false">F2651*SQRT(($B$6-2)/C2651)</f>
        <v>4663.19632387819</v>
      </c>
    </row>
    <row r="2652" customFormat="false" ht="15" hidden="false" customHeight="false" outlineLevel="0" collapsed="false">
      <c r="A2652" s="41" t="n">
        <v>-0.9448896176</v>
      </c>
      <c r="B2652" s="41" t="n">
        <v>-0.7655879133</v>
      </c>
      <c r="C2652" s="41" t="n">
        <v>1.8721251145</v>
      </c>
      <c r="D2652" s="42" t="n">
        <f aca="false">$B$5*A2652</f>
        <v>-2.41417222117011</v>
      </c>
      <c r="E2652" s="42" t="n">
        <f aca="false">$D$5*A2652+$F$5*B2652</f>
        <v>-3.57042243646487</v>
      </c>
      <c r="F2652" s="43" t="n">
        <f aca="false">Inputs!$B$5*D2652+Inputs!$B$6*E2652</f>
        <v>-62896.1002937676</v>
      </c>
      <c r="G2652" s="43" t="n">
        <f aca="false">F2652*SQRT(($B$6-2)/C2652)</f>
        <v>-65008.6701751076</v>
      </c>
    </row>
    <row r="2653" customFormat="false" ht="15" hidden="false" customHeight="false" outlineLevel="0" collapsed="false">
      <c r="A2653" s="41" t="n">
        <v>0.9272505073</v>
      </c>
      <c r="B2653" s="41" t="n">
        <v>1.7707977217</v>
      </c>
      <c r="C2653" s="41" t="n">
        <v>1.8111558803</v>
      </c>
      <c r="D2653" s="42" t="n">
        <f aca="false">$B$5*A2653</f>
        <v>2.36910468174622</v>
      </c>
      <c r="E2653" s="42" t="n">
        <f aca="false">$D$5*A2653+$F$5*B2653</f>
        <v>5.26418898751674</v>
      </c>
      <c r="F2653" s="43" t="n">
        <f aca="false">Inputs!$B$5*D2653+Inputs!$B$6*E2653</f>
        <v>-26298.9812012152</v>
      </c>
      <c r="G2653" s="43" t="n">
        <f aca="false">F2653*SQRT(($B$6-2)/C2653)</f>
        <v>-27636.0523927357</v>
      </c>
    </row>
    <row r="2654" customFormat="false" ht="15" hidden="false" customHeight="false" outlineLevel="0" collapsed="false">
      <c r="A2654" s="41" t="n">
        <v>0.4803078172</v>
      </c>
      <c r="B2654" s="41" t="n">
        <v>-0.8974207208</v>
      </c>
      <c r="C2654" s="41" t="n">
        <v>4.9310114991</v>
      </c>
      <c r="D2654" s="42" t="n">
        <f aca="false">$B$5*A2654</f>
        <v>1.22717592435857</v>
      </c>
      <c r="E2654" s="42" t="n">
        <f aca="false">$D$5*A2654+$F$5*B2654</f>
        <v>-0.40668153133068</v>
      </c>
      <c r="F2654" s="43" t="n">
        <f aca="false">Inputs!$B$5*D2654+Inputs!$B$6*E2654</f>
        <v>143051.669002391</v>
      </c>
      <c r="G2654" s="43" t="n">
        <f aca="false">F2654*SQRT(($B$6-2)/C2654)</f>
        <v>91104.5189533561</v>
      </c>
    </row>
    <row r="2655" customFormat="false" ht="15" hidden="false" customHeight="false" outlineLevel="0" collapsed="false">
      <c r="A2655" s="41" t="n">
        <v>0.3389385225</v>
      </c>
      <c r="B2655" s="41" t="n">
        <v>2.4274720443</v>
      </c>
      <c r="C2655" s="41" t="n">
        <v>3.5222189843</v>
      </c>
      <c r="D2655" s="42" t="n">
        <f aca="false">$B$5*A2655</f>
        <v>0.865980481172281</v>
      </c>
      <c r="E2655" s="42" t="n">
        <f aca="false">$D$5*A2655+$F$5*B2655</f>
        <v>4.99815763248833</v>
      </c>
      <c r="F2655" s="43" t="n">
        <f aca="false">Inputs!$B$5*D2655+Inputs!$B$6*E2655</f>
        <v>-163309.833507188</v>
      </c>
      <c r="G2655" s="43" t="n">
        <f aca="false">F2655*SQRT(($B$6-2)/C2655)</f>
        <v>-123060.636521502</v>
      </c>
    </row>
    <row r="2656" customFormat="false" ht="15" hidden="false" customHeight="false" outlineLevel="0" collapsed="false">
      <c r="A2656" s="41" t="n">
        <v>0.1024228107</v>
      </c>
      <c r="B2656" s="41" t="n">
        <v>1.4618408594</v>
      </c>
      <c r="C2656" s="41" t="n">
        <v>4.0290943745</v>
      </c>
      <c r="D2656" s="42" t="n">
        <f aca="false">$B$5*A2656</f>
        <v>0.261688031914411</v>
      </c>
      <c r="E2656" s="42" t="n">
        <f aca="false">$D$5*A2656+$F$5*B2656</f>
        <v>2.76794952631998</v>
      </c>
      <c r="F2656" s="43" t="n">
        <f aca="false">Inputs!$B$5*D2656+Inputs!$B$6*E2656</f>
        <v>-112228.673124558</v>
      </c>
      <c r="G2656" s="43" t="n">
        <f aca="false">F2656*SQRT(($B$6-2)/C2656)</f>
        <v>-79070.6130687439</v>
      </c>
    </row>
    <row r="2657" customFormat="false" ht="15" hidden="false" customHeight="false" outlineLevel="0" collapsed="false">
      <c r="A2657" s="41" t="n">
        <v>-0.7403293658</v>
      </c>
      <c r="B2657" s="41" t="n">
        <v>-0.0420860516</v>
      </c>
      <c r="C2657" s="41" t="n">
        <v>3.1977858737</v>
      </c>
      <c r="D2657" s="42" t="n">
        <f aca="false">$B$5*A2657</f>
        <v>-1.89152527040196</v>
      </c>
      <c r="E2657" s="42" t="n">
        <f aca="false">$D$5*A2657+$F$5*B2657</f>
        <v>-1.83435059602429</v>
      </c>
      <c r="F2657" s="43" t="n">
        <f aca="false">Inputs!$B$5*D2657+Inputs!$B$6*E2657</f>
        <v>-97434.9972389815</v>
      </c>
      <c r="G2657" s="43" t="n">
        <f aca="false">F2657*SQRT(($B$6-2)/C2657)</f>
        <v>-77055.7913931942</v>
      </c>
    </row>
    <row r="2658" customFormat="false" ht="15" hidden="false" customHeight="false" outlineLevel="0" collapsed="false">
      <c r="A2658" s="41" t="n">
        <v>0.6195652061</v>
      </c>
      <c r="B2658" s="41" t="n">
        <v>0.3973283083</v>
      </c>
      <c r="C2658" s="41" t="n">
        <v>2.1021126861</v>
      </c>
      <c r="D2658" s="42" t="n">
        <f aca="false">$B$5*A2658</f>
        <v>1.58297549460782</v>
      </c>
      <c r="E2658" s="42" t="n">
        <f aca="false">$D$5*A2658+$F$5*B2658</f>
        <v>2.16039423385949</v>
      </c>
      <c r="F2658" s="43" t="n">
        <f aca="false">Inputs!$B$5*D2658+Inputs!$B$6*E2658</f>
        <v>50277.8377678077</v>
      </c>
      <c r="G2658" s="43" t="n">
        <f aca="false">F2658*SQRT(($B$6-2)/C2658)</f>
        <v>49041.4828754162</v>
      </c>
    </row>
    <row r="2659" customFormat="false" ht="15" hidden="false" customHeight="false" outlineLevel="0" collapsed="false">
      <c r="A2659" s="41" t="n">
        <v>-0.7663886801</v>
      </c>
      <c r="B2659" s="41" t="n">
        <v>-0.8095174571</v>
      </c>
      <c r="C2659" s="41" t="n">
        <v>4.7520723623</v>
      </c>
      <c r="D2659" s="42" t="n">
        <f aca="false">$B$5*A2659</f>
        <v>-1.95810624612016</v>
      </c>
      <c r="E2659" s="42" t="n">
        <f aca="false">$D$5*A2659+$F$5*B2659</f>
        <v>-3.22151887098588</v>
      </c>
      <c r="F2659" s="43" t="n">
        <f aca="false">Inputs!$B$5*D2659+Inputs!$B$6*E2659</f>
        <v>-34734.6810627216</v>
      </c>
      <c r="G2659" s="43" t="n">
        <f aca="false">F2659*SQRT(($B$6-2)/C2659)</f>
        <v>-22533.922207707</v>
      </c>
    </row>
    <row r="2660" customFormat="false" ht="15" hidden="false" customHeight="false" outlineLevel="0" collapsed="false">
      <c r="A2660" s="41" t="n">
        <v>0.9882844031</v>
      </c>
      <c r="B2660" s="41" t="n">
        <v>1.1915508127</v>
      </c>
      <c r="C2660" s="41" t="n">
        <v>1.5858534809</v>
      </c>
      <c r="D2660" s="42" t="n">
        <f aca="false">$B$5*A2660</f>
        <v>2.52504494508026</v>
      </c>
      <c r="E2660" s="42" t="n">
        <f aca="false">$D$5*A2660+$F$5*B2660</f>
        <v>4.40921317198233</v>
      </c>
      <c r="F2660" s="43" t="n">
        <f aca="false">Inputs!$B$5*D2660+Inputs!$B$6*E2660</f>
        <v>32043.83590891</v>
      </c>
      <c r="G2660" s="43" t="n">
        <f aca="false">F2660*SQRT(($B$6-2)/C2660)</f>
        <v>35985.5352727738</v>
      </c>
    </row>
    <row r="2661" customFormat="false" ht="15" hidden="false" customHeight="false" outlineLevel="0" collapsed="false">
      <c r="A2661" s="41" t="n">
        <v>1.5121435581</v>
      </c>
      <c r="B2661" s="41" t="n">
        <v>1.8039304833</v>
      </c>
      <c r="C2661" s="41" t="n">
        <v>11.2528990817</v>
      </c>
      <c r="D2661" s="42" t="n">
        <f aca="false">$B$5*A2661</f>
        <v>3.86349358103726</v>
      </c>
      <c r="E2661" s="42" t="n">
        <f aca="false">$D$5*A2661+$F$5*B2661</f>
        <v>6.71320517812088</v>
      </c>
      <c r="F2661" s="43" t="n">
        <f aca="false">Inputs!$B$5*D2661+Inputs!$B$6*E2661</f>
        <v>50689.0991976819</v>
      </c>
      <c r="G2661" s="43" t="n">
        <f aca="false">F2661*SQRT(($B$6-2)/C2661)</f>
        <v>21369.6475403223</v>
      </c>
    </row>
    <row r="2662" customFormat="false" ht="15" hidden="false" customHeight="false" outlineLevel="0" collapsed="false">
      <c r="A2662" s="41" t="n">
        <v>0.1346194363</v>
      </c>
      <c r="B2662" s="41" t="n">
        <v>-0.3111992442</v>
      </c>
      <c r="C2662" s="41" t="n">
        <v>10.5343971884</v>
      </c>
      <c r="D2662" s="42" t="n">
        <f aca="false">$B$5*A2662</f>
        <v>0.343949703215619</v>
      </c>
      <c r="E2662" s="42" t="n">
        <f aca="false">$D$5*A2662+$F$5*B2662</f>
        <v>-0.217022767101307</v>
      </c>
      <c r="F2662" s="43" t="n">
        <f aca="false">Inputs!$B$5*D2662+Inputs!$B$6*E2662</f>
        <v>45246.1086766272</v>
      </c>
      <c r="G2662" s="43" t="n">
        <f aca="false">F2662*SQRT(($B$6-2)/C2662)</f>
        <v>19714.7551498967</v>
      </c>
    </row>
    <row r="2663" customFormat="false" ht="15" hidden="false" customHeight="false" outlineLevel="0" collapsed="false">
      <c r="A2663" s="41" t="n">
        <v>1.3509909388</v>
      </c>
      <c r="B2663" s="41" t="n">
        <v>0.7130692819</v>
      </c>
      <c r="C2663" s="41" t="n">
        <v>12.9703314311</v>
      </c>
      <c r="D2663" s="42" t="n">
        <f aca="false">$B$5*A2663</f>
        <v>3.45175217798212</v>
      </c>
      <c r="E2663" s="42" t="n">
        <f aca="false">$D$5*A2663+$F$5*B2663</f>
        <v>4.44608994500042</v>
      </c>
      <c r="F2663" s="43" t="n">
        <f aca="false">Inputs!$B$5*D2663+Inputs!$B$6*E2663</f>
        <v>122870.720548191</v>
      </c>
      <c r="G2663" s="43" t="n">
        <f aca="false">F2663*SQRT(($B$6-2)/C2663)</f>
        <v>48248.9499387033</v>
      </c>
    </row>
    <row r="2664" customFormat="false" ht="15" hidden="false" customHeight="false" outlineLevel="0" collapsed="false">
      <c r="A2664" s="41" t="n">
        <v>-0.9824552587</v>
      </c>
      <c r="B2664" s="41" t="n">
        <v>-1.0336356655</v>
      </c>
      <c r="C2664" s="41" t="n">
        <v>3.6986274844</v>
      </c>
      <c r="D2664" s="42" t="n">
        <f aca="false">$B$5*A2664</f>
        <v>-2.51015160915875</v>
      </c>
      <c r="E2664" s="42" t="n">
        <f aca="false">$D$5*A2664+$F$5*B2664</f>
        <v>-4.12266312181285</v>
      </c>
      <c r="F2664" s="43" t="n">
        <f aca="false">Inputs!$B$5*D2664+Inputs!$B$6*E2664</f>
        <v>-44882.0048252324</v>
      </c>
      <c r="G2664" s="43" t="n">
        <f aca="false">F2664*SQRT(($B$6-2)/C2664)</f>
        <v>-33004.0282089949</v>
      </c>
    </row>
    <row r="2665" customFormat="false" ht="15" hidden="false" customHeight="false" outlineLevel="0" collapsed="false">
      <c r="A2665" s="41" t="n">
        <v>0.4919302014</v>
      </c>
      <c r="B2665" s="41" t="n">
        <v>-0.1772746615</v>
      </c>
      <c r="C2665" s="41" t="n">
        <v>2.3344753432</v>
      </c>
      <c r="D2665" s="42" t="n">
        <f aca="false">$B$5*A2665</f>
        <v>1.25687086073714</v>
      </c>
      <c r="E2665" s="42" t="n">
        <f aca="false">$D$5*A2665+$F$5*B2665</f>
        <v>0.864483095894777</v>
      </c>
      <c r="F2665" s="43" t="n">
        <f aca="false">Inputs!$B$5*D2665+Inputs!$B$6*E2665</f>
        <v>82462.931278975</v>
      </c>
      <c r="G2665" s="43" t="n">
        <f aca="false">F2665*SQRT(($B$6-2)/C2665)</f>
        <v>76327.1630405858</v>
      </c>
    </row>
    <row r="2666" customFormat="false" ht="15" hidden="false" customHeight="false" outlineLevel="0" collapsed="false">
      <c r="A2666" s="41" t="n">
        <v>-0.0264299547</v>
      </c>
      <c r="B2666" s="41" t="n">
        <v>1.0725333647</v>
      </c>
      <c r="C2666" s="41" t="n">
        <v>8.0849726993</v>
      </c>
      <c r="D2666" s="42" t="n">
        <f aca="false">$B$5*A2666</f>
        <v>-0.0675279538001397</v>
      </c>
      <c r="E2666" s="42" t="n">
        <f aca="false">$D$5*A2666+$F$5*B2666</f>
        <v>1.78909853562158</v>
      </c>
      <c r="F2666" s="43" t="n">
        <f aca="false">Inputs!$B$5*D2666+Inputs!$B$6*E2666</f>
        <v>-96207.7221610929</v>
      </c>
      <c r="G2666" s="43" t="n">
        <f aca="false">F2666*SQRT(($B$6-2)/C2666)</f>
        <v>-47850.4086703728</v>
      </c>
    </row>
    <row r="2667" customFormat="false" ht="15" hidden="false" customHeight="false" outlineLevel="0" collapsed="false">
      <c r="A2667" s="41" t="n">
        <v>0.759037145</v>
      </c>
      <c r="B2667" s="41" t="n">
        <v>1.3298732484</v>
      </c>
      <c r="C2667" s="41" t="n">
        <v>3.2540382193</v>
      </c>
      <c r="D2667" s="42" t="n">
        <f aca="false">$B$5*A2667</f>
        <v>1.9393232353951</v>
      </c>
      <c r="E2667" s="42" t="n">
        <f aca="false">$D$5*A2667+$F$5*B2667</f>
        <v>4.10254667325874</v>
      </c>
      <c r="F2667" s="43" t="n">
        <f aca="false">Inputs!$B$5*D2667+Inputs!$B$6*E2667</f>
        <v>-11195.0101234271</v>
      </c>
      <c r="G2667" s="43" t="n">
        <f aca="false">F2667*SQRT(($B$6-2)/C2667)</f>
        <v>-8776.63755225555</v>
      </c>
    </row>
    <row r="2668" customFormat="false" ht="15" hidden="false" customHeight="false" outlineLevel="0" collapsed="false">
      <c r="A2668" s="41" t="n">
        <v>-1.9315361064</v>
      </c>
      <c r="B2668" s="41" t="n">
        <v>0.2533979172</v>
      </c>
      <c r="C2668" s="41" t="n">
        <v>5.6973195217</v>
      </c>
      <c r="D2668" s="42" t="n">
        <f aca="false">$B$5*A2668</f>
        <v>-4.93503233118598</v>
      </c>
      <c r="E2668" s="42" t="n">
        <f aca="false">$D$5*A2668+$F$5*B2668</f>
        <v>-4.15870637540621</v>
      </c>
      <c r="F2668" s="43" t="n">
        <f aca="false">Inputs!$B$5*D2668+Inputs!$B$6*E2668</f>
        <v>-285567.914348288</v>
      </c>
      <c r="G2668" s="43" t="n">
        <f aca="false">F2668*SQRT(($B$6-2)/C2668)</f>
        <v>-169195.621177877</v>
      </c>
    </row>
    <row r="2669" customFormat="false" ht="15" hidden="false" customHeight="false" outlineLevel="0" collapsed="false">
      <c r="A2669" s="41" t="n">
        <v>0.6946885224</v>
      </c>
      <c r="B2669" s="41" t="n">
        <v>-1.5265858567</v>
      </c>
      <c r="C2669" s="41" t="n">
        <v>5.6692680092</v>
      </c>
      <c r="D2669" s="42" t="n">
        <f aca="false">$B$5*A2669</f>
        <v>1.77491391788555</v>
      </c>
      <c r="E2669" s="42" t="n">
        <f aca="false">$D$5*A2669+$F$5*B2669</f>
        <v>-0.982951163056386</v>
      </c>
      <c r="F2669" s="43" t="n">
        <f aca="false">Inputs!$B$5*D2669+Inputs!$B$6*E2669</f>
        <v>226638.949941374</v>
      </c>
      <c r="G2669" s="43" t="n">
        <f aca="false">F2669*SQRT(($B$6-2)/C2669)</f>
        <v>134612.705517134</v>
      </c>
    </row>
    <row r="2670" customFormat="false" ht="15" hidden="false" customHeight="false" outlineLevel="0" collapsed="false">
      <c r="A2670" s="41" t="n">
        <v>-0.6548956413</v>
      </c>
      <c r="B2670" s="41" t="n">
        <v>-0.8404851623</v>
      </c>
      <c r="C2670" s="41" t="n">
        <v>1.6254524098</v>
      </c>
      <c r="D2670" s="42" t="n">
        <f aca="false">$B$5*A2670</f>
        <v>-1.67324398061186</v>
      </c>
      <c r="E2670" s="42" t="n">
        <f aca="false">$D$5*A2670+$F$5*B2670</f>
        <v>-3.00968470366247</v>
      </c>
      <c r="F2670" s="43" t="n">
        <f aca="false">Inputs!$B$5*D2670+Inputs!$B$6*E2670</f>
        <v>-16840.1628780626</v>
      </c>
      <c r="G2670" s="43" t="n">
        <f aca="false">F2670*SQRT(($B$6-2)/C2670)</f>
        <v>-18679.8831907445</v>
      </c>
    </row>
    <row r="2671" customFormat="false" ht="15" hidden="false" customHeight="false" outlineLevel="0" collapsed="false">
      <c r="A2671" s="41" t="n">
        <v>0.0216981711</v>
      </c>
      <c r="B2671" s="41" t="n">
        <v>1.6278539687</v>
      </c>
      <c r="C2671" s="41" t="n">
        <v>4.6714714944</v>
      </c>
      <c r="D2671" s="42" t="n">
        <f aca="false">$B$5*A2671</f>
        <v>0.0554383506222326</v>
      </c>
      <c r="E2671" s="42" t="n">
        <f aca="false">$D$5*A2671+$F$5*B2671</f>
        <v>2.86252035638763</v>
      </c>
      <c r="F2671" s="43" t="n">
        <f aca="false">Inputs!$B$5*D2671+Inputs!$B$6*E2671</f>
        <v>-137582.182757158</v>
      </c>
      <c r="G2671" s="43" t="n">
        <f aca="false">F2671*SQRT(($B$6-2)/C2671)</f>
        <v>-90022.3491159884</v>
      </c>
    </row>
    <row r="2672" customFormat="false" ht="15" hidden="false" customHeight="false" outlineLevel="0" collapsed="false">
      <c r="A2672" s="41" t="n">
        <v>2.0225894047</v>
      </c>
      <c r="B2672" s="41" t="n">
        <v>-0.8142875531</v>
      </c>
      <c r="C2672" s="41" t="n">
        <v>5.4940454349</v>
      </c>
      <c r="D2672" s="42" t="n">
        <f aca="false">$B$5*A2672</f>
        <v>5.16767150861721</v>
      </c>
      <c r="E2672" s="42" t="n">
        <f aca="false">$D$5*A2672+$F$5*B2672</f>
        <v>3.40686268223323</v>
      </c>
      <c r="F2672" s="43" t="n">
        <f aca="false">Inputs!$B$5*D2672+Inputs!$B$6*E2672</f>
        <v>346424.016750059</v>
      </c>
      <c r="G2672" s="43" t="n">
        <f aca="false">F2672*SQRT(($B$6-2)/C2672)</f>
        <v>209014.717513091</v>
      </c>
    </row>
    <row r="2673" customFormat="false" ht="15" hidden="false" customHeight="false" outlineLevel="0" collapsed="false">
      <c r="A2673" s="41" t="n">
        <v>0.5265572505</v>
      </c>
      <c r="B2673" s="41" t="n">
        <v>0.5587978521</v>
      </c>
      <c r="C2673" s="41" t="n">
        <v>2.9580570416</v>
      </c>
      <c r="D2673" s="42" t="n">
        <f aca="false">$B$5*A2673</f>
        <v>1.34534221070355</v>
      </c>
      <c r="E2673" s="42" t="n">
        <f aca="false">$D$5*A2673+$F$5*B2673</f>
        <v>2.21789025866319</v>
      </c>
      <c r="F2673" s="43" t="n">
        <f aca="false">Inputs!$B$5*D2673+Inputs!$B$6*E2673</f>
        <v>23639.7081371951</v>
      </c>
      <c r="G2673" s="43" t="n">
        <f aca="false">F2673*SQRT(($B$6-2)/C2673)</f>
        <v>19438.1010690473</v>
      </c>
    </row>
    <row r="2674" customFormat="false" ht="15" hidden="false" customHeight="false" outlineLevel="0" collapsed="false">
      <c r="A2674" s="41" t="n">
        <v>0.3876257715</v>
      </c>
      <c r="B2674" s="41" t="n">
        <v>0.3989796347</v>
      </c>
      <c r="C2674" s="41" t="n">
        <v>0.8768259553</v>
      </c>
      <c r="D2674" s="42" t="n">
        <f aca="false">$B$5*A2674</f>
        <v>0.990375333091111</v>
      </c>
      <c r="E2674" s="42" t="n">
        <f aca="false">$D$5*A2674+$F$5*B2674</f>
        <v>1.61132539812279</v>
      </c>
      <c r="F2674" s="43" t="n">
        <f aca="false">Inputs!$B$5*D2674+Inputs!$B$6*E2674</f>
        <v>18471.2634029717</v>
      </c>
      <c r="G2674" s="43" t="n">
        <f aca="false">F2674*SQRT(($B$6-2)/C2674)</f>
        <v>27896.8328814351</v>
      </c>
    </row>
    <row r="2675" customFormat="false" ht="15" hidden="false" customHeight="false" outlineLevel="0" collapsed="false">
      <c r="A2675" s="41" t="n">
        <v>0.3037425025</v>
      </c>
      <c r="B2675" s="41" t="n">
        <v>1.6875701208</v>
      </c>
      <c r="C2675" s="41" t="n">
        <v>8.2135482754</v>
      </c>
      <c r="D2675" s="42" t="n">
        <f aca="false">$B$5*A2675</f>
        <v>0.776055423052193</v>
      </c>
      <c r="E2675" s="42" t="n">
        <f aca="false">$D$5*A2675+$F$5*B2675</f>
        <v>3.63678414156338</v>
      </c>
      <c r="F2675" s="43" t="n">
        <f aca="false">Inputs!$B$5*D2675+Inputs!$B$6*E2675</f>
        <v>-104233.66477295</v>
      </c>
      <c r="G2675" s="43" t="n">
        <f aca="false">F2675*SQRT(($B$6-2)/C2675)</f>
        <v>-51434.8642888406</v>
      </c>
    </row>
    <row r="2676" customFormat="false" ht="15" hidden="false" customHeight="false" outlineLevel="0" collapsed="false">
      <c r="A2676" s="41" t="n">
        <v>1.1024665144</v>
      </c>
      <c r="B2676" s="41" t="n">
        <v>-1.0601538976</v>
      </c>
      <c r="C2676" s="41" t="n">
        <v>11.0860678758</v>
      </c>
      <c r="D2676" s="42" t="n">
        <f aca="false">$B$5*A2676</f>
        <v>2.81677773176827</v>
      </c>
      <c r="E2676" s="42" t="n">
        <f aca="false">$D$5*A2676+$F$5*B2676</f>
        <v>0.792801134026082</v>
      </c>
      <c r="F2676" s="43" t="n">
        <f aca="false">Inputs!$B$5*D2676+Inputs!$B$6*E2676</f>
        <v>242037.716475523</v>
      </c>
      <c r="G2676" s="43" t="n">
        <f aca="false">F2676*SQRT(($B$6-2)/C2676)</f>
        <v>102803.826046373</v>
      </c>
    </row>
    <row r="2677" customFormat="false" ht="15" hidden="false" customHeight="false" outlineLevel="0" collapsed="false">
      <c r="A2677" s="41" t="n">
        <v>0.7957210809</v>
      </c>
      <c r="B2677" s="41" t="n">
        <v>0.8923733745</v>
      </c>
      <c r="C2677" s="41" t="n">
        <v>3.4145872398</v>
      </c>
      <c r="D2677" s="42" t="n">
        <f aca="false">$B$5*A2677</f>
        <v>2.03304988596187</v>
      </c>
      <c r="E2677" s="42" t="n">
        <f aca="false">$D$5*A2677+$F$5*B2677</f>
        <v>3.43438888247464</v>
      </c>
      <c r="F2677" s="43" t="n">
        <f aca="false">Inputs!$B$5*D2677+Inputs!$B$6*E2677</f>
        <v>31585.5444724552</v>
      </c>
      <c r="G2677" s="43" t="n">
        <f aca="false">F2677*SQRT(($B$6-2)/C2677)</f>
        <v>24173.2063303528</v>
      </c>
    </row>
    <row r="2678" customFormat="false" ht="15" hidden="false" customHeight="false" outlineLevel="0" collapsed="false">
      <c r="A2678" s="41" t="n">
        <v>0.3149672872</v>
      </c>
      <c r="B2678" s="41" t="n">
        <v>1.1314243705</v>
      </c>
      <c r="C2678" s="41" t="n">
        <v>2.5147364089</v>
      </c>
      <c r="D2678" s="42" t="n">
        <f aca="false">$B$5*A2678</f>
        <v>0.804734501440402</v>
      </c>
      <c r="E2678" s="42" t="n">
        <f aca="false">$D$5*A2678+$F$5*B2678</f>
        <v>2.7031729671741</v>
      </c>
      <c r="F2678" s="43" t="n">
        <f aca="false">Inputs!$B$5*D2678+Inputs!$B$6*E2678</f>
        <v>-54685.1982146647</v>
      </c>
      <c r="G2678" s="43" t="n">
        <f aca="false">F2678*SQRT(($B$6-2)/C2678)</f>
        <v>-48768.4051870293</v>
      </c>
    </row>
    <row r="2679" customFormat="false" ht="15" hidden="false" customHeight="false" outlineLevel="0" collapsed="false">
      <c r="A2679" s="41" t="n">
        <v>0.1880740343</v>
      </c>
      <c r="B2679" s="41" t="n">
        <v>0.2004677211</v>
      </c>
      <c r="C2679" s="41" t="n">
        <v>0.723590215</v>
      </c>
      <c r="D2679" s="42" t="n">
        <f aca="false">$B$5*A2679</f>
        <v>0.480525027128264</v>
      </c>
      <c r="E2679" s="42" t="n">
        <f aca="false">$D$5*A2679+$F$5*B2679</f>
        <v>0.793695187813136</v>
      </c>
      <c r="F2679" s="43" t="n">
        <f aca="false">Inputs!$B$5*D2679+Inputs!$B$6*E2679</f>
        <v>8367.74332216955</v>
      </c>
      <c r="G2679" s="43" t="n">
        <f aca="false">F2679*SQRT(($B$6-2)/C2679)</f>
        <v>13911.5975379448</v>
      </c>
    </row>
    <row r="2680" customFormat="false" ht="15" hidden="false" customHeight="false" outlineLevel="0" collapsed="false">
      <c r="A2680" s="41" t="n">
        <v>0.1212405447</v>
      </c>
      <c r="B2680" s="41" t="n">
        <v>-2.0182440858</v>
      </c>
      <c r="C2680" s="41" t="n">
        <v>3.558396143</v>
      </c>
      <c r="D2680" s="42" t="n">
        <f aca="false">$B$5*A2680</f>
        <v>0.309766929006706</v>
      </c>
      <c r="E2680" s="42" t="n">
        <f aca="false">$D$5*A2680+$F$5*B2680</f>
        <v>-3.19648906011103</v>
      </c>
      <c r="F2680" s="43" t="n">
        <f aca="false">Inputs!$B$5*D2680+Inputs!$B$6*E2680</f>
        <v>190801.145906222</v>
      </c>
      <c r="G2680" s="43" t="n">
        <f aca="false">F2680*SQRT(($B$6-2)/C2680)</f>
        <v>143043.730930802</v>
      </c>
    </row>
    <row r="2681" customFormat="false" ht="15" hidden="false" customHeight="false" outlineLevel="0" collapsed="false">
      <c r="A2681" s="41" t="n">
        <v>-0.0803983939</v>
      </c>
      <c r="B2681" s="41" t="n">
        <v>-0.6682505745</v>
      </c>
      <c r="C2681" s="41" t="n">
        <v>2.2020824381</v>
      </c>
      <c r="D2681" s="42" t="n">
        <f aca="false">$B$5*A2681</f>
        <v>-0.205416130693733</v>
      </c>
      <c r="E2681" s="42" t="n">
        <f aca="false">$D$5*A2681+$F$5*B2681</f>
        <v>-1.3452129469568</v>
      </c>
      <c r="F2681" s="43" t="n">
        <f aca="false">Inputs!$B$5*D2681+Inputs!$B$6*E2681</f>
        <v>46719.0342784665</v>
      </c>
      <c r="G2681" s="43" t="n">
        <f aca="false">F2681*SQRT(($B$6-2)/C2681)</f>
        <v>44523.784096137</v>
      </c>
    </row>
    <row r="2682" customFormat="false" ht="15" hidden="false" customHeight="false" outlineLevel="0" collapsed="false">
      <c r="A2682" s="41" t="n">
        <v>-1.1864479782</v>
      </c>
      <c r="B2682" s="41" t="n">
        <v>1.4340182847</v>
      </c>
      <c r="C2682" s="41" t="n">
        <v>0.7203671896</v>
      </c>
      <c r="D2682" s="42" t="n">
        <f aca="false">$B$5*A2682</f>
        <v>-3.03134852736462</v>
      </c>
      <c r="E2682" s="42" t="n">
        <f aca="false">$D$5*A2682+$F$5*B2682</f>
        <v>-0.347074182362671</v>
      </c>
      <c r="F2682" s="43" t="n">
        <f aca="false">Inputs!$B$5*D2682+Inputs!$B$6*E2682</f>
        <v>-285781.143618329</v>
      </c>
      <c r="G2682" s="43" t="n">
        <f aca="false">F2682*SQRT(($B$6-2)/C2682)</f>
        <v>-476180.4989194</v>
      </c>
    </row>
    <row r="2683" customFormat="false" ht="15" hidden="false" customHeight="false" outlineLevel="0" collapsed="false">
      <c r="A2683" s="41" t="n">
        <v>0.5042075185</v>
      </c>
      <c r="B2683" s="41" t="n">
        <v>-0.0298310809</v>
      </c>
      <c r="C2683" s="41" t="n">
        <v>6.0375408245</v>
      </c>
      <c r="D2683" s="42" t="n">
        <f aca="false">$B$5*A2683</f>
        <v>1.28823913629148</v>
      </c>
      <c r="E2683" s="42" t="n">
        <f aca="false">$D$5*A2683+$F$5*B2683</f>
        <v>1.14829542077881</v>
      </c>
      <c r="F2683" s="43" t="n">
        <f aca="false">Inputs!$B$5*D2683+Inputs!$B$6*E2683</f>
        <v>71409.1425902079</v>
      </c>
      <c r="G2683" s="43" t="n">
        <f aca="false">F2683*SQRT(($B$6-2)/C2683)</f>
        <v>41099.7117674899</v>
      </c>
    </row>
    <row r="2684" customFormat="false" ht="15" hidden="false" customHeight="false" outlineLevel="0" collapsed="false">
      <c r="A2684" s="41" t="n">
        <v>-0.5648033511</v>
      </c>
      <c r="B2684" s="41" t="n">
        <v>0.2961695846</v>
      </c>
      <c r="C2684" s="41" t="n">
        <v>4.8529070722</v>
      </c>
      <c r="D2684" s="42" t="n">
        <f aca="false">$B$5*A2684</f>
        <v>-1.44306015777034</v>
      </c>
      <c r="E2684" s="42" t="n">
        <f aca="false">$D$5*A2684+$F$5*B2684</f>
        <v>-0.832590018147938</v>
      </c>
      <c r="F2684" s="43" t="n">
        <f aca="false">Inputs!$B$5*D2684+Inputs!$B$6*E2684</f>
        <v>-102676.514869637</v>
      </c>
      <c r="G2684" s="43" t="n">
        <f aca="false">F2684*SQRT(($B$6-2)/C2684)</f>
        <v>-65915.1324875338</v>
      </c>
    </row>
    <row r="2685" customFormat="false" ht="15" hidden="false" customHeight="false" outlineLevel="0" collapsed="false">
      <c r="A2685" s="41" t="n">
        <v>0.9914360933</v>
      </c>
      <c r="B2685" s="41" t="n">
        <v>-0.8269658435</v>
      </c>
      <c r="C2685" s="41" t="n">
        <v>1.9682896735</v>
      </c>
      <c r="D2685" s="42" t="n">
        <f aca="false">$B$5*A2685</f>
        <v>2.5330974443234</v>
      </c>
      <c r="E2685" s="42" t="n">
        <f aca="false">$D$5*A2685+$F$5*B2685</f>
        <v>0.931250652256053</v>
      </c>
      <c r="F2685" s="43" t="n">
        <f aca="false">Inputs!$B$5*D2685+Inputs!$B$6*E2685</f>
        <v>206747.211819538</v>
      </c>
      <c r="G2685" s="43" t="n">
        <f aca="false">F2685*SQRT(($B$6-2)/C2685)</f>
        <v>208405.968379475</v>
      </c>
    </row>
    <row r="2686" customFormat="false" ht="15" hidden="false" customHeight="false" outlineLevel="0" collapsed="false">
      <c r="A2686" s="41" t="n">
        <v>-0.0048283723</v>
      </c>
      <c r="B2686" s="41" t="n">
        <v>0.8680664989</v>
      </c>
      <c r="C2686" s="41" t="n">
        <v>9.6845575541</v>
      </c>
      <c r="D2686" s="42" t="n">
        <f aca="false">$B$5*A2686</f>
        <v>-0.0123363851851125</v>
      </c>
      <c r="E2686" s="42" t="n">
        <f aca="false">$D$5*A2686+$F$5*B2686</f>
        <v>1.48743939157577</v>
      </c>
      <c r="F2686" s="43" t="n">
        <f aca="false">Inputs!$B$5*D2686+Inputs!$B$6*E2686</f>
        <v>-75605.6080973</v>
      </c>
      <c r="G2686" s="43" t="n">
        <f aca="false">F2686*SQRT(($B$6-2)/C2686)</f>
        <v>-34358.0981814065</v>
      </c>
    </row>
    <row r="2687" customFormat="false" ht="15" hidden="false" customHeight="false" outlineLevel="0" collapsed="false">
      <c r="A2687" s="41" t="n">
        <v>-1.9360011291</v>
      </c>
      <c r="B2687" s="41" t="n">
        <v>-0.0575697624</v>
      </c>
      <c r="C2687" s="41" t="n">
        <v>3.0649112962</v>
      </c>
      <c r="D2687" s="42" t="n">
        <f aca="false">$B$5*A2687</f>
        <v>-4.94644036612303</v>
      </c>
      <c r="E2687" s="42" t="n">
        <f aca="false">$D$5*A2687+$F$5*B2687</f>
        <v>-4.70629297466435</v>
      </c>
      <c r="F2687" s="43" t="n">
        <f aca="false">Inputs!$B$5*D2687+Inputs!$B$6*E2687</f>
        <v>-259329.387879085</v>
      </c>
      <c r="G2687" s="43" t="n">
        <f aca="false">F2687*SQRT(($B$6-2)/C2687)</f>
        <v>-209487.337874636</v>
      </c>
    </row>
    <row r="2688" customFormat="false" ht="15" hidden="false" customHeight="false" outlineLevel="0" collapsed="false">
      <c r="A2688" s="41" t="n">
        <v>-0.4292913705</v>
      </c>
      <c r="B2688" s="41" t="n">
        <v>-0.1338298578</v>
      </c>
      <c r="C2688" s="41" t="n">
        <v>3.4633761799</v>
      </c>
      <c r="D2688" s="42" t="n">
        <f aca="false">$B$5*A2688</f>
        <v>-1.0968300234704</v>
      </c>
      <c r="E2688" s="42" t="n">
        <f aca="false">$D$5*A2688+$F$5*B2688</f>
        <v>-1.25262646942095</v>
      </c>
      <c r="F2688" s="43" t="n">
        <f aca="false">Inputs!$B$5*D2688+Inputs!$B$6*E2688</f>
        <v>-47051.6788759925</v>
      </c>
      <c r="G2688" s="43" t="n">
        <f aca="false">F2688*SQRT(($B$6-2)/C2688)</f>
        <v>-35755.2887247717</v>
      </c>
    </row>
    <row r="2689" customFormat="false" ht="15" hidden="false" customHeight="false" outlineLevel="0" collapsed="false">
      <c r="A2689" s="41" t="n">
        <v>-0.5016285564</v>
      </c>
      <c r="B2689" s="41" t="n">
        <v>0.1376246052</v>
      </c>
      <c r="C2689" s="41" t="n">
        <v>2.7360302808</v>
      </c>
      <c r="D2689" s="42" t="n">
        <f aca="false">$B$5*A2689</f>
        <v>-1.28164994476551</v>
      </c>
      <c r="E2689" s="42" t="n">
        <f aca="false">$D$5*A2689+$F$5*B2689</f>
        <v>-0.956026694283615</v>
      </c>
      <c r="F2689" s="43" t="n">
        <f aca="false">Inputs!$B$5*D2689+Inputs!$B$6*E2689</f>
        <v>-80363.6597623703</v>
      </c>
      <c r="G2689" s="43" t="n">
        <f aca="false">F2689*SQRT(($B$6-2)/C2689)</f>
        <v>-68709.0991226752</v>
      </c>
    </row>
    <row r="2690" customFormat="false" ht="15" hidden="false" customHeight="false" outlineLevel="0" collapsed="false">
      <c r="A2690" s="41" t="n">
        <v>1.9236272204</v>
      </c>
      <c r="B2690" s="41" t="n">
        <v>-0.3239224739</v>
      </c>
      <c r="C2690" s="41" t="n">
        <v>6.6230310881</v>
      </c>
      <c r="D2690" s="42" t="n">
        <f aca="false">$B$5*A2690</f>
        <v>4.91482530115204</v>
      </c>
      <c r="E2690" s="42" t="n">
        <f aca="false">$D$5*A2690+$F$5*B2690</f>
        <v>4.01810860635324</v>
      </c>
      <c r="F2690" s="43" t="n">
        <f aca="false">Inputs!$B$5*D2690+Inputs!$B$6*E2690</f>
        <v>290577.099797542</v>
      </c>
      <c r="G2690" s="43" t="n">
        <f aca="false">F2690*SQRT(($B$6-2)/C2690)</f>
        <v>159679.066808442</v>
      </c>
    </row>
    <row r="2691" customFormat="false" ht="15" hidden="false" customHeight="false" outlineLevel="0" collapsed="false">
      <c r="A2691" s="41" t="n">
        <v>0.2917110091</v>
      </c>
      <c r="B2691" s="41" t="n">
        <v>1.9947464184</v>
      </c>
      <c r="C2691" s="41" t="n">
        <v>4.728074322</v>
      </c>
      <c r="D2691" s="42" t="n">
        <f aca="false">$B$5*A2691</f>
        <v>0.745315221652533</v>
      </c>
      <c r="E2691" s="42" t="n">
        <f aca="false">$D$5*A2691+$F$5*B2691</f>
        <v>4.13856908451641</v>
      </c>
      <c r="F2691" s="43" t="n">
        <f aca="false">Inputs!$B$5*D2691+Inputs!$B$6*E2691</f>
        <v>-132396.932060567</v>
      </c>
      <c r="G2691" s="43" t="n">
        <f aca="false">F2691*SQRT(($B$6-2)/C2691)</f>
        <v>-86109.4414317869</v>
      </c>
    </row>
    <row r="2692" customFormat="false" ht="15" hidden="false" customHeight="false" outlineLevel="0" collapsed="false">
      <c r="A2692" s="41" t="n">
        <v>-0.5500155784</v>
      </c>
      <c r="B2692" s="41" t="n">
        <v>1.8146753489</v>
      </c>
      <c r="C2692" s="41" t="n">
        <v>0.437185195</v>
      </c>
      <c r="D2692" s="42" t="n">
        <f aca="false">$B$5*A2692</f>
        <v>-1.40527772329297</v>
      </c>
      <c r="E2692" s="42" t="n">
        <f aca="false">$D$5*A2692+$F$5*B2692</f>
        <v>1.82467004358048</v>
      </c>
      <c r="F2692" s="43" t="n">
        <f aca="false">Inputs!$B$5*D2692+Inputs!$B$6*E2692</f>
        <v>-231761.274508321</v>
      </c>
      <c r="G2692" s="43" t="n">
        <f aca="false">F2692*SQRT(($B$6-2)/C2692)</f>
        <v>-495704.823777063</v>
      </c>
    </row>
    <row r="2693" customFormat="false" ht="15" hidden="false" customHeight="false" outlineLevel="0" collapsed="false">
      <c r="A2693" s="41" t="n">
        <v>0.0053230066</v>
      </c>
      <c r="B2693" s="41" t="n">
        <v>1.7818962259</v>
      </c>
      <c r="C2693" s="41" t="n">
        <v>3.2411262574</v>
      </c>
      <c r="D2693" s="42" t="n">
        <f aca="false">$B$5*A2693</f>
        <v>0.0136001649583848</v>
      </c>
      <c r="E2693" s="42" t="n">
        <f aca="false">$D$5*A2693+$F$5*B2693</f>
        <v>3.08954581252922</v>
      </c>
      <c r="F2693" s="43" t="n">
        <f aca="false">Inputs!$B$5*D2693+Inputs!$B$6*E2693</f>
        <v>-153117.274130622</v>
      </c>
      <c r="G2693" s="43" t="n">
        <f aca="false">F2693*SQRT(($B$6-2)/C2693)</f>
        <v>-120279.388699309</v>
      </c>
    </row>
    <row r="2694" customFormat="false" ht="15" hidden="false" customHeight="false" outlineLevel="0" collapsed="false">
      <c r="A2694" s="41" t="n">
        <v>0.7502011249</v>
      </c>
      <c r="B2694" s="41" t="n">
        <v>0.3071083626</v>
      </c>
      <c r="C2694" s="41" t="n">
        <v>5.632338857</v>
      </c>
      <c r="D2694" s="42" t="n">
        <f aca="false">$B$5*A2694</f>
        <v>1.91674739809751</v>
      </c>
      <c r="E2694" s="42" t="n">
        <f aca="false">$D$5*A2694+$F$5*B2694</f>
        <v>2.31546709347374</v>
      </c>
      <c r="F2694" s="43" t="n">
        <f aca="false">Inputs!$B$5*D2694+Inputs!$B$6*E2694</f>
        <v>75901.3851360637</v>
      </c>
      <c r="G2694" s="43" t="n">
        <f aca="false">F2694*SQRT(($B$6-2)/C2694)</f>
        <v>45229.3463771283</v>
      </c>
    </row>
    <row r="2695" customFormat="false" ht="15" hidden="false" customHeight="false" outlineLevel="0" collapsed="false">
      <c r="A2695" s="41" t="n">
        <v>-0.0656306819</v>
      </c>
      <c r="B2695" s="41" t="n">
        <v>-0.6240414399</v>
      </c>
      <c r="C2695" s="41" t="n">
        <v>0.7223061473</v>
      </c>
      <c r="D2695" s="42" t="n">
        <f aca="false">$B$5*A2695</f>
        <v>-0.167684950864288</v>
      </c>
      <c r="E2695" s="42" t="n">
        <f aca="false">$D$5*A2695+$F$5*B2695</f>
        <v>-1.23373400565711</v>
      </c>
      <c r="F2695" s="43" t="n">
        <f aca="false">Inputs!$B$5*D2695+Inputs!$B$6*E2695</f>
        <v>44918.2051964267</v>
      </c>
      <c r="G2695" s="43" t="n">
        <f aca="false">F2695*SQRT(($B$6-2)/C2695)</f>
        <v>74744.0690576082</v>
      </c>
    </row>
    <row r="2696" customFormat="false" ht="15" hidden="false" customHeight="false" outlineLevel="0" collapsed="false">
      <c r="A2696" s="41" t="n">
        <v>0.07579155</v>
      </c>
      <c r="B2696" s="41" t="n">
        <v>0.897361459</v>
      </c>
      <c r="C2696" s="41" t="n">
        <v>5.5904642055</v>
      </c>
      <c r="D2696" s="42" t="n">
        <f aca="false">$B$5*A2696</f>
        <v>0.193645745705382</v>
      </c>
      <c r="E2696" s="42" t="n">
        <f aca="false">$D$5*A2696+$F$5*B2696</f>
        <v>1.72986648399096</v>
      </c>
      <c r="F2696" s="43" t="n">
        <f aca="false">Inputs!$B$5*D2696+Inputs!$B$6*E2696</f>
        <v>-67128.7496290095</v>
      </c>
      <c r="G2696" s="43" t="n">
        <f aca="false">F2696*SQRT(($B$6-2)/C2696)</f>
        <v>-40151.3008259474</v>
      </c>
    </row>
    <row r="2697" customFormat="false" ht="15" hidden="false" customHeight="false" outlineLevel="0" collapsed="false">
      <c r="A2697" s="41" t="n">
        <v>-0.013111431</v>
      </c>
      <c r="B2697" s="41" t="n">
        <v>-0.3166228051</v>
      </c>
      <c r="C2697" s="41" t="n">
        <v>4.8062077372</v>
      </c>
      <c r="D2697" s="42" t="n">
        <f aca="false">$B$5*A2697</f>
        <v>-0.0334994182499192</v>
      </c>
      <c r="E2697" s="42" t="n">
        <f aca="false">$D$5*A2697+$F$5*B2697</f>
        <v>-0.577926443201556</v>
      </c>
      <c r="F2697" s="43" t="n">
        <f aca="false">Inputs!$B$5*D2697+Inputs!$B$6*E2697</f>
        <v>25546.3803350859</v>
      </c>
      <c r="G2697" s="43" t="n">
        <f aca="false">F2697*SQRT(($B$6-2)/C2697)</f>
        <v>16479.4647726722</v>
      </c>
    </row>
    <row r="2698" customFormat="false" ht="15" hidden="false" customHeight="false" outlineLevel="0" collapsed="false">
      <c r="A2698" s="41" t="n">
        <v>-0.2507825342</v>
      </c>
      <c r="B2698" s="41" t="n">
        <v>0.9924766136</v>
      </c>
      <c r="C2698" s="41" t="n">
        <v>1.3745834023</v>
      </c>
      <c r="D2698" s="42" t="n">
        <f aca="false">$B$5*A2698</f>
        <v>-0.640743867159922</v>
      </c>
      <c r="E2698" s="42" t="n">
        <f aca="false">$D$5*A2698+$F$5*B2698</f>
        <v>1.11699432624354</v>
      </c>
      <c r="F2698" s="43" t="n">
        <f aca="false">Inputs!$B$5*D2698+Inputs!$B$6*E2698</f>
        <v>-119924.103028169</v>
      </c>
      <c r="G2698" s="43" t="n">
        <f aca="false">F2698*SQRT(($B$6-2)/C2698)</f>
        <v>-144655.825786913</v>
      </c>
    </row>
    <row r="2699" customFormat="false" ht="15" hidden="false" customHeight="false" outlineLevel="0" collapsed="false">
      <c r="A2699" s="41" t="n">
        <v>1.2251614551</v>
      </c>
      <c r="B2699" s="41" t="n">
        <v>-0.6671505138</v>
      </c>
      <c r="C2699" s="41" t="n">
        <v>2.6620317619</v>
      </c>
      <c r="D2699" s="42" t="n">
        <f aca="false">$B$5*A2699</f>
        <v>3.13026061061333</v>
      </c>
      <c r="E2699" s="42" t="n">
        <f aca="false">$D$5*A2699+$F$5*B2699</f>
        <v>1.76338089569479</v>
      </c>
      <c r="F2699" s="43" t="n">
        <f aca="false">Inputs!$B$5*D2699+Inputs!$B$6*E2699</f>
        <v>224857.016276594</v>
      </c>
      <c r="G2699" s="43" t="n">
        <f aca="false">F2699*SQRT(($B$6-2)/C2699)</f>
        <v>194901.339942775</v>
      </c>
    </row>
    <row r="2700" customFormat="false" ht="15" hidden="false" customHeight="false" outlineLevel="0" collapsed="false">
      <c r="A2700" s="41" t="n">
        <v>-0.6685878574</v>
      </c>
      <c r="B2700" s="41" t="n">
        <v>0.3793589197</v>
      </c>
      <c r="C2700" s="41" t="n">
        <v>1.0021517312</v>
      </c>
      <c r="D2700" s="42" t="n">
        <f aca="false">$B$5*A2700</f>
        <v>-1.708227292037</v>
      </c>
      <c r="E2700" s="42" t="n">
        <f aca="false">$D$5*A2700+$F$5*B2700</f>
        <v>-0.935907650715333</v>
      </c>
      <c r="F2700" s="43" t="n">
        <f aca="false">Inputs!$B$5*D2700+Inputs!$B$6*E2700</f>
        <v>-124027.346667933</v>
      </c>
      <c r="G2700" s="43" t="n">
        <f aca="false">F2700*SQRT(($B$6-2)/C2700)</f>
        <v>-175212.751684994</v>
      </c>
    </row>
    <row r="2701" customFormat="false" ht="15" hidden="false" customHeight="false" outlineLevel="0" collapsed="false">
      <c r="A2701" s="41" t="n">
        <v>1.5275320648</v>
      </c>
      <c r="B2701" s="41" t="n">
        <v>1.1459903083</v>
      </c>
      <c r="C2701" s="41" t="n">
        <v>1.9920702616</v>
      </c>
      <c r="D2701" s="42" t="n">
        <f aca="false">$B$5*A2701</f>
        <v>3.90281087769122</v>
      </c>
      <c r="E2701" s="42" t="n">
        <f aca="false">$D$5*A2701+$F$5*B2701</f>
        <v>5.61372899759065</v>
      </c>
      <c r="F2701" s="43" t="n">
        <f aca="false">Inputs!$B$5*D2701+Inputs!$B$6*E2701</f>
        <v>109594.63788959</v>
      </c>
      <c r="G2701" s="43" t="n">
        <f aca="false">F2701*SQRT(($B$6-2)/C2701)</f>
        <v>109812.550301903</v>
      </c>
    </row>
    <row r="2702" customFormat="false" ht="15" hidden="false" customHeight="false" outlineLevel="0" collapsed="false">
      <c r="A2702" s="41" t="n">
        <v>-1.2518522122</v>
      </c>
      <c r="B2702" s="41" t="n">
        <v>-0.26407597</v>
      </c>
      <c r="C2702" s="41" t="n">
        <v>2.6273476435</v>
      </c>
      <c r="D2702" s="42" t="n">
        <f aca="false">$B$5*A2702</f>
        <v>-3.19845490881769</v>
      </c>
      <c r="E2702" s="42" t="n">
        <f aca="false">$D$5*A2702+$F$5*B2702</f>
        <v>-3.43488397123014</v>
      </c>
      <c r="F2702" s="43" t="n">
        <f aca="false">Inputs!$B$5*D2702+Inputs!$B$6*E2702</f>
        <v>-148101.292320262</v>
      </c>
      <c r="G2702" s="43" t="n">
        <f aca="false">F2702*SQRT(($B$6-2)/C2702)</f>
        <v>-129215.637737349</v>
      </c>
    </row>
    <row r="2703" customFormat="false" ht="15" hidden="false" customHeight="false" outlineLevel="0" collapsed="false">
      <c r="A2703" s="41" t="n">
        <v>-0.9306035547</v>
      </c>
      <c r="B2703" s="41" t="n">
        <v>-0.2675125219</v>
      </c>
      <c r="C2703" s="41" t="n">
        <v>5.1195868502</v>
      </c>
      <c r="D2703" s="42" t="n">
        <f aca="false">$B$5*A2703</f>
        <v>-2.37767164421312</v>
      </c>
      <c r="E2703" s="42" t="n">
        <f aca="false">$D$5*A2703+$F$5*B2703</f>
        <v>-2.67637862424358</v>
      </c>
      <c r="F2703" s="43" t="n">
        <f aca="false">Inputs!$B$5*D2703+Inputs!$B$6*E2703</f>
        <v>-103948.233209133</v>
      </c>
      <c r="G2703" s="43" t="n">
        <f aca="false">F2703*SQRT(($B$6-2)/C2703)</f>
        <v>-64970.26714188</v>
      </c>
    </row>
    <row r="2704" customFormat="false" ht="15" hidden="false" customHeight="false" outlineLevel="0" collapsed="false">
      <c r="A2704" s="41" t="n">
        <v>1.604409996</v>
      </c>
      <c r="B2704" s="41" t="n">
        <v>-1.4226006488</v>
      </c>
      <c r="C2704" s="41" t="n">
        <v>5.8591281382</v>
      </c>
      <c r="D2704" s="42" t="n">
        <f aca="false">$B$5*A2704</f>
        <v>4.09923230350335</v>
      </c>
      <c r="E2704" s="42" t="n">
        <f aca="false">$D$5*A2704+$F$5*B2704</f>
        <v>1.36136684879789</v>
      </c>
      <c r="F2704" s="43" t="n">
        <f aca="false">Inputs!$B$5*D2704+Inputs!$B$6*E2704</f>
        <v>341854.887910441</v>
      </c>
      <c r="G2704" s="43" t="n">
        <f aca="false">F2704*SQRT(($B$6-2)/C2704)</f>
        <v>199728.616504275</v>
      </c>
    </row>
    <row r="2705" customFormat="false" ht="15" hidden="false" customHeight="false" outlineLevel="0" collapsed="false">
      <c r="A2705" s="41" t="n">
        <v>-1.6188652933</v>
      </c>
      <c r="B2705" s="41" t="n">
        <v>-0.8285541534</v>
      </c>
      <c r="C2705" s="41" t="n">
        <v>3.8145146721</v>
      </c>
      <c r="D2705" s="42" t="n">
        <f aca="false">$B$5*A2705</f>
        <v>-4.13616527063559</v>
      </c>
      <c r="E2705" s="42" t="n">
        <f aca="false">$D$5*A2705+$F$5*B2705</f>
        <v>-5.28293334714966</v>
      </c>
      <c r="F2705" s="43" t="n">
        <f aca="false">Inputs!$B$5*D2705+Inputs!$B$6*E2705</f>
        <v>-149469.859706076</v>
      </c>
      <c r="G2705" s="43" t="n">
        <f aca="false">F2705*SQRT(($B$6-2)/C2705)</f>
        <v>-108230.329310801</v>
      </c>
    </row>
    <row r="2706" customFormat="false" ht="15" hidden="false" customHeight="false" outlineLevel="0" collapsed="false">
      <c r="A2706" s="41" t="n">
        <v>0.2873106026</v>
      </c>
      <c r="B2706" s="41" t="n">
        <v>0.6207548206</v>
      </c>
      <c r="C2706" s="41" t="n">
        <v>2.5359982348</v>
      </c>
      <c r="D2706" s="42" t="n">
        <f aca="false">$B$5*A2706</f>
        <v>0.734072279687376</v>
      </c>
      <c r="E2706" s="42" t="n">
        <f aca="false">$D$5*A2706+$F$5*B2706</f>
        <v>1.75556569426086</v>
      </c>
      <c r="F2706" s="43" t="n">
        <f aca="false">Inputs!$B$5*D2706+Inputs!$B$6*E2706</f>
        <v>-14371.0567443052</v>
      </c>
      <c r="G2706" s="43" t="n">
        <f aca="false">F2706*SQRT(($B$6-2)/C2706)</f>
        <v>-12762.3082084183</v>
      </c>
    </row>
    <row r="2707" customFormat="false" ht="15" hidden="false" customHeight="false" outlineLevel="0" collapsed="false">
      <c r="A2707" s="41" t="n">
        <v>0.4374484349</v>
      </c>
      <c r="B2707" s="41" t="n">
        <v>1.1756854032</v>
      </c>
      <c r="C2707" s="41" t="n">
        <v>5.4679346598</v>
      </c>
      <c r="D2707" s="42" t="n">
        <f aca="false">$B$5*A2707</f>
        <v>1.11767114386581</v>
      </c>
      <c r="E2707" s="42" t="n">
        <f aca="false">$D$5*A2707+$F$5*B2707</f>
        <v>3.07105510320416</v>
      </c>
      <c r="F2707" s="43" t="n">
        <f aca="false">Inputs!$B$5*D2707+Inputs!$B$6*E2707</f>
        <v>-41785.640773627</v>
      </c>
      <c r="G2707" s="43" t="n">
        <f aca="false">F2707*SQRT(($B$6-2)/C2707)</f>
        <v>-25271.4642523444</v>
      </c>
    </row>
    <row r="2708" customFormat="false" ht="15" hidden="false" customHeight="false" outlineLevel="0" collapsed="false">
      <c r="A2708" s="41" t="n">
        <v>-1.7630855942</v>
      </c>
      <c r="B2708" s="41" t="n">
        <v>1.1883365384</v>
      </c>
      <c r="C2708" s="41" t="n">
        <v>3.4729028655</v>
      </c>
      <c r="D2708" s="42" t="n">
        <f aca="false">$B$5*A2708</f>
        <v>-4.50464497204868</v>
      </c>
      <c r="E2708" s="42" t="n">
        <f aca="false">$D$5*A2708+$F$5*B2708</f>
        <v>-2.14346360052141</v>
      </c>
      <c r="F2708" s="43" t="n">
        <f aca="false">Inputs!$B$5*D2708+Inputs!$B$6*E2708</f>
        <v>-343291.317178797</v>
      </c>
      <c r="G2708" s="43" t="n">
        <f aca="false">F2708*SQRT(($B$6-2)/C2708)</f>
        <v>-260514.258741646</v>
      </c>
    </row>
    <row r="2709" customFormat="false" ht="15" hidden="false" customHeight="false" outlineLevel="0" collapsed="false">
      <c r="A2709" s="41" t="n">
        <v>-0.31209532</v>
      </c>
      <c r="B2709" s="41" t="n">
        <v>0.7314943098</v>
      </c>
      <c r="C2709" s="41" t="n">
        <v>4.134920393</v>
      </c>
      <c r="D2709" s="42" t="n">
        <f aca="false">$B$5*A2709</f>
        <v>-0.797396688318947</v>
      </c>
      <c r="E2709" s="42" t="n">
        <f aca="false">$D$5*A2709+$F$5*B2709</f>
        <v>0.520445447679831</v>
      </c>
      <c r="F2709" s="43" t="n">
        <f aca="false">Inputs!$B$5*D2709+Inputs!$B$6*E2709</f>
        <v>-105761.941215886</v>
      </c>
      <c r="G2709" s="43" t="n">
        <f aca="false">F2709*SQRT(($B$6-2)/C2709)</f>
        <v>-73554.7688376567</v>
      </c>
    </row>
    <row r="2710" customFormat="false" ht="15" hidden="false" customHeight="false" outlineLevel="0" collapsed="false">
      <c r="A2710" s="41" t="n">
        <v>-1.3234254268</v>
      </c>
      <c r="B2710" s="41" t="n">
        <v>0.004956697</v>
      </c>
      <c r="C2710" s="41" t="n">
        <v>6.0646883894</v>
      </c>
      <c r="D2710" s="42" t="n">
        <f aca="false">$B$5*A2710</f>
        <v>-3.38132290021975</v>
      </c>
      <c r="E2710" s="42" t="n">
        <f aca="false">$D$5*A2710+$F$5*B2710</f>
        <v>-3.14064808186421</v>
      </c>
      <c r="F2710" s="43" t="n">
        <f aca="false">Inputs!$B$5*D2710+Inputs!$B$6*E2710</f>
        <v>-181099.885928764</v>
      </c>
      <c r="G2710" s="43" t="n">
        <f aca="false">F2710*SQRT(($B$6-2)/C2710)</f>
        <v>-103998.943870771</v>
      </c>
    </row>
    <row r="2711" customFormat="false" ht="15" hidden="false" customHeight="false" outlineLevel="0" collapsed="false">
      <c r="A2711" s="41" t="n">
        <v>0.2362707706</v>
      </c>
      <c r="B2711" s="41" t="n">
        <v>1.1557510375</v>
      </c>
      <c r="C2711" s="41" t="n">
        <v>5.2375067962</v>
      </c>
      <c r="D2711" s="42" t="n">
        <f aca="false">$B$5*A2711</f>
        <v>0.603666629871303</v>
      </c>
      <c r="E2711" s="42" t="n">
        <f aca="false">$D$5*A2711+$F$5*B2711</f>
        <v>2.55791362948974</v>
      </c>
      <c r="F2711" s="43" t="n">
        <f aca="false">Inputs!$B$5*D2711+Inputs!$B$6*E2711</f>
        <v>-67529.018487357</v>
      </c>
      <c r="G2711" s="43" t="n">
        <f aca="false">F2711*SQRT(($B$6-2)/C2711)</f>
        <v>-41729.4956235439</v>
      </c>
    </row>
    <row r="2712" customFormat="false" ht="15" hidden="false" customHeight="false" outlineLevel="0" collapsed="false">
      <c r="A2712" s="41" t="n">
        <v>-1.5852546226</v>
      </c>
      <c r="B2712" s="41" t="n">
        <v>0.0307525485</v>
      </c>
      <c r="C2712" s="41" t="n">
        <v>4.1141886024</v>
      </c>
      <c r="D2712" s="42" t="n">
        <f aca="false">$B$5*A2712</f>
        <v>-4.05029074515934</v>
      </c>
      <c r="E2712" s="42" t="n">
        <f aca="false">$D$5*A2712+$F$5*B2712</f>
        <v>-3.71915080694677</v>
      </c>
      <c r="F2712" s="43" t="n">
        <f aca="false">Inputs!$B$5*D2712+Inputs!$B$6*E2712</f>
        <v>-219071.534168595</v>
      </c>
      <c r="G2712" s="43" t="n">
        <f aca="false">F2712*SQRT(($B$6-2)/C2712)</f>
        <v>-152742.132300093</v>
      </c>
    </row>
    <row r="2713" customFormat="false" ht="15" hidden="false" customHeight="false" outlineLevel="0" collapsed="false">
      <c r="A2713" s="41" t="n">
        <v>-1.0852352911</v>
      </c>
      <c r="B2713" s="41" t="n">
        <v>0.5054960442</v>
      </c>
      <c r="C2713" s="41" t="n">
        <v>4.7246469407</v>
      </c>
      <c r="D2713" s="42" t="n">
        <f aca="false">$B$5*A2713</f>
        <v>-2.77275233467131</v>
      </c>
      <c r="E2713" s="42" t="n">
        <f aca="false">$D$5*A2713+$F$5*B2713</f>
        <v>-1.70955024268822</v>
      </c>
      <c r="F2713" s="43" t="n">
        <f aca="false">Inputs!$B$5*D2713+Inputs!$B$6*E2713</f>
        <v>-191797.72133272</v>
      </c>
      <c r="G2713" s="43" t="n">
        <f aca="false">F2713*SQRT(($B$6-2)/C2713)</f>
        <v>-124788.269099868</v>
      </c>
    </row>
    <row r="2714" customFormat="false" ht="15" hidden="false" customHeight="false" outlineLevel="0" collapsed="false">
      <c r="A2714" s="41" t="n">
        <v>0.7772165365</v>
      </c>
      <c r="B2714" s="41" t="n">
        <v>1.2871702425</v>
      </c>
      <c r="C2714" s="41" t="n">
        <v>1.9591721633</v>
      </c>
      <c r="D2714" s="42" t="n">
        <f aca="false">$B$5*A2714</f>
        <v>1.98577118141926</v>
      </c>
      <c r="E2714" s="42" t="n">
        <f aca="false">$D$5*A2714+$F$5*B2714</f>
        <v>4.07206895748699</v>
      </c>
      <c r="F2714" s="43" t="n">
        <f aca="false">Inputs!$B$5*D2714+Inputs!$B$6*E2714</f>
        <v>-5026.32973242339</v>
      </c>
      <c r="G2714" s="43" t="n">
        <f aca="false">F2714*SQRT(($B$6-2)/C2714)</f>
        <v>-5078.43235996031</v>
      </c>
    </row>
    <row r="2715" customFormat="false" ht="15" hidden="false" customHeight="false" outlineLevel="0" collapsed="false">
      <c r="A2715" s="41" t="n">
        <v>-0.5350294543</v>
      </c>
      <c r="B2715" s="41" t="n">
        <v>0.9272264857</v>
      </c>
      <c r="C2715" s="41" t="n">
        <v>1.7403873557</v>
      </c>
      <c r="D2715" s="42" t="n">
        <f aca="false">$B$5*A2715</f>
        <v>-1.36698850534482</v>
      </c>
      <c r="E2715" s="42" t="n">
        <f aca="false">$D$5*A2715+$F$5*B2715</f>
        <v>0.327933526339668</v>
      </c>
      <c r="F2715" s="43" t="n">
        <f aca="false">Inputs!$B$5*D2715+Inputs!$B$6*E2715</f>
        <v>-153095.526851466</v>
      </c>
      <c r="G2715" s="43" t="n">
        <f aca="false">F2715*SQRT(($B$6-2)/C2715)</f>
        <v>-164117.366623741</v>
      </c>
    </row>
    <row r="2716" customFormat="false" ht="15" hidden="false" customHeight="false" outlineLevel="0" collapsed="false">
      <c r="A2716" s="41" t="n">
        <v>1.3609015875</v>
      </c>
      <c r="B2716" s="41" t="n">
        <v>-1.6432469699</v>
      </c>
      <c r="C2716" s="41" t="n">
        <v>10.9853654748</v>
      </c>
      <c r="D2716" s="42" t="n">
        <f aca="false">$B$5*A2716</f>
        <v>3.47707366775156</v>
      </c>
      <c r="E2716" s="42" t="n">
        <f aca="false">$D$5*A2716+$F$5*B2716</f>
        <v>0.400917415496033</v>
      </c>
      <c r="F2716" s="43" t="n">
        <f aca="false">Inputs!$B$5*D2716+Inputs!$B$6*E2716</f>
        <v>327661.496000355</v>
      </c>
      <c r="G2716" s="43" t="n">
        <f aca="false">F2716*SQRT(($B$6-2)/C2716)</f>
        <v>139808.363611061</v>
      </c>
    </row>
    <row r="2717" customFormat="false" ht="15" hidden="false" customHeight="false" outlineLevel="0" collapsed="false">
      <c r="A2717" s="41" t="n">
        <v>0.6123449201</v>
      </c>
      <c r="B2717" s="41" t="n">
        <v>0.9585112538</v>
      </c>
      <c r="C2717" s="41" t="n">
        <v>1.6586219024</v>
      </c>
      <c r="D2717" s="42" t="n">
        <f aca="false">$B$5*A2717</f>
        <v>1.56452782245075</v>
      </c>
      <c r="E2717" s="42" t="n">
        <f aca="false">$D$5*A2717+$F$5*B2717</f>
        <v>3.11223241297411</v>
      </c>
      <c r="F2717" s="43" t="n">
        <f aca="false">Inputs!$B$5*D2717+Inputs!$B$6*E2717</f>
        <v>841.161596369901</v>
      </c>
      <c r="G2717" s="43" t="n">
        <f aca="false">F2717*SQRT(($B$6-2)/C2717)</f>
        <v>923.678290468277</v>
      </c>
    </row>
    <row r="2718" customFormat="false" ht="15" hidden="false" customHeight="false" outlineLevel="0" collapsed="false">
      <c r="A2718" s="41" t="n">
        <v>-0.2587263864</v>
      </c>
      <c r="B2718" s="41" t="n">
        <v>-1.2107735775</v>
      </c>
      <c r="C2718" s="41" t="n">
        <v>6.1082294019</v>
      </c>
      <c r="D2718" s="42" t="n">
        <f aca="false">$B$5*A2718</f>
        <v>-0.661040235066929</v>
      </c>
      <c r="E2718" s="42" t="n">
        <f aca="false">$D$5*A2718+$F$5*B2718</f>
        <v>-2.70635859979962</v>
      </c>
      <c r="F2718" s="43" t="n">
        <f aca="false">Inputs!$B$5*D2718+Inputs!$B$6*E2718</f>
        <v>69213.906483288</v>
      </c>
      <c r="G2718" s="43" t="n">
        <f aca="false">F2718*SQRT(($B$6-2)/C2718)</f>
        <v>39605.0613246894</v>
      </c>
    </row>
    <row r="2719" customFormat="false" ht="15" hidden="false" customHeight="false" outlineLevel="0" collapsed="false">
      <c r="A2719" s="41" t="n">
        <v>0.9429557561</v>
      </c>
      <c r="B2719" s="41" t="n">
        <v>-1.1995088276</v>
      </c>
      <c r="C2719" s="41" t="n">
        <v>2.5068924967</v>
      </c>
      <c r="D2719" s="42" t="n">
        <f aca="false">$B$5*A2719</f>
        <v>2.40923124750935</v>
      </c>
      <c r="E2719" s="42" t="n">
        <f aca="false">$D$5*A2719+$F$5*B2719</f>
        <v>0.172600937075383</v>
      </c>
      <c r="F2719" s="43" t="n">
        <f aca="false">Inputs!$B$5*D2719+Inputs!$B$6*E2719</f>
        <v>232293.077897166</v>
      </c>
      <c r="G2719" s="43" t="n">
        <f aca="false">F2719*SQRT(($B$6-2)/C2719)</f>
        <v>207483.426251126</v>
      </c>
    </row>
    <row r="2720" customFormat="false" ht="15" hidden="false" customHeight="false" outlineLevel="0" collapsed="false">
      <c r="A2720" s="41" t="n">
        <v>-0.1783514345</v>
      </c>
      <c r="B2720" s="41" t="n">
        <v>-0.0401240578</v>
      </c>
      <c r="C2720" s="41" t="n">
        <v>5.0930334866</v>
      </c>
      <c r="D2720" s="42" t="n">
        <f aca="false">$B$5*A2720</f>
        <v>-0.45568399816836</v>
      </c>
      <c r="E2720" s="42" t="n">
        <f aca="false">$D$5*A2720+$F$5*B2720</f>
        <v>-0.493686892115075</v>
      </c>
      <c r="F2720" s="43" t="n">
        <f aca="false">Inputs!$B$5*D2720+Inputs!$B$6*E2720</f>
        <v>-20884.0552110822</v>
      </c>
      <c r="G2720" s="43" t="n">
        <f aca="false">F2720*SQRT(($B$6-2)/C2720)</f>
        <v>-13087.0440640189</v>
      </c>
    </row>
    <row r="2721" customFormat="false" ht="15" hidden="false" customHeight="false" outlineLevel="0" collapsed="false">
      <c r="A2721" s="41" t="n">
        <v>0.7155380517</v>
      </c>
      <c r="B2721" s="41" t="n">
        <v>-0.6266315595</v>
      </c>
      <c r="C2721" s="41" t="n">
        <v>0.3837438727</v>
      </c>
      <c r="D2721" s="42" t="n">
        <f aca="false">$B$5*A2721</f>
        <v>1.82818400734677</v>
      </c>
      <c r="E2721" s="42" t="n">
        <f aca="false">$D$5*A2721+$F$5*B2721</f>
        <v>0.620653126226306</v>
      </c>
      <c r="F2721" s="43" t="n">
        <f aca="false">Inputs!$B$5*D2721+Inputs!$B$6*E2721</f>
        <v>151785.744423361</v>
      </c>
      <c r="G2721" s="43" t="n">
        <f aca="false">F2721*SQRT(($B$6-2)/C2721)</f>
        <v>346517.566437414</v>
      </c>
    </row>
    <row r="2722" customFormat="false" ht="15" hidden="false" customHeight="false" outlineLevel="0" collapsed="false">
      <c r="A2722" s="41" t="n">
        <v>-0.6845836888</v>
      </c>
      <c r="B2722" s="41" t="n">
        <v>0.0989154788</v>
      </c>
      <c r="C2722" s="41" t="n">
        <v>0.9286499113</v>
      </c>
      <c r="D2722" s="42" t="n">
        <f aca="false">$B$5*A2722</f>
        <v>-1.74909628996131</v>
      </c>
      <c r="E2722" s="42" t="n">
        <f aca="false">$D$5*A2722+$F$5*B2722</f>
        <v>-1.45822526505398</v>
      </c>
      <c r="F2722" s="43" t="n">
        <f aca="false">Inputs!$B$5*D2722+Inputs!$B$6*E2722</f>
        <v>-101998.365743432</v>
      </c>
      <c r="G2722" s="43" t="n">
        <f aca="false">F2722*SQRT(($B$6-2)/C2722)</f>
        <v>-149686.3506498</v>
      </c>
    </row>
    <row r="2723" customFormat="false" ht="15" hidden="false" customHeight="false" outlineLevel="0" collapsed="false">
      <c r="A2723" s="41" t="n">
        <v>1.0063904776</v>
      </c>
      <c r="B2723" s="41" t="n">
        <v>2.2874500007</v>
      </c>
      <c r="C2723" s="41" t="n">
        <v>6.3574106344</v>
      </c>
      <c r="D2723" s="42" t="n">
        <f aca="false">$B$5*A2723</f>
        <v>2.57130556777963</v>
      </c>
      <c r="E2723" s="42" t="n">
        <f aca="false">$D$5*A2723+$F$5*B2723</f>
        <v>6.34463590388258</v>
      </c>
      <c r="F2723" s="43" t="n">
        <f aca="false">Inputs!$B$5*D2723+Inputs!$B$6*E2723</f>
        <v>-60101.2384161665</v>
      </c>
      <c r="G2723" s="43" t="n">
        <f aca="false">F2723*SQRT(($B$6-2)/C2723)</f>
        <v>-33709.9638474478</v>
      </c>
    </row>
    <row r="2724" customFormat="false" ht="15" hidden="false" customHeight="false" outlineLevel="0" collapsed="false">
      <c r="A2724" s="41" t="n">
        <v>-1.5074811998</v>
      </c>
      <c r="B2724" s="41" t="n">
        <v>0.3153420178</v>
      </c>
      <c r="C2724" s="41" t="n">
        <v>0.6432412297</v>
      </c>
      <c r="D2724" s="42" t="n">
        <f aca="false">$B$5*A2724</f>
        <v>-3.85158135797613</v>
      </c>
      <c r="E2724" s="42" t="n">
        <f aca="false">$D$5*A2724+$F$5*B2724</f>
        <v>-3.0426688572314</v>
      </c>
      <c r="F2724" s="43" t="n">
        <f aca="false">Inputs!$B$5*D2724+Inputs!$B$6*E2724</f>
        <v>-233024.692936042</v>
      </c>
      <c r="G2724" s="43" t="n">
        <f aca="false">F2724*SQRT(($B$6-2)/C2724)</f>
        <v>-410894.194739917</v>
      </c>
    </row>
    <row r="2725" customFormat="false" ht="15" hidden="false" customHeight="false" outlineLevel="0" collapsed="false">
      <c r="A2725" s="41" t="n">
        <v>-1.0865350262</v>
      </c>
      <c r="B2725" s="41" t="n">
        <v>1.0188112432</v>
      </c>
      <c r="C2725" s="41" t="n">
        <v>1.9840835951</v>
      </c>
      <c r="D2725" s="42" t="n">
        <f aca="false">$B$5*A2725</f>
        <v>-2.77607312930684</v>
      </c>
      <c r="E2725" s="42" t="n">
        <f aca="false">$D$5*A2725+$F$5*B2725</f>
        <v>-0.826278953843443</v>
      </c>
      <c r="F2725" s="43" t="n">
        <f aca="false">Inputs!$B$5*D2725+Inputs!$B$6*E2725</f>
        <v>-236293.365238512</v>
      </c>
      <c r="G2725" s="43" t="n">
        <f aca="false">F2725*SQRT(($B$6-2)/C2725)</f>
        <v>-237239.249872731</v>
      </c>
    </row>
    <row r="2726" customFormat="false" ht="15" hidden="false" customHeight="false" outlineLevel="0" collapsed="false">
      <c r="A2726" s="41" t="n">
        <v>-0.9385445473</v>
      </c>
      <c r="B2726" s="41" t="n">
        <v>-0.6746482182</v>
      </c>
      <c r="C2726" s="41" t="n">
        <v>8.3337631224</v>
      </c>
      <c r="D2726" s="42" t="n">
        <f aca="false">$B$5*A2726</f>
        <v>-2.39796070590493</v>
      </c>
      <c r="E2726" s="42" t="n">
        <f aca="false">$D$5*A2726+$F$5*B2726</f>
        <v>-3.39829417920248</v>
      </c>
      <c r="F2726" s="43" t="n">
        <f aca="false">Inputs!$B$5*D2726+Inputs!$B$6*E2726</f>
        <v>-69881.3616303694</v>
      </c>
      <c r="G2726" s="43" t="n">
        <f aca="false">F2726*SQRT(($B$6-2)/C2726)</f>
        <v>-34233.852916303</v>
      </c>
    </row>
    <row r="2727" customFormat="false" ht="15" hidden="false" customHeight="false" outlineLevel="0" collapsed="false">
      <c r="A2727" s="41" t="n">
        <v>-0.5892708591</v>
      </c>
      <c r="B2727" s="41" t="n">
        <v>-0.0761989387</v>
      </c>
      <c r="C2727" s="41" t="n">
        <v>5.8641440491</v>
      </c>
      <c r="D2727" s="42" t="n">
        <f aca="false">$B$5*A2727</f>
        <v>-1.50557410335151</v>
      </c>
      <c r="E2727" s="42" t="n">
        <f aca="false">$D$5*A2727+$F$5*B2727</f>
        <v>-1.53379784816369</v>
      </c>
      <c r="F2727" s="43" t="n">
        <f aca="false">Inputs!$B$5*D2727+Inputs!$B$6*E2727</f>
        <v>-73867.5179269663</v>
      </c>
      <c r="G2727" s="43" t="n">
        <f aca="false">F2727*SQRT(($B$6-2)/C2727)</f>
        <v>-43138.6141542213</v>
      </c>
    </row>
    <row r="2728" customFormat="false" ht="15" hidden="false" customHeight="false" outlineLevel="0" collapsed="false">
      <c r="A2728" s="41" t="n">
        <v>0.3231975969</v>
      </c>
      <c r="B2728" s="41" t="n">
        <v>0.4837013936</v>
      </c>
      <c r="C2728" s="41" t="n">
        <v>2.398173511</v>
      </c>
      <c r="D2728" s="42" t="n">
        <f aca="false">$B$5*A2728</f>
        <v>0.82576276196869</v>
      </c>
      <c r="E2728" s="42" t="n">
        <f aca="false">$D$5*A2728+$F$5*B2728</f>
        <v>1.60430571737922</v>
      </c>
      <c r="F2728" s="43" t="n">
        <f aca="false">Inputs!$B$5*D2728+Inputs!$B$6*E2728</f>
        <v>2360.99032790819</v>
      </c>
      <c r="G2728" s="43" t="n">
        <f aca="false">F2728*SQRT(($B$6-2)/C2728)</f>
        <v>2156.10002660419</v>
      </c>
    </row>
    <row r="2729" customFormat="false" ht="15" hidden="false" customHeight="false" outlineLevel="0" collapsed="false">
      <c r="A2729" s="41" t="n">
        <v>-0.0057675462</v>
      </c>
      <c r="B2729" s="41" t="n">
        <v>-1.3298910224</v>
      </c>
      <c r="C2729" s="41" t="n">
        <v>1.6648607745</v>
      </c>
      <c r="D2729" s="42" t="n">
        <f aca="false">$B$5*A2729</f>
        <v>-0.014735953873344</v>
      </c>
      <c r="E2729" s="42" t="n">
        <f aca="false">$D$5*A2729+$F$5*B2729</f>
        <v>-2.31010619957506</v>
      </c>
      <c r="F2729" s="43" t="n">
        <f aca="false">Inputs!$B$5*D2729+Inputs!$B$6*E2729</f>
        <v>114031.714591419</v>
      </c>
      <c r="G2729" s="43" t="n">
        <f aca="false">F2729*SQRT(($B$6-2)/C2729)</f>
        <v>124983.214920051</v>
      </c>
    </row>
    <row r="2730" customFormat="false" ht="15" hidden="false" customHeight="false" outlineLevel="0" collapsed="false">
      <c r="A2730" s="41" t="n">
        <v>0.7277861503</v>
      </c>
      <c r="B2730" s="41" t="n">
        <v>-0.0529586637</v>
      </c>
      <c r="C2730" s="41" t="n">
        <v>9.2035117206</v>
      </c>
      <c r="D2730" s="42" t="n">
        <f aca="false">$B$5*A2730</f>
        <v>1.85947763027531</v>
      </c>
      <c r="E2730" s="42" t="n">
        <f aca="false">$D$5*A2730+$F$5*B2730</f>
        <v>1.64038498745686</v>
      </c>
      <c r="F2730" s="43" t="n">
        <f aca="false">Inputs!$B$5*D2730+Inputs!$B$6*E2730</f>
        <v>103928.513654689</v>
      </c>
      <c r="G2730" s="43" t="n">
        <f aca="false">F2730*SQRT(($B$6-2)/C2730)</f>
        <v>48447.6737795648</v>
      </c>
    </row>
    <row r="2731" customFormat="false" ht="15" hidden="false" customHeight="false" outlineLevel="0" collapsed="false">
      <c r="A2731" s="41" t="n">
        <v>1.16173479</v>
      </c>
      <c r="B2731" s="41" t="n">
        <v>-0.7077387795</v>
      </c>
      <c r="C2731" s="41" t="n">
        <v>1.7944689356</v>
      </c>
      <c r="D2731" s="42" t="n">
        <f aca="false">$B$5*A2731</f>
        <v>2.96820687426812</v>
      </c>
      <c r="E2731" s="42" t="n">
        <f aca="false">$D$5*A2731+$F$5*B2731</f>
        <v>1.5423660170486</v>
      </c>
      <c r="F2731" s="43" t="n">
        <f aca="false">Inputs!$B$5*D2731+Inputs!$B$6*E2731</f>
        <v>219702.386574382</v>
      </c>
      <c r="G2731" s="43" t="n">
        <f aca="false">F2731*SQRT(($B$6-2)/C2731)</f>
        <v>231943.283059882</v>
      </c>
    </row>
    <row r="2732" customFormat="false" ht="15" hidden="false" customHeight="false" outlineLevel="0" collapsed="false">
      <c r="A2732" s="41" t="n">
        <v>-1.6022747274</v>
      </c>
      <c r="B2732" s="41" t="n">
        <v>-0.0340260027</v>
      </c>
      <c r="C2732" s="41" t="n">
        <v>4.0058811322</v>
      </c>
      <c r="D2732" s="42" t="n">
        <f aca="false">$B$5*A2732</f>
        <v>-4.09377673912542</v>
      </c>
      <c r="E2732" s="42" t="n">
        <f aca="false">$D$5*A2732+$F$5*B2732</f>
        <v>-3.87150763874409</v>
      </c>
      <c r="F2732" s="43" t="n">
        <f aca="false">Inputs!$B$5*D2732+Inputs!$B$6*E2732</f>
        <v>-215802.291975338</v>
      </c>
      <c r="G2732" s="43" t="n">
        <f aca="false">F2732*SQRT(($B$6-2)/C2732)</f>
        <v>-152483.208486158</v>
      </c>
    </row>
    <row r="2733" customFormat="false" ht="15" hidden="false" customHeight="false" outlineLevel="0" collapsed="false">
      <c r="A2733" s="41" t="n">
        <v>1.2959526883</v>
      </c>
      <c r="B2733" s="41" t="n">
        <v>0.1609421366</v>
      </c>
      <c r="C2733" s="41" t="n">
        <v>7.8478010031</v>
      </c>
      <c r="D2733" s="42" t="n">
        <f aca="false">$B$5*A2733</f>
        <v>3.31113065671237</v>
      </c>
      <c r="E2733" s="42" t="n">
        <f aca="false">$D$5*A2733+$F$5*B2733</f>
        <v>3.36173916242791</v>
      </c>
      <c r="F2733" s="43" t="n">
        <f aca="false">Inputs!$B$5*D2733+Inputs!$B$6*E2733</f>
        <v>163026.107549841</v>
      </c>
      <c r="G2733" s="43" t="n">
        <f aca="false">F2733*SQRT(($B$6-2)/C2733)</f>
        <v>82299.6837066107</v>
      </c>
    </row>
    <row r="2734" customFormat="false" ht="15" hidden="false" customHeight="false" outlineLevel="0" collapsed="false">
      <c r="A2734" s="41" t="n">
        <v>-0.1996697992</v>
      </c>
      <c r="B2734" s="41" t="n">
        <v>-0.8703470177</v>
      </c>
      <c r="C2734" s="41" t="n">
        <v>4.5250633973</v>
      </c>
      <c r="D2734" s="42" t="n">
        <f aca="false">$B$5*A2734</f>
        <v>-0.510151951779954</v>
      </c>
      <c r="E2734" s="42" t="n">
        <f aca="false">$D$5*A2734+$F$5*B2734</f>
        <v>-1.97799862329574</v>
      </c>
      <c r="F2734" s="43" t="n">
        <f aca="false">Inputs!$B$5*D2734+Inputs!$B$6*E2734</f>
        <v>47884.7359867914</v>
      </c>
      <c r="G2734" s="43" t="n">
        <f aca="false">F2734*SQRT(($B$6-2)/C2734)</f>
        <v>31834.6266582265</v>
      </c>
    </row>
    <row r="2735" customFormat="false" ht="15" hidden="false" customHeight="false" outlineLevel="0" collapsed="false">
      <c r="A2735" s="41" t="n">
        <v>1.7577664667</v>
      </c>
      <c r="B2735" s="41" t="n">
        <v>-1.0296025949</v>
      </c>
      <c r="C2735" s="41" t="n">
        <v>7.8611740564</v>
      </c>
      <c r="D2735" s="42" t="n">
        <f aca="false">$B$5*A2735</f>
        <v>4.4910547181056</v>
      </c>
      <c r="E2735" s="42" t="n">
        <f aca="false">$D$5*A2735+$F$5*B2735</f>
        <v>2.40489921051836</v>
      </c>
      <c r="F2735" s="43" t="n">
        <f aca="false">Inputs!$B$5*D2735+Inputs!$B$6*E2735</f>
        <v>328860.511284642</v>
      </c>
      <c r="G2735" s="43" t="n">
        <f aca="false">F2735*SQRT(($B$6-2)/C2735)</f>
        <v>165875.795781566</v>
      </c>
    </row>
    <row r="2736" customFormat="false" ht="15" hidden="false" customHeight="false" outlineLevel="0" collapsed="false">
      <c r="A2736" s="41" t="n">
        <v>-0.7253942576</v>
      </c>
      <c r="B2736" s="41" t="n">
        <v>0.5700341961</v>
      </c>
      <c r="C2736" s="41" t="n">
        <v>2.3197236016</v>
      </c>
      <c r="D2736" s="42" t="n">
        <f aca="false">$B$5*A2736</f>
        <v>-1.8533663969579</v>
      </c>
      <c r="E2736" s="42" t="n">
        <f aca="false">$D$5*A2736+$F$5*B2736</f>
        <v>-0.741836011576989</v>
      </c>
      <c r="F2736" s="43" t="n">
        <f aca="false">Inputs!$B$5*D2736+Inputs!$B$6*E2736</f>
        <v>-148244.83911694</v>
      </c>
      <c r="G2736" s="43" t="n">
        <f aca="false">F2736*SQRT(($B$6-2)/C2736)</f>
        <v>-137650.077533605</v>
      </c>
    </row>
    <row r="2737" customFormat="false" ht="15" hidden="false" customHeight="false" outlineLevel="0" collapsed="false">
      <c r="A2737" s="41" t="n">
        <v>-1.8560206899</v>
      </c>
      <c r="B2737" s="41" t="n">
        <v>1.2745906654</v>
      </c>
      <c r="C2737" s="41" t="n">
        <v>1.2573636704</v>
      </c>
      <c r="D2737" s="42" t="n">
        <f aca="false">$B$5*A2737</f>
        <v>-4.74209210050861</v>
      </c>
      <c r="E2737" s="42" t="n">
        <f aca="false">$D$5*A2737+$F$5*B2737</f>
        <v>-2.21567199562164</v>
      </c>
      <c r="F2737" s="43" t="n">
        <f aca="false">Inputs!$B$5*D2737+Inputs!$B$6*E2737</f>
        <v>-363425.610269779</v>
      </c>
      <c r="G2737" s="43" t="n">
        <f aca="false">F2737*SQRT(($B$6-2)/C2737)</f>
        <v>-458352.993697222</v>
      </c>
    </row>
    <row r="2738" customFormat="false" ht="15" hidden="false" customHeight="false" outlineLevel="0" collapsed="false">
      <c r="A2738" s="41" t="n">
        <v>0.6241931142</v>
      </c>
      <c r="B2738" s="41" t="n">
        <v>0.8992310718</v>
      </c>
      <c r="C2738" s="41" t="n">
        <v>5.2435790149</v>
      </c>
      <c r="D2738" s="42" t="n">
        <f aca="false">$B$5*A2738</f>
        <v>1.59479969816456</v>
      </c>
      <c r="E2738" s="42" t="n">
        <f aca="false">$D$5*A2738+$F$5*B2738</f>
        <v>3.03806451169634</v>
      </c>
      <c r="F2738" s="43" t="n">
        <f aca="false">Inputs!$B$5*D2738+Inputs!$B$6*E2738</f>
        <v>7576.74423163864</v>
      </c>
      <c r="G2738" s="43" t="n">
        <f aca="false">F2738*SQRT(($B$6-2)/C2738)</f>
        <v>4679.33045781439</v>
      </c>
    </row>
    <row r="2739" customFormat="false" ht="15" hidden="false" customHeight="false" outlineLevel="0" collapsed="false">
      <c r="A2739" s="41" t="n">
        <v>0.5581170119</v>
      </c>
      <c r="B2739" s="41" t="n">
        <v>-0.1611235175</v>
      </c>
      <c r="C2739" s="41" t="n">
        <v>7.2690218281</v>
      </c>
      <c r="D2739" s="42" t="n">
        <f aca="false">$B$5*A2739</f>
        <v>1.42597670796065</v>
      </c>
      <c r="E2739" s="42" t="n">
        <f aca="false">$D$5*A2739+$F$5*B2739</f>
        <v>1.04986932095538</v>
      </c>
      <c r="F2739" s="43" t="n">
        <f aca="false">Inputs!$B$5*D2739+Inputs!$B$6*E2739</f>
        <v>90104.2047482962</v>
      </c>
      <c r="G2739" s="43" t="n">
        <f aca="false">F2739*SQRT(($B$6-2)/C2739)</f>
        <v>47263.085371457</v>
      </c>
    </row>
    <row r="2740" customFormat="false" ht="15" hidden="false" customHeight="false" outlineLevel="0" collapsed="false">
      <c r="A2740" s="41" t="n">
        <v>-1.0631487102</v>
      </c>
      <c r="B2740" s="41" t="n">
        <v>-0.1400754412</v>
      </c>
      <c r="C2740" s="41" t="n">
        <v>4.7315387153</v>
      </c>
      <c r="D2740" s="42" t="n">
        <f aca="false">$B$5*A2740</f>
        <v>-2.71632160554039</v>
      </c>
      <c r="E2740" s="42" t="n">
        <f aca="false">$D$5*A2740+$F$5*B2740</f>
        <v>-2.77173020245725</v>
      </c>
      <c r="F2740" s="43" t="n">
        <f aca="false">Inputs!$B$5*D2740+Inputs!$B$6*E2740</f>
        <v>-133045.650431176</v>
      </c>
      <c r="G2740" s="43" t="n">
        <f aca="false">F2740*SQRT(($B$6-2)/C2740)</f>
        <v>-86499.6758246507</v>
      </c>
    </row>
    <row r="2741" customFormat="false" ht="15" hidden="false" customHeight="false" outlineLevel="0" collapsed="false">
      <c r="A2741" s="41" t="n">
        <v>-0.9752363118</v>
      </c>
      <c r="B2741" s="41" t="n">
        <v>0.4861553101</v>
      </c>
      <c r="C2741" s="41" t="n">
        <v>1.4645072343</v>
      </c>
      <c r="D2741" s="42" t="n">
        <f aca="false">$B$5*A2741</f>
        <v>-2.49170735837277</v>
      </c>
      <c r="E2741" s="42" t="n">
        <f aca="false">$D$5*A2741+$F$5*B2741</f>
        <v>-1.48119451443511</v>
      </c>
      <c r="F2741" s="43" t="n">
        <f aca="false">Inputs!$B$5*D2741+Inputs!$B$6*E2741</f>
        <v>-175111.010115522</v>
      </c>
      <c r="G2741" s="43" t="n">
        <f aca="false">F2741*SQRT(($B$6-2)/C2741)</f>
        <v>-204636.307356773</v>
      </c>
    </row>
    <row r="2742" customFormat="false" ht="15" hidden="false" customHeight="false" outlineLevel="0" collapsed="false">
      <c r="A2742" s="41" t="n">
        <v>0.8067798305</v>
      </c>
      <c r="B2742" s="41" t="n">
        <v>1.4768086312</v>
      </c>
      <c r="C2742" s="41" t="n">
        <v>14.1984850982</v>
      </c>
      <c r="D2742" s="42" t="n">
        <f aca="false">$B$5*A2742</f>
        <v>2.06130474831607</v>
      </c>
      <c r="E2742" s="42" t="n">
        <f aca="false">$D$5*A2742+$F$5*B2742</f>
        <v>4.46987442924738</v>
      </c>
      <c r="F2742" s="43" t="n">
        <f aca="false">Inputs!$B$5*D2742+Inputs!$B$6*E2742</f>
        <v>-17363.2466307626</v>
      </c>
      <c r="G2742" s="43" t="n">
        <f aca="false">F2742*SQRT(($B$6-2)/C2742)</f>
        <v>-6516.65796248408</v>
      </c>
    </row>
    <row r="2743" customFormat="false" ht="15" hidden="false" customHeight="false" outlineLevel="0" collapsed="false">
      <c r="A2743" s="41" t="n">
        <v>0.3717676406</v>
      </c>
      <c r="B2743" s="41" t="n">
        <v>0.9245753566</v>
      </c>
      <c r="C2743" s="41" t="n">
        <v>1.0038713696</v>
      </c>
      <c r="D2743" s="42" t="n">
        <f aca="false">$B$5*A2743</f>
        <v>0.9498581569201</v>
      </c>
      <c r="E2743" s="42" t="n">
        <f aca="false">$D$5*A2743+$F$5*B2743</f>
        <v>2.48115902920245</v>
      </c>
      <c r="F2743" s="43" t="n">
        <f aca="false">Inputs!$B$5*D2743+Inputs!$B$6*E2743</f>
        <v>-29072.1357681127</v>
      </c>
      <c r="G2743" s="43" t="n">
        <f aca="false">F2743*SQRT(($B$6-2)/C2743)</f>
        <v>-41034.8548733684</v>
      </c>
    </row>
    <row r="2744" customFormat="false" ht="15" hidden="false" customHeight="false" outlineLevel="0" collapsed="false">
      <c r="A2744" s="41" t="n">
        <v>-0.2971447372</v>
      </c>
      <c r="B2744" s="41" t="n">
        <v>-0.478277138</v>
      </c>
      <c r="C2744" s="41" t="n">
        <v>3.6971652793</v>
      </c>
      <c r="D2744" s="42" t="n">
        <f aca="false">$B$5*A2744</f>
        <v>-0.759198277611737</v>
      </c>
      <c r="E2744" s="42" t="n">
        <f aca="false">$D$5*A2744+$F$5*B2744</f>
        <v>-1.53294434693724</v>
      </c>
      <c r="F2744" s="43" t="n">
        <f aca="false">Inputs!$B$5*D2744+Inputs!$B$6*E2744</f>
        <v>727.38958568823</v>
      </c>
      <c r="G2744" s="43" t="n">
        <f aca="false">F2744*SQRT(($B$6-2)/C2744)</f>
        <v>534.992438373527</v>
      </c>
    </row>
    <row r="2745" customFormat="false" ht="15" hidden="false" customHeight="false" outlineLevel="0" collapsed="false">
      <c r="A2745" s="41" t="n">
        <v>0.4736718908</v>
      </c>
      <c r="B2745" s="41" t="n">
        <v>-0.3864728727</v>
      </c>
      <c r="C2745" s="41" t="n">
        <v>7.8236775873</v>
      </c>
      <c r="D2745" s="42" t="n">
        <f aca="false">$B$5*A2745</f>
        <v>1.21022127814571</v>
      </c>
      <c r="E2745" s="42" t="n">
        <f aca="false">$D$5*A2745+$F$5*B2745</f>
        <v>0.45980401186976</v>
      </c>
      <c r="F2745" s="43" t="n">
        <f aca="false">Inputs!$B$5*D2745+Inputs!$B$6*E2745</f>
        <v>98031.9272210829</v>
      </c>
      <c r="G2745" s="43" t="n">
        <f aca="false">F2745*SQRT(($B$6-2)/C2745)</f>
        <v>49565.2231679266</v>
      </c>
    </row>
    <row r="2746" customFormat="false" ht="15" hidden="false" customHeight="false" outlineLevel="0" collapsed="false">
      <c r="A2746" s="41" t="n">
        <v>0.2691857888</v>
      </c>
      <c r="B2746" s="41" t="n">
        <v>-1.0611921893</v>
      </c>
      <c r="C2746" s="41" t="n">
        <v>3.4308778023</v>
      </c>
      <c r="D2746" s="42" t="n">
        <f aca="false">$B$5*A2746</f>
        <v>0.687763778488071</v>
      </c>
      <c r="E2746" s="42" t="n">
        <f aca="false">$D$5*A2746+$F$5*B2746</f>
        <v>-1.19185639819263</v>
      </c>
      <c r="F2746" s="43" t="n">
        <f aca="false">Inputs!$B$5*D2746+Inputs!$B$6*E2746</f>
        <v>128369.197758439</v>
      </c>
      <c r="G2746" s="43" t="n">
        <f aca="false">F2746*SQRT(($B$6-2)/C2746)</f>
        <v>98010.6343121654</v>
      </c>
    </row>
    <row r="2747" customFormat="false" ht="15" hidden="false" customHeight="false" outlineLevel="0" collapsed="false">
      <c r="A2747" s="41" t="n">
        <v>-0.8816276825</v>
      </c>
      <c r="B2747" s="41" t="n">
        <v>0.635409301</v>
      </c>
      <c r="C2747" s="41" t="n">
        <v>5.3027003413</v>
      </c>
      <c r="D2747" s="42" t="n">
        <f aca="false">$B$5*A2747</f>
        <v>-2.25253936635707</v>
      </c>
      <c r="E2747" s="42" t="n">
        <f aca="false">$D$5*A2747+$F$5*B2747</f>
        <v>-1.00072107363348</v>
      </c>
      <c r="F2747" s="43" t="n">
        <f aca="false">Inputs!$B$5*D2747+Inputs!$B$6*E2747</f>
        <v>-175217.882954033</v>
      </c>
      <c r="G2747" s="43" t="n">
        <f aca="false">F2747*SQRT(($B$6-2)/C2747)</f>
        <v>-107608.080301348</v>
      </c>
    </row>
    <row r="2748" customFormat="false" ht="15" hidden="false" customHeight="false" outlineLevel="0" collapsed="false">
      <c r="A2748" s="41" t="n">
        <v>0.8866900754</v>
      </c>
      <c r="B2748" s="41" t="n">
        <v>-0.985656169</v>
      </c>
      <c r="C2748" s="41" t="n">
        <v>0.5902213425</v>
      </c>
      <c r="D2748" s="42" t="n">
        <f aca="false">$B$5*A2748</f>
        <v>2.26547366903559</v>
      </c>
      <c r="E2748" s="42" t="n">
        <f aca="false">$D$5*A2748+$F$5*B2748</f>
        <v>0.40798067964964</v>
      </c>
      <c r="F2748" s="43" t="n">
        <f aca="false">Inputs!$B$5*D2748+Inputs!$B$6*E2748</f>
        <v>206148.332921077</v>
      </c>
      <c r="G2748" s="43" t="n">
        <f aca="false">F2748*SQRT(($B$6-2)/C2748)</f>
        <v>379478.670295296</v>
      </c>
    </row>
    <row r="2749" customFormat="false" ht="15" hidden="false" customHeight="false" outlineLevel="0" collapsed="false">
      <c r="A2749" s="41" t="n">
        <v>0.6706143105</v>
      </c>
      <c r="B2749" s="41" t="n">
        <v>-0.532735673</v>
      </c>
      <c r="C2749" s="41" t="n">
        <v>5.1528279152</v>
      </c>
      <c r="D2749" s="42" t="n">
        <f aca="false">$B$5*A2749</f>
        <v>1.71340483520225</v>
      </c>
      <c r="E2749" s="42" t="n">
        <f aca="false">$D$5*A2749+$F$5*B2749</f>
        <v>0.675887330751854</v>
      </c>
      <c r="F2749" s="43" t="n">
        <f aca="false">Inputs!$B$5*D2749+Inputs!$B$6*E2749</f>
        <v>137546.116982633</v>
      </c>
      <c r="G2749" s="43" t="n">
        <f aca="false">F2749*SQRT(($B$6-2)/C2749)</f>
        <v>85692.0461175097</v>
      </c>
    </row>
    <row r="2750" customFormat="false" ht="15" hidden="false" customHeight="false" outlineLevel="0" collapsed="false">
      <c r="A2750" s="41" t="n">
        <v>0.0165051762</v>
      </c>
      <c r="B2750" s="41" t="n">
        <v>1.4169444158</v>
      </c>
      <c r="C2750" s="41" t="n">
        <v>1.3874246938</v>
      </c>
      <c r="D2750" s="42" t="n">
        <f aca="false">$B$5*A2750</f>
        <v>0.0421703627020127</v>
      </c>
      <c r="E2750" s="42" t="n">
        <f aca="false">$D$5*A2750+$F$5*B2750</f>
        <v>2.48597628888621</v>
      </c>
      <c r="F2750" s="43" t="n">
        <f aca="false">Inputs!$B$5*D2750+Inputs!$B$6*E2750</f>
        <v>-120081.778174109</v>
      </c>
      <c r="G2750" s="43" t="n">
        <f aca="false">F2750*SQRT(($B$6-2)/C2750)</f>
        <v>-144174.149517944</v>
      </c>
    </row>
    <row r="2751" customFormat="false" ht="15" hidden="false" customHeight="false" outlineLevel="0" collapsed="false">
      <c r="A2751" s="41" t="n">
        <v>0.807487234</v>
      </c>
      <c r="B2751" s="41" t="n">
        <v>0.795871988</v>
      </c>
      <c r="C2751" s="41" t="n">
        <v>3.7427158723</v>
      </c>
      <c r="D2751" s="42" t="n">
        <f aca="false">$B$5*A2751</f>
        <v>2.06311214872247</v>
      </c>
      <c r="E2751" s="42" t="n">
        <f aca="false">$D$5*A2751+$F$5*B2751</f>
        <v>3.29575425264274</v>
      </c>
      <c r="F2751" s="43" t="n">
        <f aca="false">Inputs!$B$5*D2751+Inputs!$B$6*E2751</f>
        <v>41523.5022401099</v>
      </c>
      <c r="G2751" s="43" t="n">
        <f aca="false">F2751*SQRT(($B$6-2)/C2751)</f>
        <v>30353.9730833213</v>
      </c>
    </row>
    <row r="2752" customFormat="false" ht="15" hidden="false" customHeight="false" outlineLevel="0" collapsed="false">
      <c r="A2752" s="41" t="n">
        <v>1.9087903585</v>
      </c>
      <c r="B2752" s="41" t="n">
        <v>-0.703879341</v>
      </c>
      <c r="C2752" s="41" t="n">
        <v>0.9747141703</v>
      </c>
      <c r="D2752" s="42" t="n">
        <f aca="false">$B$5*A2752</f>
        <v>4.87691744484677</v>
      </c>
      <c r="E2752" s="42" t="n">
        <f aca="false">$D$5*A2752+$F$5*B2752</f>
        <v>3.32671461469877</v>
      </c>
      <c r="F2752" s="43" t="n">
        <f aca="false">Inputs!$B$5*D2752+Inputs!$B$6*E2752</f>
        <v>321356.013749739</v>
      </c>
      <c r="G2752" s="43" t="n">
        <f aca="false">F2752*SQRT(($B$6-2)/C2752)</f>
        <v>460323.121418534</v>
      </c>
    </row>
    <row r="2753" customFormat="false" ht="15" hidden="false" customHeight="false" outlineLevel="0" collapsed="false">
      <c r="A2753" s="41" t="n">
        <v>-0.985874975</v>
      </c>
      <c r="B2753" s="41" t="n">
        <v>-0.7221222702</v>
      </c>
      <c r="C2753" s="41" t="n">
        <v>5.5132107657</v>
      </c>
      <c r="D2753" s="42" t="n">
        <f aca="false">$B$5*A2753</f>
        <v>-2.51888890920096</v>
      </c>
      <c r="E2753" s="42" t="n">
        <f aca="false">$D$5*A2753+$F$5*B2753</f>
        <v>-3.59289663996277</v>
      </c>
      <c r="F2753" s="43" t="n">
        <f aca="false">Inputs!$B$5*D2753+Inputs!$B$6*E2753</f>
        <v>-72244.0589219577</v>
      </c>
      <c r="G2753" s="43" t="n">
        <f aca="false">F2753*SQRT(($B$6-2)/C2753)</f>
        <v>-43512.5803470016</v>
      </c>
    </row>
    <row r="2754" customFormat="false" ht="15" hidden="false" customHeight="false" outlineLevel="0" collapsed="false">
      <c r="A2754" s="41" t="n">
        <v>-0.2545010534</v>
      </c>
      <c r="B2754" s="41" t="n">
        <v>-2.3545506143</v>
      </c>
      <c r="C2754" s="41" t="n">
        <v>4.6761887865</v>
      </c>
      <c r="D2754" s="42" t="n">
        <f aca="false">$B$5*A2754</f>
        <v>-0.650244602049283</v>
      </c>
      <c r="E2754" s="42" t="n">
        <f aca="false">$D$5*A2754+$F$5*B2754</f>
        <v>-4.67131459152674</v>
      </c>
      <c r="F2754" s="43" t="n">
        <f aca="false">Inputs!$B$5*D2754+Inputs!$B$6*E2754</f>
        <v>168541.269371409</v>
      </c>
      <c r="G2754" s="43" t="n">
        <f aca="false">F2754*SQRT(($B$6-2)/C2754)</f>
        <v>110223.764690708</v>
      </c>
    </row>
    <row r="2755" customFormat="false" ht="15" hidden="false" customHeight="false" outlineLevel="0" collapsed="false">
      <c r="A2755" s="41" t="n">
        <v>-0.2074282367</v>
      </c>
      <c r="B2755" s="41" t="n">
        <v>-0.5445707319</v>
      </c>
      <c r="C2755" s="41" t="n">
        <v>3.7078286039</v>
      </c>
      <c r="D2755" s="42" t="n">
        <f aca="false">$B$5*A2755</f>
        <v>-0.529974589200565</v>
      </c>
      <c r="E2755" s="42" t="n">
        <f aca="false">$D$5*A2755+$F$5*B2755</f>
        <v>-1.43392814391168</v>
      </c>
      <c r="F2755" s="43" t="n">
        <f aca="false">Inputs!$B$5*D2755+Inputs!$B$6*E2755</f>
        <v>18698.9482755276</v>
      </c>
      <c r="G2755" s="43" t="n">
        <f aca="false">F2755*SQRT(($B$6-2)/C2755)</f>
        <v>13733.2192272135</v>
      </c>
    </row>
    <row r="2756" customFormat="false" ht="15" hidden="false" customHeight="false" outlineLevel="0" collapsed="false">
      <c r="A2756" s="41" t="n">
        <v>0.7837597674</v>
      </c>
      <c r="B2756" s="41" t="n">
        <v>0.352419379</v>
      </c>
      <c r="C2756" s="41" t="n">
        <v>6.4826599368</v>
      </c>
      <c r="D2756" s="42" t="n">
        <f aca="false">$B$5*A2756</f>
        <v>2.00248899266541</v>
      </c>
      <c r="E2756" s="42" t="n">
        <f aca="false">$D$5*A2756+$F$5*B2756</f>
        <v>2.47356337235549</v>
      </c>
      <c r="F2756" s="43" t="n">
        <f aca="false">Inputs!$B$5*D2756+Inputs!$B$6*E2756</f>
        <v>76570.7306487663</v>
      </c>
      <c r="G2756" s="43" t="n">
        <f aca="false">F2756*SQRT(($B$6-2)/C2756)</f>
        <v>42530.5666403378</v>
      </c>
    </row>
    <row r="2757" customFormat="false" ht="15" hidden="false" customHeight="false" outlineLevel="0" collapsed="false">
      <c r="A2757" s="41" t="n">
        <v>-0.6006966278</v>
      </c>
      <c r="B2757" s="41" t="n">
        <v>0.5899608454</v>
      </c>
      <c r="C2757" s="41" t="n">
        <v>5.0244140113</v>
      </c>
      <c r="D2757" s="42" t="n">
        <f aca="false">$B$5*A2757</f>
        <v>-1.53476669144568</v>
      </c>
      <c r="E2757" s="42" t="n">
        <f aca="false">$D$5*A2757+$F$5*B2757</f>
        <v>-0.410698820921415</v>
      </c>
      <c r="F2757" s="43" t="n">
        <f aca="false">Inputs!$B$5*D2757+Inputs!$B$6*E2757</f>
        <v>-132941.728098497</v>
      </c>
      <c r="G2757" s="43" t="n">
        <f aca="false">F2757*SQRT(($B$6-2)/C2757)</f>
        <v>-83875.2077052774</v>
      </c>
    </row>
    <row r="2758" customFormat="false" ht="15" hidden="false" customHeight="false" outlineLevel="0" collapsed="false">
      <c r="A2758" s="41" t="n">
        <v>0.7232630598</v>
      </c>
      <c r="B2758" s="41" t="n">
        <v>-0.7685457898</v>
      </c>
      <c r="C2758" s="41" t="n">
        <v>0.9424174197</v>
      </c>
      <c r="D2758" s="42" t="n">
        <f aca="false">$B$5*A2758</f>
        <v>1.84792123338456</v>
      </c>
      <c r="E2758" s="42" t="n">
        <f aca="false">$D$5*A2758+$F$5*B2758</f>
        <v>0.393985865244685</v>
      </c>
      <c r="F2758" s="43" t="n">
        <f aca="false">Inputs!$B$5*D2758+Inputs!$B$6*E2758</f>
        <v>165092.830076222</v>
      </c>
      <c r="G2758" s="43" t="n">
        <f aca="false">F2758*SQRT(($B$6-2)/C2758)</f>
        <v>240503.58681504</v>
      </c>
    </row>
    <row r="2759" customFormat="false" ht="15" hidden="false" customHeight="false" outlineLevel="0" collapsed="false">
      <c r="A2759" s="41" t="n">
        <v>-0.4930242554</v>
      </c>
      <c r="B2759" s="41" t="n">
        <v>-2.2253631871</v>
      </c>
      <c r="C2759" s="41" t="n">
        <v>6.3556321799</v>
      </c>
      <c r="D2759" s="42" t="n">
        <f aca="false">$B$5*A2759</f>
        <v>-1.25966614467937</v>
      </c>
      <c r="E2759" s="42" t="n">
        <f aca="false">$D$5*A2759+$F$5*B2759</f>
        <v>-5.01582783777111</v>
      </c>
      <c r="F2759" s="43" t="n">
        <f aca="false">Inputs!$B$5*D2759+Inputs!$B$6*E2759</f>
        <v>124824.777420618</v>
      </c>
      <c r="G2759" s="43" t="n">
        <f aca="false">F2759*SQRT(($B$6-2)/C2759)</f>
        <v>70022.307853798</v>
      </c>
    </row>
    <row r="2760" customFormat="false" ht="15" hidden="false" customHeight="false" outlineLevel="0" collapsed="false">
      <c r="A2760" s="41" t="n">
        <v>-1.0906599744</v>
      </c>
      <c r="B2760" s="41" t="n">
        <v>-0.7424695604</v>
      </c>
      <c r="C2760" s="41" t="n">
        <v>5.0813195247</v>
      </c>
      <c r="D2760" s="42" t="n">
        <f aca="false">$B$5*A2760</f>
        <v>-2.78661228136515</v>
      </c>
      <c r="E2760" s="42" t="n">
        <f aca="false">$D$5*A2760+$F$5*B2760</f>
        <v>-3.87737631709196</v>
      </c>
      <c r="F2760" s="43" t="n">
        <f aca="false">Inputs!$B$5*D2760+Inputs!$B$6*E2760</f>
        <v>-84792.4122819174</v>
      </c>
      <c r="G2760" s="43" t="n">
        <f aca="false">F2760*SQRT(($B$6-2)/C2760)</f>
        <v>-53196.58288809</v>
      </c>
    </row>
    <row r="2761" customFormat="false" ht="15" hidden="false" customHeight="false" outlineLevel="0" collapsed="false">
      <c r="A2761" s="41" t="n">
        <v>0.0741661766</v>
      </c>
      <c r="B2761" s="41" t="n">
        <v>-0.9453826794</v>
      </c>
      <c r="C2761" s="41" t="n">
        <v>1.6582018712</v>
      </c>
      <c r="D2761" s="42" t="n">
        <f aca="false">$B$5*A2761</f>
        <v>0.18949295236506</v>
      </c>
      <c r="E2761" s="42" t="n">
        <f aca="false">$D$5*A2761+$F$5*B2761</f>
        <v>-1.45594927507776</v>
      </c>
      <c r="F2761" s="43" t="n">
        <f aca="false">Inputs!$B$5*D2761+Inputs!$B$6*E2761</f>
        <v>91746.7589903941</v>
      </c>
      <c r="G2761" s="43" t="n">
        <f aca="false">F2761*SQRT(($B$6-2)/C2761)</f>
        <v>100759.737840454</v>
      </c>
    </row>
    <row r="2762" customFormat="false" ht="15" hidden="false" customHeight="false" outlineLevel="0" collapsed="false">
      <c r="A2762" s="41" t="n">
        <v>-0.513451987</v>
      </c>
      <c r="B2762" s="41" t="n">
        <v>-1.2253306816</v>
      </c>
      <c r="C2762" s="41" t="n">
        <v>3.3143042756</v>
      </c>
      <c r="D2762" s="42" t="n">
        <f aca="false">$B$5*A2762</f>
        <v>-1.31185855028067</v>
      </c>
      <c r="E2762" s="42" t="n">
        <f aca="false">$D$5*A2762+$F$5*B2762</f>
        <v>-3.33763693456931</v>
      </c>
      <c r="F2762" s="43" t="n">
        <f aca="false">Inputs!$B$5*D2762+Inputs!$B$6*E2762</f>
        <v>35695.9917003979</v>
      </c>
      <c r="G2762" s="43" t="n">
        <f aca="false">F2762*SQRT(($B$6-2)/C2762)</f>
        <v>27729.2588101776</v>
      </c>
    </row>
    <row r="2763" customFormat="false" ht="15" hidden="false" customHeight="false" outlineLevel="0" collapsed="false">
      <c r="A2763" s="41" t="n">
        <v>0.1711138985</v>
      </c>
      <c r="B2763" s="41" t="n">
        <v>0.4257145946</v>
      </c>
      <c r="C2763" s="41" t="n">
        <v>2.2417991803</v>
      </c>
      <c r="D2763" s="42" t="n">
        <f aca="false">$B$5*A2763</f>
        <v>0.437192252640137</v>
      </c>
      <c r="E2763" s="42" t="n">
        <f aca="false">$D$5*A2763+$F$5*B2763</f>
        <v>1.14228082268118</v>
      </c>
      <c r="F2763" s="43" t="n">
        <f aca="false">Inputs!$B$5*D2763+Inputs!$B$6*E2763</f>
        <v>-13394.8158700452</v>
      </c>
      <c r="G2763" s="43" t="n">
        <f aca="false">F2763*SQRT(($B$6-2)/C2763)</f>
        <v>-12651.831313116</v>
      </c>
    </row>
    <row r="2764" customFormat="false" ht="15" hidden="false" customHeight="false" outlineLevel="0" collapsed="false">
      <c r="A2764" s="41" t="n">
        <v>0.4023653484</v>
      </c>
      <c r="B2764" s="41" t="n">
        <v>0.0123611319</v>
      </c>
      <c r="C2764" s="41" t="n">
        <v>11.9525570514</v>
      </c>
      <c r="D2764" s="42" t="n">
        <f aca="false">$B$5*A2764</f>
        <v>1.02803462835796</v>
      </c>
      <c r="E2764" s="42" t="n">
        <f aca="false">$D$5*A2764+$F$5*B2764</f>
        <v>0.978808198242403</v>
      </c>
      <c r="F2764" s="43" t="n">
        <f aca="false">Inputs!$B$5*D2764+Inputs!$B$6*E2764</f>
        <v>53863.0529236761</v>
      </c>
      <c r="G2764" s="43" t="n">
        <f aca="false">F2764*SQRT(($B$6-2)/C2764)</f>
        <v>22033.0972056571</v>
      </c>
    </row>
    <row r="2765" customFormat="false" ht="15" hidden="false" customHeight="false" outlineLevel="0" collapsed="false">
      <c r="A2765" s="41" t="n">
        <v>-1.5410729965</v>
      </c>
      <c r="B2765" s="41" t="n">
        <v>-0.6199536639</v>
      </c>
      <c r="C2765" s="41" t="n">
        <v>1.2355836187</v>
      </c>
      <c r="D2765" s="42" t="n">
        <f aca="false">$B$5*A2765</f>
        <v>-3.93740766079689</v>
      </c>
      <c r="E2765" s="42" t="n">
        <f aca="false">$D$5*A2765+$F$5*B2765</f>
        <v>-4.73762002707264</v>
      </c>
      <c r="F2765" s="43" t="n">
        <f aca="false">Inputs!$B$5*D2765+Inputs!$B$6*E2765</f>
        <v>-156859.764726057</v>
      </c>
      <c r="G2765" s="43" t="n">
        <f aca="false">F2765*SQRT(($B$6-2)/C2765)</f>
        <v>-199567.807552665</v>
      </c>
    </row>
    <row r="2766" customFormat="false" ht="15" hidden="false" customHeight="false" outlineLevel="0" collapsed="false">
      <c r="A2766" s="41" t="n">
        <v>-0.4073066723</v>
      </c>
      <c r="B2766" s="41" t="n">
        <v>-0.4032953129</v>
      </c>
      <c r="C2766" s="41" t="n">
        <v>2.3335108776</v>
      </c>
      <c r="D2766" s="42" t="n">
        <f aca="false">$B$5*A2766</f>
        <v>-1.04065960240042</v>
      </c>
      <c r="E2766" s="42" t="n">
        <f aca="false">$D$5*A2766+$F$5*B2766</f>
        <v>-1.66560990298834</v>
      </c>
      <c r="F2766" s="43" t="n">
        <f aca="false">Inputs!$B$5*D2766+Inputs!$B$6*E2766</f>
        <v>-20785.4650906248</v>
      </c>
      <c r="G2766" s="43" t="n">
        <f aca="false">F2766*SQRT(($B$6-2)/C2766)</f>
        <v>-19242.8692791367</v>
      </c>
    </row>
    <row r="2767" customFormat="false" ht="15" hidden="false" customHeight="false" outlineLevel="0" collapsed="false">
      <c r="A2767" s="41" t="n">
        <v>0.074981218</v>
      </c>
      <c r="B2767" s="41" t="n">
        <v>1.4255413724</v>
      </c>
      <c r="C2767" s="41" t="n">
        <v>3.1369794616</v>
      </c>
      <c r="D2767" s="42" t="n">
        <f aca="false">$B$5*A2767</f>
        <v>0.191575365242007</v>
      </c>
      <c r="E2767" s="42" t="n">
        <f aca="false">$D$5*A2767+$F$5*B2767</f>
        <v>2.6399699121851</v>
      </c>
      <c r="F2767" s="43" t="n">
        <f aca="false">Inputs!$B$5*D2767+Inputs!$B$6*E2767</f>
        <v>-112840.959085054</v>
      </c>
      <c r="G2767" s="43" t="n">
        <f aca="false">F2767*SQRT(($B$6-2)/C2767)</f>
        <v>-90100.236085406</v>
      </c>
    </row>
    <row r="2768" customFormat="false" ht="15" hidden="false" customHeight="false" outlineLevel="0" collapsed="false">
      <c r="A2768" s="41" t="n">
        <v>0.8120962127</v>
      </c>
      <c r="B2768" s="41" t="n">
        <v>-0.9875177798</v>
      </c>
      <c r="C2768" s="41" t="n">
        <v>3.6158732278</v>
      </c>
      <c r="D2768" s="42" t="n">
        <f aca="false">$B$5*A2768</f>
        <v>2.07488798807794</v>
      </c>
      <c r="E2768" s="42" t="n">
        <f aca="false">$D$5*A2768+$F$5*B2768</f>
        <v>0.227263506346802</v>
      </c>
      <c r="F2768" s="43" t="n">
        <f aca="false">Inputs!$B$5*D2768+Inputs!$B$6*E2768</f>
        <v>196125.623490453</v>
      </c>
      <c r="G2768" s="43" t="n">
        <f aca="false">F2768*SQRT(($B$6-2)/C2768)</f>
        <v>145862.192467667</v>
      </c>
    </row>
    <row r="2769" customFormat="false" ht="15" hidden="false" customHeight="false" outlineLevel="0" collapsed="false">
      <c r="A2769" s="41" t="n">
        <v>0.6784028753</v>
      </c>
      <c r="B2769" s="41" t="n">
        <v>0.6403023677</v>
      </c>
      <c r="C2769" s="41" t="n">
        <v>2.3997123116</v>
      </c>
      <c r="D2769" s="42" t="n">
        <f aca="false">$B$5*A2769</f>
        <v>1.7333044472127</v>
      </c>
      <c r="E2769" s="42" t="n">
        <f aca="false">$D$5*A2769+$F$5*B2769</f>
        <v>2.71995772072396</v>
      </c>
      <c r="F2769" s="43" t="n">
        <f aca="false">Inputs!$B$5*D2769+Inputs!$B$6*E2769</f>
        <v>37332.5586850726</v>
      </c>
      <c r="G2769" s="43" t="n">
        <f aca="false">F2769*SQRT(($B$6-2)/C2769)</f>
        <v>34081.8502950887</v>
      </c>
    </row>
    <row r="2770" customFormat="false" ht="15" hidden="false" customHeight="false" outlineLevel="0" collapsed="false">
      <c r="A2770" s="41" t="n">
        <v>-0.806067473</v>
      </c>
      <c r="B2770" s="41" t="n">
        <v>0.8488659226</v>
      </c>
      <c r="C2770" s="41" t="n">
        <v>3.5414102617</v>
      </c>
      <c r="D2770" s="42" t="n">
        <f aca="false">$B$5*A2770</f>
        <v>-2.05948469054846</v>
      </c>
      <c r="E2770" s="42" t="n">
        <f aca="false">$D$5*A2770+$F$5*B2770</f>
        <v>-0.452333902620614</v>
      </c>
      <c r="F2770" s="43" t="n">
        <f aca="false">Inputs!$B$5*D2770+Inputs!$B$6*E2770</f>
        <v>-183331.773923815</v>
      </c>
      <c r="G2770" s="43" t="n">
        <f aca="false">F2770*SQRT(($B$6-2)/C2770)</f>
        <v>-137773.159441659</v>
      </c>
    </row>
    <row r="2771" customFormat="false" ht="15" hidden="false" customHeight="false" outlineLevel="0" collapsed="false">
      <c r="A2771" s="41" t="n">
        <v>-0.1603766359</v>
      </c>
      <c r="B2771" s="41" t="n">
        <v>-1.40995349</v>
      </c>
      <c r="C2771" s="41" t="n">
        <v>4.7424585331</v>
      </c>
      <c r="D2771" s="42" t="n">
        <f aca="false">$B$5*A2771</f>
        <v>-0.4097587825104</v>
      </c>
      <c r="E2771" s="42" t="n">
        <f aca="false">$D$5*A2771+$F$5*B2771</f>
        <v>-2.8162595208166</v>
      </c>
      <c r="F2771" s="43" t="n">
        <f aca="false">Inputs!$B$5*D2771+Inputs!$B$6*E2771</f>
        <v>99837.0977897902</v>
      </c>
      <c r="G2771" s="43" t="n">
        <f aca="false">F2771*SQRT(($B$6-2)/C2771)</f>
        <v>64834.3519975905</v>
      </c>
    </row>
    <row r="2772" customFormat="false" ht="15" hidden="false" customHeight="false" outlineLevel="0" collapsed="false">
      <c r="A2772" s="41" t="n">
        <v>0.4552027246</v>
      </c>
      <c r="B2772" s="41" t="n">
        <v>0.2169618236</v>
      </c>
      <c r="C2772" s="41" t="n">
        <v>1.8089274843</v>
      </c>
      <c r="D2772" s="42" t="n">
        <f aca="false">$B$5*A2772</f>
        <v>1.16303296412712</v>
      </c>
      <c r="E2772" s="42" t="n">
        <f aca="false">$D$5*A2772+$F$5*B2772</f>
        <v>1.45783246485668</v>
      </c>
      <c r="F2772" s="43" t="n">
        <f aca="false">Inputs!$B$5*D2772+Inputs!$B$6*E2772</f>
        <v>43411.673169878</v>
      </c>
      <c r="G2772" s="43" t="n">
        <f aca="false">F2772*SQRT(($B$6-2)/C2772)</f>
        <v>45646.8637453993</v>
      </c>
    </row>
    <row r="2773" customFormat="false" ht="15" hidden="false" customHeight="false" outlineLevel="0" collapsed="false">
      <c r="A2773" s="41" t="n">
        <v>-0.2276776292</v>
      </c>
      <c r="B2773" s="41" t="n">
        <v>-0.037453085</v>
      </c>
      <c r="C2773" s="41" t="n">
        <v>2.4028664113</v>
      </c>
      <c r="D2773" s="42" t="n">
        <f aca="false">$B$5*A2773</f>
        <v>-0.581711342318075</v>
      </c>
      <c r="E2773" s="42" t="n">
        <f aca="false">$D$5*A2773+$F$5*B2773</f>
        <v>-0.606450817177377</v>
      </c>
      <c r="F2773" s="43" t="n">
        <f aca="false">Inputs!$B$5*D2773+Inputs!$B$6*E2773</f>
        <v>-27848.5933729387</v>
      </c>
      <c r="G2773" s="43" t="n">
        <f aca="false">F2773*SQRT(($B$6-2)/C2773)</f>
        <v>-25407.0035606436</v>
      </c>
    </row>
    <row r="2774" customFormat="false" ht="15" hidden="false" customHeight="false" outlineLevel="0" collapsed="false">
      <c r="A2774" s="41" t="n">
        <v>-0.7190854789</v>
      </c>
      <c r="B2774" s="41" t="n">
        <v>0.6101305038</v>
      </c>
      <c r="C2774" s="41" t="n">
        <v>10.2498203663</v>
      </c>
      <c r="D2774" s="42" t="n">
        <f aca="false">$B$5*A2774</f>
        <v>-1.83724760593368</v>
      </c>
      <c r="E2774" s="42" t="n">
        <f aca="false">$D$5*A2774+$F$5*B2774</f>
        <v>-0.657587645590943</v>
      </c>
      <c r="F2774" s="43" t="n">
        <f aca="false">Inputs!$B$5*D2774+Inputs!$B$6*E2774</f>
        <v>-150845.37831382</v>
      </c>
      <c r="G2774" s="43" t="n">
        <f aca="false">F2774*SQRT(($B$6-2)/C2774)</f>
        <v>-66632.9251956596</v>
      </c>
    </row>
    <row r="2775" customFormat="false" ht="15" hidden="false" customHeight="false" outlineLevel="0" collapsed="false">
      <c r="A2775" s="41" t="n">
        <v>-0.0434506345</v>
      </c>
      <c r="B2775" s="41" t="n">
        <v>0.1664488439</v>
      </c>
      <c r="C2775" s="41" t="n">
        <v>6.4569291787</v>
      </c>
      <c r="D2775" s="42" t="n">
        <f aca="false">$B$5*A2775</f>
        <v>-0.11101541687859</v>
      </c>
      <c r="E2775" s="42" t="n">
        <f aca="false">$D$5*A2775+$F$5*B2775</f>
        <v>0.184020000984082</v>
      </c>
      <c r="F2775" s="43" t="n">
        <f aca="false">Inputs!$B$5*D2775+Inputs!$B$6*E2775</f>
        <v>-20302.5417370631</v>
      </c>
      <c r="G2775" s="43" t="n">
        <f aca="false">F2775*SQRT(($B$6-2)/C2775)</f>
        <v>-11299.3223454577</v>
      </c>
    </row>
    <row r="2776" customFormat="false" ht="15" hidden="false" customHeight="false" outlineLevel="0" collapsed="false">
      <c r="A2776" s="41" t="n">
        <v>0.3571419244</v>
      </c>
      <c r="B2776" s="41" t="n">
        <v>-1.1545856144</v>
      </c>
      <c r="C2776" s="41" t="n">
        <v>6.349754024</v>
      </c>
      <c r="D2776" s="42" t="n">
        <f aca="false">$B$5*A2776</f>
        <v>0.912489773241124</v>
      </c>
      <c r="E2776" s="42" t="n">
        <f aca="false">$D$5*A2776+$F$5*B2776</f>
        <v>-1.14382361861735</v>
      </c>
      <c r="F2776" s="43" t="n">
        <f aca="false">Inputs!$B$5*D2776+Inputs!$B$6*E2776</f>
        <v>148440.15825498</v>
      </c>
      <c r="G2776" s="43" t="n">
        <f aca="false">F2776*SQRT(($B$6-2)/C2776)</f>
        <v>83308.2392382348</v>
      </c>
    </row>
    <row r="2777" customFormat="false" ht="15" hidden="false" customHeight="false" outlineLevel="0" collapsed="false">
      <c r="A2777" s="41" t="n">
        <v>-0.8942830219</v>
      </c>
      <c r="B2777" s="41" t="n">
        <v>-2.2099444596</v>
      </c>
      <c r="C2777" s="41" t="n">
        <v>0.897752387</v>
      </c>
      <c r="D2777" s="42" t="n">
        <f aca="false">$B$5*A2777</f>
        <v>-2.28487348058574</v>
      </c>
      <c r="E2777" s="42" t="n">
        <f aca="false">$D$5*A2777+$F$5*B2777</f>
        <v>-5.94403411177281</v>
      </c>
      <c r="F2777" s="43" t="n">
        <f aca="false">Inputs!$B$5*D2777+Inputs!$B$6*E2777</f>
        <v>68714.3575300666</v>
      </c>
      <c r="G2777" s="43" t="n">
        <f aca="false">F2777*SQRT(($B$6-2)/C2777)</f>
        <v>102561.462187694</v>
      </c>
    </row>
    <row r="2778" customFormat="false" ht="15" hidden="false" customHeight="false" outlineLevel="0" collapsed="false">
      <c r="A2778" s="41" t="n">
        <v>0.5647422585</v>
      </c>
      <c r="B2778" s="41" t="n">
        <v>-1.2122100237</v>
      </c>
      <c r="C2778" s="41" t="n">
        <v>11.3680846068</v>
      </c>
      <c r="D2778" s="42" t="n">
        <f aca="false">$B$5*A2778</f>
        <v>1.44290406751906</v>
      </c>
      <c r="E2778" s="42" t="n">
        <f aca="false">$D$5*A2778+$F$5*B2778</f>
        <v>-0.749323015035296</v>
      </c>
      <c r="F2778" s="43" t="n">
        <f aca="false">Inputs!$B$5*D2778+Inputs!$B$6*E2778</f>
        <v>181756.557503671</v>
      </c>
      <c r="G2778" s="43" t="n">
        <f aca="false">F2778*SQRT(($B$6-2)/C2778)</f>
        <v>76236.2345874278</v>
      </c>
    </row>
    <row r="2779" customFormat="false" ht="15" hidden="false" customHeight="false" outlineLevel="0" collapsed="false">
      <c r="A2779" s="41" t="n">
        <v>0.1325697099</v>
      </c>
      <c r="B2779" s="41" t="n">
        <v>0.3709882249</v>
      </c>
      <c r="C2779" s="41" t="n">
        <v>3.0445692422</v>
      </c>
      <c r="D2779" s="42" t="n">
        <f aca="false">$B$5*A2779</f>
        <v>0.338712697279996</v>
      </c>
      <c r="E2779" s="42" t="n">
        <f aca="false">$D$5*A2779+$F$5*B2779</f>
        <v>0.956063090838802</v>
      </c>
      <c r="F2779" s="43" t="n">
        <f aca="false">Inputs!$B$5*D2779+Inputs!$B$6*E2779</f>
        <v>-13931.8848139405</v>
      </c>
      <c r="G2779" s="43" t="n">
        <f aca="false">F2779*SQRT(($B$6-2)/C2779)</f>
        <v>-11291.7679634655</v>
      </c>
    </row>
    <row r="2780" customFormat="false" ht="15" hidden="false" customHeight="false" outlineLevel="0" collapsed="false">
      <c r="A2780" s="41" t="n">
        <v>0.6023528389</v>
      </c>
      <c r="B2780" s="41" t="n">
        <v>-1.2040169138</v>
      </c>
      <c r="C2780" s="41" t="n">
        <v>6.8537424432</v>
      </c>
      <c r="D2780" s="42" t="n">
        <f aca="false">$B$5*A2780</f>
        <v>1.53899827443224</v>
      </c>
      <c r="E2780" s="42" t="n">
        <f aca="false">$D$5*A2780+$F$5*B2780</f>
        <v>-0.645677929617685</v>
      </c>
      <c r="F2780" s="43" t="n">
        <f aca="false">Inputs!$B$5*D2780+Inputs!$B$6*E2780</f>
        <v>186183.723924108</v>
      </c>
      <c r="G2780" s="43" t="n">
        <f aca="false">F2780*SQRT(($B$6-2)/C2780)</f>
        <v>100575.643591033</v>
      </c>
    </row>
    <row r="2781" customFormat="false" ht="15" hidden="false" customHeight="false" outlineLevel="0" collapsed="false">
      <c r="A2781" s="41" t="n">
        <v>-0.0651616181</v>
      </c>
      <c r="B2781" s="41" t="n">
        <v>1.6702804208</v>
      </c>
      <c r="C2781" s="41" t="n">
        <v>3.7702729746</v>
      </c>
      <c r="D2781" s="42" t="n">
        <f aca="false">$B$5*A2781</f>
        <v>-0.166486503156933</v>
      </c>
      <c r="E2781" s="42" t="n">
        <f aca="false">$D$5*A2781+$F$5*B2781</f>
        <v>2.72908949639155</v>
      </c>
      <c r="F2781" s="43" t="n">
        <f aca="false">Inputs!$B$5*D2781+Inputs!$B$6*E2781</f>
        <v>-153103.125135271</v>
      </c>
      <c r="G2781" s="43" t="n">
        <f aca="false">F2781*SQRT(($B$6-2)/C2781)</f>
        <v>-111509.702178389</v>
      </c>
    </row>
    <row r="2782" customFormat="false" ht="15" hidden="false" customHeight="false" outlineLevel="0" collapsed="false">
      <c r="A2782" s="41" t="n">
        <v>1.71431468</v>
      </c>
      <c r="B2782" s="41" t="n">
        <v>0.987323094</v>
      </c>
      <c r="C2782" s="41" t="n">
        <v>0.5732967101</v>
      </c>
      <c r="D2782" s="42" t="n">
        <f aca="false">$B$5*A2782</f>
        <v>4.38003635738132</v>
      </c>
      <c r="E2782" s="42" t="n">
        <f aca="false">$D$5*A2782+$F$5*B2782</f>
        <v>5.78421691753664</v>
      </c>
      <c r="F2782" s="43" t="n">
        <f aca="false">Inputs!$B$5*D2782+Inputs!$B$6*E2782</f>
        <v>148792.7898613</v>
      </c>
      <c r="G2782" s="43" t="n">
        <f aca="false">F2782*SQRT(($B$6-2)/C2782)</f>
        <v>277911.910585445</v>
      </c>
    </row>
    <row r="2783" customFormat="false" ht="15" hidden="false" customHeight="false" outlineLevel="0" collapsed="false">
      <c r="A2783" s="41" t="n">
        <v>0.3374931388</v>
      </c>
      <c r="B2783" s="41" t="n">
        <v>-1.0051063888</v>
      </c>
      <c r="C2783" s="41" t="n">
        <v>2.5020853592</v>
      </c>
      <c r="D2783" s="42" t="n">
        <f aca="false">$B$5*A2783</f>
        <v>0.8622875575625</v>
      </c>
      <c r="E2783" s="42" t="n">
        <f aca="false">$D$5*A2783+$F$5*B2783</f>
        <v>-0.932467220443878</v>
      </c>
      <c r="F2783" s="43" t="n">
        <f aca="false">Inputs!$B$5*D2783+Inputs!$B$6*E2783</f>
        <v>132852.116778444</v>
      </c>
      <c r="G2783" s="43" t="n">
        <f aca="false">F2783*SQRT(($B$6-2)/C2783)</f>
        <v>118777.017405598</v>
      </c>
    </row>
    <row r="2784" customFormat="false" ht="15" hidden="false" customHeight="false" outlineLevel="0" collapsed="false">
      <c r="A2784" s="41" t="n">
        <v>0.7186216254</v>
      </c>
      <c r="B2784" s="41" t="n">
        <v>-0.1580212287</v>
      </c>
      <c r="C2784" s="41" t="n">
        <v>6.5239571417</v>
      </c>
      <c r="D2784" s="42" t="n">
        <f aca="false">$B$5*A2784</f>
        <v>1.83606247042839</v>
      </c>
      <c r="E2784" s="42" t="n">
        <f aca="false">$D$5*A2784+$F$5*B2784</f>
        <v>1.43716100447175</v>
      </c>
      <c r="F2784" s="43" t="n">
        <f aca="false">Inputs!$B$5*D2784+Inputs!$B$6*E2784</f>
        <v>111748.196819252</v>
      </c>
      <c r="G2784" s="43" t="n">
        <f aca="false">F2784*SQRT(($B$6-2)/C2784)</f>
        <v>61872.8287951364</v>
      </c>
    </row>
    <row r="2785" customFormat="false" ht="15" hidden="false" customHeight="false" outlineLevel="0" collapsed="false">
      <c r="A2785" s="41" t="n">
        <v>0.5605282753</v>
      </c>
      <c r="B2785" s="41" t="n">
        <v>-0.6328434549</v>
      </c>
      <c r="C2785" s="41" t="n">
        <v>6.6550826117</v>
      </c>
      <c r="D2785" s="42" t="n">
        <f aca="false">$B$5*A2785</f>
        <v>1.43213743299115</v>
      </c>
      <c r="E2785" s="42" t="n">
        <f aca="false">$D$5*A2785+$F$5*B2785</f>
        <v>0.241067394517611</v>
      </c>
      <c r="F2785" s="43" t="n">
        <f aca="false">Inputs!$B$5*D2785+Inputs!$B$6*E2785</f>
        <v>131160.373573234</v>
      </c>
      <c r="G2785" s="43" t="n">
        <f aca="false">F2785*SQRT(($B$6-2)/C2785)</f>
        <v>71901.9911633578</v>
      </c>
    </row>
    <row r="2786" customFormat="false" ht="15" hidden="false" customHeight="false" outlineLevel="0" collapsed="false">
      <c r="A2786" s="41" t="n">
        <v>-0.1729331128</v>
      </c>
      <c r="B2786" s="41" t="n">
        <v>0.1641473601</v>
      </c>
      <c r="C2786" s="41" t="n">
        <v>3.8876809648</v>
      </c>
      <c r="D2786" s="42" t="n">
        <f aca="false">$B$5*A2786</f>
        <v>-0.441840305222799</v>
      </c>
      <c r="E2786" s="42" t="n">
        <f aca="false">$D$5*A2786+$F$5*B2786</f>
        <v>-0.128069001848987</v>
      </c>
      <c r="F2786" s="43" t="n">
        <f aca="false">Inputs!$B$5*D2786+Inputs!$B$6*E2786</f>
        <v>-37780.5804298305</v>
      </c>
      <c r="G2786" s="43" t="n">
        <f aca="false">F2786*SQRT(($B$6-2)/C2786)</f>
        <v>-27098.0671435076</v>
      </c>
    </row>
    <row r="2787" customFormat="false" ht="15" hidden="false" customHeight="false" outlineLevel="0" collapsed="false">
      <c r="A2787" s="41" t="n">
        <v>0.2462780915</v>
      </c>
      <c r="B2787" s="41" t="n">
        <v>0.4937227145</v>
      </c>
      <c r="C2787" s="41" t="n">
        <v>1.1935475108</v>
      </c>
      <c r="D2787" s="42" t="n">
        <f aca="false">$B$5*A2787</f>
        <v>0.629235114988622</v>
      </c>
      <c r="E2787" s="42" t="n">
        <f aca="false">$D$5*A2787+$F$5*B2787</f>
        <v>1.43857325827082</v>
      </c>
      <c r="F2787" s="43" t="n">
        <f aca="false">Inputs!$B$5*D2787+Inputs!$B$6*E2787</f>
        <v>-9005.15141467896</v>
      </c>
      <c r="G2787" s="43" t="n">
        <f aca="false">F2787*SQRT(($B$6-2)/C2787)</f>
        <v>-11656.9829616581</v>
      </c>
    </row>
    <row r="2788" customFormat="false" ht="15" hidden="false" customHeight="false" outlineLevel="0" collapsed="false">
      <c r="A2788" s="41" t="n">
        <v>-0.5791949845</v>
      </c>
      <c r="B2788" s="41" t="n">
        <v>-1.3432844521</v>
      </c>
      <c r="C2788" s="41" t="n">
        <v>6.9888642129</v>
      </c>
      <c r="D2788" s="42" t="n">
        <f aca="false">$B$5*A2788</f>
        <v>-1.47983046503627</v>
      </c>
      <c r="E2788" s="42" t="n">
        <f aca="false">$D$5*A2788+$F$5*B2788</f>
        <v>-3.69775417834227</v>
      </c>
      <c r="F2788" s="43" t="n">
        <f aca="false">Inputs!$B$5*D2788+Inputs!$B$6*E2788</f>
        <v>36904.6624134863</v>
      </c>
      <c r="G2788" s="43" t="n">
        <f aca="false">F2788*SQRT(($B$6-2)/C2788)</f>
        <v>19742.0811833927</v>
      </c>
    </row>
    <row r="2789" customFormat="false" ht="15" hidden="false" customHeight="false" outlineLevel="0" collapsed="false">
      <c r="A2789" s="41" t="n">
        <v>1.6247850399</v>
      </c>
      <c r="B2789" s="41" t="n">
        <v>2.489254169</v>
      </c>
      <c r="C2789" s="41" t="n">
        <v>1.8065810759</v>
      </c>
      <c r="D2789" s="42" t="n">
        <f aca="false">$B$5*A2789</f>
        <v>4.15129009318829</v>
      </c>
      <c r="E2789" s="42" t="n">
        <f aca="false">$D$5*A2789+$F$5*B2789</f>
        <v>8.16462428282656</v>
      </c>
      <c r="F2789" s="43" t="n">
        <f aca="false">Inputs!$B$5*D2789+Inputs!$B$6*E2789</f>
        <v>6897.79517750104</v>
      </c>
      <c r="G2789" s="43" t="n">
        <f aca="false">F2789*SQRT(($B$6-2)/C2789)</f>
        <v>7257.65907933049</v>
      </c>
    </row>
    <row r="2790" customFormat="false" ht="15" hidden="false" customHeight="false" outlineLevel="0" collapsed="false">
      <c r="A2790" s="41" t="n">
        <v>0.4474207112</v>
      </c>
      <c r="B2790" s="41" t="n">
        <v>-1.3239920947</v>
      </c>
      <c r="C2790" s="41" t="n">
        <v>3.7452511094</v>
      </c>
      <c r="D2790" s="42" t="n">
        <f aca="false">$B$5*A2790</f>
        <v>1.14315009079979</v>
      </c>
      <c r="E2790" s="42" t="n">
        <f aca="false">$D$5*A2790+$F$5*B2790</f>
        <v>-1.22151900056917</v>
      </c>
      <c r="F2790" s="43" t="n">
        <f aca="false">Inputs!$B$5*D2790+Inputs!$B$6*E2790</f>
        <v>175390.959108437</v>
      </c>
      <c r="G2790" s="43" t="n">
        <f aca="false">F2790*SQRT(($B$6-2)/C2790)</f>
        <v>128168.626462138</v>
      </c>
    </row>
    <row r="2791" customFormat="false" ht="15" hidden="false" customHeight="false" outlineLevel="0" collapsed="false">
      <c r="A2791" s="41" t="n">
        <v>-0.7731951168</v>
      </c>
      <c r="B2791" s="41" t="n">
        <v>0.5091175691</v>
      </c>
      <c r="C2791" s="41" t="n">
        <v>4.9550828065</v>
      </c>
      <c r="D2791" s="42" t="n">
        <f aca="false">$B$5*A2791</f>
        <v>-1.97549654240474</v>
      </c>
      <c r="E2791" s="42" t="n">
        <f aca="false">$D$5*A2791+$F$5*B2791</f>
        <v>-0.960769795916079</v>
      </c>
      <c r="F2791" s="43" t="n">
        <f aca="false">Inputs!$B$5*D2791+Inputs!$B$6*E2791</f>
        <v>-149511.16444467</v>
      </c>
      <c r="G2791" s="43" t="n">
        <f aca="false">F2791*SQRT(($B$6-2)/C2791)</f>
        <v>-94986.7795427147</v>
      </c>
    </row>
    <row r="2792" customFormat="false" ht="15" hidden="false" customHeight="false" outlineLevel="0" collapsed="false">
      <c r="A2792" s="41" t="n">
        <v>1.3411156117</v>
      </c>
      <c r="B2792" s="41" t="n">
        <v>-1.2128906345</v>
      </c>
      <c r="C2792" s="41" t="n">
        <v>5.3042096604</v>
      </c>
      <c r="D2792" s="42" t="n">
        <f aca="false">$B$5*A2792</f>
        <v>3.42652093412493</v>
      </c>
      <c r="E2792" s="42" t="n">
        <f aca="false">$D$5*A2792+$F$5*B2792</f>
        <v>1.09695032158392</v>
      </c>
      <c r="F2792" s="43" t="n">
        <f aca="false">Inputs!$B$5*D2792+Inputs!$B$6*E2792</f>
        <v>287804.577333297</v>
      </c>
      <c r="G2792" s="43" t="n">
        <f aca="false">F2792*SQRT(($B$6-2)/C2792)</f>
        <v>176726.775511146</v>
      </c>
    </row>
    <row r="2793" customFormat="false" ht="15" hidden="false" customHeight="false" outlineLevel="0" collapsed="false">
      <c r="A2793" s="41" t="n">
        <v>-0.1243328208</v>
      </c>
      <c r="B2793" s="41" t="n">
        <v>0.1959320644</v>
      </c>
      <c r="C2793" s="41" t="n">
        <v>4.8291167332</v>
      </c>
      <c r="D2793" s="42" t="n">
        <f aca="false">$B$5*A2793</f>
        <v>-0.317667626529206</v>
      </c>
      <c r="E2793" s="42" t="n">
        <f aca="false">$D$5*A2793+$F$5*B2793</f>
        <v>0.0424637199481577</v>
      </c>
      <c r="F2793" s="43" t="n">
        <f aca="false">Inputs!$B$5*D2793+Inputs!$B$6*E2793</f>
        <v>-33889.9486503285</v>
      </c>
      <c r="G2793" s="43" t="n">
        <f aca="false">F2793*SQRT(($B$6-2)/C2793)</f>
        <v>-21809.8187708521</v>
      </c>
    </row>
    <row r="2794" customFormat="false" ht="15" hidden="false" customHeight="false" outlineLevel="0" collapsed="false">
      <c r="A2794" s="41" t="n">
        <v>0.8645784513</v>
      </c>
      <c r="B2794" s="41" t="n">
        <v>-0.3436010944</v>
      </c>
      <c r="C2794" s="41" t="n">
        <v>1.5686809042</v>
      </c>
      <c r="D2794" s="42" t="n">
        <f aca="false">$B$5*A2794</f>
        <v>2.20897895507867</v>
      </c>
      <c r="E2794" s="42" t="n">
        <f aca="false">$D$5*A2794+$F$5*B2794</f>
        <v>1.46402910442304</v>
      </c>
      <c r="F2794" s="43" t="n">
        <f aca="false">Inputs!$B$5*D2794+Inputs!$B$6*E2794</f>
        <v>147696.440286716</v>
      </c>
      <c r="G2794" s="43" t="n">
        <f aca="false">F2794*SQRT(($B$6-2)/C2794)</f>
        <v>166769.920288136</v>
      </c>
    </row>
    <row r="2795" customFormat="false" ht="15" hidden="false" customHeight="false" outlineLevel="0" collapsed="false">
      <c r="A2795" s="41" t="n">
        <v>-1.5638146913</v>
      </c>
      <c r="B2795" s="41" t="n">
        <v>0.6211975595</v>
      </c>
      <c r="C2795" s="41" t="n">
        <v>2.3184561996</v>
      </c>
      <c r="D2795" s="42" t="n">
        <f aca="false">$B$5*A2795</f>
        <v>-3.99551219155461</v>
      </c>
      <c r="E2795" s="42" t="n">
        <f aca="false">$D$5*A2795+$F$5*B2795</f>
        <v>-2.64858501729325</v>
      </c>
      <c r="F2795" s="43" t="n">
        <f aca="false">Inputs!$B$5*D2795+Inputs!$B$6*E2795</f>
        <v>-267121.968290799</v>
      </c>
      <c r="G2795" s="43" t="n">
        <f aca="false">F2795*SQRT(($B$6-2)/C2795)</f>
        <v>-248099.08135378</v>
      </c>
    </row>
    <row r="2796" customFormat="false" ht="15" hidden="false" customHeight="false" outlineLevel="0" collapsed="false">
      <c r="A2796" s="41" t="n">
        <v>1.1247959652</v>
      </c>
      <c r="B2796" s="41" t="n">
        <v>-0.0825914617</v>
      </c>
      <c r="C2796" s="41" t="n">
        <v>1.5291076425</v>
      </c>
      <c r="D2796" s="42" t="n">
        <f aca="false">$B$5*A2796</f>
        <v>2.87382898815975</v>
      </c>
      <c r="E2796" s="42" t="n">
        <f aca="false">$D$5*A2796+$F$5*B2796</f>
        <v>2.53393644196014</v>
      </c>
      <c r="F2796" s="43" t="n">
        <f aca="false">Inputs!$B$5*D2796+Inputs!$B$6*E2796</f>
        <v>160686.076717968</v>
      </c>
      <c r="G2796" s="43" t="n">
        <f aca="false">F2796*SQRT(($B$6-2)/C2796)</f>
        <v>183769.83085402</v>
      </c>
    </row>
    <row r="2797" customFormat="false" ht="15" hidden="false" customHeight="false" outlineLevel="0" collapsed="false">
      <c r="A2797" s="41" t="n">
        <v>0.4052400913</v>
      </c>
      <c r="B2797" s="41" t="n">
        <v>-0.4744912294</v>
      </c>
      <c r="C2797" s="41" t="n">
        <v>5.60336877</v>
      </c>
      <c r="D2797" s="42" t="n">
        <f aca="false">$B$5*A2797</f>
        <v>1.03537953333196</v>
      </c>
      <c r="E2797" s="42" t="n">
        <f aca="false">$D$5*A2797+$F$5*B2797</f>
        <v>0.144979334418954</v>
      </c>
      <c r="F2797" s="43" t="n">
        <f aca="false">Inputs!$B$5*D2797+Inputs!$B$6*E2797</f>
        <v>96288.986612248</v>
      </c>
      <c r="G2797" s="43" t="n">
        <f aca="false">F2797*SQRT(($B$6-2)/C2797)</f>
        <v>57526.3754249893</v>
      </c>
    </row>
    <row r="2798" customFormat="false" ht="15" hidden="false" customHeight="false" outlineLevel="0" collapsed="false">
      <c r="A2798" s="41" t="n">
        <v>-0.8457727947</v>
      </c>
      <c r="B2798" s="41" t="n">
        <v>1.0264256805</v>
      </c>
      <c r="C2798" s="41" t="n">
        <v>5.0665458683</v>
      </c>
      <c r="D2798" s="42" t="n">
        <f aca="false">$B$5*A2798</f>
        <v>-2.16093091547813</v>
      </c>
      <c r="E2798" s="42" t="n">
        <f aca="false">$D$5*A2798+$F$5*B2798</f>
        <v>-0.240215892865644</v>
      </c>
      <c r="F2798" s="43" t="n">
        <f aca="false">Inputs!$B$5*D2798+Inputs!$B$6*E2798</f>
        <v>-204082.296904531</v>
      </c>
      <c r="G2798" s="43" t="n">
        <f aca="false">F2798*SQRT(($B$6-2)/C2798)</f>
        <v>-128222.530043386</v>
      </c>
    </row>
    <row r="2799" customFormat="false" ht="15" hidden="false" customHeight="false" outlineLevel="0" collapsed="false">
      <c r="A2799" s="41" t="n">
        <v>0.3874958478</v>
      </c>
      <c r="B2799" s="41" t="n">
        <v>0.4903685994</v>
      </c>
      <c r="C2799" s="41" t="n">
        <v>1.7643593049</v>
      </c>
      <c r="D2799" s="42" t="n">
        <f aca="false">$B$5*A2799</f>
        <v>0.990043380891014</v>
      </c>
      <c r="E2799" s="42" t="n">
        <f aca="false">$D$5*A2799+$F$5*B2799</f>
        <v>1.76882161225402</v>
      </c>
      <c r="F2799" s="43" t="n">
        <f aca="false">Inputs!$B$5*D2799+Inputs!$B$6*E2799</f>
        <v>10563.2574764006</v>
      </c>
      <c r="G2799" s="43" t="n">
        <f aca="false">F2799*SQRT(($B$6-2)/C2799)</f>
        <v>11246.5507531593</v>
      </c>
    </row>
    <row r="2800" customFormat="false" ht="15" hidden="false" customHeight="false" outlineLevel="0" collapsed="false">
      <c r="A2800" s="41" t="n">
        <v>1.502115148</v>
      </c>
      <c r="B2800" s="41" t="n">
        <v>-1.0548423343</v>
      </c>
      <c r="C2800" s="41" t="n">
        <v>6.2013618287</v>
      </c>
      <c r="D2800" s="42" t="n">
        <f aca="false">$B$5*A2800</f>
        <v>3.83787121347711</v>
      </c>
      <c r="E2800" s="42" t="n">
        <f aca="false">$D$5*A2800+$F$5*B2800</f>
        <v>1.75297186802003</v>
      </c>
      <c r="F2800" s="43" t="n">
        <f aca="false">Inputs!$B$5*D2800+Inputs!$B$6*E2800</f>
        <v>296138.527946709</v>
      </c>
      <c r="G2800" s="43" t="n">
        <f aca="false">F2800*SQRT(($B$6-2)/C2800)</f>
        <v>168176.912526174</v>
      </c>
    </row>
    <row r="2801" customFormat="false" ht="15" hidden="false" customHeight="false" outlineLevel="0" collapsed="false">
      <c r="A2801" s="41" t="n">
        <v>-0.5520262682</v>
      </c>
      <c r="B2801" s="41" t="n">
        <v>0.1579333488</v>
      </c>
      <c r="C2801" s="41" t="n">
        <v>6.1765767846</v>
      </c>
      <c r="D2801" s="42" t="n">
        <f aca="false">$B$5*A2801</f>
        <v>-1.41041499157292</v>
      </c>
      <c r="E2801" s="42" t="n">
        <f aca="false">$D$5*A2801+$F$5*B2801</f>
        <v>-1.0408844672101</v>
      </c>
      <c r="F2801" s="43" t="n">
        <f aca="false">Inputs!$B$5*D2801+Inputs!$B$6*E2801</f>
        <v>-88997.2757967868</v>
      </c>
      <c r="G2801" s="43" t="n">
        <f aca="false">F2801*SQRT(($B$6-2)/C2801)</f>
        <v>-50642.8092234229</v>
      </c>
    </row>
    <row r="2802" customFormat="false" ht="15" hidden="false" customHeight="false" outlineLevel="0" collapsed="false">
      <c r="A2802" s="41" t="n">
        <v>-0.5643132378</v>
      </c>
      <c r="B2802" s="41" t="n">
        <v>0.7831365353</v>
      </c>
      <c r="C2802" s="41" t="n">
        <v>7.6592395893</v>
      </c>
      <c r="D2802" s="42" t="n">
        <f aca="false">$B$5*A2802</f>
        <v>-1.44180792905277</v>
      </c>
      <c r="E2802" s="42" t="n">
        <f aca="false">$D$5*A2802+$F$5*B2802</f>
        <v>0.00944368311530663</v>
      </c>
      <c r="F2802" s="43" t="n">
        <f aca="false">Inputs!$B$5*D2802+Inputs!$B$6*E2802</f>
        <v>-144652.977061043</v>
      </c>
      <c r="G2802" s="43" t="n">
        <f aca="false">F2802*SQRT(($B$6-2)/C2802)</f>
        <v>-73917.8874735905</v>
      </c>
    </row>
    <row r="2803" customFormat="false" ht="15" hidden="false" customHeight="false" outlineLevel="0" collapsed="false">
      <c r="A2803" s="41" t="n">
        <v>-0.1873992209</v>
      </c>
      <c r="B2803" s="41" t="n">
        <v>-0.9925328075</v>
      </c>
      <c r="C2803" s="41" t="n">
        <v>4.9399495887</v>
      </c>
      <c r="D2803" s="42" t="n">
        <f aca="false">$B$5*A2803</f>
        <v>-0.47880089371161</v>
      </c>
      <c r="E2803" s="42" t="n">
        <f aca="false">$D$5*A2803+$F$5*B2803</f>
        <v>-2.15978332749652</v>
      </c>
      <c r="F2803" s="43" t="n">
        <f aca="false">Inputs!$B$5*D2803+Inputs!$B$6*E2803</f>
        <v>60109.0770036649</v>
      </c>
      <c r="G2803" s="43" t="n">
        <f aca="false">F2803*SQRT(($B$6-2)/C2803)</f>
        <v>38246.684962758</v>
      </c>
    </row>
    <row r="2804" customFormat="false" ht="15" hidden="false" customHeight="false" outlineLevel="0" collapsed="false">
      <c r="A2804" s="41" t="n">
        <v>0.0657716752</v>
      </c>
      <c r="B2804" s="41" t="n">
        <v>0.1703387708</v>
      </c>
      <c r="C2804" s="41" t="n">
        <v>5.1698809495</v>
      </c>
      <c r="D2804" s="42" t="n">
        <f aca="false">$B$5*A2804</f>
        <v>0.168045185649274</v>
      </c>
      <c r="E2804" s="42" t="n">
        <f aca="false">$D$5*A2804+$F$5*B2804</f>
        <v>0.450640988479614</v>
      </c>
      <c r="F2804" s="43" t="n">
        <f aca="false">Inputs!$B$5*D2804+Inputs!$B$6*E2804</f>
        <v>-5727.53085905334</v>
      </c>
      <c r="G2804" s="43" t="n">
        <f aca="false">F2804*SQRT(($B$6-2)/C2804)</f>
        <v>-3562.39575333992</v>
      </c>
    </row>
    <row r="2805" customFormat="false" ht="15" hidden="false" customHeight="false" outlineLevel="0" collapsed="false">
      <c r="A2805" s="41" t="n">
        <v>0.9346820629</v>
      </c>
      <c r="B2805" s="41" t="n">
        <v>0.3931409031</v>
      </c>
      <c r="C2805" s="41" t="n">
        <v>2.4594915317</v>
      </c>
      <c r="D2805" s="42" t="n">
        <f aca="false">$B$5*A2805</f>
        <v>2.38809214309135</v>
      </c>
      <c r="E2805" s="42" t="n">
        <f aca="false">$D$5*A2805+$F$5*B2805</f>
        <v>2.90301189086861</v>
      </c>
      <c r="F2805" s="43" t="n">
        <f aca="false">Inputs!$B$5*D2805+Inputs!$B$6*E2805</f>
        <v>93658.6197657052</v>
      </c>
      <c r="G2805" s="43" t="n">
        <f aca="false">F2805*SQRT(($B$6-2)/C2805)</f>
        <v>84457.8624035803</v>
      </c>
    </row>
    <row r="2806" customFormat="false" ht="15" hidden="false" customHeight="false" outlineLevel="0" collapsed="false">
      <c r="A2806" s="41" t="n">
        <v>0.4611463914</v>
      </c>
      <c r="B2806" s="41" t="n">
        <v>0.320291684</v>
      </c>
      <c r="C2806" s="41" t="n">
        <v>2.9576557697</v>
      </c>
      <c r="D2806" s="42" t="n">
        <f aca="false">$B$5*A2806</f>
        <v>1.17821890226548</v>
      </c>
      <c r="E2806" s="42" t="n">
        <f aca="false">$D$5*A2806+$F$5*B2806</f>
        <v>1.65040019523854</v>
      </c>
      <c r="F2806" s="43" t="n">
        <f aca="false">Inputs!$B$5*D2806+Inputs!$B$6*E2806</f>
        <v>35301.8804646209</v>
      </c>
      <c r="G2806" s="43" t="n">
        <f aca="false">F2806*SQRT(($B$6-2)/C2806)</f>
        <v>29029.4644967475</v>
      </c>
    </row>
    <row r="2807" customFormat="false" ht="15" hidden="false" customHeight="false" outlineLevel="0" collapsed="false">
      <c r="A2807" s="41" t="n">
        <v>-0.1882225213</v>
      </c>
      <c r="B2807" s="41" t="n">
        <v>-0.7162191151</v>
      </c>
      <c r="C2807" s="41" t="n">
        <v>7.1594590209</v>
      </c>
      <c r="D2807" s="42" t="n">
        <f aca="false">$B$5*A2807</f>
        <v>-0.480904408152171</v>
      </c>
      <c r="E2807" s="42" t="n">
        <f aca="false">$D$5*A2807+$F$5*B2807</f>
        <v>-1.68461933429834</v>
      </c>
      <c r="F2807" s="43" t="n">
        <f aca="false">Inputs!$B$5*D2807+Inputs!$B$6*E2807</f>
        <v>36140.5258996998</v>
      </c>
      <c r="G2807" s="43" t="n">
        <f aca="false">F2807*SQRT(($B$6-2)/C2807)</f>
        <v>19101.5830894862</v>
      </c>
    </row>
    <row r="2808" customFormat="false" ht="15" hidden="false" customHeight="false" outlineLevel="0" collapsed="false">
      <c r="A2808" s="41" t="n">
        <v>0.2888383517</v>
      </c>
      <c r="B2808" s="41" t="n">
        <v>-0.3331247659</v>
      </c>
      <c r="C2808" s="41" t="n">
        <v>2.0497974748</v>
      </c>
      <c r="D2808" s="42" t="n">
        <f aca="false">$B$5*A2808</f>
        <v>0.737975645085237</v>
      </c>
      <c r="E2808" s="42" t="n">
        <f aca="false">$D$5*A2808+$F$5*B2808</f>
        <v>0.11209491523546</v>
      </c>
      <c r="F2808" s="43" t="n">
        <f aca="false">Inputs!$B$5*D2808+Inputs!$B$6*E2808</f>
        <v>68192.8187467507</v>
      </c>
      <c r="G2808" s="43" t="n">
        <f aca="false">F2808*SQRT(($B$6-2)/C2808)</f>
        <v>67359.3927481601</v>
      </c>
    </row>
    <row r="2809" customFormat="false" ht="15" hidden="false" customHeight="false" outlineLevel="0" collapsed="false">
      <c r="A2809" s="41" t="n">
        <v>1.6898226204</v>
      </c>
      <c r="B2809" s="41" t="n">
        <v>1.3421822948</v>
      </c>
      <c r="C2809" s="41" t="n">
        <v>1.6324505775</v>
      </c>
      <c r="D2809" s="42" t="n">
        <f aca="false">$B$5*A2809</f>
        <v>4.31745968300135</v>
      </c>
      <c r="E2809" s="42" t="n">
        <f aca="false">$D$5*A2809+$F$5*B2809</f>
        <v>6.33868703286355</v>
      </c>
      <c r="F2809" s="43" t="n">
        <f aca="false">Inputs!$B$5*D2809+Inputs!$B$6*E2809</f>
        <v>114811.616656958</v>
      </c>
      <c r="G2809" s="43" t="n">
        <f aca="false">F2809*SQRT(($B$6-2)/C2809)</f>
        <v>127081.054290676</v>
      </c>
    </row>
    <row r="2810" customFormat="false" ht="15" hidden="false" customHeight="false" outlineLevel="0" collapsed="false">
      <c r="A2810" s="41" t="n">
        <v>0.6328391324</v>
      </c>
      <c r="B2810" s="41" t="n">
        <v>0.3784669393</v>
      </c>
      <c r="C2810" s="41" t="n">
        <v>5.2077485923</v>
      </c>
      <c r="D2810" s="42" t="n">
        <f aca="false">$B$5*A2810</f>
        <v>1.6168900847805</v>
      </c>
      <c r="E2810" s="42" t="n">
        <f aca="false">$D$5*A2810+$F$5*B2810</f>
        <v>2.15941194478311</v>
      </c>
      <c r="F2810" s="43" t="n">
        <f aca="false">Inputs!$B$5*D2810+Inputs!$B$6*E2810</f>
        <v>53718.411238894</v>
      </c>
      <c r="G2810" s="43" t="n">
        <f aca="false">F2810*SQRT(($B$6-2)/C2810)</f>
        <v>33289.950726545</v>
      </c>
    </row>
    <row r="2811" customFormat="false" ht="15" hidden="false" customHeight="false" outlineLevel="0" collapsed="false">
      <c r="A2811" s="41" t="n">
        <v>-0.087959051</v>
      </c>
      <c r="B2811" s="41" t="n">
        <v>-1.2611237313</v>
      </c>
      <c r="C2811" s="41" t="n">
        <v>0.4695268345</v>
      </c>
      <c r="D2811" s="42" t="n">
        <f aca="false">$B$5*A2811</f>
        <v>-0.224733443536024</v>
      </c>
      <c r="E2811" s="42" t="n">
        <f aca="false">$D$5*A2811+$F$5*B2811</f>
        <v>-2.38694457178554</v>
      </c>
      <c r="F2811" s="43" t="n">
        <f aca="false">Inputs!$B$5*D2811+Inputs!$B$6*E2811</f>
        <v>96873.8842356746</v>
      </c>
      <c r="G2811" s="43" t="n">
        <f aca="false">F2811*SQRT(($B$6-2)/C2811)</f>
        <v>199936.231570828</v>
      </c>
    </row>
    <row r="2812" customFormat="false" ht="15" hidden="false" customHeight="false" outlineLevel="0" collapsed="false">
      <c r="A2812" s="41" t="n">
        <v>-0.2161722233</v>
      </c>
      <c r="B2812" s="41" t="n">
        <v>0.1014000334</v>
      </c>
      <c r="C2812" s="41" t="n">
        <v>1.9497889032</v>
      </c>
      <c r="D2812" s="42" t="n">
        <f aca="false">$B$5*A2812</f>
        <v>-0.552315282926908</v>
      </c>
      <c r="E2812" s="42" t="n">
        <f aca="false">$D$5*A2812+$F$5*B2812</f>
        <v>-0.339308854903673</v>
      </c>
      <c r="F2812" s="43" t="n">
        <f aca="false">Inputs!$B$5*D2812+Inputs!$B$6*E2812</f>
        <v>-38266.0855475072</v>
      </c>
      <c r="G2812" s="43" t="n">
        <f aca="false">F2812*SQRT(($B$6-2)/C2812)</f>
        <v>-38755.6690579328</v>
      </c>
    </row>
    <row r="2813" customFormat="false" ht="15" hidden="false" customHeight="false" outlineLevel="0" collapsed="false">
      <c r="A2813" s="41" t="n">
        <v>0.2294564744</v>
      </c>
      <c r="B2813" s="41" t="n">
        <v>0.469536367</v>
      </c>
      <c r="C2813" s="41" t="n">
        <v>7.8619230173</v>
      </c>
      <c r="D2813" s="42" t="n">
        <f aca="false">$B$5*A2813</f>
        <v>0.586256252736828</v>
      </c>
      <c r="E2813" s="42" t="n">
        <f aca="false">$D$5*A2813+$F$5*B2813</f>
        <v>1.35678110401928</v>
      </c>
      <c r="F2813" s="43" t="n">
        <f aca="false">Inputs!$B$5*D2813+Inputs!$B$6*E2813</f>
        <v>-9213.42992728118</v>
      </c>
      <c r="G2813" s="43" t="n">
        <f aca="false">F2813*SQRT(($B$6-2)/C2813)</f>
        <v>-4646.9921786314</v>
      </c>
    </row>
    <row r="2814" customFormat="false" ht="15" hidden="false" customHeight="false" outlineLevel="0" collapsed="false">
      <c r="A2814" s="41" t="n">
        <v>0.9213301979</v>
      </c>
      <c r="B2814" s="41" t="n">
        <v>-0.6921540717</v>
      </c>
      <c r="C2814" s="41" t="n">
        <v>8.947861595</v>
      </c>
      <c r="D2814" s="42" t="n">
        <f aca="false">$B$5*A2814</f>
        <v>2.35397842125188</v>
      </c>
      <c r="E2814" s="42" t="n">
        <f aca="false">$D$5*A2814+$F$5*B2814</f>
        <v>0.997212983294838</v>
      </c>
      <c r="F2814" s="43" t="n">
        <f aca="false">Inputs!$B$5*D2814+Inputs!$B$6*E2814</f>
        <v>185537.192960446</v>
      </c>
      <c r="G2814" s="43" t="n">
        <f aca="false">F2814*SQRT(($B$6-2)/C2814)</f>
        <v>87717.5212355084</v>
      </c>
    </row>
    <row r="2815" customFormat="false" ht="15" hidden="false" customHeight="false" outlineLevel="0" collapsed="false">
      <c r="A2815" s="41" t="n">
        <v>-0.6830756072</v>
      </c>
      <c r="B2815" s="41" t="n">
        <v>1.4508566797</v>
      </c>
      <c r="C2815" s="41" t="n">
        <v>6.6678413428</v>
      </c>
      <c r="D2815" s="42" t="n">
        <f aca="false">$B$5*A2815</f>
        <v>-1.74524317459401</v>
      </c>
      <c r="E2815" s="42" t="n">
        <f aca="false">$D$5*A2815+$F$5*B2815</f>
        <v>0.87982018569695</v>
      </c>
      <c r="F2815" s="43" t="n">
        <f aca="false">Inputs!$B$5*D2815+Inputs!$B$6*E2815</f>
        <v>-218515.326744249</v>
      </c>
      <c r="G2815" s="43" t="n">
        <f aca="false">F2815*SQRT(($B$6-2)/C2815)</f>
        <v>-119675.230610054</v>
      </c>
    </row>
    <row r="2816" customFormat="false" ht="15" hidden="false" customHeight="false" outlineLevel="0" collapsed="false">
      <c r="A2816" s="41" t="n">
        <v>0.7709815892</v>
      </c>
      <c r="B2816" s="41" t="n">
        <v>-0.3907709421</v>
      </c>
      <c r="C2816" s="41" t="n">
        <v>3.6191925743</v>
      </c>
      <c r="D2816" s="42" t="n">
        <f aca="false">$B$5*A2816</f>
        <v>1.96984102800055</v>
      </c>
      <c r="E2816" s="42" t="n">
        <f aca="false">$D$5*A2816+$F$5*B2816</f>
        <v>1.15985688280296</v>
      </c>
      <c r="F2816" s="43" t="n">
        <f aca="false">Inputs!$B$5*D2816+Inputs!$B$6*E2816</f>
        <v>138991.258659907</v>
      </c>
      <c r="G2816" s="43" t="n">
        <f aca="false">F2816*SQRT(($B$6-2)/C2816)</f>
        <v>103322.912453501</v>
      </c>
    </row>
    <row r="2817" customFormat="false" ht="15" hidden="false" customHeight="false" outlineLevel="0" collapsed="false">
      <c r="A2817" s="41" t="n">
        <v>-0.107211169</v>
      </c>
      <c r="B2817" s="41" t="n">
        <v>-0.1027139467</v>
      </c>
      <c r="C2817" s="41" t="n">
        <v>1.6420576025</v>
      </c>
      <c r="D2817" s="42" t="n">
        <f aca="false">$B$5*A2817</f>
        <v>-0.273922182208317</v>
      </c>
      <c r="E2817" s="42" t="n">
        <f aca="false">$D$5*A2817+$F$5*B2817</f>
        <v>-0.432479119990498</v>
      </c>
      <c r="F2817" s="43" t="n">
        <f aca="false">Inputs!$B$5*D2817+Inputs!$B$6*E2817</f>
        <v>-5768.26222130681</v>
      </c>
      <c r="G2817" s="43" t="n">
        <f aca="false">F2817*SQRT(($B$6-2)/C2817)</f>
        <v>-6365.98775314167</v>
      </c>
    </row>
    <row r="2818" customFormat="false" ht="15" hidden="false" customHeight="false" outlineLevel="0" collapsed="false">
      <c r="A2818" s="41" t="n">
        <v>0.0315741223</v>
      </c>
      <c r="B2818" s="41" t="n">
        <v>0.4726830922</v>
      </c>
      <c r="C2818" s="41" t="n">
        <v>0.9451990085</v>
      </c>
      <c r="D2818" s="42" t="n">
        <f aca="false">$B$5*A2818</f>
        <v>0.0806711890412116</v>
      </c>
      <c r="E2818" s="42" t="n">
        <f aca="false">$D$5*A2818+$F$5*B2818</f>
        <v>0.891336258528579</v>
      </c>
      <c r="F2818" s="43" t="n">
        <f aca="false">Inputs!$B$5*D2818+Inputs!$B$6*E2818</f>
        <v>-36499.6940223078</v>
      </c>
      <c r="G2818" s="43" t="n">
        <f aca="false">F2818*SQRT(($B$6-2)/C2818)</f>
        <v>-53093.6512636489</v>
      </c>
    </row>
    <row r="2819" customFormat="false" ht="15" hidden="false" customHeight="false" outlineLevel="0" collapsed="false">
      <c r="A2819" s="41" t="n">
        <v>2.5349927461</v>
      </c>
      <c r="B2819" s="41" t="n">
        <v>0.1897565612</v>
      </c>
      <c r="C2819" s="41" t="n">
        <v>2.6111271465</v>
      </c>
      <c r="D2819" s="42" t="n">
        <f aca="false">$B$5*A2819</f>
        <v>6.47685079242039</v>
      </c>
      <c r="E2819" s="42" t="n">
        <f aca="false">$D$5*A2819+$F$5*B2819</f>
        <v>6.35989894138408</v>
      </c>
      <c r="F2819" s="43" t="n">
        <f aca="false">Inputs!$B$5*D2819+Inputs!$B$6*E2819</f>
        <v>329690.132172835</v>
      </c>
      <c r="G2819" s="43" t="n">
        <f aca="false">F2819*SQRT(($B$6-2)/C2819)</f>
        <v>288540.603964722</v>
      </c>
    </row>
    <row r="2820" customFormat="false" ht="15" hidden="false" customHeight="false" outlineLevel="0" collapsed="false">
      <c r="A2820" s="41" t="n">
        <v>0.6625981504</v>
      </c>
      <c r="B2820" s="41" t="n">
        <v>-1.6864767062</v>
      </c>
      <c r="C2820" s="41" t="n">
        <v>0.9624010167</v>
      </c>
      <c r="D2820" s="42" t="n">
        <f aca="false">$B$5*A2820</f>
        <v>1.69292372219878</v>
      </c>
      <c r="E2820" s="42" t="n">
        <f aca="false">$D$5*A2820+$F$5*B2820</f>
        <v>-1.33540364343868</v>
      </c>
      <c r="F2820" s="43" t="n">
        <f aca="false">Inputs!$B$5*D2820+Inputs!$B$6*E2820</f>
        <v>236062.554391812</v>
      </c>
      <c r="G2820" s="43" t="n">
        <f aca="false">F2820*SQRT(($B$6-2)/C2820)</f>
        <v>340301.656791646</v>
      </c>
    </row>
    <row r="2821" customFormat="false" ht="15" hidden="false" customHeight="false" outlineLevel="0" collapsed="false">
      <c r="A2821" s="41" t="n">
        <v>-0.4848999928</v>
      </c>
      <c r="B2821" s="41" t="n">
        <v>1.2288150027</v>
      </c>
      <c r="C2821" s="41" t="n">
        <v>11.0617572288</v>
      </c>
      <c r="D2821" s="42" t="n">
        <f aca="false">$B$5*A2821</f>
        <v>-1.23890883216256</v>
      </c>
      <c r="E2821" s="42" t="n">
        <f aca="false">$D$5*A2821+$F$5*B2821</f>
        <v>0.967987252033858</v>
      </c>
      <c r="F2821" s="43" t="n">
        <f aca="false">Inputs!$B$5*D2821+Inputs!$B$6*E2821</f>
        <v>-172290.245817949</v>
      </c>
      <c r="G2821" s="43" t="n">
        <f aca="false">F2821*SQRT(($B$6-2)/C2821)</f>
        <v>-73259.4454811048</v>
      </c>
    </row>
    <row r="2822" customFormat="false" ht="15" hidden="false" customHeight="false" outlineLevel="0" collapsed="false">
      <c r="A2822" s="41" t="n">
        <v>0.4023153914</v>
      </c>
      <c r="B2822" s="41" t="n">
        <v>-4.3891145849</v>
      </c>
      <c r="C2822" s="41" t="n">
        <v>2.5038738641</v>
      </c>
      <c r="D2822" s="42" t="n">
        <f aca="false">$B$5*A2822</f>
        <v>1.02790698932013</v>
      </c>
      <c r="E2822" s="42" t="n">
        <f aca="false">$D$5*A2822+$F$5*B2822</f>
        <v>-6.62153403036542</v>
      </c>
      <c r="F2822" s="43" t="n">
        <f aca="false">Inputs!$B$5*D2822+Inputs!$B$6*E2822</f>
        <v>433867.400450284</v>
      </c>
      <c r="G2822" s="43" t="n">
        <f aca="false">F2822*SQRT(($B$6-2)/C2822)</f>
        <v>387762.488705897</v>
      </c>
    </row>
    <row r="2823" customFormat="false" ht="15" hidden="false" customHeight="false" outlineLevel="0" collapsed="false">
      <c r="A2823" s="41" t="n">
        <v>0.6740232023</v>
      </c>
      <c r="B2823" s="41" t="n">
        <v>1.9181643946</v>
      </c>
      <c r="C2823" s="41" t="n">
        <v>2.7553093063</v>
      </c>
      <c r="D2823" s="42" t="n">
        <f aca="false">$B$5*A2823</f>
        <v>1.72211447888469</v>
      </c>
      <c r="E2823" s="42" t="n">
        <f aca="false">$D$5*A2823+$F$5*B2823</f>
        <v>4.91607694673021</v>
      </c>
      <c r="F2823" s="43" t="n">
        <f aca="false">Inputs!$B$5*D2823+Inputs!$B$6*E2823</f>
        <v>-73592.3994480409</v>
      </c>
      <c r="G2823" s="43" t="n">
        <f aca="false">F2823*SQRT(($B$6-2)/C2823)</f>
        <v>-62699.3128793708</v>
      </c>
    </row>
    <row r="2824" customFormat="false" ht="15" hidden="false" customHeight="false" outlineLevel="0" collapsed="false">
      <c r="A2824" s="41" t="n">
        <v>-1.9959075861</v>
      </c>
      <c r="B2824" s="41" t="n">
        <v>1.5193876756</v>
      </c>
      <c r="C2824" s="41" t="n">
        <v>5.9278118384</v>
      </c>
      <c r="D2824" s="42" t="n">
        <f aca="false">$B$5*A2824</f>
        <v>-5.09950004808404</v>
      </c>
      <c r="E2824" s="42" t="n">
        <f aca="false">$D$5*A2824+$F$5*B2824</f>
        <v>-2.12584329473469</v>
      </c>
      <c r="F2824" s="43" t="n">
        <f aca="false">Inputs!$B$5*D2824+Inputs!$B$6*E2824</f>
        <v>-403657.84007167</v>
      </c>
      <c r="G2824" s="43" t="n">
        <f aca="false">F2824*SQRT(($B$6-2)/C2824)</f>
        <v>-234466.70754375</v>
      </c>
    </row>
    <row r="2825" customFormat="false" ht="15" hidden="false" customHeight="false" outlineLevel="0" collapsed="false">
      <c r="A2825" s="41" t="n">
        <v>-2.7719556306</v>
      </c>
      <c r="B2825" s="41" t="n">
        <v>0.9379989451</v>
      </c>
      <c r="C2825" s="41" t="n">
        <v>0.7987827158</v>
      </c>
      <c r="D2825" s="42" t="n">
        <f aca="false">$B$5*A2825</f>
        <v>-7.08228575810589</v>
      </c>
      <c r="E2825" s="42" t="n">
        <f aca="false">$D$5*A2825+$F$5*B2825</f>
        <v>-4.97642748055473</v>
      </c>
      <c r="F2825" s="43" t="n">
        <f aca="false">Inputs!$B$5*D2825+Inputs!$B$6*E2825</f>
        <v>-459407.201782852</v>
      </c>
      <c r="G2825" s="43" t="n">
        <f aca="false">F2825*SQRT(($B$6-2)/C2825)</f>
        <v>-726939.833837091</v>
      </c>
    </row>
    <row r="2826" customFormat="false" ht="15" hidden="false" customHeight="false" outlineLevel="0" collapsed="false">
      <c r="A2826" s="41" t="n">
        <v>-0.008648626</v>
      </c>
      <c r="B2826" s="41" t="n">
        <v>-2.3499712152</v>
      </c>
      <c r="C2826" s="41" t="n">
        <v>2.8161517741</v>
      </c>
      <c r="D2826" s="42" t="n">
        <f aca="false">$B$5*A2826</f>
        <v>-0.0220970494876666</v>
      </c>
      <c r="E2826" s="42" t="n">
        <f aca="false">$D$5*A2826+$F$5*B2826</f>
        <v>-4.07837969744969</v>
      </c>
      <c r="F2826" s="43" t="n">
        <f aca="false">Inputs!$B$5*D2826+Inputs!$B$6*E2826</f>
        <v>201709.279923718</v>
      </c>
      <c r="G2826" s="43" t="n">
        <f aca="false">F2826*SQRT(($B$6-2)/C2826)</f>
        <v>169985.880170426</v>
      </c>
    </row>
    <row r="2827" customFormat="false" ht="15" hidden="false" customHeight="false" outlineLevel="0" collapsed="false">
      <c r="A2827" s="41" t="n">
        <v>0.4461378272</v>
      </c>
      <c r="B2827" s="41" t="n">
        <v>1.1508397492</v>
      </c>
      <c r="C2827" s="41" t="n">
        <v>3.3952806854</v>
      </c>
      <c r="D2827" s="42" t="n">
        <f aca="false">$B$5*A2827</f>
        <v>1.13987235035466</v>
      </c>
      <c r="E2827" s="42" t="n">
        <f aca="false">$D$5*A2827+$F$5*B2827</f>
        <v>3.04883018249892</v>
      </c>
      <c r="F2827" s="43" t="n">
        <f aca="false">Inputs!$B$5*D2827+Inputs!$B$6*E2827</f>
        <v>-38454.2740894798</v>
      </c>
      <c r="G2827" s="43" t="n">
        <f aca="false">F2827*SQRT(($B$6-2)/C2827)</f>
        <v>-29513.5719271612</v>
      </c>
    </row>
    <row r="2828" customFormat="false" ht="15" hidden="false" customHeight="false" outlineLevel="0" collapsed="false">
      <c r="A2828" s="41" t="n">
        <v>0.3638870038</v>
      </c>
      <c r="B2828" s="41" t="n">
        <v>0.5848276371</v>
      </c>
      <c r="C2828" s="41" t="n">
        <v>0.9904730411</v>
      </c>
      <c r="D2828" s="42" t="n">
        <f aca="false">$B$5*A2828</f>
        <v>0.929723302971747</v>
      </c>
      <c r="E2828" s="42" t="n">
        <f aca="false">$D$5*A2828+$F$5*B2828</f>
        <v>1.87574890476404</v>
      </c>
      <c r="F2828" s="43" t="n">
        <f aca="false">Inputs!$B$5*D2828+Inputs!$B$6*E2828</f>
        <v>-815.114941027467</v>
      </c>
      <c r="G2828" s="43" t="n">
        <f aca="false">F2828*SQRT(($B$6-2)/C2828)</f>
        <v>-1158.27723837066</v>
      </c>
    </row>
    <row r="2829" customFormat="false" ht="15" hidden="false" customHeight="false" outlineLevel="0" collapsed="false">
      <c r="A2829" s="41" t="n">
        <v>-0.4116761123</v>
      </c>
      <c r="B2829" s="41" t="n">
        <v>-1.8613897552</v>
      </c>
      <c r="C2829" s="41" t="n">
        <v>1.5399468507</v>
      </c>
      <c r="D2829" s="42" t="n">
        <f aca="false">$B$5*A2829</f>
        <v>-1.05182342563816</v>
      </c>
      <c r="E2829" s="42" t="n">
        <f aca="false">$D$5*A2829+$F$5*B2829</f>
        <v>-4.19376371779162</v>
      </c>
      <c r="F2829" s="43" t="n">
        <f aca="false">Inputs!$B$5*D2829+Inputs!$B$6*E2829</f>
        <v>104505.843325764</v>
      </c>
      <c r="G2829" s="43" t="n">
        <f aca="false">F2829*SQRT(($B$6-2)/C2829)</f>
        <v>119097.516684236</v>
      </c>
    </row>
    <row r="2830" customFormat="false" ht="15" hidden="false" customHeight="false" outlineLevel="0" collapsed="false">
      <c r="A2830" s="41" t="n">
        <v>0.6918640223</v>
      </c>
      <c r="B2830" s="41" t="n">
        <v>1.7497539194</v>
      </c>
      <c r="C2830" s="41" t="n">
        <v>2.0836637629</v>
      </c>
      <c r="D2830" s="42" t="n">
        <f aca="false">$B$5*A2830</f>
        <v>1.76769738216211</v>
      </c>
      <c r="E2830" s="42" t="n">
        <f aca="false">$D$5*A2830+$F$5*B2830</f>
        <v>4.66772890723373</v>
      </c>
      <c r="F2830" s="43" t="n">
        <f aca="false">Inputs!$B$5*D2830+Inputs!$B$6*E2830</f>
        <v>-56616.7071454754</v>
      </c>
      <c r="G2830" s="43" t="n">
        <f aca="false">F2830*SQRT(($B$6-2)/C2830)</f>
        <v>-55468.4187262713</v>
      </c>
    </row>
    <row r="2831" customFormat="false" ht="15" hidden="false" customHeight="false" outlineLevel="0" collapsed="false">
      <c r="A2831" s="41" t="n">
        <v>1.1295808542</v>
      </c>
      <c r="B2831" s="41" t="n">
        <v>-1.9878758296</v>
      </c>
      <c r="C2831" s="41" t="n">
        <v>6.8445725546</v>
      </c>
      <c r="D2831" s="42" t="n">
        <f aca="false">$B$5*A2831</f>
        <v>2.88605427446835</v>
      </c>
      <c r="E2831" s="42" t="n">
        <f aca="false">$D$5*A2831+$F$5*B2831</f>
        <v>-0.744616523063201</v>
      </c>
      <c r="F2831" s="43" t="n">
        <f aca="false">Inputs!$B$5*D2831+Inputs!$B$6*E2831</f>
        <v>325836.253599995</v>
      </c>
      <c r="G2831" s="43" t="n">
        <f aca="false">F2831*SQRT(($B$6-2)/C2831)</f>
        <v>176133.204174088</v>
      </c>
    </row>
    <row r="2832" customFormat="false" ht="15" hidden="false" customHeight="false" outlineLevel="0" collapsed="false">
      <c r="A2832" s="41" t="n">
        <v>-1.5148944072</v>
      </c>
      <c r="B2832" s="41" t="n">
        <v>-0.8459677418</v>
      </c>
      <c r="C2832" s="41" t="n">
        <v>8.7646163255</v>
      </c>
      <c r="D2832" s="42" t="n">
        <f aca="false">$B$5*A2832</f>
        <v>-3.87052194007323</v>
      </c>
      <c r="E2832" s="42" t="n">
        <f aca="false">$D$5*A2832+$F$5*B2832</f>
        <v>-5.06559430811151</v>
      </c>
      <c r="F2832" s="43" t="n">
        <f aca="false">Inputs!$B$5*D2832+Inputs!$B$6*E2832</f>
        <v>-133772.478601747</v>
      </c>
      <c r="G2832" s="43" t="n">
        <f aca="false">F2832*SQRT(($B$6-2)/C2832)</f>
        <v>-63902.1274512751</v>
      </c>
    </row>
    <row r="2833" customFormat="false" ht="15" hidden="false" customHeight="false" outlineLevel="0" collapsed="false">
      <c r="A2833" s="41" t="n">
        <v>-1.5929754513</v>
      </c>
      <c r="B2833" s="41" t="n">
        <v>0.0441899196</v>
      </c>
      <c r="C2833" s="41" t="n">
        <v>4.7421446423</v>
      </c>
      <c r="D2833" s="42" t="n">
        <f aca="false">$B$5*A2833</f>
        <v>-4.07001729292192</v>
      </c>
      <c r="E2833" s="42" t="n">
        <f aca="false">$D$5*A2833+$F$5*B2833</f>
        <v>-3.71432029220093</v>
      </c>
      <c r="F2833" s="43" t="n">
        <f aca="false">Inputs!$B$5*D2833+Inputs!$B$6*E2833</f>
        <v>-221285.714682146</v>
      </c>
      <c r="G2833" s="43" t="n">
        <f aca="false">F2833*SQRT(($B$6-2)/C2833)</f>
        <v>-143708.010861339</v>
      </c>
    </row>
    <row r="2834" customFormat="false" ht="15" hidden="false" customHeight="false" outlineLevel="0" collapsed="false">
      <c r="A2834" s="41" t="n">
        <v>0.3934158052</v>
      </c>
      <c r="B2834" s="41" t="n">
        <v>-1.4302532832</v>
      </c>
      <c r="C2834" s="41" t="n">
        <v>3.2028096934</v>
      </c>
      <c r="D2834" s="42" t="n">
        <f aca="false">$B$5*A2834</f>
        <v>1.00516874203308</v>
      </c>
      <c r="E2834" s="42" t="n">
        <f aca="false">$D$5*A2834+$F$5*B2834</f>
        <v>-1.53351432476776</v>
      </c>
      <c r="F2834" s="43" t="n">
        <f aca="false">Inputs!$B$5*D2834+Inputs!$B$6*E2834</f>
        <v>177192.590441696</v>
      </c>
      <c r="G2834" s="43" t="n">
        <f aca="false">F2834*SQRT(($B$6-2)/C2834)</f>
        <v>140021.584543757</v>
      </c>
    </row>
    <row r="2835" customFormat="false" ht="15" hidden="false" customHeight="false" outlineLevel="0" collapsed="false">
      <c r="A2835" s="41" t="n">
        <v>0.7771284593</v>
      </c>
      <c r="B2835" s="41" t="n">
        <v>0.601103944</v>
      </c>
      <c r="C2835" s="41" t="n">
        <v>7.8772955883</v>
      </c>
      <c r="D2835" s="42" t="n">
        <f aca="false">$B$5*A2835</f>
        <v>1.98554614610762</v>
      </c>
      <c r="E2835" s="42" t="n">
        <f aca="false">$D$5*A2835+$F$5*B2835</f>
        <v>2.8871982613582</v>
      </c>
      <c r="F2835" s="43" t="n">
        <f aca="false">Inputs!$B$5*D2835+Inputs!$B$6*E2835</f>
        <v>54194.7015428526</v>
      </c>
      <c r="G2835" s="43" t="n">
        <f aca="false">F2835*SQRT(($B$6-2)/C2835)</f>
        <v>27307.5825765018</v>
      </c>
    </row>
    <row r="2836" customFormat="false" ht="15" hidden="false" customHeight="false" outlineLevel="0" collapsed="false">
      <c r="A2836" s="41" t="n">
        <v>-0.5481591248</v>
      </c>
      <c r="B2836" s="41" t="n">
        <v>-0.172521986</v>
      </c>
      <c r="C2836" s="41" t="n">
        <v>6.2268548644</v>
      </c>
      <c r="D2836" s="42" t="n">
        <f aca="false">$B$5*A2836</f>
        <v>-1.40053452511666</v>
      </c>
      <c r="E2836" s="42" t="n">
        <f aca="false">$D$5*A2836+$F$5*B2836</f>
        <v>-1.60229414410238</v>
      </c>
      <c r="F2836" s="43" t="n">
        <f aca="false">Inputs!$B$5*D2836+Inputs!$B$6*E2836</f>
        <v>-59938.7453065473</v>
      </c>
      <c r="G2836" s="43" t="n">
        <f aca="false">F2836*SQRT(($B$6-2)/C2836)</f>
        <v>-33969.4311163503</v>
      </c>
    </row>
    <row r="2837" customFormat="false" ht="15" hidden="false" customHeight="false" outlineLevel="0" collapsed="false">
      <c r="A2837" s="41" t="n">
        <v>-1.9498011757</v>
      </c>
      <c r="B2837" s="41" t="n">
        <v>-0.3322621563</v>
      </c>
      <c r="C2837" s="41" t="n">
        <v>13.3047023919</v>
      </c>
      <c r="D2837" s="42" t="n">
        <f aca="false">$B$5*A2837</f>
        <v>-4.98169918210747</v>
      </c>
      <c r="E2837" s="42" t="n">
        <f aca="false">$D$5*A2837+$F$5*B2837</f>
        <v>-5.21345493828304</v>
      </c>
      <c r="F2837" s="43" t="n">
        <f aca="false">Inputs!$B$5*D2837+Inputs!$B$6*E2837</f>
        <v>-237497.171296595</v>
      </c>
      <c r="G2837" s="43" t="n">
        <f aca="false">F2837*SQRT(($B$6-2)/C2837)</f>
        <v>-92081.175953836</v>
      </c>
    </row>
    <row r="2838" customFormat="false" ht="15" hidden="false" customHeight="false" outlineLevel="0" collapsed="false">
      <c r="A2838" s="41" t="n">
        <v>0.0073849741</v>
      </c>
      <c r="B2838" s="41" t="n">
        <v>0.1687475952</v>
      </c>
      <c r="C2838" s="41" t="n">
        <v>0.6597041147</v>
      </c>
      <c r="D2838" s="42" t="n">
        <f aca="false">$B$5*A2838</f>
        <v>0.0188684466356663</v>
      </c>
      <c r="E2838" s="42" t="n">
        <f aca="false">$D$5*A2838+$F$5*B2838</f>
        <v>0.308957152022855</v>
      </c>
      <c r="F2838" s="43" t="n">
        <f aca="false">Inputs!$B$5*D2838+Inputs!$B$6*E2838</f>
        <v>-13561.0129375761</v>
      </c>
      <c r="G2838" s="43" t="n">
        <f aca="false">F2838*SQRT(($B$6-2)/C2838)</f>
        <v>-23611.9867963367</v>
      </c>
    </row>
    <row r="2839" customFormat="false" ht="15" hidden="false" customHeight="false" outlineLevel="0" collapsed="false">
      <c r="A2839" s="41" t="n">
        <v>0.378876912</v>
      </c>
      <c r="B2839" s="41" t="n">
        <v>0.2442417432</v>
      </c>
      <c r="C2839" s="41" t="n">
        <v>3.4846450248</v>
      </c>
      <c r="D2839" s="42" t="n">
        <f aca="false">$B$5*A2839</f>
        <v>0.968022189212287</v>
      </c>
      <c r="E2839" s="42" t="n">
        <f aca="false">$D$5*A2839+$F$5*B2839</f>
        <v>1.32331393780151</v>
      </c>
      <c r="F2839" s="43" t="n">
        <f aca="false">Inputs!$B$5*D2839+Inputs!$B$6*E2839</f>
        <v>30636.522031153</v>
      </c>
      <c r="G2839" s="43" t="n">
        <f aca="false">F2839*SQRT(($B$6-2)/C2839)</f>
        <v>23210.0024878411</v>
      </c>
    </row>
    <row r="2840" customFormat="false" ht="15" hidden="false" customHeight="false" outlineLevel="0" collapsed="false">
      <c r="A2840" s="41" t="n">
        <v>-0.2643436973</v>
      </c>
      <c r="B2840" s="41" t="n">
        <v>0.2861949426</v>
      </c>
      <c r="C2840" s="41" t="n">
        <v>2.180404307</v>
      </c>
      <c r="D2840" s="42" t="n">
        <f aca="false">$B$5*A2840</f>
        <v>-0.675392341048261</v>
      </c>
      <c r="E2840" s="42" t="n">
        <f aca="false">$D$5*A2840+$F$5*B2840</f>
        <v>-0.134843541399308</v>
      </c>
      <c r="F2840" s="43" t="n">
        <f aca="false">Inputs!$B$5*D2840+Inputs!$B$6*E2840</f>
        <v>-60797.0570348607</v>
      </c>
      <c r="G2840" s="43" t="n">
        <f aca="false">F2840*SQRT(($B$6-2)/C2840)</f>
        <v>-58227.6200391094</v>
      </c>
    </row>
    <row r="2841" customFormat="false" ht="15" hidden="false" customHeight="false" outlineLevel="0" collapsed="false">
      <c r="A2841" s="41" t="n">
        <v>1.0020319933</v>
      </c>
      <c r="B2841" s="41" t="n">
        <v>-0.0954980733</v>
      </c>
      <c r="C2841" s="41" t="n">
        <v>0.7889698443</v>
      </c>
      <c r="D2841" s="42" t="n">
        <f aca="false">$B$5*A2841</f>
        <v>2.56016973611477</v>
      </c>
      <c r="E2841" s="42" t="n">
        <f aca="false">$D$5*A2841+$F$5*B2841</f>
        <v>2.21952237057407</v>
      </c>
      <c r="F2841" s="43" t="n">
        <f aca="false">Inputs!$B$5*D2841+Inputs!$B$6*E2841</f>
        <v>145040.855082773</v>
      </c>
      <c r="G2841" s="43" t="n">
        <f aca="false">F2841*SQRT(($B$6-2)/C2841)</f>
        <v>230927.230569876</v>
      </c>
    </row>
    <row r="2842" customFormat="false" ht="15" hidden="false" customHeight="false" outlineLevel="0" collapsed="false">
      <c r="A2842" s="41" t="n">
        <v>0.3175948908</v>
      </c>
      <c r="B2842" s="41" t="n">
        <v>-0.1861710627</v>
      </c>
      <c r="C2842" s="41" t="n">
        <v>3.5128632946</v>
      </c>
      <c r="D2842" s="42" t="n">
        <f aca="false">$B$5*A2842</f>
        <v>0.811447970930605</v>
      </c>
      <c r="E2842" s="42" t="n">
        <f aca="false">$D$5*A2842+$F$5*B2842</f>
        <v>0.434275103089811</v>
      </c>
      <c r="F2842" s="43" t="n">
        <f aca="false">Inputs!$B$5*D2842+Inputs!$B$6*E2842</f>
        <v>59431.0419385699</v>
      </c>
      <c r="G2842" s="43" t="n">
        <f aca="false">F2842*SQRT(($B$6-2)/C2842)</f>
        <v>44843.3157854544</v>
      </c>
    </row>
    <row r="2843" customFormat="false" ht="15" hidden="false" customHeight="false" outlineLevel="0" collapsed="false">
      <c r="A2843" s="41" t="n">
        <v>-0.6467589165</v>
      </c>
      <c r="B2843" s="41" t="n">
        <v>0.5228796669</v>
      </c>
      <c r="C2843" s="41" t="n">
        <v>12.4222957266</v>
      </c>
      <c r="D2843" s="42" t="n">
        <f aca="false">$B$5*A2843</f>
        <v>-1.65245482744775</v>
      </c>
      <c r="E2843" s="42" t="n">
        <f aca="false">$D$5*A2843+$F$5*B2843</f>
        <v>-0.636140128578226</v>
      </c>
      <c r="F2843" s="43" t="n">
        <f aca="false">Inputs!$B$5*D2843+Inputs!$B$6*E2843</f>
        <v>-133438.476315864</v>
      </c>
      <c r="G2843" s="43" t="n">
        <f aca="false">F2843*SQRT(($B$6-2)/C2843)</f>
        <v>-53542.0678601563</v>
      </c>
    </row>
    <row r="2844" customFormat="false" ht="15" hidden="false" customHeight="false" outlineLevel="0" collapsed="false">
      <c r="A2844" s="41" t="n">
        <v>-0.5552259442</v>
      </c>
      <c r="B2844" s="41" t="n">
        <v>0.386146901</v>
      </c>
      <c r="C2844" s="41" t="n">
        <v>1.3048080847</v>
      </c>
      <c r="D2844" s="42" t="n">
        <f aca="false">$B$5*A2844</f>
        <v>-1.41859009348119</v>
      </c>
      <c r="E2844" s="42" t="n">
        <f aca="false">$D$5*A2844+$F$5*B2844</f>
        <v>-0.654431914060377</v>
      </c>
      <c r="F2844" s="43" t="n">
        <f aca="false">Inputs!$B$5*D2844+Inputs!$B$6*E2844</f>
        <v>-109137.4136451</v>
      </c>
      <c r="G2844" s="43" t="n">
        <f aca="false">F2844*SQRT(($B$6-2)/C2844)</f>
        <v>-135118.661974696</v>
      </c>
    </row>
    <row r="2845" customFormat="false" ht="15" hidden="false" customHeight="false" outlineLevel="0" collapsed="false">
      <c r="A2845" s="41" t="n">
        <v>0.0282553715</v>
      </c>
      <c r="B2845" s="41" t="n">
        <v>-0.3039346765</v>
      </c>
      <c r="C2845" s="41" t="n">
        <v>16.5656629661</v>
      </c>
      <c r="D2845" s="42" t="n">
        <f aca="false">$B$5*A2845</f>
        <v>0.0721918536340807</v>
      </c>
      <c r="E2845" s="42" t="n">
        <f aca="false">$D$5*A2845+$F$5*B2845</f>
        <v>-0.457581349244004</v>
      </c>
      <c r="F2845" s="43" t="n">
        <f aca="false">Inputs!$B$5*D2845+Inputs!$B$6*E2845</f>
        <v>30098.2528256083</v>
      </c>
      <c r="G2845" s="43" t="n">
        <f aca="false">F2845*SQRT(($B$6-2)/C2845)</f>
        <v>10458.0779165461</v>
      </c>
    </row>
    <row r="2846" customFormat="false" ht="15" hidden="false" customHeight="false" outlineLevel="0" collapsed="false">
      <c r="A2846" s="41" t="n">
        <v>-0.3281428321</v>
      </c>
      <c r="B2846" s="41" t="n">
        <v>-0.5081209924</v>
      </c>
      <c r="C2846" s="41" t="n">
        <v>6.329433476</v>
      </c>
      <c r="D2846" s="42" t="n">
        <f aca="false">$B$5*A2846</f>
        <v>-0.838397729296743</v>
      </c>
      <c r="E2846" s="42" t="n">
        <f aca="false">$D$5*A2846+$F$5*B2846</f>
        <v>-1.65823974324446</v>
      </c>
      <c r="F2846" s="43" t="n">
        <f aca="false">Inputs!$B$5*D2846+Inputs!$B$6*E2846</f>
        <v>-927.785767451089</v>
      </c>
      <c r="G2846" s="43" t="n">
        <f aca="false">F2846*SQRT(($B$6-2)/C2846)</f>
        <v>-521.531187148974</v>
      </c>
    </row>
    <row r="2847" customFormat="false" ht="15" hidden="false" customHeight="false" outlineLevel="0" collapsed="false">
      <c r="A2847" s="41" t="n">
        <v>-1.6458011721</v>
      </c>
      <c r="B2847" s="41" t="n">
        <v>0.3828950952</v>
      </c>
      <c r="C2847" s="41" t="n">
        <v>8.0916577314</v>
      </c>
      <c r="D2847" s="42" t="n">
        <f aca="false">$B$5*A2847</f>
        <v>-4.20498584940006</v>
      </c>
      <c r="E2847" s="42" t="n">
        <f aca="false">$D$5*A2847+$F$5*B2847</f>
        <v>-3.25516648388909</v>
      </c>
      <c r="F2847" s="43" t="n">
        <f aca="false">Inputs!$B$5*D2847+Inputs!$B$6*E2847</f>
        <v>-257740.260745551</v>
      </c>
      <c r="G2847" s="43" t="n">
        <f aca="false">F2847*SQRT(($B$6-2)/C2847)</f>
        <v>-128138.167606408</v>
      </c>
    </row>
    <row r="2848" customFormat="false" ht="15" hidden="false" customHeight="false" outlineLevel="0" collapsed="false">
      <c r="A2848" s="41" t="n">
        <v>0.2315468253</v>
      </c>
      <c r="B2848" s="41" t="n">
        <v>0.8496702524</v>
      </c>
      <c r="C2848" s="41" t="n">
        <v>8.0514661718</v>
      </c>
      <c r="D2848" s="42" t="n">
        <f aca="false">$B$5*A2848</f>
        <v>0.59159705337775</v>
      </c>
      <c r="E2848" s="42" t="n">
        <f aca="false">$D$5*A2848+$F$5*B2848</f>
        <v>2.01814931866118</v>
      </c>
      <c r="F2848" s="43" t="n">
        <f aca="false">Inputs!$B$5*D2848+Inputs!$B$6*E2848</f>
        <v>-41747.7605952841</v>
      </c>
      <c r="G2848" s="43" t="n">
        <f aca="false">F2848*SQRT(($B$6-2)/C2848)</f>
        <v>-20807.0588663101</v>
      </c>
    </row>
    <row r="2849" customFormat="false" ht="15" hidden="false" customHeight="false" outlineLevel="0" collapsed="false">
      <c r="A2849" s="41" t="n">
        <v>-0.5314569023</v>
      </c>
      <c r="B2849" s="41" t="n">
        <v>1.8953836255</v>
      </c>
      <c r="C2849" s="41" t="n">
        <v>4.7614908288</v>
      </c>
      <c r="D2849" s="42" t="n">
        <f aca="false">$B$5*A2849</f>
        <v>-1.35786071344571</v>
      </c>
      <c r="E2849" s="42" t="n">
        <f aca="false">$D$5*A2849+$F$5*B2849</f>
        <v>2.0081946043335</v>
      </c>
      <c r="F2849" s="43" t="n">
        <f aca="false">Inputs!$B$5*D2849+Inputs!$B$6*E2849</f>
        <v>-236195.801561246</v>
      </c>
      <c r="G2849" s="43" t="n">
        <f aca="false">F2849*SQRT(($B$6-2)/C2849)</f>
        <v>-153079.027811807</v>
      </c>
    </row>
    <row r="2850" customFormat="false" ht="15" hidden="false" customHeight="false" outlineLevel="0" collapsed="false">
      <c r="A2850" s="41" t="n">
        <v>-0.3797359478</v>
      </c>
      <c r="B2850" s="41" t="n">
        <v>-0.8751096422</v>
      </c>
      <c r="C2850" s="41" t="n">
        <v>2.4805784784</v>
      </c>
      <c r="D2850" s="42" t="n">
        <f aca="false">$B$5*A2850</f>
        <v>-0.970217006815023</v>
      </c>
      <c r="E2850" s="42" t="n">
        <f aca="false">$D$5*A2850+$F$5*B2850</f>
        <v>-2.41470567283662</v>
      </c>
      <c r="F2850" s="43" t="n">
        <f aca="false">Inputs!$B$5*D2850+Inputs!$B$6*E2850</f>
        <v>23713.5829603289</v>
      </c>
      <c r="G2850" s="43" t="n">
        <f aca="false">F2850*SQRT(($B$6-2)/C2850)</f>
        <v>21292.9429249748</v>
      </c>
    </row>
    <row r="2851" customFormat="false" ht="15" hidden="false" customHeight="false" outlineLevel="0" collapsed="false">
      <c r="A2851" s="41" t="n">
        <v>-0.9936849198</v>
      </c>
      <c r="B2851" s="41" t="n">
        <v>-1.7339224032</v>
      </c>
      <c r="C2851" s="41" t="n">
        <v>0.9559779095</v>
      </c>
      <c r="D2851" s="42" t="n">
        <f aca="false">$B$5*A2851</f>
        <v>-2.53884314664186</v>
      </c>
      <c r="E2851" s="42" t="n">
        <f aca="false">$D$5*A2851+$F$5*B2851</f>
        <v>-5.35860125844723</v>
      </c>
      <c r="F2851" s="43" t="n">
        <f aca="false">Inputs!$B$5*D2851+Inputs!$B$6*E2851</f>
        <v>14045.7482581751</v>
      </c>
      <c r="G2851" s="43" t="n">
        <f aca="false">F2851*SQRT(($B$6-2)/C2851)</f>
        <v>20315.8945389971</v>
      </c>
    </row>
    <row r="2852" customFormat="false" ht="15" hidden="false" customHeight="false" outlineLevel="0" collapsed="false">
      <c r="A2852" s="41" t="n">
        <v>1.5326278924</v>
      </c>
      <c r="B2852" s="41" t="n">
        <v>1.3710673908</v>
      </c>
      <c r="C2852" s="41" t="n">
        <v>1.3223229297</v>
      </c>
      <c r="D2852" s="42" t="n">
        <f aca="false">$B$5*A2852</f>
        <v>3.91583060529395</v>
      </c>
      <c r="E2852" s="42" t="n">
        <f aca="false">$D$5*A2852+$F$5*B2852</f>
        <v>6.01450554874178</v>
      </c>
      <c r="F2852" s="43" t="n">
        <f aca="false">Inputs!$B$5*D2852+Inputs!$B$6*E2852</f>
        <v>90857.7830923055</v>
      </c>
      <c r="G2852" s="43" t="n">
        <f aca="false">F2852*SQRT(($B$6-2)/C2852)</f>
        <v>111739.923404748</v>
      </c>
    </row>
    <row r="2853" customFormat="false" ht="15" hidden="false" customHeight="false" outlineLevel="0" collapsed="false">
      <c r="A2853" s="41" t="n">
        <v>0.6007451629</v>
      </c>
      <c r="B2853" s="41" t="n">
        <v>-0.8960888078</v>
      </c>
      <c r="C2853" s="41" t="n">
        <v>5.2219671161</v>
      </c>
      <c r="D2853" s="42" t="n">
        <f aca="false">$B$5*A2853</f>
        <v>1.53489069756024</v>
      </c>
      <c r="E2853" s="42" t="n">
        <f aca="false">$D$5*A2853+$F$5*B2853</f>
        <v>-0.117790416797688</v>
      </c>
      <c r="F2853" s="43" t="n">
        <f aca="false">Inputs!$B$5*D2853+Inputs!$B$6*E2853</f>
        <v>159378.590595908</v>
      </c>
      <c r="G2853" s="43" t="n">
        <f aca="false">F2853*SQRT(($B$6-2)/C2853)</f>
        <v>98634.2879008971</v>
      </c>
    </row>
    <row r="2854" customFormat="false" ht="15" hidden="false" customHeight="false" outlineLevel="0" collapsed="false">
      <c r="A2854" s="41" t="n">
        <v>1.8112676816</v>
      </c>
      <c r="B2854" s="41" t="n">
        <v>-0.3517191615</v>
      </c>
      <c r="C2854" s="41" t="n">
        <v>2.5654458666</v>
      </c>
      <c r="D2854" s="42" t="n">
        <f aca="false">$B$5*A2854</f>
        <v>4.62774914717394</v>
      </c>
      <c r="E2854" s="42" t="n">
        <f aca="false">$D$5*A2854+$F$5*B2854</f>
        <v>3.70274144258682</v>
      </c>
      <c r="F2854" s="43" t="n">
        <f aca="false">Inputs!$B$5*D2854+Inputs!$B$6*E2854</f>
        <v>277637.842588053</v>
      </c>
      <c r="G2854" s="43" t="n">
        <f aca="false">F2854*SQRT(($B$6-2)/C2854)</f>
        <v>245138.899065354</v>
      </c>
    </row>
    <row r="2855" customFormat="false" ht="15" hidden="false" customHeight="false" outlineLevel="0" collapsed="false">
      <c r="A2855" s="41" t="n">
        <v>-0.2690258312</v>
      </c>
      <c r="B2855" s="41" t="n">
        <v>1.4372590804</v>
      </c>
      <c r="C2855" s="41" t="n">
        <v>1.473923117</v>
      </c>
      <c r="D2855" s="42" t="n">
        <f aca="false">$B$5*A2855</f>
        <v>-0.687355090333082</v>
      </c>
      <c r="E2855" s="42" t="n">
        <f aca="false">$D$5*A2855+$F$5*B2855</f>
        <v>1.84160841299107</v>
      </c>
      <c r="F2855" s="43" t="n">
        <f aca="false">Inputs!$B$5*D2855+Inputs!$B$6*E2855</f>
        <v>-160815.929682862</v>
      </c>
      <c r="G2855" s="43" t="n">
        <f aca="false">F2855*SQRT(($B$6-2)/C2855)</f>
        <v>-187329.704646169</v>
      </c>
    </row>
    <row r="2856" customFormat="false" ht="15" hidden="false" customHeight="false" outlineLevel="0" collapsed="false">
      <c r="A2856" s="41" t="n">
        <v>0.6589105845</v>
      </c>
      <c r="B2856" s="41" t="n">
        <v>2.2011031388</v>
      </c>
      <c r="C2856" s="41" t="n">
        <v>4.1940455713</v>
      </c>
      <c r="D2856" s="42" t="n">
        <f aca="false">$B$5*A2856</f>
        <v>1.68350207231112</v>
      </c>
      <c r="E2856" s="42" t="n">
        <f aca="false">$D$5*A2856+$F$5*B2856</f>
        <v>5.3686780250456</v>
      </c>
      <c r="F2856" s="43" t="n">
        <f aca="false">Inputs!$B$5*D2856+Inputs!$B$6*E2856</f>
        <v>-100083.694021168</v>
      </c>
      <c r="G2856" s="43" t="n">
        <f aca="false">F2856*SQRT(($B$6-2)/C2856)</f>
        <v>-69113.3193784753</v>
      </c>
    </row>
    <row r="2857" customFormat="false" ht="15" hidden="false" customHeight="false" outlineLevel="0" collapsed="false">
      <c r="A2857" s="41" t="n">
        <v>0.2487222603</v>
      </c>
      <c r="B2857" s="41" t="n">
        <v>-0.3970307996</v>
      </c>
      <c r="C2857" s="41" t="n">
        <v>4.558147902</v>
      </c>
      <c r="D2857" s="42" t="n">
        <f aca="false">$B$5*A2857</f>
        <v>0.635479912593445</v>
      </c>
      <c r="E2857" s="42" t="n">
        <f aca="false">$D$5*A2857+$F$5*B2857</f>
        <v>-0.0937142303698376</v>
      </c>
      <c r="F2857" s="43" t="n">
        <f aca="false">Inputs!$B$5*D2857+Inputs!$B$6*E2857</f>
        <v>68233.7027778364</v>
      </c>
      <c r="G2857" s="43" t="n">
        <f aca="false">F2857*SQRT(($B$6-2)/C2857)</f>
        <v>45198.0533803271</v>
      </c>
    </row>
    <row r="2858" customFormat="false" ht="15" hidden="false" customHeight="false" outlineLevel="0" collapsed="false">
      <c r="A2858" s="41" t="n">
        <v>-0.6118048835</v>
      </c>
      <c r="B2858" s="41" t="n">
        <v>-1.8469961772</v>
      </c>
      <c r="C2858" s="41" t="n">
        <v>5.9468302189</v>
      </c>
      <c r="D2858" s="42" t="n">
        <f aca="false">$B$5*A2858</f>
        <v>-1.56314804079811</v>
      </c>
      <c r="E2858" s="42" t="n">
        <f aca="false">$D$5*A2858+$F$5*B2858</f>
        <v>-4.64513367522448</v>
      </c>
      <c r="F2858" s="43" t="n">
        <f aca="false">Inputs!$B$5*D2858+Inputs!$B$6*E2858</f>
        <v>75941.879681413</v>
      </c>
      <c r="G2858" s="43" t="n">
        <f aca="false">F2858*SQRT(($B$6-2)/C2858)</f>
        <v>44040.6348179351</v>
      </c>
    </row>
    <row r="2859" customFormat="false" ht="15" hidden="false" customHeight="false" outlineLevel="0" collapsed="false">
      <c r="A2859" s="41" t="n">
        <v>-0.2785957728</v>
      </c>
      <c r="B2859" s="41" t="n">
        <v>1.1445933388</v>
      </c>
      <c r="C2859" s="41" t="n">
        <v>1.7675124426</v>
      </c>
      <c r="D2859" s="42" t="n">
        <f aca="false">$B$5*A2859</f>
        <v>-0.711806080944687</v>
      </c>
      <c r="E2859" s="42" t="n">
        <f aca="false">$D$5*A2859+$F$5*B2859</f>
        <v>1.31347697902364</v>
      </c>
      <c r="F2859" s="43" t="n">
        <f aca="false">Inputs!$B$5*D2859+Inputs!$B$6*E2859</f>
        <v>-136854.457045651</v>
      </c>
      <c r="G2859" s="43" t="n">
        <f aca="false">F2859*SQRT(($B$6-2)/C2859)</f>
        <v>-145576.979417141</v>
      </c>
    </row>
    <row r="2860" customFormat="false" ht="15" hidden="false" customHeight="false" outlineLevel="0" collapsed="false">
      <c r="A2860" s="41" t="n">
        <v>0.5988341727</v>
      </c>
      <c r="B2860" s="41" t="n">
        <v>0.0203080066</v>
      </c>
      <c r="C2860" s="41" t="n">
        <v>3.1933561327</v>
      </c>
      <c r="D2860" s="42" t="n">
        <f aca="false">$B$5*A2860</f>
        <v>1.53000815956867</v>
      </c>
      <c r="E2860" s="42" t="n">
        <f aca="false">$D$5*A2860+$F$5*B2860</f>
        <v>1.46004524120632</v>
      </c>
      <c r="F2860" s="43" t="n">
        <f aca="false">Inputs!$B$5*D2860+Inputs!$B$6*E2860</f>
        <v>79998.5538965517</v>
      </c>
      <c r="G2860" s="43" t="n">
        <f aca="false">F2860*SQRT(($B$6-2)/C2860)</f>
        <v>63310.16666117</v>
      </c>
    </row>
    <row r="2861" customFormat="false" ht="15" hidden="false" customHeight="false" outlineLevel="0" collapsed="false">
      <c r="A2861" s="41" t="n">
        <v>-0.9949344438</v>
      </c>
      <c r="B2861" s="41" t="n">
        <v>0.226873018</v>
      </c>
      <c r="C2861" s="41" t="n">
        <v>1.8127035846</v>
      </c>
      <c r="D2861" s="42" t="n">
        <f aca="false">$B$5*A2861</f>
        <v>-2.54203565301964</v>
      </c>
      <c r="E2861" s="42" t="n">
        <f aca="false">$D$5*A2861+$F$5*B2861</f>
        <v>-1.97578218394469</v>
      </c>
      <c r="F2861" s="43" t="n">
        <f aca="false">Inputs!$B$5*D2861+Inputs!$B$6*E2861</f>
        <v>-155414.45610473</v>
      </c>
      <c r="G2861" s="43" t="n">
        <f aca="false">F2861*SQRT(($B$6-2)/C2861)</f>
        <v>-163246.174912663</v>
      </c>
    </row>
    <row r="2862" customFormat="false" ht="15" hidden="false" customHeight="false" outlineLevel="0" collapsed="false">
      <c r="A2862" s="41" t="n">
        <v>1.0128137052</v>
      </c>
      <c r="B2862" s="41" t="n">
        <v>0.4307192565</v>
      </c>
      <c r="C2862" s="41" t="n">
        <v>1.1226118979</v>
      </c>
      <c r="D2862" s="42" t="n">
        <f aca="false">$B$5*A2862</f>
        <v>2.5877167732298</v>
      </c>
      <c r="E2862" s="42" t="n">
        <f aca="false">$D$5*A2862+$F$5*B2862</f>
        <v>3.15382120512358</v>
      </c>
      <c r="F2862" s="43" t="n">
        <f aca="false">Inputs!$B$5*D2862+Inputs!$B$6*E2862</f>
        <v>101080.617066801</v>
      </c>
      <c r="G2862" s="43" t="n">
        <f aca="false">F2862*SQRT(($B$6-2)/C2862)</f>
        <v>134917.4306524</v>
      </c>
    </row>
    <row r="2863" customFormat="false" ht="15" hidden="false" customHeight="false" outlineLevel="0" collapsed="false">
      <c r="A2863" s="41" t="n">
        <v>0.1667351696</v>
      </c>
      <c r="B2863" s="41" t="n">
        <v>-0.7969576533</v>
      </c>
      <c r="C2863" s="41" t="n">
        <v>7.1809077437</v>
      </c>
      <c r="D2863" s="42" t="n">
        <f aca="false">$B$5*A2863</f>
        <v>0.426004696466894</v>
      </c>
      <c r="E2863" s="42" t="n">
        <f aca="false">$D$5*A2863+$F$5*B2863</f>
        <v>-0.979381150445725</v>
      </c>
      <c r="F2863" s="43" t="n">
        <f aca="false">Inputs!$B$5*D2863+Inputs!$B$6*E2863</f>
        <v>91569.5271689756</v>
      </c>
      <c r="G2863" s="43" t="n">
        <f aca="false">F2863*SQRT(($B$6-2)/C2863)</f>
        <v>48325.4932947401</v>
      </c>
    </row>
    <row r="2864" customFormat="false" ht="15" hidden="false" customHeight="false" outlineLevel="0" collapsed="false">
      <c r="A2864" s="41" t="n">
        <v>0.8671818141</v>
      </c>
      <c r="B2864" s="41" t="n">
        <v>-3.1319048187</v>
      </c>
      <c r="C2864" s="41" t="n">
        <v>6.8468573195</v>
      </c>
      <c r="D2864" s="42" t="n">
        <f aca="false">$B$5*A2864</f>
        <v>2.21563048985726</v>
      </c>
      <c r="E2864" s="42" t="n">
        <f aca="false">$D$5*A2864+$F$5*B2864</f>
        <v>-3.3444636835805</v>
      </c>
      <c r="F2864" s="43" t="n">
        <f aca="false">Inputs!$B$5*D2864+Inputs!$B$6*E2864</f>
        <v>388786.233164751</v>
      </c>
      <c r="G2864" s="43" t="n">
        <f aca="false">F2864*SQRT(($B$6-2)/C2864)</f>
        <v>210126.214782572</v>
      </c>
    </row>
    <row r="2865" customFormat="false" ht="15" hidden="false" customHeight="false" outlineLevel="0" collapsed="false">
      <c r="A2865" s="41" t="n">
        <v>0.3828457089</v>
      </c>
      <c r="B2865" s="41" t="n">
        <v>2.5703219809</v>
      </c>
      <c r="C2865" s="41" t="n">
        <v>0.6870238345</v>
      </c>
      <c r="D2865" s="42" t="n">
        <f aca="false">$B$5*A2865</f>
        <v>0.978162378128515</v>
      </c>
      <c r="E2865" s="42" t="n">
        <f aca="false">$D$5*A2865+$F$5*B2865</f>
        <v>5.34930396035588</v>
      </c>
      <c r="F2865" s="43" t="n">
        <f aca="false">Inputs!$B$5*D2865+Inputs!$B$6*E2865</f>
        <v>-169648.960204943</v>
      </c>
      <c r="G2865" s="43" t="n">
        <f aca="false">F2865*SQRT(($B$6-2)/C2865)</f>
        <v>-289454.494842984</v>
      </c>
    </row>
    <row r="2866" customFormat="false" ht="15" hidden="false" customHeight="false" outlineLevel="0" collapsed="false">
      <c r="A2866" s="41" t="n">
        <v>-1.5083733873</v>
      </c>
      <c r="B2866" s="41" t="n">
        <v>-0.2413694547</v>
      </c>
      <c r="C2866" s="41" t="n">
        <v>3.6441127881</v>
      </c>
      <c r="D2866" s="42" t="n">
        <f aca="false">$B$5*A2866</f>
        <v>-3.85386087744428</v>
      </c>
      <c r="E2866" s="42" t="n">
        <f aca="false">$D$5*A2866+$F$5*B2866</f>
        <v>-4.00609028873685</v>
      </c>
      <c r="F2866" s="43" t="n">
        <f aca="false">Inputs!$B$5*D2866+Inputs!$B$6*E2866</f>
        <v>-185081.573307586</v>
      </c>
      <c r="G2866" s="43" t="n">
        <f aca="false">F2866*SQRT(($B$6-2)/C2866)</f>
        <v>-137114.149872401</v>
      </c>
    </row>
    <row r="2867" customFormat="false" ht="15" hidden="false" customHeight="false" outlineLevel="0" collapsed="false">
      <c r="A2867" s="41" t="n">
        <v>-0.0079109901</v>
      </c>
      <c r="B2867" s="41" t="n">
        <v>-0.4625828141</v>
      </c>
      <c r="C2867" s="41" t="n">
        <v>7.9085795838</v>
      </c>
      <c r="D2867" s="42" t="n">
        <f aca="false">$B$5*A2867</f>
        <v>-0.0202124059632294</v>
      </c>
      <c r="E2867" s="42" t="n">
        <f aca="false">$D$5*A2867+$F$5*B2867</f>
        <v>-0.817587159086344</v>
      </c>
      <c r="F2867" s="43" t="n">
        <f aca="false">Inputs!$B$5*D2867+Inputs!$B$6*E2867</f>
        <v>38858.1173579943</v>
      </c>
      <c r="G2867" s="43" t="n">
        <f aca="false">F2867*SQRT(($B$6-2)/C2867)</f>
        <v>19541.0325782612</v>
      </c>
    </row>
    <row r="2868" customFormat="false" ht="15" hidden="false" customHeight="false" outlineLevel="0" collapsed="false">
      <c r="A2868" s="41" t="n">
        <v>1.0363742426</v>
      </c>
      <c r="B2868" s="41" t="n">
        <v>0.4724510144</v>
      </c>
      <c r="C2868" s="41" t="n">
        <v>6.0938173573</v>
      </c>
      <c r="D2868" s="42" t="n">
        <f aca="false">$B$5*A2868</f>
        <v>2.64791342884699</v>
      </c>
      <c r="E2868" s="42" t="n">
        <f aca="false">$D$5*A2868+$F$5*B2868</f>
        <v>3.28194565044189</v>
      </c>
      <c r="F2868" s="43" t="n">
        <f aca="false">Inputs!$B$5*D2868+Inputs!$B$6*E2868</f>
        <v>100694.060362604</v>
      </c>
      <c r="G2868" s="43" t="n">
        <f aca="false">F2868*SQRT(($B$6-2)/C2868)</f>
        <v>57686.4926643633</v>
      </c>
    </row>
    <row r="2869" customFormat="false" ht="15" hidden="false" customHeight="false" outlineLevel="0" collapsed="false">
      <c r="A2869" s="41" t="n">
        <v>0.1523003725</v>
      </c>
      <c r="B2869" s="41" t="n">
        <v>0.7972725612</v>
      </c>
      <c r="C2869" s="41" t="n">
        <v>1.600057581</v>
      </c>
      <c r="D2869" s="42" t="n">
        <f aca="false">$B$5*A2869</f>
        <v>0.389124106895426</v>
      </c>
      <c r="E2869" s="42" t="n">
        <f aca="false">$D$5*A2869+$F$5*B2869</f>
        <v>1.73909800701124</v>
      </c>
      <c r="F2869" s="43" t="n">
        <f aca="false">Inputs!$B$5*D2869+Inputs!$B$6*E2869</f>
        <v>-48042.4896610194</v>
      </c>
      <c r="G2869" s="43" t="n">
        <f aca="false">F2869*SQRT(($B$6-2)/C2869)</f>
        <v>-53712.1698537392</v>
      </c>
    </row>
    <row r="2870" customFormat="false" ht="15" hidden="false" customHeight="false" outlineLevel="0" collapsed="false">
      <c r="A2870" s="41" t="n">
        <v>0.0167507091</v>
      </c>
      <c r="B2870" s="41" t="n">
        <v>3.1798644888</v>
      </c>
      <c r="C2870" s="41" t="n">
        <v>8.514624025</v>
      </c>
      <c r="D2870" s="42" t="n">
        <f aca="false">$B$5*A2870</f>
        <v>0.0427976938690848</v>
      </c>
      <c r="E2870" s="42" t="n">
        <f aca="false">$D$5*A2870+$F$5*B2870</f>
        <v>5.53067284191021</v>
      </c>
      <c r="F2870" s="43" t="n">
        <f aca="false">Inputs!$B$5*D2870+Inputs!$B$6*E2870</f>
        <v>-272253.872708602</v>
      </c>
      <c r="G2870" s="43" t="n">
        <f aca="false">F2870*SQRT(($B$6-2)/C2870)</f>
        <v>-131949.067712454</v>
      </c>
    </row>
    <row r="2871" customFormat="false" ht="15" hidden="false" customHeight="false" outlineLevel="0" collapsed="false">
      <c r="A2871" s="41" t="n">
        <v>0.1513469337</v>
      </c>
      <c r="B2871" s="41" t="n">
        <v>0.1952820985</v>
      </c>
      <c r="C2871" s="41" t="n">
        <v>7.9150356521</v>
      </c>
      <c r="D2871" s="42" t="n">
        <f aca="false">$B$5*A2871</f>
        <v>0.386688091700982</v>
      </c>
      <c r="E2871" s="42" t="n">
        <f aca="false">$D$5*A2871+$F$5*B2871</f>
        <v>0.697345581890249</v>
      </c>
      <c r="F2871" s="43" t="n">
        <f aca="false">Inputs!$B$5*D2871+Inputs!$B$6*E2871</f>
        <v>3801.53007558572</v>
      </c>
      <c r="G2871" s="43" t="n">
        <f aca="false">F2871*SQRT(($B$6-2)/C2871)</f>
        <v>1910.93973438274</v>
      </c>
    </row>
    <row r="2872" customFormat="false" ht="15" hidden="false" customHeight="false" outlineLevel="0" collapsed="false">
      <c r="A2872" s="41" t="n">
        <v>-1.7104680496</v>
      </c>
      <c r="B2872" s="41" t="n">
        <v>-0.5434503273</v>
      </c>
      <c r="C2872" s="41" t="n">
        <v>4.4448782663</v>
      </c>
      <c r="D2872" s="42" t="n">
        <f aca="false">$B$5*A2872</f>
        <v>-4.37020830118955</v>
      </c>
      <c r="E2872" s="42" t="n">
        <f aca="false">$D$5*A2872+$F$5*B2872</f>
        <v>-5.00860872804748</v>
      </c>
      <c r="F2872" s="43" t="n">
        <f aca="false">Inputs!$B$5*D2872+Inputs!$B$6*E2872</f>
        <v>-186590.393716581</v>
      </c>
      <c r="G2872" s="43" t="n">
        <f aca="false">F2872*SQRT(($B$6-2)/C2872)</f>
        <v>-125162.532886419</v>
      </c>
    </row>
    <row r="2873" customFormat="false" ht="15" hidden="false" customHeight="false" outlineLevel="0" collapsed="false">
      <c r="A2873" s="41" t="n">
        <v>1.1473776818</v>
      </c>
      <c r="B2873" s="41" t="n">
        <v>-1.3354568504</v>
      </c>
      <c r="C2873" s="41" t="n">
        <v>2.8334248373</v>
      </c>
      <c r="D2873" s="42" t="n">
        <f aca="false">$B$5*A2873</f>
        <v>2.93152477812994</v>
      </c>
      <c r="E2873" s="42" t="n">
        <f aca="false">$D$5*A2873+$F$5*B2873</f>
        <v>0.424293381188408</v>
      </c>
      <c r="F2873" s="43" t="n">
        <f aca="false">Inputs!$B$5*D2873+Inputs!$B$6*E2873</f>
        <v>271937.808753573</v>
      </c>
      <c r="G2873" s="43" t="n">
        <f aca="false">F2873*SQRT(($B$6-2)/C2873)</f>
        <v>228469.76937016</v>
      </c>
    </row>
    <row r="2874" customFormat="false" ht="15" hidden="false" customHeight="false" outlineLevel="0" collapsed="false">
      <c r="A2874" s="41" t="n">
        <v>-2.1575571743</v>
      </c>
      <c r="B2874" s="41" t="n">
        <v>0.0323154712</v>
      </c>
      <c r="C2874" s="41" t="n">
        <v>1.5792120341</v>
      </c>
      <c r="D2874" s="42" t="n">
        <f aca="false">$B$5*A2874</f>
        <v>-5.51251119576418</v>
      </c>
      <c r="E2874" s="42" t="n">
        <f aca="false">$D$5*A2874+$F$5*B2874</f>
        <v>-5.07829622216693</v>
      </c>
      <c r="F2874" s="43" t="n">
        <f aca="false">Inputs!$B$5*D2874+Inputs!$B$6*E2874</f>
        <v>-297336.308468072</v>
      </c>
      <c r="G2874" s="43" t="n">
        <f aca="false">F2874*SQRT(($B$6-2)/C2874)</f>
        <v>-334612.931410568</v>
      </c>
    </row>
    <row r="2875" customFormat="false" ht="15" hidden="false" customHeight="false" outlineLevel="0" collapsed="false">
      <c r="A2875" s="41" t="n">
        <v>1.3707445075</v>
      </c>
      <c r="B2875" s="41" t="n">
        <v>0.0423812287</v>
      </c>
      <c r="C2875" s="41" t="n">
        <v>3.492445266</v>
      </c>
      <c r="D2875" s="42" t="n">
        <f aca="false">$B$5*A2875</f>
        <v>3.50222211217998</v>
      </c>
      <c r="E2875" s="42" t="n">
        <f aca="false">$D$5*A2875+$F$5*B2875</f>
        <v>3.33498848612126</v>
      </c>
      <c r="F2875" s="43" t="n">
        <f aca="false">Inputs!$B$5*D2875+Inputs!$B$6*E2875</f>
        <v>183472.786911935</v>
      </c>
      <c r="G2875" s="43" t="n">
        <f aca="false">F2875*SQRT(($B$6-2)/C2875)</f>
        <v>138842.31663374</v>
      </c>
    </row>
    <row r="2876" customFormat="false" ht="15" hidden="false" customHeight="false" outlineLevel="0" collapsed="false">
      <c r="A2876" s="41" t="n">
        <v>-0.3361246026</v>
      </c>
      <c r="B2876" s="41" t="n">
        <v>-1.8584879377</v>
      </c>
      <c r="C2876" s="41" t="n">
        <v>9.3567406094</v>
      </c>
      <c r="D2876" s="42" t="n">
        <f aca="false">$B$5*A2876</f>
        <v>-0.858790977627483</v>
      </c>
      <c r="E2876" s="42" t="n">
        <f aca="false">$D$5*A2876+$F$5*B2876</f>
        <v>-4.00897156830055</v>
      </c>
      <c r="F2876" s="43" t="n">
        <f aca="false">Inputs!$B$5*D2876+Inputs!$B$6*E2876</f>
        <v>114569.480652279</v>
      </c>
      <c r="G2876" s="43" t="n">
        <f aca="false">F2876*SQRT(($B$6-2)/C2876)</f>
        <v>52968.984544396</v>
      </c>
    </row>
    <row r="2877" customFormat="false" ht="15" hidden="false" customHeight="false" outlineLevel="0" collapsed="false">
      <c r="A2877" s="41" t="n">
        <v>0.4522541227</v>
      </c>
      <c r="B2877" s="41" t="n">
        <v>0.6612751089</v>
      </c>
      <c r="C2877" s="41" t="n">
        <v>1.6347900832</v>
      </c>
      <c r="D2877" s="42" t="n">
        <f aca="false">$B$5*A2877</f>
        <v>1.15549935103023</v>
      </c>
      <c r="E2877" s="42" t="n">
        <f aca="false">$D$5*A2877+$F$5*B2877</f>
        <v>2.21803146531564</v>
      </c>
      <c r="F2877" s="43" t="n">
        <f aca="false">Inputs!$B$5*D2877+Inputs!$B$6*E2877</f>
        <v>4648.36183724082</v>
      </c>
      <c r="G2877" s="43" t="n">
        <f aca="false">F2877*SQRT(($B$6-2)/C2877)</f>
        <v>5141.43000277221</v>
      </c>
    </row>
    <row r="2878" customFormat="false" ht="15" hidden="false" customHeight="false" outlineLevel="0" collapsed="false">
      <c r="A2878" s="41" t="n">
        <v>-1.7817324991</v>
      </c>
      <c r="B2878" s="41" t="n">
        <v>1.1345324487</v>
      </c>
      <c r="C2878" s="41" t="n">
        <v>9.9219338795</v>
      </c>
      <c r="D2878" s="42" t="n">
        <f aca="false">$B$5*A2878</f>
        <v>-4.55228740454225</v>
      </c>
      <c r="E2878" s="42" t="n">
        <f aca="false">$D$5*A2878+$F$5*B2878</f>
        <v>-2.28074145657338</v>
      </c>
      <c r="F2878" s="43" t="n">
        <f aca="false">Inputs!$B$5*D2878+Inputs!$B$6*E2878</f>
        <v>-341191.667625556</v>
      </c>
      <c r="G2878" s="43" t="n">
        <f aca="false">F2878*SQRT(($B$6-2)/C2878)</f>
        <v>-153184.650525265</v>
      </c>
    </row>
    <row r="2879" customFormat="false" ht="15" hidden="false" customHeight="false" outlineLevel="0" collapsed="false">
      <c r="A2879" s="41" t="n">
        <v>0.7656955259</v>
      </c>
      <c r="B2879" s="41" t="n">
        <v>1.1323159425</v>
      </c>
      <c r="C2879" s="41" t="n">
        <v>5.8875671919</v>
      </c>
      <c r="D2879" s="42" t="n">
        <f aca="false">$B$5*A2879</f>
        <v>1.95633525236231</v>
      </c>
      <c r="E2879" s="42" t="n">
        <f aca="false">$D$5*A2879+$F$5*B2879</f>
        <v>3.77725991244393</v>
      </c>
      <c r="F2879" s="43" t="n">
        <f aca="false">Inputs!$B$5*D2879+Inputs!$B$6*E2879</f>
        <v>6770.5296140342</v>
      </c>
      <c r="G2879" s="43" t="n">
        <f aca="false">F2879*SQRT(($B$6-2)/C2879)</f>
        <v>3946.11467295469</v>
      </c>
    </row>
    <row r="2880" customFormat="false" ht="15" hidden="false" customHeight="false" outlineLevel="0" collapsed="false">
      <c r="A2880" s="41" t="n">
        <v>0.5835250918</v>
      </c>
      <c r="B2880" s="41" t="n">
        <v>0.6536827088</v>
      </c>
      <c r="C2880" s="41" t="n">
        <v>3.4902760737</v>
      </c>
      <c r="D2880" s="42" t="n">
        <f aca="false">$B$5*A2880</f>
        <v>1.49089379408935</v>
      </c>
      <c r="E2880" s="42" t="n">
        <f aca="false">$D$5*A2880+$F$5*B2880</f>
        <v>2.51729213089608</v>
      </c>
      <c r="F2880" s="43" t="n">
        <f aca="false">Inputs!$B$5*D2880+Inputs!$B$6*E2880</f>
        <v>23224.7728641309</v>
      </c>
      <c r="G2880" s="43" t="n">
        <f aca="false">F2880*SQRT(($B$6-2)/C2880)</f>
        <v>17580.7170013057</v>
      </c>
    </row>
    <row r="2881" customFormat="false" ht="15" hidden="false" customHeight="false" outlineLevel="0" collapsed="false">
      <c r="A2881" s="41" t="n">
        <v>0.5207208987</v>
      </c>
      <c r="B2881" s="41" t="n">
        <v>0.8684723215</v>
      </c>
      <c r="C2881" s="41" t="n">
        <v>7.9632303183</v>
      </c>
      <c r="D2881" s="42" t="n">
        <f aca="false">$B$5*A2881</f>
        <v>1.33043046003332</v>
      </c>
      <c r="E2881" s="42" t="n">
        <f aca="false">$D$5*A2881+$F$5*B2881</f>
        <v>2.73873078918582</v>
      </c>
      <c r="F2881" s="43" t="n">
        <f aca="false">Inputs!$B$5*D2881+Inputs!$B$6*E2881</f>
        <v>-3893.49345595881</v>
      </c>
      <c r="G2881" s="43" t="n">
        <f aca="false">F2881*SQRT(($B$6-2)/C2881)</f>
        <v>-1951.23603787554</v>
      </c>
    </row>
    <row r="2882" customFormat="false" ht="15" hidden="false" customHeight="false" outlineLevel="0" collapsed="false">
      <c r="A2882" s="41" t="n">
        <v>-1.8187577691</v>
      </c>
      <c r="B2882" s="41" t="n">
        <v>-1.5010594336</v>
      </c>
      <c r="C2882" s="41" t="n">
        <v>3.4108578306</v>
      </c>
      <c r="D2882" s="42" t="n">
        <f aca="false">$B$5*A2882</f>
        <v>-4.64688615623809</v>
      </c>
      <c r="E2882" s="42" t="n">
        <f aca="false">$D$5*A2882+$F$5*B2882</f>
        <v>-6.9198397453851</v>
      </c>
      <c r="F2882" s="43" t="n">
        <f aca="false">Inputs!$B$5*D2882+Inputs!$B$6*E2882</f>
        <v>-118696.628354554</v>
      </c>
      <c r="G2882" s="43" t="n">
        <f aca="false">F2882*SQRT(($B$6-2)/C2882)</f>
        <v>-90891.1444173355</v>
      </c>
    </row>
    <row r="2883" customFormat="false" ht="15" hidden="false" customHeight="false" outlineLevel="0" collapsed="false">
      <c r="A2883" s="41" t="n">
        <v>-0.7360079002</v>
      </c>
      <c r="B2883" s="41" t="n">
        <v>-0.1298201717</v>
      </c>
      <c r="C2883" s="41" t="n">
        <v>3.0110789027</v>
      </c>
      <c r="D2883" s="42" t="n">
        <f aca="false">$B$5*A2883</f>
        <v>-1.88048402070259</v>
      </c>
      <c r="E2883" s="42" t="n">
        <f aca="false">$D$5*A2883+$F$5*B2883</f>
        <v>-1.97556168580547</v>
      </c>
      <c r="F2883" s="43" t="n">
        <f aca="false">Inputs!$B$5*D2883+Inputs!$B$6*E2883</f>
        <v>-89270.317779986</v>
      </c>
      <c r="G2883" s="43" t="n">
        <f aca="false">F2883*SQRT(($B$6-2)/C2883)</f>
        <v>-72754.6926856434</v>
      </c>
    </row>
    <row r="2884" customFormat="false" ht="15" hidden="false" customHeight="false" outlineLevel="0" collapsed="false">
      <c r="A2884" s="41" t="n">
        <v>0.3881369233</v>
      </c>
      <c r="B2884" s="41" t="n">
        <v>0.3246816532</v>
      </c>
      <c r="C2884" s="41" t="n">
        <v>6.9656299576</v>
      </c>
      <c r="D2884" s="42" t="n">
        <f aca="false">$B$5*A2884</f>
        <v>0.991681314714124</v>
      </c>
      <c r="E2884" s="42" t="n">
        <f aca="false">$D$5*A2884+$F$5*B2884</f>
        <v>1.48424810851324</v>
      </c>
      <c r="F2884" s="43" t="n">
        <f aca="false">Inputs!$B$5*D2884+Inputs!$B$6*E2884</f>
        <v>24955.7260457504</v>
      </c>
      <c r="G2884" s="43" t="n">
        <f aca="false">F2884*SQRT(($B$6-2)/C2884)</f>
        <v>13372.2660220355</v>
      </c>
    </row>
    <row r="2885" customFormat="false" ht="15" hidden="false" customHeight="false" outlineLevel="0" collapsed="false">
      <c r="A2885" s="41" t="n">
        <v>1.1171058115</v>
      </c>
      <c r="B2885" s="41" t="n">
        <v>1.1484952986</v>
      </c>
      <c r="C2885" s="41" t="n">
        <v>3.6047973382</v>
      </c>
      <c r="D2885" s="42" t="n">
        <f aca="false">$B$5*A2885</f>
        <v>2.85418081434848</v>
      </c>
      <c r="E2885" s="42" t="n">
        <f aca="false">$D$5*A2885+$F$5*B2885</f>
        <v>4.64140916080752</v>
      </c>
      <c r="F2885" s="43" t="n">
        <f aca="false">Inputs!$B$5*D2885+Inputs!$B$6*E2885</f>
        <v>53347.6233944724</v>
      </c>
      <c r="G2885" s="43" t="n">
        <f aca="false">F2885*SQRT(($B$6-2)/C2885)</f>
        <v>39736.5032855446</v>
      </c>
    </row>
    <row r="2886" customFormat="false" ht="15" hidden="false" customHeight="false" outlineLevel="0" collapsed="false">
      <c r="A2886" s="41" t="n">
        <v>-0.8723851083</v>
      </c>
      <c r="B2886" s="41" t="n">
        <v>0.2385761101</v>
      </c>
      <c r="C2886" s="41" t="n">
        <v>3.4186698221</v>
      </c>
      <c r="D2886" s="42" t="n">
        <f aca="false">$B$5*A2886</f>
        <v>-2.22892479226278</v>
      </c>
      <c r="E2886" s="42" t="n">
        <f aca="false">$D$5*A2886+$F$5*B2886</f>
        <v>-1.66395702922627</v>
      </c>
      <c r="F2886" s="43" t="n">
        <f aca="false">Inputs!$B$5*D2886+Inputs!$B$6*E2886</f>
        <v>-139694.627764965</v>
      </c>
      <c r="G2886" s="43" t="n">
        <f aca="false">F2886*SQRT(($B$6-2)/C2886)</f>
        <v>-106847.932608282</v>
      </c>
    </row>
    <row r="2887" customFormat="false" ht="15" hidden="false" customHeight="false" outlineLevel="0" collapsed="false">
      <c r="A2887" s="41" t="n">
        <v>-0.8478315477</v>
      </c>
      <c r="B2887" s="41" t="n">
        <v>-0.1882470384</v>
      </c>
      <c r="C2887" s="41" t="n">
        <v>2.1365309012</v>
      </c>
      <c r="D2887" s="42" t="n">
        <f aca="false">$B$5*A2887</f>
        <v>-2.16619098417851</v>
      </c>
      <c r="E2887" s="42" t="n">
        <f aca="false">$D$5*A2887+$F$5*B2887</f>
        <v>-2.34254413804048</v>
      </c>
      <c r="F2887" s="43" t="n">
        <f aca="false">Inputs!$B$5*D2887+Inputs!$B$6*E2887</f>
        <v>-99491.891515827</v>
      </c>
      <c r="G2887" s="43" t="n">
        <f aca="false">F2887*SQRT(($B$6-2)/C2887)</f>
        <v>-96260.4962420646</v>
      </c>
    </row>
    <row r="2888" customFormat="false" ht="15" hidden="false" customHeight="false" outlineLevel="0" collapsed="false">
      <c r="A2888" s="41" t="n">
        <v>0.321791369</v>
      </c>
      <c r="B2888" s="41" t="n">
        <v>-3.4087120765</v>
      </c>
      <c r="C2888" s="41" t="n">
        <v>2.9621695494</v>
      </c>
      <c r="D2888" s="42" t="n">
        <f aca="false">$B$5*A2888</f>
        <v>0.822169880567964</v>
      </c>
      <c r="E2888" s="42" t="n">
        <f aca="false">$D$5*A2888+$F$5*B2888</f>
        <v>-5.12024351566495</v>
      </c>
      <c r="F2888" s="43" t="n">
        <f aca="false">Inputs!$B$5*D2888+Inputs!$B$6*E2888</f>
        <v>338229.163840044</v>
      </c>
      <c r="G2888" s="43" t="n">
        <f aca="false">F2888*SQRT(($B$6-2)/C2888)</f>
        <v>277920.826866709</v>
      </c>
    </row>
    <row r="2889" customFormat="false" ht="15" hidden="false" customHeight="false" outlineLevel="0" collapsed="false">
      <c r="A2889" s="41" t="n">
        <v>2.4112440396</v>
      </c>
      <c r="B2889" s="41" t="n">
        <v>0.5664086774</v>
      </c>
      <c r="C2889" s="41" t="n">
        <v>10.7343382271</v>
      </c>
      <c r="D2889" s="42" t="n">
        <f aca="false">$B$5*A2889</f>
        <v>6.16067556509928</v>
      </c>
      <c r="E2889" s="42" t="n">
        <f aca="false">$D$5*A2889+$F$5*B2889</f>
        <v>6.71580994204831</v>
      </c>
      <c r="F2889" s="43" t="n">
        <f aca="false">Inputs!$B$5*D2889+Inputs!$B$6*E2889</f>
        <v>280277.059407513</v>
      </c>
      <c r="G2889" s="43" t="n">
        <f aca="false">F2889*SQRT(($B$6-2)/C2889)</f>
        <v>120980.371149395</v>
      </c>
    </row>
    <row r="2890" customFormat="false" ht="15" hidden="false" customHeight="false" outlineLevel="0" collapsed="false">
      <c r="A2890" s="41" t="n">
        <v>-0.5957032754</v>
      </c>
      <c r="B2890" s="41" t="n">
        <v>1.9273697552</v>
      </c>
      <c r="C2890" s="41" t="n">
        <v>0.24338882</v>
      </c>
      <c r="D2890" s="42" t="n">
        <f aca="false">$B$5*A2890</f>
        <v>-1.52200878572838</v>
      </c>
      <c r="E2890" s="42" t="n">
        <f aca="false">$D$5*A2890+$F$5*B2890</f>
        <v>1.91054658615054</v>
      </c>
      <c r="F2890" s="43" t="n">
        <f aca="false">Inputs!$B$5*D2890+Inputs!$B$6*E2890</f>
        <v>-247728.207880365</v>
      </c>
      <c r="G2890" s="43" t="n">
        <f aca="false">F2890*SQRT(($B$6-2)/C2890)</f>
        <v>-710133.737912418</v>
      </c>
    </row>
    <row r="2891" customFormat="false" ht="15" hidden="false" customHeight="false" outlineLevel="0" collapsed="false">
      <c r="A2891" s="41" t="n">
        <v>-0.3474311705</v>
      </c>
      <c r="B2891" s="41" t="n">
        <v>0.1325193858</v>
      </c>
      <c r="C2891" s="41" t="n">
        <v>1.5909376362</v>
      </c>
      <c r="D2891" s="42" t="n">
        <f aca="false">$B$5*A2891</f>
        <v>-0.887679010295558</v>
      </c>
      <c r="E2891" s="42" t="n">
        <f aca="false">$D$5*A2891+$F$5*B2891</f>
        <v>-0.597915881222121</v>
      </c>
      <c r="F2891" s="43" t="n">
        <f aca="false">Inputs!$B$5*D2891+Inputs!$B$6*E2891</f>
        <v>-58872.1069684498</v>
      </c>
      <c r="G2891" s="43" t="n">
        <f aca="false">F2891*SQRT(($B$6-2)/C2891)</f>
        <v>-66008.21655312</v>
      </c>
    </row>
    <row r="2892" customFormat="false" ht="15" hidden="false" customHeight="false" outlineLevel="0" collapsed="false">
      <c r="A2892" s="41" t="n">
        <v>-0.4871158104</v>
      </c>
      <c r="B2892" s="41" t="n">
        <v>1.6519918374</v>
      </c>
      <c r="C2892" s="41" t="n">
        <v>1.8662510409</v>
      </c>
      <c r="D2892" s="42" t="n">
        <f aca="false">$B$5*A2892</f>
        <v>-1.24457019746647</v>
      </c>
      <c r="E2892" s="42" t="n">
        <f aca="false">$D$5*A2892+$F$5*B2892</f>
        <v>1.69343273031313</v>
      </c>
      <c r="F2892" s="43" t="n">
        <f aca="false">Inputs!$B$5*D2892+Inputs!$B$6*E2892</f>
        <v>-209128.656262303</v>
      </c>
      <c r="G2892" s="43" t="n">
        <f aca="false">F2892*SQRT(($B$6-2)/C2892)</f>
        <v>-216492.827864058</v>
      </c>
    </row>
    <row r="2893" customFormat="false" ht="15" hidden="false" customHeight="false" outlineLevel="0" collapsed="false">
      <c r="A2893" s="41" t="n">
        <v>-0.1049847063</v>
      </c>
      <c r="B2893" s="41" t="n">
        <v>0.1494841007</v>
      </c>
      <c r="C2893" s="41" t="n">
        <v>3.2105564258</v>
      </c>
      <c r="D2893" s="42" t="n">
        <f aca="false">$B$5*A2893</f>
        <v>-0.268233618907702</v>
      </c>
      <c r="E2893" s="42" t="n">
        <f aca="false">$D$5*A2893+$F$5*B2893</f>
        <v>0.00830049845164893</v>
      </c>
      <c r="F2893" s="43" t="n">
        <f aca="false">Inputs!$B$5*D2893+Inputs!$B$6*E2893</f>
        <v>-27238.3868133527</v>
      </c>
      <c r="G2893" s="43" t="n">
        <f aca="false">F2893*SQRT(($B$6-2)/C2893)</f>
        <v>-21498.4043654641</v>
      </c>
    </row>
    <row r="2894" customFormat="false" ht="15" hidden="false" customHeight="false" outlineLevel="0" collapsed="false">
      <c r="A2894" s="41" t="n">
        <v>1.203782153</v>
      </c>
      <c r="B2894" s="41" t="n">
        <v>0.5851394575</v>
      </c>
      <c r="C2894" s="41" t="n">
        <v>2.8114377057</v>
      </c>
      <c r="D2894" s="42" t="n">
        <f aca="false">$B$5*A2894</f>
        <v>3.07563696328305</v>
      </c>
      <c r="E2894" s="42" t="n">
        <f aca="false">$D$5*A2894+$F$5*B2894</f>
        <v>3.87489160862135</v>
      </c>
      <c r="F2894" s="43" t="n">
        <f aca="false">Inputs!$B$5*D2894+Inputs!$B$6*E2894</f>
        <v>113819.115897238</v>
      </c>
      <c r="G2894" s="43" t="n">
        <f aca="false">F2894*SQRT(($B$6-2)/C2894)</f>
        <v>95998.8373158967</v>
      </c>
    </row>
    <row r="2895" customFormat="false" ht="15" hidden="false" customHeight="false" outlineLevel="0" collapsed="false">
      <c r="A2895" s="41" t="n">
        <v>-0.0543480651</v>
      </c>
      <c r="B2895" s="41" t="n">
        <v>1.1103909724</v>
      </c>
      <c r="C2895" s="41" t="n">
        <v>4.0419693928</v>
      </c>
      <c r="D2895" s="42" t="n">
        <f aca="false">$B$5*A2895</f>
        <v>-0.138858112730696</v>
      </c>
      <c r="E2895" s="42" t="n">
        <f aca="false">$D$5*A2895+$F$5*B2895</f>
        <v>1.78803535049216</v>
      </c>
      <c r="F2895" s="43" t="n">
        <f aca="false">Inputs!$B$5*D2895+Inputs!$B$6*E2895</f>
        <v>-103287.578797678</v>
      </c>
      <c r="G2895" s="43" t="n">
        <f aca="false">F2895*SQRT(($B$6-2)/C2895)</f>
        <v>-72655.1802645419</v>
      </c>
    </row>
    <row r="2896" customFormat="false" ht="15" hidden="false" customHeight="false" outlineLevel="0" collapsed="false">
      <c r="A2896" s="41" t="n">
        <v>2.5384832294</v>
      </c>
      <c r="B2896" s="41" t="n">
        <v>0.3174104488</v>
      </c>
      <c r="C2896" s="41" t="n">
        <v>0.421408822</v>
      </c>
      <c r="D2896" s="42" t="n">
        <f aca="false">$B$5*A2896</f>
        <v>6.4857689005934</v>
      </c>
      <c r="E2896" s="42" t="n">
        <f aca="false">$D$5*A2896+$F$5*B2896</f>
        <v>6.58863048286138</v>
      </c>
      <c r="F2896" s="43" t="n">
        <f aca="false">Inputs!$B$5*D2896+Inputs!$B$6*E2896</f>
        <v>319145.365916272</v>
      </c>
      <c r="G2896" s="43" t="n">
        <f aca="false">F2896*SQRT(($B$6-2)/C2896)</f>
        <v>695267.179914985</v>
      </c>
    </row>
    <row r="2897" customFormat="false" ht="15" hidden="false" customHeight="false" outlineLevel="0" collapsed="false">
      <c r="A2897" s="41" t="n">
        <v>0.1167600879</v>
      </c>
      <c r="B2897" s="41" t="n">
        <v>0.1706270836</v>
      </c>
      <c r="C2897" s="41" t="n">
        <v>3.9952616196</v>
      </c>
      <c r="D2897" s="42" t="n">
        <f aca="false">$B$5*A2897</f>
        <v>0.298319460283125</v>
      </c>
      <c r="E2897" s="42" t="n">
        <f aca="false">$D$5*A2897+$F$5*B2897</f>
        <v>0.572470236961346</v>
      </c>
      <c r="F2897" s="43" t="n">
        <f aca="false">Inputs!$B$5*D2897+Inputs!$B$6*E2897</f>
        <v>1208.43418024519</v>
      </c>
      <c r="G2897" s="43" t="n">
        <f aca="false">F2897*SQRT(($B$6-2)/C2897)</f>
        <v>854.998567088166</v>
      </c>
    </row>
    <row r="2898" customFormat="false" ht="15" hidden="false" customHeight="false" outlineLevel="0" collapsed="false">
      <c r="A2898" s="41" t="n">
        <v>1.3104295008</v>
      </c>
      <c r="B2898" s="41" t="n">
        <v>-0.599197735</v>
      </c>
      <c r="C2898" s="41" t="n">
        <v>10.6785923656</v>
      </c>
      <c r="D2898" s="42" t="n">
        <f aca="false">$B$5*A2898</f>
        <v>3.34811859470809</v>
      </c>
      <c r="E2898" s="42" t="n">
        <f aca="false">$D$5*A2898+$F$5*B2898</f>
        <v>2.08362077620397</v>
      </c>
      <c r="F2898" s="43" t="n">
        <f aca="false">Inputs!$B$5*D2898+Inputs!$B$6*E2898</f>
        <v>230630.82066061</v>
      </c>
      <c r="G2898" s="43" t="n">
        <f aca="false">F2898*SQRT(($B$6-2)/C2898)</f>
        <v>99810.2947152806</v>
      </c>
    </row>
    <row r="2899" customFormat="false" ht="15" hidden="false" customHeight="false" outlineLevel="0" collapsed="false">
      <c r="A2899" s="41" t="n">
        <v>-0.2783175597</v>
      </c>
      <c r="B2899" s="41" t="n">
        <v>-1.5374429491</v>
      </c>
      <c r="C2899" s="41" t="n">
        <v>3.6017989224</v>
      </c>
      <c r="D2899" s="42" t="n">
        <f aca="false">$B$5*A2899</f>
        <v>-0.711095252584342</v>
      </c>
      <c r="E2899" s="42" t="n">
        <f aca="false">$D$5*A2899+$F$5*B2899</f>
        <v>-3.31705201087514</v>
      </c>
      <c r="F2899" s="43" t="n">
        <f aca="false">Inputs!$B$5*D2899+Inputs!$B$6*E2899</f>
        <v>94743.075285323</v>
      </c>
      <c r="G2899" s="43" t="n">
        <f aca="false">F2899*SQRT(($B$6-2)/C2899)</f>
        <v>70599.6817608152</v>
      </c>
    </row>
    <row r="2900" customFormat="false" ht="15" hidden="false" customHeight="false" outlineLevel="0" collapsed="false">
      <c r="A2900" s="41" t="n">
        <v>-1.1838678626</v>
      </c>
      <c r="B2900" s="41" t="n">
        <v>-0.5178000027</v>
      </c>
      <c r="C2900" s="41" t="n">
        <v>2.8914968318</v>
      </c>
      <c r="D2900" s="42" t="n">
        <f aca="false">$B$5*A2900</f>
        <v>-3.02475638867148</v>
      </c>
      <c r="E2900" s="42" t="n">
        <f aca="false">$D$5*A2900+$F$5*B2900</f>
        <v>-3.71122578217514</v>
      </c>
      <c r="F2900" s="43" t="n">
        <f aca="false">Inputs!$B$5*D2900+Inputs!$B$6*E2900</f>
        <v>-116914.349758391</v>
      </c>
      <c r="G2900" s="43" t="n">
        <f aca="false">F2900*SQRT(($B$6-2)/C2900)</f>
        <v>-97234.7397247417</v>
      </c>
    </row>
    <row r="2901" customFormat="false" ht="15" hidden="false" customHeight="false" outlineLevel="0" collapsed="false">
      <c r="A2901" s="41" t="n">
        <v>-0.0559369941</v>
      </c>
      <c r="B2901" s="41" t="n">
        <v>1.7690833258</v>
      </c>
      <c r="C2901" s="41" t="n">
        <v>3.2763508959</v>
      </c>
      <c r="D2901" s="42" t="n">
        <f aca="false">$B$5*A2901</f>
        <v>-0.142917791429415</v>
      </c>
      <c r="E2901" s="42" t="n">
        <f aca="false">$D$5*A2901+$F$5*B2901</f>
        <v>2.92164765788845</v>
      </c>
      <c r="F2901" s="43" t="n">
        <f aca="false">Inputs!$B$5*D2901+Inputs!$B$6*E2901</f>
        <v>-160374.162037364</v>
      </c>
      <c r="G2901" s="43" t="n">
        <f aca="false">F2901*SQRT(($B$6-2)/C2901)</f>
        <v>-125300.90098693</v>
      </c>
    </row>
    <row r="2902" customFormat="false" ht="15" hidden="false" customHeight="false" outlineLevel="0" collapsed="false">
      <c r="A2902" s="41" t="n">
        <v>0.5359928049</v>
      </c>
      <c r="B2902" s="41" t="n">
        <v>-0.9120785102</v>
      </c>
      <c r="C2902" s="41" t="n">
        <v>2.5902459399</v>
      </c>
      <c r="D2902" s="42" t="n">
        <f aca="false">$B$5*A2902</f>
        <v>1.36944984497058</v>
      </c>
      <c r="E2902" s="42" t="n">
        <f aca="false">$D$5*A2902+$F$5*B2902</f>
        <v>-0.29948446778483</v>
      </c>
      <c r="F2902" s="43" t="n">
        <f aca="false">Inputs!$B$5*D2902+Inputs!$B$6*E2902</f>
        <v>151919.2078863</v>
      </c>
      <c r="G2902" s="43" t="n">
        <f aca="false">F2902*SQRT(($B$6-2)/C2902)</f>
        <v>133492.59770562</v>
      </c>
    </row>
    <row r="2903" customFormat="false" ht="15" hidden="false" customHeight="false" outlineLevel="0" collapsed="false">
      <c r="A2903" s="41" t="n">
        <v>-0.7279804854</v>
      </c>
      <c r="B2903" s="41" t="n">
        <v>1.3747486832</v>
      </c>
      <c r="C2903" s="41" t="n">
        <v>5.884506822</v>
      </c>
      <c r="D2903" s="42" t="n">
        <f aca="false">$B$5*A2903</f>
        <v>-1.8599741521878</v>
      </c>
      <c r="E2903" s="42" t="n">
        <f aca="false">$D$5*A2903+$F$5*B2903</f>
        <v>0.641546030939221</v>
      </c>
      <c r="F2903" s="43" t="n">
        <f aca="false">Inputs!$B$5*D2903+Inputs!$B$6*E2903</f>
        <v>-218074.716765741</v>
      </c>
      <c r="G2903" s="43" t="n">
        <f aca="false">F2903*SQRT(($B$6-2)/C2903)</f>
        <v>-127135.044557156</v>
      </c>
    </row>
    <row r="2904" customFormat="false" ht="15" hidden="false" customHeight="false" outlineLevel="0" collapsed="false">
      <c r="A2904" s="41" t="n">
        <v>1.1266103486</v>
      </c>
      <c r="B2904" s="41" t="n">
        <v>0.0281499102</v>
      </c>
      <c r="C2904" s="41" t="n">
        <v>4.4857442589</v>
      </c>
      <c r="D2904" s="42" t="n">
        <f aca="false">$B$5*A2904</f>
        <v>2.87846469789901</v>
      </c>
      <c r="E2904" s="42" t="n">
        <f aca="false">$D$5*A2904+$F$5*B2904</f>
        <v>2.7294759654963</v>
      </c>
      <c r="F2904" s="43" t="n">
        <f aca="false">Inputs!$B$5*D2904+Inputs!$B$6*E2904</f>
        <v>151372.671515086</v>
      </c>
      <c r="G2904" s="43" t="n">
        <f aca="false">F2904*SQRT(($B$6-2)/C2904)</f>
        <v>101075.341775645</v>
      </c>
    </row>
    <row r="2905" customFormat="false" ht="15" hidden="false" customHeight="false" outlineLevel="0" collapsed="false">
      <c r="A2905" s="41" t="n">
        <v>-0.4425264655</v>
      </c>
      <c r="B2905" s="41" t="n">
        <v>1.1249328357</v>
      </c>
      <c r="C2905" s="41" t="n">
        <v>4.2609523226</v>
      </c>
      <c r="D2905" s="42" t="n">
        <f aca="false">$B$5*A2905</f>
        <v>-1.13064540052439</v>
      </c>
      <c r="E2905" s="42" t="n">
        <f aca="false">$D$5*A2905+$F$5*B2905</f>
        <v>0.88944083607586</v>
      </c>
      <c r="F2905" s="43" t="n">
        <f aca="false">Inputs!$B$5*D2905+Inputs!$B$6*E2905</f>
        <v>-157536.581856232</v>
      </c>
      <c r="G2905" s="43" t="n">
        <f aca="false">F2905*SQRT(($B$6-2)/C2905)</f>
        <v>-107930.22405113</v>
      </c>
    </row>
    <row r="2906" customFormat="false" ht="15" hidden="false" customHeight="false" outlineLevel="0" collapsed="false">
      <c r="A2906" s="41" t="n">
        <v>-0.9933271267</v>
      </c>
      <c r="B2906" s="41" t="n">
        <v>0.3920303981</v>
      </c>
      <c r="C2906" s="41" t="n">
        <v>7.9622813088</v>
      </c>
      <c r="D2906" s="42" t="n">
        <f aca="false">$B$5*A2906</f>
        <v>-2.53792899312926</v>
      </c>
      <c r="E2906" s="42" t="n">
        <f aca="false">$D$5*A2906+$F$5*B2906</f>
        <v>-1.68677285782558</v>
      </c>
      <c r="F2906" s="43" t="n">
        <f aca="false">Inputs!$B$5*D2906+Inputs!$B$6*E2906</f>
        <v>-169454.256421647</v>
      </c>
      <c r="G2906" s="43" t="n">
        <f aca="false">F2906*SQRT(($B$6-2)/C2906)</f>
        <v>-84927.5745678866</v>
      </c>
    </row>
    <row r="2907" customFormat="false" ht="15" hidden="false" customHeight="false" outlineLevel="0" collapsed="false">
      <c r="A2907" s="41" t="n">
        <v>2.2726589909</v>
      </c>
      <c r="B2907" s="41" t="n">
        <v>0.2053556823</v>
      </c>
      <c r="C2907" s="41" t="n">
        <v>5.9284538464</v>
      </c>
      <c r="D2907" s="42" t="n">
        <f aca="false">$B$5*A2907</f>
        <v>5.806593809295</v>
      </c>
      <c r="E2907" s="42" t="n">
        <f aca="false">$D$5*A2907+$F$5*B2907</f>
        <v>5.76258842623057</v>
      </c>
      <c r="F2907" s="43" t="n">
        <f aca="false">Inputs!$B$5*D2907+Inputs!$B$6*E2907</f>
        <v>292529.959617971</v>
      </c>
      <c r="G2907" s="43" t="n">
        <f aca="false">F2907*SQRT(($B$6-2)/C2907)</f>
        <v>169908.312841108</v>
      </c>
    </row>
    <row r="2908" customFormat="false" ht="15" hidden="false" customHeight="false" outlineLevel="0" collapsed="false">
      <c r="A2908" s="41" t="n">
        <v>-0.7756094793</v>
      </c>
      <c r="B2908" s="41" t="n">
        <v>0.4103687027</v>
      </c>
      <c r="C2908" s="41" t="n">
        <v>0.243909375</v>
      </c>
      <c r="D2908" s="42" t="n">
        <f aca="false">$B$5*A2908</f>
        <v>-1.98166518556768</v>
      </c>
      <c r="E2908" s="42" t="n">
        <f aca="false">$D$5*A2908+$F$5*B2908</f>
        <v>-1.13702903122771</v>
      </c>
      <c r="F2908" s="43" t="n">
        <f aca="false">Inputs!$B$5*D2908+Inputs!$B$6*E2908</f>
        <v>-141315.066995382</v>
      </c>
      <c r="G2908" s="43" t="n">
        <f aca="false">F2908*SQRT(($B$6-2)/C2908)</f>
        <v>-404659.014852496</v>
      </c>
    </row>
    <row r="2909" customFormat="false" ht="15" hidden="false" customHeight="false" outlineLevel="0" collapsed="false">
      <c r="A2909" s="41" t="n">
        <v>-0.470008719</v>
      </c>
      <c r="B2909" s="41" t="n">
        <v>-1.3941158438</v>
      </c>
      <c r="C2909" s="41" t="n">
        <v>2.5445652009</v>
      </c>
      <c r="D2909" s="42" t="n">
        <f aca="false">$B$5*A2909</f>
        <v>-1.2008619546478</v>
      </c>
      <c r="E2909" s="42" t="n">
        <f aca="false">$D$5*A2909+$F$5*B2909</f>
        <v>-3.52570868922516</v>
      </c>
      <c r="F2909" s="43" t="n">
        <f aca="false">Inputs!$B$5*D2909+Inputs!$B$6*E2909</f>
        <v>56199.2389964779</v>
      </c>
      <c r="G2909" s="43" t="n">
        <f aca="false">F2909*SQRT(($B$6-2)/C2909)</f>
        <v>49824.0057280163</v>
      </c>
    </row>
    <row r="2910" customFormat="false" ht="15" hidden="false" customHeight="false" outlineLevel="0" collapsed="false">
      <c r="A2910" s="41" t="n">
        <v>0.7010360269</v>
      </c>
      <c r="B2910" s="41" t="n">
        <v>1.1178344005</v>
      </c>
      <c r="C2910" s="41" t="n">
        <v>1.0650780214</v>
      </c>
      <c r="D2910" s="42" t="n">
        <f aca="false">$B$5*A2910</f>
        <v>1.79113165247826</v>
      </c>
      <c r="E2910" s="42" t="n">
        <f aca="false">$D$5*A2910+$F$5*B2910</f>
        <v>3.59839103506092</v>
      </c>
      <c r="F2910" s="43" t="n">
        <f aca="false">Inputs!$B$5*D2910+Inputs!$B$6*E2910</f>
        <v>-806.386505219678</v>
      </c>
      <c r="G2910" s="43" t="n">
        <f aca="false">F2910*SQRT(($B$6-2)/C2910)</f>
        <v>-1105.01338262809</v>
      </c>
    </row>
    <row r="2911" customFormat="false" ht="15" hidden="false" customHeight="false" outlineLevel="0" collapsed="false">
      <c r="A2911" s="41" t="n">
        <v>-0.3109066721</v>
      </c>
      <c r="B2911" s="41" t="n">
        <v>-0.3772356741</v>
      </c>
      <c r="C2911" s="41" t="n">
        <v>1.8105868915</v>
      </c>
      <c r="D2911" s="42" t="n">
        <f aca="false">$B$5*A2911</f>
        <v>-0.794359719039699</v>
      </c>
      <c r="E2911" s="42" t="n">
        <f aca="false">$D$5*A2911+$F$5*B2911</f>
        <v>-1.39121930214853</v>
      </c>
      <c r="F2911" s="43" t="n">
        <f aca="false">Inputs!$B$5*D2911+Inputs!$B$6*E2911</f>
        <v>-9875.0067965434</v>
      </c>
      <c r="G2911" s="43" t="n">
        <f aca="false">F2911*SQRT(($B$6-2)/C2911)</f>
        <v>-10378.6941795637</v>
      </c>
    </row>
    <row r="2912" customFormat="false" ht="15" hidden="false" customHeight="false" outlineLevel="0" collapsed="false">
      <c r="A2912" s="41" t="n">
        <v>-0.9615653911</v>
      </c>
      <c r="B2912" s="41" t="n">
        <v>-0.1499356005</v>
      </c>
      <c r="C2912" s="41" t="n">
        <v>2.1695953071</v>
      </c>
      <c r="D2912" s="42" t="n">
        <f aca="false">$B$5*A2912</f>
        <v>-2.45677845622694</v>
      </c>
      <c r="E2912" s="42" t="n">
        <f aca="false">$D$5*A2912+$F$5*B2912</f>
        <v>-2.54702974771323</v>
      </c>
      <c r="F2912" s="43" t="n">
        <f aca="false">Inputs!$B$5*D2912+Inputs!$B$6*E2912</f>
        <v>-118326.358237033</v>
      </c>
      <c r="G2912" s="43" t="n">
        <f aca="false">F2912*SQRT(($B$6-2)/C2912)</f>
        <v>-113607.533147448</v>
      </c>
    </row>
    <row r="2913" customFormat="false" ht="15" hidden="false" customHeight="false" outlineLevel="0" collapsed="false">
      <c r="A2913" s="41" t="n">
        <v>-0.5623683829</v>
      </c>
      <c r="B2913" s="41" t="n">
        <v>-1.0110326867</v>
      </c>
      <c r="C2913" s="41" t="n">
        <v>1.7568665948</v>
      </c>
      <c r="D2913" s="42" t="n">
        <f aca="false">$B$5*A2913</f>
        <v>-1.43683886749645</v>
      </c>
      <c r="E2913" s="42" t="n">
        <f aca="false">$D$5*A2913+$F$5*B2913</f>
        <v>-3.08399994143377</v>
      </c>
      <c r="F2913" s="43" t="n">
        <f aca="false">Inputs!$B$5*D2913+Inputs!$B$6*E2913</f>
        <v>10516.1103220435</v>
      </c>
      <c r="G2913" s="43" t="n">
        <f aca="false">F2913*SQRT(($B$6-2)/C2913)</f>
        <v>11220.2036294521</v>
      </c>
    </row>
    <row r="2914" customFormat="false" ht="15" hidden="false" customHeight="false" outlineLevel="0" collapsed="false">
      <c r="A2914" s="41" t="n">
        <v>1.8921688304</v>
      </c>
      <c r="B2914" s="41" t="n">
        <v>0.4664928167</v>
      </c>
      <c r="C2914" s="41" t="n">
        <v>6.1163565038</v>
      </c>
      <c r="D2914" s="42" t="n">
        <f aca="false">$B$5*A2914</f>
        <v>4.8344498055956</v>
      </c>
      <c r="E2914" s="42" t="n">
        <f aca="false">$D$5*A2914+$F$5*B2914</f>
        <v>5.30809574642089</v>
      </c>
      <c r="F2914" s="43" t="n">
        <f aca="false">Inputs!$B$5*D2914+Inputs!$B$6*E2914</f>
        <v>218040.193238515</v>
      </c>
      <c r="G2914" s="43" t="n">
        <f aca="false">F2914*SQRT(($B$6-2)/C2914)</f>
        <v>124682.402041755</v>
      </c>
    </row>
    <row r="2915" customFormat="false" ht="15" hidden="false" customHeight="false" outlineLevel="0" collapsed="false">
      <c r="A2915" s="41" t="n">
        <v>0.572395108</v>
      </c>
      <c r="B2915" s="41" t="n">
        <v>0.8833995689</v>
      </c>
      <c r="C2915" s="41" t="n">
        <v>5.4300949278</v>
      </c>
      <c r="D2915" s="42" t="n">
        <f aca="false">$B$5*A2915</f>
        <v>1.46245692991861</v>
      </c>
      <c r="E2915" s="42" t="n">
        <f aca="false">$D$5*A2915+$F$5*B2915</f>
        <v>2.88746964860274</v>
      </c>
      <c r="F2915" s="43" t="n">
        <f aca="false">Inputs!$B$5*D2915+Inputs!$B$6*E2915</f>
        <v>1872.21056172421</v>
      </c>
      <c r="G2915" s="43" t="n">
        <f aca="false">F2915*SQRT(($B$6-2)/C2915)</f>
        <v>1136.22928306506</v>
      </c>
    </row>
    <row r="2916" customFormat="false" ht="15" hidden="false" customHeight="false" outlineLevel="0" collapsed="false">
      <c r="A2916" s="41" t="n">
        <v>0.7710362168</v>
      </c>
      <c r="B2916" s="41" t="n">
        <v>-0.4131099528</v>
      </c>
      <c r="C2916" s="41" t="n">
        <v>2.5355378407</v>
      </c>
      <c r="D2916" s="42" t="n">
        <f aca="false">$B$5*A2916</f>
        <v>1.96998060031881</v>
      </c>
      <c r="E2916" s="42" t="n">
        <f aca="false">$D$5*A2916+$F$5*B2916</f>
        <v>1.1214131133325</v>
      </c>
      <c r="F2916" s="43" t="n">
        <f aca="false">Inputs!$B$5*D2916+Inputs!$B$6*E2916</f>
        <v>140927.404365256</v>
      </c>
      <c r="G2916" s="43" t="n">
        <f aca="false">F2916*SQRT(($B$6-2)/C2916)</f>
        <v>125162.838205966</v>
      </c>
    </row>
    <row r="2917" customFormat="false" ht="15" hidden="false" customHeight="false" outlineLevel="0" collapsed="false">
      <c r="A2917" s="41" t="n">
        <v>0.272552623</v>
      </c>
      <c r="B2917" s="41" t="n">
        <v>-0.2690304843</v>
      </c>
      <c r="C2917" s="41" t="n">
        <v>5.2852599201</v>
      </c>
      <c r="D2917" s="42" t="n">
        <f aca="false">$B$5*A2917</f>
        <v>0.696365965926187</v>
      </c>
      <c r="E2917" s="42" t="n">
        <f aca="false">$D$5*A2917+$F$5*B2917</f>
        <v>0.184016032527308</v>
      </c>
      <c r="F2917" s="43" t="n">
        <f aca="false">Inputs!$B$5*D2917+Inputs!$B$6*E2917</f>
        <v>60435.7949662533</v>
      </c>
      <c r="G2917" s="43" t="n">
        <f aca="false">F2917*SQRT(($B$6-2)/C2917)</f>
        <v>37177.1472830707</v>
      </c>
    </row>
    <row r="2918" customFormat="false" ht="15" hidden="false" customHeight="false" outlineLevel="0" collapsed="false">
      <c r="A2918" s="41" t="n">
        <v>0.4384636248</v>
      </c>
      <c r="B2918" s="41" t="n">
        <v>0.341690886</v>
      </c>
      <c r="C2918" s="41" t="n">
        <v>4.8060532928</v>
      </c>
      <c r="D2918" s="42" t="n">
        <f aca="false">$B$5*A2918</f>
        <v>1.12026493176457</v>
      </c>
      <c r="E2918" s="42" t="n">
        <f aca="false">$D$5*A2918+$F$5*B2918</f>
        <v>1.63337551131619</v>
      </c>
      <c r="F2918" s="43" t="n">
        <f aca="false">Inputs!$B$5*D2918+Inputs!$B$6*E2918</f>
        <v>30357.7176106474</v>
      </c>
      <c r="G2918" s="43" t="n">
        <f aca="false">F2918*SQRT(($B$6-2)/C2918)</f>
        <v>19583.477958373</v>
      </c>
    </row>
    <row r="2919" customFormat="false" ht="15" hidden="false" customHeight="false" outlineLevel="0" collapsed="false">
      <c r="A2919" s="41" t="n">
        <v>-0.3826602609</v>
      </c>
      <c r="B2919" s="41" t="n">
        <v>-1.3292987229</v>
      </c>
      <c r="C2919" s="41" t="n">
        <v>3.8288581022</v>
      </c>
      <c r="D2919" s="42" t="n">
        <f aca="false">$B$5*A2919</f>
        <v>-0.97768856256135</v>
      </c>
      <c r="E2919" s="42" t="n">
        <f aca="false">$D$5*A2919+$F$5*B2919</f>
        <v>-3.20593276428265</v>
      </c>
      <c r="F2919" s="43" t="n">
        <f aca="false">Inputs!$B$5*D2919+Inputs!$B$6*E2919</f>
        <v>62527.7819579978</v>
      </c>
      <c r="G2919" s="43" t="n">
        <f aca="false">F2919*SQRT(($B$6-2)/C2919)</f>
        <v>45191.1491787734</v>
      </c>
    </row>
    <row r="2920" customFormat="false" ht="15" hidden="false" customHeight="false" outlineLevel="0" collapsed="false">
      <c r="A2920" s="41" t="n">
        <v>0.146237057</v>
      </c>
      <c r="B2920" s="41" t="n">
        <v>-0.2042694878</v>
      </c>
      <c r="C2920" s="41" t="n">
        <v>3.1207019282</v>
      </c>
      <c r="D2920" s="42" t="n">
        <f aca="false">$B$5*A2920</f>
        <v>0.373632468956308</v>
      </c>
      <c r="E2920" s="42" t="n">
        <f aca="false">$D$5*A2920+$F$5*B2920</f>
        <v>-0.00473726501024696</v>
      </c>
      <c r="F2920" s="43" t="n">
        <f aca="false">Inputs!$B$5*D2920+Inputs!$B$6*E2920</f>
        <v>37600.1101461432</v>
      </c>
      <c r="G2920" s="43" t="n">
        <f aca="false">F2920*SQRT(($B$6-2)/C2920)</f>
        <v>30100.7953001512</v>
      </c>
    </row>
    <row r="2921" customFormat="false" ht="15" hidden="false" customHeight="false" outlineLevel="0" collapsed="false">
      <c r="A2921" s="41" t="n">
        <v>-1.8903722477</v>
      </c>
      <c r="B2921" s="41" t="n">
        <v>0.5076617689</v>
      </c>
      <c r="C2921" s="41" t="n">
        <v>6.5627654489</v>
      </c>
      <c r="D2921" s="42" t="n">
        <f aca="false">$B$5*A2921</f>
        <v>-4.8298595762539</v>
      </c>
      <c r="E2921" s="42" t="n">
        <f aca="false">$D$5*A2921+$F$5*B2921</f>
        <v>-3.62170468766272</v>
      </c>
      <c r="F2921" s="43" t="n">
        <f aca="false">Inputs!$B$5*D2921+Inputs!$B$6*E2921</f>
        <v>-301900.723242254</v>
      </c>
      <c r="G2921" s="43" t="n">
        <f aca="false">F2921*SQRT(($B$6-2)/C2921)</f>
        <v>-166661.662515631</v>
      </c>
    </row>
    <row r="2922" customFormat="false" ht="15" hidden="false" customHeight="false" outlineLevel="0" collapsed="false">
      <c r="A2922" s="41" t="n">
        <v>0.9653421122</v>
      </c>
      <c r="B2922" s="41" t="n">
        <v>2.5283564752</v>
      </c>
      <c r="C2922" s="41" t="n">
        <v>3.4154532179</v>
      </c>
      <c r="D2922" s="42" t="n">
        <f aca="false">$B$5*A2922</f>
        <v>2.46642789569257</v>
      </c>
      <c r="E2922" s="42" t="n">
        <f aca="false">$D$5*A2922+$F$5*B2922</f>
        <v>6.66294160855585</v>
      </c>
      <c r="F2922" s="43" t="n">
        <f aca="false">Inputs!$B$5*D2922+Inputs!$B$6*E2922</f>
        <v>-86504.2908585358</v>
      </c>
      <c r="G2922" s="43" t="n">
        <f aca="false">F2922*SQRT(($B$6-2)/C2922)</f>
        <v>-66195.5016177066</v>
      </c>
    </row>
    <row r="2923" customFormat="false" ht="15" hidden="false" customHeight="false" outlineLevel="0" collapsed="false">
      <c r="A2923" s="41" t="n">
        <v>-0.3911975033</v>
      </c>
      <c r="B2923" s="41" t="n">
        <v>-0.5387118965</v>
      </c>
      <c r="C2923" s="41" t="n">
        <v>4.167186615</v>
      </c>
      <c r="D2923" s="42" t="n">
        <f aca="false">$B$5*A2923</f>
        <v>-0.999501029397238</v>
      </c>
      <c r="E2923" s="42" t="n">
        <f aca="false">$D$5*A2923+$F$5*B2923</f>
        <v>-1.86110654201942</v>
      </c>
      <c r="F2923" s="43" t="n">
        <f aca="false">Inputs!$B$5*D2923+Inputs!$B$6*E2923</f>
        <v>-6894.7758387529</v>
      </c>
      <c r="G2923" s="43" t="n">
        <f aca="false">F2923*SQRT(($B$6-2)/C2923)</f>
        <v>-4776.54280644771</v>
      </c>
    </row>
    <row r="2924" customFormat="false" ht="15" hidden="false" customHeight="false" outlineLevel="0" collapsed="false">
      <c r="A2924" s="41" t="n">
        <v>-1.1094210304</v>
      </c>
      <c r="B2924" s="41" t="n">
        <v>0.2086419065</v>
      </c>
      <c r="C2924" s="41" t="n">
        <v>3.9591972487</v>
      </c>
      <c r="D2924" s="42" t="n">
        <f aca="false">$B$5*A2924</f>
        <v>-2.83454636741222</v>
      </c>
      <c r="E2924" s="42" t="n">
        <f aca="false">$D$5*A2924+$F$5*B2924</f>
        <v>-2.27969354021376</v>
      </c>
      <c r="F2924" s="43" t="n">
        <f aca="false">Inputs!$B$5*D2924+Inputs!$B$6*E2924</f>
        <v>-169469.959730534</v>
      </c>
      <c r="G2924" s="43" t="n">
        <f aca="false">F2924*SQRT(($B$6-2)/C2924)</f>
        <v>-120449.265104659</v>
      </c>
    </row>
    <row r="2925" customFormat="false" ht="15" hidden="false" customHeight="false" outlineLevel="0" collapsed="false">
      <c r="A2925" s="41" t="n">
        <v>0.2023181806</v>
      </c>
      <c r="B2925" s="41" t="n">
        <v>-0.8112963348</v>
      </c>
      <c r="C2925" s="41" t="n">
        <v>2.2381758719</v>
      </c>
      <c r="D2925" s="42" t="n">
        <f aca="false">$B$5*A2925</f>
        <v>0.516918508092831</v>
      </c>
      <c r="E2925" s="42" t="n">
        <f aca="false">$D$5*A2925+$F$5*B2925</f>
        <v>-0.919467488110778</v>
      </c>
      <c r="F2925" s="43" t="n">
        <f aca="false">Inputs!$B$5*D2925+Inputs!$B$6*E2925</f>
        <v>97665.225214822</v>
      </c>
      <c r="G2925" s="43" t="n">
        <f aca="false">F2925*SQRT(($B$6-2)/C2925)</f>
        <v>92322.5622168586</v>
      </c>
    </row>
    <row r="2926" customFormat="false" ht="15" hidden="false" customHeight="false" outlineLevel="0" collapsed="false">
      <c r="A2926" s="41" t="n">
        <v>-0.174929882</v>
      </c>
      <c r="B2926" s="41" t="n">
        <v>-1.9786656669</v>
      </c>
      <c r="C2926" s="41" t="n">
        <v>2.1363186183</v>
      </c>
      <c r="D2926" s="42" t="n">
        <f aca="false">$B$5*A2926</f>
        <v>-0.446942006675474</v>
      </c>
      <c r="E2926" s="42" t="n">
        <f aca="false">$D$5*A2926+$F$5*B2926</f>
        <v>-3.83291078960698</v>
      </c>
      <c r="F2926" s="43" t="n">
        <f aca="false">Inputs!$B$5*D2926+Inputs!$B$6*E2926</f>
        <v>146951.338812801</v>
      </c>
      <c r="G2926" s="43" t="n">
        <f aca="false">F2926*SQRT(($B$6-2)/C2926)</f>
        <v>142185.572903893</v>
      </c>
    </row>
    <row r="2927" customFormat="false" ht="15" hidden="false" customHeight="false" outlineLevel="0" collapsed="false">
      <c r="A2927" s="41" t="n">
        <v>0.9263767478</v>
      </c>
      <c r="B2927" s="41" t="n">
        <v>-0.7706792597</v>
      </c>
      <c r="C2927" s="41" t="n">
        <v>2.9593375922</v>
      </c>
      <c r="D2927" s="42" t="n">
        <f aca="false">$B$5*A2927</f>
        <v>2.36687224541335</v>
      </c>
      <c r="E2927" s="42" t="n">
        <f aca="false">$D$5*A2927+$F$5*B2927</f>
        <v>0.873628766812067</v>
      </c>
      <c r="F2927" s="43" t="n">
        <f aca="false">Inputs!$B$5*D2927+Inputs!$B$6*E2927</f>
        <v>193005.786200731</v>
      </c>
      <c r="G2927" s="43" t="n">
        <f aca="false">F2927*SQRT(($B$6-2)/C2927)</f>
        <v>158667.533790343</v>
      </c>
    </row>
    <row r="2928" customFormat="false" ht="15" hidden="false" customHeight="false" outlineLevel="0" collapsed="false">
      <c r="A2928" s="41" t="n">
        <v>-0.0346563514</v>
      </c>
      <c r="B2928" s="41" t="n">
        <v>-1.4266934213</v>
      </c>
      <c r="C2928" s="41" t="n">
        <v>6.0406191383</v>
      </c>
      <c r="D2928" s="42" t="n">
        <f aca="false">$B$5*A2928</f>
        <v>-0.0885462166993652</v>
      </c>
      <c r="E2928" s="42" t="n">
        <f aca="false">$D$5*A2928+$F$5*B2928</f>
        <v>-2.54600264459021</v>
      </c>
      <c r="F2928" s="43" t="n">
        <f aca="false">Inputs!$B$5*D2928+Inputs!$B$6*E2928</f>
        <v>118445.510559574</v>
      </c>
      <c r="G2928" s="43" t="n">
        <f aca="false">F2928*SQRT(($B$6-2)/C2928)</f>
        <v>68154.2393304513</v>
      </c>
    </row>
    <row r="2929" customFormat="false" ht="15" hidden="false" customHeight="false" outlineLevel="0" collapsed="false">
      <c r="A2929" s="41" t="n">
        <v>-0.5823535995</v>
      </c>
      <c r="B2929" s="41" t="n">
        <v>-0.2795911535</v>
      </c>
      <c r="C2929" s="41" t="n">
        <v>3.2043796989</v>
      </c>
      <c r="D2929" s="42" t="n">
        <f aca="false">$B$5*A2929</f>
        <v>-1.48790065699133</v>
      </c>
      <c r="E2929" s="42" t="n">
        <f aca="false">$D$5*A2929+$F$5*B2929</f>
        <v>-1.86854398038647</v>
      </c>
      <c r="F2929" s="43" t="n">
        <f aca="false">Inputs!$B$5*D2929+Inputs!$B$6*E2929</f>
        <v>-55362.8666798091</v>
      </c>
      <c r="G2929" s="43" t="n">
        <f aca="false">F2929*SQRT(($B$6-2)/C2929)</f>
        <v>-43738.2680410851</v>
      </c>
    </row>
    <row r="2930" customFormat="false" ht="15" hidden="false" customHeight="false" outlineLevel="0" collapsed="false">
      <c r="A2930" s="41" t="n">
        <v>-0.011290847</v>
      </c>
      <c r="B2930" s="41" t="n">
        <v>0.4797325155</v>
      </c>
      <c r="C2930" s="41" t="n">
        <v>0.5441757908</v>
      </c>
      <c r="D2930" s="42" t="n">
        <f aca="false">$B$5*A2930</f>
        <v>-0.0288478661138396</v>
      </c>
      <c r="E2930" s="42" t="n">
        <f aca="false">$D$5*A2930+$F$5*B2930</f>
        <v>0.801507851438997</v>
      </c>
      <c r="F2930" s="43" t="n">
        <f aca="false">Inputs!$B$5*D2930+Inputs!$B$6*E2930</f>
        <v>-42960.1791833338</v>
      </c>
      <c r="G2930" s="43" t="n">
        <f aca="false">F2930*SQRT(($B$6-2)/C2930)</f>
        <v>-82359.0774894197</v>
      </c>
    </row>
    <row r="2931" customFormat="false" ht="15" hidden="false" customHeight="false" outlineLevel="0" collapsed="false">
      <c r="A2931" s="41" t="n">
        <v>1.4390750835</v>
      </c>
      <c r="B2931" s="41" t="n">
        <v>0.7327109428</v>
      </c>
      <c r="C2931" s="41" t="n">
        <v>4.4712741857</v>
      </c>
      <c r="D2931" s="42" t="n">
        <f aca="false">$B$5*A2931</f>
        <v>3.67680523317432</v>
      </c>
      <c r="E2931" s="42" t="n">
        <f aca="false">$D$5*A2931+$F$5*B2931</f>
        <v>4.68961003023852</v>
      </c>
      <c r="F2931" s="43" t="n">
        <f aca="false">Inputs!$B$5*D2931+Inputs!$B$6*E2931</f>
        <v>133200.021805506</v>
      </c>
      <c r="G2931" s="43" t="n">
        <f aca="false">F2931*SQRT(($B$6-2)/C2931)</f>
        <v>89084.8068272108</v>
      </c>
    </row>
    <row r="2932" customFormat="false" ht="15" hidden="false" customHeight="false" outlineLevel="0" collapsed="false">
      <c r="A2932" s="41" t="n">
        <v>0.9621645431</v>
      </c>
      <c r="B2932" s="41" t="n">
        <v>1.4461041099</v>
      </c>
      <c r="C2932" s="41" t="n">
        <v>2.3228105338</v>
      </c>
      <c r="D2932" s="42" t="n">
        <f aca="false">$B$5*A2932</f>
        <v>2.45830927642828</v>
      </c>
      <c r="E2932" s="42" t="n">
        <f aca="false">$D$5*A2932+$F$5*B2932</f>
        <v>4.78660714039591</v>
      </c>
      <c r="F2932" s="43" t="n">
        <f aca="false">Inputs!$B$5*D2932+Inputs!$B$6*E2932</f>
        <v>6500.57062303266</v>
      </c>
      <c r="G2932" s="43" t="n">
        <f aca="false">F2932*SQRT(($B$6-2)/C2932)</f>
        <v>6031.97572758233</v>
      </c>
    </row>
    <row r="2933" customFormat="false" ht="15" hidden="false" customHeight="false" outlineLevel="0" collapsed="false">
      <c r="A2933" s="41" t="n">
        <v>0.5697078815</v>
      </c>
      <c r="B2933" s="41" t="n">
        <v>-0.0367071956</v>
      </c>
      <c r="C2933" s="41" t="n">
        <v>1.7403870485</v>
      </c>
      <c r="D2933" s="42" t="n">
        <f aca="false">$B$5*A2933</f>
        <v>1.45559112522835</v>
      </c>
      <c r="E2933" s="42" t="n">
        <f aca="false">$D$5*A2933+$F$5*B2933</f>
        <v>1.29228599473552</v>
      </c>
      <c r="F2933" s="43" t="n">
        <f aca="false">Inputs!$B$5*D2933+Inputs!$B$6*E2933</f>
        <v>80944.8127860593</v>
      </c>
      <c r="G2933" s="43" t="n">
        <f aca="false">F2933*SQRT(($B$6-2)/C2933)</f>
        <v>86772.2980673616</v>
      </c>
    </row>
    <row r="2934" customFormat="false" ht="15" hidden="false" customHeight="false" outlineLevel="0" collapsed="false">
      <c r="A2934" s="41" t="n">
        <v>1.0091119063</v>
      </c>
      <c r="B2934" s="41" t="n">
        <v>1.073009286</v>
      </c>
      <c r="C2934" s="41" t="n">
        <v>5.6462928568</v>
      </c>
      <c r="D2934" s="42" t="n">
        <f aca="false">$B$5*A2934</f>
        <v>2.57825875833973</v>
      </c>
      <c r="E2934" s="42" t="n">
        <f aca="false">$D$5*A2934+$F$5*B2934</f>
        <v>4.2540831328163</v>
      </c>
      <c r="F2934" s="43" t="n">
        <f aca="false">Inputs!$B$5*D2934+Inputs!$B$6*E2934</f>
        <v>45121.7191931579</v>
      </c>
      <c r="G2934" s="43" t="n">
        <f aca="false">F2934*SQRT(($B$6-2)/C2934)</f>
        <v>26854.6153568894</v>
      </c>
    </row>
    <row r="2935" customFormat="false" ht="15" hidden="false" customHeight="false" outlineLevel="0" collapsed="false">
      <c r="A2935" s="41" t="n">
        <v>0.648565838</v>
      </c>
      <c r="B2935" s="41" t="n">
        <v>-1.454627597</v>
      </c>
      <c r="C2935" s="41" t="n">
        <v>5.6183574479</v>
      </c>
      <c r="D2935" s="42" t="n">
        <f aca="false">$B$5*A2935</f>
        <v>1.65707147219639</v>
      </c>
      <c r="E2935" s="42" t="n">
        <f aca="false">$D$5*A2935+$F$5*B2935</f>
        <v>-0.968450622428542</v>
      </c>
      <c r="F2935" s="43" t="n">
        <f aca="false">Inputs!$B$5*D2935+Inputs!$B$6*E2935</f>
        <v>214129.678341066</v>
      </c>
      <c r="G2935" s="43" t="n">
        <f aca="false">F2935*SQRT(($B$6-2)/C2935)</f>
        <v>127757.727854438</v>
      </c>
    </row>
    <row r="2936" customFormat="false" ht="15" hidden="false" customHeight="false" outlineLevel="0" collapsed="false">
      <c r="A2936" s="41" t="n">
        <v>-0.8414601531</v>
      </c>
      <c r="B2936" s="41" t="n">
        <v>-0.274854104</v>
      </c>
      <c r="C2936" s="41" t="n">
        <v>3.8533464283</v>
      </c>
      <c r="D2936" s="42" t="n">
        <f aca="false">$B$5*A2936</f>
        <v>-2.14991221090497</v>
      </c>
      <c r="E2936" s="42" t="n">
        <f aca="false">$D$5*A2936+$F$5*B2936</f>
        <v>-2.47693110673833</v>
      </c>
      <c r="F2936" s="43" t="n">
        <f aca="false">Inputs!$B$5*D2936+Inputs!$B$6*E2936</f>
        <v>-91144.6657535805</v>
      </c>
      <c r="G2936" s="43" t="n">
        <f aca="false">F2936*SQRT(($B$6-2)/C2936)</f>
        <v>-65663.9836822741</v>
      </c>
    </row>
    <row r="2937" customFormat="false" ht="15" hidden="false" customHeight="false" outlineLevel="0" collapsed="false">
      <c r="A2937" s="41" t="n">
        <v>0.7796210207</v>
      </c>
      <c r="B2937" s="41" t="n">
        <v>-0.0213464191</v>
      </c>
      <c r="C2937" s="41" t="n">
        <v>2.7953705909</v>
      </c>
      <c r="D2937" s="42" t="n">
        <f aca="false">$B$5*A2937</f>
        <v>1.99191458574264</v>
      </c>
      <c r="E2937" s="42" t="n">
        <f aca="false">$D$5*A2937+$F$5*B2937</f>
        <v>1.81831687881401</v>
      </c>
      <c r="F2937" s="43" t="n">
        <f aca="false">Inputs!$B$5*D2937+Inputs!$B$6*E2937</f>
        <v>108275.614633564</v>
      </c>
      <c r="G2937" s="43" t="n">
        <f aca="false">F2937*SQRT(($B$6-2)/C2937)</f>
        <v>91585.3394979627</v>
      </c>
    </row>
    <row r="2938" customFormat="false" ht="15" hidden="false" customHeight="false" outlineLevel="0" collapsed="false">
      <c r="A2938" s="41" t="n">
        <v>1.1368686335</v>
      </c>
      <c r="B2938" s="41" t="n">
        <v>1.3152366287</v>
      </c>
      <c r="C2938" s="41" t="n">
        <v>2.4027210682</v>
      </c>
      <c r="D2938" s="42" t="n">
        <f aca="false">$B$5*A2938</f>
        <v>2.90467439052462</v>
      </c>
      <c r="E2938" s="42" t="n">
        <f aca="false">$D$5*A2938+$F$5*B2938</f>
        <v>4.97635618203193</v>
      </c>
      <c r="F2938" s="43" t="n">
        <f aca="false">Inputs!$B$5*D2938+Inputs!$B$6*E2938</f>
        <v>41649.629950866</v>
      </c>
      <c r="G2938" s="43" t="n">
        <f aca="false">F2938*SQRT(($B$6-2)/C2938)</f>
        <v>37999.2011583085</v>
      </c>
    </row>
    <row r="2939" customFormat="false" ht="15" hidden="false" customHeight="false" outlineLevel="0" collapsed="false">
      <c r="A2939" s="41" t="n">
        <v>1.1991704687</v>
      </c>
      <c r="B2939" s="41" t="n">
        <v>1.2055405645</v>
      </c>
      <c r="C2939" s="41" t="n">
        <v>1.0782955374</v>
      </c>
      <c r="D2939" s="42" t="n">
        <f aca="false">$B$5*A2939</f>
        <v>3.06385421117901</v>
      </c>
      <c r="E2939" s="42" t="n">
        <f aca="false">$D$5*A2939+$F$5*B2939</f>
        <v>4.93519181071255</v>
      </c>
      <c r="F2939" s="43" t="n">
        <f aca="false">Inputs!$B$5*D2939+Inputs!$B$6*E2939</f>
        <v>59625.8305822731</v>
      </c>
      <c r="G2939" s="43" t="n">
        <f aca="false">F2939*SQRT(($B$6-2)/C2939)</f>
        <v>81204.5820952116</v>
      </c>
    </row>
    <row r="2940" customFormat="false" ht="15" hidden="false" customHeight="false" outlineLevel="0" collapsed="false">
      <c r="A2940" s="41" t="n">
        <v>-1.0369939047</v>
      </c>
      <c r="B2940" s="41" t="n">
        <v>0.4826354995</v>
      </c>
      <c r="C2940" s="41" t="n">
        <v>0.2494567244</v>
      </c>
      <c r="D2940" s="42" t="n">
        <f aca="false">$B$5*A2940</f>
        <v>-2.64949665190338</v>
      </c>
      <c r="E2940" s="42" t="n">
        <f aca="false">$D$5*A2940+$F$5*B2940</f>
        <v>-1.63422994357304</v>
      </c>
      <c r="F2940" s="43" t="n">
        <f aca="false">Inputs!$B$5*D2940+Inputs!$B$6*E2940</f>
        <v>-183238.168011686</v>
      </c>
      <c r="G2940" s="43" t="n">
        <f aca="false">F2940*SQRT(($B$6-2)/C2940)</f>
        <v>-518839.857365395</v>
      </c>
    </row>
    <row r="2941" customFormat="false" ht="15" hidden="false" customHeight="false" outlineLevel="0" collapsed="false">
      <c r="A2941" s="41" t="n">
        <v>-0.607529041</v>
      </c>
      <c r="B2941" s="41" t="n">
        <v>-1.6490663314</v>
      </c>
      <c r="C2941" s="41" t="n">
        <v>2.542573561</v>
      </c>
      <c r="D2941" s="42" t="n">
        <f aca="false">$B$5*A2941</f>
        <v>-1.55222335711726</v>
      </c>
      <c r="E2941" s="42" t="n">
        <f aca="false">$D$5*A2941+$F$5*B2941</f>
        <v>-4.29318468838199</v>
      </c>
      <c r="F2941" s="43" t="n">
        <f aca="false">Inputs!$B$5*D2941+Inputs!$B$6*E2941</f>
        <v>59436.8987073733</v>
      </c>
      <c r="G2941" s="43" t="n">
        <f aca="false">F2941*SQRT(($B$6-2)/C2941)</f>
        <v>52715.0199571773</v>
      </c>
    </row>
    <row r="2942" customFormat="false" ht="15" hidden="false" customHeight="false" outlineLevel="0" collapsed="false">
      <c r="A2942" s="41" t="n">
        <v>-0.2874711321</v>
      </c>
      <c r="B2942" s="41" t="n">
        <v>1.3247369656</v>
      </c>
      <c r="C2942" s="41" t="n">
        <v>2.5879489079</v>
      </c>
      <c r="D2942" s="42" t="n">
        <f aca="false">$B$5*A2942</f>
        <v>-0.734482429034305</v>
      </c>
      <c r="E2942" s="42" t="n">
        <f aca="false">$D$5*A2942+$F$5*B2942</f>
        <v>1.6034192729326</v>
      </c>
      <c r="F2942" s="43" t="n">
        <f aca="false">Inputs!$B$5*D2942+Inputs!$B$6*E2942</f>
        <v>-153619.20655006</v>
      </c>
      <c r="G2942" s="43" t="n">
        <f aca="false">F2942*SQRT(($B$6-2)/C2942)</f>
        <v>-135046.292701719</v>
      </c>
    </row>
    <row r="2943" customFormat="false" ht="15" hidden="false" customHeight="false" outlineLevel="0" collapsed="false">
      <c r="A2943" s="41" t="n">
        <v>0.4607420101</v>
      </c>
      <c r="B2943" s="41" t="n">
        <v>2.0178093716</v>
      </c>
      <c r="C2943" s="41" t="n">
        <v>1.635685121</v>
      </c>
      <c r="D2943" s="42" t="n">
        <f aca="false">$B$5*A2943</f>
        <v>1.17718571692506</v>
      </c>
      <c r="E2943" s="42" t="n">
        <f aca="false">$D$5*A2943+$F$5*B2943</f>
        <v>4.58061702049543</v>
      </c>
      <c r="F2943" s="43" t="n">
        <f aca="false">Inputs!$B$5*D2943+Inputs!$B$6*E2943</f>
        <v>-111312.279332266</v>
      </c>
      <c r="G2943" s="43" t="n">
        <f aca="false">F2943*SQRT(($B$6-2)/C2943)</f>
        <v>-123085.876353977</v>
      </c>
    </row>
    <row r="2944" customFormat="false" ht="15" hidden="false" customHeight="false" outlineLevel="0" collapsed="false">
      <c r="A2944" s="41" t="n">
        <v>0.1772301453</v>
      </c>
      <c r="B2944" s="41" t="n">
        <v>2.4478027536</v>
      </c>
      <c r="C2944" s="41" t="n">
        <v>7.9381807746</v>
      </c>
      <c r="D2944" s="42" t="n">
        <f aca="false">$B$5*A2944</f>
        <v>0.45281912888827</v>
      </c>
      <c r="E2944" s="42" t="n">
        <f aca="false">$D$5*A2944+$F$5*B2944</f>
        <v>4.6484642847401</v>
      </c>
      <c r="F2944" s="43" t="n">
        <f aca="false">Inputs!$B$5*D2944+Inputs!$B$6*E2944</f>
        <v>-187141.301348178</v>
      </c>
      <c r="G2944" s="43" t="n">
        <f aca="false">F2944*SQRT(($B$6-2)/C2944)</f>
        <v>-93934.2885906179</v>
      </c>
    </row>
    <row r="2945" customFormat="false" ht="15" hidden="false" customHeight="false" outlineLevel="0" collapsed="false">
      <c r="A2945" s="41" t="n">
        <v>0.1775212255</v>
      </c>
      <c r="B2945" s="41" t="n">
        <v>0.0224802962</v>
      </c>
      <c r="C2945" s="41" t="n">
        <v>2.2546496062</v>
      </c>
      <c r="D2945" s="42" t="n">
        <f aca="false">$B$5*A2945</f>
        <v>0.453562832406526</v>
      </c>
      <c r="E2945" s="42" t="n">
        <f aca="false">$D$5*A2945+$F$5*B2945</f>
        <v>0.461245071128684</v>
      </c>
      <c r="F2945" s="43" t="n">
        <f aca="false">Inputs!$B$5*D2945+Inputs!$B$6*E2945</f>
        <v>22294.0296842184</v>
      </c>
      <c r="G2945" s="43" t="n">
        <f aca="false">F2945*SQRT(($B$6-2)/C2945)</f>
        <v>20997.3285543491</v>
      </c>
    </row>
    <row r="2946" customFormat="false" ht="15" hidden="false" customHeight="false" outlineLevel="0" collapsed="false">
      <c r="A2946" s="41" t="n">
        <v>-1.2793900879</v>
      </c>
      <c r="B2946" s="41" t="n">
        <v>1.1105627403</v>
      </c>
      <c r="C2946" s="41" t="n">
        <v>3.8188759186</v>
      </c>
      <c r="D2946" s="42" t="n">
        <f aca="false">$B$5*A2946</f>
        <v>-3.26881357644052</v>
      </c>
      <c r="E2946" s="42" t="n">
        <f aca="false">$D$5*A2946+$F$5*B2946</f>
        <v>-1.12676313053238</v>
      </c>
      <c r="F2946" s="43" t="n">
        <f aca="false">Inputs!$B$5*D2946+Inputs!$B$6*E2946</f>
        <v>-270543.201117433</v>
      </c>
      <c r="G2946" s="43" t="n">
        <f aca="false">F2946*SQRT(($B$6-2)/C2946)</f>
        <v>-195786.998433779</v>
      </c>
    </row>
    <row r="2947" customFormat="false" ht="15" hidden="false" customHeight="false" outlineLevel="0" collapsed="false">
      <c r="A2947" s="41" t="n">
        <v>-0.5021251289</v>
      </c>
      <c r="B2947" s="41" t="n">
        <v>-0.6470476394</v>
      </c>
      <c r="C2947" s="41" t="n">
        <v>4.4162067383</v>
      </c>
      <c r="D2947" s="42" t="n">
        <f aca="false">$B$5*A2947</f>
        <v>-1.28291867659722</v>
      </c>
      <c r="E2947" s="42" t="n">
        <f aca="false">$D$5*A2947+$F$5*B2947</f>
        <v>-2.31213670173874</v>
      </c>
      <c r="F2947" s="43" t="n">
        <f aca="false">Inputs!$B$5*D2947+Inputs!$B$6*E2947</f>
        <v>-12685.0325727847</v>
      </c>
      <c r="G2947" s="43" t="n">
        <f aca="false">F2947*SQRT(($B$6-2)/C2947)</f>
        <v>-8536.54013538152</v>
      </c>
    </row>
    <row r="2948" customFormat="false" ht="15" hidden="false" customHeight="false" outlineLevel="0" collapsed="false">
      <c r="A2948" s="41" t="n">
        <v>1.2812305638</v>
      </c>
      <c r="B2948" s="41" t="n">
        <v>1.1582226688</v>
      </c>
      <c r="C2948" s="41" t="n">
        <v>4.8631034755</v>
      </c>
      <c r="D2948" s="42" t="n">
        <f aca="false">$B$5*A2948</f>
        <v>3.27351595194423</v>
      </c>
      <c r="E2948" s="42" t="n">
        <f aca="false">$D$5*A2948+$F$5*B2948</f>
        <v>5.04875510444512</v>
      </c>
      <c r="F2948" s="43" t="n">
        <f aca="false">Inputs!$B$5*D2948+Inputs!$B$6*E2948</f>
        <v>74913.8399721669</v>
      </c>
      <c r="G2948" s="43" t="n">
        <f aca="false">F2948*SQRT(($B$6-2)/C2948)</f>
        <v>48041.9140093063</v>
      </c>
    </row>
    <row r="2949" customFormat="false" ht="15" hidden="false" customHeight="false" outlineLevel="0" collapsed="false">
      <c r="A2949" s="41" t="n">
        <v>1.1320513672</v>
      </c>
      <c r="B2949" s="41" t="n">
        <v>-0.3621911341</v>
      </c>
      <c r="C2949" s="41" t="n">
        <v>2.0235493544</v>
      </c>
      <c r="D2949" s="42" t="n">
        <f aca="false">$B$5*A2949</f>
        <v>2.8923663809256</v>
      </c>
      <c r="E2949" s="42" t="n">
        <f aca="false">$D$5*A2949+$F$5*B2949</f>
        <v>2.06840415198791</v>
      </c>
      <c r="F2949" s="43" t="n">
        <f aca="false">Inputs!$B$5*D2949+Inputs!$B$6*E2949</f>
        <v>185816.430493164</v>
      </c>
      <c r="G2949" s="43" t="n">
        <f aca="false">F2949*SQRT(($B$6-2)/C2949)</f>
        <v>184732.033228627</v>
      </c>
    </row>
    <row r="2950" customFormat="false" ht="15" hidden="false" customHeight="false" outlineLevel="0" collapsed="false">
      <c r="A2950" s="41" t="n">
        <v>-0.0509758653</v>
      </c>
      <c r="B2950" s="41" t="n">
        <v>-0.0598543977</v>
      </c>
      <c r="C2950" s="41" t="n">
        <v>2.7357856395</v>
      </c>
      <c r="D2950" s="42" t="n">
        <f aca="false">$B$5*A2950</f>
        <v>-0.130242216302419</v>
      </c>
      <c r="E2950" s="42" t="n">
        <f aca="false">$D$5*A2950+$F$5*B2950</f>
        <v>-0.224654791744582</v>
      </c>
      <c r="F2950" s="43" t="n">
        <f aca="false">Inputs!$B$5*D2950+Inputs!$B$6*E2950</f>
        <v>-1791.48204301281</v>
      </c>
      <c r="G2950" s="43" t="n">
        <f aca="false">F2950*SQRT(($B$6-2)/C2950)</f>
        <v>-1531.74483441866</v>
      </c>
    </row>
    <row r="2951" customFormat="false" ht="15" hidden="false" customHeight="false" outlineLevel="0" collapsed="false">
      <c r="A2951" s="41" t="n">
        <v>0.7825181807</v>
      </c>
      <c r="B2951" s="41" t="n">
        <v>1.5535646685</v>
      </c>
      <c r="C2951" s="41" t="n">
        <v>3.5405173939</v>
      </c>
      <c r="D2951" s="42" t="n">
        <f aca="false">$B$5*A2951</f>
        <v>1.99931676591481</v>
      </c>
      <c r="E2951" s="42" t="n">
        <f aca="false">$D$5*A2951+$F$5*B2951</f>
        <v>4.54467975700197</v>
      </c>
      <c r="F2951" s="43" t="n">
        <f aca="false">Inputs!$B$5*D2951+Inputs!$B$6*E2951</f>
        <v>-27302.3112586176</v>
      </c>
      <c r="G2951" s="43" t="n">
        <f aca="false">F2951*SQRT(($B$6-2)/C2951)</f>
        <v>-20520.1742895181</v>
      </c>
    </row>
    <row r="2952" customFormat="false" ht="15" hidden="false" customHeight="false" outlineLevel="0" collapsed="false">
      <c r="A2952" s="41" t="n">
        <v>0.3681465552</v>
      </c>
      <c r="B2952" s="41" t="n">
        <v>1.9748910854</v>
      </c>
      <c r="C2952" s="41" t="n">
        <v>2.0339646653</v>
      </c>
      <c r="D2952" s="42" t="n">
        <f aca="false">$B$5*A2952</f>
        <v>0.940606363249883</v>
      </c>
      <c r="E2952" s="42" t="n">
        <f aca="false">$D$5*A2952+$F$5*B2952</f>
        <v>4.28616909507828</v>
      </c>
      <c r="F2952" s="43" t="n">
        <f aca="false">Inputs!$B$5*D2952+Inputs!$B$6*E2952</f>
        <v>-120247.818428925</v>
      </c>
      <c r="G2952" s="43" t="n">
        <f aca="false">F2952*SQRT(($B$6-2)/C2952)</f>
        <v>-119239.597637611</v>
      </c>
    </row>
    <row r="2953" customFormat="false" ht="15" hidden="false" customHeight="false" outlineLevel="0" collapsed="false">
      <c r="A2953" s="41" t="n">
        <v>0.897194418</v>
      </c>
      <c r="B2953" s="41" t="n">
        <v>-0.2347993941</v>
      </c>
      <c r="C2953" s="41" t="n">
        <v>7.4324985669</v>
      </c>
      <c r="D2953" s="42" t="n">
        <f aca="false">$B$5*A2953</f>
        <v>2.29231203368075</v>
      </c>
      <c r="E2953" s="42" t="n">
        <f aca="false">$D$5*A2953+$F$5*B2953</f>
        <v>1.7295143835254</v>
      </c>
      <c r="F2953" s="43" t="n">
        <f aca="false">Inputs!$B$5*D2953+Inputs!$B$6*E2953</f>
        <v>142755.484191805</v>
      </c>
      <c r="G2953" s="43" t="n">
        <f aca="false">F2953*SQRT(($B$6-2)/C2953)</f>
        <v>74052.612084525</v>
      </c>
    </row>
    <row r="2954" customFormat="false" ht="15" hidden="false" customHeight="false" outlineLevel="0" collapsed="false">
      <c r="A2954" s="41" t="n">
        <v>0.8287114061</v>
      </c>
      <c r="B2954" s="41" t="n">
        <v>1.7059402787</v>
      </c>
      <c r="C2954" s="41" t="n">
        <v>13.8496609695</v>
      </c>
      <c r="D2954" s="42" t="n">
        <f aca="false">$B$5*A2954</f>
        <v>2.11733944230974</v>
      </c>
      <c r="E2954" s="42" t="n">
        <f aca="false">$D$5*A2954+$F$5*B2954</f>
        <v>4.9177143185619</v>
      </c>
      <c r="F2954" s="43" t="n">
        <f aca="false">Inputs!$B$5*D2954+Inputs!$B$6*E2954</f>
        <v>-34151.7716971213</v>
      </c>
      <c r="G2954" s="43" t="n">
        <f aca="false">F2954*SQRT(($B$6-2)/C2954)</f>
        <v>-12978.0267582053</v>
      </c>
    </row>
    <row r="2955" customFormat="false" ht="15" hidden="false" customHeight="false" outlineLevel="0" collapsed="false">
      <c r="A2955" s="41" t="n">
        <v>1.9982889833</v>
      </c>
      <c r="B2955" s="41" t="n">
        <v>1.1868913446</v>
      </c>
      <c r="C2955" s="41" t="n">
        <v>4.3260369422</v>
      </c>
      <c r="D2955" s="42" t="n">
        <f aca="false">$B$5*A2955</f>
        <v>5.10558446562946</v>
      </c>
      <c r="E2955" s="42" t="n">
        <f aca="false">$D$5*A2955+$F$5*B2955</f>
        <v>6.80456206208783</v>
      </c>
      <c r="F2955" s="43" t="n">
        <f aca="false">Inputs!$B$5*D2955+Inputs!$B$6*E2955</f>
        <v>170330.343458555</v>
      </c>
      <c r="G2955" s="43" t="n">
        <f aca="false">F2955*SQRT(($B$6-2)/C2955)</f>
        <v>115814.225734979</v>
      </c>
    </row>
    <row r="2956" customFormat="false" ht="15" hidden="false" customHeight="false" outlineLevel="0" collapsed="false">
      <c r="A2956" s="41" t="n">
        <v>0.0256744537</v>
      </c>
      <c r="B2956" s="41" t="n">
        <v>-0.2166932541</v>
      </c>
      <c r="C2956" s="41" t="n">
        <v>4.295335165</v>
      </c>
      <c r="D2956" s="42" t="n">
        <f aca="false">$B$5*A2956</f>
        <v>0.0655976653375582</v>
      </c>
      <c r="E2956" s="42" t="n">
        <f aca="false">$D$5*A2956+$F$5*B2956</f>
        <v>-0.313079236085007</v>
      </c>
      <c r="F2956" s="43" t="n">
        <f aca="false">Inputs!$B$5*D2956+Inputs!$B$6*E2956</f>
        <v>22213.7283380062</v>
      </c>
      <c r="G2956" s="43" t="n">
        <f aca="false">F2956*SQRT(($B$6-2)/C2956)</f>
        <v>15157.861183758</v>
      </c>
    </row>
    <row r="2957" customFormat="false" ht="15" hidden="false" customHeight="false" outlineLevel="0" collapsed="false">
      <c r="A2957" s="41" t="n">
        <v>0.5760695036</v>
      </c>
      <c r="B2957" s="41" t="n">
        <v>1.6739744953</v>
      </c>
      <c r="C2957" s="41" t="n">
        <v>7.0745637949</v>
      </c>
      <c r="D2957" s="42" t="n">
        <f aca="false">$B$5*A2957</f>
        <v>1.47184492997902</v>
      </c>
      <c r="E2957" s="42" t="n">
        <f aca="false">$D$5*A2957+$F$5*B2957</f>
        <v>4.2613339876934</v>
      </c>
      <c r="F2957" s="43" t="n">
        <f aca="false">Inputs!$B$5*D2957+Inputs!$B$6*E2957</f>
        <v>-65882.2063867679</v>
      </c>
      <c r="G2957" s="43" t="n">
        <f aca="false">F2957*SQRT(($B$6-2)/C2957)</f>
        <v>-35029.4484645486</v>
      </c>
    </row>
    <row r="2958" customFormat="false" ht="15" hidden="false" customHeight="false" outlineLevel="0" collapsed="false">
      <c r="A2958" s="41" t="n">
        <v>0.4337691222</v>
      </c>
      <c r="B2958" s="41" t="n">
        <v>0.4545318719</v>
      </c>
      <c r="C2958" s="41" t="n">
        <v>6.0660604175</v>
      </c>
      <c r="D2958" s="42" t="n">
        <f aca="false">$B$5*A2958</f>
        <v>1.10827058072289</v>
      </c>
      <c r="E2958" s="42" t="n">
        <f aca="false">$D$5*A2958+$F$5*B2958</f>
        <v>1.81705206560864</v>
      </c>
      <c r="F2958" s="43" t="n">
        <f aca="false">Inputs!$B$5*D2958+Inputs!$B$6*E2958</f>
        <v>19974.4547918572</v>
      </c>
      <c r="G2958" s="43" t="n">
        <f aca="false">F2958*SQRT(($B$6-2)/C2958)</f>
        <v>11469.290846428</v>
      </c>
    </row>
    <row r="2959" customFormat="false" ht="15" hidden="false" customHeight="false" outlineLevel="0" collapsed="false">
      <c r="A2959" s="41" t="n">
        <v>0.0513978543</v>
      </c>
      <c r="B2959" s="41" t="n">
        <v>-0.3278910626</v>
      </c>
      <c r="C2959" s="41" t="n">
        <v>3.4268680797</v>
      </c>
      <c r="D2959" s="42" t="n">
        <f aca="false">$B$5*A2959</f>
        <v>0.131320388929638</v>
      </c>
      <c r="E2959" s="42" t="n">
        <f aca="false">$D$5*A2959+$F$5*B2959</f>
        <v>-0.443878333461669</v>
      </c>
      <c r="F2959" s="43" t="n">
        <f aca="false">Inputs!$B$5*D2959+Inputs!$B$6*E2959</f>
        <v>35325.9555660472</v>
      </c>
      <c r="G2959" s="43" t="n">
        <f aca="false">F2959*SQRT(($B$6-2)/C2959)</f>
        <v>26987.3488560846</v>
      </c>
    </row>
    <row r="2960" customFormat="false" ht="15" hidden="false" customHeight="false" outlineLevel="0" collapsed="false">
      <c r="A2960" s="41" t="n">
        <v>-0.1621345066</v>
      </c>
      <c r="B2960" s="41" t="n">
        <v>0.1354259852</v>
      </c>
      <c r="C2960" s="41" t="n">
        <v>10.2160540357</v>
      </c>
      <c r="D2960" s="42" t="n">
        <f aca="false">$B$5*A2960</f>
        <v>-0.414250103542298</v>
      </c>
      <c r="E2960" s="42" t="n">
        <f aca="false">$D$5*A2960+$F$5*B2960</f>
        <v>-0.151967242030465</v>
      </c>
      <c r="F2960" s="43" t="n">
        <f aca="false">Inputs!$B$5*D2960+Inputs!$B$6*E2960</f>
        <v>-33826.6482527065</v>
      </c>
      <c r="G2960" s="43" t="n">
        <f aca="false">F2960*SQRT(($B$6-2)/C2960)</f>
        <v>-14966.917837608</v>
      </c>
    </row>
    <row r="2961" customFormat="false" ht="15" hidden="false" customHeight="false" outlineLevel="0" collapsed="false">
      <c r="A2961" s="41" t="n">
        <v>1.7180999962</v>
      </c>
      <c r="B2961" s="41" t="n">
        <v>-0.2397137785</v>
      </c>
      <c r="C2961" s="41" t="n">
        <v>2.1176739654</v>
      </c>
      <c r="D2961" s="42" t="n">
        <f aca="false">$B$5*A2961</f>
        <v>4.38970775713867</v>
      </c>
      <c r="E2961" s="42" t="n">
        <f aca="false">$D$5*A2961+$F$5*B2961</f>
        <v>3.67444541582358</v>
      </c>
      <c r="F2961" s="43" t="n">
        <f aca="false">Inputs!$B$5*D2961+Inputs!$B$6*E2961</f>
        <v>255248.504922688</v>
      </c>
      <c r="G2961" s="43" t="n">
        <f aca="false">F2961*SQRT(($B$6-2)/C2961)</f>
        <v>248055.383029524</v>
      </c>
    </row>
    <row r="2962" customFormat="false" ht="15" hidden="false" customHeight="false" outlineLevel="0" collapsed="false">
      <c r="A2962" s="41" t="n">
        <v>0.0526120759</v>
      </c>
      <c r="B2962" s="41" t="n">
        <v>-0.8653776604</v>
      </c>
      <c r="C2962" s="41" t="n">
        <v>5.6852338297</v>
      </c>
      <c r="D2962" s="42" t="n">
        <f aca="false">$B$5*A2962</f>
        <v>0.134422698450733</v>
      </c>
      <c r="E2962" s="42" t="n">
        <f aca="false">$D$5*A2962+$F$5*B2962</f>
        <v>-1.36909093564145</v>
      </c>
      <c r="F2962" s="43" t="n">
        <f aca="false">Inputs!$B$5*D2962+Inputs!$B$6*E2962</f>
        <v>81896.8166271457</v>
      </c>
      <c r="G2962" s="43" t="n">
        <f aca="false">F2962*SQRT(($B$6-2)/C2962)</f>
        <v>48574.4456372555</v>
      </c>
    </row>
    <row r="2963" customFormat="false" ht="15" hidden="false" customHeight="false" outlineLevel="0" collapsed="false">
      <c r="A2963" s="41" t="n">
        <v>0.7166310665</v>
      </c>
      <c r="B2963" s="41" t="n">
        <v>1.3666791787</v>
      </c>
      <c r="C2963" s="41" t="n">
        <v>2.7176277462</v>
      </c>
      <c r="D2963" s="42" t="n">
        <f aca="false">$B$5*A2963</f>
        <v>1.83097663615582</v>
      </c>
      <c r="E2963" s="42" t="n">
        <f aca="false">$D$5*A2963+$F$5*B2963</f>
        <v>4.06519211764202</v>
      </c>
      <c r="F2963" s="43" t="n">
        <f aca="false">Inputs!$B$5*D2963+Inputs!$B$6*E2963</f>
        <v>-20161.9422665185</v>
      </c>
      <c r="G2963" s="43" t="n">
        <f aca="false">F2963*SQRT(($B$6-2)/C2963)</f>
        <v>-17296.2669955021</v>
      </c>
    </row>
    <row r="2964" customFormat="false" ht="15" hidden="false" customHeight="false" outlineLevel="0" collapsed="false">
      <c r="A2964" s="41" t="n">
        <v>1.624497846</v>
      </c>
      <c r="B2964" s="41" t="n">
        <v>0.2033645247</v>
      </c>
      <c r="C2964" s="41" t="n">
        <v>4.6981316713</v>
      </c>
      <c r="D2964" s="42" t="n">
        <f aca="false">$B$5*A2964</f>
        <v>4.15055631908118</v>
      </c>
      <c r="E2964" s="42" t="n">
        <f aca="false">$D$5*A2964+$F$5*B2964</f>
        <v>4.21679383825361</v>
      </c>
      <c r="F2964" s="43" t="n">
        <f aca="false">Inputs!$B$5*D2964+Inputs!$B$6*E2964</f>
        <v>204215.939995437</v>
      </c>
      <c r="G2964" s="43" t="n">
        <f aca="false">F2964*SQRT(($B$6-2)/C2964)</f>
        <v>133242.276274364</v>
      </c>
    </row>
    <row r="2965" customFormat="false" ht="15" hidden="false" customHeight="false" outlineLevel="0" collapsed="false">
      <c r="A2965" s="41" t="n">
        <v>0.5743542833</v>
      </c>
      <c r="B2965" s="41" t="n">
        <v>-0.1535503222</v>
      </c>
      <c r="C2965" s="41" t="n">
        <v>2.5059636439</v>
      </c>
      <c r="D2965" s="42" t="n">
        <f aca="false">$B$5*A2965</f>
        <v>1.46746257978243</v>
      </c>
      <c r="E2965" s="42" t="n">
        <f aca="false">$D$5*A2965+$F$5*B2965</f>
        <v>1.10158430649994</v>
      </c>
      <c r="F2965" s="43" t="n">
        <f aca="false">Inputs!$B$5*D2965+Inputs!$B$6*E2965</f>
        <v>91667.042653246</v>
      </c>
      <c r="G2965" s="43" t="n">
        <f aca="false">F2965*SQRT(($B$6-2)/C2965)</f>
        <v>81891.8788472631</v>
      </c>
    </row>
    <row r="2966" customFormat="false" ht="15" hidden="false" customHeight="false" outlineLevel="0" collapsed="false">
      <c r="A2966" s="41" t="n">
        <v>0.5280186797</v>
      </c>
      <c r="B2966" s="41" t="n">
        <v>0.3139651525</v>
      </c>
      <c r="C2966" s="41" t="n">
        <v>9.9960568077</v>
      </c>
      <c r="D2966" s="42" t="n">
        <f aca="false">$B$5*A2966</f>
        <v>1.34907613021343</v>
      </c>
      <c r="E2966" s="42" t="n">
        <f aca="false">$D$5*A2966+$F$5*B2966</f>
        <v>1.79860437562206</v>
      </c>
      <c r="F2966" s="43" t="n">
        <f aca="false">Inputs!$B$5*D2966+Inputs!$B$6*E2966</f>
        <v>44977.3942402402</v>
      </c>
      <c r="G2966" s="43" t="n">
        <f aca="false">F2966*SQRT(($B$6-2)/C2966)</f>
        <v>20118.4691351248</v>
      </c>
    </row>
    <row r="2967" customFormat="false" ht="15" hidden="false" customHeight="false" outlineLevel="0" collapsed="false">
      <c r="A2967" s="41" t="n">
        <v>0.0582643873</v>
      </c>
      <c r="B2967" s="41" t="n">
        <v>0.1377536923</v>
      </c>
      <c r="C2967" s="41" t="n">
        <v>7.3127668787</v>
      </c>
      <c r="D2967" s="42" t="n">
        <f aca="false">$B$5*A2967</f>
        <v>0.14886422994088</v>
      </c>
      <c r="E2967" s="42" t="n">
        <f aca="false">$D$5*A2967+$F$5*B2967</f>
        <v>0.376510637222181</v>
      </c>
      <c r="F2967" s="43" t="n">
        <f aca="false">Inputs!$B$5*D2967+Inputs!$B$6*E2967</f>
        <v>-3939.10886702105</v>
      </c>
      <c r="G2967" s="43" t="n">
        <f aca="false">F2967*SQRT(($B$6-2)/C2967)</f>
        <v>-2060.02322716959</v>
      </c>
    </row>
    <row r="2968" customFormat="false" ht="15" hidden="false" customHeight="false" outlineLevel="0" collapsed="false">
      <c r="A2968" s="41" t="n">
        <v>0.4519222834</v>
      </c>
      <c r="B2968" s="41" t="n">
        <v>-0.2941524348</v>
      </c>
      <c r="C2968" s="41" t="n">
        <v>4.5269580473</v>
      </c>
      <c r="D2968" s="42" t="n">
        <f aca="false">$B$5*A2968</f>
        <v>1.15465150890663</v>
      </c>
      <c r="E2968" s="42" t="n">
        <f aca="false">$D$5*A2968+$F$5*B2968</f>
        <v>0.567462706019321</v>
      </c>
      <c r="F2968" s="43" t="n">
        <f aca="false">Inputs!$B$5*D2968+Inputs!$B$6*E2968</f>
        <v>87092.0155896967</v>
      </c>
      <c r="G2968" s="43" t="n">
        <f aca="false">F2968*SQRT(($B$6-2)/C2968)</f>
        <v>57888.2078567184</v>
      </c>
    </row>
    <row r="2969" customFormat="false" ht="15" hidden="false" customHeight="false" outlineLevel="0" collapsed="false">
      <c r="A2969" s="41" t="n">
        <v>-0.2424967921</v>
      </c>
      <c r="B2969" s="41" t="n">
        <v>1.7073620137</v>
      </c>
      <c r="C2969" s="41" t="n">
        <v>6.1352841999</v>
      </c>
      <c r="D2969" s="42" t="n">
        <f aca="false">$B$5*A2969</f>
        <v>-0.619573978067048</v>
      </c>
      <c r="E2969" s="42" t="n">
        <f aca="false">$D$5*A2969+$F$5*B2969</f>
        <v>2.37113530697587</v>
      </c>
      <c r="F2969" s="43" t="n">
        <f aca="false">Inputs!$B$5*D2969+Inputs!$B$6*E2969</f>
        <v>-180514.163155498</v>
      </c>
      <c r="G2969" s="43" t="n">
        <f aca="false">F2969*SQRT(($B$6-2)/C2969)</f>
        <v>-103064.461315477</v>
      </c>
    </row>
    <row r="2970" customFormat="false" ht="15" hidden="false" customHeight="false" outlineLevel="0" collapsed="false">
      <c r="A2970" s="41" t="n">
        <v>2.7105467688</v>
      </c>
      <c r="B2970" s="41" t="n">
        <v>-1.2043669485</v>
      </c>
      <c r="C2970" s="41" t="n">
        <v>1.642974785</v>
      </c>
      <c r="D2970" s="42" t="n">
        <f aca="false">$B$5*A2970</f>
        <v>6.9253874648769</v>
      </c>
      <c r="E2970" s="42" t="n">
        <f aca="false">$D$5*A2970+$F$5*B2970</f>
        <v>4.37035025432455</v>
      </c>
      <c r="F2970" s="43" t="n">
        <f aca="false">Inputs!$B$5*D2970+Inputs!$B$6*E2970</f>
        <v>474021.233771462</v>
      </c>
      <c r="G2970" s="43" t="n">
        <f aca="false">F2970*SQRT(($B$6-2)/C2970)</f>
        <v>522994.768921309</v>
      </c>
    </row>
    <row r="2971" customFormat="false" ht="15" hidden="false" customHeight="false" outlineLevel="0" collapsed="false">
      <c r="A2971" s="41" t="n">
        <v>-1.2594712044</v>
      </c>
      <c r="B2971" s="41" t="n">
        <v>-0.9571528278</v>
      </c>
      <c r="C2971" s="41" t="n">
        <v>0.9034441278</v>
      </c>
      <c r="D2971" s="42" t="n">
        <f aca="false">$B$5*A2971</f>
        <v>-3.21792126655932</v>
      </c>
      <c r="E2971" s="42" t="n">
        <f aca="false">$D$5*A2971+$F$5*B2971</f>
        <v>-4.64978058469281</v>
      </c>
      <c r="F2971" s="43" t="n">
        <f aca="false">Inputs!$B$5*D2971+Inputs!$B$6*E2971</f>
        <v>-89303.0974212914</v>
      </c>
      <c r="G2971" s="43" t="n">
        <f aca="false">F2971*SQRT(($B$6-2)/C2971)</f>
        <v>-132871.204050095</v>
      </c>
    </row>
    <row r="2972" customFormat="false" ht="15" hidden="false" customHeight="false" outlineLevel="0" collapsed="false">
      <c r="A2972" s="41" t="n">
        <v>-0.103288415</v>
      </c>
      <c r="B2972" s="41" t="n">
        <v>0.895780511</v>
      </c>
      <c r="C2972" s="41" t="n">
        <v>2.0519615721</v>
      </c>
      <c r="D2972" s="42" t="n">
        <f aca="false">$B$5*A2972</f>
        <v>-0.263899631890389</v>
      </c>
      <c r="E2972" s="42" t="n">
        <f aca="false">$D$5*A2972+$F$5*B2972</f>
        <v>1.30100008687462</v>
      </c>
      <c r="F2972" s="43" t="n">
        <f aca="false">Inputs!$B$5*D2972+Inputs!$B$6*E2972</f>
        <v>-91439.9675327697</v>
      </c>
      <c r="G2972" s="43" t="n">
        <f aca="false">F2972*SQRT(($B$6-2)/C2972)</f>
        <v>-90274.7822112657</v>
      </c>
    </row>
    <row r="2973" customFormat="false" ht="15" hidden="false" customHeight="false" outlineLevel="0" collapsed="false">
      <c r="A2973" s="41" t="n">
        <v>0.591252942</v>
      </c>
      <c r="B2973" s="41" t="n">
        <v>0.1720311368</v>
      </c>
      <c r="C2973" s="41" t="n">
        <v>9.8081221599</v>
      </c>
      <c r="D2973" s="42" t="n">
        <f aca="false">$B$5*A2973</f>
        <v>1.51063828163022</v>
      </c>
      <c r="E2973" s="42" t="n">
        <f aca="false">$D$5*A2973+$F$5*B2973</f>
        <v>1.70399209567796</v>
      </c>
      <c r="F2973" s="43" t="n">
        <f aca="false">Inputs!$B$5*D2973+Inputs!$B$6*E2973</f>
        <v>65864.2233791243</v>
      </c>
      <c r="G2973" s="43" t="n">
        <f aca="false">F2973*SQRT(($B$6-2)/C2973)</f>
        <v>29742.1007185463</v>
      </c>
    </row>
    <row r="2974" customFormat="false" ht="15" hidden="false" customHeight="false" outlineLevel="0" collapsed="false">
      <c r="A2974" s="41" t="n">
        <v>0.528935547</v>
      </c>
      <c r="B2974" s="41" t="n">
        <v>-0.6920861566</v>
      </c>
      <c r="C2974" s="41" t="n">
        <v>2.4984084493</v>
      </c>
      <c r="D2974" s="42" t="n">
        <f aca="false">$B$5*A2974</f>
        <v>1.35141870602857</v>
      </c>
      <c r="E2974" s="42" t="n">
        <f aca="false">$D$5*A2974+$F$5*B2974</f>
        <v>0.0635927221677886</v>
      </c>
      <c r="F2974" s="43" t="n">
        <f aca="false">Inputs!$B$5*D2974+Inputs!$B$6*E2974</f>
        <v>131962.234494467</v>
      </c>
      <c r="G2974" s="43" t="n">
        <f aca="false">F2974*SQRT(($B$6-2)/C2974)</f>
        <v>118068.199005232</v>
      </c>
    </row>
    <row r="2975" customFormat="false" ht="15" hidden="false" customHeight="false" outlineLevel="0" collapsed="false">
      <c r="A2975" s="41" t="n">
        <v>-0.2441227718</v>
      </c>
      <c r="B2975" s="41" t="n">
        <v>-0.0200945484</v>
      </c>
      <c r="C2975" s="41" t="n">
        <v>6.409117956</v>
      </c>
      <c r="D2975" s="42" t="n">
        <f aca="false">$B$5*A2975</f>
        <v>-0.623728320490554</v>
      </c>
      <c r="E2975" s="42" t="n">
        <f aca="false">$D$5*A2975+$F$5*B2975</f>
        <v>-0.615609723157527</v>
      </c>
      <c r="F2975" s="43" t="n">
        <f aca="false">Inputs!$B$5*D2975+Inputs!$B$6*E2975</f>
        <v>-31592.3458911791</v>
      </c>
      <c r="G2975" s="43" t="n">
        <f aca="false">F2975*SQRT(($B$6-2)/C2975)</f>
        <v>-17648.0912728758</v>
      </c>
    </row>
    <row r="2976" customFormat="false" ht="15" hidden="false" customHeight="false" outlineLevel="0" collapsed="false">
      <c r="A2976" s="41" t="n">
        <v>-1.5842163389</v>
      </c>
      <c r="B2976" s="41" t="n">
        <v>-1.1613102047</v>
      </c>
      <c r="C2976" s="41" t="n">
        <v>2.9146624262</v>
      </c>
      <c r="D2976" s="42" t="n">
        <f aca="false">$B$5*A2976</f>
        <v>-4.04763795310877</v>
      </c>
      <c r="E2976" s="42" t="n">
        <f aca="false">$D$5*A2976+$F$5*B2976</f>
        <v>-5.77506775064333</v>
      </c>
      <c r="F2976" s="43" t="n">
        <f aca="false">Inputs!$B$5*D2976+Inputs!$B$6*E2976</f>
        <v>-116010.407778711</v>
      </c>
      <c r="G2976" s="43" t="n">
        <f aca="false">F2976*SQRT(($B$6-2)/C2976)</f>
        <v>-96098.7680009939</v>
      </c>
    </row>
    <row r="2977" customFormat="false" ht="15" hidden="false" customHeight="false" outlineLevel="0" collapsed="false">
      <c r="A2977" s="41" t="n">
        <v>-1.1215660613</v>
      </c>
      <c r="B2977" s="41" t="n">
        <v>0.7641082237</v>
      </c>
      <c r="C2977" s="41" t="n">
        <v>3.0568638935</v>
      </c>
      <c r="D2977" s="42" t="n">
        <f aca="false">$B$5*A2977</f>
        <v>-2.86557665463085</v>
      </c>
      <c r="E2977" s="42" t="n">
        <f aca="false">$D$5*A2977+$F$5*B2977</f>
        <v>-1.34944537974691</v>
      </c>
      <c r="F2977" s="43" t="n">
        <f aca="false">Inputs!$B$5*D2977+Inputs!$B$6*E2977</f>
        <v>-219085.39647574</v>
      </c>
      <c r="G2977" s="43" t="n">
        <f aca="false">F2977*SQRT(($B$6-2)/C2977)</f>
        <v>-177210.877694741</v>
      </c>
    </row>
    <row r="2978" customFormat="false" ht="15" hidden="false" customHeight="false" outlineLevel="0" collapsed="false">
      <c r="A2978" s="41" t="n">
        <v>0.2453549486</v>
      </c>
      <c r="B2978" s="41" t="n">
        <v>0.6110612001</v>
      </c>
      <c r="C2978" s="41" t="n">
        <v>2.5272394397</v>
      </c>
      <c r="D2978" s="42" t="n">
        <f aca="false">$B$5*A2978</f>
        <v>0.626876505153315</v>
      </c>
      <c r="E2978" s="42" t="n">
        <f aca="false">$D$5*A2978+$F$5*B2978</f>
        <v>1.63899012640459</v>
      </c>
      <c r="F2978" s="43" t="n">
        <f aca="false">Inputs!$B$5*D2978+Inputs!$B$6*E2978</f>
        <v>-19261.8558048981</v>
      </c>
      <c r="G2978" s="43" t="n">
        <f aca="false">F2978*SQRT(($B$6-2)/C2978)</f>
        <v>-17135.2296763569</v>
      </c>
    </row>
    <row r="2979" customFormat="false" ht="15" hidden="false" customHeight="false" outlineLevel="0" collapsed="false">
      <c r="A2979" s="41" t="n">
        <v>-1.8396549898</v>
      </c>
      <c r="B2979" s="41" t="n">
        <v>-1.4835666861</v>
      </c>
      <c r="C2979" s="41" t="n">
        <v>2.3914812985</v>
      </c>
      <c r="D2979" s="42" t="n">
        <f aca="false">$B$5*A2979</f>
        <v>-4.70027809617891</v>
      </c>
      <c r="E2979" s="42" t="n">
        <f aca="false">$D$5*A2979+$F$5*B2979</f>
        <v>-6.93936101428556</v>
      </c>
      <c r="F2979" s="43" t="n">
        <f aca="false">Inputs!$B$5*D2979+Inputs!$B$6*E2979</f>
        <v>-123059.758903613</v>
      </c>
      <c r="G2979" s="43" t="n">
        <f aca="false">F2979*SQRT(($B$6-2)/C2979)</f>
        <v>-112537.577754231</v>
      </c>
    </row>
    <row r="2980" customFormat="false" ht="15" hidden="false" customHeight="false" outlineLevel="0" collapsed="false">
      <c r="A2980" s="41" t="n">
        <v>0.6632154403</v>
      </c>
      <c r="B2980" s="41" t="n">
        <v>-2.7786696417</v>
      </c>
      <c r="C2980" s="41" t="n">
        <v>6.0933606806</v>
      </c>
      <c r="D2980" s="42" t="n">
        <f aca="false">$B$5*A2980</f>
        <v>1.69450088433627</v>
      </c>
      <c r="E2980" s="42" t="n">
        <f aca="false">$D$5*A2980+$F$5*B2980</f>
        <v>-3.21987273481883</v>
      </c>
      <c r="F2980" s="43" t="n">
        <f aca="false">Inputs!$B$5*D2980+Inputs!$B$6*E2980</f>
        <v>330443.725174569</v>
      </c>
      <c r="G2980" s="43" t="n">
        <f aca="false">F2980*SQRT(($B$6-2)/C2980)</f>
        <v>189314.580895486</v>
      </c>
    </row>
    <row r="2981" customFormat="false" ht="15" hidden="false" customHeight="false" outlineLevel="0" collapsed="false">
      <c r="A2981" s="41" t="n">
        <v>1.2246293576</v>
      </c>
      <c r="B2981" s="41" t="n">
        <v>-1.8233171435</v>
      </c>
      <c r="C2981" s="41" t="n">
        <v>2.42224801</v>
      </c>
      <c r="D2981" s="42" t="n">
        <f aca="false">$B$5*A2981</f>
        <v>3.12890111318683</v>
      </c>
      <c r="E2981" s="42" t="n">
        <f aca="false">$D$5*A2981+$F$5*B2981</f>
        <v>-0.234289479331272</v>
      </c>
      <c r="F2981" s="43" t="n">
        <f aca="false">Inputs!$B$5*D2981+Inputs!$B$6*E2981</f>
        <v>324604.585285247</v>
      </c>
      <c r="G2981" s="43" t="n">
        <f aca="false">F2981*SQRT(($B$6-2)/C2981)</f>
        <v>294958.111649817</v>
      </c>
    </row>
    <row r="2982" customFormat="false" ht="15" hidden="false" customHeight="false" outlineLevel="0" collapsed="false">
      <c r="A2982" s="41" t="n">
        <v>0.8433448919</v>
      </c>
      <c r="B2982" s="41" t="n">
        <v>-0.8885846248</v>
      </c>
      <c r="C2982" s="41" t="n">
        <v>2.3684913521</v>
      </c>
      <c r="D2982" s="42" t="n">
        <f aca="false">$B$5*A2982</f>
        <v>2.15472767714607</v>
      </c>
      <c r="E2982" s="42" t="n">
        <f aca="false">$D$5*A2982+$F$5*B2982</f>
        <v>0.472454749865904</v>
      </c>
      <c r="F2982" s="43" t="n">
        <f aca="false">Inputs!$B$5*D2982+Inputs!$B$6*E2982</f>
        <v>191850.030221312</v>
      </c>
      <c r="G2982" s="43" t="n">
        <f aca="false">F2982*SQRT(($B$6-2)/C2982)</f>
        <v>176295.394930358</v>
      </c>
    </row>
    <row r="2983" customFormat="false" ht="15" hidden="false" customHeight="false" outlineLevel="0" collapsed="false">
      <c r="A2983" s="41" t="n">
        <v>1.0489037152</v>
      </c>
      <c r="B2983" s="41" t="n">
        <v>3.2081609139</v>
      </c>
      <c r="C2983" s="41" t="n">
        <v>3.457133787</v>
      </c>
      <c r="D2983" s="42" t="n">
        <f aca="false">$B$5*A2983</f>
        <v>2.67992595616596</v>
      </c>
      <c r="E2983" s="42" t="n">
        <f aca="false">$D$5*A2983+$F$5*B2983</f>
        <v>8.035632259165</v>
      </c>
      <c r="F2983" s="43" t="n">
        <f aca="false">Inputs!$B$5*D2983+Inputs!$B$6*E2983</f>
        <v>-133789.017341654</v>
      </c>
      <c r="G2983" s="43" t="n">
        <f aca="false">F2983*SQRT(($B$6-2)/C2983)</f>
        <v>-101760.063305992</v>
      </c>
    </row>
    <row r="2984" customFormat="false" ht="15" hidden="false" customHeight="false" outlineLevel="0" collapsed="false">
      <c r="A2984" s="41" t="n">
        <v>-2.2731776301</v>
      </c>
      <c r="B2984" s="41" t="n">
        <v>0.6953771479</v>
      </c>
      <c r="C2984" s="41" t="n">
        <v>2.7405746422</v>
      </c>
      <c r="D2984" s="42" t="n">
        <f aca="false">$B$5*A2984</f>
        <v>-5.80791892106057</v>
      </c>
      <c r="E2984" s="42" t="n">
        <f aca="false">$D$5*A2984+$F$5*B2984</f>
        <v>-4.20848724304944</v>
      </c>
      <c r="F2984" s="43" t="n">
        <f aca="false">Inputs!$B$5*D2984+Inputs!$B$6*E2984</f>
        <v>-370367.529953585</v>
      </c>
      <c r="G2984" s="43" t="n">
        <f aca="false">F2984*SQRT(($B$6-2)/C2984)</f>
        <v>-316393.159595398</v>
      </c>
    </row>
    <row r="2985" customFormat="false" ht="15" hidden="false" customHeight="false" outlineLevel="0" collapsed="false">
      <c r="A2985" s="41" t="n">
        <v>-1.8081627136</v>
      </c>
      <c r="B2985" s="41" t="n">
        <v>0.4267689222</v>
      </c>
      <c r="C2985" s="41" t="n">
        <v>1.7661501496</v>
      </c>
      <c r="D2985" s="42" t="n">
        <f aca="false">$B$5*A2985</f>
        <v>-4.61981602212568</v>
      </c>
      <c r="E2985" s="42" t="n">
        <f aca="false">$D$5*A2985+$F$5*B2985</f>
        <v>-3.56576114784375</v>
      </c>
      <c r="F2985" s="43" t="n">
        <f aca="false">Inputs!$B$5*D2985+Inputs!$B$6*E2985</f>
        <v>-283693.544820381</v>
      </c>
      <c r="G2985" s="43" t="n">
        <f aca="false">F2985*SQRT(($B$6-2)/C2985)</f>
        <v>-301891.329884491</v>
      </c>
    </row>
    <row r="2986" customFormat="false" ht="15" hidden="false" customHeight="false" outlineLevel="0" collapsed="false">
      <c r="A2986" s="41" t="n">
        <v>-0.2067721636</v>
      </c>
      <c r="B2986" s="41" t="n">
        <v>0.1297823225</v>
      </c>
      <c r="C2986" s="41" t="n">
        <v>5.6333616226</v>
      </c>
      <c r="D2986" s="42" t="n">
        <f aca="false">$B$5*A2986</f>
        <v>-0.528298336838834</v>
      </c>
      <c r="E2986" s="42" t="n">
        <f aca="false">$D$5*A2986+$F$5*B2986</f>
        <v>-0.267931629794411</v>
      </c>
      <c r="F2986" s="43" t="n">
        <f aca="false">Inputs!$B$5*D2986+Inputs!$B$6*E2986</f>
        <v>-39433.2521941628</v>
      </c>
      <c r="G2986" s="43" t="n">
        <f aca="false">F2986*SQRT(($B$6-2)/C2986)</f>
        <v>-23495.9916251566</v>
      </c>
    </row>
    <row r="2987" customFormat="false" ht="15" hidden="false" customHeight="false" outlineLevel="0" collapsed="false">
      <c r="A2987" s="41" t="n">
        <v>-0.9116862763</v>
      </c>
      <c r="B2987" s="41" t="n">
        <v>0.7805411095</v>
      </c>
      <c r="C2987" s="41" t="n">
        <v>4.0656908003</v>
      </c>
      <c r="D2987" s="42" t="n">
        <f aca="false">$B$5*A2987</f>
        <v>-2.32933841336504</v>
      </c>
      <c r="E2987" s="42" t="n">
        <f aca="false">$D$5*A2987+$F$5*B2987</f>
        <v>-0.821642606233929</v>
      </c>
      <c r="F2987" s="43" t="n">
        <f aca="false">Inputs!$B$5*D2987+Inputs!$B$6*E2987</f>
        <v>-191851.711024807</v>
      </c>
      <c r="G2987" s="43" t="n">
        <f aca="false">F2987*SQRT(($B$6-2)/C2987)</f>
        <v>-134559.232431065</v>
      </c>
    </row>
    <row r="2988" customFormat="false" ht="15" hidden="false" customHeight="false" outlineLevel="0" collapsed="false">
      <c r="A2988" s="41" t="n">
        <v>-1.448357838</v>
      </c>
      <c r="B2988" s="41" t="n">
        <v>1.2416372629</v>
      </c>
      <c r="C2988" s="41" t="n">
        <v>2.2980317183</v>
      </c>
      <c r="D2988" s="42" t="n">
        <f aca="false">$B$5*A2988</f>
        <v>-3.70052246705266</v>
      </c>
      <c r="E2988" s="42" t="n">
        <f aca="false">$D$5*A2988+$F$5*B2988</f>
        <v>-1.3025045390723</v>
      </c>
      <c r="F2988" s="43" t="n">
        <f aca="false">Inputs!$B$5*D2988+Inputs!$B$6*E2988</f>
        <v>-304927.019751651</v>
      </c>
      <c r="G2988" s="43" t="n">
        <f aca="false">F2988*SQRT(($B$6-2)/C2988)</f>
        <v>-284467.65823884</v>
      </c>
    </row>
    <row r="2989" customFormat="false" ht="15" hidden="false" customHeight="false" outlineLevel="0" collapsed="false">
      <c r="A2989" s="41" t="n">
        <v>-0.4092503066</v>
      </c>
      <c r="B2989" s="41" t="n">
        <v>-1.4026906774</v>
      </c>
      <c r="C2989" s="41" t="n">
        <v>1.770696095</v>
      </c>
      <c r="D2989" s="42" t="n">
        <f aca="false">$B$5*A2989</f>
        <v>-1.04562554535055</v>
      </c>
      <c r="E2989" s="42" t="n">
        <f aca="false">$D$5*A2989+$F$5*B2989</f>
        <v>-3.39593525644689</v>
      </c>
      <c r="F2989" s="43" t="n">
        <f aca="false">Inputs!$B$5*D2989+Inputs!$B$6*E2989</f>
        <v>65234.2082872899</v>
      </c>
      <c r="G2989" s="43" t="n">
        <f aca="false">F2989*SQRT(($B$6-2)/C2989)</f>
        <v>69329.5496344078</v>
      </c>
    </row>
    <row r="2990" customFormat="false" ht="15" hidden="false" customHeight="false" outlineLevel="0" collapsed="false">
      <c r="A2990" s="41" t="n">
        <v>1.5949368233</v>
      </c>
      <c r="B2990" s="41" t="n">
        <v>-0.0673426528</v>
      </c>
      <c r="C2990" s="41" t="n">
        <v>7.1713393978</v>
      </c>
      <c r="D2990" s="42" t="n">
        <f aca="false">$B$5*A2990</f>
        <v>4.075028555306</v>
      </c>
      <c r="E2990" s="42" t="n">
        <f aca="false">$D$5*A2990+$F$5*B2990</f>
        <v>3.6790086977524</v>
      </c>
      <c r="F2990" s="43" t="n">
        <f aca="false">Inputs!$B$5*D2990+Inputs!$B$6*E2990</f>
        <v>223552.420642979</v>
      </c>
      <c r="G2990" s="43" t="n">
        <f aca="false">F2990*SQRT(($B$6-2)/C2990)</f>
        <v>118057.677757383</v>
      </c>
    </row>
    <row r="2991" customFormat="false" ht="15" hidden="false" customHeight="false" outlineLevel="0" collapsed="false">
      <c r="A2991" s="41" t="n">
        <v>1.9076359704</v>
      </c>
      <c r="B2991" s="41" t="n">
        <v>1.2213561293</v>
      </c>
      <c r="C2991" s="41" t="n">
        <v>1.1919759628</v>
      </c>
      <c r="D2991" s="42" t="n">
        <f aca="false">$B$5*A2991</f>
        <v>4.87396800860411</v>
      </c>
      <c r="E2991" s="42" t="n">
        <f aca="false">$D$5*A2991+$F$5*B2991</f>
        <v>6.64835712891845</v>
      </c>
      <c r="F2991" s="43" t="n">
        <f aca="false">Inputs!$B$5*D2991+Inputs!$B$6*E2991</f>
        <v>154978.944414488</v>
      </c>
      <c r="G2991" s="43" t="n">
        <f aca="false">F2991*SQRT(($B$6-2)/C2991)</f>
        <v>200749.257458431</v>
      </c>
    </row>
    <row r="2992" customFormat="false" ht="15" hidden="false" customHeight="false" outlineLevel="0" collapsed="false">
      <c r="A2992" s="41" t="n">
        <v>-0.7981457048</v>
      </c>
      <c r="B2992" s="41" t="n">
        <v>-0.0849898009</v>
      </c>
      <c r="C2992" s="41" t="n">
        <v>5.1268240163</v>
      </c>
      <c r="D2992" s="42" t="n">
        <f aca="false">$B$5*A2992</f>
        <v>-2.03924474677644</v>
      </c>
      <c r="E2992" s="42" t="n">
        <f aca="false">$D$5*A2992+$F$5*B2992</f>
        <v>-2.04601345923658</v>
      </c>
      <c r="F2992" s="43" t="n">
        <f aca="false">Inputs!$B$5*D2992+Inputs!$B$6*E2992</f>
        <v>-101623.801715815</v>
      </c>
      <c r="G2992" s="43" t="n">
        <f aca="false">F2992*SQRT(($B$6-2)/C2992)</f>
        <v>-63472.5915243392</v>
      </c>
    </row>
    <row r="2993" customFormat="false" ht="15" hidden="false" customHeight="false" outlineLevel="0" collapsed="false">
      <c r="A2993" s="41" t="n">
        <v>0.1210379397</v>
      </c>
      <c r="B2993" s="41" t="n">
        <v>1.5263032</v>
      </c>
      <c r="C2993" s="41" t="n">
        <v>0.5212105927</v>
      </c>
      <c r="D2993" s="42" t="n">
        <f aca="false">$B$5*A2993</f>
        <v>0.309249277681346</v>
      </c>
      <c r="E2993" s="42" t="n">
        <f aca="false">$D$5*A2993+$F$5*B2993</f>
        <v>2.92355584341239</v>
      </c>
      <c r="F2993" s="43" t="n">
        <f aca="false">Inputs!$B$5*D2993+Inputs!$B$6*E2993</f>
        <v>-115252.864402485</v>
      </c>
      <c r="G2993" s="43" t="n">
        <f aca="false">F2993*SQRT(($B$6-2)/C2993)</f>
        <v>-225766.816405037</v>
      </c>
    </row>
    <row r="2994" customFormat="false" ht="15" hidden="false" customHeight="false" outlineLevel="0" collapsed="false">
      <c r="A2994" s="41" t="n">
        <v>0.4375177134</v>
      </c>
      <c r="B2994" s="41" t="n">
        <v>0.1762926211</v>
      </c>
      <c r="C2994" s="41" t="n">
        <v>3.7195150511</v>
      </c>
      <c r="D2994" s="42" t="n">
        <f aca="false">$B$5*A2994</f>
        <v>1.11784814891181</v>
      </c>
      <c r="E2994" s="42" t="n">
        <f aca="false">$D$5*A2994+$F$5*B2994</f>
        <v>1.34552411167813</v>
      </c>
      <c r="F2994" s="43" t="n">
        <f aca="false">Inputs!$B$5*D2994+Inputs!$B$6*E2994</f>
        <v>44508.6093072742</v>
      </c>
      <c r="G2994" s="43" t="n">
        <f aca="false">F2994*SQRT(($B$6-2)/C2994)</f>
        <v>32637.423161751</v>
      </c>
    </row>
    <row r="2995" customFormat="false" ht="15" hidden="false" customHeight="false" outlineLevel="0" collapsed="false">
      <c r="A2995" s="41" t="n">
        <v>-0.1998795871</v>
      </c>
      <c r="B2995" s="41" t="n">
        <v>-0.0505570359</v>
      </c>
      <c r="C2995" s="41" t="n">
        <v>3.798047589</v>
      </c>
      <c r="D2995" s="42" t="n">
        <f aca="false">$B$5*A2995</f>
        <v>-0.510687955257063</v>
      </c>
      <c r="E2995" s="42" t="n">
        <f aca="false">$D$5*A2995+$F$5*B2995</f>
        <v>-0.562930107945724</v>
      </c>
      <c r="F2995" s="43" t="n">
        <f aca="false">Inputs!$B$5*D2995+Inputs!$B$6*E2995</f>
        <v>-22922.2901284201</v>
      </c>
      <c r="G2995" s="43" t="n">
        <f aca="false">F2995*SQRT(($B$6-2)/C2995)</f>
        <v>-16633.8508081232</v>
      </c>
    </row>
    <row r="2996" customFormat="false" ht="15" hidden="false" customHeight="false" outlineLevel="0" collapsed="false">
      <c r="A2996" s="41" t="n">
        <v>1.3045920857</v>
      </c>
      <c r="B2996" s="41" t="n">
        <v>0.0037053508</v>
      </c>
      <c r="C2996" s="41" t="n">
        <v>0.9988352073</v>
      </c>
      <c r="D2996" s="42" t="n">
        <f aca="false">$B$5*A2996</f>
        <v>3.33320412732972</v>
      </c>
      <c r="E2996" s="42" t="n">
        <f aca="false">$D$5*A2996+$F$5*B2996</f>
        <v>3.11078963486284</v>
      </c>
      <c r="F2996" s="43" t="n">
        <f aca="false">Inputs!$B$5*D2996+Inputs!$B$6*E2996</f>
        <v>177780.930989829</v>
      </c>
      <c r="G2996" s="43" t="n">
        <f aca="false">F2996*SQRT(($B$6-2)/C2996)</f>
        <v>251566.75798753</v>
      </c>
    </row>
    <row r="2997" customFormat="false" ht="15" hidden="false" customHeight="false" outlineLevel="0" collapsed="false">
      <c r="A2997" s="41" t="n">
        <v>-0.3949972713</v>
      </c>
      <c r="B2997" s="41" t="n">
        <v>-0.5645071656</v>
      </c>
      <c r="C2997" s="41" t="n">
        <v>1.080849045</v>
      </c>
      <c r="D2997" s="42" t="n">
        <f aca="false">$B$5*A2997</f>
        <v>-1.0092093531862</v>
      </c>
      <c r="E2997" s="42" t="n">
        <f aca="false">$D$5*A2997+$F$5*B2997</f>
        <v>-1.91469025900983</v>
      </c>
      <c r="F2997" s="43" t="n">
        <f aca="false">Inputs!$B$5*D2997+Inputs!$B$6*E2997</f>
        <v>-5186.42236812855</v>
      </c>
      <c r="G2997" s="43" t="n">
        <f aca="false">F2997*SQRT(($B$6-2)/C2997)</f>
        <v>-7055.05425427777</v>
      </c>
    </row>
    <row r="2998" customFormat="false" ht="15" hidden="false" customHeight="false" outlineLevel="0" collapsed="false">
      <c r="A2998" s="41" t="n">
        <v>-0.5537651538</v>
      </c>
      <c r="B2998" s="41" t="n">
        <v>-1.402095996</v>
      </c>
      <c r="C2998" s="41" t="n">
        <v>3.8958659729</v>
      </c>
      <c r="D2998" s="42" t="n">
        <f aca="false">$B$5*A2998</f>
        <v>-1.41485780609127</v>
      </c>
      <c r="E2998" s="42" t="n">
        <f aca="false">$D$5*A2998+$F$5*B2998</f>
        <v>-3.73879416435438</v>
      </c>
      <c r="F2998" s="43" t="n">
        <f aca="false">Inputs!$B$5*D2998+Inputs!$B$6*E2998</f>
        <v>45453.9276085924</v>
      </c>
      <c r="G2998" s="43" t="n">
        <f aca="false">F2998*SQRT(($B$6-2)/C2998)</f>
        <v>32567.4991082943</v>
      </c>
    </row>
    <row r="2999" customFormat="false" ht="15" hidden="false" customHeight="false" outlineLevel="0" collapsed="false">
      <c r="A2999" s="41" t="n">
        <v>-0.7503753083</v>
      </c>
      <c r="B2999" s="41" t="n">
        <v>1.4984202757</v>
      </c>
      <c r="C2999" s="41" t="n">
        <v>1.0495558958</v>
      </c>
      <c r="D2999" s="42" t="n">
        <f aca="false">$B$5*A2999</f>
        <v>-1.91719243285907</v>
      </c>
      <c r="E2999" s="42" t="n">
        <f aca="false">$D$5*A2999+$F$5*B2999</f>
        <v>0.801804807397641</v>
      </c>
      <c r="F2999" s="43" t="n">
        <f aca="false">Inputs!$B$5*D2999+Inputs!$B$6*E2999</f>
        <v>-231809.483655789</v>
      </c>
      <c r="G2999" s="43" t="n">
        <f aca="false">F2999*SQRT(($B$6-2)/C2999)</f>
        <v>-319995.16115432</v>
      </c>
    </row>
    <row r="3000" customFormat="false" ht="15" hidden="false" customHeight="false" outlineLevel="0" collapsed="false">
      <c r="A3000" s="41" t="n">
        <v>-0.2065992606</v>
      </c>
      <c r="B3000" s="41" t="n">
        <v>0.7044116686</v>
      </c>
      <c r="C3000" s="41" t="n">
        <v>8.212507973</v>
      </c>
      <c r="D3000" s="42" t="n">
        <f aca="false">$B$5*A3000</f>
        <v>-0.527856573471154</v>
      </c>
      <c r="E3000" s="42" t="n">
        <f aca="false">$D$5*A3000+$F$5*B3000</f>
        <v>0.724717788181685</v>
      </c>
      <c r="F3000" s="43" t="n">
        <f aca="false">Inputs!$B$5*D3000+Inputs!$B$6*E3000</f>
        <v>-89021.5467561996</v>
      </c>
      <c r="G3000" s="43" t="n">
        <f aca="false">F3000*SQRT(($B$6-2)/C3000)</f>
        <v>-43931.1155630911</v>
      </c>
    </row>
    <row r="3001" customFormat="false" ht="15" hidden="false" customHeight="false" outlineLevel="0" collapsed="false">
      <c r="A3001" s="41" t="n">
        <v>-2.4787565179</v>
      </c>
      <c r="B3001" s="41" t="n">
        <v>0.568311309</v>
      </c>
      <c r="C3001" s="41" t="n">
        <v>2.3221581593</v>
      </c>
      <c r="D3001" s="42" t="n">
        <f aca="false">$B$5*A3001</f>
        <v>-6.33316846443729</v>
      </c>
      <c r="E3001" s="42" t="n">
        <f aca="false">$D$5*A3001+$F$5*B3001</f>
        <v>-4.91709048129682</v>
      </c>
      <c r="F3001" s="43" t="n">
        <f aca="false">Inputs!$B$5*D3001+Inputs!$B$6*E3001</f>
        <v>-387462.322378888</v>
      </c>
      <c r="G3001" s="43" t="n">
        <f aca="false">F3001*SQRT(($B$6-2)/C3001)</f>
        <v>-359582.524584935</v>
      </c>
    </row>
    <row r="3002" customFormat="false" ht="15" hidden="false" customHeight="false" outlineLevel="0" collapsed="false">
      <c r="A3002" s="41" t="n">
        <v>-0.1613527044</v>
      </c>
      <c r="B3002" s="41" t="n">
        <v>-0.4814400229</v>
      </c>
      <c r="C3002" s="41" t="n">
        <v>9.1785822312</v>
      </c>
      <c r="D3002" s="42" t="n">
        <f aca="false">$B$5*A3002</f>
        <v>-0.412252616091347</v>
      </c>
      <c r="E3002" s="42" t="n">
        <f aca="false">$D$5*A3002+$F$5*B3002</f>
        <v>-1.21527677285779</v>
      </c>
      <c r="F3002" s="43" t="n">
        <f aca="false">Inputs!$B$5*D3002+Inputs!$B$6*E3002</f>
        <v>19538.5770337546</v>
      </c>
      <c r="G3002" s="43" t="n">
        <f aca="false">F3002*SQRT(($B$6-2)/C3002)</f>
        <v>9120.53108291203</v>
      </c>
    </row>
    <row r="3003" customFormat="false" ht="15" hidden="false" customHeight="false" outlineLevel="0" collapsed="false">
      <c r="A3003" s="41" t="n">
        <v>0.1809599574</v>
      </c>
      <c r="B3003" s="41" t="n">
        <v>-0.4958252538</v>
      </c>
      <c r="C3003" s="41" t="n">
        <v>7.8764677699</v>
      </c>
      <c r="D3003" s="42" t="n">
        <f aca="false">$B$5*A3003</f>
        <v>0.462348716889115</v>
      </c>
      <c r="E3003" s="42" t="n">
        <f aca="false">$D$5*A3003+$F$5*B3003</f>
        <v>-0.425553347400224</v>
      </c>
      <c r="F3003" s="43" t="n">
        <f aca="false">Inputs!$B$5*D3003+Inputs!$B$6*E3003</f>
        <v>67512.5390589227</v>
      </c>
      <c r="G3003" s="43" t="n">
        <f aca="false">F3003*SQRT(($B$6-2)/C3003)</f>
        <v>34019.9514318157</v>
      </c>
    </row>
    <row r="3004" customFormat="false" ht="15" hidden="false" customHeight="false" outlineLevel="0" collapsed="false">
      <c r="A3004" s="41" t="n">
        <v>-2.1238749199</v>
      </c>
      <c r="B3004" s="41" t="n">
        <v>0.9222479412</v>
      </c>
      <c r="C3004" s="41" t="n">
        <v>3.1518219648</v>
      </c>
      <c r="D3004" s="42" t="n">
        <f aca="false">$B$5*A3004</f>
        <v>-5.42645377550657</v>
      </c>
      <c r="E3004" s="42" t="n">
        <f aca="false">$D$5*A3004+$F$5*B3004</f>
        <v>-3.46146047005194</v>
      </c>
      <c r="F3004" s="43" t="n">
        <f aca="false">Inputs!$B$5*D3004+Inputs!$B$6*E3004</f>
        <v>-369572.35404806</v>
      </c>
      <c r="G3004" s="43" t="n">
        <f aca="false">F3004*SQRT(($B$6-2)/C3004)</f>
        <v>-294397.172939185</v>
      </c>
    </row>
    <row r="3005" customFormat="false" ht="15" hidden="false" customHeight="false" outlineLevel="0" collapsed="false">
      <c r="A3005" s="41" t="n">
        <v>0.2430175613</v>
      </c>
      <c r="B3005" s="41" t="n">
        <v>-0.3139424547</v>
      </c>
      <c r="C3005" s="41" t="n">
        <v>3.9910417738</v>
      </c>
      <c r="D3005" s="42" t="n">
        <f aca="false">$B$5*A3005</f>
        <v>0.620904531935842</v>
      </c>
      <c r="E3005" s="42" t="n">
        <f aca="false">$D$5*A3005+$F$5*B3005</f>
        <v>0.0361832679508515</v>
      </c>
      <c r="F3005" s="43" t="n">
        <f aca="false">Inputs!$B$5*D3005+Inputs!$B$6*E3005</f>
        <v>60281.2897960416</v>
      </c>
      <c r="G3005" s="43" t="n">
        <f aca="false">F3005*SQRT(($B$6-2)/C3005)</f>
        <v>42673.1200101516</v>
      </c>
    </row>
    <row r="3006" customFormat="false" ht="15" hidden="false" customHeight="false" outlineLevel="0" collapsed="false">
      <c r="A3006" s="41" t="n">
        <v>-0.9661853721</v>
      </c>
      <c r="B3006" s="41" t="n">
        <v>-1.4698575161</v>
      </c>
      <c r="C3006" s="41" t="n">
        <v>6.8808754035</v>
      </c>
      <c r="D3006" s="42" t="n">
        <f aca="false">$B$5*A3006</f>
        <v>-2.46858240621727</v>
      </c>
      <c r="E3006" s="42" t="n">
        <f aca="false">$D$5*A3006+$F$5*B3006</f>
        <v>-4.83719111621203</v>
      </c>
      <c r="F3006" s="43" t="n">
        <f aca="false">Inputs!$B$5*D3006+Inputs!$B$6*E3006</f>
        <v>-4998.68481112563</v>
      </c>
      <c r="G3006" s="43" t="n">
        <f aca="false">F3006*SQRT(($B$6-2)/C3006)</f>
        <v>-2694.93878272407</v>
      </c>
    </row>
    <row r="3007" customFormat="false" ht="15" hidden="false" customHeight="false" outlineLevel="0" collapsed="false">
      <c r="A3007" s="41" t="n">
        <v>0.2238927071</v>
      </c>
      <c r="B3007" s="41" t="n">
        <v>1.6134409602</v>
      </c>
      <c r="C3007" s="41" t="n">
        <v>1.3843421987</v>
      </c>
      <c r="D3007" s="42" t="n">
        <f aca="false">$B$5*A3007</f>
        <v>0.572040949477564</v>
      </c>
      <c r="E3007" s="42" t="n">
        <f aca="false">$D$5*A3007+$F$5*B3007</f>
        <v>3.31877243107782</v>
      </c>
      <c r="F3007" s="43" t="n">
        <f aca="false">Inputs!$B$5*D3007+Inputs!$B$6*E3007</f>
        <v>-108734.526606134</v>
      </c>
      <c r="G3007" s="43" t="n">
        <f aca="false">F3007*SQRT(($B$6-2)/C3007)</f>
        <v>-130695.530842067</v>
      </c>
    </row>
    <row r="3008" customFormat="false" ht="15" hidden="false" customHeight="false" outlineLevel="0" collapsed="false">
      <c r="A3008" s="41" t="n">
        <v>0.2031664767</v>
      </c>
      <c r="B3008" s="41" t="n">
        <v>-1.3827616061</v>
      </c>
      <c r="C3008" s="41" t="n">
        <v>2.4949958434</v>
      </c>
      <c r="D3008" s="42" t="n">
        <f aca="false">$B$5*A3008</f>
        <v>0.519085885997934</v>
      </c>
      <c r="E3008" s="42" t="n">
        <f aca="false">$D$5*A3008+$F$5*B3008</f>
        <v>-1.90422332484103</v>
      </c>
      <c r="F3008" s="43" t="n">
        <f aca="false">Inputs!$B$5*D3008+Inputs!$B$6*E3008</f>
        <v>147119.754841845</v>
      </c>
      <c r="G3008" s="43" t="n">
        <f aca="false">F3008*SQRT(($B$6-2)/C3008)</f>
        <v>131719.804405057</v>
      </c>
    </row>
    <row r="3009" customFormat="false" ht="15" hidden="false" customHeight="false" outlineLevel="0" collapsed="false">
      <c r="A3009" s="41" t="n">
        <v>0.225116727</v>
      </c>
      <c r="B3009" s="41" t="n">
        <v>-0.0533429622</v>
      </c>
      <c r="C3009" s="41" t="n">
        <v>9.0255338328</v>
      </c>
      <c r="D3009" s="42" t="n">
        <f aca="false">$B$5*A3009</f>
        <v>0.575168293439967</v>
      </c>
      <c r="E3009" s="42" t="n">
        <f aca="false">$D$5*A3009+$F$5*B3009</f>
        <v>0.443575363446977</v>
      </c>
      <c r="F3009" s="43" t="n">
        <f aca="false">Inputs!$B$5*D3009+Inputs!$B$6*E3009</f>
        <v>35338.0611716479</v>
      </c>
      <c r="G3009" s="43" t="n">
        <f aca="false">F3009*SQRT(($B$6-2)/C3009)</f>
        <v>16634.9410720762</v>
      </c>
    </row>
    <row r="3010" customFormat="false" ht="15" hidden="false" customHeight="false" outlineLevel="0" collapsed="false">
      <c r="A3010" s="41" t="n">
        <v>0.8640436261</v>
      </c>
      <c r="B3010" s="41" t="n">
        <v>0.6067331774</v>
      </c>
      <c r="C3010" s="41" t="n">
        <v>6.3436431546</v>
      </c>
      <c r="D3010" s="42" t="n">
        <f aca="false">$B$5*A3010</f>
        <v>2.20761248843858</v>
      </c>
      <c r="E3010" s="42" t="n">
        <f aca="false">$D$5*A3010+$F$5*B3010</f>
        <v>3.10374078092211</v>
      </c>
      <c r="F3010" s="43" t="n">
        <f aca="false">Inputs!$B$5*D3010+Inputs!$B$6*E3010</f>
        <v>65574.2097977524</v>
      </c>
      <c r="G3010" s="43" t="n">
        <f aca="false">F3010*SQRT(($B$6-2)/C3010)</f>
        <v>36819.5682165731</v>
      </c>
    </row>
    <row r="3011" customFormat="false" ht="15" hidden="false" customHeight="false" outlineLevel="0" collapsed="false">
      <c r="A3011" s="41" t="n">
        <v>-2.9858225341</v>
      </c>
      <c r="B3011" s="41" t="n">
        <v>0.5452422044</v>
      </c>
      <c r="C3011" s="41" t="n">
        <v>2.8570336597</v>
      </c>
      <c r="D3011" s="42" t="n">
        <f aca="false">$B$5*A3011</f>
        <v>-7.62871099957355</v>
      </c>
      <c r="E3011" s="42" t="n">
        <f aca="false">$D$5*A3011+$F$5*B3011</f>
        <v>-6.16353304513226</v>
      </c>
      <c r="F3011" s="43" t="n">
        <f aca="false">Inputs!$B$5*D3011+Inputs!$B$6*E3011</f>
        <v>-454694.447700742</v>
      </c>
      <c r="G3011" s="43" t="n">
        <f aca="false">F3011*SQRT(($B$6-2)/C3011)</f>
        <v>-380431.938631767</v>
      </c>
    </row>
    <row r="3012" customFormat="false" ht="15" hidden="false" customHeight="false" outlineLevel="0" collapsed="false">
      <c r="A3012" s="41" t="n">
        <v>-1.0034794095</v>
      </c>
      <c r="B3012" s="41" t="n">
        <v>-1.4217287414</v>
      </c>
      <c r="C3012" s="41" t="n">
        <v>4.0167486977</v>
      </c>
      <c r="D3012" s="42" t="n">
        <f aca="false">$B$5*A3012</f>
        <v>-2.56386785271741</v>
      </c>
      <c r="E3012" s="42" t="n">
        <f aca="false">$D$5*A3012+$F$5*B3012</f>
        <v>-4.84282946341562</v>
      </c>
      <c r="F3012" s="43" t="n">
        <f aca="false">Inputs!$B$5*D3012+Inputs!$B$6*E3012</f>
        <v>-14245.3121009598</v>
      </c>
      <c r="G3012" s="43" t="n">
        <f aca="false">F3012*SQRT(($B$6-2)/C3012)</f>
        <v>-10051.9341692235</v>
      </c>
    </row>
    <row r="3013" customFormat="false" ht="15" hidden="false" customHeight="false" outlineLevel="0" collapsed="false">
      <c r="A3013" s="41" t="n">
        <v>-0.1884734104</v>
      </c>
      <c r="B3013" s="41" t="n">
        <v>0.410971109</v>
      </c>
      <c r="C3013" s="41" t="n">
        <v>1.9993734254</v>
      </c>
      <c r="D3013" s="42" t="n">
        <f aca="false">$B$5*A3013</f>
        <v>-0.48154542429261</v>
      </c>
      <c r="E3013" s="42" t="n">
        <f aca="false">$D$5*A3013+$F$5*B3013</f>
        <v>0.261153010525121</v>
      </c>
      <c r="F3013" s="43" t="n">
        <f aca="false">Inputs!$B$5*D3013+Inputs!$B$6*E3013</f>
        <v>-61212.1929555171</v>
      </c>
      <c r="G3013" s="43" t="n">
        <f aca="false">F3013*SQRT(($B$6-2)/C3013)</f>
        <v>-61221.7837104012</v>
      </c>
    </row>
    <row r="3014" customFormat="false" ht="15" hidden="false" customHeight="false" outlineLevel="0" collapsed="false">
      <c r="A3014" s="41" t="n">
        <v>-1.6407346103</v>
      </c>
      <c r="B3014" s="41" t="n">
        <v>0.7045764171</v>
      </c>
      <c r="C3014" s="41" t="n">
        <v>2.6689042296</v>
      </c>
      <c r="D3014" s="42" t="n">
        <f aca="false">$B$5*A3014</f>
        <v>-4.19204089527359</v>
      </c>
      <c r="E3014" s="42" t="n">
        <f aca="false">$D$5*A3014+$F$5*B3014</f>
        <v>-2.68764874814098</v>
      </c>
      <c r="F3014" s="43" t="n">
        <f aca="false">Inputs!$B$5*D3014+Inputs!$B$6*E3014</f>
        <v>-284821.65212031</v>
      </c>
      <c r="G3014" s="43" t="n">
        <f aca="false">F3014*SQRT(($B$6-2)/C3014)</f>
        <v>-246559.365705892</v>
      </c>
    </row>
    <row r="3015" customFormat="false" ht="15" hidden="false" customHeight="false" outlineLevel="0" collapsed="false">
      <c r="A3015" s="41" t="n">
        <v>0.7633388475</v>
      </c>
      <c r="B3015" s="41" t="n">
        <v>0.0469761963</v>
      </c>
      <c r="C3015" s="41" t="n">
        <v>5.0698575361</v>
      </c>
      <c r="D3015" s="42" t="n">
        <f aca="false">$B$5*A3015</f>
        <v>1.95031399080801</v>
      </c>
      <c r="E3015" s="42" t="n">
        <f aca="false">$D$5*A3015+$F$5*B3015</f>
        <v>1.8975477082543</v>
      </c>
      <c r="F3015" s="43" t="n">
        <f aca="false">Inputs!$B$5*D3015+Inputs!$B$6*E3015</f>
        <v>100154.013668086</v>
      </c>
      <c r="G3015" s="43" t="n">
        <f aca="false">F3015*SQRT(($B$6-2)/C3015)</f>
        <v>62905.0451306928</v>
      </c>
    </row>
    <row r="3016" customFormat="false" ht="15" hidden="false" customHeight="false" outlineLevel="0" collapsed="false">
      <c r="A3016" s="41" t="n">
        <v>-0.8676236302</v>
      </c>
      <c r="B3016" s="41" t="n">
        <v>-0.9793780042</v>
      </c>
      <c r="C3016" s="41" t="n">
        <v>2.6761487781</v>
      </c>
      <c r="D3016" s="42" t="n">
        <f aca="false">$B$5*A3016</f>
        <v>-2.21675932028953</v>
      </c>
      <c r="E3016" s="42" t="n">
        <f aca="false">$D$5*A3016+$F$5*B3016</f>
        <v>-3.75572206651099</v>
      </c>
      <c r="F3016" s="43" t="n">
        <f aca="false">Inputs!$B$5*D3016+Inputs!$B$6*E3016</f>
        <v>-33889.8287034032</v>
      </c>
      <c r="G3016" s="43" t="n">
        <f aca="false">F3016*SQRT(($B$6-2)/C3016)</f>
        <v>-29297.4110613824</v>
      </c>
    </row>
    <row r="3017" customFormat="false" ht="15" hidden="false" customHeight="false" outlineLevel="0" collapsed="false">
      <c r="A3017" s="41" t="n">
        <v>1.0259321316</v>
      </c>
      <c r="B3017" s="41" t="n">
        <v>-1.5112226865</v>
      </c>
      <c r="C3017" s="41" t="n">
        <v>5.647311571</v>
      </c>
      <c r="D3017" s="42" t="n">
        <f aca="false">$B$5*A3017</f>
        <v>2.62123406457309</v>
      </c>
      <c r="E3017" s="42" t="n">
        <f aca="false">$D$5*A3017+$F$5*B3017</f>
        <v>-0.168199636683402</v>
      </c>
      <c r="F3017" s="43" t="n">
        <f aca="false">Inputs!$B$5*D3017+Inputs!$B$6*E3017</f>
        <v>270533.388291479</v>
      </c>
      <c r="G3017" s="43" t="n">
        <f aca="false">F3017*SQRT(($B$6-2)/C3017)</f>
        <v>160995.966330631</v>
      </c>
    </row>
    <row r="3018" customFormat="false" ht="15" hidden="false" customHeight="false" outlineLevel="0" collapsed="false">
      <c r="A3018" s="41" t="n">
        <v>1.0644704608</v>
      </c>
      <c r="B3018" s="41" t="n">
        <v>-0.1651991591</v>
      </c>
      <c r="C3018" s="41" t="n">
        <v>1.0504040527</v>
      </c>
      <c r="D3018" s="42" t="n">
        <f aca="false">$B$5*A3018</f>
        <v>2.71969864929491</v>
      </c>
      <c r="E3018" s="42" t="n">
        <f aca="false">$D$5*A3018+$F$5*B3018</f>
        <v>2.24774423102787</v>
      </c>
      <c r="F3018" s="43" t="n">
        <f aca="false">Inputs!$B$5*D3018+Inputs!$B$6*E3018</f>
        <v>159582.653378098</v>
      </c>
      <c r="G3018" s="43" t="n">
        <f aca="false">F3018*SQRT(($B$6-2)/C3018)</f>
        <v>220202.62168845</v>
      </c>
    </row>
    <row r="3019" customFormat="false" ht="15" hidden="false" customHeight="false" outlineLevel="0" collapsed="false">
      <c r="A3019" s="41" t="n">
        <v>-0.0958344996</v>
      </c>
      <c r="B3019" s="41" t="n">
        <v>-1.7080877054</v>
      </c>
      <c r="C3019" s="41" t="n">
        <v>5.0289965469</v>
      </c>
      <c r="D3019" s="42" t="n">
        <f aca="false">$B$5*A3019</f>
        <v>-0.244855041747321</v>
      </c>
      <c r="E3019" s="42" t="n">
        <f aca="false">$D$5*A3019+$F$5*B3019</f>
        <v>-3.17747741293583</v>
      </c>
      <c r="F3019" s="43" t="n">
        <f aca="false">Inputs!$B$5*D3019+Inputs!$B$6*E3019</f>
        <v>134388.36647206</v>
      </c>
      <c r="G3019" s="43" t="n">
        <f aca="false">F3019*SQRT(($B$6-2)/C3019)</f>
        <v>84749.277432913</v>
      </c>
    </row>
    <row r="3020" customFormat="false" ht="15" hidden="false" customHeight="false" outlineLevel="0" collapsed="false">
      <c r="A3020" s="41" t="n">
        <v>-0.1467166301</v>
      </c>
      <c r="B3020" s="41" t="n">
        <v>0.613585516</v>
      </c>
      <c r="C3020" s="41" t="n">
        <v>1.5311473905</v>
      </c>
      <c r="D3020" s="42" t="n">
        <f aca="false">$B$5*A3020</f>
        <v>-0.374857767694357</v>
      </c>
      <c r="E3020" s="42" t="n">
        <f aca="false">$D$5*A3020+$F$5*B3020</f>
        <v>0.710380220167841</v>
      </c>
      <c r="F3020" s="43" t="n">
        <f aca="false">Inputs!$B$5*D3020+Inputs!$B$6*E3020</f>
        <v>-73004.7877778277</v>
      </c>
      <c r="G3020" s="43" t="n">
        <f aca="false">F3020*SQRT(($B$6-2)/C3020)</f>
        <v>-83436.8387846977</v>
      </c>
    </row>
    <row r="3021" customFormat="false" ht="15" hidden="false" customHeight="false" outlineLevel="0" collapsed="false">
      <c r="A3021" s="41" t="n">
        <v>-1.3364100879</v>
      </c>
      <c r="B3021" s="41" t="n">
        <v>0.4986358673</v>
      </c>
      <c r="C3021" s="41" t="n">
        <v>3.0846470176</v>
      </c>
      <c r="D3021" s="42" t="n">
        <f aca="false">$B$5*A3021</f>
        <v>-3.4144984241593</v>
      </c>
      <c r="E3021" s="42" t="n">
        <f aca="false">$D$5*A3021+$F$5*B3021</f>
        <v>-2.31908850237287</v>
      </c>
      <c r="F3021" s="43" t="n">
        <f aca="false">Inputs!$B$5*D3021+Inputs!$B$6*E3021</f>
        <v>-225495.417297287</v>
      </c>
      <c r="G3021" s="43" t="n">
        <f aca="false">F3021*SQRT(($B$6-2)/C3021)</f>
        <v>-181572.461449793</v>
      </c>
    </row>
    <row r="3022" customFormat="false" ht="15" hidden="false" customHeight="false" outlineLevel="0" collapsed="false">
      <c r="A3022" s="41" t="n">
        <v>0.0890122537</v>
      </c>
      <c r="B3022" s="41" t="n">
        <v>-0.6437556138</v>
      </c>
      <c r="C3022" s="41" t="n">
        <v>1.8996309771</v>
      </c>
      <c r="D3022" s="42" t="n">
        <f aca="false">$B$5*A3022</f>
        <v>0.227424353303939</v>
      </c>
      <c r="E3022" s="42" t="n">
        <f aca="false">$D$5*A3022+$F$5*B3022</f>
        <v>-0.899788897683119</v>
      </c>
      <c r="F3022" s="43" t="n">
        <f aca="false">Inputs!$B$5*D3022+Inputs!$B$6*E3022</f>
        <v>67731.8802145499</v>
      </c>
      <c r="G3022" s="43" t="n">
        <f aca="false">F3022*SQRT(($B$6-2)/C3022)</f>
        <v>69498.1922329535</v>
      </c>
    </row>
    <row r="3023" customFormat="false" ht="15" hidden="false" customHeight="false" outlineLevel="0" collapsed="false">
      <c r="A3023" s="41" t="n">
        <v>0.8546730865</v>
      </c>
      <c r="B3023" s="41" t="n">
        <v>-2.202256769</v>
      </c>
      <c r="C3023" s="41" t="n">
        <v>5.0385711145</v>
      </c>
      <c r="D3023" s="42" t="n">
        <f aca="false">$B$5*A3023</f>
        <v>2.18367096555768</v>
      </c>
      <c r="E3023" s="42" t="n">
        <f aca="false">$D$5*A3023+$F$5*B3023</f>
        <v>-1.76896477668351</v>
      </c>
      <c r="F3023" s="43" t="n">
        <f aca="false">Inputs!$B$5*D3023+Inputs!$B$6*E3023</f>
        <v>306815.335389943</v>
      </c>
      <c r="G3023" s="43" t="n">
        <f aca="false">F3023*SQRT(($B$6-2)/C3023)</f>
        <v>193302.897753743</v>
      </c>
    </row>
    <row r="3024" customFormat="false" ht="15" hidden="false" customHeight="false" outlineLevel="0" collapsed="false">
      <c r="A3024" s="41" t="n">
        <v>0.3466807487</v>
      </c>
      <c r="B3024" s="41" t="n">
        <v>1.6194351581</v>
      </c>
      <c r="C3024" s="41" t="n">
        <v>1.1563379461</v>
      </c>
      <c r="D3024" s="42" t="n">
        <f aca="false">$B$5*A3024</f>
        <v>0.885761699077427</v>
      </c>
      <c r="E3024" s="42" t="n">
        <f aca="false">$D$5*A3024+$F$5*B3024</f>
        <v>3.62130780708692</v>
      </c>
      <c r="F3024" s="43" t="n">
        <f aca="false">Inputs!$B$5*D3024+Inputs!$B$6*E3024</f>
        <v>-92489.2204466034</v>
      </c>
      <c r="G3024" s="43" t="n">
        <f aca="false">F3024*SQRT(($B$6-2)/C3024)</f>
        <v>-121636.447587793</v>
      </c>
    </row>
    <row r="3025" customFormat="false" ht="15" hidden="false" customHeight="false" outlineLevel="0" collapsed="false">
      <c r="A3025" s="41" t="n">
        <v>1.4399431391</v>
      </c>
      <c r="B3025" s="41" t="n">
        <v>0.3898067205</v>
      </c>
      <c r="C3025" s="41" t="n">
        <v>5.6944638404</v>
      </c>
      <c r="D3025" s="42" t="n">
        <f aca="false">$B$5*A3025</f>
        <v>3.67902309616796</v>
      </c>
      <c r="E3025" s="42" t="n">
        <f aca="false">$D$5*A3025+$F$5*B3025</f>
        <v>4.09956771430922</v>
      </c>
      <c r="F3025" s="43" t="n">
        <f aca="false">Inputs!$B$5*D3025+Inputs!$B$6*E3025</f>
        <v>162923.923901335</v>
      </c>
      <c r="G3025" s="43" t="n">
        <f aca="false">F3025*SQRT(($B$6-2)/C3025)</f>
        <v>96554.7045455122</v>
      </c>
    </row>
    <row r="3026" customFormat="false" ht="15" hidden="false" customHeight="false" outlineLevel="0" collapsed="false">
      <c r="A3026" s="41" t="n">
        <v>-0.3016807761</v>
      </c>
      <c r="B3026" s="41" t="n">
        <v>-0.6358025565</v>
      </c>
      <c r="C3026" s="41" t="n">
        <v>3.4298597526</v>
      </c>
      <c r="D3026" s="42" t="n">
        <f aca="false">$B$5*A3026</f>
        <v>-0.770787757380117</v>
      </c>
      <c r="E3026" s="42" t="n">
        <f aca="false">$D$5*A3026+$F$5*B3026</f>
        <v>-1.81574437717185</v>
      </c>
      <c r="F3026" s="43" t="n">
        <f aca="false">Inputs!$B$5*D3026+Inputs!$B$6*E3026</f>
        <v>13708.4431205807</v>
      </c>
      <c r="G3026" s="43" t="n">
        <f aca="false">F3026*SQRT(($B$6-2)/C3026)</f>
        <v>10468.0298218048</v>
      </c>
    </row>
    <row r="3027" customFormat="false" ht="15" hidden="false" customHeight="false" outlineLevel="0" collapsed="false">
      <c r="A3027" s="41" t="n">
        <v>-0.3029257939</v>
      </c>
      <c r="B3027" s="41" t="n">
        <v>0.5438072479</v>
      </c>
      <c r="C3027" s="41" t="n">
        <v>2.8849303119</v>
      </c>
      <c r="D3027" s="42" t="n">
        <f aca="false">$B$5*A3027</f>
        <v>-0.773968750515862</v>
      </c>
      <c r="E3027" s="42" t="n">
        <f aca="false">$D$5*A3027+$F$5*B3027</f>
        <v>0.218177565523233</v>
      </c>
      <c r="F3027" s="43" t="n">
        <f aca="false">Inputs!$B$5*D3027+Inputs!$B$6*E3027</f>
        <v>-88305.7533277478</v>
      </c>
      <c r="G3027" s="43" t="n">
        <f aca="false">F3027*SQRT(($B$6-2)/C3027)</f>
        <v>-73525.2202630705</v>
      </c>
    </row>
    <row r="3028" customFormat="false" ht="15" hidden="false" customHeight="false" outlineLevel="0" collapsed="false">
      <c r="A3028" s="41" t="n">
        <v>-0.8072438055</v>
      </c>
      <c r="B3028" s="41" t="n">
        <v>0.7574238181</v>
      </c>
      <c r="C3028" s="41" t="n">
        <v>2.1197501542</v>
      </c>
      <c r="D3028" s="42" t="n">
        <f aca="false">$B$5*A3028</f>
        <v>-2.06249019425118</v>
      </c>
      <c r="E3028" s="42" t="n">
        <f aca="false">$D$5*A3028+$F$5*B3028</f>
        <v>-0.613030226948971</v>
      </c>
      <c r="F3028" s="43" t="n">
        <f aca="false">Inputs!$B$5*D3028+Inputs!$B$6*E3028</f>
        <v>-175597.50807767</v>
      </c>
      <c r="G3028" s="43" t="n">
        <f aca="false">F3028*SQRT(($B$6-2)/C3028)</f>
        <v>-170565.428077862</v>
      </c>
    </row>
    <row r="3029" customFormat="false" ht="15" hidden="false" customHeight="false" outlineLevel="0" collapsed="false">
      <c r="A3029" s="41" t="n">
        <v>2.133160518</v>
      </c>
      <c r="B3029" s="41" t="n">
        <v>-0.0618832351</v>
      </c>
      <c r="C3029" s="41" t="n">
        <v>2.4594864146</v>
      </c>
      <c r="D3029" s="42" t="n">
        <f aca="false">$B$5*A3029</f>
        <v>5.45017827472046</v>
      </c>
      <c r="E3029" s="42" t="n">
        <f aca="false">$D$5*A3029+$F$5*B3029</f>
        <v>4.96918626647998</v>
      </c>
      <c r="F3029" s="43" t="n">
        <f aca="false">Inputs!$B$5*D3029+Inputs!$B$6*E3029</f>
        <v>296558.514148047</v>
      </c>
      <c r="G3029" s="43" t="n">
        <f aca="false">F3029*SQRT(($B$6-2)/C3029)</f>
        <v>267425.724409584</v>
      </c>
    </row>
    <row r="3030" customFormat="false" ht="15" hidden="false" customHeight="false" outlineLevel="0" collapsed="false">
      <c r="A3030" s="41" t="n">
        <v>-1.3443948033</v>
      </c>
      <c r="B3030" s="41" t="n">
        <v>-1.3447447463</v>
      </c>
      <c r="C3030" s="41" t="n">
        <v>7.7591213635</v>
      </c>
      <c r="D3030" s="42" t="n">
        <f aca="false">$B$5*A3030</f>
        <v>-3.43489919664487</v>
      </c>
      <c r="E3030" s="42" t="n">
        <f aca="false">$D$5*A3030+$F$5*B3030</f>
        <v>-5.52113590418716</v>
      </c>
      <c r="F3030" s="43" t="n">
        <f aca="false">Inputs!$B$5*D3030+Inputs!$B$6*E3030</f>
        <v>-67433.1244551287</v>
      </c>
      <c r="G3030" s="43" t="n">
        <f aca="false">F3030*SQRT(($B$6-2)/C3030)</f>
        <v>-34235.9204183204</v>
      </c>
    </row>
    <row r="3031" customFormat="false" ht="15" hidden="false" customHeight="false" outlineLevel="0" collapsed="false">
      <c r="A3031" s="41" t="n">
        <v>0.7765655517</v>
      </c>
      <c r="B3031" s="41" t="n">
        <v>-0.059746179</v>
      </c>
      <c r="C3031" s="41" t="n">
        <v>2.083971952</v>
      </c>
      <c r="D3031" s="42" t="n">
        <f aca="false">$B$5*A3031</f>
        <v>1.98410792955228</v>
      </c>
      <c r="E3031" s="42" t="n">
        <f aca="false">$D$5*A3031+$F$5*B3031</f>
        <v>1.74473955331308</v>
      </c>
      <c r="F3031" s="43" t="n">
        <f aca="false">Inputs!$B$5*D3031+Inputs!$B$6*E3031</f>
        <v>111173.815289574</v>
      </c>
      <c r="G3031" s="43" t="n">
        <f aca="false">F3031*SQRT(($B$6-2)/C3031)</f>
        <v>108910.956749387</v>
      </c>
    </row>
    <row r="3032" customFormat="false" ht="15" hidden="false" customHeight="false" outlineLevel="0" collapsed="false">
      <c r="A3032" s="41" t="n">
        <v>0.8768308961</v>
      </c>
      <c r="B3032" s="41" t="n">
        <v>-0.5336342492</v>
      </c>
      <c r="C3032" s="41" t="n">
        <v>7.7974870829</v>
      </c>
      <c r="D3032" s="42" t="n">
        <f aca="false">$B$5*A3032</f>
        <v>2.24028368245277</v>
      </c>
      <c r="E3032" s="42" t="n">
        <f aca="false">$D$5*A3032+$F$5*B3032</f>
        <v>1.1650461953912</v>
      </c>
      <c r="F3032" s="43" t="n">
        <f aca="false">Inputs!$B$5*D3032+Inputs!$B$6*E3032</f>
        <v>165776.058475717</v>
      </c>
      <c r="G3032" s="43" t="n">
        <f aca="false">F3032*SQRT(($B$6-2)/C3032)</f>
        <v>83957.4956038898</v>
      </c>
    </row>
    <row r="3033" customFormat="false" ht="15" hidden="false" customHeight="false" outlineLevel="0" collapsed="false">
      <c r="A3033" s="41" t="n">
        <v>0.8306235475</v>
      </c>
      <c r="B3033" s="41" t="n">
        <v>-0.1582991734</v>
      </c>
      <c r="C3033" s="41" t="n">
        <v>9.5045948208</v>
      </c>
      <c r="D3033" s="42" t="n">
        <f aca="false">$B$5*A3033</f>
        <v>2.12222492159202</v>
      </c>
      <c r="E3033" s="42" t="n">
        <f aca="false">$D$5*A3033+$F$5*B3033</f>
        <v>1.703199475026</v>
      </c>
      <c r="F3033" s="43" t="n">
        <f aca="false">Inputs!$B$5*D3033+Inputs!$B$6*E3033</f>
        <v>127062.518407902</v>
      </c>
      <c r="G3033" s="43" t="n">
        <f aca="false">F3033*SQRT(($B$6-2)/C3033)</f>
        <v>58286.1880152594</v>
      </c>
    </row>
    <row r="3034" customFormat="false" ht="15" hidden="false" customHeight="false" outlineLevel="0" collapsed="false">
      <c r="A3034" s="41" t="n">
        <v>-0.7325040553</v>
      </c>
      <c r="B3034" s="41" t="n">
        <v>-0.4009984788</v>
      </c>
      <c r="C3034" s="41" t="n">
        <v>2.8347462964</v>
      </c>
      <c r="D3034" s="42" t="n">
        <f aca="false">$B$5*A3034</f>
        <v>-1.87153177393502</v>
      </c>
      <c r="E3034" s="42" t="n">
        <f aca="false">$D$5*A3034+$F$5*B3034</f>
        <v>-2.43547959037003</v>
      </c>
      <c r="F3034" s="43" t="n">
        <f aca="false">Inputs!$B$5*D3034+Inputs!$B$6*E3034</f>
        <v>-65379.197875001</v>
      </c>
      <c r="G3034" s="43" t="n">
        <f aca="false">F3034*SQRT(($B$6-2)/C3034)</f>
        <v>-54915.821859411</v>
      </c>
    </row>
    <row r="3035" customFormat="false" ht="15" hidden="false" customHeight="false" outlineLevel="0" collapsed="false">
      <c r="A3035" s="41" t="n">
        <v>-1.1970543554</v>
      </c>
      <c r="B3035" s="41" t="n">
        <v>1.9893595586</v>
      </c>
      <c r="C3035" s="41" t="n">
        <v>0.9028024423</v>
      </c>
      <c r="D3035" s="42" t="n">
        <f aca="false">$B$5*A3035</f>
        <v>-3.05844758817188</v>
      </c>
      <c r="E3035" s="42" t="n">
        <f aca="false">$D$5*A3035+$F$5*B3035</f>
        <v>0.586619421900201</v>
      </c>
      <c r="F3035" s="43" t="n">
        <f aca="false">Inputs!$B$5*D3035+Inputs!$B$6*E3035</f>
        <v>-335175.729912198</v>
      </c>
      <c r="G3035" s="43" t="n">
        <f aca="false">F3035*SQRT(($B$6-2)/C3035)</f>
        <v>-498874.377652402</v>
      </c>
    </row>
    <row r="3036" customFormat="false" ht="15" hidden="false" customHeight="false" outlineLevel="0" collapsed="false">
      <c r="A3036" s="41" t="n">
        <v>-0.0963818136</v>
      </c>
      <c r="B3036" s="41" t="n">
        <v>0.6445140887</v>
      </c>
      <c r="C3036" s="41" t="n">
        <v>6.5428167701</v>
      </c>
      <c r="D3036" s="42" t="n">
        <f aca="false">$B$5*A3036</f>
        <v>-0.246253416997134</v>
      </c>
      <c r="E3036" s="42" t="n">
        <f aca="false">$D$5*A3036+$F$5*B3036</f>
        <v>0.883562074935912</v>
      </c>
      <c r="F3036" s="43" t="n">
        <f aca="false">Inputs!$B$5*D3036+Inputs!$B$6*E3036</f>
        <v>-68803.4454465091</v>
      </c>
      <c r="G3036" s="43" t="n">
        <f aca="false">F3036*SQRT(($B$6-2)/C3036)</f>
        <v>-38040.2012201119</v>
      </c>
    </row>
    <row r="3037" customFormat="false" ht="15" hidden="false" customHeight="false" outlineLevel="0" collapsed="false">
      <c r="A3037" s="41" t="n">
        <v>-0.5368691329</v>
      </c>
      <c r="B3037" s="41" t="n">
        <v>-1.051927822</v>
      </c>
      <c r="C3037" s="41" t="n">
        <v>6.4933178115</v>
      </c>
      <c r="D3037" s="42" t="n">
        <f aca="false">$B$5*A3037</f>
        <v>-1.37168884376454</v>
      </c>
      <c r="E3037" s="42" t="n">
        <f aca="false">$D$5*A3037+$F$5*B3037</f>
        <v>-3.09393768069717</v>
      </c>
      <c r="F3037" s="43" t="n">
        <f aca="false">Inputs!$B$5*D3037+Inputs!$B$6*E3037</f>
        <v>17527.9996584045</v>
      </c>
      <c r="G3037" s="43" t="n">
        <f aca="false">F3037*SQRT(($B$6-2)/C3037)</f>
        <v>9727.78635894872</v>
      </c>
    </row>
    <row r="3038" customFormat="false" ht="15" hidden="false" customHeight="false" outlineLevel="0" collapsed="false">
      <c r="A3038" s="41" t="n">
        <v>-0.2338805109</v>
      </c>
      <c r="B3038" s="41" t="n">
        <v>1.1011925334</v>
      </c>
      <c r="C3038" s="41" t="n">
        <v>7.8727607241</v>
      </c>
      <c r="D3038" s="42" t="n">
        <f aca="false">$B$5*A3038</f>
        <v>-0.59755956883302</v>
      </c>
      <c r="E3038" s="42" t="n">
        <f aca="false">$D$5*A3038+$F$5*B3038</f>
        <v>1.3449387759837</v>
      </c>
      <c r="F3038" s="43" t="n">
        <f aca="false">Inputs!$B$5*D3038+Inputs!$B$6*E3038</f>
        <v>-127002.895682487</v>
      </c>
      <c r="G3038" s="43" t="n">
        <f aca="false">F3038*SQRT(($B$6-2)/C3038)</f>
        <v>-64012.5450935677</v>
      </c>
    </row>
    <row r="3039" customFormat="false" ht="15" hidden="false" customHeight="false" outlineLevel="0" collapsed="false">
      <c r="A3039" s="41" t="n">
        <v>-0.5207317914</v>
      </c>
      <c r="B3039" s="41" t="n">
        <v>-0.8705319727</v>
      </c>
      <c r="C3039" s="41" t="n">
        <v>3.2536247765</v>
      </c>
      <c r="D3039" s="42" t="n">
        <f aca="false">$B$5*A3039</f>
        <v>-1.33045829064259</v>
      </c>
      <c r="E3039" s="42" t="n">
        <f aca="false">$D$5*A3039+$F$5*B3039</f>
        <v>-2.74231320040678</v>
      </c>
      <c r="F3039" s="43" t="n">
        <f aca="false">Inputs!$B$5*D3039+Inputs!$B$6*E3039</f>
        <v>4069.83095607991</v>
      </c>
      <c r="G3039" s="43" t="n">
        <f aca="false">F3039*SQRT(($B$6-2)/C3039)</f>
        <v>3190.85915907102</v>
      </c>
    </row>
    <row r="3040" customFormat="false" ht="15" hidden="false" customHeight="false" outlineLevel="0" collapsed="false">
      <c r="A3040" s="41" t="n">
        <v>0.1554642444</v>
      </c>
      <c r="B3040" s="41" t="n">
        <v>0.4990226007</v>
      </c>
      <c r="C3040" s="41" t="n">
        <v>4.3117324622</v>
      </c>
      <c r="D3040" s="42" t="n">
        <f aca="false">$B$5*A3040</f>
        <v>0.397207730114529</v>
      </c>
      <c r="E3040" s="42" t="n">
        <f aca="false">$D$5*A3040+$F$5*B3040</f>
        <v>1.23162528212282</v>
      </c>
      <c r="F3040" s="43" t="n">
        <f aca="false">Inputs!$B$5*D3040+Inputs!$B$6*E3040</f>
        <v>-21860.4910946882</v>
      </c>
      <c r="G3040" s="43" t="n">
        <f aca="false">F3040*SQRT(($B$6-2)/C3040)</f>
        <v>-14888.4336269835</v>
      </c>
    </row>
    <row r="3041" customFormat="false" ht="15" hidden="false" customHeight="false" outlineLevel="0" collapsed="false">
      <c r="A3041" s="41" t="n">
        <v>1.6428481689</v>
      </c>
      <c r="B3041" s="41" t="n">
        <v>0.3537504784</v>
      </c>
      <c r="C3041" s="41" t="n">
        <v>2.4347794595</v>
      </c>
      <c r="D3041" s="42" t="n">
        <f aca="false">$B$5*A3041</f>
        <v>4.19744099107833</v>
      </c>
      <c r="E3041" s="42" t="n">
        <f aca="false">$D$5*A3041+$F$5*B3041</f>
        <v>4.52013813993245</v>
      </c>
      <c r="F3041" s="43" t="n">
        <f aca="false">Inputs!$B$5*D3041+Inputs!$B$6*E3041</f>
        <v>193737.19211121</v>
      </c>
      <c r="G3041" s="43" t="n">
        <f aca="false">F3041*SQRT(($B$6-2)/C3041)</f>
        <v>175589.355310544</v>
      </c>
    </row>
    <row r="3042" customFormat="false" ht="15" hidden="false" customHeight="false" outlineLevel="0" collapsed="false">
      <c r="A3042" s="41" t="n">
        <v>0.6439926785</v>
      </c>
      <c r="B3042" s="41" t="n">
        <v>0.7192752369</v>
      </c>
      <c r="C3042" s="41" t="n">
        <v>2.3517260595</v>
      </c>
      <c r="D3042" s="42" t="n">
        <f aca="false">$B$5*A3042</f>
        <v>1.64538715011026</v>
      </c>
      <c r="E3042" s="42" t="n">
        <f aca="false">$D$5*A3042+$F$5*B3042</f>
        <v>2.77444159158616</v>
      </c>
      <c r="F3042" s="43" t="n">
        <f aca="false">Inputs!$B$5*D3042+Inputs!$B$6*E3042</f>
        <v>25816.6354317179</v>
      </c>
      <c r="G3042" s="43" t="n">
        <f aca="false">F3042*SQRT(($B$6-2)/C3042)</f>
        <v>23807.9101004938</v>
      </c>
    </row>
    <row r="3043" customFormat="false" ht="15" hidden="false" customHeight="false" outlineLevel="0" collapsed="false">
      <c r="A3043" s="41" t="n">
        <v>-1.1530153819</v>
      </c>
      <c r="B3043" s="41" t="n">
        <v>-0.9633320705</v>
      </c>
      <c r="C3043" s="41" t="n">
        <v>4.1541771235</v>
      </c>
      <c r="D3043" s="42" t="n">
        <f aca="false">$B$5*A3043</f>
        <v>-2.94592897806948</v>
      </c>
      <c r="E3043" s="42" t="n">
        <f aca="false">$D$5*A3043+$F$5*B3043</f>
        <v>-4.40712957822647</v>
      </c>
      <c r="F3043" s="43" t="n">
        <f aca="false">Inputs!$B$5*D3043+Inputs!$B$6*E3043</f>
        <v>-74236.4188956243</v>
      </c>
      <c r="G3043" s="43" t="n">
        <f aca="false">F3043*SQRT(($B$6-2)/C3043)</f>
        <v>-51509.7576591218</v>
      </c>
    </row>
    <row r="3044" customFormat="false" ht="15" hidden="false" customHeight="false" outlineLevel="0" collapsed="false">
      <c r="A3044" s="41" t="n">
        <v>-1.0838962896</v>
      </c>
      <c r="B3044" s="41" t="n">
        <v>-1.3321457557</v>
      </c>
      <c r="C3044" s="41" t="n">
        <v>6.9234569346</v>
      </c>
      <c r="D3044" s="42" t="n">
        <f aca="false">$B$5*A3044</f>
        <v>-2.76933121524615</v>
      </c>
      <c r="E3044" s="42" t="n">
        <f aca="false">$D$5*A3044+$F$5*B3044</f>
        <v>-4.87950157713503</v>
      </c>
      <c r="F3044" s="43" t="n">
        <f aca="false">Inputs!$B$5*D3044+Inputs!$B$6*E3044</f>
        <v>-32958.0426678631</v>
      </c>
      <c r="G3044" s="43" t="n">
        <f aca="false">F3044*SQRT(($B$6-2)/C3044)</f>
        <v>-17713.9295008242</v>
      </c>
    </row>
    <row r="3045" customFormat="false" ht="15" hidden="false" customHeight="false" outlineLevel="0" collapsed="false">
      <c r="A3045" s="41" t="n">
        <v>0.7954598749</v>
      </c>
      <c r="B3045" s="41" t="n">
        <v>0.2900500917</v>
      </c>
      <c r="C3045" s="41" t="n">
        <v>5.9240520243</v>
      </c>
      <c r="D3045" s="42" t="n">
        <f aca="false">$B$5*A3045</f>
        <v>2.03238251036851</v>
      </c>
      <c r="E3045" s="42" t="n">
        <f aca="false">$D$5*A3045+$F$5*B3045</f>
        <v>2.3937089908661</v>
      </c>
      <c r="F3045" s="43" t="n">
        <f aca="false">Inputs!$B$5*D3045+Inputs!$B$6*E3045</f>
        <v>83552.8014935465</v>
      </c>
      <c r="G3045" s="43" t="n">
        <f aca="false">F3045*SQRT(($B$6-2)/C3045)</f>
        <v>48547.4677758961</v>
      </c>
    </row>
    <row r="3046" customFormat="false" ht="15" hidden="false" customHeight="false" outlineLevel="0" collapsed="false">
      <c r="A3046" s="41" t="n">
        <v>0.0794960631</v>
      </c>
      <c r="B3046" s="41" t="n">
        <v>-2.5927165154</v>
      </c>
      <c r="C3046" s="41" t="n">
        <v>3.543262802</v>
      </c>
      <c r="D3046" s="42" t="n">
        <f aca="false">$B$5*A3046</f>
        <v>0.203110695316848</v>
      </c>
      <c r="E3046" s="42" t="n">
        <f aca="false">$D$5*A3046+$F$5*B3046</f>
        <v>-4.28779074563122</v>
      </c>
      <c r="F3046" s="43" t="n">
        <f aca="false">Inputs!$B$5*D3046+Inputs!$B$6*E3046</f>
        <v>234700.606813246</v>
      </c>
      <c r="G3046" s="43" t="n">
        <f aca="false">F3046*SQRT(($B$6-2)/C3046)</f>
        <v>176330.536067942</v>
      </c>
    </row>
    <row r="3047" customFormat="false" ht="15" hidden="false" customHeight="false" outlineLevel="0" collapsed="false">
      <c r="A3047" s="41" t="n">
        <v>2.0554768586</v>
      </c>
      <c r="B3047" s="41" t="n">
        <v>-0.8942720042</v>
      </c>
      <c r="C3047" s="41" t="n">
        <v>7.3141135653</v>
      </c>
      <c r="D3047" s="42" t="n">
        <f aca="false">$B$5*A3047</f>
        <v>5.25169823105285</v>
      </c>
      <c r="E3047" s="42" t="n">
        <f aca="false">$D$5*A3047+$F$5*B3047</f>
        <v>3.3470085675721</v>
      </c>
      <c r="F3047" s="43" t="n">
        <f aca="false">Inputs!$B$5*D3047+Inputs!$B$6*E3047</f>
        <v>357819.39472668</v>
      </c>
      <c r="G3047" s="43" t="n">
        <f aca="false">F3047*SQRT(($B$6-2)/C3047)</f>
        <v>187110.44210711</v>
      </c>
    </row>
    <row r="3048" customFormat="false" ht="15" hidden="false" customHeight="false" outlineLevel="0" collapsed="false">
      <c r="A3048" s="41" t="n">
        <v>2.0518127559</v>
      </c>
      <c r="B3048" s="41" t="n">
        <v>-1.4492414807</v>
      </c>
      <c r="C3048" s="41" t="n">
        <v>1.1830273753</v>
      </c>
      <c r="D3048" s="42" t="n">
        <f aca="false">$B$5*A3048</f>
        <v>5.24233652912589</v>
      </c>
      <c r="E3048" s="42" t="n">
        <f aca="false">$D$5*A3048+$F$5*B3048</f>
        <v>2.37999910217096</v>
      </c>
      <c r="F3048" s="43" t="n">
        <f aca="false">Inputs!$B$5*D3048+Inputs!$B$6*E3048</f>
        <v>405233.697804041</v>
      </c>
      <c r="G3048" s="43" t="n">
        <f aca="false">F3048*SQRT(($B$6-2)/C3048)</f>
        <v>526893.878888511</v>
      </c>
    </row>
    <row r="3049" customFormat="false" ht="15" hidden="false" customHeight="false" outlineLevel="0" collapsed="false">
      <c r="A3049" s="41" t="n">
        <v>-0.8124011586</v>
      </c>
      <c r="B3049" s="41" t="n">
        <v>-2.2028493825</v>
      </c>
      <c r="C3049" s="41" t="n">
        <v>14.7439388616</v>
      </c>
      <c r="D3049" s="42" t="n">
        <f aca="false">$B$5*A3049</f>
        <v>-2.07566711815517</v>
      </c>
      <c r="E3049" s="42" t="n">
        <f aca="false">$D$5*A3049+$F$5*B3049</f>
        <v>-5.73693764259203</v>
      </c>
      <c r="F3049" s="43" t="n">
        <f aca="false">Inputs!$B$5*D3049+Inputs!$B$6*E3049</f>
        <v>79280.1703140844</v>
      </c>
      <c r="G3049" s="43" t="n">
        <f aca="false">F3049*SQRT(($B$6-2)/C3049)</f>
        <v>29199.3249749811</v>
      </c>
    </row>
    <row r="3050" customFormat="false" ht="15" hidden="false" customHeight="false" outlineLevel="0" collapsed="false">
      <c r="A3050" s="41" t="n">
        <v>0.3621249759</v>
      </c>
      <c r="B3050" s="41" t="n">
        <v>-1.1012568208</v>
      </c>
      <c r="C3050" s="41" t="n">
        <v>1.302357832</v>
      </c>
      <c r="D3050" s="42" t="n">
        <f aca="false">$B$5*A3050</f>
        <v>0.92522136038515</v>
      </c>
      <c r="E3050" s="42" t="n">
        <f aca="false">$D$5*A3050+$F$5*B3050</f>
        <v>-1.0398808165911</v>
      </c>
      <c r="F3050" s="43" t="n">
        <f aca="false">Inputs!$B$5*D3050+Inputs!$B$6*E3050</f>
        <v>144516.17686807</v>
      </c>
      <c r="G3050" s="43" t="n">
        <f aca="false">F3050*SQRT(($B$6-2)/C3050)</f>
        <v>179087.922592375</v>
      </c>
    </row>
    <row r="3051" customFormat="false" ht="15" hidden="false" customHeight="false" outlineLevel="0" collapsed="false">
      <c r="A3051" s="41" t="n">
        <v>-1.0730001541</v>
      </c>
      <c r="B3051" s="41" t="n">
        <v>-1.3725142172</v>
      </c>
      <c r="C3051" s="41" t="n">
        <v>3.3314618043</v>
      </c>
      <c r="D3051" s="42" t="n">
        <f aca="false">$B$5*A3051</f>
        <v>-2.7414918283461</v>
      </c>
      <c r="E3051" s="42" t="n">
        <f aca="false">$D$5*A3051+$F$5*B3051</f>
        <v>-4.92327927883086</v>
      </c>
      <c r="F3051" s="43" t="n">
        <f aca="false">Inputs!$B$5*D3051+Inputs!$B$6*E3051</f>
        <v>-27985.218893067</v>
      </c>
      <c r="G3051" s="43" t="n">
        <f aca="false">F3051*SQRT(($B$6-2)/C3051)</f>
        <v>-21683.3453487785</v>
      </c>
    </row>
    <row r="3052" customFormat="false" ht="15" hidden="false" customHeight="false" outlineLevel="0" collapsed="false">
      <c r="A3052" s="41" t="n">
        <v>0.7773550627</v>
      </c>
      <c r="B3052" s="41" t="n">
        <v>0.7114636516</v>
      </c>
      <c r="C3052" s="41" t="n">
        <v>4.1077158813</v>
      </c>
      <c r="D3052" s="42" t="n">
        <f aca="false">$B$5*A3052</f>
        <v>1.98612511281793</v>
      </c>
      <c r="E3052" s="42" t="n">
        <f aca="false">$D$5*A3052+$F$5*B3052</f>
        <v>3.07830048626468</v>
      </c>
      <c r="F3052" s="43" t="n">
        <f aca="false">Inputs!$B$5*D3052+Inputs!$B$6*E3052</f>
        <v>44697.4869685591</v>
      </c>
      <c r="G3052" s="43" t="n">
        <f aca="false">F3052*SQRT(($B$6-2)/C3052)</f>
        <v>31188.7454407282</v>
      </c>
    </row>
    <row r="3053" customFormat="false" ht="15" hidden="false" customHeight="false" outlineLevel="0" collapsed="false">
      <c r="A3053" s="41" t="n">
        <v>1.8120338911</v>
      </c>
      <c r="B3053" s="41" t="n">
        <v>-0.6857066211</v>
      </c>
      <c r="C3053" s="41" t="n">
        <v>4.2210871061</v>
      </c>
      <c r="D3053" s="42" t="n">
        <f aca="false">$B$5*A3053</f>
        <v>4.62970679561884</v>
      </c>
      <c r="E3053" s="42" t="n">
        <f aca="false">$D$5*A3053+$F$5*B3053</f>
        <v>3.1278537445831</v>
      </c>
      <c r="F3053" s="43" t="n">
        <f aca="false">Inputs!$B$5*D3053+Inputs!$B$6*E3053</f>
        <v>306577.992332729</v>
      </c>
      <c r="G3053" s="43" t="n">
        <f aca="false">F3053*SQRT(($B$6-2)/C3053)</f>
        <v>211029.814180542</v>
      </c>
    </row>
    <row r="3054" customFormat="false" ht="15" hidden="false" customHeight="false" outlineLevel="0" collapsed="false">
      <c r="A3054" s="41" t="n">
        <v>0.218819371</v>
      </c>
      <c r="B3054" s="41" t="n">
        <v>-1.2893351974</v>
      </c>
      <c r="C3054" s="41" t="n">
        <v>6.8329815944</v>
      </c>
      <c r="D3054" s="42" t="n">
        <f aca="false">$B$5*A3054</f>
        <v>0.559078687163381</v>
      </c>
      <c r="E3054" s="42" t="n">
        <f aca="false">$D$5*A3054+$F$5*B3054</f>
        <v>-1.70565236425491</v>
      </c>
      <c r="F3054" s="43" t="n">
        <f aca="false">Inputs!$B$5*D3054+Inputs!$B$6*E3054</f>
        <v>141190.486929084</v>
      </c>
      <c r="G3054" s="43" t="n">
        <f aca="false">F3054*SQRT(($B$6-2)/C3054)</f>
        <v>76386.2708390978</v>
      </c>
    </row>
    <row r="3055" customFormat="false" ht="15" hidden="false" customHeight="false" outlineLevel="0" collapsed="false">
      <c r="A3055" s="41" t="n">
        <v>-0.3350390227</v>
      </c>
      <c r="B3055" s="41" t="n">
        <v>-0.5188453133</v>
      </c>
      <c r="C3055" s="41" t="n">
        <v>1.7320120941</v>
      </c>
      <c r="D3055" s="42" t="n">
        <f aca="false">$B$5*A3055</f>
        <v>-0.856017344824641</v>
      </c>
      <c r="E3055" s="42" t="n">
        <f aca="false">$D$5*A3055+$F$5*B3055</f>
        <v>-1.69316799500695</v>
      </c>
      <c r="F3055" s="43" t="n">
        <f aca="false">Inputs!$B$5*D3055+Inputs!$B$6*E3055</f>
        <v>-943.33473211652</v>
      </c>
      <c r="G3055" s="43" t="n">
        <f aca="false">F3055*SQRT(($B$6-2)/C3055)</f>
        <v>-1013.69046745577</v>
      </c>
    </row>
    <row r="3056" customFormat="false" ht="15" hidden="false" customHeight="false" outlineLevel="0" collapsed="false">
      <c r="A3056" s="41" t="n">
        <v>0.4644499575</v>
      </c>
      <c r="B3056" s="41" t="n">
        <v>1.0170218064</v>
      </c>
      <c r="C3056" s="41" t="n">
        <v>4.4240151623</v>
      </c>
      <c r="D3056" s="42" t="n">
        <f aca="false">$B$5*A3056</f>
        <v>1.1866594410976</v>
      </c>
      <c r="E3056" s="42" t="n">
        <f aca="false">$D$5*A3056+$F$5*B3056</f>
        <v>2.86133612733063</v>
      </c>
      <c r="F3056" s="43" t="n">
        <f aca="false">Inputs!$B$5*D3056+Inputs!$B$6*E3056</f>
        <v>-24400.8622567717</v>
      </c>
      <c r="G3056" s="43" t="n">
        <f aca="false">F3056*SQRT(($B$6-2)/C3056)</f>
        <v>-16406.3460557011</v>
      </c>
    </row>
    <row r="3057" customFormat="false" ht="15" hidden="false" customHeight="false" outlineLevel="0" collapsed="false">
      <c r="A3057" s="41" t="n">
        <v>0.9910666908</v>
      </c>
      <c r="B3057" s="41" t="n">
        <v>-0.8428122722</v>
      </c>
      <c r="C3057" s="41" t="n">
        <v>5.5961084634</v>
      </c>
      <c r="D3057" s="42" t="n">
        <f aca="false">$B$5*A3057</f>
        <v>2.53215362904877</v>
      </c>
      <c r="E3057" s="42" t="n">
        <f aca="false">$D$5*A3057+$F$5*B3057</f>
        <v>0.903008895246598</v>
      </c>
      <c r="F3057" s="43" t="n">
        <f aca="false">Inputs!$B$5*D3057+Inputs!$B$6*E3057</f>
        <v>208064.918142547</v>
      </c>
      <c r="G3057" s="43" t="n">
        <f aca="false">F3057*SQRT(($B$6-2)/C3057)</f>
        <v>124385.797810675</v>
      </c>
    </row>
    <row r="3058" customFormat="false" ht="15" hidden="false" customHeight="false" outlineLevel="0" collapsed="false">
      <c r="A3058" s="41" t="n">
        <v>0.9984679046</v>
      </c>
      <c r="B3058" s="41" t="n">
        <v>-0.0440851371</v>
      </c>
      <c r="C3058" s="41" t="n">
        <v>7.4989433673</v>
      </c>
      <c r="D3058" s="42" t="n">
        <f aca="false">$B$5*A3058</f>
        <v>2.55106356776128</v>
      </c>
      <c r="E3058" s="42" t="n">
        <f aca="false">$D$5*A3058+$F$5*B3058</f>
        <v>2.2998183059057</v>
      </c>
      <c r="F3058" s="43" t="n">
        <f aca="false">Inputs!$B$5*D3058+Inputs!$B$6*E3058</f>
        <v>140115.441480843</v>
      </c>
      <c r="G3058" s="43" t="n">
        <f aca="false">F3058*SQRT(($B$6-2)/C3058)</f>
        <v>72360.4002574564</v>
      </c>
    </row>
    <row r="3059" customFormat="false" ht="15" hidden="false" customHeight="false" outlineLevel="0" collapsed="false">
      <c r="A3059" s="41" t="n">
        <v>-0.3245968959</v>
      </c>
      <c r="B3059" s="41" t="n">
        <v>-0.7085114868</v>
      </c>
      <c r="C3059" s="41" t="n">
        <v>2.8108784743</v>
      </c>
      <c r="D3059" s="42" t="n">
        <f aca="false">$B$5*A3059</f>
        <v>-0.82933794018209</v>
      </c>
      <c r="E3059" s="42" t="n">
        <f aca="false">$D$5*A3059+$F$5*B3059</f>
        <v>-1.99582503181909</v>
      </c>
      <c r="F3059" s="43" t="n">
        <f aca="false">Inputs!$B$5*D3059+Inputs!$B$6*E3059</f>
        <v>16857.4575727453</v>
      </c>
      <c r="G3059" s="43" t="n">
        <f aca="false">F3059*SQRT(($B$6-2)/C3059)</f>
        <v>14219.5560772022</v>
      </c>
    </row>
    <row r="3060" customFormat="false" ht="15" hidden="false" customHeight="false" outlineLevel="0" collapsed="false">
      <c r="A3060" s="41" t="n">
        <v>-0.5599357944</v>
      </c>
      <c r="B3060" s="41" t="n">
        <v>1.7423138462</v>
      </c>
      <c r="C3060" s="41" t="n">
        <v>3.8388504833</v>
      </c>
      <c r="D3060" s="42" t="n">
        <f aca="false">$B$5*A3060</f>
        <v>-1.4306236573038</v>
      </c>
      <c r="E3060" s="42" t="n">
        <f aca="false">$D$5*A3060+$F$5*B3060</f>
        <v>1.67611420201366</v>
      </c>
      <c r="F3060" s="43" t="n">
        <f aca="false">Inputs!$B$5*D3060+Inputs!$B$6*E3060</f>
        <v>-226868.075831063</v>
      </c>
      <c r="G3060" s="43" t="n">
        <f aca="false">F3060*SQRT(($B$6-2)/C3060)</f>
        <v>-163752.442566681</v>
      </c>
    </row>
    <row r="3061" customFormat="false" ht="15" hidden="false" customHeight="false" outlineLevel="0" collapsed="false">
      <c r="A3061" s="41" t="n">
        <v>0.3074107665</v>
      </c>
      <c r="B3061" s="41" t="n">
        <v>0.1746118475</v>
      </c>
      <c r="C3061" s="41" t="n">
        <v>3.4672783864</v>
      </c>
      <c r="D3061" s="42" t="n">
        <f aca="false">$B$5*A3061</f>
        <v>0.785427757009266</v>
      </c>
      <c r="E3061" s="42" t="n">
        <f aca="false">$D$5*A3061+$F$5*B3061</f>
        <v>1.03302093880307</v>
      </c>
      <c r="F3061" s="43" t="n">
        <f aca="false">Inputs!$B$5*D3061+Inputs!$B$6*E3061</f>
        <v>26891.7287607734</v>
      </c>
      <c r="G3061" s="43" t="n">
        <f aca="false">F3061*SQRT(($B$6-2)/C3061)</f>
        <v>20423.9323740129</v>
      </c>
    </row>
    <row r="3062" customFormat="false" ht="15" hidden="false" customHeight="false" outlineLevel="0" collapsed="false">
      <c r="A3062" s="41" t="n">
        <v>-0.2622468585</v>
      </c>
      <c r="B3062" s="41" t="n">
        <v>2.4459786114</v>
      </c>
      <c r="C3062" s="41" t="n">
        <v>5.4112198542</v>
      </c>
      <c r="D3062" s="42" t="n">
        <f aca="false">$B$5*A3062</f>
        <v>-0.670034963965328</v>
      </c>
      <c r="E3062" s="42" t="n">
        <f aca="false">$D$5*A3062+$F$5*B3062</f>
        <v>3.59954033070416</v>
      </c>
      <c r="F3062" s="43" t="n">
        <f aca="false">Inputs!$B$5*D3062+Inputs!$B$6*E3062</f>
        <v>-246980.512931741</v>
      </c>
      <c r="G3062" s="43" t="n">
        <f aca="false">F3062*SQRT(($B$6-2)/C3062)</f>
        <v>-150151.645645282</v>
      </c>
    </row>
    <row r="3063" customFormat="false" ht="15" hidden="false" customHeight="false" outlineLevel="0" collapsed="false">
      <c r="A3063" s="41" t="n">
        <v>1.3050104888</v>
      </c>
      <c r="B3063" s="41" t="n">
        <v>-0.7210621148</v>
      </c>
      <c r="C3063" s="41" t="n">
        <v>5.4358398805</v>
      </c>
      <c r="D3063" s="42" t="n">
        <f aca="false">$B$5*A3063</f>
        <v>3.33427313806119</v>
      </c>
      <c r="E3063" s="42" t="n">
        <f aca="false">$D$5*A3063+$F$5*B3063</f>
        <v>1.86029713123259</v>
      </c>
      <c r="F3063" s="43" t="n">
        <f aca="false">Inputs!$B$5*D3063+Inputs!$B$6*E3063</f>
        <v>240412.457244489</v>
      </c>
      <c r="G3063" s="43" t="n">
        <f aca="false">F3063*SQRT(($B$6-2)/C3063)</f>
        <v>145827.233698385</v>
      </c>
    </row>
    <row r="3064" customFormat="false" ht="15" hidden="false" customHeight="false" outlineLevel="0" collapsed="false">
      <c r="A3064" s="41" t="n">
        <v>-0.2736150547</v>
      </c>
      <c r="B3064" s="41" t="n">
        <v>-0.2142445434</v>
      </c>
      <c r="C3064" s="41" t="n">
        <v>2.7222902381</v>
      </c>
      <c r="D3064" s="42" t="n">
        <f aca="false">$B$5*A3064</f>
        <v>-0.699080455586414</v>
      </c>
      <c r="E3064" s="42" t="n">
        <f aca="false">$D$5*A3064+$F$5*B3064</f>
        <v>-1.02103660848354</v>
      </c>
      <c r="F3064" s="43" t="n">
        <f aca="false">Inputs!$B$5*D3064+Inputs!$B$6*E3064</f>
        <v>-18856.2151344643</v>
      </c>
      <c r="G3064" s="43" t="n">
        <f aca="false">F3064*SQRT(($B$6-2)/C3064)</f>
        <v>-16162.2682059504</v>
      </c>
    </row>
    <row r="3065" customFormat="false" ht="15" hidden="false" customHeight="false" outlineLevel="0" collapsed="false">
      <c r="A3065" s="41" t="n">
        <v>0.1458719783</v>
      </c>
      <c r="B3065" s="41" t="n">
        <v>-0.7012259926</v>
      </c>
      <c r="C3065" s="41" t="n">
        <v>3.4186834897</v>
      </c>
      <c r="D3065" s="42" t="n">
        <f aca="false">$B$5*A3065</f>
        <v>0.372699700895718</v>
      </c>
      <c r="E3065" s="42" t="n">
        <f aca="false">$D$5*A3065+$F$5*B3065</f>
        <v>-0.86372284162182</v>
      </c>
      <c r="F3065" s="43" t="n">
        <f aca="false">Inputs!$B$5*D3065+Inputs!$B$6*E3065</f>
        <v>80456.1121706628</v>
      </c>
      <c r="G3065" s="43" t="n">
        <f aca="false">F3065*SQRT(($B$6-2)/C3065)</f>
        <v>61538.1722582258</v>
      </c>
    </row>
    <row r="3066" customFormat="false" ht="15" hidden="false" customHeight="false" outlineLevel="0" collapsed="false">
      <c r="A3066" s="41" t="n">
        <v>0.4388165234</v>
      </c>
      <c r="B3066" s="41" t="n">
        <v>1.452088132</v>
      </c>
      <c r="C3066" s="41" t="n">
        <v>3.6076248858</v>
      </c>
      <c r="D3066" s="42" t="n">
        <f aca="false">$B$5*A3066</f>
        <v>1.12116657993716</v>
      </c>
      <c r="E3066" s="42" t="n">
        <f aca="false">$D$5*A3066+$F$5*B3066</f>
        <v>3.55158744184569</v>
      </c>
      <c r="F3066" s="43" t="n">
        <f aca="false">Inputs!$B$5*D3066+Inputs!$B$6*E3066</f>
        <v>-65462.7140985684</v>
      </c>
      <c r="G3066" s="43" t="n">
        <f aca="false">F3066*SQRT(($B$6-2)/C3066)</f>
        <v>-48741.4357803564</v>
      </c>
    </row>
    <row r="3067" customFormat="false" ht="15" hidden="false" customHeight="false" outlineLevel="0" collapsed="false">
      <c r="A3067" s="41" t="n">
        <v>-1.313628109</v>
      </c>
      <c r="B3067" s="41" t="n">
        <v>-1.1281467371</v>
      </c>
      <c r="C3067" s="41" t="n">
        <v>1.5002084275</v>
      </c>
      <c r="D3067" s="42" t="n">
        <f aca="false">$B$5*A3067</f>
        <v>-3.35629096841081</v>
      </c>
      <c r="E3067" s="42" t="n">
        <f aca="false">$D$5*A3067+$F$5*B3067</f>
        <v>-5.07391446319142</v>
      </c>
      <c r="F3067" s="43" t="n">
        <f aca="false">Inputs!$B$5*D3067+Inputs!$B$6*E3067</f>
        <v>-81933.3736815097</v>
      </c>
      <c r="G3067" s="43" t="n">
        <f aca="false">F3067*SQRT(($B$6-2)/C3067)</f>
        <v>-94601.9383810644</v>
      </c>
    </row>
    <row r="3068" customFormat="false" ht="15" hidden="false" customHeight="false" outlineLevel="0" collapsed="false">
      <c r="A3068" s="41" t="n">
        <v>-0.4831585553</v>
      </c>
      <c r="B3068" s="41" t="n">
        <v>-0.4367955601</v>
      </c>
      <c r="C3068" s="41" t="n">
        <v>4.5987310022</v>
      </c>
      <c r="D3068" s="42" t="n">
        <f aca="false">$B$5*A3068</f>
        <v>-1.23445949759576</v>
      </c>
      <c r="E3068" s="42" t="n">
        <f aca="false">$D$5*A3068+$F$5*B3068</f>
        <v>-1.90395248290983</v>
      </c>
      <c r="F3068" s="43" t="n">
        <f aca="false">Inputs!$B$5*D3068+Inputs!$B$6*E3068</f>
        <v>-28248.3256140843</v>
      </c>
      <c r="G3068" s="43" t="n">
        <f aca="false">F3068*SQRT(($B$6-2)/C3068)</f>
        <v>-18628.9640709491</v>
      </c>
    </row>
    <row r="3069" customFormat="false" ht="15" hidden="false" customHeight="false" outlineLevel="0" collapsed="false">
      <c r="A3069" s="41" t="n">
        <v>1.9984658747</v>
      </c>
      <c r="B3069" s="41" t="n">
        <v>1.00170922</v>
      </c>
      <c r="C3069" s="41" t="n">
        <v>4.4735231984</v>
      </c>
      <c r="D3069" s="42" t="n">
        <f aca="false">$B$5*A3069</f>
        <v>5.10603641927155</v>
      </c>
      <c r="E3069" s="42" t="n">
        <f aca="false">$D$5*A3069+$F$5*B3069</f>
        <v>6.48522080224588</v>
      </c>
      <c r="F3069" s="43" t="n">
        <f aca="false">Inputs!$B$5*D3069+Inputs!$B$6*E3069</f>
        <v>186342.601814861</v>
      </c>
      <c r="G3069" s="43" t="n">
        <f aca="false">F3069*SQRT(($B$6-2)/C3069)</f>
        <v>124595.485289876</v>
      </c>
    </row>
    <row r="3070" customFormat="false" ht="15" hidden="false" customHeight="false" outlineLevel="0" collapsed="false">
      <c r="A3070" s="41" t="n">
        <v>0.9443223521</v>
      </c>
      <c r="B3070" s="41" t="n">
        <v>-0.2643656935</v>
      </c>
      <c r="C3070" s="41" t="n">
        <v>1.5138588742</v>
      </c>
      <c r="D3070" s="42" t="n">
        <f aca="false">$B$5*A3070</f>
        <v>2.41272287027598</v>
      </c>
      <c r="E3070" s="42" t="n">
        <f aca="false">$D$5*A3070+$F$5*B3070</f>
        <v>1.79060600102571</v>
      </c>
      <c r="F3070" s="43" t="n">
        <f aca="false">Inputs!$B$5*D3070+Inputs!$B$6*E3070</f>
        <v>151741.986976312</v>
      </c>
      <c r="G3070" s="43" t="n">
        <f aca="false">F3070*SQRT(($B$6-2)/C3070)</f>
        <v>174412.685417519</v>
      </c>
    </row>
    <row r="3071" customFormat="false" ht="15" hidden="false" customHeight="false" outlineLevel="0" collapsed="false">
      <c r="A3071" s="41" t="n">
        <v>-0.2863134068</v>
      </c>
      <c r="B3071" s="41" t="n">
        <v>-1.4517054138</v>
      </c>
      <c r="C3071" s="41" t="n">
        <v>4.8162478865</v>
      </c>
      <c r="D3071" s="42" t="n">
        <f aca="false">$B$5*A3071</f>
        <v>-0.73152446631893</v>
      </c>
      <c r="E3071" s="42" t="n">
        <f aca="false">$D$5*A3071+$F$5*B3071</f>
        <v>-3.18803202610334</v>
      </c>
      <c r="F3071" s="43" t="n">
        <f aca="false">Inputs!$B$5*D3071+Inputs!$B$6*E3071</f>
        <v>86249.1546732741</v>
      </c>
      <c r="G3071" s="43" t="n">
        <f aca="false">F3071*SQRT(($B$6-2)/C3071)</f>
        <v>55579.6015969768</v>
      </c>
    </row>
    <row r="3072" customFormat="false" ht="15" hidden="false" customHeight="false" outlineLevel="0" collapsed="false">
      <c r="A3072" s="41" t="n">
        <v>0.781740228</v>
      </c>
      <c r="B3072" s="41" t="n">
        <v>0.4910546048</v>
      </c>
      <c r="C3072" s="41" t="n">
        <v>16.094655727</v>
      </c>
      <c r="D3072" s="42" t="n">
        <f aca="false">$B$5*A3072</f>
        <v>1.99732911385182</v>
      </c>
      <c r="E3072" s="42" t="n">
        <f aca="false">$D$5*A3072+$F$5*B3072</f>
        <v>2.70814529466759</v>
      </c>
      <c r="F3072" s="43" t="n">
        <f aca="false">Inputs!$B$5*D3072+Inputs!$B$6*E3072</f>
        <v>64325.6466518021</v>
      </c>
      <c r="G3072" s="43" t="n">
        <f aca="false">F3072*SQRT(($B$6-2)/C3072)</f>
        <v>22675.575227811</v>
      </c>
    </row>
    <row r="3073" customFormat="false" ht="15" hidden="false" customHeight="false" outlineLevel="0" collapsed="false">
      <c r="A3073" s="41" t="n">
        <v>1.2859973647</v>
      </c>
      <c r="B3073" s="41" t="n">
        <v>-0.2108297134</v>
      </c>
      <c r="C3073" s="41" t="n">
        <v>1.9011695383</v>
      </c>
      <c r="D3073" s="42" t="n">
        <f aca="false">$B$5*A3073</f>
        <v>3.28569502355458</v>
      </c>
      <c r="E3073" s="42" t="n">
        <f aca="false">$D$5*A3073+$F$5*B3073</f>
        <v>2.69609465195049</v>
      </c>
      <c r="F3073" s="43" t="n">
        <f aca="false">Inputs!$B$5*D3073+Inputs!$B$6*E3073</f>
        <v>193764.769757933</v>
      </c>
      <c r="G3073" s="43" t="n">
        <f aca="false">F3073*SQRT(($B$6-2)/C3073)</f>
        <v>198737.302555252</v>
      </c>
    </row>
    <row r="3074" customFormat="false" ht="15" hidden="false" customHeight="false" outlineLevel="0" collapsed="false">
      <c r="A3074" s="41" t="n">
        <v>-0.1417791462</v>
      </c>
      <c r="B3074" s="41" t="n">
        <v>0.1700455286</v>
      </c>
      <c r="C3074" s="41" t="n">
        <v>1.500401748</v>
      </c>
      <c r="D3074" s="42" t="n">
        <f aca="false">$B$5*A3074</f>
        <v>-0.362242604767569</v>
      </c>
      <c r="E3074" s="42" t="n">
        <f aca="false">$D$5*A3074+$F$5*B3074</f>
        <v>-0.0437507731180353</v>
      </c>
      <c r="F3074" s="43" t="n">
        <f aca="false">Inputs!$B$5*D3074+Inputs!$B$6*E3074</f>
        <v>-34036.7218208551</v>
      </c>
      <c r="G3074" s="43" t="n">
        <f aca="false">F3074*SQRT(($B$6-2)/C3074)</f>
        <v>-39296.9588719806</v>
      </c>
    </row>
    <row r="3075" customFormat="false" ht="15" hidden="false" customHeight="false" outlineLevel="0" collapsed="false">
      <c r="A3075" s="41" t="n">
        <v>0.8918975755</v>
      </c>
      <c r="B3075" s="41" t="n">
        <v>-1.4702156221</v>
      </c>
      <c r="C3075" s="41" t="n">
        <v>5.5475545464</v>
      </c>
      <c r="D3075" s="42" t="n">
        <f aca="false">$B$5*A3075</f>
        <v>2.27877871742325</v>
      </c>
      <c r="E3075" s="42" t="n">
        <f aca="false">$D$5*A3075+$F$5*B3075</f>
        <v>-0.416337917253466</v>
      </c>
      <c r="F3075" s="43" t="n">
        <f aca="false">Inputs!$B$5*D3075+Inputs!$B$6*E3075</f>
        <v>248694.767604998</v>
      </c>
      <c r="G3075" s="43" t="n">
        <f aca="false">F3075*SQRT(($B$6-2)/C3075)</f>
        <v>149324.426454848</v>
      </c>
    </row>
    <row r="3076" customFormat="false" ht="15" hidden="false" customHeight="false" outlineLevel="0" collapsed="false">
      <c r="A3076" s="41" t="n">
        <v>0.7360561337</v>
      </c>
      <c r="B3076" s="41" t="n">
        <v>-0.0204955622</v>
      </c>
      <c r="C3076" s="41" t="n">
        <v>2.7091660617</v>
      </c>
      <c r="D3076" s="42" t="n">
        <f aca="false">$B$5*A3076</f>
        <v>1.88060725623578</v>
      </c>
      <c r="E3076" s="42" t="n">
        <f aca="false">$D$5*A3076+$F$5*B3076</f>
        <v>1.71611961654255</v>
      </c>
      <c r="F3076" s="43" t="n">
        <f aca="false">Inputs!$B$5*D3076+Inputs!$B$6*E3076</f>
        <v>102254.744796451</v>
      </c>
      <c r="G3076" s="43" t="n">
        <f aca="false">F3076*SQRT(($B$6-2)/C3076)</f>
        <v>87857.8666835159</v>
      </c>
    </row>
    <row r="3077" customFormat="false" ht="15" hidden="false" customHeight="false" outlineLevel="0" collapsed="false">
      <c r="A3077" s="41" t="n">
        <v>-1.058637268</v>
      </c>
      <c r="B3077" s="41" t="n">
        <v>-2.0846057527</v>
      </c>
      <c r="C3077" s="41" t="n">
        <v>6.847553821</v>
      </c>
      <c r="D3077" s="42" t="n">
        <f aca="false">$B$5*A3077</f>
        <v>-2.70479496980031</v>
      </c>
      <c r="E3077" s="42" t="n">
        <f aca="false">$D$5*A3077+$F$5*B3077</f>
        <v>-6.11870156975874</v>
      </c>
      <c r="F3077" s="43" t="n">
        <f aca="false">Inputs!$B$5*D3077+Inputs!$B$6*E3077</f>
        <v>35455.581507906</v>
      </c>
      <c r="G3077" s="43" t="n">
        <f aca="false">F3077*SQRT(($B$6-2)/C3077)</f>
        <v>19161.6049972806</v>
      </c>
    </row>
    <row r="3078" customFormat="false" ht="15" hidden="false" customHeight="false" outlineLevel="0" collapsed="false">
      <c r="A3078" s="41" t="n">
        <v>-0.1364737119</v>
      </c>
      <c r="B3078" s="41" t="n">
        <v>1.4477129833</v>
      </c>
      <c r="C3078" s="41" t="n">
        <v>3.3000553314</v>
      </c>
      <c r="D3078" s="42" t="n">
        <f aca="false">$B$5*A3078</f>
        <v>-0.348687336649759</v>
      </c>
      <c r="E3078" s="42" t="n">
        <f aca="false">$D$5*A3078+$F$5*B3078</f>
        <v>2.17507903983683</v>
      </c>
      <c r="F3078" s="43" t="n">
        <f aca="false">Inputs!$B$5*D3078+Inputs!$B$6*E3078</f>
        <v>-143622.685656818</v>
      </c>
      <c r="G3078" s="43" t="n">
        <f aca="false">F3078*SQRT(($B$6-2)/C3078)</f>
        <v>-111809.17178813</v>
      </c>
    </row>
    <row r="3079" customFormat="false" ht="15" hidden="false" customHeight="false" outlineLevel="0" collapsed="false">
      <c r="A3079" s="41" t="n">
        <v>1.6746846667</v>
      </c>
      <c r="B3079" s="41" t="n">
        <v>0.3553762107</v>
      </c>
      <c r="C3079" s="41" t="n">
        <v>2.2199535583</v>
      </c>
      <c r="D3079" s="42" t="n">
        <f aca="false">$B$5*A3079</f>
        <v>4.27878254375971</v>
      </c>
      <c r="E3079" s="42" t="n">
        <f aca="false">$D$5*A3079+$F$5*B3079</f>
        <v>4.59870310650161</v>
      </c>
      <c r="F3079" s="43" t="n">
        <f aca="false">Inputs!$B$5*D3079+Inputs!$B$6*E3079</f>
        <v>197943.099050891</v>
      </c>
      <c r="G3079" s="43" t="n">
        <f aca="false">F3079*SQRT(($B$6-2)/C3079)</f>
        <v>187881.240386613</v>
      </c>
    </row>
    <row r="3080" customFormat="false" ht="15" hidden="false" customHeight="false" outlineLevel="0" collapsed="false">
      <c r="A3080" s="41" t="n">
        <v>1.9620056638</v>
      </c>
      <c r="B3080" s="41" t="n">
        <v>-0.042941083</v>
      </c>
      <c r="C3080" s="41" t="n">
        <v>3.260115408</v>
      </c>
      <c r="D3080" s="42" t="n">
        <f aca="false">$B$5*A3080</f>
        <v>5.0128813811663</v>
      </c>
      <c r="E3080" s="42" t="n">
        <f aca="false">$D$5*A3080+$F$5*B3080</f>
        <v>4.59461651378316</v>
      </c>
      <c r="F3080" s="43" t="n">
        <f aca="false">Inputs!$B$5*D3080+Inputs!$B$6*E3080</f>
        <v>271557.312427472</v>
      </c>
      <c r="G3080" s="43" t="n">
        <f aca="false">F3080*SQRT(($B$6-2)/C3080)</f>
        <v>212696.337907112</v>
      </c>
    </row>
    <row r="3081" customFormat="false" ht="15" hidden="false" customHeight="false" outlineLevel="0" collapsed="false">
      <c r="A3081" s="41" t="n">
        <v>0.9533035516</v>
      </c>
      <c r="B3081" s="41" t="n">
        <v>-0.4512308889</v>
      </c>
      <c r="C3081" s="41" t="n">
        <v>5.4348503012</v>
      </c>
      <c r="D3081" s="42" t="n">
        <f aca="false">$B$5*A3081</f>
        <v>2.43566963775212</v>
      </c>
      <c r="E3081" s="42" t="n">
        <f aca="false">$D$5*A3081+$F$5*B3081</f>
        <v>1.48930913252514</v>
      </c>
      <c r="F3081" s="43" t="n">
        <f aca="false">Inputs!$B$5*D3081+Inputs!$B$6*E3081</f>
        <v>169101.507148955</v>
      </c>
      <c r="G3081" s="43" t="n">
        <f aca="false">F3081*SQRT(($B$6-2)/C3081)</f>
        <v>102581.414443601</v>
      </c>
    </row>
    <row r="3082" customFormat="false" ht="15" hidden="false" customHeight="false" outlineLevel="0" collapsed="false">
      <c r="A3082" s="41" t="n">
        <v>-0.5145988393</v>
      </c>
      <c r="B3082" s="41" t="n">
        <v>-0.6775091169</v>
      </c>
      <c r="C3082" s="41" t="n">
        <v>5.3079058372</v>
      </c>
      <c r="D3082" s="42" t="n">
        <f aca="false">$B$5*A3082</f>
        <v>-1.31478873271984</v>
      </c>
      <c r="E3082" s="42" t="n">
        <f aca="false">$D$5*A3082+$F$5*B3082</f>
        <v>-2.39441817546079</v>
      </c>
      <c r="F3082" s="43" t="n">
        <f aca="false">Inputs!$B$5*D3082+Inputs!$B$6*E3082</f>
        <v>-11757.964498945</v>
      </c>
      <c r="G3082" s="43" t="n">
        <f aca="false">F3082*SQRT(($B$6-2)/C3082)</f>
        <v>-7217.47914237926</v>
      </c>
    </row>
    <row r="3083" customFormat="false" ht="15" hidden="false" customHeight="false" outlineLevel="0" collapsed="false">
      <c r="A3083" s="41" t="n">
        <v>-2.0605289471</v>
      </c>
      <c r="B3083" s="41" t="n">
        <v>1.2870922599</v>
      </c>
      <c r="C3083" s="41" t="n">
        <v>1.0680301268</v>
      </c>
      <c r="D3083" s="42" t="n">
        <f aca="false">$B$5*A3083</f>
        <v>-5.26460620621568</v>
      </c>
      <c r="E3083" s="42" t="n">
        <f aca="false">$D$5*A3083+$F$5*B3083</f>
        <v>-2.68073029644171</v>
      </c>
      <c r="F3083" s="43" t="n">
        <f aca="false">Inputs!$B$5*D3083+Inputs!$B$6*E3083</f>
        <v>-392424.105799482</v>
      </c>
      <c r="G3083" s="43" t="n">
        <f aca="false">F3083*SQRT(($B$6-2)/C3083)</f>
        <v>-537005.734599544</v>
      </c>
    </row>
    <row r="3084" customFormat="false" ht="15" hidden="false" customHeight="false" outlineLevel="0" collapsed="false">
      <c r="A3084" s="41" t="n">
        <v>-0.6416324391</v>
      </c>
      <c r="B3084" s="41" t="n">
        <v>-0.8014387798</v>
      </c>
      <c r="C3084" s="41" t="n">
        <v>5.4239923211</v>
      </c>
      <c r="D3084" s="42" t="n">
        <f aca="false">$B$5*A3084</f>
        <v>-1.63935679027916</v>
      </c>
      <c r="E3084" s="42" t="n">
        <f aca="false">$D$5*A3084+$F$5*B3084</f>
        <v>-2.91070062861214</v>
      </c>
      <c r="F3084" s="43" t="n">
        <f aca="false">Inputs!$B$5*D3084+Inputs!$B$6*E3084</f>
        <v>-18400.6475973092</v>
      </c>
      <c r="G3084" s="43" t="n">
        <f aca="false">F3084*SQRT(($B$6-2)/C3084)</f>
        <v>-11173.4830053859</v>
      </c>
    </row>
    <row r="3085" customFormat="false" ht="15" hidden="false" customHeight="false" outlineLevel="0" collapsed="false">
      <c r="A3085" s="41" t="n">
        <v>-1.1799716816</v>
      </c>
      <c r="B3085" s="41" t="n">
        <v>-0.2043594365</v>
      </c>
      <c r="C3085" s="41" t="n">
        <v>3.6847613967</v>
      </c>
      <c r="D3085" s="42" t="n">
        <f aca="false">$B$5*A3085</f>
        <v>-3.01480173178495</v>
      </c>
      <c r="E3085" s="42" t="n">
        <f aca="false">$D$5*A3085+$F$5*B3085</f>
        <v>-3.16072274872032</v>
      </c>
      <c r="F3085" s="43" t="n">
        <f aca="false">Inputs!$B$5*D3085+Inputs!$B$6*E3085</f>
        <v>-143444.03574248</v>
      </c>
      <c r="G3085" s="43" t="n">
        <f aca="false">F3085*SQRT(($B$6-2)/C3085)</f>
        <v>-105680.000796654</v>
      </c>
    </row>
    <row r="3086" customFormat="false" ht="15" hidden="false" customHeight="false" outlineLevel="0" collapsed="false">
      <c r="A3086" s="41" t="n">
        <v>1.7634923106</v>
      </c>
      <c r="B3086" s="41" t="n">
        <v>2.0937788508</v>
      </c>
      <c r="C3086" s="41" t="n">
        <v>3.908312485</v>
      </c>
      <c r="D3086" s="42" t="n">
        <f aca="false">$B$5*A3086</f>
        <v>4.50568412351832</v>
      </c>
      <c r="E3086" s="42" t="n">
        <f aca="false">$D$5*A3086+$F$5*B3086</f>
        <v>7.81180564157101</v>
      </c>
      <c r="F3086" s="43" t="n">
        <f aca="false">Inputs!$B$5*D3086+Inputs!$B$6*E3086</f>
        <v>59978.1302732812</v>
      </c>
      <c r="G3086" s="43" t="n">
        <f aca="false">F3086*SQRT(($B$6-2)/C3086)</f>
        <v>42905.5309823612</v>
      </c>
    </row>
    <row r="3087" customFormat="false" ht="15" hidden="false" customHeight="false" outlineLevel="0" collapsed="false">
      <c r="A3087" s="41" t="n">
        <v>-1.6608668758</v>
      </c>
      <c r="B3087" s="41" t="n">
        <v>-0.354447996</v>
      </c>
      <c r="C3087" s="41" t="n">
        <v>4.6011135699</v>
      </c>
      <c r="D3087" s="42" t="n">
        <f aca="false">$B$5*A3087</f>
        <v>-4.24347839147846</v>
      </c>
      <c r="E3087" s="42" t="n">
        <f aca="false">$D$5*A3087+$F$5*B3087</f>
        <v>-4.56421967003915</v>
      </c>
      <c r="F3087" s="43" t="n">
        <f aca="false">Inputs!$B$5*D3087+Inputs!$B$6*E3087</f>
        <v>-196136.855645889</v>
      </c>
      <c r="G3087" s="43" t="n">
        <f aca="false">F3087*SQRT(($B$6-2)/C3087)</f>
        <v>-129313.161581515</v>
      </c>
    </row>
    <row r="3088" customFormat="false" ht="15" hidden="false" customHeight="false" outlineLevel="0" collapsed="false">
      <c r="A3088" s="41" t="n">
        <v>-1.0343577701</v>
      </c>
      <c r="B3088" s="41" t="n">
        <v>0.9883377412</v>
      </c>
      <c r="C3088" s="41" t="n">
        <v>1.4762848535</v>
      </c>
      <c r="D3088" s="42" t="n">
        <f aca="false">$B$5*A3088</f>
        <v>-2.64276138589554</v>
      </c>
      <c r="E3088" s="42" t="n">
        <f aca="false">$D$5*A3088+$F$5*B3088</f>
        <v>-0.754738538166071</v>
      </c>
      <c r="F3088" s="43" t="n">
        <f aca="false">Inputs!$B$5*D3088+Inputs!$B$6*E3088</f>
        <v>-226539.21168125</v>
      </c>
      <c r="G3088" s="43" t="n">
        <f aca="false">F3088*SQRT(($B$6-2)/C3088)</f>
        <v>-263677.638660411</v>
      </c>
    </row>
    <row r="3089" customFormat="false" ht="15" hidden="false" customHeight="false" outlineLevel="0" collapsed="false">
      <c r="A3089" s="41" t="n">
        <v>0.2865935473</v>
      </c>
      <c r="B3089" s="41" t="n">
        <v>-0.6365693274</v>
      </c>
      <c r="C3089" s="41" t="n">
        <v>1.0273912981</v>
      </c>
      <c r="D3089" s="42" t="n">
        <f aca="false">$B$5*A3089</f>
        <v>0.732240219143945</v>
      </c>
      <c r="E3089" s="42" t="n">
        <f aca="false">$D$5*A3089+$F$5*B3089</f>
        <v>-0.417217977873498</v>
      </c>
      <c r="F3089" s="43" t="n">
        <f aca="false">Inputs!$B$5*D3089+Inputs!$B$6*E3089</f>
        <v>94084.9208080694</v>
      </c>
      <c r="G3089" s="43" t="n">
        <f aca="false">F3089*SQRT(($B$6-2)/C3089)</f>
        <v>131270.48204539</v>
      </c>
    </row>
    <row r="3090" customFormat="false" ht="15" hidden="false" customHeight="false" outlineLevel="0" collapsed="false">
      <c r="A3090" s="41" t="n">
        <v>0.0725730806</v>
      </c>
      <c r="B3090" s="41" t="n">
        <v>-0.4774186214</v>
      </c>
      <c r="C3090" s="41" t="n">
        <v>1.1021534315</v>
      </c>
      <c r="D3090" s="42" t="n">
        <f aca="false">$B$5*A3090</f>
        <v>0.185422627072857</v>
      </c>
      <c r="E3090" s="42" t="n">
        <f aca="false">$D$5*A3090+$F$5*B3090</f>
        <v>-0.651685891012996</v>
      </c>
      <c r="F3090" s="43" t="n">
        <f aca="false">Inputs!$B$5*D3090+Inputs!$B$6*E3090</f>
        <v>51126.5572579355</v>
      </c>
      <c r="G3090" s="43" t="n">
        <f aca="false">F3090*SQRT(($B$6-2)/C3090)</f>
        <v>68871.6548900638</v>
      </c>
    </row>
    <row r="3091" customFormat="false" ht="15" hidden="false" customHeight="false" outlineLevel="0" collapsed="false">
      <c r="A3091" s="41" t="n">
        <v>1.6142460944</v>
      </c>
      <c r="B3091" s="41" t="n">
        <v>0.546959515</v>
      </c>
      <c r="C3091" s="41" t="n">
        <v>6.5665620296</v>
      </c>
      <c r="D3091" s="42" t="n">
        <f aca="false">$B$5*A3091</f>
        <v>4.12436331889358</v>
      </c>
      <c r="E3091" s="42" t="n">
        <f aca="false">$D$5*A3091+$F$5*B3091</f>
        <v>4.78569960519059</v>
      </c>
      <c r="F3091" s="43" t="n">
        <f aca="false">Inputs!$B$5*D3091+Inputs!$B$6*E3091</f>
        <v>173151.351629829</v>
      </c>
      <c r="G3091" s="43" t="n">
        <f aca="false">F3091*SQRT(($B$6-2)/C3091)</f>
        <v>95559.0576469787</v>
      </c>
    </row>
    <row r="3092" customFormat="false" ht="15" hidden="false" customHeight="false" outlineLevel="0" collapsed="false">
      <c r="A3092" s="41" t="n">
        <v>0.6698234209</v>
      </c>
      <c r="B3092" s="41" t="n">
        <v>-2.666917478</v>
      </c>
      <c r="C3092" s="41" t="n">
        <v>6.5299406258</v>
      </c>
      <c r="D3092" s="42" t="n">
        <f aca="false">$B$5*A3092</f>
        <v>1.71138412964388</v>
      </c>
      <c r="E3092" s="42" t="n">
        <f aca="false">$D$5*A3092+$F$5*B3092</f>
        <v>-3.01118104672095</v>
      </c>
      <c r="F3092" s="43" t="n">
        <f aca="false">Inputs!$B$5*D3092+Inputs!$B$6*E3092</f>
        <v>321697.465300435</v>
      </c>
      <c r="G3092" s="43" t="n">
        <f aca="false">F3092*SQRT(($B$6-2)/C3092)</f>
        <v>178036.078873773</v>
      </c>
    </row>
    <row r="3093" customFormat="false" ht="15" hidden="false" customHeight="false" outlineLevel="0" collapsed="false">
      <c r="A3093" s="41" t="n">
        <v>-0.0667886788</v>
      </c>
      <c r="B3093" s="41" t="n">
        <v>2.0832109591</v>
      </c>
      <c r="C3093" s="41" t="n">
        <v>0.3476858809</v>
      </c>
      <c r="D3093" s="42" t="n">
        <f aca="false">$B$5*A3093</f>
        <v>-0.170643607511698</v>
      </c>
      <c r="E3093" s="42" t="n">
        <f aca="false">$D$5*A3093+$F$5*B3093</f>
        <v>3.43824323894345</v>
      </c>
      <c r="F3093" s="43" t="n">
        <f aca="false">Inputs!$B$5*D3093+Inputs!$B$6*E3093</f>
        <v>-188976.522698342</v>
      </c>
      <c r="G3093" s="43" t="n">
        <f aca="false">F3093*SQRT(($B$6-2)/C3093)</f>
        <v>-453241.140601151</v>
      </c>
    </row>
    <row r="3094" customFormat="false" ht="15" hidden="false" customHeight="false" outlineLevel="0" collapsed="false">
      <c r="A3094" s="41" t="n">
        <v>1.32612907</v>
      </c>
      <c r="B3094" s="41" t="n">
        <v>-1.8470895859</v>
      </c>
      <c r="C3094" s="41" t="n">
        <v>3.4130686019</v>
      </c>
      <c r="D3094" s="42" t="n">
        <f aca="false">$B$5*A3094</f>
        <v>3.38823064921796</v>
      </c>
      <c r="E3094" s="42" t="n">
        <f aca="false">$D$5*A3094+$F$5*B3094</f>
        <v>-0.0338109303928671</v>
      </c>
      <c r="F3094" s="43" t="n">
        <f aca="false">Inputs!$B$5*D3094+Inputs!$B$6*E3094</f>
        <v>340513.611441439</v>
      </c>
      <c r="G3094" s="43" t="n">
        <f aca="false">F3094*SQRT(($B$6-2)/C3094)</f>
        <v>260661.545427364</v>
      </c>
    </row>
    <row r="3095" customFormat="false" ht="15" hidden="false" customHeight="false" outlineLevel="0" collapsed="false">
      <c r="A3095" s="41" t="n">
        <v>-0.3134258327</v>
      </c>
      <c r="B3095" s="41" t="n">
        <v>-1.2015194659</v>
      </c>
      <c r="C3095" s="41" t="n">
        <v>2.3816710755</v>
      </c>
      <c r="D3095" s="42" t="n">
        <f aca="false">$B$5*A3095</f>
        <v>-0.800796119046542</v>
      </c>
      <c r="E3095" s="42" t="n">
        <f aca="false">$D$5*A3095+$F$5*B3095</f>
        <v>-2.820541251173</v>
      </c>
      <c r="F3095" s="43" t="n">
        <f aca="false">Inputs!$B$5*D3095+Inputs!$B$6*E3095</f>
        <v>60947.4506539957</v>
      </c>
      <c r="G3095" s="43" t="n">
        <f aca="false">F3095*SQRT(($B$6-2)/C3095)</f>
        <v>55850.8325086617</v>
      </c>
    </row>
    <row r="3096" customFormat="false" ht="15" hidden="false" customHeight="false" outlineLevel="0" collapsed="false">
      <c r="A3096" s="41" t="n">
        <v>1.7111015604</v>
      </c>
      <c r="B3096" s="41" t="n">
        <v>0.2442782823</v>
      </c>
      <c r="C3096" s="41" t="n">
        <v>1.6415200924</v>
      </c>
      <c r="D3096" s="42" t="n">
        <f aca="false">$B$5*A3096</f>
        <v>4.3718269073703</v>
      </c>
      <c r="E3096" s="42" t="n">
        <f aca="false">$D$5*A3096+$F$5*B3096</f>
        <v>4.49352258249136</v>
      </c>
      <c r="F3096" s="43" t="n">
        <f aca="false">Inputs!$B$5*D3096+Inputs!$B$6*E3096</f>
        <v>212506.561612462</v>
      </c>
      <c r="G3096" s="43" t="n">
        <f aca="false">F3096*SQRT(($B$6-2)/C3096)</f>
        <v>234565.556456651</v>
      </c>
    </row>
    <row r="3097" customFormat="false" ht="15" hidden="false" customHeight="false" outlineLevel="0" collapsed="false">
      <c r="A3097" s="41" t="n">
        <v>-0.7677955597</v>
      </c>
      <c r="B3097" s="41" t="n">
        <v>0.0341579435</v>
      </c>
      <c r="C3097" s="41" t="n">
        <v>7.4406446351</v>
      </c>
      <c r="D3097" s="42" t="n">
        <f aca="false">$B$5*A3097</f>
        <v>-1.96170079260007</v>
      </c>
      <c r="E3097" s="42" t="n">
        <f aca="false">$D$5*A3097+$F$5*B3097</f>
        <v>-1.76805492836757</v>
      </c>
      <c r="F3097" s="43" t="n">
        <f aca="false">Inputs!$B$5*D3097+Inputs!$B$6*E3097</f>
        <v>-107767.332841629</v>
      </c>
      <c r="G3097" s="43" t="n">
        <f aca="false">F3097*SQRT(($B$6-2)/C3097)</f>
        <v>-55872.3387502787</v>
      </c>
    </row>
    <row r="3098" customFormat="false" ht="15" hidden="false" customHeight="false" outlineLevel="0" collapsed="false">
      <c r="A3098" s="41" t="n">
        <v>-2.6073655291</v>
      </c>
      <c r="B3098" s="41" t="n">
        <v>-1.0849613035</v>
      </c>
      <c r="C3098" s="41" t="n">
        <v>8.4339111746</v>
      </c>
      <c r="D3098" s="42" t="n">
        <f aca="false">$B$5*A3098</f>
        <v>-6.66176166352421</v>
      </c>
      <c r="E3098" s="42" t="n">
        <f aca="false">$D$5*A3098+$F$5*B3098</f>
        <v>-8.07790607066276</v>
      </c>
      <c r="F3098" s="43" t="n">
        <f aca="false">Inputs!$B$5*D3098+Inputs!$B$6*E3098</f>
        <v>-262280.862819283</v>
      </c>
      <c r="G3098" s="43" t="n">
        <f aca="false">F3098*SQRT(($B$6-2)/C3098)</f>
        <v>-127722.405729552</v>
      </c>
    </row>
    <row r="3099" customFormat="false" ht="15" hidden="false" customHeight="false" outlineLevel="0" collapsed="false">
      <c r="A3099" s="41" t="n">
        <v>0.0364437258</v>
      </c>
      <c r="B3099" s="41" t="n">
        <v>0.8456753685</v>
      </c>
      <c r="C3099" s="41" t="n">
        <v>4.0438641712</v>
      </c>
      <c r="D3099" s="42" t="n">
        <f aca="false">$B$5*A3099</f>
        <v>0.0931129190367987</v>
      </c>
      <c r="E3099" s="42" t="n">
        <f aca="false">$D$5*A3099+$F$5*B3099</f>
        <v>1.54698621560949</v>
      </c>
      <c r="F3099" s="43" t="n">
        <f aca="false">Inputs!$B$5*D3099+Inputs!$B$6*E3099</f>
        <v>-68038.0188767948</v>
      </c>
      <c r="G3099" s="43" t="n">
        <f aca="false">F3099*SQRT(($B$6-2)/C3099)</f>
        <v>-47848.505477303</v>
      </c>
    </row>
    <row r="3100" customFormat="false" ht="15" hidden="false" customHeight="false" outlineLevel="0" collapsed="false">
      <c r="A3100" s="41" t="n">
        <v>-1.9413141206</v>
      </c>
      <c r="B3100" s="41" t="n">
        <v>-0.3811553077</v>
      </c>
      <c r="C3100" s="41" t="n">
        <v>2.2698032928</v>
      </c>
      <c r="D3100" s="42" t="n">
        <f aca="false">$B$5*A3100</f>
        <v>-4.96001494272086</v>
      </c>
      <c r="E3100" s="42" t="n">
        <f aca="false">$D$5*A3100+$F$5*B3100</f>
        <v>-5.27768521853412</v>
      </c>
      <c r="F3100" s="43" t="n">
        <f aca="false">Inputs!$B$5*D3100+Inputs!$B$6*E3100</f>
        <v>-232117.23334538</v>
      </c>
      <c r="G3100" s="43" t="n">
        <f aca="false">F3100*SQRT(($B$6-2)/C3100)</f>
        <v>-217885.47139572</v>
      </c>
    </row>
    <row r="3101" customFormat="false" ht="15" hidden="false" customHeight="false" outlineLevel="0" collapsed="false">
      <c r="A3101" s="41" t="n">
        <v>1.0096857385</v>
      </c>
      <c r="B3101" s="41" t="n">
        <v>-1.4514533244</v>
      </c>
      <c r="C3101" s="41" t="n">
        <v>2.6007189254</v>
      </c>
      <c r="D3101" s="42" t="n">
        <f aca="false">$B$5*A3101</f>
        <v>2.57972488700814</v>
      </c>
      <c r="E3101" s="42" t="n">
        <f aca="false">$D$5*A3101+$F$5*B3101</f>
        <v>-0.10365294721305</v>
      </c>
      <c r="F3101" s="43" t="n">
        <f aca="false">Inputs!$B$5*D3101+Inputs!$B$6*E3101</f>
        <v>263155.136061467</v>
      </c>
      <c r="G3101" s="43" t="n">
        <f aca="false">F3101*SQRT(($B$6-2)/C3101)</f>
        <v>230770.419472041</v>
      </c>
    </row>
    <row r="3102" customFormat="false" ht="15" hidden="false" customHeight="false" outlineLevel="0" collapsed="false">
      <c r="A3102" s="41" t="n">
        <v>0.2291828348</v>
      </c>
      <c r="B3102" s="41" t="n">
        <v>0.0659745031</v>
      </c>
      <c r="C3102" s="41" t="n">
        <v>1.4145977288</v>
      </c>
      <c r="D3102" s="42" t="n">
        <f aca="false">$B$5*A3102</f>
        <v>0.58555710956854</v>
      </c>
      <c r="E3102" s="42" t="n">
        <f aca="false">$D$5*A3102+$F$5*B3102</f>
        <v>0.659281783820387</v>
      </c>
      <c r="F3102" s="43" t="n">
        <f aca="false">Inputs!$B$5*D3102+Inputs!$B$6*E3102</f>
        <v>25591.6217658346</v>
      </c>
      <c r="G3102" s="43" t="n">
        <f aca="false">F3102*SQRT(($B$6-2)/C3102)</f>
        <v>30429.6059182379</v>
      </c>
    </row>
    <row r="3103" customFormat="false" ht="15" hidden="false" customHeight="false" outlineLevel="0" collapsed="false">
      <c r="A3103" s="41" t="n">
        <v>1.7143803204</v>
      </c>
      <c r="B3103" s="41" t="n">
        <v>-0.2301361931</v>
      </c>
      <c r="C3103" s="41" t="n">
        <v>2.5681488922</v>
      </c>
      <c r="D3103" s="42" t="n">
        <f aca="false">$B$5*A3103</f>
        <v>4.38020406716171</v>
      </c>
      <c r="E3103" s="42" t="n">
        <f aca="false">$D$5*A3103+$F$5*B3103</f>
        <v>3.68213216211634</v>
      </c>
      <c r="F3103" s="43" t="n">
        <f aca="false">Inputs!$B$5*D3103+Inputs!$B$6*E3103</f>
        <v>253913.798610354</v>
      </c>
      <c r="G3103" s="43" t="n">
        <f aca="false">F3103*SQRT(($B$6-2)/C3103)</f>
        <v>224073.862803568</v>
      </c>
    </row>
    <row r="3104" customFormat="false" ht="15" hidden="false" customHeight="false" outlineLevel="0" collapsed="false">
      <c r="A3104" s="41" t="n">
        <v>-0.1716005984</v>
      </c>
      <c r="B3104" s="41" t="n">
        <v>0.8549597532</v>
      </c>
      <c r="C3104" s="41" t="n">
        <v>1.8263096904</v>
      </c>
      <c r="D3104" s="42" t="n">
        <f aca="false">$B$5*A3104</f>
        <v>-0.438435760195666</v>
      </c>
      <c r="E3104" s="42" t="n">
        <f aca="false">$D$5*A3104+$F$5*B3104</f>
        <v>1.06795823395061</v>
      </c>
      <c r="F3104" s="43" t="n">
        <f aca="false">Inputs!$B$5*D3104+Inputs!$B$6*E3104</f>
        <v>-97241.4877170971</v>
      </c>
      <c r="G3104" s="43" t="n">
        <f aca="false">F3104*SQRT(($B$6-2)/C3104)</f>
        <v>-101760.534784728</v>
      </c>
    </row>
    <row r="3105" customFormat="false" ht="15" hidden="false" customHeight="false" outlineLevel="0" collapsed="false">
      <c r="A3105" s="41" t="n">
        <v>-1.326348668</v>
      </c>
      <c r="B3105" s="41" t="n">
        <v>-0.2208832066</v>
      </c>
      <c r="C3105" s="41" t="n">
        <v>8.0724656851</v>
      </c>
      <c r="D3105" s="42" t="n">
        <f aca="false">$B$5*A3105</f>
        <v>-3.38879171728511</v>
      </c>
      <c r="E3105" s="42" t="n">
        <f aca="false">$D$5*A3105+$F$5*B3105</f>
        <v>-3.53757196990218</v>
      </c>
      <c r="F3105" s="43" t="n">
        <f aca="false">Inputs!$B$5*D3105+Inputs!$B$6*E3105</f>
        <v>-162000.573233402</v>
      </c>
      <c r="G3105" s="43" t="n">
        <f aca="false">F3105*SQRT(($B$6-2)/C3105)</f>
        <v>-80635.9014358324</v>
      </c>
    </row>
    <row r="3106" customFormat="false" ht="15" hidden="false" customHeight="false" outlineLevel="0" collapsed="false">
      <c r="A3106" s="41" t="n">
        <v>-0.4557250108</v>
      </c>
      <c r="B3106" s="41" t="n">
        <v>-0.1389118127</v>
      </c>
      <c r="C3106" s="41" t="n">
        <v>0.7027512298</v>
      </c>
      <c r="D3106" s="42" t="n">
        <f aca="false">$B$5*A3106</f>
        <v>-1.1643673938976</v>
      </c>
      <c r="E3106" s="42" t="n">
        <f aca="false">$D$5*A3106+$F$5*B3106</f>
        <v>-1.32430287494023</v>
      </c>
      <c r="F3106" s="43" t="n">
        <f aca="false">Inputs!$B$5*D3106+Inputs!$B$6*E3106</f>
        <v>-50221.5956427481</v>
      </c>
      <c r="G3106" s="43" t="n">
        <f aca="false">F3106*SQRT(($B$6-2)/C3106)</f>
        <v>-84723.6578541563</v>
      </c>
    </row>
    <row r="3107" customFormat="false" ht="15" hidden="false" customHeight="false" outlineLevel="0" collapsed="false">
      <c r="A3107" s="41" t="n">
        <v>0.848406449</v>
      </c>
      <c r="B3107" s="41" t="n">
        <v>0.5541614851</v>
      </c>
      <c r="C3107" s="41" t="n">
        <v>6.0707233878</v>
      </c>
      <c r="D3107" s="42" t="n">
        <f aca="false">$B$5*A3107</f>
        <v>2.16765984437395</v>
      </c>
      <c r="E3107" s="42" t="n">
        <f aca="false">$D$5*A3107+$F$5*B3107</f>
        <v>2.97575287174861</v>
      </c>
      <c r="F3107" s="43" t="n">
        <f aca="false">Inputs!$B$5*D3107+Inputs!$B$6*E3107</f>
        <v>67978.3408499643</v>
      </c>
      <c r="G3107" s="43" t="n">
        <f aca="false">F3107*SQRT(($B$6-2)/C3107)</f>
        <v>39018.0297930883</v>
      </c>
    </row>
    <row r="3108" customFormat="false" ht="15" hidden="false" customHeight="false" outlineLevel="0" collapsed="false">
      <c r="A3108" s="41" t="n">
        <v>-0.7486823085</v>
      </c>
      <c r="B3108" s="41" t="n">
        <v>0.1366992033</v>
      </c>
      <c r="C3108" s="41" t="n">
        <v>1.726732425</v>
      </c>
      <c r="D3108" s="42" t="n">
        <f aca="false">$B$5*A3108</f>
        <v>-1.91286685555197</v>
      </c>
      <c r="E3108" s="42" t="n">
        <f aca="false">$D$5*A3108+$F$5*B3108</f>
        <v>-1.54551072694689</v>
      </c>
      <c r="F3108" s="43" t="n">
        <f aca="false">Inputs!$B$5*D3108+Inputs!$B$6*E3108</f>
        <v>-114011.149207852</v>
      </c>
      <c r="G3108" s="43" t="n">
        <f aca="false">F3108*SQRT(($B$6-2)/C3108)</f>
        <v>-122701.479380351</v>
      </c>
    </row>
    <row r="3109" customFormat="false" ht="15" hidden="false" customHeight="false" outlineLevel="0" collapsed="false">
      <c r="A3109" s="41" t="n">
        <v>1.4904416141</v>
      </c>
      <c r="B3109" s="41" t="n">
        <v>-0.8313656988</v>
      </c>
      <c r="C3109" s="41" t="n">
        <v>5.3905107157</v>
      </c>
      <c r="D3109" s="42" t="n">
        <f aca="false">$B$5*A3109</f>
        <v>3.80804559073839</v>
      </c>
      <c r="E3109" s="42" t="n">
        <f aca="false">$D$5*A3109+$F$5*B3109</f>
        <v>2.11108068791998</v>
      </c>
      <c r="F3109" s="43" t="n">
        <f aca="false">Inputs!$B$5*D3109+Inputs!$B$6*E3109</f>
        <v>275250.52467784</v>
      </c>
      <c r="G3109" s="43" t="n">
        <f aca="false">F3109*SQRT(($B$6-2)/C3109)</f>
        <v>167659.511509416</v>
      </c>
    </row>
    <row r="3110" customFormat="false" ht="15" hidden="false" customHeight="false" outlineLevel="0" collapsed="false">
      <c r="A3110" s="41" t="n">
        <v>0.1451667804</v>
      </c>
      <c r="B3110" s="41" t="n">
        <v>-0.1931606769</v>
      </c>
      <c r="C3110" s="41" t="n">
        <v>3.1588305855</v>
      </c>
      <c r="D3110" s="42" t="n">
        <f aca="false">$B$5*A3110</f>
        <v>0.370897935748873</v>
      </c>
      <c r="E3110" s="42" t="n">
        <f aca="false">$D$5*A3110+$F$5*B3110</f>
        <v>0.0118979943471557</v>
      </c>
      <c r="F3110" s="43" t="n">
        <f aca="false">Inputs!$B$5*D3110+Inputs!$B$6*E3110</f>
        <v>36494.8938575295</v>
      </c>
      <c r="G3110" s="43" t="n">
        <f aca="false">F3110*SQRT(($B$6-2)/C3110)</f>
        <v>29039.1523695581</v>
      </c>
    </row>
    <row r="3111" customFormat="false" ht="15" hidden="false" customHeight="false" outlineLevel="0" collapsed="false">
      <c r="A3111" s="41" t="n">
        <v>-0.0630050158</v>
      </c>
      <c r="B3111" s="41" t="n">
        <v>-1.6306576222</v>
      </c>
      <c r="C3111" s="41" t="n">
        <v>6.1353503565</v>
      </c>
      <c r="D3111" s="42" t="n">
        <f aca="false">$B$5*A3111</f>
        <v>-0.160976431644034</v>
      </c>
      <c r="E3111" s="42" t="n">
        <f aca="false">$D$5*A3111+$F$5*B3111</f>
        <v>-2.96565481390461</v>
      </c>
      <c r="F3111" s="43" t="n">
        <f aca="false">Inputs!$B$5*D3111+Inputs!$B$6*E3111</f>
        <v>132185.097530827</v>
      </c>
      <c r="G3111" s="43" t="n">
        <f aca="false">F3111*SQRT(($B$6-2)/C3111)</f>
        <v>75470.6012094573</v>
      </c>
    </row>
    <row r="3112" customFormat="false" ht="15" hidden="false" customHeight="false" outlineLevel="0" collapsed="false">
      <c r="A3112" s="41" t="n">
        <v>1.4107628543</v>
      </c>
      <c r="B3112" s="41" t="n">
        <v>-0.7743519009</v>
      </c>
      <c r="C3112" s="41" t="n">
        <v>1.1511687066</v>
      </c>
      <c r="D3112" s="42" t="n">
        <f aca="false">$B$5*A3112</f>
        <v>3.60446810936545</v>
      </c>
      <c r="E3112" s="42" t="n">
        <f aca="false">$D$5*A3112+$F$5*B3112</f>
        <v>2.01992633506912</v>
      </c>
      <c r="F3112" s="43" t="n">
        <f aca="false">Inputs!$B$5*D3112+Inputs!$B$6*E3112</f>
        <v>259450.494183089</v>
      </c>
      <c r="G3112" s="43" t="n">
        <f aca="false">F3112*SQRT(($B$6-2)/C3112)</f>
        <v>341979.452332334</v>
      </c>
    </row>
    <row r="3113" customFormat="false" ht="15" hidden="false" customHeight="false" outlineLevel="0" collapsed="false">
      <c r="A3113" s="41" t="n">
        <v>1.0260719702</v>
      </c>
      <c r="B3113" s="41" t="n">
        <v>-0.621376608</v>
      </c>
      <c r="C3113" s="41" t="n">
        <v>2.1891805851</v>
      </c>
      <c r="D3113" s="42" t="n">
        <f aca="false">$B$5*A3113</f>
        <v>2.62159134912493</v>
      </c>
      <c r="E3113" s="42" t="n">
        <f aca="false">$D$5*A3113+$F$5*B3113</f>
        <v>1.36866981520055</v>
      </c>
      <c r="F3113" s="43" t="n">
        <f aca="false">Inputs!$B$5*D3113+Inputs!$B$6*E3113</f>
        <v>193725.644152466</v>
      </c>
      <c r="G3113" s="43" t="n">
        <f aca="false">F3113*SQRT(($B$6-2)/C3113)</f>
        <v>185166.030938939</v>
      </c>
    </row>
    <row r="3114" customFormat="false" ht="15" hidden="false" customHeight="false" outlineLevel="0" collapsed="false">
      <c r="A3114" s="41" t="n">
        <v>-0.6255046519</v>
      </c>
      <c r="B3114" s="41" t="n">
        <v>1.2131232505</v>
      </c>
      <c r="C3114" s="41" t="n">
        <v>2.7242756171</v>
      </c>
      <c r="D3114" s="42" t="n">
        <f aca="false">$B$5*A3114</f>
        <v>-1.59815064818388</v>
      </c>
      <c r="E3114" s="42" t="n">
        <f aca="false">$D$5*A3114+$F$5*B3114</f>
        <v>0.606310472819014</v>
      </c>
      <c r="F3114" s="43" t="n">
        <f aca="false">Inputs!$B$5*D3114+Inputs!$B$6*E3114</f>
        <v>-190130.588459339</v>
      </c>
      <c r="G3114" s="43" t="n">
        <f aca="false">F3114*SQRT(($B$6-2)/C3114)</f>
        <v>-162907.646107718</v>
      </c>
    </row>
    <row r="3115" customFormat="false" ht="15" hidden="false" customHeight="false" outlineLevel="0" collapsed="false">
      <c r="A3115" s="41" t="n">
        <v>0.9938846035</v>
      </c>
      <c r="B3115" s="41" t="n">
        <v>0.208665899</v>
      </c>
      <c r="C3115" s="41" t="n">
        <v>3.6579314095</v>
      </c>
      <c r="D3115" s="42" t="n">
        <f aca="false">$B$5*A3115</f>
        <v>2.53935333410988</v>
      </c>
      <c r="E3115" s="42" t="n">
        <f aca="false">$D$5*A3115+$F$5*B3115</f>
        <v>2.72534836344757</v>
      </c>
      <c r="F3115" s="43" t="n">
        <f aca="false">Inputs!$B$5*D3115+Inputs!$B$6*E3115</f>
        <v>117667.915238609</v>
      </c>
      <c r="G3115" s="43" t="n">
        <f aca="false">F3115*SQRT(($B$6-2)/C3115)</f>
        <v>87007.2170746875</v>
      </c>
    </row>
    <row r="3116" customFormat="false" ht="15" hidden="false" customHeight="false" outlineLevel="0" collapsed="false">
      <c r="A3116" s="41" t="n">
        <v>0.7611505498</v>
      </c>
      <c r="B3116" s="41" t="n">
        <v>-0.2885527803</v>
      </c>
      <c r="C3116" s="41" t="n">
        <v>3.6183905199</v>
      </c>
      <c r="D3116" s="42" t="n">
        <f aca="false">$B$5*A3116</f>
        <v>1.94472293824421</v>
      </c>
      <c r="E3116" s="42" t="n">
        <f aca="false">$D$5*A3116+$F$5*B3116</f>
        <v>1.31296769511486</v>
      </c>
      <c r="F3116" s="43" t="n">
        <f aca="false">Inputs!$B$5*D3116+Inputs!$B$6*E3116</f>
        <v>128823.909068677</v>
      </c>
      <c r="G3116" s="43" t="n">
        <f aca="false">F3116*SQRT(($B$6-2)/C3116)</f>
        <v>95775.351106789</v>
      </c>
    </row>
    <row r="3117" customFormat="false" ht="15" hidden="false" customHeight="false" outlineLevel="0" collapsed="false">
      <c r="A3117" s="41" t="n">
        <v>-0.0083676277</v>
      </c>
      <c r="B3117" s="41" t="n">
        <v>-0.6616243925</v>
      </c>
      <c r="C3117" s="41" t="n">
        <v>1.4028544662</v>
      </c>
      <c r="D3117" s="42" t="n">
        <f aca="false">$B$5*A3117</f>
        <v>-0.0213791050024906</v>
      </c>
      <c r="E3117" s="42" t="n">
        <f aca="false">$D$5*A3117+$F$5*B3117</f>
        <v>-1.16236769044706</v>
      </c>
      <c r="F3117" s="43" t="n">
        <f aca="false">Inputs!$B$5*D3117+Inputs!$B$6*E3117</f>
        <v>55980.474022104</v>
      </c>
      <c r="G3117" s="43" t="n">
        <f aca="false">F3117*SQRT(($B$6-2)/C3117)</f>
        <v>66841.3572438443</v>
      </c>
    </row>
    <row r="3118" customFormat="false" ht="15" hidden="false" customHeight="false" outlineLevel="0" collapsed="false">
      <c r="A3118" s="41" t="n">
        <v>0.9040649493</v>
      </c>
      <c r="B3118" s="41" t="n">
        <v>-0.6934133312</v>
      </c>
      <c r="C3118" s="41" t="n">
        <v>1.0771159857</v>
      </c>
      <c r="D3118" s="42" t="n">
        <f aca="false">$B$5*A3118</f>
        <v>2.30986609026068</v>
      </c>
      <c r="E3118" s="42" t="n">
        <f aca="false">$D$5*A3118+$F$5*B3118</f>
        <v>0.953954388728763</v>
      </c>
      <c r="F3118" s="43" t="n">
        <f aca="false">Inputs!$B$5*D3118+Inputs!$B$6*E3118</f>
        <v>183288.88958963</v>
      </c>
      <c r="G3118" s="43" t="n">
        <f aca="false">F3118*SQRT(($B$6-2)/C3118)</f>
        <v>249758.2842589</v>
      </c>
    </row>
    <row r="3119" customFormat="false" ht="15" hidden="false" customHeight="false" outlineLevel="0" collapsed="false">
      <c r="A3119" s="41" t="n">
        <v>1.4851563449</v>
      </c>
      <c r="B3119" s="41" t="n">
        <v>-0.3158341683</v>
      </c>
      <c r="C3119" s="41" t="n">
        <v>2.8535387578</v>
      </c>
      <c r="D3119" s="42" t="n">
        <f aca="false">$B$5*A3119</f>
        <v>3.79454184400821</v>
      </c>
      <c r="E3119" s="42" t="n">
        <f aca="false">$D$5*A3119+$F$5*B3119</f>
        <v>2.98869508626012</v>
      </c>
      <c r="F3119" s="43" t="n">
        <f aca="false">Inputs!$B$5*D3119+Inputs!$B$6*E3119</f>
        <v>230019.430087815</v>
      </c>
      <c r="G3119" s="43" t="n">
        <f aca="false">F3119*SQRT(($B$6-2)/C3119)</f>
        <v>192569.557775223</v>
      </c>
    </row>
    <row r="3120" customFormat="false" ht="15" hidden="false" customHeight="false" outlineLevel="0" collapsed="false">
      <c r="A3120" s="41" t="n">
        <v>0.020508564</v>
      </c>
      <c r="B3120" s="41" t="n">
        <v>0.7587280207</v>
      </c>
      <c r="C3120" s="41" t="n">
        <v>3.320895334</v>
      </c>
      <c r="D3120" s="42" t="n">
        <f aca="false">$B$5*A3120</f>
        <v>0.0523989306080501</v>
      </c>
      <c r="E3120" s="42" t="n">
        <f aca="false">$D$5*A3120+$F$5*B3120</f>
        <v>1.35893125655801</v>
      </c>
      <c r="F3120" s="43" t="n">
        <f aca="false">Inputs!$B$5*D3120+Inputs!$B$6*E3120</f>
        <v>-62706.6697670953</v>
      </c>
      <c r="G3120" s="43" t="n">
        <f aca="false">F3120*SQRT(($B$6-2)/C3120)</f>
        <v>-48663.253420647</v>
      </c>
    </row>
    <row r="3121" customFormat="false" ht="15" hidden="false" customHeight="false" outlineLevel="0" collapsed="false">
      <c r="A3121" s="41" t="n">
        <v>0.0238644212</v>
      </c>
      <c r="B3121" s="41" t="n">
        <v>-0.2979083143</v>
      </c>
      <c r="C3121" s="41" t="n">
        <v>2.7360463668</v>
      </c>
      <c r="D3121" s="42" t="n">
        <f aca="false">$B$5*A3121</f>
        <v>0.0609730720522451</v>
      </c>
      <c r="E3121" s="42" t="n">
        <f aca="false">$D$5*A3121+$F$5*B3121</f>
        <v>-0.457624014194495</v>
      </c>
      <c r="F3121" s="43" t="n">
        <f aca="false">Inputs!$B$5*D3121+Inputs!$B$6*E3121</f>
        <v>28978.5079149492</v>
      </c>
      <c r="G3121" s="43" t="n">
        <f aca="false">F3121*SQRT(($B$6-2)/C3121)</f>
        <v>24775.8915602968</v>
      </c>
    </row>
    <row r="3122" customFormat="false" ht="15" hidden="false" customHeight="false" outlineLevel="0" collapsed="false">
      <c r="A3122" s="41" t="n">
        <v>-0.0300234478</v>
      </c>
      <c r="B3122" s="41" t="n">
        <v>0.8938183536</v>
      </c>
      <c r="C3122" s="41" t="n">
        <v>0.7007589344</v>
      </c>
      <c r="D3122" s="42" t="n">
        <f aca="false">$B$5*A3122</f>
        <v>-0.0767092497498418</v>
      </c>
      <c r="E3122" s="42" t="n">
        <f aca="false">$D$5*A3122+$F$5*B3122</f>
        <v>1.47195236646989</v>
      </c>
      <c r="F3122" s="43" t="n">
        <f aca="false">Inputs!$B$5*D3122+Inputs!$B$6*E3122</f>
        <v>-81268.5432984787</v>
      </c>
      <c r="G3122" s="43" t="n">
        <f aca="false">F3122*SQRT(($B$6-2)/C3122)</f>
        <v>-137294.503649653</v>
      </c>
    </row>
    <row r="3123" customFormat="false" ht="15" hidden="false" customHeight="false" outlineLevel="0" collapsed="false">
      <c r="A3123" s="41" t="n">
        <v>-0.6628522221</v>
      </c>
      <c r="B3123" s="41" t="n">
        <v>-0.1262370073</v>
      </c>
      <c r="C3123" s="41" t="n">
        <v>3.4271727681</v>
      </c>
      <c r="D3123" s="42" t="n">
        <f aca="false">$B$5*A3123</f>
        <v>-1.69357286981232</v>
      </c>
      <c r="E3123" s="42" t="n">
        <f aca="false">$D$5*A3123+$F$5*B3123</f>
        <v>-1.79529411610205</v>
      </c>
      <c r="F3123" s="43" t="n">
        <f aca="false">Inputs!$B$5*D3123+Inputs!$B$6*E3123</f>
        <v>-79592.5811761299</v>
      </c>
      <c r="G3123" s="43" t="n">
        <f aca="false">F3123*SQRT(($B$6-2)/C3123)</f>
        <v>-60802.2411778134</v>
      </c>
    </row>
    <row r="3124" customFormat="false" ht="15" hidden="false" customHeight="false" outlineLevel="0" collapsed="false">
      <c r="A3124" s="41" t="n">
        <v>0.0102867273</v>
      </c>
      <c r="B3124" s="41" t="n">
        <v>0.8645851955</v>
      </c>
      <c r="C3124" s="41" t="n">
        <v>4.7675589218</v>
      </c>
      <c r="D3124" s="42" t="n">
        <f aca="false">$B$5*A3124</f>
        <v>0.0262823623329568</v>
      </c>
      <c r="E3124" s="42" t="n">
        <f aca="false">$D$5*A3124+$F$5*B3124</f>
        <v>1.51739577753225</v>
      </c>
      <c r="F3124" s="43" t="n">
        <f aca="false">Inputs!$B$5*D3124+Inputs!$B$6*E3124</f>
        <v>-73241.552643317</v>
      </c>
      <c r="G3124" s="43" t="n">
        <f aca="false">F3124*SQRT(($B$6-2)/C3124)</f>
        <v>-47437.7962651689</v>
      </c>
    </row>
    <row r="3125" customFormat="false" ht="15" hidden="false" customHeight="false" outlineLevel="0" collapsed="false">
      <c r="A3125" s="41" t="n">
        <v>-0.0998453739</v>
      </c>
      <c r="B3125" s="41" t="n">
        <v>1.8082990945</v>
      </c>
      <c r="C3125" s="41" t="n">
        <v>4.0389314884</v>
      </c>
      <c r="D3125" s="42" t="n">
        <f aca="false">$B$5*A3125</f>
        <v>-0.255102737496439</v>
      </c>
      <c r="E3125" s="42" t="n">
        <f aca="false">$D$5*A3125+$F$5*B3125</f>
        <v>2.88487941924737</v>
      </c>
      <c r="F3125" s="43" t="n">
        <f aca="false">Inputs!$B$5*D3125+Inputs!$B$6*E3125</f>
        <v>-169754.244712012</v>
      </c>
      <c r="G3125" s="43" t="n">
        <f aca="false">F3125*SQRT(($B$6-2)/C3125)</f>
        <v>-119454.467673681</v>
      </c>
    </row>
    <row r="3126" customFormat="false" ht="15" hidden="false" customHeight="false" outlineLevel="0" collapsed="false">
      <c r="A3126" s="41" t="n">
        <v>-0.1565385777</v>
      </c>
      <c r="B3126" s="41" t="n">
        <v>-0.2376836384</v>
      </c>
      <c r="C3126" s="41" t="n">
        <v>3.074287394</v>
      </c>
      <c r="D3126" s="42" t="n">
        <f aca="false">$B$5*A3126</f>
        <v>-0.399952628101371</v>
      </c>
      <c r="E3126" s="42" t="n">
        <f aca="false">$D$5*A3126+$F$5*B3126</f>
        <v>-0.782916174437729</v>
      </c>
      <c r="F3126" s="43" t="n">
        <f aca="false">Inputs!$B$5*D3126+Inputs!$B$6*E3126</f>
        <v>-849.454088250597</v>
      </c>
      <c r="G3126" s="43" t="n">
        <f aca="false">F3126*SQRT(($B$6-2)/C3126)</f>
        <v>-685.145290033413</v>
      </c>
    </row>
    <row r="3127" customFormat="false" ht="15" hidden="false" customHeight="false" outlineLevel="0" collapsed="false">
      <c r="A3127" s="41" t="n">
        <v>-0.1710321216</v>
      </c>
      <c r="B3127" s="41" t="n">
        <v>-1.3166414287</v>
      </c>
      <c r="C3127" s="41" t="n">
        <v>3.8089876954</v>
      </c>
      <c r="D3127" s="42" t="n">
        <f aca="false">$B$5*A3127</f>
        <v>-0.436983314456633</v>
      </c>
      <c r="E3127" s="42" t="n">
        <f aca="false">$D$5*A3127+$F$5*B3127</f>
        <v>-2.6804891096523</v>
      </c>
      <c r="F3127" s="43" t="n">
        <f aca="false">Inputs!$B$5*D3127+Inputs!$B$6*E3127</f>
        <v>90326.1240369517</v>
      </c>
      <c r="G3127" s="43" t="n">
        <f aca="false">F3127*SQRT(($B$6-2)/C3127)</f>
        <v>65452.1003698225</v>
      </c>
    </row>
    <row r="3128" customFormat="false" ht="15" hidden="false" customHeight="false" outlineLevel="0" collapsed="false">
      <c r="A3128" s="41" t="n">
        <v>-1.0367268468</v>
      </c>
      <c r="B3128" s="41" t="n">
        <v>-0.5306668897</v>
      </c>
      <c r="C3128" s="41" t="n">
        <v>1.8819495718</v>
      </c>
      <c r="D3128" s="42" t="n">
        <f aca="false">$B$5*A3128</f>
        <v>-2.64881432483404</v>
      </c>
      <c r="E3128" s="42" t="n">
        <f aca="false">$D$5*A3128+$F$5*B3128</f>
        <v>-3.38330863719963</v>
      </c>
      <c r="F3128" s="43" t="n">
        <f aca="false">Inputs!$B$5*D3128+Inputs!$B$6*E3128</f>
        <v>-95716.0006234226</v>
      </c>
      <c r="G3128" s="43" t="n">
        <f aca="false">F3128*SQRT(($B$6-2)/C3128)</f>
        <v>-98672.3679743984</v>
      </c>
    </row>
    <row r="3129" customFormat="false" ht="15" hidden="false" customHeight="false" outlineLevel="0" collapsed="false">
      <c r="A3129" s="41" t="n">
        <v>1.1358298489</v>
      </c>
      <c r="B3129" s="41" t="n">
        <v>-0.0331260594</v>
      </c>
      <c r="C3129" s="41" t="n">
        <v>7.4452784146</v>
      </c>
      <c r="D3129" s="42" t="n">
        <f aca="false">$B$5*A3129</f>
        <v>2.90202031868556</v>
      </c>
      <c r="E3129" s="42" t="n">
        <f aca="false">$D$5*A3129+$F$5*B3129</f>
        <v>2.64560664148748</v>
      </c>
      <c r="F3129" s="43" t="n">
        <f aca="false">Inputs!$B$5*D3129+Inputs!$B$6*E3129</f>
        <v>157921.699794182</v>
      </c>
      <c r="G3129" s="43" t="n">
        <f aca="false">F3129*SQRT(($B$6-2)/C3129)</f>
        <v>81849.5575953964</v>
      </c>
    </row>
    <row r="3130" customFormat="false" ht="15" hidden="false" customHeight="false" outlineLevel="0" collapsed="false">
      <c r="A3130" s="41" t="n">
        <v>-0.4846441896</v>
      </c>
      <c r="B3130" s="41" t="n">
        <v>1.2265347456</v>
      </c>
      <c r="C3130" s="41" t="n">
        <v>2.345347393</v>
      </c>
      <c r="D3130" s="42" t="n">
        <f aca="false">$B$5*A3130</f>
        <v>-1.23825526060455</v>
      </c>
      <c r="E3130" s="42" t="n">
        <f aca="false">$D$5*A3130+$F$5*B3130</f>
        <v>0.964658537136309</v>
      </c>
      <c r="F3130" s="43" t="n">
        <f aca="false">Inputs!$B$5*D3130+Inputs!$B$6*E3130</f>
        <v>-172058.45291727</v>
      </c>
      <c r="G3130" s="43" t="n">
        <f aca="false">F3130*SQRT(($B$6-2)/C3130)</f>
        <v>-158886.654850436</v>
      </c>
    </row>
    <row r="3131" customFormat="false" ht="15" hidden="false" customHeight="false" outlineLevel="0" collapsed="false">
      <c r="A3131" s="41" t="n">
        <v>1.5511771329</v>
      </c>
      <c r="B3131" s="41" t="n">
        <v>1.2553824609</v>
      </c>
      <c r="C3131" s="41" t="n">
        <v>4.8718915624</v>
      </c>
      <c r="D3131" s="42" t="n">
        <f aca="false">$B$5*A3131</f>
        <v>3.96322350739043</v>
      </c>
      <c r="E3131" s="42" t="n">
        <f aca="false">$D$5*A3131+$F$5*B3131</f>
        <v>5.85888679579837</v>
      </c>
      <c r="F3131" s="43" t="n">
        <f aca="false">Inputs!$B$5*D3131+Inputs!$B$6*E3131</f>
        <v>103378.010949125</v>
      </c>
      <c r="G3131" s="43" t="n">
        <f aca="false">F3131*SQRT(($B$6-2)/C3131)</f>
        <v>66236.0405010607</v>
      </c>
    </row>
    <row r="3132" customFormat="false" ht="15" hidden="false" customHeight="false" outlineLevel="0" collapsed="false">
      <c r="A3132" s="41" t="n">
        <v>-0.8530899972</v>
      </c>
      <c r="B3132" s="41" t="n">
        <v>-0.4952486202</v>
      </c>
      <c r="C3132" s="41" t="n">
        <v>2.9835428911</v>
      </c>
      <c r="D3132" s="42" t="n">
        <f aca="false">$B$5*A3132</f>
        <v>-2.17962620716421</v>
      </c>
      <c r="E3132" s="42" t="n">
        <f aca="false">$D$5*A3132+$F$5*B3132</f>
        <v>-2.88517032905942</v>
      </c>
      <c r="F3132" s="43" t="n">
        <f aca="false">Inputs!$B$5*D3132+Inputs!$B$6*E3132</f>
        <v>-73704.1042634499</v>
      </c>
      <c r="G3132" s="43" t="n">
        <f aca="false">F3132*SQRT(($B$6-2)/C3132)</f>
        <v>-60344.8938321477</v>
      </c>
    </row>
    <row r="3133" customFormat="false" ht="15" hidden="false" customHeight="false" outlineLevel="0" collapsed="false">
      <c r="A3133" s="41" t="n">
        <v>1.8137360703</v>
      </c>
      <c r="B3133" s="41" t="n">
        <v>0.241139692</v>
      </c>
      <c r="C3133" s="41" t="n">
        <v>6.3165668455</v>
      </c>
      <c r="D3133" s="42" t="n">
        <f aca="false">$B$5*A3133</f>
        <v>4.63405582609134</v>
      </c>
      <c r="E3133" s="42" t="n">
        <f aca="false">$D$5*A3133+$F$5*B3133</f>
        <v>4.73233086939627</v>
      </c>
      <c r="F3133" s="43" t="n">
        <f aca="false">Inputs!$B$5*D3133+Inputs!$B$6*E3133</f>
        <v>226789.03913932</v>
      </c>
      <c r="G3133" s="43" t="n">
        <f aca="false">F3133*SQRT(($B$6-2)/C3133)</f>
        <v>127613.467842978</v>
      </c>
    </row>
    <row r="3134" customFormat="false" ht="15" hidden="false" customHeight="false" outlineLevel="0" collapsed="false">
      <c r="A3134" s="41" t="n">
        <v>-0.2676270649</v>
      </c>
      <c r="B3134" s="41" t="n">
        <v>0.7183479613</v>
      </c>
      <c r="C3134" s="41" t="n">
        <v>2.3037346378</v>
      </c>
      <c r="D3134" s="42" t="n">
        <f aca="false">$B$5*A3134</f>
        <v>-0.683781273156483</v>
      </c>
      <c r="E3134" s="42" t="n">
        <f aca="false">$D$5*A3134+$F$5*B3134</f>
        <v>0.60356118295875</v>
      </c>
      <c r="F3134" s="43" t="n">
        <f aca="false">Inputs!$B$5*D3134+Inputs!$B$6*E3134</f>
        <v>-98556.1864635858</v>
      </c>
      <c r="G3134" s="43" t="n">
        <f aca="false">F3134*SQRT(($B$6-2)/C3134)</f>
        <v>-91829.5935922862</v>
      </c>
    </row>
    <row r="3135" customFormat="false" ht="15" hidden="false" customHeight="false" outlineLevel="0" collapsed="false">
      <c r="A3135" s="41" t="n">
        <v>1.0072990674</v>
      </c>
      <c r="B3135" s="41" t="n">
        <v>-0.5714495709</v>
      </c>
      <c r="C3135" s="41" t="n">
        <v>6.3547575081</v>
      </c>
      <c r="D3135" s="42" t="n">
        <f aca="false">$B$5*A3135</f>
        <v>2.57362699476405</v>
      </c>
      <c r="E3135" s="42" t="n">
        <f aca="false">$D$5*A3135+$F$5*B3135</f>
        <v>1.41020927381125</v>
      </c>
      <c r="F3135" s="43" t="n">
        <f aca="false">Inputs!$B$5*D3135+Inputs!$B$6*E3135</f>
        <v>186852.235785842</v>
      </c>
      <c r="G3135" s="43" t="n">
        <f aca="false">F3135*SQRT(($B$6-2)/C3135)</f>
        <v>104824.742720583</v>
      </c>
    </row>
    <row r="3136" customFormat="false" ht="15" hidden="false" customHeight="false" outlineLevel="0" collapsed="false">
      <c r="A3136" s="41" t="n">
        <v>0.2194399586</v>
      </c>
      <c r="B3136" s="41" t="n">
        <v>0.9265600692</v>
      </c>
      <c r="C3136" s="41" t="n">
        <v>8.0827330305</v>
      </c>
      <c r="D3136" s="42" t="n">
        <f aca="false">$B$5*A3136</f>
        <v>0.560664274851949</v>
      </c>
      <c r="E3136" s="42" t="n">
        <f aca="false">$D$5*A3136+$F$5*B3136</f>
        <v>2.12210902326986</v>
      </c>
      <c r="F3136" s="43" t="n">
        <f aca="false">Inputs!$B$5*D3136+Inputs!$B$6*E3136</f>
        <v>-50039.0236782983</v>
      </c>
      <c r="G3136" s="43" t="n">
        <f aca="false">F3136*SQRT(($B$6-2)/C3136)</f>
        <v>-24891.1354489244</v>
      </c>
    </row>
    <row r="3137" customFormat="false" ht="15" hidden="false" customHeight="false" outlineLevel="0" collapsed="false">
      <c r="A3137" s="41" t="n">
        <v>-1.160287146</v>
      </c>
      <c r="B3137" s="41" t="n">
        <v>0.0123454574</v>
      </c>
      <c r="C3137" s="41" t="n">
        <v>1.7611654233</v>
      </c>
      <c r="D3137" s="42" t="n">
        <f aca="false">$B$5*A3137</f>
        <v>-2.96450817564148</v>
      </c>
      <c r="E3137" s="42" t="n">
        <f aca="false">$D$5*A3137+$F$5*B3137</f>
        <v>-2.73968771506863</v>
      </c>
      <c r="F3137" s="43" t="n">
        <f aca="false">Inputs!$B$5*D3137+Inputs!$B$6*E3137</f>
        <v>-159466.431810716</v>
      </c>
      <c r="G3137" s="43" t="n">
        <f aca="false">F3137*SQRT(($B$6-2)/C3137)</f>
        <v>-169935.533490465</v>
      </c>
    </row>
    <row r="3138" customFormat="false" ht="15" hidden="false" customHeight="false" outlineLevel="0" collapsed="false">
      <c r="A3138" s="41" t="n">
        <v>-1.1143896531</v>
      </c>
      <c r="B3138" s="41" t="n">
        <v>-0.9835804969</v>
      </c>
      <c r="C3138" s="41" t="n">
        <v>5.9043987457</v>
      </c>
      <c r="D3138" s="42" t="n">
        <f aca="false">$B$5*A3138</f>
        <v>-2.84724108928913</v>
      </c>
      <c r="E3138" s="42" t="n">
        <f aca="false">$D$5*A3138+$F$5*B3138</f>
        <v>-4.35018012031621</v>
      </c>
      <c r="F3138" s="43" t="n">
        <f aca="false">Inputs!$B$5*D3138+Inputs!$B$6*E3138</f>
        <v>-67215.1029131031</v>
      </c>
      <c r="G3138" s="43" t="n">
        <f aca="false">F3138*SQRT(($B$6-2)/C3138)</f>
        <v>-39119.5658290376</v>
      </c>
    </row>
    <row r="3139" customFormat="false" ht="15" hidden="false" customHeight="false" outlineLevel="0" collapsed="false">
      <c r="A3139" s="41" t="n">
        <v>-0.5631000775</v>
      </c>
      <c r="B3139" s="41" t="n">
        <v>0.4771195379</v>
      </c>
      <c r="C3139" s="41" t="n">
        <v>9.282861173</v>
      </c>
      <c r="D3139" s="42" t="n">
        <f aca="false">$B$5*A3139</f>
        <v>-1.43870833112987</v>
      </c>
      <c r="E3139" s="42" t="n">
        <f aca="false">$D$5*A3139+$F$5*B3139</f>
        <v>-0.516082618471916</v>
      </c>
      <c r="F3139" s="43" t="n">
        <f aca="false">Inputs!$B$5*D3139+Inputs!$B$6*E3139</f>
        <v>-118066.702189391</v>
      </c>
      <c r="G3139" s="43" t="n">
        <f aca="false">F3139*SQRT(($B$6-2)/C3139)</f>
        <v>-54802.642860001</v>
      </c>
    </row>
    <row r="3140" customFormat="false" ht="15" hidden="false" customHeight="false" outlineLevel="0" collapsed="false">
      <c r="A3140" s="41" t="n">
        <v>-0.3220226286</v>
      </c>
      <c r="B3140" s="41" t="n">
        <v>-0.648418125</v>
      </c>
      <c r="C3140" s="41" t="n">
        <v>4.2646792374</v>
      </c>
      <c r="D3140" s="42" t="n">
        <f aca="false">$B$5*A3140</f>
        <v>-0.822760743767008</v>
      </c>
      <c r="E3140" s="42" t="n">
        <f aca="false">$D$5*A3140+$F$5*B3140</f>
        <v>-1.88593346338436</v>
      </c>
      <c r="F3140" s="43" t="n">
        <f aca="false">Inputs!$B$5*D3140+Inputs!$B$6*E3140</f>
        <v>12020.5987925173</v>
      </c>
      <c r="G3140" s="43" t="n">
        <f aca="false">F3140*SQRT(($B$6-2)/C3140)</f>
        <v>8231.85883033187</v>
      </c>
    </row>
    <row r="3141" customFormat="false" ht="15" hidden="false" customHeight="false" outlineLevel="0" collapsed="false">
      <c r="A3141" s="41" t="n">
        <v>0.0515545633</v>
      </c>
      <c r="B3141" s="41" t="n">
        <v>-1.1469627283</v>
      </c>
      <c r="C3141" s="41" t="n">
        <v>7.1241280244</v>
      </c>
      <c r="D3141" s="42" t="n">
        <f aca="false">$B$5*A3141</f>
        <v>0.131720776982973</v>
      </c>
      <c r="E3141" s="42" t="n">
        <f aca="false">$D$5*A3141+$F$5*B3141</f>
        <v>-1.85783280644437</v>
      </c>
      <c r="F3141" s="43" t="n">
        <f aca="false">Inputs!$B$5*D3141+Inputs!$B$6*E3141</f>
        <v>106063.718020516</v>
      </c>
      <c r="G3141" s="43" t="n">
        <f aca="false">F3141*SQRT(($B$6-2)/C3141)</f>
        <v>56197.3694651549</v>
      </c>
    </row>
    <row r="3142" customFormat="false" ht="15" hidden="false" customHeight="false" outlineLevel="0" collapsed="false">
      <c r="A3142" s="41" t="n">
        <v>0.4288032178</v>
      </c>
      <c r="B3142" s="41" t="n">
        <v>1.131386762</v>
      </c>
      <c r="C3142" s="41" t="n">
        <v>8.2035566256</v>
      </c>
      <c r="D3142" s="42" t="n">
        <f aca="false">$B$5*A3142</f>
        <v>1.09558280404278</v>
      </c>
      <c r="E3142" s="42" t="n">
        <f aca="false">$D$5*A3142+$F$5*B3142</f>
        <v>2.97399062119932</v>
      </c>
      <c r="F3142" s="43" t="n">
        <f aca="false">Inputs!$B$5*D3142+Inputs!$B$6*E3142</f>
        <v>-39141.2506556884</v>
      </c>
      <c r="G3142" s="43" t="n">
        <f aca="false">F3142*SQRT(($B$6-2)/C3142)</f>
        <v>-19326.2950719786</v>
      </c>
    </row>
    <row r="3143" customFormat="false" ht="15" hidden="false" customHeight="false" outlineLevel="0" collapsed="false">
      <c r="A3143" s="41" t="n">
        <v>-0.079204041</v>
      </c>
      <c r="B3143" s="41" t="n">
        <v>-0.2026489933</v>
      </c>
      <c r="C3143" s="41" t="n">
        <v>6.485433855</v>
      </c>
      <c r="D3143" s="42" t="n">
        <f aca="false">$B$5*A3143</f>
        <v>-0.202364585264778</v>
      </c>
      <c r="E3143" s="42" t="n">
        <f aca="false">$D$5*A3143+$F$5*B3143</f>
        <v>-0.538395976912298</v>
      </c>
      <c r="F3143" s="43" t="n">
        <f aca="false">Inputs!$B$5*D3143+Inputs!$B$6*E3143</f>
        <v>6683.34031913711</v>
      </c>
      <c r="G3143" s="43" t="n">
        <f aca="false">F3143*SQRT(($B$6-2)/C3143)</f>
        <v>3711.41105357721</v>
      </c>
    </row>
    <row r="3144" customFormat="false" ht="15" hidden="false" customHeight="false" outlineLevel="0" collapsed="false">
      <c r="A3144" s="41" t="n">
        <v>0.3734403532</v>
      </c>
      <c r="B3144" s="41" t="n">
        <v>-2.0284694188</v>
      </c>
      <c r="C3144" s="41" t="n">
        <v>1.9193114304</v>
      </c>
      <c r="D3144" s="42" t="n">
        <f aca="false">$B$5*A3144</f>
        <v>0.954131900876752</v>
      </c>
      <c r="E3144" s="42" t="n">
        <f aca="false">$D$5*A3144+$F$5*B3144</f>
        <v>-2.61401400285369</v>
      </c>
      <c r="F3144" s="43" t="n">
        <f aca="false">Inputs!$B$5*D3144+Inputs!$B$6*E3144</f>
        <v>226113.89023036</v>
      </c>
      <c r="G3144" s="43" t="n">
        <f aca="false">F3144*SQRT(($B$6-2)/C3144)</f>
        <v>230817.915667753</v>
      </c>
    </row>
    <row r="3145" customFormat="false" ht="15" hidden="false" customHeight="false" outlineLevel="0" collapsed="false">
      <c r="A3145" s="41" t="n">
        <v>0.5368174566</v>
      </c>
      <c r="B3145" s="41" t="n">
        <v>3.1018858037</v>
      </c>
      <c r="C3145" s="41" t="n">
        <v>4.677533494</v>
      </c>
      <c r="D3145" s="42" t="n">
        <f aca="false">$B$5*A3145</f>
        <v>1.37155681195296</v>
      </c>
      <c r="E3145" s="42" t="n">
        <f aca="false">$D$5*A3145+$F$5*B3145</f>
        <v>6.63356808710002</v>
      </c>
      <c r="F3145" s="43" t="n">
        <f aca="false">Inputs!$B$5*D3145+Inputs!$B$6*E3145</f>
        <v>-194522.723159704</v>
      </c>
      <c r="G3145" s="43" t="n">
        <f aca="false">F3145*SQRT(($B$6-2)/C3145)</f>
        <v>-127197.00502114</v>
      </c>
    </row>
    <row r="3146" customFormat="false" ht="15" hidden="false" customHeight="false" outlineLevel="0" collapsed="false">
      <c r="A3146" s="41" t="n">
        <v>-0.1226762211</v>
      </c>
      <c r="B3146" s="41" t="n">
        <v>-0.1191250337</v>
      </c>
      <c r="C3146" s="41" t="n">
        <v>5.0816580605</v>
      </c>
      <c r="D3146" s="42" t="n">
        <f aca="false">$B$5*A3146</f>
        <v>-0.313435050678181</v>
      </c>
      <c r="E3146" s="42" t="n">
        <f aca="false">$D$5*A3146+$F$5*B3146</f>
        <v>-0.497617321502865</v>
      </c>
      <c r="F3146" s="43" t="n">
        <f aca="false">Inputs!$B$5*D3146+Inputs!$B$6*E3146</f>
        <v>-6462.63899267482</v>
      </c>
      <c r="G3146" s="43" t="n">
        <f aca="false">F3146*SQRT(($B$6-2)/C3146)</f>
        <v>-4054.35875564846</v>
      </c>
    </row>
    <row r="3147" customFormat="false" ht="15" hidden="false" customHeight="false" outlineLevel="0" collapsed="false">
      <c r="A3147" s="41" t="n">
        <v>0.7436070001</v>
      </c>
      <c r="B3147" s="41" t="n">
        <v>1.6453326682</v>
      </c>
      <c r="C3147" s="41" t="n">
        <v>0.6085027251</v>
      </c>
      <c r="D3147" s="42" t="n">
        <f aca="false">$B$5*A3147</f>
        <v>1.8998995540546</v>
      </c>
      <c r="E3147" s="42" t="n">
        <f aca="false">$D$5*A3147+$F$5*B3147</f>
        <v>4.61054706099525</v>
      </c>
      <c r="F3147" s="43" t="n">
        <f aca="false">Inputs!$B$5*D3147+Inputs!$B$6*E3147</f>
        <v>-40537.3976443026</v>
      </c>
      <c r="G3147" s="43" t="n">
        <f aca="false">F3147*SQRT(($B$6-2)/C3147)</f>
        <v>-73491.9209430109</v>
      </c>
    </row>
    <row r="3148" customFormat="false" ht="15" hidden="false" customHeight="false" outlineLevel="0" collapsed="false">
      <c r="A3148" s="41" t="n">
        <v>0.9749678444</v>
      </c>
      <c r="B3148" s="41" t="n">
        <v>-2.1556068786</v>
      </c>
      <c r="C3148" s="41" t="n">
        <v>3.1674795847</v>
      </c>
      <c r="D3148" s="42" t="n">
        <f aca="false">$B$5*A3148</f>
        <v>2.49102143006189</v>
      </c>
      <c r="E3148" s="42" t="n">
        <f aca="false">$D$5*A3148+$F$5*B3148</f>
        <v>-1.40216040064766</v>
      </c>
      <c r="F3148" s="43" t="n">
        <f aca="false">Inputs!$B$5*D3148+Inputs!$B$6*E3148</f>
        <v>319210.163038572</v>
      </c>
      <c r="G3148" s="43" t="n">
        <f aca="false">F3148*SQRT(($B$6-2)/C3148)</f>
        <v>253649.958516437</v>
      </c>
    </row>
    <row r="3149" customFormat="false" ht="15" hidden="false" customHeight="false" outlineLevel="0" collapsed="false">
      <c r="A3149" s="41" t="n">
        <v>0.5633988377</v>
      </c>
      <c r="B3149" s="41" t="n">
        <v>2.5719301452</v>
      </c>
      <c r="C3149" s="41" t="n">
        <v>3.8248889509</v>
      </c>
      <c r="D3149" s="42" t="n">
        <f aca="false">$B$5*A3149</f>
        <v>1.43947165687946</v>
      </c>
      <c r="E3149" s="42" t="n">
        <f aca="false">$D$5*A3149+$F$5*B3149</f>
        <v>5.78172287570458</v>
      </c>
      <c r="F3149" s="43" t="n">
        <f aca="false">Inputs!$B$5*D3149+Inputs!$B$6*E3149</f>
        <v>-145138.978097283</v>
      </c>
      <c r="G3149" s="43" t="n">
        <f aca="false">F3149*SQRT(($B$6-2)/C3149)</f>
        <v>-104951.740067091</v>
      </c>
    </row>
    <row r="3150" customFormat="false" ht="15" hidden="false" customHeight="false" outlineLevel="0" collapsed="false">
      <c r="A3150" s="41" t="n">
        <v>0.6224410468</v>
      </c>
      <c r="B3150" s="41" t="n">
        <v>-1.1546019133</v>
      </c>
      <c r="C3150" s="41" t="n">
        <v>4.8272227859</v>
      </c>
      <c r="D3150" s="42" t="n">
        <f aca="false">$B$5*A3150</f>
        <v>1.59032320443671</v>
      </c>
      <c r="E3150" s="42" t="n">
        <f aca="false">$D$5*A3150+$F$5*B3150</f>
        <v>-0.512549201501045</v>
      </c>
      <c r="F3150" s="43" t="n">
        <f aca="false">Inputs!$B$5*D3150+Inputs!$B$6*E3150</f>
        <v>184659.780518723</v>
      </c>
      <c r="G3150" s="43" t="n">
        <f aca="false">F3150*SQRT(($B$6-2)/C3150)</f>
        <v>118860.797939902</v>
      </c>
    </row>
    <row r="3151" customFormat="false" ht="15" hidden="false" customHeight="false" outlineLevel="0" collapsed="false">
      <c r="A3151" s="41" t="n">
        <v>0.2818296244</v>
      </c>
      <c r="B3151" s="41" t="n">
        <v>-1.2806872513</v>
      </c>
      <c r="C3151" s="41" t="n">
        <v>1.5284898869</v>
      </c>
      <c r="D3151" s="42" t="n">
        <f aca="false">$B$5*A3151</f>
        <v>0.720068500760386</v>
      </c>
      <c r="E3151" s="42" t="n">
        <f aca="false">$D$5*A3151+$F$5*B3151</f>
        <v>-1.54078114041384</v>
      </c>
      <c r="F3151" s="43" t="n">
        <f aca="false">Inputs!$B$5*D3151+Inputs!$B$6*E3151</f>
        <v>149045.907096731</v>
      </c>
      <c r="G3151" s="43" t="n">
        <f aca="false">F3151*SQRT(($B$6-2)/C3151)</f>
        <v>170491.906622441</v>
      </c>
    </row>
    <row r="3152" customFormat="false" ht="15" hidden="false" customHeight="false" outlineLevel="0" collapsed="false">
      <c r="A3152" s="41" t="n">
        <v>1.2328036893</v>
      </c>
      <c r="B3152" s="41" t="n">
        <v>-0.955882588</v>
      </c>
      <c r="C3152" s="41" t="n">
        <v>2.9829992506</v>
      </c>
      <c r="D3152" s="42" t="n">
        <f aca="false">$B$5*A3152</f>
        <v>3.14978635115451</v>
      </c>
      <c r="E3152" s="42" t="n">
        <f aca="false">$D$5*A3152+$F$5*B3152</f>
        <v>1.28299978365147</v>
      </c>
      <c r="F3152" s="43" t="n">
        <f aca="false">Inputs!$B$5*D3152+Inputs!$B$6*E3152</f>
        <v>250828.645932878</v>
      </c>
      <c r="G3152" s="43" t="n">
        <f aca="false">F3152*SQRT(($B$6-2)/C3152)</f>
        <v>205383.504187484</v>
      </c>
    </row>
    <row r="3153" customFormat="false" ht="15" hidden="false" customHeight="false" outlineLevel="0" collapsed="false">
      <c r="A3153" s="41" t="n">
        <v>0.0742436347</v>
      </c>
      <c r="B3153" s="41" t="n">
        <v>-0.857780002</v>
      </c>
      <c r="C3153" s="41" t="n">
        <v>4.0384272723</v>
      </c>
      <c r="D3153" s="42" t="n">
        <f aca="false">$B$5*A3153</f>
        <v>0.189690856109415</v>
      </c>
      <c r="E3153" s="42" t="n">
        <f aca="false">$D$5*A3153+$F$5*B3153</f>
        <v>-1.30449752796554</v>
      </c>
      <c r="F3153" s="43" t="n">
        <f aca="false">Inputs!$B$5*D3153+Inputs!$B$6*E3153</f>
        <v>84193.9620092185</v>
      </c>
      <c r="G3153" s="43" t="n">
        <f aca="false">F3153*SQRT(($B$6-2)/C3153)</f>
        <v>59250.198799758</v>
      </c>
    </row>
    <row r="3154" customFormat="false" ht="15" hidden="false" customHeight="false" outlineLevel="0" collapsed="false">
      <c r="A3154" s="41" t="n">
        <v>-0.5464480575</v>
      </c>
      <c r="B3154" s="41" t="n">
        <v>1.4861506459</v>
      </c>
      <c r="C3154" s="41" t="n">
        <v>2.5347111071</v>
      </c>
      <c r="D3154" s="42" t="n">
        <f aca="false">$B$5*A3154</f>
        <v>-1.39616278574386</v>
      </c>
      <c r="E3154" s="42" t="n">
        <f aca="false">$D$5*A3154+$F$5*B3154</f>
        <v>1.26588109619961</v>
      </c>
      <c r="F3154" s="43" t="n">
        <f aca="false">Inputs!$B$5*D3154+Inputs!$B$6*E3154</f>
        <v>-202910.333384366</v>
      </c>
      <c r="G3154" s="43" t="n">
        <f aca="false">F3154*SQRT(($B$6-2)/C3154)</f>
        <v>-180241.556149083</v>
      </c>
    </row>
    <row r="3155" customFormat="false" ht="15" hidden="false" customHeight="false" outlineLevel="0" collapsed="false">
      <c r="A3155" s="41" t="n">
        <v>0.1034571649</v>
      </c>
      <c r="B3155" s="41" t="n">
        <v>-0.5592024737</v>
      </c>
      <c r="C3155" s="41" t="n">
        <v>0.593326339</v>
      </c>
      <c r="D3155" s="42" t="n">
        <f aca="false">$B$5*A3155</f>
        <v>0.26433078417878</v>
      </c>
      <c r="E3155" s="42" t="n">
        <f aca="false">$D$5*A3155+$F$5*B3155</f>
        <v>-0.719414305445588</v>
      </c>
      <c r="F3155" s="43" t="n">
        <f aca="false">Inputs!$B$5*D3155+Inputs!$B$6*E3155</f>
        <v>62403.7936901574</v>
      </c>
      <c r="G3155" s="43" t="n">
        <f aca="false">F3155*SQRT(($B$6-2)/C3155)</f>
        <v>114572.179891007</v>
      </c>
    </row>
    <row r="3156" customFormat="false" ht="15" hidden="false" customHeight="false" outlineLevel="0" collapsed="false">
      <c r="A3156" s="41" t="n">
        <v>-1.1452279709</v>
      </c>
      <c r="B3156" s="41" t="n">
        <v>-1.8717014864</v>
      </c>
      <c r="C3156" s="41" t="n">
        <v>7.6759737774</v>
      </c>
      <c r="D3156" s="42" t="n">
        <f aca="false">$B$5*A3156</f>
        <v>-2.92603231399269</v>
      </c>
      <c r="E3156" s="42" t="n">
        <f aca="false">$D$5*A3156+$F$5*B3156</f>
        <v>-5.95712051179891</v>
      </c>
      <c r="F3156" s="43" t="n">
        <f aca="false">Inputs!$B$5*D3156+Inputs!$B$6*E3156</f>
        <v>5252.79419067694</v>
      </c>
      <c r="G3156" s="43" t="n">
        <f aca="false">F3156*SQRT(($B$6-2)/C3156)</f>
        <v>2681.25822454004</v>
      </c>
    </row>
    <row r="3157" customFormat="false" ht="15" hidden="false" customHeight="false" outlineLevel="0" collapsed="false">
      <c r="A3157" s="41" t="n">
        <v>-1.2512806335</v>
      </c>
      <c r="B3157" s="41" t="n">
        <v>0.1119592414</v>
      </c>
      <c r="C3157" s="41" t="n">
        <v>11.4517169525</v>
      </c>
      <c r="D3157" s="42" t="n">
        <f aca="false">$B$5*A3157</f>
        <v>-3.19699453779228</v>
      </c>
      <c r="E3157" s="42" t="n">
        <f aca="false">$D$5*A3157+$F$5*B3157</f>
        <v>-2.78420717061757</v>
      </c>
      <c r="F3157" s="43" t="n">
        <f aca="false">Inputs!$B$5*D3157+Inputs!$B$6*E3157</f>
        <v>-180489.09524835</v>
      </c>
      <c r="G3157" s="43" t="n">
        <f aca="false">F3157*SQRT(($B$6-2)/C3157)</f>
        <v>-75427.6649311398</v>
      </c>
    </row>
    <row r="3158" customFormat="false" ht="15" hidden="false" customHeight="false" outlineLevel="0" collapsed="false">
      <c r="A3158" s="41" t="n">
        <v>0.9802337687</v>
      </c>
      <c r="B3158" s="41" t="n">
        <v>-0.5603514924</v>
      </c>
      <c r="C3158" s="41" t="n">
        <v>4.4267558841</v>
      </c>
      <c r="D3158" s="42" t="n">
        <f aca="false">$B$5*A3158</f>
        <v>2.50447575099742</v>
      </c>
      <c r="E3158" s="42" t="n">
        <f aca="false">$D$5*A3158+$F$5*B3158</f>
        <v>1.36496856300639</v>
      </c>
      <c r="F3158" s="43" t="n">
        <f aca="false">Inputs!$B$5*D3158+Inputs!$B$6*E3158</f>
        <v>182199.146949423</v>
      </c>
      <c r="G3158" s="43" t="n">
        <f aca="false">F3158*SQRT(($B$6-2)/C3158)</f>
        <v>122466.850878348</v>
      </c>
    </row>
    <row r="3159" customFormat="false" ht="15" hidden="false" customHeight="false" outlineLevel="0" collapsed="false">
      <c r="A3159" s="41" t="n">
        <v>1.5705436007</v>
      </c>
      <c r="B3159" s="41" t="n">
        <v>-0.7175004222</v>
      </c>
      <c r="C3159" s="41" t="n">
        <v>4.4848563777</v>
      </c>
      <c r="D3159" s="42" t="n">
        <f aca="false">$B$5*A3159</f>
        <v>4.01270440729036</v>
      </c>
      <c r="E3159" s="42" t="n">
        <f aca="false">$D$5*A3159+$F$5*B3159</f>
        <v>2.49830662354186</v>
      </c>
      <c r="F3159" s="43" t="n">
        <f aca="false">Inputs!$B$5*D3159+Inputs!$B$6*E3159</f>
        <v>276355.109551943</v>
      </c>
      <c r="G3159" s="43" t="n">
        <f aca="false">F3159*SQRT(($B$6-2)/C3159)</f>
        <v>184547.525614593</v>
      </c>
    </row>
    <row r="3160" customFormat="false" ht="15" hidden="false" customHeight="false" outlineLevel="0" collapsed="false">
      <c r="A3160" s="41" t="n">
        <v>-0.2380117229</v>
      </c>
      <c r="B3160" s="41" t="n">
        <v>-1.0795767203</v>
      </c>
      <c r="C3160" s="41" t="n">
        <v>3.3423795613</v>
      </c>
      <c r="D3160" s="42" t="n">
        <f aca="false">$B$5*A3160</f>
        <v>-0.608114724762765</v>
      </c>
      <c r="E3160" s="42" t="n">
        <f aca="false">$D$5*A3160+$F$5*B3160</f>
        <v>-2.43052280609516</v>
      </c>
      <c r="F3160" s="43" t="n">
        <f aca="false">Inputs!$B$5*D3160+Inputs!$B$6*E3160</f>
        <v>60714.6678284814</v>
      </c>
      <c r="G3160" s="43" t="n">
        <f aca="false">F3160*SQRT(($B$6-2)/C3160)</f>
        <v>46965.6932985146</v>
      </c>
    </row>
    <row r="3161" customFormat="false" ht="15" hidden="false" customHeight="false" outlineLevel="0" collapsed="false">
      <c r="A3161" s="41" t="n">
        <v>0.9907617346</v>
      </c>
      <c r="B3161" s="41" t="n">
        <v>2.097510614</v>
      </c>
      <c r="C3161" s="41" t="n">
        <v>1.0906131952</v>
      </c>
      <c r="D3161" s="42" t="n">
        <f aca="false">$B$5*A3161</f>
        <v>2.53137447265526</v>
      </c>
      <c r="E3161" s="42" t="n">
        <f aca="false">$D$5*A3161+$F$5*B3161</f>
        <v>5.97946917340493</v>
      </c>
      <c r="F3161" s="43" t="n">
        <f aca="false">Inputs!$B$5*D3161+Inputs!$B$6*E3161</f>
        <v>-45836.0114047199</v>
      </c>
      <c r="G3161" s="43" t="n">
        <f aca="false">F3161*SQRT(($B$6-2)/C3161)</f>
        <v>-62070.6713528757</v>
      </c>
    </row>
    <row r="3162" customFormat="false" ht="15" hidden="false" customHeight="false" outlineLevel="0" collapsed="false">
      <c r="A3162" s="41" t="n">
        <v>-1.7618169609</v>
      </c>
      <c r="B3162" s="41" t="n">
        <v>-0.3461620686</v>
      </c>
      <c r="C3162" s="41" t="n">
        <v>0.7859387674</v>
      </c>
      <c r="D3162" s="42" t="n">
        <f aca="false">$B$5*A3162</f>
        <v>-4.50140364182908</v>
      </c>
      <c r="E3162" s="42" t="n">
        <f aca="false">$D$5*A3162+$F$5*B3162</f>
        <v>-4.79013158491576</v>
      </c>
      <c r="F3162" s="43" t="n">
        <f aca="false">Inputs!$B$5*D3162+Inputs!$B$6*E3162</f>
        <v>-210633.78493712</v>
      </c>
      <c r="G3162" s="43" t="n">
        <f aca="false">F3162*SQRT(($B$6-2)/C3162)</f>
        <v>-336007.269869837</v>
      </c>
    </row>
    <row r="3163" customFormat="false" ht="15" hidden="false" customHeight="false" outlineLevel="0" collapsed="false">
      <c r="A3163" s="41" t="n">
        <v>1.2647798471</v>
      </c>
      <c r="B3163" s="41" t="n">
        <v>-1.4469455214</v>
      </c>
      <c r="C3163" s="41" t="n">
        <v>7.2891401741</v>
      </c>
      <c r="D3163" s="42" t="n">
        <f aca="false">$B$5*A3163</f>
        <v>3.23148473206867</v>
      </c>
      <c r="E3163" s="42" t="n">
        <f aca="false">$D$5*A3163+$F$5*B3163</f>
        <v>0.511149710751176</v>
      </c>
      <c r="F3163" s="43" t="n">
        <f aca="false">Inputs!$B$5*D3163+Inputs!$B$6*E3163</f>
        <v>297590.987669308</v>
      </c>
      <c r="G3163" s="43" t="n">
        <f aca="false">F3163*SQRT(($B$6-2)/C3163)</f>
        <v>155882.234147126</v>
      </c>
    </row>
    <row r="3164" customFormat="false" ht="15" hidden="false" customHeight="false" outlineLevel="0" collapsed="false">
      <c r="A3164" s="41" t="n">
        <v>0.566683907</v>
      </c>
      <c r="B3164" s="41" t="n">
        <v>1.2214722002</v>
      </c>
      <c r="C3164" s="41" t="n">
        <v>10.6507808666</v>
      </c>
      <c r="D3164" s="42" t="n">
        <f aca="false">$B$5*A3164</f>
        <v>1.44786493679381</v>
      </c>
      <c r="E3164" s="42" t="n">
        <f aca="false">$D$5*A3164+$F$5*B3164</f>
        <v>3.45764435222337</v>
      </c>
      <c r="F3164" s="43" t="n">
        <f aca="false">Inputs!$B$5*D3164+Inputs!$B$6*E3164</f>
        <v>-28095.7239317877</v>
      </c>
      <c r="G3164" s="43" t="n">
        <f aca="false">F3164*SQRT(($B$6-2)/C3164)</f>
        <v>-12174.8746917457</v>
      </c>
    </row>
    <row r="3165" customFormat="false" ht="15" hidden="false" customHeight="false" outlineLevel="0" collapsed="false">
      <c r="A3165" s="41" t="n">
        <v>0.0782288144</v>
      </c>
      <c r="B3165" s="41" t="n">
        <v>0.5502630709</v>
      </c>
      <c r="C3165" s="41" t="n">
        <v>4.7319346126</v>
      </c>
      <c r="D3165" s="42" t="n">
        <f aca="false">$B$5*A3165</f>
        <v>0.199872902719841</v>
      </c>
      <c r="E3165" s="42" t="n">
        <f aca="false">$D$5*A3165+$F$5*B3165</f>
        <v>1.1363159860913</v>
      </c>
      <c r="F3165" s="43" t="n">
        <f aca="false">Inputs!$B$5*D3165+Inputs!$B$6*E3165</f>
        <v>-36828.5090325809</v>
      </c>
      <c r="G3165" s="43" t="n">
        <f aca="false">F3165*SQRT(($B$6-2)/C3165)</f>
        <v>-23943.0662741745</v>
      </c>
    </row>
    <row r="3166" customFormat="false" ht="15" hidden="false" customHeight="false" outlineLevel="0" collapsed="false">
      <c r="A3166" s="41" t="n">
        <v>1.7609023861</v>
      </c>
      <c r="B3166" s="41" t="n">
        <v>1.9484265541</v>
      </c>
      <c r="C3166" s="41" t="n">
        <v>2.5101299079</v>
      </c>
      <c r="D3166" s="42" t="n">
        <f aca="false">$B$5*A3166</f>
        <v>4.4990669233011</v>
      </c>
      <c r="E3166" s="42" t="n">
        <f aca="false">$D$5*A3166+$F$5*B3166</f>
        <v>7.55465643082668</v>
      </c>
      <c r="F3166" s="43" t="n">
        <f aca="false">Inputs!$B$5*D3166+Inputs!$B$6*E3166</f>
        <v>72173.870788776</v>
      </c>
      <c r="G3166" s="43" t="n">
        <f aca="false">F3166*SQRT(($B$6-2)/C3166)</f>
        <v>64423.8828631885</v>
      </c>
    </row>
    <row r="3167" customFormat="false" ht="15" hidden="false" customHeight="false" outlineLevel="0" collapsed="false">
      <c r="A3167" s="41" t="n">
        <v>-0.061967213</v>
      </c>
      <c r="B3167" s="41" t="n">
        <v>-0.5323778493</v>
      </c>
      <c r="C3167" s="41" t="n">
        <v>2.9818222591</v>
      </c>
      <c r="D3167" s="42" t="n">
        <f aca="false">$B$5*A3167</f>
        <v>-0.158324868282404</v>
      </c>
      <c r="E3167" s="42" t="n">
        <f aca="false">$D$5*A3167+$F$5*B3167</f>
        <v>-1.06673687196377</v>
      </c>
      <c r="F3167" s="43" t="n">
        <f aca="false">Inputs!$B$5*D3167+Inputs!$B$6*E3167</f>
        <v>37504.3567699481</v>
      </c>
      <c r="G3167" s="43" t="n">
        <f aca="false">F3167*SQRT(($B$6-2)/C3167)</f>
        <v>30715.376489516</v>
      </c>
    </row>
    <row r="3168" customFormat="false" ht="15" hidden="false" customHeight="false" outlineLevel="0" collapsed="false">
      <c r="A3168" s="41" t="n">
        <v>-0.9199801111</v>
      </c>
      <c r="B3168" s="41" t="n">
        <v>0.9769641504</v>
      </c>
      <c r="C3168" s="41" t="n">
        <v>5.2126383201</v>
      </c>
      <c r="D3168" s="42" t="n">
        <f aca="false">$B$5*A3168</f>
        <v>-2.35052897912868</v>
      </c>
      <c r="E3168" s="42" t="n">
        <f aca="false">$D$5*A3168+$F$5*B3168</f>
        <v>-0.502206137291671</v>
      </c>
      <c r="F3168" s="43" t="n">
        <f aca="false">Inputs!$B$5*D3168+Inputs!$B$6*E3168</f>
        <v>-209942.591048284</v>
      </c>
      <c r="G3168" s="43" t="n">
        <f aca="false">F3168*SQRT(($B$6-2)/C3168)</f>
        <v>-130042.932529427</v>
      </c>
    </row>
    <row r="3169" customFormat="false" ht="15" hidden="false" customHeight="false" outlineLevel="0" collapsed="false">
      <c r="A3169" s="41" t="n">
        <v>-1.3717755578</v>
      </c>
      <c r="B3169" s="41" t="n">
        <v>-0.252574038</v>
      </c>
      <c r="C3169" s="41" t="n">
        <v>7.0386329658</v>
      </c>
      <c r="D3169" s="42" t="n">
        <f aca="false">$B$5*A3169</f>
        <v>-3.50485642305241</v>
      </c>
      <c r="E3169" s="42" t="n">
        <f aca="false">$D$5*A3169+$F$5*B3169</f>
        <v>-3.70039120796607</v>
      </c>
      <c r="F3169" s="43" t="n">
        <f aca="false">Inputs!$B$5*D3169+Inputs!$B$6*E3169</f>
        <v>-165466.081906938</v>
      </c>
      <c r="G3169" s="43" t="n">
        <f aca="false">F3169*SQRT(($B$6-2)/C3169)</f>
        <v>-88202.2820069613</v>
      </c>
    </row>
    <row r="3170" customFormat="false" ht="15" hidden="false" customHeight="false" outlineLevel="0" collapsed="false">
      <c r="A3170" s="41" t="n">
        <v>0.102689771</v>
      </c>
      <c r="B3170" s="41" t="n">
        <v>-0.5030025127</v>
      </c>
      <c r="C3170" s="41" t="n">
        <v>3.3887333423</v>
      </c>
      <c r="D3170" s="42" t="n">
        <f aca="false">$B$5*A3170</f>
        <v>0.262370109617892</v>
      </c>
      <c r="E3170" s="42" t="n">
        <f aca="false">$D$5*A3170+$F$5*B3170</f>
        <v>-0.624197421167996</v>
      </c>
      <c r="F3170" s="43" t="n">
        <f aca="false">Inputs!$B$5*D3170+Inputs!$B$6*E3170</f>
        <v>57446.882020189</v>
      </c>
      <c r="G3170" s="43" t="n">
        <f aca="false">F3170*SQRT(($B$6-2)/C3170)</f>
        <v>44132.9300545849</v>
      </c>
    </row>
    <row r="3171" customFormat="false" ht="15" hidden="false" customHeight="false" outlineLevel="0" collapsed="false">
      <c r="A3171" s="41" t="n">
        <v>0.279820265</v>
      </c>
      <c r="B3171" s="41" t="n">
        <v>2.5645133183</v>
      </c>
      <c r="C3171" s="41" t="n">
        <v>2.6822890876</v>
      </c>
      <c r="D3171" s="42" t="n">
        <f aca="false">$B$5*A3171</f>
        <v>0.714934631623218</v>
      </c>
      <c r="E3171" s="42" t="n">
        <f aca="false">$D$5*A3171+$F$5*B3171</f>
        <v>5.09411579321919</v>
      </c>
      <c r="F3171" s="43" t="n">
        <f aca="false">Inputs!$B$5*D3171+Inputs!$B$6*E3171</f>
        <v>-183212.326498638</v>
      </c>
      <c r="G3171" s="43" t="n">
        <f aca="false">F3171*SQRT(($B$6-2)/C3171)</f>
        <v>-158203.794590284</v>
      </c>
    </row>
    <row r="3172" customFormat="false" ht="15" hidden="false" customHeight="false" outlineLevel="0" collapsed="false">
      <c r="A3172" s="41" t="n">
        <v>-0.1215985903</v>
      </c>
      <c r="B3172" s="41" t="n">
        <v>-0.4354056274</v>
      </c>
      <c r="C3172" s="41" t="n">
        <v>1.5071270498</v>
      </c>
      <c r="D3172" s="42" t="n">
        <f aca="false">$B$5*A3172</f>
        <v>-0.310681727651259</v>
      </c>
      <c r="E3172" s="42" t="n">
        <f aca="false">$D$5*A3172+$F$5*B3172</f>
        <v>-1.04118873442004</v>
      </c>
      <c r="F3172" s="43" t="n">
        <f aca="false">Inputs!$B$5*D3172+Inputs!$B$6*E3172</f>
        <v>20991.2639558764</v>
      </c>
      <c r="G3172" s="43" t="n">
        <f aca="false">F3172*SQRT(($B$6-2)/C3172)</f>
        <v>24181.2448885439</v>
      </c>
    </row>
    <row r="3173" customFormat="false" ht="15" hidden="false" customHeight="false" outlineLevel="0" collapsed="false">
      <c r="A3173" s="41" t="n">
        <v>1.0153318244</v>
      </c>
      <c r="B3173" s="41" t="n">
        <v>0.2395836441</v>
      </c>
      <c r="C3173" s="41" t="n">
        <v>2.29216372</v>
      </c>
      <c r="D3173" s="42" t="n">
        <f aca="false">$B$5*A3173</f>
        <v>2.59415051248252</v>
      </c>
      <c r="E3173" s="42" t="n">
        <f aca="false">$D$5*A3173+$F$5*B3173</f>
        <v>2.82977095098922</v>
      </c>
      <c r="F3173" s="43" t="n">
        <f aca="false">Inputs!$B$5*D3173+Inputs!$B$6*E3173</f>
        <v>117926.503698791</v>
      </c>
      <c r="G3173" s="43" t="n">
        <f aca="false">F3173*SQRT(($B$6-2)/C3173)</f>
        <v>110154.844916874</v>
      </c>
    </row>
    <row r="3174" customFormat="false" ht="15" hidden="false" customHeight="false" outlineLevel="0" collapsed="false">
      <c r="A3174" s="41" t="n">
        <v>1.4393357712</v>
      </c>
      <c r="B3174" s="41" t="n">
        <v>0.1646876198</v>
      </c>
      <c r="C3174" s="41" t="n">
        <v>4.9949083203</v>
      </c>
      <c r="D3174" s="42" t="n">
        <f aca="false">$B$5*A3174</f>
        <v>3.67747128452256</v>
      </c>
      <c r="E3174" s="42" t="n">
        <f aca="false">$D$5*A3174+$F$5*B3174</f>
        <v>3.70939929251512</v>
      </c>
      <c r="F3174" s="43" t="n">
        <f aca="false">Inputs!$B$5*D3174+Inputs!$B$6*E3174</f>
        <v>182277.1638265</v>
      </c>
      <c r="G3174" s="43" t="n">
        <f aca="false">F3174*SQRT(($B$6-2)/C3174)</f>
        <v>115340.943498341</v>
      </c>
    </row>
    <row r="3175" customFormat="false" ht="15" hidden="false" customHeight="false" outlineLevel="0" collapsed="false">
      <c r="A3175" s="41" t="n">
        <v>-0.248423208</v>
      </c>
      <c r="B3175" s="41" t="n">
        <v>-1.7837248881</v>
      </c>
      <c r="C3175" s="41" t="n">
        <v>4.2268157079</v>
      </c>
      <c r="D3175" s="42" t="n">
        <f aca="false">$B$5*A3175</f>
        <v>-0.634715840534773</v>
      </c>
      <c r="E3175" s="42" t="n">
        <f aca="false">$D$5*A3175+$F$5*B3175</f>
        <v>-3.67118172371357</v>
      </c>
      <c r="F3175" s="43" t="n">
        <f aca="false">Inputs!$B$5*D3175+Inputs!$B$6*E3175</f>
        <v>120087.502132201</v>
      </c>
      <c r="G3175" s="43" t="n">
        <f aca="false">F3175*SQRT(($B$6-2)/C3175)</f>
        <v>82604.9652619868</v>
      </c>
    </row>
    <row r="3176" customFormat="false" ht="15" hidden="false" customHeight="false" outlineLevel="0" collapsed="false">
      <c r="A3176" s="41" t="n">
        <v>-1.6197346938</v>
      </c>
      <c r="B3176" s="41" t="n">
        <v>-1.8356986904</v>
      </c>
      <c r="C3176" s="41" t="n">
        <v>3.9764955184</v>
      </c>
      <c r="D3176" s="42" t="n">
        <f aca="false">$B$5*A3176</f>
        <v>-4.1383865698192</v>
      </c>
      <c r="E3176" s="42" t="n">
        <f aca="false">$D$5*A3176+$F$5*B3176</f>
        <v>-7.02408330681567</v>
      </c>
      <c r="F3176" s="43" t="n">
        <f aca="false">Inputs!$B$5*D3176+Inputs!$B$6*E3176</f>
        <v>-62634.4916411359</v>
      </c>
      <c r="G3176" s="43" t="n">
        <f aca="false">F3176*SQRT(($B$6-2)/C3176)</f>
        <v>-44419.9746215071</v>
      </c>
    </row>
    <row r="3177" customFormat="false" ht="15" hidden="false" customHeight="false" outlineLevel="0" collapsed="false">
      <c r="A3177" s="41" t="n">
        <v>0.3793391663</v>
      </c>
      <c r="B3177" s="41" t="n">
        <v>-1.3622494799</v>
      </c>
      <c r="C3177" s="41" t="n">
        <v>1.5570197174</v>
      </c>
      <c r="D3177" s="42" t="n">
        <f aca="false">$B$5*A3177</f>
        <v>0.969203238796693</v>
      </c>
      <c r="E3177" s="42" t="n">
        <f aca="false">$D$5*A3177+$F$5*B3177</f>
        <v>-1.44958573975796</v>
      </c>
      <c r="F3177" s="43" t="n">
        <f aca="false">Inputs!$B$5*D3177+Inputs!$B$6*E3177</f>
        <v>169399.610867567</v>
      </c>
      <c r="G3177" s="43" t="n">
        <f aca="false">F3177*SQRT(($B$6-2)/C3177)</f>
        <v>191990.769841789</v>
      </c>
    </row>
    <row r="3178" customFormat="false" ht="15" hidden="false" customHeight="false" outlineLevel="0" collapsed="false">
      <c r="A3178" s="41" t="n">
        <v>1.2555773659</v>
      </c>
      <c r="B3178" s="41" t="n">
        <v>0.0302465649</v>
      </c>
      <c r="C3178" s="41" t="n">
        <v>2.8671664069</v>
      </c>
      <c r="D3178" s="42" t="n">
        <f aca="false">$B$5*A3178</f>
        <v>3.20797259470885</v>
      </c>
      <c r="E3178" s="42" t="n">
        <f aca="false">$D$5*A3178+$F$5*B3178</f>
        <v>3.03998469611812</v>
      </c>
      <c r="F3178" s="43" t="n">
        <f aca="false">Inputs!$B$5*D3178+Inputs!$B$6*E3178</f>
        <v>168798.024664978</v>
      </c>
      <c r="G3178" s="43" t="n">
        <f aca="false">F3178*SQRT(($B$6-2)/C3178)</f>
        <v>140979.48121045</v>
      </c>
    </row>
    <row r="3179" customFormat="false" ht="15" hidden="false" customHeight="false" outlineLevel="0" collapsed="false">
      <c r="A3179" s="41" t="n">
        <v>-0.2441869191</v>
      </c>
      <c r="B3179" s="41" t="n">
        <v>-0.8438550752</v>
      </c>
      <c r="C3179" s="41" t="n">
        <v>5.9579735421</v>
      </c>
      <c r="D3179" s="42" t="n">
        <f aca="false">$B$5*A3179</f>
        <v>-0.623892215433242</v>
      </c>
      <c r="E3179" s="42" t="n">
        <f aca="false">$D$5*A3179+$F$5*B3179</f>
        <v>-2.03818620754231</v>
      </c>
      <c r="F3179" s="43" t="n">
        <f aca="false">Inputs!$B$5*D3179+Inputs!$B$6*E3179</f>
        <v>39520.0888337914</v>
      </c>
      <c r="G3179" s="43" t="n">
        <f aca="false">F3179*SQRT(($B$6-2)/C3179)</f>
        <v>22897.2657576591</v>
      </c>
    </row>
    <row r="3180" customFormat="false" ht="15" hidden="false" customHeight="false" outlineLevel="0" collapsed="false">
      <c r="A3180" s="41" t="n">
        <v>0.6222587483</v>
      </c>
      <c r="B3180" s="41" t="n">
        <v>-0.8044978195</v>
      </c>
      <c r="C3180" s="41" t="n">
        <v>8.8064871069</v>
      </c>
      <c r="D3180" s="42" t="n">
        <f aca="false">$B$5*A3180</f>
        <v>1.58985743577287</v>
      </c>
      <c r="E3180" s="42" t="n">
        <f aca="false">$D$5*A3180+$F$5*B3180</f>
        <v>0.0915572711487407</v>
      </c>
      <c r="F3180" s="43" t="n">
        <f aca="false">Inputs!$B$5*D3180+Inputs!$B$6*E3180</f>
        <v>154407.88001985</v>
      </c>
      <c r="G3180" s="43" t="n">
        <f aca="false">F3180*SQRT(($B$6-2)/C3180)</f>
        <v>73583.9515520154</v>
      </c>
    </row>
    <row r="3181" customFormat="false" ht="15" hidden="false" customHeight="false" outlineLevel="0" collapsed="false">
      <c r="A3181" s="41" t="n">
        <v>-0.9853780041</v>
      </c>
      <c r="B3181" s="41" t="n">
        <v>1.1883499206</v>
      </c>
      <c r="C3181" s="41" t="n">
        <v>5.7560518663</v>
      </c>
      <c r="D3181" s="42" t="n">
        <f aca="false">$B$5*A3181</f>
        <v>-2.51761915946601</v>
      </c>
      <c r="E3181" s="42" t="n">
        <f aca="false">$D$5*A3181+$F$5*B3181</f>
        <v>-0.292816981526017</v>
      </c>
      <c r="F3181" s="43" t="n">
        <f aca="false">Inputs!$B$5*D3181+Inputs!$B$6*E3181</f>
        <v>-237121.0668703</v>
      </c>
      <c r="G3181" s="43" t="n">
        <f aca="false">F3181*SQRT(($B$6-2)/C3181)</f>
        <v>-139772.839772429</v>
      </c>
    </row>
    <row r="3182" customFormat="false" ht="15" hidden="false" customHeight="false" outlineLevel="0" collapsed="false">
      <c r="A3182" s="41" t="n">
        <v>0.3546211608</v>
      </c>
      <c r="B3182" s="41" t="n">
        <v>-0.2349294282</v>
      </c>
      <c r="C3182" s="41" t="n">
        <v>7.0206376789</v>
      </c>
      <c r="D3182" s="42" t="n">
        <f aca="false">$B$5*A3182</f>
        <v>0.906049277604486</v>
      </c>
      <c r="E3182" s="42" t="n">
        <f aca="false">$D$5*A3182+$F$5*B3182</f>
        <v>0.438189131888515</v>
      </c>
      <c r="F3182" s="43" t="n">
        <f aca="false">Inputs!$B$5*D3182+Inputs!$B$6*E3182</f>
        <v>68695.4711660229</v>
      </c>
      <c r="G3182" s="43" t="n">
        <f aca="false">F3182*SQRT(($B$6-2)/C3182)</f>
        <v>36665.2646568603</v>
      </c>
    </row>
    <row r="3183" customFormat="false" ht="15" hidden="false" customHeight="false" outlineLevel="0" collapsed="false">
      <c r="A3183" s="41" t="n">
        <v>0.6414329847</v>
      </c>
      <c r="B3183" s="41" t="n">
        <v>0.0089318731</v>
      </c>
      <c r="C3183" s="41" t="n">
        <v>0.6118010547</v>
      </c>
      <c r="D3183" s="42" t="n">
        <f aca="false">$B$5*A3183</f>
        <v>1.63884718866761</v>
      </c>
      <c r="E3183" s="42" t="n">
        <f aca="false">$D$5*A3183+$F$5*B3183</f>
        <v>1.54176918120839</v>
      </c>
      <c r="F3183" s="43" t="n">
        <f aca="false">Inputs!$B$5*D3183+Inputs!$B$6*E3183</f>
        <v>86796.2598063414</v>
      </c>
      <c r="G3183" s="43" t="n">
        <f aca="false">F3183*SQRT(($B$6-2)/C3183)</f>
        <v>156931.779101528</v>
      </c>
    </row>
    <row r="3184" customFormat="false" ht="15" hidden="false" customHeight="false" outlineLevel="0" collapsed="false">
      <c r="A3184" s="41" t="n">
        <v>0.3830131505</v>
      </c>
      <c r="B3184" s="41" t="n">
        <v>-0.8168479024</v>
      </c>
      <c r="C3184" s="41" t="n">
        <v>7.8382859511</v>
      </c>
      <c r="D3184" s="42" t="n">
        <f aca="false">$B$5*A3184</f>
        <v>0.978590187739139</v>
      </c>
      <c r="E3184" s="42" t="n">
        <f aca="false">$D$5*A3184+$F$5*B3184</f>
        <v>-0.499074076055651</v>
      </c>
      <c r="F3184" s="43" t="n">
        <f aca="false">Inputs!$B$5*D3184+Inputs!$B$6*E3184</f>
        <v>122812.722576696</v>
      </c>
      <c r="G3184" s="43" t="n">
        <f aca="false">F3184*SQRT(($B$6-2)/C3184)</f>
        <v>62036.5739651467</v>
      </c>
    </row>
    <row r="3185" customFormat="false" ht="15" hidden="false" customHeight="false" outlineLevel="0" collapsed="false">
      <c r="A3185" s="41" t="n">
        <v>2.0703986089</v>
      </c>
      <c r="B3185" s="41" t="n">
        <v>-0.5796199677</v>
      </c>
      <c r="C3185" s="41" t="n">
        <v>4.685855272</v>
      </c>
      <c r="D3185" s="42" t="n">
        <f aca="false">$B$5*A3185</f>
        <v>5.28982297535579</v>
      </c>
      <c r="E3185" s="42" t="n">
        <f aca="false">$D$5*A3185+$F$5*B3185</f>
        <v>3.92583981097911</v>
      </c>
      <c r="F3185" s="43" t="n">
        <f aca="false">Inputs!$B$5*D3185+Inputs!$B$6*E3185</f>
        <v>332690.306986623</v>
      </c>
      <c r="G3185" s="43" t="n">
        <f aca="false">F3185*SQRT(($B$6-2)/C3185)</f>
        <v>217350.533342854</v>
      </c>
    </row>
    <row r="3186" customFormat="false" ht="15" hidden="false" customHeight="false" outlineLevel="0" collapsed="false">
      <c r="A3186" s="41" t="n">
        <v>1.5560163269</v>
      </c>
      <c r="B3186" s="41" t="n">
        <v>-0.1888688493</v>
      </c>
      <c r="C3186" s="41" t="n">
        <v>4.0046364089</v>
      </c>
      <c r="D3186" s="42" t="n">
        <f aca="false">$B$5*A3186</f>
        <v>3.97558754178138</v>
      </c>
      <c r="E3186" s="42" t="n">
        <f aca="false">$D$5*A3186+$F$5*B3186</f>
        <v>3.37654928455056</v>
      </c>
      <c r="F3186" s="43" t="n">
        <f aca="false">Inputs!$B$5*D3186+Inputs!$B$6*E3186</f>
        <v>228731.28995061</v>
      </c>
      <c r="G3186" s="43" t="n">
        <f aca="false">F3186*SQRT(($B$6-2)/C3186)</f>
        <v>161643.792484556</v>
      </c>
    </row>
    <row r="3187" customFormat="false" ht="15" hidden="false" customHeight="false" outlineLevel="0" collapsed="false">
      <c r="A3187" s="41" t="n">
        <v>0.8070971157</v>
      </c>
      <c r="B3187" s="41" t="n">
        <v>0.734223499</v>
      </c>
      <c r="C3187" s="41" t="n">
        <v>4.2988033536</v>
      </c>
      <c r="D3187" s="42" t="n">
        <f aca="false">$B$5*A3187</f>
        <v>2.0621154050338</v>
      </c>
      <c r="E3187" s="42" t="n">
        <f aca="false">$D$5*A3187+$F$5*B3187</f>
        <v>3.18837475145704</v>
      </c>
      <c r="F3187" s="43" t="n">
        <f aca="false">Inputs!$B$5*D3187+Inputs!$B$6*E3187</f>
        <v>46792.8029305284</v>
      </c>
      <c r="G3187" s="43" t="n">
        <f aca="false">F3187*SQRT(($B$6-2)/C3187)</f>
        <v>31916.8681059828</v>
      </c>
    </row>
    <row r="3188" customFormat="false" ht="15" hidden="false" customHeight="false" outlineLevel="0" collapsed="false">
      <c r="A3188" s="41" t="n">
        <v>1.1468517552</v>
      </c>
      <c r="B3188" s="41" t="n">
        <v>-0.8406237072</v>
      </c>
      <c r="C3188" s="41" t="n">
        <v>9.9465810636</v>
      </c>
      <c r="D3188" s="42" t="n">
        <f aca="false">$B$5*A3188</f>
        <v>2.93018104721741</v>
      </c>
      <c r="E3188" s="42" t="n">
        <f aca="false">$D$5*A3188+$F$5*B3188</f>
        <v>1.27749222977946</v>
      </c>
      <c r="F3188" s="43" t="n">
        <f aca="false">Inputs!$B$5*D3188+Inputs!$B$6*E3188</f>
        <v>229143.493232768</v>
      </c>
      <c r="G3188" s="43" t="n">
        <f aca="false">F3188*SQRT(($B$6-2)/C3188)</f>
        <v>102750.895163174</v>
      </c>
    </row>
    <row r="3189" customFormat="false" ht="15" hidden="false" customHeight="false" outlineLevel="0" collapsed="false">
      <c r="A3189" s="41" t="n">
        <v>1.0756354013</v>
      </c>
      <c r="B3189" s="41" t="n">
        <v>1.8464398509</v>
      </c>
      <c r="C3189" s="41" t="n">
        <v>2.4321030155</v>
      </c>
      <c r="D3189" s="42" t="n">
        <f aca="false">$B$5*A3189</f>
        <v>2.74822482706643</v>
      </c>
      <c r="E3189" s="42" t="n">
        <f aca="false">$D$5*A3189+$F$5*B3189</f>
        <v>5.7478984940785</v>
      </c>
      <c r="F3189" s="43" t="n">
        <f aca="false">Inputs!$B$5*D3189+Inputs!$B$6*E3189</f>
        <v>-12572.4419972818</v>
      </c>
      <c r="G3189" s="43" t="n">
        <f aca="false">F3189*SQRT(($B$6-2)/C3189)</f>
        <v>-11401.0186320471</v>
      </c>
    </row>
    <row r="3190" customFormat="false" ht="15" hidden="false" customHeight="false" outlineLevel="0" collapsed="false">
      <c r="A3190" s="41" t="n">
        <v>-0.2586929792</v>
      </c>
      <c r="B3190" s="41" t="n">
        <v>0.0347060671</v>
      </c>
      <c r="C3190" s="41" t="n">
        <v>4.3018805585</v>
      </c>
      <c r="D3190" s="42" t="n">
        <f aca="false">$B$5*A3190</f>
        <v>-0.660954880404622</v>
      </c>
      <c r="E3190" s="42" t="n">
        <f aca="false">$D$5*A3190+$F$5*B3190</f>
        <v>-0.555654157753513</v>
      </c>
      <c r="F3190" s="43" t="n">
        <f aca="false">Inputs!$B$5*D3190+Inputs!$B$6*E3190</f>
        <v>-38312.7801527866</v>
      </c>
      <c r="G3190" s="43" t="n">
        <f aca="false">F3190*SQRT(($B$6-2)/C3190)</f>
        <v>-26123.3874275065</v>
      </c>
    </row>
    <row r="3191" customFormat="false" ht="15" hidden="false" customHeight="false" outlineLevel="0" collapsed="false">
      <c r="A3191" s="41" t="n">
        <v>-0.5234466425</v>
      </c>
      <c r="B3191" s="41" t="n">
        <v>-0.3464362522</v>
      </c>
      <c r="C3191" s="41" t="n">
        <v>3.1352102245</v>
      </c>
      <c r="D3191" s="42" t="n">
        <f aca="false">$B$5*A3191</f>
        <v>-1.33739467557915</v>
      </c>
      <c r="E3191" s="42" t="n">
        <f aca="false">$D$5*A3191+$F$5*B3191</f>
        <v>-1.84379409971033</v>
      </c>
      <c r="F3191" s="43" t="n">
        <f aca="false">Inputs!$B$5*D3191+Inputs!$B$6*E3191</f>
        <v>-41549.7625723991</v>
      </c>
      <c r="G3191" s="43" t="n">
        <f aca="false">F3191*SQRT(($B$6-2)/C3191)</f>
        <v>-33185.641012899</v>
      </c>
    </row>
    <row r="3192" customFormat="false" ht="15" hidden="false" customHeight="false" outlineLevel="0" collapsed="false">
      <c r="A3192" s="41" t="n">
        <v>1.7114227989</v>
      </c>
      <c r="B3192" s="41" t="n">
        <v>-1.0042345261</v>
      </c>
      <c r="C3192" s="41" t="n">
        <v>1.6329920889</v>
      </c>
      <c r="D3192" s="42" t="n">
        <f aca="false">$B$5*A3192</f>
        <v>4.37264766468271</v>
      </c>
      <c r="E3192" s="42" t="n">
        <f aca="false">$D$5*A3192+$F$5*B3192</f>
        <v>2.33842455256238</v>
      </c>
      <c r="F3192" s="43" t="n">
        <f aca="false">Inputs!$B$5*D3192+Inputs!$B$6*E3192</f>
        <v>320343.538840152</v>
      </c>
      <c r="G3192" s="43" t="n">
        <f aca="false">F3192*SQRT(($B$6-2)/C3192)</f>
        <v>354518.518995136</v>
      </c>
    </row>
    <row r="3193" customFormat="false" ht="15" hidden="false" customHeight="false" outlineLevel="0" collapsed="false">
      <c r="A3193" s="41" t="n">
        <v>-0.9421188219</v>
      </c>
      <c r="B3193" s="41" t="n">
        <v>1.6109009364</v>
      </c>
      <c r="C3193" s="41" t="n">
        <v>0.9107315124</v>
      </c>
      <c r="D3193" s="42" t="n">
        <f aca="false">$B$5*A3193</f>
        <v>-2.40709289900921</v>
      </c>
      <c r="E3193" s="42" t="n">
        <f aca="false">$D$5*A3193+$F$5*B3193</f>
        <v>0.53975962328076</v>
      </c>
      <c r="F3193" s="43" t="n">
        <f aca="false">Inputs!$B$5*D3193+Inputs!$B$6*E3193</f>
        <v>-267697.271064959</v>
      </c>
      <c r="G3193" s="43" t="n">
        <f aca="false">F3193*SQRT(($B$6-2)/C3193)</f>
        <v>-396701.424368199</v>
      </c>
    </row>
    <row r="3194" customFormat="false" ht="15" hidden="false" customHeight="false" outlineLevel="0" collapsed="false">
      <c r="A3194" s="41" t="n">
        <v>0.6245484259</v>
      </c>
      <c r="B3194" s="41" t="n">
        <v>2.120370249</v>
      </c>
      <c r="C3194" s="41" t="n">
        <v>1.6099931535</v>
      </c>
      <c r="D3194" s="42" t="n">
        <f aca="false">$B$5*A3194</f>
        <v>1.59570751175465</v>
      </c>
      <c r="E3194" s="42" t="n">
        <f aca="false">$D$5*A3194+$F$5*B3194</f>
        <v>5.14750518906836</v>
      </c>
      <c r="F3194" s="43" t="n">
        <f aca="false">Inputs!$B$5*D3194+Inputs!$B$6*E3194</f>
        <v>-97804.5082779529</v>
      </c>
      <c r="G3194" s="43" t="n">
        <f aca="false">F3194*SQRT(($B$6-2)/C3194)</f>
        <v>-109008.874889418</v>
      </c>
    </row>
    <row r="3195" customFormat="false" ht="15" hidden="false" customHeight="false" outlineLevel="0" collapsed="false">
      <c r="A3195" s="41" t="n">
        <v>-0.4504386378</v>
      </c>
      <c r="B3195" s="41" t="n">
        <v>0.1262811372</v>
      </c>
      <c r="C3195" s="41" t="n">
        <v>1.978237617</v>
      </c>
      <c r="D3195" s="42" t="n">
        <f aca="false">$B$5*A3195</f>
        <v>-1.15086082698266</v>
      </c>
      <c r="E3195" s="42" t="n">
        <f aca="false">$D$5*A3195+$F$5*B3195</f>
        <v>-0.853803056661218</v>
      </c>
      <c r="F3195" s="43" t="n">
        <f aca="false">Inputs!$B$5*D3195+Inputs!$B$6*E3195</f>
        <v>-72395.9298652051</v>
      </c>
      <c r="G3195" s="43" t="n">
        <f aca="false">F3195*SQRT(($B$6-2)/C3195)</f>
        <v>-72793.0506689828</v>
      </c>
    </row>
    <row r="3196" customFormat="false" ht="15" hidden="false" customHeight="false" outlineLevel="0" collapsed="false">
      <c r="A3196" s="41" t="n">
        <v>-0.6606769438</v>
      </c>
      <c r="B3196" s="41" t="n">
        <v>0.1433011686</v>
      </c>
      <c r="C3196" s="41" t="n">
        <v>3.2410591619</v>
      </c>
      <c r="D3196" s="42" t="n">
        <f aca="false">$B$5*A3196</f>
        <v>-1.68801508152959</v>
      </c>
      <c r="E3196" s="42" t="n">
        <f aca="false">$D$5*A3196+$F$5*B3196</f>
        <v>-1.32469432641722</v>
      </c>
      <c r="F3196" s="43" t="n">
        <f aca="false">Inputs!$B$5*D3196+Inputs!$B$6*E3196</f>
        <v>-102566.791832098</v>
      </c>
      <c r="G3196" s="43" t="n">
        <f aca="false">F3196*SQRT(($B$6-2)/C3196)</f>
        <v>-80570.913941328</v>
      </c>
    </row>
    <row r="3197" customFormat="false" ht="15" hidden="false" customHeight="false" outlineLevel="0" collapsed="false">
      <c r="A3197" s="41" t="n">
        <v>-1.7740966973</v>
      </c>
      <c r="B3197" s="41" t="n">
        <v>0.6849545567</v>
      </c>
      <c r="C3197" s="41" t="n">
        <v>7.0207279378</v>
      </c>
      <c r="D3197" s="42" t="n">
        <f aca="false">$B$5*A3197</f>
        <v>-4.53277809864179</v>
      </c>
      <c r="E3197" s="42" t="n">
        <f aca="false">$D$5*A3197+$F$5*B3197</f>
        <v>-3.03887748313089</v>
      </c>
      <c r="F3197" s="43" t="n">
        <f aca="false">Inputs!$B$5*D3197+Inputs!$B$6*E3197</f>
        <v>-301333.935707635</v>
      </c>
      <c r="G3197" s="43" t="n">
        <f aca="false">F3197*SQRT(($B$6-2)/C3197)</f>
        <v>-160831.817513383</v>
      </c>
    </row>
    <row r="3198" customFormat="false" ht="15" hidden="false" customHeight="false" outlineLevel="0" collapsed="false">
      <c r="A3198" s="41" t="n">
        <v>0.3234740835</v>
      </c>
      <c r="B3198" s="41" t="n">
        <v>-0.0575546625</v>
      </c>
      <c r="C3198" s="41" t="n">
        <v>1.6143320459</v>
      </c>
      <c r="D3198" s="42" t="n">
        <f aca="false">$B$5*A3198</f>
        <v>0.826469179159453</v>
      </c>
      <c r="E3198" s="42" t="n">
        <f aca="false">$D$5*A3198+$F$5*B3198</f>
        <v>0.670352801567856</v>
      </c>
      <c r="F3198" s="43" t="n">
        <f aca="false">Inputs!$B$5*D3198+Inputs!$B$6*E3198</f>
        <v>49129.2778375525</v>
      </c>
      <c r="G3198" s="43" t="n">
        <f aca="false">F3198*SQRT(($B$6-2)/C3198)</f>
        <v>54683.8324837758</v>
      </c>
    </row>
    <row r="3199" customFormat="false" ht="15" hidden="false" customHeight="false" outlineLevel="0" collapsed="false">
      <c r="A3199" s="41" t="n">
        <v>-0.3903643246</v>
      </c>
      <c r="B3199" s="41" t="n">
        <v>-0.8947539874</v>
      </c>
      <c r="C3199" s="41" t="n">
        <v>1.9491899235</v>
      </c>
      <c r="D3199" s="42" t="n">
        <f aca="false">$B$5*A3199</f>
        <v>-0.997372276117125</v>
      </c>
      <c r="E3199" s="42" t="n">
        <f aca="false">$D$5*A3199+$F$5*B3199</f>
        <v>-2.47391759104864</v>
      </c>
      <c r="F3199" s="43" t="n">
        <f aca="false">Inputs!$B$5*D3199+Inputs!$B$6*E3199</f>
        <v>23958.6519407195</v>
      </c>
      <c r="G3199" s="43" t="n">
        <f aca="false">F3199*SQRT(($B$6-2)/C3199)</f>
        <v>24268.911468535</v>
      </c>
    </row>
    <row r="3200" customFormat="false" ht="15" hidden="false" customHeight="false" outlineLevel="0" collapsed="false">
      <c r="A3200" s="41" t="n">
        <v>0.727712912</v>
      </c>
      <c r="B3200" s="41" t="n">
        <v>-1.1710899857</v>
      </c>
      <c r="C3200" s="41" t="n">
        <v>9.8105325739</v>
      </c>
      <c r="D3200" s="42" t="n">
        <f aca="false">$B$5*A3200</f>
        <v>1.85929050802728</v>
      </c>
      <c r="E3200" s="42" t="n">
        <f aca="false">$D$5*A3200+$F$5*B3200</f>
        <v>-0.290516238909116</v>
      </c>
      <c r="F3200" s="43" t="n">
        <f aca="false">Inputs!$B$5*D3200+Inputs!$B$6*E3200</f>
        <v>200454.862748184</v>
      </c>
      <c r="G3200" s="43" t="n">
        <f aca="false">F3200*SQRT(($B$6-2)/C3200)</f>
        <v>90507.6527352079</v>
      </c>
    </row>
    <row r="3201" customFormat="false" ht="15" hidden="false" customHeight="false" outlineLevel="0" collapsed="false">
      <c r="A3201" s="41" t="n">
        <v>0.511895912</v>
      </c>
      <c r="B3201" s="41" t="n">
        <v>2.0744513948</v>
      </c>
      <c r="C3201" s="41" t="n">
        <v>2.4940587591</v>
      </c>
      <c r="D3201" s="42" t="n">
        <f aca="false">$B$5*A3201</f>
        <v>1.30788281283041</v>
      </c>
      <c r="E3201" s="42" t="n">
        <f aca="false">$D$5*A3201+$F$5*B3201</f>
        <v>4.80014851642858</v>
      </c>
      <c r="F3201" s="43" t="n">
        <f aca="false">Inputs!$B$5*D3201+Inputs!$B$6*E3201</f>
        <v>-109219.144538388</v>
      </c>
      <c r="G3201" s="43" t="n">
        <f aca="false">F3201*SQRT(($B$6-2)/C3201)</f>
        <v>-97804.8582268239</v>
      </c>
    </row>
    <row r="3202" customFormat="false" ht="15" hidden="false" customHeight="false" outlineLevel="0" collapsed="false">
      <c r="A3202" s="41" t="n">
        <v>1.4855214886</v>
      </c>
      <c r="B3202" s="41" t="n">
        <v>-1.5051279427</v>
      </c>
      <c r="C3202" s="41" t="n">
        <v>2.1506010543</v>
      </c>
      <c r="D3202" s="42" t="n">
        <f aca="false">$B$5*A3202</f>
        <v>3.79547477814237</v>
      </c>
      <c r="E3202" s="42" t="n">
        <f aca="false">$D$5*A3202+$F$5*B3202</f>
        <v>0.935957665330754</v>
      </c>
      <c r="F3202" s="43" t="n">
        <f aca="false">Inputs!$B$5*D3202+Inputs!$B$6*E3202</f>
        <v>332749.5945477</v>
      </c>
      <c r="G3202" s="43" t="n">
        <f aca="false">F3202*SQRT(($B$6-2)/C3202)</f>
        <v>320887.356578782</v>
      </c>
    </row>
    <row r="3203" customFormat="false" ht="15" hidden="false" customHeight="false" outlineLevel="0" collapsed="false">
      <c r="A3203" s="41" t="n">
        <v>-0.5367380603</v>
      </c>
      <c r="B3203" s="41" t="n">
        <v>0.4214507406</v>
      </c>
      <c r="C3203" s="41" t="n">
        <v>2.2172996773</v>
      </c>
      <c r="D3203" s="42" t="n">
        <f aca="false">$B$5*A3203</f>
        <v>-1.37135395615018</v>
      </c>
      <c r="E3203" s="42" t="n">
        <f aca="false">$D$5*A3203+$F$5*B3203</f>
        <v>-0.549477664886225</v>
      </c>
      <c r="F3203" s="43" t="n">
        <f aca="false">Inputs!$B$5*D3203+Inputs!$B$6*E3203</f>
        <v>-109661.512370706</v>
      </c>
      <c r="G3203" s="43" t="n">
        <f aca="false">F3203*SQRT(($B$6-2)/C3203)</f>
        <v>-104149.462268356</v>
      </c>
    </row>
    <row r="3204" customFormat="false" ht="15" hidden="false" customHeight="false" outlineLevel="0" collapsed="false">
      <c r="A3204" s="41" t="n">
        <v>-0.070281922</v>
      </c>
      <c r="B3204" s="41" t="n">
        <v>-1.3994057183</v>
      </c>
      <c r="C3204" s="41" t="n">
        <v>3.7774459333</v>
      </c>
      <c r="D3204" s="42" t="n">
        <f aca="false">$B$5*A3204</f>
        <v>-0.179568767168603</v>
      </c>
      <c r="E3204" s="42" t="n">
        <f aca="false">$D$5*A3204+$F$5*B3204</f>
        <v>-2.58365793144175</v>
      </c>
      <c r="F3204" s="43" t="n">
        <f aca="false">Inputs!$B$5*D3204+Inputs!$B$6*E3204</f>
        <v>111226.019855227</v>
      </c>
      <c r="G3204" s="43" t="n">
        <f aca="false">F3204*SQRT(($B$6-2)/C3204)</f>
        <v>80932.3714134534</v>
      </c>
    </row>
    <row r="3205" customFormat="false" ht="15" hidden="false" customHeight="false" outlineLevel="0" collapsed="false">
      <c r="A3205" s="41" t="n">
        <v>0.3853159515</v>
      </c>
      <c r="B3205" s="41" t="n">
        <v>-0.0100168951</v>
      </c>
      <c r="C3205" s="41" t="n">
        <v>3.2688969317</v>
      </c>
      <c r="D3205" s="42" t="n">
        <f aca="false">$B$5*A3205</f>
        <v>0.984473793719701</v>
      </c>
      <c r="E3205" s="42" t="n">
        <f aca="false">$D$5*A3205+$F$5*B3205</f>
        <v>0.899596529169428</v>
      </c>
      <c r="F3205" s="43" t="n">
        <f aca="false">Inputs!$B$5*D3205+Inputs!$B$6*E3205</f>
        <v>53467.5529134987</v>
      </c>
      <c r="G3205" s="43" t="n">
        <f aca="false">F3205*SQRT(($B$6-2)/C3205)</f>
        <v>41821.9898208822</v>
      </c>
    </row>
    <row r="3206" customFormat="false" ht="15" hidden="false" customHeight="false" outlineLevel="0" collapsed="false">
      <c r="A3206" s="41" t="n">
        <v>1.9143254086</v>
      </c>
      <c r="B3206" s="41" t="n">
        <v>-0.2532287026</v>
      </c>
      <c r="C3206" s="41" t="n">
        <v>2.0269046641</v>
      </c>
      <c r="D3206" s="42" t="n">
        <f aca="false">$B$5*A3206</f>
        <v>4.89105937629073</v>
      </c>
      <c r="E3206" s="42" t="n">
        <f aca="false">$D$5*A3206+$F$5*B3206</f>
        <v>4.11804419884926</v>
      </c>
      <c r="F3206" s="43" t="n">
        <f aca="false">Inputs!$B$5*D3206+Inputs!$B$6*E3206</f>
        <v>283203.72768661</v>
      </c>
      <c r="G3206" s="43" t="n">
        <f aca="false">F3206*SQRT(($B$6-2)/C3206)</f>
        <v>281317.858214519</v>
      </c>
    </row>
    <row r="3207" customFormat="false" ht="15" hidden="false" customHeight="false" outlineLevel="0" collapsed="false">
      <c r="A3207" s="41" t="n">
        <v>1.1680033853</v>
      </c>
      <c r="B3207" s="41" t="n">
        <v>-1.2670884031</v>
      </c>
      <c r="C3207" s="41" t="n">
        <v>2.6067544652</v>
      </c>
      <c r="D3207" s="42" t="n">
        <f aca="false">$B$5*A3207</f>
        <v>2.98422299758785</v>
      </c>
      <c r="E3207" s="42" t="n">
        <f aca="false">$D$5*A3207+$F$5*B3207</f>
        <v>0.591428884576216</v>
      </c>
      <c r="F3207" s="43" t="n">
        <f aca="false">Inputs!$B$5*D3207+Inputs!$B$6*E3207</f>
        <v>268850.855529974</v>
      </c>
      <c r="G3207" s="43" t="n">
        <f aca="false">F3207*SQRT(($B$6-2)/C3207)</f>
        <v>235492.108161166</v>
      </c>
    </row>
    <row r="3208" customFormat="false" ht="15" hidden="false" customHeight="false" outlineLevel="0" collapsed="false">
      <c r="A3208" s="41" t="n">
        <v>-1.0280092979</v>
      </c>
      <c r="B3208" s="41" t="n">
        <v>0.7216619598</v>
      </c>
      <c r="C3208" s="41" t="n">
        <v>6.0852055431</v>
      </c>
      <c r="D3208" s="42" t="n">
        <f aca="false">$B$5*A3208</f>
        <v>-2.62654117885057</v>
      </c>
      <c r="E3208" s="42" t="n">
        <f aca="false">$D$5*A3208+$F$5*B3208</f>
        <v>-1.20011269140652</v>
      </c>
      <c r="F3208" s="43" t="n">
        <f aca="false">Inputs!$B$5*D3208+Inputs!$B$6*E3208</f>
        <v>-202648.483314731</v>
      </c>
      <c r="G3208" s="43" t="n">
        <f aca="false">F3208*SQRT(($B$6-2)/C3208)</f>
        <v>-116177.152955837</v>
      </c>
    </row>
    <row r="3209" customFormat="false" ht="15" hidden="false" customHeight="false" outlineLevel="0" collapsed="false">
      <c r="A3209" s="41" t="n">
        <v>1.0837307806</v>
      </c>
      <c r="B3209" s="41" t="n">
        <v>-0.9573927261</v>
      </c>
      <c r="C3209" s="41" t="n">
        <v>4.1401737228</v>
      </c>
      <c r="D3209" s="42" t="n">
        <f aca="false">$B$5*A3209</f>
        <v>2.76890834338608</v>
      </c>
      <c r="E3209" s="42" t="n">
        <f aca="false">$D$5*A3209+$F$5*B3209</f>
        <v>0.925660082909726</v>
      </c>
      <c r="F3209" s="43" t="n">
        <f aca="false">Inputs!$B$5*D3209+Inputs!$B$6*E3209</f>
        <v>230607.830193121</v>
      </c>
      <c r="G3209" s="43" t="n">
        <f aca="false">F3209*SQRT(($B$6-2)/C3209)</f>
        <v>160280.159160575</v>
      </c>
    </row>
    <row r="3210" customFormat="false" ht="15" hidden="false" customHeight="false" outlineLevel="0" collapsed="false">
      <c r="A3210" s="41" t="n">
        <v>0.0240774065</v>
      </c>
      <c r="B3210" s="41" t="n">
        <v>-1.3815791735</v>
      </c>
      <c r="C3210" s="41" t="n">
        <v>8.2636883152</v>
      </c>
      <c r="D3210" s="42" t="n">
        <f aca="false">$B$5*A3210</f>
        <v>0.0615172448161321</v>
      </c>
      <c r="E3210" s="42" t="n">
        <f aca="false">$D$5*A3210+$F$5*B3210</f>
        <v>-2.32833973672621</v>
      </c>
      <c r="F3210" s="43" t="n">
        <f aca="false">Inputs!$B$5*D3210+Inputs!$B$6*E3210</f>
        <v>122568.711317924</v>
      </c>
      <c r="G3210" s="43" t="n">
        <f aca="false">F3210*SQRT(($B$6-2)/C3210)</f>
        <v>60298.6589689783</v>
      </c>
    </row>
    <row r="3211" customFormat="false" ht="15" hidden="false" customHeight="false" outlineLevel="0" collapsed="false">
      <c r="A3211" s="41" t="n">
        <v>-0.1812198263</v>
      </c>
      <c r="B3211" s="41" t="n">
        <v>0.8369227856</v>
      </c>
      <c r="C3211" s="41" t="n">
        <v>2.8196586547</v>
      </c>
      <c r="D3211" s="42" t="n">
        <f aca="false">$B$5*A3211</f>
        <v>-0.463012676221338</v>
      </c>
      <c r="E3211" s="42" t="n">
        <f aca="false">$D$5*A3211+$F$5*B3211</f>
        <v>1.01392320437133</v>
      </c>
      <c r="F3211" s="43" t="n">
        <f aca="false">Inputs!$B$5*D3211+Inputs!$B$6*E3211</f>
        <v>-96997.4278407002</v>
      </c>
      <c r="G3211" s="43" t="n">
        <f aca="false">F3211*SQRT(($B$6-2)/C3211)</f>
        <v>-81691.5144956924</v>
      </c>
    </row>
    <row r="3212" customFormat="false" ht="15" hidden="false" customHeight="false" outlineLevel="0" collapsed="false">
      <c r="A3212" s="41" t="n">
        <v>-0.4349584991</v>
      </c>
      <c r="B3212" s="41" t="n">
        <v>-0.2490347059</v>
      </c>
      <c r="C3212" s="41" t="n">
        <v>6.069492284</v>
      </c>
      <c r="D3212" s="42" t="n">
        <f aca="false">$B$5*A3212</f>
        <v>-1.11130941258113</v>
      </c>
      <c r="E3212" s="42" t="n">
        <f aca="false">$D$5*A3212+$F$5*B3212</f>
        <v>-1.46504122085661</v>
      </c>
      <c r="F3212" s="43" t="n">
        <f aca="false">Inputs!$B$5*D3212+Inputs!$B$6*E3212</f>
        <v>-37878.8802152825</v>
      </c>
      <c r="G3212" s="43" t="n">
        <f aca="false">F3212*SQRT(($B$6-2)/C3212)</f>
        <v>-21743.8251863636</v>
      </c>
    </row>
    <row r="3213" customFormat="false" ht="15" hidden="false" customHeight="false" outlineLevel="0" collapsed="false">
      <c r="A3213" s="41" t="n">
        <v>-1.1297953983</v>
      </c>
      <c r="B3213" s="41" t="n">
        <v>-0.6483584136</v>
      </c>
      <c r="C3213" s="41" t="n">
        <v>6.2142434245</v>
      </c>
      <c r="D3213" s="42" t="n">
        <f aca="false">$B$5*A3213</f>
        <v>-2.886602429932</v>
      </c>
      <c r="E3213" s="42" t="n">
        <f aca="false">$D$5*A3213+$F$5*B3213</f>
        <v>-3.80799660369486</v>
      </c>
      <c r="F3213" s="43" t="n">
        <f aca="false">Inputs!$B$5*D3213+Inputs!$B$6*E3213</f>
        <v>-98260.4128084575</v>
      </c>
      <c r="G3213" s="43" t="n">
        <f aca="false">F3213*SQRT(($B$6-2)/C3213)</f>
        <v>-55744.1697454857</v>
      </c>
    </row>
    <row r="3214" customFormat="false" ht="15" hidden="false" customHeight="false" outlineLevel="0" collapsed="false">
      <c r="A3214" s="41" t="n">
        <v>1.7581109162</v>
      </c>
      <c r="B3214" s="41" t="n">
        <v>0.0729248917</v>
      </c>
      <c r="C3214" s="41" t="n">
        <v>1.9266300003</v>
      </c>
      <c r="D3214" s="42" t="n">
        <f aca="false">$B$5*A3214</f>
        <v>4.49193477901325</v>
      </c>
      <c r="E3214" s="42" t="n">
        <f aca="false">$D$5*A3214+$F$5*B3214</f>
        <v>4.30950197304628</v>
      </c>
      <c r="F3214" s="43" t="n">
        <f aca="false">Inputs!$B$5*D3214+Inputs!$B$6*E3214</f>
        <v>233718.379249011</v>
      </c>
      <c r="G3214" s="43" t="n">
        <f aca="false">F3214*SQRT(($B$6-2)/C3214)</f>
        <v>238127.035037487</v>
      </c>
    </row>
    <row r="3215" customFormat="false" ht="15" hidden="false" customHeight="false" outlineLevel="0" collapsed="false">
      <c r="A3215" s="41" t="n">
        <v>-1.0023077667</v>
      </c>
      <c r="B3215" s="41" t="n">
        <v>-0.3147719499</v>
      </c>
      <c r="C3215" s="41" t="n">
        <v>4.5352061866</v>
      </c>
      <c r="D3215" s="42" t="n">
        <f aca="false">$B$5*A3215</f>
        <v>-2.56087433109519</v>
      </c>
      <c r="E3215" s="42" t="n">
        <f aca="false">$D$5*A3215+$F$5*B3215</f>
        <v>-2.92861004454709</v>
      </c>
      <c r="F3215" s="43" t="n">
        <f aca="false">Inputs!$B$5*D3215+Inputs!$B$6*E3215</f>
        <v>-109656.930882165</v>
      </c>
      <c r="G3215" s="43" t="n">
        <f aca="false">F3215*SQRT(($B$6-2)/C3215)</f>
        <v>-72820.317165316</v>
      </c>
    </row>
    <row r="3216" customFormat="false" ht="15" hidden="false" customHeight="false" outlineLevel="0" collapsed="false">
      <c r="A3216" s="41" t="n">
        <v>-1.5974276212</v>
      </c>
      <c r="B3216" s="41" t="n">
        <v>-1.0141596921</v>
      </c>
      <c r="C3216" s="41" t="n">
        <v>3.5857411292</v>
      </c>
      <c r="D3216" s="42" t="n">
        <f aca="false">$B$5*A3216</f>
        <v>-4.08139248923724</v>
      </c>
      <c r="E3216" s="42" t="n">
        <f aca="false">$D$5*A3216+$F$5*B3216</f>
        <v>-5.55241384003505</v>
      </c>
      <c r="F3216" s="43" t="n">
        <f aca="false">Inputs!$B$5*D3216+Inputs!$B$6*E3216</f>
        <v>-130518.556921972</v>
      </c>
      <c r="G3216" s="43" t="n">
        <f aca="false">F3216*SQRT(($B$6-2)/C3216)</f>
        <v>-97476.0214515162</v>
      </c>
    </row>
    <row r="3217" customFormat="false" ht="15" hidden="false" customHeight="false" outlineLevel="0" collapsed="false">
      <c r="A3217" s="41" t="n">
        <v>1.360339739</v>
      </c>
      <c r="B3217" s="41" t="n">
        <v>-0.1424824244</v>
      </c>
      <c r="C3217" s="41" t="n">
        <v>0.6505879641</v>
      </c>
      <c r="D3217" s="42" t="n">
        <f aca="false">$B$5*A3217</f>
        <v>3.47563815717346</v>
      </c>
      <c r="E3217" s="42" t="n">
        <f aca="false">$D$5*A3217+$F$5*B3217</f>
        <v>2.99101715609791</v>
      </c>
      <c r="F3217" s="43" t="n">
        <f aca="false">Inputs!$B$5*D3217+Inputs!$B$6*E3217</f>
        <v>198012.957912451</v>
      </c>
      <c r="G3217" s="43" t="n">
        <f aca="false">F3217*SQRT(($B$6-2)/C3217)</f>
        <v>347180.717898961</v>
      </c>
    </row>
    <row r="3218" customFormat="false" ht="15" hidden="false" customHeight="false" outlineLevel="0" collapsed="false">
      <c r="A3218" s="41" t="n">
        <v>1.8907301761</v>
      </c>
      <c r="B3218" s="41" t="n">
        <v>-0.0953478385</v>
      </c>
      <c r="C3218" s="41" t="n">
        <v>0.9598302242</v>
      </c>
      <c r="D3218" s="42" t="n">
        <f aca="false">$B$5*A3218</f>
        <v>4.83077407545503</v>
      </c>
      <c r="E3218" s="42" t="n">
        <f aca="false">$D$5*A3218+$F$5*B3218</f>
        <v>4.3345171618949</v>
      </c>
      <c r="F3218" s="43" t="n">
        <f aca="false">Inputs!$B$5*D3218+Inputs!$B$6*E3218</f>
        <v>266351.549450757</v>
      </c>
      <c r="G3218" s="43" t="n">
        <f aca="false">F3218*SQRT(($B$6-2)/C3218)</f>
        <v>384479.345985538</v>
      </c>
    </row>
    <row r="3219" customFormat="false" ht="15" hidden="false" customHeight="false" outlineLevel="0" collapsed="false">
      <c r="A3219" s="41" t="n">
        <v>-0.0359786962</v>
      </c>
      <c r="B3219" s="41" t="n">
        <v>0.6408941585</v>
      </c>
      <c r="C3219" s="41" t="n">
        <v>3.882166424</v>
      </c>
      <c r="D3219" s="42" t="n">
        <f aca="false">$B$5*A3219</f>
        <v>-0.0919247786218438</v>
      </c>
      <c r="E3219" s="42" t="n">
        <f aca="false">$D$5*A3219+$F$5*B3219</f>
        <v>1.02104590353845</v>
      </c>
      <c r="F3219" s="43" t="n">
        <f aca="false">Inputs!$B$5*D3219+Inputs!$B$6*E3219</f>
        <v>-60244.7730391071</v>
      </c>
      <c r="G3219" s="43" t="n">
        <f aca="false">F3219*SQRT(($B$6-2)/C3219)</f>
        <v>-43241.1560075418</v>
      </c>
    </row>
    <row r="3220" customFormat="false" ht="15" hidden="false" customHeight="false" outlineLevel="0" collapsed="false">
      <c r="A3220" s="41" t="n">
        <v>-2.6725875822</v>
      </c>
      <c r="B3220" s="41" t="n">
        <v>0.2049393237</v>
      </c>
      <c r="C3220" s="41" t="n">
        <v>0.7090857943</v>
      </c>
      <c r="D3220" s="42" t="n">
        <f aca="false">$B$5*A3220</f>
        <v>-6.82840257677886</v>
      </c>
      <c r="E3220" s="42" t="n">
        <f aca="false">$D$5*A3220+$F$5*B3220</f>
        <v>-6.00577904635191</v>
      </c>
      <c r="F3220" s="43" t="n">
        <f aca="false">Inputs!$B$5*D3220+Inputs!$B$6*E3220</f>
        <v>-382551.30536029</v>
      </c>
      <c r="G3220" s="43" t="n">
        <f aca="false">F3220*SQRT(($B$6-2)/C3220)</f>
        <v>-642473.610234183</v>
      </c>
    </row>
    <row r="3221" customFormat="false" ht="15" hidden="false" customHeight="false" outlineLevel="0" collapsed="false">
      <c r="A3221" s="41" t="n">
        <v>-0.0489864881</v>
      </c>
      <c r="B3221" s="41" t="n">
        <v>1.4860388935</v>
      </c>
      <c r="C3221" s="41" t="n">
        <v>0.5497535064</v>
      </c>
      <c r="D3221" s="42" t="n">
        <f aca="false">$B$5*A3221</f>
        <v>-0.125159401247399</v>
      </c>
      <c r="E3221" s="42" t="n">
        <f aca="false">$D$5*A3221+$F$5*B3221</f>
        <v>2.4494416213926</v>
      </c>
      <c r="F3221" s="43" t="n">
        <f aca="false">Inputs!$B$5*D3221+Inputs!$B$6*E3221</f>
        <v>-134988.02119437</v>
      </c>
      <c r="G3221" s="43" t="n">
        <f aca="false">F3221*SQRT(($B$6-2)/C3221)</f>
        <v>-257469.758010135</v>
      </c>
    </row>
    <row r="3222" customFormat="false" ht="15" hidden="false" customHeight="false" outlineLevel="0" collapsed="false">
      <c r="A3222" s="41" t="n">
        <v>0.9646793942</v>
      </c>
      <c r="B3222" s="41" t="n">
        <v>-1.1336916855</v>
      </c>
      <c r="C3222" s="41" t="n">
        <v>3.5224248226</v>
      </c>
      <c r="D3222" s="42" t="n">
        <f aca="false">$B$5*A3222</f>
        <v>2.46473466575727</v>
      </c>
      <c r="E3222" s="42" t="n">
        <f aca="false">$D$5*A3222+$F$5*B3222</f>
        <v>0.337943620413709</v>
      </c>
      <c r="F3222" s="43" t="n">
        <f aca="false">Inputs!$B$5*D3222+Inputs!$B$6*E3222</f>
        <v>229576.285555042</v>
      </c>
      <c r="G3222" s="43" t="n">
        <f aca="false">F3222*SQRT(($B$6-2)/C3222)</f>
        <v>172990.062772835</v>
      </c>
    </row>
    <row r="3223" customFormat="false" ht="15" hidden="false" customHeight="false" outlineLevel="0" collapsed="false">
      <c r="A3223" s="41" t="n">
        <v>1.2421386186</v>
      </c>
      <c r="B3223" s="41" t="n">
        <v>-0.2623145256</v>
      </c>
      <c r="C3223" s="41" t="n">
        <v>0.3098443457</v>
      </c>
      <c r="D3223" s="42" t="n">
        <f aca="false">$B$5*A3223</f>
        <v>3.17363689050099</v>
      </c>
      <c r="E3223" s="42" t="n">
        <f aca="false">$D$5*A3223+$F$5*B3223</f>
        <v>2.50282780491319</v>
      </c>
      <c r="F3223" s="43" t="n">
        <f aca="false">Inputs!$B$5*D3223+Inputs!$B$6*E3223</f>
        <v>192222.29880444</v>
      </c>
      <c r="G3223" s="43" t="n">
        <f aca="false">F3223*SQRT(($B$6-2)/C3223)</f>
        <v>488367.74992612</v>
      </c>
    </row>
    <row r="3224" customFormat="false" ht="15" hidden="false" customHeight="false" outlineLevel="0" collapsed="false">
      <c r="A3224" s="41" t="n">
        <v>-0.9044532263</v>
      </c>
      <c r="B3224" s="41" t="n">
        <v>0.1971032509</v>
      </c>
      <c r="C3224" s="41" t="n">
        <v>1.3998776906</v>
      </c>
      <c r="D3224" s="42" t="n">
        <f aca="false">$B$5*A3224</f>
        <v>-2.31085812946829</v>
      </c>
      <c r="E3224" s="42" t="n">
        <f aca="false">$D$5*A3224+$F$5*B3224</f>
        <v>-1.81187895787566</v>
      </c>
      <c r="F3224" s="43" t="n">
        <f aca="false">Inputs!$B$5*D3224+Inputs!$B$6*E3224</f>
        <v>-140491.865053046</v>
      </c>
      <c r="G3224" s="43" t="n">
        <f aca="false">F3224*SQRT(($B$6-2)/C3224)</f>
        <v>-167927.232035722</v>
      </c>
    </row>
    <row r="3225" customFormat="false" ht="15" hidden="false" customHeight="false" outlineLevel="0" collapsed="false">
      <c r="A3225" s="41" t="n">
        <v>-0.2027693557</v>
      </c>
      <c r="B3225" s="41" t="n">
        <v>1.538465314</v>
      </c>
      <c r="C3225" s="41" t="n">
        <v>3.5106398421</v>
      </c>
      <c r="D3225" s="42" t="n">
        <f aca="false">$B$5*A3225</f>
        <v>-0.51807125056456</v>
      </c>
      <c r="E3225" s="42" t="n">
        <f aca="false">$D$5*A3225+$F$5*B3225</f>
        <v>2.17402880794327</v>
      </c>
      <c r="F3225" s="43" t="n">
        <f aca="false">Inputs!$B$5*D3225+Inputs!$B$6*E3225</f>
        <v>-160508.565453619</v>
      </c>
      <c r="G3225" s="43" t="n">
        <f aca="false">F3225*SQRT(($B$6-2)/C3225)</f>
        <v>-121149.066596773</v>
      </c>
    </row>
    <row r="3226" customFormat="false" ht="15" hidden="false" customHeight="false" outlineLevel="0" collapsed="false">
      <c r="A3226" s="41" t="n">
        <v>0.3406220285</v>
      </c>
      <c r="B3226" s="41" t="n">
        <v>0.2056589209</v>
      </c>
      <c r="C3226" s="41" t="n">
        <v>3.0806295946</v>
      </c>
      <c r="D3226" s="42" t="n">
        <f aca="false">$B$5*A3226</f>
        <v>0.870281802028887</v>
      </c>
      <c r="E3226" s="42" t="n">
        <f aca="false">$D$5*A3226+$F$5*B3226</f>
        <v>1.16566041220914</v>
      </c>
      <c r="F3226" s="43" t="n">
        <f aca="false">Inputs!$B$5*D3226+Inputs!$B$6*E3226</f>
        <v>28745.1595924316</v>
      </c>
      <c r="G3226" s="43" t="n">
        <f aca="false">F3226*SQRT(($B$6-2)/C3226)</f>
        <v>23161.1425961709</v>
      </c>
    </row>
    <row r="3227" customFormat="false" ht="15" hidden="false" customHeight="false" outlineLevel="0" collapsed="false">
      <c r="A3227" s="41" t="n">
        <v>0.9006470829</v>
      </c>
      <c r="B3227" s="41" t="n">
        <v>1.0928716181</v>
      </c>
      <c r="C3227" s="41" t="n">
        <v>3.0793405351</v>
      </c>
      <c r="D3227" s="42" t="n">
        <f aca="false">$B$5*A3227</f>
        <v>2.30113351667234</v>
      </c>
      <c r="E3227" s="42" t="n">
        <f aca="false">$D$5*A3227+$F$5*B3227</f>
        <v>4.03027872966414</v>
      </c>
      <c r="F3227" s="43" t="n">
        <f aca="false">Inputs!$B$5*D3227+Inputs!$B$6*E3227</f>
        <v>28599.4151840271</v>
      </c>
      <c r="G3227" s="43" t="n">
        <f aca="false">F3227*SQRT(($B$6-2)/C3227)</f>
        <v>23048.5331286169</v>
      </c>
    </row>
    <row r="3228" customFormat="false" ht="15" hidden="false" customHeight="false" outlineLevel="0" collapsed="false">
      <c r="A3228" s="41" t="n">
        <v>0.7836050943</v>
      </c>
      <c r="B3228" s="41" t="n">
        <v>1.4194634728</v>
      </c>
      <c r="C3228" s="41" t="n">
        <v>5.1488204111</v>
      </c>
      <c r="D3228" s="42" t="n">
        <f aca="false">$B$5*A3228</f>
        <v>2.00209380629186</v>
      </c>
      <c r="E3228" s="42" t="n">
        <f aca="false">$D$5*A3228+$F$5*B3228</f>
        <v>4.31570768057724</v>
      </c>
      <c r="F3228" s="43" t="n">
        <f aca="false">Inputs!$B$5*D3228+Inputs!$B$6*E3228</f>
        <v>-15576.0033996757</v>
      </c>
      <c r="G3228" s="43" t="n">
        <f aca="false">F3228*SQRT(($B$6-2)/C3228)</f>
        <v>-9707.71815874738</v>
      </c>
    </row>
    <row r="3229" customFormat="false" ht="15" hidden="false" customHeight="false" outlineLevel="0" collapsed="false">
      <c r="A3229" s="41" t="n">
        <v>0.6086824129</v>
      </c>
      <c r="B3229" s="41" t="n">
        <v>0.1676514647</v>
      </c>
      <c r="C3229" s="41" t="n">
        <v>6.686327084</v>
      </c>
      <c r="D3229" s="42" t="n">
        <f aca="false">$B$5*A3229</f>
        <v>1.55517019699125</v>
      </c>
      <c r="E3229" s="42" t="n">
        <f aca="false">$D$5*A3229+$F$5*B3229</f>
        <v>1.73790447831589</v>
      </c>
      <c r="F3229" s="43" t="n">
        <f aca="false">Inputs!$B$5*D3229+Inputs!$B$6*E3229</f>
        <v>68621.79578333</v>
      </c>
      <c r="G3229" s="43" t="n">
        <f aca="false">F3229*SQRT(($B$6-2)/C3229)</f>
        <v>37530.4064680569</v>
      </c>
    </row>
    <row r="3230" customFormat="false" ht="15" hidden="false" customHeight="false" outlineLevel="0" collapsed="false">
      <c r="A3230" s="41" t="n">
        <v>1.2391720621</v>
      </c>
      <c r="B3230" s="41" t="n">
        <v>-0.0908961401</v>
      </c>
      <c r="C3230" s="41" t="n">
        <v>7.1534626008</v>
      </c>
      <c r="D3230" s="42" t="n">
        <f aca="false">$B$5*A3230</f>
        <v>3.16605740379542</v>
      </c>
      <c r="E3230" s="42" t="n">
        <f aca="false">$D$5*A3230+$F$5*B3230</f>
        <v>2.7917643528458</v>
      </c>
      <c r="F3230" s="43" t="n">
        <f aca="false">Inputs!$B$5*D3230+Inputs!$B$6*E3230</f>
        <v>177017.522737252</v>
      </c>
      <c r="G3230" s="43" t="n">
        <f aca="false">F3230*SQRT(($B$6-2)/C3230)</f>
        <v>93599.4078255189</v>
      </c>
    </row>
    <row r="3231" customFormat="false" ht="15" hidden="false" customHeight="false" outlineLevel="0" collapsed="false">
      <c r="A3231" s="41" t="n">
        <v>0.0332465163</v>
      </c>
      <c r="B3231" s="41" t="n">
        <v>1.7215769173</v>
      </c>
      <c r="C3231" s="41" t="n">
        <v>10.3809101342</v>
      </c>
      <c r="D3231" s="42" t="n">
        <f aca="false">$B$5*A3231</f>
        <v>0.0849441189818607</v>
      </c>
      <c r="E3231" s="42" t="n">
        <f aca="false">$D$5*A3231+$F$5*B3231</f>
        <v>3.05183623051457</v>
      </c>
      <c r="F3231" s="43" t="n">
        <f aca="false">Inputs!$B$5*D3231+Inputs!$B$6*E3231</f>
        <v>-144097.399627543</v>
      </c>
      <c r="G3231" s="43" t="n">
        <f aca="false">F3231*SQRT(($B$6-2)/C3231)</f>
        <v>-63248.9653773941</v>
      </c>
    </row>
    <row r="3232" customFormat="false" ht="15" hidden="false" customHeight="false" outlineLevel="0" collapsed="false">
      <c r="A3232" s="41" t="n">
        <v>1.621924128</v>
      </c>
      <c r="B3232" s="41" t="n">
        <v>-0.0081758069</v>
      </c>
      <c r="C3232" s="41" t="n">
        <v>0.3591053089</v>
      </c>
      <c r="D3232" s="42" t="n">
        <f aca="false">$B$5*A3232</f>
        <v>4.14398052611554</v>
      </c>
      <c r="E3232" s="42" t="n">
        <f aca="false">$D$5*A3232+$F$5*B3232</f>
        <v>3.8453933766088</v>
      </c>
      <c r="F3232" s="43" t="n">
        <f aca="false">Inputs!$B$5*D3232+Inputs!$B$6*E3232</f>
        <v>222128.383781114</v>
      </c>
      <c r="G3232" s="43" t="n">
        <f aca="false">F3232*SQRT(($B$6-2)/C3232)</f>
        <v>524213.428292428</v>
      </c>
    </row>
    <row r="3233" customFormat="false" ht="15" hidden="false" customHeight="false" outlineLevel="0" collapsed="false">
      <c r="A3233" s="41" t="n">
        <v>-0.4535515773</v>
      </c>
      <c r="B3233" s="41" t="n">
        <v>1.4631735002</v>
      </c>
      <c r="C3233" s="41" t="n">
        <v>1.8154203571</v>
      </c>
      <c r="D3233" s="42" t="n">
        <f aca="false">$B$5*A3233</f>
        <v>-1.15881431903835</v>
      </c>
      <c r="E3233" s="42" t="n">
        <f aca="false">$D$5*A3233+$F$5*B3233</f>
        <v>1.44726077264331</v>
      </c>
      <c r="F3233" s="43" t="n">
        <f aca="false">Inputs!$B$5*D3233+Inputs!$B$6*E3233</f>
        <v>-188244.470536</v>
      </c>
      <c r="G3233" s="43" t="n">
        <f aca="false">F3233*SQRT(($B$6-2)/C3233)</f>
        <v>-197582.567889832</v>
      </c>
    </row>
    <row r="3234" customFormat="false" ht="15" hidden="false" customHeight="false" outlineLevel="0" collapsed="false">
      <c r="A3234" s="41" t="n">
        <v>0.8004183579</v>
      </c>
      <c r="B3234" s="41" t="n">
        <v>0.3155812542</v>
      </c>
      <c r="C3234" s="41" t="n">
        <v>1.3173295654</v>
      </c>
      <c r="D3234" s="42" t="n">
        <f aca="false">$B$5*A3234</f>
        <v>2.04505132553462</v>
      </c>
      <c r="E3234" s="42" t="n">
        <f aca="false">$D$5*A3234+$F$5*B3234</f>
        <v>2.44959392738009</v>
      </c>
      <c r="F3234" s="43" t="n">
        <f aca="false">Inputs!$B$5*D3234+Inputs!$B$6*E3234</f>
        <v>82025.4361844572</v>
      </c>
      <c r="G3234" s="43" t="n">
        <f aca="false">F3234*SQRT(($B$6-2)/C3234)</f>
        <v>101068.617903251</v>
      </c>
    </row>
    <row r="3235" customFormat="false" ht="15" hidden="false" customHeight="false" outlineLevel="0" collapsed="false">
      <c r="A3235" s="41" t="n">
        <v>-0.3218727102</v>
      </c>
      <c r="B3235" s="41" t="n">
        <v>0.3316965787</v>
      </c>
      <c r="C3235" s="41" t="n">
        <v>10.5968678469</v>
      </c>
      <c r="D3235" s="42" t="n">
        <f aca="false">$B$5*A3235</f>
        <v>-0.822377705547537</v>
      </c>
      <c r="E3235" s="42" t="n">
        <f aca="false">$D$5*A3235+$F$5*B3235</f>
        <v>-0.193169186653687</v>
      </c>
      <c r="F3235" s="43" t="n">
        <f aca="false">Inputs!$B$5*D3235+Inputs!$B$6*E3235</f>
        <v>-72579.3112220694</v>
      </c>
      <c r="G3235" s="43" t="n">
        <f aca="false">F3235*SQRT(($B$6-2)/C3235)</f>
        <v>-31531.0970390114</v>
      </c>
    </row>
    <row r="3236" customFormat="false" ht="15" hidden="false" customHeight="false" outlineLevel="0" collapsed="false">
      <c r="A3236" s="41" t="n">
        <v>-0.0217084599</v>
      </c>
      <c r="B3236" s="41" t="n">
        <v>-0.6643381796</v>
      </c>
      <c r="C3236" s="41" t="n">
        <v>3.5667163365</v>
      </c>
      <c r="D3236" s="42" t="n">
        <f aca="false">$B$5*A3236</f>
        <v>-0.0554646382802686</v>
      </c>
      <c r="E3236" s="42" t="n">
        <f aca="false">$D$5*A3236+$F$5*B3236</f>
        <v>-1.19879938885858</v>
      </c>
      <c r="F3236" s="43" t="n">
        <f aca="false">Inputs!$B$5*D3236+Inputs!$B$6*E3236</f>
        <v>54393.5056149023</v>
      </c>
      <c r="G3236" s="43" t="n">
        <f aca="false">F3236*SQRT(($B$6-2)/C3236)</f>
        <v>40731.2522168214</v>
      </c>
    </row>
    <row r="3237" customFormat="false" ht="15" hidden="false" customHeight="false" outlineLevel="0" collapsed="false">
      <c r="A3237" s="41" t="n">
        <v>0.1290423286</v>
      </c>
      <c r="B3237" s="41" t="n">
        <v>0.2654240456</v>
      </c>
      <c r="C3237" s="41" t="n">
        <v>3.1982212742</v>
      </c>
      <c r="D3237" s="42" t="n">
        <f aca="false">$B$5*A3237</f>
        <v>0.329700315527338</v>
      </c>
      <c r="E3237" s="42" t="n">
        <f aca="false">$D$5*A3237+$F$5*B3237</f>
        <v>0.76538702646013</v>
      </c>
      <c r="F3237" s="43" t="n">
        <f aca="false">Inputs!$B$5*D3237+Inputs!$B$6*E3237</f>
        <v>-5299.31977027273</v>
      </c>
      <c r="G3237" s="43" t="n">
        <f aca="false">F3237*SQRT(($B$6-2)/C3237)</f>
        <v>-4190.6449816034</v>
      </c>
    </row>
    <row r="3238" customFormat="false" ht="15" hidden="false" customHeight="false" outlineLevel="0" collapsed="false">
      <c r="A3238" s="41" t="n">
        <v>-0.3753950669</v>
      </c>
      <c r="B3238" s="41" t="n">
        <v>0.9038256886</v>
      </c>
      <c r="C3238" s="41" t="n">
        <v>2.3815723729</v>
      </c>
      <c r="D3238" s="42" t="n">
        <f aca="false">$B$5*A3238</f>
        <v>-0.959126151450556</v>
      </c>
      <c r="E3238" s="42" t="n">
        <f aca="false">$D$5*A3238+$F$5*B3238</f>
        <v>0.667390376433809</v>
      </c>
      <c r="F3238" s="43" t="n">
        <f aca="false">Inputs!$B$5*D3238+Inputs!$B$6*E3238</f>
        <v>-129282.133966746</v>
      </c>
      <c r="G3238" s="43" t="n">
        <f aca="false">F3238*SQRT(($B$6-2)/C3238)</f>
        <v>-118473.608922092</v>
      </c>
    </row>
    <row r="3239" customFormat="false" ht="15" hidden="false" customHeight="false" outlineLevel="0" collapsed="false">
      <c r="A3239" s="41" t="n">
        <v>1.2888323923</v>
      </c>
      <c r="B3239" s="41" t="n">
        <v>0.9698976937</v>
      </c>
      <c r="C3239" s="41" t="n">
        <v>2.279351598</v>
      </c>
      <c r="D3239" s="42" t="n">
        <f aca="false">$B$5*A3239</f>
        <v>3.29293845680931</v>
      </c>
      <c r="E3239" s="42" t="n">
        <f aca="false">$D$5*A3239+$F$5*B3239</f>
        <v>4.74165523515157</v>
      </c>
      <c r="F3239" s="43" t="n">
        <f aca="false">Inputs!$B$5*D3239+Inputs!$B$6*E3239</f>
        <v>92211.0839233523</v>
      </c>
      <c r="G3239" s="43" t="n">
        <f aca="false">F3239*SQRT(($B$6-2)/C3239)</f>
        <v>86375.8758278007</v>
      </c>
    </row>
    <row r="3240" customFormat="false" ht="15" hidden="false" customHeight="false" outlineLevel="0" collapsed="false">
      <c r="A3240" s="41" t="n">
        <v>-0.2762483852</v>
      </c>
      <c r="B3240" s="41" t="n">
        <v>0.7558215042</v>
      </c>
      <c r="C3240" s="41" t="n">
        <v>2.268034126</v>
      </c>
      <c r="D3240" s="42" t="n">
        <f aca="false">$B$5*A3240</f>
        <v>-0.705808557180341</v>
      </c>
      <c r="E3240" s="42" t="n">
        <f aca="false">$D$5*A3240+$F$5*B3240</f>
        <v>0.647753222851075</v>
      </c>
      <c r="F3240" s="43" t="n">
        <f aca="false">Inputs!$B$5*D3240+Inputs!$B$6*E3240</f>
        <v>-102968.516860588</v>
      </c>
      <c r="G3240" s="43" t="n">
        <f aca="false">F3240*SQRT(($B$6-2)/C3240)</f>
        <v>-96692.9171327357</v>
      </c>
    </row>
    <row r="3241" customFormat="false" ht="15" hidden="false" customHeight="false" outlineLevel="0" collapsed="false">
      <c r="A3241" s="41" t="n">
        <v>0.0779613975</v>
      </c>
      <c r="B3241" s="41" t="n">
        <v>-1.2357459786</v>
      </c>
      <c r="C3241" s="41" t="n">
        <v>2.4281234245</v>
      </c>
      <c r="D3241" s="42" t="n">
        <f aca="false">$B$5*A3241</f>
        <v>0.199189658413388</v>
      </c>
      <c r="E3241" s="42" t="n">
        <f aca="false">$D$5*A3241+$F$5*B3241</f>
        <v>-1.9483014016871</v>
      </c>
      <c r="F3241" s="43" t="n">
        <f aca="false">Inputs!$B$5*D3241+Inputs!$B$6*E3241</f>
        <v>117334.035925694</v>
      </c>
      <c r="G3241" s="43" t="n">
        <f aca="false">F3241*SQRT(($B$6-2)/C3241)</f>
        <v>106488.725142178</v>
      </c>
    </row>
    <row r="3242" customFormat="false" ht="15" hidden="false" customHeight="false" outlineLevel="0" collapsed="false">
      <c r="A3242" s="41" t="n">
        <v>0.6727293785</v>
      </c>
      <c r="B3242" s="41" t="n">
        <v>0.146131641</v>
      </c>
      <c r="C3242" s="41" t="n">
        <v>2.2392778816</v>
      </c>
      <c r="D3242" s="42" t="n">
        <f aca="false">$B$5*A3242</f>
        <v>1.71880878749083</v>
      </c>
      <c r="E3242" s="42" t="n">
        <f aca="false">$D$5*A3242+$F$5*B3242</f>
        <v>1.85315062365246</v>
      </c>
      <c r="F3242" s="43" t="n">
        <f aca="false">Inputs!$B$5*D3242+Inputs!$B$6*E3242</f>
        <v>79223.3475664604</v>
      </c>
      <c r="G3242" s="43" t="n">
        <f aca="false">F3242*SQRT(($B$6-2)/C3242)</f>
        <v>74871.0962633302</v>
      </c>
    </row>
    <row r="3243" customFormat="false" ht="15" hidden="false" customHeight="false" outlineLevel="0" collapsed="false">
      <c r="A3243" s="41" t="n">
        <v>2.5935480021</v>
      </c>
      <c r="B3243" s="41" t="n">
        <v>1.4572708633</v>
      </c>
      <c r="C3243" s="41" t="n">
        <v>8.9915491919</v>
      </c>
      <c r="D3243" s="42" t="n">
        <f aca="false">$B$5*A3243</f>
        <v>6.62645818550167</v>
      </c>
      <c r="E3243" s="42" t="n">
        <f aca="false">$D$5*A3243+$F$5*B3243</f>
        <v>8.68790948269361</v>
      </c>
      <c r="F3243" s="43" t="n">
        <f aca="false">Inputs!$B$5*D3243+Inputs!$B$6*E3243</f>
        <v>228250.344415487</v>
      </c>
      <c r="G3243" s="43" t="n">
        <f aca="false">F3243*SQRT(($B$6-2)/C3243)</f>
        <v>107648.796061225</v>
      </c>
    </row>
    <row r="3244" customFormat="false" ht="15" hidden="false" customHeight="false" outlineLevel="0" collapsed="false">
      <c r="A3244" s="41" t="n">
        <v>0.7111501569</v>
      </c>
      <c r="B3244" s="41" t="n">
        <v>0.2491705013</v>
      </c>
      <c r="C3244" s="41" t="n">
        <v>12.9680400886</v>
      </c>
      <c r="D3244" s="42" t="n">
        <f aca="false">$B$5*A3244</f>
        <v>1.81697303250033</v>
      </c>
      <c r="E3244" s="42" t="n">
        <f aca="false">$D$5*A3244+$F$5*B3244</f>
        <v>2.12249801054785</v>
      </c>
      <c r="F3244" s="43" t="n">
        <f aca="false">Inputs!$B$5*D3244+Inputs!$B$6*E3244</f>
        <v>75572.4027226402</v>
      </c>
      <c r="G3244" s="43" t="n">
        <f aca="false">F3244*SQRT(($B$6-2)/C3244)</f>
        <v>29678.4390891809</v>
      </c>
    </row>
    <row r="3245" customFormat="false" ht="15" hidden="false" customHeight="false" outlineLevel="0" collapsed="false">
      <c r="A3245" s="41" t="n">
        <v>0.1637222551</v>
      </c>
      <c r="B3245" s="41" t="n">
        <v>-1.0036894036</v>
      </c>
      <c r="C3245" s="41" t="n">
        <v>12.4632037196</v>
      </c>
      <c r="D3245" s="42" t="n">
        <f aca="false">$B$5*A3245</f>
        <v>0.418306766089443</v>
      </c>
      <c r="E3245" s="42" t="n">
        <f aca="false">$D$5*A3245+$F$5*B3245</f>
        <v>-1.34352352811432</v>
      </c>
      <c r="F3245" s="43" t="n">
        <f aca="false">Inputs!$B$5*D3245+Inputs!$B$6*E3245</f>
        <v>109006.85301466</v>
      </c>
      <c r="G3245" s="43" t="n">
        <f aca="false">F3245*SQRT(($B$6-2)/C3245)</f>
        <v>43667.0599899353</v>
      </c>
    </row>
    <row r="3246" customFormat="false" ht="15" hidden="false" customHeight="false" outlineLevel="0" collapsed="false">
      <c r="A3246" s="41" t="n">
        <v>-1.7389872272</v>
      </c>
      <c r="B3246" s="41" t="n">
        <v>-0.8725591091</v>
      </c>
      <c r="C3246" s="41" t="n">
        <v>0.6206073476</v>
      </c>
      <c r="D3246" s="42" t="n">
        <f aca="false">$B$5*A3246</f>
        <v>-4.44307417361538</v>
      </c>
      <c r="E3246" s="42" t="n">
        <f aca="false">$D$5*A3246+$F$5*B3246</f>
        <v>-5.64475934723466</v>
      </c>
      <c r="F3246" s="43" t="n">
        <f aca="false">Inputs!$B$5*D3246+Inputs!$B$6*E3246</f>
        <v>-162069.449999805</v>
      </c>
      <c r="G3246" s="43" t="n">
        <f aca="false">F3246*SQRT(($B$6-2)/C3246)</f>
        <v>-290942.857267767</v>
      </c>
    </row>
    <row r="3247" customFormat="false" ht="15" hidden="false" customHeight="false" outlineLevel="0" collapsed="false">
      <c r="A3247" s="41" t="n">
        <v>-0.0477170182</v>
      </c>
      <c r="B3247" s="41" t="n">
        <v>-2.1055392782</v>
      </c>
      <c r="C3247" s="41" t="n">
        <v>2.0041282076</v>
      </c>
      <c r="D3247" s="42" t="n">
        <f aca="false">$B$5*A3247</f>
        <v>-0.121915933533175</v>
      </c>
      <c r="E3247" s="42" t="n">
        <f aca="false">$D$5*A3247+$F$5*B3247</f>
        <v>-3.74927490018583</v>
      </c>
      <c r="F3247" s="43" t="n">
        <f aca="false">Inputs!$B$5*D3247+Inputs!$B$6*E3247</f>
        <v>175272.151655974</v>
      </c>
      <c r="G3247" s="43" t="n">
        <f aca="false">F3247*SQRT(($B$6-2)/C3247)</f>
        <v>175091.541249766</v>
      </c>
    </row>
    <row r="3248" customFormat="false" ht="15" hidden="false" customHeight="false" outlineLevel="0" collapsed="false">
      <c r="A3248" s="41" t="n">
        <v>-0.5443217923</v>
      </c>
      <c r="B3248" s="41" t="n">
        <v>-0.2476130331</v>
      </c>
      <c r="C3248" s="41" t="n">
        <v>0.4680044689</v>
      </c>
      <c r="D3248" s="42" t="n">
        <f aca="false">$B$5*A3248</f>
        <v>-1.39073022485519</v>
      </c>
      <c r="E3248" s="42" t="n">
        <f aca="false">$D$5*A3248+$F$5*B3248</f>
        <v>-1.72282591616932</v>
      </c>
      <c r="F3248" s="43" t="n">
        <f aca="false">Inputs!$B$5*D3248+Inputs!$B$6*E3248</f>
        <v>-52931.7266770533</v>
      </c>
      <c r="G3248" s="43" t="n">
        <f aca="false">F3248*SQRT(($B$6-2)/C3248)</f>
        <v>-109422.355396899</v>
      </c>
    </row>
    <row r="3249" customFormat="false" ht="15" hidden="false" customHeight="false" outlineLevel="0" collapsed="false">
      <c r="A3249" s="41" t="n">
        <v>-0.2154265535</v>
      </c>
      <c r="B3249" s="41" t="n">
        <v>-0.6617235982</v>
      </c>
      <c r="C3249" s="41" t="n">
        <v>12.759814417</v>
      </c>
      <c r="D3249" s="42" t="n">
        <f aca="false">$B$5*A3249</f>
        <v>-0.550410112964413</v>
      </c>
      <c r="E3249" s="42" t="n">
        <f aca="false">$D$5*A3249+$F$5*B3249</f>
        <v>-1.65525389183349</v>
      </c>
      <c r="F3249" s="43" t="n">
        <f aca="false">Inputs!$B$5*D3249+Inputs!$B$6*E3249</f>
        <v>27721.6832952332</v>
      </c>
      <c r="G3249" s="43" t="n">
        <f aca="false">F3249*SQRT(($B$6-2)/C3249)</f>
        <v>10975.1993285387</v>
      </c>
    </row>
    <row r="3250" customFormat="false" ht="15" hidden="false" customHeight="false" outlineLevel="0" collapsed="false">
      <c r="A3250" s="41" t="n">
        <v>-0.3415138144</v>
      </c>
      <c r="B3250" s="41" t="n">
        <v>1.7238938281</v>
      </c>
      <c r="C3250" s="41" t="n">
        <v>4.4375169942</v>
      </c>
      <c r="D3250" s="42" t="n">
        <f aca="false">$B$5*A3250</f>
        <v>-0.87256029541786</v>
      </c>
      <c r="E3250" s="42" t="n">
        <f aca="false">$D$5*A3250+$F$5*B3250</f>
        <v>2.16406182363598</v>
      </c>
      <c r="F3250" s="43" t="n">
        <f aca="false">Inputs!$B$5*D3250+Inputs!$B$6*E3250</f>
        <v>-195459.120723585</v>
      </c>
      <c r="G3250" s="43" t="n">
        <f aca="false">F3250*SQRT(($B$6-2)/C3250)</f>
        <v>-131220.26907073</v>
      </c>
    </row>
    <row r="3251" customFormat="false" ht="15" hidden="false" customHeight="false" outlineLevel="0" collapsed="false">
      <c r="A3251" s="41" t="n">
        <v>0.6621452815</v>
      </c>
      <c r="B3251" s="41" t="n">
        <v>-0.5603007769</v>
      </c>
      <c r="C3251" s="41" t="n">
        <v>5.9573328657</v>
      </c>
      <c r="D3251" s="42" t="n">
        <f aca="false">$B$5*A3251</f>
        <v>1.69176665210525</v>
      </c>
      <c r="E3251" s="42" t="n">
        <f aca="false">$D$5*A3251+$F$5*B3251</f>
        <v>0.608136644891082</v>
      </c>
      <c r="F3251" s="43" t="n">
        <f aca="false">Inputs!$B$5*D3251+Inputs!$B$6*E3251</f>
        <v>138769.832965971</v>
      </c>
      <c r="G3251" s="43" t="n">
        <f aca="false">F3251*SQRT(($B$6-2)/C3251)</f>
        <v>80405.1987694465</v>
      </c>
    </row>
    <row r="3252" customFormat="false" ht="15" hidden="false" customHeight="false" outlineLevel="0" collapsed="false">
      <c r="A3252" s="41" t="n">
        <v>-0.0683477884</v>
      </c>
      <c r="B3252" s="41" t="n">
        <v>-0.0283133357</v>
      </c>
      <c r="C3252" s="41" t="n">
        <v>3.0044981473</v>
      </c>
      <c r="D3252" s="42" t="n">
        <f aca="false">$B$5*A3252</f>
        <v>-0.174627098298315</v>
      </c>
      <c r="E3252" s="42" t="n">
        <f aca="false">$D$5*A3252+$F$5*B3252</f>
        <v>-0.211529457630633</v>
      </c>
      <c r="F3252" s="43" t="n">
        <f aca="false">Inputs!$B$5*D3252+Inputs!$B$6*E3252</f>
        <v>-6886.23694829986</v>
      </c>
      <c r="G3252" s="43" t="n">
        <f aca="false">F3252*SQRT(($B$6-2)/C3252)</f>
        <v>-5618.3784524528</v>
      </c>
    </row>
    <row r="3253" customFormat="false" ht="15" hidden="false" customHeight="false" outlineLevel="0" collapsed="false">
      <c r="A3253" s="41" t="n">
        <v>-0.7679554337</v>
      </c>
      <c r="B3253" s="41" t="n">
        <v>-0.7691302177</v>
      </c>
      <c r="C3253" s="41" t="n">
        <v>3.20873569</v>
      </c>
      <c r="D3253" s="42" t="n">
        <f aca="false">$B$5*A3253</f>
        <v>-1.9621092671589</v>
      </c>
      <c r="E3253" s="42" t="n">
        <f aca="false">$D$5*A3253+$F$5*B3253</f>
        <v>-3.15550866109065</v>
      </c>
      <c r="F3253" s="43" t="n">
        <f aca="false">Inputs!$B$5*D3253+Inputs!$B$6*E3253</f>
        <v>-38435.4936613568</v>
      </c>
      <c r="G3253" s="43" t="n">
        <f aca="false">F3253*SQRT(($B$6-2)/C3253)</f>
        <v>-30344.5351488724</v>
      </c>
    </row>
    <row r="3254" customFormat="false" ht="15" hidden="false" customHeight="false" outlineLevel="0" collapsed="false">
      <c r="A3254" s="41" t="n">
        <v>1.0105240203</v>
      </c>
      <c r="B3254" s="41" t="n">
        <v>-0.4197843775</v>
      </c>
      <c r="C3254" s="41" t="n">
        <v>7.6769063826</v>
      </c>
      <c r="D3254" s="42" t="n">
        <f aca="false">$B$5*A3254</f>
        <v>2.58186667859668</v>
      </c>
      <c r="E3254" s="42" t="n">
        <f aca="false">$D$5*A3254+$F$5*B3254</f>
        <v>1.67977034914956</v>
      </c>
      <c r="F3254" s="43" t="n">
        <f aca="false">Inputs!$B$5*D3254+Inputs!$B$6*E3254</f>
        <v>174198.150402191</v>
      </c>
      <c r="G3254" s="43" t="n">
        <f aca="false">F3254*SQRT(($B$6-2)/C3254)</f>
        <v>88913.0309241717</v>
      </c>
    </row>
    <row r="3255" customFormat="false" ht="15" hidden="false" customHeight="false" outlineLevel="0" collapsed="false">
      <c r="A3255" s="41" t="n">
        <v>-1.094696387</v>
      </c>
      <c r="B3255" s="41" t="n">
        <v>-0.0431403441</v>
      </c>
      <c r="C3255" s="41" t="n">
        <v>3.5407847319</v>
      </c>
      <c r="D3255" s="42" t="n">
        <f aca="false">$B$5*A3255</f>
        <v>-2.7969252269099</v>
      </c>
      <c r="E3255" s="42" t="n">
        <f aca="false">$D$5*A3255+$F$5*B3255</f>
        <v>-2.67941853821418</v>
      </c>
      <c r="F3255" s="43" t="n">
        <f aca="false">Inputs!$B$5*D3255+Inputs!$B$6*E3255</f>
        <v>-145721.59578028</v>
      </c>
      <c r="G3255" s="43" t="n">
        <f aca="false">F3255*SQRT(($B$6-2)/C3255)</f>
        <v>-109518.920494653</v>
      </c>
    </row>
    <row r="3256" customFormat="false" ht="15" hidden="false" customHeight="false" outlineLevel="0" collapsed="false">
      <c r="A3256" s="41" t="n">
        <v>0.1180097531</v>
      </c>
      <c r="B3256" s="41" t="n">
        <v>-1.9727042242</v>
      </c>
      <c r="C3256" s="41" t="n">
        <v>3.652460368</v>
      </c>
      <c r="D3256" s="42" t="n">
        <f aca="false">$B$5*A3256</f>
        <v>0.301512327423803</v>
      </c>
      <c r="E3256" s="42" t="n">
        <f aca="false">$D$5*A3256+$F$5*B3256</f>
        <v>-3.12554131347598</v>
      </c>
      <c r="F3256" s="43" t="n">
        <f aca="false">Inputs!$B$5*D3256+Inputs!$B$6*E3256</f>
        <v>186428.298416179</v>
      </c>
      <c r="G3256" s="43" t="n">
        <f aca="false">F3256*SQRT(($B$6-2)/C3256)</f>
        <v>137953.930101943</v>
      </c>
    </row>
    <row r="3257" customFormat="false" ht="15" hidden="false" customHeight="false" outlineLevel="0" collapsed="false">
      <c r="A3257" s="41" t="n">
        <v>-0.0407463578</v>
      </c>
      <c r="B3257" s="41" t="n">
        <v>0.8679799343</v>
      </c>
      <c r="C3257" s="41" t="n">
        <v>5.6096919627</v>
      </c>
      <c r="D3257" s="42" t="n">
        <f aca="false">$B$5*A3257</f>
        <v>-0.104106049301793</v>
      </c>
      <c r="E3257" s="42" t="n">
        <f aca="false">$D$5*A3257+$F$5*B3257</f>
        <v>1.40181991571418</v>
      </c>
      <c r="F3257" s="43" t="n">
        <f aca="false">Inputs!$B$5*D3257+Inputs!$B$6*E3257</f>
        <v>-80501.6007158881</v>
      </c>
      <c r="G3257" s="43" t="n">
        <f aca="false">F3257*SQRT(($B$6-2)/C3257)</f>
        <v>-48067.3308701426</v>
      </c>
    </row>
    <row r="3258" customFormat="false" ht="15" hidden="false" customHeight="false" outlineLevel="0" collapsed="false">
      <c r="A3258" s="41" t="n">
        <v>0.4512293855</v>
      </c>
      <c r="B3258" s="41" t="n">
        <v>2.2297951152</v>
      </c>
      <c r="C3258" s="41" t="n">
        <v>5.1440966073</v>
      </c>
      <c r="D3258" s="42" t="n">
        <f aca="false">$B$5*A3258</f>
        <v>1.15288116998965</v>
      </c>
      <c r="E3258" s="42" t="n">
        <f aca="false">$D$5*A3258+$F$5*B3258</f>
        <v>4.92402608112016</v>
      </c>
      <c r="F3258" s="43" t="n">
        <f aca="false">Inputs!$B$5*D3258+Inputs!$B$6*E3258</f>
        <v>-130913.187057043</v>
      </c>
      <c r="G3258" s="43" t="n">
        <f aca="false">F3258*SQRT(($B$6-2)/C3258)</f>
        <v>-81628.8795909446</v>
      </c>
    </row>
    <row r="3259" customFormat="false" ht="15" hidden="false" customHeight="false" outlineLevel="0" collapsed="false">
      <c r="A3259" s="41" t="n">
        <v>1.2511094823</v>
      </c>
      <c r="B3259" s="41" t="n">
        <v>1.4489340248</v>
      </c>
      <c r="C3259" s="41" t="n">
        <v>3.4492121057</v>
      </c>
      <c r="D3259" s="42" t="n">
        <f aca="false">$B$5*A3259</f>
        <v>3.19655725023513</v>
      </c>
      <c r="E3259" s="42" t="n">
        <f aca="false">$D$5*A3259+$F$5*B3259</f>
        <v>5.47906353885223</v>
      </c>
      <c r="F3259" s="43" t="n">
        <f aca="false">Inputs!$B$5*D3259+Inputs!$B$6*E3259</f>
        <v>45702.5480809016</v>
      </c>
      <c r="G3259" s="43" t="n">
        <f aca="false">F3259*SQRT(($B$6-2)/C3259)</f>
        <v>34801.2995132621</v>
      </c>
    </row>
    <row r="3260" customFormat="false" ht="15" hidden="false" customHeight="false" outlineLevel="0" collapsed="false">
      <c r="A3260" s="41" t="n">
        <v>2.8000859359</v>
      </c>
      <c r="B3260" s="41" t="n">
        <v>0.7581562618</v>
      </c>
      <c r="C3260" s="41" t="n">
        <v>2.3334533507</v>
      </c>
      <c r="D3260" s="42" t="n">
        <f aca="false">$B$5*A3260</f>
        <v>7.15415807034569</v>
      </c>
      <c r="E3260" s="42" t="n">
        <f aca="false">$D$5*A3260+$F$5*B3260</f>
        <v>7.97219244272306</v>
      </c>
      <c r="F3260" s="43" t="n">
        <f aca="false">Inputs!$B$5*D3260+Inputs!$B$6*E3260</f>
        <v>316806.184898416</v>
      </c>
      <c r="G3260" s="43" t="n">
        <f aca="false">F3260*SQRT(($B$6-2)/C3260)</f>
        <v>293297.990768385</v>
      </c>
    </row>
    <row r="3261" customFormat="false" ht="15" hidden="false" customHeight="false" outlineLevel="0" collapsed="false">
      <c r="A3261" s="41" t="n">
        <v>0.1630702079</v>
      </c>
      <c r="B3261" s="41" t="n">
        <v>0.9737402934</v>
      </c>
      <c r="C3261" s="41" t="n">
        <v>2.191097257</v>
      </c>
      <c r="D3261" s="42" t="n">
        <f aca="false">$B$5*A3261</f>
        <v>0.416640799813795</v>
      </c>
      <c r="E3261" s="42" t="n">
        <f aca="false">$D$5*A3261+$F$5*B3261</f>
        <v>2.06944043675795</v>
      </c>
      <c r="F3261" s="43" t="n">
        <f aca="false">Inputs!$B$5*D3261+Inputs!$B$6*E3261</f>
        <v>-61807.9418565178</v>
      </c>
      <c r="G3261" s="43" t="n">
        <f aca="false">F3261*SQRT(($B$6-2)/C3261)</f>
        <v>-59051.1626099748</v>
      </c>
    </row>
    <row r="3262" customFormat="false" ht="15" hidden="false" customHeight="false" outlineLevel="0" collapsed="false">
      <c r="A3262" s="41" t="n">
        <v>-0.5592364334</v>
      </c>
      <c r="B3262" s="41" t="n">
        <v>0.1076863195</v>
      </c>
      <c r="C3262" s="41" t="n">
        <v>7.2290758285</v>
      </c>
      <c r="D3262" s="42" t="n">
        <f aca="false">$B$5*A3262</f>
        <v>-1.42883680530826</v>
      </c>
      <c r="E3262" s="42" t="n">
        <f aca="false">$D$5*A3262+$F$5*B3262</f>
        <v>-1.14480546276641</v>
      </c>
      <c r="F3262" s="43" t="n">
        <f aca="false">Inputs!$B$5*D3262+Inputs!$B$6*E3262</f>
        <v>-85643.4073925055</v>
      </c>
      <c r="G3262" s="43" t="n">
        <f aca="false">F3262*SQRT(($B$6-2)/C3262)</f>
        <v>-45047.1734185721</v>
      </c>
    </row>
    <row r="3263" customFormat="false" ht="15" hidden="false" customHeight="false" outlineLevel="0" collapsed="false">
      <c r="A3263" s="41" t="n">
        <v>-0.6477276431</v>
      </c>
      <c r="B3263" s="41" t="n">
        <v>0.3979845576</v>
      </c>
      <c r="C3263" s="41" t="n">
        <v>3.7118821269</v>
      </c>
      <c r="D3263" s="42" t="n">
        <f aca="false">$B$5*A3263</f>
        <v>-1.65492990263544</v>
      </c>
      <c r="E3263" s="42" t="n">
        <f aca="false">$D$5*A3263+$F$5*B3263</f>
        <v>-0.854107223660649</v>
      </c>
      <c r="F3263" s="43" t="n">
        <f aca="false">Inputs!$B$5*D3263+Inputs!$B$6*E3263</f>
        <v>-122787.629080512</v>
      </c>
      <c r="G3263" s="43" t="n">
        <f aca="false">F3263*SQRT(($B$6-2)/C3263)</f>
        <v>-90130.6541710323</v>
      </c>
    </row>
    <row r="3264" customFormat="false" ht="15" hidden="false" customHeight="false" outlineLevel="0" collapsed="false">
      <c r="A3264" s="41" t="n">
        <v>-0.651909088</v>
      </c>
      <c r="B3264" s="41" t="n">
        <v>-0.6869284999</v>
      </c>
      <c r="C3264" s="41" t="n">
        <v>1.7810257334</v>
      </c>
      <c r="D3264" s="42" t="n">
        <f aca="false">$B$5*A3264</f>
        <v>-1.66561340252146</v>
      </c>
      <c r="E3264" s="42" t="n">
        <f aca="false">$D$5*A3264+$F$5*B3264</f>
        <v>-2.73742483768929</v>
      </c>
      <c r="F3264" s="43" t="n">
        <f aca="false">Inputs!$B$5*D3264+Inputs!$B$6*E3264</f>
        <v>-29690.098367682</v>
      </c>
      <c r="G3264" s="43" t="n">
        <f aca="false">F3264*SQRT(($B$6-2)/C3264)</f>
        <v>-31462.3774607661</v>
      </c>
    </row>
    <row r="3265" customFormat="false" ht="15" hidden="false" customHeight="false" outlineLevel="0" collapsed="false">
      <c r="A3265" s="41" t="n">
        <v>0.4134732931</v>
      </c>
      <c r="B3265" s="41" t="n">
        <v>-0.1377114408</v>
      </c>
      <c r="C3265" s="41" t="n">
        <v>6.4302669313</v>
      </c>
      <c r="D3265" s="42" t="n">
        <f aca="false">$B$5*A3265</f>
        <v>1.05641518311223</v>
      </c>
      <c r="E3265" s="42" t="n">
        <f aca="false">$D$5*A3265+$F$5*B3265</f>
        <v>0.746103560308001</v>
      </c>
      <c r="F3265" s="43" t="n">
        <f aca="false">Inputs!$B$5*D3265+Inputs!$B$6*E3265</f>
        <v>68336.3402958227</v>
      </c>
      <c r="G3265" s="43" t="n">
        <f aca="false">F3265*SQRT(($B$6-2)/C3265)</f>
        <v>38111.1640427873</v>
      </c>
    </row>
    <row r="3266" customFormat="false" ht="15" hidden="false" customHeight="false" outlineLevel="0" collapsed="false">
      <c r="A3266" s="41" t="n">
        <v>-1.9275211357</v>
      </c>
      <c r="B3266" s="41" t="n">
        <v>-1.4555569213</v>
      </c>
      <c r="C3266" s="41" t="n">
        <v>3.4007454931</v>
      </c>
      <c r="D3266" s="42" t="n">
        <f aca="false">$B$5*A3266</f>
        <v>-4.92477416922483</v>
      </c>
      <c r="E3266" s="42" t="n">
        <f aca="false">$D$5*A3266+$F$5*B3266</f>
        <v>-7.10008052185649</v>
      </c>
      <c r="F3266" s="43" t="n">
        <f aca="false">Inputs!$B$5*D3266+Inputs!$B$6*E3266</f>
        <v>-137473.390829658</v>
      </c>
      <c r="G3266" s="43" t="n">
        <f aca="false">F3266*SQRT(($B$6-2)/C3266)</f>
        <v>-105425.720335162</v>
      </c>
    </row>
    <row r="3267" customFormat="false" ht="15" hidden="false" customHeight="false" outlineLevel="0" collapsed="false">
      <c r="A3267" s="41" t="n">
        <v>-1.1472664915</v>
      </c>
      <c r="B3267" s="41" t="n">
        <v>-0.8829719061</v>
      </c>
      <c r="C3267" s="41" t="n">
        <v>0.594373597</v>
      </c>
      <c r="D3267" s="42" t="n">
        <f aca="false">$B$5*A3267</f>
        <v>-2.93124068935541</v>
      </c>
      <c r="E3267" s="42" t="n">
        <f aca="false">$D$5*A3267+$F$5*B3267</f>
        <v>-4.25468812831862</v>
      </c>
      <c r="F3267" s="43" t="n">
        <f aca="false">Inputs!$B$5*D3267+Inputs!$B$6*E3267</f>
        <v>-80389.6625196101</v>
      </c>
      <c r="G3267" s="43" t="n">
        <f aca="false">F3267*SQRT(($B$6-2)/C3267)</f>
        <v>-147463.80939578</v>
      </c>
    </row>
    <row r="3268" customFormat="false" ht="15" hidden="false" customHeight="false" outlineLevel="0" collapsed="false">
      <c r="A3268" s="41" t="n">
        <v>0.4144233295</v>
      </c>
      <c r="B3268" s="41" t="n">
        <v>0.2189388471</v>
      </c>
      <c r="C3268" s="41" t="n">
        <v>1.8738547908</v>
      </c>
      <c r="D3268" s="42" t="n">
        <f aca="false">$B$5*A3268</f>
        <v>1.0588425052494</v>
      </c>
      <c r="E3268" s="42" t="n">
        <f aca="false">$D$5*A3268+$F$5*B3268</f>
        <v>1.36420812701222</v>
      </c>
      <c r="F3268" s="43" t="n">
        <f aca="false">Inputs!$B$5*D3268+Inputs!$B$6*E3268</f>
        <v>37673.8441743287</v>
      </c>
      <c r="G3268" s="43" t="n">
        <f aca="false">F3268*SQRT(($B$6-2)/C3268)</f>
        <v>38921.2669002269</v>
      </c>
    </row>
    <row r="3269" customFormat="false" ht="15" hidden="false" customHeight="false" outlineLevel="0" collapsed="false">
      <c r="A3269" s="41" t="n">
        <v>1.0652793717</v>
      </c>
      <c r="B3269" s="41" t="n">
        <v>0.7528018229</v>
      </c>
      <c r="C3269" s="41" t="n">
        <v>3.4094634992</v>
      </c>
      <c r="D3269" s="42" t="n">
        <f aca="false">$B$5*A3269</f>
        <v>2.721765398879</v>
      </c>
      <c r="E3269" s="42" t="n">
        <f aca="false">$D$5*A3269+$F$5*B3269</f>
        <v>3.83482211991874</v>
      </c>
      <c r="F3269" s="43" t="n">
        <f aca="false">Inputs!$B$5*D3269+Inputs!$B$6*E3269</f>
        <v>80435.4338919631</v>
      </c>
      <c r="G3269" s="43" t="n">
        <f aca="false">F3269*SQRT(($B$6-2)/C3269)</f>
        <v>61605.4854306274</v>
      </c>
    </row>
    <row r="3270" customFormat="false" ht="15" hidden="false" customHeight="false" outlineLevel="0" collapsed="false">
      <c r="A3270" s="41" t="n">
        <v>1.0719029562</v>
      </c>
      <c r="B3270" s="41" t="n">
        <v>0.6083961915</v>
      </c>
      <c r="C3270" s="41" t="n">
        <v>0.749333919</v>
      </c>
      <c r="D3270" s="42" t="n">
        <f aca="false">$B$5*A3270</f>
        <v>2.73868851180841</v>
      </c>
      <c r="E3270" s="42" t="n">
        <f aca="false">$D$5*A3270+$F$5*B3270</f>
        <v>3.60123191196278</v>
      </c>
      <c r="F3270" s="43" t="n">
        <f aca="false">Inputs!$B$5*D3270+Inputs!$B$6*E3270</f>
        <v>93807.2555827019</v>
      </c>
      <c r="G3270" s="43" t="n">
        <f aca="false">F3270*SQRT(($B$6-2)/C3270)</f>
        <v>153254.675366989</v>
      </c>
    </row>
    <row r="3271" customFormat="false" ht="15" hidden="false" customHeight="false" outlineLevel="0" collapsed="false">
      <c r="A3271" s="41" t="n">
        <v>0.2096793091</v>
      </c>
      <c r="B3271" s="41" t="n">
        <v>1.0993517423</v>
      </c>
      <c r="C3271" s="41" t="n">
        <v>4.2799786847</v>
      </c>
      <c r="D3271" s="42" t="n">
        <f aca="false">$B$5*A3271</f>
        <v>0.535726029744198</v>
      </c>
      <c r="E3271" s="42" t="n">
        <f aca="false">$D$5*A3271+$F$5*B3271</f>
        <v>2.39724974684278</v>
      </c>
      <c r="F3271" s="43" t="n">
        <f aca="false">Inputs!$B$5*D3271+Inputs!$B$6*E3271</f>
        <v>-66289.8843677191</v>
      </c>
      <c r="G3271" s="43" t="n">
        <f aca="false">F3271*SQRT(($B$6-2)/C3271)</f>
        <v>-45314.9448969827</v>
      </c>
    </row>
    <row r="3272" customFormat="false" ht="15" hidden="false" customHeight="false" outlineLevel="0" collapsed="false">
      <c r="A3272" s="41" t="n">
        <v>0.9194127917</v>
      </c>
      <c r="B3272" s="41" t="n">
        <v>0.3760953676</v>
      </c>
      <c r="C3272" s="41" t="n">
        <v>4.832013953</v>
      </c>
      <c r="D3272" s="42" t="n">
        <f aca="false">$B$5*A3272</f>
        <v>2.34907949052122</v>
      </c>
      <c r="E3272" s="42" t="n">
        <f aca="false">$D$5*A3272+$F$5*B3272</f>
        <v>2.83724403683541</v>
      </c>
      <c r="F3272" s="43" t="n">
        <f aca="false">Inputs!$B$5*D3272+Inputs!$B$6*E3272</f>
        <v>93045.747210352</v>
      </c>
      <c r="G3272" s="43" t="n">
        <f aca="false">F3272*SQRT(($B$6-2)/C3272)</f>
        <v>59861.4780469019</v>
      </c>
    </row>
    <row r="3273" customFormat="false" ht="15" hidden="false" customHeight="false" outlineLevel="0" collapsed="false">
      <c r="A3273" s="41" t="n">
        <v>1.2710718709</v>
      </c>
      <c r="B3273" s="41" t="n">
        <v>-2.3457882425</v>
      </c>
      <c r="C3273" s="41" t="n">
        <v>6.83559412</v>
      </c>
      <c r="D3273" s="42" t="n">
        <f aca="false">$B$5*A3273</f>
        <v>3.24756071469136</v>
      </c>
      <c r="E3273" s="42" t="n">
        <f aca="false">$D$5*A3273+$F$5*B3273</f>
        <v>-1.02594946151713</v>
      </c>
      <c r="F3273" s="43" t="n">
        <f aca="false">Inputs!$B$5*D3273+Inputs!$B$6*E3273</f>
        <v>376053.544544993</v>
      </c>
      <c r="G3273" s="43" t="n">
        <f aca="false">F3273*SQRT(($B$6-2)/C3273)</f>
        <v>203411.99095176</v>
      </c>
    </row>
    <row r="3274" customFormat="false" ht="15" hidden="false" customHeight="false" outlineLevel="0" collapsed="false">
      <c r="A3274" s="41" t="n">
        <v>-0.2904631741</v>
      </c>
      <c r="B3274" s="41" t="n">
        <v>-0.3057904657</v>
      </c>
      <c r="C3274" s="41" t="n">
        <v>3.9710363924</v>
      </c>
      <c r="D3274" s="42" t="n">
        <f aca="false">$B$5*A3274</f>
        <v>-0.74212703063266</v>
      </c>
      <c r="E3274" s="42" t="n">
        <f aca="false">$D$5*A3274+$F$5*B3274</f>
        <v>-1.219204592886</v>
      </c>
      <c r="F3274" s="43" t="n">
        <f aca="false">Inputs!$B$5*D3274+Inputs!$B$6*E3274</f>
        <v>-13252.4734189658</v>
      </c>
      <c r="G3274" s="43" t="n">
        <f aca="false">F3274*SQRT(($B$6-2)/C3274)</f>
        <v>-9405.02612094168</v>
      </c>
    </row>
    <row r="3275" customFormat="false" ht="15" hidden="false" customHeight="false" outlineLevel="0" collapsed="false">
      <c r="A3275" s="41" t="n">
        <v>1.1526828775</v>
      </c>
      <c r="B3275" s="41" t="n">
        <v>1.571394997</v>
      </c>
      <c r="C3275" s="41" t="n">
        <v>1.963788755</v>
      </c>
      <c r="D3275" s="42" t="n">
        <f aca="false">$B$5*A3275</f>
        <v>2.94507943662999</v>
      </c>
      <c r="E3275" s="42" t="n">
        <f aca="false">$D$5*A3275+$F$5*B3275</f>
        <v>5.45630758116045</v>
      </c>
      <c r="F3275" s="43" t="n">
        <f aca="false">Inputs!$B$5*D3275+Inputs!$B$6*E3275</f>
        <v>21692.5646049758</v>
      </c>
      <c r="G3275" s="43" t="n">
        <f aca="false">F3275*SQRT(($B$6-2)/C3275)</f>
        <v>21891.6508494612</v>
      </c>
    </row>
    <row r="3276" customFormat="false" ht="15" hidden="false" customHeight="false" outlineLevel="0" collapsed="false">
      <c r="A3276" s="41" t="n">
        <v>-1.4501793702</v>
      </c>
      <c r="B3276" s="41" t="n">
        <v>1.4111671741</v>
      </c>
      <c r="C3276" s="41" t="n">
        <v>0.6165596229</v>
      </c>
      <c r="D3276" s="42" t="n">
        <f aca="false">$B$5*A3276</f>
        <v>-3.70517644181892</v>
      </c>
      <c r="E3276" s="42" t="n">
        <f aca="false">$D$5*A3276+$F$5*B3276</f>
        <v>-1.01410421759697</v>
      </c>
      <c r="F3276" s="43" t="n">
        <f aca="false">Inputs!$B$5*D3276+Inputs!$B$6*E3276</f>
        <v>-319812.433302043</v>
      </c>
      <c r="G3276" s="43" t="n">
        <f aca="false">F3276*SQRT(($B$6-2)/C3276)</f>
        <v>-576000.421725468</v>
      </c>
    </row>
    <row r="3277" customFormat="false" ht="15" hidden="false" customHeight="false" outlineLevel="0" collapsed="false">
      <c r="A3277" s="41" t="n">
        <v>-1.171445186</v>
      </c>
      <c r="B3277" s="41" t="n">
        <v>-1.1412152456</v>
      </c>
      <c r="C3277" s="41" t="n">
        <v>0.5857307815</v>
      </c>
      <c r="D3277" s="42" t="n">
        <f aca="false">$B$5*A3277</f>
        <v>-2.99301672278704</v>
      </c>
      <c r="E3277" s="42" t="n">
        <f aca="false">$D$5*A3277+$F$5*B3277</f>
        <v>-4.75814368425589</v>
      </c>
      <c r="F3277" s="43" t="n">
        <f aca="false">Inputs!$B$5*D3277+Inputs!$B$6*E3277</f>
        <v>-61394.4880659095</v>
      </c>
      <c r="G3277" s="43" t="n">
        <f aca="false">F3277*SQRT(($B$6-2)/C3277)</f>
        <v>-113447.611376983</v>
      </c>
    </row>
    <row r="3278" customFormat="false" ht="15" hidden="false" customHeight="false" outlineLevel="0" collapsed="false">
      <c r="A3278" s="41" t="n">
        <v>-0.2342857023</v>
      </c>
      <c r="B3278" s="41" t="n">
        <v>-0.3182064721</v>
      </c>
      <c r="C3278" s="41" t="n">
        <v>2.9499178874</v>
      </c>
      <c r="D3278" s="42" t="n">
        <f aca="false">$B$5*A3278</f>
        <v>-0.59859482396115</v>
      </c>
      <c r="E3278" s="42" t="n">
        <f aca="false">$D$5*A3278+$F$5*B3278</f>
        <v>-1.10696463403035</v>
      </c>
      <c r="F3278" s="43" t="n">
        <f aca="false">Inputs!$B$5*D3278+Inputs!$B$6*E3278</f>
        <v>-4511.2506945977</v>
      </c>
      <c r="G3278" s="43" t="n">
        <f aca="false">F3278*SQRT(($B$6-2)/C3278)</f>
        <v>-3714.55673579128</v>
      </c>
    </row>
    <row r="3279" customFormat="false" ht="15" hidden="false" customHeight="false" outlineLevel="0" collapsed="false">
      <c r="A3279" s="41" t="n">
        <v>-1.5584172797</v>
      </c>
      <c r="B3279" s="41" t="n">
        <v>0.6498779735</v>
      </c>
      <c r="C3279" s="41" t="n">
        <v>2.9482372629</v>
      </c>
      <c r="D3279" s="42" t="n">
        <f aca="false">$B$5*A3279</f>
        <v>-3.98172192345532</v>
      </c>
      <c r="E3279" s="42" t="n">
        <f aca="false">$D$5*A3279+$F$5*B3279</f>
        <v>-2.58621765937459</v>
      </c>
      <c r="F3279" s="43" t="n">
        <f aca="false">Inputs!$B$5*D3279+Inputs!$B$6*E3279</f>
        <v>-268861.309376802</v>
      </c>
      <c r="G3279" s="43" t="n">
        <f aca="false">F3279*SQRT(($B$6-2)/C3279)</f>
        <v>-221443.068979025</v>
      </c>
    </row>
    <row r="3280" customFormat="false" ht="15" hidden="false" customHeight="false" outlineLevel="0" collapsed="false">
      <c r="A3280" s="41" t="n">
        <v>0.6794024247</v>
      </c>
      <c r="B3280" s="41" t="n">
        <v>1.0540415962</v>
      </c>
      <c r="C3280" s="41" t="n">
        <v>0.7199726189</v>
      </c>
      <c r="D3280" s="42" t="n">
        <f aca="false">$B$5*A3280</f>
        <v>1.73585827397746</v>
      </c>
      <c r="E3280" s="42" t="n">
        <f aca="false">$D$5*A3280+$F$5*B3280</f>
        <v>3.43675811392443</v>
      </c>
      <c r="F3280" s="43" t="n">
        <f aca="false">Inputs!$B$5*D3280+Inputs!$B$6*E3280</f>
        <v>1747.92170152455</v>
      </c>
      <c r="G3280" s="43" t="n">
        <f aca="false">F3280*SQRT(($B$6-2)/C3280)</f>
        <v>2913.25823099463</v>
      </c>
    </row>
    <row r="3281" customFormat="false" ht="15" hidden="false" customHeight="false" outlineLevel="0" collapsed="false">
      <c r="A3281" s="41" t="n">
        <v>-0.4334553298</v>
      </c>
      <c r="B3281" s="41" t="n">
        <v>-0.039582715</v>
      </c>
      <c r="C3281" s="41" t="n">
        <v>4.2001462178</v>
      </c>
      <c r="D3281" s="42" t="n">
        <f aca="false">$B$5*A3281</f>
        <v>-1.10746884803244</v>
      </c>
      <c r="E3281" s="42" t="n">
        <f aca="false">$D$5*A3281+$F$5*B3281</f>
        <v>-1.09979425437927</v>
      </c>
      <c r="F3281" s="43" t="n">
        <f aca="false">Inputs!$B$5*D3281+Inputs!$B$6*E3281</f>
        <v>-55757.1720842809</v>
      </c>
      <c r="G3281" s="43" t="n">
        <f aca="false">F3281*SQRT(($B$6-2)/C3281)</f>
        <v>-38475.4344102098</v>
      </c>
    </row>
    <row r="3282" customFormat="false" ht="15" hidden="false" customHeight="false" outlineLevel="0" collapsed="false">
      <c r="A3282" s="41" t="n">
        <v>-0.0304271649</v>
      </c>
      <c r="B3282" s="41" t="n">
        <v>1.6879954415</v>
      </c>
      <c r="C3282" s="41" t="n">
        <v>2.3638442149</v>
      </c>
      <c r="D3282" s="42" t="n">
        <f aca="false">$B$5*A3282</f>
        <v>-0.0777407380738504</v>
      </c>
      <c r="E3282" s="42" t="n">
        <f aca="false">$D$5*A3282+$F$5*B3282</f>
        <v>2.84233249027739</v>
      </c>
      <c r="F3282" s="43" t="n">
        <f aca="false">Inputs!$B$5*D3282+Inputs!$B$6*E3282</f>
        <v>-149890.698321254</v>
      </c>
      <c r="G3282" s="43" t="n">
        <f aca="false">F3282*SQRT(($B$6-2)/C3282)</f>
        <v>-137873.326774944</v>
      </c>
    </row>
    <row r="3283" customFormat="false" ht="15" hidden="false" customHeight="false" outlineLevel="0" collapsed="false">
      <c r="A3283" s="41" t="n">
        <v>-2.8342447826</v>
      </c>
      <c r="B3283" s="41" t="n">
        <v>-0.956944349</v>
      </c>
      <c r="C3283" s="41" t="n">
        <v>1.433037969</v>
      </c>
      <c r="D3283" s="42" t="n">
        <f aca="false">$B$5*A3283</f>
        <v>-7.24143317346282</v>
      </c>
      <c r="E3283" s="42" t="n">
        <f aca="false">$D$5*A3283+$F$5*B3283</f>
        <v>-8.39673262597183</v>
      </c>
      <c r="F3283" s="43" t="n">
        <f aca="false">Inputs!$B$5*D3283+Inputs!$B$6*E3283</f>
        <v>-304306.686047691</v>
      </c>
      <c r="G3283" s="43" t="n">
        <f aca="false">F3283*SQRT(($B$6-2)/C3283)</f>
        <v>-359498.964406774</v>
      </c>
    </row>
    <row r="3284" customFormat="false" ht="15" hidden="false" customHeight="false" outlineLevel="0" collapsed="false">
      <c r="A3284" s="41" t="n">
        <v>0.0055408428</v>
      </c>
      <c r="B3284" s="41" t="n">
        <v>-1.0855702349</v>
      </c>
      <c r="C3284" s="41" t="n">
        <v>1.0922659201</v>
      </c>
      <c r="D3284" s="42" t="n">
        <f aca="false">$B$5*A3284</f>
        <v>0.0141567316652357</v>
      </c>
      <c r="E3284" s="42" t="n">
        <f aca="false">$D$5*A3284+$F$5*B3284</f>
        <v>-1.86131735397103</v>
      </c>
      <c r="F3284" s="43" t="n">
        <f aca="false">Inputs!$B$5*D3284+Inputs!$B$6*E3284</f>
        <v>94481.5408650749</v>
      </c>
      <c r="G3284" s="43" t="n">
        <f aca="false">F3284*SQRT(($B$6-2)/C3284)</f>
        <v>127849.128970482</v>
      </c>
    </row>
    <row r="3285" customFormat="false" ht="15" hidden="false" customHeight="false" outlineLevel="0" collapsed="false">
      <c r="A3285" s="41" t="n">
        <v>-0.2583203573</v>
      </c>
      <c r="B3285" s="41" t="n">
        <v>-0.1260755364</v>
      </c>
      <c r="C3285" s="41" t="n">
        <v>9.0469330365</v>
      </c>
      <c r="D3285" s="42" t="n">
        <f aca="false">$B$5*A3285</f>
        <v>-0.660002839633697</v>
      </c>
      <c r="E3285" s="42" t="n">
        <f aca="false">$D$5*A3285+$F$5*B3285</f>
        <v>-0.832396197591029</v>
      </c>
      <c r="F3285" s="43" t="n">
        <f aca="false">Inputs!$B$5*D3285+Inputs!$B$6*E3285</f>
        <v>-24380.4740838182</v>
      </c>
      <c r="G3285" s="43" t="n">
        <f aca="false">F3285*SQRT(($B$6-2)/C3285)</f>
        <v>-11463.2154832064</v>
      </c>
    </row>
    <row r="3286" customFormat="false" ht="15" hidden="false" customHeight="false" outlineLevel="0" collapsed="false">
      <c r="A3286" s="41" t="n">
        <v>-0.6576861088</v>
      </c>
      <c r="B3286" s="41" t="n">
        <v>0.0644689261</v>
      </c>
      <c r="C3286" s="41" t="n">
        <v>0.5122876969</v>
      </c>
      <c r="D3286" s="42" t="n">
        <f aca="false">$B$5*A3286</f>
        <v>-1.68037356378973</v>
      </c>
      <c r="E3286" s="42" t="n">
        <f aca="false">$D$5*A3286+$F$5*B3286</f>
        <v>-1.45370050166868</v>
      </c>
      <c r="F3286" s="43" t="n">
        <f aca="false">Inputs!$B$5*D3286+Inputs!$B$6*E3286</f>
        <v>-95352.3312955385</v>
      </c>
      <c r="G3286" s="43" t="n">
        <f aca="false">F3286*SQRT(($B$6-2)/C3286)</f>
        <v>-188403.666607299</v>
      </c>
    </row>
    <row r="3287" customFormat="false" ht="15" hidden="false" customHeight="false" outlineLevel="0" collapsed="false">
      <c r="A3287" s="41" t="n">
        <v>0.6281492778</v>
      </c>
      <c r="B3287" s="41" t="n">
        <v>-0.236266445</v>
      </c>
      <c r="C3287" s="41" t="n">
        <v>10.7320293798</v>
      </c>
      <c r="D3287" s="42" t="n">
        <f aca="false">$B$5*A3287</f>
        <v>1.60490760927674</v>
      </c>
      <c r="E3287" s="42" t="n">
        <f aca="false">$D$5*A3287+$F$5*B3287</f>
        <v>1.08676462217204</v>
      </c>
      <c r="F3287" s="43" t="n">
        <f aca="false">Inputs!$B$5*D3287+Inputs!$B$6*E3287</f>
        <v>106152.529819072</v>
      </c>
      <c r="G3287" s="43" t="n">
        <f aca="false">F3287*SQRT(($B$6-2)/C3287)</f>
        <v>45825.2053806791</v>
      </c>
    </row>
    <row r="3288" customFormat="false" ht="15" hidden="false" customHeight="false" outlineLevel="0" collapsed="false">
      <c r="A3288" s="41" t="n">
        <v>-0.453194734</v>
      </c>
      <c r="B3288" s="41" t="n">
        <v>-0.1657649167</v>
      </c>
      <c r="C3288" s="41" t="n">
        <v>1.5121584615</v>
      </c>
      <c r="D3288" s="42" t="n">
        <f aca="false">$B$5*A3288</f>
        <v>-1.15790259224389</v>
      </c>
      <c r="E3288" s="42" t="n">
        <f aca="false">$D$5*A3288+$F$5*B3288</f>
        <v>-1.36465030484774</v>
      </c>
      <c r="F3288" s="43" t="n">
        <f aca="false">Inputs!$B$5*D3288+Inputs!$B$6*E3288</f>
        <v>-47557.7439820022</v>
      </c>
      <c r="G3288" s="43" t="n">
        <f aca="false">F3288*SQRT(($B$6-2)/C3288)</f>
        <v>-54693.7360561155</v>
      </c>
    </row>
    <row r="3289" customFormat="false" ht="15" hidden="false" customHeight="false" outlineLevel="0" collapsed="false">
      <c r="A3289" s="41" t="n">
        <v>-0.0074363466</v>
      </c>
      <c r="B3289" s="41" t="n">
        <v>-1.7403195653</v>
      </c>
      <c r="C3289" s="41" t="n">
        <v>11.412118905</v>
      </c>
      <c r="D3289" s="42" t="n">
        <f aca="false">$B$5*A3289</f>
        <v>-0.0189997022449163</v>
      </c>
      <c r="E3289" s="42" t="n">
        <f aca="false">$D$5*A3289+$F$5*B3289</f>
        <v>-3.02278242663185</v>
      </c>
      <c r="F3289" s="43" t="n">
        <f aca="false">Inputs!$B$5*D3289+Inputs!$B$6*E3289</f>
        <v>149239.151107101</v>
      </c>
      <c r="G3289" s="43" t="n">
        <f aca="false">F3289*SQRT(($B$6-2)/C3289)</f>
        <v>62476.2024987465</v>
      </c>
    </row>
    <row r="3290" customFormat="false" ht="15" hidden="false" customHeight="false" outlineLevel="0" collapsed="false">
      <c r="A3290" s="41" t="n">
        <v>0.461553918</v>
      </c>
      <c r="B3290" s="41" t="n">
        <v>-0.4510012294</v>
      </c>
      <c r="C3290" s="41" t="n">
        <v>0.6535458909</v>
      </c>
      <c r="D3290" s="42" t="n">
        <f aca="false">$B$5*A3290</f>
        <v>1.17926012377832</v>
      </c>
      <c r="E3290" s="42" t="n">
        <f aca="false">$D$5*A3290+$F$5*B3290</f>
        <v>0.319544255627763</v>
      </c>
      <c r="F3290" s="43" t="n">
        <f aca="false">Inputs!$B$5*D3290+Inputs!$B$6*E3290</f>
        <v>101948.799596444</v>
      </c>
      <c r="G3290" s="43" t="n">
        <f aca="false">F3290*SQRT(($B$6-2)/C3290)</f>
        <v>178344.232888124</v>
      </c>
    </row>
    <row r="3291" customFormat="false" ht="15" hidden="false" customHeight="false" outlineLevel="0" collapsed="false">
      <c r="A3291" s="41" t="n">
        <v>1.2615350748</v>
      </c>
      <c r="B3291" s="41" t="n">
        <v>0.5910534756</v>
      </c>
      <c r="C3291" s="41" t="n">
        <v>4.4897039907</v>
      </c>
      <c r="D3291" s="42" t="n">
        <f aca="false">$B$5*A3291</f>
        <v>3.22319441010431</v>
      </c>
      <c r="E3291" s="42" t="n">
        <f aca="false">$D$5*A3291+$F$5*B3291</f>
        <v>4.02253175546152</v>
      </c>
      <c r="F3291" s="43" t="n">
        <f aca="false">Inputs!$B$5*D3291+Inputs!$B$6*E3291</f>
        <v>121192.853237355</v>
      </c>
      <c r="G3291" s="43" t="n">
        <f aca="false">F3291*SQRT(($B$6-2)/C3291)</f>
        <v>80887.82423722</v>
      </c>
    </row>
    <row r="3292" customFormat="false" ht="15" hidden="false" customHeight="false" outlineLevel="0" collapsed="false">
      <c r="A3292" s="41" t="n">
        <v>1.1700664042</v>
      </c>
      <c r="B3292" s="41" t="n">
        <v>-1.0110037937</v>
      </c>
      <c r="C3292" s="41" t="n">
        <v>7.891247731</v>
      </c>
      <c r="D3292" s="42" t="n">
        <f aca="false">$B$5*A3292</f>
        <v>2.98949396556904</v>
      </c>
      <c r="E3292" s="42" t="n">
        <f aca="false">$D$5*A3292+$F$5*B3292</f>
        <v>1.0385306731394</v>
      </c>
      <c r="F3292" s="43" t="n">
        <f aca="false">Inputs!$B$5*D3292+Inputs!$B$6*E3292</f>
        <v>247022.862899934</v>
      </c>
      <c r="G3292" s="43" t="n">
        <f aca="false">F3292*SQRT(($B$6-2)/C3292)</f>
        <v>124359.598093837</v>
      </c>
    </row>
    <row r="3293" customFormat="false" ht="15" hidden="false" customHeight="false" outlineLevel="0" collapsed="false">
      <c r="A3293" s="41" t="n">
        <v>-0.3713866412</v>
      </c>
      <c r="B3293" s="41" t="n">
        <v>-1.2424584875</v>
      </c>
      <c r="C3293" s="41" t="n">
        <v>8.0117461014</v>
      </c>
      <c r="D3293" s="42" t="n">
        <f aca="false">$B$5*A3293</f>
        <v>-0.948884711820662</v>
      </c>
      <c r="E3293" s="42" t="n">
        <f aca="false">$D$5*A3293+$F$5*B3293</f>
        <v>-3.02915530978147</v>
      </c>
      <c r="F3293" s="43" t="n">
        <f aca="false">Inputs!$B$5*D3293+Inputs!$B$6*E3293</f>
        <v>56569.2943070076</v>
      </c>
      <c r="G3293" s="43" t="n">
        <f aca="false">F3293*SQRT(($B$6-2)/C3293)</f>
        <v>28263.9053456823</v>
      </c>
    </row>
    <row r="3294" customFormat="false" ht="15" hidden="false" customHeight="false" outlineLevel="0" collapsed="false">
      <c r="A3294" s="41" t="n">
        <v>-0.7051912089</v>
      </c>
      <c r="B3294" s="41" t="n">
        <v>1.2521054245</v>
      </c>
      <c r="C3294" s="41" t="n">
        <v>4.4726274371</v>
      </c>
      <c r="D3294" s="42" t="n">
        <f aca="false">$B$5*A3294</f>
        <v>-1.80174805123158</v>
      </c>
      <c r="E3294" s="42" t="n">
        <f aca="false">$D$5*A3294+$F$5*B3294</f>
        <v>0.484001561049263</v>
      </c>
      <c r="F3294" s="43" t="n">
        <f aca="false">Inputs!$B$5*D3294+Inputs!$B$6*E3294</f>
        <v>-204374.883175621</v>
      </c>
      <c r="G3294" s="43" t="n">
        <f aca="false">F3294*SQRT(($B$6-2)/C3294)</f>
        <v>-136666.212188535</v>
      </c>
    </row>
    <row r="3295" customFormat="false" ht="15" hidden="false" customHeight="false" outlineLevel="0" collapsed="false">
      <c r="A3295" s="41" t="n">
        <v>1.4874905779</v>
      </c>
      <c r="B3295" s="41" t="n">
        <v>-1.1481332948</v>
      </c>
      <c r="C3295" s="41" t="n">
        <v>4.0145710017</v>
      </c>
      <c r="D3295" s="42" t="n">
        <f aca="false">$B$5*A3295</f>
        <v>3.80050575805846</v>
      </c>
      <c r="E3295" s="42" t="n">
        <f aca="false">$D$5*A3295+$F$5*B3295</f>
        <v>1.55708177959333</v>
      </c>
      <c r="F3295" s="43" t="n">
        <f aca="false">Inputs!$B$5*D3295+Inputs!$B$6*E3295</f>
        <v>302196.48682618</v>
      </c>
      <c r="G3295" s="43" t="n">
        <f aca="false">F3295*SQRT(($B$6-2)/C3295)</f>
        <v>213297.044289865</v>
      </c>
    </row>
    <row r="3296" customFormat="false" ht="15" hidden="false" customHeight="false" outlineLevel="0" collapsed="false">
      <c r="A3296" s="41" t="n">
        <v>-0.4582776683</v>
      </c>
      <c r="B3296" s="41" t="n">
        <v>-0.076195672</v>
      </c>
      <c r="C3296" s="41" t="n">
        <v>0.8402576199</v>
      </c>
      <c r="D3296" s="42" t="n">
        <f aca="false">$B$5*A3296</f>
        <v>-1.17088937774828</v>
      </c>
      <c r="E3296" s="42" t="n">
        <f aca="false">$D$5*A3296+$F$5*B3296</f>
        <v>-1.22208240566738</v>
      </c>
      <c r="F3296" s="43" t="n">
        <f aca="false">Inputs!$B$5*D3296+Inputs!$B$6*E3296</f>
        <v>-55984.8174914584</v>
      </c>
      <c r="G3296" s="43" t="n">
        <f aca="false">F3296*SQRT(($B$6-2)/C3296)</f>
        <v>-86373.2049603112</v>
      </c>
    </row>
    <row r="3297" customFormat="false" ht="15" hidden="false" customHeight="false" outlineLevel="0" collapsed="false">
      <c r="A3297" s="41" t="n">
        <v>0.5856056418</v>
      </c>
      <c r="B3297" s="41" t="n">
        <v>-1.7598102635</v>
      </c>
      <c r="C3297" s="41" t="n">
        <v>6.4590290388</v>
      </c>
      <c r="D3297" s="42" t="n">
        <f aca="false">$B$5*A3297</f>
        <v>1.49620955364602</v>
      </c>
      <c r="E3297" s="42" t="n">
        <f aca="false">$D$5*A3297+$F$5*B3297</f>
        <v>-1.64524238553998</v>
      </c>
      <c r="F3297" s="43" t="n">
        <f aca="false">Inputs!$B$5*D3297+Inputs!$B$6*E3297</f>
        <v>231883.074641601</v>
      </c>
      <c r="G3297" s="43" t="n">
        <f aca="false">F3297*SQRT(($B$6-2)/C3297)</f>
        <v>129032.891513481</v>
      </c>
    </row>
    <row r="3298" customFormat="false" ht="15" hidden="false" customHeight="false" outlineLevel="0" collapsed="false">
      <c r="A3298" s="41" t="n">
        <v>-1.6030000815</v>
      </c>
      <c r="B3298" s="41" t="n">
        <v>0.4896261439</v>
      </c>
      <c r="C3298" s="41" t="n">
        <v>7.3642882539</v>
      </c>
      <c r="D3298" s="42" t="n">
        <f aca="false">$B$5*A3298</f>
        <v>-4.09563000292059</v>
      </c>
      <c r="E3298" s="42" t="n">
        <f aca="false">$D$5*A3298+$F$5*B3298</f>
        <v>-2.96902029394052</v>
      </c>
      <c r="F3298" s="43" t="n">
        <f aca="false">Inputs!$B$5*D3298+Inputs!$B$6*E3298</f>
        <v>-261111.985595033</v>
      </c>
      <c r="G3298" s="43" t="n">
        <f aca="false">F3298*SQRT(($B$6-2)/C3298)</f>
        <v>-136074.396061288</v>
      </c>
    </row>
    <row r="3299" customFormat="false" ht="15" hidden="false" customHeight="false" outlineLevel="0" collapsed="false">
      <c r="A3299" s="41" t="n">
        <v>-1.9490385689</v>
      </c>
      <c r="B3299" s="41" t="n">
        <v>-0.4467974061</v>
      </c>
      <c r="C3299" s="41" t="n">
        <v>3.4672615569</v>
      </c>
      <c r="D3299" s="42" t="n">
        <f aca="false">$B$5*A3299</f>
        <v>-4.97975073848195</v>
      </c>
      <c r="E3299" s="42" t="n">
        <f aca="false">$D$5*A3299+$F$5*B3299</f>
        <v>-5.40941334456969</v>
      </c>
      <c r="F3299" s="43" t="n">
        <f aca="false">Inputs!$B$5*D3299+Inputs!$B$6*E3299</f>
        <v>-227504.406619711</v>
      </c>
      <c r="G3299" s="43" t="n">
        <f aca="false">F3299*SQRT(($B$6-2)/C3299)</f>
        <v>-172787.176817761</v>
      </c>
    </row>
    <row r="3300" customFormat="false" ht="15" hidden="false" customHeight="false" outlineLevel="0" collapsed="false">
      <c r="A3300" s="41" t="n">
        <v>0.1620918086</v>
      </c>
      <c r="B3300" s="41" t="n">
        <v>0.4156659699</v>
      </c>
      <c r="C3300" s="41" t="n">
        <v>3.9060568646</v>
      </c>
      <c r="D3300" s="42" t="n">
        <f aca="false">$B$5*A3300</f>
        <v>0.414141011090037</v>
      </c>
      <c r="E3300" s="42" t="n">
        <f aca="false">$D$5*A3300+$F$5*B3300</f>
        <v>1.10346056143085</v>
      </c>
      <c r="F3300" s="43" t="n">
        <f aca="false">Inputs!$B$5*D3300+Inputs!$B$6*E3300</f>
        <v>-13758.926962539</v>
      </c>
      <c r="G3300" s="43" t="n">
        <f aca="false">F3300*SQRT(($B$6-2)/C3300)</f>
        <v>-9845.33010809629</v>
      </c>
    </row>
    <row r="3301" customFormat="false" ht="15" hidden="false" customHeight="false" outlineLevel="0" collapsed="false">
      <c r="A3301" s="41" t="n">
        <v>-0.1417180955</v>
      </c>
      <c r="B3301" s="41" t="n">
        <v>-0.365756719</v>
      </c>
      <c r="C3301" s="41" t="n">
        <v>17.2229197826</v>
      </c>
      <c r="D3301" s="42" t="n">
        <f aca="false">$B$5*A3301</f>
        <v>-0.362086621569873</v>
      </c>
      <c r="E3301" s="42" t="n">
        <f aca="false">$D$5*A3301+$F$5*B3301</f>
        <v>-0.968799004528261</v>
      </c>
      <c r="F3301" s="43" t="n">
        <f aca="false">Inputs!$B$5*D3301+Inputs!$B$6*E3301</f>
        <v>12231.2880694258</v>
      </c>
      <c r="G3301" s="43" t="n">
        <f aca="false">F3301*SQRT(($B$6-2)/C3301)</f>
        <v>4168.05847463357</v>
      </c>
    </row>
    <row r="3302" customFormat="false" ht="15" hidden="false" customHeight="false" outlineLevel="0" collapsed="false">
      <c r="A3302" s="41" t="n">
        <v>0.8445708597</v>
      </c>
      <c r="B3302" s="41" t="n">
        <v>0.2852059264</v>
      </c>
      <c r="C3302" s="41" t="n">
        <v>0.9320180155</v>
      </c>
      <c r="D3302" s="42" t="n">
        <f aca="false">$B$5*A3302</f>
        <v>2.1578599979502</v>
      </c>
      <c r="E3302" s="42" t="n">
        <f aca="false">$D$5*A3302+$F$5*B3302</f>
        <v>2.50220825718732</v>
      </c>
      <c r="F3302" s="43" t="n">
        <f aca="false">Inputs!$B$5*D3302+Inputs!$B$6*E3302</f>
        <v>90675.5869356538</v>
      </c>
      <c r="G3302" s="43" t="n">
        <f aca="false">F3302*SQRT(($B$6-2)/C3302)</f>
        <v>132829.096827812</v>
      </c>
    </row>
    <row r="3303" customFormat="false" ht="15" hidden="false" customHeight="false" outlineLevel="0" collapsed="false">
      <c r="A3303" s="41" t="n">
        <v>-0.647016622</v>
      </c>
      <c r="B3303" s="41" t="n">
        <v>0.0377228967</v>
      </c>
      <c r="C3303" s="41" t="n">
        <v>4.5686928082</v>
      </c>
      <c r="D3303" s="42" t="n">
        <f aca="false">$B$5*A3303</f>
        <v>-1.65311325934049</v>
      </c>
      <c r="E3303" s="42" t="n">
        <f aca="false">$D$5*A3303+$F$5*B3303</f>
        <v>-1.47449507610909</v>
      </c>
      <c r="F3303" s="43" t="n">
        <f aca="false">Inputs!$B$5*D3303+Inputs!$B$6*E3303</f>
        <v>-91586.5721285944</v>
      </c>
      <c r="G3303" s="43" t="n">
        <f aca="false">F3303*SQRT(($B$6-2)/C3303)</f>
        <v>-60596.9581053145</v>
      </c>
    </row>
    <row r="3304" customFormat="false" ht="15" hidden="false" customHeight="false" outlineLevel="0" collapsed="false">
      <c r="A3304" s="41" t="n">
        <v>0.3831690227</v>
      </c>
      <c r="B3304" s="41" t="n">
        <v>1.7182372415</v>
      </c>
      <c r="C3304" s="41" t="n">
        <v>6.3460045483</v>
      </c>
      <c r="D3304" s="42" t="n">
        <f aca="false">$B$5*A3304</f>
        <v>0.978988437786852</v>
      </c>
      <c r="E3304" s="42" t="n">
        <f aca="false">$D$5*A3304+$F$5*B3304</f>
        <v>3.87874079944472</v>
      </c>
      <c r="F3304" s="43" t="n">
        <f aca="false">Inputs!$B$5*D3304+Inputs!$B$6*E3304</f>
        <v>-96038.1961935507</v>
      </c>
      <c r="G3304" s="43" t="n">
        <f aca="false">F3304*SQRT(($B$6-2)/C3304)</f>
        <v>-53914.8998453184</v>
      </c>
    </row>
    <row r="3305" customFormat="false" ht="15" hidden="false" customHeight="false" outlineLevel="0" collapsed="false">
      <c r="A3305" s="41" t="n">
        <v>0.7863236683</v>
      </c>
      <c r="B3305" s="41" t="n">
        <v>1.214556856</v>
      </c>
      <c r="C3305" s="41" t="n">
        <v>0.5709587473</v>
      </c>
      <c r="D3305" s="42" t="n">
        <f aca="false">$B$5*A3305</f>
        <v>2.00903970315616</v>
      </c>
      <c r="E3305" s="42" t="n">
        <f aca="false">$D$5*A3305+$F$5*B3305</f>
        <v>3.9683554221215</v>
      </c>
      <c r="F3305" s="43" t="n">
        <f aca="false">Inputs!$B$5*D3305+Inputs!$B$6*E3305</f>
        <v>2486.19920954082</v>
      </c>
      <c r="G3305" s="43" t="n">
        <f aca="false">F3305*SQRT(($B$6-2)/C3305)</f>
        <v>4653.16611053812</v>
      </c>
    </row>
    <row r="3306" customFormat="false" ht="15" hidden="false" customHeight="false" outlineLevel="0" collapsed="false">
      <c r="A3306" s="41" t="n">
        <v>-0.6106073963</v>
      </c>
      <c r="B3306" s="41" t="n">
        <v>-0.5241829063</v>
      </c>
      <c r="C3306" s="41" t="n">
        <v>0.6367776993</v>
      </c>
      <c r="D3306" s="42" t="n">
        <f aca="false">$B$5*A3306</f>
        <v>-1.56008848730149</v>
      </c>
      <c r="E3306" s="42" t="n">
        <f aca="false">$D$5*A3306+$F$5*B3306</f>
        <v>-2.35812379985176</v>
      </c>
      <c r="F3306" s="43" t="n">
        <f aca="false">Inputs!$B$5*D3306+Inputs!$B$6*E3306</f>
        <v>-38102.658737561</v>
      </c>
      <c r="G3306" s="43" t="n">
        <f aca="false">F3306*SQRT(($B$6-2)/C3306)</f>
        <v>-67526.8290029783</v>
      </c>
    </row>
    <row r="3307" customFormat="false" ht="15" hidden="false" customHeight="false" outlineLevel="0" collapsed="false">
      <c r="A3307" s="41" t="n">
        <v>-0.2353799928</v>
      </c>
      <c r="B3307" s="41" t="n">
        <v>-0.1435726466</v>
      </c>
      <c r="C3307" s="41" t="n">
        <v>1.7767417805</v>
      </c>
      <c r="D3307" s="42" t="n">
        <f aca="false">$B$5*A3307</f>
        <v>-0.601390712155689</v>
      </c>
      <c r="E3307" s="42" t="n">
        <f aca="false">$D$5*A3307+$F$5*B3307</f>
        <v>-0.808020621850791</v>
      </c>
      <c r="F3307" s="43" t="n">
        <f aca="false">Inputs!$B$5*D3307+Inputs!$B$6*E3307</f>
        <v>-19738.0401230294</v>
      </c>
      <c r="G3307" s="43" t="n">
        <f aca="false">F3307*SQRT(($B$6-2)/C3307)</f>
        <v>-20941.4557173285</v>
      </c>
    </row>
    <row r="3308" customFormat="false" ht="15" hidden="false" customHeight="false" outlineLevel="0" collapsed="false">
      <c r="A3308" s="41" t="n">
        <v>-1.0080249578</v>
      </c>
      <c r="B3308" s="41" t="n">
        <v>1.2659336266</v>
      </c>
      <c r="C3308" s="41" t="n">
        <v>1.9099408772</v>
      </c>
      <c r="D3308" s="42" t="n">
        <f aca="false">$B$5*A3308</f>
        <v>-2.57548162879394</v>
      </c>
      <c r="E3308" s="42" t="n">
        <f aca="false">$D$5*A3308+$F$5*B3308</f>
        <v>-0.212740170337547</v>
      </c>
      <c r="F3308" s="43" t="n">
        <f aca="false">Inputs!$B$5*D3308+Inputs!$B$6*E3308</f>
        <v>-246911.154362517</v>
      </c>
      <c r="G3308" s="43" t="n">
        <f aca="false">F3308*SQRT(($B$6-2)/C3308)</f>
        <v>-252665.383798479</v>
      </c>
    </row>
    <row r="3309" customFormat="false" ht="15" hidden="false" customHeight="false" outlineLevel="0" collapsed="false">
      <c r="A3309" s="41" t="n">
        <v>0.8833516378</v>
      </c>
      <c r="B3309" s="41" t="n">
        <v>-0.3056778613</v>
      </c>
      <c r="C3309" s="41" t="n">
        <v>1.6634556592</v>
      </c>
      <c r="D3309" s="42" t="n">
        <f aca="false">$B$5*A3309</f>
        <v>2.25694403428683</v>
      </c>
      <c r="E3309" s="42" t="n">
        <f aca="false">$D$5*A3309+$F$5*B3309</f>
        <v>1.57418527913202</v>
      </c>
      <c r="F3309" s="43" t="n">
        <f aca="false">Inputs!$B$5*D3309+Inputs!$B$6*E3309</f>
        <v>146985.139472082</v>
      </c>
      <c r="G3309" s="43" t="n">
        <f aca="false">F3309*SQRT(($B$6-2)/C3309)</f>
        <v>161169.482788424</v>
      </c>
    </row>
    <row r="3310" customFormat="false" ht="15" hidden="false" customHeight="false" outlineLevel="0" collapsed="false">
      <c r="A3310" s="41" t="n">
        <v>0.641710649</v>
      </c>
      <c r="B3310" s="41" t="n">
        <v>0.222899163</v>
      </c>
      <c r="C3310" s="41" t="n">
        <v>1.9726397152</v>
      </c>
      <c r="D3310" s="42" t="n">
        <f aca="false">$B$5*A3310</f>
        <v>1.63955661485601</v>
      </c>
      <c r="E3310" s="42" t="n">
        <f aca="false">$D$5*A3310+$F$5*B3310</f>
        <v>1.91189671797392</v>
      </c>
      <c r="F3310" s="43" t="n">
        <f aca="false">Inputs!$B$5*D3310+Inputs!$B$6*E3310</f>
        <v>68360.8255869048</v>
      </c>
      <c r="G3310" s="43" t="n">
        <f aca="false">F3310*SQRT(($B$6-2)/C3310)</f>
        <v>68833.2714099669</v>
      </c>
    </row>
    <row r="3311" customFormat="false" ht="15" hidden="false" customHeight="false" outlineLevel="0" collapsed="false">
      <c r="A3311" s="41" t="n">
        <v>0.7198279809</v>
      </c>
      <c r="B3311" s="41" t="n">
        <v>-1.3443071235</v>
      </c>
      <c r="C3311" s="41" t="n">
        <v>2.0206282571</v>
      </c>
      <c r="D3311" s="42" t="n">
        <f aca="false">$B$5*A3311</f>
        <v>1.83914468223674</v>
      </c>
      <c r="E3311" s="42" t="n">
        <f aca="false">$D$5*A3311+$F$5*B3311</f>
        <v>-0.608380839979186</v>
      </c>
      <c r="F3311" s="43" t="n">
        <f aca="false">Inputs!$B$5*D3311+Inputs!$B$6*E3311</f>
        <v>214333.510222634</v>
      </c>
      <c r="G3311" s="43" t="n">
        <f aca="false">F3311*SQRT(($B$6-2)/C3311)</f>
        <v>213236.656099523</v>
      </c>
    </row>
    <row r="3312" customFormat="false" ht="15" hidden="false" customHeight="false" outlineLevel="0" collapsed="false">
      <c r="A3312" s="41" t="n">
        <v>-0.1456610732</v>
      </c>
      <c r="B3312" s="41" t="n">
        <v>-0.0580385279</v>
      </c>
      <c r="C3312" s="41" t="n">
        <v>3.4260074379</v>
      </c>
      <c r="D3312" s="42" t="n">
        <f aca="false">$B$5*A3312</f>
        <v>-0.372160842997145</v>
      </c>
      <c r="E3312" s="42" t="n">
        <f aca="false">$D$5*A3312+$F$5*B3312</f>
        <v>-0.446831016565706</v>
      </c>
      <c r="F3312" s="43" t="n">
        <f aca="false">Inputs!$B$5*D3312+Inputs!$B$6*E3312</f>
        <v>-14874.5334714292</v>
      </c>
      <c r="G3312" s="43" t="n">
        <f aca="false">F3312*SQRT(($B$6-2)/C3312)</f>
        <v>-11364.8628842887</v>
      </c>
    </row>
    <row r="3313" customFormat="false" ht="15" hidden="false" customHeight="false" outlineLevel="0" collapsed="false">
      <c r="A3313" s="41" t="n">
        <v>0.6236420996</v>
      </c>
      <c r="B3313" s="41" t="n">
        <v>-0.6284376012</v>
      </c>
      <c r="C3313" s="41" t="n">
        <v>1.4711892299</v>
      </c>
      <c r="D3313" s="42" t="n">
        <f aca="false">$B$5*A3313</f>
        <v>1.59339186796302</v>
      </c>
      <c r="E3313" s="42" t="n">
        <f aca="false">$D$5*A3313+$F$5*B3313</f>
        <v>0.398860065302323</v>
      </c>
      <c r="F3313" s="43" t="n">
        <f aca="false">Inputs!$B$5*D3313+Inputs!$B$6*E3313</f>
        <v>139396.183531185</v>
      </c>
      <c r="G3313" s="43" t="n">
        <f aca="false">F3313*SQRT(($B$6-2)/C3313)</f>
        <v>162529.280556401</v>
      </c>
    </row>
    <row r="3314" customFormat="false" ht="15" hidden="false" customHeight="false" outlineLevel="0" collapsed="false">
      <c r="A3314" s="41" t="n">
        <v>-2.4999307241</v>
      </c>
      <c r="B3314" s="41" t="n">
        <v>-1.0816997177</v>
      </c>
      <c r="C3314" s="41" t="n">
        <v>2.6806755755</v>
      </c>
      <c r="D3314" s="42" t="n">
        <f aca="false">$B$5*A3314</f>
        <v>-6.38726809624742</v>
      </c>
      <c r="E3314" s="42" t="n">
        <f aca="false">$D$5*A3314+$F$5*B3314</f>
        <v>-7.81662359203313</v>
      </c>
      <c r="F3314" s="43" t="n">
        <f aca="false">Inputs!$B$5*D3314+Inputs!$B$6*E3314</f>
        <v>-247895.630023085</v>
      </c>
      <c r="G3314" s="43" t="n">
        <f aca="false">F3314*SQRT(($B$6-2)/C3314)</f>
        <v>-214122.221308398</v>
      </c>
    </row>
    <row r="3315" customFormat="false" ht="15" hidden="false" customHeight="false" outlineLevel="0" collapsed="false">
      <c r="A3315" s="41" t="n">
        <v>-0.0610479857</v>
      </c>
      <c r="B3315" s="41" t="n">
        <v>0.0638842255</v>
      </c>
      <c r="C3315" s="41" t="n">
        <v>3.291607447</v>
      </c>
      <c r="D3315" s="42" t="n">
        <f aca="false">$B$5*A3315</f>
        <v>-0.155976262719103</v>
      </c>
      <c r="E3315" s="42" t="n">
        <f aca="false">$D$5*A3315+$F$5*B3315</f>
        <v>-0.0349573175862228</v>
      </c>
      <c r="F3315" s="43" t="n">
        <f aca="false">Inputs!$B$5*D3315+Inputs!$B$6*E3315</f>
        <v>-13849.7603925991</v>
      </c>
      <c r="G3315" s="43" t="n">
        <f aca="false">F3315*SQRT(($B$6-2)/C3315)</f>
        <v>-10795.7604593723</v>
      </c>
    </row>
    <row r="3316" customFormat="false" ht="15" hidden="false" customHeight="false" outlineLevel="0" collapsed="false">
      <c r="A3316" s="41" t="n">
        <v>1.6837481226</v>
      </c>
      <c r="B3316" s="41" t="n">
        <v>0.5827464407</v>
      </c>
      <c r="C3316" s="41" t="n">
        <v>2.3800613946</v>
      </c>
      <c r="D3316" s="42" t="n">
        <f aca="false">$B$5*A3316</f>
        <v>4.30193947453132</v>
      </c>
      <c r="E3316" s="42" t="n">
        <f aca="false">$D$5*A3316+$F$5*B3316</f>
        <v>5.01288065714495</v>
      </c>
      <c r="F3316" s="43" t="n">
        <f aca="false">Inputs!$B$5*D3316+Inputs!$B$6*E3316</f>
        <v>179549.914595885</v>
      </c>
      <c r="G3316" s="43" t="n">
        <f aca="false">F3316*SQRT(($B$6-2)/C3316)</f>
        <v>164591.013966234</v>
      </c>
    </row>
    <row r="3317" customFormat="false" ht="15" hidden="false" customHeight="false" outlineLevel="0" collapsed="false">
      <c r="A3317" s="41" t="n">
        <v>0.0815302792</v>
      </c>
      <c r="B3317" s="41" t="n">
        <v>-0.0323912768</v>
      </c>
      <c r="C3317" s="41" t="n">
        <v>4.5614111739</v>
      </c>
      <c r="D3317" s="42" t="n">
        <f aca="false">$B$5*A3317</f>
        <v>0.208308072776609</v>
      </c>
      <c r="E3317" s="42" t="n">
        <f aca="false">$D$5*A3317+$F$5*B3317</f>
        <v>0.138077005206407</v>
      </c>
      <c r="F3317" s="43" t="n">
        <f aca="false">Inputs!$B$5*D3317+Inputs!$B$6*E3317</f>
        <v>13926.9570173406</v>
      </c>
      <c r="G3317" s="43" t="n">
        <f aca="false">F3317*SQRT(($B$6-2)/C3317)</f>
        <v>9221.92576756251</v>
      </c>
    </row>
    <row r="3318" customFormat="false" ht="15" hidden="false" customHeight="false" outlineLevel="0" collapsed="false">
      <c r="A3318" s="41" t="n">
        <v>1.1041833822</v>
      </c>
      <c r="B3318" s="41" t="n">
        <v>-0.5901104522</v>
      </c>
      <c r="C3318" s="41" t="n">
        <v>8.6967307978</v>
      </c>
      <c r="D3318" s="42" t="n">
        <f aca="false">$B$5*A3318</f>
        <v>2.82116429129118</v>
      </c>
      <c r="E3318" s="42" t="n">
        <f aca="false">$D$5*A3318+$F$5*B3318</f>
        <v>1.60853143810097</v>
      </c>
      <c r="F3318" s="43" t="n">
        <f aca="false">Inputs!$B$5*D3318+Inputs!$B$6*E3318</f>
        <v>201689.85722407</v>
      </c>
      <c r="G3318" s="43" t="n">
        <f aca="false">F3318*SQRT(($B$6-2)/C3318)</f>
        <v>96721.0589822111</v>
      </c>
    </row>
    <row r="3319" customFormat="false" ht="15" hidden="false" customHeight="false" outlineLevel="0" collapsed="false">
      <c r="A3319" s="41" t="n">
        <v>-0.1402837877</v>
      </c>
      <c r="B3319" s="41" t="n">
        <v>-1.0892581201</v>
      </c>
      <c r="C3319" s="41" t="n">
        <v>0.89582704</v>
      </c>
      <c r="D3319" s="42" t="n">
        <f aca="false">$B$5*A3319</f>
        <v>-0.358421996641341</v>
      </c>
      <c r="E3319" s="42" t="n">
        <f aca="false">$D$5*A3319+$F$5*B3319</f>
        <v>-2.21468790397538</v>
      </c>
      <c r="F3319" s="43" t="n">
        <f aca="false">Inputs!$B$5*D3319+Inputs!$B$6*E3319</f>
        <v>74892.1955346347</v>
      </c>
      <c r="G3319" s="43" t="n">
        <f aca="false">F3319*SQRT(($B$6-2)/C3319)</f>
        <v>111902.41950159</v>
      </c>
    </row>
    <row r="3320" customFormat="false" ht="15" hidden="false" customHeight="false" outlineLevel="0" collapsed="false">
      <c r="A3320" s="41" t="n">
        <v>1.4189060487</v>
      </c>
      <c r="B3320" s="41" t="n">
        <v>0.392498937</v>
      </c>
      <c r="C3320" s="41" t="n">
        <v>1.361621912</v>
      </c>
      <c r="D3320" s="42" t="n">
        <f aca="false">$B$5*A3320</f>
        <v>3.62527379221548</v>
      </c>
      <c r="E3320" s="42" t="n">
        <f aca="false">$D$5*A3320+$F$5*B3320</f>
        <v>4.05415687980551</v>
      </c>
      <c r="F3320" s="43" t="n">
        <f aca="false">Inputs!$B$5*D3320+Inputs!$B$6*E3320</f>
        <v>159819.535231273</v>
      </c>
      <c r="G3320" s="43" t="n">
        <f aca="false">F3320*SQRT(($B$6-2)/C3320)</f>
        <v>193694.1906296</v>
      </c>
    </row>
    <row r="3321" customFormat="false" ht="15" hidden="false" customHeight="false" outlineLevel="0" collapsed="false">
      <c r="A3321" s="41" t="n">
        <v>-0.707523296</v>
      </c>
      <c r="B3321" s="41" t="n">
        <v>-0.1144550103</v>
      </c>
      <c r="C3321" s="41" t="n">
        <v>5.7560743326</v>
      </c>
      <c r="D3321" s="42" t="n">
        <f aca="false">$B$5*A3321</f>
        <v>-1.80770648255445</v>
      </c>
      <c r="E3321" s="42" t="n">
        <f aca="false">$D$5*A3321+$F$5*B3321</f>
        <v>-1.88124836277982</v>
      </c>
      <c r="F3321" s="43" t="n">
        <f aca="false">Inputs!$B$5*D3321+Inputs!$B$6*E3321</f>
        <v>-86708.2301164545</v>
      </c>
      <c r="G3321" s="43" t="n">
        <f aca="false">F3321*SQRT(($B$6-2)/C3321)</f>
        <v>-51110.7345436611</v>
      </c>
    </row>
    <row r="3322" customFormat="false" ht="15" hidden="false" customHeight="false" outlineLevel="0" collapsed="false">
      <c r="A3322" s="41" t="n">
        <v>0.5096507632</v>
      </c>
      <c r="B3322" s="41" t="n">
        <v>-0.2507189127</v>
      </c>
      <c r="C3322" s="41" t="n">
        <v>4.1397960317</v>
      </c>
      <c r="D3322" s="42" t="n">
        <f aca="false">$B$5*A3322</f>
        <v>1.30214650695468</v>
      </c>
      <c r="E3322" s="42" t="n">
        <f aca="false">$D$5*A3322+$F$5*B3322</f>
        <v>0.779831282741437</v>
      </c>
      <c r="F3322" s="43" t="n">
        <f aca="false">Inputs!$B$5*D3322+Inputs!$B$6*E3322</f>
        <v>91223.0865583965</v>
      </c>
      <c r="G3322" s="43" t="n">
        <f aca="false">F3322*SQRT(($B$6-2)/C3322)</f>
        <v>63405.9900937291</v>
      </c>
    </row>
    <row r="3323" customFormat="false" ht="15" hidden="false" customHeight="false" outlineLevel="0" collapsed="false">
      <c r="A3323" s="41" t="n">
        <v>-0.5344706217</v>
      </c>
      <c r="B3323" s="41" t="n">
        <v>-0.654273686</v>
      </c>
      <c r="C3323" s="41" t="n">
        <v>6.0849561997</v>
      </c>
      <c r="D3323" s="42" t="n">
        <f aca="false">$B$5*A3323</f>
        <v>-1.36556070032498</v>
      </c>
      <c r="E3323" s="42" t="n">
        <f aca="false">$D$5*A3323+$F$5*B3323</f>
        <v>-2.40158317772062</v>
      </c>
      <c r="F3323" s="43" t="n">
        <f aca="false">Inputs!$B$5*D3323+Inputs!$B$6*E3323</f>
        <v>-16476.9111464669</v>
      </c>
      <c r="G3323" s="43" t="n">
        <f aca="false">F3323*SQRT(($B$6-2)/C3323)</f>
        <v>-9446.30729394919</v>
      </c>
    </row>
    <row r="3324" customFormat="false" ht="15" hidden="false" customHeight="false" outlineLevel="0" collapsed="false">
      <c r="A3324" s="41" t="n">
        <v>0.3389618992</v>
      </c>
      <c r="B3324" s="41" t="n">
        <v>-0.3580542792</v>
      </c>
      <c r="C3324" s="41" t="n">
        <v>5.4869852651</v>
      </c>
      <c r="D3324" s="42" t="n">
        <f aca="false">$B$5*A3324</f>
        <v>0.866040208127379</v>
      </c>
      <c r="E3324" s="42" t="n">
        <f aca="false">$D$5*A3324+$F$5*B3324</f>
        <v>0.188321402132819</v>
      </c>
      <c r="F3324" s="43" t="n">
        <f aca="false">Inputs!$B$5*D3324+Inputs!$B$6*E3324</f>
        <v>77187.950706097</v>
      </c>
      <c r="G3324" s="43" t="n">
        <f aca="false">F3324*SQRT(($B$6-2)/C3324)</f>
        <v>46601.2548959182</v>
      </c>
    </row>
    <row r="3325" customFormat="false" ht="15" hidden="false" customHeight="false" outlineLevel="0" collapsed="false">
      <c r="A3325" s="41" t="n">
        <v>-0.4537577348</v>
      </c>
      <c r="B3325" s="41" t="n">
        <v>-1.3360617551</v>
      </c>
      <c r="C3325" s="41" t="n">
        <v>1.9541108789</v>
      </c>
      <c r="D3325" s="42" t="n">
        <f aca="false">$B$5*A3325</f>
        <v>-1.15934104692319</v>
      </c>
      <c r="E3325" s="42" t="n">
        <f aca="false">$D$5*A3325+$F$5*B3325</f>
        <v>-3.38679347511034</v>
      </c>
      <c r="F3325" s="43" t="n">
        <f aca="false">Inputs!$B$5*D3325+Inputs!$B$6*E3325</f>
        <v>53405.5690631982</v>
      </c>
      <c r="G3325" s="43" t="n">
        <f aca="false">F3325*SQRT(($B$6-2)/C3325)</f>
        <v>54029.001763499</v>
      </c>
    </row>
    <row r="3326" customFormat="false" ht="15" hidden="false" customHeight="false" outlineLevel="0" collapsed="false">
      <c r="A3326" s="41" t="n">
        <v>0.0776405765</v>
      </c>
      <c r="B3326" s="41" t="n">
        <v>-0.1812234388</v>
      </c>
      <c r="C3326" s="41" t="n">
        <v>9.1575363405</v>
      </c>
      <c r="D3326" s="42" t="n">
        <f aca="false">$B$5*A3326</f>
        <v>0.198369967804304</v>
      </c>
      <c r="E3326" s="42" t="n">
        <f aca="false">$D$5*A3326+$F$5*B3326</f>
        <v>-0.128173979681418</v>
      </c>
      <c r="F3326" s="43" t="n">
        <f aca="false">Inputs!$B$5*D3326+Inputs!$B$6*E3326</f>
        <v>26245.6957645013</v>
      </c>
      <c r="G3326" s="43" t="n">
        <f aca="false">F3326*SQRT(($B$6-2)/C3326)</f>
        <v>12265.4578028767</v>
      </c>
    </row>
    <row r="3327" customFormat="false" ht="15" hidden="false" customHeight="false" outlineLevel="0" collapsed="false">
      <c r="A3327" s="41" t="n">
        <v>-0.3216483486</v>
      </c>
      <c r="B3327" s="41" t="n">
        <v>0.1987706775</v>
      </c>
      <c r="C3327" s="41" t="n">
        <v>9.3119497808</v>
      </c>
      <c r="D3327" s="42" t="n">
        <f aca="false">$B$5*A3327</f>
        <v>-0.821804466586998</v>
      </c>
      <c r="E3327" s="42" t="n">
        <f aca="false">$D$5*A3327+$F$5*B3327</f>
        <v>-0.422164348170064</v>
      </c>
      <c r="F3327" s="43" t="n">
        <f aca="false">Inputs!$B$5*D3327+Inputs!$B$6*E3327</f>
        <v>-61072.2292501966</v>
      </c>
      <c r="G3327" s="43" t="n">
        <f aca="false">F3327*SQRT(($B$6-2)/C3327)</f>
        <v>-28303.3901577747</v>
      </c>
    </row>
    <row r="3328" customFormat="false" ht="15" hidden="false" customHeight="false" outlineLevel="0" collapsed="false">
      <c r="A3328" s="41" t="n">
        <v>0.7480022627</v>
      </c>
      <c r="B3328" s="41" t="n">
        <v>0.7015654719</v>
      </c>
      <c r="C3328" s="41" t="n">
        <v>1.4037167677</v>
      </c>
      <c r="D3328" s="42" t="n">
        <f aca="false">$B$5*A3328</f>
        <v>1.91112935346823</v>
      </c>
      <c r="E3328" s="42" t="n">
        <f aca="false">$D$5*A3328+$F$5*B3328</f>
        <v>2.99136129487944</v>
      </c>
      <c r="F3328" s="43" t="n">
        <f aca="false">Inputs!$B$5*D3328+Inputs!$B$6*E3328</f>
        <v>41544.8706028505</v>
      </c>
      <c r="G3328" s="43" t="n">
        <f aca="false">F3328*SQRT(($B$6-2)/C3328)</f>
        <v>49589.8351552778</v>
      </c>
    </row>
    <row r="3329" customFormat="false" ht="15" hidden="false" customHeight="false" outlineLevel="0" collapsed="false">
      <c r="A3329" s="41" t="n">
        <v>0.5527285009</v>
      </c>
      <c r="B3329" s="41" t="n">
        <v>-0.2406702786</v>
      </c>
      <c r="C3329" s="41" t="n">
        <v>8.3148273149</v>
      </c>
      <c r="D3329" s="42" t="n">
        <f aca="false">$B$5*A3329</f>
        <v>1.41220918069889</v>
      </c>
      <c r="E3329" s="42" t="n">
        <f aca="false">$D$5*A3329+$F$5*B3329</f>
        <v>0.899689965036813</v>
      </c>
      <c r="F3329" s="43" t="n">
        <f aca="false">Inputs!$B$5*D3329+Inputs!$B$6*E3329</f>
        <v>96236.4198180478</v>
      </c>
      <c r="G3329" s="43" t="n">
        <f aca="false">F3329*SQRT(($B$6-2)/C3329)</f>
        <v>47198.4611086598</v>
      </c>
    </row>
    <row r="3330" customFormat="false" ht="15" hidden="false" customHeight="false" outlineLevel="0" collapsed="false">
      <c r="A3330" s="41" t="n">
        <v>-0.5669983359</v>
      </c>
      <c r="B3330" s="41" t="n">
        <v>-1.0439156413</v>
      </c>
      <c r="C3330" s="41" t="n">
        <v>8.923624216</v>
      </c>
      <c r="D3330" s="42" t="n">
        <f aca="false">$B$5*A3330</f>
        <v>-1.44866829572777</v>
      </c>
      <c r="E3330" s="42" t="n">
        <f aca="false">$D$5*A3330+$F$5*B3330</f>
        <v>-3.15179777747452</v>
      </c>
      <c r="F3330" s="43" t="n">
        <f aca="false">Inputs!$B$5*D3330+Inputs!$B$6*E3330</f>
        <v>12723.0593009488</v>
      </c>
      <c r="G3330" s="43" t="n">
        <f aca="false">F3330*SQRT(($B$6-2)/C3330)</f>
        <v>6023.3196679765</v>
      </c>
    </row>
    <row r="3331" customFormat="false" ht="15" hidden="false" customHeight="false" outlineLevel="0" collapsed="false">
      <c r="A3331" s="41" t="n">
        <v>-0.5931565073</v>
      </c>
      <c r="B3331" s="41" t="n">
        <v>0.0196500951</v>
      </c>
      <c r="C3331" s="41" t="n">
        <v>11.1740574992</v>
      </c>
      <c r="D3331" s="42" t="n">
        <f aca="false">$B$5*A3331</f>
        <v>-1.51550184916536</v>
      </c>
      <c r="E3331" s="42" t="n">
        <f aca="false">$D$5*A3331+$F$5*B3331</f>
        <v>-1.37753731117441</v>
      </c>
      <c r="F3331" s="43" t="n">
        <f aca="false">Inputs!$B$5*D3331+Inputs!$B$6*E3331</f>
        <v>-82673.3193578149</v>
      </c>
      <c r="G3331" s="43" t="n">
        <f aca="false">F3331*SQRT(($B$6-2)/C3331)</f>
        <v>-34976.3850960662</v>
      </c>
    </row>
    <row r="3332" customFormat="false" ht="15" hidden="false" customHeight="false" outlineLevel="0" collapsed="false">
      <c r="A3332" s="41" t="n">
        <v>-0.7862861217</v>
      </c>
      <c r="B3332" s="41" t="n">
        <v>0.0960571391</v>
      </c>
      <c r="C3332" s="41" t="n">
        <v>5.5687218418</v>
      </c>
      <c r="D3332" s="42" t="n">
        <f aca="false">$B$5*A3332</f>
        <v>-2.00894377241776</v>
      </c>
      <c r="E3332" s="42" t="n">
        <f aca="false">$D$5*A3332+$F$5*B3332</f>
        <v>-1.7051707579096</v>
      </c>
      <c r="F3332" s="43" t="n">
        <f aca="false">Inputs!$B$5*D3332+Inputs!$B$6*E3332</f>
        <v>-115635.839346296</v>
      </c>
      <c r="G3332" s="43" t="n">
        <f aca="false">F3332*SQRT(($B$6-2)/C3332)</f>
        <v>-69299.4347458985</v>
      </c>
    </row>
    <row r="3333" customFormat="false" ht="15" hidden="false" customHeight="false" outlineLevel="0" collapsed="false">
      <c r="A3333" s="41" t="n">
        <v>-0.9654566779</v>
      </c>
      <c r="B3333" s="41" t="n">
        <v>-1.660991889</v>
      </c>
      <c r="C3333" s="41" t="n">
        <v>2.5514956754</v>
      </c>
      <c r="D3333" s="42" t="n">
        <f aca="false">$B$5*A3333</f>
        <v>-2.46672060853996</v>
      </c>
      <c r="E3333" s="42" t="n">
        <f aca="false">$D$5*A3333+$F$5*B3333</f>
        <v>-5.16549732398717</v>
      </c>
      <c r="F3333" s="43" t="n">
        <f aca="false">Inputs!$B$5*D3333+Inputs!$B$6*E3333</f>
        <v>11602.805345363</v>
      </c>
      <c r="G3333" s="43" t="n">
        <f aca="false">F3333*SQRT(($B$6-2)/C3333)</f>
        <v>10272.6049258828</v>
      </c>
    </row>
    <row r="3334" customFormat="false" ht="15" hidden="false" customHeight="false" outlineLevel="0" collapsed="false">
      <c r="A3334" s="41" t="n">
        <v>0.8194061209</v>
      </c>
      <c r="B3334" s="41" t="n">
        <v>-0.4744145954</v>
      </c>
      <c r="C3334" s="41" t="n">
        <v>1.841885504</v>
      </c>
      <c r="D3334" s="42" t="n">
        <f aca="false">$B$5*A3334</f>
        <v>2.09356464298771</v>
      </c>
      <c r="E3334" s="42" t="n">
        <f aca="false">$D$5*A3334+$F$5*B3334</f>
        <v>1.13065610253583</v>
      </c>
      <c r="F3334" s="43" t="n">
        <f aca="false">Inputs!$B$5*D3334+Inputs!$B$6*E3334</f>
        <v>152823.65917198</v>
      </c>
      <c r="G3334" s="43" t="n">
        <f aca="false">F3334*SQRT(($B$6-2)/C3334)</f>
        <v>159248.106432899</v>
      </c>
    </row>
    <row r="3335" customFormat="false" ht="15" hidden="false" customHeight="false" outlineLevel="0" collapsed="false">
      <c r="A3335" s="41" t="n">
        <v>-0.8370336532</v>
      </c>
      <c r="B3335" s="41" t="n">
        <v>-1.0938471413</v>
      </c>
      <c r="C3335" s="41" t="n">
        <v>2.5521946348</v>
      </c>
      <c r="D3335" s="42" t="n">
        <f aca="false">$B$5*A3335</f>
        <v>-2.13860260087588</v>
      </c>
      <c r="E3335" s="42" t="n">
        <f aca="false">$D$5*A3335+$F$5*B3335</f>
        <v>-3.88058946614217</v>
      </c>
      <c r="F3335" s="43" t="n">
        <f aca="false">Inputs!$B$5*D3335+Inputs!$B$6*E3335</f>
        <v>-19830.7867804794</v>
      </c>
      <c r="G3335" s="43" t="n">
        <f aca="false">F3335*SQRT(($B$6-2)/C3335)</f>
        <v>-17554.8873606681</v>
      </c>
    </row>
    <row r="3336" customFormat="false" ht="15" hidden="false" customHeight="false" outlineLevel="0" collapsed="false">
      <c r="A3336" s="41" t="n">
        <v>0.4230359747</v>
      </c>
      <c r="B3336" s="41" t="n">
        <v>1.3749077115</v>
      </c>
      <c r="C3336" s="41" t="n">
        <v>1.0351441003</v>
      </c>
      <c r="D3336" s="42" t="n">
        <f aca="false">$B$5*A3336</f>
        <v>1.08084762458328</v>
      </c>
      <c r="E3336" s="42" t="n">
        <f aca="false">$D$5*A3336+$F$5*B3336</f>
        <v>3.38076538483385</v>
      </c>
      <c r="F3336" s="43" t="n">
        <f aca="false">Inputs!$B$5*D3336+Inputs!$B$6*E3336</f>
        <v>-60953.5067833646</v>
      </c>
      <c r="G3336" s="43" t="n">
        <f aca="false">F3336*SQRT(($B$6-2)/C3336)</f>
        <v>-84725.333841435</v>
      </c>
    </row>
    <row r="3337" customFormat="false" ht="15" hidden="false" customHeight="false" outlineLevel="0" collapsed="false">
      <c r="A3337" s="41" t="n">
        <v>-0.403073861</v>
      </c>
      <c r="B3337" s="41" t="n">
        <v>-0.2155633747</v>
      </c>
      <c r="C3337" s="41" t="n">
        <v>4.6347703254</v>
      </c>
      <c r="D3337" s="42" t="n">
        <f aca="false">$B$5*A3337</f>
        <v>-1.02984486249051</v>
      </c>
      <c r="E3337" s="42" t="n">
        <f aca="false">$D$5*A3337+$F$5*B3337</f>
        <v>-1.33137249205549</v>
      </c>
      <c r="F3337" s="43" t="n">
        <f aca="false">Inputs!$B$5*D3337+Inputs!$B$6*E3337</f>
        <v>-36415.8616462763</v>
      </c>
      <c r="G3337" s="43" t="n">
        <f aca="false">F3337*SQRT(($B$6-2)/C3337)</f>
        <v>-23921.6691398415</v>
      </c>
    </row>
    <row r="3338" customFormat="false" ht="15" hidden="false" customHeight="false" outlineLevel="0" collapsed="false">
      <c r="A3338" s="41" t="n">
        <v>1.0716318399</v>
      </c>
      <c r="B3338" s="41" t="n">
        <v>-1.8104457044</v>
      </c>
      <c r="C3338" s="41" t="n">
        <v>2.931237054</v>
      </c>
      <c r="D3338" s="42" t="n">
        <f aca="false">$B$5*A3338</f>
        <v>2.7379958156162</v>
      </c>
      <c r="E3338" s="42" t="n">
        <f aca="false">$D$5*A3338+$F$5*B3338</f>
        <v>-0.576134824601166</v>
      </c>
      <c r="F3338" s="43" t="n">
        <f aca="false">Inputs!$B$5*D3338+Inputs!$B$6*E3338</f>
        <v>302606.322791679</v>
      </c>
      <c r="G3338" s="43" t="n">
        <f aca="false">F3338*SQRT(($B$6-2)/C3338)</f>
        <v>249958.278508886</v>
      </c>
    </row>
    <row r="3339" customFormat="false" ht="15" hidden="false" customHeight="false" outlineLevel="0" collapsed="false">
      <c r="A3339" s="41" t="n">
        <v>1.9668686429</v>
      </c>
      <c r="B3339" s="41" t="n">
        <v>2.4441003023</v>
      </c>
      <c r="C3339" s="41" t="n">
        <v>0.8473730799</v>
      </c>
      <c r="D3339" s="42" t="n">
        <f aca="false">$B$5*A3339</f>
        <v>5.02530618596537</v>
      </c>
      <c r="E3339" s="42" t="n">
        <f aca="false">$D$5*A3339+$F$5*B3339</f>
        <v>8.900673074547</v>
      </c>
      <c r="F3339" s="43" t="n">
        <f aca="false">Inputs!$B$5*D3339+Inputs!$B$6*E3339</f>
        <v>57496.9648691872</v>
      </c>
      <c r="G3339" s="43" t="n">
        <f aca="false">F3339*SQRT(($B$6-2)/C3339)</f>
        <v>88332.9198525525</v>
      </c>
    </row>
    <row r="3340" customFormat="false" ht="15" hidden="false" customHeight="false" outlineLevel="0" collapsed="false">
      <c r="A3340" s="41" t="n">
        <v>-2.7063375294</v>
      </c>
      <c r="B3340" s="41" t="n">
        <v>-0.0975032289</v>
      </c>
      <c r="C3340" s="41" t="n">
        <v>1.8783139906</v>
      </c>
      <c r="D3340" s="42" t="n">
        <f aca="false">$B$5*A3340</f>
        <v>-6.9146329506538</v>
      </c>
      <c r="E3340" s="42" t="n">
        <f aca="false">$D$5*A3340+$F$5*B3340</f>
        <v>-6.60833098042107</v>
      </c>
      <c r="F3340" s="43" t="n">
        <f aca="false">Inputs!$B$5*D3340+Inputs!$B$6*E3340</f>
        <v>-361046.746044326</v>
      </c>
      <c r="G3340" s="43" t="n">
        <f aca="false">F3340*SQRT(($B$6-2)/C3340)</f>
        <v>-372558.379928736</v>
      </c>
    </row>
    <row r="3341" customFormat="false" ht="15" hidden="false" customHeight="false" outlineLevel="0" collapsed="false">
      <c r="A3341" s="41" t="n">
        <v>-0.7189470319</v>
      </c>
      <c r="B3341" s="41" t="n">
        <v>-0.2647717709</v>
      </c>
      <c r="C3341" s="41" t="n">
        <v>7.8470509141</v>
      </c>
      <c r="D3341" s="42" t="n">
        <f aca="false">$B$5*A3341</f>
        <v>-1.83689387688927</v>
      </c>
      <c r="E3341" s="42" t="n">
        <f aca="false">$D$5*A3341+$F$5*B3341</f>
        <v>-2.16799076358271</v>
      </c>
      <c r="F3341" s="43" t="n">
        <f aca="false">Inputs!$B$5*D3341+Inputs!$B$6*E3341</f>
        <v>-75289.8495097911</v>
      </c>
      <c r="G3341" s="43" t="n">
        <f aca="false">F3341*SQRT(($B$6-2)/C3341)</f>
        <v>-38010.0281879676</v>
      </c>
    </row>
    <row r="3342" customFormat="false" ht="15" hidden="false" customHeight="false" outlineLevel="0" collapsed="false">
      <c r="A3342" s="41" t="n">
        <v>-0.4183850696</v>
      </c>
      <c r="B3342" s="41" t="n">
        <v>0.8117590985</v>
      </c>
      <c r="C3342" s="41" t="n">
        <v>4.6995097953</v>
      </c>
      <c r="D3342" s="42" t="n">
        <f aca="false">$B$5*A3342</f>
        <v>-1.06896466419661</v>
      </c>
      <c r="E3342" s="42" t="n">
        <f aca="false">$D$5*A3342+$F$5*B3342</f>
        <v>0.406116424672063</v>
      </c>
      <c r="F3342" s="43" t="n">
        <f aca="false">Inputs!$B$5*D3342+Inputs!$B$6*E3342</f>
        <v>-127202.287653264</v>
      </c>
      <c r="G3342" s="43" t="n">
        <f aca="false">F3342*SQRT(($B$6-2)/C3342)</f>
        <v>-82981.9507676313</v>
      </c>
    </row>
    <row r="3343" customFormat="false" ht="15" hidden="false" customHeight="false" outlineLevel="0" collapsed="false">
      <c r="A3343" s="41" t="n">
        <v>-0.112569907</v>
      </c>
      <c r="B3343" s="41" t="n">
        <v>-0.9109072142</v>
      </c>
      <c r="C3343" s="41" t="n">
        <v>1.6931282144</v>
      </c>
      <c r="D3343" s="42" t="n">
        <f aca="false">$B$5*A3343</f>
        <v>-0.287613640108964</v>
      </c>
      <c r="E3343" s="42" t="n">
        <f aca="false">$D$5*A3343+$F$5*B3343</f>
        <v>-1.84077387080062</v>
      </c>
      <c r="F3343" s="43" t="n">
        <f aca="false">Inputs!$B$5*D3343+Inputs!$B$6*E3343</f>
        <v>63277.3295291346</v>
      </c>
      <c r="G3343" s="43" t="n">
        <f aca="false">F3343*SQRT(($B$6-2)/C3343)</f>
        <v>68773.0391834372</v>
      </c>
    </row>
    <row r="3344" customFormat="false" ht="15" hidden="false" customHeight="false" outlineLevel="0" collapsed="false">
      <c r="A3344" s="41" t="n">
        <v>-0.1721851613</v>
      </c>
      <c r="B3344" s="41" t="n">
        <v>0.514784237</v>
      </c>
      <c r="C3344" s="41" t="n">
        <v>10.9778138048</v>
      </c>
      <c r="D3344" s="42" t="n">
        <f aca="false">$B$5*A3344</f>
        <v>-0.439929305566914</v>
      </c>
      <c r="E3344" s="42" t="n">
        <f aca="false">$D$5*A3344+$F$5*B3344</f>
        <v>0.479171062584099</v>
      </c>
      <c r="F3344" s="43" t="n">
        <f aca="false">Inputs!$B$5*D3344+Inputs!$B$6*E3344</f>
        <v>-67951.4836858963</v>
      </c>
      <c r="G3344" s="43" t="n">
        <f aca="false">F3344*SQRT(($B$6-2)/C3344)</f>
        <v>-29003.8741078825</v>
      </c>
    </row>
    <row r="3345" customFormat="false" ht="15" hidden="false" customHeight="false" outlineLevel="0" collapsed="false">
      <c r="A3345" s="41" t="n">
        <v>-1.1837213278</v>
      </c>
      <c r="B3345" s="41" t="n">
        <v>-1.646233689</v>
      </c>
      <c r="C3345" s="41" t="n">
        <v>4.2407036671</v>
      </c>
      <c r="D3345" s="42" t="n">
        <f aca="false">$B$5*A3345</f>
        <v>-3.0243819954757</v>
      </c>
      <c r="E3345" s="42" t="n">
        <f aca="false">$D$5*A3345+$F$5*B3345</f>
        <v>-5.65939358855577</v>
      </c>
      <c r="F3345" s="43" t="n">
        <f aca="false">Inputs!$B$5*D3345+Inputs!$B$6*E3345</f>
        <v>-19468.5201197814</v>
      </c>
      <c r="G3345" s="43" t="n">
        <f aca="false">F3345*SQRT(($B$6-2)/C3345)</f>
        <v>-13369.9251293398</v>
      </c>
    </row>
    <row r="3346" customFormat="false" ht="15" hidden="false" customHeight="false" outlineLevel="0" collapsed="false">
      <c r="A3346" s="41" t="n">
        <v>1.9927428008</v>
      </c>
      <c r="B3346" s="41" t="n">
        <v>-0.6424266797</v>
      </c>
      <c r="C3346" s="41" t="n">
        <v>1.1503708427</v>
      </c>
      <c r="D3346" s="42" t="n">
        <f aca="false">$B$5*A3346</f>
        <v>5.091414091148</v>
      </c>
      <c r="E3346" s="42" t="n">
        <f aca="false">$D$5*A3346+$F$5*B3346</f>
        <v>3.63259986017155</v>
      </c>
      <c r="F3346" s="43" t="n">
        <f aca="false">Inputs!$B$5*D3346+Inputs!$B$6*E3346</f>
        <v>327511.416106223</v>
      </c>
      <c r="G3346" s="43" t="n">
        <f aca="false">F3346*SQRT(($B$6-2)/C3346)</f>
        <v>431839.642723803</v>
      </c>
    </row>
    <row r="3347" customFormat="false" ht="15" hidden="false" customHeight="false" outlineLevel="0" collapsed="false">
      <c r="A3347" s="41" t="n">
        <v>-0.1373529869</v>
      </c>
      <c r="B3347" s="41" t="n">
        <v>-0.3977954058</v>
      </c>
      <c r="C3347" s="41" t="n">
        <v>2.5631879521</v>
      </c>
      <c r="D3347" s="42" t="n">
        <f aca="false">$B$5*A3347</f>
        <v>-0.350933864963998</v>
      </c>
      <c r="E3347" s="42" t="n">
        <f aca="false">$D$5*A3347+$F$5*B3347</f>
        <v>-1.01373446685886</v>
      </c>
      <c r="F3347" s="43" t="n">
        <f aca="false">Inputs!$B$5*D3347+Inputs!$B$6*E3347</f>
        <v>15593.336846543</v>
      </c>
      <c r="G3347" s="43" t="n">
        <f aca="false">F3347*SQRT(($B$6-2)/C3347)</f>
        <v>13774.1190378291</v>
      </c>
    </row>
    <row r="3348" customFormat="false" ht="15" hidden="false" customHeight="false" outlineLevel="0" collapsed="false">
      <c r="A3348" s="41" t="n">
        <v>0.5480877041</v>
      </c>
      <c r="B3348" s="41" t="n">
        <v>1.7727899231</v>
      </c>
      <c r="C3348" s="41" t="n">
        <v>0.7871676426</v>
      </c>
      <c r="D3348" s="42" t="n">
        <f aca="false">$B$5*A3348</f>
        <v>1.40035204679671</v>
      </c>
      <c r="E3348" s="42" t="n">
        <f aca="false">$D$5*A3348+$F$5*B3348</f>
        <v>4.36537782056174</v>
      </c>
      <c r="F3348" s="43" t="n">
        <f aca="false">Inputs!$B$5*D3348+Inputs!$B$6*E3348</f>
        <v>-78233.6863484155</v>
      </c>
      <c r="G3348" s="43" t="n">
        <f aca="false">F3348*SQRT(($B$6-2)/C3348)</f>
        <v>-124702.504420569</v>
      </c>
    </row>
    <row r="3349" customFormat="false" ht="15" hidden="false" customHeight="false" outlineLevel="0" collapsed="false">
      <c r="A3349" s="41" t="n">
        <v>0.5799338417</v>
      </c>
      <c r="B3349" s="41" t="n">
        <v>-1.5183651475</v>
      </c>
      <c r="C3349" s="41" t="n">
        <v>9.1470554763</v>
      </c>
      <c r="D3349" s="42" t="n">
        <f aca="false">$B$5*A3349</f>
        <v>1.48171822895539</v>
      </c>
      <c r="E3349" s="42" t="n">
        <f aca="false">$D$5*A3349+$F$5*B3349</f>
        <v>-1.24182494068473</v>
      </c>
      <c r="F3349" s="43" t="n">
        <f aca="false">Inputs!$B$5*D3349+Inputs!$B$6*E3349</f>
        <v>210263.069929775</v>
      </c>
      <c r="G3349" s="43" t="n">
        <f aca="false">F3349*SQRT(($B$6-2)/C3349)</f>
        <v>98318.9750080899</v>
      </c>
    </row>
    <row r="3350" customFormat="false" ht="15" hidden="false" customHeight="false" outlineLevel="0" collapsed="false">
      <c r="A3350" s="41" t="n">
        <v>-1.384123427</v>
      </c>
      <c r="B3350" s="41" t="n">
        <v>-0.3989647753</v>
      </c>
      <c r="C3350" s="41" t="n">
        <v>6.2288993466</v>
      </c>
      <c r="D3350" s="42" t="n">
        <f aca="false">$B$5*A3350</f>
        <v>-3.53640495767278</v>
      </c>
      <c r="E3350" s="42" t="n">
        <f aca="false">$D$5*A3350+$F$5*B3350</f>
        <v>-3.98255342654225</v>
      </c>
      <c r="F3350" s="43" t="n">
        <f aca="false">Inputs!$B$5*D3350+Inputs!$B$6*E3350</f>
        <v>-154512.824440165</v>
      </c>
      <c r="G3350" s="43" t="n">
        <f aca="false">F3350*SQRT(($B$6-2)/C3350)</f>
        <v>-87553.5727147515</v>
      </c>
    </row>
    <row r="3351" customFormat="false" ht="15" hidden="false" customHeight="false" outlineLevel="0" collapsed="false">
      <c r="A3351" s="41" t="n">
        <v>-0.2682331995</v>
      </c>
      <c r="B3351" s="41" t="n">
        <v>-1.7219512695</v>
      </c>
      <c r="C3351" s="41" t="n">
        <v>1.7595208497</v>
      </c>
      <c r="D3351" s="42" t="n">
        <f aca="false">$B$5*A3351</f>
        <v>-0.68532993374747</v>
      </c>
      <c r="E3351" s="42" t="n">
        <f aca="false">$D$5*A3351+$F$5*B3351</f>
        <v>-3.61165409100326</v>
      </c>
      <c r="F3351" s="43" t="n">
        <f aca="false">Inputs!$B$5*D3351+Inputs!$B$6*E3351</f>
        <v>112049.711175416</v>
      </c>
      <c r="G3351" s="43" t="n">
        <f aca="false">F3351*SQRT(($B$6-2)/C3351)</f>
        <v>119461.655945826</v>
      </c>
    </row>
    <row r="3352" customFormat="false" ht="15" hidden="false" customHeight="false" outlineLevel="0" collapsed="false">
      <c r="A3352" s="41" t="n">
        <v>0.8193409202</v>
      </c>
      <c r="B3352" s="41" t="n">
        <v>-1.0863205579</v>
      </c>
      <c r="C3352" s="41" t="n">
        <v>0.4337429097</v>
      </c>
      <c r="D3352" s="42" t="n">
        <f aca="false">$B$5*A3352</f>
        <v>2.09339805663116</v>
      </c>
      <c r="E3352" s="42" t="n">
        <f aca="false">$D$5*A3352+$F$5*B3352</f>
        <v>0.0738957846662334</v>
      </c>
      <c r="F3352" s="43" t="n">
        <f aca="false">Inputs!$B$5*D3352+Inputs!$B$6*E3352</f>
        <v>205645.016429804</v>
      </c>
      <c r="G3352" s="43" t="n">
        <f aca="false">F3352*SQRT(($B$6-2)/C3352)</f>
        <v>441587.725290233</v>
      </c>
    </row>
    <row r="3353" customFormat="false" ht="15" hidden="false" customHeight="false" outlineLevel="0" collapsed="false">
      <c r="A3353" s="41" t="n">
        <v>1.4933015621</v>
      </c>
      <c r="B3353" s="41" t="n">
        <v>1.8206325972</v>
      </c>
      <c r="C3353" s="41" t="n">
        <v>6.1560996675</v>
      </c>
      <c r="D3353" s="42" t="n">
        <f aca="false">$B$5*A3353</f>
        <v>3.81535269506781</v>
      </c>
      <c r="E3353" s="42" t="n">
        <f aca="false">$D$5*A3353+$F$5*B3353</f>
        <v>6.69720927478397</v>
      </c>
      <c r="F3353" s="43" t="n">
        <f aca="false">Inputs!$B$5*D3353+Inputs!$B$6*E3353</f>
        <v>46674.8057675827</v>
      </c>
      <c r="G3353" s="43" t="n">
        <f aca="false">F3353*SQRT(($B$6-2)/C3353)</f>
        <v>26603.8625859845</v>
      </c>
    </row>
    <row r="3354" customFormat="false" ht="15" hidden="false" customHeight="false" outlineLevel="0" collapsed="false">
      <c r="A3354" s="41" t="n">
        <v>-0.2482535326</v>
      </c>
      <c r="B3354" s="41" t="n">
        <v>0.4389726404</v>
      </c>
      <c r="C3354" s="41" t="n">
        <v>4.137420182</v>
      </c>
      <c r="D3354" s="42" t="n">
        <f aca="false">$B$5*A3354</f>
        <v>-0.634282323614208</v>
      </c>
      <c r="E3354" s="42" t="n">
        <f aca="false">$D$5*A3354+$F$5*B3354</f>
        <v>0.16725244597385</v>
      </c>
      <c r="F3354" s="43" t="n">
        <f aca="false">Inputs!$B$5*D3354+Inputs!$B$6*E3354</f>
        <v>-71790.8546601133</v>
      </c>
      <c r="G3354" s="43" t="n">
        <f aca="false">F3354*SQRT(($B$6-2)/C3354)</f>
        <v>-49913.6474432485</v>
      </c>
    </row>
    <row r="3355" customFormat="false" ht="15" hidden="false" customHeight="false" outlineLevel="0" collapsed="false">
      <c r="A3355" s="41" t="n">
        <v>-1.2319472221</v>
      </c>
      <c r="B3355" s="41" t="n">
        <v>0.6236763265</v>
      </c>
      <c r="C3355" s="41" t="n">
        <v>8.2090051289</v>
      </c>
      <c r="D3355" s="42" t="n">
        <f aca="false">$B$5*A3355</f>
        <v>-3.14759809626837</v>
      </c>
      <c r="E3355" s="42" t="n">
        <f aca="false">$D$5*A3355+$F$5*B3355</f>
        <v>-1.85459703176544</v>
      </c>
      <c r="F3355" s="43" t="n">
        <f aca="false">Inputs!$B$5*D3355+Inputs!$B$6*E3355</f>
        <v>-222029.958038565</v>
      </c>
      <c r="G3355" s="43" t="n">
        <f aca="false">F3355*SQRT(($B$6-2)/C3355)</f>
        <v>-109592.620395549</v>
      </c>
    </row>
    <row r="3356" customFormat="false" ht="15" hidden="false" customHeight="false" outlineLevel="0" collapsed="false">
      <c r="A3356" s="41" t="n">
        <v>-0.4981924234</v>
      </c>
      <c r="B3356" s="41" t="n">
        <v>-1.0872353216</v>
      </c>
      <c r="C3356" s="41" t="n">
        <v>0.264424315</v>
      </c>
      <c r="D3356" s="42" t="n">
        <f aca="false">$B$5*A3356</f>
        <v>-1.27287070041534</v>
      </c>
      <c r="E3356" s="42" t="n">
        <f aca="false">$D$5*A3356+$F$5*B3356</f>
        <v>-3.0628700793869</v>
      </c>
      <c r="F3356" s="43" t="n">
        <f aca="false">Inputs!$B$5*D3356+Inputs!$B$6*E3356</f>
        <v>25856.4339278107</v>
      </c>
      <c r="G3356" s="43" t="n">
        <f aca="false">F3356*SQRT(($B$6-2)/C3356)</f>
        <v>71110.3688635808</v>
      </c>
    </row>
    <row r="3357" customFormat="false" ht="15" hidden="false" customHeight="false" outlineLevel="0" collapsed="false">
      <c r="A3357" s="41" t="n">
        <v>-0.2893349883</v>
      </c>
      <c r="B3357" s="41" t="n">
        <v>-0.4657480084</v>
      </c>
      <c r="C3357" s="41" t="n">
        <v>5.7286317621</v>
      </c>
      <c r="D3357" s="42" t="n">
        <f aca="false">$B$5*A3357</f>
        <v>-0.739244540691034</v>
      </c>
      <c r="E3357" s="42" t="n">
        <f aca="false">$D$5*A3357+$F$5*B3357</f>
        <v>-1.49272575973218</v>
      </c>
      <c r="F3357" s="43" t="n">
        <f aca="false">Inputs!$B$5*D3357+Inputs!$B$6*E3357</f>
        <v>711.833917505588</v>
      </c>
      <c r="G3357" s="43" t="n">
        <f aca="false">F3357*SQRT(($B$6-2)/C3357)</f>
        <v>420.59898663434</v>
      </c>
    </row>
    <row r="3358" customFormat="false" ht="15" hidden="false" customHeight="false" outlineLevel="0" collapsed="false">
      <c r="A3358" s="41" t="n">
        <v>-0.325159403</v>
      </c>
      <c r="B3358" s="41" t="n">
        <v>0.9496799028</v>
      </c>
      <c r="C3358" s="41" t="n">
        <v>3.1950250539</v>
      </c>
      <c r="D3358" s="42" t="n">
        <f aca="false">$B$5*A3358</f>
        <v>-0.83077513346873</v>
      </c>
      <c r="E3358" s="42" t="n">
        <f aca="false">$D$5*A3358+$F$5*B3358</f>
        <v>0.866109056100342</v>
      </c>
      <c r="F3358" s="43" t="n">
        <f aca="false">Inputs!$B$5*D3358+Inputs!$B$6*E3358</f>
        <v>-126382.96615189</v>
      </c>
      <c r="G3358" s="43" t="n">
        <f aca="false">F3358*SQRT(($B$6-2)/C3358)</f>
        <v>-99992.2653760808</v>
      </c>
    </row>
    <row r="3359" customFormat="false" ht="15" hidden="false" customHeight="false" outlineLevel="0" collapsed="false">
      <c r="A3359" s="41" t="n">
        <v>-0.7853075926</v>
      </c>
      <c r="B3359" s="41" t="n">
        <v>1.7350229998</v>
      </c>
      <c r="C3359" s="41" t="n">
        <v>14.1589691705</v>
      </c>
      <c r="D3359" s="42" t="n">
        <f aca="false">$B$5*A3359</f>
        <v>-2.00644365205786</v>
      </c>
      <c r="E3359" s="42" t="n">
        <f aca="false">$D$5*A3359+$F$5*B3359</f>
        <v>1.12723278746941</v>
      </c>
      <c r="F3359" s="43" t="n">
        <f aca="false">Inputs!$B$5*D3359+Inputs!$B$6*E3359</f>
        <v>-257006.004579256</v>
      </c>
      <c r="G3359" s="43" t="n">
        <f aca="false">F3359*SQRT(($B$6-2)/C3359)</f>
        <v>-96592.2872175838</v>
      </c>
    </row>
    <row r="3360" customFormat="false" ht="15" hidden="false" customHeight="false" outlineLevel="0" collapsed="false">
      <c r="A3360" s="41" t="n">
        <v>-1.3250596328</v>
      </c>
      <c r="B3360" s="41" t="n">
        <v>1.6154302732</v>
      </c>
      <c r="C3360" s="41" t="n">
        <v>1.0620010707</v>
      </c>
      <c r="D3360" s="42" t="n">
        <f aca="false">$B$5*A3360</f>
        <v>-3.38549826065908</v>
      </c>
      <c r="E3360" s="42" t="n">
        <f aca="false">$D$5*A3360+$F$5*B3360</f>
        <v>-0.363660660560791</v>
      </c>
      <c r="F3360" s="43" t="n">
        <f aca="false">Inputs!$B$5*D3360+Inputs!$B$6*E3360</f>
        <v>-320366.793037869</v>
      </c>
      <c r="G3360" s="43" t="n">
        <f aca="false">F3360*SQRT(($B$6-2)/C3360)</f>
        <v>-439642.849840428</v>
      </c>
    </row>
    <row r="3361" customFormat="false" ht="15" hidden="false" customHeight="false" outlineLevel="0" collapsed="false">
      <c r="A3361" s="41" t="n">
        <v>-1.0165106219</v>
      </c>
      <c r="B3361" s="41" t="n">
        <v>-0.0010132325</v>
      </c>
      <c r="C3361" s="41" t="n">
        <v>6.639070692</v>
      </c>
      <c r="D3361" s="42" t="n">
        <f aca="false">$B$5*A3361</f>
        <v>-2.5971623142061</v>
      </c>
      <c r="E3361" s="42" t="n">
        <f aca="false">$D$5*A3361+$F$5*B3361</f>
        <v>-2.42062589145525</v>
      </c>
      <c r="F3361" s="43" t="n">
        <f aca="false">Inputs!$B$5*D3361+Inputs!$B$6*E3361</f>
        <v>-138684.936847848</v>
      </c>
      <c r="G3361" s="43" t="n">
        <f aca="false">F3361*SQRT(($B$6-2)/C3361)</f>
        <v>-76118.5741369891</v>
      </c>
    </row>
    <row r="3362" customFormat="false" ht="15" hidden="false" customHeight="false" outlineLevel="0" collapsed="false">
      <c r="A3362" s="41" t="n">
        <v>-0.4901961135</v>
      </c>
      <c r="B3362" s="41" t="n">
        <v>-0.3437286715</v>
      </c>
      <c r="C3362" s="41" t="n">
        <v>5.8337964393</v>
      </c>
      <c r="D3362" s="42" t="n">
        <f aca="false">$B$5*A3362</f>
        <v>-1.25244030423692</v>
      </c>
      <c r="E3362" s="42" t="n">
        <f aca="false">$D$5*A3362+$F$5*B3362</f>
        <v>-1.7599962460975</v>
      </c>
      <c r="F3362" s="43" t="n">
        <f aca="false">Inputs!$B$5*D3362+Inputs!$B$6*E3362</f>
        <v>-37244.2181188169</v>
      </c>
      <c r="G3362" s="43" t="n">
        <f aca="false">F3362*SQRT(($B$6-2)/C3362)</f>
        <v>-21807.1154955926</v>
      </c>
    </row>
    <row r="3363" customFormat="false" ht="15" hidden="false" customHeight="false" outlineLevel="0" collapsed="false">
      <c r="A3363" s="41" t="n">
        <v>0.8013572364</v>
      </c>
      <c r="B3363" s="41" t="n">
        <v>1.4998267972</v>
      </c>
      <c r="C3363" s="41" t="n">
        <v>0.8322912572</v>
      </c>
      <c r="D3363" s="42" t="n">
        <f aca="false">$B$5*A3363</f>
        <v>2.04745013948233</v>
      </c>
      <c r="E3363" s="42" t="n">
        <f aca="false">$D$5*A3363+$F$5*B3363</f>
        <v>4.49671737858052</v>
      </c>
      <c r="F3363" s="43" t="n">
        <f aca="false">Inputs!$B$5*D3363+Inputs!$B$6*E3363</f>
        <v>-20090.8549807926</v>
      </c>
      <c r="G3363" s="43" t="n">
        <f aca="false">F3363*SQRT(($B$6-2)/C3363)</f>
        <v>-31144.0975045173</v>
      </c>
    </row>
    <row r="3364" customFormat="false" ht="15" hidden="false" customHeight="false" outlineLevel="0" collapsed="false">
      <c r="A3364" s="41" t="n">
        <v>1.190524705</v>
      </c>
      <c r="B3364" s="41" t="n">
        <v>-0.4048563323</v>
      </c>
      <c r="C3364" s="41" t="n">
        <v>2.6565124906</v>
      </c>
      <c r="D3364" s="42" t="n">
        <f aca="false">$B$5*A3364</f>
        <v>3.04176447480498</v>
      </c>
      <c r="E3364" s="42" t="n">
        <f aca="false">$D$5*A3364+$F$5*B3364</f>
        <v>2.13387470441005</v>
      </c>
      <c r="F3364" s="43" t="n">
        <f aca="false">Inputs!$B$5*D3364+Inputs!$B$6*E3364</f>
        <v>197482.712259996</v>
      </c>
      <c r="G3364" s="43" t="n">
        <f aca="false">F3364*SQRT(($B$6-2)/C3364)</f>
        <v>171351.594455002</v>
      </c>
    </row>
    <row r="3365" customFormat="false" ht="15" hidden="false" customHeight="false" outlineLevel="0" collapsed="false">
      <c r="A3365" s="41" t="n">
        <v>0.1842552224</v>
      </c>
      <c r="B3365" s="41" t="n">
        <v>-0.7820778737</v>
      </c>
      <c r="C3365" s="41" t="n">
        <v>5.262564198</v>
      </c>
      <c r="D3365" s="42" t="n">
        <f aca="false">$B$5*A3365</f>
        <v>0.470768046593045</v>
      </c>
      <c r="E3365" s="42" t="n">
        <f aca="false">$D$5*A3365+$F$5*B3365</f>
        <v>-0.911997070701187</v>
      </c>
      <c r="F3365" s="43" t="n">
        <f aca="false">Inputs!$B$5*D3365+Inputs!$B$6*E3365</f>
        <v>92676.6581943638</v>
      </c>
      <c r="G3365" s="43" t="n">
        <f aca="false">F3365*SQRT(($B$6-2)/C3365)</f>
        <v>57132.9514094961</v>
      </c>
    </row>
    <row r="3366" customFormat="false" ht="15" hidden="false" customHeight="false" outlineLevel="0" collapsed="false">
      <c r="A3366" s="41" t="n">
        <v>-0.9915503126</v>
      </c>
      <c r="B3366" s="41" t="n">
        <v>-1.1463009057</v>
      </c>
      <c r="C3366" s="41" t="n">
        <v>1.7669170031</v>
      </c>
      <c r="D3366" s="42" t="n">
        <f aca="false">$B$5*A3366</f>
        <v>-2.5333892721264</v>
      </c>
      <c r="E3366" s="42" t="n">
        <f aca="false">$D$5*A3366+$F$5*B3366</f>
        <v>-4.33884966894351</v>
      </c>
      <c r="F3366" s="43" t="n">
        <f aca="false">Inputs!$B$5*D3366+Inputs!$B$6*E3366</f>
        <v>-36396.4437654651</v>
      </c>
      <c r="G3366" s="43" t="n">
        <f aca="false">F3366*SQRT(($B$6-2)/C3366)</f>
        <v>-38722.721652073</v>
      </c>
    </row>
    <row r="3367" customFormat="false" ht="15" hidden="false" customHeight="false" outlineLevel="0" collapsed="false">
      <c r="A3367" s="41" t="n">
        <v>-0.437573307</v>
      </c>
      <c r="B3367" s="41" t="n">
        <v>0.249605631</v>
      </c>
      <c r="C3367" s="41" t="n">
        <v>1.8145236768</v>
      </c>
      <c r="D3367" s="42" t="n">
        <f aca="false">$B$5*A3367</f>
        <v>-1.11799018933885</v>
      </c>
      <c r="E3367" s="42" t="n">
        <f aca="false">$D$5*A3367+$F$5*B3367</f>
        <v>-0.610238998537775</v>
      </c>
      <c r="F3367" s="43" t="n">
        <f aca="false">Inputs!$B$5*D3367+Inputs!$B$6*E3367</f>
        <v>-81287.0690069966</v>
      </c>
      <c r="G3367" s="43" t="n">
        <f aca="false">F3367*SQRT(($B$6-2)/C3367)</f>
        <v>-85340.492028717</v>
      </c>
    </row>
    <row r="3368" customFormat="false" ht="15" hidden="false" customHeight="false" outlineLevel="0" collapsed="false">
      <c r="A3368" s="41" t="n">
        <v>-1.9118151598</v>
      </c>
      <c r="B3368" s="41" t="n">
        <v>-0.0463537026</v>
      </c>
      <c r="C3368" s="41" t="n">
        <v>7.202070841</v>
      </c>
      <c r="D3368" s="42" t="n">
        <f aca="false">$B$5*A3368</f>
        <v>-4.88464574573717</v>
      </c>
      <c r="E3368" s="42" t="n">
        <f aca="false">$D$5*A3368+$F$5*B3368</f>
        <v>-4.6293730686726</v>
      </c>
      <c r="F3368" s="43" t="n">
        <f aca="false">Inputs!$B$5*D3368+Inputs!$B$6*E3368</f>
        <v>-256995.921140087</v>
      </c>
      <c r="G3368" s="43" t="n">
        <f aca="false">F3368*SQRT(($B$6-2)/C3368)</f>
        <v>-135429.268895961</v>
      </c>
    </row>
    <row r="3369" customFormat="false" ht="15" hidden="false" customHeight="false" outlineLevel="0" collapsed="false">
      <c r="A3369" s="41" t="n">
        <v>1.5160251245</v>
      </c>
      <c r="B3369" s="41" t="n">
        <v>1.1219110691</v>
      </c>
      <c r="C3369" s="41" t="n">
        <v>12.0177293473</v>
      </c>
      <c r="D3369" s="42" t="n">
        <f aca="false">$B$5*A3369</f>
        <v>3.87341089794176</v>
      </c>
      <c r="E3369" s="42" t="n">
        <f aca="false">$D$5*A3369+$F$5*B3369</f>
        <v>5.54476853218875</v>
      </c>
      <c r="F3369" s="43" t="n">
        <f aca="false">Inputs!$B$5*D3369+Inputs!$B$6*E3369</f>
        <v>110102.663184738</v>
      </c>
      <c r="G3369" s="43" t="n">
        <f aca="false">F3369*SQRT(($B$6-2)/C3369)</f>
        <v>44916.0557525865</v>
      </c>
    </row>
    <row r="3370" customFormat="false" ht="15" hidden="false" customHeight="false" outlineLevel="0" collapsed="false">
      <c r="A3370" s="41" t="n">
        <v>-0.5851840765</v>
      </c>
      <c r="B3370" s="41" t="n">
        <v>-1.3968729093</v>
      </c>
      <c r="C3370" s="41" t="n">
        <v>6.7624067575</v>
      </c>
      <c r="D3370" s="42" t="n">
        <f aca="false">$B$5*A3370</f>
        <v>-1.495132463563</v>
      </c>
      <c r="E3370" s="42" t="n">
        <f aca="false">$D$5*A3370+$F$5*B3370</f>
        <v>-3.80453931474763</v>
      </c>
      <c r="F3370" s="43" t="n">
        <f aca="false">Inputs!$B$5*D3370+Inputs!$B$6*E3370</f>
        <v>40713.7193810819</v>
      </c>
      <c r="G3370" s="43" t="n">
        <f aca="false">F3370*SQRT(($B$6-2)/C3370)</f>
        <v>22141.4027512352</v>
      </c>
    </row>
    <row r="3371" customFormat="false" ht="15" hidden="false" customHeight="false" outlineLevel="0" collapsed="false">
      <c r="A3371" s="41" t="n">
        <v>0.4598303065</v>
      </c>
      <c r="B3371" s="41" t="n">
        <v>-2.3174282502</v>
      </c>
      <c r="C3371" s="41" t="n">
        <v>0.9088482377</v>
      </c>
      <c r="D3371" s="42" t="n">
        <f aca="false">$B$5*A3371</f>
        <v>1.17485633425002</v>
      </c>
      <c r="E3371" s="42" t="n">
        <f aca="false">$D$5*A3371+$F$5*B3371</f>
        <v>-2.90739955314271</v>
      </c>
      <c r="F3371" s="43" t="n">
        <f aca="false">Inputs!$B$5*D3371+Inputs!$B$6*E3371</f>
        <v>262855.611082138</v>
      </c>
      <c r="G3371" s="43" t="n">
        <f aca="false">F3371*SQRT(($B$6-2)/C3371)</f>
        <v>389929.924180351</v>
      </c>
    </row>
    <row r="3372" customFormat="false" ht="15" hidden="false" customHeight="false" outlineLevel="0" collapsed="false">
      <c r="A3372" s="41" t="n">
        <v>1.1101541159</v>
      </c>
      <c r="B3372" s="41" t="n">
        <v>-0.2135874579</v>
      </c>
      <c r="C3372" s="41" t="n">
        <v>0.0867953313</v>
      </c>
      <c r="D3372" s="42" t="n">
        <f aca="false">$B$5*A3372</f>
        <v>2.83641938476459</v>
      </c>
      <c r="E3372" s="42" t="n">
        <f aca="false">$D$5*A3372+$F$5*B3372</f>
        <v>2.2728982785762</v>
      </c>
      <c r="F3372" s="43" t="n">
        <f aca="false">Inputs!$B$5*D3372+Inputs!$B$6*E3372</f>
        <v>169997.02454765</v>
      </c>
      <c r="G3372" s="43" t="n">
        <f aca="false">F3372*SQRT(($B$6-2)/C3372)</f>
        <v>816033.776870069</v>
      </c>
    </row>
    <row r="3373" customFormat="false" ht="15" hidden="false" customHeight="false" outlineLevel="0" collapsed="false">
      <c r="A3373" s="41" t="n">
        <v>1.8313003206</v>
      </c>
      <c r="B3373" s="41" t="n">
        <v>-1.7269654856</v>
      </c>
      <c r="C3373" s="41" t="n">
        <v>1.221318481</v>
      </c>
      <c r="D3373" s="42" t="n">
        <f aca="false">$B$5*A3373</f>
        <v>4.67893209985932</v>
      </c>
      <c r="E3373" s="42" t="n">
        <f aca="false">$D$5*A3373+$F$5*B3373</f>
        <v>1.37571203832832</v>
      </c>
      <c r="F3373" s="43" t="n">
        <f aca="false">Inputs!$B$5*D3373+Inputs!$B$6*E3373</f>
        <v>399107.608069516</v>
      </c>
      <c r="G3373" s="43" t="n">
        <f aca="false">F3373*SQRT(($B$6-2)/C3373)</f>
        <v>510729.02539028</v>
      </c>
    </row>
    <row r="3374" customFormat="false" ht="15" hidden="false" customHeight="false" outlineLevel="0" collapsed="false">
      <c r="A3374" s="41" t="n">
        <v>0.9181462252</v>
      </c>
      <c r="B3374" s="41" t="n">
        <v>-0.1005088368</v>
      </c>
      <c r="C3374" s="41" t="n">
        <v>5.6874033425</v>
      </c>
      <c r="D3374" s="42" t="n">
        <f aca="false">$B$5*A3374</f>
        <v>2.34584344093023</v>
      </c>
      <c r="E3374" s="42" t="n">
        <f aca="false">$D$5*A3374+$F$5*B3374</f>
        <v>2.01125651067718</v>
      </c>
      <c r="F3374" s="43" t="n">
        <f aca="false">Inputs!$B$5*D3374+Inputs!$B$6*E3374</f>
        <v>134021.518559164</v>
      </c>
      <c r="G3374" s="43" t="n">
        <f aca="false">F3374*SQRT(($B$6-2)/C3374)</f>
        <v>79475.3625737367</v>
      </c>
    </row>
    <row r="3375" customFormat="false" ht="15" hidden="false" customHeight="false" outlineLevel="0" collapsed="false">
      <c r="A3375" s="41" t="n">
        <v>-0.3310505315</v>
      </c>
      <c r="B3375" s="41" t="n">
        <v>-1.3698434652</v>
      </c>
      <c r="C3375" s="41" t="n">
        <v>6.2006604799</v>
      </c>
      <c r="D3375" s="42" t="n">
        <f aca="false">$B$5*A3375</f>
        <v>-0.845826837404442</v>
      </c>
      <c r="E3375" s="42" t="n">
        <f aca="false">$D$5*A3375+$F$5*B3375</f>
        <v>-3.15313328557467</v>
      </c>
      <c r="F3375" s="43" t="n">
        <f aca="false">Inputs!$B$5*D3375+Inputs!$B$6*E3375</f>
        <v>73073.9805382891</v>
      </c>
      <c r="G3375" s="43" t="n">
        <f aca="false">F3375*SQRT(($B$6-2)/C3375)</f>
        <v>41501.0215496323</v>
      </c>
    </row>
    <row r="3376" customFormat="false" ht="15" hidden="false" customHeight="false" outlineLevel="0" collapsed="false">
      <c r="A3376" s="41" t="n">
        <v>0.5957479067</v>
      </c>
      <c r="B3376" s="41" t="n">
        <v>0.6761373848</v>
      </c>
      <c r="C3376" s="41" t="n">
        <v>2.4442951773</v>
      </c>
      <c r="D3376" s="42" t="n">
        <f aca="false">$B$5*A3376</f>
        <v>1.52212281771968</v>
      </c>
      <c r="E3376" s="42" t="n">
        <f aca="false">$D$5*A3376+$F$5*B3376</f>
        <v>2.58515087744266</v>
      </c>
      <c r="F3376" s="43" t="n">
        <f aca="false">Inputs!$B$5*D3376+Inputs!$B$6*E3376</f>
        <v>22954.7378998352</v>
      </c>
      <c r="G3376" s="43" t="n">
        <f aca="false">F3376*SQRT(($B$6-2)/C3376)</f>
        <v>20763.9756394649</v>
      </c>
    </row>
    <row r="3377" customFormat="false" ht="15" hidden="false" customHeight="false" outlineLevel="0" collapsed="false">
      <c r="A3377" s="41" t="n">
        <v>1.785127802</v>
      </c>
      <c r="B3377" s="41" t="n">
        <v>1.0080502629</v>
      </c>
      <c r="C3377" s="41" t="n">
        <v>1.2023850537</v>
      </c>
      <c r="D3377" s="42" t="n">
        <f aca="false">$B$5*A3377</f>
        <v>4.56096232888363</v>
      </c>
      <c r="E3377" s="42" t="n">
        <f aca="false">$D$5*A3377+$F$5*B3377</f>
        <v>5.9885134822771</v>
      </c>
      <c r="F3377" s="43" t="n">
        <f aca="false">Inputs!$B$5*D3377+Inputs!$B$6*E3377</f>
        <v>156670.558774508</v>
      </c>
      <c r="G3377" s="43" t="n">
        <f aca="false">F3377*SQRT(($B$6-2)/C3377)</f>
        <v>202060.119569901</v>
      </c>
    </row>
    <row r="3378" customFormat="false" ht="15" hidden="false" customHeight="false" outlineLevel="0" collapsed="false">
      <c r="A3378" s="41" t="n">
        <v>-0.593895329</v>
      </c>
      <c r="B3378" s="41" t="n">
        <v>-1.0038625836</v>
      </c>
      <c r="C3378" s="41" t="n">
        <v>2.637686895</v>
      </c>
      <c r="D3378" s="42" t="n">
        <f aca="false">$B$5*A3378</f>
        <v>-1.51738952238275</v>
      </c>
      <c r="E3378" s="42" t="n">
        <f aca="false">$D$5*A3378+$F$5*B3378</f>
        <v>-3.14664014341476</v>
      </c>
      <c r="F3378" s="43" t="n">
        <f aca="false">Inputs!$B$5*D3378+Inputs!$B$6*E3378</f>
        <v>5593.05493246269</v>
      </c>
      <c r="G3378" s="43" t="n">
        <f aca="false">F3378*SQRT(($B$6-2)/C3378)</f>
        <v>4870.26353327378</v>
      </c>
    </row>
    <row r="3379" customFormat="false" ht="15" hidden="false" customHeight="false" outlineLevel="0" collapsed="false">
      <c r="A3379" s="41" t="n">
        <v>-1.3684914335</v>
      </c>
      <c r="B3379" s="41" t="n">
        <v>1.4732243456</v>
      </c>
      <c r="C3379" s="41" t="n">
        <v>0.5558725098</v>
      </c>
      <c r="D3379" s="42" t="n">
        <f aca="false">$B$5*A3379</f>
        <v>-3.49646555759231</v>
      </c>
      <c r="E3379" s="42" t="n">
        <f aca="false">$D$5*A3379+$F$5*B3379</f>
        <v>-0.71256372749944</v>
      </c>
      <c r="F3379" s="43" t="n">
        <f aca="false">Inputs!$B$5*D3379+Inputs!$B$6*E3379</f>
        <v>-314018.369384259</v>
      </c>
      <c r="G3379" s="43" t="n">
        <f aca="false">F3379*SQRT(($B$6-2)/C3379)</f>
        <v>-595638.07784397</v>
      </c>
    </row>
    <row r="3380" customFormat="false" ht="15" hidden="false" customHeight="false" outlineLevel="0" collapsed="false">
      <c r="A3380" s="41" t="n">
        <v>-0.7781742843</v>
      </c>
      <c r="B3380" s="41" t="n">
        <v>1.480229869</v>
      </c>
      <c r="C3380" s="41" t="n">
        <v>4.3534645033</v>
      </c>
      <c r="D3380" s="42" t="n">
        <f aca="false">$B$5*A3380</f>
        <v>-1.98821820601407</v>
      </c>
      <c r="E3380" s="42" t="n">
        <f aca="false">$D$5*A3380+$F$5*B3380</f>
        <v>0.704244520512146</v>
      </c>
      <c r="F3380" s="43" t="n">
        <f aca="false">Inputs!$B$5*D3380+Inputs!$B$6*E3380</f>
        <v>-234034.046627014</v>
      </c>
      <c r="G3380" s="43" t="n">
        <f aca="false">F3380*SQRT(($B$6-2)/C3380)</f>
        <v>-158626.790029605</v>
      </c>
    </row>
    <row r="3381" customFormat="false" ht="15" hidden="false" customHeight="false" outlineLevel="0" collapsed="false">
      <c r="A3381" s="41" t="n">
        <v>0.5250720409</v>
      </c>
      <c r="B3381" s="41" t="n">
        <v>0.3299028816</v>
      </c>
      <c r="C3381" s="41" t="n">
        <v>3.9826452498</v>
      </c>
      <c r="D3381" s="42" t="n">
        <f aca="false">$B$5*A3381</f>
        <v>1.34154753279393</v>
      </c>
      <c r="E3381" s="42" t="n">
        <f aca="false">$D$5*A3381+$F$5*B3381</f>
        <v>1.81911297358343</v>
      </c>
      <c r="F3381" s="43" t="n">
        <f aca="false">Inputs!$B$5*D3381+Inputs!$B$6*E3381</f>
        <v>43199.104600221</v>
      </c>
      <c r="G3381" s="43" t="n">
        <f aca="false">F3381*SQRT(($B$6-2)/C3381)</f>
        <v>30612.8618147713</v>
      </c>
    </row>
    <row r="3382" customFormat="false" ht="15" hidden="false" customHeight="false" outlineLevel="0" collapsed="false">
      <c r="A3382" s="41" t="n">
        <v>-0.3068683126</v>
      </c>
      <c r="B3382" s="41" t="n">
        <v>0.660672913</v>
      </c>
      <c r="C3382" s="41" t="n">
        <v>1.1246347519</v>
      </c>
      <c r="D3382" s="42" t="n">
        <f aca="false">$B$5*A3382</f>
        <v>-0.784041799208215</v>
      </c>
      <c r="E3382" s="42" t="n">
        <f aca="false">$D$5*A3382+$F$5*B3382</f>
        <v>0.410593123640151</v>
      </c>
      <c r="F3382" s="43" t="n">
        <f aca="false">Inputs!$B$5*D3382+Inputs!$B$6*E3382</f>
        <v>-98933.836102829</v>
      </c>
      <c r="G3382" s="43" t="n">
        <f aca="false">F3382*SQRT(($B$6-2)/C3382)</f>
        <v>-131933.200253826</v>
      </c>
    </row>
    <row r="3383" customFormat="false" ht="15" hidden="false" customHeight="false" outlineLevel="0" collapsed="false">
      <c r="A3383" s="41" t="n">
        <v>-0.0154707628</v>
      </c>
      <c r="B3383" s="41" t="n">
        <v>-0.3692132915</v>
      </c>
      <c r="C3383" s="41" t="n">
        <v>6.8491986765</v>
      </c>
      <c r="D3383" s="42" t="n">
        <f aca="false">$B$5*A3383</f>
        <v>-0.0395274591829444</v>
      </c>
      <c r="E3383" s="42" t="n">
        <f aca="false">$D$5*A3383+$F$5*B3383</f>
        <v>-0.67435100598788</v>
      </c>
      <c r="F3383" s="43" t="n">
        <f aca="false">Inputs!$B$5*D3383+Inputs!$B$6*E3383</f>
        <v>29764.8043810996</v>
      </c>
      <c r="G3383" s="43" t="n">
        <f aca="false">F3383*SQRT(($B$6-2)/C3383)</f>
        <v>16084.1512509147</v>
      </c>
    </row>
    <row r="3384" customFormat="false" ht="15" hidden="false" customHeight="false" outlineLevel="0" collapsed="false">
      <c r="A3384" s="41" t="n">
        <v>0.6960047866</v>
      </c>
      <c r="B3384" s="41" t="n">
        <v>-0.1439721092</v>
      </c>
      <c r="C3384" s="41" t="n">
        <v>3.5410990599</v>
      </c>
      <c r="D3384" s="42" t="n">
        <f aca="false">$B$5*A3384</f>
        <v>1.77827694400857</v>
      </c>
      <c r="E3384" s="42" t="n">
        <f aca="false">$D$5*A3384+$F$5*B3384</f>
        <v>1.40760148806734</v>
      </c>
      <c r="F3384" s="43" t="n">
        <f aca="false">Inputs!$B$5*D3384+Inputs!$B$6*E3384</f>
        <v>107447.61999749</v>
      </c>
      <c r="G3384" s="43" t="n">
        <f aca="false">F3384*SQRT(($B$6-2)/C3384)</f>
        <v>80750.0425738879</v>
      </c>
    </row>
    <row r="3385" customFormat="false" ht="15" hidden="false" customHeight="false" outlineLevel="0" collapsed="false">
      <c r="A3385" s="41" t="n">
        <v>-0.7983347787</v>
      </c>
      <c r="B3385" s="41" t="n">
        <v>0.5998267755</v>
      </c>
      <c r="C3385" s="41" t="n">
        <v>1.6291941324</v>
      </c>
      <c r="D3385" s="42" t="n">
        <f aca="false">$B$5*A3385</f>
        <v>-2.03972782643847</v>
      </c>
      <c r="E3385" s="42" t="n">
        <f aca="false">$D$5*A3385+$F$5*B3385</f>
        <v>-0.863960219073108</v>
      </c>
      <c r="F3385" s="43" t="n">
        <f aca="false">Inputs!$B$5*D3385+Inputs!$B$6*E3385</f>
        <v>-160774.771690192</v>
      </c>
      <c r="G3385" s="43" t="n">
        <f aca="false">F3385*SQRT(($B$6-2)/C3385)</f>
        <v>-178133.860796883</v>
      </c>
    </row>
    <row r="3386" customFormat="false" ht="15" hidden="false" customHeight="false" outlineLevel="0" collapsed="false">
      <c r="A3386" s="41" t="n">
        <v>-0.0639856556</v>
      </c>
      <c r="B3386" s="41" t="n">
        <v>0.4889100118</v>
      </c>
      <c r="C3386" s="41" t="n">
        <v>4.4885501402</v>
      </c>
      <c r="D3386" s="42" t="n">
        <f aca="false">$B$5*A3386</f>
        <v>-0.163481944796086</v>
      </c>
      <c r="E3386" s="42" t="n">
        <f aca="false">$D$5*A3386+$F$5*B3386</f>
        <v>0.691963116489475</v>
      </c>
      <c r="F3386" s="43" t="n">
        <f aca="false">Inputs!$B$5*D3386+Inputs!$B$6*E3386</f>
        <v>-50946.3503040823</v>
      </c>
      <c r="G3386" s="43" t="n">
        <f aca="false">F3386*SQRT(($B$6-2)/C3386)</f>
        <v>-34007.5256920252</v>
      </c>
    </row>
    <row r="3387" customFormat="false" ht="15" hidden="false" customHeight="false" outlineLevel="0" collapsed="false">
      <c r="A3387" s="41" t="n">
        <v>-0.4538598584</v>
      </c>
      <c r="B3387" s="41" t="n">
        <v>-1.2091213047</v>
      </c>
      <c r="C3387" s="41" t="n">
        <v>13.9157602423</v>
      </c>
      <c r="D3387" s="42" t="n">
        <f aca="false">$B$5*A3387</f>
        <v>-1.15960197047833</v>
      </c>
      <c r="E3387" s="42" t="n">
        <f aca="false">$D$5*A3387+$F$5*B3387</f>
        <v>-3.16784278092395</v>
      </c>
      <c r="F3387" s="43" t="n">
        <f aca="false">Inputs!$B$5*D3387+Inputs!$B$6*E3387</f>
        <v>42431.9419983642</v>
      </c>
      <c r="G3387" s="43" t="n">
        <f aca="false">F3387*SQRT(($B$6-2)/C3387)</f>
        <v>16086.2360689334</v>
      </c>
    </row>
    <row r="3388" customFormat="false" ht="15" hidden="false" customHeight="false" outlineLevel="0" collapsed="false">
      <c r="A3388" s="41" t="n">
        <v>1.7350739625</v>
      </c>
      <c r="B3388" s="41" t="n">
        <v>1.5466114108</v>
      </c>
      <c r="C3388" s="41" t="n">
        <v>0.6000430835</v>
      </c>
      <c r="D3388" s="42" t="n">
        <f aca="false">$B$5*A3388</f>
        <v>4.43307586825055</v>
      </c>
      <c r="E3388" s="42" t="n">
        <f aca="false">$D$5*A3388+$F$5*B3388</f>
        <v>6.79936339773605</v>
      </c>
      <c r="F3388" s="43" t="n">
        <f aca="false">Inputs!$B$5*D3388+Inputs!$B$6*E3388</f>
        <v>103339.416938253</v>
      </c>
      <c r="G3388" s="43" t="n">
        <f aca="false">F3388*SQRT(($B$6-2)/C3388)</f>
        <v>188664.325643739</v>
      </c>
    </row>
    <row r="3389" customFormat="false" ht="15" hidden="false" customHeight="false" outlineLevel="0" collapsed="false">
      <c r="A3389" s="41" t="n">
        <v>0.8837849613</v>
      </c>
      <c r="B3389" s="41" t="n">
        <v>-0.3878106854</v>
      </c>
      <c r="C3389" s="41" t="n">
        <v>14.6195081198</v>
      </c>
      <c r="D3389" s="42" t="n">
        <f aca="false">$B$5*A3389</f>
        <v>2.25805116631262</v>
      </c>
      <c r="E3389" s="42" t="n">
        <f aca="false">$D$5*A3389+$F$5*B3389</f>
        <v>1.43339402000871</v>
      </c>
      <c r="F3389" s="43" t="n">
        <f aca="false">Inputs!$B$5*D3389+Inputs!$B$6*E3389</f>
        <v>154135.415630826</v>
      </c>
      <c r="G3389" s="43" t="n">
        <f aca="false">F3389*SQRT(($B$6-2)/C3389)</f>
        <v>57010.0018722819</v>
      </c>
    </row>
    <row r="3390" customFormat="false" ht="15" hidden="false" customHeight="false" outlineLevel="0" collapsed="false">
      <c r="A3390" s="41" t="n">
        <v>-0.3003179732</v>
      </c>
      <c r="B3390" s="41" t="n">
        <v>1.3823274459</v>
      </c>
      <c r="C3390" s="41" t="n">
        <v>3.5075566454</v>
      </c>
      <c r="D3390" s="42" t="n">
        <f aca="false">$B$5*A3390</f>
        <v>-0.767305825900684</v>
      </c>
      <c r="E3390" s="42" t="n">
        <f aca="false">$D$5*A3390+$F$5*B3390</f>
        <v>1.67229312309596</v>
      </c>
      <c r="F3390" s="43" t="n">
        <f aca="false">Inputs!$B$5*D3390+Inputs!$B$6*E3390</f>
        <v>-160345.238744866</v>
      </c>
      <c r="G3390" s="43" t="n">
        <f aca="false">F3390*SQRT(($B$6-2)/C3390)</f>
        <v>-121078.970534354</v>
      </c>
    </row>
    <row r="3391" customFormat="false" ht="15" hidden="false" customHeight="false" outlineLevel="0" collapsed="false">
      <c r="A3391" s="41" t="n">
        <v>-0.3538300376</v>
      </c>
      <c r="B3391" s="41" t="n">
        <v>-0.6325560363</v>
      </c>
      <c r="C3391" s="41" t="n">
        <v>5.317229481</v>
      </c>
      <c r="D3391" s="42" t="n">
        <f aca="false">$B$5*A3391</f>
        <v>-0.904027975203244</v>
      </c>
      <c r="E3391" s="42" t="n">
        <f aca="false">$D$5*A3391+$F$5*B3391</f>
        <v>-1.93423221439082</v>
      </c>
      <c r="F3391" s="43" t="n">
        <f aca="false">Inputs!$B$5*D3391+Inputs!$B$6*E3391</f>
        <v>6308.81319921633</v>
      </c>
      <c r="G3391" s="43" t="n">
        <f aca="false">F3391*SQRT(($B$6-2)/C3391)</f>
        <v>3869.18917614605</v>
      </c>
    </row>
    <row r="3392" customFormat="false" ht="15" hidden="false" customHeight="false" outlineLevel="0" collapsed="false">
      <c r="A3392" s="41" t="n">
        <v>1.8722346756</v>
      </c>
      <c r="B3392" s="41" t="n">
        <v>-0.0476776816</v>
      </c>
      <c r="C3392" s="41" t="n">
        <v>5.6235045293</v>
      </c>
      <c r="D3392" s="42" t="n">
        <f aca="false">$B$5*A3392</f>
        <v>4.78351847787829</v>
      </c>
      <c r="E3392" s="42" t="n">
        <f aca="false">$D$5*A3392+$F$5*B3392</f>
        <v>4.37281966849354</v>
      </c>
      <c r="F3392" s="43" t="n">
        <f aca="false">Inputs!$B$5*D3392+Inputs!$B$6*E3392</f>
        <v>259710.864363152</v>
      </c>
      <c r="G3392" s="43" t="n">
        <f aca="false">F3392*SQRT(($B$6-2)/C3392)</f>
        <v>154882.229232565</v>
      </c>
    </row>
    <row r="3393" customFormat="false" ht="15" hidden="false" customHeight="false" outlineLevel="0" collapsed="false">
      <c r="A3393" s="41" t="n">
        <v>1.7684253285</v>
      </c>
      <c r="B3393" s="41" t="n">
        <v>-1.3983919107</v>
      </c>
      <c r="C3393" s="41" t="n">
        <v>1.6775557125</v>
      </c>
      <c r="D3393" s="42" t="n">
        <f aca="false">$B$5*A3393</f>
        <v>4.51828787591319</v>
      </c>
      <c r="E3393" s="42" t="n">
        <f aca="false">$D$5*A3393+$F$5*B3393</f>
        <v>1.79345803869858</v>
      </c>
      <c r="F3393" s="43" t="n">
        <f aca="false">Inputs!$B$5*D3393+Inputs!$B$6*E3393</f>
        <v>362155.88565639</v>
      </c>
      <c r="G3393" s="43" t="n">
        <f aca="false">F3393*SQRT(($B$6-2)/C3393)</f>
        <v>395432.234942471</v>
      </c>
    </row>
    <row r="3394" customFormat="false" ht="15" hidden="false" customHeight="false" outlineLevel="0" collapsed="false">
      <c r="A3394" s="41" t="n">
        <v>0.5181848828</v>
      </c>
      <c r="B3394" s="41" t="n">
        <v>2.0710825992</v>
      </c>
      <c r="C3394" s="41" t="n">
        <v>2.3977720625</v>
      </c>
      <c r="D3394" s="42" t="n">
        <f aca="false">$B$5*A3394</f>
        <v>1.32395099510516</v>
      </c>
      <c r="E3394" s="42" t="n">
        <f aca="false">$D$5*A3394+$F$5*B3394</f>
        <v>4.80929662597586</v>
      </c>
      <c r="F3394" s="43" t="n">
        <f aca="false">Inputs!$B$5*D3394+Inputs!$B$6*E3394</f>
        <v>-108069.731788277</v>
      </c>
      <c r="G3394" s="43" t="n">
        <f aca="false">F3394*SQRT(($B$6-2)/C3394)</f>
        <v>-98699.5388608752</v>
      </c>
    </row>
    <row r="3395" customFormat="false" ht="15" hidden="false" customHeight="false" outlineLevel="0" collapsed="false">
      <c r="A3395" s="41" t="n">
        <v>0.0297507447</v>
      </c>
      <c r="B3395" s="41" t="n">
        <v>-0.2640044923</v>
      </c>
      <c r="C3395" s="41" t="n">
        <v>8.8131474612</v>
      </c>
      <c r="D3395" s="42" t="n">
        <f aca="false">$B$5*A3395</f>
        <v>0.0760124993184854</v>
      </c>
      <c r="E3395" s="42" t="n">
        <f aca="false">$D$5*A3395+$F$5*B3395</f>
        <v>-0.385073757189546</v>
      </c>
      <c r="F3395" s="43" t="n">
        <f aca="false">Inputs!$B$5*D3395+Inputs!$B$6*E3395</f>
        <v>26854.9377913258</v>
      </c>
      <c r="G3395" s="43" t="n">
        <f aca="false">F3395*SQRT(($B$6-2)/C3395)</f>
        <v>12793.0362391351</v>
      </c>
    </row>
    <row r="3396" customFormat="false" ht="15" hidden="false" customHeight="false" outlineLevel="0" collapsed="false">
      <c r="A3396" s="41" t="n">
        <v>-1.1677519176</v>
      </c>
      <c r="B3396" s="41" t="n">
        <v>1.0823430544</v>
      </c>
      <c r="C3396" s="41" t="n">
        <v>9.9640868603</v>
      </c>
      <c r="D3396" s="42" t="n">
        <f aca="false">$B$5*A3396</f>
        <v>-2.98358050313712</v>
      </c>
      <c r="E3396" s="42" t="n">
        <f aca="false">$D$5*A3396+$F$5*B3396</f>
        <v>-0.909838483242683</v>
      </c>
      <c r="F3396" s="43" t="n">
        <f aca="false">Inputs!$B$5*D3396+Inputs!$B$6*E3396</f>
        <v>-252866.126151578</v>
      </c>
      <c r="G3396" s="43" t="n">
        <f aca="false">F3396*SQRT(($B$6-2)/C3396)</f>
        <v>-113288.780217882</v>
      </c>
    </row>
    <row r="3397" customFormat="false" ht="15" hidden="false" customHeight="false" outlineLevel="0" collapsed="false">
      <c r="A3397" s="41" t="n">
        <v>-0.7701280826</v>
      </c>
      <c r="B3397" s="41" t="n">
        <v>-0.0948085594</v>
      </c>
      <c r="C3397" s="41" t="n">
        <v>2.9390697085</v>
      </c>
      <c r="D3397" s="42" t="n">
        <f aca="false">$B$5*A3397</f>
        <v>-1.96766033738238</v>
      </c>
      <c r="E3397" s="42" t="n">
        <f aca="false">$D$5*A3397+$F$5*B3397</f>
        <v>-1.99629755243807</v>
      </c>
      <c r="F3397" s="43" t="n">
        <f aca="false">Inputs!$B$5*D3397+Inputs!$B$6*E3397</f>
        <v>-96951.1561163339</v>
      </c>
      <c r="G3397" s="43" t="n">
        <f aca="false">F3397*SQRT(($B$6-2)/C3397)</f>
        <v>-79976.6201607821</v>
      </c>
    </row>
    <row r="3398" customFormat="false" ht="15" hidden="false" customHeight="false" outlineLevel="0" collapsed="false">
      <c r="A3398" s="41" t="n">
        <v>-1.2345022798</v>
      </c>
      <c r="B3398" s="41" t="n">
        <v>1.5568946001</v>
      </c>
      <c r="C3398" s="41" t="n">
        <v>12.3492250128</v>
      </c>
      <c r="D3398" s="42" t="n">
        <f aca="false">$B$5*A3398</f>
        <v>-3.15412621257733</v>
      </c>
      <c r="E3398" s="42" t="n">
        <f aca="false">$D$5*A3398+$F$5*B3398</f>
        <v>-0.2492476292104</v>
      </c>
      <c r="F3398" s="43" t="n">
        <f aca="false">Inputs!$B$5*D3398+Inputs!$B$6*E3398</f>
        <v>-302950.239797213</v>
      </c>
      <c r="G3398" s="43" t="n">
        <f aca="false">F3398*SQRT(($B$6-2)/C3398)</f>
        <v>-121917.611698422</v>
      </c>
    </row>
    <row r="3399" customFormat="false" ht="15" hidden="false" customHeight="false" outlineLevel="0" collapsed="false">
      <c r="A3399" s="41" t="n">
        <v>1.1548853107</v>
      </c>
      <c r="B3399" s="41" t="n">
        <v>-0.0315847492</v>
      </c>
      <c r="C3399" s="41" t="n">
        <v>3.2054108555</v>
      </c>
      <c r="D3399" s="42" t="n">
        <f aca="false">$B$5*A3399</f>
        <v>2.95070660508584</v>
      </c>
      <c r="E3399" s="42" t="n">
        <f aca="false">$D$5*A3399+$F$5*B3399</f>
        <v>2.69361223503937</v>
      </c>
      <c r="F3399" s="43" t="n">
        <f aca="false">Inputs!$B$5*D3399+Inputs!$B$6*E3399</f>
        <v>160390.048756615</v>
      </c>
      <c r="G3399" s="43" t="n">
        <f aca="false">F3399*SQRT(($B$6-2)/C3399)</f>
        <v>126692.400659255</v>
      </c>
    </row>
    <row r="3400" customFormat="false" ht="15" hidden="false" customHeight="false" outlineLevel="0" collapsed="false">
      <c r="A3400" s="41" t="n">
        <v>-1.1541489356</v>
      </c>
      <c r="B3400" s="41" t="n">
        <v>1.5359070492</v>
      </c>
      <c r="C3400" s="41" t="n">
        <v>6.3620353669</v>
      </c>
      <c r="D3400" s="42" t="n">
        <f aca="false">$B$5*A3400</f>
        <v>-2.94882518287771</v>
      </c>
      <c r="E3400" s="42" t="n">
        <f aca="false">$D$5*A3400+$F$5*B3400</f>
        <v>-0.0942799248647499</v>
      </c>
      <c r="F3400" s="43" t="n">
        <f aca="false">Inputs!$B$5*D3400+Inputs!$B$6*E3400</f>
        <v>-290168.522044534</v>
      </c>
      <c r="G3400" s="43" t="n">
        <f aca="false">F3400*SQRT(($B$6-2)/C3400)</f>
        <v>-162692.39632098</v>
      </c>
    </row>
    <row r="3401" customFormat="false" ht="15" hidden="false" customHeight="false" outlineLevel="0" collapsed="false">
      <c r="A3401" s="41" t="n">
        <v>-0.365931727</v>
      </c>
      <c r="B3401" s="41" t="n">
        <v>-1.1052048408</v>
      </c>
      <c r="C3401" s="41" t="n">
        <v>1.8086086495</v>
      </c>
      <c r="D3401" s="42" t="n">
        <f aca="false">$B$5*A3401</f>
        <v>-0.93494752584125</v>
      </c>
      <c r="E3401" s="42" t="n">
        <f aca="false">$D$5*A3401+$F$5*B3401</f>
        <v>-2.7791729026114</v>
      </c>
      <c r="F3401" s="43" t="n">
        <f aca="false">Inputs!$B$5*D3401+Inputs!$B$6*E3401</f>
        <v>45463.8925464452</v>
      </c>
      <c r="G3401" s="43" t="n">
        <f aca="false">F3401*SQRT(($B$6-2)/C3401)</f>
        <v>47808.961782546</v>
      </c>
    </row>
    <row r="3402" customFormat="false" ht="15" hidden="false" customHeight="false" outlineLevel="0" collapsed="false">
      <c r="A3402" s="41" t="n">
        <v>-1.7621180125</v>
      </c>
      <c r="B3402" s="41" t="n">
        <v>-0.6459651319</v>
      </c>
      <c r="C3402" s="41" t="n">
        <v>6.0533324659</v>
      </c>
      <c r="D3402" s="42" t="n">
        <f aca="false">$B$5*A3402</f>
        <v>-4.50217282205534</v>
      </c>
      <c r="E3402" s="42" t="n">
        <f aca="false">$D$5*A3402+$F$5*B3402</f>
        <v>-5.30853121106685</v>
      </c>
      <c r="F3402" s="43" t="n">
        <f aca="false">Inputs!$B$5*D3402+Inputs!$B$6*E3402</f>
        <v>-184790.721652192</v>
      </c>
      <c r="G3402" s="43" t="n">
        <f aca="false">F3402*SQRT(($B$6-2)/C3402)</f>
        <v>-106217.945206699</v>
      </c>
    </row>
    <row r="3403" customFormat="false" ht="15" hidden="false" customHeight="false" outlineLevel="0" collapsed="false">
      <c r="A3403" s="41" t="n">
        <v>-1.4546381225</v>
      </c>
      <c r="B3403" s="41" t="n">
        <v>-0.6228208365</v>
      </c>
      <c r="C3403" s="41" t="n">
        <v>2.740442742</v>
      </c>
      <c r="D3403" s="42" t="n">
        <f aca="false">$B$5*A3403</f>
        <v>-3.71656845602168</v>
      </c>
      <c r="E3403" s="42" t="n">
        <f aca="false">$D$5*A3403+$F$5*B3403</f>
        <v>-4.53689152751293</v>
      </c>
      <c r="F3403" s="43" t="n">
        <f aca="false">Inputs!$B$5*D3403+Inputs!$B$6*E3403</f>
        <v>-144812.269226521</v>
      </c>
      <c r="G3403" s="43" t="n">
        <f aca="false">F3403*SQRT(($B$6-2)/C3403)</f>
        <v>-123711.476609588</v>
      </c>
    </row>
    <row r="3404" customFormat="false" ht="15" hidden="false" customHeight="false" outlineLevel="0" collapsed="false">
      <c r="A3404" s="41" t="n">
        <v>0.7444087337</v>
      </c>
      <c r="B3404" s="41" t="n">
        <v>-0.375400164</v>
      </c>
      <c r="C3404" s="41" t="n">
        <v>16.6565767379</v>
      </c>
      <c r="D3404" s="42" t="n">
        <f aca="false">$B$5*A3404</f>
        <v>1.90194796579481</v>
      </c>
      <c r="E3404" s="42" t="n">
        <f aca="false">$D$5*A3404+$F$5*B3404</f>
        <v>1.12316584375909</v>
      </c>
      <c r="F3404" s="43" t="n">
        <f aca="false">Inputs!$B$5*D3404+Inputs!$B$6*E3404</f>
        <v>134036.504391527</v>
      </c>
      <c r="G3404" s="43" t="n">
        <f aca="false">F3404*SQRT(($B$6-2)/C3404)</f>
        <v>46445.6682680007</v>
      </c>
    </row>
    <row r="3405" customFormat="false" ht="15" hidden="false" customHeight="false" outlineLevel="0" collapsed="false">
      <c r="A3405" s="41" t="n">
        <v>0.3556933821</v>
      </c>
      <c r="B3405" s="41" t="n">
        <v>-0.7233346595</v>
      </c>
      <c r="C3405" s="41" t="n">
        <v>4.6942472254</v>
      </c>
      <c r="D3405" s="42" t="n">
        <f aca="false">$B$5*A3405</f>
        <v>0.908788779477712</v>
      </c>
      <c r="E3405" s="42" t="n">
        <f aca="false">$D$5*A3405+$F$5*B3405</f>
        <v>-0.402610399893141</v>
      </c>
      <c r="F3405" s="43" t="n">
        <f aca="false">Inputs!$B$5*D3405+Inputs!$B$6*E3405</f>
        <v>111009.397942428</v>
      </c>
      <c r="G3405" s="43" t="n">
        <f aca="false">F3405*SQRT(($B$6-2)/C3405)</f>
        <v>72458.9048823167</v>
      </c>
    </row>
    <row r="3406" customFormat="false" ht="15" hidden="false" customHeight="false" outlineLevel="0" collapsed="false">
      <c r="A3406" s="41" t="n">
        <v>0.0651690664</v>
      </c>
      <c r="B3406" s="41" t="n">
        <v>1.9209008221</v>
      </c>
      <c r="C3406" s="41" t="n">
        <v>11.382247531</v>
      </c>
      <c r="D3406" s="42" t="n">
        <f aca="false">$B$5*A3406</f>
        <v>0.166505533399852</v>
      </c>
      <c r="E3406" s="42" t="n">
        <f aca="false">$D$5*A3406+$F$5*B3406</f>
        <v>3.47198016962166</v>
      </c>
      <c r="F3406" s="43" t="n">
        <f aca="false">Inputs!$B$5*D3406+Inputs!$B$6*E3406</f>
        <v>-156948.455141098</v>
      </c>
      <c r="G3406" s="43" t="n">
        <f aca="false">F3406*SQRT(($B$6-2)/C3406)</f>
        <v>-65789.7187915797</v>
      </c>
    </row>
    <row r="3407" customFormat="false" ht="15" hidden="false" customHeight="false" outlineLevel="0" collapsed="false">
      <c r="A3407" s="41" t="n">
        <v>-0.348486078</v>
      </c>
      <c r="B3407" s="41" t="n">
        <v>0.3844294376</v>
      </c>
      <c r="C3407" s="41" t="n">
        <v>4.0759799913</v>
      </c>
      <c r="D3407" s="42" t="n">
        <f aca="false">$B$5*A3407</f>
        <v>-0.890374275790032</v>
      </c>
      <c r="E3407" s="42" t="n">
        <f aca="false">$D$5*A3407+$F$5*B3407</f>
        <v>-0.165441866127893</v>
      </c>
      <c r="F3407" s="43" t="n">
        <f aca="false">Inputs!$B$5*D3407+Inputs!$B$6*E3407</f>
        <v>-80765.3342726086</v>
      </c>
      <c r="G3407" s="43" t="n">
        <f aca="false">F3407*SQRT(($B$6-2)/C3407)</f>
        <v>-56574.9229294153</v>
      </c>
    </row>
    <row r="3408" customFormat="false" ht="15" hidden="false" customHeight="false" outlineLevel="0" collapsed="false">
      <c r="A3408" s="41" t="n">
        <v>-1.5655272275</v>
      </c>
      <c r="B3408" s="41" t="n">
        <v>1.5201061224</v>
      </c>
      <c r="C3408" s="41" t="n">
        <v>3.5585666789</v>
      </c>
      <c r="D3408" s="42" t="n">
        <f aca="false">$B$5*A3408</f>
        <v>-3.99988768393465</v>
      </c>
      <c r="E3408" s="42" t="n">
        <f aca="false">$D$5*A3408+$F$5*B3408</f>
        <v>-1.10047486013927</v>
      </c>
      <c r="F3408" s="43" t="n">
        <f aca="false">Inputs!$B$5*D3408+Inputs!$B$6*E3408</f>
        <v>-344965.025386501</v>
      </c>
      <c r="G3408" s="43" t="n">
        <f aca="false">F3408*SQRT(($B$6-2)/C3408)</f>
        <v>-258614.284783824</v>
      </c>
    </row>
    <row r="3409" customFormat="false" ht="15" hidden="false" customHeight="false" outlineLevel="0" collapsed="false">
      <c r="A3409" s="41" t="n">
        <v>-0.4772066289</v>
      </c>
      <c r="B3409" s="41" t="n">
        <v>1.0505336499</v>
      </c>
      <c r="C3409" s="41" t="n">
        <v>3.9960669989</v>
      </c>
      <c r="D3409" s="42" t="n">
        <f aca="false">$B$5*A3409</f>
        <v>-1.2192524563608</v>
      </c>
      <c r="E3409" s="42" t="n">
        <f aca="false">$D$5*A3409+$F$5*B3409</f>
        <v>0.678447967382676</v>
      </c>
      <c r="F3409" s="43" t="n">
        <f aca="false">Inputs!$B$5*D3409+Inputs!$B$6*E3409</f>
        <v>-155847.644005213</v>
      </c>
      <c r="G3409" s="43" t="n">
        <f aca="false">F3409*SQRT(($B$6-2)/C3409)</f>
        <v>-110255.143438715</v>
      </c>
    </row>
    <row r="3410" customFormat="false" ht="15" hidden="false" customHeight="false" outlineLevel="0" collapsed="false">
      <c r="A3410" s="41" t="n">
        <v>-0.1231802958</v>
      </c>
      <c r="B3410" s="41" t="n">
        <v>0.611579365</v>
      </c>
      <c r="C3410" s="41" t="n">
        <v>13.3720141755</v>
      </c>
      <c r="D3410" s="42" t="n">
        <f aca="false">$B$5*A3410</f>
        <v>-0.314722950466122</v>
      </c>
      <c r="E3410" s="42" t="n">
        <f aca="false">$D$5*A3410+$F$5*B3410</f>
        <v>0.762922884752919</v>
      </c>
      <c r="F3410" s="43" t="n">
        <f aca="false">Inputs!$B$5*D3410+Inputs!$B$6*E3410</f>
        <v>-69618.4392842581</v>
      </c>
      <c r="G3410" s="43" t="n">
        <f aca="false">F3410*SQRT(($B$6-2)/C3410)</f>
        <v>-26924.0796495445</v>
      </c>
    </row>
    <row r="3411" customFormat="false" ht="15" hidden="false" customHeight="false" outlineLevel="0" collapsed="false">
      <c r="A3411" s="41" t="n">
        <v>0.6710124272</v>
      </c>
      <c r="B3411" s="41" t="n">
        <v>-0.4524403395</v>
      </c>
      <c r="C3411" s="41" t="n">
        <v>2.302292435</v>
      </c>
      <c r="D3411" s="42" t="n">
        <f aca="false">$B$5*A3411</f>
        <v>1.71442201462726</v>
      </c>
      <c r="E3411" s="42" t="n">
        <f aca="false">$D$5*A3411+$F$5*B3411</f>
        <v>0.815484198328199</v>
      </c>
      <c r="F3411" s="43" t="n">
        <f aca="false">Inputs!$B$5*D3411+Inputs!$B$6*E3411</f>
        <v>130667.991546316</v>
      </c>
      <c r="G3411" s="43" t="n">
        <f aca="false">F3411*SQRT(($B$6-2)/C3411)</f>
        <v>121787.85187814</v>
      </c>
    </row>
    <row r="3412" customFormat="false" ht="15" hidden="false" customHeight="false" outlineLevel="0" collapsed="false">
      <c r="A3412" s="41" t="n">
        <v>1.0919064358</v>
      </c>
      <c r="B3412" s="41" t="n">
        <v>-0.758984864</v>
      </c>
      <c r="C3412" s="41" t="n">
        <v>16.1911754167</v>
      </c>
      <c r="D3412" s="42" t="n">
        <f aca="false">$B$5*A3412</f>
        <v>2.7897969628672</v>
      </c>
      <c r="E3412" s="42" t="n">
        <f aca="false">$D$5*A3412+$F$5*B3412</f>
        <v>1.28771442851367</v>
      </c>
      <c r="F3412" s="43" t="n">
        <f aca="false">Inputs!$B$5*D3412+Inputs!$B$6*E3412</f>
        <v>214593.974861036</v>
      </c>
      <c r="G3412" s="43" t="n">
        <f aca="false">F3412*SQRT(($B$6-2)/C3412)</f>
        <v>75421.1817567342</v>
      </c>
    </row>
    <row r="3413" customFormat="false" ht="15" hidden="false" customHeight="false" outlineLevel="0" collapsed="false">
      <c r="A3413" s="41" t="n">
        <v>0.77793422</v>
      </c>
      <c r="B3413" s="41" t="n">
        <v>-0.3902052942</v>
      </c>
      <c r="C3413" s="41" t="n">
        <v>7.1207864299</v>
      </c>
      <c r="D3413" s="42" t="n">
        <f aca="false">$B$5*A3413</f>
        <v>1.9876048469999</v>
      </c>
      <c r="E3413" s="42" t="n">
        <f aca="false">$D$5*A3413+$F$5*B3413</f>
        <v>1.17737800771209</v>
      </c>
      <c r="F3413" s="43" t="n">
        <f aca="false">Inputs!$B$5*D3413+Inputs!$B$6*E3413</f>
        <v>139891.584314385</v>
      </c>
      <c r="G3413" s="43" t="n">
        <f aca="false">F3413*SQRT(($B$6-2)/C3413)</f>
        <v>74138.297092743</v>
      </c>
    </row>
    <row r="3414" customFormat="false" ht="15" hidden="false" customHeight="false" outlineLevel="0" collapsed="false">
      <c r="A3414" s="41" t="n">
        <v>0.3495579486</v>
      </c>
      <c r="B3414" s="41" t="n">
        <v>-0.4619930024</v>
      </c>
      <c r="C3414" s="41" t="n">
        <v>12.9047430629</v>
      </c>
      <c r="D3414" s="42" t="n">
        <f aca="false">$B$5*A3414</f>
        <v>0.89311288163246</v>
      </c>
      <c r="E3414" s="42" t="n">
        <f aca="false">$D$5*A3414+$F$5*B3414</f>
        <v>0.0340600286150845</v>
      </c>
      <c r="F3414" s="43" t="n">
        <f aca="false">Inputs!$B$5*D3414+Inputs!$B$6*E3414</f>
        <v>87608.2867324918</v>
      </c>
      <c r="G3414" s="43" t="n">
        <f aca="false">F3414*SQRT(($B$6-2)/C3414)</f>
        <v>34489.3892792514</v>
      </c>
    </row>
    <row r="3415" customFormat="false" ht="15" hidden="false" customHeight="false" outlineLevel="0" collapsed="false">
      <c r="A3415" s="41" t="n">
        <v>0.0499759747</v>
      </c>
      <c r="B3415" s="41" t="n">
        <v>-1.0746937017</v>
      </c>
      <c r="C3415" s="41" t="n">
        <v>1.2141109134</v>
      </c>
      <c r="D3415" s="42" t="n">
        <f aca="false">$B$5*A3415</f>
        <v>0.127687517779156</v>
      </c>
      <c r="E3415" s="42" t="n">
        <f aca="false">$D$5*A3415+$F$5*B3415</f>
        <v>-1.73679906286798</v>
      </c>
      <c r="F3415" s="43" t="n">
        <f aca="false">Inputs!$B$5*D3415+Inputs!$B$6*E3415</f>
        <v>99608.7049213146</v>
      </c>
      <c r="G3415" s="43" t="n">
        <f aca="false">F3415*SQRT(($B$6-2)/C3415)</f>
        <v>127844.812325398</v>
      </c>
    </row>
    <row r="3416" customFormat="false" ht="15" hidden="false" customHeight="false" outlineLevel="0" collapsed="false">
      <c r="A3416" s="41" t="n">
        <v>0.2475569847</v>
      </c>
      <c r="B3416" s="41" t="n">
        <v>0.044187835</v>
      </c>
      <c r="C3416" s="41" t="n">
        <v>6.2519264912</v>
      </c>
      <c r="D3416" s="42" t="n">
        <f aca="false">$B$5*A3416</f>
        <v>0.632502659027391</v>
      </c>
      <c r="E3416" s="42" t="n">
        <f aca="false">$D$5*A3416+$F$5*B3416</f>
        <v>0.665384681007613</v>
      </c>
      <c r="F3416" s="43" t="n">
        <f aca="false">Inputs!$B$5*D3416+Inputs!$B$6*E3416</f>
        <v>29981.0318523584</v>
      </c>
      <c r="G3416" s="43" t="n">
        <f aca="false">F3416*SQRT(($B$6-2)/C3416)</f>
        <v>16957.2195104443</v>
      </c>
    </row>
    <row r="3417" customFormat="false" ht="15" hidden="false" customHeight="false" outlineLevel="0" collapsed="false">
      <c r="A3417" s="41" t="n">
        <v>-0.5401535541</v>
      </c>
      <c r="B3417" s="41" t="n">
        <v>-0.0550279664</v>
      </c>
      <c r="C3417" s="41" t="n">
        <v>9.0759960822</v>
      </c>
      <c r="D3417" s="42" t="n">
        <f aca="false">$B$5*A3417</f>
        <v>-1.38008046779762</v>
      </c>
      <c r="E3417" s="42" t="n">
        <f aca="false">$D$5*A3417+$F$5*B3417</f>
        <v>-1.38036205035319</v>
      </c>
      <c r="F3417" s="43" t="n">
        <f aca="false">Inputs!$B$5*D3417+Inputs!$B$6*E3417</f>
        <v>-68989.9442621029</v>
      </c>
      <c r="G3417" s="43" t="n">
        <f aca="false">F3417*SQRT(($B$6-2)/C3417)</f>
        <v>-32385.7263604389</v>
      </c>
    </row>
    <row r="3418" customFormat="false" ht="15" hidden="false" customHeight="false" outlineLevel="0" collapsed="false">
      <c r="A3418" s="41" t="n">
        <v>0.1340044762</v>
      </c>
      <c r="B3418" s="41" t="n">
        <v>-0.6163570533</v>
      </c>
      <c r="C3418" s="41" t="n">
        <v>9.2518610449</v>
      </c>
      <c r="D3418" s="42" t="n">
        <f aca="false">$B$5*A3418</f>
        <v>0.342378493665958</v>
      </c>
      <c r="E3418" s="42" t="n">
        <f aca="false">$D$5*A3418+$F$5*B3418</f>
        <v>-0.745415643183918</v>
      </c>
      <c r="F3418" s="43" t="n">
        <f aca="false">Inputs!$B$5*D3418+Inputs!$B$6*E3418</f>
        <v>71508.6315257917</v>
      </c>
      <c r="G3418" s="43" t="n">
        <f aca="false">F3418*SQRT(($B$6-2)/C3418)</f>
        <v>33247.4938280564</v>
      </c>
    </row>
    <row r="3419" customFormat="false" ht="15" hidden="false" customHeight="false" outlineLevel="0" collapsed="false">
      <c r="A3419" s="41" t="n">
        <v>-0.1287585757</v>
      </c>
      <c r="B3419" s="41" t="n">
        <v>-1.0055519409</v>
      </c>
      <c r="C3419" s="41" t="n">
        <v>6.2465968349</v>
      </c>
      <c r="D3419" s="42" t="n">
        <f aca="false">$B$5*A3419</f>
        <v>-0.328975333099658</v>
      </c>
      <c r="E3419" s="42" t="n">
        <f aca="false">$D$5*A3419+$F$5*B3419</f>
        <v>-2.04272347735509</v>
      </c>
      <c r="F3419" s="43" t="n">
        <f aca="false">Inputs!$B$5*D3419+Inputs!$B$6*E3419</f>
        <v>69238.6405577888</v>
      </c>
      <c r="G3419" s="43" t="n">
        <f aca="false">F3419*SQRT(($B$6-2)/C3419)</f>
        <v>39177.9575838414</v>
      </c>
    </row>
    <row r="3420" customFormat="false" ht="15" hidden="false" customHeight="false" outlineLevel="0" collapsed="false">
      <c r="A3420" s="41" t="n">
        <v>2.345733039</v>
      </c>
      <c r="B3420" s="41" t="n">
        <v>1.0591186602</v>
      </c>
      <c r="C3420" s="41" t="n">
        <v>2.5620191868</v>
      </c>
      <c r="D3420" s="42" t="n">
        <f aca="false">$B$5*A3420</f>
        <v>5.99329639732804</v>
      </c>
      <c r="E3420" s="42" t="n">
        <f aca="false">$D$5*A3420+$F$5*B3420</f>
        <v>7.41070494462648</v>
      </c>
      <c r="F3420" s="43" t="n">
        <f aca="false">Inputs!$B$5*D3420+Inputs!$B$6*E3420</f>
        <v>228794.39250148</v>
      </c>
      <c r="G3420" s="43" t="n">
        <f aca="false">F3420*SQRT(($B$6-2)/C3420)</f>
        <v>202147.877209947</v>
      </c>
    </row>
    <row r="3421" customFormat="false" ht="15" hidden="false" customHeight="false" outlineLevel="0" collapsed="false">
      <c r="A3421" s="41" t="n">
        <v>0.2730941056</v>
      </c>
      <c r="B3421" s="41" t="n">
        <v>1.1721129275</v>
      </c>
      <c r="C3421" s="41" t="n">
        <v>2.4183822029</v>
      </c>
      <c r="D3421" s="42" t="n">
        <f aca="false">$B$5*A3421</f>
        <v>0.697749442077071</v>
      </c>
      <c r="E3421" s="42" t="n">
        <f aca="false">$D$5*A3421+$F$5*B3421</f>
        <v>2.67379079027182</v>
      </c>
      <c r="F3421" s="43" t="n">
        <f aca="false">Inputs!$B$5*D3421+Inputs!$B$6*E3421</f>
        <v>-63914.595305884</v>
      </c>
      <c r="G3421" s="43" t="n">
        <f aca="false">F3421*SQRT(($B$6-2)/C3421)</f>
        <v>-58123.6089406046</v>
      </c>
    </row>
    <row r="3422" customFormat="false" ht="15" hidden="false" customHeight="false" outlineLevel="0" collapsed="false">
      <c r="A3422" s="41" t="n">
        <v>-1.9792524767</v>
      </c>
      <c r="B3422" s="41" t="n">
        <v>-2.5576797378</v>
      </c>
      <c r="C3422" s="41" t="n">
        <v>2.2895270694</v>
      </c>
      <c r="D3422" s="42" t="n">
        <f aca="false">$B$5*A3422</f>
        <v>-5.05694660934888</v>
      </c>
      <c r="E3422" s="42" t="n">
        <f aca="false">$D$5*A3422+$F$5*B3422</f>
        <v>-9.1262641438551</v>
      </c>
      <c r="F3422" s="43" t="n">
        <f aca="false">Inputs!$B$5*D3422+Inputs!$B$6*E3422</f>
        <v>-49381.4537421333</v>
      </c>
      <c r="G3422" s="43" t="n">
        <f aca="false">F3422*SQRT(($B$6-2)/C3422)</f>
        <v>-46153.6420501647</v>
      </c>
    </row>
    <row r="3423" customFormat="false" ht="15" hidden="false" customHeight="false" outlineLevel="0" collapsed="false">
      <c r="A3423" s="41" t="n">
        <v>-0.3992910617</v>
      </c>
      <c r="B3423" s="41" t="n">
        <v>-1.3785641436</v>
      </c>
      <c r="C3423" s="41" t="n">
        <v>4.4824467454</v>
      </c>
      <c r="D3423" s="42" t="n">
        <f aca="false">$B$5*A3423</f>
        <v>-1.02017989335738</v>
      </c>
      <c r="E3423" s="42" t="n">
        <f aca="false">$D$5*A3423+$F$5*B3423</f>
        <v>-3.33057600248913</v>
      </c>
      <c r="F3423" s="43" t="n">
        <f aca="false">Inputs!$B$5*D3423+Inputs!$B$6*E3423</f>
        <v>64510.8107887188</v>
      </c>
      <c r="G3423" s="43" t="n">
        <f aca="false">F3423*SQRT(($B$6-2)/C3423)</f>
        <v>43091.3329926226</v>
      </c>
    </row>
    <row r="3424" customFormat="false" ht="15" hidden="false" customHeight="false" outlineLevel="0" collapsed="false">
      <c r="A3424" s="41" t="n">
        <v>-0.2366055244</v>
      </c>
      <c r="B3424" s="41" t="n">
        <v>0.2056566406</v>
      </c>
      <c r="C3424" s="41" t="n">
        <v>3.9415159543</v>
      </c>
      <c r="D3424" s="42" t="n">
        <f aca="false">$B$5*A3424</f>
        <v>-0.604521918478393</v>
      </c>
      <c r="E3424" s="42" t="n">
        <f aca="false">$D$5*A3424+$F$5*B3424</f>
        <v>-0.20790718134149</v>
      </c>
      <c r="F3424" s="43" t="n">
        <f aca="false">Inputs!$B$5*D3424+Inputs!$B$6*E3424</f>
        <v>-50056.8327807648</v>
      </c>
      <c r="G3424" s="43" t="n">
        <f aca="false">F3424*SQRT(($B$6-2)/C3424)</f>
        <v>-35657.1576098572</v>
      </c>
    </row>
    <row r="3425" customFormat="false" ht="15" hidden="false" customHeight="false" outlineLevel="0" collapsed="false">
      <c r="A3425" s="41" t="n">
        <v>0.9204144983</v>
      </c>
      <c r="B3425" s="41" t="n">
        <v>-1.1382639843</v>
      </c>
      <c r="C3425" s="41" t="n">
        <v>2.6569941852</v>
      </c>
      <c r="D3425" s="42" t="n">
        <f aca="false">$B$5*A3425</f>
        <v>2.3516388288846</v>
      </c>
      <c r="E3425" s="42" t="n">
        <f aca="false">$D$5*A3425+$F$5*B3425</f>
        <v>0.22471622199168</v>
      </c>
      <c r="F3425" s="43" t="n">
        <f aca="false">Inputs!$B$5*D3425+Inputs!$B$6*E3425</f>
        <v>223928.071788876</v>
      </c>
      <c r="G3425" s="43" t="n">
        <f aca="false">F3425*SQRT(($B$6-2)/C3425)</f>
        <v>194280.06330806</v>
      </c>
    </row>
    <row r="3426" customFormat="false" ht="15" hidden="false" customHeight="false" outlineLevel="0" collapsed="false">
      <c r="A3426" s="41" t="n">
        <v>0.3996306862</v>
      </c>
      <c r="B3426" s="41" t="n">
        <v>0.0143896932</v>
      </c>
      <c r="C3426" s="41" t="n">
        <v>3.0333122939</v>
      </c>
      <c r="D3426" s="42" t="n">
        <f aca="false">$B$5*A3426</f>
        <v>1.021047626496</v>
      </c>
      <c r="E3426" s="42" t="n">
        <f aca="false">$D$5*A3426+$F$5*B3426</f>
        <v>0.975803636146249</v>
      </c>
      <c r="F3426" s="43" t="n">
        <f aca="false">Inputs!$B$5*D3426+Inputs!$B$6*E3426</f>
        <v>53314.5808422872</v>
      </c>
      <c r="G3426" s="43" t="n">
        <f aca="false">F3426*SQRT(($B$6-2)/C3426)</f>
        <v>43291.4801094853</v>
      </c>
    </row>
    <row r="3427" customFormat="false" ht="15" hidden="false" customHeight="false" outlineLevel="0" collapsed="false">
      <c r="A3427" s="41" t="n">
        <v>0.3475093099</v>
      </c>
      <c r="B3427" s="41" t="n">
        <v>-0.5197719508</v>
      </c>
      <c r="C3427" s="41" t="n">
        <v>3.5978553302</v>
      </c>
      <c r="D3427" s="42" t="n">
        <f aca="false">$B$5*A3427</f>
        <v>0.88787865474645</v>
      </c>
      <c r="E3427" s="42" t="n">
        <f aca="false">$D$5*A3427+$F$5*B3427</f>
        <v>-0.0705843601279617</v>
      </c>
      <c r="F3427" s="43" t="n">
        <f aca="false">Inputs!$B$5*D3427+Inputs!$B$6*E3427</f>
        <v>92317.0834810431</v>
      </c>
      <c r="G3427" s="43" t="n">
        <f aca="false">F3427*SQRT(($B$6-2)/C3427)</f>
        <v>68829.5967645784</v>
      </c>
    </row>
    <row r="3428" customFormat="false" ht="15" hidden="false" customHeight="false" outlineLevel="0" collapsed="false">
      <c r="A3428" s="41" t="n">
        <v>1.3831351399</v>
      </c>
      <c r="B3428" s="41" t="n">
        <v>-0.1035086484</v>
      </c>
      <c r="C3428" s="41" t="n">
        <v>0.3472234305</v>
      </c>
      <c r="D3428" s="42" t="n">
        <f aca="false">$B$5*A3428</f>
        <v>3.53387990583718</v>
      </c>
      <c r="E3428" s="42" t="n">
        <f aca="false">$D$5*A3428+$F$5*B3428</f>
        <v>3.11255856223833</v>
      </c>
      <c r="F3428" s="43" t="n">
        <f aca="false">Inputs!$B$5*D3428+Inputs!$B$6*E3428</f>
        <v>197760.062471801</v>
      </c>
      <c r="G3428" s="43" t="n">
        <f aca="false">F3428*SQRT(($B$6-2)/C3428)</f>
        <v>474623.324126428</v>
      </c>
    </row>
    <row r="3429" customFormat="false" ht="15" hidden="false" customHeight="false" outlineLevel="0" collapsed="false">
      <c r="A3429" s="41" t="n">
        <v>1.7741822235</v>
      </c>
      <c r="B3429" s="41" t="n">
        <v>-0.7903886537</v>
      </c>
      <c r="C3429" s="41" t="n">
        <v>2.7707804216</v>
      </c>
      <c r="D3429" s="42" t="n">
        <f aca="false">$B$5*A3429</f>
        <v>4.53299661620446</v>
      </c>
      <c r="E3429" s="42" t="n">
        <f aca="false">$D$5*A3429+$F$5*B3429</f>
        <v>2.85702326832263</v>
      </c>
      <c r="F3429" s="43" t="n">
        <f aca="false">Inputs!$B$5*D3429+Inputs!$B$6*E3429</f>
        <v>310448.498204314</v>
      </c>
      <c r="G3429" s="43" t="n">
        <f aca="false">F3429*SQRT(($B$6-2)/C3429)</f>
        <v>263756.703350783</v>
      </c>
    </row>
    <row r="3430" customFormat="false" ht="15" hidden="false" customHeight="false" outlineLevel="0" collapsed="false">
      <c r="A3430" s="41" t="n">
        <v>0.74282734</v>
      </c>
      <c r="B3430" s="41" t="n">
        <v>-0.0596684806</v>
      </c>
      <c r="C3430" s="41" t="n">
        <v>2.1493997452</v>
      </c>
      <c r="D3430" s="42" t="n">
        <f aca="false">$B$5*A3430</f>
        <v>1.8979075396221</v>
      </c>
      <c r="E3430" s="42" t="n">
        <f aca="false">$D$5*A3430+$F$5*B3430</f>
        <v>1.66459068085127</v>
      </c>
      <c r="F3430" s="43" t="n">
        <f aca="false">Inputs!$B$5*D3430+Inputs!$B$6*E3430</f>
        <v>106561.219919647</v>
      </c>
      <c r="G3430" s="43" t="n">
        <f aca="false">F3430*SQRT(($B$6-2)/C3430)</f>
        <v>102791.11689512</v>
      </c>
    </row>
    <row r="3431" customFormat="false" ht="15" hidden="false" customHeight="false" outlineLevel="0" collapsed="false">
      <c r="A3431" s="41" t="n">
        <v>-0.3277424167</v>
      </c>
      <c r="B3431" s="41" t="n">
        <v>0.6323153405</v>
      </c>
      <c r="C3431" s="41" t="n">
        <v>1.1562830816</v>
      </c>
      <c r="D3431" s="42" t="n">
        <f aca="false">$B$5*A3431</f>
        <v>-0.837374676743722</v>
      </c>
      <c r="E3431" s="42" t="n">
        <f aca="false">$D$5*A3431+$F$5*B3431</f>
        <v>0.311955081444153</v>
      </c>
      <c r="F3431" s="43" t="n">
        <f aca="false">Inputs!$B$5*D3431+Inputs!$B$6*E3431</f>
        <v>-99335.2217465798</v>
      </c>
      <c r="G3431" s="43" t="n">
        <f aca="false">F3431*SQRT(($B$6-2)/C3431)</f>
        <v>-130643.009963501</v>
      </c>
    </row>
    <row r="3432" customFormat="false" ht="15" hidden="false" customHeight="false" outlineLevel="0" collapsed="false">
      <c r="A3432" s="41" t="n">
        <v>-0.2991734792</v>
      </c>
      <c r="B3432" s="41" t="n">
        <v>-2.6619653372</v>
      </c>
      <c r="C3432" s="41" t="n">
        <v>1.2336768682</v>
      </c>
      <c r="D3432" s="42" t="n">
        <f aca="false">$B$5*A3432</f>
        <v>-0.764381668866222</v>
      </c>
      <c r="E3432" s="42" t="n">
        <f aca="false">$D$5*A3432+$F$5*B3432</f>
        <v>-5.30844318967286</v>
      </c>
      <c r="F3432" s="43" t="n">
        <f aca="false">Inputs!$B$5*D3432+Inputs!$B$6*E3432</f>
        <v>188983.992597021</v>
      </c>
      <c r="G3432" s="43" t="n">
        <f aca="false">F3432*SQRT(($B$6-2)/C3432)</f>
        <v>240624.202201126</v>
      </c>
    </row>
    <row r="3433" customFormat="false" ht="15" hidden="false" customHeight="false" outlineLevel="0" collapsed="false">
      <c r="A3433" s="41" t="n">
        <v>-3.0628681232</v>
      </c>
      <c r="B3433" s="41" t="n">
        <v>1.2724221603</v>
      </c>
      <c r="C3433" s="41" t="n">
        <v>2.7302752261</v>
      </c>
      <c r="D3433" s="42" t="n">
        <f aca="false">$B$5*A3433</f>
        <v>-7.82556078763805</v>
      </c>
      <c r="E3433" s="42" t="n">
        <f aca="false">$D$5*A3433+$F$5*B3433</f>
        <v>-5.09121590621911</v>
      </c>
      <c r="F3433" s="43" t="n">
        <f aca="false">Inputs!$B$5*D3433+Inputs!$B$6*E3433</f>
        <v>-527995.28345285</v>
      </c>
      <c r="G3433" s="43" t="n">
        <f aca="false">F3433*SQRT(($B$6-2)/C3433)</f>
        <v>-451899.464456501</v>
      </c>
    </row>
    <row r="3434" customFormat="false" ht="15" hidden="false" customHeight="false" outlineLevel="0" collapsed="false">
      <c r="A3434" s="41" t="n">
        <v>1.2302584579</v>
      </c>
      <c r="B3434" s="41" t="n">
        <v>1.8873409463</v>
      </c>
      <c r="C3434" s="41" t="n">
        <v>4.6373146042</v>
      </c>
      <c r="D3434" s="42" t="n">
        <f aca="false">$B$5*A3434</f>
        <v>3.14328334082624</v>
      </c>
      <c r="E3434" s="42" t="n">
        <f aca="false">$D$5*A3434+$F$5*B3434</f>
        <v>6.18646337237023</v>
      </c>
      <c r="F3434" s="43" t="n">
        <f aca="false">Inputs!$B$5*D3434+Inputs!$B$6*E3434</f>
        <v>5005.16546411271</v>
      </c>
      <c r="G3434" s="43" t="n">
        <f aca="false">F3434*SQRT(($B$6-2)/C3434)</f>
        <v>3287.00342761858</v>
      </c>
    </row>
    <row r="3435" customFormat="false" ht="15" hidden="false" customHeight="false" outlineLevel="0" collapsed="false">
      <c r="A3435" s="41" t="n">
        <v>-0.0175282483</v>
      </c>
      <c r="B3435" s="41" t="n">
        <v>-1.292634802</v>
      </c>
      <c r="C3435" s="41" t="n">
        <v>4.8567315909</v>
      </c>
      <c r="D3435" s="42" t="n">
        <f aca="false">$B$5*A3435</f>
        <v>-0.0447842894486602</v>
      </c>
      <c r="E3435" s="42" t="n">
        <f aca="false">$D$5*A3435+$F$5*B3435</f>
        <v>-2.27375985478645</v>
      </c>
      <c r="F3435" s="43" t="n">
        <f aca="false">Inputs!$B$5*D3435+Inputs!$B$6*E3435</f>
        <v>109209.563794457</v>
      </c>
      <c r="G3435" s="43" t="n">
        <f aca="false">F3435*SQRT(($B$6-2)/C3435)</f>
        <v>70081.5371449848</v>
      </c>
    </row>
    <row r="3436" customFormat="false" ht="15" hidden="false" customHeight="false" outlineLevel="0" collapsed="false">
      <c r="A3436" s="41" t="n">
        <v>-0.4195838427</v>
      </c>
      <c r="B3436" s="41" t="n">
        <v>0.0114245154</v>
      </c>
      <c r="C3436" s="41" t="n">
        <v>5.3734185205</v>
      </c>
      <c r="D3436" s="42" t="n">
        <f aca="false">$B$5*A3436</f>
        <v>-1.07202750313948</v>
      </c>
      <c r="E3436" s="42" t="n">
        <f aca="false">$D$5*A3436+$F$5*B3436</f>
        <v>-0.978709385385012</v>
      </c>
      <c r="F3436" s="43" t="n">
        <f aca="false">Inputs!$B$5*D3436+Inputs!$B$6*E3436</f>
        <v>-58267.2810446978</v>
      </c>
      <c r="G3436" s="43" t="n">
        <f aca="false">F3436*SQRT(($B$6-2)/C3436)</f>
        <v>-35547.9382232811</v>
      </c>
    </row>
    <row r="3437" customFormat="false" ht="15" hidden="false" customHeight="false" outlineLevel="0" collapsed="false">
      <c r="A3437" s="41" t="n">
        <v>-1.0070382243</v>
      </c>
      <c r="B3437" s="41" t="n">
        <v>1.648574723</v>
      </c>
      <c r="C3437" s="41" t="n">
        <v>4.8620532033</v>
      </c>
      <c r="D3437" s="42" t="n">
        <f aca="false">$B$5*A3437</f>
        <v>-2.57296054637222</v>
      </c>
      <c r="E3437" s="42" t="n">
        <f aca="false">$D$5*A3437+$F$5*B3437</f>
        <v>0.450331202221176</v>
      </c>
      <c r="F3437" s="43" t="n">
        <f aca="false">Inputs!$B$5*D3437+Inputs!$B$6*E3437</f>
        <v>-279812.614748281</v>
      </c>
      <c r="G3437" s="43" t="n">
        <f aca="false">F3437*SQRT(($B$6-2)/C3437)</f>
        <v>-179461.97142291</v>
      </c>
    </row>
    <row r="3438" customFormat="false" ht="15" hidden="false" customHeight="false" outlineLevel="0" collapsed="false">
      <c r="A3438" s="41" t="n">
        <v>2.2395028796</v>
      </c>
      <c r="B3438" s="41" t="n">
        <v>0.4782807007</v>
      </c>
      <c r="C3438" s="41" t="n">
        <v>2.3687992994</v>
      </c>
      <c r="D3438" s="42" t="n">
        <f aca="false">$B$5*A3438</f>
        <v>5.72188067310265</v>
      </c>
      <c r="E3438" s="42" t="n">
        <f aca="false">$D$5*A3438+$F$5*B3438</f>
        <v>6.15496228262015</v>
      </c>
      <c r="F3438" s="43" t="n">
        <f aca="false">Inputs!$B$5*D3438+Inputs!$B$6*E3438</f>
        <v>264439.953179257</v>
      </c>
      <c r="G3438" s="43" t="n">
        <f aca="false">F3438*SQRT(($B$6-2)/C3438)</f>
        <v>242984.145089666</v>
      </c>
    </row>
    <row r="3439" customFormat="false" ht="15" hidden="false" customHeight="false" outlineLevel="0" collapsed="false">
      <c r="A3439" s="41" t="n">
        <v>-0.0108637467</v>
      </c>
      <c r="B3439" s="41" t="n">
        <v>-1.2949669785</v>
      </c>
      <c r="C3439" s="41" t="n">
        <v>1.2280798899</v>
      </c>
      <c r="D3439" s="42" t="n">
        <f aca="false">$B$5*A3439</f>
        <v>-0.0277566342273761</v>
      </c>
      <c r="E3439" s="42" t="n">
        <f aca="false">$D$5*A3439+$F$5*B3439</f>
        <v>-2.26192816054017</v>
      </c>
      <c r="F3439" s="43" t="n">
        <f aca="false">Inputs!$B$5*D3439+Inputs!$B$6*E3439</f>
        <v>110320.744604271</v>
      </c>
      <c r="G3439" s="43" t="n">
        <f aca="false">F3439*SQRT(($B$6-2)/C3439)</f>
        <v>140785.806279957</v>
      </c>
    </row>
    <row r="3440" customFormat="false" ht="15" hidden="false" customHeight="false" outlineLevel="0" collapsed="false">
      <c r="A3440" s="41" t="n">
        <v>1.5464338962</v>
      </c>
      <c r="B3440" s="41" t="n">
        <v>0.0763068108</v>
      </c>
      <c r="C3440" s="41" t="n">
        <v>1.5363762911</v>
      </c>
      <c r="D3440" s="42" t="n">
        <f aca="false">$B$5*A3440</f>
        <v>3.95110464179356</v>
      </c>
      <c r="E3440" s="42" t="n">
        <f aca="false">$D$5*A3440+$F$5*B3440</f>
        <v>3.81163762353599</v>
      </c>
      <c r="F3440" s="43" t="n">
        <f aca="false">Inputs!$B$5*D3440+Inputs!$B$6*E3440</f>
        <v>204528.583002557</v>
      </c>
      <c r="G3440" s="43" t="n">
        <f aca="false">F3440*SQRT(($B$6-2)/C3440)</f>
        <v>233356.66476486</v>
      </c>
    </row>
    <row r="3441" customFormat="false" ht="15" hidden="false" customHeight="false" outlineLevel="0" collapsed="false">
      <c r="A3441" s="41" t="n">
        <v>-0.2891643984</v>
      </c>
      <c r="B3441" s="41" t="n">
        <v>0.4811740887</v>
      </c>
      <c r="C3441" s="41" t="n">
        <v>3.2727700315</v>
      </c>
      <c r="D3441" s="42" t="n">
        <f aca="false">$B$5*A3441</f>
        <v>-0.738808687243054</v>
      </c>
      <c r="E3441" s="42" t="n">
        <f aca="false">$D$5*A3441+$F$5*B3441</f>
        <v>0.142772560544598</v>
      </c>
      <c r="F3441" s="43" t="n">
        <f aca="false">Inputs!$B$5*D3441+Inputs!$B$6*E3441</f>
        <v>-81019.4967515352</v>
      </c>
      <c r="G3441" s="43" t="n">
        <f aca="false">F3441*SQRT(($B$6-2)/C3441)</f>
        <v>-63335.4403262637</v>
      </c>
    </row>
    <row r="3442" customFormat="false" ht="15" hidden="false" customHeight="false" outlineLevel="0" collapsed="false">
      <c r="A3442" s="41" t="n">
        <v>-0.585711529</v>
      </c>
      <c r="B3442" s="41" t="n">
        <v>0.1468751731</v>
      </c>
      <c r="C3442" s="41" t="n">
        <v>3.9825200811</v>
      </c>
      <c r="D3442" s="42" t="n">
        <f aca="false">$B$5*A3442</f>
        <v>-1.49648009311651</v>
      </c>
      <c r="E3442" s="42" t="n">
        <f aca="false">$D$5*A3442+$F$5*B3442</f>
        <v>-1.14013614610504</v>
      </c>
      <c r="F3442" s="43" t="n">
        <f aca="false">Inputs!$B$5*D3442+Inputs!$B$6*E3442</f>
        <v>-92641.2020063989</v>
      </c>
      <c r="G3442" s="43" t="n">
        <f aca="false">F3442*SQRT(($B$6-2)/C3442)</f>
        <v>-65650.8256022129</v>
      </c>
    </row>
    <row r="3443" customFormat="false" ht="15" hidden="false" customHeight="false" outlineLevel="0" collapsed="false">
      <c r="A3443" s="41" t="n">
        <v>-1.4424668508</v>
      </c>
      <c r="B3443" s="41" t="n">
        <v>1.0870871893</v>
      </c>
      <c r="C3443" s="41" t="n">
        <v>6.6144644292</v>
      </c>
      <c r="D3443" s="42" t="n">
        <f aca="false">$B$5*A3443</f>
        <v>-3.68547112413535</v>
      </c>
      <c r="E3443" s="42" t="n">
        <f aca="false">$D$5*A3443+$F$5*B3443</f>
        <v>-1.55535488495502</v>
      </c>
      <c r="F3443" s="43" t="n">
        <f aca="false">Inputs!$B$5*D3443+Inputs!$B$6*E3443</f>
        <v>-290779.368165784</v>
      </c>
      <c r="G3443" s="43" t="n">
        <f aca="false">F3443*SQRT(($B$6-2)/C3443)</f>
        <v>-159893.660001785</v>
      </c>
    </row>
    <row r="3444" customFormat="false" ht="15" hidden="false" customHeight="false" outlineLevel="0" collapsed="false">
      <c r="A3444" s="41" t="n">
        <v>-0.1044110411</v>
      </c>
      <c r="B3444" s="41" t="n">
        <v>1.1588008606</v>
      </c>
      <c r="C3444" s="41" t="n">
        <v>9.3101570371</v>
      </c>
      <c r="D3444" s="42" t="n">
        <f aca="false">$B$5*A3444</f>
        <v>-0.266767916920617</v>
      </c>
      <c r="E3444" s="42" t="n">
        <f aca="false">$D$5*A3444+$F$5*B3444</f>
        <v>1.75249760363121</v>
      </c>
      <c r="F3444" s="43" t="n">
        <f aca="false">Inputs!$B$5*D3444+Inputs!$B$6*E3444</f>
        <v>-114301.671873622</v>
      </c>
      <c r="G3444" s="43" t="n">
        <f aca="false">F3444*SQRT(($B$6-2)/C3444)</f>
        <v>-52977.2093433132</v>
      </c>
    </row>
    <row r="3445" customFormat="false" ht="15" hidden="false" customHeight="false" outlineLevel="0" collapsed="false">
      <c r="A3445" s="41" t="n">
        <v>-0.2011361778</v>
      </c>
      <c r="B3445" s="41" t="n">
        <v>-0.1361997088</v>
      </c>
      <c r="C3445" s="41" t="n">
        <v>2.5098443121</v>
      </c>
      <c r="D3445" s="42" t="n">
        <f aca="false">$B$5*A3445</f>
        <v>-0.513898516898142</v>
      </c>
      <c r="E3445" s="42" t="n">
        <f aca="false">$D$5*A3445+$F$5*B3445</f>
        <v>-0.71380327792688</v>
      </c>
      <c r="F3445" s="43" t="n">
        <f aca="false">Inputs!$B$5*D3445+Inputs!$B$6*E3445</f>
        <v>-15699.6877934702</v>
      </c>
      <c r="G3445" s="43" t="n">
        <f aca="false">F3445*SQRT(($B$6-2)/C3445)</f>
        <v>-14014.6618217021</v>
      </c>
    </row>
    <row r="3446" customFormat="false" ht="15" hidden="false" customHeight="false" outlineLevel="0" collapsed="false">
      <c r="A3446" s="41" t="n">
        <v>-1.2123174283</v>
      </c>
      <c r="B3446" s="41" t="n">
        <v>0.759756973</v>
      </c>
      <c r="C3446" s="41" t="n">
        <v>4.0908040973</v>
      </c>
      <c r="D3446" s="42" t="n">
        <f aca="false">$B$5*A3446</f>
        <v>-3.09744440422164</v>
      </c>
      <c r="E3446" s="42" t="n">
        <f aca="false">$D$5*A3446+$F$5*B3446</f>
        <v>-1.57290972517969</v>
      </c>
      <c r="F3446" s="43" t="n">
        <f aca="false">Inputs!$B$5*D3446+Inputs!$B$6*E3446</f>
        <v>-231098.95416318</v>
      </c>
      <c r="G3446" s="43" t="n">
        <f aca="false">F3446*SQRT(($B$6-2)/C3446)</f>
        <v>-161587.825550322</v>
      </c>
    </row>
    <row r="3447" customFormat="false" ht="15" hidden="false" customHeight="false" outlineLevel="0" collapsed="false">
      <c r="A3447" s="41" t="n">
        <v>-0.875839954</v>
      </c>
      <c r="B3447" s="41" t="n">
        <v>-0.4864223732</v>
      </c>
      <c r="C3447" s="41" t="n">
        <v>5.5609419965</v>
      </c>
      <c r="D3447" s="42" t="n">
        <f aca="false">$B$5*A3447</f>
        <v>-2.23775184715048</v>
      </c>
      <c r="E3447" s="42" t="n">
        <f aca="false">$D$5*A3447+$F$5*B3447</f>
        <v>-2.92406517704654</v>
      </c>
      <c r="F3447" s="43" t="n">
        <f aca="false">Inputs!$B$5*D3447+Inputs!$B$6*E3447</f>
        <v>-77571.9258627208</v>
      </c>
      <c r="G3447" s="43" t="n">
        <f aca="false">F3447*SQRT(($B$6-2)/C3447)</f>
        <v>-46520.6087353707</v>
      </c>
    </row>
    <row r="3448" customFormat="false" ht="15" hidden="false" customHeight="false" outlineLevel="0" collapsed="false">
      <c r="A3448" s="41" t="n">
        <v>0.0010471861</v>
      </c>
      <c r="B3448" s="41" t="n">
        <v>0.1212241837</v>
      </c>
      <c r="C3448" s="41" t="n">
        <v>3.6071493497</v>
      </c>
      <c r="D3448" s="42" t="n">
        <f aca="false">$B$5*A3448</f>
        <v>0.00267553748705246</v>
      </c>
      <c r="E3448" s="42" t="n">
        <f aca="false">$D$5*A3448+$F$5*B3448</f>
        <v>0.211815046292567</v>
      </c>
      <c r="F3448" s="43" t="n">
        <f aca="false">Inputs!$B$5*D3448+Inputs!$B$6*E3448</f>
        <v>-10323.1985659231</v>
      </c>
      <c r="G3448" s="43" t="n">
        <f aca="false">F3448*SQRT(($B$6-2)/C3448)</f>
        <v>-7686.82894473085</v>
      </c>
    </row>
    <row r="3449" customFormat="false" ht="15" hidden="false" customHeight="false" outlineLevel="0" collapsed="false">
      <c r="A3449" s="41" t="n">
        <v>-1.7060969402</v>
      </c>
      <c r="B3449" s="41" t="n">
        <v>-0.2308058655</v>
      </c>
      <c r="C3449" s="41" t="n">
        <v>1.5804424021</v>
      </c>
      <c r="D3449" s="42" t="n">
        <f aca="false">$B$5*A3449</f>
        <v>-4.35904021267147</v>
      </c>
      <c r="E3449" s="42" t="n">
        <f aca="false">$D$5*A3449+$F$5*B3449</f>
        <v>-4.45835022953455</v>
      </c>
      <c r="F3449" s="43" t="n">
        <f aca="false">Inputs!$B$5*D3449+Inputs!$B$6*E3449</f>
        <v>-212986.509790419</v>
      </c>
      <c r="G3449" s="43" t="n">
        <f aca="false">F3449*SQRT(($B$6-2)/C3449)</f>
        <v>-239595.004113587</v>
      </c>
    </row>
    <row r="3450" customFormat="false" ht="15" hidden="false" customHeight="false" outlineLevel="0" collapsed="false">
      <c r="A3450" s="41" t="n">
        <v>0.7952302186</v>
      </c>
      <c r="B3450" s="41" t="n">
        <v>-0.3783380345</v>
      </c>
      <c r="C3450" s="41" t="n">
        <v>1.84368323</v>
      </c>
      <c r="D3450" s="42" t="n">
        <f aca="false">$B$5*A3450</f>
        <v>2.03179574356576</v>
      </c>
      <c r="E3450" s="42" t="n">
        <f aca="false">$D$5*A3450+$F$5*B3450</f>
        <v>1.23902707907628</v>
      </c>
      <c r="F3450" s="43" t="n">
        <f aca="false">Inputs!$B$5*D3450+Inputs!$B$6*E3450</f>
        <v>141228.220402762</v>
      </c>
      <c r="G3450" s="43" t="n">
        <f aca="false">F3450*SQRT(($B$6-2)/C3450)</f>
        <v>147093.449174612</v>
      </c>
    </row>
    <row r="3451" customFormat="false" ht="15" hidden="false" customHeight="false" outlineLevel="0" collapsed="false">
      <c r="A3451" s="41" t="n">
        <v>-0.2247317542</v>
      </c>
      <c r="B3451" s="41" t="n">
        <v>0.1624060508</v>
      </c>
      <c r="C3451" s="41" t="n">
        <v>6.9953707383</v>
      </c>
      <c r="D3451" s="42" t="n">
        <f aca="false">$B$5*A3451</f>
        <v>-0.574184696390794</v>
      </c>
      <c r="E3451" s="42" t="n">
        <f aca="false">$D$5*A3451+$F$5*B3451</f>
        <v>-0.254335214184682</v>
      </c>
      <c r="F3451" s="43" t="n">
        <f aca="false">Inputs!$B$5*D3451+Inputs!$B$6*E3451</f>
        <v>-44701.7089298453</v>
      </c>
      <c r="G3451" s="43" t="n">
        <f aca="false">F3451*SQRT(($B$6-2)/C3451)</f>
        <v>-23901.9732590402</v>
      </c>
    </row>
    <row r="3452" customFormat="false" ht="15" hidden="false" customHeight="false" outlineLevel="0" collapsed="false">
      <c r="A3452" s="41" t="n">
        <v>-0.1259604325</v>
      </c>
      <c r="B3452" s="41" t="n">
        <v>-1.0305155024</v>
      </c>
      <c r="C3452" s="41" t="n">
        <v>2.662243411</v>
      </c>
      <c r="D3452" s="42" t="n">
        <f aca="false">$B$5*A3452</f>
        <v>-0.321826138676871</v>
      </c>
      <c r="E3452" s="42" t="n">
        <f aca="false">$D$5*A3452+$F$5*B3452</f>
        <v>-2.07917073879186</v>
      </c>
      <c r="F3452" s="43" t="n">
        <f aca="false">Inputs!$B$5*D3452+Inputs!$B$6*E3452</f>
        <v>71775.9230719057</v>
      </c>
      <c r="G3452" s="43" t="n">
        <f aca="false">F3452*SQRT(($B$6-2)/C3452)</f>
        <v>62211.3898393076</v>
      </c>
    </row>
    <row r="3453" customFormat="false" ht="15" hidden="false" customHeight="false" outlineLevel="0" collapsed="false">
      <c r="A3453" s="41" t="n">
        <v>-0.0363461237</v>
      </c>
      <c r="B3453" s="41" t="n">
        <v>0.99407317</v>
      </c>
      <c r="C3453" s="41" t="n">
        <v>2.8901360603</v>
      </c>
      <c r="D3453" s="42" t="n">
        <f aca="false">$B$5*A3453</f>
        <v>-0.0928635478148497</v>
      </c>
      <c r="E3453" s="42" t="n">
        <f aca="false">$D$5*A3453+$F$5*B3453</f>
        <v>1.63002144225741</v>
      </c>
      <c r="F3453" s="43" t="n">
        <f aca="false">Inputs!$B$5*D3453+Inputs!$B$6*E3453</f>
        <v>-90787.4268943555</v>
      </c>
      <c r="G3453" s="43" t="n">
        <f aca="false">F3453*SQRT(($B$6-2)/C3453)</f>
        <v>-75523.4048040603</v>
      </c>
    </row>
    <row r="3454" customFormat="false" ht="15" hidden="false" customHeight="false" outlineLevel="0" collapsed="false">
      <c r="A3454" s="41" t="n">
        <v>-1.0511759473</v>
      </c>
      <c r="B3454" s="41" t="n">
        <v>-0.3744818895</v>
      </c>
      <c r="C3454" s="41" t="n">
        <v>0.3115919893</v>
      </c>
      <c r="D3454" s="42" t="n">
        <f aca="false">$B$5*A3454</f>
        <v>-2.68573145927838</v>
      </c>
      <c r="E3454" s="42" t="n">
        <f aca="false">$D$5*A3454+$F$5*B3454</f>
        <v>-3.14799997323572</v>
      </c>
      <c r="F3454" s="43" t="n">
        <f aca="false">Inputs!$B$5*D3454+Inputs!$B$6*E3454</f>
        <v>-111173.147266052</v>
      </c>
      <c r="G3454" s="43" t="n">
        <f aca="false">F3454*SQRT(($B$6-2)/C3454)</f>
        <v>-281657.782934076</v>
      </c>
    </row>
    <row r="3455" customFormat="false" ht="15" hidden="false" customHeight="false" outlineLevel="0" collapsed="false">
      <c r="A3455" s="41" t="n">
        <v>-1.3816313239</v>
      </c>
      <c r="B3455" s="41" t="n">
        <v>0.9413819505</v>
      </c>
      <c r="C3455" s="41" t="n">
        <v>8.2919178031</v>
      </c>
      <c r="D3455" s="42" t="n">
        <f aca="false">$B$5*A3455</f>
        <v>-3.5300376889842</v>
      </c>
      <c r="E3455" s="42" t="n">
        <f aca="false">$D$5*A3455+$F$5*B3455</f>
        <v>-1.66218710465057</v>
      </c>
      <c r="F3455" s="43" t="n">
        <f aca="false">Inputs!$B$5*D3455+Inputs!$B$6*E3455</f>
        <v>-269894.413665891</v>
      </c>
      <c r="G3455" s="43" t="n">
        <f aca="false">F3455*SQRT(($B$6-2)/C3455)</f>
        <v>-132550.508820403</v>
      </c>
    </row>
    <row r="3456" customFormat="false" ht="15" hidden="false" customHeight="false" outlineLevel="0" collapsed="false">
      <c r="A3456" s="41" t="n">
        <v>-0.0923582068</v>
      </c>
      <c r="B3456" s="41" t="n">
        <v>-0.8501996336</v>
      </c>
      <c r="C3456" s="41" t="n">
        <v>5.6835416232</v>
      </c>
      <c r="D3456" s="42" t="n">
        <f aca="false">$B$5*A3456</f>
        <v>-0.235973189990149</v>
      </c>
      <c r="E3456" s="42" t="n">
        <f aca="false">$D$5*A3456+$F$5*B3456</f>
        <v>-1.68785188295962</v>
      </c>
      <c r="F3456" s="43" t="n">
        <f aca="false">Inputs!$B$5*D3456+Inputs!$B$6*E3456</f>
        <v>60795.2751489661</v>
      </c>
      <c r="G3456" s="43" t="n">
        <f aca="false">F3456*SQRT(($B$6-2)/C3456)</f>
        <v>36064.1170348205</v>
      </c>
    </row>
    <row r="3457" customFormat="false" ht="15" hidden="false" customHeight="false" outlineLevel="0" collapsed="false">
      <c r="A3457" s="41" t="n">
        <v>0.0922656001</v>
      </c>
      <c r="B3457" s="41" t="n">
        <v>-1.2036002149</v>
      </c>
      <c r="C3457" s="41" t="n">
        <v>0.8751821702</v>
      </c>
      <c r="D3457" s="42" t="n">
        <f aca="false">$B$5*A3457</f>
        <v>0.235736581905491</v>
      </c>
      <c r="E3457" s="42" t="n">
        <f aca="false">$D$5*A3457+$F$5*B3457</f>
        <v>-1.85875577932606</v>
      </c>
      <c r="F3457" s="43" t="n">
        <f aca="false">Inputs!$B$5*D3457+Inputs!$B$6*E3457</f>
        <v>116511.447156852</v>
      </c>
      <c r="G3457" s="43" t="n">
        <f aca="false">F3457*SQRT(($B$6-2)/C3457)</f>
        <v>176130.417157599</v>
      </c>
    </row>
    <row r="3458" customFormat="false" ht="15" hidden="false" customHeight="false" outlineLevel="0" collapsed="false">
      <c r="A3458" s="41" t="n">
        <v>-1.0334955315</v>
      </c>
      <c r="B3458" s="41" t="n">
        <v>-1.4601335299</v>
      </c>
      <c r="C3458" s="41" t="n">
        <v>5.1758020909</v>
      </c>
      <c r="D3458" s="42" t="n">
        <f aca="false">$B$5*A3458</f>
        <v>-2.64055838520914</v>
      </c>
      <c r="E3458" s="42" t="n">
        <f aca="false">$D$5*A3458+$F$5*B3458</f>
        <v>-4.98057071360562</v>
      </c>
      <c r="F3458" s="43" t="n">
        <f aca="false">Inputs!$B$5*D3458+Inputs!$B$6*E3458</f>
        <v>-15027.302840633</v>
      </c>
      <c r="G3458" s="43" t="n">
        <f aca="false">F3458*SQRT(($B$6-2)/C3458)</f>
        <v>-9341.29754411454</v>
      </c>
    </row>
    <row r="3459" customFormat="false" ht="15" hidden="false" customHeight="false" outlineLevel="0" collapsed="false">
      <c r="A3459" s="41" t="n">
        <v>-1.0667792376</v>
      </c>
      <c r="B3459" s="41" t="n">
        <v>1.357337584</v>
      </c>
      <c r="C3459" s="41" t="n">
        <v>5.446894515</v>
      </c>
      <c r="D3459" s="42" t="n">
        <f aca="false">$B$5*A3459</f>
        <v>-2.72559752331324</v>
      </c>
      <c r="E3459" s="42" t="n">
        <f aca="false">$D$5*A3459+$F$5*B3459</f>
        <v>-0.194719871560562</v>
      </c>
      <c r="F3459" s="43" t="n">
        <f aca="false">Inputs!$B$5*D3459+Inputs!$B$6*E3459</f>
        <v>-262823.758753295</v>
      </c>
      <c r="G3459" s="43" t="n">
        <f aca="false">F3459*SQRT(($B$6-2)/C3459)</f>
        <v>-159259.422832557</v>
      </c>
    </row>
    <row r="3460" customFormat="false" ht="15" hidden="false" customHeight="false" outlineLevel="0" collapsed="false">
      <c r="A3460" s="41" t="n">
        <v>-0.7331183313</v>
      </c>
      <c r="B3460" s="41" t="n">
        <v>0.4662251227</v>
      </c>
      <c r="C3460" s="41" t="n">
        <v>11.2875743974</v>
      </c>
      <c r="D3460" s="42" t="n">
        <f aca="false">$B$5*A3460</f>
        <v>-1.87310123562421</v>
      </c>
      <c r="E3460" s="42" t="n">
        <f aca="false">$D$5*A3460+$F$5*B3460</f>
        <v>-0.939467854881319</v>
      </c>
      <c r="F3460" s="43" t="n">
        <f aca="false">Inputs!$B$5*D3460+Inputs!$B$6*E3460</f>
        <v>-140336.730818355</v>
      </c>
      <c r="G3460" s="43" t="n">
        <f aca="false">F3460*SQRT(($B$6-2)/C3460)</f>
        <v>-59072.5937534519</v>
      </c>
    </row>
    <row r="3461" customFormat="false" ht="15" hidden="false" customHeight="false" outlineLevel="0" collapsed="false">
      <c r="A3461" s="41" t="n">
        <v>-0.83630142</v>
      </c>
      <c r="B3461" s="41" t="n">
        <v>0.7595337458</v>
      </c>
      <c r="C3461" s="41" t="n">
        <v>1.7005354563</v>
      </c>
      <c r="D3461" s="42" t="n">
        <f aca="false">$B$5*A3461</f>
        <v>-2.13673176113129</v>
      </c>
      <c r="E3461" s="42" t="n">
        <f aca="false">$D$5*A3461+$F$5*B3461</f>
        <v>-0.678532066835057</v>
      </c>
      <c r="F3461" s="43" t="n">
        <f aca="false">Inputs!$B$5*D3461+Inputs!$B$6*E3461</f>
        <v>-179746.572771376</v>
      </c>
      <c r="G3461" s="43" t="n">
        <f aca="false">F3461*SQRT(($B$6-2)/C3461)</f>
        <v>-194931.834771604</v>
      </c>
    </row>
    <row r="3462" customFormat="false" ht="15" hidden="false" customHeight="false" outlineLevel="0" collapsed="false">
      <c r="A3462" s="41" t="n">
        <v>-1.0260820009</v>
      </c>
      <c r="B3462" s="41" t="n">
        <v>0.0392279278</v>
      </c>
      <c r="C3462" s="41" t="n">
        <v>4.961360702</v>
      </c>
      <c r="D3462" s="42" t="n">
        <f aca="false">$B$5*A3462</f>
        <v>-2.62161697734314</v>
      </c>
      <c r="E3462" s="42" t="n">
        <f aca="false">$D$5*A3462+$F$5*B3462</f>
        <v>-2.37391563195201</v>
      </c>
      <c r="F3462" s="43" t="n">
        <f aca="false">Inputs!$B$5*D3462+Inputs!$B$6*E3462</f>
        <v>-143465.916136713</v>
      </c>
      <c r="G3462" s="43" t="n">
        <f aca="false">F3462*SQRT(($B$6-2)/C3462)</f>
        <v>-91088.4543253688</v>
      </c>
    </row>
    <row r="3463" customFormat="false" ht="15" hidden="false" customHeight="false" outlineLevel="0" collapsed="false">
      <c r="A3463" s="41" t="n">
        <v>0.0528513099</v>
      </c>
      <c r="B3463" s="41" t="n">
        <v>2.3278053364</v>
      </c>
      <c r="C3463" s="41" t="n">
        <v>2.2101355675</v>
      </c>
      <c r="D3463" s="42" t="n">
        <f aca="false">$B$5*A3463</f>
        <v>0.135033936066643</v>
      </c>
      <c r="E3463" s="42" t="n">
        <f aca="false">$D$5*A3463+$F$5*B3463</f>
        <v>4.14528905969668</v>
      </c>
      <c r="F3463" s="43" t="n">
        <f aca="false">Inputs!$B$5*D3463+Inputs!$B$6*E3463</f>
        <v>-193761.05937817</v>
      </c>
      <c r="G3463" s="43" t="n">
        <f aca="false">F3463*SQRT(($B$6-2)/C3463)</f>
        <v>-184319.821547759</v>
      </c>
    </row>
    <row r="3464" customFormat="false" ht="15" hidden="false" customHeight="false" outlineLevel="0" collapsed="false">
      <c r="A3464" s="41" t="n">
        <v>0.630425288</v>
      </c>
      <c r="B3464" s="41" t="n">
        <v>-0.5929040143</v>
      </c>
      <c r="C3464" s="41" t="n">
        <v>2.1176957403</v>
      </c>
      <c r="D3464" s="42" t="n">
        <f aca="false">$B$5*A3464</f>
        <v>1.61072276535168</v>
      </c>
      <c r="E3464" s="42" t="n">
        <f aca="false">$D$5*A3464+$F$5*B3464</f>
        <v>0.476358678444794</v>
      </c>
      <c r="F3464" s="43" t="n">
        <f aca="false">Inputs!$B$5*D3464+Inputs!$B$6*E3464</f>
        <v>137254.342612929</v>
      </c>
      <c r="G3464" s="43" t="n">
        <f aca="false">F3464*SQRT(($B$6-2)/C3464)</f>
        <v>133385.711697529</v>
      </c>
    </row>
    <row r="3465" customFormat="false" ht="15" hidden="false" customHeight="false" outlineLevel="0" collapsed="false">
      <c r="A3465" s="41" t="n">
        <v>0.6850489637</v>
      </c>
      <c r="B3465" s="41" t="n">
        <v>2.1381744705</v>
      </c>
      <c r="C3465" s="41" t="n">
        <v>9.8823104846</v>
      </c>
      <c r="D3465" s="42" t="n">
        <f aca="false">$B$5*A3465</f>
        <v>1.75028505711238</v>
      </c>
      <c r="E3465" s="42" t="n">
        <f aca="false">$D$5*A3465+$F$5*B3465</f>
        <v>5.32221487109601</v>
      </c>
      <c r="F3465" s="43" t="n">
        <f aca="false">Inputs!$B$5*D3465+Inputs!$B$6*E3465</f>
        <v>-91082.2378435626</v>
      </c>
      <c r="G3465" s="43" t="n">
        <f aca="false">F3465*SQRT(($B$6-2)/C3465)</f>
        <v>-40975.0453619271</v>
      </c>
    </row>
    <row r="3466" customFormat="false" ht="15" hidden="false" customHeight="false" outlineLevel="0" collapsed="false">
      <c r="A3466" s="41" t="n">
        <v>-1.6296360905</v>
      </c>
      <c r="B3466" s="41" t="n">
        <v>-0.8424820426</v>
      </c>
      <c r="C3466" s="41" t="n">
        <v>7.034092713</v>
      </c>
      <c r="D3466" s="42" t="n">
        <f aca="false">$B$5*A3466</f>
        <v>-4.16368442093184</v>
      </c>
      <c r="E3466" s="42" t="n">
        <f aca="false">$D$5*A3466+$F$5*B3466</f>
        <v>-5.33261330907763</v>
      </c>
      <c r="F3466" s="43" t="n">
        <f aca="false">Inputs!$B$5*D3466+Inputs!$B$6*E3466</f>
        <v>-149737.776639302</v>
      </c>
      <c r="G3466" s="43" t="n">
        <f aca="false">F3466*SQRT(($B$6-2)/C3466)</f>
        <v>-79844.0088269832</v>
      </c>
    </row>
    <row r="3467" customFormat="false" ht="15" hidden="false" customHeight="false" outlineLevel="0" collapsed="false">
      <c r="A3467" s="41" t="n">
        <v>-0.2368975591</v>
      </c>
      <c r="B3467" s="41" t="n">
        <v>-0.4170882271</v>
      </c>
      <c r="C3467" s="41" t="n">
        <v>0.8932967184</v>
      </c>
      <c r="D3467" s="42" t="n">
        <f aca="false">$B$5*A3467</f>
        <v>-0.605268060723186</v>
      </c>
      <c r="E3467" s="42" t="n">
        <f aca="false">$D$5*A3467+$F$5*B3467</f>
        <v>-1.2839232890134</v>
      </c>
      <c r="F3467" s="43" t="n">
        <f aca="false">Inputs!$B$5*D3467+Inputs!$B$6*E3467</f>
        <v>3669.35837835163</v>
      </c>
      <c r="G3467" s="43" t="n">
        <f aca="false">F3467*SQRT(($B$6-2)/C3467)</f>
        <v>5490.44137904038</v>
      </c>
    </row>
    <row r="3468" customFormat="false" ht="15" hidden="false" customHeight="false" outlineLevel="0" collapsed="false">
      <c r="A3468" s="41" t="n">
        <v>-0.3327566983</v>
      </c>
      <c r="B3468" s="41" t="n">
        <v>-1.3042322656</v>
      </c>
      <c r="C3468" s="41" t="n">
        <v>0.7535099884</v>
      </c>
      <c r="D3468" s="42" t="n">
        <f aca="false">$B$5*A3468</f>
        <v>-0.850186056107368</v>
      </c>
      <c r="E3468" s="42" t="n">
        <f aca="false">$D$5*A3468+$F$5*B3468</f>
        <v>-3.04389949072418</v>
      </c>
      <c r="F3468" s="43" t="n">
        <f aca="false">Inputs!$B$5*D3468+Inputs!$B$6*E3468</f>
        <v>67176.3689254723</v>
      </c>
      <c r="G3468" s="43" t="n">
        <f aca="false">F3468*SQRT(($B$6-2)/C3468)</f>
        <v>109442.754824947</v>
      </c>
    </row>
    <row r="3469" customFormat="false" ht="15" hidden="false" customHeight="false" outlineLevel="0" collapsed="false">
      <c r="A3469" s="41" t="n">
        <v>1.4039560536</v>
      </c>
      <c r="B3469" s="41" t="n">
        <v>-1.4226085985</v>
      </c>
      <c r="C3469" s="41" t="n">
        <v>5.321042134</v>
      </c>
      <c r="D3469" s="42" t="n">
        <f aca="false">$B$5*A3469</f>
        <v>3.58707688306886</v>
      </c>
      <c r="E3469" s="42" t="n">
        <f aca="false">$D$5*A3469+$F$5*B3469</f>
        <v>0.88435536126501</v>
      </c>
      <c r="F3469" s="43" t="n">
        <f aca="false">Inputs!$B$5*D3469+Inputs!$B$6*E3469</f>
        <v>314489.920243636</v>
      </c>
      <c r="G3469" s="43" t="n">
        <f aca="false">F3469*SQRT(($B$6-2)/C3469)</f>
        <v>192807.258405164</v>
      </c>
    </row>
    <row r="3470" customFormat="false" ht="15" hidden="false" customHeight="false" outlineLevel="0" collapsed="false">
      <c r="A3470" s="41" t="n">
        <v>-0.2002128096</v>
      </c>
      <c r="B3470" s="41" t="n">
        <v>1.0458305918</v>
      </c>
      <c r="C3470" s="41" t="n">
        <v>3.1004334124</v>
      </c>
      <c r="D3470" s="42" t="n">
        <f aca="false">$B$5*A3470</f>
        <v>-0.511539331426283</v>
      </c>
      <c r="E3470" s="42" t="n">
        <f aca="false">$D$5*A3470+$F$5*B3470</f>
        <v>1.32945810784143</v>
      </c>
      <c r="F3470" s="43" t="n">
        <f aca="false">Inputs!$B$5*D3470+Inputs!$B$6*E3470</f>
        <v>-117626.8385347</v>
      </c>
      <c r="G3470" s="43" t="n">
        <f aca="false">F3470*SQRT(($B$6-2)/C3470)</f>
        <v>-94473.5463449919</v>
      </c>
    </row>
    <row r="3471" customFormat="false" ht="15" hidden="false" customHeight="false" outlineLevel="0" collapsed="false">
      <c r="A3471" s="41" t="n">
        <v>-0.0301848571</v>
      </c>
      <c r="B3471" s="41" t="n">
        <v>-0.9793941669</v>
      </c>
      <c r="C3471" s="41" t="n">
        <v>1.5018720023</v>
      </c>
      <c r="D3471" s="42" t="n">
        <f aca="false">$B$5*A3471</f>
        <v>-0.0771216469664482</v>
      </c>
      <c r="E3471" s="42" t="n">
        <f aca="false">$D$5*A3471+$F$5*B3471</f>
        <v>-1.76299086827702</v>
      </c>
      <c r="F3471" s="43" t="n">
        <f aca="false">Inputs!$B$5*D3471+Inputs!$B$6*E3471</f>
        <v>80437.3787172062</v>
      </c>
      <c r="G3471" s="43" t="n">
        <f aca="false">F3471*SQRT(($B$6-2)/C3471)</f>
        <v>92823.1808349042</v>
      </c>
    </row>
    <row r="3472" customFormat="false" ht="15" hidden="false" customHeight="false" outlineLevel="0" collapsed="false">
      <c r="A3472" s="41" t="n">
        <v>-1.3486756564</v>
      </c>
      <c r="B3472" s="41" t="n">
        <v>-0.229999196</v>
      </c>
      <c r="C3472" s="41" t="n">
        <v>5.3960695355</v>
      </c>
      <c r="D3472" s="42" t="n">
        <f aca="false">$B$5*A3472</f>
        <v>-3.44583668229867</v>
      </c>
      <c r="E3472" s="42" t="n">
        <f aca="false">$D$5*A3472+$F$5*B3472</f>
        <v>-3.6064419828707</v>
      </c>
      <c r="F3472" s="43" t="n">
        <f aca="false">Inputs!$B$5*D3472+Inputs!$B$6*E3472</f>
        <v>-164261.569086332</v>
      </c>
      <c r="G3472" s="43" t="n">
        <f aca="false">F3472*SQRT(($B$6-2)/C3472)</f>
        <v>-100002.808303184</v>
      </c>
    </row>
    <row r="3473" customFormat="false" ht="15" hidden="false" customHeight="false" outlineLevel="0" collapsed="false">
      <c r="A3473" s="41" t="n">
        <v>-0.7570295659</v>
      </c>
      <c r="B3473" s="41" t="n">
        <v>0.2052310917</v>
      </c>
      <c r="C3473" s="41" t="n">
        <v>4.8988065544</v>
      </c>
      <c r="D3473" s="42" t="n">
        <f aca="false">$B$5*A3473</f>
        <v>-1.93419391488533</v>
      </c>
      <c r="E3473" s="42" t="n">
        <f aca="false">$D$5*A3473+$F$5*B3473</f>
        <v>-1.44703670751978</v>
      </c>
      <c r="F3473" s="43" t="n">
        <f aca="false">Inputs!$B$5*D3473+Inputs!$B$6*E3473</f>
        <v>-121067.556112544</v>
      </c>
      <c r="G3473" s="43" t="n">
        <f aca="false">F3473*SQRT(($B$6-2)/C3473)</f>
        <v>-77356.6454607189</v>
      </c>
    </row>
    <row r="3474" customFormat="false" ht="15" hidden="false" customHeight="false" outlineLevel="0" collapsed="false">
      <c r="A3474" s="41" t="n">
        <v>-1.4014511477</v>
      </c>
      <c r="B3474" s="41" t="n">
        <v>0.8130357369</v>
      </c>
      <c r="C3474" s="41" t="n">
        <v>3.5405476013</v>
      </c>
      <c r="D3474" s="42" t="n">
        <f aca="false">$B$5*A3474</f>
        <v>-3.58067690350745</v>
      </c>
      <c r="E3474" s="42" t="n">
        <f aca="false">$D$5*A3474+$F$5*B3474</f>
        <v>-1.93097121595432</v>
      </c>
      <c r="F3474" s="43" t="n">
        <f aca="false">Inputs!$B$5*D3474+Inputs!$B$6*E3474</f>
        <v>-261519.129553029</v>
      </c>
      <c r="G3474" s="43" t="n">
        <f aca="false">F3474*SQRT(($B$6-2)/C3474)</f>
        <v>-196554.613082704</v>
      </c>
    </row>
    <row r="3475" customFormat="false" ht="15" hidden="false" customHeight="false" outlineLevel="0" collapsed="false">
      <c r="A3475" s="41" t="n">
        <v>0.1155495232</v>
      </c>
      <c r="B3475" s="41" t="n">
        <v>0.1898363944</v>
      </c>
      <c r="C3475" s="41" t="n">
        <v>3.8136838644</v>
      </c>
      <c r="D3475" s="42" t="n">
        <f aca="false">$B$5*A3475</f>
        <v>0.295226494061216</v>
      </c>
      <c r="E3475" s="42" t="n">
        <f aca="false">$D$5*A3475+$F$5*B3475</f>
        <v>0.602759160946412</v>
      </c>
      <c r="F3475" s="43" t="n">
        <f aca="false">Inputs!$B$5*D3475+Inputs!$B$6*E3475</f>
        <v>-615.308641198975</v>
      </c>
      <c r="G3475" s="43" t="n">
        <f aca="false">F3475*SQRT(($B$6-2)/C3475)</f>
        <v>-445.590237645195</v>
      </c>
    </row>
    <row r="3476" customFormat="false" ht="15" hidden="false" customHeight="false" outlineLevel="0" collapsed="false">
      <c r="A3476" s="41" t="n">
        <v>1.4410767782</v>
      </c>
      <c r="B3476" s="41" t="n">
        <v>-0.4377954984</v>
      </c>
      <c r="C3476" s="41" t="n">
        <v>1.6167104865</v>
      </c>
      <c r="D3476" s="42" t="n">
        <f aca="false">$B$5*A3476</f>
        <v>3.68191951917132</v>
      </c>
      <c r="E3476" s="42" t="n">
        <f aca="false">$D$5*A3476+$F$5*B3476</f>
        <v>2.67320784770587</v>
      </c>
      <c r="F3476" s="43" t="n">
        <f aca="false">Inputs!$B$5*D3476+Inputs!$B$6*E3476</f>
        <v>234531.559531838</v>
      </c>
      <c r="G3476" s="43" t="n">
        <f aca="false">F3476*SQRT(($B$6-2)/C3476)</f>
        <v>260855.598262378</v>
      </c>
    </row>
    <row r="3477" customFormat="false" ht="15" hidden="false" customHeight="false" outlineLevel="0" collapsed="false">
      <c r="A3477" s="41" t="n">
        <v>-0.7258166947</v>
      </c>
      <c r="B3477" s="41" t="n">
        <v>-0.5477636283</v>
      </c>
      <c r="C3477" s="41" t="n">
        <v>4.8696931608</v>
      </c>
      <c r="D3477" s="42" t="n">
        <f aca="false">$B$5*A3477</f>
        <v>-1.85444571447077</v>
      </c>
      <c r="E3477" s="42" t="n">
        <f aca="false">$D$5*A3477+$F$5*B3477</f>
        <v>-2.67299232205679</v>
      </c>
      <c r="F3477" s="43" t="n">
        <f aca="false">Inputs!$B$5*D3477+Inputs!$B$6*E3477</f>
        <v>-51794.9553442376</v>
      </c>
      <c r="G3477" s="43" t="n">
        <f aca="false">F3477*SQRT(($B$6-2)/C3477)</f>
        <v>-33193.3940945604</v>
      </c>
    </row>
    <row r="3478" customFormat="false" ht="15" hidden="false" customHeight="false" outlineLevel="0" collapsed="false">
      <c r="A3478" s="41" t="n">
        <v>-0.1925265695</v>
      </c>
      <c r="B3478" s="41" t="n">
        <v>-0.0909648948</v>
      </c>
      <c r="C3478" s="41" t="n">
        <v>12.535000408</v>
      </c>
      <c r="D3478" s="42" t="n">
        <f aca="false">$B$5*A3478</f>
        <v>-0.491901156777063</v>
      </c>
      <c r="E3478" s="42" t="n">
        <f aca="false">$D$5*A3478+$F$5*B3478</f>
        <v>-0.615206999090387</v>
      </c>
      <c r="F3478" s="43" t="n">
        <f aca="false">Inputs!$B$5*D3478+Inputs!$B$6*E3478</f>
        <v>-18429.765723187</v>
      </c>
      <c r="G3478" s="43" t="n">
        <f aca="false">F3478*SQRT(($B$6-2)/C3478)</f>
        <v>-7361.60712362063</v>
      </c>
    </row>
    <row r="3479" customFormat="false" ht="15" hidden="false" customHeight="false" outlineLevel="0" collapsed="false">
      <c r="A3479" s="41" t="n">
        <v>-0.8306977366</v>
      </c>
      <c r="B3479" s="41" t="n">
        <v>-2.023085253</v>
      </c>
      <c r="C3479" s="41" t="n">
        <v>1.0846669689</v>
      </c>
      <c r="D3479" s="42" t="n">
        <f aca="false">$B$5*A3479</f>
        <v>-2.12241447311317</v>
      </c>
      <c r="E3479" s="42" t="n">
        <f aca="false">$D$5*A3479+$F$5*B3479</f>
        <v>-5.47006926080148</v>
      </c>
      <c r="F3479" s="43" t="n">
        <f aca="false">Inputs!$B$5*D3479+Inputs!$B$6*E3479</f>
        <v>61262.0157287574</v>
      </c>
      <c r="G3479" s="43" t="n">
        <f aca="false">F3479*SQRT(($B$6-2)/C3479)</f>
        <v>83187.5000073079</v>
      </c>
    </row>
    <row r="3480" customFormat="false" ht="15" hidden="false" customHeight="false" outlineLevel="0" collapsed="false">
      <c r="A3480" s="41" t="n">
        <v>-0.5609290009</v>
      </c>
      <c r="B3480" s="41" t="n">
        <v>0.3598256663</v>
      </c>
      <c r="C3480" s="41" t="n">
        <v>6.8666696334</v>
      </c>
      <c r="D3480" s="42" t="n">
        <f aca="false">$B$5*A3480</f>
        <v>-1.43316127809836</v>
      </c>
      <c r="E3480" s="42" t="n">
        <f aca="false">$D$5*A3480+$F$5*B3480</f>
        <v>-0.7134528817964</v>
      </c>
      <c r="F3480" s="43" t="n">
        <f aca="false">Inputs!$B$5*D3480+Inputs!$B$6*E3480</f>
        <v>-107643.483720016</v>
      </c>
      <c r="G3480" s="43" t="n">
        <f aca="false">F3480*SQRT(($B$6-2)/C3480)</f>
        <v>-58093.7840228437</v>
      </c>
    </row>
    <row r="3481" customFormat="false" ht="15" hidden="false" customHeight="false" outlineLevel="0" collapsed="false">
      <c r="A3481" s="41" t="n">
        <v>0.1362583063</v>
      </c>
      <c r="B3481" s="41" t="n">
        <v>1.1995544698</v>
      </c>
      <c r="C3481" s="41" t="n">
        <v>1.3180500137</v>
      </c>
      <c r="D3481" s="42" t="n">
        <f aca="false">$B$5*A3481</f>
        <v>0.348136980072526</v>
      </c>
      <c r="E3481" s="42" t="n">
        <f aca="false">$D$5*A3481+$F$5*B3481</f>
        <v>2.39556251677264</v>
      </c>
      <c r="F3481" s="43" t="n">
        <f aca="false">Inputs!$B$5*D3481+Inputs!$B$6*E3481</f>
        <v>-84964.4278313793</v>
      </c>
      <c r="G3481" s="43" t="n">
        <f aca="false">F3481*SQRT(($B$6-2)/C3481)</f>
        <v>-104661.315701678</v>
      </c>
    </row>
    <row r="3482" customFormat="false" ht="15" hidden="false" customHeight="false" outlineLevel="0" collapsed="false">
      <c r="A3482" s="41" t="n">
        <v>1.955486544</v>
      </c>
      <c r="B3482" s="41" t="n">
        <v>0.7593337715</v>
      </c>
      <c r="C3482" s="41" t="n">
        <v>5.9993433743</v>
      </c>
      <c r="D3482" s="42" t="n">
        <f aca="false">$B$5*A3482</f>
        <v>4.99622517325112</v>
      </c>
      <c r="E3482" s="42" t="n">
        <f aca="false">$D$5*A3482+$F$5*B3482</f>
        <v>5.96442727256401</v>
      </c>
      <c r="F3482" s="43" t="n">
        <f aca="false">Inputs!$B$5*D3482+Inputs!$B$6*E3482</f>
        <v>201401.153696911</v>
      </c>
      <c r="G3482" s="43" t="n">
        <f aca="false">F3482*SQRT(($B$6-2)/C3482)</f>
        <v>116285.373473173</v>
      </c>
    </row>
    <row r="3483" customFormat="false" ht="15" hidden="false" customHeight="false" outlineLevel="0" collapsed="false">
      <c r="A3483" s="41" t="n">
        <v>1.3825206424</v>
      </c>
      <c r="B3483" s="41" t="n">
        <v>0.7667742923</v>
      </c>
      <c r="C3483" s="41" t="n">
        <v>3.0351479447</v>
      </c>
      <c r="D3483" s="42" t="n">
        <f aca="false">$B$5*A3483</f>
        <v>3.53230987822036</v>
      </c>
      <c r="E3483" s="42" t="n">
        <f aca="false">$D$5*A3483+$F$5*B3483</f>
        <v>4.61385246734467</v>
      </c>
      <c r="F3483" s="43" t="n">
        <f aca="false">Inputs!$B$5*D3483+Inputs!$B$6*E3483</f>
        <v>122538.364454802</v>
      </c>
      <c r="G3483" s="43" t="n">
        <f aca="false">F3483*SQRT(($B$6-2)/C3483)</f>
        <v>99471.1513255631</v>
      </c>
    </row>
    <row r="3484" customFormat="false" ht="15" hidden="false" customHeight="false" outlineLevel="0" collapsed="false">
      <c r="A3484" s="41" t="n">
        <v>1.7098992559</v>
      </c>
      <c r="B3484" s="41" t="n">
        <v>1.8508536343</v>
      </c>
      <c r="C3484" s="41" t="n">
        <v>6.1102187782</v>
      </c>
      <c r="D3484" s="42" t="n">
        <f aca="false">$B$5*A3484</f>
        <v>4.36875504577798</v>
      </c>
      <c r="E3484" s="42" t="n">
        <f aca="false">$D$5*A3484+$F$5*B3484</f>
        <v>7.26480651470965</v>
      </c>
      <c r="F3484" s="43" t="n">
        <f aca="false">Inputs!$B$5*D3484+Inputs!$B$6*E3484</f>
        <v>73635.1788423152</v>
      </c>
      <c r="G3484" s="43" t="n">
        <f aca="false">F3484*SQRT(($B$6-2)/C3484)</f>
        <v>42128.1088128909</v>
      </c>
    </row>
    <row r="3485" customFormat="false" ht="15" hidden="false" customHeight="false" outlineLevel="0" collapsed="false">
      <c r="A3485" s="41" t="n">
        <v>0.9511651708</v>
      </c>
      <c r="B3485" s="41" t="n">
        <v>0.7063801464</v>
      </c>
      <c r="C3485" s="41" t="n">
        <v>1.1542582347</v>
      </c>
      <c r="D3485" s="42" t="n">
        <f aca="false">$B$5*A3485</f>
        <v>2.43020612177153</v>
      </c>
      <c r="E3485" s="42" t="n">
        <f aca="false">$D$5*A3485+$F$5*B3485</f>
        <v>3.483118989124</v>
      </c>
      <c r="F3485" s="43" t="n">
        <f aca="false">Inputs!$B$5*D3485+Inputs!$B$6*E3485</f>
        <v>68864.6627209536</v>
      </c>
      <c r="G3485" s="43" t="n">
        <f aca="false">F3485*SQRT(($B$6-2)/C3485)</f>
        <v>90648.3559357994</v>
      </c>
    </row>
    <row r="3486" customFormat="false" ht="15" hidden="false" customHeight="false" outlineLevel="0" collapsed="false">
      <c r="A3486" s="41" t="n">
        <v>-0.2052321719</v>
      </c>
      <c r="B3486" s="41" t="n">
        <v>-0.041337281</v>
      </c>
      <c r="C3486" s="41" t="n">
        <v>3.9330843697</v>
      </c>
      <c r="D3486" s="42" t="n">
        <f aca="false">$B$5*A3486</f>
        <v>-0.524363691866847</v>
      </c>
      <c r="E3486" s="42" t="n">
        <f aca="false">$D$5*A3486+$F$5*B3486</f>
        <v>-0.559746893821873</v>
      </c>
      <c r="F3486" s="43" t="n">
        <f aca="false">Inputs!$B$5*D3486+Inputs!$B$6*E3486</f>
        <v>-24449.024495591</v>
      </c>
      <c r="G3486" s="43" t="n">
        <f aca="false">F3486*SQRT(($B$6-2)/C3486)</f>
        <v>-17434.5162702963</v>
      </c>
    </row>
    <row r="3487" customFormat="false" ht="15" hidden="false" customHeight="false" outlineLevel="0" collapsed="false">
      <c r="A3487" s="41" t="n">
        <v>-0.3378373314</v>
      </c>
      <c r="B3487" s="41" t="n">
        <v>0.6212516109</v>
      </c>
      <c r="C3487" s="41" t="n">
        <v>6.5257743987</v>
      </c>
      <c r="D3487" s="42" t="n">
        <f aca="false">$B$5*A3487</f>
        <v>-0.863166962096294</v>
      </c>
      <c r="E3487" s="42" t="n">
        <f aca="false">$D$5*A3487+$F$5*B3487</f>
        <v>0.268829112706693</v>
      </c>
      <c r="F3487" s="43" t="n">
        <f aca="false">Inputs!$B$5*D3487+Inputs!$B$6*E3487</f>
        <v>-99758.1518449641</v>
      </c>
      <c r="G3487" s="43" t="n">
        <f aca="false">F3487*SQRT(($B$6-2)/C3487)</f>
        <v>-55226.4801702985</v>
      </c>
    </row>
    <row r="3488" customFormat="false" ht="15" hidden="false" customHeight="false" outlineLevel="0" collapsed="false">
      <c r="A3488" s="41" t="n">
        <v>-0.7203480374</v>
      </c>
      <c r="B3488" s="41" t="n">
        <v>-0.1911062098</v>
      </c>
      <c r="C3488" s="41" t="n">
        <v>4.0507777658</v>
      </c>
      <c r="D3488" s="42" t="n">
        <f aca="false">$B$5*A3488</f>
        <v>-1.84047341517269</v>
      </c>
      <c r="E3488" s="42" t="n">
        <f aca="false">$D$5*A3488+$F$5*B3488</f>
        <v>-2.0441229873583</v>
      </c>
      <c r="F3488" s="43" t="n">
        <f aca="false">Inputs!$B$5*D3488+Inputs!$B$6*E3488</f>
        <v>-81841.1921493541</v>
      </c>
      <c r="G3488" s="43" t="n">
        <f aca="false">F3488*SQRT(($B$6-2)/C3488)</f>
        <v>-57506.6059238988</v>
      </c>
    </row>
    <row r="3489" customFormat="false" ht="15" hidden="false" customHeight="false" outlineLevel="0" collapsed="false">
      <c r="A3489" s="41" t="n">
        <v>-2.3551698852</v>
      </c>
      <c r="B3489" s="41" t="n">
        <v>1.7230898948</v>
      </c>
      <c r="C3489" s="41" t="n">
        <v>5.6434796197</v>
      </c>
      <c r="D3489" s="42" t="n">
        <f aca="false">$B$5*A3489</f>
        <v>-6.0174073321157</v>
      </c>
      <c r="E3489" s="42" t="n">
        <f aca="false">$D$5*A3489+$F$5*B3489</f>
        <v>-2.62899782969806</v>
      </c>
      <c r="F3489" s="43" t="n">
        <f aca="false">Inputs!$B$5*D3489+Inputs!$B$6*E3489</f>
        <v>-470290.841726667</v>
      </c>
      <c r="G3489" s="43" t="n">
        <f aca="false">F3489*SQRT(($B$6-2)/C3489)</f>
        <v>-279967.770510173</v>
      </c>
    </row>
    <row r="3490" customFormat="false" ht="15" hidden="false" customHeight="false" outlineLevel="0" collapsed="false">
      <c r="A3490" s="41" t="n">
        <v>-0.2204745826</v>
      </c>
      <c r="B3490" s="41" t="n">
        <v>0.4555804373</v>
      </c>
      <c r="C3490" s="41" t="n">
        <v>2.3879558678</v>
      </c>
      <c r="D3490" s="42" t="n">
        <f aca="false">$B$5*A3490</f>
        <v>-0.563307716449392</v>
      </c>
      <c r="E3490" s="42" t="n">
        <f aca="false">$D$5*A3490+$F$5*B3490</f>
        <v>0.262032316693884</v>
      </c>
      <c r="F3490" s="43" t="n">
        <f aca="false">Inputs!$B$5*D3490+Inputs!$B$6*E3490</f>
        <v>-69432.3874796334</v>
      </c>
      <c r="G3490" s="43" t="n">
        <f aca="false">F3490*SQRT(($B$6-2)/C3490)</f>
        <v>-63542.4489551899</v>
      </c>
    </row>
    <row r="3491" customFormat="false" ht="15" hidden="false" customHeight="false" outlineLevel="0" collapsed="false">
      <c r="A3491" s="41" t="n">
        <v>1.4577866947</v>
      </c>
      <c r="B3491" s="41" t="n">
        <v>0.3002934374</v>
      </c>
      <c r="C3491" s="41" t="n">
        <v>5.7504527872</v>
      </c>
      <c r="D3491" s="42" t="n">
        <f aca="false">$B$5*A3491</f>
        <v>3.72461298884329</v>
      </c>
      <c r="E3491" s="42" t="n">
        <f aca="false">$D$5*A3491+$F$5*B3491</f>
        <v>3.98746146556686</v>
      </c>
      <c r="F3491" s="43" t="n">
        <f aca="false">Inputs!$B$5*D3491+Inputs!$B$6*E3491</f>
        <v>173088.225605986</v>
      </c>
      <c r="G3491" s="43" t="n">
        <f aca="false">F3491*SQRT(($B$6-2)/C3491)</f>
        <v>102077.84727136</v>
      </c>
    </row>
    <row r="3492" customFormat="false" ht="15" hidden="false" customHeight="false" outlineLevel="0" collapsed="false">
      <c r="A3492" s="41" t="n">
        <v>1.4443437021</v>
      </c>
      <c r="B3492" s="41" t="n">
        <v>-1.2417378122</v>
      </c>
      <c r="C3492" s="41" t="n">
        <v>9.8091103162</v>
      </c>
      <c r="D3492" s="42" t="n">
        <f aca="false">$B$5*A3492</f>
        <v>3.69026643798718</v>
      </c>
      <c r="E3492" s="42" t="n">
        <f aca="false">$D$5*A3492+$F$5*B3492</f>
        <v>1.29277892722801</v>
      </c>
      <c r="F3492" s="43" t="n">
        <f aca="false">Inputs!$B$5*D3492+Inputs!$B$6*E3492</f>
        <v>304387.697437317</v>
      </c>
      <c r="G3492" s="43" t="n">
        <f aca="false">F3492*SQRT(($B$6-2)/C3492)</f>
        <v>137444.474083533</v>
      </c>
    </row>
    <row r="3493" customFormat="false" ht="15" hidden="false" customHeight="false" outlineLevel="0" collapsed="false">
      <c r="A3493" s="41" t="n">
        <v>2.3973765896</v>
      </c>
      <c r="B3493" s="41" t="n">
        <v>1.0871101985</v>
      </c>
      <c r="C3493" s="41" t="n">
        <v>2.3590707454</v>
      </c>
      <c r="D3493" s="42" t="n">
        <f aca="false">$B$5*A3493</f>
        <v>6.12524453490816</v>
      </c>
      <c r="E3493" s="42" t="n">
        <f aca="false">$D$5*A3493+$F$5*B3493</f>
        <v>7.58192953954939</v>
      </c>
      <c r="F3493" s="43" t="n">
        <f aca="false">Inputs!$B$5*D3493+Inputs!$B$6*E3493</f>
        <v>233427.976513346</v>
      </c>
      <c r="G3493" s="43" t="n">
        <f aca="false">F3493*SQRT(($B$6-2)/C3493)</f>
        <v>214930.189042169</v>
      </c>
    </row>
    <row r="3494" customFormat="false" ht="15" hidden="false" customHeight="false" outlineLevel="0" collapsed="false">
      <c r="A3494" s="41" t="n">
        <v>0.2092024925</v>
      </c>
      <c r="B3494" s="41" t="n">
        <v>1.4250793326</v>
      </c>
      <c r="C3494" s="41" t="n">
        <v>5.5776360411</v>
      </c>
      <c r="D3494" s="42" t="n">
        <f aca="false">$B$5*A3494</f>
        <v>0.534507773803111</v>
      </c>
      <c r="E3494" s="42" t="n">
        <f aca="false">$D$5*A3494+$F$5*B3494</f>
        <v>2.95856339797333</v>
      </c>
      <c r="F3494" s="43" t="n">
        <f aca="false">Inputs!$B$5*D3494+Inputs!$B$6*E3494</f>
        <v>-94477.3925183556</v>
      </c>
      <c r="G3494" s="43" t="n">
        <f aca="false">F3494*SQRT(($B$6-2)/C3494)</f>
        <v>-56574.1204346998</v>
      </c>
    </row>
    <row r="3495" customFormat="false" ht="15" hidden="false" customHeight="false" outlineLevel="0" collapsed="false">
      <c r="A3495" s="41" t="n">
        <v>-1.168634886</v>
      </c>
      <c r="B3495" s="41" t="n">
        <v>-0.2886148788</v>
      </c>
      <c r="C3495" s="41" t="n">
        <v>1.8403038968</v>
      </c>
      <c r="D3495" s="42" t="n">
        <f aca="false">$B$5*A3495</f>
        <v>-2.98583646800724</v>
      </c>
      <c r="E3495" s="42" t="n">
        <f aca="false">$D$5*A3495+$F$5*B3495</f>
        <v>-3.27923345740118</v>
      </c>
      <c r="F3495" s="43" t="n">
        <f aca="false">Inputs!$B$5*D3495+Inputs!$B$6*E3495</f>
        <v>-134621.973930666</v>
      </c>
      <c r="G3495" s="43" t="n">
        <f aca="false">F3495*SQRT(($B$6-2)/C3495)</f>
        <v>-140341.521050957</v>
      </c>
    </row>
    <row r="3496" customFormat="false" ht="15" hidden="false" customHeight="false" outlineLevel="0" collapsed="false">
      <c r="A3496" s="41" t="n">
        <v>1.4442503964</v>
      </c>
      <c r="B3496" s="41" t="n">
        <v>-1.8670601809</v>
      </c>
      <c r="C3496" s="41" t="n">
        <v>10.5282867406</v>
      </c>
      <c r="D3496" s="42" t="n">
        <f aca="false">$B$5*A3496</f>
        <v>3.69002804397287</v>
      </c>
      <c r="E3496" s="42" t="n">
        <f aca="false">$D$5*A3496+$F$5*B3496</f>
        <v>0.212785027360568</v>
      </c>
      <c r="F3496" s="43" t="n">
        <f aca="false">Inputs!$B$5*D3496+Inputs!$B$6*E3496</f>
        <v>358363.553029259</v>
      </c>
      <c r="G3496" s="43" t="n">
        <f aca="false">F3496*SQRT(($B$6-2)/C3496)</f>
        <v>156192.429191599</v>
      </c>
    </row>
    <row r="3497" customFormat="false" ht="15" hidden="false" customHeight="false" outlineLevel="0" collapsed="false">
      <c r="A3497" s="41" t="n">
        <v>0.560457775</v>
      </c>
      <c r="B3497" s="41" t="n">
        <v>0.5321761598</v>
      </c>
      <c r="C3497" s="41" t="n">
        <v>0.9025353511</v>
      </c>
      <c r="D3497" s="42" t="n">
        <f aca="false">$B$5*A3497</f>
        <v>1.43195730627299</v>
      </c>
      <c r="E3497" s="42" t="n">
        <f aca="false">$D$5*A3497+$F$5*B3497</f>
        <v>2.25259067703801</v>
      </c>
      <c r="F3497" s="43" t="n">
        <f aca="false">Inputs!$B$5*D3497+Inputs!$B$6*E3497</f>
        <v>30566.1967753982</v>
      </c>
      <c r="G3497" s="43" t="n">
        <f aca="false">F3497*SQRT(($B$6-2)/C3497)</f>
        <v>45501.3509971271</v>
      </c>
    </row>
    <row r="3498" customFormat="false" ht="15" hidden="false" customHeight="false" outlineLevel="0" collapsed="false">
      <c r="A3498" s="41" t="n">
        <v>1.9692258168</v>
      </c>
      <c r="B3498" s="41" t="n">
        <v>-1.5829554197</v>
      </c>
      <c r="C3498" s="41" t="n">
        <v>4.7024641102</v>
      </c>
      <c r="D3498" s="42" t="n">
        <f aca="false">$B$5*A3498</f>
        <v>5.03132871351129</v>
      </c>
      <c r="E3498" s="42" t="n">
        <f aca="false">$D$5*A3498+$F$5*B3498</f>
        <v>1.952586438068</v>
      </c>
      <c r="F3498" s="43" t="n">
        <f aca="false">Inputs!$B$5*D3498+Inputs!$B$6*E3498</f>
        <v>405503.549447729</v>
      </c>
      <c r="G3498" s="43" t="n">
        <f aca="false">F3498*SQRT(($B$6-2)/C3498)</f>
        <v>264452.034818135</v>
      </c>
    </row>
    <row r="3499" customFormat="false" ht="15" hidden="false" customHeight="false" outlineLevel="0" collapsed="false">
      <c r="A3499" s="41" t="n">
        <v>1.609631057</v>
      </c>
      <c r="B3499" s="41" t="n">
        <v>-0.5594707431</v>
      </c>
      <c r="C3499" s="41" t="n">
        <v>3.6118613393</v>
      </c>
      <c r="D3499" s="42" t="n">
        <f aca="false">$B$5*A3499</f>
        <v>4.11257199969268</v>
      </c>
      <c r="E3499" s="42" t="n">
        <f aca="false">$D$5*A3499+$F$5*B3499</f>
        <v>2.8641955150383</v>
      </c>
      <c r="F3499" s="43" t="n">
        <f aca="false">Inputs!$B$5*D3499+Inputs!$B$6*E3499</f>
        <v>268047.424217353</v>
      </c>
      <c r="G3499" s="43" t="n">
        <f aca="false">F3499*SQRT(($B$6-2)/C3499)</f>
        <v>199462.428088683</v>
      </c>
    </row>
    <row r="3500" customFormat="false" ht="15" hidden="false" customHeight="false" outlineLevel="0" collapsed="false">
      <c r="A3500" s="41" t="n">
        <v>-0.4470094599</v>
      </c>
      <c r="B3500" s="41" t="n">
        <v>-1.222004387</v>
      </c>
      <c r="C3500" s="41" t="n">
        <v>2.3760544398</v>
      </c>
      <c r="D3500" s="42" t="n">
        <f aca="false">$B$5*A3500</f>
        <v>-1.14209935276024</v>
      </c>
      <c r="E3500" s="42" t="n">
        <f aca="false">$D$5*A3500+$F$5*B3500</f>
        <v>-3.17378744571767</v>
      </c>
      <c r="F3500" s="43" t="n">
        <f aca="false">Inputs!$B$5*D3500+Inputs!$B$6*E3500</f>
        <v>44479.4370098589</v>
      </c>
      <c r="G3500" s="43" t="n">
        <f aca="false">F3500*SQRT(($B$6-2)/C3500)</f>
        <v>40808.0728653319</v>
      </c>
    </row>
    <row r="3501" customFormat="false" ht="15" hidden="false" customHeight="false" outlineLevel="0" collapsed="false">
      <c r="A3501" s="41" t="n">
        <v>-1.0878520375</v>
      </c>
      <c r="B3501" s="41" t="n">
        <v>0.4035223475</v>
      </c>
      <c r="C3501" s="41" t="n">
        <v>2.3061336861</v>
      </c>
      <c r="D3501" s="42" t="n">
        <f aca="false">$B$5*A3501</f>
        <v>-2.77943806425396</v>
      </c>
      <c r="E3501" s="42" t="n">
        <f aca="false">$D$5*A3501+$F$5*B3501</f>
        <v>-1.89185952578309</v>
      </c>
      <c r="F3501" s="43" t="n">
        <f aca="false">Inputs!$B$5*D3501+Inputs!$B$6*E3501</f>
        <v>-183350.830136241</v>
      </c>
      <c r="G3501" s="43" t="n">
        <f aca="false">F3501*SQRT(($B$6-2)/C3501)</f>
        <v>-170748.005186988</v>
      </c>
    </row>
    <row r="3502" customFormat="false" ht="15" hidden="false" customHeight="false" outlineLevel="0" collapsed="false">
      <c r="A3502" s="41" t="n">
        <v>-1.1123319148</v>
      </c>
      <c r="B3502" s="41" t="n">
        <v>0.7402843337</v>
      </c>
      <c r="C3502" s="41" t="n">
        <v>3.3679623346</v>
      </c>
      <c r="D3502" s="42" t="n">
        <f aca="false">$B$5*A3502</f>
        <v>-2.84198361312497</v>
      </c>
      <c r="E3502" s="42" t="n">
        <f aca="false">$D$5*A3502+$F$5*B3502</f>
        <v>-1.36860968477118</v>
      </c>
      <c r="F3502" s="43" t="n">
        <f aca="false">Inputs!$B$5*D3502+Inputs!$B$6*E3502</f>
        <v>-215767.877073938</v>
      </c>
      <c r="G3502" s="43" t="n">
        <f aca="false">F3502*SQRT(($B$6-2)/C3502)</f>
        <v>-166271.637333702</v>
      </c>
    </row>
    <row r="3503" customFormat="false" ht="15" hidden="false" customHeight="false" outlineLevel="0" collapsed="false">
      <c r="A3503" s="41" t="n">
        <v>-0.662966047</v>
      </c>
      <c r="B3503" s="41" t="n">
        <v>-1.2130338058</v>
      </c>
      <c r="C3503" s="41" t="n">
        <v>9.5155709935</v>
      </c>
      <c r="D3503" s="42" t="n">
        <f aca="false">$B$5*A3503</f>
        <v>-1.69386368993198</v>
      </c>
      <c r="E3503" s="42" t="n">
        <f aca="false">$D$5*A3503+$F$5*B3503</f>
        <v>-3.67218521024927</v>
      </c>
      <c r="F3503" s="43" t="n">
        <f aca="false">Inputs!$B$5*D3503+Inputs!$B$6*E3503</f>
        <v>14222.891519265</v>
      </c>
      <c r="G3503" s="43" t="n">
        <f aca="false">F3503*SQRT(($B$6-2)/C3503)</f>
        <v>6520.56860386174</v>
      </c>
    </row>
    <row r="3504" customFormat="false" ht="15" hidden="false" customHeight="false" outlineLevel="0" collapsed="false">
      <c r="A3504" s="41" t="n">
        <v>-0.5278091464</v>
      </c>
      <c r="B3504" s="41" t="n">
        <v>0.3367071918</v>
      </c>
      <c r="C3504" s="41" t="n">
        <v>4.2620213596</v>
      </c>
      <c r="D3504" s="42" t="n">
        <f aca="false">$B$5*A3504</f>
        <v>-1.34854077723373</v>
      </c>
      <c r="E3504" s="42" t="n">
        <f aca="false">$D$5*A3504+$F$5*B3504</f>
        <v>-0.674560974683882</v>
      </c>
      <c r="F3504" s="43" t="n">
        <f aca="false">Inputs!$B$5*D3504+Inputs!$B$6*E3504</f>
        <v>-101126.028989179</v>
      </c>
      <c r="G3504" s="43" t="n">
        <f aca="false">F3504*SQRT(($B$6-2)/C3504)</f>
        <v>-69273.980115004</v>
      </c>
    </row>
    <row r="3505" customFormat="false" ht="15" hidden="false" customHeight="false" outlineLevel="0" collapsed="false">
      <c r="A3505" s="41" t="n">
        <v>-0.2773532619</v>
      </c>
      <c r="B3505" s="41" t="n">
        <v>0.0342101183</v>
      </c>
      <c r="C3505" s="41" t="n">
        <v>0.5164035995</v>
      </c>
      <c r="D3505" s="42" t="n">
        <f aca="false">$B$5*A3505</f>
        <v>-0.708631492883385</v>
      </c>
      <c r="E3505" s="42" t="n">
        <f aca="false">$D$5*A3505+$F$5*B3505</f>
        <v>-0.600914316033787</v>
      </c>
      <c r="F3505" s="43" t="n">
        <f aca="false">Inputs!$B$5*D3505+Inputs!$B$6*E3505</f>
        <v>-40817.4334866491</v>
      </c>
      <c r="G3505" s="43" t="n">
        <f aca="false">F3505*SQRT(($B$6-2)/C3505)</f>
        <v>-80327.8348474496</v>
      </c>
    </row>
    <row r="3506" customFormat="false" ht="15" hidden="false" customHeight="false" outlineLevel="0" collapsed="false">
      <c r="A3506" s="41" t="n">
        <v>0.6962074618</v>
      </c>
      <c r="B3506" s="41" t="n">
        <v>1.0824214516</v>
      </c>
      <c r="C3506" s="41" t="n">
        <v>0.7405420261</v>
      </c>
      <c r="D3506" s="42" t="n">
        <f aca="false">$B$5*A3506</f>
        <v>1.77879477469339</v>
      </c>
      <c r="E3506" s="42" t="n">
        <f aca="false">$D$5*A3506+$F$5*B3506</f>
        <v>3.52575193070754</v>
      </c>
      <c r="F3506" s="43" t="n">
        <f aca="false">Inputs!$B$5*D3506+Inputs!$B$6*E3506</f>
        <v>1591.88093396166</v>
      </c>
      <c r="G3506" s="43" t="n">
        <f aca="false">F3506*SQRT(($B$6-2)/C3506)</f>
        <v>2616.0782135199</v>
      </c>
    </row>
    <row r="3507" customFormat="false" ht="15" hidden="false" customHeight="false" outlineLevel="0" collapsed="false">
      <c r="A3507" s="41" t="n">
        <v>-0.3100953086</v>
      </c>
      <c r="B3507" s="41" t="n">
        <v>-1.0442220156</v>
      </c>
      <c r="C3507" s="41" t="n">
        <v>4.2476338316</v>
      </c>
      <c r="D3507" s="42" t="n">
        <f aca="false">$B$5*A3507</f>
        <v>-0.792286703116477</v>
      </c>
      <c r="E3507" s="42" t="n">
        <f aca="false">$D$5*A3507+$F$5*B3507</f>
        <v>-2.54100349207974</v>
      </c>
      <c r="F3507" s="43" t="n">
        <f aca="false">Inputs!$B$5*D3507+Inputs!$B$6*E3507</f>
        <v>47821.5042923393</v>
      </c>
      <c r="G3507" s="43" t="n">
        <f aca="false">F3507*SQRT(($B$6-2)/C3507)</f>
        <v>32814.4172135178</v>
      </c>
    </row>
    <row r="3508" customFormat="false" ht="15" hidden="false" customHeight="false" outlineLevel="0" collapsed="false">
      <c r="A3508" s="41" t="n">
        <v>0.0760944789</v>
      </c>
      <c r="B3508" s="41" t="n">
        <v>0.4706495861</v>
      </c>
      <c r="C3508" s="41" t="n">
        <v>7.3964210792</v>
      </c>
      <c r="D3508" s="42" t="n">
        <f aca="false">$B$5*A3508</f>
        <v>0.194419722391915</v>
      </c>
      <c r="E3508" s="42" t="n">
        <f aca="false">$D$5*A3508+$F$5*B3508</f>
        <v>0.993765011794479</v>
      </c>
      <c r="F3508" s="43" t="n">
        <f aca="false">Inputs!$B$5*D3508+Inputs!$B$6*E3508</f>
        <v>-30246.2783505324</v>
      </c>
      <c r="G3508" s="43" t="n">
        <f aca="false">F3508*SQRT(($B$6-2)/C3508)</f>
        <v>-15728.0951768952</v>
      </c>
    </row>
    <row r="3509" customFormat="false" ht="15" hidden="false" customHeight="false" outlineLevel="0" collapsed="false">
      <c r="A3509" s="41" t="n">
        <v>-1.460725306</v>
      </c>
      <c r="B3509" s="41" t="n">
        <v>-0.890608297</v>
      </c>
      <c r="C3509" s="41" t="n">
        <v>1.6662494177</v>
      </c>
      <c r="D3509" s="42" t="n">
        <f aca="false">$B$5*A3509</f>
        <v>-3.7321210761766</v>
      </c>
      <c r="E3509" s="42" t="n">
        <f aca="false">$D$5*A3509+$F$5*B3509</f>
        <v>-5.01377700124121</v>
      </c>
      <c r="F3509" s="43" t="n">
        <f aca="false">Inputs!$B$5*D3509+Inputs!$B$6*E3509</f>
        <v>-122523.2575556</v>
      </c>
      <c r="G3509" s="43" t="n">
        <f aca="false">F3509*SQRT(($B$6-2)/C3509)</f>
        <v>-134234.307754065</v>
      </c>
    </row>
    <row r="3510" customFormat="false" ht="15" hidden="false" customHeight="false" outlineLevel="0" collapsed="false">
      <c r="A3510" s="41" t="n">
        <v>-0.719186896</v>
      </c>
      <c r="B3510" s="41" t="n">
        <v>-0.2078221887</v>
      </c>
      <c r="C3510" s="41" t="n">
        <v>4.0623115302</v>
      </c>
      <c r="D3510" s="42" t="n">
        <f aca="false">$B$5*A3510</f>
        <v>-1.83750672439684</v>
      </c>
      <c r="E3510" s="42" t="n">
        <f aca="false">$D$5*A3510+$F$5*B3510</f>
        <v>-2.07022417164055</v>
      </c>
      <c r="F3510" s="43" t="n">
        <f aca="false">Inputs!$B$5*D3510+Inputs!$B$6*E3510</f>
        <v>-80239.4638576562</v>
      </c>
      <c r="G3510" s="43" t="n">
        <f aca="false">F3510*SQRT(($B$6-2)/C3510)</f>
        <v>-56301.0381829696</v>
      </c>
    </row>
    <row r="3511" customFormat="false" ht="15" hidden="false" customHeight="false" outlineLevel="0" collapsed="false">
      <c r="A3511" s="41" t="n">
        <v>-0.7610339036</v>
      </c>
      <c r="B3511" s="41" t="n">
        <v>0.7070407251</v>
      </c>
      <c r="C3511" s="41" t="n">
        <v>7.4755066983</v>
      </c>
      <c r="D3511" s="42" t="n">
        <f aca="false">$B$5*A3511</f>
        <v>-1.94442490976501</v>
      </c>
      <c r="E3511" s="42" t="n">
        <f aca="false">$D$5*A3511+$F$5*B3511</f>
        <v>-0.5900684285494</v>
      </c>
      <c r="F3511" s="43" t="n">
        <f aca="false">Inputs!$B$5*D3511+Inputs!$B$6*E3511</f>
        <v>-164939.069549031</v>
      </c>
      <c r="G3511" s="43" t="n">
        <f aca="false">F3511*SQRT(($B$6-2)/C3511)</f>
        <v>-85313.5906239962</v>
      </c>
    </row>
    <row r="3512" customFormat="false" ht="15" hidden="false" customHeight="false" outlineLevel="0" collapsed="false">
      <c r="A3512" s="41" t="n">
        <v>-1.6051332015</v>
      </c>
      <c r="B3512" s="41" t="n">
        <v>-1.5797186972</v>
      </c>
      <c r="C3512" s="41" t="n">
        <v>4.557366693</v>
      </c>
      <c r="D3512" s="42" t="n">
        <f aca="false">$B$5*A3512</f>
        <v>-4.10108007767271</v>
      </c>
      <c r="E3512" s="42" t="n">
        <f aca="false">$D$5*A3512+$F$5*B3512</f>
        <v>-6.5473257650621</v>
      </c>
      <c r="F3512" s="43" t="n">
        <f aca="false">Inputs!$B$5*D3512+Inputs!$B$6*E3512</f>
        <v>-82741.7195141661</v>
      </c>
      <c r="G3512" s="43" t="n">
        <f aca="false">F3512*SQRT(($B$6-2)/C3512)</f>
        <v>-54812.8713310594</v>
      </c>
    </row>
    <row r="3513" customFormat="false" ht="15" hidden="false" customHeight="false" outlineLevel="0" collapsed="false">
      <c r="A3513" s="41" t="n">
        <v>-0.3338888115</v>
      </c>
      <c r="B3513" s="41" t="n">
        <v>-0.1756528041</v>
      </c>
      <c r="C3513" s="41" t="n">
        <v>3.762984056</v>
      </c>
      <c r="D3513" s="42" t="n">
        <f aca="false">$B$5*A3513</f>
        <v>-0.85307858046974</v>
      </c>
      <c r="E3513" s="42" t="n">
        <f aca="false">$D$5*A3513+$F$5*B3513</f>
        <v>-1.0978252381991</v>
      </c>
      <c r="F3513" s="43" t="n">
        <f aca="false">Inputs!$B$5*D3513+Inputs!$B$6*E3513</f>
        <v>-30416.596137019</v>
      </c>
      <c r="G3513" s="43" t="n">
        <f aca="false">F3513*SQRT(($B$6-2)/C3513)</f>
        <v>-22174.7851211774</v>
      </c>
    </row>
    <row r="3514" customFormat="false" ht="15" hidden="false" customHeight="false" outlineLevel="0" collapsed="false">
      <c r="A3514" s="41" t="n">
        <v>-1.4546438729</v>
      </c>
      <c r="B3514" s="41" t="n">
        <v>-0.6067488426</v>
      </c>
      <c r="C3514" s="41" t="n">
        <v>2.679552349</v>
      </c>
      <c r="D3514" s="42" t="n">
        <f aca="false">$B$5*A3514</f>
        <v>-3.71658314816739</v>
      </c>
      <c r="E3514" s="42" t="n">
        <f aca="false">$D$5*A3514+$F$5*B3514</f>
        <v>-4.50915298634015</v>
      </c>
      <c r="F3514" s="43" t="n">
        <f aca="false">Inputs!$B$5*D3514+Inputs!$B$6*E3514</f>
        <v>-146200.665499731</v>
      </c>
      <c r="G3514" s="43" t="n">
        <f aca="false">F3514*SQRT(($B$6-2)/C3514)</f>
        <v>-126308.688084619</v>
      </c>
    </row>
    <row r="3515" customFormat="false" ht="15" hidden="false" customHeight="false" outlineLevel="0" collapsed="false">
      <c r="A3515" s="41" t="n">
        <v>-0.4010438174</v>
      </c>
      <c r="B3515" s="41" t="n">
        <v>-0.393297947</v>
      </c>
      <c r="C3515" s="41" t="n">
        <v>3.0428527624</v>
      </c>
      <c r="D3515" s="42" t="n">
        <f aca="false">$B$5*A3515</f>
        <v>-1.02465814567661</v>
      </c>
      <c r="E3515" s="42" t="n">
        <f aca="false">$D$5*A3515+$F$5*B3515</f>
        <v>-1.63344399458875</v>
      </c>
      <c r="F3515" s="43" t="n">
        <f aca="false">Inputs!$B$5*D3515+Inputs!$B$6*E3515</f>
        <v>-20793.6148382234</v>
      </c>
      <c r="G3515" s="43" t="n">
        <f aca="false">F3515*SQRT(($B$6-2)/C3515)</f>
        <v>-16857.9407832877</v>
      </c>
    </row>
    <row r="3516" customFormat="false" ht="15" hidden="false" customHeight="false" outlineLevel="0" collapsed="false">
      <c r="A3516" s="41" t="n">
        <v>0.1518814833</v>
      </c>
      <c r="B3516" s="41" t="n">
        <v>-0.6615788844</v>
      </c>
      <c r="C3516" s="41" t="n">
        <v>5.7917380481</v>
      </c>
      <c r="D3516" s="42" t="n">
        <f aca="false">$B$5*A3516</f>
        <v>0.388053854189129</v>
      </c>
      <c r="E3516" s="42" t="n">
        <f aca="false">$D$5*A3516+$F$5*B3516</f>
        <v>-0.780962276389368</v>
      </c>
      <c r="F3516" s="43" t="n">
        <f aca="false">Inputs!$B$5*D3516+Inputs!$B$6*E3516</f>
        <v>77853.4992383813</v>
      </c>
      <c r="G3516" s="43" t="n">
        <f aca="false">F3516*SQRT(($B$6-2)/C3516)</f>
        <v>45749.745196949</v>
      </c>
    </row>
    <row r="3517" customFormat="false" ht="15" hidden="false" customHeight="false" outlineLevel="0" collapsed="false">
      <c r="A3517" s="41" t="n">
        <v>1.4778363</v>
      </c>
      <c r="B3517" s="41" t="n">
        <v>0.4882046397</v>
      </c>
      <c r="C3517" s="41" t="n">
        <v>6.3193991566</v>
      </c>
      <c r="D3517" s="42" t="n">
        <f aca="false">$B$5*A3517</f>
        <v>3.77583929005256</v>
      </c>
      <c r="E3517" s="42" t="n">
        <f aca="false">$D$5*A3517+$F$5*B3517</f>
        <v>4.35964587017593</v>
      </c>
      <c r="F3517" s="43" t="n">
        <f aca="false">Inputs!$B$5*D3517+Inputs!$B$6*E3517</f>
        <v>159601.635496459</v>
      </c>
      <c r="G3517" s="43" t="n">
        <f aca="false">F3517*SQRT(($B$6-2)/C3517)</f>
        <v>89787.2026757642</v>
      </c>
    </row>
    <row r="3518" customFormat="false" ht="15" hidden="false" customHeight="false" outlineLevel="0" collapsed="false">
      <c r="A3518" s="41" t="n">
        <v>-0.8071135206</v>
      </c>
      <c r="B3518" s="41" t="n">
        <v>0.0945114934</v>
      </c>
      <c r="C3518" s="41" t="n">
        <v>6.2352348652</v>
      </c>
      <c r="D3518" s="42" t="n">
        <f aca="false">$B$5*A3518</f>
        <v>-2.06215731919302</v>
      </c>
      <c r="E3518" s="42" t="n">
        <f aca="false">$D$5*A3518+$F$5*B3518</f>
        <v>-1.75740031770817</v>
      </c>
      <c r="F3518" s="43" t="n">
        <f aca="false">Inputs!$B$5*D3518+Inputs!$B$6*E3518</f>
        <v>-118345.716033893</v>
      </c>
      <c r="G3518" s="43" t="n">
        <f aca="false">F3518*SQRT(($B$6-2)/C3518)</f>
        <v>-67025.6649181532</v>
      </c>
    </row>
    <row r="3519" customFormat="false" ht="15" hidden="false" customHeight="false" outlineLevel="0" collapsed="false">
      <c r="A3519" s="41" t="n">
        <v>0.1240153186</v>
      </c>
      <c r="B3519" s="41" t="n">
        <v>1.2147214745</v>
      </c>
      <c r="C3519" s="41" t="n">
        <v>1.9032665365</v>
      </c>
      <c r="D3519" s="42" t="n">
        <f aca="false">$B$5*A3519</f>
        <v>0.316856415381234</v>
      </c>
      <c r="E3519" s="42" t="n">
        <f aca="false">$D$5*A3519+$F$5*B3519</f>
        <v>2.39261879208437</v>
      </c>
      <c r="F3519" s="43" t="n">
        <f aca="false">Inputs!$B$5*D3519+Inputs!$B$6*E3519</f>
        <v>-87945.298066095</v>
      </c>
      <c r="G3519" s="43" t="n">
        <f aca="false">F3519*SQRT(($B$6-2)/C3519)</f>
        <v>-90152.5088264202</v>
      </c>
    </row>
    <row r="3520" customFormat="false" ht="15" hidden="false" customHeight="false" outlineLevel="0" collapsed="false">
      <c r="A3520" s="41" t="n">
        <v>-0.6003824289</v>
      </c>
      <c r="B3520" s="41" t="n">
        <v>0.7673386977</v>
      </c>
      <c r="C3520" s="41" t="n">
        <v>0.168582038</v>
      </c>
      <c r="D3520" s="42" t="n">
        <f aca="false">$B$5*A3520</f>
        <v>-1.53396392015666</v>
      </c>
      <c r="E3520" s="42" t="n">
        <f aca="false">$D$5*A3520+$F$5*B3520</f>
        <v>-0.103664951727323</v>
      </c>
      <c r="F3520" s="43" t="n">
        <f aca="false">Inputs!$B$5*D3520+Inputs!$B$6*E3520</f>
        <v>-148213.144429299</v>
      </c>
      <c r="G3520" s="43" t="n">
        <f aca="false">F3520*SQRT(($B$6-2)/C3520)</f>
        <v>-510500.379349694</v>
      </c>
    </row>
    <row r="3521" customFormat="false" ht="15" hidden="false" customHeight="false" outlineLevel="0" collapsed="false">
      <c r="A3521" s="41" t="n">
        <v>0.0418544758</v>
      </c>
      <c r="B3521" s="41" t="n">
        <v>1.4915665164</v>
      </c>
      <c r="C3521" s="41" t="n">
        <v>2.4292235345</v>
      </c>
      <c r="D3521" s="42" t="n">
        <f aca="false">$B$5*A3521</f>
        <v>0.106937266455151</v>
      </c>
      <c r="E3521" s="42" t="n">
        <f aca="false">$D$5*A3521+$F$5*B3521</f>
        <v>2.67515046457438</v>
      </c>
      <c r="F3521" s="43" t="n">
        <f aca="false">Inputs!$B$5*D3521+Inputs!$B$6*E3521</f>
        <v>-123063.796583204</v>
      </c>
      <c r="G3521" s="43" t="n">
        <f aca="false">F3521*SQRT(($B$6-2)/C3521)</f>
        <v>-111663.58502838</v>
      </c>
    </row>
    <row r="3522" customFormat="false" ht="15" hidden="false" customHeight="false" outlineLevel="0" collapsed="false">
      <c r="A3522" s="41" t="n">
        <v>1.2908914526</v>
      </c>
      <c r="B3522" s="41" t="n">
        <v>0.1969793046</v>
      </c>
      <c r="C3522" s="41" t="n">
        <v>6.7580201915</v>
      </c>
      <c r="D3522" s="42" t="n">
        <f aca="false">$B$5*A3522</f>
        <v>3.29819931065444</v>
      </c>
      <c r="E3522" s="42" t="n">
        <f aca="false">$D$5*A3522+$F$5*B3522</f>
        <v>3.4119224840322</v>
      </c>
      <c r="F3522" s="43" t="n">
        <f aca="false">Inputs!$B$5*D3522+Inputs!$B$6*E3522</f>
        <v>159223.806863834</v>
      </c>
      <c r="G3522" s="43" t="n">
        <f aca="false">F3522*SQRT(($B$6-2)/C3522)</f>
        <v>86619.0185390897</v>
      </c>
    </row>
    <row r="3523" customFormat="false" ht="15" hidden="false" customHeight="false" outlineLevel="0" collapsed="false">
      <c r="A3523" s="41" t="n">
        <v>-0.262282621</v>
      </c>
      <c r="B3523" s="41" t="n">
        <v>0.5066059097</v>
      </c>
      <c r="C3523" s="41" t="n">
        <v>11.0112662042</v>
      </c>
      <c r="D3523" s="42" t="n">
        <f aca="false">$B$5*A3523</f>
        <v>-0.670126336367407</v>
      </c>
      <c r="E3523" s="42" t="n">
        <f aca="false">$D$5*A3523+$F$5*B3523</f>
        <v>0.250654364081274</v>
      </c>
      <c r="F3523" s="43" t="n">
        <f aca="false">Inputs!$B$5*D3523+Inputs!$B$6*E3523</f>
        <v>-79545.3518408044</v>
      </c>
      <c r="G3523" s="43" t="n">
        <f aca="false">F3523*SQRT(($B$6-2)/C3523)</f>
        <v>-33900.8957781597</v>
      </c>
    </row>
    <row r="3524" customFormat="false" ht="15" hidden="false" customHeight="false" outlineLevel="0" collapsed="false">
      <c r="A3524" s="41" t="n">
        <v>-0.1804500271</v>
      </c>
      <c r="B3524" s="41" t="n">
        <v>1.680307106</v>
      </c>
      <c r="C3524" s="41" t="n">
        <v>1.4023245275</v>
      </c>
      <c r="D3524" s="42" t="n">
        <f aca="false">$B$5*A3524</f>
        <v>-0.461045856171776</v>
      </c>
      <c r="E3524" s="42" t="n">
        <f aca="false">$D$5*A3524+$F$5*B3524</f>
        <v>2.47206412426453</v>
      </c>
      <c r="F3524" s="43" t="n">
        <f aca="false">Inputs!$B$5*D3524+Inputs!$B$6*E3524</f>
        <v>-169707.791830404</v>
      </c>
      <c r="G3524" s="43" t="n">
        <f aca="false">F3524*SQRT(($B$6-2)/C3524)</f>
        <v>-202671.422344215</v>
      </c>
    </row>
    <row r="3525" customFormat="false" ht="15" hidden="false" customHeight="false" outlineLevel="0" collapsed="false">
      <c r="A3525" s="41" t="n">
        <v>0.0784700782</v>
      </c>
      <c r="B3525" s="41" t="n">
        <v>-0.4056426325</v>
      </c>
      <c r="C3525" s="41" t="n">
        <v>5.5693770754</v>
      </c>
      <c r="D3525" s="42" t="n">
        <f aca="false">$B$5*A3525</f>
        <v>0.200489326430171</v>
      </c>
      <c r="E3525" s="42" t="n">
        <f aca="false">$D$5*A3525+$F$5*B3525</f>
        <v>-0.513714683610044</v>
      </c>
      <c r="F3525" s="43" t="n">
        <f aca="false">Inputs!$B$5*D3525+Inputs!$B$6*E3525</f>
        <v>45734.6668235193</v>
      </c>
      <c r="G3525" s="43" t="n">
        <f aca="false">F3525*SQRT(($B$6-2)/C3525)</f>
        <v>27406.7290336416</v>
      </c>
    </row>
    <row r="3526" customFormat="false" ht="15" hidden="false" customHeight="false" outlineLevel="0" collapsed="false">
      <c r="A3526" s="41" t="n">
        <v>-0.4596150861</v>
      </c>
      <c r="B3526" s="41" t="n">
        <v>-1.2130355852</v>
      </c>
      <c r="C3526" s="41" t="n">
        <v>2.0220997265</v>
      </c>
      <c r="D3526" s="42" t="n">
        <f aca="false">$B$5*A3526</f>
        <v>-1.17430645085472</v>
      </c>
      <c r="E3526" s="42" t="n">
        <f aca="false">$D$5*A3526+$F$5*B3526</f>
        <v>-3.18829681243892</v>
      </c>
      <c r="F3526" s="43" t="n">
        <f aca="false">Inputs!$B$5*D3526+Inputs!$B$6*E3526</f>
        <v>41984.1955364743</v>
      </c>
      <c r="G3526" s="43" t="n">
        <f aca="false">F3526*SQRT(($B$6-2)/C3526)</f>
        <v>41754.1405380425</v>
      </c>
    </row>
    <row r="3527" customFormat="false" ht="15" hidden="false" customHeight="false" outlineLevel="0" collapsed="false">
      <c r="A3527" s="41" t="n">
        <v>0.5565591281</v>
      </c>
      <c r="B3527" s="41" t="n">
        <v>-0.8200112026</v>
      </c>
      <c r="C3527" s="41" t="n">
        <v>9.0512664606</v>
      </c>
      <c r="D3527" s="42" t="n">
        <f aca="false">$B$5*A3527</f>
        <v>1.42199634906611</v>
      </c>
      <c r="E3527" s="42" t="n">
        <f aca="false">$D$5*A3527+$F$5*B3527</f>
        <v>-0.0915683917719599</v>
      </c>
      <c r="F3527" s="43" t="n">
        <f aca="false">Inputs!$B$5*D3527+Inputs!$B$6*E3527</f>
        <v>146778.054495209</v>
      </c>
      <c r="G3527" s="43" t="n">
        <f aca="false">F3527*SQRT(($B$6-2)/C3527)</f>
        <v>68995.6085649994</v>
      </c>
    </row>
    <row r="3528" customFormat="false" ht="15" hidden="false" customHeight="false" outlineLevel="0" collapsed="false">
      <c r="A3528" s="41" t="n">
        <v>1.0981482522</v>
      </c>
      <c r="B3528" s="41" t="n">
        <v>-1.292935054</v>
      </c>
      <c r="C3528" s="41" t="n">
        <v>6.6812286194</v>
      </c>
      <c r="D3528" s="42" t="n">
        <f aca="false">$B$5*A3528</f>
        <v>2.80574466668555</v>
      </c>
      <c r="E3528" s="42" t="n">
        <f aca="false">$D$5*A3528+$F$5*B3528</f>
        <v>0.380571901908346</v>
      </c>
      <c r="F3528" s="43" t="n">
        <f aca="false">Inputs!$B$5*D3528+Inputs!$B$6*E3528</f>
        <v>261545.871573138</v>
      </c>
      <c r="G3528" s="43" t="n">
        <f aca="false">F3528*SQRT(($B$6-2)/C3528)</f>
        <v>143098.374550113</v>
      </c>
    </row>
    <row r="3529" customFormat="false" ht="15" hidden="false" customHeight="false" outlineLevel="0" collapsed="false">
      <c r="A3529" s="41" t="n">
        <v>0.127241449</v>
      </c>
      <c r="B3529" s="41" t="n">
        <v>1.1502237585</v>
      </c>
      <c r="C3529" s="41" t="n">
        <v>4.4673450292</v>
      </c>
      <c r="D3529" s="42" t="n">
        <f aca="false">$B$5*A3529</f>
        <v>0.325099107700507</v>
      </c>
      <c r="E3529" s="42" t="n">
        <f aca="false">$D$5*A3529+$F$5*B3529</f>
        <v>2.28892458562971</v>
      </c>
      <c r="F3529" s="43" t="n">
        <f aca="false">Inputs!$B$5*D3529+Inputs!$B$6*E3529</f>
        <v>-81936.318511435</v>
      </c>
      <c r="G3529" s="43" t="n">
        <f aca="false">F3529*SQRT(($B$6-2)/C3529)</f>
        <v>-54823.4922523829</v>
      </c>
    </row>
    <row r="3530" customFormat="false" ht="15" hidden="false" customHeight="false" outlineLevel="0" collapsed="false">
      <c r="A3530" s="41" t="n">
        <v>-2.1522470646</v>
      </c>
      <c r="B3530" s="41" t="n">
        <v>2.0182655438</v>
      </c>
      <c r="C3530" s="41" t="n">
        <v>4.7204330068</v>
      </c>
      <c r="D3530" s="42" t="n">
        <f aca="false">$B$5*A3530</f>
        <v>-5.49894398210206</v>
      </c>
      <c r="E3530" s="42" t="n">
        <f aca="false">$D$5*A3530+$F$5*B3530</f>
        <v>-1.63643227085853</v>
      </c>
      <c r="F3530" s="43" t="n">
        <f aca="false">Inputs!$B$5*D3530+Inputs!$B$6*E3530</f>
        <v>-468072.784667279</v>
      </c>
      <c r="G3530" s="43" t="n">
        <f aca="false">F3530*SQRT(($B$6-2)/C3530)</f>
        <v>-304675.455528982</v>
      </c>
    </row>
    <row r="3531" customFormat="false" ht="15" hidden="false" customHeight="false" outlineLevel="0" collapsed="false">
      <c r="A3531" s="41" t="n">
        <v>-0.4252851972</v>
      </c>
      <c r="B3531" s="41" t="n">
        <v>0.1410953822</v>
      </c>
      <c r="C3531" s="41" t="n">
        <v>8.3935635769</v>
      </c>
      <c r="D3531" s="42" t="n">
        <f aca="false">$B$5*A3531</f>
        <v>-1.08659433867304</v>
      </c>
      <c r="E3531" s="42" t="n">
        <f aca="false">$D$5*A3531+$F$5*B3531</f>
        <v>-0.768367821759243</v>
      </c>
      <c r="F3531" s="43" t="n">
        <f aca="false">Inputs!$B$5*D3531+Inputs!$B$6*E3531</f>
        <v>-70241.0427793418</v>
      </c>
      <c r="G3531" s="43" t="n">
        <f aca="false">F3531*SQRT(($B$6-2)/C3531)</f>
        <v>-34287.2580522937</v>
      </c>
    </row>
    <row r="3532" customFormat="false" ht="15" hidden="false" customHeight="false" outlineLevel="0" collapsed="false">
      <c r="A3532" s="41" t="n">
        <v>0.5714492255</v>
      </c>
      <c r="B3532" s="41" t="n">
        <v>0.7261290561</v>
      </c>
      <c r="C3532" s="41" t="n">
        <v>0.5726747827</v>
      </c>
      <c r="D3532" s="42" t="n">
        <f aca="false">$B$5*A3532</f>
        <v>1.46004022090471</v>
      </c>
      <c r="E3532" s="42" t="n">
        <f aca="false">$D$5*A3532+$F$5*B3532</f>
        <v>2.61365286779945</v>
      </c>
      <c r="F3532" s="43" t="n">
        <f aca="false">Inputs!$B$5*D3532+Inputs!$B$6*E3532</f>
        <v>15321.3787004987</v>
      </c>
      <c r="G3532" s="43" t="n">
        <f aca="false">F3532*SQRT(($B$6-2)/C3532)</f>
        <v>28632.470055749</v>
      </c>
    </row>
    <row r="3533" customFormat="false" ht="15" hidden="false" customHeight="false" outlineLevel="0" collapsed="false">
      <c r="A3533" s="41" t="n">
        <v>0.2738839383</v>
      </c>
      <c r="B3533" s="41" t="n">
        <v>0.9973845837</v>
      </c>
      <c r="C3533" s="41" t="n">
        <v>3.2520224295</v>
      </c>
      <c r="D3533" s="42" t="n">
        <f aca="false">$B$5*A3533</f>
        <v>0.699767447279155</v>
      </c>
      <c r="E3533" s="42" t="n">
        <f aca="false">$D$5*A3533+$F$5*B3533</f>
        <v>2.37395908507768</v>
      </c>
      <c r="F3533" s="43" t="n">
        <f aca="false">Inputs!$B$5*D3533+Inputs!$B$6*E3533</f>
        <v>-48721.2095259684</v>
      </c>
      <c r="G3533" s="43" t="n">
        <f aca="false">F3533*SQRT(($B$6-2)/C3533)</f>
        <v>-38208.1748886939</v>
      </c>
    </row>
    <row r="3534" customFormat="false" ht="15" hidden="false" customHeight="false" outlineLevel="0" collapsed="false">
      <c r="A3534" s="41" t="n">
        <v>0.5190707129</v>
      </c>
      <c r="B3534" s="41" t="n">
        <v>1.76088114</v>
      </c>
      <c r="C3534" s="41" t="n">
        <v>1.225587029</v>
      </c>
      <c r="D3534" s="42" t="n">
        <f aca="false">$B$5*A3534</f>
        <v>1.32621427155593</v>
      </c>
      <c r="E3534" s="42" t="n">
        <f aca="false">$D$5*A3534+$F$5*B3534</f>
        <v>4.27576591763502</v>
      </c>
      <c r="F3534" s="43" t="n">
        <f aca="false">Inputs!$B$5*D3534+Inputs!$B$6*E3534</f>
        <v>-81166.8687261577</v>
      </c>
      <c r="G3534" s="43" t="n">
        <f aca="false">F3534*SQRT(($B$6-2)/C3534)</f>
        <v>-103686.379905224</v>
      </c>
    </row>
    <row r="3535" customFormat="false" ht="15" hidden="false" customHeight="false" outlineLevel="0" collapsed="false">
      <c r="A3535" s="41" t="n">
        <v>0.5223275429</v>
      </c>
      <c r="B3535" s="41" t="n">
        <v>1.9646355199</v>
      </c>
      <c r="C3535" s="41" t="n">
        <v>4.6590359398</v>
      </c>
      <c r="D3535" s="42" t="n">
        <f aca="false">$B$5*A3535</f>
        <v>1.33453540067898</v>
      </c>
      <c r="E3535" s="42" t="n">
        <f aca="false">$D$5*A3535+$F$5*B3535</f>
        <v>4.63534755612371</v>
      </c>
      <c r="F3535" s="43" t="n">
        <f aca="false">Inputs!$B$5*D3535+Inputs!$B$6*E3535</f>
        <v>-98313.8377382881</v>
      </c>
      <c r="G3535" s="43" t="n">
        <f aca="false">F3535*SQRT(($B$6-2)/C3535)</f>
        <v>-64414.1999276119</v>
      </c>
    </row>
    <row r="3536" customFormat="false" ht="15" hidden="false" customHeight="false" outlineLevel="0" collapsed="false">
      <c r="A3536" s="41" t="n">
        <v>0.9010788402</v>
      </c>
      <c r="B3536" s="41" t="n">
        <v>-1.8057501258</v>
      </c>
      <c r="C3536" s="41" t="n">
        <v>3.9684599745</v>
      </c>
      <c r="D3536" s="42" t="n">
        <f aca="false">$B$5*A3536</f>
        <v>2.30223664709153</v>
      </c>
      <c r="E3536" s="42" t="n">
        <f aca="false">$D$5*A3536+$F$5*B3536</f>
        <v>-0.973872602040282</v>
      </c>
      <c r="F3536" s="43" t="n">
        <f aca="false">Inputs!$B$5*D3536+Inputs!$B$6*E3536</f>
        <v>278917.294811167</v>
      </c>
      <c r="G3536" s="43" t="n">
        <f aca="false">F3536*SQRT(($B$6-2)/C3536)</f>
        <v>198006.496732944</v>
      </c>
    </row>
    <row r="3537" customFormat="false" ht="15" hidden="false" customHeight="false" outlineLevel="0" collapsed="false">
      <c r="A3537" s="41" t="n">
        <v>2.6111026784</v>
      </c>
      <c r="B3537" s="41" t="n">
        <v>-0.5743441085</v>
      </c>
      <c r="C3537" s="41" t="n">
        <v>4.4602163771</v>
      </c>
      <c r="D3537" s="42" t="n">
        <f aca="false">$B$5*A3537</f>
        <v>6.67130999790991</v>
      </c>
      <c r="E3537" s="42" t="n">
        <f aca="false">$D$5*A3537+$F$5*B3537</f>
        <v>5.22160269077372</v>
      </c>
      <c r="F3537" s="43" t="n">
        <f aca="false">Inputs!$B$5*D3537+Inputs!$B$6*E3537</f>
        <v>406050.865252306</v>
      </c>
      <c r="G3537" s="43" t="n">
        <f aca="false">F3537*SQRT(($B$6-2)/C3537)</f>
        <v>271905.175480479</v>
      </c>
    </row>
    <row r="3538" customFormat="false" ht="15" hidden="false" customHeight="false" outlineLevel="0" collapsed="false">
      <c r="A3538" s="41" t="n">
        <v>1.4955440152</v>
      </c>
      <c r="B3538" s="41" t="n">
        <v>0.0267934431</v>
      </c>
      <c r="C3538" s="41" t="n">
        <v>1.0502293284</v>
      </c>
      <c r="D3538" s="42" t="n">
        <f aca="false">$B$5*A3538</f>
        <v>3.82108211348924</v>
      </c>
      <c r="E3538" s="42" t="n">
        <f aca="false">$D$5*A3538+$F$5*B3538</f>
        <v>3.60504375417118</v>
      </c>
      <c r="F3538" s="43" t="n">
        <f aca="false">Inputs!$B$5*D3538+Inputs!$B$6*E3538</f>
        <v>201856.023640365</v>
      </c>
      <c r="G3538" s="43" t="n">
        <f aca="false">F3538*SQRT(($B$6-2)/C3538)</f>
        <v>278557.361802674</v>
      </c>
    </row>
    <row r="3539" customFormat="false" ht="15" hidden="false" customHeight="false" outlineLevel="0" collapsed="false">
      <c r="A3539" s="41" t="n">
        <v>1.0610902576</v>
      </c>
      <c r="B3539" s="41" t="n">
        <v>-0.6884789109</v>
      </c>
      <c r="C3539" s="41" t="n">
        <v>7.4463087568</v>
      </c>
      <c r="D3539" s="42" t="n">
        <f aca="false">$B$5*A3539</f>
        <v>2.71106230435541</v>
      </c>
      <c r="E3539" s="42" t="n">
        <f aca="false">$D$5*A3539+$F$5*B3539</f>
        <v>1.33613038268512</v>
      </c>
      <c r="F3539" s="43" t="n">
        <f aca="false">Inputs!$B$5*D3539+Inputs!$B$6*E3539</f>
        <v>204299.711301285</v>
      </c>
      <c r="G3539" s="43" t="n">
        <f aca="false">F3539*SQRT(($B$6-2)/C3539)</f>
        <v>105879.585085874</v>
      </c>
    </row>
    <row r="3540" customFormat="false" ht="15" hidden="false" customHeight="false" outlineLevel="0" collapsed="false">
      <c r="A3540" s="41" t="n">
        <v>0.6257445431</v>
      </c>
      <c r="B3540" s="41" t="n">
        <v>-0.2531905454</v>
      </c>
      <c r="C3540" s="41" t="n">
        <v>6.0089100009</v>
      </c>
      <c r="D3540" s="42" t="n">
        <f aca="false">$B$5*A3540</f>
        <v>1.59876356493136</v>
      </c>
      <c r="E3540" s="42" t="n">
        <f aca="false">$D$5*A3540+$F$5*B3540</f>
        <v>1.05181874991797</v>
      </c>
      <c r="F3540" s="43" t="n">
        <f aca="false">Inputs!$B$5*D3540+Inputs!$B$6*E3540</f>
        <v>107285.418997237</v>
      </c>
      <c r="G3540" s="43" t="n">
        <f aca="false">F3540*SQRT(($B$6-2)/C3540)</f>
        <v>61895.3253034834</v>
      </c>
    </row>
    <row r="3541" customFormat="false" ht="15" hidden="false" customHeight="false" outlineLevel="0" collapsed="false">
      <c r="A3541" s="41" t="n">
        <v>1.5790031116</v>
      </c>
      <c r="B3541" s="41" t="n">
        <v>0.4386681674</v>
      </c>
      <c r="C3541" s="41" t="n">
        <v>2.3667199725</v>
      </c>
      <c r="D3541" s="42" t="n">
        <f aca="false">$B$5*A3541</f>
        <v>4.0343182718509</v>
      </c>
      <c r="E3541" s="42" t="n">
        <f aca="false">$D$5*A3541+$F$5*B3541</f>
        <v>4.51484435920973</v>
      </c>
      <c r="F3541" s="43" t="n">
        <f aca="false">Inputs!$B$5*D3541+Inputs!$B$6*E3541</f>
        <v>177689.609224603</v>
      </c>
      <c r="G3541" s="43" t="n">
        <f aca="false">F3541*SQRT(($B$6-2)/C3541)</f>
        <v>163344.152604512</v>
      </c>
    </row>
    <row r="3542" customFormat="false" ht="15" hidden="false" customHeight="false" outlineLevel="0" collapsed="false">
      <c r="A3542" s="41" t="n">
        <v>0.9359426413</v>
      </c>
      <c r="B3542" s="41" t="n">
        <v>-2.1640768715</v>
      </c>
      <c r="C3542" s="41" t="n">
        <v>6.3499830573</v>
      </c>
      <c r="D3542" s="42" t="n">
        <f aca="false">$B$5*A3542</f>
        <v>2.39131289321836</v>
      </c>
      <c r="E3542" s="42" t="n">
        <f aca="false">$D$5*A3542+$F$5*B3542</f>
        <v>-1.509649811174</v>
      </c>
      <c r="F3542" s="43" t="n">
        <f aca="false">Inputs!$B$5*D3542+Inputs!$B$6*E3542</f>
        <v>314613.779880535</v>
      </c>
      <c r="G3542" s="43" t="n">
        <f aca="false">F3542*SQRT(($B$6-2)/C3542)</f>
        <v>176565.746572401</v>
      </c>
    </row>
    <row r="3543" customFormat="false" ht="15" hidden="false" customHeight="false" outlineLevel="0" collapsed="false">
      <c r="A3543" s="41" t="n">
        <v>-0.0855726798</v>
      </c>
      <c r="B3543" s="41" t="n">
        <v>0.4105516351</v>
      </c>
      <c r="C3543" s="41" t="n">
        <v>0.2921239533</v>
      </c>
      <c r="D3543" s="42" t="n">
        <f aca="false">$B$5*A3543</f>
        <v>-0.218636317529842</v>
      </c>
      <c r="E3543" s="42" t="n">
        <f aca="false">$D$5*A3543+$F$5*B3543</f>
        <v>0.505290011862709</v>
      </c>
      <c r="F3543" s="43" t="n">
        <f aca="false">Inputs!$B$5*D3543+Inputs!$B$6*E3543</f>
        <v>-47128.1323461197</v>
      </c>
      <c r="G3543" s="43" t="n">
        <f aca="false">F3543*SQRT(($B$6-2)/C3543)</f>
        <v>-123313.78905789</v>
      </c>
    </row>
    <row r="3544" customFormat="false" ht="15" hidden="false" customHeight="false" outlineLevel="0" collapsed="false">
      <c r="A3544" s="41" t="n">
        <v>0.2236149064</v>
      </c>
      <c r="B3544" s="41" t="n">
        <v>0.9611572137</v>
      </c>
      <c r="C3544" s="41" t="n">
        <v>1.2624193327</v>
      </c>
      <c r="D3544" s="42" t="n">
        <f aca="false">$B$5*A3544</f>
        <v>0.571331174790162</v>
      </c>
      <c r="E3544" s="42" t="n">
        <f aca="false">$D$5*A3544+$F$5*B3544</f>
        <v>2.19178410221197</v>
      </c>
      <c r="F3544" s="43" t="n">
        <f aca="false">Inputs!$B$5*D3544+Inputs!$B$6*E3544</f>
        <v>-52456.0876315826</v>
      </c>
      <c r="G3544" s="43" t="n">
        <f aca="false">F3544*SQRT(($B$6-2)/C3544)</f>
        <v>-66025.1012172173</v>
      </c>
    </row>
    <row r="3545" customFormat="false" ht="15" hidden="false" customHeight="false" outlineLevel="0" collapsed="false">
      <c r="A3545" s="41" t="n">
        <v>-0.3659042451</v>
      </c>
      <c r="B3545" s="41" t="n">
        <v>0.048787105</v>
      </c>
      <c r="C3545" s="41" t="n">
        <v>3.3523056983</v>
      </c>
      <c r="D3545" s="42" t="n">
        <f aca="false">$B$5*A3545</f>
        <v>-0.934877310190311</v>
      </c>
      <c r="E3545" s="42" t="n">
        <f aca="false">$D$5*A3545+$F$5*B3545</f>
        <v>-0.786458427872619</v>
      </c>
      <c r="F3545" s="43" t="n">
        <f aca="false">Inputs!$B$5*D3545+Inputs!$B$6*E3545</f>
        <v>-54164.8096254002</v>
      </c>
      <c r="G3545" s="43" t="n">
        <f aca="false">F3545*SQRT(($B$6-2)/C3545)</f>
        <v>-41836.9880710549</v>
      </c>
    </row>
    <row r="3546" customFormat="false" ht="15" hidden="false" customHeight="false" outlineLevel="0" collapsed="false">
      <c r="A3546" s="41" t="n">
        <v>1.1812267644</v>
      </c>
      <c r="B3546" s="41" t="n">
        <v>-2.2786890034</v>
      </c>
      <c r="C3546" s="41" t="n">
        <v>2.7212876541</v>
      </c>
      <c r="D3546" s="42" t="n">
        <f aca="false">$B$5*A3546</f>
        <v>3.01800844077465</v>
      </c>
      <c r="E3546" s="42" t="n">
        <f aca="false">$D$5*A3546+$F$5*B3546</f>
        <v>-1.12388055051233</v>
      </c>
      <c r="F3546" s="43" t="n">
        <f aca="false">Inputs!$B$5*D3546+Inputs!$B$6*E3546</f>
        <v>357994.871603082</v>
      </c>
      <c r="G3546" s="43" t="n">
        <f aca="false">F3546*SQRT(($B$6-2)/C3546)</f>
        <v>306905.433576271</v>
      </c>
    </row>
    <row r="3547" customFormat="false" ht="15" hidden="false" customHeight="false" outlineLevel="0" collapsed="false">
      <c r="A3547" s="41" t="n">
        <v>0.5893505016</v>
      </c>
      <c r="B3547" s="41" t="n">
        <v>-0.333884826</v>
      </c>
      <c r="C3547" s="41" t="n">
        <v>8.7499673769</v>
      </c>
      <c r="D3547" s="42" t="n">
        <f aca="false">$B$5*A3547</f>
        <v>1.50577758818989</v>
      </c>
      <c r="E3547" s="42" t="n">
        <f aca="false">$D$5*A3547+$F$5*B3547</f>
        <v>0.825877538352055</v>
      </c>
      <c r="F3547" s="43" t="n">
        <f aca="false">Inputs!$B$5*D3547+Inputs!$B$6*E3547</f>
        <v>109283.881901386</v>
      </c>
      <c r="G3547" s="43" t="n">
        <f aca="false">F3547*SQRT(($B$6-2)/C3547)</f>
        <v>52247.7862742827</v>
      </c>
    </row>
    <row r="3548" customFormat="false" ht="15" hidden="false" customHeight="false" outlineLevel="0" collapsed="false">
      <c r="A3548" s="41" t="n">
        <v>-0.9123181246</v>
      </c>
      <c r="B3548" s="41" t="n">
        <v>0.3365442243</v>
      </c>
      <c r="C3548" s="41" t="n">
        <v>5.7169008282</v>
      </c>
      <c r="D3548" s="42" t="n">
        <f aca="false">$B$5*A3548</f>
        <v>-2.33095277189479</v>
      </c>
      <c r="E3548" s="42" t="n">
        <f aca="false">$D$5*A3548+$F$5*B3548</f>
        <v>-1.58981526030325</v>
      </c>
      <c r="F3548" s="43" t="n">
        <f aca="false">Inputs!$B$5*D3548+Inputs!$B$6*E3548</f>
        <v>-153604.514174317</v>
      </c>
      <c r="G3548" s="43" t="n">
        <f aca="false">F3548*SQRT(($B$6-2)/C3548)</f>
        <v>-90852.8692901924</v>
      </c>
    </row>
    <row r="3549" customFormat="false" ht="15" hidden="false" customHeight="false" outlineLevel="0" collapsed="false">
      <c r="A3549" s="41" t="n">
        <v>1.2274512968</v>
      </c>
      <c r="B3549" s="41" t="n">
        <v>1.0391438315</v>
      </c>
      <c r="C3549" s="41" t="n">
        <v>10.0558716374</v>
      </c>
      <c r="D3549" s="42" t="n">
        <f aca="false">$B$5*A3549</f>
        <v>3.13611110586701</v>
      </c>
      <c r="E3549" s="42" t="n">
        <f aca="false">$D$5*A3549+$F$5*B3549</f>
        <v>4.71516390534226</v>
      </c>
      <c r="F3549" s="43" t="n">
        <f aca="false">Inputs!$B$5*D3549+Inputs!$B$6*E3549</f>
        <v>77852.9153195877</v>
      </c>
      <c r="G3549" s="43" t="n">
        <f aca="false">F3549*SQRT(($B$6-2)/C3549)</f>
        <v>34720.0240526153</v>
      </c>
    </row>
    <row r="3550" customFormat="false" ht="15" hidden="false" customHeight="false" outlineLevel="0" collapsed="false">
      <c r="A3550" s="41" t="n">
        <v>-0.1351130309</v>
      </c>
      <c r="B3550" s="41" t="n">
        <v>0.8757409638</v>
      </c>
      <c r="C3550" s="41" t="n">
        <v>0.8772913054</v>
      </c>
      <c r="D3550" s="42" t="n">
        <f aca="false">$B$5*A3550</f>
        <v>-0.345210826578225</v>
      </c>
      <c r="E3550" s="42" t="n">
        <f aca="false">$D$5*A3550+$F$5*B3550</f>
        <v>1.19066744338117</v>
      </c>
      <c r="F3550" s="43" t="n">
        <f aca="false">Inputs!$B$5*D3550+Inputs!$B$6*E3550</f>
        <v>-94054.454826881</v>
      </c>
      <c r="G3550" s="43" t="n">
        <f aca="false">F3550*SQRT(($B$6-2)/C3550)</f>
        <v>-142011.153707357</v>
      </c>
    </row>
    <row r="3551" customFormat="false" ht="15" hidden="false" customHeight="false" outlineLevel="0" collapsed="false">
      <c r="A3551" s="41" t="n">
        <v>0.8680678984</v>
      </c>
      <c r="B3551" s="41" t="n">
        <v>-0.0873712705</v>
      </c>
      <c r="C3551" s="41" t="n">
        <v>2.7005342461</v>
      </c>
      <c r="D3551" s="42" t="n">
        <f aca="false">$B$5*A3551</f>
        <v>2.21789441578345</v>
      </c>
      <c r="E3551" s="42" t="n">
        <f aca="false">$D$5*A3551+$F$5*B3551</f>
        <v>1.91477595247978</v>
      </c>
      <c r="F3551" s="43" t="n">
        <f aca="false">Inputs!$B$5*D3551+Inputs!$B$6*E3551</f>
        <v>126050.643954356</v>
      </c>
      <c r="G3551" s="43" t="n">
        <f aca="false">F3551*SQRT(($B$6-2)/C3551)</f>
        <v>108476.389547253</v>
      </c>
    </row>
    <row r="3552" customFormat="false" ht="15" hidden="false" customHeight="false" outlineLevel="0" collapsed="false">
      <c r="A3552" s="41" t="n">
        <v>-0.693080552</v>
      </c>
      <c r="B3552" s="41" t="n">
        <v>-0.6352340311</v>
      </c>
      <c r="C3552" s="41" t="n">
        <v>1.1949846009</v>
      </c>
      <c r="D3552" s="42" t="n">
        <f aca="false">$B$5*A3552</f>
        <v>-1.77080558882802</v>
      </c>
      <c r="E3552" s="42" t="n">
        <f aca="false">$D$5*A3552+$F$5*B3552</f>
        <v>-2.74613281985334</v>
      </c>
      <c r="F3552" s="43" t="n">
        <f aca="false">Inputs!$B$5*D3552+Inputs!$B$6*E3552</f>
        <v>-39773.9178901346</v>
      </c>
      <c r="G3552" s="43" t="n">
        <f aca="false">F3552*SQRT(($B$6-2)/C3552)</f>
        <v>-51455.5490048502</v>
      </c>
    </row>
    <row r="3553" customFormat="false" ht="15" hidden="false" customHeight="false" outlineLevel="0" collapsed="false">
      <c r="A3553" s="41" t="n">
        <v>0.8378533489</v>
      </c>
      <c r="B3553" s="41" t="n">
        <v>-0.0421468137</v>
      </c>
      <c r="C3553" s="41" t="n">
        <v>4.4831690505</v>
      </c>
      <c r="D3553" s="42" t="n">
        <f aca="false">$B$5*A3553</f>
        <v>2.14069690538711</v>
      </c>
      <c r="E3553" s="42" t="n">
        <f aca="false">$D$5*A3553+$F$5*B3553</f>
        <v>1.92096885393551</v>
      </c>
      <c r="F3553" s="43" t="n">
        <f aca="false">Inputs!$B$5*D3553+Inputs!$B$6*E3553</f>
        <v>118021.247841936</v>
      </c>
      <c r="G3553" s="43" t="n">
        <f aca="false">F3553*SQRT(($B$6-2)/C3553)</f>
        <v>78828.3873968821</v>
      </c>
    </row>
    <row r="3554" customFormat="false" ht="15" hidden="false" customHeight="false" outlineLevel="0" collapsed="false">
      <c r="A3554" s="41" t="n">
        <v>-1.0461822197</v>
      </c>
      <c r="B3554" s="41" t="n">
        <v>-1.6848628355</v>
      </c>
      <c r="C3554" s="41" t="n">
        <v>0.8801016812</v>
      </c>
      <c r="D3554" s="42" t="n">
        <f aca="false">$B$5*A3554</f>
        <v>-2.67297259493332</v>
      </c>
      <c r="E3554" s="42" t="n">
        <f aca="false">$D$5*A3554+$F$5*B3554</f>
        <v>-5.39880986240841</v>
      </c>
      <c r="F3554" s="43" t="n">
        <f aca="false">Inputs!$B$5*D3554+Inputs!$B$6*E3554</f>
        <v>2643.23362708825</v>
      </c>
      <c r="G3554" s="43" t="n">
        <f aca="false">F3554*SQRT(($B$6-2)/C3554)</f>
        <v>3984.59442772819</v>
      </c>
    </row>
    <row r="3555" customFormat="false" ht="15" hidden="false" customHeight="false" outlineLevel="0" collapsed="false">
      <c r="A3555" s="41" t="n">
        <v>0.8318314521</v>
      </c>
      <c r="B3555" s="41" t="n">
        <v>-0.5467784223</v>
      </c>
      <c r="C3555" s="41" t="n">
        <v>4.038108704</v>
      </c>
      <c r="D3555" s="42" t="n">
        <f aca="false">$B$5*A3555</f>
        <v>2.12531109131685</v>
      </c>
      <c r="E3555" s="42" t="n">
        <f aca="false">$D$5*A3555+$F$5*B3555</f>
        <v>1.03526943968805</v>
      </c>
      <c r="F3555" s="43" t="n">
        <f aca="false">Inputs!$B$5*D3555+Inputs!$B$6*E3555</f>
        <v>160767.637147282</v>
      </c>
      <c r="G3555" s="43" t="n">
        <f aca="false">F3555*SQRT(($B$6-2)/C3555)</f>
        <v>113142.201209805</v>
      </c>
    </row>
    <row r="3556" customFormat="false" ht="15" hidden="false" customHeight="false" outlineLevel="0" collapsed="false">
      <c r="A3556" s="41" t="n">
        <v>0.3303877557</v>
      </c>
      <c r="B3556" s="41" t="n">
        <v>1.2397069071</v>
      </c>
      <c r="C3556" s="41" t="n">
        <v>1.803797328</v>
      </c>
      <c r="D3556" s="42" t="n">
        <f aca="false">$B$5*A3556</f>
        <v>0.844133459791417</v>
      </c>
      <c r="E3556" s="42" t="n">
        <f aca="false">$D$5*A3556+$F$5*B3556</f>
        <v>2.92684358515835</v>
      </c>
      <c r="F3556" s="43" t="n">
        <f aca="false">Inputs!$B$5*D3556+Inputs!$B$6*E3556</f>
        <v>-61928.8332787759</v>
      </c>
      <c r="G3556" s="43" t="n">
        <f aca="false">F3556*SQRT(($B$6-2)/C3556)</f>
        <v>-65209.9738884404</v>
      </c>
    </row>
    <row r="3557" customFormat="false" ht="15" hidden="false" customHeight="false" outlineLevel="0" collapsed="false">
      <c r="A3557" s="41" t="n">
        <v>-1.3089244769</v>
      </c>
      <c r="B3557" s="41" t="n">
        <v>-0.0451373805</v>
      </c>
      <c r="C3557" s="41" t="n">
        <v>6.4099368328</v>
      </c>
      <c r="D3557" s="42" t="n">
        <f aca="false">$B$5*A3557</f>
        <v>-3.34427329169713</v>
      </c>
      <c r="E3557" s="42" t="n">
        <f aca="false">$D$5*A3557+$F$5*B3557</f>
        <v>-3.19264146364463</v>
      </c>
      <c r="F3557" s="43" t="n">
        <f aca="false">Inputs!$B$5*D3557+Inputs!$B$6*E3557</f>
        <v>-174795.255987482</v>
      </c>
      <c r="G3557" s="43" t="n">
        <f aca="false">F3557*SQRT(($B$6-2)/C3557)</f>
        <v>-97637.7503754495</v>
      </c>
    </row>
    <row r="3558" customFormat="false" ht="15" hidden="false" customHeight="false" outlineLevel="0" collapsed="false">
      <c r="A3558" s="41" t="n">
        <v>-0.1706941462</v>
      </c>
      <c r="B3558" s="41" t="n">
        <v>0.3797428756</v>
      </c>
      <c r="C3558" s="41" t="n">
        <v>3.3803440256</v>
      </c>
      <c r="D3558" s="42" t="n">
        <f aca="false">$B$5*A3558</f>
        <v>-0.436119794732296</v>
      </c>
      <c r="E3558" s="42" t="n">
        <f aca="false">$D$5*A3558+$F$5*B3558</f>
        <v>0.249537155352001</v>
      </c>
      <c r="F3558" s="43" t="n">
        <f aca="false">Inputs!$B$5*D3558+Inputs!$B$6*E3558</f>
        <v>-56088.8372408297</v>
      </c>
      <c r="G3558" s="43" t="n">
        <f aca="false">F3558*SQRT(($B$6-2)/C3558)</f>
        <v>-43143.0638626534</v>
      </c>
    </row>
    <row r="3559" customFormat="false" ht="15" hidden="false" customHeight="false" outlineLevel="0" collapsed="false">
      <c r="A3559" s="41" t="n">
        <v>1.2391599984</v>
      </c>
      <c r="B3559" s="41" t="n">
        <v>-1.3294518147</v>
      </c>
      <c r="C3559" s="41" t="n">
        <v>0.710217944</v>
      </c>
      <c r="D3559" s="42" t="n">
        <f aca="false">$B$5*A3559</f>
        <v>3.16602658130687</v>
      </c>
      <c r="E3559" s="42" t="n">
        <f aca="false">$D$5*A3559+$F$5*B3559</f>
        <v>0.653066625650201</v>
      </c>
      <c r="F3559" s="43" t="n">
        <f aca="false">Inputs!$B$5*D3559+Inputs!$B$6*E3559</f>
        <v>283949.326848176</v>
      </c>
      <c r="G3559" s="43" t="n">
        <f aca="false">F3559*SQRT(($B$6-2)/C3559)</f>
        <v>476496.835655552</v>
      </c>
    </row>
    <row r="3560" customFormat="false" ht="15" hidden="false" customHeight="false" outlineLevel="0" collapsed="false">
      <c r="A3560" s="41" t="n">
        <v>0.5697979487</v>
      </c>
      <c r="B3560" s="41" t="n">
        <v>1.031523775</v>
      </c>
      <c r="C3560" s="41" t="n">
        <v>7.1475654596</v>
      </c>
      <c r="D3560" s="42" t="n">
        <f aca="false">$B$5*A3560</f>
        <v>1.45582124494629</v>
      </c>
      <c r="E3560" s="42" t="n">
        <f aca="false">$D$5*A3560+$F$5*B3560</f>
        <v>3.1370621168105</v>
      </c>
      <c r="F3560" s="43" t="n">
        <f aca="false">Inputs!$B$5*D3560+Inputs!$B$6*E3560</f>
        <v>-11270.9813458966</v>
      </c>
      <c r="G3560" s="43" t="n">
        <f aca="false">F3560*SQRT(($B$6-2)/C3560)</f>
        <v>-5962.07806364714</v>
      </c>
    </row>
    <row r="3561" customFormat="false" ht="15" hidden="false" customHeight="false" outlineLevel="0" collapsed="false">
      <c r="A3561" s="41" t="n">
        <v>-0.186377064</v>
      </c>
      <c r="B3561" s="41" t="n">
        <v>-0.1374469929</v>
      </c>
      <c r="C3561" s="41" t="n">
        <v>7.2300208236</v>
      </c>
      <c r="D3561" s="42" t="n">
        <f aca="false">$B$5*A3561</f>
        <v>-0.476189305280863</v>
      </c>
      <c r="E3561" s="42" t="n">
        <f aca="false">$D$5*A3561+$F$5*B3561</f>
        <v>-0.68083641122808</v>
      </c>
      <c r="F3561" s="43" t="n">
        <f aca="false">Inputs!$B$5*D3561+Inputs!$B$6*E3561</f>
        <v>-13577.1099666823</v>
      </c>
      <c r="G3561" s="43" t="n">
        <f aca="false">F3561*SQRT(($B$6-2)/C3561)</f>
        <v>-7140.89355429957</v>
      </c>
    </row>
    <row r="3562" customFormat="false" ht="15" hidden="false" customHeight="false" outlineLevel="0" collapsed="false">
      <c r="A3562" s="41" t="n">
        <v>0.418449369</v>
      </c>
      <c r="B3562" s="41" t="n">
        <v>0.3448170779</v>
      </c>
      <c r="C3562" s="41" t="n">
        <v>6.1577609025</v>
      </c>
      <c r="D3562" s="42" t="n">
        <f aca="false">$B$5*A3562</f>
        <v>1.06912894775145</v>
      </c>
      <c r="E3562" s="42" t="n">
        <f aca="false">$D$5*A3562+$F$5*B3562</f>
        <v>1.59114796614425</v>
      </c>
      <c r="F3562" s="43" t="n">
        <f aca="false">Inputs!$B$5*D3562+Inputs!$B$6*E3562</f>
        <v>27355.4964679329</v>
      </c>
      <c r="G3562" s="43" t="n">
        <f aca="false">F3562*SQRT(($B$6-2)/C3562)</f>
        <v>15590.074408587</v>
      </c>
    </row>
    <row r="3563" customFormat="false" ht="15" hidden="false" customHeight="false" outlineLevel="0" collapsed="false">
      <c r="A3563" s="41" t="n">
        <v>0.5823526074</v>
      </c>
      <c r="B3563" s="41" t="n">
        <v>0.5612805264</v>
      </c>
      <c r="C3563" s="41" t="n">
        <v>2.3295445432</v>
      </c>
      <c r="D3563" s="42" t="n">
        <f aca="false">$B$5*A3563</f>
        <v>1.48789812219762</v>
      </c>
      <c r="E3563" s="42" t="n">
        <f aca="false">$D$5*A3563+$F$5*B3563</f>
        <v>2.35494715436459</v>
      </c>
      <c r="F3563" s="43" t="n">
        <f aca="false">Inputs!$B$5*D3563+Inputs!$B$6*E3563</f>
        <v>31042.454501532</v>
      </c>
      <c r="G3563" s="43" t="n">
        <f aca="false">F3563*SQRT(($B$6-2)/C3563)</f>
        <v>28763.0900922957</v>
      </c>
    </row>
    <row r="3564" customFormat="false" ht="15" hidden="false" customHeight="false" outlineLevel="0" collapsed="false">
      <c r="A3564" s="41" t="n">
        <v>-0.9819723056</v>
      </c>
      <c r="B3564" s="41" t="n">
        <v>0.9902664977</v>
      </c>
      <c r="C3564" s="41" t="n">
        <v>5.2752670866</v>
      </c>
      <c r="D3564" s="42" t="n">
        <f aca="false">$B$5*A3564</f>
        <v>-2.50891767459493</v>
      </c>
      <c r="E3564" s="42" t="n">
        <f aca="false">$D$5*A3564+$F$5*B3564</f>
        <v>-0.626752255332659</v>
      </c>
      <c r="F3564" s="43" t="n">
        <f aca="false">Inputs!$B$5*D3564+Inputs!$B$6*E3564</f>
        <v>-219554.15469286</v>
      </c>
      <c r="G3564" s="43" t="n">
        <f aca="false">F3564*SQRT(($B$6-2)/C3564)</f>
        <v>-135186.844580801</v>
      </c>
    </row>
    <row r="3565" customFormat="false" ht="15" hidden="false" customHeight="false" outlineLevel="0" collapsed="false">
      <c r="A3565" s="41" t="n">
        <v>1.1667831622</v>
      </c>
      <c r="B3565" s="41" t="n">
        <v>0.1860828937</v>
      </c>
      <c r="C3565" s="41" t="n">
        <v>7.6864699067</v>
      </c>
      <c r="D3565" s="42" t="n">
        <f aca="false">$B$5*A3565</f>
        <v>2.98110535436606</v>
      </c>
      <c r="E3565" s="42" t="n">
        <f aca="false">$D$5*A3565+$F$5*B3565</f>
        <v>3.09778059142603</v>
      </c>
      <c r="F3565" s="43" t="n">
        <f aca="false">Inputs!$B$5*D3565+Inputs!$B$6*E3565</f>
        <v>143221.505865305</v>
      </c>
      <c r="G3565" s="43" t="n">
        <f aca="false">F3565*SQRT(($B$6-2)/C3565)</f>
        <v>73056.652368724</v>
      </c>
    </row>
    <row r="3566" customFormat="false" ht="15" hidden="false" customHeight="false" outlineLevel="0" collapsed="false">
      <c r="A3566" s="41" t="n">
        <v>-1.4941553065</v>
      </c>
      <c r="B3566" s="41" t="n">
        <v>-0.114745706</v>
      </c>
      <c r="C3566" s="41" t="n">
        <v>3.1154750381</v>
      </c>
      <c r="D3566" s="42" t="n">
        <f aca="false">$B$5*A3566</f>
        <v>-3.81753399325976</v>
      </c>
      <c r="E3566" s="42" t="n">
        <f aca="false">$D$5*A3566+$F$5*B3566</f>
        <v>-3.75361027340847</v>
      </c>
      <c r="F3566" s="43" t="n">
        <f aca="false">Inputs!$B$5*D3566+Inputs!$B$6*E3566</f>
        <v>-194072.885655552</v>
      </c>
      <c r="G3566" s="43" t="n">
        <f aca="false">F3566*SQRT(($B$6-2)/C3566)</f>
        <v>-155495.463512224</v>
      </c>
    </row>
    <row r="3567" customFormat="false" ht="15" hidden="false" customHeight="false" outlineLevel="0" collapsed="false">
      <c r="A3567" s="41" t="n">
        <v>0.1944058769</v>
      </c>
      <c r="B3567" s="41" t="n">
        <v>-1.1446002378</v>
      </c>
      <c r="C3567" s="41" t="n">
        <v>3.2315401838</v>
      </c>
      <c r="D3567" s="42" t="n">
        <f aca="false">$B$5*A3567</f>
        <v>0.496702745910451</v>
      </c>
      <c r="E3567" s="42" t="n">
        <f aca="false">$D$5*A3567+$F$5*B3567</f>
        <v>-1.51382614294711</v>
      </c>
      <c r="F3567" s="43" t="n">
        <f aca="false">Inputs!$B$5*D3567+Inputs!$B$6*E3567</f>
        <v>125361.5817384</v>
      </c>
      <c r="G3567" s="43" t="n">
        <f aca="false">F3567*SQRT(($B$6-2)/C3567)</f>
        <v>98622.1987262388</v>
      </c>
    </row>
    <row r="3568" customFormat="false" ht="15" hidden="false" customHeight="false" outlineLevel="0" collapsed="false">
      <c r="A3568" s="41" t="n">
        <v>-0.3601380636</v>
      </c>
      <c r="B3568" s="41" t="n">
        <v>-1.4093693876</v>
      </c>
      <c r="C3568" s="41" t="n">
        <v>3.7406330836</v>
      </c>
      <c r="D3568" s="42" t="n">
        <f aca="false">$B$5*A3568</f>
        <v>-0.920144843095496</v>
      </c>
      <c r="E3568" s="42" t="n">
        <f aca="false">$D$5*A3568+$F$5*B3568</f>
        <v>-3.29060078617996</v>
      </c>
      <c r="F3568" s="43" t="n">
        <f aca="false">Inputs!$B$5*D3568+Inputs!$B$6*E3568</f>
        <v>72515.5549994484</v>
      </c>
      <c r="G3568" s="43" t="n">
        <f aca="false">F3568*SQRT(($B$6-2)/C3568)</f>
        <v>53024.1380855191</v>
      </c>
    </row>
    <row r="3569" customFormat="false" ht="15" hidden="false" customHeight="false" outlineLevel="0" collapsed="false">
      <c r="A3569" s="41" t="n">
        <v>0.607292225</v>
      </c>
      <c r="B3569" s="41" t="n">
        <v>0.1659553149</v>
      </c>
      <c r="C3569" s="41" t="n">
        <v>6.2227519432</v>
      </c>
      <c r="D3569" s="42" t="n">
        <f aca="false">$B$5*A3569</f>
        <v>1.55161829743825</v>
      </c>
      <c r="E3569" s="42" t="n">
        <f aca="false">$D$5*A3569+$F$5*B3569</f>
        <v>1.73166758702331</v>
      </c>
      <c r="F3569" s="43" t="n">
        <f aca="false">Inputs!$B$5*D3569+Inputs!$B$6*E3569</f>
        <v>68578.4503926593</v>
      </c>
      <c r="G3569" s="43" t="n">
        <f aca="false">F3569*SQRT(($B$6-2)/C3569)</f>
        <v>38878.6718857479</v>
      </c>
    </row>
    <row r="3570" customFormat="false" ht="15" hidden="false" customHeight="false" outlineLevel="0" collapsed="false">
      <c r="A3570" s="41" t="n">
        <v>-1.6457831648</v>
      </c>
      <c r="B3570" s="41" t="n">
        <v>0.3514648616</v>
      </c>
      <c r="C3570" s="41" t="n">
        <v>4.1657072109</v>
      </c>
      <c r="D3570" s="42" t="n">
        <f aca="false">$B$5*A3570</f>
        <v>-4.20493984114403</v>
      </c>
      <c r="E3570" s="42" t="n">
        <f aca="false">$D$5*A3570+$F$5*B3570</f>
        <v>-3.30939561241016</v>
      </c>
      <c r="F3570" s="43" t="n">
        <f aca="false">Inputs!$B$5*D3570+Inputs!$B$6*E3570</f>
        <v>-255024.203493896</v>
      </c>
      <c r="G3570" s="43" t="n">
        <f aca="false">F3570*SQRT(($B$6-2)/C3570)</f>
        <v>-176706.297240936</v>
      </c>
    </row>
    <row r="3571" customFormat="false" ht="15" hidden="false" customHeight="false" outlineLevel="0" collapsed="false">
      <c r="A3571" s="41" t="n">
        <v>-0.0565089474</v>
      </c>
      <c r="B3571" s="41" t="n">
        <v>0.5164142828</v>
      </c>
      <c r="C3571" s="41" t="n">
        <v>5.5434650138</v>
      </c>
      <c r="D3571" s="42" t="n">
        <f aca="false">$B$5*A3571</f>
        <v>-0.144379119549597</v>
      </c>
      <c r="E3571" s="42" t="n">
        <f aca="false">$D$5*A3571+$F$5*B3571</f>
        <v>0.757247444991202</v>
      </c>
      <c r="F3571" s="43" t="n">
        <f aca="false">Inputs!$B$5*D3571+Inputs!$B$6*E3571</f>
        <v>-52300.2842045198</v>
      </c>
      <c r="G3571" s="43" t="n">
        <f aca="false">F3571*SQRT(($B$6-2)/C3571)</f>
        <v>-31414.3726519341</v>
      </c>
    </row>
    <row r="3572" customFormat="false" ht="15" hidden="false" customHeight="false" outlineLevel="0" collapsed="false">
      <c r="A3572" s="41" t="n">
        <v>-0.3915324338</v>
      </c>
      <c r="B3572" s="41" t="n">
        <v>-0.8014794007</v>
      </c>
      <c r="C3572" s="41" t="n">
        <v>2.9911586947</v>
      </c>
      <c r="D3572" s="42" t="n">
        <f aca="false">$B$5*A3572</f>
        <v>-1.00035676946895</v>
      </c>
      <c r="E3572" s="42" t="n">
        <f aca="false">$D$5*A3572+$F$5*B3572</f>
        <v>-2.31563584334553</v>
      </c>
      <c r="F3572" s="43" t="n">
        <f aca="false">Inputs!$B$5*D3572+Inputs!$B$6*E3572</f>
        <v>15746.1152203819</v>
      </c>
      <c r="G3572" s="43" t="n">
        <f aca="false">F3572*SQRT(($B$6-2)/C3572)</f>
        <v>12875.6361447574</v>
      </c>
    </row>
    <row r="3573" customFormat="false" ht="15" hidden="false" customHeight="false" outlineLevel="0" collapsed="false">
      <c r="A3573" s="41" t="n">
        <v>-0.7708446265</v>
      </c>
      <c r="B3573" s="41" t="n">
        <v>-0.5381702165</v>
      </c>
      <c r="C3573" s="41" t="n">
        <v>2.9322985843</v>
      </c>
      <c r="D3573" s="42" t="n">
        <f aca="false">$B$5*A3573</f>
        <v>-1.96949109131004</v>
      </c>
      <c r="E3573" s="42" t="n">
        <f aca="false">$D$5*A3573+$F$5*B3573</f>
        <v>-2.76357487058946</v>
      </c>
      <c r="F3573" s="43" t="n">
        <f aca="false">Inputs!$B$5*D3573+Inputs!$B$6*E3573</f>
        <v>-58770.3656015311</v>
      </c>
      <c r="G3573" s="43" t="n">
        <f aca="false">F3573*SQRT(($B$6-2)/C3573)</f>
        <v>-48536.5937696002</v>
      </c>
    </row>
    <row r="3574" customFormat="false" ht="15" hidden="false" customHeight="false" outlineLevel="0" collapsed="false">
      <c r="A3574" s="41" t="n">
        <v>0.0188250966</v>
      </c>
      <c r="B3574" s="41" t="n">
        <v>0.1479584654</v>
      </c>
      <c r="C3574" s="41" t="n">
        <v>5.6904351066</v>
      </c>
      <c r="D3574" s="42" t="n">
        <f aca="false">$B$5*A3574</f>
        <v>0.0480977083735965</v>
      </c>
      <c r="E3574" s="42" t="n">
        <f aca="false">$D$5*A3574+$F$5*B3574</f>
        <v>0.300282415673099</v>
      </c>
      <c r="F3574" s="43" t="n">
        <f aca="false">Inputs!$B$5*D3574+Inputs!$B$6*E3574</f>
        <v>-10204.3499462953</v>
      </c>
      <c r="G3574" s="43" t="n">
        <f aca="false">F3574*SQRT(($B$6-2)/C3574)</f>
        <v>-6049.61315122484</v>
      </c>
    </row>
    <row r="3575" customFormat="false" ht="15" hidden="false" customHeight="false" outlineLevel="0" collapsed="false">
      <c r="A3575" s="41" t="n">
        <v>-0.1907198778</v>
      </c>
      <c r="B3575" s="41" t="n">
        <v>-0.423319549</v>
      </c>
      <c r="C3575" s="41" t="n">
        <v>2.0664930424</v>
      </c>
      <c r="D3575" s="42" t="n">
        <f aca="false">$B$5*A3575</f>
        <v>-0.487285099162379</v>
      </c>
      <c r="E3575" s="42" t="n">
        <f aca="false">$D$5*A3575+$F$5*B3575</f>
        <v>-1.1847993408121</v>
      </c>
      <c r="F3575" s="43" t="n">
        <f aca="false">Inputs!$B$5*D3575+Inputs!$B$6*E3575</f>
        <v>10511.4571243671</v>
      </c>
      <c r="G3575" s="43" t="n">
        <f aca="false">F3575*SQRT(($B$6-2)/C3575)</f>
        <v>10340.962121087</v>
      </c>
    </row>
    <row r="3576" customFormat="false" ht="15" hidden="false" customHeight="false" outlineLevel="0" collapsed="false">
      <c r="A3576" s="41" t="n">
        <v>-0.351403268</v>
      </c>
      <c r="B3576" s="41" t="n">
        <v>2.5077247855</v>
      </c>
      <c r="C3576" s="41" t="n">
        <v>1.4236487217</v>
      </c>
      <c r="D3576" s="42" t="n">
        <f aca="false">$B$5*A3576</f>
        <v>-0.897827632172298</v>
      </c>
      <c r="E3576" s="42" t="n">
        <f aca="false">$D$5*A3576+$F$5*B3576</f>
        <v>3.49400468192857</v>
      </c>
      <c r="F3576" s="43" t="n">
        <f aca="false">Inputs!$B$5*D3576+Inputs!$B$6*E3576</f>
        <v>-264482.997313658</v>
      </c>
      <c r="G3576" s="43" t="n">
        <f aca="false">F3576*SQRT(($B$6-2)/C3576)</f>
        <v>-313481.080184989</v>
      </c>
    </row>
    <row r="3577" customFormat="false" ht="15" hidden="false" customHeight="false" outlineLevel="0" collapsed="false">
      <c r="A3577" s="41" t="n">
        <v>-0.7707251515</v>
      </c>
      <c r="B3577" s="41" t="n">
        <v>-0.5579720085</v>
      </c>
      <c r="C3577" s="41" t="n">
        <v>1.9845401365</v>
      </c>
      <c r="D3577" s="42" t="n">
        <f aca="false">$B$5*A3577</f>
        <v>-1.96918583530897</v>
      </c>
      <c r="E3577" s="42" t="n">
        <f aca="false">$D$5*A3577+$F$5*B3577</f>
        <v>-2.79748320190665</v>
      </c>
      <c r="F3577" s="43" t="n">
        <f aca="false">Inputs!$B$5*D3577+Inputs!$B$6*E3577</f>
        <v>-57044.4234355641</v>
      </c>
      <c r="G3577" s="43" t="n">
        <f aca="false">F3577*SQRT(($B$6-2)/C3577)</f>
        <v>-57266.1846662667</v>
      </c>
    </row>
    <row r="3578" customFormat="false" ht="15" hidden="false" customHeight="false" outlineLevel="0" collapsed="false">
      <c r="A3578" s="41" t="n">
        <v>3.2938541084</v>
      </c>
      <c r="B3578" s="41" t="n">
        <v>0.4210133025</v>
      </c>
      <c r="C3578" s="41" t="n">
        <v>2.828200617</v>
      </c>
      <c r="D3578" s="42" t="n">
        <f aca="false">$B$5*A3578</f>
        <v>8.41572490687755</v>
      </c>
      <c r="E3578" s="42" t="n">
        <f aca="false">$D$5*A3578+$F$5*B3578</f>
        <v>8.56499747135595</v>
      </c>
      <c r="F3578" s="43" t="n">
        <f aca="false">Inputs!$B$5*D3578+Inputs!$B$6*E3578</f>
        <v>413322.617119958</v>
      </c>
      <c r="G3578" s="43" t="n">
        <f aca="false">F3578*SQRT(($B$6-2)/C3578)</f>
        <v>347575.424726769</v>
      </c>
    </row>
    <row r="3579" customFormat="false" ht="15" hidden="false" customHeight="false" outlineLevel="0" collapsed="false">
      <c r="A3579" s="41" t="n">
        <v>-1.3799806659</v>
      </c>
      <c r="B3579" s="41" t="n">
        <v>0.842687204</v>
      </c>
      <c r="C3579" s="41" t="n">
        <v>3.5522219933</v>
      </c>
      <c r="D3579" s="42" t="n">
        <f aca="false">$B$5*A3579</f>
        <v>-3.52582029404618</v>
      </c>
      <c r="E3579" s="42" t="n">
        <f aca="false">$D$5*A3579+$F$5*B3579</f>
        <v>-1.82867981544776</v>
      </c>
      <c r="F3579" s="43" t="n">
        <f aca="false">Inputs!$B$5*D3579+Inputs!$B$6*E3579</f>
        <v>-261148.03863223</v>
      </c>
      <c r="G3579" s="43" t="n">
        <f aca="false">F3579*SQRT(($B$6-2)/C3579)</f>
        <v>-195952.909749856</v>
      </c>
    </row>
    <row r="3580" customFormat="false" ht="15" hidden="false" customHeight="false" outlineLevel="0" collapsed="false">
      <c r="A3580" s="41" t="n">
        <v>-0.9100388892</v>
      </c>
      <c r="B3580" s="41" t="n">
        <v>0.9090615078</v>
      </c>
      <c r="C3580" s="41" t="n">
        <v>2.3400112081</v>
      </c>
      <c r="D3580" s="42" t="n">
        <f aca="false">$B$5*A3580</f>
        <v>-2.32512937550468</v>
      </c>
      <c r="E3580" s="42" t="n">
        <f aca="false">$D$5*A3580+$F$5*B3580</f>
        <v>-0.595800631570474</v>
      </c>
      <c r="F3580" s="43" t="n">
        <f aca="false">Inputs!$B$5*D3580+Inputs!$B$6*E3580</f>
        <v>-202722.905971944</v>
      </c>
      <c r="G3580" s="43" t="n">
        <f aca="false">F3580*SQRT(($B$6-2)/C3580)</f>
        <v>-187416.944026957</v>
      </c>
    </row>
    <row r="3581" customFormat="false" ht="15" hidden="false" customHeight="false" outlineLevel="0" collapsed="false">
      <c r="A3581" s="41" t="n">
        <v>-0.2109622794</v>
      </c>
      <c r="B3581" s="41" t="n">
        <v>-0.4397958495</v>
      </c>
      <c r="C3581" s="41" t="n">
        <v>2.5626455547</v>
      </c>
      <c r="D3581" s="42" t="n">
        <f aca="false">$B$5*A3581</f>
        <v>-0.539003990683925</v>
      </c>
      <c r="E3581" s="42" t="n">
        <f aca="false">$D$5*A3581+$F$5*B3581</f>
        <v>-1.26141827206455</v>
      </c>
      <c r="F3581" s="43" t="n">
        <f aca="false">Inputs!$B$5*D3581+Inputs!$B$6*E3581</f>
        <v>9170.51453483503</v>
      </c>
      <c r="G3581" s="43" t="n">
        <f aca="false">F3581*SQRT(($B$6-2)/C3581)</f>
        <v>8101.48123355775</v>
      </c>
    </row>
    <row r="3582" customFormat="false" ht="15" hidden="false" customHeight="false" outlineLevel="0" collapsed="false">
      <c r="A3582" s="41" t="n">
        <v>1.6091649688</v>
      </c>
      <c r="B3582" s="41" t="n">
        <v>0.5664013527</v>
      </c>
      <c r="C3582" s="41" t="n">
        <v>4.6333078755</v>
      </c>
      <c r="D3582" s="42" t="n">
        <f aca="false">$B$5*A3582</f>
        <v>4.11138115457797</v>
      </c>
      <c r="E3582" s="42" t="n">
        <f aca="false">$D$5*A3582+$F$5*B3582</f>
        <v>4.8071797041015</v>
      </c>
      <c r="F3582" s="43" t="n">
        <f aca="false">Inputs!$B$5*D3582+Inputs!$B$6*E3582</f>
        <v>170779.130252722</v>
      </c>
      <c r="G3582" s="43" t="n">
        <f aca="false">F3582*SQRT(($B$6-2)/C3582)</f>
        <v>112202.934560466</v>
      </c>
    </row>
    <row r="3583" customFormat="false" ht="15" hidden="false" customHeight="false" outlineLevel="0" collapsed="false">
      <c r="A3583" s="41" t="n">
        <v>0.9729894374</v>
      </c>
      <c r="B3583" s="41" t="n">
        <v>0.4349196795</v>
      </c>
      <c r="C3583" s="41" t="n">
        <v>1.7861943307</v>
      </c>
      <c r="D3583" s="42" t="n">
        <f aca="false">$B$5*A3583</f>
        <v>2.48596664362694</v>
      </c>
      <c r="E3583" s="42" t="n">
        <f aca="false">$D$5*A3583+$F$5*B3583</f>
        <v>3.06630891910924</v>
      </c>
      <c r="F3583" s="43" t="n">
        <f aca="false">Inputs!$B$5*D3583+Inputs!$B$6*E3583</f>
        <v>95281.2184072321</v>
      </c>
      <c r="G3583" s="43" t="n">
        <f aca="false">F3583*SQRT(($B$6-2)/C3583)</f>
        <v>100822.612489872</v>
      </c>
    </row>
    <row r="3584" customFormat="false" ht="15" hidden="false" customHeight="false" outlineLevel="0" collapsed="false">
      <c r="A3584" s="41" t="n">
        <v>-0.4444445238</v>
      </c>
      <c r="B3584" s="41" t="n">
        <v>0.6113544203</v>
      </c>
      <c r="C3584" s="41" t="n">
        <v>6.0824074967</v>
      </c>
      <c r="D3584" s="42" t="n">
        <f aca="false">$B$5*A3584</f>
        <v>-1.13554599735623</v>
      </c>
      <c r="E3584" s="42" t="n">
        <f aca="false">$D$5*A3584+$F$5*B3584</f>
        <v>-0.00194198219397768</v>
      </c>
      <c r="F3584" s="43" t="n">
        <f aca="false">Inputs!$B$5*D3584+Inputs!$B$6*E3584</f>
        <v>-113457.500625924</v>
      </c>
      <c r="G3584" s="43" t="n">
        <f aca="false">F3584*SQRT(($B$6-2)/C3584)</f>
        <v>-65059.4599055351</v>
      </c>
    </row>
    <row r="3585" customFormat="false" ht="15" hidden="false" customHeight="false" outlineLevel="0" collapsed="false">
      <c r="A3585" s="41" t="n">
        <v>1.2092153927</v>
      </c>
      <c r="B3585" s="41" t="n">
        <v>0.1347380435</v>
      </c>
      <c r="C3585" s="41" t="n">
        <v>1.5893298155</v>
      </c>
      <c r="D3585" s="42" t="n">
        <f aca="false">$B$5*A3585</f>
        <v>3.08951877139098</v>
      </c>
      <c r="E3585" s="42" t="n">
        <f aca="false">$D$5*A3585+$F$5*B3585</f>
        <v>3.11009238014555</v>
      </c>
      <c r="F3585" s="43" t="n">
        <f aca="false">Inputs!$B$5*D3585+Inputs!$B$6*E3585</f>
        <v>153447.258131821</v>
      </c>
      <c r="G3585" s="43" t="n">
        <f aca="false">F3585*SQRT(($B$6-2)/C3585)</f>
        <v>172134.180039095</v>
      </c>
    </row>
    <row r="3586" customFormat="false" ht="15" hidden="false" customHeight="false" outlineLevel="0" collapsed="false">
      <c r="A3586" s="41" t="n">
        <v>1.8016426043</v>
      </c>
      <c r="B3586" s="41" t="n">
        <v>0.8504872032</v>
      </c>
      <c r="C3586" s="41" t="n">
        <v>3.4816185534</v>
      </c>
      <c r="D3586" s="42" t="n">
        <f aca="false">$B$5*A3586</f>
        <v>4.60315728605973</v>
      </c>
      <c r="E3586" s="42" t="n">
        <f aca="false">$D$5*A3586+$F$5*B3586</f>
        <v>5.75574078069899</v>
      </c>
      <c r="F3586" s="43" t="n">
        <f aca="false">Inputs!$B$5*D3586+Inputs!$B$6*E3586</f>
        <v>172528.689571024</v>
      </c>
      <c r="G3586" s="43" t="n">
        <f aca="false">F3586*SQRT(($B$6-2)/C3586)</f>
        <v>130763.256463288</v>
      </c>
    </row>
    <row r="3587" customFormat="false" ht="15" hidden="false" customHeight="false" outlineLevel="0" collapsed="false">
      <c r="A3587" s="41" t="n">
        <v>0.2119825498</v>
      </c>
      <c r="B3587" s="41" t="n">
        <v>0.251486531</v>
      </c>
      <c r="C3587" s="41" t="n">
        <v>3.3087519506</v>
      </c>
      <c r="D3587" s="42" t="n">
        <f aca="false">$B$5*A3587</f>
        <v>0.541610759148604</v>
      </c>
      <c r="E3587" s="42" t="n">
        <f aca="false">$D$5*A3587+$F$5*B3587</f>
        <v>0.938684042204706</v>
      </c>
      <c r="F3587" s="43" t="n">
        <f aca="false">Inputs!$B$5*D3587+Inputs!$B$6*E3587</f>
        <v>7226.87380462507</v>
      </c>
      <c r="G3587" s="43" t="n">
        <f aca="false">F3587*SQRT(($B$6-2)/C3587)</f>
        <v>5618.66790781338</v>
      </c>
    </row>
    <row r="3588" customFormat="false" ht="15" hidden="false" customHeight="false" outlineLevel="0" collapsed="false">
      <c r="A3588" s="41" t="n">
        <v>0.137237129</v>
      </c>
      <c r="B3588" s="41" t="n">
        <v>-1.2512387856</v>
      </c>
      <c r="C3588" s="41" t="n">
        <v>8.7078642075</v>
      </c>
      <c r="D3588" s="42" t="n">
        <f aca="false">$B$5*A3588</f>
        <v>0.350637850573986</v>
      </c>
      <c r="E3588" s="42" t="n">
        <f aca="false">$D$5*A3588+$F$5*B3588</f>
        <v>-1.83400170984666</v>
      </c>
      <c r="F3588" s="43" t="n">
        <f aca="false">Inputs!$B$5*D3588+Inputs!$B$6*E3588</f>
        <v>126763.870549731</v>
      </c>
      <c r="G3588" s="43" t="n">
        <f aca="false">F3588*SQRT(($B$6-2)/C3588)</f>
        <v>60751.1726236124</v>
      </c>
    </row>
    <row r="3589" customFormat="false" ht="15" hidden="false" customHeight="false" outlineLevel="0" collapsed="false">
      <c r="A3589" s="41" t="n">
        <v>-0.0900721958</v>
      </c>
      <c r="B3589" s="41" t="n">
        <v>0.2211864853</v>
      </c>
      <c r="C3589" s="41" t="n">
        <v>3.0274726774</v>
      </c>
      <c r="D3589" s="42" t="n">
        <f aca="false">$B$5*A3589</f>
        <v>-0.230132482090843</v>
      </c>
      <c r="E3589" s="42" t="n">
        <f aca="false">$D$5*A3589+$F$5*B3589</f>
        <v>0.167597814761112</v>
      </c>
      <c r="F3589" s="43" t="n">
        <f aca="false">Inputs!$B$5*D3589+Inputs!$B$6*E3589</f>
        <v>-31393.1389471398</v>
      </c>
      <c r="G3589" s="43" t="n">
        <f aca="false">F3589*SQRT(($B$6-2)/C3589)</f>
        <v>-25515.8255291142</v>
      </c>
    </row>
    <row r="3590" customFormat="false" ht="15" hidden="false" customHeight="false" outlineLevel="0" collapsed="false">
      <c r="A3590" s="41" t="n">
        <v>-0.4160851213</v>
      </c>
      <c r="B3590" s="41" t="n">
        <v>0.3376770187</v>
      </c>
      <c r="C3590" s="41" t="n">
        <v>6.6958354789</v>
      </c>
      <c r="D3590" s="42" t="n">
        <f aca="false">$B$5*A3590</f>
        <v>-1.06308834680189</v>
      </c>
      <c r="E3590" s="42" t="n">
        <f aca="false">$D$5*A3590+$F$5*B3590</f>
        <v>-0.407029201879189</v>
      </c>
      <c r="F3590" s="43" t="n">
        <f aca="false">Inputs!$B$5*D3590+Inputs!$B$6*E3590</f>
        <v>-85957.3745862298</v>
      </c>
      <c r="G3590" s="43" t="n">
        <f aca="false">F3590*SQRT(($B$6-2)/C3590)</f>
        <v>-46978.1329894156</v>
      </c>
    </row>
    <row r="3591" customFormat="false" ht="15" hidden="false" customHeight="false" outlineLevel="0" collapsed="false">
      <c r="A3591" s="41" t="n">
        <v>0.0213074904</v>
      </c>
      <c r="B3591" s="41" t="n">
        <v>0.7736918911</v>
      </c>
      <c r="C3591" s="41" t="n">
        <v>5.6999617678</v>
      </c>
      <c r="D3591" s="42" t="n">
        <f aca="false">$B$5*A3591</f>
        <v>0.0544401700139168</v>
      </c>
      <c r="E3591" s="42" t="n">
        <f aca="false">$D$5*A3591+$F$5*B3591</f>
        <v>1.38667115084638</v>
      </c>
      <c r="F3591" s="43" t="n">
        <f aca="false">Inputs!$B$5*D3591+Inputs!$B$6*E3591</f>
        <v>-63889.5405409274</v>
      </c>
      <c r="G3591" s="43" t="n">
        <f aca="false">F3591*SQRT(($B$6-2)/C3591)</f>
        <v>-37845.0245611005</v>
      </c>
    </row>
    <row r="3592" customFormat="false" ht="15" hidden="false" customHeight="false" outlineLevel="0" collapsed="false">
      <c r="A3592" s="41" t="n">
        <v>0.6631123811</v>
      </c>
      <c r="B3592" s="41" t="n">
        <v>0.1671532876</v>
      </c>
      <c r="C3592" s="41" t="n">
        <v>2.219737828</v>
      </c>
      <c r="D3592" s="42" t="n">
        <f aca="false">$B$5*A3592</f>
        <v>1.69423757034368</v>
      </c>
      <c r="E3592" s="42" t="n">
        <f aca="false">$D$5*A3592+$F$5*B3592</f>
        <v>1.86656514336226</v>
      </c>
      <c r="F3592" s="43" t="n">
        <f aca="false">Inputs!$B$5*D3592+Inputs!$B$6*E3592</f>
        <v>76095.4998662543</v>
      </c>
      <c r="G3592" s="43" t="n">
        <f aca="false">F3592*SQRT(($B$6-2)/C3592)</f>
        <v>72230.9173377539</v>
      </c>
    </row>
    <row r="3593" customFormat="false" ht="15" hidden="false" customHeight="false" outlineLevel="0" collapsed="false">
      <c r="A3593" s="41" t="n">
        <v>-1.3672128913</v>
      </c>
      <c r="B3593" s="41" t="n">
        <v>1.7907227387</v>
      </c>
      <c r="C3593" s="41" t="n">
        <v>8.1992395205</v>
      </c>
      <c r="D3593" s="42" t="n">
        <f aca="false">$B$5*A3593</f>
        <v>-3.49319891035083</v>
      </c>
      <c r="E3593" s="42" t="n">
        <f aca="false">$D$5*A3593+$F$5*B3593</f>
        <v>-0.161282765761726</v>
      </c>
      <c r="F3593" s="43" t="n">
        <f aca="false">Inputs!$B$5*D3593+Inputs!$B$6*E3593</f>
        <v>-341255.752746996</v>
      </c>
      <c r="G3593" s="43" t="n">
        <f aca="false">F3593*SQRT(($B$6-2)/C3593)</f>
        <v>-168542.019100394</v>
      </c>
    </row>
    <row r="3594" customFormat="false" ht="15" hidden="false" customHeight="false" outlineLevel="0" collapsed="false">
      <c r="A3594" s="41" t="n">
        <v>-0.1418909986</v>
      </c>
      <c r="B3594" s="41" t="n">
        <v>-0.0808864537</v>
      </c>
      <c r="C3594" s="41" t="n">
        <v>2.3135102062</v>
      </c>
      <c r="D3594" s="42" t="n">
        <f aca="false">$B$5*A3594</f>
        <v>-0.362528385193051</v>
      </c>
      <c r="E3594" s="42" t="n">
        <f aca="false">$D$5*A3594+$F$5*B3594</f>
        <v>-0.477312319874033</v>
      </c>
      <c r="F3594" s="43" t="n">
        <f aca="false">Inputs!$B$5*D3594+Inputs!$B$6*E3594</f>
        <v>-12387.2225256034</v>
      </c>
      <c r="G3594" s="43" t="n">
        <f aca="false">F3594*SQRT(($B$6-2)/C3594)</f>
        <v>-11517.3675707027</v>
      </c>
    </row>
    <row r="3595" customFormat="false" ht="15" hidden="false" customHeight="false" outlineLevel="0" collapsed="false">
      <c r="A3595" s="41" t="n">
        <v>-0.3425208487</v>
      </c>
      <c r="B3595" s="41" t="n">
        <v>-0.4884116561</v>
      </c>
      <c r="C3595" s="41" t="n">
        <v>2.741049872</v>
      </c>
      <c r="D3595" s="42" t="n">
        <f aca="false">$B$5*A3595</f>
        <v>-0.875133245937732</v>
      </c>
      <c r="E3595" s="42" t="n">
        <f aca="false">$D$5*A3595+$F$5*B3595</f>
        <v>-1.65842051125236</v>
      </c>
      <c r="F3595" s="43" t="n">
        <f aca="false">Inputs!$B$5*D3595+Inputs!$B$6*E3595</f>
        <v>-4592.29903115549</v>
      </c>
      <c r="G3595" s="43" t="n">
        <f aca="false">F3595*SQRT(($B$6-2)/C3595)</f>
        <v>-3922.71439241002</v>
      </c>
    </row>
    <row r="3596" customFormat="false" ht="15" hidden="false" customHeight="false" outlineLevel="0" collapsed="false">
      <c r="A3596" s="41" t="n">
        <v>1.544058048</v>
      </c>
      <c r="B3596" s="41" t="n">
        <v>1.3860443204</v>
      </c>
      <c r="C3596" s="41" t="n">
        <v>4.9051925784</v>
      </c>
      <c r="D3596" s="42" t="n">
        <f aca="false">$B$5*A3596</f>
        <v>3.94503440182127</v>
      </c>
      <c r="E3596" s="42" t="n">
        <f aca="false">$D$5*A3596+$F$5*B3596</f>
        <v>6.06756593647927</v>
      </c>
      <c r="F3596" s="43" t="n">
        <f aca="false">Inputs!$B$5*D3596+Inputs!$B$6*E3596</f>
        <v>91125.1433581638</v>
      </c>
      <c r="G3596" s="43" t="n">
        <f aca="false">F3596*SQRT(($B$6-2)/C3596)</f>
        <v>58186.8961230596</v>
      </c>
    </row>
    <row r="3597" customFormat="false" ht="15" hidden="false" customHeight="false" outlineLevel="0" collapsed="false">
      <c r="A3597" s="41" t="n">
        <v>0.4443934036</v>
      </c>
      <c r="B3597" s="41" t="n">
        <v>-0.1075001544</v>
      </c>
      <c r="C3597" s="41" t="n">
        <v>2.5333754207</v>
      </c>
      <c r="D3597" s="42" t="n">
        <f aca="false">$B$5*A3597</f>
        <v>1.13541538636794</v>
      </c>
      <c r="E3597" s="42" t="n">
        <f aca="false">$D$5*A3597+$F$5*B3597</f>
        <v>0.871847847018764</v>
      </c>
      <c r="F3597" s="43" t="n">
        <f aca="false">Inputs!$B$5*D3597+Inputs!$B$6*E3597</f>
        <v>69949.1462858557</v>
      </c>
      <c r="G3597" s="43" t="n">
        <f aca="false">F3597*SQRT(($B$6-2)/C3597)</f>
        <v>62150.9311858908</v>
      </c>
    </row>
    <row r="3598" customFormat="false" ht="15" hidden="false" customHeight="false" outlineLevel="0" collapsed="false">
      <c r="A3598" s="41" t="n">
        <v>0.619117985</v>
      </c>
      <c r="B3598" s="41" t="n">
        <v>0.0737969818</v>
      </c>
      <c r="C3598" s="41" t="n">
        <v>0.9048592041</v>
      </c>
      <c r="D3598" s="42" t="n">
        <f aca="false">$B$5*A3598</f>
        <v>1.58183285451925</v>
      </c>
      <c r="E3598" s="42" t="n">
        <f aca="false">$D$5*A3598+$F$5*B3598</f>
        <v>1.60067413999058</v>
      </c>
      <c r="F3598" s="43" t="n">
        <f aca="false">Inputs!$B$5*D3598+Inputs!$B$6*E3598</f>
        <v>78149.5784523964</v>
      </c>
      <c r="G3598" s="43" t="n">
        <f aca="false">F3598*SQRT(($B$6-2)/C3598)</f>
        <v>116185.286538919</v>
      </c>
    </row>
    <row r="3599" customFormat="false" ht="15" hidden="false" customHeight="false" outlineLevel="0" collapsed="false">
      <c r="A3599" s="41" t="n">
        <v>-0.1902229183</v>
      </c>
      <c r="B3599" s="41" t="n">
        <v>0.3381059215</v>
      </c>
      <c r="C3599" s="41" t="n">
        <v>2.7778428005</v>
      </c>
      <c r="D3599" s="42" t="n">
        <f aca="false">$B$5*A3599</f>
        <v>-0.486015378554173</v>
      </c>
      <c r="E3599" s="42" t="n">
        <f aca="false">$D$5*A3599+$F$5*B3599</f>
        <v>0.131170351573857</v>
      </c>
      <c r="F3599" s="43" t="n">
        <f aca="false">Inputs!$B$5*D3599+Inputs!$B$6*E3599</f>
        <v>-55160.0554341101</v>
      </c>
      <c r="G3599" s="43" t="n">
        <f aca="false">F3599*SQRT(($B$6-2)/C3599)</f>
        <v>-46804.3112990361</v>
      </c>
    </row>
    <row r="3600" customFormat="false" ht="15" hidden="false" customHeight="false" outlineLevel="0" collapsed="false">
      <c r="A3600" s="41" t="n">
        <v>-0.4411577469</v>
      </c>
      <c r="B3600" s="41" t="n">
        <v>0.252264264</v>
      </c>
      <c r="C3600" s="41" t="n">
        <v>2.7407051698</v>
      </c>
      <c r="D3600" s="42" t="n">
        <f aca="false">$B$5*A3600</f>
        <v>-1.12714835456138</v>
      </c>
      <c r="E3600" s="42" t="n">
        <f aca="false">$D$5*A3600+$F$5*B3600</f>
        <v>-0.61417770854944</v>
      </c>
      <c r="F3600" s="43" t="n">
        <f aca="false">Inputs!$B$5*D3600+Inputs!$B$6*E3600</f>
        <v>-82005.9500286663</v>
      </c>
      <c r="G3600" s="43" t="n">
        <f aca="false">F3600*SQRT(($B$6-2)/C3600)</f>
        <v>-70053.3974506034</v>
      </c>
    </row>
    <row r="3601" customFormat="false" ht="15" hidden="false" customHeight="false" outlineLevel="0" collapsed="false">
      <c r="A3601" s="41" t="n">
        <v>0.2042209256</v>
      </c>
      <c r="B3601" s="41" t="n">
        <v>0.6029360213</v>
      </c>
      <c r="C3601" s="41" t="n">
        <v>1.5006626283</v>
      </c>
      <c r="D3601" s="42" t="n">
        <f aca="false">$B$5*A3601</f>
        <v>0.521779979779479</v>
      </c>
      <c r="E3601" s="42" t="n">
        <f aca="false">$D$5*A3601+$F$5*B3601</f>
        <v>1.52707799952404</v>
      </c>
      <c r="F3601" s="43" t="n">
        <f aca="false">Inputs!$B$5*D3601+Inputs!$B$6*E3601</f>
        <v>-24175.9019982541</v>
      </c>
      <c r="G3601" s="43" t="n">
        <f aca="false">F3601*SQRT(($B$6-2)/C3601)</f>
        <v>-27909.7631342111</v>
      </c>
    </row>
    <row r="3602" customFormat="false" ht="15" hidden="false" customHeight="false" outlineLevel="0" collapsed="false">
      <c r="A3602" s="41" t="n">
        <v>-0.6191369575</v>
      </c>
      <c r="B3602" s="41" t="n">
        <v>0.7101363529</v>
      </c>
      <c r="C3602" s="41" t="n">
        <v>3.450027913</v>
      </c>
      <c r="D3602" s="42" t="n">
        <f aca="false">$B$5*A3602</f>
        <v>-1.58188132884008</v>
      </c>
      <c r="E3602" s="42" t="n">
        <f aca="false">$D$5*A3602+$F$5*B3602</f>
        <v>-0.247066825639063</v>
      </c>
      <c r="F3602" s="43" t="n">
        <f aca="false">Inputs!$B$5*D3602+Inputs!$B$6*E3602</f>
        <v>-145834.791602054</v>
      </c>
      <c r="G3602" s="43" t="n">
        <f aca="false">F3602*SQRT(($B$6-2)/C3602)</f>
        <v>-111036.263488074</v>
      </c>
    </row>
    <row r="3603" customFormat="false" ht="15" hidden="false" customHeight="false" outlineLevel="0" collapsed="false">
      <c r="A3603" s="41" t="n">
        <v>-0.906311493</v>
      </c>
      <c r="B3603" s="41" t="n">
        <v>-0.5725666516</v>
      </c>
      <c r="C3603" s="41" t="n">
        <v>3.5093872574</v>
      </c>
      <c r="D3603" s="42" t="n">
        <f aca="false">$B$5*A3603</f>
        <v>-2.31560596007528</v>
      </c>
      <c r="E3603" s="42" t="n">
        <f aca="false">$D$5*A3603+$F$5*B3603</f>
        <v>-3.14532402672173</v>
      </c>
      <c r="F3603" s="43" t="n">
        <f aca="false">Inputs!$B$5*D3603+Inputs!$B$6*E3603</f>
        <v>-74294.3946714414</v>
      </c>
      <c r="G3603" s="43" t="n">
        <f aca="false">F3603*SQRT(($B$6-2)/C3603)</f>
        <v>-56086.1202739574</v>
      </c>
    </row>
    <row r="3604" customFormat="false" ht="15" hidden="false" customHeight="false" outlineLevel="0" collapsed="false">
      <c r="A3604" s="41" t="n">
        <v>-0.5289250591</v>
      </c>
      <c r="B3604" s="41" t="n">
        <v>-1.0720517724</v>
      </c>
      <c r="C3604" s="41" t="n">
        <v>4.6554856219</v>
      </c>
      <c r="D3604" s="42" t="n">
        <f aca="false">$B$5*A3604</f>
        <v>-1.3513919096744</v>
      </c>
      <c r="E3604" s="42" t="n">
        <f aca="false">$D$5*A3604+$F$5*B3604</f>
        <v>-3.10978297718792</v>
      </c>
      <c r="F3604" s="43" t="n">
        <f aca="false">Inputs!$B$5*D3604+Inputs!$B$6*E3604</f>
        <v>20349.9578919557</v>
      </c>
      <c r="G3604" s="43" t="n">
        <f aca="false">F3604*SQRT(($B$6-2)/C3604)</f>
        <v>13338.162921996</v>
      </c>
    </row>
    <row r="3605" customFormat="false" ht="15" hidden="false" customHeight="false" outlineLevel="0" collapsed="false">
      <c r="A3605" s="41" t="n">
        <v>1.0156622834</v>
      </c>
      <c r="B3605" s="41" t="n">
        <v>-0.9690524762</v>
      </c>
      <c r="C3605" s="41" t="n">
        <v>1.2615863868</v>
      </c>
      <c r="D3605" s="42" t="n">
        <f aca="false">$B$5*A3605</f>
        <v>2.59499482796993</v>
      </c>
      <c r="E3605" s="42" t="n">
        <f aca="false">$D$5*A3605+$F$5*B3605</f>
        <v>0.743551708157729</v>
      </c>
      <c r="F3605" s="43" t="n">
        <f aca="false">Inputs!$B$5*D3605+Inputs!$B$6*E3605</f>
        <v>222321.897389107</v>
      </c>
      <c r="G3605" s="43" t="n">
        <f aca="false">F3605*SQRT(($B$6-2)/C3605)</f>
        <v>279923.101257119</v>
      </c>
    </row>
    <row r="3606" customFormat="false" ht="15" hidden="false" customHeight="false" outlineLevel="0" collapsed="false">
      <c r="A3606" s="41" t="n">
        <v>-0.6989163374</v>
      </c>
      <c r="B3606" s="41" t="n">
        <v>1.2554077105</v>
      </c>
      <c r="C3606" s="41" t="n">
        <v>1.3347589739</v>
      </c>
      <c r="D3606" s="42" t="n">
        <f aca="false">$B$5*A3606</f>
        <v>-1.78571589235868</v>
      </c>
      <c r="E3606" s="42" t="n">
        <f aca="false">$D$5*A3606+$F$5*B3606</f>
        <v>0.504635372574374</v>
      </c>
      <c r="F3606" s="43" t="n">
        <f aca="false">Inputs!$B$5*D3606+Inputs!$B$6*E3606</f>
        <v>-203803.357864587</v>
      </c>
      <c r="G3606" s="43" t="n">
        <f aca="false">F3606*SQRT(($B$6-2)/C3606)</f>
        <v>-249473.780471308</v>
      </c>
    </row>
    <row r="3607" customFormat="false" ht="15" hidden="false" customHeight="false" outlineLevel="0" collapsed="false">
      <c r="A3607" s="41" t="n">
        <v>-0.5705827019</v>
      </c>
      <c r="B3607" s="41" t="n">
        <v>-0.1881426851</v>
      </c>
      <c r="C3607" s="41" t="n">
        <v>6.2218660613</v>
      </c>
      <c r="D3607" s="42" t="n">
        <f aca="false">$B$5*A3607</f>
        <v>-1.45782627213743</v>
      </c>
      <c r="E3607" s="42" t="n">
        <f aca="false">$D$5*A3607+$F$5*B3607</f>
        <v>-1.6826259691264</v>
      </c>
      <c r="F3607" s="43" t="n">
        <f aca="false">Inputs!$B$5*D3607+Inputs!$B$6*E3607</f>
        <v>-61651.3287574226</v>
      </c>
      <c r="G3607" s="43" t="n">
        <f aca="false">F3607*SQRT(($B$6-2)/C3607)</f>
        <v>-34954.018377089</v>
      </c>
    </row>
    <row r="3608" customFormat="false" ht="15" hidden="false" customHeight="false" outlineLevel="0" collapsed="false">
      <c r="A3608" s="41" t="n">
        <v>-1.0120290009</v>
      </c>
      <c r="B3608" s="41" t="n">
        <v>0.8329512076</v>
      </c>
      <c r="C3608" s="41" t="n">
        <v>1.5550816697</v>
      </c>
      <c r="D3608" s="42" t="n">
        <f aca="false">$B$5*A3608</f>
        <v>-2.58571187097709</v>
      </c>
      <c r="E3608" s="42" t="n">
        <f aca="false">$D$5*A3608+$F$5*B3608</f>
        <v>-0.969918090746259</v>
      </c>
      <c r="F3608" s="43" t="n">
        <f aca="false">Inputs!$B$5*D3608+Inputs!$B$6*E3608</f>
        <v>-210075.282560396</v>
      </c>
      <c r="G3608" s="43" t="n">
        <f aca="false">F3608*SQRT(($B$6-2)/C3608)</f>
        <v>-238239.271873742</v>
      </c>
    </row>
    <row r="3609" customFormat="false" ht="15" hidden="false" customHeight="false" outlineLevel="0" collapsed="false">
      <c r="A3609" s="41" t="n">
        <v>0.8467362442</v>
      </c>
      <c r="B3609" s="41" t="n">
        <v>0.7389459041</v>
      </c>
      <c r="C3609" s="41" t="n">
        <v>4.2375571991</v>
      </c>
      <c r="D3609" s="42" t="n">
        <f aca="false">$B$5*A3609</f>
        <v>2.16339250779122</v>
      </c>
      <c r="E3609" s="42" t="n">
        <f aca="false">$D$5*A3609+$F$5*B3609</f>
        <v>3.29085392530771</v>
      </c>
      <c r="F3609" s="43" t="n">
        <f aca="false">Inputs!$B$5*D3609+Inputs!$B$6*E3609</f>
        <v>51796.5545137367</v>
      </c>
      <c r="G3609" s="43" t="n">
        <f aca="false">F3609*SQRT(($B$6-2)/C3609)</f>
        <v>35584.2717938418</v>
      </c>
    </row>
    <row r="3610" customFormat="false" ht="15" hidden="false" customHeight="false" outlineLevel="0" collapsed="false">
      <c r="A3610" s="41" t="n">
        <v>0.5375298282</v>
      </c>
      <c r="B3610" s="41" t="n">
        <v>0.073589111</v>
      </c>
      <c r="C3610" s="41" t="n">
        <v>2.9384681054</v>
      </c>
      <c r="D3610" s="42" t="n">
        <f aca="false">$B$5*A3610</f>
        <v>1.37337690574576</v>
      </c>
      <c r="E3610" s="42" t="n">
        <f aca="false">$D$5*A3610+$F$5*B3610</f>
        <v>1.4061690158271</v>
      </c>
      <c r="F3610" s="43" t="n">
        <f aca="false">Inputs!$B$5*D3610+Inputs!$B$6*E3610</f>
        <v>67029.2397832212</v>
      </c>
      <c r="G3610" s="43" t="n">
        <f aca="false">F3610*SQRT(($B$6-2)/C3610)</f>
        <v>55299.1939603277</v>
      </c>
    </row>
    <row r="3611" customFormat="false" ht="15" hidden="false" customHeight="false" outlineLevel="0" collapsed="false">
      <c r="A3611" s="41" t="n">
        <v>-0.5243766669</v>
      </c>
      <c r="B3611" s="41" t="n">
        <v>-0.8149693067</v>
      </c>
      <c r="C3611" s="41" t="n">
        <v>1.8803800532</v>
      </c>
      <c r="D3611" s="42" t="n">
        <f aca="false">$B$5*A3611</f>
        <v>-1.33977086749583</v>
      </c>
      <c r="E3611" s="42" t="n">
        <f aca="false">$D$5*A3611+$F$5*B3611</f>
        <v>-2.65504398185011</v>
      </c>
      <c r="F3611" s="43" t="n">
        <f aca="false">Inputs!$B$5*D3611+Inputs!$B$6*E3611</f>
        <v>-1224.88765707711</v>
      </c>
      <c r="G3611" s="43" t="n">
        <f aca="false">F3611*SQRT(($B$6-2)/C3611)</f>
        <v>-1263.24747374071</v>
      </c>
    </row>
    <row r="3612" customFormat="false" ht="15" hidden="false" customHeight="false" outlineLevel="0" collapsed="false">
      <c r="A3612" s="41" t="n">
        <v>1.2899055268</v>
      </c>
      <c r="B3612" s="41" t="n">
        <v>0.7648042717</v>
      </c>
      <c r="C3612" s="41" t="n">
        <v>8.6323738822</v>
      </c>
      <c r="D3612" s="42" t="n">
        <f aca="false">$B$5*A3612</f>
        <v>3.29568029188848</v>
      </c>
      <c r="E3612" s="42" t="n">
        <f aca="false">$D$5*A3612+$F$5*B3612</f>
        <v>4.39006494407319</v>
      </c>
      <c r="F3612" s="43" t="n">
        <f aca="false">Inputs!$B$5*D3612+Inputs!$B$6*E3612</f>
        <v>110064.781985188</v>
      </c>
      <c r="G3612" s="43" t="n">
        <f aca="false">F3612*SQRT(($B$6-2)/C3612)</f>
        <v>52978.3288122135</v>
      </c>
    </row>
    <row r="3613" customFormat="false" ht="15" hidden="false" customHeight="false" outlineLevel="0" collapsed="false">
      <c r="A3613" s="41" t="n">
        <v>-0.6933042272</v>
      </c>
      <c r="B3613" s="41" t="n">
        <v>0.0398317682</v>
      </c>
      <c r="C3613" s="41" t="n">
        <v>3.5495335522</v>
      </c>
      <c r="D3613" s="42" t="n">
        <f aca="false">$B$5*A3613</f>
        <v>-1.77137707405163</v>
      </c>
      <c r="E3613" s="42" t="n">
        <f aca="false">$D$5*A3613+$F$5*B3613</f>
        <v>-1.58099901584491</v>
      </c>
      <c r="F3613" s="43" t="n">
        <f aca="false">Inputs!$B$5*D3613+Inputs!$B$6*E3613</f>
        <v>-98087.7566129176</v>
      </c>
      <c r="G3613" s="43" t="n">
        <f aca="false">F3613*SQRT(($B$6-2)/C3613)</f>
        <v>-73628.1954950426</v>
      </c>
    </row>
    <row r="3614" customFormat="false" ht="15" hidden="false" customHeight="false" outlineLevel="0" collapsed="false">
      <c r="A3614" s="41" t="n">
        <v>-0.300115093</v>
      </c>
      <c r="B3614" s="41" t="n">
        <v>-1.1282107057</v>
      </c>
      <c r="C3614" s="41" t="n">
        <v>2.1281306028</v>
      </c>
      <c r="D3614" s="42" t="n">
        <f aca="false">$B$5*A3614</f>
        <v>-0.766787471445368</v>
      </c>
      <c r="E3614" s="42" t="n">
        <f aca="false">$D$5*A3614+$F$5*B3614</f>
        <v>-2.66228168915393</v>
      </c>
      <c r="F3614" s="43" t="n">
        <f aca="false">Inputs!$B$5*D3614+Inputs!$B$6*E3614</f>
        <v>56435.3373131597</v>
      </c>
      <c r="G3614" s="43" t="n">
        <f aca="false">F3614*SQRT(($B$6-2)/C3614)</f>
        <v>54710.0339786639</v>
      </c>
    </row>
    <row r="3615" customFormat="false" ht="15" hidden="false" customHeight="false" outlineLevel="0" collapsed="false">
      <c r="A3615" s="41" t="n">
        <v>0.1776513766</v>
      </c>
      <c r="B3615" s="41" t="n">
        <v>-0.4154926642</v>
      </c>
      <c r="C3615" s="41" t="n">
        <v>0.7312091141</v>
      </c>
      <c r="D3615" s="42" t="n">
        <f aca="false">$B$5*A3615</f>
        <v>0.453895365608629</v>
      </c>
      <c r="E3615" s="42" t="n">
        <f aca="false">$D$5*A3615+$F$5*B3615</f>
        <v>-0.294712560298505</v>
      </c>
      <c r="F3615" s="43" t="n">
        <f aca="false">Inputs!$B$5*D3615+Inputs!$B$6*E3615</f>
        <v>60125.1645757882</v>
      </c>
      <c r="G3615" s="43" t="n">
        <f aca="false">F3615*SQRT(($B$6-2)/C3615)</f>
        <v>99437.5643362767</v>
      </c>
    </row>
    <row r="3616" customFormat="false" ht="15" hidden="false" customHeight="false" outlineLevel="0" collapsed="false">
      <c r="A3616" s="41" t="n">
        <v>-0.9525366663</v>
      </c>
      <c r="B3616" s="41" t="n">
        <v>-1.4791325541</v>
      </c>
      <c r="C3616" s="41" t="n">
        <v>5.4243137028</v>
      </c>
      <c r="D3616" s="42" t="n">
        <f aca="false">$B$5*A3616</f>
        <v>-2.43371026265306</v>
      </c>
      <c r="E3616" s="42" t="n">
        <f aca="false">$D$5*A3616+$F$5*B3616</f>
        <v>-4.82072844160598</v>
      </c>
      <c r="F3616" s="43" t="n">
        <f aca="false">Inputs!$B$5*D3616+Inputs!$B$6*E3616</f>
        <v>-2334.60418500687</v>
      </c>
      <c r="G3616" s="43" t="n">
        <f aca="false">F3616*SQRT(($B$6-2)/C3616)</f>
        <v>-1417.60703093573</v>
      </c>
    </row>
    <row r="3617" customFormat="false" ht="15" hidden="false" customHeight="false" outlineLevel="0" collapsed="false">
      <c r="A3617" s="41" t="n">
        <v>-1.5638035002</v>
      </c>
      <c r="B3617" s="41" t="n">
        <v>-0.3714261277</v>
      </c>
      <c r="C3617" s="41" t="n">
        <v>1.54247825</v>
      </c>
      <c r="D3617" s="42" t="n">
        <f aca="false">$B$5*A3617</f>
        <v>-3.99548359853989</v>
      </c>
      <c r="E3617" s="42" t="n">
        <f aca="false">$D$5*A3617+$F$5*B3617</f>
        <v>-4.36256573647598</v>
      </c>
      <c r="F3617" s="43" t="n">
        <f aca="false">Inputs!$B$5*D3617+Inputs!$B$6*E3617</f>
        <v>-181420.07303019</v>
      </c>
      <c r="G3617" s="43" t="n">
        <f aca="false">F3617*SQRT(($B$6-2)/C3617)</f>
        <v>-206581.207118626</v>
      </c>
    </row>
    <row r="3618" customFormat="false" ht="15" hidden="false" customHeight="false" outlineLevel="0" collapsed="false">
      <c r="A3618" s="41" t="n">
        <v>-0.0850949704</v>
      </c>
      <c r="B3618" s="41" t="n">
        <v>-0.8753008102</v>
      </c>
      <c r="C3618" s="41" t="n">
        <v>8.1365784078</v>
      </c>
      <c r="D3618" s="42" t="n">
        <f aca="false">$B$5*A3618</f>
        <v>-0.217415780504363</v>
      </c>
      <c r="E3618" s="42" t="n">
        <f aca="false">$D$5*A3618+$F$5*B3618</f>
        <v>-1.71391168908574</v>
      </c>
      <c r="F3618" s="43" t="n">
        <f aca="false">Inputs!$B$5*D3618+Inputs!$B$6*E3618</f>
        <v>63954.0064038506</v>
      </c>
      <c r="G3618" s="43" t="n">
        <f aca="false">F3618*SQRT(($B$6-2)/C3618)</f>
        <v>31707.4887462489</v>
      </c>
    </row>
    <row r="3619" customFormat="false" ht="15" hidden="false" customHeight="false" outlineLevel="0" collapsed="false">
      <c r="A3619" s="41" t="n">
        <v>0.6507394277</v>
      </c>
      <c r="B3619" s="41" t="n">
        <v>-0.0655465418</v>
      </c>
      <c r="C3619" s="41" t="n">
        <v>3.2578085425</v>
      </c>
      <c r="D3619" s="42" t="n">
        <f aca="false">$B$5*A3619</f>
        <v>1.66262494614321</v>
      </c>
      <c r="E3619" s="42" t="n">
        <f aca="false">$D$5*A3619+$F$5*B3619</f>
        <v>1.43530949708417</v>
      </c>
      <c r="F3619" s="43" t="n">
        <f aca="false">Inputs!$B$5*D3619+Inputs!$B$6*E3619</f>
        <v>94497.019760112</v>
      </c>
      <c r="G3619" s="43" t="n">
        <f aca="false">F3619*SQRT(($B$6-2)/C3619)</f>
        <v>74040.6684430905</v>
      </c>
    </row>
    <row r="3620" customFormat="false" ht="15" hidden="false" customHeight="false" outlineLevel="0" collapsed="false">
      <c r="A3620" s="41" t="n">
        <v>0.5768853106</v>
      </c>
      <c r="B3620" s="41" t="n">
        <v>-0.1829107902</v>
      </c>
      <c r="C3620" s="41" t="n">
        <v>16.2845256275</v>
      </c>
      <c r="D3620" s="42" t="n">
        <f aca="false">$B$5*A3620</f>
        <v>1.47392929894715</v>
      </c>
      <c r="E3620" s="42" t="n">
        <f aca="false">$D$5*A3620+$F$5*B3620</f>
        <v>1.05690908583795</v>
      </c>
      <c r="F3620" s="43" t="n">
        <f aca="false">Inputs!$B$5*D3620+Inputs!$B$6*E3620</f>
        <v>94547.4756028178</v>
      </c>
      <c r="G3620" s="43" t="n">
        <f aca="false">F3620*SQRT(($B$6-2)/C3620)</f>
        <v>33134.267922451</v>
      </c>
    </row>
    <row r="3621" customFormat="false" ht="15" hidden="false" customHeight="false" outlineLevel="0" collapsed="false">
      <c r="A3621" s="41" t="n">
        <v>-0.7871176352</v>
      </c>
      <c r="B3621" s="41" t="n">
        <v>0.1141175711</v>
      </c>
      <c r="C3621" s="41" t="n">
        <v>2.7379148288</v>
      </c>
      <c r="D3621" s="42" t="n">
        <f aca="false">$B$5*A3621</f>
        <v>-2.01106827114845</v>
      </c>
      <c r="E3621" s="42" t="n">
        <f aca="false">$D$5*A3621+$F$5*B3621</f>
        <v>-1.67596366828817</v>
      </c>
      <c r="F3621" s="43" t="n">
        <f aca="false">Inputs!$B$5*D3621+Inputs!$B$6*E3621</f>
        <v>-117308.643700436</v>
      </c>
      <c r="G3621" s="43" t="n">
        <f aca="false">F3621*SQRT(($B$6-2)/C3621)</f>
        <v>-100261.695468731</v>
      </c>
    </row>
    <row r="3622" customFormat="false" ht="15" hidden="false" customHeight="false" outlineLevel="0" collapsed="false">
      <c r="A3622" s="41" t="n">
        <v>-1.262674512</v>
      </c>
      <c r="B3622" s="41" t="n">
        <v>0.5394385206</v>
      </c>
      <c r="C3622" s="41" t="n">
        <v>1.4880586948</v>
      </c>
      <c r="D3622" s="42" t="n">
        <f aca="false">$B$5*A3622</f>
        <v>-3.22610564712583</v>
      </c>
      <c r="E3622" s="42" t="n">
        <f aca="false">$D$5*A3622+$F$5*B3622</f>
        <v>-2.073172472539</v>
      </c>
      <c r="F3622" s="43" t="n">
        <f aca="false">Inputs!$B$5*D3622+Inputs!$B$6*E3622</f>
        <v>-218951.941085633</v>
      </c>
      <c r="G3622" s="43" t="n">
        <f aca="false">F3622*SQRT(($B$6-2)/C3622)</f>
        <v>-253836.322166908</v>
      </c>
    </row>
    <row r="3623" customFormat="false" ht="15" hidden="false" customHeight="false" outlineLevel="0" collapsed="false">
      <c r="A3623" s="41" t="n">
        <v>-0.9371492065</v>
      </c>
      <c r="B3623" s="41" t="n">
        <v>0.9182325265</v>
      </c>
      <c r="C3623" s="41" t="n">
        <v>3.6022455277</v>
      </c>
      <c r="D3623" s="42" t="n">
        <f aca="false">$B$5*A3623</f>
        <v>-2.3943956408056</v>
      </c>
      <c r="E3623" s="42" t="n">
        <f aca="false">$D$5*A3623+$F$5*B3623</f>
        <v>-0.644476007720802</v>
      </c>
      <c r="F3623" s="43" t="n">
        <f aca="false">Inputs!$B$5*D3623+Inputs!$B$6*E3623</f>
        <v>-207215.76369452</v>
      </c>
      <c r="G3623" s="43" t="n">
        <f aca="false">F3623*SQRT(($B$6-2)/C3623)</f>
        <v>-154401.364197531</v>
      </c>
    </row>
    <row r="3624" customFormat="false" ht="15" hidden="false" customHeight="false" outlineLevel="0" collapsed="false">
      <c r="A3624" s="41" t="n">
        <v>-0.3384557462</v>
      </c>
      <c r="B3624" s="41" t="n">
        <v>1.0625335163</v>
      </c>
      <c r="C3624" s="41" t="n">
        <v>2.0573787392</v>
      </c>
      <c r="D3624" s="42" t="n">
        <f aca="false">$B$5*A3624</f>
        <v>-0.864746998328582</v>
      </c>
      <c r="E3624" s="42" t="n">
        <f aca="false">$D$5*A3624+$F$5*B3624</f>
        <v>1.02933857988156</v>
      </c>
      <c r="F3624" s="43" t="n">
        <f aca="false">Inputs!$B$5*D3624+Inputs!$B$6*E3624</f>
        <v>-137941.628826936</v>
      </c>
      <c r="G3624" s="43" t="n">
        <f aca="false">F3624*SQRT(($B$6-2)/C3624)</f>
        <v>-136004.483012523</v>
      </c>
    </row>
    <row r="3625" customFormat="false" ht="15" hidden="false" customHeight="false" outlineLevel="0" collapsed="false">
      <c r="A3625" s="41" t="n">
        <v>-1.1226231886</v>
      </c>
      <c r="B3625" s="41" t="n">
        <v>-0.6777697007</v>
      </c>
      <c r="C3625" s="41" t="n">
        <v>0.3858469572</v>
      </c>
      <c r="D3625" s="42" t="n">
        <f aca="false">$B$5*A3625</f>
        <v>-2.86827759166558</v>
      </c>
      <c r="E3625" s="42" t="n">
        <f aca="false">$D$5*A3625+$F$5*B3625</f>
        <v>-3.84171547482698</v>
      </c>
      <c r="F3625" s="43" t="n">
        <f aca="false">Inputs!$B$5*D3625+Inputs!$B$6*E3625</f>
        <v>-94741.9854252087</v>
      </c>
      <c r="G3625" s="43" t="n">
        <f aca="false">F3625*SQRT(($B$6-2)/C3625)</f>
        <v>-215699.897923506</v>
      </c>
    </row>
    <row r="3626" customFormat="false" ht="15" hidden="false" customHeight="false" outlineLevel="0" collapsed="false">
      <c r="A3626" s="41" t="n">
        <v>0.3809349468</v>
      </c>
      <c r="B3626" s="41" t="n">
        <v>1.1704970934</v>
      </c>
      <c r="C3626" s="41" t="n">
        <v>6.4028957303</v>
      </c>
      <c r="D3626" s="42" t="n">
        <f aca="false">$B$5*A3626</f>
        <v>0.973280422927439</v>
      </c>
      <c r="E3626" s="42" t="n">
        <f aca="false">$D$5*A3626+$F$5*B3626</f>
        <v>2.92761741041513</v>
      </c>
      <c r="F3626" s="43" t="n">
        <f aca="false">Inputs!$B$5*D3626+Inputs!$B$6*E3626</f>
        <v>-49052.8282280125</v>
      </c>
      <c r="G3626" s="43" t="n">
        <f aca="false">F3626*SQRT(($B$6-2)/C3626)</f>
        <v>-27415.1631999751</v>
      </c>
    </row>
    <row r="3627" customFormat="false" ht="15" hidden="false" customHeight="false" outlineLevel="0" collapsed="false">
      <c r="A3627" s="41" t="n">
        <v>1.6666089083</v>
      </c>
      <c r="B3627" s="41" t="n">
        <v>0.0413661637</v>
      </c>
      <c r="C3627" s="41" t="n">
        <v>4.3160199275</v>
      </c>
      <c r="D3627" s="42" t="n">
        <f aca="false">$B$5*A3627</f>
        <v>4.25814915840864</v>
      </c>
      <c r="E3627" s="42" t="n">
        <f aca="false">$D$5*A3627+$F$5*B3627</f>
        <v>4.03727105380274</v>
      </c>
      <c r="F3627" s="43" t="n">
        <f aca="false">Inputs!$B$5*D3627+Inputs!$B$6*E3627</f>
        <v>223951.363150728</v>
      </c>
      <c r="G3627" s="43" t="n">
        <f aca="false">F3627*SQRT(($B$6-2)/C3627)</f>
        <v>152449.845123029</v>
      </c>
    </row>
    <row r="3628" customFormat="false" ht="15" hidden="false" customHeight="false" outlineLevel="0" collapsed="false">
      <c r="A3628" s="41" t="n">
        <v>1.8377456308</v>
      </c>
      <c r="B3628" s="41" t="n">
        <v>-0.2896645498</v>
      </c>
      <c r="C3628" s="41" t="n">
        <v>1.7457874986</v>
      </c>
      <c r="D3628" s="42" t="n">
        <f aca="false">$B$5*A3628</f>
        <v>4.69539972586752</v>
      </c>
      <c r="E3628" s="42" t="n">
        <f aca="false">$D$5*A3628+$F$5*B3628</f>
        <v>3.87290049859404</v>
      </c>
      <c r="F3628" s="43" t="n">
        <f aca="false">Inputs!$B$5*D3628+Inputs!$B$6*E3628</f>
        <v>275894.94765705</v>
      </c>
      <c r="G3628" s="43" t="n">
        <f aca="false">F3628*SQRT(($B$6-2)/C3628)</f>
        <v>295299.733974759</v>
      </c>
    </row>
    <row r="3629" customFormat="false" ht="15" hidden="false" customHeight="false" outlineLevel="0" collapsed="false">
      <c r="A3629" s="41" t="n">
        <v>1.0987676224</v>
      </c>
      <c r="B3629" s="41" t="n">
        <v>-0.942180997</v>
      </c>
      <c r="C3629" s="41" t="n">
        <v>1.2482991968</v>
      </c>
      <c r="D3629" s="42" t="n">
        <f aca="false">$B$5*A3629</f>
        <v>2.80732714394386</v>
      </c>
      <c r="E3629" s="42" t="n">
        <f aca="false">$D$5*A3629+$F$5*B3629</f>
        <v>0.987708335921967</v>
      </c>
      <c r="F3629" s="43" t="n">
        <f aca="false">Inputs!$B$5*D3629+Inputs!$B$6*E3629</f>
        <v>231347.297598287</v>
      </c>
      <c r="G3629" s="43" t="n">
        <f aca="false">F3629*SQRT(($B$6-2)/C3629)</f>
        <v>292833.044739112</v>
      </c>
    </row>
    <row r="3630" customFormat="false" ht="15" hidden="false" customHeight="false" outlineLevel="0" collapsed="false">
      <c r="A3630" s="41" t="n">
        <v>0.4202005069</v>
      </c>
      <c r="B3630" s="41" t="n">
        <v>-2.3416930409</v>
      </c>
      <c r="C3630" s="41" t="n">
        <v>1.393050252</v>
      </c>
      <c r="D3630" s="42" t="n">
        <f aca="false">$B$5*A3630</f>
        <v>1.07360306662722</v>
      </c>
      <c r="E3630" s="42" t="n">
        <f aca="false">$D$5*A3630+$F$5*B3630</f>
        <v>-3.04360123209182</v>
      </c>
      <c r="F3630" s="43" t="n">
        <f aca="false">Inputs!$B$5*D3630+Inputs!$B$6*E3630</f>
        <v>259540.368267313</v>
      </c>
      <c r="G3630" s="43" t="n">
        <f aca="false">F3630*SQRT(($B$6-2)/C3630)</f>
        <v>310982.9097535</v>
      </c>
    </row>
    <row r="3631" customFormat="false" ht="15" hidden="false" customHeight="false" outlineLevel="0" collapsed="false">
      <c r="A3631" s="41" t="n">
        <v>-1.1215910117</v>
      </c>
      <c r="B3631" s="41" t="n">
        <v>0.4666767981</v>
      </c>
      <c r="C3631" s="41" t="n">
        <v>3.4625147114</v>
      </c>
      <c r="D3631" s="42" t="n">
        <f aca="false">$B$5*A3631</f>
        <v>-2.86564040235489</v>
      </c>
      <c r="E3631" s="42" t="n">
        <f aca="false">$D$5*A3631+$F$5*B3631</f>
        <v>-1.86309278683186</v>
      </c>
      <c r="F3631" s="43" t="n">
        <f aca="false">Inputs!$B$5*D3631+Inputs!$B$6*E3631</f>
        <v>-193409.400893896</v>
      </c>
      <c r="G3631" s="43" t="n">
        <f aca="false">F3631*SQRT(($B$6-2)/C3631)</f>
        <v>-146993.037325951</v>
      </c>
    </row>
    <row r="3632" customFormat="false" ht="15" hidden="false" customHeight="false" outlineLevel="0" collapsed="false">
      <c r="A3632" s="41" t="n">
        <v>-1.3124388522</v>
      </c>
      <c r="B3632" s="41" t="n">
        <v>0.4269496108</v>
      </c>
      <c r="C3632" s="41" t="n">
        <v>12.0021574562</v>
      </c>
      <c r="D3632" s="42" t="n">
        <f aca="false">$B$5*A3632</f>
        <v>-3.35325244340543</v>
      </c>
      <c r="E3632" s="42" t="n">
        <f aca="false">$D$5*A3632+$F$5*B3632</f>
        <v>-2.38583068060152</v>
      </c>
      <c r="F3632" s="43" t="n">
        <f aca="false">Inputs!$B$5*D3632+Inputs!$B$6*E3632</f>
        <v>-216033.710310467</v>
      </c>
      <c r="G3632" s="43" t="n">
        <f aca="false">F3632*SQRT(($B$6-2)/C3632)</f>
        <v>-88187.4657483193</v>
      </c>
    </row>
    <row r="3633" customFormat="false" ht="15" hidden="false" customHeight="false" outlineLevel="0" collapsed="false">
      <c r="A3633" s="41" t="n">
        <v>0.9064581208</v>
      </c>
      <c r="B3633" s="41" t="n">
        <v>-0.5013201927</v>
      </c>
      <c r="C3633" s="41" t="n">
        <v>2.9003007118</v>
      </c>
      <c r="D3633" s="42" t="n">
        <f aca="false">$B$5*A3633</f>
        <v>2.31598059088402</v>
      </c>
      <c r="E3633" s="42" t="n">
        <f aca="false">$D$5*A3633+$F$5*B3633</f>
        <v>1.29134489319748</v>
      </c>
      <c r="F3633" s="43" t="n">
        <f aca="false">Inputs!$B$5*D3633+Inputs!$B$6*E3633</f>
        <v>167030.814428528</v>
      </c>
      <c r="G3633" s="43" t="n">
        <f aca="false">F3633*SQRT(($B$6-2)/C3633)</f>
        <v>138704.350146886</v>
      </c>
    </row>
    <row r="3634" customFormat="false" ht="15" hidden="false" customHeight="false" outlineLevel="0" collapsed="false">
      <c r="A3634" s="41" t="n">
        <v>-0.9689529557</v>
      </c>
      <c r="B3634" s="41" t="n">
        <v>-0.4741866159</v>
      </c>
      <c r="C3634" s="41" t="n">
        <v>0.6899916041</v>
      </c>
      <c r="D3634" s="42" t="n">
        <f aca="false">$B$5*A3634</f>
        <v>-2.47565352153322</v>
      </c>
      <c r="E3634" s="42" t="n">
        <f aca="false">$D$5*A3634+$F$5*B3634</f>
        <v>-3.12450771720914</v>
      </c>
      <c r="F3634" s="43" t="n">
        <f aca="false">Inputs!$B$5*D3634+Inputs!$B$6*E3634</f>
        <v>-91339.9662928647</v>
      </c>
      <c r="G3634" s="43" t="n">
        <f aca="false">F3634*SQRT(($B$6-2)/C3634)</f>
        <v>-155508.431766093</v>
      </c>
    </row>
    <row r="3635" customFormat="false" ht="15" hidden="false" customHeight="false" outlineLevel="0" collapsed="false">
      <c r="A3635" s="41" t="n">
        <v>-0.9658123192</v>
      </c>
      <c r="B3635" s="41" t="n">
        <v>-0.101213558</v>
      </c>
      <c r="C3635" s="41" t="n">
        <v>1.5280046643</v>
      </c>
      <c r="D3635" s="42" t="n">
        <f aca="false">$B$5*A3635</f>
        <v>-2.46762926425081</v>
      </c>
      <c r="E3635" s="42" t="n">
        <f aca="false">$D$5*A3635+$F$5*B3635</f>
        <v>-2.47300517421174</v>
      </c>
      <c r="F3635" s="43" t="n">
        <f aca="false">Inputs!$B$5*D3635+Inputs!$B$6*E3635</f>
        <v>-123112.667714494</v>
      </c>
      <c r="G3635" s="43" t="n">
        <f aca="false">F3635*SQRT(($B$6-2)/C3635)</f>
        <v>-140849.529293179</v>
      </c>
    </row>
    <row r="3636" customFormat="false" ht="15" hidden="false" customHeight="false" outlineLevel="0" collapsed="false">
      <c r="A3636" s="41" t="n">
        <v>0.1020906249</v>
      </c>
      <c r="B3636" s="41" t="n">
        <v>-0.3060101231</v>
      </c>
      <c r="C3636" s="41" t="n">
        <v>3.7877705324</v>
      </c>
      <c r="D3636" s="42" t="n">
        <f aca="false">$B$5*A3636</f>
        <v>0.260839304490922</v>
      </c>
      <c r="E3636" s="42" t="n">
        <f aca="false">$D$5*A3636+$F$5*B3636</f>
        <v>-0.285467645038195</v>
      </c>
      <c r="F3636" s="43" t="n">
        <f aca="false">Inputs!$B$5*D3636+Inputs!$B$6*E3636</f>
        <v>40357.312701002</v>
      </c>
      <c r="G3636" s="43" t="n">
        <f aca="false">F3636*SQRT(($B$6-2)/C3636)</f>
        <v>29325.4987577609</v>
      </c>
    </row>
    <row r="3637" customFormat="false" ht="15" hidden="false" customHeight="false" outlineLevel="0" collapsed="false">
      <c r="A3637" s="41" t="n">
        <v>1.6743592402</v>
      </c>
      <c r="B3637" s="41" t="n">
        <v>-0.7194038197</v>
      </c>
      <c r="C3637" s="41" t="n">
        <v>1.7863722468</v>
      </c>
      <c r="D3637" s="42" t="n">
        <f aca="false">$B$5*A3637</f>
        <v>4.27795108619927</v>
      </c>
      <c r="E3637" s="42" t="n">
        <f aca="false">$D$5*A3637+$F$5*B3637</f>
        <v>2.7420583742563</v>
      </c>
      <c r="F3637" s="43" t="n">
        <f aca="false">Inputs!$B$5*D3637+Inputs!$B$6*E3637</f>
        <v>290692.189907112</v>
      </c>
      <c r="G3637" s="43" t="n">
        <f aca="false">F3637*SQRT(($B$6-2)/C3637)</f>
        <v>307583.036496751</v>
      </c>
    </row>
    <row r="3638" customFormat="false" ht="15" hidden="false" customHeight="false" outlineLevel="0" collapsed="false">
      <c r="A3638" s="41" t="n">
        <v>1.3914331793</v>
      </c>
      <c r="B3638" s="41" t="n">
        <v>-1.0412392363</v>
      </c>
      <c r="C3638" s="41" t="n">
        <v>1.0455373947</v>
      </c>
      <c r="D3638" s="42" t="n">
        <f aca="false">$B$5*A3638</f>
        <v>3.55508121426148</v>
      </c>
      <c r="E3638" s="42" t="n">
        <f aca="false">$D$5*A3638+$F$5*B3638</f>
        <v>1.51308347575557</v>
      </c>
      <c r="F3638" s="43" t="n">
        <f aca="false">Inputs!$B$5*D3638+Inputs!$B$6*E3638</f>
        <v>279853.947638369</v>
      </c>
      <c r="G3638" s="43" t="n">
        <f aca="false">F3638*SQRT(($B$6-2)/C3638)</f>
        <v>387058.536429582</v>
      </c>
    </row>
    <row r="3639" customFormat="false" ht="15" hidden="false" customHeight="false" outlineLevel="0" collapsed="false">
      <c r="A3639" s="41" t="n">
        <v>0.0727775699</v>
      </c>
      <c r="B3639" s="41" t="n">
        <v>1.1831054085</v>
      </c>
      <c r="C3639" s="41" t="n">
        <v>2.9765322438</v>
      </c>
      <c r="D3639" s="42" t="n">
        <f aca="false">$B$5*A3639</f>
        <v>0.185945092743335</v>
      </c>
      <c r="E3639" s="42" t="n">
        <f aca="false">$D$5*A3639+$F$5*B3639</f>
        <v>2.21610120567258</v>
      </c>
      <c r="F3639" s="43" t="n">
        <f aca="false">Inputs!$B$5*D3639+Inputs!$B$6*E3639</f>
        <v>-92210.5510092957</v>
      </c>
      <c r="G3639" s="43" t="n">
        <f aca="false">F3639*SQRT(($B$6-2)/C3639)</f>
        <v>-75585.8183203396</v>
      </c>
    </row>
    <row r="3640" customFormat="false" ht="15" hidden="false" customHeight="false" outlineLevel="0" collapsed="false">
      <c r="A3640" s="41" t="n">
        <v>1.1313571523</v>
      </c>
      <c r="B3640" s="41" t="n">
        <v>-0.4202578977</v>
      </c>
      <c r="C3640" s="41" t="n">
        <v>1.5229584776</v>
      </c>
      <c r="D3640" s="42" t="n">
        <f aca="false">$B$5*A3640</f>
        <v>2.89059267710254</v>
      </c>
      <c r="E3640" s="42" t="n">
        <f aca="false">$D$5*A3640+$F$5*B3640</f>
        <v>1.96648575035457</v>
      </c>
      <c r="F3640" s="43" t="n">
        <f aca="false">Inputs!$B$5*D3640+Inputs!$B$6*E3640</f>
        <v>190734.980192526</v>
      </c>
      <c r="G3640" s="43" t="n">
        <f aca="false">F3640*SQRT(($B$6-2)/C3640)</f>
        <v>218575.416710733</v>
      </c>
    </row>
    <row r="3641" customFormat="false" ht="15" hidden="false" customHeight="false" outlineLevel="0" collapsed="false">
      <c r="A3641" s="41" t="n">
        <v>0.5550697201</v>
      </c>
      <c r="B3641" s="41" t="n">
        <v>0.4211790837</v>
      </c>
      <c r="C3641" s="41" t="n">
        <v>3.954707814</v>
      </c>
      <c r="D3641" s="42" t="n">
        <f aca="false">$B$5*A3641</f>
        <v>1.4181909443367</v>
      </c>
      <c r="E3641" s="42" t="n">
        <f aca="false">$D$5*A3641+$F$5*B3641</f>
        <v>2.04810575253247</v>
      </c>
      <c r="F3641" s="43" t="n">
        <f aca="false">Inputs!$B$5*D3641+Inputs!$B$6*E3641</f>
        <v>39413.8068070468</v>
      </c>
      <c r="G3641" s="43" t="n">
        <f aca="false">F3641*SQRT(($B$6-2)/C3641)</f>
        <v>28028.9081452226</v>
      </c>
    </row>
    <row r="3642" customFormat="false" ht="15" hidden="false" customHeight="false" outlineLevel="0" collapsed="false">
      <c r="A3642" s="41" t="n">
        <v>-0.5399391786</v>
      </c>
      <c r="B3642" s="41" t="n">
        <v>0.6159499371</v>
      </c>
      <c r="C3642" s="41" t="n">
        <v>4.0347177279</v>
      </c>
      <c r="D3642" s="42" t="n">
        <f aca="false">$B$5*A3642</f>
        <v>-1.37953274310327</v>
      </c>
      <c r="E3642" s="42" t="n">
        <f aca="false">$D$5*A3642+$F$5*B3642</f>
        <v>-0.221244617233215</v>
      </c>
      <c r="F3642" s="43" t="n">
        <f aca="false">Inputs!$B$5*D3642+Inputs!$B$6*E3642</f>
        <v>-126891.043448666</v>
      </c>
      <c r="G3642" s="43" t="n">
        <f aca="false">F3642*SQRT(($B$6-2)/C3642)</f>
        <v>-89338.6505565342</v>
      </c>
    </row>
    <row r="3643" customFormat="false" ht="15" hidden="false" customHeight="false" outlineLevel="0" collapsed="false">
      <c r="A3643" s="41" t="n">
        <v>1.8624921721</v>
      </c>
      <c r="B3643" s="41" t="n">
        <v>0.4717006651</v>
      </c>
      <c r="C3643" s="41" t="n">
        <v>4.9787885076</v>
      </c>
      <c r="D3643" s="42" t="n">
        <f aca="false">$B$5*A3643</f>
        <v>4.75862659540202</v>
      </c>
      <c r="E3643" s="42" t="n">
        <f aca="false">$D$5*A3643+$F$5*B3643</f>
        <v>5.24647015453004</v>
      </c>
      <c r="F3643" s="43" t="n">
        <f aca="false">Inputs!$B$5*D3643+Inputs!$B$6*E3643</f>
        <v>213539.1518137</v>
      </c>
      <c r="G3643" s="43" t="n">
        <f aca="false">F3643*SQRT(($B$6-2)/C3643)</f>
        <v>135341.402299556</v>
      </c>
    </row>
    <row r="3644" customFormat="false" ht="15" hidden="false" customHeight="false" outlineLevel="0" collapsed="false">
      <c r="A3644" s="41" t="n">
        <v>0.5663563791</v>
      </c>
      <c r="B3644" s="41" t="n">
        <v>0.6721549782</v>
      </c>
      <c r="C3644" s="41" t="n">
        <v>5.6056794569</v>
      </c>
      <c r="D3644" s="42" t="n">
        <f aca="false">$B$5*A3644</f>
        <v>1.44702811020252</v>
      </c>
      <c r="E3644" s="42" t="n">
        <f aca="false">$D$5*A3644+$F$5*B3644</f>
        <v>2.50833455814315</v>
      </c>
      <c r="F3644" s="43" t="n">
        <f aca="false">Inputs!$B$5*D3644+Inputs!$B$6*E3644</f>
        <v>19286.0831130943</v>
      </c>
      <c r="G3644" s="43" t="n">
        <f aca="false">F3644*SQRT(($B$6-2)/C3644)</f>
        <v>11519.7990045891</v>
      </c>
    </row>
    <row r="3645" customFormat="false" ht="15" hidden="false" customHeight="false" outlineLevel="0" collapsed="false">
      <c r="A3645" s="41" t="n">
        <v>-1.4609766074</v>
      </c>
      <c r="B3645" s="41" t="n">
        <v>0.4602246732</v>
      </c>
      <c r="C3645" s="41" t="n">
        <v>1.7031610186</v>
      </c>
      <c r="D3645" s="42" t="n">
        <f aca="false">$B$5*A3645</f>
        <v>-3.73276314573449</v>
      </c>
      <c r="E3645" s="42" t="n">
        <f aca="false">$D$5*A3645+$F$5*B3645</f>
        <v>-2.68183178795954</v>
      </c>
      <c r="F3645" s="43" t="n">
        <f aca="false">Inputs!$B$5*D3645+Inputs!$B$6*E3645</f>
        <v>-239184.725175472</v>
      </c>
      <c r="G3645" s="43" t="n">
        <f aca="false">F3645*SQRT(($B$6-2)/C3645)</f>
        <v>-259191.39840577</v>
      </c>
    </row>
    <row r="3646" customFormat="false" ht="15" hidden="false" customHeight="false" outlineLevel="0" collapsed="false">
      <c r="A3646" s="41" t="n">
        <v>-1.0167595748</v>
      </c>
      <c r="B3646" s="41" t="n">
        <v>-0.5898869407</v>
      </c>
      <c r="C3646" s="41" t="n">
        <v>6.3238740262</v>
      </c>
      <c r="D3646" s="42" t="n">
        <f aca="false">$B$5*A3646</f>
        <v>-2.59779838339806</v>
      </c>
      <c r="E3646" s="42" t="n">
        <f aca="false">$D$5*A3646+$F$5*B3646</f>
        <v>-3.43805264870666</v>
      </c>
      <c r="F3646" s="43" t="n">
        <f aca="false">Inputs!$B$5*D3646+Inputs!$B$6*E3646</f>
        <v>-87877.2059044733</v>
      </c>
      <c r="G3646" s="43" t="n">
        <f aca="false">F3646*SQRT(($B$6-2)/C3646)</f>
        <v>-49419.6462871207</v>
      </c>
    </row>
    <row r="3647" customFormat="false" ht="15" hidden="false" customHeight="false" outlineLevel="0" collapsed="false">
      <c r="A3647" s="41" t="n">
        <v>2.1619417812</v>
      </c>
      <c r="B3647" s="41" t="n">
        <v>-0.2532616097</v>
      </c>
      <c r="C3647" s="41" t="n">
        <v>2.5076371215</v>
      </c>
      <c r="D3647" s="42" t="n">
        <f aca="false">$B$5*A3647</f>
        <v>5.52371377009834</v>
      </c>
      <c r="E3647" s="42" t="n">
        <f aca="false">$D$5*A3647+$F$5*B3647</f>
        <v>4.70721228174643</v>
      </c>
      <c r="F3647" s="43" t="n">
        <f aca="false">Inputs!$B$5*D3647+Inputs!$B$6*E3647</f>
        <v>317010.762922512</v>
      </c>
      <c r="G3647" s="43" t="n">
        <f aca="false">F3647*SQRT(($B$6-2)/C3647)</f>
        <v>283110.94540889</v>
      </c>
    </row>
    <row r="3648" customFormat="false" ht="15" hidden="false" customHeight="false" outlineLevel="0" collapsed="false">
      <c r="A3648" s="41" t="n">
        <v>-0.7401741043</v>
      </c>
      <c r="B3648" s="41" t="n">
        <v>1.1525825789</v>
      </c>
      <c r="C3648" s="41" t="n">
        <v>0.5076388749</v>
      </c>
      <c r="D3648" s="42" t="n">
        <f aca="false">$B$5*A3648</f>
        <v>-1.89112858067934</v>
      </c>
      <c r="E3648" s="42" t="n">
        <f aca="false">$D$5*A3648+$F$5*B3648</f>
        <v>0.228906177216442</v>
      </c>
      <c r="F3648" s="43" t="n">
        <f aca="false">Inputs!$B$5*D3648+Inputs!$B$6*E3648</f>
        <v>-200558.166928756</v>
      </c>
      <c r="G3648" s="43" t="n">
        <f aca="false">F3648*SQRT(($B$6-2)/C3648)</f>
        <v>-398086.924423422</v>
      </c>
    </row>
    <row r="3649" customFormat="false" ht="15" hidden="false" customHeight="false" outlineLevel="0" collapsed="false">
      <c r="A3649" s="41" t="n">
        <v>-0.9476770028</v>
      </c>
      <c r="B3649" s="41" t="n">
        <v>-0.4474191442</v>
      </c>
      <c r="C3649" s="41" t="n">
        <v>5.8251533914</v>
      </c>
      <c r="D3649" s="42" t="n">
        <f aca="false">$B$5*A3649</f>
        <v>-2.42129392913917</v>
      </c>
      <c r="E3649" s="42" t="n">
        <f aca="false">$D$5*A3649+$F$5*B3649</f>
        <v>-3.0276591380836</v>
      </c>
      <c r="F3649" s="43" t="n">
        <f aca="false">Inputs!$B$5*D3649+Inputs!$B$6*E3649</f>
        <v>-90746.4360097366</v>
      </c>
      <c r="G3649" s="43" t="n">
        <f aca="false">F3649*SQRT(($B$6-2)/C3649)</f>
        <v>-53172.9667731656</v>
      </c>
    </row>
    <row r="3650" customFormat="false" ht="15" hidden="false" customHeight="false" outlineLevel="0" collapsed="false">
      <c r="A3650" s="41" t="n">
        <v>1.249052168</v>
      </c>
      <c r="B3650" s="41" t="n">
        <v>0.0427675653</v>
      </c>
      <c r="C3650" s="41" t="n">
        <v>8.5459522444</v>
      </c>
      <c r="D3650" s="42" t="n">
        <f aca="false">$B$5*A3650</f>
        <v>3.19130085738165</v>
      </c>
      <c r="E3650" s="42" t="n">
        <f aca="false">$D$5*A3650+$F$5*B3650</f>
        <v>3.04607798142248</v>
      </c>
      <c r="F3650" s="43" t="n">
        <f aca="false">Inputs!$B$5*D3650+Inputs!$B$6*E3650</f>
        <v>166826.186667041</v>
      </c>
      <c r="G3650" s="43" t="n">
        <f aca="false">F3650*SQRT(($B$6-2)/C3650)</f>
        <v>80704.7301627148</v>
      </c>
    </row>
    <row r="3651" customFormat="false" ht="15" hidden="false" customHeight="false" outlineLevel="0" collapsed="false">
      <c r="A3651" s="41" t="n">
        <v>-1.5615970451</v>
      </c>
      <c r="B3651" s="41" t="n">
        <v>0.5439896143</v>
      </c>
      <c r="C3651" s="41" t="n">
        <v>2.8407999819</v>
      </c>
      <c r="D3651" s="42" t="n">
        <f aca="false">$B$5*A3651</f>
        <v>-3.98984615421787</v>
      </c>
      <c r="E3651" s="42" t="n">
        <f aca="false">$D$5*A3651+$F$5*B3651</f>
        <v>-2.77662631700311</v>
      </c>
      <c r="F3651" s="43" t="n">
        <f aca="false">Inputs!$B$5*D3651+Inputs!$B$6*E3651</f>
        <v>-260153.299571631</v>
      </c>
      <c r="G3651" s="43" t="n">
        <f aca="false">F3651*SQRT(($B$6-2)/C3651)</f>
        <v>-218285.057785836</v>
      </c>
    </row>
    <row r="3652" customFormat="false" ht="15" hidden="false" customHeight="false" outlineLevel="0" collapsed="false">
      <c r="A3652" s="41" t="n">
        <v>-0.396465882</v>
      </c>
      <c r="B3652" s="41" t="n">
        <v>1.5398514865</v>
      </c>
      <c r="C3652" s="41" t="n">
        <v>6.5644107608</v>
      </c>
      <c r="D3652" s="42" t="n">
        <f aca="false">$B$5*A3652</f>
        <v>-1.01296162127087</v>
      </c>
      <c r="E3652" s="42" t="n">
        <f aca="false">$D$5*A3652+$F$5*B3652</f>
        <v>1.71550447811803</v>
      </c>
      <c r="F3652" s="43" t="n">
        <f aca="false">Inputs!$B$5*D3652+Inputs!$B$6*E3652</f>
        <v>-187071.386032988</v>
      </c>
      <c r="G3652" s="43" t="n">
        <f aca="false">F3652*SQRT(($B$6-2)/C3652)</f>
        <v>-103258.185096019</v>
      </c>
    </row>
    <row r="3653" customFormat="false" ht="15" hidden="false" customHeight="false" outlineLevel="0" collapsed="false">
      <c r="A3653" s="41" t="n">
        <v>-0.6061869476</v>
      </c>
      <c r="B3653" s="41" t="n">
        <v>1.0512259737</v>
      </c>
      <c r="C3653" s="41" t="n">
        <v>3.0113237053</v>
      </c>
      <c r="D3653" s="42" t="n">
        <f aca="false">$B$5*A3653</f>
        <v>-1.5487943379555</v>
      </c>
      <c r="E3653" s="42" t="n">
        <f aca="false">$D$5*A3653+$F$5*B3653</f>
        <v>0.372723437794932</v>
      </c>
      <c r="F3653" s="43" t="n">
        <f aca="false">Inputs!$B$5*D3653+Inputs!$B$6*E3653</f>
        <v>-173515.605685297</v>
      </c>
      <c r="G3653" s="43" t="n">
        <f aca="false">F3653*SQRT(($B$6-2)/C3653)</f>
        <v>-141408.272541547</v>
      </c>
    </row>
    <row r="3654" customFormat="false" ht="15" hidden="false" customHeight="false" outlineLevel="0" collapsed="false">
      <c r="A3654" s="41" t="n">
        <v>1.7756980324</v>
      </c>
      <c r="B3654" s="41" t="n">
        <v>-0.8509432238</v>
      </c>
      <c r="C3654" s="41" t="n">
        <v>2.0834487073</v>
      </c>
      <c r="D3654" s="42" t="n">
        <f aca="false">$B$5*A3654</f>
        <v>4.53686947465355</v>
      </c>
      <c r="E3654" s="42" t="n">
        <f aca="false">$D$5*A3654+$F$5*B3654</f>
        <v>2.75606800658019</v>
      </c>
      <c r="F3654" s="43" t="n">
        <f aca="false">Inputs!$B$5*D3654+Inputs!$B$6*E3654</f>
        <v>315883.547136345</v>
      </c>
      <c r="G3654" s="43" t="n">
        <f aca="false">F3654*SQRT(($B$6-2)/C3654)</f>
        <v>309492.833788609</v>
      </c>
    </row>
    <row r="3655" customFormat="false" ht="15" hidden="false" customHeight="false" outlineLevel="0" collapsed="false">
      <c r="A3655" s="41" t="n">
        <v>-0.1932130208</v>
      </c>
      <c r="B3655" s="41" t="n">
        <v>0.3886252741</v>
      </c>
      <c r="C3655" s="41" t="n">
        <v>3.0492117977</v>
      </c>
      <c r="D3655" s="42" t="n">
        <f aca="false">$B$5*A3655</f>
        <v>-0.493655024772624</v>
      </c>
      <c r="E3655" s="42" t="n">
        <f aca="false">$D$5*A3655+$F$5*B3655</f>
        <v>0.211289147039844</v>
      </c>
      <c r="F3655" s="43" t="n">
        <f aca="false">Inputs!$B$5*D3655+Inputs!$B$6*E3655</f>
        <v>-59929.9598292546</v>
      </c>
      <c r="G3655" s="43" t="n">
        <f aca="false">F3655*SQRT(($B$6-2)/C3655)</f>
        <v>-48536.1348670035</v>
      </c>
    </row>
    <row r="3656" customFormat="false" ht="15" hidden="false" customHeight="false" outlineLevel="0" collapsed="false">
      <c r="A3656" s="41" t="n">
        <v>-0.8573457526</v>
      </c>
      <c r="B3656" s="41" t="n">
        <v>0.2702949467</v>
      </c>
      <c r="C3656" s="41" t="n">
        <v>3.3055917852</v>
      </c>
      <c r="D3656" s="42" t="n">
        <f aca="false">$B$5*A3656</f>
        <v>-2.19049956874571</v>
      </c>
      <c r="E3656" s="42" t="n">
        <f aca="false">$D$5*A3656+$F$5*B3656</f>
        <v>-1.57339923946063</v>
      </c>
      <c r="F3656" s="43" t="n">
        <f aca="false">Inputs!$B$5*D3656+Inputs!$B$6*E3656</f>
        <v>-140379.99490154</v>
      </c>
      <c r="G3656" s="43" t="n">
        <f aca="false">F3656*SQRT(($B$6-2)/C3656)</f>
        <v>-109193.204099296</v>
      </c>
    </row>
    <row r="3657" customFormat="false" ht="15" hidden="false" customHeight="false" outlineLevel="0" collapsed="false">
      <c r="A3657" s="41" t="n">
        <v>-0.2249202875</v>
      </c>
      <c r="B3657" s="41" t="n">
        <v>-0.2450675716</v>
      </c>
      <c r="C3657" s="41" t="n">
        <v>3.7995772558</v>
      </c>
      <c r="D3657" s="42" t="n">
        <f aca="false">$B$5*A3657</f>
        <v>-0.574666394831699</v>
      </c>
      <c r="E3657" s="42" t="n">
        <f aca="false">$D$5*A3657+$F$5*B3657</f>
        <v>-0.958386623379875</v>
      </c>
      <c r="F3657" s="43" t="n">
        <f aca="false">Inputs!$B$5*D3657+Inputs!$B$6*E3657</f>
        <v>-9547.3083141762</v>
      </c>
      <c r="G3657" s="43" t="n">
        <f aca="false">F3657*SQRT(($B$6-2)/C3657)</f>
        <v>-6926.73073924031</v>
      </c>
    </row>
    <row r="3658" customFormat="false" ht="15" hidden="false" customHeight="false" outlineLevel="0" collapsed="false">
      <c r="A3658" s="41" t="n">
        <v>0.0489383927</v>
      </c>
      <c r="B3658" s="41" t="n">
        <v>0.0712647156</v>
      </c>
      <c r="C3658" s="41" t="n">
        <v>2.6119500452</v>
      </c>
      <c r="D3658" s="42" t="n">
        <f aca="false">$B$5*A3658</f>
        <v>0.125036518556677</v>
      </c>
      <c r="E3658" s="42" t="n">
        <f aca="false">$D$5*A3658+$F$5*B3658</f>
        <v>0.239509148788315</v>
      </c>
      <c r="F3658" s="43" t="n">
        <f aca="false">Inputs!$B$5*D3658+Inputs!$B$6*E3658</f>
        <v>528.194416251996</v>
      </c>
      <c r="G3658" s="43" t="n">
        <f aca="false">F3658*SQRT(($B$6-2)/C3658)</f>
        <v>462.196199766821</v>
      </c>
    </row>
    <row r="3659" customFormat="false" ht="15" hidden="false" customHeight="false" outlineLevel="0" collapsed="false">
      <c r="A3659" s="41" t="n">
        <v>0.1638807691</v>
      </c>
      <c r="B3659" s="41" t="n">
        <v>-0.5988263455</v>
      </c>
      <c r="C3659" s="41" t="n">
        <v>5.6507986234</v>
      </c>
      <c r="D3659" s="42" t="n">
        <f aca="false">$B$5*A3659</f>
        <v>0.418711765878136</v>
      </c>
      <c r="E3659" s="42" t="n">
        <f aca="false">$D$5*A3659+$F$5*B3659</f>
        <v>-0.64405132965056</v>
      </c>
      <c r="F3659" s="43" t="n">
        <f aca="false">Inputs!$B$5*D3659+Inputs!$B$6*E3659</f>
        <v>74073.7430703416</v>
      </c>
      <c r="G3659" s="43" t="n">
        <f aca="false">F3659*SQRT(($B$6-2)/C3659)</f>
        <v>44068.104774334</v>
      </c>
    </row>
    <row r="3660" customFormat="false" ht="15" hidden="false" customHeight="false" outlineLevel="0" collapsed="false">
      <c r="A3660" s="41" t="n">
        <v>-0.5551717243</v>
      </c>
      <c r="B3660" s="41" t="n">
        <v>-0.1185875888</v>
      </c>
      <c r="C3660" s="41" t="n">
        <v>4.7928745138</v>
      </c>
      <c r="D3660" s="42" t="n">
        <f aca="false">$B$5*A3660</f>
        <v>-1.41845156282747</v>
      </c>
      <c r="E3660" s="42" t="n">
        <f aca="false">$D$5*A3660+$F$5*B3660</f>
        <v>-1.52585032452803</v>
      </c>
      <c r="F3660" s="43" t="n">
        <f aca="false">Inputs!$B$5*D3660+Inputs!$B$6*E3660</f>
        <v>-65552.6400563458</v>
      </c>
      <c r="G3660" s="43" t="n">
        <f aca="false">F3660*SQRT(($B$6-2)/C3660)</f>
        <v>-42345.4893169351</v>
      </c>
    </row>
    <row r="3661" customFormat="false" ht="15" hidden="false" customHeight="false" outlineLevel="0" collapsed="false">
      <c r="A3661" s="41" t="n">
        <v>-0.0447576412</v>
      </c>
      <c r="B3661" s="41" t="n">
        <v>-0.4388493399</v>
      </c>
      <c r="C3661" s="41" t="n">
        <v>1.3907569879</v>
      </c>
      <c r="D3661" s="42" t="n">
        <f aca="false">$B$5*A3661</f>
        <v>-0.114354790292426</v>
      </c>
      <c r="E3661" s="42" t="n">
        <f aca="false">$D$5*A3661+$F$5*B3661</f>
        <v>-0.864285358746656</v>
      </c>
      <c r="F3661" s="43" t="n">
        <f aca="false">Inputs!$B$5*D3661+Inputs!$B$6*E3661</f>
        <v>31778.7889080902</v>
      </c>
      <c r="G3661" s="43" t="n">
        <f aca="false">F3661*SQRT(($B$6-2)/C3661)</f>
        <v>38108.926452603</v>
      </c>
    </row>
    <row r="3662" customFormat="false" ht="15" hidden="false" customHeight="false" outlineLevel="0" collapsed="false">
      <c r="A3662" s="41" t="n">
        <v>0.3239396421</v>
      </c>
      <c r="B3662" s="41" t="n">
        <v>-1.8147617487</v>
      </c>
      <c r="C3662" s="41" t="n">
        <v>2.2171308421</v>
      </c>
      <c r="D3662" s="42" t="n">
        <f aca="false">$B$5*A3662</f>
        <v>0.827658671157789</v>
      </c>
      <c r="E3662" s="42" t="n">
        <f aca="false">$D$5*A3662+$F$5*B3662</f>
        <v>-2.36278677906948</v>
      </c>
      <c r="F3662" s="43" t="n">
        <f aca="false">Inputs!$B$5*D3662+Inputs!$B$6*E3662</f>
        <v>200905.206069253</v>
      </c>
      <c r="G3662" s="43" t="n">
        <f aca="false">F3662*SQRT(($B$6-2)/C3662)</f>
        <v>190814.127969564</v>
      </c>
    </row>
    <row r="3663" customFormat="false" ht="15" hidden="false" customHeight="false" outlineLevel="0" collapsed="false">
      <c r="A3663" s="41" t="n">
        <v>-0.7304662589</v>
      </c>
      <c r="B3663" s="41" t="n">
        <v>-0.2799278262</v>
      </c>
      <c r="C3663" s="41" t="n">
        <v>5.4369955625</v>
      </c>
      <c r="D3663" s="42" t="n">
        <f aca="false">$B$5*A3663</f>
        <v>-1.86632524888739</v>
      </c>
      <c r="E3663" s="42" t="n">
        <f aca="false">$D$5*A3663+$F$5*B3663</f>
        <v>-2.22157240883049</v>
      </c>
      <c r="F3663" s="43" t="n">
        <f aca="false">Inputs!$B$5*D3663+Inputs!$B$6*E3663</f>
        <v>-75553.9044472147</v>
      </c>
      <c r="G3663" s="43" t="n">
        <f aca="false">F3663*SQRT(($B$6-2)/C3663)</f>
        <v>-45823.9393123024</v>
      </c>
    </row>
    <row r="3664" customFormat="false" ht="15" hidden="false" customHeight="false" outlineLevel="0" collapsed="false">
      <c r="A3664" s="41" t="n">
        <v>-0.856115187</v>
      </c>
      <c r="B3664" s="41" t="n">
        <v>1.6291980148</v>
      </c>
      <c r="C3664" s="41" t="n">
        <v>2.9585440079</v>
      </c>
      <c r="D3664" s="42" t="n">
        <f aca="false">$B$5*A3664</f>
        <v>-2.18735550066357</v>
      </c>
      <c r="E3664" s="42" t="n">
        <f aca="false">$D$5*A3664+$F$5*B3664</f>
        <v>0.776007202489986</v>
      </c>
      <c r="F3664" s="43" t="n">
        <f aca="false">Inputs!$B$5*D3664+Inputs!$B$6*E3664</f>
        <v>-257535.910190856</v>
      </c>
      <c r="G3664" s="43" t="n">
        <f aca="false">F3664*SQRT(($B$6-2)/C3664)</f>
        <v>-211745.298171474</v>
      </c>
    </row>
    <row r="3665" customFormat="false" ht="15" hidden="false" customHeight="false" outlineLevel="0" collapsed="false">
      <c r="A3665" s="41" t="n">
        <v>0.0188618467</v>
      </c>
      <c r="B3665" s="41" t="n">
        <v>0.1767696782</v>
      </c>
      <c r="C3665" s="41" t="n">
        <v>1.7950520494</v>
      </c>
      <c r="D3665" s="42" t="n">
        <f aca="false">$B$5*A3665</f>
        <v>0.0481916040719857</v>
      </c>
      <c r="E3665" s="42" t="n">
        <f aca="false">$D$5*A3665+$F$5*B3665</f>
        <v>0.350119464852091</v>
      </c>
      <c r="F3665" s="43" t="n">
        <f aca="false">Inputs!$B$5*D3665+Inputs!$B$6*E3665</f>
        <v>-12686.812835406</v>
      </c>
      <c r="G3665" s="43" t="n">
        <f aca="false">F3665*SQRT(($B$6-2)/C3665)</f>
        <v>-13391.4932819109</v>
      </c>
    </row>
    <row r="3666" customFormat="false" ht="15" hidden="false" customHeight="false" outlineLevel="0" collapsed="false">
      <c r="A3666" s="41" t="n">
        <v>-0.483230708</v>
      </c>
      <c r="B3666" s="41" t="n">
        <v>-0.0157789204</v>
      </c>
      <c r="C3666" s="41" t="n">
        <v>2.8806680499</v>
      </c>
      <c r="D3666" s="42" t="n">
        <f aca="false">$B$5*A3666</f>
        <v>-1.23464384615963</v>
      </c>
      <c r="E3666" s="42" t="n">
        <f aca="false">$D$5*A3666+$F$5*B3666</f>
        <v>-1.1771360702615</v>
      </c>
      <c r="F3666" s="43" t="n">
        <f aca="false">Inputs!$B$5*D3666+Inputs!$B$6*E3666</f>
        <v>-64607.581102888</v>
      </c>
      <c r="G3666" s="43" t="n">
        <f aca="false">F3666*SQRT(($B$6-2)/C3666)</f>
        <v>-53833.4076348207</v>
      </c>
    </row>
    <row r="3667" customFormat="false" ht="15" hidden="false" customHeight="false" outlineLevel="0" collapsed="false">
      <c r="A3667" s="41" t="n">
        <v>-1.2152534643</v>
      </c>
      <c r="B3667" s="41" t="n">
        <v>-0.1698170361</v>
      </c>
      <c r="C3667" s="41" t="n">
        <v>0.8566032091</v>
      </c>
      <c r="D3667" s="42" t="n">
        <f aca="false">$B$5*A3667</f>
        <v>-3.10494591172001</v>
      </c>
      <c r="E3667" s="42" t="n">
        <f aca="false">$D$5*A3667+$F$5*B3667</f>
        <v>-3.18503295428219</v>
      </c>
      <c r="F3667" s="43" t="n">
        <f aca="false">Inputs!$B$5*D3667+Inputs!$B$6*E3667</f>
        <v>-151242.943457892</v>
      </c>
      <c r="G3667" s="43" t="n">
        <f aca="false">F3667*SQRT(($B$6-2)/C3667)</f>
        <v>-231100.172803002</v>
      </c>
    </row>
    <row r="3668" customFormat="false" ht="15" hidden="false" customHeight="false" outlineLevel="0" collapsed="false">
      <c r="A3668" s="41" t="n">
        <v>-0.9370084286</v>
      </c>
      <c r="B3668" s="41" t="n">
        <v>-0.2774035848</v>
      </c>
      <c r="C3668" s="41" t="n">
        <v>7.771854197</v>
      </c>
      <c r="D3668" s="42" t="n">
        <f aca="false">$B$5*A3668</f>
        <v>-2.39403595636289</v>
      </c>
      <c r="E3668" s="42" t="n">
        <f aca="false">$D$5*A3668+$F$5*B3668</f>
        <v>-2.70869892122095</v>
      </c>
      <c r="F3668" s="43" t="n">
        <f aca="false">Inputs!$B$5*D3668+Inputs!$B$6*E3668</f>
        <v>-103968.649575241</v>
      </c>
      <c r="G3668" s="43" t="n">
        <f aca="false">F3668*SQRT(($B$6-2)/C3668)</f>
        <v>-52741.8159226552</v>
      </c>
    </row>
    <row r="3669" customFormat="false" ht="15" hidden="false" customHeight="false" outlineLevel="0" collapsed="false">
      <c r="A3669" s="41" t="n">
        <v>-2.5599165663</v>
      </c>
      <c r="B3669" s="41" t="n">
        <v>-1.1280032084</v>
      </c>
      <c r="C3669" s="41" t="n">
        <v>3.3930770841</v>
      </c>
      <c r="D3669" s="42" t="n">
        <f aca="false">$B$5*A3669</f>
        <v>-6.54053060565096</v>
      </c>
      <c r="E3669" s="42" t="n">
        <f aca="false">$D$5*A3669+$F$5*B3669</f>
        <v>-8.03931946291628</v>
      </c>
      <c r="F3669" s="43" t="n">
        <f aca="false">Inputs!$B$5*D3669+Inputs!$B$6*E3669</f>
        <v>-252087.087419282</v>
      </c>
      <c r="G3669" s="43" t="n">
        <f aca="false">F3669*SQRT(($B$6-2)/C3669)</f>
        <v>-193539.108088289</v>
      </c>
    </row>
    <row r="3670" customFormat="false" ht="15" hidden="false" customHeight="false" outlineLevel="0" collapsed="false">
      <c r="A3670" s="41" t="n">
        <v>1.4639264045</v>
      </c>
      <c r="B3670" s="41" t="n">
        <v>0.8303977491</v>
      </c>
      <c r="C3670" s="41" t="n">
        <v>2.0537955841</v>
      </c>
      <c r="D3670" s="42" t="n">
        <f aca="false">$B$5*A3670</f>
        <v>3.74029981254113</v>
      </c>
      <c r="E3670" s="42" t="n">
        <f aca="false">$D$5*A3670+$F$5*B3670</f>
        <v>4.91742607250152</v>
      </c>
      <c r="F3670" s="43" t="n">
        <f aca="false">Inputs!$B$5*D3670+Inputs!$B$6*E3670</f>
        <v>128158.677629037</v>
      </c>
      <c r="G3670" s="43" t="n">
        <f aca="false">F3670*SQRT(($B$6-2)/C3670)</f>
        <v>126469.094060129</v>
      </c>
    </row>
    <row r="3671" customFormat="false" ht="15" hidden="false" customHeight="false" outlineLevel="0" collapsed="false">
      <c r="A3671" s="41" t="n">
        <v>1.3190393359</v>
      </c>
      <c r="B3671" s="41" t="n">
        <v>1.3877212697</v>
      </c>
      <c r="C3671" s="41" t="n">
        <v>0.8156731961</v>
      </c>
      <c r="D3671" s="42" t="n">
        <f aca="false">$B$5*A3671</f>
        <v>3.37011653429819</v>
      </c>
      <c r="E3671" s="42" t="n">
        <f aca="false">$D$5*A3671+$F$5*B3671</f>
        <v>5.53500981192878</v>
      </c>
      <c r="F3671" s="43" t="n">
        <f aca="false">Inputs!$B$5*D3671+Inputs!$B$6*E3671</f>
        <v>60261.1628333797</v>
      </c>
      <c r="G3671" s="43" t="n">
        <f aca="false">F3671*SQRT(($B$6-2)/C3671)</f>
        <v>94361.4074653156</v>
      </c>
    </row>
    <row r="3672" customFormat="false" ht="15" hidden="false" customHeight="false" outlineLevel="0" collapsed="false">
      <c r="A3672" s="41" t="n">
        <v>0.6729874242</v>
      </c>
      <c r="B3672" s="41" t="n">
        <v>-0.4528686854</v>
      </c>
      <c r="C3672" s="41" t="n">
        <v>10.4081779634</v>
      </c>
      <c r="D3672" s="42" t="n">
        <f aca="false">$B$5*A3672</f>
        <v>1.7194680885871</v>
      </c>
      <c r="E3672" s="42" t="n">
        <f aca="false">$D$5*A3672+$F$5*B3672</f>
        <v>0.819444233274925</v>
      </c>
      <c r="F3672" s="43" t="n">
        <f aca="false">Inputs!$B$5*D3672+Inputs!$B$6*E3672</f>
        <v>130974.597194964</v>
      </c>
      <c r="G3672" s="43" t="n">
        <f aca="false">F3672*SQRT(($B$6-2)/C3672)</f>
        <v>57413.5914561496</v>
      </c>
    </row>
    <row r="3673" customFormat="false" ht="15" hidden="false" customHeight="false" outlineLevel="0" collapsed="false">
      <c r="A3673" s="41" t="n">
        <v>-1.0372509463</v>
      </c>
      <c r="B3673" s="41" t="n">
        <v>1.1467446054</v>
      </c>
      <c r="C3673" s="41" t="n">
        <v>0.7400395518</v>
      </c>
      <c r="D3673" s="42" t="n">
        <f aca="false">$B$5*A3673</f>
        <v>-2.6501533875462</v>
      </c>
      <c r="E3673" s="42" t="n">
        <f aca="false">$D$5*A3673+$F$5*B3673</f>
        <v>-0.488094946331338</v>
      </c>
      <c r="F3673" s="43" t="n">
        <f aca="false">Inputs!$B$5*D3673+Inputs!$B$6*E3673</f>
        <v>-240610.591438053</v>
      </c>
      <c r="G3673" s="43" t="n">
        <f aca="false">F3673*SQRT(($B$6-2)/C3673)</f>
        <v>-395550.805040286</v>
      </c>
    </row>
    <row r="3674" customFormat="false" ht="15" hidden="false" customHeight="false" outlineLevel="0" collapsed="false">
      <c r="A3674" s="41" t="n">
        <v>0.0645679744</v>
      </c>
      <c r="B3674" s="41" t="n">
        <v>2.4940228164</v>
      </c>
      <c r="C3674" s="41" t="n">
        <v>4.4426425419</v>
      </c>
      <c r="D3674" s="42" t="n">
        <f aca="false">$B$5*A3674</f>
        <v>0.164969756541119</v>
      </c>
      <c r="E3674" s="42" t="n">
        <f aca="false">$D$5*A3674+$F$5*B3674</f>
        <v>4.46018498730761</v>
      </c>
      <c r="F3674" s="43" t="n">
        <f aca="false">Inputs!$B$5*D3674+Inputs!$B$6*E3674</f>
        <v>-206512.273711269</v>
      </c>
      <c r="G3674" s="43" t="n">
        <f aca="false">F3674*SQRT(($B$6-2)/C3674)</f>
        <v>-138560.735715448</v>
      </c>
    </row>
    <row r="3675" customFormat="false" ht="15" hidden="false" customHeight="false" outlineLevel="0" collapsed="false">
      <c r="A3675" s="41" t="n">
        <v>-0.365097976</v>
      </c>
      <c r="B3675" s="41" t="n">
        <v>1.9728958548</v>
      </c>
      <c r="C3675" s="41" t="n">
        <v>2.6236730196</v>
      </c>
      <c r="D3675" s="42" t="n">
        <f aca="false">$B$5*A3675</f>
        <v>-0.932817310347206</v>
      </c>
      <c r="E3675" s="42" t="n">
        <f aca="false">$D$5*A3675+$F$5*B3675</f>
        <v>2.53790408408148</v>
      </c>
      <c r="F3675" s="43" t="n">
        <f aca="false">Inputs!$B$5*D3675+Inputs!$B$6*E3675</f>
        <v>-220176.935238795</v>
      </c>
      <c r="G3675" s="43" t="n">
        <f aca="false">F3675*SQRT(($B$6-2)/C3675)</f>
        <v>-192234.780199449</v>
      </c>
    </row>
    <row r="3676" customFormat="false" ht="15" hidden="false" customHeight="false" outlineLevel="0" collapsed="false">
      <c r="A3676" s="41" t="n">
        <v>-0.1567917907</v>
      </c>
      <c r="B3676" s="41" t="n">
        <v>1.3360485973</v>
      </c>
      <c r="C3676" s="41" t="n">
        <v>2.8813431056</v>
      </c>
      <c r="D3676" s="42" t="n">
        <f aca="false">$B$5*A3676</f>
        <v>-0.400599581755271</v>
      </c>
      <c r="E3676" s="42" t="n">
        <f aca="false">$D$5*A3676+$F$5*B3676</f>
        <v>1.93391453865637</v>
      </c>
      <c r="F3676" s="43" t="n">
        <f aca="false">Inputs!$B$5*D3676+Inputs!$B$6*E3676</f>
        <v>-136755.685108346</v>
      </c>
      <c r="G3676" s="43" t="n">
        <f aca="false">F3676*SQRT(($B$6-2)/C3676)</f>
        <v>-113936.506527329</v>
      </c>
    </row>
    <row r="3677" customFormat="false" ht="15" hidden="false" customHeight="false" outlineLevel="0" collapsed="false">
      <c r="A3677" s="41" t="n">
        <v>1.6966917372</v>
      </c>
      <c r="B3677" s="41" t="n">
        <v>-1.0229499282</v>
      </c>
      <c r="C3677" s="41" t="n">
        <v>3.1500517255</v>
      </c>
      <c r="D3677" s="42" t="n">
        <f aca="false">$B$5*A3677</f>
        <v>4.33501012556485</v>
      </c>
      <c r="E3677" s="42" t="n">
        <f aca="false">$D$5*A3677+$F$5*B3677</f>
        <v>2.27105398257505</v>
      </c>
      <c r="F3677" s="43" t="n">
        <f aca="false">Inputs!$B$5*D3677+Inputs!$B$6*E3677</f>
        <v>319948.313427733</v>
      </c>
      <c r="G3677" s="43" t="n">
        <f aca="false">F3677*SQRT(($B$6-2)/C3677)</f>
        <v>254938.825337746</v>
      </c>
    </row>
    <row r="3678" customFormat="false" ht="15" hidden="false" customHeight="false" outlineLevel="0" collapsed="false">
      <c r="A3678" s="41" t="n">
        <v>-0.4849980783</v>
      </c>
      <c r="B3678" s="41" t="n">
        <v>-1.0329792257</v>
      </c>
      <c r="C3678" s="41" t="n">
        <v>2.130514258</v>
      </c>
      <c r="D3678" s="42" t="n">
        <f aca="false">$B$5*A3678</f>
        <v>-1.2391594384609</v>
      </c>
      <c r="E3678" s="42" t="n">
        <f aca="false">$D$5*A3678+$F$5*B3678</f>
        <v>-2.93778656908522</v>
      </c>
      <c r="F3678" s="43" t="n">
        <f aca="false">Inputs!$B$5*D3678+Inputs!$B$6*E3678</f>
        <v>22973.3846081716</v>
      </c>
      <c r="G3678" s="43" t="n">
        <f aca="false">F3678*SQRT(($B$6-2)/C3678)</f>
        <v>22258.595576755</v>
      </c>
    </row>
    <row r="3679" customFormat="false" ht="15" hidden="false" customHeight="false" outlineLevel="0" collapsed="false">
      <c r="A3679" s="41" t="n">
        <v>-1.2299444883</v>
      </c>
      <c r="B3679" s="41" t="n">
        <v>0.6670668505</v>
      </c>
      <c r="C3679" s="41" t="n">
        <v>3.3255574333</v>
      </c>
      <c r="D3679" s="42" t="n">
        <f aca="false">$B$5*A3679</f>
        <v>-3.14248115539369</v>
      </c>
      <c r="E3679" s="42" t="n">
        <f aca="false">$D$5*A3679+$F$5*B3679</f>
        <v>-1.7749070083862</v>
      </c>
      <c r="F3679" s="43" t="n">
        <f aca="false">Inputs!$B$5*D3679+Inputs!$B$6*E3679</f>
        <v>-225502.765120059</v>
      </c>
      <c r="G3679" s="43" t="n">
        <f aca="false">F3679*SQRT(($B$6-2)/C3679)</f>
        <v>-174877.784688051</v>
      </c>
    </row>
    <row r="3680" customFormat="false" ht="15" hidden="false" customHeight="false" outlineLevel="0" collapsed="false">
      <c r="A3680" s="41" t="n">
        <v>-0.1966283702</v>
      </c>
      <c r="B3680" s="41" t="n">
        <v>0.0523663232</v>
      </c>
      <c r="C3680" s="41" t="n">
        <v>3.7078977198</v>
      </c>
      <c r="D3680" s="42" t="n">
        <f aca="false">$B$5*A3680</f>
        <v>-0.502381167481243</v>
      </c>
      <c r="E3680" s="42" t="n">
        <f aca="false">$D$5*A3680+$F$5*B3680</f>
        <v>-0.377471222385724</v>
      </c>
      <c r="F3680" s="43" t="n">
        <f aca="false">Inputs!$B$5*D3680+Inputs!$B$6*E3680</f>
        <v>-31364.5556288381</v>
      </c>
      <c r="G3680" s="43" t="n">
        <f aca="false">F3680*SQRT(($B$6-2)/C3680)</f>
        <v>-23035.1085818887</v>
      </c>
    </row>
    <row r="3681" customFormat="false" ht="15" hidden="false" customHeight="false" outlineLevel="0" collapsed="false">
      <c r="A3681" s="41" t="n">
        <v>0.556239135</v>
      </c>
      <c r="B3681" s="41" t="n">
        <v>-1.8573868337</v>
      </c>
      <c r="C3681" s="41" t="n">
        <v>5.1942610324</v>
      </c>
      <c r="D3681" s="42" t="n">
        <f aca="false">$B$5*A3681</f>
        <v>1.42117877372335</v>
      </c>
      <c r="E3681" s="42" t="n">
        <f aca="false">$D$5*A3681+$F$5*B3681</f>
        <v>-1.88361235938833</v>
      </c>
      <c r="F3681" s="43" t="n">
        <f aca="false">Inputs!$B$5*D3681+Inputs!$B$6*E3681</f>
        <v>236298.495341751</v>
      </c>
      <c r="G3681" s="43" t="n">
        <f aca="false">F3681*SQRT(($B$6-2)/C3681)</f>
        <v>146627.040396452</v>
      </c>
    </row>
    <row r="3682" customFormat="false" ht="15" hidden="false" customHeight="false" outlineLevel="0" collapsed="false">
      <c r="A3682" s="41" t="n">
        <v>1.286766004</v>
      </c>
      <c r="B3682" s="41" t="n">
        <v>-0.3490941633</v>
      </c>
      <c r="C3682" s="41" t="n">
        <v>4.8032303515</v>
      </c>
      <c r="D3682" s="42" t="n">
        <f aca="false">$B$5*A3682</f>
        <v>3.28765888008511</v>
      </c>
      <c r="E3682" s="42" t="n">
        <f aca="false">$D$5*A3682+$F$5*B3682</f>
        <v>2.4591763381851</v>
      </c>
      <c r="F3682" s="43" t="n">
        <f aca="false">Inputs!$B$5*D3682+Inputs!$B$6*E3682</f>
        <v>205807.071099256</v>
      </c>
      <c r="G3682" s="43" t="n">
        <f aca="false">F3682*SQRT(($B$6-2)/C3682)</f>
        <v>132803.213055646</v>
      </c>
    </row>
    <row r="3683" customFormat="false" ht="15" hidden="false" customHeight="false" outlineLevel="0" collapsed="false">
      <c r="A3683" s="41" t="n">
        <v>0.5324013062</v>
      </c>
      <c r="B3683" s="41" t="n">
        <v>0.6207128392</v>
      </c>
      <c r="C3683" s="41" t="n">
        <v>1.4113031422</v>
      </c>
      <c r="D3683" s="42" t="n">
        <f aca="false">$B$5*A3683</f>
        <v>1.36027364466908</v>
      </c>
      <c r="E3683" s="42" t="n">
        <f aca="false">$D$5*A3683+$F$5*B3683</f>
        <v>2.33870805696407</v>
      </c>
      <c r="F3683" s="43" t="n">
        <f aca="false">Inputs!$B$5*D3683+Inputs!$B$6*E3683</f>
        <v>19091.9616187043</v>
      </c>
      <c r="G3683" s="43" t="n">
        <f aca="false">F3683*SQRT(($B$6-2)/C3683)</f>
        <v>22727.6951874983</v>
      </c>
    </row>
    <row r="3684" customFormat="false" ht="15" hidden="false" customHeight="false" outlineLevel="0" collapsed="false">
      <c r="A3684" s="41" t="n">
        <v>1.3707965608</v>
      </c>
      <c r="B3684" s="41" t="n">
        <v>-0.1048573878</v>
      </c>
      <c r="C3684" s="41" t="n">
        <v>1.671030249</v>
      </c>
      <c r="D3684" s="42" t="n">
        <f aca="false">$B$5*A3684</f>
        <v>3.50235510721828</v>
      </c>
      <c r="E3684" s="42" t="n">
        <f aca="false">$D$5*A3684+$F$5*B3684</f>
        <v>3.08086890151075</v>
      </c>
      <c r="F3684" s="43" t="n">
        <f aca="false">Inputs!$B$5*D3684+Inputs!$B$6*E3684</f>
        <v>196192.06564629</v>
      </c>
      <c r="G3684" s="43" t="n">
        <f aca="false">F3684*SQRT(($B$6-2)/C3684)</f>
        <v>214636.84791743</v>
      </c>
    </row>
    <row r="3685" customFormat="false" ht="15" hidden="false" customHeight="false" outlineLevel="0" collapsed="false">
      <c r="A3685" s="41" t="n">
        <v>-2.123637459</v>
      </c>
      <c r="B3685" s="41" t="n">
        <v>0.0571276135</v>
      </c>
      <c r="C3685" s="41" t="n">
        <v>6.3384860115</v>
      </c>
      <c r="D3685" s="42" t="n">
        <f aca="false">$B$5*A3685</f>
        <v>-5.42584706812221</v>
      </c>
      <c r="E3685" s="42" t="n">
        <f aca="false">$D$5*A3685+$F$5*B3685</f>
        <v>-4.95473705400116</v>
      </c>
      <c r="F3685" s="43" t="n">
        <f aca="false">Inputs!$B$5*D3685+Inputs!$B$6*E3685</f>
        <v>-294847.854112164</v>
      </c>
      <c r="G3685" s="43" t="n">
        <f aca="false">F3685*SQRT(($B$6-2)/C3685)</f>
        <v>-165622.829965787</v>
      </c>
    </row>
    <row r="3686" customFormat="false" ht="15" hidden="false" customHeight="false" outlineLevel="0" collapsed="false">
      <c r="A3686" s="41" t="n">
        <v>0.2007068582</v>
      </c>
      <c r="B3686" s="41" t="n">
        <v>-1.0342608591</v>
      </c>
      <c r="C3686" s="41" t="n">
        <v>2.3543515343</v>
      </c>
      <c r="D3686" s="42" t="n">
        <f aca="false">$B$5*A3686</f>
        <v>0.512801614748919</v>
      </c>
      <c r="E3686" s="42" t="n">
        <f aca="false">$D$5*A3686+$F$5*B3686</f>
        <v>-1.30830450517004</v>
      </c>
      <c r="F3686" s="43" t="n">
        <f aca="false">Inputs!$B$5*D3686+Inputs!$B$6*E3686</f>
        <v>116695.386733394</v>
      </c>
      <c r="G3686" s="43" t="n">
        <f aca="false">F3686*SQRT(($B$6-2)/C3686)</f>
        <v>107555.600898552</v>
      </c>
    </row>
    <row r="3687" customFormat="false" ht="15" hidden="false" customHeight="false" outlineLevel="0" collapsed="false">
      <c r="A3687" s="41" t="n">
        <v>0.1474906544</v>
      </c>
      <c r="B3687" s="41" t="n">
        <v>-0.3610184347</v>
      </c>
      <c r="C3687" s="41" t="n">
        <v>4.2565316052</v>
      </c>
      <c r="D3687" s="42" t="n">
        <f aca="false">$B$5*A3687</f>
        <v>0.376835382781627</v>
      </c>
      <c r="E3687" s="42" t="n">
        <f aca="false">$D$5*A3687+$F$5*B3687</f>
        <v>-0.272419579252225</v>
      </c>
      <c r="F3687" s="43" t="n">
        <f aca="false">Inputs!$B$5*D3687+Inputs!$B$6*E3687</f>
        <v>51304.517240774</v>
      </c>
      <c r="G3687" s="43" t="n">
        <f aca="false">F3687*SQRT(($B$6-2)/C3687)</f>
        <v>35167.5952185295</v>
      </c>
    </row>
    <row r="3688" customFormat="false" ht="15" hidden="false" customHeight="false" outlineLevel="0" collapsed="false">
      <c r="A3688" s="41" t="n">
        <v>-1.3427539493</v>
      </c>
      <c r="B3688" s="41" t="n">
        <v>0.671484895</v>
      </c>
      <c r="C3688" s="41" t="n">
        <v>7.2638439503</v>
      </c>
      <c r="D3688" s="42" t="n">
        <f aca="false">$B$5*A3688</f>
        <v>-3.43070685071153</v>
      </c>
      <c r="E3688" s="42" t="n">
        <f aca="false">$D$5*A3688+$F$5*B3688</f>
        <v>-2.03571819471115</v>
      </c>
      <c r="F3688" s="43" t="n">
        <f aca="false">Inputs!$B$5*D3688+Inputs!$B$6*E3688</f>
        <v>-241284.775335596</v>
      </c>
      <c r="G3688" s="43" t="n">
        <f aca="false">F3688*SQRT(($B$6-2)/C3688)</f>
        <v>-126608.150471829</v>
      </c>
    </row>
    <row r="3689" customFormat="false" ht="15" hidden="false" customHeight="false" outlineLevel="0" collapsed="false">
      <c r="A3689" s="41" t="n">
        <v>-0.5637251509</v>
      </c>
      <c r="B3689" s="41" t="n">
        <v>-0.4063792147</v>
      </c>
      <c r="C3689" s="41" t="n">
        <v>3.4714220118</v>
      </c>
      <c r="D3689" s="42" t="n">
        <f aca="false">$B$5*A3689</f>
        <v>-1.44030537993892</v>
      </c>
      <c r="E3689" s="42" t="n">
        <f aca="false">$D$5*A3689+$F$5*B3689</f>
        <v>-2.04314652000453</v>
      </c>
      <c r="F3689" s="43" t="n">
        <f aca="false">Inputs!$B$5*D3689+Inputs!$B$6*E3689</f>
        <v>-41873.2119936655</v>
      </c>
      <c r="G3689" s="43" t="n">
        <f aca="false">F3689*SQRT(($B$6-2)/C3689)</f>
        <v>-31783.1960815733</v>
      </c>
    </row>
    <row r="3690" customFormat="false" ht="15" hidden="false" customHeight="false" outlineLevel="0" collapsed="false">
      <c r="A3690" s="41" t="n">
        <v>-0.4625788473</v>
      </c>
      <c r="B3690" s="41" t="n">
        <v>1.2354785975</v>
      </c>
      <c r="C3690" s="41" t="n">
        <v>1.3564756793</v>
      </c>
      <c r="D3690" s="42" t="n">
        <f aca="false">$B$5*A3690</f>
        <v>-1.18187879563018</v>
      </c>
      <c r="E3690" s="42" t="n">
        <f aca="false">$D$5*A3690+$F$5*B3690</f>
        <v>1.03260870277474</v>
      </c>
      <c r="F3690" s="43" t="n">
        <f aca="false">Inputs!$B$5*D3690+Inputs!$B$6*E3690</f>
        <v>-169818.314701755</v>
      </c>
      <c r="G3690" s="43" t="n">
        <f aca="false">F3690*SQRT(($B$6-2)/C3690)</f>
        <v>-206202.30640493</v>
      </c>
    </row>
    <row r="3691" customFormat="false" ht="15" hidden="false" customHeight="false" outlineLevel="0" collapsed="false">
      <c r="A3691" s="41" t="n">
        <v>-0.0409161618</v>
      </c>
      <c r="B3691" s="41" t="n">
        <v>0.0790998205</v>
      </c>
      <c r="C3691" s="41" t="n">
        <v>1.3808266428</v>
      </c>
      <c r="D3691" s="42" t="n">
        <f aca="false">$B$5*A3691</f>
        <v>-0.104539894792534</v>
      </c>
      <c r="E3691" s="42" t="n">
        <f aca="false">$D$5*A3691+$F$5*B3691</f>
        <v>0.0392215682112438</v>
      </c>
      <c r="F3691" s="43" t="n">
        <f aca="false">Inputs!$B$5*D3691+Inputs!$B$6*E3691</f>
        <v>-12415.0678898156</v>
      </c>
      <c r="G3691" s="43" t="n">
        <f aca="false">F3691*SQRT(($B$6-2)/C3691)</f>
        <v>-14941.5109543362</v>
      </c>
    </row>
    <row r="3692" customFormat="false" ht="15" hidden="false" customHeight="false" outlineLevel="0" collapsed="false">
      <c r="A3692" s="41" t="n">
        <v>-0.4406361544</v>
      </c>
      <c r="B3692" s="41" t="n">
        <v>0.4628668223</v>
      </c>
      <c r="C3692" s="41" t="n">
        <v>2.611732329</v>
      </c>
      <c r="D3692" s="42" t="n">
        <f aca="false">$B$5*A3692</f>
        <v>-1.12581569717917</v>
      </c>
      <c r="E3692" s="42" t="n">
        <f aca="false">$D$5*A3692+$F$5*B3692</f>
        <v>-0.249279754508832</v>
      </c>
      <c r="F3692" s="43" t="n">
        <f aca="false">Inputs!$B$5*D3692+Inputs!$B$6*E3692</f>
        <v>-100117.581992475</v>
      </c>
      <c r="G3692" s="43" t="n">
        <f aca="false">F3692*SQRT(($B$6-2)/C3692)</f>
        <v>-87611.4801312517</v>
      </c>
    </row>
    <row r="3693" customFormat="false" ht="15" hidden="false" customHeight="false" outlineLevel="0" collapsed="false">
      <c r="A3693" s="41" t="n">
        <v>1.3493180485</v>
      </c>
      <c r="B3693" s="41" t="n">
        <v>0.6478608175</v>
      </c>
      <c r="C3693" s="41" t="n">
        <v>2.6190269333</v>
      </c>
      <c r="D3693" s="42" t="n">
        <f aca="false">$B$5*A3693</f>
        <v>3.44747798000587</v>
      </c>
      <c r="E3693" s="42" t="n">
        <f aca="false">$D$5*A3693+$F$5*B3693</f>
        <v>4.32951080775463</v>
      </c>
      <c r="F3693" s="43" t="n">
        <f aca="false">Inputs!$B$5*D3693+Inputs!$B$6*E3693</f>
        <v>128272.257612855</v>
      </c>
      <c r="G3693" s="43" t="n">
        <f aca="false">F3693*SQRT(($B$6-2)/C3693)</f>
        <v>112092.809373398</v>
      </c>
    </row>
    <row r="3694" customFormat="false" ht="15" hidden="false" customHeight="false" outlineLevel="0" collapsed="false">
      <c r="A3694" s="41" t="n">
        <v>0.6868669613</v>
      </c>
      <c r="B3694" s="41" t="n">
        <v>0.6062302059</v>
      </c>
      <c r="C3694" s="41" t="n">
        <v>1.1748878566</v>
      </c>
      <c r="D3694" s="42" t="n">
        <f aca="false">$B$5*A3694</f>
        <v>1.75493000105326</v>
      </c>
      <c r="E3694" s="42" t="n">
        <f aca="false">$D$5*A3694+$F$5*B3694</f>
        <v>2.6812648436226</v>
      </c>
      <c r="F3694" s="43" t="n">
        <f aca="false">Inputs!$B$5*D3694+Inputs!$B$6*E3694</f>
        <v>41429.7579241962</v>
      </c>
      <c r="G3694" s="43" t="n">
        <f aca="false">F3694*SQRT(($B$6-2)/C3694)</f>
        <v>54054.1678661666</v>
      </c>
    </row>
    <row r="3695" customFormat="false" ht="15" hidden="false" customHeight="false" outlineLevel="0" collapsed="false">
      <c r="A3695" s="41" t="n">
        <v>-1.3802426433</v>
      </c>
      <c r="B3695" s="41" t="n">
        <v>-0.8761188317</v>
      </c>
      <c r="C3695" s="41" t="n">
        <v>1.5922837289</v>
      </c>
      <c r="D3695" s="42" t="n">
        <f aca="false">$B$5*A3695</f>
        <v>-3.52648964054959</v>
      </c>
      <c r="E3695" s="42" t="n">
        <f aca="false">$D$5*A3695+$F$5*B3695</f>
        <v>-4.79724183468075</v>
      </c>
      <c r="F3695" s="43" t="n">
        <f aca="false">Inputs!$B$5*D3695+Inputs!$B$6*E3695</f>
        <v>-112786.872320922</v>
      </c>
      <c r="G3695" s="43" t="n">
        <f aca="false">F3695*SQRT(($B$6-2)/C3695)</f>
        <v>-126404.729232995</v>
      </c>
    </row>
    <row r="3696" customFormat="false" ht="15" hidden="false" customHeight="false" outlineLevel="0" collapsed="false">
      <c r="A3696" s="41" t="n">
        <v>-0.2049873936</v>
      </c>
      <c r="B3696" s="41" t="n">
        <v>-0.7258640425</v>
      </c>
      <c r="C3696" s="41" t="n">
        <v>4.846953628</v>
      </c>
      <c r="D3696" s="42" t="n">
        <f aca="false">$B$5*A3696</f>
        <v>-0.523738288686202</v>
      </c>
      <c r="E3696" s="42" t="n">
        <f aca="false">$D$5*A3696+$F$5*B3696</f>
        <v>-1.74116714423058</v>
      </c>
      <c r="F3696" s="43" t="n">
        <f aca="false">Inputs!$B$5*D3696+Inputs!$B$6*E3696</f>
        <v>34684.5283429089</v>
      </c>
      <c r="G3696" s="43" t="n">
        <f aca="false">F3696*SQRT(($B$6-2)/C3696)</f>
        <v>22280.0601300765</v>
      </c>
    </row>
    <row r="3697" customFormat="false" ht="15" hidden="false" customHeight="false" outlineLevel="0" collapsed="false">
      <c r="A3697" s="41" t="n">
        <v>-1.0645370248</v>
      </c>
      <c r="B3697" s="41" t="n">
        <v>-1.8721757409</v>
      </c>
      <c r="C3697" s="41" t="n">
        <v>6.4156391612</v>
      </c>
      <c r="D3697" s="42" t="n">
        <f aca="false">$B$5*A3697</f>
        <v>-2.71986871885303</v>
      </c>
      <c r="E3697" s="42" t="n">
        <f aca="false">$D$5*A3697+$F$5*B3697</f>
        <v>-5.76592823530371</v>
      </c>
      <c r="F3697" s="43" t="n">
        <f aca="false">Inputs!$B$5*D3697+Inputs!$B$6*E3697</f>
        <v>16309.5398798829</v>
      </c>
      <c r="G3697" s="43" t="n">
        <f aca="false">F3697*SQRT(($B$6-2)/C3697)</f>
        <v>9106.19072189474</v>
      </c>
    </row>
    <row r="3698" customFormat="false" ht="15" hidden="false" customHeight="false" outlineLevel="0" collapsed="false">
      <c r="A3698" s="41" t="n">
        <v>-1.3465292131</v>
      </c>
      <c r="B3698" s="41" t="n">
        <v>-0.2565255573</v>
      </c>
      <c r="C3698" s="41" t="n">
        <v>2.4111784518</v>
      </c>
      <c r="D3698" s="42" t="n">
        <f aca="false">$B$5*A3698</f>
        <v>-3.44035256680766</v>
      </c>
      <c r="E3698" s="42" t="n">
        <f aca="false">$D$5*A3698+$F$5*B3698</f>
        <v>-3.64713857718786</v>
      </c>
      <c r="F3698" s="43" t="n">
        <f aca="false">Inputs!$B$5*D3698+Inputs!$B$6*E3698</f>
        <v>-161678.327821373</v>
      </c>
      <c r="G3698" s="43" t="n">
        <f aca="false">F3698*SQRT(($B$6-2)/C3698)</f>
        <v>-147248.923930547</v>
      </c>
    </row>
    <row r="3699" customFormat="false" ht="15" hidden="false" customHeight="false" outlineLevel="0" collapsed="false">
      <c r="A3699" s="41" t="n">
        <v>-0.0694263668</v>
      </c>
      <c r="B3699" s="41" t="n">
        <v>-0.7930537761</v>
      </c>
      <c r="C3699" s="41" t="n">
        <v>0.0740553162</v>
      </c>
      <c r="D3699" s="42" t="n">
        <f aca="false">$B$5*A3699</f>
        <v>-0.177382842422426</v>
      </c>
      <c r="E3699" s="42" t="n">
        <f aca="false">$D$5*A3699+$F$5*B3699</f>
        <v>-1.53460726883348</v>
      </c>
      <c r="F3699" s="43" t="n">
        <f aca="false">Inputs!$B$5*D3699+Inputs!$B$6*E3699</f>
        <v>58992.0791994313</v>
      </c>
      <c r="G3699" s="43" t="n">
        <f aca="false">F3699*SQRT(($B$6-2)/C3699)</f>
        <v>306570.654353007</v>
      </c>
    </row>
    <row r="3700" customFormat="false" ht="15" hidden="false" customHeight="false" outlineLevel="0" collapsed="false">
      <c r="A3700" s="41" t="n">
        <v>0.0789252127</v>
      </c>
      <c r="B3700" s="41" t="n">
        <v>-0.4338336409</v>
      </c>
      <c r="C3700" s="41" t="n">
        <v>4.5714392745</v>
      </c>
      <c r="D3700" s="42" t="n">
        <f aca="false">$B$5*A3700</f>
        <v>0.201652185081944</v>
      </c>
      <c r="E3700" s="42" t="n">
        <f aca="false">$D$5*A3700+$F$5*B3700</f>
        <v>-0.561310315737298</v>
      </c>
      <c r="F3700" s="43" t="n">
        <f aca="false">Inputs!$B$5*D3700+Inputs!$B$6*E3700</f>
        <v>48230.7342950593</v>
      </c>
      <c r="G3700" s="43" t="n">
        <f aca="false">F3700*SQRT(($B$6-2)/C3700)</f>
        <v>31901.59477816</v>
      </c>
    </row>
    <row r="3701" customFormat="false" ht="15" hidden="false" customHeight="false" outlineLevel="0" collapsed="false">
      <c r="A3701" s="41" t="n">
        <v>1.0905735874</v>
      </c>
      <c r="B3701" s="41" t="n">
        <v>-0.161625764</v>
      </c>
      <c r="C3701" s="41" t="n">
        <v>0.6213594676</v>
      </c>
      <c r="D3701" s="42" t="n">
        <f aca="false">$B$5*A3701</f>
        <v>2.7863915644774</v>
      </c>
      <c r="E3701" s="42" t="n">
        <f aca="false">$D$5*A3701+$F$5*B3701</f>
        <v>2.31602925305109</v>
      </c>
      <c r="F3701" s="43" t="n">
        <f aca="false">Inputs!$B$5*D3701+Inputs!$B$6*E3701</f>
        <v>162837.693795185</v>
      </c>
      <c r="G3701" s="43" t="n">
        <f aca="false">F3701*SQRT(($B$6-2)/C3701)</f>
        <v>292145.015457264</v>
      </c>
    </row>
    <row r="3702" customFormat="false" ht="15" hidden="false" customHeight="false" outlineLevel="0" collapsed="false">
      <c r="A3702" s="41" t="n">
        <v>0.6963308814</v>
      </c>
      <c r="B3702" s="41" t="n">
        <v>0.2032137623</v>
      </c>
      <c r="C3702" s="41" t="n">
        <v>0.9131647038</v>
      </c>
      <c r="D3702" s="42" t="n">
        <f aca="false">$B$5*A3702</f>
        <v>1.77911010906083</v>
      </c>
      <c r="E3702" s="42" t="n">
        <f aca="false">$D$5*A3702+$F$5*B3702</f>
        <v>2.00787870333743</v>
      </c>
      <c r="F3702" s="43" t="n">
        <f aca="false">Inputs!$B$5*D3702+Inputs!$B$6*E3702</f>
        <v>77517.0757392112</v>
      </c>
      <c r="G3702" s="43" t="n">
        <f aca="false">F3702*SQRT(($B$6-2)/C3702)</f>
        <v>114719.651909357</v>
      </c>
    </row>
    <row r="3703" customFormat="false" ht="15" hidden="false" customHeight="false" outlineLevel="0" collapsed="false">
      <c r="A3703" s="41" t="n">
        <v>-1.4020710392</v>
      </c>
      <c r="B3703" s="41" t="n">
        <v>-0.0906581757</v>
      </c>
      <c r="C3703" s="41" t="n">
        <v>2.8326465469</v>
      </c>
      <c r="D3703" s="42" t="n">
        <f aca="false">$B$5*A3703</f>
        <v>-3.58226071267581</v>
      </c>
      <c r="E3703" s="42" t="n">
        <f aca="false">$D$5*A3703+$F$5*B3703</f>
        <v>-3.49289466524694</v>
      </c>
      <c r="F3703" s="43" t="n">
        <f aca="false">Inputs!$B$5*D3703+Inputs!$B$6*E3703</f>
        <v>-183581.338005234</v>
      </c>
      <c r="G3703" s="43" t="n">
        <f aca="false">F3703*SQRT(($B$6-2)/C3703)</f>
        <v>-154257.871662573</v>
      </c>
    </row>
    <row r="3704" customFormat="false" ht="15" hidden="false" customHeight="false" outlineLevel="0" collapsed="false">
      <c r="A3704" s="41" t="n">
        <v>-1.2356240993</v>
      </c>
      <c r="B3704" s="41" t="n">
        <v>-0.1081208382</v>
      </c>
      <c r="C3704" s="41" t="n">
        <v>7.517343954</v>
      </c>
      <c r="D3704" s="42" t="n">
        <f aca="false">$B$5*A3704</f>
        <v>-3.15699243676228</v>
      </c>
      <c r="E3704" s="42" t="n">
        <f aca="false">$D$5*A3704+$F$5*B3704</f>
        <v>-3.12697310777435</v>
      </c>
      <c r="F3704" s="43" t="n">
        <f aca="false">Inputs!$B$5*D3704+Inputs!$B$6*E3704</f>
        <v>-159350.58828751</v>
      </c>
      <c r="G3704" s="43" t="n">
        <f aca="false">F3704*SQRT(($B$6-2)/C3704)</f>
        <v>-82193.3077034719</v>
      </c>
    </row>
    <row r="3705" customFormat="false" ht="15" hidden="false" customHeight="false" outlineLevel="0" collapsed="false">
      <c r="A3705" s="41" t="n">
        <v>-0.7451308172</v>
      </c>
      <c r="B3705" s="41" t="n">
        <v>0.3819630335</v>
      </c>
      <c r="C3705" s="41" t="n">
        <v>5.3674581816</v>
      </c>
      <c r="D3705" s="42" t="n">
        <f aca="false">$B$5*A3705</f>
        <v>-1.90379287327881</v>
      </c>
      <c r="E3705" s="42" t="n">
        <f aca="false">$D$5*A3705+$F$5*B3705</f>
        <v>-1.11355170699545</v>
      </c>
      <c r="F3705" s="43" t="n">
        <f aca="false">Inputs!$B$5*D3705+Inputs!$B$6*E3705</f>
        <v>-134701.701978109</v>
      </c>
      <c r="G3705" s="43" t="n">
        <f aca="false">F3705*SQRT(($B$6-2)/C3705)</f>
        <v>-82224.9742647465</v>
      </c>
    </row>
    <row r="3706" customFormat="false" ht="15" hidden="false" customHeight="false" outlineLevel="0" collapsed="false">
      <c r="A3706" s="41" t="n">
        <v>-1.3423543375</v>
      </c>
      <c r="B3706" s="41" t="n">
        <v>0.0147018253</v>
      </c>
      <c r="C3706" s="41" t="n">
        <v>4.9868094911</v>
      </c>
      <c r="D3706" s="42" t="n">
        <f aca="false">$B$5*A3706</f>
        <v>-3.42968585133886</v>
      </c>
      <c r="E3706" s="42" t="n">
        <f aca="false">$D$5*A3706+$F$5*B3706</f>
        <v>-3.16886374198165</v>
      </c>
      <c r="F3706" s="43" t="n">
        <f aca="false">Inputs!$B$5*D3706+Inputs!$B$6*E3706</f>
        <v>-184525.398034804</v>
      </c>
      <c r="G3706" s="43" t="n">
        <f aca="false">F3706*SQRT(($B$6-2)/C3706)</f>
        <v>-116858.35269692</v>
      </c>
    </row>
    <row r="3707" customFormat="false" ht="15" hidden="false" customHeight="false" outlineLevel="0" collapsed="false">
      <c r="A3707" s="41" t="n">
        <v>0.5724155826</v>
      </c>
      <c r="B3707" s="41" t="n">
        <v>0.9075955693</v>
      </c>
      <c r="C3707" s="41" t="n">
        <v>2.8565623744</v>
      </c>
      <c r="D3707" s="42" t="n">
        <f aca="false">$B$5*A3707</f>
        <v>1.46250924207194</v>
      </c>
      <c r="E3707" s="42" t="n">
        <f aca="false">$D$5*A3707+$F$5*B3707</f>
        <v>2.92929867683721</v>
      </c>
      <c r="F3707" s="43" t="n">
        <f aca="false">Inputs!$B$5*D3707+Inputs!$B$6*E3707</f>
        <v>-214.009634666261</v>
      </c>
      <c r="G3707" s="43" t="n">
        <f aca="false">F3707*SQRT(($B$6-2)/C3707)</f>
        <v>-179.071498427522</v>
      </c>
    </row>
    <row r="3708" customFormat="false" ht="15" hidden="false" customHeight="false" outlineLevel="0" collapsed="false">
      <c r="A3708" s="41" t="n">
        <v>-0.7641677579</v>
      </c>
      <c r="B3708" s="41" t="n">
        <v>0.0177509722</v>
      </c>
      <c r="C3708" s="41" t="n">
        <v>1.0798545028</v>
      </c>
      <c r="D3708" s="42" t="n">
        <f aca="false">$B$5*A3708</f>
        <v>-1.95243183867536</v>
      </c>
      <c r="E3708" s="42" t="n">
        <f aca="false">$D$5*A3708+$F$5*B3708</f>
        <v>-1.78775290046896</v>
      </c>
      <c r="F3708" s="43" t="n">
        <f aca="false">Inputs!$B$5*D3708+Inputs!$B$6*E3708</f>
        <v>-105855.538844088</v>
      </c>
      <c r="G3708" s="43" t="n">
        <f aca="false">F3708*SQRT(($B$6-2)/C3708)</f>
        <v>-144060.846802911</v>
      </c>
    </row>
    <row r="3709" customFormat="false" ht="15" hidden="false" customHeight="false" outlineLevel="0" collapsed="false">
      <c r="A3709" s="41" t="n">
        <v>0.1841469729</v>
      </c>
      <c r="B3709" s="41" t="n">
        <v>1.5471262795</v>
      </c>
      <c r="C3709" s="41" t="n">
        <v>6.7779577061</v>
      </c>
      <c r="D3709" s="42" t="n">
        <f aca="false">$B$5*A3709</f>
        <v>0.470491471497935</v>
      </c>
      <c r="E3709" s="42" t="n">
        <f aca="false">$D$5*A3709+$F$5*B3709</f>
        <v>3.10968546534328</v>
      </c>
      <c r="F3709" s="43" t="n">
        <f aca="false">Inputs!$B$5*D3709+Inputs!$B$6*E3709</f>
        <v>-108435.126117371</v>
      </c>
      <c r="G3709" s="43" t="n">
        <f aca="false">F3709*SQRT(($B$6-2)/C3709)</f>
        <v>-58902.7484069042</v>
      </c>
    </row>
    <row r="3710" customFormat="false" ht="15" hidden="false" customHeight="false" outlineLevel="0" collapsed="false">
      <c r="A3710" s="41" t="n">
        <v>-1.4813300608</v>
      </c>
      <c r="B3710" s="41" t="n">
        <v>-0.9111025451</v>
      </c>
      <c r="C3710" s="41" t="n">
        <v>1.1143233921</v>
      </c>
      <c r="D3710" s="42" t="n">
        <f aca="false">$B$5*A3710</f>
        <v>-3.7847657721661</v>
      </c>
      <c r="E3710" s="42" t="n">
        <f aca="false">$D$5*A3710+$F$5*B3710</f>
        <v>-5.09819615209659</v>
      </c>
      <c r="F3710" s="43" t="n">
        <f aca="false">Inputs!$B$5*D3710+Inputs!$B$6*E3710</f>
        <v>-123566.76961178</v>
      </c>
      <c r="G3710" s="43" t="n">
        <f aca="false">F3710*SQRT(($B$6-2)/C3710)</f>
        <v>-165543.093752844</v>
      </c>
    </row>
    <row r="3711" customFormat="false" ht="15" hidden="false" customHeight="false" outlineLevel="0" collapsed="false">
      <c r="A3711" s="41" t="n">
        <v>2.8044624927</v>
      </c>
      <c r="B3711" s="41" t="n">
        <v>-0.273097284</v>
      </c>
      <c r="C3711" s="41" t="n">
        <v>4.1760025061</v>
      </c>
      <c r="D3711" s="42" t="n">
        <f aca="false">$B$5*A3711</f>
        <v>7.16534007685114</v>
      </c>
      <c r="E3711" s="42" t="n">
        <f aca="false">$D$5*A3711+$F$5*B3711</f>
        <v>6.20189560429746</v>
      </c>
      <c r="F3711" s="43" t="n">
        <f aca="false">Inputs!$B$5*D3711+Inputs!$B$6*E3711</f>
        <v>406439.227470241</v>
      </c>
      <c r="G3711" s="43" t="n">
        <f aca="false">F3711*SQRT(($B$6-2)/C3711)</f>
        <v>281274.421239594</v>
      </c>
    </row>
    <row r="3712" customFormat="false" ht="15" hidden="false" customHeight="false" outlineLevel="0" collapsed="false">
      <c r="A3712" s="41" t="n">
        <v>-1.8909938099</v>
      </c>
      <c r="B3712" s="41" t="n">
        <v>-0.5825501433</v>
      </c>
      <c r="C3712" s="41" t="n">
        <v>3.6415645119</v>
      </c>
      <c r="D3712" s="42" t="n">
        <f aca="false">$B$5*A3712</f>
        <v>-4.83144765402406</v>
      </c>
      <c r="E3712" s="42" t="n">
        <f aca="false">$D$5*A3712+$F$5*B3712</f>
        <v>-5.50570101561254</v>
      </c>
      <c r="F3712" s="43" t="n">
        <f aca="false">Inputs!$B$5*D3712+Inputs!$B$6*E3712</f>
        <v>-207859.714621779</v>
      </c>
      <c r="G3712" s="43" t="n">
        <f aca="false">F3712*SQRT(($B$6-2)/C3712)</f>
        <v>-154042.770345565</v>
      </c>
    </row>
    <row r="3713" customFormat="false" ht="15" hidden="false" customHeight="false" outlineLevel="0" collapsed="false">
      <c r="A3713" s="41" t="n">
        <v>-2.7688732215</v>
      </c>
      <c r="B3713" s="41" t="n">
        <v>0.2409207125</v>
      </c>
      <c r="C3713" s="41" t="n">
        <v>0.9823260289</v>
      </c>
      <c r="D3713" s="42" t="n">
        <f aca="false">$B$5*A3713</f>
        <v>-7.07441027055169</v>
      </c>
      <c r="E3713" s="42" t="n">
        <f aca="false">$D$5*A3713+$F$5*B3713</f>
        <v>-6.17276852114518</v>
      </c>
      <c r="F3713" s="43" t="n">
        <f aca="false">Inputs!$B$5*D3713+Inputs!$B$6*E3713</f>
        <v>-398802.60099791</v>
      </c>
      <c r="G3713" s="43" t="n">
        <f aca="false">F3713*SQRT(($B$6-2)/C3713)</f>
        <v>-569043.090095746</v>
      </c>
    </row>
    <row r="3714" customFormat="false" ht="15" hidden="false" customHeight="false" outlineLevel="0" collapsed="false">
      <c r="A3714" s="41" t="n">
        <v>0.8097847603</v>
      </c>
      <c r="B3714" s="41" t="n">
        <v>-0.9116623762</v>
      </c>
      <c r="C3714" s="41" t="n">
        <v>0.5987177552</v>
      </c>
      <c r="D3714" s="42" t="n">
        <f aca="false">$B$5*A3714</f>
        <v>2.06898227796038</v>
      </c>
      <c r="E3714" s="42" t="n">
        <f aca="false">$D$5*A3714+$F$5*B3714</f>
        <v>0.35274609239152</v>
      </c>
      <c r="F3714" s="43" t="n">
        <f aca="false">Inputs!$B$5*D3714+Inputs!$B$6*E3714</f>
        <v>189260.923176462</v>
      </c>
      <c r="G3714" s="43" t="n">
        <f aca="false">F3714*SQRT(($B$6-2)/C3714)</f>
        <v>345911.406532518</v>
      </c>
    </row>
    <row r="3715" customFormat="false" ht="15" hidden="false" customHeight="false" outlineLevel="0" collapsed="false">
      <c r="A3715" s="41" t="n">
        <v>-0.4707239223</v>
      </c>
      <c r="B3715" s="41" t="n">
        <v>0.9236541554</v>
      </c>
      <c r="C3715" s="41" t="n">
        <v>4.9802118244</v>
      </c>
      <c r="D3715" s="42" t="n">
        <f aca="false">$B$5*A3715</f>
        <v>-1.20268928337191</v>
      </c>
      <c r="E3715" s="42" t="n">
        <f aca="false">$D$5*A3715+$F$5*B3715</f>
        <v>0.474785686063836</v>
      </c>
      <c r="F3715" s="43" t="n">
        <f aca="false">Inputs!$B$5*D3715+Inputs!$B$6*E3715</f>
        <v>-144008.212640382</v>
      </c>
      <c r="G3715" s="43" t="n">
        <f aca="false">F3715*SQRT(($B$6-2)/C3715)</f>
        <v>-91259.5557820153</v>
      </c>
    </row>
    <row r="3716" customFormat="false" ht="15" hidden="false" customHeight="false" outlineLevel="0" collapsed="false">
      <c r="A3716" s="41" t="n">
        <v>-1.7502154648</v>
      </c>
      <c r="B3716" s="41" t="n">
        <v>-1.3215712122</v>
      </c>
      <c r="C3716" s="41" t="n">
        <v>3.2658643537</v>
      </c>
      <c r="D3716" s="42" t="n">
        <f aca="false">$B$5*A3716</f>
        <v>-4.47176207408726</v>
      </c>
      <c r="E3716" s="42" t="n">
        <f aca="false">$D$5*A3716+$F$5*B3716</f>
        <v>-6.44680703945375</v>
      </c>
      <c r="F3716" s="43" t="n">
        <f aca="false">Inputs!$B$5*D3716+Inputs!$B$6*E3716</f>
        <v>-124835.855436039</v>
      </c>
      <c r="G3716" s="43" t="n">
        <f aca="false">F3716*SQRT(($B$6-2)/C3716)</f>
        <v>-97691.1603730219</v>
      </c>
    </row>
    <row r="3717" customFormat="false" ht="15" hidden="false" customHeight="false" outlineLevel="0" collapsed="false">
      <c r="A3717" s="41" t="n">
        <v>-0.2281151817</v>
      </c>
      <c r="B3717" s="41" t="n">
        <v>-0.7523348375</v>
      </c>
      <c r="C3717" s="41" t="n">
        <v>6.7476942165</v>
      </c>
      <c r="D3717" s="42" t="n">
        <f aca="false">$B$5*A3717</f>
        <v>-0.582829279345986</v>
      </c>
      <c r="E3717" s="42" t="n">
        <f aca="false">$D$5*A3717+$F$5*B3717</f>
        <v>-1.84191004303123</v>
      </c>
      <c r="F3717" s="43" t="n">
        <f aca="false">Inputs!$B$5*D3717+Inputs!$B$6*E3717</f>
        <v>33812.5742169629</v>
      </c>
      <c r="G3717" s="43" t="n">
        <f aca="false">F3717*SQRT(($B$6-2)/C3717)</f>
        <v>18408.3785574545</v>
      </c>
    </row>
    <row r="3718" customFormat="false" ht="15" hidden="false" customHeight="false" outlineLevel="0" collapsed="false">
      <c r="A3718" s="41" t="n">
        <v>-0.2938668975</v>
      </c>
      <c r="B3718" s="41" t="n">
        <v>-1.2637503194</v>
      </c>
      <c r="C3718" s="41" t="n">
        <v>4.0357341462</v>
      </c>
      <c r="D3718" s="42" t="n">
        <f aca="false">$B$5*A3718</f>
        <v>-0.750823469166611</v>
      </c>
      <c r="E3718" s="42" t="n">
        <f aca="false">$D$5*A3718+$F$5*B3718</f>
        <v>-2.88145582218059</v>
      </c>
      <c r="F3718" s="43" t="n">
        <f aca="false">Inputs!$B$5*D3718+Inputs!$B$6*E3718</f>
        <v>68990.4441923684</v>
      </c>
      <c r="G3718" s="43" t="n">
        <f aca="false">F3718*SQRT(($B$6-2)/C3718)</f>
        <v>48567.1550523276</v>
      </c>
    </row>
    <row r="3719" customFormat="false" ht="15" hidden="false" customHeight="false" outlineLevel="0" collapsed="false">
      <c r="A3719" s="41" t="n">
        <v>0.2143134859</v>
      </c>
      <c r="B3719" s="41" t="n">
        <v>-0.1492330852</v>
      </c>
      <c r="C3719" s="41" t="n">
        <v>3.6817299517</v>
      </c>
      <c r="D3719" s="42" t="n">
        <f aca="false">$B$5*A3719</f>
        <v>0.547566249691759</v>
      </c>
      <c r="E3719" s="42" t="n">
        <f aca="false">$D$5*A3719+$F$5*B3719</f>
        <v>0.252290373799946</v>
      </c>
      <c r="F3719" s="43" t="n">
        <f aca="false">Inputs!$B$5*D3719+Inputs!$B$6*E3719</f>
        <v>42142.1062791786</v>
      </c>
      <c r="G3719" s="43" t="n">
        <f aca="false">F3719*SQRT(($B$6-2)/C3719)</f>
        <v>31060.273140834</v>
      </c>
    </row>
    <row r="3720" customFormat="false" ht="15" hidden="false" customHeight="false" outlineLevel="0" collapsed="false">
      <c r="A3720" s="41" t="n">
        <v>0.5491904942</v>
      </c>
      <c r="B3720" s="41" t="n">
        <v>0.2003995005</v>
      </c>
      <c r="C3720" s="41" t="n">
        <v>0.3986850251</v>
      </c>
      <c r="D3720" s="42" t="n">
        <f aca="false">$B$5*A3720</f>
        <v>1.40316965128258</v>
      </c>
      <c r="E3720" s="42" t="n">
        <f aca="false">$D$5*A3720+$F$5*B3720</f>
        <v>1.65288571898668</v>
      </c>
      <c r="F3720" s="43" t="n">
        <f aca="false">Inputs!$B$5*D3720+Inputs!$B$6*E3720</f>
        <v>57672.6791789244</v>
      </c>
      <c r="G3720" s="43" t="n">
        <f aca="false">F3720*SQRT(($B$6-2)/C3720)</f>
        <v>129172.529167938</v>
      </c>
    </row>
    <row r="3721" customFormat="false" ht="15" hidden="false" customHeight="false" outlineLevel="0" collapsed="false">
      <c r="A3721" s="41" t="n">
        <v>0.2066900725</v>
      </c>
      <c r="B3721" s="41" t="n">
        <v>-1.4463073545</v>
      </c>
      <c r="C3721" s="41" t="n">
        <v>3.6010000056</v>
      </c>
      <c r="D3721" s="42" t="n">
        <f aca="false">$B$5*A3721</f>
        <v>0.52808859588123</v>
      </c>
      <c r="E3721" s="42" t="n">
        <f aca="false">$D$5*A3721+$F$5*B3721</f>
        <v>-2.00556588157176</v>
      </c>
      <c r="F3721" s="43" t="n">
        <f aca="false">Inputs!$B$5*D3721+Inputs!$B$6*E3721</f>
        <v>153087.153666711</v>
      </c>
      <c r="G3721" s="43" t="n">
        <f aca="false">F3721*SQRT(($B$6-2)/C3721)</f>
        <v>114088.582735265</v>
      </c>
    </row>
    <row r="3722" customFormat="false" ht="15" hidden="false" customHeight="false" outlineLevel="0" collapsed="false">
      <c r="A3722" s="41" t="n">
        <v>0.4925915516</v>
      </c>
      <c r="B3722" s="41" t="n">
        <v>-0.3308664018</v>
      </c>
      <c r="C3722" s="41" t="n">
        <v>3.0047856285</v>
      </c>
      <c r="D3722" s="42" t="n">
        <f aca="false">$B$5*A3722</f>
        <v>1.25856059597347</v>
      </c>
      <c r="E3722" s="42" t="n">
        <f aca="false">$D$5*A3722+$F$5*B3722</f>
        <v>0.600843166104302</v>
      </c>
      <c r="F3722" s="43" t="n">
        <f aca="false">Inputs!$B$5*D3722+Inputs!$B$6*E3722</f>
        <v>95813.9012921322</v>
      </c>
      <c r="G3722" s="43" t="n">
        <f aca="false">F3722*SQRT(($B$6-2)/C3722)</f>
        <v>78169.3993709611</v>
      </c>
    </row>
    <row r="3723" customFormat="false" ht="15" hidden="false" customHeight="false" outlineLevel="0" collapsed="false">
      <c r="A3723" s="41" t="n">
        <v>-0.1665983076</v>
      </c>
      <c r="B3723" s="41" t="n">
        <v>1.0482643764</v>
      </c>
      <c r="C3723" s="41" t="n">
        <v>4.0758642157</v>
      </c>
      <c r="D3723" s="42" t="n">
        <f aca="false">$B$5*A3723</f>
        <v>-0.425655017062676</v>
      </c>
      <c r="E3723" s="42" t="n">
        <f aca="false">$D$5*A3723+$F$5*B3723</f>
        <v>1.41364929130266</v>
      </c>
      <c r="F3723" s="43" t="n">
        <f aca="false">Inputs!$B$5*D3723+Inputs!$B$6*E3723</f>
        <v>-113247.966271401</v>
      </c>
      <c r="G3723" s="43" t="n">
        <f aca="false">F3723*SQRT(($B$6-2)/C3723)</f>
        <v>-79329.653206454</v>
      </c>
    </row>
    <row r="3724" customFormat="false" ht="15" hidden="false" customHeight="false" outlineLevel="0" collapsed="false">
      <c r="A3724" s="41" t="n">
        <v>-0.7194355565</v>
      </c>
      <c r="B3724" s="41" t="n">
        <v>1.3511843285</v>
      </c>
      <c r="C3724" s="41" t="n">
        <v>3.0073671758</v>
      </c>
      <c r="D3724" s="42" t="n">
        <f aca="false">$B$5*A3724</f>
        <v>-1.83814204651322</v>
      </c>
      <c r="E3724" s="42" t="n">
        <f aca="false">$D$5*A3724+$F$5*B3724</f>
        <v>0.621189823220923</v>
      </c>
      <c r="F3724" s="43" t="n">
        <f aca="false">Inputs!$B$5*D3724+Inputs!$B$6*E3724</f>
        <v>-214873.695812368</v>
      </c>
      <c r="G3724" s="43" t="n">
        <f aca="false">F3724*SQRT(($B$6-2)/C3724)</f>
        <v>-175228.613225107</v>
      </c>
    </row>
    <row r="3725" customFormat="false" ht="15" hidden="false" customHeight="false" outlineLevel="0" collapsed="false">
      <c r="A3725" s="41" t="n">
        <v>1.4444752994</v>
      </c>
      <c r="B3725" s="41" t="n">
        <v>0.7527844374</v>
      </c>
      <c r="C3725" s="41" t="n">
        <v>2.946502865</v>
      </c>
      <c r="D3725" s="42" t="n">
        <f aca="false">$B$5*A3725</f>
        <v>3.69060266619852</v>
      </c>
      <c r="E3725" s="42" t="n">
        <f aca="false">$D$5*A3725+$F$5*B3725</f>
        <v>4.73712211173982</v>
      </c>
      <c r="F3725" s="43" t="n">
        <f aca="false">Inputs!$B$5*D3725+Inputs!$B$6*E3725</f>
        <v>132204.161032861</v>
      </c>
      <c r="G3725" s="43" t="n">
        <f aca="false">F3725*SQRT(($B$6-2)/C3725)</f>
        <v>108919.763193511</v>
      </c>
    </row>
    <row r="3726" customFormat="false" ht="15" hidden="false" customHeight="false" outlineLevel="0" collapsed="false">
      <c r="A3726" s="41" t="n">
        <v>-0.9806208108</v>
      </c>
      <c r="B3726" s="41" t="n">
        <v>-2.1862932456</v>
      </c>
      <c r="C3726" s="41" t="n">
        <v>2.805041224</v>
      </c>
      <c r="D3726" s="42" t="n">
        <f aca="false">$B$5*A3726</f>
        <v>-2.50546463506265</v>
      </c>
      <c r="E3726" s="42" t="n">
        <f aca="false">$D$5*A3726+$F$5*B3726</f>
        <v>-6.10864286263088</v>
      </c>
      <c r="F3726" s="43" t="n">
        <f aca="false">Inputs!$B$5*D3726+Inputs!$B$6*E3726</f>
        <v>54885.6796252787</v>
      </c>
      <c r="G3726" s="43" t="n">
        <f aca="false">F3726*SQRT(($B$6-2)/C3726)</f>
        <v>46345.1636439854</v>
      </c>
    </row>
    <row r="3727" customFormat="false" ht="15" hidden="false" customHeight="false" outlineLevel="0" collapsed="false">
      <c r="A3727" s="41" t="n">
        <v>1.0788349143</v>
      </c>
      <c r="B3727" s="41" t="n">
        <v>0.1113850613</v>
      </c>
      <c r="C3727" s="41" t="n">
        <v>1.8774496424</v>
      </c>
      <c r="D3727" s="42" t="n">
        <f aca="false">$B$5*A3727</f>
        <v>2.75639951251328</v>
      </c>
      <c r="E3727" s="42" t="n">
        <f aca="false">$D$5*A3727+$F$5*B3727</f>
        <v>2.75951595116428</v>
      </c>
      <c r="F3727" s="43" t="n">
        <f aca="false">Inputs!$B$5*D3727+Inputs!$B$6*E3727</f>
        <v>137664.153693114</v>
      </c>
      <c r="G3727" s="43" t="n">
        <f aca="false">F3727*SQRT(($B$6-2)/C3727)</f>
        <v>142086.140799225</v>
      </c>
    </row>
    <row r="3728" customFormat="false" ht="15" hidden="false" customHeight="false" outlineLevel="0" collapsed="false">
      <c r="A3728" s="41" t="n">
        <v>-0.7451974708</v>
      </c>
      <c r="B3728" s="41" t="n">
        <v>1.1735623438</v>
      </c>
      <c r="C3728" s="41" t="n">
        <v>4.935082606</v>
      </c>
      <c r="D3728" s="42" t="n">
        <f aca="false">$B$5*A3728</f>
        <v>-1.90396317176296</v>
      </c>
      <c r="E3728" s="42" t="n">
        <f aca="false">$D$5*A3728+$F$5*B3728</f>
        <v>0.253179326090747</v>
      </c>
      <c r="F3728" s="43" t="n">
        <f aca="false">Inputs!$B$5*D3728+Inputs!$B$6*E3728</f>
        <v>-203055.283480833</v>
      </c>
      <c r="G3728" s="43" t="n">
        <f aca="false">F3728*SQRT(($B$6-2)/C3728)</f>
        <v>-129265.335840682</v>
      </c>
    </row>
    <row r="3729" customFormat="false" ht="15" hidden="false" customHeight="false" outlineLevel="0" collapsed="false">
      <c r="A3729" s="41" t="n">
        <v>-0.8615588809</v>
      </c>
      <c r="B3729" s="41" t="n">
        <v>-0.4241552582</v>
      </c>
      <c r="C3729" s="41" t="n">
        <v>15.6279845208</v>
      </c>
      <c r="D3729" s="42" t="n">
        <f aca="false">$B$5*A3729</f>
        <v>-2.2012640190229</v>
      </c>
      <c r="E3729" s="42" t="n">
        <f aca="false">$D$5*A3729+$F$5*B3729</f>
        <v>-2.78256272001322</v>
      </c>
      <c r="F3729" s="43" t="n">
        <f aca="false">Inputs!$B$5*D3729+Inputs!$B$6*E3729</f>
        <v>-80998.2659016294</v>
      </c>
      <c r="G3729" s="43" t="n">
        <f aca="false">F3729*SQRT(($B$6-2)/C3729)</f>
        <v>-28976.0533623514</v>
      </c>
    </row>
    <row r="3730" customFormat="false" ht="15" hidden="false" customHeight="false" outlineLevel="0" collapsed="false">
      <c r="A3730" s="41" t="n">
        <v>0.5248903643</v>
      </c>
      <c r="B3730" s="41" t="n">
        <v>-1.1136028316</v>
      </c>
      <c r="C3730" s="41" t="n">
        <v>1.0450742408</v>
      </c>
      <c r="D3730" s="42" t="n">
        <f aca="false">$B$5*A3730</f>
        <v>1.34108335307093</v>
      </c>
      <c r="E3730" s="42" t="n">
        <f aca="false">$D$5*A3730+$F$5*B3730</f>
        <v>-0.673884684794136</v>
      </c>
      <c r="F3730" s="43" t="n">
        <f aca="false">Inputs!$B$5*D3730+Inputs!$B$6*E3730</f>
        <v>167802.5695468</v>
      </c>
      <c r="G3730" s="43" t="n">
        <f aca="false">F3730*SQRT(($B$6-2)/C3730)</f>
        <v>232134.683137056</v>
      </c>
    </row>
    <row r="3731" customFormat="false" ht="15" hidden="false" customHeight="false" outlineLevel="0" collapsed="false">
      <c r="A3731" s="41" t="n">
        <v>-0.1094809096</v>
      </c>
      <c r="B3731" s="41" t="n">
        <v>1.0891371839</v>
      </c>
      <c r="C3731" s="41" t="n">
        <v>1.4477701412</v>
      </c>
      <c r="D3731" s="42" t="n">
        <f aca="false">$B$5*A3731</f>
        <v>-0.279721319592957</v>
      </c>
      <c r="E3731" s="42" t="n">
        <f aca="false">$D$5*A3731+$F$5*B3731</f>
        <v>1.62014204573199</v>
      </c>
      <c r="F3731" s="43" t="n">
        <f aca="false">Inputs!$B$5*D3731+Inputs!$B$6*E3731</f>
        <v>-108979.234245895</v>
      </c>
      <c r="G3731" s="43" t="n">
        <f aca="false">F3731*SQRT(($B$6-2)/C3731)</f>
        <v>-128088.146738397</v>
      </c>
    </row>
    <row r="3732" customFormat="false" ht="15" hidden="false" customHeight="false" outlineLevel="0" collapsed="false">
      <c r="A3732" s="41" t="n">
        <v>0.2111107436</v>
      </c>
      <c r="B3732" s="41" t="n">
        <v>1.2474263368</v>
      </c>
      <c r="C3732" s="41" t="n">
        <v>4.9209192686</v>
      </c>
      <c r="D3732" s="42" t="n">
        <f aca="false">$B$5*A3732</f>
        <v>0.539383313454333</v>
      </c>
      <c r="E3732" s="42" t="n">
        <f aca="false">$D$5*A3732+$F$5*B3732</f>
        <v>2.65634294125107</v>
      </c>
      <c r="F3732" s="43" t="n">
        <f aca="false">Inputs!$B$5*D3732+Inputs!$B$6*E3732</f>
        <v>-78878.8157171203</v>
      </c>
      <c r="G3732" s="43" t="n">
        <f aca="false">F3732*SQRT(($B$6-2)/C3732)</f>
        <v>-50286.5984199013</v>
      </c>
    </row>
    <row r="3733" customFormat="false" ht="15" hidden="false" customHeight="false" outlineLevel="0" collapsed="false">
      <c r="A3733" s="41" t="n">
        <v>1.133602358</v>
      </c>
      <c r="B3733" s="41" t="n">
        <v>0.0077383344</v>
      </c>
      <c r="C3733" s="41" t="n">
        <v>2.5492105885</v>
      </c>
      <c r="D3733" s="42" t="n">
        <f aca="false">$B$5*A3733</f>
        <v>2.89632912835652</v>
      </c>
      <c r="E3733" s="42" t="n">
        <f aca="false">$D$5*A3733+$F$5*B3733</f>
        <v>2.71086849261642</v>
      </c>
      <c r="F3733" s="43" t="n">
        <f aca="false">Inputs!$B$5*D3733+Inputs!$B$6*E3733</f>
        <v>154089.488204831</v>
      </c>
      <c r="G3733" s="43" t="n">
        <f aca="false">F3733*SQRT(($B$6-2)/C3733)</f>
        <v>136485.072150708</v>
      </c>
    </row>
    <row r="3734" customFormat="false" ht="15" hidden="false" customHeight="false" outlineLevel="0" collapsed="false">
      <c r="A3734" s="41" t="n">
        <v>-2.3367413764</v>
      </c>
      <c r="B3734" s="41" t="n">
        <v>-1.1057722952</v>
      </c>
      <c r="C3734" s="41" t="n">
        <v>2.16333899</v>
      </c>
      <c r="D3734" s="42" t="n">
        <f aca="false">$B$5*A3734</f>
        <v>-5.97032289686119</v>
      </c>
      <c r="E3734" s="42" t="n">
        <f aca="false">$D$5*A3734+$F$5*B3734</f>
        <v>-7.46986739471149</v>
      </c>
      <c r="F3734" s="43" t="n">
        <f aca="false">Inputs!$B$5*D3734+Inputs!$B$6*E3734</f>
        <v>-223538.919950544</v>
      </c>
      <c r="G3734" s="43" t="n">
        <f aca="false">F3734*SQRT(($B$6-2)/C3734)</f>
        <v>-214934.364309083</v>
      </c>
    </row>
    <row r="3735" customFormat="false" ht="15" hidden="false" customHeight="false" outlineLevel="0" collapsed="false">
      <c r="A3735" s="41" t="n">
        <v>0.7633341124</v>
      </c>
      <c r="B3735" s="41" t="n">
        <v>-1.5502514203</v>
      </c>
      <c r="C3735" s="41" t="n">
        <v>0.6026733536</v>
      </c>
      <c r="D3735" s="42" t="n">
        <f aca="false">$B$5*A3735</f>
        <v>1.9503018927315</v>
      </c>
      <c r="E3735" s="42" t="n">
        <f aca="false">$D$5*A3735+$F$5*B3735</f>
        <v>-0.860467331355952</v>
      </c>
      <c r="F3735" s="43" t="n">
        <f aca="false">Inputs!$B$5*D3735+Inputs!$B$6*E3735</f>
        <v>238053.555840948</v>
      </c>
      <c r="G3735" s="43" t="n">
        <f aca="false">F3735*SQRT(($B$6-2)/C3735)</f>
        <v>433659.31127699</v>
      </c>
    </row>
    <row r="3736" customFormat="false" ht="15" hidden="false" customHeight="false" outlineLevel="0" collapsed="false">
      <c r="A3736" s="41" t="n">
        <v>-0.3266925886</v>
      </c>
      <c r="B3736" s="41" t="n">
        <v>0.3384806137</v>
      </c>
      <c r="C3736" s="41" t="n">
        <v>1.5291992679</v>
      </c>
      <c r="D3736" s="42" t="n">
        <f aca="false">$B$5*A3736</f>
        <v>-0.834692389004693</v>
      </c>
      <c r="E3736" s="42" t="n">
        <f aca="false">$D$5*A3736+$F$5*B3736</f>
        <v>-0.192924216456929</v>
      </c>
      <c r="F3736" s="43" t="n">
        <f aca="false">Inputs!$B$5*D3736+Inputs!$B$6*E3736</f>
        <v>-73823.0280776229</v>
      </c>
      <c r="G3736" s="43" t="n">
        <f aca="false">F3736*SQRT(($B$6-2)/C3736)</f>
        <v>-84425.7276173022</v>
      </c>
    </row>
    <row r="3737" customFormat="false" ht="15" hidden="false" customHeight="false" outlineLevel="0" collapsed="false">
      <c r="A3737" s="41" t="n">
        <v>1.4695706958</v>
      </c>
      <c r="B3737" s="41" t="n">
        <v>-0.5750196965</v>
      </c>
      <c r="C3737" s="41" t="n">
        <v>1.3118169539</v>
      </c>
      <c r="D3737" s="42" t="n">
        <f aca="false">$B$5*A3737</f>
        <v>3.75472085285192</v>
      </c>
      <c r="E3737" s="42" t="n">
        <f aca="false">$D$5*A3737+$F$5*B3737</f>
        <v>2.50406051750038</v>
      </c>
      <c r="F3737" s="43" t="n">
        <f aca="false">Inputs!$B$5*D3737+Inputs!$B$6*E3737</f>
        <v>250269.059410173</v>
      </c>
      <c r="G3737" s="43" t="n">
        <f aca="false">F3737*SQRT(($B$6-2)/C3737)</f>
        <v>309019.253828879</v>
      </c>
    </row>
    <row r="3738" customFormat="false" ht="15" hidden="false" customHeight="false" outlineLevel="0" collapsed="false">
      <c r="A3738" s="41" t="n">
        <v>-0.6434877091</v>
      </c>
      <c r="B3738" s="41" t="n">
        <v>-0.0524457665</v>
      </c>
      <c r="C3738" s="41" t="n">
        <v>0.6393772165</v>
      </c>
      <c r="D3738" s="42" t="n">
        <f aca="false">$B$5*A3738</f>
        <v>-1.64409696438347</v>
      </c>
      <c r="E3738" s="42" t="n">
        <f aca="false">$D$5*A3738+$F$5*B3738</f>
        <v>-1.62179594820145</v>
      </c>
      <c r="F3738" s="43" t="n">
        <f aca="false">Inputs!$B$5*D3738+Inputs!$B$6*E3738</f>
        <v>-83319.8990282742</v>
      </c>
      <c r="G3738" s="43" t="n">
        <f aca="false">F3738*SQRT(($B$6-2)/C3738)</f>
        <v>-147361.880343015</v>
      </c>
    </row>
    <row r="3739" customFormat="false" ht="15" hidden="false" customHeight="false" outlineLevel="0" collapsed="false">
      <c r="A3739" s="41" t="n">
        <v>0.3509129698</v>
      </c>
      <c r="B3739" s="41" t="n">
        <v>-0.1542468274</v>
      </c>
      <c r="C3739" s="41" t="n">
        <v>6.1541540766</v>
      </c>
      <c r="D3739" s="42" t="n">
        <f aca="false">$B$5*A3739</f>
        <v>0.896574931039295</v>
      </c>
      <c r="E3739" s="42" t="n">
        <f aca="false">$D$5*A3739+$F$5*B3739</f>
        <v>0.568683391288411</v>
      </c>
      <c r="F3739" s="43" t="n">
        <f aca="false">Inputs!$B$5*D3739+Inputs!$B$6*E3739</f>
        <v>61223.323539509</v>
      </c>
      <c r="G3739" s="43" t="n">
        <f aca="false">F3739*SQRT(($B$6-2)/C3739)</f>
        <v>34901.7912839692</v>
      </c>
    </row>
    <row r="3740" customFormat="false" ht="15" hidden="false" customHeight="false" outlineLevel="0" collapsed="false">
      <c r="A3740" s="41" t="n">
        <v>1.0492683489</v>
      </c>
      <c r="B3740" s="41" t="n">
        <v>-0.799143833</v>
      </c>
      <c r="C3740" s="41" t="n">
        <v>3.4758639631</v>
      </c>
      <c r="D3740" s="42" t="n">
        <f aca="false">$B$5*A3740</f>
        <v>2.68085758726132</v>
      </c>
      <c r="E3740" s="42" t="n">
        <f aca="false">$D$5*A3740+$F$5*B3740</f>
        <v>1.11690908306609</v>
      </c>
      <c r="F3740" s="43" t="n">
        <f aca="false">Inputs!$B$5*D3740+Inputs!$B$6*E3740</f>
        <v>212240.304572828</v>
      </c>
      <c r="G3740" s="43" t="n">
        <f aca="false">F3740*SQRT(($B$6-2)/C3740)</f>
        <v>160994.660502389</v>
      </c>
    </row>
    <row r="3741" customFormat="false" ht="15" hidden="false" customHeight="false" outlineLevel="0" collapsed="false">
      <c r="A3741" s="41" t="n">
        <v>0.1201609334</v>
      </c>
      <c r="B3741" s="41" t="n">
        <v>0.4452127102</v>
      </c>
      <c r="C3741" s="41" t="n">
        <v>14.6494238045</v>
      </c>
      <c r="D3741" s="42" t="n">
        <f aca="false">$B$5*A3741</f>
        <v>0.307008545845781</v>
      </c>
      <c r="E3741" s="42" t="n">
        <f aca="false">$D$5*A3741+$F$5*B3741</f>
        <v>1.05470202843954</v>
      </c>
      <c r="F3741" s="43" t="n">
        <f aca="false">Inputs!$B$5*D3741+Inputs!$B$6*E3741</f>
        <v>-22034.246837399</v>
      </c>
      <c r="G3741" s="43" t="n">
        <f aca="false">F3741*SQRT(($B$6-2)/C3741)</f>
        <v>-8141.47205444933</v>
      </c>
    </row>
    <row r="3742" customFormat="false" ht="15" hidden="false" customHeight="false" outlineLevel="0" collapsed="false">
      <c r="A3742" s="41" t="n">
        <v>-0.4002328099</v>
      </c>
      <c r="B3742" s="41" t="n">
        <v>0.8397099366</v>
      </c>
      <c r="C3742" s="41" t="n">
        <v>3.757511547</v>
      </c>
      <c r="D3742" s="42" t="n">
        <f aca="false">$B$5*A3742</f>
        <v>-1.02258603932557</v>
      </c>
      <c r="E3742" s="42" t="n">
        <f aca="false">$D$5*A3742+$F$5*B3742</f>
        <v>0.497575272747826</v>
      </c>
      <c r="F3742" s="43" t="n">
        <f aca="false">Inputs!$B$5*D3742+Inputs!$B$6*E3742</f>
        <v>-127137.367569948</v>
      </c>
      <c r="G3742" s="43" t="n">
        <f aca="false">F3742*SQRT(($B$6-2)/C3742)</f>
        <v>-92755.1540072985</v>
      </c>
    </row>
    <row r="3743" customFormat="false" ht="15" hidden="false" customHeight="false" outlineLevel="0" collapsed="false">
      <c r="A3743" s="41" t="n">
        <v>0.1489585412</v>
      </c>
      <c r="B3743" s="41" t="n">
        <v>0.7888457132</v>
      </c>
      <c r="C3743" s="41" t="n">
        <v>1.1340061434</v>
      </c>
      <c r="D3743" s="42" t="n">
        <f aca="false">$B$5*A3743</f>
        <v>0.380585801317692</v>
      </c>
      <c r="E3743" s="42" t="n">
        <f aca="false">$D$5*A3743+$F$5*B3743</f>
        <v>1.71659481372093</v>
      </c>
      <c r="F3743" s="43" t="n">
        <f aca="false">Inputs!$B$5*D3743+Inputs!$B$6*E3743</f>
        <v>-47771.1605542771</v>
      </c>
      <c r="G3743" s="43" t="n">
        <f aca="false">F3743*SQRT(($B$6-2)/C3743)</f>
        <v>-63441.4479273347</v>
      </c>
    </row>
    <row r="3744" customFormat="false" ht="15" hidden="false" customHeight="false" outlineLevel="0" collapsed="false">
      <c r="A3744" s="41" t="n">
        <v>0.194104108</v>
      </c>
      <c r="B3744" s="41" t="n">
        <v>0.3764045715</v>
      </c>
      <c r="C3744" s="41" t="n">
        <v>4.0202889702</v>
      </c>
      <c r="D3744" s="42" t="n">
        <f aca="false">$B$5*A3744</f>
        <v>0.495931732998442</v>
      </c>
      <c r="E3744" s="42" t="n">
        <f aca="false">$D$5*A3744+$F$5*B3744</f>
        <v>1.1118422411822</v>
      </c>
      <c r="F3744" s="43" t="n">
        <f aca="false">Inputs!$B$5*D3744+Inputs!$B$6*E3744</f>
        <v>-5998.93875926571</v>
      </c>
      <c r="G3744" s="43" t="n">
        <f aca="false">F3744*SQRT(($B$6-2)/C3744)</f>
        <v>-4231.17308139361</v>
      </c>
    </row>
    <row r="3745" customFormat="false" ht="15" hidden="false" customHeight="false" outlineLevel="0" collapsed="false">
      <c r="A3745" s="41" t="n">
        <v>-0.6323917568</v>
      </c>
      <c r="B3745" s="41" t="n">
        <v>-0.6307717052</v>
      </c>
      <c r="C3745" s="41" t="n">
        <v>4.6547911439</v>
      </c>
      <c r="D3745" s="42" t="n">
        <f aca="false">$B$5*A3745</f>
        <v>-1.61574704994782</v>
      </c>
      <c r="E3745" s="42" t="n">
        <f aca="false">$D$5*A3745+$F$5*B3745</f>
        <v>-2.59401320573311</v>
      </c>
      <c r="F3745" s="43" t="n">
        <f aca="false">Inputs!$B$5*D3745+Inputs!$B$6*E3745</f>
        <v>-31874.0447081268</v>
      </c>
      <c r="G3745" s="43" t="n">
        <f aca="false">F3745*SQRT(($B$6-2)/C3745)</f>
        <v>-20893.0611620504</v>
      </c>
    </row>
    <row r="3746" customFormat="false" ht="15" hidden="false" customHeight="false" outlineLevel="0" collapsed="false">
      <c r="A3746" s="41" t="n">
        <v>1.2243964799</v>
      </c>
      <c r="B3746" s="41" t="n">
        <v>0.6355104445</v>
      </c>
      <c r="C3746" s="41" t="n">
        <v>2.009452171</v>
      </c>
      <c r="D3746" s="42" t="n">
        <f aca="false">$B$5*A3746</f>
        <v>3.12830611577782</v>
      </c>
      <c r="E3746" s="42" t="n">
        <f aca="false">$D$5*A3746+$F$5*B3746</f>
        <v>4.01092302739708</v>
      </c>
      <c r="F3746" s="43" t="n">
        <f aca="false">Inputs!$B$5*D3746+Inputs!$B$6*E3746</f>
        <v>112284.460207928</v>
      </c>
      <c r="G3746" s="43" t="n">
        <f aca="false">F3746*SQRT(($B$6-2)/C3746)</f>
        <v>112020.06402928</v>
      </c>
    </row>
    <row r="3747" customFormat="false" ht="15" hidden="false" customHeight="false" outlineLevel="0" collapsed="false">
      <c r="A3747" s="41" t="n">
        <v>-1.0229651662</v>
      </c>
      <c r="B3747" s="41" t="n">
        <v>0.1808634247</v>
      </c>
      <c r="C3747" s="41" t="n">
        <v>4.551620974</v>
      </c>
      <c r="D3747" s="42" t="n">
        <f aca="false">$B$5*A3747</f>
        <v>-2.613653533137</v>
      </c>
      <c r="E3747" s="42" t="n">
        <f aca="false">$D$5*A3747+$F$5*B3747</f>
        <v>-2.12193055518847</v>
      </c>
      <c r="F3747" s="43" t="n">
        <f aca="false">Inputs!$B$5*D3747+Inputs!$B$6*E3747</f>
        <v>-155268.825554276</v>
      </c>
      <c r="G3747" s="43" t="n">
        <f aca="false">F3747*SQRT(($B$6-2)/C3747)</f>
        <v>-102923.896848052</v>
      </c>
    </row>
    <row r="3748" customFormat="false" ht="15" hidden="false" customHeight="false" outlineLevel="0" collapsed="false">
      <c r="A3748" s="41" t="n">
        <v>-2.3737760535</v>
      </c>
      <c r="B3748" s="41" t="n">
        <v>-0.5739401637</v>
      </c>
      <c r="C3748" s="41" t="n">
        <v>4.4714272971</v>
      </c>
      <c r="D3748" s="42" t="n">
        <f aca="false">$B$5*A3748</f>
        <v>-6.06494568349093</v>
      </c>
      <c r="E3748" s="42" t="n">
        <f aca="false">$D$5*A3748+$F$5*B3748</f>
        <v>-6.63965653002751</v>
      </c>
      <c r="F3748" s="43" t="n">
        <f aca="false">Inputs!$B$5*D3748+Inputs!$B$6*E3748</f>
        <v>-274511.741847718</v>
      </c>
      <c r="G3748" s="43" t="n">
        <f aca="false">F3748*SQRT(($B$6-2)/C3748)</f>
        <v>-183591.61256903</v>
      </c>
    </row>
    <row r="3749" customFormat="false" ht="15" hidden="false" customHeight="false" outlineLevel="0" collapsed="false">
      <c r="A3749" s="41" t="n">
        <v>0.9610276766</v>
      </c>
      <c r="B3749" s="41" t="n">
        <v>-0.1251455887</v>
      </c>
      <c r="C3749" s="41" t="n">
        <v>1.6132431736</v>
      </c>
      <c r="D3749" s="42" t="n">
        <f aca="false">$B$5*A3749</f>
        <v>2.4554046074888</v>
      </c>
      <c r="E3749" s="42" t="n">
        <f aca="false">$D$5*A3749+$F$5*B3749</f>
        <v>2.07075531797612</v>
      </c>
      <c r="F3749" s="43" t="n">
        <f aca="false">Inputs!$B$5*D3749+Inputs!$B$6*E3749</f>
        <v>142002.694850074</v>
      </c>
      <c r="G3749" s="43" t="n">
        <f aca="false">F3749*SQRT(($B$6-2)/C3749)</f>
        <v>158110.84731585</v>
      </c>
    </row>
    <row r="3750" customFormat="false" ht="15" hidden="false" customHeight="false" outlineLevel="0" collapsed="false">
      <c r="A3750" s="41" t="n">
        <v>0.1179126697</v>
      </c>
      <c r="B3750" s="41" t="n">
        <v>-3.0163812465</v>
      </c>
      <c r="C3750" s="41" t="n">
        <v>5.1625791496</v>
      </c>
      <c r="D3750" s="42" t="n">
        <f aca="false">$B$5*A3750</f>
        <v>0.301264281468962</v>
      </c>
      <c r="E3750" s="42" t="n">
        <f aca="false">$D$5*A3750+$F$5*B3750</f>
        <v>-4.92793573957338</v>
      </c>
      <c r="F3750" s="43" t="n">
        <f aca="false">Inputs!$B$5*D3750+Inputs!$B$6*E3750</f>
        <v>276523.215125565</v>
      </c>
      <c r="G3750" s="43" t="n">
        <f aca="false">F3750*SQRT(($B$6-2)/C3750)</f>
        <v>172112.825415625</v>
      </c>
    </row>
    <row r="3751" customFormat="false" ht="15" hidden="false" customHeight="false" outlineLevel="0" collapsed="false">
      <c r="A3751" s="41" t="n">
        <v>-0.3922536181</v>
      </c>
      <c r="B3751" s="41" t="n">
        <v>0.3382722238</v>
      </c>
      <c r="C3751" s="41" t="n">
        <v>3.8974579268</v>
      </c>
      <c r="D3751" s="42" t="n">
        <f aca="false">$B$5*A3751</f>
        <v>-1.0021993795167</v>
      </c>
      <c r="E3751" s="42" t="n">
        <f aca="false">$D$5*A3751+$F$5*B3751</f>
        <v>-0.349292280010588</v>
      </c>
      <c r="F3751" s="43" t="n">
        <f aca="false">Inputs!$B$5*D3751+Inputs!$B$6*E3751</f>
        <v>-82755.3239511403</v>
      </c>
      <c r="G3751" s="43" t="n">
        <f aca="false">F3751*SQRT(($B$6-2)/C3751)</f>
        <v>-59281.6418281001</v>
      </c>
    </row>
    <row r="3752" customFormat="false" ht="15" hidden="false" customHeight="false" outlineLevel="0" collapsed="false">
      <c r="A3752" s="41" t="n">
        <v>0.4652898754</v>
      </c>
      <c r="B3752" s="41" t="n">
        <v>0.9623557113</v>
      </c>
      <c r="C3752" s="41" t="n">
        <v>3.2348253499</v>
      </c>
      <c r="D3752" s="42" t="n">
        <f aca="false">$B$5*A3752</f>
        <v>1.1888054128857</v>
      </c>
      <c r="E3752" s="42" t="n">
        <f aca="false">$D$5*A3752+$F$5*B3752</f>
        <v>2.76894041456583</v>
      </c>
      <c r="F3752" s="43" t="n">
        <f aca="false">Inputs!$B$5*D3752+Inputs!$B$6*E3752</f>
        <v>-19566.4794397211</v>
      </c>
      <c r="G3752" s="43" t="n">
        <f aca="false">F3752*SQRT(($B$6-2)/C3752)</f>
        <v>-15385.1689519673</v>
      </c>
    </row>
    <row r="3753" customFormat="false" ht="15" hidden="false" customHeight="false" outlineLevel="0" collapsed="false">
      <c r="A3753" s="41" t="n">
        <v>-0.2102577518</v>
      </c>
      <c r="B3753" s="41" t="n">
        <v>-0.1656558126</v>
      </c>
      <c r="C3753" s="41" t="n">
        <v>3.4848633859</v>
      </c>
      <c r="D3753" s="42" t="n">
        <f aca="false">$B$5*A3753</f>
        <v>-0.537203938138858</v>
      </c>
      <c r="E3753" s="42" t="n">
        <f aca="false">$D$5*A3753+$F$5*B3753</f>
        <v>-0.786372025327995</v>
      </c>
      <c r="F3753" s="43" t="n">
        <f aca="false">Inputs!$B$5*D3753+Inputs!$B$6*E3753</f>
        <v>-14401.7925474861</v>
      </c>
      <c r="G3753" s="43" t="n">
        <f aca="false">F3753*SQRT(($B$6-2)/C3753)</f>
        <v>-10910.3496745205</v>
      </c>
    </row>
    <row r="3754" customFormat="false" ht="15" hidden="false" customHeight="false" outlineLevel="0" collapsed="false">
      <c r="A3754" s="41" t="n">
        <v>-1.3321174294</v>
      </c>
      <c r="B3754" s="41" t="n">
        <v>-0.2045215392</v>
      </c>
      <c r="C3754" s="41" t="n">
        <v>1.1229450294</v>
      </c>
      <c r="D3754" s="42" t="n">
        <f aca="false">$B$5*A3754</f>
        <v>-3.40353077596777</v>
      </c>
      <c r="E3754" s="42" t="n">
        <f aca="false">$D$5*A3754+$F$5*B3754</f>
        <v>-3.52304682744838</v>
      </c>
      <c r="F3754" s="43" t="n">
        <f aca="false">Inputs!$B$5*D3754+Inputs!$B$6*E3754</f>
        <v>-164200.736224358</v>
      </c>
      <c r="G3754" s="43" t="n">
        <f aca="false">F3754*SQRT(($B$6-2)/C3754)</f>
        <v>-219134.546467765</v>
      </c>
    </row>
    <row r="3755" customFormat="false" ht="15" hidden="false" customHeight="false" outlineLevel="0" collapsed="false">
      <c r="A3755" s="41" t="n">
        <v>-1.2615750624</v>
      </c>
      <c r="B3755" s="41" t="n">
        <v>-1.8478701198</v>
      </c>
      <c r="C3755" s="41" t="n">
        <v>7.9634177586</v>
      </c>
      <c r="D3755" s="42" t="n">
        <f aca="false">$B$5*A3755</f>
        <v>-3.2232965775441</v>
      </c>
      <c r="E3755" s="42" t="n">
        <f aca="false">$D$5*A3755+$F$5*B3755</f>
        <v>-6.19282795621928</v>
      </c>
      <c r="F3755" s="43" t="n">
        <f aca="false">Inputs!$B$5*D3755+Inputs!$B$6*E3755</f>
        <v>-12688.2599434453</v>
      </c>
      <c r="G3755" s="43" t="n">
        <f aca="false">F3755*SQRT(($B$6-2)/C3755)</f>
        <v>-6358.68506459953</v>
      </c>
    </row>
    <row r="3756" customFormat="false" ht="15" hidden="false" customHeight="false" outlineLevel="0" collapsed="false">
      <c r="A3756" s="41" t="n">
        <v>-1.0851793701</v>
      </c>
      <c r="B3756" s="41" t="n">
        <v>1.5086849078</v>
      </c>
      <c r="C3756" s="41" t="n">
        <v>2.5188291659</v>
      </c>
      <c r="D3756" s="42" t="n">
        <f aca="false">$B$5*A3756</f>
        <v>-2.77260945774445</v>
      </c>
      <c r="E3756" s="42" t="n">
        <f aca="false">$D$5*A3756+$F$5*B3756</f>
        <v>0.0228335343480683</v>
      </c>
      <c r="F3756" s="43" t="n">
        <f aca="false">Inputs!$B$5*D3756+Inputs!$B$6*E3756</f>
        <v>-278402.622491849</v>
      </c>
      <c r="G3756" s="43" t="n">
        <f aca="false">F3756*SQRT(($B$6-2)/C3756)</f>
        <v>-248078.406177755</v>
      </c>
    </row>
    <row r="3757" customFormat="false" ht="15" hidden="false" customHeight="false" outlineLevel="0" collapsed="false">
      <c r="A3757" s="41" t="n">
        <v>-0.2705612015</v>
      </c>
      <c r="B3757" s="41" t="n">
        <v>0.219877363</v>
      </c>
      <c r="C3757" s="41" t="n">
        <v>2.3220207467</v>
      </c>
      <c r="D3757" s="42" t="n">
        <f aca="false">$B$5*A3757</f>
        <v>-0.691277927729565</v>
      </c>
      <c r="E3757" s="42" t="n">
        <f aca="false">$D$5*A3757+$F$5*B3757</f>
        <v>-0.264152144953981</v>
      </c>
      <c r="F3757" s="43" t="n">
        <f aca="false">Inputs!$B$5*D3757+Inputs!$B$6*E3757</f>
        <v>-55920.1855252574</v>
      </c>
      <c r="G3757" s="43" t="n">
        <f aca="false">F3757*SQRT(($B$6-2)/C3757)</f>
        <v>-51897.9918555714</v>
      </c>
    </row>
    <row r="3758" customFormat="false" ht="15" hidden="false" customHeight="false" outlineLevel="0" collapsed="false">
      <c r="A3758" s="41" t="n">
        <v>-0.5134962512</v>
      </c>
      <c r="B3758" s="41" t="n">
        <v>-1.7905510195</v>
      </c>
      <c r="C3758" s="41" t="n">
        <v>4.132866022</v>
      </c>
      <c r="D3758" s="42" t="n">
        <f aca="false">$B$5*A3758</f>
        <v>-1.31197164433954</v>
      </c>
      <c r="E3758" s="42" t="n">
        <f aca="false">$D$5*A3758+$F$5*B3758</f>
        <v>-4.31373329341954</v>
      </c>
      <c r="F3758" s="43" t="n">
        <f aca="false">Inputs!$B$5*D3758+Inputs!$B$6*E3758</f>
        <v>84489.5002370231</v>
      </c>
      <c r="G3758" s="43" t="n">
        <f aca="false">F3758*SQRT(($B$6-2)/C3758)</f>
        <v>58774.9239315344</v>
      </c>
    </row>
    <row r="3759" customFormat="false" ht="15" hidden="false" customHeight="false" outlineLevel="0" collapsed="false">
      <c r="A3759" s="41" t="n">
        <v>0.9361131249</v>
      </c>
      <c r="B3759" s="41" t="n">
        <v>-2.1721981399</v>
      </c>
      <c r="C3759" s="41" t="n">
        <v>13.2542105907</v>
      </c>
      <c r="D3759" s="42" t="n">
        <f aca="false">$B$5*A3759</f>
        <v>2.39174847507217</v>
      </c>
      <c r="E3759" s="42" t="n">
        <f aca="false">$D$5*A3759+$F$5*B3759</f>
        <v>-1.5232674848477</v>
      </c>
      <c r="F3759" s="43" t="n">
        <f aca="false">Inputs!$B$5*D3759+Inputs!$B$6*E3759</f>
        <v>315338.221749602</v>
      </c>
      <c r="G3759" s="43" t="n">
        <f aca="false">F3759*SQRT(($B$6-2)/C3759)</f>
        <v>122493.96111268</v>
      </c>
    </row>
    <row r="3760" customFormat="false" ht="15" hidden="false" customHeight="false" outlineLevel="0" collapsed="false">
      <c r="A3760" s="41" t="n">
        <v>-0.5547926768</v>
      </c>
      <c r="B3760" s="41" t="n">
        <v>-0.0546148809</v>
      </c>
      <c r="C3760" s="41" t="n">
        <v>5.3132076245</v>
      </c>
      <c r="D3760" s="42" t="n">
        <f aca="false">$B$5*A3760</f>
        <v>-1.41748310478967</v>
      </c>
      <c r="E3760" s="42" t="n">
        <f aca="false">$D$5*A3760+$F$5*B3760</f>
        <v>-1.41448383541578</v>
      </c>
      <c r="F3760" s="43" t="n">
        <f aca="false">Inputs!$B$5*D3760+Inputs!$B$6*E3760</f>
        <v>-71024.1187081773</v>
      </c>
      <c r="G3760" s="43" t="n">
        <f aca="false">F3760*SQRT(($B$6-2)/C3760)</f>
        <v>-43575.507900188</v>
      </c>
    </row>
    <row r="3761" customFormat="false" ht="15" hidden="false" customHeight="false" outlineLevel="0" collapsed="false">
      <c r="A3761" s="41" t="n">
        <v>0.2304896434</v>
      </c>
      <c r="B3761" s="41" t="n">
        <v>-0.7264696045</v>
      </c>
      <c r="C3761" s="41" t="n">
        <v>2.5523629801</v>
      </c>
      <c r="D3761" s="42" t="n">
        <f aca="false">$B$5*A3761</f>
        <v>0.588895976841226</v>
      </c>
      <c r="E3761" s="42" t="n">
        <f aca="false">$D$5*A3761+$F$5*B3761</f>
        <v>-0.705956940498657</v>
      </c>
      <c r="F3761" s="43" t="n">
        <f aca="false">Inputs!$B$5*D3761+Inputs!$B$6*E3761</f>
        <v>94187.4447090555</v>
      </c>
      <c r="G3761" s="43" t="n">
        <f aca="false">F3761*SQRT(($B$6-2)/C3761)</f>
        <v>83375.1818348387</v>
      </c>
    </row>
    <row r="3762" customFormat="false" ht="15" hidden="false" customHeight="false" outlineLevel="0" collapsed="false">
      <c r="A3762" s="41" t="n">
        <v>-1.8379614831</v>
      </c>
      <c r="B3762" s="41" t="n">
        <v>-0.8010932923</v>
      </c>
      <c r="C3762" s="41" t="n">
        <v>4.0960953104</v>
      </c>
      <c r="D3762" s="42" t="n">
        <f aca="false">$B$5*A3762</f>
        <v>-4.69595122375344</v>
      </c>
      <c r="E3762" s="42" t="n">
        <f aca="false">$D$5*A3762+$F$5*B3762</f>
        <v>-5.75687408557963</v>
      </c>
      <c r="F3762" s="43" t="n">
        <f aca="false">Inputs!$B$5*D3762+Inputs!$B$6*E3762</f>
        <v>-181751.418096363</v>
      </c>
      <c r="G3762" s="43" t="n">
        <f aca="false">F3762*SQRT(($B$6-2)/C3762)</f>
        <v>-127001.186738875</v>
      </c>
    </row>
    <row r="3763" customFormat="false" ht="15" hidden="false" customHeight="false" outlineLevel="0" collapsed="false">
      <c r="A3763" s="41" t="n">
        <v>-0.7487579876</v>
      </c>
      <c r="B3763" s="41" t="n">
        <v>-0.7730934952</v>
      </c>
      <c r="C3763" s="41" t="n">
        <v>4.0773849798</v>
      </c>
      <c r="D3763" s="42" t="n">
        <f aca="false">$B$5*A3763</f>
        <v>-1.91306021399039</v>
      </c>
      <c r="E3763" s="42" t="n">
        <f aca="false">$D$5*A3763+$F$5*B3763</f>
        <v>-3.11667021916984</v>
      </c>
      <c r="F3763" s="43" t="n">
        <f aca="false">Inputs!$B$5*D3763+Inputs!$B$6*E3763</f>
        <v>-35472.5104405472</v>
      </c>
      <c r="G3763" s="43" t="n">
        <f aca="false">F3763*SQRT(($B$6-2)/C3763)</f>
        <v>-24843.68783729</v>
      </c>
    </row>
    <row r="3764" customFormat="false" ht="15" hidden="false" customHeight="false" outlineLevel="0" collapsed="false">
      <c r="A3764" s="41" t="n">
        <v>0.9700585902</v>
      </c>
      <c r="B3764" s="41" t="n">
        <v>-1.2136027781</v>
      </c>
      <c r="C3764" s="41" t="n">
        <v>3.2169508681</v>
      </c>
      <c r="D3764" s="42" t="n">
        <f aca="false">$B$5*A3764</f>
        <v>2.47847839339862</v>
      </c>
      <c r="E3764" s="42" t="n">
        <f aca="false">$D$5*A3764+$F$5*B3764</f>
        <v>0.212757861594068</v>
      </c>
      <c r="F3764" s="43" t="n">
        <f aca="false">Inputs!$B$5*D3764+Inputs!$B$6*E3764</f>
        <v>237209.946260158</v>
      </c>
      <c r="G3764" s="43" t="n">
        <f aca="false">F3764*SQRT(($B$6-2)/C3764)</f>
        <v>187036.203683707</v>
      </c>
    </row>
    <row r="3765" customFormat="false" ht="15" hidden="false" customHeight="false" outlineLevel="0" collapsed="false">
      <c r="A3765" s="41" t="n">
        <v>0.3009792744</v>
      </c>
      <c r="B3765" s="41" t="n">
        <v>0.1582970372</v>
      </c>
      <c r="C3765" s="41" t="n">
        <v>1.1710349223</v>
      </c>
      <c r="D3765" s="42" t="n">
        <f aca="false">$B$5*A3765</f>
        <v>0.768995435943095</v>
      </c>
      <c r="E3765" s="42" t="n">
        <f aca="false">$D$5*A3765+$F$5*B3765</f>
        <v>0.989545131914533</v>
      </c>
      <c r="F3765" s="43" t="n">
        <f aca="false">Inputs!$B$5*D3765+Inputs!$B$6*E3765</f>
        <v>27422.2869985829</v>
      </c>
      <c r="G3765" s="43" t="n">
        <f aca="false">F3765*SQRT(($B$6-2)/C3765)</f>
        <v>35837.1732547711</v>
      </c>
    </row>
    <row r="3766" customFormat="false" ht="15" hidden="false" customHeight="false" outlineLevel="0" collapsed="false">
      <c r="A3766" s="41" t="n">
        <v>0.9604550775</v>
      </c>
      <c r="B3766" s="41" t="n">
        <v>-0.1331318717</v>
      </c>
      <c r="C3766" s="41" t="n">
        <v>5.4275635806</v>
      </c>
      <c r="D3766" s="42" t="n">
        <f aca="false">$B$5*A3766</f>
        <v>2.4539416293638</v>
      </c>
      <c r="E3766" s="42" t="n">
        <f aca="false">$D$5*A3766+$F$5*B3766</f>
        <v>2.05560249903549</v>
      </c>
      <c r="F3766" s="43" t="n">
        <f aca="false">Inputs!$B$5*D3766+Inputs!$B$6*E3766</f>
        <v>142614.037984606</v>
      </c>
      <c r="G3766" s="43" t="n">
        <f aca="false">F3766*SQRT(($B$6-2)/C3766)</f>
        <v>86571.4745301332</v>
      </c>
    </row>
    <row r="3767" customFormat="false" ht="15" hidden="false" customHeight="false" outlineLevel="0" collapsed="false">
      <c r="A3767" s="41" t="n">
        <v>0.7911309672</v>
      </c>
      <c r="B3767" s="41" t="n">
        <v>-0.1722201381</v>
      </c>
      <c r="C3767" s="41" t="n">
        <v>2.1987942944</v>
      </c>
      <c r="D3767" s="42" t="n">
        <f aca="false">$B$5*A3767</f>
        <v>2.02132224626709</v>
      </c>
      <c r="E3767" s="42" t="n">
        <f aca="false">$D$5*A3767+$F$5*B3767</f>
        <v>1.585185464616</v>
      </c>
      <c r="F3767" s="43" t="n">
        <f aca="false">Inputs!$B$5*D3767+Inputs!$B$6*E3767</f>
        <v>122872.951395909</v>
      </c>
      <c r="G3767" s="43" t="n">
        <f aca="false">F3767*SQRT(($B$6-2)/C3767)</f>
        <v>117186.878804406</v>
      </c>
    </row>
    <row r="3768" customFormat="false" ht="15" hidden="false" customHeight="false" outlineLevel="0" collapsed="false">
      <c r="A3768" s="41" t="n">
        <v>0.4343925266</v>
      </c>
      <c r="B3768" s="41" t="n">
        <v>-1.5029410872</v>
      </c>
      <c r="C3768" s="41" t="n">
        <v>1.7320663212</v>
      </c>
      <c r="D3768" s="42" t="n">
        <f aca="false">$B$5*A3768</f>
        <v>1.1098633652736</v>
      </c>
      <c r="E3768" s="42" t="n">
        <f aca="false">$D$5*A3768+$F$5*B3768</f>
        <v>-1.56151987279107</v>
      </c>
      <c r="F3768" s="43" t="n">
        <f aca="false">Inputs!$B$5*D3768+Inputs!$B$6*E3768</f>
        <v>189062.330166913</v>
      </c>
      <c r="G3768" s="43" t="n">
        <f aca="false">F3768*SQRT(($B$6-2)/C3768)</f>
        <v>203159.785409205</v>
      </c>
    </row>
    <row r="3769" customFormat="false" ht="15" hidden="false" customHeight="false" outlineLevel="0" collapsed="false">
      <c r="A3769" s="41" t="n">
        <v>-2.6382780763</v>
      </c>
      <c r="B3769" s="41" t="n">
        <v>0.3775468536</v>
      </c>
      <c r="C3769" s="41" t="n">
        <v>2.3871553864</v>
      </c>
      <c r="D3769" s="42" t="n">
        <f aca="false">$B$5*A3769</f>
        <v>-6.74074254271453</v>
      </c>
      <c r="E3769" s="42" t="n">
        <f aca="false">$D$5*A3769+$F$5*B3769</f>
        <v>-5.62608748585702</v>
      </c>
      <c r="F3769" s="43" t="n">
        <f aca="false">Inputs!$B$5*D3769+Inputs!$B$6*E3769</f>
        <v>-392769.879978601</v>
      </c>
      <c r="G3769" s="43" t="n">
        <f aca="false">F3769*SQRT(($B$6-2)/C3769)</f>
        <v>-359511.534839738</v>
      </c>
    </row>
    <row r="3770" customFormat="false" ht="15" hidden="false" customHeight="false" outlineLevel="0" collapsed="false">
      <c r="A3770" s="41" t="n">
        <v>0.431183126</v>
      </c>
      <c r="B3770" s="41" t="n">
        <v>0.4755023332</v>
      </c>
      <c r="C3770" s="41" t="n">
        <v>6.4469049921</v>
      </c>
      <c r="D3770" s="42" t="n">
        <f aca="false">$B$5*A3770</f>
        <v>1.1016634172259</v>
      </c>
      <c r="E3770" s="42" t="n">
        <f aca="false">$D$5*A3770+$F$5*B3770</f>
        <v>1.84710908623049</v>
      </c>
      <c r="F3770" s="43" t="n">
        <f aca="false">Inputs!$B$5*D3770+Inputs!$B$6*E3770</f>
        <v>17810.8874110655</v>
      </c>
      <c r="G3770" s="43" t="n">
        <f aca="false">F3770*SQRT(($B$6-2)/C3770)</f>
        <v>9920.30263282557</v>
      </c>
    </row>
    <row r="3771" customFormat="false" ht="15" hidden="false" customHeight="false" outlineLevel="0" collapsed="false">
      <c r="A3771" s="41" t="n">
        <v>-0.5249325148</v>
      </c>
      <c r="B3771" s="41" t="n">
        <v>1.4897222522</v>
      </c>
      <c r="C3771" s="41" t="n">
        <v>2.1612226312</v>
      </c>
      <c r="D3771" s="42" t="n">
        <f aca="false">$B$5*A3771</f>
        <v>-1.34119104667272</v>
      </c>
      <c r="E3771" s="42" t="n">
        <f aca="false">$D$5*A3771+$F$5*B3771</f>
        <v>1.3232464706365</v>
      </c>
      <c r="F3771" s="43" t="n">
        <f aca="false">Inputs!$B$5*D3771+Inputs!$B$6*E3771</f>
        <v>-200281.428199097</v>
      </c>
      <c r="G3771" s="43" t="n">
        <f aca="false">F3771*SQRT(($B$6-2)/C3771)</f>
        <v>-192666.374095367</v>
      </c>
    </row>
    <row r="3772" customFormat="false" ht="15" hidden="false" customHeight="false" outlineLevel="0" collapsed="false">
      <c r="A3772" s="41" t="n">
        <v>-0.4598778157</v>
      </c>
      <c r="B3772" s="41" t="n">
        <v>0.4208790197</v>
      </c>
      <c r="C3772" s="41" t="n">
        <v>2.9718461876</v>
      </c>
      <c r="D3772" s="42" t="n">
        <f aca="false">$B$5*A3772</f>
        <v>-1.17497771921262</v>
      </c>
      <c r="E3772" s="42" t="n">
        <f aca="false">$D$5*A3772+$F$5*B3772</f>
        <v>-0.367569178590553</v>
      </c>
      <c r="F3772" s="43" t="n">
        <f aca="false">Inputs!$B$5*D3772+Inputs!$B$6*E3772</f>
        <v>-99119.3129917339</v>
      </c>
      <c r="G3772" s="43" t="n">
        <f aca="false">F3772*SQRT(($B$6-2)/C3772)</f>
        <v>-81313.024824099</v>
      </c>
    </row>
    <row r="3773" customFormat="false" ht="15" hidden="false" customHeight="false" outlineLevel="0" collapsed="false">
      <c r="A3773" s="41" t="n">
        <v>0.594636225</v>
      </c>
      <c r="B3773" s="41" t="n">
        <v>1.7187401597</v>
      </c>
      <c r="C3773" s="41" t="n">
        <v>11.1204385071</v>
      </c>
      <c r="D3773" s="42" t="n">
        <f aca="false">$B$5*A3773</f>
        <v>1.51928249539109</v>
      </c>
      <c r="E3773" s="42" t="n">
        <f aca="false">$D$5*A3773+$F$5*B3773</f>
        <v>4.38281399019231</v>
      </c>
      <c r="F3773" s="43" t="n">
        <f aca="false">Inputs!$B$5*D3773+Inputs!$B$6*E3773</f>
        <v>-67212.4499705064</v>
      </c>
      <c r="G3773" s="43" t="n">
        <f aca="false">F3773*SQRT(($B$6-2)/C3773)</f>
        <v>-28503.8659943336</v>
      </c>
    </row>
    <row r="3774" customFormat="false" ht="15" hidden="false" customHeight="false" outlineLevel="0" collapsed="false">
      <c r="A3774" s="41" t="n">
        <v>-0.3170296198</v>
      </c>
      <c r="B3774" s="41" t="n">
        <v>-0.6531929062</v>
      </c>
      <c r="C3774" s="41" t="n">
        <v>2.2741195577</v>
      </c>
      <c r="D3774" s="42" t="n">
        <f aca="false">$B$5*A3774</f>
        <v>-0.810003715940165</v>
      </c>
      <c r="E3774" s="42" t="n">
        <f aca="false">$D$5*A3774+$F$5*B3774</f>
        <v>-1.88229698693078</v>
      </c>
      <c r="F3774" s="43" t="n">
        <f aca="false">Inputs!$B$5*D3774+Inputs!$B$6*E3774</f>
        <v>13114.4777525224</v>
      </c>
      <c r="G3774" s="43" t="n">
        <f aca="false">F3774*SQRT(($B$6-2)/C3774)</f>
        <v>12298.7040770293</v>
      </c>
    </row>
    <row r="3775" customFormat="false" ht="15" hidden="false" customHeight="false" outlineLevel="0" collapsed="false">
      <c r="A3775" s="41" t="n">
        <v>-1.4981453844</v>
      </c>
      <c r="B3775" s="41" t="n">
        <v>1.5523670067</v>
      </c>
      <c r="C3775" s="41" t="n">
        <v>2.8888269999</v>
      </c>
      <c r="D3775" s="42" t="n">
        <f aca="false">$B$5*A3775</f>
        <v>-3.82772855466361</v>
      </c>
      <c r="E3775" s="42" t="n">
        <f aca="false">$D$5*A3775+$F$5*B3775</f>
        <v>-0.884427546917706</v>
      </c>
      <c r="F3775" s="43" t="n">
        <f aca="false">Inputs!$B$5*D3775+Inputs!$B$6*E3775</f>
        <v>-338551.478120476</v>
      </c>
      <c r="G3775" s="43" t="n">
        <f aca="false">F3775*SQRT(($B$6-2)/C3775)</f>
        <v>-281694.874425172</v>
      </c>
    </row>
    <row r="3776" customFormat="false" ht="15" hidden="false" customHeight="false" outlineLevel="0" collapsed="false">
      <c r="A3776" s="41" t="n">
        <v>0.421410907</v>
      </c>
      <c r="B3776" s="41" t="n">
        <v>0.4530611059</v>
      </c>
      <c r="C3776" s="41" t="n">
        <v>3.1793673186</v>
      </c>
      <c r="D3776" s="42" t="n">
        <f aca="false">$B$5*A3776</f>
        <v>1.07669561229974</v>
      </c>
      <c r="E3776" s="42" t="n">
        <f aca="false">$D$5*A3776+$F$5*B3776</f>
        <v>1.78510497031379</v>
      </c>
      <c r="F3776" s="43" t="n">
        <f aca="false">Inputs!$B$5*D3776+Inputs!$B$6*E3776</f>
        <v>18414.3127142848</v>
      </c>
      <c r="G3776" s="43" t="n">
        <f aca="false">F3776*SQRT(($B$6-2)/C3776)</f>
        <v>14604.9528447756</v>
      </c>
    </row>
    <row r="3777" customFormat="false" ht="15" hidden="false" customHeight="false" outlineLevel="0" collapsed="false">
      <c r="A3777" s="41" t="n">
        <v>3.1167042413</v>
      </c>
      <c r="B3777" s="41" t="n">
        <v>0.3250447412</v>
      </c>
      <c r="C3777" s="41" t="n">
        <v>2.2566327314</v>
      </c>
      <c r="D3777" s="42" t="n">
        <f aca="false">$B$5*A3777</f>
        <v>7.9631108870272</v>
      </c>
      <c r="E3777" s="42" t="n">
        <f aca="false">$D$5*A3777+$F$5*B3777</f>
        <v>7.97774063316889</v>
      </c>
      <c r="F3777" s="43" t="n">
        <f aca="false">Inputs!$B$5*D3777+Inputs!$B$6*E3777</f>
        <v>397424.057044276</v>
      </c>
      <c r="G3777" s="43" t="n">
        <f aca="false">F3777*SQRT(($B$6-2)/C3777)</f>
        <v>374143.934312556</v>
      </c>
    </row>
    <row r="3778" customFormat="false" ht="15" hidden="false" customHeight="false" outlineLevel="0" collapsed="false">
      <c r="A3778" s="41" t="n">
        <v>-1.3023214051</v>
      </c>
      <c r="B3778" s="41" t="n">
        <v>-0.195903575</v>
      </c>
      <c r="C3778" s="41" t="n">
        <v>2.8611193658</v>
      </c>
      <c r="D3778" s="42" t="n">
        <f aca="false">$B$5*A3778</f>
        <v>-3.32740258826572</v>
      </c>
      <c r="E3778" s="42" t="n">
        <f aca="false">$D$5*A3778+$F$5*B3778</f>
        <v>-3.43726354980489</v>
      </c>
      <c r="F3778" s="43" t="n">
        <f aca="false">Inputs!$B$5*D3778+Inputs!$B$6*E3778</f>
        <v>-160877.081336328</v>
      </c>
      <c r="G3778" s="43" t="n">
        <f aca="false">F3778*SQRT(($B$6-2)/C3778)</f>
        <v>-134505.854538311</v>
      </c>
    </row>
    <row r="3779" customFormat="false" ht="15" hidden="false" customHeight="false" outlineLevel="0" collapsed="false">
      <c r="A3779" s="41" t="n">
        <v>-0.9747824088</v>
      </c>
      <c r="B3779" s="41" t="n">
        <v>-0.3958683946</v>
      </c>
      <c r="C3779" s="41" t="n">
        <v>3.4700726884</v>
      </c>
      <c r="D3779" s="42" t="n">
        <f aca="false">$B$5*A3779</f>
        <v>-2.49054764617645</v>
      </c>
      <c r="E3779" s="42" t="n">
        <f aca="false">$D$5*A3779+$F$5*B3779</f>
        <v>-3.00314386622886</v>
      </c>
      <c r="F3779" s="43" t="n">
        <f aca="false">Inputs!$B$5*D3779+Inputs!$B$6*E3779</f>
        <v>-98897.5713062023</v>
      </c>
      <c r="G3779" s="43" t="n">
        <f aca="false">F3779*SQRT(($B$6-2)/C3779)</f>
        <v>-75081.2229971327</v>
      </c>
    </row>
    <row r="3780" customFormat="false" ht="15" hidden="false" customHeight="false" outlineLevel="0" collapsed="false">
      <c r="A3780" s="41" t="n">
        <v>-0.4025896028</v>
      </c>
      <c r="B3780" s="41" t="n">
        <v>-0.5870243911</v>
      </c>
      <c r="C3780" s="41" t="n">
        <v>2.1725609336</v>
      </c>
      <c r="D3780" s="42" t="n">
        <f aca="false">$B$5*A3780</f>
        <v>-1.02860759342486</v>
      </c>
      <c r="E3780" s="42" t="n">
        <f aca="false">$D$5*A3780+$F$5*B3780</f>
        <v>-1.97163837063866</v>
      </c>
      <c r="F3780" s="43" t="n">
        <f aca="false">Inputs!$B$5*D3780+Inputs!$B$6*E3780</f>
        <v>-4278.84081055282</v>
      </c>
      <c r="G3780" s="43" t="n">
        <f aca="false">F3780*SQRT(($B$6-2)/C3780)</f>
        <v>-4105.39684503376</v>
      </c>
    </row>
    <row r="3781" customFormat="false" ht="15" hidden="false" customHeight="false" outlineLevel="0" collapsed="false">
      <c r="A3781" s="41" t="n">
        <v>-1.3932825054</v>
      </c>
      <c r="B3781" s="41" t="n">
        <v>1.5925016337</v>
      </c>
      <c r="C3781" s="41" t="n">
        <v>0.5667874364</v>
      </c>
      <c r="D3781" s="42" t="n">
        <f aca="false">$B$5*A3781</f>
        <v>-3.55980620183182</v>
      </c>
      <c r="E3781" s="42" t="n">
        <f aca="false">$D$5*A3781+$F$5*B3781</f>
        <v>-0.565594876303335</v>
      </c>
      <c r="F3781" s="43" t="n">
        <f aca="false">Inputs!$B$5*D3781+Inputs!$B$6*E3781</f>
        <v>-327700.876368015</v>
      </c>
      <c r="G3781" s="43" t="n">
        <f aca="false">F3781*SQRT(($B$6-2)/C3781)</f>
        <v>-615577.153626344</v>
      </c>
    </row>
    <row r="3782" customFormat="false" ht="15" hidden="false" customHeight="false" outlineLevel="0" collapsed="false">
      <c r="A3782" s="41" t="n">
        <v>0.2988480444</v>
      </c>
      <c r="B3782" s="41" t="n">
        <v>-0.2254720347</v>
      </c>
      <c r="C3782" s="41" t="n">
        <v>0.866455414</v>
      </c>
      <c r="D3782" s="42" t="n">
        <f aca="false">$B$5*A3782</f>
        <v>0.763550190099466</v>
      </c>
      <c r="E3782" s="42" t="n">
        <f aca="false">$D$5*A3782+$F$5*B3782</f>
        <v>0.321802604092597</v>
      </c>
      <c r="F3782" s="43" t="n">
        <f aca="false">Inputs!$B$5*D3782+Inputs!$B$6*E3782</f>
        <v>60264.8888053168</v>
      </c>
      <c r="G3782" s="43" t="n">
        <f aca="false">F3782*SQRT(($B$6-2)/C3782)</f>
        <v>91560.097726963</v>
      </c>
    </row>
    <row r="3783" customFormat="false" ht="15" hidden="false" customHeight="false" outlineLevel="0" collapsed="false">
      <c r="A3783" s="41" t="n">
        <v>0.7576378295</v>
      </c>
      <c r="B3783" s="41" t="n">
        <v>0.4710672748</v>
      </c>
      <c r="C3783" s="41" t="n">
        <v>3.0912957674</v>
      </c>
      <c r="D3783" s="42" t="n">
        <f aca="false">$B$5*A3783</f>
        <v>1.93574801502456</v>
      </c>
      <c r="E3783" s="42" t="n">
        <f aca="false">$D$5*A3783+$F$5*B3783</f>
        <v>2.61627851142212</v>
      </c>
      <c r="F3783" s="43" t="n">
        <f aca="false">Inputs!$B$5*D3783+Inputs!$B$6*E3783</f>
        <v>62760.8759313501</v>
      </c>
      <c r="G3783" s="43" t="n">
        <f aca="false">F3783*SQRT(($B$6-2)/C3783)</f>
        <v>50481.6701104773</v>
      </c>
    </row>
    <row r="3784" customFormat="false" ht="15" hidden="false" customHeight="false" outlineLevel="0" collapsed="false">
      <c r="A3784" s="41" t="n">
        <v>0.2756907327</v>
      </c>
      <c r="B3784" s="41" t="n">
        <v>0.6849980728</v>
      </c>
      <c r="C3784" s="41" t="n">
        <v>8.7305906333</v>
      </c>
      <c r="D3784" s="42" t="n">
        <f aca="false">$B$5*A3784</f>
        <v>0.704383767290084</v>
      </c>
      <c r="E3784" s="42" t="n">
        <f aca="false">$D$5*A3784+$F$5*B3784</f>
        <v>1.83884686648037</v>
      </c>
      <c r="F3784" s="43" t="n">
        <f aca="false">Inputs!$B$5*D3784+Inputs!$B$6*E3784</f>
        <v>-21503.96659501</v>
      </c>
      <c r="G3784" s="43" t="n">
        <f aca="false">F3784*SQRT(($B$6-2)/C3784)</f>
        <v>-10292.2840136358</v>
      </c>
    </row>
    <row r="3785" customFormat="false" ht="15" hidden="false" customHeight="false" outlineLevel="0" collapsed="false">
      <c r="A3785" s="41" t="n">
        <v>0.1339347438</v>
      </c>
      <c r="B3785" s="41" t="n">
        <v>0.670221457</v>
      </c>
      <c r="C3785" s="41" t="n">
        <v>2.5144886834</v>
      </c>
      <c r="D3785" s="42" t="n">
        <f aca="false">$B$5*A3785</f>
        <v>0.342200328915431</v>
      </c>
      <c r="E3785" s="42" t="n">
        <f aca="false">$D$5*A3785+$F$5*B3785</f>
        <v>1.4760106035066</v>
      </c>
      <c r="F3785" s="43" t="n">
        <f aca="false">Inputs!$B$5*D3785+Inputs!$B$6*E3785</f>
        <v>-39580.4972837869</v>
      </c>
      <c r="G3785" s="43" t="n">
        <f aca="false">F3785*SQRT(($B$6-2)/C3785)</f>
        <v>-35299.731453152</v>
      </c>
    </row>
    <row r="3786" customFormat="false" ht="15" hidden="false" customHeight="false" outlineLevel="0" collapsed="false">
      <c r="A3786" s="41" t="n">
        <v>0.7531123009</v>
      </c>
      <c r="B3786" s="41" t="n">
        <v>0.162718735</v>
      </c>
      <c r="C3786" s="41" t="n">
        <v>3.8461485946</v>
      </c>
      <c r="D3786" s="42" t="n">
        <f aca="false">$B$5*A3786</f>
        <v>1.92418538884185</v>
      </c>
      <c r="E3786" s="42" t="n">
        <f aca="false">$D$5*A3786+$F$5*B3786</f>
        <v>2.07307051792803</v>
      </c>
      <c r="F3786" s="43" t="n">
        <f aca="false">Inputs!$B$5*D3786+Inputs!$B$6*E3786</f>
        <v>88765.0129877838</v>
      </c>
      <c r="G3786" s="43" t="n">
        <f aca="false">F3786*SQRT(($B$6-2)/C3786)</f>
        <v>64009.4048582999</v>
      </c>
    </row>
    <row r="3787" customFormat="false" ht="15" hidden="false" customHeight="false" outlineLevel="0" collapsed="false">
      <c r="A3787" s="41" t="n">
        <v>-0.2203944935</v>
      </c>
      <c r="B3787" s="41" t="n">
        <v>1.5303978015</v>
      </c>
      <c r="C3787" s="41" t="n">
        <v>6.775075031</v>
      </c>
      <c r="D3787" s="42" t="n">
        <f aca="false">$B$5*A3787</f>
        <v>-0.56310309055782</v>
      </c>
      <c r="E3787" s="42" t="n">
        <f aca="false">$D$5*A3787+$F$5*B3787</f>
        <v>2.11815771297803</v>
      </c>
      <c r="F3787" s="43" t="n">
        <f aca="false">Inputs!$B$5*D3787+Inputs!$B$6*E3787</f>
        <v>-162218.194704683</v>
      </c>
      <c r="G3787" s="43" t="n">
        <f aca="false">F3787*SQRT(($B$6-2)/C3787)</f>
        <v>-88136.8464130167</v>
      </c>
    </row>
    <row r="3788" customFormat="false" ht="15" hidden="false" customHeight="false" outlineLevel="0" collapsed="false">
      <c r="A3788" s="41" t="n">
        <v>-0.4779015398</v>
      </c>
      <c r="B3788" s="41" t="n">
        <v>0.3913136004</v>
      </c>
      <c r="C3788" s="41" t="n">
        <v>4.5091053823</v>
      </c>
      <c r="D3788" s="42" t="n">
        <f aca="false">$B$5*A3788</f>
        <v>-1.22102793844857</v>
      </c>
      <c r="E3788" s="42" t="n">
        <f aca="false">$D$5*A3788+$F$5*B3788</f>
        <v>-0.461510133891931</v>
      </c>
      <c r="F3788" s="43" t="n">
        <f aca="false">Inputs!$B$5*D3788+Inputs!$B$6*E3788</f>
        <v>-99027.2871502601</v>
      </c>
      <c r="G3788" s="43" t="n">
        <f aca="false">F3788*SQRT(($B$6-2)/C3788)</f>
        <v>-65951.5014148384</v>
      </c>
    </row>
    <row r="3789" customFormat="false" ht="15" hidden="false" customHeight="false" outlineLevel="0" collapsed="false">
      <c r="A3789" s="41" t="n">
        <v>0.4139084107</v>
      </c>
      <c r="B3789" s="41" t="n">
        <v>-0.6095578523</v>
      </c>
      <c r="C3789" s="41" t="n">
        <v>3.1601889889</v>
      </c>
      <c r="D3789" s="42" t="n">
        <f aca="false">$B$5*A3789</f>
        <v>1.05752689902411</v>
      </c>
      <c r="E3789" s="42" t="n">
        <f aca="false">$D$5*A3789+$F$5*B3789</f>
        <v>-0.0676191670505173</v>
      </c>
      <c r="F3789" s="43" t="n">
        <f aca="false">Inputs!$B$5*D3789+Inputs!$B$6*E3789</f>
        <v>109133.648254937</v>
      </c>
      <c r="G3789" s="43" t="n">
        <f aca="false">F3789*SQRT(($B$6-2)/C3789)</f>
        <v>86819.4726673621</v>
      </c>
    </row>
    <row r="3790" customFormat="false" ht="15" hidden="false" customHeight="false" outlineLevel="0" collapsed="false">
      <c r="A3790" s="41" t="n">
        <v>-0.8078223853</v>
      </c>
      <c r="B3790" s="41" t="n">
        <v>-0.3538520209</v>
      </c>
      <c r="C3790" s="41" t="n">
        <v>2.8974570122</v>
      </c>
      <c r="D3790" s="42" t="n">
        <f aca="false">$B$5*A3790</f>
        <v>-2.06396845293333</v>
      </c>
      <c r="E3790" s="42" t="n">
        <f aca="false">$D$5*A3790+$F$5*B3790</f>
        <v>-2.53329629121777</v>
      </c>
      <c r="F3790" s="43" t="n">
        <f aca="false">Inputs!$B$5*D3790+Inputs!$B$6*E3790</f>
        <v>-79732.0307324447</v>
      </c>
      <c r="G3790" s="43" t="n">
        <f aca="false">F3790*SQRT(($B$6-2)/C3790)</f>
        <v>-66242.8978337913</v>
      </c>
    </row>
    <row r="3791" customFormat="false" ht="15" hidden="false" customHeight="false" outlineLevel="0" collapsed="false">
      <c r="A3791" s="41" t="n">
        <v>-0.4922168532</v>
      </c>
      <c r="B3791" s="41" t="n">
        <v>-1.4581305616</v>
      </c>
      <c r="C3791" s="41" t="n">
        <v>1.83160248</v>
      </c>
      <c r="D3791" s="42" t="n">
        <f aca="false">$B$5*A3791</f>
        <v>-1.25760324979065</v>
      </c>
      <c r="E3791" s="42" t="n">
        <f aca="false">$D$5*A3791+$F$5*B3791</f>
        <v>-3.68909194759647</v>
      </c>
      <c r="F3791" s="43" t="n">
        <f aca="false">Inputs!$B$5*D3791+Inputs!$B$6*E3791</f>
        <v>58694.2724007582</v>
      </c>
      <c r="G3791" s="43" t="n">
        <f aca="false">F3791*SQRT(($B$6-2)/C3791)</f>
        <v>61333.1273405349</v>
      </c>
    </row>
    <row r="3792" customFormat="false" ht="15" hidden="false" customHeight="false" outlineLevel="0" collapsed="false">
      <c r="A3792" s="41" t="n">
        <v>-0.6514950825</v>
      </c>
      <c r="B3792" s="41" t="n">
        <v>0.2662229846</v>
      </c>
      <c r="C3792" s="41" t="n">
        <v>5.3264110331</v>
      </c>
      <c r="D3792" s="42" t="n">
        <f aca="false">$B$5*A3792</f>
        <v>-1.66455562756141</v>
      </c>
      <c r="E3792" s="42" t="n">
        <f aca="false">$D$5*A3792+$F$5*B3792</f>
        <v>-1.09059072908124</v>
      </c>
      <c r="F3792" s="43" t="n">
        <f aca="false">Inputs!$B$5*D3792+Inputs!$B$6*E3792</f>
        <v>-111926.026302079</v>
      </c>
      <c r="G3792" s="43" t="n">
        <f aca="false">F3792*SQRT(($B$6-2)/C3792)</f>
        <v>-68584.9370642769</v>
      </c>
    </row>
    <row r="3793" customFormat="false" ht="15" hidden="false" customHeight="false" outlineLevel="0" collapsed="false">
      <c r="A3793" s="41" t="n">
        <v>1.2659435841</v>
      </c>
      <c r="B3793" s="41" t="n">
        <v>0.5543913352</v>
      </c>
      <c r="C3793" s="41" t="n">
        <v>6.5024871897</v>
      </c>
      <c r="D3793" s="42" t="n">
        <f aca="false">$B$5*A3793</f>
        <v>3.23445805454551</v>
      </c>
      <c r="E3793" s="42" t="n">
        <f aca="false">$D$5*A3793+$F$5*B3793</f>
        <v>3.96971604649968</v>
      </c>
      <c r="F3793" s="43" t="n">
        <f aca="false">Inputs!$B$5*D3793+Inputs!$B$6*E3793</f>
        <v>124960.003129567</v>
      </c>
      <c r="G3793" s="43" t="n">
        <f aca="false">F3793*SQRT(($B$6-2)/C3793)</f>
        <v>69302.0804920394</v>
      </c>
    </row>
    <row r="3794" customFormat="false" ht="15" hidden="false" customHeight="false" outlineLevel="0" collapsed="false">
      <c r="A3794" s="41" t="n">
        <v>-2.5995344984</v>
      </c>
      <c r="B3794" s="41" t="n">
        <v>0.6413037148</v>
      </c>
      <c r="C3794" s="41" t="n">
        <v>0.0325145463</v>
      </c>
      <c r="D3794" s="42" t="n">
        <f aca="false">$B$5*A3794</f>
        <v>-6.6417535520719</v>
      </c>
      <c r="E3794" s="42" t="n">
        <f aca="false">$D$5*A3794+$F$5*B3794</f>
        <v>-5.0784530682593</v>
      </c>
      <c r="F3794" s="43" t="n">
        <f aca="false">Inputs!$B$5*D3794+Inputs!$B$6*E3794</f>
        <v>-410252.701794225</v>
      </c>
      <c r="G3794" s="43" t="n">
        <f aca="false">F3794*SQRT(($B$6-2)/C3794)</f>
        <v>-3217566.99594474</v>
      </c>
    </row>
    <row r="3795" customFormat="false" ht="15" hidden="false" customHeight="false" outlineLevel="0" collapsed="false">
      <c r="A3795" s="41" t="n">
        <v>-0.5581517859</v>
      </c>
      <c r="B3795" s="41" t="n">
        <v>0.4530800747</v>
      </c>
      <c r="C3795" s="41" t="n">
        <v>5.3532063717</v>
      </c>
      <c r="D3795" s="42" t="n">
        <f aca="false">$B$5*A3795</f>
        <v>-1.42606555476694</v>
      </c>
      <c r="E3795" s="42" t="n">
        <f aca="false">$D$5*A3795+$F$5*B3795</f>
        <v>-0.545817731434312</v>
      </c>
      <c r="F3795" s="43" t="n">
        <f aca="false">Inputs!$B$5*D3795+Inputs!$B$6*E3795</f>
        <v>-115315.668904979</v>
      </c>
      <c r="G3795" s="43" t="n">
        <f aca="false">F3795*SQRT(($B$6-2)/C3795)</f>
        <v>-70484.9388425473</v>
      </c>
    </row>
    <row r="3796" customFormat="false" ht="15" hidden="false" customHeight="false" outlineLevel="0" collapsed="false">
      <c r="A3796" s="41" t="n">
        <v>-0.0141352592</v>
      </c>
      <c r="B3796" s="41" t="n">
        <v>-0.1926876261</v>
      </c>
      <c r="C3796" s="41" t="n">
        <v>4.7028634453</v>
      </c>
      <c r="D3796" s="42" t="n">
        <f aca="false">$B$5*A3796</f>
        <v>-0.0361152768154612</v>
      </c>
      <c r="E3796" s="42" t="n">
        <f aca="false">$D$5*A3796+$F$5*B3796</f>
        <v>-0.366358361485696</v>
      </c>
      <c r="F3796" s="43" t="n">
        <f aca="false">Inputs!$B$5*D3796+Inputs!$B$6*E3796</f>
        <v>14706.3903927387</v>
      </c>
      <c r="G3796" s="43" t="n">
        <f aca="false">F3796*SQRT(($B$6-2)/C3796)</f>
        <v>9590.47028459403</v>
      </c>
    </row>
    <row r="3797" customFormat="false" ht="15" hidden="false" customHeight="false" outlineLevel="0" collapsed="false">
      <c r="A3797" s="41" t="n">
        <v>-0.102235728</v>
      </c>
      <c r="B3797" s="41" t="n">
        <v>-0.0224243083</v>
      </c>
      <c r="C3797" s="41" t="n">
        <v>2.3818617328</v>
      </c>
      <c r="D3797" s="42" t="n">
        <f aca="false">$B$5*A3797</f>
        <v>-0.261210039724648</v>
      </c>
      <c r="E3797" s="42" t="n">
        <f aca="false">$D$5*A3797+$F$5*B3797</f>
        <v>-0.281999941229141</v>
      </c>
      <c r="F3797" s="43" t="n">
        <f aca="false">Inputs!$B$5*D3797+Inputs!$B$6*E3797</f>
        <v>-12021.0069110077</v>
      </c>
      <c r="G3797" s="43" t="n">
        <f aca="false">F3797*SQRT(($B$6-2)/C3797)</f>
        <v>-11015.3314901379</v>
      </c>
    </row>
    <row r="3798" customFormat="false" ht="15" hidden="false" customHeight="false" outlineLevel="0" collapsed="false">
      <c r="A3798" s="41" t="n">
        <v>1.3444049721</v>
      </c>
      <c r="B3798" s="41" t="n">
        <v>-0.0196601871</v>
      </c>
      <c r="C3798" s="41" t="n">
        <v>1.8374425436</v>
      </c>
      <c r="D3798" s="42" t="n">
        <f aca="false">$B$5*A3798</f>
        <v>3.43492517770554</v>
      </c>
      <c r="E3798" s="42" t="n">
        <f aca="false">$D$5*A3798+$F$5*B3798</f>
        <v>3.16518158385292</v>
      </c>
      <c r="F3798" s="43" t="n">
        <f aca="false">Inputs!$B$5*D3798+Inputs!$B$6*E3798</f>
        <v>185233.438577908</v>
      </c>
      <c r="G3798" s="43" t="n">
        <f aca="false">F3798*SQRT(($B$6-2)/C3798)</f>
        <v>193253.559927678</v>
      </c>
    </row>
    <row r="3799" customFormat="false" ht="15" hidden="false" customHeight="false" outlineLevel="0" collapsed="false">
      <c r="A3799" s="41" t="n">
        <v>1.0855361332</v>
      </c>
      <c r="B3799" s="41" t="n">
        <v>0.9399058658</v>
      </c>
      <c r="C3799" s="41" t="n">
        <v>4.284200885</v>
      </c>
      <c r="D3799" s="42" t="n">
        <f aca="false">$B$5*A3799</f>
        <v>2.77352097962967</v>
      </c>
      <c r="E3799" s="42" t="n">
        <f aca="false">$D$5*A3799+$F$5*B3799</f>
        <v>4.20610571296057</v>
      </c>
      <c r="F3799" s="43" t="n">
        <f aca="false">Inputs!$B$5*D3799+Inputs!$B$6*E3799</f>
        <v>67046.8123149387</v>
      </c>
      <c r="G3799" s="43" t="n">
        <f aca="false">F3799*SQRT(($B$6-2)/C3799)</f>
        <v>45809.7813660733</v>
      </c>
    </row>
    <row r="3800" customFormat="false" ht="15" hidden="false" customHeight="false" outlineLevel="0" collapsed="false">
      <c r="A3800" s="41" t="n">
        <v>0.6670455476</v>
      </c>
      <c r="B3800" s="41" t="n">
        <v>-1.7866188201</v>
      </c>
      <c r="C3800" s="41" t="n">
        <v>0.8610189936</v>
      </c>
      <c r="D3800" s="42" t="n">
        <f aca="false">$B$5*A3800</f>
        <v>1.70428672437042</v>
      </c>
      <c r="E3800" s="42" t="n">
        <f aca="false">$D$5*A3800+$F$5*B3800</f>
        <v>-1.49774050117992</v>
      </c>
      <c r="F3800" s="43" t="n">
        <f aca="false">Inputs!$B$5*D3800+Inputs!$B$6*E3800</f>
        <v>245315.697496038</v>
      </c>
      <c r="G3800" s="43" t="n">
        <f aca="false">F3800*SQRT(($B$6-2)/C3800)</f>
        <v>373881.495399547</v>
      </c>
    </row>
    <row r="3801" customFormat="false" ht="15" hidden="false" customHeight="false" outlineLevel="0" collapsed="false">
      <c r="A3801" s="41" t="n">
        <v>1.1166326562</v>
      </c>
      <c r="B3801" s="41" t="n">
        <v>-0.4579012941</v>
      </c>
      <c r="C3801" s="41" t="n">
        <v>2.4459151678</v>
      </c>
      <c r="D3801" s="42" t="n">
        <f aca="false">$B$5*A3801</f>
        <v>2.85297191294849</v>
      </c>
      <c r="E3801" s="42" t="n">
        <f aca="false">$D$5*A3801+$F$5*B3801</f>
        <v>1.86644699646334</v>
      </c>
      <c r="F3801" s="43" t="n">
        <f aca="false">Inputs!$B$5*D3801+Inputs!$B$6*E3801</f>
        <v>191974.841471682</v>
      </c>
      <c r="G3801" s="43" t="n">
        <f aca="false">F3801*SQRT(($B$6-2)/C3801)</f>
        <v>173595.562869887</v>
      </c>
    </row>
    <row r="3802" customFormat="false" ht="15" hidden="false" customHeight="false" outlineLevel="0" collapsed="false">
      <c r="A3802" s="41" t="n">
        <v>0.7157272811</v>
      </c>
      <c r="B3802" s="41" t="n">
        <v>-0.9725328332</v>
      </c>
      <c r="C3802" s="41" t="n">
        <v>3.8369809118</v>
      </c>
      <c r="D3802" s="42" t="n">
        <f aca="false">$B$5*A3802</f>
        <v>1.82866748430788</v>
      </c>
      <c r="E3802" s="42" t="n">
        <f aca="false">$D$5*A3802+$F$5*B3802</f>
        <v>0.023820342148229</v>
      </c>
      <c r="F3802" s="43" t="n">
        <f aca="false">Inputs!$B$5*D3802+Inputs!$B$6*E3802</f>
        <v>181675.731323377</v>
      </c>
      <c r="G3802" s="43" t="n">
        <f aca="false">F3802*SQRT(($B$6-2)/C3802)</f>
        <v>131164.737847942</v>
      </c>
    </row>
    <row r="3803" customFormat="false" ht="15" hidden="false" customHeight="false" outlineLevel="0" collapsed="false">
      <c r="A3803" s="41" t="n">
        <v>-1.1850740433</v>
      </c>
      <c r="B3803" s="41" t="n">
        <v>1.9763887368</v>
      </c>
      <c r="C3803" s="41" t="n">
        <v>7.4036403321</v>
      </c>
      <c r="D3803" s="42" t="n">
        <f aca="false">$B$5*A3803</f>
        <v>-3.02783815386967</v>
      </c>
      <c r="E3803" s="42" t="n">
        <f aca="false">$D$5*A3803+$F$5*B3803</f>
        <v>0.592730333356338</v>
      </c>
      <c r="F3803" s="43" t="n">
        <f aca="false">Inputs!$B$5*D3803+Inputs!$B$6*E3803</f>
        <v>-332420.332054784</v>
      </c>
      <c r="G3803" s="43" t="n">
        <f aca="false">F3803*SQRT(($B$6-2)/C3803)</f>
        <v>-172774.609673508</v>
      </c>
    </row>
    <row r="3804" customFormat="false" ht="15" hidden="false" customHeight="false" outlineLevel="0" collapsed="false">
      <c r="A3804" s="41" t="n">
        <v>-0.9569830668</v>
      </c>
      <c r="B3804" s="41" t="n">
        <v>1.1461066391</v>
      </c>
      <c r="C3804" s="41" t="n">
        <v>9.3684796613</v>
      </c>
      <c r="D3804" s="42" t="n">
        <f aca="false">$B$5*A3804</f>
        <v>-2.44507071827809</v>
      </c>
      <c r="E3804" s="42" t="n">
        <f aca="false">$D$5*A3804+$F$5*B3804</f>
        <v>-0.298192082392508</v>
      </c>
      <c r="F3804" s="43" t="n">
        <f aca="false">Inputs!$B$5*D3804+Inputs!$B$6*E3804</f>
        <v>-229597.467708183</v>
      </c>
      <c r="G3804" s="43" t="n">
        <f aca="false">F3804*SQRT(($B$6-2)/C3804)</f>
        <v>-106083.424905126</v>
      </c>
    </row>
    <row r="3805" customFormat="false" ht="15" hidden="false" customHeight="false" outlineLevel="0" collapsed="false">
      <c r="A3805" s="41" t="n">
        <v>0.1184203214</v>
      </c>
      <c r="B3805" s="41" t="n">
        <v>-0.4201200584</v>
      </c>
      <c r="C3805" s="41" t="n">
        <v>1.2836594768</v>
      </c>
      <c r="D3805" s="42" t="n">
        <f aca="false">$B$5*A3805</f>
        <v>0.302561320413345</v>
      </c>
      <c r="E3805" s="42" t="n">
        <f aca="false">$D$5*A3805+$F$5*B3805</f>
        <v>-0.44364838482081</v>
      </c>
      <c r="F3805" s="43" t="n">
        <f aca="false">Inputs!$B$5*D3805+Inputs!$B$6*E3805</f>
        <v>52438.551282375</v>
      </c>
      <c r="G3805" s="43" t="n">
        <f aca="false">F3805*SQRT(($B$6-2)/C3805)</f>
        <v>65454.6895092123</v>
      </c>
    </row>
    <row r="3806" customFormat="false" ht="15" hidden="false" customHeight="false" outlineLevel="0" collapsed="false">
      <c r="A3806" s="41" t="n">
        <v>-0.0448288843</v>
      </c>
      <c r="B3806" s="41" t="n">
        <v>-1.3010944965</v>
      </c>
      <c r="C3806" s="41" t="n">
        <v>4.0667781346</v>
      </c>
      <c r="D3806" s="42" t="n">
        <f aca="false">$B$5*A3806</f>
        <v>-0.114536814848275</v>
      </c>
      <c r="E3806" s="42" t="n">
        <f aca="false">$D$5*A3806+$F$5*B3806</f>
        <v>-2.3533318455061</v>
      </c>
      <c r="F3806" s="43" t="n">
        <f aca="false">Inputs!$B$5*D3806+Inputs!$B$6*E3806</f>
        <v>106212.910790477</v>
      </c>
      <c r="G3806" s="43" t="n">
        <f aca="false">F3806*SQRT(($B$6-2)/C3806)</f>
        <v>74484.6993029834</v>
      </c>
    </row>
    <row r="3807" customFormat="false" ht="15" hidden="false" customHeight="false" outlineLevel="0" collapsed="false">
      <c r="A3807" s="41" t="n">
        <v>-0.0137543796</v>
      </c>
      <c r="B3807" s="41" t="n">
        <v>-1.0827403139</v>
      </c>
      <c r="C3807" s="41" t="n">
        <v>3.1677757006</v>
      </c>
      <c r="D3807" s="42" t="n">
        <f aca="false">$B$5*A3807</f>
        <v>-0.0351421378023922</v>
      </c>
      <c r="E3807" s="42" t="n">
        <f aca="false">$D$5*A3807+$F$5*B3807</f>
        <v>-1.90234548012429</v>
      </c>
      <c r="F3807" s="43" t="n">
        <f aca="false">Inputs!$B$5*D3807+Inputs!$B$6*E3807</f>
        <v>91603.0602259754</v>
      </c>
      <c r="G3807" s="43" t="n">
        <f aca="false">F3807*SQRT(($B$6-2)/C3807)</f>
        <v>72785.9858818472</v>
      </c>
    </row>
    <row r="3808" customFormat="false" ht="15" hidden="false" customHeight="false" outlineLevel="0" collapsed="false">
      <c r="A3808" s="41" t="n">
        <v>-0.3954437943</v>
      </c>
      <c r="B3808" s="41" t="n">
        <v>0.925299564</v>
      </c>
      <c r="C3808" s="41" t="n">
        <v>4.8823307442</v>
      </c>
      <c r="D3808" s="42" t="n">
        <f aca="false">$B$5*A3808</f>
        <v>-1.0103502096446</v>
      </c>
      <c r="E3808" s="42" t="n">
        <f aca="false">$D$5*A3808+$F$5*B3808</f>
        <v>0.65676256198941</v>
      </c>
      <c r="F3808" s="43" t="n">
        <f aca="false">Inputs!$B$5*D3808+Inputs!$B$6*E3808</f>
        <v>-133873.149063931</v>
      </c>
      <c r="G3808" s="43" t="n">
        <f aca="false">F3808*SQRT(($B$6-2)/C3808)</f>
        <v>-85683.0424033713</v>
      </c>
    </row>
    <row r="3809" customFormat="false" ht="15" hidden="false" customHeight="false" outlineLevel="0" collapsed="false">
      <c r="A3809" s="41" t="n">
        <v>0.2541906766</v>
      </c>
      <c r="B3809" s="41" t="n">
        <v>-1.4821704989</v>
      </c>
      <c r="C3809" s="41" t="n">
        <v>2.8117898827</v>
      </c>
      <c r="D3809" s="42" t="n">
        <f aca="false">$B$5*A3809</f>
        <v>0.649451596141822</v>
      </c>
      <c r="E3809" s="42" t="n">
        <f aca="false">$D$5*A3809+$F$5*B3809</f>
        <v>-1.95446050464103</v>
      </c>
      <c r="F3809" s="43" t="n">
        <f aca="false">Inputs!$B$5*D3809+Inputs!$B$6*E3809</f>
        <v>162668.184846234</v>
      </c>
      <c r="G3809" s="43" t="n">
        <f aca="false">F3809*SQRT(($B$6-2)/C3809)</f>
        <v>137191.178385502</v>
      </c>
    </row>
    <row r="3810" customFormat="false" ht="15" hidden="false" customHeight="false" outlineLevel="0" collapsed="false">
      <c r="A3810" s="41" t="n">
        <v>0.8514881269</v>
      </c>
      <c r="B3810" s="41" t="n">
        <v>-0.0070997619</v>
      </c>
      <c r="C3810" s="41" t="n">
        <v>5.0757081928</v>
      </c>
      <c r="D3810" s="42" t="n">
        <f aca="false">$B$5*A3810</f>
        <v>2.17553346372821</v>
      </c>
      <c r="E3810" s="42" t="n">
        <f aca="false">$D$5*A3810+$F$5*B3810</f>
        <v>2.01393130452135</v>
      </c>
      <c r="F3810" s="43" t="n">
        <f aca="false">Inputs!$B$5*D3810+Inputs!$B$6*E3810</f>
        <v>116856.781146753</v>
      </c>
      <c r="G3810" s="43" t="n">
        <f aca="false">F3810*SQRT(($B$6-2)/C3810)</f>
        <v>73353.45835994</v>
      </c>
    </row>
    <row r="3811" customFormat="false" ht="15" hidden="false" customHeight="false" outlineLevel="0" collapsed="false">
      <c r="A3811" s="41" t="n">
        <v>-0.5421852684</v>
      </c>
      <c r="B3811" s="41" t="n">
        <v>0.7466763039</v>
      </c>
      <c r="C3811" s="41" t="n">
        <v>3.7764833595</v>
      </c>
      <c r="D3811" s="42" t="n">
        <f aca="false">$B$5*A3811</f>
        <v>-1.38527145321333</v>
      </c>
      <c r="E3811" s="42" t="n">
        <f aca="false">$D$5*A3811+$F$5*B3811</f>
        <v>-0.000858369134004944</v>
      </c>
      <c r="F3811" s="43" t="n">
        <f aca="false">Inputs!$B$5*D3811+Inputs!$B$6*E3811</f>
        <v>-138484.226864633</v>
      </c>
      <c r="G3811" s="43" t="n">
        <f aca="false">F3811*SQRT(($B$6-2)/C3811)</f>
        <v>-100779.342563717</v>
      </c>
    </row>
    <row r="3812" customFormat="false" ht="15" hidden="false" customHeight="false" outlineLevel="0" collapsed="false">
      <c r="A3812" s="41" t="n">
        <v>-0.167206837</v>
      </c>
      <c r="B3812" s="41" t="n">
        <v>-1.1656613399</v>
      </c>
      <c r="C3812" s="41" t="n">
        <v>2.0088124617</v>
      </c>
      <c r="D3812" s="42" t="n">
        <f aca="false">$B$5*A3812</f>
        <v>-0.427209796315068</v>
      </c>
      <c r="E3812" s="42" t="n">
        <f aca="false">$D$5*A3812+$F$5*B3812</f>
        <v>-2.41068249281207</v>
      </c>
      <c r="F3812" s="43" t="n">
        <f aca="false">Inputs!$B$5*D3812+Inputs!$B$6*E3812</f>
        <v>77813.1450090969</v>
      </c>
      <c r="G3812" s="43" t="n">
        <f aca="false">F3812*SQRT(($B$6-2)/C3812)</f>
        <v>77642.2781213941</v>
      </c>
    </row>
    <row r="3813" customFormat="false" ht="15" hidden="false" customHeight="false" outlineLevel="0" collapsed="false">
      <c r="A3813" s="41" t="n">
        <v>1.8478097114</v>
      </c>
      <c r="B3813" s="41" t="n">
        <v>-0.0172874429</v>
      </c>
      <c r="C3813" s="41" t="n">
        <v>5.1094810753</v>
      </c>
      <c r="D3813" s="42" t="n">
        <f aca="false">$B$5*A3813</f>
        <v>4.72111323077177</v>
      </c>
      <c r="E3813" s="42" t="n">
        <f aca="false">$D$5*A3813+$F$5*B3813</f>
        <v>4.36717449425201</v>
      </c>
      <c r="F3813" s="43" t="n">
        <f aca="false">Inputs!$B$5*D3813+Inputs!$B$6*E3813</f>
        <v>253752.598364577</v>
      </c>
      <c r="G3813" s="43" t="n">
        <f aca="false">F3813*SQRT(($B$6-2)/C3813)</f>
        <v>158758.540749965</v>
      </c>
    </row>
    <row r="3814" customFormat="false" ht="15" hidden="false" customHeight="false" outlineLevel="0" collapsed="false">
      <c r="A3814" s="41" t="n">
        <v>-0.0813852045</v>
      </c>
      <c r="B3814" s="41" t="n">
        <v>-0.4051051717</v>
      </c>
      <c r="C3814" s="41" t="n">
        <v>2.8623339853</v>
      </c>
      <c r="D3814" s="42" t="n">
        <f aca="false">$B$5*A3814</f>
        <v>-0.20793741010426</v>
      </c>
      <c r="E3814" s="42" t="n">
        <f aca="false">$D$5*A3814+$F$5*B3814</f>
        <v>-0.893176310382923</v>
      </c>
      <c r="F3814" s="43" t="n">
        <f aca="false">Inputs!$B$5*D3814+Inputs!$B$6*E3814</f>
        <v>23865.0745087201</v>
      </c>
      <c r="G3814" s="43" t="n">
        <f aca="false">F3814*SQRT(($B$6-2)/C3814)</f>
        <v>19948.8396238526</v>
      </c>
    </row>
    <row r="3815" customFormat="false" ht="15" hidden="false" customHeight="false" outlineLevel="0" collapsed="false">
      <c r="A3815" s="41" t="n">
        <v>1.1799657395</v>
      </c>
      <c r="B3815" s="41" t="n">
        <v>-0.5248785081</v>
      </c>
      <c r="C3815" s="41" t="n">
        <v>3.343501634</v>
      </c>
      <c r="D3815" s="42" t="n">
        <f aca="false">$B$5*A3815</f>
        <v>3.01478654984996</v>
      </c>
      <c r="E3815" s="42" t="n">
        <f aca="false">$D$5*A3815+$F$5*B3815</f>
        <v>1.901501104038</v>
      </c>
      <c r="F3815" s="43" t="n">
        <f aca="false">Inputs!$B$5*D3815+Inputs!$B$6*E3815</f>
        <v>206403.599783096</v>
      </c>
      <c r="G3815" s="43" t="n">
        <f aca="false">F3815*SQRT(($B$6-2)/C3815)</f>
        <v>159636.241919679</v>
      </c>
    </row>
    <row r="3816" customFormat="false" ht="15" hidden="false" customHeight="false" outlineLevel="0" collapsed="false">
      <c r="A3816" s="41" t="n">
        <v>-1.5449798588</v>
      </c>
      <c r="B3816" s="41" t="n">
        <v>-0.6786776619</v>
      </c>
      <c r="C3816" s="41" t="n">
        <v>1.5001785531</v>
      </c>
      <c r="D3816" s="42" t="n">
        <f aca="false">$B$5*A3816</f>
        <v>-3.94738960817033</v>
      </c>
      <c r="E3816" s="42" t="n">
        <f aca="false">$D$5*A3816+$F$5*B3816</f>
        <v>-4.84831808112973</v>
      </c>
      <c r="F3816" s="43" t="n">
        <f aca="false">Inputs!$B$5*D3816+Inputs!$B$6*E3816</f>
        <v>-152323.056760547</v>
      </c>
      <c r="G3816" s="43" t="n">
        <f aca="false">F3816*SQRT(($B$6-2)/C3816)</f>
        <v>-175877.048163078</v>
      </c>
    </row>
    <row r="3817" customFormat="false" ht="15" hidden="false" customHeight="false" outlineLevel="0" collapsed="false">
      <c r="A3817" s="41" t="n">
        <v>1.3267746005</v>
      </c>
      <c r="B3817" s="41" t="n">
        <v>0.8321321615</v>
      </c>
      <c r="C3817" s="41" t="n">
        <v>2.5890978385</v>
      </c>
      <c r="D3817" s="42" t="n">
        <f aca="false">$B$5*A3817</f>
        <v>3.38987996546822</v>
      </c>
      <c r="E3817" s="42" t="n">
        <f aca="false">$D$5*A3817+$F$5*B3817</f>
        <v>4.5940561966054</v>
      </c>
      <c r="F3817" s="43" t="n">
        <f aca="false">Inputs!$B$5*D3817+Inputs!$B$6*E3817</f>
        <v>109285.186716553</v>
      </c>
      <c r="G3817" s="43" t="n">
        <f aca="false">F3817*SQRT(($B$6-2)/C3817)</f>
        <v>96051.0386259965</v>
      </c>
    </row>
    <row r="3818" customFormat="false" ht="15" hidden="false" customHeight="false" outlineLevel="0" collapsed="false">
      <c r="A3818" s="41" t="n">
        <v>-0.2550156527</v>
      </c>
      <c r="B3818" s="41" t="n">
        <v>1.3732551416</v>
      </c>
      <c r="C3818" s="41" t="n">
        <v>7.3062131127</v>
      </c>
      <c r="D3818" s="42" t="n">
        <f aca="false">$B$5*A3818</f>
        <v>-0.651559391959081</v>
      </c>
      <c r="E3818" s="42" t="n">
        <f aca="false">$D$5*A3818+$F$5*B3818</f>
        <v>1.76442842307238</v>
      </c>
      <c r="F3818" s="43" t="n">
        <f aca="false">Inputs!$B$5*D3818+Inputs!$B$6*E3818</f>
        <v>-153377.360349527</v>
      </c>
      <c r="G3818" s="43" t="n">
        <f aca="false">F3818*SQRT(($B$6-2)/C3818)</f>
        <v>-80247.2371875473</v>
      </c>
    </row>
    <row r="3819" customFormat="false" ht="15" hidden="false" customHeight="false" outlineLevel="0" collapsed="false">
      <c r="A3819" s="41" t="n">
        <v>0.7479422288</v>
      </c>
      <c r="B3819" s="41" t="n">
        <v>-0.2665893636</v>
      </c>
      <c r="C3819" s="41" t="n">
        <v>2.0660612553</v>
      </c>
      <c r="D3819" s="42" t="n">
        <f aca="false">$B$5*A3819</f>
        <v>1.9109759681722</v>
      </c>
      <c r="E3819" s="42" t="n">
        <f aca="false">$D$5*A3819+$F$5*B3819</f>
        <v>1.31946254112191</v>
      </c>
      <c r="F3819" s="43" t="n">
        <f aca="false">Inputs!$B$5*D3819+Inputs!$B$6*E3819</f>
        <v>125124.469761125</v>
      </c>
      <c r="G3819" s="43" t="n">
        <f aca="false">F3819*SQRT(($B$6-2)/C3819)</f>
        <v>123107.822921301</v>
      </c>
    </row>
    <row r="3820" customFormat="false" ht="15" hidden="false" customHeight="false" outlineLevel="0" collapsed="false">
      <c r="A3820" s="41" t="n">
        <v>-0.1659098551</v>
      </c>
      <c r="B3820" s="41" t="n">
        <v>0.3293177319</v>
      </c>
      <c r="C3820" s="41" t="n">
        <v>9.4032975918</v>
      </c>
      <c r="D3820" s="42" t="n">
        <f aca="false">$B$5*A3820</f>
        <v>-0.423896036045066</v>
      </c>
      <c r="E3820" s="42" t="n">
        <f aca="false">$D$5*A3820+$F$5*B3820</f>
        <v>0.17385046391732</v>
      </c>
      <c r="F3820" s="43" t="n">
        <f aca="false">Inputs!$B$5*D3820+Inputs!$B$6*E3820</f>
        <v>-51082.1268003726</v>
      </c>
      <c r="G3820" s="43" t="n">
        <f aca="false">F3820*SQRT(($B$6-2)/C3820)</f>
        <v>-23558.2962201262</v>
      </c>
    </row>
    <row r="3821" customFormat="false" ht="15" hidden="false" customHeight="false" outlineLevel="0" collapsed="false">
      <c r="A3821" s="41" t="n">
        <v>-0.8318869497</v>
      </c>
      <c r="B3821" s="41" t="n">
        <v>0.0045050655</v>
      </c>
      <c r="C3821" s="41" t="n">
        <v>3.4373702424</v>
      </c>
      <c r="D3821" s="42" t="n">
        <f aca="false">$B$5*A3821</f>
        <v>-2.125452886466</v>
      </c>
      <c r="E3821" s="42" t="n">
        <f aca="false">$D$5*A3821+$F$5*B3821</f>
        <v>-1.97176895930116</v>
      </c>
      <c r="F3821" s="43" t="n">
        <f aca="false">Inputs!$B$5*D3821+Inputs!$B$6*E3821</f>
        <v>-113956.840681542</v>
      </c>
      <c r="G3821" s="43" t="n">
        <f aca="false">F3821*SQRT(($B$6-2)/C3821)</f>
        <v>-86924.508116885</v>
      </c>
    </row>
    <row r="3822" customFormat="false" ht="15" hidden="false" customHeight="false" outlineLevel="0" collapsed="false">
      <c r="A3822" s="41" t="n">
        <v>0.3085133646</v>
      </c>
      <c r="B3822" s="41" t="n">
        <v>-1.6869662386</v>
      </c>
      <c r="C3822" s="41" t="n">
        <v>3.9203987147</v>
      </c>
      <c r="D3822" s="42" t="n">
        <f aca="false">$B$5*A3822</f>
        <v>0.788244870939353</v>
      </c>
      <c r="E3822" s="42" t="n">
        <f aca="false">$D$5*A3822+$F$5*B3822</f>
        <v>-2.17882478539237</v>
      </c>
      <c r="F3822" s="43" t="n">
        <f aca="false">Inputs!$B$5*D3822+Inputs!$B$6*E3822</f>
        <v>187765.726363554</v>
      </c>
      <c r="G3822" s="43" t="n">
        <f aca="false">F3822*SQRT(($B$6-2)/C3822)</f>
        <v>134111.555707505</v>
      </c>
    </row>
    <row r="3823" customFormat="false" ht="15" hidden="false" customHeight="false" outlineLevel="0" collapsed="false">
      <c r="A3823" s="41" t="n">
        <v>-0.1893203226</v>
      </c>
      <c r="B3823" s="41" t="n">
        <v>-0.3030561854</v>
      </c>
      <c r="C3823" s="41" t="n">
        <v>1.7587044502</v>
      </c>
      <c r="D3823" s="42" t="n">
        <f aca="false">$B$5*A3823</f>
        <v>-0.483709266363606</v>
      </c>
      <c r="E3823" s="42" t="n">
        <f aca="false">$D$5*A3823+$F$5*B3823</f>
        <v>-0.973804891984619</v>
      </c>
      <c r="F3823" s="43" t="n">
        <f aca="false">Inputs!$B$5*D3823+Inputs!$B$6*E3823</f>
        <v>319.317962870351</v>
      </c>
      <c r="G3823" s="43" t="n">
        <f aca="false">F3823*SQRT(($B$6-2)/C3823)</f>
        <v>340.519444734994</v>
      </c>
    </row>
    <row r="3824" customFormat="false" ht="15" hidden="false" customHeight="false" outlineLevel="0" collapsed="false">
      <c r="A3824" s="41" t="n">
        <v>1.02806802</v>
      </c>
      <c r="B3824" s="41" t="n">
        <v>-1.8444969938</v>
      </c>
      <c r="C3824" s="41" t="n">
        <v>5.3373393576</v>
      </c>
      <c r="D3824" s="42" t="n">
        <f aca="false">$B$5*A3824</f>
        <v>2.62669121252641</v>
      </c>
      <c r="E3824" s="42" t="n">
        <f aca="false">$D$5*A3824+$F$5*B3824</f>
        <v>-0.738596631746174</v>
      </c>
      <c r="F3824" s="43" t="n">
        <f aca="false">Inputs!$B$5*D3824+Inputs!$B$6*E3824</f>
        <v>299598.95283995</v>
      </c>
      <c r="G3824" s="43" t="n">
        <f aca="false">F3824*SQRT(($B$6-2)/C3824)</f>
        <v>183397.275855004</v>
      </c>
    </row>
    <row r="3825" customFormat="false" ht="15" hidden="false" customHeight="false" outlineLevel="0" collapsed="false">
      <c r="A3825" s="41" t="n">
        <v>-0.3815060197</v>
      </c>
      <c r="B3825" s="41" t="n">
        <v>-0.4817546474</v>
      </c>
      <c r="C3825" s="41" t="n">
        <v>0.800775347</v>
      </c>
      <c r="D3825" s="42" t="n">
        <f aca="false">$B$5*A3825</f>
        <v>-0.974739501644956</v>
      </c>
      <c r="E3825" s="42" t="n">
        <f aca="false">$D$5*A3825+$F$5*B3825</f>
        <v>-1.73969419724678</v>
      </c>
      <c r="F3825" s="43" t="n">
        <f aca="false">Inputs!$B$5*D3825+Inputs!$B$6*E3825</f>
        <v>-10489.2403021568</v>
      </c>
      <c r="G3825" s="43" t="n">
        <f aca="false">F3825*SQRT(($B$6-2)/C3825)</f>
        <v>-16576.914047394</v>
      </c>
    </row>
    <row r="3826" customFormat="false" ht="15" hidden="false" customHeight="false" outlineLevel="0" collapsed="false">
      <c r="A3826" s="41" t="n">
        <v>0.9600709639</v>
      </c>
      <c r="B3826" s="41" t="n">
        <v>-0.0435465694</v>
      </c>
      <c r="C3826" s="41" t="n">
        <v>2.6427410735</v>
      </c>
      <c r="D3826" s="42" t="n">
        <f aca="false">$B$5*A3826</f>
        <v>2.45296022755176</v>
      </c>
      <c r="E3826" s="42" t="n">
        <f aca="false">$D$5*A3826+$F$5*B3826</f>
        <v>2.2093793821068</v>
      </c>
      <c r="F3826" s="43" t="n">
        <f aca="false">Inputs!$B$5*D3826+Inputs!$B$6*E3826</f>
        <v>134827.053649836</v>
      </c>
      <c r="G3826" s="43" t="n">
        <f aca="false">F3826*SQRT(($B$6-2)/C3826)</f>
        <v>117291.012317386</v>
      </c>
    </row>
    <row r="3827" customFormat="false" ht="15" hidden="false" customHeight="false" outlineLevel="0" collapsed="false">
      <c r="A3827" s="41" t="n">
        <v>1.7960946457</v>
      </c>
      <c r="B3827" s="41" t="n">
        <v>0.6622133819</v>
      </c>
      <c r="C3827" s="41" t="n">
        <v>1.7686450915</v>
      </c>
      <c r="D3827" s="42" t="n">
        <f aca="false">$B$5*A3827</f>
        <v>4.58898237368178</v>
      </c>
      <c r="E3827" s="42" t="n">
        <f aca="false">$D$5*A3827+$F$5*B3827</f>
        <v>5.41743816768097</v>
      </c>
      <c r="F3827" s="43" t="n">
        <f aca="false">Inputs!$B$5*D3827+Inputs!$B$6*E3827</f>
        <v>188026.328984129</v>
      </c>
      <c r="G3827" s="43" t="n">
        <f aca="false">F3827*SQRT(($B$6-2)/C3827)</f>
        <v>199946.275283539</v>
      </c>
    </row>
    <row r="3828" customFormat="false" ht="15" hidden="false" customHeight="false" outlineLevel="0" collapsed="false">
      <c r="A3828" s="41" t="n">
        <v>-0.4102229942</v>
      </c>
      <c r="B3828" s="41" t="n">
        <v>0.2396586966</v>
      </c>
      <c r="C3828" s="41" t="n">
        <v>0.9626771706</v>
      </c>
      <c r="D3828" s="42" t="n">
        <f aca="false">$B$5*A3828</f>
        <v>-1.04811074080625</v>
      </c>
      <c r="E3828" s="42" t="n">
        <f aca="false">$D$5*A3828+$F$5*B3828</f>
        <v>-0.562332340073656</v>
      </c>
      <c r="F3828" s="43" t="n">
        <f aca="false">Inputs!$B$5*D3828+Inputs!$B$6*E3828</f>
        <v>-76694.4570769419</v>
      </c>
      <c r="G3828" s="43" t="n">
        <f aca="false">F3828*SQRT(($B$6-2)/C3828)</f>
        <v>-110544.881583522</v>
      </c>
    </row>
    <row r="3829" customFormat="false" ht="15" hidden="false" customHeight="false" outlineLevel="0" collapsed="false">
      <c r="A3829" s="41" t="n">
        <v>-0.3540688094</v>
      </c>
      <c r="B3829" s="41" t="n">
        <v>0.8593960905</v>
      </c>
      <c r="C3829" s="41" t="n">
        <v>4.8779115474</v>
      </c>
      <c r="D3829" s="42" t="n">
        <f aca="false">$B$5*A3829</f>
        <v>-0.904638031908305</v>
      </c>
      <c r="E3829" s="42" t="n">
        <f aca="false">$D$5*A3829+$F$5*B3829</f>
        <v>0.641419521340416</v>
      </c>
      <c r="F3829" s="43" t="n">
        <f aca="false">Inputs!$B$5*D3829+Inputs!$B$6*E3829</f>
        <v>-122534.779257851</v>
      </c>
      <c r="G3829" s="43" t="n">
        <f aca="false">F3829*SQRT(($B$6-2)/C3829)</f>
        <v>-78461.6451794244</v>
      </c>
    </row>
    <row r="3830" customFormat="false" ht="15" hidden="false" customHeight="false" outlineLevel="0" collapsed="false">
      <c r="A3830" s="41" t="n">
        <v>-1.3321977133</v>
      </c>
      <c r="B3830" s="41" t="n">
        <v>-0.8236959766</v>
      </c>
      <c r="C3830" s="41" t="n">
        <v>2.7280761583</v>
      </c>
      <c r="D3830" s="42" t="n">
        <f aca="false">$B$5*A3830</f>
        <v>-3.40373589956906</v>
      </c>
      <c r="E3830" s="42" t="n">
        <f aca="false">$D$5*A3830+$F$5*B3830</f>
        <v>-4.59239383512648</v>
      </c>
      <c r="F3830" s="43" t="n">
        <f aca="false">Inputs!$B$5*D3830+Inputs!$B$6*E3830</f>
        <v>-110753.898200583</v>
      </c>
      <c r="G3830" s="43" t="n">
        <f aca="false">F3830*SQRT(($B$6-2)/C3830)</f>
        <v>-94830.0050697129</v>
      </c>
    </row>
    <row r="3831" customFormat="false" ht="15" hidden="false" customHeight="false" outlineLevel="0" collapsed="false">
      <c r="A3831" s="41" t="n">
        <v>0.4556899186</v>
      </c>
      <c r="B3831" s="41" t="n">
        <v>1.2257564487</v>
      </c>
      <c r="C3831" s="41" t="n">
        <v>3.3384633307</v>
      </c>
      <c r="D3831" s="42" t="n">
        <f aca="false">$B$5*A3831</f>
        <v>1.1642777340973</v>
      </c>
      <c r="E3831" s="42" t="n">
        <f aca="false">$D$5*A3831+$F$5*B3831</f>
        <v>3.20092221090276</v>
      </c>
      <c r="F3831" s="43" t="n">
        <f aca="false">Inputs!$B$5*D3831+Inputs!$B$6*E3831</f>
        <v>-43618.3371354083</v>
      </c>
      <c r="G3831" s="43" t="n">
        <f aca="false">F3831*SQRT(($B$6-2)/C3831)</f>
        <v>-33760.6498438767</v>
      </c>
    </row>
    <row r="3832" customFormat="false" ht="15" hidden="false" customHeight="false" outlineLevel="0" collapsed="false">
      <c r="A3832" s="41" t="n">
        <v>-2.2019685961</v>
      </c>
      <c r="B3832" s="41" t="n">
        <v>1.374471216</v>
      </c>
      <c r="C3832" s="41" t="n">
        <v>1.840137133</v>
      </c>
      <c r="D3832" s="42" t="n">
        <f aca="false">$B$5*A3832</f>
        <v>-5.62598140309333</v>
      </c>
      <c r="E3832" s="42" t="n">
        <f aca="false">$D$5*A3832+$F$5*B3832</f>
        <v>-2.86641724364118</v>
      </c>
      <c r="F3832" s="43" t="n">
        <f aca="false">Inputs!$B$5*D3832+Inputs!$B$6*E3832</f>
        <v>-419277.278127274</v>
      </c>
      <c r="G3832" s="43" t="n">
        <f aca="false">F3832*SQRT(($B$6-2)/C3832)</f>
        <v>-437110.4915231</v>
      </c>
    </row>
    <row r="3833" customFormat="false" ht="15" hidden="false" customHeight="false" outlineLevel="0" collapsed="false">
      <c r="A3833" s="41" t="n">
        <v>-0.1401351284</v>
      </c>
      <c r="B3833" s="41" t="n">
        <v>-1.8838749619</v>
      </c>
      <c r="C3833" s="41" t="n">
        <v>5.6106985929</v>
      </c>
      <c r="D3833" s="42" t="n">
        <f aca="false">$B$5*A3833</f>
        <v>-0.358042175394717</v>
      </c>
      <c r="E3833" s="42" t="n">
        <f aca="false">$D$5*A3833+$F$5*B3833</f>
        <v>-3.58643430278275</v>
      </c>
      <c r="F3833" s="43" t="n">
        <f aca="false">Inputs!$B$5*D3833+Inputs!$B$6*E3833</f>
        <v>143517.497599666</v>
      </c>
      <c r="G3833" s="43" t="n">
        <f aca="false">F3833*SQRT(($B$6-2)/C3833)</f>
        <v>85686.2983392149</v>
      </c>
    </row>
    <row r="3834" customFormat="false" ht="15" hidden="false" customHeight="false" outlineLevel="0" collapsed="false">
      <c r="A3834" s="41" t="n">
        <v>-3.0017278419</v>
      </c>
      <c r="B3834" s="41" t="n">
        <v>-1.5293860658</v>
      </c>
      <c r="C3834" s="41" t="n">
        <v>3.7551155897</v>
      </c>
      <c r="D3834" s="42" t="n">
        <f aca="false">$B$5*A3834</f>
        <v>-7.66934871168796</v>
      </c>
      <c r="E3834" s="42" t="n">
        <f aca="false">$D$5*A3834+$F$5*B3834</f>
        <v>-9.7837337780187</v>
      </c>
      <c r="F3834" s="43" t="n">
        <f aca="false">Inputs!$B$5*D3834+Inputs!$B$6*E3834</f>
        <v>-277748.182267861</v>
      </c>
      <c r="G3834" s="43" t="n">
        <f aca="false">F3834*SQRT(($B$6-2)/C3834)</f>
        <v>-202700.382499508</v>
      </c>
    </row>
    <row r="3835" customFormat="false" ht="15" hidden="false" customHeight="false" outlineLevel="0" collapsed="false">
      <c r="A3835" s="41" t="n">
        <v>-0.0197048558</v>
      </c>
      <c r="B3835" s="41" t="n">
        <v>-0.0658980378</v>
      </c>
      <c r="C3835" s="41" t="n">
        <v>8.2092665681</v>
      </c>
      <c r="D3835" s="42" t="n">
        <f aca="false">$B$5*A3835</f>
        <v>-0.0503454738082019</v>
      </c>
      <c r="E3835" s="42" t="n">
        <f aca="false">$D$5*A3835+$F$5*B3835</f>
        <v>-0.160678499753087</v>
      </c>
      <c r="F3835" s="43" t="n">
        <f aca="false">Inputs!$B$5*D3835+Inputs!$B$6*E3835</f>
        <v>2999.37760683418</v>
      </c>
      <c r="G3835" s="43" t="n">
        <f aca="false">F3835*SQRT(($B$6-2)/C3835)</f>
        <v>1480.45074713774</v>
      </c>
    </row>
    <row r="3836" customFormat="false" ht="15" hidden="false" customHeight="false" outlineLevel="0" collapsed="false">
      <c r="A3836" s="41" t="n">
        <v>0.6332004347</v>
      </c>
      <c r="B3836" s="41" t="n">
        <v>-0.5494871776</v>
      </c>
      <c r="C3836" s="41" t="n">
        <v>1.9326054439</v>
      </c>
      <c r="D3836" s="42" t="n">
        <f aca="false">$B$5*A3836</f>
        <v>1.61781320422202</v>
      </c>
      <c r="E3836" s="42" t="n">
        <f aca="false">$D$5*A3836+$F$5*B3836</f>
        <v>0.557932161461515</v>
      </c>
      <c r="F3836" s="43" t="n">
        <f aca="false">Inputs!$B$5*D3836+Inputs!$B$6*E3836</f>
        <v>133884.712349127</v>
      </c>
      <c r="G3836" s="43" t="n">
        <f aca="false">F3836*SQRT(($B$6-2)/C3836)</f>
        <v>136199.147236039</v>
      </c>
    </row>
    <row r="3837" customFormat="false" ht="15" hidden="false" customHeight="false" outlineLevel="0" collapsed="false">
      <c r="A3837" s="41" t="n">
        <v>-1.1080405464</v>
      </c>
      <c r="B3837" s="41" t="n">
        <v>-0.4130863877</v>
      </c>
      <c r="C3837" s="41" t="n">
        <v>1.9223210312</v>
      </c>
      <c r="D3837" s="42" t="n">
        <f aca="false">$B$5*A3837</f>
        <v>-2.8310192611106</v>
      </c>
      <c r="E3837" s="42" t="n">
        <f aca="false">$D$5*A3837+$F$5*B3837</f>
        <v>-3.34997438019974</v>
      </c>
      <c r="F3837" s="43" t="n">
        <f aca="false">Inputs!$B$5*D3837+Inputs!$B$6*E3837</f>
        <v>-115603.207101073</v>
      </c>
      <c r="G3837" s="43" t="n">
        <f aca="false">F3837*SQRT(($B$6-2)/C3837)</f>
        <v>-117915.778256665</v>
      </c>
    </row>
    <row r="3838" customFormat="false" ht="15" hidden="false" customHeight="false" outlineLevel="0" collapsed="false">
      <c r="A3838" s="41" t="n">
        <v>0.0336102869</v>
      </c>
      <c r="B3838" s="41" t="n">
        <v>0.230772795</v>
      </c>
      <c r="C3838" s="41" t="n">
        <v>4.5524997595</v>
      </c>
      <c r="D3838" s="42" t="n">
        <f aca="false">$B$5*A3838</f>
        <v>0.08587354487568</v>
      </c>
      <c r="E3838" s="42" t="n">
        <f aca="false">$D$5*A3838+$F$5*B3838</f>
        <v>0.478464250696631</v>
      </c>
      <c r="F3838" s="43" t="n">
        <f aca="false">Inputs!$B$5*D3838+Inputs!$B$6*E3838</f>
        <v>-15335.8580472636</v>
      </c>
      <c r="G3838" s="43" t="n">
        <f aca="false">F3838*SQRT(($B$6-2)/C3838)</f>
        <v>-10164.7830083028</v>
      </c>
    </row>
    <row r="3839" customFormat="false" ht="15" hidden="false" customHeight="false" outlineLevel="0" collapsed="false">
      <c r="A3839" s="41" t="n">
        <v>-0.7891646993</v>
      </c>
      <c r="B3839" s="41" t="n">
        <v>0.9014467003</v>
      </c>
      <c r="C3839" s="41" t="n">
        <v>8.7679288391</v>
      </c>
      <c r="D3839" s="42" t="n">
        <f aca="false">$B$5*A3839</f>
        <v>-2.01629847496604</v>
      </c>
      <c r="E3839" s="42" t="n">
        <f aca="false">$D$5*A3839+$F$5*B3839</f>
        <v>-0.321318707025591</v>
      </c>
      <c r="F3839" s="43" t="n">
        <f aca="false">Inputs!$B$5*D3839+Inputs!$B$6*E3839</f>
        <v>-185563.912145324</v>
      </c>
      <c r="G3839" s="43" t="n">
        <f aca="false">F3839*SQRT(($B$6-2)/C3839)</f>
        <v>-88625.7675760149</v>
      </c>
    </row>
    <row r="3840" customFormat="false" ht="15" hidden="false" customHeight="false" outlineLevel="0" collapsed="false">
      <c r="A3840" s="41" t="n">
        <v>-0.6213967717</v>
      </c>
      <c r="B3840" s="41" t="n">
        <v>-0.8697173623</v>
      </c>
      <c r="C3840" s="41" t="n">
        <v>2.165243024</v>
      </c>
      <c r="D3840" s="42" t="n">
        <f aca="false">$B$5*A3840</f>
        <v>-1.58765510449072</v>
      </c>
      <c r="E3840" s="42" t="n">
        <f aca="false">$D$5*A3840+$F$5*B3840</f>
        <v>-2.98044773783376</v>
      </c>
      <c r="F3840" s="43" t="n">
        <f aca="false">Inputs!$B$5*D3840+Inputs!$B$6*E3840</f>
        <v>-9743.12355738433</v>
      </c>
      <c r="G3840" s="43" t="n">
        <f aca="false">F3840*SQRT(($B$6-2)/C3840)</f>
        <v>-9363.96720226014</v>
      </c>
    </row>
    <row r="3841" customFormat="false" ht="15" hidden="false" customHeight="false" outlineLevel="0" collapsed="false">
      <c r="A3841" s="41" t="n">
        <v>-0.5423915095</v>
      </c>
      <c r="B3841" s="41" t="n">
        <v>1.0748401757</v>
      </c>
      <c r="C3841" s="41" t="n">
        <v>0.2997905296</v>
      </c>
      <c r="D3841" s="42" t="n">
        <f aca="false">$B$5*A3841</f>
        <v>-1.38579839469434</v>
      </c>
      <c r="E3841" s="42" t="n">
        <f aca="false">$D$5*A3841+$F$5*B3841</f>
        <v>0.565305975491054</v>
      </c>
      <c r="F3841" s="43" t="n">
        <f aca="false">Inputs!$B$5*D3841+Inputs!$B$6*E3841</f>
        <v>-166845.138243986</v>
      </c>
      <c r="G3841" s="43" t="n">
        <f aca="false">F3841*SQRT(($B$6-2)/C3841)</f>
        <v>-430942.770405364</v>
      </c>
    </row>
    <row r="3842" customFormat="false" ht="15" hidden="false" customHeight="false" outlineLevel="0" collapsed="false">
      <c r="A3842" s="41" t="n">
        <v>-0.1327964529</v>
      </c>
      <c r="B3842" s="41" t="n">
        <v>-0.6945135031</v>
      </c>
      <c r="C3842" s="41" t="n">
        <v>1.1051919716</v>
      </c>
      <c r="D3842" s="42" t="n">
        <f aca="false">$B$5*A3842</f>
        <v>-0.339292020665235</v>
      </c>
      <c r="E3842" s="42" t="n">
        <f aca="false">$D$5*A3842+$F$5*B3842</f>
        <v>-1.5152480938378</v>
      </c>
      <c r="F3842" s="43" t="n">
        <f aca="false">Inputs!$B$5*D3842+Inputs!$B$6*E3842</f>
        <v>41833.2026253664</v>
      </c>
      <c r="G3842" s="43" t="n">
        <f aca="false">F3842*SQRT(($B$6-2)/C3842)</f>
        <v>56275.2264496604</v>
      </c>
    </row>
    <row r="3843" customFormat="false" ht="15" hidden="false" customHeight="false" outlineLevel="0" collapsed="false">
      <c r="A3843" s="41" t="n">
        <v>0.9261077504</v>
      </c>
      <c r="B3843" s="41" t="n">
        <v>2.1427485399</v>
      </c>
      <c r="C3843" s="41" t="n">
        <v>7.3059820557</v>
      </c>
      <c r="D3843" s="42" t="n">
        <f aca="false">$B$5*A3843</f>
        <v>2.3661849629641</v>
      </c>
      <c r="E3843" s="42" t="n">
        <f aca="false">$D$5*A3843+$F$5*B3843</f>
        <v>5.90373367310549</v>
      </c>
      <c r="F3843" s="43" t="n">
        <f aca="false">Inputs!$B$5*D3843+Inputs!$B$6*E3843</f>
        <v>-58568.1873588638</v>
      </c>
      <c r="G3843" s="43" t="n">
        <f aca="false">F3843*SQRT(($B$6-2)/C3843)</f>
        <v>-30643.4374067283</v>
      </c>
    </row>
    <row r="3844" customFormat="false" ht="15" hidden="false" customHeight="false" outlineLevel="0" collapsed="false">
      <c r="A3844" s="41" t="n">
        <v>0.2096826343</v>
      </c>
      <c r="B3844" s="41" t="n">
        <v>1.2338424609</v>
      </c>
      <c r="C3844" s="41" t="n">
        <v>2.5554631257</v>
      </c>
      <c r="D3844" s="42" t="n">
        <f aca="false">$B$5*A3844</f>
        <v>0.535734525557169</v>
      </c>
      <c r="E3844" s="42" t="n">
        <f aca="false">$D$5*A3844+$F$5*B3844</f>
        <v>2.62948874870936</v>
      </c>
      <c r="F3844" s="43" t="n">
        <f aca="false">Inputs!$B$5*D3844+Inputs!$B$6*E3844</f>
        <v>-77900.984879751</v>
      </c>
      <c r="G3844" s="43" t="n">
        <f aca="false">F3844*SQRT(($B$6-2)/C3844)</f>
        <v>-68916.487886459</v>
      </c>
    </row>
    <row r="3845" customFormat="false" ht="15" hidden="false" customHeight="false" outlineLevel="0" collapsed="false">
      <c r="A3845" s="41" t="n">
        <v>1.0360779506</v>
      </c>
      <c r="B3845" s="41" t="n">
        <v>-0.6056397517</v>
      </c>
      <c r="C3845" s="41" t="n">
        <v>10.0095741211</v>
      </c>
      <c r="D3845" s="42" t="n">
        <f aca="false">$B$5*A3845</f>
        <v>2.64715640929419</v>
      </c>
      <c r="E3845" s="42" t="n">
        <f aca="false">$D$5*A3845+$F$5*B3845</f>
        <v>1.41965345211422</v>
      </c>
      <c r="F3845" s="43" t="n">
        <f aca="false">Inputs!$B$5*D3845+Inputs!$B$6*E3845</f>
        <v>193732.968323708</v>
      </c>
      <c r="G3845" s="43" t="n">
        <f aca="false">F3845*SQRT(($B$6-2)/C3845)</f>
        <v>86598.5719878552</v>
      </c>
    </row>
    <row r="3846" customFormat="false" ht="15" hidden="false" customHeight="false" outlineLevel="0" collapsed="false">
      <c r="A3846" s="41" t="n">
        <v>0.0266341805</v>
      </c>
      <c r="B3846" s="41" t="n">
        <v>-1.2825446297</v>
      </c>
      <c r="C3846" s="41" t="n">
        <v>1.2755433774</v>
      </c>
      <c r="D3846" s="42" t="n">
        <f aca="false">$B$5*A3846</f>
        <v>0.0680497462339041</v>
      </c>
      <c r="E3846" s="42" t="n">
        <f aca="false">$D$5*A3846+$F$5*B3846</f>
        <v>-2.15124832890526</v>
      </c>
      <c r="F3846" s="43" t="n">
        <f aca="false">Inputs!$B$5*D3846+Inputs!$B$6*E3846</f>
        <v>114367.391068653</v>
      </c>
      <c r="G3846" s="43" t="n">
        <f aca="false">F3846*SQRT(($B$6-2)/C3846)</f>
        <v>143208.763803556</v>
      </c>
    </row>
    <row r="3847" customFormat="false" ht="15" hidden="false" customHeight="false" outlineLevel="0" collapsed="false">
      <c r="A3847" s="41" t="n">
        <v>-0.2049422664</v>
      </c>
      <c r="B3847" s="41" t="n">
        <v>-0.6261903691</v>
      </c>
      <c r="C3847" s="41" t="n">
        <v>4.5752163365</v>
      </c>
      <c r="D3847" s="42" t="n">
        <f aca="false">$B$5*A3847</f>
        <v>-0.523622989681292</v>
      </c>
      <c r="E3847" s="42" t="n">
        <f aca="false">$D$5*A3847+$F$5*B3847</f>
        <v>-1.56894880712143</v>
      </c>
      <c r="F3847" s="43" t="n">
        <f aca="false">Inputs!$B$5*D3847+Inputs!$B$6*E3847</f>
        <v>26085.1413879423</v>
      </c>
      <c r="G3847" s="43" t="n">
        <f aca="false">F3847*SQRT(($B$6-2)/C3847)</f>
        <v>17246.5557155851</v>
      </c>
    </row>
    <row r="3848" customFormat="false" ht="15" hidden="false" customHeight="false" outlineLevel="0" collapsed="false">
      <c r="A3848" s="41" t="n">
        <v>-0.4028859572</v>
      </c>
      <c r="B3848" s="41" t="n">
        <v>-0.7498950314</v>
      </c>
      <c r="C3848" s="41" t="n">
        <v>4.642583138</v>
      </c>
      <c r="D3848" s="42" t="n">
        <f aca="false">$B$5*A3848</f>
        <v>-1.02936477240828</v>
      </c>
      <c r="E3848" s="42" t="n">
        <f aca="false">$D$5*A3848+$F$5*B3848</f>
        <v>-2.25357953083724</v>
      </c>
      <c r="F3848" s="43" t="n">
        <f aca="false">Inputs!$B$5*D3848+Inputs!$B$6*E3848</f>
        <v>9742.49930103427</v>
      </c>
      <c r="G3848" s="43" t="n">
        <f aca="false">F3848*SQRT(($B$6-2)/C3848)</f>
        <v>6394.48446024211</v>
      </c>
    </row>
    <row r="3849" customFormat="false" ht="15" hidden="false" customHeight="false" outlineLevel="0" collapsed="false">
      <c r="A3849" s="41" t="n">
        <v>-0.2870968082</v>
      </c>
      <c r="B3849" s="41" t="n">
        <v>0.5322326863</v>
      </c>
      <c r="C3849" s="41" t="n">
        <v>0.861438016</v>
      </c>
      <c r="D3849" s="42" t="n">
        <f aca="false">$B$5*A3849</f>
        <v>-0.733526039690759</v>
      </c>
      <c r="E3849" s="42" t="n">
        <f aca="false">$D$5*A3849+$F$5*B3849</f>
        <v>0.235857718232822</v>
      </c>
      <c r="F3849" s="43" t="n">
        <f aca="false">Inputs!$B$5*D3849+Inputs!$B$6*E3849</f>
        <v>-85145.489880717</v>
      </c>
      <c r="G3849" s="43" t="n">
        <f aca="false">F3849*SQRT(($B$6-2)/C3849)</f>
        <v>-129737.232507862</v>
      </c>
    </row>
    <row r="3850" customFormat="false" ht="15" hidden="false" customHeight="false" outlineLevel="0" collapsed="false">
      <c r="A3850" s="41" t="n">
        <v>-0.1194919104</v>
      </c>
      <c r="B3850" s="41" t="n">
        <v>-1.8643731978</v>
      </c>
      <c r="C3850" s="41" t="n">
        <v>0.8815373923</v>
      </c>
      <c r="D3850" s="42" t="n">
        <f aca="false">$B$5*A3850</f>
        <v>-0.305299206773957</v>
      </c>
      <c r="E3850" s="42" t="n">
        <f aca="false">$D$5*A3850+$F$5*B3850</f>
        <v>-3.50363739151032</v>
      </c>
      <c r="F3850" s="43" t="n">
        <f aca="false">Inputs!$B$5*D3850+Inputs!$B$6*E3850</f>
        <v>144651.94889812</v>
      </c>
      <c r="G3850" s="43" t="n">
        <f aca="false">F3850*SQRT(($B$6-2)/C3850)</f>
        <v>217880.778234658</v>
      </c>
    </row>
    <row r="3851" customFormat="false" ht="15" hidden="false" customHeight="false" outlineLevel="0" collapsed="false">
      <c r="A3851" s="41" t="n">
        <v>-0.7461205649</v>
      </c>
      <c r="B3851" s="41" t="n">
        <v>-1.5193993526</v>
      </c>
      <c r="C3851" s="41" t="n">
        <v>2.6289032156</v>
      </c>
      <c r="D3851" s="42" t="n">
        <f aca="false">$B$5*A3851</f>
        <v>-1.90632165691534</v>
      </c>
      <c r="E3851" s="42" t="n">
        <f aca="false">$D$5*A3851+$F$5*B3851</f>
        <v>-4.39907366725609</v>
      </c>
      <c r="F3851" s="43" t="n">
        <f aca="false">Inputs!$B$5*D3851+Inputs!$B$6*E3851</f>
        <v>29321.5176712706</v>
      </c>
      <c r="G3851" s="43" t="n">
        <f aca="false">F3851*SQRT(($B$6-2)/C3851)</f>
        <v>25574.9117915333</v>
      </c>
    </row>
    <row r="3852" customFormat="false" ht="15" hidden="false" customHeight="false" outlineLevel="0" collapsed="false">
      <c r="A3852" s="41" t="n">
        <v>0.244060226</v>
      </c>
      <c r="B3852" s="41" t="n">
        <v>0.5033173641</v>
      </c>
      <c r="C3852" s="41" t="n">
        <v>4.8642274453</v>
      </c>
      <c r="D3852" s="42" t="n">
        <f aca="false">$B$5*A3852</f>
        <v>0.623568517345194</v>
      </c>
      <c r="E3852" s="42" t="n">
        <f aca="false">$D$5*A3852+$F$5*B3852</f>
        <v>1.44986315957716</v>
      </c>
      <c r="F3852" s="43" t="n">
        <f aca="false">Inputs!$B$5*D3852+Inputs!$B$6*E3852</f>
        <v>-10136.3062443384</v>
      </c>
      <c r="G3852" s="43" t="n">
        <f aca="false">F3852*SQRT(($B$6-2)/C3852)</f>
        <v>-6499.6172731091</v>
      </c>
    </row>
    <row r="3853" customFormat="false" ht="15" hidden="false" customHeight="false" outlineLevel="0" collapsed="false">
      <c r="A3853" s="41" t="n">
        <v>0.2565482219</v>
      </c>
      <c r="B3853" s="41" t="n">
        <v>-0.7874043933</v>
      </c>
      <c r="C3853" s="41" t="n">
        <v>4.1665396</v>
      </c>
      <c r="D3853" s="42" t="n">
        <f aca="false">$B$5*A3853</f>
        <v>0.655475072606582</v>
      </c>
      <c r="E3853" s="42" t="n">
        <f aca="false">$D$5*A3853+$F$5*B3853</f>
        <v>-0.749167067049304</v>
      </c>
      <c r="F3853" s="43" t="n">
        <f aca="false">Inputs!$B$5*D3853+Inputs!$B$6*E3853</f>
        <v>103005.860613123</v>
      </c>
      <c r="G3853" s="43" t="n">
        <f aca="false">F3853*SQRT(($B$6-2)/C3853)</f>
        <v>71365.6418153179</v>
      </c>
    </row>
    <row r="3854" customFormat="false" ht="15" hidden="false" customHeight="false" outlineLevel="0" collapsed="false">
      <c r="A3854" s="41" t="n">
        <v>0.2468539291</v>
      </c>
      <c r="B3854" s="41" t="n">
        <v>-0.4701142558</v>
      </c>
      <c r="C3854" s="41" t="n">
        <v>2.8093551592</v>
      </c>
      <c r="D3854" s="42" t="n">
        <f aca="false">$B$5*A3854</f>
        <v>0.630706367409996</v>
      </c>
      <c r="E3854" s="42" t="n">
        <f aca="false">$D$5*A3854+$F$5*B3854</f>
        <v>-0.224356534044677</v>
      </c>
      <c r="F3854" s="43" t="n">
        <f aca="false">Inputs!$B$5*D3854+Inputs!$B$6*E3854</f>
        <v>74288.4634432334</v>
      </c>
      <c r="G3854" s="43" t="n">
        <f aca="false">F3854*SQRT(($B$6-2)/C3854)</f>
        <v>62680.5863345052</v>
      </c>
    </row>
    <row r="3855" customFormat="false" ht="15" hidden="false" customHeight="false" outlineLevel="0" collapsed="false">
      <c r="A3855" s="41" t="n">
        <v>-1.1382254498</v>
      </c>
      <c r="B3855" s="41" t="n">
        <v>0.7419299197</v>
      </c>
      <c r="C3855" s="41" t="n">
        <v>2.731640119</v>
      </c>
      <c r="D3855" s="42" t="n">
        <f aca="false">$B$5*A3855</f>
        <v>-2.90814102637253</v>
      </c>
      <c r="E3855" s="42" t="n">
        <f aca="false">$D$5*A3855+$F$5*B3855</f>
        <v>-1.42738411901733</v>
      </c>
      <c r="F3855" s="43" t="n">
        <f aca="false">Inputs!$B$5*D3855+Inputs!$B$6*E3855</f>
        <v>-219444.896686387</v>
      </c>
      <c r="G3855" s="43" t="n">
        <f aca="false">F3855*SQRT(($B$6-2)/C3855)</f>
        <v>-187771.096396869</v>
      </c>
    </row>
    <row r="3856" customFormat="false" ht="15" hidden="false" customHeight="false" outlineLevel="0" collapsed="false">
      <c r="A3856" s="41" t="n">
        <v>0.8180277537</v>
      </c>
      <c r="B3856" s="41" t="n">
        <v>0.9488954811</v>
      </c>
      <c r="C3856" s="41" t="n">
        <v>0.425115236</v>
      </c>
      <c r="D3856" s="42" t="n">
        <f aca="false">$B$5*A3856</f>
        <v>2.0900429450636</v>
      </c>
      <c r="E3856" s="42" t="n">
        <f aca="false">$D$5*A3856+$F$5*B3856</f>
        <v>3.58506879799819</v>
      </c>
      <c r="F3856" s="43" t="n">
        <f aca="false">Inputs!$B$5*D3856+Inputs!$B$6*E3856</f>
        <v>29750.8546064509</v>
      </c>
      <c r="G3856" s="43" t="n">
        <f aca="false">F3856*SQRT(($B$6-2)/C3856)</f>
        <v>64529.9172609173</v>
      </c>
    </row>
    <row r="3857" customFormat="false" ht="15" hidden="false" customHeight="false" outlineLevel="0" collapsed="false">
      <c r="A3857" s="41" t="n">
        <v>-0.6083486</v>
      </c>
      <c r="B3857" s="41" t="n">
        <v>1.1793623127</v>
      </c>
      <c r="C3857" s="41" t="n">
        <v>1.5557910651</v>
      </c>
      <c r="D3857" s="42" t="n">
        <f aca="false">$B$5*A3857</f>
        <v>-1.55431731236299</v>
      </c>
      <c r="E3857" s="42" t="n">
        <f aca="false">$D$5*A3857+$F$5*B3857</f>
        <v>0.58883829621777</v>
      </c>
      <c r="F3857" s="43" t="n">
        <f aca="false">Inputs!$B$5*D3857+Inputs!$B$6*E3857</f>
        <v>-184873.646047188</v>
      </c>
      <c r="G3857" s="43" t="n">
        <f aca="false">F3857*SQRT(($B$6-2)/C3857)</f>
        <v>-209611.143747066</v>
      </c>
    </row>
    <row r="3858" customFormat="false" ht="15" hidden="false" customHeight="false" outlineLevel="0" collapsed="false">
      <c r="A3858" s="41" t="n">
        <v>-0.4935822513</v>
      </c>
      <c r="B3858" s="41" t="n">
        <v>0.6535013215</v>
      </c>
      <c r="C3858" s="41" t="n">
        <v>0.7085909796</v>
      </c>
      <c r="D3858" s="42" t="n">
        <f aca="false">$B$5*A3858</f>
        <v>-1.26109181194909</v>
      </c>
      <c r="E3858" s="42" t="n">
        <f aca="false">$D$5*A3858+$F$5*B3858</f>
        <v>-0.0460925964441723</v>
      </c>
      <c r="F3858" s="43" t="n">
        <f aca="false">Inputs!$B$5*D3858+Inputs!$B$6*E3858</f>
        <v>-123804.5513727</v>
      </c>
      <c r="G3858" s="43" t="n">
        <f aca="false">F3858*SQRT(($B$6-2)/C3858)</f>
        <v>-207995.432854661</v>
      </c>
    </row>
    <row r="3859" customFormat="false" ht="15" hidden="false" customHeight="false" outlineLevel="0" collapsed="false">
      <c r="A3859" s="41" t="n">
        <v>-0.5109126618</v>
      </c>
      <c r="B3859" s="41" t="n">
        <v>-0.2239821637</v>
      </c>
      <c r="C3859" s="41" t="n">
        <v>4.1035377236</v>
      </c>
      <c r="D3859" s="42" t="n">
        <f aca="false">$B$5*A3859</f>
        <v>-1.30537063016369</v>
      </c>
      <c r="E3859" s="42" t="n">
        <f aca="false">$D$5*A3859+$F$5*B3859</f>
        <v>-1.60252148568914</v>
      </c>
      <c r="F3859" s="43" t="n">
        <f aca="false">Inputs!$B$5*D3859+Inputs!$B$6*E3859</f>
        <v>-50410.988731912</v>
      </c>
      <c r="G3859" s="43" t="n">
        <f aca="false">F3859*SQRT(($B$6-2)/C3859)</f>
        <v>-35193.3815736421</v>
      </c>
    </row>
    <row r="3860" customFormat="false" ht="15" hidden="false" customHeight="false" outlineLevel="0" collapsed="false">
      <c r="A3860" s="41" t="n">
        <v>-2.4211778574</v>
      </c>
      <c r="B3860" s="41" t="n">
        <v>-0.3019132144</v>
      </c>
      <c r="C3860" s="41" t="n">
        <v>1.1126947074</v>
      </c>
      <c r="D3860" s="42" t="n">
        <f aca="false">$B$5*A3860</f>
        <v>-6.18605625141039</v>
      </c>
      <c r="E3860" s="42" t="n">
        <f aca="false">$D$5*A3860+$F$5*B3860</f>
        <v>-6.28273228603055</v>
      </c>
      <c r="F3860" s="43" t="n">
        <f aca="false">Inputs!$B$5*D3860+Inputs!$B$6*E3860</f>
        <v>-304469.010839511</v>
      </c>
      <c r="G3860" s="43" t="n">
        <f aca="false">F3860*SQRT(($B$6-2)/C3860)</f>
        <v>-408197.257891899</v>
      </c>
    </row>
    <row r="3861" customFormat="false" ht="15" hidden="false" customHeight="false" outlineLevel="0" collapsed="false">
      <c r="A3861" s="41" t="n">
        <v>0.0910899668</v>
      </c>
      <c r="B3861" s="41" t="n">
        <v>-0.4100496174</v>
      </c>
      <c r="C3861" s="41" t="n">
        <v>7.2272395728</v>
      </c>
      <c r="D3861" s="42" t="n">
        <f aca="false">$B$5*A3861</f>
        <v>0.232732864643414</v>
      </c>
      <c r="E3861" s="42" t="n">
        <f aca="false">$D$5*A3861+$F$5*B3861</f>
        <v>-0.491294286670772</v>
      </c>
      <c r="F3861" s="43" t="n">
        <f aca="false">Inputs!$B$5*D3861+Inputs!$B$6*E3861</f>
        <v>47838.00079788</v>
      </c>
      <c r="G3861" s="43" t="n">
        <f aca="false">F3861*SQRT(($B$6-2)/C3861)</f>
        <v>25165.2815666908</v>
      </c>
    </row>
    <row r="3862" customFormat="false" ht="15" hidden="false" customHeight="false" outlineLevel="0" collapsed="false">
      <c r="A3862" s="41" t="n">
        <v>1.7561880681</v>
      </c>
      <c r="B3862" s="41" t="n">
        <v>-1.1624660853</v>
      </c>
      <c r="C3862" s="41" t="n">
        <v>3.3356915422</v>
      </c>
      <c r="D3862" s="42" t="n">
        <f aca="false">$B$5*A3862</f>
        <v>4.48702194434761</v>
      </c>
      <c r="E3862" s="42" t="n">
        <f aca="false">$D$5*A3862+$F$5*B3862</f>
        <v>2.17172199027869</v>
      </c>
      <c r="F3862" s="43" t="n">
        <f aca="false">Inputs!$B$5*D3862+Inputs!$B$6*E3862</f>
        <v>340116.094920827</v>
      </c>
      <c r="G3862" s="43" t="n">
        <f aca="false">F3862*SQRT(($B$6-2)/C3862)</f>
        <v>263359.652191779</v>
      </c>
    </row>
    <row r="3863" customFormat="false" ht="15" hidden="false" customHeight="false" outlineLevel="0" collapsed="false">
      <c r="A3863" s="41" t="n">
        <v>-0.5635812371</v>
      </c>
      <c r="B3863" s="41" t="n">
        <v>-0.90487261</v>
      </c>
      <c r="C3863" s="41" t="n">
        <v>1.5122320448</v>
      </c>
      <c r="D3863" s="42" t="n">
        <f aca="false">$B$5*A3863</f>
        <v>-1.43993768334058</v>
      </c>
      <c r="E3863" s="42" t="n">
        <f aca="false">$D$5*A3863+$F$5*B3863</f>
        <v>-2.90357472125752</v>
      </c>
      <c r="F3863" s="43" t="n">
        <f aca="false">Inputs!$B$5*D3863+Inputs!$B$6*E3863</f>
        <v>1184.96772881874</v>
      </c>
      <c r="G3863" s="43" t="n">
        <f aca="false">F3863*SQRT(($B$6-2)/C3863)</f>
        <v>1362.73779947241</v>
      </c>
    </row>
    <row r="3864" customFormat="false" ht="15" hidden="false" customHeight="false" outlineLevel="0" collapsed="false">
      <c r="A3864" s="41" t="n">
        <v>-0.563776979</v>
      </c>
      <c r="B3864" s="41" t="n">
        <v>1.0314130629</v>
      </c>
      <c r="C3864" s="41" t="n">
        <v>6.4589998542</v>
      </c>
      <c r="D3864" s="42" t="n">
        <f aca="false">$B$5*A3864</f>
        <v>-1.44043779959616</v>
      </c>
      <c r="E3864" s="42" t="n">
        <f aca="false">$D$5*A3864+$F$5*B3864</f>
        <v>0.439429850757275</v>
      </c>
      <c r="F3864" s="43" t="n">
        <f aca="false">Inputs!$B$5*D3864+Inputs!$B$6*E3864</f>
        <v>-166015.27249748</v>
      </c>
      <c r="G3864" s="43" t="n">
        <f aca="false">F3864*SQRT(($B$6-2)/C3864)</f>
        <v>-92380.5201156744</v>
      </c>
    </row>
    <row r="3865" customFormat="false" ht="15" hidden="false" customHeight="false" outlineLevel="0" collapsed="false">
      <c r="A3865" s="41" t="n">
        <v>1.4780317943</v>
      </c>
      <c r="B3865" s="41" t="n">
        <v>-0.7007926109</v>
      </c>
      <c r="C3865" s="41" t="n">
        <v>1.0080329032</v>
      </c>
      <c r="D3865" s="42" t="n">
        <f aca="false">$B$5*A3865</f>
        <v>3.77633877369559</v>
      </c>
      <c r="E3865" s="42" t="n">
        <f aca="false">$D$5*A3865+$F$5*B3865</f>
        <v>2.30701677439816</v>
      </c>
      <c r="F3865" s="43" t="n">
        <f aca="false">Inputs!$B$5*D3865+Inputs!$B$6*E3865</f>
        <v>262283.03864965</v>
      </c>
      <c r="G3865" s="43" t="n">
        <f aca="false">F3865*SQRT(($B$6-2)/C3865)</f>
        <v>369443.347115735</v>
      </c>
    </row>
    <row r="3866" customFormat="false" ht="15" hidden="false" customHeight="false" outlineLevel="0" collapsed="false">
      <c r="A3866" s="41" t="n">
        <v>-0.7230075427</v>
      </c>
      <c r="B3866" s="41" t="n">
        <v>-1.1571286486</v>
      </c>
      <c r="C3866" s="41" t="n">
        <v>1.0319668079</v>
      </c>
      <c r="D3866" s="42" t="n">
        <f aca="false">$B$5*A3866</f>
        <v>-1.84726839280576</v>
      </c>
      <c r="E3866" s="42" t="n">
        <f aca="false">$D$5*A3866+$F$5*B3866</f>
        <v>-3.71852530763962</v>
      </c>
      <c r="F3866" s="43" t="n">
        <f aca="false">Inputs!$B$5*D3866+Inputs!$B$6*E3866</f>
        <v>1199.42610140471</v>
      </c>
      <c r="G3866" s="43" t="n">
        <f aca="false">F3866*SQRT(($B$6-2)/C3866)</f>
        <v>1669.76605872452</v>
      </c>
    </row>
    <row r="3867" customFormat="false" ht="15" hidden="false" customHeight="false" outlineLevel="0" collapsed="false">
      <c r="A3867" s="41" t="n">
        <v>1.3062853865</v>
      </c>
      <c r="B3867" s="41" t="n">
        <v>1.1210044069</v>
      </c>
      <c r="C3867" s="41" t="n">
        <v>1.4636634059</v>
      </c>
      <c r="D3867" s="42" t="n">
        <f aca="false">$B$5*A3867</f>
        <v>3.33753047368521</v>
      </c>
      <c r="E3867" s="42" t="n">
        <f aca="false">$D$5*A3867+$F$5*B3867</f>
        <v>5.04410883178111</v>
      </c>
      <c r="F3867" s="43" t="n">
        <f aca="false">Inputs!$B$5*D3867+Inputs!$B$6*E3867</f>
        <v>81547.6057794654</v>
      </c>
      <c r="G3867" s="43" t="n">
        <f aca="false">F3867*SQRT(($B$6-2)/C3867)</f>
        <v>95324.7346817121</v>
      </c>
    </row>
    <row r="3868" customFormat="false" ht="15" hidden="false" customHeight="false" outlineLevel="0" collapsed="false">
      <c r="A3868" s="41" t="n">
        <v>-0.1059818</v>
      </c>
      <c r="B3868" s="41" t="n">
        <v>-1.3960991963</v>
      </c>
      <c r="C3868" s="41" t="n">
        <v>6.485863646</v>
      </c>
      <c r="D3868" s="42" t="n">
        <f aca="false">$B$5*A3868</f>
        <v>-0.270781171412891</v>
      </c>
      <c r="E3868" s="42" t="n">
        <f aca="false">$D$5*A3868+$F$5*B3868</f>
        <v>-2.66289940821664</v>
      </c>
      <c r="F3868" s="43" t="n">
        <f aca="false">Inputs!$B$5*D3868+Inputs!$B$6*E3868</f>
        <v>106066.853269543</v>
      </c>
      <c r="G3868" s="43" t="n">
        <f aca="false">F3868*SQRT(($B$6-2)/C3868)</f>
        <v>58899.38707398</v>
      </c>
    </row>
    <row r="3869" customFormat="false" ht="15" hidden="false" customHeight="false" outlineLevel="0" collapsed="false">
      <c r="A3869" s="41" t="n">
        <v>-1.3066625655</v>
      </c>
      <c r="B3869" s="41" t="n">
        <v>0.1706294504</v>
      </c>
      <c r="C3869" s="41" t="n">
        <v>10.0691559847</v>
      </c>
      <c r="D3869" s="42" t="n">
        <f aca="false">$B$5*A3869</f>
        <v>-3.33849415774655</v>
      </c>
      <c r="E3869" s="42" t="n">
        <f aca="false">$D$5*A3869+$F$5*B3869</f>
        <v>-2.81468488937693</v>
      </c>
      <c r="F3869" s="43" t="n">
        <f aca="false">Inputs!$B$5*D3869+Inputs!$B$6*E3869</f>
        <v>-193115.171305808</v>
      </c>
      <c r="G3869" s="43" t="n">
        <f aca="false">F3869*SQRT(($B$6-2)/C3869)</f>
        <v>-86066.6416885533</v>
      </c>
    </row>
    <row r="3870" customFormat="false" ht="15" hidden="false" customHeight="false" outlineLevel="0" collapsed="false">
      <c r="A3870" s="41" t="n">
        <v>0.5493379184</v>
      </c>
      <c r="B3870" s="41" t="n">
        <v>-2.066144805</v>
      </c>
      <c r="C3870" s="41" t="n">
        <v>0.7103326023</v>
      </c>
      <c r="D3870" s="42" t="n">
        <f aca="false">$B$5*A3870</f>
        <v>1.40354631687583</v>
      </c>
      <c r="E3870" s="42" t="n">
        <f aca="false">$D$5*A3870+$F$5*B3870</f>
        <v>-2.26050605906226</v>
      </c>
      <c r="F3870" s="43" t="n">
        <f aca="false">Inputs!$B$5*D3870+Inputs!$B$6*E3870</f>
        <v>253379.934640696</v>
      </c>
      <c r="G3870" s="43" t="n">
        <f aca="false">F3870*SQRT(($B$6-2)/C3870)</f>
        <v>425163.862249822</v>
      </c>
    </row>
    <row r="3871" customFormat="false" ht="15" hidden="false" customHeight="false" outlineLevel="0" collapsed="false">
      <c r="A3871" s="41" t="n">
        <v>-0.3213099105</v>
      </c>
      <c r="B3871" s="41" t="n">
        <v>1.6182958896</v>
      </c>
      <c r="C3871" s="41" t="n">
        <v>17.7523081056</v>
      </c>
      <c r="D3871" s="42" t="n">
        <f aca="false">$B$5*A3871</f>
        <v>-0.820939764674323</v>
      </c>
      <c r="E3871" s="42" t="n">
        <f aca="false">$D$5*A3871+$F$5*B3871</f>
        <v>2.02979814303838</v>
      </c>
      <c r="F3871" s="43" t="n">
        <f aca="false">Inputs!$B$5*D3871+Inputs!$B$6*E3871</f>
        <v>-183583.883619351</v>
      </c>
      <c r="G3871" s="43" t="n">
        <f aca="false">F3871*SQRT(($B$6-2)/C3871)</f>
        <v>-61620.0629017848</v>
      </c>
    </row>
    <row r="3872" customFormat="false" ht="15" hidden="false" customHeight="false" outlineLevel="0" collapsed="false">
      <c r="A3872" s="41" t="n">
        <v>-0.2175092066</v>
      </c>
      <c r="B3872" s="41" t="n">
        <v>1.4896380908</v>
      </c>
      <c r="C3872" s="41" t="n">
        <v>4.9777609269</v>
      </c>
      <c r="D3872" s="42" t="n">
        <f aca="false">$B$5*A3872</f>
        <v>-0.555731245895394</v>
      </c>
      <c r="E3872" s="42" t="n">
        <f aca="false">$D$5*A3872+$F$5*B3872</f>
        <v>2.05464190615287</v>
      </c>
      <c r="F3872" s="43" t="n">
        <f aca="false">Inputs!$B$5*D3872+Inputs!$B$6*E3872</f>
        <v>-158305.219897183</v>
      </c>
      <c r="G3872" s="43" t="n">
        <f aca="false">F3872*SQRT(($B$6-2)/C3872)</f>
        <v>-100344.417450535</v>
      </c>
    </row>
    <row r="3873" customFormat="false" ht="15" hidden="false" customHeight="false" outlineLevel="0" collapsed="false">
      <c r="A3873" s="41" t="n">
        <v>0.649046129</v>
      </c>
      <c r="B3873" s="41" t="n">
        <v>-1.0842796008</v>
      </c>
      <c r="C3873" s="41" t="n">
        <v>2.2316488635</v>
      </c>
      <c r="D3873" s="42" t="n">
        <f aca="false">$B$5*A3873</f>
        <v>1.65829860515317</v>
      </c>
      <c r="E3873" s="42" t="n">
        <f aca="false">$D$5*A3873+$F$5*B3873</f>
        <v>-0.327811415662584</v>
      </c>
      <c r="F3873" s="43" t="n">
        <f aca="false">Inputs!$B$5*D3873+Inputs!$B$6*E3873</f>
        <v>182220.431298446</v>
      </c>
      <c r="G3873" s="43" t="n">
        <f aca="false">F3873*SQRT(($B$6-2)/C3873)</f>
        <v>172503.986959348</v>
      </c>
    </row>
    <row r="3874" customFormat="false" ht="15" hidden="false" customHeight="false" outlineLevel="0" collapsed="false">
      <c r="A3874" s="41" t="n">
        <v>-0.2926712934</v>
      </c>
      <c r="B3874" s="41" t="n">
        <v>-0.1286942385</v>
      </c>
      <c r="C3874" s="41" t="n">
        <v>4.6615151032</v>
      </c>
      <c r="D3874" s="42" t="n">
        <f aca="false">$B$5*A3874</f>
        <v>-0.747768726949135</v>
      </c>
      <c r="E3874" s="42" t="n">
        <f aca="false">$D$5*A3874+$F$5*B3874</f>
        <v>-0.918659095918589</v>
      </c>
      <c r="F3874" s="43" t="n">
        <f aca="false">Inputs!$B$5*D3874+Inputs!$B$6*E3874</f>
        <v>-28843.9178989841</v>
      </c>
      <c r="G3874" s="43" t="n">
        <f aca="false">F3874*SQRT(($B$6-2)/C3874)</f>
        <v>-18893.2077767197</v>
      </c>
    </row>
    <row r="3875" customFormat="false" ht="15" hidden="false" customHeight="false" outlineLevel="0" collapsed="false">
      <c r="A3875" s="41" t="n">
        <v>-0.9525115681</v>
      </c>
      <c r="B3875" s="41" t="n">
        <v>-0.9698680228</v>
      </c>
      <c r="C3875" s="41" t="n">
        <v>6.5776864138</v>
      </c>
      <c r="D3875" s="42" t="n">
        <f aca="false">$B$5*A3875</f>
        <v>-2.43364613730327</v>
      </c>
      <c r="E3875" s="42" t="n">
        <f aca="false">$D$5*A3875+$F$5*B3875</f>
        <v>-3.94129906316138</v>
      </c>
      <c r="F3875" s="43" t="n">
        <f aca="false">Inputs!$B$5*D3875+Inputs!$B$6*E3875</f>
        <v>-46299.660572258</v>
      </c>
      <c r="G3875" s="43" t="n">
        <f aca="false">F3875*SQRT(($B$6-2)/C3875)</f>
        <v>-25530.317894071</v>
      </c>
    </row>
    <row r="3876" customFormat="false" ht="15" hidden="false" customHeight="false" outlineLevel="0" collapsed="false">
      <c r="A3876" s="41" t="n">
        <v>1.5067685921</v>
      </c>
      <c r="B3876" s="41" t="n">
        <v>-0.9773606197</v>
      </c>
      <c r="C3876" s="41" t="n">
        <v>1.5393558304</v>
      </c>
      <c r="D3876" s="42" t="n">
        <f aca="false">$B$5*A3876</f>
        <v>3.84976066095302</v>
      </c>
      <c r="E3876" s="42" t="n">
        <f aca="false">$D$5*A3876+$F$5*B3876</f>
        <v>1.89783626030567</v>
      </c>
      <c r="F3876" s="43" t="n">
        <f aca="false">Inputs!$B$5*D3876+Inputs!$B$6*E3876</f>
        <v>290084.253080018</v>
      </c>
      <c r="G3876" s="43" t="n">
        <f aca="false">F3876*SQRT(($B$6-2)/C3876)</f>
        <v>330650.848555592</v>
      </c>
    </row>
    <row r="3877" customFormat="false" ht="15" hidden="false" customHeight="false" outlineLevel="0" collapsed="false">
      <c r="A3877" s="41" t="n">
        <v>1.0784360764</v>
      </c>
      <c r="B3877" s="41" t="n">
        <v>-0.4364844784</v>
      </c>
      <c r="C3877" s="41" t="n">
        <v>6.6039839532</v>
      </c>
      <c r="D3877" s="42" t="n">
        <f aca="false">$B$5*A3877</f>
        <v>2.75538049043811</v>
      </c>
      <c r="E3877" s="42" t="n">
        <f aca="false">$D$5*A3877+$F$5*B3877</f>
        <v>1.81253624591703</v>
      </c>
      <c r="F3877" s="43" t="n">
        <f aca="false">Inputs!$B$5*D3877+Inputs!$B$6*E3877</f>
        <v>184911.23674796</v>
      </c>
      <c r="G3877" s="43" t="n">
        <f aca="false">F3877*SQRT(($B$6-2)/C3877)</f>
        <v>101759.577815475</v>
      </c>
    </row>
    <row r="3878" customFormat="false" ht="15" hidden="false" customHeight="false" outlineLevel="0" collapsed="false">
      <c r="A3878" s="41" t="n">
        <v>-0.0256393299</v>
      </c>
      <c r="B3878" s="41" t="n">
        <v>0.5618444182</v>
      </c>
      <c r="C3878" s="41" t="n">
        <v>3.1624318507</v>
      </c>
      <c r="D3878" s="42" t="n">
        <f aca="false">$B$5*A3878</f>
        <v>-0.065507924799952</v>
      </c>
      <c r="E3878" s="42" t="n">
        <f aca="false">$D$5*A3878+$F$5*B3878</f>
        <v>0.909150640787791</v>
      </c>
      <c r="F3878" s="43" t="n">
        <f aca="false">Inputs!$B$5*D3878+Inputs!$B$6*E3878</f>
        <v>-52008.3245193848</v>
      </c>
      <c r="G3878" s="43" t="n">
        <f aca="false">F3878*SQRT(($B$6-2)/C3878)</f>
        <v>-41359.6898194479</v>
      </c>
    </row>
    <row r="3879" customFormat="false" ht="15" hidden="false" customHeight="false" outlineLevel="0" collapsed="false">
      <c r="A3879" s="41" t="n">
        <v>-0.5985586729</v>
      </c>
      <c r="B3879" s="41" t="n">
        <v>0.5679043135</v>
      </c>
      <c r="C3879" s="41" t="n">
        <v>0.6968361436</v>
      </c>
      <c r="D3879" s="42" t="n">
        <f aca="false">$B$5*A3879</f>
        <v>-1.52930426363024</v>
      </c>
      <c r="E3879" s="42" t="n">
        <f aca="false">$D$5*A3879+$F$5*B3879</f>
        <v>-0.443697361443646</v>
      </c>
      <c r="F3879" s="43" t="n">
        <f aca="false">Inputs!$B$5*D3879+Inputs!$B$6*E3879</f>
        <v>-130745.558290842</v>
      </c>
      <c r="G3879" s="43" t="n">
        <f aca="false">F3879*SQRT(($B$6-2)/C3879)</f>
        <v>-221501.467249948</v>
      </c>
    </row>
    <row r="3880" customFormat="false" ht="15" hidden="false" customHeight="false" outlineLevel="0" collapsed="false">
      <c r="A3880" s="41" t="n">
        <v>-2.0464296995</v>
      </c>
      <c r="B3880" s="41" t="n">
        <v>0.4397073884</v>
      </c>
      <c r="C3880" s="41" t="n">
        <v>4.9385955987</v>
      </c>
      <c r="D3880" s="42" t="n">
        <f aca="false">$B$5*A3880</f>
        <v>-5.22858293824732</v>
      </c>
      <c r="E3880" s="42" t="n">
        <f aca="false">$D$5*A3880+$F$5*B3880</f>
        <v>-4.11039694266044</v>
      </c>
      <c r="F3880" s="43" t="n">
        <f aca="false">Inputs!$B$5*D3880+Inputs!$B$6*E3880</f>
        <v>-317338.44669171</v>
      </c>
      <c r="G3880" s="43" t="n">
        <f aca="false">F3880*SQRT(($B$6-2)/C3880)</f>
        <v>-201946.326215202</v>
      </c>
    </row>
    <row r="3881" customFormat="false" ht="15" hidden="false" customHeight="false" outlineLevel="0" collapsed="false">
      <c r="A3881" s="41" t="n">
        <v>-2.4685301246</v>
      </c>
      <c r="B3881" s="41" t="n">
        <v>-0.2268467267</v>
      </c>
      <c r="C3881" s="41" t="n">
        <v>8.4665928613</v>
      </c>
      <c r="D3881" s="42" t="n">
        <f aca="false">$B$5*A3881</f>
        <v>-6.30704025414927</v>
      </c>
      <c r="E3881" s="42" t="n">
        <f aca="false">$D$5*A3881+$F$5*B3881</f>
        <v>-6.26579053050532</v>
      </c>
      <c r="F3881" s="43" t="n">
        <f aca="false">Inputs!$B$5*D3881+Inputs!$B$6*E3881</f>
        <v>-317414.498889661</v>
      </c>
      <c r="G3881" s="43" t="n">
        <f aca="false">F3881*SQRT(($B$6-2)/C3881)</f>
        <v>-154272.110337361</v>
      </c>
    </row>
    <row r="3882" customFormat="false" ht="15" hidden="false" customHeight="false" outlineLevel="0" collapsed="false">
      <c r="A3882" s="41" t="n">
        <v>0.8542429853</v>
      </c>
      <c r="B3882" s="41" t="n">
        <v>0.6222953061</v>
      </c>
      <c r="C3882" s="41" t="n">
        <v>4.3089092147</v>
      </c>
      <c r="D3882" s="42" t="n">
        <f aca="false">$B$5*A3882</f>
        <v>2.18257206643762</v>
      </c>
      <c r="E3882" s="42" t="n">
        <f aca="false">$D$5*A3882+$F$5*B3882</f>
        <v>3.10729111331381</v>
      </c>
      <c r="F3882" s="43" t="n">
        <f aca="false">Inputs!$B$5*D3882+Inputs!$B$6*E3882</f>
        <v>62892.6509780716</v>
      </c>
      <c r="G3882" s="43" t="n">
        <f aca="false">F3882*SQRT(($B$6-2)/C3882)</f>
        <v>42848.066252944</v>
      </c>
    </row>
    <row r="3883" customFormat="false" ht="15" hidden="false" customHeight="false" outlineLevel="0" collapsed="false">
      <c r="A3883" s="41" t="n">
        <v>-1.298410479</v>
      </c>
      <c r="B3883" s="41" t="n">
        <v>-1.1696643961</v>
      </c>
      <c r="C3883" s="41" t="n">
        <v>1.2336335409</v>
      </c>
      <c r="D3883" s="42" t="n">
        <f aca="false">$B$5*A3883</f>
        <v>-3.31741025797253</v>
      </c>
      <c r="E3883" s="42" t="n">
        <f aca="false">$D$5*A3883+$F$5*B3883</f>
        <v>-5.10939315949425</v>
      </c>
      <c r="F3883" s="43" t="n">
        <f aca="false">Inputs!$B$5*D3883+Inputs!$B$6*E3883</f>
        <v>-76271.3678225401</v>
      </c>
      <c r="G3883" s="43" t="n">
        <f aca="false">F3883*SQRT(($B$6-2)/C3883)</f>
        <v>-97114.359092845</v>
      </c>
    </row>
    <row r="3884" customFormat="false" ht="15" hidden="false" customHeight="false" outlineLevel="0" collapsed="false">
      <c r="A3884" s="41" t="n">
        <v>-0.6886720403</v>
      </c>
      <c r="B3884" s="41" t="n">
        <v>0.1862158624</v>
      </c>
      <c r="C3884" s="41" t="n">
        <v>4.3576493356</v>
      </c>
      <c r="D3884" s="42" t="n">
        <f aca="false">$B$5*A3884</f>
        <v>-1.75954193825487</v>
      </c>
      <c r="E3884" s="42" t="n">
        <f aca="false">$D$5*A3884+$F$5*B3884</f>
        <v>-1.31720841185237</v>
      </c>
      <c r="F3884" s="43" t="n">
        <f aca="false">Inputs!$B$5*D3884+Inputs!$B$6*E3884</f>
        <v>-110093.773232868</v>
      </c>
      <c r="G3884" s="43" t="n">
        <f aca="false">F3884*SQRT(($B$6-2)/C3884)</f>
        <v>-74585.0207244611</v>
      </c>
    </row>
    <row r="3885" customFormat="false" ht="15" hidden="false" customHeight="false" outlineLevel="0" collapsed="false">
      <c r="A3885" s="41" t="n">
        <v>-2.03193319</v>
      </c>
      <c r="B3885" s="41" t="n">
        <v>-0.0132235758</v>
      </c>
      <c r="C3885" s="41" t="n">
        <v>3.8448179841</v>
      </c>
      <c r="D3885" s="42" t="n">
        <f aca="false">$B$5*A3885</f>
        <v>-5.19154467484919</v>
      </c>
      <c r="E3885" s="42" t="n">
        <f aca="false">$D$5*A3885+$F$5*B3885</f>
        <v>-4.8579972112132</v>
      </c>
      <c r="F3885" s="43" t="n">
        <f aca="false">Inputs!$B$5*D3885+Inputs!$B$6*E3885</f>
        <v>-276254.606924259</v>
      </c>
      <c r="G3885" s="43" t="n">
        <f aca="false">F3885*SQRT(($B$6-2)/C3885)</f>
        <v>-199244.634309729</v>
      </c>
    </row>
    <row r="3886" customFormat="false" ht="15" hidden="false" customHeight="false" outlineLevel="0" collapsed="false">
      <c r="A3886" s="41" t="n">
        <v>0.3114293738</v>
      </c>
      <c r="B3886" s="41" t="n">
        <v>-0.2830371809</v>
      </c>
      <c r="C3886" s="41" t="n">
        <v>4.6400581959</v>
      </c>
      <c r="D3886" s="42" t="n">
        <f aca="false">$B$5*A3886</f>
        <v>0.795695210403551</v>
      </c>
      <c r="E3886" s="42" t="n">
        <f aca="false">$D$5*A3886+$F$5*B3886</f>
        <v>0.252340691035204</v>
      </c>
      <c r="F3886" s="43" t="n">
        <f aca="false">Inputs!$B$5*D3886+Inputs!$B$6*E3886</f>
        <v>66952.4864885949</v>
      </c>
      <c r="G3886" s="43" t="n">
        <f aca="false">F3886*SQRT(($B$6-2)/C3886)</f>
        <v>43956.1852063263</v>
      </c>
    </row>
    <row r="3887" customFormat="false" ht="15" hidden="false" customHeight="false" outlineLevel="0" collapsed="false">
      <c r="A3887" s="41" t="n">
        <v>0.5253209681</v>
      </c>
      <c r="B3887" s="41" t="n">
        <v>0.2237241583</v>
      </c>
      <c r="C3887" s="41" t="n">
        <v>0.6494742016</v>
      </c>
      <c r="D3887" s="42" t="n">
        <f aca="false">$B$5*A3887</f>
        <v>1.34218353632295</v>
      </c>
      <c r="E3887" s="42" t="n">
        <f aca="false">$D$5*A3887+$F$5*B3887</f>
        <v>1.6363618065443</v>
      </c>
      <c r="F3887" s="43" t="n">
        <f aca="false">Inputs!$B$5*D3887+Inputs!$B$6*E3887</f>
        <v>52400.2633050803</v>
      </c>
      <c r="G3887" s="43" t="n">
        <f aca="false">F3887*SQRT(($B$6-2)/C3887)</f>
        <v>91953.3412920351</v>
      </c>
    </row>
    <row r="3888" customFormat="false" ht="15" hidden="false" customHeight="false" outlineLevel="0" collapsed="false">
      <c r="A3888" s="41" t="n">
        <v>-0.5416542594</v>
      </c>
      <c r="B3888" s="41" t="n">
        <v>-1.9361893603</v>
      </c>
      <c r="C3888" s="41" t="n">
        <v>0.7458895655</v>
      </c>
      <c r="D3888" s="42" t="n">
        <f aca="false">$B$5*A3888</f>
        <v>-1.38391473688043</v>
      </c>
      <c r="E3888" s="42" t="n">
        <f aca="false">$D$5*A3888+$F$5*B3888</f>
        <v>-4.63221792983234</v>
      </c>
      <c r="F3888" s="43" t="n">
        <f aca="false">Inputs!$B$5*D3888+Inputs!$B$6*E3888</f>
        <v>93219.4228035747</v>
      </c>
      <c r="G3888" s="43" t="n">
        <f aca="false">F3888*SQRT(($B$6-2)/C3888)</f>
        <v>152645.547705326</v>
      </c>
    </row>
    <row r="3889" customFormat="false" ht="15" hidden="false" customHeight="false" outlineLevel="0" collapsed="false">
      <c r="A3889" s="41" t="n">
        <v>0.1334130816</v>
      </c>
      <c r="B3889" s="41" t="n">
        <v>-0.9530753652</v>
      </c>
      <c r="C3889" s="41" t="n">
        <v>2.0230299033</v>
      </c>
      <c r="D3889" s="42" t="n">
        <f aca="false">$B$5*A3889</f>
        <v>0.340867493451249</v>
      </c>
      <c r="E3889" s="42" t="n">
        <f aca="false">$D$5*A3889+$F$5*B3889</f>
        <v>-1.3282493631684</v>
      </c>
      <c r="F3889" s="43" t="n">
        <f aca="false">Inputs!$B$5*D3889+Inputs!$B$6*E3889</f>
        <v>100499.217503545</v>
      </c>
      <c r="G3889" s="43" t="n">
        <f aca="false">F3889*SQRT(($B$6-2)/C3889)</f>
        <v>99925.545317034</v>
      </c>
    </row>
    <row r="3890" customFormat="false" ht="15" hidden="false" customHeight="false" outlineLevel="0" collapsed="false">
      <c r="A3890" s="41" t="n">
        <v>-0.5783426249</v>
      </c>
      <c r="B3890" s="41" t="n">
        <v>0.479124218</v>
      </c>
      <c r="C3890" s="41" t="n">
        <v>5.7629425447</v>
      </c>
      <c r="D3890" s="42" t="n">
        <f aca="false">$B$5*A3890</f>
        <v>-1.47765270497791</v>
      </c>
      <c r="E3890" s="42" t="n">
        <f aca="false">$D$5*A3890+$F$5*B3890</f>
        <v>-0.5488920286104</v>
      </c>
      <c r="F3890" s="43" t="n">
        <f aca="false">Inputs!$B$5*D3890+Inputs!$B$6*E3890</f>
        <v>-120320.669067271</v>
      </c>
      <c r="G3890" s="43" t="n">
        <f aca="false">F3890*SQRT(($B$6-2)/C3890)</f>
        <v>-70881.5312755789</v>
      </c>
    </row>
    <row r="3891" customFormat="false" ht="15" hidden="false" customHeight="false" outlineLevel="0" collapsed="false">
      <c r="A3891" s="41" t="n">
        <v>1.4173333834</v>
      </c>
      <c r="B3891" s="41" t="n">
        <v>-0.0380601234</v>
      </c>
      <c r="C3891" s="41" t="n">
        <v>5.1639609879</v>
      </c>
      <c r="D3891" s="42" t="n">
        <f aca="false">$B$5*A3891</f>
        <v>3.62125566691307</v>
      </c>
      <c r="E3891" s="42" t="n">
        <f aca="false">$D$5*A3891+$F$5*B3891</f>
        <v>3.30694915718793</v>
      </c>
      <c r="F3891" s="43" t="n">
        <f aca="false">Inputs!$B$5*D3891+Inputs!$B$6*E3891</f>
        <v>196778.108831911</v>
      </c>
      <c r="G3891" s="43" t="n">
        <f aca="false">F3891*SQRT(($B$6-2)/C3891)</f>
        <v>122461.705620937</v>
      </c>
    </row>
    <row r="3892" customFormat="false" ht="15" hidden="false" customHeight="false" outlineLevel="0" collapsed="false">
      <c r="A3892" s="41" t="n">
        <v>0.5540648364</v>
      </c>
      <c r="B3892" s="41" t="n">
        <v>-1.4444793412</v>
      </c>
      <c r="C3892" s="41" t="n">
        <v>6.2208976145</v>
      </c>
      <c r="D3892" s="42" t="n">
        <f aca="false">$B$5*A3892</f>
        <v>1.4156234885526</v>
      </c>
      <c r="E3892" s="42" t="n">
        <f aca="false">$D$5*A3892+$F$5*B3892</f>
        <v>-1.17580061168471</v>
      </c>
      <c r="F3892" s="43" t="n">
        <f aca="false">Inputs!$B$5*D3892+Inputs!$B$6*E3892</f>
        <v>200352.379439495</v>
      </c>
      <c r="G3892" s="43" t="n">
        <f aca="false">F3892*SQRT(($B$6-2)/C3892)</f>
        <v>113601.214815614</v>
      </c>
    </row>
    <row r="3893" customFormat="false" ht="15" hidden="false" customHeight="false" outlineLevel="0" collapsed="false">
      <c r="A3893" s="41" t="n">
        <v>0.245523581</v>
      </c>
      <c r="B3893" s="41" t="n">
        <v>-0.0599059377</v>
      </c>
      <c r="C3893" s="41" t="n">
        <v>4.7017628829</v>
      </c>
      <c r="D3893" s="42" t="n">
        <f aca="false">$B$5*A3893</f>
        <v>0.627307357231787</v>
      </c>
      <c r="E3893" s="42" t="n">
        <f aca="false">$D$5*A3893+$F$5*B3893</f>
        <v>0.48080268383133</v>
      </c>
      <c r="F3893" s="43" t="n">
        <f aca="false">Inputs!$B$5*D3893+Inputs!$B$6*E3893</f>
        <v>38690.6015316122</v>
      </c>
      <c r="G3893" s="43" t="n">
        <f aca="false">F3893*SQRT(($B$6-2)/C3893)</f>
        <v>25234.2335393942</v>
      </c>
    </row>
    <row r="3894" customFormat="false" ht="15" hidden="false" customHeight="false" outlineLevel="0" collapsed="false">
      <c r="A3894" s="41" t="n">
        <v>1.2292275806</v>
      </c>
      <c r="B3894" s="41" t="n">
        <v>-0.540458476</v>
      </c>
      <c r="C3894" s="41" t="n">
        <v>5.4849913763</v>
      </c>
      <c r="D3894" s="42" t="n">
        <f aca="false">$B$5*A3894</f>
        <v>3.14064947196501</v>
      </c>
      <c r="E3894" s="42" t="n">
        <f aca="false">$D$5*A3894+$F$5*B3894</f>
        <v>1.99182135962832</v>
      </c>
      <c r="F3894" s="43" t="n">
        <f aca="false">Inputs!$B$5*D3894+Inputs!$B$6*E3894</f>
        <v>214473.879215085</v>
      </c>
      <c r="G3894" s="43" t="n">
        <f aca="false">F3894*SQRT(($B$6-2)/C3894)</f>
        <v>129509.44142846</v>
      </c>
    </row>
    <row r="3895" customFormat="false" ht="15" hidden="false" customHeight="false" outlineLevel="0" collapsed="false">
      <c r="A3895" s="41" t="n">
        <v>-0.2416376172</v>
      </c>
      <c r="B3895" s="41" t="n">
        <v>1.0588144671</v>
      </c>
      <c r="C3895" s="41" t="n">
        <v>3.8273828013</v>
      </c>
      <c r="D3895" s="42" t="n">
        <f aca="false">$B$5*A3895</f>
        <v>-0.617378805066867</v>
      </c>
      <c r="E3895" s="42" t="n">
        <f aca="false">$D$5*A3895+$F$5*B3895</f>
        <v>1.25330397349276</v>
      </c>
      <c r="F3895" s="43" t="n">
        <f aca="false">Inputs!$B$5*D3895+Inputs!$B$6*E3895</f>
        <v>-124403.079181325</v>
      </c>
      <c r="G3895" s="43" t="n">
        <f aca="false">F3895*SQRT(($B$6-2)/C3895)</f>
        <v>-89928.0502180701</v>
      </c>
    </row>
    <row r="3896" customFormat="false" ht="15" hidden="false" customHeight="false" outlineLevel="0" collapsed="false">
      <c r="A3896" s="41" t="n">
        <v>-0.0920337924</v>
      </c>
      <c r="B3896" s="41" t="n">
        <v>-1.1088413813</v>
      </c>
      <c r="C3896" s="41" t="n">
        <v>2.8240701692</v>
      </c>
      <c r="D3896" s="42" t="n">
        <f aca="false">$B$5*A3896</f>
        <v>-0.235144318322984</v>
      </c>
      <c r="E3896" s="42" t="n">
        <f aca="false">$D$5*A3896+$F$5*B3896</f>
        <v>-2.13368808844033</v>
      </c>
      <c r="F3896" s="43" t="n">
        <f aca="false">Inputs!$B$5*D3896+Inputs!$B$6*E3896</f>
        <v>83169.9725897183</v>
      </c>
      <c r="G3896" s="43" t="n">
        <f aca="false">F3896*SQRT(($B$6-2)/C3896)</f>
        <v>69991.2604264998</v>
      </c>
    </row>
    <row r="3897" customFormat="false" ht="15" hidden="false" customHeight="false" outlineLevel="0" collapsed="false">
      <c r="A3897" s="41" t="n">
        <v>2.5516332733</v>
      </c>
      <c r="B3897" s="41" t="n">
        <v>-1.0785927633</v>
      </c>
      <c r="C3897" s="41" t="n">
        <v>5.044560591</v>
      </c>
      <c r="D3897" s="42" t="n">
        <f aca="false">$B$5*A3897</f>
        <v>6.5193669739548</v>
      </c>
      <c r="E3897" s="42" t="n">
        <f aca="false">$D$5*A3897+$F$5*B3897</f>
        <v>4.2093814999117</v>
      </c>
      <c r="F3897" s="43" t="n">
        <f aca="false">Inputs!$B$5*D3897+Inputs!$B$6*E3897</f>
        <v>441467.622399895</v>
      </c>
      <c r="G3897" s="43" t="n">
        <f aca="false">F3897*SQRT(($B$6-2)/C3897)</f>
        <v>277972.724659161</v>
      </c>
    </row>
    <row r="3898" customFormat="false" ht="15" hidden="false" customHeight="false" outlineLevel="0" collapsed="false">
      <c r="A3898" s="41" t="n">
        <v>-0.0647000815</v>
      </c>
      <c r="B3898" s="41" t="n">
        <v>0.346688156</v>
      </c>
      <c r="C3898" s="41" t="n">
        <v>1.121666152</v>
      </c>
      <c r="D3898" s="42" t="n">
        <f aca="false">$B$5*A3898</f>
        <v>-0.165307287280264</v>
      </c>
      <c r="E3898" s="42" t="n">
        <f aca="false">$D$5*A3898+$F$5*B3898</f>
        <v>0.444682290531501</v>
      </c>
      <c r="F3898" s="43" t="n">
        <f aca="false">Inputs!$B$5*D3898+Inputs!$B$6*E3898</f>
        <v>-38764.8432546015</v>
      </c>
      <c r="G3898" s="43" t="n">
        <f aca="false">F3898*SQRT(($B$6-2)/C3898)</f>
        <v>-51763.2126606521</v>
      </c>
    </row>
    <row r="3899" customFormat="false" ht="15" hidden="false" customHeight="false" outlineLevel="0" collapsed="false">
      <c r="A3899" s="41" t="n">
        <v>0.267617509</v>
      </c>
      <c r="B3899" s="41" t="n">
        <v>-0.189743704</v>
      </c>
      <c r="C3899" s="41" t="n">
        <v>1.4191925958</v>
      </c>
      <c r="D3899" s="42" t="n">
        <f aca="false">$B$5*A3899</f>
        <v>0.683756858041851</v>
      </c>
      <c r="E3899" s="42" t="n">
        <f aca="false">$D$5*A3899+$F$5*B3899</f>
        <v>0.309180495726287</v>
      </c>
      <c r="F3899" s="43" t="n">
        <f aca="false">Inputs!$B$5*D3899+Inputs!$B$6*E3899</f>
        <v>52916.6610178708</v>
      </c>
      <c r="G3899" s="43" t="n">
        <f aca="false">F3899*SQRT(($B$6-2)/C3899)</f>
        <v>62818.3843423776</v>
      </c>
    </row>
    <row r="3900" customFormat="false" ht="15" hidden="false" customHeight="false" outlineLevel="0" collapsed="false">
      <c r="A3900" s="41" t="n">
        <v>-0.1847603705</v>
      </c>
      <c r="B3900" s="41" t="n">
        <v>-0.2349318663</v>
      </c>
      <c r="C3900" s="41" t="n">
        <v>1.0073333975</v>
      </c>
      <c r="D3900" s="42" t="n">
        <f aca="false">$B$5*A3900</f>
        <v>-0.472058688894411</v>
      </c>
      <c r="E3900" s="42" t="n">
        <f aca="false">$D$5*A3900+$F$5*B3900</f>
        <v>-0.845320801989133</v>
      </c>
      <c r="F3900" s="43" t="n">
        <f aca="false">Inputs!$B$5*D3900+Inputs!$B$6*E3900</f>
        <v>-4939.8287899845</v>
      </c>
      <c r="G3900" s="43" t="n">
        <f aca="false">F3900*SQRT(($B$6-2)/C3900)</f>
        <v>-6960.49744336608</v>
      </c>
    </row>
    <row r="3901" customFormat="false" ht="15" hidden="false" customHeight="false" outlineLevel="0" collapsed="false">
      <c r="A3901" s="41" t="n">
        <v>-1.1159338586</v>
      </c>
      <c r="B3901" s="41" t="n">
        <v>2.1502192144</v>
      </c>
      <c r="C3901" s="41" t="n">
        <v>3.6274694874</v>
      </c>
      <c r="D3901" s="42" t="n">
        <f aca="false">$B$5*A3901</f>
        <v>-2.85118650042758</v>
      </c>
      <c r="E3901" s="42" t="n">
        <f aca="false">$D$5*A3901+$F$5*B3901</f>
        <v>1.05741627103354</v>
      </c>
      <c r="F3901" s="43" t="n">
        <f aca="false">Inputs!$B$5*D3901+Inputs!$B$6*E3901</f>
        <v>-337989.463594435</v>
      </c>
      <c r="G3901" s="43" t="n">
        <f aca="false">F3901*SQRT(($B$6-2)/C3901)</f>
        <v>-250966.801474747</v>
      </c>
    </row>
    <row r="3902" customFormat="false" ht="15" hidden="false" customHeight="false" outlineLevel="0" collapsed="false">
      <c r="A3902" s="41" t="n">
        <v>-0.2199909177</v>
      </c>
      <c r="B3902" s="41" t="n">
        <v>0.5969309928</v>
      </c>
      <c r="C3902" s="41" t="n">
        <v>1.1389212523</v>
      </c>
      <c r="D3902" s="42" t="n">
        <f aca="false">$B$5*A3902</f>
        <v>-0.562071963252208</v>
      </c>
      <c r="E3902" s="42" t="n">
        <f aca="false">$D$5*A3902+$F$5*B3902</f>
        <v>0.507259513710901</v>
      </c>
      <c r="F3902" s="43" t="n">
        <f aca="false">Inputs!$B$5*D3902+Inputs!$B$6*E3902</f>
        <v>-81570.1720107659</v>
      </c>
      <c r="G3902" s="43" t="n">
        <f aca="false">F3902*SQRT(($B$6-2)/C3902)</f>
        <v>-108093.487111357</v>
      </c>
    </row>
    <row r="3903" customFormat="false" ht="15" hidden="false" customHeight="false" outlineLevel="0" collapsed="false">
      <c r="A3903" s="41" t="n">
        <v>-0.3346528577</v>
      </c>
      <c r="B3903" s="41" t="n">
        <v>-0.3547636724</v>
      </c>
      <c r="C3903" s="41" t="n">
        <v>0.2589749256</v>
      </c>
      <c r="D3903" s="42" t="n">
        <f aca="false">$B$5*A3903</f>
        <v>-0.855030701730651</v>
      </c>
      <c r="E3903" s="42" t="n">
        <f aca="false">$D$5*A3903+$F$5*B3903</f>
        <v>-1.40892203414719</v>
      </c>
      <c r="F3903" s="43" t="n">
        <f aca="false">Inputs!$B$5*D3903+Inputs!$B$6*E3903</f>
        <v>-15056.9684657054</v>
      </c>
      <c r="G3903" s="43" t="n">
        <f aca="false">F3903*SQRT(($B$6-2)/C3903)</f>
        <v>-41843.0834160274</v>
      </c>
    </row>
    <row r="3904" customFormat="false" ht="15" hidden="false" customHeight="false" outlineLevel="0" collapsed="false">
      <c r="A3904" s="41" t="n">
        <v>-0.4554436627</v>
      </c>
      <c r="B3904" s="41" t="n">
        <v>-1.549845788</v>
      </c>
      <c r="C3904" s="41" t="n">
        <v>0.8492545435</v>
      </c>
      <c r="D3904" s="42" t="n">
        <f aca="false">$B$5*A3904</f>
        <v>-1.1636485556811</v>
      </c>
      <c r="E3904" s="42" t="n">
        <f aca="false">$D$5*A3904+$F$5*B3904</f>
        <v>-3.75995566079976</v>
      </c>
      <c r="F3904" s="43" t="n">
        <f aca="false">Inputs!$B$5*D3904+Inputs!$B$6*E3904</f>
        <v>71632.9274718777</v>
      </c>
      <c r="G3904" s="43" t="n">
        <f aca="false">F3904*SQRT(($B$6-2)/C3904)</f>
        <v>109928.109308825</v>
      </c>
    </row>
    <row r="3905" customFormat="false" ht="15" hidden="false" customHeight="false" outlineLevel="0" collapsed="false">
      <c r="A3905" s="41" t="n">
        <v>-0.1606211401</v>
      </c>
      <c r="B3905" s="41" t="n">
        <v>-0.4070076543</v>
      </c>
      <c r="C3905" s="41" t="n">
        <v>8.4754343667</v>
      </c>
      <c r="D3905" s="42" t="n">
        <f aca="false">$B$5*A3905</f>
        <v>-0.410383485371564</v>
      </c>
      <c r="E3905" s="42" t="n">
        <f aca="false">$D$5*A3905+$F$5*B3905</f>
        <v>-1.08501027898264</v>
      </c>
      <c r="F3905" s="43" t="n">
        <f aca="false">Inputs!$B$5*D3905+Inputs!$B$6*E3905</f>
        <v>13212.1654119757</v>
      </c>
      <c r="G3905" s="43" t="n">
        <f aca="false">F3905*SQRT(($B$6-2)/C3905)</f>
        <v>6418.12272963868</v>
      </c>
    </row>
    <row r="3906" customFormat="false" ht="15" hidden="false" customHeight="false" outlineLevel="0" collapsed="false">
      <c r="A3906" s="41" t="n">
        <v>1.1715245092</v>
      </c>
      <c r="B3906" s="41" t="n">
        <v>-1.1967001176</v>
      </c>
      <c r="C3906" s="41" t="n">
        <v>3.6548936119</v>
      </c>
      <c r="D3906" s="42" t="n">
        <f aca="false">$B$5*A3906</f>
        <v>2.99321939182094</v>
      </c>
      <c r="E3906" s="42" t="n">
        <f aca="false">$D$5*A3906+$F$5*B3906</f>
        <v>0.721350282839766</v>
      </c>
      <c r="F3906" s="43" t="n">
        <f aca="false">Inputs!$B$5*D3906+Inputs!$B$6*E3906</f>
        <v>263254.425040105</v>
      </c>
      <c r="G3906" s="43" t="n">
        <f aca="false">F3906*SQRT(($B$6-2)/C3906)</f>
        <v>194739.16695429</v>
      </c>
    </row>
    <row r="3907" customFormat="false" ht="15" hidden="false" customHeight="false" outlineLevel="0" collapsed="false">
      <c r="A3907" s="41" t="n">
        <v>-0.5771471776</v>
      </c>
      <c r="B3907" s="41" t="n">
        <v>-0.8984404668</v>
      </c>
      <c r="C3907" s="41" t="n">
        <v>6.4527132613</v>
      </c>
      <c r="D3907" s="42" t="n">
        <f aca="false">$B$5*A3907</f>
        <v>-1.47459836338099</v>
      </c>
      <c r="E3907" s="42" t="n">
        <f aca="false">$D$5*A3907+$F$5*B3907</f>
        <v>-2.92474940111379</v>
      </c>
      <c r="F3907" s="43" t="n">
        <f aca="false">Inputs!$B$5*D3907+Inputs!$B$6*E3907</f>
        <v>-1222.36628240981</v>
      </c>
      <c r="G3907" s="43" t="n">
        <f aca="false">F3907*SQRT(($B$6-2)/C3907)</f>
        <v>-680.526711239663</v>
      </c>
    </row>
    <row r="3908" customFormat="false" ht="15" hidden="false" customHeight="false" outlineLevel="0" collapsed="false">
      <c r="A3908" s="41" t="n">
        <v>1.442530394</v>
      </c>
      <c r="B3908" s="41" t="n">
        <v>-0.8694084449</v>
      </c>
      <c r="C3908" s="41" t="n">
        <v>0.7252725724</v>
      </c>
      <c r="D3908" s="42" t="n">
        <f aca="false">$B$5*A3908</f>
        <v>3.6856334756158</v>
      </c>
      <c r="E3908" s="42" t="n">
        <f aca="false">$D$5*A3908+$F$5*B3908</f>
        <v>1.9313816348683</v>
      </c>
      <c r="F3908" s="43" t="n">
        <f aca="false">Inputs!$B$5*D3908+Inputs!$B$6*E3908</f>
        <v>271994.265818165</v>
      </c>
      <c r="G3908" s="43" t="n">
        <f aca="false">F3908*SQRT(($B$6-2)/C3908)</f>
        <v>451672.988501077</v>
      </c>
    </row>
    <row r="3909" customFormat="false" ht="15" hidden="false" customHeight="false" outlineLevel="0" collapsed="false">
      <c r="A3909" s="41" t="n">
        <v>0.5622998447</v>
      </c>
      <c r="B3909" s="41" t="n">
        <v>0.9701614734</v>
      </c>
      <c r="C3909" s="41" t="n">
        <v>4.5470593215</v>
      </c>
      <c r="D3909" s="42" t="n">
        <f aca="false">$B$5*A3909</f>
        <v>1.43666375390069</v>
      </c>
      <c r="E3909" s="42" t="n">
        <f aca="false">$D$5*A3909+$F$5*B3909</f>
        <v>3.01326271188378</v>
      </c>
      <c r="F3909" s="43" t="n">
        <f aca="false">Inputs!$B$5*D3909+Inputs!$B$6*E3909</f>
        <v>-6996.76020411949</v>
      </c>
      <c r="G3909" s="43" t="n">
        <f aca="false">F3909*SQRT(($B$6-2)/C3909)</f>
        <v>-4640.30660949902</v>
      </c>
    </row>
    <row r="3910" customFormat="false" ht="15" hidden="false" customHeight="false" outlineLevel="0" collapsed="false">
      <c r="A3910" s="41" t="n">
        <v>-0.1461229114</v>
      </c>
      <c r="B3910" s="41" t="n">
        <v>-1.3768110009</v>
      </c>
      <c r="C3910" s="41" t="n">
        <v>1.0365159519</v>
      </c>
      <c r="D3910" s="42" t="n">
        <f aca="false">$B$5*A3910</f>
        <v>-0.37334082945519</v>
      </c>
      <c r="E3910" s="42" t="n">
        <f aca="false">$D$5*A3910+$F$5*B3910</f>
        <v>-2.72511292556884</v>
      </c>
      <c r="F3910" s="43" t="n">
        <f aca="false">Inputs!$B$5*D3910+Inputs!$B$6*E3910</f>
        <v>98921.5633329229</v>
      </c>
      <c r="G3910" s="43" t="n">
        <f aca="false">F3910*SQRT(($B$6-2)/C3910)</f>
        <v>137409.884302197</v>
      </c>
    </row>
    <row r="3911" customFormat="false" ht="15" hidden="false" customHeight="false" outlineLevel="0" collapsed="false">
      <c r="A3911" s="41" t="n">
        <v>-1.3641538588</v>
      </c>
      <c r="B3911" s="41" t="n">
        <v>0.8597640648</v>
      </c>
      <c r="C3911" s="41" t="n">
        <v>4.4516501706</v>
      </c>
      <c r="D3911" s="42" t="n">
        <f aca="false">$B$5*A3911</f>
        <v>-3.48538314949623</v>
      </c>
      <c r="E3911" s="42" t="n">
        <f aca="false">$D$5*A3911+$F$5*B3911</f>
        <v>-1.76153116499099</v>
      </c>
      <c r="F3911" s="43" t="n">
        <f aca="false">Inputs!$B$5*D3911+Inputs!$B$6*E3911</f>
        <v>-260461.756700073</v>
      </c>
      <c r="G3911" s="43" t="n">
        <f aca="false">F3911*SQRT(($B$6-2)/C3911)</f>
        <v>-174581.591818757</v>
      </c>
    </row>
    <row r="3912" customFormat="false" ht="15" hidden="false" customHeight="false" outlineLevel="0" collapsed="false">
      <c r="A3912" s="41" t="n">
        <v>-1.2605940188</v>
      </c>
      <c r="B3912" s="41" t="n">
        <v>0.3920266111</v>
      </c>
      <c r="C3912" s="41" t="n">
        <v>6.2193948821</v>
      </c>
      <c r="D3912" s="42" t="n">
        <f aca="false">$B$5*A3912</f>
        <v>-3.22079003269191</v>
      </c>
      <c r="E3912" s="42" t="n">
        <f aca="false">$D$5*A3912+$F$5*B3912</f>
        <v>-2.32276443897319</v>
      </c>
      <c r="F3912" s="43" t="n">
        <f aca="false">Inputs!$B$5*D3912+Inputs!$B$6*E3912</f>
        <v>-205940.781320532</v>
      </c>
      <c r="G3912" s="43" t="n">
        <f aca="false">F3912*SQRT(($B$6-2)/C3912)</f>
        <v>-116783.984307034</v>
      </c>
    </row>
    <row r="3913" customFormat="false" ht="15" hidden="false" customHeight="false" outlineLevel="0" collapsed="false">
      <c r="A3913" s="41" t="n">
        <v>0.1143491098</v>
      </c>
      <c r="B3913" s="41" t="n">
        <v>0.3771324843</v>
      </c>
      <c r="C3913" s="41" t="n">
        <v>4.9583629695</v>
      </c>
      <c r="D3913" s="42" t="n">
        <f aca="false">$B$5*A3913</f>
        <v>0.292159464187863</v>
      </c>
      <c r="E3913" s="42" t="n">
        <f aca="false">$D$5*A3913+$F$5*B3913</f>
        <v>0.923315137950766</v>
      </c>
      <c r="F3913" s="43" t="n">
        <f aca="false">Inputs!$B$5*D3913+Inputs!$B$6*E3913</f>
        <v>-16949.810478752</v>
      </c>
      <c r="G3913" s="43" t="n">
        <f aca="false">F3913*SQRT(($B$6-2)/C3913)</f>
        <v>-10764.9170251978</v>
      </c>
    </row>
    <row r="3914" customFormat="false" ht="15" hidden="false" customHeight="false" outlineLevel="0" collapsed="false">
      <c r="A3914" s="41" t="n">
        <v>0.4715848078</v>
      </c>
      <c r="B3914" s="41" t="n">
        <v>-0.9336707844</v>
      </c>
      <c r="C3914" s="41" t="n">
        <v>3.3605057315</v>
      </c>
      <c r="D3914" s="42" t="n">
        <f aca="false">$B$5*A3914</f>
        <v>1.20488882691752</v>
      </c>
      <c r="E3914" s="42" t="n">
        <f aca="false">$D$5*A3914+$F$5*B3914</f>
        <v>-0.490033291001648</v>
      </c>
      <c r="F3914" s="43" t="n">
        <f aca="false">Inputs!$B$5*D3914+Inputs!$B$6*E3914</f>
        <v>144990.547241834</v>
      </c>
      <c r="G3914" s="43" t="n">
        <f aca="false">F3914*SQRT(($B$6-2)/C3914)</f>
        <v>111854.218190856</v>
      </c>
    </row>
    <row r="3915" customFormat="false" ht="15" hidden="false" customHeight="false" outlineLevel="0" collapsed="false">
      <c r="A3915" s="41" t="n">
        <v>-0.975528179</v>
      </c>
      <c r="B3915" s="41" t="n">
        <v>0.7149271341</v>
      </c>
      <c r="C3915" s="41" t="n">
        <v>8.1711420877</v>
      </c>
      <c r="D3915" s="42" t="n">
        <f aca="false">$B$5*A3915</f>
        <v>-2.49245307265874</v>
      </c>
      <c r="E3915" s="42" t="n">
        <f aca="false">$D$5*A3915+$F$5*B3915</f>
        <v>-1.08685858219322</v>
      </c>
      <c r="F3915" s="43" t="n">
        <f aca="false">Inputs!$B$5*D3915+Inputs!$B$6*E3915</f>
        <v>-194902.378156213</v>
      </c>
      <c r="G3915" s="43" t="n">
        <f aca="false">F3915*SQRT(($B$6-2)/C3915)</f>
        <v>-96425.2458643824</v>
      </c>
    </row>
    <row r="3916" customFormat="false" ht="15" hidden="false" customHeight="false" outlineLevel="0" collapsed="false">
      <c r="A3916" s="41" t="n">
        <v>-0.6293446106</v>
      </c>
      <c r="B3916" s="41" t="n">
        <v>-2.750148492</v>
      </c>
      <c r="C3916" s="41" t="n">
        <v>5.7542320229</v>
      </c>
      <c r="D3916" s="42" t="n">
        <f aca="false">$B$5*A3916</f>
        <v>-1.60796165832867</v>
      </c>
      <c r="E3916" s="42" t="n">
        <f aca="false">$D$5*A3916+$F$5*B3916</f>
        <v>-6.2463841583359</v>
      </c>
      <c r="F3916" s="43" t="n">
        <f aca="false">Inputs!$B$5*D3916+Inputs!$B$6*E3916</f>
        <v>151523.042083928</v>
      </c>
      <c r="G3916" s="43" t="n">
        <f aca="false">F3916*SQRT(($B$6-2)/C3916)</f>
        <v>89330.5471369403</v>
      </c>
    </row>
    <row r="3917" customFormat="false" ht="15" hidden="false" customHeight="false" outlineLevel="0" collapsed="false">
      <c r="A3917" s="41" t="n">
        <v>0.6487552979</v>
      </c>
      <c r="B3917" s="41" t="n">
        <v>-1.0362612881</v>
      </c>
      <c r="C3917" s="41" t="n">
        <v>1.6735307034</v>
      </c>
      <c r="D3917" s="42" t="n">
        <f aca="false">$B$5*A3917</f>
        <v>1.65755553807994</v>
      </c>
      <c r="E3917" s="42" t="n">
        <f aca="false">$D$5*A3917+$F$5*B3917</f>
        <v>-0.245588123372998</v>
      </c>
      <c r="F3917" s="43" t="n">
        <f aca="false">Inputs!$B$5*D3917+Inputs!$B$6*E3917</f>
        <v>178034.959976644</v>
      </c>
      <c r="G3917" s="43" t="n">
        <f aca="false">F3917*SQRT(($B$6-2)/C3917)</f>
        <v>194627.16060966</v>
      </c>
    </row>
    <row r="3918" customFormat="false" ht="15" hidden="false" customHeight="false" outlineLevel="0" collapsed="false">
      <c r="A3918" s="41" t="n">
        <v>0.4671358779</v>
      </c>
      <c r="B3918" s="41" t="n">
        <v>1.3928218493</v>
      </c>
      <c r="C3918" s="41" t="n">
        <v>1.0837514624</v>
      </c>
      <c r="D3918" s="42" t="n">
        <f aca="false">$B$5*A3918</f>
        <v>1.19352190873104</v>
      </c>
      <c r="E3918" s="42" t="n">
        <f aca="false">$D$5*A3918+$F$5*B3918</f>
        <v>3.5166381138264</v>
      </c>
      <c r="F3918" s="43" t="n">
        <f aca="false">Inputs!$B$5*D3918+Inputs!$B$6*E3918</f>
        <v>-56479.714818216</v>
      </c>
      <c r="G3918" s="43" t="n">
        <f aca="false">F3918*SQRT(($B$6-2)/C3918)</f>
        <v>-76726.0154194092</v>
      </c>
    </row>
    <row r="3919" customFormat="false" ht="15" hidden="false" customHeight="false" outlineLevel="0" collapsed="false">
      <c r="A3919" s="41" t="n">
        <v>0.0167624573</v>
      </c>
      <c r="B3919" s="41" t="n">
        <v>0.9957658317</v>
      </c>
      <c r="C3919" s="41" t="n">
        <v>13.9030892887</v>
      </c>
      <c r="D3919" s="42" t="n">
        <f aca="false">$B$5*A3919</f>
        <v>0.0428277102620692</v>
      </c>
      <c r="E3919" s="42" t="n">
        <f aca="false">$D$5*A3919+$F$5*B3919</f>
        <v>1.75932076894557</v>
      </c>
      <c r="F3919" s="43" t="n">
        <f aca="false">Inputs!$B$5*D3919+Inputs!$B$6*E3919</f>
        <v>-83683.2674210717</v>
      </c>
      <c r="G3919" s="43" t="n">
        <f aca="false">F3919*SQRT(($B$6-2)/C3919)</f>
        <v>-31739.3457863334</v>
      </c>
    </row>
    <row r="3920" customFormat="false" ht="15" hidden="false" customHeight="false" outlineLevel="0" collapsed="false">
      <c r="A3920" s="41" t="n">
        <v>0.1537976805</v>
      </c>
      <c r="B3920" s="41" t="n">
        <v>1.5874293281</v>
      </c>
      <c r="C3920" s="41" t="n">
        <v>1.7692599783</v>
      </c>
      <c r="D3920" s="42" t="n">
        <f aca="false">$B$5*A3920</f>
        <v>0.392949695951338</v>
      </c>
      <c r="E3920" s="42" t="n">
        <f aca="false">$D$5*A3920+$F$5*B3920</f>
        <v>3.10705972040257</v>
      </c>
      <c r="F3920" s="43" t="n">
        <f aca="false">Inputs!$B$5*D3920+Inputs!$B$6*E3920</f>
        <v>-116058.016424995</v>
      </c>
      <c r="G3920" s="43" t="n">
        <f aca="false">F3920*SQRT(($B$6-2)/C3920)</f>
        <v>-123394.077260275</v>
      </c>
    </row>
    <row r="3921" customFormat="false" ht="15" hidden="false" customHeight="false" outlineLevel="0" collapsed="false">
      <c r="A3921" s="41" t="n">
        <v>-1.0621071088</v>
      </c>
      <c r="B3921" s="41" t="n">
        <v>-0.0082149804</v>
      </c>
      <c r="C3921" s="41" t="n">
        <v>2.9131059032</v>
      </c>
      <c r="D3921" s="42" t="n">
        <f aca="false">$B$5*A3921</f>
        <v>-2.71366033683918</v>
      </c>
      <c r="E3921" s="42" t="n">
        <f aca="false">$D$5*A3921+$F$5*B3921</f>
        <v>-2.54156231399877</v>
      </c>
      <c r="F3921" s="43" t="n">
        <f aca="false">Inputs!$B$5*D3921+Inputs!$B$6*E3921</f>
        <v>-144287.917983979</v>
      </c>
      <c r="G3921" s="43" t="n">
        <f aca="false">F3921*SQRT(($B$6-2)/C3921)</f>
        <v>-119554.747885144</v>
      </c>
    </row>
    <row r="3922" customFormat="false" ht="15" hidden="false" customHeight="false" outlineLevel="0" collapsed="false">
      <c r="A3922" s="41" t="n">
        <v>0.673161605</v>
      </c>
      <c r="B3922" s="41" t="n">
        <v>-0.190411757</v>
      </c>
      <c r="C3922" s="41" t="n">
        <v>1.3582946717</v>
      </c>
      <c r="D3922" s="42" t="n">
        <f aca="false">$B$5*A3922</f>
        <v>1.71991311670571</v>
      </c>
      <c r="E3922" s="42" t="n">
        <f aca="false">$D$5*A3922+$F$5*B3922</f>
        <v>1.27305473156262</v>
      </c>
      <c r="F3922" s="43" t="n">
        <f aca="false">Inputs!$B$5*D3922+Inputs!$B$6*E3922</f>
        <v>108338.57509244</v>
      </c>
      <c r="G3922" s="43" t="n">
        <f aca="false">F3922*SQRT(($B$6-2)/C3922)</f>
        <v>131462.267424618</v>
      </c>
    </row>
    <row r="3923" customFormat="false" ht="15" hidden="false" customHeight="false" outlineLevel="0" collapsed="false">
      <c r="A3923" s="41" t="n">
        <v>1.1522189967</v>
      </c>
      <c r="B3923" s="41" t="n">
        <v>-0.4320395395</v>
      </c>
      <c r="C3923" s="41" t="n">
        <v>5.5352797727</v>
      </c>
      <c r="D3923" s="42" t="n">
        <f aca="false">$B$5*A3923</f>
        <v>2.9438942313738</v>
      </c>
      <c r="E3923" s="42" t="n">
        <f aca="false">$D$5*A3923+$F$5*B3923</f>
        <v>1.99578445777564</v>
      </c>
      <c r="F3923" s="43" t="n">
        <f aca="false">Inputs!$B$5*D3923+Inputs!$B$6*E3923</f>
        <v>194600.200248598</v>
      </c>
      <c r="G3923" s="43" t="n">
        <f aca="false">F3923*SQRT(($B$6-2)/C3923)</f>
        <v>116973.771395906</v>
      </c>
    </row>
    <row r="3924" customFormat="false" ht="15" hidden="false" customHeight="false" outlineLevel="0" collapsed="false">
      <c r="A3924" s="41" t="n">
        <v>2.0693711516</v>
      </c>
      <c r="B3924" s="41" t="n">
        <v>2.1221975043</v>
      </c>
      <c r="C3924" s="41" t="n">
        <v>1.49092486</v>
      </c>
      <c r="D3924" s="42" t="n">
        <f aca="false">$B$5*A3924</f>
        <v>5.28719784451944</v>
      </c>
      <c r="E3924" s="42" t="n">
        <f aca="false">$D$5*A3924+$F$5*B3924</f>
        <v>8.58874295650038</v>
      </c>
      <c r="F3924" s="43" t="n">
        <f aca="false">Inputs!$B$5*D3924+Inputs!$B$6*E3924</f>
        <v>99282.6366269256</v>
      </c>
      <c r="G3924" s="43" t="n">
        <f aca="false">F3924*SQRT(($B$6-2)/C3924)</f>
        <v>114990.092089052</v>
      </c>
    </row>
    <row r="3925" customFormat="false" ht="15" hidden="false" customHeight="false" outlineLevel="0" collapsed="false">
      <c r="A3925" s="41" t="n">
        <v>0.2820719962</v>
      </c>
      <c r="B3925" s="41" t="n">
        <v>0.5526011804</v>
      </c>
      <c r="C3925" s="41" t="n">
        <v>3.2467702397</v>
      </c>
      <c r="D3925" s="42" t="n">
        <f aca="false">$B$5*A3925</f>
        <v>0.720687755386382</v>
      </c>
      <c r="E3925" s="42" t="n">
        <f aca="false">$D$5*A3925+$F$5*B3925</f>
        <v>1.62541605671304</v>
      </c>
      <c r="F3925" s="43" t="n">
        <f aca="false">Inputs!$B$5*D3925+Inputs!$B$6*E3925</f>
        <v>-9202.02729701388</v>
      </c>
      <c r="G3925" s="43" t="n">
        <f aca="false">F3925*SQRT(($B$6-2)/C3925)</f>
        <v>-7222.25364589095</v>
      </c>
    </row>
    <row r="3926" customFormat="false" ht="15" hidden="false" customHeight="false" outlineLevel="0" collapsed="false">
      <c r="A3926" s="41" t="n">
        <v>1.1916714356</v>
      </c>
      <c r="B3926" s="41" t="n">
        <v>-1.187197399</v>
      </c>
      <c r="C3926" s="41" t="n">
        <v>4.3326484083</v>
      </c>
      <c r="D3926" s="42" t="n">
        <f aca="false">$B$5*A3926</f>
        <v>3.04469434630332</v>
      </c>
      <c r="E3926" s="42" t="n">
        <f aca="false">$D$5*A3926+$F$5*B3926</f>
        <v>0.785700429282777</v>
      </c>
      <c r="F3926" s="43" t="n">
        <f aca="false">Inputs!$B$5*D3926+Inputs!$B$6*E3926</f>
        <v>265184.413166193</v>
      </c>
      <c r="G3926" s="43" t="n">
        <f aca="false">F3926*SQRT(($B$6-2)/C3926)</f>
        <v>180171.571992789</v>
      </c>
    </row>
    <row r="3927" customFormat="false" ht="15" hidden="false" customHeight="false" outlineLevel="0" collapsed="false">
      <c r="A3927" s="41" t="n">
        <v>-1.3120000146</v>
      </c>
      <c r="B3927" s="41" t="n">
        <v>1.2564189139</v>
      </c>
      <c r="C3927" s="41" t="n">
        <v>1.8987048193</v>
      </c>
      <c r="D3927" s="42" t="n">
        <f aca="false">$B$5*A3927</f>
        <v>-3.35213122297525</v>
      </c>
      <c r="E3927" s="42" t="n">
        <f aca="false">$D$5*A3927+$F$5*B3927</f>
        <v>-0.952504990486389</v>
      </c>
      <c r="F3927" s="43" t="n">
        <f aca="false">Inputs!$B$5*D3927+Inputs!$B$6*E3927</f>
        <v>-287587.872773205</v>
      </c>
      <c r="G3927" s="43" t="n">
        <f aca="false">F3927*SQRT(($B$6-2)/C3927)</f>
        <v>-295159.550241091</v>
      </c>
    </row>
    <row r="3928" customFormat="false" ht="15" hidden="false" customHeight="false" outlineLevel="0" collapsed="false">
      <c r="A3928" s="41" t="n">
        <v>0.2739884729</v>
      </c>
      <c r="B3928" s="41" t="n">
        <v>-0.226505246</v>
      </c>
      <c r="C3928" s="41" t="n">
        <v>4.289327956</v>
      </c>
      <c r="D3928" s="42" t="n">
        <f aca="false">$B$5*A3928</f>
        <v>0.700034530886351</v>
      </c>
      <c r="E3928" s="42" t="n">
        <f aca="false">$D$5*A3928+$F$5*B3928</f>
        <v>0.260862978682279</v>
      </c>
      <c r="F3928" s="43" t="n">
        <f aca="false">Inputs!$B$5*D3928+Inputs!$B$6*E3928</f>
        <v>56960.3041545212</v>
      </c>
      <c r="G3928" s="43" t="n">
        <f aca="false">F3928*SQRT(($B$6-2)/C3928)</f>
        <v>38894.9010502519</v>
      </c>
    </row>
    <row r="3929" customFormat="false" ht="15" hidden="false" customHeight="false" outlineLevel="0" collapsed="false">
      <c r="A3929" s="41" t="n">
        <v>0.0111233029</v>
      </c>
      <c r="B3929" s="41" t="n">
        <v>-2.3860414724</v>
      </c>
      <c r="C3929" s="41" t="n">
        <v>9.5137520527</v>
      </c>
      <c r="D3929" s="42" t="n">
        <f aca="false">$B$5*A3929</f>
        <v>0.0284197946179665</v>
      </c>
      <c r="E3929" s="42" t="n">
        <f aca="false">$D$5*A3929+$F$5*B3929</f>
        <v>-4.09361476923481</v>
      </c>
      <c r="F3929" s="43" t="n">
        <f aca="false">Inputs!$B$5*D3929+Inputs!$B$6*E3929</f>
        <v>207522.717923537</v>
      </c>
      <c r="G3929" s="43" t="n">
        <f aca="false">F3929*SQRT(($B$6-2)/C3929)</f>
        <v>95149.1099714499</v>
      </c>
    </row>
    <row r="3930" customFormat="false" ht="15" hidden="false" customHeight="false" outlineLevel="0" collapsed="false">
      <c r="A3930" s="41" t="n">
        <v>-0.1905623145</v>
      </c>
      <c r="B3930" s="41" t="n">
        <v>-0.7530467392</v>
      </c>
      <c r="C3930" s="41" t="n">
        <v>3.816841492</v>
      </c>
      <c r="D3930" s="42" t="n">
        <f aca="false">$B$5*A3930</f>
        <v>-0.486882528391306</v>
      </c>
      <c r="E3930" s="42" t="n">
        <f aca="false">$D$5*A3930+$F$5*B3930</f>
        <v>-1.75377896976094</v>
      </c>
      <c r="F3930" s="43" t="n">
        <f aca="false">Inputs!$B$5*D3930+Inputs!$B$6*E3930</f>
        <v>39000.6956489165</v>
      </c>
      <c r="G3930" s="43" t="n">
        <f aca="false">F3930*SQRT(($B$6-2)/C3930)</f>
        <v>28231.5867996309</v>
      </c>
    </row>
    <row r="3931" customFormat="false" ht="15" hidden="false" customHeight="false" outlineLevel="0" collapsed="false">
      <c r="A3931" s="41" t="n">
        <v>0.9180716336</v>
      </c>
      <c r="B3931" s="41" t="n">
        <v>0.9950307784</v>
      </c>
      <c r="C3931" s="41" t="n">
        <v>5.2185524195</v>
      </c>
      <c r="D3931" s="42" t="n">
        <f aca="false">$B$5*A3931</f>
        <v>2.34565286103043</v>
      </c>
      <c r="E3931" s="42" t="n">
        <f aca="false">$D$5*A3931+$F$5*B3931</f>
        <v>3.90279586060657</v>
      </c>
      <c r="F3931" s="43" t="n">
        <f aca="false">Inputs!$B$5*D3931+Inputs!$B$6*E3931</f>
        <v>39425.4930727142</v>
      </c>
      <c r="G3931" s="43" t="n">
        <f aca="false">F3931*SQRT(($B$6-2)/C3931)</f>
        <v>24407.1520235695</v>
      </c>
    </row>
    <row r="3932" customFormat="false" ht="15" hidden="false" customHeight="false" outlineLevel="0" collapsed="false">
      <c r="A3932" s="41" t="n">
        <v>0.5766802341</v>
      </c>
      <c r="B3932" s="41" t="n">
        <v>0.3954586488</v>
      </c>
      <c r="C3932" s="41" t="n">
        <v>2.3604899859</v>
      </c>
      <c r="D3932" s="42" t="n">
        <f aca="false">$B$5*A3932</f>
        <v>1.47340533299357</v>
      </c>
      <c r="E3932" s="42" t="n">
        <f aca="false">$D$5*A3932+$F$5*B3932</f>
        <v>2.05511725270401</v>
      </c>
      <c r="F3932" s="43" t="n">
        <f aca="false">Inputs!$B$5*D3932+Inputs!$B$6*E3932</f>
        <v>44584.6706641568</v>
      </c>
      <c r="G3932" s="43" t="n">
        <f aca="false">F3932*SQRT(($B$6-2)/C3932)</f>
        <v>41039.2560732396</v>
      </c>
    </row>
    <row r="3933" customFormat="false" ht="15" hidden="false" customHeight="false" outlineLevel="0" collapsed="false">
      <c r="A3933" s="41" t="n">
        <v>-1.4973467487</v>
      </c>
      <c r="B3933" s="41" t="n">
        <v>0.59064308</v>
      </c>
      <c r="C3933" s="41" t="n">
        <v>2.1980162754</v>
      </c>
      <c r="D3933" s="42" t="n">
        <f aca="false">$B$5*A3933</f>
        <v>-3.82568805798986</v>
      </c>
      <c r="E3933" s="42" t="n">
        <f aca="false">$D$5*A3933+$F$5*B3933</f>
        <v>-2.5431784854774</v>
      </c>
      <c r="F3933" s="43" t="n">
        <f aca="false">Inputs!$B$5*D3933+Inputs!$B$6*E3933</f>
        <v>-255409.881525116</v>
      </c>
      <c r="G3933" s="43" t="n">
        <f aca="false">F3933*SQRT(($B$6-2)/C3933)</f>
        <v>-243633.633100581</v>
      </c>
    </row>
    <row r="3934" customFormat="false" ht="15" hidden="false" customHeight="false" outlineLevel="0" collapsed="false">
      <c r="A3934" s="41" t="n">
        <v>0.6293979455</v>
      </c>
      <c r="B3934" s="41" t="n">
        <v>1.2451926538</v>
      </c>
      <c r="C3934" s="41" t="n">
        <v>1.0262463662</v>
      </c>
      <c r="D3934" s="42" t="n">
        <f aca="false">$B$5*A3934</f>
        <v>1.60809792782682</v>
      </c>
      <c r="E3934" s="42" t="n">
        <f aca="false">$D$5*A3934+$F$5*B3934</f>
        <v>3.64783707394999</v>
      </c>
      <c r="F3934" s="43" t="n">
        <f aca="false">Inputs!$B$5*D3934+Inputs!$B$6*E3934</f>
        <v>-21582.0609148174</v>
      </c>
      <c r="G3934" s="43" t="n">
        <f aca="false">F3934*SQRT(($B$6-2)/C3934)</f>
        <v>-30128.8181165339</v>
      </c>
    </row>
    <row r="3935" customFormat="false" ht="15" hidden="false" customHeight="false" outlineLevel="0" collapsed="false">
      <c r="A3935" s="41" t="n">
        <v>2.1182098124</v>
      </c>
      <c r="B3935" s="41" t="n">
        <v>-1.6925606736</v>
      </c>
      <c r="C3935" s="41" t="n">
        <v>3.5697082347</v>
      </c>
      <c r="D3935" s="42" t="n">
        <f aca="false">$B$5*A3935</f>
        <v>5.41197955026195</v>
      </c>
      <c r="E3935" s="42" t="n">
        <f aca="false">$D$5*A3935+$F$5*B3935</f>
        <v>2.11784668629198</v>
      </c>
      <c r="F3935" s="43" t="n">
        <f aca="false">Inputs!$B$5*D3935+Inputs!$B$6*E3935</f>
        <v>435305.620711596</v>
      </c>
      <c r="G3935" s="43" t="n">
        <f aca="false">F3935*SQRT(($B$6-2)/C3935)</f>
        <v>325831.383257967</v>
      </c>
    </row>
    <row r="3936" customFormat="false" ht="15" hidden="false" customHeight="false" outlineLevel="0" collapsed="false">
      <c r="A3936" s="41" t="n">
        <v>-0.3884768256</v>
      </c>
      <c r="B3936" s="41" t="n">
        <v>-0.7422666372</v>
      </c>
      <c r="C3936" s="41" t="n">
        <v>6.51062963</v>
      </c>
      <c r="D3936" s="42" t="n">
        <f aca="false">$B$5*A3936</f>
        <v>-0.992549757625642</v>
      </c>
      <c r="E3936" s="42" t="n">
        <f aca="false">$D$5*A3936+$F$5*B3936</f>
        <v>-2.20611945011072</v>
      </c>
      <c r="F3936" s="43" t="n">
        <f aca="false">Inputs!$B$5*D3936+Inputs!$B$6*E3936</f>
        <v>11050.9967429718</v>
      </c>
      <c r="G3936" s="43" t="n">
        <f aca="false">F3936*SQRT(($B$6-2)/C3936)</f>
        <v>6124.98392972378</v>
      </c>
    </row>
    <row r="3937" customFormat="false" ht="15" hidden="false" customHeight="false" outlineLevel="0" collapsed="false">
      <c r="A3937" s="41" t="n">
        <v>0.1725071884</v>
      </c>
      <c r="B3937" s="41" t="n">
        <v>0.0134018582</v>
      </c>
      <c r="C3937" s="41" t="n">
        <v>5.0252192101</v>
      </c>
      <c r="D3937" s="42" t="n">
        <f aca="false">$B$5*A3937</f>
        <v>0.44075207773501</v>
      </c>
      <c r="E3937" s="42" t="n">
        <f aca="false">$D$5*A3937+$F$5*B3937</f>
        <v>0.433637587924076</v>
      </c>
      <c r="F3937" s="43" t="n">
        <f aca="false">Inputs!$B$5*D3937+Inputs!$B$6*E3937</f>
        <v>22393.3283772972</v>
      </c>
      <c r="G3937" s="43" t="n">
        <f aca="false">F3937*SQRT(($B$6-2)/C3937)</f>
        <v>14127.2015386592</v>
      </c>
    </row>
    <row r="3938" customFormat="false" ht="15" hidden="false" customHeight="false" outlineLevel="0" collapsed="false">
      <c r="A3938" s="41" t="n">
        <v>-0.2340820731</v>
      </c>
      <c r="B3938" s="41" t="n">
        <v>1.0276043614</v>
      </c>
      <c r="C3938" s="41" t="n">
        <v>2.1846904989</v>
      </c>
      <c r="D3938" s="42" t="n">
        <f aca="false">$B$5*A3938</f>
        <v>-0.598074555827283</v>
      </c>
      <c r="E3938" s="42" t="n">
        <f aca="false">$D$5*A3938+$F$5*B3938</f>
        <v>1.21739118036626</v>
      </c>
      <c r="F3938" s="43" t="n">
        <f aca="false">Inputs!$B$5*D3938+Inputs!$B$6*E3938</f>
        <v>-120677.014601041</v>
      </c>
      <c r="G3938" s="43" t="n">
        <f aca="false">F3938*SQRT(($B$6-2)/C3938)</f>
        <v>-115463.467464034</v>
      </c>
    </row>
    <row r="3939" customFormat="false" ht="15" hidden="false" customHeight="false" outlineLevel="0" collapsed="false">
      <c r="A3939" s="41" t="n">
        <v>-1.1014142112</v>
      </c>
      <c r="B3939" s="41" t="n">
        <v>-1.0411214674</v>
      </c>
      <c r="C3939" s="41" t="n">
        <v>2.5472992135</v>
      </c>
      <c r="D3939" s="42" t="n">
        <f aca="false">$B$5*A3939</f>
        <v>-2.8140891202031</v>
      </c>
      <c r="E3939" s="42" t="n">
        <f aca="false">$D$5*A3939+$F$5*B3939</f>
        <v>-4.41866246281413</v>
      </c>
      <c r="F3939" s="43" t="n">
        <f aca="false">Inputs!$B$5*D3939+Inputs!$B$6*E3939</f>
        <v>-60475.7888796038</v>
      </c>
      <c r="G3939" s="43" t="n">
        <f aca="false">F3939*SQRT(($B$6-2)/C3939)</f>
        <v>-53586.6440281423</v>
      </c>
    </row>
    <row r="3940" customFormat="false" ht="15" hidden="false" customHeight="false" outlineLevel="0" collapsed="false">
      <c r="A3940" s="41" t="n">
        <v>-1.0242252711</v>
      </c>
      <c r="B3940" s="41" t="n">
        <v>-0.3603275874</v>
      </c>
      <c r="C3940" s="41" t="n">
        <v>9.6049123974</v>
      </c>
      <c r="D3940" s="42" t="n">
        <f aca="false">$B$5*A3940</f>
        <v>-2.6168730734819</v>
      </c>
      <c r="E3940" s="42" t="n">
        <f aca="false">$D$5*A3940+$F$5*B3940</f>
        <v>-3.05942761106247</v>
      </c>
      <c r="F3940" s="43" t="n">
        <f aca="false">Inputs!$B$5*D3940+Inputs!$B$6*E3940</f>
        <v>-108715.926795066</v>
      </c>
      <c r="G3940" s="43" t="n">
        <f aca="false">F3940*SQRT(($B$6-2)/C3940)</f>
        <v>-49609.1134864323</v>
      </c>
    </row>
    <row r="3941" customFormat="false" ht="15" hidden="false" customHeight="false" outlineLevel="0" collapsed="false">
      <c r="A3941" s="41" t="n">
        <v>-1.2285902159</v>
      </c>
      <c r="B3941" s="41" t="n">
        <v>-0.0485714888</v>
      </c>
      <c r="C3941" s="41" t="n">
        <v>4.6026776372</v>
      </c>
      <c r="D3941" s="42" t="n">
        <f aca="false">$B$5*A3941</f>
        <v>-3.13902101915441</v>
      </c>
      <c r="E3941" s="42" t="n">
        <f aca="false">$D$5*A3941+$F$5*B3941</f>
        <v>-3.00740886151347</v>
      </c>
      <c r="F3941" s="43" t="n">
        <f aca="false">Inputs!$B$5*D3941+Inputs!$B$6*E3941</f>
        <v>-163531.658839767</v>
      </c>
      <c r="G3941" s="43" t="n">
        <f aca="false">F3941*SQRT(($B$6-2)/C3941)</f>
        <v>-107798.212782678</v>
      </c>
    </row>
    <row r="3942" customFormat="false" ht="15" hidden="false" customHeight="false" outlineLevel="0" collapsed="false">
      <c r="A3942" s="41" t="n">
        <v>-0.1654901946</v>
      </c>
      <c r="B3942" s="41" t="n">
        <v>-0.786515114</v>
      </c>
      <c r="C3942" s="41" t="n">
        <v>5.6326049993</v>
      </c>
      <c r="D3942" s="42" t="n">
        <f aca="false">$B$5*A3942</f>
        <v>-0.422823812684209</v>
      </c>
      <c r="E3942" s="42" t="n">
        <f aca="false">$D$5*A3942+$F$5*B3942</f>
        <v>-1.75190898583333</v>
      </c>
      <c r="F3942" s="43" t="n">
        <f aca="false">Inputs!$B$5*D3942+Inputs!$B$6*E3942</f>
        <v>45313.0680232458</v>
      </c>
      <c r="G3942" s="43" t="n">
        <f aca="false">F3942*SQRT(($B$6-2)/C3942)</f>
        <v>27001.2467559124</v>
      </c>
    </row>
    <row r="3943" customFormat="false" ht="15" hidden="false" customHeight="false" outlineLevel="0" collapsed="false">
      <c r="A3943" s="41" t="n">
        <v>0.8737662541</v>
      </c>
      <c r="B3943" s="41" t="n">
        <v>-0.0595005283</v>
      </c>
      <c r="C3943" s="41" t="n">
        <v>6.1216952328</v>
      </c>
      <c r="D3943" s="42" t="n">
        <f aca="false">$B$5*A3943</f>
        <v>2.23245358944886</v>
      </c>
      <c r="E3943" s="42" t="n">
        <f aca="false">$D$5*A3943+$F$5*B3943</f>
        <v>1.97646133710347</v>
      </c>
      <c r="F3943" s="43" t="n">
        <f aca="false">Inputs!$B$5*D3943+Inputs!$B$6*E3943</f>
        <v>124422.292089713</v>
      </c>
      <c r="G3943" s="43" t="n">
        <f aca="false">F3943*SQRT(($B$6-2)/C3943)</f>
        <v>71117.6411091174</v>
      </c>
    </row>
    <row r="3944" customFormat="false" ht="15" hidden="false" customHeight="false" outlineLevel="0" collapsed="false">
      <c r="A3944" s="41" t="n">
        <v>1.062647364</v>
      </c>
      <c r="B3944" s="41" t="n">
        <v>-0.1950498512</v>
      </c>
      <c r="C3944" s="41" t="n">
        <v>2.2728055407</v>
      </c>
      <c r="D3944" s="42" t="n">
        <f aca="false">$B$5*A3944</f>
        <v>2.71504067701002</v>
      </c>
      <c r="E3944" s="42" t="n">
        <f aca="false">$D$5*A3944+$F$5*B3944</f>
        <v>2.19186149797934</v>
      </c>
      <c r="F3944" s="43" t="n">
        <f aca="false">Inputs!$B$5*D3944+Inputs!$B$6*E3944</f>
        <v>161910.992802035</v>
      </c>
      <c r="G3944" s="43" t="n">
        <f aca="false">F3944*SQRT(($B$6-2)/C3944)</f>
        <v>151883.359215405</v>
      </c>
    </row>
    <row r="3945" customFormat="false" ht="15" hidden="false" customHeight="false" outlineLevel="0" collapsed="false">
      <c r="A3945" s="41" t="n">
        <v>-0.0241948882</v>
      </c>
      <c r="B3945" s="41" t="n">
        <v>-0.5627824047</v>
      </c>
      <c r="C3945" s="41" t="n">
        <v>2.0541510628</v>
      </c>
      <c r="D3945" s="42" t="n">
        <f aca="false">$B$5*A3945</f>
        <v>-0.0618174079794826</v>
      </c>
      <c r="E3945" s="42" t="n">
        <f aca="false">$D$5*A3945+$F$5*B3945</f>
        <v>-1.02935520224848</v>
      </c>
      <c r="F3945" s="43" t="n">
        <f aca="false">Inputs!$B$5*D3945+Inputs!$B$6*E3945</f>
        <v>45286.0193144759</v>
      </c>
      <c r="G3945" s="43" t="n">
        <f aca="false">F3945*SQRT(($B$6-2)/C3945)</f>
        <v>44685.1228241429</v>
      </c>
    </row>
    <row r="3946" customFormat="false" ht="15" hidden="false" customHeight="false" outlineLevel="0" collapsed="false">
      <c r="A3946" s="41" t="n">
        <v>-0.0070465405</v>
      </c>
      <c r="B3946" s="41" t="n">
        <v>0.7122313061</v>
      </c>
      <c r="C3946" s="41" t="n">
        <v>2.2367251075</v>
      </c>
      <c r="D3946" s="42" t="n">
        <f aca="false">$B$5*A3946</f>
        <v>-0.0180037562203923</v>
      </c>
      <c r="E3946" s="42" t="n">
        <f aca="false">$D$5*A3946+$F$5*B3946</f>
        <v>1.21307352592212</v>
      </c>
      <c r="F3946" s="43" t="n">
        <f aca="false">Inputs!$B$5*D3946+Inputs!$B$6*E3946</f>
        <v>-62454.0519181451</v>
      </c>
      <c r="G3946" s="43" t="n">
        <f aca="false">F3946*SQRT(($B$6-2)/C3946)</f>
        <v>-59056.7184677793</v>
      </c>
    </row>
    <row r="3947" customFormat="false" ht="15" hidden="false" customHeight="false" outlineLevel="0" collapsed="false">
      <c r="A3947" s="41" t="n">
        <v>-0.4113342323</v>
      </c>
      <c r="B3947" s="41" t="n">
        <v>0.5184119625</v>
      </c>
      <c r="C3947" s="41" t="n">
        <v>2.0113260783</v>
      </c>
      <c r="D3947" s="42" t="n">
        <f aca="false">$B$5*A3947</f>
        <v>-1.05094992974658</v>
      </c>
      <c r="E3947" s="42" t="n">
        <f aca="false">$D$5*A3947+$F$5*B3947</f>
        <v>-0.0836410001483326</v>
      </c>
      <c r="F3947" s="43" t="n">
        <f aca="false">Inputs!$B$5*D3947+Inputs!$B$6*E3947</f>
        <v>-100912.942967241</v>
      </c>
      <c r="G3947" s="43" t="n">
        <f aca="false">F3947*SQRT(($B$6-2)/C3947)</f>
        <v>-100628.413899602</v>
      </c>
    </row>
    <row r="3948" customFormat="false" ht="15" hidden="false" customHeight="false" outlineLevel="0" collapsed="false">
      <c r="A3948" s="41" t="n">
        <v>-0.812746961</v>
      </c>
      <c r="B3948" s="41" t="n">
        <v>0.7590505655</v>
      </c>
      <c r="C3948" s="41" t="n">
        <v>8.3280373908</v>
      </c>
      <c r="D3948" s="42" t="n">
        <f aca="false">$B$5*A3948</f>
        <v>-2.07655063569261</v>
      </c>
      <c r="E3948" s="42" t="n">
        <f aca="false">$D$5*A3948+$F$5*B3948</f>
        <v>-0.623316491874161</v>
      </c>
      <c r="F3948" s="43" t="n">
        <f aca="false">Inputs!$B$5*D3948+Inputs!$B$6*E3948</f>
        <v>-176489.238975553</v>
      </c>
      <c r="G3948" s="43" t="n">
        <f aca="false">F3948*SQRT(($B$6-2)/C3948)</f>
        <v>-86489.2029951361</v>
      </c>
    </row>
    <row r="3949" customFormat="false" ht="15" hidden="false" customHeight="false" outlineLevel="0" collapsed="false">
      <c r="A3949" s="41" t="n">
        <v>-0.5799058273</v>
      </c>
      <c r="B3949" s="41" t="n">
        <v>0.8516798732</v>
      </c>
      <c r="C3949" s="41" t="n">
        <v>2.7992186396</v>
      </c>
      <c r="D3949" s="42" t="n">
        <f aca="false">$B$5*A3949</f>
        <v>-1.48164665277864</v>
      </c>
      <c r="E3949" s="42" t="n">
        <f aca="false">$D$5*A3949+$F$5*B3949</f>
        <v>0.0906965688622377</v>
      </c>
      <c r="F3949" s="43" t="n">
        <f aca="false">Inputs!$B$5*D3949+Inputs!$B$6*E3949</f>
        <v>-152699.493720976</v>
      </c>
      <c r="G3949" s="43" t="n">
        <f aca="false">F3949*SQRT(($B$6-2)/C3949)</f>
        <v>-129072.637399684</v>
      </c>
    </row>
    <row r="3950" customFormat="false" ht="15" hidden="false" customHeight="false" outlineLevel="0" collapsed="false">
      <c r="A3950" s="41" t="n">
        <v>0.0609765424</v>
      </c>
      <c r="B3950" s="41" t="n">
        <v>1.5209537334</v>
      </c>
      <c r="C3950" s="41" t="n">
        <v>7.5300804795</v>
      </c>
      <c r="D3950" s="42" t="n">
        <f aca="false">$B$5*A3950</f>
        <v>0.155793726656651</v>
      </c>
      <c r="E3950" s="42" t="n">
        <f aca="false">$D$5*A3950+$F$5*B3950</f>
        <v>2.77139731249866</v>
      </c>
      <c r="F3950" s="43" t="n">
        <f aca="false">Inputs!$B$5*D3950+Inputs!$B$6*E3950</f>
        <v>-122990.492959268</v>
      </c>
      <c r="G3950" s="43" t="n">
        <f aca="false">F3950*SQRT(($B$6-2)/C3950)</f>
        <v>-63385.0345105248</v>
      </c>
    </row>
    <row r="3951" customFormat="false" ht="15" hidden="false" customHeight="false" outlineLevel="0" collapsed="false">
      <c r="A3951" s="41" t="n">
        <v>-1.1540677263</v>
      </c>
      <c r="B3951" s="41" t="n">
        <v>-1.4761767733</v>
      </c>
      <c r="C3951" s="41" t="n">
        <v>2.8741492228</v>
      </c>
      <c r="D3951" s="42" t="n">
        <f aca="false">$B$5*A3951</f>
        <v>-2.94861769489974</v>
      </c>
      <c r="E3951" s="42" t="n">
        <f aca="false">$D$5*A3951+$F$5*B3951</f>
        <v>-5.29518542015066</v>
      </c>
      <c r="F3951" s="43" t="n">
        <f aca="false">Inputs!$B$5*D3951+Inputs!$B$6*E3951</f>
        <v>-30102.4984824411</v>
      </c>
      <c r="G3951" s="43" t="n">
        <f aca="false">F3951*SQRT(($B$6-2)/C3951)</f>
        <v>-25110.9350511859</v>
      </c>
    </row>
    <row r="3952" customFormat="false" ht="15" hidden="false" customHeight="false" outlineLevel="0" collapsed="false">
      <c r="A3952" s="41" t="n">
        <v>-0.616217246</v>
      </c>
      <c r="B3952" s="41" t="n">
        <v>-1.384610948</v>
      </c>
      <c r="C3952" s="41" t="n">
        <v>3.0155327245</v>
      </c>
      <c r="D3952" s="42" t="n">
        <f aca="false">$B$5*A3952</f>
        <v>-1.57442153008069</v>
      </c>
      <c r="E3952" s="42" t="n">
        <f aca="false">$D$5*A3952+$F$5*B3952</f>
        <v>-3.85721219453611</v>
      </c>
      <c r="F3952" s="43" t="n">
        <f aca="false">Inputs!$B$5*D3952+Inputs!$B$6*E3952</f>
        <v>35418.4567187364</v>
      </c>
      <c r="G3952" s="43" t="n">
        <f aca="false">F3952*SQRT(($B$6-2)/C3952)</f>
        <v>28844.4730096414</v>
      </c>
    </row>
    <row r="3953" customFormat="false" ht="15" hidden="false" customHeight="false" outlineLevel="0" collapsed="false">
      <c r="A3953" s="41" t="n">
        <v>-1.3827348944</v>
      </c>
      <c r="B3953" s="41" t="n">
        <v>0.6215507605</v>
      </c>
      <c r="C3953" s="41" t="n">
        <v>0.492132422</v>
      </c>
      <c r="D3953" s="42" t="n">
        <f aca="false">$B$5*A3953</f>
        <v>-3.53285728737493</v>
      </c>
      <c r="E3953" s="42" t="n">
        <f aca="false">$D$5*A3953+$F$5*B3953</f>
        <v>-2.21707984974206</v>
      </c>
      <c r="F3953" s="43" t="n">
        <f aca="false">Inputs!$B$5*D3953+Inputs!$B$6*E3953</f>
        <v>-242431.736250389</v>
      </c>
      <c r="G3953" s="43" t="n">
        <f aca="false">F3953*SQRT(($B$6-2)/C3953)</f>
        <v>-488723.790936542</v>
      </c>
    </row>
    <row r="3954" customFormat="false" ht="15" hidden="false" customHeight="false" outlineLevel="0" collapsed="false">
      <c r="A3954" s="41" t="n">
        <v>-0.0041787934</v>
      </c>
      <c r="B3954" s="41" t="n">
        <v>-0.4796809767</v>
      </c>
      <c r="C3954" s="41" t="n">
        <v>2.1335347891</v>
      </c>
      <c r="D3954" s="42" t="n">
        <f aca="false">$B$5*A3954</f>
        <v>-0.0106767253617551</v>
      </c>
      <c r="E3954" s="42" t="n">
        <f aca="false">$D$5*A3954+$F$5*B3954</f>
        <v>-0.838230225031015</v>
      </c>
      <c r="F3954" s="43" t="n">
        <f aca="false">Inputs!$B$5*D3954+Inputs!$B$6*E3954</f>
        <v>40843.8387153752</v>
      </c>
      <c r="G3954" s="43" t="n">
        <f aca="false">F3954*SQRT(($B$6-2)/C3954)</f>
        <v>39545.0096641357</v>
      </c>
    </row>
    <row r="3955" customFormat="false" ht="15" hidden="false" customHeight="false" outlineLevel="0" collapsed="false">
      <c r="A3955" s="41" t="n">
        <v>-0.3869625973</v>
      </c>
      <c r="B3955" s="41" t="n">
        <v>-0.5972376643</v>
      </c>
      <c r="C3955" s="41" t="n">
        <v>8.4815355936</v>
      </c>
      <c r="D3955" s="42" t="n">
        <f aca="false">$B$5*A3955</f>
        <v>-0.988680937574836</v>
      </c>
      <c r="E3955" s="42" t="n">
        <f aca="false">$D$5*A3955+$F$5*B3955</f>
        <v>-1.95208825049207</v>
      </c>
      <c r="F3955" s="43" t="n">
        <f aca="false">Inputs!$B$5*D3955+Inputs!$B$6*E3955</f>
        <v>-1263.68123288004</v>
      </c>
      <c r="G3955" s="43" t="n">
        <f aca="false">F3955*SQRT(($B$6-2)/C3955)</f>
        <v>-613.642300078897</v>
      </c>
    </row>
    <row r="3956" customFormat="false" ht="15" hidden="false" customHeight="false" outlineLevel="0" collapsed="false">
      <c r="A3956" s="41" t="n">
        <v>1.6503691678</v>
      </c>
      <c r="B3956" s="41" t="n">
        <v>-0.7355057076</v>
      </c>
      <c r="C3956" s="41" t="n">
        <v>8.2662154883</v>
      </c>
      <c r="D3956" s="42" t="n">
        <f aca="false">$B$5*A3956</f>
        <v>4.2166569780906</v>
      </c>
      <c r="E3956" s="42" t="n">
        <f aca="false">$D$5*A3956+$F$5*B3956</f>
        <v>2.65716804604689</v>
      </c>
      <c r="F3956" s="43" t="n">
        <f aca="false">Inputs!$B$5*D3956+Inputs!$B$6*E3956</f>
        <v>288807.295506715</v>
      </c>
      <c r="G3956" s="43" t="n">
        <f aca="false">F3956*SQRT(($B$6-2)/C3956)</f>
        <v>142059.341179409</v>
      </c>
    </row>
    <row r="3957" customFormat="false" ht="15" hidden="false" customHeight="false" outlineLevel="0" collapsed="false">
      <c r="A3957" s="41" t="n">
        <v>-1.3221338981</v>
      </c>
      <c r="B3957" s="41" t="n">
        <v>0.7960506175</v>
      </c>
      <c r="C3957" s="41" t="n">
        <v>2.0882324633</v>
      </c>
      <c r="D3957" s="42" t="n">
        <f aca="false">$B$5*A3957</f>
        <v>-3.37802307275598</v>
      </c>
      <c r="E3957" s="42" t="n">
        <f aca="false">$D$5*A3957+$F$5*B3957</f>
        <v>-1.77155781370001</v>
      </c>
      <c r="F3957" s="43" t="n">
        <f aca="false">Inputs!$B$5*D3957+Inputs!$B$6*E3957</f>
        <v>-249224.416590597</v>
      </c>
      <c r="G3957" s="43" t="n">
        <f aca="false">F3957*SQRT(($B$6-2)/C3957)</f>
        <v>-243902.450880252</v>
      </c>
    </row>
    <row r="3958" customFormat="false" ht="15" hidden="false" customHeight="false" outlineLevel="0" collapsed="false">
      <c r="A3958" s="41" t="n">
        <v>-0.2157556233</v>
      </c>
      <c r="B3958" s="41" t="n">
        <v>2.0387736888</v>
      </c>
      <c r="C3958" s="41" t="n">
        <v>0.2907566767</v>
      </c>
      <c r="D3958" s="42" t="n">
        <f aca="false">$B$5*A3958</f>
        <v>-0.551250879076336</v>
      </c>
      <c r="E3958" s="42" t="n">
        <f aca="false">$D$5*A3958+$F$5*B3958</f>
        <v>3.00703150608113</v>
      </c>
      <c r="F3958" s="43" t="n">
        <f aca="false">Inputs!$B$5*D3958+Inputs!$B$6*E3958</f>
        <v>-205476.66321169</v>
      </c>
      <c r="G3958" s="43" t="n">
        <f aca="false">F3958*SQRT(($B$6-2)/C3958)</f>
        <v>-538905.54740094</v>
      </c>
    </row>
    <row r="3959" customFormat="false" ht="15" hidden="false" customHeight="false" outlineLevel="0" collapsed="false">
      <c r="A3959" s="41" t="n">
        <v>-0.5262056388</v>
      </c>
      <c r="B3959" s="41" t="n">
        <v>0.8459841798</v>
      </c>
      <c r="C3959" s="41" t="n">
        <v>1.3988848104</v>
      </c>
      <c r="D3959" s="42" t="n">
        <f aca="false">$B$5*A3959</f>
        <v>-1.34444385053219</v>
      </c>
      <c r="E3959" s="42" t="n">
        <f aca="false">$D$5*A3959+$F$5*B3959</f>
        <v>0.208645877085289</v>
      </c>
      <c r="F3959" s="43" t="n">
        <f aca="false">Inputs!$B$5*D3959+Inputs!$B$6*E3959</f>
        <v>-144876.678907484</v>
      </c>
      <c r="G3959" s="43" t="n">
        <f aca="false">F3959*SQRT(($B$6-2)/C3959)</f>
        <v>-173229.759495716</v>
      </c>
    </row>
    <row r="3960" customFormat="false" ht="15" hidden="false" customHeight="false" outlineLevel="0" collapsed="false">
      <c r="A3960" s="41" t="n">
        <v>1.0821973306</v>
      </c>
      <c r="B3960" s="41" t="n">
        <v>-0.5213358322</v>
      </c>
      <c r="C3960" s="41" t="n">
        <v>2.0716120386</v>
      </c>
      <c r="D3960" s="42" t="n">
        <f aca="false">$B$5*A3960</f>
        <v>2.76499041231392</v>
      </c>
      <c r="E3960" s="42" t="n">
        <f aca="false">$D$5*A3960+$F$5*B3960</f>
        <v>1.67496988434789</v>
      </c>
      <c r="F3960" s="43" t="n">
        <f aca="false">Inputs!$B$5*D3960+Inputs!$B$6*E3960</f>
        <v>192750.547013997</v>
      </c>
      <c r="G3960" s="43" t="n">
        <f aca="false">F3960*SQRT(($B$6-2)/C3960)</f>
        <v>189389.720879761</v>
      </c>
    </row>
    <row r="3961" customFormat="false" ht="15" hidden="false" customHeight="false" outlineLevel="0" collapsed="false">
      <c r="A3961" s="41" t="n">
        <v>-0.7429207679</v>
      </c>
      <c r="B3961" s="41" t="n">
        <v>0.7413665309</v>
      </c>
      <c r="C3961" s="41" t="n">
        <v>2.083593673</v>
      </c>
      <c r="D3961" s="42" t="n">
        <f aca="false">$B$5*A3961</f>
        <v>-1.89814624585473</v>
      </c>
      <c r="E3961" s="42" t="n">
        <f aca="false">$D$5*A3961+$F$5*B3961</f>
        <v>-0.48769473997272</v>
      </c>
      <c r="F3961" s="43" t="n">
        <f aca="false">Inputs!$B$5*D3961+Inputs!$B$6*E3961</f>
        <v>-165429.887586837</v>
      </c>
      <c r="G3961" s="43" t="n">
        <f aca="false">F3961*SQRT(($B$6-2)/C3961)</f>
        <v>-162077.398591621</v>
      </c>
    </row>
    <row r="3962" customFormat="false" ht="15" hidden="false" customHeight="false" outlineLevel="0" collapsed="false">
      <c r="A3962" s="41" t="n">
        <v>0.5748919179</v>
      </c>
      <c r="B3962" s="41" t="n">
        <v>-1.4106101007</v>
      </c>
      <c r="C3962" s="41" t="n">
        <v>2.0827216418</v>
      </c>
      <c r="D3962" s="42" t="n">
        <f aca="false">$B$5*A3962</f>
        <v>1.46883622437782</v>
      </c>
      <c r="E3962" s="42" t="n">
        <f aca="false">$D$5*A3962+$F$5*B3962</f>
        <v>-1.06775722228458</v>
      </c>
      <c r="F3962" s="43" t="n">
        <f aca="false">Inputs!$B$5*D3962+Inputs!$B$6*E3962</f>
        <v>200271.483552011</v>
      </c>
      <c r="G3962" s="43" t="n">
        <f aca="false">F3962*SQRT(($B$6-2)/C3962)</f>
        <v>196253.991265353</v>
      </c>
    </row>
    <row r="3963" customFormat="false" ht="15" hidden="false" customHeight="false" outlineLevel="0" collapsed="false">
      <c r="A3963" s="41" t="n">
        <v>-1.1284356363</v>
      </c>
      <c r="B3963" s="41" t="n">
        <v>-2.5364300049</v>
      </c>
      <c r="C3963" s="41" t="n">
        <v>3.2969170576</v>
      </c>
      <c r="D3963" s="42" t="n">
        <f aca="false">$B$5*A3963</f>
        <v>-2.88312826788529</v>
      </c>
      <c r="E3963" s="42" t="n">
        <f aca="false">$D$5*A3963+$F$5*B3963</f>
        <v>-7.06497789437695</v>
      </c>
      <c r="F3963" s="43" t="n">
        <f aca="false">Inputs!$B$5*D3963+Inputs!$B$6*E3963</f>
        <v>64936.0679303191</v>
      </c>
      <c r="G3963" s="43" t="n">
        <f aca="false">F3963*SQRT(($B$6-2)/C3963)</f>
        <v>50576.2906588607</v>
      </c>
    </row>
    <row r="3964" customFormat="false" ht="15" hidden="false" customHeight="false" outlineLevel="0" collapsed="false">
      <c r="A3964" s="41" t="n">
        <v>0.595386854</v>
      </c>
      <c r="B3964" s="41" t="n">
        <v>-0.2618271931</v>
      </c>
      <c r="C3964" s="41" t="n">
        <v>1.2619934181</v>
      </c>
      <c r="D3964" s="42" t="n">
        <f aca="false">$B$5*A3964</f>
        <v>1.52120033600067</v>
      </c>
      <c r="E3964" s="42" t="n">
        <f aca="false">$D$5*A3964+$F$5*B3964</f>
        <v>0.96466667992755</v>
      </c>
      <c r="F3964" s="43" t="n">
        <f aca="false">Inputs!$B$5*D3964+Inputs!$B$6*E3964</f>
        <v>103886.699603689</v>
      </c>
      <c r="G3964" s="43" t="n">
        <f aca="false">F3964*SQRT(($B$6-2)/C3964)</f>
        <v>130781.526501437</v>
      </c>
    </row>
    <row r="3965" customFormat="false" ht="15" hidden="false" customHeight="false" outlineLevel="0" collapsed="false">
      <c r="A3965" s="41" t="n">
        <v>-0.162150421</v>
      </c>
      <c r="B3965" s="41" t="n">
        <v>-1.6914440977</v>
      </c>
      <c r="C3965" s="41" t="n">
        <v>2.9380705358</v>
      </c>
      <c r="D3965" s="42" t="n">
        <f aca="false">$B$5*A3965</f>
        <v>-0.414290764484783</v>
      </c>
      <c r="E3965" s="42" t="n">
        <f aca="false">$D$5*A3965+$F$5*B3965</f>
        <v>-3.30654271632136</v>
      </c>
      <c r="F3965" s="43" t="n">
        <f aca="false">Inputs!$B$5*D3965+Inputs!$B$6*E3965</f>
        <v>123898.05936759</v>
      </c>
      <c r="G3965" s="43" t="n">
        <f aca="false">F3965*SQRT(($B$6-2)/C3965)</f>
        <v>102222.946000098</v>
      </c>
    </row>
    <row r="3966" customFormat="false" ht="15" hidden="false" customHeight="false" outlineLevel="0" collapsed="false">
      <c r="A3966" s="41" t="n">
        <v>-1.0981023531</v>
      </c>
      <c r="B3966" s="41" t="n">
        <v>-0.4779589126</v>
      </c>
      <c r="C3966" s="41" t="n">
        <v>3.9953562414</v>
      </c>
      <c r="D3966" s="42" t="n">
        <f aca="false">$B$5*A3966</f>
        <v>-2.80562739549309</v>
      </c>
      <c r="E3966" s="42" t="n">
        <f aca="false">$D$5*A3966+$F$5*B3966</f>
        <v>-3.43834384266208</v>
      </c>
      <c r="F3966" s="43" t="n">
        <f aca="false">Inputs!$B$5*D3966+Inputs!$B$6*E3966</f>
        <v>-108645.547416205</v>
      </c>
      <c r="G3966" s="43" t="n">
        <f aca="false">F3966*SQRT(($B$6-2)/C3966)</f>
        <v>-76868.6362053117</v>
      </c>
    </row>
    <row r="3967" customFormat="false" ht="15" hidden="false" customHeight="false" outlineLevel="0" collapsed="false">
      <c r="A3967" s="41" t="n">
        <v>-0.6723256001</v>
      </c>
      <c r="B3967" s="41" t="n">
        <v>0.1178360755</v>
      </c>
      <c r="C3967" s="41" t="n">
        <v>2.2195487452</v>
      </c>
      <c r="D3967" s="42" t="n">
        <f aca="false">$B$5*A3967</f>
        <v>-1.71777714254667</v>
      </c>
      <c r="E3967" s="42" t="n">
        <f aca="false">$D$5*A3967+$F$5*B3967</f>
        <v>-1.39638503288697</v>
      </c>
      <c r="F3967" s="43" t="n">
        <f aca="false">Inputs!$B$5*D3967+Inputs!$B$6*E3967</f>
        <v>-101958.462610319</v>
      </c>
      <c r="G3967" s="43" t="n">
        <f aca="false">F3967*SQRT(($B$6-2)/C3967)</f>
        <v>-96784.5271162742</v>
      </c>
    </row>
    <row r="3968" customFormat="false" ht="15" hidden="false" customHeight="false" outlineLevel="0" collapsed="false">
      <c r="A3968" s="41" t="n">
        <v>0.5834681266</v>
      </c>
      <c r="B3968" s="41" t="n">
        <v>2.2696125693</v>
      </c>
      <c r="C3968" s="41" t="n">
        <v>3.4207556334</v>
      </c>
      <c r="D3968" s="42" t="n">
        <f aca="false">$B$5*A3968</f>
        <v>1.49074824925443</v>
      </c>
      <c r="E3968" s="42" t="n">
        <f aca="false">$D$5*A3968+$F$5*B3968</f>
        <v>5.30745434332043</v>
      </c>
      <c r="F3968" s="43" t="n">
        <f aca="false">Inputs!$B$5*D3968+Inputs!$B$6*E3968</f>
        <v>-116297.892240579</v>
      </c>
      <c r="G3968" s="43" t="n">
        <f aca="false">F3968*SQRT(($B$6-2)/C3968)</f>
        <v>-88925.3976986473</v>
      </c>
    </row>
    <row r="3969" customFormat="false" ht="15" hidden="false" customHeight="false" outlineLevel="0" collapsed="false">
      <c r="A3969" s="41" t="n">
        <v>-0.02001703</v>
      </c>
      <c r="B3969" s="41" t="n">
        <v>1.1154026631</v>
      </c>
      <c r="C3969" s="41" t="n">
        <v>9.4302603242</v>
      </c>
      <c r="D3969" s="42" t="n">
        <f aca="false">$B$5*A3969</f>
        <v>-0.0511430720331885</v>
      </c>
      <c r="E3969" s="42" t="n">
        <f aca="false">$D$5*A3969+$F$5*B3969</f>
        <v>1.87838297220119</v>
      </c>
      <c r="F3969" s="43" t="n">
        <f aca="false">Inputs!$B$5*D3969+Inputs!$B$6*E3969</f>
        <v>-99033.4558133785</v>
      </c>
      <c r="G3969" s="43" t="n">
        <f aca="false">F3969*SQRT(($B$6-2)/C3969)</f>
        <v>-45607.3765426332</v>
      </c>
    </row>
    <row r="3970" customFormat="false" ht="15" hidden="false" customHeight="false" outlineLevel="0" collapsed="false">
      <c r="A3970" s="41" t="n">
        <v>-0.829972777</v>
      </c>
      <c r="B3970" s="41" t="n">
        <v>-1.674946315</v>
      </c>
      <c r="C3970" s="41" t="n">
        <v>5.181427905</v>
      </c>
      <c r="D3970" s="42" t="n">
        <f aca="false">$B$5*A3970</f>
        <v>-2.12056221725683</v>
      </c>
      <c r="E3970" s="42" t="n">
        <f aca="false">$D$5*A3970+$F$5*B3970</f>
        <v>-4.86719720951058</v>
      </c>
      <c r="F3970" s="43" t="n">
        <f aca="false">Inputs!$B$5*D3970+Inputs!$B$6*E3970</f>
        <v>31303.6387498459</v>
      </c>
      <c r="G3970" s="43" t="n">
        <f aca="false">F3970*SQRT(($B$6-2)/C3970)</f>
        <v>19448.454315129</v>
      </c>
    </row>
    <row r="3971" customFormat="false" ht="15" hidden="false" customHeight="false" outlineLevel="0" collapsed="false">
      <c r="A3971" s="41" t="n">
        <v>-0.3523016467</v>
      </c>
      <c r="B3971" s="41" t="n">
        <v>-1.5977217179</v>
      </c>
      <c r="C3971" s="41" t="n">
        <v>4.6616006187</v>
      </c>
      <c r="D3971" s="42" t="n">
        <f aca="false">$B$5*A3971</f>
        <v>-0.900122970020479</v>
      </c>
      <c r="E3971" s="42" t="n">
        <f aca="false">$D$5*A3971+$F$5*B3971</f>
        <v>-3.59718966721063</v>
      </c>
      <c r="F3971" s="43" t="n">
        <f aca="false">Inputs!$B$5*D3971+Inputs!$B$6*E3971</f>
        <v>89847.1863584834</v>
      </c>
      <c r="G3971" s="43" t="n">
        <f aca="false">F3971*SQRT(($B$6-2)/C3971)</f>
        <v>58850.7426712807</v>
      </c>
    </row>
    <row r="3972" customFormat="false" ht="15" hidden="false" customHeight="false" outlineLevel="0" collapsed="false">
      <c r="A3972" s="41" t="n">
        <v>0.0146731672</v>
      </c>
      <c r="B3972" s="41" t="n">
        <v>-0.7804541245</v>
      </c>
      <c r="C3972" s="41" t="n">
        <v>2.3767118744</v>
      </c>
      <c r="D3972" s="42" t="n">
        <f aca="false">$B$5*A3972</f>
        <v>0.0374896199418505</v>
      </c>
      <c r="E3972" s="42" t="n">
        <f aca="false">$D$5*A3972+$F$5*B3972</f>
        <v>-1.31272866450985</v>
      </c>
      <c r="F3972" s="43" t="n">
        <f aca="false">Inputs!$B$5*D3972+Inputs!$B$6*E3972</f>
        <v>69385.3952196777</v>
      </c>
      <c r="G3972" s="43" t="n">
        <f aca="false">F3972*SQRT(($B$6-2)/C3972)</f>
        <v>63649.4706627393</v>
      </c>
    </row>
    <row r="3973" customFormat="false" ht="15" hidden="false" customHeight="false" outlineLevel="0" collapsed="false">
      <c r="A3973" s="41" t="n">
        <v>-1.9542713868</v>
      </c>
      <c r="B3973" s="41" t="n">
        <v>1.7360251459</v>
      </c>
      <c r="C3973" s="41" t="n">
        <v>2.0049001299</v>
      </c>
      <c r="D3973" s="42" t="n">
        <f aca="false">$B$5*A3973</f>
        <v>-4.99312047329257</v>
      </c>
      <c r="E3973" s="42" t="n">
        <f aca="false">$D$5*A3973+$F$5*B3973</f>
        <v>-1.65268877276581</v>
      </c>
      <c r="F3973" s="43" t="n">
        <f aca="false">Inputs!$B$5*D3973+Inputs!$B$6*E3973</f>
        <v>-416677.608690967</v>
      </c>
      <c r="G3973" s="43" t="n">
        <f aca="false">F3973*SQRT(($B$6-2)/C3973)</f>
        <v>-416168.101142733</v>
      </c>
    </row>
    <row r="3974" customFormat="false" ht="15" hidden="false" customHeight="false" outlineLevel="0" collapsed="false">
      <c r="A3974" s="41" t="n">
        <v>-0.5375617131</v>
      </c>
      <c r="B3974" s="41" t="n">
        <v>-1.6376193029</v>
      </c>
      <c r="C3974" s="41" t="n">
        <v>3.070736818</v>
      </c>
      <c r="D3974" s="42" t="n">
        <f aca="false">$B$5*A3974</f>
        <v>-1.373458370965</v>
      </c>
      <c r="E3974" s="42" t="n">
        <f aca="false">$D$5*A3974+$F$5*B3974</f>
        <v>-4.10692519504026</v>
      </c>
      <c r="F3974" s="43" t="n">
        <f aca="false">Inputs!$B$5*D3974+Inputs!$B$6*E3974</f>
        <v>68000.4226555132</v>
      </c>
      <c r="G3974" s="43" t="n">
        <f aca="false">F3974*SQRT(($B$6-2)/C3974)</f>
        <v>54878.8891417329</v>
      </c>
    </row>
    <row r="3975" customFormat="false" ht="15" hidden="false" customHeight="false" outlineLevel="0" collapsed="false">
      <c r="A3975" s="41" t="n">
        <v>0.8981717905</v>
      </c>
      <c r="B3975" s="41" t="n">
        <v>-0.7286143625</v>
      </c>
      <c r="C3975" s="41" t="n">
        <v>4.5894280396</v>
      </c>
      <c r="D3975" s="42" t="n">
        <f aca="false">$B$5*A3975</f>
        <v>2.29480919895306</v>
      </c>
      <c r="E3975" s="42" t="n">
        <f aca="false">$D$5*A3975+$F$5*B3975</f>
        <v>0.879147917689993</v>
      </c>
      <c r="F3975" s="43" t="n">
        <f aca="false">Inputs!$B$5*D3975+Inputs!$B$6*E3975</f>
        <v>185523.524010807</v>
      </c>
      <c r="G3975" s="43" t="n">
        <f aca="false">F3975*SQRT(($B$6-2)/C3975)</f>
        <v>122471.40513441</v>
      </c>
    </row>
    <row r="3976" customFormat="false" ht="15" hidden="false" customHeight="false" outlineLevel="0" collapsed="false">
      <c r="A3976" s="41" t="n">
        <v>1.0901660337</v>
      </c>
      <c r="B3976" s="41" t="n">
        <v>-0.7333943347</v>
      </c>
      <c r="C3976" s="41" t="n">
        <v>3.7893518028</v>
      </c>
      <c r="D3976" s="42" t="n">
        <f aca="false">$B$5*A3976</f>
        <v>2.78535027372465</v>
      </c>
      <c r="E3976" s="42" t="n">
        <f aca="false">$D$5*A3976+$F$5*B3976</f>
        <v>1.32776129090198</v>
      </c>
      <c r="F3976" s="43" t="n">
        <f aca="false">Inputs!$B$5*D3976+Inputs!$B$6*E3976</f>
        <v>212146.962827366</v>
      </c>
      <c r="G3976" s="43" t="n">
        <f aca="false">F3976*SQRT(($B$6-2)/C3976)</f>
        <v>154123.673928613</v>
      </c>
    </row>
    <row r="3977" customFormat="false" ht="15" hidden="false" customHeight="false" outlineLevel="0" collapsed="false">
      <c r="A3977" s="41" t="n">
        <v>-0.5408976903</v>
      </c>
      <c r="B3977" s="41" t="n">
        <v>0.3448317095</v>
      </c>
      <c r="C3977" s="41" t="n">
        <v>3.5144113783</v>
      </c>
      <c r="D3977" s="42" t="n">
        <f aca="false">$B$5*A3977</f>
        <v>-1.3819817194458</v>
      </c>
      <c r="E3977" s="42" t="n">
        <f aca="false">$D$5*A3977+$F$5*B3977</f>
        <v>-0.69167734928807</v>
      </c>
      <c r="F3977" s="43" t="n">
        <f aca="false">Inputs!$B$5*D3977+Inputs!$B$6*E3977</f>
        <v>-103614.304480177</v>
      </c>
      <c r="G3977" s="43" t="n">
        <f aca="false">F3977*SQRT(($B$6-2)/C3977)</f>
        <v>-78164.2951135078</v>
      </c>
    </row>
    <row r="3978" customFormat="false" ht="15" hidden="false" customHeight="false" outlineLevel="0" collapsed="false">
      <c r="A3978" s="41" t="n">
        <v>0.5932193807</v>
      </c>
      <c r="B3978" s="41" t="n">
        <v>0.7684837373</v>
      </c>
      <c r="C3978" s="41" t="n">
        <v>5.7784106515</v>
      </c>
      <c r="D3978" s="42" t="n">
        <f aca="false">$B$5*A3978</f>
        <v>1.51566248932152</v>
      </c>
      <c r="E3978" s="42" t="n">
        <f aca="false">$D$5*A3978+$F$5*B3978</f>
        <v>2.73859257072832</v>
      </c>
      <c r="F3978" s="43" t="n">
        <f aca="false">Inputs!$B$5*D3978+Inputs!$B$6*E3978</f>
        <v>14636.6203957364</v>
      </c>
      <c r="G3978" s="43" t="n">
        <f aca="false">F3978*SQRT(($B$6-2)/C3978)</f>
        <v>8610.96067901262</v>
      </c>
    </row>
    <row r="3979" customFormat="false" ht="15" hidden="false" customHeight="false" outlineLevel="0" collapsed="false">
      <c r="A3979" s="41" t="n">
        <v>-0.0897411387</v>
      </c>
      <c r="B3979" s="41" t="n">
        <v>0.5286167216</v>
      </c>
      <c r="C3979" s="41" t="n">
        <v>4.3999842415</v>
      </c>
      <c r="D3979" s="42" t="n">
        <f aca="false">$B$5*A3979</f>
        <v>-0.229286638471065</v>
      </c>
      <c r="E3979" s="42" t="n">
        <f aca="false">$D$5*A3979+$F$5*B3979</f>
        <v>0.699239019563727</v>
      </c>
      <c r="F3979" s="43" t="n">
        <f aca="false">Inputs!$B$5*D3979+Inputs!$B$6*E3979</f>
        <v>-57890.6148252928</v>
      </c>
      <c r="G3979" s="43" t="n">
        <f aca="false">F3979*SQRT(($B$6-2)/C3979)</f>
        <v>-39029.9144455633</v>
      </c>
    </row>
    <row r="3980" customFormat="false" ht="15" hidden="false" customHeight="false" outlineLevel="0" collapsed="false">
      <c r="A3980" s="41" t="n">
        <v>0.7456286069</v>
      </c>
      <c r="B3980" s="41" t="n">
        <v>0.2005691386</v>
      </c>
      <c r="C3980" s="41" t="n">
        <v>5.530652968</v>
      </c>
      <c r="D3980" s="42" t="n">
        <f aca="false">$B$5*A3980</f>
        <v>1.90506471502979</v>
      </c>
      <c r="E3980" s="42" t="n">
        <f aca="false">$D$5*A3980+$F$5*B3980</f>
        <v>2.12062038159779</v>
      </c>
      <c r="F3980" s="43" t="n">
        <f aca="false">Inputs!$B$5*D3980+Inputs!$B$6*E3980</f>
        <v>84475.4524230894</v>
      </c>
      <c r="G3980" s="43" t="n">
        <f aca="false">F3980*SQRT(($B$6-2)/C3980)</f>
        <v>50799.2522805893</v>
      </c>
    </row>
    <row r="3981" customFormat="false" ht="15" hidden="false" customHeight="false" outlineLevel="0" collapsed="false">
      <c r="A3981" s="41" t="n">
        <v>-0.1426581133</v>
      </c>
      <c r="B3981" s="41" t="n">
        <v>-1.4452949482</v>
      </c>
      <c r="C3981" s="41" t="n">
        <v>1.4891221574</v>
      </c>
      <c r="D3981" s="42" t="n">
        <f aca="false">$B$5*A3981</f>
        <v>-0.36448834640407</v>
      </c>
      <c r="E3981" s="42" t="n">
        <f aca="false">$D$5*A3981+$F$5*B3981</f>
        <v>-2.83512240366932</v>
      </c>
      <c r="F3981" s="43" t="n">
        <f aca="false">Inputs!$B$5*D3981+Inputs!$B$6*E3981</f>
        <v>105307.285543059</v>
      </c>
      <c r="G3981" s="43" t="n">
        <f aca="false">F3981*SQRT(($B$6-2)/C3981)</f>
        <v>122041.701311267</v>
      </c>
    </row>
    <row r="3982" customFormat="false" ht="15" hidden="false" customHeight="false" outlineLevel="0" collapsed="false">
      <c r="A3982" s="41" t="n">
        <v>0.5991741568</v>
      </c>
      <c r="B3982" s="41" t="n">
        <v>0.0421736991</v>
      </c>
      <c r="C3982" s="41" t="n">
        <v>1.0739048617</v>
      </c>
      <c r="D3982" s="42" t="n">
        <f aca="false">$B$5*A3982</f>
        <v>1.5308768114774</v>
      </c>
      <c r="E3982" s="42" t="n">
        <f aca="false">$D$5*A3982+$F$5*B3982</f>
        <v>1.49861072434257</v>
      </c>
      <c r="F3982" s="43" t="n">
        <f aca="false">Inputs!$B$5*D3982+Inputs!$B$6*E3982</f>
        <v>78157.144930611</v>
      </c>
      <c r="G3982" s="43" t="n">
        <f aca="false">F3982*SQRT(($B$6-2)/C3982)</f>
        <v>106659.803654431</v>
      </c>
    </row>
    <row r="3983" customFormat="false" ht="15" hidden="false" customHeight="false" outlineLevel="0" collapsed="false">
      <c r="A3983" s="41" t="n">
        <v>-0.4136158524</v>
      </c>
      <c r="B3983" s="41" t="n">
        <v>1.2777663636</v>
      </c>
      <c r="C3983" s="41" t="n">
        <v>8.8931482094</v>
      </c>
      <c r="D3983" s="42" t="n">
        <f aca="false">$B$5*A3983</f>
        <v>-1.05677941899282</v>
      </c>
      <c r="E3983" s="42" t="n">
        <f aca="false">$D$5*A3983+$F$5*B3983</f>
        <v>1.22214061065878</v>
      </c>
      <c r="F3983" s="43" t="n">
        <f aca="false">Inputs!$B$5*D3983+Inputs!$B$6*E3983</f>
        <v>-166784.972432221</v>
      </c>
      <c r="G3983" s="43" t="n">
        <f aca="false">F3983*SQRT(($B$6-2)/C3983)</f>
        <v>-79094.1112223353</v>
      </c>
    </row>
    <row r="3984" customFormat="false" ht="15" hidden="false" customHeight="false" outlineLevel="0" collapsed="false">
      <c r="A3984" s="41" t="n">
        <v>-1.4278336329</v>
      </c>
      <c r="B3984" s="41" t="n">
        <v>1.6440363154</v>
      </c>
      <c r="C3984" s="41" t="n">
        <v>0.2642741847</v>
      </c>
      <c r="D3984" s="42" t="n">
        <f aca="false">$B$5*A3984</f>
        <v>-3.64808357377763</v>
      </c>
      <c r="E3984" s="42" t="n">
        <f aca="false">$D$5*A3984+$F$5*B3984</f>
        <v>-0.558825097820034</v>
      </c>
      <c r="F3984" s="43" t="n">
        <f aca="false">Inputs!$B$5*D3984+Inputs!$B$6*E3984</f>
        <v>-336867.102486761</v>
      </c>
      <c r="G3984" s="43" t="n">
        <f aca="false">F3984*SQRT(($B$6-2)/C3984)</f>
        <v>-926715.075502924</v>
      </c>
    </row>
    <row r="3985" customFormat="false" ht="15" hidden="false" customHeight="false" outlineLevel="0" collapsed="false">
      <c r="A3985" s="41" t="n">
        <v>-0.0222732786</v>
      </c>
      <c r="B3985" s="41" t="n">
        <v>0.3175181785</v>
      </c>
      <c r="C3985" s="41" t="n">
        <v>1.2046695699</v>
      </c>
      <c r="D3985" s="42" t="n">
        <f aca="false">$B$5*A3985</f>
        <v>-0.0569077376541413</v>
      </c>
      <c r="E3985" s="42" t="n">
        <f aca="false">$D$5*A3985+$F$5*B3985</f>
        <v>0.495271500077292</v>
      </c>
      <c r="F3985" s="43" t="n">
        <f aca="false">Inputs!$B$5*D3985+Inputs!$B$6*E3985</f>
        <v>-30454.3487692787</v>
      </c>
      <c r="G3985" s="43" t="n">
        <f aca="false">F3985*SQRT(($B$6-2)/C3985)</f>
        <v>-39240.1216254507</v>
      </c>
    </row>
    <row r="3986" customFormat="false" ht="15" hidden="false" customHeight="false" outlineLevel="0" collapsed="false">
      <c r="A3986" s="41" t="n">
        <v>-0.3950441145</v>
      </c>
      <c r="B3986" s="41" t="n">
        <v>-1.6670729125</v>
      </c>
      <c r="C3986" s="41" t="n">
        <v>2.3600378096</v>
      </c>
      <c r="D3986" s="42" t="n">
        <f aca="false">$B$5*A3986</f>
        <v>-1.00932903653343</v>
      </c>
      <c r="E3986" s="42" t="n">
        <f aca="false">$D$5*A3986+$F$5*B3986</f>
        <v>-3.81865090696727</v>
      </c>
      <c r="F3986" s="43" t="n">
        <f aca="false">Inputs!$B$5*D3986+Inputs!$B$6*E3986</f>
        <v>89999.6416950207</v>
      </c>
      <c r="G3986" s="43" t="n">
        <f aca="false">F3986*SQRT(($B$6-2)/C3986)</f>
        <v>82850.7220906265</v>
      </c>
    </row>
    <row r="3987" customFormat="false" ht="15" hidden="false" customHeight="false" outlineLevel="0" collapsed="false">
      <c r="A3987" s="41" t="n">
        <v>-0.1396098985</v>
      </c>
      <c r="B3987" s="41" t="n">
        <v>0.3347449069</v>
      </c>
      <c r="C3987" s="41" t="n">
        <v>7.4789621571</v>
      </c>
      <c r="D3987" s="42" t="n">
        <f aca="false">$B$5*A3987</f>
        <v>-0.35670022453539</v>
      </c>
      <c r="E3987" s="42" t="n">
        <f aca="false">$D$5*A3987+$F$5*B3987</f>
        <v>0.245804864191142</v>
      </c>
      <c r="F3987" s="43" t="n">
        <f aca="false">Inputs!$B$5*D3987+Inputs!$B$6*E3987</f>
        <v>-47960.2656630961</v>
      </c>
      <c r="G3987" s="43" t="n">
        <f aca="false">F3987*SQRT(($B$6-2)/C3987)</f>
        <v>-24801.3836271827</v>
      </c>
    </row>
    <row r="3988" customFormat="false" ht="15" hidden="false" customHeight="false" outlineLevel="0" collapsed="false">
      <c r="A3988" s="41" t="n">
        <v>0.6762254464</v>
      </c>
      <c r="B3988" s="41" t="n">
        <v>-0.1980331984</v>
      </c>
      <c r="C3988" s="41" t="n">
        <v>1.0397449015</v>
      </c>
      <c r="D3988" s="42" t="n">
        <f aca="false">$B$5*A3988</f>
        <v>1.7277411641942</v>
      </c>
      <c r="E3988" s="42" t="n">
        <f aca="false">$D$5*A3988+$F$5*B3988</f>
        <v>1.26718513032892</v>
      </c>
      <c r="F3988" s="43" t="n">
        <f aca="false">Inputs!$B$5*D3988+Inputs!$B$6*E3988</f>
        <v>109414.859902974</v>
      </c>
      <c r="G3988" s="43" t="n">
        <f aca="false">F3988*SQRT(($B$6-2)/C3988)</f>
        <v>151749.722905346</v>
      </c>
    </row>
    <row r="3989" customFormat="false" ht="15" hidden="false" customHeight="false" outlineLevel="0" collapsed="false">
      <c r="A3989" s="41" t="n">
        <v>-2.1925398412</v>
      </c>
      <c r="B3989" s="41" t="n">
        <v>-1.5416613446</v>
      </c>
      <c r="C3989" s="41" t="n">
        <v>0.5234074858</v>
      </c>
      <c r="D3989" s="42" t="n">
        <f aca="false">$B$5*A3989</f>
        <v>-5.60189114139946</v>
      </c>
      <c r="E3989" s="42" t="n">
        <f aca="false">$D$5*A3989+$F$5*B3989</f>
        <v>-7.87939613331555</v>
      </c>
      <c r="F3989" s="43" t="n">
        <f aca="false">Inputs!$B$5*D3989+Inputs!$B$6*E3989</f>
        <v>-166219.307474169</v>
      </c>
      <c r="G3989" s="43" t="n">
        <f aca="false">F3989*SQRT(($B$6-2)/C3989)</f>
        <v>-324920.042648883</v>
      </c>
    </row>
    <row r="3990" customFormat="false" ht="15" hidden="false" customHeight="false" outlineLevel="0" collapsed="false">
      <c r="A3990" s="41" t="n">
        <v>2.0520196238</v>
      </c>
      <c r="B3990" s="41" t="n">
        <v>-1.0925359838</v>
      </c>
      <c r="C3990" s="41" t="n">
        <v>1.5651675364</v>
      </c>
      <c r="D3990" s="42" t="n">
        <f aca="false">$B$5*A3990</f>
        <v>5.24286507206713</v>
      </c>
      <c r="E3990" s="42" t="n">
        <f aca="false">$D$5*A3990+$F$5*B3990</f>
        <v>2.99643056599119</v>
      </c>
      <c r="F3990" s="43" t="n">
        <f aca="false">Inputs!$B$5*D3990+Inputs!$B$6*E3990</f>
        <v>374464.978907153</v>
      </c>
      <c r="G3990" s="43" t="n">
        <f aca="false">F3990*SQRT(($B$6-2)/C3990)</f>
        <v>423297.583782306</v>
      </c>
    </row>
    <row r="3991" customFormat="false" ht="15" hidden="false" customHeight="false" outlineLevel="0" collapsed="false">
      <c r="A3991" s="41" t="n">
        <v>1.4270494582</v>
      </c>
      <c r="B3991" s="41" t="n">
        <v>-0.9340867374</v>
      </c>
      <c r="C3991" s="41" t="n">
        <v>2.1392311427</v>
      </c>
      <c r="D3991" s="42" t="n">
        <f aca="false">$B$5*A3991</f>
        <v>3.64608002464128</v>
      </c>
      <c r="E3991" s="42" t="n">
        <f aca="false">$D$5*A3991+$F$5*B3991</f>
        <v>1.78286051202548</v>
      </c>
      <c r="F3991" s="43" t="n">
        <f aca="false">Inputs!$B$5*D3991+Inputs!$B$6*E3991</f>
        <v>275464.976862854</v>
      </c>
      <c r="G3991" s="43" t="n">
        <f aca="false">F3991*SQRT(($B$6-2)/C3991)</f>
        <v>266349.895862871</v>
      </c>
    </row>
    <row r="3992" customFormat="false" ht="15" hidden="false" customHeight="false" outlineLevel="0" collapsed="false">
      <c r="A3992" s="41" t="n">
        <v>-0.1824559097</v>
      </c>
      <c r="B3992" s="41" t="n">
        <v>0.6252082596</v>
      </c>
      <c r="C3992" s="41" t="n">
        <v>3.3893135042</v>
      </c>
      <c r="D3992" s="42" t="n">
        <f aca="false">$B$5*A3992</f>
        <v>-0.466170842161302</v>
      </c>
      <c r="E3992" s="42" t="n">
        <f aca="false">$D$5*A3992+$F$5*B3992</f>
        <v>0.645404972535444</v>
      </c>
      <c r="F3992" s="43" t="n">
        <f aca="false">Inputs!$B$5*D3992+Inputs!$B$6*E3992</f>
        <v>-78887.3328429024</v>
      </c>
      <c r="G3992" s="43" t="n">
        <f aca="false">F3992*SQRT(($B$6-2)/C3992)</f>
        <v>-60599.1314753863</v>
      </c>
    </row>
    <row r="3993" customFormat="false" ht="15" hidden="false" customHeight="false" outlineLevel="0" collapsed="false">
      <c r="A3993" s="41" t="n">
        <v>-0.8201944466</v>
      </c>
      <c r="B3993" s="41" t="n">
        <v>1.5922151358</v>
      </c>
      <c r="C3993" s="41" t="n">
        <v>4.7321860512</v>
      </c>
      <c r="D3993" s="42" t="n">
        <f aca="false">$B$5*A3993</f>
        <v>-2.09557879783789</v>
      </c>
      <c r="E3993" s="42" t="n">
        <f aca="false">$D$5*A3993+$F$5*B3993</f>
        <v>0.797623781366069</v>
      </c>
      <c r="F3993" s="43" t="n">
        <f aca="false">Inputs!$B$5*D3993+Inputs!$B$6*E3993</f>
        <v>-249439.068852092</v>
      </c>
      <c r="G3993" s="43" t="n">
        <f aca="false">F3993*SQRT(($B$6-2)/C3993)</f>
        <v>-162161.804685471</v>
      </c>
    </row>
    <row r="3994" customFormat="false" ht="15" hidden="false" customHeight="false" outlineLevel="0" collapsed="false">
      <c r="A3994" s="41" t="n">
        <v>0.0757283581</v>
      </c>
      <c r="B3994" s="41" t="n">
        <v>0.4608508463</v>
      </c>
      <c r="C3994" s="41" t="n">
        <v>5.9092015588</v>
      </c>
      <c r="D3994" s="42" t="n">
        <f aca="false">$B$5*A3994</f>
        <v>0.193484291788712</v>
      </c>
      <c r="E3994" s="42" t="n">
        <f aca="false">$D$5*A3994+$F$5*B3994</f>
        <v>0.975973876552592</v>
      </c>
      <c r="F3994" s="43" t="n">
        <f aca="false">Inputs!$B$5*D3994+Inputs!$B$6*E3994</f>
        <v>-29450.2646487584</v>
      </c>
      <c r="G3994" s="43" t="n">
        <f aca="false">F3994*SQRT(($B$6-2)/C3994)</f>
        <v>-17133.2518095466</v>
      </c>
    </row>
    <row r="3995" customFormat="false" ht="15" hidden="false" customHeight="false" outlineLevel="0" collapsed="false">
      <c r="A3995" s="41" t="n">
        <v>-0.267607008</v>
      </c>
      <c r="B3995" s="41" t="n">
        <v>0.658720287</v>
      </c>
      <c r="C3995" s="41" t="n">
        <v>0.826387377</v>
      </c>
      <c r="D3995" s="42" t="n">
        <f aca="false">$B$5*A3995</f>
        <v>-0.683730028217476</v>
      </c>
      <c r="E3995" s="42" t="n">
        <f aca="false">$D$5*A3995+$F$5*B3995</f>
        <v>0.500647160061826</v>
      </c>
      <c r="F3995" s="43" t="n">
        <f aca="false">Inputs!$B$5*D3995+Inputs!$B$6*E3995</f>
        <v>-93405.3608248388</v>
      </c>
      <c r="G3995" s="43" t="n">
        <f aca="false">F3995*SQRT(($B$6-2)/C3995)</f>
        <v>-145309.819370479</v>
      </c>
    </row>
    <row r="3996" customFormat="false" ht="15" hidden="false" customHeight="false" outlineLevel="0" collapsed="false">
      <c r="A3996" s="41" t="n">
        <v>1.5787927398</v>
      </c>
      <c r="B3996" s="41" t="n">
        <v>-0.1312859376</v>
      </c>
      <c r="C3996" s="41" t="n">
        <v>0.2308679623</v>
      </c>
      <c r="D3996" s="42" t="n">
        <f aca="false">$B$5*A3996</f>
        <v>4.03378077652211</v>
      </c>
      <c r="E3996" s="42" t="n">
        <f aca="false">$D$5*A3996+$F$5*B3996</f>
        <v>3.53017872711522</v>
      </c>
      <c r="F3996" s="43" t="n">
        <f aca="false">Inputs!$B$5*D3996+Inputs!$B$6*E3996</f>
        <v>226869.14129645</v>
      </c>
      <c r="G3996" s="43" t="n">
        <f aca="false">F3996*SQRT(($B$6-2)/C3996)</f>
        <v>667741.841024213</v>
      </c>
    </row>
    <row r="3997" customFormat="false" ht="15" hidden="false" customHeight="false" outlineLevel="0" collapsed="false">
      <c r="A3997" s="41" t="n">
        <v>1.7297127907</v>
      </c>
      <c r="B3997" s="41" t="n">
        <v>-0.6115958084</v>
      </c>
      <c r="C3997" s="41" t="n">
        <v>3.3029577024</v>
      </c>
      <c r="D3997" s="42" t="n">
        <f aca="false">$B$5*A3997</f>
        <v>4.41937819204436</v>
      </c>
      <c r="E3997" s="42" t="n">
        <f aca="false">$D$5*A3997+$F$5*B3997</f>
        <v>3.05993388402427</v>
      </c>
      <c r="F3997" s="43" t="n">
        <f aca="false">Inputs!$B$5*D3997+Inputs!$B$6*E3997</f>
        <v>288941.125003222</v>
      </c>
      <c r="G3997" s="43" t="n">
        <f aca="false">F3997*SQRT(($B$6-2)/C3997)</f>
        <v>224839.624413174</v>
      </c>
    </row>
    <row r="3998" customFormat="false" ht="15" hidden="false" customHeight="false" outlineLevel="0" collapsed="false">
      <c r="A3998" s="41" t="n">
        <v>0.7640960394</v>
      </c>
      <c r="B3998" s="41" t="n">
        <v>0.4891143362</v>
      </c>
      <c r="C3998" s="41" t="n">
        <v>1.0193656546</v>
      </c>
      <c r="D3998" s="42" t="n">
        <f aca="false">$B$5*A3998</f>
        <v>1.95224859948295</v>
      </c>
      <c r="E3998" s="42" t="n">
        <f aca="false">$D$5*A3998+$F$5*B3998</f>
        <v>2.66280905047209</v>
      </c>
      <c r="F3998" s="43" t="n">
        <f aca="false">Inputs!$B$5*D3998+Inputs!$B$6*E3998</f>
        <v>62084.4074246908</v>
      </c>
      <c r="G3998" s="43" t="n">
        <f aca="false">F3998*SQRT(($B$6-2)/C3998)</f>
        <v>86962.6047884956</v>
      </c>
    </row>
    <row r="3999" customFormat="false" ht="15" hidden="false" customHeight="false" outlineLevel="0" collapsed="false">
      <c r="A3999" s="41" t="n">
        <v>-1.0685820727</v>
      </c>
      <c r="B3999" s="41" t="n">
        <v>0.2138097046</v>
      </c>
      <c r="C3999" s="41" t="n">
        <v>1.9533968643</v>
      </c>
      <c r="D3999" s="42" t="n">
        <f aca="false">$B$5*A3999</f>
        <v>-2.73020372739962</v>
      </c>
      <c r="E3999" s="42" t="n">
        <f aca="false">$D$5*A3999+$F$5*B3999</f>
        <v>-2.17359018756004</v>
      </c>
      <c r="F3999" s="43" t="n">
        <f aca="false">Inputs!$B$5*D3999+Inputs!$B$6*E3999</f>
        <v>-164340.86336196</v>
      </c>
      <c r="G3999" s="43" t="n">
        <f aca="false">F3999*SQRT(($B$6-2)/C3999)</f>
        <v>-166289.68817185</v>
      </c>
    </row>
    <row r="4000" customFormat="false" ht="15" hidden="false" customHeight="false" outlineLevel="0" collapsed="false">
      <c r="A4000" s="41" t="n">
        <v>0.0073659379</v>
      </c>
      <c r="B4000" s="41" t="n">
        <v>-0.8531921763</v>
      </c>
      <c r="C4000" s="41" t="n">
        <v>2.4722241398</v>
      </c>
      <c r="D4000" s="42" t="n">
        <f aca="false">$B$5*A4000</f>
        <v>0.018819809562742</v>
      </c>
      <c r="E4000" s="42" t="n">
        <f aca="false">$D$5*A4000+$F$5*B4000</f>
        <v>-1.4557168787765</v>
      </c>
      <c r="F4000" s="43" t="n">
        <f aca="false">Inputs!$B$5*D4000+Inputs!$B$6*E4000</f>
        <v>74667.824895099</v>
      </c>
      <c r="G4000" s="43" t="n">
        <f aca="false">F4000*SQRT(($B$6-2)/C4000)</f>
        <v>67159.0550427883</v>
      </c>
    </row>
    <row r="4001" customFormat="false" ht="15" hidden="false" customHeight="false" outlineLevel="0" collapsed="false">
      <c r="A4001" s="41" t="n">
        <v>0.3580024342</v>
      </c>
      <c r="B4001" s="41" t="n">
        <v>0.1462895461</v>
      </c>
      <c r="C4001" s="41" t="n">
        <v>2.0764520257</v>
      </c>
      <c r="D4001" s="42" t="n">
        <f aca="false">$B$5*A4001</f>
        <v>0.914688356881487</v>
      </c>
      <c r="E4001" s="42" t="n">
        <f aca="false">$D$5*A4001+$F$5*B4001</f>
        <v>1.10450288112572</v>
      </c>
      <c r="F4001" s="43" t="n">
        <f aca="false">Inputs!$B$5*D4001+Inputs!$B$6*E4001</f>
        <v>36243.6916318625</v>
      </c>
      <c r="G4001" s="43" t="n">
        <f aca="false">F4001*SQRT(($B$6-2)/C4001)</f>
        <v>35570.2136461022</v>
      </c>
    </row>
    <row r="4002" customFormat="false" ht="15" hidden="false" customHeight="false" outlineLevel="0" collapsed="false">
      <c r="A4002" s="41" t="n">
        <v>-0.0725869473</v>
      </c>
      <c r="B4002" s="41" t="n">
        <v>-0.0685774691</v>
      </c>
      <c r="C4002" s="41" t="n">
        <v>0.4529772661</v>
      </c>
      <c r="D4002" s="42" t="n">
        <f aca="false">$B$5*A4002</f>
        <v>-0.185458056186815</v>
      </c>
      <c r="E4002" s="42" t="n">
        <f aca="false">$D$5*A4002+$F$5*B4002</f>
        <v>-0.291142773622339</v>
      </c>
      <c r="F4002" s="43" t="n">
        <f aca="false">Inputs!$B$5*D4002+Inputs!$B$6*E4002</f>
        <v>-3988.66693756453</v>
      </c>
      <c r="G4002" s="43" t="n">
        <f aca="false">F4002*SQRT(($B$6-2)/C4002)</f>
        <v>-8381.16842093705</v>
      </c>
    </row>
    <row r="4003" customFormat="false" ht="15" hidden="false" customHeight="false" outlineLevel="0" collapsed="false">
      <c r="A4003" s="41" t="n">
        <v>-0.0900102589</v>
      </c>
      <c r="B4003" s="41" t="n">
        <v>-0.3676996212</v>
      </c>
      <c r="C4003" s="41" t="n">
        <v>3.5676188243</v>
      </c>
      <c r="D4003" s="42" t="n">
        <f aca="false">$B$5*A4003</f>
        <v>-0.22997423467161</v>
      </c>
      <c r="E4003" s="42" t="n">
        <f aca="false">$D$5*A4003+$F$5*B4003</f>
        <v>-0.849110561602431</v>
      </c>
      <c r="F4003" s="43" t="n">
        <f aca="false">Inputs!$B$5*D4003+Inputs!$B$6*E4003</f>
        <v>19458.1046129606</v>
      </c>
      <c r="G4003" s="43" t="n">
        <f aca="false">F4003*SQRT(($B$6-2)/C4003)</f>
        <v>14568.8847722788</v>
      </c>
    </row>
    <row r="4004" customFormat="false" ht="15" hidden="false" customHeight="false" outlineLevel="0" collapsed="false">
      <c r="A4004" s="41" t="n">
        <v>0.139834095</v>
      </c>
      <c r="B4004" s="41" t="n">
        <v>-0.6439142124</v>
      </c>
      <c r="C4004" s="41" t="n">
        <v>11.1073592381</v>
      </c>
      <c r="D4004" s="42" t="n">
        <f aca="false">$B$5*A4004</f>
        <v>0.357273041669055</v>
      </c>
      <c r="E4004" s="42" t="n">
        <f aca="false">$D$5*A4004+$F$5*B4004</f>
        <v>-0.779127722214038</v>
      </c>
      <c r="F4004" s="43" t="n">
        <f aca="false">Inputs!$B$5*D4004+Inputs!$B$6*E4004</f>
        <v>74683.6902776074</v>
      </c>
      <c r="G4004" s="43" t="n">
        <f aca="false">F4004*SQRT(($B$6-2)/C4004)</f>
        <v>31690.9572754795</v>
      </c>
    </row>
    <row r="4005" customFormat="false" ht="15" hidden="false" customHeight="false" outlineLevel="0" collapsed="false">
      <c r="A4005" s="41" t="n">
        <v>2.6568094915</v>
      </c>
      <c r="B4005" s="41" t="n">
        <v>-1.4093332455</v>
      </c>
      <c r="C4005" s="41" t="n">
        <v>2.9454147503</v>
      </c>
      <c r="D4005" s="42" t="n">
        <f aca="false">$B$5*A4005</f>
        <v>6.78808990156099</v>
      </c>
      <c r="E4005" s="42" t="n">
        <f aca="false">$D$5*A4005+$F$5*B4005</f>
        <v>3.88855328712244</v>
      </c>
      <c r="F4005" s="43" t="n">
        <f aca="false">Inputs!$B$5*D4005+Inputs!$B$6*E4005</f>
        <v>484381.325799977</v>
      </c>
      <c r="G4005" s="43" t="n">
        <f aca="false">F4005*SQRT(($B$6-2)/C4005)</f>
        <v>399143.5914278</v>
      </c>
    </row>
    <row r="4006" customFormat="false" ht="15" hidden="false" customHeight="false" outlineLevel="0" collapsed="false">
      <c r="A4006" s="41" t="n">
        <v>-0.5847360772</v>
      </c>
      <c r="B4006" s="41" t="n">
        <v>-0.5057421046</v>
      </c>
      <c r="C4006" s="41" t="n">
        <v>12.3060497723</v>
      </c>
      <c r="D4006" s="42" t="n">
        <f aca="false">$B$5*A4006</f>
        <v>-1.49398783519052</v>
      </c>
      <c r="E4006" s="42" t="n">
        <f aca="false">$D$5*A4006+$F$5*B4006</f>
        <v>-2.26471817369969</v>
      </c>
      <c r="F4006" s="43" t="n">
        <f aca="false">Inputs!$B$5*D4006+Inputs!$B$6*E4006</f>
        <v>-36162.8748340675</v>
      </c>
      <c r="G4006" s="43" t="n">
        <f aca="false">F4006*SQRT(($B$6-2)/C4006)</f>
        <v>-14578.6937311243</v>
      </c>
    </row>
    <row r="4007" customFormat="false" ht="15" hidden="false" customHeight="false" outlineLevel="0" collapsed="false">
      <c r="A4007" s="41" t="n">
        <v>2.0404934143</v>
      </c>
      <c r="B4007" s="41" t="n">
        <v>-1.32013465</v>
      </c>
      <c r="C4007" s="41" t="n">
        <v>0.2575127951</v>
      </c>
      <c r="D4007" s="42" t="n">
        <f aca="false">$B$5*A4007</f>
        <v>5.21341585993485</v>
      </c>
      <c r="E4007" s="42" t="n">
        <f aca="false">$D$5*A4007+$F$5*B4007</f>
        <v>2.57599822595088</v>
      </c>
      <c r="F4007" s="43" t="n">
        <f aca="false">Inputs!$B$5*D4007+Inputs!$B$6*E4007</f>
        <v>392541.674695941</v>
      </c>
      <c r="G4007" s="43" t="n">
        <f aca="false">F4007*SQRT(($B$6-2)/C4007)</f>
        <v>1093959.79804969</v>
      </c>
    </row>
    <row r="4008" customFormat="false" ht="15" hidden="false" customHeight="false" outlineLevel="0" collapsed="false">
      <c r="A4008" s="41" t="n">
        <v>0.425922298</v>
      </c>
      <c r="B4008" s="41" t="n">
        <v>0.248394065</v>
      </c>
      <c r="C4008" s="41" t="n">
        <v>1.5395278287</v>
      </c>
      <c r="D4008" s="42" t="n">
        <f aca="false">$B$5*A4008</f>
        <v>1.08822211722494</v>
      </c>
      <c r="E4008" s="42" t="n">
        <f aca="false">$D$5*A4008+$F$5*B4008</f>
        <v>1.44243256369348</v>
      </c>
      <c r="F4008" s="43" t="n">
        <f aca="false">Inputs!$B$5*D4008+Inputs!$B$6*E4008</f>
        <v>36700.5835378201</v>
      </c>
      <c r="G4008" s="43" t="n">
        <f aca="false">F4008*SQRT(($B$6-2)/C4008)</f>
        <v>41830.6097869939</v>
      </c>
    </row>
    <row r="4009" customFormat="false" ht="15" hidden="false" customHeight="false" outlineLevel="0" collapsed="false">
      <c r="A4009" s="41" t="n">
        <v>0.3336023047</v>
      </c>
      <c r="B4009" s="41" t="n">
        <v>1.2363431626</v>
      </c>
      <c r="C4009" s="41" t="n">
        <v>9.9182447776</v>
      </c>
      <c r="D4009" s="42" t="n">
        <f aca="false">$B$5*A4009</f>
        <v>0.852346561888043</v>
      </c>
      <c r="E4009" s="42" t="n">
        <f aca="false">$D$5*A4009+$F$5*B4009</f>
        <v>2.9286845599856</v>
      </c>
      <c r="F4009" s="43" t="n">
        <f aca="false">Inputs!$B$5*D4009+Inputs!$B$6*E4009</f>
        <v>-61199.5718104756</v>
      </c>
      <c r="G4009" s="43" t="n">
        <f aca="false">F4009*SQRT(($B$6-2)/C4009)</f>
        <v>-27481.8503431526</v>
      </c>
    </row>
    <row r="4010" customFormat="false" ht="15" hidden="false" customHeight="false" outlineLevel="0" collapsed="false">
      <c r="A4010" s="41" t="n">
        <v>1.2158293597</v>
      </c>
      <c r="B4010" s="41" t="n">
        <v>-0.4509568265</v>
      </c>
      <c r="C4010" s="41" t="n">
        <v>1.4998516511</v>
      </c>
      <c r="D4010" s="42" t="n">
        <f aca="false">$B$5*A4010</f>
        <v>3.10641731181911</v>
      </c>
      <c r="E4010" s="42" t="n">
        <f aca="false">$D$5*A4010+$F$5*B4010</f>
        <v>2.1144855844394</v>
      </c>
      <c r="F4010" s="43" t="n">
        <f aca="false">Inputs!$B$5*D4010+Inputs!$B$6*E4010</f>
        <v>204917.451959941</v>
      </c>
      <c r="G4010" s="43" t="n">
        <f aca="false">F4010*SQRT(($B$6-2)/C4010)</f>
        <v>236629.993657197</v>
      </c>
    </row>
    <row r="4011" customFormat="false" ht="15" hidden="false" customHeight="false" outlineLevel="0" collapsed="false">
      <c r="A4011" s="41" t="n">
        <v>0.1940174495</v>
      </c>
      <c r="B4011" s="41" t="n">
        <v>-1.8641020322</v>
      </c>
      <c r="C4011" s="41" t="n">
        <v>3.7642214094</v>
      </c>
      <c r="D4011" s="42" t="n">
        <f aca="false">$B$5*A4011</f>
        <v>0.495710322434148</v>
      </c>
      <c r="E4011" s="42" t="n">
        <f aca="false">$D$5*A4011+$F$5*B4011</f>
        <v>-2.75714610258596</v>
      </c>
      <c r="F4011" s="43" t="n">
        <f aca="false">Inputs!$B$5*D4011+Inputs!$B$6*E4011</f>
        <v>187428.337372713</v>
      </c>
      <c r="G4011" s="43" t="n">
        <f aca="false">F4011*SQRT(($B$6-2)/C4011)</f>
        <v>136619.493305151</v>
      </c>
    </row>
    <row r="4012" customFormat="false" ht="15" hidden="false" customHeight="false" outlineLevel="0" collapsed="false">
      <c r="A4012" s="41" t="n">
        <v>0.0990930085</v>
      </c>
      <c r="B4012" s="41" t="n">
        <v>-0.7939894278</v>
      </c>
      <c r="C4012" s="41" t="n">
        <v>2.9965965431</v>
      </c>
      <c r="D4012" s="42" t="n">
        <f aca="false">$B$5*A4012</f>
        <v>0.253180460422993</v>
      </c>
      <c r="E4012" s="42" t="n">
        <f aca="false">$D$5*A4012+$F$5*B4012</f>
        <v>-1.13521624670031</v>
      </c>
      <c r="F4012" s="43" t="n">
        <f aca="false">Inputs!$B$5*D4012+Inputs!$B$6*E4012</f>
        <v>82078.8583773149</v>
      </c>
      <c r="G4012" s="43" t="n">
        <f aca="false">F4012*SQRT(($B$6-2)/C4012)</f>
        <v>67055.1545803899</v>
      </c>
    </row>
    <row r="4013" customFormat="false" ht="15" hidden="false" customHeight="false" outlineLevel="0" collapsed="false">
      <c r="A4013" s="41" t="n">
        <v>-0.186382426</v>
      </c>
      <c r="B4013" s="41" t="n">
        <v>-1.6853718648</v>
      </c>
      <c r="C4013" s="41" t="n">
        <v>2.4026970925</v>
      </c>
      <c r="D4013" s="42" t="n">
        <f aca="false">$B$5*A4013</f>
        <v>-0.476203005073102</v>
      </c>
      <c r="E4013" s="42" t="n">
        <f aca="false">$D$5*A4013+$F$5*B4013</f>
        <v>-3.35371970646169</v>
      </c>
      <c r="F4013" s="43" t="n">
        <f aca="false">Inputs!$B$5*D4013+Inputs!$B$6*E4013</f>
        <v>120065.684815774</v>
      </c>
      <c r="G4013" s="43" t="n">
        <f aca="false">F4013*SQRT(($B$6-2)/C4013)</f>
        <v>109542.938993033</v>
      </c>
    </row>
    <row r="4014" customFormat="false" ht="15" hidden="false" customHeight="false" outlineLevel="0" collapsed="false">
      <c r="A4014" s="41" t="n">
        <v>0.4048722867</v>
      </c>
      <c r="B4014" s="41" t="n">
        <v>-1.6965686956</v>
      </c>
      <c r="C4014" s="41" t="n">
        <v>5.9566574929</v>
      </c>
      <c r="D4014" s="42" t="n">
        <f aca="false">$B$5*A4014</f>
        <v>1.03443980065673</v>
      </c>
      <c r="E4014" s="42" t="n">
        <f aca="false">$D$5*A4014+$F$5*B4014</f>
        <v>-1.96611125614072</v>
      </c>
      <c r="F4014" s="43" t="n">
        <f aca="false">Inputs!$B$5*D4014+Inputs!$B$6*E4014</f>
        <v>201749.542872709</v>
      </c>
      <c r="G4014" s="43" t="n">
        <f aca="false">F4014*SQRT(($B$6-2)/C4014)</f>
        <v>116903.157854142</v>
      </c>
    </row>
    <row r="4015" customFormat="false" ht="15" hidden="false" customHeight="false" outlineLevel="0" collapsed="false">
      <c r="A4015" s="41" t="n">
        <v>0.1482846068</v>
      </c>
      <c r="B4015" s="41" t="n">
        <v>-1.226505593</v>
      </c>
      <c r="C4015" s="41" t="n">
        <v>3.0812439094</v>
      </c>
      <c r="D4015" s="42" t="n">
        <f aca="false">$B$5*A4015</f>
        <v>0.378863913726733</v>
      </c>
      <c r="E4015" s="42" t="n">
        <f aca="false">$D$5*A4015+$F$5*B4015</f>
        <v>-1.76500536547248</v>
      </c>
      <c r="F4015" s="43" t="n">
        <f aca="false">Inputs!$B$5*D4015+Inputs!$B$6*E4015</f>
        <v>126136.659646297</v>
      </c>
      <c r="G4015" s="43" t="n">
        <f aca="false">F4015*SQRT(($B$6-2)/C4015)</f>
        <v>101623.297887586</v>
      </c>
    </row>
    <row r="4016" customFormat="false" ht="15" hidden="false" customHeight="false" outlineLevel="0" collapsed="false">
      <c r="A4016" s="41" t="n">
        <v>-0.8496410351</v>
      </c>
      <c r="B4016" s="41" t="n">
        <v>1.1547321025</v>
      </c>
      <c r="C4016" s="41" t="n">
        <v>5.2359917041</v>
      </c>
      <c r="D4016" s="42" t="n">
        <f aca="false">$B$5*A4016</f>
        <v>-2.1708141847453</v>
      </c>
      <c r="E4016" s="42" t="n">
        <f aca="false">$D$5*A4016+$F$5*B4016</f>
        <v>-0.0278683206064234</v>
      </c>
      <c r="F4016" s="43" t="n">
        <f aca="false">Inputs!$B$5*D4016+Inputs!$B$6*E4016</f>
        <v>-215688.002444209</v>
      </c>
      <c r="G4016" s="43" t="n">
        <f aca="false">F4016*SQRT(($B$6-2)/C4016)</f>
        <v>-133303.487390455</v>
      </c>
    </row>
    <row r="4017" customFormat="false" ht="15" hidden="false" customHeight="false" outlineLevel="0" collapsed="false">
      <c r="A4017" s="41" t="n">
        <v>0.5879179459</v>
      </c>
      <c r="B4017" s="41" t="n">
        <v>1.1492031377</v>
      </c>
      <c r="C4017" s="41" t="n">
        <v>10.0901687068</v>
      </c>
      <c r="D4017" s="42" t="n">
        <f aca="false">$B$5*A4017</f>
        <v>1.50211743983837</v>
      </c>
      <c r="E4017" s="42" t="n">
        <f aca="false">$D$5*A4017+$F$5*B4017</f>
        <v>3.38338241684885</v>
      </c>
      <c r="F4017" s="43" t="n">
        <f aca="false">Inputs!$B$5*D4017+Inputs!$B$6*E4017</f>
        <v>-18957.3768586051</v>
      </c>
      <c r="G4017" s="43" t="n">
        <f aca="false">F4017*SQRT(($B$6-2)/C4017)</f>
        <v>-8440.03072483092</v>
      </c>
    </row>
    <row r="4018" customFormat="false" ht="15" hidden="false" customHeight="false" outlineLevel="0" collapsed="false">
      <c r="A4018" s="41" t="n">
        <v>1.5597271325</v>
      </c>
      <c r="B4018" s="41" t="n">
        <v>-0.7728387071</v>
      </c>
      <c r="C4018" s="41" t="n">
        <v>6.087038661</v>
      </c>
      <c r="D4018" s="42" t="n">
        <f aca="false">$B$5*A4018</f>
        <v>3.98506856859215</v>
      </c>
      <c r="E4018" s="42" t="n">
        <f aca="false">$D$5*A4018+$F$5*B4018</f>
        <v>2.37701281640857</v>
      </c>
      <c r="F4018" s="43" t="n">
        <f aca="false">Inputs!$B$5*D4018+Inputs!$B$6*E4018</f>
        <v>279656.216038786</v>
      </c>
      <c r="G4018" s="43" t="n">
        <f aca="false">F4018*SQRT(($B$6-2)/C4018)</f>
        <v>160301.07868803</v>
      </c>
    </row>
    <row r="4019" customFormat="false" ht="15" hidden="false" customHeight="false" outlineLevel="0" collapsed="false">
      <c r="A4019" s="41" t="n">
        <v>1.4989716624</v>
      </c>
      <c r="B4019" s="41" t="n">
        <v>-1.4655056562</v>
      </c>
      <c r="C4019" s="41" t="n">
        <v>1.195580038</v>
      </c>
      <c r="D4019" s="42" t="n">
        <f aca="false">$B$5*A4019</f>
        <v>3.82983967680678</v>
      </c>
      <c r="E4019" s="42" t="n">
        <f aca="false">$D$5*A4019+$F$5*B4019</f>
        <v>1.03638109470525</v>
      </c>
      <c r="F4019" s="43" t="n">
        <f aca="false">Inputs!$B$5*D4019+Inputs!$B$6*E4019</f>
        <v>331164.912945415</v>
      </c>
      <c r="G4019" s="43" t="n">
        <f aca="false">F4019*SQRT(($B$6-2)/C4019)</f>
        <v>428321.61078529</v>
      </c>
    </row>
    <row r="4020" customFormat="false" ht="15" hidden="false" customHeight="false" outlineLevel="0" collapsed="false">
      <c r="A4020" s="41" t="n">
        <v>0.7461003345</v>
      </c>
      <c r="B4020" s="41" t="n">
        <v>-0.4933377146</v>
      </c>
      <c r="C4020" s="41" t="n">
        <v>14.063285123</v>
      </c>
      <c r="D4020" s="42" t="n">
        <f aca="false">$B$5*A4020</f>
        <v>1.90626996868764</v>
      </c>
      <c r="E4020" s="42" t="n">
        <f aca="false">$D$5*A4020+$F$5*B4020</f>
        <v>0.923543156579188</v>
      </c>
      <c r="F4020" s="43" t="n">
        <f aca="false">Inputs!$B$5*D4020+Inputs!$B$6*E4020</f>
        <v>144449.839039805</v>
      </c>
      <c r="G4020" s="43" t="n">
        <f aca="false">F4020*SQRT(($B$6-2)/C4020)</f>
        <v>54473.925075937</v>
      </c>
    </row>
    <row r="4021" customFormat="false" ht="15" hidden="false" customHeight="false" outlineLevel="0" collapsed="false">
      <c r="A4021" s="41" t="n">
        <v>-0.9303001426</v>
      </c>
      <c r="B4021" s="41" t="n">
        <v>0.6144698673</v>
      </c>
      <c r="C4021" s="41" t="n">
        <v>4.6185098176</v>
      </c>
      <c r="D4021" s="42" t="n">
        <f aca="false">$B$5*A4021</f>
        <v>-2.3768964329612</v>
      </c>
      <c r="E4021" s="42" t="n">
        <f aca="false">$D$5*A4021+$F$5*B4021</f>
        <v>-1.15269851596603</v>
      </c>
      <c r="F4021" s="43" t="n">
        <f aca="false">Inputs!$B$5*D4021+Inputs!$B$6*E4021</f>
        <v>-180054.717497818</v>
      </c>
      <c r="G4021" s="43" t="n">
        <f aca="false">F4021*SQRT(($B$6-2)/C4021)</f>
        <v>-118486.417019194</v>
      </c>
    </row>
    <row r="4022" customFormat="false" ht="15" hidden="false" customHeight="false" outlineLevel="0" collapsed="false">
      <c r="A4022" s="41" t="n">
        <v>0.9449515252</v>
      </c>
      <c r="B4022" s="41" t="n">
        <v>0.9152683866</v>
      </c>
      <c r="C4022" s="41" t="n">
        <v>2.5946298718</v>
      </c>
      <c r="D4022" s="42" t="n">
        <f aca="false">$B$5*A4022</f>
        <v>2.41433039372849</v>
      </c>
      <c r="E4022" s="42" t="n">
        <f aca="false">$D$5*A4022+$F$5*B4022</f>
        <v>3.82902966349261</v>
      </c>
      <c r="F4022" s="43" t="n">
        <f aca="false">Inputs!$B$5*D4022+Inputs!$B$6*E4022</f>
        <v>49981.5561982184</v>
      </c>
      <c r="G4022" s="43" t="n">
        <f aca="false">F4022*SQRT(($B$6-2)/C4022)</f>
        <v>43882.0658592161</v>
      </c>
    </row>
    <row r="4023" customFormat="false" ht="15" hidden="false" customHeight="false" outlineLevel="0" collapsed="false">
      <c r="A4023" s="41" t="n">
        <v>0.2148598889</v>
      </c>
      <c r="B4023" s="41" t="n">
        <v>0.1319573013</v>
      </c>
      <c r="C4023" s="41" t="n">
        <v>1.0000213926</v>
      </c>
      <c r="D4023" s="42" t="n">
        <f aca="false">$B$5*A4023</f>
        <v>0.54896229735658</v>
      </c>
      <c r="E4023" s="42" t="n">
        <f aca="false">$D$5*A4023+$F$5*B4023</f>
        <v>0.739134500542603</v>
      </c>
      <c r="F4023" s="43" t="n">
        <f aca="false">Inputs!$B$5*D4023+Inputs!$B$6*E4023</f>
        <v>17939.5047085278</v>
      </c>
      <c r="G4023" s="43" t="n">
        <f aca="false">F4023*SQRT(($B$6-2)/C4023)</f>
        <v>25370.0194971678</v>
      </c>
    </row>
    <row r="4024" customFormat="false" ht="15" hidden="false" customHeight="false" outlineLevel="0" collapsed="false">
      <c r="A4024" s="41" t="n">
        <v>0.5268665857</v>
      </c>
      <c r="B4024" s="41" t="n">
        <v>0.3037640755</v>
      </c>
      <c r="C4024" s="41" t="n">
        <v>3.2342337104</v>
      </c>
      <c r="D4024" s="42" t="n">
        <f aca="false">$B$5*A4024</f>
        <v>1.34613255534588</v>
      </c>
      <c r="E4024" s="42" t="n">
        <f aca="false">$D$5*A4024+$F$5*B4024</f>
        <v>1.77824821463489</v>
      </c>
      <c r="F4024" s="43" t="n">
        <f aca="false">Inputs!$B$5*D4024+Inputs!$B$6*E4024</f>
        <v>45700.8448028439</v>
      </c>
      <c r="G4024" s="43" t="n">
        <f aca="false">F4024*SQRT(($B$6-2)/C4024)</f>
        <v>35937.9687245669</v>
      </c>
    </row>
    <row r="4025" customFormat="false" ht="15" hidden="false" customHeight="false" outlineLevel="0" collapsed="false">
      <c r="A4025" s="41" t="n">
        <v>0.5413558396</v>
      </c>
      <c r="B4025" s="41" t="n">
        <v>0.2039994611</v>
      </c>
      <c r="C4025" s="41" t="n">
        <v>1.64799281</v>
      </c>
      <c r="D4025" s="42" t="n">
        <f aca="false">$B$5*A4025</f>
        <v>1.38315228084536</v>
      </c>
      <c r="E4025" s="42" t="n">
        <f aca="false">$D$5*A4025+$F$5*B4025</f>
        <v>1.64045868194954</v>
      </c>
      <c r="F4025" s="43" t="n">
        <f aca="false">Inputs!$B$5*D4025+Inputs!$B$6*E4025</f>
        <v>56292.2939870591</v>
      </c>
      <c r="G4025" s="43" t="n">
        <f aca="false">F4025*SQRT(($B$6-2)/C4025)</f>
        <v>62013.5064712755</v>
      </c>
    </row>
    <row r="4026" customFormat="false" ht="15" hidden="false" customHeight="false" outlineLevel="0" collapsed="false">
      <c r="A4026" s="41" t="n">
        <v>0.8427838245</v>
      </c>
      <c r="B4026" s="41" t="n">
        <v>-1.6272078066</v>
      </c>
      <c r="C4026" s="41" t="n">
        <v>0.7630290545</v>
      </c>
      <c r="D4026" s="42" t="n">
        <f aca="false">$B$5*A4026</f>
        <v>2.15329416226132</v>
      </c>
      <c r="E4026" s="42" t="n">
        <f aca="false">$D$5*A4026+$F$5*B4026</f>
        <v>-0.804293769584326</v>
      </c>
      <c r="F4026" s="43" t="n">
        <f aca="false">Inputs!$B$5*D4026+Inputs!$B$6*E4026</f>
        <v>255544.104705348</v>
      </c>
      <c r="G4026" s="43" t="n">
        <f aca="false">F4026*SQRT(($B$6-2)/C4026)</f>
        <v>413723.630093661</v>
      </c>
    </row>
    <row r="4027" customFormat="false" ht="15" hidden="false" customHeight="false" outlineLevel="0" collapsed="false">
      <c r="A4027" s="41" t="n">
        <v>-0.1312734751</v>
      </c>
      <c r="B4027" s="41" t="n">
        <v>-1.3838464938</v>
      </c>
      <c r="C4027" s="41" t="n">
        <v>1.0960753787</v>
      </c>
      <c r="D4027" s="42" t="n">
        <f aca="false">$B$5*A4027</f>
        <v>-0.335400845834086</v>
      </c>
      <c r="E4027" s="42" t="n">
        <f aca="false">$D$5*A4027+$F$5*B4027</f>
        <v>-2.70192588542495</v>
      </c>
      <c r="F4027" s="43" t="n">
        <f aca="false">Inputs!$B$5*D4027+Inputs!$B$6*E4027</f>
        <v>101556.209687839</v>
      </c>
      <c r="G4027" s="43" t="n">
        <f aca="false">F4027*SQRT(($B$6-2)/C4027)</f>
        <v>137183.307759707</v>
      </c>
    </row>
    <row r="4028" customFormat="false" ht="15" hidden="false" customHeight="false" outlineLevel="0" collapsed="false">
      <c r="A4028" s="41" t="n">
        <v>0.2767020176</v>
      </c>
      <c r="B4028" s="41" t="n">
        <v>1.6419301759</v>
      </c>
      <c r="C4028" s="41" t="n">
        <v>0.6286912035</v>
      </c>
      <c r="D4028" s="42" t="n">
        <f aca="false">$B$5*A4028</f>
        <v>0.706967577999603</v>
      </c>
      <c r="E4028" s="42" t="n">
        <f aca="false">$D$5*A4028+$F$5*B4028</f>
        <v>3.49363041570496</v>
      </c>
      <c r="F4028" s="43" t="n">
        <f aca="false">Inputs!$B$5*D4028+Inputs!$B$6*E4028</f>
        <v>-103984.762985288</v>
      </c>
      <c r="G4028" s="43" t="n">
        <f aca="false">F4028*SQRT(($B$6-2)/C4028)</f>
        <v>-185466.728831426</v>
      </c>
    </row>
    <row r="4029" customFormat="false" ht="15" hidden="false" customHeight="false" outlineLevel="0" collapsed="false">
      <c r="A4029" s="41" t="n">
        <v>-0.4740847819</v>
      </c>
      <c r="B4029" s="41" t="n">
        <v>0.1272520303</v>
      </c>
      <c r="C4029" s="41" t="n">
        <v>2.2820608136</v>
      </c>
      <c r="D4029" s="42" t="n">
        <f aca="false">$B$5*A4029</f>
        <v>-1.21127620583824</v>
      </c>
      <c r="E4029" s="42" t="n">
        <f aca="false">$D$5*A4029+$F$5*B4029</f>
        <v>-0.908394649044945</v>
      </c>
      <c r="F4029" s="43" t="n">
        <f aca="false">Inputs!$B$5*D4029+Inputs!$B$6*E4029</f>
        <v>-75707.8881315764</v>
      </c>
      <c r="G4029" s="43" t="n">
        <f aca="false">F4029*SQRT(($B$6-2)/C4029)</f>
        <v>-70874.9103862429</v>
      </c>
    </row>
    <row r="4030" customFormat="false" ht="15" hidden="false" customHeight="false" outlineLevel="0" collapsed="false">
      <c r="A4030" s="41" t="n">
        <v>0.7564867149</v>
      </c>
      <c r="B4030" s="41" t="n">
        <v>-2.0677229318</v>
      </c>
      <c r="C4030" s="41" t="n">
        <v>2.7923649851</v>
      </c>
      <c r="D4030" s="42" t="n">
        <f aca="false">$B$5*A4030</f>
        <v>1.9328069425025</v>
      </c>
      <c r="E4030" s="42" t="n">
        <f aca="false">$D$5*A4030+$F$5*B4030</f>
        <v>-1.77030232687977</v>
      </c>
      <c r="F4030" s="43" t="n">
        <f aca="false">Inputs!$B$5*D4030+Inputs!$B$6*E4030</f>
        <v>281795.810594238</v>
      </c>
      <c r="G4030" s="43" t="n">
        <f aca="false">F4030*SQRT(($B$6-2)/C4030)</f>
        <v>238486.301400324</v>
      </c>
    </row>
    <row r="4031" customFormat="false" ht="15" hidden="false" customHeight="false" outlineLevel="0" collapsed="false">
      <c r="A4031" s="41" t="n">
        <v>-0.5221104821</v>
      </c>
      <c r="B4031" s="41" t="n">
        <v>0.3645156593</v>
      </c>
      <c r="C4031" s="41" t="n">
        <v>4.1692038044</v>
      </c>
      <c r="D4031" s="42" t="n">
        <f aca="false">$B$5*A4031</f>
        <v>-1.33398081510209</v>
      </c>
      <c r="E4031" s="42" t="n">
        <f aca="false">$D$5*A4031+$F$5*B4031</f>
        <v>-0.612982388206131</v>
      </c>
      <c r="F4031" s="43" t="n">
        <f aca="false">Inputs!$B$5*D4031+Inputs!$B$6*E4031</f>
        <v>-102748.962099903</v>
      </c>
      <c r="G4031" s="43" t="n">
        <f aca="false">F4031*SQRT(($B$6-2)/C4031)</f>
        <v>-71164.9057899363</v>
      </c>
    </row>
    <row r="4032" customFormat="false" ht="15" hidden="false" customHeight="false" outlineLevel="0" collapsed="false">
      <c r="A4032" s="41" t="n">
        <v>-2.8969947257</v>
      </c>
      <c r="B4032" s="41" t="n">
        <v>-0.9768084931</v>
      </c>
      <c r="C4032" s="41" t="n">
        <v>4.5197004164</v>
      </c>
      <c r="D4032" s="42" t="n">
        <f aca="false">$B$5*A4032</f>
        <v>-7.4017578999603</v>
      </c>
      <c r="E4032" s="42" t="n">
        <f aca="false">$D$5*A4032+$F$5*B4032</f>
        <v>-8.58035192518375</v>
      </c>
      <c r="F4032" s="43" t="n">
        <f aca="false">Inputs!$B$5*D4032+Inputs!$B$6*E4032</f>
        <v>-311158.193736842</v>
      </c>
      <c r="G4032" s="43" t="n">
        <f aca="false">F4032*SQRT(($B$6-2)/C4032)</f>
        <v>-206986.211228306</v>
      </c>
    </row>
    <row r="4033" customFormat="false" ht="15" hidden="false" customHeight="false" outlineLevel="0" collapsed="false">
      <c r="A4033" s="41" t="n">
        <v>1.1008579734</v>
      </c>
      <c r="B4033" s="41" t="n">
        <v>1.0029969005</v>
      </c>
      <c r="C4033" s="41" t="n">
        <v>1.9756131956</v>
      </c>
      <c r="D4033" s="42" t="n">
        <f aca="false">$B$5*A4033</f>
        <v>2.81266794484027</v>
      </c>
      <c r="E4033" s="42" t="n">
        <f aca="false">$D$5*A4033+$F$5*B4033</f>
        <v>4.35150746540344</v>
      </c>
      <c r="F4033" s="43" t="n">
        <f aca="false">Inputs!$B$5*D4033+Inputs!$B$6*E4033</f>
        <v>63691.4212138554</v>
      </c>
      <c r="G4033" s="43" t="n">
        <f aca="false">F4033*SQRT(($B$6-2)/C4033)</f>
        <v>64083.3163368064</v>
      </c>
    </row>
    <row r="4034" customFormat="false" ht="15" hidden="false" customHeight="false" outlineLevel="0" collapsed="false">
      <c r="A4034" s="41" t="n">
        <v>0.3743182274</v>
      </c>
      <c r="B4034" s="41" t="n">
        <v>0.8821976399</v>
      </c>
      <c r="C4034" s="41" t="n">
        <v>2.2001780798</v>
      </c>
      <c r="D4034" s="42" t="n">
        <f aca="false">$B$5*A4034</f>
        <v>0.956374850177756</v>
      </c>
      <c r="E4034" s="42" t="n">
        <f aca="false">$D$5*A4034+$F$5*B4034</f>
        <v>2.41405289136665</v>
      </c>
      <c r="F4034" s="43" t="n">
        <f aca="false">Inputs!$B$5*D4034+Inputs!$B$6*E4034</f>
        <v>-25065.1595505569</v>
      </c>
      <c r="G4034" s="43" t="n">
        <f aca="false">F4034*SQRT(($B$6-2)/C4034)</f>
        <v>-23897.7247394902</v>
      </c>
    </row>
    <row r="4035" customFormat="false" ht="15" hidden="false" customHeight="false" outlineLevel="0" collapsed="false">
      <c r="A4035" s="41" t="n">
        <v>0.2151042344</v>
      </c>
      <c r="B4035" s="41" t="n">
        <v>0.5553949074</v>
      </c>
      <c r="C4035" s="41" t="n">
        <v>3.6007679188</v>
      </c>
      <c r="D4035" s="42" t="n">
        <f aca="false">$B$5*A4035</f>
        <v>0.54958659474273</v>
      </c>
      <c r="E4035" s="42" t="n">
        <f aca="false">$D$5*A4035+$F$5*B4035</f>
        <v>1.47088443852068</v>
      </c>
      <c r="F4035" s="43" t="n">
        <f aca="false">Inputs!$B$5*D4035+Inputs!$B$6*E4035</f>
        <v>-18585.5624517608</v>
      </c>
      <c r="G4035" s="43" t="n">
        <f aca="false">F4035*SQRT(($B$6-2)/C4035)</f>
        <v>-13851.3831015242</v>
      </c>
    </row>
    <row r="4036" customFormat="false" ht="15" hidden="false" customHeight="false" outlineLevel="0" collapsed="false">
      <c r="A4036" s="41" t="n">
        <v>-0.3156537088</v>
      </c>
      <c r="B4036" s="41" t="n">
        <v>0.1158126829</v>
      </c>
      <c r="C4036" s="41" t="n">
        <v>1.1513624414</v>
      </c>
      <c r="D4036" s="42" t="n">
        <f aca="false">$B$5*A4036</f>
        <v>-0.806488293553115</v>
      </c>
      <c r="E4036" s="42" t="n">
        <f aca="false">$D$5*A4036+$F$5*B4036</f>
        <v>-0.551146825248832</v>
      </c>
      <c r="F4036" s="43" t="n">
        <f aca="false">Inputs!$B$5*D4036+Inputs!$B$6*E4036</f>
        <v>-53091.4880928699</v>
      </c>
      <c r="G4036" s="43" t="n">
        <f aca="false">F4036*SQRT(($B$6-2)/C4036)</f>
        <v>-69973.5434375599</v>
      </c>
    </row>
    <row r="4037" customFormat="false" ht="15" hidden="false" customHeight="false" outlineLevel="0" collapsed="false">
      <c r="A4037" s="41" t="n">
        <v>-0.6323703864</v>
      </c>
      <c r="B4037" s="41" t="n">
        <v>1.2634833442</v>
      </c>
      <c r="C4037" s="41" t="n">
        <v>5.0882220655</v>
      </c>
      <c r="D4037" s="42" t="n">
        <f aca="false">$B$5*A4037</f>
        <v>-1.61569244904516</v>
      </c>
      <c r="E4037" s="42" t="n">
        <f aca="false">$D$5*A4037+$F$5*B4037</f>
        <v>0.676931862164173</v>
      </c>
      <c r="F4037" s="43" t="n">
        <f aca="false">Inputs!$B$5*D4037+Inputs!$B$6*E4037</f>
        <v>-195415.838012725</v>
      </c>
      <c r="G4037" s="43" t="n">
        <f aca="false">F4037*SQRT(($B$6-2)/C4037)</f>
        <v>-122515.695204946</v>
      </c>
    </row>
    <row r="4038" customFormat="false" ht="15" hidden="false" customHeight="false" outlineLevel="0" collapsed="false">
      <c r="A4038" s="41" t="n">
        <v>1.5215594095</v>
      </c>
      <c r="B4038" s="41" t="n">
        <v>1.3799128007</v>
      </c>
      <c r="C4038" s="41" t="n">
        <v>2.3614885619</v>
      </c>
      <c r="D4038" s="42" t="n">
        <f aca="false">$B$5*A4038</f>
        <v>3.88755087457202</v>
      </c>
      <c r="E4038" s="42" t="n">
        <f aca="false">$D$5*A4038+$F$5*B4038</f>
        <v>6.00344088323273</v>
      </c>
      <c r="F4038" s="43" t="n">
        <f aca="false">Inputs!$B$5*D4038+Inputs!$B$6*E4038</f>
        <v>88583.0432955654</v>
      </c>
      <c r="G4038" s="43" t="n">
        <f aca="false">F4038*SQRT(($B$6-2)/C4038)</f>
        <v>81521.5955535908</v>
      </c>
    </row>
    <row r="4039" customFormat="false" ht="15" hidden="false" customHeight="false" outlineLevel="0" collapsed="false">
      <c r="A4039" s="41" t="n">
        <v>-0.4081087617</v>
      </c>
      <c r="B4039" s="41" t="n">
        <v>-0.9537740394</v>
      </c>
      <c r="C4039" s="41" t="n">
        <v>5.7135924954</v>
      </c>
      <c r="D4039" s="42" t="n">
        <f aca="false">$B$5*A4039</f>
        <v>-1.04270892320182</v>
      </c>
      <c r="E4039" s="42" t="n">
        <f aca="false">$D$5*A4039+$F$5*B4039</f>
        <v>-2.61805457917498</v>
      </c>
      <c r="F4039" s="43" t="n">
        <f aca="false">Inputs!$B$5*D4039+Inputs!$B$6*E4039</f>
        <v>26631.8366385675</v>
      </c>
      <c r="G4039" s="43" t="n">
        <f aca="false">F4039*SQRT(($B$6-2)/C4039)</f>
        <v>15756.5628017663</v>
      </c>
    </row>
    <row r="4040" customFormat="false" ht="15" hidden="false" customHeight="false" outlineLevel="0" collapsed="false">
      <c r="A4040" s="41" t="n">
        <v>1.2769736608</v>
      </c>
      <c r="B4040" s="41" t="n">
        <v>0.5439072026</v>
      </c>
      <c r="C4040" s="41" t="n">
        <v>3.3438731929</v>
      </c>
      <c r="D4040" s="42" t="n">
        <f aca="false">$B$5*A4040</f>
        <v>3.26263965826993</v>
      </c>
      <c r="E4040" s="42" t="n">
        <f aca="false">$D$5*A4040+$F$5*B4040</f>
        <v>3.9778596659098</v>
      </c>
      <c r="F4040" s="43" t="n">
        <f aca="false">Inputs!$B$5*D4040+Inputs!$B$6*E4040</f>
        <v>127370.982531502</v>
      </c>
      <c r="G4040" s="43" t="n">
        <f aca="false">F4040*SQRT(($B$6-2)/C4040)</f>
        <v>98505.5265771771</v>
      </c>
    </row>
    <row r="4041" customFormat="false" ht="15" hidden="false" customHeight="false" outlineLevel="0" collapsed="false">
      <c r="A4041" s="41" t="n">
        <v>0.3285843415</v>
      </c>
      <c r="B4041" s="41" t="n">
        <v>-0.6336320849</v>
      </c>
      <c r="C4041" s="41" t="n">
        <v>2.5831346756</v>
      </c>
      <c r="D4041" s="42" t="n">
        <f aca="false">$B$5*A4041</f>
        <v>0.839525776117252</v>
      </c>
      <c r="E4041" s="42" t="n">
        <f aca="false">$D$5*A4041+$F$5*B4041</f>
        <v>-0.312225328402922</v>
      </c>
      <c r="F4041" s="43" t="n">
        <f aca="false">Inputs!$B$5*D4041+Inputs!$B$6*E4041</f>
        <v>99563.8440318713</v>
      </c>
      <c r="G4041" s="43" t="n">
        <f aca="false">F4041*SQRT(($B$6-2)/C4041)</f>
        <v>87607.8715035069</v>
      </c>
    </row>
    <row r="4042" customFormat="false" ht="15" hidden="false" customHeight="false" outlineLevel="0" collapsed="false">
      <c r="A4042" s="41" t="n">
        <v>0.4256638126</v>
      </c>
      <c r="B4042" s="41" t="n">
        <v>-1.0852780597</v>
      </c>
      <c r="C4042" s="41" t="n">
        <v>6.8702025425</v>
      </c>
      <c r="D4042" s="42" t="n">
        <f aca="false">$B$5*A4042</f>
        <v>1.08756169270483</v>
      </c>
      <c r="E4042" s="42" t="n">
        <f aca="false">$D$5*A4042+$F$5*B4042</f>
        <v>-0.861093338940563</v>
      </c>
      <c r="F4042" s="43" t="n">
        <f aca="false">Inputs!$B$5*D4042+Inputs!$B$6*E4042</f>
        <v>151810.836217512</v>
      </c>
      <c r="G4042" s="43" t="n">
        <f aca="false">F4042*SQRT(($B$6-2)/C4042)</f>
        <v>81909.2595380976</v>
      </c>
    </row>
    <row r="4043" customFormat="false" ht="15" hidden="false" customHeight="false" outlineLevel="0" collapsed="false">
      <c r="A4043" s="41" t="n">
        <v>0.6340623561</v>
      </c>
      <c r="B4043" s="41" t="n">
        <v>1.3788866996</v>
      </c>
      <c r="C4043" s="41" t="n">
        <v>0.7172395952</v>
      </c>
      <c r="D4043" s="42" t="n">
        <f aca="false">$B$5*A4043</f>
        <v>1.62001539446939</v>
      </c>
      <c r="E4043" s="42" t="n">
        <f aca="false">$D$5*A4043+$F$5*B4043</f>
        <v>3.8897918876161</v>
      </c>
      <c r="F4043" s="43" t="n">
        <f aca="false">Inputs!$B$5*D4043+Inputs!$B$6*E4043</f>
        <v>-32488.0549338662</v>
      </c>
      <c r="G4043" s="43" t="n">
        <f aca="false">F4043*SQRT(($B$6-2)/C4043)</f>
        <v>-54250.8541464472</v>
      </c>
    </row>
    <row r="4044" customFormat="false" ht="15" hidden="false" customHeight="false" outlineLevel="0" collapsed="false">
      <c r="A4044" s="41" t="n">
        <v>1.6310455439</v>
      </c>
      <c r="B4044" s="41" t="n">
        <v>0.7085240541</v>
      </c>
      <c r="C4044" s="41" t="n">
        <v>4.031096985</v>
      </c>
      <c r="D4044" s="42" t="n">
        <f aca="false">$B$5*A4044</f>
        <v>4.16728554341422</v>
      </c>
      <c r="E4044" s="42" t="n">
        <f aca="false">$D$5*A4044+$F$5*B4044</f>
        <v>5.10465602665777</v>
      </c>
      <c r="F4044" s="43" t="n">
        <f aca="false">Inputs!$B$5*D4044+Inputs!$B$6*E4044</f>
        <v>161495.753008534</v>
      </c>
      <c r="G4044" s="43" t="n">
        <f aca="false">F4044*SQRT(($B$6-2)/C4044)</f>
        <v>113753.424585042</v>
      </c>
    </row>
    <row r="4045" customFormat="false" ht="15" hidden="false" customHeight="false" outlineLevel="0" collapsed="false">
      <c r="A4045" s="41" t="n">
        <v>-1.3820215496</v>
      </c>
      <c r="B4045" s="41" t="n">
        <v>0.1973301309</v>
      </c>
      <c r="C4045" s="41" t="n">
        <v>8.8988466548</v>
      </c>
      <c r="D4045" s="42" t="n">
        <f aca="false">$B$5*A4045</f>
        <v>-3.5310347070775</v>
      </c>
      <c r="E4045" s="42" t="n">
        <f aca="false">$D$5*A4045+$F$5*B4045</f>
        <v>-2.94790296095308</v>
      </c>
      <c r="F4045" s="43" t="n">
        <f aca="false">Inputs!$B$5*D4045+Inputs!$B$6*E4045</f>
        <v>-205708.322660097</v>
      </c>
      <c r="G4045" s="43" t="n">
        <f aca="false">F4045*SQRT(($B$6-2)/C4045)</f>
        <v>-97521.4161602646</v>
      </c>
    </row>
    <row r="4046" customFormat="false" ht="15" hidden="false" customHeight="false" outlineLevel="0" collapsed="false">
      <c r="A4046" s="41" t="n">
        <v>2.1396817441</v>
      </c>
      <c r="B4046" s="41" t="n">
        <v>-0.8686115904</v>
      </c>
      <c r="C4046" s="41" t="n">
        <v>3.4576487148</v>
      </c>
      <c r="D4046" s="42" t="n">
        <f aca="false">$B$5*A4046</f>
        <v>5.46683986418588</v>
      </c>
      <c r="E4046" s="42" t="n">
        <f aca="false">$D$5*A4046+$F$5*B4046</f>
        <v>3.59169046245464</v>
      </c>
      <c r="F4046" s="43" t="n">
        <f aca="false">Inputs!$B$5*D4046+Inputs!$B$6*E4046</f>
        <v>367099.463295856</v>
      </c>
      <c r="G4046" s="43" t="n">
        <f aca="false">F4046*SQRT(($B$6-2)/C4046)</f>
        <v>279195.435103276</v>
      </c>
    </row>
    <row r="4047" customFormat="false" ht="15" hidden="false" customHeight="false" outlineLevel="0" collapsed="false">
      <c r="A4047" s="41" t="n">
        <v>-0.0591815729</v>
      </c>
      <c r="B4047" s="41" t="n">
        <v>1.4135243518</v>
      </c>
      <c r="C4047" s="41" t="n">
        <v>2.9518279505</v>
      </c>
      <c r="D4047" s="42" t="n">
        <f aca="false">$B$5*A4047</f>
        <v>-0.151207619005522</v>
      </c>
      <c r="E4047" s="42" t="n">
        <f aca="false">$D$5*A4047+$F$5*B4047</f>
        <v>2.29996744614686</v>
      </c>
      <c r="F4047" s="43" t="n">
        <f aca="false">Inputs!$B$5*D4047+Inputs!$B$6*E4047</f>
        <v>-130119.134207895</v>
      </c>
      <c r="G4047" s="43" t="n">
        <f aca="false">F4047*SQRT(($B$6-2)/C4047)</f>
        <v>-107105.221173822</v>
      </c>
    </row>
    <row r="4048" customFormat="false" ht="15" hidden="false" customHeight="false" outlineLevel="0" collapsed="false">
      <c r="A4048" s="41" t="n">
        <v>0.6171339221</v>
      </c>
      <c r="B4048" s="41" t="n">
        <v>2.4801563245</v>
      </c>
      <c r="C4048" s="41" t="n">
        <v>5.8142312442</v>
      </c>
      <c r="D4048" s="42" t="n">
        <f aca="false">$B$5*A4048</f>
        <v>1.57676361738402</v>
      </c>
      <c r="E4048" s="42" t="n">
        <f aca="false">$D$5*A4048+$F$5*B4048</f>
        <v>5.75112030130613</v>
      </c>
      <c r="F4048" s="43" t="n">
        <f aca="false">Inputs!$B$5*D4048+Inputs!$B$6*E4048</f>
        <v>-129879.653326904</v>
      </c>
      <c r="G4048" s="43" t="n">
        <f aca="false">F4048*SQRT(($B$6-2)/C4048)</f>
        <v>-76174.5624478163</v>
      </c>
    </row>
    <row r="4049" customFormat="false" ht="15" hidden="false" customHeight="false" outlineLevel="0" collapsed="false">
      <c r="A4049" s="41" t="n">
        <v>-0.7328693832</v>
      </c>
      <c r="B4049" s="41" t="n">
        <v>-0.9897557857</v>
      </c>
      <c r="C4049" s="41" t="n">
        <v>1.9648101987</v>
      </c>
      <c r="D4049" s="42" t="n">
        <f aca="false">$B$5*A4049</f>
        <v>-1.87246517869614</v>
      </c>
      <c r="E4049" s="42" t="n">
        <f aca="false">$D$5*A4049+$F$5*B4049</f>
        <v>-3.45298227686656</v>
      </c>
      <c r="F4049" s="43" t="n">
        <f aca="false">Inputs!$B$5*D4049+Inputs!$B$6*E4049</f>
        <v>-14597.404026286</v>
      </c>
      <c r="G4049" s="43" t="n">
        <f aca="false">F4049*SQRT(($B$6-2)/C4049)</f>
        <v>-14727.5438514989</v>
      </c>
    </row>
    <row r="4050" customFormat="false" ht="15" hidden="false" customHeight="false" outlineLevel="0" collapsed="false">
      <c r="A4050" s="41" t="n">
        <v>1.2241254358</v>
      </c>
      <c r="B4050" s="41" t="n">
        <v>-1.1958786283</v>
      </c>
      <c r="C4050" s="41" t="n">
        <v>2.4549656759</v>
      </c>
      <c r="D4050" s="42" t="n">
        <f aca="false">$B$5*A4050</f>
        <v>3.12761360405503</v>
      </c>
      <c r="E4050" s="42" t="n">
        <f aca="false">$D$5*A4050+$F$5*B4050</f>
        <v>0.84793730927463</v>
      </c>
      <c r="F4050" s="43" t="n">
        <f aca="false">Inputs!$B$5*D4050+Inputs!$B$6*E4050</f>
        <v>270364.494941772</v>
      </c>
      <c r="G4050" s="43" t="n">
        <f aca="false">F4050*SQRT(($B$6-2)/C4050)</f>
        <v>244029.282958197</v>
      </c>
    </row>
    <row r="4051" customFormat="false" ht="15" hidden="false" customHeight="false" outlineLevel="0" collapsed="false">
      <c r="A4051" s="41" t="n">
        <v>-0.1967679888</v>
      </c>
      <c r="B4051" s="41" t="n">
        <v>-0.0656465449</v>
      </c>
      <c r="C4051" s="41" t="n">
        <v>1.0031697479</v>
      </c>
      <c r="D4051" s="42" t="n">
        <f aca="false">$B$5*A4051</f>
        <v>-0.502737889937919</v>
      </c>
      <c r="E4051" s="42" t="n">
        <f aca="false">$D$5*A4051+$F$5*B4051</f>
        <v>-0.581581511019365</v>
      </c>
      <c r="F4051" s="43" t="n">
        <f aca="false">Inputs!$B$5*D4051+Inputs!$B$6*E4051</f>
        <v>-21194.7134428237</v>
      </c>
      <c r="G4051" s="43" t="n">
        <f aca="false">F4051*SQRT(($B$6-2)/C4051)</f>
        <v>-29926.4590616409</v>
      </c>
    </row>
    <row r="4052" customFormat="false" ht="15" hidden="false" customHeight="false" outlineLevel="0" collapsed="false">
      <c r="A4052" s="41" t="n">
        <v>1.0359894734</v>
      </c>
      <c r="B4052" s="41" t="n">
        <v>0.614267968</v>
      </c>
      <c r="C4052" s="41" t="n">
        <v>1.8661099901</v>
      </c>
      <c r="D4052" s="42" t="n">
        <f aca="false">$B$5*A4052</f>
        <v>2.64693035199134</v>
      </c>
      <c r="E4052" s="42" t="n">
        <f aca="false">$D$5*A4052+$F$5*B4052</f>
        <v>3.52591168253612</v>
      </c>
      <c r="F4052" s="43" t="n">
        <f aca="false">Inputs!$B$5*D4052+Inputs!$B$6*E4052</f>
        <v>88397.4510723279</v>
      </c>
      <c r="G4052" s="43" t="n">
        <f aca="false">F4052*SQRT(($B$6-2)/C4052)</f>
        <v>91513.7013847142</v>
      </c>
    </row>
    <row r="4053" customFormat="false" ht="15" hidden="false" customHeight="false" outlineLevel="0" collapsed="false">
      <c r="A4053" s="41" t="n">
        <v>0.4570649142</v>
      </c>
      <c r="B4053" s="41" t="n">
        <v>-0.4024308779</v>
      </c>
      <c r="C4053" s="41" t="n">
        <v>4.841243342</v>
      </c>
      <c r="D4053" s="42" t="n">
        <f aca="false">$B$5*A4053</f>
        <v>1.16779081765745</v>
      </c>
      <c r="E4053" s="42" t="n">
        <f aca="false">$D$5*A4053+$F$5*B4053</f>
        <v>0.392730857163163</v>
      </c>
      <c r="F4053" s="43" t="n">
        <f aca="false">Inputs!$B$5*D4053+Inputs!$B$6*E4053</f>
        <v>97142.5389075869</v>
      </c>
      <c r="G4053" s="43" t="n">
        <f aca="false">F4053*SQRT(($B$6-2)/C4053)</f>
        <v>62437.5698512897</v>
      </c>
    </row>
    <row r="4054" customFormat="false" ht="15" hidden="false" customHeight="false" outlineLevel="0" collapsed="false">
      <c r="A4054" s="41" t="n">
        <v>1.2150040191</v>
      </c>
      <c r="B4054" s="41" t="n">
        <v>4.0258240427</v>
      </c>
      <c r="C4054" s="41" t="n">
        <v>2.5066735291</v>
      </c>
      <c r="D4054" s="42" t="n">
        <f aca="false">$B$5*A4054</f>
        <v>3.10430858471236</v>
      </c>
      <c r="E4054" s="42" t="n">
        <f aca="false">$D$5*A4054+$F$5*B4054</f>
        <v>9.84277771241224</v>
      </c>
      <c r="F4054" s="43" t="n">
        <f aca="false">Inputs!$B$5*D4054+Inputs!$B$6*E4054</f>
        <v>-181708.027149376</v>
      </c>
      <c r="G4054" s="43" t="n">
        <f aca="false">F4054*SQRT(($B$6-2)/C4054)</f>
        <v>-162308.111103242</v>
      </c>
    </row>
    <row r="4055" customFormat="false" ht="15" hidden="false" customHeight="false" outlineLevel="0" collapsed="false">
      <c r="A4055" s="41" t="n">
        <v>0.6912820989</v>
      </c>
      <c r="B4055" s="41" t="n">
        <v>0.0996722075</v>
      </c>
      <c r="C4055" s="41" t="n">
        <v>1.3990847474</v>
      </c>
      <c r="D4055" s="42" t="n">
        <f aca="false">$B$5*A4055</f>
        <v>1.76621058065539</v>
      </c>
      <c r="E4055" s="42" t="n">
        <f aca="false">$D$5*A4055+$F$5*B4055</f>
        <v>1.81707488662859</v>
      </c>
      <c r="F4055" s="43" t="n">
        <f aca="false">Inputs!$B$5*D4055+Inputs!$B$6*E4055</f>
        <v>85767.31373411</v>
      </c>
      <c r="G4055" s="43" t="n">
        <f aca="false">F4055*SQRT(($B$6-2)/C4055)</f>
        <v>102545.072116588</v>
      </c>
    </row>
    <row r="4056" customFormat="false" ht="15" hidden="false" customHeight="false" outlineLevel="0" collapsed="false">
      <c r="A4056" s="41" t="n">
        <v>-1.297862971</v>
      </c>
      <c r="B4056" s="41" t="n">
        <v>-0.6374814493</v>
      </c>
      <c r="C4056" s="41" t="n">
        <v>7.080710888</v>
      </c>
      <c r="D4056" s="42" t="n">
        <f aca="false">$B$5*A4056</f>
        <v>-3.31601138705697</v>
      </c>
      <c r="E4056" s="42" t="n">
        <f aca="false">$D$5*A4056+$F$5*B4056</f>
        <v>-4.18914641644049</v>
      </c>
      <c r="F4056" s="43" t="n">
        <f aca="false">Inputs!$B$5*D4056+Inputs!$B$6*E4056</f>
        <v>-122143.817883673</v>
      </c>
      <c r="G4056" s="43" t="n">
        <f aca="false">F4056*SQRT(($B$6-2)/C4056)</f>
        <v>-64915.4478335896</v>
      </c>
    </row>
    <row r="4057" customFormat="false" ht="15" hidden="false" customHeight="false" outlineLevel="0" collapsed="false">
      <c r="A4057" s="41" t="n">
        <v>-0.2137102339</v>
      </c>
      <c r="B4057" s="41" t="n">
        <v>-0.5346002403</v>
      </c>
      <c r="C4057" s="41" t="n">
        <v>6.4351779043</v>
      </c>
      <c r="D4057" s="42" t="n">
        <f aca="false">$B$5*A4057</f>
        <v>-0.546024954080464</v>
      </c>
      <c r="E4057" s="42" t="n">
        <f aca="false">$D$5*A4057+$F$5*B4057</f>
        <v>-1.43166021785806</v>
      </c>
      <c r="F4057" s="43" t="n">
        <f aca="false">Inputs!$B$5*D4057+Inputs!$B$6*E4057</f>
        <v>16980.5154848564</v>
      </c>
      <c r="G4057" s="43" t="n">
        <f aca="false">F4057*SQRT(($B$6-2)/C4057)</f>
        <v>9466.41607829249</v>
      </c>
    </row>
    <row r="4058" customFormat="false" ht="15" hidden="false" customHeight="false" outlineLevel="0" collapsed="false">
      <c r="A4058" s="41" t="n">
        <v>-0.0160778345</v>
      </c>
      <c r="B4058" s="41" t="n">
        <v>1.7780160768</v>
      </c>
      <c r="C4058" s="41" t="n">
        <v>1.5570260757</v>
      </c>
      <c r="D4058" s="42" t="n">
        <f aca="false">$B$5*A4058</f>
        <v>-0.0410785140438508</v>
      </c>
      <c r="E4058" s="42" t="n">
        <f aca="false">$D$5*A4058+$F$5*B4058</f>
        <v>3.03192060608453</v>
      </c>
      <c r="F4058" s="43" t="n">
        <f aca="false">Inputs!$B$5*D4058+Inputs!$B$6*E4058</f>
        <v>-155703.881708612</v>
      </c>
      <c r="G4058" s="43" t="n">
        <f aca="false">F4058*SQRT(($B$6-2)/C4058)</f>
        <v>-176468.215754367</v>
      </c>
    </row>
    <row r="4059" customFormat="false" ht="15" hidden="false" customHeight="false" outlineLevel="0" collapsed="false">
      <c r="A4059" s="41" t="n">
        <v>1.2471669174</v>
      </c>
      <c r="B4059" s="41" t="n">
        <v>-0.1588327165</v>
      </c>
      <c r="C4059" s="41" t="n">
        <v>6.398087893</v>
      </c>
      <c r="D4059" s="42" t="n">
        <f aca="false">$B$5*A4059</f>
        <v>3.18648408350279</v>
      </c>
      <c r="E4059" s="42" t="n">
        <f aca="false">$D$5*A4059+$F$5*B4059</f>
        <v>2.69347971330867</v>
      </c>
      <c r="F4059" s="43" t="n">
        <f aca="false">Inputs!$B$5*D4059+Inputs!$B$6*E4059</f>
        <v>183974.422684845</v>
      </c>
      <c r="G4059" s="43" t="n">
        <f aca="false">F4059*SQRT(($B$6-2)/C4059)</f>
        <v>102860.195560561</v>
      </c>
    </row>
    <row r="4060" customFormat="false" ht="15" hidden="false" customHeight="false" outlineLevel="0" collapsed="false">
      <c r="A4060" s="41" t="n">
        <v>-1.2082799447</v>
      </c>
      <c r="B4060" s="41" t="n">
        <v>1.3373676429</v>
      </c>
      <c r="C4060" s="41" t="n">
        <v>4.7483213628</v>
      </c>
      <c r="D4060" s="42" t="n">
        <f aca="false">$B$5*A4060</f>
        <v>-3.08712872229542</v>
      </c>
      <c r="E4060" s="42" t="n">
        <f aca="false">$D$5*A4060+$F$5*B4060</f>
        <v>-0.565916214221621</v>
      </c>
      <c r="F4060" s="43" t="n">
        <f aca="false">Inputs!$B$5*D4060+Inputs!$B$6*E4060</f>
        <v>-280417.061518461</v>
      </c>
      <c r="G4060" s="43" t="n">
        <f aca="false">F4060*SQRT(($B$6-2)/C4060)</f>
        <v>-181990.777282084</v>
      </c>
    </row>
    <row r="4061" customFormat="false" ht="15" hidden="false" customHeight="false" outlineLevel="0" collapsed="false">
      <c r="A4061" s="41" t="n">
        <v>-0.0490542735</v>
      </c>
      <c r="B4061" s="41" t="n">
        <v>-1.7265004256</v>
      </c>
      <c r="C4061" s="41" t="n">
        <v>3.6109445472</v>
      </c>
      <c r="D4061" s="42" t="n">
        <f aca="false">$B$5*A4061</f>
        <v>-0.125332591455687</v>
      </c>
      <c r="E4061" s="42" t="n">
        <f aca="false">$D$5*A4061+$F$5*B4061</f>
        <v>-3.09795381722684</v>
      </c>
      <c r="F4061" s="43" t="n">
        <f aca="false">Inputs!$B$5*D4061+Inputs!$B$6*E4061</f>
        <v>142364.431715773</v>
      </c>
      <c r="G4061" s="43" t="n">
        <f aca="false">F4061*SQRT(($B$6-2)/C4061)</f>
        <v>105951.250566452</v>
      </c>
    </row>
    <row r="4062" customFormat="false" ht="15" hidden="false" customHeight="false" outlineLevel="0" collapsed="false">
      <c r="A4062" s="41" t="n">
        <v>0.7124301185</v>
      </c>
      <c r="B4062" s="41" t="n">
        <v>1.0256866842</v>
      </c>
      <c r="C4062" s="41" t="n">
        <v>9.2867680727</v>
      </c>
      <c r="D4062" s="42" t="n">
        <f aca="false">$B$5*A4062</f>
        <v>1.82024330627763</v>
      </c>
      <c r="E4062" s="42" t="n">
        <f aca="false">$D$5*A4062+$F$5*B4062</f>
        <v>3.4663887276594</v>
      </c>
      <c r="F4062" s="43" t="n">
        <f aca="false">Inputs!$B$5*D4062+Inputs!$B$6*E4062</f>
        <v>8704.89424479322</v>
      </c>
      <c r="G4062" s="43" t="n">
        <f aca="false">F4062*SQRT(($B$6-2)/C4062)</f>
        <v>4039.67286651911</v>
      </c>
    </row>
    <row r="4063" customFormat="false" ht="15" hidden="false" customHeight="false" outlineLevel="0" collapsed="false">
      <c r="A4063" s="41" t="n">
        <v>-2.4259084049</v>
      </c>
      <c r="B4063" s="41" t="n">
        <v>-0.8245546421</v>
      </c>
      <c r="C4063" s="41" t="n">
        <v>4.0088236432</v>
      </c>
      <c r="D4063" s="42" t="n">
        <f aca="false">$B$5*A4063</f>
        <v>-6.19814269637994</v>
      </c>
      <c r="E4063" s="42" t="n">
        <f aca="false">$D$5*A4063+$F$5*B4063</f>
        <v>-7.19645717468971</v>
      </c>
      <c r="F4063" s="43" t="n">
        <f aca="false">Inputs!$B$5*D4063+Inputs!$B$6*E4063</f>
        <v>-259991.410903508</v>
      </c>
      <c r="G4063" s="43" t="n">
        <f aca="false">F4063*SQRT(($B$6-2)/C4063)</f>
        <v>-183639.25536829</v>
      </c>
    </row>
    <row r="4064" customFormat="false" ht="15" hidden="false" customHeight="false" outlineLevel="0" collapsed="false">
      <c r="A4064" s="41" t="n">
        <v>-0.1104540113</v>
      </c>
      <c r="B4064" s="41" t="n">
        <v>0.7345109113</v>
      </c>
      <c r="C4064" s="41" t="n">
        <v>1.6838043656</v>
      </c>
      <c r="D4064" s="42" t="n">
        <f aca="false">$B$5*A4064</f>
        <v>-0.282207573065061</v>
      </c>
      <c r="E4064" s="42" t="n">
        <f aca="false">$D$5*A4064+$F$5*B4064</f>
        <v>1.00547755011625</v>
      </c>
      <c r="F4064" s="43" t="n">
        <f aca="false">Inputs!$B$5*D4064+Inputs!$B$6*E4064</f>
        <v>-78494.6348123185</v>
      </c>
      <c r="G4064" s="43" t="n">
        <f aca="false">F4064*SQRT(($B$6-2)/C4064)</f>
        <v>-85547.8610835675</v>
      </c>
    </row>
    <row r="4065" customFormat="false" ht="15" hidden="false" customHeight="false" outlineLevel="0" collapsed="false">
      <c r="A4065" s="41" t="n">
        <v>-0.5157465846</v>
      </c>
      <c r="B4065" s="41" t="n">
        <v>-0.832141902</v>
      </c>
      <c r="C4065" s="41" t="n">
        <v>2.3083720306</v>
      </c>
      <c r="D4065" s="42" t="n">
        <f aca="false">$B$5*A4065</f>
        <v>-1.3177211967544</v>
      </c>
      <c r="E4065" s="42" t="n">
        <f aca="false">$D$5*A4065+$F$5*B4065</f>
        <v>-2.66416062510656</v>
      </c>
      <c r="F4065" s="43" t="n">
        <f aca="false">Inputs!$B$5*D4065+Inputs!$B$6*E4065</f>
        <v>1435.91157988796</v>
      </c>
      <c r="G4065" s="43" t="n">
        <f aca="false">F4065*SQRT(($B$6-2)/C4065)</f>
        <v>1336.56410650255</v>
      </c>
    </row>
    <row r="4066" customFormat="false" ht="15" hidden="false" customHeight="false" outlineLevel="0" collapsed="false">
      <c r="A4066" s="41" t="n">
        <v>0.7271692497</v>
      </c>
      <c r="B4066" s="41" t="n">
        <v>-0.4683223733</v>
      </c>
      <c r="C4066" s="41" t="n">
        <v>0.6711050166</v>
      </c>
      <c r="D4066" s="42" t="n">
        <f aca="false">$B$5*A4066</f>
        <v>1.85790146279077</v>
      </c>
      <c r="E4066" s="42" t="n">
        <f aca="false">$D$5*A4066+$F$5*B4066</f>
        <v>0.921690077110736</v>
      </c>
      <c r="F4066" s="43" t="n">
        <f aca="false">Inputs!$B$5*D4066+Inputs!$B$6*E4066</f>
        <v>139705.64242354</v>
      </c>
      <c r="G4066" s="43" t="n">
        <f aca="false">F4066*SQRT(($B$6-2)/C4066)</f>
        <v>241175.785646438</v>
      </c>
    </row>
    <row r="4067" customFormat="false" ht="15" hidden="false" customHeight="false" outlineLevel="0" collapsed="false">
      <c r="A4067" s="41" t="n">
        <v>0.5420546505</v>
      </c>
      <c r="B4067" s="41" t="n">
        <v>-1.111515655</v>
      </c>
      <c r="C4067" s="41" t="n">
        <v>4.6344562596</v>
      </c>
      <c r="D4067" s="42" t="n">
        <f aca="false">$B$5*A4067</f>
        <v>1.38493772734748</v>
      </c>
      <c r="E4067" s="42" t="n">
        <f aca="false">$D$5*A4067+$F$5*B4067</f>
        <v>-0.629436737946132</v>
      </c>
      <c r="F4067" s="43" t="n">
        <f aca="false">Inputs!$B$5*D4067+Inputs!$B$6*E4067</f>
        <v>169965.609632055</v>
      </c>
      <c r="G4067" s="43" t="n">
        <f aca="false">F4067*SQRT(($B$6-2)/C4067)</f>
        <v>111654.61036391</v>
      </c>
    </row>
    <row r="4068" customFormat="false" ht="15" hidden="false" customHeight="false" outlineLevel="0" collapsed="false">
      <c r="A4068" s="41" t="n">
        <v>-1.3523330192</v>
      </c>
      <c r="B4068" s="41" t="n">
        <v>0.7552691576</v>
      </c>
      <c r="C4068" s="41" t="n">
        <v>9.1881866932</v>
      </c>
      <c r="D4068" s="42" t="n">
        <f aca="false">$B$5*A4068</f>
        <v>-3.45518116392916</v>
      </c>
      <c r="E4068" s="42" t="n">
        <f aca="false">$D$5*A4068+$F$5*B4068</f>
        <v>-1.91383843024575</v>
      </c>
      <c r="F4068" s="43" t="n">
        <f aca="false">Inputs!$B$5*D4068+Inputs!$B$6*E4068</f>
        <v>-249826.194880628</v>
      </c>
      <c r="G4068" s="43" t="n">
        <f aca="false">F4068*SQRT(($B$6-2)/C4068)</f>
        <v>-116556.920766579</v>
      </c>
    </row>
    <row r="4069" customFormat="false" ht="15" hidden="false" customHeight="false" outlineLevel="0" collapsed="false">
      <c r="A4069" s="41" t="n">
        <v>0.2525199103</v>
      </c>
      <c r="B4069" s="41" t="n">
        <v>0.9224557332</v>
      </c>
      <c r="C4069" s="41" t="n">
        <v>4.0427008301</v>
      </c>
      <c r="D4069" s="42" t="n">
        <f aca="false">$B$5*A4069</f>
        <v>0.645182824938925</v>
      </c>
      <c r="E4069" s="42" t="n">
        <f aca="false">$D$5*A4069+$F$5*B4069</f>
        <v>2.19373853450224</v>
      </c>
      <c r="F4069" s="43" t="n">
        <f aca="false">Inputs!$B$5*D4069+Inputs!$B$6*E4069</f>
        <v>-45168.6442312194</v>
      </c>
      <c r="G4069" s="43" t="n">
        <f aca="false">F4069*SQRT(($B$6-2)/C4069)</f>
        <v>-31769.9295009225</v>
      </c>
    </row>
    <row r="4070" customFormat="false" ht="15" hidden="false" customHeight="false" outlineLevel="0" collapsed="false">
      <c r="A4070" s="41" t="n">
        <v>-0.5325930009</v>
      </c>
      <c r="B4070" s="41" t="n">
        <v>-0.7951053025</v>
      </c>
      <c r="C4070" s="41" t="n">
        <v>3.6171673853</v>
      </c>
      <c r="D4070" s="42" t="n">
        <f aca="false">$B$5*A4070</f>
        <v>-1.36076342041755</v>
      </c>
      <c r="E4070" s="42" t="n">
        <f aca="false">$D$5*A4070+$F$5*B4070</f>
        <v>-2.64029541304969</v>
      </c>
      <c r="F4070" s="43" t="n">
        <f aca="false">Inputs!$B$5*D4070+Inputs!$B$6*E4070</f>
        <v>-4061.57138927036</v>
      </c>
      <c r="G4070" s="43" t="n">
        <f aca="false">F4070*SQRT(($B$6-2)/C4070)</f>
        <v>-3020.12407826989</v>
      </c>
    </row>
    <row r="4071" customFormat="false" ht="15" hidden="false" customHeight="false" outlineLevel="0" collapsed="false">
      <c r="A4071" s="41" t="n">
        <v>1.3607188875</v>
      </c>
      <c r="B4071" s="41" t="n">
        <v>-1.522958764</v>
      </c>
      <c r="C4071" s="41" t="n">
        <v>5.6960839796</v>
      </c>
      <c r="D4071" s="42" t="n">
        <f aca="false">$B$5*A4071</f>
        <v>3.47660687326405</v>
      </c>
      <c r="E4071" s="42" t="n">
        <f aca="false">$D$5*A4071+$F$5*B4071</f>
        <v>0.608189645417823</v>
      </c>
      <c r="F4071" s="43" t="n">
        <f aca="false">Inputs!$B$5*D4071+Inputs!$B$6*E4071</f>
        <v>317251.205055514</v>
      </c>
      <c r="G4071" s="43" t="n">
        <f aca="false">F4071*SQRT(($B$6-2)/C4071)</f>
        <v>187987.982234724</v>
      </c>
    </row>
    <row r="4072" customFormat="false" ht="15" hidden="false" customHeight="false" outlineLevel="0" collapsed="false">
      <c r="A4072" s="41" t="n">
        <v>1.2514607092</v>
      </c>
      <c r="B4072" s="41" t="n">
        <v>1.3205047075</v>
      </c>
      <c r="C4072" s="41" t="n">
        <v>5.0668798157</v>
      </c>
      <c r="D4072" s="42" t="n">
        <f aca="false">$B$5*A4072</f>
        <v>3.19745462725094</v>
      </c>
      <c r="E4072" s="42" t="n">
        <f aca="false">$D$5*A4072+$F$5*B4072</f>
        <v>5.25813471532899</v>
      </c>
      <c r="F4072" s="43" t="n">
        <f aca="false">Inputs!$B$5*D4072+Inputs!$B$6*E4072</f>
        <v>56838.7269586443</v>
      </c>
      <c r="G4072" s="43" t="n">
        <f aca="false">F4072*SQRT(($B$6-2)/C4072)</f>
        <v>35709.9332627345</v>
      </c>
    </row>
    <row r="4073" customFormat="false" ht="15" hidden="false" customHeight="false" outlineLevel="0" collapsed="false">
      <c r="A4073" s="41" t="n">
        <v>0.8600895143</v>
      </c>
      <c r="B4073" s="41" t="n">
        <v>-0.687807517</v>
      </c>
      <c r="C4073" s="41" t="n">
        <v>7.2045706935</v>
      </c>
      <c r="D4073" s="42" t="n">
        <f aca="false">$B$5*A4073</f>
        <v>2.19750981963034</v>
      </c>
      <c r="E4073" s="42" t="n">
        <f aca="false">$D$5*A4073+$F$5*B4073</f>
        <v>0.858990787115933</v>
      </c>
      <c r="F4073" s="43" t="n">
        <f aca="false">Inputs!$B$5*D4073+Inputs!$B$6*E4073</f>
        <v>176801.442607237</v>
      </c>
      <c r="G4073" s="43" t="n">
        <f aca="false">F4073*SQRT(($B$6-2)/C4073)</f>
        <v>93152.9791122546</v>
      </c>
    </row>
    <row r="4074" customFormat="false" ht="15" hidden="false" customHeight="false" outlineLevel="0" collapsed="false">
      <c r="A4074" s="41" t="n">
        <v>-0.8165238367</v>
      </c>
      <c r="B4074" s="41" t="n">
        <v>-0.210055773</v>
      </c>
      <c r="C4074" s="41" t="n">
        <v>3.0669815677</v>
      </c>
      <c r="D4074" s="42" t="n">
        <f aca="false">$B$5*A4074</f>
        <v>-2.08620047015784</v>
      </c>
      <c r="E4074" s="42" t="n">
        <f aca="false">$D$5*A4074+$F$5*B4074</f>
        <v>-2.30570279955433</v>
      </c>
      <c r="F4074" s="43" t="n">
        <f aca="false">Inputs!$B$5*D4074+Inputs!$B$6*E4074</f>
        <v>-93334.9070380673</v>
      </c>
      <c r="G4074" s="43" t="n">
        <f aca="false">F4074*SQRT(($B$6-2)/C4074)</f>
        <v>-75370.8675354287</v>
      </c>
    </row>
    <row r="4075" customFormat="false" ht="15" hidden="false" customHeight="false" outlineLevel="0" collapsed="false">
      <c r="A4075" s="41" t="n">
        <v>-1.2950396768</v>
      </c>
      <c r="B4075" s="41" t="n">
        <v>-0.9616939988</v>
      </c>
      <c r="C4075" s="41" t="n">
        <v>4.3215346633</v>
      </c>
      <c r="D4075" s="42" t="n">
        <f aca="false">$B$5*A4075</f>
        <v>-3.30879793238156</v>
      </c>
      <c r="E4075" s="42" t="n">
        <f aca="false">$D$5*A4075+$F$5*B4075</f>
        <v>-4.74226032989651</v>
      </c>
      <c r="F4075" s="43" t="n">
        <f aca="false">Inputs!$B$5*D4075+Inputs!$B$6*E4075</f>
        <v>-93766.7767433303</v>
      </c>
      <c r="G4075" s="43" t="n">
        <f aca="false">F4075*SQRT(($B$6-2)/C4075)</f>
        <v>-63788.8811423243</v>
      </c>
    </row>
    <row r="4076" customFormat="false" ht="15" hidden="false" customHeight="false" outlineLevel="0" collapsed="false">
      <c r="A4076" s="41" t="n">
        <v>0.6447342915</v>
      </c>
      <c r="B4076" s="41" t="n">
        <v>0.6493491142</v>
      </c>
      <c r="C4076" s="41" t="n">
        <v>2.9405825844</v>
      </c>
      <c r="D4076" s="42" t="n">
        <f aca="false">$B$5*A4076</f>
        <v>1.64728195503785</v>
      </c>
      <c r="E4076" s="42" t="n">
        <f aca="false">$D$5*A4076+$F$5*B4076</f>
        <v>2.65546178714945</v>
      </c>
      <c r="F4076" s="43" t="n">
        <f aca="false">Inputs!$B$5*D4076+Inputs!$B$6*E4076</f>
        <v>31955.1061463124</v>
      </c>
      <c r="G4076" s="43" t="n">
        <f aca="false">F4076*SQRT(($B$6-2)/C4076)</f>
        <v>26353.5163863359</v>
      </c>
    </row>
    <row r="4077" customFormat="false" ht="15" hidden="false" customHeight="false" outlineLevel="0" collapsed="false">
      <c r="A4077" s="41" t="n">
        <v>-1.0495748265</v>
      </c>
      <c r="B4077" s="41" t="n">
        <v>0.6761219353</v>
      </c>
      <c r="C4077" s="41" t="n">
        <v>0.9827750467</v>
      </c>
      <c r="D4077" s="42" t="n">
        <f aca="false">$B$5*A4077</f>
        <v>-2.68164063079842</v>
      </c>
      <c r="E4077" s="42" t="n">
        <f aca="false">$D$5*A4077+$F$5*B4077</f>
        <v>-1.33006574093456</v>
      </c>
      <c r="F4077" s="43" t="n">
        <f aca="false">Inputs!$B$5*D4077+Inputs!$B$6*E4077</f>
        <v>-201660.776033114</v>
      </c>
      <c r="G4077" s="43" t="n">
        <f aca="false">F4077*SQRT(($B$6-2)/C4077)</f>
        <v>-287679.802223656</v>
      </c>
    </row>
    <row r="4078" customFormat="false" ht="15" hidden="false" customHeight="false" outlineLevel="0" collapsed="false">
      <c r="A4078" s="41" t="n">
        <v>0.4543033057</v>
      </c>
      <c r="B4078" s="41" t="n">
        <v>1.5098862546</v>
      </c>
      <c r="C4078" s="41" t="n">
        <v>1.204839067</v>
      </c>
      <c r="D4078" s="42" t="n">
        <f aca="false">$B$5*A4078</f>
        <v>1.16073496859078</v>
      </c>
      <c r="E4078" s="42" t="n">
        <f aca="false">$D$5*A4078+$F$5*B4078</f>
        <v>3.68824218240639</v>
      </c>
      <c r="F4078" s="43" t="n">
        <f aca="false">Inputs!$B$5*D4078+Inputs!$B$6*E4078</f>
        <v>-68338.6122612409</v>
      </c>
      <c r="G4078" s="43" t="n">
        <f aca="false">F4078*SQRT(($B$6-2)/C4078)</f>
        <v>-88047.419608803</v>
      </c>
    </row>
    <row r="4079" customFormat="false" ht="15" hidden="false" customHeight="false" outlineLevel="0" collapsed="false">
      <c r="A4079" s="41" t="n">
        <v>0.5691364419</v>
      </c>
      <c r="B4079" s="41" t="n">
        <v>1.0585810537</v>
      </c>
      <c r="C4079" s="41" t="n">
        <v>1.7869953393</v>
      </c>
      <c r="D4079" s="42" t="n">
        <f aca="false">$B$5*A4079</f>
        <v>1.45413110960039</v>
      </c>
      <c r="E4079" s="42" t="n">
        <f aca="false">$D$5*A4079+$F$5*B4079</f>
        <v>3.18220900656508</v>
      </c>
      <c r="F4079" s="43" t="n">
        <f aca="false">Inputs!$B$5*D4079+Inputs!$B$6*E4079</f>
        <v>-13697.3393682147</v>
      </c>
      <c r="G4079" s="43" t="n">
        <f aca="false">F4079*SQRT(($B$6-2)/C4079)</f>
        <v>-14490.7046251349</v>
      </c>
    </row>
    <row r="4080" customFormat="false" ht="15" hidden="false" customHeight="false" outlineLevel="0" collapsed="false">
      <c r="A4080" s="41" t="n">
        <v>0.4770775909</v>
      </c>
      <c r="B4080" s="41" t="n">
        <v>0.9799291097</v>
      </c>
      <c r="C4080" s="41" t="n">
        <v>0.9495174119</v>
      </c>
      <c r="D4080" s="42" t="n">
        <f aca="false">$B$5*A4080</f>
        <v>1.21892276710475</v>
      </c>
      <c r="E4080" s="42" t="n">
        <f aca="false">$D$5*A4080+$F$5*B4080</f>
        <v>2.82733508533302</v>
      </c>
      <c r="F4080" s="43" t="n">
        <f aca="false">Inputs!$B$5*D4080+Inputs!$B$6*E4080</f>
        <v>-19474.4775561761</v>
      </c>
      <c r="G4080" s="43" t="n">
        <f aca="false">F4080*SQRT(($B$6-2)/C4080)</f>
        <v>-28263.7216208017</v>
      </c>
    </row>
    <row r="4081" customFormat="false" ht="15" hidden="false" customHeight="false" outlineLevel="0" collapsed="false">
      <c r="A4081" s="41" t="n">
        <v>-1.2871171566</v>
      </c>
      <c r="B4081" s="41" t="n">
        <v>-0.1217444571</v>
      </c>
      <c r="C4081" s="41" t="n">
        <v>3.5248304674</v>
      </c>
      <c r="D4081" s="42" t="n">
        <f aca="false">$B$5*A4081</f>
        <v>-3.28855606726605</v>
      </c>
      <c r="E4081" s="42" t="n">
        <f aca="false">$D$5*A4081+$F$5*B4081</f>
        <v>-3.2730298669434</v>
      </c>
      <c r="F4081" s="43" t="n">
        <f aca="false">Inputs!$B$5*D4081+Inputs!$B$6*E4081</f>
        <v>-165204.113379435</v>
      </c>
      <c r="G4081" s="43" t="n">
        <f aca="false">F4081*SQRT(($B$6-2)/C4081)</f>
        <v>-124441.92983573</v>
      </c>
    </row>
    <row r="4082" customFormat="false" ht="15" hidden="false" customHeight="false" outlineLevel="0" collapsed="false">
      <c r="A4082" s="41" t="n">
        <v>-0.0389827682</v>
      </c>
      <c r="B4082" s="41" t="n">
        <v>-0.2437499469</v>
      </c>
      <c r="C4082" s="41" t="n">
        <v>5.9648865922</v>
      </c>
      <c r="D4082" s="42" t="n">
        <f aca="false">$B$5*A4082</f>
        <v>-0.0996001166059945</v>
      </c>
      <c r="E4082" s="42" t="n">
        <f aca="false">$D$5*A4082+$F$5*B4082</f>
        <v>-0.513656765576857</v>
      </c>
      <c r="F4082" s="43" t="n">
        <f aca="false">Inputs!$B$5*D4082+Inputs!$B$6*E4082</f>
        <v>15722.8266182434</v>
      </c>
      <c r="G4082" s="43" t="n">
        <f aca="false">F4082*SQRT(($B$6-2)/C4082)</f>
        <v>9104.25739622039</v>
      </c>
    </row>
    <row r="4083" customFormat="false" ht="15" hidden="false" customHeight="false" outlineLevel="0" collapsed="false">
      <c r="A4083" s="41" t="n">
        <v>0.4438866303</v>
      </c>
      <c r="B4083" s="41" t="n">
        <v>0.6343796545</v>
      </c>
      <c r="C4083" s="41" t="n">
        <v>1.9841729072</v>
      </c>
      <c r="D4083" s="42" t="n">
        <f aca="false">$B$5*A4083</f>
        <v>1.13412059171626</v>
      </c>
      <c r="E4083" s="42" t="n">
        <f aca="false">$D$5*A4083+$F$5*B4083</f>
        <v>2.15167870820637</v>
      </c>
      <c r="F4083" s="43" t="n">
        <f aca="false">Inputs!$B$5*D4083+Inputs!$B$6*E4083</f>
        <v>5828.12376130789</v>
      </c>
      <c r="G4083" s="43" t="n">
        <f aca="false">F4083*SQRT(($B$6-2)/C4083)</f>
        <v>5851.32210223307</v>
      </c>
    </row>
    <row r="4084" customFormat="false" ht="15" hidden="false" customHeight="false" outlineLevel="0" collapsed="false">
      <c r="A4084" s="41" t="n">
        <v>0.3922570771</v>
      </c>
      <c r="B4084" s="41" t="n">
        <v>-0.1769438812</v>
      </c>
      <c r="C4084" s="41" t="n">
        <v>0.5397634494</v>
      </c>
      <c r="D4084" s="42" t="n">
        <f aca="false">$B$5*A4084</f>
        <v>1.00220821718573</v>
      </c>
      <c r="E4084" s="42" t="n">
        <f aca="false">$D$5*A4084+$F$5*B4084</f>
        <v>0.627873316033321</v>
      </c>
      <c r="F4084" s="43" t="n">
        <f aca="false">Inputs!$B$5*D4084+Inputs!$B$6*E4084</f>
        <v>68827.155916907</v>
      </c>
      <c r="G4084" s="43" t="n">
        <f aca="false">F4084*SQRT(($B$6-2)/C4084)</f>
        <v>132486.944893959</v>
      </c>
    </row>
    <row r="4085" customFormat="false" ht="15" hidden="false" customHeight="false" outlineLevel="0" collapsed="false">
      <c r="A4085" s="41" t="n">
        <v>-0.7357300798</v>
      </c>
      <c r="B4085" s="41" t="n">
        <v>1.0971860742</v>
      </c>
      <c r="C4085" s="41" t="n">
        <v>1.630708535</v>
      </c>
      <c r="D4085" s="42" t="n">
        <f aca="false">$B$5*A4085</f>
        <v>-1.87977419568212</v>
      </c>
      <c r="E4085" s="42" t="n">
        <f aca="false">$D$5*A4085+$F$5*B4085</f>
        <v>0.143825521975977</v>
      </c>
      <c r="F4085" s="43" t="n">
        <f aca="false">Inputs!$B$5*D4085+Inputs!$B$6*E4085</f>
        <v>-195168.695667011</v>
      </c>
      <c r="G4085" s="43" t="n">
        <f aca="false">F4085*SQRT(($B$6-2)/C4085)</f>
        <v>-216140.914869572</v>
      </c>
    </row>
    <row r="4086" customFormat="false" ht="15" hidden="false" customHeight="false" outlineLevel="0" collapsed="false">
      <c r="A4086" s="41" t="n">
        <v>0.3497328166</v>
      </c>
      <c r="B4086" s="41" t="n">
        <v>-1.0186138584</v>
      </c>
      <c r="C4086" s="41" t="n">
        <v>2.521977072</v>
      </c>
      <c r="D4086" s="42" t="n">
        <f aca="false">$B$5*A4086</f>
        <v>0.893559665531985</v>
      </c>
      <c r="E4086" s="42" t="n">
        <f aca="false">$D$5*A4086+$F$5*B4086</f>
        <v>-0.926665779086031</v>
      </c>
      <c r="F4086" s="43" t="n">
        <f aca="false">Inputs!$B$5*D4086+Inputs!$B$6*E4086</f>
        <v>135689.2555075</v>
      </c>
      <c r="G4086" s="43" t="n">
        <f aca="false">F4086*SQRT(($B$6-2)/C4086)</f>
        <v>120834.205381965</v>
      </c>
    </row>
    <row r="4087" customFormat="false" ht="15" hidden="false" customHeight="false" outlineLevel="0" collapsed="false">
      <c r="A4087" s="41" t="n">
        <v>-0.1936875416</v>
      </c>
      <c r="B4087" s="41" t="n">
        <v>-1.7432996777</v>
      </c>
      <c r="C4087" s="41" t="n">
        <v>5.6685909094</v>
      </c>
      <c r="D4087" s="42" t="n">
        <f aca="false">$B$5*A4087</f>
        <v>-0.494867414995132</v>
      </c>
      <c r="E4087" s="42" t="n">
        <f aca="false">$D$5*A4087+$F$5*B4087</f>
        <v>-3.4711293945637</v>
      </c>
      <c r="F4087" s="43" t="n">
        <f aca="false">Inputs!$B$5*D4087+Inputs!$B$6*E4087</f>
        <v>124069.728228672</v>
      </c>
      <c r="G4087" s="43" t="n">
        <f aca="false">F4087*SQRT(($B$6-2)/C4087)</f>
        <v>73695.8904605281</v>
      </c>
    </row>
    <row r="4088" customFormat="false" ht="15" hidden="false" customHeight="false" outlineLevel="0" collapsed="false">
      <c r="A4088" s="41" t="n">
        <v>0.0353706143</v>
      </c>
      <c r="B4088" s="41" t="n">
        <v>-0.1983799426</v>
      </c>
      <c r="C4088" s="41" t="n">
        <v>3.2752578494</v>
      </c>
      <c r="D4088" s="42" t="n">
        <f aca="false">$B$5*A4088</f>
        <v>0.0903711427221235</v>
      </c>
      <c r="E4088" s="42" t="n">
        <f aca="false">$D$5*A4088+$F$5*B4088</f>
        <v>-0.258383963119997</v>
      </c>
      <c r="F4088" s="43" t="n">
        <f aca="false">Inputs!$B$5*D4088+Inputs!$B$6*E4088</f>
        <v>21956.3124282122</v>
      </c>
      <c r="G4088" s="43" t="n">
        <f aca="false">F4088*SQRT(($B$6-2)/C4088)</f>
        <v>17157.4069292733</v>
      </c>
    </row>
    <row r="4089" customFormat="false" ht="15" hidden="false" customHeight="false" outlineLevel="0" collapsed="false">
      <c r="A4089" s="41" t="n">
        <v>-0.5744669504</v>
      </c>
      <c r="B4089" s="41" t="n">
        <v>1.5846001898</v>
      </c>
      <c r="C4089" s="41" t="n">
        <v>3.2695038093</v>
      </c>
      <c r="D4089" s="42" t="n">
        <f aca="false">$B$5*A4089</f>
        <v>-1.46775044174852</v>
      </c>
      <c r="E4089" s="42" t="n">
        <f aca="false">$D$5*A4089+$F$5*B4089</f>
        <v>1.36920487410575</v>
      </c>
      <c r="F4089" s="43" t="n">
        <f aca="false">Inputs!$B$5*D4089+Inputs!$B$6*E4089</f>
        <v>-215235.287880139</v>
      </c>
      <c r="G4089" s="43" t="n">
        <f aca="false">F4089*SQRT(($B$6-2)/C4089)</f>
        <v>-168340.087859948</v>
      </c>
    </row>
    <row r="4090" customFormat="false" ht="15" hidden="false" customHeight="false" outlineLevel="0" collapsed="false">
      <c r="A4090" s="41" t="n">
        <v>-1.1561541195</v>
      </c>
      <c r="B4090" s="41" t="n">
        <v>0.7063929517</v>
      </c>
      <c r="C4090" s="41" t="n">
        <v>4.4713386685</v>
      </c>
      <c r="D4090" s="42" t="n">
        <f aca="false">$B$5*A4090</f>
        <v>-2.95394838370408</v>
      </c>
      <c r="E4090" s="42" t="n">
        <f aca="false">$D$5*A4090+$F$5*B4090</f>
        <v>-1.53141022203954</v>
      </c>
      <c r="F4090" s="43" t="n">
        <f aca="false">Inputs!$B$5*D4090+Inputs!$B$6*E4090</f>
        <v>-218824.327268431</v>
      </c>
      <c r="G4090" s="43" t="n">
        <f aca="false">F4090*SQRT(($B$6-2)/C4090)</f>
        <v>-146349.693450398</v>
      </c>
    </row>
    <row r="4091" customFormat="false" ht="15" hidden="false" customHeight="false" outlineLevel="0" collapsed="false">
      <c r="A4091" s="41" t="n">
        <v>2.1867081609</v>
      </c>
      <c r="B4091" s="41" t="n">
        <v>1.0772679037</v>
      </c>
      <c r="C4091" s="41" t="n">
        <v>6.3106264311</v>
      </c>
      <c r="D4091" s="42" t="n">
        <f aca="false">$B$5*A4091</f>
        <v>5.58699132630914</v>
      </c>
      <c r="E4091" s="42" t="n">
        <f aca="false">$D$5*A4091+$F$5*B4091</f>
        <v>7.06363038490228</v>
      </c>
      <c r="F4091" s="43" t="n">
        <f aca="false">Inputs!$B$5*D4091+Inputs!$B$6*E4091</f>
        <v>205517.6133858</v>
      </c>
      <c r="G4091" s="43" t="n">
        <f aca="false">F4091*SQRT(($B$6-2)/C4091)</f>
        <v>115698.521649683</v>
      </c>
    </row>
    <row r="4092" customFormat="false" ht="15" hidden="false" customHeight="false" outlineLevel="0" collapsed="false">
      <c r="A4092" s="41" t="n">
        <v>-0.0315387821</v>
      </c>
      <c r="B4092" s="41" t="n">
        <v>-1.1340686394</v>
      </c>
      <c r="C4092" s="41" t="n">
        <v>8.9506132909</v>
      </c>
      <c r="D4092" s="42" t="n">
        <f aca="false">$B$5*A4092</f>
        <v>-0.080580895606358</v>
      </c>
      <c r="E4092" s="42" t="n">
        <f aca="false">$D$5*A4092+$F$5*B4092</f>
        <v>-2.03329592410895</v>
      </c>
      <c r="F4092" s="43" t="n">
        <f aca="false">Inputs!$B$5*D4092+Inputs!$B$6*E4092</f>
        <v>93606.7066448118</v>
      </c>
      <c r="G4092" s="43" t="n">
        <f aca="false">F4092*SQRT(($B$6-2)/C4092)</f>
        <v>44248.1957386029</v>
      </c>
    </row>
    <row r="4093" customFormat="false" ht="15" hidden="false" customHeight="false" outlineLevel="0" collapsed="false">
      <c r="A4093" s="41" t="n">
        <v>-1.3620621766</v>
      </c>
      <c r="B4093" s="41" t="n">
        <v>-0.411551695</v>
      </c>
      <c r="C4093" s="41" t="n">
        <v>1.9904914113</v>
      </c>
      <c r="D4093" s="42" t="n">
        <f aca="false">$B$5*A4093</f>
        <v>-3.48003894741304</v>
      </c>
      <c r="E4093" s="42" t="n">
        <f aca="false">$D$5*A4093+$F$5*B4093</f>
        <v>-3.95179113627733</v>
      </c>
      <c r="F4093" s="43" t="n">
        <f aca="false">Inputs!$B$5*D4093+Inputs!$B$6*E4093</f>
        <v>-150414.337927438</v>
      </c>
      <c r="G4093" s="43" t="n">
        <f aca="false">F4093*SQRT(($B$6-2)/C4093)</f>
        <v>-150773.174966743</v>
      </c>
    </row>
    <row r="4094" customFormat="false" ht="15" hidden="false" customHeight="false" outlineLevel="0" collapsed="false">
      <c r="A4094" s="41" t="n">
        <v>-0.6870007339</v>
      </c>
      <c r="B4094" s="41" t="n">
        <v>-0.719546909</v>
      </c>
      <c r="C4094" s="41" t="n">
        <v>3.0674682581</v>
      </c>
      <c r="D4094" s="42" t="n">
        <f aca="false">$B$5*A4094</f>
        <v>-1.75527178710833</v>
      </c>
      <c r="E4094" s="42" t="n">
        <f aca="false">$D$5*A4094+$F$5*B4094</f>
        <v>-2.87725214477779</v>
      </c>
      <c r="F4094" s="43" t="n">
        <f aca="false">Inputs!$B$5*D4094+Inputs!$B$6*E4094</f>
        <v>-31664.5714719438</v>
      </c>
      <c r="G4094" s="43" t="n">
        <f aca="false">F4094*SQRT(($B$6-2)/C4094)</f>
        <v>-25568.1069390192</v>
      </c>
    </row>
    <row r="4095" customFormat="false" ht="15" hidden="false" customHeight="false" outlineLevel="0" collapsed="false">
      <c r="A4095" s="41" t="n">
        <v>-0.3263134555</v>
      </c>
      <c r="B4095" s="41" t="n">
        <v>-0.1022470929</v>
      </c>
      <c r="C4095" s="41" t="n">
        <v>1.9871977807</v>
      </c>
      <c r="D4095" s="42" t="n">
        <f aca="false">$B$5*A4095</f>
        <v>-0.833723712260768</v>
      </c>
      <c r="E4095" s="42" t="n">
        <f aca="false">$D$5*A4095+$F$5*B4095</f>
        <v>-0.953046115801479</v>
      </c>
      <c r="F4095" s="43" t="n">
        <f aca="false">Inputs!$B$5*D4095+Inputs!$B$6*E4095</f>
        <v>-35720.0654360028</v>
      </c>
      <c r="G4095" s="43" t="n">
        <f aca="false">F4095*SQRT(($B$6-2)/C4095)</f>
        <v>-35834.9412584645</v>
      </c>
    </row>
    <row r="4096" customFormat="false" ht="15" hidden="false" customHeight="false" outlineLevel="0" collapsed="false">
      <c r="A4096" s="41" t="n">
        <v>0.4852119476</v>
      </c>
      <c r="B4096" s="41" t="n">
        <v>-1.2377962195</v>
      </c>
      <c r="C4096" s="41" t="n">
        <v>4.3026422424</v>
      </c>
      <c r="D4096" s="42" t="n">
        <f aca="false">$B$5*A4096</f>
        <v>1.23970586982537</v>
      </c>
      <c r="E4096" s="42" t="n">
        <f aca="false">$D$5*A4096+$F$5*B4096</f>
        <v>-0.98275319360877</v>
      </c>
      <c r="F4096" s="43" t="n">
        <f aca="false">Inputs!$B$5*D4096+Inputs!$B$6*E4096</f>
        <v>173108.246662975</v>
      </c>
      <c r="G4096" s="43" t="n">
        <f aca="false">F4096*SQRT(($B$6-2)/C4096)</f>
        <v>118022.588944662</v>
      </c>
    </row>
    <row r="4097" customFormat="false" ht="15" hidden="false" customHeight="false" outlineLevel="0" collapsed="false">
      <c r="A4097" s="41" t="n">
        <v>-0.6822437961</v>
      </c>
      <c r="B4097" s="41" t="n">
        <v>-0.1596720828</v>
      </c>
      <c r="C4097" s="41" t="n">
        <v>0.5344675824</v>
      </c>
      <c r="D4097" s="42" t="n">
        <f aca="false">$B$5*A4097</f>
        <v>-1.74311791550186</v>
      </c>
      <c r="E4097" s="42" t="n">
        <f aca="false">$D$5*A4097+$F$5*B4097</f>
        <v>-1.89917189737189</v>
      </c>
      <c r="F4097" s="43" t="n">
        <f aca="false">Inputs!$B$5*D4097+Inputs!$B$6*E4097</f>
        <v>-79353.1966815918</v>
      </c>
      <c r="G4097" s="43" t="n">
        <f aca="false">F4097*SQRT(($B$6-2)/C4097)</f>
        <v>-153503.66187796</v>
      </c>
    </row>
    <row r="4098" customFormat="false" ht="15" hidden="false" customHeight="false" outlineLevel="0" collapsed="false">
      <c r="A4098" s="41" t="n">
        <v>-0.1954851934</v>
      </c>
      <c r="B4098" s="41" t="n">
        <v>1.8364237074</v>
      </c>
      <c r="C4098" s="41" t="n">
        <v>10.6156982099</v>
      </c>
      <c r="D4098" s="42" t="n">
        <f aca="false">$B$5*A4098</f>
        <v>-0.499460375863851</v>
      </c>
      <c r="E4098" s="42" t="n">
        <f aca="false">$D$5*A4098+$F$5*B4098</f>
        <v>2.70586008594536</v>
      </c>
      <c r="F4098" s="43" t="n">
        <f aca="false">Inputs!$B$5*D4098+Inputs!$B$6*E4098</f>
        <v>-185239.041883653</v>
      </c>
      <c r="G4098" s="43" t="n">
        <f aca="false">F4098*SQRT(($B$6-2)/C4098)</f>
        <v>-80403.1830195008</v>
      </c>
    </row>
    <row r="4099" customFormat="false" ht="15" hidden="false" customHeight="false" outlineLevel="0" collapsed="false">
      <c r="A4099" s="41" t="n">
        <v>0.2322465927</v>
      </c>
      <c r="B4099" s="41" t="n">
        <v>-1.613589812</v>
      </c>
      <c r="C4099" s="41" t="n">
        <v>4.6494207243</v>
      </c>
      <c r="D4099" s="42" t="n">
        <f aca="false">$B$5*A4099</f>
        <v>0.59338494371636</v>
      </c>
      <c r="E4099" s="42" t="n">
        <f aca="false">$D$5*A4099+$F$5*B4099</f>
        <v>-2.23360593662859</v>
      </c>
      <c r="F4099" s="43" t="n">
        <f aca="false">Inputs!$B$5*D4099+Inputs!$B$6*E4099</f>
        <v>171018.791203066</v>
      </c>
      <c r="G4099" s="43" t="n">
        <f aca="false">F4099*SQRT(($B$6-2)/C4099)</f>
        <v>112165.528426984</v>
      </c>
    </row>
    <row r="4100" customFormat="false" ht="15" hidden="false" customHeight="false" outlineLevel="0" collapsed="false">
      <c r="A4100" s="41" t="n">
        <v>0.4181813616</v>
      </c>
      <c r="B4100" s="41" t="n">
        <v>0.5456637227</v>
      </c>
      <c r="C4100" s="41" t="n">
        <v>4.1314749516</v>
      </c>
      <c r="D4100" s="42" t="n">
        <f aca="false">$B$5*A4100</f>
        <v>1.06844419473047</v>
      </c>
      <c r="E4100" s="42" t="n">
        <f aca="false">$D$5*A4100+$F$5*B4100</f>
        <v>1.93732102930507</v>
      </c>
      <c r="F4100" s="43" t="n">
        <f aca="false">Inputs!$B$5*D4100+Inputs!$B$6*E4100</f>
        <v>9978.36800779356</v>
      </c>
      <c r="G4100" s="43" t="n">
        <f aca="false">F4100*SQRT(($B$6-2)/C4100)</f>
        <v>6942.59694284524</v>
      </c>
    </row>
    <row r="4101" customFormat="false" ht="15" hidden="false" customHeight="false" outlineLevel="0" collapsed="false">
      <c r="A4101" s="41" t="n">
        <v>-0.1251280282</v>
      </c>
      <c r="B4101" s="41" t="n">
        <v>-1.2133966744</v>
      </c>
      <c r="C4101" s="41" t="n">
        <v>1.6703259409</v>
      </c>
      <c r="D4101" s="42" t="n">
        <f aca="false">$B$5*A4101</f>
        <v>-0.31969936397175</v>
      </c>
      <c r="E4101" s="42" t="n">
        <f aca="false">$D$5*A4101+$F$5*B4101</f>
        <v>-2.39297899120386</v>
      </c>
      <c r="F4101" s="43" t="n">
        <f aca="false">Inputs!$B$5*D4101+Inputs!$B$6*E4101</f>
        <v>87679.013163018</v>
      </c>
      <c r="G4101" s="43" t="n">
        <f aca="false">F4101*SQRT(($B$6-2)/C4101)</f>
        <v>95942.2806715771</v>
      </c>
    </row>
    <row r="4102" customFormat="false" ht="15" hidden="false" customHeight="false" outlineLevel="0" collapsed="false">
      <c r="A4102" s="41" t="n">
        <v>1.7580546953</v>
      </c>
      <c r="B4102" s="41" t="n">
        <v>-1.0698839136</v>
      </c>
      <c r="C4102" s="41" t="n">
        <v>2.2586105333</v>
      </c>
      <c r="D4102" s="42" t="n">
        <f aca="false">$B$5*A4102</f>
        <v>4.49179113584848</v>
      </c>
      <c r="E4102" s="42" t="n">
        <f aca="false">$D$5*A4102+$F$5*B4102</f>
        <v>2.33602953607246</v>
      </c>
      <c r="F4102" s="43" t="n">
        <f aca="false">Inputs!$B$5*D4102+Inputs!$B$6*E4102</f>
        <v>332377.636781225</v>
      </c>
      <c r="G4102" s="43" t="n">
        <f aca="false">F4102*SQRT(($B$6-2)/C4102)</f>
        <v>312770.740906402</v>
      </c>
    </row>
    <row r="4103" customFormat="false" ht="15" hidden="false" customHeight="false" outlineLevel="0" collapsed="false">
      <c r="A4103" s="41" t="n">
        <v>0.6607722064</v>
      </c>
      <c r="B4103" s="41" t="n">
        <v>0.2000505291</v>
      </c>
      <c r="C4103" s="41" t="n">
        <v>0.950744932</v>
      </c>
      <c r="D4103" s="42" t="n">
        <f aca="false">$B$5*A4103</f>
        <v>1.68825847538042</v>
      </c>
      <c r="E4103" s="42" t="n">
        <f aca="false">$D$5*A4103+$F$5*B4103</f>
        <v>1.91780161822638</v>
      </c>
      <c r="F4103" s="43" t="n">
        <f aca="false">Inputs!$B$5*D4103+Inputs!$B$6*E4103</f>
        <v>72935.7666267227</v>
      </c>
      <c r="G4103" s="43" t="n">
        <f aca="false">F4103*SQRT(($B$6-2)/C4103)</f>
        <v>105784.866053108</v>
      </c>
    </row>
    <row r="4104" customFormat="false" ht="15" hidden="false" customHeight="false" outlineLevel="0" collapsed="false">
      <c r="A4104" s="41" t="n">
        <v>0.600810549</v>
      </c>
      <c r="B4104" s="41" t="n">
        <v>1.7068579242</v>
      </c>
      <c r="C4104" s="41" t="n">
        <v>1.5882235918</v>
      </c>
      <c r="D4104" s="42" t="n">
        <f aca="false">$B$5*A4104</f>
        <v>1.53505775760972</v>
      </c>
      <c r="E4104" s="42" t="n">
        <f aca="false">$D$5*A4104+$F$5*B4104</f>
        <v>4.37698875331387</v>
      </c>
      <c r="F4104" s="43" t="n">
        <f aca="false">Inputs!$B$5*D4104+Inputs!$B$6*E4104</f>
        <v>-65343.6619047211</v>
      </c>
      <c r="G4104" s="43" t="n">
        <f aca="false">F4104*SQRT(($B$6-2)/C4104)</f>
        <v>-73326.785262924</v>
      </c>
    </row>
    <row r="4105" customFormat="false" ht="15" hidden="false" customHeight="false" outlineLevel="0" collapsed="false">
      <c r="A4105" s="41" t="n">
        <v>0.5616388721</v>
      </c>
      <c r="B4105" s="41" t="n">
        <v>-0.558664227</v>
      </c>
      <c r="C4105" s="41" t="n">
        <v>6.3110618973</v>
      </c>
      <c r="D4105" s="42" t="n">
        <f aca="false">$B$5*A4105</f>
        <v>1.43497498342407</v>
      </c>
      <c r="E4105" s="42" t="n">
        <f aca="false">$D$5*A4105+$F$5*B4105</f>
        <v>0.371798720239355</v>
      </c>
      <c r="F4105" s="43" t="n">
        <f aca="false">Inputs!$B$5*D4105+Inputs!$B$6*E4105</f>
        <v>124907.562330439</v>
      </c>
      <c r="G4105" s="43" t="n">
        <f aca="false">F4105*SQRT(($B$6-2)/C4105)</f>
        <v>70315.7333990374</v>
      </c>
    </row>
    <row r="4106" customFormat="false" ht="15" hidden="false" customHeight="false" outlineLevel="0" collapsed="false">
      <c r="A4106" s="41" t="n">
        <v>1.1059922751</v>
      </c>
      <c r="B4106" s="41" t="n">
        <v>-0.63109945</v>
      </c>
      <c r="C4106" s="41" t="n">
        <v>0.668784732</v>
      </c>
      <c r="D4106" s="42" t="n">
        <f aca="false">$B$5*A4106</f>
        <v>2.82578597292352</v>
      </c>
      <c r="E4106" s="42" t="n">
        <f aca="false">$D$5*A4106+$F$5*B4106</f>
        <v>1.54205833701472</v>
      </c>
      <c r="F4106" s="43" t="n">
        <f aca="false">Inputs!$B$5*D4106+Inputs!$B$6*E4106</f>
        <v>205475.680441616</v>
      </c>
      <c r="G4106" s="43" t="n">
        <f aca="false">F4106*SQRT(($B$6-2)/C4106)</f>
        <v>355330.306267052</v>
      </c>
    </row>
    <row r="4107" customFormat="false" ht="15" hidden="false" customHeight="false" outlineLevel="0" collapsed="false">
      <c r="A4107" s="41" t="n">
        <v>0.1635580114</v>
      </c>
      <c r="B4107" s="41" t="n">
        <v>-1.293083608</v>
      </c>
      <c r="C4107" s="41" t="n">
        <v>12.1073971059</v>
      </c>
      <c r="D4107" s="42" t="n">
        <f aca="false">$B$5*A4107</f>
        <v>0.417887127043086</v>
      </c>
      <c r="E4107" s="42" t="n">
        <f aca="false">$D$5*A4107+$F$5*B4107</f>
        <v>-1.84362416949572</v>
      </c>
      <c r="F4107" s="43" t="n">
        <f aca="false">Inputs!$B$5*D4107+Inputs!$B$6*E4107</f>
        <v>133969.921179094</v>
      </c>
      <c r="G4107" s="43" t="n">
        <f aca="false">F4107*SQRT(($B$6-2)/C4107)</f>
        <v>54449.8774005857</v>
      </c>
    </row>
    <row r="4108" customFormat="false" ht="15" hidden="false" customHeight="false" outlineLevel="0" collapsed="false">
      <c r="A4108" s="41" t="n">
        <v>-1.0332812273</v>
      </c>
      <c r="B4108" s="41" t="n">
        <v>0.0513866704</v>
      </c>
      <c r="C4108" s="41" t="n">
        <v>7.187341276</v>
      </c>
      <c r="D4108" s="42" t="n">
        <f aca="false">$B$5*A4108</f>
        <v>-2.64001084268472</v>
      </c>
      <c r="E4108" s="42" t="n">
        <f aca="false">$D$5*A4108+$F$5*B4108</f>
        <v>-2.37005178327022</v>
      </c>
      <c r="F4108" s="43" t="n">
        <f aca="false">Inputs!$B$5*D4108+Inputs!$B$6*E4108</f>
        <v>-145498.495104961</v>
      </c>
      <c r="G4108" s="43" t="n">
        <f aca="false">F4108*SQRT(($B$6-2)/C4108)</f>
        <v>-76751.940738794</v>
      </c>
    </row>
    <row r="4109" customFormat="false" ht="15" hidden="false" customHeight="false" outlineLevel="0" collapsed="false">
      <c r="A4109" s="41" t="n">
        <v>0.3680867086</v>
      </c>
      <c r="B4109" s="41" t="n">
        <v>-1.7023906227</v>
      </c>
      <c r="C4109" s="41" t="n">
        <v>4.0671717908</v>
      </c>
      <c r="D4109" s="42" t="n">
        <f aca="false">$B$5*A4109</f>
        <v>0.940453456501243</v>
      </c>
      <c r="E4109" s="42" t="n">
        <f aca="false">$D$5*A4109+$F$5*B4109</f>
        <v>-2.06369874961453</v>
      </c>
      <c r="F4109" s="43" t="n">
        <f aca="false">Inputs!$B$5*D4109+Inputs!$B$6*E4109</f>
        <v>197230.283130851</v>
      </c>
      <c r="G4109" s="43" t="n">
        <f aca="false">F4109*SQRT(($B$6-2)/C4109)</f>
        <v>138306.419268107</v>
      </c>
    </row>
    <row r="4110" customFormat="false" ht="15" hidden="false" customHeight="false" outlineLevel="0" collapsed="false">
      <c r="A4110" s="41" t="n">
        <v>0.497287368</v>
      </c>
      <c r="B4110" s="41" t="n">
        <v>-0.8194289766</v>
      </c>
      <c r="C4110" s="41" t="n">
        <v>1.4857218941</v>
      </c>
      <c r="D4110" s="42" t="n">
        <f aca="false">$B$5*A4110</f>
        <v>1.2705583037453</v>
      </c>
      <c r="E4110" s="42" t="n">
        <f aca="false">$D$5*A4110+$F$5*B4110</f>
        <v>-0.231605394902004</v>
      </c>
      <c r="F4110" s="43" t="n">
        <f aca="false">Inputs!$B$5*D4110+Inputs!$B$6*E4110</f>
        <v>138636.10011963</v>
      </c>
      <c r="G4110" s="43" t="n">
        <f aca="false">F4110*SQRT(($B$6-2)/C4110)</f>
        <v>160850.557025473</v>
      </c>
    </row>
    <row r="4111" customFormat="false" ht="15" hidden="false" customHeight="false" outlineLevel="0" collapsed="false">
      <c r="A4111" s="41" t="n">
        <v>1.2796880157</v>
      </c>
      <c r="B4111" s="41" t="n">
        <v>-0.3519644288</v>
      </c>
      <c r="C4111" s="41" t="n">
        <v>5.2414065133</v>
      </c>
      <c r="D4111" s="42" t="n">
        <f aca="false">$B$5*A4111</f>
        <v>3.26957477542638</v>
      </c>
      <c r="E4111" s="42" t="n">
        <f aca="false">$D$5*A4111+$F$5*B4111</f>
        <v>2.43737742866216</v>
      </c>
      <c r="F4111" s="43" t="n">
        <f aca="false">Inputs!$B$5*D4111+Inputs!$B$6*E4111</f>
        <v>205088.60610953</v>
      </c>
      <c r="G4111" s="43" t="n">
        <f aca="false">F4111*SQRT(($B$6-2)/C4111)</f>
        <v>126687.162543779</v>
      </c>
    </row>
    <row r="4112" customFormat="false" ht="15" hidden="false" customHeight="false" outlineLevel="0" collapsed="false">
      <c r="A4112" s="41" t="n">
        <v>-1.1236222695</v>
      </c>
      <c r="B4112" s="41" t="n">
        <v>0.075804558</v>
      </c>
      <c r="C4112" s="41" t="n">
        <v>4.8842740026</v>
      </c>
      <c r="D4112" s="42" t="n">
        <f aca="false">$B$5*A4112</f>
        <v>-2.87083022142312</v>
      </c>
      <c r="E4112" s="42" t="n">
        <f aca="false">$D$5*A4112+$F$5*B4112</f>
        <v>-2.54286277762226</v>
      </c>
      <c r="F4112" s="43" t="n">
        <f aca="false">Inputs!$B$5*D4112+Inputs!$B$6*E4112</f>
        <v>-159939.883261199</v>
      </c>
      <c r="G4112" s="43" t="n">
        <f aca="false">F4112*SQRT(($B$6-2)/C4112)</f>
        <v>-102346.20951781</v>
      </c>
    </row>
    <row r="4113" customFormat="false" ht="15" hidden="false" customHeight="false" outlineLevel="0" collapsed="false">
      <c r="A4113" s="41" t="n">
        <v>-0.9162350011</v>
      </c>
      <c r="B4113" s="41" t="n">
        <v>1.2689451414</v>
      </c>
      <c r="C4113" s="41" t="n">
        <v>1.9564709889</v>
      </c>
      <c r="D4113" s="42" t="n">
        <f aca="false">$B$5*A4113</f>
        <v>-2.34096030532931</v>
      </c>
      <c r="E4113" s="42" t="n">
        <f aca="false">$D$5*A4113+$F$5*B4113</f>
        <v>0.010882209094881</v>
      </c>
      <c r="F4113" s="43" t="n">
        <f aca="false">Inputs!$B$5*D4113+Inputs!$B$6*E4113</f>
        <v>-234640.140987675</v>
      </c>
      <c r="G4113" s="43" t="n">
        <f aca="false">F4113*SQRT(($B$6-2)/C4113)</f>
        <v>-237236.005291012</v>
      </c>
    </row>
    <row r="4114" customFormat="false" ht="15" hidden="false" customHeight="false" outlineLevel="0" collapsed="false">
      <c r="A4114" s="41" t="n">
        <v>0.0005302075</v>
      </c>
      <c r="B4114" s="41" t="n">
        <v>-0.1516766231</v>
      </c>
      <c r="C4114" s="41" t="n">
        <v>4.5730983569</v>
      </c>
      <c r="D4114" s="42" t="n">
        <f aca="false">$B$5*A4114</f>
        <v>0.00135466851800876</v>
      </c>
      <c r="E4114" s="42" t="n">
        <f aca="false">$D$5*A4114+$F$5*B4114</f>
        <v>-0.260645077546533</v>
      </c>
      <c r="F4114" s="43" t="n">
        <f aca="false">Inputs!$B$5*D4114+Inputs!$B$6*E4114</f>
        <v>13167.7207291275</v>
      </c>
      <c r="G4114" s="43" t="n">
        <f aca="false">F4114*SQRT(($B$6-2)/C4114)</f>
        <v>8708.03836759891</v>
      </c>
    </row>
    <row r="4115" customFormat="false" ht="15" hidden="false" customHeight="false" outlineLevel="0" collapsed="false">
      <c r="A4115" s="41" t="n">
        <v>0.5918010189</v>
      </c>
      <c r="B4115" s="41" t="n">
        <v>-1.0049474392</v>
      </c>
      <c r="C4115" s="41" t="n">
        <v>2.5138331747</v>
      </c>
      <c r="D4115" s="42" t="n">
        <f aca="false">$B$5*A4115</f>
        <v>1.51203860607278</v>
      </c>
      <c r="E4115" s="42" t="n">
        <f aca="false">$D$5*A4115+$F$5*B4115</f>
        <v>-0.327044820307461</v>
      </c>
      <c r="F4115" s="43" t="n">
        <f aca="false">Inputs!$B$5*D4115+Inputs!$B$6*E4115</f>
        <v>167556.101622651</v>
      </c>
      <c r="G4115" s="43" t="n">
        <f aca="false">F4115*SQRT(($B$6-2)/C4115)</f>
        <v>149453.819553005</v>
      </c>
    </row>
    <row r="4116" customFormat="false" ht="15" hidden="false" customHeight="false" outlineLevel="0" collapsed="false">
      <c r="A4116" s="41" t="n">
        <v>-1.2891536553</v>
      </c>
      <c r="B4116" s="41" t="n">
        <v>0.4083515794</v>
      </c>
      <c r="C4116" s="41" t="n">
        <v>0.4853864549</v>
      </c>
      <c r="D4116" s="42" t="n">
        <f aca="false">$B$5*A4116</f>
        <v>-3.29375927671868</v>
      </c>
      <c r="E4116" s="42" t="n">
        <f aca="false">$D$5*A4116+$F$5*B4116</f>
        <v>-2.3625355553496</v>
      </c>
      <c r="F4116" s="43" t="n">
        <f aca="false">Inputs!$B$5*D4116+Inputs!$B$6*E4116</f>
        <v>-211249.149904389</v>
      </c>
      <c r="G4116" s="43" t="n">
        <f aca="false">F4116*SQRT(($B$6-2)/C4116)</f>
        <v>-428811.221064208</v>
      </c>
    </row>
    <row r="4117" customFormat="false" ht="15" hidden="false" customHeight="false" outlineLevel="0" collapsed="false">
      <c r="A4117" s="41" t="n">
        <v>-1.099670708</v>
      </c>
      <c r="B4117" s="41" t="n">
        <v>-1.1000101537</v>
      </c>
      <c r="C4117" s="41" t="n">
        <v>1.0176578495</v>
      </c>
      <c r="D4117" s="42" t="n">
        <f aca="false">$B$5*A4117</f>
        <v>-2.80963450781816</v>
      </c>
      <c r="E4117" s="42" t="n">
        <f aca="false">$D$5*A4117+$F$5*B4117</f>
        <v>-4.51619935052369</v>
      </c>
      <c r="F4117" s="43" t="n">
        <f aca="false">Inputs!$B$5*D4117+Inputs!$B$6*E4117</f>
        <v>-55153.4832556317</v>
      </c>
      <c r="G4117" s="43" t="n">
        <f aca="false">F4117*SQRT(($B$6-2)/C4117)</f>
        <v>-77319.1463021212</v>
      </c>
    </row>
    <row r="4118" customFormat="false" ht="15" hidden="false" customHeight="false" outlineLevel="0" collapsed="false">
      <c r="A4118" s="41" t="n">
        <v>0.8367560312</v>
      </c>
      <c r="B4118" s="41" t="n">
        <v>0.52506411</v>
      </c>
      <c r="C4118" s="41" t="n">
        <v>7.0082175993</v>
      </c>
      <c r="D4118" s="42" t="n">
        <f aca="false">$B$5*A4118</f>
        <v>2.13789328276305</v>
      </c>
      <c r="E4118" s="42" t="n">
        <f aca="false">$D$5*A4118+$F$5*B4118</f>
        <v>2.89778595119244</v>
      </c>
      <c r="F4118" s="43" t="n">
        <f aca="false">Inputs!$B$5*D4118+Inputs!$B$6*E4118</f>
        <v>68900.0307166833</v>
      </c>
      <c r="G4118" s="43" t="n">
        <f aca="false">F4118*SQRT(($B$6-2)/C4118)</f>
        <v>36807.0172255891</v>
      </c>
    </row>
    <row r="4119" customFormat="false" ht="15" hidden="false" customHeight="false" outlineLevel="0" collapsed="false">
      <c r="A4119" s="41" t="n">
        <v>-1.2538295425</v>
      </c>
      <c r="B4119" s="41" t="n">
        <v>-0.6191360429</v>
      </c>
      <c r="C4119" s="41" t="n">
        <v>2.1793929222</v>
      </c>
      <c r="D4119" s="42" t="n">
        <f aca="false">$B$5*A4119</f>
        <v>-3.20350694430779</v>
      </c>
      <c r="E4119" s="42" t="n">
        <f aca="false">$D$5*A4119+$F$5*B4119</f>
        <v>-4.05268717921368</v>
      </c>
      <c r="F4119" s="43" t="n">
        <f aca="false">Inputs!$B$5*D4119+Inputs!$B$6*E4119</f>
        <v>-117716.335470094</v>
      </c>
      <c r="G4119" s="43" t="n">
        <f aca="false">F4119*SQRT(($B$6-2)/C4119)</f>
        <v>-112767.502931121</v>
      </c>
    </row>
    <row r="4120" customFormat="false" ht="15" hidden="false" customHeight="false" outlineLevel="0" collapsed="false">
      <c r="A4120" s="41" t="n">
        <v>-0.9037315559</v>
      </c>
      <c r="B4120" s="41" t="n">
        <v>1.776319298</v>
      </c>
      <c r="C4120" s="41" t="n">
        <v>1.7411525857</v>
      </c>
      <c r="D4120" s="42" t="n">
        <f aca="false">$B$5*A4120</f>
        <v>-2.30901427744572</v>
      </c>
      <c r="E4120" s="42" t="n">
        <f aca="false">$D$5*A4120+$F$5*B4120</f>
        <v>0.916740716269735</v>
      </c>
      <c r="F4120" s="43" t="n">
        <f aca="false">Inputs!$B$5*D4120+Inputs!$B$6*E4120</f>
        <v>-276738.463558058</v>
      </c>
      <c r="G4120" s="43" t="n">
        <f aca="false">F4120*SQRT(($B$6-2)/C4120)</f>
        <v>-296596.558307751</v>
      </c>
    </row>
    <row r="4121" customFormat="false" ht="15" hidden="false" customHeight="false" outlineLevel="0" collapsed="false">
      <c r="A4121" s="41" t="n">
        <v>0.9060104276</v>
      </c>
      <c r="B4121" s="41" t="n">
        <v>-0.420844846</v>
      </c>
      <c r="C4121" s="41" t="n">
        <v>3.5121758357</v>
      </c>
      <c r="D4121" s="42" t="n">
        <f aca="false">$B$5*A4121</f>
        <v>2.31483674459032</v>
      </c>
      <c r="E4121" s="42" t="n">
        <f aca="false">$D$5*A4121+$F$5*B4121</f>
        <v>1.42923991861219</v>
      </c>
      <c r="F4121" s="43" t="n">
        <f aca="false">Inputs!$B$5*D4121+Inputs!$B$6*E4121</f>
        <v>160021.678528422</v>
      </c>
      <c r="G4121" s="43" t="n">
        <f aca="false">F4121*SQRT(($B$6-2)/C4121)</f>
        <v>120755.159007794</v>
      </c>
    </row>
    <row r="4122" customFormat="false" ht="15" hidden="false" customHeight="false" outlineLevel="0" collapsed="false">
      <c r="A4122" s="41" t="n">
        <v>0.5761946893</v>
      </c>
      <c r="B4122" s="41" t="n">
        <v>-1.3561861859</v>
      </c>
      <c r="C4122" s="41" t="n">
        <v>0.313798888</v>
      </c>
      <c r="D4122" s="42" t="n">
        <f aca="false">$B$5*A4122</f>
        <v>1.47216477669317</v>
      </c>
      <c r="E4122" s="42" t="n">
        <f aca="false">$D$5*A4122+$F$5*B4122</f>
        <v>-0.970680975618882</v>
      </c>
      <c r="F4122" s="43" t="n">
        <f aca="false">Inputs!$B$5*D4122+Inputs!$B$6*E4122</f>
        <v>195750.526450262</v>
      </c>
      <c r="G4122" s="43" t="n">
        <f aca="false">F4122*SQRT(($B$6-2)/C4122)</f>
        <v>494188.046517878</v>
      </c>
    </row>
    <row r="4123" customFormat="false" ht="15" hidden="false" customHeight="false" outlineLevel="0" collapsed="false">
      <c r="A4123" s="41" t="n">
        <v>-0.6726461512</v>
      </c>
      <c r="B4123" s="41" t="n">
        <v>0.1048632659</v>
      </c>
      <c r="C4123" s="41" t="n">
        <v>3.2205652326</v>
      </c>
      <c r="D4123" s="42" t="n">
        <f aca="false">$B$5*A4123</f>
        <v>-1.71859614356718</v>
      </c>
      <c r="E4123" s="42" t="n">
        <f aca="false">$D$5*A4123+$F$5*B4123</f>
        <v>-1.41954853813796</v>
      </c>
      <c r="F4123" s="43" t="n">
        <f aca="false">Inputs!$B$5*D4123+Inputs!$B$6*E4123</f>
        <v>-100882.18744982</v>
      </c>
      <c r="G4123" s="43" t="n">
        <f aca="false">F4123*SQRT(($B$6-2)/C4123)</f>
        <v>-79499.3244603765</v>
      </c>
    </row>
    <row r="4124" customFormat="false" ht="15" hidden="false" customHeight="false" outlineLevel="0" collapsed="false">
      <c r="A4124" s="41" t="n">
        <v>0.4522307491</v>
      </c>
      <c r="B4124" s="41" t="n">
        <v>-0.0974591255</v>
      </c>
      <c r="C4124" s="41" t="n">
        <v>3.6888259531</v>
      </c>
      <c r="D4124" s="42" t="n">
        <f aca="false">$B$5*A4124</f>
        <v>1.15543963199556</v>
      </c>
      <c r="E4124" s="42" t="n">
        <f aca="false">$D$5*A4124+$F$5*B4124</f>
        <v>0.907835788916549</v>
      </c>
      <c r="F4124" s="43" t="n">
        <f aca="false">Inputs!$B$5*D4124+Inputs!$B$6*E4124</f>
        <v>70152.1737537286</v>
      </c>
      <c r="G4124" s="43" t="n">
        <f aca="false">F4124*SQRT(($B$6-2)/C4124)</f>
        <v>51654.9622145576</v>
      </c>
    </row>
    <row r="4125" customFormat="false" ht="15" hidden="false" customHeight="false" outlineLevel="0" collapsed="false">
      <c r="A4125" s="41" t="n">
        <v>0.2480135107</v>
      </c>
      <c r="B4125" s="41" t="n">
        <v>0.07833646</v>
      </c>
      <c r="C4125" s="41" t="n">
        <v>5.1364778951</v>
      </c>
      <c r="D4125" s="42" t="n">
        <f aca="false">$B$5*A4125</f>
        <v>0.633669072931103</v>
      </c>
      <c r="E4125" s="42" t="n">
        <f aca="false">$D$5*A4125+$F$5*B4125</f>
        <v>0.725436970198058</v>
      </c>
      <c r="F4125" s="43" t="n">
        <f aca="false">Inputs!$B$5*D4125+Inputs!$B$6*E4125</f>
        <v>27095.0587832074</v>
      </c>
      <c r="G4125" s="43" t="n">
        <f aca="false">F4125*SQRT(($B$6-2)/C4125)</f>
        <v>16907.2270012973</v>
      </c>
    </row>
    <row r="4126" customFormat="false" ht="15" hidden="false" customHeight="false" outlineLevel="0" collapsed="false">
      <c r="A4126" s="41" t="n">
        <v>-0.163577402</v>
      </c>
      <c r="B4126" s="41" t="n">
        <v>-0.2961455922</v>
      </c>
      <c r="C4126" s="41" t="n">
        <v>1.2165351931</v>
      </c>
      <c r="D4126" s="42" t="n">
        <f aca="false">$B$5*A4126</f>
        <v>-0.417936669600227</v>
      </c>
      <c r="E4126" s="42" t="n">
        <f aca="false">$D$5*A4126+$F$5*B4126</f>
        <v>-0.900614523789177</v>
      </c>
      <c r="F4126" s="43" t="n">
        <f aca="false">Inputs!$B$5*D4126+Inputs!$B$6*E4126</f>
        <v>3237.05922943613</v>
      </c>
      <c r="G4126" s="43" t="n">
        <f aca="false">F4126*SQRT(($B$6-2)/C4126)</f>
        <v>4150.52759039664</v>
      </c>
    </row>
    <row r="4127" customFormat="false" ht="15" hidden="false" customHeight="false" outlineLevel="0" collapsed="false">
      <c r="A4127" s="41" t="n">
        <v>-0.4262648727</v>
      </c>
      <c r="B4127" s="41" t="n">
        <v>0.2319375086</v>
      </c>
      <c r="C4127" s="41" t="n">
        <v>1.9255968431</v>
      </c>
      <c r="D4127" s="42" t="n">
        <f aca="false">$B$5*A4127</f>
        <v>-1.08909738805977</v>
      </c>
      <c r="E4127" s="42" t="n">
        <f aca="false">$D$5*A4127+$F$5*B4127</f>
        <v>-0.613837916612083</v>
      </c>
      <c r="F4127" s="43" t="n">
        <f aca="false">Inputs!$B$5*D4127+Inputs!$B$6*E4127</f>
        <v>-78217.8429753727</v>
      </c>
      <c r="G4127" s="43" t="n">
        <f aca="false">F4127*SQRT(($B$6-2)/C4127)</f>
        <v>-79714.6512445503</v>
      </c>
    </row>
    <row r="4128" customFormat="false" ht="15" hidden="false" customHeight="false" outlineLevel="0" collapsed="false">
      <c r="A4128" s="41" t="n">
        <v>0.4108155892</v>
      </c>
      <c r="B4128" s="41" t="n">
        <v>0.1983591673</v>
      </c>
      <c r="C4128" s="41" t="n">
        <v>3.6228399388</v>
      </c>
      <c r="D4128" s="42" t="n">
        <f aca="false">$B$5*A4128</f>
        <v>1.04962480801659</v>
      </c>
      <c r="E4128" s="42" t="n">
        <f aca="false">$D$5*A4128+$F$5*B4128</f>
        <v>1.3200873461848</v>
      </c>
      <c r="F4128" s="43" t="n">
        <f aca="false">Inputs!$B$5*D4128+Inputs!$B$6*E4128</f>
        <v>38958.1134924191</v>
      </c>
      <c r="G4128" s="43" t="n">
        <f aca="false">F4128*SQRT(($B$6-2)/C4128)</f>
        <v>28945.98567578</v>
      </c>
    </row>
    <row r="4129" customFormat="false" ht="15" hidden="false" customHeight="false" outlineLevel="0" collapsed="false">
      <c r="A4129" s="41" t="n">
        <v>-1.17859705</v>
      </c>
      <c r="B4129" s="41" t="n">
        <v>-0.9989278511</v>
      </c>
      <c r="C4129" s="41" t="n">
        <v>1.3261628473</v>
      </c>
      <c r="D4129" s="42" t="n">
        <f aca="false">$B$5*A4129</f>
        <v>-3.01128957823681</v>
      </c>
      <c r="E4129" s="42" t="n">
        <f aca="false">$D$5*A4129+$F$5*B4129</f>
        <v>-4.52946821737685</v>
      </c>
      <c r="F4129" s="43" t="n">
        <f aca="false">Inputs!$B$5*D4129+Inputs!$B$6*E4129</f>
        <v>-74655.5469548382</v>
      </c>
      <c r="G4129" s="43" t="n">
        <f aca="false">F4129*SQRT(($B$6-2)/C4129)</f>
        <v>-91680.8541974506</v>
      </c>
    </row>
    <row r="4130" customFormat="false" ht="15" hidden="false" customHeight="false" outlineLevel="0" collapsed="false">
      <c r="A4130" s="41" t="n">
        <v>0.3988818059</v>
      </c>
      <c r="B4130" s="41" t="n">
        <v>1.4716733007</v>
      </c>
      <c r="C4130" s="41" t="n">
        <v>3.8548256834</v>
      </c>
      <c r="D4130" s="42" t="n">
        <f aca="false">$B$5*A4130</f>
        <v>1.01913425377651</v>
      </c>
      <c r="E4130" s="42" t="n">
        <f aca="false">$D$5*A4130+$F$5*B4130</f>
        <v>3.49037785387432</v>
      </c>
      <c r="F4130" s="43" t="n">
        <f aca="false">Inputs!$B$5*D4130+Inputs!$B$6*E4130</f>
        <v>-72605.467316065</v>
      </c>
      <c r="G4130" s="43" t="n">
        <f aca="false">F4130*SQRT(($B$6-2)/C4130)</f>
        <v>-52297.6231104694</v>
      </c>
    </row>
    <row r="4131" customFormat="false" ht="15" hidden="false" customHeight="false" outlineLevel="0" collapsed="false">
      <c r="A4131" s="41" t="n">
        <v>0.1524154616</v>
      </c>
      <c r="B4131" s="41" t="n">
        <v>-0.4116684125</v>
      </c>
      <c r="C4131" s="41" t="n">
        <v>3.5042061029</v>
      </c>
      <c r="D4131" s="42" t="n">
        <f aca="false">$B$5*A4131</f>
        <v>0.389418157018323</v>
      </c>
      <c r="E4131" s="42" t="n">
        <f aca="false">$D$5*A4131+$F$5*B4131</f>
        <v>-0.348160131299578</v>
      </c>
      <c r="F4131" s="43" t="n">
        <f aca="false">Inputs!$B$5*D4131+Inputs!$B$6*E4131</f>
        <v>56349.8222668112</v>
      </c>
      <c r="G4131" s="43" t="n">
        <f aca="false">F4131*SQRT(($B$6-2)/C4131)</f>
        <v>42570.8897859112</v>
      </c>
    </row>
    <row r="4132" customFormat="false" ht="15" hidden="false" customHeight="false" outlineLevel="0" collapsed="false">
      <c r="A4132" s="41" t="n">
        <v>0.2243404554</v>
      </c>
      <c r="B4132" s="41" t="n">
        <v>-1.1368214225</v>
      </c>
      <c r="C4132" s="41" t="n">
        <v>0.2819166854</v>
      </c>
      <c r="D4132" s="42" t="n">
        <f aca="false">$B$5*A4132</f>
        <v>0.573184936550553</v>
      </c>
      <c r="E4132" s="42" t="n">
        <f aca="false">$D$5*A4132+$F$5*B4132</f>
        <v>-1.42916215904327</v>
      </c>
      <c r="F4132" s="43" t="n">
        <f aca="false">Inputs!$B$5*D4132+Inputs!$B$6*E4132</f>
        <v>128776.601607219</v>
      </c>
      <c r="G4132" s="43" t="n">
        <f aca="false">F4132*SQRT(($B$6-2)/C4132)</f>
        <v>342997.984027138</v>
      </c>
    </row>
    <row r="4133" customFormat="false" ht="15" hidden="false" customHeight="false" outlineLevel="0" collapsed="false">
      <c r="A4133" s="41" t="n">
        <v>1.3089431565</v>
      </c>
      <c r="B4133" s="41" t="n">
        <v>0.1865941445</v>
      </c>
      <c r="C4133" s="41" t="n">
        <v>6.208926158</v>
      </c>
      <c r="D4133" s="42" t="n">
        <f aca="false">$B$5*A4133</f>
        <v>3.34432101766489</v>
      </c>
      <c r="E4133" s="42" t="n">
        <f aca="false">$D$5*A4133+$F$5*B4133</f>
        <v>3.43694558223176</v>
      </c>
      <c r="F4133" s="43" t="n">
        <f aca="false">Inputs!$B$5*D4133+Inputs!$B$6*E4133</f>
        <v>162584.822654901</v>
      </c>
      <c r="G4133" s="43" t="n">
        <f aca="false">F4133*SQRT(($B$6-2)/C4133)</f>
        <v>92275.5732812021</v>
      </c>
    </row>
    <row r="4134" customFormat="false" ht="15" hidden="false" customHeight="false" outlineLevel="0" collapsed="false">
      <c r="A4134" s="41" t="n">
        <v>-0.6694572132</v>
      </c>
      <c r="B4134" s="41" t="n">
        <v>-0.1667954661</v>
      </c>
      <c r="C4134" s="41" t="n">
        <v>1.360549662</v>
      </c>
      <c r="D4134" s="42" t="n">
        <f aca="false">$B$5*A4134</f>
        <v>-1.71044847701309</v>
      </c>
      <c r="E4134" s="42" t="n">
        <f aca="false">$D$5*A4134+$F$5*B4134</f>
        <v>-1.88104536231169</v>
      </c>
      <c r="F4134" s="43" t="n">
        <f aca="false">Inputs!$B$5*D4134+Inputs!$B$6*E4134</f>
        <v>-76992.5795857243</v>
      </c>
      <c r="G4134" s="43" t="n">
        <f aca="false">F4134*SQRT(($B$6-2)/C4134)</f>
        <v>-93348.3549839838</v>
      </c>
    </row>
    <row r="4135" customFormat="false" ht="15" hidden="false" customHeight="false" outlineLevel="0" collapsed="false">
      <c r="A4135" s="41" t="n">
        <v>-0.5270362321</v>
      </c>
      <c r="B4135" s="41" t="n">
        <v>1.3116699768</v>
      </c>
      <c r="C4135" s="41" t="n">
        <v>3.288815456</v>
      </c>
      <c r="D4135" s="42" t="n">
        <f aca="false">$B$5*A4135</f>
        <v>-1.34656599817208</v>
      </c>
      <c r="E4135" s="42" t="n">
        <f aca="false">$D$5*A4135+$F$5*B4135</f>
        <v>1.0107897289671</v>
      </c>
      <c r="F4135" s="43" t="n">
        <f aca="false">Inputs!$B$5*D4135+Inputs!$B$6*E4135</f>
        <v>-185196.086265563</v>
      </c>
      <c r="G4135" s="43" t="n">
        <f aca="false">F4135*SQRT(($B$6-2)/C4135)</f>
        <v>-144419.90333711</v>
      </c>
    </row>
    <row r="4136" customFormat="false" ht="15" hidden="false" customHeight="false" outlineLevel="0" collapsed="false">
      <c r="A4136" s="41" t="n">
        <v>-0.2022400894</v>
      </c>
      <c r="B4136" s="41" t="n">
        <v>0.1553657461</v>
      </c>
      <c r="C4136" s="41" t="n">
        <v>10.7187838326</v>
      </c>
      <c r="D4136" s="42" t="n">
        <f aca="false">$B$5*A4136</f>
        <v>-0.516718986791881</v>
      </c>
      <c r="E4136" s="42" t="n">
        <f aca="false">$D$5*A4136+$F$5*B4136</f>
        <v>-0.212971128909118</v>
      </c>
      <c r="F4136" s="43" t="n">
        <f aca="false">Inputs!$B$5*D4136+Inputs!$B$6*E4136</f>
        <v>-41023.3422337322</v>
      </c>
      <c r="G4136" s="43" t="n">
        <f aca="false">F4136*SQRT(($B$6-2)/C4136)</f>
        <v>-17720.3902376964</v>
      </c>
    </row>
    <row r="4137" customFormat="false" ht="15" hidden="false" customHeight="false" outlineLevel="0" collapsed="false">
      <c r="A4137" s="41" t="n">
        <v>0.5737264567</v>
      </c>
      <c r="B4137" s="41" t="n">
        <v>-0.7407666038</v>
      </c>
      <c r="C4137" s="41" t="n">
        <v>1.5033332949</v>
      </c>
      <c r="D4137" s="42" t="n">
        <f aca="false">$B$5*A4137</f>
        <v>1.46585849660784</v>
      </c>
      <c r="E4137" s="42" t="n">
        <f aca="false">$D$5*A4137+$F$5*B4137</f>
        <v>0.0861179380323422</v>
      </c>
      <c r="F4137" s="43" t="n">
        <f aca="false">Inputs!$B$5*D4137+Inputs!$B$6*E4137</f>
        <v>142279.952759167</v>
      </c>
      <c r="G4137" s="43" t="n">
        <f aca="false">F4137*SQRT(($B$6-2)/C4137)</f>
        <v>164108.498564623</v>
      </c>
    </row>
    <row r="4138" customFormat="false" ht="15" hidden="false" customHeight="false" outlineLevel="0" collapsed="false">
      <c r="A4138" s="41" t="n">
        <v>0.1937094661</v>
      </c>
      <c r="B4138" s="41" t="n">
        <v>0.2744355694</v>
      </c>
      <c r="C4138" s="41" t="n">
        <v>4.494016914</v>
      </c>
      <c r="D4138" s="42" t="n">
        <f aca="false">$B$5*A4138</f>
        <v>0.494923431611123</v>
      </c>
      <c r="E4138" s="42" t="n">
        <f aca="false">$D$5*A4138+$F$5*B4138</f>
        <v>0.9348287572713</v>
      </c>
      <c r="F4138" s="43" t="n">
        <f aca="false">Inputs!$B$5*D4138+Inputs!$B$6*E4138</f>
        <v>2750.90529754724</v>
      </c>
      <c r="G4138" s="43" t="n">
        <f aca="false">F4138*SQRT(($B$6-2)/C4138)</f>
        <v>1835.15726011922</v>
      </c>
    </row>
    <row r="4139" customFormat="false" ht="15" hidden="false" customHeight="false" outlineLevel="0" collapsed="false">
      <c r="A4139" s="41" t="n">
        <v>-1.554078821</v>
      </c>
      <c r="B4139" s="41" t="n">
        <v>0.2526964888</v>
      </c>
      <c r="C4139" s="41" t="n">
        <v>12.5528784745</v>
      </c>
      <c r="D4139" s="42" t="n">
        <f aca="false">$B$5*A4139</f>
        <v>-3.97063725675865</v>
      </c>
      <c r="E4139" s="42" t="n">
        <f aca="false">$D$5*A4139+$F$5*B4139</f>
        <v>-3.26172480284774</v>
      </c>
      <c r="F4139" s="43" t="n">
        <f aca="false">Inputs!$B$5*D4139+Inputs!$B$6*E4139</f>
        <v>-233977.485533478</v>
      </c>
      <c r="G4139" s="43" t="n">
        <f aca="false">F4139*SQRT(($B$6-2)/C4139)</f>
        <v>-93393.6621103473</v>
      </c>
    </row>
    <row r="4140" customFormat="false" ht="15" hidden="false" customHeight="false" outlineLevel="0" collapsed="false">
      <c r="A4140" s="41" t="n">
        <v>-0.0457620649</v>
      </c>
      <c r="B4140" s="41" t="n">
        <v>0.1299662921</v>
      </c>
      <c r="C4140" s="41" t="n">
        <v>4.998295385</v>
      </c>
      <c r="D4140" s="42" t="n">
        <f aca="false">$B$5*A4140</f>
        <v>-0.116921070786633</v>
      </c>
      <c r="E4140" s="42" t="n">
        <f aca="false">$D$5*A4140+$F$5*B4140</f>
        <v>0.115523708941385</v>
      </c>
      <c r="F4140" s="43" t="n">
        <f aca="false">Inputs!$B$5*D4140+Inputs!$B$6*E4140</f>
        <v>-17468.2925257325</v>
      </c>
      <c r="G4140" s="43" t="n">
        <f aca="false">F4140*SQRT(($B$6-2)/C4140)</f>
        <v>-11049.8019694656</v>
      </c>
    </row>
    <row r="4141" customFormat="false" ht="15" hidden="false" customHeight="false" outlineLevel="0" collapsed="false">
      <c r="A4141" s="41" t="n">
        <v>0.0356297135</v>
      </c>
      <c r="B4141" s="41" t="n">
        <v>0.259169873</v>
      </c>
      <c r="C4141" s="41" t="n">
        <v>7.1487758168</v>
      </c>
      <c r="D4141" s="42" t="n">
        <f aca="false">$B$5*A4141</f>
        <v>0.0910331354877506</v>
      </c>
      <c r="E4141" s="42" t="n">
        <f aca="false">$D$5*A4141+$F$5*B4141</f>
        <v>0.532304147803754</v>
      </c>
      <c r="F4141" s="43" t="n">
        <f aca="false">Inputs!$B$5*D4141+Inputs!$B$6*E4141</f>
        <v>-17511.8938414126</v>
      </c>
      <c r="G4141" s="43" t="n">
        <f aca="false">F4141*SQRT(($B$6-2)/C4141)</f>
        <v>-9262.58645662529</v>
      </c>
    </row>
    <row r="4142" customFormat="false" ht="15" hidden="false" customHeight="false" outlineLevel="0" collapsed="false">
      <c r="A4142" s="41" t="n">
        <v>1.3373432257</v>
      </c>
      <c r="B4142" s="41" t="n">
        <v>-1.1795074121</v>
      </c>
      <c r="C4142" s="41" t="n">
        <v>1.0917815172</v>
      </c>
      <c r="D4142" s="42" t="n">
        <f aca="false">$B$5*A4142</f>
        <v>3.4168825707446</v>
      </c>
      <c r="E4142" s="42" t="n">
        <f aca="false">$D$5*A4142+$F$5*B4142</f>
        <v>1.14561788865455</v>
      </c>
      <c r="F4142" s="43" t="n">
        <f aca="false">Inputs!$B$5*D4142+Inputs!$B$6*E4142</f>
        <v>284407.362641733</v>
      </c>
      <c r="G4142" s="43" t="n">
        <f aca="false">F4142*SQRT(($B$6-2)/C4142)</f>
        <v>384935.49910729</v>
      </c>
    </row>
    <row r="4143" customFormat="false" ht="15" hidden="false" customHeight="false" outlineLevel="0" collapsed="false">
      <c r="A4143" s="41" t="n">
        <v>-0.3421523355</v>
      </c>
      <c r="B4143" s="41" t="n">
        <v>0.666618629</v>
      </c>
      <c r="C4143" s="41" t="n">
        <v>8.9028479064</v>
      </c>
      <c r="D4143" s="42" t="n">
        <f aca="false">$B$5*A4143</f>
        <v>-0.874191702805071</v>
      </c>
      <c r="E4143" s="42" t="n">
        <f aca="false">$D$5*A4143+$F$5*B4143</f>
        <v>0.336898423940982</v>
      </c>
      <c r="F4143" s="43" t="n">
        <f aca="false">Inputs!$B$5*D4143+Inputs!$B$6*E4143</f>
        <v>-104264.091477556</v>
      </c>
      <c r="G4143" s="43" t="n">
        <f aca="false">F4143*SQRT(($B$6-2)/C4143)</f>
        <v>-49418.013543449</v>
      </c>
    </row>
    <row r="4144" customFormat="false" ht="15" hidden="false" customHeight="false" outlineLevel="0" collapsed="false">
      <c r="A4144" s="41" t="n">
        <v>0.4809258677</v>
      </c>
      <c r="B4144" s="41" t="n">
        <v>0.4594055533</v>
      </c>
      <c r="C4144" s="41" t="n">
        <v>0.4974696024</v>
      </c>
      <c r="D4144" s="42" t="n">
        <f aca="false">$B$5*A4144</f>
        <v>1.22875502981235</v>
      </c>
      <c r="E4144" s="42" t="n">
        <f aca="false">$D$5*A4144+$F$5*B4144</f>
        <v>1.93768128482866</v>
      </c>
      <c r="F4144" s="43" t="n">
        <f aca="false">Inputs!$B$5*D4144+Inputs!$B$6*E4144</f>
        <v>25991.4387398023</v>
      </c>
      <c r="G4144" s="43" t="n">
        <f aca="false">F4144*SQRT(($B$6-2)/C4144)</f>
        <v>52114.9162056279</v>
      </c>
    </row>
    <row r="4145" customFormat="false" ht="15" hidden="false" customHeight="false" outlineLevel="0" collapsed="false">
      <c r="A4145" s="41" t="n">
        <v>2.7535772157</v>
      </c>
      <c r="B4145" s="41" t="n">
        <v>0.6141355241</v>
      </c>
      <c r="C4145" s="41" t="n">
        <v>4.7503088652</v>
      </c>
      <c r="D4145" s="42" t="n">
        <f aca="false">$B$5*A4145</f>
        <v>7.03532931166571</v>
      </c>
      <c r="E4145" s="42" t="n">
        <f aca="false">$D$5*A4145+$F$5*B4145</f>
        <v>7.61283386251229</v>
      </c>
      <c r="F4145" s="43" t="n">
        <f aca="false">Inputs!$B$5*D4145+Inputs!$B$6*E4145</f>
        <v>322891.238040956</v>
      </c>
      <c r="G4145" s="43" t="n">
        <f aca="false">F4145*SQRT(($B$6-2)/C4145)</f>
        <v>209512.690430373</v>
      </c>
    </row>
    <row r="4146" customFormat="false" ht="15" hidden="false" customHeight="false" outlineLevel="0" collapsed="false">
      <c r="A4146" s="41" t="n">
        <v>1.1309377963</v>
      </c>
      <c r="B4146" s="41" t="n">
        <v>-0.3070720589</v>
      </c>
      <c r="C4146" s="41" t="n">
        <v>3.181729974</v>
      </c>
      <c r="D4146" s="42" t="n">
        <f aca="false">$B$5*A4146</f>
        <v>2.8895212317325</v>
      </c>
      <c r="E4146" s="42" t="n">
        <f aca="false">$D$5*A4146+$F$5*B4146</f>
        <v>2.16093086423715</v>
      </c>
      <c r="F4146" s="43" t="n">
        <f aca="false">Inputs!$B$5*D4146+Inputs!$B$6*E4146</f>
        <v>180905.579961392</v>
      </c>
      <c r="G4146" s="43" t="n">
        <f aca="false">F4146*SQRT(($B$6-2)/C4146)</f>
        <v>143428.448602428</v>
      </c>
    </row>
    <row r="4147" customFormat="false" ht="15" hidden="false" customHeight="false" outlineLevel="0" collapsed="false">
      <c r="A4147" s="41" t="n">
        <v>-0.9929123739</v>
      </c>
      <c r="B4147" s="41" t="n">
        <v>-0.3143174292</v>
      </c>
      <c r="C4147" s="41" t="n">
        <v>2.4557903737</v>
      </c>
      <c r="D4147" s="42" t="n">
        <f aca="false">$B$5*A4147</f>
        <v>-2.53686930883412</v>
      </c>
      <c r="E4147" s="42" t="n">
        <f aca="false">$D$5*A4147+$F$5*B4147</f>
        <v>-2.90546804119334</v>
      </c>
      <c r="F4147" s="43" t="n">
        <f aca="false">Inputs!$B$5*D4147+Inputs!$B$6*E4147</f>
        <v>-108413.528823745</v>
      </c>
      <c r="G4147" s="43" t="n">
        <f aca="false">F4147*SQRT(($B$6-2)/C4147)</f>
        <v>-97836.9335281054</v>
      </c>
    </row>
    <row r="4148" customFormat="false" ht="15" hidden="false" customHeight="false" outlineLevel="0" collapsed="false">
      <c r="A4148" s="41" t="n">
        <v>0.7119601713</v>
      </c>
      <c r="B4148" s="41" t="n">
        <v>0.4068278548</v>
      </c>
      <c r="C4148" s="41" t="n">
        <v>2.1087065855</v>
      </c>
      <c r="D4148" s="42" t="n">
        <f aca="false">$B$5*A4148</f>
        <v>1.81904260150268</v>
      </c>
      <c r="E4148" s="42" t="n">
        <f aca="false">$D$5*A4148+$F$5*B4148</f>
        <v>2.39665945627017</v>
      </c>
      <c r="F4148" s="43" t="n">
        <f aca="false">Inputs!$B$5*D4148+Inputs!$B$6*E4148</f>
        <v>62071.2873367593</v>
      </c>
      <c r="G4148" s="43" t="n">
        <f aca="false">F4148*SQRT(($B$6-2)/C4148)</f>
        <v>60450.1904220913</v>
      </c>
    </row>
    <row r="4149" customFormat="false" ht="15" hidden="false" customHeight="false" outlineLevel="0" collapsed="false">
      <c r="A4149" s="41" t="n">
        <v>0.4032513706</v>
      </c>
      <c r="B4149" s="41" t="n">
        <v>-0.2143443868</v>
      </c>
      <c r="C4149" s="41" t="n">
        <v>5.0825326742</v>
      </c>
      <c r="D4149" s="42" t="n">
        <f aca="false">$B$5*A4149</f>
        <v>1.03029839562002</v>
      </c>
      <c r="E4149" s="42" t="n">
        <f aca="false">$D$5*A4149+$F$5*B4149</f>
        <v>0.589454091017872</v>
      </c>
      <c r="F4149" s="43" t="n">
        <f aca="false">Inputs!$B$5*D4149+Inputs!$B$6*E4149</f>
        <v>73557.1350111084</v>
      </c>
      <c r="G4149" s="43" t="n">
        <f aca="false">F4149*SQRT(($B$6-2)/C4149)</f>
        <v>46142.3504883477</v>
      </c>
    </row>
    <row r="4150" customFormat="false" ht="15" hidden="false" customHeight="false" outlineLevel="0" collapsed="false">
      <c r="A4150" s="41" t="n">
        <v>-0.3738026188</v>
      </c>
      <c r="B4150" s="41" t="n">
        <v>-0.1798572443</v>
      </c>
      <c r="C4150" s="41" t="n">
        <v>1.6737519634</v>
      </c>
      <c r="D4150" s="42" t="n">
        <f aca="false">$B$5*A4150</f>
        <v>-0.955057481528624</v>
      </c>
      <c r="E4150" s="42" t="n">
        <f aca="false">$D$5*A4150+$F$5*B4150</f>
        <v>-1.2000636414099</v>
      </c>
      <c r="F4150" s="43" t="n">
        <f aca="false">Inputs!$B$5*D4150+Inputs!$B$6*E4150</f>
        <v>-35502.5660823674</v>
      </c>
      <c r="G4150" s="43" t="n">
        <f aca="false">F4150*SQRT(($B$6-2)/C4150)</f>
        <v>-38808.7087056661</v>
      </c>
    </row>
    <row r="4151" customFormat="false" ht="15" hidden="false" customHeight="false" outlineLevel="0" collapsed="false">
      <c r="A4151" s="41" t="n">
        <v>0.7244754502</v>
      </c>
      <c r="B4151" s="41" t="n">
        <v>0.8407274282</v>
      </c>
      <c r="C4151" s="41" t="n">
        <v>2.207887199</v>
      </c>
      <c r="D4151" s="42" t="n">
        <f aca="false">$B$5*A4151</f>
        <v>1.85101886422987</v>
      </c>
      <c r="E4151" s="42" t="n">
        <f aca="false">$D$5*A4151+$F$5*B4151</f>
        <v>3.17567430093202</v>
      </c>
      <c r="F4151" s="43" t="n">
        <f aca="false">Inputs!$B$5*D4151+Inputs!$B$6*E4151</f>
        <v>26318.1713763865</v>
      </c>
      <c r="G4151" s="43" t="n">
        <f aca="false">F4151*SQRT(($B$6-2)/C4151)</f>
        <v>25048.5313706044</v>
      </c>
    </row>
    <row r="4152" customFormat="false" ht="15" hidden="false" customHeight="false" outlineLevel="0" collapsed="false">
      <c r="A4152" s="41" t="n">
        <v>-1.0062416497</v>
      </c>
      <c r="B4152" s="41" t="n">
        <v>0.7623425594</v>
      </c>
      <c r="C4152" s="41" t="n">
        <v>4.7757060011</v>
      </c>
      <c r="D4152" s="42" t="n">
        <f aca="false">$B$5*A4152</f>
        <v>-2.5709253157637</v>
      </c>
      <c r="E4152" s="42" t="n">
        <f aca="false">$D$5*A4152+$F$5*B4152</f>
        <v>-1.07806966505842</v>
      </c>
      <c r="F4152" s="43" t="n">
        <f aca="false">Inputs!$B$5*D4152+Inputs!$B$6*E4152</f>
        <v>-203189.048323449</v>
      </c>
      <c r="G4152" s="43" t="n">
        <f aca="false">F4152*SQRT(($B$6-2)/C4152)</f>
        <v>-131491.143582516</v>
      </c>
    </row>
    <row r="4153" customFormat="false" ht="15" hidden="false" customHeight="false" outlineLevel="0" collapsed="false">
      <c r="A4153" s="41" t="n">
        <v>-0.6507212308</v>
      </c>
      <c r="B4153" s="41" t="n">
        <v>0.4689216518</v>
      </c>
      <c r="C4153" s="41" t="n">
        <v>6.949703978</v>
      </c>
      <c r="D4153" s="42" t="n">
        <f aca="false">$B$5*A4153</f>
        <v>-1.66257845346335</v>
      </c>
      <c r="E4153" s="42" t="n">
        <f aca="false">$D$5*A4153+$F$5*B4153</f>
        <v>-0.738740501466472</v>
      </c>
      <c r="F4153" s="43" t="n">
        <f aca="false">Inputs!$B$5*D4153+Inputs!$B$6*E4153</f>
        <v>-129320.820273011</v>
      </c>
      <c r="G4153" s="43" t="n">
        <f aca="false">F4153*SQRT(($B$6-2)/C4153)</f>
        <v>-69374.5685744135</v>
      </c>
    </row>
    <row r="4154" customFormat="false" ht="15" hidden="false" customHeight="false" outlineLevel="0" collapsed="false">
      <c r="A4154" s="41" t="n">
        <v>-0.1919657425</v>
      </c>
      <c r="B4154" s="41" t="n">
        <v>1.5657885492</v>
      </c>
      <c r="C4154" s="41" t="n">
        <v>2.9091191543</v>
      </c>
      <c r="D4154" s="42" t="n">
        <f aca="false">$B$5*A4154</f>
        <v>-0.490468256109024</v>
      </c>
      <c r="E4154" s="42" t="n">
        <f aca="false">$D$5*A4154+$F$5*B4154</f>
        <v>2.24691719652584</v>
      </c>
      <c r="F4154" s="43" t="n">
        <f aca="false">Inputs!$B$5*D4154+Inputs!$B$6*E4154</f>
        <v>-161392.685437194</v>
      </c>
      <c r="G4154" s="43" t="n">
        <f aca="false">F4154*SQRT(($B$6-2)/C4154)</f>
        <v>-133819.095733089</v>
      </c>
    </row>
    <row r="4155" customFormat="false" ht="15" hidden="false" customHeight="false" outlineLevel="0" collapsed="false">
      <c r="A4155" s="41" t="n">
        <v>-0.418074629</v>
      </c>
      <c r="B4155" s="41" t="n">
        <v>0.1786118409</v>
      </c>
      <c r="C4155" s="41" t="n">
        <v>9.1505063474</v>
      </c>
      <c r="D4155" s="42" t="n">
        <f aca="false">$B$5*A4155</f>
        <v>-1.06817149528155</v>
      </c>
      <c r="E4155" s="42" t="n">
        <f aca="false">$D$5*A4155+$F$5*B4155</f>
        <v>-0.686428308159751</v>
      </c>
      <c r="F4155" s="43" t="n">
        <f aca="false">Inputs!$B$5*D4155+Inputs!$B$6*E4155</f>
        <v>-72495.734120167</v>
      </c>
      <c r="G4155" s="43" t="n">
        <f aca="false">F4155*SQRT(($B$6-2)/C4155)</f>
        <v>-33892.6000366152</v>
      </c>
    </row>
    <row r="4156" customFormat="false" ht="15" hidden="false" customHeight="false" outlineLevel="0" collapsed="false">
      <c r="A4156" s="41" t="n">
        <v>0.6065931576</v>
      </c>
      <c r="B4156" s="41" t="n">
        <v>-0.8739588501</v>
      </c>
      <c r="C4156" s="41" t="n">
        <v>3.6710112507</v>
      </c>
      <c r="D4156" s="42" t="n">
        <f aca="false">$B$5*A4156</f>
        <v>1.54983219558426</v>
      </c>
      <c r="E4156" s="42" t="n">
        <f aca="false">$D$5*A4156+$F$5*B4156</f>
        <v>-0.0656618202654469</v>
      </c>
      <c r="F4156" s="43" t="n">
        <f aca="false">Inputs!$B$5*D4156+Inputs!$B$6*E4156</f>
        <v>158266.310571699</v>
      </c>
      <c r="G4156" s="43" t="n">
        <f aca="false">F4156*SQRT(($B$6-2)/C4156)</f>
        <v>116818.229154708</v>
      </c>
    </row>
    <row r="4157" customFormat="false" ht="15" hidden="false" customHeight="false" outlineLevel="0" collapsed="false">
      <c r="A4157" s="41" t="n">
        <v>-0.0728570554</v>
      </c>
      <c r="B4157" s="41" t="n">
        <v>-0.2665848846</v>
      </c>
      <c r="C4157" s="41" t="n">
        <v>3.4042087197</v>
      </c>
      <c r="D4157" s="42" t="n">
        <f aca="false">$B$5*A4157</f>
        <v>-0.186148176450163</v>
      </c>
      <c r="E4157" s="42" t="n">
        <f aca="false">$D$5*A4157+$F$5*B4157</f>
        <v>-0.633693706705564</v>
      </c>
      <c r="F4157" s="43" t="n">
        <f aca="false">Inputs!$B$5*D4157+Inputs!$B$6*E4157</f>
        <v>13069.8676902619</v>
      </c>
      <c r="G4157" s="43" t="n">
        <f aca="false">F4157*SQRT(($B$6-2)/C4157)</f>
        <v>10017.9324523163</v>
      </c>
    </row>
    <row r="4158" customFormat="false" ht="15" hidden="false" customHeight="false" outlineLevel="0" collapsed="false">
      <c r="A4158" s="41" t="n">
        <v>-0.5138134834</v>
      </c>
      <c r="B4158" s="41" t="n">
        <v>-0.4397230015</v>
      </c>
      <c r="C4158" s="41" t="n">
        <v>16.9062232986</v>
      </c>
      <c r="D4158" s="42" t="n">
        <f aca="false">$B$5*A4158</f>
        <v>-1.31278216564344</v>
      </c>
      <c r="E4158" s="42" t="n">
        <f aca="false">$D$5*A4158+$F$5*B4158</f>
        <v>-1.98195351945011</v>
      </c>
      <c r="F4158" s="43" t="n">
        <f aca="false">Inputs!$B$5*D4158+Inputs!$B$6*E4158</f>
        <v>-32180.5405918383</v>
      </c>
      <c r="G4158" s="43" t="n">
        <f aca="false">F4158*SQRT(($B$6-2)/C4158)</f>
        <v>-11068.4047691025</v>
      </c>
    </row>
    <row r="4159" customFormat="false" ht="15" hidden="false" customHeight="false" outlineLevel="0" collapsed="false">
      <c r="A4159" s="41" t="n">
        <v>1.1120145981</v>
      </c>
      <c r="B4159" s="41" t="n">
        <v>-0.5985507348</v>
      </c>
      <c r="C4159" s="41" t="n">
        <v>4.2749149332</v>
      </c>
      <c r="D4159" s="42" t="n">
        <f aca="false">$B$5*A4159</f>
        <v>2.84117287592542</v>
      </c>
      <c r="E4159" s="42" t="n">
        <f aca="false">$D$5*A4159+$F$5*B4159</f>
        <v>1.6125922937553</v>
      </c>
      <c r="F4159" s="43" t="n">
        <f aca="false">Inputs!$B$5*D4159+Inputs!$B$6*E4159</f>
        <v>203487.672904777</v>
      </c>
      <c r="G4159" s="43" t="n">
        <f aca="false">F4159*SQRT(($B$6-2)/C4159)</f>
        <v>139184.016339386</v>
      </c>
    </row>
    <row r="4160" customFormat="false" ht="15" hidden="false" customHeight="false" outlineLevel="0" collapsed="false">
      <c r="A4160" s="41" t="n">
        <v>0.5664078827</v>
      </c>
      <c r="B4160" s="41" t="n">
        <v>0.314595002</v>
      </c>
      <c r="C4160" s="41" t="n">
        <v>11.5029103423</v>
      </c>
      <c r="D4160" s="42" t="n">
        <f aca="false">$B$5*A4160</f>
        <v>1.44715970076939</v>
      </c>
      <c r="E4160" s="42" t="n">
        <f aca="false">$D$5*A4160+$F$5*B4160</f>
        <v>1.89104244468967</v>
      </c>
      <c r="F4160" s="43" t="n">
        <f aca="false">Inputs!$B$5*D4160+Inputs!$B$6*E4160</f>
        <v>50163.8478424552</v>
      </c>
      <c r="G4160" s="43" t="n">
        <f aca="false">F4160*SQRT(($B$6-2)/C4160)</f>
        <v>20917.1240646562</v>
      </c>
    </row>
    <row r="4161" customFormat="false" ht="15" hidden="false" customHeight="false" outlineLevel="0" collapsed="false">
      <c r="A4161" s="41" t="n">
        <v>-1.3969801158</v>
      </c>
      <c r="B4161" s="41" t="n">
        <v>0.5191694384</v>
      </c>
      <c r="C4161" s="41" t="n">
        <v>15.9654572998</v>
      </c>
      <c r="D4161" s="42" t="n">
        <f aca="false">$B$5*A4161</f>
        <v>-3.56925351519638</v>
      </c>
      <c r="E4161" s="42" t="n">
        <f aca="false">$D$5*A4161+$F$5*B4161</f>
        <v>-2.42776397520726</v>
      </c>
      <c r="F4161" s="43" t="n">
        <f aca="false">Inputs!$B$5*D4161+Inputs!$B$6*E4161</f>
        <v>-235537.152759275</v>
      </c>
      <c r="G4161" s="43" t="n">
        <f aca="false">F4161*SQRT(($B$6-2)/C4161)</f>
        <v>-83364.9967188076</v>
      </c>
    </row>
    <row r="4162" customFormat="false" ht="15" hidden="false" customHeight="false" outlineLevel="0" collapsed="false">
      <c r="A4162" s="41" t="n">
        <v>-1.4135132098</v>
      </c>
      <c r="B4162" s="41" t="n">
        <v>0.6280918282</v>
      </c>
      <c r="C4162" s="41" t="n">
        <v>1.1329161378</v>
      </c>
      <c r="D4162" s="42" t="n">
        <f aca="false">$B$5*A4162</f>
        <v>-3.61149520726426</v>
      </c>
      <c r="E4162" s="42" t="n">
        <f aca="false">$D$5*A4162+$F$5*B4162</f>
        <v>-2.27902480255191</v>
      </c>
      <c r="F4162" s="43" t="n">
        <f aca="false">Inputs!$B$5*D4162+Inputs!$B$6*E4162</f>
        <v>-247198.280598831</v>
      </c>
      <c r="G4162" s="43" t="n">
        <f aca="false">F4162*SQRT(($B$6-2)/C4162)</f>
        <v>-328444.173432655</v>
      </c>
    </row>
    <row r="4163" customFormat="false" ht="15" hidden="false" customHeight="false" outlineLevel="0" collapsed="false">
      <c r="A4163" s="41" t="n">
        <v>-0.5071916431</v>
      </c>
      <c r="B4163" s="41" t="n">
        <v>0.0083672533</v>
      </c>
      <c r="C4163" s="41" t="n">
        <v>1.6494675224</v>
      </c>
      <c r="D4163" s="42" t="n">
        <f aca="false">$B$5*A4163</f>
        <v>-1.29586350910672</v>
      </c>
      <c r="E4163" s="42" t="n">
        <f aca="false">$D$5*A4163+$F$5*B4163</f>
        <v>-1.19245895050361</v>
      </c>
      <c r="F4163" s="43" t="n">
        <f aca="false">Inputs!$B$5*D4163+Inputs!$B$6*E4163</f>
        <v>-69963.4033854918</v>
      </c>
      <c r="G4163" s="43" t="n">
        <f aca="false">F4163*SQRT(($B$6-2)/C4163)</f>
        <v>-77039.6038831012</v>
      </c>
    </row>
    <row r="4164" customFormat="false" ht="15" hidden="false" customHeight="false" outlineLevel="0" collapsed="false">
      <c r="A4164" s="41" t="n">
        <v>-1.2942799496</v>
      </c>
      <c r="B4164" s="41" t="n">
        <v>0.1223823236</v>
      </c>
      <c r="C4164" s="41" t="n">
        <v>0.6282703023</v>
      </c>
      <c r="D4164" s="42" t="n">
        <f aca="false">$B$5*A4164</f>
        <v>-3.30685684607079</v>
      </c>
      <c r="E4164" s="42" t="n">
        <f aca="false">$D$5*A4164+$F$5*B4164</f>
        <v>-2.86852982125226</v>
      </c>
      <c r="F4164" s="43" t="n">
        <f aca="false">Inputs!$B$5*D4164+Inputs!$B$6*E4164</f>
        <v>-187259.193544466</v>
      </c>
      <c r="G4164" s="43" t="n">
        <f aca="false">F4164*SQRT(($B$6-2)/C4164)</f>
        <v>-334106.46607729</v>
      </c>
    </row>
    <row r="4165" customFormat="false" ht="15" hidden="false" customHeight="false" outlineLevel="0" collapsed="false">
      <c r="A4165" s="41" t="n">
        <v>0.926950418</v>
      </c>
      <c r="B4165" s="41" t="n">
        <v>-0.806965428</v>
      </c>
      <c r="C4165" s="41" t="n">
        <v>5.35839213</v>
      </c>
      <c r="D4165" s="42" t="n">
        <f aca="false">$B$5*A4165</f>
        <v>2.36833796017532</v>
      </c>
      <c r="E4165" s="42" t="n">
        <f aca="false">$D$5*A4165+$F$5*B4165</f>
        <v>0.812336929125846</v>
      </c>
      <c r="F4165" s="43" t="n">
        <f aca="false">Inputs!$B$5*D4165+Inputs!$B$6*E4165</f>
        <v>196216.94956124</v>
      </c>
      <c r="G4165" s="43" t="n">
        <f aca="false">F4165*SQRT(($B$6-2)/C4165)</f>
        <v>119876.55988478</v>
      </c>
    </row>
    <row r="4166" customFormat="false" ht="15" hidden="false" customHeight="false" outlineLevel="0" collapsed="false">
      <c r="A4166" s="41" t="n">
        <v>-0.6071670861</v>
      </c>
      <c r="B4166" s="41" t="n">
        <v>0.4546210236</v>
      </c>
      <c r="C4166" s="41" t="n">
        <v>5.417556742</v>
      </c>
      <c r="D4166" s="42" t="n">
        <f aca="false">$B$5*A4166</f>
        <v>-1.55129857029707</v>
      </c>
      <c r="E4166" s="42" t="n">
        <f aca="false">$D$5*A4166+$F$5*B4166</f>
        <v>-0.659793118121474</v>
      </c>
      <c r="F4166" s="43" t="n">
        <f aca="false">Inputs!$B$5*D4166+Inputs!$B$6*E4166</f>
        <v>-122140.201123633</v>
      </c>
      <c r="G4166" s="43" t="n">
        <f aca="false">F4166*SQRT(($B$6-2)/C4166)</f>
        <v>-74211.616953492</v>
      </c>
    </row>
    <row r="4167" customFormat="false" ht="15" hidden="false" customHeight="false" outlineLevel="0" collapsed="false">
      <c r="A4167" s="41" t="n">
        <v>0.4796183236</v>
      </c>
      <c r="B4167" s="41" t="n">
        <v>-2.4341792984</v>
      </c>
      <c r="C4167" s="41" t="n">
        <v>2.0013135924</v>
      </c>
      <c r="D4167" s="42" t="n">
        <f aca="false">$B$5*A4167</f>
        <v>1.22541428335332</v>
      </c>
      <c r="E4167" s="42" t="n">
        <f aca="false">$D$5*A4167+$F$5*B4167</f>
        <v>-3.06191144213042</v>
      </c>
      <c r="F4167" s="43" t="n">
        <f aca="false">Inputs!$B$5*D4167+Inputs!$B$6*E4167</f>
        <v>275637.000441853</v>
      </c>
      <c r="G4167" s="43" t="n">
        <f aca="false">F4167*SQRT(($B$6-2)/C4167)</f>
        <v>275546.526339465</v>
      </c>
    </row>
    <row r="4168" customFormat="false" ht="15" hidden="false" customHeight="false" outlineLevel="0" collapsed="false">
      <c r="A4168" s="41" t="n">
        <v>2.0154063638</v>
      </c>
      <c r="B4168" s="41" t="n">
        <v>0.5285534835</v>
      </c>
      <c r="C4168" s="41" t="n">
        <v>0.2548321326</v>
      </c>
      <c r="D4168" s="42" t="n">
        <f aca="false">$B$5*A4168</f>
        <v>5.14931899687266</v>
      </c>
      <c r="E4168" s="42" t="n">
        <f aca="false">$D$5*A4168+$F$5*B4168</f>
        <v>5.70851318637121</v>
      </c>
      <c r="F4168" s="43" t="n">
        <f aca="false">Inputs!$B$5*D4168+Inputs!$B$6*E4168</f>
        <v>229506.240368705</v>
      </c>
      <c r="G4168" s="43" t="n">
        <f aca="false">F4168*SQRT(($B$6-2)/C4168)</f>
        <v>642957.700599442</v>
      </c>
    </row>
    <row r="4169" customFormat="false" ht="15" hidden="false" customHeight="false" outlineLevel="0" collapsed="false">
      <c r="A4169" s="41" t="n">
        <v>0.6969186625</v>
      </c>
      <c r="B4169" s="41" t="n">
        <v>-0.1435404467</v>
      </c>
      <c r="C4169" s="41" t="n">
        <v>4.434957782</v>
      </c>
      <c r="D4169" s="42" t="n">
        <f aca="false">$B$5*A4169</f>
        <v>1.7806118768624</v>
      </c>
      <c r="E4169" s="42" t="n">
        <f aca="false">$D$5*A4169+$F$5*B4169</f>
        <v>1.41052150681635</v>
      </c>
      <c r="F4169" s="43" t="n">
        <f aca="false">Inputs!$B$5*D4169+Inputs!$B$6*E4169</f>
        <v>107535.112345422</v>
      </c>
      <c r="G4169" s="43" t="n">
        <f aca="false">F4169*SQRT(($B$6-2)/C4169)</f>
        <v>72213.8577276113</v>
      </c>
    </row>
    <row r="4170" customFormat="false" ht="15" hidden="false" customHeight="false" outlineLevel="0" collapsed="false">
      <c r="A4170" s="41" t="n">
        <v>-1.8553535086</v>
      </c>
      <c r="B4170" s="41" t="n">
        <v>0.6747220613</v>
      </c>
      <c r="C4170" s="41" t="n">
        <v>0.697116877</v>
      </c>
      <c r="D4170" s="42" t="n">
        <f aca="false">$B$5*A4170</f>
        <v>-4.74038746693984</v>
      </c>
      <c r="E4170" s="42" t="n">
        <f aca="false">$D$5*A4170+$F$5*B4170</f>
        <v>-3.24990410552522</v>
      </c>
      <c r="F4170" s="43" t="n">
        <f aca="false">Inputs!$B$5*D4170+Inputs!$B$6*E4170</f>
        <v>-311543.541417723</v>
      </c>
      <c r="G4170" s="43" t="n">
        <f aca="false">F4170*SQRT(($B$6-2)/C4170)</f>
        <v>-527692.536475727</v>
      </c>
    </row>
    <row r="4171" customFormat="false" ht="15" hidden="false" customHeight="false" outlineLevel="0" collapsed="false">
      <c r="A4171" s="41" t="n">
        <v>-0.5651880282</v>
      </c>
      <c r="B4171" s="41" t="n">
        <v>0.5439316942</v>
      </c>
      <c r="C4171" s="41" t="n">
        <v>2.7268883262</v>
      </c>
      <c r="D4171" s="42" t="n">
        <f aca="false">$B$5*A4171</f>
        <v>-1.4440429993125</v>
      </c>
      <c r="E4171" s="42" t="n">
        <f aca="false">$D$5*A4171+$F$5*B4171</f>
        <v>-0.405683566737555</v>
      </c>
      <c r="F4171" s="43" t="n">
        <f aca="false">Inputs!$B$5*D4171+Inputs!$B$6*E4171</f>
        <v>-124120.121594373</v>
      </c>
      <c r="G4171" s="43" t="n">
        <f aca="false">F4171*SQRT(($B$6-2)/C4171)</f>
        <v>-106297.613403491</v>
      </c>
    </row>
    <row r="4172" customFormat="false" ht="15" hidden="false" customHeight="false" outlineLevel="0" collapsed="false">
      <c r="A4172" s="41" t="n">
        <v>-0.2188010703</v>
      </c>
      <c r="B4172" s="41" t="n">
        <v>0.2380393791</v>
      </c>
      <c r="C4172" s="41" t="n">
        <v>5.5775785493</v>
      </c>
      <c r="D4172" s="42" t="n">
        <f aca="false">$B$5*A4172</f>
        <v>-0.559031929276803</v>
      </c>
      <c r="E4172" s="42" t="n">
        <f aca="false">$D$5*A4172+$F$5*B4172</f>
        <v>-0.109623208234769</v>
      </c>
      <c r="F4172" s="43" t="n">
        <f aca="false">Inputs!$B$5*D4172+Inputs!$B$6*E4172</f>
        <v>-50422.0325159419</v>
      </c>
      <c r="G4172" s="43" t="n">
        <f aca="false">F4172*SQRT(($B$6-2)/C4172)</f>
        <v>-30193.4332200671</v>
      </c>
    </row>
    <row r="4173" customFormat="false" ht="15" hidden="false" customHeight="false" outlineLevel="0" collapsed="false">
      <c r="A4173" s="41" t="n">
        <v>-0.7749963814</v>
      </c>
      <c r="B4173" s="41" t="n">
        <v>0.8643889427</v>
      </c>
      <c r="C4173" s="41" t="n">
        <v>3.5964278997</v>
      </c>
      <c r="D4173" s="42" t="n">
        <f aca="false">$B$5*A4173</f>
        <v>-1.98009873389812</v>
      </c>
      <c r="E4173" s="42" t="n">
        <f aca="false">$D$5*A4173+$F$5*B4173</f>
        <v>-0.351593224053996</v>
      </c>
      <c r="F4173" s="43" t="n">
        <f aca="false">Inputs!$B$5*D4173+Inputs!$B$6*E4173</f>
        <v>-180430.212187112</v>
      </c>
      <c r="G4173" s="43" t="n">
        <f aca="false">F4173*SQRT(($B$6-2)/C4173)</f>
        <v>-134551.51082309</v>
      </c>
    </row>
    <row r="4174" customFormat="false" ht="15" hidden="false" customHeight="false" outlineLevel="0" collapsed="false">
      <c r="A4174" s="41" t="n">
        <v>-1.1883790395</v>
      </c>
      <c r="B4174" s="41" t="n">
        <v>2.2455694253</v>
      </c>
      <c r="C4174" s="41" t="n">
        <v>6.9078738452</v>
      </c>
      <c r="D4174" s="42" t="n">
        <f aca="false">$B$5*A4174</f>
        <v>-3.03628234657588</v>
      </c>
      <c r="E4174" s="42" t="n">
        <f aca="false">$D$5*A4174+$F$5*B4174</f>
        <v>1.04967203922331</v>
      </c>
      <c r="F4174" s="43" t="n">
        <f aca="false">Inputs!$B$5*D4174+Inputs!$B$6*E4174</f>
        <v>-356111.836618754</v>
      </c>
      <c r="G4174" s="43" t="n">
        <f aca="false">F4174*SQRT(($B$6-2)/C4174)</f>
        <v>-191614.869709007</v>
      </c>
    </row>
    <row r="4175" customFormat="false" ht="15" hidden="false" customHeight="false" outlineLevel="0" collapsed="false">
      <c r="A4175" s="41" t="n">
        <v>2.237948635</v>
      </c>
      <c r="B4175" s="41" t="n">
        <v>1.6326995855</v>
      </c>
      <c r="C4175" s="41" t="n">
        <v>2.5988994104</v>
      </c>
      <c r="D4175" s="42" t="n">
        <f aca="false">$B$5*A4175</f>
        <v>5.71790961228419</v>
      </c>
      <c r="E4175" s="42" t="n">
        <f aca="false">$D$5*A4175+$F$5*B4175</f>
        <v>8.14465011474857</v>
      </c>
      <c r="F4175" s="43" t="n">
        <f aca="false">Inputs!$B$5*D4175+Inputs!$B$6*E4175</f>
        <v>164558.45549099</v>
      </c>
      <c r="G4175" s="43" t="n">
        <f aca="false">F4175*SQRT(($B$6-2)/C4175)</f>
        <v>144357.869876866</v>
      </c>
    </row>
    <row r="4176" customFormat="false" ht="15" hidden="false" customHeight="false" outlineLevel="0" collapsed="false">
      <c r="A4176" s="41" t="n">
        <v>1.2754789858</v>
      </c>
      <c r="B4176" s="41" t="n">
        <v>-0.0845483582</v>
      </c>
      <c r="C4176" s="41" t="n">
        <v>1.7201180677</v>
      </c>
      <c r="D4176" s="42" t="n">
        <f aca="false">$B$5*A4176</f>
        <v>3.25882079647119</v>
      </c>
      <c r="E4176" s="42" t="n">
        <f aca="false">$D$5*A4176+$F$5*B4176</f>
        <v>2.8891208629458</v>
      </c>
      <c r="F4176" s="43" t="n">
        <f aca="false">Inputs!$B$5*D4176+Inputs!$B$6*E4176</f>
        <v>181426.036499829</v>
      </c>
      <c r="G4176" s="43" t="n">
        <f aca="false">F4176*SQRT(($B$6-2)/C4176)</f>
        <v>195630.012171654</v>
      </c>
    </row>
    <row r="4177" customFormat="false" ht="15" hidden="false" customHeight="false" outlineLevel="0" collapsed="false">
      <c r="A4177" s="41" t="n">
        <v>1.1665467057</v>
      </c>
      <c r="B4177" s="41" t="n">
        <v>-0.0961764983</v>
      </c>
      <c r="C4177" s="41" t="n">
        <v>1.4314453265</v>
      </c>
      <c r="D4177" s="42" t="n">
        <f aca="false">$B$5*A4177</f>
        <v>2.98050121320165</v>
      </c>
      <c r="E4177" s="42" t="n">
        <f aca="false">$D$5*A4177+$F$5*B4177</f>
        <v>2.60982811038706</v>
      </c>
      <c r="F4177" s="43" t="n">
        <f aca="false">Inputs!$B$5*D4177+Inputs!$B$6*E4177</f>
        <v>167558.715800812</v>
      </c>
      <c r="G4177" s="43" t="n">
        <f aca="false">F4177*SQRT(($B$6-2)/C4177)</f>
        <v>198059.025801604</v>
      </c>
    </row>
    <row r="4178" customFormat="false" ht="15" hidden="false" customHeight="false" outlineLevel="0" collapsed="false">
      <c r="A4178" s="41" t="n">
        <v>-1.5535175422</v>
      </c>
      <c r="B4178" s="41" t="n">
        <v>1.503201414</v>
      </c>
      <c r="C4178" s="41" t="n">
        <v>5.4691084009</v>
      </c>
      <c r="D4178" s="42" t="n">
        <f aca="false">$B$5*A4178</f>
        <v>-3.96920320175154</v>
      </c>
      <c r="E4178" s="42" t="n">
        <f aca="false">$D$5*A4178+$F$5*B4178</f>
        <v>-1.10108686905732</v>
      </c>
      <c r="F4178" s="43" t="n">
        <f aca="false">Inputs!$B$5*D4178+Inputs!$B$6*E4178</f>
        <v>-341865.976722288</v>
      </c>
      <c r="G4178" s="43" t="n">
        <f aca="false">F4178*SQRT(($B$6-2)/C4178)</f>
        <v>-206734.335793859</v>
      </c>
    </row>
    <row r="4179" customFormat="false" ht="15" hidden="false" customHeight="false" outlineLevel="0" collapsed="false">
      <c r="A4179" s="41" t="n">
        <v>1.1288244629</v>
      </c>
      <c r="B4179" s="41" t="n">
        <v>-0.0313391077</v>
      </c>
      <c r="C4179" s="41" t="n">
        <v>3.0073615313</v>
      </c>
      <c r="D4179" s="42" t="n">
        <f aca="false">$B$5*A4179</f>
        <v>2.88412171130882</v>
      </c>
      <c r="E4179" s="42" t="n">
        <f aca="false">$D$5*A4179+$F$5*B4179</f>
        <v>2.63202231902777</v>
      </c>
      <c r="F4179" s="43" t="n">
        <f aca="false">Inputs!$B$5*D4179+Inputs!$B$6*E4179</f>
        <v>156811.055179494</v>
      </c>
      <c r="G4179" s="43" t="n">
        <f aca="false">F4179*SQRT(($B$6-2)/C4179)</f>
        <v>127878.889130755</v>
      </c>
    </row>
    <row r="4180" customFormat="false" ht="15" hidden="false" customHeight="false" outlineLevel="0" collapsed="false">
      <c r="A4180" s="41" t="n">
        <v>-1.2251842573</v>
      </c>
      <c r="B4180" s="41" t="n">
        <v>-0.5862006766</v>
      </c>
      <c r="C4180" s="41" t="n">
        <v>1.6418925914</v>
      </c>
      <c r="D4180" s="42" t="n">
        <f aca="false">$B$5*A4180</f>
        <v>-3.13031886973355</v>
      </c>
      <c r="E4180" s="42" t="n">
        <f aca="false">$D$5*A4180+$F$5*B4180</f>
        <v>-3.92765224949425</v>
      </c>
      <c r="F4180" s="43" t="n">
        <f aca="false">Inputs!$B$5*D4180+Inputs!$B$6*E4180</f>
        <v>-116649.274498642</v>
      </c>
      <c r="G4180" s="43" t="n">
        <f aca="false">F4180*SQRT(($B$6-2)/C4180)</f>
        <v>-128743.309281694</v>
      </c>
    </row>
    <row r="4181" customFormat="false" ht="15" hidden="false" customHeight="false" outlineLevel="0" collapsed="false">
      <c r="A4181" s="41" t="n">
        <v>-1.8211455849</v>
      </c>
      <c r="B4181" s="41" t="n">
        <v>0.9450808526</v>
      </c>
      <c r="C4181" s="41" t="n">
        <v>4.2767484525</v>
      </c>
      <c r="D4181" s="42" t="n">
        <f aca="false">$B$5*A4181</f>
        <v>-4.65298697316555</v>
      </c>
      <c r="E4181" s="42" t="n">
        <f aca="false">$D$5*A4181+$F$5*B4181</f>
        <v>-2.70166282989364</v>
      </c>
      <c r="F4181" s="43" t="n">
        <f aca="false">Inputs!$B$5*D4181+Inputs!$B$6*E4181</f>
        <v>-330215.555821873</v>
      </c>
      <c r="G4181" s="43" t="n">
        <f aca="false">F4181*SQRT(($B$6-2)/C4181)</f>
        <v>-225816.500370698</v>
      </c>
    </row>
    <row r="4182" customFormat="false" ht="15" hidden="false" customHeight="false" outlineLevel="0" collapsed="false">
      <c r="A4182" s="41" t="n">
        <v>-1.6033089669</v>
      </c>
      <c r="B4182" s="41" t="n">
        <v>0.2868308701</v>
      </c>
      <c r="C4182" s="41" t="n">
        <v>0.5637814917</v>
      </c>
      <c r="D4182" s="42" t="n">
        <f aca="false">$B$5*A4182</f>
        <v>-4.09641919833381</v>
      </c>
      <c r="E4182" s="42" t="n">
        <f aca="false">$D$5*A4182+$F$5*B4182</f>
        <v>-3.31993090831093</v>
      </c>
      <c r="F4182" s="43" t="n">
        <f aca="false">Inputs!$B$5*D4182+Inputs!$B$6*E4182</f>
        <v>-243645.374417834</v>
      </c>
      <c r="G4182" s="43" t="n">
        <f aca="false">F4182*SQRT(($B$6-2)/C4182)</f>
        <v>-458899.686920632</v>
      </c>
    </row>
    <row r="4183" customFormat="false" ht="15" hidden="false" customHeight="false" outlineLevel="0" collapsed="false">
      <c r="A4183" s="41" t="n">
        <v>-0.8436933478</v>
      </c>
      <c r="B4183" s="41" t="n">
        <v>-1.426703445</v>
      </c>
      <c r="C4183" s="41" t="n">
        <v>3.3634164928</v>
      </c>
      <c r="D4183" s="42" t="n">
        <f aca="false">$B$5*A4183</f>
        <v>-2.15561797431774</v>
      </c>
      <c r="E4183" s="42" t="n">
        <f aca="false">$D$5*A4183+$F$5*B4183</f>
        <v>-4.47119453805203</v>
      </c>
      <c r="F4183" s="43" t="n">
        <f aca="false">Inputs!$B$5*D4183+Inputs!$B$6*E4183</f>
        <v>7997.9294708278</v>
      </c>
      <c r="G4183" s="43" t="n">
        <f aca="false">F4183*SQRT(($B$6-2)/C4183)</f>
        <v>6167.40179901755</v>
      </c>
    </row>
    <row r="4184" customFormat="false" ht="15" hidden="false" customHeight="false" outlineLevel="0" collapsed="false">
      <c r="A4184" s="41" t="n">
        <v>0.2383550933</v>
      </c>
      <c r="B4184" s="41" t="n">
        <v>-0.3337993853</v>
      </c>
      <c r="C4184" s="41" t="n">
        <v>3.9682523115</v>
      </c>
      <c r="D4184" s="42" t="n">
        <f aca="false">$B$5*A4184</f>
        <v>0.608992028593616</v>
      </c>
      <c r="E4184" s="42" t="n">
        <f aca="false">$D$5*A4184+$F$5*B4184</f>
        <v>-0.00919932696638148</v>
      </c>
      <c r="F4184" s="43" t="n">
        <f aca="false">Inputs!$B$5*D4184+Inputs!$B$6*E4184</f>
        <v>61359.1692076807</v>
      </c>
      <c r="G4184" s="43" t="n">
        <f aca="false">F4184*SQRT(($B$6-2)/C4184)</f>
        <v>43560.697948222</v>
      </c>
    </row>
    <row r="4185" customFormat="false" ht="15" hidden="false" customHeight="false" outlineLevel="0" collapsed="false">
      <c r="A4185" s="41" t="n">
        <v>0.8381891054</v>
      </c>
      <c r="B4185" s="41" t="n">
        <v>-1.2676052687</v>
      </c>
      <c r="C4185" s="41" t="n">
        <v>4.3907213264</v>
      </c>
      <c r="D4185" s="42" t="n">
        <f aca="false">$B$5*A4185</f>
        <v>2.14155475587068</v>
      </c>
      <c r="E4185" s="42" t="n">
        <f aca="false">$D$5*A4185+$F$5*B4185</f>
        <v>-0.194285654525482</v>
      </c>
      <c r="F4185" s="43" t="n">
        <f aca="false">Inputs!$B$5*D4185+Inputs!$B$6*E4185</f>
        <v>223869.758313342</v>
      </c>
      <c r="G4185" s="43" t="n">
        <f aca="false">F4185*SQRT(($B$6-2)/C4185)</f>
        <v>151092.355324323</v>
      </c>
    </row>
    <row r="4186" customFormat="false" ht="15" hidden="false" customHeight="false" outlineLevel="0" collapsed="false">
      <c r="A4186" s="41" t="n">
        <v>-0.7573146455</v>
      </c>
      <c r="B4186" s="41" t="n">
        <v>-2.3876422085</v>
      </c>
      <c r="C4186" s="41" t="n">
        <v>9.1918462915</v>
      </c>
      <c r="D4186" s="42" t="n">
        <f aca="false">$B$5*A4186</f>
        <v>-1.93492228700237</v>
      </c>
      <c r="E4186" s="42" t="n">
        <f aca="false">$D$5*A4186+$F$5*B4186</f>
        <v>-5.92494441610373</v>
      </c>
      <c r="F4186" s="43" t="n">
        <f aca="false">Inputs!$B$5*D4186+Inputs!$B$6*E4186</f>
        <v>102754.992104949</v>
      </c>
      <c r="G4186" s="43" t="n">
        <f aca="false">F4186*SQRT(($B$6-2)/C4186)</f>
        <v>47931.0067829802</v>
      </c>
    </row>
    <row r="4187" customFormat="false" ht="15" hidden="false" customHeight="false" outlineLevel="0" collapsed="false">
      <c r="A4187" s="41" t="n">
        <v>-2.1843466823</v>
      </c>
      <c r="B4187" s="41" t="n">
        <v>1.79819241</v>
      </c>
      <c r="C4187" s="41" t="n">
        <v>2.4821028306</v>
      </c>
      <c r="D4187" s="42" t="n">
        <f aca="false">$B$5*A4187</f>
        <v>-5.58095780034927</v>
      </c>
      <c r="E4187" s="42" t="n">
        <f aca="false">$D$5*A4187+$F$5*B4187</f>
        <v>-2.09282617193511</v>
      </c>
      <c r="F4187" s="43" t="n">
        <f aca="false">Inputs!$B$5*D4187+Inputs!$B$6*E4187</f>
        <v>-453454.471438171</v>
      </c>
      <c r="G4187" s="43" t="n">
        <f aca="false">F4187*SQRT(($B$6-2)/C4187)</f>
        <v>-407041.604599618</v>
      </c>
    </row>
    <row r="4188" customFormat="false" ht="15" hidden="false" customHeight="false" outlineLevel="0" collapsed="false">
      <c r="A4188" s="41" t="n">
        <v>2.0835982441</v>
      </c>
      <c r="B4188" s="41" t="n">
        <v>0.0927262052</v>
      </c>
      <c r="C4188" s="41" t="n">
        <v>4.0136218105</v>
      </c>
      <c r="D4188" s="42" t="n">
        <f aca="false">$B$5*A4188</f>
        <v>5.32354775339955</v>
      </c>
      <c r="E4188" s="42" t="n">
        <f aca="false">$D$5*A4188+$F$5*B4188</f>
        <v>5.11821946142515</v>
      </c>
      <c r="F4188" s="43" t="n">
        <f aca="false">Inputs!$B$5*D4188+Inputs!$B$6*E4188</f>
        <v>276443.802268697</v>
      </c>
      <c r="G4188" s="43" t="n">
        <f aca="false">F4188*SQRT(($B$6-2)/C4188)</f>
        <v>195143.293986376</v>
      </c>
    </row>
    <row r="4189" customFormat="false" ht="15" hidden="false" customHeight="false" outlineLevel="0" collapsed="false">
      <c r="A4189" s="41" t="n">
        <v>-0.8238287659</v>
      </c>
      <c r="B4189" s="41" t="n">
        <v>-0.2984489255</v>
      </c>
      <c r="C4189" s="41" t="n">
        <v>4.5200430198</v>
      </c>
      <c r="D4189" s="42" t="n">
        <f aca="false">$B$5*A4189</f>
        <v>-2.10486440383196</v>
      </c>
      <c r="E4189" s="42" t="n">
        <f aca="false">$D$5*A4189+$F$5*B4189</f>
        <v>-2.47571789730552</v>
      </c>
      <c r="F4189" s="43" t="n">
        <f aca="false">Inputs!$B$5*D4189+Inputs!$B$6*E4189</f>
        <v>-86700.5455179201</v>
      </c>
      <c r="G4189" s="43" t="n">
        <f aca="false">F4189*SQRT(($B$6-2)/C4189)</f>
        <v>-57672.0705464563</v>
      </c>
    </row>
    <row r="4190" customFormat="false" ht="15" hidden="false" customHeight="false" outlineLevel="0" collapsed="false">
      <c r="A4190" s="41" t="n">
        <v>0.8735742025</v>
      </c>
      <c r="B4190" s="41" t="n">
        <v>-0.5143890198</v>
      </c>
      <c r="C4190" s="41" t="n">
        <v>3.0370228196</v>
      </c>
      <c r="D4190" s="42" t="n">
        <f aca="false">$B$5*A4190</f>
        <v>2.23196290182873</v>
      </c>
      <c r="E4190" s="42" t="n">
        <f aca="false">$D$5*A4190+$F$5*B4190</f>
        <v>1.1905281982011</v>
      </c>
      <c r="F4190" s="43" t="n">
        <f aca="false">Inputs!$B$5*D4190+Inputs!$B$6*E4190</f>
        <v>163669.880272818</v>
      </c>
      <c r="G4190" s="43" t="n">
        <f aca="false">F4190*SQRT(($B$6-2)/C4190)</f>
        <v>132818.855922709</v>
      </c>
    </row>
    <row r="4191" customFormat="false" ht="15" hidden="false" customHeight="false" outlineLevel="0" collapsed="false">
      <c r="A4191" s="41" t="n">
        <v>0.237633867</v>
      </c>
      <c r="B4191" s="41" t="n">
        <v>-0.0127560505</v>
      </c>
      <c r="C4191" s="41" t="n">
        <v>1.0112965239</v>
      </c>
      <c r="D4191" s="42" t="n">
        <f aca="false">$B$5*A4191</f>
        <v>0.607149311236789</v>
      </c>
      <c r="E4191" s="42" t="n">
        <f aca="false">$D$5*A4191+$F$5*B4191</f>
        <v>0.543444218072062</v>
      </c>
      <c r="F4191" s="43" t="n">
        <f aca="false">Inputs!$B$5*D4191+Inputs!$B$6*E4191</f>
        <v>33542.7202200758</v>
      </c>
      <c r="G4191" s="43" t="n">
        <f aca="false">F4191*SQRT(($B$6-2)/C4191)</f>
        <v>47170.8845645938</v>
      </c>
    </row>
    <row r="4192" customFormat="false" ht="15" hidden="false" customHeight="false" outlineLevel="0" collapsed="false">
      <c r="A4192" s="41" t="n">
        <v>-0.5688126701</v>
      </c>
      <c r="B4192" s="41" t="n">
        <v>-0.526192746</v>
      </c>
      <c r="C4192" s="41" t="n">
        <v>5.8559821667</v>
      </c>
      <c r="D4192" s="42" t="n">
        <f aca="false">$B$5*A4192</f>
        <v>-1.45330387976211</v>
      </c>
      <c r="E4192" s="42" t="n">
        <f aca="false">$D$5*A4192+$F$5*B4192</f>
        <v>-2.26214005767343</v>
      </c>
      <c r="F4192" s="43" t="n">
        <f aca="false">Inputs!$B$5*D4192+Inputs!$B$6*E4192</f>
        <v>-32223.3850925397</v>
      </c>
      <c r="G4192" s="43" t="n">
        <f aca="false">F4192*SQRT(($B$6-2)/C4192)</f>
        <v>-18831.5594899981</v>
      </c>
    </row>
    <row r="4193" customFormat="false" ht="15" hidden="false" customHeight="false" outlineLevel="0" collapsed="false">
      <c r="A4193" s="41" t="n">
        <v>0.2933208717</v>
      </c>
      <c r="B4193" s="41" t="n">
        <v>-0.9768881364</v>
      </c>
      <c r="C4193" s="41" t="n">
        <v>0.249373063</v>
      </c>
      <c r="D4193" s="42" t="n">
        <f aca="false">$B$5*A4193</f>
        <v>0.749428385239506</v>
      </c>
      <c r="E4193" s="42" t="n">
        <f aca="false">$D$5*A4193+$F$5*B4193</f>
        <v>-0.988853301290475</v>
      </c>
      <c r="F4193" s="43" t="n">
        <f aca="false">Inputs!$B$5*D4193+Inputs!$B$6*E4193</f>
        <v>124385.503588474</v>
      </c>
      <c r="G4193" s="43" t="n">
        <f aca="false">F4193*SQRT(($B$6-2)/C4193)</f>
        <v>352257.295796581</v>
      </c>
    </row>
    <row r="4194" customFormat="false" ht="15" hidden="false" customHeight="false" outlineLevel="0" collapsed="false">
      <c r="A4194" s="41" t="n">
        <v>0.4517293456</v>
      </c>
      <c r="B4194" s="41" t="n">
        <v>-0.4715789596</v>
      </c>
      <c r="C4194" s="41" t="n">
        <v>1.0786253464</v>
      </c>
      <c r="D4194" s="42" t="n">
        <f aca="false">$B$5*A4194</f>
        <v>1.15415855706495</v>
      </c>
      <c r="E4194" s="42" t="n">
        <f aca="false">$D$5*A4194+$F$5*B4194</f>
        <v>0.260633343297546</v>
      </c>
      <c r="F4194" s="43" t="n">
        <f aca="false">Inputs!$B$5*D4194+Inputs!$B$6*E4194</f>
        <v>102384.188541618</v>
      </c>
      <c r="G4194" s="43" t="n">
        <f aca="false">F4194*SQRT(($B$6-2)/C4194)</f>
        <v>139415.987638482</v>
      </c>
    </row>
    <row r="4195" customFormat="false" ht="15" hidden="false" customHeight="false" outlineLevel="0" collapsed="false">
      <c r="A4195" s="41" t="n">
        <v>0.1273673046</v>
      </c>
      <c r="B4195" s="41" t="n">
        <v>1.3839625662</v>
      </c>
      <c r="C4195" s="41" t="n">
        <v>2.4229471357</v>
      </c>
      <c r="D4195" s="42" t="n">
        <f aca="false">$B$5*A4195</f>
        <v>0.325420665994449</v>
      </c>
      <c r="E4195" s="42" t="n">
        <f aca="false">$D$5*A4195+$F$5*B4195</f>
        <v>2.69283123702966</v>
      </c>
      <c r="F4195" s="43" t="n">
        <f aca="false">Inputs!$B$5*D4195+Inputs!$B$6*E4195</f>
        <v>-102099.495252038</v>
      </c>
      <c r="G4195" s="43" t="n">
        <f aca="false">F4195*SQRT(($B$6-2)/C4195)</f>
        <v>-92761.2566693076</v>
      </c>
    </row>
    <row r="4196" customFormat="false" ht="15" hidden="false" customHeight="false" outlineLevel="0" collapsed="false">
      <c r="A4196" s="41" t="n">
        <v>-0.1681920452</v>
      </c>
      <c r="B4196" s="41" t="n">
        <v>0.9198043402</v>
      </c>
      <c r="C4196" s="41" t="n">
        <v>1.0749701201</v>
      </c>
      <c r="D4196" s="42" t="n">
        <f aca="false">$B$5*A4196</f>
        <v>-0.429726981628788</v>
      </c>
      <c r="E4196" s="42" t="n">
        <f aca="false">$D$5*A4196+$F$5*B4196</f>
        <v>1.18803921025161</v>
      </c>
      <c r="F4196" s="43" t="n">
        <f aca="false">Inputs!$B$5*D4196+Inputs!$B$6*E4196</f>
        <v>-102374.658675459</v>
      </c>
      <c r="G4196" s="43" t="n">
        <f aca="false">F4196*SQRT(($B$6-2)/C4196)</f>
        <v>-139639.816119461</v>
      </c>
    </row>
    <row r="4197" customFormat="false" ht="15" hidden="false" customHeight="false" outlineLevel="0" collapsed="false">
      <c r="A4197" s="41" t="n">
        <v>-1.7920328559</v>
      </c>
      <c r="B4197" s="41" t="n">
        <v>-0.4703630136</v>
      </c>
      <c r="C4197" s="41" t="n">
        <v>3.3538779438</v>
      </c>
      <c r="D4197" s="42" t="n">
        <f aca="false">$B$5*A4197</f>
        <v>-4.57860458994837</v>
      </c>
      <c r="E4197" s="42" t="n">
        <f aca="false">$D$5*A4197+$F$5*B4197</f>
        <v>-5.07649624149675</v>
      </c>
      <c r="F4197" s="43" t="n">
        <f aca="false">Inputs!$B$5*D4197+Inputs!$B$6*E4197</f>
        <v>-204035.64692</v>
      </c>
      <c r="G4197" s="43" t="n">
        <f aca="false">F4197*SQRT(($B$6-2)/C4197)</f>
        <v>-157560.525433215</v>
      </c>
    </row>
    <row r="4198" customFormat="false" ht="15" hidden="false" customHeight="false" outlineLevel="0" collapsed="false">
      <c r="A4198" s="41" t="n">
        <v>0.0276886211</v>
      </c>
      <c r="B4198" s="41" t="n">
        <v>1.9233306792</v>
      </c>
      <c r="C4198" s="41" t="n">
        <v>7.3935159412</v>
      </c>
      <c r="D4198" s="42" t="n">
        <f aca="false">$B$5*A4198</f>
        <v>0.0707438188091322</v>
      </c>
      <c r="E4198" s="42" t="n">
        <f aca="false">$D$5*A4198+$F$5*B4198</f>
        <v>3.38698790041334</v>
      </c>
      <c r="F4198" s="43" t="n">
        <f aca="false">Inputs!$B$5*D4198+Inputs!$B$6*E4198</f>
        <v>-162275.013139754</v>
      </c>
      <c r="G4198" s="43" t="n">
        <f aca="false">F4198*SQRT(($B$6-2)/C4198)</f>
        <v>-84399.7468510315</v>
      </c>
    </row>
    <row r="4199" customFormat="false" ht="15" hidden="false" customHeight="false" outlineLevel="0" collapsed="false">
      <c r="A4199" s="41" t="n">
        <v>-1.9599520833</v>
      </c>
      <c r="B4199" s="41" t="n">
        <v>-0.0962098619</v>
      </c>
      <c r="C4199" s="41" t="n">
        <v>11.7888807355</v>
      </c>
      <c r="D4199" s="42" t="n">
        <f aca="false">$B$5*A4199</f>
        <v>-5.00763452808982</v>
      </c>
      <c r="E4199" s="42" t="n">
        <f aca="false">$D$5*A4199+$F$5*B4199</f>
        <v>-4.83000794735336</v>
      </c>
      <c r="F4199" s="43" t="n">
        <f aca="false">Inputs!$B$5*D4199+Inputs!$B$6*E4199</f>
        <v>-259263.055441314</v>
      </c>
      <c r="G4199" s="43" t="n">
        <f aca="false">F4199*SQRT(($B$6-2)/C4199)</f>
        <v>-106787.236001456</v>
      </c>
    </row>
    <row r="4200" customFormat="false" ht="15" hidden="false" customHeight="false" outlineLevel="0" collapsed="false">
      <c r="A4200" s="41" t="n">
        <v>1.4566888509</v>
      </c>
      <c r="B4200" s="41" t="n">
        <v>-0.7850204053</v>
      </c>
      <c r="C4200" s="41" t="n">
        <v>3.0829537376</v>
      </c>
      <c r="D4200" s="42" t="n">
        <f aca="false">$B$5*A4200</f>
        <v>3.72180802204529</v>
      </c>
      <c r="E4200" s="42" t="n">
        <f aca="false">$D$5*A4200+$F$5*B4200</f>
        <v>2.11078949758515</v>
      </c>
      <c r="F4200" s="43" t="n">
        <f aca="false">Inputs!$B$5*D4200+Inputs!$B$6*E4200</f>
        <v>266641.327325272</v>
      </c>
      <c r="G4200" s="43" t="n">
        <f aca="false">F4200*SQRT(($B$6-2)/C4200)</f>
        <v>214762.750042274</v>
      </c>
    </row>
    <row r="4201" customFormat="false" ht="15" hidden="false" customHeight="false" outlineLevel="0" collapsed="false">
      <c r="A4201" s="41" t="n">
        <v>-0.2128388104</v>
      </c>
      <c r="B4201" s="41" t="n">
        <v>0.3317389851</v>
      </c>
      <c r="C4201" s="41" t="n">
        <v>4.2534161305</v>
      </c>
      <c r="D4201" s="42" t="n">
        <f aca="false">$B$5*A4201</f>
        <v>-0.543798486176289</v>
      </c>
      <c r="E4201" s="42" t="n">
        <f aca="false">$D$5*A4201+$F$5*B4201</f>
        <v>0.0663597786305304</v>
      </c>
      <c r="F4201" s="43" t="n">
        <f aca="false">Inputs!$B$5*D4201+Inputs!$B$6*E4201</f>
        <v>-57697.8375491554</v>
      </c>
      <c r="G4201" s="43" t="n">
        <f aca="false">F4201*SQRT(($B$6-2)/C4201)</f>
        <v>-39564.492337125</v>
      </c>
    </row>
    <row r="4202" customFormat="false" ht="15" hidden="false" customHeight="false" outlineLevel="0" collapsed="false">
      <c r="A4202" s="41" t="n">
        <v>0.1845085537</v>
      </c>
      <c r="B4202" s="41" t="n">
        <v>1.5657704755</v>
      </c>
      <c r="C4202" s="41" t="n">
        <v>3.339343184</v>
      </c>
      <c r="D4202" s="42" t="n">
        <f aca="false">$B$5*A4202</f>
        <v>0.471415302500847</v>
      </c>
      <c r="E4202" s="42" t="n">
        <f aca="false">$D$5*A4202+$F$5*B4202</f>
        <v>3.14273963882501</v>
      </c>
      <c r="F4202" s="43" t="n">
        <f aca="false">Inputs!$B$5*D4202+Inputs!$B$6*E4202</f>
        <v>-109995.451691166</v>
      </c>
      <c r="G4202" s="43" t="n">
        <f aca="false">F4202*SQRT(($B$6-2)/C4202)</f>
        <v>-85125.4064225482</v>
      </c>
    </row>
    <row r="4203" customFormat="false" ht="15" hidden="false" customHeight="false" outlineLevel="0" collapsed="false">
      <c r="A4203" s="41" t="n">
        <v>0.4484738101</v>
      </c>
      <c r="B4203" s="41" t="n">
        <v>1.3277728955</v>
      </c>
      <c r="C4203" s="41" t="n">
        <v>2.946904842</v>
      </c>
      <c r="D4203" s="42" t="n">
        <f aca="false">$B$5*A4203</f>
        <v>1.14584073536098</v>
      </c>
      <c r="E4203" s="42" t="n">
        <f aca="false">$D$5*A4203+$F$5*B4203</f>
        <v>3.35990717070488</v>
      </c>
      <c r="F4203" s="43" t="n">
        <f aca="false">Inputs!$B$5*D4203+Inputs!$B$6*E4203</f>
        <v>-53411.2849991462</v>
      </c>
      <c r="G4203" s="43" t="n">
        <f aca="false">F4203*SQRT(($B$6-2)/C4203)</f>
        <v>-44001.2453429764</v>
      </c>
    </row>
    <row r="4204" customFormat="false" ht="15" hidden="false" customHeight="false" outlineLevel="0" collapsed="false">
      <c r="A4204" s="41" t="n">
        <v>-0.3600083573</v>
      </c>
      <c r="B4204" s="41" t="n">
        <v>-0.7405254113</v>
      </c>
      <c r="C4204" s="41" t="n">
        <v>2.96123125</v>
      </c>
      <c r="D4204" s="42" t="n">
        <f aca="false">$B$5*A4204</f>
        <v>-0.919813446347623</v>
      </c>
      <c r="E4204" s="42" t="n">
        <f aca="false">$D$5*A4204+$F$5*B4204</f>
        <v>-2.13536957760576</v>
      </c>
      <c r="F4204" s="43" t="n">
        <f aca="false">Inputs!$B$5*D4204+Inputs!$B$6*E4204</f>
        <v>14787.1342455258</v>
      </c>
      <c r="G4204" s="43" t="n">
        <f aca="false">F4204*SQRT(($B$6-2)/C4204)</f>
        <v>12152.4222603186</v>
      </c>
    </row>
    <row r="4205" customFormat="false" ht="15" hidden="false" customHeight="false" outlineLevel="0" collapsed="false">
      <c r="A4205" s="41" t="n">
        <v>-0.225723193</v>
      </c>
      <c r="B4205" s="41" t="n">
        <v>-1.1591030934</v>
      </c>
      <c r="C4205" s="41" t="n">
        <v>10.3308363383</v>
      </c>
      <c r="D4205" s="42" t="n">
        <f aca="false">$B$5*A4205</f>
        <v>-0.576717800750676</v>
      </c>
      <c r="E4205" s="42" t="n">
        <f aca="false">$D$5*A4205+$F$5*B4205</f>
        <v>-2.5386028858752</v>
      </c>
      <c r="F4205" s="43" t="n">
        <f aca="false">Inputs!$B$5*D4205+Inputs!$B$6*E4205</f>
        <v>69258.3642186925</v>
      </c>
      <c r="G4205" s="43" t="n">
        <f aca="false">F4205*SQRT(($B$6-2)/C4205)</f>
        <v>30473.2999891823</v>
      </c>
    </row>
    <row r="4206" customFormat="false" ht="15" hidden="false" customHeight="false" outlineLevel="0" collapsed="false">
      <c r="A4206" s="41" t="n">
        <v>0.4835116962</v>
      </c>
      <c r="B4206" s="41" t="n">
        <v>-0.3858781128</v>
      </c>
      <c r="C4206" s="41" t="n">
        <v>0.3403914226</v>
      </c>
      <c r="D4206" s="42" t="n">
        <f aca="false">$B$5*A4206</f>
        <v>1.23536176483953</v>
      </c>
      <c r="E4206" s="42" t="n">
        <f aca="false">$D$5*A4206+$F$5*B4206</f>
        <v>0.484245691281991</v>
      </c>
      <c r="F4206" s="43" t="n">
        <f aca="false">Inputs!$B$5*D4206+Inputs!$B$6*E4206</f>
        <v>99323.8919198532</v>
      </c>
      <c r="G4206" s="43" t="n">
        <f aca="false">F4206*SQRT(($B$6-2)/C4206)</f>
        <v>240757.276883778</v>
      </c>
    </row>
    <row r="4207" customFormat="false" ht="15" hidden="false" customHeight="false" outlineLevel="0" collapsed="false">
      <c r="A4207" s="41" t="n">
        <v>-0.6717889</v>
      </c>
      <c r="B4207" s="41" t="n">
        <v>0.4986584096</v>
      </c>
      <c r="C4207" s="41" t="n">
        <v>6.2209241103</v>
      </c>
      <c r="D4207" s="42" t="n">
        <f aca="false">$B$5*A4207</f>
        <v>-1.71640588557825</v>
      </c>
      <c r="E4207" s="42" t="n">
        <f aca="false">$D$5*A4207+$F$5*B4207</f>
        <v>-0.737525091863106</v>
      </c>
      <c r="F4207" s="43" t="n">
        <f aca="false">Inputs!$B$5*D4207+Inputs!$B$6*E4207</f>
        <v>-134764.33396467</v>
      </c>
      <c r="G4207" s="43" t="n">
        <f aca="false">F4207*SQRT(($B$6-2)/C4207)</f>
        <v>-76412.1668659987</v>
      </c>
    </row>
    <row r="4208" customFormat="false" ht="15" hidden="false" customHeight="false" outlineLevel="0" collapsed="false">
      <c r="A4208" s="41" t="n">
        <v>-1.143715778</v>
      </c>
      <c r="B4208" s="41" t="n">
        <v>0.7705022139</v>
      </c>
      <c r="C4208" s="41" t="n">
        <v>1.4867323455</v>
      </c>
      <c r="D4208" s="42" t="n">
        <f aca="false">$B$5*A4208</f>
        <v>-2.92216869434418</v>
      </c>
      <c r="E4208" s="42" t="n">
        <f aca="false">$D$5*A4208+$F$5*B4208</f>
        <v>-1.39111178940257</v>
      </c>
      <c r="F4208" s="43" t="n">
        <f aca="false">Inputs!$B$5*D4208+Inputs!$B$6*E4208</f>
        <v>-222661.279964289</v>
      </c>
      <c r="G4208" s="43" t="n">
        <f aca="false">F4208*SQRT(($B$6-2)/C4208)</f>
        <v>-258251.768396498</v>
      </c>
    </row>
    <row r="4209" customFormat="false" ht="15" hidden="false" customHeight="false" outlineLevel="0" collapsed="false">
      <c r="A4209" s="41" t="n">
        <v>-0.4783373885</v>
      </c>
      <c r="B4209" s="41" t="n">
        <v>1.1590964441</v>
      </c>
      <c r="C4209" s="41" t="n">
        <v>2.6461969254</v>
      </c>
      <c r="D4209" s="42" t="n">
        <f aca="false">$B$5*A4209</f>
        <v>-1.2221415223049</v>
      </c>
      <c r="E4209" s="42" t="n">
        <f aca="false">$D$5*A4209+$F$5*B4209</f>
        <v>0.863217417751329</v>
      </c>
      <c r="F4209" s="43" t="n">
        <f aca="false">Inputs!$B$5*D4209+Inputs!$B$6*E4209</f>
        <v>-165375.023118056</v>
      </c>
      <c r="G4209" s="43" t="n">
        <f aca="false">F4209*SQRT(($B$6-2)/C4209)</f>
        <v>-143771.841519429</v>
      </c>
    </row>
    <row r="4210" customFormat="false" ht="15" hidden="false" customHeight="false" outlineLevel="0" collapsed="false">
      <c r="A4210" s="41" t="n">
        <v>-0.3927375782</v>
      </c>
      <c r="B4210" s="41" t="n">
        <v>0.6319096666</v>
      </c>
      <c r="C4210" s="41" t="n">
        <v>1.0241606706</v>
      </c>
      <c r="D4210" s="42" t="n">
        <f aca="false">$B$5*A4210</f>
        <v>-1.0034358869434</v>
      </c>
      <c r="E4210" s="42" t="n">
        <f aca="false">$D$5*A4210+$F$5*B4210</f>
        <v>0.156592891459286</v>
      </c>
      <c r="F4210" s="43" t="n">
        <f aca="false">Inputs!$B$5*D4210+Inputs!$B$6*E4210</f>
        <v>-108173.233267304</v>
      </c>
      <c r="G4210" s="43" t="n">
        <f aca="false">F4210*SQRT(($B$6-2)/C4210)</f>
        <v>-151164.830547417</v>
      </c>
    </row>
    <row r="4211" customFormat="false" ht="15" hidden="false" customHeight="false" outlineLevel="0" collapsed="false">
      <c r="A4211" s="41" t="n">
        <v>0.1795623738</v>
      </c>
      <c r="B4211" s="41" t="n">
        <v>0.7439018737</v>
      </c>
      <c r="C4211" s="41" t="n">
        <v>0.9394156356</v>
      </c>
      <c r="D4211" s="42" t="n">
        <f aca="false">$B$5*A4211</f>
        <v>0.458777921485042</v>
      </c>
      <c r="E4211" s="42" t="n">
        <f aca="false">$D$5*A4211+$F$5*B4211</f>
        <v>1.71181279992865</v>
      </c>
      <c r="F4211" s="43" t="n">
        <f aca="false">Inputs!$B$5*D4211+Inputs!$B$6*E4211</f>
        <v>-39712.8478479283</v>
      </c>
      <c r="G4211" s="43" t="n">
        <f aca="false">F4211*SQRT(($B$6-2)/C4211)</f>
        <v>-57945.1561532298</v>
      </c>
    </row>
    <row r="4212" customFormat="false" ht="15" hidden="false" customHeight="false" outlineLevel="0" collapsed="false">
      <c r="A4212" s="41" t="n">
        <v>0.1099468921</v>
      </c>
      <c r="B4212" s="41" t="n">
        <v>-1.6633974123</v>
      </c>
      <c r="C4212" s="41" t="n">
        <v>6.9342700057</v>
      </c>
      <c r="D4212" s="42" t="n">
        <f aca="false">$B$5*A4212</f>
        <v>0.280911894646484</v>
      </c>
      <c r="E4212" s="42" t="n">
        <f aca="false">$D$5*A4212+$F$5*B4212</f>
        <v>-2.61063380764678</v>
      </c>
      <c r="F4212" s="43" t="n">
        <f aca="false">Inputs!$B$5*D4212+Inputs!$B$6*E4212</f>
        <v>158622.879846987</v>
      </c>
      <c r="G4212" s="43" t="n">
        <f aca="false">F4212*SQRT(($B$6-2)/C4212)</f>
        <v>85188.3985628672</v>
      </c>
    </row>
    <row r="4213" customFormat="false" ht="15" hidden="false" customHeight="false" outlineLevel="0" collapsed="false">
      <c r="A4213" s="41" t="n">
        <v>1.0087935392</v>
      </c>
      <c r="B4213" s="41" t="n">
        <v>-0.0876829225</v>
      </c>
      <c r="C4213" s="41" t="n">
        <v>1.8042344048</v>
      </c>
      <c r="D4213" s="42" t="n">
        <f aca="false">$B$5*A4213</f>
        <v>2.57744533739125</v>
      </c>
      <c r="E4213" s="42" t="n">
        <f aca="false">$D$5*A4213+$F$5*B4213</f>
        <v>2.24910683039751</v>
      </c>
      <c r="F4213" s="43" t="n">
        <f aca="false">Inputs!$B$5*D4213+Inputs!$B$6*E4213</f>
        <v>145289.19221925</v>
      </c>
      <c r="G4213" s="43" t="n">
        <f aca="false">F4213*SQRT(($B$6-2)/C4213)</f>
        <v>152968.436220119</v>
      </c>
    </row>
    <row r="4214" customFormat="false" ht="15" hidden="false" customHeight="false" outlineLevel="0" collapsed="false">
      <c r="A4214" s="41" t="n">
        <v>0.7895160774</v>
      </c>
      <c r="B4214" s="41" t="n">
        <v>0.6902464769</v>
      </c>
      <c r="C4214" s="41" t="n">
        <v>3.2526151895</v>
      </c>
      <c r="D4214" s="42" t="n">
        <f aca="false">$B$5*A4214</f>
        <v>2.01719623829452</v>
      </c>
      <c r="E4214" s="42" t="n">
        <f aca="false">$D$5*A4214+$F$5*B4214</f>
        <v>3.07060205210069</v>
      </c>
      <c r="F4214" s="43" t="n">
        <f aca="false">Inputs!$B$5*D4214+Inputs!$B$6*E4214</f>
        <v>48189.5212244179</v>
      </c>
      <c r="G4214" s="43" t="n">
        <f aca="false">F4214*SQRT(($B$6-2)/C4214)</f>
        <v>37787.7702716716</v>
      </c>
    </row>
    <row r="4215" customFormat="false" ht="15" hidden="false" customHeight="false" outlineLevel="0" collapsed="false">
      <c r="A4215" s="41" t="n">
        <v>-0.773296481</v>
      </c>
      <c r="B4215" s="41" t="n">
        <v>-0.9147954052</v>
      </c>
      <c r="C4215" s="41" t="n">
        <v>4.6775723451</v>
      </c>
      <c r="D4215" s="42" t="n">
        <f aca="false">$B$5*A4215</f>
        <v>-1.97575552570957</v>
      </c>
      <c r="E4215" s="42" t="n">
        <f aca="false">$D$5*A4215+$F$5*B4215</f>
        <v>-3.4197446925727</v>
      </c>
      <c r="F4215" s="43" t="n">
        <f aca="false">Inputs!$B$5*D4215+Inputs!$B$6*E4215</f>
        <v>-26588.3179423216</v>
      </c>
      <c r="G4215" s="43" t="n">
        <f aca="false">F4215*SQRT(($B$6-2)/C4215)</f>
        <v>-17385.8370420081</v>
      </c>
    </row>
    <row r="4216" customFormat="false" ht="15" hidden="false" customHeight="false" outlineLevel="0" collapsed="false">
      <c r="A4216" s="41" t="n">
        <v>0.6553551014</v>
      </c>
      <c r="B4216" s="41" t="n">
        <v>-0.3032490294</v>
      </c>
      <c r="C4216" s="41" t="n">
        <v>9.1703317138</v>
      </c>
      <c r="D4216" s="42" t="n">
        <f aca="false">$B$5*A4216</f>
        <v>1.67441789107664</v>
      </c>
      <c r="E4216" s="42" t="n">
        <f aca="false">$D$5*A4216+$F$5*B4216</f>
        <v>1.03584146917367</v>
      </c>
      <c r="F4216" s="43" t="n">
        <f aca="false">Inputs!$B$5*D4216+Inputs!$B$6*E4216</f>
        <v>115649.71564898</v>
      </c>
      <c r="G4216" s="43" t="n">
        <f aca="false">F4216*SQRT(($B$6-2)/C4216)</f>
        <v>54009.1129426778</v>
      </c>
    </row>
    <row r="4217" customFormat="false" ht="15" hidden="false" customHeight="false" outlineLevel="0" collapsed="false">
      <c r="A4217" s="41" t="n">
        <v>0.9364292795</v>
      </c>
      <c r="B4217" s="41" t="n">
        <v>-0.1782009429</v>
      </c>
      <c r="C4217" s="41" t="n">
        <v>0.9745308903</v>
      </c>
      <c r="D4217" s="42" t="n">
        <f aca="false">$B$5*A4217</f>
        <v>2.39255624313174</v>
      </c>
      <c r="E4217" s="42" t="n">
        <f aca="false">$D$5*A4217+$F$5*B4217</f>
        <v>1.92060823835426</v>
      </c>
      <c r="F4217" s="43" t="n">
        <f aca="false">Inputs!$B$5*D4217+Inputs!$B$6*E4217</f>
        <v>143225.212395461</v>
      </c>
      <c r="G4217" s="43" t="n">
        <f aca="false">F4217*SQRT(($B$6-2)/C4217)</f>
        <v>205180.775956259</v>
      </c>
    </row>
    <row r="4218" customFormat="false" ht="15" hidden="false" customHeight="false" outlineLevel="0" collapsed="false">
      <c r="A4218" s="41" t="n">
        <v>1.0234097774</v>
      </c>
      <c r="B4218" s="41" t="n">
        <v>0.4233044842</v>
      </c>
      <c r="C4218" s="41" t="n">
        <v>9.591926225</v>
      </c>
      <c r="D4218" s="42" t="n">
        <f aca="false">$B$5*A4218</f>
        <v>2.61478950498838</v>
      </c>
      <c r="E4218" s="42" t="n">
        <f aca="false">$D$5*A4218+$F$5*B4218</f>
        <v>3.16623207328452</v>
      </c>
      <c r="F4218" s="43" t="n">
        <f aca="false">Inputs!$B$5*D4218+Inputs!$B$6*E4218</f>
        <v>103167.346834612</v>
      </c>
      <c r="G4218" s="43" t="n">
        <f aca="false">F4218*SQRT(($B$6-2)/C4218)</f>
        <v>47109.049834415</v>
      </c>
    </row>
    <row r="4219" customFormat="false" ht="15" hidden="false" customHeight="false" outlineLevel="0" collapsed="false">
      <c r="A4219" s="41" t="n">
        <v>0.2879749937</v>
      </c>
      <c r="B4219" s="41" t="n">
        <v>-0.3740111987</v>
      </c>
      <c r="C4219" s="41" t="n">
        <v>3.8953108997</v>
      </c>
      <c r="D4219" s="42" t="n">
        <f aca="false">$B$5*A4219</f>
        <v>0.735769784356426</v>
      </c>
      <c r="E4219" s="42" t="n">
        <f aca="false">$D$5*A4219+$F$5*B4219</f>
        <v>0.0394400619820834</v>
      </c>
      <c r="F4219" s="43" t="n">
        <f aca="false">Inputs!$B$5*D4219+Inputs!$B$6*E4219</f>
        <v>71604.9753365384</v>
      </c>
      <c r="G4219" s="43" t="n">
        <f aca="false">F4219*SQRT(($B$6-2)/C4219)</f>
        <v>51308.2419775108</v>
      </c>
    </row>
    <row r="4220" customFormat="false" ht="15" hidden="false" customHeight="false" outlineLevel="0" collapsed="false">
      <c r="A4220" s="41" t="n">
        <v>0.2324276141</v>
      </c>
      <c r="B4220" s="41" t="n">
        <v>1.192852715</v>
      </c>
      <c r="C4220" s="41" t="n">
        <v>3.7645062089</v>
      </c>
      <c r="D4220" s="42" t="n">
        <f aca="false">$B$5*A4220</f>
        <v>0.593847449417743</v>
      </c>
      <c r="E4220" s="42" t="n">
        <f aca="false">$D$5*A4220+$F$5*B4220</f>
        <v>2.61283361329687</v>
      </c>
      <c r="F4220" s="43" t="n">
        <f aca="false">Inputs!$B$5*D4220+Inputs!$B$6*E4220</f>
        <v>-71256.9357230691</v>
      </c>
      <c r="G4220" s="43" t="n">
        <f aca="false">F4220*SQRT(($B$6-2)/C4220)</f>
        <v>-51938.3479250011</v>
      </c>
    </row>
    <row r="4221" customFormat="false" ht="15" hidden="false" customHeight="false" outlineLevel="0" collapsed="false">
      <c r="A4221" s="41" t="n">
        <v>-0.0542154587</v>
      </c>
      <c r="B4221" s="41" t="n">
        <v>0.5311744437</v>
      </c>
      <c r="C4221" s="41" t="n">
        <v>2.460894492</v>
      </c>
      <c r="D4221" s="42" t="n">
        <f aca="false">$B$5*A4221</f>
        <v>-0.138519306291016</v>
      </c>
      <c r="E4221" s="42" t="n">
        <f aca="false">$D$5*A4221+$F$5*B4221</f>
        <v>0.788192027300201</v>
      </c>
      <c r="F4221" s="43" t="n">
        <f aca="false">Inputs!$B$5*D4221+Inputs!$B$6*E4221</f>
        <v>-53261.5319941117</v>
      </c>
      <c r="G4221" s="43" t="n">
        <f aca="false">F4221*SQRT(($B$6-2)/C4221)</f>
        <v>-48015.5773050777</v>
      </c>
    </row>
    <row r="4222" customFormat="false" ht="15" hidden="false" customHeight="false" outlineLevel="0" collapsed="false">
      <c r="A4222" s="41" t="n">
        <v>0.0463600762</v>
      </c>
      <c r="B4222" s="41" t="n">
        <v>0.1246040427</v>
      </c>
      <c r="C4222" s="41" t="n">
        <v>2.1534964661</v>
      </c>
      <c r="D4222" s="42" t="n">
        <f aca="false">$B$5*A4222</f>
        <v>0.118448976524525</v>
      </c>
      <c r="E4222" s="42" t="n">
        <f aca="false">$D$5*A4222+$F$5*B4222</f>
        <v>0.325477200257245</v>
      </c>
      <c r="F4222" s="43" t="n">
        <f aca="false">Inputs!$B$5*D4222+Inputs!$B$6*E4222</f>
        <v>-4428.96236040979</v>
      </c>
      <c r="G4222" s="43" t="n">
        <f aca="false">F4222*SQRT(($B$6-2)/C4222)</f>
        <v>-4268.20141616117</v>
      </c>
    </row>
    <row r="4223" customFormat="false" ht="15" hidden="false" customHeight="false" outlineLevel="0" collapsed="false">
      <c r="A4223" s="41" t="n">
        <v>1.7234107569</v>
      </c>
      <c r="B4223" s="41" t="n">
        <v>1.201730031</v>
      </c>
      <c r="C4223" s="41" t="n">
        <v>0.5961958039</v>
      </c>
      <c r="D4223" s="42" t="n">
        <f aca="false">$B$5*A4223</f>
        <v>4.4032766340915</v>
      </c>
      <c r="E4223" s="42" t="n">
        <f aca="false">$D$5*A4223+$F$5*B4223</f>
        <v>6.17608779969296</v>
      </c>
      <c r="F4223" s="43" t="n">
        <f aca="false">Inputs!$B$5*D4223+Inputs!$B$6*E4223</f>
        <v>131523.273424502</v>
      </c>
      <c r="G4223" s="43" t="n">
        <f aca="false">F4223*SQRT(($B$6-2)/C4223)</f>
        <v>240892.428331485</v>
      </c>
    </row>
    <row r="4224" customFormat="false" ht="15" hidden="false" customHeight="false" outlineLevel="0" collapsed="false">
      <c r="A4224" s="41" t="n">
        <v>0.0794038152</v>
      </c>
      <c r="B4224" s="41" t="n">
        <v>0.2144540879</v>
      </c>
      <c r="C4224" s="41" t="n">
        <v>7.7938918545</v>
      </c>
      <c r="D4224" s="42" t="n">
        <f aca="false">$B$5*A4224</f>
        <v>0.202875003958309</v>
      </c>
      <c r="E4224" s="42" t="n">
        <f aca="false">$D$5*A4224+$F$5*B4224</f>
        <v>0.559255737637204</v>
      </c>
      <c r="F4224" s="43" t="n">
        <f aca="false">Inputs!$B$5*D4224+Inputs!$B$6*E4224</f>
        <v>-7675.28648602932</v>
      </c>
      <c r="G4224" s="43" t="n">
        <f aca="false">F4224*SQRT(($B$6-2)/C4224)</f>
        <v>-3888.05504653344</v>
      </c>
    </row>
    <row r="4225" customFormat="false" ht="15" hidden="false" customHeight="false" outlineLevel="0" collapsed="false">
      <c r="A4225" s="41" t="n">
        <v>-0.7018705036</v>
      </c>
      <c r="B4225" s="41" t="n">
        <v>-0.1729715463</v>
      </c>
      <c r="C4225" s="41" t="n">
        <v>0.8905507578</v>
      </c>
      <c r="D4225" s="42" t="n">
        <f aca="false">$B$5*A4225</f>
        <v>-1.79326372211987</v>
      </c>
      <c r="E4225" s="42" t="n">
        <f aca="false">$D$5*A4225+$F$5*B4225</f>
        <v>-1.9688401450819</v>
      </c>
      <c r="F4225" s="43" t="n">
        <f aca="false">Inputs!$B$5*D4225+Inputs!$B$6*E4225</f>
        <v>-80884.3649578918</v>
      </c>
      <c r="G4225" s="43" t="n">
        <f aca="false">F4225*SQRT(($B$6-2)/C4225)</f>
        <v>-121213.290012175</v>
      </c>
    </row>
    <row r="4226" customFormat="false" ht="15" hidden="false" customHeight="false" outlineLevel="0" collapsed="false">
      <c r="A4226" s="41" t="n">
        <v>0.3093977875</v>
      </c>
      <c r="B4226" s="41" t="n">
        <v>0.8506135896</v>
      </c>
      <c r="C4226" s="41" t="n">
        <v>1.9190412734</v>
      </c>
      <c r="D4226" s="42" t="n">
        <f aca="false">$B$5*A4226</f>
        <v>0.790504552025033</v>
      </c>
      <c r="E4226" s="42" t="n">
        <f aca="false">$D$5*A4226+$F$5*B4226</f>
        <v>2.20503142251698</v>
      </c>
      <c r="F4226" s="43" t="n">
        <f aca="false">Inputs!$B$5*D4226+Inputs!$B$6*E4226</f>
        <v>-31201.1159233458</v>
      </c>
      <c r="G4226" s="43" t="n">
        <f aca="false">F4226*SQRT(($B$6-2)/C4226)</f>
        <v>-31852.4591357191</v>
      </c>
    </row>
    <row r="4227" customFormat="false" ht="15" hidden="false" customHeight="false" outlineLevel="0" collapsed="false">
      <c r="A4227" s="41" t="n">
        <v>0.7492208969</v>
      </c>
      <c r="B4227" s="41" t="n">
        <v>-1.1092590559</v>
      </c>
      <c r="C4227" s="41" t="n">
        <v>6.9489730158</v>
      </c>
      <c r="D4227" s="42" t="n">
        <f aca="false">$B$5*A4227</f>
        <v>1.91424293708541</v>
      </c>
      <c r="E4227" s="42" t="n">
        <f aca="false">$D$5*A4227+$F$5*B4227</f>
        <v>-0.132569890889904</v>
      </c>
      <c r="F4227" s="43" t="n">
        <f aca="false">Inputs!$B$5*D4227+Inputs!$B$6*E4227</f>
        <v>198052.788253036</v>
      </c>
      <c r="G4227" s="43" t="n">
        <f aca="false">F4227*SQRT(($B$6-2)/C4227)</f>
        <v>106251.640980334</v>
      </c>
    </row>
    <row r="4228" customFormat="false" ht="15" hidden="false" customHeight="false" outlineLevel="0" collapsed="false">
      <c r="A4228" s="41" t="n">
        <v>0.9769827307</v>
      </c>
      <c r="B4228" s="41" t="n">
        <v>-0.0887736794</v>
      </c>
      <c r="C4228" s="41" t="n">
        <v>2.9041969257</v>
      </c>
      <c r="D4228" s="42" t="n">
        <f aca="false">$B$5*A4228</f>
        <v>2.49616942030717</v>
      </c>
      <c r="E4228" s="42" t="n">
        <f aca="false">$D$5*A4228+$F$5*B4228</f>
        <v>2.1715267595263</v>
      </c>
      <c r="F4228" s="43" t="n">
        <f aca="false">Inputs!$B$5*D4228+Inputs!$B$6*E4228</f>
        <v>141040.604054403</v>
      </c>
      <c r="G4228" s="43" t="n">
        <f aca="false">F4228*SQRT(($B$6-2)/C4228)</f>
        <v>117043.183675906</v>
      </c>
    </row>
    <row r="4229" customFormat="false" ht="15" hidden="false" customHeight="false" outlineLevel="0" collapsed="false">
      <c r="A4229" s="41" t="n">
        <v>-0.9869913557</v>
      </c>
      <c r="B4229" s="41" t="n">
        <v>1.3363847374</v>
      </c>
      <c r="C4229" s="41" t="n">
        <v>1.1450933569</v>
      </c>
      <c r="D4229" s="42" t="n">
        <f aca="false">$B$5*A4229</f>
        <v>-2.52174123737135</v>
      </c>
      <c r="E4229" s="42" t="n">
        <f aca="false">$D$5*A4229+$F$5*B4229</f>
        <v>-0.0410378089642807</v>
      </c>
      <c r="F4229" s="43" t="n">
        <f aca="false">Inputs!$B$5*D4229+Inputs!$B$6*E4229</f>
        <v>-250122.233288921</v>
      </c>
      <c r="G4229" s="43" t="n">
        <f aca="false">F4229*SQRT(($B$6-2)/C4229)</f>
        <v>-330557.372663794</v>
      </c>
    </row>
    <row r="4230" customFormat="false" ht="15" hidden="false" customHeight="false" outlineLevel="0" collapsed="false">
      <c r="A4230" s="41" t="n">
        <v>1.4632789967</v>
      </c>
      <c r="B4230" s="41" t="n">
        <v>0.2637469823</v>
      </c>
      <c r="C4230" s="41" t="n">
        <v>5.9237698472</v>
      </c>
      <c r="D4230" s="42" t="n">
        <f aca="false">$B$5*A4230</f>
        <v>3.73864569983059</v>
      </c>
      <c r="E4230" s="42" t="n">
        <f aca="false">$D$5*A4230+$F$5*B4230</f>
        <v>3.93742449545556</v>
      </c>
      <c r="F4230" s="43" t="n">
        <f aca="false">Inputs!$B$5*D4230+Inputs!$B$6*E4230</f>
        <v>176993.345210281</v>
      </c>
      <c r="G4230" s="43" t="n">
        <f aca="false">F4230*SQRT(($B$6-2)/C4230)</f>
        <v>102842.55248938</v>
      </c>
    </row>
    <row r="4231" customFormat="false" ht="15" hidden="false" customHeight="false" outlineLevel="0" collapsed="false">
      <c r="A4231" s="41" t="n">
        <v>0.7087936019</v>
      </c>
      <c r="B4231" s="41" t="n">
        <v>0.7674492087</v>
      </c>
      <c r="C4231" s="41" t="n">
        <v>2.1703546847</v>
      </c>
      <c r="D4231" s="42" t="n">
        <f aca="false">$B$5*A4231</f>
        <v>1.81095208623032</v>
      </c>
      <c r="E4231" s="42" t="n">
        <f aca="false">$D$5*A4231+$F$5*B4231</f>
        <v>3.01182521374242</v>
      </c>
      <c r="F4231" s="43" t="n">
        <f aca="false">Inputs!$B$5*D4231+Inputs!$B$6*E4231</f>
        <v>30503.9479359106</v>
      </c>
      <c r="G4231" s="43" t="n">
        <f aca="false">F4231*SQRT(($B$6-2)/C4231)</f>
        <v>29282.334155902</v>
      </c>
    </row>
    <row r="4232" customFormat="false" ht="15" hidden="false" customHeight="false" outlineLevel="0" collapsed="false">
      <c r="A4232" s="41" t="n">
        <v>1.3957721528</v>
      </c>
      <c r="B4232" s="41" t="n">
        <v>0.7280685254</v>
      </c>
      <c r="C4232" s="41" t="n">
        <v>1.8928098945</v>
      </c>
      <c r="D4232" s="42" t="n">
        <f aca="false">$B$5*A4232</f>
        <v>3.56616719626083</v>
      </c>
      <c r="E4232" s="42" t="n">
        <f aca="false">$D$5*A4232+$F$5*B4232</f>
        <v>4.57855063559589</v>
      </c>
      <c r="F4232" s="43" t="n">
        <f aca="false">Inputs!$B$5*D4232+Inputs!$B$6*E4232</f>
        <v>127689.187846289</v>
      </c>
      <c r="G4232" s="43" t="n">
        <f aca="false">F4232*SQRT(($B$6-2)/C4232)</f>
        <v>131254.929715944</v>
      </c>
    </row>
    <row r="4233" customFormat="false" ht="15" hidden="false" customHeight="false" outlineLevel="0" collapsed="false">
      <c r="A4233" s="41" t="n">
        <v>-1.3276882774</v>
      </c>
      <c r="B4233" s="41" t="n">
        <v>2.009807749</v>
      </c>
      <c r="C4233" s="41" t="n">
        <v>0.9303366408</v>
      </c>
      <c r="D4233" s="42" t="n">
        <f aca="false">$B$5*A4233</f>
        <v>-3.39221438988142</v>
      </c>
      <c r="E4233" s="42" t="n">
        <f aca="false">$D$5*A4233+$F$5*B4233</f>
        <v>0.311073329182612</v>
      </c>
      <c r="F4233" s="43" t="n">
        <f aca="false">Inputs!$B$5*D4233+Inputs!$B$6*E4233</f>
        <v>-354775.105447273</v>
      </c>
      <c r="G4233" s="43" t="n">
        <f aca="false">F4233*SQRT(($B$6-2)/C4233)</f>
        <v>-520173.319469283</v>
      </c>
    </row>
    <row r="4234" customFormat="false" ht="15" hidden="false" customHeight="false" outlineLevel="0" collapsed="false">
      <c r="A4234" s="41" t="n">
        <v>1.0656568895</v>
      </c>
      <c r="B4234" s="41" t="n">
        <v>-0.5095242053</v>
      </c>
      <c r="C4234" s="41" t="n">
        <v>2.0420741897</v>
      </c>
      <c r="D4234" s="42" t="n">
        <f aca="false">$B$5*A4234</f>
        <v>2.7227299485669</v>
      </c>
      <c r="E4234" s="42" t="n">
        <f aca="false">$D$5*A4234+$F$5*B4234</f>
        <v>1.65600611220052</v>
      </c>
      <c r="F4234" s="43" t="n">
        <f aca="false">Inputs!$B$5*D4234+Inputs!$B$6*E4234</f>
        <v>189472.689246664</v>
      </c>
      <c r="G4234" s="43" t="n">
        <f aca="false">F4234*SQRT(($B$6-2)/C4234)</f>
        <v>187510.615323074</v>
      </c>
    </row>
    <row r="4235" customFormat="false" ht="15" hidden="false" customHeight="false" outlineLevel="0" collapsed="false">
      <c r="A4235" s="41" t="n">
        <v>-1.0296250724</v>
      </c>
      <c r="B4235" s="41" t="n">
        <v>0.5048134304</v>
      </c>
      <c r="C4235" s="41" t="n">
        <v>2.4053200047</v>
      </c>
      <c r="D4235" s="42" t="n">
        <f aca="false">$B$5*A4235</f>
        <v>-2.63066944721221</v>
      </c>
      <c r="E4235" s="42" t="n">
        <f aca="false">$D$5*A4235+$F$5*B4235</f>
        <v>-1.57839954295455</v>
      </c>
      <c r="F4235" s="43" t="n">
        <f aca="false">Inputs!$B$5*D4235+Inputs!$B$6*E4235</f>
        <v>-184146.967573493</v>
      </c>
      <c r="G4235" s="43" t="n">
        <f aca="false">F4235*SQRT(($B$6-2)/C4235)</f>
        <v>-167916.408896537</v>
      </c>
    </row>
    <row r="4236" customFormat="false" ht="15" hidden="false" customHeight="false" outlineLevel="0" collapsed="false">
      <c r="A4236" s="41" t="n">
        <v>-0.2782600384</v>
      </c>
      <c r="B4236" s="41" t="n">
        <v>0.329995354</v>
      </c>
      <c r="C4236" s="41" t="n">
        <v>4.6043107891</v>
      </c>
      <c r="D4236" s="42" t="n">
        <f aca="false">$B$5*A4236</f>
        <v>-0.710948286926133</v>
      </c>
      <c r="E4236" s="42" t="n">
        <f aca="false">$D$5*A4236+$F$5*B4236</f>
        <v>-0.0923265840530917</v>
      </c>
      <c r="F4236" s="43" t="n">
        <f aca="false">Inputs!$B$5*D4236+Inputs!$B$6*E4236</f>
        <v>-66478.4994899587</v>
      </c>
      <c r="G4236" s="43" t="n">
        <f aca="false">F4236*SQRT(($B$6-2)/C4236)</f>
        <v>-43814.0995606451</v>
      </c>
    </row>
    <row r="4237" customFormat="false" ht="15" hidden="false" customHeight="false" outlineLevel="0" collapsed="false">
      <c r="A4237" s="41" t="n">
        <v>0.7434068413</v>
      </c>
      <c r="B4237" s="41" t="n">
        <v>-0.566441888</v>
      </c>
      <c r="C4237" s="41" t="n">
        <v>1.6119149142</v>
      </c>
      <c r="D4237" s="42" t="n">
        <f aca="false">$B$5*A4237</f>
        <v>1.89938815271651</v>
      </c>
      <c r="E4237" s="42" t="n">
        <f aca="false">$D$5*A4237+$F$5*B4237</f>
        <v>0.79090153414887</v>
      </c>
      <c r="F4237" s="43" t="n">
        <f aca="false">Inputs!$B$5*D4237+Inputs!$B$6*E4237</f>
        <v>150393.738564208</v>
      </c>
      <c r="G4237" s="43" t="n">
        <f aca="false">F4237*SQRT(($B$6-2)/C4237)</f>
        <v>167522.712497662</v>
      </c>
    </row>
    <row r="4238" customFormat="false" ht="15" hidden="false" customHeight="false" outlineLevel="0" collapsed="false">
      <c r="A4238" s="41" t="n">
        <v>-1.1161079927</v>
      </c>
      <c r="B4238" s="41" t="n">
        <v>0.3858184679</v>
      </c>
      <c r="C4238" s="41" t="n">
        <v>7.9550263173</v>
      </c>
      <c r="D4238" s="42" t="n">
        <f aca="false">$B$5*A4238</f>
        <v>-2.85163140922872</v>
      </c>
      <c r="E4238" s="42" t="n">
        <f aca="false">$D$5*A4238+$F$5*B4238</f>
        <v>-1.98966712688442</v>
      </c>
      <c r="F4238" s="43" t="n">
        <f aca="false">Inputs!$B$5*D4238+Inputs!$B$6*E4238</f>
        <v>-185679.784578651</v>
      </c>
      <c r="G4238" s="43" t="n">
        <f aca="false">F4238*SQRT(($B$6-2)/C4238)</f>
        <v>-93101.9572394603</v>
      </c>
    </row>
    <row r="4239" customFormat="false" ht="15" hidden="false" customHeight="false" outlineLevel="0" collapsed="false">
      <c r="A4239" s="41" t="n">
        <v>-0.5333878553</v>
      </c>
      <c r="B4239" s="41" t="n">
        <v>0.1460957857</v>
      </c>
      <c r="C4239" s="41" t="n">
        <v>7.0845597025</v>
      </c>
      <c r="D4239" s="42" t="n">
        <f aca="false">$B$5*A4239</f>
        <v>-1.36279425595285</v>
      </c>
      <c r="E4239" s="42" t="n">
        <f aca="false">$D$5*A4239+$F$5*B4239</f>
        <v>-1.01697317210114</v>
      </c>
      <c r="F4239" s="43" t="n">
        <f aca="false">Inputs!$B$5*D4239+Inputs!$B$6*E4239</f>
        <v>-85430.766990228</v>
      </c>
      <c r="G4239" s="43" t="n">
        <f aca="false">F4239*SQRT(($B$6-2)/C4239)</f>
        <v>-45391.3261262469</v>
      </c>
    </row>
    <row r="4240" customFormat="false" ht="15" hidden="false" customHeight="false" outlineLevel="0" collapsed="false">
      <c r="A4240" s="41" t="n">
        <v>-1.343326437</v>
      </c>
      <c r="B4240" s="41" t="n">
        <v>-0.2521827245</v>
      </c>
      <c r="C4240" s="41" t="n">
        <v>7.0839751072</v>
      </c>
      <c r="D4240" s="42" t="n">
        <f aca="false">$B$5*A4240</f>
        <v>-3.43216954421198</v>
      </c>
      <c r="E4240" s="42" t="n">
        <f aca="false">$D$5*A4240+$F$5*B4240</f>
        <v>-3.63201832815415</v>
      </c>
      <c r="F4240" s="43" t="n">
        <f aca="false">Inputs!$B$5*D4240+Inputs!$B$6*E4240</f>
        <v>-161616.03801349</v>
      </c>
      <c r="G4240" s="43" t="n">
        <f aca="false">F4240*SQRT(($B$6-2)/C4240)</f>
        <v>-85873.8512620352</v>
      </c>
    </row>
    <row r="4241" customFormat="false" ht="15" hidden="false" customHeight="false" outlineLevel="0" collapsed="false">
      <c r="A4241" s="41" t="n">
        <v>0.714951891</v>
      </c>
      <c r="B4241" s="41" t="n">
        <v>0.6059325076</v>
      </c>
      <c r="C4241" s="41" t="n">
        <v>3.6809328233</v>
      </c>
      <c r="D4241" s="42" t="n">
        <f aca="false">$B$5*A4241</f>
        <v>1.82668637963161</v>
      </c>
      <c r="E4241" s="42" t="n">
        <f aca="false">$D$5*A4241+$F$5*B4241</f>
        <v>2.74758135149088</v>
      </c>
      <c r="F4241" s="43" t="n">
        <f aca="false">Inputs!$B$5*D4241+Inputs!$B$6*E4241</f>
        <v>45289.5703886171</v>
      </c>
      <c r="G4241" s="43" t="n">
        <f aca="false">F4241*SQRT(($B$6-2)/C4241)</f>
        <v>33383.6834009706</v>
      </c>
    </row>
    <row r="4242" customFormat="false" ht="15" hidden="false" customHeight="false" outlineLevel="0" collapsed="false">
      <c r="A4242" s="41" t="n">
        <v>-0.7883579709</v>
      </c>
      <c r="B4242" s="41" t="n">
        <v>-1.1682643693</v>
      </c>
      <c r="C4242" s="41" t="n">
        <v>5.6422673671</v>
      </c>
      <c r="D4242" s="42" t="n">
        <f aca="false">$B$5*A4242</f>
        <v>-2.01423730162152</v>
      </c>
      <c r="E4242" s="42" t="n">
        <f aca="false">$D$5*A4242+$F$5*B4242</f>
        <v>-3.89326093368802</v>
      </c>
      <c r="F4242" s="43" t="n">
        <f aca="false">Inputs!$B$5*D4242+Inputs!$B$6*E4242</f>
        <v>-6760.68347775092</v>
      </c>
      <c r="G4242" s="43" t="n">
        <f aca="false">F4242*SQRT(($B$6-2)/C4242)</f>
        <v>-4025.11942531793</v>
      </c>
    </row>
    <row r="4243" customFormat="false" ht="15" hidden="false" customHeight="false" outlineLevel="0" collapsed="false">
      <c r="A4243" s="41" t="n">
        <v>0.0157636898</v>
      </c>
      <c r="B4243" s="41" t="n">
        <v>0.561032797</v>
      </c>
      <c r="C4243" s="41" t="n">
        <v>5.2701934184</v>
      </c>
      <c r="D4243" s="42" t="n">
        <f aca="false">$B$5*A4243</f>
        <v>0.0402758812346407</v>
      </c>
      <c r="E4243" s="42" t="n">
        <f aca="false">$D$5*A4243+$F$5*B4243</f>
        <v>1.00627129998047</v>
      </c>
      <c r="F4243" s="43" t="n">
        <f aca="false">Inputs!$B$5*D4243+Inputs!$B$6*E4243</f>
        <v>-46285.9768755596</v>
      </c>
      <c r="G4243" s="43" t="n">
        <f aca="false">F4243*SQRT(($B$6-2)/C4243)</f>
        <v>-28513.541033077</v>
      </c>
    </row>
    <row r="4244" customFormat="false" ht="15" hidden="false" customHeight="false" outlineLevel="0" collapsed="false">
      <c r="A4244" s="41" t="n">
        <v>0.4051751402</v>
      </c>
      <c r="B4244" s="41" t="n">
        <v>-0.5121598444</v>
      </c>
      <c r="C4244" s="41" t="n">
        <v>6.5482943422</v>
      </c>
      <c r="D4244" s="42" t="n">
        <f aca="false">$B$5*A4244</f>
        <v>1.03521358469792</v>
      </c>
      <c r="E4244" s="42" t="n">
        <f aca="false">$D$5*A4244+$F$5*B4244</f>
        <v>0.0797807092271285</v>
      </c>
      <c r="F4244" s="43" t="n">
        <f aca="false">Inputs!$B$5*D4244+Inputs!$B$6*E4244</f>
        <v>99532.3230084358</v>
      </c>
      <c r="G4244" s="43" t="n">
        <f aca="false">F4244*SQRT(($B$6-2)/C4244)</f>
        <v>55006.6304203915</v>
      </c>
    </row>
    <row r="4245" customFormat="false" ht="15" hidden="false" customHeight="false" outlineLevel="0" collapsed="false">
      <c r="A4245" s="41" t="n">
        <v>0.2978244425</v>
      </c>
      <c r="B4245" s="41" t="n">
        <v>1.5023554713</v>
      </c>
      <c r="C4245" s="41" t="n">
        <v>6.9923463221</v>
      </c>
      <c r="D4245" s="42" t="n">
        <f aca="false">$B$5*A4245</f>
        <v>0.760934909725454</v>
      </c>
      <c r="E4245" s="42" t="n">
        <f aca="false">$D$5*A4245+$F$5*B4245</f>
        <v>3.30288324739992</v>
      </c>
      <c r="F4245" s="43" t="n">
        <f aca="false">Inputs!$B$5*D4245+Inputs!$B$6*E4245</f>
        <v>-89050.6713974507</v>
      </c>
      <c r="G4245" s="43" t="n">
        <f aca="false">F4245*SQRT(($B$6-2)/C4245)</f>
        <v>-47625.6296988903</v>
      </c>
    </row>
    <row r="4246" customFormat="false" ht="15" hidden="false" customHeight="false" outlineLevel="0" collapsed="false">
      <c r="A4246" s="41" t="n">
        <v>0.2051446873</v>
      </c>
      <c r="B4246" s="41" t="n">
        <v>-1.6331479358</v>
      </c>
      <c r="C4246" s="41" t="n">
        <v>5.4378976922</v>
      </c>
      <c r="D4246" s="42" t="n">
        <f aca="false">$B$5*A4246</f>
        <v>0.524140170635196</v>
      </c>
      <c r="E4246" s="42" t="n">
        <f aca="false">$D$5*A4246+$F$5*B4246</f>
        <v>-2.33186918058534</v>
      </c>
      <c r="F4246" s="43" t="n">
        <f aca="false">Inputs!$B$5*D4246+Inputs!$B$6*E4246</f>
        <v>169007.476092786</v>
      </c>
      <c r="G4246" s="43" t="n">
        <f aca="false">F4246*SQRT(($B$6-2)/C4246)</f>
        <v>102495.641445577</v>
      </c>
    </row>
    <row r="4247" customFormat="false" ht="15" hidden="false" customHeight="false" outlineLevel="0" collapsed="false">
      <c r="A4247" s="41" t="n">
        <v>0.2032003381</v>
      </c>
      <c r="B4247" s="41" t="n">
        <v>2.0439569712</v>
      </c>
      <c r="C4247" s="41" t="n">
        <v>5.5215908705</v>
      </c>
      <c r="D4247" s="42" t="n">
        <f aca="false">$B$5*A4247</f>
        <v>0.519172401131265</v>
      </c>
      <c r="E4247" s="42" t="n">
        <f aca="false">$D$5*A4247+$F$5*B4247</f>
        <v>4.01292421388509</v>
      </c>
      <c r="F4247" s="43" t="n">
        <f aca="false">Inputs!$B$5*D4247+Inputs!$B$6*E4247</f>
        <v>-148728.970581128</v>
      </c>
      <c r="G4247" s="43" t="n">
        <f aca="false">F4247*SQRT(($B$6-2)/C4247)</f>
        <v>-89511.4222904507</v>
      </c>
    </row>
    <row r="4248" customFormat="false" ht="15" hidden="false" customHeight="false" outlineLevel="0" collapsed="false">
      <c r="A4248" s="41" t="n">
        <v>-1.2873908131</v>
      </c>
      <c r="B4248" s="41" t="n">
        <v>0.0297246618</v>
      </c>
      <c r="C4248" s="41" t="n">
        <v>5.1581428352</v>
      </c>
      <c r="D4248" s="42" t="n">
        <f aca="false">$B$5*A4248</f>
        <v>-3.28925525361347</v>
      </c>
      <c r="E4248" s="42" t="n">
        <f aca="false">$D$5*A4248+$F$5*B4248</f>
        <v>-3.01213261046742</v>
      </c>
      <c r="F4248" s="43" t="n">
        <f aca="false">Inputs!$B$5*D4248+Inputs!$B$6*E4248</f>
        <v>-178318.894837976</v>
      </c>
      <c r="G4248" s="43" t="n">
        <f aca="false">F4248*SQRT(($B$6-2)/C4248)</f>
        <v>-111036.478469056</v>
      </c>
    </row>
    <row r="4249" customFormat="false" ht="15" hidden="false" customHeight="false" outlineLevel="0" collapsed="false">
      <c r="A4249" s="41" t="n">
        <v>-0.226335433</v>
      </c>
      <c r="B4249" s="41" t="n">
        <v>0.0958829593</v>
      </c>
      <c r="C4249" s="41" t="n">
        <v>5.5298352264</v>
      </c>
      <c r="D4249" s="42" t="n">
        <f aca="false">$B$5*A4249</f>
        <v>-0.578282060504576</v>
      </c>
      <c r="E4249" s="42" t="n">
        <f aca="false">$D$5*A4249+$F$5*B4249</f>
        <v>-0.373019681512862</v>
      </c>
      <c r="F4249" s="43" t="n">
        <f aca="false">Inputs!$B$5*D4249+Inputs!$B$6*E4249</f>
        <v>-39177.2219748145</v>
      </c>
      <c r="G4249" s="43" t="n">
        <f aca="false">F4249*SQRT(($B$6-2)/C4249)</f>
        <v>-23560.936008965</v>
      </c>
    </row>
    <row r="4250" customFormat="false" ht="15" hidden="false" customHeight="false" outlineLevel="0" collapsed="false">
      <c r="A4250" s="41" t="n">
        <v>0.1942521532</v>
      </c>
      <c r="B4250" s="41" t="n">
        <v>1.1399719861</v>
      </c>
      <c r="C4250" s="41" t="n">
        <v>3.4229521442</v>
      </c>
      <c r="D4250" s="42" t="n">
        <f aca="false">$B$5*A4250</f>
        <v>0.496309985233053</v>
      </c>
      <c r="E4250" s="42" t="n">
        <f aca="false">$D$5*A4250+$F$5*B4250</f>
        <v>2.43068025123385</v>
      </c>
      <c r="F4250" s="43" t="n">
        <f aca="false">Inputs!$B$5*D4250+Inputs!$B$6*E4250</f>
        <v>-71903.0140383872</v>
      </c>
      <c r="G4250" s="43" t="n">
        <f aca="false">F4250*SQRT(($B$6-2)/C4250)</f>
        <v>-54961.8926728253</v>
      </c>
    </row>
    <row r="4251" customFormat="false" ht="15" hidden="false" customHeight="false" outlineLevel="0" collapsed="false">
      <c r="A4251" s="41" t="n">
        <v>0.0847832864</v>
      </c>
      <c r="B4251" s="41" t="n">
        <v>1.2772595572</v>
      </c>
      <c r="C4251" s="41" t="n">
        <v>1.9372820726</v>
      </c>
      <c r="D4251" s="42" t="n">
        <f aca="false">$B$5*A4251</f>
        <v>0.21661943472961</v>
      </c>
      <c r="E4251" s="42" t="n">
        <f aca="false">$D$5*A4251+$F$5*B4251</f>
        <v>2.40725000731459</v>
      </c>
      <c r="F4251" s="43" t="n">
        <f aca="false">Inputs!$B$5*D4251+Inputs!$B$6*E4251</f>
        <v>-98700.5568927683</v>
      </c>
      <c r="G4251" s="43" t="n">
        <f aca="false">F4251*SQRT(($B$6-2)/C4251)</f>
        <v>-100285.506231154</v>
      </c>
    </row>
    <row r="4252" customFormat="false" ht="15" hidden="false" customHeight="false" outlineLevel="0" collapsed="false">
      <c r="A4252" s="41" t="n">
        <v>-0.1176556588</v>
      </c>
      <c r="B4252" s="41" t="n">
        <v>-0.350136774</v>
      </c>
      <c r="C4252" s="41" t="n">
        <v>1.1900319748</v>
      </c>
      <c r="D4252" s="42" t="n">
        <f aca="false">$B$5*A4252</f>
        <v>-0.300607624263972</v>
      </c>
      <c r="E4252" s="42" t="n">
        <f aca="false">$D$5*A4252+$F$5*B4252</f>
        <v>-0.884568671294177</v>
      </c>
      <c r="F4252" s="43" t="n">
        <f aca="false">Inputs!$B$5*D4252+Inputs!$B$6*E4252</f>
        <v>14167.6711383117</v>
      </c>
      <c r="G4252" s="43" t="n">
        <f aca="false">F4252*SQRT(($B$6-2)/C4252)</f>
        <v>18366.8276190194</v>
      </c>
    </row>
    <row r="4253" customFormat="false" ht="15" hidden="false" customHeight="false" outlineLevel="0" collapsed="false">
      <c r="A4253" s="41" t="n">
        <v>-0.669182983</v>
      </c>
      <c r="B4253" s="41" t="n">
        <v>-1.8170870291</v>
      </c>
      <c r="C4253" s="41" t="n">
        <v>0.9191730735</v>
      </c>
      <c r="D4253" s="42" t="n">
        <f aca="false">$B$5*A4253</f>
        <v>-1.70974782487477</v>
      </c>
      <c r="E4253" s="42" t="n">
        <f aca="false">$D$5*A4253+$F$5*B4253</f>
        <v>-4.73002444943804</v>
      </c>
      <c r="F4253" s="43" t="n">
        <f aca="false">Inputs!$B$5*D4253+Inputs!$B$6*E4253</f>
        <v>65526.4399844253</v>
      </c>
      <c r="G4253" s="43" t="n">
        <f aca="false">F4253*SQRT(($B$6-2)/C4253)</f>
        <v>96656.9138965417</v>
      </c>
    </row>
    <row r="4254" customFormat="false" ht="15" hidden="false" customHeight="false" outlineLevel="0" collapsed="false">
      <c r="A4254" s="41" t="n">
        <v>0.2757814119</v>
      </c>
      <c r="B4254" s="41" t="n">
        <v>2.0540002885</v>
      </c>
      <c r="C4254" s="41" t="n">
        <v>1.2967534197</v>
      </c>
      <c r="D4254" s="42" t="n">
        <f aca="false">$B$5*A4254</f>
        <v>0.704615450654574</v>
      </c>
      <c r="E4254" s="42" t="n">
        <f aca="false">$D$5*A4254+$F$5*B4254</f>
        <v>4.20297949475132</v>
      </c>
      <c r="F4254" s="43" t="n">
        <f aca="false">Inputs!$B$5*D4254+Inputs!$B$6*E4254</f>
        <v>-139687.429672108</v>
      </c>
      <c r="G4254" s="43" t="n">
        <f aca="false">F4254*SQRT(($B$6-2)/C4254)</f>
        <v>-173477.687000696</v>
      </c>
    </row>
    <row r="4255" customFormat="false" ht="15" hidden="false" customHeight="false" outlineLevel="0" collapsed="false">
      <c r="A4255" s="41" t="n">
        <v>0.4582354773</v>
      </c>
      <c r="B4255" s="41" t="n">
        <v>0.6867473542</v>
      </c>
      <c r="C4255" s="41" t="n">
        <v>6.6989924136</v>
      </c>
      <c r="D4255" s="42" t="n">
        <f aca="false">$B$5*A4255</f>
        <v>1.17078158066988</v>
      </c>
      <c r="E4255" s="42" t="n">
        <f aca="false">$D$5*A4255+$F$5*B4255</f>
        <v>2.27624867969105</v>
      </c>
      <c r="F4255" s="43" t="n">
        <f aca="false">Inputs!$B$5*D4255+Inputs!$B$6*E4255</f>
        <v>3265.7240824357</v>
      </c>
      <c r="G4255" s="43" t="n">
        <f aca="false">F4255*SQRT(($B$6-2)/C4255)</f>
        <v>1784.38984796491</v>
      </c>
    </row>
    <row r="4256" customFormat="false" ht="15" hidden="false" customHeight="false" outlineLevel="0" collapsed="false">
      <c r="A4256" s="41" t="n">
        <v>-0.413031325</v>
      </c>
      <c r="B4256" s="41" t="n">
        <v>-0.2443333913</v>
      </c>
      <c r="C4256" s="41" t="n">
        <v>8.7632428499</v>
      </c>
      <c r="D4256" s="42" t="n">
        <f aca="false">$B$5*A4256</f>
        <v>-1.05528596432329</v>
      </c>
      <c r="E4256" s="42" t="n">
        <f aca="false">$D$5*A4256+$F$5*B4256</f>
        <v>-1.40474561592184</v>
      </c>
      <c r="F4256" s="43" t="n">
        <f aca="false">Inputs!$B$5*D4256+Inputs!$B$6*E4256</f>
        <v>-35291.3156362373</v>
      </c>
      <c r="G4256" s="43" t="n">
        <f aca="false">F4256*SQRT(($B$6-2)/C4256)</f>
        <v>-16859.7225374803</v>
      </c>
    </row>
    <row r="4257" customFormat="false" ht="15" hidden="false" customHeight="false" outlineLevel="0" collapsed="false">
      <c r="A4257" s="41" t="n">
        <v>0.9846414883</v>
      </c>
      <c r="B4257" s="41" t="n">
        <v>2.0086936403</v>
      </c>
      <c r="C4257" s="41" t="n">
        <v>5.3398209432</v>
      </c>
      <c r="D4257" s="42" t="n">
        <f aca="false">$B$5*A4257</f>
        <v>2.51573737777247</v>
      </c>
      <c r="E4257" s="42" t="n">
        <f aca="false">$D$5*A4257+$F$5*B4257</f>
        <v>5.81154130179184</v>
      </c>
      <c r="F4257" s="43" t="n">
        <f aca="false">Inputs!$B$5*D4257+Inputs!$B$6*E4257</f>
        <v>-39003.3273123452</v>
      </c>
      <c r="G4257" s="43" t="n">
        <f aca="false">F4257*SQRT(($B$6-2)/C4257)</f>
        <v>-23870.0488746838</v>
      </c>
    </row>
    <row r="4258" customFormat="false" ht="15" hidden="false" customHeight="false" outlineLevel="0" collapsed="false">
      <c r="A4258" s="41" t="n">
        <v>1.4879479358</v>
      </c>
      <c r="B4258" s="41" t="n">
        <v>0.8052446297</v>
      </c>
      <c r="C4258" s="41" t="n">
        <v>3.9575774402</v>
      </c>
      <c r="D4258" s="42" t="n">
        <f aca="false">$B$5*A4258</f>
        <v>3.8016742974484</v>
      </c>
      <c r="E4258" s="42" t="n">
        <f aca="false">$D$5*A4258+$F$5*B4258</f>
        <v>4.93115440891912</v>
      </c>
      <c r="F4258" s="43" t="n">
        <f aca="false">Inputs!$B$5*D4258+Inputs!$B$6*E4258</f>
        <v>133609.709298884</v>
      </c>
      <c r="G4258" s="43" t="n">
        <f aca="false">F4258*SQRT(($B$6-2)/C4258)</f>
        <v>94981.3430022997</v>
      </c>
    </row>
    <row r="4259" customFormat="false" ht="15" hidden="false" customHeight="false" outlineLevel="0" collapsed="false">
      <c r="A4259" s="41" t="n">
        <v>0.0351505794</v>
      </c>
      <c r="B4259" s="41" t="n">
        <v>0.2097189143</v>
      </c>
      <c r="C4259" s="41" t="n">
        <v>0.5950280116</v>
      </c>
      <c r="D4259" s="42" t="n">
        <f aca="false">$B$5*A4259</f>
        <v>0.0898089583850607</v>
      </c>
      <c r="E4259" s="42" t="n">
        <f aca="false">$D$5*A4259+$F$5*B4259</f>
        <v>0.445774842305537</v>
      </c>
      <c r="F4259" s="43" t="n">
        <f aca="false">Inputs!$B$5*D4259+Inputs!$B$6*E4259</f>
        <v>-13307.8462767708</v>
      </c>
      <c r="G4259" s="43" t="n">
        <f aca="false">F4259*SQRT(($B$6-2)/C4259)</f>
        <v>-24397.9910597487</v>
      </c>
    </row>
    <row r="4260" customFormat="false" ht="15" hidden="false" customHeight="false" outlineLevel="0" collapsed="false">
      <c r="A4260" s="41" t="n">
        <v>-0.7535073194</v>
      </c>
      <c r="B4260" s="41" t="n">
        <v>-1.4481675213</v>
      </c>
      <c r="C4260" s="41" t="n">
        <v>2.972203015</v>
      </c>
      <c r="D4260" s="42" t="n">
        <f aca="false">$B$5*A4260</f>
        <v>-1.9251946524339</v>
      </c>
      <c r="E4260" s="42" t="n">
        <f aca="false">$D$5*A4260+$F$5*B4260</f>
        <v>-4.29365193566027</v>
      </c>
      <c r="F4260" s="43" t="n">
        <f aca="false">Inputs!$B$5*D4260+Inputs!$B$6*E4260</f>
        <v>22163.1315396233</v>
      </c>
      <c r="G4260" s="43" t="n">
        <f aca="false">F4260*SQRT(($B$6-2)/C4260)</f>
        <v>18180.5445267827</v>
      </c>
    </row>
    <row r="4261" customFormat="false" ht="15" hidden="false" customHeight="false" outlineLevel="0" collapsed="false">
      <c r="A4261" s="41" t="n">
        <v>-1.1267983578</v>
      </c>
      <c r="B4261" s="41" t="n">
        <v>0.0498000345</v>
      </c>
      <c r="C4261" s="41" t="n">
        <v>1.8453505013</v>
      </c>
      <c r="D4261" s="42" t="n">
        <f aca="false">$B$5*A4261</f>
        <v>-2.87894505727593</v>
      </c>
      <c r="E4261" s="42" t="n">
        <f aca="false">$D$5*A4261+$F$5*B4261</f>
        <v>-2.59532372284717</v>
      </c>
      <c r="F4261" s="43" t="n">
        <f aca="false">Inputs!$B$5*D4261+Inputs!$B$6*E4261</f>
        <v>-158128.319585234</v>
      </c>
      <c r="G4261" s="43" t="n">
        <f aca="false">F4261*SQRT(($B$6-2)/C4261)</f>
        <v>-164620.994125772</v>
      </c>
    </row>
    <row r="4262" customFormat="false" ht="15" hidden="false" customHeight="false" outlineLevel="0" collapsed="false">
      <c r="A4262" s="41" t="n">
        <v>-0.2919922614</v>
      </c>
      <c r="B4262" s="41" t="n">
        <v>-1.4694417047</v>
      </c>
      <c r="C4262" s="41" t="n">
        <v>1.8449526953</v>
      </c>
      <c r="D4262" s="42" t="n">
        <f aca="false">$B$5*A4262</f>
        <v>-0.746033815102131</v>
      </c>
      <c r="E4262" s="42" t="n">
        <f aca="false">$D$5*A4262+$F$5*B4262</f>
        <v>-3.23217139956469</v>
      </c>
      <c r="F4262" s="43" t="n">
        <f aca="false">Inputs!$B$5*D4262+Inputs!$B$6*E4262</f>
        <v>87005.1884680214</v>
      </c>
      <c r="G4262" s="43" t="n">
        <f aca="false">F4262*SQRT(($B$6-2)/C4262)</f>
        <v>90587.3452227257</v>
      </c>
    </row>
    <row r="4263" customFormat="false" ht="15" hidden="false" customHeight="false" outlineLevel="0" collapsed="false">
      <c r="A4263" s="41" t="n">
        <v>-0.037323379</v>
      </c>
      <c r="B4263" s="41" t="n">
        <v>-0.3184303245</v>
      </c>
      <c r="C4263" s="41" t="n">
        <v>3.5895661839</v>
      </c>
      <c r="D4263" s="42" t="n">
        <f aca="false">$B$5*A4263</f>
        <v>-0.0953604136437321</v>
      </c>
      <c r="E4263" s="42" t="n">
        <f aca="false">$D$5*A4263+$F$5*B4263</f>
        <v>-0.63866202375869</v>
      </c>
      <c r="F4263" s="43" t="n">
        <f aca="false">Inputs!$B$5*D4263+Inputs!$B$6*E4263</f>
        <v>22397.0598235613</v>
      </c>
      <c r="G4263" s="43" t="n">
        <f aca="false">F4263*SQRT(($B$6-2)/C4263)</f>
        <v>16718.0271139871</v>
      </c>
    </row>
    <row r="4264" customFormat="false" ht="15" hidden="false" customHeight="false" outlineLevel="0" collapsed="false">
      <c r="A4264" s="41" t="n">
        <v>-1.1728488553</v>
      </c>
      <c r="B4264" s="41" t="n">
        <v>-0.3701790106</v>
      </c>
      <c r="C4264" s="41" t="n">
        <v>5.3130653063</v>
      </c>
      <c r="D4264" s="42" t="n">
        <f aca="false">$B$5*A4264</f>
        <v>-2.99660306702096</v>
      </c>
      <c r="E4264" s="42" t="n">
        <f aca="false">$D$5*A4264+$F$5*B4264</f>
        <v>-3.43010137166262</v>
      </c>
      <c r="F4264" s="43" t="n">
        <f aca="false">Inputs!$B$5*D4264+Inputs!$B$6*E4264</f>
        <v>-128155.238118965</v>
      </c>
      <c r="G4264" s="43" t="n">
        <f aca="false">F4264*SQRT(($B$6-2)/C4264)</f>
        <v>-78628.2812897982</v>
      </c>
    </row>
    <row r="4265" customFormat="false" ht="15" hidden="false" customHeight="false" outlineLevel="0" collapsed="false">
      <c r="A4265" s="41" t="n">
        <v>-0.3209530007</v>
      </c>
      <c r="B4265" s="41" t="n">
        <v>-0.6166371399</v>
      </c>
      <c r="C4265" s="41" t="n">
        <v>3.315638281</v>
      </c>
      <c r="D4265" s="42" t="n">
        <f aca="false">$B$5*A4265</f>
        <v>-0.820027867973825</v>
      </c>
      <c r="E4265" s="42" t="n">
        <f aca="false">$D$5*A4265+$F$5*B4265</f>
        <v>-1.82851055321243</v>
      </c>
      <c r="F4265" s="43" t="n">
        <f aca="false">Inputs!$B$5*D4265+Inputs!$B$6*E4265</f>
        <v>9422.74086323881</v>
      </c>
      <c r="G4265" s="43" t="n">
        <f aca="false">F4265*SQRT(($B$6-2)/C4265)</f>
        <v>7318.27412190938</v>
      </c>
    </row>
    <row r="4266" customFormat="false" ht="15" hidden="false" customHeight="false" outlineLevel="0" collapsed="false">
      <c r="A4266" s="41" t="n">
        <v>0.9266701648</v>
      </c>
      <c r="B4266" s="41" t="n">
        <v>-1.9029015621</v>
      </c>
      <c r="C4266" s="41" t="n">
        <v>13.2459194092</v>
      </c>
      <c r="D4266" s="42" t="n">
        <f aca="false">$B$5*A4266</f>
        <v>2.36762191940428</v>
      </c>
      <c r="E4266" s="42" t="n">
        <f aca="false">$D$5*A4266+$F$5*B4266</f>
        <v>-1.08073149194129</v>
      </c>
      <c r="F4266" s="43" t="n">
        <f aca="false">Inputs!$B$5*D4266+Inputs!$B$6*E4266</f>
        <v>290798.766537493</v>
      </c>
      <c r="G4266" s="43" t="n">
        <f aca="false">F4266*SQRT(($B$6-2)/C4266)</f>
        <v>112996.893408116</v>
      </c>
    </row>
    <row r="4267" customFormat="false" ht="15" hidden="false" customHeight="false" outlineLevel="0" collapsed="false">
      <c r="A4267" s="41" t="n">
        <v>-1.9857989907</v>
      </c>
      <c r="B4267" s="41" t="n">
        <v>0.0032857844</v>
      </c>
      <c r="C4267" s="41" t="n">
        <v>3.8677104042</v>
      </c>
      <c r="D4267" s="42" t="n">
        <f aca="false">$B$5*A4267</f>
        <v>-5.07367280884343</v>
      </c>
      <c r="E4267" s="42" t="n">
        <f aca="false">$D$5*A4267+$F$5*B4267</f>
        <v>-4.71970938778453</v>
      </c>
      <c r="F4267" s="43" t="n">
        <f aca="false">Inputs!$B$5*D4267+Inputs!$B$6*E4267</f>
        <v>-271381.811495116</v>
      </c>
      <c r="G4267" s="43" t="n">
        <f aca="false">F4267*SQRT(($B$6-2)/C4267)</f>
        <v>-195150.092091865</v>
      </c>
    </row>
    <row r="4268" customFormat="false" ht="15" hidden="false" customHeight="false" outlineLevel="0" collapsed="false">
      <c r="A4268" s="41" t="n">
        <v>0.0961271894</v>
      </c>
      <c r="B4268" s="41" t="n">
        <v>0.404215136</v>
      </c>
      <c r="C4268" s="41" t="n">
        <v>0.4953794761</v>
      </c>
      <c r="D4268" s="42" t="n">
        <f aca="false">$B$5*A4268</f>
        <v>0.245602857758227</v>
      </c>
      <c r="E4268" s="42" t="n">
        <f aca="false">$D$5*A4268+$F$5*B4268</f>
        <v>0.926719294018208</v>
      </c>
      <c r="F4268" s="43" t="n">
        <f aca="false">Inputs!$B$5*D4268+Inputs!$B$6*E4268</f>
        <v>-21775.6789250877</v>
      </c>
      <c r="G4268" s="43" t="n">
        <f aca="false">F4268*SQRT(($B$6-2)/C4268)</f>
        <v>-43753.9934505065</v>
      </c>
    </row>
    <row r="4269" customFormat="false" ht="15" hidden="false" customHeight="false" outlineLevel="0" collapsed="false">
      <c r="A4269" s="41" t="n">
        <v>-0.5389735083</v>
      </c>
      <c r="B4269" s="41" t="n">
        <v>-0.9179238051</v>
      </c>
      <c r="C4269" s="41" t="n">
        <v>10.3817605389</v>
      </c>
      <c r="D4269" s="42" t="n">
        <f aca="false">$B$5*A4269</f>
        <v>-1.37706547669496</v>
      </c>
      <c r="E4269" s="42" t="n">
        <f aca="false">$D$5*A4269+$F$5*B4269</f>
        <v>-2.86755454692663</v>
      </c>
      <c r="F4269" s="43" t="n">
        <f aca="false">Inputs!$B$5*D4269+Inputs!$B$6*E4269</f>
        <v>5671.17967683592</v>
      </c>
      <c r="G4269" s="43" t="n">
        <f aca="false">F4269*SQRT(($B$6-2)/C4269)</f>
        <v>2489.16050290478</v>
      </c>
    </row>
    <row r="4270" customFormat="false" ht="15" hidden="false" customHeight="false" outlineLevel="0" collapsed="false">
      <c r="A4270" s="41" t="n">
        <v>-0.0073161327</v>
      </c>
      <c r="B4270" s="41" t="n">
        <v>-0.4415781353</v>
      </c>
      <c r="C4270" s="41" t="n">
        <v>3.173734931</v>
      </c>
      <c r="D4270" s="42" t="n">
        <f aca="false">$B$5*A4270</f>
        <v>-0.0186925583705708</v>
      </c>
      <c r="E4270" s="42" t="n">
        <f aca="false">$D$5*A4270+$F$5*B4270</f>
        <v>-0.779901933095778</v>
      </c>
      <c r="F4270" s="43" t="n">
        <f aca="false">Inputs!$B$5*D4270+Inputs!$B$6*E4270</f>
        <v>37125.8408177318</v>
      </c>
      <c r="G4270" s="43" t="n">
        <f aca="false">F4270*SQRT(($B$6-2)/C4270)</f>
        <v>29471.7530950902</v>
      </c>
    </row>
    <row r="4271" customFormat="false" ht="15" hidden="false" customHeight="false" outlineLevel="0" collapsed="false">
      <c r="A4271" s="41" t="n">
        <v>1.5510714047</v>
      </c>
      <c r="B4271" s="41" t="n">
        <v>-0.3242272499</v>
      </c>
      <c r="C4271" s="41" t="n">
        <v>8.7247586828</v>
      </c>
      <c r="D4271" s="42" t="n">
        <f aca="false">$B$5*A4271</f>
        <v>3.96295337416145</v>
      </c>
      <c r="E4271" s="42" t="n">
        <f aca="false">$D$5*A4271+$F$5*B4271</f>
        <v>3.13105305363976</v>
      </c>
      <c r="F4271" s="43" t="n">
        <f aca="false">Inputs!$B$5*D4271+Inputs!$B$6*E4271</f>
        <v>239742.684734157</v>
      </c>
      <c r="G4271" s="43" t="n">
        <f aca="false">F4271*SQRT(($B$6-2)/C4271)</f>
        <v>114784.606679041</v>
      </c>
    </row>
    <row r="4272" customFormat="false" ht="15" hidden="false" customHeight="false" outlineLevel="0" collapsed="false">
      <c r="A4272" s="41" t="n">
        <v>-0.0531851517</v>
      </c>
      <c r="B4272" s="41" t="n">
        <v>2.4754181396</v>
      </c>
      <c r="C4272" s="41" t="n">
        <v>0.8943309218</v>
      </c>
      <c r="D4272" s="42" t="n">
        <f aca="false">$B$5*A4272</f>
        <v>-0.135886894533762</v>
      </c>
      <c r="E4272" s="42" t="n">
        <f aca="false">$D$5*A4272+$F$5*B4272</f>
        <v>4.14785556164724</v>
      </c>
      <c r="F4272" s="43" t="n">
        <f aca="false">Inputs!$B$5*D4272+Inputs!$B$6*E4272</f>
        <v>-220981.467535738</v>
      </c>
      <c r="G4272" s="43" t="n">
        <f aca="false">F4272*SQRT(($B$6-2)/C4272)</f>
        <v>-330462.152821078</v>
      </c>
    </row>
    <row r="4273" customFormat="false" ht="15" hidden="false" customHeight="false" outlineLevel="0" collapsed="false">
      <c r="A4273" s="41" t="n">
        <v>-0.1947602267</v>
      </c>
      <c r="B4273" s="41" t="n">
        <v>0.5561568652</v>
      </c>
      <c r="C4273" s="41" t="n">
        <v>1.5980152661</v>
      </c>
      <c r="D4273" s="42" t="n">
        <f aca="false">$B$5*A4273</f>
        <v>-0.497608101867171</v>
      </c>
      <c r="E4273" s="42" t="n">
        <f aca="false">$D$5*A4273+$F$5*B4273</f>
        <v>0.496891664084296</v>
      </c>
      <c r="F4273" s="43" t="n">
        <f aca="false">Inputs!$B$5*D4273+Inputs!$B$6*E4273</f>
        <v>-74605.393390932</v>
      </c>
      <c r="G4273" s="43" t="n">
        <f aca="false">F4273*SQRT(($B$6-2)/C4273)</f>
        <v>-83463.1479120272</v>
      </c>
    </row>
    <row r="4274" customFormat="false" ht="15" hidden="false" customHeight="false" outlineLevel="0" collapsed="false">
      <c r="A4274" s="41" t="n">
        <v>0.6463094334</v>
      </c>
      <c r="B4274" s="41" t="n">
        <v>0.7314016437</v>
      </c>
      <c r="C4274" s="41" t="n">
        <v>1.2773824431</v>
      </c>
      <c r="D4274" s="42" t="n">
        <f aca="false">$B$5*A4274</f>
        <v>1.65130640799886</v>
      </c>
      <c r="E4274" s="42" t="n">
        <f aca="false">$D$5*A4274+$F$5*B4274</f>
        <v>2.80089371783441</v>
      </c>
      <c r="F4274" s="43" t="n">
        <f aca="false">Inputs!$B$5*D4274+Inputs!$B$6*E4274</f>
        <v>25085.9549081658</v>
      </c>
      <c r="G4274" s="43" t="n">
        <f aca="false">F4274*SQRT(($B$6-2)/C4274)</f>
        <v>31389.555352329</v>
      </c>
    </row>
    <row r="4275" customFormat="false" ht="15" hidden="false" customHeight="false" outlineLevel="0" collapsed="false">
      <c r="A4275" s="41" t="n">
        <v>0.2894872654</v>
      </c>
      <c r="B4275" s="41" t="n">
        <v>0.1938407944</v>
      </c>
      <c r="C4275" s="41" t="n">
        <v>6.5743166754</v>
      </c>
      <c r="D4275" s="42" t="n">
        <f aca="false">$B$5*A4275</f>
        <v>0.739633605337204</v>
      </c>
      <c r="E4275" s="42" t="n">
        <f aca="false">$D$5*A4275+$F$5*B4275</f>
        <v>1.02357386936681</v>
      </c>
      <c r="F4275" s="43" t="n">
        <f aca="false">Inputs!$B$5*D4275+Inputs!$B$6*E4275</f>
        <v>22784.6670653801</v>
      </c>
      <c r="G4275" s="43" t="n">
        <f aca="false">F4275*SQRT(($B$6-2)/C4275)</f>
        <v>12567.0219892997</v>
      </c>
    </row>
    <row r="4276" customFormat="false" ht="15" hidden="false" customHeight="false" outlineLevel="0" collapsed="false">
      <c r="A4276" s="41" t="n">
        <v>0.1003342898</v>
      </c>
      <c r="B4276" s="41" t="n">
        <v>-0.5759939022</v>
      </c>
      <c r="C4276" s="41" t="n">
        <v>7.7634791587</v>
      </c>
      <c r="D4276" s="42" t="n">
        <f aca="false">$B$5*A4276</f>
        <v>0.256351906883299</v>
      </c>
      <c r="E4276" s="42" t="n">
        <f aca="false">$D$5*A4276+$F$5*B4276</f>
        <v>-0.755839965396283</v>
      </c>
      <c r="F4276" s="43" t="n">
        <f aca="false">Inputs!$B$5*D4276+Inputs!$B$6*E4276</f>
        <v>63427.1889581441</v>
      </c>
      <c r="G4276" s="43" t="n">
        <f aca="false">F4276*SQRT(($B$6-2)/C4276)</f>
        <v>32193.0605436757</v>
      </c>
    </row>
    <row r="4277" customFormat="false" ht="15" hidden="false" customHeight="false" outlineLevel="0" collapsed="false">
      <c r="A4277" s="41" t="n">
        <v>0.3255188028</v>
      </c>
      <c r="B4277" s="41" t="n">
        <v>2.0286458374</v>
      </c>
      <c r="C4277" s="41" t="n">
        <v>4.8280486674</v>
      </c>
      <c r="D4277" s="42" t="n">
        <f aca="false">$B$5*A4277</f>
        <v>0.831693392064541</v>
      </c>
      <c r="E4277" s="42" t="n">
        <f aca="false">$D$5*A4277+$F$5*B4277</f>
        <v>4.27755332915774</v>
      </c>
      <c r="F4277" s="43" t="n">
        <f aca="false">Inputs!$B$5*D4277+Inputs!$B$6*E4277</f>
        <v>-130708.327251433</v>
      </c>
      <c r="G4277" s="43" t="n">
        <f aca="false">F4277*SQRT(($B$6-2)/C4277)</f>
        <v>-84126.4252506828</v>
      </c>
    </row>
    <row r="4278" customFormat="false" ht="15" hidden="false" customHeight="false" outlineLevel="0" collapsed="false">
      <c r="A4278" s="41" t="n">
        <v>1.210681909</v>
      </c>
      <c r="B4278" s="41" t="n">
        <v>0.3039180222</v>
      </c>
      <c r="C4278" s="41" t="n">
        <v>4.0998468892</v>
      </c>
      <c r="D4278" s="42" t="n">
        <f aca="false">$B$5*A4278</f>
        <v>3.09326568832965</v>
      </c>
      <c r="E4278" s="42" t="n">
        <f aca="false">$D$5*A4278+$F$5*B4278</f>
        <v>3.40571265782402</v>
      </c>
      <c r="F4278" s="43" t="n">
        <f aca="false">Inputs!$B$5*D4278+Inputs!$B$6*E4278</f>
        <v>139040.935941764</v>
      </c>
      <c r="G4278" s="43" t="n">
        <f aca="false">F4278*SQRT(($B$6-2)/C4278)</f>
        <v>97112.2153148356</v>
      </c>
    </row>
    <row r="4279" customFormat="false" ht="15" hidden="false" customHeight="false" outlineLevel="0" collapsed="false">
      <c r="A4279" s="41" t="n">
        <v>0.8558297981</v>
      </c>
      <c r="B4279" s="41" t="n">
        <v>-0.8691759087</v>
      </c>
      <c r="C4279" s="41" t="n">
        <v>0.5522884735</v>
      </c>
      <c r="D4279" s="42" t="n">
        <f aca="false">$B$5*A4279</f>
        <v>2.18662633829182</v>
      </c>
      <c r="E4279" s="42" t="n">
        <f aca="false">$D$5*A4279+$F$5*B4279</f>
        <v>0.535677571612938</v>
      </c>
      <c r="F4279" s="43" t="n">
        <f aca="false">Inputs!$B$5*D4279+Inputs!$B$6*E4279</f>
        <v>191878.755248535</v>
      </c>
      <c r="G4279" s="43" t="n">
        <f aca="false">F4279*SQRT(($B$6-2)/C4279)</f>
        <v>365139.570675179</v>
      </c>
    </row>
    <row r="4280" customFormat="false" ht="15" hidden="false" customHeight="false" outlineLevel="0" collapsed="false">
      <c r="A4280" s="41" t="n">
        <v>-0.2605121542</v>
      </c>
      <c r="B4280" s="41" t="n">
        <v>0.9478498442</v>
      </c>
      <c r="C4280" s="41" t="n">
        <v>1.7540699715</v>
      </c>
      <c r="D4280" s="42" t="n">
        <f aca="false">$B$5*A4280</f>
        <v>-0.665602832576647</v>
      </c>
      <c r="E4280" s="42" t="n">
        <f aca="false">$D$5*A4280+$F$5*B4280</f>
        <v>1.01678281878514</v>
      </c>
      <c r="F4280" s="43" t="n">
        <f aca="false">Inputs!$B$5*D4280+Inputs!$B$6*E4280</f>
        <v>-117399.424196922</v>
      </c>
      <c r="G4280" s="43" t="n">
        <f aca="false">F4280*SQRT(($B$6-2)/C4280)</f>
        <v>-125359.574045679</v>
      </c>
    </row>
    <row r="4281" customFormat="false" ht="15" hidden="false" customHeight="false" outlineLevel="0" collapsed="false">
      <c r="A4281" s="41" t="n">
        <v>1.4871671935</v>
      </c>
      <c r="B4281" s="41" t="n">
        <v>-0.7708661721</v>
      </c>
      <c r="C4281" s="41" t="n">
        <v>1.9867720667</v>
      </c>
      <c r="D4281" s="42" t="n">
        <f aca="false">$B$5*A4281</f>
        <v>3.79967951801867</v>
      </c>
      <c r="E4281" s="42" t="n">
        <f aca="false">$D$5*A4281+$F$5*B4281</f>
        <v>2.20775613279521</v>
      </c>
      <c r="F4281" s="43" t="n">
        <f aca="false">Inputs!$B$5*D4281+Inputs!$B$6*E4281</f>
        <v>269580.145162107</v>
      </c>
      <c r="G4281" s="43" t="n">
        <f aca="false">F4281*SQRT(($B$6-2)/C4281)</f>
        <v>270476.088971441</v>
      </c>
    </row>
    <row r="4282" customFormat="false" ht="15" hidden="false" customHeight="false" outlineLevel="0" collapsed="false">
      <c r="A4282" s="41" t="n">
        <v>-0.4835883094</v>
      </c>
      <c r="B4282" s="41" t="n">
        <v>2.1813757939</v>
      </c>
      <c r="C4282" s="41" t="n">
        <v>0.720658301</v>
      </c>
      <c r="D4282" s="42" t="n">
        <f aca="false">$B$5*A4282</f>
        <v>-1.23555750988294</v>
      </c>
      <c r="E4282" s="42" t="n">
        <f aca="false">$D$5*A4282+$F$5*B4282</f>
        <v>2.61593748772001</v>
      </c>
      <c r="F4282" s="43" t="n">
        <f aca="false">Inputs!$B$5*D4282+Inputs!$B$6*E4282</f>
        <v>-254352.625374294</v>
      </c>
      <c r="G4282" s="43" t="n">
        <f aca="false">F4282*SQRT(($B$6-2)/C4282)</f>
        <v>-423727.378105328</v>
      </c>
    </row>
    <row r="4283" customFormat="false" ht="15" hidden="false" customHeight="false" outlineLevel="0" collapsed="false">
      <c r="A4283" s="41" t="n">
        <v>0.0962612498</v>
      </c>
      <c r="B4283" s="41" t="n">
        <v>1.8233619727</v>
      </c>
      <c r="C4283" s="41" t="n">
        <v>3.0498455439</v>
      </c>
      <c r="D4283" s="42" t="n">
        <f aca="false">$B$5*A4283</f>
        <v>0.245945379135973</v>
      </c>
      <c r="E4283" s="42" t="n">
        <f aca="false">$D$5*A4283+$F$5*B4283</f>
        <v>3.37754209295406</v>
      </c>
      <c r="F4283" s="43" t="n">
        <f aca="false">Inputs!$B$5*D4283+Inputs!$B$6*E4283</f>
        <v>-144282.566734105</v>
      </c>
      <c r="G4283" s="43" t="n">
        <f aca="false">F4283*SQRT(($B$6-2)/C4283)</f>
        <v>-116839.565892534</v>
      </c>
    </row>
    <row r="4284" customFormat="false" ht="15" hidden="false" customHeight="false" outlineLevel="0" collapsed="false">
      <c r="A4284" s="41" t="n">
        <v>0.2068573173</v>
      </c>
      <c r="B4284" s="41" t="n">
        <v>0.2461802823</v>
      </c>
      <c r="C4284" s="41" t="n">
        <v>4.9185974182</v>
      </c>
      <c r="D4284" s="42" t="n">
        <f aca="false">$B$5*A4284</f>
        <v>0.528515902672176</v>
      </c>
      <c r="E4284" s="42" t="n">
        <f aca="false">$D$5*A4284+$F$5*B4284</f>
        <v>0.917325566363365</v>
      </c>
      <c r="F4284" s="43" t="n">
        <f aca="false">Inputs!$B$5*D4284+Inputs!$B$6*E4284</f>
        <v>6985.31194904937</v>
      </c>
      <c r="G4284" s="43" t="n">
        <f aca="false">F4284*SQRT(($B$6-2)/C4284)</f>
        <v>4454.30718905836</v>
      </c>
    </row>
    <row r="4285" customFormat="false" ht="15" hidden="false" customHeight="false" outlineLevel="0" collapsed="false">
      <c r="A4285" s="41" t="n">
        <v>-0.3054908877</v>
      </c>
      <c r="B4285" s="41" t="n">
        <v>0.9425551415</v>
      </c>
      <c r="C4285" s="41" t="n">
        <v>6.0841531434</v>
      </c>
      <c r="D4285" s="42" t="n">
        <f aca="false">$B$5*A4285</f>
        <v>-0.780522508839913</v>
      </c>
      <c r="E4285" s="42" t="n">
        <f aca="false">$D$5*A4285+$F$5*B4285</f>
        <v>0.900609374245465</v>
      </c>
      <c r="F4285" s="43" t="n">
        <f aca="false">Inputs!$B$5*D4285+Inputs!$B$6*E4285</f>
        <v>-123082.719596265</v>
      </c>
      <c r="G4285" s="43" t="n">
        <f aca="false">F4285*SQRT(($B$6-2)/C4285)</f>
        <v>-70568.6830952546</v>
      </c>
    </row>
    <row r="4286" customFormat="false" ht="15" hidden="false" customHeight="false" outlineLevel="0" collapsed="false">
      <c r="A4286" s="41" t="n">
        <v>1.3577775503</v>
      </c>
      <c r="B4286" s="41" t="n">
        <v>-1.0350022301</v>
      </c>
      <c r="C4286" s="41" t="n">
        <v>5.1720278577</v>
      </c>
      <c r="D4286" s="42" t="n">
        <f aca="false">$B$5*A4286</f>
        <v>3.46909182131611</v>
      </c>
      <c r="E4286" s="42" t="n">
        <f aca="false">$D$5*A4286+$F$5*B4286</f>
        <v>1.44376666606087</v>
      </c>
      <c r="F4286" s="43" t="n">
        <f aca="false">Inputs!$B$5*D4286+Inputs!$B$6*E4286</f>
        <v>274720.848828567</v>
      </c>
      <c r="G4286" s="43" t="n">
        <f aca="false">F4286*SQRT(($B$6-2)/C4286)</f>
        <v>170834.739519745</v>
      </c>
    </row>
    <row r="4287" customFormat="false" ht="15" hidden="false" customHeight="false" outlineLevel="0" collapsed="false">
      <c r="A4287" s="41" t="n">
        <v>-0.3524505522</v>
      </c>
      <c r="B4287" s="41" t="n">
        <v>0.9150785244</v>
      </c>
      <c r="C4287" s="41" t="n">
        <v>2.586510595</v>
      </c>
      <c r="D4287" s="42" t="n">
        <f aca="false">$B$5*A4287</f>
        <v>-0.900503420302696</v>
      </c>
      <c r="E4287" s="42" t="n">
        <f aca="false">$D$5*A4287+$F$5*B4287</f>
        <v>0.741419634926861</v>
      </c>
      <c r="F4287" s="43" t="n">
        <f aca="false">Inputs!$B$5*D4287+Inputs!$B$6*E4287</f>
        <v>-127121.323776613</v>
      </c>
      <c r="G4287" s="43" t="n">
        <f aca="false">F4287*SQRT(($B$6-2)/C4287)</f>
        <v>-111783.131990915</v>
      </c>
    </row>
    <row r="4288" customFormat="false" ht="15" hidden="false" customHeight="false" outlineLevel="0" collapsed="false">
      <c r="A4288" s="41" t="n">
        <v>-0.1295486378</v>
      </c>
      <c r="B4288" s="41" t="n">
        <v>-0.4933854685</v>
      </c>
      <c r="C4288" s="41" t="n">
        <v>2.1138719627</v>
      </c>
      <c r="D4288" s="42" t="n">
        <f aca="false">$B$5*A4288</f>
        <v>-0.330993924413704</v>
      </c>
      <c r="E4288" s="42" t="n">
        <f aca="false">$D$5*A4288+$F$5*B4288</f>
        <v>-1.16022293401874</v>
      </c>
      <c r="F4288" s="43" t="n">
        <f aca="false">Inputs!$B$5*D4288+Inputs!$B$6*E4288</f>
        <v>24911.7542595666</v>
      </c>
      <c r="G4288" s="43" t="n">
        <f aca="false">F4288*SQRT(($B$6-2)/C4288)</f>
        <v>24231.4816257521</v>
      </c>
    </row>
    <row r="4289" customFormat="false" ht="15" hidden="false" customHeight="false" outlineLevel="0" collapsed="false">
      <c r="A4289" s="41" t="n">
        <v>1.0095421539</v>
      </c>
      <c r="B4289" s="41" t="n">
        <v>1.1034532047</v>
      </c>
      <c r="C4289" s="41" t="n">
        <v>2.7183205705</v>
      </c>
      <c r="D4289" s="42" t="n">
        <f aca="false">$B$5*A4289</f>
        <v>2.57935803150857</v>
      </c>
      <c r="E4289" s="42" t="n">
        <f aca="false">$D$5*A4289+$F$5*B4289</f>
        <v>4.30767580955236</v>
      </c>
      <c r="F4289" s="43" t="n">
        <f aca="false">Inputs!$B$5*D4289+Inputs!$B$6*E4289</f>
        <v>42552.0126732389</v>
      </c>
      <c r="G4289" s="43" t="n">
        <f aca="false">F4289*SQRT(($B$6-2)/C4289)</f>
        <v>36499.3196029632</v>
      </c>
    </row>
    <row r="4290" customFormat="false" ht="15" hidden="false" customHeight="false" outlineLevel="0" collapsed="false">
      <c r="A4290" s="41" t="n">
        <v>-0.4496420907</v>
      </c>
      <c r="B4290" s="41" t="n">
        <v>0.212366528</v>
      </c>
      <c r="C4290" s="41" t="n">
        <v>2.9833210245</v>
      </c>
      <c r="D4290" s="42" t="n">
        <f aca="false">$B$5*A4290</f>
        <v>-1.14882566663604</v>
      </c>
      <c r="E4290" s="42" t="n">
        <f aca="false">$D$5*A4290+$F$5*B4290</f>
        <v>-0.703260140193657</v>
      </c>
      <c r="F4290" s="43" t="n">
        <f aca="false">Inputs!$B$5*D4290+Inputs!$B$6*E4290</f>
        <v>-79719.559653921</v>
      </c>
      <c r="G4290" s="43" t="n">
        <f aca="false">F4290*SQRT(($B$6-2)/C4290)</f>
        <v>-65272.4470463199</v>
      </c>
    </row>
    <row r="4291" customFormat="false" ht="15" hidden="false" customHeight="false" outlineLevel="0" collapsed="false">
      <c r="A4291" s="41" t="n">
        <v>-1.2084747959</v>
      </c>
      <c r="B4291" s="41" t="n">
        <v>-0.8954809105</v>
      </c>
      <c r="C4291" s="41" t="n">
        <v>1.2236223545</v>
      </c>
      <c r="D4291" s="42" t="n">
        <f aca="false">$B$5*A4291</f>
        <v>-3.08762656283207</v>
      </c>
      <c r="E4291" s="42" t="n">
        <f aca="false">$D$5*A4291+$F$5*B4291</f>
        <v>-4.42193851688866</v>
      </c>
      <c r="F4291" s="43" t="n">
        <f aca="false">Inputs!$B$5*D4291+Inputs!$B$6*E4291</f>
        <v>-87665.7304387745</v>
      </c>
      <c r="G4291" s="43" t="n">
        <f aca="false">F4291*SQRT(($B$6-2)/C4291)</f>
        <v>-112078.20124352</v>
      </c>
    </row>
    <row r="4292" customFormat="false" ht="15" hidden="false" customHeight="false" outlineLevel="0" collapsed="false">
      <c r="A4292" s="41" t="n">
        <v>0.1241652321</v>
      </c>
      <c r="B4292" s="41" t="n">
        <v>0.0314067876</v>
      </c>
      <c r="C4292" s="41" t="n">
        <v>2.214233137</v>
      </c>
      <c r="D4292" s="42" t="n">
        <f aca="false">$B$5*A4292</f>
        <v>0.317239441081313</v>
      </c>
      <c r="E4292" s="42" t="n">
        <f aca="false">$D$5*A4292+$F$5*B4292</f>
        <v>0.34969356758587</v>
      </c>
      <c r="F4292" s="43" t="n">
        <f aca="false">Inputs!$B$5*D4292+Inputs!$B$6*E4292</f>
        <v>14239.2657288378</v>
      </c>
      <c r="G4292" s="43" t="n">
        <f aca="false">F4292*SQRT(($B$6-2)/C4292)</f>
        <v>13532.9014645583</v>
      </c>
    </row>
    <row r="4293" customFormat="false" ht="15" hidden="false" customHeight="false" outlineLevel="0" collapsed="false">
      <c r="A4293" s="41" t="n">
        <v>-0.9668760917</v>
      </c>
      <c r="B4293" s="41" t="n">
        <v>-0.7159739247</v>
      </c>
      <c r="C4293" s="41" t="n">
        <v>1.8937273253</v>
      </c>
      <c r="D4293" s="42" t="n">
        <f aca="false">$B$5*A4293</f>
        <v>-2.47034717962559</v>
      </c>
      <c r="E4293" s="42" t="n">
        <f aca="false">$D$5*A4293+$F$5*B4293</f>
        <v>-3.5370705077189</v>
      </c>
      <c r="F4293" s="43" t="n">
        <f aca="false">Inputs!$B$5*D4293+Inputs!$B$6*E4293</f>
        <v>-70181.1925766144</v>
      </c>
      <c r="G4293" s="43" t="n">
        <f aca="false">F4293*SQRT(($B$6-2)/C4293)</f>
        <v>-72123.5373336896</v>
      </c>
    </row>
    <row r="4294" customFormat="false" ht="15" hidden="false" customHeight="false" outlineLevel="0" collapsed="false">
      <c r="A4294" s="41" t="n">
        <v>-1.06504437</v>
      </c>
      <c r="B4294" s="41" t="n">
        <v>0.4550598569</v>
      </c>
      <c r="C4294" s="41" t="n">
        <v>9.5400347579</v>
      </c>
      <c r="D4294" s="42" t="n">
        <f aca="false">$B$5*A4294</f>
        <v>-2.72116497469664</v>
      </c>
      <c r="E4294" s="42" t="n">
        <f aca="false">$D$5*A4294+$F$5*B4294</f>
        <v>-1.74859457445341</v>
      </c>
      <c r="F4294" s="43" t="n">
        <f aca="false">Inputs!$B$5*D4294+Inputs!$B$6*E4294</f>
        <v>-184686.768746993</v>
      </c>
      <c r="G4294" s="43" t="n">
        <f aca="false">F4294*SQRT(($B$6-2)/C4294)</f>
        <v>-84562.1083171107</v>
      </c>
    </row>
    <row r="4295" customFormat="false" ht="15" hidden="false" customHeight="false" outlineLevel="0" collapsed="false">
      <c r="A4295" s="41" t="n">
        <v>-1.9676391967</v>
      </c>
      <c r="B4295" s="41" t="n">
        <v>-1.0115772296</v>
      </c>
      <c r="C4295" s="41" t="n">
        <v>6.4616019141</v>
      </c>
      <c r="D4295" s="42" t="n">
        <f aca="false">$B$5*A4295</f>
        <v>-5.02727493400136</v>
      </c>
      <c r="E4295" s="42" t="n">
        <f aca="false">$D$5*A4295+$F$5*B4295</f>
        <v>-6.42890554453015</v>
      </c>
      <c r="F4295" s="43" t="n">
        <f aca="false">Inputs!$B$5*D4295+Inputs!$B$6*E4295</f>
        <v>-181282.216173629</v>
      </c>
      <c r="G4295" s="43" t="n">
        <f aca="false">F4295*SQRT(($B$6-2)/C4295)</f>
        <v>-100855.619270421</v>
      </c>
    </row>
    <row r="4296" customFormat="false" ht="15" hidden="false" customHeight="false" outlineLevel="0" collapsed="false">
      <c r="A4296" s="41" t="n">
        <v>-1.8629415478</v>
      </c>
      <c r="B4296" s="41" t="n">
        <v>0.4190206039</v>
      </c>
      <c r="C4296" s="41" t="n">
        <v>4.8809274488</v>
      </c>
      <c r="D4296" s="42" t="n">
        <f aca="false">$B$5*A4296</f>
        <v>-4.75977474044626</v>
      </c>
      <c r="E4296" s="42" t="n">
        <f aca="false">$D$5*A4296+$F$5*B4296</f>
        <v>-3.70949155956338</v>
      </c>
      <c r="F4296" s="43" t="n">
        <f aca="false">Inputs!$B$5*D4296+Inputs!$B$6*E4296</f>
        <v>-290502.896066457</v>
      </c>
      <c r="G4296" s="43" t="n">
        <f aca="false">F4296*SQRT(($B$6-2)/C4296)</f>
        <v>-185957.752231742</v>
      </c>
    </row>
    <row r="4297" customFormat="false" ht="15" hidden="false" customHeight="false" outlineLevel="0" collapsed="false">
      <c r="A4297" s="41" t="n">
        <v>-1.8027335501</v>
      </c>
      <c r="B4297" s="41" t="n">
        <v>0.0317291985</v>
      </c>
      <c r="C4297" s="41" t="n">
        <v>1.4355966729</v>
      </c>
      <c r="D4297" s="42" t="n">
        <f aca="false">$B$5*A4297</f>
        <v>-4.60594462861923</v>
      </c>
      <c r="E4297" s="42" t="n">
        <f aca="false">$D$5*A4297+$F$5*B4297</f>
        <v>-4.23497458973779</v>
      </c>
      <c r="F4297" s="43" t="n">
        <f aca="false">Inputs!$B$5*D4297+Inputs!$B$6*E4297</f>
        <v>-248845.733375034</v>
      </c>
      <c r="G4297" s="43" t="n">
        <f aca="false">F4297*SQRT(($B$6-2)/C4297)</f>
        <v>-293716.92656673</v>
      </c>
    </row>
    <row r="4298" customFormat="false" ht="15" hidden="false" customHeight="false" outlineLevel="0" collapsed="false">
      <c r="A4298" s="41" t="n">
        <v>1.6395240157</v>
      </c>
      <c r="B4298" s="41" t="n">
        <v>1.6734339813</v>
      </c>
      <c r="C4298" s="41" t="n">
        <v>5.6142451017</v>
      </c>
      <c r="D4298" s="42" t="n">
        <f aca="false">$B$5*A4298</f>
        <v>4.18894785265784</v>
      </c>
      <c r="E4298" s="42" t="n">
        <f aca="false">$D$5*A4298+$F$5*B4298</f>
        <v>6.79098406563953</v>
      </c>
      <c r="F4298" s="43" t="n">
        <f aca="false">Inputs!$B$5*D4298+Inputs!$B$6*E4298</f>
        <v>79345.5819838075</v>
      </c>
      <c r="G4298" s="43" t="n">
        <f aca="false">F4298*SQRT(($B$6-2)/C4298)</f>
        <v>47357.8593547784</v>
      </c>
    </row>
    <row r="4299" customFormat="false" ht="15" hidden="false" customHeight="false" outlineLevel="0" collapsed="false">
      <c r="A4299" s="41" t="n">
        <v>-1.8059075692</v>
      </c>
      <c r="B4299" s="41" t="n">
        <v>0.2984096016</v>
      </c>
      <c r="C4299" s="41" t="n">
        <v>1.7018521386</v>
      </c>
      <c r="D4299" s="42" t="n">
        <f aca="false">$B$5*A4299</f>
        <v>-4.61405417771148</v>
      </c>
      <c r="E4299" s="42" t="n">
        <f aca="false">$D$5*A4299+$F$5*B4299</f>
        <v>-3.78203856606109</v>
      </c>
      <c r="F4299" s="43" t="n">
        <f aca="false">Inputs!$B$5*D4299+Inputs!$B$6*E4299</f>
        <v>-272303.489468093</v>
      </c>
      <c r="G4299" s="43" t="n">
        <f aca="false">F4299*SQRT(($B$6-2)/C4299)</f>
        <v>-295193.841099866</v>
      </c>
    </row>
    <row r="4300" customFormat="false" ht="15" hidden="false" customHeight="false" outlineLevel="0" collapsed="false">
      <c r="A4300" s="41" t="n">
        <v>-0.9889712964</v>
      </c>
      <c r="B4300" s="41" t="n">
        <v>-1.1931360357</v>
      </c>
      <c r="C4300" s="41" t="n">
        <v>5.6597813774</v>
      </c>
      <c r="D4300" s="42" t="n">
        <f aca="false">$B$5*A4300</f>
        <v>-2.52679994237612</v>
      </c>
      <c r="E4300" s="42" t="n">
        <f aca="false">$D$5*A4300+$F$5*B4300</f>
        <v>-4.41358496978286</v>
      </c>
      <c r="F4300" s="43" t="n">
        <f aca="false">Inputs!$B$5*D4300+Inputs!$B$6*E4300</f>
        <v>-32000.7457484686</v>
      </c>
      <c r="G4300" s="43" t="n">
        <f aca="false">F4300*SQRT(($B$6-2)/C4300)</f>
        <v>-19022.836236982</v>
      </c>
    </row>
    <row r="4301" customFormat="false" ht="15" hidden="false" customHeight="false" outlineLevel="0" collapsed="false">
      <c r="A4301" s="41" t="n">
        <v>-0.1134699544</v>
      </c>
      <c r="B4301" s="41" t="n">
        <v>1.2282911569</v>
      </c>
      <c r="C4301" s="41" t="n">
        <v>2.6511671982</v>
      </c>
      <c r="D4301" s="42" t="n">
        <f aca="false">$B$5*A4301</f>
        <v>-0.289913241448997</v>
      </c>
      <c r="E4301" s="42" t="n">
        <f aca="false">$D$5*A4301+$F$5*B4301</f>
        <v>1.85093310077639</v>
      </c>
      <c r="F4301" s="43" t="n">
        <f aca="false">Inputs!$B$5*D4301+Inputs!$B$6*E4301</f>
        <v>-121537.979183719</v>
      </c>
      <c r="G4301" s="43" t="n">
        <f aca="false">F4301*SQRT(($B$6-2)/C4301)</f>
        <v>-105562.204207191</v>
      </c>
    </row>
    <row r="4302" customFormat="false" ht="15" hidden="false" customHeight="false" outlineLevel="0" collapsed="false">
      <c r="A4302" s="41" t="n">
        <v>0.5996588742</v>
      </c>
      <c r="B4302" s="41" t="n">
        <v>-0.7151409285</v>
      </c>
      <c r="C4302" s="41" t="n">
        <v>7.2650973767</v>
      </c>
      <c r="D4302" s="42" t="n">
        <f aca="false">$B$5*A4302</f>
        <v>1.53211525378897</v>
      </c>
      <c r="E4302" s="42" t="n">
        <f aca="false">$D$5*A4302+$F$5*B4302</f>
        <v>0.1920753931296</v>
      </c>
      <c r="F4302" s="43" t="n">
        <f aca="false">Inputs!$B$5*D4302+Inputs!$B$6*E4302</f>
        <v>143607.755722417</v>
      </c>
      <c r="G4302" s="43" t="n">
        <f aca="false">F4302*SQRT(($B$6-2)/C4302)</f>
        <v>75348.0770425966</v>
      </c>
    </row>
    <row r="4303" customFormat="false" ht="15" hidden="false" customHeight="false" outlineLevel="0" collapsed="false">
      <c r="A4303" s="41" t="n">
        <v>0.7050339974</v>
      </c>
      <c r="B4303" s="41" t="n">
        <v>-2.2437083319</v>
      </c>
      <c r="C4303" s="41" t="n">
        <v>0.8597955662</v>
      </c>
      <c r="D4303" s="42" t="n">
        <f aca="false">$B$5*A4303</f>
        <v>1.80134637930178</v>
      </c>
      <c r="E4303" s="42" t="n">
        <f aca="false">$D$5*A4303+$F$5*B4303</f>
        <v>-2.1966203832501</v>
      </c>
      <c r="F4303" s="43" t="n">
        <f aca="false">Inputs!$B$5*D4303+Inputs!$B$6*E4303</f>
        <v>289965.657092683</v>
      </c>
      <c r="G4303" s="43" t="n">
        <f aca="false">F4303*SQRT(($B$6-2)/C4303)</f>
        <v>442246.048622942</v>
      </c>
    </row>
    <row r="4304" customFormat="false" ht="15" hidden="false" customHeight="false" outlineLevel="0" collapsed="false">
      <c r="A4304" s="41" t="n">
        <v>-0.7529457984</v>
      </c>
      <c r="B4304" s="41" t="n">
        <v>-0.8238915447</v>
      </c>
      <c r="C4304" s="41" t="n">
        <v>5.4642811453</v>
      </c>
      <c r="D4304" s="42" t="n">
        <f aca="false">$B$5*A4304</f>
        <v>-1.9237599786111</v>
      </c>
      <c r="E4304" s="42" t="n">
        <f aca="false">$D$5*A4304+$F$5*B4304</f>
        <v>-3.21435072801906</v>
      </c>
      <c r="F4304" s="43" t="n">
        <f aca="false">Inputs!$B$5*D4304+Inputs!$B$6*E4304</f>
        <v>-31658.4614601575</v>
      </c>
      <c r="G4304" s="43" t="n">
        <f aca="false">F4304*SQRT(($B$6-2)/C4304)</f>
        <v>-19153.065101173</v>
      </c>
    </row>
    <row r="4305" customFormat="false" ht="15" hidden="false" customHeight="false" outlineLevel="0" collapsed="false">
      <c r="A4305" s="41" t="n">
        <v>0.0783206917</v>
      </c>
      <c r="B4305" s="41" t="n">
        <v>-0.2028279637</v>
      </c>
      <c r="C4305" s="41" t="n">
        <v>7.7080235048</v>
      </c>
      <c r="D4305" s="42" t="n">
        <f aca="false">$B$5*A4305</f>
        <v>0.200107647203519</v>
      </c>
      <c r="E4305" s="42" t="n">
        <f aca="false">$D$5*A4305+$F$5*B4305</f>
        <v>-0.163861077265774</v>
      </c>
      <c r="F4305" s="43" t="n">
        <f aca="false">Inputs!$B$5*D4305+Inputs!$B$6*E4305</f>
        <v>28203.8185836406</v>
      </c>
      <c r="G4305" s="43" t="n">
        <f aca="false">F4305*SQRT(($B$6-2)/C4305)</f>
        <v>14366.5138263644</v>
      </c>
    </row>
    <row r="4306" customFormat="false" ht="15" hidden="false" customHeight="false" outlineLevel="0" collapsed="false">
      <c r="A4306" s="41" t="n">
        <v>-0.1414710936</v>
      </c>
      <c r="B4306" s="41" t="n">
        <v>-0.1747195301</v>
      </c>
      <c r="C4306" s="41" t="n">
        <v>2.7712763065</v>
      </c>
      <c r="D4306" s="42" t="n">
        <f aca="false">$B$5*A4306</f>
        <v>-0.361455537140063</v>
      </c>
      <c r="E4306" s="42" t="n">
        <f aca="false">$D$5*A4306+$F$5*B4306</f>
        <v>-0.638338854117968</v>
      </c>
      <c r="F4306" s="43" t="n">
        <f aca="false">Inputs!$B$5*D4306+Inputs!$B$6*E4306</f>
        <v>-4228.61100810789</v>
      </c>
      <c r="G4306" s="43" t="n">
        <f aca="false">F4306*SQRT(($B$6-2)/C4306)</f>
        <v>-3592.30182983711</v>
      </c>
    </row>
    <row r="4307" customFormat="false" ht="15" hidden="false" customHeight="false" outlineLevel="0" collapsed="false">
      <c r="A4307" s="41" t="n">
        <v>0.022407241</v>
      </c>
      <c r="B4307" s="41" t="n">
        <v>0.540130967</v>
      </c>
      <c r="C4307" s="41" t="n">
        <v>2.6121000537</v>
      </c>
      <c r="D4307" s="42" t="n">
        <f aca="false">$B$5*A4307</f>
        <v>0.0572500086440404</v>
      </c>
      <c r="E4307" s="42" t="n">
        <f aca="false">$D$5*A4307+$F$5*B4307</f>
        <v>0.985988096538209</v>
      </c>
      <c r="F4307" s="43" t="n">
        <f aca="false">Inputs!$B$5*D4307+Inputs!$B$6*E4307</f>
        <v>-43574.4039625064</v>
      </c>
      <c r="G4307" s="43" t="n">
        <f aca="false">F4307*SQRT(($B$6-2)/C4307)</f>
        <v>-38128.6605645112</v>
      </c>
    </row>
    <row r="4308" customFormat="false" ht="15" hidden="false" customHeight="false" outlineLevel="0" collapsed="false">
      <c r="A4308" s="41" t="n">
        <v>0.1493310261</v>
      </c>
      <c r="B4308" s="41" t="n">
        <v>-0.2843518166</v>
      </c>
      <c r="C4308" s="41" t="n">
        <v>3.2793802084</v>
      </c>
      <c r="D4308" s="42" t="n">
        <f aca="false">$B$5*A4308</f>
        <v>0.381537492056627</v>
      </c>
      <c r="E4308" s="42" t="n">
        <f aca="false">$D$5*A4308+$F$5*B4308</f>
        <v>-0.135656603076088</v>
      </c>
      <c r="F4308" s="43" t="n">
        <f aca="false">Inputs!$B$5*D4308+Inputs!$B$6*E4308</f>
        <v>44936.579359467</v>
      </c>
      <c r="G4308" s="43" t="n">
        <f aca="false">F4308*SQRT(($B$6-2)/C4308)</f>
        <v>35092.8889726421</v>
      </c>
    </row>
    <row r="4309" customFormat="false" ht="15" hidden="false" customHeight="false" outlineLevel="0" collapsed="false">
      <c r="A4309" s="41" t="n">
        <v>0.4017482798</v>
      </c>
      <c r="B4309" s="41" t="n">
        <v>0.8261235437</v>
      </c>
      <c r="C4309" s="41" t="n">
        <v>4.8418582345</v>
      </c>
      <c r="D4309" s="42" t="n">
        <f aca="false">$B$5*A4309</f>
        <v>1.02645803163711</v>
      </c>
      <c r="E4309" s="42" t="n">
        <f aca="false">$D$5*A4309+$F$5*B4309</f>
        <v>2.38249948092091</v>
      </c>
      <c r="F4309" s="43" t="n">
        <f aca="false">Inputs!$B$5*D4309+Inputs!$B$6*E4309</f>
        <v>-16479.1708823346</v>
      </c>
      <c r="G4309" s="43" t="n">
        <f aca="false">F4309*SQRT(($B$6-2)/C4309)</f>
        <v>-10591.1792986709</v>
      </c>
    </row>
    <row r="4310" customFormat="false" ht="15" hidden="false" customHeight="false" outlineLevel="0" collapsed="false">
      <c r="A4310" s="41" t="n">
        <v>-0.5560258907</v>
      </c>
      <c r="B4310" s="41" t="n">
        <v>-0.0594027307</v>
      </c>
      <c r="C4310" s="41" t="n">
        <v>2.0394670842</v>
      </c>
      <c r="D4310" s="42" t="n">
        <f aca="false">$B$5*A4310</f>
        <v>-1.42063393922015</v>
      </c>
      <c r="E4310" s="42" t="n">
        <f aca="false">$D$5*A4310+$F$5*B4310</f>
        <v>-1.4256857688145</v>
      </c>
      <c r="F4310" s="43" t="n">
        <f aca="false">Inputs!$B$5*D4310+Inputs!$B$6*E4310</f>
        <v>-70779.1054812899</v>
      </c>
      <c r="G4310" s="43" t="n">
        <f aca="false">F4310*SQRT(($B$6-2)/C4310)</f>
        <v>-70090.9130223509</v>
      </c>
    </row>
    <row r="4311" customFormat="false" ht="15" hidden="false" customHeight="false" outlineLevel="0" collapsed="false">
      <c r="A4311" s="41" t="n">
        <v>1.161906563</v>
      </c>
      <c r="B4311" s="41" t="n">
        <v>-1.1027606773</v>
      </c>
      <c r="C4311" s="41" t="n">
        <v>1.7812799461</v>
      </c>
      <c r="D4311" s="42" t="n">
        <f aca="false">$B$5*A4311</f>
        <v>2.96864575051061</v>
      </c>
      <c r="E4311" s="42" t="n">
        <f aca="false">$D$5*A4311+$F$5*B4311</f>
        <v>0.860672933511536</v>
      </c>
      <c r="F4311" s="43" t="n">
        <f aca="false">Inputs!$B$5*D4311+Inputs!$B$6*E4311</f>
        <v>253830.928375485</v>
      </c>
      <c r="G4311" s="43" t="n">
        <f aca="false">F4311*SQRT(($B$6-2)/C4311)</f>
        <v>268963.561408318</v>
      </c>
    </row>
    <row r="4312" customFormat="false" ht="15" hidden="false" customHeight="false" outlineLevel="0" collapsed="false">
      <c r="A4312" s="41" t="n">
        <v>1.8047021963</v>
      </c>
      <c r="B4312" s="41" t="n">
        <v>-1.3391549747</v>
      </c>
      <c r="C4312" s="41" t="n">
        <v>10.5196498957</v>
      </c>
      <c r="D4312" s="42" t="n">
        <f aca="false">$B$5*A4312</f>
        <v>4.61097447642455</v>
      </c>
      <c r="E4312" s="42" t="n">
        <f aca="false">$D$5*A4312+$F$5*B4312</f>
        <v>1.98206907647451</v>
      </c>
      <c r="F4312" s="43" t="n">
        <f aca="false">Inputs!$B$5*D4312+Inputs!$B$6*E4312</f>
        <v>361993.993818729</v>
      </c>
      <c r="G4312" s="43" t="n">
        <f aca="false">F4312*SQRT(($B$6-2)/C4312)</f>
        <v>157839.50835333</v>
      </c>
    </row>
    <row r="4313" customFormat="false" ht="15" hidden="false" customHeight="false" outlineLevel="0" collapsed="false">
      <c r="A4313" s="41" t="n">
        <v>-0.3453646112</v>
      </c>
      <c r="B4313" s="41" t="n">
        <v>-0.9501899969</v>
      </c>
      <c r="C4313" s="41" t="n">
        <v>2.5083243435</v>
      </c>
      <c r="D4313" s="42" t="n">
        <f aca="false">$B$5*A4313</f>
        <v>-0.882398996670123</v>
      </c>
      <c r="E4313" s="42" t="n">
        <f aca="false">$D$5*A4313+$F$5*B4313</f>
        <v>-2.46256063751448</v>
      </c>
      <c r="F4313" s="43" t="n">
        <f aca="false">Inputs!$B$5*D4313+Inputs!$B$6*E4313</f>
        <v>34888.1322087118</v>
      </c>
      <c r="G4313" s="43" t="n">
        <f aca="false">F4313*SQRT(($B$6-2)/C4313)</f>
        <v>31153.0714202756</v>
      </c>
    </row>
    <row r="4314" customFormat="false" ht="15" hidden="false" customHeight="false" outlineLevel="0" collapsed="false">
      <c r="A4314" s="41" t="n">
        <v>2.1879269969</v>
      </c>
      <c r="B4314" s="41" t="n">
        <v>-0.5033500288</v>
      </c>
      <c r="C4314" s="41" t="n">
        <v>3.1297487037</v>
      </c>
      <c r="D4314" s="42" t="n">
        <f aca="false">$B$5*A4314</f>
        <v>5.59010542552089</v>
      </c>
      <c r="E4314" s="42" t="n">
        <f aca="false">$D$5*A4314+$F$5*B4314</f>
        <v>4.337207618455</v>
      </c>
      <c r="F4314" s="43" t="n">
        <f aca="false">Inputs!$B$5*D4314+Inputs!$B$6*E4314</f>
        <v>342150.16162934</v>
      </c>
      <c r="G4314" s="43" t="n">
        <f aca="false">F4314*SQRT(($B$6-2)/C4314)</f>
        <v>273512.395498897</v>
      </c>
    </row>
    <row r="4315" customFormat="false" ht="15" hidden="false" customHeight="false" outlineLevel="0" collapsed="false">
      <c r="A4315" s="41" t="n">
        <v>-0.5008411565</v>
      </c>
      <c r="B4315" s="41" t="n">
        <v>-0.3707487399</v>
      </c>
      <c r="C4315" s="41" t="n">
        <v>2.2707060598</v>
      </c>
      <c r="D4315" s="42" t="n">
        <f aca="false">$B$5*A4315</f>
        <v>-1.279638155314</v>
      </c>
      <c r="E4315" s="42" t="n">
        <f aca="false">$D$5*A4315+$F$5*B4315</f>
        <v>-1.83198381140225</v>
      </c>
      <c r="F4315" s="43" t="n">
        <f aca="false">Inputs!$B$5*D4315+Inputs!$B$6*E4315</f>
        <v>-36364.6249612872</v>
      </c>
      <c r="G4315" s="43" t="n">
        <f aca="false">F4315*SQRT(($B$6-2)/C4315)</f>
        <v>-34128.2210676154</v>
      </c>
    </row>
    <row r="4316" customFormat="false" ht="15" hidden="false" customHeight="false" outlineLevel="0" collapsed="false">
      <c r="A4316" s="41" t="n">
        <v>0.0956028079</v>
      </c>
      <c r="B4316" s="41" t="n">
        <v>-0.3284417789</v>
      </c>
      <c r="C4316" s="41" t="n">
        <v>5.1274018737</v>
      </c>
      <c r="D4316" s="42" t="n">
        <f aca="false">$B$5*A4316</f>
        <v>0.244263074542266</v>
      </c>
      <c r="E4316" s="42" t="n">
        <f aca="false">$D$5*A4316+$F$5*B4316</f>
        <v>-0.339639710415838</v>
      </c>
      <c r="F4316" s="43" t="n">
        <f aca="false">Inputs!$B$5*D4316+Inputs!$B$6*E4316</f>
        <v>41408.2929750185</v>
      </c>
      <c r="G4316" s="43" t="n">
        <f aca="false">F4316*SQRT(($B$6-2)/C4316)</f>
        <v>25861.4961568483</v>
      </c>
    </row>
    <row r="4317" customFormat="false" ht="15" hidden="false" customHeight="false" outlineLevel="0" collapsed="false">
      <c r="A4317" s="41" t="n">
        <v>-0.1328868046</v>
      </c>
      <c r="B4317" s="41" t="n">
        <v>-3.529209953</v>
      </c>
      <c r="C4317" s="41" t="n">
        <v>1.8920675961</v>
      </c>
      <c r="D4317" s="42" t="n">
        <f aca="false">$B$5*A4317</f>
        <v>-0.339522867274418</v>
      </c>
      <c r="E4317" s="42" t="n">
        <f aca="false">$D$5*A4317+$F$5*B4317</f>
        <v>-6.41025918914833</v>
      </c>
      <c r="F4317" s="43" t="n">
        <f aca="false">Inputs!$B$5*D4317+Inputs!$B$6*E4317</f>
        <v>286560.672729975</v>
      </c>
      <c r="G4317" s="43" t="n">
        <f aca="false">F4317*SQRT(($B$6-2)/C4317)</f>
        <v>294620.703303059</v>
      </c>
    </row>
    <row r="4318" customFormat="false" ht="15" hidden="false" customHeight="false" outlineLevel="0" collapsed="false">
      <c r="A4318" s="41" t="n">
        <v>0.057159836</v>
      </c>
      <c r="B4318" s="41" t="n">
        <v>0.0178066215</v>
      </c>
      <c r="C4318" s="41" t="n">
        <v>2.9322031846</v>
      </c>
      <c r="D4318" s="42" t="n">
        <f aca="false">$B$5*A4318</f>
        <v>0.14604212562769</v>
      </c>
      <c r="E4318" s="42" t="n">
        <f aca="false">$D$5*A4318+$F$5*B4318</f>
        <v>0.166764332890123</v>
      </c>
      <c r="F4318" s="43" t="n">
        <f aca="false">Inputs!$B$5*D4318+Inputs!$B$6*E4318</f>
        <v>6265.99591826287</v>
      </c>
      <c r="G4318" s="43" t="n">
        <f aca="false">F4318*SQRT(($B$6-2)/C4318)</f>
        <v>5174.97284140177</v>
      </c>
    </row>
    <row r="4319" customFormat="false" ht="15" hidden="false" customHeight="false" outlineLevel="0" collapsed="false">
      <c r="A4319" s="41" t="n">
        <v>1.0385687974</v>
      </c>
      <c r="B4319" s="41" t="n">
        <v>1.3090609483</v>
      </c>
      <c r="C4319" s="41" t="n">
        <v>6.7258394393</v>
      </c>
      <c r="D4319" s="42" t="n">
        <f aca="false">$B$5*A4319</f>
        <v>2.65352046816387</v>
      </c>
      <c r="E4319" s="42" t="n">
        <f aca="false">$D$5*A4319+$F$5*B4319</f>
        <v>4.73177926775834</v>
      </c>
      <c r="F4319" s="43" t="n">
        <f aca="false">Inputs!$B$5*D4319+Inputs!$B$6*E4319</f>
        <v>28763.0834284697</v>
      </c>
      <c r="G4319" s="43" t="n">
        <f aca="false">F4319*SQRT(($B$6-2)/C4319)</f>
        <v>15684.7351993612</v>
      </c>
    </row>
    <row r="4320" customFormat="false" ht="15" hidden="false" customHeight="false" outlineLevel="0" collapsed="false">
      <c r="A4320" s="41" t="n">
        <v>-0.1877080614</v>
      </c>
      <c r="B4320" s="41" t="n">
        <v>0.8162290817</v>
      </c>
      <c r="C4320" s="41" t="n">
        <v>6.1162433755</v>
      </c>
      <c r="D4320" s="42" t="n">
        <f aca="false">$B$5*A4320</f>
        <v>-0.479589974406312</v>
      </c>
      <c r="E4320" s="42" t="n">
        <f aca="false">$D$5*A4320+$F$5*B4320</f>
        <v>0.962751142722136</v>
      </c>
      <c r="F4320" s="43" t="n">
        <f aca="false">Inputs!$B$5*D4320+Inputs!$B$6*E4320</f>
        <v>-96096.554576738</v>
      </c>
      <c r="G4320" s="43" t="n">
        <f aca="false">F4320*SQRT(($B$6-2)/C4320)</f>
        <v>-54951.611818325</v>
      </c>
    </row>
    <row r="4321" customFormat="false" ht="15" hidden="false" customHeight="false" outlineLevel="0" collapsed="false">
      <c r="A4321" s="41" t="n">
        <v>-1.1015687804</v>
      </c>
      <c r="B4321" s="41" t="n">
        <v>0.7673423427</v>
      </c>
      <c r="C4321" s="41" t="n">
        <v>2.4691839138</v>
      </c>
      <c r="D4321" s="42" t="n">
        <f aca="false">$B$5*A4321</f>
        <v>-2.81448404111443</v>
      </c>
      <c r="E4321" s="42" t="n">
        <f aca="false">$D$5*A4321+$F$5*B4321</f>
        <v>-1.29627559689207</v>
      </c>
      <c r="F4321" s="43" t="n">
        <f aca="false">Inputs!$B$5*D4321+Inputs!$B$6*E4321</f>
        <v>-216634.62426684</v>
      </c>
      <c r="G4321" s="43" t="n">
        <f aca="false">F4321*SQRT(($B$6-2)/C4321)</f>
        <v>-194969.262352694</v>
      </c>
    </row>
    <row r="4322" customFormat="false" ht="15" hidden="false" customHeight="false" outlineLevel="0" collapsed="false">
      <c r="A4322" s="41" t="n">
        <v>-0.5724757991</v>
      </c>
      <c r="B4322" s="41" t="n">
        <v>-1.1846974681</v>
      </c>
      <c r="C4322" s="41" t="n">
        <v>3.3465983788</v>
      </c>
      <c r="D4322" s="42" t="n">
        <f aca="false">$B$5*A4322</f>
        <v>-1.46266309390696</v>
      </c>
      <c r="E4322" s="42" t="n">
        <f aca="false">$D$5*A4322+$F$5*B4322</f>
        <v>-3.40792610704463</v>
      </c>
      <c r="F4322" s="43" t="n">
        <f aca="false">Inputs!$B$5*D4322+Inputs!$B$6*E4322</f>
        <v>24129.9959615355</v>
      </c>
      <c r="G4322" s="43" t="n">
        <f aca="false">F4322*SQRT(($B$6-2)/C4322)</f>
        <v>18653.9345605078</v>
      </c>
    </row>
    <row r="4323" customFormat="false" ht="15" hidden="false" customHeight="false" outlineLevel="0" collapsed="false">
      <c r="A4323" s="41" t="n">
        <v>-0.1855886782</v>
      </c>
      <c r="B4323" s="41" t="n">
        <v>1.4004724472</v>
      </c>
      <c r="C4323" s="41" t="n">
        <v>1.5047795584</v>
      </c>
      <c r="D4323" s="42" t="n">
        <f aca="false">$B$5*A4323</f>
        <v>-0.474174996876502</v>
      </c>
      <c r="E4323" s="42" t="n">
        <f aca="false">$D$5*A4323+$F$5*B4323</f>
        <v>1.97663333501641</v>
      </c>
      <c r="F4323" s="43" t="n">
        <f aca="false">Inputs!$B$5*D4323+Inputs!$B$6*E4323</f>
        <v>-146249.166438471</v>
      </c>
      <c r="G4323" s="43" t="n">
        <f aca="false">F4323*SQRT(($B$6-2)/C4323)</f>
        <v>-168605.584784996</v>
      </c>
    </row>
    <row r="4324" customFormat="false" ht="15" hidden="false" customHeight="false" outlineLevel="0" collapsed="false">
      <c r="A4324" s="41" t="n">
        <v>0.1810055367</v>
      </c>
      <c r="B4324" s="41" t="n">
        <v>1.4964881477</v>
      </c>
      <c r="C4324" s="41" t="n">
        <v>3.3430310344</v>
      </c>
      <c r="D4324" s="42" t="n">
        <f aca="false">$B$5*A4324</f>
        <v>0.462465170999596</v>
      </c>
      <c r="E4324" s="42" t="n">
        <f aca="false">$D$5*A4324+$F$5*B4324</f>
        <v>3.01477103373654</v>
      </c>
      <c r="F4324" s="43" t="n">
        <f aca="false">Inputs!$B$5*D4324+Inputs!$B$6*E4324</f>
        <v>-104492.034586867</v>
      </c>
      <c r="G4324" s="43" t="n">
        <f aca="false">F4324*SQRT(($B$6-2)/C4324)</f>
        <v>-80821.6996369067</v>
      </c>
    </row>
    <row r="4325" customFormat="false" ht="15" hidden="false" customHeight="false" outlineLevel="0" collapsed="false">
      <c r="A4325" s="41" t="n">
        <v>-0.7487327138</v>
      </c>
      <c r="B4325" s="41" t="n">
        <v>1.0478511045</v>
      </c>
      <c r="C4325" s="41" t="n">
        <v>11.8577733931</v>
      </c>
      <c r="D4325" s="42" t="n">
        <f aca="false">$B$5*A4325</f>
        <v>-1.91299563998646</v>
      </c>
      <c r="E4325" s="42" t="n">
        <f aca="false">$D$5*A4325+$F$5*B4325</f>
        <v>0.027695731963856</v>
      </c>
      <c r="F4325" s="43" t="n">
        <f aca="false">Inputs!$B$5*D4325+Inputs!$B$6*E4325</f>
        <v>-192684.350596839</v>
      </c>
      <c r="G4325" s="43" t="n">
        <f aca="false">F4325*SQRT(($B$6-2)/C4325)</f>
        <v>-79133.4077297901</v>
      </c>
    </row>
    <row r="4326" customFormat="false" ht="15" hidden="false" customHeight="false" outlineLevel="0" collapsed="false">
      <c r="A4326" s="41" t="n">
        <v>-0.6521600372</v>
      </c>
      <c r="B4326" s="41" t="n">
        <v>0.2253286715</v>
      </c>
      <c r="C4326" s="41" t="n">
        <v>5.8249243721</v>
      </c>
      <c r="D4326" s="42" t="n">
        <f aca="false">$B$5*A4326</f>
        <v>-1.66625457221608</v>
      </c>
      <c r="E4326" s="42" t="n">
        <f aca="false">$D$5*A4326+$F$5*B4326</f>
        <v>-1.16278707152141</v>
      </c>
      <c r="F4326" s="43" t="n">
        <f aca="false">Inputs!$B$5*D4326+Inputs!$B$6*E4326</f>
        <v>-108486.103645538</v>
      </c>
      <c r="G4326" s="43" t="n">
        <f aca="false">F4326*SQRT(($B$6-2)/C4326)</f>
        <v>-63568.7927594071</v>
      </c>
    </row>
    <row r="4327" customFormat="false" ht="15" hidden="false" customHeight="false" outlineLevel="0" collapsed="false">
      <c r="A4327" s="41" t="n">
        <v>0.2166828287</v>
      </c>
      <c r="B4327" s="41" t="n">
        <v>0.6614917339</v>
      </c>
      <c r="C4327" s="41" t="n">
        <v>1.4938280835</v>
      </c>
      <c r="D4327" s="42" t="n">
        <f aca="false">$B$5*A4327</f>
        <v>0.553619868509921</v>
      </c>
      <c r="E4327" s="42" t="n">
        <f aca="false">$D$5*A4327+$F$5*B4327</f>
        <v>1.65784293863055</v>
      </c>
      <c r="F4327" s="43" t="n">
        <f aca="false">Inputs!$B$5*D4327+Inputs!$B$6*E4327</f>
        <v>-27530.1600805355</v>
      </c>
      <c r="G4327" s="43" t="n">
        <f aca="false">F4327*SQRT(($B$6-2)/C4327)</f>
        <v>-31854.6930535156</v>
      </c>
    </row>
    <row r="4328" customFormat="false" ht="15" hidden="false" customHeight="false" outlineLevel="0" collapsed="false">
      <c r="A4328" s="41" t="n">
        <v>0.2507406199</v>
      </c>
      <c r="B4328" s="41" t="n">
        <v>-0.7391845378</v>
      </c>
      <c r="C4328" s="41" t="n">
        <v>0.7355513893</v>
      </c>
      <c r="D4328" s="42" t="n">
        <f aca="false">$B$5*A4328</f>
        <v>0.640636777043949</v>
      </c>
      <c r="E4328" s="42" t="n">
        <f aca="false">$D$5*A4328+$F$5*B4328</f>
        <v>-0.679723402723982</v>
      </c>
      <c r="F4328" s="43" t="n">
        <f aca="false">Inputs!$B$5*D4328+Inputs!$B$6*E4328</f>
        <v>98049.847840594</v>
      </c>
      <c r="G4328" s="43" t="n">
        <f aca="false">F4328*SQRT(($B$6-2)/C4328)</f>
        <v>161679.66915763</v>
      </c>
    </row>
    <row r="4329" customFormat="false" ht="15" hidden="false" customHeight="false" outlineLevel="0" collapsed="false">
      <c r="A4329" s="41" t="n">
        <v>0.8803069521</v>
      </c>
      <c r="B4329" s="41" t="n">
        <v>1.7316565943</v>
      </c>
      <c r="C4329" s="41" t="n">
        <v>1.5282957034</v>
      </c>
      <c r="D4329" s="42" t="n">
        <f aca="false">$B$5*A4329</f>
        <v>2.24916492919114</v>
      </c>
      <c r="E4329" s="42" t="n">
        <f aca="false">$D$5*A4329+$F$5*B4329</f>
        <v>5.08489595436759</v>
      </c>
      <c r="F4329" s="43" t="n">
        <f aca="false">Inputs!$B$5*D4329+Inputs!$B$6*E4329</f>
        <v>-29328.3047992657</v>
      </c>
      <c r="G4329" s="43" t="n">
        <f aca="false">F4329*SQRT(($B$6-2)/C4329)</f>
        <v>-33550.4433019285</v>
      </c>
    </row>
    <row r="4330" customFormat="false" ht="15" hidden="false" customHeight="false" outlineLevel="0" collapsed="false">
      <c r="A4330" s="41" t="n">
        <v>-0.5838034223</v>
      </c>
      <c r="B4330" s="41" t="n">
        <v>-1.8352320764</v>
      </c>
      <c r="C4330" s="41" t="n">
        <v>1.0653279603</v>
      </c>
      <c r="D4330" s="42" t="n">
        <f aca="false">$B$5*A4330</f>
        <v>-1.49160492240412</v>
      </c>
      <c r="E4330" s="42" t="n">
        <f aca="false">$D$5*A4330+$F$5*B4330</f>
        <v>-4.5581881444647</v>
      </c>
      <c r="F4330" s="43" t="n">
        <f aca="false">Inputs!$B$5*D4330+Inputs!$B$6*E4330</f>
        <v>78748.9149828235</v>
      </c>
      <c r="G4330" s="43" t="n">
        <f aca="false">F4330*SQRT(($B$6-2)/C4330)</f>
        <v>107899.122752914</v>
      </c>
    </row>
    <row r="4331" customFormat="false" ht="15" hidden="false" customHeight="false" outlineLevel="0" collapsed="false">
      <c r="A4331" s="41" t="n">
        <v>0.4993195684</v>
      </c>
      <c r="B4331" s="41" t="n">
        <v>-0.3311803941</v>
      </c>
      <c r="C4331" s="41" t="n">
        <v>2.9512379013</v>
      </c>
      <c r="D4331" s="42" t="n">
        <f aca="false">$B$5*A4331</f>
        <v>1.27575053113583</v>
      </c>
      <c r="E4331" s="42" t="n">
        <f aca="false">$D$5*A4331+$F$5*B4331</f>
        <v>0.616310888523575</v>
      </c>
      <c r="F4331" s="43" t="n">
        <f aca="false">Inputs!$B$5*D4331+Inputs!$B$6*E4331</f>
        <v>96759.508687404</v>
      </c>
      <c r="G4331" s="43" t="n">
        <f aca="false">F4331*SQRT(($B$6-2)/C4331)</f>
        <v>79653.8079237725</v>
      </c>
    </row>
    <row r="4332" customFormat="false" ht="15" hidden="false" customHeight="false" outlineLevel="0" collapsed="false">
      <c r="A4332" s="41" t="n">
        <v>-0.131102856</v>
      </c>
      <c r="B4332" s="41" t="n">
        <v>0.5561777557</v>
      </c>
      <c r="C4332" s="41" t="n">
        <v>7.1305651343</v>
      </c>
      <c r="D4332" s="42" t="n">
        <f aca="false">$B$5*A4332</f>
        <v>-0.334964917780747</v>
      </c>
      <c r="E4332" s="42" t="n">
        <f aca="false">$D$5*A4332+$F$5*B4332</f>
        <v>0.648406040807401</v>
      </c>
      <c r="F4332" s="43" t="n">
        <f aca="false">Inputs!$B$5*D4332+Inputs!$B$6*E4332</f>
        <v>-65916.7938184447</v>
      </c>
      <c r="G4332" s="43" t="n">
        <f aca="false">F4332*SQRT(($B$6-2)/C4332)</f>
        <v>-34909.9395966608</v>
      </c>
    </row>
    <row r="4333" customFormat="false" ht="15" hidden="false" customHeight="false" outlineLevel="0" collapsed="false">
      <c r="A4333" s="41" t="n">
        <v>-0.4563924298</v>
      </c>
      <c r="B4333" s="41" t="n">
        <v>-0.2688519713</v>
      </c>
      <c r="C4333" s="41" t="n">
        <v>2.9794105139</v>
      </c>
      <c r="D4333" s="42" t="n">
        <f aca="false">$B$5*A4333</f>
        <v>-1.16607263478465</v>
      </c>
      <c r="E4333" s="42" t="n">
        <f aca="false">$D$5*A4333+$F$5*B4333</f>
        <v>-1.5502644925306</v>
      </c>
      <c r="F4333" s="43" t="n">
        <f aca="false">Inputs!$B$5*D4333+Inputs!$B$6*E4333</f>
        <v>-39094.0388519345</v>
      </c>
      <c r="G4333" s="43" t="n">
        <f aca="false">F4333*SQRT(($B$6-2)/C4333)</f>
        <v>-32030.2527044479</v>
      </c>
    </row>
    <row r="4334" customFormat="false" ht="15" hidden="false" customHeight="false" outlineLevel="0" collapsed="false">
      <c r="A4334" s="41" t="n">
        <v>-0.1001195169</v>
      </c>
      <c r="B4334" s="41" t="n">
        <v>1.469753938</v>
      </c>
      <c r="C4334" s="41" t="n">
        <v>1.9129956664</v>
      </c>
      <c r="D4334" s="42" t="n">
        <f aca="false">$B$5*A4334</f>
        <v>-0.255803166840672</v>
      </c>
      <c r="E4334" s="42" t="n">
        <f aca="false">$D$5*A4334+$F$5*B4334</f>
        <v>2.29964613370499</v>
      </c>
      <c r="F4334" s="43" t="n">
        <f aca="false">Inputs!$B$5*D4334+Inputs!$B$6*E4334</f>
        <v>-140562.623369317</v>
      </c>
      <c r="G4334" s="43" t="n">
        <f aca="false">F4334*SQRT(($B$6-2)/C4334)</f>
        <v>-143723.524471561</v>
      </c>
    </row>
    <row r="4335" customFormat="false" ht="15" hidden="false" customHeight="false" outlineLevel="0" collapsed="false">
      <c r="A4335" s="41" t="n">
        <v>0.0300696041</v>
      </c>
      <c r="B4335" s="41" t="n">
        <v>-1.2356735808</v>
      </c>
      <c r="C4335" s="41" t="n">
        <v>2.5153278214</v>
      </c>
      <c r="D4335" s="42" t="n">
        <f aca="false">$B$5*A4335</f>
        <v>0.0768271780826507</v>
      </c>
      <c r="E4335" s="42" t="n">
        <f aca="false">$D$5*A4335+$F$5*B4335</f>
        <v>-2.06213911759703</v>
      </c>
      <c r="F4335" s="43" t="n">
        <f aca="false">Inputs!$B$5*D4335+Inputs!$B$6*E4335</f>
        <v>110789.673688117</v>
      </c>
      <c r="G4335" s="43" t="n">
        <f aca="false">F4335*SQRT(($B$6-2)/C4335)</f>
        <v>98790.9095304924</v>
      </c>
    </row>
    <row r="4336" customFormat="false" ht="15" hidden="false" customHeight="false" outlineLevel="0" collapsed="false">
      <c r="A4336" s="41" t="n">
        <v>-1.1958784811</v>
      </c>
      <c r="B4336" s="41" t="n">
        <v>0.1392299217</v>
      </c>
      <c r="C4336" s="41" t="n">
        <v>4.7575827275</v>
      </c>
      <c r="D4336" s="42" t="n">
        <f aca="false">$B$5*A4336</f>
        <v>-3.0554432551601</v>
      </c>
      <c r="E4336" s="42" t="n">
        <f aca="false">$D$5*A4336+$F$5*B4336</f>
        <v>-2.60528339010228</v>
      </c>
      <c r="F4336" s="43" t="n">
        <f aca="false">Inputs!$B$5*D4336+Inputs!$B$6*E4336</f>
        <v>-175280.156010896</v>
      </c>
      <c r="G4336" s="43" t="n">
        <f aca="false">F4336*SQRT(($B$6-2)/C4336)</f>
        <v>-113646.109927842</v>
      </c>
    </row>
    <row r="4337" customFormat="false" ht="15" hidden="false" customHeight="false" outlineLevel="0" collapsed="false">
      <c r="A4337" s="41" t="n">
        <v>-1.1294280007</v>
      </c>
      <c r="B4337" s="41" t="n">
        <v>-1.5623034869</v>
      </c>
      <c r="C4337" s="41" t="n">
        <v>3.7378124556</v>
      </c>
      <c r="D4337" s="42" t="n">
        <f aca="false">$B$5*A4337</f>
        <v>-2.88566373713284</v>
      </c>
      <c r="E4337" s="42" t="n">
        <f aca="false">$D$5*A4337+$F$5*B4337</f>
        <v>-5.38527184574718</v>
      </c>
      <c r="F4337" s="43" t="n">
        <f aca="false">Inputs!$B$5*D4337+Inputs!$B$6*E4337</f>
        <v>-19302.7814259251</v>
      </c>
      <c r="G4337" s="43" t="n">
        <f aca="false">F4337*SQRT(($B$6-2)/C4337)</f>
        <v>-14119.7217170771</v>
      </c>
    </row>
    <row r="4338" customFormat="false" ht="15" hidden="false" customHeight="false" outlineLevel="0" collapsed="false">
      <c r="A4338" s="41" t="n">
        <v>0.6355359909</v>
      </c>
      <c r="B4338" s="41" t="n">
        <v>0.6844984029</v>
      </c>
      <c r="C4338" s="41" t="n">
        <v>1.5612569687</v>
      </c>
      <c r="D4338" s="42" t="n">
        <f aca="false">$B$5*A4338</f>
        <v>1.62378049901921</v>
      </c>
      <c r="E4338" s="42" t="n">
        <f aca="false">$D$5*A4338+$F$5*B4338</f>
        <v>2.69426745892422</v>
      </c>
      <c r="F4338" s="43" t="n">
        <f aca="false">Inputs!$B$5*D4338+Inputs!$B$6*E4338</f>
        <v>27664.6769557102</v>
      </c>
      <c r="G4338" s="43" t="n">
        <f aca="false">F4338*SQRT(($B$6-2)/C4338)</f>
        <v>31311.466320059</v>
      </c>
    </row>
    <row r="4339" customFormat="false" ht="15" hidden="false" customHeight="false" outlineLevel="0" collapsed="false">
      <c r="A4339" s="41" t="n">
        <v>-0.3681365339</v>
      </c>
      <c r="B4339" s="41" t="n">
        <v>0.2936592912</v>
      </c>
      <c r="C4339" s="41" t="n">
        <v>5.8490808523</v>
      </c>
      <c r="D4339" s="42" t="n">
        <f aca="false">$B$5*A4339</f>
        <v>-0.940580759048473</v>
      </c>
      <c r="E4339" s="42" t="n">
        <f aca="false">$D$5*A4339+$F$5*B4339</f>
        <v>-0.368938689685311</v>
      </c>
      <c r="F4339" s="43" t="n">
        <f aca="false">Inputs!$B$5*D4339+Inputs!$B$6*E4339</f>
        <v>-75611.1414205817</v>
      </c>
      <c r="G4339" s="43" t="n">
        <f aca="false">F4339*SQRT(($B$6-2)/C4339)</f>
        <v>-44213.7121706771</v>
      </c>
    </row>
    <row r="4340" customFormat="false" ht="15" hidden="false" customHeight="false" outlineLevel="0" collapsed="false">
      <c r="A4340" s="41" t="n">
        <v>0.1881216442</v>
      </c>
      <c r="B4340" s="41" t="n">
        <v>0.602419386</v>
      </c>
      <c r="C4340" s="41" t="n">
        <v>1.2932113348</v>
      </c>
      <c r="D4340" s="42" t="n">
        <f aca="false">$B$5*A4340</f>
        <v>0.480646669377148</v>
      </c>
      <c r="E4340" s="42" t="n">
        <f aca="false">$D$5*A4340+$F$5*B4340</f>
        <v>1.48787624845515</v>
      </c>
      <c r="F4340" s="43" t="n">
        <f aca="false">Inputs!$B$5*D4340+Inputs!$B$6*E4340</f>
        <v>-26329.1454850425</v>
      </c>
      <c r="G4340" s="43" t="n">
        <f aca="false">F4340*SQRT(($B$6-2)/C4340)</f>
        <v>-32742.8901331228</v>
      </c>
    </row>
    <row r="4341" customFormat="false" ht="15" hidden="false" customHeight="false" outlineLevel="0" collapsed="false">
      <c r="A4341" s="41" t="n">
        <v>0.6047499039</v>
      </c>
      <c r="B4341" s="41" t="n">
        <v>-2.6057885875</v>
      </c>
      <c r="C4341" s="41" t="n">
        <v>3.5427887104</v>
      </c>
      <c r="D4341" s="42" t="n">
        <f aca="false">$B$5*A4341</f>
        <v>1.54512272286256</v>
      </c>
      <c r="E4341" s="42" t="n">
        <f aca="false">$D$5*A4341+$F$5*B4341</f>
        <v>-3.06047522873009</v>
      </c>
      <c r="F4341" s="43" t="n">
        <f aca="false">Inputs!$B$5*D4341+Inputs!$B$6*E4341</f>
        <v>307536.03372276</v>
      </c>
      <c r="G4341" s="43" t="n">
        <f aca="false">F4341*SQRT(($B$6-2)/C4341)</f>
        <v>231067.2420622</v>
      </c>
    </row>
    <row r="4342" customFormat="false" ht="15" hidden="false" customHeight="false" outlineLevel="0" collapsed="false">
      <c r="A4342" s="41" t="n">
        <v>-0.2404989585</v>
      </c>
      <c r="B4342" s="41" t="n">
        <v>0.5179041882</v>
      </c>
      <c r="C4342" s="41" t="n">
        <v>2.2376656507</v>
      </c>
      <c r="D4342" s="42" t="n">
        <f aca="false">$B$5*A4342</f>
        <v>-0.614469557095749</v>
      </c>
      <c r="E4342" s="42" t="n">
        <f aca="false">$D$5*A4342+$F$5*B4342</f>
        <v>0.321999740740494</v>
      </c>
      <c r="F4342" s="43" t="n">
        <f aca="false">Inputs!$B$5*D4342+Inputs!$B$6*E4342</f>
        <v>-77546.9427465996</v>
      </c>
      <c r="G4342" s="43" t="n">
        <f aca="false">F4342*SQRT(($B$6-2)/C4342)</f>
        <v>-73313.1839051132</v>
      </c>
    </row>
    <row r="4343" customFormat="false" ht="15" hidden="false" customHeight="false" outlineLevel="0" collapsed="false">
      <c r="A4343" s="41" t="n">
        <v>-0.410456591</v>
      </c>
      <c r="B4343" s="41" t="n">
        <v>0.0362026393</v>
      </c>
      <c r="C4343" s="41" t="n">
        <v>2.780191707</v>
      </c>
      <c r="D4343" s="42" t="n">
        <f aca="false">$B$5*A4343</f>
        <v>-1.04870757549996</v>
      </c>
      <c r="E4343" s="42" t="n">
        <f aca="false">$D$5*A4343+$F$5*B4343</f>
        <v>-0.914204802787371</v>
      </c>
      <c r="F4343" s="43" t="n">
        <f aca="false">Inputs!$B$5*D4343+Inputs!$B$6*E4343</f>
        <v>-59160.5174106276</v>
      </c>
      <c r="G4343" s="43" t="n">
        <f aca="false">F4343*SQRT(($B$6-2)/C4343)</f>
        <v>-50177.5658654327</v>
      </c>
    </row>
    <row r="4344" customFormat="false" ht="15" hidden="false" customHeight="false" outlineLevel="0" collapsed="false">
      <c r="A4344" s="41" t="n">
        <v>0.7506999817</v>
      </c>
      <c r="B4344" s="41" t="n">
        <v>0.0809252333</v>
      </c>
      <c r="C4344" s="41" t="n">
        <v>1.347388119</v>
      </c>
      <c r="D4344" s="42" t="n">
        <f aca="false">$B$5*A4344</f>
        <v>1.91802196626554</v>
      </c>
      <c r="E4344" s="42" t="n">
        <f aca="false">$D$5*A4344+$F$5*B4344</f>
        <v>1.92609372512586</v>
      </c>
      <c r="F4344" s="43" t="n">
        <f aca="false">Inputs!$B$5*D4344+Inputs!$B$6*E4344</f>
        <v>95497.5103702617</v>
      </c>
      <c r="G4344" s="43" t="n">
        <f aca="false">F4344*SQRT(($B$6-2)/C4344)</f>
        <v>116348.473773287</v>
      </c>
    </row>
    <row r="4345" customFormat="false" ht="15" hidden="false" customHeight="false" outlineLevel="0" collapsed="false">
      <c r="A4345" s="41" t="n">
        <v>1.5079194172</v>
      </c>
      <c r="B4345" s="41" t="n">
        <v>1.1269862523</v>
      </c>
      <c r="C4345" s="41" t="n">
        <v>3.3759711158</v>
      </c>
      <c r="D4345" s="42" t="n">
        <f aca="false">$B$5*A4345</f>
        <v>3.85270099380893</v>
      </c>
      <c r="E4345" s="42" t="n">
        <f aca="false">$D$5*A4345+$F$5*B4345</f>
        <v>5.53424383374549</v>
      </c>
      <c r="F4345" s="43" t="n">
        <f aca="false">Inputs!$B$5*D4345+Inputs!$B$6*E4345</f>
        <v>108557.907693619</v>
      </c>
      <c r="G4345" s="43" t="n">
        <f aca="false">F4345*SQRT(($B$6-2)/C4345)</f>
        <v>83555.8960668755</v>
      </c>
    </row>
    <row r="4346" customFormat="false" ht="15" hidden="false" customHeight="false" outlineLevel="0" collapsed="false">
      <c r="A4346" s="41" t="n">
        <v>-0.118564153</v>
      </c>
      <c r="B4346" s="41" t="n">
        <v>-0.1980461707</v>
      </c>
      <c r="C4346" s="41" t="n">
        <v>1.212328757</v>
      </c>
      <c r="D4346" s="42" t="n">
        <f aca="false">$B$5*A4346</f>
        <v>-0.302928806992495</v>
      </c>
      <c r="E4346" s="42" t="n">
        <f aca="false">$D$5*A4346+$F$5*B4346</f>
        <v>-0.624108922198818</v>
      </c>
      <c r="F4346" s="43" t="n">
        <f aca="false">Inputs!$B$5*D4346+Inputs!$B$6*E4346</f>
        <v>912.565410691412</v>
      </c>
      <c r="G4346" s="43" t="n">
        <f aca="false">F4346*SQRT(($B$6-2)/C4346)</f>
        <v>1172.11115156514</v>
      </c>
    </row>
    <row r="4347" customFormat="false" ht="15" hidden="false" customHeight="false" outlineLevel="0" collapsed="false">
      <c r="A4347" s="41" t="n">
        <v>-2.8503241052</v>
      </c>
      <c r="B4347" s="41" t="n">
        <v>-0.3265021969</v>
      </c>
      <c r="C4347" s="41" t="n">
        <v>2.1049307452</v>
      </c>
      <c r="D4347" s="42" t="n">
        <f aca="false">$B$5*A4347</f>
        <v>-7.28251548956949</v>
      </c>
      <c r="E4347" s="42" t="n">
        <f aca="false">$D$5*A4347+$F$5*B4347</f>
        <v>-7.34638235838577</v>
      </c>
      <c r="F4347" s="43" t="n">
        <f aca="false">Inputs!$B$5*D4347+Inputs!$B$6*E4347</f>
        <v>-360932.431037661</v>
      </c>
      <c r="G4347" s="43" t="n">
        <f aca="false">F4347*SQRT(($B$6-2)/C4347)</f>
        <v>-351821.194451039</v>
      </c>
    </row>
    <row r="4348" customFormat="false" ht="15" hidden="false" customHeight="false" outlineLevel="0" collapsed="false">
      <c r="A4348" s="41" t="n">
        <v>-1.3532688927</v>
      </c>
      <c r="B4348" s="41" t="n">
        <v>0.221229542</v>
      </c>
      <c r="C4348" s="41" t="n">
        <v>2.646407967</v>
      </c>
      <c r="D4348" s="42" t="n">
        <f aca="false">$B$5*A4348</f>
        <v>-3.45757230016788</v>
      </c>
      <c r="E4348" s="42" t="n">
        <f aca="false">$D$5*A4348+$F$5*B4348</f>
        <v>-2.83821531548538</v>
      </c>
      <c r="F4348" s="43" t="n">
        <f aca="false">Inputs!$B$5*D4348+Inputs!$B$6*E4348</f>
        <v>-203846.464242518</v>
      </c>
      <c r="G4348" s="43" t="n">
        <f aca="false">F4348*SQRT(($B$6-2)/C4348)</f>
        <v>-177210.635535683</v>
      </c>
    </row>
    <row r="4349" customFormat="false" ht="15" hidden="false" customHeight="false" outlineLevel="0" collapsed="false">
      <c r="A4349" s="41" t="n">
        <v>0.1528707111</v>
      </c>
      <c r="B4349" s="41" t="n">
        <v>0.695855756</v>
      </c>
      <c r="C4349" s="41" t="n">
        <v>1.5872424637</v>
      </c>
      <c r="D4349" s="42" t="n">
        <f aca="false">$B$5*A4349</f>
        <v>0.39058130949257</v>
      </c>
      <c r="E4349" s="42" t="n">
        <f aca="false">$D$5*A4349+$F$5*B4349</f>
        <v>1.56533428182811</v>
      </c>
      <c r="F4349" s="43" t="n">
        <f aca="false">Inputs!$B$5*D4349+Inputs!$B$6*E4349</f>
        <v>-39208.5831421485</v>
      </c>
      <c r="G4349" s="43" t="n">
        <f aca="false">F4349*SQRT(($B$6-2)/C4349)</f>
        <v>-44012.3451122936</v>
      </c>
    </row>
    <row r="4350" customFormat="false" ht="15" hidden="false" customHeight="false" outlineLevel="0" collapsed="false">
      <c r="A4350" s="41" t="n">
        <v>1.3966704719</v>
      </c>
      <c r="B4350" s="41" t="n">
        <v>-0.0262694297</v>
      </c>
      <c r="C4350" s="41" t="n">
        <v>8.0144212203</v>
      </c>
      <c r="D4350" s="42" t="n">
        <f aca="false">$B$5*A4350</f>
        <v>3.56846238183232</v>
      </c>
      <c r="E4350" s="42" t="n">
        <f aca="false">$D$5*A4350+$F$5*B4350</f>
        <v>3.27813945839055</v>
      </c>
      <c r="F4350" s="43" t="n">
        <f aca="false">Inputs!$B$5*D4350+Inputs!$B$6*E4350</f>
        <v>192939.265263705</v>
      </c>
      <c r="G4350" s="43" t="n">
        <f aca="false">F4350*SQRT(($B$6-2)/C4350)</f>
        <v>96382.7993978173</v>
      </c>
    </row>
    <row r="4351" customFormat="false" ht="15" hidden="false" customHeight="false" outlineLevel="0" collapsed="false">
      <c r="A4351" s="41" t="n">
        <v>2.2804163119</v>
      </c>
      <c r="B4351" s="41" t="n">
        <v>0.2324514452</v>
      </c>
      <c r="C4351" s="41" t="n">
        <v>2.0997308814</v>
      </c>
      <c r="D4351" s="42" t="n">
        <f aca="false">$B$5*A4351</f>
        <v>5.82641359408263</v>
      </c>
      <c r="E4351" s="42" t="n">
        <f aca="false">$D$5*A4351+$F$5*B4351</f>
        <v>5.82783510847819</v>
      </c>
      <c r="F4351" s="43" t="n">
        <f aca="false">Inputs!$B$5*D4351+Inputs!$B$6*E4351</f>
        <v>291249.603984353</v>
      </c>
      <c r="G4351" s="43" t="n">
        <f aca="false">F4351*SQRT(($B$6-2)/C4351)</f>
        <v>284248.723838743</v>
      </c>
    </row>
    <row r="4352" customFormat="false" ht="15" hidden="false" customHeight="false" outlineLevel="0" collapsed="false">
      <c r="A4352" s="41" t="n">
        <v>-1.3102163937</v>
      </c>
      <c r="B4352" s="41" t="n">
        <v>-0.5620718751</v>
      </c>
      <c r="C4352" s="41" t="n">
        <v>2.503091327</v>
      </c>
      <c r="D4352" s="42" t="n">
        <f aca="false">$B$5*A4352</f>
        <v>-3.34757411074788</v>
      </c>
      <c r="E4352" s="42" t="n">
        <f aca="false">$D$5*A4352+$F$5*B4352</f>
        <v>-4.08832941404201</v>
      </c>
      <c r="F4352" s="43" t="n">
        <f aca="false">Inputs!$B$5*D4352+Inputs!$B$6*E4352</f>
        <v>-130340.940372687</v>
      </c>
      <c r="G4352" s="43" t="n">
        <f aca="false">F4352*SQRT(($B$6-2)/C4352)</f>
        <v>-116508.470267904</v>
      </c>
    </row>
    <row r="4353" customFormat="false" ht="15" hidden="false" customHeight="false" outlineLevel="0" collapsed="false">
      <c r="A4353" s="41" t="n">
        <v>-0.3727467003</v>
      </c>
      <c r="B4353" s="41" t="n">
        <v>0.5921271512</v>
      </c>
      <c r="C4353" s="41" t="n">
        <v>3.2851025426</v>
      </c>
      <c r="D4353" s="42" t="n">
        <f aca="false">$B$5*A4353</f>
        <v>-0.952359632951353</v>
      </c>
      <c r="E4353" s="42" t="n">
        <f aca="false">$D$5*A4353+$F$5*B4353</f>
        <v>0.135468707154023</v>
      </c>
      <c r="F4353" s="43" t="n">
        <f aca="false">Inputs!$B$5*D4353+Inputs!$B$6*E4353</f>
        <v>-102009.398652837</v>
      </c>
      <c r="G4353" s="43" t="n">
        <f aca="false">F4353*SQRT(($B$6-2)/C4353)</f>
        <v>-79594.0713499431</v>
      </c>
    </row>
    <row r="4354" customFormat="false" ht="15" hidden="false" customHeight="false" outlineLevel="0" collapsed="false">
      <c r="A4354" s="41" t="n">
        <v>-0.9472499002</v>
      </c>
      <c r="B4354" s="41" t="n">
        <v>-0.2979758828</v>
      </c>
      <c r="C4354" s="41" t="n">
        <v>0.9066627707</v>
      </c>
      <c r="D4354" s="42" t="n">
        <f aca="false">$B$5*A4354</f>
        <v>-2.42020269137625</v>
      </c>
      <c r="E4354" s="42" t="n">
        <f aca="false">$D$5*A4354+$F$5*B4354</f>
        <v>-2.76859250179027</v>
      </c>
      <c r="F4354" s="43" t="n">
        <f aca="false">Inputs!$B$5*D4354+Inputs!$B$6*E4354</f>
        <v>-103590.644048112</v>
      </c>
      <c r="G4354" s="43" t="n">
        <f aca="false">F4354*SQRT(($B$6-2)/C4354)</f>
        <v>-153855.363079713</v>
      </c>
    </row>
    <row r="4355" customFormat="false" ht="15" hidden="false" customHeight="false" outlineLevel="0" collapsed="false">
      <c r="A4355" s="41" t="n">
        <v>-0.1610402808</v>
      </c>
      <c r="B4355" s="41" t="n">
        <v>-0.4481208077</v>
      </c>
      <c r="C4355" s="41" t="n">
        <v>0.577520005</v>
      </c>
      <c r="D4355" s="42" t="n">
        <f aca="false">$B$5*A4355</f>
        <v>-0.411454380654838</v>
      </c>
      <c r="E4355" s="42" t="n">
        <f aca="false">$D$5*A4355+$F$5*B4355</f>
        <v>-1.15699956667453</v>
      </c>
      <c r="F4355" s="43" t="n">
        <f aca="false">Inputs!$B$5*D4355+Inputs!$B$6*E4355</f>
        <v>16704.5402682427</v>
      </c>
      <c r="G4355" s="43" t="n">
        <f aca="false">F4355*SQRT(($B$6-2)/C4355)</f>
        <v>31086.0835060612</v>
      </c>
    </row>
    <row r="4356" customFormat="false" ht="15" hidden="false" customHeight="false" outlineLevel="0" collapsed="false">
      <c r="A4356" s="41" t="n">
        <v>0.8114153817</v>
      </c>
      <c r="B4356" s="41" t="n">
        <v>0.6413213885</v>
      </c>
      <c r="C4356" s="41" t="n">
        <v>2.6494379681</v>
      </c>
      <c r="D4356" s="42" t="n">
        <f aca="false">$B$5*A4356</f>
        <v>2.07314847982544</v>
      </c>
      <c r="E4356" s="42" t="n">
        <f aca="false">$D$5*A4356+$F$5*B4356</f>
        <v>3.03823224969221</v>
      </c>
      <c r="F4356" s="43" t="n">
        <f aca="false">Inputs!$B$5*D4356+Inputs!$B$6*E4356</f>
        <v>55403.2354979336</v>
      </c>
      <c r="G4356" s="43" t="n">
        <f aca="false">F4356*SQRT(($B$6-2)/C4356)</f>
        <v>48136.3601501867</v>
      </c>
    </row>
    <row r="4357" customFormat="false" ht="15" hidden="false" customHeight="false" outlineLevel="0" collapsed="false">
      <c r="A4357" s="41" t="n">
        <v>1.1665671351</v>
      </c>
      <c r="B4357" s="41" t="n">
        <v>-0.3310251811</v>
      </c>
      <c r="C4357" s="41" t="n">
        <v>0.691403253</v>
      </c>
      <c r="D4357" s="42" t="n">
        <f aca="false">$B$5*A4357</f>
        <v>2.98055340986998</v>
      </c>
      <c r="E4357" s="42" t="n">
        <f aca="false">$D$5*A4357+$F$5*B4357</f>
        <v>2.20435308642716</v>
      </c>
      <c r="F4357" s="43" t="n">
        <f aca="false">Inputs!$B$5*D4357+Inputs!$B$6*E4357</f>
        <v>187837.68666564</v>
      </c>
      <c r="G4357" s="43" t="n">
        <f aca="false">F4357*SQRT(($B$6-2)/C4357)</f>
        <v>319471.425470918</v>
      </c>
    </row>
    <row r="4358" customFormat="false" ht="15" hidden="false" customHeight="false" outlineLevel="0" collapsed="false">
      <c r="A4358" s="41" t="n">
        <v>1.2025275676</v>
      </c>
      <c r="B4358" s="41" t="n">
        <v>-1.363997086</v>
      </c>
      <c r="C4358" s="41" t="n">
        <v>4.1411259717</v>
      </c>
      <c r="D4358" s="42" t="n">
        <f aca="false">$B$5*A4358</f>
        <v>3.07243152513943</v>
      </c>
      <c r="E4358" s="42" t="n">
        <f aca="false">$D$5*A4358+$F$5*B4358</f>
        <v>0.50624568714719</v>
      </c>
      <c r="F4358" s="43" t="n">
        <f aca="false">Inputs!$B$5*D4358+Inputs!$B$6*E4358</f>
        <v>281930.868156584</v>
      </c>
      <c r="G4358" s="43" t="n">
        <f aca="false">F4358*SQRT(($B$6-2)/C4358)</f>
        <v>195928.857310362</v>
      </c>
    </row>
    <row r="4359" customFormat="false" ht="15" hidden="false" customHeight="false" outlineLevel="0" collapsed="false">
      <c r="A4359" s="41" t="n">
        <v>-1.388384301</v>
      </c>
      <c r="B4359" s="41" t="n">
        <v>-1.2138016861</v>
      </c>
      <c r="C4359" s="41" t="n">
        <v>4.2873494549</v>
      </c>
      <c r="D4359" s="42" t="n">
        <f aca="false">$B$5*A4359</f>
        <v>-3.54729139716487</v>
      </c>
      <c r="E4359" s="42" t="n">
        <f aca="false">$D$5*A4359+$F$5*B4359</f>
        <v>-5.3997075871173</v>
      </c>
      <c r="F4359" s="43" t="n">
        <f aca="false">Inputs!$B$5*D4359+Inputs!$B$6*E4359</f>
        <v>-84743.7603606221</v>
      </c>
      <c r="G4359" s="43" t="n">
        <f aca="false">F4359*SQRT(($B$6-2)/C4359)</f>
        <v>-57879.9686490457</v>
      </c>
    </row>
    <row r="4360" customFormat="false" ht="15" hidden="false" customHeight="false" outlineLevel="0" collapsed="false">
      <c r="A4360" s="41" t="n">
        <v>0.0092116926</v>
      </c>
      <c r="B4360" s="41" t="n">
        <v>1.2023781166</v>
      </c>
      <c r="C4360" s="41" t="n">
        <v>4.1398974637</v>
      </c>
      <c r="D4360" s="42" t="n">
        <f aca="false">$B$5*A4360</f>
        <v>0.0235356722845192</v>
      </c>
      <c r="E4360" s="42" t="n">
        <f aca="false">$D$5*A4360+$F$5*B4360</f>
        <v>2.09811965801723</v>
      </c>
      <c r="F4360" s="43" t="n">
        <f aca="false">Inputs!$B$5*D4360+Inputs!$B$6*E4360</f>
        <v>-102552.41567241</v>
      </c>
      <c r="G4360" s="43" t="n">
        <f aca="false">F4360*SQRT(($B$6-2)/C4360)</f>
        <v>-71279.7389195994</v>
      </c>
    </row>
    <row r="4361" customFormat="false" ht="15" hidden="false" customHeight="false" outlineLevel="0" collapsed="false">
      <c r="A4361" s="41" t="n">
        <v>-0.6021420806</v>
      </c>
      <c r="B4361" s="41" t="n">
        <v>-0.476693405</v>
      </c>
      <c r="C4361" s="41" t="n">
        <v>5.5377287968</v>
      </c>
      <c r="D4361" s="42" t="n">
        <f aca="false">$B$5*A4361</f>
        <v>-1.53845979160444</v>
      </c>
      <c r="E4361" s="42" t="n">
        <f aca="false">$D$5*A4361+$F$5*B4361</f>
        <v>-2.25597760935964</v>
      </c>
      <c r="F4361" s="43" t="n">
        <f aca="false">Inputs!$B$5*D4361+Inputs!$B$6*E4361</f>
        <v>-41047.0986924617</v>
      </c>
      <c r="G4361" s="43" t="n">
        <f aca="false">F4361*SQRT(($B$6-2)/C4361)</f>
        <v>-24667.8683480429</v>
      </c>
    </row>
    <row r="4362" customFormat="false" ht="15" hidden="false" customHeight="false" outlineLevel="0" collapsed="false">
      <c r="A4362" s="41" t="n">
        <v>-0.2160179553</v>
      </c>
      <c r="B4362" s="41" t="n">
        <v>0.5728281234</v>
      </c>
      <c r="C4362" s="41" t="n">
        <v>2.6400871283</v>
      </c>
      <c r="D4362" s="42" t="n">
        <f aca="false">$B$5*A4362</f>
        <v>-0.551921131574964</v>
      </c>
      <c r="E4362" s="42" t="n">
        <f aca="false">$D$5*A4362+$F$5*B4362</f>
        <v>0.475094032962664</v>
      </c>
      <c r="F4362" s="43" t="n">
        <f aca="false">Inputs!$B$5*D4362+Inputs!$B$6*E4362</f>
        <v>-78946.8148056296</v>
      </c>
      <c r="G4362" s="43" t="n">
        <f aca="false">F4362*SQRT(($B$6-2)/C4362)</f>
        <v>-68713.2484654033</v>
      </c>
    </row>
    <row r="4363" customFormat="false" ht="15" hidden="false" customHeight="false" outlineLevel="0" collapsed="false">
      <c r="A4363" s="41" t="n">
        <v>-0.4776253034</v>
      </c>
      <c r="B4363" s="41" t="n">
        <v>-0.5334169579</v>
      </c>
      <c r="C4363" s="41" t="n">
        <v>8.1725219574</v>
      </c>
      <c r="D4363" s="42" t="n">
        <f aca="false">$B$5*A4363</f>
        <v>-1.22032216051331</v>
      </c>
      <c r="E4363" s="42" t="n">
        <f aca="false">$D$5*A4363+$F$5*B4363</f>
        <v>-2.05762607737492</v>
      </c>
      <c r="F4363" s="43" t="n">
        <f aca="false">Inputs!$B$5*D4363+Inputs!$B$6*E4363</f>
        <v>-19150.9121825847</v>
      </c>
      <c r="G4363" s="43" t="n">
        <f aca="false">F4363*SQRT(($B$6-2)/C4363)</f>
        <v>-9473.84804440339</v>
      </c>
    </row>
    <row r="4364" customFormat="false" ht="15" hidden="false" customHeight="false" outlineLevel="0" collapsed="false">
      <c r="A4364" s="41" t="n">
        <v>-1.3453952634</v>
      </c>
      <c r="B4364" s="41" t="n">
        <v>-0.5717211112</v>
      </c>
      <c r="C4364" s="41" t="n">
        <v>3.8435023992</v>
      </c>
      <c r="D4364" s="42" t="n">
        <f aca="false">$B$5*A4364</f>
        <v>-3.43745535022812</v>
      </c>
      <c r="E4364" s="42" t="n">
        <f aca="false">$D$5*A4364+$F$5*B4364</f>
        <v>-4.18870238798583</v>
      </c>
      <c r="F4364" s="43" t="n">
        <f aca="false">Inputs!$B$5*D4364+Inputs!$B$6*E4364</f>
        <v>-134310.415623521</v>
      </c>
      <c r="G4364" s="43" t="n">
        <f aca="false">F4364*SQRT(($B$6-2)/C4364)</f>
        <v>-96886.0192876824</v>
      </c>
    </row>
    <row r="4365" customFormat="false" ht="15" hidden="false" customHeight="false" outlineLevel="0" collapsed="false">
      <c r="A4365" s="41" t="n">
        <v>1.1774617529</v>
      </c>
      <c r="B4365" s="41" t="n">
        <v>0.0909260085</v>
      </c>
      <c r="C4365" s="41" t="n">
        <v>7.728506795</v>
      </c>
      <c r="D4365" s="42" t="n">
        <f aca="false">$B$5*A4365</f>
        <v>3.00838891907986</v>
      </c>
      <c r="E4365" s="42" t="n">
        <f aca="false">$D$5*A4365+$F$5*B4365</f>
        <v>2.95887962138146</v>
      </c>
      <c r="F4365" s="43" t="n">
        <f aca="false">Inputs!$B$5*D4365+Inputs!$B$6*E4365</f>
        <v>152894.910838913</v>
      </c>
      <c r="G4365" s="43" t="n">
        <f aca="false">F4365*SQRT(($B$6-2)/C4365)</f>
        <v>77778.6196332212</v>
      </c>
    </row>
    <row r="4366" customFormat="false" ht="15" hidden="false" customHeight="false" outlineLevel="0" collapsed="false">
      <c r="A4366" s="41" t="n">
        <v>-0.7398545102</v>
      </c>
      <c r="B4366" s="41" t="n">
        <v>1.2361439727</v>
      </c>
      <c r="C4366" s="41" t="n">
        <v>5.3591940625</v>
      </c>
      <c r="D4366" s="42" t="n">
        <f aca="false">$B$5*A4366</f>
        <v>-1.89031202477281</v>
      </c>
      <c r="E4366" s="42" t="n">
        <f aca="false">$D$5*A4366+$F$5*B4366</f>
        <v>0.373955844558983</v>
      </c>
      <c r="F4366" s="43" t="n">
        <f aca="false">Inputs!$B$5*D4366+Inputs!$B$6*E4366</f>
        <v>-207728.99470523</v>
      </c>
      <c r="G4366" s="43" t="n">
        <f aca="false">F4366*SQRT(($B$6-2)/C4366)</f>
        <v>-126900.220109881</v>
      </c>
    </row>
    <row r="4367" customFormat="false" ht="15" hidden="false" customHeight="false" outlineLevel="0" collapsed="false">
      <c r="A4367" s="41" t="n">
        <v>-0.5852135021</v>
      </c>
      <c r="B4367" s="41" t="n">
        <v>1.4199555795</v>
      </c>
      <c r="C4367" s="41" t="n">
        <v>2.7143010614</v>
      </c>
      <c r="D4367" s="42" t="n">
        <f aca="false">$B$5*A4367</f>
        <v>-1.49520764532475</v>
      </c>
      <c r="E4367" s="42" t="n">
        <f aca="false">$D$5*A4367+$F$5*B4367</f>
        <v>1.05933335897778</v>
      </c>
      <c r="F4367" s="43" t="n">
        <f aca="false">Inputs!$B$5*D4367+Inputs!$B$6*E4367</f>
        <v>-202487.432481364</v>
      </c>
      <c r="G4367" s="43" t="n">
        <f aca="false">F4367*SQRT(($B$6-2)/C4367)</f>
        <v>-173813.723459799</v>
      </c>
    </row>
    <row r="4368" customFormat="false" ht="15" hidden="false" customHeight="false" outlineLevel="0" collapsed="false">
      <c r="A4368" s="41" t="n">
        <v>1.4036069779</v>
      </c>
      <c r="B4368" s="41" t="n">
        <v>0.0560116264</v>
      </c>
      <c r="C4368" s="41" t="n">
        <v>3.8223809729</v>
      </c>
      <c r="D4368" s="42" t="n">
        <f aca="false">$B$5*A4368</f>
        <v>3.58618500232181</v>
      </c>
      <c r="E4368" s="42" t="n">
        <f aca="false">$D$5*A4368+$F$5*B4368</f>
        <v>3.43672383281995</v>
      </c>
      <c r="F4368" s="43" t="n">
        <f aca="false">Inputs!$B$5*D4368+Inputs!$B$6*E4368</f>
        <v>186782.308591183</v>
      </c>
      <c r="G4368" s="43" t="n">
        <f aca="false">F4368*SQRT(($B$6-2)/C4368)</f>
        <v>135108.835690229</v>
      </c>
    </row>
    <row r="4369" customFormat="false" ht="15" hidden="false" customHeight="false" outlineLevel="0" collapsed="false">
      <c r="A4369" s="41" t="n">
        <v>-1.4985495274</v>
      </c>
      <c r="B4369" s="41" t="n">
        <v>2.2895006153</v>
      </c>
      <c r="C4369" s="41" t="n">
        <v>4.7320784155</v>
      </c>
      <c r="D4369" s="42" t="n">
        <f aca="false">$B$5*A4369</f>
        <v>-3.82876113115276</v>
      </c>
      <c r="E4369" s="42" t="n">
        <f aca="false">$D$5*A4369+$F$5*B4369</f>
        <v>0.387452057502153</v>
      </c>
      <c r="F4369" s="43" t="n">
        <f aca="false">Inputs!$B$5*D4369+Inputs!$B$6*E4369</f>
        <v>-402248.715990384</v>
      </c>
      <c r="G4369" s="43" t="n">
        <f aca="false">F4369*SQRT(($B$6-2)/C4369)</f>
        <v>-261507.228462733</v>
      </c>
    </row>
    <row r="4370" customFormat="false" ht="15" hidden="false" customHeight="false" outlineLevel="0" collapsed="false">
      <c r="A4370" s="41" t="n">
        <v>0.3872760563</v>
      </c>
      <c r="B4370" s="41" t="n">
        <v>-0.3238870247</v>
      </c>
      <c r="C4370" s="41" t="n">
        <v>0.5379879171</v>
      </c>
      <c r="D4370" s="42" t="n">
        <f aca="false">$B$5*A4370</f>
        <v>0.989481818435606</v>
      </c>
      <c r="E4370" s="42" t="n">
        <f aca="false">$D$5*A4370+$F$5*B4370</f>
        <v>0.362287295916609</v>
      </c>
      <c r="F4370" s="43" t="n">
        <f aca="false">Inputs!$B$5*D4370+Inputs!$B$6*E4370</f>
        <v>80833.8170477301</v>
      </c>
      <c r="G4370" s="43" t="n">
        <f aca="false">F4370*SQRT(($B$6-2)/C4370)</f>
        <v>155855.389207108</v>
      </c>
    </row>
    <row r="4371" customFormat="false" ht="15" hidden="false" customHeight="false" outlineLevel="0" collapsed="false">
      <c r="A4371" s="41" t="n">
        <v>0.9561279148</v>
      </c>
      <c r="B4371" s="41" t="n">
        <v>0.702302787</v>
      </c>
      <c r="C4371" s="41" t="n">
        <v>0.9202417403</v>
      </c>
      <c r="D4371" s="42" t="n">
        <f aca="false">$B$5*A4371</f>
        <v>2.44288582369906</v>
      </c>
      <c r="E4371" s="42" t="n">
        <f aca="false">$D$5*A4371+$F$5*B4371</f>
        <v>3.48788771698485</v>
      </c>
      <c r="F4371" s="43" t="n">
        <f aca="false">Inputs!$B$5*D4371+Inputs!$B$6*E4371</f>
        <v>69894.1965206632</v>
      </c>
      <c r="G4371" s="43" t="n">
        <f aca="false">F4371*SQRT(($B$6-2)/C4371)</f>
        <v>103039.834042979</v>
      </c>
    </row>
    <row r="4372" customFormat="false" ht="15" hidden="false" customHeight="false" outlineLevel="0" collapsed="false">
      <c r="A4372" s="41" t="n">
        <v>1.3109383499</v>
      </c>
      <c r="B4372" s="41" t="n">
        <v>-0.6623477887</v>
      </c>
      <c r="C4372" s="41" t="n">
        <v>9.2510230241</v>
      </c>
      <c r="D4372" s="42" t="n">
        <f aca="false">$B$5*A4372</f>
        <v>3.34941869298317</v>
      </c>
      <c r="E4372" s="42" t="n">
        <f aca="false">$D$5*A4372+$F$5*B4372</f>
        <v>1.97578762852598</v>
      </c>
      <c r="F4372" s="43" t="n">
        <f aca="false">Inputs!$B$5*D4372+Inputs!$B$6*E4372</f>
        <v>236152.487872018</v>
      </c>
      <c r="G4372" s="43" t="n">
        <f aca="false">F4372*SQRT(($B$6-2)/C4372)</f>
        <v>109802.604631965</v>
      </c>
    </row>
    <row r="4373" customFormat="false" ht="15" hidden="false" customHeight="false" outlineLevel="0" collapsed="false">
      <c r="A4373" s="41" t="n">
        <v>0.3184734128</v>
      </c>
      <c r="B4373" s="41" t="n">
        <v>-1.1858702302</v>
      </c>
      <c r="C4373" s="41" t="n">
        <v>4.6991332417</v>
      </c>
      <c r="D4373" s="42" t="n">
        <f aca="false">$B$5*A4373</f>
        <v>0.813692575346382</v>
      </c>
      <c r="E4373" s="42" t="n">
        <f aca="false">$D$5*A4373+$F$5*B4373</f>
        <v>-1.28985927171785</v>
      </c>
      <c r="F4373" s="43" t="n">
        <f aca="false">Inputs!$B$5*D4373+Inputs!$B$6*E4373</f>
        <v>145862.221120531</v>
      </c>
      <c r="G4373" s="43" t="n">
        <f aca="false">F4373*SQRT(($B$6-2)/C4373)</f>
        <v>95158.7964731134</v>
      </c>
    </row>
    <row r="4374" customFormat="false" ht="15" hidden="false" customHeight="false" outlineLevel="0" collapsed="false">
      <c r="A4374" s="41" t="n">
        <v>0.6663343957</v>
      </c>
      <c r="B4374" s="41" t="n">
        <v>-0.0229453696</v>
      </c>
      <c r="C4374" s="41" t="n">
        <v>6.5882603787</v>
      </c>
      <c r="D4374" s="42" t="n">
        <f aca="false">$B$5*A4374</f>
        <v>1.70246974688434</v>
      </c>
      <c r="E4374" s="42" t="n">
        <f aca="false">$D$5*A4374+$F$5*B4374</f>
        <v>1.5459804266894</v>
      </c>
      <c r="F4374" s="43" t="n">
        <f aca="false">Inputs!$B$5*D4374+Inputs!$B$6*E4374</f>
        <v>92947.9533539641</v>
      </c>
      <c r="G4374" s="43" t="n">
        <f aca="false">F4374*SQRT(($B$6-2)/C4374)</f>
        <v>51211.7305477444</v>
      </c>
    </row>
    <row r="4375" customFormat="false" ht="15" hidden="false" customHeight="false" outlineLevel="0" collapsed="false">
      <c r="A4375" s="41" t="n">
        <v>0.2810092555</v>
      </c>
      <c r="B4375" s="41" t="n">
        <v>-0.1463497238</v>
      </c>
      <c r="C4375" s="41" t="n">
        <v>2.6122878438</v>
      </c>
      <c r="D4375" s="42" t="n">
        <f aca="false">$B$5*A4375</f>
        <v>0.717972476237942</v>
      </c>
      <c r="E4375" s="42" t="n">
        <f aca="false">$D$5*A4375+$F$5*B4375</f>
        <v>0.415977643017753</v>
      </c>
      <c r="F4375" s="43" t="n">
        <f aca="false">Inputs!$B$5*D4375+Inputs!$B$6*E4375</f>
        <v>50998.3654729066</v>
      </c>
      <c r="G4375" s="43" t="n">
        <f aca="false">F4375*SQRT(($B$6-2)/C4375)</f>
        <v>44623.2029830054</v>
      </c>
    </row>
    <row r="4376" customFormat="false" ht="15" hidden="false" customHeight="false" outlineLevel="0" collapsed="false">
      <c r="A4376" s="41" t="n">
        <v>-0.2509888206</v>
      </c>
      <c r="B4376" s="41" t="n">
        <v>-0.868231174</v>
      </c>
      <c r="C4376" s="41" t="n">
        <v>7.8316669857</v>
      </c>
      <c r="D4376" s="42" t="n">
        <f aca="false">$B$5*A4376</f>
        <v>-0.641270924381431</v>
      </c>
      <c r="E4376" s="42" t="n">
        <f aca="false">$D$5*A4376+$F$5*B4376</f>
        <v>-2.09646322054717</v>
      </c>
      <c r="F4376" s="43" t="n">
        <f aca="false">Inputs!$B$5*D4376+Inputs!$B$6*E4376</f>
        <v>40696.0685892157</v>
      </c>
      <c r="G4376" s="43" t="n">
        <f aca="false">F4376*SQRT(($B$6-2)/C4376)</f>
        <v>20565.5509274725</v>
      </c>
    </row>
    <row r="4377" customFormat="false" ht="15" hidden="false" customHeight="false" outlineLevel="0" collapsed="false">
      <c r="A4377" s="41" t="n">
        <v>0.7904302147</v>
      </c>
      <c r="B4377" s="41" t="n">
        <v>1.4897040367</v>
      </c>
      <c r="C4377" s="41" t="n">
        <v>2.7401275758</v>
      </c>
      <c r="D4377" s="42" t="n">
        <f aca="false">$B$5*A4377</f>
        <v>2.01953183901961</v>
      </c>
      <c r="E4377" s="42" t="n">
        <f aca="false">$D$5*A4377+$F$5*B4377</f>
        <v>4.45323615124081</v>
      </c>
      <c r="F4377" s="43" t="n">
        <f aca="false">Inputs!$B$5*D4377+Inputs!$B$6*E4377</f>
        <v>-20708.623660079</v>
      </c>
      <c r="G4377" s="43" t="n">
        <f aca="false">F4377*SQRT(($B$6-2)/C4377)</f>
        <v>-17692.1593315681</v>
      </c>
    </row>
    <row r="4378" customFormat="false" ht="15" hidden="false" customHeight="false" outlineLevel="0" collapsed="false">
      <c r="A4378" s="41" t="n">
        <v>-0.5566683589</v>
      </c>
      <c r="B4378" s="41" t="n">
        <v>0.553540505</v>
      </c>
      <c r="C4378" s="41" t="n">
        <v>4.6708610761</v>
      </c>
      <c r="D4378" s="42" t="n">
        <f aca="false">$B$5*A4378</f>
        <v>-1.42227543136117</v>
      </c>
      <c r="E4378" s="42" t="n">
        <f aca="false">$D$5*A4378+$F$5*B4378</f>
        <v>-0.368818305598544</v>
      </c>
      <c r="F4378" s="43" t="n">
        <f aca="false">Inputs!$B$5*D4378+Inputs!$B$6*E4378</f>
        <v>-123786.62785619</v>
      </c>
      <c r="G4378" s="43" t="n">
        <f aca="false">F4378*SQRT(($B$6-2)/C4378)</f>
        <v>-81000.9765657359</v>
      </c>
    </row>
    <row r="4379" customFormat="false" ht="15" hidden="false" customHeight="false" outlineLevel="0" collapsed="false">
      <c r="A4379" s="41" t="n">
        <v>0.4321836247</v>
      </c>
      <c r="B4379" s="41" t="n">
        <v>0.0080978113</v>
      </c>
      <c r="C4379" s="41" t="n">
        <v>8.5887468909</v>
      </c>
      <c r="D4379" s="42" t="n">
        <f aca="false">$B$5*A4379</f>
        <v>1.10421966943131</v>
      </c>
      <c r="E4379" s="42" t="n">
        <f aca="false">$D$5*A4379+$F$5*B4379</f>
        <v>1.04240174064922</v>
      </c>
      <c r="F4379" s="43" t="n">
        <f aca="false">Inputs!$B$5*D4379+Inputs!$B$6*E4379</f>
        <v>58301.8799106702</v>
      </c>
      <c r="G4379" s="43" t="n">
        <f aca="false">F4379*SQRT(($B$6-2)/C4379)</f>
        <v>28134.0758652322</v>
      </c>
    </row>
    <row r="4380" customFormat="false" ht="15" hidden="false" customHeight="false" outlineLevel="0" collapsed="false">
      <c r="A4380" s="41" t="n">
        <v>-1.5265957334</v>
      </c>
      <c r="B4380" s="41" t="n">
        <v>-1.3015973511</v>
      </c>
      <c r="C4380" s="41" t="n">
        <v>5.1003558942</v>
      </c>
      <c r="D4380" s="42" t="n">
        <f aca="false">$B$5*A4380</f>
        <v>-3.90041857152807</v>
      </c>
      <c r="E4380" s="42" t="n">
        <f aca="false">$D$5*A4380+$F$5*B4380</f>
        <v>-5.88019449768329</v>
      </c>
      <c r="F4380" s="43" t="n">
        <f aca="false">Inputs!$B$5*D4380+Inputs!$B$6*E4380</f>
        <v>-96032.1322686423</v>
      </c>
      <c r="G4380" s="43" t="n">
        <f aca="false">F4380*SQRT(($B$6-2)/C4380)</f>
        <v>-60135.5557628798</v>
      </c>
    </row>
    <row r="4381" customFormat="false" ht="15" hidden="false" customHeight="false" outlineLevel="0" collapsed="false">
      <c r="A4381" s="41" t="n">
        <v>-0.7809819512</v>
      </c>
      <c r="B4381" s="41" t="n">
        <v>-2.1390047236</v>
      </c>
      <c r="C4381" s="41" t="n">
        <v>1.3043974789</v>
      </c>
      <c r="D4381" s="42" t="n">
        <f aca="false">$B$5*A4381</f>
        <v>-1.9953917332812</v>
      </c>
      <c r="E4381" s="42" t="n">
        <f aca="false">$D$5*A4381+$F$5*B4381</f>
        <v>-5.55192947484179</v>
      </c>
      <c r="F4381" s="43" t="n">
        <f aca="false">Inputs!$B$5*D4381+Inputs!$B$6*E4381</f>
        <v>78057.30041397</v>
      </c>
      <c r="G4381" s="43" t="n">
        <f aca="false">F4381*SQRT(($B$6-2)/C4381)</f>
        <v>96654.8274229957</v>
      </c>
    </row>
    <row r="4382" customFormat="false" ht="15" hidden="false" customHeight="false" outlineLevel="0" collapsed="false">
      <c r="A4382" s="41" t="n">
        <v>1.4080307299</v>
      </c>
      <c r="B4382" s="41" t="n">
        <v>0.3677032292</v>
      </c>
      <c r="C4382" s="41" t="n">
        <v>2.8959348753</v>
      </c>
      <c r="D4382" s="42" t="n">
        <f aca="false">$B$5*A4382</f>
        <v>3.59748759152675</v>
      </c>
      <c r="E4382" s="42" t="n">
        <f aca="false">$D$5*A4382+$F$5*B4382</f>
        <v>3.98546225512261</v>
      </c>
      <c r="F4382" s="43" t="n">
        <f aca="false">Inputs!$B$5*D4382+Inputs!$B$6*E4382</f>
        <v>160475.646396544</v>
      </c>
      <c r="G4382" s="43" t="n">
        <f aca="false">F4382*SQRT(($B$6-2)/C4382)</f>
        <v>133361.274103183</v>
      </c>
    </row>
    <row r="4383" customFormat="false" ht="15" hidden="false" customHeight="false" outlineLevel="0" collapsed="false">
      <c r="A4383" s="41" t="n">
        <v>-0.0299610484</v>
      </c>
      <c r="B4383" s="41" t="n">
        <v>-2.1902358193</v>
      </c>
      <c r="C4383" s="41" t="n">
        <v>3.9389281087</v>
      </c>
      <c r="D4383" s="42" t="n">
        <f aca="false">$B$5*A4383</f>
        <v>-0.0765498206532661</v>
      </c>
      <c r="E4383" s="42" t="n">
        <f aca="false">$D$5*A4383+$F$5*B4383</f>
        <v>-3.85327228496911</v>
      </c>
      <c r="F4383" s="43" t="n">
        <f aca="false">Inputs!$B$5*D4383+Inputs!$B$6*E4383</f>
        <v>185008.632183129</v>
      </c>
      <c r="G4383" s="43" t="n">
        <f aca="false">F4383*SQRT(($B$6-2)/C4383)</f>
        <v>131831.126441494</v>
      </c>
    </row>
    <row r="4384" customFormat="false" ht="15" hidden="false" customHeight="false" outlineLevel="0" collapsed="false">
      <c r="A4384" s="41" t="n">
        <v>-1.823870855</v>
      </c>
      <c r="B4384" s="41" t="n">
        <v>-0.0023413882</v>
      </c>
      <c r="C4384" s="41" t="n">
        <v>4.9025780823</v>
      </c>
      <c r="D4384" s="42" t="n">
        <f aca="false">$B$5*A4384</f>
        <v>-4.65994997841828</v>
      </c>
      <c r="E4384" s="42" t="n">
        <f aca="false">$D$5*A4384+$F$5*B4384</f>
        <v>-4.34410385637743</v>
      </c>
      <c r="F4384" s="43" t="n">
        <f aca="false">Inputs!$B$5*D4384+Inputs!$B$6*E4384</f>
        <v>-248789.805022957</v>
      </c>
      <c r="G4384" s="43" t="n">
        <f aca="false">F4384*SQRT(($B$6-2)/C4384)</f>
        <v>-158904.178674868</v>
      </c>
    </row>
    <row r="4385" customFormat="false" ht="15" hidden="false" customHeight="false" outlineLevel="0" collapsed="false">
      <c r="A4385" s="41" t="n">
        <v>1.9704899655</v>
      </c>
      <c r="B4385" s="41" t="n">
        <v>-0.6986441959</v>
      </c>
      <c r="C4385" s="41" t="n">
        <v>7.2090344619</v>
      </c>
      <c r="D4385" s="42" t="n">
        <f aca="false">$B$5*A4385</f>
        <v>5.03455858567638</v>
      </c>
      <c r="E4385" s="42" t="n">
        <f aca="false">$D$5*A4385+$F$5*B4385</f>
        <v>3.48257400546148</v>
      </c>
      <c r="F4385" s="43" t="n">
        <f aca="false">Inputs!$B$5*D4385+Inputs!$B$6*E4385</f>
        <v>329327.158294564</v>
      </c>
      <c r="G4385" s="43" t="n">
        <f aca="false">F4385*SQRT(($B$6-2)/C4385)</f>
        <v>173461.857923472</v>
      </c>
    </row>
    <row r="4386" customFormat="false" ht="15" hidden="false" customHeight="false" outlineLevel="0" collapsed="false">
      <c r="A4386" s="41" t="n">
        <v>0.8637980144</v>
      </c>
      <c r="B4386" s="41" t="n">
        <v>-0.4799024077</v>
      </c>
      <c r="C4386" s="41" t="n">
        <v>4.9313406922</v>
      </c>
      <c r="D4386" s="42" t="n">
        <f aca="false">$B$5*A4386</f>
        <v>2.20698495593924</v>
      </c>
      <c r="E4386" s="42" t="n">
        <f aca="false">$D$5*A4386+$F$5*B4386</f>
        <v>1.22681446283891</v>
      </c>
      <c r="F4386" s="43" t="n">
        <f aca="false">Inputs!$B$5*D4386+Inputs!$B$6*E4386</f>
        <v>159357.772451978</v>
      </c>
      <c r="G4386" s="43" t="n">
        <f aca="false">F4386*SQRT(($B$6-2)/C4386)</f>
        <v>101485.908623598</v>
      </c>
    </row>
    <row r="4387" customFormat="false" ht="15" hidden="false" customHeight="false" outlineLevel="0" collapsed="false">
      <c r="A4387" s="41" t="n">
        <v>0.0552392593</v>
      </c>
      <c r="B4387" s="41" t="n">
        <v>1.2146838489</v>
      </c>
      <c r="C4387" s="41" t="n">
        <v>3.001378599</v>
      </c>
      <c r="D4387" s="42" t="n">
        <f aca="false">$B$5*A4387</f>
        <v>0.141135094339164</v>
      </c>
      <c r="E4387" s="42" t="n">
        <f aca="false">$D$5*A4387+$F$5*B4387</f>
        <v>2.22889514905884</v>
      </c>
      <c r="F4387" s="43" t="n">
        <f aca="false">Inputs!$B$5*D4387+Inputs!$B$6*E4387</f>
        <v>-97331.2480190258</v>
      </c>
      <c r="G4387" s="43" t="n">
        <f aca="false">F4387*SQRT(($B$6-2)/C4387)</f>
        <v>-79452.3778269619</v>
      </c>
    </row>
    <row r="4388" customFormat="false" ht="15" hidden="false" customHeight="false" outlineLevel="0" collapsed="false">
      <c r="A4388" s="41" t="n">
        <v>-0.3459516302</v>
      </c>
      <c r="B4388" s="41" t="n">
        <v>-0.6901049081</v>
      </c>
      <c r="C4388" s="41" t="n">
        <v>2.5225580025</v>
      </c>
      <c r="D4388" s="42" t="n">
        <f aca="false">$B$5*A4388</f>
        <v>-0.883898817322929</v>
      </c>
      <c r="E4388" s="42" t="n">
        <f aca="false">$D$5*A4388+$F$5*B4388</f>
        <v>-2.01485704164419</v>
      </c>
      <c r="F4388" s="43" t="n">
        <f aca="false">Inputs!$B$5*D4388+Inputs!$B$6*E4388</f>
        <v>12352.9703499165</v>
      </c>
      <c r="G4388" s="43" t="n">
        <f aca="false">F4388*SQRT(($B$6-2)/C4388)</f>
        <v>10999.3194761599</v>
      </c>
    </row>
    <row r="4389" customFormat="false" ht="15" hidden="false" customHeight="false" outlineLevel="0" collapsed="false">
      <c r="A4389" s="41" t="n">
        <v>1.4180705541</v>
      </c>
      <c r="B4389" s="41" t="n">
        <v>0.0455578211</v>
      </c>
      <c r="C4389" s="41" t="n">
        <v>2.6332159873</v>
      </c>
      <c r="D4389" s="42" t="n">
        <f aca="false">$B$5*A4389</f>
        <v>3.62313912186173</v>
      </c>
      <c r="E4389" s="42" t="n">
        <f aca="false">$D$5*A4389+$F$5*B4389</f>
        <v>3.4530901333251</v>
      </c>
      <c r="F4389" s="43" t="n">
        <f aca="false">Inputs!$B$5*D4389+Inputs!$B$6*E4389</f>
        <v>189659.405519918</v>
      </c>
      <c r="G4389" s="43" t="n">
        <f aca="false">F4389*SQRT(($B$6-2)/C4389)</f>
        <v>165289.833112763</v>
      </c>
    </row>
    <row r="4390" customFormat="false" ht="15" hidden="false" customHeight="false" outlineLevel="0" collapsed="false">
      <c r="A4390" s="41" t="n">
        <v>1.0912050906</v>
      </c>
      <c r="B4390" s="41" t="n">
        <v>-0.6852488934</v>
      </c>
      <c r="C4390" s="41" t="n">
        <v>2.1321104929</v>
      </c>
      <c r="D4390" s="42" t="n">
        <f aca="false">$B$5*A4390</f>
        <v>2.78800504128424</v>
      </c>
      <c r="E4390" s="42" t="n">
        <f aca="false">$D$5*A4390+$F$5*B4390</f>
        <v>1.41336868707502</v>
      </c>
      <c r="F4390" s="43" t="n">
        <f aca="false">Inputs!$B$5*D4390+Inputs!$B$6*E4390</f>
        <v>208132.069774673</v>
      </c>
      <c r="G4390" s="43" t="n">
        <f aca="false">F4390*SQRT(($B$6-2)/C4390)</f>
        <v>201580.791999086</v>
      </c>
    </row>
    <row r="4391" customFormat="false" ht="15" hidden="false" customHeight="false" outlineLevel="0" collapsed="false">
      <c r="A4391" s="41" t="n">
        <v>1.406674209</v>
      </c>
      <c r="B4391" s="41" t="n">
        <v>0.2736272745</v>
      </c>
      <c r="C4391" s="41" t="n">
        <v>2.0476038174</v>
      </c>
      <c r="D4391" s="42" t="n">
        <f aca="false">$B$5*A4391</f>
        <v>3.59402171041935</v>
      </c>
      <c r="E4391" s="42" t="n">
        <f aca="false">$D$5*A4391+$F$5*B4391</f>
        <v>3.81978917070465</v>
      </c>
      <c r="F4391" s="43" t="n">
        <f aca="false">Inputs!$B$5*D4391+Inputs!$B$6*E4391</f>
        <v>168412.712506702</v>
      </c>
      <c r="G4391" s="43" t="n">
        <f aca="false">F4391*SQRT(($B$6-2)/C4391)</f>
        <v>166443.524421752</v>
      </c>
    </row>
    <row r="4392" customFormat="false" ht="15" hidden="false" customHeight="false" outlineLevel="0" collapsed="false">
      <c r="A4392" s="41" t="n">
        <v>0.4347876262</v>
      </c>
      <c r="B4392" s="41" t="n">
        <v>0.1316293114</v>
      </c>
      <c r="C4392" s="41" t="n">
        <v>6.4901490694</v>
      </c>
      <c r="D4392" s="42" t="n">
        <f aca="false">$B$5*A4392</f>
        <v>1.11087283607436</v>
      </c>
      <c r="E4392" s="42" t="n">
        <f aca="false">$D$5*A4392+$F$5*B4392</f>
        <v>1.26190551148142</v>
      </c>
      <c r="F4392" s="43" t="n">
        <f aca="false">Inputs!$B$5*D4392+Inputs!$B$6*E4392</f>
        <v>47992.0080333656</v>
      </c>
      <c r="G4392" s="43" t="n">
        <f aca="false">F4392*SQRT(($B$6-2)/C4392)</f>
        <v>26641.3717975612</v>
      </c>
    </row>
    <row r="4393" customFormat="false" ht="15" hidden="false" customHeight="false" outlineLevel="0" collapsed="false">
      <c r="A4393" s="41" t="n">
        <v>-0.505474982</v>
      </c>
      <c r="B4393" s="41" t="n">
        <v>-0.0016828105</v>
      </c>
      <c r="C4393" s="41" t="n">
        <v>3.5354807637</v>
      </c>
      <c r="D4393" s="42" t="n">
        <f aca="false">$B$5*A4393</f>
        <v>-1.29147747769777</v>
      </c>
      <c r="E4393" s="42" t="n">
        <f aca="false">$D$5*A4393+$F$5*B4393</f>
        <v>-1.20572789559652</v>
      </c>
      <c r="F4393" s="43" t="n">
        <f aca="false">Inputs!$B$5*D4393+Inputs!$B$6*E4393</f>
        <v>-68861.3529899513</v>
      </c>
      <c r="G4393" s="43" t="n">
        <f aca="false">F4393*SQRT(($B$6-2)/C4393)</f>
        <v>-51792.432654351</v>
      </c>
    </row>
    <row r="4394" customFormat="false" ht="15" hidden="false" customHeight="false" outlineLevel="0" collapsed="false">
      <c r="A4394" s="41" t="n">
        <v>-0.442590238</v>
      </c>
      <c r="B4394" s="41" t="n">
        <v>0.9595460626</v>
      </c>
      <c r="C4394" s="41" t="n">
        <v>2.1685703161</v>
      </c>
      <c r="D4394" s="42" t="n">
        <f aca="false">$B$5*A4394</f>
        <v>-1.13080833786131</v>
      </c>
      <c r="E4394" s="42" t="n">
        <f aca="false">$D$5*A4394+$F$5*B4394</f>
        <v>0.603708406823339</v>
      </c>
      <c r="F4394" s="43" t="n">
        <f aca="false">Inputs!$B$5*D4394+Inputs!$B$6*E4394</f>
        <v>-143266.254127298</v>
      </c>
      <c r="G4394" s="43" t="n">
        <f aca="false">F4394*SQRT(($B$6-2)/C4394)</f>
        <v>-137585.336176797</v>
      </c>
    </row>
    <row r="4395" customFormat="false" ht="15" hidden="false" customHeight="false" outlineLevel="0" collapsed="false">
      <c r="A4395" s="41" t="n">
        <v>-0.2030571671</v>
      </c>
      <c r="B4395" s="41" t="n">
        <v>-1.4965072278</v>
      </c>
      <c r="C4395" s="41" t="n">
        <v>3.2181465909</v>
      </c>
      <c r="D4395" s="42" t="n">
        <f aca="false">$B$5*A4395</f>
        <v>-0.518806602370606</v>
      </c>
      <c r="E4395" s="42" t="n">
        <f aca="false">$D$5*A4395+$F$5*B4395</f>
        <v>-3.0672777713715</v>
      </c>
      <c r="F4395" s="43" t="n">
        <f aca="false">Inputs!$B$5*D4395+Inputs!$B$6*E4395</f>
        <v>101483.228331515</v>
      </c>
      <c r="G4395" s="43" t="n">
        <f aca="false">F4395*SQRT(($B$6-2)/C4395)</f>
        <v>80003.0162045368</v>
      </c>
    </row>
    <row r="4396" customFormat="false" ht="15" hidden="false" customHeight="false" outlineLevel="0" collapsed="false">
      <c r="A4396" s="41" t="n">
        <v>-1.679423735</v>
      </c>
      <c r="B4396" s="41" t="n">
        <v>-1.7267181523</v>
      </c>
      <c r="C4396" s="41" t="n">
        <v>2.2919653028</v>
      </c>
      <c r="D4396" s="42" t="n">
        <f aca="false">$B$5*A4396</f>
        <v>-4.29089075918613</v>
      </c>
      <c r="E4396" s="42" t="n">
        <f aca="false">$D$5*A4396+$F$5*B4396</f>
        <v>-6.97793709336422</v>
      </c>
      <c r="F4396" s="43" t="n">
        <f aca="false">Inputs!$B$5*D4396+Inputs!$B$6*E4396</f>
        <v>-80192.2212504019</v>
      </c>
      <c r="G4396" s="43" t="n">
        <f aca="false">F4396*SQRT(($B$6-2)/C4396)</f>
        <v>-74910.5906996383</v>
      </c>
    </row>
    <row r="4397" customFormat="false" ht="15" hidden="false" customHeight="false" outlineLevel="0" collapsed="false">
      <c r="A4397" s="41" t="n">
        <v>0.6179707576</v>
      </c>
      <c r="B4397" s="41" t="n">
        <v>-1.1515043114</v>
      </c>
      <c r="C4397" s="41" t="n">
        <v>0.6178573111</v>
      </c>
      <c r="D4397" s="42" t="n">
        <f aca="false">$B$5*A4397</f>
        <v>1.57890171370782</v>
      </c>
      <c r="E4397" s="42" t="n">
        <f aca="false">$D$5*A4397+$F$5*B4397</f>
        <v>-0.517837880649635</v>
      </c>
      <c r="F4397" s="43" t="n">
        <f aca="false">Inputs!$B$5*D4397+Inputs!$B$6*E4397</f>
        <v>183782.065403264</v>
      </c>
      <c r="G4397" s="43" t="n">
        <f aca="false">F4397*SQRT(($B$6-2)/C4397)</f>
        <v>330654.190290971</v>
      </c>
    </row>
    <row r="4398" customFormat="false" ht="15" hidden="false" customHeight="false" outlineLevel="0" collapsed="false">
      <c r="A4398" s="41" t="n">
        <v>0.3000857758</v>
      </c>
      <c r="B4398" s="41" t="n">
        <v>0.1365745175</v>
      </c>
      <c r="C4398" s="41" t="n">
        <v>4.9754870067</v>
      </c>
      <c r="D4398" s="42" t="n">
        <f aca="false">$B$5*A4398</f>
        <v>0.766712566643236</v>
      </c>
      <c r="E4398" s="42" t="n">
        <f aca="false">$D$5*A4398+$F$5*B4398</f>
        <v>0.949909735238465</v>
      </c>
      <c r="F4398" s="43" t="n">
        <f aca="false">Inputs!$B$5*D4398+Inputs!$B$6*E4398</f>
        <v>29175.7699024004</v>
      </c>
      <c r="G4398" s="43" t="n">
        <f aca="false">F4398*SQRT(($B$6-2)/C4398)</f>
        <v>18497.7763749518</v>
      </c>
    </row>
    <row r="4399" customFormat="false" ht="15" hidden="false" customHeight="false" outlineLevel="0" collapsed="false">
      <c r="A4399" s="41" t="n">
        <v>-0.0647085949</v>
      </c>
      <c r="B4399" s="41" t="n">
        <v>0.4384052034</v>
      </c>
      <c r="C4399" s="41" t="n">
        <v>6.7769755791</v>
      </c>
      <c r="D4399" s="42" t="n">
        <f aca="false">$B$5*A4399</f>
        <v>-0.165329038830292</v>
      </c>
      <c r="E4399" s="42" t="n">
        <f aca="false">$D$5*A4399+$F$5*B4399</f>
        <v>0.603033926084699</v>
      </c>
      <c r="F4399" s="43" t="n">
        <f aca="false">Inputs!$B$5*D4399+Inputs!$B$6*E4399</f>
        <v>-46684.6001872641</v>
      </c>
      <c r="G4399" s="43" t="n">
        <f aca="false">F4399*SQRT(($B$6-2)/C4399)</f>
        <v>-25361.2515274464</v>
      </c>
    </row>
    <row r="4400" customFormat="false" ht="15" hidden="false" customHeight="false" outlineLevel="0" collapsed="false">
      <c r="A4400" s="41" t="n">
        <v>0.1583035371</v>
      </c>
      <c r="B4400" s="41" t="n">
        <v>-2.7097297428</v>
      </c>
      <c r="C4400" s="41" t="n">
        <v>5.9727082063</v>
      </c>
      <c r="D4400" s="42" t="n">
        <f aca="false">$B$5*A4400</f>
        <v>0.404462060606085</v>
      </c>
      <c r="E4400" s="42" t="n">
        <f aca="false">$D$5*A4400+$F$5*B4400</f>
        <v>-4.30231337010582</v>
      </c>
      <c r="F4400" s="43" t="n">
        <f aca="false">Inputs!$B$5*D4400+Inputs!$B$6*E4400</f>
        <v>255561.874565899</v>
      </c>
      <c r="G4400" s="43" t="n">
        <f aca="false">F4400*SQRT(($B$6-2)/C4400)</f>
        <v>147885.438657566</v>
      </c>
    </row>
    <row r="4401" customFormat="false" ht="15" hidden="false" customHeight="false" outlineLevel="0" collapsed="false">
      <c r="A4401" s="41" t="n">
        <v>-0.3236252408</v>
      </c>
      <c r="B4401" s="41" t="n">
        <v>0.4251031341</v>
      </c>
      <c r="C4401" s="41" t="n">
        <v>5.7210360502</v>
      </c>
      <c r="D4401" s="42" t="n">
        <f aca="false">$B$5*A4401</f>
        <v>-0.826855382741215</v>
      </c>
      <c r="E4401" s="42" t="n">
        <f aca="false">$D$5*A4401+$F$5*B4401</f>
        <v>-0.0360502447897175</v>
      </c>
      <c r="F4401" s="43" t="n">
        <f aca="false">Inputs!$B$5*D4401+Inputs!$B$6*E4401</f>
        <v>-80883.0260346356</v>
      </c>
      <c r="G4401" s="43" t="n">
        <f aca="false">F4401*SQRT(($B$6-2)/C4401)</f>
        <v>-47822.8050991591</v>
      </c>
    </row>
    <row r="4402" customFormat="false" ht="15" hidden="false" customHeight="false" outlineLevel="0" collapsed="false">
      <c r="A4402" s="41" t="n">
        <v>1.6402828108</v>
      </c>
      <c r="B4402" s="41" t="n">
        <v>1.6864576166</v>
      </c>
      <c r="C4402" s="41" t="n">
        <v>1.2237197543</v>
      </c>
      <c r="D4402" s="42" t="n">
        <f aca="false">$B$5*A4402</f>
        <v>4.19088655747358</v>
      </c>
      <c r="E4402" s="42" t="n">
        <f aca="false">$D$5*A4402+$F$5*B4402</f>
        <v>6.81527817396709</v>
      </c>
      <c r="F4402" s="43" t="n">
        <f aca="false">Inputs!$B$5*D4402+Inputs!$B$6*E4402</f>
        <v>78324.7470490032</v>
      </c>
      <c r="G4402" s="43" t="n">
        <f aca="false">F4402*SQRT(($B$6-2)/C4402)</f>
        <v>100132.028294192</v>
      </c>
    </row>
    <row r="4403" customFormat="false" ht="15" hidden="false" customHeight="false" outlineLevel="0" collapsed="false">
      <c r="A4403" s="41" t="n">
        <v>-1.3631505136</v>
      </c>
      <c r="B4403" s="41" t="n">
        <v>-0.3497252993</v>
      </c>
      <c r="C4403" s="41" t="n">
        <v>7.8060447965</v>
      </c>
      <c r="D4403" s="42" t="n">
        <f aca="false">$B$5*A4403</f>
        <v>-3.48281962454583</v>
      </c>
      <c r="E4403" s="42" t="n">
        <f aca="false">$D$5*A4403+$F$5*B4403</f>
        <v>-3.84762254993045</v>
      </c>
      <c r="F4403" s="43" t="n">
        <f aca="false">Inputs!$B$5*D4403+Inputs!$B$6*E4403</f>
        <v>-155900.834958061</v>
      </c>
      <c r="G4403" s="43" t="n">
        <f aca="false">F4403*SQRT(($B$6-2)/C4403)</f>
        <v>-78912.8846701578</v>
      </c>
    </row>
    <row r="4404" customFormat="false" ht="15" hidden="false" customHeight="false" outlineLevel="0" collapsed="false">
      <c r="A4404" s="41" t="n">
        <v>-1.5661148137</v>
      </c>
      <c r="B4404" s="41" t="n">
        <v>1.5198850751</v>
      </c>
      <c r="C4404" s="41" t="n">
        <v>1.9698833624</v>
      </c>
      <c r="D4404" s="42" t="n">
        <f aca="false">$B$5*A4404</f>
        <v>-4.001388953771</v>
      </c>
      <c r="E4404" s="42" t="n">
        <f aca="false">$D$5*A4404+$F$5*B4404</f>
        <v>-1.10225476528349</v>
      </c>
      <c r="F4404" s="43" t="n">
        <f aca="false">Inputs!$B$5*D4404+Inputs!$B$6*E4404</f>
        <v>-345026.157112925</v>
      </c>
      <c r="G4404" s="43" t="n">
        <f aca="false">F4404*SQRT(($B$6-2)/C4404)</f>
        <v>-347653.625509227</v>
      </c>
    </row>
    <row r="4405" customFormat="false" ht="15" hidden="false" customHeight="false" outlineLevel="0" collapsed="false">
      <c r="A4405" s="41" t="n">
        <v>1.0128562081</v>
      </c>
      <c r="B4405" s="41" t="n">
        <v>0.3505878869</v>
      </c>
      <c r="C4405" s="41" t="n">
        <v>1.0429517401</v>
      </c>
      <c r="D4405" s="42" t="n">
        <f aca="false">$B$5*A4405</f>
        <v>2.58782536720585</v>
      </c>
      <c r="E4405" s="42" t="n">
        <f aca="false">$D$5*A4405+$F$5*B4405</f>
        <v>3.01555595432092</v>
      </c>
      <c r="F4405" s="43" t="n">
        <f aca="false">Inputs!$B$5*D4405+Inputs!$B$6*E4405</f>
        <v>108004.739004539</v>
      </c>
      <c r="G4405" s="43" t="n">
        <f aca="false">F4405*SQRT(($B$6-2)/C4405)</f>
        <v>149563.528710794</v>
      </c>
    </row>
    <row r="4406" customFormat="false" ht="15" hidden="false" customHeight="false" outlineLevel="0" collapsed="false">
      <c r="A4406" s="41" t="n">
        <v>0.1660948613</v>
      </c>
      <c r="B4406" s="41" t="n">
        <v>1.3806311003</v>
      </c>
      <c r="C4406" s="41" t="n">
        <v>0.3036196389</v>
      </c>
      <c r="D4406" s="42" t="n">
        <f aca="false">$B$5*A4406</f>
        <v>0.424368722822934</v>
      </c>
      <c r="E4406" s="42" t="n">
        <f aca="false">$D$5*A4406+$F$5*B4406</f>
        <v>2.77923426943288</v>
      </c>
      <c r="F4406" s="43" t="n">
        <f aca="false">Inputs!$B$5*D4406+Inputs!$B$6*E4406</f>
        <v>-96524.8411893509</v>
      </c>
      <c r="G4406" s="43" t="n">
        <f aca="false">F4406*SQRT(($B$6-2)/C4406)</f>
        <v>-247736.024404388</v>
      </c>
    </row>
    <row r="4407" customFormat="false" ht="15" hidden="false" customHeight="false" outlineLevel="0" collapsed="false">
      <c r="A4407" s="41" t="n">
        <v>1.2113251948</v>
      </c>
      <c r="B4407" s="41" t="n">
        <v>1.1580446967</v>
      </c>
      <c r="C4407" s="41" t="n">
        <v>3.8734773587</v>
      </c>
      <c r="D4407" s="42" t="n">
        <f aca="false">$B$5*A4407</f>
        <v>3.09490926942071</v>
      </c>
      <c r="E4407" s="42" t="n">
        <f aca="false">$D$5*A4407+$F$5*B4407</f>
        <v>4.88210182728219</v>
      </c>
      <c r="F4407" s="43" t="n">
        <f aca="false">Inputs!$B$5*D4407+Inputs!$B$6*E4407</f>
        <v>65385.835577962</v>
      </c>
      <c r="G4407" s="43" t="n">
        <f aca="false">F4407*SQRT(($B$6-2)/C4407)</f>
        <v>46983.8027964472</v>
      </c>
    </row>
    <row r="4408" customFormat="false" ht="15" hidden="false" customHeight="false" outlineLevel="0" collapsed="false">
      <c r="A4408" s="41" t="n">
        <v>0.4566798598</v>
      </c>
      <c r="B4408" s="41" t="n">
        <v>-0.3492282995</v>
      </c>
      <c r="C4408" s="41" t="n">
        <v>7.9385594574</v>
      </c>
      <c r="D4408" s="42" t="n">
        <f aca="false">$B$5*A4408</f>
        <v>1.16680701212207</v>
      </c>
      <c r="E4408" s="42" t="n">
        <f aca="false">$D$5*A4408+$F$5*B4408</f>
        <v>0.483681838372286</v>
      </c>
      <c r="F4408" s="43" t="n">
        <f aca="false">Inputs!$B$5*D4408+Inputs!$B$6*E4408</f>
        <v>92496.6092935927</v>
      </c>
      <c r="G4408" s="43" t="n">
        <f aca="false">F4408*SQRT(($B$6-2)/C4408)</f>
        <v>46426.9292528874</v>
      </c>
    </row>
    <row r="4409" customFormat="false" ht="15" hidden="false" customHeight="false" outlineLevel="0" collapsed="false">
      <c r="A4409" s="41" t="n">
        <v>0.767124832</v>
      </c>
      <c r="B4409" s="41" t="n">
        <v>0.8160419053</v>
      </c>
      <c r="C4409" s="41" t="n">
        <v>7.1939600787</v>
      </c>
      <c r="D4409" s="42" t="n">
        <f aca="false">$B$5*A4409</f>
        <v>1.95998709805719</v>
      </c>
      <c r="E4409" s="42" t="n">
        <f aca="false">$D$5*A4409+$F$5*B4409</f>
        <v>3.23453666318769</v>
      </c>
      <c r="F4409" s="43" t="n">
        <f aca="false">Inputs!$B$5*D4409+Inputs!$B$6*E4409</f>
        <v>34271.8766463339</v>
      </c>
      <c r="G4409" s="43" t="n">
        <f aca="false">F4409*SQRT(($B$6-2)/C4409)</f>
        <v>18070.446021449</v>
      </c>
    </row>
    <row r="4410" customFormat="false" ht="15" hidden="false" customHeight="false" outlineLevel="0" collapsed="false">
      <c r="A4410" s="41" t="n">
        <v>-0.1906374696</v>
      </c>
      <c r="B4410" s="41" t="n">
        <v>-0.3512489188</v>
      </c>
      <c r="C4410" s="41" t="n">
        <v>3.302625582</v>
      </c>
      <c r="D4410" s="42" t="n">
        <f aca="false">$B$5*A4410</f>
        <v>-0.487074548021239</v>
      </c>
      <c r="E4410" s="42" t="n">
        <f aca="false">$D$5*A4410+$F$5*B4410</f>
        <v>-1.0601556893401</v>
      </c>
      <c r="F4410" s="43" t="n">
        <f aca="false">Inputs!$B$5*D4410+Inputs!$B$6*E4410</f>
        <v>4300.32966488093</v>
      </c>
      <c r="G4410" s="43" t="n">
        <f aca="false">F4410*SQRT(($B$6-2)/C4410)</f>
        <v>3346.47109043449</v>
      </c>
    </row>
    <row r="4411" customFormat="false" ht="15" hidden="false" customHeight="false" outlineLevel="0" collapsed="false">
      <c r="A4411" s="41" t="n">
        <v>1.1333132696</v>
      </c>
      <c r="B4411" s="41" t="n">
        <v>1.6641161088</v>
      </c>
      <c r="C4411" s="41" t="n">
        <v>6.3539454954</v>
      </c>
      <c r="D4411" s="42" t="n">
        <f aca="false">$B$5*A4411</f>
        <v>2.89559051384352</v>
      </c>
      <c r="E4411" s="42" t="n">
        <f aca="false">$D$5*A4411+$F$5*B4411</f>
        <v>5.57032155453464</v>
      </c>
      <c r="F4411" s="43" t="n">
        <f aca="false">Inputs!$B$5*D4411+Inputs!$B$6*E4411</f>
        <v>11042.97365762</v>
      </c>
      <c r="G4411" s="43" t="n">
        <f aca="false">F4411*SQRT(($B$6-2)/C4411)</f>
        <v>6195.54180071221</v>
      </c>
    </row>
    <row r="4412" customFormat="false" ht="15" hidden="false" customHeight="false" outlineLevel="0" collapsed="false">
      <c r="A4412" s="41" t="n">
        <v>-0.7493957809</v>
      </c>
      <c r="B4412" s="41" t="n">
        <v>-0.2633766754</v>
      </c>
      <c r="C4412" s="41" t="n">
        <v>12.132846778</v>
      </c>
      <c r="D4412" s="42" t="n">
        <f aca="false">$B$5*A4412</f>
        <v>-1.91468976186459</v>
      </c>
      <c r="E4412" s="42" t="n">
        <f aca="false">$D$5*A4412+$F$5*B4412</f>
        <v>-2.23803726265209</v>
      </c>
      <c r="F4412" s="43" t="n">
        <f aca="false">Inputs!$B$5*D4412+Inputs!$B$6*E4412</f>
        <v>-79567.1130538542</v>
      </c>
      <c r="G4412" s="43" t="n">
        <f aca="false">F4412*SQRT(($B$6-2)/C4412)</f>
        <v>-32304.8137922954</v>
      </c>
    </row>
    <row r="4413" customFormat="false" ht="15" hidden="false" customHeight="false" outlineLevel="0" collapsed="false">
      <c r="A4413" s="41" t="n">
        <v>0.3509330765</v>
      </c>
      <c r="B4413" s="41" t="n">
        <v>0.4865989977</v>
      </c>
      <c r="C4413" s="41" t="n">
        <v>2.4089282443</v>
      </c>
      <c r="D4413" s="42" t="n">
        <f aca="false">$B$5*A4413</f>
        <v>0.896626303216209</v>
      </c>
      <c r="E4413" s="42" t="n">
        <f aca="false">$D$5*A4413+$F$5*B4413</f>
        <v>1.67530814842928</v>
      </c>
      <c r="F4413" s="43" t="n">
        <f aca="false">Inputs!$B$5*D4413+Inputs!$B$6*E4413</f>
        <v>5897.22290015689</v>
      </c>
      <c r="G4413" s="43" t="n">
        <f aca="false">F4413*SQRT(($B$6-2)/C4413)</f>
        <v>5373.41779603163</v>
      </c>
    </row>
    <row r="4414" customFormat="false" ht="15" hidden="false" customHeight="false" outlineLevel="0" collapsed="false">
      <c r="A4414" s="41" t="n">
        <v>-0.5223663592</v>
      </c>
      <c r="B4414" s="41" t="n">
        <v>1.8835206303</v>
      </c>
      <c r="C4414" s="41" t="n">
        <v>4.5464054542</v>
      </c>
      <c r="D4414" s="42" t="n">
        <f aca="false">$B$5*A4414</f>
        <v>-1.33463457547299</v>
      </c>
      <c r="E4414" s="42" t="n">
        <f aca="false">$D$5*A4414+$F$5*B4414</f>
        <v>2.00934198999443</v>
      </c>
      <c r="F4414" s="43" t="n">
        <f aca="false">Inputs!$B$5*D4414+Inputs!$B$6*E4414</f>
        <v>-233930.55704702</v>
      </c>
      <c r="G4414" s="43" t="n">
        <f aca="false">F4414*SQRT(($B$6-2)/C4414)</f>
        <v>-155155.748508064</v>
      </c>
    </row>
    <row r="4415" customFormat="false" ht="15" hidden="false" customHeight="false" outlineLevel="0" collapsed="false">
      <c r="A4415" s="41" t="n">
        <v>0.4220952655</v>
      </c>
      <c r="B4415" s="41" t="n">
        <v>0.5313834085</v>
      </c>
      <c r="C4415" s="41" t="n">
        <v>8.0438084822</v>
      </c>
      <c r="D4415" s="42" t="n">
        <f aca="false">$B$5*A4415</f>
        <v>1.07844413323727</v>
      </c>
      <c r="E4415" s="42" t="n">
        <f aca="false">$D$5*A4415+$F$5*B4415</f>
        <v>1.92197605542133</v>
      </c>
      <c r="F4415" s="43" t="n">
        <f aca="false">Inputs!$B$5*D4415+Inputs!$B$6*E4415</f>
        <v>11745.6105526602</v>
      </c>
      <c r="G4415" s="43" t="n">
        <f aca="false">F4415*SQRT(($B$6-2)/C4415)</f>
        <v>5856.7910995081</v>
      </c>
    </row>
    <row r="4416" customFormat="false" ht="15" hidden="false" customHeight="false" outlineLevel="0" collapsed="false">
      <c r="A4416" s="41" t="n">
        <v>1.7588840815</v>
      </c>
      <c r="B4416" s="41" t="n">
        <v>-0.4490616252</v>
      </c>
      <c r="C4416" s="41" t="n">
        <v>1.0768201589</v>
      </c>
      <c r="D4416" s="42" t="n">
        <f aca="false">$B$5*A4416</f>
        <v>4.49391019937439</v>
      </c>
      <c r="E4416" s="42" t="n">
        <f aca="false">$D$5*A4416+$F$5*B4416</f>
        <v>3.41000451587551</v>
      </c>
      <c r="F4416" s="43" t="n">
        <f aca="false">Inputs!$B$5*D4416+Inputs!$B$6*E4416</f>
        <v>278890.794143664</v>
      </c>
      <c r="G4416" s="43" t="n">
        <f aca="false">F4416*SQRT(($B$6-2)/C4416)</f>
        <v>380082.249826669</v>
      </c>
    </row>
    <row r="4417" customFormat="false" ht="15" hidden="false" customHeight="false" outlineLevel="0" collapsed="false">
      <c r="A4417" s="41" t="n">
        <v>-0.0884318764</v>
      </c>
      <c r="B4417" s="41" t="n">
        <v>-1.253322229</v>
      </c>
      <c r="C4417" s="41" t="n">
        <v>1.1718380051</v>
      </c>
      <c r="D4417" s="42" t="n">
        <f aca="false">$B$5*A4417</f>
        <v>-0.225941502048767</v>
      </c>
      <c r="E4417" s="42" t="n">
        <f aca="false">$D$5*A4417+$F$5*B4417</f>
        <v>-2.37459850128592</v>
      </c>
      <c r="F4417" s="43" t="n">
        <f aca="false">Inputs!$B$5*D4417+Inputs!$B$6*E4417</f>
        <v>96135.7748594191</v>
      </c>
      <c r="G4417" s="43" t="n">
        <f aca="false">F4417*SQRT(($B$6-2)/C4417)</f>
        <v>125593.232804942</v>
      </c>
    </row>
    <row r="4418" customFormat="false" ht="15" hidden="false" customHeight="false" outlineLevel="0" collapsed="false">
      <c r="A4418" s="41" t="n">
        <v>-0.1723504723</v>
      </c>
      <c r="B4418" s="41" t="n">
        <v>-1.4889275239</v>
      </c>
      <c r="C4418" s="41" t="n">
        <v>8.921526931</v>
      </c>
      <c r="D4418" s="42" t="n">
        <f aca="false">$B$5*A4418</f>
        <v>-0.440351671541331</v>
      </c>
      <c r="E4418" s="42" t="n">
        <f aca="false">$D$5*A4418+$F$5*B4418</f>
        <v>-2.98112028340829</v>
      </c>
      <c r="F4418" s="43" t="n">
        <f aca="false">Inputs!$B$5*D4418+Inputs!$B$6*E4418</f>
        <v>105020.847016282</v>
      </c>
      <c r="G4418" s="43" t="n">
        <f aca="false">F4418*SQRT(($B$6-2)/C4418)</f>
        <v>49724.5565906678</v>
      </c>
    </row>
    <row r="4419" customFormat="false" ht="15" hidden="false" customHeight="false" outlineLevel="0" collapsed="false">
      <c r="A4419" s="41" t="n">
        <v>0.7478493542</v>
      </c>
      <c r="B4419" s="41" t="n">
        <v>0.4199967501</v>
      </c>
      <c r="C4419" s="41" t="n">
        <v>6.4778501815</v>
      </c>
      <c r="D4419" s="42" t="n">
        <f aca="false">$B$5*A4419</f>
        <v>1.91073867560892</v>
      </c>
      <c r="E4419" s="42" t="n">
        <f aca="false">$D$5*A4419+$F$5*B4419</f>
        <v>2.50480023451355</v>
      </c>
      <c r="F4419" s="43" t="n">
        <f aca="false">Inputs!$B$5*D4419+Inputs!$B$6*E4419</f>
        <v>65833.855835215</v>
      </c>
      <c r="G4419" s="43" t="n">
        <f aca="false">F4419*SQRT(($B$6-2)/C4419)</f>
        <v>36580.4328571354</v>
      </c>
    </row>
    <row r="4420" customFormat="false" ht="15" hidden="false" customHeight="false" outlineLevel="0" collapsed="false">
      <c r="A4420" s="41" t="n">
        <v>-0.277069307</v>
      </c>
      <c r="B4420" s="41" t="n">
        <v>-0.1004237078</v>
      </c>
      <c r="C4420" s="41" t="n">
        <v>1.8201454904</v>
      </c>
      <c r="D4420" s="42" t="n">
        <f aca="false">$B$5*A4420</f>
        <v>-0.707905994350142</v>
      </c>
      <c r="E4420" s="42" t="n">
        <f aca="false">$D$5*A4420+$F$5*B4420</f>
        <v>-0.83271681974049</v>
      </c>
      <c r="F4420" s="43" t="n">
        <f aca="false">Inputs!$B$5*D4420+Inputs!$B$6*E4420</f>
        <v>-29154.7584479897</v>
      </c>
      <c r="G4420" s="43" t="n">
        <f aca="false">F4420*SQRT(($B$6-2)/C4420)</f>
        <v>-30561.2696931378</v>
      </c>
    </row>
    <row r="4421" customFormat="false" ht="15" hidden="false" customHeight="false" outlineLevel="0" collapsed="false">
      <c r="A4421" s="41" t="n">
        <v>0.7614664152</v>
      </c>
      <c r="B4421" s="41" t="n">
        <v>-1.1357960869</v>
      </c>
      <c r="C4421" s="41" t="n">
        <v>1.3513789521</v>
      </c>
      <c r="D4421" s="42" t="n">
        <f aca="false">$B$5*A4421</f>
        <v>1.94552996740413</v>
      </c>
      <c r="E4421" s="42" t="n">
        <f aca="false">$D$5*A4421+$F$5*B4421</f>
        <v>-0.149253273156452</v>
      </c>
      <c r="F4421" s="43" t="n">
        <f aca="false">Inputs!$B$5*D4421+Inputs!$B$6*E4421</f>
        <v>202015.660398235</v>
      </c>
      <c r="G4421" s="43" t="n">
        <f aca="false">F4421*SQRT(($B$6-2)/C4421)</f>
        <v>245760.148162874</v>
      </c>
    </row>
    <row r="4422" customFormat="false" ht="15" hidden="false" customHeight="false" outlineLevel="0" collapsed="false">
      <c r="A4422" s="41" t="n">
        <v>0.2041678675</v>
      </c>
      <c r="B4422" s="41" t="n">
        <v>0.6995098065</v>
      </c>
      <c r="C4422" s="41" t="n">
        <v>1.2050643123</v>
      </c>
      <c r="D4422" s="42" t="n">
        <f aca="false">$B$5*A4422</f>
        <v>0.521644417499249</v>
      </c>
      <c r="E4422" s="42" t="n">
        <f aca="false">$D$5*A4422+$F$5*B4422</f>
        <v>1.69370998163569</v>
      </c>
      <c r="F4422" s="43" t="n">
        <f aca="false">Inputs!$B$5*D4422+Inputs!$B$6*E4422</f>
        <v>-32521.0573318594</v>
      </c>
      <c r="G4422" s="43" t="n">
        <f aca="false">F4422*SQRT(($B$6-2)/C4422)</f>
        <v>-41896.1911456064</v>
      </c>
    </row>
    <row r="4423" customFormat="false" ht="15" hidden="false" customHeight="false" outlineLevel="0" collapsed="false">
      <c r="A4423" s="41" t="n">
        <v>-1.7822740774</v>
      </c>
      <c r="B4423" s="41" t="n">
        <v>0.6849380057</v>
      </c>
      <c r="C4423" s="41" t="n">
        <v>3.7825529503</v>
      </c>
      <c r="D4423" s="42" t="n">
        <f aca="false">$B$5*A4423</f>
        <v>-4.55367112520453</v>
      </c>
      <c r="E4423" s="42" t="n">
        <f aca="false">$D$5*A4423+$F$5*B4423</f>
        <v>-3.05836485658778</v>
      </c>
      <c r="F4423" s="43" t="n">
        <f aca="false">Inputs!$B$5*D4423+Inputs!$B$6*E4423</f>
        <v>-302448.869691064</v>
      </c>
      <c r="G4423" s="43" t="n">
        <f aca="false">F4423*SQRT(($B$6-2)/C4423)</f>
        <v>-219924.926510111</v>
      </c>
    </row>
    <row r="4424" customFormat="false" ht="15" hidden="false" customHeight="false" outlineLevel="0" collapsed="false">
      <c r="A4424" s="41" t="n">
        <v>-1.6740624633</v>
      </c>
      <c r="B4424" s="41" t="n">
        <v>-0.1175944839</v>
      </c>
      <c r="C4424" s="41" t="n">
        <v>1.8509457313</v>
      </c>
      <c r="D4424" s="42" t="n">
        <f aca="false">$B$5*A4424</f>
        <v>-4.27719282773763</v>
      </c>
      <c r="E4424" s="42" t="n">
        <f aca="false">$D$5*A4424+$F$5*B4424</f>
        <v>-4.18663426418353</v>
      </c>
      <c r="F4424" s="43" t="n">
        <f aca="false">Inputs!$B$5*D4424+Inputs!$B$6*E4424</f>
        <v>-218387.569564586</v>
      </c>
      <c r="G4424" s="43" t="n">
        <f aca="false">F4424*SQRT(($B$6-2)/C4424)</f>
        <v>-227010.565245352</v>
      </c>
    </row>
    <row r="4425" customFormat="false" ht="15" hidden="false" customHeight="false" outlineLevel="0" collapsed="false">
      <c r="A4425" s="41" t="n">
        <v>-1.1633911041</v>
      </c>
      <c r="B4425" s="41" t="n">
        <v>1.4312465793</v>
      </c>
      <c r="C4425" s="41" t="n">
        <v>1.8846340568</v>
      </c>
      <c r="D4425" s="42" t="n">
        <f aca="false">$B$5*A4425</f>
        <v>-2.97243872041742</v>
      </c>
      <c r="E4425" s="42" t="n">
        <f aca="false">$D$5*A4425+$F$5*B4425</f>
        <v>-0.296994352170509</v>
      </c>
      <c r="F4425" s="43" t="n">
        <f aca="false">Inputs!$B$5*D4425+Inputs!$B$6*E4425</f>
        <v>-282394.154433216</v>
      </c>
      <c r="G4425" s="43" t="n">
        <f aca="false">F4425*SQRT(($B$6-2)/C4425)</f>
        <v>-290909.017085493</v>
      </c>
    </row>
    <row r="4426" customFormat="false" ht="15" hidden="false" customHeight="false" outlineLevel="0" collapsed="false">
      <c r="A4426" s="41" t="n">
        <v>-1.1571210542</v>
      </c>
      <c r="B4426" s="41" t="n">
        <v>-1.650189892</v>
      </c>
      <c r="C4426" s="41" t="n">
        <v>1.2102777023</v>
      </c>
      <c r="D4426" s="42" t="n">
        <f aca="false">$B$5*A4426</f>
        <v>-2.95641888062663</v>
      </c>
      <c r="E4426" s="42" t="n">
        <f aca="false">$D$5*A4426+$F$5*B4426</f>
        <v>-5.60292725260629</v>
      </c>
      <c r="F4426" s="43" t="n">
        <f aca="false">Inputs!$B$5*D4426+Inputs!$B$6*E4426</f>
        <v>-15495.5254323486</v>
      </c>
      <c r="G4426" s="43" t="n">
        <f aca="false">F4426*SQRT(($B$6-2)/C4426)</f>
        <v>-19919.5163270282</v>
      </c>
    </row>
    <row r="4427" customFormat="false" ht="15" hidden="false" customHeight="false" outlineLevel="0" collapsed="false">
      <c r="A4427" s="41" t="n">
        <v>0.1333521416</v>
      </c>
      <c r="B4427" s="41" t="n">
        <v>-0.41370298</v>
      </c>
      <c r="C4427" s="41" t="n">
        <v>3.3874180116</v>
      </c>
      <c r="D4427" s="42" t="n">
        <f aca="false">$B$5*A4427</f>
        <v>0.340711793089622</v>
      </c>
      <c r="E4427" s="42" t="n">
        <f aca="false">$D$5*A4427+$F$5*B4427</f>
        <v>-0.397036153387279</v>
      </c>
      <c r="F4427" s="43" t="n">
        <f aca="false">Inputs!$B$5*D4427+Inputs!$B$6*E4427</f>
        <v>53922.9869783262</v>
      </c>
      <c r="G4427" s="43" t="n">
        <f aca="false">F4427*SQRT(($B$6-2)/C4427)</f>
        <v>41433.7787704063</v>
      </c>
    </row>
    <row r="4428" customFormat="false" ht="15" hidden="false" customHeight="false" outlineLevel="0" collapsed="false">
      <c r="A4428" s="41" t="n">
        <v>-1.5046052287</v>
      </c>
      <c r="B4428" s="41" t="n">
        <v>0.5258151992</v>
      </c>
      <c r="C4428" s="41" t="n">
        <v>1.0760030948</v>
      </c>
      <c r="D4428" s="42" t="n">
        <f aca="false">$B$5*A4428</f>
        <v>-3.84423331497811</v>
      </c>
      <c r="E4428" s="42" t="n">
        <f aca="false">$D$5*A4428+$F$5*B4428</f>
        <v>-2.67239185337506</v>
      </c>
      <c r="F4428" s="43" t="n">
        <f aca="false">Inputs!$B$5*D4428+Inputs!$B$6*E4428</f>
        <v>-250803.738829058</v>
      </c>
      <c r="G4428" s="43" t="n">
        <f aca="false">F4428*SQRT(($B$6-2)/C4428)</f>
        <v>-341933.966348472</v>
      </c>
    </row>
    <row r="4429" customFormat="false" ht="15" hidden="false" customHeight="false" outlineLevel="0" collapsed="false">
      <c r="A4429" s="41" t="n">
        <v>-1.9914990624</v>
      </c>
      <c r="B4429" s="41" t="n">
        <v>-1.0362409726</v>
      </c>
      <c r="C4429" s="41" t="n">
        <v>5.0402268855</v>
      </c>
      <c r="D4429" s="42" t="n">
        <f aca="false">$B$5*A4429</f>
        <v>-5.08823636685116</v>
      </c>
      <c r="E4429" s="42" t="n">
        <f aca="false">$D$5*A4429+$F$5*B4429</f>
        <v>-6.52827016943155</v>
      </c>
      <c r="F4429" s="43" t="n">
        <f aca="false">Inputs!$B$5*D4429+Inputs!$B$6*E4429</f>
        <v>-182410.128213538</v>
      </c>
      <c r="G4429" s="43" t="n">
        <f aca="false">F4429*SQRT(($B$6-2)/C4429)</f>
        <v>-114904.993661734</v>
      </c>
    </row>
    <row r="4430" customFormat="false" ht="15" hidden="false" customHeight="false" outlineLevel="0" collapsed="false">
      <c r="A4430" s="41" t="n">
        <v>-0.5752182704</v>
      </c>
      <c r="B4430" s="41" t="n">
        <v>0.8022223922</v>
      </c>
      <c r="C4430" s="41" t="n">
        <v>7.3504294801</v>
      </c>
      <c r="D4430" s="42" t="n">
        <f aca="false">$B$5*A4430</f>
        <v>-1.46967004784792</v>
      </c>
      <c r="E4430" s="42" t="n">
        <f aca="false">$D$5*A4430+$F$5*B4430</f>
        <v>0.0164505960087791</v>
      </c>
      <c r="F4430" s="43" t="n">
        <f aca="false">Inputs!$B$5*D4430+Inputs!$B$6*E4430</f>
        <v>-147789.534585231</v>
      </c>
      <c r="G4430" s="43" t="n">
        <f aca="false">F4430*SQRT(($B$6-2)/C4430)</f>
        <v>-77090.7590145613</v>
      </c>
    </row>
    <row r="4431" customFormat="false" ht="15" hidden="false" customHeight="false" outlineLevel="0" collapsed="false">
      <c r="A4431" s="41" t="n">
        <v>1.295468367</v>
      </c>
      <c r="B4431" s="41" t="n">
        <v>1.1027822473</v>
      </c>
      <c r="C4431" s="41" t="n">
        <v>3.9080661849</v>
      </c>
      <c r="D4431" s="42" t="n">
        <f aca="false">$B$5*A4431</f>
        <v>3.3098932264276</v>
      </c>
      <c r="E4431" s="42" t="n">
        <f aca="false">$D$5*A4431+$F$5*B4431</f>
        <v>4.98690377265506</v>
      </c>
      <c r="F4431" s="43" t="n">
        <f aca="false">Inputs!$B$5*D4431+Inputs!$B$6*E4431</f>
        <v>81644.134010007</v>
      </c>
      <c r="G4431" s="43" t="n">
        <f aca="false">F4431*SQRT(($B$6-2)/C4431)</f>
        <v>58406.2105440718</v>
      </c>
    </row>
    <row r="4432" customFormat="false" ht="15" hidden="false" customHeight="false" outlineLevel="0" collapsed="false">
      <c r="A4432" s="41" t="n">
        <v>-0.1532737905</v>
      </c>
      <c r="B4432" s="41" t="n">
        <v>-2.4273082448</v>
      </c>
      <c r="C4432" s="41" t="n">
        <v>6.4567351645</v>
      </c>
      <c r="D4432" s="42" t="n">
        <f aca="false">$B$5*A4432</f>
        <v>-0.391611168507084</v>
      </c>
      <c r="E4432" s="42" t="n">
        <f aca="false">$D$5*A4432+$F$5*B4432</f>
        <v>-4.55606925717447</v>
      </c>
      <c r="F4432" s="43" t="n">
        <f aca="false">Inputs!$B$5*D4432+Inputs!$B$6*E4432</f>
        <v>188642.346008015</v>
      </c>
      <c r="G4432" s="43" t="n">
        <f aca="false">F4432*SQRT(($B$6-2)/C4432)</f>
        <v>104989.943003034</v>
      </c>
    </row>
    <row r="4433" customFormat="false" ht="15" hidden="false" customHeight="false" outlineLevel="0" collapsed="false">
      <c r="A4433" s="41" t="n">
        <v>0.3908530212</v>
      </c>
      <c r="B4433" s="41" t="n">
        <v>1.4705737392</v>
      </c>
      <c r="C4433" s="41" t="n">
        <v>2.8944558871</v>
      </c>
      <c r="D4433" s="42" t="n">
        <f aca="false">$B$5*A4433</f>
        <v>0.998620885197302</v>
      </c>
      <c r="E4433" s="42" t="n">
        <f aca="false">$D$5*A4433+$F$5*B4433</f>
        <v>3.46937399395361</v>
      </c>
      <c r="F4433" s="43" t="n">
        <f aca="false">Inputs!$B$5*D4433+Inputs!$B$6*E4433</f>
        <v>-73606.61117795</v>
      </c>
      <c r="G4433" s="43" t="n">
        <f aca="false">F4433*SQRT(($B$6-2)/C4433)</f>
        <v>-61185.4775045582</v>
      </c>
    </row>
    <row r="4434" customFormat="false" ht="15" hidden="false" customHeight="false" outlineLevel="0" collapsed="false">
      <c r="A4434" s="41" t="n">
        <v>1.2337904078</v>
      </c>
      <c r="B4434" s="41" t="n">
        <v>0.4629490097</v>
      </c>
      <c r="C4434" s="41" t="n">
        <v>1.6379125937</v>
      </c>
      <c r="D4434" s="42" t="n">
        <f aca="false">$B$5*A4434</f>
        <v>3.15230739525156</v>
      </c>
      <c r="E4434" s="42" t="n">
        <f aca="false">$D$5*A4434+$F$5*B4434</f>
        <v>3.73530722025536</v>
      </c>
      <c r="F4434" s="43" t="n">
        <f aca="false">Inputs!$B$5*D4434+Inputs!$B$6*E4434</f>
        <v>128465.378512388</v>
      </c>
      <c r="G4434" s="43" t="n">
        <f aca="false">F4434*SQRT(($B$6-2)/C4434)</f>
        <v>141956.648564378</v>
      </c>
    </row>
    <row r="4435" customFormat="false" ht="15" hidden="false" customHeight="false" outlineLevel="0" collapsed="false">
      <c r="A4435" s="41" t="n">
        <v>-1.1895027643</v>
      </c>
      <c r="B4435" s="41" t="n">
        <v>-0.5253070036</v>
      </c>
      <c r="C4435" s="41" t="n">
        <v>2.4287787124</v>
      </c>
      <c r="D4435" s="42" t="n">
        <f aca="false">$B$5*A4435</f>
        <v>-3.03915343876048</v>
      </c>
      <c r="E4435" s="42" t="n">
        <f aca="false">$D$5*A4435+$F$5*B4435</f>
        <v>-3.73759719707867</v>
      </c>
      <c r="F4435" s="43" t="n">
        <f aca="false">Inputs!$B$5*D4435+Inputs!$B$6*E4435</f>
        <v>-117035.484022115</v>
      </c>
      <c r="G4435" s="43" t="n">
        <f aca="false">F4435*SQRT(($B$6-2)/C4435)</f>
        <v>-106203.438893214</v>
      </c>
    </row>
    <row r="4436" customFormat="false" ht="15" hidden="false" customHeight="false" outlineLevel="0" collapsed="false">
      <c r="A4436" s="41" t="n">
        <v>1.9338143987</v>
      </c>
      <c r="B4436" s="41" t="n">
        <v>-1.4167295347</v>
      </c>
      <c r="C4436" s="41" t="n">
        <v>0.7314015296</v>
      </c>
      <c r="D4436" s="42" t="n">
        <f aca="false">$B$5*A4436</f>
        <v>4.94085331797631</v>
      </c>
      <c r="E4436" s="42" t="n">
        <f aca="false">$D$5*A4436+$F$5*B4436</f>
        <v>2.15535146748286</v>
      </c>
      <c r="F4436" s="43" t="n">
        <f aca="false">Inputs!$B$5*D4436+Inputs!$B$6*E4436</f>
        <v>386317.758423488</v>
      </c>
      <c r="G4436" s="43" t="n">
        <f aca="false">F4436*SQRT(($B$6-2)/C4436)</f>
        <v>638824.75658184</v>
      </c>
    </row>
    <row r="4437" customFormat="false" ht="15" hidden="false" customHeight="false" outlineLevel="0" collapsed="false">
      <c r="A4437" s="41" t="n">
        <v>-1.1478412282</v>
      </c>
      <c r="B4437" s="41" t="n">
        <v>0.9425515512</v>
      </c>
      <c r="C4437" s="41" t="n">
        <v>1.9699979211</v>
      </c>
      <c r="D4437" s="42" t="n">
        <f aca="false">$B$5*A4437</f>
        <v>-2.93270912900146</v>
      </c>
      <c r="E4437" s="42" t="n">
        <f aca="false">$D$5*A4437+$F$5*B4437</f>
        <v>-1.10384343834729</v>
      </c>
      <c r="F4437" s="43" t="n">
        <f aca="false">Inputs!$B$5*D4437+Inputs!$B$6*E4437</f>
        <v>-238078.740982782</v>
      </c>
      <c r="G4437" s="43" t="n">
        <f aca="false">F4437*SQRT(($B$6-2)/C4437)</f>
        <v>-239884.80044613</v>
      </c>
    </row>
    <row r="4438" customFormat="false" ht="15" hidden="false" customHeight="false" outlineLevel="0" collapsed="false">
      <c r="A4438" s="41" t="n">
        <v>-0.4311592448</v>
      </c>
      <c r="B4438" s="41" t="n">
        <v>-1.1817551222</v>
      </c>
      <c r="C4438" s="41" t="n">
        <v>2.7857771189</v>
      </c>
      <c r="D4438" s="42" t="n">
        <f aca="false">$B$5*A4438</f>
        <v>-1.10160240128438</v>
      </c>
      <c r="E4438" s="42" t="n">
        <f aca="false">$D$5*A4438+$F$5*B4438</f>
        <v>-3.0665702760499</v>
      </c>
      <c r="F4438" s="43" t="n">
        <f aca="false">Inputs!$B$5*D4438+Inputs!$B$6*E4438</f>
        <v>43168.2736740567</v>
      </c>
      <c r="G4438" s="43" t="n">
        <f aca="false">F4438*SQRT(($B$6-2)/C4438)</f>
        <v>36576.8663689738</v>
      </c>
    </row>
    <row r="4439" customFormat="false" ht="15" hidden="false" customHeight="false" outlineLevel="0" collapsed="false">
      <c r="A4439" s="41" t="n">
        <v>1.5279711787</v>
      </c>
      <c r="B4439" s="41" t="n">
        <v>0.4610559781</v>
      </c>
      <c r="C4439" s="41" t="n">
        <v>3.2793024799</v>
      </c>
      <c r="D4439" s="42" t="n">
        <f aca="false">$B$5*A4439</f>
        <v>3.90393280406184</v>
      </c>
      <c r="E4439" s="42" t="n">
        <f aca="false">$D$5*A4439+$F$5*B4439</f>
        <v>4.43206741885694</v>
      </c>
      <c r="F4439" s="43" t="n">
        <f aca="false">Inputs!$B$5*D4439+Inputs!$B$6*E4439</f>
        <v>168789.909463337</v>
      </c>
      <c r="G4439" s="43" t="n">
        <f aca="false">F4439*SQRT(($B$6-2)/C4439)</f>
        <v>131816.792378959</v>
      </c>
    </row>
    <row r="4440" customFormat="false" ht="15" hidden="false" customHeight="false" outlineLevel="0" collapsed="false">
      <c r="A4440" s="41" t="n">
        <v>-0.3818011644</v>
      </c>
      <c r="B4440" s="41" t="n">
        <v>-1.1457748359</v>
      </c>
      <c r="C4440" s="41" t="n">
        <v>6.5962518615</v>
      </c>
      <c r="D4440" s="42" t="n">
        <f aca="false">$B$5*A4440</f>
        <v>-0.975493589871447</v>
      </c>
      <c r="E4440" s="42" t="n">
        <f aca="false">$D$5*A4440+$F$5*B4440</f>
        <v>-2.88698963266547</v>
      </c>
      <c r="F4440" s="43" t="n">
        <f aca="false">Inputs!$B$5*D4440+Inputs!$B$6*E4440</f>
        <v>46800.1226461286</v>
      </c>
      <c r="G4440" s="43" t="n">
        <f aca="false">F4440*SQRT(($B$6-2)/C4440)</f>
        <v>25769.9380285818</v>
      </c>
    </row>
    <row r="4441" customFormat="false" ht="15" hidden="false" customHeight="false" outlineLevel="0" collapsed="false">
      <c r="A4441" s="41" t="n">
        <v>2.0474065639</v>
      </c>
      <c r="B4441" s="41" t="n">
        <v>-0.0244518187</v>
      </c>
      <c r="C4441" s="41" t="n">
        <v>8.2472329184</v>
      </c>
      <c r="D4441" s="42" t="n">
        <f aca="false">$B$5*A4441</f>
        <v>5.23107880533529</v>
      </c>
      <c r="E4441" s="42" t="n">
        <f aca="false">$D$5*A4441+$F$5*B4441</f>
        <v>4.82976168851984</v>
      </c>
      <c r="F4441" s="43" t="n">
        <f aca="false">Inputs!$B$5*D4441+Inputs!$B$6*E4441</f>
        <v>281619.796107537</v>
      </c>
      <c r="G4441" s="43" t="n">
        <f aca="false">F4441*SQRT(($B$6-2)/C4441)</f>
        <v>138683.261767774</v>
      </c>
    </row>
    <row r="4442" customFormat="false" ht="15" hidden="false" customHeight="false" outlineLevel="0" collapsed="false">
      <c r="A4442" s="41" t="n">
        <v>1.3973280625</v>
      </c>
      <c r="B4442" s="41" t="n">
        <v>0.8936335446</v>
      </c>
      <c r="C4442" s="41" t="n">
        <v>3.7914917976</v>
      </c>
      <c r="D4442" s="42" t="n">
        <f aca="false">$B$5*A4442</f>
        <v>3.57014251137323</v>
      </c>
      <c r="E4442" s="42" t="n">
        <f aca="false">$D$5*A4442+$F$5*B4442</f>
        <v>4.8681415218071</v>
      </c>
      <c r="F4442" s="43" t="n">
        <f aca="false">Inputs!$B$5*D4442+Inputs!$B$6*E4442</f>
        <v>113607.175046968</v>
      </c>
      <c r="G4442" s="43" t="n">
        <f aca="false">F4442*SQRT(($B$6-2)/C4442)</f>
        <v>82511.7310107443</v>
      </c>
    </row>
    <row r="4443" customFormat="false" ht="15" hidden="false" customHeight="false" outlineLevel="0" collapsed="false">
      <c r="A4443" s="41" t="n">
        <v>-0.5209015617</v>
      </c>
      <c r="B4443" s="41" t="n">
        <v>-0.512941115</v>
      </c>
      <c r="C4443" s="41" t="n">
        <v>1.3030034581</v>
      </c>
      <c r="D4443" s="42" t="n">
        <f aca="false">$B$5*A4443</f>
        <v>-1.33089205003057</v>
      </c>
      <c r="E4443" s="42" t="n">
        <f aca="false">$D$5*A4443+$F$5*B4443</f>
        <v>-2.12524918849668</v>
      </c>
      <c r="F4443" s="43" t="n">
        <f aca="false">Inputs!$B$5*D4443+Inputs!$B$6*E4443</f>
        <v>-26826.7455782233</v>
      </c>
      <c r="G4443" s="43" t="n">
        <f aca="false">F4443*SQRT(($B$6-2)/C4443)</f>
        <v>-33236.1112625021</v>
      </c>
    </row>
    <row r="4444" customFormat="false" ht="15" hidden="false" customHeight="false" outlineLevel="0" collapsed="false">
      <c r="A4444" s="41" t="n">
        <v>1.4463148979</v>
      </c>
      <c r="B4444" s="41" t="n">
        <v>1.4625173326</v>
      </c>
      <c r="C4444" s="41" t="n">
        <v>1.2907254626</v>
      </c>
      <c r="D4444" s="42" t="n">
        <f aca="false">$B$5*A4444</f>
        <v>3.6953027999645</v>
      </c>
      <c r="E4444" s="42" t="n">
        <f aca="false">$D$5*A4444+$F$5*B4444</f>
        <v>5.96702686890072</v>
      </c>
      <c r="F4444" s="43" t="n">
        <f aca="false">Inputs!$B$5*D4444+Inputs!$B$6*E4444</f>
        <v>71178.9365514141</v>
      </c>
      <c r="G4444" s="43" t="n">
        <f aca="false">F4444*SQRT(($B$6-2)/C4444)</f>
        <v>88603.2299862721</v>
      </c>
    </row>
    <row r="4445" customFormat="false" ht="15" hidden="false" customHeight="false" outlineLevel="0" collapsed="false">
      <c r="A4445" s="41" t="n">
        <v>-1.8769159761</v>
      </c>
      <c r="B4445" s="41" t="n">
        <v>0.549780261</v>
      </c>
      <c r="C4445" s="41" t="n">
        <v>2.0001484935</v>
      </c>
      <c r="D4445" s="42" t="n">
        <f aca="false">$B$5*A4445</f>
        <v>-4.79547909784442</v>
      </c>
      <c r="E4445" s="42" t="n">
        <f aca="false">$D$5*A4445+$F$5*B4445</f>
        <v>-3.51695643910668</v>
      </c>
      <c r="F4445" s="43" t="n">
        <f aca="false">Inputs!$B$5*D4445+Inputs!$B$6*E4445</f>
        <v>-303700.087829108</v>
      </c>
      <c r="G4445" s="43" t="n">
        <f aca="false">F4445*SQRT(($B$6-2)/C4445)</f>
        <v>-303688.814084635</v>
      </c>
    </row>
    <row r="4446" customFormat="false" ht="15" hidden="false" customHeight="false" outlineLevel="0" collapsed="false">
      <c r="A4446" s="41" t="n">
        <v>-0.1212148047</v>
      </c>
      <c r="B4446" s="41" t="n">
        <v>-1.0333231629</v>
      </c>
      <c r="C4446" s="41" t="n">
        <v>1.7237002903</v>
      </c>
      <c r="D4446" s="42" t="n">
        <f aca="false">$B$5*A4446</f>
        <v>-0.309701163872012</v>
      </c>
      <c r="E4446" s="42" t="n">
        <f aca="false">$D$5*A4446+$F$5*B4446</f>
        <v>-2.07272621258748</v>
      </c>
      <c r="F4446" s="43" t="n">
        <f aca="false">Inputs!$B$5*D4446+Inputs!$B$6*E4446</f>
        <v>72666.1942421729</v>
      </c>
      <c r="G4446" s="43" t="n">
        <f aca="false">F4446*SQRT(($B$6-2)/C4446)</f>
        <v>78273.8211964063</v>
      </c>
    </row>
    <row r="4447" customFormat="false" ht="15" hidden="false" customHeight="false" outlineLevel="0" collapsed="false">
      <c r="A4447" s="41" t="n">
        <v>0.2617460947</v>
      </c>
      <c r="B4447" s="41" t="n">
        <v>-1.349596791</v>
      </c>
      <c r="C4447" s="41" t="n">
        <v>3.8539562635</v>
      </c>
      <c r="D4447" s="42" t="n">
        <f aca="false">$B$5*A4447</f>
        <v>0.668755523454173</v>
      </c>
      <c r="E4447" s="42" t="n">
        <f aca="false">$D$5*A4447+$F$5*B4447</f>
        <v>-1.70756082187686</v>
      </c>
      <c r="F4447" s="43" t="n">
        <f aca="false">Inputs!$B$5*D4447+Inputs!$B$6*E4447</f>
        <v>152253.59343926</v>
      </c>
      <c r="G4447" s="43" t="n">
        <f aca="false">F4447*SQRT(($B$6-2)/C4447)</f>
        <v>109680.433540836</v>
      </c>
    </row>
    <row r="4448" customFormat="false" ht="15" hidden="false" customHeight="false" outlineLevel="0" collapsed="false">
      <c r="A4448" s="41" t="n">
        <v>-0.4664553546</v>
      </c>
      <c r="B4448" s="41" t="n">
        <v>-0.7984737328</v>
      </c>
      <c r="C4448" s="41" t="n">
        <v>1.3683758457</v>
      </c>
      <c r="D4448" s="42" t="n">
        <f aca="false">$B$5*A4448</f>
        <v>-1.19178318664529</v>
      </c>
      <c r="E4448" s="42" t="n">
        <f aca="false">$D$5*A4448+$F$5*B4448</f>
        <v>-2.4887314932725</v>
      </c>
      <c r="F4448" s="43" t="n">
        <f aca="false">Inputs!$B$5*D4448+Inputs!$B$6*E4448</f>
        <v>5258.25599909648</v>
      </c>
      <c r="G4448" s="43" t="n">
        <f aca="false">F4448*SQRT(($B$6-2)/C4448)</f>
        <v>6357.02653260286</v>
      </c>
    </row>
    <row r="4449" customFormat="false" ht="15" hidden="false" customHeight="false" outlineLevel="0" collapsed="false">
      <c r="A4449" s="41" t="n">
        <v>-0.4997912642</v>
      </c>
      <c r="B4449" s="41" t="n">
        <v>-0.0714784937</v>
      </c>
      <c r="C4449" s="41" t="n">
        <v>8.3856212929</v>
      </c>
      <c r="D4449" s="42" t="n">
        <f aca="false">$B$5*A4449</f>
        <v>-1.27695570354538</v>
      </c>
      <c r="E4449" s="42" t="n">
        <f aca="false">$D$5*A4449+$F$5*B4449</f>
        <v>-1.31272229196011</v>
      </c>
      <c r="F4449" s="43" t="n">
        <f aca="false">Inputs!$B$5*D4449+Inputs!$B$6*E4449</f>
        <v>-62059.4557565323</v>
      </c>
      <c r="G4449" s="43" t="n">
        <f aca="false">F4449*SQRT(($B$6-2)/C4449)</f>
        <v>-30307.8645664785</v>
      </c>
    </row>
    <row r="4450" customFormat="false" ht="15" hidden="false" customHeight="false" outlineLevel="0" collapsed="false">
      <c r="A4450" s="41" t="n">
        <v>-1.0155666619</v>
      </c>
      <c r="B4450" s="41" t="n">
        <v>1.5731790289</v>
      </c>
      <c r="C4450" s="41" t="n">
        <v>5.8916652084</v>
      </c>
      <c r="D4450" s="42" t="n">
        <f aca="false">$B$5*A4450</f>
        <v>-2.59475051713748</v>
      </c>
      <c r="E4450" s="42" t="n">
        <f aca="false">$D$5*A4450+$F$5*B4450</f>
        <v>0.299847946712869</v>
      </c>
      <c r="F4450" s="43" t="n">
        <f aca="false">Inputs!$B$5*D4450+Inputs!$B$6*E4450</f>
        <v>-274467.449049392</v>
      </c>
      <c r="G4450" s="43" t="n">
        <f aca="false">F4450*SQRT(($B$6-2)/C4450)</f>
        <v>-159914.120410586</v>
      </c>
    </row>
    <row r="4451" customFormat="false" ht="15" hidden="false" customHeight="false" outlineLevel="0" collapsed="false">
      <c r="A4451" s="41" t="n">
        <v>0.4932832334</v>
      </c>
      <c r="B4451" s="41" t="n">
        <v>1.7945630284</v>
      </c>
      <c r="C4451" s="41" t="n">
        <v>6.7627820278</v>
      </c>
      <c r="D4451" s="42" t="n">
        <f aca="false">$B$5*A4451</f>
        <v>1.26032782778166</v>
      </c>
      <c r="E4451" s="42" t="n">
        <f aca="false">$D$5*A4451+$F$5*B4451</f>
        <v>4.27256235611779</v>
      </c>
      <c r="F4451" s="43" t="n">
        <f aca="false">Inputs!$B$5*D4451+Inputs!$B$6*E4451</f>
        <v>-87595.3350277235</v>
      </c>
      <c r="G4451" s="43" t="n">
        <f aca="false">F4451*SQRT(($B$6-2)/C4451)</f>
        <v>-47635.7800082273</v>
      </c>
    </row>
    <row r="4452" customFormat="false" ht="15" hidden="false" customHeight="false" outlineLevel="0" collapsed="false">
      <c r="A4452" s="41" t="n">
        <v>-0.1600799691</v>
      </c>
      <c r="B4452" s="41" t="n">
        <v>-0.5487899623</v>
      </c>
      <c r="C4452" s="41" t="n">
        <v>1.9228545331</v>
      </c>
      <c r="D4452" s="42" t="n">
        <f aca="false">$B$5*A4452</f>
        <v>-0.409000805351837</v>
      </c>
      <c r="E4452" s="42" t="n">
        <f aca="false">$D$5*A4452+$F$5*B4452</f>
        <v>-1.32854431516383</v>
      </c>
      <c r="F4452" s="43" t="n">
        <f aca="false">Inputs!$B$5*D4452+Inputs!$B$6*E4452</f>
        <v>25527.1352230077</v>
      </c>
      <c r="G4452" s="43" t="n">
        <f aca="false">F4452*SQRT(($B$6-2)/C4452)</f>
        <v>26034.1775016051</v>
      </c>
    </row>
    <row r="4453" customFormat="false" ht="15" hidden="false" customHeight="false" outlineLevel="0" collapsed="false">
      <c r="A4453" s="41" t="n">
        <v>1.7584156145</v>
      </c>
      <c r="B4453" s="41" t="n">
        <v>-0.5780597399</v>
      </c>
      <c r="C4453" s="41" t="n">
        <v>1.3678904143</v>
      </c>
      <c r="D4453" s="42" t="n">
        <f aca="false">$B$5*A4453</f>
        <v>4.49271327647793</v>
      </c>
      <c r="E4453" s="42" t="n">
        <f aca="false">$D$5*A4453+$F$5*B4453</f>
        <v>3.18614299102904</v>
      </c>
      <c r="F4453" s="43" t="n">
        <f aca="false">Inputs!$B$5*D4453+Inputs!$B$6*E4453</f>
        <v>289964.178096341</v>
      </c>
      <c r="G4453" s="43" t="n">
        <f aca="false">F4453*SQRT(($B$6-2)/C4453)</f>
        <v>350617.584641991</v>
      </c>
    </row>
    <row r="4454" customFormat="false" ht="15" hidden="false" customHeight="false" outlineLevel="0" collapsed="false">
      <c r="A4454" s="41" t="n">
        <v>-0.178292022</v>
      </c>
      <c r="B4454" s="41" t="n">
        <v>0.7200474105</v>
      </c>
      <c r="C4454" s="41" t="n">
        <v>1.8305086521</v>
      </c>
      <c r="D4454" s="42" t="n">
        <f aca="false">$B$5*A4454</f>
        <v>-0.455532200535685</v>
      </c>
      <c r="E4454" s="42" t="n">
        <f aca="false">$D$5*A4454+$F$5*B4454</f>
        <v>0.819076277536519</v>
      </c>
      <c r="F4454" s="43" t="n">
        <f aca="false">Inputs!$B$5*D4454+Inputs!$B$6*E4454</f>
        <v>-86507.0339303945</v>
      </c>
      <c r="G4454" s="43" t="n">
        <f aca="false">F4454*SQRT(($B$6-2)/C4454)</f>
        <v>-90423.3362033049</v>
      </c>
    </row>
    <row r="4455" customFormat="false" ht="15" hidden="false" customHeight="false" outlineLevel="0" collapsed="false">
      <c r="A4455" s="41" t="n">
        <v>-1.2377258083</v>
      </c>
      <c r="B4455" s="41" t="n">
        <v>0.7112946848</v>
      </c>
      <c r="C4455" s="41" t="n">
        <v>3.4652234845</v>
      </c>
      <c r="D4455" s="42" t="n">
        <f aca="false">$B$5*A4455</f>
        <v>-3.16236225709925</v>
      </c>
      <c r="E4455" s="42" t="n">
        <f aca="false">$D$5*A4455+$F$5*B4455</f>
        <v>-1.71705317945563</v>
      </c>
      <c r="F4455" s="43" t="n">
        <f aca="false">Inputs!$B$5*D4455+Inputs!$B$6*E4455</f>
        <v>-230383.566737143</v>
      </c>
      <c r="G4455" s="43" t="n">
        <f aca="false">F4455*SQRT(($B$6-2)/C4455)</f>
        <v>-175025.316207893</v>
      </c>
    </row>
    <row r="4456" customFormat="false" ht="15" hidden="false" customHeight="false" outlineLevel="0" collapsed="false">
      <c r="A4456" s="41" t="n">
        <v>0.5833470662</v>
      </c>
      <c r="B4456" s="41" t="n">
        <v>1.269325318</v>
      </c>
      <c r="C4456" s="41" t="n">
        <v>3.1907828231</v>
      </c>
      <c r="D4456" s="42" t="n">
        <f aca="false">$B$5*A4456</f>
        <v>1.49043894259117</v>
      </c>
      <c r="E4456" s="42" t="n">
        <f aca="false">$D$5*A4456+$F$5*B4456</f>
        <v>3.57992590402308</v>
      </c>
      <c r="F4456" s="43" t="n">
        <f aca="false">Inputs!$B$5*D4456+Inputs!$B$6*E4456</f>
        <v>-29952.4009420369</v>
      </c>
      <c r="G4456" s="43" t="n">
        <f aca="false">F4456*SQRT(($B$6-2)/C4456)</f>
        <v>-23713.6287059548</v>
      </c>
    </row>
    <row r="4457" customFormat="false" ht="15" hidden="false" customHeight="false" outlineLevel="0" collapsed="false">
      <c r="A4457" s="41" t="n">
        <v>0.890044503</v>
      </c>
      <c r="B4457" s="41" t="n">
        <v>1.2999783529</v>
      </c>
      <c r="C4457" s="41" t="n">
        <v>7.8163018776</v>
      </c>
      <c r="D4457" s="42" t="n">
        <f aca="false">$B$5*A4457</f>
        <v>2.27404415788319</v>
      </c>
      <c r="E4457" s="42" t="n">
        <f aca="false">$D$5*A4457+$F$5*B4457</f>
        <v>4.36266934502154</v>
      </c>
      <c r="F4457" s="43" t="n">
        <f aca="false">Inputs!$B$5*D4457+Inputs!$B$6*E4457</f>
        <v>9270.94853724184</v>
      </c>
      <c r="G4457" s="43" t="n">
        <f aca="false">F4457*SQRT(($B$6-2)/C4457)</f>
        <v>4689.62920909327</v>
      </c>
    </row>
    <row r="4458" customFormat="false" ht="15" hidden="false" customHeight="false" outlineLevel="0" collapsed="false">
      <c r="A4458" s="41" t="n">
        <v>-0.1104219005</v>
      </c>
      <c r="B4458" s="41" t="n">
        <v>-0.8626703187</v>
      </c>
      <c r="C4458" s="41" t="n">
        <v>8.7978510633</v>
      </c>
      <c r="D4458" s="42" t="n">
        <f aca="false">$B$5*A4458</f>
        <v>-0.282125530676283</v>
      </c>
      <c r="E4458" s="42" t="n">
        <f aca="false">$D$5*A4458+$F$5*B4458</f>
        <v>-1.75236971363929</v>
      </c>
      <c r="F4458" s="43" t="n">
        <f aca="false">Inputs!$B$5*D4458+Inputs!$B$6*E4458</f>
        <v>59405.9326143363</v>
      </c>
      <c r="G4458" s="43" t="n">
        <f aca="false">F4458*SQRT(($B$6-2)/C4458)</f>
        <v>28324.1257129144</v>
      </c>
    </row>
    <row r="4459" customFormat="false" ht="15" hidden="false" customHeight="false" outlineLevel="0" collapsed="false">
      <c r="A4459" s="41" t="n">
        <v>2.1099854141</v>
      </c>
      <c r="B4459" s="41" t="n">
        <v>-1.5266956155</v>
      </c>
      <c r="C4459" s="41" t="n">
        <v>3.606767608</v>
      </c>
      <c r="D4459" s="42" t="n">
        <f aca="false">$B$5*A4459</f>
        <v>5.39096639323083</v>
      </c>
      <c r="E4459" s="42" t="n">
        <f aca="false">$D$5*A4459+$F$5*B4459</f>
        <v>2.38468256115706</v>
      </c>
      <c r="F4459" s="43" t="n">
        <f aca="false">Inputs!$B$5*D4459+Inputs!$B$6*E4459</f>
        <v>419862.51126523</v>
      </c>
      <c r="G4459" s="43" t="n">
        <f aca="false">F4459*SQRT(($B$6-2)/C4459)</f>
        <v>312653.299702683</v>
      </c>
    </row>
    <row r="4460" customFormat="false" ht="15" hidden="false" customHeight="false" outlineLevel="0" collapsed="false">
      <c r="A4460" s="41" t="n">
        <v>-1.4265130789</v>
      </c>
      <c r="B4460" s="41" t="n">
        <v>0.5651280405</v>
      </c>
      <c r="C4460" s="41" t="n">
        <v>0.919838334</v>
      </c>
      <c r="D4460" s="42" t="n">
        <f aca="false">$B$5*A4460</f>
        <v>-3.64470958730982</v>
      </c>
      <c r="E4460" s="42" t="n">
        <f aca="false">$D$5*A4460+$F$5*B4460</f>
        <v>-2.41868149780051</v>
      </c>
      <c r="F4460" s="43" t="n">
        <f aca="false">Inputs!$B$5*D4460+Inputs!$B$6*E4460</f>
        <v>-243536.883840956</v>
      </c>
      <c r="G4460" s="43" t="n">
        <f aca="false">F4460*SQRT(($B$6-2)/C4460)</f>
        <v>-359107.098732306</v>
      </c>
    </row>
    <row r="4461" customFormat="false" ht="15" hidden="false" customHeight="false" outlineLevel="0" collapsed="false">
      <c r="A4461" s="41" t="n">
        <v>1.6249860482</v>
      </c>
      <c r="B4461" s="41" t="n">
        <v>0.1895508459</v>
      </c>
      <c r="C4461" s="41" t="n">
        <v>2.5592812279</v>
      </c>
      <c r="D4461" s="42" t="n">
        <f aca="false">$B$5*A4461</f>
        <v>4.15180366498022</v>
      </c>
      <c r="E4461" s="42" t="n">
        <f aca="false">$D$5*A4461+$F$5*B4461</f>
        <v>4.19410286636208</v>
      </c>
      <c r="F4461" s="43" t="n">
        <f aca="false">Inputs!$B$5*D4461+Inputs!$B$6*E4461</f>
        <v>205475.223179917</v>
      </c>
      <c r="G4461" s="43" t="n">
        <f aca="false">F4461*SQRT(($B$6-2)/C4461)</f>
        <v>181641.656181404</v>
      </c>
    </row>
    <row r="4462" customFormat="false" ht="15" hidden="false" customHeight="false" outlineLevel="0" collapsed="false">
      <c r="A4462" s="41" t="n">
        <v>0.9993036997</v>
      </c>
      <c r="B4462" s="41" t="n">
        <v>-1.9958027275</v>
      </c>
      <c r="C4462" s="41" t="n">
        <v>15.867033592</v>
      </c>
      <c r="D4462" s="42" t="n">
        <f aca="false">$B$5*A4462</f>
        <v>2.55319900588593</v>
      </c>
      <c r="E4462" s="42" t="n">
        <f aca="false">$D$5*A4462+$F$5*B4462</f>
        <v>-1.0683101797518</v>
      </c>
      <c r="F4462" s="43" t="n">
        <f aca="false">Inputs!$B$5*D4462+Inputs!$B$6*E4462</f>
        <v>308735.409576183</v>
      </c>
      <c r="G4462" s="43" t="n">
        <f aca="false">F4462*SQRT(($B$6-2)/C4462)</f>
        <v>109610.856114489</v>
      </c>
    </row>
    <row r="4463" customFormat="false" ht="15" hidden="false" customHeight="false" outlineLevel="0" collapsed="false">
      <c r="A4463" s="41" t="n">
        <v>-0.4995449622</v>
      </c>
      <c r="B4463" s="41" t="n">
        <v>-1.8739478071</v>
      </c>
      <c r="C4463" s="41" t="n">
        <v>0.97252371</v>
      </c>
      <c r="D4463" s="42" t="n">
        <f aca="false">$B$5*A4463</f>
        <v>-1.2763264073447</v>
      </c>
      <c r="E4463" s="42" t="n">
        <f aca="false">$D$5*A4463+$F$5*B4463</f>
        <v>-4.42453990828523</v>
      </c>
      <c r="F4463" s="43" t="n">
        <f aca="false">Inputs!$B$5*D4463+Inputs!$B$6*E4463</f>
        <v>93594.3546797916</v>
      </c>
      <c r="G4463" s="43" t="n">
        <f aca="false">F4463*SQRT(($B$6-2)/C4463)</f>
        <v>134219.171278137</v>
      </c>
    </row>
    <row r="4464" customFormat="false" ht="15" hidden="false" customHeight="false" outlineLevel="0" collapsed="false">
      <c r="A4464" s="41" t="n">
        <v>0.7804109582</v>
      </c>
      <c r="B4464" s="41" t="n">
        <v>-1.5472313266</v>
      </c>
      <c r="C4464" s="41" t="n">
        <v>3.9693398311</v>
      </c>
      <c r="D4464" s="42" t="n">
        <f aca="false">$B$5*A4464</f>
        <v>1.99393285870642</v>
      </c>
      <c r="E4464" s="42" t="n">
        <f aca="false">$D$5*A4464+$F$5*B4464</f>
        <v>-0.814616547282107</v>
      </c>
      <c r="F4464" s="43" t="n">
        <f aca="false">Inputs!$B$5*D4464+Inputs!$B$6*E4464</f>
        <v>240124.113234748</v>
      </c>
      <c r="G4464" s="43" t="n">
        <f aca="false">F4464*SQRT(($B$6-2)/C4464)</f>
        <v>170447.890542285</v>
      </c>
    </row>
    <row r="4465" customFormat="false" ht="15" hidden="false" customHeight="false" outlineLevel="0" collapsed="false">
      <c r="A4465" s="41" t="n">
        <v>-1.277818846</v>
      </c>
      <c r="B4465" s="41" t="n">
        <v>0.514025205</v>
      </c>
      <c r="C4465" s="41" t="n">
        <v>1.8206727576</v>
      </c>
      <c r="D4465" s="42" t="n">
        <f aca="false">$B$5*A4465</f>
        <v>-3.26479908789385</v>
      </c>
      <c r="E4465" s="42" t="n">
        <f aca="false">$D$5*A4465+$F$5*B4465</f>
        <v>-2.15309204459137</v>
      </c>
      <c r="F4465" s="43" t="n">
        <f aca="false">Inputs!$B$5*D4465+Inputs!$B$6*E4465</f>
        <v>-218825.306559817</v>
      </c>
      <c r="G4465" s="43" t="n">
        <f aca="false">F4465*SQRT(($B$6-2)/C4465)</f>
        <v>-229348.865610362</v>
      </c>
    </row>
    <row r="4466" customFormat="false" ht="15" hidden="false" customHeight="false" outlineLevel="0" collapsed="false">
      <c r="A4466" s="41" t="n">
        <v>1.061824352</v>
      </c>
      <c r="B4466" s="41" t="n">
        <v>-0.1589681082</v>
      </c>
      <c r="C4466" s="41" t="n">
        <v>11.3006803098</v>
      </c>
      <c r="D4466" s="42" t="n">
        <f aca="false">$B$5*A4466</f>
        <v>2.71293789942512</v>
      </c>
      <c r="E4466" s="42" t="n">
        <f aca="false">$D$5*A4466+$F$5*B4466</f>
        <v>2.25220701472151</v>
      </c>
      <c r="F4466" s="43" t="n">
        <f aca="false">Inputs!$B$5*D4466+Inputs!$B$6*E4466</f>
        <v>158683.439206437</v>
      </c>
      <c r="G4466" s="43" t="n">
        <f aca="false">F4466*SQRT(($B$6-2)/C4466)</f>
        <v>66756.615126195</v>
      </c>
    </row>
    <row r="4467" customFormat="false" ht="15" hidden="false" customHeight="false" outlineLevel="0" collapsed="false">
      <c r="A4467" s="41" t="n">
        <v>0.5701725041</v>
      </c>
      <c r="B4467" s="41" t="n">
        <v>0.5377881669</v>
      </c>
      <c r="C4467" s="41" t="n">
        <v>4.2327133911</v>
      </c>
      <c r="D4467" s="42" t="n">
        <f aca="false">$B$5*A4467</f>
        <v>1.45677822576725</v>
      </c>
      <c r="E4467" s="42" t="n">
        <f aca="false">$D$5*A4467+$F$5*B4467</f>
        <v>2.28539822969447</v>
      </c>
      <c r="F4467" s="43" t="n">
        <f aca="false">Inputs!$B$5*D4467+Inputs!$B$6*E4467</f>
        <v>31407.9110920014</v>
      </c>
      <c r="G4467" s="43" t="n">
        <f aca="false">F4467*SQRT(($B$6-2)/C4467)</f>
        <v>21589.6011721959</v>
      </c>
    </row>
    <row r="4468" customFormat="false" ht="15" hidden="false" customHeight="false" outlineLevel="0" collapsed="false">
      <c r="A4468" s="41" t="n">
        <v>-0.2154268594</v>
      </c>
      <c r="B4468" s="41" t="n">
        <v>-1.0947054829</v>
      </c>
      <c r="C4468" s="41" t="n">
        <v>1.8363508452</v>
      </c>
      <c r="D4468" s="42" t="n">
        <f aca="false">$B$5*A4468</f>
        <v>-0.550410894532195</v>
      </c>
      <c r="E4468" s="42" t="n">
        <f aca="false">$D$5*A4468+$F$5*B4468</f>
        <v>-2.40290364535456</v>
      </c>
      <c r="F4468" s="43" t="n">
        <f aca="false">Inputs!$B$5*D4468+Inputs!$B$6*E4468</f>
        <v>65104.0928145087</v>
      </c>
      <c r="G4468" s="43" t="n">
        <f aca="false">F4468*SQRT(($B$6-2)/C4468)</f>
        <v>67943.1158943309</v>
      </c>
    </row>
    <row r="4469" customFormat="false" ht="15" hidden="false" customHeight="false" outlineLevel="0" collapsed="false">
      <c r="A4469" s="41" t="n">
        <v>0.5648914069</v>
      </c>
      <c r="B4469" s="41" t="n">
        <v>0.6130956908</v>
      </c>
      <c r="C4469" s="41" t="n">
        <v>2.2617418541</v>
      </c>
      <c r="D4469" s="42" t="n">
        <f aca="false">$B$5*A4469</f>
        <v>1.44328513840544</v>
      </c>
      <c r="E4469" s="42" t="n">
        <f aca="false">$D$5*A4469+$F$5*B4469</f>
        <v>2.40286823695441</v>
      </c>
      <c r="F4469" s="43" t="n">
        <f aca="false">Inputs!$B$5*D4469+Inputs!$B$6*E4469</f>
        <v>24185.1019928239</v>
      </c>
      <c r="G4469" s="43" t="n">
        <f aca="false">F4469*SQRT(($B$6-2)/C4469)</f>
        <v>22742.667586976</v>
      </c>
    </row>
    <row r="4470" customFormat="false" ht="15" hidden="false" customHeight="false" outlineLevel="0" collapsed="false">
      <c r="A4470" s="41" t="n">
        <v>0.8940244031</v>
      </c>
      <c r="B4470" s="41" t="n">
        <v>0.3120664241</v>
      </c>
      <c r="C4470" s="41" t="n">
        <v>0.4957412145</v>
      </c>
      <c r="D4470" s="42" t="n">
        <f aca="false">$B$5*A4470</f>
        <v>2.28421271523156</v>
      </c>
      <c r="E4470" s="42" t="n">
        <f aca="false">$D$5*A4470+$F$5*B4470</f>
        <v>2.66626851967222</v>
      </c>
      <c r="F4470" s="43" t="n">
        <f aca="false">Inputs!$B$5*D4470+Inputs!$B$6*E4470</f>
        <v>95107.8455395453</v>
      </c>
      <c r="G4470" s="43" t="n">
        <f aca="false">F4470*SQRT(($B$6-2)/C4470)</f>
        <v>191030.990899363</v>
      </c>
    </row>
    <row r="4471" customFormat="false" ht="15" hidden="false" customHeight="false" outlineLevel="0" collapsed="false">
      <c r="A4471" s="41" t="n">
        <v>-1.1684999135</v>
      </c>
      <c r="B4471" s="41" t="n">
        <v>0.6903401614</v>
      </c>
      <c r="C4471" s="41" t="n">
        <v>3.9254348788</v>
      </c>
      <c r="D4471" s="42" t="n">
        <f aca="false">$B$5*A4471</f>
        <v>-2.98549161623403</v>
      </c>
      <c r="E4471" s="42" t="n">
        <f aca="false">$D$5*A4471+$F$5*B4471</f>
        <v>-1.58850718815549</v>
      </c>
      <c r="F4471" s="43" t="n">
        <f aca="false">Inputs!$B$5*D4471+Inputs!$B$6*E4471</f>
        <v>-219123.802215628</v>
      </c>
      <c r="G4471" s="43" t="n">
        <f aca="false">F4471*SQRT(($B$6-2)/C4471)</f>
        <v>-156408.612881497</v>
      </c>
    </row>
    <row r="4472" customFormat="false" ht="15" hidden="false" customHeight="false" outlineLevel="0" collapsed="false">
      <c r="A4472" s="41" t="n">
        <v>-0.0013810802</v>
      </c>
      <c r="B4472" s="41" t="n">
        <v>-0.4827374443</v>
      </c>
      <c r="C4472" s="41" t="n">
        <v>4.0139977695</v>
      </c>
      <c r="D4472" s="42" t="n">
        <f aca="false">$B$5*A4472</f>
        <v>-0.00352862957952356</v>
      </c>
      <c r="E4472" s="42" t="n">
        <f aca="false">$D$5*A4472+$F$5*B4472</f>
        <v>-0.836850558944926</v>
      </c>
      <c r="F4472" s="43" t="n">
        <f aca="false">Inputs!$B$5*D4472+Inputs!$B$6*E4472</f>
        <v>41489.6649892939</v>
      </c>
      <c r="G4472" s="43" t="n">
        <f aca="false">F4472*SQRT(($B$6-2)/C4472)</f>
        <v>29286.4251368002</v>
      </c>
    </row>
    <row r="4473" customFormat="false" ht="15" hidden="false" customHeight="false" outlineLevel="0" collapsed="false">
      <c r="A4473" s="41" t="n">
        <v>-0.2946358372</v>
      </c>
      <c r="B4473" s="41" t="n">
        <v>-0.6902571784</v>
      </c>
      <c r="C4473" s="41" t="n">
        <v>0.9590651682</v>
      </c>
      <c r="D4473" s="42" t="n">
        <f aca="false">$B$5*A4473</f>
        <v>-0.75278809321255</v>
      </c>
      <c r="E4473" s="42" t="n">
        <f aca="false">$D$5*A4473+$F$5*B4473</f>
        <v>-1.89300953736827</v>
      </c>
      <c r="F4473" s="43" t="n">
        <f aca="false">Inputs!$B$5*D4473+Inputs!$B$6*E4473</f>
        <v>19371.6675471584</v>
      </c>
      <c r="G4473" s="43" t="n">
        <f aca="false">F4473*SQRT(($B$6-2)/C4473)</f>
        <v>27974.2174103811</v>
      </c>
    </row>
    <row r="4474" customFormat="false" ht="15" hidden="false" customHeight="false" outlineLevel="0" collapsed="false">
      <c r="A4474" s="41" t="n">
        <v>0.8888437789</v>
      </c>
      <c r="B4474" s="41" t="n">
        <v>-1.4181147336</v>
      </c>
      <c r="C4474" s="41" t="n">
        <v>4.9933587877</v>
      </c>
      <c r="D4474" s="42" t="n">
        <f aca="false">$B$5*A4474</f>
        <v>2.27097633417816</v>
      </c>
      <c r="E4474" s="42" t="n">
        <f aca="false">$D$5*A4474+$F$5*B4474</f>
        <v>-0.333639779303293</v>
      </c>
      <c r="F4474" s="43" t="n">
        <f aca="false">Inputs!$B$5*D4474+Inputs!$B$6*E4474</f>
        <v>243779.62238298</v>
      </c>
      <c r="G4474" s="43" t="n">
        <f aca="false">F4474*SQRT(($B$6-2)/C4474)</f>
        <v>154282.266948341</v>
      </c>
    </row>
    <row r="4475" customFormat="false" ht="15" hidden="false" customHeight="false" outlineLevel="0" collapsed="false">
      <c r="A4475" s="41" t="n">
        <v>-0.9934859348</v>
      </c>
      <c r="B4475" s="41" t="n">
        <v>-0.3287728847</v>
      </c>
      <c r="C4475" s="41" t="n">
        <v>8.7179341015</v>
      </c>
      <c r="D4475" s="42" t="n">
        <f aca="false">$B$5*A4475</f>
        <v>-2.538334744337</v>
      </c>
      <c r="E4475" s="42" t="n">
        <f aca="false">$D$5*A4475+$F$5*B4475</f>
        <v>-2.93179375592314</v>
      </c>
      <c r="F4475" s="43" t="n">
        <f aca="false">Inputs!$B$5*D4475+Inputs!$B$6*E4475</f>
        <v>-107243.786637543</v>
      </c>
      <c r="G4475" s="43" t="n">
        <f aca="false">F4475*SQRT(($B$6-2)/C4475)</f>
        <v>-51366.5439959804</v>
      </c>
    </row>
    <row r="4476" customFormat="false" ht="15" hidden="false" customHeight="false" outlineLevel="0" collapsed="false">
      <c r="A4476" s="41" t="n">
        <v>1.6137508482</v>
      </c>
      <c r="B4476" s="41" t="n">
        <v>1.0542805491</v>
      </c>
      <c r="C4476" s="41" t="n">
        <v>1.1735253522</v>
      </c>
      <c r="D4476" s="42" t="n">
        <f aca="false">$B$5*A4476</f>
        <v>4.12309797572925</v>
      </c>
      <c r="E4476" s="42" t="n">
        <f aca="false">$D$5*A4476+$F$5*B4476</f>
        <v>5.66053485561634</v>
      </c>
      <c r="F4476" s="43" t="n">
        <f aca="false">Inputs!$B$5*D4476+Inputs!$B$6*E4476</f>
        <v>129283.054792108</v>
      </c>
      <c r="G4476" s="43" t="n">
        <f aca="false">F4476*SQRT(($B$6-2)/C4476)</f>
        <v>168775.873770446</v>
      </c>
    </row>
    <row r="4477" customFormat="false" ht="15" hidden="false" customHeight="false" outlineLevel="0" collapsed="false">
      <c r="A4477" s="41" t="n">
        <v>-1.6408408032</v>
      </c>
      <c r="B4477" s="41" t="n">
        <v>1.3513470888</v>
      </c>
      <c r="C4477" s="41" t="n">
        <v>4.9132929502</v>
      </c>
      <c r="D4477" s="42" t="n">
        <f aca="false">$B$5*A4477</f>
        <v>-4.19231221580087</v>
      </c>
      <c r="E4477" s="42" t="n">
        <f aca="false">$D$5*A4477+$F$5*B4477</f>
        <v>-1.57109383656432</v>
      </c>
      <c r="F4477" s="43" t="n">
        <f aca="false">Inputs!$B$5*D4477+Inputs!$B$6*E4477</f>
        <v>-340676.529751871</v>
      </c>
      <c r="G4477" s="43" t="n">
        <f aca="false">F4477*SQRT(($B$6-2)/C4477)</f>
        <v>-217355.624513124</v>
      </c>
    </row>
    <row r="4478" customFormat="false" ht="15" hidden="false" customHeight="false" outlineLevel="0" collapsed="false">
      <c r="A4478" s="41" t="n">
        <v>1.349420217</v>
      </c>
      <c r="B4478" s="41" t="n">
        <v>-1.174008326</v>
      </c>
      <c r="C4478" s="41" t="n">
        <v>5.0017476557</v>
      </c>
      <c r="D4478" s="42" t="n">
        <f aca="false">$B$5*A4478</f>
        <v>3.44773901827953</v>
      </c>
      <c r="E4478" s="42" t="n">
        <f aca="false">$D$5*A4478+$F$5*B4478</f>
        <v>1.18385166597775</v>
      </c>
      <c r="F4478" s="43" t="n">
        <f aca="false">Inputs!$B$5*D4478+Inputs!$B$6*E4478</f>
        <v>285581.318529065</v>
      </c>
      <c r="G4478" s="43" t="n">
        <f aca="false">F4478*SQRT(($B$6-2)/C4478)</f>
        <v>180585.927303996</v>
      </c>
    </row>
    <row r="4479" customFormat="false" ht="15" hidden="false" customHeight="false" outlineLevel="0" collapsed="false">
      <c r="A4479" s="41" t="n">
        <v>-2.5214582706</v>
      </c>
      <c r="B4479" s="41" t="n">
        <v>-0.0722216223</v>
      </c>
      <c r="C4479" s="41" t="n">
        <v>3.6215678361</v>
      </c>
      <c r="D4479" s="42" t="n">
        <f aca="false">$B$5*A4479</f>
        <v>-6.44227050476393</v>
      </c>
      <c r="E4479" s="42" t="n">
        <f aca="false">$D$5*A4479+$F$5*B4479</f>
        <v>-6.12473967592726</v>
      </c>
      <c r="F4479" s="43" t="n">
        <f aca="false">Inputs!$B$5*D4479+Inputs!$B$6*E4479</f>
        <v>-337990.06668003</v>
      </c>
      <c r="G4479" s="43" t="n">
        <f aca="false">F4479*SQRT(($B$6-2)/C4479)</f>
        <v>-251171.652230546</v>
      </c>
    </row>
    <row r="4480" customFormat="false" ht="15" hidden="false" customHeight="false" outlineLevel="0" collapsed="false">
      <c r="A4480" s="41" t="n">
        <v>1.1224244093</v>
      </c>
      <c r="B4480" s="41" t="n">
        <v>1.5912619698</v>
      </c>
      <c r="C4480" s="41" t="n">
        <v>3.8038159914</v>
      </c>
      <c r="D4480" s="42" t="n">
        <f aca="false">$B$5*A4480</f>
        <v>2.86776971491969</v>
      </c>
      <c r="E4480" s="42" t="n">
        <f aca="false">$D$5*A4480+$F$5*B4480</f>
        <v>5.41861008183607</v>
      </c>
      <c r="F4480" s="43" t="n">
        <f aca="false">Inputs!$B$5*D4480+Inputs!$B$6*E4480</f>
        <v>15846.4674001661</v>
      </c>
      <c r="G4480" s="43" t="n">
        <f aca="false">F4480*SQRT(($B$6-2)/C4480)</f>
        <v>11490.4677833111</v>
      </c>
    </row>
    <row r="4481" customFormat="false" ht="15" hidden="false" customHeight="false" outlineLevel="0" collapsed="false">
      <c r="A4481" s="41" t="n">
        <v>-0.8708272644</v>
      </c>
      <c r="B4481" s="41" t="n">
        <v>1.7519791047</v>
      </c>
      <c r="C4481" s="41" t="n">
        <v>2.1922345404</v>
      </c>
      <c r="D4481" s="42" t="n">
        <f aca="false">$B$5*A4481</f>
        <v>-2.22494453531187</v>
      </c>
      <c r="E4481" s="42" t="n">
        <f aca="false">$D$5*A4481+$F$5*B4481</f>
        <v>0.953010076249958</v>
      </c>
      <c r="F4481" s="43" t="n">
        <f aca="false">Inputs!$B$5*D4481+Inputs!$B$6*E4481</f>
        <v>-270144.957343685</v>
      </c>
      <c r="G4481" s="43" t="n">
        <f aca="false">F4481*SQRT(($B$6-2)/C4481)</f>
        <v>-258028.902386523</v>
      </c>
    </row>
    <row r="4482" customFormat="false" ht="15" hidden="false" customHeight="false" outlineLevel="0" collapsed="false">
      <c r="A4482" s="41" t="n">
        <v>-2.2279323958</v>
      </c>
      <c r="B4482" s="41" t="n">
        <v>-0.3680506138</v>
      </c>
      <c r="C4482" s="41" t="n">
        <v>0.4734763928</v>
      </c>
      <c r="D4482" s="42" t="n">
        <f aca="false">$B$5*A4482</f>
        <v>-5.69231834110623</v>
      </c>
      <c r="E4482" s="42" t="n">
        <f aca="false">$D$5*A4482+$F$5*B4482</f>
        <v>-5.93709011985893</v>
      </c>
      <c r="F4482" s="43" t="n">
        <f aca="false">Inputs!$B$5*D4482+Inputs!$B$6*E4482</f>
        <v>-272377.328117677</v>
      </c>
      <c r="G4482" s="43" t="n">
        <f aca="false">F4482*SQRT(($B$6-2)/C4482)</f>
        <v>-559805.019247397</v>
      </c>
    </row>
    <row r="4483" customFormat="false" ht="15" hidden="false" customHeight="false" outlineLevel="0" collapsed="false">
      <c r="A4483" s="41" t="n">
        <v>-0.4172106692</v>
      </c>
      <c r="B4483" s="41" t="n">
        <v>1.1523370249</v>
      </c>
      <c r="C4483" s="41" t="n">
        <v>4.1621621543</v>
      </c>
      <c r="D4483" s="42" t="n">
        <f aca="false">$B$5*A4483</f>
        <v>-1.06596409696695</v>
      </c>
      <c r="E4483" s="42" t="n">
        <f aca="false">$D$5*A4483+$F$5*B4483</f>
        <v>0.997002025712798</v>
      </c>
      <c r="F4483" s="43" t="n">
        <f aca="false">Inputs!$B$5*D4483+Inputs!$B$6*E4483</f>
        <v>-156446.510982335</v>
      </c>
      <c r="G4483" s="43" t="n">
        <f aca="false">F4483*SQRT(($B$6-2)/C4483)</f>
        <v>-108447.958747881</v>
      </c>
    </row>
    <row r="4484" customFormat="false" ht="15" hidden="false" customHeight="false" outlineLevel="0" collapsed="false">
      <c r="A4484" s="41" t="n">
        <v>1.2983024659</v>
      </c>
      <c r="B4484" s="41" t="n">
        <v>0.9542236554</v>
      </c>
      <c r="C4484" s="41" t="n">
        <v>5.829296704</v>
      </c>
      <c r="D4484" s="42" t="n">
        <f aca="false">$B$5*A4484</f>
        <v>3.31713428687423</v>
      </c>
      <c r="E4484" s="42" t="n">
        <f aca="false">$D$5*A4484+$F$5*B4484</f>
        <v>4.73712504980585</v>
      </c>
      <c r="F4484" s="43" t="n">
        <f aca="false">Inputs!$B$5*D4484+Inputs!$B$6*E4484</f>
        <v>94857.17619713</v>
      </c>
      <c r="G4484" s="43" t="n">
        <f aca="false">F4484*SQRT(($B$6-2)/C4484)</f>
        <v>55561.9026697223</v>
      </c>
    </row>
    <row r="4485" customFormat="false" ht="15" hidden="false" customHeight="false" outlineLevel="0" collapsed="false">
      <c r="A4485" s="41" t="n">
        <v>-1.3505500487</v>
      </c>
      <c r="B4485" s="41" t="n">
        <v>0.8626190318</v>
      </c>
      <c r="C4485" s="41" t="n">
        <v>1.4523843348</v>
      </c>
      <c r="D4485" s="42" t="n">
        <f aca="false">$B$5*A4485</f>
        <v>-3.45062571345951</v>
      </c>
      <c r="E4485" s="42" t="n">
        <f aca="false">$D$5*A4485+$F$5*B4485</f>
        <v>-1.72422990597539</v>
      </c>
      <c r="F4485" s="43" t="n">
        <f aca="false">Inputs!$B$5*D4485+Inputs!$B$6*E4485</f>
        <v>-258851.076047181</v>
      </c>
      <c r="G4485" s="43" t="n">
        <f aca="false">F4485*SQRT(($B$6-2)/C4485)</f>
        <v>-303755.530916065</v>
      </c>
    </row>
    <row r="4486" customFormat="false" ht="15" hidden="false" customHeight="false" outlineLevel="0" collapsed="false">
      <c r="A4486" s="41" t="n">
        <v>0.5090419686</v>
      </c>
      <c r="B4486" s="41" t="n">
        <v>-1.6712343853</v>
      </c>
      <c r="C4486" s="41" t="n">
        <v>1.853414124</v>
      </c>
      <c r="D4486" s="42" t="n">
        <f aca="false">$B$5*A4486</f>
        <v>1.30059105012212</v>
      </c>
      <c r="E4486" s="42" t="n">
        <f aca="false">$D$5*A4486+$F$5*B4486</f>
        <v>-1.67448447223154</v>
      </c>
      <c r="F4486" s="43" t="n">
        <f aca="false">Inputs!$B$5*D4486+Inputs!$B$6*E4486</f>
        <v>213783.328623788</v>
      </c>
      <c r="G4486" s="43" t="n">
        <f aca="false">F4486*SQRT(($B$6-2)/C4486)</f>
        <v>222076.497080827</v>
      </c>
    </row>
    <row r="4487" customFormat="false" ht="15" hidden="false" customHeight="false" outlineLevel="0" collapsed="false">
      <c r="A4487" s="41" t="n">
        <v>-2.0670138288</v>
      </c>
      <c r="B4487" s="41" t="n">
        <v>1.03798929</v>
      </c>
      <c r="C4487" s="41" t="n">
        <v>1.6696066391</v>
      </c>
      <c r="D4487" s="42" t="n">
        <f aca="false">$B$5*A4487</f>
        <v>-5.2811749365373</v>
      </c>
      <c r="E4487" s="42" t="n">
        <f aca="false">$D$5*A4487+$F$5*B4487</f>
        <v>-3.1262987892779</v>
      </c>
      <c r="F4487" s="43" t="n">
        <f aca="false">Inputs!$B$5*D4487+Inputs!$B$6*E4487</f>
        <v>-371802.554189835</v>
      </c>
      <c r="G4487" s="43" t="n">
        <f aca="false">F4487*SQRT(($B$6-2)/C4487)</f>
        <v>-406930.540502315</v>
      </c>
    </row>
    <row r="4488" customFormat="false" ht="15" hidden="false" customHeight="false" outlineLevel="0" collapsed="false">
      <c r="A4488" s="41" t="n">
        <v>-0.180099301</v>
      </c>
      <c r="B4488" s="41" t="n">
        <v>-1.2851820925</v>
      </c>
      <c r="C4488" s="41" t="n">
        <v>4.3863324918</v>
      </c>
      <c r="D4488" s="42" t="n">
        <f aca="false">$B$5*A4488</f>
        <v>-0.460149758688971</v>
      </c>
      <c r="E4488" s="42" t="n">
        <f aca="false">$D$5*A4488+$F$5*B4488</f>
        <v>-2.6477430281195</v>
      </c>
      <c r="F4488" s="43" t="n">
        <f aca="false">Inputs!$B$5*D4488+Inputs!$B$6*E4488</f>
        <v>86372.175537078</v>
      </c>
      <c r="G4488" s="43" t="n">
        <f aca="false">F4488*SQRT(($B$6-2)/C4488)</f>
        <v>58322.7619142453</v>
      </c>
    </row>
    <row r="4489" customFormat="false" ht="15" hidden="false" customHeight="false" outlineLevel="0" collapsed="false">
      <c r="A4489" s="41" t="n">
        <v>-0.2081719287</v>
      </c>
      <c r="B4489" s="41" t="n">
        <v>0.3640410811</v>
      </c>
      <c r="C4489" s="41" t="n">
        <v>3.9508199045</v>
      </c>
      <c r="D4489" s="42" t="n">
        <f aca="false">$B$5*A4489</f>
        <v>-0.531874705927497</v>
      </c>
      <c r="E4489" s="42" t="n">
        <f aca="false">$D$5*A4489+$F$5*B4489</f>
        <v>0.133242495447014</v>
      </c>
      <c r="F4489" s="43" t="n">
        <f aca="false">Inputs!$B$5*D4489+Inputs!$B$6*E4489</f>
        <v>-59849.5953651004</v>
      </c>
      <c r="G4489" s="43" t="n">
        <f aca="false">F4489*SQRT(($B$6-2)/C4489)</f>
        <v>-42582.6416562499</v>
      </c>
    </row>
    <row r="4490" customFormat="false" ht="15" hidden="false" customHeight="false" outlineLevel="0" collapsed="false">
      <c r="A4490" s="41" t="n">
        <v>-0.0828511267</v>
      </c>
      <c r="B4490" s="41" t="n">
        <v>-1.5519861531</v>
      </c>
      <c r="C4490" s="41" t="n">
        <v>1.5372614696</v>
      </c>
      <c r="D4490" s="42" t="n">
        <f aca="false">$B$5*A4490</f>
        <v>-0.211682809130472</v>
      </c>
      <c r="E4490" s="42" t="n">
        <f aca="false">$D$5*A4490+$F$5*B4490</f>
        <v>-2.8770348625013</v>
      </c>
      <c r="F4490" s="43" t="n">
        <f aca="false">Inputs!$B$5*D4490+Inputs!$B$6*E4490</f>
        <v>122683.462212018</v>
      </c>
      <c r="G4490" s="43" t="n">
        <f aca="false">F4490*SQRT(($B$6-2)/C4490)</f>
        <v>139935.257209735</v>
      </c>
    </row>
    <row r="4491" customFormat="false" ht="15" hidden="false" customHeight="false" outlineLevel="0" collapsed="false">
      <c r="A4491" s="41" t="n">
        <v>1.8855569036</v>
      </c>
      <c r="B4491" s="41" t="n">
        <v>1.004217969</v>
      </c>
      <c r="C4491" s="41" t="n">
        <v>3.1268525378</v>
      </c>
      <c r="D4491" s="42" t="n">
        <f aca="false">$B$5*A4491</f>
        <v>4.81755647783366</v>
      </c>
      <c r="E4491" s="42" t="n">
        <f aca="false">$D$5*A4491+$F$5*B4491</f>
        <v>6.22087595767035</v>
      </c>
      <c r="F4491" s="43" t="n">
        <f aca="false">Inputs!$B$5*D4491+Inputs!$B$6*E4491</f>
        <v>170711.849899848</v>
      </c>
      <c r="G4491" s="43" t="n">
        <f aca="false">F4491*SQRT(($B$6-2)/C4491)</f>
        <v>136529.017888956</v>
      </c>
    </row>
    <row r="4492" customFormat="false" ht="15" hidden="false" customHeight="false" outlineLevel="0" collapsed="false">
      <c r="A4492" s="41" t="n">
        <v>-0.3353774517</v>
      </c>
      <c r="B4492" s="41" t="n">
        <v>-0.2950946559</v>
      </c>
      <c r="C4492" s="41" t="n">
        <v>3.2071927415</v>
      </c>
      <c r="D4492" s="42" t="n">
        <f aca="false">$B$5*A4492</f>
        <v>-0.856882023487016</v>
      </c>
      <c r="E4492" s="42" t="n">
        <f aca="false">$D$5*A4492+$F$5*B4492</f>
        <v>-1.30761313174386</v>
      </c>
      <c r="F4492" s="43" t="n">
        <f aca="false">Inputs!$B$5*D4492+Inputs!$B$6*E4492</f>
        <v>-20307.5457615085</v>
      </c>
      <c r="G4492" s="43" t="n">
        <f aca="false">F4492*SQRT(($B$6-2)/C4492)</f>
        <v>-16036.511801787</v>
      </c>
    </row>
    <row r="4493" customFormat="false" ht="15" hidden="false" customHeight="false" outlineLevel="0" collapsed="false">
      <c r="A4493" s="41" t="n">
        <v>0.3594873947</v>
      </c>
      <c r="B4493" s="41" t="n">
        <v>-1.1296213957</v>
      </c>
      <c r="C4493" s="41" t="n">
        <v>4.216197119</v>
      </c>
      <c r="D4493" s="42" t="n">
        <f aca="false">$B$5*A4493</f>
        <v>0.918482398346077</v>
      </c>
      <c r="E4493" s="42" t="n">
        <f aca="false">$D$5*A4493+$F$5*B4493</f>
        <v>-1.09513554231272</v>
      </c>
      <c r="F4493" s="43" t="n">
        <f aca="false">Inputs!$B$5*D4493+Inputs!$B$6*E4493</f>
        <v>146605.016950244</v>
      </c>
      <c r="G4493" s="43" t="n">
        <f aca="false">F4493*SQRT(($B$6-2)/C4493)</f>
        <v>100972.562207001</v>
      </c>
    </row>
    <row r="4494" customFormat="false" ht="15" hidden="false" customHeight="false" outlineLevel="0" collapsed="false">
      <c r="A4494" s="41" t="n">
        <v>0.3226764365</v>
      </c>
      <c r="B4494" s="41" t="n">
        <v>-1.3307324369</v>
      </c>
      <c r="C4494" s="41" t="n">
        <v>2.3917358609</v>
      </c>
      <c r="D4494" s="42" t="n">
        <f aca="false">$B$5*A4494</f>
        <v>0.824431208592487</v>
      </c>
      <c r="E4494" s="42" t="n">
        <f aca="false">$D$5*A4494+$F$5*B4494</f>
        <v>-1.52999780550094</v>
      </c>
      <c r="F4494" s="43" t="n">
        <f aca="false">Inputs!$B$5*D4494+Inputs!$B$6*E4494</f>
        <v>158943.011134296</v>
      </c>
      <c r="G4494" s="43" t="n">
        <f aca="false">F4494*SQRT(($B$6-2)/C4494)</f>
        <v>145344.909748323</v>
      </c>
    </row>
    <row r="4495" customFormat="false" ht="15" hidden="false" customHeight="false" outlineLevel="0" collapsed="false">
      <c r="A4495" s="41" t="n">
        <v>-0.0705342168</v>
      </c>
      <c r="B4495" s="41" t="n">
        <v>-1.1685714999</v>
      </c>
      <c r="C4495" s="41" t="n">
        <v>6.9814929682</v>
      </c>
      <c r="D4495" s="42" t="n">
        <f aca="false">$B$5*A4495</f>
        <v>-0.180213374841669</v>
      </c>
      <c r="E4495" s="42" t="n">
        <f aca="false">$D$5*A4495+$F$5*B4495</f>
        <v>-2.18566660530888</v>
      </c>
      <c r="F4495" s="43" t="n">
        <f aca="false">Inputs!$B$5*D4495+Inputs!$B$6*E4495</f>
        <v>91261.9927812771</v>
      </c>
      <c r="G4495" s="43" t="n">
        <f aca="false">F4495*SQRT(($B$6-2)/C4495)</f>
        <v>48846.2010959478</v>
      </c>
    </row>
    <row r="4496" customFormat="false" ht="15" hidden="false" customHeight="false" outlineLevel="0" collapsed="false">
      <c r="A4496" s="41" t="n">
        <v>-1.1180839823</v>
      </c>
      <c r="B4496" s="41" t="n">
        <v>1.6457226136</v>
      </c>
      <c r="C4496" s="41" t="n">
        <v>4.2567001293</v>
      </c>
      <c r="D4496" s="42" t="n">
        <f aca="false">$B$5*A4496</f>
        <v>-2.85668001925976</v>
      </c>
      <c r="E4496" s="42" t="n">
        <f aca="false">$D$5*A4496+$F$5*B4496</f>
        <v>0.181163204865419</v>
      </c>
      <c r="F4496" s="43" t="n">
        <f aca="false">Inputs!$B$5*D4496+Inputs!$B$6*E4496</f>
        <v>-294726.162169247</v>
      </c>
      <c r="G4496" s="43" t="n">
        <f aca="false">F4496*SQRT(($B$6-2)/C4496)</f>
        <v>-202021.298587637</v>
      </c>
    </row>
    <row r="4497" customFormat="false" ht="15" hidden="false" customHeight="false" outlineLevel="0" collapsed="false">
      <c r="A4497" s="41" t="n">
        <v>0.0592258943</v>
      </c>
      <c r="B4497" s="41" t="n">
        <v>0.2074064854</v>
      </c>
      <c r="C4497" s="41" t="n">
        <v>6.8986151602</v>
      </c>
      <c r="D4497" s="42" t="n">
        <f aca="false">$B$5*A4497</f>
        <v>0.151320859209129</v>
      </c>
      <c r="E4497" s="42" t="n">
        <f aca="false">$D$5*A4497+$F$5*B4497</f>
        <v>0.499071194928122</v>
      </c>
      <c r="F4497" s="43" t="n">
        <f aca="false">Inputs!$B$5*D4497+Inputs!$B$6*E4497</f>
        <v>-9821.47382549319</v>
      </c>
      <c r="G4497" s="43" t="n">
        <f aca="false">F4497*SQRT(($B$6-2)/C4497)</f>
        <v>-5288.23446389701</v>
      </c>
    </row>
    <row r="4498" customFormat="false" ht="15" hidden="false" customHeight="false" outlineLevel="0" collapsed="false">
      <c r="A4498" s="41" t="n">
        <v>-2.0113798611</v>
      </c>
      <c r="B4498" s="41" t="n">
        <v>-0.5970017585</v>
      </c>
      <c r="C4498" s="41" t="n">
        <v>4.1783875881</v>
      </c>
      <c r="D4498" s="42" t="n">
        <f aca="false">$B$5*A4498</f>
        <v>-5.13903137090478</v>
      </c>
      <c r="E4498" s="42" t="n">
        <f aca="false">$D$5*A4498+$F$5*B4498</f>
        <v>-5.81712444210265</v>
      </c>
      <c r="F4498" s="43" t="n">
        <f aca="false">Inputs!$B$5*D4498+Inputs!$B$6*E4498</f>
        <v>-223046.914985345</v>
      </c>
      <c r="G4498" s="43" t="n">
        <f aca="false">F4498*SQRT(($B$6-2)/C4498)</f>
        <v>-154314.543077952</v>
      </c>
    </row>
    <row r="4499" customFormat="false" ht="15" hidden="false" customHeight="false" outlineLevel="0" collapsed="false">
      <c r="A4499" s="41" t="n">
        <v>0.4612121187</v>
      </c>
      <c r="B4499" s="41" t="n">
        <v>0.1941362659</v>
      </c>
      <c r="C4499" s="41" t="n">
        <v>4.447307352</v>
      </c>
      <c r="D4499" s="42" t="n">
        <f aca="false">$B$5*A4499</f>
        <v>1.17838683407347</v>
      </c>
      <c r="E4499" s="42" t="n">
        <f aca="false">$D$5*A4499+$F$5*B4499</f>
        <v>1.43271844295307</v>
      </c>
      <c r="F4499" s="43" t="n">
        <f aca="false">Inputs!$B$5*D4499+Inputs!$B$6*E4499</f>
        <v>46202.7612596929</v>
      </c>
      <c r="G4499" s="43" t="n">
        <f aca="false">F4499*SQRT(($B$6-2)/C4499)</f>
        <v>30983.7769189559</v>
      </c>
    </row>
    <row r="4500" customFormat="false" ht="15" hidden="false" customHeight="false" outlineLevel="0" collapsed="false">
      <c r="A4500" s="41" t="n">
        <v>-2.1540298214</v>
      </c>
      <c r="B4500" s="41" t="n">
        <v>0.2071379167</v>
      </c>
      <c r="C4500" s="41" t="n">
        <v>0.7878669641</v>
      </c>
      <c r="D4500" s="42" t="n">
        <f aca="false">$B$5*A4500</f>
        <v>-5.5034988865729</v>
      </c>
      <c r="E4500" s="42" t="n">
        <f aca="false">$D$5*A4500+$F$5*B4500</f>
        <v>-4.76802890510948</v>
      </c>
      <c r="F4500" s="43" t="n">
        <f aca="false">Inputs!$B$5*D4500+Inputs!$B$6*E4500</f>
        <v>-311948.443401816</v>
      </c>
      <c r="G4500" s="43" t="n">
        <f aca="false">F4500*SQRT(($B$6-2)/C4500)</f>
        <v>-497017.15085244</v>
      </c>
    </row>
    <row r="4501" customFormat="false" ht="15" hidden="false" customHeight="false" outlineLevel="0" collapsed="false">
      <c r="A4501" s="41" t="n">
        <v>0.3665588035</v>
      </c>
      <c r="B4501" s="41" t="n">
        <v>1.2837619982</v>
      </c>
      <c r="C4501" s="41" t="n">
        <v>3.9463197569</v>
      </c>
      <c r="D4501" s="42" t="n">
        <f aca="false">$B$5*A4501</f>
        <v>0.936549692526808</v>
      </c>
      <c r="E4501" s="42" t="n">
        <f aca="false">$D$5*A4501+$F$5*B4501</f>
        <v>3.08898764995787</v>
      </c>
      <c r="F4501" s="43" t="n">
        <f aca="false">Inputs!$B$5*D4501+Inputs!$B$6*E4501</f>
        <v>-60794.4132452129</v>
      </c>
      <c r="G4501" s="43" t="n">
        <f aca="false">F4501*SQRT(($B$6-2)/C4501)</f>
        <v>-43279.5297364688</v>
      </c>
    </row>
    <row r="4502" customFormat="false" ht="15" hidden="false" customHeight="false" outlineLevel="0" collapsed="false">
      <c r="A4502" s="41" t="n">
        <v>-0.6552311189</v>
      </c>
      <c r="B4502" s="41" t="n">
        <v>-2.2420687201</v>
      </c>
      <c r="C4502" s="41" t="n">
        <v>3.0705698792</v>
      </c>
      <c r="D4502" s="42" t="n">
        <f aca="false">$B$5*A4502</f>
        <v>-1.67410111851206</v>
      </c>
      <c r="E4502" s="42" t="n">
        <f aca="false">$D$5*A4502+$F$5*B4502</f>
        <v>-5.43065949980344</v>
      </c>
      <c r="F4502" s="43" t="n">
        <f aca="false">Inputs!$B$5*D4502+Inputs!$B$6*E4502</f>
        <v>104122.863138966</v>
      </c>
      <c r="G4502" s="43" t="n">
        <f aca="false">F4502*SQRT(($B$6-2)/C4502)</f>
        <v>84033.3364062462</v>
      </c>
    </row>
    <row r="4503" customFormat="false" ht="15" hidden="false" customHeight="false" outlineLevel="0" collapsed="false">
      <c r="A4503" s="41" t="n">
        <v>-0.9967707518</v>
      </c>
      <c r="B4503" s="41" t="n">
        <v>-1.0970650389</v>
      </c>
      <c r="C4503" s="41" t="n">
        <v>7.3948005671</v>
      </c>
      <c r="D4503" s="42" t="n">
        <f aca="false">$B$5*A4503</f>
        <v>-2.54672737963039</v>
      </c>
      <c r="E4503" s="42" t="n">
        <f aca="false">$D$5*A4503+$F$5*B4503</f>
        <v>-4.26625440739132</v>
      </c>
      <c r="F4503" s="43" t="n">
        <f aca="false">Inputs!$B$5*D4503+Inputs!$B$6*E4503</f>
        <v>-41360.0175934727</v>
      </c>
      <c r="G4503" s="43" t="n">
        <f aca="false">F4503*SQRT(($B$6-2)/C4503)</f>
        <v>-21509.6072090877</v>
      </c>
    </row>
    <row r="4504" customFormat="false" ht="15" hidden="false" customHeight="false" outlineLevel="0" collapsed="false">
      <c r="A4504" s="41" t="n">
        <v>0.7367088778</v>
      </c>
      <c r="B4504" s="41" t="n">
        <v>-2.7167365884</v>
      </c>
      <c r="C4504" s="41" t="n">
        <v>6.6927765434</v>
      </c>
      <c r="D4504" s="42" t="n">
        <f aca="false">$B$5*A4504</f>
        <v>1.88227500307562</v>
      </c>
      <c r="E4504" s="42" t="n">
        <f aca="false">$D$5*A4504+$F$5*B4504</f>
        <v>-2.93804609563557</v>
      </c>
      <c r="F4504" s="43" t="n">
        <f aca="false">Inputs!$B$5*D4504+Inputs!$B$6*E4504</f>
        <v>335129.805089341</v>
      </c>
      <c r="G4504" s="43" t="n">
        <f aca="false">F4504*SQRT(($B$6-2)/C4504)</f>
        <v>183199.755285145</v>
      </c>
    </row>
    <row r="4505" customFormat="false" ht="15" hidden="false" customHeight="false" outlineLevel="0" collapsed="false">
      <c r="A4505" s="41" t="n">
        <v>-0.4483564601</v>
      </c>
      <c r="B4505" s="41" t="n">
        <v>1.4257954736</v>
      </c>
      <c r="C4505" s="41" t="n">
        <v>7.9230129133</v>
      </c>
      <c r="D4505" s="42" t="n">
        <f aca="false">$B$5*A4505</f>
        <v>-1.14554090868824</v>
      </c>
      <c r="E4505" s="42" t="n">
        <f aca="false">$D$5*A4505+$F$5*B4505</f>
        <v>1.39508071380658</v>
      </c>
      <c r="F4505" s="43" t="n">
        <f aca="false">Inputs!$B$5*D4505+Inputs!$B$6*E4505</f>
        <v>-184308.126559153</v>
      </c>
      <c r="G4505" s="43" t="n">
        <f aca="false">F4505*SQRT(($B$6-2)/C4505)</f>
        <v>-92600.706596752</v>
      </c>
    </row>
    <row r="4506" customFormat="false" ht="15" hidden="false" customHeight="false" outlineLevel="0" collapsed="false">
      <c r="A4506" s="41" t="n">
        <v>0.0072124628</v>
      </c>
      <c r="B4506" s="41" t="n">
        <v>0.8963168162</v>
      </c>
      <c r="C4506" s="41" t="n">
        <v>1.8919090138</v>
      </c>
      <c r="D4506" s="42" t="n">
        <f aca="false">$B$5*A4506</f>
        <v>0.0184276840528836</v>
      </c>
      <c r="E4506" s="42" t="n">
        <f aca="false">$D$5*A4506+$F$5*B4506</f>
        <v>1.56487269210971</v>
      </c>
      <c r="F4506" s="43" t="n">
        <f aca="false">Inputs!$B$5*D4506+Inputs!$B$6*E4506</f>
        <v>-76400.8662001971</v>
      </c>
      <c r="G4506" s="43" t="n">
        <f aca="false">F4506*SQRT(($B$6-2)/C4506)</f>
        <v>-78553.068979204</v>
      </c>
    </row>
    <row r="4507" customFormat="false" ht="15" hidden="false" customHeight="false" outlineLevel="0" collapsed="false">
      <c r="A4507" s="41" t="n">
        <v>-1.6417983336</v>
      </c>
      <c r="B4507" s="41" t="n">
        <v>-1.6019895132</v>
      </c>
      <c r="C4507" s="41" t="n">
        <v>3.2467822261</v>
      </c>
      <c r="D4507" s="42" t="n">
        <f aca="false">$B$5*A4507</f>
        <v>-4.19475868494345</v>
      </c>
      <c r="E4507" s="42" t="n">
        <f aca="false">$D$5*A4507+$F$5*B4507</f>
        <v>-6.67302967276958</v>
      </c>
      <c r="F4507" s="43" t="n">
        <f aca="false">Inputs!$B$5*D4507+Inputs!$B$6*E4507</f>
        <v>-85824.3848558661</v>
      </c>
      <c r="G4507" s="43" t="n">
        <f aca="false">F4507*SQRT(($B$6-2)/C4507)</f>
        <v>-67359.540703133</v>
      </c>
    </row>
    <row r="4508" customFormat="false" ht="15" hidden="false" customHeight="false" outlineLevel="0" collapsed="false">
      <c r="A4508" s="41" t="n">
        <v>1.4372424578</v>
      </c>
      <c r="B4508" s="41" t="n">
        <v>0.1012153658</v>
      </c>
      <c r="C4508" s="41" t="n">
        <v>8.4337280511</v>
      </c>
      <c r="D4508" s="42" t="n">
        <f aca="false">$B$5*A4508</f>
        <v>3.6721229147592</v>
      </c>
      <c r="E4508" s="42" t="n">
        <f aca="false">$D$5*A4508+$F$5*B4508</f>
        <v>3.59481771308884</v>
      </c>
      <c r="F4508" s="43" t="n">
        <f aca="false">Inputs!$B$5*D4508+Inputs!$B$6*E4508</f>
        <v>187471.405821478</v>
      </c>
      <c r="G4508" s="43" t="n">
        <f aca="false">F4508*SQRT(($B$6-2)/C4508)</f>
        <v>91293.5799138935</v>
      </c>
    </row>
    <row r="4509" customFormat="false" ht="15" hidden="false" customHeight="false" outlineLevel="0" collapsed="false">
      <c r="A4509" s="41" t="n">
        <v>0.1032743622</v>
      </c>
      <c r="B4509" s="41" t="n">
        <v>-1.1181528281</v>
      </c>
      <c r="C4509" s="41" t="n">
        <v>1.850271204</v>
      </c>
      <c r="D4509" s="42" t="n">
        <f aca="false">$B$5*A4509</f>
        <v>0.263863727295018</v>
      </c>
      <c r="E4509" s="42" t="n">
        <f aca="false">$D$5*A4509+$F$5*B4509</f>
        <v>-1.68501367020335</v>
      </c>
      <c r="F4509" s="43" t="n">
        <f aca="false">Inputs!$B$5*D4509+Inputs!$B$6*E4509</f>
        <v>110637.056239669</v>
      </c>
      <c r="G4509" s="43" t="n">
        <f aca="false">F4509*SQRT(($B$6-2)/C4509)</f>
        <v>115026.502470322</v>
      </c>
    </row>
    <row r="4510" customFormat="false" ht="15" hidden="false" customHeight="false" outlineLevel="0" collapsed="false">
      <c r="A4510" s="41" t="n">
        <v>0.100781729</v>
      </c>
      <c r="B4510" s="41" t="n">
        <v>-1.1459375683</v>
      </c>
      <c r="C4510" s="41" t="n">
        <v>7.4281048352</v>
      </c>
      <c r="D4510" s="42" t="n">
        <f aca="false">$B$5*A4510</f>
        <v>0.257495104212577</v>
      </c>
      <c r="E4510" s="42" t="n">
        <f aca="false">$D$5*A4510+$F$5*B4510</f>
        <v>-1.73892225313361</v>
      </c>
      <c r="F4510" s="43" t="n">
        <f aca="false">Inputs!$B$5*D4510+Inputs!$B$6*E4510</f>
        <v>112695.623077938</v>
      </c>
      <c r="G4510" s="43" t="n">
        <f aca="false">F4510*SQRT(($B$6-2)/C4510)</f>
        <v>58476.7240273023</v>
      </c>
    </row>
    <row r="4511" customFormat="false" ht="15" hidden="false" customHeight="false" outlineLevel="0" collapsed="false">
      <c r="A4511" s="41" t="n">
        <v>1.1868704489</v>
      </c>
      <c r="B4511" s="41" t="n">
        <v>2.7278307099</v>
      </c>
      <c r="C4511" s="41" t="n">
        <v>6.882137722</v>
      </c>
      <c r="D4511" s="42" t="n">
        <f aca="false">$B$5*A4511</f>
        <v>3.03242793072476</v>
      </c>
      <c r="E4511" s="42" t="n">
        <f aca="false">$D$5*A4511+$F$5*B4511</f>
        <v>7.53452874995746</v>
      </c>
      <c r="F4511" s="43" t="n">
        <f aca="false">Inputs!$B$5*D4511+Inputs!$B$6*E4511</f>
        <v>-73483.6444253968</v>
      </c>
      <c r="G4511" s="43" t="n">
        <f aca="false">F4511*SQRT(($B$6-2)/C4511)</f>
        <v>-39613.572021836</v>
      </c>
    </row>
    <row r="4512" customFormat="false" ht="15" hidden="false" customHeight="false" outlineLevel="0" collapsed="false">
      <c r="A4512" s="41" t="n">
        <v>0.4839410537</v>
      </c>
      <c r="B4512" s="41" t="n">
        <v>-0.6349463855</v>
      </c>
      <c r="C4512" s="41" t="n">
        <v>3.1654973928</v>
      </c>
      <c r="D4512" s="42" t="n">
        <f aca="false">$B$5*A4512</f>
        <v>1.23645876382242</v>
      </c>
      <c r="E4512" s="42" t="n">
        <f aca="false">$D$5*A4512+$F$5*B4512</f>
        <v>0.055190151046594</v>
      </c>
      <c r="F4512" s="43" t="n">
        <f aca="false">Inputs!$B$5*D4512+Inputs!$B$6*E4512</f>
        <v>120886.368829912</v>
      </c>
      <c r="G4512" s="43" t="n">
        <f aca="false">F4512*SQRT(($B$6-2)/C4512)</f>
        <v>96088.4859305537</v>
      </c>
    </row>
    <row r="4513" customFormat="false" ht="15" hidden="false" customHeight="false" outlineLevel="0" collapsed="false">
      <c r="A4513" s="41" t="n">
        <v>-2.5336583305</v>
      </c>
      <c r="B4513" s="41" t="n">
        <v>-1.6844641145</v>
      </c>
      <c r="C4513" s="41" t="n">
        <v>9.8793431146</v>
      </c>
      <c r="D4513" s="42" t="n">
        <f aca="false">$B$5*A4513</f>
        <v>-6.47344138986901</v>
      </c>
      <c r="E4513" s="42" t="n">
        <f aca="false">$D$5*A4513+$F$5*B4513</f>
        <v>-8.93770141362727</v>
      </c>
      <c r="F4513" s="43" t="n">
        <f aca="false">Inputs!$B$5*D4513+Inputs!$B$6*E4513</f>
        <v>-200459.068305537</v>
      </c>
      <c r="G4513" s="43" t="n">
        <f aca="false">F4513*SQRT(($B$6-2)/C4513)</f>
        <v>-90193.797107735</v>
      </c>
    </row>
    <row r="4514" customFormat="false" ht="15" hidden="false" customHeight="false" outlineLevel="0" collapsed="false">
      <c r="A4514" s="41" t="n">
        <v>1.554861831</v>
      </c>
      <c r="B4514" s="41" t="n">
        <v>-1.0291918433</v>
      </c>
      <c r="C4514" s="41" t="n">
        <v>7.0847182675</v>
      </c>
      <c r="D4514" s="42" t="n">
        <f aca="false">$B$5*A4514</f>
        <v>3.97263783011208</v>
      </c>
      <c r="E4514" s="42" t="n">
        <f aca="false">$D$5*A4514+$F$5*B4514</f>
        <v>1.92277907315715</v>
      </c>
      <c r="F4514" s="43" t="n">
        <f aca="false">Inputs!$B$5*D4514+Inputs!$B$6*E4514</f>
        <v>301124.82935335</v>
      </c>
      <c r="G4514" s="43" t="n">
        <f aca="false">F4514*SQRT(($B$6-2)/C4514)</f>
        <v>159992.738633541</v>
      </c>
    </row>
    <row r="4515" customFormat="false" ht="15" hidden="false" customHeight="false" outlineLevel="0" collapsed="false">
      <c r="A4515" s="41" t="n">
        <v>-0.3708348817</v>
      </c>
      <c r="B4515" s="41" t="n">
        <v>0.6553259746</v>
      </c>
      <c r="C4515" s="41" t="n">
        <v>1.08846695</v>
      </c>
      <c r="D4515" s="42" t="n">
        <f aca="false">$B$5*A4515</f>
        <v>-0.947474978415981</v>
      </c>
      <c r="E4515" s="42" t="n">
        <f aca="false">$D$5*A4515+$F$5*B4515</f>
        <v>0.249146259018989</v>
      </c>
      <c r="F4515" s="43" t="n">
        <f aca="false">Inputs!$B$5*D4515+Inputs!$B$6*E4515</f>
        <v>-107204.810792548</v>
      </c>
      <c r="G4515" s="43" t="n">
        <f aca="false">F4515*SQRT(($B$6-2)/C4515)</f>
        <v>-145318.748535633</v>
      </c>
    </row>
    <row r="4516" customFormat="false" ht="15" hidden="false" customHeight="false" outlineLevel="0" collapsed="false">
      <c r="A4516" s="41" t="n">
        <v>1.4822897994</v>
      </c>
      <c r="B4516" s="41" t="n">
        <v>-0.1995869212</v>
      </c>
      <c r="C4516" s="41" t="n">
        <v>8.8839459839</v>
      </c>
      <c r="D4516" s="42" t="n">
        <f aca="false">$B$5*A4516</f>
        <v>3.78721788321118</v>
      </c>
      <c r="E4516" s="42" t="n">
        <f aca="false">$D$5*A4516+$F$5*B4516</f>
        <v>3.18260316731069</v>
      </c>
      <c r="F4516" s="43" t="n">
        <f aca="false">Inputs!$B$5*D4516+Inputs!$B$6*E4516</f>
        <v>219591.629955584</v>
      </c>
      <c r="G4516" s="43" t="n">
        <f aca="false">F4516*SQRT(($B$6-2)/C4516)</f>
        <v>104190.428834349</v>
      </c>
    </row>
    <row r="4517" customFormat="false" ht="15" hidden="false" customHeight="false" outlineLevel="0" collapsed="false">
      <c r="A4517" s="41" t="n">
        <v>-0.4046668697</v>
      </c>
      <c r="B4517" s="41" t="n">
        <v>0.0716210285</v>
      </c>
      <c r="C4517" s="41" t="n">
        <v>3.1718265453</v>
      </c>
      <c r="D4517" s="42" t="n">
        <f aca="false">$B$5*A4517</f>
        <v>-1.03391496473313</v>
      </c>
      <c r="E4517" s="42" t="n">
        <f aca="false">$D$5*A4517+$F$5*B4517</f>
        <v>-0.839269148837024</v>
      </c>
      <c r="F4517" s="43" t="n">
        <f aca="false">Inputs!$B$5*D4517+Inputs!$B$6*E4517</f>
        <v>-61428.0390314618</v>
      </c>
      <c r="G4517" s="43" t="n">
        <f aca="false">F4517*SQRT(($B$6-2)/C4517)</f>
        <v>-48778.3308039759</v>
      </c>
    </row>
    <row r="4518" customFormat="false" ht="15" hidden="false" customHeight="false" outlineLevel="0" collapsed="false">
      <c r="A4518" s="41" t="n">
        <v>-0.6276378166</v>
      </c>
      <c r="B4518" s="41" t="n">
        <v>-0.5738192033</v>
      </c>
      <c r="C4518" s="41" t="n">
        <v>4.3806792835</v>
      </c>
      <c r="D4518" s="42" t="n">
        <f aca="false">$B$5*A4518</f>
        <v>-1.60360083714352</v>
      </c>
      <c r="E4518" s="42" t="n">
        <f aca="false">$D$5*A4518+$F$5*B4518</f>
        <v>-2.48435837631208</v>
      </c>
      <c r="F4518" s="43" t="n">
        <f aca="false">Inputs!$B$5*D4518+Inputs!$B$6*E4518</f>
        <v>-36142.164898748</v>
      </c>
      <c r="G4518" s="43" t="n">
        <f aca="false">F4518*SQRT(($B$6-2)/C4518)</f>
        <v>-24420.718157017</v>
      </c>
    </row>
    <row r="4519" customFormat="false" ht="15" hidden="false" customHeight="false" outlineLevel="0" collapsed="false">
      <c r="A4519" s="41" t="n">
        <v>0.4118801175</v>
      </c>
      <c r="B4519" s="41" t="n">
        <v>0.1852915178</v>
      </c>
      <c r="C4519" s="41" t="n">
        <v>4.3968996778</v>
      </c>
      <c r="D4519" s="42" t="n">
        <f aca="false">$B$5*A4519</f>
        <v>1.05234465444377</v>
      </c>
      <c r="E4519" s="42" t="n">
        <f aca="false">$D$5*A4519+$F$5*B4519</f>
        <v>1.30005599474608</v>
      </c>
      <c r="F4519" s="43" t="n">
        <f aca="false">Inputs!$B$5*D4519+Inputs!$B$6*E4519</f>
        <v>40231.6657070732</v>
      </c>
      <c r="G4519" s="43" t="n">
        <f aca="false">F4519*SQRT(($B$6-2)/C4519)</f>
        <v>27133.7446426065</v>
      </c>
    </row>
    <row r="4520" customFormat="false" ht="15" hidden="false" customHeight="false" outlineLevel="0" collapsed="false">
      <c r="A4520" s="41" t="n">
        <v>2.1316053066</v>
      </c>
      <c r="B4520" s="41" t="n">
        <v>0.4388488166</v>
      </c>
      <c r="C4520" s="41" t="n">
        <v>5.1786759789</v>
      </c>
      <c r="D4520" s="42" t="n">
        <f aca="false">$B$5*A4520</f>
        <v>5.44620474374923</v>
      </c>
      <c r="E4520" s="42" t="n">
        <f aca="false">$D$5*A4520+$F$5*B4520</f>
        <v>5.83012174845267</v>
      </c>
      <c r="F4520" s="43" t="n">
        <f aca="false">Inputs!$B$5*D4520+Inputs!$B$6*E4520</f>
        <v>253114.38695229</v>
      </c>
      <c r="G4520" s="43" t="n">
        <f aca="false">F4520*SQRT(($B$6-2)/C4520)</f>
        <v>157297.731525819</v>
      </c>
    </row>
    <row r="4521" customFormat="false" ht="15" hidden="false" customHeight="false" outlineLevel="0" collapsed="false">
      <c r="A4521" s="41" t="n">
        <v>1.1511455481</v>
      </c>
      <c r="B4521" s="41" t="n">
        <v>-1.0712851767</v>
      </c>
      <c r="C4521" s="41" t="n">
        <v>8.5564174415</v>
      </c>
      <c r="D4521" s="42" t="n">
        <f aca="false">$B$5*A4521</f>
        <v>2.94115159377603</v>
      </c>
      <c r="E4521" s="42" t="n">
        <f aca="false">$D$5*A4521+$F$5*B4521</f>
        <v>0.889416296500615</v>
      </c>
      <c r="F4521" s="43" t="n">
        <f aca="false">Inputs!$B$5*D4521+Inputs!$B$6*E4521</f>
        <v>249644.344552572</v>
      </c>
      <c r="G4521" s="43" t="n">
        <f aca="false">F4521*SQRT(($B$6-2)/C4521)</f>
        <v>120695.408138205</v>
      </c>
    </row>
    <row r="4522" customFormat="false" ht="15" hidden="false" customHeight="false" outlineLevel="0" collapsed="false">
      <c r="A4522" s="41" t="n">
        <v>0.52515729</v>
      </c>
      <c r="B4522" s="41" t="n">
        <v>-0.7229813466</v>
      </c>
      <c r="C4522" s="41" t="n">
        <v>4.3380958742</v>
      </c>
      <c r="D4522" s="42" t="n">
        <f aca="false">$B$5*A4522</f>
        <v>1.34176534237217</v>
      </c>
      <c r="E4522" s="42" t="n">
        <f aca="false">$D$5*A4522+$F$5*B4522</f>
        <v>0.00125393286151398</v>
      </c>
      <c r="F4522" s="43" t="n">
        <f aca="false">Inputs!$B$5*D4522+Inputs!$B$6*E4522</f>
        <v>134113.837594142</v>
      </c>
      <c r="G4522" s="43" t="n">
        <f aca="false">F4522*SQRT(($B$6-2)/C4522)</f>
        <v>91062.383742649</v>
      </c>
    </row>
    <row r="4523" customFormat="false" ht="15" hidden="false" customHeight="false" outlineLevel="0" collapsed="false">
      <c r="A4523" s="41" t="n">
        <v>0.3954532633</v>
      </c>
      <c r="B4523" s="41" t="n">
        <v>0.6885145981</v>
      </c>
      <c r="C4523" s="41" t="n">
        <v>3.0050563527</v>
      </c>
      <c r="D4523" s="42" t="n">
        <f aca="false">$B$5*A4523</f>
        <v>1.01037440273164</v>
      </c>
      <c r="E4523" s="42" t="n">
        <f aca="false">$D$5*A4523+$F$5*B4523</f>
        <v>2.12990446617735</v>
      </c>
      <c r="F4523" s="43" t="n">
        <f aca="false">Inputs!$B$5*D4523+Inputs!$B$6*E4523</f>
        <v>-5457.78303570338</v>
      </c>
      <c r="G4523" s="43" t="n">
        <f aca="false">F4523*SQRT(($B$6-2)/C4523)</f>
        <v>-4452.51052388702</v>
      </c>
    </row>
    <row r="4524" customFormat="false" ht="15" hidden="false" customHeight="false" outlineLevel="0" collapsed="false">
      <c r="A4524" s="41" t="n">
        <v>0.049868844</v>
      </c>
      <c r="B4524" s="41" t="n">
        <v>2.4073257215</v>
      </c>
      <c r="C4524" s="41" t="n">
        <v>1.4945958411</v>
      </c>
      <c r="D4524" s="42" t="n">
        <f aca="false">$B$5*A4524</f>
        <v>0.127413801193476</v>
      </c>
      <c r="E4524" s="42" t="n">
        <f aca="false">$D$5*A4524+$F$5*B4524</f>
        <v>4.27550339630718</v>
      </c>
      <c r="F4524" s="43" t="n">
        <f aca="false">Inputs!$B$5*D4524+Inputs!$B$6*E4524</f>
        <v>-201033.789696012</v>
      </c>
      <c r="G4524" s="43" t="n">
        <f aca="false">F4524*SQRT(($B$6-2)/C4524)</f>
        <v>-232553.121198762</v>
      </c>
    </row>
    <row r="4525" customFormat="false" ht="15" hidden="false" customHeight="false" outlineLevel="0" collapsed="false">
      <c r="A4525" s="41" t="n">
        <v>1.4279797691</v>
      </c>
      <c r="B4525" s="41" t="n">
        <v>1.1772453328</v>
      </c>
      <c r="C4525" s="41" t="n">
        <v>2.2847533974</v>
      </c>
      <c r="D4525" s="42" t="n">
        <f aca="false">$B$5*A4525</f>
        <v>3.64845694855916</v>
      </c>
      <c r="E4525" s="42" t="n">
        <f aca="false">$D$5*A4525+$F$5*B4525</f>
        <v>5.43080500412673</v>
      </c>
      <c r="F4525" s="43" t="n">
        <f aca="false">Inputs!$B$5*D4525+Inputs!$B$6*E4525</f>
        <v>93305.4446495799</v>
      </c>
      <c r="G4525" s="43" t="n">
        <f aca="false">F4525*SQRT(($B$6-2)/C4525)</f>
        <v>87297.6029388918</v>
      </c>
    </row>
    <row r="4526" customFormat="false" ht="15" hidden="false" customHeight="false" outlineLevel="0" collapsed="false">
      <c r="A4526" s="41" t="n">
        <v>0.7642861924</v>
      </c>
      <c r="B4526" s="41" t="n">
        <v>1.7633608177</v>
      </c>
      <c r="C4526" s="41" t="n">
        <v>6.7590482442</v>
      </c>
      <c r="D4526" s="42" t="n">
        <f aca="false">$B$5*A4526</f>
        <v>1.95273443622179</v>
      </c>
      <c r="E4526" s="42" t="n">
        <f aca="false">$D$5*A4526+$F$5*B4526</f>
        <v>4.86355945616887</v>
      </c>
      <c r="F4526" s="43" t="n">
        <f aca="false">Inputs!$B$5*D4526+Inputs!$B$6*E4526</f>
        <v>-47904.5291862651</v>
      </c>
      <c r="G4526" s="43" t="n">
        <f aca="false">F4526*SQRT(($B$6-2)/C4526)</f>
        <v>-26058.4632775898</v>
      </c>
    </row>
    <row r="4527" customFormat="false" ht="15" hidden="false" customHeight="false" outlineLevel="0" collapsed="false">
      <c r="A4527" s="41" t="n">
        <v>-1.4369692975</v>
      </c>
      <c r="B4527" s="41" t="n">
        <v>1.370283118</v>
      </c>
      <c r="C4527" s="41" t="n">
        <v>7.7648136133</v>
      </c>
      <c r="D4527" s="42" t="n">
        <f aca="false">$B$5*A4527</f>
        <v>-3.67142499619188</v>
      </c>
      <c r="E4527" s="42" t="n">
        <f aca="false">$D$5*A4527+$F$5*B4527</f>
        <v>-1.05326600257367</v>
      </c>
      <c r="F4527" s="43" t="n">
        <f aca="false">Inputs!$B$5*D4527+Inputs!$B$6*E4527</f>
        <v>-314479.199490505</v>
      </c>
      <c r="G4527" s="43" t="n">
        <f aca="false">F4527*SQRT(($B$6-2)/C4527)</f>
        <v>-159603.13049461</v>
      </c>
    </row>
    <row r="4528" customFormat="false" ht="15" hidden="false" customHeight="false" outlineLevel="0" collapsed="false">
      <c r="A4528" s="41" t="n">
        <v>-0.991244312</v>
      </c>
      <c r="B4528" s="41" t="n">
        <v>-0.5643391191</v>
      </c>
      <c r="C4528" s="41" t="n">
        <v>2.5017517073</v>
      </c>
      <c r="D4528" s="42" t="n">
        <f aca="false">$B$5*A4528</f>
        <v>-2.53260744731383</v>
      </c>
      <c r="E4528" s="42" t="n">
        <f aca="false">$D$5*A4528+$F$5*B4528</f>
        <v>-3.33322228329094</v>
      </c>
      <c r="F4528" s="43" t="n">
        <f aca="false">Inputs!$B$5*D4528+Inputs!$B$6*E4528</f>
        <v>-86599.630566836</v>
      </c>
      <c r="G4528" s="43" t="n">
        <f aca="false">F4528*SQRT(($B$6-2)/C4528)</f>
        <v>-77429.9421407264</v>
      </c>
    </row>
    <row r="4529" customFormat="false" ht="15" hidden="false" customHeight="false" outlineLevel="0" collapsed="false">
      <c r="A4529" s="41" t="n">
        <v>0.5613924441</v>
      </c>
      <c r="B4529" s="41" t="n">
        <v>1.2332201655</v>
      </c>
      <c r="C4529" s="41" t="n">
        <v>5.8951349572</v>
      </c>
      <c r="D4529" s="42" t="n">
        <f aca="false">$B$5*A4529</f>
        <v>1.43434536529615</v>
      </c>
      <c r="E4529" s="42" t="n">
        <f aca="false">$D$5*A4529+$F$5*B4529</f>
        <v>3.46533858431487</v>
      </c>
      <c r="F4529" s="43" t="n">
        <f aca="false">Inputs!$B$5*D4529+Inputs!$B$6*E4529</f>
        <v>-29832.3926861279</v>
      </c>
      <c r="G4529" s="43" t="n">
        <f aca="false">F4529*SQRT(($B$6-2)/C4529)</f>
        <v>-17376.2561059697</v>
      </c>
    </row>
    <row r="4530" customFormat="false" ht="15" hidden="false" customHeight="false" outlineLevel="0" collapsed="false">
      <c r="A4530" s="41" t="n">
        <v>-1.1535766317</v>
      </c>
      <c r="B4530" s="41" t="n">
        <v>-0.5125448777</v>
      </c>
      <c r="C4530" s="41" t="n">
        <v>2.1276437033</v>
      </c>
      <c r="D4530" s="42" t="n">
        <f aca="false">$B$5*A4530</f>
        <v>-2.94736295898223</v>
      </c>
      <c r="E4530" s="42" t="n">
        <f aca="false">$D$5*A4530+$F$5*B4530</f>
        <v>-3.6300708805447</v>
      </c>
      <c r="F4530" s="43" t="n">
        <f aca="false">Inputs!$B$5*D4530+Inputs!$B$6*E4530</f>
        <v>-113232.751870988</v>
      </c>
      <c r="G4530" s="43" t="n">
        <f aca="false">F4530*SQRT(($B$6-2)/C4530)</f>
        <v>-109783.635552441</v>
      </c>
    </row>
    <row r="4531" customFormat="false" ht="15" hidden="false" customHeight="false" outlineLevel="0" collapsed="false">
      <c r="A4531" s="41" t="n">
        <v>0.0975320725</v>
      </c>
      <c r="B4531" s="41" t="n">
        <v>-0.1863660047</v>
      </c>
      <c r="C4531" s="41" t="n">
        <v>0.6035632904</v>
      </c>
      <c r="D4531" s="42" t="n">
        <f aca="false">$B$5*A4531</f>
        <v>0.249192303224488</v>
      </c>
      <c r="E4531" s="42" t="n">
        <f aca="false">$D$5*A4531+$F$5*B4531</f>
        <v>-0.0897203146585754</v>
      </c>
      <c r="F4531" s="43" t="n">
        <f aca="false">Inputs!$B$5*D4531+Inputs!$B$6*E4531</f>
        <v>29405.2460553775</v>
      </c>
      <c r="G4531" s="43" t="n">
        <f aca="false">F4531*SQRT(($B$6-2)/C4531)</f>
        <v>53527.6783155013</v>
      </c>
    </row>
    <row r="4532" customFormat="false" ht="15" hidden="false" customHeight="false" outlineLevel="0" collapsed="false">
      <c r="A4532" s="41" t="n">
        <v>0.8540320612</v>
      </c>
      <c r="B4532" s="41" t="n">
        <v>3.435927616</v>
      </c>
      <c r="C4532" s="41" t="n">
        <v>0.9313028393</v>
      </c>
      <c r="D4532" s="42" t="n">
        <f aca="false">$B$5*A4532</f>
        <v>2.18203315999447</v>
      </c>
      <c r="E4532" s="42" t="n">
        <f aca="false">$D$5*A4532+$F$5*B4532</f>
        <v>7.96521291154274</v>
      </c>
      <c r="F4532" s="43" t="n">
        <f aca="false">Inputs!$B$5*D4532+Inputs!$B$6*E4532</f>
        <v>-180057.32957769</v>
      </c>
      <c r="G4532" s="43" t="n">
        <f aca="false">F4532*SQRT(($B$6-2)/C4532)</f>
        <v>-263864.119945854</v>
      </c>
    </row>
    <row r="4533" customFormat="false" ht="15" hidden="false" customHeight="false" outlineLevel="0" collapsed="false">
      <c r="A4533" s="41" t="n">
        <v>0.4193207085</v>
      </c>
      <c r="B4533" s="41" t="n">
        <v>-0.7351964382</v>
      </c>
      <c r="C4533" s="41" t="n">
        <v>7.1815330877</v>
      </c>
      <c r="D4533" s="42" t="n">
        <f aca="false">$B$5*A4533</f>
        <v>1.07135520103747</v>
      </c>
      <c r="E4533" s="42" t="n">
        <f aca="false">$D$5*A4533+$F$5*B4533</f>
        <v>-0.271685848194392</v>
      </c>
      <c r="F4533" s="43" t="n">
        <f aca="false">Inputs!$B$5*D4533+Inputs!$B$6*E4533</f>
        <v>120719.812513467</v>
      </c>
      <c r="G4533" s="43" t="n">
        <f aca="false">F4533*SQRT(($B$6-2)/C4533)</f>
        <v>63706.6791661631</v>
      </c>
    </row>
    <row r="4534" customFormat="false" ht="15" hidden="false" customHeight="false" outlineLevel="0" collapsed="false">
      <c r="A4534" s="41" t="n">
        <v>-1.2965083306</v>
      </c>
      <c r="B4534" s="41" t="n">
        <v>-0.3252539136</v>
      </c>
      <c r="C4534" s="41" t="n">
        <v>0.6395549828</v>
      </c>
      <c r="D4534" s="42" t="n">
        <f aca="false">$B$5*A4534</f>
        <v>-3.31255031058578</v>
      </c>
      <c r="E4534" s="42" t="n">
        <f aca="false">$D$5*A4534+$F$5*B4534</f>
        <v>-3.6467857956188</v>
      </c>
      <c r="F4534" s="43" t="n">
        <f aca="false">Inputs!$B$5*D4534+Inputs!$B$6*E4534</f>
        <v>-148915.741277637</v>
      </c>
      <c r="G4534" s="43" t="n">
        <f aca="false">F4534*SQRT(($B$6-2)/C4534)</f>
        <v>-263339.897427979</v>
      </c>
    </row>
    <row r="4535" customFormat="false" ht="15" hidden="false" customHeight="false" outlineLevel="0" collapsed="false">
      <c r="A4535" s="41" t="n">
        <v>-0.940249886</v>
      </c>
      <c r="B4535" s="41" t="n">
        <v>0.467549792</v>
      </c>
      <c r="C4535" s="41" t="n">
        <v>5.5482523038</v>
      </c>
      <c r="D4535" s="42" t="n">
        <f aca="false">$B$5*A4535</f>
        <v>-2.40231780883055</v>
      </c>
      <c r="E4535" s="42" t="n">
        <f aca="false">$D$5*A4535+$F$5*B4535</f>
        <v>-1.43006821499406</v>
      </c>
      <c r="F4535" s="43" t="n">
        <f aca="false">Inputs!$B$5*D4535+Inputs!$B$6*E4535</f>
        <v>-168728.370133351</v>
      </c>
      <c r="G4535" s="43" t="n">
        <f aca="false">F4535*SQRT(($B$6-2)/C4535)</f>
        <v>-101303.630109994</v>
      </c>
    </row>
    <row r="4536" customFormat="false" ht="15" hidden="false" customHeight="false" outlineLevel="0" collapsed="false">
      <c r="A4536" s="41" t="n">
        <v>0.4520216358</v>
      </c>
      <c r="B4536" s="41" t="n">
        <v>-0.4631682045</v>
      </c>
      <c r="C4536" s="41" t="n">
        <v>4.0977487258</v>
      </c>
      <c r="D4536" s="42" t="n">
        <f aca="false">$B$5*A4536</f>
        <v>1.15490535210664</v>
      </c>
      <c r="E4536" s="42" t="n">
        <f aca="false">$D$5*A4536+$F$5*B4536</f>
        <v>0.275852097395922</v>
      </c>
      <c r="F4536" s="43" t="n">
        <f aca="false">Inputs!$B$5*D4536+Inputs!$B$6*E4536</f>
        <v>101697.930340868</v>
      </c>
      <c r="G4536" s="43" t="n">
        <f aca="false">F4536*SQRT(($B$6-2)/C4536)</f>
        <v>71048.4242802089</v>
      </c>
    </row>
    <row r="4537" customFormat="false" ht="15" hidden="false" customHeight="false" outlineLevel="0" collapsed="false">
      <c r="A4537" s="41" t="n">
        <v>1.9849550138</v>
      </c>
      <c r="B4537" s="41" t="n">
        <v>-0.7354473192</v>
      </c>
      <c r="C4537" s="41" t="n">
        <v>7.4822284358</v>
      </c>
      <c r="D4537" s="42" t="n">
        <f aca="false">$B$5*A4537</f>
        <v>5.07151646639947</v>
      </c>
      <c r="E4537" s="42" t="n">
        <f aca="false">$D$5*A4537+$F$5*B4537</f>
        <v>3.45344527282</v>
      </c>
      <c r="F4537" s="43" t="n">
        <f aca="false">Inputs!$B$5*D4537+Inputs!$B$6*E4537</f>
        <v>334479.382998946</v>
      </c>
      <c r="G4537" s="43" t="n">
        <f aca="false">F4537*SQRT(($B$6-2)/C4537)</f>
        <v>172929.413925708</v>
      </c>
    </row>
    <row r="4538" customFormat="false" ht="15" hidden="false" customHeight="false" outlineLevel="0" collapsed="false">
      <c r="A4538" s="41" t="n">
        <v>-0.1194310679</v>
      </c>
      <c r="B4538" s="41" t="n">
        <v>0.6391626659</v>
      </c>
      <c r="C4538" s="41" t="n">
        <v>3.7742335226</v>
      </c>
      <c r="D4538" s="42" t="n">
        <f aca="false">$B$5*A4538</f>
        <v>-0.305143755522689</v>
      </c>
      <c r="E4538" s="42" t="n">
        <f aca="false">$D$5*A4538+$F$5*B4538</f>
        <v>0.819473810955583</v>
      </c>
      <c r="F4538" s="43" t="n">
        <f aca="false">Inputs!$B$5*D4538+Inputs!$B$6*E4538</f>
        <v>-71488.0661000481</v>
      </c>
      <c r="G4538" s="43" t="n">
        <f aca="false">F4538*SQRT(($B$6-2)/C4538)</f>
        <v>-52039.6255140155</v>
      </c>
    </row>
    <row r="4539" customFormat="false" ht="15" hidden="false" customHeight="false" outlineLevel="0" collapsed="false">
      <c r="A4539" s="41" t="n">
        <v>0.8920548938</v>
      </c>
      <c r="B4539" s="41" t="n">
        <v>1.2775765215</v>
      </c>
      <c r="C4539" s="41" t="n">
        <v>4.8082475112</v>
      </c>
      <c r="D4539" s="42" t="n">
        <f aca="false">$B$5*A4539</f>
        <v>2.2791806622247</v>
      </c>
      <c r="E4539" s="42" t="n">
        <f aca="false">$D$5*A4539+$F$5*B4539</f>
        <v>4.32877101055756</v>
      </c>
      <c r="F4539" s="43" t="n">
        <f aca="false">Inputs!$B$5*D4539+Inputs!$B$6*E4539</f>
        <v>11479.5156945921</v>
      </c>
      <c r="G4539" s="43" t="n">
        <f aca="false">F4539*SQRT(($B$6-2)/C4539)</f>
        <v>7403.63766611392</v>
      </c>
    </row>
    <row r="4540" customFormat="false" ht="15" hidden="false" customHeight="false" outlineLevel="0" collapsed="false">
      <c r="A4540" s="41" t="n">
        <v>0.428496479</v>
      </c>
      <c r="B4540" s="41" t="n">
        <v>1.0509127008</v>
      </c>
      <c r="C4540" s="41" t="n">
        <v>4.0230155522</v>
      </c>
      <c r="D4540" s="42" t="n">
        <f aca="false">$B$5*A4540</f>
        <v>1.09479909314542</v>
      </c>
      <c r="E4540" s="42" t="n">
        <f aca="false">$D$5*A4540+$F$5*B4540</f>
        <v>2.83430257831391</v>
      </c>
      <c r="F4540" s="43" t="n">
        <f aca="false">Inputs!$B$5*D4540+Inputs!$B$6*E4540</f>
        <v>-32235.2196011535</v>
      </c>
      <c r="G4540" s="43" t="n">
        <f aca="false">F4540*SQRT(($B$6-2)/C4540)</f>
        <v>-22728.4476910827</v>
      </c>
    </row>
    <row r="4541" customFormat="false" ht="15" hidden="false" customHeight="false" outlineLevel="0" collapsed="false">
      <c r="A4541" s="41" t="n">
        <v>-0.665108172</v>
      </c>
      <c r="B4541" s="41" t="n">
        <v>0.9180819604</v>
      </c>
      <c r="C4541" s="41" t="n">
        <v>4.4186387836</v>
      </c>
      <c r="D4541" s="42" t="n">
        <f aca="false">$B$5*A4541</f>
        <v>-1.69933677226134</v>
      </c>
      <c r="E4541" s="42" t="n">
        <f aca="false">$D$5*A4541+$F$5*B4541</f>
        <v>0.00260953620349258</v>
      </c>
      <c r="F4541" s="43" t="n">
        <f aca="false">Inputs!$B$5*D4541+Inputs!$B$6*E4541</f>
        <v>-170064.154036308</v>
      </c>
      <c r="G4541" s="43" t="n">
        <f aca="false">F4541*SQRT(($B$6-2)/C4541)</f>
        <v>-114415.14908524</v>
      </c>
    </row>
    <row r="4542" customFormat="false" ht="15" hidden="false" customHeight="false" outlineLevel="0" collapsed="false">
      <c r="A4542" s="41" t="n">
        <v>0.9047291502</v>
      </c>
      <c r="B4542" s="41" t="n">
        <v>1.5128866748</v>
      </c>
      <c r="C4542" s="41" t="n">
        <v>3.3339775183</v>
      </c>
      <c r="D4542" s="42" t="n">
        <f aca="false">$B$5*A4542</f>
        <v>2.31156310897291</v>
      </c>
      <c r="E4542" s="42" t="n">
        <f aca="false">$D$5*A4542+$F$5*B4542</f>
        <v>4.76525099584687</v>
      </c>
      <c r="F4542" s="43" t="n">
        <f aca="false">Inputs!$B$5*D4542+Inputs!$B$6*E4542</f>
        <v>-7106.23889505261</v>
      </c>
      <c r="G4542" s="43" t="n">
        <f aca="false">F4542*SQRT(($B$6-2)/C4542)</f>
        <v>-5503.93717159695</v>
      </c>
    </row>
    <row r="4543" customFormat="false" ht="15" hidden="false" customHeight="false" outlineLevel="0" collapsed="false">
      <c r="A4543" s="41" t="n">
        <v>-1.6684359922</v>
      </c>
      <c r="B4543" s="41" t="n">
        <v>-0.9071831156</v>
      </c>
      <c r="C4543" s="41" t="n">
        <v>4.8737142159</v>
      </c>
      <c r="D4543" s="42" t="n">
        <f aca="false">$B$5*A4543</f>
        <v>-4.26281731764647</v>
      </c>
      <c r="E4543" s="42" t="n">
        <f aca="false">$D$5*A4543+$F$5*B4543</f>
        <v>-5.53666329532386</v>
      </c>
      <c r="F4543" s="43" t="n">
        <f aca="false">Inputs!$B$5*D4543+Inputs!$B$6*E4543</f>
        <v>-149448.566998454</v>
      </c>
      <c r="G4543" s="43" t="n">
        <f aca="false">F4543*SQRT(($B$6-2)/C4543)</f>
        <v>-95736.3185766996</v>
      </c>
    </row>
    <row r="4544" customFormat="false" ht="15" hidden="false" customHeight="false" outlineLevel="0" collapsed="false">
      <c r="A4544" s="41" t="n">
        <v>0.8231409694</v>
      </c>
      <c r="B4544" s="41" t="n">
        <v>-2.6513644799</v>
      </c>
      <c r="C4544" s="41" t="n">
        <v>2.7291528026</v>
      </c>
      <c r="D4544" s="42" t="n">
        <f aca="false">$B$5*A4544</f>
        <v>2.10310709887994</v>
      </c>
      <c r="E4544" s="42" t="n">
        <f aca="false">$D$5*A4544+$F$5*B4544</f>
        <v>-2.6194924235521</v>
      </c>
      <c r="F4544" s="43" t="n">
        <f aca="false">Inputs!$B$5*D4544+Inputs!$B$6*E4544</f>
        <v>341285.3310656</v>
      </c>
      <c r="G4544" s="43" t="n">
        <f aca="false">F4544*SQRT(($B$6-2)/C4544)</f>
        <v>292158.612860599</v>
      </c>
    </row>
    <row r="4545" customFormat="false" ht="15" hidden="false" customHeight="false" outlineLevel="0" collapsed="false">
      <c r="A4545" s="41" t="n">
        <v>0.4920061738</v>
      </c>
      <c r="B4545" s="41" t="n">
        <v>1.0598044249</v>
      </c>
      <c r="C4545" s="41" t="n">
        <v>6.4410541777</v>
      </c>
      <c r="D4545" s="42" t="n">
        <f aca="false">$B$5*A4545</f>
        <v>1.25706496855062</v>
      </c>
      <c r="E4545" s="42" t="n">
        <f aca="false">$D$5*A4545+$F$5*B4545</f>
        <v>3.00078320911438</v>
      </c>
      <c r="F4545" s="43" t="n">
        <f aca="false">Inputs!$B$5*D4545+Inputs!$B$6*E4545</f>
        <v>-24332.6636006566</v>
      </c>
      <c r="G4545" s="43" t="n">
        <f aca="false">F4545*SQRT(($B$6-2)/C4545)</f>
        <v>-13558.9535765831</v>
      </c>
    </row>
    <row r="4546" customFormat="false" ht="15" hidden="false" customHeight="false" outlineLevel="0" collapsed="false">
      <c r="A4546" s="41" t="n">
        <v>-0.5763752476</v>
      </c>
      <c r="B4546" s="41" t="n">
        <v>-0.4301900001</v>
      </c>
      <c r="C4546" s="41" t="n">
        <v>3.7237927301</v>
      </c>
      <c r="D4546" s="42" t="n">
        <f aca="false">$B$5*A4546</f>
        <v>-1.47262609918423</v>
      </c>
      <c r="E4546" s="42" t="n">
        <f aca="false">$D$5*A4546+$F$5*B4546</f>
        <v>-2.11436367537184</v>
      </c>
      <c r="F4546" s="43" t="n">
        <f aca="false">Inputs!$B$5*D4546+Inputs!$B$6*E4546</f>
        <v>-41544.4261498308</v>
      </c>
      <c r="G4546" s="43" t="n">
        <f aca="false">F4546*SQRT(($B$6-2)/C4546)</f>
        <v>-30446.3343576224</v>
      </c>
    </row>
    <row r="4547" customFormat="false" ht="15" hidden="false" customHeight="false" outlineLevel="0" collapsed="false">
      <c r="A4547" s="41" t="n">
        <v>-1.0741373472</v>
      </c>
      <c r="B4547" s="41" t="n">
        <v>-0.5215471197</v>
      </c>
      <c r="C4547" s="41" t="n">
        <v>6.1118077569</v>
      </c>
      <c r="D4547" s="42" t="n">
        <f aca="false">$B$5*A4547</f>
        <v>-2.7443973317414</v>
      </c>
      <c r="E4547" s="42" t="n">
        <f aca="false">$D$5*A4547+$F$5*B4547</f>
        <v>-3.4565826970342</v>
      </c>
      <c r="F4547" s="43" t="n">
        <f aca="false">Inputs!$B$5*D4547+Inputs!$B$6*E4547</f>
        <v>-101610.598322431</v>
      </c>
      <c r="G4547" s="43" t="n">
        <f aca="false">F4547*SQRT(($B$6-2)/C4547)</f>
        <v>-58125.8295242001</v>
      </c>
    </row>
    <row r="4548" customFormat="false" ht="15" hidden="false" customHeight="false" outlineLevel="0" collapsed="false">
      <c r="A4548" s="41" t="n">
        <v>-0.492568502</v>
      </c>
      <c r="B4548" s="41" t="n">
        <v>-0.6828412745</v>
      </c>
      <c r="C4548" s="41" t="n">
        <v>1.880617426</v>
      </c>
      <c r="D4548" s="42" t="n">
        <f aca="false">$B$5*A4548</f>
        <v>-1.25850170475169</v>
      </c>
      <c r="E4548" s="42" t="n">
        <f aca="false">$D$5*A4548+$F$5*B4548</f>
        <v>-2.35120232612276</v>
      </c>
      <c r="F4548" s="43" t="n">
        <f aca="false">Inputs!$B$5*D4548+Inputs!$B$6*E4548</f>
        <v>-8290.05416903136</v>
      </c>
      <c r="G4548" s="43" t="n">
        <f aca="false">F4548*SQRT(($B$6-2)/C4548)</f>
        <v>-8549.13427266476</v>
      </c>
    </row>
    <row r="4549" customFormat="false" ht="15" hidden="false" customHeight="false" outlineLevel="0" collapsed="false">
      <c r="A4549" s="41" t="n">
        <v>-0.7376781778</v>
      </c>
      <c r="B4549" s="41" t="n">
        <v>-0.2710047849</v>
      </c>
      <c r="C4549" s="41" t="n">
        <v>2.5462695755</v>
      </c>
      <c r="D4549" s="42" t="n">
        <f aca="false">$B$5*A4549</f>
        <v>-1.88475154328772</v>
      </c>
      <c r="E4549" s="42" t="n">
        <f aca="false">$D$5*A4549+$F$5*B4549</f>
        <v>-2.22332599202425</v>
      </c>
      <c r="F4549" s="43" t="n">
        <f aca="false">Inputs!$B$5*D4549+Inputs!$B$6*E4549</f>
        <v>-77308.85472756</v>
      </c>
      <c r="G4549" s="43" t="n">
        <f aca="false">F4549*SQRT(($B$6-2)/C4549)</f>
        <v>-68516.0073030391</v>
      </c>
    </row>
    <row r="4550" customFormat="false" ht="15" hidden="false" customHeight="false" outlineLevel="0" collapsed="false">
      <c r="A4550" s="41" t="n">
        <v>-0.2831043157</v>
      </c>
      <c r="B4550" s="41" t="n">
        <v>1.8741318999</v>
      </c>
      <c r="C4550" s="41" t="n">
        <v>0.9531099294</v>
      </c>
      <c r="D4550" s="42" t="n">
        <f aca="false">$B$5*A4550</f>
        <v>-0.723325309036937</v>
      </c>
      <c r="E4550" s="42" t="n">
        <f aca="false">$D$5*A4550+$F$5*B4550</f>
        <v>2.56247509801693</v>
      </c>
      <c r="F4550" s="43" t="n">
        <f aca="false">Inputs!$B$5*D4550+Inputs!$B$6*E4550</f>
        <v>-200456.28580454</v>
      </c>
      <c r="G4550" s="43" t="n">
        <f aca="false">F4550*SQRT(($B$6-2)/C4550)</f>
        <v>-290377.645849994</v>
      </c>
    </row>
    <row r="4551" customFormat="false" ht="15" hidden="false" customHeight="false" outlineLevel="0" collapsed="false">
      <c r="A4551" s="41" t="n">
        <v>-0.3941851431</v>
      </c>
      <c r="B4551" s="41" t="n">
        <v>0.3441502162</v>
      </c>
      <c r="C4551" s="41" t="n">
        <v>4.4781977584</v>
      </c>
      <c r="D4551" s="42" t="n">
        <f aca="false">$B$5*A4551</f>
        <v>-1.00713438347128</v>
      </c>
      <c r="E4551" s="42" t="n">
        <f aca="false">$D$5*A4551+$F$5*B4551</f>
        <v>-0.343738723180037</v>
      </c>
      <c r="F4551" s="43" t="n">
        <f aca="false">Inputs!$B$5*D4551+Inputs!$B$6*E4551</f>
        <v>-83526.5021881257</v>
      </c>
      <c r="G4551" s="43" t="n">
        <f aca="false">F4551*SQRT(($B$6-2)/C4551)</f>
        <v>-55819.7206459806</v>
      </c>
    </row>
    <row r="4552" customFormat="false" ht="15" hidden="false" customHeight="false" outlineLevel="0" collapsed="false">
      <c r="A4552" s="41" t="n">
        <v>-0.5768829665</v>
      </c>
      <c r="B4552" s="41" t="n">
        <v>-0.5895957758</v>
      </c>
      <c r="C4552" s="41" t="n">
        <v>4.332663304</v>
      </c>
      <c r="D4552" s="42" t="n">
        <f aca="false">$B$5*A4552</f>
        <v>-1.47392330982313</v>
      </c>
      <c r="E4552" s="42" t="n">
        <f aca="false">$D$5*A4552+$F$5*B4552</f>
        <v>-2.39082486056892</v>
      </c>
      <c r="F4552" s="43" t="n">
        <f aca="false">Inputs!$B$5*D4552+Inputs!$B$6*E4552</f>
        <v>-27851.0879538673</v>
      </c>
      <c r="G4552" s="43" t="n">
        <f aca="false">F4552*SQRT(($B$6-2)/C4552)</f>
        <v>-18922.5513390397</v>
      </c>
    </row>
    <row r="4553" customFormat="false" ht="15" hidden="false" customHeight="false" outlineLevel="0" collapsed="false">
      <c r="A4553" s="41" t="n">
        <v>-1.7043705377</v>
      </c>
      <c r="B4553" s="41" t="n">
        <v>-1.5713662478</v>
      </c>
      <c r="C4553" s="41" t="n">
        <v>2.2411291611</v>
      </c>
      <c r="D4553" s="42" t="n">
        <f aca="false">$B$5*A4553</f>
        <v>-4.35462929219946</v>
      </c>
      <c r="E4553" s="42" t="n">
        <f aca="false">$D$5*A4553+$F$5*B4553</f>
        <v>-6.76904717702415</v>
      </c>
      <c r="F4553" s="43" t="n">
        <f aca="false">Inputs!$B$5*D4553+Inputs!$B$6*E4553</f>
        <v>-97010.5703687385</v>
      </c>
      <c r="G4553" s="43" t="n">
        <f aca="false">F4553*SQRT(($B$6-2)/C4553)</f>
        <v>-91643.2774548846</v>
      </c>
    </row>
    <row r="4554" customFormat="false" ht="15" hidden="false" customHeight="false" outlineLevel="0" collapsed="false">
      <c r="A4554" s="41" t="n">
        <v>-1.2069982797</v>
      </c>
      <c r="B4554" s="41" t="n">
        <v>0.1836968348</v>
      </c>
      <c r="C4554" s="41" t="n">
        <v>3.4601505036</v>
      </c>
      <c r="D4554" s="42" t="n">
        <f aca="false">$B$5*A4554</f>
        <v>-3.08385409636853</v>
      </c>
      <c r="E4554" s="42" t="n">
        <f aca="false">$D$5*A4554+$F$5*B4554</f>
        <v>-2.55496093622754</v>
      </c>
      <c r="F4554" s="43" t="n">
        <f aca="false">Inputs!$B$5*D4554+Inputs!$B$6*E4554</f>
        <v>-180637.362825476</v>
      </c>
      <c r="G4554" s="43" t="n">
        <f aca="false">F4554*SQRT(($B$6-2)/C4554)</f>
        <v>-137333.056977001</v>
      </c>
    </row>
    <row r="4555" customFormat="false" ht="15" hidden="false" customHeight="false" outlineLevel="0" collapsed="false">
      <c r="A4555" s="41" t="n">
        <v>1.0761736553</v>
      </c>
      <c r="B4555" s="41" t="n">
        <v>-1.7866645269</v>
      </c>
      <c r="C4555" s="41" t="n">
        <v>1.4658271611</v>
      </c>
      <c r="D4555" s="42" t="n">
        <f aca="false">$B$5*A4555</f>
        <v>2.74960005421522</v>
      </c>
      <c r="E4555" s="42" t="n">
        <f aca="false">$D$5*A4555+$F$5*B4555</f>
        <v>-0.524263161956057</v>
      </c>
      <c r="F4555" s="43" t="n">
        <f aca="false">Inputs!$B$5*D4555+Inputs!$B$6*E4555</f>
        <v>301173.163519325</v>
      </c>
      <c r="G4555" s="43" t="n">
        <f aca="false">F4555*SQRT(($B$6-2)/C4555)</f>
        <v>351795.181175709</v>
      </c>
    </row>
    <row r="4556" customFormat="false" ht="15" hidden="false" customHeight="false" outlineLevel="0" collapsed="false">
      <c r="A4556" s="41" t="n">
        <v>-0.5490768013</v>
      </c>
      <c r="B4556" s="41" t="n">
        <v>-1.3668907094</v>
      </c>
      <c r="C4556" s="41" t="n">
        <v>6.8804662951</v>
      </c>
      <c r="D4556" s="42" t="n">
        <f aca="false">$B$5*A4556</f>
        <v>-1.40287916842002</v>
      </c>
      <c r="E4556" s="42" t="n">
        <f aca="false">$D$5*A4556+$F$5*B4556</f>
        <v>-3.66684728790107</v>
      </c>
      <c r="F4556" s="43" t="n">
        <f aca="false">Inputs!$B$5*D4556+Inputs!$B$6*E4556</f>
        <v>43054.4475530511</v>
      </c>
      <c r="G4556" s="43" t="n">
        <f aca="false">F4556*SQRT(($B$6-2)/C4556)</f>
        <v>23212.6157825185</v>
      </c>
    </row>
    <row r="4557" customFormat="false" ht="15" hidden="false" customHeight="false" outlineLevel="0" collapsed="false">
      <c r="A4557" s="41" t="n">
        <v>-0.2642770941</v>
      </c>
      <c r="B4557" s="41" t="n">
        <v>1.0757694937</v>
      </c>
      <c r="C4557" s="41" t="n">
        <v>6.727907982</v>
      </c>
      <c r="D4557" s="42" t="n">
        <f aca="false">$B$5*A4557</f>
        <v>-0.67522217133501</v>
      </c>
      <c r="E4557" s="42" t="n">
        <f aca="false">$D$5*A4557+$F$5*B4557</f>
        <v>1.2287083464249</v>
      </c>
      <c r="F4557" s="43" t="n">
        <f aca="false">Inputs!$B$5*D4557+Inputs!$B$6*E4557</f>
        <v>-128957.634454746</v>
      </c>
      <c r="G4557" s="43" t="n">
        <f aca="false">F4557*SQRT(($B$6-2)/C4557)</f>
        <v>-70310.7991872961</v>
      </c>
    </row>
    <row r="4558" customFormat="false" ht="15" hidden="false" customHeight="false" outlineLevel="0" collapsed="false">
      <c r="A4558" s="41" t="n">
        <v>-0.4468824016</v>
      </c>
      <c r="B4558" s="41" t="n">
        <v>-0.0475169722</v>
      </c>
      <c r="C4558" s="41" t="n">
        <v>3.335887297</v>
      </c>
      <c r="D4558" s="42" t="n">
        <f aca="false">$B$5*A4558</f>
        <v>-1.14177472159422</v>
      </c>
      <c r="E4558" s="42" t="n">
        <f aca="false">$D$5*A4558+$F$5*B4558</f>
        <v>-1.14544558477305</v>
      </c>
      <c r="F4558" s="43" t="n">
        <f aca="false">Inputs!$B$5*D4558+Inputs!$B$6*E4558</f>
        <v>-56905.192920769</v>
      </c>
      <c r="G4558" s="43" t="n">
        <f aca="false">F4558*SQRT(($B$6-2)/C4558)</f>
        <v>-44061.6963352827</v>
      </c>
    </row>
    <row r="4559" customFormat="false" ht="15" hidden="false" customHeight="false" outlineLevel="0" collapsed="false">
      <c r="A4559" s="41" t="n">
        <v>1.4552283964</v>
      </c>
      <c r="B4559" s="41" t="n">
        <v>0.4579009305</v>
      </c>
      <c r="C4559" s="41" t="n">
        <v>2.8963934437</v>
      </c>
      <c r="D4559" s="42" t="n">
        <f aca="false">$B$5*A4559</f>
        <v>3.7180765928725</v>
      </c>
      <c r="E4559" s="42" t="n">
        <f aca="false">$D$5*A4559+$F$5*B4559</f>
        <v>4.25352161923949</v>
      </c>
      <c r="F4559" s="43" t="n">
        <f aca="false">Inputs!$B$5*D4559+Inputs!$B$6*E4559</f>
        <v>159131.578325276</v>
      </c>
      <c r="G4559" s="43" t="n">
        <f aca="false">F4559*SQRT(($B$6-2)/C4559)</f>
        <v>132233.834049271</v>
      </c>
    </row>
    <row r="4560" customFormat="false" ht="15" hidden="false" customHeight="false" outlineLevel="0" collapsed="false">
      <c r="A4560" s="41" t="n">
        <v>-0.7600918558</v>
      </c>
      <c r="B4560" s="41" t="n">
        <v>0.1589152858</v>
      </c>
      <c r="C4560" s="41" t="n">
        <v>0.7766443583</v>
      </c>
      <c r="D4560" s="42" t="n">
        <f aca="false">$B$5*A4560</f>
        <v>-1.94201799832539</v>
      </c>
      <c r="E4560" s="42" t="n">
        <f aca="false">$D$5*A4560+$F$5*B4560</f>
        <v>-1.53429925170269</v>
      </c>
      <c r="F4560" s="43" t="n">
        <f aca="false">Inputs!$B$5*D4560+Inputs!$B$6*E4560</f>
        <v>-117486.837247405</v>
      </c>
      <c r="G4560" s="43" t="n">
        <f aca="false">F4560*SQRT(($B$6-2)/C4560)</f>
        <v>-188535.490281907</v>
      </c>
    </row>
    <row r="4561" customFormat="false" ht="15" hidden="false" customHeight="false" outlineLevel="0" collapsed="false">
      <c r="A4561" s="41" t="n">
        <v>-0.8275490114</v>
      </c>
      <c r="B4561" s="41" t="n">
        <v>0.4204820127</v>
      </c>
      <c r="C4561" s="41" t="n">
        <v>5.9920458724</v>
      </c>
      <c r="D4561" s="42" t="n">
        <f aca="false">$B$5*A4561</f>
        <v>-2.11436954937991</v>
      </c>
      <c r="E4561" s="42" t="n">
        <f aca="false">$D$5*A4561+$F$5*B4561</f>
        <v>-1.2431606083901</v>
      </c>
      <c r="F4561" s="43" t="n">
        <f aca="false">Inputs!$B$5*D4561+Inputs!$B$6*E4561</f>
        <v>-149278.924518486</v>
      </c>
      <c r="G4561" s="43" t="n">
        <f aca="false">F4561*SQRT(($B$6-2)/C4561)</f>
        <v>-86243.4121390999</v>
      </c>
    </row>
    <row r="4562" customFormat="false" ht="15" hidden="false" customHeight="false" outlineLevel="0" collapsed="false">
      <c r="A4562" s="41" t="n">
        <v>0.5153401541</v>
      </c>
      <c r="B4562" s="41" t="n">
        <v>-1.3671597005</v>
      </c>
      <c r="C4562" s="41" t="n">
        <v>1.7090469495</v>
      </c>
      <c r="D4562" s="42" t="n">
        <f aca="false">$B$5*A4562</f>
        <v>1.31668277575298</v>
      </c>
      <c r="E4562" s="42" t="n">
        <f aca="false">$D$5*A4562+$F$5*B4562</f>
        <v>-1.13443814096273</v>
      </c>
      <c r="F4562" s="43" t="n">
        <f aca="false">Inputs!$B$5*D4562+Inputs!$B$6*E4562</f>
        <v>188390.184623435</v>
      </c>
      <c r="G4562" s="43" t="n">
        <f aca="false">F4562*SQRT(($B$6-2)/C4562)</f>
        <v>203796.289618358</v>
      </c>
    </row>
    <row r="4563" customFormat="false" ht="15" hidden="false" customHeight="false" outlineLevel="0" collapsed="false">
      <c r="A4563" s="41" t="n">
        <v>0.1751494174</v>
      </c>
      <c r="B4563" s="41" t="n">
        <v>-0.117573258</v>
      </c>
      <c r="C4563" s="41" t="n">
        <v>6.3438867521</v>
      </c>
      <c r="D4563" s="42" t="n">
        <f aca="false">$B$5*A4563</f>
        <v>0.447502914801007</v>
      </c>
      <c r="E4563" s="42" t="n">
        <f aca="false">$D$5*A4563+$F$5*B4563</f>
        <v>0.21376446121897</v>
      </c>
      <c r="F4563" s="43" t="n">
        <f aca="false">Inputs!$B$5*D4563+Inputs!$B$6*E4563</f>
        <v>34062.0684191522</v>
      </c>
      <c r="G4563" s="43" t="n">
        <f aca="false">F4563*SQRT(($B$6-2)/C4563)</f>
        <v>19125.3021037863</v>
      </c>
    </row>
    <row r="4564" customFormat="false" ht="15" hidden="false" customHeight="false" outlineLevel="0" collapsed="false">
      <c r="A4564" s="41" t="n">
        <v>0.5446773972</v>
      </c>
      <c r="B4564" s="41" t="n">
        <v>0.831347051</v>
      </c>
      <c r="C4564" s="41" t="n">
        <v>0.9247176671</v>
      </c>
      <c r="D4564" s="42" t="n">
        <f aca="false">$B$5*A4564</f>
        <v>1.39163878756485</v>
      </c>
      <c r="E4564" s="42" t="n">
        <f aca="false">$D$5*A4564+$F$5*B4564</f>
        <v>2.73163153000474</v>
      </c>
      <c r="F4564" s="43" t="n">
        <f aca="false">Inputs!$B$5*D4564+Inputs!$B$6*E4564</f>
        <v>2582.30225624825</v>
      </c>
      <c r="G4564" s="43" t="n">
        <f aca="false">F4564*SQRT(($B$6-2)/C4564)</f>
        <v>3797.67237096359</v>
      </c>
    </row>
    <row r="4565" customFormat="false" ht="15" hidden="false" customHeight="false" outlineLevel="0" collapsed="false">
      <c r="A4565" s="41" t="n">
        <v>0.4774496041</v>
      </c>
      <c r="B4565" s="41" t="n">
        <v>-0.3031933534</v>
      </c>
      <c r="C4565" s="41" t="n">
        <v>1.4132841829</v>
      </c>
      <c r="D4565" s="42" t="n">
        <f aca="false">$B$5*A4565</f>
        <v>1.21987325266054</v>
      </c>
      <c r="E4565" s="42" t="n">
        <f aca="false">$D$5*A4565+$F$5*B4565</f>
        <v>0.612595852349609</v>
      </c>
      <c r="F4565" s="43" t="n">
        <f aca="false">Inputs!$B$5*D4565+Inputs!$B$6*E4565</f>
        <v>91357.5326485737</v>
      </c>
      <c r="G4565" s="43" t="n">
        <f aca="false">F4565*SQRT(($B$6-2)/C4565)</f>
        <v>108678.743937387</v>
      </c>
    </row>
    <row r="4566" customFormat="false" ht="15" hidden="false" customHeight="false" outlineLevel="0" collapsed="false">
      <c r="A4566" s="41" t="n">
        <v>0.9333300209</v>
      </c>
      <c r="B4566" s="41" t="n">
        <v>-0.8730627763</v>
      </c>
      <c r="C4566" s="41" t="n">
        <v>1.1563429233</v>
      </c>
      <c r="D4566" s="42" t="n">
        <f aca="false">$B$5*A4566</f>
        <v>2.38463770547509</v>
      </c>
      <c r="E4566" s="42" t="n">
        <f aca="false">$D$5*A4566+$F$5*B4566</f>
        <v>0.713384531387251</v>
      </c>
      <c r="F4566" s="43" t="n">
        <f aca="false">Inputs!$B$5*D4566+Inputs!$B$6*E4566</f>
        <v>202794.543978146</v>
      </c>
      <c r="G4566" s="43" t="n">
        <f aca="false">F4566*SQRT(($B$6-2)/C4566)</f>
        <v>266703.024563172</v>
      </c>
    </row>
    <row r="4567" customFormat="false" ht="15" hidden="false" customHeight="false" outlineLevel="0" collapsed="false">
      <c r="A4567" s="41" t="n">
        <v>-1.3205219934</v>
      </c>
      <c r="B4567" s="41" t="n">
        <v>-3.1952866846</v>
      </c>
      <c r="C4567" s="41" t="n">
        <v>1.6446861831</v>
      </c>
      <c r="D4567" s="42" t="n">
        <f aca="false">$B$5*A4567</f>
        <v>-3.37390469164836</v>
      </c>
      <c r="E4567" s="42" t="n">
        <f aca="false">$D$5*A4567+$F$5*B4567</f>
        <v>-8.65974130372891</v>
      </c>
      <c r="F4567" s="43" t="n">
        <f aca="false">Inputs!$B$5*D4567+Inputs!$B$6*E4567</f>
        <v>95596.59602161</v>
      </c>
      <c r="G4567" s="43" t="n">
        <f aca="false">F4567*SQRT(($B$6-2)/C4567)</f>
        <v>105418.27469718</v>
      </c>
    </row>
    <row r="4568" customFormat="false" ht="15" hidden="false" customHeight="false" outlineLevel="0" collapsed="false">
      <c r="A4568" s="41" t="n">
        <v>-0.0701409517</v>
      </c>
      <c r="B4568" s="41" t="n">
        <v>-0.8215464395</v>
      </c>
      <c r="C4568" s="41" t="n">
        <v>13.9844819224</v>
      </c>
      <c r="D4568" s="42" t="n">
        <f aca="false">$B$5*A4568</f>
        <v>-0.179208591148112</v>
      </c>
      <c r="E4568" s="42" t="n">
        <f aca="false">$D$5*A4568+$F$5*B4568</f>
        <v>-1.58550723207012</v>
      </c>
      <c r="F4568" s="43" t="n">
        <f aca="false">Inputs!$B$5*D4568+Inputs!$B$6*E4568</f>
        <v>61354.5024886949</v>
      </c>
      <c r="G4568" s="43" t="n">
        <f aca="false">F4568*SQRT(($B$6-2)/C4568)</f>
        <v>23202.6850891354</v>
      </c>
    </row>
    <row r="4569" customFormat="false" ht="15" hidden="false" customHeight="false" outlineLevel="0" collapsed="false">
      <c r="A4569" s="41" t="n">
        <v>0.3977544761</v>
      </c>
      <c r="B4569" s="41" t="n">
        <v>-1.971227394</v>
      </c>
      <c r="C4569" s="41" t="n">
        <v>3.0438740387</v>
      </c>
      <c r="D4569" s="42" t="n">
        <f aca="false">$B$5*A4569</f>
        <v>1.01625395089608</v>
      </c>
      <c r="E4569" s="42" t="n">
        <f aca="false">$D$5*A4569+$F$5*B4569</f>
        <v>-2.45731406882809</v>
      </c>
      <c r="F4569" s="43" t="n">
        <f aca="false">Inputs!$B$5*D4569+Inputs!$B$6*E4569</f>
        <v>224491.098531013</v>
      </c>
      <c r="G4569" s="43" t="n">
        <f aca="false">F4569*SQRT(($B$6-2)/C4569)</f>
        <v>181970.414651645</v>
      </c>
    </row>
    <row r="4570" customFormat="false" ht="15" hidden="false" customHeight="false" outlineLevel="0" collapsed="false">
      <c r="A4570" s="41" t="n">
        <v>-0.6471785509</v>
      </c>
      <c r="B4570" s="41" t="n">
        <v>0.4702699059</v>
      </c>
      <c r="C4570" s="41" t="n">
        <v>5.3762891827</v>
      </c>
      <c r="D4570" s="42" t="n">
        <f aca="false">$B$5*A4570</f>
        <v>-1.65352698412368</v>
      </c>
      <c r="E4570" s="42" t="n">
        <f aca="false">$D$5*A4570+$F$5*B4570</f>
        <v>-0.727982293357717</v>
      </c>
      <c r="F4570" s="43" t="n">
        <f aca="false">Inputs!$B$5*D4570+Inputs!$B$6*E4570</f>
        <v>-128953.583744482</v>
      </c>
      <c r="G4570" s="43" t="n">
        <f aca="false">F4570*SQRT(($B$6-2)/C4570)</f>
        <v>-78651.5170043729</v>
      </c>
    </row>
    <row r="4571" customFormat="false" ht="15" hidden="false" customHeight="false" outlineLevel="0" collapsed="false">
      <c r="A4571" s="41" t="n">
        <v>-1.0298361463</v>
      </c>
      <c r="B4571" s="41" t="n">
        <v>0.4092567486</v>
      </c>
      <c r="C4571" s="41" t="n">
        <v>1.3555896569</v>
      </c>
      <c r="D4571" s="42" t="n">
        <f aca="false">$B$5*A4571</f>
        <v>-2.63120873639107</v>
      </c>
      <c r="E4571" s="42" t="n">
        <f aca="false">$D$5*A4571+$F$5*B4571</f>
        <v>-1.74390377280179</v>
      </c>
      <c r="F4571" s="43" t="n">
        <f aca="false">Inputs!$B$5*D4571+Inputs!$B$6*E4571</f>
        <v>-175925.684999017</v>
      </c>
      <c r="G4571" s="43" t="n">
        <f aca="false">F4571*SQRT(($B$6-2)/C4571)</f>
        <v>-213687.995545427</v>
      </c>
    </row>
    <row r="4572" customFormat="false" ht="15" hidden="false" customHeight="false" outlineLevel="0" collapsed="false">
      <c r="A4572" s="41" t="n">
        <v>-0.5570225951</v>
      </c>
      <c r="B4572" s="41" t="n">
        <v>-0.0328083098</v>
      </c>
      <c r="C4572" s="41" t="n">
        <v>1.8901312196</v>
      </c>
      <c r="D4572" s="42" t="n">
        <f aca="false">$B$5*A4572</f>
        <v>-1.42318049707239</v>
      </c>
      <c r="E4572" s="42" t="n">
        <f aca="false">$D$5*A4572+$F$5*B4572</f>
        <v>-1.38213574828096</v>
      </c>
      <c r="F4572" s="43" t="n">
        <f aca="false">Inputs!$B$5*D4572+Inputs!$B$6*E4572</f>
        <v>-73211.2622931909</v>
      </c>
      <c r="G4572" s="43" t="n">
        <f aca="false">F4572*SQRT(($B$6-2)/C4572)</f>
        <v>-75309.0059336135</v>
      </c>
    </row>
    <row r="4573" customFormat="false" ht="15" hidden="false" customHeight="false" outlineLevel="0" collapsed="false">
      <c r="A4573" s="41" t="n">
        <v>0.5951580064</v>
      </c>
      <c r="B4573" s="41" t="n">
        <v>0.9527970231</v>
      </c>
      <c r="C4573" s="41" t="n">
        <v>10.6237045415</v>
      </c>
      <c r="D4573" s="42" t="n">
        <f aca="false">$B$5*A4573</f>
        <v>1.52061563540865</v>
      </c>
      <c r="E4573" s="42" t="n">
        <f aca="false">$D$5*A4573+$F$5*B4573</f>
        <v>3.06146762680698</v>
      </c>
      <c r="F4573" s="43" t="n">
        <f aca="false">Inputs!$B$5*D4573+Inputs!$B$6*E4573</f>
        <v>-1011.81779948354</v>
      </c>
      <c r="G4573" s="43" t="n">
        <f aca="false">F4573*SQRT(($B$6-2)/C4573)</f>
        <v>-439.014961318524</v>
      </c>
    </row>
    <row r="4574" customFormat="false" ht="15" hidden="false" customHeight="false" outlineLevel="0" collapsed="false">
      <c r="A4574" s="41" t="n">
        <v>0.0924924113</v>
      </c>
      <c r="B4574" s="41" t="n">
        <v>-0.8140102949</v>
      </c>
      <c r="C4574" s="41" t="n">
        <v>3.1315994305</v>
      </c>
      <c r="D4574" s="42" t="n">
        <f aca="false">$B$5*A4574</f>
        <v>0.236316079540231</v>
      </c>
      <c r="E4574" s="42" t="n">
        <f aca="false">$D$5*A4574+$F$5*B4574</f>
        <v>-1.18549386668761</v>
      </c>
      <c r="F4574" s="43" t="n">
        <f aca="false">Inputs!$B$5*D4574+Inputs!$B$6*E4574</f>
        <v>82906.3012884039</v>
      </c>
      <c r="G4574" s="43" t="n">
        <f aca="false">F4574*SQRT(($B$6-2)/C4574)</f>
        <v>66255.1185591011</v>
      </c>
    </row>
    <row r="4575" customFormat="false" ht="15" hidden="false" customHeight="false" outlineLevel="0" collapsed="false">
      <c r="A4575" s="41" t="n">
        <v>-0.4580388624</v>
      </c>
      <c r="B4575" s="41" t="n">
        <v>0.6369553631</v>
      </c>
      <c r="C4575" s="41" t="n">
        <v>3.8440291396</v>
      </c>
      <c r="D4575" s="42" t="n">
        <f aca="false">$B$5*A4575</f>
        <v>-1.17027923391846</v>
      </c>
      <c r="E4575" s="42" t="n">
        <f aca="false">$D$5*A4575+$F$5*B4575</f>
        <v>0.00991537869514225</v>
      </c>
      <c r="F4575" s="43" t="n">
        <f aca="false">Inputs!$B$5*D4575+Inputs!$B$6*E4575</f>
        <v>-117523.692326604</v>
      </c>
      <c r="G4575" s="43" t="n">
        <f aca="false">F4575*SQRT(($B$6-2)/C4575)</f>
        <v>-84770.9577309236</v>
      </c>
    </row>
    <row r="4576" customFormat="false" ht="15" hidden="false" customHeight="false" outlineLevel="0" collapsed="false">
      <c r="A4576" s="41" t="n">
        <v>-1.0212535835</v>
      </c>
      <c r="B4576" s="41" t="n">
        <v>-0.1780665966</v>
      </c>
      <c r="C4576" s="41" t="n">
        <v>4.6854936717</v>
      </c>
      <c r="D4576" s="42" t="n">
        <f aca="false">$B$5*A4576</f>
        <v>-2.60928047692852</v>
      </c>
      <c r="E4576" s="42" t="n">
        <f aca="false">$D$5*A4576+$F$5*B4576</f>
        <v>-2.73763808227389</v>
      </c>
      <c r="F4576" s="43" t="n">
        <f aca="false">Inputs!$B$5*D4576+Inputs!$B$6*E4576</f>
        <v>-124046.143579157</v>
      </c>
      <c r="G4576" s="43" t="n">
        <f aca="false">F4576*SQRT(($B$6-2)/C4576)</f>
        <v>-81043.9476256786</v>
      </c>
    </row>
    <row r="4577" customFormat="false" ht="15" hidden="false" customHeight="false" outlineLevel="0" collapsed="false">
      <c r="A4577" s="41" t="n">
        <v>-0.3858840984</v>
      </c>
      <c r="B4577" s="41" t="n">
        <v>-0.1033617833</v>
      </c>
      <c r="C4577" s="41" t="n">
        <v>9.7398709295</v>
      </c>
      <c r="D4577" s="42" t="n">
        <f aca="false">$B$5*A4577</f>
        <v>-0.98592539657148</v>
      </c>
      <c r="E4577" s="42" t="n">
        <f aca="false">$D$5*A4577+$F$5*B4577</f>
        <v>-1.09672447761905</v>
      </c>
      <c r="F4577" s="43" t="n">
        <f aca="false">Inputs!$B$5*D4577+Inputs!$B$6*E4577</f>
        <v>-43756.3157761954</v>
      </c>
      <c r="G4577" s="43" t="n">
        <f aca="false">F4577*SQRT(($B$6-2)/C4577)</f>
        <v>-19828.0107094507</v>
      </c>
    </row>
    <row r="4578" customFormat="false" ht="15" hidden="false" customHeight="false" outlineLevel="0" collapsed="false">
      <c r="A4578" s="41" t="n">
        <v>-1.0092825292</v>
      </c>
      <c r="B4578" s="41" t="n">
        <v>-1.8519443522</v>
      </c>
      <c r="C4578" s="41" t="n">
        <v>0.242569922</v>
      </c>
      <c r="D4578" s="42" t="n">
        <f aca="false">$B$5*A4578</f>
        <v>-2.57869469610198</v>
      </c>
      <c r="E4578" s="42" t="n">
        <f aca="false">$D$5*A4578+$F$5*B4578</f>
        <v>-5.59951087415141</v>
      </c>
      <c r="F4578" s="43" t="n">
        <f aca="false">Inputs!$B$5*D4578+Inputs!$B$6*E4578</f>
        <v>22106.0740973723</v>
      </c>
      <c r="G4578" s="43" t="n">
        <f aca="false">F4578*SQRT(($B$6-2)/C4578)</f>
        <v>63475.7944260476</v>
      </c>
    </row>
    <row r="4579" customFormat="false" ht="15" hidden="false" customHeight="false" outlineLevel="0" collapsed="false">
      <c r="A4579" s="41" t="n">
        <v>0.520742616</v>
      </c>
      <c r="B4579" s="41" t="n">
        <v>0.9641314235</v>
      </c>
      <c r="C4579" s="41" t="n">
        <v>7.1750696837</v>
      </c>
      <c r="D4579" s="42" t="n">
        <f aca="false">$B$5*A4579</f>
        <v>1.33048594725786</v>
      </c>
      <c r="E4579" s="42" t="n">
        <f aca="false">$D$5*A4579+$F$5*B4579</f>
        <v>2.90396128187575</v>
      </c>
      <c r="F4579" s="43" t="n">
        <f aca="false">Inputs!$B$5*D4579+Inputs!$B$6*E4579</f>
        <v>-12149.4693680014</v>
      </c>
      <c r="G4579" s="43" t="n">
        <f aca="false">F4579*SQRT(($B$6-2)/C4579)</f>
        <v>-6414.44737683687</v>
      </c>
    </row>
    <row r="4580" customFormat="false" ht="15" hidden="false" customHeight="false" outlineLevel="0" collapsed="false">
      <c r="A4580" s="41" t="n">
        <v>-1.7921749575</v>
      </c>
      <c r="B4580" s="41" t="n">
        <v>0.3689261609</v>
      </c>
      <c r="C4580" s="41" t="n">
        <v>8.1715478347</v>
      </c>
      <c r="D4580" s="42" t="n">
        <f aca="false">$B$5*A4580</f>
        <v>-4.57896765641552</v>
      </c>
      <c r="E4580" s="42" t="n">
        <f aca="false">$D$5*A4580+$F$5*B4580</f>
        <v>-3.62759653971247</v>
      </c>
      <c r="F4580" s="43" t="n">
        <f aca="false">Inputs!$B$5*D4580+Inputs!$B$6*E4580</f>
        <v>-276516.938655928</v>
      </c>
      <c r="G4580" s="43" t="n">
        <f aca="false">F4580*SQRT(($B$6-2)/C4580)</f>
        <v>-136799.520236338</v>
      </c>
    </row>
    <row r="4581" customFormat="false" ht="15" hidden="false" customHeight="false" outlineLevel="0" collapsed="false">
      <c r="A4581" s="41" t="n">
        <v>1.0831829148</v>
      </c>
      <c r="B4581" s="41" t="n">
        <v>0.5959110468</v>
      </c>
      <c r="C4581" s="41" t="n">
        <v>5.0306782075</v>
      </c>
      <c r="D4581" s="42" t="n">
        <f aca="false">$B$5*A4581</f>
        <v>2.76750855829938</v>
      </c>
      <c r="E4581" s="42" t="n">
        <f aca="false">$D$5*A4581+$F$5*B4581</f>
        <v>3.60651491094964</v>
      </c>
      <c r="F4581" s="43" t="n">
        <f aca="false">Inputs!$B$5*D4581+Inputs!$B$6*E4581</f>
        <v>96425.1102824563</v>
      </c>
      <c r="G4581" s="43" t="n">
        <f aca="false">F4581*SQRT(($B$6-2)/C4581)</f>
        <v>60798.361179367</v>
      </c>
    </row>
    <row r="4582" customFormat="false" ht="15" hidden="false" customHeight="false" outlineLevel="0" collapsed="false">
      <c r="A4582" s="41" t="n">
        <v>-0.4166701787</v>
      </c>
      <c r="B4582" s="41" t="n">
        <v>-0.9434963698</v>
      </c>
      <c r="C4582" s="41" t="n">
        <v>2.7132566152</v>
      </c>
      <c r="D4582" s="42" t="n">
        <f aca="false">$B$5*A4582</f>
        <v>-1.06458315560978</v>
      </c>
      <c r="E4582" s="42" t="n">
        <f aca="false">$D$5*A4582+$F$5*B4582</f>
        <v>-2.62068031484349</v>
      </c>
      <c r="F4582" s="43" t="n">
        <f aca="false">Inputs!$B$5*D4582+Inputs!$B$6*E4582</f>
        <v>24575.7001811964</v>
      </c>
      <c r="G4582" s="43" t="n">
        <f aca="false">F4582*SQRT(($B$6-2)/C4582)</f>
        <v>21099.6602675269</v>
      </c>
    </row>
    <row r="4583" customFormat="false" ht="15" hidden="false" customHeight="false" outlineLevel="0" collapsed="false">
      <c r="A4583" s="41" t="n">
        <v>0.0809780793</v>
      </c>
      <c r="B4583" s="41" t="n">
        <v>0.2477850588</v>
      </c>
      <c r="C4583" s="41" t="n">
        <v>4.2193364847</v>
      </c>
      <c r="D4583" s="42" t="n">
        <f aca="false">$B$5*A4583</f>
        <v>0.206897214159601</v>
      </c>
      <c r="E4583" s="42" t="n">
        <f aca="false">$D$5*A4583+$F$5*B4583</f>
        <v>0.620555903197618</v>
      </c>
      <c r="F4583" s="43" t="n">
        <f aca="false">Inputs!$B$5*D4583+Inputs!$B$6*E4583</f>
        <v>-10338.0737439208</v>
      </c>
      <c r="G4583" s="43" t="n">
        <f aca="false">F4583*SQRT(($B$6-2)/C4583)</f>
        <v>-7117.58304647283</v>
      </c>
    </row>
    <row r="4584" customFormat="false" ht="15" hidden="false" customHeight="false" outlineLevel="0" collapsed="false">
      <c r="A4584" s="41" t="n">
        <v>0.0958075112</v>
      </c>
      <c r="B4584" s="41" t="n">
        <v>-0.1801346301</v>
      </c>
      <c r="C4584" s="41" t="n">
        <v>1.2697606247</v>
      </c>
      <c r="D4584" s="42" t="n">
        <f aca="false">$B$5*A4584</f>
        <v>0.244786086978044</v>
      </c>
      <c r="E4584" s="42" t="n">
        <f aca="false">$D$5*A4584+$F$5*B4584</f>
        <v>-0.0830640688083547</v>
      </c>
      <c r="F4584" s="43" t="n">
        <f aca="false">Inputs!$B$5*D4584+Inputs!$B$6*E4584</f>
        <v>28631.8121382221</v>
      </c>
      <c r="G4584" s="43" t="n">
        <f aca="false">F4584*SQRT(($B$6-2)/C4584)</f>
        <v>35933.780115172</v>
      </c>
    </row>
    <row r="4585" customFormat="false" ht="15" hidden="false" customHeight="false" outlineLevel="0" collapsed="false">
      <c r="A4585" s="41" t="n">
        <v>-1.0826517241</v>
      </c>
      <c r="B4585" s="41" t="n">
        <v>0.4226882913</v>
      </c>
      <c r="C4585" s="41" t="n">
        <v>0.4986379901</v>
      </c>
      <c r="D4585" s="42" t="n">
        <f aca="false">$B$5*A4585</f>
        <v>-2.76615137772697</v>
      </c>
      <c r="E4585" s="42" t="n">
        <f aca="false">$D$5*A4585+$F$5*B4585</f>
        <v>-1.84639023805818</v>
      </c>
      <c r="F4585" s="43" t="n">
        <f aca="false">Inputs!$B$5*D4585+Inputs!$B$6*E4585</f>
        <v>-184295.625869788</v>
      </c>
      <c r="G4585" s="43" t="n">
        <f aca="false">F4585*SQRT(($B$6-2)/C4585)</f>
        <v>-369094.304651686</v>
      </c>
    </row>
    <row r="4586" customFormat="false" ht="15" hidden="false" customHeight="false" outlineLevel="0" collapsed="false">
      <c r="A4586" s="41" t="n">
        <v>0.4708544944</v>
      </c>
      <c r="B4586" s="41" t="n">
        <v>0.2008221255</v>
      </c>
      <c r="C4586" s="41" t="n">
        <v>3.8682823373</v>
      </c>
      <c r="D4586" s="42" t="n">
        <f aca="false">$B$5*A4586</f>
        <v>1.20302289221976</v>
      </c>
      <c r="E4586" s="42" t="n">
        <f aca="false">$D$5*A4586+$F$5*B4586</f>
        <v>1.46720809308335</v>
      </c>
      <c r="F4586" s="43" t="n">
        <f aca="false">Inputs!$B$5*D4586+Inputs!$B$6*E4586</f>
        <v>46941.8845678086</v>
      </c>
      <c r="G4586" s="43" t="n">
        <f aca="false">F4586*SQRT(($B$6-2)/C4586)</f>
        <v>33753.3153243086</v>
      </c>
    </row>
    <row r="4587" customFormat="false" ht="15" hidden="false" customHeight="false" outlineLevel="0" collapsed="false">
      <c r="A4587" s="41" t="n">
        <v>0.1109936451</v>
      </c>
      <c r="B4587" s="41" t="n">
        <v>1.6792494877</v>
      </c>
      <c r="C4587" s="41" t="n">
        <v>0.1137078403</v>
      </c>
      <c r="D4587" s="42" t="n">
        <f aca="false">$B$5*A4587</f>
        <v>0.283586325572548</v>
      </c>
      <c r="E4587" s="42" t="n">
        <f aca="false">$D$5*A4587+$F$5*B4587</f>
        <v>3.16375370132949</v>
      </c>
      <c r="F4587" s="43" t="n">
        <f aca="false">Inputs!$B$5*D4587+Inputs!$B$6*E4587</f>
        <v>-129829.05250922</v>
      </c>
      <c r="G4587" s="43" t="n">
        <f aca="false">F4587*SQRT(($B$6-2)/C4587)</f>
        <v>-544492.221659401</v>
      </c>
    </row>
    <row r="4588" customFormat="false" ht="15" hidden="false" customHeight="false" outlineLevel="0" collapsed="false">
      <c r="A4588" s="41" t="n">
        <v>-0.6243787846</v>
      </c>
      <c r="B4588" s="41" t="n">
        <v>1.2814350975</v>
      </c>
      <c r="C4588" s="41" t="n">
        <v>2.1905603981</v>
      </c>
      <c r="D4588" s="42" t="n">
        <f aca="false">$B$5*A4588</f>
        <v>-1.59527408195884</v>
      </c>
      <c r="E4588" s="42" t="n">
        <f aca="false">$D$5*A4588+$F$5*B4588</f>
        <v>0.726946669183723</v>
      </c>
      <c r="F4588" s="43" t="n">
        <f aca="false">Inputs!$B$5*D4588+Inputs!$B$6*E4588</f>
        <v>-195874.74165507</v>
      </c>
      <c r="G4588" s="43" t="n">
        <f aca="false">F4588*SQRT(($B$6-2)/C4588)</f>
        <v>-187161.198896696</v>
      </c>
    </row>
    <row r="4589" customFormat="false" ht="15" hidden="false" customHeight="false" outlineLevel="0" collapsed="false">
      <c r="A4589" s="41" t="n">
        <v>-0.7340244692</v>
      </c>
      <c r="B4589" s="41" t="n">
        <v>1.108950573</v>
      </c>
      <c r="C4589" s="41" t="n">
        <v>1.4435152648</v>
      </c>
      <c r="D4589" s="42" t="n">
        <f aca="false">$B$5*A4589</f>
        <v>-1.87541639805798</v>
      </c>
      <c r="E4589" s="42" t="n">
        <f aca="false">$D$5*A4589+$F$5*B4589</f>
        <v>0.168198454093426</v>
      </c>
      <c r="F4589" s="43" t="n">
        <f aca="false">Inputs!$B$5*D4589+Inputs!$B$6*E4589</f>
        <v>-195951.562510469</v>
      </c>
      <c r="G4589" s="43" t="n">
        <f aca="false">F4589*SQRT(($B$6-2)/C4589)</f>
        <v>-230649.776605783</v>
      </c>
    </row>
    <row r="4590" customFormat="false" ht="15" hidden="false" customHeight="false" outlineLevel="0" collapsed="false">
      <c r="A4590" s="41" t="n">
        <v>1.2333675501</v>
      </c>
      <c r="B4590" s="41" t="n">
        <v>-0.2930512034</v>
      </c>
      <c r="C4590" s="41" t="n">
        <v>2.6986379088</v>
      </c>
      <c r="D4590" s="42" t="n">
        <f aca="false">$B$5*A4590</f>
        <v>3.15122700311492</v>
      </c>
      <c r="E4590" s="42" t="n">
        <f aca="false">$D$5*A4590+$F$5*B4590</f>
        <v>2.42888189220502</v>
      </c>
      <c r="F4590" s="43" t="n">
        <f aca="false">Inputs!$B$5*D4590+Inputs!$B$6*E4590</f>
        <v>193678.605701241</v>
      </c>
      <c r="G4590" s="43" t="n">
        <f aca="false">F4590*SQRT(($B$6-2)/C4590)</f>
        <v>166734.06535743</v>
      </c>
    </row>
    <row r="4591" customFormat="false" ht="15" hidden="false" customHeight="false" outlineLevel="0" collapsed="false">
      <c r="A4591" s="41" t="n">
        <v>1.6609630541</v>
      </c>
      <c r="B4591" s="41" t="n">
        <v>0.4690358867</v>
      </c>
      <c r="C4591" s="41" t="n">
        <v>2.8737899902</v>
      </c>
      <c r="D4591" s="42" t="n">
        <f aca="false">$B$5*A4591</f>
        <v>4.24372412492268</v>
      </c>
      <c r="E4591" s="42" t="n">
        <f aca="false">$D$5*A4591+$F$5*B4591</f>
        <v>4.7623125282694</v>
      </c>
      <c r="F4591" s="43" t="n">
        <f aca="false">Inputs!$B$5*D4591+Inputs!$B$6*E4591</f>
        <v>186256.786078798</v>
      </c>
      <c r="G4591" s="43" t="n">
        <f aca="false">F4591*SQRT(($B$6-2)/C4591)</f>
        <v>155381.599852655</v>
      </c>
    </row>
    <row r="4592" customFormat="false" ht="15" hidden="false" customHeight="false" outlineLevel="0" collapsed="false">
      <c r="A4592" s="41" t="n">
        <v>-0.8772724411</v>
      </c>
      <c r="B4592" s="41" t="n">
        <v>-0.3741565944</v>
      </c>
      <c r="C4592" s="41" t="n">
        <v>1.1151690939</v>
      </c>
      <c r="D4592" s="42" t="n">
        <f aca="false">$B$5*A4592</f>
        <v>-2.2414118202305</v>
      </c>
      <c r="E4592" s="42" t="n">
        <f aca="false">$D$5*A4592+$F$5*B4592</f>
        <v>-2.73361960600482</v>
      </c>
      <c r="F4592" s="43" t="n">
        <f aca="false">Inputs!$B$5*D4592+Inputs!$B$6*E4592</f>
        <v>-87460.2017228086</v>
      </c>
      <c r="G4592" s="43" t="n">
        <f aca="false">F4592*SQRT(($B$6-2)/C4592)</f>
        <v>-117126.484989679</v>
      </c>
    </row>
    <row r="4593" customFormat="false" ht="15" hidden="false" customHeight="false" outlineLevel="0" collapsed="false">
      <c r="A4593" s="41" t="n">
        <v>1.1327623061</v>
      </c>
      <c r="B4593" s="41" t="n">
        <v>0.9230647019</v>
      </c>
      <c r="C4593" s="41" t="n">
        <v>4.8418827087</v>
      </c>
      <c r="D4593" s="42" t="n">
        <f aca="false">$B$5*A4593</f>
        <v>2.89418281420136</v>
      </c>
      <c r="E4593" s="42" t="n">
        <f aca="false">$D$5*A4593+$F$5*B4593</f>
        <v>4.28940415421558</v>
      </c>
      <c r="F4593" s="43" t="n">
        <f aca="false">Inputs!$B$5*D4593+Inputs!$B$6*E4593</f>
        <v>74948.0737093569</v>
      </c>
      <c r="G4593" s="43" t="n">
        <f aca="false">F4593*SQRT(($B$6-2)/C4593)</f>
        <v>48169.0787864909</v>
      </c>
    </row>
    <row r="4594" customFormat="false" ht="15" hidden="false" customHeight="false" outlineLevel="0" collapsed="false">
      <c r="A4594" s="41" t="n">
        <v>-1.0580404014</v>
      </c>
      <c r="B4594" s="41" t="n">
        <v>-0.1392573122</v>
      </c>
      <c r="C4594" s="41" t="n">
        <v>7.8360439612</v>
      </c>
      <c r="D4594" s="42" t="n">
        <f aca="false">$B$5*A4594</f>
        <v>-2.70326998874578</v>
      </c>
      <c r="E4594" s="42" t="n">
        <f aca="false">$D$5*A4594+$F$5*B4594</f>
        <v>-2.75816183340685</v>
      </c>
      <c r="F4594" s="43" t="n">
        <f aca="false">Inputs!$B$5*D4594+Inputs!$B$6*E4594</f>
        <v>-132418.907204235</v>
      </c>
      <c r="G4594" s="43" t="n">
        <f aca="false">F4594*SQRT(($B$6-2)/C4594)</f>
        <v>-66898.5285505612</v>
      </c>
    </row>
    <row r="4595" customFormat="false" ht="15" hidden="false" customHeight="false" outlineLevel="0" collapsed="false">
      <c r="A4595" s="41" t="n">
        <v>0.2035229828</v>
      </c>
      <c r="B4595" s="41" t="n">
        <v>-0.5076045891</v>
      </c>
      <c r="C4595" s="41" t="n">
        <v>1.267091852</v>
      </c>
      <c r="D4595" s="42" t="n">
        <f aca="false">$B$5*A4595</f>
        <v>0.519996751253797</v>
      </c>
      <c r="E4595" s="42" t="n">
        <f aca="false">$D$5*A4595+$F$5*B4595</f>
        <v>-0.392202547650754</v>
      </c>
      <c r="F4595" s="43" t="n">
        <f aca="false">Inputs!$B$5*D4595+Inputs!$B$6*E4595</f>
        <v>71609.8025079174</v>
      </c>
      <c r="G4595" s="43" t="n">
        <f aca="false">F4595*SQRT(($B$6-2)/C4595)</f>
        <v>89967.0384879601</v>
      </c>
    </row>
    <row r="4596" customFormat="false" ht="15" hidden="false" customHeight="false" outlineLevel="0" collapsed="false">
      <c r="A4596" s="41" t="n">
        <v>2.3577997234</v>
      </c>
      <c r="B4596" s="41" t="n">
        <v>0.2336637434</v>
      </c>
      <c r="C4596" s="41" t="n">
        <v>1.1885472322</v>
      </c>
      <c r="D4596" s="42" t="n">
        <f aca="false">$B$5*A4596</f>
        <v>6.02412651095982</v>
      </c>
      <c r="E4596" s="42" t="n">
        <f aca="false">$D$5*A4596+$F$5*B4596</f>
        <v>6.01406906127028</v>
      </c>
      <c r="F4596" s="43" t="n">
        <f aca="false">Inputs!$B$5*D4596+Inputs!$B$6*E4596</f>
        <v>301709.198032469</v>
      </c>
      <c r="G4596" s="43" t="n">
        <f aca="false">F4596*SQRT(($B$6-2)/C4596)</f>
        <v>391377.023279743</v>
      </c>
    </row>
    <row r="4597" customFormat="false" ht="15" hidden="false" customHeight="false" outlineLevel="0" collapsed="false">
      <c r="A4597" s="41" t="n">
        <v>-0.0618121909</v>
      </c>
      <c r="B4597" s="41" t="n">
        <v>1.1908510443</v>
      </c>
      <c r="C4597" s="41" t="n">
        <v>3.2166776166</v>
      </c>
      <c r="D4597" s="42" t="n">
        <f aca="false">$B$5*A4597</f>
        <v>-0.157928790221521</v>
      </c>
      <c r="E4597" s="42" t="n">
        <f aca="false">$D$5*A4597+$F$5*B4597</f>
        <v>1.90920778265541</v>
      </c>
      <c r="F4597" s="43" t="n">
        <f aca="false">Inputs!$B$5*D4597+Inputs!$B$6*E4597</f>
        <v>-111253.268154923</v>
      </c>
      <c r="G4597" s="43" t="n">
        <f aca="false">F4597*SQRT(($B$6-2)/C4597)</f>
        <v>-87725.1272626049</v>
      </c>
    </row>
    <row r="4598" customFormat="false" ht="15" hidden="false" customHeight="false" outlineLevel="0" collapsed="false">
      <c r="A4598" s="41" t="n">
        <v>-0.3652135348</v>
      </c>
      <c r="B4598" s="41" t="n">
        <v>1.0074276106</v>
      </c>
      <c r="C4598" s="41" t="n">
        <v>0.517677145</v>
      </c>
      <c r="D4598" s="42" t="n">
        <f aca="false">$B$5*A4598</f>
        <v>-0.933112560543287</v>
      </c>
      <c r="E4598" s="42" t="n">
        <f aca="false">$D$5*A4598+$F$5*B4598</f>
        <v>0.870512260311862</v>
      </c>
      <c r="F4598" s="43" t="n">
        <f aca="false">Inputs!$B$5*D4598+Inputs!$B$6*E4598</f>
        <v>-136836.869069922</v>
      </c>
      <c r="G4598" s="43" t="n">
        <f aca="false">F4598*SQRT(($B$6-2)/C4598)</f>
        <v>-268960.578765106</v>
      </c>
    </row>
    <row r="4599" customFormat="false" ht="15" hidden="false" customHeight="false" outlineLevel="0" collapsed="false">
      <c r="A4599" s="41" t="n">
        <v>-1.6677323956</v>
      </c>
      <c r="B4599" s="41" t="n">
        <v>-0.4536540462</v>
      </c>
      <c r="C4599" s="41" t="n">
        <v>3.275553347</v>
      </c>
      <c r="D4599" s="42" t="n">
        <f aca="false">$B$5*A4599</f>
        <v>-4.26101964378596</v>
      </c>
      <c r="E4599" s="42" t="n">
        <f aca="false">$D$5*A4599+$F$5*B4599</f>
        <v>-4.75186026460694</v>
      </c>
      <c r="F4599" s="43" t="n">
        <f aca="false">Inputs!$B$5*D4599+Inputs!$B$6*E4599</f>
        <v>-188508.951148249</v>
      </c>
      <c r="G4599" s="43" t="n">
        <f aca="false">F4599*SQRT(($B$6-2)/C4599)</f>
        <v>-147300.640889575</v>
      </c>
    </row>
    <row r="4600" customFormat="false" ht="15" hidden="false" customHeight="false" outlineLevel="0" collapsed="false">
      <c r="A4600" s="41" t="n">
        <v>1.0490704184</v>
      </c>
      <c r="B4600" s="41" t="n">
        <v>1.5701977206</v>
      </c>
      <c r="C4600" s="41" t="n">
        <v>7.1689264988</v>
      </c>
      <c r="D4600" s="42" t="n">
        <f aca="false">$B$5*A4600</f>
        <v>2.6803518791808</v>
      </c>
      <c r="E4600" s="42" t="n">
        <f aca="false">$D$5*A4600+$F$5*B4600</f>
        <v>5.2076852448955</v>
      </c>
      <c r="F4600" s="43" t="n">
        <f aca="false">Inputs!$B$5*D4600+Inputs!$B$6*E4600</f>
        <v>7650.925673305</v>
      </c>
      <c r="G4600" s="43" t="n">
        <f aca="false">F4600*SQRT(($B$6-2)/C4600)</f>
        <v>4041.12158202521</v>
      </c>
    </row>
    <row r="4601" customFormat="false" ht="15" hidden="false" customHeight="false" outlineLevel="0" collapsed="false">
      <c r="A4601" s="41" t="n">
        <v>-0.773295713</v>
      </c>
      <c r="B4601" s="41" t="n">
        <v>-0.8898216362</v>
      </c>
      <c r="C4601" s="41" t="n">
        <v>1.1966576605</v>
      </c>
      <c r="D4601" s="42" t="n">
        <f aca="false">$B$5*A4601</f>
        <v>-1.97575356348643</v>
      </c>
      <c r="E4601" s="42" t="n">
        <f aca="false">$D$5*A4601+$F$5*B4601</f>
        <v>-3.37661955038339</v>
      </c>
      <c r="F4601" s="43" t="n">
        <f aca="false">Inputs!$B$5*D4601+Inputs!$B$6*E4601</f>
        <v>-28744.378829474</v>
      </c>
      <c r="G4601" s="43" t="n">
        <f aca="false">F4601*SQRT(($B$6-2)/C4601)</f>
        <v>-37160.6210085035</v>
      </c>
    </row>
    <row r="4602" customFormat="false" ht="15" hidden="false" customHeight="false" outlineLevel="0" collapsed="false">
      <c r="A4602" s="41" t="n">
        <v>0.5674464304</v>
      </c>
      <c r="B4602" s="41" t="n">
        <v>-0.6230338949</v>
      </c>
      <c r="C4602" s="41" t="n">
        <v>9.317373359</v>
      </c>
      <c r="D4602" s="42" t="n">
        <f aca="false">$B$5*A4602</f>
        <v>1.44981316733416</v>
      </c>
      <c r="E4602" s="42" t="n">
        <f aca="false">$D$5*A4602+$F$5*B4602</f>
        <v>0.274468354515782</v>
      </c>
      <c r="F4602" s="43" t="n">
        <f aca="false">Inputs!$B$5*D4602+Inputs!$B$6*E4602</f>
        <v>131257.899007627</v>
      </c>
      <c r="G4602" s="43" t="n">
        <f aca="false">F4602*SQRT(($B$6-2)/C4602)</f>
        <v>60812.6175286833</v>
      </c>
    </row>
    <row r="4603" customFormat="false" ht="15" hidden="false" customHeight="false" outlineLevel="0" collapsed="false">
      <c r="A4603" s="41" t="n">
        <v>-0.2685779178</v>
      </c>
      <c r="B4603" s="41" t="n">
        <v>0.8764050247</v>
      </c>
      <c r="C4603" s="41" t="n">
        <v>2.3890706167</v>
      </c>
      <c r="D4603" s="42" t="n">
        <f aca="false">$B$5*A4603</f>
        <v>-0.686210681433219</v>
      </c>
      <c r="E4603" s="42" t="n">
        <f aca="false">$D$5*A4603+$F$5*B4603</f>
        <v>0.874222687109659</v>
      </c>
      <c r="F4603" s="43" t="n">
        <f aca="false">Inputs!$B$5*D4603+Inputs!$B$6*E4603</f>
        <v>-112332.202498805</v>
      </c>
      <c r="G4603" s="43" t="n">
        <f aca="false">F4603*SQRT(($B$6-2)/C4603)</f>
        <v>-102779.092463568</v>
      </c>
    </row>
    <row r="4604" customFormat="false" ht="15" hidden="false" customHeight="false" outlineLevel="0" collapsed="false">
      <c r="A4604" s="41" t="n">
        <v>-0.5441021816</v>
      </c>
      <c r="B4604" s="41" t="n">
        <v>-1.9654257515</v>
      </c>
      <c r="C4604" s="41" t="n">
        <v>2.6742888392</v>
      </c>
      <c r="D4604" s="42" t="n">
        <f aca="false">$B$5*A4604</f>
        <v>-1.39016912433982</v>
      </c>
      <c r="E4604" s="42" t="n">
        <f aca="false">$D$5*A4604+$F$5*B4604</f>
        <v>-4.68852674918241</v>
      </c>
      <c r="F4604" s="43" t="n">
        <f aca="false">Inputs!$B$5*D4604+Inputs!$B$6*E4604</f>
        <v>95409.4250251389</v>
      </c>
      <c r="G4604" s="43" t="n">
        <f aca="false">F4604*SQRT(($B$6-2)/C4604)</f>
        <v>82509.1514139309</v>
      </c>
    </row>
    <row r="4605" customFormat="false" ht="15" hidden="false" customHeight="false" outlineLevel="0" collapsed="false">
      <c r="A4605" s="41" t="n">
        <v>-1.3010844356</v>
      </c>
      <c r="B4605" s="41" t="n">
        <v>0.0099555857</v>
      </c>
      <c r="C4605" s="41" t="n">
        <v>2.0214491792</v>
      </c>
      <c r="D4605" s="42" t="n">
        <f aca="false">$B$5*A4605</f>
        <v>-3.32424215835972</v>
      </c>
      <c r="E4605" s="42" t="n">
        <f aca="false">$D$5*A4605+$F$5*B4605</f>
        <v>-3.07885392839964</v>
      </c>
      <c r="F4605" s="43" t="n">
        <f aca="false">Inputs!$B$5*D4605+Inputs!$B$6*E4605</f>
        <v>-178481.51941599</v>
      </c>
      <c r="G4605" s="43" t="n">
        <f aca="false">F4605*SQRT(($B$6-2)/C4605)</f>
        <v>-177532.078873905</v>
      </c>
    </row>
    <row r="4606" customFormat="false" ht="15" hidden="false" customHeight="false" outlineLevel="0" collapsed="false">
      <c r="A4606" s="41" t="n">
        <v>-1.8634231485</v>
      </c>
      <c r="B4606" s="41" t="n">
        <v>-0.2971604173</v>
      </c>
      <c r="C4606" s="41" t="n">
        <v>5.8180462264</v>
      </c>
      <c r="D4606" s="42" t="n">
        <f aca="false">$B$5*A4606</f>
        <v>-4.76100521965778</v>
      </c>
      <c r="E4606" s="42" t="n">
        <f aca="false">$D$5*A4606+$F$5*B4606</f>
        <v>-4.94729910687209</v>
      </c>
      <c r="F4606" s="43" t="n">
        <f aca="false">Inputs!$B$5*D4606+Inputs!$B$6*E4606</f>
        <v>-228735.566622174</v>
      </c>
      <c r="G4606" s="43" t="n">
        <f aca="false">F4606*SQRT(($B$6-2)/C4606)</f>
        <v>-134109.676025807</v>
      </c>
    </row>
    <row r="4607" customFormat="false" ht="15" hidden="false" customHeight="false" outlineLevel="0" collapsed="false">
      <c r="A4607" s="41" t="n">
        <v>-1.3920965162</v>
      </c>
      <c r="B4607" s="41" t="n">
        <v>1.6399390069</v>
      </c>
      <c r="C4607" s="41" t="n">
        <v>3.6211442489</v>
      </c>
      <c r="D4607" s="42" t="n">
        <f aca="false">$B$5*A4607</f>
        <v>-3.55677602547268</v>
      </c>
      <c r="E4607" s="42" t="n">
        <f aca="false">$D$5*A4607+$F$5*B4607</f>
        <v>-0.480860494413654</v>
      </c>
      <c r="F4607" s="43" t="n">
        <f aca="false">Inputs!$B$5*D4607+Inputs!$B$6*E4607</f>
        <v>-331634.577826585</v>
      </c>
      <c r="G4607" s="43" t="n">
        <f aca="false">F4607*SQRT(($B$6-2)/C4607)</f>
        <v>-246463.091104523</v>
      </c>
    </row>
    <row r="4608" customFormat="false" ht="15" hidden="false" customHeight="false" outlineLevel="0" collapsed="false">
      <c r="A4608" s="41" t="n">
        <v>2.1651425948</v>
      </c>
      <c r="B4608" s="41" t="n">
        <v>-1.0581971023</v>
      </c>
      <c r="C4608" s="41" t="n">
        <v>2.5015586253</v>
      </c>
      <c r="D4608" s="42" t="n">
        <f aca="false">$B$5*A4608</f>
        <v>5.53189177854962</v>
      </c>
      <c r="E4608" s="42" t="n">
        <f aca="false">$D$5*A4608+$F$5*B4608</f>
        <v>3.32491108011643</v>
      </c>
      <c r="F4608" s="43" t="n">
        <f aca="false">Inputs!$B$5*D4608+Inputs!$B$6*E4608</f>
        <v>386943.623849141</v>
      </c>
      <c r="G4608" s="43" t="n">
        <f aca="false">F4608*SQRT(($B$6-2)/C4608)</f>
        <v>345985.063145028</v>
      </c>
    </row>
    <row r="4609" customFormat="false" ht="15" hidden="false" customHeight="false" outlineLevel="0" collapsed="false">
      <c r="A4609" s="41" t="n">
        <v>0.25675868</v>
      </c>
      <c r="B4609" s="41" t="n">
        <v>-0.960403732</v>
      </c>
      <c r="C4609" s="41" t="n">
        <v>1.6916514154</v>
      </c>
      <c r="D4609" s="42" t="n">
        <f aca="false">$B$5*A4609</f>
        <v>0.656012788429972</v>
      </c>
      <c r="E4609" s="42" t="n">
        <f aca="false">$D$5*A4609+$F$5*B4609</f>
        <v>-1.04739189518892</v>
      </c>
      <c r="F4609" s="43" t="n">
        <f aca="false">Inputs!$B$5*D4609+Inputs!$B$6*E4609</f>
        <v>117970.873602443</v>
      </c>
      <c r="G4609" s="43" t="n">
        <f aca="false">F4609*SQRT(($B$6-2)/C4609)</f>
        <v>128272.735097248</v>
      </c>
    </row>
    <row r="4610" customFormat="false" ht="15" hidden="false" customHeight="false" outlineLevel="0" collapsed="false">
      <c r="A4610" s="41" t="n">
        <v>-0.3093156021</v>
      </c>
      <c r="B4610" s="41" t="n">
        <v>1.803469328</v>
      </c>
      <c r="C4610" s="41" t="n">
        <v>4.0742634327</v>
      </c>
      <c r="D4610" s="42" t="n">
        <f aca="false">$B$5*A4610</f>
        <v>-0.790294570133</v>
      </c>
      <c r="E4610" s="42" t="n">
        <f aca="false">$D$5*A4610+$F$5*B4610</f>
        <v>2.37808684287046</v>
      </c>
      <c r="F4610" s="43" t="n">
        <f aca="false">Inputs!$B$5*D4610+Inputs!$B$6*E4610</f>
        <v>-197933.799156823</v>
      </c>
      <c r="G4610" s="43" t="n">
        <f aca="false">F4610*SQRT(($B$6-2)/C4610)</f>
        <v>-138678.905505218</v>
      </c>
    </row>
    <row r="4611" customFormat="false" ht="15" hidden="false" customHeight="false" outlineLevel="0" collapsed="false">
      <c r="A4611" s="41" t="n">
        <v>-0.4666885477</v>
      </c>
      <c r="B4611" s="41" t="n">
        <v>-0.2860374622</v>
      </c>
      <c r="C4611" s="41" t="n">
        <v>8.2116562536</v>
      </c>
      <c r="D4611" s="42" t="n">
        <f aca="false">$B$5*A4611</f>
        <v>-1.19237898989437</v>
      </c>
      <c r="E4611" s="42" t="n">
        <f aca="false">$D$5*A4611+$F$5*B4611</f>
        <v>-1.60443995872559</v>
      </c>
      <c r="F4611" s="43" t="n">
        <f aca="false">Inputs!$B$5*D4611+Inputs!$B$6*E4611</f>
        <v>-39015.901053157</v>
      </c>
      <c r="G4611" s="43" t="n">
        <f aca="false">F4611*SQRT(($B$6-2)/C4611)</f>
        <v>-19254.8995996281</v>
      </c>
    </row>
    <row r="4612" customFormat="false" ht="15" hidden="false" customHeight="false" outlineLevel="0" collapsed="false">
      <c r="A4612" s="41" t="n">
        <v>-0.9425292672</v>
      </c>
      <c r="B4612" s="41" t="n">
        <v>1.1461893777</v>
      </c>
      <c r="C4612" s="41" t="n">
        <v>2.6833384283</v>
      </c>
      <c r="D4612" s="42" t="n">
        <f aca="false">$B$5*A4612</f>
        <v>-2.40814157773646</v>
      </c>
      <c r="E4612" s="42" t="n">
        <f aca="false">$D$5*A4612+$F$5*B4612</f>
        <v>-0.263655128455836</v>
      </c>
      <c r="F4612" s="43" t="n">
        <f aca="false">Inputs!$B$5*D4612+Inputs!$B$6*E4612</f>
        <v>-227631.401350854</v>
      </c>
      <c r="G4612" s="43" t="n">
        <f aca="false">F4612*SQRT(($B$6-2)/C4612)</f>
        <v>-196521.216901402</v>
      </c>
    </row>
    <row r="4613" customFormat="false" ht="15" hidden="false" customHeight="false" outlineLevel="0" collapsed="false">
      <c r="A4613" s="41" t="n">
        <v>-3.2632667025</v>
      </c>
      <c r="B4613" s="41" t="n">
        <v>-0.4427973215</v>
      </c>
      <c r="C4613" s="41" t="n">
        <v>3.5456005517</v>
      </c>
      <c r="D4613" s="42" t="n">
        <f aca="false">$B$5*A4613</f>
        <v>-8.33757475656794</v>
      </c>
      <c r="E4613" s="42" t="n">
        <f aca="false">$D$5*A4613+$F$5*B4613</f>
        <v>-8.52982748459189</v>
      </c>
      <c r="F4613" s="43" t="n">
        <f aca="false">Inputs!$B$5*D4613+Inputs!$B$6*E4613</f>
        <v>-407266.101427199</v>
      </c>
      <c r="G4613" s="43" t="n">
        <f aca="false">F4613*SQRT(($B$6-2)/C4613)</f>
        <v>-305878.081801668</v>
      </c>
    </row>
    <row r="4614" customFormat="false" ht="15" hidden="false" customHeight="false" outlineLevel="0" collapsed="false">
      <c r="A4614" s="41" t="n">
        <v>-0.0458860941</v>
      </c>
      <c r="B4614" s="41" t="n">
        <v>-0.6610773299</v>
      </c>
      <c r="C4614" s="41" t="n">
        <v>0.7936115707</v>
      </c>
      <c r="D4614" s="42" t="n">
        <f aca="false">$B$5*A4614</f>
        <v>-0.117237962668686</v>
      </c>
      <c r="E4614" s="42" t="n">
        <f aca="false">$D$5*A4614+$F$5*B4614</f>
        <v>-1.25070153897812</v>
      </c>
      <c r="F4614" s="43" t="n">
        <f aca="false">Inputs!$B$5*D4614+Inputs!$B$6*E4614</f>
        <v>50811.2806820373</v>
      </c>
      <c r="G4614" s="43" t="n">
        <f aca="false">F4614*SQRT(($B$6-2)/C4614)</f>
        <v>80662.4007183955</v>
      </c>
    </row>
    <row r="4615" customFormat="false" ht="15" hidden="false" customHeight="false" outlineLevel="0" collapsed="false">
      <c r="A4615" s="41" t="n">
        <v>0.8635455077</v>
      </c>
      <c r="B4615" s="41" t="n">
        <v>1.202027284</v>
      </c>
      <c r="C4615" s="41" t="n">
        <v>3.5122714721</v>
      </c>
      <c r="D4615" s="42" t="n">
        <f aca="false">$B$5*A4615</f>
        <v>2.20633980686633</v>
      </c>
      <c r="E4615" s="42" t="n">
        <f aca="false">$D$5*A4615+$F$5*B4615</f>
        <v>4.13047620310475</v>
      </c>
      <c r="F4615" s="43" t="n">
        <f aca="false">Inputs!$B$5*D4615+Inputs!$B$6*E4615</f>
        <v>14110.170531395</v>
      </c>
      <c r="G4615" s="43" t="n">
        <f aca="false">F4615*SQRT(($B$6-2)/C4615)</f>
        <v>10647.6366455719</v>
      </c>
    </row>
    <row r="4616" customFormat="false" ht="15" hidden="false" customHeight="false" outlineLevel="0" collapsed="false">
      <c r="A4616" s="41" t="n">
        <v>-1.4120395129</v>
      </c>
      <c r="B4616" s="41" t="n">
        <v>2.0934866538</v>
      </c>
      <c r="C4616" s="41" t="n">
        <v>14.10816438</v>
      </c>
      <c r="D4616" s="42" t="n">
        <f aca="false">$B$5*A4616</f>
        <v>-3.6077299440503</v>
      </c>
      <c r="E4616" s="42" t="n">
        <f aca="false">$D$5*A4616+$F$5*B4616</f>
        <v>0.254844232890754</v>
      </c>
      <c r="F4616" s="43" t="n">
        <f aca="false">Inputs!$B$5*D4616+Inputs!$B$6*E4616</f>
        <v>-373515.206049567</v>
      </c>
      <c r="G4616" s="43" t="n">
        <f aca="false">F4616*SQRT(($B$6-2)/C4616)</f>
        <v>-140633.25513435</v>
      </c>
    </row>
    <row r="4617" customFormat="false" ht="15" hidden="false" customHeight="false" outlineLevel="0" collapsed="false">
      <c r="A4617" s="41" t="n">
        <v>-1.4232588244</v>
      </c>
      <c r="B4617" s="41" t="n">
        <v>1.2886306817</v>
      </c>
      <c r="C4617" s="41" t="n">
        <v>1.0657361151</v>
      </c>
      <c r="D4617" s="42" t="n">
        <f aca="false">$B$5*A4617</f>
        <v>-3.63639503853271</v>
      </c>
      <c r="E4617" s="42" t="n">
        <f aca="false">$D$5*A4617+$F$5*B4617</f>
        <v>-1.16163361126066</v>
      </c>
      <c r="F4617" s="43" t="n">
        <f aca="false">Inputs!$B$5*D4617+Inputs!$B$6*E4617</f>
        <v>-305557.823290238</v>
      </c>
      <c r="G4617" s="43" t="n">
        <f aca="false">F4617*SQRT(($B$6-2)/C4617)</f>
        <v>-418584.906015712</v>
      </c>
    </row>
    <row r="4618" customFormat="false" ht="15" hidden="false" customHeight="false" outlineLevel="0" collapsed="false">
      <c r="A4618" s="41" t="n">
        <v>0.1498276985</v>
      </c>
      <c r="B4618" s="41" t="n">
        <v>-0.5037010971</v>
      </c>
      <c r="C4618" s="41" t="n">
        <v>4.3278112176</v>
      </c>
      <c r="D4618" s="42" t="n">
        <f aca="false">$B$5*A4618</f>
        <v>0.382806479130638</v>
      </c>
      <c r="E4618" s="42" t="n">
        <f aca="false">$D$5*A4618+$F$5*B4618</f>
        <v>-0.513234859551259</v>
      </c>
      <c r="F4618" s="43" t="n">
        <f aca="false">Inputs!$B$5*D4618+Inputs!$B$6*E4618</f>
        <v>63942.3908906267</v>
      </c>
      <c r="G4618" s="43" t="n">
        <f aca="false">F4618*SQRT(($B$6-2)/C4618)</f>
        <v>43468.0056449397</v>
      </c>
    </row>
    <row r="4619" customFormat="false" ht="15" hidden="false" customHeight="false" outlineLevel="0" collapsed="false">
      <c r="A4619" s="41" t="n">
        <v>-0.4093669297</v>
      </c>
      <c r="B4619" s="41" t="n">
        <v>-0.0335127907</v>
      </c>
      <c r="C4619" s="41" t="n">
        <v>2.1275299073</v>
      </c>
      <c r="D4619" s="42" t="n">
        <f aca="false">$B$5*A4619</f>
        <v>-1.04592351480976</v>
      </c>
      <c r="E4619" s="42" t="n">
        <f aca="false">$D$5*A4619+$F$5*B4619</f>
        <v>-1.03199258329699</v>
      </c>
      <c r="F4619" s="43" t="n">
        <f aca="false">Inputs!$B$5*D4619+Inputs!$B$6*E4619</f>
        <v>-52992.7223161262</v>
      </c>
      <c r="G4619" s="43" t="n">
        <f aca="false">F4619*SQRT(($B$6-2)/C4619)</f>
        <v>-51379.9161738962</v>
      </c>
    </row>
    <row r="4620" customFormat="false" ht="15" hidden="false" customHeight="false" outlineLevel="0" collapsed="false">
      <c r="A4620" s="41" t="n">
        <v>0.2084178619</v>
      </c>
      <c r="B4620" s="41" t="n">
        <v>-0.9201543514</v>
      </c>
      <c r="C4620" s="41" t="n">
        <v>0.7351845723</v>
      </c>
      <c r="D4620" s="42" t="n">
        <f aca="false">$B$5*A4620</f>
        <v>0.532503059852278</v>
      </c>
      <c r="E4620" s="42" t="n">
        <f aca="false">$D$5*A4620+$F$5*B4620</f>
        <v>-1.09292272652096</v>
      </c>
      <c r="F4620" s="43" t="n">
        <f aca="false">Inputs!$B$5*D4620+Inputs!$B$6*E4620</f>
        <v>107896.442311276</v>
      </c>
      <c r="G4620" s="43" t="n">
        <f aca="false">F4620*SQRT(($B$6-2)/C4620)</f>
        <v>177960.628240852</v>
      </c>
    </row>
    <row r="4621" customFormat="false" ht="15" hidden="false" customHeight="false" outlineLevel="0" collapsed="false">
      <c r="A4621" s="41" t="n">
        <v>-0.2339399577</v>
      </c>
      <c r="B4621" s="41" t="n">
        <v>-0.7706728229</v>
      </c>
      <c r="C4621" s="41" t="n">
        <v>2.3705436517</v>
      </c>
      <c r="D4621" s="42" t="n">
        <f aca="false">$B$5*A4621</f>
        <v>-0.597711454101441</v>
      </c>
      <c r="E4621" s="42" t="n">
        <f aca="false">$D$5*A4621+$F$5*B4621</f>
        <v>-1.88743562186099</v>
      </c>
      <c r="F4621" s="43" t="n">
        <f aca="false">Inputs!$B$5*D4621+Inputs!$B$6*E4621</f>
        <v>34600.6356829055</v>
      </c>
      <c r="G4621" s="43" t="n">
        <f aca="false">F4621*SQRT(($B$6-2)/C4621)</f>
        <v>31781.5516815204</v>
      </c>
    </row>
    <row r="4622" customFormat="false" ht="15" hidden="false" customHeight="false" outlineLevel="0" collapsed="false">
      <c r="A4622" s="41" t="n">
        <v>-1.2150495271</v>
      </c>
      <c r="B4622" s="41" t="n">
        <v>-0.8173117025</v>
      </c>
      <c r="C4622" s="41" t="n">
        <v>12.0140163928</v>
      </c>
      <c r="D4622" s="42" t="n">
        <f aca="false">$B$5*A4622</f>
        <v>-3.10442485665291</v>
      </c>
      <c r="E4622" s="42" t="n">
        <f aca="false">$D$5*A4622+$F$5*B4622</f>
        <v>-4.30260542847471</v>
      </c>
      <c r="F4622" s="43" t="n">
        <f aca="false">Inputs!$B$5*D4622+Inputs!$B$6*E4622</f>
        <v>-95312.2142415554</v>
      </c>
      <c r="G4622" s="43" t="n">
        <f aca="false">F4622*SQRT(($B$6-2)/C4622)</f>
        <v>-38888.3437232864</v>
      </c>
    </row>
    <row r="4623" customFormat="false" ht="15" hidden="false" customHeight="false" outlineLevel="0" collapsed="false">
      <c r="A4623" s="41" t="n">
        <v>-1.1499746327</v>
      </c>
      <c r="B4623" s="41" t="n">
        <v>-0.4201549128</v>
      </c>
      <c r="C4623" s="41" t="n">
        <v>4.2764967616</v>
      </c>
      <c r="D4623" s="42" t="n">
        <f aca="false">$B$5*A4623</f>
        <v>-2.93815993064484</v>
      </c>
      <c r="E4623" s="42" t="n">
        <f aca="false">$D$5*A4623+$F$5*B4623</f>
        <v>-3.4619657571541</v>
      </c>
      <c r="F4623" s="43" t="n">
        <f aca="false">Inputs!$B$5*D4623+Inputs!$B$6*E4623</f>
        <v>-120717.705206779</v>
      </c>
      <c r="G4623" s="43" t="n">
        <f aca="false">F4623*SQRT(($B$6-2)/C4623)</f>
        <v>-82554.7174198166</v>
      </c>
    </row>
    <row r="4624" customFormat="false" ht="15" hidden="false" customHeight="false" outlineLevel="0" collapsed="false">
      <c r="A4624" s="41" t="n">
        <v>0.4324749055</v>
      </c>
      <c r="B4624" s="41" t="n">
        <v>0.1207103542</v>
      </c>
      <c r="C4624" s="41" t="n">
        <v>3.9425209422</v>
      </c>
      <c r="D4624" s="42" t="n">
        <f aca="false">$B$5*A4624</f>
        <v>1.10496388547816</v>
      </c>
      <c r="E4624" s="42" t="n">
        <f aca="false">$D$5*A4624+$F$5*B4624</f>
        <v>1.23754794174817</v>
      </c>
      <c r="F4624" s="43" t="n">
        <f aca="false">Inputs!$B$5*D4624+Inputs!$B$6*E4624</f>
        <v>48618.9914604073</v>
      </c>
      <c r="G4624" s="43" t="n">
        <f aca="false">F4624*SQRT(($B$6-2)/C4624)</f>
        <v>34628.5206849738</v>
      </c>
    </row>
    <row r="4625" customFormat="false" ht="15" hidden="false" customHeight="false" outlineLevel="0" collapsed="false">
      <c r="A4625" s="41" t="n">
        <v>1.9743447767</v>
      </c>
      <c r="B4625" s="41" t="n">
        <v>-2.2104530137</v>
      </c>
      <c r="C4625" s="41" t="n">
        <v>1.1699291106</v>
      </c>
      <c r="D4625" s="42" t="n">
        <f aca="false">$B$5*A4625</f>
        <v>5.04440754363248</v>
      </c>
      <c r="E4625" s="42" t="n">
        <f aca="false">$D$5*A4625+$F$5*B4625</f>
        <v>0.881239523943685</v>
      </c>
      <c r="F4625" s="43" t="n">
        <f aca="false">Inputs!$B$5*D4625+Inputs!$B$6*E4625</f>
        <v>460378.778166063</v>
      </c>
      <c r="G4625" s="43" t="n">
        <f aca="false">F4625*SQRT(($B$6-2)/C4625)</f>
        <v>601936.280194772</v>
      </c>
    </row>
    <row r="4626" customFormat="false" ht="15" hidden="false" customHeight="false" outlineLevel="0" collapsed="false">
      <c r="A4626" s="41" t="n">
        <v>0.4693409662</v>
      </c>
      <c r="B4626" s="41" t="n">
        <v>0.0064202385</v>
      </c>
      <c r="C4626" s="41" t="n">
        <v>6.759396997</v>
      </c>
      <c r="D4626" s="42" t="n">
        <f aca="false">$B$5*A4626</f>
        <v>1.19915586090908</v>
      </c>
      <c r="E4626" s="42" t="n">
        <f aca="false">$D$5*A4626+$F$5*B4626</f>
        <v>1.12792415865848</v>
      </c>
      <c r="F4626" s="43" t="n">
        <f aca="false">Inputs!$B$5*D4626+Inputs!$B$6*E4626</f>
        <v>63519.3781579838</v>
      </c>
      <c r="G4626" s="43" t="n">
        <f aca="false">F4626*SQRT(($B$6-2)/C4626)</f>
        <v>34551.5280085223</v>
      </c>
    </row>
    <row r="4627" customFormat="false" ht="15" hidden="false" customHeight="false" outlineLevel="0" collapsed="false">
      <c r="A4627" s="41" t="n">
        <v>0.8156703424</v>
      </c>
      <c r="B4627" s="41" t="n">
        <v>0.7164652043</v>
      </c>
      <c r="C4627" s="41" t="n">
        <v>8.6008114763</v>
      </c>
      <c r="D4627" s="42" t="n">
        <f aca="false">$B$5*A4627</f>
        <v>2.0840198109659</v>
      </c>
      <c r="E4627" s="42" t="n">
        <f aca="false">$D$5*A4627+$F$5*B4627</f>
        <v>3.17811146217396</v>
      </c>
      <c r="F4627" s="43" t="n">
        <f aca="false">Inputs!$B$5*D4627+Inputs!$B$6*E4627</f>
        <v>49496.407987892</v>
      </c>
      <c r="G4627" s="43" t="n">
        <f aca="false">F4627*SQRT(($B$6-2)/C4627)</f>
        <v>23868.1614294224</v>
      </c>
    </row>
    <row r="4628" customFormat="false" ht="15" hidden="false" customHeight="false" outlineLevel="0" collapsed="false">
      <c r="A4628" s="41" t="n">
        <v>-0.1649917501</v>
      </c>
      <c r="B4628" s="41" t="n">
        <v>0.1726512849</v>
      </c>
      <c r="C4628" s="41" t="n">
        <v>8.3766655696</v>
      </c>
      <c r="D4628" s="42" t="n">
        <f aca="false">$B$5*A4628</f>
        <v>-0.421550297933616</v>
      </c>
      <c r="E4628" s="42" t="n">
        <f aca="false">$D$5*A4628+$F$5*B4628</f>
        <v>-0.0944877277177648</v>
      </c>
      <c r="F4628" s="43" t="n">
        <f aca="false">Inputs!$B$5*D4628+Inputs!$B$6*E4628</f>
        <v>-37430.6434074734</v>
      </c>
      <c r="G4628" s="43" t="n">
        <f aca="false">F4628*SQRT(($B$6-2)/C4628)</f>
        <v>-18289.705045136</v>
      </c>
    </row>
    <row r="4629" customFormat="false" ht="15" hidden="false" customHeight="false" outlineLevel="0" collapsed="false">
      <c r="A4629" s="41" t="n">
        <v>-0.7440692129</v>
      </c>
      <c r="B4629" s="41" t="n">
        <v>0.6136799794</v>
      </c>
      <c r="C4629" s="41" t="n">
        <v>6.4442883968</v>
      </c>
      <c r="D4629" s="42" t="n">
        <f aca="false">$B$5*A4629</f>
        <v>-1.90108049760742</v>
      </c>
      <c r="E4629" s="42" t="n">
        <f aca="false">$D$5*A4629+$F$5*B4629</f>
        <v>-0.710909597834998</v>
      </c>
      <c r="F4629" s="43" t="n">
        <f aca="false">Inputs!$B$5*D4629+Inputs!$B$6*E4629</f>
        <v>-154562.569868992</v>
      </c>
      <c r="G4629" s="43" t="n">
        <f aca="false">F4629*SQRT(($B$6-2)/C4629)</f>
        <v>-86105.6885443624</v>
      </c>
    </row>
    <row r="4630" customFormat="false" ht="15" hidden="false" customHeight="false" outlineLevel="0" collapsed="false">
      <c r="A4630" s="41" t="n">
        <v>-1.8788760521</v>
      </c>
      <c r="B4630" s="41" t="n">
        <v>0.7768264386</v>
      </c>
      <c r="C4630" s="41" t="n">
        <v>1.554349049</v>
      </c>
      <c r="D4630" s="42" t="n">
        <f aca="false">$B$5*A4630</f>
        <v>-4.80048704897695</v>
      </c>
      <c r="E4630" s="42" t="n">
        <f aca="false">$D$5*A4630+$F$5*B4630</f>
        <v>-3.12956990639316</v>
      </c>
      <c r="F4630" s="43" t="n">
        <f aca="false">Inputs!$B$5*D4630+Inputs!$B$6*E4630</f>
        <v>-323570.209578038</v>
      </c>
      <c r="G4630" s="43" t="n">
        <f aca="false">F4630*SQRT(($B$6-2)/C4630)</f>
        <v>-367036.497682602</v>
      </c>
    </row>
    <row r="4631" customFormat="false" ht="15" hidden="false" customHeight="false" outlineLevel="0" collapsed="false">
      <c r="A4631" s="41" t="n">
        <v>-0.0231734442</v>
      </c>
      <c r="B4631" s="41" t="n">
        <v>-0.4870620378</v>
      </c>
      <c r="C4631" s="41" t="n">
        <v>1.2422381619</v>
      </c>
      <c r="D4631" s="42" t="n">
        <f aca="false">$B$5*A4631</f>
        <v>-0.0592076409925785</v>
      </c>
      <c r="E4631" s="42" t="n">
        <f aca="false">$D$5*A4631+$F$5*B4631</f>
        <v>-0.896174870374136</v>
      </c>
      <c r="F4631" s="43" t="n">
        <f aca="false">Inputs!$B$5*D4631+Inputs!$B$6*E4631</f>
        <v>38887.9794194489</v>
      </c>
      <c r="G4631" s="43" t="n">
        <f aca="false">F4631*SQRT(($B$6-2)/C4631)</f>
        <v>49343.2717821835</v>
      </c>
    </row>
    <row r="4632" customFormat="false" ht="15" hidden="false" customHeight="false" outlineLevel="0" collapsed="false">
      <c r="A4632" s="41" t="n">
        <v>-0.2325331994</v>
      </c>
      <c r="B4632" s="41" t="n">
        <v>-0.1591962346</v>
      </c>
      <c r="C4632" s="41" t="n">
        <v>0.4420054917</v>
      </c>
      <c r="D4632" s="42" t="n">
        <f aca="false">$B$5*A4632</f>
        <v>-0.594117217540364</v>
      </c>
      <c r="E4632" s="42" t="n">
        <f aca="false">$D$5*A4632+$F$5*B4632</f>
        <v>-0.828224369338823</v>
      </c>
      <c r="F4632" s="43" t="n">
        <f aca="false">Inputs!$B$5*D4632+Inputs!$B$6*E4632</f>
        <v>-18000.5032870952</v>
      </c>
      <c r="G4632" s="43" t="n">
        <f aca="false">F4632*SQRT(($B$6-2)/C4632)</f>
        <v>-38290.0393947145</v>
      </c>
    </row>
    <row r="4633" customFormat="false" ht="15" hidden="false" customHeight="false" outlineLevel="0" collapsed="false">
      <c r="A4633" s="41" t="n">
        <v>1.2973037605</v>
      </c>
      <c r="B4633" s="41" t="n">
        <v>3.2334936632</v>
      </c>
      <c r="C4633" s="41" t="n">
        <v>1.3688400574</v>
      </c>
      <c r="D4633" s="42" t="n">
        <f aca="false">$B$5*A4633</f>
        <v>3.31458261651093</v>
      </c>
      <c r="E4633" s="42" t="n">
        <f aca="false">$D$5*A4633+$F$5*B4633</f>
        <v>8.67046516409837</v>
      </c>
      <c r="F4633" s="43" t="n">
        <f aca="false">Inputs!$B$5*D4633+Inputs!$B$6*E4633</f>
        <v>-102064.996553825</v>
      </c>
      <c r="G4633" s="43" t="n">
        <f aca="false">F4633*SQRT(($B$6-2)/C4633)</f>
        <v>-123371.677568062</v>
      </c>
    </row>
    <row r="4634" customFormat="false" ht="15" hidden="false" customHeight="false" outlineLevel="0" collapsed="false">
      <c r="A4634" s="41" t="n">
        <v>1.2198708242</v>
      </c>
      <c r="B4634" s="41" t="n">
        <v>-0.5653257859</v>
      </c>
      <c r="C4634" s="41" t="n">
        <v>4.1691308366</v>
      </c>
      <c r="D4634" s="42" t="n">
        <f aca="false">$B$5*A4634</f>
        <v>3.11674316485741</v>
      </c>
      <c r="E4634" s="42" t="n">
        <f aca="false">$D$5*A4634+$F$5*B4634</f>
        <v>1.92661664901909</v>
      </c>
      <c r="F4634" s="43" t="n">
        <f aca="false">Inputs!$B$5*D4634+Inputs!$B$6*E4634</f>
        <v>215343.484034786</v>
      </c>
      <c r="G4634" s="43" t="n">
        <f aca="false">F4634*SQRT(($B$6-2)/C4634)</f>
        <v>149150.2449038</v>
      </c>
    </row>
    <row r="4635" customFormat="false" ht="15" hidden="false" customHeight="false" outlineLevel="0" collapsed="false">
      <c r="A4635" s="41" t="n">
        <v>0.6297818243</v>
      </c>
      <c r="B4635" s="41" t="n">
        <v>0.6733291661</v>
      </c>
      <c r="C4635" s="41" t="n">
        <v>1.3509815919</v>
      </c>
      <c r="D4635" s="42" t="n">
        <f aca="false">$B$5*A4635</f>
        <v>1.60907872973002</v>
      </c>
      <c r="E4635" s="42" t="n">
        <f aca="false">$D$5*A4635+$F$5*B4635</f>
        <v>2.66128849754669</v>
      </c>
      <c r="F4635" s="43" t="n">
        <f aca="false">Inputs!$B$5*D4635+Inputs!$B$6*E4635</f>
        <v>27843.4480956679</v>
      </c>
      <c r="G4635" s="43" t="n">
        <f aca="false">F4635*SQRT(($B$6-2)/C4635)</f>
        <v>33877.6517105246</v>
      </c>
    </row>
    <row r="4636" customFormat="false" ht="15" hidden="false" customHeight="false" outlineLevel="0" collapsed="false">
      <c r="A4636" s="41" t="n">
        <v>-0.9251607224</v>
      </c>
      <c r="B4636" s="41" t="n">
        <v>-1.2607992972</v>
      </c>
      <c r="C4636" s="41" t="n">
        <v>6.9865938864</v>
      </c>
      <c r="D4636" s="42" t="n">
        <f aca="false">$B$5*A4636</f>
        <v>-2.36376532722287</v>
      </c>
      <c r="E4636" s="42" t="n">
        <f aca="false">$D$5*A4636+$F$5*B4636</f>
        <v>-4.37857925980132</v>
      </c>
      <c r="F4636" s="43" t="n">
        <f aca="false">Inputs!$B$5*D4636+Inputs!$B$6*E4636</f>
        <v>-17447.5697322206</v>
      </c>
      <c r="G4636" s="43" t="n">
        <f aca="false">F4636*SQRT(($B$6-2)/C4636)</f>
        <v>-9335.06165808461</v>
      </c>
    </row>
    <row r="4637" customFormat="false" ht="15" hidden="false" customHeight="false" outlineLevel="0" collapsed="false">
      <c r="A4637" s="41" t="n">
        <v>-0.0632809289</v>
      </c>
      <c r="B4637" s="41" t="n">
        <v>0.8077076027</v>
      </c>
      <c r="C4637" s="41" t="n">
        <v>7.741312572</v>
      </c>
      <c r="D4637" s="42" t="n">
        <f aca="false">$B$5*A4637</f>
        <v>-0.161681383554892</v>
      </c>
      <c r="E4637" s="42" t="n">
        <f aca="false">$D$5*A4637+$F$5*B4637</f>
        <v>1.24412201631899</v>
      </c>
      <c r="F4637" s="43" t="n">
        <f aca="false">Inputs!$B$5*D4637+Inputs!$B$6*E4637</f>
        <v>-78374.2391714387</v>
      </c>
      <c r="G4637" s="43" t="n">
        <f aca="false">F4637*SQRT(($B$6-2)/C4637)</f>
        <v>-39836.4870972772</v>
      </c>
    </row>
    <row r="4638" customFormat="false" ht="15" hidden="false" customHeight="false" outlineLevel="0" collapsed="false">
      <c r="A4638" s="41" t="n">
        <v>-1.6118082676</v>
      </c>
      <c r="B4638" s="41" t="n">
        <v>-0.7208978677</v>
      </c>
      <c r="C4638" s="41" t="n">
        <v>7.4440414248</v>
      </c>
      <c r="D4638" s="42" t="n">
        <f aca="false">$B$5*A4638</f>
        <v>-4.11813472495948</v>
      </c>
      <c r="E4638" s="42" t="n">
        <f aca="false">$D$5*A4638+$F$5*B4638</f>
        <v>-5.08024565101866</v>
      </c>
      <c r="F4638" s="43" t="n">
        <f aca="false">Inputs!$B$5*D4638+Inputs!$B$6*E4638</f>
        <v>-157801.189945015</v>
      </c>
      <c r="G4638" s="43" t="n">
        <f aca="false">F4638*SQRT(($B$6-2)/C4638)</f>
        <v>-81793.893374225</v>
      </c>
    </row>
    <row r="4639" customFormat="false" ht="15" hidden="false" customHeight="false" outlineLevel="0" collapsed="false">
      <c r="A4639" s="41" t="n">
        <v>0.572651709</v>
      </c>
      <c r="B4639" s="41" t="n">
        <v>0.0417236133</v>
      </c>
      <c r="C4639" s="41" t="n">
        <v>0.5920215656</v>
      </c>
      <c r="D4639" s="42" t="n">
        <f aca="false">$B$5*A4639</f>
        <v>1.4631125398381</v>
      </c>
      <c r="E4639" s="42" t="n">
        <f aca="false">$D$5*A4639+$F$5*B4639</f>
        <v>1.4347210474033</v>
      </c>
      <c r="F4639" s="43" t="n">
        <f aca="false">Inputs!$B$5*D4639+Inputs!$B$6*E4639</f>
        <v>74575.2016136452</v>
      </c>
      <c r="G4639" s="43" t="n">
        <f aca="false">F4639*SQRT(($B$6-2)/C4639)</f>
        <v>137069.450093705</v>
      </c>
    </row>
    <row r="4640" customFormat="false" ht="15" hidden="false" customHeight="false" outlineLevel="0" collapsed="false">
      <c r="A4640" s="41" t="n">
        <v>1.4162736206</v>
      </c>
      <c r="B4640" s="41" t="n">
        <v>-1.4113674541</v>
      </c>
      <c r="C4640" s="41" t="n">
        <v>3.9493106042</v>
      </c>
      <c r="D4640" s="42" t="n">
        <f aca="false">$B$5*A4640</f>
        <v>3.61854799623373</v>
      </c>
      <c r="E4640" s="42" t="n">
        <f aca="false">$D$5*A4640+$F$5*B4640</f>
        <v>0.933076676355149</v>
      </c>
      <c r="F4640" s="43" t="n">
        <f aca="false">Inputs!$B$5*D4640+Inputs!$B$6*E4640</f>
        <v>315200.965805616</v>
      </c>
      <c r="G4640" s="43" t="n">
        <f aca="false">F4640*SQRT(($B$6-2)/C4640)</f>
        <v>224306.516971402</v>
      </c>
    </row>
    <row r="4641" customFormat="false" ht="15" hidden="false" customHeight="false" outlineLevel="0" collapsed="false">
      <c r="A4641" s="41" t="n">
        <v>2.3521649334</v>
      </c>
      <c r="B4641" s="41" t="n">
        <v>-1.5379924436</v>
      </c>
      <c r="C4641" s="41" t="n">
        <v>3.6150814906</v>
      </c>
      <c r="D4641" s="42" t="n">
        <f aca="false">$B$5*A4641</f>
        <v>6.00972974626187</v>
      </c>
      <c r="E4641" s="42" t="n">
        <f aca="false">$D$5*A4641+$F$5*B4641</f>
        <v>2.94146326213356</v>
      </c>
      <c r="F4641" s="43" t="n">
        <f aca="false">Inputs!$B$5*D4641+Inputs!$B$6*E4641</f>
        <v>453899.811519509</v>
      </c>
      <c r="G4641" s="43" t="n">
        <f aca="false">F4641*SQRT(($B$6-2)/C4641)</f>
        <v>337610.507261229</v>
      </c>
    </row>
    <row r="4642" customFormat="false" ht="15" hidden="false" customHeight="false" outlineLevel="0" collapsed="false">
      <c r="A4642" s="41" t="n">
        <v>-2.0291637188</v>
      </c>
      <c r="B4642" s="41" t="n">
        <v>-0.0589127795</v>
      </c>
      <c r="C4642" s="41" t="n">
        <v>7.3045426902</v>
      </c>
      <c r="D4642" s="42" t="n">
        <f aca="false">$B$5*A4642</f>
        <v>-5.18446873675671</v>
      </c>
      <c r="E4642" s="42" t="n">
        <f aca="false">$D$5*A4642+$F$5*B4642</f>
        <v>-4.93030058588292</v>
      </c>
      <c r="F4642" s="43" t="n">
        <f aca="false">Inputs!$B$5*D4642+Inputs!$B$6*E4642</f>
        <v>-271931.844381524</v>
      </c>
      <c r="G4642" s="43" t="n">
        <f aca="false">F4642*SQRT(($B$6-2)/C4642)</f>
        <v>-142291.366562789</v>
      </c>
    </row>
    <row r="4643" customFormat="false" ht="15" hidden="false" customHeight="false" outlineLevel="0" collapsed="false">
      <c r="A4643" s="41" t="n">
        <v>-1.1344589282</v>
      </c>
      <c r="B4643" s="41" t="n">
        <v>-0.038755664</v>
      </c>
      <c r="C4643" s="41" t="n">
        <v>0.7600058404</v>
      </c>
      <c r="D4643" s="42" t="n">
        <f aca="false">$B$5*A4643</f>
        <v>-2.89851764640541</v>
      </c>
      <c r="E4643" s="42" t="n">
        <f aca="false">$D$5*A4643+$F$5*B4643</f>
        <v>-2.76646577545535</v>
      </c>
      <c r="F4643" s="43" t="n">
        <f aca="false">Inputs!$B$5*D4643+Inputs!$B$6*E4643</f>
        <v>-151528.475867773</v>
      </c>
      <c r="G4643" s="43" t="n">
        <f aca="false">F4643*SQRT(($B$6-2)/C4643)</f>
        <v>-245810.70247702</v>
      </c>
    </row>
    <row r="4644" customFormat="false" ht="15" hidden="false" customHeight="false" outlineLevel="0" collapsed="false">
      <c r="A4644" s="41" t="n">
        <v>-0.073726879</v>
      </c>
      <c r="B4644" s="41" t="n">
        <v>-0.1957742121</v>
      </c>
      <c r="C4644" s="41" t="n">
        <v>3.5808018064</v>
      </c>
      <c r="D4644" s="42" t="n">
        <f aca="false">$B$5*A4644</f>
        <v>-0.188370556644975</v>
      </c>
      <c r="E4644" s="42" t="n">
        <f aca="false">$D$5*A4644+$F$5*B4644</f>
        <v>-0.513491599276764</v>
      </c>
      <c r="F4644" s="43" t="n">
        <f aca="false">Inputs!$B$5*D4644+Inputs!$B$6*E4644</f>
        <v>6837.52429934067</v>
      </c>
      <c r="G4644" s="43" t="n">
        <f aca="false">F4644*SQRT(($B$6-2)/C4644)</f>
        <v>5110.03339824356</v>
      </c>
    </row>
    <row r="4645" customFormat="false" ht="15" hidden="false" customHeight="false" outlineLevel="0" collapsed="false">
      <c r="A4645" s="41" t="n">
        <v>-0.8424110322</v>
      </c>
      <c r="B4645" s="41" t="n">
        <v>0.4326561526</v>
      </c>
      <c r="C4645" s="41" t="n">
        <v>0.739983244</v>
      </c>
      <c r="D4645" s="42" t="n">
        <f aca="false">$B$5*A4645</f>
        <v>-2.15234168612213</v>
      </c>
      <c r="E4645" s="42" t="n">
        <f aca="false">$D$5*A4645+$F$5*B4645</f>
        <v>-1.25750446475282</v>
      </c>
      <c r="F4645" s="43" t="n">
        <f aca="false">Inputs!$B$5*D4645+Inputs!$B$6*E4645</f>
        <v>-152358.945374572</v>
      </c>
      <c r="G4645" s="43" t="n">
        <f aca="false">F4645*SQRT(($B$6-2)/C4645)</f>
        <v>-250479.399113953</v>
      </c>
    </row>
    <row r="4646" customFormat="false" ht="15" hidden="false" customHeight="false" outlineLevel="0" collapsed="false">
      <c r="A4646" s="41" t="n">
        <v>-0.3173371148</v>
      </c>
      <c r="B4646" s="41" t="n">
        <v>1.1036648708</v>
      </c>
      <c r="C4646" s="41" t="n">
        <v>6.5812297942</v>
      </c>
      <c r="D4646" s="42" t="n">
        <f aca="false">$B$5*A4646</f>
        <v>-0.810789358911917</v>
      </c>
      <c r="E4646" s="42" t="n">
        <f aca="false">$D$5*A4646+$F$5*B4646</f>
        <v>1.15061555223484</v>
      </c>
      <c r="F4646" s="43" t="n">
        <f aca="false">Inputs!$B$5*D4646+Inputs!$B$6*E4646</f>
        <v>-138609.713502934</v>
      </c>
      <c r="G4646" s="43" t="n">
        <f aca="false">F4646*SQRT(($B$6-2)/C4646)</f>
        <v>-76410.868524561</v>
      </c>
    </row>
    <row r="4647" customFormat="false" ht="15" hidden="false" customHeight="false" outlineLevel="0" collapsed="false">
      <c r="A4647" s="41" t="n">
        <v>-0.1803722525</v>
      </c>
      <c r="B4647" s="41" t="n">
        <v>-0.9646474229</v>
      </c>
      <c r="C4647" s="41" t="n">
        <v>0.2092662939</v>
      </c>
      <c r="D4647" s="42" t="n">
        <f aca="false">$B$5*A4647</f>
        <v>-0.460847143776872</v>
      </c>
      <c r="E4647" s="42" t="n">
        <f aca="false">$D$5*A4647+$F$5*B4647</f>
        <v>-2.0949111085887</v>
      </c>
      <c r="F4647" s="43" t="n">
        <f aca="false">Inputs!$B$5*D4647+Inputs!$B$6*E4647</f>
        <v>58660.8410517476</v>
      </c>
      <c r="G4647" s="43" t="n">
        <f aca="false">F4647*SQRT(($B$6-2)/C4647)</f>
        <v>181348.363869146</v>
      </c>
    </row>
    <row r="4648" customFormat="false" ht="15" hidden="false" customHeight="false" outlineLevel="0" collapsed="false">
      <c r="A4648" s="41" t="n">
        <v>-1.6877105518</v>
      </c>
      <c r="B4648" s="41" t="n">
        <v>-0.1721094314</v>
      </c>
      <c r="C4648" s="41" t="n">
        <v>11.8372051</v>
      </c>
      <c r="D4648" s="42" t="n">
        <f aca="false">$B$5*A4648</f>
        <v>-4.3120633941139</v>
      </c>
      <c r="E4648" s="42" t="n">
        <f aca="false">$D$5*A4648+$F$5*B4648</f>
        <v>-4.31324446729398</v>
      </c>
      <c r="F4648" s="43" t="n">
        <f aca="false">Inputs!$B$5*D4648+Inputs!$B$6*E4648</f>
        <v>-215544.116046691</v>
      </c>
      <c r="G4648" s="43" t="n">
        <f aca="false">F4648*SQRT(($B$6-2)/C4648)</f>
        <v>-88598.5437089911</v>
      </c>
    </row>
    <row r="4649" customFormat="false" ht="15" hidden="false" customHeight="false" outlineLevel="0" collapsed="false">
      <c r="A4649" s="41" t="n">
        <v>-1.2692045714</v>
      </c>
      <c r="B4649" s="41" t="n">
        <v>-1.349961854</v>
      </c>
      <c r="C4649" s="41" t="n">
        <v>4.9074048954</v>
      </c>
      <c r="D4649" s="42" t="n">
        <f aca="false">$B$5*A4649</f>
        <v>-3.24278980547875</v>
      </c>
      <c r="E4649" s="42" t="n">
        <f aca="false">$D$5*A4649+$F$5*B4649</f>
        <v>-5.35122275521467</v>
      </c>
      <c r="F4649" s="43" t="n">
        <f aca="false">Inputs!$B$5*D4649+Inputs!$B$6*E4649</f>
        <v>-56717.8427871417</v>
      </c>
      <c r="G4649" s="43" t="n">
        <f aca="false">F4649*SQRT(($B$6-2)/C4649)</f>
        <v>-36208.3518150075</v>
      </c>
    </row>
    <row r="4650" customFormat="false" ht="15" hidden="false" customHeight="false" outlineLevel="0" collapsed="false">
      <c r="A4650" s="41" t="n">
        <v>0.5274573091</v>
      </c>
      <c r="B4650" s="41" t="n">
        <v>-1.7776700612</v>
      </c>
      <c r="C4650" s="41" t="n">
        <v>3.2073459974</v>
      </c>
      <c r="D4650" s="42" t="n">
        <f aca="false">$B$5*A4650</f>
        <v>1.34764184065933</v>
      </c>
      <c r="E4650" s="42" t="n">
        <f aca="false">$D$5*A4650+$F$5*B4650</f>
        <v>-1.81445075484384</v>
      </c>
      <c r="F4650" s="43" t="n">
        <f aca="false">Inputs!$B$5*D4650+Inputs!$B$6*E4650</f>
        <v>225486.721808125</v>
      </c>
      <c r="G4650" s="43" t="n">
        <f aca="false">F4650*SQRT(($B$6-2)/C4650)</f>
        <v>178058.645052676</v>
      </c>
    </row>
    <row r="4651" customFormat="false" ht="15" hidden="false" customHeight="false" outlineLevel="0" collapsed="false">
      <c r="A4651" s="41" t="n">
        <v>1.4121933783</v>
      </c>
      <c r="B4651" s="41" t="n">
        <v>0.1597163844</v>
      </c>
      <c r="C4651" s="41" t="n">
        <v>1.9034610391</v>
      </c>
      <c r="D4651" s="42" t="n">
        <f aca="false">$B$5*A4651</f>
        <v>3.60812306676808</v>
      </c>
      <c r="E4651" s="42" t="n">
        <f aca="false">$D$5*A4651+$F$5*B4651</f>
        <v>3.63622753221098</v>
      </c>
      <c r="F4651" s="43" t="n">
        <f aca="false">Inputs!$B$5*D4651+Inputs!$B$6*E4651</f>
        <v>179000.930066259</v>
      </c>
      <c r="G4651" s="43" t="n">
        <f aca="false">F4651*SQRT(($B$6-2)/C4651)</f>
        <v>183484.038068598</v>
      </c>
    </row>
    <row r="4652" customFormat="false" ht="15" hidden="false" customHeight="false" outlineLevel="0" collapsed="false">
      <c r="A4652" s="41" t="n">
        <v>-0.043842631</v>
      </c>
      <c r="B4652" s="41" t="n">
        <v>-1.0347659406</v>
      </c>
      <c r="C4652" s="41" t="n">
        <v>7.5349751684</v>
      </c>
      <c r="D4652" s="42" t="n">
        <f aca="false">$B$5*A4652</f>
        <v>-0.112016959327008</v>
      </c>
      <c r="E4652" s="42" t="n">
        <f aca="false">$D$5*A4652+$F$5*B4652</f>
        <v>-1.8911036384522</v>
      </c>
      <c r="F4652" s="43" t="n">
        <f aca="false">Inputs!$B$5*D4652+Inputs!$B$6*E4652</f>
        <v>83353.4859899091</v>
      </c>
      <c r="G4652" s="43" t="n">
        <f aca="false">F4652*SQRT(($B$6-2)/C4652)</f>
        <v>42943.5410376439</v>
      </c>
    </row>
    <row r="4653" customFormat="false" ht="15" hidden="false" customHeight="false" outlineLevel="0" collapsed="false">
      <c r="A4653" s="41" t="n">
        <v>0.7643722963</v>
      </c>
      <c r="B4653" s="41" t="n">
        <v>-0.0029049336</v>
      </c>
      <c r="C4653" s="41" t="n">
        <v>0.7791706687</v>
      </c>
      <c r="D4653" s="42" t="n">
        <f aca="false">$B$5*A4653</f>
        <v>1.95295442979526</v>
      </c>
      <c r="E4653" s="42" t="n">
        <f aca="false">$D$5*A4653+$F$5*B4653</f>
        <v>1.81387493091473</v>
      </c>
      <c r="F4653" s="43" t="n">
        <f aca="false">Inputs!$B$5*D4653+Inputs!$B$6*E4653</f>
        <v>104601.696433789</v>
      </c>
      <c r="G4653" s="43" t="n">
        <f aca="false">F4653*SQRT(($B$6-2)/C4653)</f>
        <v>167585.881489375</v>
      </c>
    </row>
    <row r="4654" customFormat="false" ht="15" hidden="false" customHeight="false" outlineLevel="0" collapsed="false">
      <c r="A4654" s="41" t="n">
        <v>-0.6860966427</v>
      </c>
      <c r="B4654" s="41" t="n">
        <v>0.1998246967</v>
      </c>
      <c r="C4654" s="41" t="n">
        <v>0.2050173852</v>
      </c>
      <c r="D4654" s="42" t="n">
        <f aca="false">$B$5*A4654</f>
        <v>-1.75296185394811</v>
      </c>
      <c r="E4654" s="42" t="n">
        <f aca="false">$D$5*A4654+$F$5*B4654</f>
        <v>-1.28758104926602</v>
      </c>
      <c r="F4654" s="43" t="n">
        <f aca="false">Inputs!$B$5*D4654+Inputs!$B$6*E4654</f>
        <v>-110917.13293151</v>
      </c>
      <c r="G4654" s="43" t="n">
        <f aca="false">F4654*SQRT(($B$6-2)/C4654)</f>
        <v>-346432.228727234</v>
      </c>
    </row>
    <row r="4655" customFormat="false" ht="15" hidden="false" customHeight="false" outlineLevel="0" collapsed="false">
      <c r="A4655" s="41" t="n">
        <v>-1.6827854554</v>
      </c>
      <c r="B4655" s="41" t="n">
        <v>-1.6353271315</v>
      </c>
      <c r="C4655" s="41" t="n">
        <v>4.7140680952</v>
      </c>
      <c r="D4655" s="42" t="n">
        <f aca="false">$B$5*A4655</f>
        <v>-4.29947988097755</v>
      </c>
      <c r="E4655" s="42" t="n">
        <f aca="false">$D$5*A4655+$F$5*B4655</f>
        <v>-6.82812767294807</v>
      </c>
      <c r="F4655" s="43" t="n">
        <f aca="false">Inputs!$B$5*D4655+Inputs!$B$6*E4655</f>
        <v>-88541.604450352</v>
      </c>
      <c r="G4655" s="43" t="n">
        <f aca="false">F4655*SQRT(($B$6-2)/C4655)</f>
        <v>-57671.9265633433</v>
      </c>
    </row>
    <row r="4656" customFormat="false" ht="15" hidden="false" customHeight="false" outlineLevel="0" collapsed="false">
      <c r="A4656" s="41" t="n">
        <v>-1.1201860853</v>
      </c>
      <c r="B4656" s="41" t="n">
        <v>0.3495272676</v>
      </c>
      <c r="C4656" s="41" t="n">
        <v>3.0264206409</v>
      </c>
      <c r="D4656" s="42" t="n">
        <f aca="false">$B$5*A4656</f>
        <v>-2.86205084625808</v>
      </c>
      <c r="E4656" s="42" t="n">
        <f aca="false">$D$5*A4656+$F$5*B4656</f>
        <v>-2.0620369316632</v>
      </c>
      <c r="F4656" s="43" t="n">
        <f aca="false">Inputs!$B$5*D4656+Inputs!$B$6*E4656</f>
        <v>-183103.238042648</v>
      </c>
      <c r="G4656" s="43" t="n">
        <f aca="false">F4656*SQRT(($B$6-2)/C4656)</f>
        <v>-148849.156261533</v>
      </c>
    </row>
    <row r="4657" customFormat="false" ht="15" hidden="false" customHeight="false" outlineLevel="0" collapsed="false">
      <c r="A4657" s="41" t="n">
        <v>-0.0032583218</v>
      </c>
      <c r="B4657" s="41" t="n">
        <v>1.0489792656</v>
      </c>
      <c r="C4657" s="41" t="n">
        <v>4.1628827283</v>
      </c>
      <c r="D4657" s="42" t="n">
        <f aca="false">$B$5*A4657</f>
        <v>-0.00832494063928108</v>
      </c>
      <c r="E4657" s="42" t="n">
        <f aca="false">$D$5*A4657+$F$5*B4657</f>
        <v>1.80356556343361</v>
      </c>
      <c r="F4657" s="43" t="n">
        <f aca="false">Inputs!$B$5*D4657+Inputs!$B$6*E4657</f>
        <v>-91010.7722356087</v>
      </c>
      <c r="G4657" s="43" t="n">
        <f aca="false">F4657*SQRT(($B$6-2)/C4657)</f>
        <v>-63082.763280069</v>
      </c>
    </row>
    <row r="4658" customFormat="false" ht="15" hidden="false" customHeight="false" outlineLevel="0" collapsed="false">
      <c r="A4658" s="41" t="n">
        <v>-0.9199898522</v>
      </c>
      <c r="B4658" s="41" t="n">
        <v>0.5746678405</v>
      </c>
      <c r="C4658" s="41" t="n">
        <v>3.7281089476</v>
      </c>
      <c r="D4658" s="42" t="n">
        <f aca="false">$B$5*A4658</f>
        <v>-2.35055386742524</v>
      </c>
      <c r="E4658" s="42" t="n">
        <f aca="false">$D$5*A4658+$F$5*B4658</f>
        <v>-1.19689219960686</v>
      </c>
      <c r="F4658" s="43" t="n">
        <f aca="false">Inputs!$B$5*D4658+Inputs!$B$6*E4658</f>
        <v>-175210.776762181</v>
      </c>
      <c r="G4658" s="43" t="n">
        <f aca="false">F4658*SQRT(($B$6-2)/C4658)</f>
        <v>-128330.981287418</v>
      </c>
    </row>
    <row r="4659" customFormat="false" ht="15" hidden="false" customHeight="false" outlineLevel="0" collapsed="false">
      <c r="A4659" s="41" t="n">
        <v>-0.1138705524</v>
      </c>
      <c r="B4659" s="41" t="n">
        <v>-0.9430451947</v>
      </c>
      <c r="C4659" s="41" t="n">
        <v>5.21164098</v>
      </c>
      <c r="D4659" s="42" t="n">
        <f aca="false">$B$5*A4659</f>
        <v>-0.290936760541008</v>
      </c>
      <c r="E4659" s="42" t="n">
        <f aca="false">$D$5*A4659+$F$5*B4659</f>
        <v>-1.89936294719451</v>
      </c>
      <c r="F4659" s="43" t="n">
        <f aca="false">Inputs!$B$5*D4659+Inputs!$B$6*E4659</f>
        <v>65874.4713056248</v>
      </c>
      <c r="G4659" s="43" t="n">
        <f aca="false">F4659*SQRT(($B$6-2)/C4659)</f>
        <v>40807.960987393</v>
      </c>
    </row>
    <row r="4660" customFormat="false" ht="15" hidden="false" customHeight="false" outlineLevel="0" collapsed="false">
      <c r="A4660" s="41" t="n">
        <v>0.3853076707</v>
      </c>
      <c r="B4660" s="41" t="n">
        <v>-0.0660118582</v>
      </c>
      <c r="C4660" s="41" t="n">
        <v>3.2198194634</v>
      </c>
      <c r="D4660" s="42" t="n">
        <f aca="false">$B$5*A4660</f>
        <v>0.984452636457565</v>
      </c>
      <c r="E4660" s="42" t="n">
        <f aca="false">$D$5*A4660+$F$5*B4660</f>
        <v>0.8028878377878</v>
      </c>
      <c r="F4660" s="43" t="n">
        <f aca="false">Inputs!$B$5*D4660+Inputs!$B$6*E4660</f>
        <v>58300.8717563665</v>
      </c>
      <c r="G4660" s="43" t="n">
        <f aca="false">F4660*SQRT(($B$6-2)/C4660)</f>
        <v>45948.8118542126</v>
      </c>
    </row>
    <row r="4661" customFormat="false" ht="15" hidden="false" customHeight="false" outlineLevel="0" collapsed="false">
      <c r="A4661" s="41" t="n">
        <v>-0.6291191941</v>
      </c>
      <c r="B4661" s="41" t="n">
        <v>0.0419990871</v>
      </c>
      <c r="C4661" s="41" t="n">
        <v>2.360018781</v>
      </c>
      <c r="D4661" s="42" t="n">
        <f aca="false">$B$5*A4661</f>
        <v>-1.6073857241218</v>
      </c>
      <c r="E4661" s="42" t="n">
        <f aca="false">$D$5*A4661+$F$5*B4661</f>
        <v>-1.42452268697503</v>
      </c>
      <c r="F4661" s="43" t="n">
        <f aca="false">Inputs!$B$5*D4661+Inputs!$B$6*E4661</f>
        <v>-89512.4380634283</v>
      </c>
      <c r="G4661" s="43" t="n">
        <f aca="false">F4661*SQRT(($B$6-2)/C4661)</f>
        <v>-82402.5505861965</v>
      </c>
    </row>
    <row r="4662" customFormat="false" ht="15" hidden="false" customHeight="false" outlineLevel="0" collapsed="false">
      <c r="A4662" s="41" t="n">
        <v>-0.1295303859</v>
      </c>
      <c r="B4662" s="41" t="n">
        <v>-0.1536880685</v>
      </c>
      <c r="C4662" s="41" t="n">
        <v>3.304185506</v>
      </c>
      <c r="D4662" s="42" t="n">
        <f aca="false">$B$5*A4662</f>
        <v>-0.330947291210055</v>
      </c>
      <c r="E4662" s="42" t="n">
        <f aca="false">$D$5*A4662+$F$5*B4662</f>
        <v>-0.573608933861741</v>
      </c>
      <c r="F4662" s="43" t="n">
        <f aca="false">Inputs!$B$5*D4662+Inputs!$B$6*E4662</f>
        <v>-4414.28242791845</v>
      </c>
      <c r="G4662" s="43" t="n">
        <f aca="false">F4662*SQRT(($B$6-2)/C4662)</f>
        <v>-3434.33695437808</v>
      </c>
    </row>
    <row r="4663" customFormat="false" ht="15" hidden="false" customHeight="false" outlineLevel="0" collapsed="false">
      <c r="A4663" s="41" t="n">
        <v>-0.4125931499</v>
      </c>
      <c r="B4663" s="41" t="n">
        <v>-1.3049485389</v>
      </c>
      <c r="C4663" s="41" t="n">
        <v>5.8211161998</v>
      </c>
      <c r="D4663" s="42" t="n">
        <f aca="false">$B$5*A4663</f>
        <v>-1.05416643656606</v>
      </c>
      <c r="E4663" s="42" t="n">
        <f aca="false">$D$5*A4663+$F$5*B4663</f>
        <v>-3.23511415967143</v>
      </c>
      <c r="F4663" s="43" t="n">
        <f aca="false">Inputs!$B$5*D4663+Inputs!$B$6*E4663</f>
        <v>56339.0643269657</v>
      </c>
      <c r="G4663" s="43" t="n">
        <f aca="false">F4663*SQRT(($B$6-2)/C4663)</f>
        <v>33023.377833212</v>
      </c>
    </row>
    <row r="4664" customFormat="false" ht="15" hidden="false" customHeight="false" outlineLevel="0" collapsed="false">
      <c r="A4664" s="41" t="n">
        <v>0.0747654159</v>
      </c>
      <c r="B4664" s="41" t="n">
        <v>-0.8027143737</v>
      </c>
      <c r="C4664" s="41" t="n">
        <v>6.1182255278</v>
      </c>
      <c r="D4664" s="42" t="n">
        <f aca="false">$B$5*A4664</f>
        <v>0.191023995615983</v>
      </c>
      <c r="E4664" s="42" t="n">
        <f aca="false">$D$5*A4664+$F$5*B4664</f>
        <v>-1.20817164090553</v>
      </c>
      <c r="F4664" s="43" t="n">
        <f aca="false">Inputs!$B$5*D4664+Inputs!$B$6*E4664</f>
        <v>79510.9816068746</v>
      </c>
      <c r="G4664" s="43" t="n">
        <f aca="false">F4664*SQRT(($B$6-2)/C4664)</f>
        <v>45459.9937889943</v>
      </c>
    </row>
    <row r="4665" customFormat="false" ht="15" hidden="false" customHeight="false" outlineLevel="0" collapsed="false">
      <c r="A4665" s="41" t="n">
        <v>-1.0203288676</v>
      </c>
      <c r="B4665" s="41" t="n">
        <v>-0.2406998441</v>
      </c>
      <c r="C4665" s="41" t="n">
        <v>4.3045650796</v>
      </c>
      <c r="D4665" s="42" t="n">
        <f aca="false">$B$5*A4665</f>
        <v>-2.60691784811276</v>
      </c>
      <c r="E4665" s="42" t="n">
        <f aca="false">$D$5*A4665+$F$5*B4665</f>
        <v>-2.84358924618962</v>
      </c>
      <c r="F4665" s="43" t="n">
        <f aca="false">Inputs!$B$5*D4665+Inputs!$B$6*E4665</f>
        <v>-118512.322501794</v>
      </c>
      <c r="G4665" s="43" t="n">
        <f aca="false">F4665*SQRT(($B$6-2)/C4665)</f>
        <v>-80781.8635906864</v>
      </c>
    </row>
    <row r="4666" customFormat="false" ht="15" hidden="false" customHeight="false" outlineLevel="0" collapsed="false">
      <c r="A4666" s="41" t="n">
        <v>0.7340265442</v>
      </c>
      <c r="B4666" s="41" t="n">
        <v>0.1856135077</v>
      </c>
      <c r="C4666" s="41" t="n">
        <v>0.314265395</v>
      </c>
      <c r="D4666" s="42" t="n">
        <f aca="false">$B$5*A4666</f>
        <v>1.87542169963741</v>
      </c>
      <c r="E4666" s="42" t="n">
        <f aca="false">$D$5*A4666+$F$5*B4666</f>
        <v>2.06718770322845</v>
      </c>
      <c r="F4666" s="43" t="n">
        <f aca="false">Inputs!$B$5*D4666+Inputs!$B$6*E4666</f>
        <v>84182.7848023187</v>
      </c>
      <c r="G4666" s="43" t="n">
        <f aca="false">F4666*SQRT(($B$6-2)/C4666)</f>
        <v>212368.453881416</v>
      </c>
    </row>
    <row r="4667" customFormat="false" ht="15" hidden="false" customHeight="false" outlineLevel="0" collapsed="false">
      <c r="A4667" s="41" t="n">
        <v>-0.5311422084</v>
      </c>
      <c r="B4667" s="41" t="n">
        <v>-0.5713460579</v>
      </c>
      <c r="C4667" s="41" t="n">
        <v>3.9533733021</v>
      </c>
      <c r="D4667" s="42" t="n">
        <f aca="false">$B$5*A4667</f>
        <v>-1.35705667744256</v>
      </c>
      <c r="E4667" s="42" t="n">
        <f aca="false">$D$5*A4667+$F$5*B4667</f>
        <v>-2.25046811219319</v>
      </c>
      <c r="F4667" s="43" t="n">
        <f aca="false">Inputs!$B$5*D4667+Inputs!$B$6*E4667</f>
        <v>-23182.2621345963</v>
      </c>
      <c r="G4667" s="43" t="n">
        <f aca="false">F4667*SQRT(($B$6-2)/C4667)</f>
        <v>-16488.718270448</v>
      </c>
    </row>
    <row r="4668" customFormat="false" ht="15" hidden="false" customHeight="false" outlineLevel="0" collapsed="false">
      <c r="A4668" s="41" t="n">
        <v>0.6358132622</v>
      </c>
      <c r="B4668" s="41" t="n">
        <v>-2.3967357694</v>
      </c>
      <c r="C4668" s="41" t="n">
        <v>0.6394822527</v>
      </c>
      <c r="D4668" s="42" t="n">
        <f aca="false">$B$5*A4668</f>
        <v>1.62448892110124</v>
      </c>
      <c r="E4668" s="42" t="n">
        <f aca="false">$D$5*A4668+$F$5*B4668</f>
        <v>-2.62557646583837</v>
      </c>
      <c r="F4668" s="43" t="n">
        <f aca="false">Inputs!$B$5*D4668+Inputs!$B$6*E4668</f>
        <v>293727.715402043</v>
      </c>
      <c r="G4668" s="43" t="n">
        <f aca="false">F4668*SQRT(($B$6-2)/C4668)</f>
        <v>519452.30427275</v>
      </c>
    </row>
    <row r="4669" customFormat="false" ht="15" hidden="false" customHeight="false" outlineLevel="0" collapsed="false">
      <c r="A4669" s="41" t="n">
        <v>0.7973649892</v>
      </c>
      <c r="B4669" s="41" t="n">
        <v>-1.8740157749</v>
      </c>
      <c r="C4669" s="41" t="n">
        <v>6.336084945</v>
      </c>
      <c r="D4669" s="42" t="n">
        <f aca="false">$B$5*A4669</f>
        <v>2.03725003556463</v>
      </c>
      <c r="E4669" s="42" t="n">
        <f aca="false">$D$5*A4669+$F$5*B4669</f>
        <v>-1.3385461432538</v>
      </c>
      <c r="F4669" s="43" t="n">
        <f aca="false">Inputs!$B$5*D4669+Inputs!$B$6*E4669</f>
        <v>270652.310719153</v>
      </c>
      <c r="G4669" s="43" t="n">
        <f aca="false">F4669*SQRT(($B$6-2)/C4669)</f>
        <v>152060.439572459</v>
      </c>
    </row>
    <row r="4670" customFormat="false" ht="15" hidden="false" customHeight="false" outlineLevel="0" collapsed="false">
      <c r="A4670" s="41" t="n">
        <v>-1.4154079083</v>
      </c>
      <c r="B4670" s="41" t="n">
        <v>-0.5142658313</v>
      </c>
      <c r="C4670" s="41" t="n">
        <v>5.7494639849</v>
      </c>
      <c r="D4670" s="42" t="n">
        <f aca="false">$B$5*A4670</f>
        <v>-3.61633612032013</v>
      </c>
      <c r="E4670" s="42" t="n">
        <f aca="false">$D$5*A4670+$F$5*B4670</f>
        <v>-4.25609304497195</v>
      </c>
      <c r="F4670" s="43" t="n">
        <f aca="false">Inputs!$B$5*D4670+Inputs!$B$6*E4670</f>
        <v>-148828.959783415</v>
      </c>
      <c r="G4670" s="43" t="n">
        <f aca="false">F4670*SQRT(($B$6-2)/C4670)</f>
        <v>-87778.6233096103</v>
      </c>
    </row>
    <row r="4671" customFormat="false" ht="15" hidden="false" customHeight="false" outlineLevel="0" collapsed="false">
      <c r="A4671" s="41" t="n">
        <v>2.1701241429</v>
      </c>
      <c r="B4671" s="41" t="n">
        <v>1.67741936</v>
      </c>
      <c r="C4671" s="41" t="n">
        <v>1.4792449207</v>
      </c>
      <c r="D4671" s="42" t="n">
        <f aca="false">$B$5*A4671</f>
        <v>5.54461952453966</v>
      </c>
      <c r="E4671" s="42" t="n">
        <f aca="false">$D$5*A4671+$F$5*B4671</f>
        <v>8.06047539745171</v>
      </c>
      <c r="F4671" s="43" t="n">
        <f aca="false">Inputs!$B$5*D4671+Inputs!$B$6*E4671</f>
        <v>151438.182581381</v>
      </c>
      <c r="G4671" s="43" t="n">
        <f aca="false">F4671*SQRT(($B$6-2)/C4671)</f>
        <v>176088.236253775</v>
      </c>
    </row>
    <row r="4672" customFormat="false" ht="15" hidden="false" customHeight="false" outlineLevel="0" collapsed="false">
      <c r="A4672" s="41" t="n">
        <v>0.7064877558</v>
      </c>
      <c r="B4672" s="41" t="n">
        <v>0.3565423783</v>
      </c>
      <c r="C4672" s="41" t="n">
        <v>5.085964652</v>
      </c>
      <c r="D4672" s="42" t="n">
        <f aca="false">$B$5*A4672</f>
        <v>1.80506070008613</v>
      </c>
      <c r="E4672" s="42" t="n">
        <f aca="false">$D$5*A4672+$F$5*B4672</f>
        <v>2.29680720025402</v>
      </c>
      <c r="F4672" s="43" t="n">
        <f aca="false">Inputs!$B$5*D4672+Inputs!$B$6*E4672</f>
        <v>65665.7099959121</v>
      </c>
      <c r="G4672" s="43" t="n">
        <f aca="false">F4672*SQRT(($B$6-2)/C4672)</f>
        <v>41178.1634786567</v>
      </c>
    </row>
    <row r="4673" customFormat="false" ht="15" hidden="false" customHeight="false" outlineLevel="0" collapsed="false">
      <c r="A4673" s="41" t="n">
        <v>-1.862276968</v>
      </c>
      <c r="B4673" s="41" t="n">
        <v>0.1567581629</v>
      </c>
      <c r="C4673" s="41" t="n">
        <v>3.4875778475</v>
      </c>
      <c r="D4673" s="42" t="n">
        <f aca="false">$B$5*A4673</f>
        <v>-4.75807675365286</v>
      </c>
      <c r="E4673" s="42" t="n">
        <f aca="false">$D$5*A4673+$F$5*B4673</f>
        <v>-4.16077032332056</v>
      </c>
      <c r="F4673" s="43" t="n">
        <f aca="false">Inputs!$B$5*D4673+Inputs!$B$6*E4673</f>
        <v>-267769.159199258</v>
      </c>
      <c r="G4673" s="43" t="n">
        <f aca="false">F4673*SQRT(($B$6-2)/C4673)</f>
        <v>-202774.620610371</v>
      </c>
    </row>
    <row r="4674" customFormat="false" ht="15" hidden="false" customHeight="false" outlineLevel="0" collapsed="false">
      <c r="A4674" s="41" t="n">
        <v>-0.5492215186</v>
      </c>
      <c r="B4674" s="41" t="n">
        <v>-0.8166693336</v>
      </c>
      <c r="C4674" s="41" t="n">
        <v>1.7485601736</v>
      </c>
      <c r="D4674" s="42" t="n">
        <f aca="false">$B$5*A4674</f>
        <v>-1.40324891794322</v>
      </c>
      <c r="E4674" s="42" t="n">
        <f aca="false">$D$5*A4674+$F$5*B4674</f>
        <v>-2.71710000027731</v>
      </c>
      <c r="F4674" s="43" t="n">
        <f aca="false">Inputs!$B$5*D4674+Inputs!$B$6*E4674</f>
        <v>-4469.89178045679</v>
      </c>
      <c r="G4674" s="43" t="n">
        <f aca="false">F4674*SQRT(($B$6-2)/C4674)</f>
        <v>-4780.4823084044</v>
      </c>
    </row>
    <row r="4675" customFormat="false" ht="15" hidden="false" customHeight="false" outlineLevel="0" collapsed="false">
      <c r="A4675" s="41" t="n">
        <v>0.15480309</v>
      </c>
      <c r="B4675" s="41" t="n">
        <v>-0.4711100094</v>
      </c>
      <c r="C4675" s="41" t="n">
        <v>5.0156410329</v>
      </c>
      <c r="D4675" s="42" t="n">
        <f aca="false">$B$5*A4675</f>
        <v>0.395518495142894</v>
      </c>
      <c r="E4675" s="42" t="n">
        <f aca="false">$D$5*A4675+$F$5*B4675</f>
        <v>-0.445119001784507</v>
      </c>
      <c r="F4675" s="43" t="n">
        <f aca="false">Inputs!$B$5*D4675+Inputs!$B$6*E4675</f>
        <v>61807.7996035148</v>
      </c>
      <c r="G4675" s="43" t="n">
        <f aca="false">F4675*SQRT(($B$6-2)/C4675)</f>
        <v>39029.6859887668</v>
      </c>
    </row>
    <row r="4676" customFormat="false" ht="15" hidden="false" customHeight="false" outlineLevel="0" collapsed="false">
      <c r="A4676" s="41" t="n">
        <v>0.869299546</v>
      </c>
      <c r="B4676" s="41" t="n">
        <v>-1.9359547676</v>
      </c>
      <c r="C4676" s="41" t="n">
        <v>9.0560926653</v>
      </c>
      <c r="D4676" s="42" t="n">
        <f aca="false">$B$5*A4676</f>
        <v>2.22104124835183</v>
      </c>
      <c r="E4676" s="42" t="n">
        <f aca="false">$D$5*A4676+$F$5*B4676</f>
        <v>-1.27432435388411</v>
      </c>
      <c r="F4676" s="43" t="n">
        <f aca="false">Inputs!$B$5*D4676+Inputs!$B$6*E4676</f>
        <v>285820.342529389</v>
      </c>
      <c r="G4676" s="43" t="n">
        <f aca="false">F4676*SQRT(($B$6-2)/C4676)</f>
        <v>134319.07870644</v>
      </c>
    </row>
    <row r="4677" customFormat="false" ht="15" hidden="false" customHeight="false" outlineLevel="0" collapsed="false">
      <c r="A4677" s="41" t="n">
        <v>0.0750114223</v>
      </c>
      <c r="B4677" s="41" t="n">
        <v>-0.8790972235</v>
      </c>
      <c r="C4677" s="41" t="n">
        <v>2.2807297447</v>
      </c>
      <c r="D4677" s="42" t="n">
        <f aca="false">$B$5*A4677</f>
        <v>0.191652536565156</v>
      </c>
      <c r="E4677" s="42" t="n">
        <f aca="false">$D$5*A4677+$F$5*B4677</f>
        <v>-1.33947990185006</v>
      </c>
      <c r="F4677" s="43" t="n">
        <f aca="false">Inputs!$B$5*D4677+Inputs!$B$6*E4677</f>
        <v>86139.2487490184</v>
      </c>
      <c r="G4677" s="43" t="n">
        <f aca="false">F4677*SQRT(($B$6-2)/C4677)</f>
        <v>80663.8904492437</v>
      </c>
    </row>
    <row r="4678" customFormat="false" ht="15" hidden="false" customHeight="false" outlineLevel="0" collapsed="false">
      <c r="A4678" s="41" t="n">
        <v>-0.4096358289</v>
      </c>
      <c r="B4678" s="41" t="n">
        <v>0.3046264195</v>
      </c>
      <c r="C4678" s="41" t="n">
        <v>4.346041217</v>
      </c>
      <c r="D4678" s="42" t="n">
        <f aca="false">$B$5*A4678</f>
        <v>-1.04661054636015</v>
      </c>
      <c r="E4678" s="42" t="n">
        <f aca="false">$D$5*A4678+$F$5*B4678</f>
        <v>-0.448752479843489</v>
      </c>
      <c r="F4678" s="43" t="n">
        <f aca="false">Inputs!$B$5*D4678+Inputs!$B$6*E4678</f>
        <v>-82223.4306438409</v>
      </c>
      <c r="G4678" s="43" t="n">
        <f aca="false">F4678*SQRT(($B$6-2)/C4678)</f>
        <v>-55778.0940864703</v>
      </c>
    </row>
    <row r="4679" customFormat="false" ht="15" hidden="false" customHeight="false" outlineLevel="0" collapsed="false">
      <c r="A4679" s="41" t="n">
        <v>-1.1173078626</v>
      </c>
      <c r="B4679" s="41" t="n">
        <v>0.1642321393</v>
      </c>
      <c r="C4679" s="41" t="n">
        <v>1.3848986319</v>
      </c>
      <c r="D4679" s="42" t="n">
        <f aca="false">$B$5*A4679</f>
        <v>-2.85469705047151</v>
      </c>
      <c r="E4679" s="42" t="n">
        <f aca="false">$D$5*A4679+$F$5*B4679</f>
        <v>-2.37514526493861</v>
      </c>
      <c r="F4679" s="43" t="n">
        <f aca="false">Inputs!$B$5*D4679+Inputs!$B$6*E4679</f>
        <v>-166712.441800221</v>
      </c>
      <c r="G4679" s="43" t="n">
        <f aca="false">F4679*SQRT(($B$6-2)/C4679)</f>
        <v>-200342.928279729</v>
      </c>
    </row>
    <row r="4680" customFormat="false" ht="15" hidden="false" customHeight="false" outlineLevel="0" collapsed="false">
      <c r="A4680" s="41" t="n">
        <v>-0.2123382052</v>
      </c>
      <c r="B4680" s="41" t="n">
        <v>-0.6605868652</v>
      </c>
      <c r="C4680" s="41" t="n">
        <v>1.8982311947</v>
      </c>
      <c r="D4680" s="42" t="n">
        <f aca="false">$B$5*A4680</f>
        <v>-0.54251945088465</v>
      </c>
      <c r="E4680" s="42" t="n">
        <f aca="false">$D$5*A4680+$F$5*B4680</f>
        <v>-1.64594204853333</v>
      </c>
      <c r="F4680" s="43" t="n">
        <f aca="false">Inputs!$B$5*D4680+Inputs!$B$6*E4680</f>
        <v>28045.1573382016</v>
      </c>
      <c r="G4680" s="43" t="n">
        <f aca="false">F4680*SQRT(($B$6-2)/C4680)</f>
        <v>28787.1271201493</v>
      </c>
    </row>
    <row r="4681" customFormat="false" ht="15" hidden="false" customHeight="false" outlineLevel="0" collapsed="false">
      <c r="A4681" s="41" t="n">
        <v>-0.470572486</v>
      </c>
      <c r="B4681" s="41" t="n">
        <v>-0.1545518912</v>
      </c>
      <c r="C4681" s="41" t="n">
        <v>3.3402741485</v>
      </c>
      <c r="D4681" s="42" t="n">
        <f aca="false">$B$5*A4681</f>
        <v>-1.20230236695127</v>
      </c>
      <c r="E4681" s="42" t="n">
        <f aca="false">$D$5*A4681+$F$5*B4681</f>
        <v>-1.3866401634058</v>
      </c>
      <c r="F4681" s="43" t="n">
        <f aca="false">Inputs!$B$5*D4681+Inputs!$B$6*E4681</f>
        <v>-50898.228524837</v>
      </c>
      <c r="G4681" s="43" t="n">
        <f aca="false">F4681*SQRT(($B$6-2)/C4681)</f>
        <v>-39384.6154082359</v>
      </c>
    </row>
    <row r="4682" customFormat="false" ht="15" hidden="false" customHeight="false" outlineLevel="0" collapsed="false">
      <c r="A4682" s="41" t="n">
        <v>-0.7678365126</v>
      </c>
      <c r="B4682" s="41" t="n">
        <v>0.0070944753</v>
      </c>
      <c r="C4682" s="41" t="n">
        <v>1.6773971058</v>
      </c>
      <c r="D4682" s="42" t="n">
        <f aca="false">$B$5*A4682</f>
        <v>-1.96180542636016</v>
      </c>
      <c r="E4682" s="42" t="n">
        <f aca="false">$D$5*A4682+$F$5*B4682</f>
        <v>-1.81488407035469</v>
      </c>
      <c r="F4682" s="43" t="n">
        <f aca="false">Inputs!$B$5*D4682+Inputs!$B$6*E4682</f>
        <v>-105436.339118281</v>
      </c>
      <c r="G4682" s="43" t="n">
        <f aca="false">F4682*SQRT(($B$6-2)/C4682)</f>
        <v>-115129.699582477</v>
      </c>
    </row>
    <row r="4683" customFormat="false" ht="15" hidden="false" customHeight="false" outlineLevel="0" collapsed="false">
      <c r="A4683" s="41" t="n">
        <v>-0.2781766217</v>
      </c>
      <c r="B4683" s="41" t="n">
        <v>-0.6112825371</v>
      </c>
      <c r="C4683" s="41" t="n">
        <v>1.5789122412</v>
      </c>
      <c r="D4683" s="42" t="n">
        <f aca="false">$B$5*A4683</f>
        <v>-0.710735159089642</v>
      </c>
      <c r="E4683" s="42" t="n">
        <f aca="false">$D$5*A4683+$F$5*B4683</f>
        <v>-1.71747437246358</v>
      </c>
      <c r="F4683" s="43" t="n">
        <f aca="false">Inputs!$B$5*D4683+Inputs!$B$6*E4683</f>
        <v>14800.2027142146</v>
      </c>
      <c r="G4683" s="43" t="n">
        <f aca="false">F4683*SQRT(($B$6-2)/C4683)</f>
        <v>16657.2638800112</v>
      </c>
    </row>
    <row r="4684" customFormat="false" ht="15" hidden="false" customHeight="false" outlineLevel="0" collapsed="false">
      <c r="A4684" s="41" t="n">
        <v>1.5898422339</v>
      </c>
      <c r="B4684" s="41" t="n">
        <v>0.4152399226</v>
      </c>
      <c r="C4684" s="41" t="n">
        <v>1.1945572176</v>
      </c>
      <c r="D4684" s="42" t="n">
        <f aca="false">$B$5*A4684</f>
        <v>4.06201199127708</v>
      </c>
      <c r="E4684" s="42" t="n">
        <f aca="false">$D$5*A4684+$F$5*B4684</f>
        <v>4.50018241317158</v>
      </c>
      <c r="F4684" s="43" t="n">
        <f aca="false">Inputs!$B$5*D4684+Inputs!$B$6*E4684</f>
        <v>181192.078469129</v>
      </c>
      <c r="G4684" s="43" t="n">
        <f aca="false">F4684*SQRT(($B$6-2)/C4684)</f>
        <v>234450.264127317</v>
      </c>
    </row>
    <row r="4685" customFormat="false" ht="15" hidden="false" customHeight="false" outlineLevel="0" collapsed="false">
      <c r="A4685" s="41" t="n">
        <v>-0.3827122326</v>
      </c>
      <c r="B4685" s="41" t="n">
        <v>0.1458604308</v>
      </c>
      <c r="C4685" s="41" t="n">
        <v>7.7166759336</v>
      </c>
      <c r="D4685" s="42" t="n">
        <f aca="false">$B$5*A4685</f>
        <v>-0.97782134911344</v>
      </c>
      <c r="E4685" s="42" t="n">
        <f aca="false">$D$5*A4685+$F$5*B4685</f>
        <v>-0.658833692827018</v>
      </c>
      <c r="F4685" s="43" t="n">
        <f aca="false">Inputs!$B$5*D4685+Inputs!$B$6*E4685</f>
        <v>-64840.4502699931</v>
      </c>
      <c r="G4685" s="43" t="n">
        <f aca="false">F4685*SQRT(($B$6-2)/C4685)</f>
        <v>-33010.0277020587</v>
      </c>
    </row>
    <row r="4686" customFormat="false" ht="15" hidden="false" customHeight="false" outlineLevel="0" collapsed="false">
      <c r="A4686" s="41" t="n">
        <v>-1.0268201368</v>
      </c>
      <c r="B4686" s="41" t="n">
        <v>-0.4367716068</v>
      </c>
      <c r="C4686" s="41" t="n">
        <v>5.9067272827</v>
      </c>
      <c r="D4686" s="42" t="n">
        <f aca="false">$B$5*A4686</f>
        <v>-2.62350289835659</v>
      </c>
      <c r="E4686" s="42" t="n">
        <f aca="false">$D$5*A4686+$F$5*B4686</f>
        <v>-3.19760160092478</v>
      </c>
      <c r="F4686" s="43" t="n">
        <f aca="false">Inputs!$B$5*D4686+Inputs!$B$6*E4686</f>
        <v>-102470.20978942</v>
      </c>
      <c r="G4686" s="43" t="n">
        <f aca="false">F4686*SQRT(($B$6-2)/C4686)</f>
        <v>-59626.4788271018</v>
      </c>
    </row>
    <row r="4687" customFormat="false" ht="15" hidden="false" customHeight="false" outlineLevel="0" collapsed="false">
      <c r="A4687" s="41" t="n">
        <v>-0.3200774504</v>
      </c>
      <c r="B4687" s="41" t="n">
        <v>-1.2467939099</v>
      </c>
      <c r="C4687" s="41" t="n">
        <v>3.2635244022</v>
      </c>
      <c r="D4687" s="42" t="n">
        <f aca="false">$B$5*A4687</f>
        <v>-0.817790856186284</v>
      </c>
      <c r="E4687" s="42" t="n">
        <f aca="false">$D$5*A4687+$F$5*B4687</f>
        <v>-2.91454675029875</v>
      </c>
      <c r="F4687" s="43" t="n">
        <f aca="false">Inputs!$B$5*D4687+Inputs!$B$6*E4687</f>
        <v>63948.2518963093</v>
      </c>
      <c r="G4687" s="43" t="n">
        <f aca="false">F4687*SQRT(($B$6-2)/C4687)</f>
        <v>50061.0832232233</v>
      </c>
    </row>
    <row r="4688" customFormat="false" ht="15" hidden="false" customHeight="false" outlineLevel="0" collapsed="false">
      <c r="A4688" s="41" t="n">
        <v>0.387354048</v>
      </c>
      <c r="B4688" s="41" t="n">
        <v>-0.5056127026</v>
      </c>
      <c r="C4688" s="41" t="n">
        <v>6.2028719004</v>
      </c>
      <c r="D4688" s="42" t="n">
        <f aca="false">$B$5*A4688</f>
        <v>0.989681085516241</v>
      </c>
      <c r="E4688" s="42" t="n">
        <f aca="false">$D$5*A4688+$F$5*B4688</f>
        <v>0.0486790953834601</v>
      </c>
      <c r="F4688" s="43" t="n">
        <f aca="false">Inputs!$B$5*D4688+Inputs!$B$6*E4688</f>
        <v>96534.1537824511</v>
      </c>
      <c r="G4688" s="43" t="n">
        <f aca="false">F4688*SQRT(($B$6-2)/C4688)</f>
        <v>54815.0210937025</v>
      </c>
    </row>
    <row r="4689" customFormat="false" ht="15" hidden="false" customHeight="false" outlineLevel="0" collapsed="false">
      <c r="A4689" s="41" t="n">
        <v>-0.3554666674</v>
      </c>
      <c r="B4689" s="41" t="n">
        <v>-0.5687198591</v>
      </c>
      <c r="C4689" s="41" t="n">
        <v>6.5562468637</v>
      </c>
      <c r="D4689" s="42" t="n">
        <f aca="false">$B$5*A4689</f>
        <v>-0.908209528398352</v>
      </c>
      <c r="E4689" s="42" t="n">
        <f aca="false">$D$5*A4689+$F$5*B4689</f>
        <v>-1.82789796005264</v>
      </c>
      <c r="F4689" s="43" t="n">
        <f aca="false">Inputs!$B$5*D4689+Inputs!$B$6*E4689</f>
        <v>573.945162796852</v>
      </c>
      <c r="G4689" s="43" t="n">
        <f aca="false">F4689*SQRT(($B$6-2)/C4689)</f>
        <v>316.998895435765</v>
      </c>
    </row>
    <row r="4690" customFormat="false" ht="15" hidden="false" customHeight="false" outlineLevel="0" collapsed="false">
      <c r="A4690" s="41" t="n">
        <v>2.9590905906</v>
      </c>
      <c r="B4690" s="41" t="n">
        <v>-0.6626151502</v>
      </c>
      <c r="C4690" s="41" t="n">
        <v>2.8633267758</v>
      </c>
      <c r="D4690" s="42" t="n">
        <f aca="false">$B$5*A4690</f>
        <v>7.56041147102173</v>
      </c>
      <c r="E4690" s="42" t="n">
        <f aca="false">$D$5*A4690+$F$5*B4690</f>
        <v>5.89724896619761</v>
      </c>
      <c r="F4690" s="43" t="n">
        <f aca="false">Inputs!$B$5*D4690+Inputs!$B$6*E4690</f>
        <v>461178.698792292</v>
      </c>
      <c r="G4690" s="43" t="n">
        <f aca="false">F4690*SQRT(($B$6-2)/C4690)</f>
        <v>385432.897824457</v>
      </c>
    </row>
    <row r="4691" customFormat="false" ht="15" hidden="false" customHeight="false" outlineLevel="0" collapsed="false">
      <c r="A4691" s="41" t="n">
        <v>-2.0686769539</v>
      </c>
      <c r="B4691" s="41" t="n">
        <v>-1.599931971</v>
      </c>
      <c r="C4691" s="41" t="n">
        <v>1.3177793647</v>
      </c>
      <c r="D4691" s="42" t="n">
        <f aca="false">$B$5*A4691</f>
        <v>-5.28542418464201</v>
      </c>
      <c r="E4691" s="42" t="n">
        <f aca="false">$D$5*A4691+$F$5*B4691</f>
        <v>-7.68527199020879</v>
      </c>
      <c r="F4691" s="43" t="n">
        <f aca="false">Inputs!$B$5*D4691+Inputs!$B$6*E4691</f>
        <v>-144278.818953761</v>
      </c>
      <c r="G4691" s="43" t="n">
        <f aca="false">F4691*SQRT(($B$6-2)/C4691)</f>
        <v>-177744.522108193</v>
      </c>
    </row>
    <row r="4692" customFormat="false" ht="15" hidden="false" customHeight="false" outlineLevel="0" collapsed="false">
      <c r="A4692" s="41" t="n">
        <v>0.7593026227</v>
      </c>
      <c r="B4692" s="41" t="n">
        <v>1.3364526917</v>
      </c>
      <c r="C4692" s="41" t="n">
        <v>4.3743721297</v>
      </c>
      <c r="D4692" s="42" t="n">
        <f aca="false">$B$5*A4692</f>
        <v>1.94000152508814</v>
      </c>
      <c r="E4692" s="42" t="n">
        <f aca="false">$D$5*A4692+$F$5*B4692</f>
        <v>4.1145394173441</v>
      </c>
      <c r="F4692" s="43" t="n">
        <f aca="false">Inputs!$B$5*D4692+Inputs!$B$6*E4692</f>
        <v>-11726.8183583909</v>
      </c>
      <c r="G4692" s="43" t="n">
        <f aca="false">F4692*SQRT(($B$6-2)/C4692)</f>
        <v>-7929.34534734129</v>
      </c>
    </row>
    <row r="4693" customFormat="false" ht="15" hidden="false" customHeight="false" outlineLevel="0" collapsed="false">
      <c r="A4693" s="41" t="n">
        <v>-0.6817971914</v>
      </c>
      <c r="B4693" s="41" t="n">
        <v>1.2789496696</v>
      </c>
      <c r="C4693" s="41" t="n">
        <v>7.7694063943</v>
      </c>
      <c r="D4693" s="42" t="n">
        <f aca="false">$B$5*A4693</f>
        <v>-1.74197685030176</v>
      </c>
      <c r="E4693" s="42" t="n">
        <f aca="false">$D$5*A4693+$F$5*B4693</f>
        <v>0.586022828940689</v>
      </c>
      <c r="F4693" s="43" t="n">
        <f aca="false">Inputs!$B$5*D4693+Inputs!$B$6*E4693</f>
        <v>-203498.82647721</v>
      </c>
      <c r="G4693" s="43" t="n">
        <f aca="false">F4693*SQRT(($B$6-2)/C4693)</f>
        <v>-103248.318529882</v>
      </c>
    </row>
    <row r="4694" customFormat="false" ht="15" hidden="false" customHeight="false" outlineLevel="0" collapsed="false">
      <c r="A4694" s="41" t="n">
        <v>0.7415899998</v>
      </c>
      <c r="B4694" s="41" t="n">
        <v>-0.189480131</v>
      </c>
      <c r="C4694" s="41" t="n">
        <v>5.5599184589</v>
      </c>
      <c r="D4694" s="42" t="n">
        <f aca="false">$B$5*A4694</f>
        <v>1.89474616258574</v>
      </c>
      <c r="E4694" s="42" t="n">
        <f aca="false">$D$5*A4694+$F$5*B4694</f>
        <v>1.43749478652227</v>
      </c>
      <c r="F4694" s="43" t="n">
        <f aca="false">Inputs!$B$5*D4694+Inputs!$B$6*E4694</f>
        <v>117599.876932461</v>
      </c>
      <c r="G4694" s="43" t="n">
        <f aca="false">F4694*SQRT(($B$6-2)/C4694)</f>
        <v>70532.2363151006</v>
      </c>
    </row>
    <row r="4695" customFormat="false" ht="15" hidden="false" customHeight="false" outlineLevel="0" collapsed="false">
      <c r="A4695" s="41" t="n">
        <v>-0.2604462838</v>
      </c>
      <c r="B4695" s="41" t="n">
        <v>0.1808702264</v>
      </c>
      <c r="C4695" s="41" t="n">
        <v>8.7904669153</v>
      </c>
      <c r="D4695" s="42" t="n">
        <f aca="false">$B$5*A4695</f>
        <v>-0.665434535151302</v>
      </c>
      <c r="E4695" s="42" t="n">
        <f aca="false">$D$5*A4695+$F$5*B4695</f>
        <v>-0.307438162926301</v>
      </c>
      <c r="F4695" s="43" t="n">
        <f aca="false">Inputs!$B$5*D4695+Inputs!$B$6*E4695</f>
        <v>-51171.5453688151</v>
      </c>
      <c r="G4695" s="43" t="n">
        <f aca="false">F4695*SQRT(($B$6-2)/C4695)</f>
        <v>-24408.3014724942</v>
      </c>
    </row>
    <row r="4696" customFormat="false" ht="15" hidden="false" customHeight="false" outlineLevel="0" collapsed="false">
      <c r="A4696" s="41" t="n">
        <v>0.8774558222</v>
      </c>
      <c r="B4696" s="41" t="n">
        <v>0.3972945656</v>
      </c>
      <c r="C4696" s="41" t="n">
        <v>6.4953217931</v>
      </c>
      <c r="D4696" s="42" t="n">
        <f aca="false">$B$5*A4696</f>
        <v>2.24188035491355</v>
      </c>
      <c r="E4696" s="42" t="n">
        <f aca="false">$D$5*A4696+$F$5*B4696</f>
        <v>2.77400933861354</v>
      </c>
      <c r="F4696" s="43" t="n">
        <f aca="false">Inputs!$B$5*D4696+Inputs!$B$6*E4696</f>
        <v>85487.5685606781</v>
      </c>
      <c r="G4696" s="43" t="n">
        <f aca="false">F4696*SQRT(($B$6-2)/C4696)</f>
        <v>47437.0449212408</v>
      </c>
    </row>
    <row r="4697" customFormat="false" ht="15" hidden="false" customHeight="false" outlineLevel="0" collapsed="false">
      <c r="A4697" s="41" t="n">
        <v>-0.6768083018</v>
      </c>
      <c r="B4697" s="41" t="n">
        <v>-0.174207047</v>
      </c>
      <c r="C4697" s="41" t="n">
        <v>12.7380177916</v>
      </c>
      <c r="D4697" s="42" t="n">
        <f aca="false">$B$5*A4697</f>
        <v>-1.72923034694045</v>
      </c>
      <c r="E4697" s="42" t="n">
        <f aca="false">$D$5*A4697+$F$5*B4697</f>
        <v>-1.91133582871823</v>
      </c>
      <c r="F4697" s="43" t="n">
        <f aca="false">Inputs!$B$5*D4697+Inputs!$B$6*E4697</f>
        <v>-77356.2432581334</v>
      </c>
      <c r="G4697" s="43" t="n">
        <f aca="false">F4697*SQRT(($B$6-2)/C4697)</f>
        <v>-30652.044169053</v>
      </c>
    </row>
    <row r="4698" customFormat="false" ht="15" hidden="false" customHeight="false" outlineLevel="0" collapsed="false">
      <c r="A4698" s="41" t="n">
        <v>1.9812634547</v>
      </c>
      <c r="B4698" s="41" t="n">
        <v>0.2512137973</v>
      </c>
      <c r="C4698" s="41" t="n">
        <v>4.5726252427</v>
      </c>
      <c r="D4698" s="42" t="n">
        <f aca="false">$B$5*A4698</f>
        <v>5.0620846139735</v>
      </c>
      <c r="E4698" s="42" t="n">
        <f aca="false">$D$5*A4698+$F$5*B4698</f>
        <v>5.14837239782253</v>
      </c>
      <c r="F4698" s="43" t="n">
        <f aca="false">Inputs!$B$5*D4698+Inputs!$B$6*E4698</f>
        <v>248789.841506224</v>
      </c>
      <c r="G4698" s="43" t="n">
        <f aca="false">F4698*SQRT(($B$6-2)/C4698)</f>
        <v>164537.478106085</v>
      </c>
    </row>
    <row r="4699" customFormat="false" ht="15" hidden="false" customHeight="false" outlineLevel="0" collapsed="false">
      <c r="A4699" s="41" t="n">
        <v>0.8693254269</v>
      </c>
      <c r="B4699" s="41" t="n">
        <v>0.5398849872</v>
      </c>
      <c r="C4699" s="41" t="n">
        <v>2.6130434705</v>
      </c>
      <c r="D4699" s="42" t="n">
        <f aca="false">$B$5*A4699</f>
        <v>2.22110737348293</v>
      </c>
      <c r="E4699" s="42" t="n">
        <f aca="false">$D$5*A4699+$F$5*B4699</f>
        <v>3.00087955466117</v>
      </c>
      <c r="F4699" s="43" t="n">
        <f aca="false">Inputs!$B$5*D4699+Inputs!$B$6*E4699</f>
        <v>72066.7596152349</v>
      </c>
      <c r="G4699" s="43" t="n">
        <f aca="false">F4699*SQRT(($B$6-2)/C4699)</f>
        <v>63048.7782820466</v>
      </c>
    </row>
    <row r="4700" customFormat="false" ht="15" hidden="false" customHeight="false" outlineLevel="0" collapsed="false">
      <c r="A4700" s="41" t="n">
        <v>0.273357744</v>
      </c>
      <c r="B4700" s="41" t="n">
        <v>0.1086989</v>
      </c>
      <c r="C4700" s="41" t="n">
        <v>5.8391599743</v>
      </c>
      <c r="D4700" s="42" t="n">
        <f aca="false">$B$5*A4700</f>
        <v>0.698423032399008</v>
      </c>
      <c r="E4700" s="42" t="n">
        <f aca="false">$D$5*A4700+$F$5*B4700</f>
        <v>0.838173971046108</v>
      </c>
      <c r="F4700" s="43" t="n">
        <f aca="false">Inputs!$B$5*D4700+Inputs!$B$6*E4700</f>
        <v>27933.6046875954</v>
      </c>
      <c r="G4700" s="43" t="n">
        <f aca="false">F4700*SQRT(($B$6-2)/C4700)</f>
        <v>16348.0814862405</v>
      </c>
    </row>
    <row r="4701" customFormat="false" ht="15" hidden="false" customHeight="false" outlineLevel="0" collapsed="false">
      <c r="A4701" s="41" t="n">
        <v>0.8973906253</v>
      </c>
      <c r="B4701" s="41" t="n">
        <v>0.7186422353</v>
      </c>
      <c r="C4701" s="41" t="n">
        <v>7.9898133683</v>
      </c>
      <c r="D4701" s="42" t="n">
        <f aca="false">$B$5*A4701</f>
        <v>2.29281333902312</v>
      </c>
      <c r="E4701" s="42" t="n">
        <f aca="false">$D$5*A4701+$F$5*B4701</f>
        <v>3.3763312282573</v>
      </c>
      <c r="F4701" s="43" t="n">
        <f aca="false">Inputs!$B$5*D4701+Inputs!$B$6*E4701</f>
        <v>60464.7724894471</v>
      </c>
      <c r="G4701" s="43" t="n">
        <f aca="false">F4701*SQRT(($B$6-2)/C4701)</f>
        <v>30251.6525324242</v>
      </c>
    </row>
    <row r="4702" customFormat="false" ht="15" hidden="false" customHeight="false" outlineLevel="0" collapsed="false">
      <c r="A4702" s="41" t="n">
        <v>0.263893478</v>
      </c>
      <c r="B4702" s="41" t="n">
        <v>-0.6937625255</v>
      </c>
      <c r="C4702" s="41" t="n">
        <v>3.978308826</v>
      </c>
      <c r="D4702" s="42" t="n">
        <f aca="false">$B$5*A4702</f>
        <v>0.674242040624541</v>
      </c>
      <c r="E4702" s="42" t="n">
        <f aca="false">$D$5*A4702+$F$5*B4702</f>
        <v>-0.569992818378019</v>
      </c>
      <c r="F4702" s="43" t="n">
        <f aca="false">Inputs!$B$5*D4702+Inputs!$B$6*E4702</f>
        <v>95923.844981355</v>
      </c>
      <c r="G4702" s="43" t="n">
        <f aca="false">F4702*SQRT(($B$6-2)/C4702)</f>
        <v>68013.0623450463</v>
      </c>
    </row>
    <row r="4703" customFormat="false" ht="15" hidden="false" customHeight="false" outlineLevel="0" collapsed="false">
      <c r="A4703" s="41" t="n">
        <v>0.3855588055</v>
      </c>
      <c r="B4703" s="41" t="n">
        <v>-0.0670079365</v>
      </c>
      <c r="C4703" s="41" t="n">
        <v>6.5956797594</v>
      </c>
      <c r="D4703" s="42" t="n">
        <f aca="false">$B$5*A4703</f>
        <v>0.985094280356108</v>
      </c>
      <c r="E4703" s="42" t="n">
        <f aca="false">$D$5*A4703+$F$5*B4703</f>
        <v>0.801765462517302</v>
      </c>
      <c r="F4703" s="43" t="n">
        <f aca="false">Inputs!$B$5*D4703+Inputs!$B$6*E4703</f>
        <v>58421.1549097457</v>
      </c>
      <c r="G4703" s="43" t="n">
        <f aca="false">F4703*SQRT(($B$6-2)/C4703)</f>
        <v>32170.3181139518</v>
      </c>
    </row>
    <row r="4704" customFormat="false" ht="15" hidden="false" customHeight="false" outlineLevel="0" collapsed="false">
      <c r="A4704" s="41" t="n">
        <v>-0.3082559113</v>
      </c>
      <c r="B4704" s="41" t="n">
        <v>2.678775975</v>
      </c>
      <c r="C4704" s="41" t="n">
        <v>2.3942807508</v>
      </c>
      <c r="D4704" s="42" t="n">
        <f aca="false">$B$5*A4704</f>
        <v>-0.787587083412078</v>
      </c>
      <c r="E4704" s="42" t="n">
        <f aca="false">$D$5*A4704+$F$5*B4704</f>
        <v>3.89203928256824</v>
      </c>
      <c r="F4704" s="43" t="n">
        <f aca="false">Inputs!$B$5*D4704+Inputs!$B$6*E4704</f>
        <v>-273360.67246962</v>
      </c>
      <c r="G4704" s="43" t="n">
        <f aca="false">F4704*SQRT(($B$6-2)/C4704)</f>
        <v>-249840.876603422</v>
      </c>
    </row>
    <row r="4705" customFormat="false" ht="15" hidden="false" customHeight="false" outlineLevel="0" collapsed="false">
      <c r="A4705" s="41" t="n">
        <v>-1.5390513077</v>
      </c>
      <c r="B4705" s="41" t="n">
        <v>0.9585128591</v>
      </c>
      <c r="C4705" s="41" t="n">
        <v>6.4727838724</v>
      </c>
      <c r="D4705" s="42" t="n">
        <f aca="false">$B$5*A4705</f>
        <v>-3.9322422903135</v>
      </c>
      <c r="E4705" s="42" t="n">
        <f aca="false">$D$5*A4705+$F$5*B4705</f>
        <v>-2.00720108148204</v>
      </c>
      <c r="F4705" s="43" t="n">
        <f aca="false">Inputs!$B$5*D4705+Inputs!$B$6*E4705</f>
        <v>-292864.174957248</v>
      </c>
      <c r="G4705" s="43" t="n">
        <f aca="false">F4705*SQRT(($B$6-2)/C4705)</f>
        <v>-162792.987800383</v>
      </c>
    </row>
    <row r="4706" customFormat="false" ht="15" hidden="false" customHeight="false" outlineLevel="0" collapsed="false">
      <c r="A4706" s="41" t="n">
        <v>-0.8626709443</v>
      </c>
      <c r="B4706" s="41" t="n">
        <v>0.1311954893</v>
      </c>
      <c r="C4706" s="41" t="n">
        <v>16.7115152341</v>
      </c>
      <c r="D4706" s="42" t="n">
        <f aca="false">$B$5*A4706</f>
        <v>-2.20410531658661</v>
      </c>
      <c r="E4706" s="42" t="n">
        <f aca="false">$D$5*A4706+$F$5*B4706</f>
        <v>-1.82626020375757</v>
      </c>
      <c r="F4706" s="43" t="n">
        <f aca="false">Inputs!$B$5*D4706+Inputs!$B$6*E4706</f>
        <v>-129097.521470783</v>
      </c>
      <c r="G4706" s="43" t="n">
        <f aca="false">F4706*SQRT(($B$6-2)/C4706)</f>
        <v>-44660.644654991</v>
      </c>
    </row>
    <row r="4707" customFormat="false" ht="15" hidden="false" customHeight="false" outlineLevel="0" collapsed="false">
      <c r="A4707" s="41" t="n">
        <v>2.5685875191</v>
      </c>
      <c r="B4707" s="41" t="n">
        <v>-0.9623689948</v>
      </c>
      <c r="C4707" s="41" t="n">
        <v>2.4138412283</v>
      </c>
      <c r="D4707" s="42" t="n">
        <f aca="false">$B$5*A4707</f>
        <v>6.56268469962228</v>
      </c>
      <c r="E4707" s="42" t="n">
        <f aca="false">$D$5*A4707+$F$5*B4707</f>
        <v>4.45041435304451</v>
      </c>
      <c r="F4707" s="43" t="n">
        <f aca="false">Inputs!$B$5*D4707+Inputs!$B$6*E4707</f>
        <v>433747.752310003</v>
      </c>
      <c r="G4707" s="43" t="n">
        <f aca="false">F4707*SQRT(($B$6-2)/C4707)</f>
        <v>394818.855041234</v>
      </c>
    </row>
    <row r="4708" customFormat="false" ht="15" hidden="false" customHeight="false" outlineLevel="0" collapsed="false">
      <c r="A4708" s="41" t="n">
        <v>-0.7238726548</v>
      </c>
      <c r="B4708" s="41" t="n">
        <v>-0.0175137372</v>
      </c>
      <c r="C4708" s="41" t="n">
        <v>4.1755852042</v>
      </c>
      <c r="D4708" s="42" t="n">
        <f aca="false">$B$5*A4708</f>
        <v>-1.84947873522155</v>
      </c>
      <c r="E4708" s="42" t="n">
        <f aca="false">$D$5*A4708+$F$5*B4708</f>
        <v>-1.75276030171876</v>
      </c>
      <c r="F4708" s="43" t="n">
        <f aca="false">Inputs!$B$5*D4708+Inputs!$B$6*E4708</f>
        <v>-97309.8584362168</v>
      </c>
      <c r="G4708" s="43" t="n">
        <f aca="false">F4708*SQRT(($B$6-2)/C4708)</f>
        <v>-67346.2105180929</v>
      </c>
    </row>
    <row r="4709" customFormat="false" ht="15" hidden="false" customHeight="false" outlineLevel="0" collapsed="false">
      <c r="A4709" s="41" t="n">
        <v>-0.8472169576</v>
      </c>
      <c r="B4709" s="41" t="n">
        <v>0.8840563509</v>
      </c>
      <c r="C4709" s="41" t="n">
        <v>5.3117139584</v>
      </c>
      <c r="D4709" s="42" t="n">
        <f aca="false">$B$5*A4709</f>
        <v>-2.16462071997073</v>
      </c>
      <c r="E4709" s="42" t="n">
        <f aca="false">$D$5*A4709+$F$5*B4709</f>
        <v>-0.489487841654696</v>
      </c>
      <c r="F4709" s="43" t="n">
        <f aca="false">Inputs!$B$5*D4709+Inputs!$B$6*E4709</f>
        <v>-191987.679914338</v>
      </c>
      <c r="G4709" s="43" t="n">
        <f aca="false">F4709*SQRT(($B$6-2)/C4709)</f>
        <v>-117806.978755622</v>
      </c>
    </row>
    <row r="4710" customFormat="false" ht="15" hidden="false" customHeight="false" outlineLevel="0" collapsed="false">
      <c r="A4710" s="41" t="n">
        <v>-0.5345294361</v>
      </c>
      <c r="B4710" s="41" t="n">
        <v>0.6540096401</v>
      </c>
      <c r="C4710" s="41" t="n">
        <v>3.1379127898</v>
      </c>
      <c r="D4710" s="42" t="n">
        <f aca="false">$B$5*A4710</f>
        <v>-1.36571096982529</v>
      </c>
      <c r="E4710" s="42" t="n">
        <f aca="false">$D$5*A4710+$F$5*B4710</f>
        <v>-0.142652282512131</v>
      </c>
      <c r="F4710" s="43" t="n">
        <f aca="false">Inputs!$B$5*D4710+Inputs!$B$6*E4710</f>
        <v>-129438.482856923</v>
      </c>
      <c r="G4710" s="43" t="n">
        <f aca="false">F4710*SQRT(($B$6-2)/C4710)</f>
        <v>-103337.506302002</v>
      </c>
    </row>
    <row r="4711" customFormat="false" ht="15" hidden="false" customHeight="false" outlineLevel="0" collapsed="false">
      <c r="A4711" s="41" t="n">
        <v>-1.3291891318</v>
      </c>
      <c r="B4711" s="41" t="n">
        <v>-1.8068315022</v>
      </c>
      <c r="C4711" s="41" t="n">
        <v>2.5458486427</v>
      </c>
      <c r="D4711" s="42" t="n">
        <f aca="false">$B$5*A4711</f>
        <v>-3.39604903991145</v>
      </c>
      <c r="E4711" s="42" t="n">
        <f aca="false">$D$5*A4711+$F$5*B4711</f>
        <v>-6.28285837112171</v>
      </c>
      <c r="F4711" s="43" t="n">
        <f aca="false">Inputs!$B$5*D4711+Inputs!$B$6*E4711</f>
        <v>-25461.9854350597</v>
      </c>
      <c r="G4711" s="43" t="n">
        <f aca="false">F4711*SQRT(($B$6-2)/C4711)</f>
        <v>-22567.8908735496</v>
      </c>
    </row>
    <row r="4712" customFormat="false" ht="15" hidden="false" customHeight="false" outlineLevel="0" collapsed="false">
      <c r="A4712" s="41" t="n">
        <v>-0.228984979</v>
      </c>
      <c r="B4712" s="41" t="n">
        <v>-1.568507838</v>
      </c>
      <c r="C4712" s="41" t="n">
        <v>3.5893407827</v>
      </c>
      <c r="D4712" s="42" t="n">
        <f aca="false">$B$5*A4712</f>
        <v>-0.585051592344876</v>
      </c>
      <c r="E4712" s="42" t="n">
        <f aca="false">$D$5*A4712+$F$5*B4712</f>
        <v>-3.25330192413208</v>
      </c>
      <c r="F4712" s="43" t="n">
        <f aca="false">Inputs!$B$5*D4712+Inputs!$B$6*E4712</f>
        <v>104159.936972117</v>
      </c>
      <c r="G4712" s="43" t="n">
        <f aca="false">F4712*SQRT(($B$6-2)/C4712)</f>
        <v>77751.4253843229</v>
      </c>
    </row>
    <row r="4713" customFormat="false" ht="15" hidden="false" customHeight="false" outlineLevel="0" collapsed="false">
      <c r="A4713" s="41" t="n">
        <v>1.5182689128</v>
      </c>
      <c r="B4713" s="41" t="n">
        <v>-1.5298034905</v>
      </c>
      <c r="C4713" s="41" t="n">
        <v>7.2764878087</v>
      </c>
      <c r="D4713" s="42" t="n">
        <f aca="false">$B$5*A4713</f>
        <v>3.87914372776986</v>
      </c>
      <c r="E4713" s="42" t="n">
        <f aca="false">$D$5*A4713+$F$5*B4713</f>
        <v>0.971274674303956</v>
      </c>
      <c r="F4713" s="43" t="n">
        <f aca="false">Inputs!$B$5*D4713+Inputs!$B$6*E4713</f>
        <v>339350.639061789</v>
      </c>
      <c r="G4713" s="43" t="n">
        <f aca="false">F4713*SQRT(($B$6-2)/C4713)</f>
        <v>177910.985838938</v>
      </c>
    </row>
    <row r="4714" customFormat="false" ht="15" hidden="false" customHeight="false" outlineLevel="0" collapsed="false">
      <c r="A4714" s="41" t="n">
        <v>-1.0376866877</v>
      </c>
      <c r="B4714" s="41" t="n">
        <v>0.4136198855</v>
      </c>
      <c r="C4714" s="41" t="n">
        <v>0.8143241844</v>
      </c>
      <c r="D4714" s="42" t="n">
        <f aca="false">$B$5*A4714</f>
        <v>-2.65126669725338</v>
      </c>
      <c r="E4714" s="42" t="n">
        <f aca="false">$D$5*A4714+$F$5*B4714</f>
        <v>-1.75505080350619</v>
      </c>
      <c r="F4714" s="43" t="n">
        <f aca="false">Inputs!$B$5*D4714+Inputs!$B$6*E4714</f>
        <v>-177374.129550029</v>
      </c>
      <c r="G4714" s="43" t="n">
        <f aca="false">F4714*SQRT(($B$6-2)/C4714)</f>
        <v>-277975.55662459</v>
      </c>
    </row>
    <row r="4715" customFormat="false" ht="15" hidden="false" customHeight="false" outlineLevel="0" collapsed="false">
      <c r="A4715" s="41" t="n">
        <v>-0.5863639501</v>
      </c>
      <c r="B4715" s="41" t="n">
        <v>-1.5183879699</v>
      </c>
      <c r="C4715" s="41" t="n">
        <v>1.6238364584</v>
      </c>
      <c r="D4715" s="42" t="n">
        <f aca="false">$B$5*A4715</f>
        <v>-1.49814701469845</v>
      </c>
      <c r="E4715" s="42" t="n">
        <f aca="false">$D$5*A4715+$F$5*B4715</f>
        <v>-4.01717237264481</v>
      </c>
      <c r="F4715" s="43" t="n">
        <f aca="false">Inputs!$B$5*D4715+Inputs!$B$6*E4715</f>
        <v>51043.9171623958</v>
      </c>
      <c r="G4715" s="43" t="n">
        <f aca="false">F4715*SQRT(($B$6-2)/C4715)</f>
        <v>56648.4262255636</v>
      </c>
    </row>
    <row r="4716" customFormat="false" ht="15" hidden="false" customHeight="false" outlineLevel="0" collapsed="false">
      <c r="A4716" s="41" t="n">
        <v>2.0399641601</v>
      </c>
      <c r="B4716" s="41" t="n">
        <v>-1.0016338032</v>
      </c>
      <c r="C4716" s="41" t="n">
        <v>3.0654002051</v>
      </c>
      <c r="D4716" s="42" t="n">
        <f aca="false">$B$5*A4716</f>
        <v>5.2120636270774</v>
      </c>
      <c r="E4716" s="42" t="n">
        <f aca="false">$D$5*A4716+$F$5*B4716</f>
        <v>3.12470835865697</v>
      </c>
      <c r="F4716" s="43" t="n">
        <f aca="false">Inputs!$B$5*D4716+Inputs!$B$6*E4716</f>
        <v>364970.944774892</v>
      </c>
      <c r="G4716" s="43" t="n">
        <f aca="false">F4716*SQRT(($B$6-2)/C4716)</f>
        <v>294801.506513491</v>
      </c>
    </row>
    <row r="4717" customFormat="false" ht="15" hidden="false" customHeight="false" outlineLevel="0" collapsed="false">
      <c r="A4717" s="41" t="n">
        <v>-0.1962578075</v>
      </c>
      <c r="B4717" s="41" t="n">
        <v>-0.2091925201</v>
      </c>
      <c r="C4717" s="41" t="n">
        <v>6.7245895433</v>
      </c>
      <c r="D4717" s="42" t="n">
        <f aca="false">$B$5*A4717</f>
        <v>-0.501434387921092</v>
      </c>
      <c r="E4717" s="42" t="n">
        <f aca="false">$D$5*A4717+$F$5*B4717</f>
        <v>-0.828234692296568</v>
      </c>
      <c r="F4717" s="43" t="n">
        <f aca="false">Inputs!$B$5*D4717+Inputs!$B$6*E4717</f>
        <v>-8731.70417728087</v>
      </c>
      <c r="G4717" s="43" t="n">
        <f aca="false">F4717*SQRT(($B$6-2)/C4717)</f>
        <v>-4761.90932162425</v>
      </c>
    </row>
    <row r="4718" customFormat="false" ht="15" hidden="false" customHeight="false" outlineLevel="0" collapsed="false">
      <c r="A4718" s="41" t="n">
        <v>0.710309152</v>
      </c>
      <c r="B4718" s="41" t="n">
        <v>0.4623524607</v>
      </c>
      <c r="C4718" s="41" t="n">
        <v>3.5671709237</v>
      </c>
      <c r="D4718" s="42" t="n">
        <f aca="false">$B$5*A4718</f>
        <v>1.81482428345109</v>
      </c>
      <c r="E4718" s="42" t="n">
        <f aca="false">$D$5*A4718+$F$5*B4718</f>
        <v>2.48860751069857</v>
      </c>
      <c r="F4718" s="43" t="n">
        <f aca="false">Inputs!$B$5*D4718+Inputs!$B$6*E4718</f>
        <v>57052.0528101808</v>
      </c>
      <c r="G4718" s="43" t="n">
        <f aca="false">F4718*SQRT(($B$6-2)/C4718)</f>
        <v>42719.3182923745</v>
      </c>
    </row>
    <row r="4719" customFormat="false" ht="15" hidden="false" customHeight="false" outlineLevel="0" collapsed="false">
      <c r="A4719" s="41" t="n">
        <v>-0.8268010377</v>
      </c>
      <c r="B4719" s="41" t="n">
        <v>-0.3258272174</v>
      </c>
      <c r="C4719" s="41" t="n">
        <v>2.0588589657</v>
      </c>
      <c r="D4719" s="42" t="n">
        <f aca="false">$B$5*A4719</f>
        <v>-2.11245849300351</v>
      </c>
      <c r="E4719" s="42" t="n">
        <f aca="false">$D$5*A4719+$F$5*B4719</f>
        <v>-2.53006599009986</v>
      </c>
      <c r="F4719" s="43" t="n">
        <f aca="false">Inputs!$B$5*D4719+Inputs!$B$6*E4719</f>
        <v>-84742.5497953581</v>
      </c>
      <c r="G4719" s="43" t="n">
        <f aca="false">F4719*SQRT(($B$6-2)/C4719)</f>
        <v>-83522.4501723483</v>
      </c>
    </row>
    <row r="4720" customFormat="false" ht="15" hidden="false" customHeight="false" outlineLevel="0" collapsed="false">
      <c r="A4720" s="41" t="n">
        <v>-0.2269224335</v>
      </c>
      <c r="B4720" s="41" t="n">
        <v>0.7489594982</v>
      </c>
      <c r="C4720" s="41" t="n">
        <v>9.3944396012</v>
      </c>
      <c r="D4720" s="42" t="n">
        <f aca="false">$B$5*A4720</f>
        <v>-0.579781833890289</v>
      </c>
      <c r="E4720" s="42" t="n">
        <f aca="false">$D$5*A4720+$F$5*B4720</f>
        <v>0.753279726750119</v>
      </c>
      <c r="F4720" s="43" t="n">
        <f aca="false">Inputs!$B$5*D4720+Inputs!$B$6*E4720</f>
        <v>-95642.1697265348</v>
      </c>
      <c r="G4720" s="43" t="n">
        <f aca="false">F4720*SQRT(($B$6-2)/C4720)</f>
        <v>-44129.4971190515</v>
      </c>
    </row>
    <row r="4721" customFormat="false" ht="15" hidden="false" customHeight="false" outlineLevel="0" collapsed="false">
      <c r="A4721" s="41" t="n">
        <v>-1.1683219149</v>
      </c>
      <c r="B4721" s="41" t="n">
        <v>2.0181105568</v>
      </c>
      <c r="C4721" s="41" t="n">
        <v>4.0880470137</v>
      </c>
      <c r="D4721" s="42" t="n">
        <f aca="false">$B$5*A4721</f>
        <v>-2.98503683372026</v>
      </c>
      <c r="E4721" s="42" t="n">
        <f aca="false">$D$5*A4721+$F$5*B4721</f>
        <v>0.704636411310626</v>
      </c>
      <c r="F4721" s="43" t="n">
        <f aca="false">Inputs!$B$5*D4721+Inputs!$B$6*E4721</f>
        <v>-333735.503937557</v>
      </c>
      <c r="G4721" s="43" t="n">
        <f aca="false">F4721*SQRT(($B$6-2)/C4721)</f>
        <v>-233431.503815452</v>
      </c>
    </row>
    <row r="4722" customFormat="false" ht="15" hidden="false" customHeight="false" outlineLevel="0" collapsed="false">
      <c r="A4722" s="41" t="n">
        <v>-0.7591833875</v>
      </c>
      <c r="B4722" s="41" t="n">
        <v>-0.0087493968</v>
      </c>
      <c r="C4722" s="41" t="n">
        <v>2.5073212138</v>
      </c>
      <c r="D4722" s="42" t="n">
        <f aca="false">$B$5*A4722</f>
        <v>-1.9396968817708</v>
      </c>
      <c r="E4722" s="42" t="n">
        <f aca="false">$D$5*A4722+$F$5*B4722</f>
        <v>-1.82165151595872</v>
      </c>
      <c r="F4722" s="43" t="n">
        <f aca="false">Inputs!$B$5*D4722+Inputs!$B$6*E4722</f>
        <v>-102887.112379144</v>
      </c>
      <c r="G4722" s="43" t="n">
        <f aca="false">F4722*SQRT(($B$6-2)/C4722)</f>
        <v>-91890.5791631602</v>
      </c>
    </row>
    <row r="4723" customFormat="false" ht="15" hidden="false" customHeight="false" outlineLevel="0" collapsed="false">
      <c r="A4723" s="41" t="n">
        <v>-1.1599894397</v>
      </c>
      <c r="B4723" s="41" t="n">
        <v>-1.2981590116</v>
      </c>
      <c r="C4723" s="41" t="n">
        <v>5.2536825683</v>
      </c>
      <c r="D4723" s="42" t="n">
        <f aca="false">$B$5*A4723</f>
        <v>-2.96374754258324</v>
      </c>
      <c r="E4723" s="42" t="n">
        <f aca="false">$D$5*A4723+$F$5*B4723</f>
        <v>-5.00188549198703</v>
      </c>
      <c r="F4723" s="43" t="n">
        <f aca="false">Inputs!$B$5*D4723+Inputs!$B$6*E4723</f>
        <v>-46280.4796589732</v>
      </c>
      <c r="G4723" s="43" t="n">
        <f aca="false">F4723*SQRT(($B$6-2)/C4723)</f>
        <v>-28554.9191486965</v>
      </c>
    </row>
    <row r="4724" customFormat="false" ht="15" hidden="false" customHeight="false" outlineLevel="0" collapsed="false">
      <c r="A4724" s="41" t="n">
        <v>-0.8744284091</v>
      </c>
      <c r="B4724" s="41" t="n">
        <v>-0.9705232177</v>
      </c>
      <c r="C4724" s="41" t="n">
        <v>5.0747662714</v>
      </c>
      <c r="D4724" s="42" t="n">
        <f aca="false">$B$5*A4724</f>
        <v>-2.23414538093152</v>
      </c>
      <c r="E4724" s="42" t="n">
        <f aca="false">$D$5*A4724+$F$5*B4724</f>
        <v>-3.7566246829091</v>
      </c>
      <c r="F4724" s="43" t="n">
        <f aca="false">Inputs!$B$5*D4724+Inputs!$B$6*E4724</f>
        <v>-35583.3039476974</v>
      </c>
      <c r="G4724" s="43" t="n">
        <f aca="false">F4724*SQRT(($B$6-2)/C4724)</f>
        <v>-22338.4608218425</v>
      </c>
    </row>
    <row r="4725" customFormat="false" ht="15" hidden="false" customHeight="false" outlineLevel="0" collapsed="false">
      <c r="A4725" s="41" t="n">
        <v>-0.4142570242</v>
      </c>
      <c r="B4725" s="41" t="n">
        <v>-0.9789650288</v>
      </c>
      <c r="C4725" s="41" t="n">
        <v>4.1694792817</v>
      </c>
      <c r="D4725" s="42" t="n">
        <f aca="false">$B$5*A4725</f>
        <v>-1.05841759886032</v>
      </c>
      <c r="E4725" s="42" t="n">
        <f aca="false">$D$5*A4725+$F$5*B4725</f>
        <v>-2.67618330851893</v>
      </c>
      <c r="F4725" s="43" t="n">
        <f aca="false">Inputs!$B$5*D4725+Inputs!$B$6*E4725</f>
        <v>27967.4055399151</v>
      </c>
      <c r="G4725" s="43" t="n">
        <f aca="false">F4725*SQRT(($B$6-2)/C4725)</f>
        <v>19369.8504513893</v>
      </c>
    </row>
    <row r="4726" customFormat="false" ht="15" hidden="false" customHeight="false" outlineLevel="0" collapsed="false">
      <c r="A4726" s="41" t="n">
        <v>0.6955524213</v>
      </c>
      <c r="B4726" s="41" t="n">
        <v>-0.7829838953</v>
      </c>
      <c r="C4726" s="41" t="n">
        <v>1.9551228104</v>
      </c>
      <c r="D4726" s="42" t="n">
        <f aca="false">$B$5*A4726</f>
        <v>1.77712116060198</v>
      </c>
      <c r="E4726" s="42" t="n">
        <f aca="false">$D$5*A4726+$F$5*B4726</f>
        <v>0.303115050117187</v>
      </c>
      <c r="F4726" s="43" t="n">
        <f aca="false">Inputs!$B$5*D4726+Inputs!$B$6*E4726</f>
        <v>162556.363554338</v>
      </c>
      <c r="G4726" s="43" t="n">
        <f aca="false">F4726*SQRT(($B$6-2)/C4726)</f>
        <v>164411.409244376</v>
      </c>
    </row>
    <row r="4727" customFormat="false" ht="15" hidden="false" customHeight="false" outlineLevel="0" collapsed="false">
      <c r="A4727" s="41" t="n">
        <v>-0.8938154935</v>
      </c>
      <c r="B4727" s="41" t="n">
        <v>-0.3929688641</v>
      </c>
      <c r="C4727" s="41" t="n">
        <v>6.6340118203</v>
      </c>
      <c r="D4727" s="42" t="n">
        <f aca="false">$B$5*A4727</f>
        <v>-2.28367895579167</v>
      </c>
      <c r="E4727" s="42" t="n">
        <f aca="false">$D$5*A4727+$F$5*B4727</f>
        <v>-2.80546923257906</v>
      </c>
      <c r="F4727" s="43" t="n">
        <f aca="false">Inputs!$B$5*D4727+Inputs!$B$6*E4727</f>
        <v>-88094.4339502135</v>
      </c>
      <c r="G4727" s="43" t="n">
        <f aca="false">F4727*SQRT(($B$6-2)/C4727)</f>
        <v>-48369.9175035924</v>
      </c>
    </row>
    <row r="4728" customFormat="false" ht="15" hidden="false" customHeight="false" outlineLevel="0" collapsed="false">
      <c r="A4728" s="41" t="n">
        <v>0.9928388787</v>
      </c>
      <c r="B4728" s="41" t="n">
        <v>0.2148761736</v>
      </c>
      <c r="C4728" s="41" t="n">
        <v>10.4993823956</v>
      </c>
      <c r="D4728" s="42" t="n">
        <f aca="false">$B$5*A4728</f>
        <v>2.53668153021223</v>
      </c>
      <c r="E4728" s="42" t="n">
        <f aca="false">$D$5*A4728+$F$5*B4728</f>
        <v>2.73358352606118</v>
      </c>
      <c r="F4728" s="43" t="n">
        <f aca="false">Inputs!$B$5*D4728+Inputs!$B$6*E4728</f>
        <v>116988.976718165</v>
      </c>
      <c r="G4728" s="43" t="n">
        <f aca="false">F4728*SQRT(($B$6-2)/C4728)</f>
        <v>51059.6770341789</v>
      </c>
    </row>
    <row r="4729" customFormat="false" ht="15" hidden="false" customHeight="false" outlineLevel="0" collapsed="false">
      <c r="A4729" s="41" t="n">
        <v>-0.0996895299</v>
      </c>
      <c r="B4729" s="41" t="n">
        <v>-1.43304477</v>
      </c>
      <c r="C4729" s="41" t="n">
        <v>4.6740918423</v>
      </c>
      <c r="D4729" s="42" t="n">
        <f aca="false">$B$5*A4729</f>
        <v>-0.254704559499107</v>
      </c>
      <c r="E4729" s="42" t="n">
        <f aca="false">$D$5*A4729+$F$5*B4729</f>
        <v>-2.71172195976816</v>
      </c>
      <c r="F4729" s="43" t="n">
        <f aca="false">Inputs!$B$5*D4729+Inputs!$B$6*E4729</f>
        <v>110115.642038497</v>
      </c>
      <c r="G4729" s="43" t="n">
        <f aca="false">F4729*SQRT(($B$6-2)/C4729)</f>
        <v>72030.3279851215</v>
      </c>
    </row>
    <row r="4730" customFormat="false" ht="15" hidden="false" customHeight="false" outlineLevel="0" collapsed="false">
      <c r="A4730" s="41" t="n">
        <v>-1.1427084599</v>
      </c>
      <c r="B4730" s="41" t="n">
        <v>-1.27840994</v>
      </c>
      <c r="C4730" s="41" t="n">
        <v>0.9430429693</v>
      </c>
      <c r="D4730" s="42" t="n">
        <f aca="false">$B$5*A4730</f>
        <v>-2.91959501872154</v>
      </c>
      <c r="E4730" s="42" t="n">
        <f aca="false">$D$5*A4730+$F$5*B4730</f>
        <v>-4.92666228496398</v>
      </c>
      <c r="F4730" s="43" t="n">
        <f aca="false">Inputs!$B$5*D4730+Inputs!$B$6*E4730</f>
        <v>-45626.3876239548</v>
      </c>
      <c r="G4730" s="43" t="n">
        <f aca="false">F4730*SQRT(($B$6-2)/C4730)</f>
        <v>-66445.4646520286</v>
      </c>
    </row>
    <row r="4731" customFormat="false" ht="15" hidden="false" customHeight="false" outlineLevel="0" collapsed="false">
      <c r="A4731" s="41" t="n">
        <v>1.3068512237</v>
      </c>
      <c r="B4731" s="41" t="n">
        <v>0.5305631231</v>
      </c>
      <c r="C4731" s="41" t="n">
        <v>14.030473958</v>
      </c>
      <c r="D4731" s="42" t="n">
        <f aca="false">$B$5*A4731</f>
        <v>3.33897617530421</v>
      </c>
      <c r="E4731" s="42" t="n">
        <f aca="false">$D$5*A4731+$F$5*B4731</f>
        <v>4.02591413681035</v>
      </c>
      <c r="F4731" s="43" t="n">
        <f aca="false">Inputs!$B$5*D4731+Inputs!$B$6*E4731</f>
        <v>132601.910689904</v>
      </c>
      <c r="G4731" s="43" t="n">
        <f aca="false">F4731*SQRT(($B$6-2)/C4731)</f>
        <v>50064.3530915697</v>
      </c>
    </row>
    <row r="4732" customFormat="false" ht="15" hidden="false" customHeight="false" outlineLevel="0" collapsed="false">
      <c r="A4732" s="41" t="n">
        <v>-0.8616205089</v>
      </c>
      <c r="B4732" s="41" t="n">
        <v>-0.5643716438</v>
      </c>
      <c r="C4732" s="41" t="n">
        <v>5.222050039</v>
      </c>
      <c r="D4732" s="42" t="n">
        <f aca="false">$B$5*A4732</f>
        <v>-2.20142147720942</v>
      </c>
      <c r="E4732" s="42" t="n">
        <f aca="false">$D$5*A4732+$F$5*B4732</f>
        <v>-3.02482722168864</v>
      </c>
      <c r="F4732" s="43" t="n">
        <f aca="false">Inputs!$B$5*D4732+Inputs!$B$6*E4732</f>
        <v>-68900.7866365096</v>
      </c>
      <c r="G4732" s="43" t="n">
        <f aca="false">F4732*SQRT(($B$6-2)/C4732)</f>
        <v>-42640.1440878371</v>
      </c>
    </row>
    <row r="4733" customFormat="false" ht="15" hidden="false" customHeight="false" outlineLevel="0" collapsed="false">
      <c r="A4733" s="41" t="n">
        <v>-0.8252901762</v>
      </c>
      <c r="B4733" s="41" t="n">
        <v>-0.8858612164</v>
      </c>
      <c r="C4733" s="41" t="n">
        <v>1.4585261015</v>
      </c>
      <c r="D4733" s="42" t="n">
        <f aca="false">$B$5*A4733</f>
        <v>-2.10859827505276</v>
      </c>
      <c r="E4733" s="42" t="n">
        <f aca="false">$D$5*A4733+$F$5*B4733</f>
        <v>-3.49350630934767</v>
      </c>
      <c r="F4733" s="43" t="n">
        <f aca="false">Inputs!$B$5*D4733+Inputs!$B$6*E4733</f>
        <v>-36184.512037893</v>
      </c>
      <c r="G4733" s="43" t="n">
        <f aca="false">F4733*SQRT(($B$6-2)/C4733)</f>
        <v>-42372.1611589479</v>
      </c>
    </row>
    <row r="4734" customFormat="false" ht="15" hidden="false" customHeight="false" outlineLevel="0" collapsed="false">
      <c r="A4734" s="41" t="n">
        <v>0.4603010312</v>
      </c>
      <c r="B4734" s="41" t="n">
        <v>-0.2875362208</v>
      </c>
      <c r="C4734" s="41" t="n">
        <v>6.4013977942</v>
      </c>
      <c r="D4734" s="42" t="n">
        <f aca="false">$B$5*A4734</f>
        <v>1.1760590255204</v>
      </c>
      <c r="E4734" s="42" t="n">
        <f aca="false">$D$5*A4734+$F$5*B4734</f>
        <v>0.598825182439082</v>
      </c>
      <c r="F4734" s="43" t="n">
        <f aca="false">Inputs!$B$5*D4734+Inputs!$B$6*E4734</f>
        <v>87664.6434300856</v>
      </c>
      <c r="G4734" s="43" t="n">
        <f aca="false">F4734*SQRT(($B$6-2)/C4734)</f>
        <v>49000.6747707694</v>
      </c>
    </row>
    <row r="4735" customFormat="false" ht="15" hidden="false" customHeight="false" outlineLevel="0" collapsed="false">
      <c r="A4735" s="41" t="n">
        <v>2.0811677443</v>
      </c>
      <c r="B4735" s="41" t="n">
        <v>1.2503598245</v>
      </c>
      <c r="C4735" s="41" t="n">
        <v>7.7938535752</v>
      </c>
      <c r="D4735" s="42" t="n">
        <f aca="false">$B$5*A4735</f>
        <v>5.31733787978953</v>
      </c>
      <c r="E4735" s="42" t="n">
        <f aca="false">$D$5*A4735+$F$5*B4735</f>
        <v>7.11137319200324</v>
      </c>
      <c r="F4735" s="43" t="n">
        <f aca="false">Inputs!$B$5*D4735+Inputs!$B$6*E4735</f>
        <v>176165.128378791</v>
      </c>
      <c r="G4735" s="43" t="n">
        <f aca="false">F4735*SQRT(($B$6-2)/C4735)</f>
        <v>89239.8478796127</v>
      </c>
    </row>
    <row r="4736" customFormat="false" ht="15" hidden="false" customHeight="false" outlineLevel="0" collapsed="false">
      <c r="A4736" s="41" t="n">
        <v>1.3094803405</v>
      </c>
      <c r="B4736" s="41" t="n">
        <v>0.6713569749</v>
      </c>
      <c r="C4736" s="41" t="n">
        <v>3.6748688719</v>
      </c>
      <c r="D4736" s="42" t="n">
        <f aca="false">$B$5*A4736</f>
        <v>3.34569351098718</v>
      </c>
      <c r="E4736" s="42" t="n">
        <f aca="false">$D$5*A4736+$F$5*B4736</f>
        <v>4.27528534007184</v>
      </c>
      <c r="F4736" s="43" t="n">
        <f aca="false">Inputs!$B$5*D4736+Inputs!$B$6*E4736</f>
        <v>120805.084095126</v>
      </c>
      <c r="G4736" s="43" t="n">
        <f aca="false">F4736*SQRT(($B$6-2)/C4736)</f>
        <v>89120.8430916634</v>
      </c>
    </row>
    <row r="4737" customFormat="false" ht="15" hidden="false" customHeight="false" outlineLevel="0" collapsed="false">
      <c r="A4737" s="41" t="n">
        <v>-0.4226590705</v>
      </c>
      <c r="B4737" s="41" t="n">
        <v>0.5977908845</v>
      </c>
      <c r="C4737" s="41" t="n">
        <v>0.6589021872</v>
      </c>
      <c r="D4737" s="42" t="n">
        <f aca="false">$B$5*A4737</f>
        <v>-1.0798846426299</v>
      </c>
      <c r="E4737" s="42" t="n">
        <f aca="false">$D$5*A4737+$F$5*B4737</f>
        <v>0.0264776583115887</v>
      </c>
      <c r="F4737" s="43" t="n">
        <f aca="false">Inputs!$B$5*D4737+Inputs!$B$6*E4737</f>
        <v>-109312.34717857</v>
      </c>
      <c r="G4737" s="43" t="n">
        <f aca="false">F4737*SQRT(($B$6-2)/C4737)</f>
        <v>-190446.827683219</v>
      </c>
    </row>
    <row r="4738" customFormat="false" ht="15" hidden="false" customHeight="false" outlineLevel="0" collapsed="false">
      <c r="A4738" s="41" t="n">
        <v>-0.3488326945</v>
      </c>
      <c r="B4738" s="41" t="n">
        <v>1.6302760507</v>
      </c>
      <c r="C4738" s="41" t="n">
        <v>4.3208424072</v>
      </c>
      <c r="D4738" s="42" t="n">
        <f aca="false">$B$5*A4738</f>
        <v>-0.891259873335092</v>
      </c>
      <c r="E4738" s="42" t="n">
        <f aca="false">$D$5*A4738+$F$5*B4738</f>
        <v>1.98499193693535</v>
      </c>
      <c r="F4738" s="43" t="n">
        <f aca="false">Inputs!$B$5*D4738+Inputs!$B$6*E4738</f>
        <v>-188375.584180277</v>
      </c>
      <c r="G4738" s="43" t="n">
        <f aca="false">F4738*SQRT(($B$6-2)/C4738)</f>
        <v>-128160.855163486</v>
      </c>
    </row>
    <row r="4739" customFormat="false" ht="15" hidden="false" customHeight="false" outlineLevel="0" collapsed="false">
      <c r="A4739" s="41" t="n">
        <v>0.404279383</v>
      </c>
      <c r="B4739" s="41" t="n">
        <v>0.2623603586</v>
      </c>
      <c r="C4739" s="41" t="n">
        <v>1.4189855106</v>
      </c>
      <c r="D4739" s="42" t="n">
        <f aca="false">$B$5*A4739</f>
        <v>1.03292494472467</v>
      </c>
      <c r="E4739" s="42" t="n">
        <f aca="false">$D$5*A4739+$F$5*B4739</f>
        <v>1.41504756534886</v>
      </c>
      <c r="F4739" s="43" t="n">
        <f aca="false">Inputs!$B$5*D4739+Inputs!$B$6*E4739</f>
        <v>32540.1162050235</v>
      </c>
      <c r="G4739" s="43" t="n">
        <f aca="false">F4739*SQRT(($B$6-2)/C4739)</f>
        <v>38631.8153808607</v>
      </c>
    </row>
    <row r="4740" customFormat="false" ht="15" hidden="false" customHeight="false" outlineLevel="0" collapsed="false">
      <c r="A4740" s="41" t="n">
        <v>0.1270726624</v>
      </c>
      <c r="B4740" s="41" t="n">
        <v>1.7402664274</v>
      </c>
      <c r="C4740" s="41" t="n">
        <v>5.3427431326</v>
      </c>
      <c r="D4740" s="42" t="n">
        <f aca="false">$B$5*A4740</f>
        <v>0.324667861644422</v>
      </c>
      <c r="E4740" s="42" t="n">
        <f aca="false">$D$5*A4740+$F$5*B4740</f>
        <v>3.30737579134466</v>
      </c>
      <c r="F4740" s="43" t="n">
        <f aca="false">Inputs!$B$5*D4740+Inputs!$B$6*E4740</f>
        <v>-132902.003402791</v>
      </c>
      <c r="G4740" s="43" t="n">
        <f aca="false">F4740*SQRT(($B$6-2)/C4740)</f>
        <v>-81313.8226371392</v>
      </c>
    </row>
    <row r="4741" customFormat="false" ht="15" hidden="false" customHeight="false" outlineLevel="0" collapsed="false">
      <c r="A4741" s="41" t="n">
        <v>-1.4337503338</v>
      </c>
      <c r="B4741" s="41" t="n">
        <v>1.8382878277</v>
      </c>
      <c r="C4741" s="41" t="n">
        <v>2.0256031955</v>
      </c>
      <c r="D4741" s="42" t="n">
        <f aca="false">$B$5*A4741</f>
        <v>-3.66320061463371</v>
      </c>
      <c r="E4741" s="42" t="n">
        <f aca="false">$D$5*A4741+$F$5*B4741</f>
        <v>-0.237481704749076</v>
      </c>
      <c r="F4741" s="43" t="n">
        <f aca="false">Inputs!$B$5*D4741+Inputs!$B$6*E4741</f>
        <v>-354445.976225918</v>
      </c>
      <c r="G4741" s="43" t="n">
        <f aca="false">F4741*SQRT(($B$6-2)/C4741)</f>
        <v>-352198.791614385</v>
      </c>
    </row>
    <row r="4742" customFormat="false" ht="15" hidden="false" customHeight="false" outlineLevel="0" collapsed="false">
      <c r="A4742" s="41" t="n">
        <v>-0.1861538075</v>
      </c>
      <c r="B4742" s="41" t="n">
        <v>-1.4061489758</v>
      </c>
      <c r="C4742" s="41" t="n">
        <v>4.9163025092</v>
      </c>
      <c r="D4742" s="42" t="n">
        <f aca="false">$B$5*A4742</f>
        <v>-0.475618889826553</v>
      </c>
      <c r="E4742" s="42" t="n">
        <f aca="false">$D$5*A4742+$F$5*B4742</f>
        <v>-2.87102914104895</v>
      </c>
      <c r="F4742" s="43" t="n">
        <f aca="false">Inputs!$B$5*D4742+Inputs!$B$6*E4742</f>
        <v>95989.5680697921</v>
      </c>
      <c r="G4742" s="43" t="n">
        <f aca="false">F4742*SQRT(($B$6-2)/C4742)</f>
        <v>61223.7231255745</v>
      </c>
    </row>
    <row r="4743" customFormat="false" ht="15" hidden="false" customHeight="false" outlineLevel="0" collapsed="false">
      <c r="A4743" s="41" t="n">
        <v>-0.7522097316</v>
      </c>
      <c r="B4743" s="41" t="n">
        <v>-1.6508072627</v>
      </c>
      <c r="C4743" s="41" t="n">
        <v>2.5805995549</v>
      </c>
      <c r="D4743" s="42" t="n">
        <f aca="false">$B$5*A4743</f>
        <v>-1.92187934410271</v>
      </c>
      <c r="E4743" s="42" t="n">
        <f aca="false">$D$5*A4743+$F$5*B4743</f>
        <v>-4.64047124127192</v>
      </c>
      <c r="F4743" s="43" t="n">
        <f aca="false">Inputs!$B$5*D4743+Inputs!$B$6*E4743</f>
        <v>39835.6276533253</v>
      </c>
      <c r="G4743" s="43" t="n">
        <f aca="false">F4743*SQRT(($B$6-2)/C4743)</f>
        <v>35069.2399145908</v>
      </c>
    </row>
    <row r="4744" customFormat="false" ht="15" hidden="false" customHeight="false" outlineLevel="0" collapsed="false">
      <c r="A4744" s="41" t="n">
        <v>0.6536567456</v>
      </c>
      <c r="B4744" s="41" t="n">
        <v>-1.0382929503</v>
      </c>
      <c r="C4744" s="41" t="n">
        <v>4.46949764</v>
      </c>
      <c r="D4744" s="42" t="n">
        <f aca="false">$B$5*A4744</f>
        <v>1.67007862930716</v>
      </c>
      <c r="E4744" s="42" t="n">
        <f aca="false">$D$5*A4744+$F$5*B4744</f>
        <v>-0.237432859347284</v>
      </c>
      <c r="F4744" s="43" t="n">
        <f aca="false">Inputs!$B$5*D4744+Inputs!$B$6*E4744</f>
        <v>178879.505898081</v>
      </c>
      <c r="G4744" s="43" t="n">
        <f aca="false">F4744*SQRT(($B$6-2)/C4744)</f>
        <v>119659.236729843</v>
      </c>
    </row>
    <row r="4745" customFormat="false" ht="15" hidden="false" customHeight="false" outlineLevel="0" collapsed="false">
      <c r="A4745" s="41" t="n">
        <v>0.1686676662</v>
      </c>
      <c r="B4745" s="41" t="n">
        <v>1.1342170302</v>
      </c>
      <c r="C4745" s="41" t="n">
        <v>6.5292303259</v>
      </c>
      <c r="D4745" s="42" t="n">
        <f aca="false">$B$5*A4745</f>
        <v>0.430942182838133</v>
      </c>
      <c r="E4745" s="42" t="n">
        <f aca="false">$D$5*A4745+$F$5*B4745</f>
        <v>2.35986237988897</v>
      </c>
      <c r="F4745" s="43" t="n">
        <f aca="false">Inputs!$B$5*D4745+Inputs!$B$6*E4745</f>
        <v>-74898.9007106349</v>
      </c>
      <c r="G4745" s="43" t="n">
        <f aca="false">F4745*SQRT(($B$6-2)/C4745)</f>
        <v>-41453.3322116082</v>
      </c>
    </row>
    <row r="4746" customFormat="false" ht="15" hidden="false" customHeight="false" outlineLevel="0" collapsed="false">
      <c r="A4746" s="41" t="n">
        <v>-0.6720169286</v>
      </c>
      <c r="B4746" s="41" t="n">
        <v>-0.268103693</v>
      </c>
      <c r="C4746" s="41" t="n">
        <v>6.6561388584</v>
      </c>
      <c r="D4746" s="42" t="n">
        <f aca="false">$B$5*A4746</f>
        <v>-1.71698849364326</v>
      </c>
      <c r="E4746" s="42" t="n">
        <f aca="false">$D$5*A4746+$F$5*B4746</f>
        <v>-2.06206983891226</v>
      </c>
      <c r="F4746" s="43" t="n">
        <f aca="false">Inputs!$B$5*D4746+Inputs!$B$6*E4746</f>
        <v>-68595.357418713</v>
      </c>
      <c r="G4746" s="43" t="n">
        <f aca="false">F4746*SQRT(($B$6-2)/C4746)</f>
        <v>-37600.9254787421</v>
      </c>
    </row>
    <row r="4747" customFormat="false" ht="15" hidden="false" customHeight="false" outlineLevel="0" collapsed="false">
      <c r="A4747" s="41" t="n">
        <v>-1.3033666099</v>
      </c>
      <c r="B4747" s="41" t="n">
        <v>-0.388357109</v>
      </c>
      <c r="C4747" s="41" t="n">
        <v>1.799305111</v>
      </c>
      <c r="D4747" s="42" t="n">
        <f aca="false">$B$5*A4747</f>
        <v>-3.33007306357479</v>
      </c>
      <c r="E4747" s="42" t="n">
        <f aca="false">$D$5*A4747+$F$5*B4747</f>
        <v>-3.77206876002381</v>
      </c>
      <c r="F4747" s="43" t="n">
        <f aca="false">Inputs!$B$5*D4747+Inputs!$B$6*E4747</f>
        <v>-144403.868356288</v>
      </c>
      <c r="G4747" s="43" t="n">
        <f aca="false">F4747*SQRT(($B$6-2)/C4747)</f>
        <v>-152244.43209096</v>
      </c>
    </row>
    <row r="4748" customFormat="false" ht="15" hidden="false" customHeight="false" outlineLevel="0" collapsed="false">
      <c r="A4748" s="41" t="n">
        <v>2.5740236253</v>
      </c>
      <c r="B4748" s="41" t="n">
        <v>0.7779331641</v>
      </c>
      <c r="C4748" s="41" t="n">
        <v>2.8368815427</v>
      </c>
      <c r="D4748" s="42" t="n">
        <f aca="false">$B$5*A4748</f>
        <v>6.57657383157476</v>
      </c>
      <c r="E4748" s="42" t="n">
        <f aca="false">$D$5*A4748+$F$5*B4748</f>
        <v>7.46840697557423</v>
      </c>
      <c r="F4748" s="43" t="n">
        <f aca="false">Inputs!$B$5*D4748+Inputs!$B$6*E4748</f>
        <v>284237.034378764</v>
      </c>
      <c r="G4748" s="43" t="n">
        <f aca="false">F4748*SQRT(($B$6-2)/C4748)</f>
        <v>238657.485305314</v>
      </c>
    </row>
    <row r="4749" customFormat="false" ht="15" hidden="false" customHeight="false" outlineLevel="0" collapsed="false">
      <c r="A4749" s="41" t="n">
        <v>-0.2647304189</v>
      </c>
      <c r="B4749" s="41" t="n">
        <v>-0.6116880362</v>
      </c>
      <c r="C4749" s="41" t="n">
        <v>2.9417609468</v>
      </c>
      <c r="D4749" s="42" t="n">
        <f aca="false">$B$5*A4749</f>
        <v>-0.676380406243028</v>
      </c>
      <c r="E4749" s="42" t="n">
        <f aca="false">$D$5*A4749+$F$5*B4749</f>
        <v>-1.68617814529561</v>
      </c>
      <c r="F4749" s="43" t="n">
        <f aca="false">Inputs!$B$5*D4749+Inputs!$B$6*E4749</f>
        <v>16670.8666404778</v>
      </c>
      <c r="G4749" s="43" t="n">
        <f aca="false">F4749*SQRT(($B$6-2)/C4749)</f>
        <v>13745.783079554</v>
      </c>
    </row>
    <row r="4750" customFormat="false" ht="15" hidden="false" customHeight="false" outlineLevel="0" collapsed="false">
      <c r="A4750" s="41" t="n">
        <v>-0.0426333957</v>
      </c>
      <c r="B4750" s="41" t="n">
        <v>0.1300507522</v>
      </c>
      <c r="C4750" s="41" t="n">
        <v>4.2676585702</v>
      </c>
      <c r="D4750" s="42" t="n">
        <f aca="false">$B$5*A4750</f>
        <v>-0.108927389692903</v>
      </c>
      <c r="E4750" s="42" t="n">
        <f aca="false">$D$5*A4750+$F$5*B4750</f>
        <v>0.123114493073277</v>
      </c>
      <c r="F4750" s="43" t="n">
        <f aca="false">Inputs!$B$5*D4750+Inputs!$B$6*E4750</f>
        <v>-17048.4636229541</v>
      </c>
      <c r="G4750" s="43" t="n">
        <f aca="false">F4750*SQRT(($B$6-2)/C4750)</f>
        <v>-11670.9285866971</v>
      </c>
    </row>
    <row r="4751" customFormat="false" ht="15" hidden="false" customHeight="false" outlineLevel="0" collapsed="false">
      <c r="A4751" s="41" t="n">
        <v>-0.4190697071</v>
      </c>
      <c r="B4751" s="41" t="n">
        <v>0.5300591958</v>
      </c>
      <c r="C4751" s="41" t="n">
        <v>8.1675416217</v>
      </c>
      <c r="D4751" s="42" t="n">
        <f aca="false">$B$5*A4751</f>
        <v>-1.070713897973</v>
      </c>
      <c r="E4751" s="42" t="n">
        <f aca="false">$D$5*A4751+$F$5*B4751</f>
        <v>-0.0819364474261116</v>
      </c>
      <c r="F4751" s="43" t="n">
        <f aca="false">Inputs!$B$5*D4751+Inputs!$B$6*E4751</f>
        <v>-102974.567425995</v>
      </c>
      <c r="G4751" s="43" t="n">
        <f aca="false">F4751*SQRT(($B$6-2)/C4751)</f>
        <v>-50956.4654511027</v>
      </c>
    </row>
    <row r="4752" customFormat="false" ht="15" hidden="false" customHeight="false" outlineLevel="0" collapsed="false">
      <c r="A4752" s="41" t="n">
        <v>-0.9534474901</v>
      </c>
      <c r="B4752" s="41" t="n">
        <v>-0.958387675</v>
      </c>
      <c r="C4752" s="41" t="n">
        <v>3.222071015</v>
      </c>
      <c r="D4752" s="42" t="n">
        <f aca="false">$B$5*A4752</f>
        <v>-2.43603739745842</v>
      </c>
      <c r="E4752" s="42" t="n">
        <f aca="false">$D$5*A4752+$F$5*B4752</f>
        <v>-3.92370254598876</v>
      </c>
      <c r="F4752" s="43" t="n">
        <f aca="false">Inputs!$B$5*D4752+Inputs!$B$6*E4752</f>
        <v>-47418.612446404</v>
      </c>
      <c r="G4752" s="43" t="n">
        <f aca="false">F4752*SQRT(($B$6-2)/C4752)</f>
        <v>-37359.08968266</v>
      </c>
    </row>
    <row r="4753" customFormat="false" ht="15" hidden="false" customHeight="false" outlineLevel="0" collapsed="false">
      <c r="A4753" s="41" t="n">
        <v>0.3701954571</v>
      </c>
      <c r="B4753" s="41" t="n">
        <v>-1.1686417536</v>
      </c>
      <c r="C4753" s="41" t="n">
        <v>4.9736017465</v>
      </c>
      <c r="D4753" s="42" t="n">
        <f aca="false">$B$5*A4753</f>
        <v>0.945841262606113</v>
      </c>
      <c r="E4753" s="42" t="n">
        <f aca="false">$D$5*A4753+$F$5*B4753</f>
        <v>-1.13703295018472</v>
      </c>
      <c r="F4753" s="43" t="n">
        <f aca="false">Inputs!$B$5*D4753+Inputs!$B$6*E4753</f>
        <v>151435.773769847</v>
      </c>
      <c r="G4753" s="43" t="n">
        <f aca="false">F4753*SQRT(($B$6-2)/C4753)</f>
        <v>96030.2313958357</v>
      </c>
    </row>
    <row r="4754" customFormat="false" ht="15" hidden="false" customHeight="false" outlineLevel="0" collapsed="false">
      <c r="A4754" s="41" t="n">
        <v>0.7290172529</v>
      </c>
      <c r="B4754" s="41" t="n">
        <v>-0.0142806124</v>
      </c>
      <c r="C4754" s="41" t="n">
        <v>3.1011084442</v>
      </c>
      <c r="D4754" s="42" t="n">
        <f aca="false">$B$5*A4754</f>
        <v>1.86262307038067</v>
      </c>
      <c r="E4754" s="42" t="n">
        <f aca="false">$D$5*A4754+$F$5*B4754</f>
        <v>1.71010161099166</v>
      </c>
      <c r="F4754" s="43" t="n">
        <f aca="false">Inputs!$B$5*D4754+Inputs!$B$6*E4754</f>
        <v>100757.226488484</v>
      </c>
      <c r="G4754" s="43" t="n">
        <f aca="false">F4754*SQRT(($B$6-2)/C4754)</f>
        <v>80915.686921545</v>
      </c>
    </row>
    <row r="4755" customFormat="false" ht="15" hidden="false" customHeight="false" outlineLevel="0" collapsed="false">
      <c r="A4755" s="41" t="n">
        <v>-1.8279092187</v>
      </c>
      <c r="B4755" s="41" t="n">
        <v>0.1094991256</v>
      </c>
      <c r="C4755" s="41" t="n">
        <v>2.0361326639</v>
      </c>
      <c r="D4755" s="42" t="n">
        <f aca="false">$B$5*A4755</f>
        <v>-4.67026790898068</v>
      </c>
      <c r="E4755" s="42" t="n">
        <f aca="false">$D$5*A4755+$F$5*B4755</f>
        <v>-4.16059352150015</v>
      </c>
      <c r="F4755" s="43" t="n">
        <f aca="false">Inputs!$B$5*D4755+Inputs!$B$6*E4755</f>
        <v>-258997.11482306</v>
      </c>
      <c r="G4755" s="43" t="n">
        <f aca="false">F4755*SQRT(($B$6-2)/C4755)</f>
        <v>-256688.7815657</v>
      </c>
    </row>
    <row r="4756" customFormat="false" ht="15" hidden="false" customHeight="false" outlineLevel="0" collapsed="false">
      <c r="A4756" s="41" t="n">
        <v>-1.6851466246</v>
      </c>
      <c r="B4756" s="41" t="n">
        <v>0.6933620097</v>
      </c>
      <c r="C4756" s="41" t="n">
        <v>0.8767943472</v>
      </c>
      <c r="D4756" s="42" t="n">
        <f aca="false">$B$5*A4756</f>
        <v>-4.30551261642723</v>
      </c>
      <c r="E4756" s="42" t="n">
        <f aca="false">$D$5*A4756+$F$5*B4756</f>
        <v>-2.81269545125242</v>
      </c>
      <c r="F4756" s="43" t="n">
        <f aca="false">Inputs!$B$5*D4756+Inputs!$B$6*E4756</f>
        <v>-289916.489080102</v>
      </c>
      <c r="G4756" s="43" t="n">
        <f aca="false">F4756*SQRT(($B$6-2)/C4756)</f>
        <v>-437863.802158836</v>
      </c>
    </row>
    <row r="4757" customFormat="false" ht="15" hidden="false" customHeight="false" outlineLevel="0" collapsed="false">
      <c r="A4757" s="41" t="n">
        <v>-0.2487143293</v>
      </c>
      <c r="B4757" s="41" t="n">
        <v>1.8510842165</v>
      </c>
      <c r="C4757" s="41" t="n">
        <v>2.4577528</v>
      </c>
      <c r="D4757" s="42" t="n">
        <f aca="false">$B$5*A4757</f>
        <v>-0.635459649062627</v>
      </c>
      <c r="E4757" s="42" t="n">
        <f aca="false">$D$5*A4757+$F$5*B4757</f>
        <v>2.60451163366482</v>
      </c>
      <c r="F4757" s="43" t="n">
        <f aca="false">Inputs!$B$5*D4757+Inputs!$B$6*E4757</f>
        <v>-193771.546589504</v>
      </c>
      <c r="G4757" s="43" t="n">
        <f aca="false">F4757*SQRT(($B$6-2)/C4757)</f>
        <v>-174797.776392764</v>
      </c>
    </row>
    <row r="4758" customFormat="false" ht="15" hidden="false" customHeight="false" outlineLevel="0" collapsed="false">
      <c r="A4758" s="41" t="n">
        <v>1.0713128444</v>
      </c>
      <c r="B4758" s="41" t="n">
        <v>-1.0606925062</v>
      </c>
      <c r="C4758" s="41" t="n">
        <v>1.2295225565</v>
      </c>
      <c r="D4758" s="42" t="n">
        <f aca="false">$B$5*A4758</f>
        <v>2.73718078911953</v>
      </c>
      <c r="E4758" s="42" t="n">
        <f aca="false">$D$5*A4758+$F$5*B4758</f>
        <v>0.717738200888218</v>
      </c>
      <c r="F4758" s="43" t="n">
        <f aca="false">Inputs!$B$5*D4758+Inputs!$B$6*E4758</f>
        <v>237831.168867542</v>
      </c>
      <c r="G4758" s="43" t="n">
        <f aca="false">F4758*SQRT(($B$6-2)/C4758)</f>
        <v>303330.106668448</v>
      </c>
    </row>
    <row r="4759" customFormat="false" ht="15" hidden="false" customHeight="false" outlineLevel="0" collapsed="false">
      <c r="A4759" s="41" t="n">
        <v>-2.0207398638</v>
      </c>
      <c r="B4759" s="41" t="n">
        <v>-0.7551012568</v>
      </c>
      <c r="C4759" s="41" t="n">
        <v>1.2953552054</v>
      </c>
      <c r="D4759" s="42" t="n">
        <f aca="false">$B$5*A4759</f>
        <v>-5.16294597223759</v>
      </c>
      <c r="E4759" s="42" t="n">
        <f aca="false">$D$5*A4759+$F$5*B4759</f>
        <v>-6.11239480690943</v>
      </c>
      <c r="F4759" s="43" t="n">
        <f aca="false">Inputs!$B$5*D4759+Inputs!$B$6*E4759</f>
        <v>-210674.856878287</v>
      </c>
      <c r="G4759" s="43" t="n">
        <f aca="false">F4759*SQRT(($B$6-2)/C4759)</f>
        <v>-261778.073964322</v>
      </c>
    </row>
    <row r="4760" customFormat="false" ht="15" hidden="false" customHeight="false" outlineLevel="0" collapsed="false">
      <c r="A4760" s="41" t="n">
        <v>-1.2212586028</v>
      </c>
      <c r="B4760" s="41" t="n">
        <v>1.8257380869</v>
      </c>
      <c r="C4760" s="41" t="n">
        <v>4.5354018559</v>
      </c>
      <c r="D4760" s="42" t="n">
        <f aca="false">$B$5*A4760</f>
        <v>-3.12028890870182</v>
      </c>
      <c r="E4760" s="42" t="n">
        <f aca="false">$D$5*A4760+$F$5*B4760</f>
        <v>0.246490836759968</v>
      </c>
      <c r="F4760" s="43" t="n">
        <f aca="false">Inputs!$B$5*D4760+Inputs!$B$6*E4760</f>
        <v>-324353.43270818</v>
      </c>
      <c r="G4760" s="43" t="n">
        <f aca="false">F4760*SQRT(($B$6-2)/C4760)</f>
        <v>-215390.036393572</v>
      </c>
    </row>
    <row r="4761" customFormat="false" ht="15" hidden="false" customHeight="false" outlineLevel="0" collapsed="false">
      <c r="A4761" s="41" t="n">
        <v>-0.0103146593</v>
      </c>
      <c r="B4761" s="41" t="n">
        <v>0.9334188042</v>
      </c>
      <c r="C4761" s="41" t="n">
        <v>4.9305036336</v>
      </c>
      <c r="D4761" s="42" t="n">
        <f aca="false">$B$5*A4761</f>
        <v>-0.0263537279795103</v>
      </c>
      <c r="E4761" s="42" t="n">
        <f aca="false">$D$5*A4761+$F$5*B4761</f>
        <v>1.58723101415708</v>
      </c>
      <c r="F4761" s="43" t="n">
        <f aca="false">Inputs!$B$5*D4761+Inputs!$B$6*E4761</f>
        <v>-81996.9235058049</v>
      </c>
      <c r="G4761" s="43" t="n">
        <f aca="false">F4761*SQRT(($B$6-2)/C4761)</f>
        <v>-52223.6129902586</v>
      </c>
    </row>
    <row r="4762" customFormat="false" ht="15" hidden="false" customHeight="false" outlineLevel="0" collapsed="false">
      <c r="A4762" s="41" t="n">
        <v>-0.2850309126</v>
      </c>
      <c r="B4762" s="41" t="n">
        <v>-0.1796674883</v>
      </c>
      <c r="C4762" s="41" t="n">
        <v>6.8640759559</v>
      </c>
      <c r="D4762" s="42" t="n">
        <f aca="false">$B$5*A4762</f>
        <v>-0.728247721804247</v>
      </c>
      <c r="E4762" s="42" t="n">
        <f aca="false">$D$5*A4762+$F$5*B4762</f>
        <v>-0.988495910195986</v>
      </c>
      <c r="F4762" s="43" t="n">
        <f aca="false">Inputs!$B$5*D4762+Inputs!$B$6*E4762</f>
        <v>-23399.9766706254</v>
      </c>
      <c r="G4762" s="43" t="n">
        <f aca="false">F4762*SQRT(($B$6-2)/C4762)</f>
        <v>-12631.0478954424</v>
      </c>
    </row>
    <row r="4763" customFormat="false" ht="15" hidden="false" customHeight="false" outlineLevel="0" collapsed="false">
      <c r="A4763" s="41" t="n">
        <v>-0.0326270225</v>
      </c>
      <c r="B4763" s="41" t="n">
        <v>1.1065393186</v>
      </c>
      <c r="C4763" s="41" t="n">
        <v>0.5319588581</v>
      </c>
      <c r="D4763" s="42" t="n">
        <f aca="false">$B$5*A4763</f>
        <v>-0.0833613259282702</v>
      </c>
      <c r="E4763" s="42" t="n">
        <f aca="false">$D$5*A4763+$F$5*B4763</f>
        <v>1.83307165750882</v>
      </c>
      <c r="F4763" s="43" t="n">
        <f aca="false">Inputs!$B$5*D4763+Inputs!$B$6*E4763</f>
        <v>-99989.7154682682</v>
      </c>
      <c r="G4763" s="43" t="n">
        <f aca="false">F4763*SQRT(($B$6-2)/C4763)</f>
        <v>-193879.239642782</v>
      </c>
    </row>
    <row r="4764" customFormat="false" ht="15" hidden="false" customHeight="false" outlineLevel="0" collapsed="false">
      <c r="A4764" s="41" t="n">
        <v>0.3116247557</v>
      </c>
      <c r="B4764" s="41" t="n">
        <v>-1.0573338435</v>
      </c>
      <c r="C4764" s="41" t="n">
        <v>6.0846198986</v>
      </c>
      <c r="D4764" s="42" t="n">
        <f aca="false">$B$5*A4764</f>
        <v>0.796194406867046</v>
      </c>
      <c r="E4764" s="42" t="n">
        <f aca="false">$D$5*A4764+$F$5*B4764</f>
        <v>-1.08420677249802</v>
      </c>
      <c r="F4764" s="43" t="n">
        <f aca="false">Inputs!$B$5*D4764+Inputs!$B$6*E4764</f>
        <v>133829.779311606</v>
      </c>
      <c r="G4764" s="43" t="n">
        <f aca="false">F4764*SQRT(($B$6-2)/C4764)</f>
        <v>76727.4973604108</v>
      </c>
    </row>
    <row r="4765" customFormat="false" ht="15" hidden="false" customHeight="false" outlineLevel="0" collapsed="false">
      <c r="A4765" s="41" t="n">
        <v>1.6225141381</v>
      </c>
      <c r="B4765" s="41" t="n">
        <v>-0.292815499</v>
      </c>
      <c r="C4765" s="41" t="n">
        <v>0.1752951298</v>
      </c>
      <c r="D4765" s="42" t="n">
        <f aca="false">$B$5*A4765</f>
        <v>4.14548798896315</v>
      </c>
      <c r="E4765" s="42" t="n">
        <f aca="false">$D$5*A4765+$F$5*B4765</f>
        <v>3.35529737566443</v>
      </c>
      <c r="F4765" s="43" t="n">
        <f aca="false">Inputs!$B$5*D4765+Inputs!$B$6*E4765</f>
        <v>246783.930113094</v>
      </c>
      <c r="G4765" s="43" t="n">
        <f aca="false">F4765*SQRT(($B$6-2)/C4765)</f>
        <v>833579.352786109</v>
      </c>
    </row>
    <row r="4766" customFormat="false" ht="15" hidden="false" customHeight="false" outlineLevel="0" collapsed="false">
      <c r="A4766" s="41" t="n">
        <v>-0.4555201239</v>
      </c>
      <c r="B4766" s="41" t="n">
        <v>-2.8295053022</v>
      </c>
      <c r="C4766" s="41" t="n">
        <v>2.0468562884</v>
      </c>
      <c r="D4766" s="42" t="n">
        <f aca="false">$B$5*A4766</f>
        <v>-1.16384391236785</v>
      </c>
      <c r="E4766" s="42" t="n">
        <f aca="false">$D$5*A4766+$F$5*B4766</f>
        <v>-5.96978245053661</v>
      </c>
      <c r="F4766" s="43" t="n">
        <f aca="false">Inputs!$B$5*D4766+Inputs!$B$6*E4766</f>
        <v>182104.731290045</v>
      </c>
      <c r="G4766" s="43" t="n">
        <f aca="false">F4766*SQRT(($B$6-2)/C4766)</f>
        <v>180008.308718499</v>
      </c>
    </row>
    <row r="4767" customFormat="false" ht="15" hidden="false" customHeight="false" outlineLevel="0" collapsed="false">
      <c r="A4767" s="41" t="n">
        <v>0.6343995912</v>
      </c>
      <c r="B4767" s="41" t="n">
        <v>0.1010126397</v>
      </c>
      <c r="C4767" s="41" t="n">
        <v>3.1097839818</v>
      </c>
      <c r="D4767" s="42" t="n">
        <f aca="false">$B$5*A4767</f>
        <v>1.62087702274348</v>
      </c>
      <c r="E4767" s="42" t="n">
        <f aca="false">$D$5*A4767+$F$5*B4767</f>
        <v>1.68403254769241</v>
      </c>
      <c r="F4767" s="43" t="n">
        <f aca="false">Inputs!$B$5*D4767+Inputs!$B$6*E4767</f>
        <v>77886.0748897275</v>
      </c>
      <c r="G4767" s="43" t="n">
        <f aca="false">F4767*SQRT(($B$6-2)/C4767)</f>
        <v>62461.1109745509</v>
      </c>
    </row>
    <row r="4768" customFormat="false" ht="15" hidden="false" customHeight="false" outlineLevel="0" collapsed="false">
      <c r="A4768" s="41" t="n">
        <v>0.0999256566</v>
      </c>
      <c r="B4768" s="41" t="n">
        <v>-0.4028246711</v>
      </c>
      <c r="C4768" s="41" t="n">
        <v>2.0367194989</v>
      </c>
      <c r="D4768" s="42" t="n">
        <f aca="false">$B$5*A4768</f>
        <v>0.255307858031759</v>
      </c>
      <c r="E4768" s="42" t="n">
        <f aca="false">$D$5*A4768+$F$5*B4768</f>
        <v>-0.457793351568666</v>
      </c>
      <c r="F4768" s="43" t="n">
        <f aca="false">Inputs!$B$5*D4768+Inputs!$B$6*E4768</f>
        <v>48420.4533816092</v>
      </c>
      <c r="G4768" s="43" t="n">
        <f aca="false">F4768*SQRT(($B$6-2)/C4768)</f>
        <v>47981.9881162091</v>
      </c>
    </row>
    <row r="4769" customFormat="false" ht="15" hidden="false" customHeight="false" outlineLevel="0" collapsed="false">
      <c r="A4769" s="41" t="n">
        <v>-0.5752178401</v>
      </c>
      <c r="B4769" s="41" t="n">
        <v>-0.3695804268</v>
      </c>
      <c r="C4769" s="41" t="n">
        <v>3.4823329216</v>
      </c>
      <c r="D4769" s="42" t="n">
        <f aca="false">$B$5*A4769</f>
        <v>-1.46966894844087</v>
      </c>
      <c r="E4769" s="42" t="n">
        <f aca="false">$D$5*A4769+$F$5*B4769</f>
        <v>-2.00695228397021</v>
      </c>
      <c r="F4769" s="43" t="n">
        <f aca="false">Inputs!$B$5*D4769+Inputs!$B$6*E4769</f>
        <v>-46619.2806455768</v>
      </c>
      <c r="G4769" s="43" t="n">
        <f aca="false">F4769*SQRT(($B$6-2)/C4769)</f>
        <v>-35330.1451272292</v>
      </c>
    </row>
    <row r="4770" customFormat="false" ht="15" hidden="false" customHeight="false" outlineLevel="0" collapsed="false">
      <c r="A4770" s="41" t="n">
        <v>0.4631608711</v>
      </c>
      <c r="B4770" s="41" t="n">
        <v>0.639117773</v>
      </c>
      <c r="C4770" s="41" t="n">
        <v>4.0625588935</v>
      </c>
      <c r="D4770" s="42" t="n">
        <f aca="false">$B$5*A4770</f>
        <v>1.18336585365669</v>
      </c>
      <c r="E4770" s="42" t="n">
        <f aca="false">$D$5*A4770+$F$5*B4770</f>
        <v>2.20572497629149</v>
      </c>
      <c r="F4770" s="43" t="n">
        <f aca="false">Inputs!$B$5*D4770+Inputs!$B$6*E4770</f>
        <v>8050.33655109491</v>
      </c>
      <c r="G4770" s="43" t="n">
        <f aca="false">F4770*SQRT(($B$6-2)/C4770)</f>
        <v>5648.44884196462</v>
      </c>
    </row>
    <row r="4771" customFormat="false" ht="15" hidden="false" customHeight="false" outlineLevel="0" collapsed="false">
      <c r="A4771" s="41" t="n">
        <v>-0.2310315884</v>
      </c>
      <c r="B4771" s="41" t="n">
        <v>0.9489374943</v>
      </c>
      <c r="C4771" s="41" t="n">
        <v>0.12053358</v>
      </c>
      <c r="D4771" s="42" t="n">
        <f aca="false">$B$5*A4771</f>
        <v>-0.590280634413954</v>
      </c>
      <c r="E4771" s="42" t="n">
        <f aca="false">$D$5*A4771+$F$5*B4771</f>
        <v>1.08881250785313</v>
      </c>
      <c r="F4771" s="43" t="n">
        <f aca="false">Inputs!$B$5*D4771+Inputs!$B$6*E4771</f>
        <v>-113468.688834052</v>
      </c>
      <c r="G4771" s="43" t="n">
        <f aca="false">F4771*SQRT(($B$6-2)/C4771)</f>
        <v>-462207.519285959</v>
      </c>
    </row>
    <row r="4772" customFormat="false" ht="15" hidden="false" customHeight="false" outlineLevel="0" collapsed="false">
      <c r="A4772" s="41" t="n">
        <v>-0.078974181</v>
      </c>
      <c r="B4772" s="41" t="n">
        <v>-0.5042264181</v>
      </c>
      <c r="C4772" s="41" t="n">
        <v>5.0431199823</v>
      </c>
      <c r="D4772" s="42" t="n">
        <f aca="false">$B$5*A4772</f>
        <v>-0.201777298012995</v>
      </c>
      <c r="E4772" s="42" t="n">
        <f aca="false">$D$5*A4772+$F$5*B4772</f>
        <v>-1.0585961209903</v>
      </c>
      <c r="F4772" s="43" t="n">
        <f aca="false">Inputs!$B$5*D4772+Inputs!$B$6*E4772</f>
        <v>32752.0762482154</v>
      </c>
      <c r="G4772" s="43" t="n">
        <f aca="false">F4772*SQRT(($B$6-2)/C4772)</f>
        <v>20625.4856768706</v>
      </c>
    </row>
    <row r="4773" customFormat="false" ht="15" hidden="false" customHeight="false" outlineLevel="0" collapsed="false">
      <c r="A4773" s="41" t="n">
        <v>0.1984155749</v>
      </c>
      <c r="B4773" s="41" t="n">
        <v>-1.3593864185</v>
      </c>
      <c r="C4773" s="41" t="n">
        <v>2.3164346969</v>
      </c>
      <c r="D4773" s="42" t="n">
        <f aca="false">$B$5*A4773</f>
        <v>0.506947436238903</v>
      </c>
      <c r="E4773" s="42" t="n">
        <f aca="false">$D$5*A4773+$F$5*B4773</f>
        <v>-1.8751655396572</v>
      </c>
      <c r="F4773" s="43" t="n">
        <f aca="false">Inputs!$B$5*D4773+Inputs!$B$6*E4773</f>
        <v>144453.02060675</v>
      </c>
      <c r="G4773" s="43" t="n">
        <f aca="false">F4773*SQRT(($B$6-2)/C4773)</f>
        <v>134224.438165291</v>
      </c>
    </row>
    <row r="4774" customFormat="false" ht="15" hidden="false" customHeight="false" outlineLevel="0" collapsed="false">
      <c r="A4774" s="41" t="n">
        <v>0.2327183091</v>
      </c>
      <c r="B4774" s="41" t="n">
        <v>-1.5421821055</v>
      </c>
      <c r="C4774" s="41" t="n">
        <v>5.9277479164</v>
      </c>
      <c r="D4774" s="42" t="n">
        <f aca="false">$B$5*A4774</f>
        <v>0.594590168758459</v>
      </c>
      <c r="E4774" s="42" t="n">
        <f aca="false">$D$5*A4774+$F$5*B4774</f>
        <v>-2.10918059186178</v>
      </c>
      <c r="F4774" s="43" t="n">
        <f aca="false">Inputs!$B$5*D4774+Inputs!$B$6*E4774</f>
        <v>164918.046468935</v>
      </c>
      <c r="G4774" s="43" t="n">
        <f aca="false">F4774*SQRT(($B$6-2)/C4774)</f>
        <v>95794.0017966209</v>
      </c>
    </row>
    <row r="4775" customFormat="false" ht="15" hidden="false" customHeight="false" outlineLevel="0" collapsed="false">
      <c r="A4775" s="41" t="n">
        <v>-1.02772696</v>
      </c>
      <c r="B4775" s="41" t="n">
        <v>-2.0186914067</v>
      </c>
      <c r="C4775" s="41" t="n">
        <v>6.0820401507</v>
      </c>
      <c r="D4775" s="42" t="n">
        <f aca="false">$B$5*A4775</f>
        <v>-2.62581981171682</v>
      </c>
      <c r="E4775" s="42" t="n">
        <f aca="false">$D$5*A4775+$F$5*B4775</f>
        <v>-5.93133055230557</v>
      </c>
      <c r="F4775" s="43" t="n">
        <f aca="false">Inputs!$B$5*D4775+Inputs!$B$6*E4775</f>
        <v>33984.5464435971</v>
      </c>
      <c r="G4775" s="43" t="n">
        <f aca="false">F4775*SQRT(($B$6-2)/C4775)</f>
        <v>19488.2047864814</v>
      </c>
    </row>
    <row r="4776" customFormat="false" ht="15" hidden="false" customHeight="false" outlineLevel="0" collapsed="false">
      <c r="A4776" s="41" t="n">
        <v>-0.1751169527</v>
      </c>
      <c r="B4776" s="41" t="n">
        <v>1.6096337023</v>
      </c>
      <c r="C4776" s="41" t="n">
        <v>3.7866526045</v>
      </c>
      <c r="D4776" s="42" t="n">
        <f aca="false">$B$5*A4776</f>
        <v>-0.447419968205501</v>
      </c>
      <c r="E4776" s="42" t="n">
        <f aca="false">$D$5*A4776+$F$5*B4776</f>
        <v>2.36271974221662</v>
      </c>
      <c r="F4776" s="43" t="n">
        <f aca="false">Inputs!$B$5*D4776+Inputs!$B$6*E4776</f>
        <v>-162877.983931381</v>
      </c>
      <c r="G4776" s="43" t="n">
        <f aca="false">F4776*SQRT(($B$6-2)/C4776)</f>
        <v>-118372.181396839</v>
      </c>
    </row>
    <row r="4777" customFormat="false" ht="15" hidden="false" customHeight="false" outlineLevel="0" collapsed="false">
      <c r="A4777" s="41" t="n">
        <v>-0.1170766611</v>
      </c>
      <c r="B4777" s="41" t="n">
        <v>0.6435853794</v>
      </c>
      <c r="C4777" s="41" t="n">
        <v>6.6503472429</v>
      </c>
      <c r="D4777" s="42" t="n">
        <f aca="false">$B$5*A4777</f>
        <v>-0.2991282978565</v>
      </c>
      <c r="E4777" s="42" t="n">
        <f aca="false">$D$5*A4777+$F$5*B4777</f>
        <v>0.832713224281367</v>
      </c>
      <c r="F4777" s="43" t="n">
        <f aca="false">Inputs!$B$5*D4777+Inputs!$B$6*E4777</f>
        <v>-71548.4909997184</v>
      </c>
      <c r="G4777" s="43" t="n">
        <f aca="false">F4777*SQRT(($B$6-2)/C4777)</f>
        <v>-39236.7760198835</v>
      </c>
    </row>
    <row r="4778" customFormat="false" ht="15" hidden="false" customHeight="false" outlineLevel="0" collapsed="false">
      <c r="A4778" s="41" t="n">
        <v>2.3523138973</v>
      </c>
      <c r="B4778" s="41" t="n">
        <v>0.4040558481</v>
      </c>
      <c r="C4778" s="41" t="n">
        <v>1.6491361695</v>
      </c>
      <c r="D4778" s="42" t="n">
        <f aca="false">$B$5*A4778</f>
        <v>6.01011034575481</v>
      </c>
      <c r="E4778" s="42" t="n">
        <f aca="false">$D$5*A4778+$F$5*B4778</f>
        <v>6.2952386613606</v>
      </c>
      <c r="F4778" s="43" t="n">
        <f aca="false">Inputs!$B$5*D4778+Inputs!$B$6*E4778</f>
        <v>286249.10150745</v>
      </c>
      <c r="G4778" s="43" t="n">
        <f aca="false">F4778*SQRT(($B$6-2)/C4778)</f>
        <v>315232.416749386</v>
      </c>
    </row>
    <row r="4779" customFormat="false" ht="15" hidden="false" customHeight="false" outlineLevel="0" collapsed="false">
      <c r="A4779" s="41" t="n">
        <v>-0.7652120446</v>
      </c>
      <c r="B4779" s="41" t="n">
        <v>-0.6275686027</v>
      </c>
      <c r="C4779" s="41" t="n">
        <v>2.0737122226</v>
      </c>
      <c r="D4779" s="42" t="n">
        <f aca="false">$B$5*A4779</f>
        <v>-1.95509996825909</v>
      </c>
      <c r="E4779" s="42" t="n">
        <f aca="false">$D$5*A4779+$F$5*B4779</f>
        <v>-2.90453980608331</v>
      </c>
      <c r="F4779" s="43" t="n">
        <f aca="false">Inputs!$B$5*D4779+Inputs!$B$6*E4779</f>
        <v>-50283.0065217438</v>
      </c>
      <c r="G4779" s="43" t="n">
        <f aca="false">F4779*SQRT(($B$6-2)/C4779)</f>
        <v>-49381.2400053224</v>
      </c>
    </row>
    <row r="4780" customFormat="false" ht="15" hidden="false" customHeight="false" outlineLevel="0" collapsed="false">
      <c r="A4780" s="41" t="n">
        <v>0.0006582082</v>
      </c>
      <c r="B4780" s="41" t="n">
        <v>-0.6328946453</v>
      </c>
      <c r="C4780" s="41" t="n">
        <v>0.5127244186</v>
      </c>
      <c r="D4780" s="42" t="n">
        <f aca="false">$B$5*A4780</f>
        <v>0.00168170749533949</v>
      </c>
      <c r="E4780" s="42" t="n">
        <f aca="false">$D$5*A4780+$F$5*B4780</f>
        <v>-1.09128099242232</v>
      </c>
      <c r="F4780" s="43" t="n">
        <f aca="false">Inputs!$B$5*D4780+Inputs!$B$6*E4780</f>
        <v>54732.2203706501</v>
      </c>
      <c r="G4780" s="43" t="n">
        <f aca="false">F4780*SQRT(($B$6-2)/C4780)</f>
        <v>108097.603064176</v>
      </c>
    </row>
    <row r="4781" customFormat="false" ht="15" hidden="false" customHeight="false" outlineLevel="0" collapsed="false">
      <c r="A4781" s="41" t="n">
        <v>-0.5580869998</v>
      </c>
      <c r="B4781" s="41" t="n">
        <v>0.9852539093</v>
      </c>
      <c r="C4781" s="41" t="n">
        <v>5.1721714444</v>
      </c>
      <c r="D4781" s="42" t="n">
        <f aca="false">$B$5*A4781</f>
        <v>-1.42590002770428</v>
      </c>
      <c r="E4781" s="42" t="n">
        <f aca="false">$D$5*A4781+$F$5*B4781</f>
        <v>0.373264598024333</v>
      </c>
      <c r="F4781" s="43" t="n">
        <f aca="false">Inputs!$B$5*D4781+Inputs!$B$6*E4781</f>
        <v>-161253.232671645</v>
      </c>
      <c r="G4781" s="43" t="n">
        <f aca="false">F4781*SQRT(($B$6-2)/C4781)</f>
        <v>-100273.684120883</v>
      </c>
    </row>
    <row r="4782" customFormat="false" ht="15" hidden="false" customHeight="false" outlineLevel="0" collapsed="false">
      <c r="A4782" s="41" t="n">
        <v>1.0261562808</v>
      </c>
      <c r="B4782" s="41" t="n">
        <v>-1.646892482</v>
      </c>
      <c r="C4782" s="41" t="n">
        <v>3.5313081611</v>
      </c>
      <c r="D4782" s="42" t="n">
        <f aca="false">$B$5*A4782</f>
        <v>2.62180676085629</v>
      </c>
      <c r="E4782" s="42" t="n">
        <f aca="false">$D$5*A4782+$F$5*B4782</f>
        <v>-0.401933307619896</v>
      </c>
      <c r="F4782" s="43" t="n">
        <f aca="false">Inputs!$B$5*D4782+Inputs!$B$6*E4782</f>
        <v>282277.341466624</v>
      </c>
      <c r="G4782" s="43" t="n">
        <f aca="false">F4782*SQRT(($B$6-2)/C4782)</f>
        <v>212433.599205624</v>
      </c>
    </row>
    <row r="4783" customFormat="false" ht="15" hidden="false" customHeight="false" outlineLevel="0" collapsed="false">
      <c r="A4783" s="41" t="n">
        <v>-0.8181695179</v>
      </c>
      <c r="B4783" s="41" t="n">
        <v>-0.4640043869</v>
      </c>
      <c r="C4783" s="41" t="n">
        <v>3.0816320211</v>
      </c>
      <c r="D4783" s="42" t="n">
        <f aca="false">$B$5*A4783</f>
        <v>-2.09040514948116</v>
      </c>
      <c r="E4783" s="42" t="n">
        <f aca="false">$D$5*A4783+$F$5*B4783</f>
        <v>-2.74812317823465</v>
      </c>
      <c r="F4783" s="43" t="n">
        <f aca="false">Inputs!$B$5*D4783+Inputs!$B$6*E4783</f>
        <v>-71634.3560363833</v>
      </c>
      <c r="G4783" s="43" t="n">
        <f aca="false">F4783*SQRT(($B$6-2)/C4783)</f>
        <v>-57709.3217115612</v>
      </c>
    </row>
    <row r="4784" customFormat="false" ht="15" hidden="false" customHeight="false" outlineLevel="0" collapsed="false">
      <c r="A4784" s="41" t="n">
        <v>0.5990889462</v>
      </c>
      <c r="B4784" s="41" t="n">
        <v>1.1430755885</v>
      </c>
      <c r="C4784" s="41" t="n">
        <v>2.9282041129</v>
      </c>
      <c r="D4784" s="42" t="n">
        <f aca="false">$B$5*A4784</f>
        <v>1.5306591002658</v>
      </c>
      <c r="E4784" s="42" t="n">
        <f aca="false">$D$5*A4784+$F$5*B4784</f>
        <v>3.39938408213841</v>
      </c>
      <c r="F4784" s="43" t="n">
        <f aca="false">Inputs!$B$5*D4784+Inputs!$B$6*E4784</f>
        <v>-16903.2940803401</v>
      </c>
      <c r="G4784" s="43" t="n">
        <f aca="false">F4784*SQRT(($B$6-2)/C4784)</f>
        <v>-13969.6547184402</v>
      </c>
    </row>
    <row r="4785" customFormat="false" ht="15" hidden="false" customHeight="false" outlineLevel="0" collapsed="false">
      <c r="A4785" s="41" t="n">
        <v>2.7019679343</v>
      </c>
      <c r="B4785" s="41" t="n">
        <v>-0.4656732963</v>
      </c>
      <c r="C4785" s="41" t="n">
        <v>2.5971856361</v>
      </c>
      <c r="D4785" s="42" t="n">
        <f aca="false">$B$5*A4785</f>
        <v>6.90346873113896</v>
      </c>
      <c r="E4785" s="42" t="n">
        <f aca="false">$D$5*A4785+$F$5*B4785</f>
        <v>5.6254712588744</v>
      </c>
      <c r="F4785" s="43" t="n">
        <f aca="false">Inputs!$B$5*D4785+Inputs!$B$6*E4785</f>
        <v>409073.310170176</v>
      </c>
      <c r="G4785" s="43" t="n">
        <f aca="false">F4785*SQRT(($B$6-2)/C4785)</f>
        <v>358975.365795058</v>
      </c>
    </row>
    <row r="4786" customFormat="false" ht="15" hidden="false" customHeight="false" outlineLevel="0" collapsed="false">
      <c r="A4786" s="41" t="n">
        <v>-0.4157287143</v>
      </c>
      <c r="B4786" s="41" t="n">
        <v>0.5885700156</v>
      </c>
      <c r="C4786" s="41" t="n">
        <v>1.3049062081</v>
      </c>
      <c r="D4786" s="42" t="n">
        <f aca="false">$B$5*A4786</f>
        <v>-1.06217773474435</v>
      </c>
      <c r="E4786" s="42" t="n">
        <f aca="false">$D$5*A4786+$F$5*B4786</f>
        <v>0.0270469662056473</v>
      </c>
      <c r="F4786" s="43" t="n">
        <f aca="false">Inputs!$B$5*D4786+Inputs!$B$6*E4786</f>
        <v>-107570.121784718</v>
      </c>
      <c r="G4786" s="43" t="n">
        <f aca="false">F4786*SQRT(($B$6-2)/C4786)</f>
        <v>-133173.253363003</v>
      </c>
    </row>
    <row r="4787" customFormat="false" ht="15" hidden="false" customHeight="false" outlineLevel="0" collapsed="false">
      <c r="A4787" s="41" t="n">
        <v>-0.682216719</v>
      </c>
      <c r="B4787" s="41" t="n">
        <v>-0.1409618615</v>
      </c>
      <c r="C4787" s="41" t="n">
        <v>1.0633381501</v>
      </c>
      <c r="D4787" s="42" t="n">
        <f aca="false">$B$5*A4787</f>
        <v>-1.74304873410604</v>
      </c>
      <c r="E4787" s="42" t="n">
        <f aca="false">$D$5*A4787+$F$5*B4787</f>
        <v>-1.86679969600736</v>
      </c>
      <c r="F4787" s="43" t="n">
        <f aca="false">Inputs!$B$5*D4787+Inputs!$B$6*E4787</f>
        <v>-80964.8886102357</v>
      </c>
      <c r="G4787" s="43" t="n">
        <f aca="false">F4787*SQRT(($B$6-2)/C4787)</f>
        <v>-111039.122928787</v>
      </c>
    </row>
    <row r="4788" customFormat="false" ht="15" hidden="false" customHeight="false" outlineLevel="0" collapsed="false">
      <c r="A4788" s="41" t="n">
        <v>-0.4150381088</v>
      </c>
      <c r="B4788" s="41" t="n">
        <v>-2.6216539219</v>
      </c>
      <c r="C4788" s="41" t="n">
        <v>10.5488171274</v>
      </c>
      <c r="D4788" s="42" t="n">
        <f aca="false">$B$5*A4788</f>
        <v>-1.06041325285903</v>
      </c>
      <c r="E4788" s="42" t="n">
        <f aca="false">$D$5*A4788+$F$5*B4788</f>
        <v>-5.51454574255347</v>
      </c>
      <c r="F4788" s="43" t="n">
        <f aca="false">Inputs!$B$5*D4788+Inputs!$B$6*E4788</f>
        <v>169685.961841771</v>
      </c>
      <c r="G4788" s="43" t="n">
        <f aca="false">F4788*SQRT(($B$6-2)/C4788)</f>
        <v>73885.4683476938</v>
      </c>
    </row>
    <row r="4789" customFormat="false" ht="15" hidden="false" customHeight="false" outlineLevel="0" collapsed="false">
      <c r="A4789" s="41" t="n">
        <v>0.1232332302</v>
      </c>
      <c r="B4789" s="41" t="n">
        <v>-0.1823609593</v>
      </c>
      <c r="C4789" s="41" t="n">
        <v>4.829058502</v>
      </c>
      <c r="D4789" s="42" t="n">
        <f aca="false">$B$5*A4789</f>
        <v>0.314858196695569</v>
      </c>
      <c r="E4789" s="42" t="n">
        <f aca="false">$D$5*A4789+$F$5*B4789</f>
        <v>-0.0216464632158297</v>
      </c>
      <c r="F4789" s="43" t="n">
        <f aca="false">Inputs!$B$5*D4789+Inputs!$B$6*E4789</f>
        <v>32568.1428303484</v>
      </c>
      <c r="G4789" s="43" t="n">
        <f aca="false">F4789*SQRT(($B$6-2)/C4789)</f>
        <v>20959.2992529179</v>
      </c>
    </row>
    <row r="4790" customFormat="false" ht="15" hidden="false" customHeight="false" outlineLevel="0" collapsed="false">
      <c r="A4790" s="41" t="n">
        <v>1.2712310503</v>
      </c>
      <c r="B4790" s="41" t="n">
        <v>0.0054904075</v>
      </c>
      <c r="C4790" s="41" t="n">
        <v>3.0141933647</v>
      </c>
      <c r="D4790" s="42" t="n">
        <f aca="false">$B$5*A4790</f>
        <v>3.24796741456244</v>
      </c>
      <c r="E4790" s="42" t="n">
        <f aca="false">$D$5*A4790+$F$5*B4790</f>
        <v>3.03448645783968</v>
      </c>
      <c r="F4790" s="43" t="n">
        <f aca="false">Inputs!$B$5*D4790+Inputs!$B$6*E4790</f>
        <v>173072.41856426</v>
      </c>
      <c r="G4790" s="43" t="n">
        <f aca="false">F4790*SQRT(($B$6-2)/C4790)</f>
        <v>140979.9349282</v>
      </c>
    </row>
    <row r="4791" customFormat="false" ht="15" hidden="false" customHeight="false" outlineLevel="0" collapsed="false">
      <c r="A4791" s="41" t="n">
        <v>-1.2547474783</v>
      </c>
      <c r="B4791" s="41" t="n">
        <v>-0.258098873</v>
      </c>
      <c r="C4791" s="41" t="n">
        <v>2.7199587459</v>
      </c>
      <c r="D4791" s="42" t="n">
        <f aca="false">$B$5*A4791</f>
        <v>-3.20585225011695</v>
      </c>
      <c r="E4791" s="42" t="n">
        <f aca="false">$D$5*A4791+$F$5*B4791</f>
        <v>-3.43145259267711</v>
      </c>
      <c r="F4791" s="43" t="n">
        <f aca="false">Inputs!$B$5*D4791+Inputs!$B$6*E4791</f>
        <v>-149012.59537784</v>
      </c>
      <c r="G4791" s="43" t="n">
        <f aca="false">F4791*SQRT(($B$6-2)/C4791)</f>
        <v>-127778.215385046</v>
      </c>
    </row>
    <row r="4792" customFormat="false" ht="15" hidden="false" customHeight="false" outlineLevel="0" collapsed="false">
      <c r="A4792" s="41" t="n">
        <v>-2.0910828431</v>
      </c>
      <c r="B4792" s="41" t="n">
        <v>-1.2109178352</v>
      </c>
      <c r="C4792" s="41" t="n">
        <v>4.444220949</v>
      </c>
      <c r="D4792" s="42" t="n">
        <f aca="false">$B$5*A4792</f>
        <v>-5.34267073946674</v>
      </c>
      <c r="E4792" s="42" t="n">
        <f aca="false">$D$5*A4792+$F$5*B4792</f>
        <v>-7.06686080796428</v>
      </c>
      <c r="F4792" s="43" t="n">
        <f aca="false">Inputs!$B$5*D4792+Inputs!$B$6*E4792</f>
        <v>-180924.03354846</v>
      </c>
      <c r="G4792" s="43" t="n">
        <f aca="false">F4792*SQRT(($B$6-2)/C4792)</f>
        <v>-121370.583021102</v>
      </c>
    </row>
    <row r="4793" customFormat="false" ht="15" hidden="false" customHeight="false" outlineLevel="0" collapsed="false">
      <c r="A4793" s="41" t="n">
        <v>0.6355059682</v>
      </c>
      <c r="B4793" s="41" t="n">
        <v>-0.24734044</v>
      </c>
      <c r="C4793" s="41" t="n">
        <v>7.5783503484</v>
      </c>
      <c r="D4793" s="42" t="n">
        <f aca="false">$B$5*A4793</f>
        <v>1.62370379168008</v>
      </c>
      <c r="E4793" s="42" t="n">
        <f aca="false">$D$5*A4793+$F$5*B4793</f>
        <v>1.08514855470309</v>
      </c>
      <c r="F4793" s="43" t="n">
        <f aca="false">Inputs!$B$5*D4793+Inputs!$B$6*E4793</f>
        <v>108112.951432853</v>
      </c>
      <c r="G4793" s="43" t="n">
        <f aca="false">F4793*SQRT(($B$6-2)/C4793)</f>
        <v>55539.9368895787</v>
      </c>
    </row>
    <row r="4794" customFormat="false" ht="15" hidden="false" customHeight="false" outlineLevel="0" collapsed="false">
      <c r="A4794" s="41" t="n">
        <v>0.9225082395</v>
      </c>
      <c r="B4794" s="41" t="n">
        <v>-1.9668922509</v>
      </c>
      <c r="C4794" s="41" t="n">
        <v>3.8536349034</v>
      </c>
      <c r="D4794" s="42" t="n">
        <f aca="false">$B$5*A4794</f>
        <v>2.35698829166757</v>
      </c>
      <c r="E4794" s="42" t="n">
        <f aca="false">$D$5*A4794+$F$5*B4794</f>
        <v>-1.20113071942039</v>
      </c>
      <c r="F4794" s="43" t="n">
        <f aca="false">Inputs!$B$5*D4794+Inputs!$B$6*E4794</f>
        <v>295755.365137776</v>
      </c>
      <c r="G4794" s="43" t="n">
        <f aca="false">F4794*SQRT(($B$6-2)/C4794)</f>
        <v>213065.113662659</v>
      </c>
    </row>
    <row r="4795" customFormat="false" ht="15" hidden="false" customHeight="false" outlineLevel="0" collapsed="false">
      <c r="A4795" s="41" t="n">
        <v>-0.2424613973</v>
      </c>
      <c r="B4795" s="41" t="n">
        <v>-0.4755124984</v>
      </c>
      <c r="C4795" s="41" t="n">
        <v>13.2114115756</v>
      </c>
      <c r="D4795" s="42" t="n">
        <f aca="false">$B$5*A4795</f>
        <v>-0.619483545130393</v>
      </c>
      <c r="E4795" s="42" t="n">
        <f aca="false">$D$5*A4795+$F$5*B4795</f>
        <v>-1.39804671135782</v>
      </c>
      <c r="F4795" s="43" t="n">
        <f aca="false">Inputs!$B$5*D4795+Inputs!$B$6*E4795</f>
        <v>7953.9810548515</v>
      </c>
      <c r="G4795" s="43" t="n">
        <f aca="false">F4795*SQRT(($B$6-2)/C4795)</f>
        <v>3094.74549121321</v>
      </c>
    </row>
    <row r="4796" customFormat="false" ht="15" hidden="false" customHeight="false" outlineLevel="0" collapsed="false">
      <c r="A4796" s="41" t="n">
        <v>0.9558485826</v>
      </c>
      <c r="B4796" s="41" t="n">
        <v>0.6727627682</v>
      </c>
      <c r="C4796" s="41" t="n">
        <v>5.3150123518</v>
      </c>
      <c r="D4796" s="42" t="n">
        <f aca="false">$B$5*A4796</f>
        <v>2.44217213606279</v>
      </c>
      <c r="E4796" s="42" t="n">
        <f aca="false">$D$5*A4796+$F$5*B4796</f>
        <v>3.43621496074755</v>
      </c>
      <c r="F4796" s="43" t="n">
        <f aca="false">Inputs!$B$5*D4796+Inputs!$B$6*E4796</f>
        <v>72406.4655689013</v>
      </c>
      <c r="G4796" s="43" t="n">
        <f aca="false">F4796*SQRT(($B$6-2)/C4796)</f>
        <v>44416.0780108521</v>
      </c>
    </row>
    <row r="4797" customFormat="false" ht="15" hidden="false" customHeight="false" outlineLevel="0" collapsed="false">
      <c r="A4797" s="41" t="n">
        <v>0.6422521501</v>
      </c>
      <c r="B4797" s="41" t="n">
        <v>1.5414100381</v>
      </c>
      <c r="C4797" s="41" t="n">
        <v>2.3260141027</v>
      </c>
      <c r="D4797" s="42" t="n">
        <f aca="false">$B$5*A4797</f>
        <v>1.64094013827398</v>
      </c>
      <c r="E4797" s="42" t="n">
        <f aca="false">$D$5*A4797+$F$5*B4797</f>
        <v>4.18991647914651</v>
      </c>
      <c r="F4797" s="43" t="n">
        <f aca="false">Inputs!$B$5*D4797+Inputs!$B$6*E4797</f>
        <v>-45401.8101299271</v>
      </c>
      <c r="G4797" s="43" t="n">
        <f aca="false">F4797*SQRT(($B$6-2)/C4797)</f>
        <v>-42099.9901474853</v>
      </c>
    </row>
    <row r="4798" customFormat="false" ht="15" hidden="false" customHeight="false" outlineLevel="0" collapsed="false">
      <c r="A4798" s="41" t="n">
        <v>-0.3680871093</v>
      </c>
      <c r="B4798" s="41" t="n">
        <v>1.3350808353</v>
      </c>
      <c r="C4798" s="41" t="n">
        <v>1.0412400111</v>
      </c>
      <c r="D4798" s="42" t="n">
        <f aca="false">$B$5*A4798</f>
        <v>-0.940454480280942</v>
      </c>
      <c r="E4798" s="42" t="n">
        <f aca="false">$D$5*A4798+$F$5*B4798</f>
        <v>1.42944769386028</v>
      </c>
      <c r="F4798" s="43" t="n">
        <f aca="false">Inputs!$B$5*D4798+Inputs!$B$6*E4798</f>
        <v>-165517.832721108</v>
      </c>
      <c r="G4798" s="43" t="n">
        <f aca="false">F4798*SQRT(($B$6-2)/C4798)</f>
        <v>-229395.220395738</v>
      </c>
    </row>
    <row r="4799" customFormat="false" ht="15" hidden="false" customHeight="false" outlineLevel="0" collapsed="false">
      <c r="A4799" s="41" t="n">
        <v>-1.0442061509</v>
      </c>
      <c r="B4799" s="41" t="n">
        <v>-1.0808777498</v>
      </c>
      <c r="C4799" s="41" t="n">
        <v>7.3137161806</v>
      </c>
      <c r="D4799" s="42" t="n">
        <f aca="false">$B$5*A4799</f>
        <v>-2.66792378254802</v>
      </c>
      <c r="E4799" s="42" t="n">
        <f aca="false">$D$5*A4799+$F$5*B4799</f>
        <v>-4.35117979538449</v>
      </c>
      <c r="F4799" s="43" t="n">
        <f aca="false">Inputs!$B$5*D4799+Inputs!$B$6*E4799</f>
        <v>-49233.3884855776</v>
      </c>
      <c r="G4799" s="43" t="n">
        <f aca="false">F4799*SQRT(($B$6-2)/C4799)</f>
        <v>-25745.7574511743</v>
      </c>
    </row>
    <row r="4800" customFormat="false" ht="15" hidden="false" customHeight="false" outlineLevel="0" collapsed="false">
      <c r="A4800" s="41" t="n">
        <v>0.7527465715</v>
      </c>
      <c r="B4800" s="41" t="n">
        <v>-1.5047407384</v>
      </c>
      <c r="C4800" s="41" t="n">
        <v>1.4837216784</v>
      </c>
      <c r="D4800" s="42" t="n">
        <f aca="false">$B$5*A4800</f>
        <v>1.92325095825705</v>
      </c>
      <c r="E4800" s="42" t="n">
        <f aca="false">$D$5*A4800+$F$5*B4800</f>
        <v>-0.807076001655279</v>
      </c>
      <c r="F4800" s="43" t="n">
        <f aca="false">Inputs!$B$5*D4800+Inputs!$B$6*E4800</f>
        <v>232678.895908469</v>
      </c>
      <c r="G4800" s="43" t="n">
        <f aca="false">F4800*SQRT(($B$6-2)/C4800)</f>
        <v>270144.27678703</v>
      </c>
    </row>
    <row r="4801" customFormat="false" ht="15" hidden="false" customHeight="false" outlineLevel="0" collapsed="false">
      <c r="A4801" s="41" t="n">
        <v>0.5727656284</v>
      </c>
      <c r="B4801" s="41" t="n">
        <v>0.1013131937</v>
      </c>
      <c r="C4801" s="41" t="n">
        <v>5.9453935711</v>
      </c>
      <c r="D4801" s="42" t="n">
        <f aca="false">$B$5*A4801</f>
        <v>1.46340360140319</v>
      </c>
      <c r="E4801" s="42" t="n">
        <f aca="false">$D$5*A4801+$F$5*B4801</f>
        <v>1.53788810024548</v>
      </c>
      <c r="F4801" s="43" t="n">
        <f aca="false">Inputs!$B$5*D4801+Inputs!$B$6*E4801</f>
        <v>69445.9551280451</v>
      </c>
      <c r="G4801" s="43" t="n">
        <f aca="false">F4801*SQRT(($B$6-2)/C4801)</f>
        <v>40278.3478869915</v>
      </c>
    </row>
    <row r="4802" customFormat="false" ht="15" hidden="false" customHeight="false" outlineLevel="0" collapsed="false">
      <c r="A4802" s="41" t="n">
        <v>1.0718527287</v>
      </c>
      <c r="B4802" s="41" t="n">
        <v>-0.059443965</v>
      </c>
      <c r="C4802" s="41" t="n">
        <v>4.5138075741</v>
      </c>
      <c r="D4802" s="42" t="n">
        <f aca="false">$B$5*A4802</f>
        <v>2.73856018164901</v>
      </c>
      <c r="E4802" s="42" t="n">
        <f aca="false">$D$5*A4802+$F$5*B4802</f>
        <v>2.44792317034724</v>
      </c>
      <c r="F4802" s="43" t="n">
        <f aca="false">Inputs!$B$5*D4802+Inputs!$B$6*E4802</f>
        <v>151459.85964754</v>
      </c>
      <c r="G4802" s="43" t="n">
        <f aca="false">F4802*SQRT(($B$6-2)/C4802)</f>
        <v>100818.684735872</v>
      </c>
    </row>
    <row r="4803" customFormat="false" ht="15" hidden="false" customHeight="false" outlineLevel="0" collapsed="false">
      <c r="A4803" s="41" t="n">
        <v>0.0560489463</v>
      </c>
      <c r="B4803" s="41" t="n">
        <v>0.5092649929</v>
      </c>
      <c r="C4803" s="41" t="n">
        <v>0.828020914</v>
      </c>
      <c r="D4803" s="42" t="n">
        <f aca="false">$B$5*A4803</f>
        <v>0.143203826841705</v>
      </c>
      <c r="E4803" s="42" t="n">
        <f aca="false">$D$5*A4803+$F$5*B4803</f>
        <v>1.01274384225339</v>
      </c>
      <c r="F4803" s="43" t="n">
        <f aca="false">Inputs!$B$5*D4803+Inputs!$B$6*E4803</f>
        <v>-36316.8094284992</v>
      </c>
      <c r="G4803" s="43" t="n">
        <f aca="false">F4803*SQRT(($B$6-2)/C4803)</f>
        <v>-56441.9528729673</v>
      </c>
    </row>
    <row r="4804" customFormat="false" ht="15" hidden="false" customHeight="false" outlineLevel="0" collapsed="false">
      <c r="A4804" s="41" t="n">
        <v>-0.6626495501</v>
      </c>
      <c r="B4804" s="41" t="n">
        <v>-0.7062063075</v>
      </c>
      <c r="C4804" s="41" t="n">
        <v>4.3654717057</v>
      </c>
      <c r="D4804" s="42" t="n">
        <f aca="false">$B$5*A4804</f>
        <v>-1.69305504730343</v>
      </c>
      <c r="E4804" s="42" t="n">
        <f aca="false">$D$5*A4804+$F$5*B4804</f>
        <v>-2.79627055598432</v>
      </c>
      <c r="F4804" s="43" t="n">
        <f aca="false">Inputs!$B$5*D4804+Inputs!$B$6*E4804</f>
        <v>-29491.9769311273</v>
      </c>
      <c r="G4804" s="43" t="n">
        <f aca="false">F4804*SQRT(($B$6-2)/C4804)</f>
        <v>-19961.9652158896</v>
      </c>
    </row>
    <row r="4805" customFormat="false" ht="15" hidden="false" customHeight="false" outlineLevel="0" collapsed="false">
      <c r="A4805" s="41" t="n">
        <v>0.4744294398</v>
      </c>
      <c r="B4805" s="41" t="n">
        <v>-0.0292878091</v>
      </c>
      <c r="C4805" s="41" t="n">
        <v>4.9883682422</v>
      </c>
      <c r="D4805" s="42" t="n">
        <f aca="false">$B$5*A4805</f>
        <v>1.21215679920331</v>
      </c>
      <c r="E4805" s="42" t="n">
        <f aca="false">$D$5*A4805+$F$5*B4805</f>
        <v>1.07837395882247</v>
      </c>
      <c r="F4805" s="43" t="n">
        <f aca="false">Inputs!$B$5*D4805+Inputs!$B$6*E4805</f>
        <v>67296.9819792077</v>
      </c>
      <c r="G4805" s="43" t="n">
        <f aca="false">F4805*SQRT(($B$6-2)/C4805)</f>
        <v>42611.9425815574</v>
      </c>
    </row>
    <row r="4806" customFormat="false" ht="15" hidden="false" customHeight="false" outlineLevel="0" collapsed="false">
      <c r="A4806" s="41" t="n">
        <v>-0.4073139173</v>
      </c>
      <c r="B4806" s="41" t="n">
        <v>-0.0827840997</v>
      </c>
      <c r="C4806" s="41" t="n">
        <v>2.6277738161</v>
      </c>
      <c r="D4806" s="42" t="n">
        <f aca="false">$B$5*A4806</f>
        <v>-1.0406781132163</v>
      </c>
      <c r="E4806" s="42" t="n">
        <f aca="false">$D$5*A4806+$F$5*B4806</f>
        <v>-1.11218621471191</v>
      </c>
      <c r="F4806" s="43" t="n">
        <f aca="false">Inputs!$B$5*D4806+Inputs!$B$6*E4806</f>
        <v>-48458.5005860343</v>
      </c>
      <c r="G4806" s="43" t="n">
        <f aca="false">F4806*SQRT(($B$6-2)/C4806)</f>
        <v>-42275.7167424244</v>
      </c>
    </row>
    <row r="4807" customFormat="false" ht="15" hidden="false" customHeight="false" outlineLevel="0" collapsed="false">
      <c r="A4807" s="41" t="n">
        <v>1.5945595078</v>
      </c>
      <c r="B4807" s="41" t="n">
        <v>-0.4430184067</v>
      </c>
      <c r="C4807" s="41" t="n">
        <v>2.4984954179</v>
      </c>
      <c r="D4807" s="42" t="n">
        <f aca="false">$B$5*A4807</f>
        <v>4.07406452249015</v>
      </c>
      <c r="E4807" s="42" t="n">
        <f aca="false">$D$5*A4807+$F$5*B4807</f>
        <v>3.02941485469434</v>
      </c>
      <c r="F4807" s="43" t="n">
        <f aca="false">Inputs!$B$5*D4807+Inputs!$B$6*E4807</f>
        <v>255935.709514298</v>
      </c>
      <c r="G4807" s="43" t="n">
        <f aca="false">F4807*SQRT(($B$6-2)/C4807)</f>
        <v>228984.773386172</v>
      </c>
    </row>
    <row r="4808" customFormat="false" ht="15" hidden="false" customHeight="false" outlineLevel="0" collapsed="false">
      <c r="A4808" s="41" t="n">
        <v>-0.4720196133</v>
      </c>
      <c r="B4808" s="41" t="n">
        <v>-1.7074442247</v>
      </c>
      <c r="C4808" s="41" t="n">
        <v>2.7549436832</v>
      </c>
      <c r="D4808" s="42" t="n">
        <f aca="false">$B$5*A4808</f>
        <v>-1.20599974542076</v>
      </c>
      <c r="E4808" s="42" t="n">
        <f aca="false">$D$5*A4808+$F$5*B4808</f>
        <v>-4.07153180207196</v>
      </c>
      <c r="F4808" s="43" t="n">
        <f aca="false">Inputs!$B$5*D4808+Inputs!$B$6*E4808</f>
        <v>82976.6155615223</v>
      </c>
      <c r="G4808" s="43" t="n">
        <f aca="false">F4808*SQRT(($B$6-2)/C4808)</f>
        <v>70699.1759886708</v>
      </c>
    </row>
    <row r="4809" customFormat="false" ht="15" hidden="false" customHeight="false" outlineLevel="0" collapsed="false">
      <c r="A4809" s="41" t="n">
        <v>-0.0423529382</v>
      </c>
      <c r="B4809" s="41" t="n">
        <v>0.6568835112</v>
      </c>
      <c r="C4809" s="41" t="n">
        <v>7.1879246418</v>
      </c>
      <c r="D4809" s="42" t="n">
        <f aca="false">$B$5*A4809</f>
        <v>-0.10821082693985</v>
      </c>
      <c r="E4809" s="42" t="n">
        <f aca="false">$D$5*A4809+$F$5*B4809</f>
        <v>1.03348735942252</v>
      </c>
      <c r="F4809" s="43" t="n">
        <f aca="false">Inputs!$B$5*D4809+Inputs!$B$6*E4809</f>
        <v>-62495.4506651108</v>
      </c>
      <c r="G4809" s="43" t="n">
        <f aca="false">F4809*SQRT(($B$6-2)/C4809)</f>
        <v>-32965.6500749338</v>
      </c>
    </row>
    <row r="4810" customFormat="false" ht="15" hidden="false" customHeight="false" outlineLevel="0" collapsed="false">
      <c r="A4810" s="41" t="n">
        <v>0.8361981157</v>
      </c>
      <c r="B4810" s="41" t="n">
        <v>0.1082176016</v>
      </c>
      <c r="C4810" s="41" t="n">
        <v>2.3895220433</v>
      </c>
      <c r="D4810" s="42" t="n">
        <f aca="false">$B$5*A4810</f>
        <v>2.13646782091357</v>
      </c>
      <c r="E4810" s="42" t="n">
        <f aca="false">$D$5*A4810+$F$5*B4810</f>
        <v>2.17667098661322</v>
      </c>
      <c r="F4810" s="43" t="n">
        <f aca="false">Inputs!$B$5*D4810+Inputs!$B$6*E4810</f>
        <v>104813.232760696</v>
      </c>
      <c r="G4810" s="43" t="n">
        <f aca="false">F4810*SQRT(($B$6-2)/C4810)</f>
        <v>95890.5022539685</v>
      </c>
    </row>
    <row r="4811" customFormat="false" ht="15" hidden="false" customHeight="false" outlineLevel="0" collapsed="false">
      <c r="A4811" s="41" t="n">
        <v>0.9558335731</v>
      </c>
      <c r="B4811" s="41" t="n">
        <v>0.7312304019</v>
      </c>
      <c r="C4811" s="41" t="n">
        <v>0.5668431805</v>
      </c>
      <c r="D4811" s="42" t="n">
        <f aca="false">$B$5*A4811</f>
        <v>2.44213378711993</v>
      </c>
      <c r="E4811" s="42" t="n">
        <f aca="false">$D$5*A4811+$F$5*B4811</f>
        <v>3.53713790081741</v>
      </c>
      <c r="F4811" s="43" t="n">
        <f aca="false">Inputs!$B$5*D4811+Inputs!$B$6*E4811</f>
        <v>67356.4836711224</v>
      </c>
      <c r="G4811" s="43" t="n">
        <f aca="false">F4811*SQRT(($B$6-2)/C4811)</f>
        <v>126521.094900873</v>
      </c>
    </row>
    <row r="4812" customFormat="false" ht="15" hidden="false" customHeight="false" outlineLevel="0" collapsed="false">
      <c r="A4812" s="41" t="n">
        <v>1.1129502297</v>
      </c>
      <c r="B4812" s="41" t="n">
        <v>0.9843026555</v>
      </c>
      <c r="C4812" s="41" t="n">
        <v>3.5452544277</v>
      </c>
      <c r="D4812" s="42" t="n">
        <f aca="false">$B$5*A4812</f>
        <v>2.84356339411495</v>
      </c>
      <c r="E4812" s="42" t="n">
        <f aca="false">$D$5*A4812+$F$5*B4812</f>
        <v>4.34800186920784</v>
      </c>
      <c r="F4812" s="43" t="n">
        <f aca="false">Inputs!$B$5*D4812+Inputs!$B$6*E4812</f>
        <v>66956.2459511031</v>
      </c>
      <c r="G4812" s="43" t="n">
        <f aca="false">F4812*SQRT(($B$6-2)/C4812)</f>
        <v>50290.0873296424</v>
      </c>
    </row>
    <row r="4813" customFormat="false" ht="15" hidden="false" customHeight="false" outlineLevel="0" collapsed="false">
      <c r="A4813" s="41" t="n">
        <v>1.5699781961</v>
      </c>
      <c r="B4813" s="41" t="n">
        <v>-0.1696931666</v>
      </c>
      <c r="C4813" s="41" t="n">
        <v>0.4858078073</v>
      </c>
      <c r="D4813" s="42" t="n">
        <f aca="false">$B$5*A4813</f>
        <v>4.01125981095485</v>
      </c>
      <c r="E4813" s="42" t="n">
        <f aca="false">$D$5*A4813+$F$5*B4813</f>
        <v>3.44288428035942</v>
      </c>
      <c r="F4813" s="43" t="n">
        <f aca="false">Inputs!$B$5*D4813+Inputs!$B$6*E4813</f>
        <v>228981.767077514</v>
      </c>
      <c r="G4813" s="43" t="n">
        <f aca="false">F4813*SQRT(($B$6-2)/C4813)</f>
        <v>464604.760475067</v>
      </c>
    </row>
    <row r="4814" customFormat="false" ht="15" hidden="false" customHeight="false" outlineLevel="0" collapsed="false">
      <c r="A4814" s="41" t="n">
        <v>-1.3270580424</v>
      </c>
      <c r="B4814" s="41" t="n">
        <v>0.6637187437</v>
      </c>
      <c r="C4814" s="41" t="n">
        <v>4.2680324936</v>
      </c>
      <c r="D4814" s="42" t="n">
        <f aca="false">$B$5*A4814</f>
        <v>-3.39060415329773</v>
      </c>
      <c r="E4814" s="42" t="n">
        <f aca="false">$D$5*A4814+$F$5*B4814</f>
        <v>-2.01177856370315</v>
      </c>
      <c r="F4814" s="43" t="n">
        <f aca="false">Inputs!$B$5*D4814+Inputs!$B$6*E4814</f>
        <v>-238471.487144616</v>
      </c>
      <c r="G4814" s="43" t="n">
        <f aca="false">F4814*SQRT(($B$6-2)/C4814)</f>
        <v>-163244.139624345</v>
      </c>
    </row>
    <row r="4815" customFormat="false" ht="15" hidden="false" customHeight="false" outlineLevel="0" collapsed="false">
      <c r="A4815" s="41" t="n">
        <v>0.7805531893</v>
      </c>
      <c r="B4815" s="41" t="n">
        <v>1.5699953934</v>
      </c>
      <c r="C4815" s="41" t="n">
        <v>1.3749790105</v>
      </c>
      <c r="D4815" s="42" t="n">
        <f aca="false">$B$5*A4815</f>
        <v>1.99429625604323</v>
      </c>
      <c r="E4815" s="42" t="n">
        <f aca="false">$D$5*A4815+$F$5*B4815</f>
        <v>4.56837554887811</v>
      </c>
      <c r="F4815" s="43" t="n">
        <f aca="false">Inputs!$B$5*D4815+Inputs!$B$6*E4815</f>
        <v>-28989.1518395831</v>
      </c>
      <c r="G4815" s="43" t="n">
        <f aca="false">F4815*SQRT(($B$6-2)/C4815)</f>
        <v>-34962.4994511713</v>
      </c>
    </row>
    <row r="4816" customFormat="false" ht="15" hidden="false" customHeight="false" outlineLevel="0" collapsed="false">
      <c r="A4816" s="41" t="n">
        <v>1.2812903562</v>
      </c>
      <c r="B4816" s="41" t="n">
        <v>1.9454724559</v>
      </c>
      <c r="C4816" s="41" t="n">
        <v>2.893169633</v>
      </c>
      <c r="D4816" s="42" t="n">
        <f aca="false">$B$5*A4816</f>
        <v>3.27366872021306</v>
      </c>
      <c r="E4816" s="42" t="n">
        <f aca="false">$D$5*A4816+$F$5*B4816</f>
        <v>6.40827651225682</v>
      </c>
      <c r="F4816" s="43" t="n">
        <f aca="false">Inputs!$B$5*D4816+Inputs!$B$6*E4816</f>
        <v>6953.04640846502</v>
      </c>
      <c r="G4816" s="43" t="n">
        <f aca="false">F4816*SQRT(($B$6-2)/C4816)</f>
        <v>5781.00276272002</v>
      </c>
    </row>
    <row r="4817" customFormat="false" ht="15" hidden="false" customHeight="false" outlineLevel="0" collapsed="false">
      <c r="A4817" s="41" t="n">
        <v>0.6198539803</v>
      </c>
      <c r="B4817" s="41" t="n">
        <v>0.2288105919</v>
      </c>
      <c r="C4817" s="41" t="n">
        <v>1.3967220715</v>
      </c>
      <c r="D4817" s="42" t="n">
        <f aca="false">$B$5*A4817</f>
        <v>1.58371330634672</v>
      </c>
      <c r="E4817" s="42" t="n">
        <f aca="false">$D$5*A4817+$F$5*B4817</f>
        <v>1.87009438176951</v>
      </c>
      <c r="F4817" s="43" t="n">
        <f aca="false">Inputs!$B$5*D4817+Inputs!$B$6*E4817</f>
        <v>64866.6115461967</v>
      </c>
      <c r="G4817" s="43" t="n">
        <f aca="false">F4817*SQRT(($B$6-2)/C4817)</f>
        <v>77621.3536088896</v>
      </c>
    </row>
    <row r="4818" customFormat="false" ht="15" hidden="false" customHeight="false" outlineLevel="0" collapsed="false">
      <c r="A4818" s="41" t="n">
        <v>-1.3849831213</v>
      </c>
      <c r="B4818" s="41" t="n">
        <v>0.3080965345</v>
      </c>
      <c r="C4818" s="41" t="n">
        <v>8.94968334</v>
      </c>
      <c r="D4818" s="42" t="n">
        <f aca="false">$B$5*A4818</f>
        <v>-3.53860145772855</v>
      </c>
      <c r="E4818" s="42" t="n">
        <f aca="false">$D$5*A4818+$F$5*B4818</f>
        <v>-2.76368501867</v>
      </c>
      <c r="F4818" s="43" t="n">
        <f aca="false">Inputs!$B$5*D4818+Inputs!$B$6*E4818</f>
        <v>-215675.894839355</v>
      </c>
      <c r="G4818" s="43" t="n">
        <f aca="false">F4818*SQRT(($B$6-2)/C4818)</f>
        <v>-101955.996049874</v>
      </c>
    </row>
    <row r="4819" customFormat="false" ht="15" hidden="false" customHeight="false" outlineLevel="0" collapsed="false">
      <c r="A4819" s="41" t="n">
        <v>-0.5525033569</v>
      </c>
      <c r="B4819" s="41" t="n">
        <v>0.2115100134</v>
      </c>
      <c r="C4819" s="41" t="n">
        <v>4.4880245639</v>
      </c>
      <c r="D4819" s="42" t="n">
        <f aca="false">$B$5*A4819</f>
        <v>-1.41163394272353</v>
      </c>
      <c r="E4819" s="42" t="n">
        <f aca="false">$D$5*A4819+$F$5*B4819</f>
        <v>-0.949506538466104</v>
      </c>
      <c r="F4819" s="43" t="n">
        <f aca="false">Inputs!$B$5*D4819+Inputs!$B$6*E4819</f>
        <v>-93688.0673490477</v>
      </c>
      <c r="G4819" s="43" t="n">
        <f aca="false">F4819*SQRT(($B$6-2)/C4819)</f>
        <v>-62541.9856222687</v>
      </c>
    </row>
    <row r="4820" customFormat="false" ht="15" hidden="false" customHeight="false" outlineLevel="0" collapsed="false">
      <c r="A4820" s="41" t="n">
        <v>0.0545131863</v>
      </c>
      <c r="B4820" s="41" t="n">
        <v>0.4717335889</v>
      </c>
      <c r="C4820" s="41" t="n">
        <v>1.3244421127</v>
      </c>
      <c r="D4820" s="42" t="n">
        <f aca="false">$B$5*A4820</f>
        <v>0.139279993770281</v>
      </c>
      <c r="E4820" s="42" t="n">
        <f aca="false">$D$5*A4820+$F$5*B4820</f>
        <v>0.944282226432793</v>
      </c>
      <c r="F4820" s="43" t="n">
        <f aca="false">Inputs!$B$5*D4820+Inputs!$B$6*E4820</f>
        <v>-33286.1119446116</v>
      </c>
      <c r="G4820" s="43" t="n">
        <f aca="false">F4820*SQRT(($B$6-2)/C4820)</f>
        <v>-40903.6041288337</v>
      </c>
    </row>
    <row r="4821" customFormat="false" ht="15" hidden="false" customHeight="false" outlineLevel="0" collapsed="false">
      <c r="A4821" s="41" t="n">
        <v>-0.0973307095</v>
      </c>
      <c r="B4821" s="41" t="n">
        <v>0.9350201907</v>
      </c>
      <c r="C4821" s="41" t="n">
        <v>3.8319835308</v>
      </c>
      <c r="D4821" s="42" t="n">
        <f aca="false">$B$5*A4821</f>
        <v>-0.24867782518185</v>
      </c>
      <c r="E4821" s="42" t="n">
        <f aca="false">$D$5*A4821+$F$5*B4821</f>
        <v>1.38293386578483</v>
      </c>
      <c r="F4821" s="43" t="n">
        <f aca="false">Inputs!$B$5*D4821+Inputs!$B$6*E4821</f>
        <v>-94014.4758074262</v>
      </c>
      <c r="G4821" s="43" t="n">
        <f aca="false">F4821*SQRT(($B$6-2)/C4821)</f>
        <v>-67920.0363709006</v>
      </c>
    </row>
    <row r="4822" customFormat="false" ht="15" hidden="false" customHeight="false" outlineLevel="0" collapsed="false">
      <c r="A4822" s="41" t="n">
        <v>-2.7231543129</v>
      </c>
      <c r="B4822" s="41" t="n">
        <v>0.1899935752</v>
      </c>
      <c r="C4822" s="41" t="n">
        <v>1.1005939711</v>
      </c>
      <c r="D4822" s="42" t="n">
        <f aca="false">$B$5*A4822</f>
        <v>-6.95759946316375</v>
      </c>
      <c r="E4822" s="42" t="n">
        <f aca="false">$D$5*A4822+$F$5*B4822</f>
        <v>-6.1519145098479</v>
      </c>
      <c r="F4822" s="43" t="n">
        <f aca="false">Inputs!$B$5*D4822+Inputs!$B$6*E4822</f>
        <v>-388164.22082398</v>
      </c>
      <c r="G4822" s="43" t="n">
        <f aca="false">F4822*SQRT(($B$6-2)/C4822)</f>
        <v>-523259.274520759</v>
      </c>
    </row>
    <row r="4823" customFormat="false" ht="15" hidden="false" customHeight="false" outlineLevel="0" collapsed="false">
      <c r="A4823" s="41" t="n">
        <v>1.2024897792</v>
      </c>
      <c r="B4823" s="41" t="n">
        <v>1.8700485085</v>
      </c>
      <c r="C4823" s="41" t="n">
        <v>2.8589019718</v>
      </c>
      <c r="D4823" s="42" t="n">
        <f aca="false">$B$5*A4823</f>
        <v>3.07233497660735</v>
      </c>
      <c r="E4823" s="42" t="n">
        <f aca="false">$D$5*A4823+$F$5*B4823</f>
        <v>6.09052574330072</v>
      </c>
      <c r="F4823" s="43" t="n">
        <f aca="false">Inputs!$B$5*D4823+Inputs!$B$6*E4823</f>
        <v>2707.21049569844</v>
      </c>
      <c r="G4823" s="43" t="n">
        <f aca="false">F4823*SQRT(($B$6-2)/C4823)</f>
        <v>2264.31785334772</v>
      </c>
    </row>
    <row r="4824" customFormat="false" ht="15" hidden="false" customHeight="false" outlineLevel="0" collapsed="false">
      <c r="A4824" s="41" t="n">
        <v>0.7319613384</v>
      </c>
      <c r="B4824" s="41" t="n">
        <v>1.6848830226</v>
      </c>
      <c r="C4824" s="41" t="n">
        <v>7.5710869931</v>
      </c>
      <c r="D4824" s="42" t="n">
        <f aca="false">$B$5*A4824</f>
        <v>1.87014514417475</v>
      </c>
      <c r="E4824" s="42" t="n">
        <f aca="false">$D$5*A4824+$F$5*B4824</f>
        <v>4.65112853745501</v>
      </c>
      <c r="F4824" s="43" t="n">
        <f aca="false">Inputs!$B$5*D4824+Inputs!$B$6*E4824</f>
        <v>-45541.9124552754</v>
      </c>
      <c r="G4824" s="43" t="n">
        <f aca="false">F4824*SQRT(($B$6-2)/C4824)</f>
        <v>-23407.0748437969</v>
      </c>
    </row>
    <row r="4825" customFormat="false" ht="15" hidden="false" customHeight="false" outlineLevel="0" collapsed="false">
      <c r="A4825" s="41" t="n">
        <v>0.1689359958</v>
      </c>
      <c r="B4825" s="41" t="n">
        <v>0.0028625759</v>
      </c>
      <c r="C4825" s="41" t="n">
        <v>4.5486534985</v>
      </c>
      <c r="D4825" s="42" t="n">
        <f aca="false">$B$5*A4825</f>
        <v>0.431627759073041</v>
      </c>
      <c r="E4825" s="42" t="n">
        <f aca="false">$D$5*A4825+$F$5*B4825</f>
        <v>0.406940975272488</v>
      </c>
      <c r="F4825" s="43" t="n">
        <f aca="false">Inputs!$B$5*D4825+Inputs!$B$6*E4825</f>
        <v>22815.7271436797</v>
      </c>
      <c r="G4825" s="43" t="n">
        <f aca="false">F4825*SQRT(($B$6-2)/C4825)</f>
        <v>15128.9185502589</v>
      </c>
    </row>
    <row r="4826" customFormat="false" ht="15" hidden="false" customHeight="false" outlineLevel="0" collapsed="false">
      <c r="A4826" s="41" t="n">
        <v>0.5294156432</v>
      </c>
      <c r="B4826" s="41" t="n">
        <v>-0.0031942829</v>
      </c>
      <c r="C4826" s="41" t="n">
        <v>1.4770292882</v>
      </c>
      <c r="D4826" s="42" t="n">
        <f aca="false">$B$5*A4826</f>
        <v>1.35264534127563</v>
      </c>
      <c r="E4826" s="42" t="n">
        <f aca="false">$D$5*A4826+$F$5*B4826</f>
        <v>1.25427530796414</v>
      </c>
      <c r="F4826" s="43" t="n">
        <f aca="false">Inputs!$B$5*D4826+Inputs!$B$6*E4826</f>
        <v>72550.7687293556</v>
      </c>
      <c r="G4826" s="43" t="n">
        <f aca="false">F4826*SQRT(($B$6-2)/C4826)</f>
        <v>84423.3269412341</v>
      </c>
    </row>
    <row r="4827" customFormat="false" ht="15" hidden="false" customHeight="false" outlineLevel="0" collapsed="false">
      <c r="A4827" s="41" t="n">
        <v>-0.782357468</v>
      </c>
      <c r="B4827" s="41" t="n">
        <v>-0.5152402441</v>
      </c>
      <c r="C4827" s="41" t="n">
        <v>0.9187987899</v>
      </c>
      <c r="D4827" s="42" t="n">
        <f aca="false">$B$5*A4827</f>
        <v>-1.9989061484959</v>
      </c>
      <c r="E4827" s="42" t="n">
        <f aca="false">$D$5*A4827+$F$5*B4827</f>
        <v>-2.75137648761023</v>
      </c>
      <c r="F4827" s="43" t="n">
        <f aca="false">Inputs!$B$5*D4827+Inputs!$B$6*E4827</f>
        <v>-62321.7904690791</v>
      </c>
      <c r="G4827" s="43" t="n">
        <f aca="false">F4827*SQRT(($B$6-2)/C4827)</f>
        <v>-91948.5134778665</v>
      </c>
    </row>
    <row r="4828" customFormat="false" ht="15" hidden="false" customHeight="false" outlineLevel="0" collapsed="false">
      <c r="A4828" s="41" t="n">
        <v>-1.1121529061</v>
      </c>
      <c r="B4828" s="41" t="n">
        <v>0.5283770949</v>
      </c>
      <c r="C4828" s="41" t="n">
        <v>5.0161185115</v>
      </c>
      <c r="D4828" s="42" t="n">
        <f aca="false">$B$5*A4828</f>
        <v>-2.84152624982788</v>
      </c>
      <c r="E4828" s="42" t="n">
        <f aca="false">$D$5*A4828+$F$5*B4828</f>
        <v>-1.73409334641701</v>
      </c>
      <c r="F4828" s="43" t="n">
        <f aca="false">Inputs!$B$5*D4828+Inputs!$B$6*E4828</f>
        <v>-197447.957661938</v>
      </c>
      <c r="G4828" s="43" t="n">
        <f aca="false">F4828*SQRT(($B$6-2)/C4828)</f>
        <v>-124676.255244575</v>
      </c>
    </row>
    <row r="4829" customFormat="false" ht="15" hidden="false" customHeight="false" outlineLevel="0" collapsed="false">
      <c r="A4829" s="41" t="n">
        <v>0.0113918125</v>
      </c>
      <c r="B4829" s="41" t="n">
        <v>-0.3602861168</v>
      </c>
      <c r="C4829" s="41" t="n">
        <v>10.0768770186</v>
      </c>
      <c r="D4829" s="42" t="n">
        <f aca="false">$B$5*A4829</f>
        <v>0.0291058307489212</v>
      </c>
      <c r="E4829" s="42" t="n">
        <f aca="false">$D$5*A4829+$F$5*B4829</f>
        <v>-0.595014200378907</v>
      </c>
      <c r="F4829" s="43" t="n">
        <f aca="false">Inputs!$B$5*D4829+Inputs!$B$6*E4829</f>
        <v>32661.2930938375</v>
      </c>
      <c r="G4829" s="43" t="n">
        <f aca="false">F4829*SQRT(($B$6-2)/C4829)</f>
        <v>14550.7504862155</v>
      </c>
    </row>
    <row r="4830" customFormat="false" ht="15" hidden="false" customHeight="false" outlineLevel="0" collapsed="false">
      <c r="A4830" s="41" t="n">
        <v>-0.5666837568</v>
      </c>
      <c r="B4830" s="41" t="n">
        <v>0.5050563462</v>
      </c>
      <c r="C4830" s="41" t="n">
        <v>2.9931568096</v>
      </c>
      <c r="D4830" s="42" t="n">
        <f aca="false">$B$5*A4830</f>
        <v>-1.4478645530361</v>
      </c>
      <c r="E4830" s="42" t="n">
        <f aca="false">$D$5*A4830+$F$5*B4830</f>
        <v>-0.476370572042796</v>
      </c>
      <c r="F4830" s="43" t="n">
        <f aca="false">Inputs!$B$5*D4830+Inputs!$B$6*E4830</f>
        <v>-120967.926701471</v>
      </c>
      <c r="G4830" s="43" t="n">
        <f aca="false">F4830*SQRT(($B$6-2)/C4830)</f>
        <v>-98882.7418460378</v>
      </c>
    </row>
    <row r="4831" customFormat="false" ht="15" hidden="false" customHeight="false" outlineLevel="0" collapsed="false">
      <c r="A4831" s="41" t="n">
        <v>0.7804481806</v>
      </c>
      <c r="B4831" s="41" t="n">
        <v>-1.1305139965</v>
      </c>
      <c r="C4831" s="41" t="n">
        <v>7.3152240122</v>
      </c>
      <c r="D4831" s="42" t="n">
        <f aca="false">$B$5*A4831</f>
        <v>1.99402796112094</v>
      </c>
      <c r="E4831" s="42" t="n">
        <f aca="false">$D$5*A4831+$F$5*B4831</f>
        <v>-0.094963675563656</v>
      </c>
      <c r="F4831" s="43" t="n">
        <f aca="false">Inputs!$B$5*D4831+Inputs!$B$6*E4831</f>
        <v>204150.979890277</v>
      </c>
      <c r="G4831" s="43" t="n">
        <f aca="false">F4831*SQRT(($B$6-2)/C4831)</f>
        <v>106746.256016441</v>
      </c>
    </row>
    <row r="4832" customFormat="false" ht="15" hidden="false" customHeight="false" outlineLevel="0" collapsed="false">
      <c r="A4832" s="41" t="n">
        <v>-1.2876846698</v>
      </c>
      <c r="B4832" s="41" t="n">
        <v>0.9545099556</v>
      </c>
      <c r="C4832" s="41" t="n">
        <v>4.6073604127</v>
      </c>
      <c r="D4832" s="42" t="n">
        <f aca="false">$B$5*A4832</f>
        <v>-3.29000605102825</v>
      </c>
      <c r="E4832" s="42" t="n">
        <f aca="false">$D$5*A4832+$F$5*B4832</f>
        <v>-1.41596408182006</v>
      </c>
      <c r="F4832" s="43" t="n">
        <f aca="false">Inputs!$B$5*D4832+Inputs!$B$6*E4832</f>
        <v>-258202.401011822</v>
      </c>
      <c r="G4832" s="43" t="n">
        <f aca="false">F4832*SQRT(($B$6-2)/C4832)</f>
        <v>-170117.57412077</v>
      </c>
    </row>
    <row r="4833" customFormat="false" ht="15" hidden="false" customHeight="false" outlineLevel="0" collapsed="false">
      <c r="A4833" s="41" t="n">
        <v>-1.3751332385</v>
      </c>
      <c r="B4833" s="41" t="n">
        <v>0.5474868338</v>
      </c>
      <c r="C4833" s="41" t="n">
        <v>4.9617874181</v>
      </c>
      <c r="D4833" s="42" t="n">
        <f aca="false">$B$5*A4833</f>
        <v>-3.51343522349906</v>
      </c>
      <c r="E4833" s="42" t="n">
        <f aca="false">$D$5*A4833+$F$5*B4833</f>
        <v>-2.32688050933054</v>
      </c>
      <c r="F4833" s="43" t="n">
        <f aca="false">Inputs!$B$5*D4833+Inputs!$B$6*E4833</f>
        <v>-234999.496883379</v>
      </c>
      <c r="G4833" s="43" t="n">
        <f aca="false">F4833*SQRT(($B$6-2)/C4833)</f>
        <v>-149197.949192056</v>
      </c>
    </row>
    <row r="4834" customFormat="false" ht="15" hidden="false" customHeight="false" outlineLevel="0" collapsed="false">
      <c r="A4834" s="41" t="n">
        <v>1.6169091988</v>
      </c>
      <c r="B4834" s="41" t="n">
        <v>1.6192348034</v>
      </c>
      <c r="C4834" s="41" t="n">
        <v>1.0731161539</v>
      </c>
      <c r="D4834" s="42" t="n">
        <f aca="false">$B$5*A4834</f>
        <v>4.13116749214811</v>
      </c>
      <c r="E4834" s="42" t="n">
        <f aca="false">$D$5*A4834+$F$5*B4834</f>
        <v>6.64358199818969</v>
      </c>
      <c r="F4834" s="43" t="n">
        <f aca="false">Inputs!$B$5*D4834+Inputs!$B$6*E4834</f>
        <v>80937.6493053266</v>
      </c>
      <c r="G4834" s="43" t="n">
        <f aca="false">F4834*SQRT(($B$6-2)/C4834)</f>
        <v>110494.896260946</v>
      </c>
    </row>
    <row r="4835" customFormat="false" ht="15" hidden="false" customHeight="false" outlineLevel="0" collapsed="false">
      <c r="A4835" s="41" t="n">
        <v>0.7378725906</v>
      </c>
      <c r="B4835" s="41" t="n">
        <v>0.7088095153</v>
      </c>
      <c r="C4835" s="41" t="n">
        <v>2.8410178763</v>
      </c>
      <c r="D4835" s="42" t="n">
        <f aca="false">$B$5*A4835</f>
        <v>1.885248263722</v>
      </c>
      <c r="E4835" s="42" t="n">
        <f aca="false">$D$5*A4835+$F$5*B4835</f>
        <v>2.97976546155271</v>
      </c>
      <c r="F4835" s="43" t="n">
        <f aca="false">Inputs!$B$5*D4835+Inputs!$B$6*E4835</f>
        <v>39536.5532945646</v>
      </c>
      <c r="G4835" s="43" t="n">
        <f aca="false">F4835*SQRT(($B$6-2)/C4835)</f>
        <v>33172.3944170187</v>
      </c>
    </row>
    <row r="4836" customFormat="false" ht="15" hidden="false" customHeight="false" outlineLevel="0" collapsed="false">
      <c r="A4836" s="41" t="n">
        <v>2.2519074502</v>
      </c>
      <c r="B4836" s="41" t="n">
        <v>-2.3343956629</v>
      </c>
      <c r="C4836" s="41" t="n">
        <v>3.0058626011</v>
      </c>
      <c r="D4836" s="42" t="n">
        <f aca="false">$B$5*A4836</f>
        <v>5.75357407855474</v>
      </c>
      <c r="E4836" s="42" t="n">
        <f aca="false">$D$5*A4836+$F$5*B4836</f>
        <v>1.32770701200021</v>
      </c>
      <c r="F4836" s="43" t="n">
        <f aca="false">Inputs!$B$5*D4836+Inputs!$B$6*E4836</f>
        <v>508972.057255463</v>
      </c>
      <c r="G4836" s="43" t="n">
        <f aca="false">F4836*SQRT(($B$6-2)/C4836)</f>
        <v>415168.481330019</v>
      </c>
    </row>
    <row r="4837" customFormat="false" ht="15" hidden="false" customHeight="false" outlineLevel="0" collapsed="false">
      <c r="A4837" s="41" t="n">
        <v>-0.4643356761</v>
      </c>
      <c r="B4837" s="41" t="n">
        <v>0.8484918491</v>
      </c>
      <c r="C4837" s="41" t="n">
        <v>0.3132309131</v>
      </c>
      <c r="D4837" s="42" t="n">
        <f aca="false">$B$5*A4837</f>
        <v>-1.18636745463046</v>
      </c>
      <c r="E4837" s="42" t="n">
        <f aca="false">$D$5*A4837+$F$5*B4837</f>
        <v>0.360200990753859</v>
      </c>
      <c r="F4837" s="43" t="n">
        <f aca="false">Inputs!$B$5*D4837+Inputs!$B$6*E4837</f>
        <v>-136646.795000739</v>
      </c>
      <c r="G4837" s="43" t="n">
        <f aca="false">F4837*SQRT(($B$6-2)/C4837)</f>
        <v>-345288.52012662</v>
      </c>
    </row>
    <row r="4838" customFormat="false" ht="15" hidden="false" customHeight="false" outlineLevel="0" collapsed="false">
      <c r="A4838" s="41" t="n">
        <v>-0.3372870078</v>
      </c>
      <c r="B4838" s="41" t="n">
        <v>1.2397783086</v>
      </c>
      <c r="C4838" s="41" t="n">
        <v>1.8981705775</v>
      </c>
      <c r="D4838" s="42" t="n">
        <f aca="false">$B$5*A4838</f>
        <v>-0.861760897384578</v>
      </c>
      <c r="E4838" s="42" t="n">
        <f aca="false">$D$5*A4838+$F$5*B4838</f>
        <v>1.33817614026024</v>
      </c>
      <c r="F4838" s="43" t="n">
        <f aca="false">Inputs!$B$5*D4838+Inputs!$B$6*E4838</f>
        <v>-153084.89675147</v>
      </c>
      <c r="G4838" s="43" t="n">
        <f aca="false">F4838*SQRT(($B$6-2)/C4838)</f>
        <v>-157137.458528109</v>
      </c>
    </row>
    <row r="4839" customFormat="false" ht="15" hidden="false" customHeight="false" outlineLevel="0" collapsed="false">
      <c r="A4839" s="41" t="n">
        <v>-0.0393540603</v>
      </c>
      <c r="B4839" s="41" t="n">
        <v>0.1317438603</v>
      </c>
      <c r="C4839" s="41" t="n">
        <v>2.090238645</v>
      </c>
      <c r="D4839" s="42" t="n">
        <f aca="false">$B$5*A4839</f>
        <v>-0.100548759767126</v>
      </c>
      <c r="E4839" s="42" t="n">
        <f aca="false">$D$5*A4839+$F$5*B4839</f>
        <v>0.133841524514647</v>
      </c>
      <c r="F4839" s="43" t="n">
        <f aca="false">Inputs!$B$5*D4839+Inputs!$B$6*E4839</f>
        <v>-16746.9522024449</v>
      </c>
      <c r="G4839" s="43" t="n">
        <f aca="false">F4839*SQRT(($B$6-2)/C4839)</f>
        <v>-16381.4689206146</v>
      </c>
    </row>
    <row r="4840" customFormat="false" ht="15" hidden="false" customHeight="false" outlineLevel="0" collapsed="false">
      <c r="A4840" s="41" t="n">
        <v>-0.2746746642</v>
      </c>
      <c r="B4840" s="41" t="n">
        <v>-0.5225109588</v>
      </c>
      <c r="C4840" s="41" t="n">
        <v>1.4478929634</v>
      </c>
      <c r="D4840" s="42" t="n">
        <f aca="false">$B$5*A4840</f>
        <v>-0.701787734587622</v>
      </c>
      <c r="E4840" s="42" t="n">
        <f aca="false">$D$5*A4840+$F$5*B4840</f>
        <v>-1.55585533524714</v>
      </c>
      <c r="F4840" s="43" t="n">
        <f aca="false">Inputs!$B$5*D4840+Inputs!$B$6*E4840</f>
        <v>7613.99330359483</v>
      </c>
      <c r="G4840" s="43" t="n">
        <f aca="false">F4840*SQRT(($B$6-2)/C4840)</f>
        <v>8948.68579797904</v>
      </c>
    </row>
    <row r="4841" customFormat="false" ht="15" hidden="false" customHeight="false" outlineLevel="0" collapsed="false">
      <c r="A4841" s="41" t="n">
        <v>-0.5471099631</v>
      </c>
      <c r="B4841" s="41" t="n">
        <v>0.2711662968</v>
      </c>
      <c r="C4841" s="41" t="n">
        <v>2.753193657</v>
      </c>
      <c r="D4841" s="42" t="n">
        <f aca="false">$B$5*A4841</f>
        <v>-1.397853940015</v>
      </c>
      <c r="E4841" s="42" t="n">
        <f aca="false">$D$5*A4841+$F$5*B4841</f>
        <v>-0.833661333600398</v>
      </c>
      <c r="F4841" s="43" t="n">
        <f aca="false">Inputs!$B$5*D4841+Inputs!$B$6*E4841</f>
        <v>-98102.3273214799</v>
      </c>
      <c r="G4841" s="43" t="n">
        <f aca="false">F4841*SQRT(($B$6-2)/C4841)</f>
        <v>-83613.408559948</v>
      </c>
    </row>
    <row r="4842" customFormat="false" ht="15" hidden="false" customHeight="false" outlineLevel="0" collapsed="false">
      <c r="A4842" s="41" t="n">
        <v>-0.7745649658</v>
      </c>
      <c r="B4842" s="41" t="n">
        <v>0.9532048835</v>
      </c>
      <c r="C4842" s="41" t="n">
        <v>5.7395312042</v>
      </c>
      <c r="D4842" s="42" t="n">
        <f aca="false">$B$5*A4842</f>
        <v>-1.97899647651493</v>
      </c>
      <c r="E4842" s="42" t="n">
        <f aca="false">$D$5*A4842+$F$5*B4842</f>
        <v>-0.19720420825672</v>
      </c>
      <c r="F4842" s="43" t="n">
        <f aca="false">Inputs!$B$5*D4842+Inputs!$B$6*E4842</f>
        <v>-188039.437238657</v>
      </c>
      <c r="G4842" s="43" t="n">
        <f aca="false">F4842*SQRT(($B$6-2)/C4842)</f>
        <v>-111000.703155864</v>
      </c>
    </row>
    <row r="4843" customFormat="false" ht="15" hidden="false" customHeight="false" outlineLevel="0" collapsed="false">
      <c r="A4843" s="41" t="n">
        <v>0.6532259246</v>
      </c>
      <c r="B4843" s="41" t="n">
        <v>1.099416441</v>
      </c>
      <c r="C4843" s="41" t="n">
        <v>5.8626528329</v>
      </c>
      <c r="D4843" s="42" t="n">
        <f aca="false">$B$5*A4843</f>
        <v>1.66897789111391</v>
      </c>
      <c r="E4843" s="42" t="n">
        <f aca="false">$D$5*A4843+$F$5*B4843</f>
        <v>3.45281959019178</v>
      </c>
      <c r="F4843" s="43" t="n">
        <f aca="false">Inputs!$B$5*D4843+Inputs!$B$6*E4843</f>
        <v>-5743.19039819756</v>
      </c>
      <c r="G4843" s="43" t="n">
        <f aca="false">F4843*SQRT(($B$6-2)/C4843)</f>
        <v>-3354.44845909674</v>
      </c>
    </row>
    <row r="4844" customFormat="false" ht="15" hidden="false" customHeight="false" outlineLevel="0" collapsed="false">
      <c r="A4844" s="41" t="n">
        <v>-1.128924356</v>
      </c>
      <c r="B4844" s="41" t="n">
        <v>-1.6994765468</v>
      </c>
      <c r="C4844" s="41" t="n">
        <v>8.2402332628</v>
      </c>
      <c r="D4844" s="42" t="n">
        <f aca="false">$B$5*A4844</f>
        <v>-2.88437693598546</v>
      </c>
      <c r="E4844" s="42" t="n">
        <f aca="false">$D$5*A4844+$F$5*B4844</f>
        <v>-5.62093618591335</v>
      </c>
      <c r="F4844" s="43" t="n">
        <f aca="false">Inputs!$B$5*D4844+Inputs!$B$6*E4844</f>
        <v>-7390.88430287782</v>
      </c>
      <c r="G4844" s="43" t="n">
        <f aca="false">F4844*SQRT(($B$6-2)/C4844)</f>
        <v>-3641.17580965932</v>
      </c>
    </row>
    <row r="4845" customFormat="false" ht="15" hidden="false" customHeight="false" outlineLevel="0" collapsed="false">
      <c r="A4845" s="41" t="n">
        <v>-0.0041857556</v>
      </c>
      <c r="B4845" s="41" t="n">
        <v>2.8988006136</v>
      </c>
      <c r="C4845" s="41" t="n">
        <v>6.4629165706</v>
      </c>
      <c r="D4845" s="42" t="n">
        <f aca="false">$B$5*A4845</f>
        <v>-0.0106945136298503</v>
      </c>
      <c r="E4845" s="42" t="n">
        <f aca="false">$D$5*A4845+$F$5*B4845</f>
        <v>4.99552722530661</v>
      </c>
      <c r="F4845" s="43" t="n">
        <f aca="false">Inputs!$B$5*D4845+Inputs!$B$6*E4845</f>
        <v>-250845.812628316</v>
      </c>
      <c r="G4845" s="43" t="n">
        <f aca="false">F4845*SQRT(($B$6-2)/C4845)</f>
        <v>-139542.846800787</v>
      </c>
    </row>
    <row r="4846" customFormat="false" ht="15" hidden="false" customHeight="false" outlineLevel="0" collapsed="false">
      <c r="A4846" s="41" t="n">
        <v>1.2662087781</v>
      </c>
      <c r="B4846" s="41" t="n">
        <v>-0.5544463085</v>
      </c>
      <c r="C4846" s="41" t="n">
        <v>4.0602707483</v>
      </c>
      <c r="D4846" s="42" t="n">
        <f aca="false">$B$5*A4846</f>
        <v>3.23513561939128</v>
      </c>
      <c r="E4846" s="42" t="n">
        <f aca="false">$D$5*A4846+$F$5*B4846</f>
        <v>2.05566795606365</v>
      </c>
      <c r="F4846" s="43" t="n">
        <f aca="false">Inputs!$B$5*D4846+Inputs!$B$6*E4846</f>
        <v>220730.164135946</v>
      </c>
      <c r="G4846" s="43" t="n">
        <f aca="false">F4846*SQRT(($B$6-2)/C4846)</f>
        <v>154917.038780456</v>
      </c>
    </row>
    <row r="4847" customFormat="false" ht="15" hidden="false" customHeight="false" outlineLevel="0" collapsed="false">
      <c r="A4847" s="41" t="n">
        <v>0.4245121344</v>
      </c>
      <c r="B4847" s="41" t="n">
        <v>0.7275869074</v>
      </c>
      <c r="C4847" s="41" t="n">
        <v>8.417125178</v>
      </c>
      <c r="D4847" s="42" t="n">
        <f aca="false">$B$5*A4847</f>
        <v>1.08461918019715</v>
      </c>
      <c r="E4847" s="42" t="n">
        <f aca="false">$D$5*A4847+$F$5*B4847</f>
        <v>2.26652049155587</v>
      </c>
      <c r="F4847" s="43" t="n">
        <f aca="false">Inputs!$B$5*D4847+Inputs!$B$6*E4847</f>
        <v>-4864.10655807816</v>
      </c>
      <c r="G4847" s="43" t="n">
        <f aca="false">F4847*SQRT(($B$6-2)/C4847)</f>
        <v>-2371.02528457002</v>
      </c>
    </row>
    <row r="4848" customFormat="false" ht="15" hidden="false" customHeight="false" outlineLevel="0" collapsed="false">
      <c r="A4848" s="41" t="n">
        <v>-1.3683882407</v>
      </c>
      <c r="B4848" s="41" t="n">
        <v>1.369625869</v>
      </c>
      <c r="C4848" s="41" t="n">
        <v>2.2319283693</v>
      </c>
      <c r="D4848" s="42" t="n">
        <f aca="false">$B$5*A4848</f>
        <v>-3.49620190225464</v>
      </c>
      <c r="E4848" s="42" t="n">
        <f aca="false">$D$5*A4848+$F$5*B4848</f>
        <v>-0.891206255916217</v>
      </c>
      <c r="F4848" s="43" t="n">
        <f aca="false">Inputs!$B$5*D4848+Inputs!$B$6*E4848</f>
        <v>-305059.877429653</v>
      </c>
      <c r="G4848" s="43" t="n">
        <f aca="false">F4848*SQRT(($B$6-2)/C4848)</f>
        <v>-288775.246379385</v>
      </c>
    </row>
    <row r="4849" customFormat="false" ht="15" hidden="false" customHeight="false" outlineLevel="0" collapsed="false">
      <c r="A4849" s="41" t="n">
        <v>-0.1674241268</v>
      </c>
      <c r="B4849" s="41" t="n">
        <v>-0.0906808446</v>
      </c>
      <c r="C4849" s="41" t="n">
        <v>3.2405546747</v>
      </c>
      <c r="D4849" s="42" t="n">
        <f aca="false">$B$5*A4849</f>
        <v>-0.427764966981919</v>
      </c>
      <c r="E4849" s="42" t="n">
        <f aca="false">$D$5*A4849+$F$5*B4849</f>
        <v>-0.554983050031032</v>
      </c>
      <c r="F4849" s="43" t="n">
        <f aca="false">Inputs!$B$5*D4849+Inputs!$B$6*E4849</f>
        <v>-15027.3441966403</v>
      </c>
      <c r="G4849" s="43" t="n">
        <f aca="false">F4849*SQRT(($B$6-2)/C4849)</f>
        <v>-11805.5861589334</v>
      </c>
    </row>
    <row r="4850" customFormat="false" ht="15" hidden="false" customHeight="false" outlineLevel="0" collapsed="false">
      <c r="A4850" s="41" t="n">
        <v>0.0237846594</v>
      </c>
      <c r="B4850" s="41" t="n">
        <v>1.1445401393</v>
      </c>
      <c r="C4850" s="41" t="n">
        <v>10.601781089</v>
      </c>
      <c r="D4850" s="42" t="n">
        <f aca="false">$B$5*A4850</f>
        <v>0.0607692824049849</v>
      </c>
      <c r="E4850" s="42" t="n">
        <f aca="false">$D$5*A4850+$F$5*B4850</f>
        <v>2.03292591150293</v>
      </c>
      <c r="F4850" s="43" t="n">
        <f aca="false">Inputs!$B$5*D4850+Inputs!$B$6*E4850</f>
        <v>-95569.3673346482</v>
      </c>
      <c r="G4850" s="43" t="n">
        <f aca="false">F4850*SQRT(($B$6-2)/C4850)</f>
        <v>-41509.1932369901</v>
      </c>
    </row>
    <row r="4851" customFormat="false" ht="15" hidden="false" customHeight="false" outlineLevel="0" collapsed="false">
      <c r="A4851" s="41" t="n">
        <v>-0.7551821582</v>
      </c>
      <c r="B4851" s="41" t="n">
        <v>-1.7069700048</v>
      </c>
      <c r="C4851" s="41" t="n">
        <v>2.1732657222</v>
      </c>
      <c r="D4851" s="42" t="n">
        <f aca="false">$B$5*A4851</f>
        <v>-1.92947382878486</v>
      </c>
      <c r="E4851" s="42" t="n">
        <f aca="false">$D$5*A4851+$F$5*B4851</f>
        <v>-4.74452308934649</v>
      </c>
      <c r="F4851" s="43" t="n">
        <f aca="false">Inputs!$B$5*D4851+Inputs!$B$6*E4851</f>
        <v>44278.7715888389</v>
      </c>
      <c r="G4851" s="43" t="n">
        <f aca="false">F4851*SQRT(($B$6-2)/C4851)</f>
        <v>42477.0303363973</v>
      </c>
    </row>
    <row r="4852" customFormat="false" ht="15" hidden="false" customHeight="false" outlineLevel="0" collapsed="false">
      <c r="A4852" s="41" t="n">
        <v>0.3229552929</v>
      </c>
      <c r="B4852" s="41" t="n">
        <v>-2.0436580862</v>
      </c>
      <c r="C4852" s="41" t="n">
        <v>0.2303403529</v>
      </c>
      <c r="D4852" s="42" t="n">
        <f aca="false">$B$5*A4852</f>
        <v>0.825143680570204</v>
      </c>
      <c r="E4852" s="42" t="n">
        <f aca="false">$D$5*A4852+$F$5*B4852</f>
        <v>-2.76037458329984</v>
      </c>
      <c r="F4852" s="43" t="n">
        <f aca="false">Inputs!$B$5*D4852+Inputs!$B$6*E4852</f>
        <v>220533.097222013</v>
      </c>
      <c r="G4852" s="43" t="n">
        <f aca="false">F4852*SQRT(($B$6-2)/C4852)</f>
        <v>649835.99067506</v>
      </c>
    </row>
    <row r="4853" customFormat="false" ht="15" hidden="false" customHeight="false" outlineLevel="0" collapsed="false">
      <c r="A4853" s="41" t="n">
        <v>-0.3011035951</v>
      </c>
      <c r="B4853" s="41" t="n">
        <v>1.1868742899</v>
      </c>
      <c r="C4853" s="41" t="n">
        <v>0.9422127226</v>
      </c>
      <c r="D4853" s="42" t="n">
        <f aca="false">$B$5*A4853</f>
        <v>-0.769313072601247</v>
      </c>
      <c r="E4853" s="42" t="n">
        <f aca="false">$D$5*A4853+$F$5*B4853</f>
        <v>1.33292603282669</v>
      </c>
      <c r="F4853" s="43" t="n">
        <f aca="false">Inputs!$B$5*D4853+Inputs!$B$6*E4853</f>
        <v>-143577.608901459</v>
      </c>
      <c r="G4853" s="43" t="n">
        <f aca="false">F4853*SQRT(($B$6-2)/C4853)</f>
        <v>-209183.407027078</v>
      </c>
    </row>
    <row r="4854" customFormat="false" ht="15" hidden="false" customHeight="false" outlineLevel="0" collapsed="false">
      <c r="A4854" s="41" t="n">
        <v>0.5790939035</v>
      </c>
      <c r="B4854" s="41" t="n">
        <v>1.0423560657</v>
      </c>
      <c r="C4854" s="41" t="n">
        <v>2.9729134175</v>
      </c>
      <c r="D4854" s="42" t="n">
        <f aca="false">$B$5*A4854</f>
        <v>1.47957220530123</v>
      </c>
      <c r="E4854" s="42" t="n">
        <f aca="false">$D$5*A4854+$F$5*B4854</f>
        <v>3.17788725448445</v>
      </c>
      <c r="F4854" s="43" t="n">
        <f aca="false">Inputs!$B$5*D4854+Inputs!$B$6*E4854</f>
        <v>-10937.1421940997</v>
      </c>
      <c r="G4854" s="43" t="n">
        <f aca="false">F4854*SQRT(($B$6-2)/C4854)</f>
        <v>-8970.72876450785</v>
      </c>
    </row>
    <row r="4855" customFormat="false" ht="15" hidden="false" customHeight="false" outlineLevel="0" collapsed="false">
      <c r="A4855" s="41" t="n">
        <v>0.6203513652</v>
      </c>
      <c r="B4855" s="41" t="n">
        <v>2.4103344888</v>
      </c>
      <c r="C4855" s="41" t="n">
        <v>1.4345025905</v>
      </c>
      <c r="D4855" s="42" t="n">
        <f aca="false">$B$5*A4855</f>
        <v>1.58498411384258</v>
      </c>
      <c r="E4855" s="42" t="n">
        <f aca="false">$D$5*A4855+$F$5*B4855</f>
        <v>5.63821202901616</v>
      </c>
      <c r="F4855" s="43" t="n">
        <f aca="false">Inputs!$B$5*D4855+Inputs!$B$6*E4855</f>
        <v>-123412.19006655</v>
      </c>
      <c r="G4855" s="43" t="n">
        <f aca="false">F4855*SQRT(($B$6-2)/C4855)</f>
        <v>-145721.082494578</v>
      </c>
    </row>
    <row r="4856" customFormat="false" ht="15" hidden="false" customHeight="false" outlineLevel="0" collapsed="false">
      <c r="A4856" s="41" t="n">
        <v>-0.5882396277</v>
      </c>
      <c r="B4856" s="41" t="n">
        <v>0.398131677</v>
      </c>
      <c r="C4856" s="41" t="n">
        <v>0.8464664292</v>
      </c>
      <c r="D4856" s="42" t="n">
        <f aca="false">$B$5*A4856</f>
        <v>-1.50293932977255</v>
      </c>
      <c r="E4856" s="42" t="n">
        <f aca="false">$D$5*A4856+$F$5*B4856</f>
        <v>-0.712296228999099</v>
      </c>
      <c r="F4856" s="43" t="n">
        <f aca="false">Inputs!$B$5*D4856+Inputs!$B$6*E4856</f>
        <v>-114679.1215273</v>
      </c>
      <c r="G4856" s="43" t="n">
        <f aca="false">F4856*SQRT(($B$6-2)/C4856)</f>
        <v>-176276.527205436</v>
      </c>
    </row>
    <row r="4857" customFormat="false" ht="15" hidden="false" customHeight="false" outlineLevel="0" collapsed="false">
      <c r="A4857" s="41" t="n">
        <v>-0.4381204712</v>
      </c>
      <c r="B4857" s="41" t="n">
        <v>0.9568012699</v>
      </c>
      <c r="C4857" s="41" t="n">
        <v>5.9693995689</v>
      </c>
      <c r="D4857" s="42" t="n">
        <f aca="false">$B$5*A4857</f>
        <v>-1.11938818185296</v>
      </c>
      <c r="E4857" s="42" t="n">
        <f aca="false">$D$5*A4857+$F$5*B4857</f>
        <v>0.609605054170054</v>
      </c>
      <c r="F4857" s="43" t="n">
        <f aca="false">Inputs!$B$5*D4857+Inputs!$B$6*E4857</f>
        <v>-142419.070893798</v>
      </c>
      <c r="G4857" s="43" t="n">
        <f aca="false">F4857*SQRT(($B$6-2)/C4857)</f>
        <v>-82436.1728343447</v>
      </c>
    </row>
    <row r="4858" customFormat="false" ht="15" hidden="false" customHeight="false" outlineLevel="0" collapsed="false">
      <c r="A4858" s="41" t="n">
        <v>-0.0615748761</v>
      </c>
      <c r="B4858" s="41" t="n">
        <v>1.7188448794</v>
      </c>
      <c r="C4858" s="41" t="n">
        <v>4.6150400759</v>
      </c>
      <c r="D4858" s="42" t="n">
        <f aca="false">$B$5*A4858</f>
        <v>-0.157322456119462</v>
      </c>
      <c r="E4858" s="42" t="n">
        <f aca="false">$D$5*A4858+$F$5*B4858</f>
        <v>2.8214828687635</v>
      </c>
      <c r="F4858" s="43" t="n">
        <f aca="false">Inputs!$B$5*D4858+Inputs!$B$6*E4858</f>
        <v>-156806.389050121</v>
      </c>
      <c r="G4858" s="43" t="n">
        <f aca="false">F4858*SQRT(($B$6-2)/C4858)</f>
        <v>-103226.455091627</v>
      </c>
    </row>
    <row r="4859" customFormat="false" ht="15" hidden="false" customHeight="false" outlineLevel="0" collapsed="false">
      <c r="A4859" s="41" t="n">
        <v>-0.5308159554</v>
      </c>
      <c r="B4859" s="41" t="n">
        <v>1.4071265257</v>
      </c>
      <c r="C4859" s="41" t="n">
        <v>0.3435710813</v>
      </c>
      <c r="D4859" s="42" t="n">
        <f aca="false">$B$5*A4859</f>
        <v>-1.35622310819277</v>
      </c>
      <c r="E4859" s="42" t="n">
        <f aca="false">$D$5*A4859+$F$5*B4859</f>
        <v>1.16662460247273</v>
      </c>
      <c r="F4859" s="43" t="n">
        <f aca="false">Inputs!$B$5*D4859+Inputs!$B$6*E4859</f>
        <v>-193953.540942914</v>
      </c>
      <c r="G4859" s="43" t="n">
        <f aca="false">F4859*SQRT(($B$6-2)/C4859)</f>
        <v>-467955.34239017</v>
      </c>
    </row>
    <row r="4860" customFormat="false" ht="15" hidden="false" customHeight="false" outlineLevel="0" collapsed="false">
      <c r="A4860" s="41" t="n">
        <v>0.5931395305</v>
      </c>
      <c r="B4860" s="41" t="n">
        <v>-0.0324610691</v>
      </c>
      <c r="C4860" s="41" t="n">
        <v>6.8334150175</v>
      </c>
      <c r="D4860" s="42" t="n">
        <f aca="false">$B$5*A4860</f>
        <v>1.5154584738142</v>
      </c>
      <c r="E4860" s="42" t="n">
        <f aca="false">$D$5*A4860+$F$5*B4860</f>
        <v>1.35537563634</v>
      </c>
      <c r="F4860" s="43" t="n">
        <f aca="false">Inputs!$B$5*D4860+Inputs!$B$6*E4860</f>
        <v>83777.0655644204</v>
      </c>
      <c r="G4860" s="43" t="n">
        <f aca="false">F4860*SQRT(($B$6-2)/C4860)</f>
        <v>45323.2707691829</v>
      </c>
    </row>
    <row r="4861" customFormat="false" ht="15" hidden="false" customHeight="false" outlineLevel="0" collapsed="false">
      <c r="A4861" s="41" t="n">
        <v>0.5424423379</v>
      </c>
      <c r="B4861" s="41" t="n">
        <v>0.2612643875</v>
      </c>
      <c r="C4861" s="41" t="n">
        <v>12.5066191132</v>
      </c>
      <c r="D4861" s="42" t="n">
        <f aca="false">$B$5*A4861</f>
        <v>1.38592826014004</v>
      </c>
      <c r="E4861" s="42" t="n">
        <f aca="false">$D$5*A4861+$F$5*B4861</f>
        <v>1.74192598852531</v>
      </c>
      <c r="F4861" s="43" t="n">
        <f aca="false">Inputs!$B$5*D4861+Inputs!$B$6*E4861</f>
        <v>51496.526587738</v>
      </c>
      <c r="G4861" s="43" t="n">
        <f aca="false">F4861*SQRT(($B$6-2)/C4861)</f>
        <v>20593.1590186694</v>
      </c>
    </row>
    <row r="4862" customFormat="false" ht="15" hidden="false" customHeight="false" outlineLevel="0" collapsed="false">
      <c r="A4862" s="41" t="n">
        <v>0.3559546803</v>
      </c>
      <c r="B4862" s="41" t="n">
        <v>-0.2068710731</v>
      </c>
      <c r="C4862" s="41" t="n">
        <v>1.8678346329</v>
      </c>
      <c r="D4862" s="42" t="n">
        <f aca="false">$B$5*A4862</f>
        <v>0.909456390640044</v>
      </c>
      <c r="E4862" s="42" t="n">
        <f aca="false">$D$5*A4862+$F$5*B4862</f>
        <v>0.489811964956897</v>
      </c>
      <c r="F4862" s="43" t="n">
        <f aca="false">Inputs!$B$5*D4862+Inputs!$B$6*E4862</f>
        <v>66455.0408161596</v>
      </c>
      <c r="G4862" s="43" t="n">
        <f aca="false">F4862*SQRT(($B$6-2)/C4862)</f>
        <v>68765.9924220788</v>
      </c>
    </row>
    <row r="4863" customFormat="false" ht="15" hidden="false" customHeight="false" outlineLevel="0" collapsed="false">
      <c r="A4863" s="41" t="n">
        <v>-0.7015885076</v>
      </c>
      <c r="B4863" s="41" t="n">
        <v>-0.33507112</v>
      </c>
      <c r="C4863" s="41" t="n">
        <v>4.6818524646</v>
      </c>
      <c r="D4863" s="42" t="n">
        <f aca="false">$B$5*A4863</f>
        <v>-1.79254322853311</v>
      </c>
      <c r="E4863" s="42" t="n">
        <f aca="false">$D$5*A4863+$F$5*B4863</f>
        <v>-2.24807363481159</v>
      </c>
      <c r="F4863" s="43" t="n">
        <f aca="false">Inputs!$B$5*D4863+Inputs!$B$6*E4863</f>
        <v>-66850.641112731</v>
      </c>
      <c r="G4863" s="43" t="n">
        <f aca="false">F4863*SQRT(($B$6-2)/C4863)</f>
        <v>-43692.9846727084</v>
      </c>
    </row>
    <row r="4864" customFormat="false" ht="15" hidden="false" customHeight="false" outlineLevel="0" collapsed="false">
      <c r="A4864" s="41" t="n">
        <v>-1.6831449779</v>
      </c>
      <c r="B4864" s="41" t="n">
        <v>0.8419483325</v>
      </c>
      <c r="C4864" s="41" t="n">
        <v>1.2781555904</v>
      </c>
      <c r="D4864" s="42" t="n">
        <f aca="false">$B$5*A4864</f>
        <v>-4.30039845306917</v>
      </c>
      <c r="E4864" s="42" t="n">
        <f aca="false">$D$5*A4864+$F$5*B4864</f>
        <v>-2.55136176288263</v>
      </c>
      <c r="F4864" s="43" t="n">
        <f aca="false">Inputs!$B$5*D4864+Inputs!$B$6*E4864</f>
        <v>-302471.757162785</v>
      </c>
      <c r="G4864" s="43" t="n">
        <f aca="false">F4864*SQRT(($B$6-2)/C4864)</f>
        <v>-378362.394424807</v>
      </c>
    </row>
    <row r="4865" customFormat="false" ht="15" hidden="false" customHeight="false" outlineLevel="0" collapsed="false">
      <c r="A4865" s="41" t="n">
        <v>-1.2351639722</v>
      </c>
      <c r="B4865" s="41" t="n">
        <v>-0.2176470552</v>
      </c>
      <c r="C4865" s="41" t="n">
        <v>3.6893303319</v>
      </c>
      <c r="D4865" s="42" t="n">
        <f aca="false">$B$5*A4865</f>
        <v>-3.15581682212715</v>
      </c>
      <c r="E4865" s="42" t="n">
        <f aca="false">$D$5*A4865+$F$5*B4865</f>
        <v>-3.31500197195603</v>
      </c>
      <c r="F4865" s="43" t="n">
        <f aca="false">Inputs!$B$5*D4865+Inputs!$B$6*E4865</f>
        <v>-149831.583614914</v>
      </c>
      <c r="G4865" s="43" t="n">
        <f aca="false">F4865*SQRT(($B$6-2)/C4865)</f>
        <v>-110317.546990276</v>
      </c>
    </row>
    <row r="4866" customFormat="false" ht="15" hidden="false" customHeight="false" outlineLevel="0" collapsed="false">
      <c r="A4866" s="41" t="n">
        <v>0.6480450415</v>
      </c>
      <c r="B4866" s="41" t="n">
        <v>0.8393967171</v>
      </c>
      <c r="C4866" s="41" t="n">
        <v>4.794265593</v>
      </c>
      <c r="D4866" s="42" t="n">
        <f aca="false">$B$5*A4866</f>
        <v>1.65574084857669</v>
      </c>
      <c r="E4866" s="42" t="n">
        <f aca="false">$D$5*A4866+$F$5*B4866</f>
        <v>2.99150363319148</v>
      </c>
      <c r="F4866" s="43" t="n">
        <f aca="false">Inputs!$B$5*D4866+Inputs!$B$6*E4866</f>
        <v>15998.9031980956</v>
      </c>
      <c r="G4866" s="43" t="n">
        <f aca="false">F4866*SQRT(($B$6-2)/C4866)</f>
        <v>10333.4219568442</v>
      </c>
    </row>
    <row r="4867" customFormat="false" ht="15" hidden="false" customHeight="false" outlineLevel="0" collapsed="false">
      <c r="A4867" s="41" t="n">
        <v>-1.7746519368</v>
      </c>
      <c r="B4867" s="41" t="n">
        <v>-0.0918480752</v>
      </c>
      <c r="C4867" s="41" t="n">
        <v>2.9853825773</v>
      </c>
      <c r="D4867" s="42" t="n">
        <f aca="false">$B$5*A4867</f>
        <v>-4.53419672337005</v>
      </c>
      <c r="E4867" s="42" t="n">
        <f aca="false">$D$5*A4867+$F$5*B4867</f>
        <v>-4.38153828455212</v>
      </c>
      <c r="F4867" s="43" t="n">
        <f aca="false">Inputs!$B$5*D4867+Inputs!$B$6*E4867</f>
        <v>-234342.758109398</v>
      </c>
      <c r="G4867" s="43" t="n">
        <f aca="false">F4867*SQRT(($B$6-2)/C4867)</f>
        <v>-191807.920942852</v>
      </c>
    </row>
    <row r="4868" customFormat="false" ht="15" hidden="false" customHeight="false" outlineLevel="0" collapsed="false">
      <c r="A4868" s="41" t="n">
        <v>0.4597446994</v>
      </c>
      <c r="B4868" s="41" t="n">
        <v>0.0520161093</v>
      </c>
      <c r="C4868" s="41" t="n">
        <v>1.6310365003</v>
      </c>
      <c r="D4868" s="42" t="n">
        <f aca="false">$B$5*A4868</f>
        <v>1.17463760998963</v>
      </c>
      <c r="E4868" s="42" t="n">
        <f aca="false">$D$5*A4868+$F$5*B4868</f>
        <v>1.18382141158916</v>
      </c>
      <c r="F4868" s="43" t="n">
        <f aca="false">Inputs!$B$5*D4868+Inputs!$B$6*E4868</f>
        <v>58272.6904195053</v>
      </c>
      <c r="G4868" s="43" t="n">
        <f aca="false">F4868*SQRT(($B$6-2)/C4868)</f>
        <v>64528.0033944277</v>
      </c>
    </row>
    <row r="4869" customFormat="false" ht="15" hidden="false" customHeight="false" outlineLevel="0" collapsed="false">
      <c r="A4869" s="41" t="n">
        <v>1.3440749577</v>
      </c>
      <c r="B4869" s="41" t="n">
        <v>-0.8218068999</v>
      </c>
      <c r="C4869" s="41" t="n">
        <v>2.1518816597</v>
      </c>
      <c r="D4869" s="42" t="n">
        <f aca="false">$B$5*A4869</f>
        <v>3.43408199816136</v>
      </c>
      <c r="E4869" s="42" t="n">
        <f aca="false">$D$5*A4869+$F$5*B4869</f>
        <v>1.779293976688</v>
      </c>
      <c r="F4869" s="43" t="n">
        <f aca="false">Inputs!$B$5*D4869+Inputs!$B$6*E4869</f>
        <v>254443.500981736</v>
      </c>
      <c r="G4869" s="43" t="n">
        <f aca="false">F4869*SQRT(($B$6-2)/C4869)</f>
        <v>245299.78544055</v>
      </c>
    </row>
    <row r="4870" customFormat="false" ht="15" hidden="false" customHeight="false" outlineLevel="0" collapsed="false">
      <c r="A4870" s="41" t="n">
        <v>-2.0490411302</v>
      </c>
      <c r="B4870" s="41" t="n">
        <v>0.8103260168</v>
      </c>
      <c r="C4870" s="41" t="n">
        <v>0.460198532</v>
      </c>
      <c r="D4870" s="42" t="n">
        <f aca="false">$B$5*A4870</f>
        <v>-5.23525508633322</v>
      </c>
      <c r="E4870" s="42" t="n">
        <f aca="false">$D$5*A4870+$F$5*B4870</f>
        <v>-3.47664744658044</v>
      </c>
      <c r="F4870" s="43" t="n">
        <f aca="false">Inputs!$B$5*D4870+Inputs!$B$6*E4870</f>
        <v>-349693.1363043</v>
      </c>
      <c r="G4870" s="43" t="n">
        <f aca="false">F4870*SQRT(($B$6-2)/C4870)</f>
        <v>-729003.295391517</v>
      </c>
    </row>
    <row r="4871" customFormat="false" ht="15" hidden="false" customHeight="false" outlineLevel="0" collapsed="false">
      <c r="A4871" s="41" t="n">
        <v>-0.5370861196</v>
      </c>
      <c r="B4871" s="41" t="n">
        <v>-1.7585405976</v>
      </c>
      <c r="C4871" s="41" t="n">
        <v>3.3811755352</v>
      </c>
      <c r="D4871" s="42" t="n">
        <f aca="false">$B$5*A4871</f>
        <v>-1.37224324001755</v>
      </c>
      <c r="E4871" s="42" t="n">
        <f aca="false">$D$5*A4871+$F$5*B4871</f>
        <v>-4.31459364166815</v>
      </c>
      <c r="F4871" s="43" t="n">
        <f aca="false">Inputs!$B$5*D4871+Inputs!$B$6*E4871</f>
        <v>78505.3580816525</v>
      </c>
      <c r="G4871" s="43" t="n">
        <f aca="false">F4871*SQRT(($B$6-2)/C4871)</f>
        <v>60378.238380217</v>
      </c>
    </row>
    <row r="4872" customFormat="false" ht="15" hidden="false" customHeight="false" outlineLevel="0" collapsed="false">
      <c r="A4872" s="41" t="n">
        <v>-0.1585123906</v>
      </c>
      <c r="B4872" s="41" t="n">
        <v>1.2305579759</v>
      </c>
      <c r="C4872" s="41" t="n">
        <v>9.492024717</v>
      </c>
      <c r="D4872" s="42" t="n">
        <f aca="false">$B$5*A4872</f>
        <v>-0.404995676711716</v>
      </c>
      <c r="E4872" s="42" t="n">
        <f aca="false">$D$5*A4872+$F$5*B4872</f>
        <v>1.74766488498485</v>
      </c>
      <c r="F4872" s="43" t="n">
        <f aca="false">Inputs!$B$5*D4872+Inputs!$B$6*E4872</f>
        <v>-127882.811920414</v>
      </c>
      <c r="G4872" s="43" t="n">
        <f aca="false">F4872*SQRT(($B$6-2)/C4872)</f>
        <v>-58701.3034398873</v>
      </c>
    </row>
    <row r="4873" customFormat="false" ht="15" hidden="false" customHeight="false" outlineLevel="0" collapsed="false">
      <c r="A4873" s="41" t="n">
        <v>-1.2632526178</v>
      </c>
      <c r="B4873" s="41" t="n">
        <v>2.3359959539</v>
      </c>
      <c r="C4873" s="41" t="n">
        <v>0.9378464883</v>
      </c>
      <c r="D4873" s="42" t="n">
        <f aca="false">$B$5*A4873</f>
        <v>-3.22758269474839</v>
      </c>
      <c r="E4873" s="42" t="n">
        <f aca="false">$D$5*A4873+$F$5*B4873</f>
        <v>1.02764728190864</v>
      </c>
      <c r="F4873" s="43" t="n">
        <f aca="false">Inputs!$B$5*D4873+Inputs!$B$6*E4873</f>
        <v>-374140.633570271</v>
      </c>
      <c r="G4873" s="43" t="n">
        <f aca="false">F4873*SQRT(($B$6-2)/C4873)</f>
        <v>-546366.416717886</v>
      </c>
    </row>
    <row r="4874" customFormat="false" ht="15" hidden="false" customHeight="false" outlineLevel="0" collapsed="false">
      <c r="A4874" s="41" t="n">
        <v>-0.8378815945</v>
      </c>
      <c r="B4874" s="41" t="n">
        <v>0.0870108541</v>
      </c>
      <c r="C4874" s="41" t="n">
        <v>8.1980693372</v>
      </c>
      <c r="D4874" s="42" t="n">
        <f aca="false">$B$5*A4874</f>
        <v>-2.14076907227478</v>
      </c>
      <c r="E4874" s="42" t="n">
        <f aca="false">$D$5*A4874+$F$5*B4874</f>
        <v>-1.84356733827853</v>
      </c>
      <c r="F4874" s="43" t="n">
        <f aca="false">Inputs!$B$5*D4874+Inputs!$B$6*E4874</f>
        <v>-121898.540313551</v>
      </c>
      <c r="G4874" s="43" t="n">
        <f aca="false">F4874*SQRT(($B$6-2)/C4874)</f>
        <v>-60208.4863894983</v>
      </c>
    </row>
    <row r="4875" customFormat="false" ht="15" hidden="false" customHeight="false" outlineLevel="0" collapsed="false">
      <c r="A4875" s="41" t="n">
        <v>-1.2191324178</v>
      </c>
      <c r="B4875" s="41" t="n">
        <v>0.0416103487</v>
      </c>
      <c r="C4875" s="41" t="n">
        <v>2.5670131924</v>
      </c>
      <c r="D4875" s="42" t="n">
        <f aca="false">$B$5*A4875</f>
        <v>-3.11485655272239</v>
      </c>
      <c r="E4875" s="42" t="n">
        <f aca="false">$D$5*A4875+$F$5*B4875</f>
        <v>-2.82918222141484</v>
      </c>
      <c r="F4875" s="43" t="n">
        <f aca="false">Inputs!$B$5*D4875+Inputs!$B$6*E4875</f>
        <v>-170026.544201497</v>
      </c>
      <c r="G4875" s="43" t="n">
        <f aca="false">F4875*SQRT(($B$6-2)/C4875)</f>
        <v>-150078.221816602</v>
      </c>
    </row>
    <row r="4876" customFormat="false" ht="15" hidden="false" customHeight="false" outlineLevel="0" collapsed="false">
      <c r="A4876" s="41" t="n">
        <v>-0.1337478218</v>
      </c>
      <c r="B4876" s="41" t="n">
        <v>-1.4894939023</v>
      </c>
      <c r="C4876" s="41" t="n">
        <v>0.4477628553</v>
      </c>
      <c r="D4876" s="42" t="n">
        <f aca="false">$B$5*A4876</f>
        <v>-0.341722747310638</v>
      </c>
      <c r="E4876" s="42" t="n">
        <f aca="false">$D$5*A4876+$F$5*B4876</f>
        <v>-2.89023987704348</v>
      </c>
      <c r="F4876" s="43" t="n">
        <f aca="false">Inputs!$B$5*D4876+Inputs!$B$6*E4876</f>
        <v>110339.71912111</v>
      </c>
      <c r="G4876" s="43" t="n">
        <f aca="false">F4876*SQRT(($B$6-2)/C4876)</f>
        <v>233196.93620383</v>
      </c>
    </row>
    <row r="4877" customFormat="false" ht="15" hidden="false" customHeight="false" outlineLevel="0" collapsed="false">
      <c r="A4877" s="41" t="n">
        <v>2.825826969</v>
      </c>
      <c r="B4877" s="41" t="n">
        <v>-0.495337169</v>
      </c>
      <c r="C4877" s="41" t="n">
        <v>6.0263065634</v>
      </c>
      <c r="D4877" s="42" t="n">
        <f aca="false">$B$5*A4877</f>
        <v>7.21992584458802</v>
      </c>
      <c r="E4877" s="42" t="n">
        <f aca="false">$D$5*A4877+$F$5*B4877</f>
        <v>5.86898278487271</v>
      </c>
      <c r="F4877" s="43" t="n">
        <f aca="false">Inputs!$B$5*D4877+Inputs!$B$6*E4877</f>
        <v>428543.445215167</v>
      </c>
      <c r="G4877" s="43" t="n">
        <f aca="false">F4877*SQRT(($B$6-2)/C4877)</f>
        <v>246879.053759924</v>
      </c>
    </row>
    <row r="4878" customFormat="false" ht="15" hidden="false" customHeight="false" outlineLevel="0" collapsed="false">
      <c r="A4878" s="41" t="n">
        <v>-0.4944625573</v>
      </c>
      <c r="B4878" s="41" t="n">
        <v>0.9690358794</v>
      </c>
      <c r="C4878" s="41" t="n">
        <v>3.4186205056</v>
      </c>
      <c r="D4878" s="42" t="n">
        <f aca="false">$B$5*A4878</f>
        <v>-1.26334097444568</v>
      </c>
      <c r="E4878" s="42" t="n">
        <f aca="false">$D$5*A4878+$F$5*B4878</f>
        <v>0.496660155057353</v>
      </c>
      <c r="F4878" s="43" t="n">
        <f aca="false">Inputs!$B$5*D4878+Inputs!$B$6*E4878</f>
        <v>-151167.105197436</v>
      </c>
      <c r="G4878" s="43" t="n">
        <f aca="false">F4878*SQRT(($B$6-2)/C4878)</f>
        <v>-115623.695979597</v>
      </c>
    </row>
    <row r="4879" customFormat="false" ht="15" hidden="false" customHeight="false" outlineLevel="0" collapsed="false">
      <c r="A4879" s="41" t="n">
        <v>1.8142548833</v>
      </c>
      <c r="B4879" s="41" t="n">
        <v>1.126436868</v>
      </c>
      <c r="C4879" s="41" t="n">
        <v>1.1772526658</v>
      </c>
      <c r="D4879" s="42" t="n">
        <f aca="false">$B$5*A4879</f>
        <v>4.6353813819121</v>
      </c>
      <c r="E4879" s="42" t="n">
        <f aca="false">$D$5*A4879+$F$5*B4879</f>
        <v>6.26224733243041</v>
      </c>
      <c r="F4879" s="43" t="n">
        <f aca="false">Inputs!$B$5*D4879+Inputs!$B$6*E4879</f>
        <v>150425.77156969</v>
      </c>
      <c r="G4879" s="43" t="n">
        <f aca="false">F4879*SQRT(($B$6-2)/C4879)</f>
        <v>196066.052175496</v>
      </c>
    </row>
    <row r="4880" customFormat="false" ht="15" hidden="false" customHeight="false" outlineLevel="0" collapsed="false">
      <c r="A4880" s="41" t="n">
        <v>-1.201180123</v>
      </c>
      <c r="B4880" s="41" t="n">
        <v>0.2139090095</v>
      </c>
      <c r="C4880" s="41" t="n">
        <v>1.7108252864</v>
      </c>
      <c r="D4880" s="42" t="n">
        <f aca="false">$B$5*A4880</f>
        <v>-3.0689888337792</v>
      </c>
      <c r="E4880" s="42" t="n">
        <f aca="false">$D$5*A4880+$F$5*B4880</f>
        <v>-2.488947419249</v>
      </c>
      <c r="F4880" s="43" t="n">
        <f aca="false">Inputs!$B$5*D4880+Inputs!$B$6*E4880</f>
        <v>-182451.51241547</v>
      </c>
      <c r="G4880" s="43" t="n">
        <f aca="false">F4880*SQRT(($B$6-2)/C4880)</f>
        <v>-197269.359858695</v>
      </c>
    </row>
    <row r="4881" customFormat="false" ht="15" hidden="false" customHeight="false" outlineLevel="0" collapsed="false">
      <c r="A4881" s="41" t="n">
        <v>-1.8813724824</v>
      </c>
      <c r="B4881" s="41" t="n">
        <v>0.9017050813</v>
      </c>
      <c r="C4881" s="41" t="n">
        <v>2.0577944462</v>
      </c>
      <c r="D4881" s="42" t="n">
        <f aca="false">$B$5*A4881</f>
        <v>-4.8068653735665</v>
      </c>
      <c r="E4881" s="42" t="n">
        <f aca="false">$D$5*A4881+$F$5*B4881</f>
        <v>-2.91987689008382</v>
      </c>
      <c r="F4881" s="43" t="n">
        <f aca="false">Inputs!$B$5*D4881+Inputs!$B$6*E4881</f>
        <v>-334692.692852459</v>
      </c>
      <c r="G4881" s="43" t="n">
        <f aca="false">F4881*SQRT(($B$6-2)/C4881)</f>
        <v>-329959.193350284</v>
      </c>
    </row>
    <row r="4882" customFormat="false" ht="15" hidden="false" customHeight="false" outlineLevel="0" collapsed="false">
      <c r="A4882" s="41" t="n">
        <v>-1.6351881385</v>
      </c>
      <c r="B4882" s="41" t="n">
        <v>-0.8032013236</v>
      </c>
      <c r="C4882" s="41" t="n">
        <v>2.8600729436</v>
      </c>
      <c r="D4882" s="42" t="n">
        <f aca="false">$B$5*A4882</f>
        <v>-4.17786978163698</v>
      </c>
      <c r="E4882" s="42" t="n">
        <f aca="false">$D$5*A4882+$F$5*B4882</f>
        <v>-5.27799713506359</v>
      </c>
      <c r="F4882" s="43" t="n">
        <f aca="false">Inputs!$B$5*D4882+Inputs!$B$6*E4882</f>
        <v>-153887.121410519</v>
      </c>
      <c r="G4882" s="43" t="n">
        <f aca="false">F4882*SQRT(($B$6-2)/C4882)</f>
        <v>-128685.234690294</v>
      </c>
    </row>
    <row r="4883" customFormat="false" ht="15" hidden="false" customHeight="false" outlineLevel="0" collapsed="false">
      <c r="A4883" s="41" t="n">
        <v>-0.003201504</v>
      </c>
      <c r="B4883" s="41" t="n">
        <v>0.4450065611</v>
      </c>
      <c r="C4883" s="41" t="n">
        <v>3.6793916988</v>
      </c>
      <c r="D4883" s="42" t="n">
        <f aca="false">$B$5*A4883</f>
        <v>-0.00817977240812154</v>
      </c>
      <c r="E4883" s="42" t="n">
        <f aca="false">$D$5*A4883+$F$5*B4883</f>
        <v>0.760794307776074</v>
      </c>
      <c r="F4883" s="43" t="n">
        <f aca="false">Inputs!$B$5*D4883+Inputs!$B$6*E4883</f>
        <v>-38857.6926296159</v>
      </c>
      <c r="G4883" s="43" t="n">
        <f aca="false">F4883*SQRT(($B$6-2)/C4883)</f>
        <v>-28648.6389618496</v>
      </c>
    </row>
    <row r="4884" customFormat="false" ht="15" hidden="false" customHeight="false" outlineLevel="0" collapsed="false">
      <c r="A4884" s="41" t="n">
        <v>-0.2609346234</v>
      </c>
      <c r="B4884" s="41" t="n">
        <v>1.5190836767</v>
      </c>
      <c r="C4884" s="41" t="n">
        <v>3.782273944</v>
      </c>
      <c r="D4884" s="42" t="n">
        <f aca="false">$B$5*A4884</f>
        <v>-0.666682232104319</v>
      </c>
      <c r="E4884" s="42" t="n">
        <f aca="false">$D$5*A4884+$F$5*B4884</f>
        <v>2.00215231237976</v>
      </c>
      <c r="F4884" s="43" t="n">
        <f aca="false">Inputs!$B$5*D4884+Inputs!$B$6*E4884</f>
        <v>-166775.83882942</v>
      </c>
      <c r="G4884" s="43" t="n">
        <f aca="false">F4884*SQRT(($B$6-2)/C4884)</f>
        <v>-121275.099908302</v>
      </c>
    </row>
    <row r="4885" customFormat="false" ht="15" hidden="false" customHeight="false" outlineLevel="0" collapsed="false">
      <c r="A4885" s="41" t="n">
        <v>0.7232395822</v>
      </c>
      <c r="B4885" s="41" t="n">
        <v>0.6447247541</v>
      </c>
      <c r="C4885" s="41" t="n">
        <v>5.6048030151</v>
      </c>
      <c r="D4885" s="42" t="n">
        <f aca="false">$B$5*A4885</f>
        <v>1.84786124863218</v>
      </c>
      <c r="E4885" s="42" t="n">
        <f aca="false">$D$5*A4885+$F$5*B4885</f>
        <v>2.83428693324814</v>
      </c>
      <c r="F4885" s="43" t="n">
        <f aca="false">Inputs!$B$5*D4885+Inputs!$B$6*E4885</f>
        <v>43071.7782008109</v>
      </c>
      <c r="G4885" s="43" t="n">
        <f aca="false">F4885*SQRT(($B$6-2)/C4885)</f>
        <v>25729.2793846239</v>
      </c>
    </row>
    <row r="4886" customFormat="false" ht="15" hidden="false" customHeight="false" outlineLevel="0" collapsed="false">
      <c r="A4886" s="41" t="n">
        <v>-1.229400902</v>
      </c>
      <c r="B4886" s="41" t="n">
        <v>1.6993678975</v>
      </c>
      <c r="C4886" s="41" t="n">
        <v>3.3184139093</v>
      </c>
      <c r="D4886" s="42" t="n">
        <f aca="false">$B$5*A4886</f>
        <v>-3.14109230433551</v>
      </c>
      <c r="E4886" s="42" t="n">
        <f aca="false">$D$5*A4886+$F$5*B4886</f>
        <v>0.00890650943310112</v>
      </c>
      <c r="F4886" s="43" t="n">
        <f aca="false">Inputs!$B$5*D4886+Inputs!$B$6*E4886</f>
        <v>-314554.555905206</v>
      </c>
      <c r="G4886" s="43" t="n">
        <f aca="false">F4886*SQRT(($B$6-2)/C4886)</f>
        <v>-244200.022732738</v>
      </c>
    </row>
    <row r="4887" customFormat="false" ht="15" hidden="false" customHeight="false" outlineLevel="0" collapsed="false">
      <c r="A4887" s="41" t="n">
        <v>-0.8030651443</v>
      </c>
      <c r="B4887" s="41" t="n">
        <v>1.737542433</v>
      </c>
      <c r="C4887" s="41" t="n">
        <v>4.2029402009</v>
      </c>
      <c r="D4887" s="42" t="n">
        <f aca="false">$B$5*A4887</f>
        <v>-2.05181380665752</v>
      </c>
      <c r="E4887" s="42" t="n">
        <f aca="false">$D$5*A4887+$F$5*B4887</f>
        <v>1.08932755073363</v>
      </c>
      <c r="F4887" s="43" t="n">
        <f aca="false">Inputs!$B$5*D4887+Inputs!$B$6*E4887</f>
        <v>-259647.758202434</v>
      </c>
      <c r="G4887" s="43" t="n">
        <f aca="false">F4887*SQRT(($B$6-2)/C4887)</f>
        <v>-179111.293227803</v>
      </c>
    </row>
    <row r="4888" customFormat="false" ht="15" hidden="false" customHeight="false" outlineLevel="0" collapsed="false">
      <c r="A4888" s="41" t="n">
        <v>2.0221950569</v>
      </c>
      <c r="B4888" s="41" t="n">
        <v>0.5126565324</v>
      </c>
      <c r="C4888" s="41" t="n">
        <v>3.4233135433</v>
      </c>
      <c r="D4888" s="42" t="n">
        <f aca="false">$B$5*A4888</f>
        <v>5.16666395864893</v>
      </c>
      <c r="E4888" s="42" t="n">
        <f aca="false">$D$5*A4888+$F$5*B4888</f>
        <v>5.69721750721927</v>
      </c>
      <c r="F4888" s="43" t="n">
        <f aca="false">Inputs!$B$5*D4888+Inputs!$B$6*E4888</f>
        <v>231805.52050393</v>
      </c>
      <c r="G4888" s="43" t="n">
        <f aca="false">F4888*SQRT(($B$6-2)/C4888)</f>
        <v>177180.300242264</v>
      </c>
    </row>
    <row r="4889" customFormat="false" ht="15" hidden="false" customHeight="false" outlineLevel="0" collapsed="false">
      <c r="A4889" s="41" t="n">
        <v>1.0320130977</v>
      </c>
      <c r="B4889" s="41" t="n">
        <v>-3.0829197631</v>
      </c>
      <c r="C4889" s="41" t="n">
        <v>0.1005613011</v>
      </c>
      <c r="D4889" s="42" t="n">
        <f aca="false">$B$5*A4889</f>
        <v>2.63677079940756</v>
      </c>
      <c r="E4889" s="42" t="n">
        <f aca="false">$D$5*A4889+$F$5*B4889</f>
        <v>-2.86764849997529</v>
      </c>
      <c r="F4889" s="43" t="n">
        <f aca="false">Inputs!$B$5*D4889+Inputs!$B$6*E4889</f>
        <v>407059.504939521</v>
      </c>
      <c r="G4889" s="43" t="n">
        <f aca="false">F4889*SQRT(($B$6-2)/C4889)</f>
        <v>1815337.82151945</v>
      </c>
    </row>
    <row r="4890" customFormat="false" ht="15" hidden="false" customHeight="false" outlineLevel="0" collapsed="false">
      <c r="A4890" s="41" t="n">
        <v>-0.1950024155</v>
      </c>
      <c r="B4890" s="41" t="n">
        <v>1.1021656399</v>
      </c>
      <c r="C4890" s="41" t="n">
        <v>0.9800887687</v>
      </c>
      <c r="D4890" s="42" t="n">
        <f aca="false">$B$5*A4890</f>
        <v>-0.498226888932187</v>
      </c>
      <c r="E4890" s="42" t="n">
        <f aca="false">$D$5*A4890+$F$5*B4890</f>
        <v>1.43913292454055</v>
      </c>
      <c r="F4890" s="43" t="n">
        <f aca="false">Inputs!$B$5*D4890+Inputs!$B$6*E4890</f>
        <v>-121779.335120246</v>
      </c>
      <c r="G4890" s="43" t="n">
        <f aca="false">F4890*SQRT(($B$6-2)/C4890)</f>
        <v>-173962.60012883</v>
      </c>
    </row>
    <row r="4891" customFormat="false" ht="15" hidden="false" customHeight="false" outlineLevel="0" collapsed="false">
      <c r="A4891" s="41" t="n">
        <v>0.9245102683</v>
      </c>
      <c r="B4891" s="41" t="n">
        <v>-1.2197233381</v>
      </c>
      <c r="C4891" s="41" t="n">
        <v>1.2704786075</v>
      </c>
      <c r="D4891" s="42" t="n">
        <f aca="false">$B$5*A4891</f>
        <v>2.36210343128273</v>
      </c>
      <c r="E4891" s="42" t="n">
        <f aca="false">$D$5*A4891+$F$5*B4891</f>
        <v>0.0938029870020198</v>
      </c>
      <c r="F4891" s="43" t="n">
        <f aca="false">Inputs!$B$5*D4891+Inputs!$B$6*E4891</f>
        <v>231520.193778172</v>
      </c>
      <c r="G4891" s="43" t="n">
        <f aca="false">F4891*SQRT(($B$6-2)/C4891)</f>
        <v>290482.649233409</v>
      </c>
    </row>
    <row r="4892" customFormat="false" ht="15" hidden="false" customHeight="false" outlineLevel="0" collapsed="false">
      <c r="A4892" s="41" t="n">
        <v>-0.2937220399</v>
      </c>
      <c r="B4892" s="41" t="n">
        <v>-2.5363655052</v>
      </c>
      <c r="C4892" s="41" t="n">
        <v>3.2095942773</v>
      </c>
      <c r="D4892" s="42" t="n">
        <f aca="false">$B$5*A4892</f>
        <v>-0.750453361179994</v>
      </c>
      <c r="E4892" s="42" t="n">
        <f aca="false">$D$5*A4892+$F$5*B4892</f>
        <v>-5.07859221009024</v>
      </c>
      <c r="F4892" s="43" t="n">
        <f aca="false">Inputs!$B$5*D4892+Inputs!$B$6*E4892</f>
        <v>178884.274386513</v>
      </c>
      <c r="G4892" s="43" t="n">
        <f aca="false">F4892*SQRT(($B$6-2)/C4892)</f>
        <v>141208.907499021</v>
      </c>
    </row>
    <row r="4893" customFormat="false" ht="15" hidden="false" customHeight="false" outlineLevel="0" collapsed="false">
      <c r="A4893" s="41" t="n">
        <v>0.4129928402</v>
      </c>
      <c r="B4893" s="41" t="n">
        <v>-1.8833284012</v>
      </c>
      <c r="C4893" s="41" t="n">
        <v>3.4389523828</v>
      </c>
      <c r="D4893" s="42" t="n">
        <f aca="false">$B$5*A4893</f>
        <v>1.0551876365045</v>
      </c>
      <c r="E4893" s="42" t="n">
        <f aca="false">$D$5*A4893+$F$5*B4893</f>
        <v>-2.26927395346616</v>
      </c>
      <c r="F4893" s="43" t="n">
        <f aca="false">Inputs!$B$5*D4893+Inputs!$B$6*E4893</f>
        <v>218982.461323758</v>
      </c>
      <c r="G4893" s="43" t="n">
        <f aca="false">F4893*SQRT(($B$6-2)/C4893)</f>
        <v>166997.992109803</v>
      </c>
    </row>
    <row r="4894" customFormat="false" ht="15" hidden="false" customHeight="false" outlineLevel="0" collapsed="false">
      <c r="A4894" s="41" t="n">
        <v>1.1304778428</v>
      </c>
      <c r="B4894" s="41" t="n">
        <v>1.1827248607</v>
      </c>
      <c r="C4894" s="41" t="n">
        <v>2.6124764765</v>
      </c>
      <c r="D4894" s="42" t="n">
        <f aca="false">$B$5*A4894</f>
        <v>2.88834606064156</v>
      </c>
      <c r="E4894" s="42" t="n">
        <f aca="false">$D$5*A4894+$F$5*B4894</f>
        <v>4.73233478682001</v>
      </c>
      <c r="F4894" s="43" t="n">
        <f aca="false">Inputs!$B$5*D4894+Inputs!$B$6*E4894</f>
        <v>52217.8667231558</v>
      </c>
      <c r="G4894" s="43" t="n">
        <f aca="false">F4894*SQRT(($B$6-2)/C4894)</f>
        <v>45688.608253579</v>
      </c>
    </row>
    <row r="4895" customFormat="false" ht="15" hidden="false" customHeight="false" outlineLevel="0" collapsed="false">
      <c r="A4895" s="41" t="n">
        <v>-0.4743668144</v>
      </c>
      <c r="B4895" s="41" t="n">
        <v>0.5212759305</v>
      </c>
      <c r="C4895" s="41" t="n">
        <v>4.7032359564</v>
      </c>
      <c r="D4895" s="42" t="n">
        <f aca="false">$B$5*A4895</f>
        <v>-1.2119967926817</v>
      </c>
      <c r="E4895" s="42" t="n">
        <f aca="false">$D$5*A4895+$F$5*B4895</f>
        <v>-0.228687224394453</v>
      </c>
      <c r="F4895" s="43" t="n">
        <f aca="false">Inputs!$B$5*D4895+Inputs!$B$6*E4895</f>
        <v>-109765.318048447</v>
      </c>
      <c r="G4895" s="43" t="n">
        <f aca="false">F4895*SQRT(($B$6-2)/C4895)</f>
        <v>-71578.3617507388</v>
      </c>
    </row>
    <row r="4896" customFormat="false" ht="15" hidden="false" customHeight="false" outlineLevel="0" collapsed="false">
      <c r="A4896" s="41" t="n">
        <v>-0.2170987241</v>
      </c>
      <c r="B4896" s="41" t="n">
        <v>0.241908395</v>
      </c>
      <c r="C4896" s="41" t="n">
        <v>5.2011533648</v>
      </c>
      <c r="D4896" s="42" t="n">
        <f aca="false">$B$5*A4896</f>
        <v>-0.554682472122968</v>
      </c>
      <c r="E4896" s="42" t="n">
        <f aca="false">$D$5*A4896+$F$5*B4896</f>
        <v>-0.0988915245783535</v>
      </c>
      <c r="F4896" s="43" t="n">
        <f aca="false">Inputs!$B$5*D4896+Inputs!$B$6*E4896</f>
        <v>-50523.6709833792</v>
      </c>
      <c r="G4896" s="43" t="n">
        <f aca="false">F4896*SQRT(($B$6-2)/C4896)</f>
        <v>-31329.9762882902</v>
      </c>
    </row>
    <row r="4897" customFormat="false" ht="15" hidden="false" customHeight="false" outlineLevel="0" collapsed="false">
      <c r="A4897" s="41" t="n">
        <v>-1.1472594232</v>
      </c>
      <c r="B4897" s="41" t="n">
        <v>0.6224926232</v>
      </c>
      <c r="C4897" s="41" t="n">
        <v>2.8373238168</v>
      </c>
      <c r="D4897" s="42" t="n">
        <f aca="false">$B$5*A4897</f>
        <v>-2.93122263000415</v>
      </c>
      <c r="E4897" s="42" t="n">
        <f aca="false">$D$5*A4897+$F$5*B4897</f>
        <v>-1.6551189297277</v>
      </c>
      <c r="F4897" s="43" t="n">
        <f aca="false">Inputs!$B$5*D4897+Inputs!$B$6*E4897</f>
        <v>-210366.316514029</v>
      </c>
      <c r="G4897" s="43" t="n">
        <f aca="false">F4897*SQRT(($B$6-2)/C4897)</f>
        <v>-176618.7263502</v>
      </c>
    </row>
    <row r="4898" customFormat="false" ht="15" hidden="false" customHeight="false" outlineLevel="0" collapsed="false">
      <c r="A4898" s="41" t="n">
        <v>-1.6411852302</v>
      </c>
      <c r="B4898" s="41" t="n">
        <v>-1.8299301623</v>
      </c>
      <c r="C4898" s="41" t="n">
        <v>5.673629934</v>
      </c>
      <c r="D4898" s="42" t="n">
        <f aca="false">$B$5*A4898</f>
        <v>-4.19319221922152</v>
      </c>
      <c r="E4898" s="42" t="n">
        <f aca="false">$D$5*A4898+$F$5*B4898</f>
        <v>-7.06516596869428</v>
      </c>
      <c r="F4898" s="43" t="n">
        <f aca="false">Inputs!$B$5*D4898+Inputs!$B$6*E4898</f>
        <v>-66060.9234874378</v>
      </c>
      <c r="G4898" s="43" t="n">
        <f aca="false">F4898*SQRT(($B$6-2)/C4898)</f>
        <v>-39221.9458486526</v>
      </c>
    </row>
    <row r="4899" customFormat="false" ht="15" hidden="false" customHeight="false" outlineLevel="0" collapsed="false">
      <c r="A4899" s="41" t="n">
        <v>-0.1219283167</v>
      </c>
      <c r="B4899" s="41" t="n">
        <v>-0.2112432796</v>
      </c>
      <c r="C4899" s="41" t="n">
        <v>2.50683518</v>
      </c>
      <c r="D4899" s="42" t="n">
        <f aca="false">$B$5*A4899</f>
        <v>-0.311524171361762</v>
      </c>
      <c r="E4899" s="42" t="n">
        <f aca="false">$D$5*A4899+$F$5*B4899</f>
        <v>-0.654902278481395</v>
      </c>
      <c r="F4899" s="43" t="n">
        <f aca="false">Inputs!$B$5*D4899+Inputs!$B$6*E4899</f>
        <v>1592.6967878936</v>
      </c>
      <c r="G4899" s="43" t="n">
        <f aca="false">F4899*SQRT(($B$6-2)/C4899)</f>
        <v>1422.60788537886</v>
      </c>
    </row>
    <row r="4900" customFormat="false" ht="15" hidden="false" customHeight="false" outlineLevel="0" collapsed="false">
      <c r="A4900" s="41" t="n">
        <v>0.2723017306</v>
      </c>
      <c r="B4900" s="41" t="n">
        <v>-0.6495074902</v>
      </c>
      <c r="C4900" s="41" t="n">
        <v>4.016208813</v>
      </c>
      <c r="D4900" s="42" t="n">
        <f aca="false">$B$5*A4900</f>
        <v>0.695724941354321</v>
      </c>
      <c r="E4900" s="42" t="n">
        <f aca="false">$D$5*A4900+$F$5*B4900</f>
        <v>-0.473567510453603</v>
      </c>
      <c r="F4900" s="43" t="n">
        <f aca="false">Inputs!$B$5*D4900+Inputs!$B$6*E4900</f>
        <v>93250.8696581123</v>
      </c>
      <c r="G4900" s="43" t="n">
        <f aca="false">F4900*SQRT(($B$6-2)/C4900)</f>
        <v>65805.1292025296</v>
      </c>
    </row>
    <row r="4901" customFormat="false" ht="15" hidden="false" customHeight="false" outlineLevel="0" collapsed="false">
      <c r="A4901" s="41" t="n">
        <v>1.8856916658</v>
      </c>
      <c r="B4901" s="41" t="n">
        <v>0.1606049894</v>
      </c>
      <c r="C4901" s="41" t="n">
        <v>0.1956782888</v>
      </c>
      <c r="D4901" s="42" t="n">
        <f aca="false">$B$5*A4901</f>
        <v>4.81790079229499</v>
      </c>
      <c r="E4901" s="42" t="n">
        <f aca="false">$D$5*A4901+$F$5*B4901</f>
        <v>4.76449268508684</v>
      </c>
      <c r="F4901" s="43" t="n">
        <f aca="false">Inputs!$B$5*D4901+Inputs!$B$6*E4901</f>
        <v>243565.444975157</v>
      </c>
      <c r="G4901" s="43" t="n">
        <f aca="false">F4901*SQRT(($B$6-2)/C4901)</f>
        <v>778680.593448305</v>
      </c>
    </row>
    <row r="4902" customFormat="false" ht="15" hidden="false" customHeight="false" outlineLevel="0" collapsed="false">
      <c r="A4902" s="41" t="n">
        <v>0.2328817785</v>
      </c>
      <c r="B4902" s="41" t="n">
        <v>0.1972338774</v>
      </c>
      <c r="C4902" s="41" t="n">
        <v>2.8732469903</v>
      </c>
      <c r="D4902" s="42" t="n">
        <f aca="false">$B$5*A4902</f>
        <v>0.595007829485321</v>
      </c>
      <c r="E4902" s="42" t="n">
        <f aca="false">$D$5*A4902+$F$5*B4902</f>
        <v>0.89473512893656</v>
      </c>
      <c r="F4902" s="43" t="n">
        <f aca="false">Inputs!$B$5*D4902+Inputs!$B$6*E4902</f>
        <v>14764.0265017041</v>
      </c>
      <c r="G4902" s="43" t="n">
        <f aca="false">F4902*SQRT(($B$6-2)/C4902)</f>
        <v>12317.8052578397</v>
      </c>
    </row>
    <row r="4903" customFormat="false" ht="15" hidden="false" customHeight="false" outlineLevel="0" collapsed="false">
      <c r="A4903" s="41" t="n">
        <v>1.0029098689</v>
      </c>
      <c r="B4903" s="41" t="n">
        <v>0.5760174145</v>
      </c>
      <c r="C4903" s="41" t="n">
        <v>5.8360546978</v>
      </c>
      <c r="D4903" s="42" t="n">
        <f aca="false">$B$5*A4903</f>
        <v>2.56241268899274</v>
      </c>
      <c r="E4903" s="42" t="n">
        <f aca="false">$D$5*A4903+$F$5*B4903</f>
        <v>3.38114693110848</v>
      </c>
      <c r="F4903" s="43" t="n">
        <f aca="false">Inputs!$B$5*D4903+Inputs!$B$6*E4903</f>
        <v>87183.9223438498</v>
      </c>
      <c r="G4903" s="43" t="n">
        <f aca="false">F4903*SQRT(($B$6-2)/C4903)</f>
        <v>51037.7740317974</v>
      </c>
    </row>
    <row r="4904" customFormat="false" ht="15" hidden="false" customHeight="false" outlineLevel="0" collapsed="false">
      <c r="A4904" s="41" t="n">
        <v>0.4420178997</v>
      </c>
      <c r="B4904" s="41" t="n">
        <v>0.7359841049</v>
      </c>
      <c r="C4904" s="41" t="n">
        <v>3.2380956553</v>
      </c>
      <c r="D4904" s="42" t="n">
        <f aca="false">$B$5*A4904</f>
        <v>1.12934602607459</v>
      </c>
      <c r="E4904" s="42" t="n">
        <f aca="false">$D$5*A4904+$F$5*B4904</f>
        <v>2.32267681088666</v>
      </c>
      <c r="F4904" s="43" t="n">
        <f aca="false">Inputs!$B$5*D4904+Inputs!$B$6*E4904</f>
        <v>-3199.23793687436</v>
      </c>
      <c r="G4904" s="43" t="n">
        <f aca="false">F4904*SQRT(($B$6-2)/C4904)</f>
        <v>-2514.29772219468</v>
      </c>
    </row>
    <row r="4905" customFormat="false" ht="15" hidden="false" customHeight="false" outlineLevel="0" collapsed="false">
      <c r="A4905" s="41" t="n">
        <v>-1.824614637</v>
      </c>
      <c r="B4905" s="41" t="n">
        <v>-1.7868476506</v>
      </c>
      <c r="C4905" s="41" t="n">
        <v>1.2091001804</v>
      </c>
      <c r="D4905" s="42" t="n">
        <f aca="false">$B$5*A4905</f>
        <v>-4.66185032509324</v>
      </c>
      <c r="E4905" s="42" t="n">
        <f aca="false">$D$5*A4905+$F$5*B4905</f>
        <v>-7.42725986760414</v>
      </c>
      <c r="F4905" s="43" t="n">
        <f aca="false">Inputs!$B$5*D4905+Inputs!$B$6*E4905</f>
        <v>-94822.039129117</v>
      </c>
      <c r="G4905" s="43" t="n">
        <f aca="false">F4905*SQRT(($B$6-2)/C4905)</f>
        <v>-121953.184512739</v>
      </c>
    </row>
    <row r="4906" customFormat="false" ht="15" hidden="false" customHeight="false" outlineLevel="0" collapsed="false">
      <c r="A4906" s="41" t="n">
        <v>-0.0760587453</v>
      </c>
      <c r="B4906" s="41" t="n">
        <v>-0.1976738827</v>
      </c>
      <c r="C4906" s="41" t="n">
        <v>3.8133621773</v>
      </c>
      <c r="D4906" s="42" t="n">
        <f aca="false">$B$5*A4906</f>
        <v>-0.194328423828702</v>
      </c>
      <c r="E4906" s="42" t="n">
        <f aca="false">$D$5*A4906+$F$5*B4906</f>
        <v>-0.522320725415996</v>
      </c>
      <c r="F4906" s="43" t="n">
        <f aca="false">Inputs!$B$5*D4906+Inputs!$B$6*E4906</f>
        <v>6683.19388792961</v>
      </c>
      <c r="G4906" s="43" t="n">
        <f aca="false">F4906*SQRT(($B$6-2)/C4906)</f>
        <v>4839.99631750284</v>
      </c>
    </row>
    <row r="4907" customFormat="false" ht="15" hidden="false" customHeight="false" outlineLevel="0" collapsed="false">
      <c r="A4907" s="41" t="n">
        <v>0.579809844</v>
      </c>
      <c r="B4907" s="41" t="n">
        <v>0.0200169022</v>
      </c>
      <c r="C4907" s="41" t="n">
        <v>2.6022576683</v>
      </c>
      <c r="D4907" s="42" t="n">
        <f aca="false">$B$5*A4907</f>
        <v>1.48140141755514</v>
      </c>
      <c r="E4907" s="42" t="n">
        <f aca="false">$D$5*A4907+$F$5*B4907</f>
        <v>1.41427251740892</v>
      </c>
      <c r="F4907" s="43" t="n">
        <f aca="false">Inputs!$B$5*D4907+Inputs!$B$6*E4907</f>
        <v>77426.5158850684</v>
      </c>
      <c r="G4907" s="43" t="n">
        <f aca="false">F4907*SQRT(($B$6-2)/C4907)</f>
        <v>67878.0826365696</v>
      </c>
    </row>
    <row r="4908" customFormat="false" ht="15" hidden="false" customHeight="false" outlineLevel="0" collapsed="false">
      <c r="A4908" s="41" t="n">
        <v>0.5818649345</v>
      </c>
      <c r="B4908" s="41" t="n">
        <v>-1.2455952696</v>
      </c>
      <c r="C4908" s="41" t="n">
        <v>4.1349151245</v>
      </c>
      <c r="D4908" s="42" t="n">
        <f aca="false">$B$5*A4908</f>
        <v>1.48665212864846</v>
      </c>
      <c r="E4908" s="42" t="n">
        <f aca="false">$D$5*A4908+$F$5*B4908</f>
        <v>-0.76622588865389</v>
      </c>
      <c r="F4908" s="43" t="n">
        <f aca="false">Inputs!$B$5*D4908+Inputs!$B$6*E4908</f>
        <v>186976.50729754</v>
      </c>
      <c r="G4908" s="43" t="n">
        <f aca="false">F4908*SQRT(($B$6-2)/C4908)</f>
        <v>130037.538796349</v>
      </c>
    </row>
    <row r="4909" customFormat="false" ht="15" hidden="false" customHeight="false" outlineLevel="0" collapsed="false">
      <c r="A4909" s="41" t="n">
        <v>-0.0107445704</v>
      </c>
      <c r="B4909" s="41" t="n">
        <v>-1.341056738</v>
      </c>
      <c r="C4909" s="41" t="n">
        <v>1.6328766844</v>
      </c>
      <c r="D4909" s="42" t="n">
        <f aca="false">$B$5*A4909</f>
        <v>-0.0274521413982427</v>
      </c>
      <c r="E4909" s="42" t="n">
        <f aca="false">$D$5*A4909+$F$5*B4909</f>
        <v>-2.34122980214849</v>
      </c>
      <c r="F4909" s="43" t="n">
        <f aca="false">Inputs!$B$5*D4909+Inputs!$B$6*E4909</f>
        <v>114316.2759676</v>
      </c>
      <c r="G4909" s="43" t="n">
        <f aca="false">F4909*SQRT(($B$6-2)/C4909)</f>
        <v>126516.267871082</v>
      </c>
    </row>
    <row r="4910" customFormat="false" ht="15" hidden="false" customHeight="false" outlineLevel="0" collapsed="false">
      <c r="A4910" s="41" t="n">
        <v>0.3868579344</v>
      </c>
      <c r="B4910" s="41" t="n">
        <v>-1.8782850424</v>
      </c>
      <c r="C4910" s="41" t="n">
        <v>2.7583959048</v>
      </c>
      <c r="D4910" s="42" t="n">
        <f aca="false">$B$5*A4910</f>
        <v>0.988413526163957</v>
      </c>
      <c r="E4910" s="42" t="n">
        <f aca="false">$D$5*A4910+$F$5*B4910</f>
        <v>-2.32275566572387</v>
      </c>
      <c r="F4910" s="43" t="n">
        <f aca="false">Inputs!$B$5*D4910+Inputs!$B$6*E4910</f>
        <v>214979.135902589</v>
      </c>
      <c r="G4910" s="43" t="n">
        <f aca="false">F4910*SQRT(($B$6-2)/C4910)</f>
        <v>183055.596544639</v>
      </c>
    </row>
    <row r="4911" customFormat="false" ht="15" hidden="false" customHeight="false" outlineLevel="0" collapsed="false">
      <c r="A4911" s="41" t="n">
        <v>0.3483100985</v>
      </c>
      <c r="B4911" s="41" t="n">
        <v>-1.4689993809</v>
      </c>
      <c r="C4911" s="41" t="n">
        <v>1.1488788561</v>
      </c>
      <c r="D4911" s="42" t="n">
        <f aca="false">$B$5*A4911</f>
        <v>0.889924652032419</v>
      </c>
      <c r="E4911" s="42" t="n">
        <f aca="false">$D$5*A4911+$F$5*B4911</f>
        <v>-1.70775192070067</v>
      </c>
      <c r="F4911" s="43" t="n">
        <f aca="false">Inputs!$B$5*D4911+Inputs!$B$6*E4911</f>
        <v>174380.061238275</v>
      </c>
      <c r="G4911" s="43" t="n">
        <f aca="false">F4911*SQRT(($B$6-2)/C4911)</f>
        <v>230077.794319174</v>
      </c>
    </row>
    <row r="4912" customFormat="false" ht="15" hidden="false" customHeight="false" outlineLevel="0" collapsed="false">
      <c r="A4912" s="41" t="n">
        <v>-0.3835277932</v>
      </c>
      <c r="B4912" s="41" t="n">
        <v>0.8949276914</v>
      </c>
      <c r="C4912" s="41" t="n">
        <v>2.0587583099</v>
      </c>
      <c r="D4912" s="42" t="n">
        <f aca="false">$B$5*A4912</f>
        <v>-0.979905088534984</v>
      </c>
      <c r="E4912" s="42" t="n">
        <f aca="false">$D$5*A4912+$F$5*B4912</f>
        <v>0.632673273517727</v>
      </c>
      <c r="F4912" s="43" t="n">
        <f aca="false">Inputs!$B$5*D4912+Inputs!$B$6*E4912</f>
        <v>-129624.172529385</v>
      </c>
      <c r="G4912" s="43" t="n">
        <f aca="false">F4912*SQRT(($B$6-2)/C4912)</f>
        <v>-127761.002905674</v>
      </c>
    </row>
    <row r="4913" customFormat="false" ht="15" hidden="false" customHeight="false" outlineLevel="0" collapsed="false">
      <c r="A4913" s="41" t="n">
        <v>0.2273799886</v>
      </c>
      <c r="B4913" s="41" t="n">
        <v>-1.6456602237</v>
      </c>
      <c r="C4913" s="41" t="n">
        <v>3.5858479285</v>
      </c>
      <c r="D4913" s="42" t="n">
        <f aca="false">$B$5*A4913</f>
        <v>0.5809508771219</v>
      </c>
      <c r="E4913" s="42" t="n">
        <f aca="false">$D$5*A4913+$F$5*B4913</f>
        <v>-2.30056385087875</v>
      </c>
      <c r="F4913" s="43" t="n">
        <f aca="false">Inputs!$B$5*D4913+Inputs!$B$6*E4913</f>
        <v>173123.280256128</v>
      </c>
      <c r="G4913" s="43" t="n">
        <f aca="false">F4913*SQRT(($B$6-2)/C4913)</f>
        <v>129292.85821007</v>
      </c>
    </row>
    <row r="4914" customFormat="false" ht="15" hidden="false" customHeight="false" outlineLevel="0" collapsed="false">
      <c r="A4914" s="41" t="n">
        <v>-0.6723938447</v>
      </c>
      <c r="B4914" s="41" t="n">
        <v>-1.5013785255</v>
      </c>
      <c r="C4914" s="41" t="n">
        <v>0.5462699418</v>
      </c>
      <c r="D4914" s="42" t="n">
        <f aca="false">$B$5*A4914</f>
        <v>-1.71795150600087</v>
      </c>
      <c r="E4914" s="42" t="n">
        <f aca="false">$D$5*A4914+$F$5*B4914</f>
        <v>-4.19251710014565</v>
      </c>
      <c r="F4914" s="43" t="n">
        <f aca="false">Inputs!$B$5*D4914+Inputs!$B$6*E4914</f>
        <v>37830.7044071953</v>
      </c>
      <c r="G4914" s="43" t="n">
        <f aca="false">F4914*SQRT(($B$6-2)/C4914)</f>
        <v>72386.1991929735</v>
      </c>
    </row>
    <row r="4915" customFormat="false" ht="15" hidden="false" customHeight="false" outlineLevel="0" collapsed="false">
      <c r="A4915" s="41" t="n">
        <v>-1.6947584996</v>
      </c>
      <c r="B4915" s="41" t="n">
        <v>0.1176631761</v>
      </c>
      <c r="C4915" s="41" t="n">
        <v>2.8673435881</v>
      </c>
      <c r="D4915" s="42" t="n">
        <f aca="false">$B$5*A4915</f>
        <v>-4.33007074595488</v>
      </c>
      <c r="E4915" s="42" t="n">
        <f aca="false">$D$5*A4915+$F$5*B4915</f>
        <v>-3.82965246356688</v>
      </c>
      <c r="F4915" s="43" t="n">
        <f aca="false">Inputs!$B$5*D4915+Inputs!$B$6*E4915</f>
        <v>-241524.451417144</v>
      </c>
      <c r="G4915" s="43" t="n">
        <f aca="false">F4915*SQRT(($B$6-2)/C4915)</f>
        <v>-201714.089305958</v>
      </c>
    </row>
    <row r="4916" customFormat="false" ht="15" hidden="false" customHeight="false" outlineLevel="0" collapsed="false">
      <c r="A4916" s="41" t="n">
        <v>0.5602983436</v>
      </c>
      <c r="B4916" s="41" t="n">
        <v>0.4406059207</v>
      </c>
      <c r="C4916" s="41" t="n">
        <v>0.9399458166</v>
      </c>
      <c r="D4916" s="42" t="n">
        <f aca="false">$B$5*A4916</f>
        <v>1.43154996254744</v>
      </c>
      <c r="E4916" s="42" t="n">
        <f aca="false">$D$5*A4916+$F$5*B4916</f>
        <v>2.0940929024872</v>
      </c>
      <c r="F4916" s="43" t="n">
        <f aca="false">Inputs!$B$5*D4916+Inputs!$B$6*E4916</f>
        <v>38450.3511303843</v>
      </c>
      <c r="G4916" s="43" t="n">
        <f aca="false">F4916*SQRT(($B$6-2)/C4916)</f>
        <v>56087.2179178617</v>
      </c>
    </row>
    <row r="4917" customFormat="false" ht="15" hidden="false" customHeight="false" outlineLevel="0" collapsed="false">
      <c r="A4917" s="41" t="n">
        <v>0.6026268149</v>
      </c>
      <c r="B4917" s="41" t="n">
        <v>-0.0119108509</v>
      </c>
      <c r="C4917" s="41" t="n">
        <v>2.4543987828</v>
      </c>
      <c r="D4917" s="42" t="n">
        <f aca="false">$B$5*A4917</f>
        <v>1.53969827709514</v>
      </c>
      <c r="E4917" s="42" t="n">
        <f aca="false">$D$5*A4917+$F$5*B4917</f>
        <v>1.41343643606181</v>
      </c>
      <c r="F4917" s="43" t="n">
        <f aca="false">Inputs!$B$5*D4917+Inputs!$B$6*E4917</f>
        <v>83298.0059064232</v>
      </c>
      <c r="G4917" s="43" t="n">
        <f aca="false">F4917*SQRT(($B$6-2)/C4917)</f>
        <v>75192.9353956018</v>
      </c>
    </row>
    <row r="4918" customFormat="false" ht="15" hidden="false" customHeight="false" outlineLevel="0" collapsed="false">
      <c r="A4918" s="41" t="n">
        <v>-0.2733902187</v>
      </c>
      <c r="B4918" s="41" t="n">
        <v>-1.0730693271</v>
      </c>
      <c r="C4918" s="41" t="n">
        <v>0.8042926477</v>
      </c>
      <c r="D4918" s="42" t="n">
        <f aca="false">$B$5*A4918</f>
        <v>-0.698506004544294</v>
      </c>
      <c r="E4918" s="42" t="n">
        <f aca="false">$D$5*A4918+$F$5*B4918</f>
        <v>-2.50347243942186</v>
      </c>
      <c r="F4918" s="43" t="n">
        <f aca="false">Inputs!$B$5*D4918+Inputs!$B$6*E4918</f>
        <v>55323.0215166634</v>
      </c>
      <c r="G4918" s="43" t="n">
        <f aca="false">F4918*SQRT(($B$6-2)/C4918)</f>
        <v>87239.6350159023</v>
      </c>
    </row>
    <row r="4919" customFormat="false" ht="15" hidden="false" customHeight="false" outlineLevel="0" collapsed="false">
      <c r="A4919" s="41" t="n">
        <v>-0.4400796718</v>
      </c>
      <c r="B4919" s="41" t="n">
        <v>-1.3213483853</v>
      </c>
      <c r="C4919" s="41" t="n">
        <v>11.4576508728</v>
      </c>
      <c r="D4919" s="42" t="n">
        <f aca="false">$B$5*A4919</f>
        <v>-1.12439389635772</v>
      </c>
      <c r="E4919" s="42" t="n">
        <f aca="false">$D$5*A4919+$F$5*B4919</f>
        <v>-3.32883909469338</v>
      </c>
      <c r="F4919" s="43" t="n">
        <f aca="false">Inputs!$B$5*D4919+Inputs!$B$6*E4919</f>
        <v>54002.5650988972</v>
      </c>
      <c r="G4919" s="43" t="n">
        <f aca="false">F4919*SQRT(($B$6-2)/C4919)</f>
        <v>22562.2077899454</v>
      </c>
    </row>
    <row r="4920" customFormat="false" ht="15" hidden="false" customHeight="false" outlineLevel="0" collapsed="false">
      <c r="A4920" s="41" t="n">
        <v>-0.8451655271</v>
      </c>
      <c r="B4920" s="41" t="n">
        <v>0.0889268704</v>
      </c>
      <c r="C4920" s="41" t="n">
        <v>5.8160370349</v>
      </c>
      <c r="D4920" s="42" t="n">
        <f aca="false">$B$5*A4920</f>
        <v>-2.15937936009703</v>
      </c>
      <c r="E4920" s="42" t="n">
        <f aca="false">$D$5*A4920+$F$5*B4920</f>
        <v>-1.85759162526618</v>
      </c>
      <c r="F4920" s="43" t="n">
        <f aca="false">Inputs!$B$5*D4920+Inputs!$B$6*E4920</f>
        <v>-123058.354746394</v>
      </c>
      <c r="G4920" s="43" t="n">
        <f aca="false">F4920*SQRT(($B$6-2)/C4920)</f>
        <v>-72162.6578632825</v>
      </c>
    </row>
    <row r="4921" customFormat="false" ht="15" hidden="false" customHeight="false" outlineLevel="0" collapsed="false">
      <c r="A4921" s="41" t="n">
        <v>-0.1178060875</v>
      </c>
      <c r="B4921" s="41" t="n">
        <v>3.0647280379</v>
      </c>
      <c r="C4921" s="41" t="n">
        <v>2.5906529161</v>
      </c>
      <c r="D4921" s="42" t="n">
        <f aca="false">$B$5*A4921</f>
        <v>-0.300991966288736</v>
      </c>
      <c r="E4921" s="42" t="n">
        <f aca="false">$D$5*A4921+$F$5*B4921</f>
        <v>5.01167191045365</v>
      </c>
      <c r="F4921" s="43" t="n">
        <f aca="false">Inputs!$B$5*D4921+Inputs!$B$6*E4921</f>
        <v>-280682.792151556</v>
      </c>
      <c r="G4921" s="43" t="n">
        <f aca="false">F4921*SQRT(($B$6-2)/C4921)</f>
        <v>-246618.794137938</v>
      </c>
    </row>
    <row r="4922" customFormat="false" ht="15" hidden="false" customHeight="false" outlineLevel="0" collapsed="false">
      <c r="A4922" s="41" t="n">
        <v>-1.3457955975</v>
      </c>
      <c r="B4922" s="41" t="n">
        <v>-0.1250987208</v>
      </c>
      <c r="C4922" s="41" t="n">
        <v>8.1546948895</v>
      </c>
      <c r="D4922" s="42" t="n">
        <f aca="false">$B$5*A4922</f>
        <v>-3.43847819506143</v>
      </c>
      <c r="E4922" s="42" t="n">
        <f aca="false">$D$5*A4922+$F$5*B4922</f>
        <v>-3.41845232630136</v>
      </c>
      <c r="F4922" s="43" t="n">
        <f aca="false">Inputs!$B$5*D4922+Inputs!$B$6*E4922</f>
        <v>-172925.203191075</v>
      </c>
      <c r="G4922" s="43" t="n">
        <f aca="false">F4922*SQRT(($B$6-2)/C4922)</f>
        <v>-85638.575419663</v>
      </c>
    </row>
    <row r="4923" customFormat="false" ht="15" hidden="false" customHeight="false" outlineLevel="0" collapsed="false">
      <c r="A4923" s="41" t="n">
        <v>-1.4237321112</v>
      </c>
      <c r="B4923" s="41" t="n">
        <v>-0.387785876</v>
      </c>
      <c r="C4923" s="41" t="n">
        <v>1.6819790281</v>
      </c>
      <c r="D4923" s="42" t="n">
        <f aca="false">$B$5*A4923</f>
        <v>-3.63760427591232</v>
      </c>
      <c r="E4923" s="42" t="n">
        <f aca="false">$D$5*A4923+$F$5*B4923</f>
        <v>-4.05750266788349</v>
      </c>
      <c r="F4923" s="43" t="n">
        <f aca="false">Inputs!$B$5*D4923+Inputs!$B$6*E4923</f>
        <v>-160885.294197058</v>
      </c>
      <c r="G4923" s="43" t="n">
        <f aca="false">F4923*SQRT(($B$6-2)/C4923)</f>
        <v>-175436.946021631</v>
      </c>
    </row>
    <row r="4924" customFormat="false" ht="15" hidden="false" customHeight="false" outlineLevel="0" collapsed="false">
      <c r="A4924" s="41" t="n">
        <v>-0.3470931821</v>
      </c>
      <c r="B4924" s="41" t="n">
        <v>0.8448800262</v>
      </c>
      <c r="C4924" s="41" t="n">
        <v>6.9544910589</v>
      </c>
      <c r="D4924" s="42" t="n">
        <f aca="false">$B$5*A4924</f>
        <v>-0.886815457356507</v>
      </c>
      <c r="E4924" s="42" t="n">
        <f aca="false">$D$5*A4924+$F$5*B4924</f>
        <v>0.632953107022529</v>
      </c>
      <c r="F4924" s="43" t="n">
        <f aca="false">Inputs!$B$5*D4924+Inputs!$B$6*E4924</f>
        <v>-120329.201086777</v>
      </c>
      <c r="G4924" s="43" t="n">
        <f aca="false">F4924*SQRT(($B$6-2)/C4924)</f>
        <v>-64528.7651789347</v>
      </c>
    </row>
    <row r="4925" customFormat="false" ht="15" hidden="false" customHeight="false" outlineLevel="0" collapsed="false">
      <c r="A4925" s="41" t="n">
        <v>-0.4496665392</v>
      </c>
      <c r="B4925" s="41" t="n">
        <v>-0.1913196001</v>
      </c>
      <c r="C4925" s="41" t="n">
        <v>4.2010386929</v>
      </c>
      <c r="D4925" s="42" t="n">
        <f aca="false">$B$5*A4925</f>
        <v>-1.1488881320166</v>
      </c>
      <c r="E4925" s="42" t="n">
        <f aca="false">$D$5*A4925+$F$5*B4925</f>
        <v>-1.40038106079135</v>
      </c>
      <c r="F4925" s="43" t="n">
        <f aca="false">Inputs!$B$5*D4925+Inputs!$B$6*E4925</f>
        <v>-44869.7601620924</v>
      </c>
      <c r="G4925" s="43" t="n">
        <f aca="false">F4925*SQRT(($B$6-2)/C4925)</f>
        <v>-30959.2481481797</v>
      </c>
    </row>
    <row r="4926" customFormat="false" ht="15" hidden="false" customHeight="false" outlineLevel="0" collapsed="false">
      <c r="A4926" s="41" t="n">
        <v>-0.4303179625</v>
      </c>
      <c r="B4926" s="41" t="n">
        <v>-1.4010517441</v>
      </c>
      <c r="C4926" s="41" t="n">
        <v>1.748061253</v>
      </c>
      <c r="D4926" s="42" t="n">
        <f aca="false">$B$5*A4926</f>
        <v>-1.09945294348424</v>
      </c>
      <c r="E4926" s="42" t="n">
        <f aca="false">$D$5*A4926+$F$5*B4926</f>
        <v>-3.44323757506297</v>
      </c>
      <c r="F4926" s="43" t="n">
        <f aca="false">Inputs!$B$5*D4926+Inputs!$B$6*E4926</f>
        <v>62216.5844047239</v>
      </c>
      <c r="G4926" s="43" t="n">
        <f aca="false">F4926*SQRT(($B$6-2)/C4926)</f>
        <v>66549.2001240367</v>
      </c>
    </row>
    <row r="4927" customFormat="false" ht="15" hidden="false" customHeight="false" outlineLevel="0" collapsed="false">
      <c r="A4927" s="41" t="n">
        <v>-0.6521023718</v>
      </c>
      <c r="B4927" s="41" t="n">
        <v>-0.3819367151</v>
      </c>
      <c r="C4927" s="41" t="n">
        <v>4.8057740134</v>
      </c>
      <c r="D4927" s="42" t="n">
        <f aca="false">$B$5*A4927</f>
        <v>-1.66610723838554</v>
      </c>
      <c r="E4927" s="42" t="n">
        <f aca="false">$D$5*A4927+$F$5*B4927</f>
        <v>-2.2112419304722</v>
      </c>
      <c r="F4927" s="43" t="n">
        <f aca="false">Inputs!$B$5*D4927+Inputs!$B$6*E4927</f>
        <v>-56048.6273149438</v>
      </c>
      <c r="G4927" s="43" t="n">
        <f aca="false">F4927*SQRT(($B$6-2)/C4927)</f>
        <v>-36157.4926218322</v>
      </c>
    </row>
    <row r="4928" customFormat="false" ht="15" hidden="false" customHeight="false" outlineLevel="0" collapsed="false">
      <c r="A4928" s="41" t="n">
        <v>0.0738258834</v>
      </c>
      <c r="B4928" s="41" t="n">
        <v>0.5589472872</v>
      </c>
      <c r="C4928" s="41" t="n">
        <v>6.0140140818</v>
      </c>
      <c r="D4928" s="42" t="n">
        <f aca="false">$B$5*A4928</f>
        <v>0.188623510712627</v>
      </c>
      <c r="E4928" s="42" t="n">
        <f aca="false">$D$5*A4928+$F$5*B4928</f>
        <v>1.14083424657891</v>
      </c>
      <c r="F4928" s="43" t="n">
        <f aca="false">Inputs!$B$5*D4928+Inputs!$B$6*E4928</f>
        <v>-38179.3612576829</v>
      </c>
      <c r="G4928" s="43" t="n">
        <f aca="false">F4928*SQRT(($B$6-2)/C4928)</f>
        <v>-22017.1669645956</v>
      </c>
    </row>
    <row r="4929" customFormat="false" ht="15" hidden="false" customHeight="false" outlineLevel="0" collapsed="false">
      <c r="A4929" s="41" t="n">
        <v>-0.2345965097</v>
      </c>
      <c r="B4929" s="41" t="n">
        <v>-0.252176264</v>
      </c>
      <c r="C4929" s="41" t="n">
        <v>2.9537522396</v>
      </c>
      <c r="D4929" s="42" t="n">
        <f aca="false">$B$5*A4929</f>
        <v>-0.599388930042155</v>
      </c>
      <c r="E4929" s="42" t="n">
        <f aca="false">$D$5*A4929+$F$5*B4929</f>
        <v>-0.993686938380293</v>
      </c>
      <c r="F4929" s="43" t="n">
        <f aca="false">Inputs!$B$5*D4929+Inputs!$B$6*E4929</f>
        <v>-10254.5460852008</v>
      </c>
      <c r="G4929" s="43" t="n">
        <f aca="false">F4929*SQRT(($B$6-2)/C4929)</f>
        <v>-8438.09493202389</v>
      </c>
    </row>
    <row r="4930" customFormat="false" ht="15" hidden="false" customHeight="false" outlineLevel="0" collapsed="false">
      <c r="A4930" s="41" t="n">
        <v>-1.7208131585</v>
      </c>
      <c r="B4930" s="41" t="n">
        <v>0.5397345173</v>
      </c>
      <c r="C4930" s="41" t="n">
        <v>5.5130037198</v>
      </c>
      <c r="D4930" s="42" t="n">
        <f aca="false">$B$5*A4930</f>
        <v>-4.39663982722832</v>
      </c>
      <c r="E4930" s="42" t="n">
        <f aca="false">$D$5*A4930+$F$5*B4930</f>
        <v>-3.16284250642419</v>
      </c>
      <c r="F4930" s="43" t="n">
        <f aca="false">Inputs!$B$5*D4930+Inputs!$B$6*E4930</f>
        <v>-281521.857401623</v>
      </c>
      <c r="G4930" s="43" t="n">
        <f aca="false">F4930*SQRT(($B$6-2)/C4930)</f>
        <v>-169563.735003354</v>
      </c>
    </row>
    <row r="4931" customFormat="false" ht="15" hidden="false" customHeight="false" outlineLevel="0" collapsed="false">
      <c r="A4931" s="41" t="n">
        <v>-0.6958978872</v>
      </c>
      <c r="B4931" s="41" t="n">
        <v>0.7471232382</v>
      </c>
      <c r="C4931" s="41" t="n">
        <v>5.1692514259</v>
      </c>
      <c r="D4931" s="42" t="n">
        <f aca="false">$B$5*A4931</f>
        <v>-1.77800381838931</v>
      </c>
      <c r="E4931" s="42" t="n">
        <f aca="false">$D$5*A4931+$F$5*B4931</f>
        <v>-0.365859303811802</v>
      </c>
      <c r="F4931" s="43" t="n">
        <f aca="false">Inputs!$B$5*D4931+Inputs!$B$6*E4931</f>
        <v>-159507.416648341</v>
      </c>
      <c r="G4931" s="43" t="n">
        <f aca="false">F4931*SQRT(($B$6-2)/C4931)</f>
        <v>-99216.0770023821</v>
      </c>
    </row>
    <row r="4932" customFormat="false" ht="15" hidden="false" customHeight="false" outlineLevel="0" collapsed="false">
      <c r="A4932" s="41" t="n">
        <v>1.3164399479</v>
      </c>
      <c r="B4932" s="41" t="n">
        <v>-0.1879150267</v>
      </c>
      <c r="C4932" s="41" t="n">
        <v>3.8584017617</v>
      </c>
      <c r="D4932" s="42" t="n">
        <f aca="false">$B$5*A4932</f>
        <v>3.36347515504631</v>
      </c>
      <c r="E4932" s="42" t="n">
        <f aca="false">$D$5*A4932+$F$5*B4932</f>
        <v>2.80810325816385</v>
      </c>
      <c r="F4932" s="43" t="n">
        <f aca="false">Inputs!$B$5*D4932+Inputs!$B$6*E4932</f>
        <v>195942.352596439</v>
      </c>
      <c r="G4932" s="43" t="n">
        <f aca="false">F4932*SQRT(($B$6-2)/C4932)</f>
        <v>141071.600106297</v>
      </c>
    </row>
    <row r="4933" customFormat="false" ht="15" hidden="false" customHeight="false" outlineLevel="0" collapsed="false">
      <c r="A4933" s="41" t="n">
        <v>-1.0233112808</v>
      </c>
      <c r="B4933" s="41" t="n">
        <v>-0.0166986131</v>
      </c>
      <c r="C4933" s="41" t="n">
        <v>0.8001375284</v>
      </c>
      <c r="D4933" s="42" t="n">
        <f aca="false">$B$5*A4933</f>
        <v>-2.61453784833858</v>
      </c>
      <c r="E4933" s="42" t="n">
        <f aca="false">$D$5*A4933+$F$5*B4933</f>
        <v>-2.46389329898387</v>
      </c>
      <c r="F4933" s="43" t="n">
        <f aca="false">Inputs!$B$5*D4933+Inputs!$B$6*E4933</f>
        <v>-138259.119884665</v>
      </c>
      <c r="G4933" s="43" t="n">
        <f aca="false">F4933*SQRT(($B$6-2)/C4933)</f>
        <v>-218588.075077696</v>
      </c>
    </row>
    <row r="4934" customFormat="false" ht="15" hidden="false" customHeight="false" outlineLevel="0" collapsed="false">
      <c r="A4934" s="41" t="n">
        <v>0.348701998</v>
      </c>
      <c r="B4934" s="41" t="n">
        <v>-0.3155200012</v>
      </c>
      <c r="C4934" s="41" t="n">
        <v>3.7442804538</v>
      </c>
      <c r="D4934" s="42" t="n">
        <f aca="false">$B$5*A4934</f>
        <v>0.890925946647967</v>
      </c>
      <c r="E4934" s="42" t="n">
        <f aca="false">$D$5*A4934+$F$5*B4934</f>
        <v>0.284944647101417</v>
      </c>
      <c r="F4934" s="43" t="n">
        <f aca="false">Inputs!$B$5*D4934+Inputs!$B$6*E4934</f>
        <v>74845.3623097258</v>
      </c>
      <c r="G4934" s="43" t="n">
        <f aca="false">F4934*SQRT(($B$6-2)/C4934)</f>
        <v>54701.0556292308</v>
      </c>
    </row>
    <row r="4935" customFormat="false" ht="15" hidden="false" customHeight="false" outlineLevel="0" collapsed="false">
      <c r="A4935" s="41" t="n">
        <v>-0.5640384094</v>
      </c>
      <c r="B4935" s="41" t="n">
        <v>0.5635322107</v>
      </c>
      <c r="C4935" s="41" t="n">
        <v>2.8886911178</v>
      </c>
      <c r="D4935" s="42" t="n">
        <f aca="false">$B$5*A4935</f>
        <v>-1.44110574852659</v>
      </c>
      <c r="E4935" s="42" t="n">
        <f aca="false">$D$5*A4935+$F$5*B4935</f>
        <v>-0.369102866601075</v>
      </c>
      <c r="F4935" s="43" t="n">
        <f aca="false">Inputs!$B$5*D4935+Inputs!$B$6*E4935</f>
        <v>-125655.431522606</v>
      </c>
      <c r="G4935" s="43" t="n">
        <f aca="false">F4935*SQRT(($B$6-2)/C4935)</f>
        <v>-104555.217729274</v>
      </c>
    </row>
    <row r="4936" customFormat="false" ht="15" hidden="false" customHeight="false" outlineLevel="0" collapsed="false">
      <c r="A4936" s="41" t="n">
        <v>0.4975782747</v>
      </c>
      <c r="B4936" s="41" t="n">
        <v>-0.3462896403</v>
      </c>
      <c r="C4936" s="41" t="n">
        <v>4.5673883065</v>
      </c>
      <c r="D4936" s="42" t="n">
        <f aca="false">$B$5*A4936</f>
        <v>1.27130156397486</v>
      </c>
      <c r="E4936" s="42" t="n">
        <f aca="false">$D$5*A4936+$F$5*B4936</f>
        <v>0.586077521641072</v>
      </c>
      <c r="F4936" s="43" t="n">
        <f aca="false">Inputs!$B$5*D4936+Inputs!$B$6*E4936</f>
        <v>97826.2803154328</v>
      </c>
      <c r="G4936" s="43" t="n">
        <f aca="false">F4936*SQRT(($B$6-2)/C4936)</f>
        <v>64734.6151575956</v>
      </c>
    </row>
    <row r="4937" customFormat="false" ht="15" hidden="false" customHeight="false" outlineLevel="0" collapsed="false">
      <c r="A4937" s="41" t="n">
        <v>-1.6540661653</v>
      </c>
      <c r="B4937" s="41" t="n">
        <v>0.4563781854</v>
      </c>
      <c r="C4937" s="41" t="n">
        <v>1.2500292993</v>
      </c>
      <c r="D4937" s="42" t="n">
        <f aca="false">$B$5*A4937</f>
        <v>-4.22610272550912</v>
      </c>
      <c r="E4937" s="42" t="n">
        <f aca="false">$D$5*A4937+$F$5*B4937</f>
        <v>-3.14794724981039</v>
      </c>
      <c r="F4937" s="43" t="n">
        <f aca="false">Inputs!$B$5*D4937+Inputs!$B$6*E4937</f>
        <v>-265212.910060392</v>
      </c>
      <c r="G4937" s="43" t="n">
        <f aca="false">F4937*SQRT(($B$6-2)/C4937)</f>
        <v>-335466.812714814</v>
      </c>
    </row>
    <row r="4938" customFormat="false" ht="15" hidden="false" customHeight="false" outlineLevel="0" collapsed="false">
      <c r="A4938" s="41" t="n">
        <v>-0.7673271934</v>
      </c>
      <c r="B4938" s="41" t="n">
        <v>0.2143410754</v>
      </c>
      <c r="C4938" s="41" t="n">
        <v>5.6284595425</v>
      </c>
      <c r="D4938" s="42" t="n">
        <f aca="false">$B$5*A4938</f>
        <v>-1.9605041269899</v>
      </c>
      <c r="E4938" s="42" t="n">
        <f aca="false">$D$5*A4938+$F$5*B4938</f>
        <v>-1.45581020358974</v>
      </c>
      <c r="F4938" s="43" t="n">
        <f aca="false">Inputs!$B$5*D4938+Inputs!$B$6*E4938</f>
        <v>-123259.902519503</v>
      </c>
      <c r="G4938" s="43" t="n">
        <f aca="false">F4938*SQRT(($B$6-2)/C4938)</f>
        <v>-73475.4142714874</v>
      </c>
    </row>
    <row r="4939" customFormat="false" ht="15" hidden="false" customHeight="false" outlineLevel="0" collapsed="false">
      <c r="A4939" s="41" t="n">
        <v>0.1511572317</v>
      </c>
      <c r="B4939" s="41" t="n">
        <v>-1.888947427</v>
      </c>
      <c r="C4939" s="41" t="n">
        <v>1.9737725043</v>
      </c>
      <c r="D4939" s="42" t="n">
        <f aca="false">$B$5*A4939</f>
        <v>0.386203407257244</v>
      </c>
      <c r="E4939" s="42" t="n">
        <f aca="false">$D$5*A4939+$F$5*B4939</f>
        <v>-2.90203740020008</v>
      </c>
      <c r="F4939" s="43" t="n">
        <f aca="false">Inputs!$B$5*D4939+Inputs!$B$6*E4939</f>
        <v>183722.210735728</v>
      </c>
      <c r="G4939" s="43" t="n">
        <f aca="false">F4939*SQRT(($B$6-2)/C4939)</f>
        <v>184938.833131125</v>
      </c>
    </row>
    <row r="4940" customFormat="false" ht="15" hidden="false" customHeight="false" outlineLevel="0" collapsed="false">
      <c r="A4940" s="41" t="n">
        <v>0.0810816844</v>
      </c>
      <c r="B4940" s="41" t="n">
        <v>0.5145325254</v>
      </c>
      <c r="C4940" s="41" t="n">
        <v>1.2798713107</v>
      </c>
      <c r="D4940" s="42" t="n">
        <f aca="false">$B$5*A4940</f>
        <v>0.207161922914711</v>
      </c>
      <c r="E4940" s="42" t="n">
        <f aca="false">$D$5*A4940+$F$5*B4940</f>
        <v>1.08140712302954</v>
      </c>
      <c r="F4940" s="43" t="n">
        <f aca="false">Inputs!$B$5*D4940+Inputs!$B$6*E4940</f>
        <v>-33354.1638600058</v>
      </c>
      <c r="G4940" s="43" t="n">
        <f aca="false">F4940*SQRT(($B$6-2)/C4940)</f>
        <v>-41694.8008443843</v>
      </c>
    </row>
    <row r="4941" customFormat="false" ht="15" hidden="false" customHeight="false" outlineLevel="0" collapsed="false">
      <c r="A4941" s="41" t="n">
        <v>0.6371524153</v>
      </c>
      <c r="B4941" s="41" t="n">
        <v>0.1173657511</v>
      </c>
      <c r="C4941" s="41" t="n">
        <v>5.0471135237</v>
      </c>
      <c r="D4941" s="42" t="n">
        <f aca="false">$B$5*A4941</f>
        <v>1.62791042786107</v>
      </c>
      <c r="E4941" s="42" t="n">
        <f aca="false">$D$5*A4941+$F$5*B4941</f>
        <v>1.71882077721106</v>
      </c>
      <c r="F4941" s="43" t="n">
        <f aca="false">Inputs!$B$5*D4941+Inputs!$B$6*E4941</f>
        <v>76850.0039255544</v>
      </c>
      <c r="G4941" s="43" t="n">
        <f aca="false">F4941*SQRT(($B$6-2)/C4941)</f>
        <v>48376.8242455504</v>
      </c>
    </row>
    <row r="4942" customFormat="false" ht="15" hidden="false" customHeight="false" outlineLevel="0" collapsed="false">
      <c r="A4942" s="41" t="n">
        <v>-1.9771860439</v>
      </c>
      <c r="B4942" s="41" t="n">
        <v>1.2770810622</v>
      </c>
      <c r="C4942" s="41" t="n">
        <v>8.301732545</v>
      </c>
      <c r="D4942" s="42" t="n">
        <f aca="false">$B$5*A4942</f>
        <v>-5.05166691892817</v>
      </c>
      <c r="E4942" s="42" t="n">
        <f aca="false">$D$5*A4942+$F$5*B4942</f>
        <v>-2.49969531796686</v>
      </c>
      <c r="F4942" s="43" t="n">
        <f aca="false">Inputs!$B$5*D4942+Inputs!$B$6*E4942</f>
        <v>-380181.925994474</v>
      </c>
      <c r="G4942" s="43" t="n">
        <f aca="false">F4942*SQRT(($B$6-2)/C4942)</f>
        <v>-186604.492626043</v>
      </c>
    </row>
    <row r="4943" customFormat="false" ht="15" hidden="false" customHeight="false" outlineLevel="0" collapsed="false">
      <c r="A4943" s="41" t="n">
        <v>0.4110226675</v>
      </c>
      <c r="B4943" s="41" t="n">
        <v>-1.2033193294</v>
      </c>
      <c r="C4943" s="41" t="n">
        <v>3.4153983226</v>
      </c>
      <c r="D4943" s="42" t="n">
        <f aca="false">$B$5*A4943</f>
        <v>1.05015388852521</v>
      </c>
      <c r="E4943" s="42" t="n">
        <f aca="false">$D$5*A4943+$F$5*B4943</f>
        <v>-1.09976032575289</v>
      </c>
      <c r="F4943" s="43" t="n">
        <f aca="false">Inputs!$B$5*D4943+Inputs!$B$6*E4943</f>
        <v>160003.405140165</v>
      </c>
      <c r="G4943" s="43" t="n">
        <f aca="false">F4943*SQRT(($B$6-2)/C4943)</f>
        <v>122440.06252583</v>
      </c>
    </row>
    <row r="4944" customFormat="false" ht="15" hidden="false" customHeight="false" outlineLevel="0" collapsed="false">
      <c r="A4944" s="41" t="n">
        <v>-0.7877630402</v>
      </c>
      <c r="B4944" s="41" t="n">
        <v>0.2312242093</v>
      </c>
      <c r="C4944" s="41" t="n">
        <v>7.8888014922</v>
      </c>
      <c r="D4944" s="42" t="n">
        <f aca="false">$B$5*A4944</f>
        <v>-2.01271726674897</v>
      </c>
      <c r="E4944" s="42" t="n">
        <f aca="false">$D$5*A4944+$F$5*B4944</f>
        <v>-1.47528623961891</v>
      </c>
      <c r="F4944" s="43" t="n">
        <f aca="false">Inputs!$B$5*D4944+Inputs!$B$6*E4944</f>
        <v>-127507.414693952</v>
      </c>
      <c r="G4944" s="43" t="n">
        <f aca="false">F4944*SQRT(($B$6-2)/C4944)</f>
        <v>-64201.462900908</v>
      </c>
    </row>
    <row r="4945" customFormat="false" ht="15" hidden="false" customHeight="false" outlineLevel="0" collapsed="false">
      <c r="A4945" s="41" t="n">
        <v>0.6797841933</v>
      </c>
      <c r="B4945" s="41" t="n">
        <v>-0.4879628563</v>
      </c>
      <c r="C4945" s="41" t="n">
        <v>1.7492849896</v>
      </c>
      <c r="D4945" s="42" t="n">
        <f aca="false">$B$5*A4945</f>
        <v>1.736833684366</v>
      </c>
      <c r="E4945" s="42" t="n">
        <f aca="false">$D$5*A4945+$F$5*B4945</f>
        <v>0.775019080735949</v>
      </c>
      <c r="F4945" s="43" t="n">
        <f aca="false">Inputs!$B$5*D4945+Inputs!$B$6*E4945</f>
        <v>134932.414399803</v>
      </c>
      <c r="G4945" s="43" t="n">
        <f aca="false">F4945*SQRT(($B$6-2)/C4945)</f>
        <v>144278.296021665</v>
      </c>
    </row>
    <row r="4946" customFormat="false" ht="15" hidden="false" customHeight="false" outlineLevel="0" collapsed="false">
      <c r="A4946" s="41" t="n">
        <v>0.8255254074</v>
      </c>
      <c r="B4946" s="41" t="n">
        <v>-1.7927668291</v>
      </c>
      <c r="C4946" s="41" t="n">
        <v>1.4537117456</v>
      </c>
      <c r="D4946" s="42" t="n">
        <f aca="false">$B$5*A4946</f>
        <v>2.10919928560258</v>
      </c>
      <c r="E4946" s="42" t="n">
        <f aca="false">$D$5*A4946+$F$5*B4946</f>
        <v>-1.13123979642929</v>
      </c>
      <c r="F4946" s="43" t="n">
        <f aca="false">Inputs!$B$5*D4946+Inputs!$B$6*E4946</f>
        <v>267481.918381723</v>
      </c>
      <c r="G4946" s="43" t="n">
        <f aca="false">F4946*SQRT(($B$6-2)/C4946)</f>
        <v>313740.278275482</v>
      </c>
    </row>
    <row r="4947" customFormat="false" ht="15" hidden="false" customHeight="false" outlineLevel="0" collapsed="false">
      <c r="A4947" s="41" t="n">
        <v>-1.0424590111</v>
      </c>
      <c r="B4947" s="41" t="n">
        <v>-2.0643640098</v>
      </c>
      <c r="C4947" s="41" t="n">
        <v>6.6098838698</v>
      </c>
      <c r="D4947" s="42" t="n">
        <f aca="false">$B$5*A4947</f>
        <v>-2.66345987872995</v>
      </c>
      <c r="E4947" s="42" t="n">
        <f aca="false">$D$5*A4947+$F$5*B4947</f>
        <v>-6.04525167133424</v>
      </c>
      <c r="F4947" s="43" t="n">
        <f aca="false">Inputs!$B$5*D4947+Inputs!$B$6*E4947</f>
        <v>35916.5956937171</v>
      </c>
      <c r="G4947" s="43" t="n">
        <f aca="false">F4947*SQRT(($B$6-2)/C4947)</f>
        <v>19756.6474038308</v>
      </c>
    </row>
    <row r="4948" customFormat="false" ht="15" hidden="false" customHeight="false" outlineLevel="0" collapsed="false">
      <c r="A4948" s="41" t="n">
        <v>-0.8974051429</v>
      </c>
      <c r="B4948" s="41" t="n">
        <v>1.5080771845</v>
      </c>
      <c r="C4948" s="41" t="n">
        <v>4.5876802836</v>
      </c>
      <c r="D4948" s="42" t="n">
        <f aca="false">$B$5*A4948</f>
        <v>-2.29285043117228</v>
      </c>
      <c r="E4948" s="42" t="n">
        <f aca="false">$D$5*A4948+$F$5*B4948</f>
        <v>0.468609416112462</v>
      </c>
      <c r="F4948" s="43" t="n">
        <f aca="false">Inputs!$B$5*D4948+Inputs!$B$6*E4948</f>
        <v>-252715.513922851</v>
      </c>
      <c r="G4948" s="43" t="n">
        <f aca="false">F4948*SQRT(($B$6-2)/C4948)</f>
        <v>-166859.266188639</v>
      </c>
    </row>
    <row r="4949" customFormat="false" ht="15" hidden="false" customHeight="false" outlineLevel="0" collapsed="false">
      <c r="A4949" s="41" t="n">
        <v>2.0578022346</v>
      </c>
      <c r="B4949" s="41" t="n">
        <v>0.2345904682</v>
      </c>
      <c r="C4949" s="41" t="n">
        <v>0.89452103</v>
      </c>
      <c r="D4949" s="42" t="n">
        <f aca="false">$B$5*A4949</f>
        <v>5.25763951566262</v>
      </c>
      <c r="E4949" s="42" t="n">
        <f aca="false">$D$5*A4949+$F$5*B4949</f>
        <v>5.30179890677033</v>
      </c>
      <c r="F4949" s="43" t="n">
        <f aca="false">Inputs!$B$5*D4949+Inputs!$B$6*E4949</f>
        <v>260674.006227745</v>
      </c>
      <c r="G4949" s="43" t="n">
        <f aca="false">F4949*SQRT(($B$6-2)/C4949)</f>
        <v>389778.111222376</v>
      </c>
    </row>
    <row r="4950" customFormat="false" ht="15" hidden="false" customHeight="false" outlineLevel="0" collapsed="false">
      <c r="A4950" s="41" t="n">
        <v>-0.6384292073</v>
      </c>
      <c r="B4950" s="41" t="n">
        <v>-0.2216399009</v>
      </c>
      <c r="C4950" s="41" t="n">
        <v>8.8177758215</v>
      </c>
      <c r="D4950" s="42" t="n">
        <f aca="false">$B$5*A4950</f>
        <v>-1.63117260337999</v>
      </c>
      <c r="E4950" s="42" t="n">
        <f aca="false">$D$5*A4950+$F$5*B4950</f>
        <v>-1.90191381553854</v>
      </c>
      <c r="F4950" s="43" t="n">
        <f aca="false">Inputs!$B$5*D4950+Inputs!$B$6*E4950</f>
        <v>-68021.5695610719</v>
      </c>
      <c r="G4950" s="43" t="n">
        <f aca="false">F4950*SQRT(($B$6-2)/C4950)</f>
        <v>-32395.3084923302</v>
      </c>
    </row>
    <row r="4951" customFormat="false" ht="15" hidden="false" customHeight="false" outlineLevel="0" collapsed="false">
      <c r="A4951" s="41" t="n">
        <v>0.4733398908</v>
      </c>
      <c r="B4951" s="41" t="n">
        <v>-1.5629808516</v>
      </c>
      <c r="C4951" s="41" t="n">
        <v>2.8902612378</v>
      </c>
      <c r="D4951" s="42" t="n">
        <f aca="false">$B$5*A4951</f>
        <v>1.20937302543714</v>
      </c>
      <c r="E4951" s="42" t="n">
        <f aca="false">$D$5*A4951+$F$5*B4951</f>
        <v>-1.572514523504</v>
      </c>
      <c r="F4951" s="43" t="n">
        <f aca="false">Inputs!$B$5*D4951+Inputs!$B$6*E4951</f>
        <v>199563.028718914</v>
      </c>
      <c r="G4951" s="43" t="n">
        <f aca="false">F4951*SQRT(($B$6-2)/C4951)</f>
        <v>166007.051151522</v>
      </c>
    </row>
    <row r="4952" customFormat="false" ht="15" hidden="false" customHeight="false" outlineLevel="0" collapsed="false">
      <c r="A4952" s="41" t="n">
        <v>-0.572499176</v>
      </c>
      <c r="B4952" s="41" t="n">
        <v>1.4348930745</v>
      </c>
      <c r="C4952" s="41" t="n">
        <v>3.0932320098</v>
      </c>
      <c r="D4952" s="42" t="n">
        <f aca="false">$B$5*A4952</f>
        <v>-1.46272282137305</v>
      </c>
      <c r="E4952" s="42" t="n">
        <f aca="false">$D$5*A4952+$F$5*B4952</f>
        <v>1.11538144972691</v>
      </c>
      <c r="F4952" s="43" t="n">
        <f aca="false">Inputs!$B$5*D4952+Inputs!$B$6*E4952</f>
        <v>-202041.354623651</v>
      </c>
      <c r="G4952" s="43" t="n">
        <f aca="false">F4952*SQRT(($B$6-2)/C4952)</f>
        <v>-162460.962398682</v>
      </c>
    </row>
    <row r="4953" customFormat="false" ht="15" hidden="false" customHeight="false" outlineLevel="0" collapsed="false">
      <c r="A4953" s="41" t="n">
        <v>-1.0457100693</v>
      </c>
      <c r="B4953" s="41" t="n">
        <v>-0.7490248993</v>
      </c>
      <c r="C4953" s="41" t="n">
        <v>9.6629731554</v>
      </c>
      <c r="D4953" s="42" t="n">
        <f aca="false">$B$5*A4953</f>
        <v>-2.67176626103076</v>
      </c>
      <c r="E4953" s="42" t="n">
        <f aca="false">$D$5*A4953+$F$5*B4953</f>
        <v>-3.78173346471166</v>
      </c>
      <c r="F4953" s="43" t="n">
        <f aca="false">Inputs!$B$5*D4953+Inputs!$B$6*E4953</f>
        <v>-78089.9528674923</v>
      </c>
      <c r="G4953" s="43" t="n">
        <f aca="false">F4953*SQRT(($B$6-2)/C4953)</f>
        <v>-35526.6920938701</v>
      </c>
    </row>
    <row r="4954" customFormat="false" ht="15" hidden="false" customHeight="false" outlineLevel="0" collapsed="false">
      <c r="A4954" s="41" t="n">
        <v>0.013193656</v>
      </c>
      <c r="B4954" s="41" t="n">
        <v>0.2831422595</v>
      </c>
      <c r="C4954" s="41" t="n">
        <v>8.043110041</v>
      </c>
      <c r="D4954" s="42" t="n">
        <f aca="false">$B$5*A4954</f>
        <v>0.0337095013190823</v>
      </c>
      <c r="E4954" s="42" t="n">
        <f aca="false">$D$5*A4954+$F$5*B4954</f>
        <v>0.520309761663641</v>
      </c>
      <c r="F4954" s="43" t="n">
        <f aca="false">Inputs!$B$5*D4954+Inputs!$B$6*E4954</f>
        <v>-22644.5379512738</v>
      </c>
      <c r="G4954" s="43" t="n">
        <f aca="false">F4954*SQRT(($B$6-2)/C4954)</f>
        <v>-11291.8852509954</v>
      </c>
    </row>
    <row r="4955" customFormat="false" ht="15" hidden="false" customHeight="false" outlineLevel="0" collapsed="false">
      <c r="A4955" s="41" t="n">
        <v>-0.6250040462</v>
      </c>
      <c r="B4955" s="41" t="n">
        <v>0.0769643833</v>
      </c>
      <c r="C4955" s="41" t="n">
        <v>7.6163731858</v>
      </c>
      <c r="D4955" s="42" t="n">
        <f aca="false">$B$5*A4955</f>
        <v>-1.59687161161475</v>
      </c>
      <c r="E4955" s="42" t="n">
        <f aca="false">$D$5*A4955+$F$5*B4955</f>
        <v>-1.3543542032767</v>
      </c>
      <c r="F4955" s="43" t="n">
        <f aca="false">Inputs!$B$5*D4955+Inputs!$B$6*E4955</f>
        <v>-91969.4509976402</v>
      </c>
      <c r="G4955" s="43" t="n">
        <f aca="false">F4955*SQRT(($B$6-2)/C4955)</f>
        <v>-47128.5940678035</v>
      </c>
    </row>
    <row r="4956" customFormat="false" ht="15" hidden="false" customHeight="false" outlineLevel="0" collapsed="false">
      <c r="A4956" s="41" t="n">
        <v>0.6079395337</v>
      </c>
      <c r="B4956" s="41" t="n">
        <v>1.9614518238</v>
      </c>
      <c r="C4956" s="41" t="n">
        <v>1.7547315121</v>
      </c>
      <c r="D4956" s="42" t="n">
        <f aca="false">$B$5*A4956</f>
        <v>1.55327215695046</v>
      </c>
      <c r="E4956" s="42" t="n">
        <f aca="false">$D$5*A4956+$F$5*B4956</f>
        <v>4.83357137767372</v>
      </c>
      <c r="F4956" s="43" t="n">
        <f aca="false">Inputs!$B$5*D4956+Inputs!$B$6*E4956</f>
        <v>-86351.3531886395</v>
      </c>
      <c r="G4956" s="43" t="n">
        <f aca="false">F4956*SQRT(($B$6-2)/C4956)</f>
        <v>-92188.937109425</v>
      </c>
    </row>
    <row r="4957" customFormat="false" ht="15" hidden="false" customHeight="false" outlineLevel="0" collapsed="false">
      <c r="A4957" s="41" t="n">
        <v>-0.1262443794</v>
      </c>
      <c r="B4957" s="41" t="n">
        <v>-0.0412973153</v>
      </c>
      <c r="C4957" s="41" t="n">
        <v>3.8490713221</v>
      </c>
      <c r="D4957" s="42" t="n">
        <f aca="false">$B$5*A4957</f>
        <v>-0.322551616770289</v>
      </c>
      <c r="E4957" s="42" t="n">
        <f aca="false">$D$5*A4957+$F$5*B4957</f>
        <v>-0.371719494066118</v>
      </c>
      <c r="F4957" s="43" t="n">
        <f aca="false">Inputs!$B$5*D4957+Inputs!$B$6*E4957</f>
        <v>-13669.186973723</v>
      </c>
      <c r="G4957" s="43" t="n">
        <f aca="false">F4957*SQRT(($B$6-2)/C4957)</f>
        <v>-9853.25455163628</v>
      </c>
    </row>
    <row r="4958" customFormat="false" ht="15" hidden="false" customHeight="false" outlineLevel="0" collapsed="false">
      <c r="A4958" s="41" t="n">
        <v>1.527452346</v>
      </c>
      <c r="B4958" s="41" t="n">
        <v>-0.5491658583</v>
      </c>
      <c r="C4958" s="41" t="n">
        <v>4.4179396245</v>
      </c>
      <c r="D4958" s="42" t="n">
        <f aca="false">$B$5*A4958</f>
        <v>3.90260719790802</v>
      </c>
      <c r="E4958" s="42" t="n">
        <f aca="false">$D$5*A4958+$F$5*B4958</f>
        <v>2.68643795668867</v>
      </c>
      <c r="F4958" s="43" t="n">
        <f aca="false">Inputs!$B$5*D4958+Inputs!$B$6*E4958</f>
        <v>255938.821956368</v>
      </c>
      <c r="G4958" s="43" t="n">
        <f aca="false">F4958*SQRT(($B$6-2)/C4958)</f>
        <v>172203.223256112</v>
      </c>
    </row>
    <row r="4959" customFormat="false" ht="15" hidden="false" customHeight="false" outlineLevel="0" collapsed="false">
      <c r="A4959" s="41" t="n">
        <v>-1.3243530328</v>
      </c>
      <c r="B4959" s="41" t="n">
        <v>0.2502489757</v>
      </c>
      <c r="C4959" s="41" t="n">
        <v>1.3444618516</v>
      </c>
      <c r="D4959" s="42" t="n">
        <f aca="false">$B$5*A4959</f>
        <v>-3.38369291317753</v>
      </c>
      <c r="E4959" s="42" t="n">
        <f aca="false">$D$5*A4959+$F$5*B4959</f>
        <v>-2.71929834401965</v>
      </c>
      <c r="F4959" s="43" t="n">
        <f aca="false">Inputs!$B$5*D4959+Inputs!$B$6*E4959</f>
        <v>-202404.374116771</v>
      </c>
      <c r="G4959" s="43" t="n">
        <f aca="false">F4959*SQRT(($B$6-2)/C4959)</f>
        <v>-246865.641572332</v>
      </c>
    </row>
    <row r="4960" customFormat="false" ht="15" hidden="false" customHeight="false" outlineLevel="0" collapsed="false">
      <c r="A4960" s="41" t="n">
        <v>1.0761750251</v>
      </c>
      <c r="B4960" s="41" t="n">
        <v>0.3610471352</v>
      </c>
      <c r="C4960" s="41" t="n">
        <v>0.9254658884</v>
      </c>
      <c r="D4960" s="42" t="n">
        <f aca="false">$B$5*A4960</f>
        <v>2.74960355402414</v>
      </c>
      <c r="E4960" s="42" t="n">
        <f aca="false">$D$5*A4960+$F$5*B4960</f>
        <v>3.18428908819787</v>
      </c>
      <c r="F4960" s="43" t="n">
        <f aca="false">Inputs!$B$5*D4960+Inputs!$B$6*E4960</f>
        <v>115745.90099252</v>
      </c>
      <c r="G4960" s="43" t="n">
        <f aca="false">F4960*SQRT(($B$6-2)/C4960)</f>
        <v>170153.313132803</v>
      </c>
    </row>
    <row r="4961" customFormat="false" ht="15" hidden="false" customHeight="false" outlineLevel="0" collapsed="false">
      <c r="A4961" s="41" t="n">
        <v>-0.0970156575</v>
      </c>
      <c r="B4961" s="41" t="n">
        <v>-1.4483933731</v>
      </c>
      <c r="C4961" s="41" t="n">
        <v>2.7417514459</v>
      </c>
      <c r="D4961" s="42" t="n">
        <f aca="false">$B$5*A4961</f>
        <v>-0.247872874241066</v>
      </c>
      <c r="E4961" s="42" t="n">
        <f aca="false">$D$5*A4961+$F$5*B4961</f>
        <v>-2.73186235933813</v>
      </c>
      <c r="F4961" s="43" t="n">
        <f aca="false">Inputs!$B$5*D4961+Inputs!$B$6*E4961</f>
        <v>111805.8305428</v>
      </c>
      <c r="G4961" s="43" t="n">
        <f aca="false">F4961*SQRT(($B$6-2)/C4961)</f>
        <v>95491.6525846419</v>
      </c>
    </row>
    <row r="4962" customFormat="false" ht="15" hidden="false" customHeight="false" outlineLevel="0" collapsed="false">
      <c r="A4962" s="41" t="n">
        <v>-0.0583692453</v>
      </c>
      <c r="B4962" s="41" t="n">
        <v>1.2331549263</v>
      </c>
      <c r="C4962" s="41" t="n">
        <v>5.5845021714</v>
      </c>
      <c r="D4962" s="42" t="n">
        <f aca="false">$B$5*A4962</f>
        <v>-0.149132139827974</v>
      </c>
      <c r="E4962" s="42" t="n">
        <f aca="false">$D$5*A4962+$F$5*B4962</f>
        <v>1.99044856355629</v>
      </c>
      <c r="F4962" s="43" t="n">
        <f aca="false">Inputs!$B$5*D4962+Inputs!$B$6*E4962</f>
        <v>-114435.642160612</v>
      </c>
      <c r="G4962" s="43" t="n">
        <f aca="false">F4962*SQRT(($B$6-2)/C4962)</f>
        <v>-68483.2049598027</v>
      </c>
    </row>
    <row r="4963" customFormat="false" ht="15" hidden="false" customHeight="false" outlineLevel="0" collapsed="false">
      <c r="A4963" s="41" t="n">
        <v>-1.2341170815</v>
      </c>
      <c r="B4963" s="41" t="n">
        <v>-0.2447471738</v>
      </c>
      <c r="C4963" s="41" t="n">
        <v>0.1584589674</v>
      </c>
      <c r="D4963" s="42" t="n">
        <f aca="false">$B$5*A4963</f>
        <v>-3.15314203938061</v>
      </c>
      <c r="E4963" s="42" t="n">
        <f aca="false">$D$5*A4963+$F$5*B4963</f>
        <v>-3.35930578043046</v>
      </c>
      <c r="F4963" s="43" t="n">
        <f aca="false">Inputs!$B$5*D4963+Inputs!$B$6*E4963</f>
        <v>-147348.914916538</v>
      </c>
      <c r="G4963" s="43" t="n">
        <f aca="false">F4963*SQRT(($B$6-2)/C4963)</f>
        <v>-523484.140864148</v>
      </c>
    </row>
    <row r="4964" customFormat="false" ht="15" hidden="false" customHeight="false" outlineLevel="0" collapsed="false">
      <c r="A4964" s="41" t="n">
        <v>-0.3874847322</v>
      </c>
      <c r="B4964" s="41" t="n">
        <v>-0.6977045706</v>
      </c>
      <c r="C4964" s="41" t="n">
        <v>3.287538438</v>
      </c>
      <c r="D4964" s="42" t="n">
        <f aca="false">$B$5*A4964</f>
        <v>-0.990014980777136</v>
      </c>
      <c r="E4964" s="42" t="n">
        <f aca="false">$D$5*A4964+$F$5*B4964</f>
        <v>-2.12681137974866</v>
      </c>
      <c r="F4964" s="43" t="n">
        <f aca="false">Inputs!$B$5*D4964+Inputs!$B$6*E4964</f>
        <v>7339.07090971926</v>
      </c>
      <c r="G4964" s="43" t="n">
        <f aca="false">F4964*SQRT(($B$6-2)/C4964)</f>
        <v>5724.27727350703</v>
      </c>
    </row>
    <row r="4965" customFormat="false" ht="15" hidden="false" customHeight="false" outlineLevel="0" collapsed="false">
      <c r="A4965" s="41" t="n">
        <v>0.2479230045</v>
      </c>
      <c r="B4965" s="41" t="n">
        <v>0.4433052413</v>
      </c>
      <c r="C4965" s="41" t="n">
        <v>1.0513131229</v>
      </c>
      <c r="D4965" s="42" t="n">
        <f aca="false">$B$5*A4965</f>
        <v>0.633437831577812</v>
      </c>
      <c r="E4965" s="42" t="n">
        <f aca="false">$D$5*A4965+$F$5*B4965</f>
        <v>1.35542938592976</v>
      </c>
      <c r="F4965" s="43" t="n">
        <f aca="false">Inputs!$B$5*D4965+Inputs!$B$6*E4965</f>
        <v>-4427.686138707</v>
      </c>
      <c r="G4965" s="43" t="n">
        <f aca="false">F4965*SQRT(($B$6-2)/C4965)</f>
        <v>-6106.96994929059</v>
      </c>
    </row>
    <row r="4966" customFormat="false" ht="15" hidden="false" customHeight="false" outlineLevel="0" collapsed="false">
      <c r="A4966" s="41" t="n">
        <v>0.4328269048</v>
      </c>
      <c r="B4966" s="41" t="n">
        <v>-0.9768097636</v>
      </c>
      <c r="C4966" s="41" t="n">
        <v>5.9637011908</v>
      </c>
      <c r="D4966" s="42" t="n">
        <f aca="false">$B$5*A4966</f>
        <v>1.105863235959</v>
      </c>
      <c r="E4966" s="42" t="n">
        <f aca="false">$D$5*A4966+$F$5*B4966</f>
        <v>-0.656751113882608</v>
      </c>
      <c r="F4966" s="43" t="n">
        <f aca="false">Inputs!$B$5*D4966+Inputs!$B$6*E4966</f>
        <v>143423.879290031</v>
      </c>
      <c r="G4966" s="43" t="n">
        <f aca="false">F4966*SQRT(($B$6-2)/C4966)</f>
        <v>83057.4369636591</v>
      </c>
    </row>
    <row r="4967" customFormat="false" ht="15" hidden="false" customHeight="false" outlineLevel="0" collapsed="false">
      <c r="A4967" s="41" t="n">
        <v>-1.6459836943</v>
      </c>
      <c r="B4967" s="41" t="n">
        <v>0.2623884365</v>
      </c>
      <c r="C4967" s="41" t="n">
        <v>3.9727178612</v>
      </c>
      <c r="D4967" s="42" t="n">
        <f aca="false">$B$5*A4967</f>
        <v>-4.20545218961248</v>
      </c>
      <c r="E4967" s="42" t="n">
        <f aca="false">$D$5*A4967+$F$5*B4967</f>
        <v>-3.46368500425016</v>
      </c>
      <c r="F4967" s="43" t="n">
        <f aca="false">Inputs!$B$5*D4967+Inputs!$B$6*E4967</f>
        <v>-247360.96874874</v>
      </c>
      <c r="G4967" s="43" t="n">
        <f aca="false">F4967*SQRT(($B$6-2)/C4967)</f>
        <v>-175510.179116887</v>
      </c>
    </row>
    <row r="4968" customFormat="false" ht="15" hidden="false" customHeight="false" outlineLevel="0" collapsed="false">
      <c r="A4968" s="41" t="n">
        <v>-0.5059190415</v>
      </c>
      <c r="B4968" s="41" t="n">
        <v>1.8383123797</v>
      </c>
      <c r="C4968" s="41" t="n">
        <v>1.030936641</v>
      </c>
      <c r="D4968" s="42" t="n">
        <f aca="false">$B$5*A4968</f>
        <v>-1.29261203996778</v>
      </c>
      <c r="E4968" s="42" t="n">
        <f aca="false">$D$5*A4968+$F$5*B4968</f>
        <v>1.97041673535361</v>
      </c>
      <c r="F4968" s="43" t="n">
        <f aca="false">Inputs!$B$5*D4968+Inputs!$B$6*E4968</f>
        <v>-227782.040764458</v>
      </c>
      <c r="G4968" s="43" t="n">
        <f aca="false">F4968*SQRT(($B$6-2)/C4968)</f>
        <v>-317262.315645704</v>
      </c>
    </row>
    <row r="4969" customFormat="false" ht="15" hidden="false" customHeight="false" outlineLevel="0" collapsed="false">
      <c r="A4969" s="41" t="n">
        <v>1.884509696</v>
      </c>
      <c r="B4969" s="41" t="n">
        <v>1.9906897944</v>
      </c>
      <c r="C4969" s="41" t="n">
        <v>6.050036074</v>
      </c>
      <c r="D4969" s="42" t="n">
        <f aca="false">$B$5*A4969</f>
        <v>4.81488088541458</v>
      </c>
      <c r="E4969" s="42" t="n">
        <f aca="false">$D$5*A4969+$F$5*B4969</f>
        <v>7.92176869196381</v>
      </c>
      <c r="F4969" s="43" t="n">
        <f aca="false">Inputs!$B$5*D4969+Inputs!$B$6*E4969</f>
        <v>85399.6539432674</v>
      </c>
      <c r="G4969" s="43" t="n">
        <f aca="false">F4969*SQRT(($B$6-2)/C4969)</f>
        <v>49101.2023138726</v>
      </c>
    </row>
    <row r="4970" customFormat="false" ht="15" hidden="false" customHeight="false" outlineLevel="0" collapsed="false">
      <c r="A4970" s="41" t="n">
        <v>-0.940110901</v>
      </c>
      <c r="B4970" s="41" t="n">
        <v>0.5693690867</v>
      </c>
      <c r="C4970" s="41" t="n">
        <v>3.9528267872</v>
      </c>
      <c r="D4970" s="42" t="n">
        <f aca="false">$B$5*A4970</f>
        <v>-2.40196270520795</v>
      </c>
      <c r="E4970" s="42" t="n">
        <f aca="false">$D$5*A4970+$F$5*B4970</f>
        <v>-1.25392159553729</v>
      </c>
      <c r="F4970" s="43" t="n">
        <f aca="false">Inputs!$B$5*D4970+Inputs!$B$6*E4970</f>
        <v>-177500.190743931</v>
      </c>
      <c r="G4970" s="43" t="n">
        <f aca="false">F4970*SQRT(($B$6-2)/C4970)</f>
        <v>-126258.297802303</v>
      </c>
    </row>
    <row r="4971" customFormat="false" ht="15" hidden="false" customHeight="false" outlineLevel="0" collapsed="false">
      <c r="A4971" s="41" t="n">
        <v>0.8709525173</v>
      </c>
      <c r="B4971" s="41" t="n">
        <v>0.7583542335</v>
      </c>
      <c r="C4971" s="41" t="n">
        <v>2.5697233673</v>
      </c>
      <c r="D4971" s="42" t="n">
        <f aca="false">$B$5*A4971</f>
        <v>2.22526455372055</v>
      </c>
      <c r="E4971" s="42" t="n">
        <f aca="false">$D$5*A4971+$F$5*B4971</f>
        <v>3.3819918971466</v>
      </c>
      <c r="F4971" s="43" t="n">
        <f aca="false">Inputs!$B$5*D4971+Inputs!$B$6*E4971</f>
        <v>53426.8605147246</v>
      </c>
      <c r="G4971" s="43" t="n">
        <f aca="false">F4971*SQRT(($B$6-2)/C4971)</f>
        <v>47133.6926752326</v>
      </c>
    </row>
    <row r="4972" customFormat="false" ht="15" hidden="false" customHeight="false" outlineLevel="0" collapsed="false">
      <c r="A4972" s="41" t="n">
        <v>-0.3543979442</v>
      </c>
      <c r="B4972" s="41" t="n">
        <v>1.279164903</v>
      </c>
      <c r="C4972" s="41" t="n">
        <v>11.5563010198</v>
      </c>
      <c r="D4972" s="42" t="n">
        <f aca="false">$B$5*A4972</f>
        <v>-0.9054789640938</v>
      </c>
      <c r="E4972" s="42" t="n">
        <f aca="false">$D$5*A4972+$F$5*B4972</f>
        <v>1.36546974393811</v>
      </c>
      <c r="F4972" s="43" t="n">
        <f aca="false">Inputs!$B$5*D4972+Inputs!$B$6*E4972</f>
        <v>-158821.383606285</v>
      </c>
      <c r="G4972" s="43" t="n">
        <f aca="false">F4972*SQRT(($B$6-2)/C4972)</f>
        <v>-66071.5583407331</v>
      </c>
    </row>
    <row r="4973" customFormat="false" ht="15" hidden="false" customHeight="false" outlineLevel="0" collapsed="false">
      <c r="A4973" s="41" t="n">
        <v>0.0004749864</v>
      </c>
      <c r="B4973" s="41" t="n">
        <v>0.1281061249</v>
      </c>
      <c r="C4973" s="41" t="n">
        <v>2.7904807937</v>
      </c>
      <c r="D4973" s="42" t="n">
        <f aca="false">$B$5*A4973</f>
        <v>0.00121357982028227</v>
      </c>
      <c r="E4973" s="42" t="n">
        <f aca="false">$D$5*A4973+$F$5*B4973</f>
        <v>0.222336799978665</v>
      </c>
      <c r="F4973" s="43" t="n">
        <f aca="false">Inputs!$B$5*D4973+Inputs!$B$6*E4973</f>
        <v>-10995.482016905</v>
      </c>
      <c r="G4973" s="43" t="n">
        <f aca="false">F4973*SQRT(($B$6-2)/C4973)</f>
        <v>-9308.71537793725</v>
      </c>
    </row>
    <row r="4974" customFormat="false" ht="15" hidden="false" customHeight="false" outlineLevel="0" collapsed="false">
      <c r="A4974" s="41" t="n">
        <v>-1.5378334518</v>
      </c>
      <c r="B4974" s="41" t="n">
        <v>0.6447649696</v>
      </c>
      <c r="C4974" s="41" t="n">
        <v>1.9909223119</v>
      </c>
      <c r="D4974" s="42" t="n">
        <f aca="false">$B$5*A4974</f>
        <v>-3.92913069523572</v>
      </c>
      <c r="E4974" s="42" t="n">
        <f aca="false">$D$5*A4974+$F$5*B4974</f>
        <v>-2.5460654837763</v>
      </c>
      <c r="F4974" s="43" t="n">
        <f aca="false">Inputs!$B$5*D4974+Inputs!$B$6*E4974</f>
        <v>-265609.795334758</v>
      </c>
      <c r="G4974" s="43" t="n">
        <f aca="false">F4974*SQRT(($B$6-2)/C4974)</f>
        <v>-266214.635792276</v>
      </c>
    </row>
    <row r="4975" customFormat="false" ht="15" hidden="false" customHeight="false" outlineLevel="0" collapsed="false">
      <c r="A4975" s="41" t="n">
        <v>-0.2604117136</v>
      </c>
      <c r="B4975" s="41" t="n">
        <v>0.4647788621</v>
      </c>
      <c r="C4975" s="41" t="n">
        <v>4.8207735293</v>
      </c>
      <c r="D4975" s="42" t="n">
        <f aca="false">$B$5*A4975</f>
        <v>-0.665346209049537</v>
      </c>
      <c r="E4975" s="42" t="n">
        <f aca="false">$D$5*A4975+$F$5*B4975</f>
        <v>0.182881734181981</v>
      </c>
      <c r="F4975" s="43" t="n">
        <f aca="false">Inputs!$B$5*D4975+Inputs!$B$6*E4975</f>
        <v>-75678.7076140528</v>
      </c>
      <c r="G4975" s="43" t="n">
        <f aca="false">F4975*SQRT(($B$6-2)/C4975)</f>
        <v>-48745.0297633824</v>
      </c>
    </row>
    <row r="4976" customFormat="false" ht="15" hidden="false" customHeight="false" outlineLevel="0" collapsed="false">
      <c r="A4976" s="41" t="n">
        <v>0.2351136998</v>
      </c>
      <c r="B4976" s="41" t="n">
        <v>0.1809365767</v>
      </c>
      <c r="C4976" s="41" t="n">
        <v>9.1511640942</v>
      </c>
      <c r="D4976" s="42" t="n">
        <f aca="false">$B$5*A4976</f>
        <v>0.600710339389053</v>
      </c>
      <c r="E4976" s="42" t="n">
        <f aca="false">$D$5*A4976+$F$5*B4976</f>
        <v>0.871904909684375</v>
      </c>
      <c r="F4976" s="43" t="n">
        <f aca="false">Inputs!$B$5*D4976+Inputs!$B$6*E4976</f>
        <v>16475.7884546865</v>
      </c>
      <c r="G4976" s="43" t="n">
        <f aca="false">F4976*SQRT(($B$6-2)/C4976)</f>
        <v>7702.34617010449</v>
      </c>
    </row>
    <row r="4977" customFormat="false" ht="15" hidden="false" customHeight="false" outlineLevel="0" collapsed="false">
      <c r="A4977" s="41" t="n">
        <v>-0.0457135725</v>
      </c>
      <c r="B4977" s="41" t="n">
        <v>0.7865997347</v>
      </c>
      <c r="C4977" s="41" t="n">
        <v>0.180729687</v>
      </c>
      <c r="D4977" s="42" t="n">
        <f aca="false">$B$5*A4977</f>
        <v>-0.116797173769629</v>
      </c>
      <c r="E4977" s="42" t="n">
        <f aca="false">$D$5*A4977+$F$5*B4977</f>
        <v>1.24947719175928</v>
      </c>
      <c r="F4977" s="43" t="n">
        <f aca="false">Inputs!$B$5*D4977+Inputs!$B$6*E4977</f>
        <v>-74153.5769649272</v>
      </c>
      <c r="G4977" s="43" t="n">
        <f aca="false">F4977*SQRT(($B$6-2)/C4977)</f>
        <v>-246679.099658798</v>
      </c>
    </row>
    <row r="4978" customFormat="false" ht="15" hidden="false" customHeight="false" outlineLevel="0" collapsed="false">
      <c r="A4978" s="41" t="n">
        <v>-0.1988925369</v>
      </c>
      <c r="B4978" s="41" t="n">
        <v>-1.4551974195</v>
      </c>
      <c r="C4978" s="41" t="n">
        <v>6.9050994795</v>
      </c>
      <c r="D4978" s="42" t="n">
        <f aca="false">$B$5*A4978</f>
        <v>-0.508166063673797</v>
      </c>
      <c r="E4978" s="42" t="n">
        <f aca="false">$D$5*A4978+$F$5*B4978</f>
        <v>-2.98603618973513</v>
      </c>
      <c r="F4978" s="43" t="n">
        <f aca="false">Inputs!$B$5*D4978+Inputs!$B$6*E4978</f>
        <v>98485.2031193767</v>
      </c>
      <c r="G4978" s="43" t="n">
        <f aca="false">F4978*SQRT(($B$6-2)/C4978)</f>
        <v>53003.0685060605</v>
      </c>
    </row>
    <row r="4979" customFormat="false" ht="15" hidden="false" customHeight="false" outlineLevel="0" collapsed="false">
      <c r="A4979" s="41" t="n">
        <v>0.5689556064</v>
      </c>
      <c r="B4979" s="41" t="n">
        <v>-0.8090055249</v>
      </c>
      <c r="C4979" s="41" t="n">
        <v>4.9772266464</v>
      </c>
      <c r="D4979" s="42" t="n">
        <f aca="false">$B$5*A4979</f>
        <v>1.45366907886943</v>
      </c>
      <c r="E4979" s="42" t="n">
        <f aca="false">$D$5*A4979+$F$5*B4979</f>
        <v>-0.0430658911084565</v>
      </c>
      <c r="F4979" s="43" t="n">
        <f aca="false">Inputs!$B$5*D4979+Inputs!$B$6*E4979</f>
        <v>147520.202442365</v>
      </c>
      <c r="G4979" s="43" t="n">
        <f aca="false">F4979*SQRT(($B$6-2)/C4979)</f>
        <v>93513.1720201215</v>
      </c>
    </row>
    <row r="4980" customFormat="false" ht="15" hidden="false" customHeight="false" outlineLevel="0" collapsed="false">
      <c r="A4980" s="41" t="n">
        <v>-1.3242618427</v>
      </c>
      <c r="B4980" s="41" t="n">
        <v>-1.0222433341</v>
      </c>
      <c r="C4980" s="41" t="n">
        <v>8.1859981998</v>
      </c>
      <c r="D4980" s="42" t="n">
        <f aca="false">$B$5*A4980</f>
        <v>-3.38345992447476</v>
      </c>
      <c r="E4980" s="42" t="n">
        <f aca="false">$D$5*A4980+$F$5*B4980</f>
        <v>-4.91635026301933</v>
      </c>
      <c r="F4980" s="43" t="n">
        <f aca="false">Inputs!$B$5*D4980+Inputs!$B$6*E4980</f>
        <v>-92528.47929651</v>
      </c>
      <c r="G4980" s="43" t="n">
        <f aca="false">F4980*SQRT(($B$6-2)/C4980)</f>
        <v>-45735.6230755156</v>
      </c>
    </row>
    <row r="4981" customFormat="false" ht="15" hidden="false" customHeight="false" outlineLevel="0" collapsed="false">
      <c r="A4981" s="41" t="n">
        <v>0.2833323794</v>
      </c>
      <c r="B4981" s="41" t="n">
        <v>-0.0965188031</v>
      </c>
      <c r="C4981" s="41" t="n">
        <v>7.2171627144</v>
      </c>
      <c r="D4981" s="42" t="n">
        <f aca="false">$B$5*A4981</f>
        <v>0.72390800678167</v>
      </c>
      <c r="E4981" s="42" t="n">
        <f aca="false">$D$5*A4981+$F$5*B4981</f>
        <v>0.507550981428974</v>
      </c>
      <c r="F4981" s="43" t="n">
        <f aca="false">Inputs!$B$5*D4981+Inputs!$B$6*E4981</f>
        <v>47013.2516067183</v>
      </c>
      <c r="G4981" s="43" t="n">
        <f aca="false">F4981*SQRT(($B$6-2)/C4981)</f>
        <v>24748.6799296536</v>
      </c>
    </row>
    <row r="4982" customFormat="false" ht="15" hidden="false" customHeight="false" outlineLevel="0" collapsed="false">
      <c r="A4982" s="41" t="n">
        <v>-2.1326830297</v>
      </c>
      <c r="B4982" s="41" t="n">
        <v>-0.3836559431</v>
      </c>
      <c r="C4982" s="41" t="n">
        <v>4.3007436519</v>
      </c>
      <c r="D4982" s="42" t="n">
        <f aca="false">$B$5*A4982</f>
        <v>-5.44895830260063</v>
      </c>
      <c r="E4982" s="42" t="n">
        <f aca="false">$D$5*A4982+$F$5*B4982</f>
        <v>-5.73738230241706</v>
      </c>
      <c r="F4982" s="43" t="n">
        <f aca="false">Inputs!$B$5*D4982+Inputs!$B$6*E4982</f>
        <v>-258026.71513921</v>
      </c>
      <c r="G4982" s="43" t="n">
        <f aca="false">F4982*SQRT(($B$6-2)/C4982)</f>
        <v>-175957.54456345</v>
      </c>
    </row>
    <row r="4983" customFormat="false" ht="15" hidden="false" customHeight="false" outlineLevel="0" collapsed="false">
      <c r="A4983" s="41" t="n">
        <v>1.169231225</v>
      </c>
      <c r="B4983" s="41" t="n">
        <v>-0.4512956709</v>
      </c>
      <c r="C4983" s="41" t="n">
        <v>4.8890866367</v>
      </c>
      <c r="D4983" s="42" t="n">
        <f aca="false">$B$5*A4983</f>
        <v>2.98736010105536</v>
      </c>
      <c r="E4983" s="42" t="n">
        <f aca="false">$D$5*A4983+$F$5*B4983</f>
        <v>2.00301613287153</v>
      </c>
      <c r="F4983" s="43" t="n">
        <f aca="false">Inputs!$B$5*D4983+Inputs!$B$6*E4983</f>
        <v>198585.20346196</v>
      </c>
      <c r="G4983" s="43" t="n">
        <f aca="false">F4983*SQRT(($B$6-2)/C4983)</f>
        <v>127012.95419672</v>
      </c>
    </row>
    <row r="4984" customFormat="false" ht="15" hidden="false" customHeight="false" outlineLevel="0" collapsed="false">
      <c r="A4984" s="41" t="n">
        <v>-0.1654765534</v>
      </c>
      <c r="B4984" s="41" t="n">
        <v>1.0429914373</v>
      </c>
      <c r="C4984" s="41" t="n">
        <v>3.4281325379</v>
      </c>
      <c r="D4984" s="42" t="n">
        <f aca="false">$B$5*A4984</f>
        <v>-0.422788959717799</v>
      </c>
      <c r="E4984" s="42" t="n">
        <f aca="false">$D$5*A4984+$F$5*B4984</f>
        <v>1.40721358610769</v>
      </c>
      <c r="F4984" s="43" t="n">
        <f aca="false">Inputs!$B$5*D4984+Inputs!$B$6*E4984</f>
        <v>-112639.575277164</v>
      </c>
      <c r="G4984" s="43" t="n">
        <f aca="false">F4984*SQRT(($B$6-2)/C4984)</f>
        <v>-86035.403521955</v>
      </c>
    </row>
    <row r="4985" customFormat="false" ht="15" hidden="false" customHeight="false" outlineLevel="0" collapsed="false">
      <c r="A4985" s="41" t="n">
        <v>0.7954892582</v>
      </c>
      <c r="B4985" s="41" t="n">
        <v>1.0217510877</v>
      </c>
      <c r="C4985" s="41" t="n">
        <v>8.4243311085</v>
      </c>
      <c r="D4985" s="42" t="n">
        <f aca="false">$B$5*A4985</f>
        <v>2.03245758405469</v>
      </c>
      <c r="E4985" s="42" t="n">
        <f aca="false">$D$5*A4985+$F$5*B4985</f>
        <v>3.65723947604569</v>
      </c>
      <c r="F4985" s="43" t="n">
        <f aca="false">Inputs!$B$5*D4985+Inputs!$B$6*E4985</f>
        <v>20383.7846031845</v>
      </c>
      <c r="G4985" s="43" t="n">
        <f aca="false">F4985*SQRT(($B$6-2)/C4985)</f>
        <v>9931.8946746222</v>
      </c>
    </row>
    <row r="4986" customFormat="false" ht="15" hidden="false" customHeight="false" outlineLevel="0" collapsed="false">
      <c r="A4986" s="41" t="n">
        <v>-2.7725536101</v>
      </c>
      <c r="B4986" s="41" t="n">
        <v>1.7335230384</v>
      </c>
      <c r="C4986" s="41" t="n">
        <v>1.7181896677</v>
      </c>
      <c r="D4986" s="42" t="n">
        <f aca="false">$B$5*A4986</f>
        <v>-7.08381358259548</v>
      </c>
      <c r="E4986" s="42" t="n">
        <f aca="false">$D$5*A4986+$F$5*B4986</f>
        <v>-3.60418368721698</v>
      </c>
      <c r="F4986" s="43" t="n">
        <f aca="false">Inputs!$B$5*D4986+Inputs!$B$6*E4986</f>
        <v>-528172.173898699</v>
      </c>
      <c r="G4986" s="43" t="n">
        <f aca="false">F4986*SQRT(($B$6-2)/C4986)</f>
        <v>-569842.666407826</v>
      </c>
    </row>
    <row r="4987" customFormat="false" ht="15" hidden="false" customHeight="false" outlineLevel="0" collapsed="false">
      <c r="A4987" s="41" t="n">
        <v>0.6364004354</v>
      </c>
      <c r="B4987" s="41" t="n">
        <v>2.461476414</v>
      </c>
      <c r="C4987" s="41" t="n">
        <v>3.3942389129</v>
      </c>
      <c r="D4987" s="42" t="n">
        <f aca="false">$B$5*A4987</f>
        <v>1.62598913573166</v>
      </c>
      <c r="E4987" s="42" t="n">
        <f aca="false">$D$5*A4987+$F$5*B4987</f>
        <v>5.7647112317247</v>
      </c>
      <c r="F4987" s="43" t="n">
        <f aca="false">Inputs!$B$5*D4987+Inputs!$B$6*E4987</f>
        <v>-125636.648013069</v>
      </c>
      <c r="G4987" s="43" t="n">
        <f aca="false">F4987*SQRT(($B$6-2)/C4987)</f>
        <v>-96440.6513054559</v>
      </c>
    </row>
    <row r="4988" customFormat="false" ht="15" hidden="false" customHeight="false" outlineLevel="0" collapsed="false">
      <c r="A4988" s="41" t="n">
        <v>-0.7823260308</v>
      </c>
      <c r="B4988" s="41" t="n">
        <v>-1.7634506056</v>
      </c>
      <c r="C4988" s="41" t="n">
        <v>5.5996355925</v>
      </c>
      <c r="D4988" s="42" t="n">
        <f aca="false">$B$5*A4988</f>
        <v>-1.99882582714033</v>
      </c>
      <c r="E4988" s="42" t="n">
        <f aca="false">$D$5*A4988+$F$5*B4988</f>
        <v>-4.90664187670628</v>
      </c>
      <c r="F4988" s="43" t="n">
        <f aca="false">Inputs!$B$5*D4988+Inputs!$B$6*E4988</f>
        <v>45449.5111212809</v>
      </c>
      <c r="G4988" s="43" t="n">
        <f aca="false">F4988*SQRT(($B$6-2)/C4988)</f>
        <v>27162.1617591093</v>
      </c>
    </row>
    <row r="4989" customFormat="false" ht="15" hidden="false" customHeight="false" outlineLevel="0" collapsed="false">
      <c r="A4989" s="41" t="n">
        <v>0.0072184567</v>
      </c>
      <c r="B4989" s="41" t="n">
        <v>-0.2753723298</v>
      </c>
      <c r="C4989" s="41" t="n">
        <v>6.059104215</v>
      </c>
      <c r="D4989" s="42" t="n">
        <f aca="false">$B$5*A4989</f>
        <v>0.0184429983357447</v>
      </c>
      <c r="E4989" s="42" t="n">
        <f aca="false">$D$5*A4989+$F$5*B4989</f>
        <v>-0.458320664583301</v>
      </c>
      <c r="F4989" s="43" t="n">
        <f aca="false">Inputs!$B$5*D4989+Inputs!$B$6*E4989</f>
        <v>24760.3330627395</v>
      </c>
      <c r="G4989" s="43" t="n">
        <f aca="false">F4989*SQRT(($B$6-2)/C4989)</f>
        <v>14225.4911225474</v>
      </c>
    </row>
    <row r="4990" customFormat="false" ht="15" hidden="false" customHeight="false" outlineLevel="0" collapsed="false">
      <c r="A4990" s="41" t="n">
        <v>0.6536639836</v>
      </c>
      <c r="B4990" s="41" t="n">
        <v>1.0749283446</v>
      </c>
      <c r="C4990" s="41" t="n">
        <v>6.0738596496</v>
      </c>
      <c r="D4990" s="42" t="n">
        <f aca="false">$B$5*A4990</f>
        <v>1.6700971222382</v>
      </c>
      <c r="E4990" s="42" t="n">
        <f aca="false">$D$5*A4990+$F$5*B4990</f>
        <v>3.41157730780898</v>
      </c>
      <c r="F4990" s="43" t="n">
        <f aca="false">Inputs!$B$5*D4990+Inputs!$B$6*E4990</f>
        <v>-3569.15316662897</v>
      </c>
      <c r="G4990" s="43" t="n">
        <f aca="false">F4990*SQRT(($B$6-2)/C4990)</f>
        <v>-2048.08420059268</v>
      </c>
    </row>
    <row r="4991" customFormat="false" ht="15" hidden="false" customHeight="false" outlineLevel="0" collapsed="false">
      <c r="A4991" s="41" t="n">
        <v>-0.0872941449</v>
      </c>
      <c r="B4991" s="41" t="n">
        <v>-0.2407080458</v>
      </c>
      <c r="C4991" s="41" t="n">
        <v>4.5987145208</v>
      </c>
      <c r="D4991" s="42" t="n">
        <f aca="false">$B$5*A4991</f>
        <v>-0.223034623053285</v>
      </c>
      <c r="E4991" s="42" t="n">
        <f aca="false">$D$5*A4991+$F$5*B4991</f>
        <v>-0.623365343735204</v>
      </c>
      <c r="F4991" s="43" t="n">
        <f aca="false">Inputs!$B$5*D4991+Inputs!$B$6*E4991</f>
        <v>8864.80488143172</v>
      </c>
      <c r="G4991" s="43" t="n">
        <f aca="false">F4991*SQRT(($B$6-2)/C4991)</f>
        <v>5846.09614798579</v>
      </c>
    </row>
    <row r="4992" customFormat="false" ht="15" hidden="false" customHeight="false" outlineLevel="0" collapsed="false">
      <c r="A4992" s="41" t="n">
        <v>0.5227198195</v>
      </c>
      <c r="B4992" s="41" t="n">
        <v>-0.2563286657</v>
      </c>
      <c r="C4992" s="41" t="n">
        <v>6.1034915795</v>
      </c>
      <c r="D4992" s="42" t="n">
        <f aca="false">$B$5*A4992</f>
        <v>1.33553765877674</v>
      </c>
      <c r="E4992" s="42" t="n">
        <f aca="false">$D$5*A4992+$F$5*B4992</f>
        <v>0.80124364064206</v>
      </c>
      <c r="F4992" s="43" t="n">
        <f aca="false">Inputs!$B$5*D4992+Inputs!$B$6*E4992</f>
        <v>93491.5838455712</v>
      </c>
      <c r="G4992" s="43" t="n">
        <f aca="false">F4992*SQRT(($B$6-2)/C4992)</f>
        <v>53517.810841403</v>
      </c>
    </row>
    <row r="4993" customFormat="false" ht="15" hidden="false" customHeight="false" outlineLevel="0" collapsed="false">
      <c r="A4993" s="41" t="n">
        <v>-0.3399821009</v>
      </c>
      <c r="B4993" s="41" t="n">
        <v>1.0371349387</v>
      </c>
      <c r="C4993" s="41" t="n">
        <v>4.8740301133</v>
      </c>
      <c r="D4993" s="42" t="n">
        <f aca="false">$B$5*A4993</f>
        <v>-0.868646801065066</v>
      </c>
      <c r="E4993" s="42" t="n">
        <f aca="false">$D$5*A4993+$F$5*B4993</f>
        <v>0.981849634305419</v>
      </c>
      <c r="F4993" s="43" t="n">
        <f aca="false">Inputs!$B$5*D4993+Inputs!$B$6*E4993</f>
        <v>-135957.161821778</v>
      </c>
      <c r="G4993" s="43" t="n">
        <f aca="false">F4993*SQRT(($B$6-2)/C4993)</f>
        <v>-87090.9411273953</v>
      </c>
    </row>
    <row r="4994" customFormat="false" ht="15" hidden="false" customHeight="false" outlineLevel="0" collapsed="false">
      <c r="A4994" s="41" t="n">
        <v>1.2597778569</v>
      </c>
      <c r="B4994" s="41" t="n">
        <v>1.0839662439</v>
      </c>
      <c r="C4994" s="41" t="n">
        <v>9.7028570307</v>
      </c>
      <c r="D4994" s="42" t="n">
        <f aca="false">$B$5*A4994</f>
        <v>3.21870475696207</v>
      </c>
      <c r="E4994" s="42" t="n">
        <f aca="false">$D$5*A4994+$F$5*B4994</f>
        <v>4.86948464174862</v>
      </c>
      <c r="F4994" s="43" t="n">
        <f aca="false">Inputs!$B$5*D4994+Inputs!$B$6*E4994</f>
        <v>78396.2436087766</v>
      </c>
      <c r="G4994" s="43" t="n">
        <f aca="false">F4994*SQRT(($B$6-2)/C4994)</f>
        <v>35592.6591392298</v>
      </c>
    </row>
    <row r="4995" customFormat="false" ht="15" hidden="false" customHeight="false" outlineLevel="0" collapsed="false">
      <c r="A4995" s="41" t="n">
        <v>-0.1682297127</v>
      </c>
      <c r="B4995" s="41" t="n">
        <v>-2.1397889878</v>
      </c>
      <c r="C4995" s="41" t="n">
        <v>1.6646104047</v>
      </c>
      <c r="D4995" s="42" t="n">
        <f aca="false">$B$5*A4995</f>
        <v>-0.429823221264029</v>
      </c>
      <c r="E4995" s="42" t="n">
        <f aca="false">$D$5*A4995+$F$5*B4995</f>
        <v>-4.09518593329294</v>
      </c>
      <c r="F4995" s="43" t="n">
        <f aca="false">Inputs!$B$5*D4995+Inputs!$B$6*E4995</f>
        <v>161776.974538244</v>
      </c>
      <c r="G4995" s="43" t="n">
        <f aca="false">F4995*SQRT(($B$6-2)/C4995)</f>
        <v>177327.219605077</v>
      </c>
    </row>
    <row r="4996" customFormat="false" ht="15" hidden="false" customHeight="false" outlineLevel="0" collapsed="false">
      <c r="A4996" s="41" t="n">
        <v>-0.1482060864</v>
      </c>
      <c r="B4996" s="41" t="n">
        <v>-0.7579800127</v>
      </c>
      <c r="C4996" s="41" t="n">
        <v>6.0870744945</v>
      </c>
      <c r="D4996" s="42" t="n">
        <f aca="false">$B$5*A4996</f>
        <v>-0.378663295829209</v>
      </c>
      <c r="E4996" s="42" t="n">
        <f aca="false">$D$5*A4996+$F$5*B4996</f>
        <v>-1.66150710731265</v>
      </c>
      <c r="F4996" s="43" t="n">
        <f aca="false">Inputs!$B$5*D4996+Inputs!$B$6*E4996</f>
        <v>45209.0257827117</v>
      </c>
      <c r="G4996" s="43" t="n">
        <f aca="false">F4996*SQRT(($B$6-2)/C4996)</f>
        <v>25914.0825509785</v>
      </c>
    </row>
    <row r="4997" customFormat="false" ht="15" hidden="false" customHeight="false" outlineLevel="0" collapsed="false">
      <c r="A4997" s="41" t="n">
        <v>-0.129725019</v>
      </c>
      <c r="B4997" s="41" t="n">
        <v>-0.6710908927</v>
      </c>
      <c r="C4997" s="41" t="n">
        <v>3.0239823136</v>
      </c>
      <c r="D4997" s="42" t="n">
        <f aca="false">$B$5*A4997</f>
        <v>-0.331444574505996</v>
      </c>
      <c r="E4997" s="42" t="n">
        <f aca="false">$D$5*A4997+$F$5*B4997</f>
        <v>-1.46749448682157</v>
      </c>
      <c r="F4997" s="43" t="n">
        <f aca="false">Inputs!$B$5*D4997+Inputs!$B$6*E4997</f>
        <v>40230.2668904791</v>
      </c>
      <c r="G4997" s="43" t="n">
        <f aca="false">F4997*SQRT(($B$6-2)/C4997)</f>
        <v>32717.3626710851</v>
      </c>
    </row>
    <row r="4998" customFormat="false" ht="15" hidden="false" customHeight="false" outlineLevel="0" collapsed="false">
      <c r="A4998" s="41" t="n">
        <v>-0.0207398555</v>
      </c>
      <c r="B4998" s="41" t="n">
        <v>-1.0392756292</v>
      </c>
      <c r="C4998" s="41" t="n">
        <v>3.616983082</v>
      </c>
      <c r="D4998" s="42" t="n">
        <f aca="false">$B$5*A4998</f>
        <v>-0.0529898753108938</v>
      </c>
      <c r="E4998" s="42" t="n">
        <f aca="false">$D$5*A4998+$F$5*B4998</f>
        <v>-1.84391563452875</v>
      </c>
      <c r="F4998" s="43" t="n">
        <f aca="false">Inputs!$B$5*D4998+Inputs!$B$6*E4998</f>
        <v>86896.7941953481</v>
      </c>
      <c r="G4998" s="43" t="n">
        <f aca="false">F4998*SQRT(($B$6-2)/C4998)</f>
        <v>64616.8099793868</v>
      </c>
    </row>
    <row r="4999" customFormat="false" ht="15" hidden="false" customHeight="false" outlineLevel="0" collapsed="false">
      <c r="A4999" s="41" t="n">
        <v>-1.2807174367</v>
      </c>
      <c r="B4999" s="41" t="n">
        <v>1.2226914826</v>
      </c>
      <c r="C4999" s="41" t="n">
        <v>10.1947465244</v>
      </c>
      <c r="D4999" s="42" t="n">
        <f aca="false">$B$5*A4999</f>
        <v>-3.2722049234731</v>
      </c>
      <c r="E4999" s="42" t="n">
        <f aca="false">$D$5*A4999+$F$5*B4999</f>
        <v>-0.936304000675155</v>
      </c>
      <c r="F4999" s="43" t="n">
        <f aca="false">Inputs!$B$5*D4999+Inputs!$B$6*E4999</f>
        <v>-280405.292313552</v>
      </c>
      <c r="G4999" s="43" t="n">
        <f aca="false">F4999*SQRT(($B$6-2)/C4999)</f>
        <v>-124197.538309517</v>
      </c>
    </row>
    <row r="5000" customFormat="false" ht="15" hidden="false" customHeight="false" outlineLevel="0" collapsed="false">
      <c r="A5000" s="41" t="n">
        <v>-0.9696576134</v>
      </c>
      <c r="B5000" s="41" t="n">
        <v>0.0003316253</v>
      </c>
      <c r="C5000" s="41" t="n">
        <v>10.099347177</v>
      </c>
      <c r="D5000" s="42" t="n">
        <f aca="false">$B$5*A5000</f>
        <v>-2.47745390648092</v>
      </c>
      <c r="E5000" s="42" t="n">
        <f aca="false">$D$5*A5000+$F$5*B5000</f>
        <v>-2.30681281733607</v>
      </c>
      <c r="F5000" s="43" t="n">
        <f aca="false">Inputs!$B$5*D5000+Inputs!$B$6*E5000</f>
        <v>-132404.749781289</v>
      </c>
      <c r="G5000" s="43" t="n">
        <f aca="false">F5000*SQRT(($B$6-2)/C5000)</f>
        <v>-58921.2445872101</v>
      </c>
    </row>
    <row r="5001" customFormat="false" ht="15" hidden="false" customHeight="false" outlineLevel="0" collapsed="false">
      <c r="A5001" s="41" t="n">
        <v>0.9545148466</v>
      </c>
      <c r="B5001" s="41" t="n">
        <v>0.9143041262</v>
      </c>
      <c r="C5001" s="41" t="n">
        <v>8.4226085237</v>
      </c>
      <c r="D5001" s="42" t="n">
        <f aca="false">$B$5*A5001</f>
        <v>2.43876446987449</v>
      </c>
      <c r="E5001" s="42" t="n">
        <f aca="false">$D$5*A5001+$F$5*B5001</f>
        <v>3.85012139544142</v>
      </c>
      <c r="F5001" s="43" t="n">
        <f aca="false">Inputs!$B$5*D5001+Inputs!$B$6*E5001</f>
        <v>51370.3772153778</v>
      </c>
      <c r="G5001" s="43" t="n">
        <f aca="false">F5001*SQRT(($B$6-2)/C5001)</f>
        <v>25032.5126825602</v>
      </c>
    </row>
    <row r="5002" customFormat="false" ht="15" hidden="false" customHeight="false" outlineLevel="0" collapsed="false">
      <c r="A5002" s="41" t="n">
        <v>0.7948482049</v>
      </c>
      <c r="B5002" s="41" t="n">
        <v>0.3028665145</v>
      </c>
      <c r="C5002" s="41" t="n">
        <v>2.216703885</v>
      </c>
      <c r="D5002" s="42" t="n">
        <f aca="false">$B$5*A5002</f>
        <v>2.03081970695209</v>
      </c>
      <c r="E5002" s="42" t="n">
        <f aca="false">$D$5*A5002+$F$5*B5002</f>
        <v>2.41438415411483</v>
      </c>
      <c r="F5002" s="43" t="n">
        <f aca="false">Inputs!$B$5*D5002+Inputs!$B$6*E5002</f>
        <v>82362.762989468</v>
      </c>
      <c r="G5002" s="43" t="n">
        <f aca="false">F5002*SQRT(($B$6-2)/C5002)</f>
        <v>78233.374590219</v>
      </c>
    </row>
    <row r="5003" customFormat="false" ht="15" hidden="false" customHeight="false" outlineLevel="0" collapsed="false">
      <c r="A5003" s="41" t="n">
        <v>0.7240033085</v>
      </c>
      <c r="B5003" s="41" t="n">
        <v>1.3730881326</v>
      </c>
      <c r="C5003" s="41" t="n">
        <v>2.0341691487</v>
      </c>
      <c r="D5003" s="42" t="n">
        <f aca="false">$B$5*A5003</f>
        <v>1.84981255255561</v>
      </c>
      <c r="E5003" s="42" t="n">
        <f aca="false">$D$5*A5003+$F$5*B5003</f>
        <v>4.09380163990832</v>
      </c>
      <c r="F5003" s="43" t="n">
        <f aca="false">Inputs!$B$5*D5003+Inputs!$B$6*E5003</f>
        <v>-19708.8267398544</v>
      </c>
      <c r="G5003" s="43" t="n">
        <f aca="false">F5003*SQRT(($B$6-2)/C5003)</f>
        <v>-19542.595270509</v>
      </c>
    </row>
    <row r="5004" customFormat="false" ht="15" hidden="false" customHeight="false" outlineLevel="0" collapsed="false">
      <c r="A5004" s="41" t="n">
        <v>0.425022594</v>
      </c>
      <c r="B5004" s="41" t="n">
        <v>-1.8372023468</v>
      </c>
      <c r="C5004" s="41" t="n">
        <v>1.0283114506</v>
      </c>
      <c r="D5004" s="42" t="n">
        <f aca="false">$B$5*A5004</f>
        <v>1.08592339326437</v>
      </c>
      <c r="E5004" s="42" t="n">
        <f aca="false">$D$5*A5004+$F$5*B5004</f>
        <v>-2.1610001937141</v>
      </c>
      <c r="F5004" s="43" t="n">
        <f aca="false">Inputs!$B$5*D5004+Inputs!$B$6*E5004</f>
        <v>216642.349012142</v>
      </c>
      <c r="G5004" s="43" t="n">
        <f aca="false">F5004*SQRT(($B$6-2)/C5004)</f>
        <v>302131.507698113</v>
      </c>
    </row>
    <row r="5005" customFormat="false" ht="15" hidden="false" customHeight="false" outlineLevel="0" collapsed="false">
      <c r="A5005" s="41" t="n">
        <v>-0.5285332062</v>
      </c>
      <c r="B5005" s="41" t="n">
        <v>0.6963700717</v>
      </c>
      <c r="C5005" s="41" t="n">
        <v>8.9171074612</v>
      </c>
      <c r="D5005" s="42" t="n">
        <f aca="false">$B$5*A5005</f>
        <v>-1.35039073412083</v>
      </c>
      <c r="E5005" s="42" t="n">
        <f aca="false">$D$5*A5005+$F$5*B5005</f>
        <v>-0.055238090679355</v>
      </c>
      <c r="F5005" s="43" t="n">
        <f aca="false">Inputs!$B$5*D5005+Inputs!$B$6*E5005</f>
        <v>-132277.168878115</v>
      </c>
      <c r="G5005" s="43" t="n">
        <f aca="false">F5005*SQRT(($B$6-2)/C5005)</f>
        <v>-62645.2127926899</v>
      </c>
    </row>
    <row r="5006" customFormat="false" ht="15" hidden="false" customHeight="false" outlineLevel="0" collapsed="false">
      <c r="A5006" s="41" t="n">
        <v>-0.6270959337</v>
      </c>
      <c r="B5006" s="41" t="n">
        <v>1.6201061395</v>
      </c>
      <c r="C5006" s="41" t="n">
        <v>1.3836752858</v>
      </c>
      <c r="D5006" s="42" t="n">
        <f aca="false">$B$5*A5006</f>
        <v>-1.60221633823493</v>
      </c>
      <c r="E5006" s="42" t="n">
        <f aca="false">$D$5*A5006+$F$5*B5006</f>
        <v>1.30527928454613</v>
      </c>
      <c r="F5006" s="43" t="n">
        <f aca="false">Inputs!$B$5*D5006+Inputs!$B$6*E5006</f>
        <v>-225485.598050799</v>
      </c>
      <c r="G5006" s="43" t="n">
        <f aca="false">F5006*SQRT(($B$6-2)/C5006)</f>
        <v>-271092.007859617</v>
      </c>
    </row>
    <row r="5007" customFormat="false" ht="15" hidden="false" customHeight="false" outlineLevel="0" collapsed="false">
      <c r="A5007" s="41" t="n">
        <v>-0.0631798282</v>
      </c>
      <c r="B5007" s="41" t="n">
        <v>0.0852487714</v>
      </c>
      <c r="C5007" s="41" t="n">
        <v>2.6114357158</v>
      </c>
      <c r="D5007" s="42" t="n">
        <f aca="false">$B$5*A5007</f>
        <v>-0.16142307348678</v>
      </c>
      <c r="E5007" s="42" t="n">
        <f aca="false">$D$5*A5007+$F$5*B5007</f>
        <v>-0.00313911499123118</v>
      </c>
      <c r="F5007" s="43" t="n">
        <f aca="false">Inputs!$B$5*D5007+Inputs!$B$6*E5007</f>
        <v>-15985.3515991164</v>
      </c>
      <c r="G5007" s="43" t="n">
        <f aca="false">F5007*SQRT(($B$6-2)/C5007)</f>
        <v>-13989.3495227897</v>
      </c>
    </row>
    <row r="5008" customFormat="false" ht="15" hidden="false" customHeight="false" outlineLevel="0" collapsed="false">
      <c r="A5008" s="41" t="n">
        <v>1.1247441989</v>
      </c>
      <c r="B5008" s="41" t="n">
        <v>-0.1828498973</v>
      </c>
      <c r="C5008" s="41" t="n">
        <v>2.2236593501</v>
      </c>
      <c r="D5008" s="42" t="n">
        <f aca="false">$B$5*A5008</f>
        <v>2.87369672640015</v>
      </c>
      <c r="E5008" s="42" t="n">
        <f aca="false">$D$5*A5008+$F$5*B5008</f>
        <v>2.36069257170109</v>
      </c>
      <c r="F5008" s="43" t="n">
        <f aca="false">Inputs!$B$5*D5008+Inputs!$B$6*E5008</f>
        <v>169335.04405496</v>
      </c>
      <c r="G5008" s="43" t="n">
        <f aca="false">F5008*SQRT(($B$6-2)/C5008)</f>
        <v>160593.407978203</v>
      </c>
    </row>
    <row r="5009" customFormat="false" ht="15" hidden="false" customHeight="false" outlineLevel="0" collapsed="false">
      <c r="A5009" s="41" t="n">
        <v>0.1762770357</v>
      </c>
      <c r="B5009" s="41" t="n">
        <v>0.899123484</v>
      </c>
      <c r="C5009" s="41" t="n">
        <v>2.0022303989</v>
      </c>
      <c r="D5009" s="42" t="n">
        <f aca="false">$B$5*A5009</f>
        <v>0.450383954792596</v>
      </c>
      <c r="E5009" s="42" t="n">
        <f aca="false">$D$5*A5009+$F$5*B5009</f>
        <v>1.97202308888757</v>
      </c>
      <c r="F5009" s="43" t="n">
        <f aca="false">Inputs!$B$5*D5009+Inputs!$B$6*E5009</f>
        <v>-53562.7589651188</v>
      </c>
      <c r="G5009" s="43" t="n">
        <f aca="false">F5009*SQRT(($B$6-2)/C5009)</f>
        <v>-53532.917342652</v>
      </c>
    </row>
    <row r="5010" customFormat="false" ht="15" hidden="false" customHeight="false" outlineLevel="0" collapsed="false">
      <c r="A5010" s="41" t="n">
        <v>-1.4722706158</v>
      </c>
      <c r="B5010" s="41" t="n">
        <v>-0.2852981624</v>
      </c>
      <c r="C5010" s="41" t="n">
        <v>0.5288428032</v>
      </c>
      <c r="D5010" s="42" t="n">
        <f aca="false">$B$5*A5010</f>
        <v>-3.76161908915589</v>
      </c>
      <c r="E5010" s="42" t="n">
        <f aca="false">$D$5*A5010+$F$5*B5010</f>
        <v>-3.99603422137642</v>
      </c>
      <c r="F5010" s="43" t="n">
        <f aca="false">Inputs!$B$5*D5010+Inputs!$B$6*E5010</f>
        <v>-176360.197846768</v>
      </c>
      <c r="G5010" s="43" t="n">
        <f aca="false">F5010*SQRT(($B$6-2)/C5010)</f>
        <v>-342966.953640116</v>
      </c>
    </row>
    <row r="5011" customFormat="false" ht="15" hidden="false" customHeight="false" outlineLevel="0" collapsed="false">
      <c r="A5011" s="41" t="n">
        <v>0.8291532954</v>
      </c>
      <c r="B5011" s="41" t="n">
        <v>0.0656001483</v>
      </c>
      <c r="C5011" s="41" t="n">
        <v>2.4214076637</v>
      </c>
      <c r="D5011" s="42" t="n">
        <f aca="false">$B$5*A5011</f>
        <v>2.1184684597664</v>
      </c>
      <c r="E5011" s="42" t="n">
        <f aca="false">$D$5*A5011+$F$5*B5011</f>
        <v>2.08631777106334</v>
      </c>
      <c r="F5011" s="43" t="n">
        <f aca="false">Inputs!$B$5*D5011+Inputs!$B$6*E5011</f>
        <v>107530.957423473</v>
      </c>
      <c r="G5011" s="43" t="n">
        <f aca="false">F5011*SQRT(($B$6-2)/C5011)</f>
        <v>97726.9970900996</v>
      </c>
    </row>
    <row r="5012" customFormat="false" ht="15" hidden="false" customHeight="false" outlineLevel="0" collapsed="false">
      <c r="A5012" s="41" t="n">
        <v>1.4673338121</v>
      </c>
      <c r="B5012" s="41" t="n">
        <v>-1.5759233582</v>
      </c>
      <c r="C5012" s="41" t="n">
        <v>3.844636093</v>
      </c>
      <c r="D5012" s="42" t="n">
        <f aca="false">$B$5*A5012</f>
        <v>3.74900566412517</v>
      </c>
      <c r="E5012" s="42" t="n">
        <f aca="false">$D$5*A5012+$F$5*B5012</f>
        <v>0.77043290766335</v>
      </c>
      <c r="F5012" s="43" t="n">
        <f aca="false">Inputs!$B$5*D5012+Inputs!$B$6*E5012</f>
        <v>336378.921029349</v>
      </c>
      <c r="G5012" s="43" t="n">
        <f aca="false">F5012*SQRT(($B$6-2)/C5012)</f>
        <v>242614.16396841</v>
      </c>
    </row>
    <row r="5013" customFormat="false" ht="15" hidden="false" customHeight="false" outlineLevel="0" collapsed="false">
      <c r="A5013" s="41" t="n">
        <v>-1.6900017679</v>
      </c>
      <c r="B5013" s="41" t="n">
        <v>0.7696865166</v>
      </c>
      <c r="C5013" s="41" t="n">
        <v>1.1815945129</v>
      </c>
      <c r="D5013" s="42" t="n">
        <f aca="false">$B$5*A5013</f>
        <v>-4.31791740092939</v>
      </c>
      <c r="E5013" s="42" t="n">
        <f aca="false">$D$5*A5013+$F$5*B5013</f>
        <v>-2.69245577962354</v>
      </c>
      <c r="F5013" s="43" t="n">
        <f aca="false">Inputs!$B$5*D5013+Inputs!$B$6*E5013</f>
        <v>-297168.951111762</v>
      </c>
      <c r="G5013" s="43" t="n">
        <f aca="false">F5013*SQRT(($B$6-2)/C5013)</f>
        <v>-386619.893136035</v>
      </c>
    </row>
    <row r="5014" customFormat="false" ht="15" hidden="false" customHeight="false" outlineLevel="0" collapsed="false">
      <c r="A5014" s="41" t="n">
        <v>0.8658072149</v>
      </c>
      <c r="B5014" s="41" t="n">
        <v>-0.1932500068</v>
      </c>
      <c r="C5014" s="41" t="n">
        <v>1.7681067818</v>
      </c>
      <c r="D5014" s="42" t="n">
        <f aca="false">$B$5*A5014</f>
        <v>2.2121184190904</v>
      </c>
      <c r="E5014" s="42" t="n">
        <f aca="false">$D$5*A5014+$F$5*B5014</f>
        <v>1.72657094723722</v>
      </c>
      <c r="F5014" s="43" t="n">
        <f aca="false">Inputs!$B$5*D5014+Inputs!$B$6*E5014</f>
        <v>134883.294547179</v>
      </c>
      <c r="G5014" s="43" t="n">
        <f aca="false">F5014*SQRT(($B$6-2)/C5014)</f>
        <v>143456.066328114</v>
      </c>
    </row>
    <row r="5015" customFormat="false" ht="15" hidden="false" customHeight="false" outlineLevel="0" collapsed="false">
      <c r="A5015" s="41" t="n">
        <v>0.4003944</v>
      </c>
      <c r="B5015" s="41" t="n">
        <v>0.7452069776</v>
      </c>
      <c r="C5015" s="41" t="n">
        <v>8.0637327144</v>
      </c>
      <c r="D5015" s="42" t="n">
        <f aca="false">$B$5*A5015</f>
        <v>1.02299889848221</v>
      </c>
      <c r="E5015" s="42" t="n">
        <f aca="false">$D$5*A5015+$F$5*B5015</f>
        <v>2.23955558122427</v>
      </c>
      <c r="F5015" s="43" t="n">
        <f aca="false">Inputs!$B$5*D5015+Inputs!$B$6*E5015</f>
        <v>-9677.88921299281</v>
      </c>
      <c r="G5015" s="43" t="n">
        <f aca="false">F5015*SQRT(($B$6-2)/C5015)</f>
        <v>-4819.78407171517</v>
      </c>
    </row>
    <row r="5016" customFormat="false" ht="15" hidden="false" customHeight="false" outlineLevel="0" collapsed="false">
      <c r="A5016" s="41" t="n">
        <v>-0.8138632059</v>
      </c>
      <c r="B5016" s="41" t="n">
        <v>-0.706848375</v>
      </c>
      <c r="C5016" s="41" t="n">
        <v>1.5071973171</v>
      </c>
      <c r="D5016" s="42" t="n">
        <f aca="false">$B$5*A5016</f>
        <v>-2.07940261689698</v>
      </c>
      <c r="E5016" s="42" t="n">
        <f aca="false">$D$5*A5016+$F$5*B5016</f>
        <v>-3.15720541644857</v>
      </c>
      <c r="F5016" s="43" t="n">
        <f aca="false">Inputs!$B$5*D5016+Inputs!$B$6*E5016</f>
        <v>-50079.9908672702</v>
      </c>
      <c r="G5016" s="43" t="n">
        <f aca="false">F5016*SQRT(($B$6-2)/C5016)</f>
        <v>-57689.1556581578</v>
      </c>
    </row>
    <row r="5017" customFormat="false" ht="15" hidden="false" customHeight="false" outlineLevel="0" collapsed="false">
      <c r="A5017" s="41" t="n">
        <v>0.1897261792</v>
      </c>
      <c r="B5017" s="41" t="n">
        <v>0.9040889599</v>
      </c>
      <c r="C5017" s="41" t="n">
        <v>3.1294421294</v>
      </c>
      <c r="D5017" s="42" t="n">
        <f aca="false">$B$5*A5017</f>
        <v>0.484746221063126</v>
      </c>
      <c r="E5017" s="42" t="n">
        <f aca="false">$D$5*A5017+$F$5*B5017</f>
        <v>2.01260061447628</v>
      </c>
      <c r="F5017" s="43" t="n">
        <f aca="false">Inputs!$B$5*D5017+Inputs!$B$6*E5017</f>
        <v>-52155.4086175014</v>
      </c>
      <c r="G5017" s="43" t="n">
        <f aca="false">F5017*SQRT(($B$6-2)/C5017)</f>
        <v>-41694.7032948387</v>
      </c>
    </row>
    <row r="5018" customFormat="false" ht="15" hidden="false" customHeight="false" outlineLevel="0" collapsed="false">
      <c r="A5018" s="41" t="n">
        <v>-1.1659569264</v>
      </c>
      <c r="B5018" s="41" t="n">
        <v>-0.1979476319</v>
      </c>
      <c r="C5018" s="41" t="n">
        <v>3.2936862708</v>
      </c>
      <c r="D5018" s="42" t="n">
        <f aca="false">$B$5*A5018</f>
        <v>-2.97899434004297</v>
      </c>
      <c r="E5018" s="42" t="n">
        <f aca="false">$D$5*A5018+$F$5*B5018</f>
        <v>-3.11630186049819</v>
      </c>
      <c r="F5018" s="43" t="n">
        <f aca="false">Inputs!$B$5*D5018+Inputs!$B$6*E5018</f>
        <v>-142084.340979387</v>
      </c>
      <c r="G5018" s="43" t="n">
        <f aca="false">F5018*SQRT(($B$6-2)/C5018)</f>
        <v>-110718.47627673</v>
      </c>
    </row>
    <row r="5019" customFormat="false" ht="15" hidden="false" customHeight="false" outlineLevel="0" collapsed="false">
      <c r="A5019" s="41" t="n">
        <v>-0.2442366317</v>
      </c>
      <c r="B5019" s="41" t="n">
        <v>0.417959105</v>
      </c>
      <c r="C5019" s="41" t="n">
        <v>1.7986111957</v>
      </c>
      <c r="D5019" s="42" t="n">
        <f aca="false">$B$5*A5019</f>
        <v>-0.624019230034447</v>
      </c>
      <c r="E5019" s="42" t="n">
        <f aca="false">$D$5*A5019+$F$5*B5019</f>
        <v>0.140526010793116</v>
      </c>
      <c r="F5019" s="43" t="n">
        <f aca="false">Inputs!$B$5*D5019+Inputs!$B$6*E5019</f>
        <v>-69428.2235431005</v>
      </c>
      <c r="G5019" s="43" t="n">
        <f aca="false">F5019*SQRT(($B$6-2)/C5019)</f>
        <v>-73212.0225406586</v>
      </c>
    </row>
    <row r="5020" customFormat="false" ht="15" hidden="false" customHeight="false" outlineLevel="0" collapsed="false">
      <c r="A5020" s="41" t="n">
        <v>-0.00869837</v>
      </c>
      <c r="B5020" s="41" t="n">
        <v>-0.5458835838</v>
      </c>
      <c r="C5020" s="41" t="n">
        <v>6.5665538255</v>
      </c>
      <c r="D5020" s="42" t="n">
        <f aca="false">$B$5*A5020</f>
        <v>-0.0222241443151819</v>
      </c>
      <c r="E5020" s="42" t="n">
        <f aca="false">$D$5*A5020+$F$5*B5020</f>
        <v>-0.963299932628716</v>
      </c>
      <c r="F5020" s="43" t="n">
        <f aca="false">Inputs!$B$5*D5020+Inputs!$B$6*E5020</f>
        <v>45942.5821999176</v>
      </c>
      <c r="G5020" s="43" t="n">
        <f aca="false">F5020*SQRT(($B$6-2)/C5020)</f>
        <v>25354.8849725611</v>
      </c>
    </row>
    <row r="5021" customFormat="false" ht="15" hidden="false" customHeight="false" outlineLevel="0" collapsed="false">
      <c r="A5021" s="41" t="n">
        <v>1.2485657808</v>
      </c>
      <c r="B5021" s="41" t="n">
        <v>-0.5392574816</v>
      </c>
      <c r="C5021" s="41" t="n">
        <v>7.8468162788</v>
      </c>
      <c r="D5021" s="42" t="n">
        <f aca="false">$B$5*A5021</f>
        <v>3.19005814876776</v>
      </c>
      <c r="E5021" s="42" t="n">
        <f aca="false">$D$5*A5021+$F$5*B5021</f>
        <v>2.03991211564712</v>
      </c>
      <c r="F5021" s="43" t="n">
        <f aca="false">Inputs!$B$5*D5021+Inputs!$B$6*E5021</f>
        <v>217010.209094419</v>
      </c>
      <c r="G5021" s="43" t="n">
        <f aca="false">F5021*SQRT(($B$6-2)/C5021)</f>
        <v>109559.091188495</v>
      </c>
    </row>
    <row r="5022" customFormat="false" ht="15" hidden="false" customHeight="false" outlineLevel="0" collapsed="false">
      <c r="A5022" s="41" t="n">
        <v>-0.292096363</v>
      </c>
      <c r="B5022" s="41" t="n">
        <v>-1.5914976359</v>
      </c>
      <c r="C5022" s="41" t="n">
        <v>0.9099763564</v>
      </c>
      <c r="D5022" s="42" t="n">
        <f aca="false">$B$5*A5022</f>
        <v>-0.746299792403837</v>
      </c>
      <c r="E5022" s="42" t="n">
        <f aca="false">$D$5*A5022+$F$5*B5022</f>
        <v>-3.44317850876602</v>
      </c>
      <c r="F5022" s="43" t="n">
        <f aca="false">Inputs!$B$5*D5022+Inputs!$B$6*E5022</f>
        <v>97528.9461979173</v>
      </c>
      <c r="G5022" s="43" t="n">
        <f aca="false">F5022*SQRT(($B$6-2)/C5022)</f>
        <v>144588.407806385</v>
      </c>
    </row>
    <row r="5023" customFormat="false" ht="15" hidden="false" customHeight="false" outlineLevel="0" collapsed="false">
      <c r="A5023" s="41" t="n">
        <v>-0.7136258768</v>
      </c>
      <c r="B5023" s="41" t="n">
        <v>0.5160760763</v>
      </c>
      <c r="C5023" s="41" t="n">
        <v>2.1862881832</v>
      </c>
      <c r="D5023" s="42" t="n">
        <f aca="false">$B$5*A5023</f>
        <v>-1.82329844247272</v>
      </c>
      <c r="E5023" s="42" t="n">
        <f aca="false">$D$5*A5023+$F$5*B5023</f>
        <v>-0.807003994746052</v>
      </c>
      <c r="F5023" s="43" t="n">
        <f aca="false">Inputs!$B$5*D5023+Inputs!$B$6*E5023</f>
        <v>-141979.644509969</v>
      </c>
      <c r="G5023" s="43" t="n">
        <f aca="false">F5023*SQRT(($B$6-2)/C5023)</f>
        <v>-135796.125380101</v>
      </c>
    </row>
    <row r="5024" customFormat="false" ht="15" hidden="false" customHeight="false" outlineLevel="0" collapsed="false">
      <c r="A5024" s="41" t="n">
        <v>0.3206019564</v>
      </c>
      <c r="B5024" s="41" t="n">
        <v>0.5995169901</v>
      </c>
      <c r="C5024" s="41" t="n">
        <v>1.6826594468</v>
      </c>
      <c r="D5024" s="42" t="n">
        <f aca="false">$B$5*A5024</f>
        <v>0.819130957497009</v>
      </c>
      <c r="E5024" s="42" t="n">
        <f aca="false">$D$5*A5024+$F$5*B5024</f>
        <v>1.79811309043175</v>
      </c>
      <c r="F5024" s="43" t="n">
        <f aca="false">Inputs!$B$5*D5024+Inputs!$B$6*E5024</f>
        <v>-7992.55877188669</v>
      </c>
      <c r="G5024" s="43" t="n">
        <f aca="false">F5024*SQRT(($B$6-2)/C5024)</f>
        <v>-8713.70237817632</v>
      </c>
    </row>
    <row r="5025" customFormat="false" ht="15" hidden="false" customHeight="false" outlineLevel="0" collapsed="false">
      <c r="A5025" s="41" t="n">
        <v>0.5509822859</v>
      </c>
      <c r="B5025" s="41" t="n">
        <v>2.0877140363</v>
      </c>
      <c r="C5025" s="41" t="n">
        <v>2.6292466344</v>
      </c>
      <c r="D5025" s="42" t="n">
        <f aca="false">$B$5*A5025</f>
        <v>1.4077476397245</v>
      </c>
      <c r="E5025" s="42" t="n">
        <f aca="false">$D$5*A5025+$F$5*B5025</f>
        <v>4.91605916716552</v>
      </c>
      <c r="F5025" s="43" t="n">
        <f aca="false">Inputs!$B$5*D5025+Inputs!$B$6*E5025</f>
        <v>-105028.194385826</v>
      </c>
      <c r="G5025" s="43" t="n">
        <f aca="false">F5025*SQRT(($B$6-2)/C5025)</f>
        <v>-91602.0585952735</v>
      </c>
    </row>
    <row r="5026" customFormat="false" ht="15" hidden="false" customHeight="false" outlineLevel="0" collapsed="false">
      <c r="A5026" s="41" t="n">
        <v>-0.7478588274</v>
      </c>
      <c r="B5026" s="41" t="n">
        <v>-1.6194237434</v>
      </c>
      <c r="C5026" s="41" t="n">
        <v>3.2982353154</v>
      </c>
      <c r="D5026" s="42" t="n">
        <f aca="false">$B$5*A5026</f>
        <v>-1.91076287942687</v>
      </c>
      <c r="E5026" s="42" t="n">
        <f aca="false">$D$5*A5026+$F$5*B5026</f>
        <v>-4.57592656779899</v>
      </c>
      <c r="F5026" s="43" t="n">
        <f aca="false">Inputs!$B$5*D5026+Inputs!$B$6*E5026</f>
        <v>37720.0404472622</v>
      </c>
      <c r="G5026" s="43" t="n">
        <f aca="false">F5026*SQRT(($B$6-2)/C5026)</f>
        <v>29372.8663249978</v>
      </c>
    </row>
    <row r="5027" customFormat="false" ht="15" hidden="false" customHeight="false" outlineLevel="0" collapsed="false">
      <c r="A5027" s="41" t="n">
        <v>-1.0505529961</v>
      </c>
      <c r="B5027" s="41" t="n">
        <v>-0.7036518358</v>
      </c>
      <c r="C5027" s="41" t="n">
        <v>0.5684627193</v>
      </c>
      <c r="D5027" s="42" t="n">
        <f aca="false">$B$5*A5027</f>
        <v>-2.68413983264372</v>
      </c>
      <c r="E5027" s="42" t="n">
        <f aca="false">$D$5*A5027+$F$5*B5027</f>
        <v>-3.71490995304552</v>
      </c>
      <c r="F5027" s="43" t="n">
        <f aca="false">Inputs!$B$5*D5027+Inputs!$B$6*E5027</f>
        <v>-82668.4856120959</v>
      </c>
      <c r="G5027" s="43" t="n">
        <f aca="false">F5027*SQRT(($B$6-2)/C5027)</f>
        <v>-155061.501723267</v>
      </c>
    </row>
    <row r="5028" customFormat="false" ht="15" hidden="false" customHeight="false" outlineLevel="0" collapsed="false">
      <c r="A5028" s="41" t="n">
        <v>-0.9743269366</v>
      </c>
      <c r="B5028" s="41" t="n">
        <v>0.0936608476</v>
      </c>
      <c r="C5028" s="41" t="n">
        <v>3.2861157813</v>
      </c>
      <c r="D5028" s="42" t="n">
        <f aca="false">$B$5*A5028</f>
        <v>-2.4893839247086</v>
      </c>
      <c r="E5028" s="42" t="n">
        <f aca="false">$D$5*A5028+$F$5*B5028</f>
        <v>-2.1567681741196</v>
      </c>
      <c r="F5028" s="43" t="n">
        <f aca="false">Inputs!$B$5*D5028+Inputs!$B$6*E5028</f>
        <v>-141099.98376488</v>
      </c>
      <c r="G5028" s="43" t="n">
        <f aca="false">F5028*SQRT(($B$6-2)/C5028)</f>
        <v>-110078.000198537</v>
      </c>
    </row>
    <row r="5029" customFormat="false" ht="15" hidden="false" customHeight="false" outlineLevel="0" collapsed="false">
      <c r="A5029" s="41" t="n">
        <v>1.2526549056</v>
      </c>
      <c r="B5029" s="41" t="n">
        <v>1.539659073</v>
      </c>
      <c r="C5029" s="41" t="n">
        <v>10.1538794226</v>
      </c>
      <c r="D5029" s="42" t="n">
        <f aca="false">$B$5*A5029</f>
        <v>3.20050577282583</v>
      </c>
      <c r="E5029" s="42" t="n">
        <f aca="false">$D$5*A5029+$F$5*B5029</f>
        <v>5.63939997423502</v>
      </c>
      <c r="F5029" s="43" t="n">
        <f aca="false">Inputs!$B$5*D5029+Inputs!$B$6*E5029</f>
        <v>38080.5785708318</v>
      </c>
      <c r="G5029" s="43" t="n">
        <f aca="false">F5029*SQRT(($B$6-2)/C5029)</f>
        <v>16900.6160318873</v>
      </c>
    </row>
    <row r="5030" customFormat="false" ht="15" hidden="false" customHeight="false" outlineLevel="0" collapsed="false">
      <c r="A5030" s="41" t="n">
        <v>0.5043085018</v>
      </c>
      <c r="B5030" s="41" t="n">
        <v>2.1412722155</v>
      </c>
      <c r="C5030" s="41" t="n">
        <v>7.3515825378</v>
      </c>
      <c r="D5030" s="42" t="n">
        <f aca="false">$B$5*A5030</f>
        <v>1.28849714640517</v>
      </c>
      <c r="E5030" s="42" t="n">
        <f aca="false">$D$5*A5030+$F$5*B5030</f>
        <v>4.89747608250675</v>
      </c>
      <c r="F5030" s="43" t="n">
        <f aca="false">Inputs!$B$5*D5030+Inputs!$B$6*E5030</f>
        <v>-116024.08948482</v>
      </c>
      <c r="G5030" s="43" t="n">
        <f aca="false">F5030*SQRT(($B$6-2)/C5030)</f>
        <v>-60516.3530670701</v>
      </c>
    </row>
    <row r="5031" customFormat="false" ht="15" hidden="false" customHeight="false" outlineLevel="0" collapsed="false">
      <c r="A5031" s="41" t="n">
        <v>-0.3563730566</v>
      </c>
      <c r="B5031" s="41" t="n">
        <v>-1.632519042</v>
      </c>
      <c r="C5031" s="41" t="n">
        <v>3.8150138693</v>
      </c>
      <c r="D5031" s="42" t="n">
        <f aca="false">$B$5*A5031</f>
        <v>-0.910525332898106</v>
      </c>
      <c r="E5031" s="42" t="n">
        <f aca="false">$D$5*A5031+$F$5*B5031</f>
        <v>-3.66696402762113</v>
      </c>
      <c r="F5031" s="43" t="n">
        <f aca="false">Inputs!$B$5*D5031+Inputs!$B$6*E5031</f>
        <v>92295.6680912458</v>
      </c>
      <c r="G5031" s="43" t="n">
        <f aca="false">F5031*SQRT(($B$6-2)/C5031)</f>
        <v>66826.4291108273</v>
      </c>
    </row>
    <row r="5032" customFormat="false" ht="15" hidden="false" customHeight="false" outlineLevel="0" collapsed="false">
      <c r="A5032" s="41" t="n">
        <v>1.0531780679</v>
      </c>
      <c r="B5032" s="41" t="n">
        <v>-1.8385943917</v>
      </c>
      <c r="C5032" s="41" t="n">
        <v>0.6911172365</v>
      </c>
      <c r="D5032" s="42" t="n">
        <f aca="false">$B$5*A5032</f>
        <v>2.69084683344053</v>
      </c>
      <c r="E5032" s="42" t="n">
        <f aca="false">$D$5*A5032+$F$5*B5032</f>
        <v>-0.668652782663949</v>
      </c>
      <c r="F5032" s="43" t="n">
        <f aca="false">Inputs!$B$5*D5032+Inputs!$B$6*E5032</f>
        <v>302517.32247725</v>
      </c>
      <c r="G5032" s="43" t="n">
        <f aca="false">F5032*SQRT(($B$6-2)/C5032)</f>
        <v>514623.226692595</v>
      </c>
    </row>
    <row r="5033" customFormat="false" ht="15" hidden="false" customHeight="false" outlineLevel="0" collapsed="false">
      <c r="A5033" s="41" t="n">
        <v>-0.7550030227</v>
      </c>
      <c r="B5033" s="41" t="n">
        <v>0.5201122324</v>
      </c>
      <c r="C5033" s="41" t="n">
        <v>5.9439581217</v>
      </c>
      <c r="D5033" s="42" t="n">
        <f aca="false">$B$5*A5033</f>
        <v>-1.92901614151656</v>
      </c>
      <c r="E5033" s="42" t="n">
        <f aca="false">$D$5*A5033+$F$5*B5033</f>
        <v>-0.898495137520394</v>
      </c>
      <c r="F5033" s="43" t="n">
        <f aca="false">Inputs!$B$5*D5033+Inputs!$B$6*E5033</f>
        <v>-147976.857275636</v>
      </c>
      <c r="G5033" s="43" t="n">
        <f aca="false">F5033*SQRT(($B$6-2)/C5033)</f>
        <v>-85836.2877386763</v>
      </c>
    </row>
    <row r="5034" customFormat="false" ht="15" hidden="false" customHeight="false" outlineLevel="0" collapsed="false">
      <c r="A5034" s="41" t="n">
        <v>-0.10238148</v>
      </c>
      <c r="B5034" s="41" t="n">
        <v>-0.1909527629</v>
      </c>
      <c r="C5034" s="41" t="n">
        <v>2.3769806608</v>
      </c>
      <c r="D5034" s="42" t="n">
        <f aca="false">$B$5*A5034</f>
        <v>-0.261582432883622</v>
      </c>
      <c r="E5034" s="42" t="n">
        <f aca="false">$D$5*A5034+$F$5*B5034</f>
        <v>-0.573352328699714</v>
      </c>
      <c r="F5034" s="43" t="n">
        <f aca="false">Inputs!$B$5*D5034+Inputs!$B$6*E5034</f>
        <v>2509.37314662348</v>
      </c>
      <c r="G5034" s="43" t="n">
        <f aca="false">F5034*SQRT(($B$6-2)/C5034)</f>
        <v>2301.79912097009</v>
      </c>
    </row>
    <row r="5035" customFormat="false" ht="15" hidden="false" customHeight="false" outlineLevel="0" collapsed="false">
      <c r="A5035" s="41" t="n">
        <v>-1.1807900328</v>
      </c>
      <c r="B5035" s="41" t="n">
        <v>-0.0108023894</v>
      </c>
      <c r="C5035" s="41" t="n">
        <v>6.9398656887</v>
      </c>
      <c r="D5035" s="42" t="n">
        <f aca="false">$B$5*A5035</f>
        <v>-3.01689260112821</v>
      </c>
      <c r="E5035" s="42" t="n">
        <f aca="false">$D$5*A5035+$F$5*B5035</f>
        <v>-2.82844654864964</v>
      </c>
      <c r="F5035" s="43" t="n">
        <f aca="false">Inputs!$B$5*D5035+Inputs!$B$6*E5035</f>
        <v>-160266.932680339</v>
      </c>
      <c r="G5035" s="43" t="n">
        <f aca="false">F5035*SQRT(($B$6-2)/C5035)</f>
        <v>-86036.6298527006</v>
      </c>
    </row>
    <row r="5036" customFormat="false" ht="15" hidden="false" customHeight="false" outlineLevel="0" collapsed="false">
      <c r="A5036" s="41" t="n">
        <v>1.0036624887</v>
      </c>
      <c r="B5036" s="41" t="n">
        <v>0.0199679165</v>
      </c>
      <c r="C5036" s="41" t="n">
        <v>6.2054335215</v>
      </c>
      <c r="D5036" s="42" t="n">
        <f aca="false">$B$5*A5036</f>
        <v>2.5643356160526</v>
      </c>
      <c r="E5036" s="42" t="n">
        <f aca="false">$D$5*A5036+$F$5*B5036</f>
        <v>2.42278252375713</v>
      </c>
      <c r="F5036" s="43" t="n">
        <f aca="false">Inputs!$B$5*D5036+Inputs!$B$6*E5036</f>
        <v>135294.435417404</v>
      </c>
      <c r="G5036" s="43" t="n">
        <f aca="false">F5036*SQRT(($B$6-2)/C5036)</f>
        <v>76808.4266030255</v>
      </c>
    </row>
    <row r="5037" customFormat="false" ht="15" hidden="false" customHeight="false" outlineLevel="0" collapsed="false">
      <c r="A5037" s="41" t="n">
        <v>-0.8302258796</v>
      </c>
      <c r="B5037" s="41" t="n">
        <v>-1.2475384606</v>
      </c>
      <c r="C5037" s="41" t="n">
        <v>2.606371649</v>
      </c>
      <c r="D5037" s="42" t="n">
        <f aca="false">$B$5*A5037</f>
        <v>-2.12120888884116</v>
      </c>
      <c r="E5037" s="42" t="n">
        <f aca="false">$D$5*A5037+$F$5*B5037</f>
        <v>-4.12977538913043</v>
      </c>
      <c r="F5037" s="43" t="n">
        <f aca="false">Inputs!$B$5*D5037+Inputs!$B$6*E5037</f>
        <v>-5632.11942759424</v>
      </c>
      <c r="G5037" s="43" t="n">
        <f aca="false">F5037*SQRT(($B$6-2)/C5037)</f>
        <v>-4933.65391824678</v>
      </c>
    </row>
    <row r="5038" customFormat="false" ht="15" hidden="false" customHeight="false" outlineLevel="0" collapsed="false">
      <c r="A5038" s="41" t="n">
        <v>-0.809594583</v>
      </c>
      <c r="B5038" s="41" t="n">
        <v>0.3923337524</v>
      </c>
      <c r="C5038" s="41" t="n">
        <v>3.0951968721</v>
      </c>
      <c r="D5038" s="42" t="n">
        <f aca="false">$B$5*A5038</f>
        <v>-2.06849637913558</v>
      </c>
      <c r="E5038" s="42" t="n">
        <f aca="false">$D$5*A5038+$F$5*B5038</f>
        <v>-1.24904131879916</v>
      </c>
      <c r="F5038" s="43" t="n">
        <f aca="false">Inputs!$B$5*D5038+Inputs!$B$6*E5038</f>
        <v>-144397.5719736</v>
      </c>
      <c r="G5038" s="43" t="n">
        <f aca="false">F5038*SQRT(($B$6-2)/C5038)</f>
        <v>-116072.877145168</v>
      </c>
    </row>
    <row r="5039" customFormat="false" ht="15" hidden="false" customHeight="false" outlineLevel="0" collapsed="false">
      <c r="A5039" s="41" t="n">
        <v>0.3436022624</v>
      </c>
      <c r="B5039" s="41" t="n">
        <v>-0.8005071006</v>
      </c>
      <c r="C5039" s="41" t="n">
        <v>1.7246221642</v>
      </c>
      <c r="D5039" s="42" t="n">
        <f aca="false">$B$5*A5039</f>
        <v>0.877896234191073</v>
      </c>
      <c r="E5039" s="42" t="n">
        <f aca="false">$D$5*A5039+$F$5*B5039</f>
        <v>-0.564639358198369</v>
      </c>
      <c r="F5039" s="43" t="n">
        <f aca="false">Inputs!$B$5*D5039+Inputs!$B$6*E5039</f>
        <v>116021.591329026</v>
      </c>
      <c r="G5039" s="43" t="n">
        <f aca="false">F5039*SQRT(($B$6-2)/C5039)</f>
        <v>124941.534088286</v>
      </c>
    </row>
    <row r="5040" customFormat="false" ht="15" hidden="false" customHeight="false" outlineLevel="0" collapsed="false">
      <c r="A5040" s="41" t="n">
        <v>-2.210759422</v>
      </c>
      <c r="B5040" s="41" t="n">
        <v>0.4200127637</v>
      </c>
      <c r="C5040" s="41" t="n">
        <v>0.7376060612</v>
      </c>
      <c r="D5040" s="42" t="n">
        <f aca="false">$B$5*A5040</f>
        <v>-5.64844177020248</v>
      </c>
      <c r="E5040" s="42" t="n">
        <f aca="false">$D$5*A5040+$F$5*B5040</f>
        <v>-4.53544153134159</v>
      </c>
      <c r="F5040" s="43" t="n">
        <f aca="false">Inputs!$B$5*D5040+Inputs!$B$6*E5040</f>
        <v>-338072.100453169</v>
      </c>
      <c r="G5040" s="43" t="n">
        <f aca="false">F5040*SQRT(($B$6-2)/C5040)</f>
        <v>-556688.296858894</v>
      </c>
    </row>
    <row r="5041" customFormat="false" ht="15" hidden="false" customHeight="false" outlineLevel="0" collapsed="false">
      <c r="A5041" s="41" t="n">
        <v>-0.897707399</v>
      </c>
      <c r="B5041" s="41" t="n">
        <v>0.689062479</v>
      </c>
      <c r="C5041" s="41" t="n">
        <v>3.240627746</v>
      </c>
      <c r="D5041" s="42" t="n">
        <f aca="false">$B$5*A5041</f>
        <v>-2.29362268886959</v>
      </c>
      <c r="E5041" s="42" t="n">
        <f aca="false">$D$5*A5041+$F$5*B5041</f>
        <v>-0.946338848929582</v>
      </c>
      <c r="F5041" s="43" t="n">
        <f aca="false">Inputs!$B$5*D5041+Inputs!$B$6*E5041</f>
        <v>-182045.32644048</v>
      </c>
      <c r="G5041" s="43" t="n">
        <f aca="false">F5041*SQRT(($B$6-2)/C5041)</f>
        <v>-143014.462688082</v>
      </c>
    </row>
    <row r="5042" customFormat="false" ht="15" hidden="false" customHeight="false" outlineLevel="0" collapsed="false">
      <c r="A5042" s="41" t="n">
        <v>-0.7561096421</v>
      </c>
      <c r="B5042" s="41" t="n">
        <v>-0.9879004537</v>
      </c>
      <c r="C5042" s="41" t="n">
        <v>5.3356050136</v>
      </c>
      <c r="D5042" s="42" t="n">
        <f aca="false">$B$5*A5042</f>
        <v>-1.93184352977983</v>
      </c>
      <c r="E5042" s="42" t="n">
        <f aca="false">$D$5*A5042+$F$5*B5042</f>
        <v>-3.50508082989208</v>
      </c>
      <c r="F5042" s="43" t="n">
        <f aca="false">Inputs!$B$5*D5042+Inputs!$B$6*E5042</f>
        <v>-17930.3114833785</v>
      </c>
      <c r="G5042" s="43" t="n">
        <f aca="false">F5042*SQRT(($B$6-2)/C5042)</f>
        <v>-10977.6908456672</v>
      </c>
    </row>
    <row r="5043" customFormat="false" ht="15" hidden="false" customHeight="false" outlineLevel="0" collapsed="false">
      <c r="A5043" s="41" t="n">
        <v>0.1531719073</v>
      </c>
      <c r="B5043" s="41" t="n">
        <v>2.35769923</v>
      </c>
      <c r="C5043" s="41" t="n">
        <v>3.5381456586</v>
      </c>
      <c r="D5043" s="42" t="n">
        <f aca="false">$B$5*A5043</f>
        <v>0.391350859168657</v>
      </c>
      <c r="E5043" s="42" t="n">
        <f aca="false">$D$5*A5043+$F$5*B5043</f>
        <v>4.43562984372792</v>
      </c>
      <c r="F5043" s="43" t="n">
        <f aca="false">Inputs!$B$5*D5043+Inputs!$B$6*E5043</f>
        <v>-182646.40626953</v>
      </c>
      <c r="G5043" s="43" t="n">
        <f aca="false">F5043*SQRT(($B$6-2)/C5043)</f>
        <v>-137321.416725734</v>
      </c>
    </row>
    <row r="5044" customFormat="false" ht="15" hidden="false" customHeight="false" outlineLevel="0" collapsed="false">
      <c r="A5044" s="41" t="n">
        <v>0.7490299911</v>
      </c>
      <c r="B5044" s="41" t="n">
        <v>0.1362192992</v>
      </c>
      <c r="C5044" s="41" t="n">
        <v>2.9726988163</v>
      </c>
      <c r="D5044" s="42" t="n">
        <f aca="false">$B$5*A5044</f>
        <v>1.91375517695911</v>
      </c>
      <c r="E5044" s="42" t="n">
        <f aca="false">$D$5*A5044+$F$5*B5044</f>
        <v>2.01759855203598</v>
      </c>
      <c r="F5044" s="43" t="n">
        <f aca="false">Inputs!$B$5*D5044+Inputs!$B$6*E5044</f>
        <v>90495.590094112</v>
      </c>
      <c r="G5044" s="43" t="n">
        <f aca="false">F5044*SQRT(($B$6-2)/C5044)</f>
        <v>74227.8632568865</v>
      </c>
    </row>
    <row r="5045" customFormat="false" ht="15" hidden="false" customHeight="false" outlineLevel="0" collapsed="false">
      <c r="A5045" s="41" t="n">
        <v>0.3588515364</v>
      </c>
      <c r="B5045" s="41" t="n">
        <v>-1.7511158615</v>
      </c>
      <c r="C5045" s="41" t="n">
        <v>4.8640809441</v>
      </c>
      <c r="D5045" s="42" t="n">
        <f aca="false">$B$5*A5045</f>
        <v>0.916857794354386</v>
      </c>
      <c r="E5045" s="42" t="n">
        <f aca="false">$D$5*A5045+$F$5*B5045</f>
        <v>-2.16981068401309</v>
      </c>
      <c r="F5045" s="43" t="n">
        <f aca="false">Inputs!$B$5*D5045+Inputs!$B$6*E5045</f>
        <v>200176.313636093</v>
      </c>
      <c r="G5045" s="43" t="n">
        <f aca="false">F5045*SQRT(($B$6-2)/C5045)</f>
        <v>128359.284705258</v>
      </c>
    </row>
    <row r="5046" customFormat="false" ht="15" hidden="false" customHeight="false" outlineLevel="0" collapsed="false">
      <c r="A5046" s="41" t="n">
        <v>-1.1223403708</v>
      </c>
      <c r="B5046" s="41" t="n">
        <v>-2.510928865</v>
      </c>
      <c r="C5046" s="41" t="n">
        <v>2.9005830206</v>
      </c>
      <c r="D5046" s="42" t="n">
        <f aca="false">$B$5*A5046</f>
        <v>-2.86755499839786</v>
      </c>
      <c r="E5046" s="42" t="n">
        <f aca="false">$D$5*A5046+$F$5*B5046</f>
        <v>-7.00643972542352</v>
      </c>
      <c r="F5046" s="43" t="n">
        <f aca="false">Inputs!$B$5*D5046+Inputs!$B$6*E5046</f>
        <v>63566.4864313899</v>
      </c>
      <c r="G5046" s="43" t="n">
        <f aca="false">F5046*SQRT(($B$6-2)/C5046)</f>
        <v>52783.7880815175</v>
      </c>
    </row>
    <row r="5047" customFormat="false" ht="15" hidden="false" customHeight="false" outlineLevel="0" collapsed="false">
      <c r="A5047" s="41" t="n">
        <v>1.7298738946</v>
      </c>
      <c r="B5047" s="41" t="n">
        <v>1.5273860292</v>
      </c>
      <c r="C5047" s="41" t="n">
        <v>3.8196078664</v>
      </c>
      <c r="D5047" s="42" t="n">
        <f aca="false">$B$5*A5047</f>
        <v>4.41978980897067</v>
      </c>
      <c r="E5047" s="42" t="n">
        <f aca="false">$D$5*A5047+$F$5*B5047</f>
        <v>6.75379206031427</v>
      </c>
      <c r="F5047" s="43" t="n">
        <f aca="false">Inputs!$B$5*D5047+Inputs!$B$6*E5047</f>
        <v>104289.377881353</v>
      </c>
      <c r="G5047" s="43" t="n">
        <f aca="false">F5047*SQRT(($B$6-2)/C5047)</f>
        <v>75465.0188828969</v>
      </c>
    </row>
    <row r="5048" customFormat="false" ht="15" hidden="false" customHeight="false" outlineLevel="0" collapsed="false">
      <c r="A5048" s="41" t="n">
        <v>0.3928185262</v>
      </c>
      <c r="B5048" s="41" t="n">
        <v>0.1351151031</v>
      </c>
      <c r="C5048" s="41" t="n">
        <v>2.5307313985</v>
      </c>
      <c r="D5048" s="42" t="n">
        <f aca="false">$B$5*A5048</f>
        <v>1.00364270730561</v>
      </c>
      <c r="E5048" s="42" t="n">
        <f aca="false">$D$5*A5048+$F$5*B5048</f>
        <v>1.16805542331749</v>
      </c>
      <c r="F5048" s="43" t="n">
        <f aca="false">Inputs!$B$5*D5048+Inputs!$B$6*E5048</f>
        <v>41961.4995646864</v>
      </c>
      <c r="G5048" s="43" t="n">
        <f aca="false">F5048*SQRT(($B$6-2)/C5048)</f>
        <v>37302.9322249212</v>
      </c>
    </row>
    <row r="5049" customFormat="false" ht="15" hidden="false" customHeight="false" outlineLevel="0" collapsed="false">
      <c r="A5049" s="41" t="n">
        <v>-1.5515900025</v>
      </c>
      <c r="B5049" s="41" t="n">
        <v>-0.2192999603</v>
      </c>
      <c r="C5049" s="41" t="n">
        <v>3.1836552241</v>
      </c>
      <c r="D5049" s="42" t="n">
        <f aca="false">$B$5*A5049</f>
        <v>-3.96427838015093</v>
      </c>
      <c r="E5049" s="42" t="n">
        <f aca="false">$D$5*A5049+$F$5*B5049</f>
        <v>-4.07081964513124</v>
      </c>
      <c r="F5049" s="43" t="n">
        <f aca="false">Inputs!$B$5*D5049+Inputs!$B$6*E5049</f>
        <v>-192886.855758531</v>
      </c>
      <c r="G5049" s="43" t="n">
        <f aca="false">F5049*SQRT(($B$6-2)/C5049)</f>
        <v>-152881.387948586</v>
      </c>
    </row>
    <row r="5050" customFormat="false" ht="15" hidden="false" customHeight="false" outlineLevel="0" collapsed="false">
      <c r="A5050" s="41" t="n">
        <v>1.7923918784</v>
      </c>
      <c r="B5050" s="41" t="n">
        <v>0.1314159982</v>
      </c>
      <c r="C5050" s="41" t="n">
        <v>1.1123574733</v>
      </c>
      <c r="D5050" s="42" t="n">
        <f aca="false">$B$5*A5050</f>
        <v>4.57952188455097</v>
      </c>
      <c r="E5050" s="42" t="n">
        <f aca="false">$D$5*A5050+$F$5*B5050</f>
        <v>4.49207572128076</v>
      </c>
      <c r="F5050" s="43" t="n">
        <f aca="false">Inputs!$B$5*D5050+Inputs!$B$6*E5050</f>
        <v>233348.402391059</v>
      </c>
      <c r="G5050" s="43" t="n">
        <f aca="false">F5050*SQRT(($B$6-2)/C5050)</f>
        <v>312894.292471137</v>
      </c>
    </row>
    <row r="5051" customFormat="false" ht="15" hidden="false" customHeight="false" outlineLevel="0" collapsed="false">
      <c r="A5051" s="41" t="n">
        <v>-0.5646464662</v>
      </c>
      <c r="B5051" s="41" t="n">
        <v>-1.75807066</v>
      </c>
      <c r="C5051" s="41" t="n">
        <v>1.915126739</v>
      </c>
      <c r="D5051" s="42" t="n">
        <f aca="false">$B$5*A5051</f>
        <v>-1.44265932029637</v>
      </c>
      <c r="E5051" s="42" t="n">
        <f aca="false">$D$5*A5051+$F$5*B5051</f>
        <v>-4.37936444474031</v>
      </c>
      <c r="F5051" s="43" t="n">
        <f aca="false">Inputs!$B$5*D5051+Inputs!$B$6*E5051</f>
        <v>74702.2902073791</v>
      </c>
      <c r="G5051" s="43" t="n">
        <f aca="false">F5051*SQRT(($B$6-2)/C5051)</f>
        <v>76339.6482276911</v>
      </c>
    </row>
    <row r="5052" customFormat="false" ht="15" hidden="false" customHeight="false" outlineLevel="0" collapsed="false">
      <c r="A5052" s="41" t="n">
        <v>1.3803057277</v>
      </c>
      <c r="B5052" s="41" t="n">
        <v>-0.070083801</v>
      </c>
      <c r="C5052" s="41" t="n">
        <v>9.956090649</v>
      </c>
      <c r="D5052" s="42" t="n">
        <f aca="false">$B$5*A5052</f>
        <v>3.52665081980612</v>
      </c>
      <c r="E5052" s="42" t="n">
        <f aca="false">$D$5*A5052+$F$5*B5052</f>
        <v>3.16354189401479</v>
      </c>
      <c r="F5052" s="43" t="n">
        <f aca="false">Inputs!$B$5*D5052+Inputs!$B$6*E5052</f>
        <v>194487.987279873</v>
      </c>
      <c r="G5052" s="43" t="n">
        <f aca="false">F5052*SQRT(($B$6-2)/C5052)</f>
        <v>87169.2598982483</v>
      </c>
    </row>
    <row r="5053" customFormat="false" ht="15" hidden="false" customHeight="false" outlineLevel="0" collapsed="false">
      <c r="A5053" s="41" t="n">
        <v>-1.7567338534</v>
      </c>
      <c r="B5053" s="41" t="n">
        <v>-0.9242656821</v>
      </c>
      <c r="C5053" s="41" t="n">
        <v>0.9935008017</v>
      </c>
      <c r="D5053" s="42" t="n">
        <f aca="false">$B$5*A5053</f>
        <v>-4.4884164138025</v>
      </c>
      <c r="E5053" s="42" t="n">
        <f aca="false">$D$5*A5053+$F$5*B5053</f>
        <v>-5.77627303593159</v>
      </c>
      <c r="F5053" s="43" t="n">
        <f aca="false">Inputs!$B$5*D5053+Inputs!$B$6*E5053</f>
        <v>-160027.98958367</v>
      </c>
      <c r="G5053" s="43" t="n">
        <f aca="false">F5053*SQRT(($B$6-2)/C5053)</f>
        <v>-227052.786508926</v>
      </c>
    </row>
    <row r="5054" customFormat="false" ht="15" hidden="false" customHeight="false" outlineLevel="0" collapsed="false">
      <c r="A5054" s="41" t="n">
        <v>-1.2775380174</v>
      </c>
      <c r="B5054" s="41" t="n">
        <v>-0.1317435257</v>
      </c>
      <c r="C5054" s="41" t="n">
        <v>10.4170685943</v>
      </c>
      <c r="D5054" s="42" t="n">
        <f aca="false">$B$5*A5054</f>
        <v>-3.26408157698845</v>
      </c>
      <c r="E5054" s="42" t="n">
        <f aca="false">$D$5*A5054+$F$5*B5054</f>
        <v>-3.26750129921615</v>
      </c>
      <c r="F5054" s="43" t="n">
        <f aca="false">Inputs!$B$5*D5054+Inputs!$B$6*E5054</f>
        <v>-163033.092738037</v>
      </c>
      <c r="G5054" s="43" t="n">
        <f aca="false">F5054*SQRT(($B$6-2)/C5054)</f>
        <v>-71436.1438395668</v>
      </c>
    </row>
    <row r="5055" customFormat="false" ht="15" hidden="false" customHeight="false" outlineLevel="0" collapsed="false">
      <c r="A5055" s="41" t="n">
        <v>0.2073389696</v>
      </c>
      <c r="B5055" s="41" t="n">
        <v>-0.5032170643</v>
      </c>
      <c r="C5055" s="41" t="n">
        <v>3.709345842</v>
      </c>
      <c r="D5055" s="42" t="n">
        <f aca="false">$B$5*A5055</f>
        <v>0.529746513720561</v>
      </c>
      <c r="E5055" s="42" t="n">
        <f aca="false">$D$5*A5055+$F$5*B5055</f>
        <v>-0.375545938243558</v>
      </c>
      <c r="F5055" s="43" t="n">
        <f aca="false">Inputs!$B$5*D5055+Inputs!$B$6*E5055</f>
        <v>71751.948284234</v>
      </c>
      <c r="G5055" s="43" t="n">
        <f aca="false">F5055*SQRT(($B$6-2)/C5055)</f>
        <v>52686.5829027714</v>
      </c>
    </row>
    <row r="5056" customFormat="false" ht="15" hidden="false" customHeight="false" outlineLevel="0" collapsed="false">
      <c r="A5056" s="41" t="n">
        <v>0.7770465965</v>
      </c>
      <c r="B5056" s="41" t="n">
        <v>0.0788022405</v>
      </c>
      <c r="C5056" s="41" t="n">
        <v>0.7231000796</v>
      </c>
      <c r="D5056" s="42" t="n">
        <f aca="false">$B$5*A5056</f>
        <v>1.98533698845151</v>
      </c>
      <c r="E5056" s="42" t="n">
        <f aca="false">$D$5*A5056+$F$5*B5056</f>
        <v>1.98512194304963</v>
      </c>
      <c r="F5056" s="43" t="n">
        <f aca="false">Inputs!$B$5*D5056+Inputs!$B$6*E5056</f>
        <v>99277.6016926691</v>
      </c>
      <c r="G5056" s="43" t="n">
        <f aca="false">F5056*SQRT(($B$6-2)/C5056)</f>
        <v>165107.6021739</v>
      </c>
    </row>
    <row r="5057" customFormat="false" ht="15" hidden="false" customHeight="false" outlineLevel="0" collapsed="false">
      <c r="A5057" s="41" t="n">
        <v>1.0623123853</v>
      </c>
      <c r="B5057" s="41" t="n">
        <v>-0.3571940781</v>
      </c>
      <c r="C5057" s="41" t="n">
        <v>6.059382991</v>
      </c>
      <c r="D5057" s="42" t="n">
        <f aca="false">$B$5*A5057</f>
        <v>2.71418481378837</v>
      </c>
      <c r="E5057" s="42" t="n">
        <f aca="false">$D$5*A5057+$F$5*B5057</f>
        <v>1.91108275810528</v>
      </c>
      <c r="F5057" s="43" t="n">
        <f aca="false">Inputs!$B$5*D5057+Inputs!$B$6*E5057</f>
        <v>175864.343473573</v>
      </c>
      <c r="G5057" s="43" t="n">
        <f aca="false">F5057*SQRT(($B$6-2)/C5057)</f>
        <v>101036.569269475</v>
      </c>
    </row>
    <row r="5058" customFormat="false" ht="15" hidden="false" customHeight="false" outlineLevel="0" collapsed="false">
      <c r="A5058" s="41" t="n">
        <v>3.045325592</v>
      </c>
      <c r="B5058" s="41" t="n">
        <v>-0.5644887235</v>
      </c>
      <c r="C5058" s="41" t="n">
        <v>0.9428411066</v>
      </c>
      <c r="D5058" s="42" t="n">
        <f aca="false">$B$5*A5058</f>
        <v>7.78074000569358</v>
      </c>
      <c r="E5058" s="42" t="n">
        <f aca="false">$D$5*A5058+$F$5*B5058</f>
        <v>6.27189197892374</v>
      </c>
      <c r="F5058" s="43" t="n">
        <f aca="false">Inputs!$B$5*D5058+Inputs!$B$6*E5058</f>
        <v>464479.401623171</v>
      </c>
      <c r="G5058" s="43" t="n">
        <f aca="false">F5058*SQRT(($B$6-2)/C5058)</f>
        <v>676491.279180805</v>
      </c>
    </row>
    <row r="5059" customFormat="false" ht="15" hidden="false" customHeight="false" outlineLevel="0" collapsed="false">
      <c r="A5059" s="41" t="n">
        <v>-0.9033299918</v>
      </c>
      <c r="B5059" s="41" t="n">
        <v>-1.0263005501</v>
      </c>
      <c r="C5059" s="41" t="n">
        <v>5.6629605054</v>
      </c>
      <c r="D5059" s="42" t="n">
        <f aca="false">$B$5*A5059</f>
        <v>-2.30798828998942</v>
      </c>
      <c r="E5059" s="42" t="n">
        <f aca="false">$D$5*A5059+$F$5*B5059</f>
        <v>-3.92171173107907</v>
      </c>
      <c r="F5059" s="43" t="n">
        <f aca="false">Inputs!$B$5*D5059+Inputs!$B$6*E5059</f>
        <v>-34713.2424449889</v>
      </c>
      <c r="G5059" s="43" t="n">
        <f aca="false">F5059*SQRT(($B$6-2)/C5059)</f>
        <v>-20629.4862683528</v>
      </c>
    </row>
    <row r="5060" customFormat="false" ht="15" hidden="false" customHeight="false" outlineLevel="0" collapsed="false">
      <c r="A5060" s="41" t="n">
        <v>-0.2109407266</v>
      </c>
      <c r="B5060" s="41" t="n">
        <v>-1.7195360909</v>
      </c>
      <c r="C5060" s="41" t="n">
        <v>4.4807153842</v>
      </c>
      <c r="D5060" s="42" t="n">
        <f aca="false">$B$5*A5060</f>
        <v>-0.53894892375327</v>
      </c>
      <c r="E5060" s="42" t="n">
        <f aca="false">$D$5*A5060+$F$5*B5060</f>
        <v>-3.47115122411747</v>
      </c>
      <c r="F5060" s="43" t="n">
        <f aca="false">Inputs!$B$5*D5060+Inputs!$B$6*E5060</f>
        <v>119662.668830546</v>
      </c>
      <c r="G5060" s="43" t="n">
        <f aca="false">F5060*SQRT(($B$6-2)/C5060)</f>
        <v>79946.6008648811</v>
      </c>
    </row>
    <row r="5061" customFormat="false" ht="15" hidden="false" customHeight="false" outlineLevel="0" collapsed="false">
      <c r="A5061" s="41" t="n">
        <v>0.2945628438</v>
      </c>
      <c r="B5061" s="41" t="n">
        <v>-1.9053037696</v>
      </c>
      <c r="C5061" s="41" t="n">
        <v>3.5204956404</v>
      </c>
      <c r="D5061" s="42" t="n">
        <f aca="false">$B$5*A5061</f>
        <v>0.752601596678641</v>
      </c>
      <c r="E5061" s="42" t="n">
        <f aca="false">$D$5*A5061+$F$5*B5061</f>
        <v>-2.58903437414597</v>
      </c>
      <c r="F5061" s="43" t="n">
        <f aca="false">Inputs!$B$5*D5061+Inputs!$B$6*E5061</f>
        <v>204711.878375162</v>
      </c>
      <c r="G5061" s="43" t="n">
        <f aca="false">F5061*SQRT(($B$6-2)/C5061)</f>
        <v>154296.521622307</v>
      </c>
    </row>
    <row r="5062" customFormat="false" ht="15" hidden="false" customHeight="false" outlineLevel="0" collapsed="false">
      <c r="A5062" s="41" t="n">
        <v>0.1616709241</v>
      </c>
      <c r="B5062" s="41" t="n">
        <v>-1.3512517441</v>
      </c>
      <c r="C5062" s="41" t="n">
        <v>4.0870998325</v>
      </c>
      <c r="D5062" s="42" t="n">
        <f aca="false">$B$5*A5062</f>
        <v>0.413065660436061</v>
      </c>
      <c r="E5062" s="42" t="n">
        <f aca="false">$D$5*A5062+$F$5*B5062</f>
        <v>-1.94855616015887</v>
      </c>
      <c r="F5062" s="43" t="n">
        <f aca="false">Inputs!$B$5*D5062+Inputs!$B$6*E5062</f>
        <v>138734.374051549</v>
      </c>
      <c r="G5062" s="43" t="n">
        <f aca="false">F5062*SQRT(($B$6-2)/C5062)</f>
        <v>97049.0869519412</v>
      </c>
    </row>
    <row r="5063" customFormat="false" ht="15" hidden="false" customHeight="false" outlineLevel="0" collapsed="false">
      <c r="A5063" s="41" t="n">
        <v>-0.3812934074</v>
      </c>
      <c r="B5063" s="41" t="n">
        <v>0.6045403991</v>
      </c>
      <c r="C5063" s="41" t="n">
        <v>4.2511801729</v>
      </c>
      <c r="D5063" s="42" t="n">
        <f aca="false">$B$5*A5063</f>
        <v>-0.974196281887877</v>
      </c>
      <c r="E5063" s="42" t="n">
        <f aca="false">$D$5*A5063+$F$5*B5063</f>
        <v>0.136565572760509</v>
      </c>
      <c r="F5063" s="43" t="n">
        <f aca="false">Inputs!$B$5*D5063+Inputs!$B$6*E5063</f>
        <v>-104247.906826813</v>
      </c>
      <c r="G5063" s="43" t="n">
        <f aca="false">F5063*SQRT(($B$6-2)/C5063)</f>
        <v>-71503.546959359</v>
      </c>
    </row>
    <row r="5064" customFormat="false" ht="15" hidden="false" customHeight="false" outlineLevel="0" collapsed="false">
      <c r="A5064" s="41" t="n">
        <v>2.3040376839</v>
      </c>
      <c r="B5064" s="41" t="n">
        <v>-1.0780005208</v>
      </c>
      <c r="C5064" s="41" t="n">
        <v>2.8207535179</v>
      </c>
      <c r="D5064" s="42" t="n">
        <f aca="false">$B$5*A5064</f>
        <v>5.88676568076675</v>
      </c>
      <c r="E5064" s="42" t="n">
        <f aca="false">$D$5*A5064+$F$5*B5064</f>
        <v>3.62122870170917</v>
      </c>
      <c r="F5064" s="43" t="n">
        <f aca="false">Inputs!$B$5*D5064+Inputs!$B$6*E5064</f>
        <v>407615.132991217</v>
      </c>
      <c r="G5064" s="43" t="n">
        <f aca="false">F5064*SQRT(($B$6-2)/C5064)</f>
        <v>343228.01425857</v>
      </c>
    </row>
    <row r="5065" customFormat="false" ht="15" hidden="false" customHeight="false" outlineLevel="0" collapsed="false">
      <c r="A5065" s="41" t="n">
        <v>-0.1503174494</v>
      </c>
      <c r="B5065" s="41" t="n">
        <v>-0.7237586748</v>
      </c>
      <c r="C5065" s="41" t="n">
        <v>10.9275169479</v>
      </c>
      <c r="D5065" s="42" t="n">
        <f aca="false">$B$5*A5065</f>
        <v>-0.38405778192416</v>
      </c>
      <c r="E5065" s="42" t="n">
        <f aca="false">$D$5*A5065+$F$5*B5065</f>
        <v>-1.60743977892808</v>
      </c>
      <c r="F5065" s="43" t="n">
        <f aca="false">Inputs!$B$5*D5065+Inputs!$B$6*E5065</f>
        <v>41966.210753988</v>
      </c>
      <c r="G5065" s="43" t="n">
        <f aca="false">F5065*SQRT(($B$6-2)/C5065)</f>
        <v>17953.7019343979</v>
      </c>
    </row>
    <row r="5066" customFormat="false" ht="15" hidden="false" customHeight="false" outlineLevel="0" collapsed="false">
      <c r="A5066" s="41" t="n">
        <v>-0.8698703226</v>
      </c>
      <c r="B5066" s="41" t="n">
        <v>-0.71497333</v>
      </c>
      <c r="C5066" s="41" t="n">
        <v>8.2552519451</v>
      </c>
      <c r="D5066" s="42" t="n">
        <f aca="false">$B$5*A5066</f>
        <v>-2.22249957002936</v>
      </c>
      <c r="E5066" s="42" t="n">
        <f aca="false">$D$5*A5066+$F$5*B5066</f>
        <v>-3.30450898954451</v>
      </c>
      <c r="F5066" s="43" t="n">
        <f aca="false">Inputs!$B$5*D5066+Inputs!$B$6*E5066</f>
        <v>-57024.5075257102</v>
      </c>
      <c r="G5066" s="43" t="n">
        <f aca="false">F5066*SQRT(($B$6-2)/C5066)</f>
        <v>-28067.9940020497</v>
      </c>
    </row>
    <row r="5067" customFormat="false" ht="15" hidden="false" customHeight="false" outlineLevel="0" collapsed="false">
      <c r="A5067" s="41" t="n">
        <v>0.8240664756</v>
      </c>
      <c r="B5067" s="41" t="n">
        <v>-0.4880558642</v>
      </c>
      <c r="C5067" s="41" t="n">
        <v>5.8932959183</v>
      </c>
      <c r="D5067" s="42" t="n">
        <f aca="false">$B$5*A5067</f>
        <v>2.10547174689485</v>
      </c>
      <c r="E5067" s="42" t="n">
        <f aca="false">$D$5*A5067+$F$5*B5067</f>
        <v>1.11819084192393</v>
      </c>
      <c r="F5067" s="43" t="n">
        <f aca="false">Inputs!$B$5*D5067+Inputs!$B$6*E5067</f>
        <v>154637.632593288</v>
      </c>
      <c r="G5067" s="43" t="n">
        <f aca="false">F5067*SQRT(($B$6-2)/C5067)</f>
        <v>90084.7060475876</v>
      </c>
    </row>
    <row r="5068" customFormat="false" ht="15" hidden="false" customHeight="false" outlineLevel="0" collapsed="false">
      <c r="A5068" s="41" t="n">
        <v>2.2493126983</v>
      </c>
      <c r="B5068" s="41" t="n">
        <v>0.4159792559</v>
      </c>
      <c r="C5068" s="41" t="n">
        <v>2.5356298383</v>
      </c>
      <c r="D5068" s="42" t="n">
        <f aca="false">$B$5*A5068</f>
        <v>5.74694454443654</v>
      </c>
      <c r="E5068" s="42" t="n">
        <f aca="false">$D$5*A5068+$F$5*B5068</f>
        <v>6.07072693957404</v>
      </c>
      <c r="F5068" s="43" t="n">
        <f aca="false">Inputs!$B$5*D5068+Inputs!$B$6*E5068</f>
        <v>271158.107464952</v>
      </c>
      <c r="G5068" s="43" t="n">
        <f aca="false">F5068*SQRT(($B$6-2)/C5068)</f>
        <v>240821.171687965</v>
      </c>
    </row>
    <row r="5069" customFormat="false" ht="15" hidden="false" customHeight="false" outlineLevel="0" collapsed="false">
      <c r="A5069" s="41" t="n">
        <v>-1.0100106612</v>
      </c>
      <c r="B5069" s="41" t="n">
        <v>-0.3667051821</v>
      </c>
      <c r="C5069" s="41" t="n">
        <v>2.3433551563</v>
      </c>
      <c r="D5069" s="42" t="n">
        <f aca="false">$B$5*A5069</f>
        <v>-2.58055505737065</v>
      </c>
      <c r="E5069" s="42" t="n">
        <f aca="false">$D$5*A5069+$F$5*B5069</f>
        <v>-3.03661517408623</v>
      </c>
      <c r="F5069" s="43" t="n">
        <f aca="false">Inputs!$B$5*D5069+Inputs!$B$6*E5069</f>
        <v>-106224.747032753</v>
      </c>
      <c r="G5069" s="43" t="n">
        <f aca="false">F5069*SQRT(($B$6-2)/C5069)</f>
        <v>-98134.4846122165</v>
      </c>
    </row>
    <row r="5070" customFormat="false" ht="15" hidden="false" customHeight="false" outlineLevel="0" collapsed="false">
      <c r="A5070" s="41" t="n">
        <v>-0.80184699</v>
      </c>
      <c r="B5070" s="41" t="n">
        <v>0.8000686529</v>
      </c>
      <c r="C5070" s="41" t="n">
        <v>4.2353823197</v>
      </c>
      <c r="D5070" s="42" t="n">
        <f aca="false">$B$5*A5070</f>
        <v>-2.0487014491743</v>
      </c>
      <c r="E5070" s="42" t="n">
        <f aca="false">$D$5*A5070+$F$5*B5070</f>
        <v>-0.526551302703049</v>
      </c>
      <c r="F5070" s="43" t="n">
        <f aca="false">Inputs!$B$5*D5070+Inputs!$B$6*E5070</f>
        <v>-178542.579782277</v>
      </c>
      <c r="G5070" s="43" t="n">
        <f aca="false">F5070*SQRT(($B$6-2)/C5070)</f>
        <v>-122690.374982153</v>
      </c>
    </row>
    <row r="5071" customFormat="false" ht="15" hidden="false" customHeight="false" outlineLevel="0" collapsed="false">
      <c r="A5071" s="41" t="n">
        <v>-1.6387796566</v>
      </c>
      <c r="B5071" s="41" t="n">
        <v>-1.3409513804</v>
      </c>
      <c r="C5071" s="41" t="n">
        <v>2.3622786992</v>
      </c>
      <c r="D5071" s="42" t="n">
        <f aca="false">$B$5*A5071</f>
        <v>-4.18704603150506</v>
      </c>
      <c r="E5071" s="42" t="n">
        <f aca="false">$D$5*A5071+$F$5*B5071</f>
        <v>-6.21510034325588</v>
      </c>
      <c r="F5071" s="43" t="n">
        <f aca="false">Inputs!$B$5*D5071+Inputs!$B$6*E5071</f>
        <v>-107949.585987712</v>
      </c>
      <c r="G5071" s="43" t="n">
        <f aca="false">F5071*SQRT(($B$6-2)/C5071)</f>
        <v>-99327.7074833533</v>
      </c>
    </row>
    <row r="5072" customFormat="false" ht="15" hidden="false" customHeight="false" outlineLevel="0" collapsed="false">
      <c r="A5072" s="41" t="n">
        <v>-0.5915461187</v>
      </c>
      <c r="B5072" s="41" t="n">
        <v>0.6829467931</v>
      </c>
      <c r="C5072" s="41" t="n">
        <v>2.8421242782</v>
      </c>
      <c r="D5072" s="42" t="n">
        <f aca="false">$B$5*A5072</f>
        <v>-1.51138734165994</v>
      </c>
      <c r="E5072" s="42" t="n">
        <f aca="false">$D$5*A5072+$F$5*B5072</f>
        <v>-0.228361420524248</v>
      </c>
      <c r="F5072" s="43" t="n">
        <f aca="false">Inputs!$B$5*D5072+Inputs!$B$6*E5072</f>
        <v>-139720.663139781</v>
      </c>
      <c r="G5072" s="43" t="n">
        <f aca="false">F5072*SQRT(($B$6-2)/C5072)</f>
        <v>-117207.149458251</v>
      </c>
    </row>
    <row r="5073" customFormat="false" ht="15" hidden="false" customHeight="false" outlineLevel="0" collapsed="false">
      <c r="A5073" s="41" t="n">
        <v>1.2330602748</v>
      </c>
      <c r="B5073" s="41" t="n">
        <v>1.3805421908</v>
      </c>
      <c r="C5073" s="41" t="n">
        <v>5.9704048593</v>
      </c>
      <c r="D5073" s="42" t="n">
        <f aca="false">$B$5*A5073</f>
        <v>3.15044192147185</v>
      </c>
      <c r="E5073" s="42" t="n">
        <f aca="false">$D$5*A5073+$F$5*B5073</f>
        <v>5.31801865112013</v>
      </c>
      <c r="F5073" s="43" t="n">
        <f aca="false">Inputs!$B$5*D5073+Inputs!$B$6*E5073</f>
        <v>49143.2595911782</v>
      </c>
      <c r="G5073" s="43" t="n">
        <f aca="false">F5073*SQRT(($B$6-2)/C5073)</f>
        <v>28443.1090207866</v>
      </c>
    </row>
    <row r="5074" customFormat="false" ht="15" hidden="false" customHeight="false" outlineLevel="0" collapsed="false">
      <c r="A5074" s="41" t="n">
        <v>0.5298015199</v>
      </c>
      <c r="B5074" s="41" t="n">
        <v>-0.0828895364</v>
      </c>
      <c r="C5074" s="41" t="n">
        <v>8.4721446938</v>
      </c>
      <c r="D5074" s="42" t="n">
        <f aca="false">$B$5*A5074</f>
        <v>1.35363124776945</v>
      </c>
      <c r="E5074" s="42" t="n">
        <f aca="false">$D$5*A5074+$F$5*B5074</f>
        <v>1.11758020628893</v>
      </c>
      <c r="F5074" s="43" t="n">
        <f aca="false">Inputs!$B$5*D5074+Inputs!$B$6*E5074</f>
        <v>79484.1144624984</v>
      </c>
      <c r="G5074" s="43" t="n">
        <f aca="false">F5074*SQRT(($B$6-2)/C5074)</f>
        <v>38618.7894088397</v>
      </c>
    </row>
    <row r="5075" customFormat="false" ht="15" hidden="false" customHeight="false" outlineLevel="0" collapsed="false">
      <c r="A5075" s="41" t="n">
        <v>0.7946258123</v>
      </c>
      <c r="B5075" s="41" t="n">
        <v>-1.1445006174</v>
      </c>
      <c r="C5075" s="41" t="n">
        <v>4.30972234</v>
      </c>
      <c r="D5075" s="42" t="n">
        <f aca="false">$B$5*A5075</f>
        <v>2.03025149874331</v>
      </c>
      <c r="E5075" s="42" t="n">
        <f aca="false">$D$5*A5075+$F$5*B5075</f>
        <v>-0.0853780745064718</v>
      </c>
      <c r="F5075" s="43" t="n">
        <f aca="false">Inputs!$B$5*D5075+Inputs!$B$6*E5075</f>
        <v>207294.053599655</v>
      </c>
      <c r="G5075" s="43" t="n">
        <f aca="false">F5075*SQRT(($B$6-2)/C5075)</f>
        <v>141213.81841896</v>
      </c>
    </row>
    <row r="5076" customFormat="false" ht="15" hidden="false" customHeight="false" outlineLevel="0" collapsed="false">
      <c r="A5076" s="41" t="n">
        <v>-1.844657222</v>
      </c>
      <c r="B5076" s="41" t="n">
        <v>0.4366375777</v>
      </c>
      <c r="C5076" s="41" t="n">
        <v>3.901356708</v>
      </c>
      <c r="D5076" s="42" t="n">
        <f aca="false">$B$5*A5076</f>
        <v>-4.71305868959018</v>
      </c>
      <c r="E5076" s="42" t="n">
        <f aca="false">$D$5*A5076+$F$5*B5076</f>
        <v>-3.63556239045869</v>
      </c>
      <c r="F5076" s="43" t="n">
        <f aca="false">Inputs!$B$5*D5076+Inputs!$B$6*E5076</f>
        <v>-289527.749436084</v>
      </c>
      <c r="G5076" s="43" t="n">
        <f aca="false">F5076*SQRT(($B$6-2)/C5076)</f>
        <v>-207299.073990528</v>
      </c>
    </row>
    <row r="5077" customFormat="false" ht="15" hidden="false" customHeight="false" outlineLevel="0" collapsed="false">
      <c r="A5077" s="41" t="n">
        <v>-1.0056784171</v>
      </c>
      <c r="B5077" s="41" t="n">
        <v>-0.0653067322</v>
      </c>
      <c r="C5077" s="41" t="n">
        <v>0.6871176415</v>
      </c>
      <c r="D5077" s="42" t="n">
        <f aca="false">$B$5*A5077</f>
        <v>-2.5694862688405</v>
      </c>
      <c r="E5077" s="42" t="n">
        <f aca="false">$D$5*A5077+$F$5*B5077</f>
        <v>-2.50586814654245</v>
      </c>
      <c r="F5077" s="43" t="n">
        <f aca="false">Inputs!$B$5*D5077+Inputs!$B$6*E5077</f>
        <v>-131655.219556927</v>
      </c>
      <c r="G5077" s="43" t="n">
        <f aca="false">F5077*SQRT(($B$6-2)/C5077)</f>
        <v>-224614.366176742</v>
      </c>
    </row>
    <row r="5078" customFormat="false" ht="15" hidden="false" customHeight="false" outlineLevel="0" collapsed="false">
      <c r="A5078" s="41" t="n">
        <v>0.1196270159</v>
      </c>
      <c r="B5078" s="41" t="n">
        <v>0.2481195592</v>
      </c>
      <c r="C5078" s="41" t="n">
        <v>5.7680442406</v>
      </c>
      <c r="D5078" s="42" t="n">
        <f aca="false">$B$5*A5078</f>
        <v>0.305644398359251</v>
      </c>
      <c r="E5078" s="42" t="n">
        <f aca="false">$D$5*A5078+$F$5*B5078</f>
        <v>0.713102038785608</v>
      </c>
      <c r="F5078" s="43" t="n">
        <f aca="false">Inputs!$B$5*D5078+Inputs!$B$6*E5078</f>
        <v>-5090.66210335528</v>
      </c>
      <c r="G5078" s="43" t="n">
        <f aca="false">F5078*SQRT(($B$6-2)/C5078)</f>
        <v>-2997.608957292</v>
      </c>
    </row>
    <row r="5079" customFormat="false" ht="15" hidden="false" customHeight="false" outlineLevel="0" collapsed="false">
      <c r="A5079" s="41" t="n">
        <v>0.9377915385</v>
      </c>
      <c r="B5079" s="41" t="n">
        <v>0.8320751883</v>
      </c>
      <c r="C5079" s="41" t="n">
        <v>6.2263628906</v>
      </c>
      <c r="D5079" s="42" t="n">
        <f aca="false">$B$5*A5079</f>
        <v>2.39603678495862</v>
      </c>
      <c r="E5079" s="42" t="n">
        <f aca="false">$D$5*A5079+$F$5*B5079</f>
        <v>3.66833846071517</v>
      </c>
      <c r="F5079" s="43" t="n">
        <f aca="false">Inputs!$B$5*D5079+Inputs!$B$6*E5079</f>
        <v>56186.7554601032</v>
      </c>
      <c r="G5079" s="43" t="n">
        <f aca="false">F5079*SQRT(($B$6-2)/C5079)</f>
        <v>31844.3022612239</v>
      </c>
    </row>
    <row r="5080" customFormat="false" ht="15" hidden="false" customHeight="false" outlineLevel="0" collapsed="false">
      <c r="A5080" s="41" t="n">
        <v>0.1950000672</v>
      </c>
      <c r="B5080" s="41" t="n">
        <v>-0.4420152805</v>
      </c>
      <c r="C5080" s="41" t="n">
        <v>7.2682220965</v>
      </c>
      <c r="D5080" s="42" t="n">
        <f aca="false">$B$5*A5080</f>
        <v>0.498220889077261</v>
      </c>
      <c r="E5080" s="42" t="n">
        <f aca="false">$D$5*A5080+$F$5*B5080</f>
        <v>-0.299227605398776</v>
      </c>
      <c r="F5080" s="43" t="n">
        <f aca="false">Inputs!$B$5*D5080+Inputs!$B$6*E5080</f>
        <v>64783.4691776649</v>
      </c>
      <c r="G5080" s="43" t="n">
        <f aca="false">F5080*SQRT(($B$6-2)/C5080)</f>
        <v>33983.2651410424</v>
      </c>
    </row>
    <row r="5081" customFormat="false" ht="15" hidden="false" customHeight="false" outlineLevel="0" collapsed="false">
      <c r="A5081" s="41" t="n">
        <v>0.1077620887</v>
      </c>
      <c r="B5081" s="41" t="n">
        <v>-0.5962104167</v>
      </c>
      <c r="C5081" s="41" t="n">
        <v>15.6630219412</v>
      </c>
      <c r="D5081" s="42" t="n">
        <f aca="false">$B$5*A5081</f>
        <v>0.275329769942441</v>
      </c>
      <c r="E5081" s="42" t="n">
        <f aca="false">$D$5*A5081+$F$5*B5081</f>
        <v>-0.773073617889686</v>
      </c>
      <c r="F5081" s="43" t="n">
        <f aca="false">Inputs!$B$5*D5081+Inputs!$B$6*E5081</f>
        <v>66186.6578887284</v>
      </c>
      <c r="G5081" s="43" t="n">
        <f aca="false">F5081*SQRT(($B$6-2)/C5081)</f>
        <v>23650.899983427</v>
      </c>
    </row>
    <row r="5082" customFormat="false" ht="15" hidden="false" customHeight="false" outlineLevel="0" collapsed="false">
      <c r="A5082" s="41" t="n">
        <v>-0.196428922</v>
      </c>
      <c r="B5082" s="41" t="n">
        <v>2.6181734236</v>
      </c>
      <c r="C5082" s="41" t="n">
        <v>2.281400602</v>
      </c>
      <c r="D5082" s="42" t="n">
        <f aca="false">$B$5*A5082</f>
        <v>-0.501871581710552</v>
      </c>
      <c r="E5082" s="42" t="n">
        <f aca="false">$D$5*A5082+$F$5*B5082</f>
        <v>4.05349631102167</v>
      </c>
      <c r="F5082" s="43" t="n">
        <f aca="false">Inputs!$B$5*D5082+Inputs!$B$6*E5082</f>
        <v>-252861.973722139</v>
      </c>
      <c r="G5082" s="43" t="n">
        <f aca="false">F5082*SQRT(($B$6-2)/C5082)</f>
        <v>-236754.229083444</v>
      </c>
    </row>
    <row r="5083" customFormat="false" ht="15" hidden="false" customHeight="false" outlineLevel="0" collapsed="false">
      <c r="A5083" s="41" t="n">
        <v>0.1821897009</v>
      </c>
      <c r="B5083" s="41" t="n">
        <v>0.450245017</v>
      </c>
      <c r="C5083" s="41" t="n">
        <v>9.2689745218</v>
      </c>
      <c r="D5083" s="42" t="n">
        <f aca="false">$B$5*A5083</f>
        <v>0.465490684523817</v>
      </c>
      <c r="E5083" s="42" t="n">
        <f aca="false">$D$5*A5083+$F$5*B5083</f>
        <v>1.21099443563022</v>
      </c>
      <c r="F5083" s="43" t="n">
        <f aca="false">Inputs!$B$5*D5083+Inputs!$B$6*E5083</f>
        <v>-14000.6533291294</v>
      </c>
      <c r="G5083" s="43" t="n">
        <f aca="false">F5083*SQRT(($B$6-2)/C5083)</f>
        <v>-6503.50466029993</v>
      </c>
    </row>
    <row r="5084" customFormat="false" ht="15" hidden="false" customHeight="false" outlineLevel="0" collapsed="false">
      <c r="A5084" s="41" t="n">
        <v>-0.705480649</v>
      </c>
      <c r="B5084" s="41" t="n">
        <v>1.0200734164</v>
      </c>
      <c r="C5084" s="41" t="n">
        <v>8.6424041166</v>
      </c>
      <c r="D5084" s="42" t="n">
        <f aca="false">$B$5*A5084</f>
        <v>-1.80248756433035</v>
      </c>
      <c r="E5084" s="42" t="n">
        <f aca="false">$D$5*A5084+$F$5*B5084</f>
        <v>0.0826528525409851</v>
      </c>
      <c r="F5084" s="43" t="n">
        <f aca="false">Inputs!$B$5*D5084+Inputs!$B$6*E5084</f>
        <v>-184381.399060084</v>
      </c>
      <c r="G5084" s="43" t="n">
        <f aca="false">F5084*SQRT(($B$6-2)/C5084)</f>
        <v>-88698.2025171076</v>
      </c>
    </row>
    <row r="5085" customFormat="false" ht="15" hidden="false" customHeight="false" outlineLevel="0" collapsed="false">
      <c r="A5085" s="41" t="n">
        <v>0.7602724227</v>
      </c>
      <c r="B5085" s="41" t="n">
        <v>0.7673525547</v>
      </c>
      <c r="C5085" s="41" t="n">
        <v>3.9548330845</v>
      </c>
      <c r="D5085" s="42" t="n">
        <f aca="false">$B$5*A5085</f>
        <v>1.94247934278926</v>
      </c>
      <c r="E5085" s="42" t="n">
        <f aca="false">$D$5*A5085+$F$5*B5085</f>
        <v>3.13415669211818</v>
      </c>
      <c r="F5085" s="43" t="n">
        <f aca="false">Inputs!$B$5*D5085+Inputs!$B$6*E5085</f>
        <v>37540.099673017</v>
      </c>
      <c r="G5085" s="43" t="n">
        <f aca="false">F5085*SQRT(($B$6-2)/C5085)</f>
        <v>26696.008990396</v>
      </c>
    </row>
    <row r="5086" customFormat="false" ht="15" hidden="false" customHeight="false" outlineLevel="0" collapsed="false">
      <c r="A5086" s="41" t="n">
        <v>0.2148912468</v>
      </c>
      <c r="B5086" s="41" t="n">
        <v>1.0341900958</v>
      </c>
      <c r="C5086" s="41" t="n">
        <v>0.9505682465</v>
      </c>
      <c r="D5086" s="42" t="n">
        <f aca="false">$B$5*A5086</f>
        <v>0.549042416102393</v>
      </c>
      <c r="E5086" s="42" t="n">
        <f aca="false">$D$5*A5086+$F$5*B5086</f>
        <v>2.29713450501471</v>
      </c>
      <c r="F5086" s="43" t="n">
        <f aca="false">Inputs!$B$5*D5086+Inputs!$B$6*E5086</f>
        <v>-59952.4836404961</v>
      </c>
      <c r="G5086" s="43" t="n">
        <f aca="false">F5086*SQRT(($B$6-2)/C5086)</f>
        <v>-86962.2015171771</v>
      </c>
    </row>
    <row r="5087" customFormat="false" ht="15" hidden="false" customHeight="false" outlineLevel="0" collapsed="false">
      <c r="A5087" s="41" t="n">
        <v>1.2716851966</v>
      </c>
      <c r="B5087" s="41" t="n">
        <v>0.2830989193</v>
      </c>
      <c r="C5087" s="41" t="n">
        <v>7.9565246263</v>
      </c>
      <c r="D5087" s="42" t="n">
        <f aca="false">$B$5*A5087</f>
        <v>3.24912774838492</v>
      </c>
      <c r="E5087" s="42" t="n">
        <f aca="false">$D$5*A5087+$F$5*B5087</f>
        <v>3.51492606974071</v>
      </c>
      <c r="F5087" s="43" t="n">
        <f aca="false">Inputs!$B$5*D5087+Inputs!$B$6*E5087</f>
        <v>149166.471351456</v>
      </c>
      <c r="G5087" s="43" t="n">
        <f aca="false">F5087*SQRT(($B$6-2)/C5087)</f>
        <v>74786.723810277</v>
      </c>
    </row>
    <row r="5088" customFormat="false" ht="15" hidden="false" customHeight="false" outlineLevel="0" collapsed="false">
      <c r="A5088" s="41" t="n">
        <v>-0.114612359</v>
      </c>
      <c r="B5088" s="41" t="n">
        <v>0.8945709901</v>
      </c>
      <c r="C5088" s="41" t="n">
        <v>9.4709072859</v>
      </c>
      <c r="D5088" s="42" t="n">
        <f aca="false">$B$5*A5088</f>
        <v>-0.292832060112347</v>
      </c>
      <c r="E5088" s="42" t="n">
        <f aca="false">$D$5*A5088+$F$5*B5088</f>
        <v>1.27196523423502</v>
      </c>
      <c r="F5088" s="43" t="n">
        <f aca="false">Inputs!$B$5*D5088+Inputs!$B$6*E5088</f>
        <v>-92881.4677229859</v>
      </c>
      <c r="G5088" s="43" t="n">
        <f aca="false">F5088*SQRT(($B$6-2)/C5088)</f>
        <v>-42682.3452878354</v>
      </c>
    </row>
    <row r="5089" customFormat="false" ht="15" hidden="false" customHeight="false" outlineLevel="0" collapsed="false">
      <c r="A5089" s="41" t="n">
        <v>-0.9041253066</v>
      </c>
      <c r="B5089" s="41" t="n">
        <v>-0.7179602806</v>
      </c>
      <c r="C5089" s="41" t="n">
        <v>1.2659810418</v>
      </c>
      <c r="D5089" s="42" t="n">
        <f aca="false">$B$5*A5089</f>
        <v>-2.31002030183661</v>
      </c>
      <c r="E5089" s="42" t="n">
        <f aca="false">$D$5*A5089+$F$5*B5089</f>
        <v>-3.39117943244224</v>
      </c>
      <c r="F5089" s="43" t="n">
        <f aca="false">Inputs!$B$5*D5089+Inputs!$B$6*E5089</f>
        <v>-61443.0585615488</v>
      </c>
      <c r="G5089" s="43" t="n">
        <f aca="false">F5089*SQRT(($B$6-2)/C5089)</f>
        <v>-77227.8995432583</v>
      </c>
    </row>
    <row r="5090" customFormat="false" ht="15" hidden="false" customHeight="false" outlineLevel="0" collapsed="false">
      <c r="A5090" s="41" t="n">
        <v>-0.0533003429</v>
      </c>
      <c r="B5090" s="41" t="n">
        <v>-1.7413570684</v>
      </c>
      <c r="C5090" s="41" t="n">
        <v>5.4120830778</v>
      </c>
      <c r="D5090" s="42" t="n">
        <f aca="false">$B$5*A5090</f>
        <v>-0.136181205519917</v>
      </c>
      <c r="E5090" s="42" t="n">
        <f aca="false">$D$5*A5090+$F$5*B5090</f>
        <v>-3.13371133636951</v>
      </c>
      <c r="F5090" s="43" t="n">
        <f aca="false">Inputs!$B$5*D5090+Inputs!$B$6*E5090</f>
        <v>143067.446266484</v>
      </c>
      <c r="G5090" s="43" t="n">
        <f aca="false">F5090*SQRT(($B$6-2)/C5090)</f>
        <v>86970.82617809</v>
      </c>
    </row>
    <row r="5091" customFormat="false" ht="15" hidden="false" customHeight="false" outlineLevel="0" collapsed="false">
      <c r="A5091" s="41" t="n">
        <v>0.8275952736</v>
      </c>
      <c r="B5091" s="41" t="n">
        <v>-0.9629138875</v>
      </c>
      <c r="C5091" s="41" t="n">
        <v>3.7384819751</v>
      </c>
      <c r="D5091" s="42" t="n">
        <f aca="false">$B$5*A5091</f>
        <v>2.11448774828489</v>
      </c>
      <c r="E5091" s="42" t="n">
        <f aca="false">$D$5*A5091+$F$5*B5091</f>
        <v>0.306629515096148</v>
      </c>
      <c r="F5091" s="43" t="n">
        <f aca="false">Inputs!$B$5*D5091+Inputs!$B$6*E5091</f>
        <v>196117.299073682</v>
      </c>
      <c r="G5091" s="43" t="n">
        <f aca="false">F5091*SQRT(($B$6-2)/C5091)</f>
        <v>143444.286891307</v>
      </c>
    </row>
    <row r="5092" customFormat="false" ht="15" hidden="false" customHeight="false" outlineLevel="0" collapsed="false">
      <c r="A5092" s="41" t="n">
        <v>-0.4714910215</v>
      </c>
      <c r="B5092" s="41" t="n">
        <v>-0.2132795957</v>
      </c>
      <c r="C5092" s="41" t="n">
        <v>3.5844565501</v>
      </c>
      <c r="D5092" s="42" t="n">
        <f aca="false">$B$5*A5092</f>
        <v>-1.20464920498077</v>
      </c>
      <c r="E5092" s="42" t="n">
        <f aca="false">$D$5*A5092+$F$5*B5092</f>
        <v>-1.49023363157603</v>
      </c>
      <c r="F5092" s="43" t="n">
        <f aca="false">Inputs!$B$5*D5092+Inputs!$B$6*E5092</f>
        <v>-45953.2389192749</v>
      </c>
      <c r="G5092" s="43" t="n">
        <f aca="false">F5092*SQRT(($B$6-2)/C5092)</f>
        <v>-34325.7049237731</v>
      </c>
    </row>
    <row r="5093" customFormat="false" ht="15" hidden="false" customHeight="false" outlineLevel="0" collapsed="false">
      <c r="A5093" s="41" t="n">
        <v>0.0392868216</v>
      </c>
      <c r="B5093" s="41" t="n">
        <v>-0.3436532764</v>
      </c>
      <c r="C5093" s="41" t="n">
        <v>0.7195851763</v>
      </c>
      <c r="D5093" s="42" t="n">
        <f aca="false">$B$5*A5093</f>
        <v>0.100376966365331</v>
      </c>
      <c r="E5093" s="42" t="n">
        <f aca="false">$D$5*A5093+$F$5*B5093</f>
        <v>-0.499914913115474</v>
      </c>
      <c r="F5093" s="43" t="n">
        <f aca="false">Inputs!$B$5*D5093+Inputs!$B$6*E5093</f>
        <v>35033.4422923068</v>
      </c>
      <c r="G5093" s="43" t="n">
        <f aca="false">F5093*SQRT(($B$6-2)/C5093)</f>
        <v>58405.8980159617</v>
      </c>
    </row>
    <row r="5094" customFormat="false" ht="15" hidden="false" customHeight="false" outlineLevel="0" collapsed="false">
      <c r="A5094" s="41" t="n">
        <v>-0.0673710472</v>
      </c>
      <c r="B5094" s="41" t="n">
        <v>-0.0596276324</v>
      </c>
      <c r="C5094" s="41" t="n">
        <v>7.8218218935</v>
      </c>
      <c r="D5094" s="42" t="n">
        <f aca="false">$B$5*A5094</f>
        <v>-0.172131545983642</v>
      </c>
      <c r="E5094" s="42" t="n">
        <f aca="false">$D$5*A5094+$F$5*B5094</f>
        <v>-0.263277001249925</v>
      </c>
      <c r="F5094" s="43" t="n">
        <f aca="false">Inputs!$B$5*D5094+Inputs!$B$6*E5094</f>
        <v>-4049.30453586798</v>
      </c>
      <c r="G5094" s="43" t="n">
        <f aca="false">F5094*SQRT(($B$6-2)/C5094)</f>
        <v>-2047.58281752961</v>
      </c>
    </row>
    <row r="5095" customFormat="false" ht="15" hidden="false" customHeight="false" outlineLevel="0" collapsed="false">
      <c r="A5095" s="41" t="n">
        <v>-0.4470309576</v>
      </c>
      <c r="B5095" s="41" t="n">
        <v>-0.7731944576</v>
      </c>
      <c r="C5095" s="41" t="n">
        <v>2.5559161539</v>
      </c>
      <c r="D5095" s="42" t="n">
        <f aca="false">$B$5*A5095</f>
        <v>-1.14215427891161</v>
      </c>
      <c r="E5095" s="42" t="n">
        <f aca="false">$D$5*A5095+$F$5*B5095</f>
        <v>-2.39885858892727</v>
      </c>
      <c r="F5095" s="43" t="n">
        <f aca="false">Inputs!$B$5*D5095+Inputs!$B$6*E5095</f>
        <v>5727.50155520265</v>
      </c>
      <c r="G5095" s="43" t="n">
        <f aca="false">F5095*SQRT(($B$6-2)/C5095)</f>
        <v>5066.48676167022</v>
      </c>
    </row>
    <row r="5096" customFormat="false" ht="15" hidden="false" customHeight="false" outlineLevel="0" collapsed="false">
      <c r="A5096" s="41" t="n">
        <v>1.0814739244</v>
      </c>
      <c r="B5096" s="41" t="n">
        <v>-2.1044057023</v>
      </c>
      <c r="C5096" s="41" t="n">
        <v>11.947456714</v>
      </c>
      <c r="D5096" s="42" t="n">
        <f aca="false">$B$5*A5096</f>
        <v>2.76314212536047</v>
      </c>
      <c r="E5096" s="42" t="n">
        <f aca="false">$D$5*A5096+$F$5*B5096</f>
        <v>-1.06030848739986</v>
      </c>
      <c r="F5096" s="43" t="n">
        <f aca="false">Inputs!$B$5*D5096+Inputs!$B$6*E5096</f>
        <v>329329.63690604</v>
      </c>
      <c r="G5096" s="43" t="n">
        <f aca="false">F5096*SQRT(($B$6-2)/C5096)</f>
        <v>134743.579492662</v>
      </c>
    </row>
    <row r="5097" customFormat="false" ht="15" hidden="false" customHeight="false" outlineLevel="0" collapsed="false">
      <c r="A5097" s="41" t="n">
        <v>-0.205715159</v>
      </c>
      <c r="B5097" s="41" t="n">
        <v>-0.4688994719</v>
      </c>
      <c r="C5097" s="41" t="n">
        <v>2.9919701322</v>
      </c>
      <c r="D5097" s="42" t="n">
        <f aca="false">$B$5*A5097</f>
        <v>-0.525597713299917</v>
      </c>
      <c r="E5097" s="42" t="n">
        <f aca="false">$D$5*A5097+$F$5*B5097</f>
        <v>-1.29918680396916</v>
      </c>
      <c r="F5097" s="43" t="n">
        <f aca="false">Inputs!$B$5*D5097+Inputs!$B$6*E5097</f>
        <v>12399.5688684662</v>
      </c>
      <c r="G5097" s="43" t="n">
        <f aca="false">F5097*SQRT(($B$6-2)/C5097)</f>
        <v>10137.7821854818</v>
      </c>
    </row>
    <row r="5098" customFormat="false" ht="15" hidden="false" customHeight="false" outlineLevel="0" collapsed="false">
      <c r="A5098" s="41" t="n">
        <v>0.4187914867</v>
      </c>
      <c r="B5098" s="41" t="n">
        <v>-1.4542927965</v>
      </c>
      <c r="C5098" s="41" t="n">
        <v>2.2900579987</v>
      </c>
      <c r="D5098" s="42" t="n">
        <f aca="false">$B$5*A5098</f>
        <v>1.07000305096132</v>
      </c>
      <c r="E5098" s="42" t="n">
        <f aca="false">$D$5*A5098+$F$5*B5098</f>
        <v>-1.5146407559757</v>
      </c>
      <c r="F5098" s="43" t="n">
        <f aca="false">Inputs!$B$5*D5098+Inputs!$B$6*E5098</f>
        <v>182732.342894917</v>
      </c>
      <c r="G5098" s="43" t="n">
        <f aca="false">F5098*SQRT(($B$6-2)/C5098)</f>
        <v>170768.270337903</v>
      </c>
    </row>
    <row r="5099" customFormat="false" ht="15" hidden="false" customHeight="false" outlineLevel="0" collapsed="false">
      <c r="A5099" s="41" t="n">
        <v>-0.4997853412</v>
      </c>
      <c r="B5099" s="41" t="n">
        <v>-0.102359734</v>
      </c>
      <c r="C5099" s="41" t="n">
        <v>2.5077987728</v>
      </c>
      <c r="D5099" s="42" t="n">
        <f aca="false">$B$5*A5099</f>
        <v>-1.27694057041046</v>
      </c>
      <c r="E5099" s="42" t="n">
        <f aca="false">$D$5*A5099+$F$5*B5099</f>
        <v>-1.36603220505212</v>
      </c>
      <c r="F5099" s="43" t="n">
        <f aca="false">Inputs!$B$5*D5099+Inputs!$B$6*E5099</f>
        <v>-59392.4467884402</v>
      </c>
      <c r="G5099" s="43" t="n">
        <f aca="false">F5099*SQRT(($B$6-2)/C5099)</f>
        <v>-53039.5550774914</v>
      </c>
    </row>
    <row r="5100" customFormat="false" ht="15" hidden="false" customHeight="false" outlineLevel="0" collapsed="false">
      <c r="A5100" s="41" t="n">
        <v>1.0700736104</v>
      </c>
      <c r="B5100" s="41" t="n">
        <v>0.3321849668</v>
      </c>
      <c r="C5100" s="41" t="n">
        <v>3.1108212155</v>
      </c>
      <c r="D5100" s="42" t="n">
        <f aca="false">$B$5*A5100</f>
        <v>2.73401457346576</v>
      </c>
      <c r="E5100" s="42" t="n">
        <f aca="false">$D$5*A5100+$F$5*B5100</f>
        <v>3.11993264969065</v>
      </c>
      <c r="F5100" s="43" t="n">
        <f aca="false">Inputs!$B$5*D5100+Inputs!$B$6*E5100</f>
        <v>117404.824862043</v>
      </c>
      <c r="G5100" s="43" t="n">
        <f aca="false">F5100*SQRT(($B$6-2)/C5100)</f>
        <v>94137.663907819</v>
      </c>
    </row>
    <row r="5101" customFormat="false" ht="15" hidden="false" customHeight="false" outlineLevel="0" collapsed="false">
      <c r="A5101" s="41" t="n">
        <v>-1.1834882109</v>
      </c>
      <c r="B5101" s="41" t="n">
        <v>-0.4874767187</v>
      </c>
      <c r="C5101" s="41" t="n">
        <v>3.0420303786</v>
      </c>
      <c r="D5101" s="42" t="n">
        <f aca="false">$B$5*A5101</f>
        <v>-3.02378638691595</v>
      </c>
      <c r="E5101" s="42" t="n">
        <f aca="false">$D$5*A5101+$F$5*B5101</f>
        <v>-3.65796180811396</v>
      </c>
      <c r="F5101" s="43" t="n">
        <f aca="false">Inputs!$B$5*D5101+Inputs!$B$6*E5101</f>
        <v>-119480.548285897</v>
      </c>
      <c r="G5101" s="43" t="n">
        <f aca="false">F5101*SQRT(($B$6-2)/C5101)</f>
        <v>-96879.1748976881</v>
      </c>
    </row>
    <row r="5102" customFormat="false" ht="15" hidden="false" customHeight="false" outlineLevel="0" collapsed="false">
      <c r="A5102" s="41" t="n">
        <v>0.8860513527</v>
      </c>
      <c r="B5102" s="41" t="n">
        <v>-1.2007748659</v>
      </c>
      <c r="C5102" s="41" t="n">
        <v>7.8411665264</v>
      </c>
      <c r="D5102" s="42" t="n">
        <f aca="false">$B$5*A5102</f>
        <v>2.26384174656481</v>
      </c>
      <c r="E5102" s="42" t="n">
        <f aca="false">$D$5*A5102+$F$5*B5102</f>
        <v>0.0350057871734575</v>
      </c>
      <c r="F5102" s="43" t="n">
        <f aca="false">Inputs!$B$5*D5102+Inputs!$B$6*E5102</f>
        <v>224633.885297808</v>
      </c>
      <c r="G5102" s="43" t="n">
        <f aca="false">F5102*SQRT(($B$6-2)/C5102)</f>
        <v>113448.805610542</v>
      </c>
    </row>
    <row r="5103" customFormat="false" ht="15" hidden="false" customHeight="false" outlineLevel="0" collapsed="false">
      <c r="A5103" s="41" t="n">
        <v>-0.0786442684</v>
      </c>
      <c r="B5103" s="41" t="n">
        <v>-0.0091204525</v>
      </c>
      <c r="C5103" s="41" t="n">
        <v>3.0174225745</v>
      </c>
      <c r="D5103" s="42" t="n">
        <f aca="false">$B$5*A5103</f>
        <v>-0.200934378565582</v>
      </c>
      <c r="E5103" s="42" t="n">
        <f aca="false">$D$5*A5103+$F$5*B5103</f>
        <v>-0.202889633321011</v>
      </c>
      <c r="F5103" s="43" t="n">
        <f aca="false">Inputs!$B$5*D5103+Inputs!$B$6*E5103</f>
        <v>-9948.95619050763</v>
      </c>
      <c r="G5103" s="43" t="n">
        <f aca="false">F5103*SQRT(($B$6-2)/C5103)</f>
        <v>-8099.80285952915</v>
      </c>
    </row>
    <row r="5104" customFormat="false" ht="15" hidden="false" customHeight="false" outlineLevel="0" collapsed="false">
      <c r="A5104" s="41" t="n">
        <v>-0.3857830599</v>
      </c>
      <c r="B5104" s="41" t="n">
        <v>2.6957517828</v>
      </c>
      <c r="C5104" s="41" t="n">
        <v>8.7352642564</v>
      </c>
      <c r="D5104" s="42" t="n">
        <f aca="false">$B$5*A5104</f>
        <v>-0.985667245423001</v>
      </c>
      <c r="E5104" s="42" t="n">
        <f aca="false">$D$5*A5104+$F$5*B5104</f>
        <v>3.73686950410295</v>
      </c>
      <c r="F5104" s="43" t="n">
        <f aca="false">Inputs!$B$5*D5104+Inputs!$B$6*E5104</f>
        <v>-285410.199747448</v>
      </c>
      <c r="G5104" s="43" t="n">
        <f aca="false">F5104*SQRT(($B$6-2)/C5104)</f>
        <v>-136567.218310669</v>
      </c>
    </row>
    <row r="5105" customFormat="false" ht="15" hidden="false" customHeight="false" outlineLevel="0" collapsed="false">
      <c r="A5105" s="41" t="n">
        <v>-0.4127314594</v>
      </c>
      <c r="B5105" s="41" t="n">
        <v>0.4497651594</v>
      </c>
      <c r="C5105" s="41" t="n">
        <v>7.7122207088</v>
      </c>
      <c r="D5105" s="42" t="n">
        <f aca="false">$B$5*A5105</f>
        <v>-1.05451981430098</v>
      </c>
      <c r="E5105" s="42" t="n">
        <f aca="false">$D$5*A5105+$F$5*B5105</f>
        <v>-0.205501304543951</v>
      </c>
      <c r="F5105" s="43" t="n">
        <f aca="false">Inputs!$B$5*D5105+Inputs!$B$6*E5105</f>
        <v>-95176.9162029008</v>
      </c>
      <c r="G5105" s="43" t="n">
        <f aca="false">F5105*SQRT(($B$6-2)/C5105)</f>
        <v>-48468.2012180467</v>
      </c>
    </row>
    <row r="5106" customFormat="false" ht="15" hidden="false" customHeight="false" outlineLevel="0" collapsed="false">
      <c r="A5106" s="41" t="n">
        <v>-0.7663011202</v>
      </c>
      <c r="B5106" s="41" t="n">
        <v>0.527747992</v>
      </c>
      <c r="C5106" s="41" t="n">
        <v>7.0115464347</v>
      </c>
      <c r="D5106" s="42" t="n">
        <f aca="false">$B$5*A5106</f>
        <v>-1.95788253249866</v>
      </c>
      <c r="E5106" s="42" t="n">
        <f aca="false">$D$5*A5106+$F$5*B5106</f>
        <v>-0.912194947963743</v>
      </c>
      <c r="F5106" s="43" t="n">
        <f aca="false">Inputs!$B$5*D5106+Inputs!$B$6*E5106</f>
        <v>-150178.505851679</v>
      </c>
      <c r="G5106" s="43" t="n">
        <f aca="false">F5106*SQRT(($B$6-2)/C5106)</f>
        <v>-80207.664324251</v>
      </c>
    </row>
    <row r="5107" customFormat="false" ht="15" hidden="false" customHeight="false" outlineLevel="0" collapsed="false">
      <c r="A5107" s="41" t="n">
        <v>0.8707875969</v>
      </c>
      <c r="B5107" s="41" t="n">
        <v>-0.5879640367</v>
      </c>
      <c r="C5107" s="41" t="n">
        <v>6.1708726143</v>
      </c>
      <c r="D5107" s="42" t="n">
        <f aca="false">$B$5*A5107</f>
        <v>2.22484318572055</v>
      </c>
      <c r="E5107" s="42" t="n">
        <f aca="false">$D$5*A5107+$F$5*B5107</f>
        <v>1.05685198028143</v>
      </c>
      <c r="F5107" s="43" t="n">
        <f aca="false">Inputs!$B$5*D5107+Inputs!$B$6*E5107</f>
        <v>169641.719557984</v>
      </c>
      <c r="G5107" s="43" t="n">
        <f aca="false">F5107*SQRT(($B$6-2)/C5107)</f>
        <v>96577.1473255077</v>
      </c>
    </row>
    <row r="5108" customFormat="false" ht="15" hidden="false" customHeight="false" outlineLevel="0" collapsed="false">
      <c r="A5108" s="41" t="n">
        <v>-0.0547018152</v>
      </c>
      <c r="B5108" s="41" t="n">
        <v>-0.8952797699</v>
      </c>
      <c r="C5108" s="41" t="n">
        <v>1.4452767803</v>
      </c>
      <c r="D5108" s="42" t="n">
        <f aca="false">$B$5*A5108</f>
        <v>-0.139761936467087</v>
      </c>
      <c r="E5108" s="42" t="n">
        <f aca="false">$D$5*A5108+$F$5*B5108</f>
        <v>-1.67608706296372</v>
      </c>
      <c r="F5108" s="43" t="n">
        <f aca="false">Inputs!$B$5*D5108+Inputs!$B$6*E5108</f>
        <v>69828.1595014776</v>
      </c>
      <c r="G5108" s="43" t="n">
        <f aca="false">F5108*SQRT(($B$6-2)/C5108)</f>
        <v>82142.9092922331</v>
      </c>
    </row>
    <row r="5109" customFormat="false" ht="15" hidden="false" customHeight="false" outlineLevel="0" collapsed="false">
      <c r="A5109" s="41" t="n">
        <v>-1.144403812</v>
      </c>
      <c r="B5109" s="41" t="n">
        <v>1.0367954325</v>
      </c>
      <c r="C5109" s="41" t="n">
        <v>6.4659471871</v>
      </c>
      <c r="D5109" s="42" t="n">
        <f aca="false">$B$5*A5109</f>
        <v>-2.92392660610348</v>
      </c>
      <c r="E5109" s="42" t="n">
        <f aca="false">$D$5*A5109+$F$5*B5109</f>
        <v>-0.932928714503492</v>
      </c>
      <c r="F5109" s="43" t="n">
        <f aca="false">Inputs!$B$5*D5109+Inputs!$B$6*E5109</f>
        <v>-245746.224885173</v>
      </c>
      <c r="G5109" s="43" t="n">
        <f aca="false">F5109*SQRT(($B$6-2)/C5109)</f>
        <v>-136673.959505291</v>
      </c>
    </row>
    <row r="5110" customFormat="false" ht="15" hidden="false" customHeight="false" outlineLevel="0" collapsed="false">
      <c r="A5110" s="41" t="n">
        <v>-0.5540009459</v>
      </c>
      <c r="B5110" s="41" t="n">
        <v>-2.4136123285</v>
      </c>
      <c r="C5110" s="41" t="n">
        <v>7.7300776524</v>
      </c>
      <c r="D5110" s="42" t="n">
        <f aca="false">$B$5*A5110</f>
        <v>-1.41546024972827</v>
      </c>
      <c r="E5110" s="42" t="n">
        <f aca="false">$D$5*A5110+$F$5*B5110</f>
        <v>-5.48598537039183</v>
      </c>
      <c r="F5110" s="43" t="n">
        <f aca="false">Inputs!$B$5*D5110+Inputs!$B$6*E5110</f>
        <v>132753.243546764</v>
      </c>
      <c r="G5110" s="43" t="n">
        <f aca="false">F5110*SQRT(($B$6-2)/C5110)</f>
        <v>67525.5624756927</v>
      </c>
    </row>
    <row r="5111" customFormat="false" ht="15" hidden="false" customHeight="false" outlineLevel="0" collapsed="false">
      <c r="A5111" s="41" t="n">
        <v>1.7653561565</v>
      </c>
      <c r="B5111" s="41" t="n">
        <v>-0.8020953231</v>
      </c>
      <c r="C5111" s="41" t="n">
        <v>9.1012776657</v>
      </c>
      <c r="D5111" s="42" t="n">
        <f aca="false">$B$5*A5111</f>
        <v>4.51044620885877</v>
      </c>
      <c r="E5111" s="42" t="n">
        <f aca="false">$D$5*A5111+$F$5*B5111</f>
        <v>2.81580644145068</v>
      </c>
      <c r="F5111" s="43" t="n">
        <f aca="false">Inputs!$B$5*D5111+Inputs!$B$6*E5111</f>
        <v>310254.298813343</v>
      </c>
      <c r="G5111" s="43" t="n">
        <f aca="false">F5111*SQRT(($B$6-2)/C5111)</f>
        <v>145439.249031148</v>
      </c>
    </row>
    <row r="5112" customFormat="false" ht="15" hidden="false" customHeight="false" outlineLevel="0" collapsed="false">
      <c r="A5112" s="41" t="n">
        <v>-0.2463730437</v>
      </c>
      <c r="B5112" s="41" t="n">
        <v>1.6409065055</v>
      </c>
      <c r="C5112" s="41" t="n">
        <v>0.7717860757</v>
      </c>
      <c r="D5112" s="42" t="n">
        <f aca="false">$B$5*A5112</f>
        <v>-0.629477715774268</v>
      </c>
      <c r="E5112" s="42" t="n">
        <f aca="false">$D$5*A5112+$F$5*B5112</f>
        <v>2.24715975216746</v>
      </c>
      <c r="F5112" s="43" t="n">
        <f aca="false">Inputs!$B$5*D5112+Inputs!$B$6*E5112</f>
        <v>-175305.7591858</v>
      </c>
      <c r="G5112" s="43" t="n">
        <f aca="false">F5112*SQRT(($B$6-2)/C5112)</f>
        <v>-282203.705662692</v>
      </c>
    </row>
    <row r="5113" customFormat="false" ht="15" hidden="false" customHeight="false" outlineLevel="0" collapsed="false">
      <c r="A5113" s="41" t="n">
        <v>-0.1417420942</v>
      </c>
      <c r="B5113" s="41" t="n">
        <v>-0.1633366022</v>
      </c>
      <c r="C5113" s="41" t="n">
        <v>7.4724653774</v>
      </c>
      <c r="D5113" s="42" t="n">
        <f aca="false">$B$5*A5113</f>
        <v>-0.36214793772131</v>
      </c>
      <c r="E5113" s="42" t="n">
        <f aca="false">$D$5*A5113+$F$5*B5113</f>
        <v>-0.619328317341045</v>
      </c>
      <c r="F5113" s="43" t="n">
        <f aca="false">Inputs!$B$5*D5113+Inputs!$B$6*E5113</f>
        <v>-5248.37790507876</v>
      </c>
      <c r="G5113" s="43" t="n">
        <f aca="false">F5113*SQRT(($B$6-2)/C5113)</f>
        <v>-2715.23948545441</v>
      </c>
    </row>
    <row r="5114" customFormat="false" ht="15" hidden="false" customHeight="false" outlineLevel="0" collapsed="false">
      <c r="A5114" s="41" t="n">
        <v>-1.2281730446</v>
      </c>
      <c r="B5114" s="41" t="n">
        <v>-1.6348336996</v>
      </c>
      <c r="C5114" s="41" t="n">
        <v>0.7962897434</v>
      </c>
      <c r="D5114" s="42" t="n">
        <f aca="false">$B$5*A5114</f>
        <v>-3.13795515564488</v>
      </c>
      <c r="E5114" s="42" t="n">
        <f aca="false">$D$5*A5114+$F$5*B5114</f>
        <v>-5.74548548521667</v>
      </c>
      <c r="F5114" s="43" t="n">
        <f aca="false">Inputs!$B$5*D5114+Inputs!$B$6*E5114</f>
        <v>-26521.2413036547</v>
      </c>
      <c r="G5114" s="43" t="n">
        <f aca="false">F5114*SQRT(($B$6-2)/C5114)</f>
        <v>-42031.3446397475</v>
      </c>
    </row>
    <row r="5115" customFormat="false" ht="15" hidden="false" customHeight="false" outlineLevel="0" collapsed="false">
      <c r="A5115" s="41" t="n">
        <v>-0.1663862646</v>
      </c>
      <c r="B5115" s="41" t="n">
        <v>0.3628097741</v>
      </c>
      <c r="C5115" s="41" t="n">
        <v>5.6174798503</v>
      </c>
      <c r="D5115" s="42" t="n">
        <f aca="false">$B$5*A5115</f>
        <v>-0.425113251854594</v>
      </c>
      <c r="E5115" s="42" t="n">
        <f aca="false">$D$5*A5115+$F$5*B5115</f>
        <v>0.23054900050813</v>
      </c>
      <c r="F5115" s="43" t="n">
        <f aca="false">Inputs!$B$5*D5115+Inputs!$B$6*E5115</f>
        <v>-54038.7752108659</v>
      </c>
      <c r="G5115" s="43" t="n">
        <f aca="false">F5115*SQRT(($B$6-2)/C5115)</f>
        <v>-32244.0609458063</v>
      </c>
    </row>
    <row r="5116" customFormat="false" ht="15" hidden="false" customHeight="false" outlineLevel="0" collapsed="false">
      <c r="A5116" s="41" t="n">
        <v>0.3055254082</v>
      </c>
      <c r="B5116" s="41" t="n">
        <v>-0.4812610805</v>
      </c>
      <c r="C5116" s="41" t="n">
        <v>4.9613755234</v>
      </c>
      <c r="D5116" s="42" t="n">
        <f aca="false">$B$5*A5116</f>
        <v>0.780610707959269</v>
      </c>
      <c r="E5116" s="42" t="n">
        <f aca="false">$D$5*A5116+$F$5*B5116</f>
        <v>-0.103990313450079</v>
      </c>
      <c r="F5116" s="43" t="n">
        <f aca="false">Inputs!$B$5*D5116+Inputs!$B$6*E5116</f>
        <v>83260.5864684308</v>
      </c>
      <c r="G5116" s="43" t="n">
        <f aca="false">F5116*SQRT(($B$6-2)/C5116)</f>
        <v>52863.1956890932</v>
      </c>
    </row>
    <row r="5117" customFormat="false" ht="15" hidden="false" customHeight="false" outlineLevel="0" collapsed="false">
      <c r="A5117" s="41" t="n">
        <v>0.0202577993</v>
      </c>
      <c r="B5117" s="41" t="n">
        <v>-1.8372099953</v>
      </c>
      <c r="C5117" s="41" t="n">
        <v>1.7132825863</v>
      </c>
      <c r="D5117" s="42" t="n">
        <f aca="false">$B$5*A5117</f>
        <v>0.0517582323068795</v>
      </c>
      <c r="E5117" s="42" t="n">
        <f aca="false">$D$5*A5117+$F$5*B5117</f>
        <v>-3.12418677741779</v>
      </c>
      <c r="F5117" s="43" t="n">
        <f aca="false">Inputs!$B$5*D5117+Inputs!$B$6*E5117</f>
        <v>161385.162101578</v>
      </c>
      <c r="G5117" s="43" t="n">
        <f aca="false">F5117*SQRT(($B$6-2)/C5117)</f>
        <v>174366.92158927</v>
      </c>
    </row>
    <row r="5118" customFormat="false" ht="15" hidden="false" customHeight="false" outlineLevel="0" collapsed="false">
      <c r="A5118" s="41" t="n">
        <v>0.4601670207</v>
      </c>
      <c r="B5118" s="41" t="n">
        <v>0.1614058448</v>
      </c>
      <c r="C5118" s="41" t="n">
        <v>3.8948483122</v>
      </c>
      <c r="D5118" s="42" t="n">
        <f aca="false">$B$5*A5118</f>
        <v>1.17571663163605</v>
      </c>
      <c r="E5118" s="42" t="n">
        <f aca="false">$D$5*A5118+$F$5*B5118</f>
        <v>1.37371447057821</v>
      </c>
      <c r="F5118" s="43" t="n">
        <f aca="false">Inputs!$B$5*D5118+Inputs!$B$6*E5118</f>
        <v>48885.939634695</v>
      </c>
      <c r="G5118" s="43" t="n">
        <f aca="false">F5118*SQRT(($B$6-2)/C5118)</f>
        <v>35031.0932336123</v>
      </c>
    </row>
    <row r="5119" customFormat="false" ht="15" hidden="false" customHeight="false" outlineLevel="0" collapsed="false">
      <c r="A5119" s="41" t="n">
        <v>1.9736608942</v>
      </c>
      <c r="B5119" s="41" t="n">
        <v>0.0074796464</v>
      </c>
      <c r="C5119" s="41" t="n">
        <v>3.3205100727</v>
      </c>
      <c r="D5119" s="42" t="n">
        <f aca="false">$B$5*A5119</f>
        <v>5.0426602388645</v>
      </c>
      <c r="E5119" s="42" t="n">
        <f aca="false">$D$5*A5119+$F$5*B5119</f>
        <v>4.7094148680297</v>
      </c>
      <c r="F5119" s="43" t="n">
        <f aca="false">Inputs!$B$5*D5119+Inputs!$B$6*E5119</f>
        <v>268795.280484965</v>
      </c>
      <c r="G5119" s="43" t="n">
        <f aca="false">F5119*SQRT(($B$6-2)/C5119)</f>
        <v>208609.573863928</v>
      </c>
    </row>
    <row r="5120" customFormat="false" ht="15" hidden="false" customHeight="false" outlineLevel="0" collapsed="false">
      <c r="A5120" s="41" t="n">
        <v>-0.9426693521</v>
      </c>
      <c r="B5120" s="41" t="n">
        <v>-0.0507231341</v>
      </c>
      <c r="C5120" s="41" t="n">
        <v>5.178648504</v>
      </c>
      <c r="D5120" s="42" t="n">
        <f aca="false">$B$5*A5120</f>
        <v>-2.40849949157939</v>
      </c>
      <c r="E5120" s="42" t="n">
        <f aca="false">$D$5*A5120+$F$5*B5120</f>
        <v>-2.33075039701406</v>
      </c>
      <c r="F5120" s="43" t="n">
        <f aca="false">Inputs!$B$5*D5120+Inputs!$B$6*E5120</f>
        <v>-124312.429307236</v>
      </c>
      <c r="G5120" s="43" t="n">
        <f aca="false">F5120*SQRT(($B$6-2)/C5120)</f>
        <v>-77254.063813282</v>
      </c>
    </row>
    <row r="5121" customFormat="false" ht="15" hidden="false" customHeight="false" outlineLevel="0" collapsed="false">
      <c r="A5121" s="41" t="n">
        <v>-0.3277998</v>
      </c>
      <c r="B5121" s="41" t="n">
        <v>0.4347078688</v>
      </c>
      <c r="C5121" s="41" t="n">
        <v>3.7770068532</v>
      </c>
      <c r="D5121" s="42" t="n">
        <f aca="false">$B$5*A5121</f>
        <v>-0.837521289814962</v>
      </c>
      <c r="E5121" s="42" t="n">
        <f aca="false">$D$5*A5121+$F$5*B5121</f>
        <v>-0.0293990535959939</v>
      </c>
      <c r="F5121" s="43" t="n">
        <f aca="false">Inputs!$B$5*D5121+Inputs!$B$6*E5121</f>
        <v>-82282.1763016965</v>
      </c>
      <c r="G5121" s="43" t="n">
        <f aca="false">F5121*SQRT(($B$6-2)/C5121)</f>
        <v>-59875.1868006669</v>
      </c>
    </row>
    <row r="5122" customFormat="false" ht="15" hidden="false" customHeight="false" outlineLevel="0" collapsed="false">
      <c r="A5122" s="41" t="n">
        <v>0.0268920617</v>
      </c>
      <c r="B5122" s="41" t="n">
        <v>-1.2599467011</v>
      </c>
      <c r="C5122" s="41" t="n">
        <v>4.6862335573</v>
      </c>
      <c r="D5122" s="42" t="n">
        <f aca="false">$B$5*A5122</f>
        <v>0.0687086270362811</v>
      </c>
      <c r="E5122" s="42" t="n">
        <f aca="false">$D$5*A5122+$F$5*B5122</f>
        <v>-2.11161383227723</v>
      </c>
      <c r="F5122" s="43" t="n">
        <f aca="false">Inputs!$B$5*D5122+Inputs!$B$6*E5122</f>
        <v>112451.55431749</v>
      </c>
      <c r="G5122" s="43" t="n">
        <f aca="false">F5122*SQRT(($B$6-2)/C5122)</f>
        <v>73462.9722753739</v>
      </c>
    </row>
    <row r="5123" customFormat="false" ht="15" hidden="false" customHeight="false" outlineLevel="0" collapsed="false">
      <c r="A5123" s="41" t="n">
        <v>-1.6357432882</v>
      </c>
      <c r="B5123" s="41" t="n">
        <v>0.2629082026</v>
      </c>
      <c r="C5123" s="41" t="n">
        <v>2.8861818546</v>
      </c>
      <c r="D5123" s="42" t="n">
        <f aca="false">$B$5*A5123</f>
        <v>-4.17928817692821</v>
      </c>
      <c r="E5123" s="42" t="n">
        <f aca="false">$D$5*A5123+$F$5*B5123</f>
        <v>-3.43841955541115</v>
      </c>
      <c r="F5123" s="43" t="n">
        <f aca="false">Inputs!$B$5*D5123+Inputs!$B$6*E5123</f>
        <v>-246007.839922263</v>
      </c>
      <c r="G5123" s="43" t="n">
        <f aca="false">F5123*SQRT(($B$6-2)/C5123)</f>
        <v>-204786.865904469</v>
      </c>
    </row>
    <row r="5124" customFormat="false" ht="15" hidden="false" customHeight="false" outlineLevel="0" collapsed="false">
      <c r="A5124" s="41" t="n">
        <v>1.3831145411</v>
      </c>
      <c r="B5124" s="41" t="n">
        <v>0.0793478841</v>
      </c>
      <c r="C5124" s="41" t="n">
        <v>14.678632572</v>
      </c>
      <c r="D5124" s="42" t="n">
        <f aca="false">$B$5*A5124</f>
        <v>3.53382727635557</v>
      </c>
      <c r="E5124" s="42" t="n">
        <f aca="false">$D$5*A5124+$F$5*B5124</f>
        <v>3.42825603101533</v>
      </c>
      <c r="F5124" s="43" t="n">
        <f aca="false">Inputs!$B$5*D5124+Inputs!$B$6*E5124</f>
        <v>181969.926084791</v>
      </c>
      <c r="G5124" s="43" t="n">
        <f aca="false">F5124*SQRT(($B$6-2)/C5124)</f>
        <v>67169.453791303</v>
      </c>
    </row>
    <row r="5125" customFormat="false" ht="15" hidden="false" customHeight="false" outlineLevel="0" collapsed="false">
      <c r="A5125" s="41" t="n">
        <v>0.8132973539</v>
      </c>
      <c r="B5125" s="41" t="n">
        <v>1.0128091542</v>
      </c>
      <c r="C5125" s="41" t="n">
        <v>4.7773747467</v>
      </c>
      <c r="D5125" s="42" t="n">
        <f aca="false">$B$5*A5125</f>
        <v>2.0779568774643</v>
      </c>
      <c r="E5125" s="42" t="n">
        <f aca="false">$D$5*A5125+$F$5*B5125</f>
        <v>3.68417497052473</v>
      </c>
      <c r="F5125" s="43" t="n">
        <f aca="false">Inputs!$B$5*D5125+Inputs!$B$6*E5125</f>
        <v>23586.939220194</v>
      </c>
      <c r="G5125" s="43" t="n">
        <f aca="false">F5125*SQRT(($B$6-2)/C5125)</f>
        <v>15261.3141052262</v>
      </c>
    </row>
    <row r="5126" customFormat="false" ht="15" hidden="false" customHeight="false" outlineLevel="0" collapsed="false">
      <c r="A5126" s="41" t="n">
        <v>0.2667918458</v>
      </c>
      <c r="B5126" s="41" t="n">
        <v>-0.8144914879</v>
      </c>
      <c r="C5126" s="41" t="n">
        <v>2.5275511426</v>
      </c>
      <c r="D5126" s="42" t="n">
        <f aca="false">$B$5*A5126</f>
        <v>0.681647306699182</v>
      </c>
      <c r="E5126" s="42" t="n">
        <f aca="false">$D$5*A5126+$F$5*B5126</f>
        <v>-0.771563952069959</v>
      </c>
      <c r="F5126" s="43" t="n">
        <f aca="false">Inputs!$B$5*D5126+Inputs!$B$6*E5126</f>
        <v>106742.928273416</v>
      </c>
      <c r="G5126" s="43" t="n">
        <f aca="false">F5126*SQRT(($B$6-2)/C5126)</f>
        <v>94952.0038620324</v>
      </c>
    </row>
    <row r="5127" customFormat="false" ht="15" hidden="false" customHeight="false" outlineLevel="0" collapsed="false">
      <c r="A5127" s="41" t="n">
        <v>0.195308085</v>
      </c>
      <c r="B5127" s="41" t="n">
        <v>1.2070728876</v>
      </c>
      <c r="C5127" s="41" t="n">
        <v>2.4004885507</v>
      </c>
      <c r="D5127" s="42" t="n">
        <f aca="false">$B$5*A5127</f>
        <v>0.499007867791531</v>
      </c>
      <c r="E5127" s="42" t="n">
        <f aca="false">$D$5*A5127+$F$5*B5127</f>
        <v>2.54905903662695</v>
      </c>
      <c r="F5127" s="43" t="n">
        <f aca="false">Inputs!$B$5*D5127+Inputs!$B$6*E5127</f>
        <v>-77552.1650521943</v>
      </c>
      <c r="G5127" s="43" t="n">
        <f aca="false">F5127*SQRT(($B$6-2)/C5127)</f>
        <v>-70787.912444839</v>
      </c>
    </row>
    <row r="5128" customFormat="false" ht="15" hidden="false" customHeight="false" outlineLevel="0" collapsed="false">
      <c r="A5128" s="41" t="n">
        <v>0.5298905496</v>
      </c>
      <c r="B5128" s="41" t="n">
        <v>0.7482453428</v>
      </c>
      <c r="C5128" s="41" t="n">
        <v>6.2369618998</v>
      </c>
      <c r="D5128" s="42" t="n">
        <f aca="false">$B$5*A5128</f>
        <v>1.35385871669766</v>
      </c>
      <c r="E5128" s="42" t="n">
        <f aca="false">$D$5*A5128+$F$5*B5128</f>
        <v>2.55294952191475</v>
      </c>
      <c r="F5128" s="43" t="n">
        <f aca="false">Inputs!$B$5*D5128+Inputs!$B$6*E5128</f>
        <v>7738.39557402888</v>
      </c>
      <c r="G5128" s="43" t="n">
        <f aca="false">F5128*SQRT(($B$6-2)/C5128)</f>
        <v>4382.07068507854</v>
      </c>
    </row>
    <row r="5129" customFormat="false" ht="15" hidden="false" customHeight="false" outlineLevel="0" collapsed="false">
      <c r="A5129" s="41" t="n">
        <v>-0.4625462417</v>
      </c>
      <c r="B5129" s="41" t="n">
        <v>-0.2023537597</v>
      </c>
      <c r="C5129" s="41" t="n">
        <v>19.5422854234</v>
      </c>
      <c r="D5129" s="42" t="n">
        <f aca="false">$B$5*A5129</f>
        <v>-1.18179548903827</v>
      </c>
      <c r="E5129" s="42" t="n">
        <f aca="false">$D$5*A5129+$F$5*B5129</f>
        <v>-1.45008261683708</v>
      </c>
      <c r="F5129" s="43" t="n">
        <f aca="false">Inputs!$B$5*D5129+Inputs!$B$6*E5129</f>
        <v>-45675.418061973</v>
      </c>
      <c r="G5129" s="43" t="n">
        <f aca="false">F5129*SQRT(($B$6-2)/C5129)</f>
        <v>-14612.0063710277</v>
      </c>
    </row>
    <row r="5130" customFormat="false" ht="15" hidden="false" customHeight="false" outlineLevel="0" collapsed="false">
      <c r="A5130" s="41" t="n">
        <v>-0.1187273109</v>
      </c>
      <c r="B5130" s="41" t="n">
        <v>-0.0513380025</v>
      </c>
      <c r="C5130" s="41" t="n">
        <v>8.305073415</v>
      </c>
      <c r="D5130" s="42" t="n">
        <f aca="false">$B$5*A5130</f>
        <v>-0.303345671843698</v>
      </c>
      <c r="E5130" s="42" t="n">
        <f aca="false">$D$5*A5130+$F$5*B5130</f>
        <v>-0.371169669349673</v>
      </c>
      <c r="F5130" s="43" t="n">
        <f aca="false">Inputs!$B$5*D5130+Inputs!$B$6*E5130</f>
        <v>-11776.0837168862</v>
      </c>
      <c r="G5130" s="43" t="n">
        <f aca="false">F5130*SQRT(($B$6-2)/C5130)</f>
        <v>-5778.88622749269</v>
      </c>
    </row>
    <row r="5131" customFormat="false" ht="15" hidden="false" customHeight="false" outlineLevel="0" collapsed="false">
      <c r="A5131" s="41" t="n">
        <v>1.167958316</v>
      </c>
      <c r="B5131" s="41" t="n">
        <v>-2.3471737283</v>
      </c>
      <c r="C5131" s="41" t="n">
        <v>3.6213272397</v>
      </c>
      <c r="D5131" s="42" t="n">
        <f aca="false">$B$5*A5131</f>
        <v>2.98410784651617</v>
      </c>
      <c r="E5131" s="42" t="n">
        <f aca="false">$D$5*A5131+$F$5*B5131</f>
        <v>-1.27370960094204</v>
      </c>
      <c r="F5131" s="43" t="n">
        <f aca="false">Inputs!$B$5*D5131+Inputs!$B$6*E5131</f>
        <v>362096.264698719</v>
      </c>
      <c r="G5131" s="43" t="n">
        <f aca="false">F5131*SQRT(($B$6-2)/C5131)</f>
        <v>269094.707899703</v>
      </c>
    </row>
    <row r="5132" customFormat="false" ht="15" hidden="false" customHeight="false" outlineLevel="0" collapsed="false">
      <c r="A5132" s="41" t="n">
        <v>0.0305383046</v>
      </c>
      <c r="B5132" s="41" t="n">
        <v>-0.0794963757</v>
      </c>
      <c r="C5132" s="41" t="n">
        <v>0.6737315927</v>
      </c>
      <c r="D5132" s="42" t="n">
        <f aca="false">$B$5*A5132</f>
        <v>0.0780246975664847</v>
      </c>
      <c r="E5132" s="42" t="n">
        <f aca="false">$D$5*A5132+$F$5*B5132</f>
        <v>-0.0646013402879329</v>
      </c>
      <c r="F5132" s="43" t="n">
        <f aca="false">Inputs!$B$5*D5132+Inputs!$B$6*E5132</f>
        <v>11032.5367710451</v>
      </c>
      <c r="G5132" s="43" t="n">
        <f aca="false">F5132*SQRT(($B$6-2)/C5132)</f>
        <v>19008.4596404883</v>
      </c>
    </row>
    <row r="5133" customFormat="false" ht="15" hidden="false" customHeight="false" outlineLevel="0" collapsed="false">
      <c r="A5133" s="41" t="n">
        <v>-1.3715011414</v>
      </c>
      <c r="B5133" s="41" t="n">
        <v>0.6717672166</v>
      </c>
      <c r="C5133" s="41" t="n">
        <v>1.8046871243</v>
      </c>
      <c r="D5133" s="42" t="n">
        <f aca="false">$B$5*A5133</f>
        <v>-3.50415529517718</v>
      </c>
      <c r="E5133" s="42" t="n">
        <f aca="false">$D$5*A5133+$F$5*B5133</f>
        <v>-2.10363716575212</v>
      </c>
      <c r="F5133" s="43" t="n">
        <f aca="false">Inputs!$B$5*D5133+Inputs!$B$6*E5133</f>
        <v>-245233.671230112</v>
      </c>
      <c r="G5133" s="43" t="n">
        <f aca="false">F5133*SQRT(($B$6-2)/C5133)</f>
        <v>-258163.082307502</v>
      </c>
    </row>
    <row r="5134" customFormat="false" ht="15" hidden="false" customHeight="false" outlineLevel="0" collapsed="false">
      <c r="A5134" s="41" t="n">
        <v>-0.7245001919</v>
      </c>
      <c r="B5134" s="41" t="n">
        <v>-0.3570326494</v>
      </c>
      <c r="C5134" s="41" t="n">
        <v>2.2352889428</v>
      </c>
      <c r="D5134" s="42" t="n">
        <f aca="false">$B$5*A5134</f>
        <v>-1.85108207872999</v>
      </c>
      <c r="E5134" s="42" t="n">
        <f aca="false">$D$5*A5134+$F$5*B5134</f>
        <v>-2.34051594671725</v>
      </c>
      <c r="F5134" s="43" t="n">
        <f aca="false">Inputs!$B$5*D5134+Inputs!$B$6*E5134</f>
        <v>-68082.4105371366</v>
      </c>
      <c r="G5134" s="43" t="n">
        <f aca="false">F5134*SQRT(($B$6-2)/C5134)</f>
        <v>-64399.5877077246</v>
      </c>
    </row>
    <row r="5135" customFormat="false" ht="15" hidden="false" customHeight="false" outlineLevel="0" collapsed="false">
      <c r="A5135" s="41" t="n">
        <v>1.8487819078</v>
      </c>
      <c r="B5135" s="41" t="n">
        <v>1.0099736495</v>
      </c>
      <c r="C5135" s="41" t="n">
        <v>0.6281124023</v>
      </c>
      <c r="D5135" s="42" t="n">
        <f aca="false">$B$5*A5135</f>
        <v>4.72359717122226</v>
      </c>
      <c r="E5135" s="42" t="n">
        <f aca="false">$D$5*A5135+$F$5*B5135</f>
        <v>6.14330521428668</v>
      </c>
      <c r="F5135" s="43" t="n">
        <f aca="false">Inputs!$B$5*D5135+Inputs!$B$6*E5135</f>
        <v>165194.456407892</v>
      </c>
      <c r="G5135" s="43" t="n">
        <f aca="false">F5135*SQRT(($B$6-2)/C5135)</f>
        <v>294775.770093597</v>
      </c>
    </row>
    <row r="5136" customFormat="false" ht="15" hidden="false" customHeight="false" outlineLevel="0" collapsed="false">
      <c r="A5136" s="41" t="n">
        <v>0.5744869391</v>
      </c>
      <c r="B5136" s="41" t="n">
        <v>0.3807769346</v>
      </c>
      <c r="C5136" s="41" t="n">
        <v>3.1661341883</v>
      </c>
      <c r="D5136" s="42" t="n">
        <f aca="false">$B$5*A5136</f>
        <v>1.46780151243802</v>
      </c>
      <c r="E5136" s="42" t="n">
        <f aca="false">$D$5*A5136+$F$5*B5136</f>
        <v>2.02454654749994</v>
      </c>
      <c r="F5136" s="43" t="n">
        <f aca="false">Inputs!$B$5*D5136+Inputs!$B$6*E5136</f>
        <v>45552.8238688051</v>
      </c>
      <c r="G5136" s="43" t="n">
        <f aca="false">F5136*SQRT(($B$6-2)/C5136)</f>
        <v>36204.7575641592</v>
      </c>
    </row>
    <row r="5137" customFormat="false" ht="15" hidden="false" customHeight="false" outlineLevel="0" collapsed="false">
      <c r="A5137" s="41" t="n">
        <v>-0.1646800224</v>
      </c>
      <c r="B5137" s="41" t="n">
        <v>1.9993772654</v>
      </c>
      <c r="C5137" s="41" t="n">
        <v>5.7028501464</v>
      </c>
      <c r="D5137" s="42" t="n">
        <f aca="false">$B$5*A5137</f>
        <v>-0.420753840506324</v>
      </c>
      <c r="E5137" s="42" t="n">
        <f aca="false">$D$5*A5137+$F$5*B5137</f>
        <v>3.06054283229387</v>
      </c>
      <c r="F5137" s="43" t="n">
        <f aca="false">Inputs!$B$5*D5137+Inputs!$B$6*E5137</f>
        <v>-195102.525665326</v>
      </c>
      <c r="G5137" s="43" t="n">
        <f aca="false">F5137*SQRT(($B$6-2)/C5137)</f>
        <v>-115539.879282314</v>
      </c>
    </row>
    <row r="5138" customFormat="false" ht="15" hidden="false" customHeight="false" outlineLevel="0" collapsed="false">
      <c r="A5138" s="41" t="n">
        <v>0.8021676314</v>
      </c>
      <c r="B5138" s="41" t="n">
        <v>-0.749549914</v>
      </c>
      <c r="C5138" s="41" t="n">
        <v>2.6907422382</v>
      </c>
      <c r="D5138" s="42" t="n">
        <f aca="false">$B$5*A5138</f>
        <v>2.04952068090933</v>
      </c>
      <c r="E5138" s="42" t="n">
        <f aca="false">$D$5*A5138+$F$5*B5138</f>
        <v>0.614547244335964</v>
      </c>
      <c r="F5138" s="43" t="n">
        <f aca="false">Inputs!$B$5*D5138+Inputs!$B$6*E5138</f>
        <v>174224.705874134</v>
      </c>
      <c r="G5138" s="43" t="n">
        <f aca="false">F5138*SQRT(($B$6-2)/C5138)</f>
        <v>150206.487249573</v>
      </c>
    </row>
    <row r="5139" customFormat="false" ht="15" hidden="false" customHeight="false" outlineLevel="0" collapsed="false">
      <c r="A5139" s="41" t="n">
        <v>-1.4001022782</v>
      </c>
      <c r="B5139" s="41" t="n">
        <v>0.566838002</v>
      </c>
      <c r="C5139" s="41" t="n">
        <v>6.7131662563</v>
      </c>
      <c r="D5139" s="42" t="n">
        <f aca="false">$B$5*A5139</f>
        <v>-3.57723057155902</v>
      </c>
      <c r="E5139" s="42" t="n">
        <f aca="false">$D$5*A5139+$F$5*B5139</f>
        <v>-2.3528820116868</v>
      </c>
      <c r="F5139" s="43" t="n">
        <f aca="false">Inputs!$B$5*D5139+Inputs!$B$6*E5139</f>
        <v>-240078.956571562</v>
      </c>
      <c r="G5139" s="43" t="n">
        <f aca="false">F5139*SQRT(($B$6-2)/C5139)</f>
        <v>-131040.454662886</v>
      </c>
    </row>
    <row r="5140" customFormat="false" ht="15" hidden="false" customHeight="false" outlineLevel="0" collapsed="false">
      <c r="A5140" s="41" t="n">
        <v>-0.0558691299</v>
      </c>
      <c r="B5140" s="41" t="n">
        <v>-1.4289381669</v>
      </c>
      <c r="C5140" s="41" t="n">
        <v>2.3726164225</v>
      </c>
      <c r="D5140" s="42" t="n">
        <f aca="false">$B$5*A5140</f>
        <v>-0.142744399888858</v>
      </c>
      <c r="E5140" s="42" t="n">
        <f aca="false">$D$5*A5140+$F$5*B5140</f>
        <v>-2.60035641579874</v>
      </c>
      <c r="F5140" s="43" t="n">
        <f aca="false">Inputs!$B$5*D5140+Inputs!$B$6*E5140</f>
        <v>115743.380801051</v>
      </c>
      <c r="G5140" s="43" t="n">
        <f aca="false">F5140*SQRT(($B$6-2)/C5140)</f>
        <v>106266.749244714</v>
      </c>
    </row>
    <row r="5141" customFormat="false" ht="15" hidden="false" customHeight="false" outlineLevel="0" collapsed="false">
      <c r="A5141" s="41" t="n">
        <v>0.4285861657</v>
      </c>
      <c r="B5141" s="41" t="n">
        <v>-0.2690271603</v>
      </c>
      <c r="C5141" s="41" t="n">
        <v>1.0494030828</v>
      </c>
      <c r="D5141" s="42" t="n">
        <f aca="false">$B$5*A5141</f>
        <v>1.09502824069421</v>
      </c>
      <c r="E5141" s="42" t="n">
        <f aca="false">$D$5*A5141+$F$5*B5141</f>
        <v>0.555317290434169</v>
      </c>
      <c r="F5141" s="43" t="n">
        <f aca="false">Inputs!$B$5*D5141+Inputs!$B$6*E5141</f>
        <v>81736.9595477123</v>
      </c>
      <c r="G5141" s="43" t="n">
        <f aca="false">F5141*SQRT(($B$6-2)/C5141)</f>
        <v>112839.800272375</v>
      </c>
    </row>
    <row r="5142" customFormat="false" ht="15" hidden="false" customHeight="false" outlineLevel="0" collapsed="false">
      <c r="A5142" s="41" t="n">
        <v>0.5306649255</v>
      </c>
      <c r="B5142" s="41" t="n">
        <v>0.4417402146</v>
      </c>
      <c r="C5142" s="41" t="n">
        <v>2.0414700491</v>
      </c>
      <c r="D5142" s="42" t="n">
        <f aca="false">$B$5*A5142</f>
        <v>1.35583723011521</v>
      </c>
      <c r="E5142" s="42" t="n">
        <f aca="false">$D$5*A5142+$F$5*B5142</f>
        <v>2.02553621720848</v>
      </c>
      <c r="F5142" s="43" t="n">
        <f aca="false">Inputs!$B$5*D5142+Inputs!$B$6*E5142</f>
        <v>34306.9121510974</v>
      </c>
      <c r="G5142" s="43" t="n">
        <f aca="false">F5142*SQRT(($B$6-2)/C5142)</f>
        <v>33956.6721789822</v>
      </c>
    </row>
    <row r="5143" customFormat="false" ht="15" hidden="false" customHeight="false" outlineLevel="0" collapsed="false">
      <c r="A5143" s="41" t="n">
        <v>-0.6082640215</v>
      </c>
      <c r="B5143" s="41" t="n">
        <v>0.6328447644</v>
      </c>
      <c r="C5143" s="41" t="n">
        <v>1.8459950587</v>
      </c>
      <c r="D5143" s="42" t="n">
        <f aca="false">$B$5*A5143</f>
        <v>-1.55410121615302</v>
      </c>
      <c r="E5143" s="42" t="n">
        <f aca="false">$D$5*A5143+$F$5*B5143</f>
        <v>-0.35465653373138</v>
      </c>
      <c r="F5143" s="43" t="n">
        <f aca="false">Inputs!$B$5*D5143+Inputs!$B$6*E5143</f>
        <v>-137677.294928733</v>
      </c>
      <c r="G5143" s="43" t="n">
        <f aca="false">F5143*SQRT(($B$6-2)/C5143)</f>
        <v>-143305.234840698</v>
      </c>
    </row>
    <row r="5144" customFormat="false" ht="15" hidden="false" customHeight="false" outlineLevel="0" collapsed="false">
      <c r="A5144" s="41" t="n">
        <v>-0.4979050826</v>
      </c>
      <c r="B5144" s="41" t="n">
        <v>-0.4328818732</v>
      </c>
      <c r="C5144" s="41" t="n">
        <v>0.8124900575</v>
      </c>
      <c r="D5144" s="42" t="n">
        <f aca="false">$B$5*A5144</f>
        <v>-1.27213655098196</v>
      </c>
      <c r="E5144" s="42" t="n">
        <f aca="false">$D$5*A5144+$F$5*B5144</f>
        <v>-1.93228520294108</v>
      </c>
      <c r="F5144" s="43" t="n">
        <f aca="false">Inputs!$B$5*D5144+Inputs!$B$6*E5144</f>
        <v>-30599.3949511421</v>
      </c>
      <c r="G5144" s="43" t="n">
        <f aca="false">F5144*SQRT(($B$6-2)/C5144)</f>
        <v>-48008.5743425931</v>
      </c>
    </row>
    <row r="5145" customFormat="false" ht="15" hidden="false" customHeight="false" outlineLevel="0" collapsed="false">
      <c r="A5145" s="41" t="n">
        <v>-0.5322714066</v>
      </c>
      <c r="B5145" s="41" t="n">
        <v>1.1309744278</v>
      </c>
      <c r="C5145" s="41" t="n">
        <v>1.5073721889</v>
      </c>
      <c r="D5145" s="42" t="n">
        <f aca="false">$B$5*A5145</f>
        <v>-1.35994175404395</v>
      </c>
      <c r="E5145" s="42" t="n">
        <f aca="false">$D$5*A5145+$F$5*B5145</f>
        <v>0.686317152106077</v>
      </c>
      <c r="F5145" s="43" t="n">
        <f aca="false">Inputs!$B$5*D5145+Inputs!$B$6*E5145</f>
        <v>-170310.033009699</v>
      </c>
      <c r="G5145" s="43" t="n">
        <f aca="false">F5145*SQRT(($B$6-2)/C5145)</f>
        <v>-196175.59650381</v>
      </c>
    </row>
    <row r="5146" customFormat="false" ht="15" hidden="false" customHeight="false" outlineLevel="0" collapsed="false">
      <c r="A5146" s="41" t="n">
        <v>-0.2805723881</v>
      </c>
      <c r="B5146" s="41" t="n">
        <v>1.3724431806</v>
      </c>
      <c r="C5146" s="41" t="n">
        <v>0.5198125593</v>
      </c>
      <c r="D5146" s="42" t="n">
        <f aca="false">$B$5*A5146</f>
        <v>-0.716856289625485</v>
      </c>
      <c r="E5146" s="42" t="n">
        <f aca="false">$D$5*A5146+$F$5*B5146</f>
        <v>1.70221187764166</v>
      </c>
      <c r="F5146" s="43" t="n">
        <f aca="false">Inputs!$B$5*D5146+Inputs!$B$6*E5146</f>
        <v>-156796.222844631</v>
      </c>
      <c r="G5146" s="43" t="n">
        <f aca="false">F5146*SQRT(($B$6-2)/C5146)</f>
        <v>-307558.128926879</v>
      </c>
    </row>
    <row r="5147" customFormat="false" ht="15" hidden="false" customHeight="false" outlineLevel="0" collapsed="false">
      <c r="A5147" s="41" t="n">
        <v>1.7834848702</v>
      </c>
      <c r="B5147" s="41" t="n">
        <v>-0.7387191369</v>
      </c>
      <c r="C5147" s="41" t="n">
        <v>0.4779924203</v>
      </c>
      <c r="D5147" s="42" t="n">
        <f aca="false">$B$5*A5147</f>
        <v>4.55676467421693</v>
      </c>
      <c r="E5147" s="42" t="n">
        <f aca="false">$D$5*A5147+$F$5*B5147</f>
        <v>2.96837977963841</v>
      </c>
      <c r="F5147" s="43" t="n">
        <f aca="false">Inputs!$B$5*D5147+Inputs!$B$6*E5147</f>
        <v>307257.478439772</v>
      </c>
      <c r="G5147" s="43" t="n">
        <f aca="false">F5147*SQRT(($B$6-2)/C5147)</f>
        <v>628502.421101166</v>
      </c>
    </row>
    <row r="5148" customFormat="false" ht="15" hidden="false" customHeight="false" outlineLevel="0" collapsed="false">
      <c r="A5148" s="41" t="n">
        <v>-2.9209953147</v>
      </c>
      <c r="B5148" s="41" t="n">
        <v>1.0445095433</v>
      </c>
      <c r="C5148" s="41" t="n">
        <v>2.64538767</v>
      </c>
      <c r="D5148" s="42" t="n">
        <f aca="false">$B$5*A5148</f>
        <v>-7.46307887775101</v>
      </c>
      <c r="E5148" s="42" t="n">
        <f aca="false">$D$5*A5148+$F$5*B5148</f>
        <v>-5.14716392371857</v>
      </c>
      <c r="F5148" s="43" t="n">
        <f aca="false">Inputs!$B$5*D5148+Inputs!$B$6*E5148</f>
        <v>-488949.691589172</v>
      </c>
      <c r="G5148" s="43" t="n">
        <f aca="false">F5148*SQRT(($B$6-2)/C5148)</f>
        <v>-425142.490049101</v>
      </c>
    </row>
    <row r="5149" customFormat="false" ht="15" hidden="false" customHeight="false" outlineLevel="0" collapsed="false">
      <c r="A5149" s="41" t="n">
        <v>-0.3419718974</v>
      </c>
      <c r="B5149" s="41" t="n">
        <v>-0.8661864131</v>
      </c>
      <c r="C5149" s="41" t="n">
        <v>2.2014098618</v>
      </c>
      <c r="D5149" s="42" t="n">
        <f aca="false">$B$5*A5149</f>
        <v>-0.873730687422377</v>
      </c>
      <c r="E5149" s="42" t="n">
        <f aca="false">$D$5*A5149+$F$5*B5149</f>
        <v>-2.30943466286807</v>
      </c>
      <c r="F5149" s="43" t="n">
        <f aca="false">Inputs!$B$5*D5149+Inputs!$B$6*E5149</f>
        <v>28098.664401166</v>
      </c>
      <c r="G5149" s="43" t="n">
        <f aca="false">F5149*SQRT(($B$6-2)/C5149)</f>
        <v>26782.4449737103</v>
      </c>
    </row>
    <row r="5150" customFormat="false" ht="15" hidden="false" customHeight="false" outlineLevel="0" collapsed="false">
      <c r="A5150" s="41" t="n">
        <v>-0.5887181062</v>
      </c>
      <c r="B5150" s="41" t="n">
        <v>-0.4148138214</v>
      </c>
      <c r="C5150" s="41" t="n">
        <v>12.6898374228</v>
      </c>
      <c r="D5150" s="42" t="n">
        <f aca="false">$B$5*A5150</f>
        <v>-1.50416183183164</v>
      </c>
      <c r="E5150" s="42" t="n">
        <f aca="false">$D$5*A5150+$F$5*B5150</f>
        <v>-2.11718386161374</v>
      </c>
      <c r="F5150" s="43" t="n">
        <f aca="false">Inputs!$B$5*D5150+Inputs!$B$6*E5150</f>
        <v>-44556.9901024773</v>
      </c>
      <c r="G5150" s="43" t="n">
        <f aca="false">F5150*SQRT(($B$6-2)/C5150)</f>
        <v>-17688.9809663504</v>
      </c>
    </row>
    <row r="5151" customFormat="false" ht="15" hidden="false" customHeight="false" outlineLevel="0" collapsed="false">
      <c r="A5151" s="41" t="n">
        <v>1.2971930907</v>
      </c>
      <c r="B5151" s="41" t="n">
        <v>0.1599112393</v>
      </c>
      <c r="C5151" s="41" t="n">
        <v>1.5693261096</v>
      </c>
      <c r="D5151" s="42" t="n">
        <f aca="false">$B$5*A5151</f>
        <v>3.31429985760248</v>
      </c>
      <c r="E5151" s="42" t="n">
        <f aca="false">$D$5*A5151+$F$5*B5151</f>
        <v>3.36291071278046</v>
      </c>
      <c r="F5151" s="43" t="n">
        <f aca="false">Inputs!$B$5*D5151+Inputs!$B$6*E5151</f>
        <v>163284.450121225</v>
      </c>
      <c r="G5151" s="43" t="n">
        <f aca="false">F5151*SQRT(($B$6-2)/C5151)</f>
        <v>184333.057066755</v>
      </c>
    </row>
    <row r="5152" customFormat="false" ht="15" hidden="false" customHeight="false" outlineLevel="0" collapsed="false">
      <c r="A5152" s="41" t="n">
        <v>1.2835986301</v>
      </c>
      <c r="B5152" s="41" t="n">
        <v>0.4942201193</v>
      </c>
      <c r="C5152" s="41" t="n">
        <v>2.4997341897</v>
      </c>
      <c r="D5152" s="42" t="n">
        <f aca="false">$B$5*A5152</f>
        <v>3.27956630933292</v>
      </c>
      <c r="E5152" s="42" t="n">
        <f aca="false">$D$5*A5152+$F$5*B5152</f>
        <v>3.90782747153614</v>
      </c>
      <c r="F5152" s="43" t="n">
        <f aca="false">Inputs!$B$5*D5152+Inputs!$B$6*E5152</f>
        <v>132565.257356485</v>
      </c>
      <c r="G5152" s="43" t="n">
        <f aca="false">F5152*SQRT(($B$6-2)/C5152)</f>
        <v>118576.274688141</v>
      </c>
    </row>
    <row r="5153" customFormat="false" ht="15" hidden="false" customHeight="false" outlineLevel="0" collapsed="false">
      <c r="A5153" s="41" t="n">
        <v>-0.309230724</v>
      </c>
      <c r="B5153" s="41" t="n">
        <v>-0.3903572032</v>
      </c>
      <c r="C5153" s="41" t="n">
        <v>4.1331991957</v>
      </c>
      <c r="D5153" s="42" t="n">
        <f aca="false">$B$5*A5153</f>
        <v>-0.790077708451605</v>
      </c>
      <c r="E5153" s="42" t="n">
        <f aca="false">$D$5*A5153+$F$5*B5153</f>
        <v>-1.40988876277155</v>
      </c>
      <c r="F5153" s="43" t="n">
        <f aca="false">Inputs!$B$5*D5153+Inputs!$B$6*E5153</f>
        <v>-8513.33270658314</v>
      </c>
      <c r="G5153" s="43" t="n">
        <f aca="false">F5153*SQRT(($B$6-2)/C5153)</f>
        <v>-5922.04135664158</v>
      </c>
    </row>
    <row r="5154" customFormat="false" ht="15" hidden="false" customHeight="false" outlineLevel="0" collapsed="false">
      <c r="A5154" s="41" t="n">
        <v>0.5616087507</v>
      </c>
      <c r="B5154" s="41" t="n">
        <v>0.8204256293</v>
      </c>
      <c r="C5154" s="41" t="n">
        <v>7.0477724324</v>
      </c>
      <c r="D5154" s="42" t="n">
        <f aca="false">$B$5*A5154</f>
        <v>1.4348980239086</v>
      </c>
      <c r="E5154" s="42" t="n">
        <f aca="false">$D$5*A5154+$F$5*B5154</f>
        <v>2.75306266934374</v>
      </c>
      <c r="F5154" s="43" t="n">
        <f aca="false">Inputs!$B$5*D5154+Inputs!$B$6*E5154</f>
        <v>5836.66892367267</v>
      </c>
      <c r="G5154" s="43" t="n">
        <f aca="false">F5154*SQRT(($B$6-2)/C5154)</f>
        <v>3109.23910247678</v>
      </c>
    </row>
    <row r="5155" customFormat="false" ht="15" hidden="false" customHeight="false" outlineLevel="0" collapsed="false">
      <c r="A5155" s="41" t="n">
        <v>0.9967926857</v>
      </c>
      <c r="B5155" s="41" t="n">
        <v>-0.2615385114</v>
      </c>
      <c r="C5155" s="41" t="n">
        <v>8.8752848968</v>
      </c>
      <c r="D5155" s="42" t="n">
        <f aca="false">$B$5*A5155</f>
        <v>2.54678342026317</v>
      </c>
      <c r="E5155" s="42" t="n">
        <f aca="false">$D$5*A5155+$F$5*B5155</f>
        <v>1.92034558867002</v>
      </c>
      <c r="F5155" s="43" t="n">
        <f aca="false">Inputs!$B$5*D5155+Inputs!$B$6*E5155</f>
        <v>158661.062592816</v>
      </c>
      <c r="G5155" s="43" t="n">
        <f aca="false">F5155*SQRT(($B$6-2)/C5155)</f>
        <v>75317.2067109522</v>
      </c>
    </row>
    <row r="5156" customFormat="false" ht="15" hidden="false" customHeight="false" outlineLevel="0" collapsed="false">
      <c r="A5156" s="41" t="n">
        <v>0.1752058564</v>
      </c>
      <c r="B5156" s="41" t="n">
        <v>0.5840404093</v>
      </c>
      <c r="C5156" s="41" t="n">
        <v>4.1723987547</v>
      </c>
      <c r="D5156" s="42" t="n">
        <f aca="false">$B$5*A5156</f>
        <v>0.447647115206486</v>
      </c>
      <c r="E5156" s="42" t="n">
        <f aca="false">$D$5*A5156+$F$5*B5156</f>
        <v>1.42540620279652</v>
      </c>
      <c r="F5156" s="43" t="n">
        <f aca="false">Inputs!$B$5*D5156+Inputs!$B$6*E5156</f>
        <v>-26505.5986191776</v>
      </c>
      <c r="G5156" s="43" t="n">
        <f aca="false">F5156*SQRT(($B$6-2)/C5156)</f>
        <v>-18350.9989906691</v>
      </c>
    </row>
    <row r="5157" customFormat="false" ht="15" hidden="false" customHeight="false" outlineLevel="0" collapsed="false">
      <c r="A5157" s="41" t="n">
        <v>-0.3839650259</v>
      </c>
      <c r="B5157" s="41" t="n">
        <v>-1.1349400338</v>
      </c>
      <c r="C5157" s="41" t="n">
        <v>3.2027627735</v>
      </c>
      <c r="D5157" s="42" t="n">
        <f aca="false">$B$5*A5157</f>
        <v>-0.981022208480918</v>
      </c>
      <c r="E5157" s="42" t="n">
        <f aca="false">$D$5*A5157+$F$5*B5157</f>
        <v>-2.87342979776852</v>
      </c>
      <c r="F5157" s="43" t="n">
        <f aca="false">Inputs!$B$5*D5157+Inputs!$B$6*E5157</f>
        <v>45569.2690403344</v>
      </c>
      <c r="G5157" s="43" t="n">
        <f aca="false">F5157*SQRT(($B$6-2)/C5157)</f>
        <v>36010.1287495684</v>
      </c>
    </row>
    <row r="5158" customFormat="false" ht="15" hidden="false" customHeight="false" outlineLevel="0" collapsed="false">
      <c r="A5158" s="41" t="n">
        <v>-0.8062710667</v>
      </c>
      <c r="B5158" s="41" t="n">
        <v>-0.2410354425</v>
      </c>
      <c r="C5158" s="41" t="n">
        <v>1.9459908937</v>
      </c>
      <c r="D5158" s="42" t="n">
        <f aca="false">$B$5*A5158</f>
        <v>-2.06000486798061</v>
      </c>
      <c r="E5158" s="42" t="n">
        <f aca="false">$D$5*A5158+$F$5*B5158</f>
        <v>-2.33479940236522</v>
      </c>
      <c r="F5158" s="43" t="n">
        <f aca="false">Inputs!$B$5*D5158+Inputs!$B$6*E5158</f>
        <v>-89260.5166797996</v>
      </c>
      <c r="G5158" s="43" t="n">
        <f aca="false">F5158*SQRT(($B$6-2)/C5158)</f>
        <v>-90490.7093044741</v>
      </c>
    </row>
    <row r="5159" customFormat="false" ht="15" hidden="false" customHeight="false" outlineLevel="0" collapsed="false">
      <c r="A5159" s="41" t="n">
        <v>0.6622071392</v>
      </c>
      <c r="B5159" s="41" t="n">
        <v>1.2589774956</v>
      </c>
      <c r="C5159" s="41" t="n">
        <v>3.7861957958</v>
      </c>
      <c r="D5159" s="42" t="n">
        <f aca="false">$B$5*A5159</f>
        <v>1.69192469717022</v>
      </c>
      <c r="E5159" s="42" t="n">
        <f aca="false">$D$5*A5159+$F$5*B5159</f>
        <v>3.74971232954008</v>
      </c>
      <c r="F5159" s="43" t="n">
        <f aca="false">Inputs!$B$5*D5159+Inputs!$B$6*E5159</f>
        <v>-18293.1467599818</v>
      </c>
      <c r="G5159" s="43" t="n">
        <f aca="false">F5159*SQRT(($B$6-2)/C5159)</f>
        <v>-13295.414514061</v>
      </c>
    </row>
    <row r="5160" customFormat="false" ht="15" hidden="false" customHeight="false" outlineLevel="0" collapsed="false">
      <c r="A5160" s="41" t="n">
        <v>-1.3560472087</v>
      </c>
      <c r="B5160" s="41" t="n">
        <v>-0.5973450139</v>
      </c>
      <c r="C5160" s="41" t="n">
        <v>8.4001322639</v>
      </c>
      <c r="D5160" s="42" t="n">
        <f aca="false">$B$5*A5160</f>
        <v>-3.46467083653011</v>
      </c>
      <c r="E5160" s="42" t="n">
        <f aca="false">$D$5*A5160+$F$5*B5160</f>
        <v>-4.25829555667726</v>
      </c>
      <c r="F5160" s="43" t="n">
        <f aca="false">Inputs!$B$5*D5160+Inputs!$B$6*E5160</f>
        <v>-133552.305819148</v>
      </c>
      <c r="G5160" s="43" t="n">
        <f aca="false">F5160*SQRT(($B$6-2)/C5160)</f>
        <v>-65166.3394528021</v>
      </c>
    </row>
    <row r="5161" customFormat="false" ht="15" hidden="false" customHeight="false" outlineLevel="0" collapsed="false">
      <c r="A5161" s="41" t="n">
        <v>-0.3578624971</v>
      </c>
      <c r="B5161" s="41" t="n">
        <v>0.7947170323</v>
      </c>
      <c r="C5161" s="41" t="n">
        <v>3.6882476497</v>
      </c>
      <c r="D5161" s="42" t="n">
        <f aca="false">$B$5*A5161</f>
        <v>-0.914330820664305</v>
      </c>
      <c r="E5161" s="42" t="n">
        <f aca="false">$D$5*A5161+$F$5*B5161</f>
        <v>0.520707909594086</v>
      </c>
      <c r="F5161" s="43" t="n">
        <f aca="false">Inputs!$B$5*D5161+Inputs!$B$6*E5161</f>
        <v>-117468.477546135</v>
      </c>
      <c r="G5161" s="43" t="n">
        <f aca="false">F5161*SQRT(($B$6-2)/C5161)</f>
        <v>-86502.0302603972</v>
      </c>
    </row>
    <row r="5162" customFormat="false" ht="15" hidden="false" customHeight="false" outlineLevel="0" collapsed="false">
      <c r="A5162" s="41" t="n">
        <v>-0.5281105354</v>
      </c>
      <c r="B5162" s="41" t="n">
        <v>-0.4297323349</v>
      </c>
      <c r="C5162" s="41" t="n">
        <v>4.8616153103</v>
      </c>
      <c r="D5162" s="42" t="n">
        <f aca="false">$B$5*A5162</f>
        <v>-1.34931081950959</v>
      </c>
      <c r="E5162" s="42" t="n">
        <f aca="false">$D$5*A5162+$F$5*B5162</f>
        <v>-1.9987232831329</v>
      </c>
      <c r="F5162" s="43" t="n">
        <f aca="false">Inputs!$B$5*D5162+Inputs!$B$6*E5162</f>
        <v>-34994.9177943133</v>
      </c>
      <c r="G5162" s="43" t="n">
        <f aca="false">F5162*SQRT(($B$6-2)/C5162)</f>
        <v>-22445.5204513335</v>
      </c>
    </row>
    <row r="5163" customFormat="false" ht="15" hidden="false" customHeight="false" outlineLevel="0" collapsed="false">
      <c r="A5163" s="41" t="n">
        <v>-1.4119925772</v>
      </c>
      <c r="B5163" s="41" t="n">
        <v>0.483407316</v>
      </c>
      <c r="C5163" s="41" t="n">
        <v>6.4659994627</v>
      </c>
      <c r="D5163" s="42" t="n">
        <f aca="false">$B$5*A5163</f>
        <v>-3.60761002436761</v>
      </c>
      <c r="E5163" s="42" t="n">
        <f aca="false">$D$5*A5163+$F$5*B5163</f>
        <v>-2.52523948855848</v>
      </c>
      <c r="F5163" s="43" t="n">
        <f aca="false">Inputs!$B$5*D5163+Inputs!$B$6*E5163</f>
        <v>-234499.028008836</v>
      </c>
      <c r="G5163" s="43" t="n">
        <f aca="false">F5163*SQRT(($B$6-2)/C5163)</f>
        <v>-130418.203233967</v>
      </c>
    </row>
    <row r="5164" customFormat="false" ht="15" hidden="false" customHeight="false" outlineLevel="0" collapsed="false">
      <c r="A5164" s="41" t="n">
        <v>-0.1613990746</v>
      </c>
      <c r="B5164" s="41" t="n">
        <v>-0.654045035</v>
      </c>
      <c r="C5164" s="41" t="n">
        <v>4.5736387881</v>
      </c>
      <c r="D5164" s="42" t="n">
        <f aca="false">$B$5*A5164</f>
        <v>-0.412371090933958</v>
      </c>
      <c r="E5164" s="42" t="n">
        <f aca="false">$D$5*A5164+$F$5*B5164</f>
        <v>-1.51343184526179</v>
      </c>
      <c r="F5164" s="43" t="n">
        <f aca="false">Inputs!$B$5*D5164+Inputs!$B$6*E5164</f>
        <v>34434.4831696939</v>
      </c>
      <c r="G5164" s="43" t="n">
        <f aca="false">F5164*SQRT(($B$6-2)/C5164)</f>
        <v>22770.7657525408</v>
      </c>
    </row>
    <row r="5165" customFormat="false" ht="15" hidden="false" customHeight="false" outlineLevel="0" collapsed="false">
      <c r="A5165" s="41" t="n">
        <v>-0.2595132245</v>
      </c>
      <c r="B5165" s="41" t="n">
        <v>1.1269955019</v>
      </c>
      <c r="C5165" s="41" t="n">
        <v>5.1897633602</v>
      </c>
      <c r="D5165" s="42" t="n">
        <f aca="false">$B$5*A5165</f>
        <v>-0.66305058913178</v>
      </c>
      <c r="E5165" s="42" t="n">
        <f aca="false">$D$5*A5165+$F$5*B5165</f>
        <v>1.32849861304978</v>
      </c>
      <c r="F5165" s="43" t="n">
        <f aca="false">Inputs!$B$5*D5165+Inputs!$B$6*E5165</f>
        <v>-132729.989565667</v>
      </c>
      <c r="G5165" s="43" t="n">
        <f aca="false">F5165*SQRT(($B$6-2)/C5165)</f>
        <v>-82396.7876153029</v>
      </c>
    </row>
    <row r="5166" customFormat="false" ht="15" hidden="false" customHeight="false" outlineLevel="0" collapsed="false">
      <c r="A5166" s="41" t="n">
        <v>-1.0048869083</v>
      </c>
      <c r="B5166" s="41" t="n">
        <v>-0.8416596311</v>
      </c>
      <c r="C5166" s="41" t="n">
        <v>4.4744361959</v>
      </c>
      <c r="D5166" s="42" t="n">
        <f aca="false">$B$5*A5166</f>
        <v>-2.56746398123972</v>
      </c>
      <c r="E5166" s="42" t="n">
        <f aca="false">$D$5*A5166+$F$5*B5166</f>
        <v>-3.84454766818878</v>
      </c>
      <c r="F5166" s="43" t="n">
        <f aca="false">Inputs!$B$5*D5166+Inputs!$B$6*E5166</f>
        <v>-64519.0147145336</v>
      </c>
      <c r="G5166" s="43" t="n">
        <f aca="false">F5166*SQRT(($B$6-2)/C5166)</f>
        <v>-43135.3736740912</v>
      </c>
    </row>
    <row r="5167" customFormat="false" ht="15" hidden="false" customHeight="false" outlineLevel="0" collapsed="false">
      <c r="A5167" s="41" t="n">
        <v>1.2522524475</v>
      </c>
      <c r="B5167" s="41" t="n">
        <v>0.075774828</v>
      </c>
      <c r="C5167" s="41" t="n">
        <v>1.4339475297</v>
      </c>
      <c r="D5167" s="42" t="n">
        <f aca="false">$B$5*A5167</f>
        <v>3.19947750121917</v>
      </c>
      <c r="E5167" s="42" t="n">
        <f aca="false">$D$5*A5167+$F$5*B5167</f>
        <v>3.11068843212165</v>
      </c>
      <c r="F5167" s="43" t="n">
        <f aca="false">Inputs!$B$5*D5167+Inputs!$B$6*E5167</f>
        <v>164413.328515834</v>
      </c>
      <c r="G5167" s="43" t="n">
        <f aca="false">F5167*SQRT(($B$6-2)/C5167)</f>
        <v>194171.45698654</v>
      </c>
    </row>
    <row r="5168" customFormat="false" ht="15" hidden="false" customHeight="false" outlineLevel="0" collapsed="false">
      <c r="A5168" s="41" t="n">
        <v>0.6697540967</v>
      </c>
      <c r="B5168" s="41" t="n">
        <v>0.40175191</v>
      </c>
      <c r="C5168" s="41" t="n">
        <v>3.8540914234</v>
      </c>
      <c r="D5168" s="42" t="n">
        <f aca="false">$B$5*A5168</f>
        <v>1.71120700783539</v>
      </c>
      <c r="E5168" s="42" t="n">
        <f aca="false">$D$5*A5168+$F$5*B5168</f>
        <v>2.28746153605576</v>
      </c>
      <c r="F5168" s="43" t="n">
        <f aca="false">Inputs!$B$5*D5168+Inputs!$B$6*E5168</f>
        <v>56747.623980751</v>
      </c>
      <c r="G5168" s="43" t="n">
        <f aca="false">F5168*SQRT(($B$6-2)/C5168)</f>
        <v>40879.132780374</v>
      </c>
    </row>
    <row r="5169" customFormat="false" ht="15" hidden="false" customHeight="false" outlineLevel="0" collapsed="false">
      <c r="A5169" s="41" t="n">
        <v>-0.0353345523</v>
      </c>
      <c r="B5169" s="41" t="n">
        <v>-0.3482991191</v>
      </c>
      <c r="C5169" s="41" t="n">
        <v>4.1810110086</v>
      </c>
      <c r="D5169" s="42" t="n">
        <f aca="false">$B$5*A5169</f>
        <v>-0.0902790051041222</v>
      </c>
      <c r="E5169" s="42" t="n">
        <f aca="false">$D$5*A5169+$F$5*B5169</f>
        <v>-0.685505208453624</v>
      </c>
      <c r="F5169" s="43" t="n">
        <f aca="false">Inputs!$B$5*D5169+Inputs!$B$6*E5169</f>
        <v>25247.359912269</v>
      </c>
      <c r="G5169" s="43" t="n">
        <f aca="false">F5169*SQRT(($B$6-2)/C5169)</f>
        <v>17461.8524210111</v>
      </c>
    </row>
    <row r="5170" customFormat="false" ht="15" hidden="false" customHeight="false" outlineLevel="0" collapsed="false">
      <c r="A5170" s="41" t="n">
        <v>0.8315580225</v>
      </c>
      <c r="B5170" s="41" t="n">
        <v>1.1623365678</v>
      </c>
      <c r="C5170" s="41" t="n">
        <v>10.6856611765</v>
      </c>
      <c r="D5170" s="42" t="n">
        <f aca="false">$B$5*A5170</f>
        <v>2.12461248469395</v>
      </c>
      <c r="E5170" s="42" t="n">
        <f aca="false">$D$5*A5170+$F$5*B5170</f>
        <v>3.98582345265102</v>
      </c>
      <c r="F5170" s="43" t="n">
        <f aca="false">Inputs!$B$5*D5170+Inputs!$B$6*E5170</f>
        <v>13170.0758368439</v>
      </c>
      <c r="G5170" s="43" t="n">
        <f aca="false">F5170*SQRT(($B$6-2)/C5170)</f>
        <v>5697.73929594462</v>
      </c>
    </row>
    <row r="5171" customFormat="false" ht="15" hidden="false" customHeight="false" outlineLevel="0" collapsed="false">
      <c r="A5171" s="41" t="n">
        <v>1.084188347</v>
      </c>
      <c r="B5171" s="41" t="n">
        <v>-1.1854716336</v>
      </c>
      <c r="C5171" s="41" t="n">
        <v>1.9707884125</v>
      </c>
      <c r="D5171" s="42" t="n">
        <f aca="false">$B$5*A5171</f>
        <v>2.77007741548894</v>
      </c>
      <c r="E5171" s="42" t="n">
        <f aca="false">$D$5*A5171+$F$5*B5171</f>
        <v>0.532914936121933</v>
      </c>
      <c r="F5171" s="43" t="n">
        <f aca="false">Inputs!$B$5*D5171+Inputs!$B$6*E5171</f>
        <v>250361.994742797</v>
      </c>
      <c r="G5171" s="43" t="n">
        <f aca="false">F5171*SQRT(($B$6-2)/C5171)</f>
        <v>252210.638079053</v>
      </c>
    </row>
    <row r="5172" customFormat="false" ht="15" hidden="false" customHeight="false" outlineLevel="0" collapsed="false">
      <c r="A5172" s="41" t="n">
        <v>1.3049110178</v>
      </c>
      <c r="B5172" s="41" t="n">
        <v>-0.3579352542</v>
      </c>
      <c r="C5172" s="41" t="n">
        <v>4.038938462</v>
      </c>
      <c r="D5172" s="42" t="n">
        <f aca="false">$B$5*A5172</f>
        <v>3.33401899184078</v>
      </c>
      <c r="E5172" s="42" t="n">
        <f aca="false">$D$5*A5172+$F$5*B5172</f>
        <v>2.48708768826267</v>
      </c>
      <c r="F5172" s="43" t="n">
        <f aca="false">Inputs!$B$5*D5172+Inputs!$B$6*E5172</f>
        <v>209047.514770945</v>
      </c>
      <c r="G5172" s="43" t="n">
        <f aca="false">F5172*SQRT(($B$6-2)/C5172)</f>
        <v>147104.645777116</v>
      </c>
    </row>
    <row r="5173" customFormat="false" ht="15" hidden="false" customHeight="false" outlineLevel="0" collapsed="false">
      <c r="A5173" s="41" t="n">
        <v>-0.7550295375</v>
      </c>
      <c r="B5173" s="41" t="n">
        <v>-0.1693276968</v>
      </c>
      <c r="C5173" s="41" t="n">
        <v>2.6330662803</v>
      </c>
      <c r="D5173" s="42" t="n">
        <f aca="false">$B$5*A5173</f>
        <v>-1.92908388624824</v>
      </c>
      <c r="E5173" s="42" t="n">
        <f aca="false">$D$5*A5173+$F$5*B5173</f>
        <v>-2.08904473828184</v>
      </c>
      <c r="F5173" s="43" t="n">
        <f aca="false">Inputs!$B$5*D5173+Inputs!$B$6*E5173</f>
        <v>-88456.1517107314</v>
      </c>
      <c r="G5173" s="43" t="n">
        <f aca="false">F5173*SQRT(($B$6-2)/C5173)</f>
        <v>-77092.5025043367</v>
      </c>
    </row>
    <row r="5174" customFormat="false" ht="15" hidden="false" customHeight="false" outlineLevel="0" collapsed="false">
      <c r="A5174" s="41" t="n">
        <v>0.8311284352</v>
      </c>
      <c r="B5174" s="41" t="n">
        <v>0.540464184</v>
      </c>
      <c r="C5174" s="41" t="n">
        <v>10.0808988418</v>
      </c>
      <c r="D5174" s="42" t="n">
        <f aca="false">$B$5*A5174</f>
        <v>2.1235148985771</v>
      </c>
      <c r="E5174" s="42" t="n">
        <f aca="false">$D$5*A5174+$F$5*B5174</f>
        <v>2.91098658313703</v>
      </c>
      <c r="F5174" s="43" t="n">
        <f aca="false">Inputs!$B$5*D5174+Inputs!$B$6*E5174</f>
        <v>66802.1607008591</v>
      </c>
      <c r="G5174" s="43" t="n">
        <f aca="false">F5174*SQRT(($B$6-2)/C5174)</f>
        <v>29754.7207888187</v>
      </c>
    </row>
    <row r="5175" customFormat="false" ht="15" hidden="false" customHeight="false" outlineLevel="0" collapsed="false">
      <c r="A5175" s="41" t="n">
        <v>-0.2553864119</v>
      </c>
      <c r="B5175" s="41" t="n">
        <v>0.8376658669</v>
      </c>
      <c r="C5175" s="41" t="n">
        <v>7.6269525535</v>
      </c>
      <c r="D5175" s="42" t="n">
        <f aca="false">$B$5*A5175</f>
        <v>-0.652506673572416</v>
      </c>
      <c r="E5175" s="42" t="n">
        <f aca="false">$D$5*A5175+$F$5*B5175</f>
        <v>0.838720411835238</v>
      </c>
      <c r="F5175" s="43" t="n">
        <f aca="false">Inputs!$B$5*D5175+Inputs!$B$6*E5175</f>
        <v>-107186.687949003</v>
      </c>
      <c r="G5175" s="43" t="n">
        <f aca="false">F5175*SQRT(($B$6-2)/C5175)</f>
        <v>-54888.3691277421</v>
      </c>
    </row>
    <row r="5176" customFormat="false" ht="15" hidden="false" customHeight="false" outlineLevel="0" collapsed="false">
      <c r="A5176" s="41" t="n">
        <v>0.1398605808</v>
      </c>
      <c r="B5176" s="41" t="n">
        <v>-0.5729714655</v>
      </c>
      <c r="C5176" s="41" t="n">
        <v>3.98257479</v>
      </c>
      <c r="D5176" s="42" t="n">
        <f aca="false">$B$5*A5176</f>
        <v>0.35734071230637</v>
      </c>
      <c r="E5176" s="42" t="n">
        <f aca="false">$D$5*A5176+$F$5*B5176</f>
        <v>-0.656564709126486</v>
      </c>
      <c r="F5176" s="43" t="n">
        <f aca="false">Inputs!$B$5*D5176+Inputs!$B$6*E5176</f>
        <v>68562.3066869613</v>
      </c>
      <c r="G5176" s="43" t="n">
        <f aca="false">F5176*SQRT(($B$6-2)/C5176)</f>
        <v>48586.8169361755</v>
      </c>
    </row>
    <row r="5177" customFormat="false" ht="15" hidden="false" customHeight="false" outlineLevel="0" collapsed="false">
      <c r="A5177" s="41" t="n">
        <v>-0.708035283</v>
      </c>
      <c r="B5177" s="41" t="n">
        <v>0.4102348444</v>
      </c>
      <c r="C5177" s="41" t="n">
        <v>0.1037218657</v>
      </c>
      <c r="D5177" s="42" t="n">
        <f aca="false">$B$5*A5177</f>
        <v>-1.80901459809512</v>
      </c>
      <c r="E5177" s="42" t="n">
        <f aca="false">$D$5*A5177+$F$5*B5177</f>
        <v>-0.976461435618503</v>
      </c>
      <c r="F5177" s="43" t="n">
        <f aca="false">Inputs!$B$5*D5177+Inputs!$B$6*E5177</f>
        <v>-132078.388028587</v>
      </c>
      <c r="G5177" s="43" t="n">
        <f aca="false">F5177*SQRT(($B$6-2)/C5177)</f>
        <v>-579978.103719556</v>
      </c>
    </row>
    <row r="5178" customFormat="false" ht="15" hidden="false" customHeight="false" outlineLevel="0" collapsed="false">
      <c r="A5178" s="41" t="n">
        <v>-0.0825177358</v>
      </c>
      <c r="B5178" s="41" t="n">
        <v>-1.3755051534</v>
      </c>
      <c r="C5178" s="41" t="n">
        <v>7.8622939885</v>
      </c>
      <c r="D5178" s="42" t="n">
        <f aca="false">$B$5*A5178</f>
        <v>-0.210831002702949</v>
      </c>
      <c r="E5178" s="42" t="n">
        <f aca="false">$D$5*A5178+$F$5*B5178</f>
        <v>-2.57150395942282</v>
      </c>
      <c r="F5178" s="43" t="n">
        <f aca="false">Inputs!$B$5*D5178+Inputs!$B$6*E5178</f>
        <v>107492.097700846</v>
      </c>
      <c r="G5178" s="43" t="n">
        <f aca="false">F5178*SQRT(($B$6-2)/C5178)</f>
        <v>54214.6797264113</v>
      </c>
    </row>
    <row r="5179" customFormat="false" ht="15" hidden="false" customHeight="false" outlineLevel="0" collapsed="false">
      <c r="A5179" s="41" t="n">
        <v>0.8471614931</v>
      </c>
      <c r="B5179" s="41" t="n">
        <v>-0.4802750286</v>
      </c>
      <c r="C5179" s="41" t="n">
        <v>0.8741528313</v>
      </c>
      <c r="D5179" s="42" t="n">
        <f aca="false">$B$5*A5179</f>
        <v>2.16447900939135</v>
      </c>
      <c r="E5179" s="42" t="n">
        <f aca="false">$D$5*A5179+$F$5*B5179</f>
        <v>1.18658297829824</v>
      </c>
      <c r="F5179" s="43" t="n">
        <f aca="false">Inputs!$B$5*D5179+Inputs!$B$6*E5179</f>
        <v>157118.752024223</v>
      </c>
      <c r="G5179" s="43" t="n">
        <f aca="false">F5179*SQRT(($B$6-2)/C5179)</f>
        <v>237656.301655666</v>
      </c>
    </row>
    <row r="5180" customFormat="false" ht="15" hidden="false" customHeight="false" outlineLevel="0" collapsed="false">
      <c r="A5180" s="41" t="n">
        <v>1.592119648</v>
      </c>
      <c r="B5180" s="41" t="n">
        <v>-1.4029899852</v>
      </c>
      <c r="C5180" s="41" t="n">
        <v>0.5440678555</v>
      </c>
      <c r="D5180" s="42" t="n">
        <f aca="false">$B$5*A5180</f>
        <v>4.06783073428569</v>
      </c>
      <c r="E5180" s="42" t="n">
        <f aca="false">$D$5*A5180+$F$5*B5180</f>
        <v>1.36598348904148</v>
      </c>
      <c r="F5180" s="43" t="n">
        <f aca="false">Inputs!$B$5*D5180+Inputs!$B$6*E5180</f>
        <v>338483.898976495</v>
      </c>
      <c r="G5180" s="43" t="n">
        <f aca="false">F5180*SQRT(($B$6-2)/C5180)</f>
        <v>648972.776164057</v>
      </c>
    </row>
    <row r="5181" customFormat="false" ht="15" hidden="false" customHeight="false" outlineLevel="0" collapsed="false">
      <c r="A5181" s="41" t="n">
        <v>-0.1807085964</v>
      </c>
      <c r="B5181" s="41" t="n">
        <v>-0.6999776844</v>
      </c>
      <c r="C5181" s="41" t="n">
        <v>6.7342693737</v>
      </c>
      <c r="D5181" s="42" t="n">
        <f aca="false">$B$5*A5181</f>
        <v>-0.461706495054541</v>
      </c>
      <c r="E5181" s="42" t="n">
        <f aca="false">$D$5*A5181+$F$5*B5181</f>
        <v>-1.63869449130971</v>
      </c>
      <c r="F5181" s="43" t="n">
        <f aca="false">Inputs!$B$5*D5181+Inputs!$B$6*E5181</f>
        <v>35764.0750600313</v>
      </c>
      <c r="G5181" s="43" t="n">
        <f aca="false">F5181*SQRT(($B$6-2)/C5181)</f>
        <v>19490.2205384744</v>
      </c>
    </row>
    <row r="5182" customFormat="false" ht="15" hidden="false" customHeight="false" outlineLevel="0" collapsed="false">
      <c r="A5182" s="41" t="n">
        <v>-0.9754225204</v>
      </c>
      <c r="B5182" s="41" t="n">
        <v>-0.4867907168</v>
      </c>
      <c r="C5182" s="41" t="n">
        <v>5.014076944</v>
      </c>
      <c r="D5182" s="42" t="n">
        <f aca="false">$B$5*A5182</f>
        <v>-2.49218311725623</v>
      </c>
      <c r="E5182" s="42" t="n">
        <f aca="false">$D$5*A5182+$F$5*B5182</f>
        <v>-3.16166667468025</v>
      </c>
      <c r="F5182" s="43" t="n">
        <f aca="false">Inputs!$B$5*D5182+Inputs!$B$6*E5182</f>
        <v>-91134.9779916104</v>
      </c>
      <c r="G5182" s="43" t="n">
        <f aca="false">F5182*SQRT(($B$6-2)/C5182)</f>
        <v>-57557.8540719938</v>
      </c>
    </row>
    <row r="5183" customFormat="false" ht="15" hidden="false" customHeight="false" outlineLevel="0" collapsed="false">
      <c r="A5183" s="41" t="n">
        <v>1.770567609</v>
      </c>
      <c r="B5183" s="41" t="n">
        <v>0.1433701701</v>
      </c>
      <c r="C5183" s="41" t="n">
        <v>4.676497898</v>
      </c>
      <c r="D5183" s="42" t="n">
        <f aca="false">$B$5*A5183</f>
        <v>4.52376135554162</v>
      </c>
      <c r="E5183" s="42" t="n">
        <f aca="false">$D$5*A5183+$F$5*B5183</f>
        <v>4.4607847544254</v>
      </c>
      <c r="F5183" s="43" t="n">
        <f aca="false">Inputs!$B$5*D5183+Inputs!$B$6*E5183</f>
        <v>229336.897832892</v>
      </c>
      <c r="G5183" s="43" t="n">
        <f aca="false">F5183*SQRT(($B$6-2)/C5183)</f>
        <v>149978.345987941</v>
      </c>
    </row>
    <row r="5184" customFormat="false" ht="15" hidden="false" customHeight="false" outlineLevel="0" collapsed="false">
      <c r="A5184" s="41" t="n">
        <v>-0.7917080388</v>
      </c>
      <c r="B5184" s="41" t="n">
        <v>-1.8286284103</v>
      </c>
      <c r="C5184" s="41" t="n">
        <v>2.050822268</v>
      </c>
      <c r="D5184" s="42" t="n">
        <f aca="false">$B$5*A5184</f>
        <v>-2.02279665153136</v>
      </c>
      <c r="E5184" s="42" t="n">
        <f aca="false">$D$5*A5184+$F$5*B5184</f>
        <v>-5.04151259509413</v>
      </c>
      <c r="F5184" s="43" t="n">
        <f aca="false">Inputs!$B$5*D5184+Inputs!$B$6*E5184</f>
        <v>49795.9646015704</v>
      </c>
      <c r="G5184" s="43" t="n">
        <f aca="false">F5184*SQRT(($B$6-2)/C5184)</f>
        <v>49175.086799859</v>
      </c>
    </row>
    <row r="5185" customFormat="false" ht="15" hidden="false" customHeight="false" outlineLevel="0" collapsed="false">
      <c r="A5185" s="41" t="n">
        <v>-1.7213625463</v>
      </c>
      <c r="B5185" s="41" t="n">
        <v>-0.5364631441</v>
      </c>
      <c r="C5185" s="41" t="n">
        <v>0.728725497</v>
      </c>
      <c r="D5185" s="42" t="n">
        <f aca="false">$B$5*A5185</f>
        <v>-4.39804350099159</v>
      </c>
      <c r="E5185" s="42" t="n">
        <f aca="false">$D$5*A5185+$F$5*B5185</f>
        <v>-5.0224680605798</v>
      </c>
      <c r="F5185" s="43" t="n">
        <f aca="false">Inputs!$B$5*D5185+Inputs!$B$6*E5185</f>
        <v>-188680.947070169</v>
      </c>
      <c r="G5185" s="43" t="n">
        <f aca="false">F5185*SQRT(($B$6-2)/C5185)</f>
        <v>-312579.91070415</v>
      </c>
    </row>
    <row r="5186" customFormat="false" ht="15" hidden="false" customHeight="false" outlineLevel="0" collapsed="false">
      <c r="A5186" s="41" t="n">
        <v>-0.6336879841</v>
      </c>
      <c r="B5186" s="41" t="n">
        <v>-0.2240507062</v>
      </c>
      <c r="C5186" s="41" t="n">
        <v>0.154842021</v>
      </c>
      <c r="D5186" s="42" t="n">
        <f aca="false">$B$5*A5186</f>
        <v>-1.6190588822314</v>
      </c>
      <c r="E5186" s="42" t="n">
        <f aca="false">$D$5*A5186+$F$5*B5186</f>
        <v>-1.89479450298999</v>
      </c>
      <c r="F5186" s="43" t="n">
        <f aca="false">Inputs!$B$5*D5186+Inputs!$B$6*E5186</f>
        <v>-67166.1630736401</v>
      </c>
      <c r="G5186" s="43" t="n">
        <f aca="false">F5186*SQRT(($B$6-2)/C5186)</f>
        <v>-241391.026660496</v>
      </c>
    </row>
    <row r="5187" customFormat="false" ht="15" hidden="false" customHeight="false" outlineLevel="0" collapsed="false">
      <c r="A5187" s="41" t="n">
        <v>-2.2721838004</v>
      </c>
      <c r="B5187" s="41" t="n">
        <v>-0.091681595</v>
      </c>
      <c r="C5187" s="41" t="n">
        <v>4.6575980297</v>
      </c>
      <c r="D5187" s="42" t="n">
        <f aca="false">$B$5*A5187</f>
        <v>-5.8053797080037</v>
      </c>
      <c r="E5187" s="42" t="n">
        <f aca="false">$D$5*A5187+$F$5*B5187</f>
        <v>-5.56517158004772</v>
      </c>
      <c r="F5187" s="43" t="n">
        <f aca="false">Inputs!$B$5*D5187+Inputs!$B$6*E5187</f>
        <v>-302279.391797984</v>
      </c>
      <c r="G5187" s="43" t="n">
        <f aca="false">F5187*SQRT(($B$6-2)/C5187)</f>
        <v>-198080.870245732</v>
      </c>
    </row>
    <row r="5188" customFormat="false" ht="15" hidden="false" customHeight="false" outlineLevel="0" collapsed="false">
      <c r="A5188" s="41" t="n">
        <v>1.0277297751</v>
      </c>
      <c r="B5188" s="41" t="n">
        <v>1.6228412474</v>
      </c>
      <c r="C5188" s="41" t="n">
        <v>1.0545532697</v>
      </c>
      <c r="D5188" s="42" t="n">
        <f aca="false">$B$5*A5188</f>
        <v>2.62582700423549</v>
      </c>
      <c r="E5188" s="42" t="n">
        <f aca="false">$D$5*A5188+$F$5*B5188</f>
        <v>5.24780522273673</v>
      </c>
      <c r="F5188" s="43" t="n">
        <f aca="false">Inputs!$B$5*D5188+Inputs!$B$6*E5188</f>
        <v>192.439286712557</v>
      </c>
      <c r="G5188" s="43" t="n">
        <f aca="false">F5188*SQRT(($B$6-2)/C5188)</f>
        <v>265.017452538982</v>
      </c>
    </row>
    <row r="5189" customFormat="false" ht="15" hidden="false" customHeight="false" outlineLevel="0" collapsed="false">
      <c r="A5189" s="41" t="n">
        <v>-1.8944461479</v>
      </c>
      <c r="B5189" s="41" t="n">
        <v>-0.8013927592</v>
      </c>
      <c r="C5189" s="41" t="n">
        <v>5.2727827106</v>
      </c>
      <c r="D5189" s="42" t="n">
        <f aca="false">$B$5*A5189</f>
        <v>-4.84026830179333</v>
      </c>
      <c r="E5189" s="42" t="n">
        <f aca="false">$D$5*A5189+$F$5*B5189</f>
        <v>-5.89180140891059</v>
      </c>
      <c r="F5189" s="43" t="n">
        <f aca="false">Inputs!$B$5*D5189+Inputs!$B$6*E5189</f>
        <v>-189436.759733804</v>
      </c>
      <c r="G5189" s="43" t="n">
        <f aca="false">F5189*SQRT(($B$6-2)/C5189)</f>
        <v>-116670.032044798</v>
      </c>
    </row>
    <row r="5190" customFormat="false" ht="15" hidden="false" customHeight="false" outlineLevel="0" collapsed="false">
      <c r="A5190" s="41" t="n">
        <v>-0.854233861</v>
      </c>
      <c r="B5190" s="41" t="n">
        <v>0.1457214275</v>
      </c>
      <c r="C5190" s="41" t="n">
        <v>1.2082408669</v>
      </c>
      <c r="D5190" s="42" t="n">
        <f aca="false">$B$5*A5190</f>
        <v>-2.18254875405151</v>
      </c>
      <c r="E5190" s="42" t="n">
        <f aca="false">$D$5*A5190+$F$5*B5190</f>
        <v>-1.78110084127341</v>
      </c>
      <c r="F5190" s="43" t="n">
        <f aca="false">Inputs!$B$5*D5190+Inputs!$B$6*E5190</f>
        <v>-129199.833341481</v>
      </c>
      <c r="G5190" s="43" t="n">
        <f aca="false">F5190*SQRT(($B$6-2)/C5190)</f>
        <v>-166226.473263642</v>
      </c>
    </row>
    <row r="5191" customFormat="false" ht="15" hidden="false" customHeight="false" outlineLevel="0" collapsed="false">
      <c r="A5191" s="41" t="n">
        <v>-1.2197724679</v>
      </c>
      <c r="B5191" s="41" t="n">
        <v>1.6822632487</v>
      </c>
      <c r="C5191" s="41" t="n">
        <v>4.0564818335</v>
      </c>
      <c r="D5191" s="42" t="n">
        <f aca="false">$B$5*A5191</f>
        <v>-3.11649186667102</v>
      </c>
      <c r="E5191" s="42" t="n">
        <f aca="false">$D$5*A5191+$F$5*B5191</f>
        <v>0.00228285819850838</v>
      </c>
      <c r="F5191" s="43" t="n">
        <f aca="false">Inputs!$B$5*D5191+Inputs!$B$6*E5191</f>
        <v>-311763.329577027</v>
      </c>
      <c r="G5191" s="43" t="n">
        <f aca="false">F5191*SQRT(($B$6-2)/C5191)</f>
        <v>-218909.828704499</v>
      </c>
    </row>
    <row r="5192" customFormat="false" ht="15" hidden="false" customHeight="false" outlineLevel="0" collapsed="false">
      <c r="A5192" s="41" t="n">
        <v>0.0435224717</v>
      </c>
      <c r="B5192" s="41" t="n">
        <v>-0.1231462893</v>
      </c>
      <c r="C5192" s="41" t="n">
        <v>1.3797735216</v>
      </c>
      <c r="D5192" s="42" t="n">
        <f aca="false">$B$5*A5192</f>
        <v>0.111198959346892</v>
      </c>
      <c r="E5192" s="42" t="n">
        <f aca="false">$D$5*A5192+$F$5*B5192</f>
        <v>-0.109076616306864</v>
      </c>
      <c r="F5192" s="43" t="n">
        <f aca="false">Inputs!$B$5*D5192+Inputs!$B$6*E5192</f>
        <v>16573.7267500324</v>
      </c>
      <c r="G5192" s="43" t="n">
        <f aca="false">F5192*SQRT(($B$6-2)/C5192)</f>
        <v>19954.0597814074</v>
      </c>
    </row>
    <row r="5193" customFormat="false" ht="15" hidden="false" customHeight="false" outlineLevel="0" collapsed="false">
      <c r="A5193" s="41" t="n">
        <v>1.5927137338</v>
      </c>
      <c r="B5193" s="41" t="n">
        <v>-0.0160476241</v>
      </c>
      <c r="C5193" s="41" t="n">
        <v>6.3087961661</v>
      </c>
      <c r="D5193" s="42" t="n">
        <f aca="false">$B$5*A5193</f>
        <v>4.0693486104573</v>
      </c>
      <c r="E5193" s="42" t="n">
        <f aca="false">$D$5*A5193+$F$5*B5193</f>
        <v>3.76229206234104</v>
      </c>
      <c r="F5193" s="43" t="n">
        <f aca="false">Inputs!$B$5*D5193+Inputs!$B$6*E5193</f>
        <v>218820.257928678</v>
      </c>
      <c r="G5193" s="43" t="n">
        <f aca="false">F5193*SQRT(($B$6-2)/C5193)</f>
        <v>123205.267372956</v>
      </c>
    </row>
    <row r="5194" customFormat="false" ht="15" hidden="false" customHeight="false" outlineLevel="0" collapsed="false">
      <c r="A5194" s="41" t="n">
        <v>0.4003034065</v>
      </c>
      <c r="B5194" s="41" t="n">
        <v>-0.7507982733</v>
      </c>
      <c r="C5194" s="41" t="n">
        <v>4.5126445457</v>
      </c>
      <c r="D5194" s="42" t="n">
        <f aca="false">$B$5*A5194</f>
        <v>1.02276641208812</v>
      </c>
      <c r="E5194" s="42" t="n">
        <f aca="false">$D$5*A5194+$F$5*B5194</f>
        <v>-0.343879569162698</v>
      </c>
      <c r="F5194" s="43" t="n">
        <f aca="false">Inputs!$B$5*D5194+Inputs!$B$6*E5194</f>
        <v>119470.619666947</v>
      </c>
      <c r="G5194" s="43" t="n">
        <f aca="false">F5194*SQRT(($B$6-2)/C5194)</f>
        <v>79535.4149214882</v>
      </c>
    </row>
    <row r="5195" customFormat="false" ht="15" hidden="false" customHeight="false" outlineLevel="0" collapsed="false">
      <c r="A5195" s="41" t="n">
        <v>-1.3705020651</v>
      </c>
      <c r="B5195" s="41" t="n">
        <v>-0.6103616315</v>
      </c>
      <c r="C5195" s="41" t="n">
        <v>3.7856084572</v>
      </c>
      <c r="D5195" s="42" t="n">
        <f aca="false">$B$5*A5195</f>
        <v>-3.50160267717253</v>
      </c>
      <c r="E5195" s="42" t="n">
        <f aca="false">$D$5*A5195+$F$5*B5195</f>
        <v>-4.31516852792526</v>
      </c>
      <c r="F5195" s="43" t="n">
        <f aca="false">Inputs!$B$5*D5195+Inputs!$B$6*E5195</f>
        <v>-134401.84132099</v>
      </c>
      <c r="G5195" s="43" t="n">
        <f aca="false">F5195*SQRT(($B$6-2)/C5195)</f>
        <v>-97690.5084282628</v>
      </c>
    </row>
    <row r="5196" customFormat="false" ht="15" hidden="false" customHeight="false" outlineLevel="0" collapsed="false">
      <c r="A5196" s="41" t="n">
        <v>2.1869758389</v>
      </c>
      <c r="B5196" s="41" t="n">
        <v>0.6330209483</v>
      </c>
      <c r="C5196" s="41" t="n">
        <v>1.6028478132</v>
      </c>
      <c r="D5196" s="42" t="n">
        <f aca="false">$B$5*A5196</f>
        <v>5.58767523772036</v>
      </c>
      <c r="E5196" s="42" t="n">
        <f aca="false">$D$5*A5196+$F$5*B5196</f>
        <v>6.2971664253566</v>
      </c>
      <c r="F5196" s="43" t="n">
        <f aca="false">Inputs!$B$5*D5196+Inputs!$B$6*E5196</f>
        <v>243909.202504206</v>
      </c>
      <c r="G5196" s="43" t="n">
        <f aca="false">F5196*SQRT(($B$6-2)/C5196)</f>
        <v>272456.416059231</v>
      </c>
    </row>
    <row r="5197" customFormat="false" ht="15" hidden="false" customHeight="false" outlineLevel="0" collapsed="false">
      <c r="A5197" s="41" t="n">
        <v>0.2745348371</v>
      </c>
      <c r="B5197" s="41" t="n">
        <v>-0.9763733902</v>
      </c>
      <c r="C5197" s="41" t="n">
        <v>0.8288465759</v>
      </c>
      <c r="D5197" s="42" t="n">
        <f aca="false">$B$5*A5197</f>
        <v>0.701430479418024</v>
      </c>
      <c r="E5197" s="42" t="n">
        <f aca="false">$D$5*A5197+$F$5*B5197</f>
        <v>-1.03266748537396</v>
      </c>
      <c r="F5197" s="43" t="n">
        <f aca="false">Inputs!$B$5*D5197+Inputs!$B$6*E5197</f>
        <v>121776.4222105</v>
      </c>
      <c r="G5197" s="43" t="n">
        <f aca="false">F5197*SQRT(($B$6-2)/C5197)</f>
        <v>189165.152270957</v>
      </c>
    </row>
    <row r="5198" customFormat="false" ht="15" hidden="false" customHeight="false" outlineLevel="0" collapsed="false">
      <c r="A5198" s="41" t="n">
        <v>0.911250801</v>
      </c>
      <c r="B5198" s="41" t="n">
        <v>-1.3576932743</v>
      </c>
      <c r="C5198" s="41" t="n">
        <v>4.6812009684</v>
      </c>
      <c r="D5198" s="42" t="n">
        <f aca="false">$B$5*A5198</f>
        <v>2.3282257835375</v>
      </c>
      <c r="E5198" s="42" t="n">
        <f aca="false">$D$5*A5198+$F$5*B5198</f>
        <v>-0.175987888541079</v>
      </c>
      <c r="F5198" s="43" t="n">
        <f aca="false">Inputs!$B$5*D5198+Inputs!$B$6*E5198</f>
        <v>241621.972780804</v>
      </c>
      <c r="G5198" s="43" t="n">
        <f aca="false">F5198*SQRT(($B$6-2)/C5198)</f>
        <v>157932.962031683</v>
      </c>
    </row>
    <row r="5199" customFormat="false" ht="15" hidden="false" customHeight="false" outlineLevel="0" collapsed="false">
      <c r="A5199" s="41" t="n">
        <v>-1.5670564497</v>
      </c>
      <c r="B5199" s="41" t="n">
        <v>-0.5588871229</v>
      </c>
      <c r="C5199" s="41" t="n">
        <v>2.0988422305</v>
      </c>
      <c r="D5199" s="42" t="n">
        <f aca="false">$B$5*A5199</f>
        <v>-4.00379481307066</v>
      </c>
      <c r="E5199" s="42" t="n">
        <f aca="false">$D$5*A5199+$F$5*B5199</f>
        <v>-4.69400363090518</v>
      </c>
      <c r="F5199" s="43" t="n">
        <f aca="false">Inputs!$B$5*D5199+Inputs!$B$6*E5199</f>
        <v>-165679.299761807</v>
      </c>
      <c r="G5199" s="43" t="n">
        <f aca="false">F5199*SQRT(($B$6-2)/C5199)</f>
        <v>-161731.029549458</v>
      </c>
    </row>
    <row r="5200" customFormat="false" ht="15" hidden="false" customHeight="false" outlineLevel="0" collapsed="false">
      <c r="A5200" s="41" t="n">
        <v>1.954490912</v>
      </c>
      <c r="B5200" s="41" t="n">
        <v>1.8978942324</v>
      </c>
      <c r="C5200" s="41" t="n">
        <v>3.5957506996</v>
      </c>
      <c r="D5200" s="42" t="n">
        <f aca="false">$B$5*A5200</f>
        <v>4.99368135535733</v>
      </c>
      <c r="E5200" s="42" t="n">
        <f aca="false">$D$5*A5200+$F$5*B5200</f>
        <v>7.92806092847072</v>
      </c>
      <c r="F5200" s="43" t="n">
        <f aca="false">Inputs!$B$5*D5200+Inputs!$B$6*E5200</f>
        <v>102965.089112197</v>
      </c>
      <c r="G5200" s="43" t="n">
        <f aca="false">F5200*SQRT(($B$6-2)/C5200)</f>
        <v>76790.9801171916</v>
      </c>
    </row>
    <row r="5201" customFormat="false" ht="15" hidden="false" customHeight="false" outlineLevel="0" collapsed="false">
      <c r="A5201" s="41" t="n">
        <v>-0.4512369283</v>
      </c>
      <c r="B5201" s="41" t="n">
        <v>-0.6741990182</v>
      </c>
      <c r="C5201" s="41" t="n">
        <v>3.4311134493</v>
      </c>
      <c r="D5201" s="42" t="n">
        <f aca="false">$B$5*A5201</f>
        <v>-1.15290044167799</v>
      </c>
      <c r="E5201" s="42" t="n">
        <f aca="false">$D$5*A5201+$F$5*B5201</f>
        <v>-2.23792724934736</v>
      </c>
      <c r="F5201" s="43" t="n">
        <f aca="false">Inputs!$B$5*D5201+Inputs!$B$6*E5201</f>
        <v>-3393.68170043144</v>
      </c>
      <c r="G5201" s="43" t="n">
        <f aca="false">F5201*SQRT(($B$6-2)/C5201)</f>
        <v>-2591.00687510059</v>
      </c>
    </row>
    <row r="5202" customFormat="false" ht="15" hidden="false" customHeight="false" outlineLevel="0" collapsed="false">
      <c r="A5202" s="41" t="n">
        <v>-1.6403620406</v>
      </c>
      <c r="B5202" s="41" t="n">
        <v>0.0780307255</v>
      </c>
      <c r="C5202" s="41" t="n">
        <v>3.2522362088</v>
      </c>
      <c r="D5202" s="42" t="n">
        <f aca="false">$B$5*A5202</f>
        <v>-4.19108898787252</v>
      </c>
      <c r="E5202" s="42" t="n">
        <f aca="false">$D$5*A5202+$F$5*B5202</f>
        <v>-3.76864642249249</v>
      </c>
      <c r="F5202" s="43" t="n">
        <f aca="false">Inputs!$B$5*D5202+Inputs!$B$6*E5202</f>
        <v>-230676.577662628</v>
      </c>
      <c r="G5202" s="43" t="n">
        <f aca="false">F5202*SQRT(($B$6-2)/C5202)</f>
        <v>-180895.372394906</v>
      </c>
    </row>
    <row r="5203" customFormat="false" ht="15" hidden="false" customHeight="false" outlineLevel="0" collapsed="false">
      <c r="A5203" s="41" t="n">
        <v>0.162012752</v>
      </c>
      <c r="B5203" s="41" t="n">
        <v>0.7895562542</v>
      </c>
      <c r="C5203" s="41" t="n">
        <v>7.6874628701</v>
      </c>
      <c r="D5203" s="42" t="n">
        <f aca="false">$B$5*A5203</f>
        <v>0.413939023213289</v>
      </c>
      <c r="E5203" s="42" t="n">
        <f aca="false">$D$5*A5203+$F$5*B5203</f>
        <v>1.74888537744254</v>
      </c>
      <c r="F5203" s="43" t="n">
        <f aca="false">Inputs!$B$5*D5203+Inputs!$B$6*E5203</f>
        <v>-46050.3665507981</v>
      </c>
      <c r="G5203" s="43" t="n">
        <f aca="false">F5203*SQRT(($B$6-2)/C5203)</f>
        <v>-23488.5697965128</v>
      </c>
    </row>
    <row r="5204" customFormat="false" ht="15" hidden="false" customHeight="false" outlineLevel="0" collapsed="false">
      <c r="A5204" s="41" t="n">
        <v>0.9107075133</v>
      </c>
      <c r="B5204" s="41" t="n">
        <v>-0.1974219177</v>
      </c>
      <c r="C5204" s="41" t="n">
        <v>3.3061104782</v>
      </c>
      <c r="D5204" s="42" t="n">
        <f aca="false">$B$5*A5204</f>
        <v>2.32683769539577</v>
      </c>
      <c r="E5204" s="42" t="n">
        <f aca="false">$D$5*A5204+$F$5*B5204</f>
        <v>1.8262113269649</v>
      </c>
      <c r="F5204" s="43" t="n">
        <f aca="false">Inputs!$B$5*D5204+Inputs!$B$6*E5204</f>
        <v>141373.203191331</v>
      </c>
      <c r="G5204" s="43" t="n">
        <f aca="false">F5204*SQRT(($B$6-2)/C5204)</f>
        <v>109957.134881582</v>
      </c>
    </row>
    <row r="5205" customFormat="false" ht="15" hidden="false" customHeight="false" outlineLevel="0" collapsed="false">
      <c r="A5205" s="41" t="n">
        <v>0.5560278748</v>
      </c>
      <c r="B5205" s="41" t="n">
        <v>-0.7006388678</v>
      </c>
      <c r="C5205" s="41" t="n">
        <v>1.4069528142</v>
      </c>
      <c r="D5205" s="42" t="n">
        <f aca="false">$B$5*A5205</f>
        <v>1.42063900855207</v>
      </c>
      <c r="E5205" s="42" t="n">
        <f aca="false">$D$5*A5205+$F$5*B5205</f>
        <v>0.113292949708798</v>
      </c>
      <c r="F5205" s="43" t="n">
        <f aca="false">Inputs!$B$5*D5205+Inputs!$B$6*E5205</f>
        <v>136399.253369768</v>
      </c>
      <c r="G5205" s="43" t="n">
        <f aca="false">F5205*SQRT(($B$6-2)/C5205)</f>
        <v>162624.968200039</v>
      </c>
    </row>
    <row r="5206" customFormat="false" ht="15" hidden="false" customHeight="false" outlineLevel="0" collapsed="false">
      <c r="A5206" s="41" t="n">
        <v>0.5370425334</v>
      </c>
      <c r="B5206" s="41" t="n">
        <v>-0.5072320782</v>
      </c>
      <c r="C5206" s="41" t="n">
        <v>5.5396912556</v>
      </c>
      <c r="D5206" s="42" t="n">
        <f aca="false">$B$5*A5206</f>
        <v>1.3721318782338</v>
      </c>
      <c r="E5206" s="42" t="n">
        <f aca="false">$D$5*A5206+$F$5*B5206</f>
        <v>0.402079744826591</v>
      </c>
      <c r="F5206" s="43" t="n">
        <f aca="false">Inputs!$B$5*D5206+Inputs!$B$6*E5206</f>
        <v>117109.20058205</v>
      </c>
      <c r="G5206" s="43" t="n">
        <f aca="false">F5206*SQRT(($B$6-2)/C5206)</f>
        <v>70366.059920403</v>
      </c>
    </row>
    <row r="5207" customFormat="false" ht="15" hidden="false" customHeight="false" outlineLevel="0" collapsed="false">
      <c r="A5207" s="41" t="n">
        <v>0.459458516</v>
      </c>
      <c r="B5207" s="41" t="n">
        <v>0.3785013253</v>
      </c>
      <c r="C5207" s="41" t="n">
        <v>5.3994050324</v>
      </c>
      <c r="D5207" s="42" t="n">
        <f aca="false">$B$5*A5207</f>
        <v>1.17390641768783</v>
      </c>
      <c r="E5207" s="42" t="n">
        <f aca="false">$D$5*A5207+$F$5*B5207</f>
        <v>1.74689691706247</v>
      </c>
      <c r="F5207" s="43" t="n">
        <f aca="false">Inputs!$B$5*D5207+Inputs!$B$6*E5207</f>
        <v>30045.79591566</v>
      </c>
      <c r="G5207" s="43" t="n">
        <f aca="false">F5207*SQRT(($B$6-2)/C5207)</f>
        <v>18286.2965026003</v>
      </c>
    </row>
    <row r="5208" customFormat="false" ht="15" hidden="false" customHeight="false" outlineLevel="0" collapsed="false">
      <c r="A5208" s="41" t="n">
        <v>0.0688036257</v>
      </c>
      <c r="B5208" s="41" t="n">
        <v>0.7945397182</v>
      </c>
      <c r="C5208" s="41" t="n">
        <v>1.9047691853</v>
      </c>
      <c r="D5208" s="42" t="n">
        <f aca="false">$B$5*A5208</f>
        <v>0.175791752588653</v>
      </c>
      <c r="E5208" s="42" t="n">
        <f aca="false">$D$5*A5208+$F$5*B5208</f>
        <v>1.5356912438293</v>
      </c>
      <c r="F5208" s="43" t="n">
        <f aca="false">Inputs!$B$5*D5208+Inputs!$B$6*E5208</f>
        <v>-59205.3869325996</v>
      </c>
      <c r="G5208" s="43" t="n">
        <f aca="false">F5208*SQRT(($B$6-2)/C5208)</f>
        <v>-60667.3525540244</v>
      </c>
    </row>
    <row r="5209" customFormat="false" ht="15" hidden="false" customHeight="false" outlineLevel="0" collapsed="false">
      <c r="A5209" s="41" t="n">
        <v>-1.5703990714</v>
      </c>
      <c r="B5209" s="41" t="n">
        <v>-1.0649162182</v>
      </c>
      <c r="C5209" s="41" t="n">
        <v>1.6135669422</v>
      </c>
      <c r="D5209" s="42" t="n">
        <f aca="false">$B$5*A5209</f>
        <v>-4.01233513810303</v>
      </c>
      <c r="E5209" s="42" t="n">
        <f aca="false">$D$5*A5209+$F$5*B5209</f>
        <v>-5.57574057702151</v>
      </c>
      <c r="F5209" s="43" t="n">
        <f aca="false">Inputs!$B$5*D5209+Inputs!$B$6*E5209</f>
        <v>-122446.484959228</v>
      </c>
      <c r="G5209" s="43" t="n">
        <f aca="false">F5209*SQRT(($B$6-2)/C5209)</f>
        <v>-136322.589290329</v>
      </c>
    </row>
    <row r="5210" customFormat="false" ht="15" hidden="false" customHeight="false" outlineLevel="0" collapsed="false">
      <c r="A5210" s="41" t="n">
        <v>-0.2700596736</v>
      </c>
      <c r="B5210" s="41" t="n">
        <v>-1.4432633877</v>
      </c>
      <c r="C5210" s="41" t="n">
        <v>4.4908650231</v>
      </c>
      <c r="D5210" s="42" t="n">
        <f aca="false">$B$5*A5210</f>
        <v>-0.689996534959691</v>
      </c>
      <c r="E5210" s="42" t="n">
        <f aca="false">$D$5*A5210+$F$5*B5210</f>
        <v>-3.13477761957984</v>
      </c>
      <c r="F5210" s="43" t="n">
        <f aca="false">Inputs!$B$5*D5210+Inputs!$B$6*E5210</f>
        <v>87739.2274830231</v>
      </c>
      <c r="G5210" s="43" t="n">
        <f aca="false">F5210*SQRT(($B$6-2)/C5210)</f>
        <v>58552.2789263518</v>
      </c>
    </row>
    <row r="5211" customFormat="false" ht="15" hidden="false" customHeight="false" outlineLevel="0" collapsed="false">
      <c r="A5211" s="41" t="n">
        <v>-0.4068645146</v>
      </c>
      <c r="B5211" s="41" t="n">
        <v>-0.3746302951</v>
      </c>
      <c r="C5211" s="41" t="n">
        <v>1.1149898303</v>
      </c>
      <c r="D5211" s="42" t="n">
        <f aca="false">$B$5*A5211</f>
        <v>-1.03952989918765</v>
      </c>
      <c r="E5211" s="42" t="n">
        <f aca="false">$D$5*A5211+$F$5*B5211</f>
        <v>-1.61506059221209</v>
      </c>
      <c r="F5211" s="43" t="n">
        <f aca="false">Inputs!$B$5*D5211+Inputs!$B$6*E5211</f>
        <v>-23199.9603081601</v>
      </c>
      <c r="G5211" s="43" t="n">
        <f aca="false">F5211*SQRT(($B$6-2)/C5211)</f>
        <v>-31071.8267416139</v>
      </c>
    </row>
    <row r="5212" customFormat="false" ht="15" hidden="false" customHeight="false" outlineLevel="0" collapsed="false">
      <c r="A5212" s="41" t="n">
        <v>1.3096837867</v>
      </c>
      <c r="B5212" s="41" t="n">
        <v>0.1425337023</v>
      </c>
      <c r="C5212" s="41" t="n">
        <v>4.5321104445</v>
      </c>
      <c r="D5212" s="42" t="n">
        <f aca="false">$B$5*A5212</f>
        <v>3.34621331156007</v>
      </c>
      <c r="E5212" s="42" t="n">
        <f aca="false">$D$5*A5212+$F$5*B5212</f>
        <v>3.36262685695058</v>
      </c>
      <c r="F5212" s="43" t="n">
        <f aca="false">Inputs!$B$5*D5212+Inputs!$B$6*E5212</f>
        <v>166489.988308478</v>
      </c>
      <c r="G5212" s="43" t="n">
        <f aca="false">F5212*SQRT(($B$6-2)/C5212)</f>
        <v>110599.427328843</v>
      </c>
    </row>
    <row r="5213" customFormat="false" ht="15" hidden="false" customHeight="false" outlineLevel="0" collapsed="false">
      <c r="A5213" s="41" t="n">
        <v>1.0294295761</v>
      </c>
      <c r="B5213" s="41" t="n">
        <v>0.3016747188</v>
      </c>
      <c r="C5213" s="41" t="n">
        <v>9.1730938579</v>
      </c>
      <c r="D5213" s="42" t="n">
        <f aca="false">$B$5*A5213</f>
        <v>2.63016995845922</v>
      </c>
      <c r="E5213" s="42" t="n">
        <f aca="false">$D$5*A5213+$F$5*B5213</f>
        <v>2.97053320205695</v>
      </c>
      <c r="F5213" s="43" t="n">
        <f aca="false">Inputs!$B$5*D5213+Inputs!$B$6*E5213</f>
        <v>114490.335743075</v>
      </c>
      <c r="G5213" s="43" t="n">
        <f aca="false">F5213*SQRT(($B$6-2)/C5213)</f>
        <v>53459.6250214316</v>
      </c>
    </row>
    <row r="5214" customFormat="false" ht="15" hidden="false" customHeight="false" outlineLevel="0" collapsed="false">
      <c r="A5214" s="41" t="n">
        <v>-0.5356672712</v>
      </c>
      <c r="B5214" s="41" t="n">
        <v>0.1337168077</v>
      </c>
      <c r="C5214" s="41" t="n">
        <v>5.48867998</v>
      </c>
      <c r="D5214" s="42" t="n">
        <f aca="false">$B$5*A5214</f>
        <v>-1.3686181135165</v>
      </c>
      <c r="E5214" s="42" t="n">
        <f aca="false">$D$5*A5214+$F$5*B5214</f>
        <v>-1.04377257281372</v>
      </c>
      <c r="F5214" s="43" t="n">
        <f aca="false">Inputs!$B$5*D5214+Inputs!$B$6*E5214</f>
        <v>-84673.1827109638</v>
      </c>
      <c r="G5214" s="43" t="n">
        <f aca="false">F5214*SQRT(($B$6-2)/C5214)</f>
        <v>-51112.4769087408</v>
      </c>
    </row>
    <row r="5215" customFormat="false" ht="15" hidden="false" customHeight="false" outlineLevel="0" collapsed="false">
      <c r="A5215" s="41" t="n">
        <v>0.7294263339</v>
      </c>
      <c r="B5215" s="41" t="n">
        <v>1.1934013264</v>
      </c>
      <c r="C5215" s="41" t="n">
        <v>9.519573092</v>
      </c>
      <c r="D5215" s="42" t="n">
        <f aca="false">$B$5*A5215</f>
        <v>1.86366826335137</v>
      </c>
      <c r="E5215" s="42" t="n">
        <f aca="false">$D$5*A5215+$F$5*B5215</f>
        <v>3.79643302668225</v>
      </c>
      <c r="F5215" s="43" t="n">
        <f aca="false">Inputs!$B$5*D5215+Inputs!$B$6*E5215</f>
        <v>-3454.82499897509</v>
      </c>
      <c r="G5215" s="43" t="n">
        <f aca="false">F5215*SQRT(($B$6-2)/C5215)</f>
        <v>-1583.55194825561</v>
      </c>
    </row>
    <row r="5216" customFormat="false" ht="15" hidden="false" customHeight="false" outlineLevel="0" collapsed="false">
      <c r="A5216" s="41" t="n">
        <v>-0.1323100629</v>
      </c>
      <c r="B5216" s="41" t="n">
        <v>-1.6475106439</v>
      </c>
      <c r="C5216" s="41" t="n">
        <v>3.6148073647</v>
      </c>
      <c r="D5216" s="42" t="n">
        <f aca="false">$B$5*A5216</f>
        <v>-0.3380493048974</v>
      </c>
      <c r="E5216" s="42" t="n">
        <f aca="false">$D$5*A5216+$F$5*B5216</f>
        <v>-3.15967312016521</v>
      </c>
      <c r="F5216" s="43" t="n">
        <f aca="false">Inputs!$B$5*D5216+Inputs!$B$6*E5216</f>
        <v>124178.72551852</v>
      </c>
      <c r="G5216" s="43" t="n">
        <f aca="false">F5216*SQRT(($B$6-2)/C5216)</f>
        <v>92367.5909453688</v>
      </c>
    </row>
    <row r="5217" customFormat="false" ht="15" hidden="false" customHeight="false" outlineLevel="0" collapsed="false">
      <c r="A5217" s="41" t="n">
        <v>-1.7178022574</v>
      </c>
      <c r="B5217" s="41" t="n">
        <v>-0.3264126101</v>
      </c>
      <c r="C5217" s="41" t="n">
        <v>3.6068168937</v>
      </c>
      <c r="D5217" s="42" t="n">
        <f aca="false">$B$5*A5217</f>
        <v>-4.38894704104365</v>
      </c>
      <c r="E5217" s="42" t="n">
        <f aca="false">$D$5*A5217+$F$5*B5217</f>
        <v>-4.6512924664319</v>
      </c>
      <c r="F5217" s="43" t="n">
        <f aca="false">Inputs!$B$5*D5217+Inputs!$B$6*E5217</f>
        <v>-206330.08078277</v>
      </c>
      <c r="G5217" s="43" t="n">
        <f aca="false">F5217*SQRT(($B$6-2)/C5217)</f>
        <v>-153643.962254859</v>
      </c>
    </row>
    <row r="5218" customFormat="false" ht="15" hidden="false" customHeight="false" outlineLevel="0" collapsed="false">
      <c r="A5218" s="41" t="n">
        <v>-2.3379015011</v>
      </c>
      <c r="B5218" s="41" t="n">
        <v>1.7951044657</v>
      </c>
      <c r="C5218" s="41" t="n">
        <v>3.9327252529</v>
      </c>
      <c r="D5218" s="42" t="n">
        <f aca="false">$B$5*A5218</f>
        <v>-5.97328698999087</v>
      </c>
      <c r="E5218" s="42" t="n">
        <f aca="false">$D$5*A5218+$F$5*B5218</f>
        <v>-2.4635554393257</v>
      </c>
      <c r="F5218" s="43" t="n">
        <f aca="false">Inputs!$B$5*D5218+Inputs!$B$6*E5218</f>
        <v>-474150.927032802</v>
      </c>
      <c r="G5218" s="43" t="n">
        <f aca="false">F5218*SQRT(($B$6-2)/C5218)</f>
        <v>-338130.851671574</v>
      </c>
    </row>
    <row r="5219" customFormat="false" ht="15" hidden="false" customHeight="false" outlineLevel="0" collapsed="false">
      <c r="A5219" s="41" t="n">
        <v>0.5969332314</v>
      </c>
      <c r="B5219" s="41" t="n">
        <v>-0.6356670095</v>
      </c>
      <c r="C5219" s="41" t="n">
        <v>4.8633384077</v>
      </c>
      <c r="D5219" s="42" t="n">
        <f aca="false">$B$5*A5219</f>
        <v>1.52515129629591</v>
      </c>
      <c r="E5219" s="42" t="n">
        <f aca="false">$D$5*A5219+$F$5*B5219</f>
        <v>0.322820627785645</v>
      </c>
      <c r="F5219" s="43" t="n">
        <f aca="false">Inputs!$B$5*D5219+Inputs!$B$6*E5219</f>
        <v>136374.098240309</v>
      </c>
      <c r="G5219" s="43" t="n">
        <f aca="false">F5219*SQRT(($B$6-2)/C5219)</f>
        <v>87453.9932299184</v>
      </c>
    </row>
    <row r="5220" customFormat="false" ht="15" hidden="false" customHeight="false" outlineLevel="0" collapsed="false">
      <c r="A5220" s="41" t="n">
        <v>-1.109647594</v>
      </c>
      <c r="B5220" s="41" t="n">
        <v>1.028119096</v>
      </c>
      <c r="C5220" s="41" t="n">
        <v>4.6540259099</v>
      </c>
      <c r="D5220" s="42" t="n">
        <f aca="false">$B$5*A5220</f>
        <v>-2.8351252324344</v>
      </c>
      <c r="E5220" s="42" t="n">
        <f aca="false">$D$5*A5220+$F$5*B5220</f>
        <v>-0.865205056453783</v>
      </c>
      <c r="F5220" s="43" t="n">
        <f aca="false">Inputs!$B$5*D5220+Inputs!$B$6*E5220</f>
        <v>-240252.270420751</v>
      </c>
      <c r="G5220" s="43" t="n">
        <f aca="false">F5220*SQRT(($B$6-2)/C5220)</f>
        <v>-157495.482021998</v>
      </c>
    </row>
    <row r="5221" customFormat="false" ht="15" hidden="false" customHeight="false" outlineLevel="0" collapsed="false">
      <c r="A5221" s="41" t="n">
        <v>-1.1136371557</v>
      </c>
      <c r="B5221" s="41" t="n">
        <v>-1.0182267636</v>
      </c>
      <c r="C5221" s="41" t="n">
        <v>1.6666886033</v>
      </c>
      <c r="D5221" s="42" t="n">
        <f aca="false">$B$5*A5221</f>
        <v>-2.84531847495859</v>
      </c>
      <c r="E5221" s="42" t="n">
        <f aca="false">$D$5*A5221+$F$5*B5221</f>
        <v>-4.40821473214286</v>
      </c>
      <c r="F5221" s="43" t="n">
        <f aca="false">Inputs!$B$5*D5221+Inputs!$B$6*E5221</f>
        <v>-64121.1108887157</v>
      </c>
      <c r="G5221" s="43" t="n">
        <f aca="false">F5221*SQRT(($B$6-2)/C5221)</f>
        <v>-70240.6954402862</v>
      </c>
    </row>
    <row r="5222" customFormat="false" ht="15" hidden="false" customHeight="false" outlineLevel="0" collapsed="false">
      <c r="A5222" s="41" t="n">
        <v>-0.76594594</v>
      </c>
      <c r="B5222" s="41" t="n">
        <v>0.1140874146</v>
      </c>
      <c r="C5222" s="41" t="n">
        <v>3.3751047507</v>
      </c>
      <c r="D5222" s="42" t="n">
        <f aca="false">$B$5*A5222</f>
        <v>-1.95697505488818</v>
      </c>
      <c r="E5222" s="42" t="n">
        <f aca="false">$D$5*A5222+$F$5*B5222</f>
        <v>-1.62563583276142</v>
      </c>
      <c r="F5222" s="43" t="n">
        <f aca="false">Inputs!$B$5*D5222+Inputs!$B$6*E5222</f>
        <v>-114415.713850747</v>
      </c>
      <c r="G5222" s="43" t="n">
        <f aca="false">F5222*SQRT(($B$6-2)/C5222)</f>
        <v>-88075.8907824654</v>
      </c>
    </row>
    <row r="5223" customFormat="false" ht="15" hidden="false" customHeight="false" outlineLevel="0" collapsed="false">
      <c r="A5223" s="41" t="n">
        <v>0.6207974391</v>
      </c>
      <c r="B5223" s="41" t="n">
        <v>1.1926722334</v>
      </c>
      <c r="C5223" s="41" t="n">
        <v>7.5135262247</v>
      </c>
      <c r="D5223" s="42" t="n">
        <f aca="false">$B$5*A5223</f>
        <v>1.58612382286035</v>
      </c>
      <c r="E5223" s="42" t="n">
        <f aca="false">$D$5*A5223+$F$5*B5223</f>
        <v>3.53668207415353</v>
      </c>
      <c r="F5223" s="43" t="n">
        <f aca="false">Inputs!$B$5*D5223+Inputs!$B$6*E5223</f>
        <v>-18221.7214216415</v>
      </c>
      <c r="G5223" s="43" t="n">
        <f aca="false">F5223*SQRT(($B$6-2)/C5223)</f>
        <v>-9401.18279881078</v>
      </c>
    </row>
    <row r="5224" customFormat="false" ht="15" hidden="false" customHeight="false" outlineLevel="0" collapsed="false">
      <c r="A5224" s="41" t="n">
        <v>1.0449712989</v>
      </c>
      <c r="B5224" s="41" t="n">
        <v>0.0007737092</v>
      </c>
      <c r="C5224" s="41" t="n">
        <v>1.3570566273</v>
      </c>
      <c r="D5224" s="42" t="n">
        <f aca="false">$B$5*A5224</f>
        <v>2.66987871888373</v>
      </c>
      <c r="E5224" s="42" t="n">
        <f aca="false">$D$5*A5224+$F$5*B5224</f>
        <v>2.48793697637608</v>
      </c>
      <c r="F5224" s="43" t="n">
        <f aca="false">Inputs!$B$5*D5224+Inputs!$B$6*E5224</f>
        <v>142591.023069569</v>
      </c>
      <c r="G5224" s="43" t="n">
        <f aca="false">F5224*SQRT(($B$6-2)/C5224)</f>
        <v>173104.43615863</v>
      </c>
    </row>
    <row r="5225" customFormat="false" ht="15" hidden="false" customHeight="false" outlineLevel="0" collapsed="false">
      <c r="A5225" s="41" t="n">
        <v>1.0205219738</v>
      </c>
      <c r="B5225" s="41" t="n">
        <v>-0.670999614</v>
      </c>
      <c r="C5225" s="41" t="n">
        <v>3.92735338</v>
      </c>
      <c r="D5225" s="42" t="n">
        <f aca="false">$B$5*A5225</f>
        <v>2.60741123021273</v>
      </c>
      <c r="E5225" s="42" t="n">
        <f aca="false">$D$5*A5225+$F$5*B5225</f>
        <v>1.26977686581627</v>
      </c>
      <c r="F5225" s="43" t="n">
        <f aca="false">Inputs!$B$5*D5225+Inputs!$B$6*E5225</f>
        <v>197252.27973046</v>
      </c>
      <c r="G5225" s="43" t="n">
        <f aca="false">F5225*SQRT(($B$6-2)/C5225)</f>
        <v>140762.521829091</v>
      </c>
    </row>
    <row r="5226" customFormat="false" ht="15" hidden="false" customHeight="false" outlineLevel="0" collapsed="false">
      <c r="A5226" s="41" t="n">
        <v>-1.8208660145</v>
      </c>
      <c r="B5226" s="41" t="n">
        <v>-0.6711310717</v>
      </c>
      <c r="C5226" s="41" t="n">
        <v>4.7984690881</v>
      </c>
      <c r="D5226" s="42" t="n">
        <f aca="false">$B$5*A5226</f>
        <v>-4.65227267693351</v>
      </c>
      <c r="E5226" s="42" t="n">
        <f aca="false">$D$5*A5226+$F$5*B5226</f>
        <v>-5.49178238576935</v>
      </c>
      <c r="F5226" s="43" t="n">
        <f aca="false">Inputs!$B$5*D5226+Inputs!$B$6*E5226</f>
        <v>-190638.148404883</v>
      </c>
      <c r="G5226" s="43" t="n">
        <f aca="false">F5226*SQRT(($B$6-2)/C5226)</f>
        <v>-123076.024151481</v>
      </c>
    </row>
    <row r="5227" customFormat="false" ht="15" hidden="false" customHeight="false" outlineLevel="0" collapsed="false">
      <c r="A5227" s="41" t="n">
        <v>-0.8062605143</v>
      </c>
      <c r="B5227" s="41" t="n">
        <v>-0.6319870718</v>
      </c>
      <c r="C5227" s="41" t="n">
        <v>4.7970474541</v>
      </c>
      <c r="D5227" s="42" t="n">
        <f aca="false">$B$5*A5227</f>
        <v>-2.05997790683036</v>
      </c>
      <c r="E5227" s="42" t="n">
        <f aca="false">$D$5*A5227+$F$5*B5227</f>
        <v>-3.00984781131958</v>
      </c>
      <c r="F5227" s="43" t="n">
        <f aca="false">Inputs!$B$5*D5227+Inputs!$B$6*E5227</f>
        <v>-55505.4001170571</v>
      </c>
      <c r="G5227" s="43" t="n">
        <f aca="false">F5227*SQRT(($B$6-2)/C5227)</f>
        <v>-35839.6061254557</v>
      </c>
    </row>
    <row r="5228" customFormat="false" ht="15" hidden="false" customHeight="false" outlineLevel="0" collapsed="false">
      <c r="A5228" s="41" t="n">
        <v>-0.9593747292</v>
      </c>
      <c r="B5228" s="41" t="n">
        <v>-0.4611095776</v>
      </c>
      <c r="C5228" s="41" t="n">
        <v>0.807079621</v>
      </c>
      <c r="D5228" s="42" t="n">
        <f aca="false">$B$5*A5228</f>
        <v>-2.45118136318406</v>
      </c>
      <c r="E5228" s="42" t="n">
        <f aca="false">$D$5*A5228+$F$5*B5228</f>
        <v>-3.07913478398638</v>
      </c>
      <c r="F5228" s="43" t="n">
        <f aca="false">Inputs!$B$5*D5228+Inputs!$B$6*E5228</f>
        <v>-91161.3971190876</v>
      </c>
      <c r="G5228" s="43" t="n">
        <f aca="false">F5228*SQRT(($B$6-2)/C5228)</f>
        <v>-143505.246694905</v>
      </c>
    </row>
    <row r="5229" customFormat="false" ht="15" hidden="false" customHeight="false" outlineLevel="0" collapsed="false">
      <c r="A5229" s="41" t="n">
        <v>0.6200172141</v>
      </c>
      <c r="B5229" s="41" t="n">
        <v>1.7152571027</v>
      </c>
      <c r="C5229" s="41" t="n">
        <v>1.3232944888</v>
      </c>
      <c r="D5229" s="42" t="n">
        <f aca="false">$B$5*A5229</f>
        <v>1.58413036512076</v>
      </c>
      <c r="E5229" s="42" t="n">
        <f aca="false">$D$5*A5229+$F$5*B5229</f>
        <v>4.43719593377767</v>
      </c>
      <c r="F5229" s="43" t="n">
        <f aca="false">Inputs!$B$5*D5229+Inputs!$B$6*E5229</f>
        <v>-63446.7601768079</v>
      </c>
      <c r="G5229" s="43" t="n">
        <f aca="false">F5229*SQRT(($B$6-2)/C5229)</f>
        <v>-78000.2862121368</v>
      </c>
    </row>
    <row r="5230" customFormat="false" ht="15" hidden="false" customHeight="false" outlineLevel="0" collapsed="false">
      <c r="A5230" s="41" t="n">
        <v>-1.7253464743</v>
      </c>
      <c r="B5230" s="41" t="n">
        <v>-1.2877346269</v>
      </c>
      <c r="C5230" s="41" t="n">
        <v>7.3215280022</v>
      </c>
      <c r="D5230" s="42" t="n">
        <f aca="false">$B$5*A5230</f>
        <v>-4.40822234953601</v>
      </c>
      <c r="E5230" s="42" t="n">
        <f aca="false">$D$5*A5230+$F$5*B5230</f>
        <v>-6.32920195979732</v>
      </c>
      <c r="F5230" s="43" t="n">
        <f aca="false">Inputs!$B$5*D5230+Inputs!$B$6*E5230</f>
        <v>-124362.136963735</v>
      </c>
      <c r="G5230" s="43" t="n">
        <f aca="false">F5230*SQRT(($B$6-2)/C5230)</f>
        <v>-64998.3466997456</v>
      </c>
    </row>
    <row r="5231" customFormat="false" ht="15" hidden="false" customHeight="false" outlineLevel="0" collapsed="false">
      <c r="A5231" s="41" t="n">
        <v>-0.7914462587</v>
      </c>
      <c r="B5231" s="41" t="n">
        <v>0.7657418774</v>
      </c>
      <c r="C5231" s="41" t="n">
        <v>7.239920121</v>
      </c>
      <c r="D5231" s="42" t="n">
        <f aca="false">$B$5*A5231</f>
        <v>-2.02212780912511</v>
      </c>
      <c r="E5231" s="42" t="n">
        <f aca="false">$D$5*A5231+$F$5*B5231</f>
        <v>-0.561075415000206</v>
      </c>
      <c r="F5231" s="43" t="n">
        <f aca="false">Inputs!$B$5*D5231+Inputs!$B$6*E5231</f>
        <v>-174159.010162501</v>
      </c>
      <c r="G5231" s="43" t="n">
        <f aca="false">F5231*SQRT(($B$6-2)/C5231)</f>
        <v>-91536.4484822825</v>
      </c>
    </row>
    <row r="5232" customFormat="false" ht="15" hidden="false" customHeight="false" outlineLevel="0" collapsed="false">
      <c r="A5232" s="41" t="n">
        <v>-0.204947443</v>
      </c>
      <c r="B5232" s="41" t="n">
        <v>-0.7241092231</v>
      </c>
      <c r="C5232" s="41" t="n">
        <v>3.4905349918</v>
      </c>
      <c r="D5232" s="42" t="n">
        <f aca="false">$B$5*A5232</f>
        <v>-0.523636215780603</v>
      </c>
      <c r="E5232" s="42" t="n">
        <f aca="false">$D$5*A5232+$F$5*B5232</f>
        <v>-1.73804195377475</v>
      </c>
      <c r="F5232" s="43" t="n">
        <f aca="false">Inputs!$B$5*D5232+Inputs!$B$6*E5232</f>
        <v>34538.4761106773</v>
      </c>
      <c r="G5232" s="43" t="n">
        <f aca="false">F5232*SQRT(($B$6-2)/C5232)</f>
        <v>26144.0082398824</v>
      </c>
    </row>
    <row r="5233" customFormat="false" ht="15" hidden="false" customHeight="false" outlineLevel="0" collapsed="false">
      <c r="A5233" s="41" t="n">
        <v>0.7167330077</v>
      </c>
      <c r="B5233" s="41" t="n">
        <v>0.9563902663</v>
      </c>
      <c r="C5233" s="41" t="n">
        <v>4.338427866</v>
      </c>
      <c r="D5233" s="42" t="n">
        <f aca="false">$B$5*A5233</f>
        <v>1.83123709368298</v>
      </c>
      <c r="E5233" s="42" t="n">
        <f aca="false">$D$5*A5233+$F$5*B5233</f>
        <v>3.35697063191228</v>
      </c>
      <c r="F5233" s="43" t="n">
        <f aca="false">Inputs!$B$5*D5233+Inputs!$B$6*E5233</f>
        <v>15275.1777726836</v>
      </c>
      <c r="G5233" s="43" t="n">
        <f aca="false">F5233*SQRT(($B$6-2)/C5233)</f>
        <v>10371.344986618</v>
      </c>
    </row>
    <row r="5234" customFormat="false" ht="15" hidden="false" customHeight="false" outlineLevel="0" collapsed="false">
      <c r="A5234" s="41" t="n">
        <v>-0.0187599594</v>
      </c>
      <c r="B5234" s="41" t="n">
        <v>-0.8162192266</v>
      </c>
      <c r="C5234" s="41" t="n">
        <v>1.4803430284</v>
      </c>
      <c r="D5234" s="42" t="n">
        <f aca="false">$B$5*A5234</f>
        <v>-0.0479312842581488</v>
      </c>
      <c r="E5234" s="42" t="n">
        <f aca="false">$D$5*A5234+$F$5*B5234</f>
        <v>-1.45404291364509</v>
      </c>
      <c r="F5234" s="43" t="n">
        <f aca="false">Inputs!$B$5*D5234+Inputs!$B$6*E5234</f>
        <v>67909.0172564396</v>
      </c>
      <c r="G5234" s="43" t="n">
        <f aca="false">F5234*SQRT(($B$6-2)/C5234)</f>
        <v>78933.4821434763</v>
      </c>
    </row>
    <row r="5235" customFormat="false" ht="15" hidden="false" customHeight="false" outlineLevel="0" collapsed="false">
      <c r="A5235" s="41" t="n">
        <v>0.2702795672</v>
      </c>
      <c r="B5235" s="41" t="n">
        <v>-0.2332682085</v>
      </c>
      <c r="C5235" s="41" t="n">
        <v>1.0186139938</v>
      </c>
      <c r="D5235" s="42" t="n">
        <f aca="false">$B$5*A5235</f>
        <v>0.690558358278357</v>
      </c>
      <c r="E5235" s="42" t="n">
        <f aca="false">$D$5*A5235+$F$5*B5235</f>
        <v>0.240359404515504</v>
      </c>
      <c r="F5235" s="43" t="n">
        <f aca="false">Inputs!$B$5*D5235+Inputs!$B$6*E5235</f>
        <v>57037.8656020605</v>
      </c>
      <c r="G5235" s="43" t="n">
        <f aca="false">F5235*SQRT(($B$6-2)/C5235)</f>
        <v>79923.3067748543</v>
      </c>
    </row>
    <row r="5236" customFormat="false" ht="15" hidden="false" customHeight="false" outlineLevel="0" collapsed="false">
      <c r="A5236" s="41" t="n">
        <v>-0.2410132438</v>
      </c>
      <c r="B5236" s="41" t="n">
        <v>-0.5124002186</v>
      </c>
      <c r="C5236" s="41" t="n">
        <v>0.5733302454</v>
      </c>
      <c r="D5236" s="42" t="n">
        <f aca="false">$B$5*A5236</f>
        <v>-0.615783544742443</v>
      </c>
      <c r="E5236" s="42" t="n">
        <f aca="false">$D$5*A5236+$F$5*B5236</f>
        <v>-1.45829636557992</v>
      </c>
      <c r="F5236" s="43" t="n">
        <f aca="false">Inputs!$B$5*D5236+Inputs!$B$6*E5236</f>
        <v>11336.4638047519</v>
      </c>
      <c r="G5236" s="43" t="n">
        <f aca="false">F5236*SQRT(($B$6-2)/C5236)</f>
        <v>21173.3792747769</v>
      </c>
    </row>
    <row r="5237" customFormat="false" ht="15" hidden="false" customHeight="false" outlineLevel="0" collapsed="false">
      <c r="A5237" s="41" t="n">
        <v>0.9249832473</v>
      </c>
      <c r="B5237" s="41" t="n">
        <v>0.2498802263</v>
      </c>
      <c r="C5237" s="41" t="n">
        <v>0.9972912197</v>
      </c>
      <c r="D5237" s="42" t="n">
        <f aca="false">$B$5*A5237</f>
        <v>2.3633118822401</v>
      </c>
      <c r="E5237" s="42" t="n">
        <f aca="false">$D$5*A5237+$F$5*B5237</f>
        <v>2.63255814228374</v>
      </c>
      <c r="F5237" s="43" t="n">
        <f aca="false">Inputs!$B$5*D5237+Inputs!$B$6*E5237</f>
        <v>104703.281109823</v>
      </c>
      <c r="G5237" s="43" t="n">
        <f aca="false">F5237*SQRT(($B$6-2)/C5237)</f>
        <v>148273.756865443</v>
      </c>
    </row>
    <row r="5238" customFormat="false" ht="15" hidden="false" customHeight="false" outlineLevel="0" collapsed="false">
      <c r="A5238" s="41" t="n">
        <v>1.0357008819</v>
      </c>
      <c r="B5238" s="41" t="n">
        <v>1.3363261455</v>
      </c>
      <c r="C5238" s="41" t="n">
        <v>4.3350621305</v>
      </c>
      <c r="D5238" s="42" t="n">
        <f aca="false">$B$5*A5238</f>
        <v>2.64619300704693</v>
      </c>
      <c r="E5238" s="42" t="n">
        <f aca="false">$D$5*A5238+$F$5*B5238</f>
        <v>4.7720348363339</v>
      </c>
      <c r="F5238" s="43" t="n">
        <f aca="false">Inputs!$B$5*D5238+Inputs!$B$6*E5238</f>
        <v>26017.5588879976</v>
      </c>
      <c r="G5238" s="43" t="n">
        <f aca="false">F5238*SQRT(($B$6-2)/C5238)</f>
        <v>17671.9258639327</v>
      </c>
    </row>
    <row r="5239" customFormat="false" ht="15" hidden="false" customHeight="false" outlineLevel="0" collapsed="false">
      <c r="A5239" s="41" t="n">
        <v>0.4589807689</v>
      </c>
      <c r="B5239" s="41" t="n">
        <v>-0.5064771149</v>
      </c>
      <c r="C5239" s="41" t="n">
        <v>3.1031345571</v>
      </c>
      <c r="D5239" s="42" t="n">
        <f aca="false">$B$5*A5239</f>
        <v>1.17268578433968</v>
      </c>
      <c r="E5239" s="42" t="n">
        <f aca="false">$D$5*A5239+$F$5*B5239</f>
        <v>0.217628549187589</v>
      </c>
      <c r="F5239" s="43" t="n">
        <f aca="false">Inputs!$B$5*D5239+Inputs!$B$6*E5239</f>
        <v>106387.150974589</v>
      </c>
      <c r="G5239" s="43" t="n">
        <f aca="false">F5239*SQRT(($B$6-2)/C5239)</f>
        <v>85409.046349843</v>
      </c>
    </row>
    <row r="5240" customFormat="false" ht="15" hidden="false" customHeight="false" outlineLevel="0" collapsed="false">
      <c r="A5240" s="41" t="n">
        <v>1.0403262322</v>
      </c>
      <c r="B5240" s="41" t="n">
        <v>0.4656647023</v>
      </c>
      <c r="C5240" s="41" t="n">
        <v>3.7661897</v>
      </c>
      <c r="D5240" s="42" t="n">
        <f aca="false">$B$5*A5240</f>
        <v>2.65801067548084</v>
      </c>
      <c r="E5240" s="42" t="n">
        <f aca="false">$D$5*A5240+$F$5*B5240</f>
        <v>3.27963153065525</v>
      </c>
      <c r="F5240" s="43" t="n">
        <f aca="false">Inputs!$B$5*D5240+Inputs!$B$6*E5240</f>
        <v>101819.491015321</v>
      </c>
      <c r="G5240" s="43" t="n">
        <f aca="false">F5240*SQRT(($B$6-2)/C5240)</f>
        <v>74198.4484455584</v>
      </c>
    </row>
    <row r="5241" customFormat="false" ht="15" hidden="false" customHeight="false" outlineLevel="0" collapsed="false">
      <c r="A5241" s="41" t="n">
        <v>2.6033677768</v>
      </c>
      <c r="B5241" s="41" t="n">
        <v>0.3101028885</v>
      </c>
      <c r="C5241" s="41" t="n">
        <v>3.7182004441</v>
      </c>
      <c r="D5241" s="42" t="n">
        <f aca="false">$B$5*A5241</f>
        <v>6.6515474941969</v>
      </c>
      <c r="E5241" s="42" t="n">
        <f aca="false">$D$5*A5241+$F$5*B5241</f>
        <v>6.73041067326036</v>
      </c>
      <c r="F5241" s="43" t="n">
        <f aca="false">Inputs!$B$5*D5241+Inputs!$B$6*E5241</f>
        <v>328634.215756672</v>
      </c>
      <c r="G5241" s="43" t="n">
        <f aca="false">F5241*SQRT(($B$6-2)/C5241)</f>
        <v>241024.603259298</v>
      </c>
    </row>
    <row r="5242" customFormat="false" ht="15" hidden="false" customHeight="false" outlineLevel="0" collapsed="false">
      <c r="A5242" s="41" t="n">
        <v>0.697688039</v>
      </c>
      <c r="B5242" s="41" t="n">
        <v>0.2904238913</v>
      </c>
      <c r="C5242" s="41" t="n">
        <v>1.2871593634</v>
      </c>
      <c r="D5242" s="42" t="n">
        <f aca="false">$B$5*A5242</f>
        <v>1.78257761692274</v>
      </c>
      <c r="E5242" s="42" t="n">
        <f aca="false">$D$5*A5242+$F$5*B5242</f>
        <v>2.16169777706301</v>
      </c>
      <c r="F5242" s="43" t="n">
        <f aca="false">Inputs!$B$5*D5242+Inputs!$B$6*E5242</f>
        <v>70172.8728391239</v>
      </c>
      <c r="G5242" s="43" t="n">
        <f aca="false">F5242*SQRT(($B$6-2)/C5242)</f>
        <v>87471.8062031102</v>
      </c>
    </row>
    <row r="5243" customFormat="false" ht="15" hidden="false" customHeight="false" outlineLevel="0" collapsed="false">
      <c r="A5243" s="41" t="n">
        <v>-0.0990985919</v>
      </c>
      <c r="B5243" s="41" t="n">
        <v>-0.2587915496</v>
      </c>
      <c r="C5243" s="41" t="n">
        <v>4.5313864255</v>
      </c>
      <c r="D5243" s="42" t="n">
        <f aca="false">$B$5*A5243</f>
        <v>-0.25319472588737</v>
      </c>
      <c r="E5243" s="42" t="n">
        <f aca="false">$D$5*A5243+$F$5*B5243</f>
        <v>-0.68268065019641</v>
      </c>
      <c r="F5243" s="43" t="n">
        <f aca="false">Inputs!$B$5*D5243+Inputs!$B$6*E5243</f>
        <v>8814.55992108355</v>
      </c>
      <c r="G5243" s="43" t="n">
        <f aca="false">F5243*SQRT(($B$6-2)/C5243)</f>
        <v>5855.98671229548</v>
      </c>
    </row>
    <row r="5244" customFormat="false" ht="15" hidden="false" customHeight="false" outlineLevel="0" collapsed="false">
      <c r="A5244" s="41" t="n">
        <v>0.2942438447</v>
      </c>
      <c r="B5244" s="41" t="n">
        <v>0.5211757518</v>
      </c>
      <c r="C5244" s="41" t="n">
        <v>7.996836191</v>
      </c>
      <c r="D5244" s="42" t="n">
        <f aca="false">$B$5*A5244</f>
        <v>0.751786560984044</v>
      </c>
      <c r="E5244" s="42" t="n">
        <f aca="false">$D$5*A5244+$F$5*B5244</f>
        <v>1.60011635772237</v>
      </c>
      <c r="F5244" s="43" t="n">
        <f aca="false">Inputs!$B$5*D5244+Inputs!$B$6*E5244</f>
        <v>-4827.1617877142</v>
      </c>
      <c r="G5244" s="43" t="n">
        <f aca="false">F5244*SQRT(($B$6-2)/C5244)</f>
        <v>-2414.05829227116</v>
      </c>
    </row>
    <row r="5245" customFormat="false" ht="15" hidden="false" customHeight="false" outlineLevel="0" collapsed="false">
      <c r="A5245" s="41" t="n">
        <v>1.1543878996</v>
      </c>
      <c r="B5245" s="41" t="n">
        <v>0.3088505583</v>
      </c>
      <c r="C5245" s="41" t="n">
        <v>1.3070270024</v>
      </c>
      <c r="D5245" s="42" t="n">
        <f aca="false">$B$5*A5245</f>
        <v>2.94943573064955</v>
      </c>
      <c r="E5245" s="42" t="n">
        <f aca="false">$D$5*A5245+$F$5*B5245</f>
        <v>3.28027334741152</v>
      </c>
      <c r="F5245" s="43" t="n">
        <f aca="false">Inputs!$B$5*D5245+Inputs!$B$6*E5245</f>
        <v>130929.905694379</v>
      </c>
      <c r="G5245" s="43" t="n">
        <f aca="false">F5245*SQRT(($B$6-2)/C5245)</f>
        <v>161961.418929698</v>
      </c>
    </row>
    <row r="5246" customFormat="false" ht="15" hidden="false" customHeight="false" outlineLevel="0" collapsed="false">
      <c r="A5246" s="41" t="n">
        <v>-0.4628891754</v>
      </c>
      <c r="B5246" s="41" t="n">
        <v>-0.3268539966</v>
      </c>
      <c r="C5246" s="41" t="n">
        <v>3.2859221754</v>
      </c>
      <c r="D5246" s="42" t="n">
        <f aca="false">$B$5*A5246</f>
        <v>-1.18267167711021</v>
      </c>
      <c r="E5246" s="42" t="n">
        <f aca="false">$D$5*A5246+$F$5*B5246</f>
        <v>-1.66587873906687</v>
      </c>
      <c r="F5246" s="43" t="n">
        <f aca="false">Inputs!$B$5*D5246+Inputs!$B$6*E5246</f>
        <v>-34973.2307576777</v>
      </c>
      <c r="G5246" s="43" t="n">
        <f aca="false">F5246*SQRT(($B$6-2)/C5246)</f>
        <v>-27284.8841802574</v>
      </c>
    </row>
    <row r="5247" customFormat="false" ht="15" hidden="false" customHeight="false" outlineLevel="0" collapsed="false">
      <c r="A5247" s="41" t="n">
        <v>-1.3229369429</v>
      </c>
      <c r="B5247" s="41" t="n">
        <v>1.6612138436</v>
      </c>
      <c r="C5247" s="41" t="n">
        <v>5.661586267</v>
      </c>
      <c r="D5247" s="42" t="n">
        <f aca="false">$B$5*A5247</f>
        <v>-3.3800748345834</v>
      </c>
      <c r="E5247" s="42" t="n">
        <f aca="false">$D$5*A5247+$F$5*B5247</f>
        <v>-0.279553011742116</v>
      </c>
      <c r="F5247" s="43" t="n">
        <f aca="false">Inputs!$B$5*D5247+Inputs!$B$6*E5247</f>
        <v>-324029.832871234</v>
      </c>
      <c r="G5247" s="43" t="n">
        <f aca="false">F5247*SQRT(($B$6-2)/C5247)</f>
        <v>-192588.756949554</v>
      </c>
    </row>
    <row r="5248" customFormat="false" ht="15" hidden="false" customHeight="false" outlineLevel="0" collapsed="false">
      <c r="A5248" s="41" t="n">
        <v>-0.5411736135</v>
      </c>
      <c r="B5248" s="41" t="n">
        <v>0.9674404601</v>
      </c>
      <c r="C5248" s="41" t="n">
        <v>7.224430981</v>
      </c>
      <c r="D5248" s="42" t="n">
        <f aca="false">$B$5*A5248</f>
        <v>-1.38268669716194</v>
      </c>
      <c r="E5248" s="42" t="n">
        <f aca="false">$D$5*A5248+$F$5*B5248</f>
        <v>0.38275221324679</v>
      </c>
      <c r="F5248" s="43" t="n">
        <f aca="false">Inputs!$B$5*D5248+Inputs!$B$6*E5248</f>
        <v>-157406.280378533</v>
      </c>
      <c r="G5248" s="43" t="n">
        <f aca="false">F5248*SQRT(($B$6-2)/C5248)</f>
        <v>-82820.0009219454</v>
      </c>
    </row>
    <row r="5249" customFormat="false" ht="15" hidden="false" customHeight="false" outlineLevel="0" collapsed="false">
      <c r="A5249" s="41" t="n">
        <v>0.2765508574</v>
      </c>
      <c r="B5249" s="41" t="n">
        <v>0.3037318308</v>
      </c>
      <c r="C5249" s="41" t="n">
        <v>4.9180029646</v>
      </c>
      <c r="D5249" s="42" t="n">
        <f aca="false">$B$5*A5249</f>
        <v>0.706581367008405</v>
      </c>
      <c r="E5249" s="42" t="n">
        <f aca="false">$D$5*A5249+$F$5*B5249</f>
        <v>1.18254427728077</v>
      </c>
      <c r="F5249" s="43" t="n">
        <f aca="false">Inputs!$B$5*D5249+Inputs!$B$6*E5249</f>
        <v>11530.922836802</v>
      </c>
      <c r="G5249" s="43" t="n">
        <f aca="false">F5249*SQRT(($B$6-2)/C5249)</f>
        <v>7353.34039830811</v>
      </c>
    </row>
    <row r="5250" customFormat="false" ht="15" hidden="false" customHeight="false" outlineLevel="0" collapsed="false">
      <c r="A5250" s="41" t="n">
        <v>-0.1174478753</v>
      </c>
      <c r="B5250" s="41" t="n">
        <v>-0.7877988886</v>
      </c>
      <c r="C5250" s="41" t="n">
        <v>1.4759477965</v>
      </c>
      <c r="D5250" s="42" t="n">
        <f aca="false">$B$5*A5250</f>
        <v>-0.300076741984842</v>
      </c>
      <c r="E5250" s="42" t="n">
        <f aca="false">$D$5*A5250+$F$5*B5250</f>
        <v>-1.63980481837695</v>
      </c>
      <c r="F5250" s="43" t="n">
        <f aca="false">Inputs!$B$5*D5250+Inputs!$B$6*E5250</f>
        <v>51982.5667203631</v>
      </c>
      <c r="G5250" s="43" t="n">
        <f aca="false">F5250*SQRT(($B$6-2)/C5250)</f>
        <v>60511.402515518</v>
      </c>
    </row>
    <row r="5251" customFormat="false" ht="15" hidden="false" customHeight="false" outlineLevel="0" collapsed="false">
      <c r="A5251" s="41" t="n">
        <v>-0.9685354005</v>
      </c>
      <c r="B5251" s="41" t="n">
        <v>1.7284653888</v>
      </c>
      <c r="C5251" s="41" t="n">
        <v>0.5028567324</v>
      </c>
      <c r="D5251" s="42" t="n">
        <f aca="false">$B$5*A5251</f>
        <v>-2.47458667716762</v>
      </c>
      <c r="E5251" s="42" t="n">
        <f aca="false">$D$5*A5251+$F$5*B5251</f>
        <v>0.6799028091496</v>
      </c>
      <c r="F5251" s="43" t="n">
        <f aca="false">Inputs!$B$5*D5251+Inputs!$B$6*E5251</f>
        <v>-281453.808174242</v>
      </c>
      <c r="G5251" s="43" t="n">
        <f aca="false">F5251*SQRT(($B$6-2)/C5251)</f>
        <v>-561306.398043418</v>
      </c>
    </row>
    <row r="5252" customFormat="false" ht="15" hidden="false" customHeight="false" outlineLevel="0" collapsed="false">
      <c r="A5252" s="41" t="n">
        <v>0.1139610788</v>
      </c>
      <c r="B5252" s="41" t="n">
        <v>1.1252677462</v>
      </c>
      <c r="C5252" s="41" t="n">
        <v>2.637730455</v>
      </c>
      <c r="D5252" s="42" t="n">
        <f aca="false">$B$5*A5252</f>
        <v>0.291168053504854</v>
      </c>
      <c r="E5252" s="42" t="n">
        <f aca="false">$D$5*A5252+$F$5*B5252</f>
        <v>2.21423012503078</v>
      </c>
      <c r="F5252" s="43" t="n">
        <f aca="false">Inputs!$B$5*D5252+Inputs!$B$6*E5252</f>
        <v>-81594.7009010537</v>
      </c>
      <c r="G5252" s="43" t="n">
        <f aca="false">F5252*SQRT(($B$6-2)/C5252)</f>
        <v>-71049.6177531622</v>
      </c>
    </row>
    <row r="5253" customFormat="false" ht="15" hidden="false" customHeight="false" outlineLevel="0" collapsed="false">
      <c r="A5253" s="41" t="n">
        <v>1.3849069376</v>
      </c>
      <c r="B5253" s="41" t="n">
        <v>-0.4108469301</v>
      </c>
      <c r="C5253" s="41" t="n">
        <v>2.9903357523</v>
      </c>
      <c r="D5253" s="42" t="n">
        <f aca="false">$B$5*A5253</f>
        <v>3.53840681004821</v>
      </c>
      <c r="E5253" s="42" t="n">
        <f aca="false">$D$5*A5253+$F$5*B5253</f>
        <v>2.58608006719815</v>
      </c>
      <c r="F5253" s="43" t="n">
        <f aca="false">Inputs!$B$5*D5253+Inputs!$B$6*E5253</f>
        <v>224536.677644913</v>
      </c>
      <c r="G5253" s="43" t="n">
        <f aca="false">F5253*SQRT(($B$6-2)/C5253)</f>
        <v>183629.44157808</v>
      </c>
    </row>
    <row r="5254" customFormat="false" ht="15" hidden="false" customHeight="false" outlineLevel="0" collapsed="false">
      <c r="A5254" s="41" t="n">
        <v>0.4235057659</v>
      </c>
      <c r="B5254" s="41" t="n">
        <v>0.0450107755</v>
      </c>
      <c r="C5254" s="41" t="n">
        <v>7.231157807</v>
      </c>
      <c r="D5254" s="42" t="n">
        <f aca="false">$B$5*A5254</f>
        <v>1.08204793078166</v>
      </c>
      <c r="E5254" s="42" t="n">
        <f aca="false">$D$5*A5254+$F$5*B5254</f>
        <v>1.08549126610915</v>
      </c>
      <c r="F5254" s="43" t="n">
        <f aca="false">Inputs!$B$5*D5254+Inputs!$B$6*E5254</f>
        <v>53930.2297727083</v>
      </c>
      <c r="G5254" s="43" t="n">
        <f aca="false">F5254*SQRT(($B$6-2)/C5254)</f>
        <v>28362.424237395</v>
      </c>
    </row>
    <row r="5255" customFormat="false" ht="15" hidden="false" customHeight="false" outlineLevel="0" collapsed="false">
      <c r="A5255" s="41" t="n">
        <v>-1.157213803</v>
      </c>
      <c r="B5255" s="41" t="n">
        <v>-0.1854799759</v>
      </c>
      <c r="C5255" s="41" t="n">
        <v>2.4406653304</v>
      </c>
      <c r="D5255" s="42" t="n">
        <f aca="false">$B$5*A5255</f>
        <v>-2.95665585177367</v>
      </c>
      <c r="E5255" s="42" t="n">
        <f aca="false">$D$5*A5255+$F$5*B5255</f>
        <v>-3.07396837589035</v>
      </c>
      <c r="F5255" s="43" t="n">
        <f aca="false">Inputs!$B$5*D5255+Inputs!$B$6*E5255</f>
        <v>-141967.166382849</v>
      </c>
      <c r="G5255" s="43" t="n">
        <f aca="false">F5255*SQRT(($B$6-2)/C5255)</f>
        <v>-128513.513113752</v>
      </c>
    </row>
    <row r="5256" customFormat="false" ht="15" hidden="false" customHeight="false" outlineLevel="0" collapsed="false">
      <c r="A5256" s="41" t="n">
        <v>0.5875065902</v>
      </c>
      <c r="B5256" s="41" t="n">
        <v>-0.499029255</v>
      </c>
      <c r="C5256" s="41" t="n">
        <v>1.2701401715</v>
      </c>
      <c r="D5256" s="42" t="n">
        <f aca="false">$B$5*A5256</f>
        <v>1.50106643505913</v>
      </c>
      <c r="E5256" s="42" t="n">
        <f aca="false">$D$5*A5256+$F$5*B5256</f>
        <v>0.536327578556472</v>
      </c>
      <c r="F5256" s="43" t="n">
        <f aca="false">Inputs!$B$5*D5256+Inputs!$B$6*E5256</f>
        <v>123290.264578089</v>
      </c>
      <c r="G5256" s="43" t="n">
        <f aca="false">F5256*SQRT(($B$6-2)/C5256)</f>
        <v>154709.846928293</v>
      </c>
    </row>
    <row r="5257" customFormat="false" ht="15" hidden="false" customHeight="false" outlineLevel="0" collapsed="false">
      <c r="A5257" s="41" t="n">
        <v>-0.3248431954</v>
      </c>
      <c r="B5257" s="41" t="n">
        <v>-0.1733668554</v>
      </c>
      <c r="C5257" s="41" t="n">
        <v>1.791865349</v>
      </c>
      <c r="D5257" s="42" t="n">
        <f aca="false">$B$5*A5257</f>
        <v>-0.829967229995326</v>
      </c>
      <c r="E5257" s="42" t="n">
        <f aca="false">$D$5*A5257+$F$5*B5257</f>
        <v>-1.07235315125928</v>
      </c>
      <c r="F5257" s="43" t="n">
        <f aca="false">Inputs!$B$5*D5257+Inputs!$B$6*E5257</f>
        <v>-29379.0654365687</v>
      </c>
      <c r="G5257" s="43" t="n">
        <f aca="false">F5257*SQRT(($B$6-2)/C5257)</f>
        <v>-31038.468830299</v>
      </c>
    </row>
    <row r="5258" customFormat="false" ht="15" hidden="false" customHeight="false" outlineLevel="0" collapsed="false">
      <c r="A5258" s="41" t="n">
        <v>2.1115293313</v>
      </c>
      <c r="B5258" s="41" t="n">
        <v>-1.8340489371</v>
      </c>
      <c r="C5258" s="41" t="n">
        <v>4.885017921</v>
      </c>
      <c r="D5258" s="42" t="n">
        <f aca="false">$B$5*A5258</f>
        <v>5.39491106776911</v>
      </c>
      <c r="E5258" s="42" t="n">
        <f aca="false">$D$5*A5258+$F$5*B5258</f>
        <v>1.85763583439151</v>
      </c>
      <c r="F5258" s="43" t="n">
        <f aca="false">Inputs!$B$5*D5258+Inputs!$B$6*E5258</f>
        <v>446609.315057335</v>
      </c>
      <c r="G5258" s="43" t="n">
        <f aca="false">F5258*SQRT(($B$6-2)/C5258)</f>
        <v>285765.433054159</v>
      </c>
    </row>
    <row r="5259" customFormat="false" ht="15" hidden="false" customHeight="false" outlineLevel="0" collapsed="false">
      <c r="A5259" s="41" t="n">
        <v>0.501643299</v>
      </c>
      <c r="B5259" s="41" t="n">
        <v>-0.2533390773</v>
      </c>
      <c r="C5259" s="41" t="n">
        <v>3.4599247515</v>
      </c>
      <c r="D5259" s="42" t="n">
        <f aca="false">$B$5*A5259</f>
        <v>1.28168761178473</v>
      </c>
      <c r="E5259" s="42" t="n">
        <f aca="false">$D$5*A5259+$F$5*B5259</f>
        <v>0.756252464002441</v>
      </c>
      <c r="F5259" s="43" t="n">
        <f aca="false">Inputs!$B$5*D5259+Inputs!$B$6*E5259</f>
        <v>90356.1379783511</v>
      </c>
      <c r="G5259" s="43" t="n">
        <f aca="false">F5259*SQRT(($B$6-2)/C5259)</f>
        <v>68697.2466273342</v>
      </c>
    </row>
    <row r="5260" customFormat="false" ht="15" hidden="false" customHeight="false" outlineLevel="0" collapsed="false">
      <c r="A5260" s="41" t="n">
        <v>-0.6406549085</v>
      </c>
      <c r="B5260" s="41" t="n">
        <v>-0.2778757072</v>
      </c>
      <c r="C5260" s="41" t="n">
        <v>3.0221576002</v>
      </c>
      <c r="D5260" s="42" t="n">
        <f aca="false">$B$5*A5260</f>
        <v>-1.63685922106483</v>
      </c>
      <c r="E5260" s="42" t="n">
        <f aca="false">$D$5*A5260+$F$5*B5260</f>
        <v>-2.00431492813902</v>
      </c>
      <c r="F5260" s="43" t="n">
        <f aca="false">Inputs!$B$5*D5260+Inputs!$B$6*E5260</f>
        <v>-63470.1756995318</v>
      </c>
      <c r="G5260" s="43" t="n">
        <f aca="false">F5260*SQRT(($B$6-2)/C5260)</f>
        <v>-51632.8555384501</v>
      </c>
    </row>
    <row r="5261" customFormat="false" ht="15" hidden="false" customHeight="false" outlineLevel="0" collapsed="false">
      <c r="A5261" s="41" t="n">
        <v>0.6673762438</v>
      </c>
      <c r="B5261" s="41" t="n">
        <v>0.724523594</v>
      </c>
      <c r="C5261" s="41" t="n">
        <v>7.3591834247</v>
      </c>
      <c r="D5261" s="42" t="n">
        <f aca="false">$B$5*A5261</f>
        <v>1.70513164589863</v>
      </c>
      <c r="E5261" s="42" t="n">
        <f aca="false">$D$5*A5261+$F$5*B5261</f>
        <v>2.83914740983546</v>
      </c>
      <c r="F5261" s="43" t="n">
        <f aca="false">Inputs!$B$5*D5261+Inputs!$B$6*E5261</f>
        <v>28555.7940980895</v>
      </c>
      <c r="G5261" s="43" t="n">
        <f aca="false">F5261*SQRT(($B$6-2)/C5261)</f>
        <v>14886.5625238179</v>
      </c>
    </row>
    <row r="5262" customFormat="false" ht="15" hidden="false" customHeight="false" outlineLevel="0" collapsed="false">
      <c r="A5262" s="41" t="n">
        <v>0.1860171224</v>
      </c>
      <c r="B5262" s="41" t="n">
        <v>1.0927413165</v>
      </c>
      <c r="C5262" s="41" t="n">
        <v>0.279090829</v>
      </c>
      <c r="D5262" s="42" t="n">
        <f aca="false">$B$5*A5262</f>
        <v>0.47526966239795</v>
      </c>
      <c r="E5262" s="42" t="n">
        <f aca="false">$D$5*A5262+$F$5*B5262</f>
        <v>2.32952898006272</v>
      </c>
      <c r="F5262" s="43" t="n">
        <f aca="false">Inputs!$B$5*D5262+Inputs!$B$6*E5262</f>
        <v>-68949.4827633408</v>
      </c>
      <c r="G5262" s="43" t="n">
        <f aca="false">F5262*SQRT(($B$6-2)/C5262)</f>
        <v>-184575.148954206</v>
      </c>
    </row>
    <row r="5263" customFormat="false" ht="15" hidden="false" customHeight="false" outlineLevel="0" collapsed="false">
      <c r="A5263" s="41" t="n">
        <v>1.2688329951</v>
      </c>
      <c r="B5263" s="41" t="n">
        <v>0.816375942</v>
      </c>
      <c r="C5263" s="41" t="n">
        <v>6.4524507497</v>
      </c>
      <c r="D5263" s="42" t="n">
        <f aca="false">$B$5*A5263</f>
        <v>3.24184043619286</v>
      </c>
      <c r="E5263" s="42" t="n">
        <f aca="false">$D$5*A5263+$F$5*B5263</f>
        <v>4.42897209485133</v>
      </c>
      <c r="F5263" s="43" t="n">
        <f aca="false">Inputs!$B$5*D5263+Inputs!$B$6*E5263</f>
        <v>102735.43887672</v>
      </c>
      <c r="G5263" s="43" t="n">
        <f aca="false">F5263*SQRT(($B$6-2)/C5263)</f>
        <v>57196.9576824495</v>
      </c>
    </row>
    <row r="5264" customFormat="false" ht="15" hidden="false" customHeight="false" outlineLevel="0" collapsed="false">
      <c r="A5264" s="41" t="n">
        <v>-0.5461924511</v>
      </c>
      <c r="B5264" s="41" t="n">
        <v>0.4944415492</v>
      </c>
      <c r="C5264" s="41" t="n">
        <v>0.080089128</v>
      </c>
      <c r="D5264" s="42" t="n">
        <f aca="false">$B$5*A5264</f>
        <v>-1.39550971700552</v>
      </c>
      <c r="E5264" s="42" t="n">
        <f aca="false">$D$5*A5264+$F$5*B5264</f>
        <v>-0.445938751327649</v>
      </c>
      <c r="F5264" s="43" t="n">
        <f aca="false">Inputs!$B$5*D5264+Inputs!$B$6*E5264</f>
        <v>-117254.03413417</v>
      </c>
      <c r="G5264" s="43" t="n">
        <f aca="false">F5264*SQRT(($B$6-2)/C5264)</f>
        <v>-585943.861502761</v>
      </c>
    </row>
    <row r="5265" customFormat="false" ht="15" hidden="false" customHeight="false" outlineLevel="0" collapsed="false">
      <c r="A5265" s="41" t="n">
        <v>0.4992006591</v>
      </c>
      <c r="B5265" s="41" t="n">
        <v>-0.8156314336</v>
      </c>
      <c r="C5265" s="41" t="n">
        <v>6.2132154127</v>
      </c>
      <c r="D5265" s="42" t="n">
        <f aca="false">$B$5*A5265</f>
        <v>1.27544672048583</v>
      </c>
      <c r="E5265" s="42" t="n">
        <f aca="false">$D$5*A5265+$F$5*B5265</f>
        <v>-0.22049516475687</v>
      </c>
      <c r="F5265" s="43" t="n">
        <f aca="false">Inputs!$B$5*D5265+Inputs!$B$6*E5265</f>
        <v>138569.430286427</v>
      </c>
      <c r="G5265" s="43" t="n">
        <f aca="false">F5265*SQRT(($B$6-2)/C5265)</f>
        <v>78618.404118858</v>
      </c>
    </row>
    <row r="5266" customFormat="false" ht="15" hidden="false" customHeight="false" outlineLevel="0" collapsed="false">
      <c r="A5266" s="41" t="n">
        <v>-1.5694388941</v>
      </c>
      <c r="B5266" s="41" t="n">
        <v>-2.0227756214</v>
      </c>
      <c r="C5266" s="41" t="n">
        <v>3.8915853051</v>
      </c>
      <c r="D5266" s="42" t="n">
        <f aca="false">$B$5*A5266</f>
        <v>-4.00988190618908</v>
      </c>
      <c r="E5266" s="42" t="n">
        <f aca="false">$D$5*A5266+$F$5*B5266</f>
        <v>-7.22743406901511</v>
      </c>
      <c r="F5266" s="43" t="n">
        <f aca="false">Inputs!$B$5*D5266+Inputs!$B$6*E5266</f>
        <v>-39616.4871681525</v>
      </c>
      <c r="G5266" s="43" t="n">
        <f aca="false">F5266*SQRT(($B$6-2)/C5266)</f>
        <v>-28400.6110419134</v>
      </c>
    </row>
    <row r="5267" customFormat="false" ht="15" hidden="false" customHeight="false" outlineLevel="0" collapsed="false">
      <c r="A5267" s="41" t="n">
        <v>0.0698554901</v>
      </c>
      <c r="B5267" s="41" t="n">
        <v>0.2980397149</v>
      </c>
      <c r="C5267" s="41" t="n">
        <v>3.7061187922</v>
      </c>
      <c r="D5267" s="42" t="n">
        <f aca="false">$B$5*A5267</f>
        <v>0.17847924302946</v>
      </c>
      <c r="E5267" s="42" t="n">
        <f aca="false">$D$5*A5267+$F$5*B5267</f>
        <v>0.680865669153128</v>
      </c>
      <c r="F5267" s="43" t="n">
        <f aca="false">Inputs!$B$5*D5267+Inputs!$B$6*E5267</f>
        <v>-16195.3591547104</v>
      </c>
      <c r="G5267" s="43" t="n">
        <f aca="false">F5267*SQRT(($B$6-2)/C5267)</f>
        <v>-11897.231534131</v>
      </c>
    </row>
    <row r="5268" customFormat="false" ht="15" hidden="false" customHeight="false" outlineLevel="0" collapsed="false">
      <c r="A5268" s="41" t="n">
        <v>-1.1817815777</v>
      </c>
      <c r="B5268" s="41" t="n">
        <v>1.0460323326</v>
      </c>
      <c r="C5268" s="41" t="n">
        <v>3.7686738969</v>
      </c>
      <c r="D5268" s="42" t="n">
        <f aca="false">$B$5*A5268</f>
        <v>-3.01942597657126</v>
      </c>
      <c r="E5268" s="42" t="n">
        <f aca="false">$D$5*A5268+$F$5*B5268</f>
        <v>-1.00592262550546</v>
      </c>
      <c r="F5268" s="43" t="n">
        <f aca="false">Inputs!$B$5*D5268+Inputs!$B$6*E5268</f>
        <v>-251646.466381853</v>
      </c>
      <c r="G5268" s="43" t="n">
        <f aca="false">F5268*SQRT(($B$6-2)/C5268)</f>
        <v>-183320.720067412</v>
      </c>
    </row>
    <row r="5269" customFormat="false" ht="15" hidden="false" customHeight="false" outlineLevel="0" collapsed="false">
      <c r="A5269" s="41" t="n">
        <v>0.1522181493</v>
      </c>
      <c r="B5269" s="41" t="n">
        <v>1.3494526149</v>
      </c>
      <c r="C5269" s="41" t="n">
        <v>6.2092497349</v>
      </c>
      <c r="D5269" s="42" t="n">
        <f aca="false">$B$5*A5269</f>
        <v>0.388914028425223</v>
      </c>
      <c r="E5269" s="42" t="n">
        <f aca="false">$D$5*A5269+$F$5*B5269</f>
        <v>2.69237614084319</v>
      </c>
      <c r="F5269" s="43" t="n">
        <f aca="false">Inputs!$B$5*D5269+Inputs!$B$6*E5269</f>
        <v>-95727.4041996374</v>
      </c>
      <c r="G5269" s="43" t="n">
        <f aca="false">F5269*SQRT(($B$6-2)/C5269)</f>
        <v>-54329.0006605339</v>
      </c>
    </row>
    <row r="5270" customFormat="false" ht="15" hidden="false" customHeight="false" outlineLevel="0" collapsed="false">
      <c r="A5270" s="41" t="n">
        <v>0.37053587</v>
      </c>
      <c r="B5270" s="41" t="n">
        <v>-1.0663335719</v>
      </c>
      <c r="C5270" s="41" t="n">
        <v>1.2270966453</v>
      </c>
      <c r="D5270" s="42" t="n">
        <f aca="false">$B$5*A5270</f>
        <v>0.946711010089418</v>
      </c>
      <c r="E5270" s="42" t="n">
        <f aca="false">$D$5*A5270+$F$5*B5270</f>
        <v>-0.959562832481948</v>
      </c>
      <c r="F5270" s="43" t="n">
        <f aca="false">Inputs!$B$5*D5270+Inputs!$B$6*E5270</f>
        <v>142649.242633039</v>
      </c>
      <c r="G5270" s="43" t="n">
        <f aca="false">F5270*SQRT(($B$6-2)/C5270)</f>
        <v>182114.733915223</v>
      </c>
    </row>
    <row r="5271" customFormat="false" ht="15" hidden="false" customHeight="false" outlineLevel="0" collapsed="false">
      <c r="A5271" s="41" t="n">
        <v>0.4582812133</v>
      </c>
      <c r="B5271" s="41" t="n">
        <v>0.6701106949</v>
      </c>
      <c r="C5271" s="41" t="n">
        <v>5.2745472412</v>
      </c>
      <c r="D5271" s="42" t="n">
        <f aca="false">$B$5*A5271</f>
        <v>1.17089843514542</v>
      </c>
      <c r="E5271" s="42" t="n">
        <f aca="false">$D$5*A5271+$F$5*B5271</f>
        <v>2.24763025497271</v>
      </c>
      <c r="F5271" s="43" t="n">
        <f aca="false">Inputs!$B$5*D5271+Inputs!$B$6*E5271</f>
        <v>4708.33076590659</v>
      </c>
      <c r="G5271" s="43" t="n">
        <f aca="false">F5271*SQRT(($B$6-2)/C5271)</f>
        <v>2899.27472543772</v>
      </c>
    </row>
    <row r="5272" customFormat="false" ht="15" hidden="false" customHeight="false" outlineLevel="0" collapsed="false">
      <c r="A5272" s="41" t="n">
        <v>-0.5476235859</v>
      </c>
      <c r="B5272" s="41" t="n">
        <v>-1.4420929973</v>
      </c>
      <c r="C5272" s="41" t="n">
        <v>6.3389380389</v>
      </c>
      <c r="D5272" s="42" t="n">
        <f aca="false">$B$5*A5272</f>
        <v>-1.39916623498874</v>
      </c>
      <c r="E5272" s="42" t="n">
        <f aca="false">$D$5*A5272+$F$5*B5272</f>
        <v>-3.79324436041163</v>
      </c>
      <c r="F5272" s="43" t="n">
        <f aca="false">Inputs!$B$5*D5272+Inputs!$B$6*E5272</f>
        <v>49745.5945217073</v>
      </c>
      <c r="G5272" s="43" t="n">
        <f aca="false">F5272*SQRT(($B$6-2)/C5272)</f>
        <v>27942.2497487692</v>
      </c>
    </row>
    <row r="5273" customFormat="false" ht="15" hidden="false" customHeight="false" outlineLevel="0" collapsed="false">
      <c r="A5273" s="41" t="n">
        <v>0.1002960643</v>
      </c>
      <c r="B5273" s="41" t="n">
        <v>-1.0008446353</v>
      </c>
      <c r="C5273" s="41" t="n">
        <v>3.1592076614</v>
      </c>
      <c r="D5273" s="42" t="n">
        <f aca="false">$B$5*A5273</f>
        <v>0.256254241570313</v>
      </c>
      <c r="E5273" s="42" t="n">
        <f aca="false">$D$5*A5273+$F$5*B5273</f>
        <v>-1.48953953180365</v>
      </c>
      <c r="F5273" s="43" t="n">
        <f aca="false">Inputs!$B$5*D5273+Inputs!$B$6*E5273</f>
        <v>100102.400747214</v>
      </c>
      <c r="G5273" s="43" t="n">
        <f aca="false">F5273*SQRT(($B$6-2)/C5273)</f>
        <v>79647.1800734217</v>
      </c>
    </row>
    <row r="5274" customFormat="false" ht="15" hidden="false" customHeight="false" outlineLevel="0" collapsed="false">
      <c r="A5274" s="41" t="n">
        <v>1.1208876631</v>
      </c>
      <c r="B5274" s="41" t="n">
        <v>-0.4071766804</v>
      </c>
      <c r="C5274" s="41" t="n">
        <v>2.0263193519</v>
      </c>
      <c r="D5274" s="42" t="n">
        <f aca="false">$B$5*A5274</f>
        <v>2.86384336212893</v>
      </c>
      <c r="E5274" s="42" t="n">
        <f aca="false">$D$5*A5274+$F$5*B5274</f>
        <v>1.96416059948071</v>
      </c>
      <c r="F5274" s="43" t="n">
        <f aca="false">Inputs!$B$5*D5274+Inputs!$B$6*E5274</f>
        <v>188176.306238857</v>
      </c>
      <c r="G5274" s="43" t="n">
        <f aca="false">F5274*SQRT(($B$6-2)/C5274)</f>
        <v>186950.224577119</v>
      </c>
    </row>
    <row r="5275" customFormat="false" ht="15" hidden="false" customHeight="false" outlineLevel="0" collapsed="false">
      <c r="A5275" s="41" t="n">
        <v>1.7246011065</v>
      </c>
      <c r="B5275" s="41" t="n">
        <v>-2.1241586675</v>
      </c>
      <c r="C5275" s="41" t="n">
        <v>0.6378848939</v>
      </c>
      <c r="D5275" s="42" t="n">
        <f aca="false">$B$5*A5275</f>
        <v>4.40631795117688</v>
      </c>
      <c r="E5275" s="42" t="n">
        <f aca="false">$D$5*A5275+$F$5*B5275</f>
        <v>0.435960802677617</v>
      </c>
      <c r="F5275" s="43" t="n">
        <f aca="false">Inputs!$B$5*D5275+Inputs!$B$6*E5275</f>
        <v>418833.754983807</v>
      </c>
      <c r="G5275" s="43" t="n">
        <f aca="false">F5275*SQRT(($B$6-2)/C5275)</f>
        <v>741626.969196396</v>
      </c>
    </row>
    <row r="5276" customFormat="false" ht="15" hidden="false" customHeight="false" outlineLevel="0" collapsed="false">
      <c r="A5276" s="41" t="n">
        <v>0.1347956041</v>
      </c>
      <c r="B5276" s="41" t="n">
        <v>1.4293926401</v>
      </c>
      <c r="C5276" s="41" t="n">
        <v>17.4327571331</v>
      </c>
      <c r="D5276" s="42" t="n">
        <f aca="false">$B$5*A5276</f>
        <v>0.344399808075597</v>
      </c>
      <c r="E5276" s="42" t="n">
        <f aca="false">$D$5*A5276+$F$5*B5276</f>
        <v>2.78895365176057</v>
      </c>
      <c r="F5276" s="43" t="n">
        <f aca="false">Inputs!$B$5*D5276+Inputs!$B$6*E5276</f>
        <v>-105007.701780469</v>
      </c>
      <c r="G5276" s="43" t="n">
        <f aca="false">F5276*SQRT(($B$6-2)/C5276)</f>
        <v>-35567.4812696447</v>
      </c>
    </row>
    <row r="5277" customFormat="false" ht="15" hidden="false" customHeight="false" outlineLevel="0" collapsed="false">
      <c r="A5277" s="41" t="n">
        <v>-0.8903043159</v>
      </c>
      <c r="B5277" s="41" t="n">
        <v>-0.1592009356</v>
      </c>
      <c r="C5277" s="41" t="n">
        <v>3.754900751</v>
      </c>
      <c r="D5277" s="42" t="n">
        <f aca="false">$B$5*A5277</f>
        <v>-2.27470797413664</v>
      </c>
      <c r="E5277" s="42" t="n">
        <f aca="false">$D$5*A5277+$F$5*B5277</f>
        <v>-2.3934566259935</v>
      </c>
      <c r="F5277" s="43" t="n">
        <f aca="false">Inputs!$B$5*D5277+Inputs!$B$6*E5277</f>
        <v>-107797.966113989</v>
      </c>
      <c r="G5277" s="43" t="n">
        <f aca="false">F5277*SQRT(($B$6-2)/C5277)</f>
        <v>-78673.1127317316</v>
      </c>
    </row>
    <row r="5278" customFormat="false" ht="15" hidden="false" customHeight="false" outlineLevel="0" collapsed="false">
      <c r="A5278" s="41" t="n">
        <v>-0.4030357144</v>
      </c>
      <c r="B5278" s="41" t="n">
        <v>-0.6837676422</v>
      </c>
      <c r="C5278" s="41" t="n">
        <v>0.5220510991</v>
      </c>
      <c r="D5278" s="42" t="n">
        <f aca="false">$B$5*A5278</f>
        <v>-1.02974739876529</v>
      </c>
      <c r="E5278" s="42" t="n">
        <f aca="false">$D$5*A5278+$F$5*B5278</f>
        <v>-2.13975079517644</v>
      </c>
      <c r="F5278" s="43" t="n">
        <f aca="false">Inputs!$B$5*D5278+Inputs!$B$6*E5278</f>
        <v>4012.79988229266</v>
      </c>
      <c r="G5278" s="43" t="n">
        <f aca="false">F5278*SQRT(($B$6-2)/C5278)</f>
        <v>7854.2730039316</v>
      </c>
    </row>
    <row r="5279" customFormat="false" ht="15" hidden="false" customHeight="false" outlineLevel="0" collapsed="false">
      <c r="A5279" s="41" t="n">
        <v>0.2446226411</v>
      </c>
      <c r="B5279" s="41" t="n">
        <v>-1.295421601</v>
      </c>
      <c r="C5279" s="41" t="n">
        <v>1.4085791503</v>
      </c>
      <c r="D5279" s="42" t="n">
        <f aca="false">$B$5*A5279</f>
        <v>0.625005475573855</v>
      </c>
      <c r="E5279" s="42" t="n">
        <f aca="false">$D$5*A5279+$F$5*B5279</f>
        <v>-1.65476087999197</v>
      </c>
      <c r="F5279" s="43" t="n">
        <f aca="false">Inputs!$B$5*D5279+Inputs!$B$6*E5279</f>
        <v>145238.591556984</v>
      </c>
      <c r="G5279" s="43" t="n">
        <f aca="false">F5279*SQRT(($B$6-2)/C5279)</f>
        <v>173063.865078733</v>
      </c>
    </row>
    <row r="5280" customFormat="false" ht="15" hidden="false" customHeight="false" outlineLevel="0" collapsed="false">
      <c r="A5280" s="41" t="n">
        <v>-0.1109687813</v>
      </c>
      <c r="B5280" s="41" t="n">
        <v>0.5159942377</v>
      </c>
      <c r="C5280" s="41" t="n">
        <v>2.1349462207</v>
      </c>
      <c r="D5280" s="42" t="n">
        <f aca="false">$B$5*A5280</f>
        <v>-0.28352279910961</v>
      </c>
      <c r="E5280" s="42" t="n">
        <f aca="false">$D$5*A5280+$F$5*B5280</f>
        <v>0.626930176887485</v>
      </c>
      <c r="F5280" s="43" t="n">
        <f aca="false">Inputs!$B$5*D5280+Inputs!$B$6*E5280</f>
        <v>-59698.7887553353</v>
      </c>
      <c r="G5280" s="43" t="n">
        <f aca="false">F5280*SQRT(($B$6-2)/C5280)</f>
        <v>-57781.2652849991</v>
      </c>
    </row>
    <row r="5281" customFormat="false" ht="15" hidden="false" customHeight="false" outlineLevel="0" collapsed="false">
      <c r="A5281" s="41" t="n">
        <v>-0.2150937114</v>
      </c>
      <c r="B5281" s="41" t="n">
        <v>-1.0002042</v>
      </c>
      <c r="C5281" s="41" t="n">
        <v>6.444923767</v>
      </c>
      <c r="D5281" s="42" t="n">
        <f aca="false">$B$5*A5281</f>
        <v>-0.549559708708837</v>
      </c>
      <c r="E5281" s="42" t="n">
        <f aca="false">$D$5*A5281+$F$5*B5281</f>
        <v>-2.23893133355922</v>
      </c>
      <c r="F5281" s="43" t="n">
        <f aca="false">Inputs!$B$5*D5281+Inputs!$B$6*E5281</f>
        <v>56990.5958070772</v>
      </c>
      <c r="G5281" s="43" t="n">
        <f aca="false">F5281*SQRT(($B$6-2)/C5281)</f>
        <v>31747.4832544659</v>
      </c>
    </row>
    <row r="5282" customFormat="false" ht="15" hidden="false" customHeight="false" outlineLevel="0" collapsed="false">
      <c r="A5282" s="41" t="n">
        <v>1.0301853986</v>
      </c>
      <c r="B5282" s="41" t="n">
        <v>0.7302569616</v>
      </c>
      <c r="C5282" s="41" t="n">
        <v>1.4086963065</v>
      </c>
      <c r="D5282" s="42" t="n">
        <f aca="false">$B$5*A5282</f>
        <v>2.63210106834724</v>
      </c>
      <c r="E5282" s="42" t="n">
        <f aca="false">$D$5*A5282+$F$5*B5282</f>
        <v>3.71238371686082</v>
      </c>
      <c r="F5282" s="43" t="n">
        <f aca="false">Inputs!$B$5*D5282+Inputs!$B$6*E5282</f>
        <v>77590.9209916833</v>
      </c>
      <c r="G5282" s="43" t="n">
        <f aca="false">F5282*SQRT(($B$6-2)/C5282)</f>
        <v>92452.1929013196</v>
      </c>
    </row>
    <row r="5283" customFormat="false" ht="15" hidden="false" customHeight="false" outlineLevel="0" collapsed="false">
      <c r="A5283" s="41" t="n">
        <v>-1.0411871713</v>
      </c>
      <c r="B5283" s="41" t="n">
        <v>-1.294107565</v>
      </c>
      <c r="C5283" s="41" t="n">
        <v>2.0488282157</v>
      </c>
      <c r="D5283" s="42" t="n">
        <f aca="false">$B$5*A5283</f>
        <v>-2.66021035597327</v>
      </c>
      <c r="E5283" s="42" t="n">
        <f aca="false">$D$5*A5283+$F$5*B5283</f>
        <v>-4.71218924819255</v>
      </c>
      <c r="F5283" s="43" t="n">
        <f aca="false">Inputs!$B$5*D5283+Inputs!$B$6*E5283</f>
        <v>-30411.5731876996</v>
      </c>
      <c r="G5283" s="43" t="n">
        <f aca="false">F5283*SQRT(($B$6-2)/C5283)</f>
        <v>-30046.9996096711</v>
      </c>
    </row>
    <row r="5284" customFormat="false" ht="15" hidden="false" customHeight="false" outlineLevel="0" collapsed="false">
      <c r="A5284" s="41" t="n">
        <v>-0.951924416</v>
      </c>
      <c r="B5284" s="41" t="n">
        <v>0.5452731655</v>
      </c>
      <c r="C5284" s="41" t="n">
        <v>5.7148808935</v>
      </c>
      <c r="D5284" s="42" t="n">
        <f aca="false">$B$5*A5284</f>
        <v>-2.43214597658289</v>
      </c>
      <c r="E5284" s="42" t="n">
        <f aca="false">$D$5*A5284+$F$5*B5284</f>
        <v>-1.32364038791153</v>
      </c>
      <c r="F5284" s="43" t="n">
        <f aca="false">Inputs!$B$5*D5284+Inputs!$B$6*E5284</f>
        <v>-177032.578262712</v>
      </c>
      <c r="G5284" s="43" t="n">
        <f aca="false">F5284*SQRT(($B$6-2)/C5284)</f>
        <v>-104728.431796761</v>
      </c>
    </row>
    <row r="5285" customFormat="false" ht="15" hidden="false" customHeight="false" outlineLevel="0" collapsed="false">
      <c r="A5285" s="41" t="n">
        <v>0.275572899</v>
      </c>
      <c r="B5285" s="41" t="n">
        <v>0.7900827124</v>
      </c>
      <c r="C5285" s="41" t="n">
        <v>2.5461805968</v>
      </c>
      <c r="D5285" s="42" t="n">
        <f aca="false">$B$5*A5285</f>
        <v>0.704082704774464</v>
      </c>
      <c r="E5285" s="42" t="n">
        <f aca="false">$D$5*A5285+$F$5*B5285</f>
        <v>2.02002077916195</v>
      </c>
      <c r="F5285" s="43" t="n">
        <f aca="false">Inputs!$B$5*D5285+Inputs!$B$6*E5285</f>
        <v>-30592.7684806514</v>
      </c>
      <c r="G5285" s="43" t="n">
        <f aca="false">F5285*SQRT(($B$6-2)/C5285)</f>
        <v>-27113.7243037892</v>
      </c>
    </row>
    <row r="5286" customFormat="false" ht="15" hidden="false" customHeight="false" outlineLevel="0" collapsed="false">
      <c r="A5286" s="41" t="n">
        <v>-0.3261502181</v>
      </c>
      <c r="B5286" s="41" t="n">
        <v>-0.9247342375</v>
      </c>
      <c r="C5286" s="41" t="n">
        <v>3.6383392163</v>
      </c>
      <c r="D5286" s="42" t="n">
        <f aca="false">$B$5*A5286</f>
        <v>-0.83330664428881</v>
      </c>
      <c r="E5286" s="42" t="n">
        <f aca="false">$D$5*A5286+$F$5*B5286</f>
        <v>-2.37288271279625</v>
      </c>
      <c r="F5286" s="43" t="n">
        <f aca="false">Inputs!$B$5*D5286+Inputs!$B$6*E5286</f>
        <v>35313.4712109314</v>
      </c>
      <c r="G5286" s="43" t="n">
        <f aca="false">F5286*SQRT(($B$6-2)/C5286)</f>
        <v>26182.0599891229</v>
      </c>
    </row>
    <row r="5287" customFormat="false" ht="15" hidden="false" customHeight="false" outlineLevel="0" collapsed="false">
      <c r="A5287" s="41" t="n">
        <v>0.9188464884</v>
      </c>
      <c r="B5287" s="41" t="n">
        <v>-0.5534485135</v>
      </c>
      <c r="C5287" s="41" t="n">
        <v>0.9241879884</v>
      </c>
      <c r="D5287" s="42" t="n">
        <f aca="false">$B$5*A5287</f>
        <v>2.34763259802696</v>
      </c>
      <c r="E5287" s="42" t="n">
        <f aca="false">$D$5*A5287+$F$5*B5287</f>
        <v>1.23081181816385</v>
      </c>
      <c r="F5287" s="43" t="n">
        <f aca="false">Inputs!$B$5*D5287+Inputs!$B$6*E5287</f>
        <v>173222.668894503</v>
      </c>
      <c r="G5287" s="43" t="n">
        <f aca="false">F5287*SQRT(($B$6-2)/C5287)</f>
        <v>254823.551131433</v>
      </c>
    </row>
    <row r="5288" customFormat="false" ht="15" hidden="false" customHeight="false" outlineLevel="0" collapsed="false">
      <c r="A5288" s="41" t="n">
        <v>0.1865480559</v>
      </c>
      <c r="B5288" s="41" t="n">
        <v>-1.5499248391</v>
      </c>
      <c r="C5288" s="41" t="n">
        <v>1.1261977774</v>
      </c>
      <c r="D5288" s="42" t="n">
        <f aca="false">$B$5*A5288</f>
        <v>0.476626185830015</v>
      </c>
      <c r="E5288" s="42" t="n">
        <f aca="false">$D$5*A5288+$F$5*B5288</f>
        <v>-2.2324164857102</v>
      </c>
      <c r="F5288" s="43" t="n">
        <f aca="false">Inputs!$B$5*D5288+Inputs!$B$6*E5288</f>
        <v>159283.442868511</v>
      </c>
      <c r="G5288" s="43" t="n">
        <f aca="false">F5288*SQRT(($B$6-2)/C5288)</f>
        <v>212264.955589475</v>
      </c>
    </row>
    <row r="5289" customFormat="false" ht="15" hidden="false" customHeight="false" outlineLevel="0" collapsed="false">
      <c r="A5289" s="41" t="n">
        <v>-0.5698104243</v>
      </c>
      <c r="B5289" s="41" t="n">
        <v>1.0093963209</v>
      </c>
      <c r="C5289" s="41" t="n">
        <v>1.2705186333</v>
      </c>
      <c r="D5289" s="42" t="n">
        <f aca="false">$B$5*A5289</f>
        <v>-1.45585311983029</v>
      </c>
      <c r="E5289" s="42" t="n">
        <f aca="false">$D$5*A5289+$F$5*B5289</f>
        <v>0.387055452806455</v>
      </c>
      <c r="F5289" s="43" t="n">
        <f aca="false">Inputs!$B$5*D5289+Inputs!$B$6*E5289</f>
        <v>-164938.084623352</v>
      </c>
      <c r="G5289" s="43" t="n">
        <f aca="false">F5289*SQRT(($B$6-2)/C5289)</f>
        <v>-206940.467267273</v>
      </c>
    </row>
    <row r="5290" customFormat="false" ht="15" hidden="false" customHeight="false" outlineLevel="0" collapsed="false">
      <c r="A5290" s="41" t="n">
        <v>-0.7162745667</v>
      </c>
      <c r="B5290" s="41" t="n">
        <v>0.8145038215</v>
      </c>
      <c r="C5290" s="41" t="n">
        <v>3.2614609257</v>
      </c>
      <c r="D5290" s="42" t="n">
        <f aca="false">$B$5*A5290</f>
        <v>-1.83006578699632</v>
      </c>
      <c r="E5290" s="42" t="n">
        <f aca="false">$D$5*A5290+$F$5*B5290</f>
        <v>-0.297998360316452</v>
      </c>
      <c r="F5290" s="43" t="n">
        <f aca="false">Inputs!$B$5*D5290+Inputs!$B$6*E5290</f>
        <v>-168106.66068381</v>
      </c>
      <c r="G5290" s="43" t="n">
        <f aca="false">F5290*SQRT(($B$6-2)/C5290)</f>
        <v>-131641.805233818</v>
      </c>
    </row>
    <row r="5291" customFormat="false" ht="15" hidden="false" customHeight="false" outlineLevel="0" collapsed="false">
      <c r="A5291" s="41" t="n">
        <v>-2.3310196962</v>
      </c>
      <c r="B5291" s="41" t="n">
        <v>-0.5593916596</v>
      </c>
      <c r="C5291" s="41" t="n">
        <v>3.6084456614</v>
      </c>
      <c r="D5291" s="42" t="n">
        <f aca="false">$B$5*A5291</f>
        <v>-5.95570412961053</v>
      </c>
      <c r="E5291" s="42" t="n">
        <f aca="false">$D$5*A5291+$F$5*B5291</f>
        <v>-6.51279247549386</v>
      </c>
      <c r="F5291" s="43" t="n">
        <f aca="false">Inputs!$B$5*D5291+Inputs!$B$6*E5291</f>
        <v>-269930.78918636</v>
      </c>
      <c r="G5291" s="43" t="n">
        <f aca="false">F5291*SQRT(($B$6-2)/C5291)</f>
        <v>-200958.942819321</v>
      </c>
    </row>
    <row r="5292" customFormat="false" ht="15" hidden="false" customHeight="false" outlineLevel="0" collapsed="false">
      <c r="A5292" s="41" t="n">
        <v>-0.1713546459</v>
      </c>
      <c r="B5292" s="41" t="n">
        <v>1.7425403033</v>
      </c>
      <c r="C5292" s="41" t="n">
        <v>3.8849084798</v>
      </c>
      <c r="D5292" s="42" t="n">
        <f aca="false">$B$5*A5292</f>
        <v>-0.437807356959809</v>
      </c>
      <c r="E5292" s="42" t="n">
        <f aca="false">$D$5*A5292+$F$5*B5292</f>
        <v>2.60116820480107</v>
      </c>
      <c r="F5292" s="43" t="n">
        <f aca="false">Inputs!$B$5*D5292+Inputs!$B$6*E5292</f>
        <v>-173839.145936035</v>
      </c>
      <c r="G5292" s="43" t="n">
        <f aca="false">F5292*SQRT(($B$6-2)/C5292)</f>
        <v>-124730.361597494</v>
      </c>
    </row>
    <row r="5293" customFormat="false" ht="15" hidden="false" customHeight="false" outlineLevel="0" collapsed="false">
      <c r="A5293" s="41" t="n">
        <v>-1.16906288</v>
      </c>
      <c r="B5293" s="41" t="n">
        <v>0.6709932954</v>
      </c>
      <c r="C5293" s="41" t="n">
        <v>7.3400073649</v>
      </c>
      <c r="D5293" s="42" t="n">
        <f aca="false">$B$5*A5293</f>
        <v>-2.98692998327758</v>
      </c>
      <c r="E5293" s="42" t="n">
        <f aca="false">$D$5*A5293+$F$5*B5293</f>
        <v>-1.62325390805324</v>
      </c>
      <c r="F5293" s="43" t="n">
        <f aca="false">Inputs!$B$5*D5293+Inputs!$B$6*E5293</f>
        <v>-217530.302925096</v>
      </c>
      <c r="G5293" s="43" t="n">
        <f aca="false">F5293*SQRT(($B$6-2)/C5293)</f>
        <v>-113549.83686702</v>
      </c>
    </row>
    <row r="5294" customFormat="false" ht="15" hidden="false" customHeight="false" outlineLevel="0" collapsed="false">
      <c r="A5294" s="41" t="n">
        <v>1.0569317812</v>
      </c>
      <c r="B5294" s="41" t="n">
        <v>-0.7214896472</v>
      </c>
      <c r="C5294" s="41" t="n">
        <v>2.0128674971</v>
      </c>
      <c r="D5294" s="42" t="n">
        <f aca="false">$B$5*A5294</f>
        <v>2.70043748848245</v>
      </c>
      <c r="E5294" s="42" t="n">
        <f aca="false">$D$5*A5294+$F$5*B5294</f>
        <v>1.26923382029136</v>
      </c>
      <c r="F5294" s="43" t="n">
        <f aca="false">Inputs!$B$5*D5294+Inputs!$B$6*E5294</f>
        <v>206582.057833677</v>
      </c>
      <c r="G5294" s="43" t="n">
        <f aca="false">F5294*SQRT(($B$6-2)/C5294)</f>
        <v>205920.698883545</v>
      </c>
    </row>
    <row r="5295" customFormat="false" ht="15" hidden="false" customHeight="false" outlineLevel="0" collapsed="false">
      <c r="A5295" s="41" t="n">
        <v>-0.3735239488</v>
      </c>
      <c r="B5295" s="41" t="n">
        <v>0.1416287738</v>
      </c>
      <c r="C5295" s="41" t="n">
        <v>0.7377417589</v>
      </c>
      <c r="D5295" s="42" t="n">
        <f aca="false">$B$5*A5295</f>
        <v>-0.954345485798813</v>
      </c>
      <c r="E5295" s="42" t="n">
        <f aca="false">$D$5*A5295+$F$5*B5295</f>
        <v>-0.644276354421865</v>
      </c>
      <c r="F5295" s="43" t="n">
        <f aca="false">Inputs!$B$5*D5295+Inputs!$B$6*E5295</f>
        <v>-63220.7308587881</v>
      </c>
      <c r="G5295" s="43" t="n">
        <f aca="false">F5295*SQRT(($B$6-2)/C5295)</f>
        <v>-104093.192066641</v>
      </c>
    </row>
    <row r="5296" customFormat="false" ht="15" hidden="false" customHeight="false" outlineLevel="0" collapsed="false">
      <c r="A5296" s="41" t="n">
        <v>-1.4814849672</v>
      </c>
      <c r="B5296" s="41" t="n">
        <v>-0.4551032119</v>
      </c>
      <c r="C5296" s="41" t="n">
        <v>5.829441378</v>
      </c>
      <c r="D5296" s="42" t="n">
        <f aca="false">$B$5*A5296</f>
        <v>-3.78516155461602</v>
      </c>
      <c r="E5296" s="42" t="n">
        <f aca="false">$D$5*A5296+$F$5*B5296</f>
        <v>-4.3111704905904</v>
      </c>
      <c r="F5296" s="43" t="n">
        <f aca="false">Inputs!$B$5*D5296+Inputs!$B$6*E5296</f>
        <v>-162957.630932082</v>
      </c>
      <c r="G5296" s="43" t="n">
        <f aca="false">F5296*SQRT(($B$6-2)/C5296)</f>
        <v>-95450.065437796</v>
      </c>
    </row>
    <row r="5297" customFormat="false" ht="15" hidden="false" customHeight="false" outlineLevel="0" collapsed="false">
      <c r="A5297" s="41" t="n">
        <v>1.2761120409</v>
      </c>
      <c r="B5297" s="41" t="n">
        <v>0.5226548109</v>
      </c>
      <c r="C5297" s="41" t="n">
        <v>4.036815131</v>
      </c>
      <c r="D5297" s="42" t="n">
        <f aca="false">$B$5*A5297</f>
        <v>3.26043823834844</v>
      </c>
      <c r="E5297" s="42" t="n">
        <f aca="false">$D$5*A5297+$F$5*B5297</f>
        <v>3.93911191827061</v>
      </c>
      <c r="F5297" s="43" t="n">
        <f aca="false">Inputs!$B$5*D5297+Inputs!$B$6*E5297</f>
        <v>129088.227921313</v>
      </c>
      <c r="G5297" s="43" t="n">
        <f aca="false">F5297*SQRT(($B$6-2)/C5297)</f>
        <v>90861.9820711463</v>
      </c>
    </row>
    <row r="5298" customFormat="false" ht="15" hidden="false" customHeight="false" outlineLevel="0" collapsed="false">
      <c r="A5298" s="41" t="n">
        <v>-0.1567512895</v>
      </c>
      <c r="B5298" s="41" t="n">
        <v>0.1130723618</v>
      </c>
      <c r="C5298" s="41" t="n">
        <v>5.5530927971</v>
      </c>
      <c r="D5298" s="42" t="n">
        <f aca="false">$B$5*A5298</f>
        <v>-0.400496102078764</v>
      </c>
      <c r="E5298" s="42" t="n">
        <f aca="false">$D$5*A5298+$F$5*B5298</f>
        <v>-0.177756397209521</v>
      </c>
      <c r="F5298" s="43" t="n">
        <f aca="false">Inputs!$B$5*D5298+Inputs!$B$6*E5298</f>
        <v>-31161.7903474004</v>
      </c>
      <c r="G5298" s="43" t="n">
        <f aca="false">F5298*SQRT(($B$6-2)/C5298)</f>
        <v>-18701.2197607569</v>
      </c>
    </row>
    <row r="5299" customFormat="false" ht="15" hidden="false" customHeight="false" outlineLevel="0" collapsed="false">
      <c r="A5299" s="41" t="n">
        <v>0.5809053655</v>
      </c>
      <c r="B5299" s="41" t="n">
        <v>0.7724101479</v>
      </c>
      <c r="C5299" s="41" t="n">
        <v>4.0278256654</v>
      </c>
      <c r="D5299" s="42" t="n">
        <f aca="false">$B$5*A5299</f>
        <v>1.48420045092765</v>
      </c>
      <c r="E5299" s="42" t="n">
        <f aca="false">$D$5*A5299+$F$5*B5299</f>
        <v>2.716070197447</v>
      </c>
      <c r="F5299" s="43" t="n">
        <f aca="false">Inputs!$B$5*D5299+Inputs!$B$6*E5299</f>
        <v>12616.5352204147</v>
      </c>
      <c r="G5299" s="43" t="n">
        <f aca="false">F5299*SQRT(($B$6-2)/C5299)</f>
        <v>8890.36864782252</v>
      </c>
    </row>
    <row r="5300" customFormat="false" ht="15" hidden="false" customHeight="false" outlineLevel="0" collapsed="false">
      <c r="A5300" s="41" t="n">
        <v>-0.5564141474</v>
      </c>
      <c r="B5300" s="41" t="n">
        <v>1.5347209433</v>
      </c>
      <c r="C5300" s="41" t="n">
        <v>2.1950588534</v>
      </c>
      <c r="D5300" s="42" t="n">
        <f aca="false">$B$5*A5300</f>
        <v>-1.4216259265617</v>
      </c>
      <c r="E5300" s="42" t="n">
        <f aca="false">$D$5*A5300+$F$5*B5300</f>
        <v>1.32603439692835</v>
      </c>
      <c r="F5300" s="43" t="n">
        <f aca="false">Inputs!$B$5*D5300+Inputs!$B$6*E5300</f>
        <v>-208464.312502587</v>
      </c>
      <c r="G5300" s="43" t="n">
        <f aca="false">F5300*SQRT(($B$6-2)/C5300)</f>
        <v>-198986.508209983</v>
      </c>
    </row>
    <row r="5301" customFormat="false" ht="15" hidden="false" customHeight="false" outlineLevel="0" collapsed="false">
      <c r="A5301" s="41" t="n">
        <v>1.3163482012</v>
      </c>
      <c r="B5301" s="41" t="n">
        <v>0.6772576304</v>
      </c>
      <c r="C5301" s="41" t="n">
        <v>2.1945000547</v>
      </c>
      <c r="D5301" s="42" t="n">
        <f aca="false">$B$5*A5301</f>
        <v>3.36324074424276</v>
      </c>
      <c r="E5301" s="42" t="n">
        <f aca="false">$D$5*A5301+$F$5*B5301</f>
        <v>4.30181694134514</v>
      </c>
      <c r="F5301" s="43" t="n">
        <f aca="false">Inputs!$B$5*D5301+Inputs!$B$6*E5301</f>
        <v>121233.22735702</v>
      </c>
      <c r="G5301" s="43" t="n">
        <f aca="false">F5301*SQRT(($B$6-2)/C5301)</f>
        <v>115736.106082448</v>
      </c>
    </row>
    <row r="5302" customFormat="false" ht="15" hidden="false" customHeight="false" outlineLevel="0" collapsed="false">
      <c r="A5302" s="41" t="n">
        <v>-0.8429598658</v>
      </c>
      <c r="B5302" s="41" t="n">
        <v>-1.0202239068</v>
      </c>
      <c r="C5302" s="41" t="n">
        <v>1.8194471237</v>
      </c>
      <c r="D5302" s="42" t="n">
        <f aca="false">$B$5*A5302</f>
        <v>-2.15374394391657</v>
      </c>
      <c r="E5302" s="42" t="n">
        <f aca="false">$D$5*A5302+$F$5*B5302</f>
        <v>-3.76756290484771</v>
      </c>
      <c r="F5302" s="43" t="n">
        <f aca="false">Inputs!$B$5*D5302+Inputs!$B$6*E5302</f>
        <v>-26996.2491492716</v>
      </c>
      <c r="G5302" s="43" t="n">
        <f aca="false">F5302*SQRT(($B$6-2)/C5302)</f>
        <v>-28304.0580358043</v>
      </c>
    </row>
    <row r="5303" customFormat="false" ht="15" hidden="false" customHeight="false" outlineLevel="0" collapsed="false">
      <c r="A5303" s="41" t="n">
        <v>-0.3266037966</v>
      </c>
      <c r="B5303" s="41" t="n">
        <v>0.0607650976</v>
      </c>
      <c r="C5303" s="41" t="n">
        <v>8.159085625</v>
      </c>
      <c r="D5303" s="42" t="n">
        <f aca="false">$B$5*A5303</f>
        <v>-0.834465527394756</v>
      </c>
      <c r="E5303" s="42" t="n">
        <f aca="false">$D$5*A5303+$F$5*B5303</f>
        <v>-0.672256628061651</v>
      </c>
      <c r="F5303" s="43" t="n">
        <f aca="false">Inputs!$B$5*D5303+Inputs!$B$6*E5303</f>
        <v>-49833.721336393</v>
      </c>
      <c r="G5303" s="43" t="n">
        <f aca="false">F5303*SQRT(($B$6-2)/C5303)</f>
        <v>-24672.7507699515</v>
      </c>
    </row>
    <row r="5304" customFormat="false" ht="15" hidden="false" customHeight="false" outlineLevel="0" collapsed="false">
      <c r="A5304" s="41" t="n">
        <v>-1.7684918656</v>
      </c>
      <c r="B5304" s="41" t="n">
        <v>0.4946931335</v>
      </c>
      <c r="C5304" s="41" t="n">
        <v>13.1897304515</v>
      </c>
      <c r="D5304" s="42" t="n">
        <f aca="false">$B$5*A5304</f>
        <v>-4.51845787674239</v>
      </c>
      <c r="E5304" s="42" t="n">
        <f aca="false">$D$5*A5304+$F$5*B5304</f>
        <v>-3.35407313251968</v>
      </c>
      <c r="F5304" s="43" t="n">
        <f aca="false">Inputs!$B$5*D5304+Inputs!$B$6*E5304</f>
        <v>-284142.131048255</v>
      </c>
      <c r="G5304" s="43" t="n">
        <f aca="false">F5304*SQRT(($B$6-2)/C5304)</f>
        <v>-110645.223657243</v>
      </c>
    </row>
    <row r="5305" customFormat="false" ht="15" hidden="false" customHeight="false" outlineLevel="0" collapsed="false">
      <c r="A5305" s="41" t="n">
        <v>1.2874622638</v>
      </c>
      <c r="B5305" s="41" t="n">
        <v>0.5764741398</v>
      </c>
      <c r="C5305" s="41" t="n">
        <v>5.0968153725</v>
      </c>
      <c r="D5305" s="42" t="n">
        <f aca="false">$B$5*A5305</f>
        <v>3.28943780858276</v>
      </c>
      <c r="E5305" s="42" t="n">
        <f aca="false">$D$5*A5305+$F$5*B5305</f>
        <v>4.05905299288872</v>
      </c>
      <c r="F5305" s="43" t="n">
        <f aca="false">Inputs!$B$5*D5305+Inputs!$B$6*E5305</f>
        <v>125991.13121384</v>
      </c>
      <c r="G5305" s="43" t="n">
        <f aca="false">F5305*SQRT(($B$6-2)/C5305)</f>
        <v>78923.3519966314</v>
      </c>
    </row>
    <row r="5306" customFormat="false" ht="15" hidden="false" customHeight="false" outlineLevel="0" collapsed="false">
      <c r="A5306" s="41" t="n">
        <v>-0.6760528028</v>
      </c>
      <c r="B5306" s="41" t="n">
        <v>-0.7944033974</v>
      </c>
      <c r="C5306" s="41" t="n">
        <v>2.8010675538</v>
      </c>
      <c r="D5306" s="42" t="n">
        <f aca="false">$B$5*A5306</f>
        <v>-1.72730006358782</v>
      </c>
      <c r="E5306" s="42" t="n">
        <f aca="false">$D$5*A5306+$F$5*B5306</f>
        <v>-2.98045860008966</v>
      </c>
      <c r="F5306" s="43" t="n">
        <f aca="false">Inputs!$B$5*D5306+Inputs!$B$6*E5306</f>
        <v>-23707.0763542992</v>
      </c>
      <c r="G5306" s="43" t="n">
        <f aca="false">F5306*SQRT(($B$6-2)/C5306)</f>
        <v>-20032.3179588789</v>
      </c>
    </row>
    <row r="5307" customFormat="false" ht="15" hidden="false" customHeight="false" outlineLevel="0" collapsed="false">
      <c r="A5307" s="41" t="n">
        <v>0.2998523442</v>
      </c>
      <c r="B5307" s="41" t="n">
        <v>-0.1533037153</v>
      </c>
      <c r="C5307" s="41" t="n">
        <v>1.9438402854</v>
      </c>
      <c r="D5307" s="42" t="n">
        <f aca="false">$B$5*A5307</f>
        <v>0.766116154031894</v>
      </c>
      <c r="E5307" s="42" t="n">
        <f aca="false">$D$5*A5307+$F$5*B5307</f>
        <v>0.448808661864934</v>
      </c>
      <c r="F5307" s="43" t="n">
        <f aca="false">Inputs!$B$5*D5307+Inputs!$B$6*E5307</f>
        <v>54171.1823099426</v>
      </c>
      <c r="G5307" s="43" t="n">
        <f aca="false">F5307*SQRT(($B$6-2)/C5307)</f>
        <v>54948.143397568</v>
      </c>
    </row>
    <row r="5308" customFormat="false" ht="15" hidden="false" customHeight="false" outlineLevel="0" collapsed="false">
      <c r="A5308" s="41" t="n">
        <v>0.4430411743</v>
      </c>
      <c r="B5308" s="41" t="n">
        <v>0.6017213726</v>
      </c>
      <c r="C5308" s="41" t="n">
        <v>4.5400886494</v>
      </c>
      <c r="D5308" s="42" t="n">
        <f aca="false">$B$5*A5308</f>
        <v>1.13196047020429</v>
      </c>
      <c r="E5308" s="42" t="n">
        <f aca="false">$D$5*A5308+$F$5*B5308</f>
        <v>2.09327436746013</v>
      </c>
      <c r="F5308" s="43" t="n">
        <f aca="false">Inputs!$B$5*D5308+Inputs!$B$6*E5308</f>
        <v>8532.3286474222</v>
      </c>
      <c r="G5308" s="43" t="n">
        <f aca="false">F5308*SQRT(($B$6-2)/C5308)</f>
        <v>5663.05013658957</v>
      </c>
    </row>
    <row r="5309" customFormat="false" ht="15" hidden="false" customHeight="false" outlineLevel="0" collapsed="false">
      <c r="A5309" s="41" t="n">
        <v>1.0918905289</v>
      </c>
      <c r="B5309" s="41" t="n">
        <v>-1.1321234289</v>
      </c>
      <c r="C5309" s="41" t="n">
        <v>0.935856289</v>
      </c>
      <c r="D5309" s="42" t="n">
        <f aca="false">$B$5*A5309</f>
        <v>2.78975632108704</v>
      </c>
      <c r="E5309" s="42" t="n">
        <f aca="false">$D$5*A5309+$F$5*B5309</f>
        <v>0.643361665744896</v>
      </c>
      <c r="F5309" s="43" t="n">
        <f aca="false">Inputs!$B$5*D5309+Inputs!$B$6*E5309</f>
        <v>246807.54882146</v>
      </c>
      <c r="G5309" s="43" t="n">
        <f aca="false">F5309*SQRT(($B$6-2)/C5309)</f>
        <v>360801.932556303</v>
      </c>
    </row>
    <row r="5310" customFormat="false" ht="15" hidden="false" customHeight="false" outlineLevel="0" collapsed="false">
      <c r="A5310" s="41" t="n">
        <v>0.2216189478</v>
      </c>
      <c r="B5310" s="41" t="n">
        <v>-0.363475004</v>
      </c>
      <c r="C5310" s="41" t="n">
        <v>4.9748003058</v>
      </c>
      <c r="D5310" s="42" t="n">
        <f aca="false">$B$5*A5310</f>
        <v>0.566231544402683</v>
      </c>
      <c r="E5310" s="42" t="n">
        <f aca="false">$D$5*A5310+$F$5*B5310</f>
        <v>-0.10026666210185</v>
      </c>
      <c r="F5310" s="43" t="n">
        <f aca="false">Inputs!$B$5*D5310+Inputs!$B$6*E5310</f>
        <v>61636.4875453608</v>
      </c>
      <c r="G5310" s="43" t="n">
        <f aca="false">F5310*SQRT(($B$6-2)/C5310)</f>
        <v>39080.9447092477</v>
      </c>
    </row>
    <row r="5311" customFormat="false" ht="15" hidden="false" customHeight="false" outlineLevel="0" collapsed="false">
      <c r="A5311" s="41" t="n">
        <v>-0.0986350439</v>
      </c>
      <c r="B5311" s="41" t="n">
        <v>0.8644088527</v>
      </c>
      <c r="C5311" s="41" t="n">
        <v>1.8469764091</v>
      </c>
      <c r="D5311" s="42" t="n">
        <f aca="false">$B$5*A5311</f>
        <v>-0.252010370927876</v>
      </c>
      <c r="E5311" s="42" t="n">
        <f aca="false">$D$5*A5311+$F$5*B5311</f>
        <v>1.25790235817647</v>
      </c>
      <c r="F5311" s="43" t="n">
        <f aca="false">Inputs!$B$5*D5311+Inputs!$B$6*E5311</f>
        <v>-88096.1550016113</v>
      </c>
      <c r="G5311" s="43" t="n">
        <f aca="false">F5311*SQRT(($B$6-2)/C5311)</f>
        <v>-91672.9648789384</v>
      </c>
    </row>
    <row r="5312" customFormat="false" ht="15" hidden="false" customHeight="false" outlineLevel="0" collapsed="false">
      <c r="A5312" s="41" t="n">
        <v>0.9731258731</v>
      </c>
      <c r="B5312" s="41" t="n">
        <v>1.3984436504</v>
      </c>
      <c r="C5312" s="41" t="n">
        <v>0.1260281816</v>
      </c>
      <c r="D5312" s="42" t="n">
        <f aca="false">$B$5*A5312</f>
        <v>2.48631523384402</v>
      </c>
      <c r="E5312" s="42" t="n">
        <f aca="false">$D$5*A5312+$F$5*B5312</f>
        <v>4.73039315834881</v>
      </c>
      <c r="F5312" s="43" t="n">
        <f aca="false">Inputs!$B$5*D5312+Inputs!$B$6*E5312</f>
        <v>12111.8654669614</v>
      </c>
      <c r="G5312" s="43" t="n">
        <f aca="false">F5312*SQRT(($B$6-2)/C5312)</f>
        <v>48249.4315452418</v>
      </c>
    </row>
    <row r="5313" customFormat="false" ht="15" hidden="false" customHeight="false" outlineLevel="0" collapsed="false">
      <c r="A5313" s="41" t="n">
        <v>0.4255902504</v>
      </c>
      <c r="B5313" s="41" t="n">
        <v>-0.1100167908</v>
      </c>
      <c r="C5313" s="41" t="n">
        <v>9.5848292174</v>
      </c>
      <c r="D5313" s="42" t="n">
        <f aca="false">$B$5*A5313</f>
        <v>1.08737374289942</v>
      </c>
      <c r="E5313" s="42" t="n">
        <f aca="false">$D$5*A5313+$F$5*B5313</f>
        <v>0.822758504928103</v>
      </c>
      <c r="F5313" s="43" t="n">
        <f aca="false">Inputs!$B$5*D5313+Inputs!$B$6*E5313</f>
        <v>67599.4490435367</v>
      </c>
      <c r="G5313" s="43" t="n">
        <f aca="false">F5313*SQRT(($B$6-2)/C5313)</f>
        <v>30879.1946160458</v>
      </c>
    </row>
    <row r="5314" customFormat="false" ht="15" hidden="false" customHeight="false" outlineLevel="0" collapsed="false">
      <c r="A5314" s="41" t="n">
        <v>-0.2528784695</v>
      </c>
      <c r="B5314" s="41" t="n">
        <v>-1.7347550024</v>
      </c>
      <c r="C5314" s="41" t="n">
        <v>5.9413725124</v>
      </c>
      <c r="D5314" s="42" t="n">
        <f aca="false">$B$5*A5314</f>
        <v>-0.646098935820197</v>
      </c>
      <c r="E5314" s="42" t="n">
        <f aca="false">$D$5*A5314+$F$5*B5314</f>
        <v>-3.59722493598713</v>
      </c>
      <c r="F5314" s="43" t="n">
        <f aca="false">Inputs!$B$5*D5314+Inputs!$B$6*E5314</f>
        <v>115251.353217337</v>
      </c>
      <c r="G5314" s="43" t="n">
        <f aca="false">F5314*SQRT(($B$6-2)/C5314)</f>
        <v>66867.8931544411</v>
      </c>
    </row>
    <row r="5315" customFormat="false" ht="15" hidden="false" customHeight="false" outlineLevel="0" collapsed="false">
      <c r="A5315" s="41" t="n">
        <v>1.3397350449</v>
      </c>
      <c r="B5315" s="41" t="n">
        <v>-0.3218984138</v>
      </c>
      <c r="C5315" s="41" t="n">
        <v>0.8282775511</v>
      </c>
      <c r="D5315" s="42" t="n">
        <f aca="false">$B$5*A5315</f>
        <v>3.42299361627113</v>
      </c>
      <c r="E5315" s="42" t="n">
        <f aca="false">$D$5*A5315+$F$5*B5315</f>
        <v>2.63218092986669</v>
      </c>
      <c r="F5315" s="43" t="n">
        <f aca="false">Inputs!$B$5*D5315+Inputs!$B$6*E5315</f>
        <v>210690.315133779</v>
      </c>
      <c r="G5315" s="43" t="n">
        <f aca="false">F5315*SQRT(($B$6-2)/C5315)</f>
        <v>327394.685347531</v>
      </c>
    </row>
    <row r="5316" customFormat="false" ht="15" hidden="false" customHeight="false" outlineLevel="0" collapsed="false">
      <c r="A5316" s="41" t="n">
        <v>0.50589706</v>
      </c>
      <c r="B5316" s="41" t="n">
        <v>0.6789965257</v>
      </c>
      <c r="C5316" s="41" t="n">
        <v>6.645171881</v>
      </c>
      <c r="D5316" s="42" t="n">
        <f aca="false">$B$5*A5316</f>
        <v>1.29255587771804</v>
      </c>
      <c r="E5316" s="42" t="n">
        <f aca="false">$D$5*A5316+$F$5*B5316</f>
        <v>2.37627990214924</v>
      </c>
      <c r="F5316" s="43" t="n">
        <f aca="false">Inputs!$B$5*D5316+Inputs!$B$6*E5316</f>
        <v>10441.5926643417</v>
      </c>
      <c r="G5316" s="43" t="n">
        <f aca="false">F5316*SQRT(($B$6-2)/C5316)</f>
        <v>5728.3379990534</v>
      </c>
    </row>
    <row r="5317" customFormat="false" ht="15" hidden="false" customHeight="false" outlineLevel="0" collapsed="false">
      <c r="A5317" s="41" t="n">
        <v>-1.2453155091</v>
      </c>
      <c r="B5317" s="41" t="n">
        <v>-0.9233463925</v>
      </c>
      <c r="C5317" s="41" t="n">
        <v>1.8204359796</v>
      </c>
      <c r="D5317" s="42" t="n">
        <f aca="false">$B$5*A5317</f>
        <v>-3.18175377595718</v>
      </c>
      <c r="E5317" s="42" t="n">
        <f aca="false">$D$5*A5317+$F$5*B5317</f>
        <v>-4.55772079318222</v>
      </c>
      <c r="F5317" s="43" t="n">
        <f aca="false">Inputs!$B$5*D5317+Inputs!$B$6*E5317</f>
        <v>-90289.337936607</v>
      </c>
      <c r="G5317" s="43" t="n">
        <f aca="false">F5317*SQRT(($B$6-2)/C5317)</f>
        <v>-94637.609372095</v>
      </c>
    </row>
    <row r="5318" customFormat="false" ht="15" hidden="false" customHeight="false" outlineLevel="0" collapsed="false">
      <c r="A5318" s="41" t="n">
        <v>1.5470199071</v>
      </c>
      <c r="B5318" s="41" t="n">
        <v>0.2904355157</v>
      </c>
      <c r="C5318" s="41" t="n">
        <v>6.5485117663</v>
      </c>
      <c r="D5318" s="42" t="n">
        <f aca="false">$B$5*A5318</f>
        <v>3.95260188677301</v>
      </c>
      <c r="E5318" s="42" t="n">
        <f aca="false">$D$5*A5318+$F$5*B5318</f>
        <v>4.18277762055639</v>
      </c>
      <c r="F5318" s="43" t="n">
        <f aca="false">Inputs!$B$5*D5318+Inputs!$B$6*E5318</f>
        <v>186121.307649481</v>
      </c>
      <c r="G5318" s="43" t="n">
        <f aca="false">F5318*SQRT(($B$6-2)/C5318)</f>
        <v>102858.405315799</v>
      </c>
    </row>
    <row r="5319" customFormat="false" ht="15" hidden="false" customHeight="false" outlineLevel="0" collapsed="false">
      <c r="A5319" s="41" t="n">
        <v>-0.5805856643</v>
      </c>
      <c r="B5319" s="41" t="n">
        <v>-0.1263470111</v>
      </c>
      <c r="C5319" s="41" t="n">
        <v>3.2258323359</v>
      </c>
      <c r="D5319" s="42" t="n">
        <f aca="false">$B$5*A5319</f>
        <v>-1.48338362138297</v>
      </c>
      <c r="E5319" s="42" t="n">
        <f aca="false">$D$5*A5319+$F$5*B5319</f>
        <v>-1.5997235653512</v>
      </c>
      <c r="F5319" s="43" t="n">
        <f aca="false">Inputs!$B$5*D5319+Inputs!$B$6*E5319</f>
        <v>-68352.183870737</v>
      </c>
      <c r="G5319" s="43" t="n">
        <f aca="false">F5319*SQRT(($B$6-2)/C5319)</f>
        <v>-53820.3474701363</v>
      </c>
    </row>
    <row r="5320" customFormat="false" ht="15" hidden="false" customHeight="false" outlineLevel="0" collapsed="false">
      <c r="A5320" s="41" t="n">
        <v>1.0862369048</v>
      </c>
      <c r="B5320" s="41" t="n">
        <v>0.9343144797</v>
      </c>
      <c r="C5320" s="41" t="n">
        <v>3.3971437588</v>
      </c>
      <c r="D5320" s="42" t="n">
        <f aca="false">$B$5*A5320</f>
        <v>2.77531143567723</v>
      </c>
      <c r="E5320" s="42" t="n">
        <f aca="false">$D$5*A5320+$F$5*B5320</f>
        <v>4.19811836613699</v>
      </c>
      <c r="F5320" s="43" t="n">
        <f aca="false">Inputs!$B$5*D5320+Inputs!$B$6*E5320</f>
        <v>67625.2252608734</v>
      </c>
      <c r="G5320" s="43" t="n">
        <f aca="false">F5320*SQRT(($B$6-2)/C5320)</f>
        <v>51887.9795091142</v>
      </c>
    </row>
    <row r="5321" customFormat="false" ht="15" hidden="false" customHeight="false" outlineLevel="0" collapsed="false">
      <c r="A5321" s="41" t="n">
        <v>-1.4660817622</v>
      </c>
      <c r="B5321" s="41" t="n">
        <v>1.6342838437</v>
      </c>
      <c r="C5321" s="41" t="n">
        <v>3.6143020234</v>
      </c>
      <c r="D5321" s="42" t="n">
        <f aca="false">$B$5*A5321</f>
        <v>-3.74580670412836</v>
      </c>
      <c r="E5321" s="42" t="n">
        <f aca="false">$D$5*A5321+$F$5*B5321</f>
        <v>-0.666679906023663</v>
      </c>
      <c r="F5321" s="43" t="n">
        <f aca="false">Inputs!$B$5*D5321+Inputs!$B$6*E5321</f>
        <v>-341246.675111653</v>
      </c>
      <c r="G5321" s="43" t="n">
        <f aca="false">F5321*SQRT(($B$6-2)/C5321)</f>
        <v>-253846.515308234</v>
      </c>
    </row>
    <row r="5322" customFormat="false" ht="15" hidden="false" customHeight="false" outlineLevel="0" collapsed="false">
      <c r="A5322" s="41" t="n">
        <v>0.966148031</v>
      </c>
      <c r="B5322" s="41" t="n">
        <v>-0.1524752493</v>
      </c>
      <c r="C5322" s="41" t="n">
        <v>3.2494692234</v>
      </c>
      <c r="D5322" s="42" t="n">
        <f aca="false">$B$5*A5322</f>
        <v>2.46848700052686</v>
      </c>
      <c r="E5322" s="42" t="n">
        <f aca="false">$D$5*A5322+$F$5*B5322</f>
        <v>2.03574831376723</v>
      </c>
      <c r="F5322" s="43" t="n">
        <f aca="false">Inputs!$B$5*D5322+Inputs!$B$6*E5322</f>
        <v>145061.284364325</v>
      </c>
      <c r="G5322" s="43" t="n">
        <f aca="false">F5322*SQRT(($B$6-2)/C5322)</f>
        <v>113804.72722972</v>
      </c>
    </row>
    <row r="5323" customFormat="false" ht="15" hidden="false" customHeight="false" outlineLevel="0" collapsed="false">
      <c r="A5323" s="41" t="n">
        <v>-1.1917224431</v>
      </c>
      <c r="B5323" s="41" t="n">
        <v>1.0540086401</v>
      </c>
      <c r="C5323" s="41" t="n">
        <v>1.3686168135</v>
      </c>
      <c r="D5323" s="42" t="n">
        <f aca="false">$B$5*A5323</f>
        <v>-3.04482466934559</v>
      </c>
      <c r="E5323" s="42" t="n">
        <f aca="false">$D$5*A5323+$F$5*B5323</f>
        <v>-1.01580474380626</v>
      </c>
      <c r="F5323" s="43" t="n">
        <f aca="false">Inputs!$B$5*D5323+Inputs!$B$6*E5323</f>
        <v>-253692.229744246</v>
      </c>
      <c r="G5323" s="43" t="n">
        <f aca="false">F5323*SQRT(($B$6-2)/C5323)</f>
        <v>-306677.01530403</v>
      </c>
    </row>
    <row r="5324" customFormat="false" ht="15" hidden="false" customHeight="false" outlineLevel="0" collapsed="false">
      <c r="A5324" s="41" t="n">
        <v>0.4764275003</v>
      </c>
      <c r="B5324" s="41" t="n">
        <v>-1.4577983781</v>
      </c>
      <c r="C5324" s="41" t="n">
        <v>9.6019733825</v>
      </c>
      <c r="D5324" s="42" t="n">
        <f aca="false">$B$5*A5324</f>
        <v>1.21726179989913</v>
      </c>
      <c r="E5324" s="42" t="n">
        <f aca="false">$D$5*A5324+$F$5*B5324</f>
        <v>-1.38354404308132</v>
      </c>
      <c r="F5324" s="43" t="n">
        <f aca="false">Inputs!$B$5*D5324+Inputs!$B$6*E5324</f>
        <v>190903.382143979</v>
      </c>
      <c r="G5324" s="43" t="n">
        <f aca="false">F5324*SQRT(($B$6-2)/C5324)</f>
        <v>87126.1195283216</v>
      </c>
    </row>
    <row r="5325" customFormat="false" ht="15" hidden="false" customHeight="false" outlineLevel="0" collapsed="false">
      <c r="A5325" s="41" t="n">
        <v>-0.2320780754</v>
      </c>
      <c r="B5325" s="41" t="n">
        <v>3.1261729428</v>
      </c>
      <c r="C5325" s="41" t="n">
        <v>5.0736205314</v>
      </c>
      <c r="D5325" s="42" t="n">
        <f aca="false">$B$5*A5325</f>
        <v>-0.592954385715861</v>
      </c>
      <c r="E5325" s="42" t="n">
        <f aca="false">$D$5*A5325+$F$5*B5325</f>
        <v>4.84585132225587</v>
      </c>
      <c r="F5325" s="43" t="n">
        <f aca="false">Inputs!$B$5*D5325+Inputs!$B$6*E5325</f>
        <v>-301588.00468438</v>
      </c>
      <c r="G5325" s="43" t="n">
        <f aca="false">F5325*SQRT(($B$6-2)/C5325)</f>
        <v>-189352.075903772</v>
      </c>
    </row>
    <row r="5326" customFormat="false" ht="15" hidden="false" customHeight="false" outlineLevel="0" collapsed="false">
      <c r="A5326" s="41" t="n">
        <v>0.0165017574</v>
      </c>
      <c r="B5326" s="41" t="n">
        <v>-0.7419705943</v>
      </c>
      <c r="C5326" s="41" t="n">
        <v>1.0814899409</v>
      </c>
      <c r="D5326" s="42" t="n">
        <f aca="false">$B$5*A5326</f>
        <v>0.0421616277430968</v>
      </c>
      <c r="E5326" s="42" t="n">
        <f aca="false">$D$5*A5326+$F$5*B5326</f>
        <v>-1.24192615496915</v>
      </c>
      <c r="F5326" s="43" t="n">
        <f aca="false">Inputs!$B$5*D5326+Inputs!$B$6*E5326</f>
        <v>66312.4705227672</v>
      </c>
      <c r="G5326" s="43" t="n">
        <f aca="false">F5326*SQRT(($B$6-2)/C5326)</f>
        <v>90177.660444521</v>
      </c>
    </row>
    <row r="5327" customFormat="false" ht="15" hidden="false" customHeight="false" outlineLevel="0" collapsed="false">
      <c r="A5327" s="41" t="n">
        <v>-1.0084966253</v>
      </c>
      <c r="B5327" s="41" t="n">
        <v>1.7720989834</v>
      </c>
      <c r="C5327" s="41" t="n">
        <v>2.0543696803</v>
      </c>
      <c r="D5327" s="42" t="n">
        <f aca="false">$B$5*A5327</f>
        <v>-2.57668672889762</v>
      </c>
      <c r="E5327" s="42" t="n">
        <f aca="false">$D$5*A5327+$F$5*B5327</f>
        <v>0.660155628420615</v>
      </c>
      <c r="F5327" s="43" t="n">
        <f aca="false">Inputs!$B$5*D5327+Inputs!$B$6*E5327</f>
        <v>-290676.454310792</v>
      </c>
      <c r="G5327" s="43" t="n">
        <f aca="false">F5327*SQRT(($B$6-2)/C5327)</f>
        <v>-286804.230710989</v>
      </c>
    </row>
    <row r="5328" customFormat="false" ht="15" hidden="false" customHeight="false" outlineLevel="0" collapsed="false">
      <c r="A5328" s="41" t="n">
        <v>0.8477594896</v>
      </c>
      <c r="B5328" s="41" t="n">
        <v>1.4074391139</v>
      </c>
      <c r="C5328" s="41" t="n">
        <v>9.679232919</v>
      </c>
      <c r="D5328" s="42" t="n">
        <f aca="false">$B$5*A5328</f>
        <v>2.16600687731556</v>
      </c>
      <c r="E5328" s="42" t="n">
        <f aca="false">$D$5*A5328+$F$5*B5328</f>
        <v>4.44760570456965</v>
      </c>
      <c r="F5328" s="43" t="n">
        <f aca="false">Inputs!$B$5*D5328+Inputs!$B$6*E5328</f>
        <v>-5779.59749692614</v>
      </c>
      <c r="G5328" s="43" t="n">
        <f aca="false">F5328*SQRT(($B$6-2)/C5328)</f>
        <v>-2627.19386794295</v>
      </c>
    </row>
    <row r="5329" customFormat="false" ht="15" hidden="false" customHeight="false" outlineLevel="0" collapsed="false">
      <c r="A5329" s="41" t="n">
        <v>0.2481852841</v>
      </c>
      <c r="B5329" s="41" t="n">
        <v>1.2540192353</v>
      </c>
      <c r="C5329" s="41" t="n">
        <v>0.8068833378</v>
      </c>
      <c r="D5329" s="42" t="n">
        <f aca="false">$B$5*A5329</f>
        <v>0.634107950195591</v>
      </c>
      <c r="E5329" s="42" t="n">
        <f aca="false">$D$5*A5329+$F$5*B5329</f>
        <v>2.75594931664676</v>
      </c>
      <c r="F5329" s="43" t="n">
        <f aca="false">Inputs!$B$5*D5329+Inputs!$B$6*E5329</f>
        <v>-74386.670812779</v>
      </c>
      <c r="G5329" s="43" t="n">
        <f aca="false">F5329*SQRT(($B$6-2)/C5329)</f>
        <v>-117112.902989845</v>
      </c>
    </row>
    <row r="5330" customFormat="false" ht="15" hidden="false" customHeight="false" outlineLevel="0" collapsed="false">
      <c r="A5330" s="41" t="n">
        <v>-0.8483203895</v>
      </c>
      <c r="B5330" s="41" t="n">
        <v>0.1625909809</v>
      </c>
      <c r="C5330" s="41" t="n">
        <v>4.944286883</v>
      </c>
      <c r="D5330" s="42" t="n">
        <f aca="false">$B$5*A5330</f>
        <v>-2.1674399642415</v>
      </c>
      <c r="E5330" s="42" t="n">
        <f aca="false">$D$5*A5330+$F$5*B5330</f>
        <v>-1.73789981037988</v>
      </c>
      <c r="F5330" s="43" t="n">
        <f aca="false">Inputs!$B$5*D5330+Inputs!$B$6*E5330</f>
        <v>-129849.005905156</v>
      </c>
      <c r="G5330" s="43" t="n">
        <f aca="false">F5330*SQRT(($B$6-2)/C5330)</f>
        <v>-82585.1184422612</v>
      </c>
    </row>
    <row r="5331" customFormat="false" ht="15" hidden="false" customHeight="false" outlineLevel="0" collapsed="false">
      <c r="A5331" s="41" t="n">
        <v>0.287053515</v>
      </c>
      <c r="B5331" s="41" t="n">
        <v>1.3824469319</v>
      </c>
      <c r="C5331" s="41" t="n">
        <v>1.278415118</v>
      </c>
      <c r="D5331" s="42" t="n">
        <f aca="false">$B$5*A5331</f>
        <v>0.73341542651557</v>
      </c>
      <c r="E5331" s="42" t="n">
        <f aca="false">$D$5*A5331+$F$5*B5331</f>
        <v>3.07020148584603</v>
      </c>
      <c r="F5331" s="43" t="n">
        <f aca="false">Inputs!$B$5*D5331+Inputs!$B$6*E5331</f>
        <v>-80168.5316407447</v>
      </c>
      <c r="G5331" s="43" t="n">
        <f aca="false">F5331*SQRT(($B$6-2)/C5331)</f>
        <v>-100272.762097658</v>
      </c>
    </row>
    <row r="5332" customFormat="false" ht="15" hidden="false" customHeight="false" outlineLevel="0" collapsed="false">
      <c r="A5332" s="41" t="n">
        <v>0.3188430401</v>
      </c>
      <c r="B5332" s="41" t="n">
        <v>-0.6255117417</v>
      </c>
      <c r="C5332" s="41" t="n">
        <v>1.7784375903</v>
      </c>
      <c r="D5332" s="42" t="n">
        <f aca="false">$B$5*A5332</f>
        <v>0.814636964980075</v>
      </c>
      <c r="E5332" s="42" t="n">
        <f aca="false">$D$5*A5332+$F$5*B5332</f>
        <v>-0.321383853807363</v>
      </c>
      <c r="F5332" s="43" t="n">
        <f aca="false">Inputs!$B$5*D5332+Inputs!$B$6*E5332</f>
        <v>97532.8891883757</v>
      </c>
      <c r="G5332" s="43" t="n">
        <f aca="false">F5332*SQRT(($B$6-2)/C5332)</f>
        <v>103430.059030274</v>
      </c>
    </row>
    <row r="5333" customFormat="false" ht="15" hidden="false" customHeight="false" outlineLevel="0" collapsed="false">
      <c r="A5333" s="41" t="n">
        <v>0.0640738389</v>
      </c>
      <c r="B5333" s="41" t="n">
        <v>-1.6764132025</v>
      </c>
      <c r="C5333" s="41" t="n">
        <v>3.2384072546</v>
      </c>
      <c r="D5333" s="42" t="n">
        <f aca="false">$B$5*A5333</f>
        <v>0.163707251190892</v>
      </c>
      <c r="E5333" s="42" t="n">
        <f aca="false">$D$5*A5333+$F$5*B5333</f>
        <v>-2.74226770871646</v>
      </c>
      <c r="F5333" s="43" t="n">
        <f aca="false">Inputs!$B$5*D5333+Inputs!$B$6*E5333</f>
        <v>153484.110554912</v>
      </c>
      <c r="G5333" s="43" t="n">
        <f aca="false">F5333*SQRT(($B$6-2)/C5333)</f>
        <v>120618.1568442</v>
      </c>
    </row>
    <row r="5334" customFormat="false" ht="15" hidden="false" customHeight="false" outlineLevel="0" collapsed="false">
      <c r="A5334" s="41" t="n">
        <v>-2.3209687333</v>
      </c>
      <c r="B5334" s="41" t="n">
        <v>0.8313413701</v>
      </c>
      <c r="C5334" s="41" t="n">
        <v>4.6270778389</v>
      </c>
      <c r="D5334" s="42" t="n">
        <f aca="false">$B$5*A5334</f>
        <v>-5.93002414014168</v>
      </c>
      <c r="E5334" s="42" t="n">
        <f aca="false">$D$5*A5334+$F$5*B5334</f>
        <v>-4.08743491699224</v>
      </c>
      <c r="F5334" s="43" t="n">
        <f aca="false">Inputs!$B$5*D5334+Inputs!$B$6*E5334</f>
        <v>-388630.668164556</v>
      </c>
      <c r="G5334" s="43" t="n">
        <f aca="false">F5334*SQRT(($B$6-2)/C5334)</f>
        <v>-255504.56526767</v>
      </c>
    </row>
    <row r="5335" customFormat="false" ht="15" hidden="false" customHeight="false" outlineLevel="0" collapsed="false">
      <c r="A5335" s="41" t="n">
        <v>-0.3747438863</v>
      </c>
      <c r="B5335" s="41" t="n">
        <v>-0.261417299</v>
      </c>
      <c r="C5335" s="41" t="n">
        <v>3.7023101837</v>
      </c>
      <c r="D5335" s="42" t="n">
        <f aca="false">$B$5*A5335</f>
        <v>-0.957462399318875</v>
      </c>
      <c r="E5335" s="42" t="n">
        <f aca="false">$D$5*A5335+$F$5*B5335</f>
        <v>-1.34313683420991</v>
      </c>
      <c r="F5335" s="43" t="n">
        <f aca="false">Inputs!$B$5*D5335+Inputs!$B$6*E5335</f>
        <v>-28589.398221392</v>
      </c>
      <c r="G5335" s="43" t="n">
        <f aca="false">F5335*SQRT(($B$6-2)/C5335)</f>
        <v>-21012.7847149332</v>
      </c>
    </row>
    <row r="5336" customFormat="false" ht="15" hidden="false" customHeight="false" outlineLevel="0" collapsed="false">
      <c r="A5336" s="41" t="n">
        <v>0.8309466794</v>
      </c>
      <c r="B5336" s="41" t="n">
        <v>1.397010385</v>
      </c>
      <c r="C5336" s="41" t="n">
        <v>1.1527958337</v>
      </c>
      <c r="D5336" s="42" t="n">
        <f aca="false">$B$5*A5336</f>
        <v>2.12305051649985</v>
      </c>
      <c r="E5336" s="42" t="n">
        <f aca="false">$D$5*A5336+$F$5*B5336</f>
        <v>4.38959039737804</v>
      </c>
      <c r="F5336" s="43" t="n">
        <f aca="false">Inputs!$B$5*D5336+Inputs!$B$6*E5336</f>
        <v>-7174.46821891694</v>
      </c>
      <c r="G5336" s="43" t="n">
        <f aca="false">F5336*SQRT(($B$6-2)/C5336)</f>
        <v>-9449.92833175171</v>
      </c>
    </row>
    <row r="5337" customFormat="false" ht="15" hidden="false" customHeight="false" outlineLevel="0" collapsed="false">
      <c r="A5337" s="41" t="n">
        <v>0.5344879548</v>
      </c>
      <c r="B5337" s="41" t="n">
        <v>1.9280728302</v>
      </c>
      <c r="C5337" s="41" t="n">
        <v>9.3996010604</v>
      </c>
      <c r="D5337" s="42" t="n">
        <f aca="false">$B$5*A5337</f>
        <v>1.36560498601481</v>
      </c>
      <c r="E5337" s="42" t="n">
        <f aca="false">$D$5*A5337+$F$5*B5337</f>
        <v>4.60114990612982</v>
      </c>
      <c r="F5337" s="43" t="n">
        <f aca="false">Inputs!$B$5*D5337+Inputs!$B$6*E5337</f>
        <v>-93496.9967050103</v>
      </c>
      <c r="G5337" s="43" t="n">
        <f aca="false">F5337*SQRT(($B$6-2)/C5337)</f>
        <v>-43127.8638499127</v>
      </c>
    </row>
    <row r="5338" customFormat="false" ht="15" hidden="false" customHeight="false" outlineLevel="0" collapsed="false">
      <c r="A5338" s="41" t="n">
        <v>0.5026891341</v>
      </c>
      <c r="B5338" s="41" t="n">
        <v>0.3022134636</v>
      </c>
      <c r="C5338" s="41" t="n">
        <v>5.4866434073</v>
      </c>
      <c r="D5338" s="42" t="n">
        <f aca="false">$B$5*A5338</f>
        <v>1.28435969749645</v>
      </c>
      <c r="E5338" s="42" t="n">
        <f aca="false">$D$5*A5338+$F$5*B5338</f>
        <v>1.71803833486674</v>
      </c>
      <c r="F5338" s="43" t="n">
        <f aca="false">Inputs!$B$5*D5338+Inputs!$B$6*E5338</f>
        <v>42534.0530063084</v>
      </c>
      <c r="G5338" s="43" t="n">
        <f aca="false">F5338*SQRT(($B$6-2)/C5338)</f>
        <v>25680.1997939792</v>
      </c>
    </row>
    <row r="5339" customFormat="false" ht="15" hidden="false" customHeight="false" outlineLevel="0" collapsed="false">
      <c r="A5339" s="41" t="n">
        <v>0.2403888225</v>
      </c>
      <c r="B5339" s="41" t="n">
        <v>-1.2854955621</v>
      </c>
      <c r="C5339" s="41" t="n">
        <v>7.6555055449</v>
      </c>
      <c r="D5339" s="42" t="n">
        <f aca="false">$B$5*A5339</f>
        <v>0.614188162034571</v>
      </c>
      <c r="E5339" s="42" t="n">
        <f aca="false">$D$5*A5339+$F$5*B5339</f>
        <v>-1.64769589153102</v>
      </c>
      <c r="F5339" s="43" t="n">
        <f aca="false">Inputs!$B$5*D5339+Inputs!$B$6*E5339</f>
        <v>143803.610780008</v>
      </c>
      <c r="G5339" s="43" t="n">
        <f aca="false">F5339*SQRT(($B$6-2)/C5339)</f>
        <v>73501.7790696205</v>
      </c>
    </row>
    <row r="5340" customFormat="false" ht="15" hidden="false" customHeight="false" outlineLevel="0" collapsed="false">
      <c r="A5340" s="41" t="n">
        <v>0.9559986056</v>
      </c>
      <c r="B5340" s="41" t="n">
        <v>-2.44546602</v>
      </c>
      <c r="C5340" s="41" t="n">
        <v>3.1113473728</v>
      </c>
      <c r="D5340" s="42" t="n">
        <f aca="false">$B$5*A5340</f>
        <v>2.44255544153296</v>
      </c>
      <c r="E5340" s="42" t="n">
        <f aca="false">$D$5*A5340+$F$5*B5340</f>
        <v>-1.94781200672361</v>
      </c>
      <c r="F5340" s="43" t="n">
        <f aca="false">Inputs!$B$5*D5340+Inputs!$B$6*E5340</f>
        <v>341646.144489477</v>
      </c>
      <c r="G5340" s="43" t="n">
        <f aca="false">F5340*SQRT(($B$6-2)/C5340)</f>
        <v>273915.918050417</v>
      </c>
    </row>
    <row r="5341" customFormat="false" ht="15" hidden="false" customHeight="false" outlineLevel="0" collapsed="false">
      <c r="A5341" s="41" t="n">
        <v>-0.5862528573</v>
      </c>
      <c r="B5341" s="41" t="n">
        <v>0.0229303506</v>
      </c>
      <c r="C5341" s="41" t="n">
        <v>5.7606513326</v>
      </c>
      <c r="D5341" s="42" t="n">
        <f aca="false">$B$5*A5341</f>
        <v>-1.49786317503428</v>
      </c>
      <c r="E5341" s="42" t="n">
        <f aca="false">$D$5*A5341+$F$5*B5341</f>
        <v>-1.35544530702879</v>
      </c>
      <c r="F5341" s="43" t="n">
        <f aca="false">Inputs!$B$5*D5341+Inputs!$B$6*E5341</f>
        <v>-82014.0521519888</v>
      </c>
      <c r="G5341" s="43" t="n">
        <f aca="false">F5341*SQRT(($B$6-2)/C5341)</f>
        <v>-48324.5115347991</v>
      </c>
    </row>
    <row r="5342" customFormat="false" ht="15" hidden="false" customHeight="false" outlineLevel="0" collapsed="false">
      <c r="A5342" s="41" t="n">
        <v>-0.7897623234</v>
      </c>
      <c r="B5342" s="41" t="n">
        <v>-0.4517559231</v>
      </c>
      <c r="C5342" s="41" t="n">
        <v>7.713224261</v>
      </c>
      <c r="D5342" s="42" t="n">
        <f aca="false">$B$5*A5342</f>
        <v>-2.01782539141644</v>
      </c>
      <c r="E5342" s="42" t="n">
        <f aca="false">$D$5*A5342+$F$5*B5342</f>
        <v>-2.65937579837831</v>
      </c>
      <c r="F5342" s="43" t="n">
        <f aca="false">Inputs!$B$5*D5342+Inputs!$B$6*E5342</f>
        <v>-68813.7492227282</v>
      </c>
      <c r="G5342" s="43" t="n">
        <f aca="false">F5342*SQRT(($B$6-2)/C5342)</f>
        <v>-35040.6568805708</v>
      </c>
    </row>
    <row r="5343" customFormat="false" ht="15" hidden="false" customHeight="false" outlineLevel="0" collapsed="false">
      <c r="A5343" s="41" t="n">
        <v>1.8393755662</v>
      </c>
      <c r="B5343" s="41" t="n">
        <v>1.1040238858</v>
      </c>
      <c r="C5343" s="41" t="n">
        <v>4.3283636758</v>
      </c>
      <c r="D5343" s="42" t="n">
        <f aca="false">$B$5*A5343</f>
        <v>4.69956417501765</v>
      </c>
      <c r="E5343" s="42" t="n">
        <f aca="false">$D$5*A5343+$F$5*B5343</f>
        <v>6.28332271305559</v>
      </c>
      <c r="F5343" s="43" t="n">
        <f aca="false">Inputs!$B$5*D5343+Inputs!$B$6*E5343</f>
        <v>155790.281848986</v>
      </c>
      <c r="G5343" s="43" t="n">
        <f aca="false">F5343*SQRT(($B$6-2)/C5343)</f>
        <v>105899.397435562</v>
      </c>
    </row>
    <row r="5344" customFormat="false" ht="15" hidden="false" customHeight="false" outlineLevel="0" collapsed="false">
      <c r="A5344" s="41" t="n">
        <v>-0.6858276808</v>
      </c>
      <c r="B5344" s="41" t="n">
        <v>-0.469566511</v>
      </c>
      <c r="C5344" s="41" t="n">
        <v>4.2288376485</v>
      </c>
      <c r="D5344" s="42" t="n">
        <f aca="false">$B$5*A5344</f>
        <v>-1.75227466220059</v>
      </c>
      <c r="E5344" s="42" t="n">
        <f aca="false">$D$5*A5344+$F$5*B5344</f>
        <v>-2.44280852057734</v>
      </c>
      <c r="F5344" s="43" t="n">
        <f aca="false">Inputs!$B$5*D5344+Inputs!$B$6*E5344</f>
        <v>-53087.0401911915</v>
      </c>
      <c r="G5344" s="43" t="n">
        <f aca="false">F5344*SQRT(($B$6-2)/C5344)</f>
        <v>-36508.4171440489</v>
      </c>
    </row>
    <row r="5345" customFormat="false" ht="15" hidden="false" customHeight="false" outlineLevel="0" collapsed="false">
      <c r="A5345" s="41" t="n">
        <v>-1.2770039486</v>
      </c>
      <c r="B5345" s="41" t="n">
        <v>0.704993786</v>
      </c>
      <c r="C5345" s="41" t="n">
        <v>4.8815276287</v>
      </c>
      <c r="D5345" s="42" t="n">
        <f aca="false">$B$5*A5345</f>
        <v>-3.26271704293374</v>
      </c>
      <c r="E5345" s="42" t="n">
        <f aca="false">$D$5*A5345+$F$5*B5345</f>
        <v>-1.82139900526856</v>
      </c>
      <c r="F5345" s="43" t="n">
        <f aca="false">Inputs!$B$5*D5345+Inputs!$B$6*E5345</f>
        <v>-235201.754029946</v>
      </c>
      <c r="G5345" s="43" t="n">
        <f aca="false">F5345*SQRT(($B$6-2)/C5345)</f>
        <v>-150548.931728971</v>
      </c>
    </row>
    <row r="5346" customFormat="false" ht="15" hidden="false" customHeight="false" outlineLevel="0" collapsed="false">
      <c r="A5346" s="41" t="n">
        <v>-0.2497424504</v>
      </c>
      <c r="B5346" s="41" t="n">
        <v>-1.9664664709</v>
      </c>
      <c r="C5346" s="41" t="n">
        <v>4.8603700323</v>
      </c>
      <c r="D5346" s="42" t="n">
        <f aca="false">$B$5*A5346</f>
        <v>-0.638086475893387</v>
      </c>
      <c r="E5346" s="42" t="n">
        <f aca="false">$D$5*A5346+$F$5*B5346</f>
        <v>-3.98986897354933</v>
      </c>
      <c r="F5346" s="43" t="n">
        <f aca="false">Inputs!$B$5*D5346+Inputs!$B$6*E5346</f>
        <v>135684.801088128</v>
      </c>
      <c r="G5346" s="43" t="n">
        <f aca="false">F5346*SQRT(($B$6-2)/C5346)</f>
        <v>87038.5270601767</v>
      </c>
    </row>
    <row r="5347" customFormat="false" ht="15" hidden="false" customHeight="false" outlineLevel="0" collapsed="false">
      <c r="A5347" s="41" t="n">
        <v>0.1007835918</v>
      </c>
      <c r="B5347" s="41" t="n">
        <v>0.4389788836</v>
      </c>
      <c r="C5347" s="41" t="n">
        <v>4.4050417915</v>
      </c>
      <c r="D5347" s="42" t="n">
        <f aca="false">$B$5*A5347</f>
        <v>0.257499863625666</v>
      </c>
      <c r="E5347" s="42" t="n">
        <f aca="false">$D$5*A5347+$F$5*B5347</f>
        <v>0.997827717426466</v>
      </c>
      <c r="F5347" s="43" t="n">
        <f aca="false">Inputs!$B$5*D5347+Inputs!$B$6*E5347</f>
        <v>-24141.3995087567</v>
      </c>
      <c r="G5347" s="43" t="n">
        <f aca="false">F5347*SQRT(($B$6-2)/C5347)</f>
        <v>-16266.8111387644</v>
      </c>
    </row>
    <row r="5348" customFormat="false" ht="15" hidden="false" customHeight="false" outlineLevel="0" collapsed="false">
      <c r="A5348" s="41" t="n">
        <v>0.9631409732</v>
      </c>
      <c r="B5348" s="41" t="n">
        <v>-0.0733547946</v>
      </c>
      <c r="C5348" s="41" t="n">
        <v>6.2901749968</v>
      </c>
      <c r="D5348" s="42" t="n">
        <f aca="false">$B$5*A5348</f>
        <v>2.46080403388929</v>
      </c>
      <c r="E5348" s="42" t="n">
        <f aca="false">$D$5*A5348+$F$5*B5348</f>
        <v>2.165213554231</v>
      </c>
      <c r="F5348" s="43" t="n">
        <f aca="false">Inputs!$B$5*D5348+Inputs!$B$6*E5348</f>
        <v>137819.725677379</v>
      </c>
      <c r="G5348" s="43" t="n">
        <f aca="false">F5348*SQRT(($B$6-2)/C5348)</f>
        <v>77713.2398492293</v>
      </c>
    </row>
    <row r="5349" customFormat="false" ht="15" hidden="false" customHeight="false" outlineLevel="0" collapsed="false">
      <c r="A5349" s="41" t="n">
        <v>-0.3726711628</v>
      </c>
      <c r="B5349" s="41" t="n">
        <v>1.9862646805</v>
      </c>
      <c r="C5349" s="41" t="n">
        <v>3.0639293687</v>
      </c>
      <c r="D5349" s="42" t="n">
        <f aca="false">$B$5*A5349</f>
        <v>-0.952166636297819</v>
      </c>
      <c r="E5349" s="42" t="n">
        <f aca="false">$D$5*A5349+$F$5*B5349</f>
        <v>2.54296756531217</v>
      </c>
      <c r="F5349" s="43" t="n">
        <f aca="false">Inputs!$B$5*D5349+Inputs!$B$6*E5349</f>
        <v>-222365.041895391</v>
      </c>
      <c r="G5349" s="43" t="n">
        <f aca="false">F5349*SQRT(($B$6-2)/C5349)</f>
        <v>-179656.169504103</v>
      </c>
    </row>
    <row r="5350" customFormat="false" ht="15" hidden="false" customHeight="false" outlineLevel="0" collapsed="false">
      <c r="A5350" s="41" t="n">
        <v>0.0065861561</v>
      </c>
      <c r="B5350" s="41" t="n">
        <v>0.7195618316</v>
      </c>
      <c r="C5350" s="41" t="n">
        <v>8.9559005307</v>
      </c>
      <c r="D5350" s="42" t="n">
        <f aca="false">$B$5*A5350</f>
        <v>0.0168274841894189</v>
      </c>
      <c r="E5350" s="42" t="n">
        <f aca="false">$D$5*A5350+$F$5*B5350</f>
        <v>1.25817166828067</v>
      </c>
      <c r="F5350" s="43" t="n">
        <f aca="false">Inputs!$B$5*D5350+Inputs!$B$6*E5350</f>
        <v>-61225.8349950916</v>
      </c>
      <c r="G5350" s="43" t="n">
        <f aca="false">F5350*SQRT(($B$6-2)/C5350)</f>
        <v>-28933.1077135383</v>
      </c>
    </row>
    <row r="5351" customFormat="false" ht="15" hidden="false" customHeight="false" outlineLevel="0" collapsed="false">
      <c r="A5351" s="41" t="n">
        <v>-0.5395396434</v>
      </c>
      <c r="B5351" s="41" t="n">
        <v>0.6899096516</v>
      </c>
      <c r="C5351" s="41" t="n">
        <v>0.3755682505</v>
      </c>
      <c r="D5351" s="42" t="n">
        <f aca="false">$B$5*A5351</f>
        <v>-1.37851193944192</v>
      </c>
      <c r="E5351" s="42" t="n">
        <f aca="false">$D$5*A5351+$F$5*B5351</f>
        <v>-0.0925843685608168</v>
      </c>
      <c r="F5351" s="43" t="n">
        <f aca="false">Inputs!$B$5*D5351+Inputs!$B$6*E5351</f>
        <v>-133221.975516151</v>
      </c>
      <c r="G5351" s="43" t="n">
        <f aca="false">F5351*SQRT(($B$6-2)/C5351)</f>
        <v>-307430.132111354</v>
      </c>
    </row>
    <row r="5352" customFormat="false" ht="15" hidden="false" customHeight="false" outlineLevel="0" collapsed="false">
      <c r="A5352" s="41" t="n">
        <v>-1.4556289924</v>
      </c>
      <c r="B5352" s="41" t="n">
        <v>-0.4620675457</v>
      </c>
      <c r="C5352" s="41" t="n">
        <v>5.6728657098</v>
      </c>
      <c r="D5352" s="42" t="n">
        <f aca="false">$B$5*A5352</f>
        <v>-3.71910010685455</v>
      </c>
      <c r="E5352" s="42" t="n">
        <f aca="false">$D$5*A5352+$F$5*B5352</f>
        <v>-4.26166955188282</v>
      </c>
      <c r="F5352" s="43" t="n">
        <f aca="false">Inputs!$B$5*D5352+Inputs!$B$6*E5352</f>
        <v>-158826.533091315</v>
      </c>
      <c r="G5352" s="43" t="n">
        <f aca="false">F5352*SQRT(($B$6-2)/C5352)</f>
        <v>-94305.4523317582</v>
      </c>
    </row>
    <row r="5353" customFormat="false" ht="15" hidden="false" customHeight="false" outlineLevel="0" collapsed="false">
      <c r="A5353" s="41" t="n">
        <v>-1.2082742394</v>
      </c>
      <c r="B5353" s="41" t="n">
        <v>-0.6049733219</v>
      </c>
      <c r="C5353" s="41" t="n">
        <v>8.6068491956</v>
      </c>
      <c r="D5353" s="42" t="n">
        <f aca="false">$B$5*A5353</f>
        <v>-3.08711414537922</v>
      </c>
      <c r="E5353" s="42" t="n">
        <f aca="false">$D$5*A5353+$F$5*B5353</f>
        <v>-3.91982893612728</v>
      </c>
      <c r="F5353" s="43" t="n">
        <f aca="false">Inputs!$B$5*D5353+Inputs!$B$6*E5353</f>
        <v>-112719.967731558</v>
      </c>
      <c r="G5353" s="43" t="n">
        <f aca="false">F5353*SQRT(($B$6-2)/C5353)</f>
        <v>-54336.7622699181</v>
      </c>
    </row>
    <row r="5354" customFormat="false" ht="15" hidden="false" customHeight="false" outlineLevel="0" collapsed="false">
      <c r="A5354" s="41" t="n">
        <v>1.2504700402</v>
      </c>
      <c r="B5354" s="41" t="n">
        <v>-0.6123258893</v>
      </c>
      <c r="C5354" s="41" t="n">
        <v>2.0297876022</v>
      </c>
      <c r="D5354" s="42" t="n">
        <f aca="false">$B$5*A5354</f>
        <v>3.19492348971315</v>
      </c>
      <c r="E5354" s="42" t="n">
        <f aca="false">$D$5*A5354+$F$5*B5354</f>
        <v>1.91827300753814</v>
      </c>
      <c r="F5354" s="43" t="n">
        <f aca="false">Inputs!$B$5*D5354+Inputs!$B$6*E5354</f>
        <v>223578.698594408</v>
      </c>
      <c r="G5354" s="43" t="n">
        <f aca="false">F5354*SQRT(($B$6-2)/C5354)</f>
        <v>221932.100677148</v>
      </c>
    </row>
    <row r="5355" customFormat="false" ht="15" hidden="false" customHeight="false" outlineLevel="0" collapsed="false">
      <c r="A5355" s="41" t="n">
        <v>0.7182561255</v>
      </c>
      <c r="B5355" s="41" t="n">
        <v>1.5172651821</v>
      </c>
      <c r="C5355" s="41" t="n">
        <v>2.4850295079</v>
      </c>
      <c r="D5355" s="42" t="n">
        <f aca="false">$B$5*A5355</f>
        <v>1.83512862621105</v>
      </c>
      <c r="E5355" s="42" t="n">
        <f aca="false">$D$5*A5355+$F$5*B5355</f>
        <v>4.32908261969616</v>
      </c>
      <c r="F5355" s="43" t="n">
        <f aca="false">Inputs!$B$5*D5355+Inputs!$B$6*E5355</f>
        <v>-32941.2683637029</v>
      </c>
      <c r="G5355" s="43" t="n">
        <f aca="false">F5355*SQRT(($B$6-2)/C5355)</f>
        <v>-29552.18112956</v>
      </c>
    </row>
    <row r="5356" customFormat="false" ht="15" hidden="false" customHeight="false" outlineLevel="0" collapsed="false">
      <c r="A5356" s="41" t="n">
        <v>-0.0275773136</v>
      </c>
      <c r="B5356" s="41" t="n">
        <v>0.9937671051</v>
      </c>
      <c r="C5356" s="41" t="n">
        <v>9.0805061239</v>
      </c>
      <c r="D5356" s="42" t="n">
        <f aca="false">$B$5*A5356</f>
        <v>-0.0704594305911831</v>
      </c>
      <c r="E5356" s="42" t="n">
        <f aca="false">$D$5*A5356+$F$5*B5356</f>
        <v>1.65035910015609</v>
      </c>
      <c r="F5356" s="43" t="n">
        <f aca="false">Inputs!$B$5*D5356+Inputs!$B$6*E5356</f>
        <v>-89563.8980669229</v>
      </c>
      <c r="G5356" s="43" t="n">
        <f aca="false">F5356*SQRT(($B$6-2)/C5356)</f>
        <v>-42033.2486620495</v>
      </c>
    </row>
    <row r="5357" customFormat="false" ht="15" hidden="false" customHeight="false" outlineLevel="0" collapsed="false">
      <c r="A5357" s="41" t="n">
        <v>0.5310859581</v>
      </c>
      <c r="B5357" s="41" t="n">
        <v>0.1164369306</v>
      </c>
      <c r="C5357" s="41" t="n">
        <v>5.6412288634</v>
      </c>
      <c r="D5357" s="42" t="n">
        <f aca="false">$B$5*A5357</f>
        <v>1.35691295916144</v>
      </c>
      <c r="E5357" s="42" t="n">
        <f aca="false">$D$5*A5357+$F$5*B5357</f>
        <v>1.46482249165949</v>
      </c>
      <c r="F5357" s="43" t="n">
        <f aca="false">Inputs!$B$5*D5357+Inputs!$B$6*E5357</f>
        <v>62450.1713331692</v>
      </c>
      <c r="G5357" s="43" t="n">
        <f aca="false">F5357*SQRT(($B$6-2)/C5357)</f>
        <v>37184.4851229081</v>
      </c>
    </row>
    <row r="5358" customFormat="false" ht="15" hidden="false" customHeight="false" outlineLevel="0" collapsed="false">
      <c r="A5358" s="41" t="n">
        <v>0.7503155893</v>
      </c>
      <c r="B5358" s="41" t="n">
        <v>1.83993809</v>
      </c>
      <c r="C5358" s="41" t="n">
        <v>5.9275121213</v>
      </c>
      <c r="D5358" s="42" t="n">
        <f aca="false">$B$5*A5358</f>
        <v>1.91703985212562</v>
      </c>
      <c r="E5358" s="42" t="n">
        <f aca="false">$D$5*A5358+$F$5*B5358</f>
        <v>4.96254455188326</v>
      </c>
      <c r="F5358" s="43" t="n">
        <f aca="false">Inputs!$B$5*D5358+Inputs!$B$6*E5358</f>
        <v>-56423.2423816004</v>
      </c>
      <c r="G5358" s="43" t="n">
        <f aca="false">F5358*SQRT(($B$6-2)/C5358)</f>
        <v>-32774.5556155894</v>
      </c>
    </row>
    <row r="5359" customFormat="false" ht="15" hidden="false" customHeight="false" outlineLevel="0" collapsed="false">
      <c r="A5359" s="41" t="n">
        <v>-0.6372689125</v>
      </c>
      <c r="B5359" s="41" t="n">
        <v>-0.9592009002</v>
      </c>
      <c r="C5359" s="41" t="n">
        <v>2.9318025964</v>
      </c>
      <c r="D5359" s="42" t="n">
        <f aca="false">$B$5*A5359</f>
        <v>-1.62820807564855</v>
      </c>
      <c r="E5359" s="42" t="n">
        <f aca="false">$D$5*A5359+$F$5*B5359</f>
        <v>-3.17273208482166</v>
      </c>
      <c r="F5359" s="43" t="n">
        <f aca="false">Inputs!$B$5*D5359+Inputs!$B$6*E5359</f>
        <v>-4184.20332377139</v>
      </c>
      <c r="G5359" s="43" t="n">
        <f aca="false">F5359*SQRT(($B$6-2)/C5359)</f>
        <v>-3455.8940172727</v>
      </c>
    </row>
    <row r="5360" customFormat="false" ht="15" hidden="false" customHeight="false" outlineLevel="0" collapsed="false">
      <c r="A5360" s="41" t="n">
        <v>-1.0179145457</v>
      </c>
      <c r="B5360" s="41" t="n">
        <v>0.9944279697</v>
      </c>
      <c r="C5360" s="41" t="n">
        <v>2.7393397263</v>
      </c>
      <c r="D5360" s="42" t="n">
        <f aca="false">$B$5*A5360</f>
        <v>-2.60074930868193</v>
      </c>
      <c r="E5360" s="42" t="n">
        <f aca="false">$D$5*A5360+$F$5*B5360</f>
        <v>-0.70509417392244</v>
      </c>
      <c r="F5360" s="43" t="n">
        <f aca="false">Inputs!$B$5*D5360+Inputs!$B$6*E5360</f>
        <v>-224820.222172071</v>
      </c>
      <c r="G5360" s="43" t="n">
        <f aca="false">F5360*SQRT(($B$6-2)/C5360)</f>
        <v>-192100.025545799</v>
      </c>
    </row>
    <row r="5361" customFormat="false" ht="15" hidden="false" customHeight="false" outlineLevel="0" collapsed="false">
      <c r="A5361" s="41" t="n">
        <v>1.1293676231</v>
      </c>
      <c r="B5361" s="41" t="n">
        <v>-0.5370369333</v>
      </c>
      <c r="C5361" s="41" t="n">
        <v>2.9400492271</v>
      </c>
      <c r="D5361" s="42" t="n">
        <f aca="false">$B$5*A5361</f>
        <v>2.88550947369086</v>
      </c>
      <c r="E5361" s="42" t="n">
        <f aca="false">$D$5*A5361+$F$5*B5361</f>
        <v>1.76010395028877</v>
      </c>
      <c r="F5361" s="43" t="n">
        <f aca="false">Inputs!$B$5*D5361+Inputs!$B$6*E5361</f>
        <v>200545.749854648</v>
      </c>
      <c r="G5361" s="43" t="n">
        <f aca="false">F5361*SQRT(($B$6-2)/C5361)</f>
        <v>165405.961896421</v>
      </c>
    </row>
    <row r="5362" customFormat="false" ht="15" hidden="false" customHeight="false" outlineLevel="0" collapsed="false">
      <c r="A5362" s="41" t="n">
        <v>-2.1360135494</v>
      </c>
      <c r="B5362" s="41" t="n">
        <v>-0.6747567399</v>
      </c>
      <c r="C5362" s="41" t="n">
        <v>2.6844654243</v>
      </c>
      <c r="D5362" s="42" t="n">
        <f aca="false">$B$5*A5362</f>
        <v>-5.45746770728879</v>
      </c>
      <c r="E5362" s="42" t="n">
        <f aca="false">$D$5*A5362+$F$5*B5362</f>
        <v>-6.24796422440721</v>
      </c>
      <c r="F5362" s="43" t="n">
        <f aca="false">Inputs!$B$5*D5362+Inputs!$B$6*E5362</f>
        <v>-233348.559508518</v>
      </c>
      <c r="G5362" s="43" t="n">
        <f aca="false">F5362*SQRT(($B$6-2)/C5362)</f>
        <v>-201414.723634748</v>
      </c>
    </row>
    <row r="5363" customFormat="false" ht="15" hidden="false" customHeight="false" outlineLevel="0" collapsed="false">
      <c r="A5363" s="41" t="n">
        <v>0.5478541778</v>
      </c>
      <c r="B5363" s="41" t="n">
        <v>-0.066723139</v>
      </c>
      <c r="C5363" s="41" t="n">
        <v>2.9766275833</v>
      </c>
      <c r="D5363" s="42" t="n">
        <f aca="false">$B$5*A5363</f>
        <v>1.39975539222895</v>
      </c>
      <c r="E5363" s="42" t="n">
        <f aca="false">$D$5*A5363+$F$5*B5363</f>
        <v>1.18845332666829</v>
      </c>
      <c r="F5363" s="43" t="n">
        <f aca="false">Inputs!$B$5*D5363+Inputs!$B$6*E5363</f>
        <v>80552.8728894806</v>
      </c>
      <c r="G5363" s="43" t="n">
        <f aca="false">F5363*SQRT(($B$6-2)/C5363)</f>
        <v>66028.8572196964</v>
      </c>
    </row>
    <row r="5364" customFormat="false" ht="15" hidden="false" customHeight="false" outlineLevel="0" collapsed="false">
      <c r="A5364" s="41" t="n">
        <v>0.1803477468</v>
      </c>
      <c r="B5364" s="41" t="n">
        <v>-0.5233444183</v>
      </c>
      <c r="C5364" s="41" t="n">
        <v>5.2241845045</v>
      </c>
      <c r="D5364" s="42" t="n">
        <f aca="false">$B$5*A5364</f>
        <v>0.46078453225157</v>
      </c>
      <c r="E5364" s="42" t="n">
        <f aca="false">$D$5*A5364+$F$5*B5364</f>
        <v>-0.474528718268156</v>
      </c>
      <c r="F5364" s="43" t="n">
        <f aca="false">Inputs!$B$5*D5364+Inputs!$B$6*E5364</f>
        <v>69804.8891385648</v>
      </c>
      <c r="G5364" s="43" t="n">
        <f aca="false">F5364*SQRT(($B$6-2)/C5364)</f>
        <v>43190.8336009481</v>
      </c>
    </row>
    <row r="5365" customFormat="false" ht="15" hidden="false" customHeight="false" outlineLevel="0" collapsed="false">
      <c r="A5365" s="41" t="n">
        <v>1.0140891247</v>
      </c>
      <c r="B5365" s="41" t="n">
        <v>0.3431918018</v>
      </c>
      <c r="C5365" s="41" t="n">
        <v>2.604421342</v>
      </c>
      <c r="D5365" s="42" t="n">
        <f aca="false">$B$5*A5365</f>
        <v>2.59097544204136</v>
      </c>
      <c r="E5365" s="42" t="n">
        <f aca="false">$D$5*A5365+$F$5*B5365</f>
        <v>3.00571863944716</v>
      </c>
      <c r="F5365" s="43" t="n">
        <f aca="false">Inputs!$B$5*D5365+Inputs!$B$6*E5365</f>
        <v>108811.612231778</v>
      </c>
      <c r="G5365" s="43" t="n">
        <f aca="false">F5365*SQRT(($B$6-2)/C5365)</f>
        <v>95353.0568328134</v>
      </c>
    </row>
    <row r="5366" customFormat="false" ht="15" hidden="false" customHeight="false" outlineLevel="0" collapsed="false">
      <c r="A5366" s="41" t="n">
        <v>0.5864634724</v>
      </c>
      <c r="B5366" s="41" t="n">
        <v>0.159065683</v>
      </c>
      <c r="C5366" s="41" t="n">
        <v>1.2898794221</v>
      </c>
      <c r="D5366" s="42" t="n">
        <f aca="false">$B$5*A5366</f>
        <v>1.49840129198922</v>
      </c>
      <c r="E5366" s="42" t="n">
        <f aca="false">$D$5*A5366+$F$5*B5366</f>
        <v>1.67020710796795</v>
      </c>
      <c r="F5366" s="43" t="n">
        <f aca="false">Inputs!$B$5*D5366+Inputs!$B$6*E5366</f>
        <v>66329.7738005251</v>
      </c>
      <c r="G5366" s="43" t="n">
        <f aca="false">F5366*SQRT(($B$6-2)/C5366)</f>
        <v>82594.0870171399</v>
      </c>
    </row>
    <row r="5367" customFormat="false" ht="15" hidden="false" customHeight="false" outlineLevel="0" collapsed="false">
      <c r="A5367" s="41" t="n">
        <v>0.5243681636</v>
      </c>
      <c r="B5367" s="41" t="n">
        <v>0.4585716882</v>
      </c>
      <c r="C5367" s="41" t="n">
        <v>8.3069917554</v>
      </c>
      <c r="D5367" s="42" t="n">
        <f aca="false">$B$5*A5367</f>
        <v>1.33974914175108</v>
      </c>
      <c r="E5367" s="42" t="n">
        <f aca="false">$D$5*A5367+$F$5*B5367</f>
        <v>2.03961617130608</v>
      </c>
      <c r="F5367" s="43" t="n">
        <f aca="false">Inputs!$B$5*D5367+Inputs!$B$6*E5367</f>
        <v>31994.1056098037</v>
      </c>
      <c r="G5367" s="43" t="n">
        <f aca="false">F5367*SQRT(($B$6-2)/C5367)</f>
        <v>15698.6780195898</v>
      </c>
    </row>
    <row r="5368" customFormat="false" ht="15" hidden="false" customHeight="false" outlineLevel="0" collapsed="false">
      <c r="A5368" s="41" t="n">
        <v>-0.9280746281</v>
      </c>
      <c r="B5368" s="41" t="n">
        <v>0.3730630954</v>
      </c>
      <c r="C5368" s="41" t="n">
        <v>2.0133158387</v>
      </c>
      <c r="D5368" s="42" t="n">
        <f aca="false">$B$5*A5368</f>
        <v>-2.37121029229076</v>
      </c>
      <c r="E5368" s="42" t="n">
        <f aca="false">$D$5*A5368+$F$5*B5368</f>
        <v>-1.56425048961181</v>
      </c>
      <c r="F5368" s="43" t="n">
        <f aca="false">Inputs!$B$5*D5368+Inputs!$B$6*E5368</f>
        <v>-158908.504748486</v>
      </c>
      <c r="G5368" s="43" t="n">
        <f aca="false">F5368*SQRT(($B$6-2)/C5368)</f>
        <v>-158382.13170265</v>
      </c>
    </row>
    <row r="5369" customFormat="false" ht="15" hidden="false" customHeight="false" outlineLevel="0" collapsed="false">
      <c r="A5369" s="41" t="n">
        <v>0.7915081719</v>
      </c>
      <c r="B5369" s="41" t="n">
        <v>1.1551414662</v>
      </c>
      <c r="C5369" s="41" t="n">
        <v>2.4829304737</v>
      </c>
      <c r="D5369" s="42" t="n">
        <f aca="false">$B$5*A5369</f>
        <v>2.02228599599137</v>
      </c>
      <c r="E5369" s="42" t="n">
        <f aca="false">$D$5*A5369+$F$5*B5369</f>
        <v>3.87809721476731</v>
      </c>
      <c r="F5369" s="43" t="n">
        <f aca="false">Inputs!$B$5*D5369+Inputs!$B$6*E5369</f>
        <v>8323.73886077094</v>
      </c>
      <c r="G5369" s="43" t="n">
        <f aca="false">F5369*SQRT(($B$6-2)/C5369)</f>
        <v>7470.52571770706</v>
      </c>
    </row>
    <row r="5370" customFormat="false" ht="15" hidden="false" customHeight="false" outlineLevel="0" collapsed="false">
      <c r="A5370" s="41" t="n">
        <v>0.4161071483</v>
      </c>
      <c r="B5370" s="41" t="n">
        <v>-0.9652505187</v>
      </c>
      <c r="C5370" s="41" t="n">
        <v>0.9085589201</v>
      </c>
      <c r="D5370" s="42" t="n">
        <f aca="false">$B$5*A5370</f>
        <v>1.06314462530313</v>
      </c>
      <c r="E5370" s="42" t="n">
        <f aca="false">$D$5*A5370+$F$5*B5370</f>
        <v>-0.676577381966352</v>
      </c>
      <c r="F5370" s="43" t="n">
        <f aca="false">Inputs!$B$5*D5370+Inputs!$B$6*E5370</f>
        <v>140143.331628631</v>
      </c>
      <c r="G5370" s="43" t="n">
        <f aca="false">F5370*SQRT(($B$6-2)/C5370)</f>
        <v>207926.999884375</v>
      </c>
    </row>
    <row r="5371" customFormat="false" ht="15" hidden="false" customHeight="false" outlineLevel="0" collapsed="false">
      <c r="A5371" s="41" t="n">
        <v>-0.8113173296</v>
      </c>
      <c r="B5371" s="41" t="n">
        <v>-0.4351480813</v>
      </c>
      <c r="C5371" s="41" t="n">
        <v>4.2714640166</v>
      </c>
      <c r="D5371" s="42" t="n">
        <f aca="false">$B$5*A5371</f>
        <v>-2.07289795886338</v>
      </c>
      <c r="E5371" s="42" t="n">
        <f aca="false">$D$5*A5371+$F$5*B5371</f>
        <v>-2.68199033156776</v>
      </c>
      <c r="F5371" s="43" t="n">
        <f aca="false">Inputs!$B$5*D5371+Inputs!$B$6*E5371</f>
        <v>-73190.2793079496</v>
      </c>
      <c r="G5371" s="43" t="n">
        <f aca="false">F5371*SQRT(($B$6-2)/C5371)</f>
        <v>-50081.8111531087</v>
      </c>
    </row>
    <row r="5372" customFormat="false" ht="15" hidden="false" customHeight="false" outlineLevel="0" collapsed="false">
      <c r="A5372" s="41" t="n">
        <v>0.1894639081</v>
      </c>
      <c r="B5372" s="41" t="n">
        <v>-0.1222361013</v>
      </c>
      <c r="C5372" s="41" t="n">
        <v>1.9533006294</v>
      </c>
      <c r="D5372" s="42" t="n">
        <f aca="false">$B$5*A5372</f>
        <v>0.484076124162661</v>
      </c>
      <c r="E5372" s="42" t="n">
        <f aca="false">$D$5*A5372+$F$5*B5372</f>
        <v>0.239775510632345</v>
      </c>
      <c r="F5372" s="43" t="n">
        <f aca="false">Inputs!$B$5*D5372+Inputs!$B$6*E5372</f>
        <v>36418.8368846488</v>
      </c>
      <c r="G5372" s="43" t="n">
        <f aca="false">F5372*SQRT(($B$6-2)/C5372)</f>
        <v>36851.6149198149</v>
      </c>
    </row>
    <row r="5373" customFormat="false" ht="15" hidden="false" customHeight="false" outlineLevel="0" collapsed="false">
      <c r="A5373" s="41" t="n">
        <v>-1.1237320656</v>
      </c>
      <c r="B5373" s="41" t="n">
        <v>-1.1297200343</v>
      </c>
      <c r="C5373" s="41" t="n">
        <v>1.2419098354</v>
      </c>
      <c r="D5373" s="42" t="n">
        <f aca="false">$B$5*A5373</f>
        <v>-2.87111074804726</v>
      </c>
      <c r="E5373" s="42" t="n">
        <f aca="false">$D$5*A5373+$F$5*B5373</f>
        <v>-4.62475683271661</v>
      </c>
      <c r="F5373" s="43" t="n">
        <f aca="false">Inputs!$B$5*D5373+Inputs!$B$6*E5373</f>
        <v>-55873.2331688961</v>
      </c>
      <c r="G5373" s="43" t="n">
        <f aca="false">F5373*SQRT(($B$6-2)/C5373)</f>
        <v>-70904.4949009726</v>
      </c>
    </row>
    <row r="5374" customFormat="false" ht="15" hidden="false" customHeight="false" outlineLevel="0" collapsed="false">
      <c r="A5374" s="41" t="n">
        <v>-2.0985217749</v>
      </c>
      <c r="B5374" s="41" t="n">
        <v>-3.1194749239</v>
      </c>
      <c r="C5374" s="41" t="n">
        <v>6.7024863423</v>
      </c>
      <c r="D5374" s="42" t="n">
        <f aca="false">$B$5*A5374</f>
        <v>-5.36167704684088</v>
      </c>
      <c r="E5374" s="42" t="n">
        <f aca="false">$D$5*A5374+$F$5*B5374</f>
        <v>-10.3801525802852</v>
      </c>
      <c r="F5374" s="43" t="n">
        <f aca="false">Inputs!$B$5*D5374+Inputs!$B$6*E5374</f>
        <v>-17160.0756698284</v>
      </c>
      <c r="G5374" s="43" t="n">
        <f aca="false">F5374*SQRT(($B$6-2)/C5374)</f>
        <v>-9373.81175117341</v>
      </c>
    </row>
    <row r="5375" customFormat="false" ht="15" hidden="false" customHeight="false" outlineLevel="0" collapsed="false">
      <c r="A5375" s="41" t="n">
        <v>-0.131781823</v>
      </c>
      <c r="B5375" s="41" t="n">
        <v>2.3202303751</v>
      </c>
      <c r="C5375" s="41" t="n">
        <v>10.8406693387</v>
      </c>
      <c r="D5375" s="42" t="n">
        <f aca="false">$B$5*A5375</f>
        <v>-0.336699663554179</v>
      </c>
      <c r="E5375" s="42" t="n">
        <f aca="false">$D$5*A5375+$F$5*B5375</f>
        <v>3.69285828323085</v>
      </c>
      <c r="F5375" s="43" t="n">
        <f aca="false">Inputs!$B$5*D5375+Inputs!$B$6*E5375</f>
        <v>-218312.88051696</v>
      </c>
      <c r="G5375" s="43" t="n">
        <f aca="false">F5375*SQRT(($B$6-2)/C5375)</f>
        <v>-93770.5166551043</v>
      </c>
    </row>
    <row r="5376" customFormat="false" ht="15" hidden="false" customHeight="false" outlineLevel="0" collapsed="false">
      <c r="A5376" s="41" t="n">
        <v>1.7967795238</v>
      </c>
      <c r="B5376" s="41" t="n">
        <v>-0.9782314121</v>
      </c>
      <c r="C5376" s="41" t="n">
        <v>2.2169942967</v>
      </c>
      <c r="D5376" s="42" t="n">
        <f aca="false">$B$5*A5376</f>
        <v>4.59073222218589</v>
      </c>
      <c r="E5376" s="42" t="n">
        <f aca="false">$D$5*A5376+$F$5*B5376</f>
        <v>2.58643910609148</v>
      </c>
      <c r="F5376" s="43" t="n">
        <f aca="false">Inputs!$B$5*D5376+Inputs!$B$6*E5376</f>
        <v>329751.266914015</v>
      </c>
      <c r="G5376" s="43" t="n">
        <f aca="false">F5376*SQRT(($B$6-2)/C5376)</f>
        <v>313198.146095502</v>
      </c>
    </row>
    <row r="5377" customFormat="false" ht="15" hidden="false" customHeight="false" outlineLevel="0" collapsed="false">
      <c r="A5377" s="41" t="n">
        <v>0.1499032974</v>
      </c>
      <c r="B5377" s="41" t="n">
        <v>-1.4645795101</v>
      </c>
      <c r="C5377" s="41" t="n">
        <v>5.691648443</v>
      </c>
      <c r="D5377" s="42" t="n">
        <f aca="false">$B$5*A5377</f>
        <v>0.382999632659824</v>
      </c>
      <c r="E5377" s="42" t="n">
        <f aca="false">$D$5*A5377+$F$5*B5377</f>
        <v>-2.17224634166661</v>
      </c>
      <c r="F5377" s="43" t="n">
        <f aca="false">Inputs!$B$5*D5377+Inputs!$B$6*E5377</f>
        <v>146912.280349313</v>
      </c>
      <c r="G5377" s="43" t="n">
        <f aca="false">F5377*SQRT(($B$6-2)/C5377)</f>
        <v>87087.1471905485</v>
      </c>
    </row>
    <row r="5378" customFormat="false" ht="15" hidden="false" customHeight="false" outlineLevel="0" collapsed="false">
      <c r="A5378" s="41" t="n">
        <v>-1.3121095309</v>
      </c>
      <c r="B5378" s="41" t="n">
        <v>-1.1974725976</v>
      </c>
      <c r="C5378" s="41" t="n">
        <v>4.5140243415</v>
      </c>
      <c r="D5378" s="42" t="n">
        <f aca="false">$B$5*A5378</f>
        <v>-3.35241103471653</v>
      </c>
      <c r="E5378" s="42" t="n">
        <f aca="false">$D$5*A5378+$F$5*B5378</f>
        <v>-5.19000891157128</v>
      </c>
      <c r="F5378" s="43" t="n">
        <f aca="false">Inputs!$B$5*D5378+Inputs!$B$6*E5378</f>
        <v>-75740.6578930895</v>
      </c>
      <c r="G5378" s="43" t="n">
        <f aca="false">F5378*SQRT(($B$6-2)/C5378)</f>
        <v>-50415.27293048</v>
      </c>
    </row>
    <row r="5379" customFormat="false" ht="15" hidden="false" customHeight="false" outlineLevel="0" collapsed="false">
      <c r="A5379" s="41" t="n">
        <v>-0.2254986844</v>
      </c>
      <c r="B5379" s="41" t="n">
        <v>-0.1824596102</v>
      </c>
      <c r="C5379" s="41" t="n">
        <v>3.9251103173</v>
      </c>
      <c r="D5379" s="42" t="n">
        <f aca="false">$B$5*A5379</f>
        <v>-0.576144186208366</v>
      </c>
      <c r="E5379" s="42" t="n">
        <f aca="false">$D$5*A5379+$F$5*B5379</f>
        <v>-0.851655025619282</v>
      </c>
      <c r="F5379" s="43" t="n">
        <f aca="false">Inputs!$B$5*D5379+Inputs!$B$6*E5379</f>
        <v>-15031.6673398725</v>
      </c>
      <c r="G5379" s="43" t="n">
        <f aca="false">F5379*SQRT(($B$6-2)/C5379)</f>
        <v>-10729.9134821466</v>
      </c>
    </row>
    <row r="5380" customFormat="false" ht="15" hidden="false" customHeight="false" outlineLevel="0" collapsed="false">
      <c r="A5380" s="41" t="n">
        <v>0.2527019708</v>
      </c>
      <c r="B5380" s="41" t="n">
        <v>0.6632163897</v>
      </c>
      <c r="C5380" s="41" t="n">
        <v>1.1882147739</v>
      </c>
      <c r="D5380" s="42" t="n">
        <f aca="false">$B$5*A5380</f>
        <v>0.645647985517986</v>
      </c>
      <c r="E5380" s="42" t="n">
        <f aca="false">$D$5*A5380+$F$5*B5380</f>
        <v>1.74653169023976</v>
      </c>
      <c r="F5380" s="43" t="n">
        <f aca="false">Inputs!$B$5*D5380+Inputs!$B$6*E5380</f>
        <v>-22761.7859601894</v>
      </c>
      <c r="G5380" s="43" t="n">
        <f aca="false">F5380*SQRT(($B$6-2)/C5380)</f>
        <v>-29530.7079784386</v>
      </c>
    </row>
    <row r="5381" customFormat="false" ht="15" hidden="false" customHeight="false" outlineLevel="0" collapsed="false">
      <c r="A5381" s="41" t="n">
        <v>-0.3368809234</v>
      </c>
      <c r="B5381" s="41" t="n">
        <v>0.0362019707</v>
      </c>
      <c r="C5381" s="41" t="n">
        <v>4.2107898404</v>
      </c>
      <c r="D5381" s="42" t="n">
        <f aca="false">$B$5*A5381</f>
        <v>-0.86072336066106</v>
      </c>
      <c r="E5381" s="42" t="n">
        <f aca="false">$D$5*A5381+$F$5*B5381</f>
        <v>-0.739126194589089</v>
      </c>
      <c r="F5381" s="43" t="n">
        <f aca="false">Inputs!$B$5*D5381+Inputs!$B$6*E5381</f>
        <v>-49116.0263366516</v>
      </c>
      <c r="G5381" s="43" t="n">
        <f aca="false">F5381*SQRT(($B$6-2)/C5381)</f>
        <v>-33849.8258121095</v>
      </c>
    </row>
    <row r="5382" customFormat="false" ht="15" hidden="false" customHeight="false" outlineLevel="0" collapsed="false">
      <c r="A5382" s="41" t="n">
        <v>-1.0938125067</v>
      </c>
      <c r="B5382" s="41" t="n">
        <v>-1.3444970243</v>
      </c>
      <c r="C5382" s="41" t="n">
        <v>5.8611935173</v>
      </c>
      <c r="D5382" s="42" t="n">
        <f aca="false">$B$5*A5382</f>
        <v>-2.7946669321553</v>
      </c>
      <c r="E5382" s="42" t="n">
        <f aca="false">$D$5*A5382+$F$5*B5382</f>
        <v>-4.92442556994074</v>
      </c>
      <c r="F5382" s="43" t="n">
        <f aca="false">Inputs!$B$5*D5382+Inputs!$B$6*E5382</f>
        <v>-33245.4147184932</v>
      </c>
      <c r="G5382" s="43" t="n">
        <f aca="false">F5382*SQRT(($B$6-2)/C5382)</f>
        <v>-19420.2010841399</v>
      </c>
    </row>
    <row r="5383" customFormat="false" ht="15" hidden="false" customHeight="false" outlineLevel="0" collapsed="false">
      <c r="A5383" s="41" t="n">
        <v>-1.498972346</v>
      </c>
      <c r="B5383" s="41" t="n">
        <v>0.6492478011</v>
      </c>
      <c r="C5383" s="41" t="n">
        <v>12.8682881626</v>
      </c>
      <c r="D5383" s="42" t="n">
        <f aca="false">$B$5*A5383</f>
        <v>-3.82984142338976</v>
      </c>
      <c r="E5383" s="42" t="n">
        <f aca="false">$D$5*A5383+$F$5*B5383</f>
        <v>-2.44585136563029</v>
      </c>
      <c r="F5383" s="43" t="n">
        <f aca="false">Inputs!$B$5*D5383+Inputs!$B$6*E5383</f>
        <v>-260691.574057462</v>
      </c>
      <c r="G5383" s="43" t="n">
        <f aca="false">F5383*SQRT(($B$6-2)/C5383)</f>
        <v>-102773.608027628</v>
      </c>
    </row>
    <row r="5384" customFormat="false" ht="15" hidden="false" customHeight="false" outlineLevel="0" collapsed="false">
      <c r="A5384" s="41" t="n">
        <v>-0.3379078481</v>
      </c>
      <c r="B5384" s="41" t="n">
        <v>-1.8711202628</v>
      </c>
      <c r="C5384" s="41" t="n">
        <v>0.4405970366</v>
      </c>
      <c r="D5384" s="42" t="n">
        <f aca="false">$B$5*A5384</f>
        <v>-0.863347130716096</v>
      </c>
      <c r="E5384" s="42" t="n">
        <f aca="false">$D$5*A5384+$F$5*B5384</f>
        <v>-4.0350277536461</v>
      </c>
      <c r="F5384" s="43" t="n">
        <f aca="false">Inputs!$B$5*D5384+Inputs!$B$6*E5384</f>
        <v>115416.674610695</v>
      </c>
      <c r="G5384" s="43" t="n">
        <f aca="false">F5384*SQRT(($B$6-2)/C5384)</f>
        <v>245902.400967728</v>
      </c>
    </row>
    <row r="5385" customFormat="false" ht="15" hidden="false" customHeight="false" outlineLevel="0" collapsed="false">
      <c r="A5385" s="41" t="n">
        <v>-0.0630889527</v>
      </c>
      <c r="B5385" s="41" t="n">
        <v>-1.2488213318</v>
      </c>
      <c r="C5385" s="41" t="n">
        <v>5.6395033675</v>
      </c>
      <c r="D5385" s="42" t="n">
        <f aca="false">$B$5*A5385</f>
        <v>-0.1611908885801</v>
      </c>
      <c r="E5385" s="42" t="n">
        <f aca="false">$D$5*A5385+$F$5*B5385</f>
        <v>-2.3065208898104</v>
      </c>
      <c r="F5385" s="43" t="n">
        <f aca="false">Inputs!$B$5*D5385+Inputs!$B$6*E5385</f>
        <v>99206.9556325098</v>
      </c>
      <c r="G5385" s="43" t="n">
        <f aca="false">F5385*SQRT(($B$6-2)/C5385)</f>
        <v>59079.4835603566</v>
      </c>
    </row>
    <row r="5386" customFormat="false" ht="15" hidden="false" customHeight="false" outlineLevel="0" collapsed="false">
      <c r="A5386" s="41" t="n">
        <v>1.660378819</v>
      </c>
      <c r="B5386" s="41" t="n">
        <v>-0.5788217216</v>
      </c>
      <c r="C5386" s="41" t="n">
        <v>3.9201909716</v>
      </c>
      <c r="D5386" s="42" t="n">
        <f aca="false">$B$5*A5386</f>
        <v>4.24223141707324</v>
      </c>
      <c r="E5386" s="42" t="n">
        <f aca="false">$D$5*A5386+$F$5*B5386</f>
        <v>2.95154007863888</v>
      </c>
      <c r="F5386" s="43" t="n">
        <f aca="false">Inputs!$B$5*D5386+Inputs!$B$6*E5386</f>
        <v>276646.13777538</v>
      </c>
      <c r="G5386" s="43" t="n">
        <f aca="false">F5386*SQRT(($B$6-2)/C5386)</f>
        <v>197599.570930548</v>
      </c>
    </row>
    <row r="5387" customFormat="false" ht="15" hidden="false" customHeight="false" outlineLevel="0" collapsed="false">
      <c r="A5387" s="41" t="n">
        <v>0.6815059858</v>
      </c>
      <c r="B5387" s="41" t="n">
        <v>1.0889630274</v>
      </c>
      <c r="C5387" s="41" t="n">
        <v>2.9999119842</v>
      </c>
      <c r="D5387" s="42" t="n">
        <f aca="false">$B$5*A5387</f>
        <v>1.74123282638926</v>
      </c>
      <c r="E5387" s="42" t="n">
        <f aca="false">$D$5*A5387+$F$5*B5387</f>
        <v>3.50206410652714</v>
      </c>
      <c r="F5387" s="43" t="n">
        <f aca="false">Inputs!$B$5*D5387+Inputs!$B$6*E5387</f>
        <v>-979.92268743139</v>
      </c>
      <c r="G5387" s="43" t="n">
        <f aca="false">F5387*SQRT(($B$6-2)/C5387)</f>
        <v>-800.115261078127</v>
      </c>
    </row>
    <row r="5388" customFormat="false" ht="15" hidden="false" customHeight="false" outlineLevel="0" collapsed="false">
      <c r="A5388" s="41" t="n">
        <v>-0.9549284526</v>
      </c>
      <c r="B5388" s="41" t="n">
        <v>0.0760471176</v>
      </c>
      <c r="C5388" s="41" t="n">
        <v>8.3598049097</v>
      </c>
      <c r="D5388" s="42" t="n">
        <f aca="false">$B$5*A5388</f>
        <v>-2.43982122412081</v>
      </c>
      <c r="E5388" s="42" t="n">
        <f aca="false">$D$5*A5388+$F$5*B5388</f>
        <v>-2.14102218666958</v>
      </c>
      <c r="F5388" s="43" t="n">
        <f aca="false">Inputs!$B$5*D5388+Inputs!$B$6*E5388</f>
        <v>-136931.013078603</v>
      </c>
      <c r="G5388" s="43" t="n">
        <f aca="false">F5388*SQRT(($B$6-2)/C5388)</f>
        <v>-66975.9292409469</v>
      </c>
    </row>
    <row r="5389" customFormat="false" ht="15" hidden="false" customHeight="false" outlineLevel="0" collapsed="false">
      <c r="A5389" s="41" t="n">
        <v>0.5534679014</v>
      </c>
      <c r="B5389" s="41" t="n">
        <v>0.1155461724</v>
      </c>
      <c r="C5389" s="41" t="n">
        <v>2.179734455</v>
      </c>
      <c r="D5389" s="42" t="n">
        <f aca="false">$B$5*A5389</f>
        <v>1.41409833273757</v>
      </c>
      <c r="E5389" s="42" t="n">
        <f aca="false">$D$5*A5389+$F$5*B5389</f>
        <v>1.51654417969983</v>
      </c>
      <c r="F5389" s="43" t="n">
        <f aca="false">Inputs!$B$5*D5389+Inputs!$B$6*E5389</f>
        <v>65582.6242887654</v>
      </c>
      <c r="G5389" s="43" t="n">
        <f aca="false">F5389*SQRT(($B$6-2)/C5389)</f>
        <v>62820.5875904434</v>
      </c>
    </row>
    <row r="5390" customFormat="false" ht="15" hidden="false" customHeight="false" outlineLevel="0" collapsed="false">
      <c r="A5390" s="41" t="n">
        <v>0.3611007593</v>
      </c>
      <c r="B5390" s="41" t="n">
        <v>-1.3296293936</v>
      </c>
      <c r="C5390" s="41" t="n">
        <v>10.6892814197</v>
      </c>
      <c r="D5390" s="42" t="n">
        <f aca="false">$B$5*A5390</f>
        <v>0.922604509466138</v>
      </c>
      <c r="E5390" s="42" t="n">
        <f aca="false">$D$5*A5390+$F$5*B5390</f>
        <v>-1.4366590810615</v>
      </c>
      <c r="F5390" s="43" t="n">
        <f aca="false">Inputs!$B$5*D5390+Inputs!$B$6*E5390</f>
        <v>164093.404999689</v>
      </c>
      <c r="G5390" s="43" t="n">
        <f aca="false">F5390*SQRT(($B$6-2)/C5390)</f>
        <v>70979.3256917845</v>
      </c>
    </row>
    <row r="5391" customFormat="false" ht="15" hidden="false" customHeight="false" outlineLevel="0" collapsed="false">
      <c r="A5391" s="41" t="n">
        <v>0.5540362197</v>
      </c>
      <c r="B5391" s="41" t="n">
        <v>-0.4861641942</v>
      </c>
      <c r="C5391" s="41" t="n">
        <v>0.3763963755</v>
      </c>
      <c r="D5391" s="42" t="n">
        <f aca="false">$B$5*A5391</f>
        <v>1.41555037351258</v>
      </c>
      <c r="E5391" s="42" t="n">
        <f aca="false">$D$5*A5391+$F$5*B5391</f>
        <v>0.478896563603538</v>
      </c>
      <c r="F5391" s="43" t="n">
        <f aca="false">Inputs!$B$5*D5391+Inputs!$B$6*E5391</f>
        <v>117610.209171081</v>
      </c>
      <c r="G5391" s="43" t="n">
        <f aca="false">F5391*SQRT(($B$6-2)/C5391)</f>
        <v>271104.860460353</v>
      </c>
    </row>
    <row r="5392" customFormat="false" ht="15" hidden="false" customHeight="false" outlineLevel="0" collapsed="false">
      <c r="A5392" s="41" t="n">
        <v>0.3494512233</v>
      </c>
      <c r="B5392" s="41" t="n">
        <v>0.9199888456</v>
      </c>
      <c r="C5392" s="41" t="n">
        <v>2.6537043751</v>
      </c>
      <c r="D5392" s="42" t="n">
        <f aca="false">$B$5*A5392</f>
        <v>0.892840200834876</v>
      </c>
      <c r="E5392" s="42" t="n">
        <f aca="false">$D$5*A5392+$F$5*B5392</f>
        <v>2.42013542235706</v>
      </c>
      <c r="F5392" s="43" t="n">
        <f aca="false">Inputs!$B$5*D5392+Inputs!$B$6*E5392</f>
        <v>-31722.7510343654</v>
      </c>
      <c r="G5392" s="43" t="n">
        <f aca="false">F5392*SQRT(($B$6-2)/C5392)</f>
        <v>-27539.7231706549</v>
      </c>
    </row>
    <row r="5393" customFormat="false" ht="15" hidden="false" customHeight="false" outlineLevel="0" collapsed="false">
      <c r="A5393" s="41" t="n">
        <v>0.6688085075</v>
      </c>
      <c r="B5393" s="41" t="n">
        <v>0.3487197255</v>
      </c>
      <c r="C5393" s="41" t="n">
        <v>6.7887549589</v>
      </c>
      <c r="D5393" s="42" t="n">
        <f aca="false">$B$5*A5393</f>
        <v>1.70879104819655</v>
      </c>
      <c r="E5393" s="42" t="n">
        <f aca="false">$D$5*A5393+$F$5*B5393</f>
        <v>2.19363839824425</v>
      </c>
      <c r="F5393" s="43" t="n">
        <f aca="false">Inputs!$B$5*D5393+Inputs!$B$6*E5393</f>
        <v>61197.1849074424</v>
      </c>
      <c r="G5393" s="43" t="n">
        <f aca="false">F5393*SQRT(($B$6-2)/C5393)</f>
        <v>33216.3093267659</v>
      </c>
    </row>
    <row r="5394" customFormat="false" ht="15" hidden="false" customHeight="false" outlineLevel="0" collapsed="false">
      <c r="A5394" s="41" t="n">
        <v>0.6421282962</v>
      </c>
      <c r="B5394" s="41" t="n">
        <v>0.6884110539</v>
      </c>
      <c r="C5394" s="41" t="n">
        <v>4.0785796724</v>
      </c>
      <c r="D5394" s="42" t="n">
        <f aca="false">$B$5*A5394</f>
        <v>1.64062369427958</v>
      </c>
      <c r="E5394" s="42" t="n">
        <f aca="false">$D$5*A5394+$F$5*B5394</f>
        <v>2.71671057637324</v>
      </c>
      <c r="F5394" s="43" t="n">
        <f aca="false">Inputs!$B$5*D5394+Inputs!$B$6*E5394</f>
        <v>28226.8406092961</v>
      </c>
      <c r="G5394" s="43" t="n">
        <f aca="false">F5394*SQRT(($B$6-2)/C5394)</f>
        <v>19766.1821664166</v>
      </c>
    </row>
    <row r="5395" customFormat="false" ht="15" hidden="false" customHeight="false" outlineLevel="0" collapsed="false">
      <c r="A5395" s="41" t="n">
        <v>1.4955011614</v>
      </c>
      <c r="B5395" s="41" t="n">
        <v>-0.0340506995</v>
      </c>
      <c r="C5395" s="41" t="n">
        <v>1.9510592011</v>
      </c>
      <c r="D5395" s="42" t="n">
        <f aca="false">$B$5*A5395</f>
        <v>3.8209726229714</v>
      </c>
      <c r="E5395" s="42" t="n">
        <f aca="false">$D$5*A5395+$F$5*B5395</f>
        <v>3.49987949996746</v>
      </c>
      <c r="F5395" s="43" t="n">
        <f aca="false">Inputs!$B$5*D5395+Inputs!$B$6*E5395</f>
        <v>207103.287298768</v>
      </c>
      <c r="G5395" s="43" t="n">
        <f aca="false">F5395*SQRT(($B$6-2)/C5395)</f>
        <v>209684.711554905</v>
      </c>
    </row>
    <row r="5396" customFormat="false" ht="15" hidden="false" customHeight="false" outlineLevel="0" collapsed="false">
      <c r="A5396" s="41" t="n">
        <v>0.1639569934</v>
      </c>
      <c r="B5396" s="41" t="n">
        <v>0.932066809</v>
      </c>
      <c r="C5396" s="41" t="n">
        <v>2.2868468559</v>
      </c>
      <c r="D5396" s="42" t="n">
        <f aca="false">$B$5*A5396</f>
        <v>0.418906517290588</v>
      </c>
      <c r="E5396" s="42" t="n">
        <f aca="false">$D$5*A5396+$F$5*B5396</f>
        <v>1.99959116675781</v>
      </c>
      <c r="F5396" s="43" t="n">
        <f aca="false">Inputs!$B$5*D5396+Inputs!$B$6*E5396</f>
        <v>-58088.9066088317</v>
      </c>
      <c r="G5396" s="43" t="n">
        <f aca="false">F5396*SQRT(($B$6-2)/C5396)</f>
        <v>-54323.7396007031</v>
      </c>
    </row>
    <row r="5397" customFormat="false" ht="15" hidden="false" customHeight="false" outlineLevel="0" collapsed="false">
      <c r="A5397" s="41" t="n">
        <v>-0.4903876098</v>
      </c>
      <c r="B5397" s="41" t="n">
        <v>-1.3352674727</v>
      </c>
      <c r="C5397" s="41" t="n">
        <v>4.9919020506</v>
      </c>
      <c r="D5397" s="42" t="n">
        <f aca="false">$B$5*A5397</f>
        <v>-1.25292957307775</v>
      </c>
      <c r="E5397" s="42" t="n">
        <f aca="false">$D$5*A5397+$F$5*B5397</f>
        <v>-3.47258595697191</v>
      </c>
      <c r="F5397" s="43" t="n">
        <f aca="false">Inputs!$B$5*D5397+Inputs!$B$6*E5397</f>
        <v>48336.3405408201</v>
      </c>
      <c r="G5397" s="43" t="n">
        <f aca="false">F5397*SQRT(($B$6-2)/C5397)</f>
        <v>30595.3719905932</v>
      </c>
    </row>
    <row r="5398" customFormat="false" ht="15" hidden="false" customHeight="false" outlineLevel="0" collapsed="false">
      <c r="A5398" s="41" t="n">
        <v>0.4932301746</v>
      </c>
      <c r="B5398" s="41" t="n">
        <v>-0.2060236846</v>
      </c>
      <c r="C5398" s="41" t="n">
        <v>1.7339316038</v>
      </c>
      <c r="D5398" s="42" t="n">
        <f aca="false">$B$5*A5398</f>
        <v>1.26019226371295</v>
      </c>
      <c r="E5398" s="42" t="n">
        <f aca="false">$D$5*A5398+$F$5*B5398</f>
        <v>0.817934282916826</v>
      </c>
      <c r="F5398" s="43" t="n">
        <f aca="false">Inputs!$B$5*D5398+Inputs!$B$6*E5398</f>
        <v>85122.5122254533</v>
      </c>
      <c r="G5398" s="43" t="n">
        <f aca="false">F5398*SQRT(($B$6-2)/C5398)</f>
        <v>91420.4698779281</v>
      </c>
    </row>
    <row r="5399" customFormat="false" ht="15" hidden="false" customHeight="false" outlineLevel="0" collapsed="false">
      <c r="A5399" s="41" t="n">
        <v>-1.2075274117</v>
      </c>
      <c r="B5399" s="41" t="n">
        <v>0.5005419294</v>
      </c>
      <c r="C5399" s="41" t="n">
        <v>9.2286485546</v>
      </c>
      <c r="D5399" s="42" t="n">
        <f aca="false">$B$5*A5399</f>
        <v>-3.08520601700766</v>
      </c>
      <c r="E5399" s="42" t="n">
        <f aca="false">$D$5*A5399+$F$5*B5399</f>
        <v>-2.00910957350192</v>
      </c>
      <c r="F5399" s="43" t="n">
        <f aca="false">Inputs!$B$5*D5399+Inputs!$B$6*E5399</f>
        <v>-208065.12302567</v>
      </c>
      <c r="G5399" s="43" t="n">
        <f aca="false">F5399*SQRT(($B$6-2)/C5399)</f>
        <v>-96860.1710518996</v>
      </c>
    </row>
    <row r="5400" customFormat="false" ht="15" hidden="false" customHeight="false" outlineLevel="0" collapsed="false">
      <c r="A5400" s="41" t="n">
        <v>1.431133015</v>
      </c>
      <c r="B5400" s="41" t="n">
        <v>-1.6297425463</v>
      </c>
      <c r="C5400" s="41" t="n">
        <v>3.3240879799</v>
      </c>
      <c r="D5400" s="42" t="n">
        <f aca="false">$B$5*A5400</f>
        <v>3.65651342258163</v>
      </c>
      <c r="E5400" s="42" t="n">
        <f aca="false">$D$5*A5400+$F$5*B5400</f>
        <v>0.591357952406759</v>
      </c>
      <c r="F5400" s="43" t="n">
        <f aca="false">Inputs!$B$5*D5400+Inputs!$B$6*E5400</f>
        <v>336083.444637825</v>
      </c>
      <c r="G5400" s="43" t="n">
        <f aca="false">F5400*SQRT(($B$6-2)/C5400)</f>
        <v>260690.894754055</v>
      </c>
    </row>
    <row r="5401" customFormat="false" ht="15" hidden="false" customHeight="false" outlineLevel="0" collapsed="false">
      <c r="A5401" s="41" t="n">
        <v>1.0223249952</v>
      </c>
      <c r="B5401" s="41" t="n">
        <v>-2.5370675157</v>
      </c>
      <c r="C5401" s="41" t="n">
        <v>3.0780601586</v>
      </c>
      <c r="D5401" s="42" t="n">
        <f aca="false">$B$5*A5401</f>
        <v>2.61201791029152</v>
      </c>
      <c r="E5401" s="42" t="n">
        <f aca="false">$D$5*A5401+$F$5*B5401</f>
        <v>-1.94815490336971</v>
      </c>
      <c r="F5401" s="43" t="n">
        <f aca="false">Inputs!$B$5*D5401+Inputs!$B$6*E5401</f>
        <v>358609.536197638</v>
      </c>
      <c r="G5401" s="43" t="n">
        <f aca="false">F5401*SQRT(($B$6-2)/C5401)</f>
        <v>289066.843566752</v>
      </c>
    </row>
    <row r="5402" customFormat="false" ht="15" hidden="false" customHeight="false" outlineLevel="0" collapsed="false">
      <c r="A5402" s="41" t="n">
        <v>-0.4002866302</v>
      </c>
      <c r="B5402" s="41" t="n">
        <v>1.8405159122</v>
      </c>
      <c r="C5402" s="41" t="n">
        <v>4.5833894325</v>
      </c>
      <c r="D5402" s="42" t="n">
        <f aca="false">$B$5*A5402</f>
        <v>-1.02272354901006</v>
      </c>
      <c r="E5402" s="42" t="n">
        <f aca="false">$D$5*A5402+$F$5*B5402</f>
        <v>2.22558327231824</v>
      </c>
      <c r="F5402" s="43" t="n">
        <f aca="false">Inputs!$B$5*D5402+Inputs!$B$6*E5402</f>
        <v>-213551.518516918</v>
      </c>
      <c r="G5402" s="43" t="n">
        <f aca="false">F5402*SQRT(($B$6-2)/C5402)</f>
        <v>-141066.627012611</v>
      </c>
    </row>
    <row r="5403" customFormat="false" ht="15" hidden="false" customHeight="false" outlineLevel="0" collapsed="false">
      <c r="A5403" s="41" t="n">
        <v>-0.3283240485</v>
      </c>
      <c r="B5403" s="41" t="n">
        <v>0.0899383958</v>
      </c>
      <c r="C5403" s="41" t="n">
        <v>0.9156408507</v>
      </c>
      <c r="D5403" s="42" t="n">
        <f aca="false">$B$5*A5403</f>
        <v>-0.838860733218843</v>
      </c>
      <c r="E5403" s="42" t="n">
        <f aca="false">$D$5*A5403+$F$5*B5403</f>
        <v>-0.625975290526274</v>
      </c>
      <c r="F5403" s="43" t="n">
        <f aca="false">Inputs!$B$5*D5403+Inputs!$B$6*E5403</f>
        <v>-52587.3087955706</v>
      </c>
      <c r="G5403" s="43" t="n">
        <f aca="false">F5403*SQRT(($B$6-2)/C5403)</f>
        <v>-77720.1023217451</v>
      </c>
    </row>
    <row r="5404" customFormat="false" ht="15" hidden="false" customHeight="false" outlineLevel="0" collapsed="false">
      <c r="A5404" s="41" t="n">
        <v>0.7628662008</v>
      </c>
      <c r="B5404" s="41" t="n">
        <v>-1.7164735141</v>
      </c>
      <c r="C5404" s="41" t="n">
        <v>4.0937207906</v>
      </c>
      <c r="D5404" s="42" t="n">
        <f aca="false">$B$5*A5404</f>
        <v>1.94910638886984</v>
      </c>
      <c r="E5404" s="42" t="n">
        <f aca="false">$D$5*A5404+$F$5*B5404</f>
        <v>-1.14860383039376</v>
      </c>
      <c r="F5404" s="43" t="n">
        <f aca="false">Inputs!$B$5*D5404+Inputs!$B$6*E5404</f>
        <v>252340.830406672</v>
      </c>
      <c r="G5404" s="43" t="n">
        <f aca="false">F5404*SQRT(($B$6-2)/C5404)</f>
        <v>176377.594988849</v>
      </c>
    </row>
    <row r="5405" customFormat="false" ht="15" hidden="false" customHeight="false" outlineLevel="0" collapsed="false">
      <c r="A5405" s="41" t="n">
        <v>0.0720948008</v>
      </c>
      <c r="B5405" s="41" t="n">
        <v>0.064213072</v>
      </c>
      <c r="C5405" s="41" t="n">
        <v>14.1655862821</v>
      </c>
      <c r="D5405" s="42" t="n">
        <f aca="false">$B$5*A5405</f>
        <v>0.184200632687905</v>
      </c>
      <c r="E5405" s="42" t="n">
        <f aca="false">$D$5*A5405+$F$5*B5405</f>
        <v>0.282435469744488</v>
      </c>
      <c r="F5405" s="43" t="n">
        <f aca="false">Inputs!$B$5*D5405+Inputs!$B$6*E5405</f>
        <v>4298.28978156611</v>
      </c>
      <c r="G5405" s="43" t="n">
        <f aca="false">F5405*SQRT(($B$6-2)/C5405)</f>
        <v>1615.07766885997</v>
      </c>
    </row>
    <row r="5406" customFormat="false" ht="15" hidden="false" customHeight="false" outlineLevel="0" collapsed="false">
      <c r="A5406" s="41" t="n">
        <v>1.8623209732</v>
      </c>
      <c r="B5406" s="41" t="n">
        <v>-1.235740831</v>
      </c>
      <c r="C5406" s="41" t="n">
        <v>3.2486606377</v>
      </c>
      <c r="D5406" s="42" t="n">
        <f aca="false">$B$5*A5406</f>
        <v>4.75818918597241</v>
      </c>
      <c r="E5406" s="42" t="n">
        <f aca="false">$D$5*A5406+$F$5*B5406</f>
        <v>2.29774780532176</v>
      </c>
      <c r="F5406" s="43" t="n">
        <f aca="false">Inputs!$B$5*D5406+Inputs!$B$6*E5406</f>
        <v>360931.528331153</v>
      </c>
      <c r="G5406" s="43" t="n">
        <f aca="false">F5406*SQRT(($B$6-2)/C5406)</f>
        <v>283196.345788807</v>
      </c>
    </row>
    <row r="5407" customFormat="false" ht="15" hidden="false" customHeight="false" outlineLevel="0" collapsed="false">
      <c r="A5407" s="41" t="n">
        <v>-0.3815393165</v>
      </c>
      <c r="B5407" s="41" t="n">
        <v>-0.9283557908</v>
      </c>
      <c r="C5407" s="41" t="n">
        <v>3.98591341</v>
      </c>
      <c r="D5407" s="42" t="n">
        <f aca="false">$B$5*A5407</f>
        <v>-0.974824574237687</v>
      </c>
      <c r="E5407" s="42" t="n">
        <f aca="false">$D$5*A5407+$F$5*B5407</f>
        <v>-2.51093943360329</v>
      </c>
      <c r="F5407" s="43" t="n">
        <f aca="false">Inputs!$B$5*D5407+Inputs!$B$6*E5407</f>
        <v>28064.514256396</v>
      </c>
      <c r="G5407" s="43" t="n">
        <f aca="false">F5407*SQRT(($B$6-2)/C5407)</f>
        <v>19879.6437630898</v>
      </c>
    </row>
    <row r="5408" customFormat="false" ht="15" hidden="false" customHeight="false" outlineLevel="0" collapsed="false">
      <c r="A5408" s="41" t="n">
        <v>-1.0344118037</v>
      </c>
      <c r="B5408" s="41" t="n">
        <v>1.1274027271</v>
      </c>
      <c r="C5408" s="41" t="n">
        <v>6.1463800292</v>
      </c>
      <c r="D5408" s="42" t="n">
        <f aca="false">$B$5*A5408</f>
        <v>-2.64289944055684</v>
      </c>
      <c r="E5408" s="42" t="n">
        <f aca="false">$D$5*A5408+$F$5*B5408</f>
        <v>-0.514737436358945</v>
      </c>
      <c r="F5408" s="43" t="n">
        <f aca="false">Inputs!$B$5*D5408+Inputs!$B$6*E5408</f>
        <v>-238553.072237737</v>
      </c>
      <c r="G5408" s="43" t="n">
        <f aca="false">F5408*SQRT(($B$6-2)/C5408)</f>
        <v>-136078.748774891</v>
      </c>
    </row>
    <row r="5409" customFormat="false" ht="15" hidden="false" customHeight="false" outlineLevel="0" collapsed="false">
      <c r="A5409" s="41" t="n">
        <v>0.026651502</v>
      </c>
      <c r="B5409" s="41" t="n">
        <v>-0.5555671964</v>
      </c>
      <c r="C5409" s="41" t="n">
        <v>9.0687825143</v>
      </c>
      <c r="D5409" s="42" t="n">
        <f aca="false">$B$5*A5409</f>
        <v>0.0680940022859869</v>
      </c>
      <c r="E5409" s="42" t="n">
        <f aca="false">$D$5*A5409+$F$5*B5409</f>
        <v>-0.895902931069946</v>
      </c>
      <c r="F5409" s="43" t="n">
        <f aca="false">Inputs!$B$5*D5409+Inputs!$B$6*E5409</f>
        <v>51604.546782096</v>
      </c>
      <c r="G5409" s="43" t="n">
        <f aca="false">F5409*SQRT(($B$6-2)/C5409)</f>
        <v>24234.1879967162</v>
      </c>
    </row>
    <row r="5410" customFormat="false" ht="15" hidden="false" customHeight="false" outlineLevel="0" collapsed="false">
      <c r="A5410" s="41" t="n">
        <v>-0.5178459011</v>
      </c>
      <c r="B5410" s="41" t="n">
        <v>-0.5632270769</v>
      </c>
      <c r="C5410" s="41" t="n">
        <v>4.059772432</v>
      </c>
      <c r="D5410" s="42" t="n">
        <f aca="false">$B$5*A5410</f>
        <v>-1.32308490430642</v>
      </c>
      <c r="E5410" s="42" t="n">
        <f aca="false">$D$5*A5410+$F$5*B5410</f>
        <v>-2.20480897663226</v>
      </c>
      <c r="F5410" s="43" t="n">
        <f aca="false">Inputs!$B$5*D5410+Inputs!$B$6*E5410</f>
        <v>-22068.0415990288</v>
      </c>
      <c r="G5410" s="43" t="n">
        <f aca="false">F5410*SQRT(($B$6-2)/C5410)</f>
        <v>-15489.1628793954</v>
      </c>
    </row>
    <row r="5411" customFormat="false" ht="15" hidden="false" customHeight="false" outlineLevel="0" collapsed="false">
      <c r="A5411" s="41" t="n">
        <v>-0.4738031774</v>
      </c>
      <c r="B5411" s="41" t="n">
        <v>-1.2644453443</v>
      </c>
      <c r="C5411" s="41" t="n">
        <v>2.9569803767</v>
      </c>
      <c r="D5411" s="42" t="n">
        <f aca="false">$B$5*A5411</f>
        <v>-1.21055671252537</v>
      </c>
      <c r="E5411" s="42" t="n">
        <f aca="false">$D$5*A5411+$F$5*B5411</f>
        <v>-3.31083013309306</v>
      </c>
      <c r="F5411" s="43" t="n">
        <f aca="false">Inputs!$B$5*D5411+Inputs!$B$6*E5411</f>
        <v>44485.8354021156</v>
      </c>
      <c r="G5411" s="43" t="n">
        <f aca="false">F5411*SQRT(($B$6-2)/C5411)</f>
        <v>36585.7975822245</v>
      </c>
    </row>
    <row r="5412" customFormat="false" ht="15" hidden="false" customHeight="false" outlineLevel="0" collapsed="false">
      <c r="A5412" s="41" t="n">
        <v>-0.2587295426</v>
      </c>
      <c r="B5412" s="41" t="n">
        <v>-0.3592066917</v>
      </c>
      <c r="C5412" s="41" t="n">
        <v>6.6252788272</v>
      </c>
      <c r="D5412" s="42" t="n">
        <f aca="false">$B$5*A5412</f>
        <v>-0.661048299088612</v>
      </c>
      <c r="E5412" s="42" t="n">
        <f aca="false">$D$5*A5412+$F$5*B5412</f>
        <v>-1.23592779654299</v>
      </c>
      <c r="F5412" s="43" t="n">
        <f aca="false">Inputs!$B$5*D5412+Inputs!$B$6*E5412</f>
        <v>-4308.44008171172</v>
      </c>
      <c r="G5412" s="43" t="n">
        <f aca="false">F5412*SQRT(($B$6-2)/C5412)</f>
        <v>-2367.18922388253</v>
      </c>
    </row>
    <row r="5413" customFormat="false" ht="15" hidden="false" customHeight="false" outlineLevel="0" collapsed="false">
      <c r="A5413" s="41" t="n">
        <v>-0.7577967064</v>
      </c>
      <c r="B5413" s="41" t="n">
        <v>0.1550462563</v>
      </c>
      <c r="C5413" s="41" t="n">
        <v>1.7157583454</v>
      </c>
      <c r="D5413" s="42" t="n">
        <f aca="false">$B$5*A5413</f>
        <v>-1.93615394201478</v>
      </c>
      <c r="E5413" s="42" t="n">
        <f aca="false">$D$5*A5413+$F$5*B5413</f>
        <v>-1.53551856699005</v>
      </c>
      <c r="F5413" s="43" t="n">
        <f aca="false">Inputs!$B$5*D5413+Inputs!$B$6*E5413</f>
        <v>-116839.465851976</v>
      </c>
      <c r="G5413" s="43" t="n">
        <f aca="false">F5413*SQRT(($B$6-2)/C5413)</f>
        <v>-126146.876272944</v>
      </c>
    </row>
    <row r="5414" customFormat="false" ht="15" hidden="false" customHeight="false" outlineLevel="0" collapsed="false">
      <c r="A5414" s="41" t="n">
        <v>0.2398894801</v>
      </c>
      <c r="B5414" s="41" t="n">
        <v>-0.5566472143</v>
      </c>
      <c r="C5414" s="41" t="n">
        <v>8.9087398717</v>
      </c>
      <c r="D5414" s="42" t="n">
        <f aca="false">$B$5*A5414</f>
        <v>0.612912353169199</v>
      </c>
      <c r="E5414" s="42" t="n">
        <f aca="false">$D$5*A5414+$F$5*B5414</f>
        <v>-0.390349349767584</v>
      </c>
      <c r="F5414" s="43" t="n">
        <f aca="false">Inputs!$B$5*D5414+Inputs!$B$6*E5414</f>
        <v>80808.702805299</v>
      </c>
      <c r="G5414" s="43" t="n">
        <f aca="false">F5414*SQRT(($B$6-2)/C5414)</f>
        <v>38288.2038978268</v>
      </c>
    </row>
    <row r="5415" customFormat="false" ht="15" hidden="false" customHeight="false" outlineLevel="0" collapsed="false">
      <c r="A5415" s="41" t="n">
        <v>-0.1441341508</v>
      </c>
      <c r="B5415" s="41" t="n">
        <v>2.1586237269</v>
      </c>
      <c r="C5415" s="41" t="n">
        <v>7.2650917903</v>
      </c>
      <c r="D5415" s="42" t="n">
        <f aca="false">$B$5*A5415</f>
        <v>-0.368259589799628</v>
      </c>
      <c r="E5415" s="42" t="n">
        <f aca="false">$D$5*A5415+$F$5*B5415</f>
        <v>3.38441146675821</v>
      </c>
      <c r="F5415" s="43" t="n">
        <f aca="false">Inputs!$B$5*D5415+Inputs!$B$6*E5415</f>
        <v>-206046.532317873</v>
      </c>
      <c r="G5415" s="43" t="n">
        <f aca="false">F5415*SQRT(($B$6-2)/C5415)</f>
        <v>-108108.478419588</v>
      </c>
    </row>
    <row r="5416" customFormat="false" ht="15" hidden="false" customHeight="false" outlineLevel="0" collapsed="false">
      <c r="A5416" s="41" t="n">
        <v>2.1204332586</v>
      </c>
      <c r="B5416" s="41" t="n">
        <v>-1.0540901901</v>
      </c>
      <c r="C5416" s="41" t="n">
        <v>6.4896172198</v>
      </c>
      <c r="D5416" s="42" t="n">
        <f aca="false">$B$5*A5416</f>
        <v>5.41766040647131</v>
      </c>
      <c r="E5416" s="42" t="n">
        <f aca="false">$D$5*A5416+$F$5*B5416</f>
        <v>3.22561287557617</v>
      </c>
      <c r="F5416" s="43" t="n">
        <f aca="false">Inputs!$B$5*D5416+Inputs!$B$6*E5416</f>
        <v>380485.396868322</v>
      </c>
      <c r="G5416" s="43" t="n">
        <f aca="false">F5416*SQRT(($B$6-2)/C5416)</f>
        <v>211224.091211154</v>
      </c>
    </row>
    <row r="5417" customFormat="false" ht="15" hidden="false" customHeight="false" outlineLevel="0" collapsed="false">
      <c r="A5417" s="41" t="n">
        <v>-0.9144475666</v>
      </c>
      <c r="B5417" s="41" t="n">
        <v>-1.059403277</v>
      </c>
      <c r="C5417" s="41" t="n">
        <v>4.7324656681</v>
      </c>
      <c r="D5417" s="42" t="n">
        <f aca="false">$B$5*A5417</f>
        <v>-2.33639344943769</v>
      </c>
      <c r="E5417" s="42" t="n">
        <f aca="false">$D$5*A5417+$F$5*B5417</f>
        <v>-4.00532692353478</v>
      </c>
      <c r="F5417" s="43" t="n">
        <f aca="false">Inputs!$B$5*D5417+Inputs!$B$6*E5417</f>
        <v>-33372.9987670303</v>
      </c>
      <c r="G5417" s="43" t="n">
        <f aca="false">F5417*SQRT(($B$6-2)/C5417)</f>
        <v>-21695.3416799786</v>
      </c>
    </row>
    <row r="5418" customFormat="false" ht="15" hidden="false" customHeight="false" outlineLevel="0" collapsed="false">
      <c r="A5418" s="41" t="n">
        <v>1.05705394</v>
      </c>
      <c r="B5418" s="41" t="n">
        <v>-0.3985292996</v>
      </c>
      <c r="C5418" s="41" t="n">
        <v>5.5671458883</v>
      </c>
      <c r="D5418" s="42" t="n">
        <f aca="false">$B$5*A5418</f>
        <v>2.70074960153358</v>
      </c>
      <c r="E5418" s="42" t="n">
        <f aca="false">$D$5*A5418+$F$5*B5418</f>
        <v>1.82719446527652</v>
      </c>
      <c r="F5418" s="43" t="n">
        <f aca="false">Inputs!$B$5*D5418+Inputs!$B$6*E5418</f>
        <v>178715.236889532</v>
      </c>
      <c r="G5418" s="43" t="n">
        <f aca="false">F5418*SQRT(($B$6-2)/C5418)</f>
        <v>107117.462917922</v>
      </c>
    </row>
    <row r="5419" customFormat="false" ht="15" hidden="false" customHeight="false" outlineLevel="0" collapsed="false">
      <c r="A5419" s="41" t="n">
        <v>0.2396742436</v>
      </c>
      <c r="B5419" s="41" t="n">
        <v>1.9969673333</v>
      </c>
      <c r="C5419" s="41" t="n">
        <v>5.5630717661</v>
      </c>
      <c r="D5419" s="42" t="n">
        <f aca="false">$B$5*A5419</f>
        <v>0.612362428638753</v>
      </c>
      <c r="E5419" s="42" t="n">
        <f aca="false">$D$5*A5419+$F$5*B5419</f>
        <v>4.01857798324605</v>
      </c>
      <c r="F5419" s="43" t="n">
        <f aca="false">Inputs!$B$5*D5419+Inputs!$B$6*E5419</f>
        <v>-139692.656298427</v>
      </c>
      <c r="G5419" s="43" t="n">
        <f aca="false">F5419*SQRT(($B$6-2)/C5419)</f>
        <v>-83758.9534364036</v>
      </c>
    </row>
    <row r="5420" customFormat="false" ht="15" hidden="false" customHeight="false" outlineLevel="0" collapsed="false">
      <c r="A5420" s="41" t="n">
        <v>-0.0104647943</v>
      </c>
      <c r="B5420" s="41" t="n">
        <v>0.7062487218</v>
      </c>
      <c r="C5420" s="41" t="n">
        <v>4.3828059915</v>
      </c>
      <c r="D5420" s="42" t="n">
        <f aca="false">$B$5*A5420</f>
        <v>-0.0267373196072245</v>
      </c>
      <c r="E5420" s="42" t="n">
        <f aca="false">$D$5*A5420+$F$5*B5420</f>
        <v>1.19460909712966</v>
      </c>
      <c r="F5420" s="43" t="n">
        <f aca="false">Inputs!$B$5*D5420+Inputs!$B$6*E5420</f>
        <v>-62404.1868172052</v>
      </c>
      <c r="G5420" s="43" t="n">
        <f aca="false">F5420*SQRT(($B$6-2)/C5420)</f>
        <v>-42155.3406205676</v>
      </c>
    </row>
    <row r="5421" customFormat="false" ht="15" hidden="false" customHeight="false" outlineLevel="0" collapsed="false">
      <c r="A5421" s="41" t="n">
        <v>0.5204207493</v>
      </c>
      <c r="B5421" s="41" t="n">
        <v>-0.5882173517</v>
      </c>
      <c r="C5421" s="41" t="n">
        <v>2.1947748028</v>
      </c>
      <c r="D5421" s="42" t="n">
        <f aca="false">$B$5*A5421</f>
        <v>1.32966358490824</v>
      </c>
      <c r="E5421" s="42" t="n">
        <f aca="false">$D$5*A5421+$F$5*B5421</f>
        <v>0.222685885857812</v>
      </c>
      <c r="F5421" s="43" t="n">
        <f aca="false">Inputs!$B$5*D5421+Inputs!$B$6*E5421</f>
        <v>121832.064197934</v>
      </c>
      <c r="G5421" s="43" t="n">
        <f aca="false">F5421*SQRT(($B$6-2)/C5421)</f>
        <v>116300.509555439</v>
      </c>
    </row>
    <row r="5422" customFormat="false" ht="15" hidden="false" customHeight="false" outlineLevel="0" collapsed="false">
      <c r="A5422" s="41" t="n">
        <v>1.0591617317</v>
      </c>
      <c r="B5422" s="41" t="n">
        <v>-0.8497008091</v>
      </c>
      <c r="C5422" s="41" t="n">
        <v>5.6849813588</v>
      </c>
      <c r="D5422" s="42" t="n">
        <f aca="false">$B$5*A5422</f>
        <v>2.70613496303546</v>
      </c>
      <c r="E5422" s="42" t="n">
        <f aca="false">$D$5*A5422+$F$5*B5422</f>
        <v>1.05315228317535</v>
      </c>
      <c r="F5422" s="43" t="n">
        <f aca="false">Inputs!$B$5*D5422+Inputs!$B$6*E5422</f>
        <v>217955.882144779</v>
      </c>
      <c r="G5422" s="43" t="n">
        <f aca="false">F5422*SQRT(($B$6-2)/C5422)</f>
        <v>129276.346371535</v>
      </c>
    </row>
    <row r="5423" customFormat="false" ht="15" hidden="false" customHeight="false" outlineLevel="0" collapsed="false">
      <c r="A5423" s="41" t="n">
        <v>1.3398797864</v>
      </c>
      <c r="B5423" s="41" t="n">
        <v>-0.5874509652</v>
      </c>
      <c r="C5423" s="41" t="n">
        <v>1.1583547007</v>
      </c>
      <c r="D5423" s="42" t="n">
        <f aca="false">$B$5*A5423</f>
        <v>3.4233634276248</v>
      </c>
      <c r="E5423" s="42" t="n">
        <f aca="false">$D$5*A5423+$F$5*B5423</f>
        <v>2.17398398565741</v>
      </c>
      <c r="F5423" s="43" t="n">
        <f aca="false">Inputs!$B$5*D5423+Inputs!$B$6*E5423</f>
        <v>233637.143479609</v>
      </c>
      <c r="G5423" s="43" t="n">
        <f aca="false">F5423*SQRT(($B$6-2)/C5423)</f>
        <v>306998.393539384</v>
      </c>
    </row>
    <row r="5424" customFormat="false" ht="15" hidden="false" customHeight="false" outlineLevel="0" collapsed="false">
      <c r="A5424" s="41" t="n">
        <v>-0.4779677205</v>
      </c>
      <c r="B5424" s="41" t="n">
        <v>-1.0884878236</v>
      </c>
      <c r="C5424" s="41" t="n">
        <v>1.3960204623</v>
      </c>
      <c r="D5424" s="42" t="n">
        <f aca="false">$B$5*A5424</f>
        <v>-1.2211970286836</v>
      </c>
      <c r="E5424" s="42" t="n">
        <f aca="false">$D$5*A5424+$F$5*B5424</f>
        <v>-3.01690637339889</v>
      </c>
      <c r="F5424" s="43" t="n">
        <f aca="false">Inputs!$B$5*D5424+Inputs!$B$6*E5424</f>
        <v>28725.6158015847</v>
      </c>
      <c r="G5424" s="43" t="n">
        <f aca="false">F5424*SQRT(($B$6-2)/C5424)</f>
        <v>34382.5793062514</v>
      </c>
    </row>
    <row r="5425" customFormat="false" ht="15" hidden="false" customHeight="false" outlineLevel="0" collapsed="false">
      <c r="A5425" s="41" t="n">
        <v>-0.9242594108</v>
      </c>
      <c r="B5425" s="41" t="n">
        <v>-0.4267643223</v>
      </c>
      <c r="C5425" s="41" t="n">
        <v>9.2362056614</v>
      </c>
      <c r="D5425" s="42" t="n">
        <f aca="false">$B$5*A5425</f>
        <v>-2.3614624958796</v>
      </c>
      <c r="E5425" s="42" t="n">
        <f aca="false">$D$5*A5425+$F$5*B5425</f>
        <v>-2.93626932417581</v>
      </c>
      <c r="F5425" s="43" t="n">
        <f aca="false">Inputs!$B$5*D5425+Inputs!$B$6*E5425</f>
        <v>-89332.7833791692</v>
      </c>
      <c r="G5425" s="43" t="n">
        <f aca="false">F5425*SQRT(($B$6-2)/C5425)</f>
        <v>-41569.9082688423</v>
      </c>
    </row>
    <row r="5426" customFormat="false" ht="15" hidden="false" customHeight="false" outlineLevel="0" collapsed="false">
      <c r="A5426" s="41" t="n">
        <v>-2.4313485579</v>
      </c>
      <c r="B5426" s="41" t="n">
        <v>-0.2333323412</v>
      </c>
      <c r="C5426" s="41" t="n">
        <v>1.3654461398</v>
      </c>
      <c r="D5426" s="42" t="n">
        <f aca="false">$B$5*A5426</f>
        <v>-6.21204216781754</v>
      </c>
      <c r="E5426" s="42" t="n">
        <f aca="false">$D$5*A5426+$F$5*B5426</f>
        <v>-6.18851272537344</v>
      </c>
      <c r="F5426" s="43" t="n">
        <f aca="false">Inputs!$B$5*D5426+Inputs!$B$6*E5426</f>
        <v>-311778.580513082</v>
      </c>
      <c r="G5426" s="43" t="n">
        <f aca="false">F5426*SQRT(($B$6-2)/C5426)</f>
        <v>-377332.302996364</v>
      </c>
    </row>
    <row r="5427" customFormat="false" ht="15" hidden="false" customHeight="false" outlineLevel="0" collapsed="false">
      <c r="A5427" s="41" t="n">
        <v>-0.5079742372</v>
      </c>
      <c r="B5427" s="41" t="n">
        <v>0.7900110986</v>
      </c>
      <c r="C5427" s="41" t="n">
        <v>7.8531545521</v>
      </c>
      <c r="D5427" s="42" t="n">
        <f aca="false">$B$5*A5427</f>
        <v>-1.29786301984478</v>
      </c>
      <c r="E5427" s="42" t="n">
        <f aca="false">$D$5*A5427+$F$5*B5427</f>
        <v>0.155377896287765</v>
      </c>
      <c r="F5427" s="43" t="n">
        <f aca="false">Inputs!$B$5*D5427+Inputs!$B$6*E5427</f>
        <v>-137555.196798866</v>
      </c>
      <c r="G5427" s="43" t="n">
        <f aca="false">F5427*SQRT(($B$6-2)/C5427)</f>
        <v>-69417.6533134866</v>
      </c>
    </row>
    <row r="5428" customFormat="false" ht="15" hidden="false" customHeight="false" outlineLevel="0" collapsed="false">
      <c r="A5428" s="41" t="n">
        <v>0.4229807384</v>
      </c>
      <c r="B5428" s="41" t="n">
        <v>-0.7076374311</v>
      </c>
      <c r="C5428" s="41" t="n">
        <v>1.3181302506</v>
      </c>
      <c r="D5428" s="42" t="n">
        <f aca="false">$B$5*A5428</f>
        <v>1.08070649704989</v>
      </c>
      <c r="E5428" s="42" t="n">
        <f aca="false">$D$5*A5428+$F$5*B5428</f>
        <v>-0.215389125648408</v>
      </c>
      <c r="F5428" s="43" t="n">
        <f aca="false">Inputs!$B$5*D5428+Inputs!$B$6*E5428</f>
        <v>118840.105987409</v>
      </c>
      <c r="G5428" s="43" t="n">
        <f aca="false">F5428*SQRT(($B$6-2)/C5428)</f>
        <v>146385.77110666</v>
      </c>
    </row>
    <row r="5429" customFormat="false" ht="15" hidden="false" customHeight="false" outlineLevel="0" collapsed="false">
      <c r="A5429" s="41" t="n">
        <v>-0.4585507594</v>
      </c>
      <c r="B5429" s="41" t="n">
        <v>-0.2346180385</v>
      </c>
      <c r="C5429" s="41" t="n">
        <v>3.1147408329</v>
      </c>
      <c r="D5429" s="42" t="n">
        <f aca="false">$B$5*A5429</f>
        <v>-1.17158711951111</v>
      </c>
      <c r="E5429" s="42" t="n">
        <f aca="false">$D$5*A5429+$F$5*B5429</f>
        <v>-1.496287177123</v>
      </c>
      <c r="F5429" s="43" t="n">
        <f aca="false">Inputs!$B$5*D5429+Inputs!$B$6*E5429</f>
        <v>-42344.3530949612</v>
      </c>
      <c r="G5429" s="43" t="n">
        <f aca="false">F5429*SQRT(($B$6-2)/C5429)</f>
        <v>-33931.2252410715</v>
      </c>
    </row>
    <row r="5430" customFormat="false" ht="15" hidden="false" customHeight="false" outlineLevel="0" collapsed="false">
      <c r="A5430" s="41" t="n">
        <v>1.4859565545</v>
      </c>
      <c r="B5430" s="41" t="n">
        <v>-0.8223046805</v>
      </c>
      <c r="C5430" s="41" t="n">
        <v>3.3736182526</v>
      </c>
      <c r="D5430" s="42" t="n">
        <f aca="false">$B$5*A5430</f>
        <v>3.79658636196189</v>
      </c>
      <c r="E5430" s="42" t="n">
        <f aca="false">$D$5*A5430+$F$5*B5430</f>
        <v>2.11605415691788</v>
      </c>
      <c r="F5430" s="43" t="n">
        <f aca="false">Inputs!$B$5*D5430+Inputs!$B$6*E5430</f>
        <v>273855.928350295</v>
      </c>
      <c r="G5430" s="43" t="n">
        <f aca="false">F5430*SQRT(($B$6-2)/C5430)</f>
        <v>210857.559597209</v>
      </c>
    </row>
    <row r="5431" customFormat="false" ht="15" hidden="false" customHeight="false" outlineLevel="0" collapsed="false">
      <c r="A5431" s="41" t="n">
        <v>-0.719760665</v>
      </c>
      <c r="B5431" s="41" t="n">
        <v>-1.1285841516</v>
      </c>
      <c r="C5431" s="41" t="n">
        <v>0.8394117933</v>
      </c>
      <c r="D5431" s="42" t="n">
        <f aca="false">$B$5*A5431</f>
        <v>-1.83897269159064</v>
      </c>
      <c r="E5431" s="42" t="n">
        <f aca="false">$D$5*A5431+$F$5*B5431</f>
        <v>-3.66151002791525</v>
      </c>
      <c r="F5431" s="43" t="n">
        <f aca="false">Inputs!$B$5*D5431+Inputs!$B$6*E5431</f>
        <v>-821.767763301963</v>
      </c>
      <c r="G5431" s="43" t="n">
        <f aca="false">F5431*SQRT(($B$6-2)/C5431)</f>
        <v>-1268.4593823081</v>
      </c>
    </row>
    <row r="5432" customFormat="false" ht="15" hidden="false" customHeight="false" outlineLevel="0" collapsed="false">
      <c r="A5432" s="41" t="n">
        <v>-1.4820394794</v>
      </c>
      <c r="B5432" s="41" t="n">
        <v>0.3070036236</v>
      </c>
      <c r="C5432" s="41" t="n">
        <v>5.2118343561</v>
      </c>
      <c r="D5432" s="42" t="n">
        <f aca="false">$B$5*A5432</f>
        <v>-3.78657832110875</v>
      </c>
      <c r="E5432" s="42" t="n">
        <f aca="false">$D$5*A5432+$F$5*B5432</f>
        <v>-2.99652632429008</v>
      </c>
      <c r="F5432" s="43" t="n">
        <f aca="false">Inputs!$B$5*D5432+Inputs!$B$6*E5432</f>
        <v>-228831.515896371</v>
      </c>
      <c r="G5432" s="43" t="n">
        <f aca="false">F5432*SQRT(($B$6-2)/C5432)</f>
        <v>-141754.068743062</v>
      </c>
    </row>
    <row r="5433" customFormat="false" ht="15" hidden="false" customHeight="false" outlineLevel="0" collapsed="false">
      <c r="A5433" s="41" t="n">
        <v>0.2029033311</v>
      </c>
      <c r="B5433" s="41" t="n">
        <v>1.2827618528</v>
      </c>
      <c r="C5433" s="41" t="n">
        <v>0.9990152448</v>
      </c>
      <c r="D5433" s="42" t="n">
        <f aca="false">$B$5*A5433</f>
        <v>0.518413554769174</v>
      </c>
      <c r="E5433" s="42" t="n">
        <f aca="false">$D$5*A5433+$F$5*B5433</f>
        <v>2.69782808522187</v>
      </c>
      <c r="F5433" s="43" t="n">
        <f aca="false">Inputs!$B$5*D5433+Inputs!$B$6*E5433</f>
        <v>-83050.0487841763</v>
      </c>
      <c r="G5433" s="43" t="n">
        <f aca="false">F5433*SQRT(($B$6-2)/C5433)</f>
        <v>-117508.378090644</v>
      </c>
    </row>
    <row r="5434" customFormat="false" ht="15" hidden="false" customHeight="false" outlineLevel="0" collapsed="false">
      <c r="A5434" s="41" t="n">
        <v>1.0414090077</v>
      </c>
      <c r="B5434" s="41" t="n">
        <v>2.3971167145</v>
      </c>
      <c r="C5434" s="41" t="n">
        <v>1.0661192905</v>
      </c>
      <c r="D5434" s="42" t="n">
        <f aca="false">$B$5*A5434</f>
        <v>2.66077714310327</v>
      </c>
      <c r="E5434" s="42" t="n">
        <f aca="false">$D$5*A5434+$F$5*B5434</f>
        <v>6.61733195077477</v>
      </c>
      <c r="F5434" s="43" t="n">
        <f aca="false">Inputs!$B$5*D5434+Inputs!$B$6*E5434</f>
        <v>-64788.8832284114</v>
      </c>
      <c r="G5434" s="43" t="n">
        <f aca="false">F5434*SQRT(($B$6-2)/C5434)</f>
        <v>-88738.6037509381</v>
      </c>
    </row>
    <row r="5435" customFormat="false" ht="15" hidden="false" customHeight="false" outlineLevel="0" collapsed="false">
      <c r="A5435" s="41" t="n">
        <v>-0.0738727675</v>
      </c>
      <c r="B5435" s="41" t="n">
        <v>-0.2605295638</v>
      </c>
      <c r="C5435" s="41" t="n">
        <v>0.9552538815</v>
      </c>
      <c r="D5435" s="42" t="n">
        <f aca="false">$B$5*A5435</f>
        <v>-0.188743298558452</v>
      </c>
      <c r="E5435" s="42" t="n">
        <f aca="false">$D$5*A5435+$F$5*B5435</f>
        <v>-0.62565469183607</v>
      </c>
      <c r="F5435" s="43" t="n">
        <f aca="false">Inputs!$B$5*D5435+Inputs!$B$6*E5435</f>
        <v>12408.4047359583</v>
      </c>
      <c r="G5435" s="43" t="n">
        <f aca="false">F5435*SQRT(($B$6-2)/C5435)</f>
        <v>17954.4267340281</v>
      </c>
    </row>
    <row r="5436" customFormat="false" ht="15" hidden="false" customHeight="false" outlineLevel="0" collapsed="false">
      <c r="A5436" s="41" t="n">
        <v>-1.3002263451</v>
      </c>
      <c r="B5436" s="41" t="n">
        <v>0.6965781675</v>
      </c>
      <c r="C5436" s="41" t="n">
        <v>0.3668396952</v>
      </c>
      <c r="D5436" s="42" t="n">
        <f aca="false">$B$5*A5436</f>
        <v>-3.32204975597772</v>
      </c>
      <c r="E5436" s="42" t="n">
        <f aca="false">$D$5*A5436+$F$5*B5436</f>
        <v>-1.89119035894997</v>
      </c>
      <c r="F5436" s="43" t="n">
        <f aca="false">Inputs!$B$5*D5436+Inputs!$B$6*E5436</f>
        <v>-237645.457650273</v>
      </c>
      <c r="G5436" s="43" t="n">
        <f aca="false">F5436*SQRT(($B$6-2)/C5436)</f>
        <v>-554889.30401716</v>
      </c>
    </row>
    <row r="5437" customFormat="false" ht="15" hidden="false" customHeight="false" outlineLevel="0" collapsed="false">
      <c r="A5437" s="41" t="n">
        <v>0.1185342414</v>
      </c>
      <c r="B5437" s="41" t="n">
        <v>0.651266305</v>
      </c>
      <c r="C5437" s="41" t="n">
        <v>6.3983483581</v>
      </c>
      <c r="D5437" s="42" t="n">
        <f aca="false">$B$5*A5437</f>
        <v>0.302852383511418</v>
      </c>
      <c r="E5437" s="42" t="n">
        <f aca="false">$D$5*A5437+$F$5*B5437</f>
        <v>1.40663305379459</v>
      </c>
      <c r="F5437" s="43" t="n">
        <f aca="false">Inputs!$B$5*D5437+Inputs!$B$6*E5437</f>
        <v>-40046.4143385877</v>
      </c>
      <c r="G5437" s="43" t="n">
        <f aca="false">F5437*SQRT(($B$6-2)/C5437)</f>
        <v>-22389.5153859147</v>
      </c>
    </row>
    <row r="5438" customFormat="false" ht="15" hidden="false" customHeight="false" outlineLevel="0" collapsed="false">
      <c r="A5438" s="41" t="n">
        <v>-1.1391242192</v>
      </c>
      <c r="B5438" s="41" t="n">
        <v>0.351604189</v>
      </c>
      <c r="C5438" s="41" t="n">
        <v>2.2728645119</v>
      </c>
      <c r="D5438" s="42" t="n">
        <f aca="false">$B$5*A5438</f>
        <v>-2.91043736245063</v>
      </c>
      <c r="E5438" s="42" t="n">
        <f aca="false">$D$5*A5438+$F$5*B5438</f>
        <v>-2.10351557217937</v>
      </c>
      <c r="F5438" s="43" t="n">
        <f aca="false">Inputs!$B$5*D5438+Inputs!$B$6*E5438</f>
        <v>-185867.957636095</v>
      </c>
      <c r="G5438" s="43" t="n">
        <f aca="false">F5438*SQRT(($B$6-2)/C5438)</f>
        <v>-174354.335414129</v>
      </c>
    </row>
    <row r="5439" customFormat="false" ht="15" hidden="false" customHeight="false" outlineLevel="0" collapsed="false">
      <c r="A5439" s="41" t="n">
        <v>0.205199618</v>
      </c>
      <c r="B5439" s="41" t="n">
        <v>0.1390350399</v>
      </c>
      <c r="C5439" s="41" t="n">
        <v>2.7674327985</v>
      </c>
      <c r="D5439" s="42" t="n">
        <f aca="false">$B$5*A5439</f>
        <v>0.5242805173673</v>
      </c>
      <c r="E5439" s="42" t="n">
        <f aca="false">$D$5*A5439+$F$5*B5439</f>
        <v>0.728368482720797</v>
      </c>
      <c r="F5439" s="43" t="n">
        <f aca="false">Inputs!$B$5*D5439+Inputs!$B$6*E5439</f>
        <v>16009.6276006902</v>
      </c>
      <c r="G5439" s="43" t="n">
        <f aca="false">F5439*SQRT(($B$6-2)/C5439)</f>
        <v>13609.9862331529</v>
      </c>
    </row>
    <row r="5440" customFormat="false" ht="15" hidden="false" customHeight="false" outlineLevel="0" collapsed="false">
      <c r="A5440" s="41" t="n">
        <v>-0.6832659082</v>
      </c>
      <c r="B5440" s="41" t="n">
        <v>1.1893246486</v>
      </c>
      <c r="C5440" s="41" t="n">
        <v>3.0817255677</v>
      </c>
      <c r="D5440" s="42" t="n">
        <f aca="false">$B$5*A5440</f>
        <v>-1.7457293894696</v>
      </c>
      <c r="E5440" s="42" t="n">
        <f aca="false">$D$5*A5440+$F$5*B5440</f>
        <v>0.427768389170169</v>
      </c>
      <c r="F5440" s="43" t="n">
        <f aca="false">Inputs!$B$5*D5440+Inputs!$B$6*E5440</f>
        <v>-195961.358405468</v>
      </c>
      <c r="G5440" s="43" t="n">
        <f aca="false">F5440*SQRT(($B$6-2)/C5440)</f>
        <v>-157865.946717474</v>
      </c>
    </row>
    <row r="5441" customFormat="false" ht="15" hidden="false" customHeight="false" outlineLevel="0" collapsed="false">
      <c r="A5441" s="41" t="n">
        <v>2.050307579</v>
      </c>
      <c r="B5441" s="41" t="n">
        <v>-1.1103440263</v>
      </c>
      <c r="C5441" s="41" t="n">
        <v>2.3664583599</v>
      </c>
      <c r="D5441" s="42" t="n">
        <f aca="false">$B$5*A5441</f>
        <v>5.23849083520329</v>
      </c>
      <c r="E5441" s="42" t="n">
        <f aca="false">$D$5*A5441+$F$5*B5441</f>
        <v>2.96160666815626</v>
      </c>
      <c r="F5441" s="43" t="n">
        <f aca="false">Inputs!$B$5*D5441+Inputs!$B$6*E5441</f>
        <v>375768.750112516</v>
      </c>
      <c r="G5441" s="43" t="n">
        <f aca="false">F5441*SQRT(($B$6-2)/C5441)</f>
        <v>345450.817318885</v>
      </c>
    </row>
    <row r="5442" customFormat="false" ht="15" hidden="false" customHeight="false" outlineLevel="0" collapsed="false">
      <c r="A5442" s="41" t="n">
        <v>0.7204439796</v>
      </c>
      <c r="B5442" s="41" t="n">
        <v>-2.8778501513</v>
      </c>
      <c r="C5442" s="41" t="n">
        <v>1.2629279984</v>
      </c>
      <c r="D5442" s="42" t="n">
        <f aca="false">$B$5*A5442</f>
        <v>1.84071854538659</v>
      </c>
      <c r="E5442" s="42" t="n">
        <f aca="false">$D$5*A5442+$F$5*B5442</f>
        <v>-3.25495178473045</v>
      </c>
      <c r="F5442" s="43" t="n">
        <f aca="false">Inputs!$B$5*D5442+Inputs!$B$6*E5442</f>
        <v>346819.443775182</v>
      </c>
      <c r="G5442" s="43" t="n">
        <f aca="false">F5442*SQRT(($B$6-2)/C5442)</f>
        <v>436444.615116231</v>
      </c>
    </row>
    <row r="5443" customFormat="false" ht="15" hidden="false" customHeight="false" outlineLevel="0" collapsed="false">
      <c r="A5443" s="41" t="n">
        <v>0.6686099495</v>
      </c>
      <c r="B5443" s="41" t="n">
        <v>-1.8701546165</v>
      </c>
      <c r="C5443" s="41" t="n">
        <v>2.1526203038</v>
      </c>
      <c r="D5443" s="42" t="n">
        <f aca="false">$B$5*A5443</f>
        <v>1.70828373686731</v>
      </c>
      <c r="E5443" s="42" t="n">
        <f aca="false">$D$5*A5443+$F$5*B5443</f>
        <v>-1.63826283441606</v>
      </c>
      <c r="F5443" s="43" t="n">
        <f aca="false">Inputs!$B$5*D5443+Inputs!$B$6*E5443</f>
        <v>252741.515407534</v>
      </c>
      <c r="G5443" s="43" t="n">
        <f aca="false">F5443*SQRT(($B$6-2)/C5443)</f>
        <v>243617.154832983</v>
      </c>
    </row>
    <row r="5444" customFormat="false" ht="15" hidden="false" customHeight="false" outlineLevel="0" collapsed="false">
      <c r="A5444" s="41" t="n">
        <v>-0.5249673479</v>
      </c>
      <c r="B5444" s="41" t="n">
        <v>-1.3130246618</v>
      </c>
      <c r="C5444" s="41" t="n">
        <v>3.0652863508</v>
      </c>
      <c r="D5444" s="42" t="n">
        <f aca="false">$B$5*A5444</f>
        <v>-1.34128004447821</v>
      </c>
      <c r="E5444" s="42" t="n">
        <f aca="false">$D$5*A5444+$F$5*B5444</f>
        <v>-3.51646383250112</v>
      </c>
      <c r="F5444" s="43" t="n">
        <f aca="false">Inputs!$B$5*D5444+Inputs!$B$6*E5444</f>
        <v>41695.1871772352</v>
      </c>
      <c r="G5444" s="43" t="n">
        <f aca="false">F5444*SQRT(($B$6-2)/C5444)</f>
        <v>33679.4817397056</v>
      </c>
    </row>
    <row r="5445" customFormat="false" ht="15" hidden="false" customHeight="false" outlineLevel="0" collapsed="false">
      <c r="A5445" s="41" t="n">
        <v>-0.2156114949</v>
      </c>
      <c r="B5445" s="41" t="n">
        <v>0.8387936984</v>
      </c>
      <c r="C5445" s="41" t="n">
        <v>1.1888773074</v>
      </c>
      <c r="D5445" s="42" t="n">
        <f aca="false">$B$5*A5445</f>
        <v>-0.550882634179704</v>
      </c>
      <c r="E5445" s="42" t="n">
        <f aca="false">$D$5*A5445+$F$5*B5445</f>
        <v>0.935315796671422</v>
      </c>
      <c r="F5445" s="43" t="n">
        <f aca="false">Inputs!$B$5*D5445+Inputs!$B$6*E5445</f>
        <v>-101854.053251542</v>
      </c>
      <c r="G5445" s="43" t="n">
        <f aca="false">F5445*SQRT(($B$6-2)/C5445)</f>
        <v>-132106.685168165</v>
      </c>
    </row>
    <row r="5446" customFormat="false" ht="15" hidden="false" customHeight="false" outlineLevel="0" collapsed="false">
      <c r="A5446" s="41" t="n">
        <v>-1.8573132637</v>
      </c>
      <c r="B5446" s="41" t="n">
        <v>-0.3594796895</v>
      </c>
      <c r="C5446" s="41" t="n">
        <v>2.2247346222</v>
      </c>
      <c r="D5446" s="42" t="n">
        <f aca="false">$B$5*A5446</f>
        <v>-4.74539459817993</v>
      </c>
      <c r="E5446" s="42" t="n">
        <f aca="false">$D$5*A5446+$F$5*B5446</f>
        <v>-5.04036955093535</v>
      </c>
      <c r="F5446" s="43" t="n">
        <f aca="false">Inputs!$B$5*D5446+Inputs!$B$6*E5446</f>
        <v>-222520.982271225</v>
      </c>
      <c r="G5446" s="43" t="n">
        <f aca="false">F5446*SQRT(($B$6-2)/C5446)</f>
        <v>-210982.706624346</v>
      </c>
    </row>
    <row r="5447" customFormat="false" ht="15" hidden="false" customHeight="false" outlineLevel="0" collapsed="false">
      <c r="A5447" s="41" t="n">
        <v>-0.5133687688</v>
      </c>
      <c r="B5447" s="41" t="n">
        <v>1.5810486839</v>
      </c>
      <c r="C5447" s="41" t="n">
        <v>7.0484107928</v>
      </c>
      <c r="D5447" s="42" t="n">
        <f aca="false">$B$5*A5447</f>
        <v>-1.31164592960732</v>
      </c>
      <c r="E5447" s="42" t="n">
        <f aca="false">$D$5*A5447+$F$5*B5447</f>
        <v>1.50846082028874</v>
      </c>
      <c r="F5447" s="43" t="n">
        <f aca="false">Inputs!$B$5*D5447+Inputs!$B$6*E5447</f>
        <v>-206587.633975169</v>
      </c>
      <c r="G5447" s="43" t="n">
        <f aca="false">F5447*SQRT(($B$6-2)/C5447)</f>
        <v>-110045.861792097</v>
      </c>
    </row>
    <row r="5448" customFormat="false" ht="15" hidden="false" customHeight="false" outlineLevel="0" collapsed="false">
      <c r="A5448" s="41" t="n">
        <v>0.4317610079</v>
      </c>
      <c r="B5448" s="41" t="n">
        <v>-1.1772171133</v>
      </c>
      <c r="C5448" s="41" t="n">
        <v>2.1386761454</v>
      </c>
      <c r="D5448" s="42" t="n">
        <f aca="false">$B$5*A5448</f>
        <v>1.10313989278888</v>
      </c>
      <c r="E5448" s="42" t="n">
        <f aca="false">$D$5*A5448+$F$5*B5448</f>
        <v>-1.00533976913844</v>
      </c>
      <c r="F5448" s="43" t="n">
        <f aca="false">Inputs!$B$5*D5448+Inputs!$B$6*E5448</f>
        <v>160580.97773581</v>
      </c>
      <c r="G5448" s="43" t="n">
        <f aca="false">F5448*SQRT(($B$6-2)/C5448)</f>
        <v>155287.530323614</v>
      </c>
    </row>
    <row r="5449" customFormat="false" ht="15" hidden="false" customHeight="false" outlineLevel="0" collapsed="false">
      <c r="A5449" s="41" t="n">
        <v>-0.471294379</v>
      </c>
      <c r="B5449" s="41" t="n">
        <v>1.5561042384</v>
      </c>
      <c r="C5449" s="41" t="n">
        <v>4.6234959605</v>
      </c>
      <c r="D5449" s="42" t="n">
        <f aca="false">$B$5*A5449</f>
        <v>-1.20414678771196</v>
      </c>
      <c r="E5449" s="42" t="n">
        <f aca="false">$D$5*A5449+$F$5*B5449</f>
        <v>1.56550784544466</v>
      </c>
      <c r="F5449" s="43" t="n">
        <f aca="false">Inputs!$B$5*D5449+Inputs!$B$6*E5449</f>
        <v>-198690.071043428</v>
      </c>
      <c r="G5449" s="43" t="n">
        <f aca="false">F5449*SQRT(($B$6-2)/C5449)</f>
        <v>-130679.035859322</v>
      </c>
    </row>
    <row r="5450" customFormat="false" ht="15" hidden="false" customHeight="false" outlineLevel="0" collapsed="false">
      <c r="A5450" s="41" t="n">
        <v>0.7143653168</v>
      </c>
      <c r="B5450" s="41" t="n">
        <v>-0.9182334624</v>
      </c>
      <c r="C5450" s="41" t="n">
        <v>5.1174950119</v>
      </c>
      <c r="D5450" s="42" t="n">
        <f aca="false">$B$5*A5450</f>
        <v>1.82518769543304</v>
      </c>
      <c r="E5450" s="42" t="n">
        <f aca="false">$D$5*A5450+$F$5*B5450</f>
        <v>0.114340560541291</v>
      </c>
      <c r="F5450" s="43" t="n">
        <f aca="false">Inputs!$B$5*D5450+Inputs!$B$6*E5450</f>
        <v>176801.741516239</v>
      </c>
      <c r="G5450" s="43" t="n">
        <f aca="false">F5450*SQRT(($B$6-2)/C5450)</f>
        <v>110528.130002718</v>
      </c>
    </row>
    <row r="5451" customFormat="false" ht="15" hidden="false" customHeight="false" outlineLevel="0" collapsed="false">
      <c r="A5451" s="41" t="n">
        <v>-0.2670705384</v>
      </c>
      <c r="B5451" s="41" t="n">
        <v>-0.2351091484</v>
      </c>
      <c r="C5451" s="41" t="n">
        <v>0.6216422351</v>
      </c>
      <c r="D5451" s="42" t="n">
        <f aca="false">$B$5*A5451</f>
        <v>-0.682359360171496</v>
      </c>
      <c r="E5451" s="42" t="n">
        <f aca="false">$D$5*A5451+$F$5*B5451</f>
        <v>-1.04149119610926</v>
      </c>
      <c r="F5451" s="43" t="n">
        <f aca="false">Inputs!$B$5*D5451+Inputs!$B$6*E5451</f>
        <v>-16161.3762116865</v>
      </c>
      <c r="G5451" s="43" t="n">
        <f aca="false">F5451*SQRT(($B$6-2)/C5451)</f>
        <v>-28988.3223002323</v>
      </c>
    </row>
    <row r="5452" customFormat="false" ht="15" hidden="false" customHeight="false" outlineLevel="0" collapsed="false">
      <c r="A5452" s="41" t="n">
        <v>-0.5379819272</v>
      </c>
      <c r="B5452" s="41" t="n">
        <v>-1.7102121563</v>
      </c>
      <c r="C5452" s="41" t="n">
        <v>5.2066790398</v>
      </c>
      <c r="D5452" s="42" t="n">
        <f aca="false">$B$5*A5452</f>
        <v>-1.3745320087617</v>
      </c>
      <c r="E5452" s="42" t="n">
        <f aca="false">$D$5*A5452+$F$5*B5452</f>
        <v>-4.2332744312816</v>
      </c>
      <c r="F5452" s="43" t="n">
        <f aca="false">Inputs!$B$5*D5452+Inputs!$B$6*E5452</f>
        <v>74210.52068791</v>
      </c>
      <c r="G5452" s="43" t="n">
        <f aca="false">F5452*SQRT(($B$6-2)/C5452)</f>
        <v>45993.8826868695</v>
      </c>
    </row>
    <row r="5453" customFormat="false" ht="15" hidden="false" customHeight="false" outlineLevel="0" collapsed="false">
      <c r="A5453" s="41" t="n">
        <v>-0.6776217154</v>
      </c>
      <c r="B5453" s="41" t="n">
        <v>1.3891993059</v>
      </c>
      <c r="C5453" s="41" t="n">
        <v>6.4386618049</v>
      </c>
      <c r="D5453" s="42" t="n">
        <f aca="false">$B$5*A5453</f>
        <v>-1.73130860082415</v>
      </c>
      <c r="E5453" s="42" t="n">
        <f aca="false">$D$5*A5453+$F$5*B5453</f>
        <v>0.786331678005197</v>
      </c>
      <c r="F5453" s="43" t="n">
        <f aca="false">Inputs!$B$5*D5453+Inputs!$B$6*E5453</f>
        <v>-212447.443982674</v>
      </c>
      <c r="G5453" s="43" t="n">
        <f aca="false">F5453*SQRT(($B$6-2)/C5453)</f>
        <v>-118404.634390295</v>
      </c>
    </row>
    <row r="5454" customFormat="false" ht="15" hidden="false" customHeight="false" outlineLevel="0" collapsed="false">
      <c r="A5454" s="41" t="n">
        <v>-0.3811444871</v>
      </c>
      <c r="B5454" s="41" t="n">
        <v>-0.1032536305</v>
      </c>
      <c r="C5454" s="41" t="n">
        <v>4.7599726363</v>
      </c>
      <c r="D5454" s="42" t="n">
        <f aca="false">$B$5*A5454</f>
        <v>-0.973815793791986</v>
      </c>
      <c r="E5454" s="42" t="n">
        <f aca="false">$D$5*A5454+$F$5*B5454</f>
        <v>-1.08525940404623</v>
      </c>
      <c r="F5454" s="43" t="n">
        <f aca="false">Inputs!$B$5*D5454+Inputs!$B$6*E5454</f>
        <v>-43118.6091768869</v>
      </c>
      <c r="G5454" s="43" t="n">
        <f aca="false">F5454*SQRT(($B$6-2)/C5454)</f>
        <v>-27949.7233599226</v>
      </c>
    </row>
    <row r="5455" customFormat="false" ht="15" hidden="false" customHeight="false" outlineLevel="0" collapsed="false">
      <c r="A5455" s="41" t="n">
        <v>0.1405256469</v>
      </c>
      <c r="B5455" s="41" t="n">
        <v>2.2181413947</v>
      </c>
      <c r="C5455" s="41" t="n">
        <v>2.5361073048</v>
      </c>
      <c r="D5455" s="42" t="n">
        <f aca="false">$B$5*A5455</f>
        <v>0.359039941585596</v>
      </c>
      <c r="E5455" s="42" t="n">
        <f aca="false">$D$5*A5455+$F$5*B5455</f>
        <v>4.16455625204848</v>
      </c>
      <c r="F5455" s="43" t="n">
        <f aca="false">Inputs!$B$5*D5455+Inputs!$B$6*E5455</f>
        <v>-172323.818443865</v>
      </c>
      <c r="G5455" s="43" t="n">
        <f aca="false">F5455*SQRT(($B$6-2)/C5455)</f>
        <v>-153029.970575312</v>
      </c>
    </row>
    <row r="5456" customFormat="false" ht="15" hidden="false" customHeight="false" outlineLevel="0" collapsed="false">
      <c r="A5456" s="41" t="n">
        <v>0.0088747714</v>
      </c>
      <c r="B5456" s="41" t="n">
        <v>1.0939453536</v>
      </c>
      <c r="C5456" s="41" t="n">
        <v>0.9408897794</v>
      </c>
      <c r="D5456" s="42" t="n">
        <f aca="false">$B$5*A5456</f>
        <v>0.0226748460180297</v>
      </c>
      <c r="E5456" s="42" t="n">
        <f aca="false">$D$5*A5456+$F$5*B5456</f>
        <v>1.91008226292935</v>
      </c>
      <c r="F5456" s="43" t="n">
        <f aca="false">Inputs!$B$5*D5456+Inputs!$B$6*E5456</f>
        <v>-93236.6285446643</v>
      </c>
      <c r="G5456" s="43" t="n">
        <f aca="false">F5456*SQRT(($B$6-2)/C5456)</f>
        <v>-135935.279128298</v>
      </c>
    </row>
    <row r="5457" customFormat="false" ht="15" hidden="false" customHeight="false" outlineLevel="0" collapsed="false">
      <c r="A5457" s="41" t="n">
        <v>-0.5981801721</v>
      </c>
      <c r="B5457" s="41" t="n">
        <v>-0.2593992605</v>
      </c>
      <c r="C5457" s="41" t="n">
        <v>4.930651843</v>
      </c>
      <c r="D5457" s="42" t="n">
        <f aca="false">$B$5*A5457</f>
        <v>-1.52833720239893</v>
      </c>
      <c r="E5457" s="42" t="n">
        <f aca="false">$D$5*A5457+$F$5*B5457</f>
        <v>-1.87133846255497</v>
      </c>
      <c r="F5457" s="43" t="n">
        <f aca="false">Inputs!$B$5*D5457+Inputs!$B$6*E5457</f>
        <v>-59266.7971121444</v>
      </c>
      <c r="G5457" s="43" t="n">
        <f aca="false">F5457*SQRT(($B$6-2)/C5457)</f>
        <v>-37746.2912632525</v>
      </c>
    </row>
    <row r="5458" customFormat="false" ht="15" hidden="false" customHeight="false" outlineLevel="0" collapsed="false">
      <c r="A5458" s="41" t="n">
        <v>0.0125527231</v>
      </c>
      <c r="B5458" s="41" t="n">
        <v>-0.7741329418</v>
      </c>
      <c r="C5458" s="41" t="n">
        <v>2.2453214569</v>
      </c>
      <c r="D5458" s="42" t="n">
        <f aca="false">$B$5*A5458</f>
        <v>0.0320719318358403</v>
      </c>
      <c r="E5458" s="42" t="n">
        <f aca="false">$D$5*A5458+$F$5*B5458</f>
        <v>-1.30685938092011</v>
      </c>
      <c r="F5458" s="43" t="n">
        <f aca="false">Inputs!$B$5*D5458+Inputs!$B$6*E5458</f>
        <v>68550.1622295896</v>
      </c>
      <c r="G5458" s="43" t="n">
        <f aca="false">F5458*SQRT(($B$6-2)/C5458)</f>
        <v>64697.0117008908</v>
      </c>
    </row>
    <row r="5459" customFormat="false" ht="15" hidden="false" customHeight="false" outlineLevel="0" collapsed="false">
      <c r="A5459" s="41" t="n">
        <v>-0.2037177806</v>
      </c>
      <c r="B5459" s="41" t="n">
        <v>0.8880509358</v>
      </c>
      <c r="C5459" s="41" t="n">
        <v>2.8497001161</v>
      </c>
      <c r="D5459" s="42" t="n">
        <f aca="false">$B$5*A5459</f>
        <v>-0.52049445535462</v>
      </c>
      <c r="E5459" s="42" t="n">
        <f aca="false">$D$5*A5459+$F$5*B5459</f>
        <v>1.0486725910583</v>
      </c>
      <c r="F5459" s="43" t="n">
        <f aca="false">Inputs!$B$5*D5459+Inputs!$B$6*E5459</f>
        <v>-104483.075088377</v>
      </c>
      <c r="G5459" s="43" t="n">
        <f aca="false">F5459*SQRT(($B$6-2)/C5459)</f>
        <v>-87530.8939296374</v>
      </c>
    </row>
    <row r="5460" customFormat="false" ht="15" hidden="false" customHeight="false" outlineLevel="0" collapsed="false">
      <c r="A5460" s="41" t="n">
        <v>-0.8003645611</v>
      </c>
      <c r="B5460" s="41" t="n">
        <v>8.9031E-005</v>
      </c>
      <c r="C5460" s="41" t="n">
        <v>1.6628347226</v>
      </c>
      <c r="D5460" s="42" t="n">
        <f aca="false">$B$5*A5460</f>
        <v>-2.04491387589211</v>
      </c>
      <c r="E5460" s="42" t="n">
        <f aca="false">$D$5*A5460+$F$5*B5460</f>
        <v>-1.90438402988092</v>
      </c>
      <c r="F5460" s="43" t="n">
        <f aca="false">Inputs!$B$5*D5460+Inputs!$B$6*E5460</f>
        <v>-109272.186095165</v>
      </c>
      <c r="G5460" s="43" t="n">
        <f aca="false">F5460*SQRT(($B$6-2)/C5460)</f>
        <v>-119839.527251691</v>
      </c>
    </row>
    <row r="5461" customFormat="false" ht="15" hidden="false" customHeight="false" outlineLevel="0" collapsed="false">
      <c r="A5461" s="41" t="n">
        <v>0.7087335517</v>
      </c>
      <c r="B5461" s="41" t="n">
        <v>-0.8244660488</v>
      </c>
      <c r="C5461" s="41" t="n">
        <v>3.0931820736</v>
      </c>
      <c r="D5461" s="42" t="n">
        <f aca="false">$B$5*A5461</f>
        <v>1.81079865928815</v>
      </c>
      <c r="E5461" s="42" t="n">
        <f aca="false">$D$5*A5461+$F$5*B5461</f>
        <v>0.262851633086122</v>
      </c>
      <c r="F5461" s="43" t="n">
        <f aca="false">Inputs!$B$5*D5461+Inputs!$B$6*E5461</f>
        <v>167937.284274509</v>
      </c>
      <c r="G5461" s="43" t="n">
        <f aca="false">F5461*SQRT(($B$6-2)/C5461)</f>
        <v>135039.05230505</v>
      </c>
    </row>
    <row r="5462" customFormat="false" ht="15" hidden="false" customHeight="false" outlineLevel="0" collapsed="false">
      <c r="A5462" s="41" t="n">
        <v>1.0954137926</v>
      </c>
      <c r="B5462" s="41" t="n">
        <v>0.0728834797</v>
      </c>
      <c r="C5462" s="41" t="n">
        <v>2.9529806652</v>
      </c>
      <c r="D5462" s="42" t="n">
        <f aca="false">$B$5*A5462</f>
        <v>2.79875818246213</v>
      </c>
      <c r="E5462" s="42" t="n">
        <f aca="false">$D$5*A5462+$F$5*B5462</f>
        <v>2.73248445936774</v>
      </c>
      <c r="F5462" s="43" t="n">
        <f aca="false">Inputs!$B$5*D5462+Inputs!$B$6*E5462</f>
        <v>143251.595277826</v>
      </c>
      <c r="G5462" s="43" t="n">
        <f aca="false">F5462*SQRT(($B$6-2)/C5462)</f>
        <v>117891.95324293</v>
      </c>
    </row>
    <row r="5463" customFormat="false" ht="15" hidden="false" customHeight="false" outlineLevel="0" collapsed="false">
      <c r="A5463" s="41" t="n">
        <v>-0.1651225633</v>
      </c>
      <c r="B5463" s="41" t="n">
        <v>-2.0081478058</v>
      </c>
      <c r="C5463" s="41" t="n">
        <v>1.3335294411</v>
      </c>
      <c r="D5463" s="42" t="n">
        <f aca="false">$B$5*A5463</f>
        <v>-0.421884522786679</v>
      </c>
      <c r="E5463" s="42" t="n">
        <f aca="false">$D$5*A5463+$F$5*B5463</f>
        <v>-3.86048153039583</v>
      </c>
      <c r="F5463" s="43" t="n">
        <f aca="false">Inputs!$B$5*D5463+Inputs!$B$6*E5463</f>
        <v>150835.624241124</v>
      </c>
      <c r="G5463" s="43" t="n">
        <f aca="false">F5463*SQRT(($B$6-2)/C5463)</f>
        <v>184721.573211242</v>
      </c>
    </row>
    <row r="5464" customFormat="false" ht="15" hidden="false" customHeight="false" outlineLevel="0" collapsed="false">
      <c r="A5464" s="41" t="n">
        <v>-0.373612442</v>
      </c>
      <c r="B5464" s="41" t="n">
        <v>0.3715924161</v>
      </c>
      <c r="C5464" s="41" t="n">
        <v>4.4725168062</v>
      </c>
      <c r="D5464" s="42" t="n">
        <f aca="false">$B$5*A5464</f>
        <v>-0.954571583981313</v>
      </c>
      <c r="E5464" s="42" t="n">
        <f aca="false">$D$5*A5464+$F$5*B5464</f>
        <v>-0.247398510363273</v>
      </c>
      <c r="F5464" s="43" t="n">
        <f aca="false">Inputs!$B$5*D5464+Inputs!$B$6*E5464</f>
        <v>-83087.2328799677</v>
      </c>
      <c r="G5464" s="43" t="n">
        <f aca="false">F5464*SQRT(($B$6-2)/C5464)</f>
        <v>-55561.4156755996</v>
      </c>
    </row>
    <row r="5465" customFormat="false" ht="15" hidden="false" customHeight="false" outlineLevel="0" collapsed="false">
      <c r="A5465" s="41" t="n">
        <v>1.7453450188</v>
      </c>
      <c r="B5465" s="41" t="n">
        <v>0.5678891541</v>
      </c>
      <c r="C5465" s="41" t="n">
        <v>9.2185217087</v>
      </c>
      <c r="D5465" s="42" t="n">
        <f aca="false">$B$5*A5465</f>
        <v>4.45931819152268</v>
      </c>
      <c r="E5465" s="42" t="n">
        <f aca="false">$D$5*A5465+$F$5*B5465</f>
        <v>5.13380114550474</v>
      </c>
      <c r="F5465" s="43" t="n">
        <f aca="false">Inputs!$B$5*D5465+Inputs!$B$6*E5465</f>
        <v>189241.761877031</v>
      </c>
      <c r="G5465" s="43" t="n">
        <f aca="false">F5465*SQRT(($B$6-2)/C5465)</f>
        <v>88145.7422566807</v>
      </c>
    </row>
    <row r="5466" customFormat="false" ht="15" hidden="false" customHeight="false" outlineLevel="0" collapsed="false">
      <c r="A5466" s="41" t="n">
        <v>1.1262162318</v>
      </c>
      <c r="B5466" s="41" t="n">
        <v>-1.2091045736</v>
      </c>
      <c r="C5466" s="41" t="n">
        <v>6.7970679199</v>
      </c>
      <c r="D5466" s="42" t="n">
        <f aca="false">$B$5*A5466</f>
        <v>2.87745773813066</v>
      </c>
      <c r="E5466" s="42" t="n">
        <f aca="false">$D$5*A5466+$F$5*B5466</f>
        <v>0.592115933265974</v>
      </c>
      <c r="F5466" s="43" t="n">
        <f aca="false">Inputs!$B$5*D5466+Inputs!$B$6*E5466</f>
        <v>258139.977149767</v>
      </c>
      <c r="G5466" s="43" t="n">
        <f aca="false">F5466*SQRT(($B$6-2)/C5466)</f>
        <v>140026.250652947</v>
      </c>
    </row>
    <row r="5467" customFormat="false" ht="15" hidden="false" customHeight="false" outlineLevel="0" collapsed="false">
      <c r="A5467" s="41" t="n">
        <v>-0.1268224957</v>
      </c>
      <c r="B5467" s="41" t="n">
        <v>1.2207464423</v>
      </c>
      <c r="C5467" s="41" t="n">
        <v>9.7435494447</v>
      </c>
      <c r="D5467" s="42" t="n">
        <f aca="false">$B$5*A5467</f>
        <v>-0.324028691220118</v>
      </c>
      <c r="E5467" s="42" t="n">
        <f aca="false">$D$5*A5467+$F$5*B5467</f>
        <v>1.80613176273878</v>
      </c>
      <c r="F5467" s="43" t="n">
        <f aca="false">Inputs!$B$5*D5467+Inputs!$B$6*E5467</f>
        <v>-122709.457258951</v>
      </c>
      <c r="G5467" s="43" t="n">
        <f aca="false">F5467*SQRT(($B$6-2)/C5467)</f>
        <v>-55594.8338170474</v>
      </c>
    </row>
    <row r="5468" customFormat="false" ht="15" hidden="false" customHeight="false" outlineLevel="0" collapsed="false">
      <c r="A5468" s="41" t="n">
        <v>-0.8877335504</v>
      </c>
      <c r="B5468" s="41" t="n">
        <v>0.965222629</v>
      </c>
      <c r="C5468" s="41" t="n">
        <v>2.1383777672</v>
      </c>
      <c r="D5468" s="42" t="n">
        <f aca="false">$B$5*A5468</f>
        <v>-2.26813972474365</v>
      </c>
      <c r="E5468" s="42" t="n">
        <f aca="false">$D$5*A5468+$F$5*B5468</f>
        <v>-0.445747219919082</v>
      </c>
      <c r="F5468" s="43" t="n">
        <f aca="false">Inputs!$B$5*D5468+Inputs!$B$6*E5468</f>
        <v>-204526.611478411</v>
      </c>
      <c r="G5468" s="43" t="n">
        <f aca="false">F5468*SQRT(($B$6-2)/C5468)</f>
        <v>-197798.323287912</v>
      </c>
    </row>
    <row r="5469" customFormat="false" ht="15" hidden="false" customHeight="false" outlineLevel="0" collapsed="false">
      <c r="A5469" s="41" t="n">
        <v>0.7333178646</v>
      </c>
      <c r="B5469" s="41" t="n">
        <v>0.2747236484</v>
      </c>
      <c r="C5469" s="41" t="n">
        <v>1.4900244949</v>
      </c>
      <c r="D5469" s="42" t="n">
        <f aca="false">$B$5*A5469</f>
        <v>1.87361103882353</v>
      </c>
      <c r="E5469" s="42" t="n">
        <f aca="false">$D$5*A5469+$F$5*B5469</f>
        <v>2.21937177038742</v>
      </c>
      <c r="F5469" s="43" t="n">
        <f aca="false">Inputs!$B$5*D5469+Inputs!$B$6*E5469</f>
        <v>76392.5153629821</v>
      </c>
      <c r="G5469" s="43" t="n">
        <f aca="false">F5469*SQRT(($B$6-2)/C5469)</f>
        <v>88505.2644472253</v>
      </c>
    </row>
    <row r="5470" customFormat="false" ht="15" hidden="false" customHeight="false" outlineLevel="0" collapsed="false">
      <c r="A5470" s="41" t="n">
        <v>-0.3287026251</v>
      </c>
      <c r="B5470" s="41" t="n">
        <v>-0.9862951546</v>
      </c>
      <c r="C5470" s="41" t="n">
        <v>0.5159775124</v>
      </c>
      <c r="D5470" s="42" t="n">
        <f aca="false">$B$5*A5470</f>
        <v>-0.839827988117491</v>
      </c>
      <c r="E5470" s="42" t="n">
        <f aca="false">$D$5*A5470+$F$5*B5470</f>
        <v>-2.4852563555585</v>
      </c>
      <c r="F5470" s="43" t="n">
        <f aca="false">Inputs!$B$5*D5470+Inputs!$B$6*E5470</f>
        <v>40280.018966176</v>
      </c>
      <c r="G5470" s="43" t="n">
        <f aca="false">F5470*SQRT(($B$6-2)/C5470)</f>
        <v>79302.9379515448</v>
      </c>
    </row>
    <row r="5471" customFormat="false" ht="15" hidden="false" customHeight="false" outlineLevel="0" collapsed="false">
      <c r="A5471" s="41" t="n">
        <v>1.7753792941</v>
      </c>
      <c r="B5471" s="41" t="n">
        <v>0.6318625177</v>
      </c>
      <c r="C5471" s="41" t="n">
        <v>2.6292735008</v>
      </c>
      <c r="D5471" s="42" t="n">
        <f aca="false">$B$5*A5471</f>
        <v>4.53605510529722</v>
      </c>
      <c r="E5471" s="42" t="n">
        <f aca="false">$D$5*A5471+$F$5*B5471</f>
        <v>5.31573598580826</v>
      </c>
      <c r="F5471" s="43" t="n">
        <f aca="false">Inputs!$B$5*D5471+Inputs!$B$6*E5471</f>
        <v>187818.711239309</v>
      </c>
      <c r="G5471" s="43" t="n">
        <f aca="false">F5471*SQRT(($B$6-2)/C5471)</f>
        <v>163808.325876976</v>
      </c>
    </row>
    <row r="5472" customFormat="false" ht="15" hidden="false" customHeight="false" outlineLevel="0" collapsed="false">
      <c r="A5472" s="41" t="n">
        <v>0.3406161247</v>
      </c>
      <c r="B5472" s="41" t="n">
        <v>-0.4128497482</v>
      </c>
      <c r="C5472" s="41" t="n">
        <v>2.9236495174</v>
      </c>
      <c r="D5472" s="42" t="n">
        <f aca="false">$B$5*A5472</f>
        <v>0.870266717949547</v>
      </c>
      <c r="E5472" s="42" t="n">
        <f aca="false">$D$5*A5472+$F$5*B5472</f>
        <v>0.0976400101656358</v>
      </c>
      <c r="F5472" s="43" t="n">
        <f aca="false">Inputs!$B$5*D5472+Inputs!$B$6*E5472</f>
        <v>82144.6712866729</v>
      </c>
      <c r="G5472" s="43" t="n">
        <f aca="false">F5472*SQRT(($B$6-2)/C5472)</f>
        <v>67940.9694406209</v>
      </c>
    </row>
    <row r="5473" customFormat="false" ht="15" hidden="false" customHeight="false" outlineLevel="0" collapsed="false">
      <c r="A5473" s="41" t="n">
        <v>0.0378716296</v>
      </c>
      <c r="B5473" s="41" t="n">
        <v>0.16471727</v>
      </c>
      <c r="C5473" s="41" t="n">
        <v>3.4420974816</v>
      </c>
      <c r="D5473" s="42" t="n">
        <f aca="false">$B$5*A5473</f>
        <v>0.0967611818859758</v>
      </c>
      <c r="E5473" s="42" t="n">
        <f aca="false">$D$5*A5473+$F$5*B5473</f>
        <v>0.374543484927116</v>
      </c>
      <c r="F5473" s="43" t="n">
        <f aca="false">Inputs!$B$5*D5473+Inputs!$B$6*E5473</f>
        <v>-9051.05605775823</v>
      </c>
      <c r="G5473" s="43" t="n">
        <f aca="false">F5473*SQRT(($B$6-2)/C5473)</f>
        <v>-6899.26251047099</v>
      </c>
    </row>
    <row r="5474" customFormat="false" ht="15" hidden="false" customHeight="false" outlineLevel="0" collapsed="false">
      <c r="A5474" s="41" t="n">
        <v>0.3998756847</v>
      </c>
      <c r="B5474" s="41" t="n">
        <v>0.7343402885</v>
      </c>
      <c r="C5474" s="41" t="n">
        <v>1.2746322155</v>
      </c>
      <c r="D5474" s="42" t="n">
        <f aca="false">$B$5*A5474</f>
        <v>1.02167359228281</v>
      </c>
      <c r="E5474" s="42" t="n">
        <f aca="false">$D$5*A5474+$F$5*B5474</f>
        <v>2.21955725854216</v>
      </c>
      <c r="F5474" s="43" t="n">
        <f aca="false">Inputs!$B$5*D5474+Inputs!$B$6*E5474</f>
        <v>-8810.50369882768</v>
      </c>
      <c r="G5474" s="43" t="n">
        <f aca="false">F5474*SQRT(($B$6-2)/C5474)</f>
        <v>-11036.2947367423</v>
      </c>
    </row>
    <row r="5475" customFormat="false" ht="15" hidden="false" customHeight="false" outlineLevel="0" collapsed="false">
      <c r="A5475" s="41" t="n">
        <v>-0.7824715259</v>
      </c>
      <c r="B5475" s="41" t="n">
        <v>-1.4665969655</v>
      </c>
      <c r="C5475" s="41" t="n">
        <v>3.9205446487</v>
      </c>
      <c r="D5475" s="42" t="n">
        <f aca="false">$B$5*A5475</f>
        <v>-1.99919756392545</v>
      </c>
      <c r="E5475" s="42" t="n">
        <f aca="false">$D$5*A5475+$F$5*B5475</f>
        <v>-4.39439774750867</v>
      </c>
      <c r="F5475" s="43" t="n">
        <f aca="false">Inputs!$B$5*D5475+Inputs!$B$6*E5475</f>
        <v>19800.1309828887</v>
      </c>
      <c r="G5475" s="43" t="n">
        <f aca="false">F5475*SQRT(($B$6-2)/C5475)</f>
        <v>14141.9682866148</v>
      </c>
    </row>
    <row r="5476" customFormat="false" ht="15" hidden="false" customHeight="false" outlineLevel="0" collapsed="false">
      <c r="A5476" s="41" t="n">
        <v>0.0842808513</v>
      </c>
      <c r="B5476" s="41" t="n">
        <v>-1.7472173373</v>
      </c>
      <c r="C5476" s="41" t="n">
        <v>3.2546704188</v>
      </c>
      <c r="D5476" s="42" t="n">
        <f aca="false">$B$5*A5476</f>
        <v>0.21533572408366</v>
      </c>
      <c r="E5476" s="42" t="n">
        <f aca="false">$D$5*A5476+$F$5*B5476</f>
        <v>-2.81644398820665</v>
      </c>
      <c r="F5476" s="43" t="n">
        <f aca="false">Inputs!$B$5*D5476+Inputs!$B$6*E5476</f>
        <v>162355.771818699</v>
      </c>
      <c r="G5476" s="43" t="n">
        <f aca="false">F5476*SQRT(($B$6-2)/C5476)</f>
        <v>127270.931306674</v>
      </c>
    </row>
    <row r="5477" customFormat="false" ht="15" hidden="false" customHeight="false" outlineLevel="0" collapsed="false">
      <c r="A5477" s="41" t="n">
        <v>-0.323660995</v>
      </c>
      <c r="B5477" s="41" t="n">
        <v>-0.5091898301</v>
      </c>
      <c r="C5477" s="41" t="n">
        <v>3.969735184</v>
      </c>
      <c r="D5477" s="42" t="n">
        <f aca="false">$B$5*A5477</f>
        <v>-0.826946733936976</v>
      </c>
      <c r="E5477" s="42" t="n">
        <f aca="false">$D$5*A5477+$F$5*B5477</f>
        <v>-1.64942042772189</v>
      </c>
      <c r="F5477" s="43" t="n">
        <f aca="false">Inputs!$B$5*D5477+Inputs!$B$6*E5477</f>
        <v>-223.652007603348</v>
      </c>
      <c r="G5477" s="43" t="n">
        <f aca="false">F5477*SQRT(($B$6-2)/C5477)</f>
        <v>-158.747549679396</v>
      </c>
    </row>
    <row r="5478" customFormat="false" ht="15" hidden="false" customHeight="false" outlineLevel="0" collapsed="false">
      <c r="A5478" s="41" t="n">
        <v>0.4917481922</v>
      </c>
      <c r="B5478" s="41" t="n">
        <v>1.9825970355</v>
      </c>
      <c r="C5478" s="41" t="n">
        <v>4.6189537951</v>
      </c>
      <c r="D5478" s="42" t="n">
        <f aca="false">$B$5*A5478</f>
        <v>1.25640583122845</v>
      </c>
      <c r="E5478" s="42" t="n">
        <f aca="false">$D$5*A5478+$F$5*B5478</f>
        <v>4.59359625124419</v>
      </c>
      <c r="F5478" s="43" t="n">
        <f aca="false">Inputs!$B$5*D5478+Inputs!$B$6*E5478</f>
        <v>-104039.229439365</v>
      </c>
      <c r="G5478" s="43" t="n">
        <f aca="false">F5478*SQRT(($B$6-2)/C5478)</f>
        <v>-68460.5392790954</v>
      </c>
    </row>
    <row r="5479" customFormat="false" ht="15" hidden="false" customHeight="false" outlineLevel="0" collapsed="false">
      <c r="A5479" s="41" t="n">
        <v>-1.9445906239</v>
      </c>
      <c r="B5479" s="41" t="n">
        <v>2.2741850303</v>
      </c>
      <c r="C5479" s="41" t="n">
        <v>3.5584847928</v>
      </c>
      <c r="D5479" s="42" t="n">
        <f aca="false">$B$5*A5479</f>
        <v>-4.96838633669334</v>
      </c>
      <c r="E5479" s="42" t="n">
        <f aca="false">$D$5*A5479+$F$5*B5479</f>
        <v>-0.700388004300212</v>
      </c>
      <c r="F5479" s="43" t="n">
        <f aca="false">Inputs!$B$5*D5479+Inputs!$B$6*E5479</f>
        <v>-461819.233454323</v>
      </c>
      <c r="G5479" s="43" t="n">
        <f aca="false">F5479*SQRT(($B$6-2)/C5479)</f>
        <v>-346221.837372537</v>
      </c>
    </row>
    <row r="5480" customFormat="false" ht="15" hidden="false" customHeight="false" outlineLevel="0" collapsed="false">
      <c r="A5480" s="41" t="n">
        <v>-0.2330751591</v>
      </c>
      <c r="B5480" s="41" t="n">
        <v>0.3478086822</v>
      </c>
      <c r="C5480" s="41" t="n">
        <v>6.6601935182</v>
      </c>
      <c r="D5480" s="42" t="n">
        <f aca="false">$B$5*A5480</f>
        <v>-0.595501912671269</v>
      </c>
      <c r="E5480" s="42" t="n">
        <f aca="false">$D$5*A5480+$F$5*B5480</f>
        <v>0.0459538684475839</v>
      </c>
      <c r="F5480" s="43" t="n">
        <f aca="false">Inputs!$B$5*D5480+Inputs!$B$6*E5480</f>
        <v>-61847.8846895061</v>
      </c>
      <c r="G5480" s="43" t="n">
        <f aca="false">F5480*SQRT(($B$6-2)/C5480)</f>
        <v>-33891.9396412559</v>
      </c>
    </row>
    <row r="5481" customFormat="false" ht="15" hidden="false" customHeight="false" outlineLevel="0" collapsed="false">
      <c r="A5481" s="41" t="n">
        <v>-1.4148321576</v>
      </c>
      <c r="B5481" s="41" t="n">
        <v>0.9968715702</v>
      </c>
      <c r="C5481" s="41" t="n">
        <v>4.3871536871</v>
      </c>
      <c r="D5481" s="42" t="n">
        <f aca="false">$B$5*A5481</f>
        <v>-3.61486508992634</v>
      </c>
      <c r="E5481" s="42" t="n">
        <f aca="false">$D$5*A5481+$F$5*B5481</f>
        <v>-1.64537501661377</v>
      </c>
      <c r="F5481" s="43" t="n">
        <f aca="false">Inputs!$B$5*D5481+Inputs!$B$6*E5481</f>
        <v>-279217.758161946</v>
      </c>
      <c r="G5481" s="43" t="n">
        <f aca="false">F5481*SQRT(($B$6-2)/C5481)</f>
        <v>-188523.984193828</v>
      </c>
    </row>
    <row r="5482" customFormat="false" ht="15" hidden="false" customHeight="false" outlineLevel="0" collapsed="false">
      <c r="A5482" s="41" t="n">
        <v>0.0414725364</v>
      </c>
      <c r="B5482" s="41" t="n">
        <v>-0.0614674112</v>
      </c>
      <c r="C5482" s="41" t="n">
        <v>3.3277735543</v>
      </c>
      <c r="D5482" s="42" t="n">
        <f aca="false">$B$5*A5482</f>
        <v>0.105961419676357</v>
      </c>
      <c r="E5482" s="42" t="n">
        <f aca="false">$D$5*A5482+$F$5*B5482</f>
        <v>-0.0074509627485977</v>
      </c>
      <c r="F5482" s="43" t="n">
        <f aca="false">Inputs!$B$5*D5482+Inputs!$B$6*E5482</f>
        <v>10968.6901050656</v>
      </c>
      <c r="G5482" s="43" t="n">
        <f aca="false">F5482*SQRT(($B$6-2)/C5482)</f>
        <v>8503.40533906416</v>
      </c>
    </row>
    <row r="5483" customFormat="false" ht="15" hidden="false" customHeight="false" outlineLevel="0" collapsed="false">
      <c r="A5483" s="41" t="n">
        <v>-1.9373851149</v>
      </c>
      <c r="B5483" s="41" t="n">
        <v>0.0737968138</v>
      </c>
      <c r="C5483" s="41" t="n">
        <v>1.863167519</v>
      </c>
      <c r="D5483" s="42" t="n">
        <f aca="false">$B$5*A5483</f>
        <v>-4.94997641944674</v>
      </c>
      <c r="E5483" s="42" t="n">
        <f aca="false">$D$5*A5483+$F$5*B5483</f>
        <v>-4.48274979641643</v>
      </c>
      <c r="F5483" s="43" t="n">
        <f aca="false">Inputs!$B$5*D5483+Inputs!$B$6*E5483</f>
        <v>-270860.152123852</v>
      </c>
      <c r="G5483" s="43" t="n">
        <f aca="false">F5483*SQRT(($B$6-2)/C5483)</f>
        <v>-280630.043544693</v>
      </c>
    </row>
    <row r="5484" customFormat="false" ht="15" hidden="false" customHeight="false" outlineLevel="0" collapsed="false">
      <c r="A5484" s="41" t="n">
        <v>0.8458283238</v>
      </c>
      <c r="B5484" s="41" t="n">
        <v>-0.2362786355</v>
      </c>
      <c r="C5484" s="41" t="n">
        <v>2.6911844499</v>
      </c>
      <c r="D5484" s="42" t="n">
        <f aca="false">$B$5*A5484</f>
        <v>2.1610727911091</v>
      </c>
      <c r="E5484" s="42" t="n">
        <f aca="false">$D$5*A5484+$F$5*B5484</f>
        <v>1.60472997950694</v>
      </c>
      <c r="F5484" s="43" t="n">
        <f aca="false">Inputs!$B$5*D5484+Inputs!$B$6*E5484</f>
        <v>135870.780135563</v>
      </c>
      <c r="G5484" s="43" t="n">
        <f aca="false">F5484*SQRT(($B$6-2)/C5484)</f>
        <v>117130.32127301</v>
      </c>
    </row>
    <row r="5485" customFormat="false" ht="15" hidden="false" customHeight="false" outlineLevel="0" collapsed="false">
      <c r="A5485" s="41" t="n">
        <v>1.1741993456</v>
      </c>
      <c r="B5485" s="41" t="n">
        <v>1.1328951719</v>
      </c>
      <c r="C5485" s="41" t="n">
        <v>0.8945309274</v>
      </c>
      <c r="D5485" s="42" t="n">
        <f aca="false">$B$5*A5485</f>
        <v>3.0000535400778</v>
      </c>
      <c r="E5485" s="42" t="n">
        <f aca="false">$D$5*A5485+$F$5*B5485</f>
        <v>4.75033080860101</v>
      </c>
      <c r="F5485" s="43" t="n">
        <f aca="false">Inputs!$B$5*D5485+Inputs!$B$6*E5485</f>
        <v>62488.8135777302</v>
      </c>
      <c r="G5485" s="43" t="n">
        <f aca="false">F5485*SQRT(($B$6-2)/C5485)</f>
        <v>93437.1529216575</v>
      </c>
    </row>
    <row r="5486" customFormat="false" ht="15" hidden="false" customHeight="false" outlineLevel="0" collapsed="false">
      <c r="A5486" s="41" t="n">
        <v>-0.6410953827</v>
      </c>
      <c r="B5486" s="41" t="n">
        <v>1.5951138588</v>
      </c>
      <c r="C5486" s="41" t="n">
        <v>5.7637077922</v>
      </c>
      <c r="D5486" s="42" t="n">
        <f aca="false">$B$5*A5486</f>
        <v>-1.63798462297207</v>
      </c>
      <c r="E5486" s="42" t="n">
        <f aca="false">$D$5*A5486+$F$5*B5486</f>
        <v>1.22881108653586</v>
      </c>
      <c r="F5486" s="43" t="n">
        <f aca="false">Inputs!$B$5*D5486+Inputs!$B$6*E5486</f>
        <v>-225239.016624</v>
      </c>
      <c r="G5486" s="43" t="n">
        <f aca="false">F5486*SQRT(($B$6-2)/C5486)</f>
        <v>-132680.666042897</v>
      </c>
    </row>
    <row r="5487" customFormat="false" ht="15" hidden="false" customHeight="false" outlineLevel="0" collapsed="false">
      <c r="A5487" s="41" t="n">
        <v>0.0452949643</v>
      </c>
      <c r="B5487" s="41" t="n">
        <v>0.0497452508</v>
      </c>
      <c r="C5487" s="41" t="n">
        <v>1.8745144659</v>
      </c>
      <c r="D5487" s="42" t="n">
        <f aca="false">$B$5*A5487</f>
        <v>0.115727639012161</v>
      </c>
      <c r="E5487" s="42" t="n">
        <f aca="false">$D$5*A5487+$F$5*B5487</f>
        <v>0.193680676548216</v>
      </c>
      <c r="F5487" s="43" t="n">
        <f aca="false">Inputs!$B$5*D5487+Inputs!$B$6*E5487</f>
        <v>1888.7300738053</v>
      </c>
      <c r="G5487" s="43" t="n">
        <f aca="false">F5487*SQRT(($B$6-2)/C5487)</f>
        <v>1950.92464616042</v>
      </c>
    </row>
    <row r="5488" customFormat="false" ht="15" hidden="false" customHeight="false" outlineLevel="0" collapsed="false">
      <c r="A5488" s="41" t="n">
        <v>0.0989812226</v>
      </c>
      <c r="B5488" s="41" t="n">
        <v>0.0693157509</v>
      </c>
      <c r="C5488" s="41" t="n">
        <v>1.4607623802</v>
      </c>
      <c r="D5488" s="42" t="n">
        <f aca="false">$B$5*A5488</f>
        <v>0.252894849903551</v>
      </c>
      <c r="E5488" s="42" t="n">
        <f aca="false">$D$5*A5488+$F$5*B5488</f>
        <v>0.355225093657738</v>
      </c>
      <c r="F5488" s="43" t="n">
        <f aca="false">Inputs!$B$5*D5488+Inputs!$B$6*E5488</f>
        <v>7528.23030746813</v>
      </c>
      <c r="G5488" s="43" t="n">
        <f aca="false">F5488*SQRT(($B$6-2)/C5488)</f>
        <v>8808.82752665164</v>
      </c>
    </row>
    <row r="5489" customFormat="false" ht="15" hidden="false" customHeight="false" outlineLevel="0" collapsed="false">
      <c r="A5489" s="41" t="n">
        <v>-2.6301333567</v>
      </c>
      <c r="B5489" s="41" t="n">
        <v>-0.1855063982</v>
      </c>
      <c r="C5489" s="41" t="n">
        <v>1.0273806541</v>
      </c>
      <c r="D5489" s="42" t="n">
        <f aca="false">$B$5*A5489</f>
        <v>-6.719932963012</v>
      </c>
      <c r="E5489" s="42" t="n">
        <f aca="false">$D$5*A5489+$F$5*B5489</f>
        <v>-6.57895543488108</v>
      </c>
      <c r="F5489" s="43" t="n">
        <f aca="false">Inputs!$B$5*D5489+Inputs!$B$6*E5489</f>
        <v>-343045.524557145</v>
      </c>
      <c r="G5489" s="43" t="n">
        <f aca="false">F5489*SQRT(($B$6-2)/C5489)</f>
        <v>-478631.264782963</v>
      </c>
    </row>
    <row r="5490" customFormat="false" ht="15" hidden="false" customHeight="false" outlineLevel="0" collapsed="false">
      <c r="A5490" s="41" t="n">
        <v>-1.3639464717</v>
      </c>
      <c r="B5490" s="41" t="n">
        <v>1.6263357022</v>
      </c>
      <c r="C5490" s="41" t="n">
        <v>1.7500120615</v>
      </c>
      <c r="D5490" s="42" t="n">
        <f aca="false">$B$5*A5490</f>
        <v>-3.48485328001039</v>
      </c>
      <c r="E5490" s="42" t="n">
        <f aca="false">$D$5*A5490+$F$5*B5490</f>
        <v>-0.437364420912987</v>
      </c>
      <c r="F5490" s="43" t="n">
        <f aca="false">Inputs!$B$5*D5490+Inputs!$B$6*E5490</f>
        <v>-326617.10695539</v>
      </c>
      <c r="G5490" s="43" t="n">
        <f aca="false">F5490*SQRT(($B$6-2)/C5490)</f>
        <v>-349167.171261083</v>
      </c>
    </row>
    <row r="5491" customFormat="false" ht="15" hidden="false" customHeight="false" outlineLevel="0" collapsed="false">
      <c r="A5491" s="41" t="n">
        <v>1.5860829917</v>
      </c>
      <c r="B5491" s="41" t="n">
        <v>0.8519383325</v>
      </c>
      <c r="C5491" s="41" t="n">
        <v>2.2068027707</v>
      </c>
      <c r="D5491" s="42" t="n">
        <f aca="false">$B$5*A5491</f>
        <v>4.05240721001708</v>
      </c>
      <c r="E5491" s="42" t="n">
        <f aca="false">$D$5*A5491+$F$5*B5491</f>
        <v>5.24530348072602</v>
      </c>
      <c r="F5491" s="43" t="n">
        <f aca="false">Inputs!$B$5*D5491+Inputs!$B$6*E5491</f>
        <v>142975.546965407</v>
      </c>
      <c r="G5491" s="43" t="n">
        <f aca="false">F5491*SQRT(($B$6-2)/C5491)</f>
        <v>136111.557700742</v>
      </c>
    </row>
    <row r="5492" customFormat="false" ht="15" hidden="false" customHeight="false" outlineLevel="0" collapsed="false">
      <c r="A5492" s="41" t="n">
        <v>-0.2384674373</v>
      </c>
      <c r="B5492" s="41" t="n">
        <v>-1.0080149366</v>
      </c>
      <c r="C5492" s="41" t="n">
        <v>7.5855358753</v>
      </c>
      <c r="D5492" s="42" t="n">
        <f aca="false">$B$5*A5492</f>
        <v>-0.609279065046301</v>
      </c>
      <c r="E5492" s="42" t="n">
        <f aca="false">$D$5*A5492+$F$5*B5492</f>
        <v>-2.30803831243135</v>
      </c>
      <c r="F5492" s="43" t="n">
        <f aca="false">Inputs!$B$5*D5492+Inputs!$B$6*E5492</f>
        <v>54474.0091169375</v>
      </c>
      <c r="G5492" s="43" t="n">
        <f aca="false">F5492*SQRT(($B$6-2)/C5492)</f>
        <v>27971.2067698852</v>
      </c>
    </row>
    <row r="5493" customFormat="false" ht="15" hidden="false" customHeight="false" outlineLevel="0" collapsed="false">
      <c r="A5493" s="41" t="n">
        <v>-0.6575810013</v>
      </c>
      <c r="B5493" s="41" t="n">
        <v>1.9426419064</v>
      </c>
      <c r="C5493" s="41" t="n">
        <v>1.8402669831</v>
      </c>
      <c r="D5493" s="42" t="n">
        <f aca="false">$B$5*A5493</f>
        <v>-1.68010501643561</v>
      </c>
      <c r="E5493" s="42" t="n">
        <f aca="false">$D$5*A5493+$F$5*B5493</f>
        <v>1.78967420396276</v>
      </c>
      <c r="F5493" s="43" t="n">
        <f aca="false">Inputs!$B$5*D5493+Inputs!$B$6*E5493</f>
        <v>-257494.211841699</v>
      </c>
      <c r="G5493" s="43" t="n">
        <f aca="false">F5493*SQRT(($B$6-2)/C5493)</f>
        <v>-268436.799208572</v>
      </c>
    </row>
    <row r="5494" customFormat="false" ht="15" hidden="false" customHeight="false" outlineLevel="0" collapsed="false">
      <c r="A5494" s="41" t="n">
        <v>-0.6921973865</v>
      </c>
      <c r="B5494" s="41" t="n">
        <v>-2.3555953544</v>
      </c>
      <c r="C5494" s="41" t="n">
        <v>8.7714839587</v>
      </c>
      <c r="D5494" s="42" t="n">
        <f aca="false">$B$5*A5494</f>
        <v>-1.76854912037172</v>
      </c>
      <c r="E5494" s="42" t="n">
        <f aca="false">$D$5*A5494+$F$5*B5494</f>
        <v>-5.71465545507082</v>
      </c>
      <c r="F5494" s="43" t="n">
        <f aca="false">Inputs!$B$5*D5494+Inputs!$B$6*E5494</f>
        <v>108877.860716369</v>
      </c>
      <c r="G5494" s="43" t="n">
        <f aca="false">F5494*SQRT(($B$6-2)/C5494)</f>
        <v>51989.7872393913</v>
      </c>
    </row>
    <row r="5495" customFormat="false" ht="15" hidden="false" customHeight="false" outlineLevel="0" collapsed="false">
      <c r="A5495" s="41" t="n">
        <v>1.0301655085</v>
      </c>
      <c r="B5495" s="41" t="n">
        <v>1.5005031136</v>
      </c>
      <c r="C5495" s="41" t="n">
        <v>7.6434049608</v>
      </c>
      <c r="D5495" s="42" t="n">
        <f aca="false">$B$5*A5495</f>
        <v>2.63205024957857</v>
      </c>
      <c r="E5495" s="42" t="n">
        <f aca="false">$D$5*A5495+$F$5*B5495</f>
        <v>5.04235458222739</v>
      </c>
      <c r="F5495" s="43" t="n">
        <f aca="false">Inputs!$B$5*D5495+Inputs!$B$6*E5495</f>
        <v>11087.2958464877</v>
      </c>
      <c r="G5495" s="43" t="n">
        <f aca="false">F5495*SQRT(($B$6-2)/C5495)</f>
        <v>5671.49037030924</v>
      </c>
    </row>
    <row r="5496" customFormat="false" ht="15" hidden="false" customHeight="false" outlineLevel="0" collapsed="false">
      <c r="A5496" s="41" t="n">
        <v>1.6592156872</v>
      </c>
      <c r="B5496" s="41" t="n">
        <v>1.0383480042</v>
      </c>
      <c r="C5496" s="41" t="n">
        <v>7.4450555627</v>
      </c>
      <c r="D5496" s="42" t="n">
        <f aca="false">$B$5*A5496</f>
        <v>4.2392596408691</v>
      </c>
      <c r="E5496" s="42" t="n">
        <f aca="false">$D$5*A5496+$F$5*B5496</f>
        <v>5.74121100090035</v>
      </c>
      <c r="F5496" s="43" t="n">
        <f aca="false">Inputs!$B$5*D5496+Inputs!$B$6*E5496</f>
        <v>136865.414041893</v>
      </c>
      <c r="G5496" s="43" t="n">
        <f aca="false">F5496*SQRT(($B$6-2)/C5496)</f>
        <v>70937.3142664766</v>
      </c>
    </row>
    <row r="5497" customFormat="false" ht="15" hidden="false" customHeight="false" outlineLevel="0" collapsed="false">
      <c r="A5497" s="41" t="n">
        <v>1.2015196772</v>
      </c>
      <c r="B5497" s="41" t="n">
        <v>0.0529340741</v>
      </c>
      <c r="C5497" s="41" t="n">
        <v>4.9800329674</v>
      </c>
      <c r="D5497" s="42" t="n">
        <f aca="false">$B$5*A5497</f>
        <v>3.06985638730286</v>
      </c>
      <c r="E5497" s="42" t="n">
        <f aca="false">$D$5*A5497+$F$5*B5497</f>
        <v>2.95052520680123</v>
      </c>
      <c r="F5497" s="43" t="n">
        <f aca="false">Inputs!$B$5*D5497+Inputs!$B$6*E5497</f>
        <v>159459.378390225</v>
      </c>
      <c r="G5497" s="43" t="n">
        <f aca="false">F5497*SQRT(($B$6-2)/C5497)</f>
        <v>101052.940576794</v>
      </c>
    </row>
    <row r="5498" customFormat="false" ht="15" hidden="false" customHeight="false" outlineLevel="0" collapsed="false">
      <c r="A5498" s="41" t="n">
        <v>-2.0762956235</v>
      </c>
      <c r="B5498" s="41" t="n">
        <v>0.0278810415</v>
      </c>
      <c r="C5498" s="41" t="n">
        <v>0.6879958231</v>
      </c>
      <c r="D5498" s="42" t="n">
        <f aca="false">$B$5*A5498</f>
        <v>-5.30488971814773</v>
      </c>
      <c r="E5498" s="42" t="n">
        <f aca="false">$D$5*A5498+$F$5*B5498</f>
        <v>-4.89258435185069</v>
      </c>
      <c r="F5498" s="43" t="n">
        <f aca="false">Inputs!$B$5*D5498+Inputs!$B$6*E5498</f>
        <v>-285859.754222238</v>
      </c>
      <c r="G5498" s="43" t="n">
        <f aca="false">F5498*SQRT(($B$6-2)/C5498)</f>
        <v>-487388.315142863</v>
      </c>
    </row>
    <row r="5499" customFormat="false" ht="15" hidden="false" customHeight="false" outlineLevel="0" collapsed="false">
      <c r="A5499" s="41" t="n">
        <v>0.6215727724</v>
      </c>
      <c r="B5499" s="41" t="n">
        <v>-0.1352700566</v>
      </c>
      <c r="C5499" s="41" t="n">
        <v>6.8783150596</v>
      </c>
      <c r="D5499" s="42" t="n">
        <f aca="false">$B$5*A5499</f>
        <v>1.58810478241387</v>
      </c>
      <c r="E5499" s="42" t="n">
        <f aca="false">$D$5*A5499+$F$5*B5499</f>
        <v>1.24551019363769</v>
      </c>
      <c r="F5499" s="43" t="n">
        <f aca="false">Inputs!$B$5*D5499+Inputs!$B$6*E5499</f>
        <v>96534.9685595025</v>
      </c>
      <c r="G5499" s="43" t="n">
        <f aca="false">F5499*SQRT(($B$6-2)/C5499)</f>
        <v>52054.5414307397</v>
      </c>
    </row>
    <row r="5500" customFormat="false" ht="15" hidden="false" customHeight="false" outlineLevel="0" collapsed="false">
      <c r="A5500" s="41" t="n">
        <v>-0.1808361187</v>
      </c>
      <c r="B5500" s="41" t="n">
        <v>-0.964118039</v>
      </c>
      <c r="C5500" s="41" t="n">
        <v>0.7803971435</v>
      </c>
      <c r="D5500" s="42" t="n">
        <f aca="false">$B$5*A5500</f>
        <v>-0.462032311730378</v>
      </c>
      <c r="E5500" s="42" t="n">
        <f aca="false">$D$5*A5500+$F$5*B5500</f>
        <v>-2.09510080828836</v>
      </c>
      <c r="F5500" s="43" t="n">
        <f aca="false">Inputs!$B$5*D5500+Inputs!$B$6*E5500</f>
        <v>58551.8092413801</v>
      </c>
      <c r="G5500" s="43" t="n">
        <f aca="false">F5500*SQRT(($B$6-2)/C5500)</f>
        <v>93734.071452605</v>
      </c>
    </row>
    <row r="5501" customFormat="false" ht="15" hidden="false" customHeight="false" outlineLevel="0" collapsed="false">
      <c r="A5501" s="41" t="n">
        <v>-1.0017387433</v>
      </c>
      <c r="B5501" s="41" t="n">
        <v>1.8381485148</v>
      </c>
      <c r="C5501" s="41" t="n">
        <v>1.3270688592</v>
      </c>
      <c r="D5501" s="42" t="n">
        <f aca="false">$B$5*A5501</f>
        <v>-2.55942048880516</v>
      </c>
      <c r="E5501" s="42" t="n">
        <f aca="false">$D$5*A5501+$F$5*B5501</f>
        <v>0.790287257691603</v>
      </c>
      <c r="F5501" s="43" t="n">
        <f aca="false">Inputs!$B$5*D5501+Inputs!$B$6*E5501</f>
        <v>-295456.411765097</v>
      </c>
      <c r="G5501" s="43" t="n">
        <f aca="false">F5501*SQRT(($B$6-2)/C5501)</f>
        <v>-362711.802739195</v>
      </c>
    </row>
    <row r="5502" customFormat="false" ht="15" hidden="false" customHeight="false" outlineLevel="0" collapsed="false">
      <c r="A5502" s="41" t="n">
        <v>1.8743463699</v>
      </c>
      <c r="B5502" s="41" t="n">
        <v>-0.0026471312</v>
      </c>
      <c r="C5502" s="41" t="n">
        <v>2.1974374944</v>
      </c>
      <c r="D5502" s="42" t="n">
        <f aca="false">$B$5*A5502</f>
        <v>4.78891381043747</v>
      </c>
      <c r="E5502" s="42" t="n">
        <f aca="false">$D$5*A5502+$F$5*B5502</f>
        <v>4.45560087928148</v>
      </c>
      <c r="F5502" s="43" t="n">
        <f aca="false">Inputs!$B$5*D5502+Inputs!$B$6*E5502</f>
        <v>256111.337079673</v>
      </c>
      <c r="G5502" s="43" t="n">
        <f aca="false">F5502*SQRT(($B$6-2)/C5502)</f>
        <v>244334.917682667</v>
      </c>
    </row>
    <row r="5503" customFormat="false" ht="15" hidden="false" customHeight="false" outlineLevel="0" collapsed="false">
      <c r="A5503" s="41" t="n">
        <v>0.2815236051</v>
      </c>
      <c r="B5503" s="41" t="n">
        <v>-0.980858057</v>
      </c>
      <c r="C5503" s="41" t="n">
        <v>1.8959796008</v>
      </c>
      <c r="D5503" s="42" t="n">
        <f aca="false">$B$5*A5503</f>
        <v>0.719286628169724</v>
      </c>
      <c r="E5503" s="42" t="n">
        <f aca="false">$D$5*A5503+$F$5*B5503</f>
        <v>-1.02378097122739</v>
      </c>
      <c r="F5503" s="43" t="n">
        <f aca="false">Inputs!$B$5*D5503+Inputs!$B$6*E5503</f>
        <v>123117.711378342</v>
      </c>
      <c r="G5503" s="43" t="n">
        <f aca="false">F5503*SQRT(($B$6-2)/C5503)</f>
        <v>126449.96151182</v>
      </c>
    </row>
    <row r="5504" customFormat="false" ht="15" hidden="false" customHeight="false" outlineLevel="0" collapsed="false">
      <c r="A5504" s="41" t="n">
        <v>0.6425748499</v>
      </c>
      <c r="B5504" s="41" t="n">
        <v>1.7596491716</v>
      </c>
      <c r="C5504" s="41" t="n">
        <v>5.9762066874</v>
      </c>
      <c r="D5504" s="42" t="n">
        <f aca="false">$B$5*A5504</f>
        <v>1.64176462917581</v>
      </c>
      <c r="E5504" s="42" t="n">
        <f aca="false">$D$5*A5504+$F$5*B5504</f>
        <v>4.56752756366496</v>
      </c>
      <c r="F5504" s="43" t="n">
        <f aca="false">Inputs!$B$5*D5504+Inputs!$B$6*E5504</f>
        <v>-64199.9152656675</v>
      </c>
      <c r="G5504" s="43" t="n">
        <f aca="false">F5504*SQRT(($B$6-2)/C5504)</f>
        <v>-37139.5509230063</v>
      </c>
    </row>
    <row r="5505" customFormat="false" ht="15" hidden="false" customHeight="false" outlineLevel="0" collapsed="false">
      <c r="A5505" s="41" t="n">
        <v>-1.5292307799</v>
      </c>
      <c r="B5505" s="41" t="n">
        <v>0.4638832997</v>
      </c>
      <c r="C5505" s="41" t="n">
        <v>5.4604399437</v>
      </c>
      <c r="D5505" s="42" t="n">
        <f aca="false">$B$5*A5505</f>
        <v>-3.90715105746431</v>
      </c>
      <c r="E5505" s="42" t="n">
        <f aca="false">$D$5*A5505+$F$5*B5505</f>
        <v>-2.83793107305914</v>
      </c>
      <c r="F5505" s="43" t="n">
        <f aca="false">Inputs!$B$5*D5505+Inputs!$B$6*E5505</f>
        <v>-248818.552093474</v>
      </c>
      <c r="G5505" s="43" t="n">
        <f aca="false">F5505*SQRT(($B$6-2)/C5505)</f>
        <v>-150585.771705766</v>
      </c>
    </row>
    <row r="5506" customFormat="false" ht="15" hidden="false" customHeight="false" outlineLevel="0" collapsed="false">
      <c r="A5506" s="41" t="n">
        <v>0.5390222426</v>
      </c>
      <c r="B5506" s="41" t="n">
        <v>0.5276065149</v>
      </c>
      <c r="C5506" s="41" t="n">
        <v>2.980847125</v>
      </c>
      <c r="D5506" s="42" t="n">
        <f aca="false">$B$5*A5506</f>
        <v>1.37718999176115</v>
      </c>
      <c r="E5506" s="42" t="n">
        <f aca="false">$D$5*A5506+$F$5*B5506</f>
        <v>2.19369233661722</v>
      </c>
      <c r="F5506" s="43" t="n">
        <f aca="false">Inputs!$B$5*D5506+Inputs!$B$6*E5506</f>
        <v>28034.3823452538</v>
      </c>
      <c r="G5506" s="43" t="n">
        <f aca="false">F5506*SQRT(($B$6-2)/C5506)</f>
        <v>22963.3972171874</v>
      </c>
    </row>
    <row r="5507" customFormat="false" ht="15" hidden="false" customHeight="false" outlineLevel="0" collapsed="false">
      <c r="A5507" s="41" t="n">
        <v>1.6428176678</v>
      </c>
      <c r="B5507" s="41" t="n">
        <v>2.0360182122</v>
      </c>
      <c r="C5507" s="41" t="n">
        <v>4.9277294469</v>
      </c>
      <c r="D5507" s="42" t="n">
        <f aca="false">$B$5*A5507</f>
        <v>4.19736306143769</v>
      </c>
      <c r="E5507" s="42" t="n">
        <f aca="false">$D$5*A5507+$F$5*B5507</f>
        <v>7.42491187430894</v>
      </c>
      <c r="F5507" s="43" t="n">
        <f aca="false">Inputs!$B$5*D5507+Inputs!$B$6*E5507</f>
        <v>48490.7124283222</v>
      </c>
      <c r="G5507" s="43" t="n">
        <f aca="false">F5507*SQRT(($B$6-2)/C5507)</f>
        <v>30892.2922734351</v>
      </c>
    </row>
    <row r="5508" customFormat="false" ht="15" hidden="false" customHeight="false" outlineLevel="0" collapsed="false">
      <c r="A5508" s="41" t="n">
        <v>-0.2334836779</v>
      </c>
      <c r="B5508" s="41" t="n">
        <v>0.6731736722</v>
      </c>
      <c r="C5508" s="41" t="n">
        <v>3.6504804781</v>
      </c>
      <c r="D5508" s="42" t="n">
        <f aca="false">$B$5*A5508</f>
        <v>-0.596545669233322</v>
      </c>
      <c r="E5508" s="42" t="n">
        <f aca="false">$D$5*A5508+$F$5*B5508</f>
        <v>0.6068039221699</v>
      </c>
      <c r="F5508" s="43" t="n">
        <f aca="false">Inputs!$B$5*D5508+Inputs!$B$6*E5508</f>
        <v>-89994.7630318272</v>
      </c>
      <c r="G5508" s="43" t="n">
        <f aca="false">F5508*SQRT(($B$6-2)/C5508)</f>
        <v>-66612.728106624</v>
      </c>
    </row>
    <row r="5509" customFormat="false" ht="15" hidden="false" customHeight="false" outlineLevel="0" collapsed="false">
      <c r="A5509" s="41" t="n">
        <v>0.0842337057</v>
      </c>
      <c r="B5509" s="41" t="n">
        <v>-0.6321152929</v>
      </c>
      <c r="C5509" s="41" t="n">
        <v>3.2278854038</v>
      </c>
      <c r="D5509" s="42" t="n">
        <f aca="false">$B$5*A5509</f>
        <v>0.215215268111079</v>
      </c>
      <c r="E5509" s="42" t="n">
        <f aca="false">$D$5*A5509+$F$5*B5509</f>
        <v>-0.89106001390142</v>
      </c>
      <c r="F5509" s="43" t="n">
        <f aca="false">Inputs!$B$5*D5509+Inputs!$B$6*E5509</f>
        <v>66074.5275061788</v>
      </c>
      <c r="G5509" s="43" t="n">
        <f aca="false">F5509*SQRT(($B$6-2)/C5509)</f>
        <v>52010.3779861537</v>
      </c>
    </row>
    <row r="5510" customFormat="false" ht="15" hidden="false" customHeight="false" outlineLevel="0" collapsed="false">
      <c r="A5510" s="41" t="n">
        <v>0.2708141569</v>
      </c>
      <c r="B5510" s="41" t="n">
        <v>0.6714995285</v>
      </c>
      <c r="C5510" s="41" t="n">
        <v>2.4023624527</v>
      </c>
      <c r="D5510" s="42" t="n">
        <f aca="false">$B$5*A5510</f>
        <v>0.691924223221123</v>
      </c>
      <c r="E5510" s="42" t="n">
        <f aca="false">$D$5*A5510+$F$5*B5510</f>
        <v>1.80393409090546</v>
      </c>
      <c r="F5510" s="43" t="n">
        <f aca="false">Inputs!$B$5*D5510+Inputs!$B$6*E5510</f>
        <v>-21004.2822231609</v>
      </c>
      <c r="G5510" s="43" t="n">
        <f aca="false">F5510*SQRT(($B$6-2)/C5510)</f>
        <v>-19164.7684791674</v>
      </c>
    </row>
    <row r="5511" customFormat="false" ht="15" hidden="false" customHeight="false" outlineLevel="0" collapsed="false">
      <c r="A5511" s="41" t="n">
        <v>0.2169286854</v>
      </c>
      <c r="B5511" s="41" t="n">
        <v>-0.8811812095</v>
      </c>
      <c r="C5511" s="41" t="n">
        <v>1.670632734</v>
      </c>
      <c r="D5511" s="42" t="n">
        <f aca="false">$B$5*A5511</f>
        <v>0.554248026978882</v>
      </c>
      <c r="E5511" s="42" t="n">
        <f aca="false">$D$5*A5511+$F$5*B5511</f>
        <v>-1.00537382174872</v>
      </c>
      <c r="F5511" s="43" t="n">
        <f aca="false">Inputs!$B$5*D5511+Inputs!$B$6*E5511</f>
        <v>105693.493785324</v>
      </c>
      <c r="G5511" s="43" t="n">
        <f aca="false">F5511*SQRT(($B$6-2)/C5511)</f>
        <v>115643.907757728</v>
      </c>
    </row>
    <row r="5512" customFormat="false" ht="15" hidden="false" customHeight="false" outlineLevel="0" collapsed="false">
      <c r="A5512" s="41" t="n">
        <v>-0.4635606399</v>
      </c>
      <c r="B5512" s="41" t="n">
        <v>-0.4559074202</v>
      </c>
      <c r="C5512" s="41" t="n">
        <v>0.1746266447</v>
      </c>
      <c r="D5512" s="42" t="n">
        <f aca="false">$B$5*A5512</f>
        <v>-1.18438725416092</v>
      </c>
      <c r="E5512" s="42" t="n">
        <f aca="false">$D$5*A5512+$F$5*B5512</f>
        <v>-1.89031881862337</v>
      </c>
      <c r="F5512" s="43" t="n">
        <f aca="false">Inputs!$B$5*D5512+Inputs!$B$6*E5512</f>
        <v>-23922.7844849232</v>
      </c>
      <c r="G5512" s="43" t="n">
        <f aca="false">F5512*SQRT(($B$6-2)/C5512)</f>
        <v>-80960.1810892248</v>
      </c>
    </row>
    <row r="5513" customFormat="false" ht="15" hidden="false" customHeight="false" outlineLevel="0" collapsed="false">
      <c r="A5513" s="41" t="n">
        <v>-0.8424439549</v>
      </c>
      <c r="B5513" s="41" t="n">
        <v>0.3135395816</v>
      </c>
      <c r="C5513" s="41" t="n">
        <v>5.8689346473</v>
      </c>
      <c r="D5513" s="42" t="n">
        <f aca="false">$B$5*A5513</f>
        <v>-2.15242580289758</v>
      </c>
      <c r="E5513" s="42" t="n">
        <f aca="false">$D$5*A5513+$F$5*B5513</f>
        <v>-1.46326667387519</v>
      </c>
      <c r="F5513" s="43" t="n">
        <f aca="false">Inputs!$B$5*D5513+Inputs!$B$6*E5513</f>
        <v>-142079.246595998</v>
      </c>
      <c r="G5513" s="43" t="n">
        <f aca="false">F5513*SQRT(($B$6-2)/C5513)</f>
        <v>-82940.3772847885</v>
      </c>
    </row>
    <row r="5514" customFormat="false" ht="15" hidden="false" customHeight="false" outlineLevel="0" collapsed="false">
      <c r="A5514" s="41" t="n">
        <v>0.4181120963</v>
      </c>
      <c r="B5514" s="41" t="n">
        <v>0.9795176009</v>
      </c>
      <c r="C5514" s="41" t="n">
        <v>1.7927304088</v>
      </c>
      <c r="D5514" s="42" t="n">
        <f aca="false">$B$5*A5514</f>
        <v>1.06826722341018</v>
      </c>
      <c r="E5514" s="42" t="n">
        <f aca="false">$D$5*A5514+$F$5*B5514</f>
        <v>2.68631094190027</v>
      </c>
      <c r="F5514" s="43" t="n">
        <f aca="false">Inputs!$B$5*D5514+Inputs!$B$6*E5514</f>
        <v>-27488.8247539952</v>
      </c>
      <c r="G5514" s="43" t="n">
        <f aca="false">F5514*SQRT(($B$6-2)/C5514)</f>
        <v>-29034.4549630622</v>
      </c>
    </row>
    <row r="5515" customFormat="false" ht="15" hidden="false" customHeight="false" outlineLevel="0" collapsed="false">
      <c r="A5515" s="41" t="n">
        <v>-0.8576223482</v>
      </c>
      <c r="B5515" s="41" t="n">
        <v>-0.5774786862</v>
      </c>
      <c r="C5515" s="41" t="n">
        <v>1.9403661707</v>
      </c>
      <c r="D5515" s="42" t="n">
        <f aca="false">$B$5*A5515</f>
        <v>-2.19120626442908</v>
      </c>
      <c r="E5515" s="42" t="n">
        <f aca="false">$D$5*A5515+$F$5*B5515</f>
        <v>-3.03794575865853</v>
      </c>
      <c r="F5515" s="43" t="n">
        <f aca="false">Inputs!$B$5*D5515+Inputs!$B$6*E5515</f>
        <v>-67223.338509982</v>
      </c>
      <c r="G5515" s="43" t="n">
        <f aca="false">F5515*SQRT(($B$6-2)/C5515)</f>
        <v>-68248.5183891994</v>
      </c>
    </row>
    <row r="5516" customFormat="false" ht="15" hidden="false" customHeight="false" outlineLevel="0" collapsed="false">
      <c r="A5516" s="41" t="n">
        <v>1.5545694519</v>
      </c>
      <c r="B5516" s="41" t="n">
        <v>-0.1644958641</v>
      </c>
      <c r="C5516" s="41" t="n">
        <v>1.6921848892</v>
      </c>
      <c r="D5516" s="42" t="n">
        <f aca="false">$B$5*A5516</f>
        <v>3.97189080793285</v>
      </c>
      <c r="E5516" s="42" t="n">
        <f aca="false">$D$5*A5516+$F$5*B5516</f>
        <v>3.41519223304908</v>
      </c>
      <c r="F5516" s="43" t="n">
        <f aca="false">Inputs!$B$5*D5516+Inputs!$B$6*E5516</f>
        <v>226429.469140831</v>
      </c>
      <c r="G5516" s="43" t="n">
        <f aca="false">F5516*SQRT(($B$6-2)/C5516)</f>
        <v>246163.716374176</v>
      </c>
    </row>
    <row r="5517" customFormat="false" ht="15" hidden="false" customHeight="false" outlineLevel="0" collapsed="false">
      <c r="A5517" s="41" t="n">
        <v>0.0301310293</v>
      </c>
      <c r="B5517" s="41" t="n">
        <v>-0.1751037214</v>
      </c>
      <c r="C5517" s="41" t="n">
        <v>3.9779575581</v>
      </c>
      <c r="D5517" s="42" t="n">
        <f aca="false">$B$5*A5517</f>
        <v>0.0769841181196218</v>
      </c>
      <c r="E5517" s="42" t="n">
        <f aca="false">$D$5*A5517+$F$5*B5517</f>
        <v>-0.230659932200871</v>
      </c>
      <c r="F5517" s="43" t="n">
        <f aca="false">Inputs!$B$5*D5517+Inputs!$B$6*E5517</f>
        <v>19231.4084220057</v>
      </c>
      <c r="G5517" s="43" t="n">
        <f aca="false">F5517*SQRT(($B$6-2)/C5517)</f>
        <v>13636.2833343042</v>
      </c>
    </row>
    <row r="5518" customFormat="false" ht="15" hidden="false" customHeight="false" outlineLevel="0" collapsed="false">
      <c r="A5518" s="41" t="n">
        <v>1.1330308187</v>
      </c>
      <c r="B5518" s="41" t="n">
        <v>1.1718086807</v>
      </c>
      <c r="C5518" s="41" t="n">
        <v>4.688416723</v>
      </c>
      <c r="D5518" s="42" t="n">
        <f aca="false">$B$5*A5518</f>
        <v>2.89486885799725</v>
      </c>
      <c r="E5518" s="42" t="n">
        <f aca="false">$D$5*A5518+$F$5*B5518</f>
        <v>4.71956036498159</v>
      </c>
      <c r="F5518" s="43" t="n">
        <f aca="false">Inputs!$B$5*D5518+Inputs!$B$6*E5518</f>
        <v>53508.8675506453</v>
      </c>
      <c r="G5518" s="43" t="n">
        <f aca="false">F5518*SQRT(($B$6-2)/C5518)</f>
        <v>34948.428700903</v>
      </c>
    </row>
    <row r="5519" customFormat="false" ht="15" hidden="false" customHeight="false" outlineLevel="0" collapsed="false">
      <c r="A5519" s="41" t="n">
        <v>1.1132081006</v>
      </c>
      <c r="B5519" s="41" t="n">
        <v>0.0265676114</v>
      </c>
      <c r="C5519" s="41" t="n">
        <v>2.0228148099</v>
      </c>
      <c r="D5519" s="42" t="n">
        <f aca="false">$B$5*A5519</f>
        <v>2.84422224860105</v>
      </c>
      <c r="E5519" s="42" t="n">
        <f aca="false">$D$5*A5519+$F$5*B5519</f>
        <v>2.69485191383072</v>
      </c>
      <c r="F5519" s="43" t="n">
        <f aca="false">Inputs!$B$5*D5519+Inputs!$B$6*E5519</f>
        <v>149679.629168569</v>
      </c>
      <c r="G5519" s="43" t="n">
        <f aca="false">F5519*SQRT(($B$6-2)/C5519)</f>
        <v>148833.13646543</v>
      </c>
    </row>
    <row r="5520" customFormat="false" ht="15" hidden="false" customHeight="false" outlineLevel="0" collapsed="false">
      <c r="A5520" s="41" t="n">
        <v>-0.8724359775</v>
      </c>
      <c r="B5520" s="41" t="n">
        <v>1.9252130778</v>
      </c>
      <c r="C5520" s="41" t="n">
        <v>3.3227365223</v>
      </c>
      <c r="D5520" s="42" t="n">
        <f aca="false">$B$5*A5520</f>
        <v>-2.22905476195159</v>
      </c>
      <c r="E5520" s="42" t="n">
        <f aca="false">$D$5*A5520+$F$5*B5520</f>
        <v>1.24831278744384</v>
      </c>
      <c r="F5520" s="43" t="n">
        <f aca="false">Inputs!$B$5*D5520+Inputs!$B$6*E5520</f>
        <v>-285321.115567351</v>
      </c>
      <c r="G5520" s="43" t="n">
        <f aca="false">F5520*SQRT(($B$6-2)/C5520)</f>
        <v>-221360.923853094</v>
      </c>
    </row>
    <row r="5521" customFormat="false" ht="15" hidden="false" customHeight="false" outlineLevel="0" collapsed="false">
      <c r="A5521" s="41" t="n">
        <v>0.856308977</v>
      </c>
      <c r="B5521" s="41" t="n">
        <v>-0.4566589814</v>
      </c>
      <c r="C5521" s="41" t="n">
        <v>2.1336322916</v>
      </c>
      <c r="D5521" s="42" t="n">
        <f aca="false">$B$5*A5521</f>
        <v>2.18785062985752</v>
      </c>
      <c r="E5521" s="42" t="n">
        <f aca="false">$D$5*A5521+$F$5*B5521</f>
        <v>1.24912909580981</v>
      </c>
      <c r="F5521" s="43" t="n">
        <f aca="false">Inputs!$B$5*D5521+Inputs!$B$6*E5521</f>
        <v>156328.608195262</v>
      </c>
      <c r="G5521" s="43" t="n">
        <f aca="false">F5521*SQRT(($B$6-2)/C5521)</f>
        <v>151353.919272081</v>
      </c>
    </row>
    <row r="5522" customFormat="false" ht="15" hidden="false" customHeight="false" outlineLevel="0" collapsed="false">
      <c r="A5522" s="41" t="n">
        <v>1.4238188469</v>
      </c>
      <c r="B5522" s="41" t="n">
        <v>-0.5356089153</v>
      </c>
      <c r="C5522" s="41" t="n">
        <v>5.8775664746</v>
      </c>
      <c r="D5522" s="42" t="n">
        <f aca="false">$B$5*A5522</f>
        <v>3.63782588372092</v>
      </c>
      <c r="E5522" s="42" t="n">
        <f aca="false">$D$5*A5522+$F$5*B5522</f>
        <v>2.46324231897032</v>
      </c>
      <c r="F5522" s="43" t="n">
        <f aca="false">Inputs!$B$5*D5522+Inputs!$B$6*E5522</f>
        <v>240620.472423576</v>
      </c>
      <c r="G5522" s="43" t="n">
        <f aca="false">F5522*SQRT(($B$6-2)/C5522)</f>
        <v>140361.75771648</v>
      </c>
    </row>
    <row r="5523" customFormat="false" ht="15" hidden="false" customHeight="false" outlineLevel="0" collapsed="false">
      <c r="A5523" s="41" t="n">
        <v>1.4107034032</v>
      </c>
      <c r="B5523" s="41" t="n">
        <v>1.4782845894</v>
      </c>
      <c r="C5523" s="41" t="n">
        <v>4.2430566508</v>
      </c>
      <c r="D5523" s="42" t="n">
        <f aca="false">$B$5*A5523</f>
        <v>3.60431621311063</v>
      </c>
      <c r="E5523" s="42" t="n">
        <f aca="false">$D$5*A5523+$F$5*B5523</f>
        <v>5.90951221143632</v>
      </c>
      <c r="F5523" s="43" t="n">
        <f aca="false">Inputs!$B$5*D5523+Inputs!$B$6*E5523</f>
        <v>64956.0107392464</v>
      </c>
      <c r="G5523" s="43" t="n">
        <f aca="false">F5523*SQRT(($B$6-2)/C5523)</f>
        <v>44595.899456095</v>
      </c>
    </row>
    <row r="5524" customFormat="false" ht="15" hidden="false" customHeight="false" outlineLevel="0" collapsed="false">
      <c r="A5524" s="41" t="n">
        <v>-0.9214827717</v>
      </c>
      <c r="B5524" s="41" t="n">
        <v>0.581758303</v>
      </c>
      <c r="C5524" s="41" t="n">
        <v>0.3934375072</v>
      </c>
      <c r="D5524" s="42" t="n">
        <f aca="false">$B$5*A5524</f>
        <v>-2.35436824396003</v>
      </c>
      <c r="E5524" s="42" t="n">
        <f aca="false">$D$5*A5524+$F$5*B5524</f>
        <v>-1.1882013165675</v>
      </c>
      <c r="F5524" s="43" t="n">
        <f aca="false">Inputs!$B$5*D5524+Inputs!$B$6*E5524</f>
        <v>-176026.758567628</v>
      </c>
      <c r="G5524" s="43" t="n">
        <f aca="false">F5524*SQRT(($B$6-2)/C5524)</f>
        <v>-396876.888991524</v>
      </c>
    </row>
    <row r="5525" customFormat="false" ht="15" hidden="false" customHeight="false" outlineLevel="0" collapsed="false">
      <c r="A5525" s="41" t="n">
        <v>0.782190704</v>
      </c>
      <c r="B5525" s="41" t="n">
        <v>2.6149091996</v>
      </c>
      <c r="C5525" s="41" t="n">
        <v>4.5664099818</v>
      </c>
      <c r="D5525" s="42" t="n">
        <f aca="false">$B$5*A5525</f>
        <v>1.9984800701384</v>
      </c>
      <c r="E5525" s="42" t="n">
        <f aca="false">$D$5*A5525+$F$5*B5525</f>
        <v>6.37657117615814</v>
      </c>
      <c r="F5525" s="43" t="n">
        <f aca="false">Inputs!$B$5*D5525+Inputs!$B$6*E5525</f>
        <v>-118980.551794067</v>
      </c>
      <c r="G5525" s="43" t="n">
        <f aca="false">F5525*SQRT(($B$6-2)/C5525)</f>
        <v>-78741.4714365644</v>
      </c>
    </row>
    <row r="5526" customFormat="false" ht="15" hidden="false" customHeight="false" outlineLevel="0" collapsed="false">
      <c r="A5526" s="41" t="n">
        <v>-0.7423011176</v>
      </c>
      <c r="B5526" s="41" t="n">
        <v>1.432543277</v>
      </c>
      <c r="C5526" s="41" t="n">
        <v>3.4989158671</v>
      </c>
      <c r="D5526" s="42" t="n">
        <f aca="false">$B$5*A5526</f>
        <v>-1.89656305294707</v>
      </c>
      <c r="E5526" s="42" t="n">
        <f aca="false">$D$5*A5526+$F$5*B5526</f>
        <v>0.70726531758127</v>
      </c>
      <c r="F5526" s="43" t="n">
        <f aca="false">Inputs!$B$5*D5526+Inputs!$B$6*E5526</f>
        <v>-225019.571173771</v>
      </c>
      <c r="G5526" s="43" t="n">
        <f aca="false">F5526*SQRT(($B$6-2)/C5526)</f>
        <v>-170125.15763738</v>
      </c>
    </row>
    <row r="5527" customFormat="false" ht="15" hidden="false" customHeight="false" outlineLevel="0" collapsed="false">
      <c r="A5527" s="41" t="n">
        <v>0.017346018</v>
      </c>
      <c r="B5527" s="41" t="n">
        <v>-1.2413641836</v>
      </c>
      <c r="C5527" s="41" t="n">
        <v>1.5600526613</v>
      </c>
      <c r="D5527" s="42" t="n">
        <f aca="false">$B$5*A5527</f>
        <v>0.0443186950343275</v>
      </c>
      <c r="E5527" s="42" t="n">
        <f aca="false">$D$5*A5527+$F$5*B5527</f>
        <v>-2.1022422244136</v>
      </c>
      <c r="F5527" s="43" t="n">
        <f aca="false">Inputs!$B$5*D5527+Inputs!$B$6*E5527</f>
        <v>109543.980724113</v>
      </c>
      <c r="G5527" s="43" t="n">
        <f aca="false">F5527*SQRT(($B$6-2)/C5527)</f>
        <v>124032.040130462</v>
      </c>
    </row>
    <row r="5528" customFormat="false" ht="15" hidden="false" customHeight="false" outlineLevel="0" collapsed="false">
      <c r="A5528" s="41" t="n">
        <v>-0.1199871698</v>
      </c>
      <c r="B5528" s="41" t="n">
        <v>0.0024647611</v>
      </c>
      <c r="C5528" s="41" t="n">
        <v>1.3778760142</v>
      </c>
      <c r="D5528" s="42" t="n">
        <f aca="false">$B$5*A5528</f>
        <v>-0.306564583664001</v>
      </c>
      <c r="E5528" s="42" t="n">
        <f aca="false">$D$5*A5528+$F$5*B5528</f>
        <v>-0.281263995869785</v>
      </c>
      <c r="F5528" s="43" t="n">
        <f aca="false">Inputs!$B$5*D5528+Inputs!$B$6*E5528</f>
        <v>-16593.2585729109</v>
      </c>
      <c r="G5528" s="43" t="n">
        <f aca="false">F5528*SQRT(($B$6-2)/C5528)</f>
        <v>-19991.3263384906</v>
      </c>
    </row>
    <row r="5529" customFormat="false" ht="15" hidden="false" customHeight="false" outlineLevel="0" collapsed="false">
      <c r="A5529" s="41" t="n">
        <v>-1.0588901931</v>
      </c>
      <c r="B5529" s="41" t="n">
        <v>0.3121736189</v>
      </c>
      <c r="C5529" s="41" t="n">
        <v>5.4185121518</v>
      </c>
      <c r="D5529" s="42" t="n">
        <f aca="false">$B$5*A5529</f>
        <v>-2.70544118787603</v>
      </c>
      <c r="E5529" s="42" t="n">
        <f aca="false">$D$5*A5529+$F$5*B5529</f>
        <v>-1.9806781750406</v>
      </c>
      <c r="F5529" s="43" t="n">
        <f aca="false">Inputs!$B$5*D5529+Inputs!$B$6*E5529</f>
        <v>-171510.210035574</v>
      </c>
      <c r="G5529" s="43" t="n">
        <f aca="false">F5529*SQRT(($B$6-2)/C5529)</f>
        <v>-104199.335832929</v>
      </c>
    </row>
    <row r="5530" customFormat="false" ht="15" hidden="false" customHeight="false" outlineLevel="0" collapsed="false">
      <c r="A5530" s="41" t="n">
        <v>0.9578092555</v>
      </c>
      <c r="B5530" s="41" t="n">
        <v>0.2382006541</v>
      </c>
      <c r="C5530" s="41" t="n">
        <v>5.6653719053</v>
      </c>
      <c r="D5530" s="42" t="n">
        <f aca="false">$B$5*A5530</f>
        <v>2.44718161226172</v>
      </c>
      <c r="E5530" s="42" t="n">
        <f aca="false">$D$5*A5530+$F$5*B5530</f>
        <v>2.69050287630293</v>
      </c>
      <c r="F5530" s="43" t="n">
        <f aca="false">Inputs!$B$5*D5530+Inputs!$B$6*E5530</f>
        <v>110193.017411025</v>
      </c>
      <c r="G5530" s="43" t="n">
        <f aca="false">F5530*SQRT(($B$6-2)/C5530)</f>
        <v>65471.8874403268</v>
      </c>
    </row>
    <row r="5531" customFormat="false" ht="15" hidden="false" customHeight="false" outlineLevel="0" collapsed="false">
      <c r="A5531" s="41" t="n">
        <v>-0.5418440894</v>
      </c>
      <c r="B5531" s="41" t="n">
        <v>-0.1484720684</v>
      </c>
      <c r="C5531" s="41" t="n">
        <v>3.6477496971</v>
      </c>
      <c r="D5531" s="42" t="n">
        <f aca="false">$B$5*A5531</f>
        <v>-1.38439974836135</v>
      </c>
      <c r="E5531" s="42" t="n">
        <f aca="false">$D$5*A5531+$F$5*B5531</f>
        <v>-1.54573890328666</v>
      </c>
      <c r="F5531" s="43" t="n">
        <f aca="false">Inputs!$B$5*D5531+Inputs!$B$6*E5531</f>
        <v>-61153.029671802</v>
      </c>
      <c r="G5531" s="43" t="n">
        <f aca="false">F5531*SQRT(($B$6-2)/C5531)</f>
        <v>-45281.4641138804</v>
      </c>
    </row>
    <row r="5532" customFormat="false" ht="15" hidden="false" customHeight="false" outlineLevel="0" collapsed="false">
      <c r="A5532" s="41" t="n">
        <v>-0.0045433568</v>
      </c>
      <c r="B5532" s="41" t="n">
        <v>0.2173216275</v>
      </c>
      <c r="C5532" s="41" t="n">
        <v>2.0548004128</v>
      </c>
      <c r="D5532" s="42" t="n">
        <f aca="false">$B$5*A5532</f>
        <v>-0.0116081768421627</v>
      </c>
      <c r="E5532" s="42" t="n">
        <f aca="false">$D$5*A5532+$F$5*B5532</f>
        <v>0.364447577179446</v>
      </c>
      <c r="F5532" s="43" t="n">
        <f aca="false">Inputs!$B$5*D5532+Inputs!$B$6*E5532</f>
        <v>-19383.1965431886</v>
      </c>
      <c r="G5532" s="43" t="n">
        <f aca="false">F5532*SQRT(($B$6-2)/C5532)</f>
        <v>-19122.9801908081</v>
      </c>
    </row>
    <row r="5533" customFormat="false" ht="15" hidden="false" customHeight="false" outlineLevel="0" collapsed="false">
      <c r="A5533" s="41" t="n">
        <v>1.1098307622</v>
      </c>
      <c r="B5533" s="41" t="n">
        <v>0.2719397534</v>
      </c>
      <c r="C5533" s="41" t="n">
        <v>1.6012544592</v>
      </c>
      <c r="D5533" s="42" t="n">
        <f aca="false">$B$5*A5533</f>
        <v>2.83559322316263</v>
      </c>
      <c r="E5533" s="42" t="n">
        <f aca="false">$D$5*A5533+$F$5*B5533</f>
        <v>3.11051020178883</v>
      </c>
      <c r="F5533" s="43" t="n">
        <f aca="false">Inputs!$B$5*D5533+Inputs!$B$6*E5533</f>
        <v>128033.812226822</v>
      </c>
      <c r="G5533" s="43" t="n">
        <f aca="false">F5533*SQRT(($B$6-2)/C5533)</f>
        <v>143090.070814509</v>
      </c>
    </row>
    <row r="5534" customFormat="false" ht="15" hidden="false" customHeight="false" outlineLevel="0" collapsed="false">
      <c r="A5534" s="41" t="n">
        <v>-1.4026966286</v>
      </c>
      <c r="B5534" s="41" t="n">
        <v>-0.562321072</v>
      </c>
      <c r="C5534" s="41" t="n">
        <v>1.6591278854</v>
      </c>
      <c r="D5534" s="42" t="n">
        <f aca="false">$B$5*A5534</f>
        <v>-3.58385907985353</v>
      </c>
      <c r="E5534" s="42" t="n">
        <f aca="false">$D$5*A5534+$F$5*B5534</f>
        <v>-4.30882455423075</v>
      </c>
      <c r="F5534" s="43" t="n">
        <f aca="false">Inputs!$B$5*D5534+Inputs!$B$6*E5534</f>
        <v>-142944.680273815</v>
      </c>
      <c r="G5534" s="43" t="n">
        <f aca="false">F5534*SQRT(($B$6-2)/C5534)</f>
        <v>-156943.402610048</v>
      </c>
    </row>
    <row r="5535" customFormat="false" ht="15" hidden="false" customHeight="false" outlineLevel="0" collapsed="false">
      <c r="A5535" s="41" t="n">
        <v>0.1660210509</v>
      </c>
      <c r="B5535" s="41" t="n">
        <v>1.124124485</v>
      </c>
      <c r="C5535" s="41" t="n">
        <v>2.4519108039</v>
      </c>
      <c r="D5535" s="42" t="n">
        <f aca="false">$B$5*A5535</f>
        <v>0.424180138871968</v>
      </c>
      <c r="E5535" s="42" t="n">
        <f aca="false">$D$5*A5535+$F$5*B5535</f>
        <v>2.33613728088799</v>
      </c>
      <c r="F5535" s="43" t="n">
        <f aca="false">Inputs!$B$5*D5535+Inputs!$B$6*E5535</f>
        <v>-74388.8501572025</v>
      </c>
      <c r="G5535" s="43" t="n">
        <f aca="false">F5535*SQRT(($B$6-2)/C5535)</f>
        <v>-67184.719759479</v>
      </c>
    </row>
    <row r="5536" customFormat="false" ht="15" hidden="false" customHeight="false" outlineLevel="0" collapsed="false">
      <c r="A5536" s="41" t="n">
        <v>1.2978464415</v>
      </c>
      <c r="B5536" s="41" t="n">
        <v>1.7746853416</v>
      </c>
      <c r="C5536" s="41" t="n">
        <v>6.5668094413</v>
      </c>
      <c r="D5536" s="42" t="n">
        <f aca="false">$B$5*A5536</f>
        <v>3.3159691545475</v>
      </c>
      <c r="E5536" s="42" t="n">
        <f aca="false">$D$5*A5536+$F$5*B5536</f>
        <v>6.15276748556037</v>
      </c>
      <c r="F5536" s="43" t="n">
        <f aca="false">Inputs!$B$5*D5536+Inputs!$B$6*E5536</f>
        <v>23958.5411767311</v>
      </c>
      <c r="G5536" s="43" t="n">
        <f aca="false">F5536*SQRT(($B$6-2)/C5536)</f>
        <v>13222.0307067865</v>
      </c>
    </row>
    <row r="5537" customFormat="false" ht="15" hidden="false" customHeight="false" outlineLevel="0" collapsed="false">
      <c r="A5537" s="41" t="n">
        <v>0.1306143976</v>
      </c>
      <c r="B5537" s="41" t="n">
        <v>0.7633091755</v>
      </c>
      <c r="C5537" s="41" t="n">
        <v>0.6032864196</v>
      </c>
      <c r="D5537" s="42" t="n">
        <f aca="false">$B$5*A5537</f>
        <v>0.333716917296338</v>
      </c>
      <c r="E5537" s="42" t="n">
        <f aca="false">$D$5*A5537+$F$5*B5537</f>
        <v>1.62884824064237</v>
      </c>
      <c r="F5537" s="43" t="n">
        <f aca="false">Inputs!$B$5*D5537+Inputs!$B$6*E5537</f>
        <v>-48070.7203024849</v>
      </c>
      <c r="G5537" s="43" t="n">
        <f aca="false">F5537*SQRT(($B$6-2)/C5537)</f>
        <v>-87525.3493719335</v>
      </c>
    </row>
    <row r="5538" customFormat="false" ht="15" hidden="false" customHeight="false" outlineLevel="0" collapsed="false">
      <c r="A5538" s="41" t="n">
        <v>-1.4544615344</v>
      </c>
      <c r="B5538" s="41" t="n">
        <v>0.4298815732</v>
      </c>
      <c r="C5538" s="41" t="n">
        <v>3.2508765568</v>
      </c>
      <c r="D5538" s="42" t="n">
        <f aca="false">$B$5*A5538</f>
        <v>-3.71611727730443</v>
      </c>
      <c r="E5538" s="42" t="n">
        <f aca="false">$D$5*A5538+$F$5*B5538</f>
        <v>-2.71872337624692</v>
      </c>
      <c r="F5538" s="43" t="n">
        <f aca="false">Inputs!$B$5*D5538+Inputs!$B$6*E5538</f>
        <v>-235675.558918097</v>
      </c>
      <c r="G5538" s="43" t="n">
        <f aca="false">F5538*SQRT(($B$6-2)/C5538)</f>
        <v>-184854.192234646</v>
      </c>
    </row>
    <row r="5539" customFormat="false" ht="15" hidden="false" customHeight="false" outlineLevel="0" collapsed="false">
      <c r="A5539" s="41" t="n">
        <v>-1.0752641015</v>
      </c>
      <c r="B5539" s="41" t="n">
        <v>-0.0625391958</v>
      </c>
      <c r="C5539" s="41" t="n">
        <v>2.4710325579</v>
      </c>
      <c r="D5539" s="42" t="n">
        <f aca="false">$B$5*A5539</f>
        <v>-2.74727616423197</v>
      </c>
      <c r="E5539" s="42" t="n">
        <f aca="false">$D$5*A5539+$F$5*B5539</f>
        <v>-2.66667456594639</v>
      </c>
      <c r="F5539" s="43" t="n">
        <f aca="false">Inputs!$B$5*D5539+Inputs!$B$6*E5539</f>
        <v>-141393.888125877</v>
      </c>
      <c r="G5539" s="43" t="n">
        <f aca="false">F5539*SQRT(($B$6-2)/C5539)</f>
        <v>-127205.649896374</v>
      </c>
    </row>
    <row r="5540" customFormat="false" ht="15" hidden="false" customHeight="false" outlineLevel="0" collapsed="false">
      <c r="A5540" s="41" t="n">
        <v>3.0298383889</v>
      </c>
      <c r="B5540" s="41" t="n">
        <v>0.3035542362</v>
      </c>
      <c r="C5540" s="41" t="n">
        <v>4.2991930865</v>
      </c>
      <c r="D5540" s="42" t="n">
        <f aca="false">$B$5*A5540</f>
        <v>7.74117054190519</v>
      </c>
      <c r="E5540" s="42" t="n">
        <f aca="false">$D$5*A5540+$F$5*B5540</f>
        <v>7.7339271003383</v>
      </c>
      <c r="F5540" s="43" t="n">
        <f aca="false">Inputs!$B$5*D5540+Inputs!$B$6*E5540</f>
        <v>387420.699173605</v>
      </c>
      <c r="G5540" s="43" t="n">
        <f aca="false">F5540*SQRT(($B$6-2)/C5540)</f>
        <v>264243.518209866</v>
      </c>
    </row>
    <row r="5541" customFormat="false" ht="15" hidden="false" customHeight="false" outlineLevel="0" collapsed="false">
      <c r="A5541" s="41" t="n">
        <v>-0.8638132192</v>
      </c>
      <c r="B5541" s="41" t="n">
        <v>0.407789006</v>
      </c>
      <c r="C5541" s="41" t="n">
        <v>1.3035225445</v>
      </c>
      <c r="D5541" s="42" t="n">
        <f aca="false">$B$5*A5541</f>
        <v>-2.20702380386931</v>
      </c>
      <c r="E5541" s="42" t="n">
        <f aca="false">$D$5*A5541+$F$5*B5541</f>
        <v>-1.35137205336481</v>
      </c>
      <c r="F5541" s="43" t="n">
        <f aca="false">Inputs!$B$5*D5541+Inputs!$B$6*E5541</f>
        <v>-153133.77771869</v>
      </c>
      <c r="G5541" s="43" t="n">
        <f aca="false">F5541*SQRT(($B$6-2)/C5541)</f>
        <v>-189682.262375366</v>
      </c>
    </row>
    <row r="5542" customFormat="false" ht="15" hidden="false" customHeight="false" outlineLevel="0" collapsed="false">
      <c r="A5542" s="41" t="n">
        <v>-0.5170751866</v>
      </c>
      <c r="B5542" s="41" t="n">
        <v>-0.9607441132</v>
      </c>
      <c r="C5542" s="41" t="n">
        <v>2.7093919853</v>
      </c>
      <c r="D5542" s="42" t="n">
        <f aca="false">$B$5*A5542</f>
        <v>-1.32111574568546</v>
      </c>
      <c r="E5542" s="42" t="n">
        <f aca="false">$D$5*A5542+$F$5*B5542</f>
        <v>-2.88938529259118</v>
      </c>
      <c r="F5542" s="43" t="n">
        <f aca="false">Inputs!$B$5*D5542+Inputs!$B$6*E5542</f>
        <v>12357.6900610129</v>
      </c>
      <c r="G5542" s="43" t="n">
        <f aca="false">F5542*SQRT(($B$6-2)/C5542)</f>
        <v>10617.3559039332</v>
      </c>
    </row>
    <row r="5543" customFormat="false" ht="15" hidden="false" customHeight="false" outlineLevel="0" collapsed="false">
      <c r="A5543" s="41" t="n">
        <v>2.1031395334</v>
      </c>
      <c r="B5543" s="41" t="n">
        <v>1.0668120263</v>
      </c>
      <c r="C5543" s="41" t="n">
        <v>5.58519503</v>
      </c>
      <c r="D5543" s="42" t="n">
        <f aca="false">$B$5*A5543</f>
        <v>5.37347531839252</v>
      </c>
      <c r="E5543" s="42" t="n">
        <f aca="false">$D$5*A5543+$F$5*B5543</f>
        <v>6.84671686922142</v>
      </c>
      <c r="F5543" s="43" t="n">
        <f aca="false">Inputs!$B$5*D5543+Inputs!$B$6*E5543</f>
        <v>195011.688378181</v>
      </c>
      <c r="G5543" s="43" t="n">
        <f aca="false">F5543*SQRT(($B$6-2)/C5543)</f>
        <v>116696.134030977</v>
      </c>
    </row>
    <row r="5544" customFormat="false" ht="15" hidden="false" customHeight="false" outlineLevel="0" collapsed="false">
      <c r="A5544" s="41" t="n">
        <v>0.345536625</v>
      </c>
      <c r="B5544" s="41" t="n">
        <v>-0.3918232902</v>
      </c>
      <c r="C5544" s="41" t="n">
        <v>3.6773255129</v>
      </c>
      <c r="D5544" s="42" t="n">
        <f aca="false">$B$5*A5544</f>
        <v>0.882838488151331</v>
      </c>
      <c r="E5544" s="42" t="n">
        <f aca="false">$D$5*A5544+$F$5*B5544</f>
        <v>0.145656090438923</v>
      </c>
      <c r="F5544" s="43" t="n">
        <f aca="false">Inputs!$B$5*D5544+Inputs!$B$6*E5544</f>
        <v>81001.044293187</v>
      </c>
      <c r="G5544" s="43" t="n">
        <f aca="false">F5544*SQRT(($B$6-2)/C5544)</f>
        <v>59736.4731745218</v>
      </c>
    </row>
    <row r="5545" customFormat="false" ht="15" hidden="false" customHeight="false" outlineLevel="0" collapsed="false">
      <c r="A5545" s="41" t="n">
        <v>-0.310789483</v>
      </c>
      <c r="B5545" s="41" t="n">
        <v>1.5424818668</v>
      </c>
      <c r="C5545" s="41" t="n">
        <v>2.1784542099</v>
      </c>
      <c r="D5545" s="42" t="n">
        <f aca="false">$B$5*A5545</f>
        <v>-0.794060303462922</v>
      </c>
      <c r="E5545" s="42" t="n">
        <f aca="false">$D$5*A5545+$F$5*B5545</f>
        <v>1.92392098824483</v>
      </c>
      <c r="F5545" s="43" t="n">
        <f aca="false">Inputs!$B$5*D5545+Inputs!$B$6*E5545</f>
        <v>-175602.079758534</v>
      </c>
      <c r="G5545" s="43" t="n">
        <f aca="false">F5545*SQRT(($B$6-2)/C5545)</f>
        <v>-168255.95160983</v>
      </c>
    </row>
    <row r="5546" customFormat="false" ht="15" hidden="false" customHeight="false" outlineLevel="0" collapsed="false">
      <c r="A5546" s="41" t="n">
        <v>0.3065775377</v>
      </c>
      <c r="B5546" s="41" t="n">
        <v>-3.0828051429</v>
      </c>
      <c r="C5546" s="41" t="n">
        <v>1.5273901822</v>
      </c>
      <c r="D5546" s="42" t="n">
        <f aca="false">$B$5*A5546</f>
        <v>0.783298875724754</v>
      </c>
      <c r="E5546" s="42" t="n">
        <f aca="false">$D$5*A5546+$F$5*B5546</f>
        <v>-4.59368820523275</v>
      </c>
      <c r="F5546" s="43" t="n">
        <f aca="false">Inputs!$B$5*D5546+Inputs!$B$6*E5546</f>
        <v>308014.297834113</v>
      </c>
      <c r="G5546" s="43" t="n">
        <f aca="false">F5546*SQRT(($B$6-2)/C5546)</f>
        <v>352460.84422954</v>
      </c>
    </row>
    <row r="5547" customFormat="false" ht="15" hidden="false" customHeight="false" outlineLevel="0" collapsed="false">
      <c r="A5547" s="41" t="n">
        <v>2.4209385157</v>
      </c>
      <c r="B5547" s="41" t="n">
        <v>0.183062357</v>
      </c>
      <c r="C5547" s="41" t="n">
        <v>7.6542534124</v>
      </c>
      <c r="D5547" s="42" t="n">
        <f aca="false">$B$5*A5547</f>
        <v>6.18544473862334</v>
      </c>
      <c r="E5547" s="42" t="n">
        <f aca="false">$D$5*A5547+$F$5*B5547</f>
        <v>6.0769377042284</v>
      </c>
      <c r="F5547" s="43" t="n">
        <f aca="false">Inputs!$B$5*D5547+Inputs!$B$6*E5547</f>
        <v>314697.588650914</v>
      </c>
      <c r="G5547" s="43" t="n">
        <f aca="false">F5547*SQRT(($B$6-2)/C5547)</f>
        <v>160863.307797743</v>
      </c>
    </row>
    <row r="5548" customFormat="false" ht="15" hidden="false" customHeight="false" outlineLevel="0" collapsed="false">
      <c r="A5548" s="41" t="n">
        <v>0.3433690057</v>
      </c>
      <c r="B5548" s="41" t="n">
        <v>1.0866948134</v>
      </c>
      <c r="C5548" s="41" t="n">
        <v>0.9316111456</v>
      </c>
      <c r="D5548" s="42" t="n">
        <f aca="false">$B$5*A5548</f>
        <v>0.87730026844539</v>
      </c>
      <c r="E5548" s="42" t="n">
        <f aca="false">$D$5*A5548+$F$5*B5548</f>
        <v>2.69352084040908</v>
      </c>
      <c r="F5548" s="43" t="n">
        <f aca="false">Inputs!$B$5*D5548+Inputs!$B$6*E5548</f>
        <v>-46946.0151759152</v>
      </c>
      <c r="G5548" s="43" t="n">
        <f aca="false">F5548*SQRT(($B$6-2)/C5548)</f>
        <v>-68785.4202220642</v>
      </c>
    </row>
    <row r="5549" customFormat="false" ht="15" hidden="false" customHeight="false" outlineLevel="0" collapsed="false">
      <c r="A5549" s="41" t="n">
        <v>0.4654028273</v>
      </c>
      <c r="B5549" s="41" t="n">
        <v>0.7469086177</v>
      </c>
      <c r="C5549" s="41" t="n">
        <v>8.372730347</v>
      </c>
      <c r="D5549" s="42" t="n">
        <f aca="false">$B$5*A5549</f>
        <v>1.18909400250954</v>
      </c>
      <c r="E5549" s="42" t="n">
        <f aca="false">$D$5*A5549+$F$5*B5549</f>
        <v>2.39718714066655</v>
      </c>
      <c r="F5549" s="43" t="n">
        <f aca="false">Inputs!$B$5*D5549+Inputs!$B$6*E5549</f>
        <v>-949.956782373498</v>
      </c>
      <c r="G5549" s="43" t="n">
        <f aca="false">F5549*SQRT(($B$6-2)/C5549)</f>
        <v>-464.28568480959</v>
      </c>
    </row>
    <row r="5550" customFormat="false" ht="15" hidden="false" customHeight="false" outlineLevel="0" collapsed="false">
      <c r="A5550" s="41" t="n">
        <v>-0.4237234674</v>
      </c>
      <c r="B5550" s="41" t="n">
        <v>-1.229795324</v>
      </c>
      <c r="C5550" s="41" t="n">
        <v>3.6047625565</v>
      </c>
      <c r="D5550" s="42" t="n">
        <f aca="false">$B$5*A5550</f>
        <v>-1.08260415333297</v>
      </c>
      <c r="E5550" s="42" t="n">
        <f aca="false">$D$5*A5550+$F$5*B5550</f>
        <v>-3.13182933800698</v>
      </c>
      <c r="F5550" s="43" t="n">
        <f aca="false">Inputs!$B$5*D5550+Inputs!$B$6*E5550</f>
        <v>48331.0515670521</v>
      </c>
      <c r="G5550" s="43" t="n">
        <f aca="false">F5550*SQRT(($B$6-2)/C5550)</f>
        <v>36000.0339748296</v>
      </c>
    </row>
    <row r="5551" customFormat="false" ht="15" hidden="false" customHeight="false" outlineLevel="0" collapsed="false">
      <c r="A5551" s="41" t="n">
        <v>0.2802327815</v>
      </c>
      <c r="B5551" s="41" t="n">
        <v>1.4316146523</v>
      </c>
      <c r="C5551" s="41" t="n">
        <v>2.9189677827</v>
      </c>
      <c r="D5551" s="42" t="n">
        <f aca="false">$B$5*A5551</f>
        <v>0.715988602220973</v>
      </c>
      <c r="E5551" s="42" t="n">
        <f aca="false">$D$5*A5551+$F$5*B5551</f>
        <v>3.13887103515694</v>
      </c>
      <c r="F5551" s="43" t="n">
        <f aca="false">Inputs!$B$5*D5551+Inputs!$B$6*E5551</f>
        <v>-85344.6915357498</v>
      </c>
      <c r="G5551" s="43" t="n">
        <f aca="false">F5551*SQRT(($B$6-2)/C5551)</f>
        <v>-70644.2567193259</v>
      </c>
    </row>
    <row r="5552" customFormat="false" ht="15" hidden="false" customHeight="false" outlineLevel="0" collapsed="false">
      <c r="A5552" s="41" t="n">
        <v>-0.6478025584</v>
      </c>
      <c r="B5552" s="41" t="n">
        <v>-0.7280239948</v>
      </c>
      <c r="C5552" s="41" t="n">
        <v>6.4791498111</v>
      </c>
      <c r="D5552" s="42" t="n">
        <f aca="false">$B$5*A5552</f>
        <v>-1.65512130958164</v>
      </c>
      <c r="E5552" s="42" t="n">
        <f aca="false">$D$5*A5552+$F$5*B5552</f>
        <v>-2.79861440372859</v>
      </c>
      <c r="F5552" s="43" t="n">
        <f aca="false">Inputs!$B$5*D5552+Inputs!$B$6*E5552</f>
        <v>-25581.4107717347</v>
      </c>
      <c r="G5552" s="43" t="n">
        <f aca="false">F5552*SQRT(($B$6-2)/C5552)</f>
        <v>-14212.8272793869</v>
      </c>
    </row>
    <row r="5553" customFormat="false" ht="15" hidden="false" customHeight="false" outlineLevel="0" collapsed="false">
      <c r="A5553" s="41" t="n">
        <v>1.2210192604</v>
      </c>
      <c r="B5553" s="41" t="n">
        <v>-0.4572452051</v>
      </c>
      <c r="C5553" s="41" t="n">
        <v>6.6825199735</v>
      </c>
      <c r="D5553" s="42" t="n">
        <f aca="false">$B$5*A5553</f>
        <v>3.11967739412629</v>
      </c>
      <c r="E5553" s="42" t="n">
        <f aca="false">$D$5*A5553+$F$5*B5553</f>
        <v>2.11597698669317</v>
      </c>
      <c r="F5553" s="43" t="n">
        <f aca="false">Inputs!$B$5*D5553+Inputs!$B$6*E5553</f>
        <v>206168.890077971</v>
      </c>
      <c r="G5553" s="43" t="n">
        <f aca="false">F5553*SQRT(($B$6-2)/C5553)</f>
        <v>112789.325099532</v>
      </c>
    </row>
    <row r="5554" customFormat="false" ht="15" hidden="false" customHeight="false" outlineLevel="0" collapsed="false">
      <c r="A5554" s="41" t="n">
        <v>-0.4105599138</v>
      </c>
      <c r="B5554" s="41" t="n">
        <v>-0.3731442729</v>
      </c>
      <c r="C5554" s="41" t="n">
        <v>3.4111244904</v>
      </c>
      <c r="D5554" s="42" t="n">
        <f aca="false">$B$5*A5554</f>
        <v>-1.04897156298477</v>
      </c>
      <c r="E5554" s="42" t="n">
        <f aca="false">$D$5*A5554+$F$5*B5554</f>
        <v>-1.62128813870344</v>
      </c>
      <c r="F5554" s="43" t="n">
        <f aca="false">Inputs!$B$5*D5554+Inputs!$B$6*E5554</f>
        <v>-23832.749363305</v>
      </c>
      <c r="G5554" s="43" t="n">
        <f aca="false">F5554*SQRT(($B$6-2)/C5554)</f>
        <v>-18249.0541085083</v>
      </c>
    </row>
    <row r="5555" customFormat="false" ht="15" hidden="false" customHeight="false" outlineLevel="0" collapsed="false">
      <c r="A5555" s="41" t="n">
        <v>-0.064980981</v>
      </c>
      <c r="B5555" s="41" t="n">
        <v>-1.5736380959</v>
      </c>
      <c r="C5555" s="41" t="n">
        <v>4.4051420414</v>
      </c>
      <c r="D5555" s="42" t="n">
        <f aca="false">$B$5*A5555</f>
        <v>-0.16602497933361</v>
      </c>
      <c r="E5555" s="42" t="n">
        <f aca="false">$D$5*A5555+$F$5*B5555</f>
        <v>-2.87189865141983</v>
      </c>
      <c r="F5555" s="43" t="n">
        <f aca="false">Inputs!$B$5*D5555+Inputs!$B$6*E5555</f>
        <v>126992.434637631</v>
      </c>
      <c r="G5555" s="43" t="n">
        <f aca="false">F5555*SQRT(($B$6-2)/C5555)</f>
        <v>85568.2970516492</v>
      </c>
    </row>
    <row r="5556" customFormat="false" ht="15" hidden="false" customHeight="false" outlineLevel="0" collapsed="false">
      <c r="A5556" s="41" t="n">
        <v>-0.5393401125</v>
      </c>
      <c r="B5556" s="41" t="n">
        <v>0.2303680191</v>
      </c>
      <c r="C5556" s="41" t="n">
        <v>1.1542537886</v>
      </c>
      <c r="D5556" s="42" t="n">
        <f aca="false">$B$5*A5556</f>
        <v>-1.37800214237454</v>
      </c>
      <c r="E5556" s="42" t="n">
        <f aca="false">$D$5*A5556+$F$5*B5556</f>
        <v>-0.885620487473313</v>
      </c>
      <c r="F5556" s="43" t="n">
        <f aca="false">Inputs!$B$5*D5556+Inputs!$B$6*E5556</f>
        <v>-93519.1898637886</v>
      </c>
      <c r="G5556" s="43" t="n">
        <f aca="false">F5556*SQRT(($B$6-2)/C5556)</f>
        <v>-123101.991670508</v>
      </c>
    </row>
    <row r="5557" customFormat="false" ht="15" hidden="false" customHeight="false" outlineLevel="0" collapsed="false">
      <c r="A5557" s="41" t="n">
        <v>0.2232379362</v>
      </c>
      <c r="B5557" s="41" t="n">
        <v>1.1579930526</v>
      </c>
      <c r="C5557" s="41" t="n">
        <v>2.7205714842</v>
      </c>
      <c r="D5557" s="42" t="n">
        <f aca="false">$B$5*A5557</f>
        <v>0.570368024208234</v>
      </c>
      <c r="E5557" s="42" t="n">
        <f aca="false">$D$5*A5557+$F$5*B5557</f>
        <v>2.53077224237037</v>
      </c>
      <c r="F5557" s="43" t="n">
        <f aca="false">Inputs!$B$5*D5557+Inputs!$B$6*E5557</f>
        <v>-69501.8096976953</v>
      </c>
      <c r="G5557" s="43" t="n">
        <f aca="false">F5557*SQRT(($B$6-2)/C5557)</f>
        <v>-59591.0502953061</v>
      </c>
    </row>
    <row r="5558" customFormat="false" ht="15" hidden="false" customHeight="false" outlineLevel="0" collapsed="false">
      <c r="A5558" s="41" t="n">
        <v>1.8393922222</v>
      </c>
      <c r="B5558" s="41" t="n">
        <v>1.5124834467</v>
      </c>
      <c r="C5558" s="41" t="n">
        <v>1.8486644625</v>
      </c>
      <c r="D5558" s="42" t="n">
        <f aca="false">$B$5*A5558</f>
        <v>4.69960673073185</v>
      </c>
      <c r="E5558" s="42" t="n">
        <f aca="false">$D$5*A5558+$F$5*B5558</f>
        <v>6.98866758886075</v>
      </c>
      <c r="F5558" s="43" t="n">
        <f aca="false">Inputs!$B$5*D5558+Inputs!$B$6*E5558</f>
        <v>120527.293630147</v>
      </c>
      <c r="G5558" s="43" t="n">
        <f aca="false">F5558*SQRT(($B$6-2)/C5558)</f>
        <v>125363.571501828</v>
      </c>
    </row>
    <row r="5559" customFormat="false" ht="15" hidden="false" customHeight="false" outlineLevel="0" collapsed="false">
      <c r="A5559" s="41" t="n">
        <v>0.9146523841</v>
      </c>
      <c r="B5559" s="41" t="n">
        <v>-0.1487345908</v>
      </c>
      <c r="C5559" s="41" t="n">
        <v>7.740062863</v>
      </c>
      <c r="D5559" s="42" t="n">
        <f aca="false">$B$5*A5559</f>
        <v>2.33691675365196</v>
      </c>
      <c r="E5559" s="42" t="n">
        <f aca="false">$D$5*A5559+$F$5*B5559</f>
        <v>1.91966906041199</v>
      </c>
      <c r="F5559" s="43" t="n">
        <f aca="false">Inputs!$B$5*D5559+Inputs!$B$6*E5559</f>
        <v>137708.222344597</v>
      </c>
      <c r="G5559" s="43" t="n">
        <f aca="false">F5559*SQRT(($B$6-2)/C5559)</f>
        <v>70000.7391686817</v>
      </c>
    </row>
    <row r="5560" customFormat="false" ht="15" hidden="false" customHeight="false" outlineLevel="0" collapsed="false">
      <c r="A5560" s="41" t="n">
        <v>-0.62306907</v>
      </c>
      <c r="B5560" s="41" t="n">
        <v>0.0178784325</v>
      </c>
      <c r="C5560" s="41" t="n">
        <v>7.244478358</v>
      </c>
      <c r="D5560" s="42" t="n">
        <f aca="false">$B$5*A5560</f>
        <v>-1.59192778991997</v>
      </c>
      <c r="E5560" s="42" t="n">
        <f aca="false">$D$5*A5560+$F$5*B5560</f>
        <v>-1.451776089529</v>
      </c>
      <c r="F5560" s="43" t="n">
        <f aca="false">Inputs!$B$5*D5560+Inputs!$B$6*E5560</f>
        <v>-86603.9745155473</v>
      </c>
      <c r="G5560" s="43" t="n">
        <f aca="false">F5560*SQRT(($B$6-2)/C5560)</f>
        <v>-45503.9672035004</v>
      </c>
    </row>
    <row r="5561" customFormat="false" ht="15" hidden="false" customHeight="false" outlineLevel="0" collapsed="false">
      <c r="A5561" s="41" t="n">
        <v>0.5855787698</v>
      </c>
      <c r="B5561" s="41" t="n">
        <v>0.8219377982</v>
      </c>
      <c r="C5561" s="41" t="n">
        <v>1.1806503992</v>
      </c>
      <c r="D5561" s="42" t="n">
        <f aca="false">$B$5*A5561</f>
        <v>1.49614089627619</v>
      </c>
      <c r="E5561" s="42" t="n">
        <f aca="false">$D$5*A5561+$F$5*B5561</f>
        <v>2.81271256402749</v>
      </c>
      <c r="F5561" s="43" t="n">
        <f aca="false">Inputs!$B$5*D5561+Inputs!$B$6*E5561</f>
        <v>8978.46142624415</v>
      </c>
      <c r="G5561" s="43" t="n">
        <f aca="false">F5561*SQRT(($B$6-2)/C5561)</f>
        <v>11685.7410902549</v>
      </c>
    </row>
    <row r="5562" customFormat="false" ht="15" hidden="false" customHeight="false" outlineLevel="0" collapsed="false">
      <c r="A5562" s="41" t="n">
        <v>0.6230857335</v>
      </c>
      <c r="B5562" s="41" t="n">
        <v>-0.1211754714</v>
      </c>
      <c r="C5562" s="41" t="n">
        <v>1.110722779</v>
      </c>
      <c r="D5562" s="42" t="n">
        <f aca="false">$B$5*A5562</f>
        <v>1.59197036479651</v>
      </c>
      <c r="E5562" s="42" t="n">
        <f aca="false">$D$5*A5562+$F$5*B5562</f>
        <v>1.27344816289072</v>
      </c>
      <c r="F5562" s="43" t="n">
        <f aca="false">Inputs!$B$5*D5562+Inputs!$B$6*E5562</f>
        <v>95524.6283351144</v>
      </c>
      <c r="G5562" s="43" t="n">
        <f aca="false">F5562*SQRT(($B$6-2)/C5562)</f>
        <v>128182.139205472</v>
      </c>
    </row>
    <row r="5563" customFormat="false" ht="15" hidden="false" customHeight="false" outlineLevel="0" collapsed="false">
      <c r="A5563" s="41" t="n">
        <v>0.7868622398</v>
      </c>
      <c r="B5563" s="41" t="n">
        <v>1.2608725051</v>
      </c>
      <c r="C5563" s="41" t="n">
        <v>2.82513004</v>
      </c>
      <c r="D5563" s="42" t="n">
        <f aca="false">$B$5*A5563</f>
        <v>2.01041574151048</v>
      </c>
      <c r="E5563" s="42" t="n">
        <f aca="false">$D$5*A5563+$F$5*B5563</f>
        <v>4.04961228597725</v>
      </c>
      <c r="F5563" s="43" t="n">
        <f aca="false">Inputs!$B$5*D5563+Inputs!$B$6*E5563</f>
        <v>-1439.04014781496</v>
      </c>
      <c r="G5563" s="43" t="n">
        <f aca="false">F5563*SQRT(($B$6-2)/C5563)</f>
        <v>-1210.78961347985</v>
      </c>
    </row>
    <row r="5564" customFormat="false" ht="15" hidden="false" customHeight="false" outlineLevel="0" collapsed="false">
      <c r="A5564" s="41" t="n">
        <v>0.8801603841</v>
      </c>
      <c r="B5564" s="41" t="n">
        <v>-0.0320130552</v>
      </c>
      <c r="C5564" s="41" t="n">
        <v>8.5738035978</v>
      </c>
      <c r="D5564" s="42" t="n">
        <f aca="false">$B$5*A5564</f>
        <v>2.24879045117009</v>
      </c>
      <c r="E5564" s="42" t="n">
        <f aca="false">$D$5*A5564+$F$5*B5564</f>
        <v>2.03914057002387</v>
      </c>
      <c r="F5564" s="43" t="n">
        <f aca="false">Inputs!$B$5*D5564+Inputs!$B$6*E5564</f>
        <v>122922.016615815</v>
      </c>
      <c r="G5564" s="43" t="n">
        <f aca="false">F5564*SQRT(($B$6-2)/C5564)</f>
        <v>59368.7505387508</v>
      </c>
    </row>
    <row r="5565" customFormat="false" ht="15" hidden="false" customHeight="false" outlineLevel="0" collapsed="false">
      <c r="A5565" s="41" t="n">
        <v>-0.8338486925</v>
      </c>
      <c r="B5565" s="41" t="n">
        <v>-0.8575674294</v>
      </c>
      <c r="C5565" s="41" t="n">
        <v>2.2788040188</v>
      </c>
      <c r="D5565" s="42" t="n">
        <f aca="false">$B$5*A5565</f>
        <v>-2.13046509623593</v>
      </c>
      <c r="E5565" s="42" t="n">
        <f aca="false">$D$5*A5565+$F$5*B5565</f>
        <v>-3.46501591351041</v>
      </c>
      <c r="F5565" s="43" t="n">
        <f aca="false">Inputs!$B$5*D5565+Inputs!$B$6*E5565</f>
        <v>-39795.713948073</v>
      </c>
      <c r="G5565" s="43" t="n">
        <f aca="false">F5565*SQRT(($B$6-2)/C5565)</f>
        <v>-37281.8804922292</v>
      </c>
    </row>
    <row r="5566" customFormat="false" ht="15" hidden="false" customHeight="false" outlineLevel="0" collapsed="false">
      <c r="A5566" s="41" t="n">
        <v>-0.6812176236</v>
      </c>
      <c r="B5566" s="41" t="n">
        <v>0.2570751987</v>
      </c>
      <c r="C5566" s="41" t="n">
        <v>12.5881721751</v>
      </c>
      <c r="D5566" s="42" t="n">
        <f aca="false">$B$5*A5566</f>
        <v>-1.74049606730131</v>
      </c>
      <c r="E5566" s="42" t="n">
        <f aca="false">$D$5*A5566+$F$5*B5566</f>
        <v>-1.1771140136269</v>
      </c>
      <c r="F5566" s="43" t="n">
        <f aca="false">Inputs!$B$5*D5566+Inputs!$B$6*E5566</f>
        <v>-115193.906048786</v>
      </c>
      <c r="G5566" s="43" t="n">
        <f aca="false">F5566*SQRT(($B$6-2)/C5566)</f>
        <v>-45915.9067742916</v>
      </c>
    </row>
    <row r="5567" customFormat="false" ht="15" hidden="false" customHeight="false" outlineLevel="0" collapsed="false">
      <c r="A5567" s="41" t="n">
        <v>0.5198037536</v>
      </c>
      <c r="B5567" s="41" t="n">
        <v>-1.4145323179</v>
      </c>
      <c r="C5567" s="41" t="n">
        <v>0.9602356334</v>
      </c>
      <c r="D5567" s="42" t="n">
        <f aca="false">$B$5*A5567</f>
        <v>1.32808717444529</v>
      </c>
      <c r="E5567" s="42" t="n">
        <f aca="false">$D$5*A5567+$F$5*B5567</f>
        <v>-1.20561701366405</v>
      </c>
      <c r="F5567" s="43" t="n">
        <f aca="false">Inputs!$B$5*D5567+Inputs!$B$6*E5567</f>
        <v>193089.568127731</v>
      </c>
      <c r="G5567" s="43" t="n">
        <f aca="false">F5567*SQRT(($B$6-2)/C5567)</f>
        <v>278666.587878769</v>
      </c>
    </row>
    <row r="5568" customFormat="false" ht="15" hidden="false" customHeight="false" outlineLevel="0" collapsed="false">
      <c r="A5568" s="41" t="n">
        <v>-0.5039951084</v>
      </c>
      <c r="B5568" s="41" t="n">
        <v>0.2432854653</v>
      </c>
      <c r="C5568" s="41" t="n">
        <v>1.7881133012</v>
      </c>
      <c r="D5568" s="42" t="n">
        <f aca="false">$B$5*A5568</f>
        <v>-1.28769643315096</v>
      </c>
      <c r="E5568" s="42" t="n">
        <f aca="false">$D$5*A5568+$F$5*B5568</f>
        <v>-0.779208818790235</v>
      </c>
      <c r="F5568" s="43" t="n">
        <f aca="false">Inputs!$B$5*D5568+Inputs!$B$6*E5568</f>
        <v>-89809.2023755847</v>
      </c>
      <c r="G5568" s="43" t="n">
        <f aca="false">F5568*SQRT(($B$6-2)/C5568)</f>
        <v>-94981.3461047576</v>
      </c>
    </row>
    <row r="5569" customFormat="false" ht="15" hidden="false" customHeight="false" outlineLevel="0" collapsed="false">
      <c r="A5569" s="41" t="n">
        <v>-0.8996799101</v>
      </c>
      <c r="B5569" s="41" t="n">
        <v>0.4339041531</v>
      </c>
      <c r="C5569" s="41" t="n">
        <v>1.1477617928</v>
      </c>
      <c r="D5569" s="42" t="n">
        <f aca="false">$B$5*A5569</f>
        <v>-2.29866241140953</v>
      </c>
      <c r="E5569" s="42" t="n">
        <f aca="false">$D$5*A5569+$F$5*B5569</f>
        <v>-1.39162581142842</v>
      </c>
      <c r="F5569" s="43" t="n">
        <f aca="false">Inputs!$B$5*D5569+Inputs!$B$6*E5569</f>
        <v>-160284.950569532</v>
      </c>
      <c r="G5569" s="43" t="n">
        <f aca="false">F5569*SQRT(($B$6-2)/C5569)</f>
        <v>-211583.532488071</v>
      </c>
    </row>
    <row r="5570" customFormat="false" ht="15" hidden="false" customHeight="false" outlineLevel="0" collapsed="false">
      <c r="A5570" s="41" t="n">
        <v>-0.3074282909</v>
      </c>
      <c r="B5570" s="41" t="n">
        <v>-0.7234202717</v>
      </c>
      <c r="C5570" s="41" t="n">
        <v>3.452853398</v>
      </c>
      <c r="D5570" s="42" t="n">
        <f aca="false">$B$5*A5570</f>
        <v>-0.785472531466393</v>
      </c>
      <c r="E5570" s="42" t="n">
        <f aca="false">$D$5*A5570+$F$5*B5570</f>
        <v>-1.98071448860012</v>
      </c>
      <c r="F5570" s="43" t="n">
        <f aca="false">Inputs!$B$5*D5570+Inputs!$B$6*E5570</f>
        <v>20488.4712833665</v>
      </c>
      <c r="G5570" s="43" t="n">
        <f aca="false">F5570*SQRT(($B$6-2)/C5570)</f>
        <v>15593.2084121539</v>
      </c>
    </row>
    <row r="5571" customFormat="false" ht="15" hidden="false" customHeight="false" outlineLevel="0" collapsed="false">
      <c r="A5571" s="41" t="n">
        <v>0.0532054324</v>
      </c>
      <c r="B5571" s="41" t="n">
        <v>0.3922803296</v>
      </c>
      <c r="C5571" s="41" t="n">
        <v>2.2312451631</v>
      </c>
      <c r="D5571" s="42" t="n">
        <f aca="false">$B$5*A5571</f>
        <v>0.135938711276855</v>
      </c>
      <c r="E5571" s="42" t="n">
        <f aca="false">$D$5*A5571+$F$5*B5571</f>
        <v>0.803974844123947</v>
      </c>
      <c r="F5571" s="43" t="n">
        <f aca="false">Inputs!$B$5*D5571+Inputs!$B$6*E5571</f>
        <v>-26604.8710785119</v>
      </c>
      <c r="G5571" s="43" t="n">
        <f aca="false">F5571*SQRT(($B$6-2)/C5571)</f>
        <v>-25188.5118897386</v>
      </c>
    </row>
    <row r="5572" customFormat="false" ht="15" hidden="false" customHeight="false" outlineLevel="0" collapsed="false">
      <c r="A5572" s="41" t="n">
        <v>-0.8485289143</v>
      </c>
      <c r="B5572" s="41" t="n">
        <v>-0.2426123798</v>
      </c>
      <c r="C5572" s="41" t="n">
        <v>8.0533013501</v>
      </c>
      <c r="D5572" s="42" t="n">
        <f aca="false">$B$5*A5572</f>
        <v>-2.16797274052585</v>
      </c>
      <c r="E5572" s="42" t="n">
        <f aca="false">$D$5*A5572+$F$5*B5572</f>
        <v>-2.43807862952818</v>
      </c>
      <c r="F5572" s="43" t="n">
        <f aca="false">Inputs!$B$5*D5572+Inputs!$B$6*E5572</f>
        <v>-94893.3425761757</v>
      </c>
      <c r="G5572" s="43" t="n">
        <f aca="false">F5572*SQRT(($B$6-2)/C5572)</f>
        <v>-47289.3960305548</v>
      </c>
    </row>
    <row r="5573" customFormat="false" ht="15" hidden="false" customHeight="false" outlineLevel="0" collapsed="false">
      <c r="A5573" s="41" t="n">
        <v>0.4676783773</v>
      </c>
      <c r="B5573" s="41" t="n">
        <v>-0.7620901833</v>
      </c>
      <c r="C5573" s="41" t="n">
        <v>2.0804342626</v>
      </c>
      <c r="D5573" s="42" t="n">
        <f aca="false">$B$5*A5573</f>
        <v>1.19490798278359</v>
      </c>
      <c r="E5573" s="42" t="n">
        <f aca="false">$D$5*A5573+$F$5*B5573</f>
        <v>-0.203053150922971</v>
      </c>
      <c r="F5573" s="43" t="n">
        <f aca="false">Inputs!$B$5*D5573+Inputs!$B$6*E5573</f>
        <v>129643.455824508</v>
      </c>
      <c r="G5573" s="43" t="n">
        <f aca="false">F5573*SQRT(($B$6-2)/C5573)</f>
        <v>127112.598913508</v>
      </c>
    </row>
    <row r="5574" customFormat="false" ht="15" hidden="false" customHeight="false" outlineLevel="0" collapsed="false">
      <c r="A5574" s="41" t="n">
        <v>-1.6577568404</v>
      </c>
      <c r="B5574" s="41" t="n">
        <v>-1.5365738457</v>
      </c>
      <c r="C5574" s="41" t="n">
        <v>5.741849892</v>
      </c>
      <c r="D5574" s="42" t="n">
        <f aca="false">$B$5*A5574</f>
        <v>-4.2355323193345</v>
      </c>
      <c r="E5574" s="42" t="n">
        <f aca="false">$D$5*A5574+$F$5*B5574</f>
        <v>-6.59804820658427</v>
      </c>
      <c r="F5574" s="43" t="n">
        <f aca="false">Inputs!$B$5*D5574+Inputs!$B$6*E5574</f>
        <v>-93650.8216042364</v>
      </c>
      <c r="G5574" s="43" t="n">
        <f aca="false">F5574*SQRT(($B$6-2)/C5574)</f>
        <v>-55271.426360227</v>
      </c>
    </row>
    <row r="5575" customFormat="false" ht="15" hidden="false" customHeight="false" outlineLevel="0" collapsed="false">
      <c r="A5575" s="41" t="n">
        <v>-0.4180508641</v>
      </c>
      <c r="B5575" s="41" t="n">
        <v>-1.3184182763</v>
      </c>
      <c r="C5575" s="41" t="n">
        <v>1.2173528817</v>
      </c>
      <c r="D5575" s="42" t="n">
        <f aca="false">$B$5*A5575</f>
        <v>-1.06811077648397</v>
      </c>
      <c r="E5575" s="42" t="n">
        <f aca="false">$D$5*A5575+$F$5*B5575</f>
        <v>-3.27136006295454</v>
      </c>
      <c r="F5575" s="43" t="n">
        <f aca="false">Inputs!$B$5*D5575+Inputs!$B$6*E5575</f>
        <v>56756.9254993295</v>
      </c>
      <c r="G5575" s="43" t="n">
        <f aca="false">F5575*SQRT(($B$6-2)/C5575)</f>
        <v>72748.7634228171</v>
      </c>
    </row>
    <row r="5576" customFormat="false" ht="15" hidden="false" customHeight="false" outlineLevel="0" collapsed="false">
      <c r="A5576" s="41" t="n">
        <v>-0.3477218952</v>
      </c>
      <c r="B5576" s="41" t="n">
        <v>1.6649428512</v>
      </c>
      <c r="C5576" s="41" t="n">
        <v>2.5892076247</v>
      </c>
      <c r="D5576" s="42" t="n">
        <f aca="false">$B$5*A5576</f>
        <v>-0.888421805519122</v>
      </c>
      <c r="E5576" s="42" t="n">
        <f aca="false">$D$5*A5576+$F$5*B5576</f>
        <v>2.04749588352346</v>
      </c>
      <c r="F5576" s="43" t="n">
        <f aca="false">Inputs!$B$5*D5576+Inputs!$B$6*E5576</f>
        <v>-191216.974728085</v>
      </c>
      <c r="G5576" s="43" t="n">
        <f aca="false">F5576*SQRT(($B$6-2)/C5576)</f>
        <v>-168057.539983968</v>
      </c>
    </row>
    <row r="5577" customFormat="false" ht="15" hidden="false" customHeight="false" outlineLevel="0" collapsed="false">
      <c r="A5577" s="41" t="n">
        <v>-1.3785983877</v>
      </c>
      <c r="B5577" s="41" t="n">
        <v>-0.2826048515</v>
      </c>
      <c r="C5577" s="41" t="n">
        <v>0.4948563507</v>
      </c>
      <c r="D5577" s="42" t="n">
        <f aca="false">$B$5*A5577</f>
        <v>-3.52228860360296</v>
      </c>
      <c r="E5577" s="42" t="n">
        <f aca="false">$D$5*A5577+$F$5*B5577</f>
        <v>-3.76848226862908</v>
      </c>
      <c r="F5577" s="43" t="n">
        <f aca="false">Inputs!$B$5*D5577+Inputs!$B$6*E5577</f>
        <v>-163804.746928843</v>
      </c>
      <c r="G5577" s="43" t="n">
        <f aca="false">F5577*SQRT(($B$6-2)/C5577)</f>
        <v>-329307.716081439</v>
      </c>
    </row>
    <row r="5578" customFormat="false" ht="15" hidden="false" customHeight="false" outlineLevel="0" collapsed="false">
      <c r="A5578" s="41" t="n">
        <v>2.1323045543</v>
      </c>
      <c r="B5578" s="41" t="n">
        <v>0.408130083</v>
      </c>
      <c r="C5578" s="41" t="n">
        <v>8.670191338</v>
      </c>
      <c r="D5578" s="42" t="n">
        <f aca="false">$B$5*A5578</f>
        <v>5.44799130626576</v>
      </c>
      <c r="E5578" s="42" t="n">
        <f aca="false">$D$5*A5578+$F$5*B5578</f>
        <v>5.77874226990127</v>
      </c>
      <c r="F5578" s="43" t="n">
        <f aca="false">Inputs!$B$5*D5578+Inputs!$B$6*E5578</f>
        <v>255862.017131512</v>
      </c>
      <c r="G5578" s="43" t="n">
        <f aca="false">F5578*SQRT(($B$6-2)/C5578)</f>
        <v>122887.151173871</v>
      </c>
    </row>
    <row r="5579" customFormat="false" ht="15" hidden="false" customHeight="false" outlineLevel="0" collapsed="false">
      <c r="A5579" s="41" t="n">
        <v>-0.3677232875</v>
      </c>
      <c r="B5579" s="41" t="n">
        <v>-0.1568826345</v>
      </c>
      <c r="C5579" s="41" t="n">
        <v>2.8150339528</v>
      </c>
      <c r="D5579" s="42" t="n">
        <f aca="false">$B$5*A5579</f>
        <v>-0.939524923572248</v>
      </c>
      <c r="E5579" s="42" t="n">
        <f aca="false">$D$5*A5579+$F$5*B5579</f>
        <v>-1.1459260608749</v>
      </c>
      <c r="F5579" s="43" t="n">
        <f aca="false">Inputs!$B$5*D5579+Inputs!$B$6*E5579</f>
        <v>-36656.18931348</v>
      </c>
      <c r="G5579" s="43" t="n">
        <f aca="false">F5579*SQRT(($B$6-2)/C5579)</f>
        <v>-30897.2974564649</v>
      </c>
    </row>
    <row r="5580" customFormat="false" ht="15" hidden="false" customHeight="false" outlineLevel="0" collapsed="false">
      <c r="A5580" s="41" t="n">
        <v>0.4293625084</v>
      </c>
      <c r="B5580" s="41" t="n">
        <v>1.6957719306</v>
      </c>
      <c r="C5580" s="41" t="n">
        <v>5.7134430196</v>
      </c>
      <c r="D5580" s="42" t="n">
        <f aca="false">$B$5*A5580</f>
        <v>1.09701177924256</v>
      </c>
      <c r="E5580" s="42" t="n">
        <f aca="false">$D$5*A5580+$F$5*B5580</f>
        <v>3.9498704067246</v>
      </c>
      <c r="F5580" s="43" t="n">
        <f aca="false">Inputs!$B$5*D5580+Inputs!$B$6*E5580</f>
        <v>-87792.3424119742</v>
      </c>
      <c r="G5580" s="43" t="n">
        <f aca="false">F5580*SQRT(($B$6-2)/C5580)</f>
        <v>-51942.4803662237</v>
      </c>
    </row>
    <row r="5581" customFormat="false" ht="15" hidden="false" customHeight="false" outlineLevel="0" collapsed="false">
      <c r="A5581" s="41" t="n">
        <v>-0.5308536075</v>
      </c>
      <c r="B5581" s="41" t="n">
        <v>-0.7576102829</v>
      </c>
      <c r="C5581" s="41" t="n">
        <v>0.7171372587</v>
      </c>
      <c r="D5581" s="42" t="n">
        <f aca="false">$B$5*A5581</f>
        <v>-1.35631930848135</v>
      </c>
      <c r="E5581" s="42" t="n">
        <f aca="false">$D$5*A5581+$F$5*B5581</f>
        <v>-2.57141206022741</v>
      </c>
      <c r="F5581" s="43" t="n">
        <f aca="false">Inputs!$B$5*D5581+Inputs!$B$6*E5581</f>
        <v>-7061.3278367645</v>
      </c>
      <c r="G5581" s="43" t="n">
        <f aca="false">F5581*SQRT(($B$6-2)/C5581)</f>
        <v>-11792.3464363991</v>
      </c>
    </row>
    <row r="5582" customFormat="false" ht="15" hidden="false" customHeight="false" outlineLevel="0" collapsed="false">
      <c r="A5582" s="41" t="n">
        <v>-1.3788087328</v>
      </c>
      <c r="B5582" s="41" t="n">
        <v>0.1030960325</v>
      </c>
      <c r="C5582" s="41" t="n">
        <v>0.8789401753</v>
      </c>
      <c r="D5582" s="42" t="n">
        <f aca="false">$B$5*A5582</f>
        <v>-3.52282603071384</v>
      </c>
      <c r="E5582" s="42" t="n">
        <f aca="false">$D$5*A5582+$F$5*B5582</f>
        <v>-3.10297597876174</v>
      </c>
      <c r="F5582" s="43" t="n">
        <f aca="false">Inputs!$B$5*D5582+Inputs!$B$6*E5582</f>
        <v>-197133.804133296</v>
      </c>
      <c r="G5582" s="43" t="n">
        <f aca="false">F5582*SQRT(($B$6-2)/C5582)</f>
        <v>-297369.513606525</v>
      </c>
    </row>
    <row r="5583" customFormat="false" ht="15" hidden="false" customHeight="false" outlineLevel="0" collapsed="false">
      <c r="A5583" s="41" t="n">
        <v>-1.4056873698</v>
      </c>
      <c r="B5583" s="41" t="n">
        <v>-0.4637826248</v>
      </c>
      <c r="C5583" s="41" t="n">
        <v>1.2463417811</v>
      </c>
      <c r="D5583" s="42" t="n">
        <f aca="false">$B$5*A5583</f>
        <v>-3.59150035793645</v>
      </c>
      <c r="E5583" s="42" t="n">
        <f aca="false">$D$5*A5583+$F$5*B5583</f>
        <v>-4.14579057803236</v>
      </c>
      <c r="F5583" s="43" t="n">
        <f aca="false">Inputs!$B$5*D5583+Inputs!$B$6*E5583</f>
        <v>-151860.506892027</v>
      </c>
      <c r="G5583" s="43" t="n">
        <f aca="false">F5583*SQRT(($B$6-2)/C5583)</f>
        <v>-192371.736788051</v>
      </c>
    </row>
    <row r="5584" customFormat="false" ht="15" hidden="false" customHeight="false" outlineLevel="0" collapsed="false">
      <c r="A5584" s="41" t="n">
        <v>-0.9086834411</v>
      </c>
      <c r="B5584" s="41" t="n">
        <v>1.0741235102</v>
      </c>
      <c r="C5584" s="41" t="n">
        <v>1.9155328028</v>
      </c>
      <c r="D5584" s="42" t="n">
        <f aca="false">$B$5*A5584</f>
        <v>-2.32166623537772</v>
      </c>
      <c r="E5584" s="42" t="n">
        <f aca="false">$D$5*A5584+$F$5*B5584</f>
        <v>-0.307555342761941</v>
      </c>
      <c r="F5584" s="43" t="n">
        <f aca="false">Inputs!$B$5*D5584+Inputs!$B$6*E5584</f>
        <v>-216788.856399675</v>
      </c>
      <c r="G5584" s="43" t="n">
        <f aca="false">F5584*SQRT(($B$6-2)/C5584)</f>
        <v>-221517.048115286</v>
      </c>
    </row>
    <row r="5585" customFormat="false" ht="15" hidden="false" customHeight="false" outlineLevel="0" collapsed="false">
      <c r="A5585" s="41" t="n">
        <v>-0.5083963874</v>
      </c>
      <c r="B5585" s="41" t="n">
        <v>0.396930328</v>
      </c>
      <c r="C5585" s="41" t="n">
        <v>6.6236882969</v>
      </c>
      <c r="D5585" s="42" t="n">
        <f aca="false">$B$5*A5585</f>
        <v>-1.29894160433446</v>
      </c>
      <c r="E5585" s="42" t="n">
        <f aca="false">$D$5*A5585+$F$5*B5585</f>
        <v>-0.52437664922724</v>
      </c>
      <c r="F5585" s="43" t="n">
        <f aca="false">Inputs!$B$5*D5585+Inputs!$B$6*E5585</f>
        <v>-103675.327972084</v>
      </c>
      <c r="G5585" s="43" t="n">
        <f aca="false">F5585*SQRT(($B$6-2)/C5585)</f>
        <v>-56969.2461041432</v>
      </c>
    </row>
    <row r="5586" customFormat="false" ht="15" hidden="false" customHeight="false" outlineLevel="0" collapsed="false">
      <c r="A5586" s="41" t="n">
        <v>-1.6040920017</v>
      </c>
      <c r="B5586" s="41" t="n">
        <v>0.1315069545</v>
      </c>
      <c r="C5586" s="41" t="n">
        <v>2.159448697</v>
      </c>
      <c r="D5586" s="42" t="n">
        <f aca="false">$B$5*A5586</f>
        <v>-4.09841983505069</v>
      </c>
      <c r="E5586" s="42" t="n">
        <f aca="false">$D$5*A5586+$F$5*B5586</f>
        <v>-3.58999890298199</v>
      </c>
      <c r="F5586" s="43" t="n">
        <f aca="false">Inputs!$B$5*D5586+Inputs!$B$6*E5586</f>
        <v>-230342.038355969</v>
      </c>
      <c r="G5586" s="43" t="n">
        <f aca="false">F5586*SQRT(($B$6-2)/C5586)</f>
        <v>-221675.020932109</v>
      </c>
    </row>
    <row r="5587" customFormat="false" ht="15" hidden="false" customHeight="false" outlineLevel="0" collapsed="false">
      <c r="A5587" s="41" t="n">
        <v>-1.2031603059</v>
      </c>
      <c r="B5587" s="41" t="n">
        <v>-0.4256484999</v>
      </c>
      <c r="C5587" s="41" t="n">
        <v>4.5975310631</v>
      </c>
      <c r="D5587" s="42" t="n">
        <f aca="false">$B$5*A5587</f>
        <v>-3.07404815759965</v>
      </c>
      <c r="E5587" s="42" t="n">
        <f aca="false">$D$5*A5587+$F$5*B5587</f>
        <v>-3.59801175798422</v>
      </c>
      <c r="F5587" s="43" t="n">
        <f aca="false">Inputs!$B$5*D5587+Inputs!$B$6*E5587</f>
        <v>-127504.227860753</v>
      </c>
      <c r="G5587" s="43" t="n">
        <f aca="false">F5587*SQRT(($B$6-2)/C5587)</f>
        <v>-84096.3694851734</v>
      </c>
    </row>
    <row r="5588" customFormat="false" ht="15" hidden="false" customHeight="false" outlineLevel="0" collapsed="false">
      <c r="A5588" s="41" t="n">
        <v>2.2112025743</v>
      </c>
      <c r="B5588" s="41" t="n">
        <v>0.9321743772</v>
      </c>
      <c r="C5588" s="41" t="n">
        <v>10.0687591247</v>
      </c>
      <c r="D5588" s="42" t="n">
        <f aca="false">$B$5*A5588</f>
        <v>5.64957401459641</v>
      </c>
      <c r="E5588" s="42" t="n">
        <f aca="false">$D$5*A5588+$F$5*B5588</f>
        <v>6.87137756480463</v>
      </c>
      <c r="F5588" s="43" t="n">
        <f aca="false">Inputs!$B$5*D5588+Inputs!$B$6*E5588</f>
        <v>221388.523219409</v>
      </c>
      <c r="G5588" s="43" t="n">
        <f aca="false">F5588*SQRT(($B$6-2)/C5588)</f>
        <v>98669.317792054</v>
      </c>
    </row>
    <row r="5589" customFormat="false" ht="15" hidden="false" customHeight="false" outlineLevel="0" collapsed="false">
      <c r="A5589" s="41" t="n">
        <v>-0.1284125828</v>
      </c>
      <c r="B5589" s="41" t="n">
        <v>3.1989419098</v>
      </c>
      <c r="C5589" s="41" t="n">
        <v>2.4925206018</v>
      </c>
      <c r="D5589" s="42" t="n">
        <f aca="false">$B$5*A5589</f>
        <v>-0.328091328838903</v>
      </c>
      <c r="E5589" s="42" t="n">
        <f aca="false">$D$5*A5589+$F$5*B5589</f>
        <v>5.21818586917618</v>
      </c>
      <c r="F5589" s="43" t="n">
        <f aca="false">Inputs!$B$5*D5589+Inputs!$B$6*E5589</f>
        <v>-293718.426342699</v>
      </c>
      <c r="G5589" s="43" t="n">
        <f aca="false">F5589*SQRT(($B$6-2)/C5589)</f>
        <v>-263103.6131656</v>
      </c>
    </row>
    <row r="5590" customFormat="false" ht="15" hidden="false" customHeight="false" outlineLevel="0" collapsed="false">
      <c r="A5590" s="41" t="n">
        <v>-0.9151746904</v>
      </c>
      <c r="B5590" s="41" t="n">
        <v>1.1652163821</v>
      </c>
      <c r="C5590" s="41" t="n">
        <v>0.806784339</v>
      </c>
      <c r="D5590" s="42" t="n">
        <f aca="false">$B$5*A5590</f>
        <v>-2.3382512347775</v>
      </c>
      <c r="E5590" s="42" t="n">
        <f aca="false">$D$5*A5590+$F$5*B5590</f>
        <v>-0.16570773813865</v>
      </c>
      <c r="F5590" s="43" t="n">
        <f aca="false">Inputs!$B$5*D5590+Inputs!$B$6*E5590</f>
        <v>-225539.736570817</v>
      </c>
      <c r="G5590" s="43" t="n">
        <f aca="false">F5590*SQRT(($B$6-2)/C5590)</f>
        <v>-355107.08478214</v>
      </c>
    </row>
    <row r="5591" customFormat="false" ht="15" hidden="false" customHeight="false" outlineLevel="0" collapsed="false">
      <c r="A5591" s="41" t="n">
        <v>-1.5326744568</v>
      </c>
      <c r="B5591" s="41" t="n">
        <v>-0.2439227576</v>
      </c>
      <c r="C5591" s="41" t="n">
        <v>1.269604237</v>
      </c>
      <c r="D5591" s="42" t="n">
        <f aca="false">$B$5*A5591</f>
        <v>-3.91594957631329</v>
      </c>
      <c r="E5591" s="42" t="n">
        <f aca="false">$D$5*A5591+$F$5*B5591</f>
        <v>-4.06832571917949</v>
      </c>
      <c r="F5591" s="43" t="n">
        <f aca="false">Inputs!$B$5*D5591+Inputs!$B$6*E5591</f>
        <v>-188178.671672355</v>
      </c>
      <c r="G5591" s="43" t="n">
        <f aca="false">F5591*SQRT(($B$6-2)/C5591)</f>
        <v>-236184.403168016</v>
      </c>
    </row>
    <row r="5592" customFormat="false" ht="15" hidden="false" customHeight="false" outlineLevel="0" collapsed="false">
      <c r="A5592" s="41" t="n">
        <v>-1.3477897502</v>
      </c>
      <c r="B5592" s="41" t="n">
        <v>0.2572759151</v>
      </c>
      <c r="C5592" s="41" t="n">
        <v>4.9114930128</v>
      </c>
      <c r="D5592" s="42" t="n">
        <f aca="false">$B$5*A5592</f>
        <v>-3.44357321141407</v>
      </c>
      <c r="E5592" s="42" t="n">
        <f aca="false">$D$5*A5592+$F$5*B5592</f>
        <v>-2.76293434341073</v>
      </c>
      <c r="F5592" s="43" t="n">
        <f aca="false">Inputs!$B$5*D5592+Inputs!$B$6*E5592</f>
        <v>-206210.603970871</v>
      </c>
      <c r="G5592" s="43" t="n">
        <f aca="false">F5592*SQRT(($B$6-2)/C5592)</f>
        <v>-131588.89100123</v>
      </c>
    </row>
    <row r="5593" customFormat="false" ht="15" hidden="false" customHeight="false" outlineLevel="0" collapsed="false">
      <c r="A5593" s="41" t="n">
        <v>0.0559702536</v>
      </c>
      <c r="B5593" s="41" t="n">
        <v>-0.3076647992</v>
      </c>
      <c r="C5593" s="41" t="n">
        <v>1.8613810088</v>
      </c>
      <c r="D5593" s="42" t="n">
        <f aca="false">$B$5*A5593</f>
        <v>0.143002768721465</v>
      </c>
      <c r="E5593" s="42" t="n">
        <f aca="false">$D$5*A5593+$F$5*B5593</f>
        <v>-0.398072321598359</v>
      </c>
      <c r="F5593" s="43" t="n">
        <f aca="false">Inputs!$B$5*D5593+Inputs!$B$6*E5593</f>
        <v>34203.8929520645</v>
      </c>
      <c r="G5593" s="43" t="n">
        <f aca="false">F5593*SQRT(($B$6-2)/C5593)</f>
        <v>35454.6250683764</v>
      </c>
    </row>
    <row r="5594" customFormat="false" ht="15" hidden="false" customHeight="false" outlineLevel="0" collapsed="false">
      <c r="A5594" s="41" t="n">
        <v>1.0920570251</v>
      </c>
      <c r="B5594" s="41" t="n">
        <v>-0.567098973</v>
      </c>
      <c r="C5594" s="41" t="n">
        <v>0.7064854713</v>
      </c>
      <c r="D5594" s="42" t="n">
        <f aca="false">$B$5*A5594</f>
        <v>2.79018171522143</v>
      </c>
      <c r="E5594" s="42" t="n">
        <f aca="false">$D$5*A5594+$F$5*B5594</f>
        <v>1.619410648236</v>
      </c>
      <c r="F5594" s="43" t="n">
        <f aca="false">Inputs!$B$5*D5594+Inputs!$B$6*E5594</f>
        <v>198047.639110343</v>
      </c>
      <c r="G5594" s="43" t="n">
        <f aca="false">F5594*SQRT(($B$6-2)/C5594)</f>
        <v>333221.526751282</v>
      </c>
    </row>
    <row r="5595" customFormat="false" ht="15" hidden="false" customHeight="false" outlineLevel="0" collapsed="false">
      <c r="A5595" s="41" t="n">
        <v>0.3268517478</v>
      </c>
      <c r="B5595" s="41" t="n">
        <v>0.8205549403</v>
      </c>
      <c r="C5595" s="41" t="n">
        <v>16.0094916064</v>
      </c>
      <c r="D5595" s="42" t="n">
        <f aca="false">$B$5*A5595</f>
        <v>0.835099037265217</v>
      </c>
      <c r="E5595" s="42" t="n">
        <f aca="false">$D$5*A5595+$F$5*B5595</f>
        <v>2.19466105088801</v>
      </c>
      <c r="F5595" s="43" t="n">
        <f aca="false">Inputs!$B$5*D5595+Inputs!$B$6*E5595</f>
        <v>-26223.1488178788</v>
      </c>
      <c r="G5595" s="43" t="n">
        <f aca="false">F5595*SQRT(($B$6-2)/C5595)</f>
        <v>-9268.53441917169</v>
      </c>
    </row>
    <row r="5596" customFormat="false" ht="15" hidden="false" customHeight="false" outlineLevel="0" collapsed="false">
      <c r="A5596" s="41" t="n">
        <v>-1.4832212089</v>
      </c>
      <c r="B5596" s="41" t="n">
        <v>-0.7484143417</v>
      </c>
      <c r="C5596" s="41" t="n">
        <v>6.9831419271</v>
      </c>
      <c r="D5596" s="42" t="n">
        <f aca="false">$B$5*A5596</f>
        <v>-3.78959761402794</v>
      </c>
      <c r="E5596" s="42" t="n">
        <f aca="false">$D$5*A5596+$F$5*B5596</f>
        <v>-4.82177536809744</v>
      </c>
      <c r="F5596" s="43" t="n">
        <f aca="false">Inputs!$B$5*D5596+Inputs!$B$6*E5596</f>
        <v>-137870.992997922</v>
      </c>
      <c r="G5596" s="43" t="n">
        <f aca="false">F5596*SQRT(($B$6-2)/C5596)</f>
        <v>-73784.0460978625</v>
      </c>
    </row>
    <row r="5597" customFormat="false" ht="15" hidden="false" customHeight="false" outlineLevel="0" collapsed="false">
      <c r="A5597" s="41" t="n">
        <v>0.0538609673</v>
      </c>
      <c r="B5597" s="41" t="n">
        <v>0.6301534194</v>
      </c>
      <c r="C5597" s="41" t="n">
        <v>1.494823894</v>
      </c>
      <c r="D5597" s="42" t="n">
        <f aca="false">$B$5*A5597</f>
        <v>0.137613588549406</v>
      </c>
      <c r="E5597" s="42" t="n">
        <f aca="false">$D$5*A5597+$F$5*B5597</f>
        <v>1.21628076221814</v>
      </c>
      <c r="F5597" s="43" t="n">
        <f aca="false">Inputs!$B$5*D5597+Inputs!$B$6*E5597</f>
        <v>-47052.6792559665</v>
      </c>
      <c r="G5597" s="43" t="n">
        <f aca="false">F5597*SQRT(($B$6-2)/C5597)</f>
        <v>-54425.739684949</v>
      </c>
    </row>
    <row r="5598" customFormat="false" ht="15" hidden="false" customHeight="false" outlineLevel="0" collapsed="false">
      <c r="A5598" s="41" t="n">
        <v>1.4212377659</v>
      </c>
      <c r="B5598" s="41" t="n">
        <v>-0.2158797987</v>
      </c>
      <c r="C5598" s="41" t="n">
        <v>11.9757351657</v>
      </c>
      <c r="D5598" s="42" t="n">
        <f aca="false">$B$5*A5598</f>
        <v>3.63123127845198</v>
      </c>
      <c r="E5598" s="42" t="n">
        <f aca="false">$D$5*A5598+$F$5*B5598</f>
        <v>3.00919085755261</v>
      </c>
      <c r="F5598" s="43" t="n">
        <f aca="false">Inputs!$B$5*D5598+Inputs!$B$6*E5598</f>
        <v>212663.584967568</v>
      </c>
      <c r="G5598" s="43" t="n">
        <f aca="false">F5598*SQRT(($B$6-2)/C5598)</f>
        <v>86907.4559289778</v>
      </c>
    </row>
    <row r="5599" customFormat="false" ht="15" hidden="false" customHeight="false" outlineLevel="0" collapsed="false">
      <c r="A5599" s="41" t="n">
        <v>-0.3164710426</v>
      </c>
      <c r="B5599" s="41" t="n">
        <v>-0.8725960302</v>
      </c>
      <c r="C5599" s="41" t="n">
        <v>13.9310169404</v>
      </c>
      <c r="D5599" s="42" t="n">
        <f aca="false">$B$5*A5599</f>
        <v>-0.808576563461716</v>
      </c>
      <c r="E5599" s="42" t="n">
        <f aca="false">$D$5*A5599+$F$5*B5599</f>
        <v>-2.2598209094574</v>
      </c>
      <c r="F5599" s="43" t="n">
        <f aca="false">Inputs!$B$5*D5599+Inputs!$B$6*E5599</f>
        <v>32133.3891266986</v>
      </c>
      <c r="G5599" s="43" t="n">
        <f aca="false">F5599*SQRT(($B$6-2)/C5599)</f>
        <v>12175.3126116712</v>
      </c>
    </row>
    <row r="5600" customFormat="false" ht="15" hidden="false" customHeight="false" outlineLevel="0" collapsed="false">
      <c r="A5600" s="41" t="n">
        <v>0.3299840922</v>
      </c>
      <c r="B5600" s="41" t="n">
        <v>-0.2971175737</v>
      </c>
      <c r="C5600" s="41" t="n">
        <v>10.4594660222</v>
      </c>
      <c r="D5600" s="42" t="n">
        <f aca="false">$B$5*A5600</f>
        <v>0.843102108414231</v>
      </c>
      <c r="E5600" s="42" t="n">
        <f aca="false">$D$5*A5600+$F$5*B5600</f>
        <v>0.272180034205423</v>
      </c>
      <c r="F5600" s="43" t="n">
        <f aca="false">Inputs!$B$5*D5600+Inputs!$B$6*E5600</f>
        <v>70701.209131152</v>
      </c>
      <c r="G5600" s="43" t="n">
        <f aca="false">F5600*SQRT(($B$6-2)/C5600)</f>
        <v>30916.2693461755</v>
      </c>
    </row>
    <row r="5601" customFormat="false" ht="15" hidden="false" customHeight="false" outlineLevel="0" collapsed="false">
      <c r="A5601" s="41" t="n">
        <v>-0.2740322628</v>
      </c>
      <c r="B5601" s="41" t="n">
        <v>-0.0938885059</v>
      </c>
      <c r="C5601" s="41" t="n">
        <v>2.5572637997</v>
      </c>
      <c r="D5601" s="42" t="n">
        <f aca="false">$B$5*A5601</f>
        <v>-0.700146413119131</v>
      </c>
      <c r="E5601" s="42" t="n">
        <f aca="false">$D$5*A5601+$F$5*B5601</f>
        <v>-0.814205283348487</v>
      </c>
      <c r="F5601" s="43" t="n">
        <f aca="false">Inputs!$B$5*D5601+Inputs!$B$6*E5601</f>
        <v>-29304.3771444888</v>
      </c>
      <c r="G5601" s="43" t="n">
        <f aca="false">F5601*SQRT(($B$6-2)/C5601)</f>
        <v>-25915.5080628028</v>
      </c>
    </row>
    <row r="5602" customFormat="false" ht="15" hidden="false" customHeight="false" outlineLevel="0" collapsed="false">
      <c r="A5602" s="41" t="n">
        <v>0.5516280621</v>
      </c>
      <c r="B5602" s="41" t="n">
        <v>-0.5637305532</v>
      </c>
      <c r="C5602" s="41" t="n">
        <v>3.0537513649</v>
      </c>
      <c r="D5602" s="42" t="n">
        <f aca="false">$B$5*A5602</f>
        <v>1.40939758373288</v>
      </c>
      <c r="E5602" s="42" t="n">
        <f aca="false">$D$5*A5602+$F$5*B5602</f>
        <v>0.339228868492785</v>
      </c>
      <c r="F5602" s="43" t="n">
        <f aca="false">Inputs!$B$5*D5602+Inputs!$B$6*E5602</f>
        <v>123978.314948648</v>
      </c>
      <c r="G5602" s="43" t="n">
        <f aca="false">F5602*SQRT(($B$6-2)/C5602)</f>
        <v>100333.02127613</v>
      </c>
    </row>
    <row r="5603" customFormat="false" ht="15" hidden="false" customHeight="false" outlineLevel="0" collapsed="false">
      <c r="A5603" s="41" t="n">
        <v>-0.7721580889</v>
      </c>
      <c r="B5603" s="41" t="n">
        <v>0.4317241861</v>
      </c>
      <c r="C5603" s="41" t="n">
        <v>4.7495902085</v>
      </c>
      <c r="D5603" s="42" t="n">
        <f aca="false">$B$5*A5603</f>
        <v>-1.97284695889559</v>
      </c>
      <c r="E5603" s="42" t="n">
        <f aca="false">$D$5*A5603+$F$5*B5603</f>
        <v>-1.09194068423091</v>
      </c>
      <c r="F5603" s="43" t="n">
        <f aca="false">Inputs!$B$5*D5603+Inputs!$B$6*E5603</f>
        <v>-142687.661678014</v>
      </c>
      <c r="G5603" s="43" t="n">
        <f aca="false">F5603*SQRT(($B$6-2)/C5603)</f>
        <v>-92591.9751496454</v>
      </c>
    </row>
    <row r="5604" customFormat="false" ht="15" hidden="false" customHeight="false" outlineLevel="0" collapsed="false">
      <c r="A5604" s="41" t="n">
        <v>-3.0257249019</v>
      </c>
      <c r="B5604" s="41" t="n">
        <v>-0.6036781737</v>
      </c>
      <c r="C5604" s="41" t="n">
        <v>1.6672168947</v>
      </c>
      <c r="D5604" s="42" t="n">
        <f aca="false">$B$5*A5604</f>
        <v>-7.73066067296117</v>
      </c>
      <c r="E5604" s="42" t="n">
        <f aca="false">$D$5*A5604+$F$5*B5604</f>
        <v>-8.2423760119059</v>
      </c>
      <c r="F5604" s="43" t="n">
        <f aca="false">Inputs!$B$5*D5604+Inputs!$B$6*E5604</f>
        <v>-360947.266700822</v>
      </c>
      <c r="G5604" s="43" t="n">
        <f aca="false">F5604*SQRT(($B$6-2)/C5604)</f>
        <v>-395332.668533772</v>
      </c>
    </row>
    <row r="5605" customFormat="false" ht="15" hidden="false" customHeight="false" outlineLevel="0" collapsed="false">
      <c r="A5605" s="41" t="n">
        <v>-1.1513094994</v>
      </c>
      <c r="B5605" s="41" t="n">
        <v>1.203258223</v>
      </c>
      <c r="C5605" s="41" t="n">
        <v>6.6048075447</v>
      </c>
      <c r="D5605" s="42" t="n">
        <f aca="false">$B$5*A5605</f>
        <v>-2.94157048574681</v>
      </c>
      <c r="E5605" s="42" t="n">
        <f aca="false">$D$5*A5605+$F$5*B5605</f>
        <v>-0.661922720190517</v>
      </c>
      <c r="F5605" s="43" t="n">
        <f aca="false">Inputs!$B$5*D5605+Inputs!$B$6*E5605</f>
        <v>-261060.912565155</v>
      </c>
      <c r="G5605" s="43" t="n">
        <f aca="false">F5605*SQRT(($B$6-2)/C5605)</f>
        <v>-143656.991121297</v>
      </c>
    </row>
    <row r="5606" customFormat="false" ht="15" hidden="false" customHeight="false" outlineLevel="0" collapsed="false">
      <c r="A5606" s="41" t="n">
        <v>-0.4409327625</v>
      </c>
      <c r="B5606" s="41" t="n">
        <v>-0.5607161153</v>
      </c>
      <c r="C5606" s="41" t="n">
        <v>4.0975690464</v>
      </c>
      <c r="D5606" s="42" t="n">
        <f aca="false">$B$5*A5606</f>
        <v>-1.12657352436052</v>
      </c>
      <c r="E5606" s="42" t="n">
        <f aca="false">$D$5*A5606+$F$5*B5606</f>
        <v>-2.01745161981042</v>
      </c>
      <c r="F5606" s="43" t="n">
        <f aca="false">Inputs!$B$5*D5606+Inputs!$B$6*E5606</f>
        <v>-11784.7714455313</v>
      </c>
      <c r="G5606" s="43" t="n">
        <f aca="false">F5606*SQRT(($B$6-2)/C5606)</f>
        <v>-8233.28258866825</v>
      </c>
    </row>
    <row r="5607" customFormat="false" ht="15" hidden="false" customHeight="false" outlineLevel="0" collapsed="false">
      <c r="A5607" s="41" t="n">
        <v>-0.0486224853</v>
      </c>
      <c r="B5607" s="41" t="n">
        <v>-0.5953724285</v>
      </c>
      <c r="C5607" s="41" t="n">
        <v>6.4683589401</v>
      </c>
      <c r="D5607" s="42" t="n">
        <f aca="false">$B$5*A5607</f>
        <v>-0.12422938208768</v>
      </c>
      <c r="E5607" s="42" t="n">
        <f aca="false">$D$5*A5607+$F$5*B5607</f>
        <v>-1.14375745451068</v>
      </c>
      <c r="F5607" s="43" t="n">
        <f aca="false">Inputs!$B$5*D5607+Inputs!$B$6*E5607</f>
        <v>44764.934516766</v>
      </c>
      <c r="G5607" s="43" t="n">
        <f aca="false">F5607*SQRT(($B$6-2)/C5607)</f>
        <v>24891.7766542697</v>
      </c>
    </row>
    <row r="5608" customFormat="false" ht="15" hidden="false" customHeight="false" outlineLevel="0" collapsed="false">
      <c r="A5608" s="41" t="n">
        <v>-0.4026481582</v>
      </c>
      <c r="B5608" s="41" t="n">
        <v>0.0971104104</v>
      </c>
      <c r="C5608" s="41" t="n">
        <v>2.1833319844</v>
      </c>
      <c r="D5608" s="42" t="n">
        <f aca="false">$B$5*A5608</f>
        <v>-1.02875720118585</v>
      </c>
      <c r="E5608" s="42" t="n">
        <f aca="false">$D$5*A5608+$F$5*B5608</f>
        <v>-0.790451801202451</v>
      </c>
      <c r="F5608" s="43" t="n">
        <f aca="false">Inputs!$B$5*D5608+Inputs!$B$6*E5608</f>
        <v>-63353.1300584629</v>
      </c>
      <c r="G5608" s="43" t="n">
        <f aca="false">F5608*SQRT(($B$6-2)/C5608)</f>
        <v>-60634.972660761</v>
      </c>
    </row>
    <row r="5609" customFormat="false" ht="15" hidden="false" customHeight="false" outlineLevel="0" collapsed="false">
      <c r="A5609" s="41" t="n">
        <v>-0.4220404345</v>
      </c>
      <c r="B5609" s="41" t="n">
        <v>-0.4292174523</v>
      </c>
      <c r="C5609" s="41" t="n">
        <v>3.8648465275</v>
      </c>
      <c r="D5609" s="42" t="n">
        <f aca="false">$B$5*A5609</f>
        <v>-1.07830404123647</v>
      </c>
      <c r="E5609" s="42" t="n">
        <f aca="false">$D$5*A5609+$F$5*B5609</f>
        <v>-1.74543109200969</v>
      </c>
      <c r="F5609" s="43" t="n">
        <f aca="false">Inputs!$B$5*D5609+Inputs!$B$6*E5609</f>
        <v>-20558.8495231626</v>
      </c>
      <c r="G5609" s="43" t="n">
        <f aca="false">F5609*SQRT(($B$6-2)/C5609)</f>
        <v>-14789.3020622908</v>
      </c>
    </row>
    <row r="5610" customFormat="false" ht="15" hidden="false" customHeight="false" outlineLevel="0" collapsed="false">
      <c r="A5610" s="41" t="n">
        <v>-1.0101576737</v>
      </c>
      <c r="B5610" s="41" t="n">
        <v>-1.1537837405</v>
      </c>
      <c r="C5610" s="41" t="n">
        <v>1.026716994</v>
      </c>
      <c r="D5610" s="42" t="n">
        <f aca="false">$B$5*A5610</f>
        <v>-2.58093067107944</v>
      </c>
      <c r="E5610" s="42" t="n">
        <f aca="false">$D$5*A5610+$F$5*B5610</f>
        <v>-4.39604846159454</v>
      </c>
      <c r="F5610" s="43" t="n">
        <f aca="false">Inputs!$B$5*D5610+Inputs!$B$6*E5610</f>
        <v>-38290.644028217</v>
      </c>
      <c r="G5610" s="43" t="n">
        <f aca="false">F5610*SQRT(($B$6-2)/C5610)</f>
        <v>-53441.9496617622</v>
      </c>
    </row>
    <row r="5611" customFormat="false" ht="15" hidden="false" customHeight="false" outlineLevel="0" collapsed="false">
      <c r="A5611" s="41" t="n">
        <v>0.0606368976</v>
      </c>
      <c r="B5611" s="41" t="n">
        <v>0.3066005098</v>
      </c>
      <c r="C5611" s="41" t="n">
        <v>2.005735013</v>
      </c>
      <c r="D5611" s="42" t="n">
        <f aca="false">$B$5*A5611</f>
        <v>0.154925941651977</v>
      </c>
      <c r="E5611" s="42" t="n">
        <f aca="false">$D$5*A5611+$F$5*B5611</f>
        <v>0.673711522969183</v>
      </c>
      <c r="F5611" s="43" t="n">
        <f aca="false">Inputs!$B$5*D5611+Inputs!$B$6*E5611</f>
        <v>-18192.9819832614</v>
      </c>
      <c r="G5611" s="43" t="n">
        <f aca="false">F5611*SQRT(($B$6-2)/C5611)</f>
        <v>-18166.9537000621</v>
      </c>
    </row>
    <row r="5612" customFormat="false" ht="15" hidden="false" customHeight="false" outlineLevel="0" collapsed="false">
      <c r="A5612" s="41" t="n">
        <v>-1.4281566438</v>
      </c>
      <c r="B5612" s="41" t="n">
        <v>0.7599414154</v>
      </c>
      <c r="C5612" s="41" t="n">
        <v>2.3642179271</v>
      </c>
      <c r="D5612" s="42" t="n">
        <f aca="false">$B$5*A5612</f>
        <v>-3.64890885953312</v>
      </c>
      <c r="E5612" s="42" t="n">
        <f aca="false">$D$5*A5612+$F$5*B5612</f>
        <v>-2.08619960926405</v>
      </c>
      <c r="F5612" s="43" t="n">
        <f aca="false">Inputs!$B$5*D5612+Inputs!$B$6*E5612</f>
        <v>-260580.905490109</v>
      </c>
      <c r="G5612" s="43" t="n">
        <f aca="false">F5612*SQRT(($B$6-2)/C5612)</f>
        <v>-239670.087064809</v>
      </c>
    </row>
    <row r="5613" customFormat="false" ht="15" hidden="false" customHeight="false" outlineLevel="0" collapsed="false">
      <c r="A5613" s="41" t="n">
        <v>0.7640476398</v>
      </c>
      <c r="B5613" s="41" t="n">
        <v>0.9746891383</v>
      </c>
      <c r="C5613" s="41" t="n">
        <v>4.8931542511</v>
      </c>
      <c r="D5613" s="42" t="n">
        <f aca="false">$B$5*A5613</f>
        <v>1.95212493956791</v>
      </c>
      <c r="E5613" s="42" t="n">
        <f aca="false">$D$5*A5613+$F$5*B5613</f>
        <v>3.5011574282583</v>
      </c>
      <c r="F5613" s="43" t="n">
        <f aca="false">Inputs!$B$5*D5613+Inputs!$B$6*E5613</f>
        <v>20154.6225438764</v>
      </c>
      <c r="G5613" s="43" t="n">
        <f aca="false">F5613*SQRT(($B$6-2)/C5613)</f>
        <v>12885.3201520535</v>
      </c>
    </row>
    <row r="5614" customFormat="false" ht="15" hidden="false" customHeight="false" outlineLevel="0" collapsed="false">
      <c r="A5614" s="41" t="n">
        <v>0.2998890847</v>
      </c>
      <c r="B5614" s="41" t="n">
        <v>0.6370821003</v>
      </c>
      <c r="C5614" s="41" t="n">
        <v>6.1643458754</v>
      </c>
      <c r="D5614" s="42" t="n">
        <f aca="false">$B$5*A5614</f>
        <v>0.766210025202494</v>
      </c>
      <c r="E5614" s="42" t="n">
        <f aca="false">$D$5*A5614+$F$5*B5614</f>
        <v>1.81369033516836</v>
      </c>
      <c r="F5614" s="43" t="n">
        <f aca="false">Inputs!$B$5*D5614+Inputs!$B$6*E5614</f>
        <v>-14063.5142381684</v>
      </c>
      <c r="G5614" s="43" t="n">
        <f aca="false">F5614*SQRT(($B$6-2)/C5614)</f>
        <v>-8010.60570819073</v>
      </c>
    </row>
    <row r="5615" customFormat="false" ht="15" hidden="false" customHeight="false" outlineLevel="0" collapsed="false">
      <c r="A5615" s="41" t="n">
        <v>2.1850258446</v>
      </c>
      <c r="B5615" s="41" t="n">
        <v>-0.3015216009</v>
      </c>
      <c r="C5615" s="41" t="n">
        <v>1.2034132752</v>
      </c>
      <c r="D5615" s="42" t="n">
        <f aca="false">$B$5*A5615</f>
        <v>5.58269304510991</v>
      </c>
      <c r="E5615" s="42" t="n">
        <f aca="false">$D$5*A5615+$F$5*B5615</f>
        <v>4.67881017050187</v>
      </c>
      <c r="F5615" s="43" t="n">
        <f aca="false">Inputs!$B$5*D5615+Inputs!$B$6*E5615</f>
        <v>324328.795985897</v>
      </c>
      <c r="G5615" s="43" t="n">
        <f aca="false">F5615*SQRT(($B$6-2)/C5615)</f>
        <v>418112.458727066</v>
      </c>
    </row>
    <row r="5616" customFormat="false" ht="15" hidden="false" customHeight="false" outlineLevel="0" collapsed="false">
      <c r="A5616" s="41" t="n">
        <v>-1.0456915009</v>
      </c>
      <c r="B5616" s="41" t="n">
        <v>-1.5340598832</v>
      </c>
      <c r="C5616" s="41" t="n">
        <v>7.6571444284</v>
      </c>
      <c r="D5616" s="42" t="n">
        <f aca="false">$B$5*A5616</f>
        <v>-2.67171881917656</v>
      </c>
      <c r="E5616" s="42" t="n">
        <f aca="false">$D$5*A5616+$F$5*B5616</f>
        <v>-5.13724400719288</v>
      </c>
      <c r="F5616" s="43" t="n">
        <f aca="false">Inputs!$B$5*D5616+Inputs!$B$6*E5616</f>
        <v>-10309.6815580115</v>
      </c>
      <c r="G5616" s="43" t="n">
        <f aca="false">F5616*SQRT(($B$6-2)/C5616)</f>
        <v>-5268.98339099173</v>
      </c>
    </row>
    <row r="5617" customFormat="false" ht="15" hidden="false" customHeight="false" outlineLevel="0" collapsed="false">
      <c r="A5617" s="41" t="n">
        <v>1.7556739302</v>
      </c>
      <c r="B5617" s="41" t="n">
        <v>1.7687872587</v>
      </c>
      <c r="C5617" s="41" t="n">
        <v>4.4629782907</v>
      </c>
      <c r="D5617" s="42" t="n">
        <f aca="false">$B$5*A5617</f>
        <v>4.48570833330468</v>
      </c>
      <c r="E5617" s="42" t="n">
        <f aca="false">$D$5*A5617+$F$5*B5617</f>
        <v>7.23202372140659</v>
      </c>
      <c r="F5617" s="43" t="n">
        <f aca="false">Inputs!$B$5*D5617+Inputs!$B$6*E5617</f>
        <v>86969.6472601387</v>
      </c>
      <c r="G5617" s="43" t="n">
        <f aca="false">F5617*SQRT(($B$6-2)/C5617)</f>
        <v>58219.7477333219</v>
      </c>
    </row>
    <row r="5618" customFormat="false" ht="15" hidden="false" customHeight="false" outlineLevel="0" collapsed="false">
      <c r="A5618" s="41" t="n">
        <v>-0.9245997419</v>
      </c>
      <c r="B5618" s="41" t="n">
        <v>-0.7273208127</v>
      </c>
      <c r="C5618" s="41" t="n">
        <v>5.2008564718</v>
      </c>
      <c r="D5618" s="42" t="n">
        <f aca="false">$B$5*A5618</f>
        <v>-2.3623320343657</v>
      </c>
      <c r="E5618" s="42" t="n">
        <f aca="false">$D$5*A5618+$F$5*B5618</f>
        <v>-3.4560633953393</v>
      </c>
      <c r="F5618" s="43" t="n">
        <f aca="false">Inputs!$B$5*D5618+Inputs!$B$6*E5618</f>
        <v>-63430.0336696047</v>
      </c>
      <c r="G5618" s="43" t="n">
        <f aca="false">F5618*SQRT(($B$6-2)/C5618)</f>
        <v>-39334.3977814126</v>
      </c>
    </row>
    <row r="5619" customFormat="false" ht="15" hidden="false" customHeight="false" outlineLevel="0" collapsed="false">
      <c r="A5619" s="41" t="n">
        <v>-0.3239910375</v>
      </c>
      <c r="B5619" s="41" t="n">
        <v>1.2242568721</v>
      </c>
      <c r="C5619" s="41" t="n">
        <v>6.129183238</v>
      </c>
      <c r="D5619" s="42" t="n">
        <f aca="false">$B$5*A5619</f>
        <v>-0.827789985276037</v>
      </c>
      <c r="E5619" s="42" t="n">
        <f aca="false">$D$5*A5619+$F$5*B5619</f>
        <v>1.34301351641125</v>
      </c>
      <c r="F5619" s="43" t="n">
        <f aca="false">Inputs!$B$5*D5619+Inputs!$B$6*E5619</f>
        <v>-149929.674348166</v>
      </c>
      <c r="G5619" s="43" t="n">
        <f aca="false">F5619*SQRT(($B$6-2)/C5619)</f>
        <v>-85644.8578584052</v>
      </c>
    </row>
    <row r="5620" customFormat="false" ht="15" hidden="false" customHeight="false" outlineLevel="0" collapsed="false">
      <c r="A5620" s="41" t="n">
        <v>-1.2873021985</v>
      </c>
      <c r="B5620" s="41" t="n">
        <v>-1.9666195249</v>
      </c>
      <c r="C5620" s="41" t="n">
        <v>1.4368279999</v>
      </c>
      <c r="D5620" s="42" t="n">
        <f aca="false">$B$5*A5620</f>
        <v>-3.28902884525664</v>
      </c>
      <c r="E5620" s="42" t="n">
        <f aca="false">$D$5*A5620+$F$5*B5620</f>
        <v>-6.45909780102768</v>
      </c>
      <c r="F5620" s="43" t="n">
        <f aca="false">Inputs!$B$5*D5620+Inputs!$B$6*E5620</f>
        <v>-5947.99447427969</v>
      </c>
      <c r="G5620" s="43" t="n">
        <f aca="false">F5620*SQRT(($B$6-2)/C5620)</f>
        <v>-7017.51198302554</v>
      </c>
    </row>
    <row r="5621" customFormat="false" ht="15" hidden="false" customHeight="false" outlineLevel="0" collapsed="false">
      <c r="A5621" s="41" t="n">
        <v>2.1675144766</v>
      </c>
      <c r="B5621" s="41" t="n">
        <v>0.3123732869</v>
      </c>
      <c r="C5621" s="41" t="n">
        <v>7.5618139195</v>
      </c>
      <c r="D5621" s="42" t="n">
        <f aca="false">$B$5*A5621</f>
        <v>5.53795188445702</v>
      </c>
      <c r="E5621" s="42" t="n">
        <f aca="false">$D$5*A5621+$F$5*B5621</f>
        <v>5.6971798650566</v>
      </c>
      <c r="F5621" s="43" t="n">
        <f aca="false">Inputs!$B$5*D5621+Inputs!$B$6*E5621</f>
        <v>268936.195192872</v>
      </c>
      <c r="G5621" s="43" t="n">
        <f aca="false">F5621*SQRT(($B$6-2)/C5621)</f>
        <v>138309.26109359</v>
      </c>
    </row>
    <row r="5622" customFormat="false" ht="15" hidden="false" customHeight="false" outlineLevel="0" collapsed="false">
      <c r="A5622" s="41" t="n">
        <v>0.4544133059</v>
      </c>
      <c r="B5622" s="41" t="n">
        <v>-0.2051060052</v>
      </c>
      <c r="C5622" s="41" t="n">
        <v>1.887483277</v>
      </c>
      <c r="D5622" s="42" t="n">
        <f aca="false">$B$5*A5622</f>
        <v>1.16101601668594</v>
      </c>
      <c r="E5622" s="42" t="n">
        <f aca="false">$D$5*A5622+$F$5*B5622</f>
        <v>0.727150732550763</v>
      </c>
      <c r="F5622" s="43" t="n">
        <f aca="false">Inputs!$B$5*D5622+Inputs!$B$6*E5622</f>
        <v>79744.0650410562</v>
      </c>
      <c r="G5622" s="43" t="n">
        <f aca="false">F5622*SQRT(($B$6-2)/C5622)</f>
        <v>82086.5138882567</v>
      </c>
    </row>
    <row r="5623" customFormat="false" ht="15" hidden="false" customHeight="false" outlineLevel="0" collapsed="false">
      <c r="A5623" s="41" t="n">
        <v>0.4657849237</v>
      </c>
      <c r="B5623" s="41" t="n">
        <v>-1.5142058833</v>
      </c>
      <c r="C5623" s="41" t="n">
        <v>2.9354117131</v>
      </c>
      <c r="D5623" s="42" t="n">
        <f aca="false">$B$5*A5623</f>
        <v>1.19007025041988</v>
      </c>
      <c r="E5623" s="42" t="n">
        <f aca="false">$D$5*A5623+$F$5*B5623</f>
        <v>-1.50627032999892</v>
      </c>
      <c r="F5623" s="43" t="n">
        <f aca="false">Inputs!$B$5*D5623+Inputs!$B$6*E5623</f>
        <v>194320.541541934</v>
      </c>
      <c r="G5623" s="43" t="n">
        <f aca="false">F5623*SQRT(($B$6-2)/C5623)</f>
        <v>160398.092238611</v>
      </c>
    </row>
    <row r="5624" customFormat="false" ht="15" hidden="false" customHeight="false" outlineLevel="0" collapsed="false">
      <c r="A5624" s="41" t="n">
        <v>-0.8409205669</v>
      </c>
      <c r="B5624" s="41" t="n">
        <v>0.1051578845</v>
      </c>
      <c r="C5624" s="41" t="n">
        <v>2.5730062397</v>
      </c>
      <c r="D5624" s="42" t="n">
        <f aca="false">$B$5*A5624</f>
        <v>-2.14853358001444</v>
      </c>
      <c r="E5624" s="42" t="n">
        <f aca="false">$D$5*A5624+$F$5*B5624</f>
        <v>-1.81946355767717</v>
      </c>
      <c r="F5624" s="43" t="n">
        <f aca="false">Inputs!$B$5*D5624+Inputs!$B$6*E5624</f>
        <v>-123880.180117586</v>
      </c>
      <c r="G5624" s="43" t="n">
        <f aca="false">F5624*SQRT(($B$6-2)/C5624)</f>
        <v>-109218.549944377</v>
      </c>
    </row>
    <row r="5625" customFormat="false" ht="15" hidden="false" customHeight="false" outlineLevel="0" collapsed="false">
      <c r="A5625" s="41" t="n">
        <v>-2.2708908929</v>
      </c>
      <c r="B5625" s="41" t="n">
        <v>-0.3025176138</v>
      </c>
      <c r="C5625" s="41" t="n">
        <v>12.0003902589</v>
      </c>
      <c r="D5625" s="42" t="n">
        <f aca="false">$B$5*A5625</f>
        <v>-5.80207635773621</v>
      </c>
      <c r="E5625" s="42" t="n">
        <f aca="false">$D$5*A5625+$F$5*B5625</f>
        <v>-5.92615489858396</v>
      </c>
      <c r="F5625" s="43" t="n">
        <f aca="false">Inputs!$B$5*D5625+Inputs!$B$6*E5625</f>
        <v>-283899.890844423</v>
      </c>
      <c r="G5625" s="43" t="n">
        <f aca="false">F5625*SQRT(($B$6-2)/C5625)</f>
        <v>-115899.760494059</v>
      </c>
    </row>
    <row r="5626" customFormat="false" ht="15" hidden="false" customHeight="false" outlineLevel="0" collapsed="false">
      <c r="A5626" s="41" t="n">
        <v>-0.3641643703</v>
      </c>
      <c r="B5626" s="41" t="n">
        <v>-0.302690232</v>
      </c>
      <c r="C5626" s="41" t="n">
        <v>1.4875680473</v>
      </c>
      <c r="D5626" s="42" t="n">
        <f aca="false">$B$5*A5626</f>
        <v>-0.930431968287685</v>
      </c>
      <c r="E5626" s="42" t="n">
        <f aca="false">$D$5*A5626+$F$5*B5626</f>
        <v>-1.38922975087018</v>
      </c>
      <c r="F5626" s="43" t="n">
        <f aca="false">Inputs!$B$5*D5626+Inputs!$B$6*E5626</f>
        <v>-23581.7092852592</v>
      </c>
      <c r="G5626" s="43" t="n">
        <f aca="false">F5626*SQRT(($B$6-2)/C5626)</f>
        <v>-27343.3586109016</v>
      </c>
    </row>
    <row r="5627" customFormat="false" ht="15" hidden="false" customHeight="false" outlineLevel="0" collapsed="false">
      <c r="A5627" s="41" t="n">
        <v>-0.5510818078</v>
      </c>
      <c r="B5627" s="41" t="n">
        <v>-0.9958919259</v>
      </c>
      <c r="C5627" s="41" t="n">
        <v>10.4860703977</v>
      </c>
      <c r="D5627" s="42" t="n">
        <f aca="false">$B$5*A5627</f>
        <v>-1.40800191599329</v>
      </c>
      <c r="E5627" s="42" t="n">
        <f aca="false">$D$5*A5627+$F$5*B5627</f>
        <v>-3.03099832150581</v>
      </c>
      <c r="F5627" s="43" t="n">
        <f aca="false">Inputs!$B$5*D5627+Inputs!$B$6*E5627</f>
        <v>10749.7244759614</v>
      </c>
      <c r="G5627" s="43" t="n">
        <f aca="false">F5627*SQRT(($B$6-2)/C5627)</f>
        <v>4694.67947348304</v>
      </c>
    </row>
    <row r="5628" customFormat="false" ht="15" hidden="false" customHeight="false" outlineLevel="0" collapsed="false">
      <c r="A5628" s="41" t="n">
        <v>-1.8220318503</v>
      </c>
      <c r="B5628" s="41" t="n">
        <v>0.1447470472</v>
      </c>
      <c r="C5628" s="41" t="n">
        <v>8.7226848602</v>
      </c>
      <c r="D5628" s="42" t="n">
        <f aca="false">$B$5*A5628</f>
        <v>-4.65525136179826</v>
      </c>
      <c r="E5628" s="42" t="n">
        <f aca="false">$D$5*A5628+$F$5*B5628</f>
        <v>-4.08574365754407</v>
      </c>
      <c r="F5628" s="43" t="n">
        <f aca="false">Inputs!$B$5*D5628+Inputs!$B$6*E5628</f>
        <v>-261237.953302622</v>
      </c>
      <c r="G5628" s="43" t="n">
        <f aca="false">F5628*SQRT(($B$6-2)/C5628)</f>
        <v>-125091.033102275</v>
      </c>
    </row>
    <row r="5629" customFormat="false" ht="15" hidden="false" customHeight="false" outlineLevel="0" collapsed="false">
      <c r="A5629" s="41" t="n">
        <v>-0.3001239868</v>
      </c>
      <c r="B5629" s="41" t="n">
        <v>-1.3752815466</v>
      </c>
      <c r="C5629" s="41" t="n">
        <v>0.9554550108</v>
      </c>
      <c r="D5629" s="42" t="n">
        <f aca="false">$B$5*A5629</f>
        <v>-0.766810194909041</v>
      </c>
      <c r="E5629" s="42" t="n">
        <f aca="false">$D$5*A5629+$F$5*B5629</f>
        <v>-3.08893103275937</v>
      </c>
      <c r="F5629" s="43" t="n">
        <f aca="false">Inputs!$B$5*D5629+Inputs!$B$6*E5629</f>
        <v>77765.5321470642</v>
      </c>
      <c r="G5629" s="43" t="n">
        <f aca="false">F5629*SQRT(($B$6-2)/C5629)</f>
        <v>112511.528528432</v>
      </c>
    </row>
    <row r="5630" customFormat="false" ht="15" hidden="false" customHeight="false" outlineLevel="0" collapsed="false">
      <c r="A5630" s="41" t="n">
        <v>0.0625334128</v>
      </c>
      <c r="B5630" s="41" t="n">
        <v>-0.2949501951</v>
      </c>
      <c r="C5630" s="41" t="n">
        <v>1.8395672231</v>
      </c>
      <c r="D5630" s="42" t="n">
        <f aca="false">$B$5*A5630</f>
        <v>0.159771496336445</v>
      </c>
      <c r="E5630" s="42" t="n">
        <f aca="false">$D$5*A5630+$F$5*B5630</f>
        <v>-0.360499837017823</v>
      </c>
      <c r="F5630" s="43" t="n">
        <f aca="false">Inputs!$B$5*D5630+Inputs!$B$6*E5630</f>
        <v>34002.1414845357</v>
      </c>
      <c r="G5630" s="43" t="n">
        <f aca="false">F5630*SQRT(($B$6-2)/C5630)</f>
        <v>35453.8527456939</v>
      </c>
    </row>
    <row r="5631" customFormat="false" ht="15" hidden="false" customHeight="false" outlineLevel="0" collapsed="false">
      <c r="A5631" s="41" t="n">
        <v>-0.4610239517</v>
      </c>
      <c r="B5631" s="41" t="n">
        <v>-2.1568948868</v>
      </c>
      <c r="C5631" s="41" t="n">
        <v>1.8707788792</v>
      </c>
      <c r="D5631" s="42" t="n">
        <f aca="false">$B$5*A5631</f>
        <v>-1.17790607152102</v>
      </c>
      <c r="E5631" s="42" t="n">
        <f aca="false">$D$5*A5631+$F$5*B5631</f>
        <v>-4.82145305365025</v>
      </c>
      <c r="F5631" s="43" t="n">
        <f aca="false">Inputs!$B$5*D5631+Inputs!$B$6*E5631</f>
        <v>123282.045530411</v>
      </c>
      <c r="G5631" s="43" t="n">
        <f aca="false">F5631*SQRT(($B$6-2)/C5631)</f>
        <v>127468.712861743</v>
      </c>
    </row>
    <row r="5632" customFormat="false" ht="15" hidden="false" customHeight="false" outlineLevel="0" collapsed="false">
      <c r="A5632" s="41" t="n">
        <v>0.6827675123</v>
      </c>
      <c r="B5632" s="41" t="n">
        <v>-1.2330510401</v>
      </c>
      <c r="C5632" s="41" t="n">
        <v>5.2756332693</v>
      </c>
      <c r="D5632" s="42" t="n">
        <f aca="false">$B$5*A5632</f>
        <v>1.74445599889094</v>
      </c>
      <c r="E5632" s="42" t="n">
        <f aca="false">$D$5*A5632+$F$5*B5632</f>
        <v>-0.504458665710647</v>
      </c>
      <c r="F5632" s="43" t="n">
        <f aca="false">Inputs!$B$5*D5632+Inputs!$B$6*E5632</f>
        <v>199668.533174626</v>
      </c>
      <c r="G5632" s="43" t="n">
        <f aca="false">F5632*SQRT(($B$6-2)/C5632)</f>
        <v>122938.334754604</v>
      </c>
    </row>
    <row r="5633" customFormat="false" ht="15" hidden="false" customHeight="false" outlineLevel="0" collapsed="false">
      <c r="A5633" s="41" t="n">
        <v>0.0632702548</v>
      </c>
      <c r="B5633" s="41" t="n">
        <v>-0.8082684434</v>
      </c>
      <c r="C5633" s="41" t="n">
        <v>7.5788245237</v>
      </c>
      <c r="D5633" s="42" t="n">
        <f aca="false">$B$5*A5633</f>
        <v>0.161654111463818</v>
      </c>
      <c r="E5633" s="42" t="n">
        <f aca="false">$D$5*A5633+$F$5*B5633</f>
        <v>-1.24511584479065</v>
      </c>
      <c r="F5633" s="43" t="n">
        <f aca="false">Inputs!$B$5*D5633+Inputs!$B$6*E5633</f>
        <v>78421.2033859142</v>
      </c>
      <c r="G5633" s="43" t="n">
        <f aca="false">F5633*SQRT(($B$6-2)/C5633)</f>
        <v>40285.3901779419</v>
      </c>
    </row>
    <row r="5634" customFormat="false" ht="15" hidden="false" customHeight="false" outlineLevel="0" collapsed="false">
      <c r="A5634" s="41" t="n">
        <v>-0.3887265175</v>
      </c>
      <c r="B5634" s="41" t="n">
        <v>1.1522924917</v>
      </c>
      <c r="C5634" s="41" t="n">
        <v>1.8743483492</v>
      </c>
      <c r="D5634" s="42" t="n">
        <f aca="false">$B$5*A5634</f>
        <v>-0.993187714946374</v>
      </c>
      <c r="E5634" s="42" t="n">
        <f aca="false">$D$5*A5634+$F$5*B5634</f>
        <v>1.06470566879853</v>
      </c>
      <c r="F5634" s="43" t="n">
        <f aca="false">Inputs!$B$5*D5634+Inputs!$B$6*E5634</f>
        <v>-152554.054934564</v>
      </c>
      <c r="G5634" s="43" t="n">
        <f aca="false">F5634*SQRT(($B$6-2)/C5634)</f>
        <v>-157584.536845718</v>
      </c>
    </row>
    <row r="5635" customFormat="false" ht="15" hidden="false" customHeight="false" outlineLevel="0" collapsed="false">
      <c r="A5635" s="41" t="n">
        <v>0.5316182008</v>
      </c>
      <c r="B5635" s="41" t="n">
        <v>1.1300399463</v>
      </c>
      <c r="C5635" s="41" t="n">
        <v>0.7557899032</v>
      </c>
      <c r="D5635" s="42" t="n">
        <f aca="false">$B$5*A5635</f>
        <v>1.35827282757075</v>
      </c>
      <c r="E5635" s="42" t="n">
        <f aca="false">$D$5*A5635+$F$5*B5635</f>
        <v>3.21632229637297</v>
      </c>
      <c r="F5635" s="43" t="n">
        <f aca="false">Inputs!$B$5*D5635+Inputs!$B$6*E5635</f>
        <v>-24988.8320615736</v>
      </c>
      <c r="G5635" s="43" t="n">
        <f aca="false">F5635*SQRT(($B$6-2)/C5635)</f>
        <v>-40649.9872128184</v>
      </c>
    </row>
    <row r="5636" customFormat="false" ht="15" hidden="false" customHeight="false" outlineLevel="0" collapsed="false">
      <c r="A5636" s="41" t="n">
        <v>0.3303854946</v>
      </c>
      <c r="B5636" s="41" t="n">
        <v>0.3961435843</v>
      </c>
      <c r="C5636" s="41" t="n">
        <v>5.2851833783</v>
      </c>
      <c r="D5636" s="42" t="n">
        <f aca="false">$B$5*A5636</f>
        <v>0.844127682730576</v>
      </c>
      <c r="E5636" s="42" t="n">
        <f aca="false">$D$5*A5636+$F$5*B5636</f>
        <v>1.47021999819781</v>
      </c>
      <c r="F5636" s="43" t="n">
        <f aca="false">Inputs!$B$5*D5636+Inputs!$B$6*E5636</f>
        <v>10901.7683631671</v>
      </c>
      <c r="G5636" s="43" t="n">
        <f aca="false">F5636*SQRT(($B$6-2)/C5636)</f>
        <v>6706.28363737308</v>
      </c>
    </row>
    <row r="5637" customFormat="false" ht="15" hidden="false" customHeight="false" outlineLevel="0" collapsed="false">
      <c r="A5637" s="41" t="n">
        <v>-1.7811390002</v>
      </c>
      <c r="B5637" s="41" t="n">
        <v>-0.3175249939</v>
      </c>
      <c r="C5637" s="41" t="n">
        <v>3.523060665</v>
      </c>
      <c r="D5637" s="42" t="n">
        <f aca="false">$B$5*A5637</f>
        <v>-4.55077102788725</v>
      </c>
      <c r="E5637" s="42" t="n">
        <f aca="false">$D$5*A5637+$F$5*B5637</f>
        <v>-4.78666116724484</v>
      </c>
      <c r="F5637" s="43" t="n">
        <f aca="false">Inputs!$B$5*D5637+Inputs!$B$6*E5637</f>
        <v>-215744.044426483</v>
      </c>
      <c r="G5637" s="43" t="n">
        <f aca="false">F5637*SQRT(($B$6-2)/C5637)</f>
        <v>-162552.537361725</v>
      </c>
    </row>
    <row r="5638" customFormat="false" ht="15" hidden="false" customHeight="false" outlineLevel="0" collapsed="false">
      <c r="A5638" s="41" t="n">
        <v>-0.2249089318</v>
      </c>
      <c r="B5638" s="41" t="n">
        <v>1.2236648204</v>
      </c>
      <c r="C5638" s="41" t="n">
        <v>0.9304146329</v>
      </c>
      <c r="D5638" s="42" t="n">
        <f aca="false">$B$5*A5638</f>
        <v>-0.574637381267595</v>
      </c>
      <c r="E5638" s="42" t="n">
        <f aca="false">$D$5*A5638+$F$5*B5638</f>
        <v>1.57776576669359</v>
      </c>
      <c r="F5638" s="43" t="n">
        <f aca="false">Inputs!$B$5*D5638+Inputs!$B$6*E5638</f>
        <v>-136352.026461439</v>
      </c>
      <c r="G5638" s="43" t="n">
        <f aca="false">F5638*SQRT(($B$6-2)/C5638)</f>
        <v>-199911.753534114</v>
      </c>
    </row>
    <row r="5639" customFormat="false" ht="15" hidden="false" customHeight="false" outlineLevel="0" collapsed="false">
      <c r="A5639" s="41" t="n">
        <v>-0.5062293279</v>
      </c>
      <c r="B5639" s="41" t="n">
        <v>0.2648595091</v>
      </c>
      <c r="C5639" s="41" t="n">
        <v>4.7736201355</v>
      </c>
      <c r="D5639" s="42" t="n">
        <f aca="false">$B$5*A5639</f>
        <v>-1.29340481490522</v>
      </c>
      <c r="E5639" s="42" t="n">
        <f aca="false">$D$5*A5639+$F$5*B5639</f>
        <v>-0.747272481941418</v>
      </c>
      <c r="F5639" s="43" t="n">
        <f aca="false">Inputs!$B$5*D5639+Inputs!$B$6*E5639</f>
        <v>-91976.8573934515</v>
      </c>
      <c r="G5639" s="43" t="n">
        <f aca="false">F5639*SQRT(($B$6-2)/C5639)</f>
        <v>-59534.626898573</v>
      </c>
    </row>
    <row r="5640" customFormat="false" ht="15" hidden="false" customHeight="false" outlineLevel="0" collapsed="false">
      <c r="A5640" s="41" t="n">
        <v>0.2257573431</v>
      </c>
      <c r="B5640" s="41" t="n">
        <v>1.1576751603</v>
      </c>
      <c r="C5640" s="41" t="n">
        <v>3.320893883</v>
      </c>
      <c r="D5640" s="42" t="n">
        <f aca="false">$B$5*A5640</f>
        <v>0.576805053506167</v>
      </c>
      <c r="E5640" s="42" t="n">
        <f aca="false">$D$5*A5640+$F$5*B5640</f>
        <v>2.53621847361632</v>
      </c>
      <c r="F5640" s="43" t="n">
        <f aca="false">Inputs!$B$5*D5640+Inputs!$B$6*E5640</f>
        <v>-69130.4183301992</v>
      </c>
      <c r="G5640" s="43" t="n">
        <f aca="false">F5640*SQRT(($B$6-2)/C5640)</f>
        <v>-53648.3888191505</v>
      </c>
    </row>
    <row r="5641" customFormat="false" ht="15" hidden="false" customHeight="false" outlineLevel="0" collapsed="false">
      <c r="A5641" s="41" t="n">
        <v>-0.1337440823</v>
      </c>
      <c r="B5641" s="41" t="n">
        <v>0.8277869487</v>
      </c>
      <c r="C5641" s="41" t="n">
        <v>1.2059455303</v>
      </c>
      <c r="D5641" s="42" t="n">
        <f aca="false">$B$5*A5641</f>
        <v>-0.341713192970266</v>
      </c>
      <c r="E5641" s="42" t="n">
        <f aca="false">$D$5*A5641+$F$5*B5641</f>
        <v>1.11112065188438</v>
      </c>
      <c r="F5641" s="43" t="n">
        <f aca="false">Inputs!$B$5*D5641+Inputs!$B$6*E5641</f>
        <v>-89727.3518912458</v>
      </c>
      <c r="G5641" s="43" t="n">
        <f aca="false">F5641*SQRT(($B$6-2)/C5641)</f>
        <v>-115551.610387596</v>
      </c>
    </row>
    <row r="5642" customFormat="false" ht="15" hidden="false" customHeight="false" outlineLevel="0" collapsed="false">
      <c r="A5642" s="41" t="n">
        <v>-1.7048651341</v>
      </c>
      <c r="B5642" s="41" t="n">
        <v>-1.6140194329</v>
      </c>
      <c r="C5642" s="41" t="n">
        <v>2.1272463188</v>
      </c>
      <c r="D5642" s="42" t="n">
        <f aca="false">$B$5*A5642</f>
        <v>-4.35589297513906</v>
      </c>
      <c r="E5642" s="42" t="n">
        <f aca="false">$D$5*A5642+$F$5*B5642</f>
        <v>-6.8438752592268</v>
      </c>
      <c r="F5642" s="43" t="n">
        <f aca="false">Inputs!$B$5*D5642+Inputs!$B$6*E5642</f>
        <v>-93395.5345525666</v>
      </c>
      <c r="G5642" s="43" t="n">
        <f aca="false">F5642*SQRT(($B$6-2)/C5642)</f>
        <v>-90559.1254085999</v>
      </c>
    </row>
    <row r="5643" customFormat="false" ht="15" hidden="false" customHeight="false" outlineLevel="0" collapsed="false">
      <c r="A5643" s="41" t="n">
        <v>-2.2833443446</v>
      </c>
      <c r="B5643" s="41" t="n">
        <v>0.7859849751</v>
      </c>
      <c r="C5643" s="41" t="n">
        <v>10.0269883487</v>
      </c>
      <c r="D5643" s="42" t="n">
        <f aca="false">$B$5*A5643</f>
        <v>-5.83389465332526</v>
      </c>
      <c r="E5643" s="42" t="n">
        <f aca="false">$D$5*A5643+$F$5*B5643</f>
        <v>-4.07622327885848</v>
      </c>
      <c r="F5643" s="43" t="n">
        <f aca="false">Inputs!$B$5*D5643+Inputs!$B$6*E5643</f>
        <v>-379578.301389603</v>
      </c>
      <c r="G5643" s="43" t="n">
        <f aca="false">F5643*SQRT(($B$6-2)/C5643)</f>
        <v>-169523.972471606</v>
      </c>
    </row>
    <row r="5644" customFormat="false" ht="15" hidden="false" customHeight="false" outlineLevel="0" collapsed="false">
      <c r="A5644" s="41" t="n">
        <v>0.6736669378</v>
      </c>
      <c r="B5644" s="41" t="n">
        <v>0.8968275739</v>
      </c>
      <c r="C5644" s="41" t="n">
        <v>0.1642980667</v>
      </c>
      <c r="D5644" s="42" t="n">
        <f aca="false">$B$5*A5644</f>
        <v>1.72120423091153</v>
      </c>
      <c r="E5644" s="42" t="n">
        <f aca="false">$D$5*A5644+$F$5*B5644</f>
        <v>3.15164159346534</v>
      </c>
      <c r="F5644" s="43" t="n">
        <f aca="false">Inputs!$B$5*D5644+Inputs!$B$6*E5644</f>
        <v>14538.3434178856</v>
      </c>
      <c r="G5644" s="43" t="n">
        <f aca="false">F5644*SQRT(($B$6-2)/C5644)</f>
        <v>50724.0234459425</v>
      </c>
    </row>
    <row r="5645" customFormat="false" ht="15" hidden="false" customHeight="false" outlineLevel="0" collapsed="false">
      <c r="A5645" s="41" t="n">
        <v>-0.6773618357</v>
      </c>
      <c r="B5645" s="41" t="n">
        <v>-0.5635476575</v>
      </c>
      <c r="C5645" s="41" t="n">
        <v>1.3585719871</v>
      </c>
      <c r="D5645" s="42" t="n">
        <f aca="false">$B$5*A5645</f>
        <v>-1.73064461389816</v>
      </c>
      <c r="E5645" s="42" t="n">
        <f aca="false">$D$5*A5645+$F$5*B5645</f>
        <v>-2.58494471294314</v>
      </c>
      <c r="F5645" s="43" t="n">
        <f aca="false">Inputs!$B$5*D5645+Inputs!$B$6*E5645</f>
        <v>-43817.225742659</v>
      </c>
      <c r="G5645" s="43" t="n">
        <f aca="false">F5645*SQRT(($B$6-2)/C5645)</f>
        <v>-53164.1099047686</v>
      </c>
    </row>
    <row r="5646" customFormat="false" ht="15" hidden="false" customHeight="false" outlineLevel="0" collapsed="false">
      <c r="A5646" s="41" t="n">
        <v>-0.1210476427</v>
      </c>
      <c r="B5646" s="41" t="n">
        <v>1.4436993029</v>
      </c>
      <c r="C5646" s="41" t="n">
        <v>0.8423048315</v>
      </c>
      <c r="D5646" s="42" t="n">
        <f aca="false">$B$5*A5646</f>
        <v>-0.309274068633247</v>
      </c>
      <c r="E5646" s="42" t="n">
        <f aca="false">$D$5*A5646+$F$5*B5646</f>
        <v>2.20485612628689</v>
      </c>
      <c r="F5646" s="43" t="n">
        <f aca="false">Inputs!$B$5*D5646+Inputs!$B$6*E5646</f>
        <v>-141170.213177669</v>
      </c>
      <c r="G5646" s="43" t="n">
        <f aca="false">F5646*SQRT(($B$6-2)/C5646)</f>
        <v>-217532.135067379</v>
      </c>
    </row>
    <row r="5647" customFormat="false" ht="15" hidden="false" customHeight="false" outlineLevel="0" collapsed="false">
      <c r="A5647" s="41" t="n">
        <v>1.6938281276</v>
      </c>
      <c r="B5647" s="41" t="n">
        <v>0.7938084898</v>
      </c>
      <c r="C5647" s="41" t="n">
        <v>2.6258407213</v>
      </c>
      <c r="D5647" s="42" t="n">
        <f aca="false">$B$5*A5647</f>
        <v>4.32769366592784</v>
      </c>
      <c r="E5647" s="42" t="n">
        <f aca="false">$D$5*A5647+$F$5*B5647</f>
        <v>5.40131711632449</v>
      </c>
      <c r="F5647" s="43" t="n">
        <f aca="false">Inputs!$B$5*D5647+Inputs!$B$6*E5647</f>
        <v>162703.51077656</v>
      </c>
      <c r="G5647" s="43" t="n">
        <f aca="false">F5647*SQRT(($B$6-2)/C5647)</f>
        <v>141996.53028917</v>
      </c>
    </row>
    <row r="5648" customFormat="false" ht="15" hidden="false" customHeight="false" outlineLevel="0" collapsed="false">
      <c r="A5648" s="41" t="n">
        <v>0.3310197248</v>
      </c>
      <c r="B5648" s="41" t="n">
        <v>1.3353826977</v>
      </c>
      <c r="C5648" s="41" t="n">
        <v>3.7347630054</v>
      </c>
      <c r="D5648" s="42" t="n">
        <f aca="false">$B$5*A5648</f>
        <v>0.845748126962523</v>
      </c>
      <c r="E5648" s="42" t="n">
        <f aca="false">$D$5*A5648+$F$5*B5648</f>
        <v>3.09355504254647</v>
      </c>
      <c r="F5648" s="43" t="n">
        <f aca="false">Inputs!$B$5*D5648+Inputs!$B$6*E5648</f>
        <v>-70102.939431071</v>
      </c>
      <c r="G5648" s="43" t="n">
        <f aca="false">F5648*SQRT(($B$6-2)/C5648)</f>
        <v>-51300.2760528781</v>
      </c>
    </row>
    <row r="5649" customFormat="false" ht="15" hidden="false" customHeight="false" outlineLevel="0" collapsed="false">
      <c r="A5649" s="41" t="n">
        <v>-0.2558424571</v>
      </c>
      <c r="B5649" s="41" t="n">
        <v>-0.3909415305</v>
      </c>
      <c r="C5649" s="41" t="n">
        <v>2.9974711184</v>
      </c>
      <c r="D5649" s="42" t="n">
        <f aca="false">$B$5*A5649</f>
        <v>-0.653671859042687</v>
      </c>
      <c r="E5649" s="42" t="n">
        <f aca="false">$D$5*A5649+$F$5*B5649</f>
        <v>-1.2838556768256</v>
      </c>
      <c r="F5649" s="43" t="n">
        <f aca="false">Inputs!$B$5*D5649+Inputs!$B$6*E5649</f>
        <v>-1174.40206298862</v>
      </c>
      <c r="G5649" s="43" t="n">
        <f aca="false">F5649*SQRT(($B$6-2)/C5649)</f>
        <v>-959.299680193322</v>
      </c>
    </row>
    <row r="5650" customFormat="false" ht="15" hidden="false" customHeight="false" outlineLevel="0" collapsed="false">
      <c r="A5650" s="41" t="n">
        <v>-0.1290221206</v>
      </c>
      <c r="B5650" s="41" t="n">
        <v>-0.9787143694</v>
      </c>
      <c r="C5650" s="41" t="n">
        <v>3.2811568822</v>
      </c>
      <c r="D5650" s="42" t="n">
        <f aca="false">$B$5*A5650</f>
        <v>-0.329648684531149</v>
      </c>
      <c r="E5650" s="42" t="n">
        <f aca="false">$D$5*A5650+$F$5*B5650</f>
        <v>-1.99700898047676</v>
      </c>
      <c r="F5650" s="43" t="n">
        <f aca="false">Inputs!$B$5*D5650+Inputs!$B$6*E5650</f>
        <v>66885.5805707231</v>
      </c>
      <c r="G5650" s="43" t="n">
        <f aca="false">F5650*SQRT(($B$6-2)/C5650)</f>
        <v>52219.6553362792</v>
      </c>
    </row>
    <row r="5651" customFormat="false" ht="15" hidden="false" customHeight="false" outlineLevel="0" collapsed="false">
      <c r="A5651" s="41" t="n">
        <v>-0.1750093644</v>
      </c>
      <c r="B5651" s="41" t="n">
        <v>-1.1174080438</v>
      </c>
      <c r="C5651" s="41" t="n">
        <v>3.9283984553</v>
      </c>
      <c r="D5651" s="42" t="n">
        <f aca="false">$B$5*A5651</f>
        <v>-0.447145082461871</v>
      </c>
      <c r="E5651" s="42" t="n">
        <f aca="false">$D$5*A5651+$F$5*B5651</f>
        <v>-2.34592818530934</v>
      </c>
      <c r="F5651" s="43" t="n">
        <f aca="false">Inputs!$B$5*D5651+Inputs!$B$6*E5651</f>
        <v>72581.9010192798</v>
      </c>
      <c r="G5651" s="43" t="n">
        <f aca="false">F5651*SQRT(($B$6-2)/C5651)</f>
        <v>51788.7669360121</v>
      </c>
    </row>
    <row r="5652" customFormat="false" ht="15" hidden="false" customHeight="false" outlineLevel="0" collapsed="false">
      <c r="A5652" s="41" t="n">
        <v>1.0250078189</v>
      </c>
      <c r="B5652" s="41" t="n">
        <v>0.543687391</v>
      </c>
      <c r="C5652" s="41" t="n">
        <v>2.1116584028</v>
      </c>
      <c r="D5652" s="42" t="n">
        <f aca="false">$B$5*A5652</f>
        <v>2.61887246592447</v>
      </c>
      <c r="E5652" s="42" t="n">
        <f aca="false">$D$5*A5652+$F$5*B5652</f>
        <v>3.37790525824042</v>
      </c>
      <c r="F5652" s="43" t="n">
        <f aca="false">Inputs!$B$5*D5652+Inputs!$B$6*E5652</f>
        <v>92991.9836804262</v>
      </c>
      <c r="G5652" s="43" t="n">
        <f aca="false">F5652*SQRT(($B$6-2)/C5652)</f>
        <v>90500.0204706947</v>
      </c>
    </row>
    <row r="5653" customFormat="false" ht="15" hidden="false" customHeight="false" outlineLevel="0" collapsed="false">
      <c r="A5653" s="41" t="n">
        <v>1.4295623975</v>
      </c>
      <c r="B5653" s="41" t="n">
        <v>-1.6292828029</v>
      </c>
      <c r="C5653" s="41" t="n">
        <v>14.4778654273</v>
      </c>
      <c r="D5653" s="42" t="n">
        <f aca="false">$B$5*A5653</f>
        <v>3.65250052936326</v>
      </c>
      <c r="E5653" s="42" t="n">
        <f aca="false">$D$5*A5653+$F$5*B5653</f>
        <v>0.58841438945007</v>
      </c>
      <c r="F5653" s="43" t="n">
        <f aca="false">Inputs!$B$5*D5653+Inputs!$B$6*E5653</f>
        <v>335829.333463822</v>
      </c>
      <c r="G5653" s="43" t="n">
        <f aca="false">F5653*SQRT(($B$6-2)/C5653)</f>
        <v>124819.18931544</v>
      </c>
    </row>
    <row r="5654" customFormat="false" ht="15" hidden="false" customHeight="false" outlineLevel="0" collapsed="false">
      <c r="A5654" s="41" t="n">
        <v>1.9016969469</v>
      </c>
      <c r="B5654" s="41" t="n">
        <v>-1.5724754138</v>
      </c>
      <c r="C5654" s="41" t="n">
        <v>3.4930080916</v>
      </c>
      <c r="D5654" s="42" t="n">
        <f aca="false">$B$5*A5654</f>
        <v>4.85879393399527</v>
      </c>
      <c r="E5654" s="42" t="n">
        <f aca="false">$D$5*A5654+$F$5*B5654</f>
        <v>1.80999185258173</v>
      </c>
      <c r="F5654" s="43" t="n">
        <f aca="false">Inputs!$B$5*D5654+Inputs!$B$6*E5654</f>
        <v>395379.800770441</v>
      </c>
      <c r="G5654" s="43" t="n">
        <f aca="false">F5654*SQRT(($B$6-2)/C5654)</f>
        <v>299178.017650977</v>
      </c>
    </row>
    <row r="5655" customFormat="false" ht="15" hidden="false" customHeight="false" outlineLevel="0" collapsed="false">
      <c r="A5655" s="41" t="n">
        <v>-1.1983080751</v>
      </c>
      <c r="B5655" s="41" t="n">
        <v>-0.6208215469</v>
      </c>
      <c r="C5655" s="41" t="n">
        <v>1.0196761752</v>
      </c>
      <c r="D5655" s="42" t="n">
        <f aca="false">$B$5*A5655</f>
        <v>-3.06165081447102</v>
      </c>
      <c r="E5655" s="42" t="n">
        <f aca="false">$D$5*A5655+$F$5*B5655</f>
        <v>-3.9234794059852</v>
      </c>
      <c r="F5655" s="43" t="n">
        <f aca="false">Inputs!$B$5*D5655+Inputs!$B$6*E5655</f>
        <v>-109991.111147842</v>
      </c>
      <c r="G5655" s="43" t="n">
        <f aca="false">F5655*SQRT(($B$6-2)/C5655)</f>
        <v>-154042.816695768</v>
      </c>
    </row>
    <row r="5656" customFormat="false" ht="15" hidden="false" customHeight="false" outlineLevel="0" collapsed="false">
      <c r="A5656" s="41" t="n">
        <v>1.307720692</v>
      </c>
      <c r="B5656" s="41" t="n">
        <v>0.2255734972</v>
      </c>
      <c r="C5656" s="41" t="n">
        <v>3.0661706656</v>
      </c>
      <c r="D5656" s="42" t="n">
        <f aca="false">$B$5*A5656</f>
        <v>3.34119764771533</v>
      </c>
      <c r="E5656" s="42" t="n">
        <f aca="false">$D$5*A5656+$F$5*B5656</f>
        <v>3.50134399786403</v>
      </c>
      <c r="F5656" s="43" t="n">
        <f aca="false">Inputs!$B$5*D5656+Inputs!$B$6*E5656</f>
        <v>159052.564878331</v>
      </c>
      <c r="G5656" s="43" t="n">
        <f aca="false">F5656*SQRT(($B$6-2)/C5656)</f>
        <v>128456.922307518</v>
      </c>
    </row>
    <row r="5657" customFormat="false" ht="15" hidden="false" customHeight="false" outlineLevel="0" collapsed="false">
      <c r="A5657" s="41" t="n">
        <v>-0.2438292505</v>
      </c>
      <c r="B5657" s="41" t="n">
        <v>-0.7926274346</v>
      </c>
      <c r="C5657" s="41" t="n">
        <v>5.3061039502</v>
      </c>
      <c r="D5657" s="42" t="n">
        <f aca="false">$B$5*A5657</f>
        <v>-0.62297838001541</v>
      </c>
      <c r="E5657" s="42" t="n">
        <f aca="false">$D$5*A5657+$F$5*B5657</f>
        <v>-1.9488780644258</v>
      </c>
      <c r="F5657" s="43" t="n">
        <f aca="false">Inputs!$B$5*D5657+Inputs!$B$6*E5657</f>
        <v>35146.0652197491</v>
      </c>
      <c r="G5657" s="43" t="n">
        <f aca="false">F5657*SQRT(($B$6-2)/C5657)</f>
        <v>21577.6344568257</v>
      </c>
    </row>
    <row r="5658" customFormat="false" ht="15" hidden="false" customHeight="false" outlineLevel="0" collapsed="false">
      <c r="A5658" s="41" t="n">
        <v>-1.3759351507</v>
      </c>
      <c r="B5658" s="41" t="n">
        <v>1.1326273237</v>
      </c>
      <c r="C5658" s="41" t="n">
        <v>5.8703856245</v>
      </c>
      <c r="D5658" s="42" t="n">
        <f aca="false">$B$5*A5658</f>
        <v>-3.51548409155835</v>
      </c>
      <c r="E5658" s="42" t="n">
        <f aca="false">$D$5*A5658+$F$5*B5658</f>
        <v>-1.31840069150364</v>
      </c>
      <c r="F5658" s="43" t="n">
        <f aca="false">Inputs!$B$5*D5658+Inputs!$B$6*E5658</f>
        <v>-285628.374580653</v>
      </c>
      <c r="G5658" s="43" t="n">
        <f aca="false">F5658*SQRT(($B$6-2)/C5658)</f>
        <v>-166718.206955312</v>
      </c>
    </row>
    <row r="5659" customFormat="false" ht="15" hidden="false" customHeight="false" outlineLevel="0" collapsed="false">
      <c r="A5659" s="41" t="n">
        <v>0.798639261</v>
      </c>
      <c r="B5659" s="41" t="n">
        <v>1.3524503771</v>
      </c>
      <c r="C5659" s="41" t="n">
        <v>4.7617760424</v>
      </c>
      <c r="D5659" s="42" t="n">
        <f aca="false">$B$5*A5659</f>
        <v>2.04050577202789</v>
      </c>
      <c r="E5659" s="42" t="n">
        <f aca="false">$D$5*A5659+$F$5*B5659</f>
        <v>4.23576831581725</v>
      </c>
      <c r="F5659" s="43" t="n">
        <f aca="false">Inputs!$B$5*D5659+Inputs!$B$6*E5659</f>
        <v>-7737.83858807344</v>
      </c>
      <c r="G5659" s="43" t="n">
        <f aca="false">F5659*SQRT(($B$6-2)/C5659)</f>
        <v>-5014.76032323572</v>
      </c>
    </row>
    <row r="5660" customFormat="false" ht="15" hidden="false" customHeight="false" outlineLevel="0" collapsed="false">
      <c r="A5660" s="41" t="n">
        <v>0.396818127</v>
      </c>
      <c r="B5660" s="41" t="n">
        <v>-2.6421024586</v>
      </c>
      <c r="C5660" s="41" t="n">
        <v>3.6663232518</v>
      </c>
      <c r="D5660" s="42" t="n">
        <f aca="false">$B$5*A5660</f>
        <v>1.01386159950981</v>
      </c>
      <c r="E5660" s="42" t="n">
        <f aca="false">$D$5*A5660+$F$5*B5660</f>
        <v>-3.61797192504511</v>
      </c>
      <c r="F5660" s="43" t="n">
        <f aca="false">Inputs!$B$5*D5660+Inputs!$B$6*E5660</f>
        <v>282284.756203237</v>
      </c>
      <c r="G5660" s="43" t="n">
        <f aca="false">F5660*SQRT(($B$6-2)/C5660)</f>
        <v>208490.872841014</v>
      </c>
    </row>
    <row r="5661" customFormat="false" ht="15" hidden="false" customHeight="false" outlineLevel="0" collapsed="false">
      <c r="A5661" s="41" t="n">
        <v>-1.2445829327</v>
      </c>
      <c r="B5661" s="41" t="n">
        <v>0.4648713058</v>
      </c>
      <c r="C5661" s="41" t="n">
        <v>1.4284644702</v>
      </c>
      <c r="D5661" s="42" t="n">
        <f aca="false">$B$5*A5661</f>
        <v>-3.17988205934412</v>
      </c>
      <c r="E5661" s="42" t="n">
        <f aca="false">$D$5*A5661+$F$5*B5661</f>
        <v>-2.15888048802534</v>
      </c>
      <c r="F5661" s="43" t="n">
        <f aca="false">Inputs!$B$5*D5661+Inputs!$B$6*E5661</f>
        <v>-210044.181533146</v>
      </c>
      <c r="G5661" s="43" t="n">
        <f aca="false">F5661*SQRT(($B$6-2)/C5661)</f>
        <v>-248536.931446247</v>
      </c>
    </row>
    <row r="5662" customFormat="false" ht="15" hidden="false" customHeight="false" outlineLevel="0" collapsed="false">
      <c r="A5662" s="41" t="n">
        <v>-0.3697170252</v>
      </c>
      <c r="B5662" s="41" t="n">
        <v>-0.5588419669</v>
      </c>
      <c r="C5662" s="41" t="n">
        <v>4.2317499773</v>
      </c>
      <c r="D5662" s="42" t="n">
        <f aca="false">$B$5*A5662</f>
        <v>-0.944618879609002</v>
      </c>
      <c r="E5662" s="42" t="n">
        <f aca="false">$D$5*A5662+$F$5*B5662</f>
        <v>-1.84475134334439</v>
      </c>
      <c r="F5662" s="43" t="n">
        <f aca="false">Inputs!$B$5*D5662+Inputs!$B$6*E5662</f>
        <v>-2224.3207936808</v>
      </c>
      <c r="G5662" s="43" t="n">
        <f aca="false">F5662*SQRT(($B$6-2)/C5662)</f>
        <v>-1529.15820497814</v>
      </c>
    </row>
    <row r="5663" customFormat="false" ht="15" hidden="false" customHeight="false" outlineLevel="0" collapsed="false">
      <c r="A5663" s="41" t="n">
        <v>-1.1032267649</v>
      </c>
      <c r="B5663" s="41" t="n">
        <v>0.9475895674</v>
      </c>
      <c r="C5663" s="41" t="n">
        <v>3.0098518108</v>
      </c>
      <c r="D5663" s="42" t="n">
        <f aca="false">$B$5*A5663</f>
        <v>-2.81872015509904</v>
      </c>
      <c r="E5663" s="42" t="n">
        <f aca="false">$D$5*A5663+$F$5*B5663</f>
        <v>-0.98898003870497</v>
      </c>
      <c r="F5663" s="43" t="n">
        <f aca="false">Inputs!$B$5*D5663+Inputs!$B$6*E5663</f>
        <v>-232423.013574656</v>
      </c>
      <c r="G5663" s="43" t="n">
        <f aca="false">F5663*SQRT(($B$6-2)/C5663)</f>
        <v>-189461.760657665</v>
      </c>
    </row>
    <row r="5664" customFormat="false" ht="15" hidden="false" customHeight="false" outlineLevel="0" collapsed="false">
      <c r="A5664" s="41" t="n">
        <v>0.4561926374</v>
      </c>
      <c r="B5664" s="41" t="n">
        <v>0.5011912229</v>
      </c>
      <c r="C5664" s="41" t="n">
        <v>1.7981247</v>
      </c>
      <c r="D5664" s="42" t="n">
        <f aca="false">$B$5*A5664</f>
        <v>1.16556216959052</v>
      </c>
      <c r="E5664" s="42" t="n">
        <f aca="false">$D$5*A5664+$F$5*B5664</f>
        <v>1.95097956031871</v>
      </c>
      <c r="F5664" s="43" t="n">
        <f aca="false">Inputs!$B$5*D5664+Inputs!$B$6*E5664</f>
        <v>19007.2389431161</v>
      </c>
      <c r="G5664" s="43" t="n">
        <f aca="false">F5664*SQRT(($B$6-2)/C5664)</f>
        <v>20045.8339606182</v>
      </c>
    </row>
    <row r="5665" customFormat="false" ht="15" hidden="false" customHeight="false" outlineLevel="0" collapsed="false">
      <c r="A5665" s="41" t="n">
        <v>-0.6336022488</v>
      </c>
      <c r="B5665" s="41" t="n">
        <v>0.1762877589</v>
      </c>
      <c r="C5665" s="41" t="n">
        <v>3.4923310199</v>
      </c>
      <c r="D5665" s="42" t="n">
        <f aca="false">$B$5*A5665</f>
        <v>-1.61883983042283</v>
      </c>
      <c r="E5665" s="42" t="n">
        <f aca="false">$D$5*A5665+$F$5*B5665</f>
        <v>-1.20330830325995</v>
      </c>
      <c r="F5665" s="43" t="n">
        <f aca="false">Inputs!$B$5*D5665+Inputs!$B$6*E5665</f>
        <v>-101718.567879285</v>
      </c>
      <c r="G5665" s="43" t="n">
        <f aca="false">F5665*SQRT(($B$6-2)/C5665)</f>
        <v>-76976.3889680158</v>
      </c>
    </row>
    <row r="5666" customFormat="false" ht="15" hidden="false" customHeight="false" outlineLevel="0" collapsed="false">
      <c r="A5666" s="41" t="n">
        <v>-1.3377649262</v>
      </c>
      <c r="B5666" s="41" t="n">
        <v>-0.1298279808</v>
      </c>
      <c r="C5666" s="41" t="n">
        <v>6.1068933032</v>
      </c>
      <c r="D5666" s="42" t="n">
        <f aca="false">$B$5*A5666</f>
        <v>-3.41796000626065</v>
      </c>
      <c r="E5666" s="42" t="n">
        <f aca="false">$D$5*A5666+$F$5*B5666</f>
        <v>-3.40750886167683</v>
      </c>
      <c r="F5666" s="43" t="n">
        <f aca="false">Inputs!$B$5*D5666+Inputs!$B$6*E5666</f>
        <v>-171420.557542224</v>
      </c>
      <c r="G5666" s="43" t="n">
        <f aca="false">F5666*SQRT(($B$6-2)/C5666)</f>
        <v>-98099.7125906756</v>
      </c>
    </row>
    <row r="5667" customFormat="false" ht="15" hidden="false" customHeight="false" outlineLevel="0" collapsed="false">
      <c r="A5667" s="41" t="n">
        <v>-2.5279295786</v>
      </c>
      <c r="B5667" s="41" t="n">
        <v>-1.5681161391</v>
      </c>
      <c r="C5667" s="41" t="n">
        <v>0.7324563863</v>
      </c>
      <c r="D5667" s="42" t="n">
        <f aca="false">$B$5*A5667</f>
        <v>-6.45880455458016</v>
      </c>
      <c r="E5667" s="42" t="n">
        <f aca="false">$D$5*A5667+$F$5*B5667</f>
        <v>-8.72316613552398</v>
      </c>
      <c r="F5667" s="43" t="n">
        <f aca="false">Inputs!$B$5*D5667+Inputs!$B$6*E5667</f>
        <v>-209722.148681817</v>
      </c>
      <c r="G5667" s="43" t="n">
        <f aca="false">F5667*SQRT(($B$6-2)/C5667)</f>
        <v>-346552.001478308</v>
      </c>
    </row>
    <row r="5668" customFormat="false" ht="15" hidden="false" customHeight="false" outlineLevel="0" collapsed="false">
      <c r="A5668" s="41" t="n">
        <v>-0.3223118443</v>
      </c>
      <c r="B5668" s="41" t="n">
        <v>2.3751181463</v>
      </c>
      <c r="C5668" s="41" t="n">
        <v>1.4208376225</v>
      </c>
      <c r="D5668" s="42" t="n">
        <f aca="false">$B$5*A5668</f>
        <v>-0.823499683528712</v>
      </c>
      <c r="E5668" s="42" t="n">
        <f aca="false">$D$5*A5668+$F$5*B5668</f>
        <v>3.33425251373141</v>
      </c>
      <c r="F5668" s="43" t="n">
        <f aca="false">Inputs!$B$5*D5668+Inputs!$B$6*E5668</f>
        <v>-249062.594039442</v>
      </c>
      <c r="G5668" s="43" t="n">
        <f aca="false">F5668*SQRT(($B$6-2)/C5668)</f>
        <v>-295495.77841057</v>
      </c>
    </row>
    <row r="5669" customFormat="false" ht="15" hidden="false" customHeight="false" outlineLevel="0" collapsed="false">
      <c r="A5669" s="41" t="n">
        <v>-1.8007430734</v>
      </c>
      <c r="B5669" s="41" t="n">
        <v>-1.2435805925</v>
      </c>
      <c r="C5669" s="41" t="n">
        <v>5.5303236325</v>
      </c>
      <c r="D5669" s="42" t="n">
        <f aca="false">$B$5*A5669</f>
        <v>-4.60085900436586</v>
      </c>
      <c r="E5669" s="42" t="n">
        <f aca="false">$D$5*A5669+$F$5*B5669</f>
        <v>-6.43237205923138</v>
      </c>
      <c r="F5669" s="43" t="n">
        <f aca="false">Inputs!$B$5*D5669+Inputs!$B$6*E5669</f>
        <v>-138467.297475017</v>
      </c>
      <c r="G5669" s="43" t="n">
        <f aca="false">F5669*SQRT(($B$6-2)/C5669)</f>
        <v>-83269.6885729622</v>
      </c>
    </row>
    <row r="5670" customFormat="false" ht="15" hidden="false" customHeight="false" outlineLevel="0" collapsed="false">
      <c r="A5670" s="41" t="n">
        <v>0.2167747967</v>
      </c>
      <c r="B5670" s="41" t="n">
        <v>1.769422906</v>
      </c>
      <c r="C5670" s="41" t="n">
        <v>1.1397648299</v>
      </c>
      <c r="D5670" s="42" t="n">
        <f aca="false">$B$5*A5670</f>
        <v>0.553854844730107</v>
      </c>
      <c r="E5670" s="42" t="n">
        <f aca="false">$D$5*A5670+$F$5*B5670</f>
        <v>3.5711756826936</v>
      </c>
      <c r="F5670" s="43" t="n">
        <f aca="false">Inputs!$B$5*D5670+Inputs!$B$6*E5670</f>
        <v>-123173.299661669</v>
      </c>
      <c r="G5670" s="43" t="n">
        <f aca="false">F5670*SQRT(($B$6-2)/C5670)</f>
        <v>-163163.851296037</v>
      </c>
    </row>
    <row r="5671" customFormat="false" ht="15" hidden="false" customHeight="false" outlineLevel="0" collapsed="false">
      <c r="A5671" s="41" t="n">
        <v>0.202172497</v>
      </c>
      <c r="B5671" s="41" t="n">
        <v>0.7021418523</v>
      </c>
      <c r="C5671" s="41" t="n">
        <v>7.297468415</v>
      </c>
      <c r="D5671" s="42" t="n">
        <f aca="false">$B$5*A5671</f>
        <v>0.516546289694355</v>
      </c>
      <c r="E5671" s="42" t="n">
        <f aca="false">$D$5*A5671+$F$5*B5671</f>
        <v>1.69350669252083</v>
      </c>
      <c r="F5671" s="43" t="n">
        <f aca="false">Inputs!$B$5*D5671+Inputs!$B$6*E5671</f>
        <v>-33020.705656606</v>
      </c>
      <c r="G5671" s="43" t="n">
        <f aca="false">F5671*SQRT(($B$6-2)/C5671)</f>
        <v>-17286.8250117331</v>
      </c>
    </row>
    <row r="5672" customFormat="false" ht="15" hidden="false" customHeight="false" outlineLevel="0" collapsed="false">
      <c r="A5672" s="41" t="n">
        <v>-0.3376037507</v>
      </c>
      <c r="B5672" s="41" t="n">
        <v>-0.5106215889</v>
      </c>
      <c r="C5672" s="41" t="n">
        <v>2.7037746002</v>
      </c>
      <c r="D5672" s="42" t="n">
        <f aca="false">$B$5*A5672</f>
        <v>-0.862570168537726</v>
      </c>
      <c r="E5672" s="42" t="n">
        <f aca="false">$D$5*A5672+$F$5*B5672</f>
        <v>-1.68507072083336</v>
      </c>
      <c r="F5672" s="43" t="n">
        <f aca="false">Inputs!$B$5*D5672+Inputs!$B$6*E5672</f>
        <v>-2003.48081210484</v>
      </c>
      <c r="G5672" s="43" t="n">
        <f aca="false">F5672*SQRT(($B$6-2)/C5672)</f>
        <v>-1723.11769904648</v>
      </c>
    </row>
    <row r="5673" customFormat="false" ht="15" hidden="false" customHeight="false" outlineLevel="0" collapsed="false">
      <c r="A5673" s="41" t="n">
        <v>0.0821843521</v>
      </c>
      <c r="B5673" s="41" t="n">
        <v>-0.6582893906</v>
      </c>
      <c r="C5673" s="41" t="n">
        <v>4.7111414024</v>
      </c>
      <c r="D5673" s="42" t="n">
        <f aca="false">$B$5*A5673</f>
        <v>0.209979214671269</v>
      </c>
      <c r="E5673" s="42" t="n">
        <f aca="false">$D$5*A5673+$F$5*B5673</f>
        <v>-0.941132606247062</v>
      </c>
      <c r="F5673" s="43" t="n">
        <f aca="false">Inputs!$B$5*D5673+Inputs!$B$6*E5673</f>
        <v>68054.55177948</v>
      </c>
      <c r="G5673" s="43" t="n">
        <f aca="false">F5673*SQRT(($B$6-2)/C5673)</f>
        <v>44341.3698781953</v>
      </c>
    </row>
    <row r="5674" customFormat="false" ht="15" hidden="false" customHeight="false" outlineLevel="0" collapsed="false">
      <c r="A5674" s="41" t="n">
        <v>0.7242693387</v>
      </c>
      <c r="B5674" s="41" t="n">
        <v>-1.6062718989</v>
      </c>
      <c r="C5674" s="41" t="n">
        <v>5.3668878022</v>
      </c>
      <c r="D5674" s="42" t="n">
        <f aca="false">$B$5*A5674</f>
        <v>1.85049225387402</v>
      </c>
      <c r="E5674" s="42" t="n">
        <f aca="false">$D$5*A5674+$F$5*B5674</f>
        <v>-1.05015843640216</v>
      </c>
      <c r="F5674" s="43" t="n">
        <f aca="false">Inputs!$B$5*D5674+Inputs!$B$6*E5674</f>
        <v>237557.14720751</v>
      </c>
      <c r="G5674" s="43" t="n">
        <f aca="false">F5674*SQRT(($B$6-2)/C5674)</f>
        <v>145017.976515524</v>
      </c>
    </row>
    <row r="5675" customFormat="false" ht="15" hidden="false" customHeight="false" outlineLevel="0" collapsed="false">
      <c r="A5675" s="41" t="n">
        <v>0.8899870326</v>
      </c>
      <c r="B5675" s="41" t="n">
        <v>0.0393130123</v>
      </c>
      <c r="C5675" s="41" t="n">
        <v>3.155184644</v>
      </c>
      <c r="D5675" s="42" t="n">
        <f aca="false">$B$5*A5675</f>
        <v>2.27389732227336</v>
      </c>
      <c r="E5675" s="42" t="n">
        <f aca="false">$D$5*A5675+$F$5*B5675</f>
        <v>2.18568582761957</v>
      </c>
      <c r="F5675" s="43" t="n">
        <f aca="false">Inputs!$B$5*D5675+Inputs!$B$6*E5675</f>
        <v>118105.440846357</v>
      </c>
      <c r="G5675" s="43" t="n">
        <f aca="false">F5675*SQRT(($B$6-2)/C5675)</f>
        <v>94031.3157422568</v>
      </c>
    </row>
    <row r="5676" customFormat="false" ht="15" hidden="false" customHeight="false" outlineLevel="0" collapsed="false">
      <c r="A5676" s="41" t="n">
        <v>-0.2147208686</v>
      </c>
      <c r="B5676" s="41" t="n">
        <v>-1.6429845602</v>
      </c>
      <c r="C5676" s="41" t="n">
        <v>7.7101104515</v>
      </c>
      <c r="D5676" s="42" t="n">
        <f aca="false">$B$5*A5676</f>
        <v>-0.548607103543263</v>
      </c>
      <c r="E5676" s="42" t="n">
        <f aca="false">$D$5*A5676+$F$5*B5676</f>
        <v>-3.34796148041996</v>
      </c>
      <c r="F5676" s="43" t="n">
        <f aca="false">Inputs!$B$5*D5676+Inputs!$B$6*E5676</f>
        <v>112537.363666672</v>
      </c>
      <c r="G5676" s="43" t="n">
        <f aca="false">F5676*SQRT(($B$6-2)/C5676)</f>
        <v>57316.7339247465</v>
      </c>
    </row>
    <row r="5677" customFormat="false" ht="15" hidden="false" customHeight="false" outlineLevel="0" collapsed="false">
      <c r="A5677" s="41" t="n">
        <v>-0.979788672</v>
      </c>
      <c r="B5677" s="41" t="n">
        <v>1.1986514731</v>
      </c>
      <c r="C5677" s="41" t="n">
        <v>3.5798806986</v>
      </c>
      <c r="D5677" s="42" t="n">
        <f aca="false">$B$5*A5677</f>
        <v>-2.5033385387042</v>
      </c>
      <c r="E5677" s="42" t="n">
        <f aca="false">$D$5*A5677+$F$5*B5677</f>
        <v>-0.261728527285229</v>
      </c>
      <c r="F5677" s="43" t="n">
        <f aca="false">Inputs!$B$5*D5677+Inputs!$B$6*E5677</f>
        <v>-237247.427506158</v>
      </c>
      <c r="G5677" s="43" t="n">
        <f aca="false">F5677*SQRT(($B$6-2)/C5677)</f>
        <v>-177330.007717084</v>
      </c>
    </row>
    <row r="5678" customFormat="false" ht="15" hidden="false" customHeight="false" outlineLevel="0" collapsed="false">
      <c r="A5678" s="41" t="n">
        <v>-0.208598998</v>
      </c>
      <c r="B5678" s="41" t="n">
        <v>0.2783984659</v>
      </c>
      <c r="C5678" s="41" t="n">
        <v>3.8570558438</v>
      </c>
      <c r="D5678" s="42" t="n">
        <f aca="false">$B$5*A5678</f>
        <v>-0.532965858609641</v>
      </c>
      <c r="E5678" s="42" t="n">
        <f aca="false">$D$5*A5678+$F$5*B5678</f>
        <v>-0.0156566558785278</v>
      </c>
      <c r="F5678" s="43" t="n">
        <f aca="false">Inputs!$B$5*D5678+Inputs!$B$6*E5678</f>
        <v>-52513.7530670377</v>
      </c>
      <c r="G5678" s="43" t="n">
        <f aca="false">F5678*SQRT(($B$6-2)/C5678)</f>
        <v>-37814.6506138919</v>
      </c>
    </row>
    <row r="5679" customFormat="false" ht="15" hidden="false" customHeight="false" outlineLevel="0" collapsed="false">
      <c r="A5679" s="41" t="n">
        <v>-0.8795320133</v>
      </c>
      <c r="B5679" s="41" t="n">
        <v>-0.0290546362</v>
      </c>
      <c r="C5679" s="41" t="n">
        <v>0.9452505519</v>
      </c>
      <c r="D5679" s="42" t="n">
        <f aca="false">$B$5*A5679</f>
        <v>-2.24718497757645</v>
      </c>
      <c r="E5679" s="42" t="n">
        <f aca="false">$D$5*A5679+$F$5*B5679</f>
        <v>-2.14309359797152</v>
      </c>
      <c r="F5679" s="43" t="n">
        <f aca="false">Inputs!$B$5*D5679+Inputs!$B$6*E5679</f>
        <v>-117563.81785907</v>
      </c>
      <c r="G5679" s="43" t="n">
        <f aca="false">F5679*SQRT(($B$6-2)/C5679)</f>
        <v>-171007.520199386</v>
      </c>
    </row>
    <row r="5680" customFormat="false" ht="15" hidden="false" customHeight="false" outlineLevel="0" collapsed="false">
      <c r="A5680" s="41" t="n">
        <v>-1.3721520481</v>
      </c>
      <c r="B5680" s="41" t="n">
        <v>0.0998822543</v>
      </c>
      <c r="C5680" s="41" t="n">
        <v>10.2507321019</v>
      </c>
      <c r="D5680" s="42" t="n">
        <f aca="false">$B$5*A5680</f>
        <v>-3.50581834750038</v>
      </c>
      <c r="E5680" s="42" t="n">
        <f aca="false">$D$5*A5680+$F$5*B5680</f>
        <v>-3.09268518627512</v>
      </c>
      <c r="F5680" s="43" t="n">
        <f aca="false">Inputs!$B$5*D5680+Inputs!$B$6*E5680</f>
        <v>-195947.575436282</v>
      </c>
      <c r="G5680" s="43" t="n">
        <f aca="false">F5680*SQRT(($B$6-2)/C5680)</f>
        <v>-86552.068227199</v>
      </c>
    </row>
    <row r="5681" customFormat="false" ht="15" hidden="false" customHeight="false" outlineLevel="0" collapsed="false">
      <c r="A5681" s="41" t="n">
        <v>0.3706408973</v>
      </c>
      <c r="B5681" s="41" t="n">
        <v>0.3206147272</v>
      </c>
      <c r="C5681" s="41" t="n">
        <v>6.1175298361</v>
      </c>
      <c r="D5681" s="42" t="n">
        <f aca="false">$B$5*A5681</f>
        <v>0.946979352534293</v>
      </c>
      <c r="E5681" s="42" t="n">
        <f aca="false">$D$5*A5681+$F$5*B5681</f>
        <v>1.4355922365742</v>
      </c>
      <c r="F5681" s="43" t="n">
        <f aca="false">Inputs!$B$5*D5681+Inputs!$B$6*E5681</f>
        <v>22918.3234247195</v>
      </c>
      <c r="G5681" s="43" t="n">
        <f aca="false">F5681*SQRT(($B$6-2)/C5681)</f>
        <v>13104.1783018912</v>
      </c>
    </row>
    <row r="5682" customFormat="false" ht="15" hidden="false" customHeight="false" outlineLevel="0" collapsed="false">
      <c r="A5682" s="41" t="n">
        <v>-0.9035848305</v>
      </c>
      <c r="B5682" s="41" t="n">
        <v>-0.3420509841</v>
      </c>
      <c r="C5682" s="41" t="n">
        <v>1.2942588705</v>
      </c>
      <c r="D5682" s="42" t="n">
        <f aca="false">$B$5*A5682</f>
        <v>-2.30863939727112</v>
      </c>
      <c r="E5682" s="42" t="n">
        <f aca="false">$D$5*A5682+$F$5*B5682</f>
        <v>-2.7407940660408</v>
      </c>
      <c r="F5682" s="43" t="n">
        <f aca="false">Inputs!$B$5*D5682+Inputs!$B$6*E5682</f>
        <v>-93824.2364250722</v>
      </c>
      <c r="G5682" s="43" t="n">
        <f aca="false">F5682*SQRT(($B$6-2)/C5682)</f>
        <v>-116632.466867222</v>
      </c>
    </row>
    <row r="5683" customFormat="false" ht="15" hidden="false" customHeight="false" outlineLevel="0" collapsed="false">
      <c r="A5683" s="41" t="n">
        <v>0.537194146</v>
      </c>
      <c r="B5683" s="41" t="n">
        <v>-0.2114375953</v>
      </c>
      <c r="C5683" s="41" t="n">
        <v>0.956026664</v>
      </c>
      <c r="D5683" s="42" t="n">
        <f aca="false">$B$5*A5683</f>
        <v>1.37251924509706</v>
      </c>
      <c r="E5683" s="42" t="n">
        <f aca="false">$D$5*A5683+$F$5*B5683</f>
        <v>0.913201974172187</v>
      </c>
      <c r="F5683" s="43" t="n">
        <f aca="false">Inputs!$B$5*D5683+Inputs!$B$6*E5683</f>
        <v>91591.8258010966</v>
      </c>
      <c r="G5683" s="43" t="n">
        <f aca="false">F5683*SQRT(($B$6-2)/C5683)</f>
        <v>132475.849057933</v>
      </c>
    </row>
    <row r="5684" customFormat="false" ht="15" hidden="false" customHeight="false" outlineLevel="0" collapsed="false">
      <c r="A5684" s="41" t="n">
        <v>-0.2873053823</v>
      </c>
      <c r="B5684" s="41" t="n">
        <v>1.9034676086</v>
      </c>
      <c r="C5684" s="41" t="n">
        <v>2.3737708806</v>
      </c>
      <c r="D5684" s="42" t="n">
        <f aca="false">$B$5*A5684</f>
        <v>-0.734058941935525</v>
      </c>
      <c r="E5684" s="42" t="n">
        <f aca="false">$D$5*A5684+$F$5*B5684</f>
        <v>2.60313356051495</v>
      </c>
      <c r="F5684" s="43" t="n">
        <f aca="false">Inputs!$B$5*D5684+Inputs!$B$6*E5684</f>
        <v>-203562.5722193</v>
      </c>
      <c r="G5684" s="43" t="n">
        <f aca="false">F5684*SQRT(($B$6-2)/C5684)</f>
        <v>-186850.183557498</v>
      </c>
    </row>
    <row r="5685" customFormat="false" ht="15" hidden="false" customHeight="false" outlineLevel="0" collapsed="false">
      <c r="A5685" s="41" t="n">
        <v>-0.9509891189</v>
      </c>
      <c r="B5685" s="41" t="n">
        <v>1.0804184681</v>
      </c>
      <c r="C5685" s="41" t="n">
        <v>2.6334299293</v>
      </c>
      <c r="D5685" s="42" t="n">
        <f aca="false">$B$5*A5685</f>
        <v>-2.42975631303351</v>
      </c>
      <c r="E5685" s="42" t="n">
        <f aca="false">$D$5*A5685+$F$5*B5685</f>
        <v>-0.397355635479703</v>
      </c>
      <c r="F5685" s="43" t="n">
        <f aca="false">Inputs!$B$5*D5685+Inputs!$B$6*E5685</f>
        <v>-223107.849529366</v>
      </c>
      <c r="G5685" s="43" t="n">
        <f aca="false">F5685*SQRT(($B$6-2)/C5685)</f>
        <v>-194432.546626817</v>
      </c>
    </row>
    <row r="5686" customFormat="false" ht="15" hidden="false" customHeight="false" outlineLevel="0" collapsed="false">
      <c r="A5686" s="41" t="n">
        <v>-1.1546806635</v>
      </c>
      <c r="B5686" s="41" t="n">
        <v>0.6547810858</v>
      </c>
      <c r="C5686" s="41" t="n">
        <v>3.3479592756</v>
      </c>
      <c r="D5686" s="42" t="n">
        <f aca="false">$B$5*A5686</f>
        <v>-2.95018373598433</v>
      </c>
      <c r="E5686" s="42" t="n">
        <f aca="false">$D$5*A5686+$F$5*B5686</f>
        <v>-1.61702450222342</v>
      </c>
      <c r="F5686" s="43" t="n">
        <f aca="false">Inputs!$B$5*D5686+Inputs!$B$6*E5686</f>
        <v>-214167.148487262</v>
      </c>
      <c r="G5686" s="43" t="n">
        <f aca="false">F5686*SQRT(($B$6-2)/C5686)</f>
        <v>-165530.401654997</v>
      </c>
    </row>
    <row r="5687" customFormat="false" ht="15" hidden="false" customHeight="false" outlineLevel="0" collapsed="false">
      <c r="A5687" s="41" t="n">
        <v>0.7081525581</v>
      </c>
      <c r="B5687" s="41" t="n">
        <v>-0.5103651551</v>
      </c>
      <c r="C5687" s="41" t="n">
        <v>7.3902483411</v>
      </c>
      <c r="D5687" s="42" t="n">
        <f aca="false">$B$5*A5687</f>
        <v>1.80931423340001</v>
      </c>
      <c r="E5687" s="42" t="n">
        <f aca="false">$D$5*A5687+$F$5*B5687</f>
        <v>0.803841053164418</v>
      </c>
      <c r="F5687" s="43" t="n">
        <f aca="false">Inputs!$B$5*D5687+Inputs!$B$6*E5687</f>
        <v>140739.37068178</v>
      </c>
      <c r="G5687" s="43" t="n">
        <f aca="false">F5687*SQRT(($B$6-2)/C5687)</f>
        <v>73215.1718796022</v>
      </c>
    </row>
    <row r="5688" customFormat="false" ht="15" hidden="false" customHeight="false" outlineLevel="0" collapsed="false">
      <c r="A5688" s="41" t="n">
        <v>-1.2174768529</v>
      </c>
      <c r="B5688" s="41" t="n">
        <v>-1.9704332038</v>
      </c>
      <c r="C5688" s="41" t="n">
        <v>7.6603388284</v>
      </c>
      <c r="D5688" s="42" t="n">
        <f aca="false">$B$5*A5688</f>
        <v>-3.11062662076264</v>
      </c>
      <c r="E5688" s="42" t="n">
        <f aca="false">$D$5*A5688+$F$5*B5688</f>
        <v>-6.29952750740786</v>
      </c>
      <c r="F5688" s="43" t="n">
        <f aca="false">Inputs!$B$5*D5688+Inputs!$B$6*E5688</f>
        <v>3913.71329412906</v>
      </c>
      <c r="G5688" s="43" t="n">
        <f aca="false">F5688*SQRT(($B$6-2)/C5688)</f>
        <v>1999.76984627421</v>
      </c>
    </row>
    <row r="5689" customFormat="false" ht="15" hidden="false" customHeight="false" outlineLevel="0" collapsed="false">
      <c r="A5689" s="41" t="n">
        <v>-0.6151135089</v>
      </c>
      <c r="B5689" s="41" t="n">
        <v>0.526218648</v>
      </c>
      <c r="C5689" s="41" t="n">
        <v>6.0116751653</v>
      </c>
      <c r="D5689" s="42" t="n">
        <f aca="false">$B$5*A5689</f>
        <v>-1.57160150603062</v>
      </c>
      <c r="E5689" s="42" t="n">
        <f aca="false">$D$5*A5689+$F$5*B5689</f>
        <v>-0.555071535226484</v>
      </c>
      <c r="F5689" s="43" t="n">
        <f aca="false">Inputs!$B$5*D5689+Inputs!$B$6*E5689</f>
        <v>-129406.573841738</v>
      </c>
      <c r="G5689" s="43" t="n">
        <f aca="false">F5689*SQRT(($B$6-2)/C5689)</f>
        <v>-74640.3356803794</v>
      </c>
    </row>
    <row r="5690" customFormat="false" ht="15" hidden="false" customHeight="false" outlineLevel="0" collapsed="false">
      <c r="A5690" s="41" t="n">
        <v>-1.0776281571</v>
      </c>
      <c r="B5690" s="41" t="n">
        <v>0.0969485809</v>
      </c>
      <c r="C5690" s="41" t="n">
        <v>0.4376194548</v>
      </c>
      <c r="D5690" s="42" t="n">
        <f aca="false">$B$5*A5690</f>
        <v>-2.75331627437025</v>
      </c>
      <c r="E5690" s="42" t="n">
        <f aca="false">$D$5*A5690+$F$5*B5690</f>
        <v>-2.39690542561636</v>
      </c>
      <c r="F5690" s="43" t="n">
        <f aca="false">Inputs!$B$5*D5690+Inputs!$B$6*E5690</f>
        <v>-155486.356156207</v>
      </c>
      <c r="G5690" s="43" t="n">
        <f aca="false">F5690*SQRT(($B$6-2)/C5690)</f>
        <v>-332398.437312418</v>
      </c>
    </row>
    <row r="5691" customFormat="false" ht="15" hidden="false" customHeight="false" outlineLevel="0" collapsed="false">
      <c r="A5691" s="41" t="n">
        <v>-1.4764297979</v>
      </c>
      <c r="B5691" s="41" t="n">
        <v>-0.2338881921</v>
      </c>
      <c r="C5691" s="41" t="n">
        <v>9.3125986696</v>
      </c>
      <c r="D5691" s="42" t="n">
        <f aca="false">$B$5*A5691</f>
        <v>-3.77224570807686</v>
      </c>
      <c r="E5691" s="42" t="n">
        <f aca="false">$D$5*A5691+$F$5*B5691</f>
        <v>-3.91715948440414</v>
      </c>
      <c r="F5691" s="43" t="n">
        <f aca="false">Inputs!$B$5*D5691+Inputs!$B$6*E5691</f>
        <v>-181366.596587478</v>
      </c>
      <c r="G5691" s="43" t="n">
        <f aca="false">F5691*SQRT(($B$6-2)/C5691)</f>
        <v>-84049.8335250651</v>
      </c>
    </row>
    <row r="5692" customFormat="false" ht="15" hidden="false" customHeight="false" outlineLevel="0" collapsed="false">
      <c r="A5692" s="41" t="n">
        <v>-1.1470439042</v>
      </c>
      <c r="B5692" s="41" t="n">
        <v>-0.0779805019</v>
      </c>
      <c r="C5692" s="41" t="n">
        <v>6.5862029288</v>
      </c>
      <c r="D5692" s="42" t="n">
        <f aca="false">$B$5*A5692</f>
        <v>-2.93067198369241</v>
      </c>
      <c r="E5692" s="42" t="n">
        <f aca="false">$D$5*A5692+$F$5*B5692</f>
        <v>-2.86414409855356</v>
      </c>
      <c r="F5692" s="43" t="n">
        <f aca="false">Inputs!$B$5*D5692+Inputs!$B$6*E5692</f>
        <v>-149859.993441563</v>
      </c>
      <c r="G5692" s="43" t="n">
        <f aca="false">F5692*SQRT(($B$6-2)/C5692)</f>
        <v>-82581.5734266925</v>
      </c>
    </row>
    <row r="5693" customFormat="false" ht="15" hidden="false" customHeight="false" outlineLevel="0" collapsed="false">
      <c r="A5693" s="41" t="n">
        <v>-0.5010794696</v>
      </c>
      <c r="B5693" s="41" t="n">
        <v>-1.1903661362</v>
      </c>
      <c r="C5693" s="41" t="n">
        <v>5.017862407</v>
      </c>
      <c r="D5693" s="42" t="n">
        <f aca="false">$B$5*A5693</f>
        <v>-1.28024704005063</v>
      </c>
      <c r="E5693" s="42" t="n">
        <f aca="false">$D$5*A5693+$F$5*B5693</f>
        <v>-3.24782061139736</v>
      </c>
      <c r="F5693" s="43" t="n">
        <f aca="false">Inputs!$B$5*D5693+Inputs!$B$6*E5693</f>
        <v>34366.3265648049</v>
      </c>
      <c r="G5693" s="43" t="n">
        <f aca="false">F5693*SQRT(($B$6-2)/C5693)</f>
        <v>21696.4528157891</v>
      </c>
    </row>
    <row r="5694" customFormat="false" ht="15" hidden="false" customHeight="false" outlineLevel="0" collapsed="false">
      <c r="A5694" s="41" t="n">
        <v>-0.6588734779</v>
      </c>
      <c r="B5694" s="41" t="n">
        <v>-0.9341568622</v>
      </c>
      <c r="C5694" s="41" t="n">
        <v>2.7365240523</v>
      </c>
      <c r="D5694" s="42" t="n">
        <f aca="false">$B$5*A5694</f>
        <v>-1.68340726576306</v>
      </c>
      <c r="E5694" s="42" t="n">
        <f aca="false">$D$5*A5694+$F$5*B5694</f>
        <v>-3.18089739430649</v>
      </c>
      <c r="F5694" s="43" t="n">
        <f aca="false">Inputs!$B$5*D5694+Inputs!$B$6*E5694</f>
        <v>-9295.85686098147</v>
      </c>
      <c r="G5694" s="43" t="n">
        <f aca="false">F5694*SQRT(($B$6-2)/C5694)</f>
        <v>-7947.02887068272</v>
      </c>
    </row>
    <row r="5695" customFormat="false" ht="15" hidden="false" customHeight="false" outlineLevel="0" collapsed="false">
      <c r="A5695" s="41" t="n">
        <v>-1.3139247002</v>
      </c>
      <c r="B5695" s="41" t="n">
        <v>1.0827458253</v>
      </c>
      <c r="C5695" s="41" t="n">
        <v>4.7218459653</v>
      </c>
      <c r="D5695" s="42" t="n">
        <f aca="false">$B$5*A5695</f>
        <v>-3.35704875241303</v>
      </c>
      <c r="E5695" s="42" t="n">
        <f aca="false">$D$5*A5695+$F$5*B5695</f>
        <v>-1.25697397441226</v>
      </c>
      <c r="F5695" s="43" t="n">
        <f aca="false">Inputs!$B$5*D5695+Inputs!$B$6*E5695</f>
        <v>-272856.17652069</v>
      </c>
      <c r="G5695" s="43" t="n">
        <f aca="false">F5695*SQRT(($B$6-2)/C5695)</f>
        <v>-177579.520599652</v>
      </c>
    </row>
    <row r="5696" customFormat="false" ht="15" hidden="false" customHeight="false" outlineLevel="0" collapsed="false">
      <c r="A5696" s="41" t="n">
        <v>-0.3601748645</v>
      </c>
      <c r="B5696" s="41" t="n">
        <v>-2.2022254491</v>
      </c>
      <c r="C5696" s="41" t="n">
        <v>0.801243707</v>
      </c>
      <c r="D5696" s="42" t="n">
        <f aca="false">$B$5*A5696</f>
        <v>-0.920238868586769</v>
      </c>
      <c r="E5696" s="42" t="n">
        <f aca="false">$D$5*A5696+$F$5*B5696</f>
        <v>-4.65974808637595</v>
      </c>
      <c r="F5696" s="43" t="n">
        <f aca="false">Inputs!$B$5*D5696+Inputs!$B$6*E5696</f>
        <v>140963.517460121</v>
      </c>
      <c r="G5696" s="43" t="n">
        <f aca="false">F5696*SQRT(($B$6-2)/C5696)</f>
        <v>222709.842193673</v>
      </c>
    </row>
    <row r="5697" customFormat="false" ht="15" hidden="false" customHeight="false" outlineLevel="0" collapsed="false">
      <c r="A5697" s="41" t="n">
        <v>-0.6232808076</v>
      </c>
      <c r="B5697" s="41" t="n">
        <v>0.9147117138</v>
      </c>
      <c r="C5697" s="41" t="n">
        <v>4.5794707176</v>
      </c>
      <c r="D5697" s="42" t="n">
        <f aca="false">$B$5*A5697</f>
        <v>-1.59246877483776</v>
      </c>
      <c r="E5697" s="42" t="n">
        <f aca="false">$D$5*A5697+$F$5*B5697</f>
        <v>0.0963218689088357</v>
      </c>
      <c r="F5697" s="43" t="n">
        <f aca="false">Inputs!$B$5*D5697+Inputs!$B$6*E5697</f>
        <v>-164062.970929218</v>
      </c>
      <c r="G5697" s="43" t="n">
        <f aca="false">F5697*SQRT(($B$6-2)/C5697)</f>
        <v>-108422.127855827</v>
      </c>
    </row>
    <row r="5698" customFormat="false" ht="15" hidden="false" customHeight="false" outlineLevel="0" collapsed="false">
      <c r="A5698" s="41" t="n">
        <v>-0.7613586333</v>
      </c>
      <c r="B5698" s="41" t="n">
        <v>1.4977438781</v>
      </c>
      <c r="C5698" s="41" t="n">
        <v>6.3688112096</v>
      </c>
      <c r="D5698" s="42" t="n">
        <f aca="false">$B$5*A5698</f>
        <v>-1.94525458701675</v>
      </c>
      <c r="E5698" s="42" t="n">
        <f aca="false">$D$5*A5698+$F$5*B5698</f>
        <v>0.774501055232039</v>
      </c>
      <c r="F5698" s="43" t="n">
        <f aca="false">Inputs!$B$5*D5698+Inputs!$B$6*E5698</f>
        <v>-233250.511463277</v>
      </c>
      <c r="G5698" s="43" t="n">
        <f aca="false">F5698*SQRT(($B$6-2)/C5698)</f>
        <v>-130709.879686811</v>
      </c>
    </row>
    <row r="5699" customFormat="false" ht="15" hidden="false" customHeight="false" outlineLevel="0" collapsed="false">
      <c r="A5699" s="41" t="n">
        <v>-0.856662055</v>
      </c>
      <c r="B5699" s="41" t="n">
        <v>0.5034080558</v>
      </c>
      <c r="C5699" s="41" t="n">
        <v>4.1138239794</v>
      </c>
      <c r="D5699" s="42" t="n">
        <f aca="false">$B$5*A5699</f>
        <v>-2.18875273639318</v>
      </c>
      <c r="E5699" s="42" t="n">
        <f aca="false">$D$5*A5699+$F$5*B5699</f>
        <v>-1.16924557555628</v>
      </c>
      <c r="F5699" s="43" t="n">
        <f aca="false">Inputs!$B$5*D5699+Inputs!$B$6*E5699</f>
        <v>-160412.994861503</v>
      </c>
      <c r="G5699" s="43" t="n">
        <f aca="false">F5699*SQRT(($B$6-2)/C5699)</f>
        <v>-111848.893536168</v>
      </c>
    </row>
    <row r="5700" customFormat="false" ht="15" hidden="false" customHeight="false" outlineLevel="0" collapsed="false">
      <c r="A5700" s="41" t="n">
        <v>1.0366385846</v>
      </c>
      <c r="B5700" s="41" t="n">
        <v>0.4501939723</v>
      </c>
      <c r="C5700" s="41" t="n">
        <v>2.7091952158</v>
      </c>
      <c r="D5700" s="42" t="n">
        <f aca="false">$B$5*A5700</f>
        <v>2.64858881685147</v>
      </c>
      <c r="E5700" s="42" t="n">
        <f aca="false">$D$5*A5700+$F$5*B5700</f>
        <v>3.24414245362141</v>
      </c>
      <c r="F5700" s="43" t="n">
        <f aca="false">Inputs!$B$5*D5700+Inputs!$B$6*E5700</f>
        <v>102651.759004076</v>
      </c>
      <c r="G5700" s="43" t="n">
        <f aca="false">F5700*SQRT(($B$6-2)/C5700)</f>
        <v>88198.509018027</v>
      </c>
    </row>
    <row r="5701" customFormat="false" ht="15" hidden="false" customHeight="false" outlineLevel="0" collapsed="false">
      <c r="A5701" s="41" t="n">
        <v>-1.3744939746</v>
      </c>
      <c r="B5701" s="41" t="n">
        <v>-0.9424685769</v>
      </c>
      <c r="C5701" s="41" t="n">
        <v>7.8592403959</v>
      </c>
      <c r="D5701" s="42" t="n">
        <f aca="false">$B$5*A5701</f>
        <v>-3.51180191827416</v>
      </c>
      <c r="E5701" s="42" t="n">
        <f aca="false">$D$5*A5701+$F$5*B5701</f>
        <v>-4.89813142068137</v>
      </c>
      <c r="F5701" s="43" t="n">
        <f aca="false">Inputs!$B$5*D5701+Inputs!$B$6*E5701</f>
        <v>-106273.620793347</v>
      </c>
      <c r="G5701" s="43" t="n">
        <f aca="false">F5701*SQRT(($B$6-2)/C5701)</f>
        <v>-53610.5408671698</v>
      </c>
    </row>
    <row r="5702" customFormat="false" ht="15" hidden="false" customHeight="false" outlineLevel="0" collapsed="false">
      <c r="A5702" s="41" t="n">
        <v>1.1700709904</v>
      </c>
      <c r="B5702" s="41" t="n">
        <v>-0.8046114563</v>
      </c>
      <c r="C5702" s="41" t="n">
        <v>13.2788534218</v>
      </c>
      <c r="D5702" s="42" t="n">
        <f aca="false">$B$5*A5702</f>
        <v>2.98950568320932</v>
      </c>
      <c r="E5702" s="42" t="n">
        <f aca="false">$D$5*A5702+$F$5*B5702</f>
        <v>1.39492839010796</v>
      </c>
      <c r="F5702" s="43" t="n">
        <f aca="false">Inputs!$B$5*D5702+Inputs!$B$6*E5702</f>
        <v>229204.148815534</v>
      </c>
      <c r="G5702" s="43" t="n">
        <f aca="false">F5702*SQRT(($B$6-2)/C5702)</f>
        <v>88952.3003953869</v>
      </c>
    </row>
    <row r="5703" customFormat="false" ht="15" hidden="false" customHeight="false" outlineLevel="0" collapsed="false">
      <c r="A5703" s="41" t="n">
        <v>0.9756765139</v>
      </c>
      <c r="B5703" s="41" t="n">
        <v>-0.4302847218</v>
      </c>
      <c r="C5703" s="41" t="n">
        <v>4.9599583508</v>
      </c>
      <c r="D5703" s="42" t="n">
        <f aca="false">$B$5*A5703</f>
        <v>2.49283206507049</v>
      </c>
      <c r="E5703" s="42" t="n">
        <f aca="false">$D$5*A5703+$F$5*B5703</f>
        <v>1.57871623699885</v>
      </c>
      <c r="F5703" s="43" t="n">
        <f aca="false">Inputs!$B$5*D5703+Inputs!$B$6*E5703</f>
        <v>170347.394657106</v>
      </c>
      <c r="G5703" s="43" t="n">
        <f aca="false">F5703*SQRT(($B$6-2)/C5703)</f>
        <v>108171.157936453</v>
      </c>
    </row>
    <row r="5704" customFormat="false" ht="15" hidden="false" customHeight="false" outlineLevel="0" collapsed="false">
      <c r="A5704" s="41" t="n">
        <v>0.1414373192</v>
      </c>
      <c r="B5704" s="41" t="n">
        <v>-1.386107277</v>
      </c>
      <c r="C5704" s="41" t="n">
        <v>6.2801134596</v>
      </c>
      <c r="D5704" s="42" t="n">
        <f aca="false">$B$5*A5704</f>
        <v>0.361369244289821</v>
      </c>
      <c r="E5704" s="42" t="n">
        <f aca="false">$D$5*A5704+$F$5*B5704</f>
        <v>-2.05689039470327</v>
      </c>
      <c r="F5704" s="43" t="n">
        <f aca="false">Inputs!$B$5*D5704+Inputs!$B$6*E5704</f>
        <v>138981.444164146</v>
      </c>
      <c r="G5704" s="43" t="n">
        <f aca="false">F5704*SQRT(($B$6-2)/C5704)</f>
        <v>78431.0579091498</v>
      </c>
    </row>
    <row r="5705" customFormat="false" ht="15" hidden="false" customHeight="false" outlineLevel="0" collapsed="false">
      <c r="A5705" s="41" t="n">
        <v>-0.6082675747</v>
      </c>
      <c r="B5705" s="41" t="n">
        <v>-0.8753063804</v>
      </c>
      <c r="C5705" s="41" t="n">
        <v>3.2230914649</v>
      </c>
      <c r="D5705" s="42" t="n">
        <f aca="false">$B$5*A5705</f>
        <v>-1.55411029450098</v>
      </c>
      <c r="E5705" s="42" t="n">
        <f aca="false">$D$5*A5705+$F$5*B5705</f>
        <v>-2.95885646598419</v>
      </c>
      <c r="F5705" s="43" t="n">
        <f aca="false">Inputs!$B$5*D5705+Inputs!$B$6*E5705</f>
        <v>-7468.20615088852</v>
      </c>
      <c r="G5705" s="43" t="n">
        <f aca="false">F5705*SQRT(($B$6-2)/C5705)</f>
        <v>-5882.94760412419</v>
      </c>
    </row>
    <row r="5706" customFormat="false" ht="15" hidden="false" customHeight="false" outlineLevel="0" collapsed="false">
      <c r="A5706" s="41" t="n">
        <v>0.2255996506</v>
      </c>
      <c r="B5706" s="41" t="n">
        <v>0.0931975797</v>
      </c>
      <c r="C5706" s="41" t="n">
        <v>2.3348309019</v>
      </c>
      <c r="D5706" s="42" t="n">
        <f aca="false">$B$5*A5706</f>
        <v>0.576402152631932</v>
      </c>
      <c r="E5706" s="42" t="n">
        <f aca="false">$D$5*A5706+$F$5*B5706</f>
        <v>0.697762576198849</v>
      </c>
      <c r="F5706" s="43" t="n">
        <f aca="false">Inputs!$B$5*D5706+Inputs!$B$6*E5706</f>
        <v>22752.0864532507</v>
      </c>
      <c r="G5706" s="43" t="n">
        <f aca="false">F5706*SQRT(($B$6-2)/C5706)</f>
        <v>21057.5824968989</v>
      </c>
    </row>
    <row r="5707" customFormat="false" ht="15" hidden="false" customHeight="false" outlineLevel="0" collapsed="false">
      <c r="A5707" s="41" t="n">
        <v>0.4626498962</v>
      </c>
      <c r="B5707" s="41" t="n">
        <v>-0.4905225031</v>
      </c>
      <c r="C5707" s="41" t="n">
        <v>6.637350885</v>
      </c>
      <c r="D5707" s="42" t="n">
        <f aca="false">$B$5*A5707</f>
        <v>1.1820603240093</v>
      </c>
      <c r="E5707" s="42" t="n">
        <f aca="false">$D$5*A5707+$F$5*B5707</f>
        <v>0.253909095708129</v>
      </c>
      <c r="F5707" s="43" t="n">
        <f aca="false">Inputs!$B$5*D5707+Inputs!$B$6*E5707</f>
        <v>105510.577615523</v>
      </c>
      <c r="G5707" s="43" t="n">
        <f aca="false">F5707*SQRT(($B$6-2)/C5707)</f>
        <v>57918.0070917531</v>
      </c>
    </row>
    <row r="5708" customFormat="false" ht="15" hidden="false" customHeight="false" outlineLevel="0" collapsed="false">
      <c r="A5708" s="41" t="n">
        <v>-0.9302300713</v>
      </c>
      <c r="B5708" s="41" t="n">
        <v>0.1827290855</v>
      </c>
      <c r="C5708" s="41" t="n">
        <v>11.2417200293</v>
      </c>
      <c r="D5708" s="42" t="n">
        <f aca="false">$B$5*A5708</f>
        <v>-2.37671740232862</v>
      </c>
      <c r="E5708" s="42" t="n">
        <f aca="false">$D$5*A5708+$F$5*B5708</f>
        <v>-1.89803773333132</v>
      </c>
      <c r="F5708" s="43" t="n">
        <f aca="false">Inputs!$B$5*D5708+Inputs!$B$6*E5708</f>
        <v>-142769.853566296</v>
      </c>
      <c r="G5708" s="43" t="n">
        <f aca="false">F5708*SQRT(($B$6-2)/C5708)</f>
        <v>-60219.2204708451</v>
      </c>
    </row>
    <row r="5709" customFormat="false" ht="15" hidden="false" customHeight="false" outlineLevel="0" collapsed="false">
      <c r="A5709" s="41" t="n">
        <v>-1.029588903</v>
      </c>
      <c r="B5709" s="41" t="n">
        <v>1.0784225264</v>
      </c>
      <c r="C5709" s="41" t="n">
        <v>1.8882152673</v>
      </c>
      <c r="D5709" s="42" t="n">
        <f aca="false">$B$5*A5709</f>
        <v>-2.63057703518956</v>
      </c>
      <c r="E5709" s="42" t="n">
        <f aca="false">$D$5*A5709+$F$5*B5709</f>
        <v>-0.587837205689788</v>
      </c>
      <c r="F5709" s="43" t="n">
        <f aca="false">Inputs!$B$5*D5709+Inputs!$B$6*E5709</f>
        <v>-233665.843234467</v>
      </c>
      <c r="G5709" s="43" t="n">
        <f aca="false">F5709*SQRT(($B$6-2)/C5709)</f>
        <v>-240483.053806208</v>
      </c>
    </row>
    <row r="5710" customFormat="false" ht="15" hidden="false" customHeight="false" outlineLevel="0" collapsed="false">
      <c r="A5710" s="41" t="n">
        <v>-0.1145223866</v>
      </c>
      <c r="B5710" s="41" t="n">
        <v>-0.3261351097</v>
      </c>
      <c r="C5710" s="41" t="n">
        <v>1.3344391557</v>
      </c>
      <c r="D5710" s="42" t="n">
        <f aca="false">$B$5*A5710</f>
        <v>-0.292602182606334</v>
      </c>
      <c r="E5710" s="42" t="n">
        <f aca="false">$D$5*A5710+$F$5*B5710</f>
        <v>-0.835668036558693</v>
      </c>
      <c r="F5710" s="43" t="n">
        <f aca="false">Inputs!$B$5*D5710+Inputs!$B$6*E5710</f>
        <v>12523.1835673013</v>
      </c>
      <c r="G5710" s="43" t="n">
        <f aca="false">F5710*SQRT(($B$6-2)/C5710)</f>
        <v>15331.3485096734</v>
      </c>
    </row>
    <row r="5711" customFormat="false" ht="15" hidden="false" customHeight="false" outlineLevel="0" collapsed="false">
      <c r="A5711" s="41" t="n">
        <v>0.4621756228</v>
      </c>
      <c r="B5711" s="41" t="n">
        <v>-0.0763644994</v>
      </c>
      <c r="C5711" s="41" t="n">
        <v>2.1716280691</v>
      </c>
      <c r="D5711" s="42" t="n">
        <f aca="false">$B$5*A5711</f>
        <v>1.18084856588835</v>
      </c>
      <c r="E5711" s="42" t="n">
        <f aca="false">$D$5*A5711+$F$5*B5711</f>
        <v>0.967925515833256</v>
      </c>
      <c r="F5711" s="43" t="n">
        <f aca="false">Inputs!$B$5*D5711+Inputs!$B$6*E5711</f>
        <v>69688.5807971726</v>
      </c>
      <c r="G5711" s="43" t="n">
        <f aca="false">F5711*SQRT(($B$6-2)/C5711)</f>
        <v>66878.0951498031</v>
      </c>
    </row>
    <row r="5712" customFormat="false" ht="15" hidden="false" customHeight="false" outlineLevel="0" collapsed="false">
      <c r="A5712" s="41" t="n">
        <v>-1.6580517168</v>
      </c>
      <c r="B5712" s="41" t="n">
        <v>-1.0614298994</v>
      </c>
      <c r="C5712" s="41" t="n">
        <v>1.8021921937</v>
      </c>
      <c r="D5712" s="42" t="n">
        <f aca="false">$B$5*A5712</f>
        <v>-4.23628572206038</v>
      </c>
      <c r="E5712" s="42" t="n">
        <f aca="false">$D$5*A5712+$F$5*B5712</f>
        <v>-5.7782977633697</v>
      </c>
      <c r="F5712" s="43" t="n">
        <f aca="false">Inputs!$B$5*D5712+Inputs!$B$6*E5712</f>
        <v>-134713.684037553</v>
      </c>
      <c r="G5712" s="43" t="n">
        <f aca="false">F5712*SQRT(($B$6-2)/C5712)</f>
        <v>-141914.299803239</v>
      </c>
    </row>
    <row r="5713" customFormat="false" ht="15" hidden="false" customHeight="false" outlineLevel="0" collapsed="false">
      <c r="A5713" s="41" t="n">
        <v>1.0577087039</v>
      </c>
      <c r="B5713" s="41" t="n">
        <v>0.0838843478</v>
      </c>
      <c r="C5713" s="41" t="n">
        <v>8.2574870115</v>
      </c>
      <c r="D5713" s="42" t="n">
        <f aca="false">$B$5*A5713</f>
        <v>2.70242250891806</v>
      </c>
      <c r="E5713" s="42" t="n">
        <f aca="false">$D$5*A5713+$F$5*B5713</f>
        <v>2.6617575763287</v>
      </c>
      <c r="F5713" s="43" t="n">
        <f aca="false">Inputs!$B$5*D5713+Inputs!$B$6*E5713</f>
        <v>137154.372075371</v>
      </c>
      <c r="G5713" s="43" t="n">
        <f aca="false">F5713*SQRT(($B$6-2)/C5713)</f>
        <v>67499.5230911675</v>
      </c>
    </row>
    <row r="5714" customFormat="false" ht="15" hidden="false" customHeight="false" outlineLevel="0" collapsed="false">
      <c r="A5714" s="41" t="n">
        <v>-1.6815678024</v>
      </c>
      <c r="B5714" s="41" t="n">
        <v>0.3521120667</v>
      </c>
      <c r="C5714" s="41" t="n">
        <v>7.6206564182</v>
      </c>
      <c r="D5714" s="42" t="n">
        <f aca="false">$B$5*A5714</f>
        <v>-4.29636880430482</v>
      </c>
      <c r="E5714" s="42" t="n">
        <f aca="false">$D$5*A5714+$F$5*B5714</f>
        <v>-3.39343074254468</v>
      </c>
      <c r="F5714" s="43" t="n">
        <f aca="false">Inputs!$B$5*D5714+Inputs!$B$6*E5714</f>
        <v>-259965.343303248</v>
      </c>
      <c r="G5714" s="43" t="n">
        <f aca="false">F5714*SQRT(($B$6-2)/C5714)</f>
        <v>-133178.543776076</v>
      </c>
    </row>
    <row r="5715" customFormat="false" ht="15" hidden="false" customHeight="false" outlineLevel="0" collapsed="false">
      <c r="A5715" s="41" t="n">
        <v>-0.5592588199</v>
      </c>
      <c r="B5715" s="41" t="n">
        <v>-0.8744999525</v>
      </c>
      <c r="C5715" s="41" t="n">
        <v>2.089837797</v>
      </c>
      <c r="D5715" s="42" t="n">
        <f aca="false">$B$5*A5715</f>
        <v>-1.42889400232411</v>
      </c>
      <c r="E5715" s="42" t="n">
        <f aca="false">$D$5*A5715+$F$5*B5715</f>
        <v>-2.84084333501064</v>
      </c>
      <c r="F5715" s="43" t="n">
        <f aca="false">Inputs!$B$5*D5715+Inputs!$B$6*E5715</f>
        <v>-847.233481878648</v>
      </c>
      <c r="G5715" s="43" t="n">
        <f aca="false">F5715*SQRT(($B$6-2)/C5715)</f>
        <v>-828.823045912546</v>
      </c>
    </row>
    <row r="5716" customFormat="false" ht="15" hidden="false" customHeight="false" outlineLevel="0" collapsed="false">
      <c r="A5716" s="41" t="n">
        <v>-1.1448727256</v>
      </c>
      <c r="B5716" s="41" t="n">
        <v>0.9999294713</v>
      </c>
      <c r="C5716" s="41" t="n">
        <v>3.9435816783</v>
      </c>
      <c r="D5716" s="42" t="n">
        <f aca="false">$B$5*A5716</f>
        <v>-2.92512467005313</v>
      </c>
      <c r="E5716" s="42" t="n">
        <f aca="false">$D$5*A5716+$F$5*B5716</f>
        <v>-0.99770262602244</v>
      </c>
      <c r="F5716" s="43" t="n">
        <f aca="false">Inputs!$B$5*D5716+Inputs!$B$6*E5716</f>
        <v>-242627.335704191</v>
      </c>
      <c r="G5716" s="43" t="n">
        <f aca="false">F5716*SQRT(($B$6-2)/C5716)</f>
        <v>-172786.300833385</v>
      </c>
    </row>
    <row r="5717" customFormat="false" ht="15" hidden="false" customHeight="false" outlineLevel="0" collapsed="false">
      <c r="A5717" s="41" t="n">
        <v>-1.965498372</v>
      </c>
      <c r="B5717" s="41" t="n">
        <v>-0.8375320744</v>
      </c>
      <c r="C5717" s="41" t="n">
        <v>1.3622747442</v>
      </c>
      <c r="D5717" s="42" t="n">
        <f aca="false">$B$5*A5717</f>
        <v>-5.02180517390995</v>
      </c>
      <c r="E5717" s="42" t="n">
        <f aca="false">$D$5*A5717+$F$5*B5717</f>
        <v>-6.12327977473225</v>
      </c>
      <c r="F5717" s="43" t="n">
        <f aca="false">Inputs!$B$5*D5717+Inputs!$B$6*E5717</f>
        <v>-196016.528654383</v>
      </c>
      <c r="G5717" s="43" t="n">
        <f aca="false">F5717*SQRT(($B$6-2)/C5717)</f>
        <v>-237506.412131666</v>
      </c>
    </row>
    <row r="5718" customFormat="false" ht="15" hidden="false" customHeight="false" outlineLevel="0" collapsed="false">
      <c r="A5718" s="41" t="n">
        <v>0.1201267659</v>
      </c>
      <c r="B5718" s="41" t="n">
        <v>1.5783630689</v>
      </c>
      <c r="C5718" s="41" t="n">
        <v>3.1186875205</v>
      </c>
      <c r="D5718" s="42" t="n">
        <f aca="false">$B$5*A5718</f>
        <v>0.306921248633672</v>
      </c>
      <c r="E5718" s="42" t="n">
        <f aca="false">$D$5*A5718+$F$5*B5718</f>
        <v>3.01128171012422</v>
      </c>
      <c r="F5718" s="43" t="n">
        <f aca="false">Inputs!$B$5*D5718+Inputs!$B$6*E5718</f>
        <v>-119871.960642844</v>
      </c>
      <c r="G5718" s="43" t="n">
        <f aca="false">F5718*SQRT(($B$6-2)/C5718)</f>
        <v>-95994.5717280852</v>
      </c>
    </row>
    <row r="5719" customFormat="false" ht="15" hidden="false" customHeight="false" outlineLevel="0" collapsed="false">
      <c r="A5719" s="41" t="n">
        <v>0.5538581964</v>
      </c>
      <c r="B5719" s="41" t="n">
        <v>-0.8460246155</v>
      </c>
      <c r="C5719" s="41" t="n">
        <v>1.3009647729</v>
      </c>
      <c r="D5719" s="42" t="n">
        <f aca="false">$B$5*A5719</f>
        <v>1.41509552789085</v>
      </c>
      <c r="E5719" s="42" t="n">
        <f aca="false">$D$5*A5719+$F$5*B5719</f>
        <v>-0.142914009858703</v>
      </c>
      <c r="F5719" s="43" t="n">
        <f aca="false">Inputs!$B$5*D5719+Inputs!$B$6*E5719</f>
        <v>148655.253282021</v>
      </c>
      <c r="G5719" s="43" t="n">
        <f aca="false">F5719*SQRT(($B$6-2)/C5719)</f>
        <v>184315.768138836</v>
      </c>
    </row>
    <row r="5720" customFormat="false" ht="15" hidden="false" customHeight="false" outlineLevel="0" collapsed="false">
      <c r="A5720" s="41" t="n">
        <v>1.5293534541</v>
      </c>
      <c r="B5720" s="41" t="n">
        <v>-1.3551233997</v>
      </c>
      <c r="C5720" s="41" t="n">
        <v>2.7387263093</v>
      </c>
      <c r="D5720" s="42" t="n">
        <f aca="false">$B$5*A5720</f>
        <v>3.90746448735112</v>
      </c>
      <c r="E5720" s="42" t="n">
        <f aca="false">$D$5*A5720+$F$5*B5720</f>
        <v>1.29927917468038</v>
      </c>
      <c r="F5720" s="43" t="n">
        <f aca="false">Inputs!$B$5*D5720+Inputs!$B$6*E5720</f>
        <v>325782.490001093</v>
      </c>
      <c r="G5720" s="43" t="n">
        <f aca="false">F5720*SQRT(($B$6-2)/C5720)</f>
        <v>278399.47968943</v>
      </c>
    </row>
    <row r="5721" customFormat="false" ht="15" hidden="false" customHeight="false" outlineLevel="0" collapsed="false">
      <c r="A5721" s="41" t="n">
        <v>0.2653361654</v>
      </c>
      <c r="B5721" s="41" t="n">
        <v>0.4877846458</v>
      </c>
      <c r="C5721" s="41" t="n">
        <v>1.3320902677</v>
      </c>
      <c r="D5721" s="42" t="n">
        <f aca="false">$B$5*A5721</f>
        <v>0.677928075247038</v>
      </c>
      <c r="E5721" s="42" t="n">
        <f aca="false">$D$5*A5721+$F$5*B5721</f>
        <v>1.47367009224299</v>
      </c>
      <c r="F5721" s="43" t="n">
        <f aca="false">Inputs!$B$5*D5721+Inputs!$B$6*E5721</f>
        <v>-5890.69708744569</v>
      </c>
      <c r="G5721" s="43" t="n">
        <f aca="false">F5721*SQRT(($B$6-2)/C5721)</f>
        <v>-7217.96648363132</v>
      </c>
    </row>
    <row r="5722" customFormat="false" ht="15" hidden="false" customHeight="false" outlineLevel="0" collapsed="false">
      <c r="A5722" s="41" t="n">
        <v>-0.8811155832</v>
      </c>
      <c r="B5722" s="41" t="n">
        <v>0.6975930519</v>
      </c>
      <c r="C5722" s="41" t="n">
        <v>7.8149831944</v>
      </c>
      <c r="D5722" s="42" t="n">
        <f aca="false">$B$5*A5722</f>
        <v>-2.25123096389237</v>
      </c>
      <c r="E5722" s="42" t="n">
        <f aca="false">$D$5*A5722+$F$5*B5722</f>
        <v>-0.89212704748078</v>
      </c>
      <c r="F5722" s="43" t="n">
        <f aca="false">Inputs!$B$5*D5722+Inputs!$B$6*E5722</f>
        <v>-180516.744015198</v>
      </c>
      <c r="G5722" s="43" t="n">
        <f aca="false">F5722*SQRT(($B$6-2)/C5722)</f>
        <v>-91320.5387891187</v>
      </c>
    </row>
    <row r="5723" customFormat="false" ht="15" hidden="false" customHeight="false" outlineLevel="0" collapsed="false">
      <c r="A5723" s="41" t="n">
        <v>-0.5138901289</v>
      </c>
      <c r="B5723" s="41" t="n">
        <v>0.6951424275</v>
      </c>
      <c r="C5723" s="41" t="n">
        <v>4.0504112768</v>
      </c>
      <c r="D5723" s="42" t="n">
        <f aca="false">$B$5*A5723</f>
        <v>-1.31297799321264</v>
      </c>
      <c r="E5723" s="42" t="n">
        <f aca="false">$D$5*A5723+$F$5*B5723</f>
        <v>-0.0225134299365182</v>
      </c>
      <c r="F5723" s="43" t="n">
        <f aca="false">Inputs!$B$5*D5723+Inputs!$B$6*E5723</f>
        <v>-130172.127824438</v>
      </c>
      <c r="G5723" s="43" t="n">
        <f aca="false">F5723*SQRT(($B$6-2)/C5723)</f>
        <v>-91471.0027513787</v>
      </c>
    </row>
    <row r="5724" customFormat="false" ht="15" hidden="false" customHeight="false" outlineLevel="0" collapsed="false">
      <c r="A5724" s="41" t="n">
        <v>-1.8395954926</v>
      </c>
      <c r="B5724" s="41" t="n">
        <v>0.3349760902</v>
      </c>
      <c r="C5724" s="41" t="n">
        <v>4.5111429075</v>
      </c>
      <c r="D5724" s="42" t="n">
        <f aca="false">$B$5*A5724</f>
        <v>-4.70012608213959</v>
      </c>
      <c r="E5724" s="42" t="n">
        <f aca="false">$D$5*A5724+$F$5*B5724</f>
        <v>-3.79906096056574</v>
      </c>
      <c r="F5724" s="43" t="n">
        <f aca="false">Inputs!$B$5*D5724+Inputs!$B$6*E5724</f>
        <v>-280059.560185672</v>
      </c>
      <c r="G5724" s="43" t="n">
        <f aca="false">F5724*SQRT(($B$6-2)/C5724)</f>
        <v>-186475.640558128</v>
      </c>
    </row>
    <row r="5725" customFormat="false" ht="15" hidden="false" customHeight="false" outlineLevel="0" collapsed="false">
      <c r="A5725" s="41" t="n">
        <v>-0.4121066727</v>
      </c>
      <c r="B5725" s="41" t="n">
        <v>1.149703783</v>
      </c>
      <c r="C5725" s="41" t="n">
        <v>1.869867395</v>
      </c>
      <c r="D5725" s="42" t="n">
        <f aca="false">$B$5*A5725</f>
        <v>-1.05292349800414</v>
      </c>
      <c r="E5725" s="42" t="n">
        <f aca="false">$D$5*A5725+$F$5*B5725</f>
        <v>1.00460049804499</v>
      </c>
      <c r="F5725" s="43" t="n">
        <f aca="false">Inputs!$B$5*D5725+Inputs!$B$6*E5725</f>
        <v>-155522.374702663</v>
      </c>
      <c r="G5725" s="43" t="n">
        <f aca="false">F5725*SQRT(($B$6-2)/C5725)</f>
        <v>-160843.113890706</v>
      </c>
    </row>
    <row r="5726" customFormat="false" ht="15" hidden="false" customHeight="false" outlineLevel="0" collapsed="false">
      <c r="A5726" s="41" t="n">
        <v>-0.0439807298</v>
      </c>
      <c r="B5726" s="41" t="n">
        <v>1.2492295337</v>
      </c>
      <c r="C5726" s="41" t="n">
        <v>2.4569536942</v>
      </c>
      <c r="D5726" s="42" t="n">
        <f aca="false">$B$5*A5726</f>
        <v>-0.112369798728063</v>
      </c>
      <c r="E5726" s="42" t="n">
        <f aca="false">$D$5*A5726+$F$5*B5726</f>
        <v>2.05244403743398</v>
      </c>
      <c r="F5726" s="43" t="n">
        <f aca="false">Inputs!$B$5*D5726+Inputs!$B$6*E5726</f>
        <v>-113859.181744505</v>
      </c>
      <c r="G5726" s="43" t="n">
        <f aca="false">F5726*SQRT(($B$6-2)/C5726)</f>
        <v>-102726.991760631</v>
      </c>
    </row>
    <row r="5727" customFormat="false" ht="15" hidden="false" customHeight="false" outlineLevel="0" collapsed="false">
      <c r="A5727" s="41" t="n">
        <v>0.507612765</v>
      </c>
      <c r="B5727" s="41" t="n">
        <v>-0.127508459</v>
      </c>
      <c r="C5727" s="41" t="n">
        <v>3.8082141435</v>
      </c>
      <c r="D5727" s="42" t="n">
        <f aca="false">$B$5*A5727</f>
        <v>1.29693946631248</v>
      </c>
      <c r="E5727" s="42" t="n">
        <f aca="false">$D$5*A5727+$F$5*B5727</f>
        <v>0.987734642553373</v>
      </c>
      <c r="F5727" s="43" t="n">
        <f aca="false">Inputs!$B$5*D5727+Inputs!$B$6*E5727</f>
        <v>80307.2145035798</v>
      </c>
      <c r="G5727" s="43" t="n">
        <f aca="false">F5727*SQRT(($B$6-2)/C5727)</f>
        <v>58198.109786795</v>
      </c>
    </row>
    <row r="5728" customFormat="false" ht="15" hidden="false" customHeight="false" outlineLevel="0" collapsed="false">
      <c r="A5728" s="41" t="n">
        <v>0.7876693096</v>
      </c>
      <c r="B5728" s="41" t="n">
        <v>0.7940584645</v>
      </c>
      <c r="C5728" s="41" t="n">
        <v>11.2003993484</v>
      </c>
      <c r="D5728" s="42" t="n">
        <f aca="false">$B$5*A5728</f>
        <v>2.0124777871245</v>
      </c>
      <c r="E5728" s="42" t="n">
        <f aca="false">$D$5*A5728+$F$5*B5728</f>
        <v>3.24546426959292</v>
      </c>
      <c r="F5728" s="43" t="n">
        <f aca="false">Inputs!$B$5*D5728+Inputs!$B$6*E5728</f>
        <v>38974.5652328035</v>
      </c>
      <c r="G5728" s="43" t="n">
        <f aca="false">F5728*SQRT(($B$6-2)/C5728)</f>
        <v>16469.4662004406</v>
      </c>
    </row>
    <row r="5729" customFormat="false" ht="15" hidden="false" customHeight="false" outlineLevel="0" collapsed="false">
      <c r="A5729" s="41" t="n">
        <v>0.4719100045</v>
      </c>
      <c r="B5729" s="41" t="n">
        <v>-2.2923013746</v>
      </c>
      <c r="C5729" s="41" t="n">
        <v>3.4709317514</v>
      </c>
      <c r="D5729" s="42" t="n">
        <f aca="false">$B$5*A5729</f>
        <v>1.205719697344</v>
      </c>
      <c r="E5729" s="42" t="n">
        <f aca="false">$D$5*A5729+$F$5*B5729</f>
        <v>-2.83526716025157</v>
      </c>
      <c r="F5729" s="43" t="n">
        <f aca="false">Inputs!$B$5*D5729+Inputs!$B$6*E5729</f>
        <v>262335.327746979</v>
      </c>
      <c r="G5729" s="43" t="n">
        <f aca="false">F5729*SQRT(($B$6-2)/C5729)</f>
        <v>199135.523492557</v>
      </c>
    </row>
    <row r="5730" customFormat="false" ht="15" hidden="false" customHeight="false" outlineLevel="0" collapsed="false">
      <c r="A5730" s="41" t="n">
        <v>-0.9825604908</v>
      </c>
      <c r="B5730" s="41" t="n">
        <v>1.3841058465</v>
      </c>
      <c r="C5730" s="41" t="n">
        <v>8.8080635952</v>
      </c>
      <c r="D5730" s="42" t="n">
        <f aca="false">$B$5*A5730</f>
        <v>-2.51042047486313</v>
      </c>
      <c r="E5730" s="42" t="n">
        <f aca="false">$D$5*A5730+$F$5*B5730</f>
        <v>0.0519079789925754</v>
      </c>
      <c r="F5730" s="43" t="n">
        <f aca="false">Inputs!$B$5*D5730+Inputs!$B$6*E5730</f>
        <v>-253637.446435941</v>
      </c>
      <c r="G5730" s="43" t="n">
        <f aca="false">F5730*SQRT(($B$6-2)/C5730)</f>
        <v>-120861.547099829</v>
      </c>
    </row>
    <row r="5731" customFormat="false" ht="15" hidden="false" customHeight="false" outlineLevel="0" collapsed="false">
      <c r="A5731" s="41" t="n">
        <v>-1.2559458554</v>
      </c>
      <c r="B5731" s="41" t="n">
        <v>0.8824611501</v>
      </c>
      <c r="C5731" s="41" t="n">
        <v>2.6178961568</v>
      </c>
      <c r="D5731" s="42" t="n">
        <f aca="false">$B$5*A5731</f>
        <v>-3.20891407728853</v>
      </c>
      <c r="E5731" s="42" t="n">
        <f aca="false">$D$5*A5731+$F$5*B5731</f>
        <v>-1.46484865379847</v>
      </c>
      <c r="F5731" s="43" t="n">
        <f aca="false">Inputs!$B$5*D5731+Inputs!$B$6*E5731</f>
        <v>-247648.975038929</v>
      </c>
      <c r="G5731" s="43" t="n">
        <f aca="false">F5731*SQRT(($B$6-2)/C5731)</f>
        <v>-216458.839102926</v>
      </c>
    </row>
    <row r="5732" customFormat="false" ht="15" hidden="false" customHeight="false" outlineLevel="0" collapsed="false">
      <c r="A5732" s="41" t="n">
        <v>0.7064526568</v>
      </c>
      <c r="B5732" s="41" t="n">
        <v>-0.7257523616</v>
      </c>
      <c r="C5732" s="41" t="n">
        <v>3.6057700737</v>
      </c>
      <c r="D5732" s="42" t="n">
        <f aca="false">$B$5*A5732</f>
        <v>1.80497102291198</v>
      </c>
      <c r="E5732" s="42" t="n">
        <f aca="false">$D$5*A5732+$F$5*B5732</f>
        <v>0.42787734557721</v>
      </c>
      <c r="F5732" s="43" t="n">
        <f aca="false">Inputs!$B$5*D5732+Inputs!$B$6*E5732</f>
        <v>159103.235012338</v>
      </c>
      <c r="G5732" s="43" t="n">
        <f aca="false">F5732*SQRT(($B$6-2)/C5732)</f>
        <v>118493.626973839</v>
      </c>
    </row>
    <row r="5733" customFormat="false" ht="15" hidden="false" customHeight="false" outlineLevel="0" collapsed="false">
      <c r="A5733" s="41" t="n">
        <v>-1.9952316271</v>
      </c>
      <c r="B5733" s="41" t="n">
        <v>-0.5689125979</v>
      </c>
      <c r="C5733" s="41" t="n">
        <v>7.4377044163</v>
      </c>
      <c r="D5733" s="42" t="n">
        <f aca="false">$B$5*A5733</f>
        <v>-5.09777298768455</v>
      </c>
      <c r="E5733" s="42" t="n">
        <f aca="false">$D$5*A5733+$F$5*B5733</f>
        <v>-5.73019550158368</v>
      </c>
      <c r="F5733" s="43" t="n">
        <f aca="false">Inputs!$B$5*D5733+Inputs!$B$6*E5733</f>
        <v>-223267.523689271</v>
      </c>
      <c r="G5733" s="43" t="n">
        <f aca="false">F5733*SQRT(($B$6-2)/C5733)</f>
        <v>-115776.681139183</v>
      </c>
    </row>
    <row r="5734" customFormat="false" ht="15" hidden="false" customHeight="false" outlineLevel="0" collapsed="false">
      <c r="A5734" s="41" t="n">
        <v>2.0780150436</v>
      </c>
      <c r="B5734" s="41" t="n">
        <v>-0.8632772922</v>
      </c>
      <c r="C5734" s="41" t="n">
        <v>5.7956689131</v>
      </c>
      <c r="D5734" s="42" t="n">
        <f aca="false">$B$5*A5734</f>
        <v>5.30928279874108</v>
      </c>
      <c r="E5734" s="42" t="n">
        <f aca="false">$D$5*A5734+$F$5*B5734</f>
        <v>3.45416010216174</v>
      </c>
      <c r="F5734" s="43" t="n">
        <f aca="false">Inputs!$B$5*D5734+Inputs!$B$6*E5734</f>
        <v>358220.274766021</v>
      </c>
      <c r="G5734" s="43" t="n">
        <f aca="false">F5734*SQRT(($B$6-2)/C5734)</f>
        <v>210432.772247528</v>
      </c>
    </row>
    <row r="5735" customFormat="false" ht="15" hidden="false" customHeight="false" outlineLevel="0" collapsed="false">
      <c r="A5735" s="41" t="n">
        <v>-0.7942573446</v>
      </c>
      <c r="B5735" s="41" t="n">
        <v>-0.9975824103</v>
      </c>
      <c r="C5735" s="41" t="n">
        <v>1.774441498</v>
      </c>
      <c r="D5735" s="42" t="n">
        <f aca="false">$B$5*A5735</f>
        <v>-2.02931007186215</v>
      </c>
      <c r="E5735" s="42" t="n">
        <f aca="false">$D$5*A5735+$F$5*B5735</f>
        <v>-3.61257490215439</v>
      </c>
      <c r="F5735" s="43" t="n">
        <f aca="false">Inputs!$B$5*D5735+Inputs!$B$6*E5735</f>
        <v>-22302.2620784956</v>
      </c>
      <c r="G5735" s="43" t="n">
        <f aca="false">F5735*SQRT(($B$6-2)/C5735)</f>
        <v>-23677.3486960612</v>
      </c>
    </row>
    <row r="5736" customFormat="false" ht="15" hidden="false" customHeight="false" outlineLevel="0" collapsed="false">
      <c r="A5736" s="41" t="n">
        <v>1.2147844765</v>
      </c>
      <c r="B5736" s="41" t="n">
        <v>-0.2429157116</v>
      </c>
      <c r="C5736" s="41" t="n">
        <v>4.5921454241</v>
      </c>
      <c r="D5736" s="42" t="n">
        <f aca="false">$B$5*A5736</f>
        <v>3.10374765819099</v>
      </c>
      <c r="E5736" s="42" t="n">
        <f aca="false">$D$5*A5736+$F$5*B5736</f>
        <v>2.4712330140452</v>
      </c>
      <c r="F5736" s="43" t="n">
        <f aca="false">Inputs!$B$5*D5736+Inputs!$B$6*E5736</f>
        <v>186813.115116839</v>
      </c>
      <c r="G5736" s="43" t="n">
        <f aca="false">F5736*SQRT(($B$6-2)/C5736)</f>
        <v>123286.221881585</v>
      </c>
    </row>
    <row r="5737" customFormat="false" ht="15" hidden="false" customHeight="false" outlineLevel="0" collapsed="false">
      <c r="A5737" s="41" t="n">
        <v>-0.6259062289</v>
      </c>
      <c r="B5737" s="41" t="n">
        <v>1.4134740172</v>
      </c>
      <c r="C5737" s="41" t="n">
        <v>4.8037508589</v>
      </c>
      <c r="D5737" s="42" t="n">
        <f aca="false">$B$5*A5737</f>
        <v>-1.59917666859939</v>
      </c>
      <c r="E5737" s="42" t="n">
        <f aca="false">$D$5*A5737+$F$5*B5737</f>
        <v>0.951309440675752</v>
      </c>
      <c r="F5737" s="43" t="n">
        <f aca="false">Inputs!$B$5*D5737+Inputs!$B$6*E5737</f>
        <v>-207483.138893727</v>
      </c>
      <c r="G5737" s="43" t="n">
        <f aca="false">F5737*SQRT(($B$6-2)/C5737)</f>
        <v>-133877.492600373</v>
      </c>
    </row>
    <row r="5738" customFormat="false" ht="15" hidden="false" customHeight="false" outlineLevel="0" collapsed="false">
      <c r="A5738" s="41" t="n">
        <v>0.5794940879</v>
      </c>
      <c r="B5738" s="41" t="n">
        <v>-0.9192902417</v>
      </c>
      <c r="C5738" s="41" t="n">
        <v>5.3718395013</v>
      </c>
      <c r="D5738" s="42" t="n">
        <f aca="false">$B$5*A5738</f>
        <v>1.48059466765432</v>
      </c>
      <c r="E5738" s="42" t="n">
        <f aca="false">$D$5*A5738+$F$5*B5738</f>
        <v>-0.208422161131301</v>
      </c>
      <c r="F5738" s="43" t="n">
        <f aca="false">Inputs!$B$5*D5738+Inputs!$B$6*E5738</f>
        <v>158480.574821997</v>
      </c>
      <c r="G5738" s="43" t="n">
        <f aca="false">F5738*SQRT(($B$6-2)/C5738)</f>
        <v>96700.6785115998</v>
      </c>
    </row>
    <row r="5739" customFormat="false" ht="15" hidden="false" customHeight="false" outlineLevel="0" collapsed="false">
      <c r="A5739" s="41" t="n">
        <v>-1.2235839111</v>
      </c>
      <c r="B5739" s="41" t="n">
        <v>1.1581699649</v>
      </c>
      <c r="C5739" s="41" t="n">
        <v>1.900249235</v>
      </c>
      <c r="D5739" s="42" t="n">
        <f aca="false">$B$5*A5739</f>
        <v>-3.12623002033957</v>
      </c>
      <c r="E5739" s="42" t="n">
        <f aca="false">$D$5*A5739+$F$5*B5739</f>
        <v>-0.911761925386415</v>
      </c>
      <c r="F5739" s="43" t="n">
        <f aca="false">Inputs!$B$5*D5739+Inputs!$B$6*E5739</f>
        <v>-267034.905764636</v>
      </c>
      <c r="G5739" s="43" t="n">
        <f aca="false">F5739*SQRT(($B$6-2)/C5739)</f>
        <v>-273954.065012354</v>
      </c>
    </row>
    <row r="5740" customFormat="false" ht="15" hidden="false" customHeight="false" outlineLevel="0" collapsed="false">
      <c r="A5740" s="41" t="n">
        <v>0.0167881637</v>
      </c>
      <c r="B5740" s="41" t="n">
        <v>-1.5490640199</v>
      </c>
      <c r="C5740" s="41" t="n">
        <v>1.1312579827</v>
      </c>
      <c r="D5740" s="42" t="n">
        <f aca="false">$B$5*A5740</f>
        <v>0.0428933895495016</v>
      </c>
      <c r="E5740" s="42" t="n">
        <f aca="false">$D$5*A5740+$F$5*B5740</f>
        <v>-2.63488864335</v>
      </c>
      <c r="F5740" s="43" t="n">
        <f aca="false">Inputs!$B$5*D5740+Inputs!$B$6*E5740</f>
        <v>136033.77112245</v>
      </c>
      <c r="G5740" s="43" t="n">
        <f aca="false">F5740*SQRT(($B$6-2)/C5740)</f>
        <v>180875.984152033</v>
      </c>
    </row>
    <row r="5741" customFormat="false" ht="15" hidden="false" customHeight="false" outlineLevel="0" collapsed="false">
      <c r="A5741" s="41" t="n">
        <v>-1.7831156869</v>
      </c>
      <c r="B5741" s="41" t="n">
        <v>-1.1160387152</v>
      </c>
      <c r="C5741" s="41" t="n">
        <v>9.1614934517</v>
      </c>
      <c r="D5741" s="42" t="n">
        <f aca="false">$B$5*A5741</f>
        <v>-4.55582141899348</v>
      </c>
      <c r="E5741" s="42" t="n">
        <f aca="false">$D$5*A5741+$F$5*B5741</f>
        <v>-6.17019392819593</v>
      </c>
      <c r="F5741" s="43" t="n">
        <f aca="false">Inputs!$B$5*D5741+Inputs!$B$6*E5741</f>
        <v>-147072.445489552</v>
      </c>
      <c r="G5741" s="43" t="n">
        <f aca="false">F5741*SQRT(($B$6-2)/C5741)</f>
        <v>-68716.8390527346</v>
      </c>
    </row>
    <row r="5742" customFormat="false" ht="15" hidden="false" customHeight="false" outlineLevel="0" collapsed="false">
      <c r="A5742" s="41" t="n">
        <v>-1.2394845881</v>
      </c>
      <c r="B5742" s="41" t="n">
        <v>-2.0460769709</v>
      </c>
      <c r="C5742" s="41" t="n">
        <v>13.4293432312</v>
      </c>
      <c r="D5742" s="42" t="n">
        <f aca="false">$B$5*A5742</f>
        <v>-3.16685590086168</v>
      </c>
      <c r="E5742" s="42" t="n">
        <f aca="false">$D$5*A5742+$F$5*B5742</f>
        <v>-6.48251429400206</v>
      </c>
      <c r="F5742" s="43" t="n">
        <f aca="false">Inputs!$B$5*D5742+Inputs!$B$6*E5742</f>
        <v>7440.12461393466</v>
      </c>
      <c r="G5742" s="43" t="n">
        <f aca="false">F5742*SQRT(($B$6-2)/C5742)</f>
        <v>2871.22892520239</v>
      </c>
    </row>
    <row r="5743" customFormat="false" ht="15" hidden="false" customHeight="false" outlineLevel="0" collapsed="false">
      <c r="A5743" s="41" t="n">
        <v>-1.0995069866</v>
      </c>
      <c r="B5743" s="41" t="n">
        <v>-0.9190805616</v>
      </c>
      <c r="C5743" s="41" t="n">
        <v>5.2906347218</v>
      </c>
      <c r="D5743" s="42" t="n">
        <f aca="false">$B$5*A5743</f>
        <v>-2.80921620323684</v>
      </c>
      <c r="E5743" s="42" t="n">
        <f aca="false">$D$5*A5743+$F$5*B5743</f>
        <v>-4.20339060910304</v>
      </c>
      <c r="F5743" s="43" t="n">
        <f aca="false">Inputs!$B$5*D5743+Inputs!$B$6*E5743</f>
        <v>-70752.0898685315</v>
      </c>
      <c r="G5743" s="43" t="n">
        <f aca="false">F5743*SQRT(($B$6-2)/C5743)</f>
        <v>-43501.1142713505</v>
      </c>
    </row>
    <row r="5744" customFormat="false" ht="15" hidden="false" customHeight="false" outlineLevel="0" collapsed="false">
      <c r="A5744" s="41" t="n">
        <v>-0.4626812884</v>
      </c>
      <c r="B5744" s="41" t="n">
        <v>1.6929100451</v>
      </c>
      <c r="C5744" s="41" t="n">
        <v>2.5078985857</v>
      </c>
      <c r="D5744" s="42" t="n">
        <f aca="false">$B$5*A5744</f>
        <v>-1.18214053039086</v>
      </c>
      <c r="E5744" s="42" t="n">
        <f aca="false">$D$5*A5744+$F$5*B5744</f>
        <v>1.82223210552712</v>
      </c>
      <c r="F5744" s="43" t="n">
        <f aca="false">Inputs!$B$5*D5744+Inputs!$B$6*E5744</f>
        <v>-209325.658315442</v>
      </c>
      <c r="G5744" s="43" t="n">
        <f aca="false">F5744*SQRT(($B$6-2)/C5744)</f>
        <v>-186931.494561945</v>
      </c>
    </row>
    <row r="5745" customFormat="false" ht="15" hidden="false" customHeight="false" outlineLevel="0" collapsed="false">
      <c r="A5745" s="41" t="n">
        <v>-0.2668432721</v>
      </c>
      <c r="B5745" s="41" t="n">
        <v>-0.1675748377</v>
      </c>
      <c r="C5745" s="41" t="n">
        <v>8.2315587182</v>
      </c>
      <c r="D5745" s="42" t="n">
        <f aca="false">$B$5*A5745</f>
        <v>-0.68177869976625</v>
      </c>
      <c r="E5745" s="42" t="n">
        <f aca="false">$D$5*A5745+$F$5*B5745</f>
        <v>-0.924335906159524</v>
      </c>
      <c r="F5745" s="43" t="n">
        <f aca="false">Inputs!$B$5*D5745+Inputs!$B$6*E5745</f>
        <v>-21961.0746686488</v>
      </c>
      <c r="G5745" s="43" t="n">
        <f aca="false">F5745*SQRT(($B$6-2)/C5745)</f>
        <v>-10824.9910549882</v>
      </c>
    </row>
    <row r="5746" customFormat="false" ht="15" hidden="false" customHeight="false" outlineLevel="0" collapsed="false">
      <c r="A5746" s="41" t="n">
        <v>0.5092553638</v>
      </c>
      <c r="B5746" s="41" t="n">
        <v>-0.2373180711</v>
      </c>
      <c r="C5746" s="41" t="n">
        <v>1.6011495872</v>
      </c>
      <c r="D5746" s="42" t="n">
        <f aca="false">$B$5*A5746</f>
        <v>1.3011362701715</v>
      </c>
      <c r="E5746" s="42" t="n">
        <f aca="false">$D$5*A5746+$F$5*B5746</f>
        <v>0.802030222740802</v>
      </c>
      <c r="F5746" s="43" t="n">
        <f aca="false">Inputs!$B$5*D5746+Inputs!$B$6*E5746</f>
        <v>90012.1158801099</v>
      </c>
      <c r="G5746" s="43" t="n">
        <f aca="false">F5746*SQRT(($B$6-2)/C5746)</f>
        <v>100600.471125708</v>
      </c>
    </row>
    <row r="5747" customFormat="false" ht="15" hidden="false" customHeight="false" outlineLevel="0" collapsed="false">
      <c r="A5747" s="41" t="n">
        <v>0.4001529639</v>
      </c>
      <c r="B5747" s="41" t="n">
        <v>0.280614877</v>
      </c>
      <c r="C5747" s="41" t="n">
        <v>1.7140242439</v>
      </c>
      <c r="D5747" s="42" t="n">
        <f aca="false">$B$5*A5747</f>
        <v>1.02238203454916</v>
      </c>
      <c r="E5747" s="42" t="n">
        <f aca="false">$D$5*A5747+$F$5*B5747</f>
        <v>1.43674927532193</v>
      </c>
      <c r="F5747" s="43" t="n">
        <f aca="false">Inputs!$B$5*D5747+Inputs!$B$6*E5747</f>
        <v>30400.7396888195</v>
      </c>
      <c r="G5747" s="43" t="n">
        <f aca="false">F5747*SQRT(($B$6-2)/C5747)</f>
        <v>32839.0563012172</v>
      </c>
    </row>
    <row r="5748" customFormat="false" ht="15" hidden="false" customHeight="false" outlineLevel="0" collapsed="false">
      <c r="A5748" s="41" t="n">
        <v>0.1225885656</v>
      </c>
      <c r="B5748" s="41" t="n">
        <v>2.7664660844</v>
      </c>
      <c r="C5748" s="41" t="n">
        <v>9.5942236166</v>
      </c>
      <c r="D5748" s="42" t="n">
        <f aca="false">$B$5*A5748</f>
        <v>0.313211092800783</v>
      </c>
      <c r="E5748" s="42" t="n">
        <f aca="false">$D$5*A5748+$F$5*B5748</f>
        <v>5.06868995493511</v>
      </c>
      <c r="F5748" s="43" t="n">
        <f aca="false">Inputs!$B$5*D5748+Inputs!$B$6*E5748</f>
        <v>-222113.388466677</v>
      </c>
      <c r="G5748" s="43" t="n">
        <f aca="false">F5748*SQRT(($B$6-2)/C5748)</f>
        <v>-101410.94206358</v>
      </c>
    </row>
    <row r="5749" customFormat="false" ht="15" hidden="false" customHeight="false" outlineLevel="0" collapsed="false">
      <c r="A5749" s="41" t="n">
        <v>0.911125844</v>
      </c>
      <c r="B5749" s="41" t="n">
        <v>-1.0817219847</v>
      </c>
      <c r="C5749" s="41" t="n">
        <v>12.6536262047</v>
      </c>
      <c r="D5749" s="42" t="n">
        <f aca="false">$B$5*A5749</f>
        <v>2.32790652114683</v>
      </c>
      <c r="E5749" s="42" t="n">
        <f aca="false">$D$5*A5749+$F$5*B5749</f>
        <v>0.300246632005763</v>
      </c>
      <c r="F5749" s="43" t="n">
        <f aca="false">Inputs!$B$5*D5749+Inputs!$B$6*E5749</f>
        <v>217778.320514395</v>
      </c>
      <c r="G5749" s="43" t="n">
        <f aca="false">F5749*SQRT(($B$6-2)/C5749)</f>
        <v>86580.9090958633</v>
      </c>
    </row>
    <row r="5750" customFormat="false" ht="15" hidden="false" customHeight="false" outlineLevel="0" collapsed="false">
      <c r="A5750" s="41" t="n">
        <v>0.3702221862</v>
      </c>
      <c r="B5750" s="41" t="n">
        <v>-0.7917368067</v>
      </c>
      <c r="C5750" s="41" t="n">
        <v>2.2688655692</v>
      </c>
      <c r="D5750" s="42" t="n">
        <f aca="false">$B$5*A5750</f>
        <v>0.945909554869585</v>
      </c>
      <c r="E5750" s="42" t="n">
        <f aca="false">$D$5*A5750+$F$5*B5750</f>
        <v>-0.486150856180007</v>
      </c>
      <c r="F5750" s="43" t="n">
        <f aca="false">Inputs!$B$5*D5750+Inputs!$B$6*E5750</f>
        <v>118898.498295959</v>
      </c>
      <c r="G5750" s="43" t="n">
        <f aca="false">F5750*SQRT(($B$6-2)/C5750)</f>
        <v>111631.557721812</v>
      </c>
    </row>
    <row r="5751" customFormat="false" ht="15" hidden="false" customHeight="false" outlineLevel="0" collapsed="false">
      <c r="A5751" s="41" t="n">
        <v>0.4462507641</v>
      </c>
      <c r="B5751" s="41" t="n">
        <v>-1.3751874171</v>
      </c>
      <c r="C5751" s="41" t="n">
        <v>1.8591076173</v>
      </c>
      <c r="D5751" s="42" t="n">
        <f aca="false">$B$5*A5751</f>
        <v>1.14016090165383</v>
      </c>
      <c r="E5751" s="42" t="n">
        <f aca="false">$D$5*A5751+$F$5*B5751</f>
        <v>-1.31270422644383</v>
      </c>
      <c r="F5751" s="43" t="n">
        <f aca="false">Inputs!$B$5*D5751+Inputs!$B$6*E5751</f>
        <v>179651.301487574</v>
      </c>
      <c r="G5751" s="43" t="n">
        <f aca="false">F5751*SQRT(($B$6-2)/C5751)</f>
        <v>186334.426260557</v>
      </c>
    </row>
    <row r="5752" customFormat="false" ht="15" hidden="false" customHeight="false" outlineLevel="0" collapsed="false">
      <c r="A5752" s="41" t="n">
        <v>-1.1077794481</v>
      </c>
      <c r="B5752" s="41" t="n">
        <v>0.3439075625</v>
      </c>
      <c r="C5752" s="41" t="n">
        <v>3.5261863673</v>
      </c>
      <c r="D5752" s="42" t="n">
        <f aca="false">$B$5*A5752</f>
        <v>-2.83035216068838</v>
      </c>
      <c r="E5752" s="42" t="n">
        <f aca="false">$D$5*A5752+$F$5*B5752</f>
        <v>-2.04221804291925</v>
      </c>
      <c r="F5752" s="43" t="n">
        <f aca="false">Inputs!$B$5*D5752+Inputs!$B$6*E5752</f>
        <v>-180924.313922875</v>
      </c>
      <c r="G5752" s="43" t="n">
        <f aca="false">F5752*SQRT(($B$6-2)/C5752)</f>
        <v>-136257.150118728</v>
      </c>
    </row>
    <row r="5753" customFormat="false" ht="15" hidden="false" customHeight="false" outlineLevel="0" collapsed="false">
      <c r="A5753" s="41" t="n">
        <v>0.9976691136</v>
      </c>
      <c r="B5753" s="41" t="n">
        <v>0.5026443488</v>
      </c>
      <c r="C5753" s="41" t="n">
        <v>1.4581117567</v>
      </c>
      <c r="D5753" s="42" t="n">
        <f aca="false">$B$5*A5753</f>
        <v>2.54902267429944</v>
      </c>
      <c r="E5753" s="42" t="n">
        <f aca="false">$D$5*A5753+$F$5*B5753</f>
        <v>3.24197956654132</v>
      </c>
      <c r="F5753" s="43" t="n">
        <f aca="false">Inputs!$B$5*D5753+Inputs!$B$6*E5753</f>
        <v>92803.289102878</v>
      </c>
      <c r="G5753" s="43" t="n">
        <f aca="false">F5753*SQRT(($B$6-2)/C5753)</f>
        <v>108688.341198973</v>
      </c>
    </row>
    <row r="5754" customFormat="false" ht="15" hidden="false" customHeight="false" outlineLevel="0" collapsed="false">
      <c r="A5754" s="41" t="n">
        <v>0.8541173345</v>
      </c>
      <c r="B5754" s="41" t="n">
        <v>0.3738185588</v>
      </c>
      <c r="C5754" s="41" t="n">
        <v>0.9607960058</v>
      </c>
      <c r="D5754" s="42" t="n">
        <f aca="false">$B$5*A5754</f>
        <v>2.18225103140318</v>
      </c>
      <c r="E5754" s="42" t="n">
        <f aca="false">$D$5*A5754+$F$5*B5754</f>
        <v>2.67793629523181</v>
      </c>
      <c r="F5754" s="43" t="n">
        <f aca="false">Inputs!$B$5*D5754+Inputs!$B$6*E5754</f>
        <v>84328.2883787277</v>
      </c>
      <c r="G5754" s="43" t="n">
        <f aca="false">F5754*SQRT(($B$6-2)/C5754)</f>
        <v>121666.968976146</v>
      </c>
    </row>
    <row r="5755" customFormat="false" ht="15" hidden="false" customHeight="false" outlineLevel="0" collapsed="false">
      <c r="A5755" s="41" t="n">
        <v>0.172496099</v>
      </c>
      <c r="B5755" s="41" t="n">
        <v>-0.5036932743</v>
      </c>
      <c r="C5755" s="41" t="n">
        <v>0.9979497451</v>
      </c>
      <c r="D5755" s="42" t="n">
        <f aca="false">$B$5*A5755</f>
        <v>0.440723744561557</v>
      </c>
      <c r="E5755" s="42" t="n">
        <f aca="false">$D$5*A5755+$F$5*B5755</f>
        <v>-0.459279901775897</v>
      </c>
      <c r="F5755" s="43" t="n">
        <f aca="false">Inputs!$B$5*D5755+Inputs!$B$6*E5755</f>
        <v>67036.3695449505</v>
      </c>
      <c r="G5755" s="43" t="n">
        <f aca="false">F5755*SQRT(($B$6-2)/C5755)</f>
        <v>94901.0785997358</v>
      </c>
    </row>
    <row r="5756" customFormat="false" ht="15" hidden="false" customHeight="false" outlineLevel="0" collapsed="false">
      <c r="A5756" s="41" t="n">
        <v>0.8130018087</v>
      </c>
      <c r="B5756" s="41" t="n">
        <v>1.0248792328</v>
      </c>
      <c r="C5756" s="41" t="n">
        <v>4.4941664711</v>
      </c>
      <c r="D5756" s="42" t="n">
        <f aca="false">$B$5*A5756</f>
        <v>2.07720176596911</v>
      </c>
      <c r="E5756" s="42" t="n">
        <f aca="false">$D$5*A5756+$F$5*B5756</f>
        <v>3.70431363486324</v>
      </c>
      <c r="F5756" s="43" t="n">
        <f aca="false">Inputs!$B$5*D5756+Inputs!$B$6*E5756</f>
        <v>22504.4948537492</v>
      </c>
      <c r="G5756" s="43" t="n">
        <f aca="false">F5756*SQRT(($B$6-2)/C5756)</f>
        <v>15012.7305245267</v>
      </c>
    </row>
    <row r="5757" customFormat="false" ht="15" hidden="false" customHeight="false" outlineLevel="0" collapsed="false">
      <c r="A5757" s="41" t="n">
        <v>-0.0631156913</v>
      </c>
      <c r="B5757" s="41" t="n">
        <v>-0.1169260418</v>
      </c>
      <c r="C5757" s="41" t="n">
        <v>3.3624936479</v>
      </c>
      <c r="D5757" s="42" t="n">
        <f aca="false">$B$5*A5757</f>
        <v>-0.161259205115863</v>
      </c>
      <c r="E5757" s="42" t="n">
        <f aca="false">$D$5*A5757+$F$5*B5757</f>
        <v>-0.352090713199707</v>
      </c>
      <c r="F5757" s="43" t="n">
        <f aca="false">Inputs!$B$5*D5757+Inputs!$B$6*E5757</f>
        <v>1478.61514839903</v>
      </c>
      <c r="G5757" s="43" t="n">
        <f aca="false">F5757*SQRT(($B$6-2)/C5757)</f>
        <v>1140.35327135125</v>
      </c>
    </row>
    <row r="5758" customFormat="false" ht="15" hidden="false" customHeight="false" outlineLevel="0" collapsed="false">
      <c r="A5758" s="41" t="n">
        <v>1.5914058117</v>
      </c>
      <c r="B5758" s="41" t="n">
        <v>-0.0204217798</v>
      </c>
      <c r="C5758" s="41" t="n">
        <v>7.384377937</v>
      </c>
      <c r="D5758" s="42" t="n">
        <f aca="false">$B$5*A5758</f>
        <v>4.06600689821657</v>
      </c>
      <c r="E5758" s="42" t="n">
        <f aca="false">$D$5*A5758+$F$5*B5758</f>
        <v>3.75162669817155</v>
      </c>
      <c r="F5758" s="43" t="n">
        <f aca="false">Inputs!$B$5*D5758+Inputs!$B$6*E5758</f>
        <v>219019.354913079</v>
      </c>
      <c r="G5758" s="43" t="n">
        <f aca="false">F5758*SQRT(($B$6-2)/C5758)</f>
        <v>113983.118628998</v>
      </c>
    </row>
    <row r="5759" customFormat="false" ht="15" hidden="false" customHeight="false" outlineLevel="0" collapsed="false">
      <c r="A5759" s="41" t="n">
        <v>0.0756858704</v>
      </c>
      <c r="B5759" s="41" t="n">
        <v>0.4842259078</v>
      </c>
      <c r="C5759" s="41" t="n">
        <v>9.615677546</v>
      </c>
      <c r="D5759" s="42" t="n">
        <f aca="false">$B$5*A5759</f>
        <v>0.193375736648332</v>
      </c>
      <c r="E5759" s="42" t="n">
        <f aca="false">$D$5*A5759+$F$5*B5759</f>
        <v>1.01623552885257</v>
      </c>
      <c r="F5759" s="43" t="n">
        <f aca="false">Inputs!$B$5*D5759+Inputs!$B$6*E5759</f>
        <v>-31474.2027777955</v>
      </c>
      <c r="G5759" s="43" t="n">
        <f aca="false">F5759*SQRT(($B$6-2)/C5759)</f>
        <v>-14354.2263651942</v>
      </c>
    </row>
    <row r="5760" customFormat="false" ht="15" hidden="false" customHeight="false" outlineLevel="0" collapsed="false">
      <c r="A5760" s="41" t="n">
        <v>-0.097806256</v>
      </c>
      <c r="B5760" s="41" t="n">
        <v>-0.8203403227</v>
      </c>
      <c r="C5760" s="41" t="n">
        <v>5.1311760281</v>
      </c>
      <c r="D5760" s="42" t="n">
        <f aca="false">$B$5*A5760</f>
        <v>-0.249892836045331</v>
      </c>
      <c r="E5760" s="42" t="n">
        <f aca="false">$D$5*A5760+$F$5*B5760</f>
        <v>-1.64925659792863</v>
      </c>
      <c r="F5760" s="43" t="n">
        <f aca="false">Inputs!$B$5*D5760+Inputs!$B$6*E5760</f>
        <v>57473.5462918984</v>
      </c>
      <c r="G5760" s="43" t="n">
        <f aca="false">F5760*SQRT(($B$6-2)/C5760)</f>
        <v>35881.8260322281</v>
      </c>
    </row>
    <row r="5761" customFormat="false" ht="15" hidden="false" customHeight="false" outlineLevel="0" collapsed="false">
      <c r="A5761" s="41" t="n">
        <v>0.3779655755</v>
      </c>
      <c r="B5761" s="41" t="n">
        <v>-0.03875501</v>
      </c>
      <c r="C5761" s="41" t="n">
        <v>1.4594847151</v>
      </c>
      <c r="D5761" s="42" t="n">
        <f aca="false">$B$5*A5761</f>
        <v>0.965693744469687</v>
      </c>
      <c r="E5761" s="42" t="n">
        <f aca="false">$D$5*A5761+$F$5*B5761</f>
        <v>0.832482286242125</v>
      </c>
      <c r="F5761" s="43" t="n">
        <f aca="false">Inputs!$B$5*D5761+Inputs!$B$6*E5761</f>
        <v>54945.2601348624</v>
      </c>
      <c r="G5761" s="43" t="n">
        <f aca="false">F5761*SQRT(($B$6-2)/C5761)</f>
        <v>64319.9141634504</v>
      </c>
    </row>
    <row r="5762" customFormat="false" ht="15" hidden="false" customHeight="false" outlineLevel="0" collapsed="false">
      <c r="A5762" s="41" t="n">
        <v>1.8422497565</v>
      </c>
      <c r="B5762" s="41" t="n">
        <v>0.7884485503</v>
      </c>
      <c r="C5762" s="41" t="n">
        <v>0.48109642</v>
      </c>
      <c r="D5762" s="42" t="n">
        <f aca="false">$B$5*A5762</f>
        <v>4.70690766811078</v>
      </c>
      <c r="E5762" s="42" t="n">
        <f aca="false">$D$5*A5762+$F$5*B5762</f>
        <v>5.74524417186442</v>
      </c>
      <c r="F5762" s="43" t="n">
        <f aca="false">Inputs!$B$5*D5762+Inputs!$B$6*E5762</f>
        <v>183428.558217857</v>
      </c>
      <c r="G5762" s="43" t="n">
        <f aca="false">F5762*SQRT(($B$6-2)/C5762)</f>
        <v>373995.078877323</v>
      </c>
    </row>
    <row r="5763" customFormat="false" ht="15" hidden="false" customHeight="false" outlineLevel="0" collapsed="false">
      <c r="A5763" s="41" t="n">
        <v>-0.5954822864</v>
      </c>
      <c r="B5763" s="41" t="n">
        <v>0.7290602192</v>
      </c>
      <c r="C5763" s="41" t="n">
        <v>2.6633449334</v>
      </c>
      <c r="D5763" s="42" t="n">
        <f aca="false">$B$5*A5763</f>
        <v>-1.52144416368677</v>
      </c>
      <c r="E5763" s="42" t="n">
        <f aca="false">$D$5*A5763+$F$5*B5763</f>
        <v>-0.158101779004376</v>
      </c>
      <c r="F5763" s="43" t="n">
        <f aca="false">Inputs!$B$5*D5763+Inputs!$B$6*E5763</f>
        <v>-144239.327418458</v>
      </c>
      <c r="G5763" s="43" t="n">
        <f aca="false">F5763*SQRT(($B$6-2)/C5763)</f>
        <v>-124992.794663089</v>
      </c>
    </row>
    <row r="5764" customFormat="false" ht="15" hidden="false" customHeight="false" outlineLevel="0" collapsed="false">
      <c r="A5764" s="41" t="n">
        <v>0.3078658347</v>
      </c>
      <c r="B5764" s="41" t="n">
        <v>1.3094263019</v>
      </c>
      <c r="C5764" s="41" t="n">
        <v>2.3879656638</v>
      </c>
      <c r="D5764" s="42" t="n">
        <f aca="false">$B$5*A5764</f>
        <v>0.786590446265995</v>
      </c>
      <c r="E5764" s="42" t="n">
        <f aca="false">$D$5*A5764+$F$5*B5764</f>
        <v>2.99363826765973</v>
      </c>
      <c r="F5764" s="43" t="n">
        <f aca="false">Inputs!$B$5*D5764+Inputs!$B$6*E5764</f>
        <v>-71022.868756387</v>
      </c>
      <c r="G5764" s="43" t="n">
        <f aca="false">F5764*SQRT(($B$6-2)/C5764)</f>
        <v>-64997.8766363043</v>
      </c>
    </row>
    <row r="5765" customFormat="false" ht="15" hidden="false" customHeight="false" outlineLevel="0" collapsed="false">
      <c r="A5765" s="41" t="n">
        <v>-0.5244542128</v>
      </c>
      <c r="B5765" s="41" t="n">
        <v>0.1886761484</v>
      </c>
      <c r="C5765" s="41" t="n">
        <v>1.529375003</v>
      </c>
      <c r="D5765" s="42" t="n">
        <f aca="false">$B$5*A5765</f>
        <v>-1.33996899556725</v>
      </c>
      <c r="E5765" s="42" t="n">
        <f aca="false">$D$5*A5765+$F$5*B5765</f>
        <v>-0.922189384228286</v>
      </c>
      <c r="F5765" s="43" t="n">
        <f aca="false">Inputs!$B$5*D5765+Inputs!$B$6*E5765</f>
        <v>-87887.4303453111</v>
      </c>
      <c r="G5765" s="43" t="n">
        <f aca="false">F5765*SQRT(($B$6-2)/C5765)</f>
        <v>-100504.329550229</v>
      </c>
    </row>
    <row r="5766" customFormat="false" ht="15" hidden="false" customHeight="false" outlineLevel="0" collapsed="false">
      <c r="A5766" s="41" t="n">
        <v>-0.0990936491</v>
      </c>
      <c r="B5766" s="41" t="n">
        <v>0.0584794231</v>
      </c>
      <c r="C5766" s="41" t="n">
        <v>5.0237389827</v>
      </c>
      <c r="D5766" s="42" t="n">
        <f aca="false">$B$5*A5766</f>
        <v>-0.253182097141924</v>
      </c>
      <c r="E5766" s="42" t="n">
        <f aca="false">$D$5*A5766+$F$5*B5766</f>
        <v>-0.134823026974594</v>
      </c>
      <c r="F5766" s="43" t="n">
        <f aca="false">Inputs!$B$5*D5766+Inputs!$B$6*E5766</f>
        <v>-18577.0583654627</v>
      </c>
      <c r="G5766" s="43" t="n">
        <f aca="false">F5766*SQRT(($B$6-2)/C5766)</f>
        <v>-11721.3709390495</v>
      </c>
    </row>
    <row r="5767" customFormat="false" ht="15" hidden="false" customHeight="false" outlineLevel="0" collapsed="false">
      <c r="A5767" s="41" t="n">
        <v>-0.885198949</v>
      </c>
      <c r="B5767" s="41" t="n">
        <v>0.5759116679</v>
      </c>
      <c r="C5767" s="41" t="n">
        <v>5.2992530009</v>
      </c>
      <c r="D5767" s="42" t="n">
        <f aca="false">$B$5*A5767</f>
        <v>-2.26166387383192</v>
      </c>
      <c r="E5767" s="42" t="n">
        <f aca="false">$D$5*A5767+$F$5*B5767</f>
        <v>-1.11195641805383</v>
      </c>
      <c r="F5767" s="43" t="n">
        <f aca="false">Inputs!$B$5*D5767+Inputs!$B$6*E5767</f>
        <v>-170568.5664805</v>
      </c>
      <c r="G5767" s="43" t="n">
        <f aca="false">F5767*SQRT(($B$6-2)/C5767)</f>
        <v>-104786.822230961</v>
      </c>
    </row>
    <row r="5768" customFormat="false" ht="15" hidden="false" customHeight="false" outlineLevel="0" collapsed="false">
      <c r="A5768" s="41" t="n">
        <v>0.4179642758</v>
      </c>
      <c r="B5768" s="41" t="n">
        <v>1.2852236169</v>
      </c>
      <c r="C5768" s="41" t="n">
        <v>4.3801080134</v>
      </c>
      <c r="D5768" s="42" t="n">
        <f aca="false">$B$5*A5768</f>
        <v>1.06788954527914</v>
      </c>
      <c r="E5768" s="42" t="n">
        <f aca="false">$D$5*A5768+$F$5*B5768</f>
        <v>3.21383532772584</v>
      </c>
      <c r="F5768" s="43" t="n">
        <f aca="false">Inputs!$B$5*D5768+Inputs!$B$6*E5768</f>
        <v>-53902.8118583779</v>
      </c>
      <c r="G5768" s="43" t="n">
        <f aca="false">F5768*SQRT(($B$6-2)/C5768)</f>
        <v>-36423.6956613316</v>
      </c>
    </row>
    <row r="5769" customFormat="false" ht="15" hidden="false" customHeight="false" outlineLevel="0" collapsed="false">
      <c r="A5769" s="41" t="n">
        <v>-0.010025852</v>
      </c>
      <c r="B5769" s="41" t="n">
        <v>-0.4118395082</v>
      </c>
      <c r="C5769" s="41" t="n">
        <v>13.0895023254</v>
      </c>
      <c r="D5769" s="42" t="n">
        <f aca="false">$B$5*A5769</f>
        <v>-0.0256158316708366</v>
      </c>
      <c r="E5769" s="42" t="n">
        <f aca="false">$D$5*A5769+$F$5*B5769</f>
        <v>-0.734998941649532</v>
      </c>
      <c r="F5769" s="43" t="n">
        <f aca="false">Inputs!$B$5*D5769+Inputs!$B$6*E5769</f>
        <v>34188.3639153929</v>
      </c>
      <c r="G5769" s="43" t="n">
        <f aca="false">F5769*SQRT(($B$6-2)/C5769)</f>
        <v>13363.8548102023</v>
      </c>
    </row>
    <row r="5770" customFormat="false" ht="15" hidden="false" customHeight="false" outlineLevel="0" collapsed="false">
      <c r="A5770" s="41" t="n">
        <v>0.7892943779</v>
      </c>
      <c r="B5770" s="41" t="n">
        <v>-0.7942043816</v>
      </c>
      <c r="C5770" s="41" t="n">
        <v>1.0383175061</v>
      </c>
      <c r="D5770" s="42" t="n">
        <f aca="false">$B$5*A5770</f>
        <v>2.01662980094102</v>
      </c>
      <c r="E5770" s="42" t="n">
        <f aca="false">$D$5*A5770+$F$5*B5770</f>
        <v>0.506807357170065</v>
      </c>
      <c r="F5770" s="43" t="n">
        <f aca="false">Inputs!$B$5*D5770+Inputs!$B$6*E5770</f>
        <v>176322.612235599</v>
      </c>
      <c r="G5770" s="43" t="n">
        <f aca="false">F5770*SQRT(($B$6-2)/C5770)</f>
        <v>244713.49575579</v>
      </c>
    </row>
    <row r="5771" customFormat="false" ht="15" hidden="false" customHeight="false" outlineLevel="0" collapsed="false">
      <c r="A5771" s="41" t="n">
        <v>1.0849845351</v>
      </c>
      <c r="B5771" s="41" t="n">
        <v>1.0828419974</v>
      </c>
      <c r="C5771" s="41" t="n">
        <v>2.7962222533</v>
      </c>
      <c r="D5771" s="42" t="n">
        <f aca="false">$B$5*A5771</f>
        <v>2.77211165859845</v>
      </c>
      <c r="E5771" s="42" t="n">
        <f aca="false">$D$5*A5771+$F$5*B5771</f>
        <v>4.45160729533055</v>
      </c>
      <c r="F5771" s="43" t="n">
        <f aca="false">Inputs!$B$5*D5771+Inputs!$B$6*E5771</f>
        <v>54630.8010933173</v>
      </c>
      <c r="G5771" s="43" t="n">
        <f aca="false">F5771*SQRT(($B$6-2)/C5771)</f>
        <v>46202.6326896158</v>
      </c>
    </row>
    <row r="5772" customFormat="false" ht="15" hidden="false" customHeight="false" outlineLevel="0" collapsed="false">
      <c r="A5772" s="41" t="n">
        <v>1.2572789011</v>
      </c>
      <c r="B5772" s="41" t="n">
        <v>0.3766229847</v>
      </c>
      <c r="C5772" s="41" t="n">
        <v>3.4755805313</v>
      </c>
      <c r="D5772" s="42" t="n">
        <f aca="false">$B$5*A5772</f>
        <v>3.21231997977549</v>
      </c>
      <c r="E5772" s="42" t="n">
        <f aca="false">$D$5*A5772+$F$5*B5772</f>
        <v>3.64213717646116</v>
      </c>
      <c r="F5772" s="43" t="n">
        <f aca="false">Inputs!$B$5*D5772+Inputs!$B$6*E5772</f>
        <v>139125.139154491</v>
      </c>
      <c r="G5772" s="43" t="n">
        <f aca="false">F5772*SQRT(($B$6-2)/C5772)</f>
        <v>105537.531437108</v>
      </c>
    </row>
    <row r="5773" customFormat="false" ht="15" hidden="false" customHeight="false" outlineLevel="0" collapsed="false">
      <c r="A5773" s="41" t="n">
        <v>-0.4864963826</v>
      </c>
      <c r="B5773" s="41" t="n">
        <v>0.1091877263</v>
      </c>
      <c r="C5773" s="41" t="n">
        <v>2.5098278818</v>
      </c>
      <c r="D5773" s="42" t="n">
        <f aca="false">$B$5*A5773</f>
        <v>-1.24298757304143</v>
      </c>
      <c r="E5773" s="42" t="n">
        <f aca="false">$D$5*A5773+$F$5*B5773</f>
        <v>-0.969121577911154</v>
      </c>
      <c r="F5773" s="43" t="n">
        <f aca="false">Inputs!$B$5*D5773+Inputs!$B$6*E5773</f>
        <v>-75842.678408585</v>
      </c>
      <c r="G5773" s="43" t="n">
        <f aca="false">F5773*SQRT(($B$6-2)/C5773)</f>
        <v>-67702.8092935882</v>
      </c>
    </row>
    <row r="5774" customFormat="false" ht="15" hidden="false" customHeight="false" outlineLevel="0" collapsed="false">
      <c r="A5774" s="41" t="n">
        <v>0.3800688951</v>
      </c>
      <c r="B5774" s="41" t="n">
        <v>-0.5601416452</v>
      </c>
      <c r="C5774" s="41" t="n">
        <v>2.247912721</v>
      </c>
      <c r="D5774" s="42" t="n">
        <f aca="false">$B$5*A5774</f>
        <v>0.971067679854288</v>
      </c>
      <c r="E5774" s="42" t="n">
        <f aca="false">$D$5*A5774+$F$5*B5774</f>
        <v>-0.062814109613813</v>
      </c>
      <c r="F5774" s="43" t="n">
        <f aca="false">Inputs!$B$5*D5774+Inputs!$B$6*E5774</f>
        <v>100247.473466119</v>
      </c>
      <c r="G5774" s="43" t="n">
        <f aca="false">F5774*SQRT(($B$6-2)/C5774)</f>
        <v>94558.0943617733</v>
      </c>
    </row>
    <row r="5775" customFormat="false" ht="15" hidden="false" customHeight="false" outlineLevel="0" collapsed="false">
      <c r="A5775" s="41" t="n">
        <v>1.3331162889</v>
      </c>
      <c r="B5775" s="41" t="n">
        <v>0.5800841676</v>
      </c>
      <c r="C5775" s="41" t="n">
        <v>5.9313452952</v>
      </c>
      <c r="D5775" s="42" t="n">
        <f aca="false">$B$5*A5775</f>
        <v>3.40608284005318</v>
      </c>
      <c r="E5775" s="42" t="n">
        <f aca="false">$D$5*A5775+$F$5*B5775</f>
        <v>4.17392435022175</v>
      </c>
      <c r="F5775" s="43" t="n">
        <f aca="false">Inputs!$B$5*D5775+Inputs!$B$6*E5775</f>
        <v>131912.06649423</v>
      </c>
      <c r="G5775" s="43" t="n">
        <f aca="false">F5775*SQRT(($B$6-2)/C5775)</f>
        <v>76598.9679195111</v>
      </c>
    </row>
    <row r="5776" customFormat="false" ht="15" hidden="false" customHeight="false" outlineLevel="0" collapsed="false">
      <c r="A5776" s="41" t="n">
        <v>-0.8922229553</v>
      </c>
      <c r="B5776" s="41" t="n">
        <v>1.8828736765</v>
      </c>
      <c r="C5776" s="41" t="n">
        <v>1.9237747853</v>
      </c>
      <c r="D5776" s="42" t="n">
        <f aca="false">$B$5*A5776</f>
        <v>-2.27961005566621</v>
      </c>
      <c r="E5776" s="42" t="n">
        <f aca="false">$D$5*A5776+$F$5*B5776</f>
        <v>1.12811861378821</v>
      </c>
      <c r="F5776" s="43" t="n">
        <f aca="false">Inputs!$B$5*D5776+Inputs!$B$6*E5776</f>
        <v>-284366.936256032</v>
      </c>
      <c r="G5776" s="43" t="n">
        <f aca="false">F5776*SQRT(($B$6-2)/C5776)</f>
        <v>-289945.907173161</v>
      </c>
    </row>
    <row r="5777" customFormat="false" ht="15" hidden="false" customHeight="false" outlineLevel="0" collapsed="false">
      <c r="A5777" s="41" t="n">
        <v>0.0973892752</v>
      </c>
      <c r="B5777" s="41" t="n">
        <v>-1.0941030428</v>
      </c>
      <c r="C5777" s="41" t="n">
        <v>1.6281432054</v>
      </c>
      <c r="D5777" s="42" t="n">
        <f aca="false">$B$5*A5777</f>
        <v>0.248827459259122</v>
      </c>
      <c r="E5777" s="42" t="n">
        <f aca="false">$D$5*A5777+$F$5*B5777</f>
        <v>-1.65748992053964</v>
      </c>
      <c r="F5777" s="43" t="n">
        <f aca="false">Inputs!$B$5*D5777+Inputs!$B$6*E5777</f>
        <v>107757.241952894</v>
      </c>
      <c r="G5777" s="43" t="n">
        <f aca="false">F5777*SQRT(($B$6-2)/C5777)</f>
        <v>119430.476307656</v>
      </c>
    </row>
    <row r="5778" customFormat="false" ht="15" hidden="false" customHeight="false" outlineLevel="0" collapsed="false">
      <c r="A5778" s="41" t="n">
        <v>-0.8302541227</v>
      </c>
      <c r="B5778" s="41" t="n">
        <v>1.4877835972</v>
      </c>
      <c r="C5778" s="41" t="n">
        <v>5.2720347085</v>
      </c>
      <c r="D5778" s="42" t="n">
        <f aca="false">$B$5*A5778</f>
        <v>-2.12128104934138</v>
      </c>
      <c r="E5778" s="42" t="n">
        <f aca="false">$D$5*A5778+$F$5*B5778</f>
        <v>0.593359328760194</v>
      </c>
      <c r="F5778" s="43" t="n">
        <f aca="false">Inputs!$B$5*D5778+Inputs!$B$6*E5778</f>
        <v>-241796.071372147</v>
      </c>
      <c r="G5778" s="43" t="n">
        <f aca="false">F5778*SQRT(($B$6-2)/C5778)</f>
        <v>-148927.571513203</v>
      </c>
    </row>
    <row r="5779" customFormat="false" ht="15" hidden="false" customHeight="false" outlineLevel="0" collapsed="false">
      <c r="A5779" s="41" t="n">
        <v>1.8249849162</v>
      </c>
      <c r="B5779" s="41" t="n">
        <v>1.0094850535</v>
      </c>
      <c r="C5779" s="41" t="n">
        <v>5.1687874726</v>
      </c>
      <c r="D5779" s="42" t="n">
        <f aca="false">$B$5*A5779</f>
        <v>4.66279638031712</v>
      </c>
      <c r="E5779" s="42" t="n">
        <f aca="false">$D$5*A5779+$F$5*B5779</f>
        <v>6.08583450246291</v>
      </c>
      <c r="F5779" s="43" t="n">
        <f aca="false">Inputs!$B$5*D5779+Inputs!$B$6*E5779</f>
        <v>161987.912908566</v>
      </c>
      <c r="G5779" s="43" t="n">
        <f aca="false">F5779*SQRT(($B$6-2)/C5779)</f>
        <v>100763.505981825</v>
      </c>
    </row>
    <row r="5780" customFormat="false" ht="15" hidden="false" customHeight="false" outlineLevel="0" collapsed="false">
      <c r="A5780" s="41" t="n">
        <v>1.3193086486</v>
      </c>
      <c r="B5780" s="41" t="n">
        <v>1.2166154588</v>
      </c>
      <c r="C5780" s="41" t="n">
        <v>0.8862149407</v>
      </c>
      <c r="D5780" s="42" t="n">
        <f aca="false">$B$5*A5780</f>
        <v>3.370804622332</v>
      </c>
      <c r="E5780" s="42" t="n">
        <f aca="false">$D$5*A5780+$F$5*B5780</f>
        <v>5.24019467192002</v>
      </c>
      <c r="F5780" s="43" t="n">
        <f aca="false">Inputs!$B$5*D5780+Inputs!$B$6*E5780</f>
        <v>75070.7286371996</v>
      </c>
      <c r="G5780" s="43" t="n">
        <f aca="false">F5780*SQRT(($B$6-2)/C5780)</f>
        <v>112775.846397929</v>
      </c>
    </row>
    <row r="5781" customFormat="false" ht="15" hidden="false" customHeight="false" outlineLevel="0" collapsed="false">
      <c r="A5781" s="41" t="n">
        <v>0.5569161528</v>
      </c>
      <c r="B5781" s="41" t="n">
        <v>0.3290417878</v>
      </c>
      <c r="C5781" s="41" t="n">
        <v>7.4658994861</v>
      </c>
      <c r="D5781" s="42" t="n">
        <f aca="false">$B$5*A5781</f>
        <v>1.42290853933359</v>
      </c>
      <c r="E5781" s="42" t="n">
        <f aca="false">$D$5*A5781+$F$5*B5781</f>
        <v>1.89340194564</v>
      </c>
      <c r="F5781" s="43" t="n">
        <f aca="false">Inputs!$B$5*D5781+Inputs!$B$6*E5781</f>
        <v>47620.7566513589</v>
      </c>
      <c r="G5781" s="43" t="n">
        <f aca="false">F5781*SQRT(($B$6-2)/C5781)</f>
        <v>24647.349314218</v>
      </c>
    </row>
    <row r="5782" customFormat="false" ht="15" hidden="false" customHeight="false" outlineLevel="0" collapsed="false">
      <c r="A5782" s="41" t="n">
        <v>0.5398631945</v>
      </c>
      <c r="B5782" s="41" t="n">
        <v>0.7360154431</v>
      </c>
      <c r="C5782" s="41" t="n">
        <v>11.6539313667</v>
      </c>
      <c r="D5782" s="42" t="n">
        <f aca="false">$B$5*A5782</f>
        <v>1.37933860539654</v>
      </c>
      <c r="E5782" s="42" t="n">
        <f aca="false">$D$5*A5782+$F$5*B5782</f>
        <v>2.5555623960032</v>
      </c>
      <c r="F5782" s="43" t="n">
        <f aca="false">Inputs!$B$5*D5782+Inputs!$B$6*E5782</f>
        <v>10155.7407394945</v>
      </c>
      <c r="G5782" s="43" t="n">
        <f aca="false">F5782*SQRT(($B$6-2)/C5782)</f>
        <v>4207.17304438492</v>
      </c>
    </row>
    <row r="5783" customFormat="false" ht="15" hidden="false" customHeight="false" outlineLevel="0" collapsed="false">
      <c r="A5783" s="41" t="n">
        <v>-0.7415980065</v>
      </c>
      <c r="B5783" s="41" t="n">
        <v>0.7319587293</v>
      </c>
      <c r="C5783" s="41" t="n">
        <v>0.6310656961</v>
      </c>
      <c r="D5783" s="42" t="n">
        <f aca="false">$B$5*A5783</f>
        <v>-1.8947666195284</v>
      </c>
      <c r="E5783" s="42" t="n">
        <f aca="false">$D$5*A5783+$F$5*B5783</f>
        <v>-0.500791981366438</v>
      </c>
      <c r="F5783" s="43" t="n">
        <f aca="false">Inputs!$B$5*D5783+Inputs!$B$6*E5783</f>
        <v>-164437.062884518</v>
      </c>
      <c r="G5783" s="43" t="n">
        <f aca="false">F5783*SQRT(($B$6-2)/C5783)</f>
        <v>-292736.868159199</v>
      </c>
    </row>
    <row r="5784" customFormat="false" ht="15" hidden="false" customHeight="false" outlineLevel="0" collapsed="false">
      <c r="A5784" s="41" t="n">
        <v>1.4586168473</v>
      </c>
      <c r="B5784" s="41" t="n">
        <v>-0.2063724283</v>
      </c>
      <c r="C5784" s="41" t="n">
        <v>5.9725980677</v>
      </c>
      <c r="D5784" s="42" t="n">
        <f aca="false">$B$5*A5784</f>
        <v>3.72673401050437</v>
      </c>
      <c r="E5784" s="42" t="n">
        <f aca="false">$D$5*A5784+$F$5*B5784</f>
        <v>3.11455446266929</v>
      </c>
      <c r="F5784" s="43" t="n">
        <f aca="false">Inputs!$B$5*D5784+Inputs!$B$6*E5784</f>
        <v>216945.677916972</v>
      </c>
      <c r="G5784" s="43" t="n">
        <f aca="false">F5784*SQRT(($B$6-2)/C5784)</f>
        <v>125540.644955139</v>
      </c>
    </row>
    <row r="5785" customFormat="false" ht="15" hidden="false" customHeight="false" outlineLevel="0" collapsed="false">
      <c r="A5785" s="41" t="n">
        <v>-0.3132477853</v>
      </c>
      <c r="B5785" s="41" t="n">
        <v>0.4765463092</v>
      </c>
      <c r="C5785" s="41" t="n">
        <v>4.2043445139</v>
      </c>
      <c r="D5785" s="42" t="n">
        <f aca="false">$B$5*A5785</f>
        <v>-0.800341211849843</v>
      </c>
      <c r="E5785" s="42" t="n">
        <f aca="false">$D$5*A5785+$F$5*B5785</f>
        <v>0.077473034205755</v>
      </c>
      <c r="F5785" s="43" t="n">
        <f aca="false">Inputs!$B$5*D5785+Inputs!$B$6*E5785</f>
        <v>-83907.7728952721</v>
      </c>
      <c r="G5785" s="43" t="n">
        <f aca="false">F5785*SQRT(($B$6-2)/C5785)</f>
        <v>-57871.9403714041</v>
      </c>
    </row>
    <row r="5786" customFormat="false" ht="15" hidden="false" customHeight="false" outlineLevel="0" collapsed="false">
      <c r="A5786" s="41" t="n">
        <v>-0.6496575504</v>
      </c>
      <c r="B5786" s="41" t="n">
        <v>-1.3168186166</v>
      </c>
      <c r="C5786" s="41" t="n">
        <v>3.8930241622</v>
      </c>
      <c r="D5786" s="42" t="n">
        <f aca="false">$B$5*A5786</f>
        <v>-1.65986077340205</v>
      </c>
      <c r="E5786" s="42" t="n">
        <f aca="false">$D$5*A5786+$F$5*B5786</f>
        <v>-3.819726310071</v>
      </c>
      <c r="F5786" s="43" t="n">
        <f aca="false">Inputs!$B$5*D5786+Inputs!$B$6*E5786</f>
        <v>25000.2381633453</v>
      </c>
      <c r="G5786" s="43" t="n">
        <f aca="false">F5786*SQRT(($B$6-2)/C5786)</f>
        <v>17919.0752890918</v>
      </c>
    </row>
    <row r="5787" customFormat="false" ht="15" hidden="false" customHeight="false" outlineLevel="0" collapsed="false">
      <c r="A5787" s="41" t="n">
        <v>1.1477190401</v>
      </c>
      <c r="B5787" s="41" t="n">
        <v>-0.45095126</v>
      </c>
      <c r="C5787" s="41" t="n">
        <v>7.7808358414</v>
      </c>
      <c r="D5787" s="42" t="n">
        <f aca="false">$B$5*A5787</f>
        <v>2.93239694108948</v>
      </c>
      <c r="E5787" s="42" t="n">
        <f aca="false">$D$5*A5787+$F$5*B5787</f>
        <v>1.95242070921226</v>
      </c>
      <c r="F5787" s="43" t="n">
        <f aca="false">Inputs!$B$5*D5787+Inputs!$B$6*E5787</f>
        <v>195618.658648334</v>
      </c>
      <c r="G5787" s="43" t="n">
        <f aca="false">F5787*SQRT(($B$6-2)/C5787)</f>
        <v>99177.2696726232</v>
      </c>
    </row>
    <row r="5788" customFormat="false" ht="15" hidden="false" customHeight="false" outlineLevel="0" collapsed="false">
      <c r="A5788" s="41" t="n">
        <v>0.0184485787</v>
      </c>
      <c r="B5788" s="41" t="n">
        <v>-0.610125041</v>
      </c>
      <c r="C5788" s="41" t="n">
        <v>4.1441636862</v>
      </c>
      <c r="D5788" s="42" t="n">
        <f aca="false">$B$5*A5788</f>
        <v>0.0471357134082353</v>
      </c>
      <c r="E5788" s="42" t="n">
        <f aca="false">$D$5*A5788+$F$5*B5788</f>
        <v>-1.00962995770086</v>
      </c>
      <c r="F5788" s="43" t="n">
        <f aca="false">Inputs!$B$5*D5788+Inputs!$B$6*E5788</f>
        <v>55195.0692258666</v>
      </c>
      <c r="G5788" s="43" t="n">
        <f aca="false">F5788*SQRT(($B$6-2)/C5788)</f>
        <v>38343.9482443082</v>
      </c>
    </row>
    <row r="5789" customFormat="false" ht="15" hidden="false" customHeight="false" outlineLevel="0" collapsed="false">
      <c r="A5789" s="41" t="n">
        <v>1.2767548149</v>
      </c>
      <c r="B5789" s="41" t="n">
        <v>0.8531761583</v>
      </c>
      <c r="C5789" s="41" t="n">
        <v>4.0201589396</v>
      </c>
      <c r="D5789" s="42" t="n">
        <f aca="false">$B$5*A5789</f>
        <v>3.26208051180175</v>
      </c>
      <c r="E5789" s="42" t="n">
        <f aca="false">$D$5*A5789+$F$5*B5789</f>
        <v>4.51136732657572</v>
      </c>
      <c r="F5789" s="43" t="n">
        <f aca="false">Inputs!$B$5*D5789+Inputs!$B$6*E5789</f>
        <v>100639.684851389</v>
      </c>
      <c r="G5789" s="43" t="n">
        <f aca="false">F5789*SQRT(($B$6-2)/C5789)</f>
        <v>70984.3572433292</v>
      </c>
    </row>
    <row r="5790" customFormat="false" ht="15" hidden="false" customHeight="false" outlineLevel="0" collapsed="false">
      <c r="A5790" s="41" t="n">
        <v>-0.2407395412</v>
      </c>
      <c r="B5790" s="41" t="n">
        <v>-1.1798973648</v>
      </c>
      <c r="C5790" s="41" t="n">
        <v>2.3949264684</v>
      </c>
      <c r="D5790" s="42" t="n">
        <f aca="false">$B$5*A5790</f>
        <v>-0.615084240610538</v>
      </c>
      <c r="E5790" s="42" t="n">
        <f aca="false">$D$5*A5790+$F$5*B5790</f>
        <v>-2.61024199597443</v>
      </c>
      <c r="F5790" s="43" t="n">
        <f aca="false">Inputs!$B$5*D5790+Inputs!$B$6*E5790</f>
        <v>69003.6757376678</v>
      </c>
      <c r="G5790" s="43" t="n">
        <f aca="false">F5790*SQRT(($B$6-2)/C5790)</f>
        <v>63058.1364009032</v>
      </c>
    </row>
    <row r="5791" customFormat="false" ht="15" hidden="false" customHeight="false" outlineLevel="0" collapsed="false">
      <c r="A5791" s="41" t="n">
        <v>-0.3469298049</v>
      </c>
      <c r="B5791" s="41" t="n">
        <v>0.5701526999</v>
      </c>
      <c r="C5791" s="41" t="n">
        <v>8.0410621517</v>
      </c>
      <c r="D5791" s="42" t="n">
        <f aca="false">$B$5*A5791</f>
        <v>-0.88639803219862</v>
      </c>
      <c r="E5791" s="42" t="n">
        <f aca="false">$D$5*A5791+$F$5*B5791</f>
        <v>0.158958017322969</v>
      </c>
      <c r="F5791" s="43" t="n">
        <f aca="false">Inputs!$B$5*D5791+Inputs!$B$6*E5791</f>
        <v>-96587.7040860104</v>
      </c>
      <c r="G5791" s="43" t="n">
        <f aca="false">F5791*SQRT(($B$6-2)/C5791)</f>
        <v>-48170.3865377412</v>
      </c>
    </row>
    <row r="5792" customFormat="false" ht="15" hidden="false" customHeight="false" outlineLevel="0" collapsed="false">
      <c r="A5792" s="41" t="n">
        <v>0.1886357041</v>
      </c>
      <c r="B5792" s="41" t="n">
        <v>0.1090980445</v>
      </c>
      <c r="C5792" s="41" t="n">
        <v>0.849906084</v>
      </c>
      <c r="D5792" s="42" t="n">
        <f aca="false">$B$5*A5792</f>
        <v>0.481960081131793</v>
      </c>
      <c r="E5792" s="42" t="n">
        <f aca="false">$D$5*A5792+$F$5*B5792</f>
        <v>0.637259657061963</v>
      </c>
      <c r="F5792" s="43" t="n">
        <f aca="false">Inputs!$B$5*D5792+Inputs!$B$6*E5792</f>
        <v>16333.0252600812</v>
      </c>
      <c r="G5792" s="43" t="n">
        <f aca="false">F5792*SQRT(($B$6-2)/C5792)</f>
        <v>25055.1012728205</v>
      </c>
    </row>
    <row r="5793" customFormat="false" ht="15" hidden="false" customHeight="false" outlineLevel="0" collapsed="false">
      <c r="A5793" s="41" t="n">
        <v>0.2116987595</v>
      </c>
      <c r="B5793" s="41" t="n">
        <v>0.7587962315</v>
      </c>
      <c r="C5793" s="41" t="n">
        <v>6.7506406423</v>
      </c>
      <c r="D5793" s="42" t="n">
        <f aca="false">$B$5*A5793</f>
        <v>0.540885681164746</v>
      </c>
      <c r="E5793" s="42" t="n">
        <f aca="false">$D$5*A5793+$F$5*B5793</f>
        <v>1.8140029002854</v>
      </c>
      <c r="F5793" s="43" t="n">
        <f aca="false">Inputs!$B$5*D5793+Inputs!$B$6*E5793</f>
        <v>-36611.5768977953</v>
      </c>
      <c r="G5793" s="43" t="n">
        <f aca="false">F5793*SQRT(($B$6-2)/C5793)</f>
        <v>-19927.8725851541</v>
      </c>
    </row>
    <row r="5794" customFormat="false" ht="15" hidden="false" customHeight="false" outlineLevel="0" collapsed="false">
      <c r="A5794" s="41" t="n">
        <v>-0.0418592041</v>
      </c>
      <c r="B5794" s="41" t="n">
        <v>0.4500134505</v>
      </c>
      <c r="C5794" s="41" t="n">
        <v>1.8433968226</v>
      </c>
      <c r="D5794" s="42" t="n">
        <f aca="false">$B$5*A5794</f>
        <v>-0.106949347157807</v>
      </c>
      <c r="E5794" s="42" t="n">
        <f aca="false">$D$5*A5794+$F$5*B5794</f>
        <v>0.677450533359914</v>
      </c>
      <c r="F5794" s="43" t="n">
        <f aca="false">Inputs!$B$5*D5794+Inputs!$B$6*E5794</f>
        <v>-44567.4613837764</v>
      </c>
      <c r="G5794" s="43" t="n">
        <f aca="false">F5794*SQRT(($B$6-2)/C5794)</f>
        <v>-46421.9604672983</v>
      </c>
    </row>
    <row r="5795" customFormat="false" ht="15" hidden="false" customHeight="false" outlineLevel="0" collapsed="false">
      <c r="A5795" s="41" t="n">
        <v>-0.9869192077</v>
      </c>
      <c r="B5795" s="41" t="n">
        <v>2.553850777</v>
      </c>
      <c r="C5795" s="41" t="n">
        <v>3.3724664449</v>
      </c>
      <c r="D5795" s="42" t="n">
        <f aca="false">$B$5*A5795</f>
        <v>-2.52155690081588</v>
      </c>
      <c r="E5795" s="42" t="n">
        <f aca="false">$D$5*A5795+$F$5*B5795</f>
        <v>2.06138648589609</v>
      </c>
      <c r="F5795" s="43" t="n">
        <f aca="false">Inputs!$B$5*D5795+Inputs!$B$6*E5795</f>
        <v>-355225.014376392</v>
      </c>
      <c r="G5795" s="43" t="n">
        <f aca="false">F5795*SQRT(($B$6-2)/C5795)</f>
        <v>-273555.039398561</v>
      </c>
    </row>
    <row r="5796" customFormat="false" ht="15" hidden="false" customHeight="false" outlineLevel="0" collapsed="false">
      <c r="A5796" s="41" t="n">
        <v>-0.2838593193</v>
      </c>
      <c r="B5796" s="41" t="n">
        <v>0.2035930079</v>
      </c>
      <c r="C5796" s="41" t="n">
        <v>1.4782538393</v>
      </c>
      <c r="D5796" s="42" t="n">
        <f aca="false">$B$5*A5796</f>
        <v>-0.725254326653443</v>
      </c>
      <c r="E5796" s="42" t="n">
        <f aca="false">$D$5*A5796+$F$5*B5796</f>
        <v>-0.323915102399512</v>
      </c>
      <c r="F5796" s="43" t="n">
        <f aca="false">Inputs!$B$5*D5796+Inputs!$B$6*E5796</f>
        <v>-56329.6775453687</v>
      </c>
      <c r="G5796" s="43" t="n">
        <f aca="false">F5796*SQRT(($B$6-2)/C5796)</f>
        <v>-65520.5833131312</v>
      </c>
    </row>
    <row r="5797" customFormat="false" ht="15" hidden="false" customHeight="false" outlineLevel="0" collapsed="false">
      <c r="A5797" s="41" t="n">
        <v>0.5664655248</v>
      </c>
      <c r="B5797" s="41" t="n">
        <v>-0.4107905124</v>
      </c>
      <c r="C5797" s="41" t="n">
        <v>2.6206194588</v>
      </c>
      <c r="D5797" s="42" t="n">
        <f aca="false">$B$5*A5797</f>
        <v>1.44730697506895</v>
      </c>
      <c r="E5797" s="42" t="n">
        <f aca="false">$D$5*A5797+$F$5*B5797</f>
        <v>0.6386242662997</v>
      </c>
      <c r="F5797" s="43" t="n">
        <f aca="false">Inputs!$B$5*D5797+Inputs!$B$6*E5797</f>
        <v>112799.48419191</v>
      </c>
      <c r="G5797" s="43" t="n">
        <f aca="false">F5797*SQRT(($B$6-2)/C5797)</f>
        <v>98541.7182775841</v>
      </c>
    </row>
    <row r="5798" customFormat="false" ht="15" hidden="false" customHeight="false" outlineLevel="0" collapsed="false">
      <c r="A5798" s="41" t="n">
        <v>0.0078247942</v>
      </c>
      <c r="B5798" s="41" t="n">
        <v>-0.0043247253</v>
      </c>
      <c r="C5798" s="41" t="n">
        <v>1.7021563461</v>
      </c>
      <c r="D5798" s="42" t="n">
        <f aca="false">$B$5*A5798</f>
        <v>0.0199921773317758</v>
      </c>
      <c r="E5798" s="42" t="n">
        <f aca="false">$D$5*A5798+$F$5*B5798</f>
        <v>0.0111520899942937</v>
      </c>
      <c r="F5798" s="43" t="n">
        <f aca="false">Inputs!$B$5*D5798+Inputs!$B$6*E5798</f>
        <v>1441.61323346289</v>
      </c>
      <c r="G5798" s="43" t="n">
        <f aca="false">F5798*SQRT(($B$6-2)/C5798)</f>
        <v>1562.65833944213</v>
      </c>
    </row>
    <row r="5799" customFormat="false" ht="15" hidden="false" customHeight="false" outlineLevel="0" collapsed="false">
      <c r="A5799" s="41" t="n">
        <v>-0.9140380926</v>
      </c>
      <c r="B5799" s="41" t="n">
        <v>0.4385894255</v>
      </c>
      <c r="C5799" s="41" t="n">
        <v>2.8305469396</v>
      </c>
      <c r="D5799" s="42" t="n">
        <f aca="false">$B$5*A5799</f>
        <v>-2.33534725236062</v>
      </c>
      <c r="E5799" s="42" t="n">
        <f aca="false">$D$5*A5799+$F$5*B5799</f>
        <v>-1.41770209999521</v>
      </c>
      <c r="F5799" s="43" t="n">
        <f aca="false">Inputs!$B$5*D5799+Inputs!$B$6*E5799</f>
        <v>-162649.620236301</v>
      </c>
      <c r="G5799" s="43" t="n">
        <f aca="false">F5799*SQRT(($B$6-2)/C5799)</f>
        <v>-136720.258484174</v>
      </c>
    </row>
    <row r="5800" customFormat="false" ht="15" hidden="false" customHeight="false" outlineLevel="0" collapsed="false">
      <c r="A5800" s="41" t="n">
        <v>-1.6492218383</v>
      </c>
      <c r="B5800" s="41" t="n">
        <v>1.7527084424</v>
      </c>
      <c r="C5800" s="41" t="n">
        <v>7.0827683257</v>
      </c>
      <c r="D5800" s="42" t="n">
        <f aca="false">$B$5*A5800</f>
        <v>-4.21372557641591</v>
      </c>
      <c r="E5800" s="42" t="n">
        <f aca="false">$D$5*A5800+$F$5*B5800</f>
        <v>-0.897988793635276</v>
      </c>
      <c r="F5800" s="43" t="n">
        <f aca="false">Inputs!$B$5*D5800+Inputs!$B$6*E5800</f>
        <v>-376473.117959827</v>
      </c>
      <c r="G5800" s="43" t="n">
        <f aca="false">F5800*SQRT(($B$6-2)/C5800)</f>
        <v>-200054.097257571</v>
      </c>
    </row>
    <row r="5801" customFormat="false" ht="15" hidden="false" customHeight="false" outlineLevel="0" collapsed="false">
      <c r="A5801" s="41" t="n">
        <v>0.792970885</v>
      </c>
      <c r="B5801" s="41" t="n">
        <v>0.6391223577</v>
      </c>
      <c r="C5801" s="41" t="n">
        <v>2.3439282402</v>
      </c>
      <c r="D5801" s="42" t="n">
        <f aca="false">$B$5*A5801</f>
        <v>2.02602319583756</v>
      </c>
      <c r="E5801" s="42" t="n">
        <f aca="false">$D$5*A5801+$F$5*B5801</f>
        <v>2.99054478591883</v>
      </c>
      <c r="F5801" s="43" t="n">
        <f aca="false">Inputs!$B$5*D5801+Inputs!$B$6*E5801</f>
        <v>53075.080287814</v>
      </c>
      <c r="G5801" s="43" t="n">
        <f aca="false">F5801*SQRT(($B$6-2)/C5801)</f>
        <v>49026.7948386441</v>
      </c>
    </row>
    <row r="5802" customFormat="false" ht="15" hidden="false" customHeight="false" outlineLevel="0" collapsed="false">
      <c r="A5802" s="41" t="n">
        <v>-1.7366421124</v>
      </c>
      <c r="B5802" s="41" t="n">
        <v>-0.7925286733</v>
      </c>
      <c r="C5802" s="41" t="n">
        <v>4.9870304416</v>
      </c>
      <c r="D5802" s="42" t="n">
        <f aca="false">$B$5*A5802</f>
        <v>-4.43708245680512</v>
      </c>
      <c r="E5802" s="42" t="n">
        <f aca="false">$D$5*A5802+$F$5*B5802</f>
        <v>-5.50098683729626</v>
      </c>
      <c r="F5802" s="43" t="n">
        <f aca="false">Inputs!$B$5*D5802+Inputs!$B$6*E5802</f>
        <v>-168658.903815699</v>
      </c>
      <c r="G5802" s="43" t="n">
        <f aca="false">F5802*SQRT(($B$6-2)/C5802)</f>
        <v>-106807.871785204</v>
      </c>
    </row>
    <row r="5803" customFormat="false" ht="15" hidden="false" customHeight="false" outlineLevel="0" collapsed="false">
      <c r="A5803" s="41" t="n">
        <v>1.3893451208</v>
      </c>
      <c r="B5803" s="41" t="n">
        <v>4.151241397</v>
      </c>
      <c r="C5803" s="41" t="n">
        <v>2.1354681768</v>
      </c>
      <c r="D5803" s="42" t="n">
        <f aca="false">$B$5*A5803</f>
        <v>3.54974627065221</v>
      </c>
      <c r="E5803" s="42" t="n">
        <f aca="false">$D$5*A5803+$F$5*B5803</f>
        <v>10.4742013837557</v>
      </c>
      <c r="F5803" s="43" t="n">
        <f aca="false">Inputs!$B$5*D5803+Inputs!$B$6*E5803</f>
        <v>-168735.442122566</v>
      </c>
      <c r="G5803" s="43" t="n">
        <f aca="false">F5803*SQRT(($B$6-2)/C5803)</f>
        <v>-163295.70409604</v>
      </c>
    </row>
    <row r="5804" customFormat="false" ht="15" hidden="false" customHeight="false" outlineLevel="0" collapsed="false">
      <c r="A5804" s="41" t="n">
        <v>1.1946924651</v>
      </c>
      <c r="B5804" s="41" t="n">
        <v>1.0369434103</v>
      </c>
      <c r="C5804" s="41" t="n">
        <v>1.6994319362</v>
      </c>
      <c r="D5804" s="42" t="n">
        <f aca="false">$B$5*A5804</f>
        <v>3.05241301032755</v>
      </c>
      <c r="E5804" s="42" t="n">
        <f aca="false">$D$5*A5804+$F$5*B5804</f>
        <v>4.63341182344134</v>
      </c>
      <c r="F5804" s="43" t="n">
        <f aca="false">Inputs!$B$5*D5804+Inputs!$B$6*E5804</f>
        <v>73570.7098606879</v>
      </c>
      <c r="G5804" s="43" t="n">
        <f aca="false">F5804*SQRT(($B$6-2)/C5804)</f>
        <v>79811.9747670278</v>
      </c>
    </row>
    <row r="5805" customFormat="false" ht="15" hidden="false" customHeight="false" outlineLevel="0" collapsed="false">
      <c r="A5805" s="41" t="n">
        <v>0.5249742281</v>
      </c>
      <c r="B5805" s="41" t="n">
        <v>-0.8474971957</v>
      </c>
      <c r="C5805" s="41" t="n">
        <v>3.5802089387</v>
      </c>
      <c r="D5805" s="42" t="n">
        <f aca="false">$B$5*A5805</f>
        <v>1.3412976232381</v>
      </c>
      <c r="E5805" s="42" t="n">
        <f aca="false">$D$5*A5805+$F$5*B5805</f>
        <v>-0.214188718657966</v>
      </c>
      <c r="F5805" s="43" t="n">
        <f aca="false">Inputs!$B$5*D5805+Inputs!$B$6*E5805</f>
        <v>144839.198256709</v>
      </c>
      <c r="G5805" s="43" t="n">
        <f aca="false">F5805*SQRT(($B$6-2)/C5805)</f>
        <v>108254.740606197</v>
      </c>
    </row>
    <row r="5806" customFormat="false" ht="15" hidden="false" customHeight="false" outlineLevel="0" collapsed="false">
      <c r="A5806" s="41" t="n">
        <v>0.9951740832</v>
      </c>
      <c r="B5806" s="41" t="n">
        <v>-1.1012073371</v>
      </c>
      <c r="C5806" s="41" t="n">
        <v>0.271867473</v>
      </c>
      <c r="D5806" s="42" t="n">
        <f aca="false">$B$5*A5806</f>
        <v>2.54264792642365</v>
      </c>
      <c r="E5806" s="42" t="n">
        <f aca="false">$D$5*A5806+$F$5*B5806</f>
        <v>0.466600576282445</v>
      </c>
      <c r="F5806" s="43" t="n">
        <f aca="false">Inputs!$B$5*D5806+Inputs!$B$6*E5806</f>
        <v>230934.763828243</v>
      </c>
      <c r="G5806" s="43" t="n">
        <f aca="false">F5806*SQRT(($B$6-2)/C5806)</f>
        <v>626362.410920567</v>
      </c>
    </row>
    <row r="5807" customFormat="false" ht="15" hidden="false" customHeight="false" outlineLevel="0" collapsed="false">
      <c r="A5807" s="41" t="n">
        <v>-1.2105851651</v>
      </c>
      <c r="B5807" s="41" t="n">
        <v>-1.2735293254</v>
      </c>
      <c r="C5807" s="41" t="n">
        <v>2.2337253935</v>
      </c>
      <c r="D5807" s="42" t="n">
        <f aca="false">$B$5*A5807</f>
        <v>-3.09301850978985</v>
      </c>
      <c r="E5807" s="42" t="n">
        <f aca="false">$D$5*A5807+$F$5*B5807</f>
        <v>-5.07975329241824</v>
      </c>
      <c r="F5807" s="43" t="n">
        <f aca="false">Inputs!$B$5*D5807+Inputs!$B$6*E5807</f>
        <v>-55314.1863580729</v>
      </c>
      <c r="G5807" s="43" t="n">
        <f aca="false">F5807*SQRT(($B$6-2)/C5807)</f>
        <v>-52340.3515943903</v>
      </c>
    </row>
    <row r="5808" customFormat="false" ht="15" hidden="false" customHeight="false" outlineLevel="0" collapsed="false">
      <c r="A5808" s="41" t="n">
        <v>0.9757226465</v>
      </c>
      <c r="B5808" s="41" t="n">
        <v>-0.0574140549</v>
      </c>
      <c r="C5808" s="41" t="n">
        <v>8.1884667704</v>
      </c>
      <c r="D5808" s="42" t="n">
        <f aca="false">$B$5*A5808</f>
        <v>2.49294993285032</v>
      </c>
      <c r="E5808" s="42" t="n">
        <f aca="false">$D$5*A5808+$F$5*B5808</f>
        <v>2.22267833311583</v>
      </c>
      <c r="F5808" s="43" t="n">
        <f aca="false">Inputs!$B$5*D5808+Inputs!$B$6*E5808</f>
        <v>138161.07662924</v>
      </c>
      <c r="G5808" s="43" t="n">
        <f aca="false">F5808*SQRT(($B$6-2)/C5808)</f>
        <v>68280.9274111349</v>
      </c>
    </row>
    <row r="5809" customFormat="false" ht="15" hidden="false" customHeight="false" outlineLevel="0" collapsed="false">
      <c r="A5809" s="41" t="n">
        <v>0.1008580999</v>
      </c>
      <c r="B5809" s="41" t="n">
        <v>-0.0154039371</v>
      </c>
      <c r="C5809" s="41" t="n">
        <v>4.7715417873</v>
      </c>
      <c r="D5809" s="42" t="n">
        <f aca="false">$B$5*A5809</f>
        <v>0.257690230184809</v>
      </c>
      <c r="E5809" s="42" t="n">
        <f aca="false">$D$5*A5809+$F$5*B5809</f>
        <v>0.213402044940187</v>
      </c>
      <c r="F5809" s="43" t="n">
        <f aca="false">Inputs!$B$5*D5809+Inputs!$B$6*E5809</f>
        <v>15098.9207714715</v>
      </c>
      <c r="G5809" s="43" t="n">
        <f aca="false">F5809*SQRT(($B$6-2)/C5809)</f>
        <v>9775.33249568801</v>
      </c>
    </row>
    <row r="5810" customFormat="false" ht="15" hidden="false" customHeight="false" outlineLevel="0" collapsed="false">
      <c r="A5810" s="41" t="n">
        <v>-1.1257165412</v>
      </c>
      <c r="B5810" s="41" t="n">
        <v>-0.670730906</v>
      </c>
      <c r="C5810" s="41" t="n">
        <v>3.427441353</v>
      </c>
      <c r="D5810" s="42" t="n">
        <f aca="false">$B$5*A5810</f>
        <v>-2.87618103962193</v>
      </c>
      <c r="E5810" s="42" t="n">
        <f aca="false">$D$5*A5810+$F$5*B5810</f>
        <v>-3.83692217998614</v>
      </c>
      <c r="F5810" s="43" t="n">
        <f aca="false">Inputs!$B$5*D5810+Inputs!$B$6*E5810</f>
        <v>-95771.9949628863</v>
      </c>
      <c r="G5810" s="43" t="n">
        <f aca="false">F5810*SQRT(($B$6-2)/C5810)</f>
        <v>-73159.1272101674</v>
      </c>
    </row>
    <row r="5811" customFormat="false" ht="15" hidden="false" customHeight="false" outlineLevel="0" collapsed="false">
      <c r="A5811" s="41" t="n">
        <v>-0.6204262063</v>
      </c>
      <c r="B5811" s="41" t="n">
        <v>-1.4052714472</v>
      </c>
      <c r="C5811" s="41" t="n">
        <v>3.1875358113</v>
      </c>
      <c r="D5811" s="42" t="n">
        <f aca="false">$B$5*A5811</f>
        <v>-1.58517533120941</v>
      </c>
      <c r="E5811" s="42" t="n">
        <f aca="false">$D$5*A5811+$F$5*B5811</f>
        <v>-3.90290318559734</v>
      </c>
      <c r="F5811" s="43" t="n">
        <f aca="false">Inputs!$B$5*D5811+Inputs!$B$6*E5811</f>
        <v>36627.6261589255</v>
      </c>
      <c r="G5811" s="43" t="n">
        <f aca="false">F5811*SQRT(($B$6-2)/C5811)</f>
        <v>29013.2402568379</v>
      </c>
    </row>
    <row r="5812" customFormat="false" ht="15" hidden="false" customHeight="false" outlineLevel="0" collapsed="false">
      <c r="A5812" s="41" t="n">
        <v>-0.5042100953</v>
      </c>
      <c r="B5812" s="41" t="n">
        <v>-1.0813064564</v>
      </c>
      <c r="C5812" s="41" t="n">
        <v>7.0837277552</v>
      </c>
      <c r="D5812" s="42" t="n">
        <f aca="false">$B$5*A5812</f>
        <v>-1.28824571995889</v>
      </c>
      <c r="E5812" s="42" t="n">
        <f aca="false">$D$5*A5812+$F$5*B5812</f>
        <v>-3.06695202364284</v>
      </c>
      <c r="F5812" s="43" t="n">
        <f aca="false">Inputs!$B$5*D5812+Inputs!$B$6*E5812</f>
        <v>24523.0291862526</v>
      </c>
      <c r="G5812" s="43" t="n">
        <f aca="false">F5812*SQRT(($B$6-2)/C5812)</f>
        <v>13030.4130297663</v>
      </c>
    </row>
    <row r="5813" customFormat="false" ht="15" hidden="false" customHeight="false" outlineLevel="0" collapsed="false">
      <c r="A5813" s="41" t="n">
        <v>0.5776756289</v>
      </c>
      <c r="B5813" s="41" t="n">
        <v>0.660971064</v>
      </c>
      <c r="C5813" s="41" t="n">
        <v>2.1455971206</v>
      </c>
      <c r="D5813" s="42" t="n">
        <f aca="false">$B$5*A5813</f>
        <v>1.47594854484657</v>
      </c>
      <c r="E5813" s="42" t="n">
        <f aca="false">$D$5*A5813+$F$5*B5813</f>
        <v>2.51595794641266</v>
      </c>
      <c r="F5813" s="43" t="n">
        <f aca="false">Inputs!$B$5*D5813+Inputs!$B$6*E5813</f>
        <v>21796.957164024</v>
      </c>
      <c r="G5813" s="43" t="n">
        <f aca="false">F5813*SQRT(($B$6-2)/C5813)</f>
        <v>21044.4112261122</v>
      </c>
    </row>
    <row r="5814" customFormat="false" ht="15" hidden="false" customHeight="false" outlineLevel="0" collapsed="false">
      <c r="A5814" s="41" t="n">
        <v>-1.2936391226</v>
      </c>
      <c r="B5814" s="41" t="n">
        <v>-0.2966317642</v>
      </c>
      <c r="C5814" s="41" t="n">
        <v>2.7195555372</v>
      </c>
      <c r="D5814" s="42" t="n">
        <f aca="false">$B$5*A5814</f>
        <v>-3.30521954715972</v>
      </c>
      <c r="E5814" s="42" t="n">
        <f aca="false">$D$5*A5814+$F$5*B5814</f>
        <v>-3.5905351282703</v>
      </c>
      <c r="F5814" s="43" t="n">
        <f aca="false">Inputs!$B$5*D5814+Inputs!$B$6*E5814</f>
        <v>-150995.198302457</v>
      </c>
      <c r="G5814" s="43" t="n">
        <f aca="false">F5814*SQRT(($B$6-2)/C5814)</f>
        <v>-129487.894306391</v>
      </c>
    </row>
    <row r="5815" customFormat="false" ht="15" hidden="false" customHeight="false" outlineLevel="0" collapsed="false">
      <c r="A5815" s="41" t="n">
        <v>1.8560598813</v>
      </c>
      <c r="B5815" s="41" t="n">
        <v>-0.9807628977</v>
      </c>
      <c r="C5815" s="41" t="n">
        <v>0.2898112529</v>
      </c>
      <c r="D5815" s="42" t="n">
        <f aca="false">$B$5*A5815</f>
        <v>4.74219223367489</v>
      </c>
      <c r="E5815" s="42" t="n">
        <f aca="false">$D$5*A5815+$F$5*B5815</f>
        <v>2.72313069447742</v>
      </c>
      <c r="F5815" s="43" t="n">
        <f aca="false">Inputs!$B$5*D5815+Inputs!$B$6*E5815</f>
        <v>338062.688643618</v>
      </c>
      <c r="G5815" s="43" t="n">
        <f aca="false">F5815*SQRT(($B$6-2)/C5815)</f>
        <v>888085.167649954</v>
      </c>
    </row>
    <row r="5816" customFormat="false" ht="15" hidden="false" customHeight="false" outlineLevel="0" collapsed="false">
      <c r="A5816" s="41" t="n">
        <v>0.4266378178</v>
      </c>
      <c r="B5816" s="41" t="n">
        <v>0.105521934</v>
      </c>
      <c r="C5816" s="41" t="n">
        <v>3.2085054038</v>
      </c>
      <c r="D5816" s="42" t="n">
        <f aca="false">$B$5*A5816</f>
        <v>1.0900502545996</v>
      </c>
      <c r="E5816" s="42" t="n">
        <f aca="false">$D$5*A5816+$F$5*B5816</f>
        <v>1.19743156007959</v>
      </c>
      <c r="F5816" s="43" t="n">
        <f aca="false">Inputs!$B$5*D5816+Inputs!$B$6*E5816</f>
        <v>49133.4474559799</v>
      </c>
      <c r="G5816" s="43" t="n">
        <f aca="false">F5816*SQRT(($B$6-2)/C5816)</f>
        <v>38791.8818034479</v>
      </c>
    </row>
    <row r="5817" customFormat="false" ht="15" hidden="false" customHeight="false" outlineLevel="0" collapsed="false">
      <c r="A5817" s="41" t="n">
        <v>1.0928875578</v>
      </c>
      <c r="B5817" s="41" t="n">
        <v>0.2954668414</v>
      </c>
      <c r="C5817" s="41" t="n">
        <v>4.9717804288</v>
      </c>
      <c r="D5817" s="42" t="n">
        <f aca="false">$B$5*A5817</f>
        <v>2.79230370802966</v>
      </c>
      <c r="E5817" s="42" t="n">
        <f aca="false">$D$5*A5817+$F$5*B5817</f>
        <v>3.11081762532816</v>
      </c>
      <c r="F5817" s="43" t="n">
        <f aca="false">Inputs!$B$5*D5817+Inputs!$B$6*E5817</f>
        <v>123689.489536558</v>
      </c>
      <c r="G5817" s="43" t="n">
        <f aca="false">F5817*SQRT(($B$6-2)/C5817)</f>
        <v>78449.7971251844</v>
      </c>
    </row>
    <row r="5818" customFormat="false" ht="15" hidden="false" customHeight="false" outlineLevel="0" collapsed="false">
      <c r="A5818" s="41" t="n">
        <v>-0.4312954779</v>
      </c>
      <c r="B5818" s="41" t="n">
        <v>0.0667641215</v>
      </c>
      <c r="C5818" s="41" t="n">
        <v>2.3021134723</v>
      </c>
      <c r="D5818" s="42" t="n">
        <f aca="false">$B$5*A5818</f>
        <v>-1.10195047386291</v>
      </c>
      <c r="E5818" s="42" t="n">
        <f aca="false">$D$5*A5818+$F$5*B5818</f>
        <v>-0.911020897405918</v>
      </c>
      <c r="F5818" s="43" t="n">
        <f aca="false">Inputs!$B$5*D5818+Inputs!$B$6*E5818</f>
        <v>-64644.0025159955</v>
      </c>
      <c r="G5818" s="43" t="n">
        <f aca="false">F5818*SQRT(($B$6-2)/C5818)</f>
        <v>-60253.1661793807</v>
      </c>
    </row>
    <row r="5819" customFormat="false" ht="15" hidden="false" customHeight="false" outlineLevel="0" collapsed="false">
      <c r="A5819" s="41" t="n">
        <v>0.081369944</v>
      </c>
      <c r="B5819" s="41" t="n">
        <v>-0.0916951823</v>
      </c>
      <c r="C5819" s="41" t="n">
        <v>4.4865931992</v>
      </c>
      <c r="D5819" s="42" t="n">
        <f aca="false">$B$5*A5819</f>
        <v>0.207898419861913</v>
      </c>
      <c r="E5819" s="42" t="n">
        <f aca="false">$D$5*A5819+$F$5*B5819</f>
        <v>0.0352927894129449</v>
      </c>
      <c r="F5819" s="43" t="n">
        <f aca="false">Inputs!$B$5*D5819+Inputs!$B$6*E5819</f>
        <v>19025.2025155441</v>
      </c>
      <c r="G5819" s="43" t="n">
        <f aca="false">F5819*SQRT(($B$6-2)/C5819)</f>
        <v>12702.4045257688</v>
      </c>
    </row>
    <row r="5820" customFormat="false" ht="15" hidden="false" customHeight="false" outlineLevel="0" collapsed="false">
      <c r="A5820" s="41" t="n">
        <v>-1.3191114553</v>
      </c>
      <c r="B5820" s="41" t="n">
        <v>1.2430886076</v>
      </c>
      <c r="C5820" s="41" t="n">
        <v>2.709574754</v>
      </c>
      <c r="D5820" s="42" t="n">
        <f aca="false">$B$5*A5820</f>
        <v>-3.37030079778129</v>
      </c>
      <c r="E5820" s="42" t="n">
        <f aca="false">$D$5*A5820+$F$5*B5820</f>
        <v>-0.992445319346726</v>
      </c>
      <c r="F5820" s="43" t="n">
        <f aca="false">Inputs!$B$5*D5820+Inputs!$B$6*E5820</f>
        <v>-287407.813810793</v>
      </c>
      <c r="G5820" s="43" t="n">
        <f aca="false">F5820*SQRT(($B$6-2)/C5820)</f>
        <v>-246923.827620737</v>
      </c>
    </row>
    <row r="5821" customFormat="false" ht="15" hidden="false" customHeight="false" outlineLevel="0" collapsed="false">
      <c r="A5821" s="41" t="n">
        <v>1.0664335879</v>
      </c>
      <c r="B5821" s="41" t="n">
        <v>-1.0441890269</v>
      </c>
      <c r="C5821" s="41" t="n">
        <v>4.6372198135</v>
      </c>
      <c r="D5821" s="42" t="n">
        <f aca="false">$B$5*A5821</f>
        <v>2.72471439592094</v>
      </c>
      <c r="E5821" s="42" t="n">
        <f aca="false">$D$5*A5821+$F$5*B5821</f>
        <v>0.734624871268595</v>
      </c>
      <c r="F5821" s="43" t="n">
        <f aca="false">Inputs!$B$5*D5821+Inputs!$B$6*E5821</f>
        <v>235740.196028664</v>
      </c>
      <c r="G5821" s="43" t="n">
        <f aca="false">F5821*SQRT(($B$6-2)/C5821)</f>
        <v>154817.409663291</v>
      </c>
    </row>
    <row r="5822" customFormat="false" ht="15" hidden="false" customHeight="false" outlineLevel="0" collapsed="false">
      <c r="A5822" s="41" t="n">
        <v>-0.3007256322</v>
      </c>
      <c r="B5822" s="41" t="n">
        <v>-0.2250856694</v>
      </c>
      <c r="C5822" s="41" t="n">
        <v>3.7746383986</v>
      </c>
      <c r="D5822" s="42" t="n">
        <f aca="false">$B$5*A5822</f>
        <v>-0.76834738569262</v>
      </c>
      <c r="E5822" s="42" t="n">
        <f aca="false">$D$5*A5822+$F$5*B5822</f>
        <v>-1.10426846171245</v>
      </c>
      <c r="F5822" s="43" t="n">
        <f aca="false">Inputs!$B$5*D5822+Inputs!$B$6*E5822</f>
        <v>-21621.3154836394</v>
      </c>
      <c r="G5822" s="43" t="n">
        <f aca="false">F5822*SQRT(($B$6-2)/C5822)</f>
        <v>-15738.3585374053</v>
      </c>
    </row>
    <row r="5823" customFormat="false" ht="15" hidden="false" customHeight="false" outlineLevel="0" collapsed="false">
      <c r="A5823" s="41" t="n">
        <v>-1.1565188005</v>
      </c>
      <c r="B5823" s="41" t="n">
        <v>-1.8667962678</v>
      </c>
      <c r="C5823" s="41" t="n">
        <v>1.851091728</v>
      </c>
      <c r="D5823" s="42" t="n">
        <f aca="false">$B$5*A5823</f>
        <v>-2.95488013564991</v>
      </c>
      <c r="E5823" s="42" t="n">
        <f aca="false">$D$5*A5823+$F$5*B5823</f>
        <v>-5.97551797389618</v>
      </c>
      <c r="F5823" s="43" t="n">
        <f aca="false">Inputs!$B$5*D5823+Inputs!$B$6*E5823</f>
        <v>3287.88512981811</v>
      </c>
      <c r="G5823" s="43" t="n">
        <f aca="false">F5823*SQRT(($B$6-2)/C5823)</f>
        <v>3417.5719286106</v>
      </c>
    </row>
    <row r="5824" customFormat="false" ht="15" hidden="false" customHeight="false" outlineLevel="0" collapsed="false">
      <c r="A5824" s="41" t="n">
        <v>-0.6705926519</v>
      </c>
      <c r="B5824" s="41" t="n">
        <v>-0.3564023403</v>
      </c>
      <c r="C5824" s="41" t="n">
        <v>2.7646090526</v>
      </c>
      <c r="D5824" s="42" t="n">
        <f aca="false">$B$5*A5824</f>
        <v>-1.71334949795492</v>
      </c>
      <c r="E5824" s="42" t="n">
        <f aca="false">$D$5*A5824+$F$5*B5824</f>
        <v>-2.21114983827752</v>
      </c>
      <c r="F5824" s="43" t="n">
        <f aca="false">Inputs!$B$5*D5824+Inputs!$B$6*E5824</f>
        <v>-60777.4578816163</v>
      </c>
      <c r="G5824" s="43" t="n">
        <f aca="false">F5824*SQRT(($B$6-2)/C5824)</f>
        <v>-51694.0627876076</v>
      </c>
    </row>
    <row r="5825" customFormat="false" ht="15" hidden="false" customHeight="false" outlineLevel="0" collapsed="false">
      <c r="A5825" s="41" t="n">
        <v>-1.4412333334</v>
      </c>
      <c r="B5825" s="41" t="n">
        <v>0.1769777641</v>
      </c>
      <c r="C5825" s="41" t="n">
        <v>3.2174319561</v>
      </c>
      <c r="D5825" s="42" t="n">
        <f aca="false">$B$5*A5825</f>
        <v>-3.68231951426903</v>
      </c>
      <c r="E5825" s="42" t="n">
        <f aca="false">$D$5*A5825+$F$5*B5825</f>
        <v>-3.12394593517007</v>
      </c>
      <c r="F5825" s="43" t="n">
        <f aca="false">Inputs!$B$5*D5825+Inputs!$B$6*E5825</f>
        <v>-212034.6546684</v>
      </c>
      <c r="G5825" s="43" t="n">
        <f aca="false">F5825*SQRT(($B$6-2)/C5825)</f>
        <v>-167173.393952521</v>
      </c>
    </row>
    <row r="5826" customFormat="false" ht="15" hidden="false" customHeight="false" outlineLevel="0" collapsed="false">
      <c r="A5826" s="41" t="n">
        <v>1.1628563033</v>
      </c>
      <c r="B5826" s="41" t="n">
        <v>0.8421161462</v>
      </c>
      <c r="C5826" s="41" t="n">
        <v>3.1588250287</v>
      </c>
      <c r="D5826" s="42" t="n">
        <f aca="false">$B$5*A5826</f>
        <v>2.97107231611879</v>
      </c>
      <c r="E5826" s="42" t="n">
        <f aca="false">$D$5*A5826+$F$5*B5826</f>
        <v>4.22123800183016</v>
      </c>
      <c r="F5826" s="43" t="n">
        <f aca="false">Inputs!$B$5*D5826+Inputs!$B$6*E5826</f>
        <v>86045.3315203707</v>
      </c>
      <c r="G5826" s="43" t="n">
        <f aca="false">F5826*SQRT(($B$6-2)/C5826)</f>
        <v>68466.7203095214</v>
      </c>
    </row>
    <row r="5827" customFormat="false" ht="15" hidden="false" customHeight="false" outlineLevel="0" collapsed="false">
      <c r="A5827" s="41" t="n">
        <v>-0.1266856532</v>
      </c>
      <c r="B5827" s="41" t="n">
        <v>-1.8404116965</v>
      </c>
      <c r="C5827" s="41" t="n">
        <v>9.6821772386</v>
      </c>
      <c r="D5827" s="42" t="n">
        <f aca="false">$B$5*A5827</f>
        <v>-0.323679061637972</v>
      </c>
      <c r="E5827" s="42" t="n">
        <f aca="false">$D$5*A5827+$F$5*B5827</f>
        <v>-3.47938014715167</v>
      </c>
      <c r="F5827" s="43" t="n">
        <f aca="false">Inputs!$B$5*D5827+Inputs!$B$6*E5827</f>
        <v>141601.101193786</v>
      </c>
      <c r="G5827" s="43" t="n">
        <f aca="false">F5827*SQRT(($B$6-2)/C5827)</f>
        <v>64356.8996930403</v>
      </c>
    </row>
    <row r="5828" customFormat="false" ht="15" hidden="false" customHeight="false" outlineLevel="0" collapsed="false">
      <c r="A5828" s="41" t="n">
        <v>0.7157023407</v>
      </c>
      <c r="B5828" s="41" t="n">
        <v>0.1463921691</v>
      </c>
      <c r="C5828" s="41" t="n">
        <v>3.0887575224</v>
      </c>
      <c r="D5828" s="42" t="n">
        <f aca="false">$B$5*A5828</f>
        <v>1.82860376213363</v>
      </c>
      <c r="E5828" s="42" t="n">
        <f aca="false">$D$5*A5828+$F$5*B5828</f>
        <v>1.95585842665359</v>
      </c>
      <c r="F5828" s="43" t="n">
        <f aca="false">Inputs!$B$5*D5828+Inputs!$B$6*E5828</f>
        <v>85067.4548806833</v>
      </c>
      <c r="G5828" s="43" t="n">
        <f aca="false">F5828*SQRT(($B$6-2)/C5828)</f>
        <v>68452.061079393</v>
      </c>
    </row>
    <row r="5829" customFormat="false" ht="15" hidden="false" customHeight="false" outlineLevel="0" collapsed="false">
      <c r="A5829" s="41" t="n">
        <v>0.4243511092</v>
      </c>
      <c r="B5829" s="41" t="n">
        <v>1.9361028003</v>
      </c>
      <c r="C5829" s="41" t="n">
        <v>8.2995190859</v>
      </c>
      <c r="D5829" s="42" t="n">
        <f aca="false">$B$5*A5829</f>
        <v>1.08420776434761</v>
      </c>
      <c r="E5829" s="42" t="n">
        <f aca="false">$D$5*A5829+$F$5*B5829</f>
        <v>4.35293531501029</v>
      </c>
      <c r="F5829" s="43" t="n">
        <f aca="false">Inputs!$B$5*D5829+Inputs!$B$6*E5829</f>
        <v>-109225.989315753</v>
      </c>
      <c r="G5829" s="43" t="n">
        <f aca="false">F5829*SQRT(($B$6-2)/C5829)</f>
        <v>-53618.4827915574</v>
      </c>
    </row>
    <row r="5830" customFormat="false" ht="15" hidden="false" customHeight="false" outlineLevel="0" collapsed="false">
      <c r="A5830" s="41" t="n">
        <v>-0.8248116295</v>
      </c>
      <c r="B5830" s="41" t="n">
        <v>-2.8748159331</v>
      </c>
      <c r="C5830" s="41" t="n">
        <v>1.4100988572</v>
      </c>
      <c r="D5830" s="42" t="n">
        <f aca="false">$B$5*A5830</f>
        <v>-2.10737559874417</v>
      </c>
      <c r="E5830" s="42" t="n">
        <f aca="false">$D$5*A5830+$F$5*B5830</f>
        <v>-6.92678389661545</v>
      </c>
      <c r="F5830" s="43" t="n">
        <f aca="false">Inputs!$B$5*D5830+Inputs!$B$6*E5830</f>
        <v>135601.634956355</v>
      </c>
      <c r="G5830" s="43" t="n">
        <f aca="false">F5830*SQRT(($B$6-2)/C5830)</f>
        <v>161493.535856121</v>
      </c>
    </row>
    <row r="5831" customFormat="false" ht="15" hidden="false" customHeight="false" outlineLevel="0" collapsed="false">
      <c r="A5831" s="41" t="n">
        <v>-1.0534545778</v>
      </c>
      <c r="B5831" s="41" t="n">
        <v>0.4860450683</v>
      </c>
      <c r="C5831" s="41" t="n">
        <v>4.520313813</v>
      </c>
      <c r="D5831" s="42" t="n">
        <f aca="false">$B$5*A5831</f>
        <v>-2.69155331016228</v>
      </c>
      <c r="E5831" s="42" t="n">
        <f aca="false">$D$5*A5831+$F$5*B5831</f>
        <v>-1.66751210716092</v>
      </c>
      <c r="F5831" s="43" t="n">
        <f aca="false">Inputs!$B$5*D5831+Inputs!$B$6*E5831</f>
        <v>-185779.725658182</v>
      </c>
      <c r="G5831" s="43" t="n">
        <f aca="false">F5831*SQRT(($B$6-2)/C5831)</f>
        <v>-123574.545590608</v>
      </c>
    </row>
    <row r="5832" customFormat="false" ht="15" hidden="false" customHeight="false" outlineLevel="0" collapsed="false">
      <c r="A5832" s="41" t="n">
        <v>0.0269259017</v>
      </c>
      <c r="B5832" s="41" t="n">
        <v>-1.2156361296</v>
      </c>
      <c r="C5832" s="41" t="n">
        <v>5.9600003344</v>
      </c>
      <c r="D5832" s="42" t="n">
        <f aca="false">$B$5*A5832</f>
        <v>0.0687950874930823</v>
      </c>
      <c r="E5832" s="42" t="n">
        <f aca="false">$D$5*A5832+$F$5*B5832</f>
        <v>-2.03502027778174</v>
      </c>
      <c r="F5832" s="43" t="n">
        <f aca="false">Inputs!$B$5*D5832+Inputs!$B$6*E5832</f>
        <v>108630.522638395</v>
      </c>
      <c r="G5832" s="43" t="n">
        <f aca="false">F5832*SQRT(($B$6-2)/C5832)</f>
        <v>62927.9703993977</v>
      </c>
    </row>
    <row r="5833" customFormat="false" ht="15" hidden="false" customHeight="false" outlineLevel="0" collapsed="false">
      <c r="A5833" s="41" t="n">
        <v>-1.4197173832</v>
      </c>
      <c r="B5833" s="41" t="n">
        <v>-0.3546090158</v>
      </c>
      <c r="C5833" s="41" t="n">
        <v>0.8589069573</v>
      </c>
      <c r="D5833" s="42" t="n">
        <f aca="false">$B$5*A5833</f>
        <v>-3.62734673404434</v>
      </c>
      <c r="E5833" s="42" t="n">
        <f aca="false">$D$5*A5833+$F$5*B5833</f>
        <v>-3.99066131392525</v>
      </c>
      <c r="F5833" s="43" t="n">
        <f aca="false">Inputs!$B$5*D5833+Inputs!$B$6*E5833</f>
        <v>-163201.607708171</v>
      </c>
      <c r="G5833" s="43" t="n">
        <f aca="false">F5833*SQRT(($B$6-2)/C5833)</f>
        <v>-249038.4302511</v>
      </c>
    </row>
    <row r="5834" customFormat="false" ht="15" hidden="false" customHeight="false" outlineLevel="0" collapsed="false">
      <c r="A5834" s="41" t="n">
        <v>-1.2460946699</v>
      </c>
      <c r="B5834" s="41" t="n">
        <v>0.5206334183</v>
      </c>
      <c r="C5834" s="41" t="n">
        <v>5.072635853</v>
      </c>
      <c r="D5834" s="42" t="n">
        <f aca="false">$B$5*A5834</f>
        <v>-3.18374451468914</v>
      </c>
      <c r="E5834" s="42" t="n">
        <f aca="false">$D$5*A5834+$F$5*B5834</f>
        <v>-2.06619088642676</v>
      </c>
      <c r="F5834" s="43" t="n">
        <f aca="false">Inputs!$B$5*D5834+Inputs!$B$6*E5834</f>
        <v>-215064.907147576</v>
      </c>
      <c r="G5834" s="43" t="n">
        <f aca="false">F5834*SQRT(($B$6-2)/C5834)</f>
        <v>-135041.640529992</v>
      </c>
    </row>
    <row r="5835" customFormat="false" ht="15" hidden="false" customHeight="false" outlineLevel="0" collapsed="false">
      <c r="A5835" s="41" t="n">
        <v>-0.4114268886</v>
      </c>
      <c r="B5835" s="41" t="n">
        <v>-0.6271178843</v>
      </c>
      <c r="C5835" s="41" t="n">
        <v>0.4183838654</v>
      </c>
      <c r="D5835" s="42" t="n">
        <f aca="false">$B$5*A5835</f>
        <v>-1.05118666455815</v>
      </c>
      <c r="E5835" s="42" t="n">
        <f aca="false">$D$5*A5835+$F$5*B5835</f>
        <v>-2.06189868140857</v>
      </c>
      <c r="F5835" s="43" t="n">
        <f aca="false">Inputs!$B$5*D5835+Inputs!$B$6*E5835</f>
        <v>-2023.73238538665</v>
      </c>
      <c r="G5835" s="43" t="n">
        <f aca="false">F5835*SQRT(($B$6-2)/C5835)</f>
        <v>-4424.66724650211</v>
      </c>
    </row>
    <row r="5836" customFormat="false" ht="15" hidden="false" customHeight="false" outlineLevel="0" collapsed="false">
      <c r="A5836" s="41" t="n">
        <v>-0.7582764029</v>
      </c>
      <c r="B5836" s="41" t="n">
        <v>0.2631227266</v>
      </c>
      <c r="C5836" s="41" t="n">
        <v>2.0730546131</v>
      </c>
      <c r="D5836" s="42" t="n">
        <f aca="false">$B$5*A5836</f>
        <v>-1.93737955603712</v>
      </c>
      <c r="E5836" s="42" t="n">
        <f aca="false">$D$5*A5836+$F$5*B5836</f>
        <v>-1.35003961184601</v>
      </c>
      <c r="F5836" s="43" t="n">
        <f aca="false">Inputs!$B$5*D5836+Inputs!$B$6*E5836</f>
        <v>-126235.975011412</v>
      </c>
      <c r="G5836" s="43" t="n">
        <f aca="false">F5836*SQRT(($B$6-2)/C5836)</f>
        <v>-123991.742942349</v>
      </c>
    </row>
    <row r="5837" customFormat="false" ht="15" hidden="false" customHeight="false" outlineLevel="0" collapsed="false">
      <c r="A5837" s="41" t="n">
        <v>0.0426092238</v>
      </c>
      <c r="B5837" s="41" t="n">
        <v>0.2019572699</v>
      </c>
      <c r="C5837" s="41" t="n">
        <v>3.5292848644</v>
      </c>
      <c r="D5837" s="42" t="n">
        <f aca="false">$B$5*A5837</f>
        <v>0.10886563101927</v>
      </c>
      <c r="E5837" s="42" t="n">
        <f aca="false">$D$5*A5837+$F$5*B5837</f>
        <v>0.450120966036759</v>
      </c>
      <c r="F5837" s="43" t="n">
        <f aca="false">Inputs!$B$5*D5837+Inputs!$B$6*E5837</f>
        <v>-11619.485199911</v>
      </c>
      <c r="G5837" s="43" t="n">
        <f aca="false">F5837*SQRT(($B$6-2)/C5837)</f>
        <v>-8746.98794781927</v>
      </c>
    </row>
    <row r="5838" customFormat="false" ht="15" hidden="false" customHeight="false" outlineLevel="0" collapsed="false">
      <c r="A5838" s="41" t="n">
        <v>0.1801294438</v>
      </c>
      <c r="B5838" s="41" t="n">
        <v>-0.0721955366</v>
      </c>
      <c r="C5838" s="41" t="n">
        <v>9.8034302657</v>
      </c>
      <c r="D5838" s="42" t="n">
        <f aca="false">$B$5*A5838</f>
        <v>0.460226772880971</v>
      </c>
      <c r="E5838" s="42" t="n">
        <f aca="false">$D$5*A5838+$F$5*B5838</f>
        <v>0.303970595709537</v>
      </c>
      <c r="F5838" s="43" t="n">
        <f aca="false">Inputs!$B$5*D5838+Inputs!$B$6*E5838</f>
        <v>30824.1475026203</v>
      </c>
      <c r="G5838" s="43" t="n">
        <f aca="false">F5838*SQRT(($B$6-2)/C5838)</f>
        <v>13922.4940224622</v>
      </c>
    </row>
    <row r="5839" customFormat="false" ht="15" hidden="false" customHeight="false" outlineLevel="0" collapsed="false">
      <c r="A5839" s="41" t="n">
        <v>-1.0331305835</v>
      </c>
      <c r="B5839" s="41" t="n">
        <v>-0.7303801267</v>
      </c>
      <c r="C5839" s="41" t="n">
        <v>5.0871451719</v>
      </c>
      <c r="D5839" s="42" t="n">
        <f aca="false">$B$5*A5839</f>
        <v>-2.63962595108418</v>
      </c>
      <c r="E5839" s="42" t="n">
        <f aca="false">$D$5*A5839+$F$5*B5839</f>
        <v>-3.71960471762699</v>
      </c>
      <c r="F5839" s="43" t="n">
        <f aca="false">Inputs!$B$5*D5839+Inputs!$B$6*E5839</f>
        <v>-77982.3592270685</v>
      </c>
      <c r="G5839" s="43" t="n">
        <f aca="false">F5839*SQRT(($B$6-2)/C5839)</f>
        <v>-48896.1091586538</v>
      </c>
    </row>
    <row r="5840" customFormat="false" ht="15" hidden="false" customHeight="false" outlineLevel="0" collapsed="false">
      <c r="A5840" s="41" t="n">
        <v>-0.3946749051</v>
      </c>
      <c r="B5840" s="41" t="n">
        <v>2.0651952381</v>
      </c>
      <c r="C5840" s="41" t="n">
        <v>2.0163043671</v>
      </c>
      <c r="D5840" s="42" t="n">
        <f aca="false">$B$5*A5840</f>
        <v>-1.00838571462505</v>
      </c>
      <c r="E5840" s="42" t="n">
        <f aca="false">$D$5*A5840+$F$5*B5840</f>
        <v>2.62690062291429</v>
      </c>
      <c r="F5840" s="43" t="n">
        <f aca="false">Inputs!$B$5*D5840+Inputs!$B$6*E5840</f>
        <v>-232183.60260822</v>
      </c>
      <c r="G5840" s="43" t="n">
        <f aca="false">F5840*SQRT(($B$6-2)/C5840)</f>
        <v>-231242.94833378</v>
      </c>
    </row>
    <row r="5841" customFormat="false" ht="15" hidden="false" customHeight="false" outlineLevel="0" collapsed="false">
      <c r="A5841" s="41" t="n">
        <v>-1.3488363204</v>
      </c>
      <c r="B5841" s="41" t="n">
        <v>-0.4189765033</v>
      </c>
      <c r="C5841" s="41" t="n">
        <v>6.9758097466</v>
      </c>
      <c r="D5841" s="42" t="n">
        <f aca="false">$B$5*A5841</f>
        <v>-3.44624717529015</v>
      </c>
      <c r="E5841" s="42" t="n">
        <f aca="false">$D$5*A5841+$F$5*B5841</f>
        <v>-3.93313979573889</v>
      </c>
      <c r="F5841" s="43" t="n">
        <f aca="false">Inputs!$B$5*D5841+Inputs!$B$6*E5841</f>
        <v>-147967.72774207</v>
      </c>
      <c r="G5841" s="43" t="n">
        <f aca="false">F5841*SQRT(($B$6-2)/C5841)</f>
        <v>-79229.0938244678</v>
      </c>
    </row>
    <row r="5842" customFormat="false" ht="15" hidden="false" customHeight="false" outlineLevel="0" collapsed="false">
      <c r="A5842" s="41" t="n">
        <v>0.0982670601</v>
      </c>
      <c r="B5842" s="41" t="n">
        <v>-0.3033327533</v>
      </c>
      <c r="C5842" s="41" t="n">
        <v>1.1043360424</v>
      </c>
      <c r="D5842" s="42" t="n">
        <f aca="false">$B$5*A5842</f>
        <v>0.251070180400587</v>
      </c>
      <c r="E5842" s="42" t="n">
        <f aca="false">$D$5*A5842+$F$5*B5842</f>
        <v>-0.28994302008646</v>
      </c>
      <c r="F5842" s="43" t="n">
        <f aca="false">Inputs!$B$5*D5842+Inputs!$B$6*E5842</f>
        <v>39604.1690443817</v>
      </c>
      <c r="G5842" s="43" t="n">
        <f aca="false">F5842*SQRT(($B$6-2)/C5842)</f>
        <v>53297.3087825355</v>
      </c>
    </row>
    <row r="5843" customFormat="false" ht="15" hidden="false" customHeight="false" outlineLevel="0" collapsed="false">
      <c r="A5843" s="41" t="n">
        <v>1.0739695414</v>
      </c>
      <c r="B5843" s="41" t="n">
        <v>-0.3084979305</v>
      </c>
      <c r="C5843" s="41" t="n">
        <v>0.5635891727</v>
      </c>
      <c r="D5843" s="42" t="n">
        <f aca="false">$B$5*A5843</f>
        <v>2.74396859160778</v>
      </c>
      <c r="E5843" s="42" t="n">
        <f aca="false">$D$5*A5843+$F$5*B5843</f>
        <v>2.02290778283468</v>
      </c>
      <c r="F5843" s="43" t="n">
        <f aca="false">Inputs!$B$5*D5843+Inputs!$B$6*E5843</f>
        <v>173251.470019044</v>
      </c>
      <c r="G5843" s="43" t="n">
        <f aca="false">F5843*SQRT(($B$6-2)/C5843)</f>
        <v>326370.281078117</v>
      </c>
    </row>
    <row r="5844" customFormat="false" ht="15" hidden="false" customHeight="false" outlineLevel="0" collapsed="false">
      <c r="A5844" s="41" t="n">
        <v>-0.2345413992</v>
      </c>
      <c r="B5844" s="41" t="n">
        <v>0.8146285136</v>
      </c>
      <c r="C5844" s="41" t="n">
        <v>4.4713071423</v>
      </c>
      <c r="D5844" s="42" t="n">
        <f aca="false">$B$5*A5844</f>
        <v>-0.599248123924999</v>
      </c>
      <c r="E5844" s="42" t="n">
        <f aca="false">$D$5*A5844+$F$5*B5844</f>
        <v>0.848543330443881</v>
      </c>
      <c r="F5844" s="43" t="n">
        <f aca="false">Inputs!$B$5*D5844+Inputs!$B$6*E5844</f>
        <v>-102351.978914694</v>
      </c>
      <c r="G5844" s="43" t="n">
        <f aca="false">F5844*SQRT(($B$6-2)/C5844)</f>
        <v>-68453.237044289</v>
      </c>
    </row>
    <row r="5845" customFormat="false" ht="15" hidden="false" customHeight="false" outlineLevel="0" collapsed="false">
      <c r="A5845" s="41" t="n">
        <v>1.8107116629</v>
      </c>
      <c r="B5845" s="41" t="n">
        <v>1.4074983739</v>
      </c>
      <c r="C5845" s="41" t="n">
        <v>2.2551450221</v>
      </c>
      <c r="D5845" s="42" t="n">
        <f aca="false">$B$5*A5845</f>
        <v>4.6263285316068</v>
      </c>
      <c r="E5845" s="42" t="n">
        <f aca="false">$D$5*A5845+$F$5*B5845</f>
        <v>6.73913729728061</v>
      </c>
      <c r="F5845" s="43" t="n">
        <f aca="false">Inputs!$B$5*D5845+Inputs!$B$6*E5845</f>
        <v>125675.98829665</v>
      </c>
      <c r="G5845" s="43" t="n">
        <f aca="false">F5845*SQRT(($B$6-2)/C5845)</f>
        <v>118353.217584492</v>
      </c>
    </row>
    <row r="5846" customFormat="false" ht="15" hidden="false" customHeight="false" outlineLevel="0" collapsed="false">
      <c r="A5846" s="41" t="n">
        <v>-0.1366538841</v>
      </c>
      <c r="B5846" s="41" t="n">
        <v>-0.0495142117</v>
      </c>
      <c r="C5846" s="41" t="n">
        <v>3.6349739525</v>
      </c>
      <c r="D5846" s="42" t="n">
        <f aca="false">$B$5*A5846</f>
        <v>-0.349147672663792</v>
      </c>
      <c r="E5846" s="42" t="n">
        <f aca="false">$D$5*A5846+$F$5*B5846</f>
        <v>-0.410678304176616</v>
      </c>
      <c r="F5846" s="43" t="n">
        <f aca="false">Inputs!$B$5*D5846+Inputs!$B$6*E5846</f>
        <v>-14380.8520575484</v>
      </c>
      <c r="G5846" s="43" t="n">
        <f aca="false">F5846*SQRT(($B$6-2)/C5846)</f>
        <v>-10667.1638200083</v>
      </c>
    </row>
    <row r="5847" customFormat="false" ht="15" hidden="false" customHeight="false" outlineLevel="0" collapsed="false">
      <c r="A5847" s="41" t="n">
        <v>0.0467192448</v>
      </c>
      <c r="B5847" s="41" t="n">
        <v>0.1469994085</v>
      </c>
      <c r="C5847" s="41" t="n">
        <v>1.0819320095</v>
      </c>
      <c r="D5847" s="42" t="n">
        <f aca="false">$B$5*A5847</f>
        <v>0.119366644409414</v>
      </c>
      <c r="E5847" s="42" t="n">
        <f aca="false">$D$5*A5847+$F$5*B5847</f>
        <v>0.365002944977333</v>
      </c>
      <c r="F5847" s="43" t="n">
        <f aca="false">Inputs!$B$5*D5847+Inputs!$B$6*E5847</f>
        <v>-6313.48280792528</v>
      </c>
      <c r="G5847" s="43" t="n">
        <f aca="false">F5847*SQRT(($B$6-2)/C5847)</f>
        <v>-8583.8874598116</v>
      </c>
    </row>
    <row r="5848" customFormat="false" ht="15" hidden="false" customHeight="false" outlineLevel="0" collapsed="false">
      <c r="A5848" s="41" t="n">
        <v>-0.8473481143</v>
      </c>
      <c r="B5848" s="41" t="n">
        <v>0.9365937989</v>
      </c>
      <c r="C5848" s="41" t="n">
        <v>7.4923489386</v>
      </c>
      <c r="D5848" s="42" t="n">
        <f aca="false">$B$5*A5848</f>
        <v>-2.16495582245874</v>
      </c>
      <c r="E5848" s="42" t="n">
        <f aca="false">$D$5*A5848+$F$5*B5848</f>
        <v>-0.39908119873446</v>
      </c>
      <c r="F5848" s="43" t="n">
        <f aca="false">Inputs!$B$5*D5848+Inputs!$B$6*E5848</f>
        <v>-196541.522309151</v>
      </c>
      <c r="G5848" s="43" t="n">
        <f aca="false">F5848*SQRT(($B$6-2)/C5848)</f>
        <v>-101545.414261895</v>
      </c>
    </row>
    <row r="5849" customFormat="false" ht="15" hidden="false" customHeight="false" outlineLevel="0" collapsed="false">
      <c r="A5849" s="41" t="n">
        <v>0.2066091277</v>
      </c>
      <c r="B5849" s="41" t="n">
        <v>-0.0448561888</v>
      </c>
      <c r="C5849" s="41" t="n">
        <v>6.9982983451</v>
      </c>
      <c r="D5849" s="42" t="n">
        <f aca="false">$B$5*A5849</f>
        <v>0.527881783694951</v>
      </c>
      <c r="E5849" s="42" t="n">
        <f aca="false">$D$5*A5849+$F$5*B5849</f>
        <v>0.414189393585449</v>
      </c>
      <c r="F5849" s="43" t="n">
        <f aca="false">Inputs!$B$5*D5849+Inputs!$B$6*E5849</f>
        <v>32078.7086902227</v>
      </c>
      <c r="G5849" s="43" t="n">
        <f aca="false">F5849*SQRT(($B$6-2)/C5849)</f>
        <v>17148.8755642634</v>
      </c>
    </row>
    <row r="5850" customFormat="false" ht="15" hidden="false" customHeight="false" outlineLevel="0" collapsed="false">
      <c r="A5850" s="41" t="n">
        <v>-1.2711453766</v>
      </c>
      <c r="B5850" s="41" t="n">
        <v>0.0622862085</v>
      </c>
      <c r="C5850" s="41" t="n">
        <v>0.840297813</v>
      </c>
      <c r="D5850" s="42" t="n">
        <f aca="false">$B$5*A5850</f>
        <v>-3.24774852014052</v>
      </c>
      <c r="E5850" s="42" t="n">
        <f aca="false">$D$5*A5850+$F$5*B5850</f>
        <v>-2.91724970060757</v>
      </c>
      <c r="F5850" s="43" t="n">
        <f aca="false">Inputs!$B$5*D5850+Inputs!$B$6*E5850</f>
        <v>-178912.366983673</v>
      </c>
      <c r="G5850" s="43" t="n">
        <f aca="false">F5850*SQRT(($B$6-2)/C5850)</f>
        <v>-276018.850325373</v>
      </c>
    </row>
    <row r="5851" customFormat="false" ht="15" hidden="false" customHeight="false" outlineLevel="0" collapsed="false">
      <c r="A5851" s="41" t="n">
        <v>-1.8932123032</v>
      </c>
      <c r="B5851" s="41" t="n">
        <v>-0.581649344</v>
      </c>
      <c r="C5851" s="41" t="n">
        <v>1.3765036998</v>
      </c>
      <c r="D5851" s="42" t="n">
        <f aca="false">$B$5*A5851</f>
        <v>-4.8371158556827</v>
      </c>
      <c r="E5851" s="42" t="n">
        <f aca="false">$D$5*A5851+$F$5*B5851</f>
        <v>-5.50942466514786</v>
      </c>
      <c r="F5851" s="43" t="n">
        <f aca="false">Inputs!$B$5*D5851+Inputs!$B$6*E5851</f>
        <v>-208240.352310877</v>
      </c>
      <c r="G5851" s="43" t="n">
        <f aca="false">F5851*SQRT(($B$6-2)/C5851)</f>
        <v>-251010.099682419</v>
      </c>
    </row>
    <row r="5852" customFormat="false" ht="15" hidden="false" customHeight="false" outlineLevel="0" collapsed="false">
      <c r="A5852" s="41" t="n">
        <v>-0.5630977065</v>
      </c>
      <c r="B5852" s="41" t="n">
        <v>0.2869951931</v>
      </c>
      <c r="C5852" s="41" t="n">
        <v>8.3522718797</v>
      </c>
      <c r="D5852" s="42" t="n">
        <f aca="false">$B$5*A5852</f>
        <v>-1.43870227327694</v>
      </c>
      <c r="E5852" s="42" t="n">
        <f aca="false">$D$5*A5852+$F$5*B5852</f>
        <v>-0.844373115768474</v>
      </c>
      <c r="F5852" s="43" t="n">
        <f aca="false">Inputs!$B$5*D5852+Inputs!$B$6*E5852</f>
        <v>-101651.57153927</v>
      </c>
      <c r="G5852" s="43" t="n">
        <f aca="false">F5852*SQRT(($B$6-2)/C5852)</f>
        <v>-49742.4055108822</v>
      </c>
    </row>
    <row r="5853" customFormat="false" ht="15" hidden="false" customHeight="false" outlineLevel="0" collapsed="false">
      <c r="A5853" s="41" t="n">
        <v>1.8798500249</v>
      </c>
      <c r="B5853" s="41" t="n">
        <v>0.5719074657</v>
      </c>
      <c r="C5853" s="41" t="n">
        <v>2.224754367</v>
      </c>
      <c r="D5853" s="42" t="n">
        <f aca="false">$B$5*A5853</f>
        <v>4.80297552809043</v>
      </c>
      <c r="E5853" s="42" t="n">
        <f aca="false">$D$5*A5853+$F$5*B5853</f>
        <v>5.46080621704569</v>
      </c>
      <c r="F5853" s="43" t="n">
        <f aca="false">Inputs!$B$5*D5853+Inputs!$B$6*E5853</f>
        <v>207257.241956758</v>
      </c>
      <c r="G5853" s="43" t="n">
        <f aca="false">F5853*SQRT(($B$6-2)/C5853)</f>
        <v>196509.557822873</v>
      </c>
    </row>
    <row r="5854" customFormat="false" ht="15" hidden="false" customHeight="false" outlineLevel="0" collapsed="false">
      <c r="A5854" s="41" t="n">
        <v>1.4484020726</v>
      </c>
      <c r="B5854" s="41" t="n">
        <v>0.6452121731</v>
      </c>
      <c r="C5854" s="41" t="n">
        <v>1.1368986398</v>
      </c>
      <c r="D5854" s="42" t="n">
        <f aca="false">$B$5*A5854</f>
        <v>3.70063548548418</v>
      </c>
      <c r="E5854" s="42" t="n">
        <f aca="false">$D$5*A5854+$F$5*B5854</f>
        <v>4.56071641320119</v>
      </c>
      <c r="F5854" s="43" t="n">
        <f aca="false">Inputs!$B$5*D5854+Inputs!$B$6*E5854</f>
        <v>142027.727888358</v>
      </c>
      <c r="G5854" s="43" t="n">
        <f aca="false">F5854*SQRT(($B$6-2)/C5854)</f>
        <v>188376.734342976</v>
      </c>
    </row>
    <row r="5855" customFormat="false" ht="15" hidden="false" customHeight="false" outlineLevel="0" collapsed="false">
      <c r="A5855" s="41" t="n">
        <v>1.1250534897</v>
      </c>
      <c r="B5855" s="41" t="n">
        <v>1.8571273529</v>
      </c>
      <c r="C5855" s="41" t="n">
        <v>3.9678770534</v>
      </c>
      <c r="D5855" s="42" t="n">
        <f aca="false">$B$5*A5855</f>
        <v>2.87448695760146</v>
      </c>
      <c r="E5855" s="42" t="n">
        <f aca="false">$D$5*A5855+$F$5*B5855</f>
        <v>5.88394775923444</v>
      </c>
      <c r="F5855" s="43" t="n">
        <f aca="false">Inputs!$B$5*D5855+Inputs!$B$6*E5855</f>
        <v>-6748.69220157567</v>
      </c>
      <c r="G5855" s="43" t="n">
        <f aca="false">F5855*SQRT(($B$6-2)/C5855)</f>
        <v>-4791.32373099258</v>
      </c>
    </row>
    <row r="5856" customFormat="false" ht="15" hidden="false" customHeight="false" outlineLevel="0" collapsed="false">
      <c r="A5856" s="41" t="n">
        <v>-0.7318368323</v>
      </c>
      <c r="B5856" s="41" t="n">
        <v>-0.7971044341</v>
      </c>
      <c r="C5856" s="41" t="n">
        <v>2.3512519899</v>
      </c>
      <c r="D5856" s="42" t="n">
        <f aca="false">$B$5*A5856</f>
        <v>-1.86982703382367</v>
      </c>
      <c r="E5856" s="42" t="n">
        <f aca="false">$D$5*A5856+$F$5*B5856</f>
        <v>-3.1178655972897</v>
      </c>
      <c r="F5856" s="43" t="n">
        <f aca="false">Inputs!$B$5*D5856+Inputs!$B$6*E5856</f>
        <v>-31089.423517882</v>
      </c>
      <c r="G5856" s="43" t="n">
        <f aca="false">F5856*SQRT(($B$6-2)/C5856)</f>
        <v>-28673.3264274276</v>
      </c>
    </row>
    <row r="5857" customFormat="false" ht="15" hidden="false" customHeight="false" outlineLevel="0" collapsed="false">
      <c r="A5857" s="41" t="n">
        <v>0.6688109005</v>
      </c>
      <c r="B5857" s="41" t="n">
        <v>-0.0036784541</v>
      </c>
      <c r="C5857" s="41" t="n">
        <v>1.0911641392</v>
      </c>
      <c r="D5857" s="42" t="n">
        <f aca="false">$B$5*A5857</f>
        <v>1.708797162259</v>
      </c>
      <c r="E5857" s="42" t="n">
        <f aca="false">$D$5*A5857+$F$5*B5857</f>
        <v>1.58514252495029</v>
      </c>
      <c r="F5857" s="43" t="n">
        <f aca="false">Inputs!$B$5*D5857+Inputs!$B$6*E5857</f>
        <v>91622.5899783849</v>
      </c>
      <c r="G5857" s="43" t="n">
        <f aca="false">F5857*SQRT(($B$6-2)/C5857)</f>
        <v>124043.07385378</v>
      </c>
    </row>
    <row r="5858" customFormat="false" ht="15" hidden="false" customHeight="false" outlineLevel="0" collapsed="false">
      <c r="A5858" s="41" t="n">
        <v>0.2203538328</v>
      </c>
      <c r="B5858" s="41" t="n">
        <v>-0.2486668921</v>
      </c>
      <c r="C5858" s="41" t="n">
        <v>10.0304186339</v>
      </c>
      <c r="D5858" s="42" t="n">
        <f aca="false">$B$5*A5858</f>
        <v>0.562999203362316</v>
      </c>
      <c r="E5858" s="42" t="n">
        <f aca="false">$D$5*A5858+$F$5*B5858</f>
        <v>0.0949671448821611</v>
      </c>
      <c r="F5858" s="43" t="n">
        <f aca="false">Inputs!$B$5*D5858+Inputs!$B$6*E5858</f>
        <v>51551.5630921235</v>
      </c>
      <c r="G5858" s="43" t="n">
        <f aca="false">F5858*SQRT(($B$6-2)/C5858)</f>
        <v>23019.5752668481</v>
      </c>
    </row>
    <row r="5859" customFormat="false" ht="15" hidden="false" customHeight="false" outlineLevel="0" collapsed="false">
      <c r="A5859" s="41" t="n">
        <v>-0.596258717</v>
      </c>
      <c r="B5859" s="41" t="n">
        <v>1.6207646688</v>
      </c>
      <c r="C5859" s="41" t="n">
        <v>0.5460135072</v>
      </c>
      <c r="D5859" s="42" t="n">
        <f aca="false">$B$5*A5859</f>
        <v>-1.52342792681769</v>
      </c>
      <c r="E5859" s="42" t="n">
        <f aca="false">$D$5*A5859+$F$5*B5859</f>
        <v>1.37979626165661</v>
      </c>
      <c r="F5859" s="43" t="n">
        <f aca="false">Inputs!$B$5*D5859+Inputs!$B$6*E5859</f>
        <v>-221332.6057646</v>
      </c>
      <c r="G5859" s="43" t="n">
        <f aca="false">F5859*SQRT(($B$6-2)/C5859)</f>
        <v>-423602.682535279</v>
      </c>
    </row>
    <row r="5860" customFormat="false" ht="15" hidden="false" customHeight="false" outlineLevel="0" collapsed="false">
      <c r="A5860" s="41" t="n">
        <v>-1.0998611138</v>
      </c>
      <c r="B5860" s="41" t="n">
        <v>0.6863922592</v>
      </c>
      <c r="C5860" s="41" t="n">
        <v>2.9668861603</v>
      </c>
      <c r="D5860" s="42" t="n">
        <f aca="false">$B$5*A5860</f>
        <v>-2.81012099045544</v>
      </c>
      <c r="E5860" s="42" t="n">
        <f aca="false">$D$5*A5860+$F$5*B5860</f>
        <v>-1.4319921540366</v>
      </c>
      <c r="F5860" s="43" t="n">
        <f aca="false">Inputs!$B$5*D5860+Inputs!$B$6*E5860</f>
        <v>-209412.491343714</v>
      </c>
      <c r="G5860" s="43" t="n">
        <f aca="false">F5860*SQRT(($B$6-2)/C5860)</f>
        <v>-171936.127136681</v>
      </c>
    </row>
    <row r="5861" customFormat="false" ht="15" hidden="false" customHeight="false" outlineLevel="0" collapsed="false">
      <c r="A5861" s="41" t="n">
        <v>0.5242282857</v>
      </c>
      <c r="B5861" s="41" t="n">
        <v>-1.5790132976</v>
      </c>
      <c r="C5861" s="41" t="n">
        <v>6.0626338424</v>
      </c>
      <c r="D5861" s="42" t="n">
        <f aca="false">$B$5*A5861</f>
        <v>1.3393917567886</v>
      </c>
      <c r="E5861" s="42" t="n">
        <f aca="false">$D$5*A5861+$F$5*B5861</f>
        <v>-1.47910505430286</v>
      </c>
      <c r="F5861" s="43" t="n">
        <f aca="false">Inputs!$B$5*D5861+Inputs!$B$6*E5861</f>
        <v>207894.428394003</v>
      </c>
      <c r="G5861" s="43" t="n">
        <f aca="false">F5861*SQRT(($B$6-2)/C5861)</f>
        <v>119406.282732554</v>
      </c>
    </row>
    <row r="5862" customFormat="false" ht="15" hidden="false" customHeight="false" outlineLevel="0" collapsed="false">
      <c r="A5862" s="41" t="n">
        <v>-0.83078033</v>
      </c>
      <c r="B5862" s="41" t="n">
        <v>-0.6626905609</v>
      </c>
      <c r="C5862" s="41" t="n">
        <v>7.8518715791</v>
      </c>
      <c r="D5862" s="42" t="n">
        <f aca="false">$B$5*A5862</f>
        <v>-2.12262549743624</v>
      </c>
      <c r="E5862" s="42" t="n">
        <f aca="false">$D$5*A5862+$F$5*B5862</f>
        <v>-3.121211942694</v>
      </c>
      <c r="F5862" s="43" t="n">
        <f aca="false">Inputs!$B$5*D5862+Inputs!$B$6*E5862</f>
        <v>-56201.952608924</v>
      </c>
      <c r="G5862" s="43" t="n">
        <f aca="false">F5862*SQRT(($B$6-2)/C5862)</f>
        <v>-28364.805393509</v>
      </c>
    </row>
    <row r="5863" customFormat="false" ht="15" hidden="false" customHeight="false" outlineLevel="0" collapsed="false">
      <c r="A5863" s="41" t="n">
        <v>0.5645841133</v>
      </c>
      <c r="B5863" s="41" t="n">
        <v>-0.3670351059</v>
      </c>
      <c r="C5863" s="41" t="n">
        <v>5.1622096345</v>
      </c>
      <c r="D5863" s="42" t="n">
        <f aca="false">$B$5*A5863</f>
        <v>1.44250001000627</v>
      </c>
      <c r="E5863" s="42" t="n">
        <f aca="false">$D$5*A5863+$F$5*B5863</f>
        <v>0.709701683617231</v>
      </c>
      <c r="F5863" s="43" t="n">
        <f aca="false">Inputs!$B$5*D5863+Inputs!$B$6*E5863</f>
        <v>108764.916819765</v>
      </c>
      <c r="G5863" s="43" t="n">
        <f aca="false">F5863*SQRT(($B$6-2)/C5863)</f>
        <v>67699.5857650606</v>
      </c>
    </row>
    <row r="5864" customFormat="false" ht="15" hidden="false" customHeight="false" outlineLevel="0" collapsed="false">
      <c r="A5864" s="41" t="n">
        <v>-0.0855898066</v>
      </c>
      <c r="B5864" s="41" t="n">
        <v>-1.457647357</v>
      </c>
      <c r="C5864" s="41" t="n">
        <v>6.3275611018</v>
      </c>
      <c r="D5864" s="42" t="n">
        <f aca="false">$B$5*A5864</f>
        <v>-0.218680076127701</v>
      </c>
      <c r="E5864" s="42" t="n">
        <f aca="false">$D$5*A5864+$F$5*B5864</f>
        <v>-2.72065280813635</v>
      </c>
      <c r="F5864" s="43" t="n">
        <f aca="false">Inputs!$B$5*D5864+Inputs!$B$6*E5864</f>
        <v>114164.632794048</v>
      </c>
      <c r="G5864" s="43" t="n">
        <f aca="false">F5864*SQRT(($B$6-2)/C5864)</f>
        <v>64184.2407413354</v>
      </c>
    </row>
    <row r="5865" customFormat="false" ht="15" hidden="false" customHeight="false" outlineLevel="0" collapsed="false">
      <c r="A5865" s="41" t="n">
        <v>2.3259117167</v>
      </c>
      <c r="B5865" s="41" t="n">
        <v>0.0711956187</v>
      </c>
      <c r="C5865" s="41" t="n">
        <v>5.6262202859</v>
      </c>
      <c r="D5865" s="42" t="n">
        <f aca="false">$B$5*A5865</f>
        <v>5.94265335417019</v>
      </c>
      <c r="E5865" s="42" t="n">
        <f aca="false">$D$5*A5865+$F$5*B5865</f>
        <v>5.65764783148653</v>
      </c>
      <c r="F5865" s="43" t="n">
        <f aca="false">Inputs!$B$5*D5865+Inputs!$B$6*E5865</f>
        <v>311382.943842692</v>
      </c>
      <c r="G5865" s="43" t="n">
        <f aca="false">F5865*SQRT(($B$6-2)/C5865)</f>
        <v>185652.777885972</v>
      </c>
    </row>
    <row r="5866" customFormat="false" ht="15" hidden="false" customHeight="false" outlineLevel="0" collapsed="false">
      <c r="A5866" s="41" t="n">
        <v>0.4990008973</v>
      </c>
      <c r="B5866" s="41" t="n">
        <v>-0.5406254886</v>
      </c>
      <c r="C5866" s="41" t="n">
        <v>3.5266380903</v>
      </c>
      <c r="D5866" s="42" t="n">
        <f aca="false">$B$5*A5866</f>
        <v>1.27493633347403</v>
      </c>
      <c r="E5866" s="42" t="n">
        <f aca="false">$D$5*A5866+$F$5*B5866</f>
        <v>0.253894447859248</v>
      </c>
      <c r="F5866" s="43" t="n">
        <f aca="false">Inputs!$B$5*D5866+Inputs!$B$6*E5866</f>
        <v>114798.91095444</v>
      </c>
      <c r="G5866" s="43" t="n">
        <f aca="false">F5866*SQRT(($B$6-2)/C5866)</f>
        <v>86451.4573982031</v>
      </c>
    </row>
    <row r="5867" customFormat="false" ht="15" hidden="false" customHeight="false" outlineLevel="0" collapsed="false">
      <c r="A5867" s="41" t="n">
        <v>-0.6526273271</v>
      </c>
      <c r="B5867" s="41" t="n">
        <v>1.912684655</v>
      </c>
      <c r="C5867" s="41" t="n">
        <v>1.6599165878</v>
      </c>
      <c r="D5867" s="42" t="n">
        <f aca="false">$B$5*A5867</f>
        <v>-1.6674484876479</v>
      </c>
      <c r="E5867" s="42" t="n">
        <f aca="false">$D$5*A5867+$F$5*B5867</f>
        <v>1.74973339199612</v>
      </c>
      <c r="F5867" s="43" t="n">
        <f aca="false">Inputs!$B$5*D5867+Inputs!$B$6*E5867</f>
        <v>-254231.518364596</v>
      </c>
      <c r="G5867" s="43" t="n">
        <f aca="false">F5867*SQRT(($B$6-2)/C5867)</f>
        <v>-279062.356087873</v>
      </c>
    </row>
    <row r="5868" customFormat="false" ht="15" hidden="false" customHeight="false" outlineLevel="0" collapsed="false">
      <c r="A5868" s="41" t="n">
        <v>-1.916721607</v>
      </c>
      <c r="B5868" s="41" t="n">
        <v>0.2786470684</v>
      </c>
      <c r="C5868" s="41" t="n">
        <v>2.4621810765</v>
      </c>
      <c r="D5868" s="42" t="n">
        <f aca="false">$B$5*A5868</f>
        <v>-4.89718161057709</v>
      </c>
      <c r="E5868" s="42" t="n">
        <f aca="false">$D$5*A5868+$F$5*B5868</f>
        <v>-4.07985514370279</v>
      </c>
      <c r="F5868" s="43" t="n">
        <f aca="false">Inputs!$B$5*D5868+Inputs!$B$6*E5868</f>
        <v>-285725.403872569</v>
      </c>
      <c r="G5868" s="43" t="n">
        <f aca="false">F5868*SQRT(($B$6-2)/C5868)</f>
        <v>-257515.786949407</v>
      </c>
    </row>
    <row r="5869" customFormat="false" ht="15" hidden="false" customHeight="false" outlineLevel="0" collapsed="false">
      <c r="A5869" s="41" t="n">
        <v>-1.2115038911</v>
      </c>
      <c r="B5869" s="41" t="n">
        <v>-0.4050011544</v>
      </c>
      <c r="C5869" s="41" t="n">
        <v>1.2906002628</v>
      </c>
      <c r="D5869" s="42" t="n">
        <f aca="false">$B$5*A5869</f>
        <v>-3.09536583454266</v>
      </c>
      <c r="E5869" s="42" t="n">
        <f aca="false">$D$5*A5869+$F$5*B5869</f>
        <v>-3.5822133644213</v>
      </c>
      <c r="F5869" s="43" t="n">
        <f aca="false">Inputs!$B$5*D5869+Inputs!$B$6*E5869</f>
        <v>-130425.915233201</v>
      </c>
      <c r="G5869" s="43" t="n">
        <f aca="false">F5869*SQRT(($B$6-2)/C5869)</f>
        <v>-162361.485508962</v>
      </c>
    </row>
    <row r="5870" customFormat="false" ht="15" hidden="false" customHeight="false" outlineLevel="0" collapsed="false">
      <c r="A5870" s="41" t="n">
        <v>-0.6380944677</v>
      </c>
      <c r="B5870" s="41" t="n">
        <v>-0.9859776834</v>
      </c>
      <c r="C5870" s="41" t="n">
        <v>3.7586335026</v>
      </c>
      <c r="D5870" s="42" t="n">
        <f aca="false">$B$5*A5870</f>
        <v>-1.63031735105359</v>
      </c>
      <c r="E5870" s="42" t="n">
        <f aca="false">$D$5*A5870+$F$5*B5870</f>
        <v>-3.2209332251822</v>
      </c>
      <c r="F5870" s="43" t="n">
        <f aca="false">Inputs!$B$5*D5870+Inputs!$B$6*E5870</f>
        <v>-1985.07384624879</v>
      </c>
      <c r="G5870" s="43" t="n">
        <f aca="false">F5870*SQRT(($B$6-2)/C5870)</f>
        <v>-1448.02705079147</v>
      </c>
    </row>
    <row r="5871" customFormat="false" ht="15" hidden="false" customHeight="false" outlineLevel="0" collapsed="false">
      <c r="A5871" s="41" t="n">
        <v>0.0354417297</v>
      </c>
      <c r="B5871" s="41" t="n">
        <v>-2.5680291473</v>
      </c>
      <c r="C5871" s="41" t="n">
        <v>1.6334219821</v>
      </c>
      <c r="D5871" s="42" t="n">
        <f aca="false">$B$5*A5871</f>
        <v>0.0905528410072771</v>
      </c>
      <c r="E5871" s="42" t="n">
        <f aca="false">$D$5*A5871+$F$5*B5871</f>
        <v>-4.34999312741766</v>
      </c>
      <c r="F5871" s="43" t="n">
        <f aca="false">Inputs!$B$5*D5871+Inputs!$B$6*E5871</f>
        <v>226554.940471611</v>
      </c>
      <c r="G5871" s="43" t="n">
        <f aca="false">F5871*SQRT(($B$6-2)/C5871)</f>
        <v>250691.343114554</v>
      </c>
    </row>
    <row r="5872" customFormat="false" ht="15" hidden="false" customHeight="false" outlineLevel="0" collapsed="false">
      <c r="A5872" s="41" t="n">
        <v>-0.3154884819</v>
      </c>
      <c r="B5872" s="41" t="n">
        <v>-0.0902899753</v>
      </c>
      <c r="C5872" s="41" t="n">
        <v>3.0363989487</v>
      </c>
      <c r="D5872" s="42" t="n">
        <f aca="false">$B$5*A5872</f>
        <v>-0.806066142452351</v>
      </c>
      <c r="E5872" s="42" t="n">
        <f aca="false">$D$5*A5872+$F$5*B5872</f>
        <v>-0.9066402551088</v>
      </c>
      <c r="F5872" s="43" t="n">
        <f aca="false">Inputs!$B$5*D5872+Inputs!$B$6*E5872</f>
        <v>-35274.6014897951</v>
      </c>
      <c r="G5872" s="43" t="n">
        <f aca="false">F5872*SQRT(($B$6-2)/C5872)</f>
        <v>-28628.4409425259</v>
      </c>
    </row>
    <row r="5873" customFormat="false" ht="15" hidden="false" customHeight="false" outlineLevel="0" collapsed="false">
      <c r="A5873" s="41" t="n">
        <v>-1.3592765464</v>
      </c>
      <c r="B5873" s="41" t="n">
        <v>1.5132187214</v>
      </c>
      <c r="C5873" s="41" t="n">
        <v>2.7835608654</v>
      </c>
      <c r="D5873" s="42" t="n">
        <f aca="false">$B$5*A5873</f>
        <v>-3.47292172343044</v>
      </c>
      <c r="E5873" s="42" t="n">
        <f aca="false">$D$5*A5873+$F$5*B5873</f>
        <v>-0.621576031685071</v>
      </c>
      <c r="F5873" s="43" t="n">
        <f aca="false">Inputs!$B$5*D5873+Inputs!$B$6*E5873</f>
        <v>-316213.370758791</v>
      </c>
      <c r="G5873" s="43" t="n">
        <f aca="false">F5873*SQRT(($B$6-2)/C5873)</f>
        <v>-268037.072850412</v>
      </c>
    </row>
    <row r="5874" customFormat="false" ht="15" hidden="false" customHeight="false" outlineLevel="0" collapsed="false">
      <c r="A5874" s="41" t="n">
        <v>-0.5944583748</v>
      </c>
      <c r="B5874" s="41" t="n">
        <v>-0.2374842425</v>
      </c>
      <c r="C5874" s="41" t="n">
        <v>4.260173077</v>
      </c>
      <c r="D5874" s="42" t="n">
        <f aca="false">$B$5*A5874</f>
        <v>-1.51882809203606</v>
      </c>
      <c r="E5874" s="42" t="n">
        <f aca="false">$D$5*A5874+$F$5*B5874</f>
        <v>-1.82464048537917</v>
      </c>
      <c r="F5874" s="43" t="n">
        <f aca="false">Inputs!$B$5*D5874+Inputs!$B$6*E5874</f>
        <v>-60650.7849346477</v>
      </c>
      <c r="G5874" s="43" t="n">
        <f aca="false">F5874*SQRT(($B$6-2)/C5874)</f>
        <v>-41556.3889030992</v>
      </c>
    </row>
    <row r="5875" customFormat="false" ht="15" hidden="false" customHeight="false" outlineLevel="0" collapsed="false">
      <c r="A5875" s="41" t="n">
        <v>-0.5922191639</v>
      </c>
      <c r="B5875" s="41" t="n">
        <v>-0.0815661204</v>
      </c>
      <c r="C5875" s="41" t="n">
        <v>3.0277257198</v>
      </c>
      <c r="D5875" s="42" t="n">
        <f aca="false">$B$5*A5875</f>
        <v>-1.51310695736442</v>
      </c>
      <c r="E5875" s="42" t="n">
        <f aca="false">$D$5*A5875+$F$5*B5875</f>
        <v>-1.55008134907211</v>
      </c>
      <c r="F5875" s="43" t="n">
        <f aca="false">Inputs!$B$5*D5875+Inputs!$B$6*E5875</f>
        <v>-73806.6282828368</v>
      </c>
      <c r="G5875" s="43" t="n">
        <f aca="false">F5875*SQRT(($B$6-2)/C5875)</f>
        <v>-59986.3032443502</v>
      </c>
    </row>
    <row r="5876" customFormat="false" ht="15" hidden="false" customHeight="false" outlineLevel="0" collapsed="false">
      <c r="A5876" s="41" t="n">
        <v>1.3081440935</v>
      </c>
      <c r="B5876" s="41" t="n">
        <v>2.4730158039</v>
      </c>
      <c r="C5876" s="41" t="n">
        <v>3.2476888276</v>
      </c>
      <c r="D5876" s="42" t="n">
        <f aca="false">$B$5*A5876</f>
        <v>3.34227942924902</v>
      </c>
      <c r="E5876" s="42" t="n">
        <f aca="false">$D$5*A5876+$F$5*B5876</f>
        <v>7.38310983718384</v>
      </c>
      <c r="F5876" s="43" t="n">
        <f aca="false">Inputs!$B$5*D5876+Inputs!$B$6*E5876</f>
        <v>-34927.5489342897</v>
      </c>
      <c r="G5876" s="43" t="n">
        <f aca="false">F5876*SQRT(($B$6-2)/C5876)</f>
        <v>-27409.1711021106</v>
      </c>
    </row>
    <row r="5877" customFormat="false" ht="15" hidden="false" customHeight="false" outlineLevel="0" collapsed="false">
      <c r="A5877" s="41" t="n">
        <v>0.7456392037</v>
      </c>
      <c r="B5877" s="41" t="n">
        <v>1.087993767</v>
      </c>
      <c r="C5877" s="41" t="n">
        <v>0.9609253219</v>
      </c>
      <c r="D5877" s="42" t="n">
        <f aca="false">$B$5*A5877</f>
        <v>1.90509178962106</v>
      </c>
      <c r="E5877" s="42" t="n">
        <f aca="false">$D$5*A5877+$F$5*B5877</f>
        <v>3.65300106597499</v>
      </c>
      <c r="F5877" s="43" t="n">
        <f aca="false">Inputs!$B$5*D5877+Inputs!$B$6*E5877</f>
        <v>7859.12566335642</v>
      </c>
      <c r="G5877" s="43" t="n">
        <f aca="false">F5877*SQRT(($B$6-2)/C5877)</f>
        <v>11338.2077906961</v>
      </c>
    </row>
    <row r="5878" customFormat="false" ht="15" hidden="false" customHeight="false" outlineLevel="0" collapsed="false">
      <c r="A5878" s="41" t="n">
        <v>1.7164274815</v>
      </c>
      <c r="B5878" s="41" t="n">
        <v>0.2488710768</v>
      </c>
      <c r="C5878" s="41" t="n">
        <v>2.0224761818</v>
      </c>
      <c r="D5878" s="42" t="n">
        <f aca="false">$B$5*A5878</f>
        <v>4.38543451881217</v>
      </c>
      <c r="E5878" s="42" t="n">
        <f aca="false">$D$5*A5878+$F$5*B5878</f>
        <v>4.51412666146847</v>
      </c>
      <c r="F5878" s="43" t="n">
        <f aca="false">Inputs!$B$5*D5878+Inputs!$B$6*E5878</f>
        <v>212837.118807794</v>
      </c>
      <c r="G5878" s="43" t="n">
        <f aca="false">F5878*SQRT(($B$6-2)/C5878)</f>
        <v>211651.163956083</v>
      </c>
    </row>
    <row r="5879" customFormat="false" ht="15" hidden="false" customHeight="false" outlineLevel="0" collapsed="false">
      <c r="A5879" s="41" t="n">
        <v>1.5702508736</v>
      </c>
      <c r="B5879" s="41" t="n">
        <v>0.7924011324</v>
      </c>
      <c r="C5879" s="41" t="n">
        <v>0.0365591208</v>
      </c>
      <c r="D5879" s="42" t="n">
        <f aca="false">$B$5*A5879</f>
        <v>4.01195649597877</v>
      </c>
      <c r="E5879" s="42" t="n">
        <f aca="false">$D$5*A5879+$F$5*B5879</f>
        <v>5.10482404104319</v>
      </c>
      <c r="F5879" s="43" t="n">
        <f aca="false">Inputs!$B$5*D5879+Inputs!$B$6*E5879</f>
        <v>145954.447545718</v>
      </c>
      <c r="G5879" s="43" t="n">
        <f aca="false">F5879*SQRT(($B$6-2)/C5879)</f>
        <v>1079529.36350267</v>
      </c>
    </row>
    <row r="5880" customFormat="false" ht="15" hidden="false" customHeight="false" outlineLevel="0" collapsed="false">
      <c r="A5880" s="41" t="n">
        <v>0.1439873593</v>
      </c>
      <c r="B5880" s="41" t="n">
        <v>0.3503410345</v>
      </c>
      <c r="C5880" s="41" t="n">
        <v>4.9974100907</v>
      </c>
      <c r="D5880" s="42" t="n">
        <f aca="false">$B$5*A5880</f>
        <v>0.367884540740984</v>
      </c>
      <c r="E5880" s="42" t="n">
        <f aca="false">$D$5*A5880+$F$5*B5880</f>
        <v>0.947579970831766</v>
      </c>
      <c r="F5880" s="43" t="n">
        <f aca="false">Inputs!$B$5*D5880+Inputs!$B$6*E5880</f>
        <v>-10590.5444674899</v>
      </c>
      <c r="G5880" s="43" t="n">
        <f aca="false">F5880*SQRT(($B$6-2)/C5880)</f>
        <v>-6699.78384371768</v>
      </c>
    </row>
    <row r="5881" customFormat="false" ht="15" hidden="false" customHeight="false" outlineLevel="0" collapsed="false">
      <c r="A5881" s="41" t="n">
        <v>-1.8214169634</v>
      </c>
      <c r="B5881" s="41" t="n">
        <v>0.2921192604</v>
      </c>
      <c r="C5881" s="41" t="n">
        <v>2.6492517078</v>
      </c>
      <c r="D5881" s="42" t="n">
        <f aca="false">$B$5*A5881</f>
        <v>-4.65368033927299</v>
      </c>
      <c r="E5881" s="42" t="n">
        <f aca="false">$D$5*A5881+$F$5*B5881</f>
        <v>-3.82980634280719</v>
      </c>
      <c r="F5881" s="43" t="n">
        <f aca="false">Inputs!$B$5*D5881+Inputs!$B$6*E5881</f>
        <v>-273877.71678694</v>
      </c>
      <c r="G5881" s="43" t="n">
        <f aca="false">F5881*SQRT(($B$6-2)/C5881)</f>
        <v>-237963.35592096</v>
      </c>
    </row>
    <row r="5882" customFormat="false" ht="15" hidden="false" customHeight="false" outlineLevel="0" collapsed="false">
      <c r="A5882" s="41" t="n">
        <v>-1.5437475204</v>
      </c>
      <c r="B5882" s="41" t="n">
        <v>-1.6252691516</v>
      </c>
      <c r="C5882" s="41" t="n">
        <v>2.3568321266</v>
      </c>
      <c r="D5882" s="42" t="n">
        <f aca="false">$B$5*A5882</f>
        <v>-3.94424101062312</v>
      </c>
      <c r="E5882" s="42" t="n">
        <f aca="false">$D$5*A5882+$F$5*B5882</f>
        <v>-6.47990713584514</v>
      </c>
      <c r="F5882" s="43" t="n">
        <f aca="false">Inputs!$B$5*D5882+Inputs!$B$6*E5882</f>
        <v>-70428.7442700551</v>
      </c>
      <c r="G5882" s="43" t="n">
        <f aca="false">F5882*SQRT(($B$6-2)/C5882)</f>
        <v>-64878.4727787524</v>
      </c>
    </row>
    <row r="5883" customFormat="false" ht="15" hidden="false" customHeight="false" outlineLevel="0" collapsed="false">
      <c r="A5883" s="41" t="n">
        <v>0.192878689</v>
      </c>
      <c r="B5883" s="41" t="n">
        <v>-1.1140785952</v>
      </c>
      <c r="C5883" s="41" t="n">
        <v>3.8457167252</v>
      </c>
      <c r="D5883" s="42" t="n">
        <f aca="false">$B$5*A5883</f>
        <v>0.492800814366265</v>
      </c>
      <c r="E5883" s="42" t="n">
        <f aca="false">$D$5*A5883+$F$5*B5883</f>
        <v>-1.46475714658576</v>
      </c>
      <c r="F5883" s="43" t="n">
        <f aca="false">Inputs!$B$5*D5883+Inputs!$B$6*E5883</f>
        <v>122517.938765915</v>
      </c>
      <c r="G5883" s="43" t="n">
        <f aca="false">F5883*SQRT(($B$6-2)/C5883)</f>
        <v>88353.9629975108</v>
      </c>
    </row>
    <row r="5884" customFormat="false" ht="15" hidden="false" customHeight="false" outlineLevel="0" collapsed="false">
      <c r="A5884" s="41" t="n">
        <v>-0.0071137513</v>
      </c>
      <c r="B5884" s="41" t="n">
        <v>0.1384345193</v>
      </c>
      <c r="C5884" s="41" t="n">
        <v>3.4348588921</v>
      </c>
      <c r="D5884" s="42" t="n">
        <f aca="false">$B$5*A5884</f>
        <v>-0.0181754783382994</v>
      </c>
      <c r="E5884" s="42" t="n">
        <f aca="false">$D$5*A5884+$F$5*B5884</f>
        <v>0.222113228890354</v>
      </c>
      <c r="F5884" s="43" t="n">
        <f aca="false">Inputs!$B$5*D5884+Inputs!$B$6*E5884</f>
        <v>-12923.2092783476</v>
      </c>
      <c r="G5884" s="43" t="n">
        <f aca="false">F5884*SQRT(($B$6-2)/C5884)</f>
        <v>-9861.22629187904</v>
      </c>
    </row>
    <row r="5885" customFormat="false" ht="15" hidden="false" customHeight="false" outlineLevel="0" collapsed="false">
      <c r="A5885" s="41" t="n">
        <v>0.1830496008</v>
      </c>
      <c r="B5885" s="41" t="n">
        <v>-0.904121407</v>
      </c>
      <c r="C5885" s="41" t="n">
        <v>3.7843152319</v>
      </c>
      <c r="D5885" s="42" t="n">
        <f aca="false">$B$5*A5885</f>
        <v>0.467687709883075</v>
      </c>
      <c r="E5885" s="42" t="n">
        <f aca="false">$D$5*A5885+$F$5*B5885</f>
        <v>-1.1256039354776</v>
      </c>
      <c r="F5885" s="43" t="n">
        <f aca="false">Inputs!$B$5*D5885+Inputs!$B$6*E5885</f>
        <v>103048.967762187</v>
      </c>
      <c r="G5885" s="43" t="n">
        <f aca="false">F5885*SQRT(($B$6-2)/C5885)</f>
        <v>74914.3457015195</v>
      </c>
    </row>
    <row r="5886" customFormat="false" ht="15" hidden="false" customHeight="false" outlineLevel="0" collapsed="false">
      <c r="A5886" s="41" t="n">
        <v>0.8986823825</v>
      </c>
      <c r="B5886" s="41" t="n">
        <v>-0.0892352365</v>
      </c>
      <c r="C5886" s="41" t="n">
        <v>4.2789043344</v>
      </c>
      <c r="D5886" s="42" t="n">
        <f aca="false">$B$5*A5886</f>
        <v>2.29611375029937</v>
      </c>
      <c r="E5886" s="42" t="n">
        <f aca="false">$D$5*A5886+$F$5*B5886</f>
        <v>1.98440721328546</v>
      </c>
      <c r="F5886" s="43" t="n">
        <f aca="false">Inputs!$B$5*D5886+Inputs!$B$6*E5886</f>
        <v>130391.014365664</v>
      </c>
      <c r="G5886" s="43" t="n">
        <f aca="false">F5886*SQRT(($B$6-2)/C5886)</f>
        <v>89144.8735550392</v>
      </c>
    </row>
    <row r="5887" customFormat="false" ht="15" hidden="false" customHeight="false" outlineLevel="0" collapsed="false">
      <c r="A5887" s="41" t="n">
        <v>0.4410756802</v>
      </c>
      <c r="B5887" s="41" t="n">
        <v>-1.1964396139</v>
      </c>
      <c r="C5887" s="41" t="n">
        <v>2.9734808487</v>
      </c>
      <c r="D5887" s="42" t="n">
        <f aca="false">$B$5*A5887</f>
        <v>1.12693867594524</v>
      </c>
      <c r="E5887" s="42" t="n">
        <f aca="false">$D$5*A5887+$F$5*B5887</f>
        <v>-1.01636703277392</v>
      </c>
      <c r="F5887" s="43" t="n">
        <f aca="false">Inputs!$B$5*D5887+Inputs!$B$6*E5887</f>
        <v>163512.21923322</v>
      </c>
      <c r="G5887" s="43" t="n">
        <f aca="false">F5887*SQRT(($B$6-2)/C5887)</f>
        <v>134101.19190838</v>
      </c>
    </row>
    <row r="5888" customFormat="false" ht="15" hidden="false" customHeight="false" outlineLevel="0" collapsed="false">
      <c r="A5888" s="41" t="n">
        <v>-0.1783275568</v>
      </c>
      <c r="B5888" s="41" t="n">
        <v>1.0972944833</v>
      </c>
      <c r="C5888" s="41" t="n">
        <v>1.2687061584</v>
      </c>
      <c r="D5888" s="42" t="n">
        <f aca="false">$B$5*A5888</f>
        <v>-0.455622991169265</v>
      </c>
      <c r="E5888" s="42" t="n">
        <f aca="false">$D$5*A5888+$F$5*B5888</f>
        <v>1.47040097308979</v>
      </c>
      <c r="F5888" s="43" t="n">
        <f aca="false">Inputs!$B$5*D5888+Inputs!$B$6*E5888</f>
        <v>-119082.347771416</v>
      </c>
      <c r="G5888" s="43" t="n">
        <f aca="false">F5888*SQRT(($B$6-2)/C5888)</f>
        <v>-149514.000611737</v>
      </c>
    </row>
    <row r="5889" customFormat="false" ht="15" hidden="false" customHeight="false" outlineLevel="0" collapsed="false">
      <c r="A5889" s="41" t="n">
        <v>0.9701776318</v>
      </c>
      <c r="B5889" s="41" t="n">
        <v>-0.7972926829</v>
      </c>
      <c r="C5889" s="41" t="n">
        <v>1.0780845708</v>
      </c>
      <c r="D5889" s="42" t="n">
        <f aca="false">$B$5*A5889</f>
        <v>2.47878254207221</v>
      </c>
      <c r="E5889" s="42" t="n">
        <f aca="false">$D$5*A5889+$F$5*B5889</f>
        <v>0.931902238719443</v>
      </c>
      <c r="F5889" s="43" t="n">
        <f aca="false">Inputs!$B$5*D5889+Inputs!$B$6*E5889</f>
        <v>201283.142271249</v>
      </c>
      <c r="G5889" s="43" t="n">
        <f aca="false">F5889*SQRT(($B$6-2)/C5889)</f>
        <v>274154.883414341</v>
      </c>
    </row>
    <row r="5890" customFormat="false" ht="15" hidden="false" customHeight="false" outlineLevel="0" collapsed="false">
      <c r="A5890" s="41" t="n">
        <v>-0.5455581906</v>
      </c>
      <c r="B5890" s="41" t="n">
        <v>-0.9886867301</v>
      </c>
      <c r="C5890" s="41" t="n">
        <v>1.8866065822</v>
      </c>
      <c r="D5890" s="42" t="n">
        <f aca="false">$B$5*A5890</f>
        <v>-1.39388919535774</v>
      </c>
      <c r="E5890" s="42" t="n">
        <f aca="false">$D$5*A5890+$F$5*B5890</f>
        <v>-3.00541285809638</v>
      </c>
      <c r="F5890" s="43" t="n">
        <f aca="false">Inputs!$B$5*D5890+Inputs!$B$6*E5890</f>
        <v>10881.7233690448</v>
      </c>
      <c r="G5890" s="43" t="n">
        <f aca="false">F5890*SQRT(($B$6-2)/C5890)</f>
        <v>11203.9717836773</v>
      </c>
    </row>
    <row r="5891" customFormat="false" ht="15" hidden="false" customHeight="false" outlineLevel="0" collapsed="false">
      <c r="A5891" s="41" t="n">
        <v>-0.6564129183</v>
      </c>
      <c r="B5891" s="41" t="n">
        <v>-1.3990675407</v>
      </c>
      <c r="C5891" s="41" t="n">
        <v>9.1504620187</v>
      </c>
      <c r="D5891" s="42" t="n">
        <f aca="false">$B$5*A5891</f>
        <v>-1.67712059002421</v>
      </c>
      <c r="E5891" s="42" t="n">
        <f aca="false">$D$5*A5891+$F$5*B5891</f>
        <v>-3.9778241667337</v>
      </c>
      <c r="F5891" s="43" t="n">
        <f aca="false">Inputs!$B$5*D5891+Inputs!$B$6*E5891</f>
        <v>31179.1493342634</v>
      </c>
      <c r="G5891" s="43" t="n">
        <f aca="false">F5891*SQRT(($B$6-2)/C5891)</f>
        <v>14576.6507552919</v>
      </c>
    </row>
    <row r="5892" customFormat="false" ht="15" hidden="false" customHeight="false" outlineLevel="0" collapsed="false">
      <c r="A5892" s="41" t="n">
        <v>-0.1381758724</v>
      </c>
      <c r="B5892" s="41" t="n">
        <v>0.6331383982</v>
      </c>
      <c r="C5892" s="41" t="n">
        <v>3.3214176901</v>
      </c>
      <c r="D5892" s="42" t="n">
        <f aca="false">$B$5*A5892</f>
        <v>-0.353036319344172</v>
      </c>
      <c r="E5892" s="42" t="n">
        <f aca="false">$D$5*A5892+$F$5*B5892</f>
        <v>0.764466532171146</v>
      </c>
      <c r="F5892" s="43" t="n">
        <f aca="false">Inputs!$B$5*D5892+Inputs!$B$6*E5892</f>
        <v>-73526.9585429744</v>
      </c>
      <c r="G5892" s="43" t="n">
        <f aca="false">F5892*SQRT(($B$6-2)/C5892)</f>
        <v>-57055.8069816108</v>
      </c>
    </row>
    <row r="5893" customFormat="false" ht="15" hidden="false" customHeight="false" outlineLevel="0" collapsed="false">
      <c r="A5893" s="41" t="n">
        <v>-0.7850528638</v>
      </c>
      <c r="B5893" s="41" t="n">
        <v>-0.0906062827</v>
      </c>
      <c r="C5893" s="41" t="n">
        <v>4.6820583075</v>
      </c>
      <c r="D5893" s="42" t="n">
        <f aca="false">$B$5*A5893</f>
        <v>-2.00579282556825</v>
      </c>
      <c r="E5893" s="42" t="n">
        <f aca="false">$D$5*A5893+$F$5*B5893</f>
        <v>-2.02455612247088</v>
      </c>
      <c r="F5893" s="43" t="n">
        <f aca="false">Inputs!$B$5*D5893+Inputs!$B$6*E5893</f>
        <v>-99351.4764332806</v>
      </c>
      <c r="G5893" s="43" t="n">
        <f aca="false">F5893*SQRT(($B$6-2)/C5893)</f>
        <v>-64933.8142500532</v>
      </c>
    </row>
    <row r="5894" customFormat="false" ht="15" hidden="false" customHeight="false" outlineLevel="0" collapsed="false">
      <c r="A5894" s="41" t="n">
        <v>-0.2204984076</v>
      </c>
      <c r="B5894" s="41" t="n">
        <v>1.0551187316</v>
      </c>
      <c r="C5894" s="41" t="n">
        <v>2.4298387365</v>
      </c>
      <c r="D5894" s="42" t="n">
        <f aca="false">$B$5*A5894</f>
        <v>-0.563368588801144</v>
      </c>
      <c r="E5894" s="42" t="n">
        <f aca="false">$D$5*A5894+$F$5*B5894</f>
        <v>1.29722498883203</v>
      </c>
      <c r="F5894" s="43" t="n">
        <f aca="false">Inputs!$B$5*D5894+Inputs!$B$6*E5894</f>
        <v>-121198.108321716</v>
      </c>
      <c r="G5894" s="43" t="n">
        <f aca="false">F5894*SQRT(($B$6-2)/C5894)</f>
        <v>-109956.80535705</v>
      </c>
    </row>
    <row r="5895" customFormat="false" ht="15" hidden="false" customHeight="false" outlineLevel="0" collapsed="false">
      <c r="A5895" s="41" t="n">
        <v>-0.6115918368</v>
      </c>
      <c r="B5895" s="41" t="n">
        <v>-0.5752161077</v>
      </c>
      <c r="C5895" s="41" t="n">
        <v>2.8092554745</v>
      </c>
      <c r="D5895" s="42" t="n">
        <f aca="false">$B$5*A5895</f>
        <v>-1.56260371115857</v>
      </c>
      <c r="E5895" s="42" t="n">
        <f aca="false">$D$5*A5895+$F$5*B5895</f>
        <v>-2.44858765495823</v>
      </c>
      <c r="F5895" s="43" t="n">
        <f aca="false">Inputs!$B$5*D5895+Inputs!$B$6*E5895</f>
        <v>-33830.9883679456</v>
      </c>
      <c r="G5895" s="43" t="n">
        <f aca="false">F5895*SQRT(($B$6-2)/C5895)</f>
        <v>-28545.2641190098</v>
      </c>
    </row>
    <row r="5896" customFormat="false" ht="15" hidden="false" customHeight="false" outlineLevel="0" collapsed="false">
      <c r="A5896" s="41" t="n">
        <v>-0.8460211283</v>
      </c>
      <c r="B5896" s="41" t="n">
        <v>-1.1375095201</v>
      </c>
      <c r="C5896" s="41" t="n">
        <v>1.675382342</v>
      </c>
      <c r="D5896" s="42" t="n">
        <f aca="false">$B$5*A5896</f>
        <v>-2.1615654023722</v>
      </c>
      <c r="E5896" s="42" t="n">
        <f aca="false">$D$5*A5896+$F$5*B5896</f>
        <v>-3.97736971860812</v>
      </c>
      <c r="F5896" s="43" t="n">
        <f aca="false">Inputs!$B$5*D5896+Inputs!$B$6*E5896</f>
        <v>-17288.0543068135</v>
      </c>
      <c r="G5896" s="43" t="n">
        <f aca="false">F5896*SQRT(($B$6-2)/C5896)</f>
        <v>-18888.7904688163</v>
      </c>
    </row>
    <row r="5897" customFormat="false" ht="15" hidden="false" customHeight="false" outlineLevel="0" collapsed="false">
      <c r="A5897" s="41" t="n">
        <v>0.5291849914</v>
      </c>
      <c r="B5897" s="41" t="n">
        <v>-0.1351107963</v>
      </c>
      <c r="C5897" s="41" t="n">
        <v>4.829946939</v>
      </c>
      <c r="D5897" s="42" t="n">
        <f aca="false">$B$5*A5897</f>
        <v>1.35205603099223</v>
      </c>
      <c r="E5897" s="42" t="n">
        <f aca="false">$D$5*A5897+$F$5*B5897</f>
        <v>1.02594035678831</v>
      </c>
      <c r="F5897" s="43" t="n">
        <f aca="false">Inputs!$B$5*D5897+Inputs!$B$6*E5897</f>
        <v>83908.5852598079</v>
      </c>
      <c r="G5897" s="43" t="n">
        <f aca="false">F5897*SQRT(($B$6-2)/C5897)</f>
        <v>53994.5861396578</v>
      </c>
    </row>
    <row r="5898" customFormat="false" ht="15" hidden="false" customHeight="false" outlineLevel="0" collapsed="false">
      <c r="A5898" s="41" t="n">
        <v>0.0548098598</v>
      </c>
      <c r="B5898" s="41" t="n">
        <v>1.2746411562</v>
      </c>
      <c r="C5898" s="41" t="n">
        <v>2.6218279316</v>
      </c>
      <c r="D5898" s="42" t="n">
        <f aca="false">$B$5*A5898</f>
        <v>0.140037988047196</v>
      </c>
      <c r="E5898" s="42" t="n">
        <f aca="false">$D$5*A5898+$F$5*B5898</f>
        <v>2.33140429721158</v>
      </c>
      <c r="F5898" s="43" t="n">
        <f aca="false">Inputs!$B$5*D5898+Inputs!$B$6*E5898</f>
        <v>-102566.41605586</v>
      </c>
      <c r="G5898" s="43" t="n">
        <f aca="false">F5898*SQRT(($B$6-2)/C5898)</f>
        <v>-89581.4494701112</v>
      </c>
    </row>
    <row r="5899" customFormat="false" ht="15" hidden="false" customHeight="false" outlineLevel="0" collapsed="false">
      <c r="A5899" s="41" t="n">
        <v>1.3320807259</v>
      </c>
      <c r="B5899" s="41" t="n">
        <v>-1.6462343078</v>
      </c>
      <c r="C5899" s="41" t="n">
        <v>5.1743522953</v>
      </c>
      <c r="D5899" s="42" t="n">
        <f aca="false">$B$5*A5899</f>
        <v>3.40343699933136</v>
      </c>
      <c r="E5899" s="42" t="n">
        <f aca="false">$D$5*A5899+$F$5*B5899</f>
        <v>0.327177275322644</v>
      </c>
      <c r="F5899" s="43" t="n">
        <f aca="false">Inputs!$B$5*D5899+Inputs!$B$6*E5899</f>
        <v>323984.836167004</v>
      </c>
      <c r="G5899" s="43" t="n">
        <f aca="false">F5899*SQRT(($B$6-2)/C5899)</f>
        <v>201424.217236827</v>
      </c>
    </row>
    <row r="5900" customFormat="false" ht="15" hidden="false" customHeight="false" outlineLevel="0" collapsed="false">
      <c r="A5900" s="41" t="n">
        <v>0.6478346731</v>
      </c>
      <c r="B5900" s="41" t="n">
        <v>0.2256469257</v>
      </c>
      <c r="C5900" s="41" t="n">
        <v>0.3258361069</v>
      </c>
      <c r="D5900" s="42" t="n">
        <f aca="false">$B$5*A5900</f>
        <v>1.65520336193483</v>
      </c>
      <c r="E5900" s="42" t="n">
        <f aca="false">$D$5*A5900+$F$5*B5900</f>
        <v>1.93121405488436</v>
      </c>
      <c r="F5900" s="43" t="n">
        <f aca="false">Inputs!$B$5*D5900+Inputs!$B$6*E5900</f>
        <v>68959.6334492654</v>
      </c>
      <c r="G5900" s="43" t="n">
        <f aca="false">F5900*SQRT(($B$6-2)/C5900)</f>
        <v>170848.172675062</v>
      </c>
    </row>
    <row r="5901" customFormat="false" ht="15" hidden="false" customHeight="false" outlineLevel="0" collapsed="false">
      <c r="A5901" s="41" t="n">
        <v>-0.4615909991</v>
      </c>
      <c r="B5901" s="41" t="n">
        <v>0.327683687</v>
      </c>
      <c r="C5901" s="41" t="n">
        <v>5.3569785399</v>
      </c>
      <c r="D5901" s="42" t="n">
        <f aca="false">$B$5*A5901</f>
        <v>-1.17935486517444</v>
      </c>
      <c r="E5901" s="42" t="n">
        <f aca="false">$D$5*A5901+$F$5*B5901</f>
        <v>-0.53257036368231</v>
      </c>
      <c r="F5901" s="43" t="n">
        <f aca="false">Inputs!$B$5*D5901+Inputs!$B$6*E5901</f>
        <v>-91306.9683333287</v>
      </c>
      <c r="G5901" s="43" t="n">
        <f aca="false">F5901*SQRT(($B$6-2)/C5901)</f>
        <v>-55790.3348044557</v>
      </c>
    </row>
    <row r="5902" customFormat="false" ht="15" hidden="false" customHeight="false" outlineLevel="0" collapsed="false">
      <c r="A5902" s="41" t="n">
        <v>-1.7263832352</v>
      </c>
      <c r="B5902" s="41" t="n">
        <v>1.4626423428</v>
      </c>
      <c r="C5902" s="41" t="n">
        <v>1.4498810989</v>
      </c>
      <c r="D5902" s="42" t="n">
        <f aca="false">$B$5*A5902</f>
        <v>-4.41087125086602</v>
      </c>
      <c r="E5902" s="42" t="n">
        <f aca="false">$D$5*A5902+$F$5*B5902</f>
        <v>-1.58247111443135</v>
      </c>
      <c r="F5902" s="43" t="n">
        <f aca="false">Inputs!$B$5*D5902+Inputs!$B$6*E5902</f>
        <v>-361963.569365035</v>
      </c>
      <c r="G5902" s="43" t="n">
        <f aca="false">F5902*SQRT(($B$6-2)/C5902)</f>
        <v>-425122.08384175</v>
      </c>
    </row>
    <row r="5903" customFormat="false" ht="15" hidden="false" customHeight="false" outlineLevel="0" collapsed="false">
      <c r="A5903" s="41" t="n">
        <v>0.5149440971</v>
      </c>
      <c r="B5903" s="41" t="n">
        <v>-0.8651977448</v>
      </c>
      <c r="C5903" s="41" t="n">
        <v>1.6884773705</v>
      </c>
      <c r="D5903" s="42" t="n">
        <f aca="false">$B$5*A5903</f>
        <v>1.31567085881624</v>
      </c>
      <c r="E5903" s="42" t="n">
        <f aca="false">$D$5*A5903+$F$5*B5903</f>
        <v>-0.268620619504405</v>
      </c>
      <c r="F5903" s="43" t="n">
        <f aca="false">Inputs!$B$5*D5903+Inputs!$B$6*E5903</f>
        <v>144998.116856845</v>
      </c>
      <c r="G5903" s="43" t="n">
        <f aca="false">F5903*SQRT(($B$6-2)/C5903)</f>
        <v>157808.26226127</v>
      </c>
    </row>
    <row r="5904" customFormat="false" ht="15" hidden="false" customHeight="false" outlineLevel="0" collapsed="false">
      <c r="A5904" s="41" t="n">
        <v>-0.5854102218</v>
      </c>
      <c r="B5904" s="41" t="n">
        <v>-1.7031464755</v>
      </c>
      <c r="C5904" s="41" t="n">
        <v>6.2562404995</v>
      </c>
      <c r="D5904" s="42" t="n">
        <f aca="false">$B$5*A5904</f>
        <v>-1.49571025983786</v>
      </c>
      <c r="E5904" s="42" t="n">
        <f aca="false">$D$5*A5904+$F$5*B5904</f>
        <v>-4.33393359914167</v>
      </c>
      <c r="F5904" s="43" t="n">
        <f aca="false">Inputs!$B$5*D5904+Inputs!$B$6*E5904</f>
        <v>67125.6539732974</v>
      </c>
      <c r="G5904" s="43" t="n">
        <f aca="false">F5904*SQRT(($B$6-2)/C5904)</f>
        <v>37953.0611355179</v>
      </c>
    </row>
    <row r="5905" customFormat="false" ht="15" hidden="false" customHeight="false" outlineLevel="0" collapsed="false">
      <c r="A5905" s="41" t="n">
        <v>-0.3139572498</v>
      </c>
      <c r="B5905" s="41" t="n">
        <v>-0.4827319772</v>
      </c>
      <c r="C5905" s="41" t="n">
        <v>6.8651616161</v>
      </c>
      <c r="D5905" s="42" t="n">
        <f aca="false">$B$5*A5905</f>
        <v>-0.802153878065985</v>
      </c>
      <c r="E5905" s="42" t="n">
        <f aca="false">$D$5*A5905+$F$5*B5905</f>
        <v>-1.58064356564137</v>
      </c>
      <c r="F5905" s="43" t="n">
        <f aca="false">Inputs!$B$5*D5905+Inputs!$B$6*E5905</f>
        <v>-1183.20952453002</v>
      </c>
      <c r="G5905" s="43" t="n">
        <f aca="false">F5905*SQRT(($B$6-2)/C5905)</f>
        <v>-638.632876407232</v>
      </c>
    </row>
    <row r="5906" customFormat="false" ht="15" hidden="false" customHeight="false" outlineLevel="0" collapsed="false">
      <c r="A5906" s="41" t="n">
        <v>-1.3251103871</v>
      </c>
      <c r="B5906" s="41" t="n">
        <v>0.7767022337</v>
      </c>
      <c r="C5906" s="41" t="n">
        <v>3.5331389238</v>
      </c>
      <c r="D5906" s="42" t="n">
        <f aca="false">$B$5*A5906</f>
        <v>-3.38562793678091</v>
      </c>
      <c r="E5906" s="42" t="n">
        <f aca="false">$D$5*A5906+$F$5*B5906</f>
        <v>-1.81205034320219</v>
      </c>
      <c r="F5906" s="43" t="n">
        <f aca="false">Inputs!$B$5*D5906+Inputs!$B$6*E5906</f>
        <v>-247960.276517982</v>
      </c>
      <c r="G5906" s="43" t="n">
        <f aca="false">F5906*SQRT(($B$6-2)/C5906)</f>
        <v>-186559.235187207</v>
      </c>
    </row>
    <row r="5907" customFormat="false" ht="15" hidden="false" customHeight="false" outlineLevel="0" collapsed="false">
      <c r="A5907" s="41" t="n">
        <v>1.2767971897</v>
      </c>
      <c r="B5907" s="41" t="n">
        <v>-0.02736049</v>
      </c>
      <c r="C5907" s="41" t="n">
        <v>6.5452141659</v>
      </c>
      <c r="D5907" s="42" t="n">
        <f aca="false">$B$5*A5907</f>
        <v>3.26218877848511</v>
      </c>
      <c r="E5907" s="42" t="n">
        <f aca="false">$D$5*A5907+$F$5*B5907</f>
        <v>2.99100647353395</v>
      </c>
      <c r="F5907" s="43" t="n">
        <f aca="false">Inputs!$B$5*D5907+Inputs!$B$6*E5907</f>
        <v>176668.554171813</v>
      </c>
      <c r="G5907" s="43" t="n">
        <f aca="false">F5907*SQRT(($B$6-2)/C5907)</f>
        <v>97659.0110035806</v>
      </c>
    </row>
    <row r="5908" customFormat="false" ht="15" hidden="false" customHeight="false" outlineLevel="0" collapsed="false">
      <c r="A5908" s="41" t="n">
        <v>-0.3056468828</v>
      </c>
      <c r="B5908" s="41" t="n">
        <v>0.4349846021</v>
      </c>
      <c r="C5908" s="41" t="n">
        <v>2.0301576928</v>
      </c>
      <c r="D5908" s="42" t="n">
        <f aca="false">$B$5*A5908</f>
        <v>-0.780921072894427</v>
      </c>
      <c r="E5908" s="42" t="n">
        <f aca="false">$D$5*A5908+$F$5*B5908</f>
        <v>0.0237936060837739</v>
      </c>
      <c r="F5908" s="43" t="n">
        <f aca="false">Inputs!$B$5*D5908+Inputs!$B$6*E5908</f>
        <v>-79281.7875936314</v>
      </c>
      <c r="G5908" s="43" t="n">
        <f aca="false">F5908*SQRT(($B$6-2)/C5908)</f>
        <v>-78690.7247179508</v>
      </c>
    </row>
    <row r="5909" customFormat="false" ht="15" hidden="false" customHeight="false" outlineLevel="0" collapsed="false">
      <c r="A5909" s="41" t="n">
        <v>-0.0196389625</v>
      </c>
      <c r="B5909" s="41" t="n">
        <v>-1.0821792162</v>
      </c>
      <c r="C5909" s="41" t="n">
        <v>2.3483672559</v>
      </c>
      <c r="D5909" s="42" t="n">
        <f aca="false">$B$5*A5909</f>
        <v>-0.0501771178738598</v>
      </c>
      <c r="E5909" s="42" t="n">
        <f aca="false">$D$5*A5909+$F$5*B5909</f>
        <v>-1.91537948965075</v>
      </c>
      <c r="F5909" s="43" t="n">
        <f aca="false">Inputs!$B$5*D5909+Inputs!$B$6*E5909</f>
        <v>90751.2626951516</v>
      </c>
      <c r="G5909" s="43" t="n">
        <f aca="false">F5909*SQRT(($B$6-2)/C5909)</f>
        <v>83749.971159869</v>
      </c>
    </row>
    <row r="5910" customFormat="false" ht="15" hidden="false" customHeight="false" outlineLevel="0" collapsed="false">
      <c r="A5910" s="41" t="n">
        <v>-0.6526779866</v>
      </c>
      <c r="B5910" s="41" t="n">
        <v>-0.2964360067</v>
      </c>
      <c r="C5910" s="41" t="n">
        <v>7.9928505235</v>
      </c>
      <c r="D5910" s="42" t="n">
        <f aca="false">$B$5*A5910</f>
        <v>-1.66757792155781</v>
      </c>
      <c r="E5910" s="42" t="n">
        <f aca="false">$D$5*A5910+$F$5*B5910</f>
        <v>-2.06497379078743</v>
      </c>
      <c r="F5910" s="43" t="n">
        <f aca="false">Inputs!$B$5*D5910+Inputs!$B$6*E5910</f>
        <v>-63509.1026164093</v>
      </c>
      <c r="G5910" s="43" t="n">
        <f aca="false">F5910*SQRT(($B$6-2)/C5910)</f>
        <v>-31768.7501019924</v>
      </c>
    </row>
    <row r="5911" customFormat="false" ht="15" hidden="false" customHeight="false" outlineLevel="0" collapsed="false">
      <c r="A5911" s="41" t="n">
        <v>0.2481865945</v>
      </c>
      <c r="B5911" s="41" t="n">
        <v>0.0093367179</v>
      </c>
      <c r="C5911" s="41" t="n">
        <v>0.4709789547</v>
      </c>
      <c r="D5911" s="42" t="n">
        <f aca="false">$B$5*A5911</f>
        <v>0.634111298238812</v>
      </c>
      <c r="E5911" s="42" t="n">
        <f aca="false">$D$5*A5911+$F$5*B5911</f>
        <v>0.606703923072385</v>
      </c>
      <c r="F5911" s="43" t="n">
        <f aca="false">Inputs!$B$5*D5911+Inputs!$B$6*E5911</f>
        <v>33075.933670262</v>
      </c>
      <c r="G5911" s="43" t="n">
        <f aca="false">F5911*SQRT(($B$6-2)/C5911)</f>
        <v>68159.4942756692</v>
      </c>
    </row>
    <row r="5912" customFormat="false" ht="15" hidden="false" customHeight="false" outlineLevel="0" collapsed="false">
      <c r="A5912" s="41" t="n">
        <v>0.21036938</v>
      </c>
      <c r="B5912" s="41" t="n">
        <v>-1.5248279833</v>
      </c>
      <c r="C5912" s="41" t="n">
        <v>4.7591911519</v>
      </c>
      <c r="D5912" s="42" t="n">
        <f aca="false">$B$5*A5912</f>
        <v>0.537489145738264</v>
      </c>
      <c r="E5912" s="42" t="n">
        <f aca="false">$D$5*A5912+$F$5*B5912</f>
        <v>-2.13239569884797</v>
      </c>
      <c r="F5912" s="43" t="n">
        <f aca="false">Inputs!$B$5*D5912+Inputs!$B$6*E5912</f>
        <v>160368.699516225</v>
      </c>
      <c r="G5912" s="43" t="n">
        <f aca="false">F5912*SQRT(($B$6-2)/C5912)</f>
        <v>103960.421335888</v>
      </c>
    </row>
    <row r="5913" customFormat="false" ht="15" hidden="false" customHeight="false" outlineLevel="0" collapsed="false">
      <c r="A5913" s="41" t="n">
        <v>0.6652177441</v>
      </c>
      <c r="B5913" s="41" t="n">
        <v>0.003415884</v>
      </c>
      <c r="C5913" s="41" t="n">
        <v>2.9322860151</v>
      </c>
      <c r="D5913" s="42" t="n">
        <f aca="false">$B$5*A5913</f>
        <v>1.6996167265704</v>
      </c>
      <c r="E5913" s="42" t="n">
        <f aca="false">$D$5*A5913+$F$5*B5913</f>
        <v>1.58884240200715</v>
      </c>
      <c r="F5913" s="43" t="n">
        <f aca="false">Inputs!$B$5*D5913+Inputs!$B$6*E5913</f>
        <v>90519.5525566823</v>
      </c>
      <c r="G5913" s="43" t="n">
        <f aca="false">F5913*SQRT(($B$6-2)/C5913)</f>
        <v>74757.4074455657</v>
      </c>
    </row>
    <row r="5914" customFormat="false" ht="15" hidden="false" customHeight="false" outlineLevel="0" collapsed="false">
      <c r="A5914" s="41" t="n">
        <v>2.5527090542</v>
      </c>
      <c r="B5914" s="41" t="n">
        <v>-0.3876343702</v>
      </c>
      <c r="C5914" s="41" t="n">
        <v>3.90184259</v>
      </c>
      <c r="D5914" s="42" t="n">
        <f aca="false">$B$5*A5914</f>
        <v>6.52211557052785</v>
      </c>
      <c r="E5914" s="42" t="n">
        <f aca="false">$D$5*A5914+$F$5*B5914</f>
        <v>5.40504992047687</v>
      </c>
      <c r="F5914" s="43" t="n">
        <f aca="false">Inputs!$B$5*D5914+Inputs!$B$6*E5914</f>
        <v>381959.061028942</v>
      </c>
      <c r="G5914" s="43" t="n">
        <f aca="false">F5914*SQRT(($B$6-2)/C5914)</f>
        <v>273461.972723766</v>
      </c>
    </row>
    <row r="5915" customFormat="false" ht="15" hidden="false" customHeight="false" outlineLevel="0" collapsed="false">
      <c r="A5915" s="41" t="n">
        <v>0.3234584951</v>
      </c>
      <c r="B5915" s="41" t="n">
        <v>2.8292191622</v>
      </c>
      <c r="C5915" s="41" t="n">
        <v>3.4706668416</v>
      </c>
      <c r="D5915" s="42" t="n">
        <f aca="false">$B$5*A5915</f>
        <v>0.826429351139807</v>
      </c>
      <c r="E5915" s="42" t="n">
        <f aca="false">$D$5*A5915+$F$5*B5915</f>
        <v>5.65503611611153</v>
      </c>
      <c r="F5915" s="43" t="n">
        <f aca="false">Inputs!$B$5*D5915+Inputs!$B$6*E5915</f>
        <v>-200108.870691596</v>
      </c>
      <c r="G5915" s="43" t="n">
        <f aca="false">F5915*SQRT(($B$6-2)/C5915)</f>
        <v>-151905.981657826</v>
      </c>
    </row>
    <row r="5916" customFormat="false" ht="15" hidden="false" customHeight="false" outlineLevel="0" collapsed="false">
      <c r="A5916" s="41" t="n">
        <v>0.1940916295</v>
      </c>
      <c r="B5916" s="41" t="n">
        <v>-0.0676305393</v>
      </c>
      <c r="C5916" s="41" t="n">
        <v>3.8454439728</v>
      </c>
      <c r="D5916" s="42" t="n">
        <f aca="false">$B$5*A5916</f>
        <v>0.495899850704997</v>
      </c>
      <c r="E5916" s="42" t="n">
        <f aca="false">$D$5*A5916+$F$5*B5916</f>
        <v>0.345077426107919</v>
      </c>
      <c r="F5916" s="43" t="n">
        <f aca="false">Inputs!$B$5*D5916+Inputs!$B$6*E5916</f>
        <v>32336.1137651037</v>
      </c>
      <c r="G5916" s="43" t="n">
        <f aca="false">F5916*SQRT(($B$6-2)/C5916)</f>
        <v>23320.0554023448</v>
      </c>
    </row>
    <row r="5917" customFormat="false" ht="15" hidden="false" customHeight="false" outlineLevel="0" collapsed="false">
      <c r="A5917" s="41" t="n">
        <v>-0.9869218948</v>
      </c>
      <c r="B5917" s="41" t="n">
        <v>1.5282663672</v>
      </c>
      <c r="C5917" s="41" t="n">
        <v>2.8818201017</v>
      </c>
      <c r="D5917" s="42" t="n">
        <f aca="false">$B$5*A5917</f>
        <v>-2.52156376629736</v>
      </c>
      <c r="E5917" s="42" t="n">
        <f aca="false">$D$5*A5917+$F$5*B5917</f>
        <v>0.290458000602257</v>
      </c>
      <c r="F5917" s="43" t="n">
        <f aca="false">Inputs!$B$5*D5917+Inputs!$B$6*E5917</f>
        <v>-266679.276659849</v>
      </c>
      <c r="G5917" s="43" t="n">
        <f aca="false">F5917*SQRT(($B$6-2)/C5917)</f>
        <v>-222162.54052361</v>
      </c>
    </row>
    <row r="5918" customFormat="false" ht="15" hidden="false" customHeight="false" outlineLevel="0" collapsed="false">
      <c r="A5918" s="41" t="n">
        <v>-1.1591015862</v>
      </c>
      <c r="B5918" s="41" t="n">
        <v>0.4271209168</v>
      </c>
      <c r="C5918" s="41" t="n">
        <v>3.7997273424</v>
      </c>
      <c r="D5918" s="42" t="n">
        <f aca="false">$B$5*A5918</f>
        <v>-2.96147909638991</v>
      </c>
      <c r="E5918" s="42" t="n">
        <f aca="false">$D$5*A5918+$F$5*B5918</f>
        <v>-2.02065538792738</v>
      </c>
      <c r="F5918" s="43" t="n">
        <f aca="false">Inputs!$B$5*D5918+Inputs!$B$6*E5918</f>
        <v>-195115.140242622</v>
      </c>
      <c r="G5918" s="43" t="n">
        <f aca="false">F5918*SQRT(($B$6-2)/C5918)</f>
        <v>-141556.478854243</v>
      </c>
    </row>
    <row r="5919" customFormat="false" ht="15" hidden="false" customHeight="false" outlineLevel="0" collapsed="false">
      <c r="A5919" s="41" t="n">
        <v>-0.4735553213</v>
      </c>
      <c r="B5919" s="41" t="n">
        <v>-0.1893362626</v>
      </c>
      <c r="C5919" s="41" t="n">
        <v>4.7182518347</v>
      </c>
      <c r="D5919" s="42" t="n">
        <f aca="false">$B$5*A5919</f>
        <v>-1.20992344563332</v>
      </c>
      <c r="E5919" s="42" t="n">
        <f aca="false">$D$5*A5919+$F$5*B5919</f>
        <v>-1.45380179895196</v>
      </c>
      <c r="F5919" s="43" t="n">
        <f aca="false">Inputs!$B$5*D5919+Inputs!$B$6*E5919</f>
        <v>-48302.2546157346</v>
      </c>
      <c r="G5919" s="43" t="n">
        <f aca="false">F5919*SQRT(($B$6-2)/C5919)</f>
        <v>-31447.9139159466</v>
      </c>
    </row>
    <row r="5920" customFormat="false" ht="15" hidden="false" customHeight="false" outlineLevel="0" collapsed="false">
      <c r="A5920" s="41" t="n">
        <v>-1.4239322686</v>
      </c>
      <c r="B5920" s="41" t="n">
        <v>1.3431272217</v>
      </c>
      <c r="C5920" s="41" t="n">
        <v>2.4559073403</v>
      </c>
      <c r="D5920" s="42" t="n">
        <f aca="false">$B$5*A5920</f>
        <v>-3.63811567367343</v>
      </c>
      <c r="E5920" s="42" t="n">
        <f aca="false">$D$5*A5920+$F$5*B5920</f>
        <v>-1.0691345380184</v>
      </c>
      <c r="F5920" s="43" t="n">
        <f aca="false">Inputs!$B$5*D5920+Inputs!$B$6*E5920</f>
        <v>-310354.840466423</v>
      </c>
      <c r="G5920" s="43" t="n">
        <f aca="false">F5920*SQRT(($B$6-2)/C5920)</f>
        <v>-280070.60692661</v>
      </c>
    </row>
    <row r="5921" customFormat="false" ht="15" hidden="false" customHeight="false" outlineLevel="0" collapsed="false">
      <c r="A5921" s="41" t="n">
        <v>-0.2777973059</v>
      </c>
      <c r="B5921" s="41" t="n">
        <v>-1.2150896589</v>
      </c>
      <c r="C5921" s="41" t="n">
        <v>2.9498737596</v>
      </c>
      <c r="D5921" s="42" t="n">
        <f aca="false">$B$5*A5921</f>
        <v>-0.709766015551228</v>
      </c>
      <c r="E5921" s="42" t="n">
        <f aca="false">$D$5*A5921+$F$5*B5921</f>
        <v>-2.75919229681467</v>
      </c>
      <c r="F5921" s="43" t="n">
        <f aca="false">Inputs!$B$5*D5921+Inputs!$B$6*E5921</f>
        <v>66983.0132856109</v>
      </c>
      <c r="G5921" s="43" t="n">
        <f aca="false">F5921*SQRT(($B$6-2)/C5921)</f>
        <v>55154.1204510006</v>
      </c>
    </row>
    <row r="5922" customFormat="false" ht="15" hidden="false" customHeight="false" outlineLevel="0" collapsed="false">
      <c r="A5922" s="41" t="n">
        <v>1.252690597</v>
      </c>
      <c r="B5922" s="41" t="n">
        <v>-0.504136813</v>
      </c>
      <c r="C5922" s="41" t="n">
        <v>3.6955892146</v>
      </c>
      <c r="D5922" s="42" t="n">
        <f aca="false">$B$5*A5922</f>
        <v>3.20059696356897</v>
      </c>
      <c r="E5922" s="42" t="n">
        <f aca="false">$D$5*A5922+$F$5*B5922</f>
        <v>2.11037189432917</v>
      </c>
      <c r="F5922" s="43" t="n">
        <f aca="false">Inputs!$B$5*D5922+Inputs!$B$6*E5922</f>
        <v>214541.101640438</v>
      </c>
      <c r="G5922" s="43" t="n">
        <f aca="false">F5922*SQRT(($B$6-2)/C5922)</f>
        <v>157827.856641681</v>
      </c>
    </row>
    <row r="5923" customFormat="false" ht="15" hidden="false" customHeight="false" outlineLevel="0" collapsed="false">
      <c r="A5923" s="41" t="n">
        <v>0.3346072917</v>
      </c>
      <c r="B5923" s="41" t="n">
        <v>0.8414163821</v>
      </c>
      <c r="C5923" s="41" t="n">
        <v>6.5833151396</v>
      </c>
      <c r="D5923" s="42" t="n">
        <f aca="false">$B$5*A5923</f>
        <v>0.854914281601377</v>
      </c>
      <c r="E5923" s="42" t="n">
        <f aca="false">$D$5*A5923+$F$5*B5923</f>
        <v>2.24913842559792</v>
      </c>
      <c r="F5923" s="43" t="n">
        <f aca="false">Inputs!$B$5*D5923+Inputs!$B$6*E5923</f>
        <v>-26965.4931197582</v>
      </c>
      <c r="G5923" s="43" t="n">
        <f aca="false">F5923*SQRT(($B$6-2)/C5923)</f>
        <v>-14862.8139699223</v>
      </c>
    </row>
    <row r="5924" customFormat="false" ht="15" hidden="false" customHeight="false" outlineLevel="0" collapsed="false">
      <c r="A5924" s="41" t="n">
        <v>0.4740343306</v>
      </c>
      <c r="B5924" s="41" t="n">
        <v>-2.1966355505</v>
      </c>
      <c r="C5924" s="41" t="n">
        <v>0.7342057235</v>
      </c>
      <c r="D5924" s="42" t="n">
        <f aca="false">$B$5*A5924</f>
        <v>1.21114730387476</v>
      </c>
      <c r="E5924" s="42" t="n">
        <f aca="false">$D$5*A5924+$F$5*B5924</f>
        <v>-2.66502171791612</v>
      </c>
      <c r="F5924" s="43" t="n">
        <f aca="false">Inputs!$B$5*D5924+Inputs!$B$6*E5924</f>
        <v>254365.816283281</v>
      </c>
      <c r="G5924" s="43" t="n">
        <f aca="false">F5924*SQRT(($B$6-2)/C5924)</f>
        <v>419821.679690993</v>
      </c>
    </row>
    <row r="5925" customFormat="false" ht="15" hidden="false" customHeight="false" outlineLevel="0" collapsed="false">
      <c r="A5925" s="41" t="n">
        <v>0.695356701</v>
      </c>
      <c r="B5925" s="41" t="n">
        <v>-0.1006137627</v>
      </c>
      <c r="C5925" s="41" t="n">
        <v>1.3676619532</v>
      </c>
      <c r="D5925" s="42" t="n">
        <f aca="false">$B$5*A5925</f>
        <v>1.77662109953391</v>
      </c>
      <c r="E5925" s="42" t="n">
        <f aca="false">$D$5*A5925+$F$5*B5925</f>
        <v>1.48092809156451</v>
      </c>
      <c r="F5925" s="43" t="n">
        <f aca="false">Inputs!$B$5*D5925+Inputs!$B$6*E5925</f>
        <v>103615.705375166</v>
      </c>
      <c r="G5925" s="43" t="n">
        <f aca="false">F5925*SQRT(($B$6-2)/C5925)</f>
        <v>125300.038064181</v>
      </c>
    </row>
    <row r="5926" customFormat="false" ht="15" hidden="false" customHeight="false" outlineLevel="0" collapsed="false">
      <c r="A5926" s="41" t="n">
        <v>-0.3290286968</v>
      </c>
      <c r="B5926" s="41" t="n">
        <v>-0.109074949</v>
      </c>
      <c r="C5926" s="41" t="n">
        <v>10.2205394764</v>
      </c>
      <c r="D5926" s="42" t="n">
        <f aca="false">$B$5*A5926</f>
        <v>-0.840661094149759</v>
      </c>
      <c r="E5926" s="42" t="n">
        <f aca="false">$D$5*A5926+$F$5*B5926</f>
        <v>-0.971297232919271</v>
      </c>
      <c r="F5926" s="43" t="n">
        <f aca="false">Inputs!$B$5*D5926+Inputs!$B$6*E5926</f>
        <v>-35501.2477690123</v>
      </c>
      <c r="G5926" s="43" t="n">
        <f aca="false">F5926*SQRT(($B$6-2)/C5926)</f>
        <v>-15704.4129064745</v>
      </c>
    </row>
    <row r="5927" customFormat="false" ht="15" hidden="false" customHeight="false" outlineLevel="0" collapsed="false">
      <c r="A5927" s="41" t="n">
        <v>-1.6100327939</v>
      </c>
      <c r="B5927" s="41" t="n">
        <v>0.1921709147</v>
      </c>
      <c r="C5927" s="41" t="n">
        <v>4.3442618199</v>
      </c>
      <c r="D5927" s="42" t="n">
        <f aca="false">$B$5*A5927</f>
        <v>-4.11359842864918</v>
      </c>
      <c r="E5927" s="42" t="n">
        <f aca="false">$D$5*A5927+$F$5*B5927</f>
        <v>-3.49938438888001</v>
      </c>
      <c r="F5927" s="43" t="n">
        <f aca="false">Inputs!$B$5*D5927+Inputs!$B$6*E5927</f>
        <v>-236390.623420917</v>
      </c>
      <c r="G5927" s="43" t="n">
        <f aca="false">F5927*SQRT(($B$6-2)/C5927)</f>
        <v>-160393.678654228</v>
      </c>
    </row>
    <row r="5928" customFormat="false" ht="15" hidden="false" customHeight="false" outlineLevel="0" collapsed="false">
      <c r="A5928" s="41" t="n">
        <v>-1.3643913737</v>
      </c>
      <c r="B5928" s="41" t="n">
        <v>-0.2858397096</v>
      </c>
      <c r="C5928" s="41" t="n">
        <v>4.2350400761</v>
      </c>
      <c r="D5928" s="42" t="n">
        <f aca="false">$B$5*A5928</f>
        <v>-3.48598999484939</v>
      </c>
      <c r="E5928" s="42" t="n">
        <f aca="false">$D$5*A5928+$F$5*B5928</f>
        <v>-3.74026120407791</v>
      </c>
      <c r="F5928" s="43" t="n">
        <f aca="false">Inputs!$B$5*D5928+Inputs!$B$6*E5928</f>
        <v>-161585.939281044</v>
      </c>
      <c r="G5928" s="43" t="n">
        <f aca="false">F5928*SQRT(($B$6-2)/C5928)</f>
        <v>-111042.646210114</v>
      </c>
    </row>
    <row r="5929" customFormat="false" ht="15" hidden="false" customHeight="false" outlineLevel="0" collapsed="false">
      <c r="A5929" s="41" t="n">
        <v>0.1562644315</v>
      </c>
      <c r="B5929" s="41" t="n">
        <v>1.074037088</v>
      </c>
      <c r="C5929" s="41" t="n">
        <v>13.7973293763</v>
      </c>
      <c r="D5929" s="42" t="n">
        <f aca="false">$B$5*A5929</f>
        <v>0.399252190581208</v>
      </c>
      <c r="E5929" s="42" t="n">
        <f aca="false">$D$5*A5929+$F$5*B5929</f>
        <v>2.22643241809824</v>
      </c>
      <c r="F5929" s="43" t="n">
        <f aca="false">Inputs!$B$5*D5929+Inputs!$B$6*E5929</f>
        <v>-71396.4018467911</v>
      </c>
      <c r="G5929" s="43" t="n">
        <f aca="false">F5929*SQRT(($B$6-2)/C5929)</f>
        <v>-27182.7760444185</v>
      </c>
    </row>
    <row r="5930" customFormat="false" ht="15" hidden="false" customHeight="false" outlineLevel="0" collapsed="false">
      <c r="A5930" s="41" t="n">
        <v>-0.8196131599</v>
      </c>
      <c r="B5930" s="41" t="n">
        <v>1.4515873718</v>
      </c>
      <c r="C5930" s="41" t="n">
        <v>4.1830615684</v>
      </c>
      <c r="D5930" s="42" t="n">
        <f aca="false">$B$5*A5930</f>
        <v>-2.09409362308569</v>
      </c>
      <c r="E5930" s="42" t="n">
        <f aca="false">$D$5*A5930+$F$5*B5930</f>
        <v>0.556178806351738</v>
      </c>
      <c r="F5930" s="43" t="n">
        <f aca="false">Inputs!$B$5*D5930+Inputs!$B$6*E5930</f>
        <v>-237218.302626156</v>
      </c>
      <c r="G5930" s="43" t="n">
        <f aca="false">F5930*SQRT(($B$6-2)/C5930)</f>
        <v>-164027.272552011</v>
      </c>
    </row>
    <row r="5931" customFormat="false" ht="15" hidden="false" customHeight="false" outlineLevel="0" collapsed="false">
      <c r="A5931" s="41" t="n">
        <v>0.9468532535</v>
      </c>
      <c r="B5931" s="41" t="n">
        <v>-0.4294097425</v>
      </c>
      <c r="C5931" s="41" t="n">
        <v>2.2180802624</v>
      </c>
      <c r="D5931" s="42" t="n">
        <f aca="false">$B$5*A5931</f>
        <v>2.41918926776897</v>
      </c>
      <c r="E5931" s="42" t="n">
        <f aca="false">$D$5*A5931+$F$5*B5931</f>
        <v>1.51163962309592</v>
      </c>
      <c r="F5931" s="43" t="n">
        <f aca="false">Inputs!$B$5*D5931+Inputs!$B$6*E5931</f>
        <v>166336.945622101</v>
      </c>
      <c r="G5931" s="43" t="n">
        <f aca="false">F5931*SQRT(($B$6-2)/C5931)</f>
        <v>157948.349350917</v>
      </c>
    </row>
    <row r="5932" customFormat="false" ht="15" hidden="false" customHeight="false" outlineLevel="0" collapsed="false">
      <c r="A5932" s="41" t="n">
        <v>-1.1087492664</v>
      </c>
      <c r="B5932" s="41" t="n">
        <v>-1.4438161822</v>
      </c>
      <c r="C5932" s="41" t="n">
        <v>0.2623337418</v>
      </c>
      <c r="D5932" s="42" t="n">
        <f aca="false">$B$5*A5932</f>
        <v>-2.83283002514559</v>
      </c>
      <c r="E5932" s="42" t="n">
        <f aca="false">$D$5*A5932+$F$5*B5932</f>
        <v>-5.1314676967747</v>
      </c>
      <c r="F5932" s="43" t="n">
        <f aca="false">Inputs!$B$5*D5932+Inputs!$B$6*E5932</f>
        <v>-26709.6176758242</v>
      </c>
      <c r="G5932" s="43" t="n">
        <f aca="false">F5932*SQRT(($B$6-2)/C5932)</f>
        <v>-73748.9077170416</v>
      </c>
    </row>
    <row r="5933" customFormat="false" ht="15" hidden="false" customHeight="false" outlineLevel="0" collapsed="false">
      <c r="A5933" s="41" t="n">
        <v>0.2717538515</v>
      </c>
      <c r="B5933" s="41" t="n">
        <v>-0.7372841495</v>
      </c>
      <c r="C5933" s="41" t="n">
        <v>2.8242489454</v>
      </c>
      <c r="D5933" s="42" t="n">
        <f aca="false">$B$5*A5933</f>
        <v>0.694325122286419</v>
      </c>
      <c r="E5933" s="42" t="n">
        <f aca="false">$D$5*A5933+$F$5*B5933</f>
        <v>-0.626439087913019</v>
      </c>
      <c r="F5933" s="43" t="n">
        <f aca="false">Inputs!$B$5*D5933+Inputs!$B$6*E5933</f>
        <v>100754.466624293</v>
      </c>
      <c r="G5933" s="43" t="n">
        <f aca="false">F5933*SQRT(($B$6-2)/C5933)</f>
        <v>84786.7168201022</v>
      </c>
    </row>
    <row r="5934" customFormat="false" ht="15" hidden="false" customHeight="false" outlineLevel="0" collapsed="false">
      <c r="A5934" s="41" t="n">
        <v>1.1993568053</v>
      </c>
      <c r="B5934" s="41" t="n">
        <v>-0.6795238298</v>
      </c>
      <c r="C5934" s="41" t="n">
        <v>3.3672009593</v>
      </c>
      <c r="D5934" s="42" t="n">
        <f aca="false">$B$5*A5934</f>
        <v>3.06433029709966</v>
      </c>
      <c r="E5934" s="42" t="n">
        <f aca="false">$D$5*A5934+$F$5*B5934</f>
        <v>1.68061091168404</v>
      </c>
      <c r="F5934" s="43" t="n">
        <f aca="false">Inputs!$B$5*D5934+Inputs!$B$6*E5934</f>
        <v>222402.484125764</v>
      </c>
      <c r="G5934" s="43" t="n">
        <f aca="false">F5934*SQRT(($B$6-2)/C5934)</f>
        <v>171403.668749267</v>
      </c>
    </row>
    <row r="5935" customFormat="false" ht="15" hidden="false" customHeight="false" outlineLevel="0" collapsed="false">
      <c r="A5935" s="41" t="n">
        <v>-0.9006709801</v>
      </c>
      <c r="B5935" s="41" t="n">
        <v>0.2336263512</v>
      </c>
      <c r="C5935" s="41" t="n">
        <v>5.8967278147</v>
      </c>
      <c r="D5935" s="42" t="n">
        <f aca="false">$B$5*A5935</f>
        <v>-2.30119457349351</v>
      </c>
      <c r="E5935" s="42" t="n">
        <f aca="false">$D$5*A5935+$F$5*B5935</f>
        <v>-1.7398127135717</v>
      </c>
      <c r="F5935" s="43" t="n">
        <f aca="false">Inputs!$B$5*D5935+Inputs!$B$6*E5935</f>
        <v>-143128.821670766</v>
      </c>
      <c r="G5935" s="43" t="n">
        <f aca="false">F5935*SQRT(($B$6-2)/C5935)</f>
        <v>-83355.9398971754</v>
      </c>
    </row>
    <row r="5936" customFormat="false" ht="15" hidden="false" customHeight="false" outlineLevel="0" collapsed="false">
      <c r="A5936" s="41" t="n">
        <v>-0.6860468572</v>
      </c>
      <c r="B5936" s="41" t="n">
        <v>0.0085499934</v>
      </c>
      <c r="C5936" s="41" t="n">
        <v>6.1177873122</v>
      </c>
      <c r="D5936" s="42" t="n">
        <f aca="false">$B$5*A5936</f>
        <v>-1.752834653089</v>
      </c>
      <c r="E5936" s="42" t="n">
        <f aca="false">$D$5*A5936+$F$5*B5936</f>
        <v>-1.61774509464286</v>
      </c>
      <c r="F5936" s="43" t="n">
        <f aca="false">Inputs!$B$5*D5936+Inputs!$B$6*E5936</f>
        <v>-94396.2105767576</v>
      </c>
      <c r="G5936" s="43" t="n">
        <f aca="false">F5936*SQRT(($B$6-2)/C5936)</f>
        <v>-53972.4796207619</v>
      </c>
    </row>
    <row r="5937" customFormat="false" ht="15" hidden="false" customHeight="false" outlineLevel="0" collapsed="false">
      <c r="A5937" s="41" t="n">
        <v>0.9859893301</v>
      </c>
      <c r="B5937" s="41" t="n">
        <v>0.1172293317</v>
      </c>
      <c r="C5937" s="41" t="n">
        <v>4.8562636739</v>
      </c>
      <c r="D5937" s="42" t="n">
        <f aca="false">$B$5*A5937</f>
        <v>2.51918108396998</v>
      </c>
      <c r="E5937" s="42" t="n">
        <f aca="false">$D$5*A5937+$F$5*B5937</f>
        <v>2.5486732904981</v>
      </c>
      <c r="F5937" s="43" t="n">
        <f aca="false">Inputs!$B$5*D5937+Inputs!$B$6*E5937</f>
        <v>124484.443872093</v>
      </c>
      <c r="G5937" s="43" t="n">
        <f aca="false">F5937*SQRT(($B$6-2)/C5937)</f>
        <v>79887.5223007562</v>
      </c>
    </row>
    <row r="5938" customFormat="false" ht="15" hidden="false" customHeight="false" outlineLevel="0" collapsed="false">
      <c r="A5938" s="41" t="n">
        <v>0.1209644607</v>
      </c>
      <c r="B5938" s="41" t="n">
        <v>0.2051467089</v>
      </c>
      <c r="C5938" s="41" t="n">
        <v>6.7589992599</v>
      </c>
      <c r="D5938" s="42" t="n">
        <f aca="false">$B$5*A5938</f>
        <v>0.309061540450102</v>
      </c>
      <c r="E5938" s="42" t="n">
        <f aca="false">$D$5*A5938+$F$5*B5938</f>
        <v>0.642081479434081</v>
      </c>
      <c r="F5938" s="43" t="n">
        <f aca="false">Inputs!$B$5*D5938+Inputs!$B$6*E5938</f>
        <v>-1197.91992669386</v>
      </c>
      <c r="G5938" s="43" t="n">
        <f aca="false">F5938*SQRT(($B$6-2)/C5938)</f>
        <v>-651.630776140163</v>
      </c>
    </row>
    <row r="5939" customFormat="false" ht="15" hidden="false" customHeight="false" outlineLevel="0" collapsed="false">
      <c r="A5939" s="41" t="n">
        <v>-1.6930989903</v>
      </c>
      <c r="B5939" s="41" t="n">
        <v>0.3918377499</v>
      </c>
      <c r="C5939" s="41" t="n">
        <v>3.8157178805</v>
      </c>
      <c r="D5939" s="42" t="n">
        <f aca="false">$B$5*A5939</f>
        <v>-4.32583073613976</v>
      </c>
      <c r="E5939" s="42" t="n">
        <f aca="false">$D$5*A5939+$F$5*B5939</f>
        <v>-3.35227411760855</v>
      </c>
      <c r="F5939" s="43" t="n">
        <f aca="false">Inputs!$B$5*D5939+Inputs!$B$6*E5939</f>
        <v>-264969.367733548</v>
      </c>
      <c r="G5939" s="43" t="n">
        <f aca="false">F5939*SQRT(($B$6-2)/C5939)</f>
        <v>-191832.655500923</v>
      </c>
    </row>
    <row r="5940" customFormat="false" ht="15" hidden="false" customHeight="false" outlineLevel="0" collapsed="false">
      <c r="A5940" s="41" t="n">
        <v>0.1599315767</v>
      </c>
      <c r="B5940" s="41" t="n">
        <v>0.892897327</v>
      </c>
      <c r="C5940" s="41" t="n">
        <v>0.7655613475</v>
      </c>
      <c r="D5940" s="42" t="n">
        <f aca="false">$B$5*A5940</f>
        <v>0.408621666028852</v>
      </c>
      <c r="E5940" s="42" t="n">
        <f aca="false">$D$5*A5940+$F$5*B5940</f>
        <v>1.92237665222912</v>
      </c>
      <c r="F5940" s="43" t="n">
        <f aca="false">Inputs!$B$5*D5940+Inputs!$B$6*E5940</f>
        <v>-55256.6660085709</v>
      </c>
      <c r="G5940" s="43" t="n">
        <f aca="false">F5940*SQRT(($B$6-2)/C5940)</f>
        <v>-89311.9715199365</v>
      </c>
    </row>
    <row r="5941" customFormat="false" ht="15" hidden="false" customHeight="false" outlineLevel="0" collapsed="false">
      <c r="A5941" s="41" t="n">
        <v>0.6058108011</v>
      </c>
      <c r="B5941" s="41" t="n">
        <v>-0.2019486316</v>
      </c>
      <c r="C5941" s="41" t="n">
        <v>2.6630355612</v>
      </c>
      <c r="D5941" s="42" t="n">
        <f aca="false">$B$5*A5941</f>
        <v>1.54783329190899</v>
      </c>
      <c r="E5941" s="42" t="n">
        <f aca="false">$D$5*A5941+$F$5*B5941</f>
        <v>1.09286634562415</v>
      </c>
      <c r="F5941" s="43" t="n">
        <f aca="false">Inputs!$B$5*D5941+Inputs!$B$6*E5941</f>
        <v>100140.011909691</v>
      </c>
      <c r="G5941" s="43" t="n">
        <f aca="false">F5941*SQRT(($B$6-2)/C5941)</f>
        <v>86782.8989746651</v>
      </c>
    </row>
    <row r="5942" customFormat="false" ht="15" hidden="false" customHeight="false" outlineLevel="0" collapsed="false">
      <c r="A5942" s="41" t="n">
        <v>1.0323928915</v>
      </c>
      <c r="B5942" s="41" t="n">
        <v>-0.2926306976</v>
      </c>
      <c r="C5942" s="41" t="n">
        <v>2.6798326233</v>
      </c>
      <c r="D5942" s="42" t="n">
        <f aca="false">$B$5*A5942</f>
        <v>2.63774116422548</v>
      </c>
      <c r="E5942" s="42" t="n">
        <f aca="false">$D$5*A5942+$F$5*B5942</f>
        <v>1.95137114785969</v>
      </c>
      <c r="F5942" s="43" t="n">
        <f aca="false">Inputs!$B$5*D5942+Inputs!$B$6*E5942</f>
        <v>166205.559029563</v>
      </c>
      <c r="G5942" s="43" t="n">
        <f aca="false">F5942*SQRT(($B$6-2)/C5942)</f>
        <v>143584.218375598</v>
      </c>
    </row>
    <row r="5943" customFormat="false" ht="15" hidden="false" customHeight="false" outlineLevel="0" collapsed="false">
      <c r="A5943" s="41" t="n">
        <v>0.2471571041</v>
      </c>
      <c r="B5943" s="41" t="n">
        <v>-0.3111494305</v>
      </c>
      <c r="C5943" s="41" t="n">
        <v>3.5633378667</v>
      </c>
      <c r="D5943" s="42" t="n">
        <f aca="false">$B$5*A5943</f>
        <v>0.631480972876624</v>
      </c>
      <c r="E5943" s="42" t="n">
        <f aca="false">$D$5*A5943+$F$5*B5943</f>
        <v>0.0508565123642469</v>
      </c>
      <c r="F5943" s="43" t="n">
        <f aca="false">Inputs!$B$5*D5943+Inputs!$B$6*E5943</f>
        <v>60605.2716694501</v>
      </c>
      <c r="G5943" s="43" t="n">
        <f aca="false">F5943*SQRT(($B$6-2)/C5943)</f>
        <v>45404.291023613</v>
      </c>
    </row>
    <row r="5944" customFormat="false" ht="15" hidden="false" customHeight="false" outlineLevel="0" collapsed="false">
      <c r="A5944" s="41" t="n">
        <v>0.4617578049</v>
      </c>
      <c r="B5944" s="41" t="n">
        <v>-0.3764897826</v>
      </c>
      <c r="C5944" s="41" t="n">
        <v>6.9268785146</v>
      </c>
      <c r="D5944" s="42" t="n">
        <f aca="false">$B$5*A5944</f>
        <v>1.17978105033003</v>
      </c>
      <c r="E5944" s="42" t="n">
        <f aca="false">$D$5*A5944+$F$5*B5944</f>
        <v>0.448691642622848</v>
      </c>
      <c r="F5944" s="43" t="n">
        <f aca="false">Inputs!$B$5*D5944+Inputs!$B$6*E5944</f>
        <v>95543.5229018605</v>
      </c>
      <c r="G5944" s="43" t="n">
        <f aca="false">F5944*SQRT(($B$6-2)/C5944)</f>
        <v>51339.0068492374</v>
      </c>
    </row>
    <row r="5945" customFormat="false" ht="15" hidden="false" customHeight="false" outlineLevel="0" collapsed="false">
      <c r="A5945" s="41" t="n">
        <v>1.6475516089</v>
      </c>
      <c r="B5945" s="41" t="n">
        <v>2.0173627372</v>
      </c>
      <c r="C5945" s="41" t="n">
        <v>3.1532744336</v>
      </c>
      <c r="D5945" s="42" t="n">
        <f aca="false">$B$5*A5945</f>
        <v>4.20945817698072</v>
      </c>
      <c r="E5945" s="42" t="n">
        <f aca="false">$D$5*A5945+$F$5*B5945</f>
        <v>7.40396346674335</v>
      </c>
      <c r="F5945" s="43" t="n">
        <f aca="false">Inputs!$B$5*D5945+Inputs!$B$6*E5945</f>
        <v>50747.6443609041</v>
      </c>
      <c r="G5945" s="43" t="n">
        <f aca="false">F5945*SQRT(($B$6-2)/C5945)</f>
        <v>40415.6902769362</v>
      </c>
    </row>
    <row r="5946" customFormat="false" ht="15" hidden="false" customHeight="false" outlineLevel="0" collapsed="false">
      <c r="A5946" s="41" t="n">
        <v>0.8739382542</v>
      </c>
      <c r="B5946" s="41" t="n">
        <v>1.5412966494</v>
      </c>
      <c r="C5946" s="41" t="n">
        <v>3.2120404989</v>
      </c>
      <c r="D5946" s="42" t="n">
        <f aca="false">$B$5*A5946</f>
        <v>2.23289304592687</v>
      </c>
      <c r="E5946" s="42" t="n">
        <f aca="false">$D$5*A5946+$F$5*B5946</f>
        <v>4.74103811795336</v>
      </c>
      <c r="F5946" s="43" t="n">
        <f aca="false">Inputs!$B$5*D5946+Inputs!$B$6*E5946</f>
        <v>-13762.6013049805</v>
      </c>
      <c r="G5946" s="43" t="n">
        <f aca="false">F5946*SQRT(($B$6-2)/C5946)</f>
        <v>-10859.8798502358</v>
      </c>
    </row>
    <row r="5947" customFormat="false" ht="15" hidden="false" customHeight="false" outlineLevel="0" collapsed="false">
      <c r="A5947" s="41" t="n">
        <v>-1.5392144809</v>
      </c>
      <c r="B5947" s="41" t="n">
        <v>-1.4213777433</v>
      </c>
      <c r="C5947" s="41" t="n">
        <v>14.9830105279</v>
      </c>
      <c r="D5947" s="42" t="n">
        <f aca="false">$B$5*A5947</f>
        <v>-3.93265919425587</v>
      </c>
      <c r="E5947" s="42" t="n">
        <f aca="false">$D$5*A5947+$F$5*B5947</f>
        <v>-6.11705203175419</v>
      </c>
      <c r="F5947" s="43" t="n">
        <f aca="false">Inputs!$B$5*D5947+Inputs!$B$6*E5947</f>
        <v>-87413.3178378775</v>
      </c>
      <c r="G5947" s="43" t="n">
        <f aca="false">F5947*SQRT(($B$6-2)/C5947)</f>
        <v>-31936.9221765957</v>
      </c>
    </row>
    <row r="5948" customFormat="false" ht="15" hidden="false" customHeight="false" outlineLevel="0" collapsed="false">
      <c r="A5948" s="41" t="n">
        <v>-0.3215605666</v>
      </c>
      <c r="B5948" s="41" t="n">
        <v>0.0412309653</v>
      </c>
      <c r="C5948" s="41" t="n">
        <v>1.4680920849</v>
      </c>
      <c r="D5948" s="42" t="n">
        <f aca="false">$B$5*A5948</f>
        <v>-0.821580185504878</v>
      </c>
      <c r="E5948" s="42" t="n">
        <f aca="false">$D$5*A5948+$F$5*B5948</f>
        <v>-0.693986272060501</v>
      </c>
      <c r="F5948" s="43" t="n">
        <f aca="false">Inputs!$B$5*D5948+Inputs!$B$6*E5948</f>
        <v>-47458.7049474628</v>
      </c>
      <c r="G5948" s="43" t="n">
        <f aca="false">F5948*SQRT(($B$6-2)/C5948)</f>
        <v>-55392.9165512864</v>
      </c>
    </row>
    <row r="5949" customFormat="false" ht="15" hidden="false" customHeight="false" outlineLevel="0" collapsed="false">
      <c r="A5949" s="41" t="n">
        <v>-0.1982074181</v>
      </c>
      <c r="B5949" s="41" t="n">
        <v>-1.6421352496</v>
      </c>
      <c r="C5949" s="41" t="n">
        <v>4.0780482385</v>
      </c>
      <c r="D5949" s="42" t="n">
        <f aca="false">$B$5*A5949</f>
        <v>-0.506415600186472</v>
      </c>
      <c r="E5949" s="42" t="n">
        <f aca="false">$D$5*A5949+$F$5*B5949</f>
        <v>-3.30719973240738</v>
      </c>
      <c r="F5949" s="43" t="n">
        <f aca="false">Inputs!$B$5*D5949+Inputs!$B$6*E5949</f>
        <v>114718.426601722</v>
      </c>
      <c r="G5949" s="43" t="n">
        <f aca="false">F5949*SQRT(($B$6-2)/C5949)</f>
        <v>80338.1821245913</v>
      </c>
    </row>
    <row r="5950" customFormat="false" ht="15" hidden="false" customHeight="false" outlineLevel="0" collapsed="false">
      <c r="A5950" s="41" t="n">
        <v>1.1515917063</v>
      </c>
      <c r="B5950" s="41" t="n">
        <v>2.1541982334</v>
      </c>
      <c r="C5950" s="41" t="n">
        <v>2.0618105414</v>
      </c>
      <c r="D5950" s="42" t="n">
        <f aca="false">$B$5*A5950</f>
        <v>2.94229151817844</v>
      </c>
      <c r="E5950" s="42" t="n">
        <f aca="false">$D$5*A5950+$F$5*B5950</f>
        <v>6.46006324250383</v>
      </c>
      <c r="F5950" s="43" t="n">
        <f aca="false">Inputs!$B$5*D5950+Inputs!$B$6*E5950</f>
        <v>-28774.0103073474</v>
      </c>
      <c r="G5950" s="43" t="n">
        <f aca="false">F5950*SQRT(($B$6-2)/C5950)</f>
        <v>-28339.4237305941</v>
      </c>
    </row>
    <row r="5951" customFormat="false" ht="15" hidden="false" customHeight="false" outlineLevel="0" collapsed="false">
      <c r="A5951" s="41" t="n">
        <v>1.2809876792</v>
      </c>
      <c r="B5951" s="41" t="n">
        <v>1.0855232688</v>
      </c>
      <c r="C5951" s="41" t="n">
        <v>4.3817789838</v>
      </c>
      <c r="D5951" s="42" t="n">
        <f aca="false">$B$5*A5951</f>
        <v>3.27289538712549</v>
      </c>
      <c r="E5951" s="42" t="n">
        <f aca="false">$D$5*A5951+$F$5*B5951</f>
        <v>4.92264386058247</v>
      </c>
      <c r="F5951" s="43" t="n">
        <f aca="false">Inputs!$B$5*D5951+Inputs!$B$6*E5951</f>
        <v>81157.3456834255</v>
      </c>
      <c r="G5951" s="43" t="n">
        <f aca="false">F5951*SQRT(($B$6-2)/C5951)</f>
        <v>54829.9182618087</v>
      </c>
    </row>
    <row r="5952" customFormat="false" ht="15" hidden="false" customHeight="false" outlineLevel="0" collapsed="false">
      <c r="A5952" s="41" t="n">
        <v>0.2261196051</v>
      </c>
      <c r="B5952" s="41" t="n">
        <v>-0.8429973707</v>
      </c>
      <c r="C5952" s="41" t="n">
        <v>7.5061811053</v>
      </c>
      <c r="D5952" s="42" t="n">
        <f aca="false">$B$5*A5952</f>
        <v>0.577730624960119</v>
      </c>
      <c r="E5952" s="42" t="n">
        <f aca="false">$D$5*A5952+$F$5*B5952</f>
        <v>-0.917569493013409</v>
      </c>
      <c r="F5952" s="43" t="n">
        <f aca="false">Inputs!$B$5*D5952+Inputs!$B$6*E5952</f>
        <v>103651.537146682</v>
      </c>
      <c r="G5952" s="43" t="n">
        <f aca="false">F5952*SQRT(($B$6-2)/C5952)</f>
        <v>53503.3808290251</v>
      </c>
    </row>
    <row r="5953" customFormat="false" ht="15" hidden="false" customHeight="false" outlineLevel="0" collapsed="false">
      <c r="A5953" s="41" t="n">
        <v>0.0725280526</v>
      </c>
      <c r="B5953" s="41" t="n">
        <v>2.1055880368</v>
      </c>
      <c r="C5953" s="41" t="n">
        <v>5.4354602115</v>
      </c>
      <c r="D5953" s="42" t="n">
        <f aca="false">$B$5*A5953</f>
        <v>0.185307581521769</v>
      </c>
      <c r="E5953" s="42" t="n">
        <f aca="false">$D$5*A5953+$F$5*B5953</f>
        <v>3.80839912916066</v>
      </c>
      <c r="F5953" s="43" t="n">
        <f aca="false">Inputs!$B$5*D5953+Inputs!$B$6*E5953</f>
        <v>-171889.198305856</v>
      </c>
      <c r="G5953" s="43" t="n">
        <f aca="false">F5953*SQRT(($B$6-2)/C5953)</f>
        <v>-104266.650750588</v>
      </c>
    </row>
    <row r="5954" customFormat="false" ht="15" hidden="false" customHeight="false" outlineLevel="0" collapsed="false">
      <c r="A5954" s="41" t="n">
        <v>-0.3519881125</v>
      </c>
      <c r="B5954" s="41" t="n">
        <v>-0.4549572478</v>
      </c>
      <c r="C5954" s="41" t="n">
        <v>4.0196752855</v>
      </c>
      <c r="D5954" s="42" t="n">
        <f aca="false">$B$5*A5954</f>
        <v>-0.899321897025361</v>
      </c>
      <c r="E5954" s="42" t="n">
        <f aca="false">$D$5*A5954+$F$5*B5954</f>
        <v>-1.62318148619777</v>
      </c>
      <c r="F5954" s="43" t="n">
        <f aca="false">Inputs!$B$5*D5954+Inputs!$B$6*E5954</f>
        <v>-8773.11539264771</v>
      </c>
      <c r="G5954" s="43" t="n">
        <f aca="false">F5954*SQRT(($B$6-2)/C5954)</f>
        <v>-6188.32841501704</v>
      </c>
    </row>
    <row r="5955" customFormat="false" ht="15" hidden="false" customHeight="false" outlineLevel="0" collapsed="false">
      <c r="A5955" s="41" t="n">
        <v>1.1073036591</v>
      </c>
      <c r="B5955" s="41" t="n">
        <v>1.1736860507</v>
      </c>
      <c r="C5955" s="41" t="n">
        <v>3.2559287607</v>
      </c>
      <c r="D5955" s="42" t="n">
        <f aca="false">$B$5*A5955</f>
        <v>2.82913653024272</v>
      </c>
      <c r="E5955" s="42" t="n">
        <f aca="false">$D$5*A5955+$F$5*B5955</f>
        <v>4.66158206732513</v>
      </c>
      <c r="F5955" s="43" t="n">
        <f aca="false">Inputs!$B$5*D5955+Inputs!$B$6*E5955</f>
        <v>49834.5496580157</v>
      </c>
      <c r="G5955" s="43" t="n">
        <f aca="false">F5955*SQRT(($B$6-2)/C5955)</f>
        <v>39057.8280234263</v>
      </c>
    </row>
    <row r="5956" customFormat="false" ht="15" hidden="false" customHeight="false" outlineLevel="0" collapsed="false">
      <c r="A5956" s="41" t="n">
        <v>-0.8479018058</v>
      </c>
      <c r="B5956" s="41" t="n">
        <v>-0.2614846132</v>
      </c>
      <c r="C5956" s="41" t="n">
        <v>6.7647599988</v>
      </c>
      <c r="D5956" s="42" t="n">
        <f aca="false">$B$5*A5956</f>
        <v>-2.16637049208099</v>
      </c>
      <c r="E5956" s="42" t="n">
        <f aca="false">$D$5*A5956+$F$5*B5956</f>
        <v>-2.46917389228415</v>
      </c>
      <c r="F5956" s="43" t="n">
        <f aca="false">Inputs!$B$5*D5956+Inputs!$B$6*E5956</f>
        <v>-93178.3545938917</v>
      </c>
      <c r="G5956" s="43" t="n">
        <f aca="false">F5956*SQRT(($B$6-2)/C5956)</f>
        <v>-50664.5090181127</v>
      </c>
    </row>
    <row r="5957" customFormat="false" ht="15" hidden="false" customHeight="false" outlineLevel="0" collapsed="false">
      <c r="A5957" s="41" t="n">
        <v>-0.5019054959</v>
      </c>
      <c r="B5957" s="41" t="n">
        <v>0.0696893791</v>
      </c>
      <c r="C5957" s="41" t="n">
        <v>5.6709944357</v>
      </c>
      <c r="D5957" s="42" t="n">
        <f aca="false">$B$5*A5957</f>
        <v>-1.28235751910583</v>
      </c>
      <c r="E5957" s="42" t="n">
        <f aca="false">$D$5*A5957+$F$5*B5957</f>
        <v>-1.07399246437935</v>
      </c>
      <c r="F5957" s="43" t="n">
        <f aca="false">Inputs!$B$5*D5957+Inputs!$B$6*E5957</f>
        <v>-74536.1286916154</v>
      </c>
      <c r="G5957" s="43" t="n">
        <f aca="false">F5957*SQRT(($B$6-2)/C5957)</f>
        <v>-44264.1592390304</v>
      </c>
    </row>
    <row r="5958" customFormat="false" ht="15" hidden="false" customHeight="false" outlineLevel="0" collapsed="false">
      <c r="A5958" s="41" t="n">
        <v>1.103686671</v>
      </c>
      <c r="B5958" s="41" t="n">
        <v>-0.8040275211</v>
      </c>
      <c r="C5958" s="41" t="n">
        <v>3.2874414441</v>
      </c>
      <c r="D5958" s="42" t="n">
        <f aca="false">$B$5*A5958</f>
        <v>2.81989520508402</v>
      </c>
      <c r="E5958" s="42" t="n">
        <f aca="false">$D$5*A5958+$F$5*B5958</f>
        <v>1.2379693788278</v>
      </c>
      <c r="F5958" s="43" t="n">
        <f aca="false">Inputs!$B$5*D5958+Inputs!$B$6*E5958</f>
        <v>220091.051567012</v>
      </c>
      <c r="G5958" s="43" t="n">
        <f aca="false">F5958*SQRT(($B$6-2)/C5958)</f>
        <v>171667.613744434</v>
      </c>
    </row>
    <row r="5959" customFormat="false" ht="15" hidden="false" customHeight="false" outlineLevel="0" collapsed="false">
      <c r="A5959" s="41" t="n">
        <v>1.0896648122</v>
      </c>
      <c r="B5959" s="41" t="n">
        <v>0.1016512489</v>
      </c>
      <c r="C5959" s="41" t="n">
        <v>13.9049856797</v>
      </c>
      <c r="D5959" s="42" t="n">
        <f aca="false">$B$5*A5959</f>
        <v>2.78406966380005</v>
      </c>
      <c r="E5959" s="42" t="n">
        <f aca="false">$D$5*A5959+$F$5*B5959</f>
        <v>2.76847883870993</v>
      </c>
      <c r="F5959" s="43" t="n">
        <f aca="false">Inputs!$B$5*D5959+Inputs!$B$6*E5959</f>
        <v>139983.024444508</v>
      </c>
      <c r="G5959" s="43" t="n">
        <f aca="false">F5959*SQRT(($B$6-2)/C5959)</f>
        <v>53089.0675388702</v>
      </c>
    </row>
    <row r="5960" customFormat="false" ht="15" hidden="false" customHeight="false" outlineLevel="0" collapsed="false">
      <c r="A5960" s="41" t="n">
        <v>2.3261921363</v>
      </c>
      <c r="B5960" s="41" t="n">
        <v>0.3188308844</v>
      </c>
      <c r="C5960" s="41" t="n">
        <v>1.8250737563</v>
      </c>
      <c r="D5960" s="42" t="n">
        <f aca="false">$B$5*A5960</f>
        <v>5.94336982008957</v>
      </c>
      <c r="E5960" s="42" t="n">
        <f aca="false">$D$5*A5960+$F$5*B5960</f>
        <v>6.08591791191703</v>
      </c>
      <c r="F5960" s="43" t="n">
        <f aca="false">Inputs!$B$5*D5960+Inputs!$B$6*E5960</f>
        <v>290041.086413106</v>
      </c>
      <c r="G5960" s="43" t="n">
        <f aca="false">F5960*SQRT(($B$6-2)/C5960)</f>
        <v>303622.75102002</v>
      </c>
    </row>
    <row r="5961" customFormat="false" ht="15" hidden="false" customHeight="false" outlineLevel="0" collapsed="false">
      <c r="A5961" s="41" t="n">
        <v>-0.0969185696</v>
      </c>
      <c r="B5961" s="41" t="n">
        <v>0.5747147271</v>
      </c>
      <c r="C5961" s="41" t="n">
        <v>13.2040140638</v>
      </c>
      <c r="D5961" s="42" t="n">
        <f aca="false">$B$5*A5961</f>
        <v>-0.247624816788824</v>
      </c>
      <c r="E5961" s="42" t="n">
        <f aca="false">$D$5*A5961+$F$5*B5961</f>
        <v>0.761759163207309</v>
      </c>
      <c r="F5961" s="43" t="n">
        <f aca="false">Inputs!$B$5*D5961+Inputs!$B$6*E5961</f>
        <v>-62850.4398392478</v>
      </c>
      <c r="G5961" s="43" t="n">
        <f aca="false">F5961*SQRT(($B$6-2)/C5961)</f>
        <v>-24460.7816004063</v>
      </c>
    </row>
    <row r="5962" customFormat="false" ht="15" hidden="false" customHeight="false" outlineLevel="0" collapsed="false">
      <c r="A5962" s="41" t="n">
        <v>-0.3371462379</v>
      </c>
      <c r="B5962" s="41" t="n">
        <v>-1.7952731234</v>
      </c>
      <c r="C5962" s="41" t="n">
        <v>6.9492524661</v>
      </c>
      <c r="D5962" s="42" t="n">
        <f aca="false">$B$5*A5962</f>
        <v>-0.861401233381686</v>
      </c>
      <c r="E5962" s="42" t="n">
        <f aca="false">$D$5*A5962+$F$5*B5962</f>
        <v>-3.90224681541941</v>
      </c>
      <c r="F5962" s="43" t="n">
        <f aca="false">Inputs!$B$5*D5962+Inputs!$B$6*E5962</f>
        <v>108972.217432802</v>
      </c>
      <c r="G5962" s="43" t="n">
        <f aca="false">F5962*SQRT(($B$6-2)/C5962)</f>
        <v>58460.3944263222</v>
      </c>
    </row>
    <row r="5963" customFormat="false" ht="15" hidden="false" customHeight="false" outlineLevel="0" collapsed="false">
      <c r="A5963" s="41" t="n">
        <v>-0.2405211743</v>
      </c>
      <c r="B5963" s="41" t="n">
        <v>-0.2562936091</v>
      </c>
      <c r="C5963" s="41" t="n">
        <v>1.096767079</v>
      </c>
      <c r="D5963" s="42" t="n">
        <f aca="false">$B$5*A5963</f>
        <v>-0.614526317976842</v>
      </c>
      <c r="E5963" s="42" t="n">
        <f aca="false">$D$5*A5963+$F$5*B5963</f>
        <v>-1.01489480053122</v>
      </c>
      <c r="F5963" s="43" t="n">
        <f aca="false">Inputs!$B$5*D5963+Inputs!$B$6*E5963</f>
        <v>-10707.8917711231</v>
      </c>
      <c r="G5963" s="43" t="n">
        <f aca="false">F5963*SQRT(($B$6-2)/C5963)</f>
        <v>-14459.7827431253</v>
      </c>
    </row>
    <row r="5964" customFormat="false" ht="15" hidden="false" customHeight="false" outlineLevel="0" collapsed="false">
      <c r="A5964" s="41" t="n">
        <v>-1.5923174605</v>
      </c>
      <c r="B5964" s="41" t="n">
        <v>-0.0730351898</v>
      </c>
      <c r="C5964" s="41" t="n">
        <v>1.9877022622</v>
      </c>
      <c r="D5964" s="42" t="n">
        <f aca="false">$B$5*A5964</f>
        <v>-4.06833614087881</v>
      </c>
      <c r="E5964" s="42" t="n">
        <f aca="false">$D$5*A5964+$F$5*B5964</f>
        <v>-3.9151723413297</v>
      </c>
      <c r="F5964" s="43" t="n">
        <f aca="false">Inputs!$B$5*D5964+Inputs!$B$6*E5964</f>
        <v>-211074.997021396</v>
      </c>
      <c r="G5964" s="43" t="n">
        <f aca="false">F5964*SQRT(($B$6-2)/C5964)</f>
        <v>-211726.941349247</v>
      </c>
    </row>
    <row r="5965" customFormat="false" ht="15" hidden="false" customHeight="false" outlineLevel="0" collapsed="false">
      <c r="A5965" s="41" t="n">
        <v>-2.0671102246</v>
      </c>
      <c r="B5965" s="41" t="n">
        <v>-0.3476868352</v>
      </c>
      <c r="C5965" s="41" t="n">
        <v>4.0437119209</v>
      </c>
      <c r="D5965" s="42" t="n">
        <f aca="false">$B$5*A5965</f>
        <v>-5.28142122568924</v>
      </c>
      <c r="E5965" s="42" t="n">
        <f aca="false">$D$5*A5965+$F$5*B5965</f>
        <v>-5.51923659982022</v>
      </c>
      <c r="F5965" s="43" t="n">
        <f aca="false">Inputs!$B$5*D5965+Inputs!$B$6*E5965</f>
        <v>-252180.292577913</v>
      </c>
      <c r="G5965" s="43" t="n">
        <f aca="false">F5965*SQRT(($B$6-2)/C5965)</f>
        <v>-177351.978576874</v>
      </c>
    </row>
    <row r="5966" customFormat="false" ht="15" hidden="false" customHeight="false" outlineLevel="0" collapsed="false">
      <c r="A5966" s="41" t="n">
        <v>0.243595992</v>
      </c>
      <c r="B5966" s="41" t="n">
        <v>0.0969961771</v>
      </c>
      <c r="C5966" s="41" t="n">
        <v>0.8487089296</v>
      </c>
      <c r="D5966" s="42" t="n">
        <f aca="false">$B$5*A5966</f>
        <v>0.622382409670766</v>
      </c>
      <c r="E5966" s="42" t="n">
        <f aca="false">$D$5*A5966+$F$5*B5966</f>
        <v>0.747145657675885</v>
      </c>
      <c r="F5966" s="43" t="n">
        <f aca="false">Inputs!$B$5*D5966+Inputs!$B$6*E5966</f>
        <v>24880.9580832824</v>
      </c>
      <c r="G5966" s="43" t="n">
        <f aca="false">F5966*SQRT(($B$6-2)/C5966)</f>
        <v>38194.6655609227</v>
      </c>
    </row>
    <row r="5967" customFormat="false" ht="15" hidden="false" customHeight="false" outlineLevel="0" collapsed="false">
      <c r="A5967" s="41" t="n">
        <v>-0.4110694729</v>
      </c>
      <c r="B5967" s="41" t="n">
        <v>-0.0855304019</v>
      </c>
      <c r="C5967" s="41" t="n">
        <v>5.7758059994</v>
      </c>
      <c r="D5967" s="42" t="n">
        <f aca="false">$B$5*A5967</f>
        <v>-1.05027347529426</v>
      </c>
      <c r="E5967" s="42" t="n">
        <f aca="false">$D$5*A5967+$F$5*B5967</f>
        <v>-1.12586505091016</v>
      </c>
      <c r="F5967" s="43" t="n">
        <f aca="false">Inputs!$B$5*D5967+Inputs!$B$6*E5967</f>
        <v>-48734.0949839185</v>
      </c>
      <c r="G5967" s="43" t="n">
        <f aca="false">F5967*SQRT(($B$6-2)/C5967)</f>
        <v>-28677.5208699039</v>
      </c>
    </row>
    <row r="5968" customFormat="false" ht="15" hidden="false" customHeight="false" outlineLevel="0" collapsed="false">
      <c r="A5968" s="41" t="n">
        <v>-0.7840644375</v>
      </c>
      <c r="B5968" s="41" t="n">
        <v>0.0108165194</v>
      </c>
      <c r="C5968" s="41" t="n">
        <v>3.1708831057</v>
      </c>
      <c r="D5968" s="42" t="n">
        <f aca="false">$B$5*A5968</f>
        <v>-2.0032674180797</v>
      </c>
      <c r="E5968" s="42" t="n">
        <f aca="false">$D$5*A5968+$F$5*B5968</f>
        <v>-1.84707282419936</v>
      </c>
      <c r="F5968" s="43" t="n">
        <f aca="false">Inputs!$B$5*D5968+Inputs!$B$6*E5968</f>
        <v>-107973.100598002</v>
      </c>
      <c r="G5968" s="43" t="n">
        <f aca="false">F5968*SQRT(($B$6-2)/C5968)</f>
        <v>-85751.2490549461</v>
      </c>
    </row>
    <row r="5969" customFormat="false" ht="15" hidden="false" customHeight="false" outlineLevel="0" collapsed="false">
      <c r="A5969" s="41" t="n">
        <v>0.0580864066</v>
      </c>
      <c r="B5969" s="41" t="n">
        <v>-0.9002499779</v>
      </c>
      <c r="C5969" s="41" t="n">
        <v>5.9548936528</v>
      </c>
      <c r="D5969" s="42" t="n">
        <f aca="false">$B$5*A5969</f>
        <v>0.148409493161217</v>
      </c>
      <c r="E5969" s="42" t="n">
        <f aca="false">$D$5*A5969+$F$5*B5969</f>
        <v>-1.41627986238762</v>
      </c>
      <c r="F5969" s="43" t="n">
        <f aca="false">Inputs!$B$5*D5969+Inputs!$B$6*E5969</f>
        <v>85654.9424355026</v>
      </c>
      <c r="G5969" s="43" t="n">
        <f aca="false">F5969*SQRT(($B$6-2)/C5969)</f>
        <v>49639.8454206434</v>
      </c>
    </row>
    <row r="5970" customFormat="false" ht="15" hidden="false" customHeight="false" outlineLevel="0" collapsed="false">
      <c r="A5970" s="41" t="n">
        <v>0.2676992005</v>
      </c>
      <c r="B5970" s="41" t="n">
        <v>0.2614526551</v>
      </c>
      <c r="C5970" s="41" t="n">
        <v>5.4274827859</v>
      </c>
      <c r="D5970" s="42" t="n">
        <f aca="false">$B$5*A5970</f>
        <v>0.683965578030231</v>
      </c>
      <c r="E5970" s="42" t="n">
        <f aca="false">$D$5*A5970+$F$5*B5970</f>
        <v>1.08847565429567</v>
      </c>
      <c r="F5970" s="43" t="n">
        <f aca="false">Inputs!$B$5*D5970+Inputs!$B$6*E5970</f>
        <v>13972.7750882398</v>
      </c>
      <c r="G5970" s="43" t="n">
        <f aca="false">F5970*SQRT(($B$6-2)/C5970)</f>
        <v>8482.00333739249</v>
      </c>
    </row>
    <row r="5971" customFormat="false" ht="15" hidden="false" customHeight="false" outlineLevel="0" collapsed="false">
      <c r="A5971" s="41" t="n">
        <v>-0.1662099136</v>
      </c>
      <c r="B5971" s="41" t="n">
        <v>2.4210470363</v>
      </c>
      <c r="C5971" s="41" t="n">
        <v>2.779359577</v>
      </c>
      <c r="D5971" s="42" t="n">
        <f aca="false">$B$5*A5971</f>
        <v>-0.424662678922639</v>
      </c>
      <c r="E5971" s="42" t="n">
        <f aca="false">$D$5*A5971+$F$5*B5971</f>
        <v>3.78501821877154</v>
      </c>
      <c r="F5971" s="43" t="n">
        <f aca="false">Inputs!$B$5*D5971+Inputs!$B$6*E5971</f>
        <v>-231717.178830841</v>
      </c>
      <c r="G5971" s="43" t="n">
        <f aca="false">F5971*SQRT(($B$6-2)/C5971)</f>
        <v>-196562.588068806</v>
      </c>
    </row>
    <row r="5972" customFormat="false" ht="15" hidden="false" customHeight="false" outlineLevel="0" collapsed="false">
      <c r="A5972" s="41" t="n">
        <v>-0.1407023867</v>
      </c>
      <c r="B5972" s="41" t="n">
        <v>-0.2792342454</v>
      </c>
      <c r="C5972" s="41" t="n">
        <v>2.0305241417</v>
      </c>
      <c r="D5972" s="42" t="n">
        <f aca="false">$B$5*A5972</f>
        <v>-0.359491507893011</v>
      </c>
      <c r="E5972" s="42" t="n">
        <f aca="false">$D$5*A5972+$F$5*B5972</f>
        <v>-0.81697984329013</v>
      </c>
      <c r="F5972" s="43" t="n">
        <f aca="false">Inputs!$B$5*D5972+Inputs!$B$6*E5972</f>
        <v>4899.84137520536</v>
      </c>
      <c r="G5972" s="43" t="n">
        <f aca="false">F5972*SQRT(($B$6-2)/C5972)</f>
        <v>4862.8731368768</v>
      </c>
    </row>
    <row r="5973" customFormat="false" ht="15" hidden="false" customHeight="false" outlineLevel="0" collapsed="false">
      <c r="A5973" s="41" t="n">
        <v>-0.4223931092</v>
      </c>
      <c r="B5973" s="41" t="n">
        <v>-0.9709392231</v>
      </c>
      <c r="C5973" s="41" t="n">
        <v>0.3948153142</v>
      </c>
      <c r="D5973" s="42" t="n">
        <f aca="false">$B$5*A5973</f>
        <v>-1.07920511734948</v>
      </c>
      <c r="E5973" s="42" t="n">
        <f aca="false">$D$5*A5973+$F$5*B5973</f>
        <v>-2.68168532261899</v>
      </c>
      <c r="F5973" s="43" t="n">
        <f aca="false">Inputs!$B$5*D5973+Inputs!$B$6*E5973</f>
        <v>26163.7543960016</v>
      </c>
      <c r="G5973" s="43" t="n">
        <f aca="false">F5973*SQRT(($B$6-2)/C5973)</f>
        <v>58886.8151668591</v>
      </c>
    </row>
    <row r="5974" customFormat="false" ht="15" hidden="false" customHeight="false" outlineLevel="0" collapsed="false">
      <c r="A5974" s="41" t="n">
        <v>0.6858973598</v>
      </c>
      <c r="B5974" s="41" t="n">
        <v>-0.686246968</v>
      </c>
      <c r="C5974" s="41" t="n">
        <v>13.6006094363</v>
      </c>
      <c r="D5974" s="42" t="n">
        <f aca="false">$B$5*A5974</f>
        <v>1.75245269051529</v>
      </c>
      <c r="E5974" s="42" t="n">
        <f aca="false">$D$5*A5974+$F$5*B5974</f>
        <v>0.44717992656093</v>
      </c>
      <c r="F5974" s="43" t="n">
        <f aca="false">Inputs!$B$5*D5974+Inputs!$B$6*E5974</f>
        <v>152886.272723482</v>
      </c>
      <c r="G5974" s="43" t="n">
        <f aca="false">F5974*SQRT(($B$6-2)/C5974)</f>
        <v>58627.8956400994</v>
      </c>
    </row>
    <row r="5975" customFormat="false" ht="15" hidden="false" customHeight="false" outlineLevel="0" collapsed="false">
      <c r="A5975" s="41" t="n">
        <v>-0.567948147</v>
      </c>
      <c r="B5975" s="41" t="n">
        <v>-0.5382415595</v>
      </c>
      <c r="C5975" s="41" t="n">
        <v>5.1740976194</v>
      </c>
      <c r="D5975" s="42" t="n">
        <f aca="false">$B$5*A5975</f>
        <v>-1.45109504222839</v>
      </c>
      <c r="E5975" s="42" t="n">
        <f aca="false">$D$5*A5975+$F$5*B5975</f>
        <v>-2.28088806973806</v>
      </c>
      <c r="F5975" s="43" t="n">
        <f aca="false">Inputs!$B$5*D5975+Inputs!$B$6*E5975</f>
        <v>-31065.1007359357</v>
      </c>
      <c r="G5975" s="43" t="n">
        <f aca="false">F5975*SQRT(($B$6-2)/C5975)</f>
        <v>-19313.9211903632</v>
      </c>
    </row>
    <row r="5976" customFormat="false" ht="15" hidden="false" customHeight="false" outlineLevel="0" collapsed="false">
      <c r="A5976" s="41" t="n">
        <v>-0.9849435158</v>
      </c>
      <c r="B5976" s="41" t="n">
        <v>-1.7510833325</v>
      </c>
      <c r="C5976" s="41" t="n">
        <v>1.2311217852</v>
      </c>
      <c r="D5976" s="42" t="n">
        <f aca="false">$B$5*A5976</f>
        <v>-2.5165090514018</v>
      </c>
      <c r="E5976" s="42" t="n">
        <f aca="false">$D$5*A5976+$F$5*B5976</f>
        <v>-5.36743285774225</v>
      </c>
      <c r="F5976" s="43" t="n">
        <f aca="false">Inputs!$B$5*D5976+Inputs!$B$6*E5976</f>
        <v>16720.7377469327</v>
      </c>
      <c r="G5976" s="43" t="n">
        <f aca="false">F5976*SQRT(($B$6-2)/C5976)</f>
        <v>21311.7898457151</v>
      </c>
    </row>
    <row r="5977" customFormat="false" ht="15" hidden="false" customHeight="false" outlineLevel="0" collapsed="false">
      <c r="A5977" s="41" t="n">
        <v>-0.4629398672</v>
      </c>
      <c r="B5977" s="41" t="n">
        <v>0.8733353127</v>
      </c>
      <c r="C5977" s="41" t="n">
        <v>3.1629951304</v>
      </c>
      <c r="D5977" s="42" t="n">
        <f aca="false">$B$5*A5977</f>
        <v>-1.18280119354591</v>
      </c>
      <c r="E5977" s="42" t="n">
        <f aca="false">$D$5*A5977+$F$5*B5977</f>
        <v>0.40642075116759</v>
      </c>
      <c r="F5977" s="43" t="n">
        <f aca="false">Inputs!$B$5*D5977+Inputs!$B$6*E5977</f>
        <v>-138601.156912971</v>
      </c>
      <c r="G5977" s="43" t="n">
        <f aca="false">F5977*SQRT(($B$6-2)/C5977)</f>
        <v>-110212.940998301</v>
      </c>
    </row>
    <row r="5978" customFormat="false" ht="15" hidden="false" customHeight="false" outlineLevel="0" collapsed="false">
      <c r="A5978" s="41" t="n">
        <v>0.1969798055</v>
      </c>
      <c r="B5978" s="41" t="n">
        <v>1.5605752702</v>
      </c>
      <c r="C5978" s="41" t="n">
        <v>6.7170817286</v>
      </c>
      <c r="D5978" s="42" t="n">
        <f aca="false">$B$5*A5978</f>
        <v>0.503279076954471</v>
      </c>
      <c r="E5978" s="42" t="n">
        <f aca="false">$D$5*A5978+$F$5*B5978</f>
        <v>3.16344528631804</v>
      </c>
      <c r="F5978" s="43" t="n">
        <f aca="false">Inputs!$B$5*D5978+Inputs!$B$6*E5978</f>
        <v>-107844.356620455</v>
      </c>
      <c r="G5978" s="43" t="n">
        <f aca="false">F5978*SQRT(($B$6-2)/C5978)</f>
        <v>-58846.6989037157</v>
      </c>
    </row>
    <row r="5979" customFormat="false" ht="15" hidden="false" customHeight="false" outlineLevel="0" collapsed="false">
      <c r="A5979" s="41" t="n">
        <v>0.750956305</v>
      </c>
      <c r="B5979" s="41" t="n">
        <v>0.5239648103</v>
      </c>
      <c r="C5979" s="41" t="n">
        <v>3.5058981267</v>
      </c>
      <c r="D5979" s="42" t="n">
        <f aca="false">$B$5*A5979</f>
        <v>1.91867686666764</v>
      </c>
      <c r="E5979" s="42" t="n">
        <f aca="false">$D$5*A5979+$F$5*B5979</f>
        <v>2.69171975794671</v>
      </c>
      <c r="F5979" s="43" t="n">
        <f aca="false">Inputs!$B$5*D5979+Inputs!$B$6*E5979</f>
        <v>57281.6987694282</v>
      </c>
      <c r="G5979" s="43" t="n">
        <f aca="false">F5979*SQRT(($B$6-2)/C5979)</f>
        <v>43264.4553449146</v>
      </c>
    </row>
    <row r="5980" customFormat="false" ht="15" hidden="false" customHeight="false" outlineLevel="0" collapsed="false">
      <c r="A5980" s="41" t="n">
        <v>1.8826490227</v>
      </c>
      <c r="B5980" s="41" t="n">
        <v>-0.097145595</v>
      </c>
      <c r="C5980" s="41" t="n">
        <v>0.9560930744</v>
      </c>
      <c r="D5980" s="42" t="n">
        <f aca="false">$B$5*A5980</f>
        <v>4.81012690599745</v>
      </c>
      <c r="E5980" s="42" t="n">
        <f aca="false">$D$5*A5980+$F$5*B5980</f>
        <v>4.3121830817778</v>
      </c>
      <c r="F5980" s="43" t="n">
        <f aca="false">Inputs!$B$5*D5980+Inputs!$B$6*E5980</f>
        <v>265403.536510855</v>
      </c>
      <c r="G5980" s="43" t="n">
        <f aca="false">F5980*SQRT(($B$6-2)/C5980)</f>
        <v>383858.902460379</v>
      </c>
    </row>
    <row r="5981" customFormat="false" ht="15" hidden="false" customHeight="false" outlineLevel="0" collapsed="false">
      <c r="A5981" s="41" t="n">
        <v>0.0630756735</v>
      </c>
      <c r="B5981" s="41" t="n">
        <v>-0.0114644217</v>
      </c>
      <c r="C5981" s="41" t="n">
        <v>5.6447419075</v>
      </c>
      <c r="D5981" s="42" t="n">
        <f aca="false">$B$5*A5981</f>
        <v>0.16115696051574</v>
      </c>
      <c r="E5981" s="42" t="n">
        <f aca="false">$D$5*A5981+$F$5*B5981</f>
        <v>0.130297979132336</v>
      </c>
      <c r="F5981" s="43" t="n">
        <f aca="false">Inputs!$B$5*D5981+Inputs!$B$6*E5981</f>
        <v>9600.79709495717</v>
      </c>
      <c r="G5981" s="43" t="n">
        <f aca="false">F5981*SQRT(($B$6-2)/C5981)</f>
        <v>5714.78958203835</v>
      </c>
    </row>
    <row r="5982" customFormat="false" ht="15" hidden="false" customHeight="false" outlineLevel="0" collapsed="false">
      <c r="A5982" s="41" t="n">
        <v>1.5437867312</v>
      </c>
      <c r="B5982" s="41" t="n">
        <v>0.0025153165</v>
      </c>
      <c r="C5982" s="41" t="n">
        <v>0.963613561</v>
      </c>
      <c r="D5982" s="42" t="n">
        <f aca="false">$B$5*A5982</f>
        <v>3.94434119335597</v>
      </c>
      <c r="E5982" s="42" t="n">
        <f aca="false">$D$5*A5982+$F$5*B5982</f>
        <v>3.67791941564151</v>
      </c>
      <c r="F5982" s="43" t="n">
        <f aca="false">Inputs!$B$5*D5982+Inputs!$B$6*E5982</f>
        <v>210538.148553522</v>
      </c>
      <c r="G5982" s="43" t="n">
        <f aca="false">F5982*SQRT(($B$6-2)/C5982)</f>
        <v>303315.319495893</v>
      </c>
    </row>
    <row r="5983" customFormat="false" ht="15" hidden="false" customHeight="false" outlineLevel="0" collapsed="false">
      <c r="A5983" s="41" t="n">
        <v>-0.6482773741</v>
      </c>
      <c r="B5983" s="41" t="n">
        <v>0.587675538</v>
      </c>
      <c r="C5983" s="41" t="n">
        <v>6.2149316101</v>
      </c>
      <c r="D5983" s="42" t="n">
        <f aca="false">$B$5*A5983</f>
        <v>-1.65633445326717</v>
      </c>
      <c r="E5983" s="42" t="n">
        <f aca="false">$D$5*A5983+$F$5*B5983</f>
        <v>-0.527867527086699</v>
      </c>
      <c r="F5983" s="43" t="n">
        <f aca="false">Inputs!$B$5*D5983+Inputs!$B$6*E5983</f>
        <v>-139240.068972382</v>
      </c>
      <c r="G5983" s="43" t="n">
        <f aca="false">F5983*SQRT(($B$6-2)/C5983)</f>
        <v>-78987.9878302478</v>
      </c>
    </row>
    <row r="5984" customFormat="false" ht="15" hidden="false" customHeight="false" outlineLevel="0" collapsed="false">
      <c r="A5984" s="41" t="n">
        <v>-0.8162598111</v>
      </c>
      <c r="B5984" s="41" t="n">
        <v>0.5334715126</v>
      </c>
      <c r="C5984" s="41" t="n">
        <v>4.4772870636</v>
      </c>
      <c r="D5984" s="42" t="n">
        <f aca="false">$B$5*A5984</f>
        <v>-2.08552589054841</v>
      </c>
      <c r="E5984" s="42" t="n">
        <f aca="false">$D$5*A5984+$F$5*B5984</f>
        <v>-1.02119298359703</v>
      </c>
      <c r="F5984" s="43" t="n">
        <f aca="false">Inputs!$B$5*D5984+Inputs!$B$6*E5984</f>
        <v>-157492.939874989</v>
      </c>
      <c r="G5984" s="43" t="n">
        <f aca="false">F5984*SQRT(($B$6-2)/C5984)</f>
        <v>-105261.272917539</v>
      </c>
    </row>
    <row r="5985" customFormat="false" ht="15" hidden="false" customHeight="false" outlineLevel="0" collapsed="false">
      <c r="A5985" s="41" t="n">
        <v>0.4138409341</v>
      </c>
      <c r="B5985" s="41" t="n">
        <v>-0.1894026678</v>
      </c>
      <c r="C5985" s="41" t="n">
        <v>3.24570792</v>
      </c>
      <c r="D5985" s="42" t="n">
        <f aca="false">$B$5*A5985</f>
        <v>1.05735449779305</v>
      </c>
      <c r="E5985" s="42" t="n">
        <f aca="false">$D$5*A5985+$F$5*B5985</f>
        <v>0.657720859883986</v>
      </c>
      <c r="F5985" s="43" t="n">
        <f aca="false">Inputs!$B$5*D5985+Inputs!$B$6*E5985</f>
        <v>72849.4067851052</v>
      </c>
      <c r="G5985" s="43" t="n">
        <f aca="false">F5985*SQRT(($B$6-2)/C5985)</f>
        <v>57185.5496607012</v>
      </c>
    </row>
    <row r="5986" customFormat="false" ht="15" hidden="false" customHeight="false" outlineLevel="0" collapsed="false">
      <c r="A5986" s="41" t="n">
        <v>0.5658115721</v>
      </c>
      <c r="B5986" s="41" t="n">
        <v>-1.4877899303</v>
      </c>
      <c r="C5986" s="41" t="n">
        <v>3.1396621246</v>
      </c>
      <c r="D5986" s="42" t="n">
        <f aca="false">$B$5*A5986</f>
        <v>1.44563614028265</v>
      </c>
      <c r="E5986" s="42" t="n">
        <f aca="false">$D$5*A5986+$F$5*B5986</f>
        <v>-1.22263453772985</v>
      </c>
      <c r="F5986" s="43" t="n">
        <f aca="false">Inputs!$B$5*D5986+Inputs!$B$6*E5986</f>
        <v>205695.340914757</v>
      </c>
      <c r="G5986" s="43" t="n">
        <f aca="false">F5986*SQRT(($B$6-2)/C5986)</f>
        <v>164171.586747171</v>
      </c>
    </row>
    <row r="5987" customFormat="false" ht="15" hidden="false" customHeight="false" outlineLevel="0" collapsed="false">
      <c r="A5987" s="41" t="n">
        <v>0.1629621213</v>
      </c>
      <c r="B5987" s="41" t="n">
        <v>-0.4627653847</v>
      </c>
      <c r="C5987" s="41" t="n">
        <v>2.6708867182</v>
      </c>
      <c r="D5987" s="42" t="n">
        <f aca="false">$B$5*A5987</f>
        <v>0.416364640924608</v>
      </c>
      <c r="E5987" s="42" t="n">
        <f aca="false">$D$5*A5987+$F$5*B5987</f>
        <v>-0.411294836651814</v>
      </c>
      <c r="F5987" s="43" t="n">
        <f aca="false">Inputs!$B$5*D5987+Inputs!$B$6*E5987</f>
        <v>62201.2059250515</v>
      </c>
      <c r="G5987" s="43" t="n">
        <f aca="false">F5987*SQRT(($B$6-2)/C5987)</f>
        <v>53825.2515631922</v>
      </c>
    </row>
    <row r="5988" customFormat="false" ht="15" hidden="false" customHeight="false" outlineLevel="0" collapsed="false">
      <c r="A5988" s="41" t="n">
        <v>2.8622635773</v>
      </c>
      <c r="B5988" s="41" t="n">
        <v>0.1558250696</v>
      </c>
      <c r="C5988" s="41" t="n">
        <v>5.1609241626</v>
      </c>
      <c r="D5988" s="42" t="n">
        <f aca="false">$B$5*A5988</f>
        <v>7.31302057856864</v>
      </c>
      <c r="E5988" s="42" t="n">
        <f aca="false">$D$5*A5988+$F$5*B5988</f>
        <v>7.08007761456598</v>
      </c>
      <c r="F5988" s="43" t="n">
        <f aca="false">Inputs!$B$5*D5988+Inputs!$B$6*E5988</f>
        <v>377298.177128565</v>
      </c>
      <c r="G5988" s="43" t="n">
        <f aca="false">F5988*SQRT(($B$6-2)/C5988)</f>
        <v>234874.552746486</v>
      </c>
    </row>
    <row r="5989" customFormat="false" ht="15" hidden="false" customHeight="false" outlineLevel="0" collapsed="false">
      <c r="A5989" s="41" t="n">
        <v>-0.5963920498</v>
      </c>
      <c r="B5989" s="41" t="n">
        <v>-1.3783017361</v>
      </c>
      <c r="C5989" s="41" t="n">
        <v>1.1744884305</v>
      </c>
      <c r="D5989" s="42" t="n">
        <f aca="false">$B$5*A5989</f>
        <v>-1.52376858919342</v>
      </c>
      <c r="E5989" s="42" t="n">
        <f aca="false">$D$5*A5989+$F$5*B5989</f>
        <v>-3.79914200302905</v>
      </c>
      <c r="F5989" s="43" t="n">
        <f aca="false">Inputs!$B$5*D5989+Inputs!$B$6*E5989</f>
        <v>37580.2412321105</v>
      </c>
      <c r="G5989" s="43" t="n">
        <f aca="false">F5989*SQRT(($B$6-2)/C5989)</f>
        <v>49039.9693270588</v>
      </c>
    </row>
    <row r="5990" customFormat="false" ht="15" hidden="false" customHeight="false" outlineLevel="0" collapsed="false">
      <c r="A5990" s="41" t="n">
        <v>1.3054061968</v>
      </c>
      <c r="B5990" s="41" t="n">
        <v>-0.3500327195</v>
      </c>
      <c r="C5990" s="41" t="n">
        <v>2.1556244118</v>
      </c>
      <c r="D5990" s="42" t="n">
        <f aca="false">$B$5*A5990</f>
        <v>3.33528416331059</v>
      </c>
      <c r="E5990" s="42" t="n">
        <f aca="false">$D$5*A5990+$F$5*B5990</f>
        <v>2.50191166737173</v>
      </c>
      <c r="F5990" s="43" t="n">
        <f aca="false">Inputs!$B$5*D5990+Inputs!$B$6*E5990</f>
        <v>208432.832962473</v>
      </c>
      <c r="G5990" s="43" t="n">
        <f aca="false">F5990*SQRT(($B$6-2)/C5990)</f>
        <v>200768.041572126</v>
      </c>
    </row>
    <row r="5991" customFormat="false" ht="15" hidden="false" customHeight="false" outlineLevel="0" collapsed="false">
      <c r="A5991" s="41" t="n">
        <v>-0.7913520671</v>
      </c>
      <c r="B5991" s="41" t="n">
        <v>0.336299214</v>
      </c>
      <c r="C5991" s="41" t="n">
        <v>8.5758445846</v>
      </c>
      <c r="D5991" s="42" t="n">
        <f aca="false">$B$5*A5991</f>
        <v>-2.02188715165576</v>
      </c>
      <c r="E5991" s="42" t="n">
        <f aca="false">$D$5*A5991+$F$5*B5991</f>
        <v>-1.30238897301697</v>
      </c>
      <c r="F5991" s="43" t="n">
        <f aca="false">Inputs!$B$5*D5991+Inputs!$B$6*E5991</f>
        <v>-137069.266514728</v>
      </c>
      <c r="G5991" s="43" t="n">
        <f aca="false">F5991*SQRT(($B$6-2)/C5991)</f>
        <v>-66193.6966948451</v>
      </c>
    </row>
    <row r="5992" customFormat="false" ht="15" hidden="false" customHeight="false" outlineLevel="0" collapsed="false">
      <c r="A5992" s="41" t="n">
        <v>0.6497188314</v>
      </c>
      <c r="B5992" s="41" t="n">
        <v>0.6339529332</v>
      </c>
      <c r="C5992" s="41" t="n">
        <v>12.6256761237</v>
      </c>
      <c r="D5992" s="42" t="n">
        <f aca="false">$B$5*A5992</f>
        <v>1.66001734501119</v>
      </c>
      <c r="E5992" s="42" t="n">
        <f aca="false">$D$5*A5992+$F$5*B5992</f>
        <v>2.64073766895549</v>
      </c>
      <c r="F5992" s="43" t="n">
        <f aca="false">Inputs!$B$5*D5992+Inputs!$B$6*E5992</f>
        <v>33964.851053344</v>
      </c>
      <c r="G5992" s="43" t="n">
        <f aca="false">F5992*SQRT(($B$6-2)/C5992)</f>
        <v>13518.154010062</v>
      </c>
    </row>
    <row r="5993" customFormat="false" ht="15" hidden="false" customHeight="false" outlineLevel="0" collapsed="false">
      <c r="A5993" s="41" t="n">
        <v>0.0197504231</v>
      </c>
      <c r="B5993" s="41" t="n">
        <v>0.1591901369</v>
      </c>
      <c r="C5993" s="41" t="n">
        <v>2.921746959</v>
      </c>
      <c r="D5993" s="42" t="n">
        <f aca="false">$B$5*A5993</f>
        <v>0.0504618972589465</v>
      </c>
      <c r="E5993" s="42" t="n">
        <f aca="false">$D$5*A5993+$F$5*B5993</f>
        <v>0.32187853671467</v>
      </c>
      <c r="F5993" s="43" t="n">
        <f aca="false">Inputs!$B$5*D5993+Inputs!$B$6*E5993</f>
        <v>-11047.7371098389</v>
      </c>
      <c r="G5993" s="43" t="n">
        <f aca="false">F5993*SQRT(($B$6-2)/C5993)</f>
        <v>-9140.43845501966</v>
      </c>
    </row>
    <row r="5994" customFormat="false" ht="15" hidden="false" customHeight="false" outlineLevel="0" collapsed="false">
      <c r="A5994" s="41" t="n">
        <v>0.2320370757</v>
      </c>
      <c r="B5994" s="41" t="n">
        <v>0.3363962656</v>
      </c>
      <c r="C5994" s="41" t="n">
        <v>3.7153306888</v>
      </c>
      <c r="D5994" s="42" t="n">
        <f aca="false">$B$5*A5994</f>
        <v>0.592849632382802</v>
      </c>
      <c r="E5994" s="42" t="n">
        <f aca="false">$D$5*A5994+$F$5*B5994</f>
        <v>1.13302295281502</v>
      </c>
      <c r="F5994" s="43" t="n">
        <f aca="false">Inputs!$B$5*D5994+Inputs!$B$6*E5994</f>
        <v>2633.81559752929</v>
      </c>
      <c r="G5994" s="43" t="n">
        <f aca="false">F5994*SQRT(($B$6-2)/C5994)</f>
        <v>1932.42045374333</v>
      </c>
    </row>
    <row r="5995" customFormat="false" ht="15" hidden="false" customHeight="false" outlineLevel="0" collapsed="false">
      <c r="A5995" s="41" t="n">
        <v>0.4248851959</v>
      </c>
      <c r="B5995" s="41" t="n">
        <v>1.0944527513</v>
      </c>
      <c r="C5995" s="41" t="n">
        <v>1.372078198</v>
      </c>
      <c r="D5995" s="42" t="n">
        <f aca="false">$B$5*A5995</f>
        <v>1.08557234413642</v>
      </c>
      <c r="E5995" s="42" t="n">
        <f aca="false">$D$5*A5995+$F$5*B5995</f>
        <v>2.900891749479</v>
      </c>
      <c r="F5995" s="43" t="n">
        <f aca="false">Inputs!$B$5*D5995+Inputs!$B$6*E5995</f>
        <v>-36487.3530603075</v>
      </c>
      <c r="G5995" s="43" t="n">
        <f aca="false">F5995*SQRT(($B$6-2)/C5995)</f>
        <v>-44052.2327437218</v>
      </c>
    </row>
    <row r="5996" customFormat="false" ht="15" hidden="false" customHeight="false" outlineLevel="0" collapsed="false">
      <c r="A5996" s="41" t="n">
        <v>0.056414862</v>
      </c>
      <c r="B5996" s="41" t="n">
        <v>-0.8168032658</v>
      </c>
      <c r="C5996" s="41" t="n">
        <v>1.7909730398</v>
      </c>
      <c r="D5996" s="42" t="n">
        <f aca="false">$B$5*A5996</f>
        <v>0.144138733418913</v>
      </c>
      <c r="E5996" s="42" t="n">
        <f aca="false">$D$5*A5996+$F$5*B5996</f>
        <v>-1.27616631042796</v>
      </c>
      <c r="F5996" s="43" t="n">
        <f aca="false">Inputs!$B$5*D5996+Inputs!$B$6*E5996</f>
        <v>78222.1888632891</v>
      </c>
      <c r="G5996" s="43" t="n">
        <f aca="false">F5996*SQRT(($B$6-2)/C5996)</f>
        <v>82660.9587499012</v>
      </c>
    </row>
    <row r="5997" customFormat="false" ht="15" hidden="false" customHeight="false" outlineLevel="0" collapsed="false">
      <c r="A5997" s="41" t="n">
        <v>-0.1442917031</v>
      </c>
      <c r="B5997" s="41" t="n">
        <v>0.7537808187</v>
      </c>
      <c r="C5997" s="41" t="n">
        <v>0.4236920332</v>
      </c>
      <c r="D5997" s="42" t="n">
        <f aca="false">$B$5*A5997</f>
        <v>-0.368662132465943</v>
      </c>
      <c r="E5997" s="42" t="n">
        <f aca="false">$D$5*A5997+$F$5*B5997</f>
        <v>0.958231994587503</v>
      </c>
      <c r="F5997" s="43" t="n">
        <f aca="false">Inputs!$B$5*D5997+Inputs!$B$6*E5997</f>
        <v>-84777.8129759694</v>
      </c>
      <c r="G5997" s="43" t="n">
        <f aca="false">F5997*SQRT(($B$6-2)/C5997)</f>
        <v>-184192.548858274</v>
      </c>
    </row>
    <row r="5998" customFormat="false" ht="15" hidden="false" customHeight="false" outlineLevel="0" collapsed="false">
      <c r="A5998" s="41" t="n">
        <v>-1.7865279584</v>
      </c>
      <c r="B5998" s="41" t="n">
        <v>-1.7807521954</v>
      </c>
      <c r="C5998" s="41" t="n">
        <v>0.7492235847</v>
      </c>
      <c r="D5998" s="42" t="n">
        <f aca="false">$B$5*A5998</f>
        <v>-4.5645396977352</v>
      </c>
      <c r="E5998" s="42" t="n">
        <f aca="false">$D$5*A5998+$F$5*B5998</f>
        <v>-7.32610397812101</v>
      </c>
      <c r="F5998" s="43" t="n">
        <f aca="false">Inputs!$B$5*D5998+Inputs!$B$6*E5998</f>
        <v>-90148.7708674695</v>
      </c>
      <c r="G5998" s="43" t="n">
        <f aca="false">F5998*SQRT(($B$6-2)/C5998)</f>
        <v>-147288.584190794</v>
      </c>
    </row>
    <row r="5999" customFormat="false" ht="15" hidden="false" customHeight="false" outlineLevel="0" collapsed="false">
      <c r="A5999" s="41" t="n">
        <v>0.9182761214</v>
      </c>
      <c r="B5999" s="41" t="n">
        <v>1.5201228169</v>
      </c>
      <c r="C5999" s="41" t="n">
        <v>2.4058066305</v>
      </c>
      <c r="D5999" s="42" t="n">
        <f aca="false">$B$5*A5999</f>
        <v>2.34617532286844</v>
      </c>
      <c r="E5999" s="42" t="n">
        <f aca="false">$D$5*A5999+$F$5*B5999</f>
        <v>4.80998217108422</v>
      </c>
      <c r="F5999" s="43" t="n">
        <f aca="false">Inputs!$B$5*D5999+Inputs!$B$6*E5999</f>
        <v>-5881.57626736717</v>
      </c>
      <c r="G5999" s="43" t="n">
        <f aca="false">F5999*SQRT(($B$6-2)/C5999)</f>
        <v>-5362.63665101372</v>
      </c>
    </row>
    <row r="6000" customFormat="false" ht="15" hidden="false" customHeight="false" outlineLevel="0" collapsed="false">
      <c r="A6000" s="41" t="n">
        <v>-1.265200035</v>
      </c>
      <c r="B6000" s="41" t="n">
        <v>0.1004592708</v>
      </c>
      <c r="C6000" s="41" t="n">
        <v>6.4060247069</v>
      </c>
      <c r="D6000" s="42" t="n">
        <f aca="false">$B$5*A6000</f>
        <v>-3.23255830292494</v>
      </c>
      <c r="E6000" s="42" t="n">
        <f aca="false">$D$5*A6000+$F$5*B6000</f>
        <v>-2.83718711825859</v>
      </c>
      <c r="F6000" s="43" t="n">
        <f aca="false">Inputs!$B$5*D6000+Inputs!$B$6*E6000</f>
        <v>-181396.474379565</v>
      </c>
      <c r="G6000" s="43" t="n">
        <f aca="false">F6000*SQRT(($B$6-2)/C6000)</f>
        <v>-101356.016846822</v>
      </c>
    </row>
    <row r="6001" customFormat="false" ht="15" hidden="false" customHeight="false" outlineLevel="0" collapsed="false">
      <c r="A6001" s="41" t="n">
        <v>-0.3995451129</v>
      </c>
      <c r="B6001" s="41" t="n">
        <v>-0.2608301122</v>
      </c>
      <c r="C6001" s="41" t="n">
        <v>3.2528649139</v>
      </c>
      <c r="D6001" s="42" t="n">
        <f aca="false">$B$5*A6001</f>
        <v>-1.02082898859387</v>
      </c>
      <c r="E6001" s="42" t="n">
        <f aca="false">$D$5*A6001+$F$5*B6001</f>
        <v>-1.40113960953319</v>
      </c>
      <c r="F6001" s="43" t="n">
        <f aca="false">Inputs!$B$5*D6001+Inputs!$B$6*E6001</f>
        <v>-32025.9183827274</v>
      </c>
      <c r="G6001" s="43" t="n">
        <f aca="false">F6001*SQRT(($B$6-2)/C6001)</f>
        <v>-25112.1314657958</v>
      </c>
    </row>
    <row r="6002" customFormat="false" ht="15" hidden="false" customHeight="false" outlineLevel="0" collapsed="false">
      <c r="A6002" s="41" t="n">
        <v>0.3055310088</v>
      </c>
      <c r="B6002" s="41" t="n">
        <v>-1.292870229</v>
      </c>
      <c r="C6002" s="41" t="n">
        <v>8.3013562477</v>
      </c>
      <c r="D6002" s="42" t="n">
        <f aca="false">$B$5*A6002</f>
        <v>0.780625017369268</v>
      </c>
      <c r="E6002" s="42" t="n">
        <f aca="false">$D$5*A6002+$F$5*B6002</f>
        <v>-1.50541850268562</v>
      </c>
      <c r="F6002" s="43" t="n">
        <f aca="false">Inputs!$B$5*D6002+Inputs!$B$6*E6002</f>
        <v>153333.426871208</v>
      </c>
      <c r="G6002" s="43" t="n">
        <f aca="false">F6002*SQRT(($B$6-2)/C6002)</f>
        <v>75262.2701440361</v>
      </c>
    </row>
    <row r="6003" customFormat="false" ht="15" hidden="false" customHeight="false" outlineLevel="0" collapsed="false">
      <c r="A6003" s="41" t="n">
        <v>-1.1072175005</v>
      </c>
      <c r="B6003" s="41" t="n">
        <v>-0.3012511729</v>
      </c>
      <c r="C6003" s="41" t="n">
        <v>2.1706018002</v>
      </c>
      <c r="D6003" s="42" t="n">
        <f aca="false">$B$5*A6003</f>
        <v>-2.82891639691195</v>
      </c>
      <c r="E6003" s="42" t="n">
        <f aca="false">$D$5*A6003+$F$5*B6003</f>
        <v>-3.1549050442534</v>
      </c>
      <c r="F6003" s="43" t="n">
        <f aca="false">Inputs!$B$5*D6003+Inputs!$B$6*E6003</f>
        <v>-125146.387478525</v>
      </c>
      <c r="G6003" s="43" t="n">
        <f aca="false">F6003*SQRT(($B$6-2)/C6003)</f>
        <v>-120127.720468626</v>
      </c>
    </row>
    <row r="6004" customFormat="false" ht="15" hidden="false" customHeight="false" outlineLevel="0" collapsed="false">
      <c r="A6004" s="41" t="n">
        <v>-0.1453755979</v>
      </c>
      <c r="B6004" s="41" t="n">
        <v>-1.1259551057</v>
      </c>
      <c r="C6004" s="41" t="n">
        <v>7.2769409484</v>
      </c>
      <c r="D6004" s="42" t="n">
        <f aca="false">$B$5*A6004</f>
        <v>-0.371431459875294</v>
      </c>
      <c r="E6004" s="42" t="n">
        <f aca="false">$D$5*A6004+$F$5*B6004</f>
        <v>-2.29017062628769</v>
      </c>
      <c r="F6004" s="43" t="n">
        <f aca="false">Inputs!$B$5*D6004+Inputs!$B$6*E6004</f>
        <v>77365.3853268551</v>
      </c>
      <c r="G6004" s="43" t="n">
        <f aca="false">F6004*SQRT(($B$6-2)/C6004)</f>
        <v>40559.0024921755</v>
      </c>
    </row>
    <row r="6005" customFormat="false" ht="15" hidden="false" customHeight="false" outlineLevel="0" collapsed="false">
      <c r="A6005" s="41" t="n">
        <v>0.7896476748</v>
      </c>
      <c r="B6005" s="41" t="n">
        <v>-0.4175609731</v>
      </c>
      <c r="C6005" s="41" t="n">
        <v>15.2861942849</v>
      </c>
      <c r="D6005" s="42" t="n">
        <f aca="false">$B$5*A6005</f>
        <v>2.01753246676136</v>
      </c>
      <c r="E6005" s="42" t="n">
        <f aca="false">$D$5*A6005+$F$5*B6005</f>
        <v>1.15801493797903</v>
      </c>
      <c r="F6005" s="43" t="n">
        <f aca="false">Inputs!$B$5*D6005+Inputs!$B$6*E6005</f>
        <v>143852.499777185</v>
      </c>
      <c r="G6005" s="43" t="n">
        <f aca="false">F6005*SQRT(($B$6-2)/C6005)</f>
        <v>52033.4621458627</v>
      </c>
    </row>
    <row r="6006" customFormat="false" ht="15" hidden="false" customHeight="false" outlineLevel="0" collapsed="false">
      <c r="A6006" s="41" t="n">
        <v>-0.4218176061</v>
      </c>
      <c r="B6006" s="41" t="n">
        <v>0.2826587902</v>
      </c>
      <c r="C6006" s="41" t="n">
        <v>4.3902276513</v>
      </c>
      <c r="D6006" s="42" t="n">
        <f aca="false">$B$5*A6006</f>
        <v>-1.07773471956826</v>
      </c>
      <c r="E6006" s="42" t="n">
        <f aca="false">$D$5*A6006+$F$5*B6006</f>
        <v>-0.515672568438579</v>
      </c>
      <c r="F6006" s="43" t="n">
        <f aca="false">Inputs!$B$5*D6006+Inputs!$B$6*E6006</f>
        <v>-81989.843534897</v>
      </c>
      <c r="G6006" s="43" t="n">
        <f aca="false">F6006*SQRT(($B$6-2)/C6006)</f>
        <v>-55339.0290636998</v>
      </c>
    </row>
    <row r="6007" customFormat="false" ht="15" hidden="false" customHeight="false" outlineLevel="0" collapsed="false">
      <c r="A6007" s="41" t="n">
        <v>-0.1289082761</v>
      </c>
      <c r="B6007" s="41" t="n">
        <v>0.8374768129</v>
      </c>
      <c r="C6007" s="41" t="n">
        <v>0.3922301361</v>
      </c>
      <c r="D6007" s="42" t="n">
        <f aca="false">$B$5*A6007</f>
        <v>-0.329357814333917</v>
      </c>
      <c r="E6007" s="42" t="n">
        <f aca="false">$D$5*A6007+$F$5*B6007</f>
        <v>1.13935979574954</v>
      </c>
      <c r="F6007" s="43" t="n">
        <f aca="false">Inputs!$B$5*D6007+Inputs!$B$6*E6007</f>
        <v>-89903.7712208685</v>
      </c>
      <c r="G6007" s="43" t="n">
        <f aca="false">F6007*SQRT(($B$6-2)/C6007)</f>
        <v>-203012.335808772</v>
      </c>
    </row>
    <row r="6008" customFormat="false" ht="15" hidden="false" customHeight="false" outlineLevel="0" collapsed="false">
      <c r="A6008" s="41" t="n">
        <v>-0.9334225378</v>
      </c>
      <c r="B6008" s="41" t="n">
        <v>-1.3973865971</v>
      </c>
      <c r="C6008" s="41" t="n">
        <v>0.3804152242</v>
      </c>
      <c r="D6008" s="42" t="n">
        <f aca="false">$B$5*A6008</f>
        <v>-2.38487408412272</v>
      </c>
      <c r="E6008" s="42" t="n">
        <f aca="false">$D$5*A6008+$F$5*B6008</f>
        <v>-4.63409032431168</v>
      </c>
      <c r="F6008" s="43" t="n">
        <f aca="false">Inputs!$B$5*D6008+Inputs!$B$6*E6008</f>
        <v>-6782.89219668825</v>
      </c>
      <c r="G6008" s="43" t="n">
        <f aca="false">F6008*SQRT(($B$6-2)/C6008)</f>
        <v>-15552.5271442253</v>
      </c>
    </row>
    <row r="6009" customFormat="false" ht="15" hidden="false" customHeight="false" outlineLevel="0" collapsed="false">
      <c r="A6009" s="41" t="n">
        <v>-0.3097875638</v>
      </c>
      <c r="B6009" s="41" t="n">
        <v>0.0602361729</v>
      </c>
      <c r="C6009" s="41" t="n">
        <v>0.7979807496</v>
      </c>
      <c r="D6009" s="42" t="n">
        <f aca="false">$B$5*A6009</f>
        <v>-0.791500421911212</v>
      </c>
      <c r="E6009" s="42" t="n">
        <f aca="false">$D$5*A6009+$F$5*B6009</f>
        <v>-0.633154243000278</v>
      </c>
      <c r="F6009" s="43" t="n">
        <f aca="false">Inputs!$B$5*D6009+Inputs!$B$6*E6009</f>
        <v>-47492.3300411073</v>
      </c>
      <c r="G6009" s="43" t="n">
        <f aca="false">F6009*SQRT(($B$6-2)/C6009)</f>
        <v>-75186.9153664174</v>
      </c>
    </row>
    <row r="6010" customFormat="false" ht="15" hidden="false" customHeight="false" outlineLevel="0" collapsed="false">
      <c r="A6010" s="41" t="n">
        <v>-1.2407559441</v>
      </c>
      <c r="B6010" s="41" t="n">
        <v>-1.3877535617</v>
      </c>
      <c r="C6010" s="41" t="n">
        <v>1.7001813144</v>
      </c>
      <c r="D6010" s="42" t="n">
        <f aca="false">$B$5*A6010</f>
        <v>-3.17010418751998</v>
      </c>
      <c r="E6010" s="42" t="n">
        <f aca="false">$D$5*A6010+$F$5*B6010</f>
        <v>-5.34878336607699</v>
      </c>
      <c r="F6010" s="43" t="n">
        <f aca="false">Inputs!$B$5*D6010+Inputs!$B$6*E6010</f>
        <v>-49571.2504481486</v>
      </c>
      <c r="G6010" s="43" t="n">
        <f aca="false">F6010*SQRT(($B$6-2)/C6010)</f>
        <v>-53764.7031968045</v>
      </c>
    </row>
    <row r="6011" customFormat="false" ht="15" hidden="false" customHeight="false" outlineLevel="0" collapsed="false">
      <c r="A6011" s="41" t="n">
        <v>0.1822977823</v>
      </c>
      <c r="B6011" s="41" t="n">
        <v>-0.7577805673</v>
      </c>
      <c r="C6011" s="41" t="n">
        <v>6.1052514785</v>
      </c>
      <c r="D6011" s="42" t="n">
        <f aca="false">$B$5*A6011</f>
        <v>0.465766830127118</v>
      </c>
      <c r="E6011" s="42" t="n">
        <f aca="false">$D$5*A6011+$F$5*B6011</f>
        <v>-0.8746997346383</v>
      </c>
      <c r="F6011" s="43" t="n">
        <f aca="false">Inputs!$B$5*D6011+Inputs!$B$6*E6011</f>
        <v>90311.6697446268</v>
      </c>
      <c r="G6011" s="43" t="n">
        <f aca="false">F6011*SQRT(($B$6-2)/C6011)</f>
        <v>51690.0665111447</v>
      </c>
    </row>
    <row r="6012" customFormat="false" ht="15" hidden="false" customHeight="false" outlineLevel="0" collapsed="false">
      <c r="A6012" s="41" t="n">
        <v>-1.452511717</v>
      </c>
      <c r="B6012" s="41" t="n">
        <v>0.9653412923</v>
      </c>
      <c r="C6012" s="41" t="n">
        <v>2.3374961526</v>
      </c>
      <c r="D6012" s="42" t="n">
        <f aca="false">$B$5*A6012</f>
        <v>-3.71113553666959</v>
      </c>
      <c r="E6012" s="42" t="n">
        <f aca="false">$D$5*A6012+$F$5*B6012</f>
        <v>-1.78948156674612</v>
      </c>
      <c r="F6012" s="43" t="n">
        <f aca="false">Inputs!$B$5*D6012+Inputs!$B$6*E6012</f>
        <v>-281639.475329653</v>
      </c>
      <c r="G6012" s="43" t="n">
        <f aca="false">F6012*SQRT(($B$6-2)/C6012)</f>
        <v>-260515.202626526</v>
      </c>
    </row>
    <row r="6013" customFormat="false" ht="15" hidden="false" customHeight="false" outlineLevel="0" collapsed="false">
      <c r="A6013" s="41" t="n">
        <v>-0.6317946729</v>
      </c>
      <c r="B6013" s="41" t="n">
        <v>1.1498116039</v>
      </c>
      <c r="C6013" s="41" t="n">
        <v>7.2675399325</v>
      </c>
      <c r="D6013" s="42" t="n">
        <f aca="false">$B$5*A6013</f>
        <v>-1.61422151369656</v>
      </c>
      <c r="E6013" s="42" t="n">
        <f aca="false">$D$5*A6013+$F$5*B6013</f>
        <v>0.482019787012</v>
      </c>
      <c r="F6013" s="43" t="n">
        <f aca="false">Inputs!$B$5*D6013+Inputs!$B$6*E6013</f>
        <v>-185523.140720256</v>
      </c>
      <c r="G6013" s="43" t="n">
        <f aca="false">F6013*SQRT(($B$6-2)/C6013)</f>
        <v>-97323.8705320943</v>
      </c>
    </row>
    <row r="6014" customFormat="false" ht="15" hidden="false" customHeight="false" outlineLevel="0" collapsed="false">
      <c r="A6014" s="41" t="n">
        <v>0.0284707911</v>
      </c>
      <c r="B6014" s="41" t="n">
        <v>0.2947588621</v>
      </c>
      <c r="C6014" s="41" t="n">
        <v>1.9877082713</v>
      </c>
      <c r="D6014" s="42" t="n">
        <f aca="false">$B$5*A6014</f>
        <v>0.0727422459810053</v>
      </c>
      <c r="E6014" s="42" t="n">
        <f aca="false">$D$5*A6014+$F$5*B6014</f>
        <v>0.576721949293982</v>
      </c>
      <c r="F6014" s="43" t="n">
        <f aca="false">Inputs!$B$5*D6014+Inputs!$B$6*E6014</f>
        <v>-21561.8728665985</v>
      </c>
      <c r="G6014" s="43" t="n">
        <f aca="false">F6014*SQRT(($B$6-2)/C6014)</f>
        <v>-21628.4380224242</v>
      </c>
    </row>
    <row r="6015" customFormat="false" ht="15" hidden="false" customHeight="false" outlineLevel="0" collapsed="false">
      <c r="A6015" s="41" t="n">
        <v>-0.2114997461</v>
      </c>
      <c r="B6015" s="41" t="n">
        <v>-2.6551622445</v>
      </c>
      <c r="C6015" s="41" t="n">
        <v>14.9259656042</v>
      </c>
      <c r="D6015" s="42" t="n">
        <f aca="false">$B$5*A6015</f>
        <v>-0.540377206298506</v>
      </c>
      <c r="E6015" s="42" t="n">
        <f aca="false">$D$5*A6015+$F$5*B6015</f>
        <v>-5.08806864005755</v>
      </c>
      <c r="F6015" s="43" t="n">
        <f aca="false">Inputs!$B$5*D6015+Inputs!$B$6*E6015</f>
        <v>200365.711373027</v>
      </c>
      <c r="G6015" s="43" t="n">
        <f aca="false">F6015*SQRT(($B$6-2)/C6015)</f>
        <v>73344.4375073351</v>
      </c>
    </row>
    <row r="6016" customFormat="false" ht="15" hidden="false" customHeight="false" outlineLevel="0" collapsed="false">
      <c r="A6016" s="41" t="n">
        <v>-1.1367864911</v>
      </c>
      <c r="B6016" s="41" t="n">
        <v>-0.1257094597</v>
      </c>
      <c r="C6016" s="41" t="n">
        <v>8.620206987</v>
      </c>
      <c r="D6016" s="42" t="n">
        <f aca="false">$B$5*A6016</f>
        <v>-2.90446451849665</v>
      </c>
      <c r="E6016" s="42" t="n">
        <f aca="false">$D$5*A6016+$F$5*B6016</f>
        <v>-2.9221513917373</v>
      </c>
      <c r="F6016" s="43" t="n">
        <f aca="false">Inputs!$B$5*D6016+Inputs!$B$6*E6016</f>
        <v>-144338.882262799</v>
      </c>
      <c r="G6016" s="43" t="n">
        <f aca="false">F6016*SQRT(($B$6-2)/C6016)</f>
        <v>-69524.7584423404</v>
      </c>
    </row>
    <row r="6017" customFormat="false" ht="15" hidden="false" customHeight="false" outlineLevel="0" collapsed="false">
      <c r="A6017" s="41" t="n">
        <v>0.3647291373</v>
      </c>
      <c r="B6017" s="41" t="n">
        <v>-1.7896740224</v>
      </c>
      <c r="C6017" s="41" t="n">
        <v>2.1999789104</v>
      </c>
      <c r="D6017" s="42" t="n">
        <f aca="false">$B$5*A6017</f>
        <v>0.931874935569193</v>
      </c>
      <c r="E6017" s="42" t="n">
        <f aca="false">$D$5*A6017+$F$5*B6017</f>
        <v>-2.22240450318952</v>
      </c>
      <c r="F6017" s="43" t="n">
        <f aca="false">Inputs!$B$5*D6017+Inputs!$B$6*E6017</f>
        <v>204307.718716395</v>
      </c>
      <c r="G6017" s="43" t="n">
        <f aca="false">F6017*SQRT(($B$6-2)/C6017)</f>
        <v>194800.700189897</v>
      </c>
    </row>
    <row r="6018" customFormat="false" ht="15" hidden="false" customHeight="false" outlineLevel="0" collapsed="false">
      <c r="A6018" s="41" t="n">
        <v>-0.0536017079</v>
      </c>
      <c r="B6018" s="41" t="n">
        <v>-1.1222640872</v>
      </c>
      <c r="C6018" s="41" t="n">
        <v>1.5170856349</v>
      </c>
      <c r="D6018" s="42" t="n">
        <f aca="false">$B$5*A6018</f>
        <v>-0.136951186476297</v>
      </c>
      <c r="E6018" s="42" t="n">
        <f aca="false">$D$5*A6018+$F$5*B6018</f>
        <v>-2.06541314980016</v>
      </c>
      <c r="F6018" s="43" t="n">
        <f aca="false">Inputs!$B$5*D6018+Inputs!$B$6*E6018</f>
        <v>89575.5388423784</v>
      </c>
      <c r="G6018" s="43" t="n">
        <f aca="false">F6018*SQRT(($B$6-2)/C6018)</f>
        <v>102848.835583038</v>
      </c>
    </row>
    <row r="6019" customFormat="false" ht="15" hidden="false" customHeight="false" outlineLevel="0" collapsed="false">
      <c r="A6019" s="41" t="n">
        <v>0.2346201651</v>
      </c>
      <c r="B6019" s="41" t="n">
        <v>-0.0194007857</v>
      </c>
      <c r="C6019" s="41" t="n">
        <v>8.6956157101</v>
      </c>
      <c r="D6019" s="42" t="n">
        <f aca="false">$B$5*A6019</f>
        <v>0.599449369069631</v>
      </c>
      <c r="E6019" s="42" t="n">
        <f aca="false">$D$5*A6019+$F$5*B6019</f>
        <v>0.524799090725347</v>
      </c>
      <c r="F6019" s="43" t="n">
        <f aca="false">Inputs!$B$5*D6019+Inputs!$B$6*E6019</f>
        <v>33704.9823706958</v>
      </c>
      <c r="G6019" s="43" t="n">
        <f aca="false">F6019*SQRT(($B$6-2)/C6019)</f>
        <v>16164.375585993</v>
      </c>
    </row>
    <row r="6020" customFormat="false" ht="15" hidden="false" customHeight="false" outlineLevel="0" collapsed="false">
      <c r="A6020" s="41" t="n">
        <v>0.7435016024</v>
      </c>
      <c r="B6020" s="41" t="n">
        <v>1.0668229302</v>
      </c>
      <c r="C6020" s="41" t="n">
        <v>1.1973320596</v>
      </c>
      <c r="D6020" s="42" t="n">
        <f aca="false">$B$5*A6020</f>
        <v>1.89963026524586</v>
      </c>
      <c r="E6020" s="42" t="n">
        <f aca="false">$D$5*A6020+$F$5*B6020</f>
        <v>3.61135783299709</v>
      </c>
      <c r="F6020" s="43" t="n">
        <f aca="false">Inputs!$B$5*D6020+Inputs!$B$6*E6020</f>
        <v>9395.13487473116</v>
      </c>
      <c r="G6020" s="43" t="n">
        <f aca="false">F6020*SQRT(($B$6-2)/C6020)</f>
        <v>12142.5726710766</v>
      </c>
    </row>
    <row r="6021" customFormat="false" ht="15" hidden="false" customHeight="false" outlineLevel="0" collapsed="false">
      <c r="A6021" s="41" t="n">
        <v>0.4589898993</v>
      </c>
      <c r="B6021" s="41" t="n">
        <v>0.860393589</v>
      </c>
      <c r="C6021" s="41" t="n">
        <v>2.0602616706</v>
      </c>
      <c r="D6021" s="42" t="n">
        <f aca="false">$B$5*A6021</f>
        <v>1.17270911231116</v>
      </c>
      <c r="E6021" s="42" t="n">
        <f aca="false">$D$5*A6021+$F$5*B6021</f>
        <v>2.57788654895692</v>
      </c>
      <c r="F6021" s="43" t="n">
        <f aca="false">Inputs!$B$5*D6021+Inputs!$B$6*E6021</f>
        <v>-11623.4162167302</v>
      </c>
      <c r="G6021" s="43" t="n">
        <f aca="false">F6021*SQRT(($B$6-2)/C6021)</f>
        <v>-11452.1649806037</v>
      </c>
    </row>
    <row r="6022" customFormat="false" ht="15" hidden="false" customHeight="false" outlineLevel="0" collapsed="false">
      <c r="A6022" s="41" t="n">
        <v>-0.3503424759</v>
      </c>
      <c r="B6022" s="41" t="n">
        <v>2.8231174113</v>
      </c>
      <c r="C6022" s="41" t="n">
        <v>1.1779408523</v>
      </c>
      <c r="D6022" s="42" t="n">
        <f aca="false">$B$5*A6022</f>
        <v>-0.895117331654062</v>
      </c>
      <c r="E6022" s="42" t="n">
        <f aca="false">$D$5*A6022+$F$5*B6022</f>
        <v>4.04113136637976</v>
      </c>
      <c r="F6022" s="43" t="n">
        <f aca="false">Inputs!$B$5*D6022+Inputs!$B$6*E6022</f>
        <v>-291568.301484394</v>
      </c>
      <c r="G6022" s="43" t="n">
        <f aca="false">F6022*SQRT(($B$6-2)/C6022)</f>
        <v>-379921.230161774</v>
      </c>
    </row>
    <row r="6023" customFormat="false" ht="15" hidden="false" customHeight="false" outlineLevel="0" collapsed="false">
      <c r="A6023" s="41" t="n">
        <v>-1.2188190965</v>
      </c>
      <c r="B6023" s="41" t="n">
        <v>-0.5277557779</v>
      </c>
      <c r="C6023" s="41" t="n">
        <v>3.9341314179</v>
      </c>
      <c r="D6023" s="42" t="n">
        <f aca="false">$B$5*A6023</f>
        <v>-3.1140560236821</v>
      </c>
      <c r="E6023" s="42" t="n">
        <f aca="false">$D$5*A6023+$F$5*B6023</f>
        <v>-3.81158639140195</v>
      </c>
      <c r="F6023" s="43" t="n">
        <f aca="false">Inputs!$B$5*D6023+Inputs!$B$6*E6023</f>
        <v>-120826.282798112</v>
      </c>
      <c r="G6023" s="43" t="n">
        <f aca="false">F6023*SQRT(($B$6-2)/C6023)</f>
        <v>-86149.3452137744</v>
      </c>
    </row>
    <row r="6024" customFormat="false" ht="15" hidden="false" customHeight="false" outlineLevel="0" collapsed="false">
      <c r="A6024" s="41" t="n">
        <v>0.9013585827</v>
      </c>
      <c r="B6024" s="41" t="n">
        <v>0.7527213049</v>
      </c>
      <c r="C6024" s="41" t="n">
        <v>7.6145611619</v>
      </c>
      <c r="D6024" s="42" t="n">
        <f aca="false">$B$5*A6024</f>
        <v>2.30295138303529</v>
      </c>
      <c r="E6024" s="42" t="n">
        <f aca="false">$D$5*A6024+$F$5*B6024</f>
        <v>3.44461917245457</v>
      </c>
      <c r="F6024" s="43" t="n">
        <f aca="false">Inputs!$B$5*D6024+Inputs!$B$6*E6024</f>
        <v>58064.1796808002</v>
      </c>
      <c r="G6024" s="43" t="n">
        <f aca="false">F6024*SQRT(($B$6-2)/C6024)</f>
        <v>29757.8022166418</v>
      </c>
    </row>
    <row r="6025" customFormat="false" ht="15" hidden="false" customHeight="false" outlineLevel="0" collapsed="false">
      <c r="A6025" s="41" t="n">
        <v>0.4873890191</v>
      </c>
      <c r="B6025" s="41" t="n">
        <v>0.675318658</v>
      </c>
      <c r="C6025" s="41" t="n">
        <v>2.2697841157</v>
      </c>
      <c r="D6025" s="42" t="n">
        <f aca="false">$B$5*A6025</f>
        <v>1.24526823969472</v>
      </c>
      <c r="E6025" s="42" t="n">
        <f aca="false">$D$5*A6025+$F$5*B6025</f>
        <v>2.32588765610097</v>
      </c>
      <c r="F6025" s="43" t="n">
        <f aca="false">Inputs!$B$5*D6025+Inputs!$B$6*E6025</f>
        <v>8232.44116442362</v>
      </c>
      <c r="G6025" s="43" t="n">
        <f aca="false">F6025*SQRT(($B$6-2)/C6025)</f>
        <v>7727.71963317167</v>
      </c>
    </row>
    <row r="6026" customFormat="false" ht="15" hidden="false" customHeight="false" outlineLevel="0" collapsed="false">
      <c r="A6026" s="41" t="n">
        <v>-2.0835571546</v>
      </c>
      <c r="B6026" s="41" t="n">
        <v>1.5892986945</v>
      </c>
      <c r="C6026" s="41" t="n">
        <v>6.5526851946</v>
      </c>
      <c r="D6026" s="42" t="n">
        <f aca="false">$B$5*A6026</f>
        <v>-5.32344277062946</v>
      </c>
      <c r="E6026" s="42" t="n">
        <f aca="false">$D$5*A6026+$F$5*B6026</f>
        <v>-2.21369468334023</v>
      </c>
      <c r="F6026" s="43" t="n">
        <f aca="false">Inputs!$B$5*D6026+Inputs!$B$6*E6026</f>
        <v>-421659.542895935</v>
      </c>
      <c r="G6026" s="43" t="n">
        <f aca="false">F6026*SQRT(($B$6-2)/C6026)</f>
        <v>-232952.448443949</v>
      </c>
    </row>
    <row r="6027" customFormat="false" ht="15" hidden="false" customHeight="false" outlineLevel="0" collapsed="false">
      <c r="A6027" s="41" t="n">
        <v>-0.2038909589</v>
      </c>
      <c r="B6027" s="41" t="n">
        <v>1.2458941823</v>
      </c>
      <c r="C6027" s="41" t="n">
        <v>4.1456336209</v>
      </c>
      <c r="D6027" s="42" t="n">
        <f aca="false">$B$5*A6027</f>
        <v>-0.520936922107754</v>
      </c>
      <c r="E6027" s="42" t="n">
        <f aca="false">$D$5*A6027+$F$5*B6027</f>
        <v>1.66616430426899</v>
      </c>
      <c r="F6027" s="43" t="n">
        <f aca="false">Inputs!$B$5*D6027+Inputs!$B$6*E6027</f>
        <v>-135401.907424225</v>
      </c>
      <c r="G6027" s="43" t="n">
        <f aca="false">F6027*SQRT(($B$6-2)/C6027)</f>
        <v>-94046.8645976997</v>
      </c>
    </row>
    <row r="6028" customFormat="false" ht="15" hidden="false" customHeight="false" outlineLevel="0" collapsed="false">
      <c r="A6028" s="41" t="n">
        <v>-2.033526579</v>
      </c>
      <c r="B6028" s="41" t="n">
        <v>0.2565685035</v>
      </c>
      <c r="C6028" s="41" t="n">
        <v>1.1429957444</v>
      </c>
      <c r="D6028" s="42" t="n">
        <f aca="false">$B$5*A6028</f>
        <v>-5.19561574874996</v>
      </c>
      <c r="E6028" s="42" t="n">
        <f aca="false">$D$5*A6028+$F$5*B6028</f>
        <v>-4.39592687008199</v>
      </c>
      <c r="F6028" s="43" t="n">
        <f aca="false">Inputs!$B$5*D6028+Inputs!$B$6*E6028</f>
        <v>-299765.231370896</v>
      </c>
      <c r="G6028" s="43" t="n">
        <f aca="false">F6028*SQRT(($B$6-2)/C6028)</f>
        <v>-396528.082945249</v>
      </c>
    </row>
    <row r="6029" customFormat="false" ht="15" hidden="false" customHeight="false" outlineLevel="0" collapsed="false">
      <c r="A6029" s="41" t="n">
        <v>-0.5635022791</v>
      </c>
      <c r="B6029" s="41" t="n">
        <v>0.5721201516</v>
      </c>
      <c r="C6029" s="41" t="n">
        <v>2.1208155063</v>
      </c>
      <c r="D6029" s="42" t="n">
        <f aca="false">$B$5*A6029</f>
        <v>-1.43973594738466</v>
      </c>
      <c r="E6029" s="42" t="n">
        <f aca="false">$D$5*A6029+$F$5*B6029</f>
        <v>-0.352997918989856</v>
      </c>
      <c r="F6029" s="43" t="n">
        <f aca="false">Inputs!$B$5*D6029+Inputs!$B$6*E6029</f>
        <v>-126323.698788973</v>
      </c>
      <c r="G6029" s="43" t="n">
        <f aca="false">F6029*SQRT(($B$6-2)/C6029)</f>
        <v>-122672.830533446</v>
      </c>
    </row>
    <row r="6030" customFormat="false" ht="15" hidden="false" customHeight="false" outlineLevel="0" collapsed="false">
      <c r="A6030" s="41" t="n">
        <v>0.3170704525</v>
      </c>
      <c r="B6030" s="41" t="n">
        <v>0.3660477975</v>
      </c>
      <c r="C6030" s="41" t="n">
        <v>0.7519207383</v>
      </c>
      <c r="D6030" s="42" t="n">
        <f aca="false">$B$5*A6030</f>
        <v>0.810108042591892</v>
      </c>
      <c r="E6030" s="42" t="n">
        <f aca="false">$D$5*A6030+$F$5*B6030</f>
        <v>1.38656795615945</v>
      </c>
      <c r="F6030" s="43" t="n">
        <f aca="false">Inputs!$B$5*D6030+Inputs!$B$6*E6030</f>
        <v>11682.4064512167</v>
      </c>
      <c r="G6030" s="43" t="n">
        <f aca="false">F6030*SQRT(($B$6-2)/C6030)</f>
        <v>19052.9083485043</v>
      </c>
    </row>
    <row r="6031" customFormat="false" ht="15" hidden="false" customHeight="false" outlineLevel="0" collapsed="false">
      <c r="A6031" s="41" t="n">
        <v>-1.0589416882</v>
      </c>
      <c r="B6031" s="41" t="n">
        <v>-0.0569691208</v>
      </c>
      <c r="C6031" s="41" t="n">
        <v>10.4611981745</v>
      </c>
      <c r="D6031" s="42" t="n">
        <f aca="false">$B$5*A6031</f>
        <v>-2.70557275672559</v>
      </c>
      <c r="E6031" s="42" t="n">
        <f aca="false">$D$5*A6031+$F$5*B6031</f>
        <v>-2.61821585444554</v>
      </c>
      <c r="F6031" s="43" t="n">
        <f aca="false">Inputs!$B$5*D6031+Inputs!$B$6*E6031</f>
        <v>-139646.482950282</v>
      </c>
      <c r="G6031" s="43" t="n">
        <f aca="false">F6031*SQRT(($B$6-2)/C6031)</f>
        <v>-61059.6464726438</v>
      </c>
    </row>
    <row r="6032" customFormat="false" ht="15" hidden="false" customHeight="false" outlineLevel="0" collapsed="false">
      <c r="A6032" s="41" t="n">
        <v>-0.1801670479</v>
      </c>
      <c r="B6032" s="41" t="n">
        <v>0.4953100417</v>
      </c>
      <c r="C6032" s="41" t="n">
        <v>3.6388417158</v>
      </c>
      <c r="D6032" s="42" t="n">
        <f aca="false">$B$5*A6032</f>
        <v>-0.460322850530604</v>
      </c>
      <c r="E6032" s="42" t="n">
        <f aca="false">$D$5*A6032+$F$5*B6032</f>
        <v>0.42655050560551</v>
      </c>
      <c r="F6032" s="43" t="n">
        <f aca="false">Inputs!$B$5*D6032+Inputs!$B$6*E6032</f>
        <v>-67359.8103333359</v>
      </c>
      <c r="G6032" s="43" t="n">
        <f aca="false">F6032*SQRT(($B$6-2)/C6032)</f>
        <v>-49938.3594534958</v>
      </c>
    </row>
    <row r="6033" customFormat="false" ht="15" hidden="false" customHeight="false" outlineLevel="0" collapsed="false">
      <c r="A6033" s="41" t="n">
        <v>0.9892969954</v>
      </c>
      <c r="B6033" s="41" t="n">
        <v>0.150475922</v>
      </c>
      <c r="C6033" s="41" t="n">
        <v>3.2120760268</v>
      </c>
      <c r="D6033" s="42" t="n">
        <f aca="false">$B$5*A6033</f>
        <v>2.52763209616807</v>
      </c>
      <c r="E6033" s="42" t="n">
        <f aca="false">$D$5*A6033+$F$5*B6033</f>
        <v>2.61395253272183</v>
      </c>
      <c r="F6033" s="43" t="n">
        <f aca="false">Inputs!$B$5*D6033+Inputs!$B$6*E6033</f>
        <v>122065.582980716</v>
      </c>
      <c r="G6033" s="43" t="n">
        <f aca="false">F6033*SQRT(($B$6-2)/C6033)</f>
        <v>96319.7439550728</v>
      </c>
    </row>
    <row r="6034" customFormat="false" ht="15" hidden="false" customHeight="false" outlineLevel="0" collapsed="false">
      <c r="A6034" s="41" t="n">
        <v>-1.2761722884</v>
      </c>
      <c r="B6034" s="41" t="n">
        <v>0.1075788096</v>
      </c>
      <c r="C6034" s="41" t="n">
        <v>3.5704650363</v>
      </c>
      <c r="D6034" s="42" t="n">
        <f aca="false">$B$5*A6034</f>
        <v>-3.26059216938778</v>
      </c>
      <c r="E6034" s="42" t="n">
        <f aca="false">$D$5*A6034+$F$5*B6034</f>
        <v>-2.85100293540213</v>
      </c>
      <c r="F6034" s="43" t="n">
        <f aca="false">Inputs!$B$5*D6034+Inputs!$B$6*E6034</f>
        <v>-183509.070168672</v>
      </c>
      <c r="G6034" s="43" t="n">
        <f aca="false">F6034*SQRT(($B$6-2)/C6034)</f>
        <v>-137344.141863849</v>
      </c>
    </row>
    <row r="6035" customFormat="false" ht="15" hidden="false" customHeight="false" outlineLevel="0" collapsed="false">
      <c r="A6035" s="41" t="n">
        <v>2.6110762284</v>
      </c>
      <c r="B6035" s="41" t="n">
        <v>1.646005327</v>
      </c>
      <c r="C6035" s="41" t="n">
        <v>1.4800470312</v>
      </c>
      <c r="D6035" s="42" t="n">
        <f aca="false">$B$5*A6035</f>
        <v>6.67124241874081</v>
      </c>
      <c r="E6035" s="42" t="n">
        <f aca="false">$D$5*A6035+$F$5*B6035</f>
        <v>9.05551560651265</v>
      </c>
      <c r="F6035" s="43" t="n">
        <f aca="false">Inputs!$B$5*D6035+Inputs!$B$6*E6035</f>
        <v>214348.461548449</v>
      </c>
      <c r="G6035" s="43" t="n">
        <f aca="false">F6035*SQRT(($B$6-2)/C6035)</f>
        <v>249171.066206359</v>
      </c>
    </row>
    <row r="6036" customFormat="false" ht="15" hidden="false" customHeight="false" outlineLevel="0" collapsed="false">
      <c r="A6036" s="41" t="n">
        <v>-2.9743995628</v>
      </c>
      <c r="B6036" s="41" t="n">
        <v>0.0633431537</v>
      </c>
      <c r="C6036" s="41" t="n">
        <v>2.3567944938</v>
      </c>
      <c r="D6036" s="42" t="n">
        <f aca="false">$B$5*A6036</f>
        <v>-7.59952555877494</v>
      </c>
      <c r="E6036" s="42" t="n">
        <f aca="false">$D$5*A6036+$F$5*B6036</f>
        <v>-6.96846754762426</v>
      </c>
      <c r="F6036" s="43" t="n">
        <f aca="false">Inputs!$B$5*D6036+Inputs!$B$6*E6036</f>
        <v>-411529.178496281</v>
      </c>
      <c r="G6036" s="43" t="n">
        <f aca="false">F6036*SQRT(($B$6-2)/C6036)</f>
        <v>-379100.863513768</v>
      </c>
    </row>
    <row r="6037" customFormat="false" ht="15" hidden="false" customHeight="false" outlineLevel="0" collapsed="false">
      <c r="A6037" s="41" t="n">
        <v>0.9321195253</v>
      </c>
      <c r="B6037" s="41" t="n">
        <v>-0.1823270126</v>
      </c>
      <c r="C6037" s="41" t="n">
        <v>4.3599841129</v>
      </c>
      <c r="D6037" s="42" t="n">
        <f aca="false">$B$5*A6037</f>
        <v>2.38154491580216</v>
      </c>
      <c r="E6037" s="42" t="n">
        <f aca="false">$D$5*A6037+$F$5*B6037</f>
        <v>1.90322813217281</v>
      </c>
      <c r="F6037" s="43" t="n">
        <f aca="false">Inputs!$B$5*D6037+Inputs!$B$6*E6037</f>
        <v>142993.084971576</v>
      </c>
      <c r="G6037" s="43" t="n">
        <f aca="false">F6037*SQRT(($B$6-2)/C6037)</f>
        <v>96847.3139909701</v>
      </c>
    </row>
    <row r="6038" customFormat="false" ht="15" hidden="false" customHeight="false" outlineLevel="0" collapsed="false">
      <c r="A6038" s="41" t="n">
        <v>-0.4600909201</v>
      </c>
      <c r="B6038" s="41" t="n">
        <v>-0.2669642151</v>
      </c>
      <c r="C6038" s="41" t="n">
        <v>0.5594182892</v>
      </c>
      <c r="D6038" s="42" t="n">
        <f aca="false">$B$5*A6038</f>
        <v>-1.17552219627439</v>
      </c>
      <c r="E6038" s="42" t="n">
        <f aca="false">$D$5*A6038+$F$5*B6038</f>
        <v>-1.55580570264881</v>
      </c>
      <c r="F6038" s="43" t="n">
        <f aca="false">Inputs!$B$5*D6038+Inputs!$B$6*E6038</f>
        <v>-39761.934494998</v>
      </c>
      <c r="G6038" s="43" t="n">
        <f aca="false">F6038*SQRT(($B$6-2)/C6038)</f>
        <v>-75182.0516350251</v>
      </c>
    </row>
    <row r="6039" customFormat="false" ht="15" hidden="false" customHeight="false" outlineLevel="0" collapsed="false">
      <c r="A6039" s="41" t="n">
        <v>0.5521894854</v>
      </c>
      <c r="B6039" s="41" t="n">
        <v>-1.1484699744</v>
      </c>
      <c r="C6039" s="41" t="n">
        <v>0.2823603833</v>
      </c>
      <c r="D6039" s="42" t="n">
        <f aca="false">$B$5*A6039</f>
        <v>1.41083200793432</v>
      </c>
      <c r="E6039" s="42" t="n">
        <f aca="false">$D$5*A6039+$F$5*B6039</f>
        <v>-0.669130670678103</v>
      </c>
      <c r="F6039" s="43" t="n">
        <f aca="false">Inputs!$B$5*D6039+Inputs!$B$6*E6039</f>
        <v>174539.734327337</v>
      </c>
      <c r="G6039" s="43" t="n">
        <f aca="false">F6039*SQRT(($B$6-2)/C6039)</f>
        <v>464523.219130265</v>
      </c>
    </row>
    <row r="6040" customFormat="false" ht="15" hidden="false" customHeight="false" outlineLevel="0" collapsed="false">
      <c r="A6040" s="41" t="n">
        <v>1.1886886516</v>
      </c>
      <c r="B6040" s="41" t="n">
        <v>-0.0559929917</v>
      </c>
      <c r="C6040" s="41" t="n">
        <v>1.9521520092</v>
      </c>
      <c r="D6040" s="42" t="n">
        <f aca="false">$B$5*A6040</f>
        <v>3.03707339869164</v>
      </c>
      <c r="E6040" s="42" t="n">
        <f aca="false">$D$5*A6040+$F$5*B6040</f>
        <v>2.73190345845221</v>
      </c>
      <c r="F6040" s="43" t="n">
        <f aca="false">Inputs!$B$5*D6040+Inputs!$B$6*E6040</f>
        <v>167112.166946554</v>
      </c>
      <c r="G6040" s="43" t="n">
        <f aca="false">F6040*SQRT(($B$6-2)/C6040)</f>
        <v>169147.760656383</v>
      </c>
    </row>
    <row r="6041" customFormat="false" ht="15" hidden="false" customHeight="false" outlineLevel="0" collapsed="false">
      <c r="A6041" s="41" t="n">
        <v>-0.9350242741</v>
      </c>
      <c r="B6041" s="41" t="n">
        <v>1.1243501614</v>
      </c>
      <c r="C6041" s="41" t="n">
        <v>1.6849483164</v>
      </c>
      <c r="D6041" s="42" t="n">
        <f aca="false">$B$5*A6041</f>
        <v>-2.38896648519166</v>
      </c>
      <c r="E6041" s="42" t="n">
        <f aca="false">$D$5*A6041+$F$5*B6041</f>
        <v>-0.283507081745333</v>
      </c>
      <c r="F6041" s="43" t="n">
        <f aca="false">Inputs!$B$5*D6041+Inputs!$B$6*E6041</f>
        <v>-224721.2944319</v>
      </c>
      <c r="G6041" s="43" t="n">
        <f aca="false">F6041*SQRT(($B$6-2)/C6041)</f>
        <v>-244830.733468172</v>
      </c>
    </row>
    <row r="6042" customFormat="false" ht="15" hidden="false" customHeight="false" outlineLevel="0" collapsed="false">
      <c r="A6042" s="41" t="n">
        <v>-1.5451309051</v>
      </c>
      <c r="B6042" s="41" t="n">
        <v>-0.555210097</v>
      </c>
      <c r="C6042" s="41" t="n">
        <v>7.9605651372</v>
      </c>
      <c r="D6042" s="42" t="n">
        <f aca="false">$B$5*A6042</f>
        <v>-3.94777552814953</v>
      </c>
      <c r="E6042" s="42" t="n">
        <f aca="false">$D$5*A6042+$F$5*B6042</f>
        <v>-4.63548058824029</v>
      </c>
      <c r="F6042" s="43" t="n">
        <f aca="false">Inputs!$B$5*D6042+Inputs!$B$6*E6042</f>
        <v>-163003.523402939</v>
      </c>
      <c r="G6042" s="43" t="n">
        <f aca="false">F6042*SQRT(($B$6-2)/C6042)</f>
        <v>-81703.3830807835</v>
      </c>
    </row>
    <row r="6043" customFormat="false" ht="15" hidden="false" customHeight="false" outlineLevel="0" collapsed="false">
      <c r="A6043" s="41" t="n">
        <v>-0.5716750653</v>
      </c>
      <c r="B6043" s="41" t="n">
        <v>2.1439419382</v>
      </c>
      <c r="C6043" s="41" t="n">
        <v>1.4761338747</v>
      </c>
      <c r="D6043" s="42" t="n">
        <f aca="false">$B$5*A6043</f>
        <v>-1.46061723663379</v>
      </c>
      <c r="E6043" s="42" t="n">
        <f aca="false">$D$5*A6043+$F$5*B6043</f>
        <v>2.34168861695252</v>
      </c>
      <c r="F6043" s="43" t="n">
        <f aca="false">Inputs!$B$5*D6043+Inputs!$B$6*E6043</f>
        <v>-263146.154511005</v>
      </c>
      <c r="G6043" s="43" t="n">
        <f aca="false">F6043*SQRT(($B$6-2)/C6043)</f>
        <v>-306301.520261628</v>
      </c>
    </row>
    <row r="6044" customFormat="false" ht="15" hidden="false" customHeight="false" outlineLevel="0" collapsed="false">
      <c r="A6044" s="41" t="n">
        <v>-0.6850207686</v>
      </c>
      <c r="B6044" s="41" t="n">
        <v>-2.1549652205</v>
      </c>
      <c r="C6044" s="41" t="n">
        <v>4.438256947</v>
      </c>
      <c r="D6044" s="42" t="n">
        <f aca="false">$B$5*A6044</f>
        <v>-1.75021301925111</v>
      </c>
      <c r="E6044" s="42" t="n">
        <f aca="false">$D$5*A6044+$F$5*B6044</f>
        <v>-5.35114111117292</v>
      </c>
      <c r="F6044" s="43" t="n">
        <f aca="false">Inputs!$B$5*D6044+Inputs!$B$6*E6044</f>
        <v>92535.7536335354</v>
      </c>
      <c r="G6044" s="43" t="n">
        <f aca="false">F6044*SQRT(($B$6-2)/C6044)</f>
        <v>62118.1257233793</v>
      </c>
    </row>
    <row r="6045" customFormat="false" ht="15" hidden="false" customHeight="false" outlineLevel="0" collapsed="false">
      <c r="A6045" s="41" t="n">
        <v>-0.5818151153</v>
      </c>
      <c r="B6045" s="41" t="n">
        <v>0.4555503474</v>
      </c>
      <c r="C6045" s="41" t="n">
        <v>1.6794254992</v>
      </c>
      <c r="D6045" s="42" t="n">
        <f aca="false">$B$5*A6045</f>
        <v>-1.48652484168659</v>
      </c>
      <c r="E6045" s="42" t="n">
        <f aca="false">$D$5*A6045+$F$5*B6045</f>
        <v>-0.59786117248703</v>
      </c>
      <c r="F6045" s="43" t="n">
        <f aca="false">Inputs!$B$5*D6045+Inputs!$B$6*E6045</f>
        <v>-118759.425544308</v>
      </c>
      <c r="G6045" s="43" t="n">
        <f aca="false">F6045*SQRT(($B$6-2)/C6045)</f>
        <v>-129599.317534208</v>
      </c>
    </row>
    <row r="6046" customFormat="false" ht="15" hidden="false" customHeight="false" outlineLevel="0" collapsed="false">
      <c r="A6046" s="41" t="n">
        <v>0.7840845466</v>
      </c>
      <c r="B6046" s="41" t="n">
        <v>2.2765396934</v>
      </c>
      <c r="C6046" s="41" t="n">
        <v>4.2405183589</v>
      </c>
      <c r="D6046" s="42" t="n">
        <f aca="false">$B$5*A6046</f>
        <v>2.00331879638856</v>
      </c>
      <c r="E6046" s="42" t="n">
        <f aca="false">$D$5*A6046+$F$5*B6046</f>
        <v>5.79680010591437</v>
      </c>
      <c r="F6046" s="43" t="n">
        <f aca="false">Inputs!$B$5*D6046+Inputs!$B$6*E6046</f>
        <v>-89508.1256568623</v>
      </c>
      <c r="G6046" s="43" t="n">
        <f aca="false">F6046*SQRT(($B$6-2)/C6046)</f>
        <v>-61470.6756738656</v>
      </c>
    </row>
    <row r="6047" customFormat="false" ht="15" hidden="false" customHeight="false" outlineLevel="0" collapsed="false">
      <c r="A6047" s="41" t="n">
        <v>1.406897571</v>
      </c>
      <c r="B6047" s="41" t="n">
        <v>0.1879225939</v>
      </c>
      <c r="C6047" s="41" t="n">
        <v>3.6912266449</v>
      </c>
      <c r="D6047" s="42" t="n">
        <f aca="false">$B$5*A6047</f>
        <v>3.59459239542384</v>
      </c>
      <c r="E6047" s="42" t="n">
        <f aca="false">$D$5*A6047+$F$5*B6047</f>
        <v>3.67233060670123</v>
      </c>
      <c r="F6047" s="43" t="n">
        <f aca="false">Inputs!$B$5*D6047+Inputs!$B$6*E6047</f>
        <v>175842.709207323</v>
      </c>
      <c r="G6047" s="43" t="n">
        <f aca="false">F6047*SQRT(($B$6-2)/C6047)</f>
        <v>129435.679531165</v>
      </c>
    </row>
    <row r="6048" customFormat="false" ht="15" hidden="false" customHeight="false" outlineLevel="0" collapsed="false">
      <c r="A6048" s="41" t="n">
        <v>-0.8914154676</v>
      </c>
      <c r="B6048" s="41" t="n">
        <v>1.6240274313</v>
      </c>
      <c r="C6048" s="41" t="n">
        <v>9.3708646302</v>
      </c>
      <c r="D6048" s="42" t="n">
        <f aca="false">$B$5*A6048</f>
        <v>-2.27754694232687</v>
      </c>
      <c r="E6048" s="42" t="n">
        <f aca="false">$D$5*A6048+$F$5*B6048</f>
        <v>0.68307880874594</v>
      </c>
      <c r="F6048" s="43" t="n">
        <f aca="false">Inputs!$B$5*D6048+Inputs!$B$6*E6048</f>
        <v>-261908.634669984</v>
      </c>
      <c r="G6048" s="43" t="n">
        <f aca="false">F6048*SQRT(($B$6-2)/C6048)</f>
        <v>-120997.105808815</v>
      </c>
    </row>
    <row r="6049" customFormat="false" ht="15" hidden="false" customHeight="false" outlineLevel="0" collapsed="false">
      <c r="A6049" s="41" t="n">
        <v>-0.3685635503</v>
      </c>
      <c r="B6049" s="41" t="n">
        <v>-0.6581572362</v>
      </c>
      <c r="C6049" s="41" t="n">
        <v>1.3481940023</v>
      </c>
      <c r="D6049" s="42" t="n">
        <f aca="false">$B$5*A6049</f>
        <v>-0.941671776572279</v>
      </c>
      <c r="E6049" s="42" t="n">
        <f aca="false">$D$5*A6049+$F$5*B6049</f>
        <v>-2.0134986292348</v>
      </c>
      <c r="F6049" s="43" t="n">
        <f aca="false">Inputs!$B$5*D6049+Inputs!$B$6*E6049</f>
        <v>6507.75380451226</v>
      </c>
      <c r="G6049" s="43" t="n">
        <f aca="false">F6049*SQRT(($B$6-2)/C6049)</f>
        <v>7926.28925756357</v>
      </c>
    </row>
    <row r="6050" customFormat="false" ht="15" hidden="false" customHeight="false" outlineLevel="0" collapsed="false">
      <c r="A6050" s="41" t="n">
        <v>-0.4170738022</v>
      </c>
      <c r="B6050" s="41" t="n">
        <v>-1.2522882389</v>
      </c>
      <c r="C6050" s="41" t="n">
        <v>1.3538231028</v>
      </c>
      <c r="D6050" s="42" t="n">
        <f aca="false">$B$5*A6050</f>
        <v>-1.06561440478784</v>
      </c>
      <c r="E6050" s="42" t="n">
        <f aca="false">$D$5*A6050+$F$5*B6050</f>
        <v>-3.1548453895201</v>
      </c>
      <c r="F6050" s="43" t="n">
        <f aca="false">Inputs!$B$5*D6050+Inputs!$B$6*E6050</f>
        <v>51180.8289972204</v>
      </c>
      <c r="G6050" s="43" t="n">
        <f aca="false">F6050*SQRT(($B$6-2)/C6050)</f>
        <v>62207.3002058198</v>
      </c>
    </row>
    <row r="6051" customFormat="false" ht="15" hidden="false" customHeight="false" outlineLevel="0" collapsed="false">
      <c r="A6051" s="41" t="n">
        <v>-0.4650200912</v>
      </c>
      <c r="B6051" s="41" t="n">
        <v>-0.23310833</v>
      </c>
      <c r="C6051" s="41" t="n">
        <v>16.5622491957</v>
      </c>
      <c r="D6051" s="42" t="n">
        <f aca="false">$B$5*A6051</f>
        <v>-1.18811612017974</v>
      </c>
      <c r="E6051" s="42" t="n">
        <f aca="false">$D$5*A6051+$F$5*B6051</f>
        <v>-1.50907463966666</v>
      </c>
      <c r="F6051" s="43" t="n">
        <f aca="false">Inputs!$B$5*D6051+Inputs!$B$6*E6051</f>
        <v>-43357.8800346413</v>
      </c>
      <c r="G6051" s="43" t="n">
        <f aca="false">F6051*SQRT(($B$6-2)/C6051)</f>
        <v>-15066.8817522616</v>
      </c>
    </row>
    <row r="6052" customFormat="false" ht="15" hidden="false" customHeight="false" outlineLevel="0" collapsed="false">
      <c r="A6052" s="41" t="n">
        <v>0.7306566058</v>
      </c>
      <c r="B6052" s="41" t="n">
        <v>-0.3880883351</v>
      </c>
      <c r="C6052" s="41" t="n">
        <v>7.4202743249</v>
      </c>
      <c r="D6052" s="42" t="n">
        <f aca="false">$B$5*A6052</f>
        <v>1.86681158103647</v>
      </c>
      <c r="E6052" s="42" t="n">
        <f aca="false">$D$5*A6052+$F$5*B6052</f>
        <v>1.06853221983273</v>
      </c>
      <c r="F6052" s="43" t="n">
        <f aca="false">Inputs!$B$5*D6052+Inputs!$B$6*E6052</f>
        <v>133254.54711201</v>
      </c>
      <c r="G6052" s="43" t="n">
        <f aca="false">F6052*SQRT(($B$6-2)/C6052)</f>
        <v>69181.0349508725</v>
      </c>
    </row>
    <row r="6053" customFormat="false" ht="15" hidden="false" customHeight="false" outlineLevel="0" collapsed="false">
      <c r="A6053" s="41" t="n">
        <v>-1.2674592418</v>
      </c>
      <c r="B6053" s="41" t="n">
        <v>-1.6037721553</v>
      </c>
      <c r="C6053" s="41" t="n">
        <v>2.0918967469</v>
      </c>
      <c r="D6053" s="42" t="n">
        <f aca="false">$B$5*A6053</f>
        <v>-3.23833052668192</v>
      </c>
      <c r="E6053" s="42" t="n">
        <f aca="false">$D$5*A6053+$F$5*B6053</f>
        <v>-5.78533509538581</v>
      </c>
      <c r="F6053" s="43" t="n">
        <f aca="false">Inputs!$B$5*D6053+Inputs!$B$6*E6053</f>
        <v>-34566.2978989019</v>
      </c>
      <c r="G6053" s="43" t="n">
        <f aca="false">F6053*SQRT(($B$6-2)/C6053)</f>
        <v>-33798.5247158274</v>
      </c>
    </row>
    <row r="6054" customFormat="false" ht="15" hidden="false" customHeight="false" outlineLevel="0" collapsed="false">
      <c r="A6054" s="41" t="n">
        <v>0.2095697475</v>
      </c>
      <c r="B6054" s="41" t="n">
        <v>0.0726258535</v>
      </c>
      <c r="C6054" s="41" t="n">
        <v>1.4234725799</v>
      </c>
      <c r="D6054" s="42" t="n">
        <f aca="false">$B$5*A6054</f>
        <v>0.535446102262405</v>
      </c>
      <c r="E6054" s="42" t="n">
        <f aca="false">$D$5*A6054+$F$5*B6054</f>
        <v>0.624095901869536</v>
      </c>
      <c r="F6054" s="43" t="n">
        <f aca="false">Inputs!$B$5*D6054+Inputs!$B$6*E6054</f>
        <v>22339.8151327637</v>
      </c>
      <c r="G6054" s="43" t="n">
        <f aca="false">F6054*SQRT(($B$6-2)/C6054)</f>
        <v>26480.1243265761</v>
      </c>
    </row>
    <row r="6055" customFormat="false" ht="15" hidden="false" customHeight="false" outlineLevel="0" collapsed="false">
      <c r="A6055" s="41" t="n">
        <v>-0.5543127112</v>
      </c>
      <c r="B6055" s="41" t="n">
        <v>-0.4674564605</v>
      </c>
      <c r="C6055" s="41" t="n">
        <v>1.243234495</v>
      </c>
      <c r="D6055" s="42" t="n">
        <f aca="false">$B$5*A6055</f>
        <v>-1.41625680322274</v>
      </c>
      <c r="E6055" s="42" t="n">
        <f aca="false">$D$5*A6055+$F$5*B6055</f>
        <v>-2.12621358256648</v>
      </c>
      <c r="F6055" s="43" t="n">
        <f aca="false">Inputs!$B$5*D6055+Inputs!$B$6*E6055</f>
        <v>-35315.0011939496</v>
      </c>
      <c r="G6055" s="43" t="n">
        <f aca="false">F6055*SQRT(($B$6-2)/C6055)</f>
        <v>-44791.7156302904</v>
      </c>
    </row>
    <row r="6056" customFormat="false" ht="15" hidden="false" customHeight="false" outlineLevel="0" collapsed="false">
      <c r="A6056" s="41" t="n">
        <v>0.3884869328</v>
      </c>
      <c r="B6056" s="41" t="n">
        <v>1.3905462537</v>
      </c>
      <c r="C6056" s="41" t="n">
        <v>7.1924418563</v>
      </c>
      <c r="D6056" s="42" t="n">
        <f aca="false">$B$5*A6056</f>
        <v>0.992575581299667</v>
      </c>
      <c r="E6056" s="42" t="n">
        <f aca="false">$D$5*A6056+$F$5*B6056</f>
        <v>3.32555666990591</v>
      </c>
      <c r="F6056" s="43" t="n">
        <f aca="false">Inputs!$B$5*D6056+Inputs!$B$6*E6056</f>
        <v>-67020.2753653289</v>
      </c>
      <c r="G6056" s="43" t="n">
        <f aca="false">F6056*SQRT(($B$6-2)/C6056)</f>
        <v>-35341.341113238</v>
      </c>
    </row>
    <row r="6057" customFormat="false" ht="15" hidden="false" customHeight="false" outlineLevel="0" collapsed="false">
      <c r="A6057" s="41" t="n">
        <v>-0.7801445841</v>
      </c>
      <c r="B6057" s="41" t="n">
        <v>0.0889028362</v>
      </c>
      <c r="C6057" s="41" t="n">
        <v>1.7967821735</v>
      </c>
      <c r="D6057" s="42" t="n">
        <f aca="false">$B$5*A6057</f>
        <v>-1.99325227873107</v>
      </c>
      <c r="E6057" s="42" t="n">
        <f aca="false">$D$5*A6057+$F$5*B6057</f>
        <v>-1.7029100819742</v>
      </c>
      <c r="F6057" s="43" t="n">
        <f aca="false">Inputs!$B$5*D6057+Inputs!$B$6*E6057</f>
        <v>-114179.723774397</v>
      </c>
      <c r="G6057" s="43" t="n">
        <f aca="false">F6057*SQRT(($B$6-2)/C6057)</f>
        <v>-120463.720119282</v>
      </c>
    </row>
    <row r="6058" customFormat="false" ht="15" hidden="false" customHeight="false" outlineLevel="0" collapsed="false">
      <c r="A6058" s="41" t="n">
        <v>0.958270404</v>
      </c>
      <c r="B6058" s="41" t="n">
        <v>-0.7761142902</v>
      </c>
      <c r="C6058" s="41" t="n">
        <v>1.5192591487</v>
      </c>
      <c r="D6058" s="42" t="n">
        <f aca="false">$B$5*A6058</f>
        <v>2.44835983655141</v>
      </c>
      <c r="E6058" s="42" t="n">
        <f aca="false">$D$5*A6058+$F$5*B6058</f>
        <v>0.940137614500729</v>
      </c>
      <c r="F6058" s="43" t="n">
        <f aca="false">Inputs!$B$5*D6058+Inputs!$B$6*E6058</f>
        <v>197829.102930104</v>
      </c>
      <c r="G6058" s="43" t="n">
        <f aca="false">F6058*SQRT(($B$6-2)/C6058)</f>
        <v>226980.866373718</v>
      </c>
    </row>
    <row r="6059" customFormat="false" ht="15" hidden="false" customHeight="false" outlineLevel="0" collapsed="false">
      <c r="A6059" s="41" t="n">
        <v>-0.0156321146</v>
      </c>
      <c r="B6059" s="41" t="n">
        <v>-0.0379956031</v>
      </c>
      <c r="C6059" s="41" t="n">
        <v>1.4820435497</v>
      </c>
      <c r="D6059" s="42" t="n">
        <f aca="false">$B$5*A6059</f>
        <v>-0.0399397094883136</v>
      </c>
      <c r="E6059" s="42" t="n">
        <f aca="false">$D$5*A6059+$F$5*B6059</f>
        <v>-0.102806682753202</v>
      </c>
      <c r="F6059" s="43" t="n">
        <f aca="false">Inputs!$B$5*D6059+Inputs!$B$6*E6059</f>
        <v>1146.36318882873</v>
      </c>
      <c r="G6059" s="43" t="n">
        <f aca="false">F6059*SQRT(($B$6-2)/C6059)</f>
        <v>1331.7010646078</v>
      </c>
    </row>
    <row r="6060" customFormat="false" ht="15" hidden="false" customHeight="false" outlineLevel="0" collapsed="false">
      <c r="A6060" s="41" t="n">
        <v>-1.311295235</v>
      </c>
      <c r="B6060" s="41" t="n">
        <v>0.1684987948</v>
      </c>
      <c r="C6060" s="41" t="n">
        <v>4.9542182227</v>
      </c>
      <c r="D6060" s="42" t="n">
        <f aca="false">$B$5*A6060</f>
        <v>-3.35033052657571</v>
      </c>
      <c r="E6060" s="42" t="n">
        <f aca="false">$D$5*A6060+$F$5*B6060</f>
        <v>-2.82938783083935</v>
      </c>
      <c r="F6060" s="43" t="n">
        <f aca="false">Inputs!$B$5*D6060+Inputs!$B$6*E6060</f>
        <v>-193563.661115604</v>
      </c>
      <c r="G6060" s="43" t="n">
        <f aca="false">F6060*SQRT(($B$6-2)/C6060)</f>
        <v>-122984.749109806</v>
      </c>
    </row>
    <row r="6061" customFormat="false" ht="15" hidden="false" customHeight="false" outlineLevel="0" collapsed="false">
      <c r="A6061" s="41" t="n">
        <v>0.0315446786</v>
      </c>
      <c r="B6061" s="41" t="n">
        <v>0.5550842496</v>
      </c>
      <c r="C6061" s="41" t="n">
        <v>2.6314654975</v>
      </c>
      <c r="D6061" s="42" t="n">
        <f aca="false">$B$5*A6061</f>
        <v>0.0805959610343583</v>
      </c>
      <c r="E6061" s="42" t="n">
        <f aca="false">$D$5*A6061+$F$5*B6061</f>
        <v>1.03355192811724</v>
      </c>
      <c r="F6061" s="43" t="n">
        <f aca="false">Inputs!$B$5*D6061+Inputs!$B$6*E6061</f>
        <v>-43618.0003024262</v>
      </c>
      <c r="G6061" s="43" t="n">
        <f aca="false">F6061*SQRT(($B$6-2)/C6061)</f>
        <v>-38026.1107672348</v>
      </c>
    </row>
    <row r="6062" customFormat="false" ht="15" hidden="false" customHeight="false" outlineLevel="0" collapsed="false">
      <c r="A6062" s="41" t="n">
        <v>-1.1868864747</v>
      </c>
      <c r="B6062" s="41" t="n">
        <v>0.0099703853</v>
      </c>
      <c r="C6062" s="41" t="n">
        <v>7.3625250694</v>
      </c>
      <c r="D6062" s="42" t="n">
        <f aca="false">$B$5*A6062</f>
        <v>-3.0324688762918</v>
      </c>
      <c r="E6062" s="42" t="n">
        <f aca="false">$D$5*A6062+$F$5*B6062</f>
        <v>-2.80708429609005</v>
      </c>
      <c r="F6062" s="43" t="n">
        <f aca="false">Inputs!$B$5*D6062+Inputs!$B$6*E6062</f>
        <v>-162892.672824678</v>
      </c>
      <c r="G6062" s="43" t="n">
        <f aca="false">F6062*SQRT(($B$6-2)/C6062)</f>
        <v>-84899.1132221342</v>
      </c>
    </row>
    <row r="6063" customFormat="false" ht="15" hidden="false" customHeight="false" outlineLevel="0" collapsed="false">
      <c r="A6063" s="41" t="n">
        <v>1.3817340637</v>
      </c>
      <c r="B6063" s="41" t="n">
        <v>2.0774998319</v>
      </c>
      <c r="C6063" s="41" t="n">
        <v>11.9969133922</v>
      </c>
      <c r="D6063" s="42" t="n">
        <f aca="false">$B$5*A6063</f>
        <v>3.53030018691681</v>
      </c>
      <c r="E6063" s="42" t="n">
        <f aca="false">$D$5*A6063+$F$5*B6063</f>
        <v>6.87526866186376</v>
      </c>
      <c r="F6063" s="43" t="n">
        <f aca="false">Inputs!$B$5*D6063+Inputs!$B$6*E6063</f>
        <v>9266.58559849311</v>
      </c>
      <c r="G6063" s="43" t="n">
        <f aca="false">F6063*SQRT(($B$6-2)/C6063)</f>
        <v>3783.55435816597</v>
      </c>
    </row>
    <row r="6064" customFormat="false" ht="15" hidden="false" customHeight="false" outlineLevel="0" collapsed="false">
      <c r="A6064" s="41" t="n">
        <v>1.280129269</v>
      </c>
      <c r="B6064" s="41" t="n">
        <v>-1.1770715057</v>
      </c>
      <c r="C6064" s="41" t="n">
        <v>3.6963429958</v>
      </c>
      <c r="D6064" s="42" t="n">
        <f aca="false">$B$5*A6064</f>
        <v>3.27070216791702</v>
      </c>
      <c r="E6064" s="42" t="n">
        <f aca="false">$D$5*A6064+$F$5*B6064</f>
        <v>1.01367844160585</v>
      </c>
      <c r="F6064" s="43" t="n">
        <f aca="false">Inputs!$B$5*D6064+Inputs!$B$6*E6064</f>
        <v>276386.294711409</v>
      </c>
      <c r="G6064" s="43" t="n">
        <f aca="false">F6064*SQRT(($B$6-2)/C6064)</f>
        <v>203303.740682365</v>
      </c>
    </row>
    <row r="6065" customFormat="false" ht="15" hidden="false" customHeight="false" outlineLevel="0" collapsed="false">
      <c r="A6065" s="41" t="n">
        <v>0.451052682</v>
      </c>
      <c r="B6065" s="41" t="n">
        <v>-0.483146575</v>
      </c>
      <c r="C6065" s="41" t="n">
        <v>4.0021392586</v>
      </c>
      <c r="D6065" s="42" t="n">
        <f aca="false">$B$5*A6065</f>
        <v>1.15242969642794</v>
      </c>
      <c r="E6065" s="42" t="n">
        <f aca="false">$D$5*A6065+$F$5*B6065</f>
        <v>0.23904884823166</v>
      </c>
      <c r="F6065" s="43" t="n">
        <f aca="false">Inputs!$B$5*D6065+Inputs!$B$6*E6065</f>
        <v>103290.527231211</v>
      </c>
      <c r="G6065" s="43" t="n">
        <f aca="false">F6065*SQRT(($B$6-2)/C6065)</f>
        <v>73017.9093236496</v>
      </c>
    </row>
    <row r="6066" customFormat="false" ht="15" hidden="false" customHeight="false" outlineLevel="0" collapsed="false">
      <c r="A6066" s="41" t="n">
        <v>0.2839005931</v>
      </c>
      <c r="B6066" s="41" t="n">
        <v>-0.7722167058</v>
      </c>
      <c r="C6066" s="41" t="n">
        <v>2.511047125</v>
      </c>
      <c r="D6066" s="42" t="n">
        <f aca="false">$B$5*A6066</f>
        <v>0.725359780305982</v>
      </c>
      <c r="E6066" s="42" t="n">
        <f aca="false">$D$5*A6066+$F$5*B6066</f>
        <v>-0.657854443938541</v>
      </c>
      <c r="F6066" s="43" t="n">
        <f aca="false">Inputs!$B$5*D6066+Inputs!$B$6*E6066</f>
        <v>105428.700227525</v>
      </c>
      <c r="G6066" s="43" t="n">
        <f aca="false">F6066*SQRT(($B$6-2)/C6066)</f>
        <v>94090.639133398</v>
      </c>
    </row>
    <row r="6067" customFormat="false" ht="15" hidden="false" customHeight="false" outlineLevel="0" collapsed="false">
      <c r="A6067" s="41" t="n">
        <v>-1.7134734419</v>
      </c>
      <c r="B6067" s="41" t="n">
        <v>-0.3445172387</v>
      </c>
      <c r="C6067" s="41" t="n">
        <v>3.5728676178</v>
      </c>
      <c r="D6067" s="42" t="n">
        <f aca="false">$B$5*A6067</f>
        <v>-4.3778870125112</v>
      </c>
      <c r="E6067" s="42" t="n">
        <f aca="false">$D$5*A6067+$F$5*B6067</f>
        <v>-4.67225373502993</v>
      </c>
      <c r="F6067" s="43" t="n">
        <f aca="false">Inputs!$B$5*D6067+Inputs!$B$6*E6067</f>
        <v>-204176.014499624</v>
      </c>
      <c r="G6067" s="43" t="n">
        <f aca="false">F6067*SQRT(($B$6-2)/C6067)</f>
        <v>-152760.565535217</v>
      </c>
    </row>
    <row r="6068" customFormat="false" ht="15" hidden="false" customHeight="false" outlineLevel="0" collapsed="false">
      <c r="A6068" s="41" t="n">
        <v>0.7226026966</v>
      </c>
      <c r="B6068" s="41" t="n">
        <v>0.2879997555</v>
      </c>
      <c r="C6068" s="41" t="n">
        <v>0.4196461461</v>
      </c>
      <c r="D6068" s="42" t="n">
        <f aca="false">$B$5*A6068</f>
        <v>1.84623401991155</v>
      </c>
      <c r="E6068" s="42" t="n">
        <f aca="false">$D$5*A6068+$F$5*B6068</f>
        <v>2.21679853009486</v>
      </c>
      <c r="F6068" s="43" t="n">
        <f aca="false">Inputs!$B$5*D6068+Inputs!$B$6*E6068</f>
        <v>73783.4754864121</v>
      </c>
      <c r="G6068" s="43" t="n">
        <f aca="false">F6068*SQRT(($B$6-2)/C6068)</f>
        <v>161076.612117936</v>
      </c>
    </row>
    <row r="6069" customFormat="false" ht="15" hidden="false" customHeight="false" outlineLevel="0" collapsed="false">
      <c r="A6069" s="41" t="n">
        <v>0.4029478599</v>
      </c>
      <c r="B6069" s="41" t="n">
        <v>0.216350323</v>
      </c>
      <c r="C6069" s="41" t="n">
        <v>4.2936651187</v>
      </c>
      <c r="D6069" s="42" t="n">
        <f aca="false">$B$5*A6069</f>
        <v>1.02952293244726</v>
      </c>
      <c r="E6069" s="42" t="n">
        <f aca="false">$D$5*A6069+$F$5*B6069</f>
        <v>1.33243151990763</v>
      </c>
      <c r="F6069" s="43" t="n">
        <f aca="false">Inputs!$B$5*D6069+Inputs!$B$6*E6069</f>
        <v>36330.717249345</v>
      </c>
      <c r="G6069" s="43" t="n">
        <f aca="false">F6069*SQRT(($B$6-2)/C6069)</f>
        <v>24795.6150447454</v>
      </c>
    </row>
    <row r="6070" customFormat="false" ht="15" hidden="false" customHeight="false" outlineLevel="0" collapsed="false">
      <c r="A6070" s="41" t="n">
        <v>0.4045274748</v>
      </c>
      <c r="B6070" s="41" t="n">
        <v>0.5295117591</v>
      </c>
      <c r="C6070" s="41" t="n">
        <v>6.2519400548</v>
      </c>
      <c r="D6070" s="42" t="n">
        <f aca="false">$B$5*A6070</f>
        <v>1.03355881382504</v>
      </c>
      <c r="E6070" s="42" t="n">
        <f aca="false">$D$5*A6070+$F$5*B6070</f>
        <v>1.87694009455468</v>
      </c>
      <c r="F6070" s="43" t="n">
        <f aca="false">Inputs!$B$5*D6070+Inputs!$B$6*E6070</f>
        <v>9508.87665476992</v>
      </c>
      <c r="G6070" s="43" t="n">
        <f aca="false">F6070*SQRT(($B$6-2)/C6070)</f>
        <v>5378.19827605899</v>
      </c>
    </row>
    <row r="6071" customFormat="false" ht="15" hidden="false" customHeight="false" outlineLevel="0" collapsed="false">
      <c r="A6071" s="41" t="n">
        <v>-0.274681429</v>
      </c>
      <c r="B6071" s="41" t="n">
        <v>0.0828905614</v>
      </c>
      <c r="C6071" s="41" t="n">
        <v>1.161161298</v>
      </c>
      <c r="D6071" s="42" t="n">
        <f aca="false">$B$5*A6071</f>
        <v>-0.701805018503052</v>
      </c>
      <c r="E6071" s="42" t="n">
        <f aca="false">$D$5*A6071+$F$5*B6071</f>
        <v>-0.510497774634719</v>
      </c>
      <c r="F6071" s="43" t="n">
        <f aca="false">Inputs!$B$5*D6071+Inputs!$B$6*E6071</f>
        <v>-44655.6131185693</v>
      </c>
      <c r="G6071" s="43" t="n">
        <f aca="false">F6071*SQRT(($B$6-2)/C6071)</f>
        <v>-58606.3640248953</v>
      </c>
    </row>
    <row r="6072" customFormat="false" ht="15" hidden="false" customHeight="false" outlineLevel="0" collapsed="false">
      <c r="A6072" s="41" t="n">
        <v>1.7432583749</v>
      </c>
      <c r="B6072" s="41" t="n">
        <v>0.142031029</v>
      </c>
      <c r="C6072" s="41" t="n">
        <v>10.6205606999</v>
      </c>
      <c r="D6072" s="42" t="n">
        <f aca="false">$B$5*A6072</f>
        <v>4.45398686218534</v>
      </c>
      <c r="E6072" s="42" t="n">
        <f aca="false">$D$5*A6072+$F$5*B6072</f>
        <v>4.3934876791659</v>
      </c>
      <c r="F6072" s="43" t="n">
        <f aca="false">Inputs!$B$5*D6072+Inputs!$B$6*E6072</f>
        <v>225724.302260239</v>
      </c>
      <c r="G6072" s="43" t="n">
        <f aca="false">F6072*SQRT(($B$6-2)/C6072)</f>
        <v>97953.417874271</v>
      </c>
    </row>
    <row r="6073" customFormat="false" ht="15" hidden="false" customHeight="false" outlineLevel="0" collapsed="false">
      <c r="A6073" s="41" t="n">
        <v>0.0425634965</v>
      </c>
      <c r="B6073" s="41" t="n">
        <v>0.1028845072</v>
      </c>
      <c r="C6073" s="41" t="n">
        <v>1.9879994438</v>
      </c>
      <c r="D6073" s="42" t="n">
        <f aca="false">$B$5*A6073</f>
        <v>0.108748798772039</v>
      </c>
      <c r="E6073" s="42" t="n">
        <f aca="false">$D$5*A6073+$F$5*B6073</f>
        <v>0.278938820096568</v>
      </c>
      <c r="F6073" s="43" t="n">
        <f aca="false">Inputs!$B$5*D6073+Inputs!$B$6*E6073</f>
        <v>-3072.06112762451</v>
      </c>
      <c r="G6073" s="43" t="n">
        <f aca="false">F6073*SQRT(($B$6-2)/C6073)</f>
        <v>-3081.31942333506</v>
      </c>
    </row>
    <row r="6074" customFormat="false" ht="15" hidden="false" customHeight="false" outlineLevel="0" collapsed="false">
      <c r="A6074" s="41" t="n">
        <v>-0.2179085183</v>
      </c>
      <c r="B6074" s="41" t="n">
        <v>-0.4353559637</v>
      </c>
      <c r="C6074" s="41" t="n">
        <v>8.7245697688</v>
      </c>
      <c r="D6074" s="42" t="n">
        <f aca="false">$B$5*A6074</f>
        <v>-0.556751478519155</v>
      </c>
      <c r="E6074" s="42" t="n">
        <f aca="false">$D$5*A6074+$F$5*B6074</f>
        <v>-1.27028090982162</v>
      </c>
      <c r="F6074" s="43" t="n">
        <f aca="false">Inputs!$B$5*D6074+Inputs!$B$6*E6074</f>
        <v>7838.89763916565</v>
      </c>
      <c r="G6074" s="43" t="n">
        <f aca="false">F6074*SQRT(($B$6-2)/C6074)</f>
        <v>3753.16779663077</v>
      </c>
    </row>
    <row r="6075" customFormat="false" ht="15" hidden="false" customHeight="false" outlineLevel="0" collapsed="false">
      <c r="A6075" s="41" t="n">
        <v>0.2086785244</v>
      </c>
      <c r="B6075" s="41" t="n">
        <v>-0.505715202</v>
      </c>
      <c r="C6075" s="41" t="n">
        <v>5.2892339508</v>
      </c>
      <c r="D6075" s="42" t="n">
        <f aca="false">$B$5*A6075</f>
        <v>0.533169046815071</v>
      </c>
      <c r="E6075" s="42" t="n">
        <f aca="false">$D$5*A6075+$F$5*B6075</f>
        <v>-0.376671995126756</v>
      </c>
      <c r="F6075" s="43" t="n">
        <f aca="false">Inputs!$B$5*D6075+Inputs!$B$6*E6075</f>
        <v>72150.5044378449</v>
      </c>
      <c r="G6075" s="43" t="n">
        <f aca="false">F6075*SQRT(($B$6-2)/C6075)</f>
        <v>44366.7872542038</v>
      </c>
    </row>
    <row r="6076" customFormat="false" ht="15" hidden="false" customHeight="false" outlineLevel="0" collapsed="false">
      <c r="A6076" s="41" t="n">
        <v>-0.1455149295</v>
      </c>
      <c r="B6076" s="41" t="n">
        <v>-0.7905147065</v>
      </c>
      <c r="C6076" s="41" t="n">
        <v>1.0297632492</v>
      </c>
      <c r="D6076" s="42" t="n">
        <f aca="false">$B$5*A6076</f>
        <v>-0.371787449053274</v>
      </c>
      <c r="E6076" s="42" t="n">
        <f aca="false">$D$5*A6076+$F$5*B6076</f>
        <v>-1.7112823620128</v>
      </c>
      <c r="F6076" s="43" t="n">
        <f aca="false">Inputs!$B$5*D6076+Inputs!$B$6*E6076</f>
        <v>48385.3731953128</v>
      </c>
      <c r="G6076" s="43" t="n">
        <f aca="false">F6076*SQRT(($B$6-2)/C6076)</f>
        <v>67431.1239687782</v>
      </c>
    </row>
    <row r="6077" customFormat="false" ht="15" hidden="false" customHeight="false" outlineLevel="0" collapsed="false">
      <c r="A6077" s="41" t="n">
        <v>0.1080118045</v>
      </c>
      <c r="B6077" s="41" t="n">
        <v>0.5841949442</v>
      </c>
      <c r="C6077" s="41" t="n">
        <v>7.069355185</v>
      </c>
      <c r="D6077" s="42" t="n">
        <f aca="false">$B$5*A6077</f>
        <v>0.275967788327148</v>
      </c>
      <c r="E6077" s="42" t="n">
        <f aca="false">$D$5*A6077+$F$5*B6077</f>
        <v>1.26577889737494</v>
      </c>
      <c r="F6077" s="43" t="n">
        <f aca="false">Inputs!$B$5*D6077+Inputs!$B$6*E6077</f>
        <v>-35692.166036032</v>
      </c>
      <c r="G6077" s="43" t="n">
        <f aca="false">F6077*SQRT(($B$6-2)/C6077)</f>
        <v>-18984.4491933906</v>
      </c>
    </row>
    <row r="6078" customFormat="false" ht="15" hidden="false" customHeight="false" outlineLevel="0" collapsed="false">
      <c r="A6078" s="41" t="n">
        <v>-0.2119148599</v>
      </c>
      <c r="B6078" s="41" t="n">
        <v>-2.0083784369</v>
      </c>
      <c r="C6078" s="41" t="n">
        <v>3.2367923158</v>
      </c>
      <c r="D6078" s="42" t="n">
        <f aca="false">$B$5*A6078</f>
        <v>-0.541437812940719</v>
      </c>
      <c r="E6078" s="42" t="n">
        <f aca="false">$D$5*A6078+$F$5*B6078</f>
        <v>-3.97222615055166</v>
      </c>
      <c r="F6078" s="43" t="n">
        <f aca="false">Inputs!$B$5*D6078+Inputs!$B$6*E6078</f>
        <v>144467.526233511</v>
      </c>
      <c r="G6078" s="43" t="n">
        <f aca="false">F6078*SQRT(($B$6-2)/C6078)</f>
        <v>113560.636200683</v>
      </c>
    </row>
    <row r="6079" customFormat="false" ht="15" hidden="false" customHeight="false" outlineLevel="0" collapsed="false">
      <c r="A6079" s="41" t="n">
        <v>0.5903715441</v>
      </c>
      <c r="B6079" s="41" t="n">
        <v>0.1201838428</v>
      </c>
      <c r="C6079" s="41" t="n">
        <v>4.6197916996</v>
      </c>
      <c r="D6079" s="42" t="n">
        <f aca="false">$B$5*A6079</f>
        <v>1.50838632935311</v>
      </c>
      <c r="E6079" s="42" t="n">
        <f aca="false">$D$5*A6079+$F$5*B6079</f>
        <v>1.6123677096855</v>
      </c>
      <c r="F6079" s="43" t="n">
        <f aca="false">Inputs!$B$5*D6079+Inputs!$B$6*E6079</f>
        <v>70220.2474510357</v>
      </c>
      <c r="G6079" s="43" t="n">
        <f aca="false">F6079*SQRT(($B$6-2)/C6079)</f>
        <v>46202.5724026342</v>
      </c>
    </row>
    <row r="6080" customFormat="false" ht="15" hidden="false" customHeight="false" outlineLevel="0" collapsed="false">
      <c r="A6080" s="41" t="n">
        <v>-0.99323145</v>
      </c>
      <c r="B6080" s="41" t="n">
        <v>0.7732702423</v>
      </c>
      <c r="C6080" s="41" t="n">
        <v>2.5650826109</v>
      </c>
      <c r="D6080" s="42" t="n">
        <f aca="false">$B$5*A6080</f>
        <v>-2.53768454126203</v>
      </c>
      <c r="E6080" s="42" t="n">
        <f aca="false">$D$5*A6080+$F$5*B6080</f>
        <v>-1.02824143750537</v>
      </c>
      <c r="F6080" s="43" t="n">
        <f aca="false">Inputs!$B$5*D6080+Inputs!$B$6*E6080</f>
        <v>-202356.382250934</v>
      </c>
      <c r="G6080" s="43" t="n">
        <f aca="false">F6080*SQRT(($B$6-2)/C6080)</f>
        <v>-178682.17325003</v>
      </c>
    </row>
    <row r="6081" customFormat="false" ht="15" hidden="false" customHeight="false" outlineLevel="0" collapsed="false">
      <c r="A6081" s="41" t="n">
        <v>-1.3984252007</v>
      </c>
      <c r="B6081" s="41" t="n">
        <v>1.0454076153</v>
      </c>
      <c r="C6081" s="41" t="n">
        <v>2.9008527648</v>
      </c>
      <c r="D6081" s="42" t="n">
        <f aca="false">$B$5*A6081</f>
        <v>-3.57294567537873</v>
      </c>
      <c r="E6081" s="42" t="n">
        <f aca="false">$D$5*A6081+$F$5*B6081</f>
        <v>-1.52252387982664</v>
      </c>
      <c r="F6081" s="43" t="n">
        <f aca="false">Inputs!$B$5*D6081+Inputs!$B$6*E6081</f>
        <v>-281168.373546541</v>
      </c>
      <c r="G6081" s="43" t="n">
        <f aca="false">F6081*SQRT(($B$6-2)/C6081)</f>
        <v>-233463.301792798</v>
      </c>
    </row>
    <row r="6082" customFormat="false" ht="15" hidden="false" customHeight="false" outlineLevel="0" collapsed="false">
      <c r="A6082" s="41" t="n">
        <v>-0.0573666196</v>
      </c>
      <c r="B6082" s="41" t="n">
        <v>-2.2688650754</v>
      </c>
      <c r="C6082" s="41" t="n">
        <v>0.5708934633</v>
      </c>
      <c r="D6082" s="42" t="n">
        <f aca="false">$B$5*A6082</f>
        <v>-0.14657045318428</v>
      </c>
      <c r="E6082" s="42" t="n">
        <f aca="false">$D$5*A6082+$F$5*B6082</f>
        <v>-4.05425887266046</v>
      </c>
      <c r="F6082" s="43" t="n">
        <f aca="false">Inputs!$B$5*D6082+Inputs!$B$6*E6082</f>
        <v>188055.898314595</v>
      </c>
      <c r="G6082" s="43" t="n">
        <f aca="false">F6082*SQRT(($B$6-2)/C6082)</f>
        <v>351985.215509684</v>
      </c>
    </row>
    <row r="6083" customFormat="false" ht="15" hidden="false" customHeight="false" outlineLevel="0" collapsed="false">
      <c r="A6083" s="41" t="n">
        <v>0.1783295873</v>
      </c>
      <c r="B6083" s="41" t="n">
        <v>-0.4061923681</v>
      </c>
      <c r="C6083" s="41" t="n">
        <v>4.8885147419</v>
      </c>
      <c r="D6083" s="42" t="n">
        <f aca="false">$B$5*A6083</f>
        <v>0.455628179052171</v>
      </c>
      <c r="E6083" s="42" t="n">
        <f aca="false">$D$5*A6083+$F$5*B6083</f>
        <v>-0.277039464576557</v>
      </c>
      <c r="F6083" s="43" t="n">
        <f aca="false">Inputs!$B$5*D6083+Inputs!$B$6*E6083</f>
        <v>59414.7911340449</v>
      </c>
      <c r="G6083" s="43" t="n">
        <f aca="false">F6083*SQRT(($B$6-2)/C6083)</f>
        <v>38003.2823203659</v>
      </c>
    </row>
    <row r="6084" customFormat="false" ht="15" hidden="false" customHeight="false" outlineLevel="0" collapsed="false">
      <c r="A6084" s="41" t="n">
        <v>-0.5568492918</v>
      </c>
      <c r="B6084" s="41" t="n">
        <v>-0.7377257615</v>
      </c>
      <c r="C6084" s="41" t="n">
        <v>3.1740332769</v>
      </c>
      <c r="D6084" s="42" t="n">
        <f aca="false">$B$5*A6084</f>
        <v>-1.422737710947</v>
      </c>
      <c r="E6084" s="42" t="n">
        <f aca="false">$D$5*A6084+$F$5*B6084</f>
        <v>-2.59893558894473</v>
      </c>
      <c r="F6084" s="43" t="n">
        <f aca="false">Inputs!$B$5*D6084+Inputs!$B$6*E6084</f>
        <v>-12326.9916474636</v>
      </c>
      <c r="G6084" s="43" t="n">
        <f aca="false">F6084*SQRT(($B$6-2)/C6084)</f>
        <v>-9785.1246351576</v>
      </c>
    </row>
    <row r="6085" customFormat="false" ht="15" hidden="false" customHeight="false" outlineLevel="0" collapsed="false">
      <c r="A6085" s="41" t="n">
        <v>-0.1272157909</v>
      </c>
      <c r="B6085" s="41" t="n">
        <v>-0.4851886812</v>
      </c>
      <c r="C6085" s="41" t="n">
        <v>4.0284275837</v>
      </c>
      <c r="D6085" s="42" t="n">
        <f aca="false">$B$5*A6085</f>
        <v>-0.325033551818514</v>
      </c>
      <c r="E6085" s="42" t="n">
        <f aca="false">$D$5*A6085+$F$5*B6085</f>
        <v>-1.14051796373563</v>
      </c>
      <c r="F6085" s="43" t="n">
        <f aca="false">Inputs!$B$5*D6085+Inputs!$B$6*E6085</f>
        <v>24522.5430049302</v>
      </c>
      <c r="G6085" s="43" t="n">
        <f aca="false">F6085*SQRT(($B$6-2)/C6085)</f>
        <v>17278.7659585281</v>
      </c>
    </row>
    <row r="6086" customFormat="false" ht="15" hidden="false" customHeight="false" outlineLevel="0" collapsed="false">
      <c r="A6086" s="41" t="n">
        <v>-1.8566902432</v>
      </c>
      <c r="B6086" s="41" t="n">
        <v>1.2720678867</v>
      </c>
      <c r="C6086" s="41" t="n">
        <v>4.7159920187</v>
      </c>
      <c r="D6086" s="42" t="n">
        <f aca="false">$B$5*A6086</f>
        <v>-4.74380279448529</v>
      </c>
      <c r="E6086" s="42" t="n">
        <f aca="false">$D$5*A6086+$F$5*B6086</f>
        <v>-2.22162145038262</v>
      </c>
      <c r="F6086" s="43" t="n">
        <f aca="false">Inputs!$B$5*D6086+Inputs!$B$6*E6086</f>
        <v>-363299.206929398</v>
      </c>
      <c r="G6086" s="43" t="n">
        <f aca="false">F6086*SQRT(($B$6-2)/C6086)</f>
        <v>-236588.111114174</v>
      </c>
    </row>
    <row r="6087" customFormat="false" ht="15" hidden="false" customHeight="false" outlineLevel="0" collapsed="false">
      <c r="A6087" s="41" t="n">
        <v>-0.244357656</v>
      </c>
      <c r="B6087" s="41" t="n">
        <v>-0.7319350159</v>
      </c>
      <c r="C6087" s="41" t="n">
        <v>4.4570614014</v>
      </c>
      <c r="D6087" s="42" t="n">
        <f aca="false">$B$5*A6087</f>
        <v>-0.624328444462995</v>
      </c>
      <c r="E6087" s="42" t="n">
        <f aca="false">$D$5*A6087+$F$5*B6087</f>
        <v>-1.84533516028419</v>
      </c>
      <c r="F6087" s="43" t="n">
        <f aca="false">Inputs!$B$5*D6087+Inputs!$B$6*E6087</f>
        <v>29833.9135679098</v>
      </c>
      <c r="G6087" s="43" t="n">
        <f aca="false">F6087*SQRT(($B$6-2)/C6087)</f>
        <v>19984.8510845422</v>
      </c>
    </row>
    <row r="6088" customFormat="false" ht="15" hidden="false" customHeight="false" outlineLevel="0" collapsed="false">
      <c r="A6088" s="41" t="n">
        <v>-1.1284236825</v>
      </c>
      <c r="B6088" s="41" t="n">
        <v>0.7707320675</v>
      </c>
      <c r="C6088" s="41" t="n">
        <v>5.0397619543</v>
      </c>
      <c r="D6088" s="42" t="n">
        <f aca="false">$B$5*A6088</f>
        <v>-2.88309772618882</v>
      </c>
      <c r="E6088" s="42" t="n">
        <f aca="false">$D$5*A6088+$F$5*B6088</f>
        <v>-1.35432600675416</v>
      </c>
      <c r="F6088" s="43" t="n">
        <f aca="false">Inputs!$B$5*D6088+Inputs!$B$6*E6088</f>
        <v>-220593.472281174</v>
      </c>
      <c r="G6088" s="43" t="n">
        <f aca="false">F6088*SQRT(($B$6-2)/C6088)</f>
        <v>-138964.107599144</v>
      </c>
    </row>
    <row r="6089" customFormat="false" ht="15" hidden="false" customHeight="false" outlineLevel="0" collapsed="false">
      <c r="A6089" s="41" t="n">
        <v>-1.2984319691</v>
      </c>
      <c r="B6089" s="41" t="n">
        <v>0.1339873019</v>
      </c>
      <c r="C6089" s="41" t="n">
        <v>0.5548419843</v>
      </c>
      <c r="D6089" s="42" t="n">
        <f aca="false">$B$5*A6089</f>
        <v>-3.31746516470606</v>
      </c>
      <c r="E6089" s="42" t="n">
        <f aca="false">$D$5*A6089+$F$5*B6089</f>
        <v>-2.85837108551619</v>
      </c>
      <c r="F6089" s="43" t="n">
        <f aca="false">Inputs!$B$5*D6089+Inputs!$B$6*E6089</f>
        <v>-188827.962194796</v>
      </c>
      <c r="G6089" s="43" t="n">
        <f aca="false">F6089*SQRT(($B$6-2)/C6089)</f>
        <v>-358506.17959094</v>
      </c>
    </row>
    <row r="6090" customFormat="false" ht="15" hidden="false" customHeight="false" outlineLevel="0" collapsed="false">
      <c r="A6090" s="41" t="n">
        <v>-0.5836490019</v>
      </c>
      <c r="B6090" s="41" t="n">
        <v>-0.5254196606</v>
      </c>
      <c r="C6090" s="41" t="n">
        <v>2.6219036875</v>
      </c>
      <c r="D6090" s="42" t="n">
        <f aca="false">$B$5*A6090</f>
        <v>-1.49121038167352</v>
      </c>
      <c r="E6090" s="42" t="n">
        <f aca="false">$D$5*A6090+$F$5*B6090</f>
        <v>-2.29610949131355</v>
      </c>
      <c r="F6090" s="43" t="n">
        <f aca="false">Inputs!$B$5*D6090+Inputs!$B$6*E6090</f>
        <v>-34315.5636016744</v>
      </c>
      <c r="G6090" s="43" t="n">
        <f aca="false">F6090*SQRT(($B$6-2)/C6090)</f>
        <v>-29970.7607508964</v>
      </c>
    </row>
    <row r="6091" customFormat="false" ht="15" hidden="false" customHeight="false" outlineLevel="0" collapsed="false">
      <c r="A6091" s="41" t="n">
        <v>-1.103559531</v>
      </c>
      <c r="B6091" s="41" t="n">
        <v>-0.6203194325</v>
      </c>
      <c r="C6091" s="41" t="n">
        <v>1.0085626905</v>
      </c>
      <c r="D6091" s="42" t="n">
        <f aca="false">$B$5*A6091</f>
        <v>-2.81957036517629</v>
      </c>
      <c r="E6091" s="42" t="n">
        <f aca="false">$D$5*A6091+$F$5*B6091</f>
        <v>-3.69714990097942</v>
      </c>
      <c r="F6091" s="43" t="n">
        <f aca="false">Inputs!$B$5*D6091+Inputs!$B$6*E6091</f>
        <v>-97099.541468658</v>
      </c>
      <c r="G6091" s="43" t="n">
        <f aca="false">F6091*SQRT(($B$6-2)/C6091)</f>
        <v>-136735.325147223</v>
      </c>
    </row>
    <row r="6092" customFormat="false" ht="15" hidden="false" customHeight="false" outlineLevel="0" collapsed="false">
      <c r="A6092" s="41" t="n">
        <v>0.0088123915</v>
      </c>
      <c r="B6092" s="41" t="n">
        <v>0.2353122263</v>
      </c>
      <c r="C6092" s="41" t="n">
        <v>0.1570285358</v>
      </c>
      <c r="D6092" s="42" t="n">
        <f aca="false">$B$5*A6092</f>
        <v>0.0225154667435258</v>
      </c>
      <c r="E6092" s="42" t="n">
        <f aca="false">$D$5*A6092+$F$5*B6092</f>
        <v>0.427293918139753</v>
      </c>
      <c r="F6092" s="43" t="n">
        <f aca="false">Inputs!$B$5*D6092+Inputs!$B$6*E6092</f>
        <v>-19113.1492326351</v>
      </c>
      <c r="G6092" s="43" t="n">
        <f aca="false">F6092*SQRT(($B$6-2)/C6092)</f>
        <v>-68211.5562308701</v>
      </c>
    </row>
    <row r="6093" customFormat="false" ht="15" hidden="false" customHeight="false" outlineLevel="0" collapsed="false">
      <c r="A6093" s="41" t="n">
        <v>-0.7855924813</v>
      </c>
      <c r="B6093" s="41" t="n">
        <v>-0.0909344024</v>
      </c>
      <c r="C6093" s="41" t="n">
        <v>4.5560104836</v>
      </c>
      <c r="D6093" s="42" t="n">
        <f aca="false">$B$5*A6093</f>
        <v>-2.00717153642959</v>
      </c>
      <c r="E6093" s="42" t="n">
        <f aca="false">$D$5*A6093+$F$5*B6093</f>
        <v>-2.02640676854306</v>
      </c>
      <c r="F6093" s="43" t="n">
        <f aca="false">Inputs!$B$5*D6093+Inputs!$B$6*E6093</f>
        <v>-99396.8152158063</v>
      </c>
      <c r="G6093" s="43" t="n">
        <f aca="false">F6093*SQRT(($B$6-2)/C6093)</f>
        <v>-65855.963767176</v>
      </c>
    </row>
    <row r="6094" customFormat="false" ht="15" hidden="false" customHeight="false" outlineLevel="0" collapsed="false">
      <c r="A6094" s="41" t="n">
        <v>0.888454431</v>
      </c>
      <c r="B6094" s="41" t="n">
        <v>-1.6626285569</v>
      </c>
      <c r="C6094" s="41" t="n">
        <v>11.8404380606</v>
      </c>
      <c r="D6094" s="42" t="n">
        <f aca="false">$B$5*A6094</f>
        <v>2.26998155884457</v>
      </c>
      <c r="E6094" s="42" t="n">
        <f aca="false">$D$5*A6094+$F$5*B6094</f>
        <v>-0.756779131143657</v>
      </c>
      <c r="F6094" s="43" t="n">
        <f aca="false">Inputs!$B$5*D6094+Inputs!$B$6*E6094</f>
        <v>264837.11244164</v>
      </c>
      <c r="G6094" s="43" t="n">
        <f aca="false">F6094*SQRT(($B$6-2)/C6094)</f>
        <v>108845.369184168</v>
      </c>
    </row>
    <row r="6095" customFormat="false" ht="15" hidden="false" customHeight="false" outlineLevel="0" collapsed="false">
      <c r="A6095" s="41" t="n">
        <v>-0.0062689736</v>
      </c>
      <c r="B6095" s="41" t="n">
        <v>-0.9507839454</v>
      </c>
      <c r="C6095" s="41" t="n">
        <v>0.1993853484</v>
      </c>
      <c r="D6095" s="42" t="n">
        <f aca="false">$B$5*A6095</f>
        <v>-0.0160170898679253</v>
      </c>
      <c r="E6095" s="42" t="n">
        <f aca="false">$D$5*A6095+$F$5*B6095</f>
        <v>-1.65667838462537</v>
      </c>
      <c r="F6095" s="43" t="n">
        <f aca="false">Inputs!$B$5*D6095+Inputs!$B$6*E6095</f>
        <v>81232.2102444758</v>
      </c>
      <c r="G6095" s="43" t="n">
        <f aca="false">F6095*SQRT(($B$6-2)/C6095)</f>
        <v>257274.443322309</v>
      </c>
    </row>
    <row r="6096" customFormat="false" ht="15" hidden="false" customHeight="false" outlineLevel="0" collapsed="false">
      <c r="A6096" s="41" t="n">
        <v>-1.0526841721</v>
      </c>
      <c r="B6096" s="41" t="n">
        <v>0.261011513</v>
      </c>
      <c r="C6096" s="41" t="n">
        <v>4.912677543</v>
      </c>
      <c r="D6096" s="42" t="n">
        <f aca="false">$B$5*A6096</f>
        <v>-2.68958494051853</v>
      </c>
      <c r="E6096" s="42" t="n">
        <f aca="false">$D$5*A6096+$F$5*B6096</f>
        <v>-2.05425428063681</v>
      </c>
      <c r="F6096" s="43" t="n">
        <f aca="false">Inputs!$B$5*D6096+Inputs!$B$6*E6096</f>
        <v>-166245.780020013</v>
      </c>
      <c r="G6096" s="43" t="n">
        <f aca="false">F6096*SQRT(($B$6-2)/C6096)</f>
        <v>-106073.402125986</v>
      </c>
    </row>
    <row r="6097" customFormat="false" ht="15" hidden="false" customHeight="false" outlineLevel="0" collapsed="false">
      <c r="A6097" s="41" t="n">
        <v>-0.5452514687</v>
      </c>
      <c r="B6097" s="41" t="n">
        <v>-1.2168031262</v>
      </c>
      <c r="C6097" s="41" t="n">
        <v>2.3843823887</v>
      </c>
      <c r="D6097" s="42" t="n">
        <f aca="false">$B$5*A6097</f>
        <v>-1.39310552763951</v>
      </c>
      <c r="E6097" s="42" t="n">
        <f aca="false">$D$5*A6097+$F$5*B6097</f>
        <v>-3.39858168584802</v>
      </c>
      <c r="F6097" s="43" t="n">
        <f aca="false">Inputs!$B$5*D6097+Inputs!$B$6*E6097</f>
        <v>30618.5315284498</v>
      </c>
      <c r="G6097" s="43" t="n">
        <f aca="false">F6097*SQRT(($B$6-2)/C6097)</f>
        <v>28042.1561381946</v>
      </c>
    </row>
    <row r="6098" customFormat="false" ht="15" hidden="false" customHeight="false" outlineLevel="0" collapsed="false">
      <c r="A6098" s="41" t="n">
        <v>1.3242831921</v>
      </c>
      <c r="B6098" s="41" t="n">
        <v>0.9200895143</v>
      </c>
      <c r="C6098" s="41" t="n">
        <v>2.9159702069</v>
      </c>
      <c r="D6098" s="42" t="n">
        <f aca="false">$B$5*A6098</f>
        <v>3.38351447172288</v>
      </c>
      <c r="E6098" s="42" t="n">
        <f aca="false">$D$5*A6098+$F$5*B6098</f>
        <v>4.74000753402009</v>
      </c>
      <c r="F6098" s="43" t="n">
        <f aca="false">Inputs!$B$5*D6098+Inputs!$B$6*E6098</f>
        <v>101351.070471284</v>
      </c>
      <c r="G6098" s="43" t="n">
        <f aca="false">F6098*SQRT(($B$6-2)/C6098)</f>
        <v>83936.6818208595</v>
      </c>
    </row>
    <row r="6099" customFormat="false" ht="15" hidden="false" customHeight="false" outlineLevel="0" collapsed="false">
      <c r="A6099" s="41" t="n">
        <v>-1.9323059564</v>
      </c>
      <c r="B6099" s="41" t="n">
        <v>-1.474428128</v>
      </c>
      <c r="C6099" s="41" t="n">
        <v>4.7922511389</v>
      </c>
      <c r="D6099" s="42" t="n">
        <f aca="false">$B$5*A6099</f>
        <v>-4.93699928102843</v>
      </c>
      <c r="E6099" s="42" t="n">
        <f aca="false">$D$5*A6099+$F$5*B6099</f>
        <v>-7.14405217258799</v>
      </c>
      <c r="F6099" s="43" t="n">
        <f aca="false">Inputs!$B$5*D6099+Inputs!$B$6*E6099</f>
        <v>-136497.319473443</v>
      </c>
      <c r="G6099" s="43" t="n">
        <f aca="false">F6099*SQRT(($B$6-2)/C6099)</f>
        <v>-88179.8459963974</v>
      </c>
    </row>
    <row r="6100" customFormat="false" ht="15" hidden="false" customHeight="false" outlineLevel="0" collapsed="false">
      <c r="A6100" s="41" t="n">
        <v>0.5934570713</v>
      </c>
      <c r="B6100" s="41" t="n">
        <v>-0.284873833</v>
      </c>
      <c r="C6100" s="41" t="n">
        <v>4.2987739815</v>
      </c>
      <c r="D6100" s="42" t="n">
        <f aca="false">$B$5*A6100</f>
        <v>1.51626978358433</v>
      </c>
      <c r="E6100" s="42" t="n">
        <f aca="false">$D$5*A6100+$F$5*B6100</f>
        <v>0.92027893714396</v>
      </c>
      <c r="F6100" s="43" t="n">
        <f aca="false">Inputs!$B$5*D6100+Inputs!$B$6*E6100</f>
        <v>105613.031501235</v>
      </c>
      <c r="G6100" s="43" t="n">
        <f aca="false">F6100*SQRT(($B$6-2)/C6100)</f>
        <v>72037.7601143138</v>
      </c>
    </row>
    <row r="6101" customFormat="false" ht="15" hidden="false" customHeight="false" outlineLevel="0" collapsed="false">
      <c r="A6101" s="41" t="n">
        <v>1.5005746444</v>
      </c>
      <c r="B6101" s="41" t="n">
        <v>0.6163363985</v>
      </c>
      <c r="C6101" s="41" t="n">
        <v>2.563248697</v>
      </c>
      <c r="D6101" s="42" t="n">
        <f aca="false">$B$5*A6101</f>
        <v>3.83393526061186</v>
      </c>
      <c r="E6101" s="42" t="n">
        <f aca="false">$D$5*A6101+$F$5*B6101</f>
        <v>4.63500454894551</v>
      </c>
      <c r="F6101" s="43" t="n">
        <f aca="false">Inputs!$B$5*D6101+Inputs!$B$6*E6101</f>
        <v>151643.298613911</v>
      </c>
      <c r="G6101" s="43" t="n">
        <f aca="false">F6101*SQRT(($B$6-2)/C6101)</f>
        <v>133950.040119885</v>
      </c>
    </row>
    <row r="6102" customFormat="false" ht="15" hidden="false" customHeight="false" outlineLevel="0" collapsed="false">
      <c r="A6102" s="41" t="n">
        <v>0.2994655239</v>
      </c>
      <c r="B6102" s="41" t="n">
        <v>-1.0218626918</v>
      </c>
      <c r="C6102" s="41" t="n">
        <v>1.9938556036</v>
      </c>
      <c r="D6102" s="42" t="n">
        <f aca="false">$B$5*A6102</f>
        <v>0.765127836660795</v>
      </c>
      <c r="E6102" s="42" t="n">
        <f aca="false">$D$5*A6102+$F$5*B6102</f>
        <v>-1.05189112143327</v>
      </c>
      <c r="F6102" s="43" t="n">
        <f aca="false">Inputs!$B$5*D6102+Inputs!$B$6*E6102</f>
        <v>129107.339737743</v>
      </c>
      <c r="G6102" s="43" t="n">
        <f aca="false">F6102*SQRT(($B$6-2)/C6102)</f>
        <v>129306.119541776</v>
      </c>
    </row>
    <row r="6103" customFormat="false" ht="15" hidden="false" customHeight="false" outlineLevel="0" collapsed="false">
      <c r="A6103" s="41" t="n">
        <v>0.4914402949</v>
      </c>
      <c r="B6103" s="41" t="n">
        <v>-1.2757639548</v>
      </c>
      <c r="C6103" s="41" t="n">
        <v>4.3356628376</v>
      </c>
      <c r="D6103" s="42" t="n">
        <f aca="false">$B$5*A6103</f>
        <v>1.25561916038903</v>
      </c>
      <c r="E6103" s="42" t="n">
        <f aca="false">$D$5*A6103+$F$5*B6103</f>
        <v>-1.03349286685039</v>
      </c>
      <c r="F6103" s="43" t="n">
        <f aca="false">Inputs!$B$5*D6103+Inputs!$B$6*E6103</f>
        <v>177236.559381423</v>
      </c>
      <c r="G6103" s="43" t="n">
        <f aca="false">F6103*SQRT(($B$6-2)/C6103)</f>
        <v>120376.180038804</v>
      </c>
    </row>
    <row r="6104" customFormat="false" ht="15" hidden="false" customHeight="false" outlineLevel="0" collapsed="false">
      <c r="A6104" s="41" t="n">
        <v>1.3052445334</v>
      </c>
      <c r="B6104" s="41" t="n">
        <v>0.422138589</v>
      </c>
      <c r="C6104" s="41" t="n">
        <v>0.2945939693</v>
      </c>
      <c r="D6104" s="42" t="n">
        <f aca="false">$B$5*A6104</f>
        <v>3.33487111687407</v>
      </c>
      <c r="E6104" s="42" t="n">
        <f aca="false">$D$5*A6104+$F$5*B6104</f>
        <v>3.83486942384054</v>
      </c>
      <c r="F6104" s="43" t="n">
        <f aca="false">Inputs!$B$5*D6104+Inputs!$B$6*E6104</f>
        <v>141743.64049538</v>
      </c>
      <c r="G6104" s="43" t="n">
        <f aca="false">F6104*SQRT(($B$6-2)/C6104)</f>
        <v>369323.255101979</v>
      </c>
    </row>
    <row r="6105" customFormat="false" ht="15" hidden="false" customHeight="false" outlineLevel="0" collapsed="false">
      <c r="A6105" s="41" t="n">
        <v>-0.8248305768</v>
      </c>
      <c r="B6105" s="41" t="n">
        <v>0.8046774281</v>
      </c>
      <c r="C6105" s="41" t="n">
        <v>4.7585994678</v>
      </c>
      <c r="D6105" s="42" t="n">
        <f aca="false">$B$5*A6105</f>
        <v>-2.10742400867955</v>
      </c>
      <c r="E6105" s="42" t="n">
        <f aca="false">$D$5*A6105+$F$5*B6105</f>
        <v>-0.573284589420029</v>
      </c>
      <c r="F6105" s="43" t="n">
        <f aca="false">Inputs!$B$5*D6105+Inputs!$B$6*E6105</f>
        <v>-182078.171396954</v>
      </c>
      <c r="G6105" s="43" t="n">
        <f aca="false">F6105*SQRT(($B$6-2)/C6105)</f>
        <v>-118041.115541104</v>
      </c>
    </row>
    <row r="6106" customFormat="false" ht="15" hidden="false" customHeight="false" outlineLevel="0" collapsed="false">
      <c r="A6106" s="41" t="n">
        <v>2.2415248891</v>
      </c>
      <c r="B6106" s="41" t="n">
        <v>-0.2176170998</v>
      </c>
      <c r="C6106" s="41" t="n">
        <v>2.3934649382</v>
      </c>
      <c r="D6106" s="42" t="n">
        <f aca="false">$B$5*A6106</f>
        <v>5.72704686296749</v>
      </c>
      <c r="E6106" s="42" t="n">
        <f aca="false">$D$5*A6106+$F$5*B6106</f>
        <v>4.95813623252007</v>
      </c>
      <c r="F6106" s="43" t="n">
        <f aca="false">Inputs!$B$5*D6106+Inputs!$B$6*E6106</f>
        <v>324797.874670746</v>
      </c>
      <c r="G6106" s="43" t="n">
        <f aca="false">F6106*SQRT(($B$6-2)/C6106)</f>
        <v>296903.0381285</v>
      </c>
    </row>
    <row r="6107" customFormat="false" ht="15" hidden="false" customHeight="false" outlineLevel="0" collapsed="false">
      <c r="A6107" s="41" t="n">
        <v>0.5504131897</v>
      </c>
      <c r="B6107" s="41" t="n">
        <v>-0.4318293197</v>
      </c>
      <c r="C6107" s="41" t="n">
        <v>8.1489330118</v>
      </c>
      <c r="D6107" s="42" t="n">
        <f aca="false">$B$5*A6107</f>
        <v>1.40629361143207</v>
      </c>
      <c r="E6107" s="42" t="n">
        <f aca="false">$D$5*A6107+$F$5*B6107</f>
        <v>0.564097683403174</v>
      </c>
      <c r="F6107" s="43" t="n">
        <f aca="false">Inputs!$B$5*D6107+Inputs!$B$6*E6107</f>
        <v>112424.476973049</v>
      </c>
      <c r="G6107" s="43" t="n">
        <f aca="false">F6107*SQRT(($B$6-2)/C6107)</f>
        <v>55696.1915770024</v>
      </c>
    </row>
    <row r="6108" customFormat="false" ht="15" hidden="false" customHeight="false" outlineLevel="0" collapsed="false">
      <c r="A6108" s="41" t="n">
        <v>0.0853522176</v>
      </c>
      <c r="B6108" s="41" t="n">
        <v>-1.50723456</v>
      </c>
      <c r="C6108" s="41" t="n">
        <v>3.1233952899</v>
      </c>
      <c r="D6108" s="42" t="n">
        <f aca="false">$B$5*A6108</f>
        <v>0.218073041450664</v>
      </c>
      <c r="E6108" s="42" t="n">
        <f aca="false">$D$5*A6108+$F$5*B6108</f>
        <v>-2.39950567179324</v>
      </c>
      <c r="F6108" s="43" t="n">
        <f aca="false">Inputs!$B$5*D6108+Inputs!$B$6*E6108</f>
        <v>141782.587734728</v>
      </c>
      <c r="G6108" s="43" t="n">
        <f aca="false">F6108*SQRT(($B$6-2)/C6108)</f>
        <v>113455.203962235</v>
      </c>
    </row>
    <row r="6109" customFormat="false" ht="15" hidden="false" customHeight="false" outlineLevel="0" collapsed="false">
      <c r="A6109" s="41" t="n">
        <v>-0.0005295135</v>
      </c>
      <c r="B6109" s="41" t="n">
        <v>0.0435773298</v>
      </c>
      <c r="C6109" s="41" t="n">
        <v>7.8628930365</v>
      </c>
      <c r="D6109" s="42" t="n">
        <f aca="false">$B$5*A6109</f>
        <v>-0.00135289536325048</v>
      </c>
      <c r="E6109" s="42" t="n">
        <f aca="false">$D$5*A6109+$F$5*B6109</f>
        <v>0.0739868843998044</v>
      </c>
      <c r="F6109" s="43" t="n">
        <f aca="false">Inputs!$B$5*D6109+Inputs!$B$6*E6109</f>
        <v>-3834.63375631527</v>
      </c>
      <c r="G6109" s="43" t="n">
        <f aca="false">F6109*SQRT(($B$6-2)/C6109)</f>
        <v>-1933.96096925317</v>
      </c>
    </row>
    <row r="6110" customFormat="false" ht="15" hidden="false" customHeight="false" outlineLevel="0" collapsed="false">
      <c r="A6110" s="41" t="n">
        <v>1.7989977768</v>
      </c>
      <c r="B6110" s="41" t="n">
        <v>-1.7950031127</v>
      </c>
      <c r="C6110" s="41" t="n">
        <v>1.2960442927</v>
      </c>
      <c r="D6110" s="42" t="n">
        <f aca="false">$B$5*A6110</f>
        <v>4.5963998098833</v>
      </c>
      <c r="E6110" s="42" t="n">
        <f aca="false">$D$5*A6110+$F$5*B6110</f>
        <v>1.18136170986317</v>
      </c>
      <c r="F6110" s="43" t="n">
        <f aca="false">Inputs!$B$5*D6110+Inputs!$B$6*E6110</f>
        <v>400571.895495172</v>
      </c>
      <c r="G6110" s="43" t="n">
        <f aca="false">F6110*SQRT(($B$6-2)/C6110)</f>
        <v>497605.93475712</v>
      </c>
    </row>
    <row r="6111" customFormat="false" ht="15" hidden="false" customHeight="false" outlineLevel="0" collapsed="false">
      <c r="A6111" s="41" t="n">
        <v>-0.2808834591</v>
      </c>
      <c r="B6111" s="41" t="n">
        <v>1.2881172178</v>
      </c>
      <c r="C6111" s="41" t="n">
        <v>1.1924977072</v>
      </c>
      <c r="D6111" s="42" t="n">
        <f aca="false">$B$5*A6111</f>
        <v>-0.7176510691987</v>
      </c>
      <c r="E6111" s="42" t="n">
        <f aca="false">$D$5*A6111+$F$5*B6111</f>
        <v>1.55586227655866</v>
      </c>
      <c r="F6111" s="43" t="n">
        <f aca="false">Inputs!$B$5*D6111+Inputs!$B$6*E6111</f>
        <v>-149558.220747803</v>
      </c>
      <c r="G6111" s="43" t="n">
        <f aca="false">F6111*SQRT(($B$6-2)/C6111)</f>
        <v>-193685.233413315</v>
      </c>
    </row>
    <row r="6112" customFormat="false" ht="15" hidden="false" customHeight="false" outlineLevel="0" collapsed="false">
      <c r="A6112" s="41" t="n">
        <v>-0.2417714958</v>
      </c>
      <c r="B6112" s="41" t="n">
        <v>-0.171341533</v>
      </c>
      <c r="C6112" s="41" t="n">
        <v>1.6321298863</v>
      </c>
      <c r="D6112" s="42" t="n">
        <f aca="false">$B$5*A6112</f>
        <v>-0.617720861949607</v>
      </c>
      <c r="E6112" s="42" t="n">
        <f aca="false">$D$5*A6112+$F$5*B6112</f>
        <v>-0.871179532421431</v>
      </c>
      <c r="F6112" s="43" t="n">
        <f aca="false">Inputs!$B$5*D6112+Inputs!$B$6*E6112</f>
        <v>-18213.1095738891</v>
      </c>
      <c r="G6112" s="43" t="n">
        <f aca="false">F6112*SQRT(($B$6-2)/C6112)</f>
        <v>-20161.4489076548</v>
      </c>
    </row>
    <row r="6113" customFormat="false" ht="15" hidden="false" customHeight="false" outlineLevel="0" collapsed="false">
      <c r="A6113" s="41" t="n">
        <v>-0.8332590249</v>
      </c>
      <c r="B6113" s="41" t="n">
        <v>-0.9326053803</v>
      </c>
      <c r="C6113" s="41" t="n">
        <v>9.1690378066</v>
      </c>
      <c r="D6113" s="42" t="n">
        <f aca="false">$B$5*A6113</f>
        <v>-2.1289585084683</v>
      </c>
      <c r="E6113" s="42" t="n">
        <f aca="false">$D$5*A6113+$F$5*B6113</f>
        <v>-3.59318410586333</v>
      </c>
      <c r="F6113" s="43" t="n">
        <f aca="false">Inputs!$B$5*D6113+Inputs!$B$6*E6113</f>
        <v>-33236.6455536632</v>
      </c>
      <c r="G6113" s="43" t="n">
        <f aca="false">F6113*SQRT(($B$6-2)/C6113)</f>
        <v>-15522.8085714318</v>
      </c>
    </row>
    <row r="6114" customFormat="false" ht="15" hidden="false" customHeight="false" outlineLevel="0" collapsed="false">
      <c r="A6114" s="41" t="n">
        <v>-1.8258537658</v>
      </c>
      <c r="B6114" s="41" t="n">
        <v>-0.6292152476</v>
      </c>
      <c r="C6114" s="41" t="n">
        <v>3.0226634151</v>
      </c>
      <c r="D6114" s="42" t="n">
        <f aca="false">$B$5*A6114</f>
        <v>-4.66501627196332</v>
      </c>
      <c r="E6114" s="42" t="n">
        <f aca="false">$D$5*A6114+$F$5*B6114</f>
        <v>-5.43127326534079</v>
      </c>
      <c r="F6114" s="43" t="n">
        <f aca="false">Inputs!$B$5*D6114+Inputs!$B$6*E6114</f>
        <v>-194937.963929293</v>
      </c>
      <c r="G6114" s="43" t="n">
        <f aca="false">F6114*SQRT(($B$6-2)/C6114)</f>
        <v>-158568.357890354</v>
      </c>
    </row>
    <row r="6115" customFormat="false" ht="15" hidden="false" customHeight="false" outlineLevel="0" collapsed="false">
      <c r="A6115" s="41" t="n">
        <v>-0.9893550551</v>
      </c>
      <c r="B6115" s="41" t="n">
        <v>0.1180388337</v>
      </c>
      <c r="C6115" s="41" t="n">
        <v>1.9234553916</v>
      </c>
      <c r="D6115" s="42" t="n">
        <f aca="false">$B$5*A6115</f>
        <v>-2.52778043742646</v>
      </c>
      <c r="E6115" s="42" t="n">
        <f aca="false">$D$5*A6115+$F$5*B6115</f>
        <v>-2.15043435200078</v>
      </c>
      <c r="F6115" s="43" t="n">
        <f aca="false">Inputs!$B$5*D6115+Inputs!$B$6*E6115</f>
        <v>-145256.326142607</v>
      </c>
      <c r="G6115" s="43" t="n">
        <f aca="false">F6115*SQRT(($B$6-2)/C6115)</f>
        <v>-148118.393892886</v>
      </c>
    </row>
    <row r="6116" customFormat="false" ht="15" hidden="false" customHeight="false" outlineLevel="0" collapsed="false">
      <c r="A6116" s="41" t="n">
        <v>-0.7876682024</v>
      </c>
      <c r="B6116" s="41" t="n">
        <v>-0.479590985</v>
      </c>
      <c r="C6116" s="41" t="n">
        <v>4.2752275406</v>
      </c>
      <c r="D6116" s="42" t="n">
        <f aca="false">$B$5*A6116</f>
        <v>-2.01247495825281</v>
      </c>
      <c r="E6116" s="42" t="n">
        <f aca="false">$D$5*A6116+$F$5*B6116</f>
        <v>-2.70245668957802</v>
      </c>
      <c r="F6116" s="43" t="n">
        <f aca="false">Inputs!$B$5*D6116+Inputs!$B$6*E6116</f>
        <v>-66124.6613463805</v>
      </c>
      <c r="G6116" s="43" t="n">
        <f aca="false">F6116*SQRT(($B$6-2)/C6116)</f>
        <v>-45227.1104434003</v>
      </c>
    </row>
    <row r="6117" customFormat="false" ht="15" hidden="false" customHeight="false" outlineLevel="0" collapsed="false">
      <c r="A6117" s="41" t="n">
        <v>-0.4522053931</v>
      </c>
      <c r="B6117" s="41" t="n">
        <v>-0.0481651823</v>
      </c>
      <c r="C6117" s="41" t="n">
        <v>1.7185637977</v>
      </c>
      <c r="D6117" s="42" t="n">
        <f aca="false">$B$5*A6117</f>
        <v>-1.15537484797243</v>
      </c>
      <c r="E6117" s="42" t="n">
        <f aca="false">$D$5*A6117+$F$5*B6117</f>
        <v>-1.15923140366067</v>
      </c>
      <c r="F6117" s="43" t="n">
        <f aca="false">Inputs!$B$5*D6117+Inputs!$B$6*E6117</f>
        <v>-57575.9146142096</v>
      </c>
      <c r="G6117" s="43" t="n">
        <f aca="false">F6117*SQRT(($B$6-2)/C6117)</f>
        <v>-62111.6424935175</v>
      </c>
    </row>
    <row r="6118" customFormat="false" ht="15" hidden="false" customHeight="false" outlineLevel="0" collapsed="false">
      <c r="A6118" s="41" t="n">
        <v>-0.5285222564</v>
      </c>
      <c r="B6118" s="41" t="n">
        <v>-1.0617860899</v>
      </c>
      <c r="C6118" s="41" t="n">
        <v>4.2371691372</v>
      </c>
      <c r="D6118" s="42" t="n">
        <f aca="false">$B$5*A6118</f>
        <v>-1.35036275762231</v>
      </c>
      <c r="E6118" s="42" t="n">
        <f aca="false">$D$5*A6118+$F$5*B6118</f>
        <v>-3.09109826347172</v>
      </c>
      <c r="F6118" s="43" t="n">
        <f aca="false">Inputs!$B$5*D6118+Inputs!$B$6*E6118</f>
        <v>19518.6374113547</v>
      </c>
      <c r="G6118" s="43" t="n">
        <f aca="false">F6118*SQRT(($B$6-2)/C6118)</f>
        <v>13409.932572249</v>
      </c>
    </row>
    <row r="6119" customFormat="false" ht="15" hidden="false" customHeight="false" outlineLevel="0" collapsed="false">
      <c r="A6119" s="41" t="n">
        <v>0.0857664439</v>
      </c>
      <c r="B6119" s="41" t="n">
        <v>1.0674832163</v>
      </c>
      <c r="C6119" s="41" t="n">
        <v>3.0068459174</v>
      </c>
      <c r="D6119" s="42" t="n">
        <f aca="false">$B$5*A6119</f>
        <v>0.219131380549868</v>
      </c>
      <c r="E6119" s="42" t="n">
        <f aca="false">$D$5*A6119+$F$5*B6119</f>
        <v>2.04735940428301</v>
      </c>
      <c r="F6119" s="43" t="n">
        <f aca="false">Inputs!$B$5*D6119+Inputs!$B$6*E6119</f>
        <v>-80454.8321591639</v>
      </c>
      <c r="G6119" s="43" t="n">
        <f aca="false">F6119*SQRT(($B$6-2)/C6119)</f>
        <v>-65616.2707780249</v>
      </c>
    </row>
    <row r="6120" customFormat="false" ht="15" hidden="false" customHeight="false" outlineLevel="0" collapsed="false">
      <c r="A6120" s="41" t="n">
        <v>0.1284661958</v>
      </c>
      <c r="B6120" s="41" t="n">
        <v>-0.6098204382</v>
      </c>
      <c r="C6120" s="41" t="n">
        <v>1.8604438644</v>
      </c>
      <c r="D6120" s="42" t="n">
        <f aca="false">$B$5*A6120</f>
        <v>0.328228308876447</v>
      </c>
      <c r="E6120" s="42" t="n">
        <f aca="false">$D$5*A6120+$F$5*B6120</f>
        <v>-0.74730740455433</v>
      </c>
      <c r="F6120" s="43" t="n">
        <f aca="false">Inputs!$B$5*D6120+Inputs!$B$6*E6120</f>
        <v>70188.2011153612</v>
      </c>
      <c r="G6120" s="43" t="n">
        <f aca="false">F6120*SQRT(($B$6-2)/C6120)</f>
        <v>72773.0914467272</v>
      </c>
    </row>
    <row r="6121" customFormat="false" ht="15" hidden="false" customHeight="false" outlineLevel="0" collapsed="false">
      <c r="A6121" s="41" t="n">
        <v>-0.1231464051</v>
      </c>
      <c r="B6121" s="41" t="n">
        <v>-2.0506327704</v>
      </c>
      <c r="C6121" s="41" t="n">
        <v>3.1462773617</v>
      </c>
      <c r="D6121" s="42" t="n">
        <f aca="false">$B$5*A6121</f>
        <v>-0.314636360471934</v>
      </c>
      <c r="E6121" s="42" t="n">
        <f aca="false">$D$5*A6121+$F$5*B6121</f>
        <v>-3.83395624831429</v>
      </c>
      <c r="F6121" s="43" t="n">
        <f aca="false">Inputs!$B$5*D6121+Inputs!$B$6*E6121</f>
        <v>160234.176368521</v>
      </c>
      <c r="G6121" s="43" t="n">
        <f aca="false">F6121*SQRT(($B$6-2)/C6121)</f>
        <v>127753.158874085</v>
      </c>
    </row>
    <row r="6122" customFormat="false" ht="15" hidden="false" customHeight="false" outlineLevel="0" collapsed="false">
      <c r="A6122" s="41" t="n">
        <v>-0.1394027495</v>
      </c>
      <c r="B6122" s="41" t="n">
        <v>-0.4003543691</v>
      </c>
      <c r="C6122" s="41" t="n">
        <v>3.1503735274</v>
      </c>
      <c r="D6122" s="42" t="n">
        <f aca="false">$B$5*A6122</f>
        <v>-0.356170963389825</v>
      </c>
      <c r="E6122" s="42" t="n">
        <f aca="false">$D$5*A6122+$F$5*B6122</f>
        <v>-1.02303073241731</v>
      </c>
      <c r="F6122" s="43" t="n">
        <f aca="false">Inputs!$B$5*D6122+Inputs!$B$6*E6122</f>
        <v>15534.4402818829</v>
      </c>
      <c r="G6122" s="43" t="n">
        <f aca="false">F6122*SQRT(($B$6-2)/C6122)</f>
        <v>12377.4044679259</v>
      </c>
    </row>
    <row r="6123" customFormat="false" ht="15" hidden="false" customHeight="false" outlineLevel="0" collapsed="false">
      <c r="A6123" s="41" t="n">
        <v>-0.933460358</v>
      </c>
      <c r="B6123" s="41" t="n">
        <v>-0.7520983523</v>
      </c>
      <c r="C6123" s="41" t="n">
        <v>5.8353494354</v>
      </c>
      <c r="D6123" s="42" t="n">
        <f aca="false">$B$5*A6123</f>
        <v>-2.38497071390311</v>
      </c>
      <c r="E6123" s="42" t="n">
        <f aca="false">$D$5*A6123+$F$5*B6123</f>
        <v>-3.51993248617324</v>
      </c>
      <c r="F6123" s="43" t="n">
        <f aca="false">Inputs!$B$5*D6123+Inputs!$B$6*E6123</f>
        <v>-62500.4470816487</v>
      </c>
      <c r="G6123" s="43" t="n">
        <f aca="false">F6123*SQRT(($B$6-2)/C6123)</f>
        <v>-36590.191960745</v>
      </c>
    </row>
    <row r="6124" customFormat="false" ht="15" hidden="false" customHeight="false" outlineLevel="0" collapsed="false">
      <c r="A6124" s="41" t="n">
        <v>-0.4102345015</v>
      </c>
      <c r="B6124" s="41" t="n">
        <v>0.992458276</v>
      </c>
      <c r="C6124" s="41" t="n">
        <v>0.9596271556</v>
      </c>
      <c r="D6124" s="42" t="n">
        <f aca="false">$B$5*A6124</f>
        <v>-1.04814014170502</v>
      </c>
      <c r="E6124" s="42" t="n">
        <f aca="false">$D$5*A6124+$F$5*B6124</f>
        <v>0.73753270213517</v>
      </c>
      <c r="F6124" s="43" t="n">
        <f aca="false">Inputs!$B$5*D6124+Inputs!$B$6*E6124</f>
        <v>-141690.649277261</v>
      </c>
      <c r="G6124" s="43" t="n">
        <f aca="false">F6124*SQRT(($B$6-2)/C6124)</f>
        <v>-204552.562131678</v>
      </c>
    </row>
    <row r="6125" customFormat="false" ht="15" hidden="false" customHeight="false" outlineLevel="0" collapsed="false">
      <c r="A6125" s="41" t="n">
        <v>1.0920604168</v>
      </c>
      <c r="B6125" s="41" t="n">
        <v>-0.9281251616</v>
      </c>
      <c r="C6125" s="41" t="n">
        <v>2.1382782143</v>
      </c>
      <c r="D6125" s="42" t="n">
        <f aca="false">$B$5*A6125</f>
        <v>2.79019038094044</v>
      </c>
      <c r="E6125" s="42" t="n">
        <f aca="false">$D$5*A6125+$F$5*B6125</f>
        <v>0.996018785593149</v>
      </c>
      <c r="F6125" s="43" t="n">
        <f aca="false">Inputs!$B$5*D6125+Inputs!$B$6*E6125</f>
        <v>229218.098814387</v>
      </c>
      <c r="G6125" s="43" t="n">
        <f aca="false">F6125*SQRT(($B$6-2)/C6125)</f>
        <v>221682.697948432</v>
      </c>
    </row>
    <row r="6126" customFormat="false" ht="15" hidden="false" customHeight="false" outlineLevel="0" collapsed="false">
      <c r="A6126" s="41" t="n">
        <v>-0.5180773732</v>
      </c>
      <c r="B6126" s="41" t="n">
        <v>-0.4925899573</v>
      </c>
      <c r="C6126" s="41" t="n">
        <v>3.7520652676</v>
      </c>
      <c r="D6126" s="42" t="n">
        <f aca="false">$B$5*A6126</f>
        <v>-1.3236763104383</v>
      </c>
      <c r="E6126" s="42" t="n">
        <f aca="false">$D$5*A6126+$F$5*B6126</f>
        <v>-2.08338753723771</v>
      </c>
      <c r="F6126" s="43" t="n">
        <f aca="false">Inputs!$B$5*D6126+Inputs!$B$6*E6126</f>
        <v>-28198.2541819443</v>
      </c>
      <c r="G6126" s="43" t="n">
        <f aca="false">F6126*SQRT(($B$6-2)/C6126)</f>
        <v>-20587.4248384266</v>
      </c>
    </row>
    <row r="6127" customFormat="false" ht="15" hidden="false" customHeight="false" outlineLevel="0" collapsed="false">
      <c r="A6127" s="41" t="n">
        <v>0.8095455156</v>
      </c>
      <c r="B6127" s="41" t="n">
        <v>0.1455065526</v>
      </c>
      <c r="C6127" s="41" t="n">
        <v>1.54786038</v>
      </c>
      <c r="D6127" s="42" t="n">
        <f aca="false">$B$5*A6127</f>
        <v>2.0683710130062</v>
      </c>
      <c r="E6127" s="42" t="n">
        <f aca="false">$D$5*A6127+$F$5*B6127</f>
        <v>2.17763726963656</v>
      </c>
      <c r="F6127" s="43" t="n">
        <f aca="false">Inputs!$B$5*D6127+Inputs!$B$6*E6127</f>
        <v>97955.2378187922</v>
      </c>
      <c r="G6127" s="43" t="n">
        <f aca="false">F6127*SQRT(($B$6-2)/C6127)</f>
        <v>111346.551020587</v>
      </c>
    </row>
    <row r="6128" customFormat="false" ht="15" hidden="false" customHeight="false" outlineLevel="0" collapsed="false">
      <c r="A6128" s="41" t="n">
        <v>0.0927898626</v>
      </c>
      <c r="B6128" s="41" t="n">
        <v>0.5362626134</v>
      </c>
      <c r="C6128" s="41" t="n">
        <v>2.7190723192</v>
      </c>
      <c r="D6128" s="42" t="n">
        <f aca="false">$B$5*A6128</f>
        <v>0.237076061079064</v>
      </c>
      <c r="E6128" s="42" t="n">
        <f aca="false">$D$5*A6128+$F$5*B6128</f>
        <v>1.14679006811212</v>
      </c>
      <c r="F6128" s="43" t="n">
        <f aca="false">Inputs!$B$5*D6128+Inputs!$B$6*E6128</f>
        <v>-33631.8972976994</v>
      </c>
      <c r="G6128" s="43" t="n">
        <f aca="false">F6128*SQRT(($B$6-2)/C6128)</f>
        <v>-28844.0331907914</v>
      </c>
    </row>
    <row r="6129" customFormat="false" ht="15" hidden="false" customHeight="false" outlineLevel="0" collapsed="false">
      <c r="A6129" s="41" t="n">
        <v>-0.5964134084</v>
      </c>
      <c r="B6129" s="41" t="n">
        <v>1.3638865744</v>
      </c>
      <c r="C6129" s="41" t="n">
        <v>1.8287214422</v>
      </c>
      <c r="D6129" s="42" t="n">
        <f aca="false">$B$5*A6129</f>
        <v>-1.52382315994734</v>
      </c>
      <c r="E6129" s="42" t="n">
        <f aca="false">$D$5*A6129+$F$5*B6129</f>
        <v>0.935865360229732</v>
      </c>
      <c r="F6129" s="43" t="n">
        <f aca="false">Inputs!$B$5*D6129+Inputs!$B$6*E6129</f>
        <v>-199175.58400622</v>
      </c>
      <c r="G6129" s="43" t="n">
        <f aca="false">F6129*SQRT(($B$6-2)/C6129)</f>
        <v>-208294.267828909</v>
      </c>
    </row>
    <row r="6130" customFormat="false" ht="15" hidden="false" customHeight="false" outlineLevel="0" collapsed="false">
      <c r="A6130" s="41" t="n">
        <v>-0.0017446574</v>
      </c>
      <c r="B6130" s="41" t="n">
        <v>-0.8559124462</v>
      </c>
      <c r="C6130" s="41" t="n">
        <v>2.3099237247</v>
      </c>
      <c r="D6130" s="42" t="n">
        <f aca="false">$B$5*A6130</f>
        <v>-0.00445756134059026</v>
      </c>
      <c r="E6130" s="42" t="n">
        <f aca="false">$D$5*A6130+$F$5*B6130</f>
        <v>-1.48209355111014</v>
      </c>
      <c r="F6130" s="43" t="n">
        <f aca="false">Inputs!$B$5*D6130+Inputs!$B$6*E6130</f>
        <v>73658.9214214477</v>
      </c>
      <c r="G6130" s="43" t="n">
        <f aca="false">F6130*SQRT(($B$6-2)/C6130)</f>
        <v>68539.5949223403</v>
      </c>
    </row>
    <row r="6131" customFormat="false" ht="15" hidden="false" customHeight="false" outlineLevel="0" collapsed="false">
      <c r="A6131" s="41" t="n">
        <v>-0.2296402438</v>
      </c>
      <c r="B6131" s="41" t="n">
        <v>1.2319283242</v>
      </c>
      <c r="C6131" s="41" t="n">
        <v>1.2027820563</v>
      </c>
      <c r="D6131" s="42" t="n">
        <f aca="false">$B$5*A6131</f>
        <v>-0.586725779517859</v>
      </c>
      <c r="E6131" s="42" t="n">
        <f aca="false">$D$5*A6131+$F$5*B6131</f>
        <v>1.58077615281743</v>
      </c>
      <c r="F6131" s="43" t="n">
        <f aca="false">Inputs!$B$5*D6131+Inputs!$B$6*E6131</f>
        <v>-137711.385592658</v>
      </c>
      <c r="G6131" s="43" t="n">
        <f aca="false">F6131*SQRT(($B$6-2)/C6131)</f>
        <v>-177578.905784062</v>
      </c>
    </row>
    <row r="6132" customFormat="false" ht="15" hidden="false" customHeight="false" outlineLevel="0" collapsed="false">
      <c r="A6132" s="41" t="n">
        <v>-0.425142136</v>
      </c>
      <c r="B6132" s="41" t="n">
        <v>0.949557799</v>
      </c>
      <c r="C6132" s="41" t="n">
        <v>11.8670932143</v>
      </c>
      <c r="D6132" s="42" t="n">
        <f aca="false">$B$5*A6132</f>
        <v>-1.08622882044897</v>
      </c>
      <c r="E6132" s="42" t="n">
        <f aca="false">$D$5*A6132+$F$5*B6132</f>
        <v>0.627980520082887</v>
      </c>
      <c r="F6132" s="43" t="n">
        <f aca="false">Inputs!$B$5*D6132+Inputs!$B$6*E6132</f>
        <v>-140021.908049041</v>
      </c>
      <c r="G6132" s="43" t="n">
        <f aca="false">F6132*SQRT(($B$6-2)/C6132)</f>
        <v>-57482.9188346904</v>
      </c>
    </row>
    <row r="6133" customFormat="false" ht="15" hidden="false" customHeight="false" outlineLevel="0" collapsed="false">
      <c r="A6133" s="41" t="n">
        <v>-0.6253457928</v>
      </c>
      <c r="B6133" s="41" t="n">
        <v>-0.7656636968</v>
      </c>
      <c r="C6133" s="41" t="n">
        <v>0.3163175589</v>
      </c>
      <c r="D6133" s="42" t="n">
        <f aca="false">$B$5*A6133</f>
        <v>-1.59774476667227</v>
      </c>
      <c r="E6133" s="42" t="n">
        <f aca="false">$D$5*A6133+$F$5*B6133</f>
        <v>-2.81017070074557</v>
      </c>
      <c r="F6133" s="43" t="n">
        <f aca="false">Inputs!$B$5*D6133+Inputs!$B$6*E6133</f>
        <v>-19265.9416299483</v>
      </c>
      <c r="G6133" s="43" t="n">
        <f aca="false">F6133*SQRT(($B$6-2)/C6133)</f>
        <v>-48444.4007133288</v>
      </c>
    </row>
    <row r="6134" customFormat="false" ht="15" hidden="false" customHeight="false" outlineLevel="0" collapsed="false">
      <c r="A6134" s="41" t="n">
        <v>0.6595974106</v>
      </c>
      <c r="B6134" s="41" t="n">
        <v>-0.8739725606</v>
      </c>
      <c r="C6134" s="41" t="n">
        <v>1.8191516439</v>
      </c>
      <c r="D6134" s="42" t="n">
        <f aca="false">$B$5*A6134</f>
        <v>1.68525689791245</v>
      </c>
      <c r="E6134" s="42" t="n">
        <f aca="false">$D$5*A6134+$F$5*B6134</f>
        <v>0.0604427802189185</v>
      </c>
      <c r="F6134" s="43" t="n">
        <f aca="false">Inputs!$B$5*D6134+Inputs!$B$6*E6134</f>
        <v>165503.550780299</v>
      </c>
      <c r="G6134" s="43" t="n">
        <f aca="false">F6134*SQRT(($B$6-2)/C6134)</f>
        <v>173535.312404623</v>
      </c>
    </row>
    <row r="6135" customFormat="false" ht="15" hidden="false" customHeight="false" outlineLevel="0" collapsed="false">
      <c r="A6135" s="41" t="n">
        <v>0.8225402502</v>
      </c>
      <c r="B6135" s="41" t="n">
        <v>0.351625999</v>
      </c>
      <c r="C6135" s="41" t="n">
        <v>3.1074581365</v>
      </c>
      <c r="D6135" s="42" t="n">
        <f aca="false">$B$5*A6135</f>
        <v>2.10157227451702</v>
      </c>
      <c r="E6135" s="42" t="n">
        <f aca="false">$D$5*A6135+$F$5*B6135</f>
        <v>2.56447497256437</v>
      </c>
      <c r="F6135" s="43" t="n">
        <f aca="false">Inputs!$B$5*D6135+Inputs!$B$6*E6135</f>
        <v>81933.4788234838</v>
      </c>
      <c r="G6135" s="43" t="n">
        <f aca="false">F6135*SQRT(($B$6-2)/C6135)</f>
        <v>65731.5312577028</v>
      </c>
    </row>
    <row r="6136" customFormat="false" ht="15" hidden="false" customHeight="false" outlineLevel="0" collapsed="false">
      <c r="A6136" s="41" t="n">
        <v>-0.8735939345</v>
      </c>
      <c r="B6136" s="41" t="n">
        <v>-0.071442744</v>
      </c>
      <c r="C6136" s="41" t="n">
        <v>3.0826680895</v>
      </c>
      <c r="D6136" s="42" t="n">
        <f aca="false">$B$5*A6136</f>
        <v>-2.23201331665537</v>
      </c>
      <c r="E6136" s="42" t="n">
        <f aca="false">$D$5*A6136+$F$5*B6136</f>
        <v>-2.20215684386645</v>
      </c>
      <c r="F6136" s="43" t="n">
        <f aca="false">Inputs!$B$5*D6136+Inputs!$B$6*E6136</f>
        <v>-113093.489472215</v>
      </c>
      <c r="G6136" s="43" t="n">
        <f aca="false">F6136*SQRT(($B$6-2)/C6136)</f>
        <v>-91093.8838169559</v>
      </c>
    </row>
    <row r="6137" customFormat="false" ht="15" hidden="false" customHeight="false" outlineLevel="0" collapsed="false">
      <c r="A6137" s="41" t="n">
        <v>-0.5487742906</v>
      </c>
      <c r="B6137" s="41" t="n">
        <v>0.3489765567</v>
      </c>
      <c r="C6137" s="41" t="n">
        <v>7.2625235089</v>
      </c>
      <c r="D6137" s="42" t="n">
        <f aca="false">$B$5*A6137</f>
        <v>-1.4021062602253</v>
      </c>
      <c r="E6137" s="42" t="n">
        <f aca="false">$D$5*A6137+$F$5*B6137</f>
        <v>-0.70326331994101</v>
      </c>
      <c r="F6137" s="43" t="n">
        <f aca="false">Inputs!$B$5*D6137+Inputs!$B$6*E6137</f>
        <v>-105047.46002548</v>
      </c>
      <c r="G6137" s="43" t="n">
        <f aca="false">F6137*SQRT(($B$6-2)/C6137)</f>
        <v>-55126.037748505</v>
      </c>
    </row>
    <row r="6138" customFormat="false" ht="15" hidden="false" customHeight="false" outlineLevel="0" collapsed="false">
      <c r="A6138" s="41" t="n">
        <v>1.887798245</v>
      </c>
      <c r="B6138" s="41" t="n">
        <v>-0.3707046029</v>
      </c>
      <c r="C6138" s="41" t="n">
        <v>0.948597987</v>
      </c>
      <c r="D6138" s="42" t="n">
        <f aca="false">$B$5*A6138</f>
        <v>4.82328305588601</v>
      </c>
      <c r="E6138" s="42" t="n">
        <f aca="false">$D$5*A6138+$F$5*B6138</f>
        <v>3.85206963556928</v>
      </c>
      <c r="F6138" s="43" t="n">
        <f aca="false">Inputs!$B$5*D6138+Inputs!$B$6*E6138</f>
        <v>289724.823810136</v>
      </c>
      <c r="G6138" s="43" t="n">
        <f aca="false">F6138*SQRT(($B$6-2)/C6138)</f>
        <v>420687.498068689</v>
      </c>
    </row>
    <row r="6139" customFormat="false" ht="15" hidden="false" customHeight="false" outlineLevel="0" collapsed="false">
      <c r="A6139" s="41" t="n">
        <v>0.5337762739</v>
      </c>
      <c r="B6139" s="41" t="n">
        <v>0.0244406417</v>
      </c>
      <c r="C6139" s="41" t="n">
        <v>0.5945586067</v>
      </c>
      <c r="D6139" s="42" t="n">
        <f aca="false">$B$5*A6139</f>
        <v>1.36378665694534</v>
      </c>
      <c r="E6139" s="42" t="n">
        <f aca="false">$D$5*A6139+$F$5*B6139</f>
        <v>1.31237026175731</v>
      </c>
      <c r="F6139" s="43" t="n">
        <f aca="false">Inputs!$B$5*D6139+Inputs!$B$6*E6139</f>
        <v>70760.1526066687</v>
      </c>
      <c r="G6139" s="43" t="n">
        <f aca="false">F6139*SQRT(($B$6-2)/C6139)</f>
        <v>129779.59770373</v>
      </c>
    </row>
    <row r="6140" customFormat="false" ht="15" hidden="false" customHeight="false" outlineLevel="0" collapsed="false">
      <c r="A6140" s="41" t="n">
        <v>0.0240577031</v>
      </c>
      <c r="B6140" s="41" t="n">
        <v>-0.1652051207</v>
      </c>
      <c r="C6140" s="41" t="n">
        <v>2.0524375951</v>
      </c>
      <c r="D6140" s="42" t="n">
        <f aca="false">$B$5*A6140</f>
        <v>0.061466903061861</v>
      </c>
      <c r="E6140" s="42" t="n">
        <f aca="false">$D$5*A6140+$F$5*B6140</f>
        <v>-0.228019592382421</v>
      </c>
      <c r="F6140" s="43" t="n">
        <f aca="false">Inputs!$B$5*D6140+Inputs!$B$6*E6140</f>
        <v>17547.6699253071</v>
      </c>
      <c r="G6140" s="43" t="n">
        <f aca="false">F6140*SQRT(($B$6-2)/C6140)</f>
        <v>17322.0574209104</v>
      </c>
    </row>
    <row r="6141" customFormat="false" ht="15" hidden="false" customHeight="false" outlineLevel="0" collapsed="false">
      <c r="A6141" s="41" t="n">
        <v>-0.8574174464</v>
      </c>
      <c r="B6141" s="41" t="n">
        <v>0.3351399493</v>
      </c>
      <c r="C6141" s="41" t="n">
        <v>3.1105711763</v>
      </c>
      <c r="D6141" s="42" t="n">
        <f aca="false">$B$5*A6141</f>
        <v>-2.19068274483016</v>
      </c>
      <c r="E6141" s="42" t="n">
        <f aca="false">$D$5*A6141+$F$5*B6141</f>
        <v>-1.46159909890736</v>
      </c>
      <c r="F6141" s="43" t="n">
        <f aca="false">Inputs!$B$5*D6141+Inputs!$B$6*E6141</f>
        <v>-145988.319537649</v>
      </c>
      <c r="G6141" s="43" t="n">
        <f aca="false">F6141*SQRT(($B$6-2)/C6141)</f>
        <v>-117061.217208715</v>
      </c>
    </row>
    <row r="6142" customFormat="false" ht="15" hidden="false" customHeight="false" outlineLevel="0" collapsed="false">
      <c r="A6142" s="41" t="n">
        <v>-0.2887417499</v>
      </c>
      <c r="B6142" s="41" t="n">
        <v>-0.9048000837</v>
      </c>
      <c r="C6142" s="41" t="n">
        <v>2.4456349374</v>
      </c>
      <c r="D6142" s="42" t="n">
        <f aca="false">$B$5*A6142</f>
        <v>-0.737728829607819</v>
      </c>
      <c r="E6142" s="42" t="n">
        <f aca="false">$D$5*A6142+$F$5*B6142</f>
        <v>-2.24944478982217</v>
      </c>
      <c r="F6142" s="43" t="n">
        <f aca="false">Inputs!$B$5*D6142+Inputs!$B$6*E6142</f>
        <v>38699.3565303265</v>
      </c>
      <c r="G6142" s="43" t="n">
        <f aca="false">F6142*SQRT(($B$6-2)/C6142)</f>
        <v>34996.3641406699</v>
      </c>
    </row>
    <row r="6143" customFormat="false" ht="15" hidden="false" customHeight="false" outlineLevel="0" collapsed="false">
      <c r="A6143" s="41" t="n">
        <v>1.0141732622</v>
      </c>
      <c r="B6143" s="41" t="n">
        <v>0.0990096227</v>
      </c>
      <c r="C6143" s="41" t="n">
        <v>6.2029201763</v>
      </c>
      <c r="D6143" s="42" t="n">
        <f aca="false">$B$5*A6143</f>
        <v>2.59119041150602</v>
      </c>
      <c r="E6143" s="42" t="n">
        <f aca="false">$D$5*A6143+$F$5*B6143</f>
        <v>2.58427865244958</v>
      </c>
      <c r="F6143" s="43" t="n">
        <f aca="false">Inputs!$B$5*D6143+Inputs!$B$6*E6143</f>
        <v>129905.108528123</v>
      </c>
      <c r="G6143" s="43" t="n">
        <f aca="false">F6143*SQRT(($B$6-2)/C6143)</f>
        <v>73763.7745347418</v>
      </c>
    </row>
    <row r="6144" customFormat="false" ht="15" hidden="false" customHeight="false" outlineLevel="0" collapsed="false">
      <c r="A6144" s="41" t="n">
        <v>-0.2280989573</v>
      </c>
      <c r="B6144" s="41" t="n">
        <v>1.3400566147</v>
      </c>
      <c r="C6144" s="41" t="n">
        <v>1.0809038051</v>
      </c>
      <c r="D6144" s="42" t="n">
        <f aca="false">$B$5*A6144</f>
        <v>-0.582787826360309</v>
      </c>
      <c r="E6144" s="42" t="n">
        <f aca="false">$D$5*A6144+$F$5*B6144</f>
        <v>1.7711536947369</v>
      </c>
      <c r="F6144" s="43" t="n">
        <f aca="false">Inputs!$B$5*D6144+Inputs!$B$6*E6144</f>
        <v>-146836.467372876</v>
      </c>
      <c r="G6144" s="43" t="n">
        <f aca="false">F6144*SQRT(($B$6-2)/C6144)</f>
        <v>-199735.565076505</v>
      </c>
    </row>
    <row r="6145" customFormat="false" ht="15" hidden="false" customHeight="false" outlineLevel="0" collapsed="false">
      <c r="A6145" s="41" t="n">
        <v>-1.8360815355</v>
      </c>
      <c r="B6145" s="41" t="n">
        <v>1.2728208037</v>
      </c>
      <c r="C6145" s="41" t="n">
        <v>1.8836757665</v>
      </c>
      <c r="D6145" s="42" t="n">
        <f aca="false">$B$5*A6145</f>
        <v>-4.69114799892311</v>
      </c>
      <c r="E6145" s="42" t="n">
        <f aca="false">$D$5*A6145+$F$5*B6145</f>
        <v>-2.17128112530907</v>
      </c>
      <c r="F6145" s="43" t="n">
        <f aca="false">Inputs!$B$5*D6145+Inputs!$B$6*E6145</f>
        <v>-360550.743626857</v>
      </c>
      <c r="G6145" s="43" t="n">
        <f aca="false">F6145*SQRT(($B$6-2)/C6145)</f>
        <v>-371516.680917871</v>
      </c>
    </row>
    <row r="6146" customFormat="false" ht="15" hidden="false" customHeight="false" outlineLevel="0" collapsed="false">
      <c r="A6146" s="41" t="n">
        <v>-0.8801879491</v>
      </c>
      <c r="B6146" s="41" t="n">
        <v>0.2115325394</v>
      </c>
      <c r="C6146" s="41" t="n">
        <v>4.709167882</v>
      </c>
      <c r="D6146" s="42" t="n">
        <f aca="false">$B$5*A6146</f>
        <v>-2.2488608791397</v>
      </c>
      <c r="E6146" s="42" t="n">
        <f aca="false">$D$5*A6146+$F$5*B6146</f>
        <v>-1.7292219072489</v>
      </c>
      <c r="F6146" s="43" t="n">
        <f aca="false">Inputs!$B$5*D6146+Inputs!$B$6*E6146</f>
        <v>-138424.992551525</v>
      </c>
      <c r="G6146" s="43" t="n">
        <f aca="false">F6146*SQRT(($B$6-2)/C6146)</f>
        <v>-90210.5685544433</v>
      </c>
    </row>
    <row r="6147" customFormat="false" ht="15" hidden="false" customHeight="false" outlineLevel="0" collapsed="false">
      <c r="A6147" s="41" t="n">
        <v>-0.5880637541</v>
      </c>
      <c r="B6147" s="41" t="n">
        <v>-0.9230010405</v>
      </c>
      <c r="C6147" s="41" t="n">
        <v>3.1526951043</v>
      </c>
      <c r="D6147" s="42" t="n">
        <f aca="false">$B$5*A6147</f>
        <v>-1.50248997658711</v>
      </c>
      <c r="E6147" s="42" t="n">
        <f aca="false">$D$5*A6147+$F$5*B6147</f>
        <v>-2.99313618563716</v>
      </c>
      <c r="F6147" s="43" t="n">
        <f aca="false">Inputs!$B$5*D6147+Inputs!$B$6*E6147</f>
        <v>-592.188376853243</v>
      </c>
      <c r="G6147" s="43" t="n">
        <f aca="false">F6147*SQRT(($B$6-2)/C6147)</f>
        <v>-471.665260835182</v>
      </c>
    </row>
    <row r="6148" customFormat="false" ht="15" hidden="false" customHeight="false" outlineLevel="0" collapsed="false">
      <c r="A6148" s="41" t="n">
        <v>1.313886526</v>
      </c>
      <c r="B6148" s="41" t="n">
        <v>1.8562165674</v>
      </c>
      <c r="C6148" s="41" t="n">
        <v>7.3690617798</v>
      </c>
      <c r="D6148" s="42" t="n">
        <f aca="false">$B$5*A6148</f>
        <v>3.35695121817042</v>
      </c>
      <c r="E6148" s="42" t="n">
        <f aca="false">$D$5*A6148+$F$5*B6148</f>
        <v>6.33171985929688</v>
      </c>
      <c r="F6148" s="43" t="n">
        <f aca="false">Inputs!$B$5*D6148+Inputs!$B$6*E6148</f>
        <v>19109.128852198</v>
      </c>
      <c r="G6148" s="43" t="n">
        <f aca="false">F6148*SQRT(($B$6-2)/C6148)</f>
        <v>9955.19538138677</v>
      </c>
    </row>
    <row r="6149" customFormat="false" ht="15" hidden="false" customHeight="false" outlineLevel="0" collapsed="false">
      <c r="A6149" s="41" t="n">
        <v>-0.2212256507</v>
      </c>
      <c r="B6149" s="41" t="n">
        <v>0.3354747022</v>
      </c>
      <c r="C6149" s="41" t="n">
        <v>3.1589065026</v>
      </c>
      <c r="D6149" s="42" t="n">
        <f aca="false">$B$5*A6149</f>
        <v>-0.565226678949829</v>
      </c>
      <c r="E6149" s="42" t="n">
        <f aca="false">$D$5*A6149+$F$5*B6149</f>
        <v>0.0528531839957209</v>
      </c>
      <c r="F6149" s="43" t="n">
        <f aca="false">Inputs!$B$5*D6149+Inputs!$B$6*E6149</f>
        <v>-59165.327094769</v>
      </c>
      <c r="G6149" s="43" t="n">
        <f aca="false">F6149*SQRT(($B$6-2)/C6149)</f>
        <v>-47077.5530858479</v>
      </c>
    </row>
    <row r="6150" customFormat="false" ht="15" hidden="false" customHeight="false" outlineLevel="0" collapsed="false">
      <c r="A6150" s="41" t="n">
        <v>0.0569912517</v>
      </c>
      <c r="B6150" s="41" t="n">
        <v>1.7305068374</v>
      </c>
      <c r="C6150" s="41" t="n">
        <v>0.9357035313</v>
      </c>
      <c r="D6150" s="42" t="n">
        <f aca="false">$B$5*A6150</f>
        <v>0.145611396443662</v>
      </c>
      <c r="E6150" s="42" t="n">
        <f aca="false">$D$5*A6150+$F$5*B6150</f>
        <v>3.123758602867</v>
      </c>
      <c r="F6150" s="43" t="n">
        <f aca="false">Inputs!$B$5*D6150+Inputs!$B$6*E6150</f>
        <v>-141626.790498984</v>
      </c>
      <c r="G6150" s="43" t="n">
        <f aca="false">F6150*SQRT(($B$6-2)/C6150)</f>
        <v>-207057.648249831</v>
      </c>
    </row>
    <row r="6151" customFormat="false" ht="15" hidden="false" customHeight="false" outlineLevel="0" collapsed="false">
      <c r="A6151" s="41" t="n">
        <v>-2.1131504475</v>
      </c>
      <c r="B6151" s="41" t="n">
        <v>0.3771234413</v>
      </c>
      <c r="C6151" s="41" t="n">
        <v>6.7426365246</v>
      </c>
      <c r="D6151" s="42" t="n">
        <f aca="false">$B$5*A6151</f>
        <v>-5.39905298405693</v>
      </c>
      <c r="E6151" s="42" t="n">
        <f aca="false">$D$5*A6151+$F$5*B6151</f>
        <v>-4.37723129957509</v>
      </c>
      <c r="F6151" s="43" t="n">
        <f aca="false">Inputs!$B$5*D6151+Inputs!$B$6*E6151</f>
        <v>-321043.733426938</v>
      </c>
      <c r="G6151" s="43" t="n">
        <f aca="false">F6151*SQRT(($B$6-2)/C6151)</f>
        <v>-174849.470158133</v>
      </c>
    </row>
    <row r="6152" customFormat="false" ht="15" hidden="false" customHeight="false" outlineLevel="0" collapsed="false">
      <c r="A6152" s="41" t="n">
        <v>-0.7271263141</v>
      </c>
      <c r="B6152" s="41" t="n">
        <v>-2.3559640215</v>
      </c>
      <c r="C6152" s="41" t="n">
        <v>6.2155214324</v>
      </c>
      <c r="D6152" s="42" t="n">
        <f aca="false">$B$5*A6152</f>
        <v>-1.85779176327573</v>
      </c>
      <c r="E6152" s="42" t="n">
        <f aca="false">$D$5*A6152+$F$5*B6152</f>
        <v>-5.79840849969686</v>
      </c>
      <c r="F6152" s="43" t="n">
        <f aca="false">Inputs!$B$5*D6152+Inputs!$B$6*E6152</f>
        <v>104141.24865727</v>
      </c>
      <c r="G6152" s="43" t="n">
        <f aca="false">F6152*SQRT(($B$6-2)/C6152)</f>
        <v>59074.3557798993</v>
      </c>
    </row>
    <row r="6153" customFormat="false" ht="15" hidden="false" customHeight="false" outlineLevel="0" collapsed="false">
      <c r="A6153" s="41" t="n">
        <v>-0.3605300974</v>
      </c>
      <c r="B6153" s="41" t="n">
        <v>1.8480487909</v>
      </c>
      <c r="C6153" s="41" t="n">
        <v>4.2330918519</v>
      </c>
      <c r="D6153" s="42" t="n">
        <f aca="false">$B$5*A6153</f>
        <v>-0.921146480844594</v>
      </c>
      <c r="E6153" s="42" t="n">
        <f aca="false">$D$5*A6153+$F$5*B6153</f>
        <v>2.33319478943773</v>
      </c>
      <c r="F6153" s="43" t="n">
        <f aca="false">Inputs!$B$5*D6153+Inputs!$B$6*E6153</f>
        <v>-208774.387556346</v>
      </c>
      <c r="G6153" s="43" t="n">
        <f aca="false">F6153*SQRT(($B$6-2)/C6153)</f>
        <v>-143503.789662501</v>
      </c>
    </row>
    <row r="6154" customFormat="false" ht="15" hidden="false" customHeight="false" outlineLevel="0" collapsed="false">
      <c r="A6154" s="41" t="n">
        <v>-0.6560491904</v>
      </c>
      <c r="B6154" s="41" t="n">
        <v>0.7907655066</v>
      </c>
      <c r="C6154" s="41" t="n">
        <v>13.3165704773</v>
      </c>
      <c r="D6154" s="42" t="n">
        <f aca="false">$B$5*A6154</f>
        <v>-1.67619127322796</v>
      </c>
      <c r="E6154" s="42" t="n">
        <f aca="false">$D$5*A6154+$F$5*B6154</f>
        <v>-0.195676789501341</v>
      </c>
      <c r="F6154" s="43" t="n">
        <f aca="false">Inputs!$B$5*D6154+Inputs!$B$6*E6154</f>
        <v>-157835.287847729</v>
      </c>
      <c r="G6154" s="43" t="n">
        <f aca="false">F6154*SQRT(($B$6-2)/C6154)</f>
        <v>-61167.8067382312</v>
      </c>
    </row>
    <row r="6155" customFormat="false" ht="15" hidden="false" customHeight="false" outlineLevel="0" collapsed="false">
      <c r="A6155" s="41" t="n">
        <v>1.1986721971</v>
      </c>
      <c r="B6155" s="41" t="n">
        <v>-0.0126968026</v>
      </c>
      <c r="C6155" s="41" t="n">
        <v>3.2760383682</v>
      </c>
      <c r="D6155" s="42" t="n">
        <f aca="false">$B$5*A6155</f>
        <v>3.06258113818412</v>
      </c>
      <c r="E6155" s="42" t="n">
        <f aca="false">$D$5*A6155+$F$5*B6155</f>
        <v>2.83042163191532</v>
      </c>
      <c r="F6155" s="43" t="n">
        <f aca="false">Inputs!$B$5*D6155+Inputs!$B$6*E6155</f>
        <v>164737.032222646</v>
      </c>
      <c r="G6155" s="43" t="n">
        <f aca="false">F6155*SQRT(($B$6-2)/C6155)</f>
        <v>128715.766097684</v>
      </c>
    </row>
    <row r="6156" customFormat="false" ht="15" hidden="false" customHeight="false" outlineLevel="0" collapsed="false">
      <c r="A6156" s="41" t="n">
        <v>0.1204556184</v>
      </c>
      <c r="B6156" s="41" t="n">
        <v>-1.7162979065</v>
      </c>
      <c r="C6156" s="41" t="n">
        <v>3.4754776657</v>
      </c>
      <c r="D6156" s="42" t="n">
        <f aca="false">$B$5*A6156</f>
        <v>0.307761459548868</v>
      </c>
      <c r="E6156" s="42" t="n">
        <f aca="false">$D$5*A6156+$F$5*B6156</f>
        <v>-2.67697300028995</v>
      </c>
      <c r="F6156" s="43" t="n">
        <f aca="false">Inputs!$B$5*D6156+Inputs!$B$6*E6156</f>
        <v>164624.795969384</v>
      </c>
      <c r="G6156" s="43" t="n">
        <f aca="false">F6156*SQRT(($B$6-2)/C6156)</f>
        <v>124882.906129619</v>
      </c>
    </row>
    <row r="6157" customFormat="false" ht="15" hidden="false" customHeight="false" outlineLevel="0" collapsed="false">
      <c r="A6157" s="41" t="n">
        <v>-0.7161638632</v>
      </c>
      <c r="B6157" s="41" t="n">
        <v>0.9070076243</v>
      </c>
      <c r="C6157" s="41" t="n">
        <v>6.1042259148</v>
      </c>
      <c r="D6157" s="42" t="n">
        <f aca="false">$B$5*A6157</f>
        <v>-1.82978294198511</v>
      </c>
      <c r="E6157" s="42" t="n">
        <f aca="false">$D$5*A6157+$F$5*B6157</f>
        <v>-0.138004512233292</v>
      </c>
      <c r="F6157" s="43" t="n">
        <f aca="false">Inputs!$B$5*D6157+Inputs!$B$6*E6157</f>
        <v>-176078.068586846</v>
      </c>
      <c r="G6157" s="43" t="n">
        <f aca="false">F6157*SQRT(($B$6-2)/C6157)</f>
        <v>-100787.103538427</v>
      </c>
    </row>
    <row r="6158" customFormat="false" ht="15" hidden="false" customHeight="false" outlineLevel="0" collapsed="false">
      <c r="A6158" s="41" t="n">
        <v>0.060679097</v>
      </c>
      <c r="B6158" s="41" t="n">
        <v>0.3673414414</v>
      </c>
      <c r="C6158" s="41" t="n">
        <v>3.891277493</v>
      </c>
      <c r="D6158" s="42" t="n">
        <f aca="false">$B$5*A6158</f>
        <v>0.155033760192188</v>
      </c>
      <c r="E6158" s="42" t="n">
        <f aca="false">$D$5*A6158+$F$5*B6158</f>
        <v>0.77869600095892</v>
      </c>
      <c r="F6158" s="43" t="n">
        <f aca="false">Inputs!$B$5*D6158+Inputs!$B$6*E6158</f>
        <v>-23431.4240287272</v>
      </c>
      <c r="G6158" s="43" t="n">
        <f aca="false">F6158*SQRT(($B$6-2)/C6158)</f>
        <v>-16798.3869163765</v>
      </c>
    </row>
    <row r="6159" customFormat="false" ht="15" hidden="false" customHeight="false" outlineLevel="0" collapsed="false">
      <c r="A6159" s="41" t="n">
        <v>0.1331575797</v>
      </c>
      <c r="B6159" s="41" t="n">
        <v>2.1920039443</v>
      </c>
      <c r="C6159" s="41" t="n">
        <v>3.4451406587</v>
      </c>
      <c r="D6159" s="42" t="n">
        <f aca="false">$B$5*A6159</f>
        <v>0.340214691708118</v>
      </c>
      <c r="E6159" s="42" t="n">
        <f aca="false">$D$5*A6159+$F$5*B6159</f>
        <v>4.101890594104</v>
      </c>
      <c r="F6159" s="43" t="n">
        <f aca="false">Inputs!$B$5*D6159+Inputs!$B$6*E6159</f>
        <v>-171073.060534388</v>
      </c>
      <c r="G6159" s="43" t="n">
        <f aca="false">F6159*SQRT(($B$6-2)/C6159)</f>
        <v>-130344.630084429</v>
      </c>
    </row>
    <row r="6160" customFormat="false" ht="15" hidden="false" customHeight="false" outlineLevel="0" collapsed="false">
      <c r="A6160" s="41" t="n">
        <v>-0.4305198312</v>
      </c>
      <c r="B6160" s="41" t="n">
        <v>1.605410043</v>
      </c>
      <c r="C6160" s="41" t="n">
        <v>0.5787457855</v>
      </c>
      <c r="D6160" s="42" t="n">
        <f aca="false">$B$5*A6160</f>
        <v>-1.09996871357928</v>
      </c>
      <c r="E6160" s="42" t="n">
        <f aca="false">$D$5*A6160+$F$5*B6160</f>
        <v>1.74767298268844</v>
      </c>
      <c r="F6160" s="43" t="n">
        <f aca="false">Inputs!$B$5*D6160+Inputs!$B$6*E6160</f>
        <v>-197380.520492349</v>
      </c>
      <c r="G6160" s="43" t="n">
        <f aca="false">F6160*SQRT(($B$6-2)/C6160)</f>
        <v>-366923.364387922</v>
      </c>
    </row>
    <row r="6161" customFormat="false" ht="15" hidden="false" customHeight="false" outlineLevel="0" collapsed="false">
      <c r="A6161" s="41" t="n">
        <v>0.1335032222</v>
      </c>
      <c r="B6161" s="41" t="n">
        <v>1.6941989746</v>
      </c>
      <c r="C6161" s="41" t="n">
        <v>0.8265885599</v>
      </c>
      <c r="D6161" s="42" t="n">
        <f aca="false">$B$5*A6161</f>
        <v>0.341097800704569</v>
      </c>
      <c r="E6161" s="42" t="n">
        <f aca="false">$D$5*A6161+$F$5*B6161</f>
        <v>3.24313115902835</v>
      </c>
      <c r="F6161" s="43" t="n">
        <f aca="false">Inputs!$B$5*D6161+Inputs!$B$6*E6161</f>
        <v>-128046.777880961</v>
      </c>
      <c r="G6161" s="43" t="n">
        <f aca="false">F6161*SQRT(($B$6-2)/C6161)</f>
        <v>-199176.894728979</v>
      </c>
    </row>
    <row r="6162" customFormat="false" ht="15" hidden="false" customHeight="false" outlineLevel="0" collapsed="false">
      <c r="A6162" s="41" t="n">
        <v>-1.2249780893</v>
      </c>
      <c r="B6162" s="41" t="n">
        <v>0.1846522076</v>
      </c>
      <c r="C6162" s="41" t="n">
        <v>0.823904864</v>
      </c>
      <c r="D6162" s="42" t="n">
        <f aca="false">$B$5*A6162</f>
        <v>-3.12979211502144</v>
      </c>
      <c r="E6162" s="42" t="n">
        <f aca="false">$D$5*A6162+$F$5*B6162</f>
        <v>-2.59609578762372</v>
      </c>
      <c r="F6162" s="43" t="n">
        <f aca="false">Inputs!$B$5*D6162+Inputs!$B$6*E6162</f>
        <v>-183174.422120958</v>
      </c>
      <c r="G6162" s="43" t="n">
        <f aca="false">F6162*SQRT(($B$6-2)/C6162)</f>
        <v>-285391.671153675</v>
      </c>
    </row>
    <row r="6163" customFormat="false" ht="15" hidden="false" customHeight="false" outlineLevel="0" collapsed="false">
      <c r="A6163" s="41" t="n">
        <v>-0.3936867839</v>
      </c>
      <c r="B6163" s="41" t="n">
        <v>0.1394723359</v>
      </c>
      <c r="C6163" s="41" t="n">
        <v>2.3496068095</v>
      </c>
      <c r="D6163" s="42" t="n">
        <f aca="false">$B$5*A6163</f>
        <v>-1.00586108666031</v>
      </c>
      <c r="E6163" s="42" t="n">
        <f aca="false">$D$5*A6163+$F$5*B6163</f>
        <v>-0.695979208278222</v>
      </c>
      <c r="F6163" s="43" t="n">
        <f aca="false">Inputs!$B$5*D6163+Inputs!$B$6*E6163</f>
        <v>-65787.1482521199</v>
      </c>
      <c r="G6163" s="43" t="n">
        <f aca="false">F6163*SQRT(($B$6-2)/C6163)</f>
        <v>-60695.7752222577</v>
      </c>
    </row>
    <row r="6164" customFormat="false" ht="15" hidden="false" customHeight="false" outlineLevel="0" collapsed="false">
      <c r="A6164" s="41" t="n">
        <v>1.2223762627</v>
      </c>
      <c r="B6164" s="41" t="n">
        <v>0.3788096054</v>
      </c>
      <c r="C6164" s="41" t="n">
        <v>7.6180903222</v>
      </c>
      <c r="D6164" s="42" t="n">
        <f aca="false">$B$5*A6164</f>
        <v>3.12314450520012</v>
      </c>
      <c r="E6164" s="42" t="n">
        <f aca="false">$D$5*A6164+$F$5*B6164</f>
        <v>3.56285901808162</v>
      </c>
      <c r="F6164" s="43" t="n">
        <f aca="false">Inputs!$B$5*D6164+Inputs!$B$6*E6164</f>
        <v>134171.49961593</v>
      </c>
      <c r="G6164" s="43" t="n">
        <f aca="false">F6164*SQRT(($B$6-2)/C6164)</f>
        <v>68746.7565240127</v>
      </c>
    </row>
    <row r="6165" customFormat="false" ht="15" hidden="false" customHeight="false" outlineLevel="0" collapsed="false">
      <c r="A6165" s="41" t="n">
        <v>1.22038269</v>
      </c>
      <c r="B6165" s="41" t="n">
        <v>-0.6702210933</v>
      </c>
      <c r="C6165" s="41" t="n">
        <v>10.340569592</v>
      </c>
      <c r="D6165" s="42" t="n">
        <f aca="false">$B$5*A6165</f>
        <v>3.11805097073474</v>
      </c>
      <c r="E6165" s="42" t="n">
        <f aca="false">$D$5*A6165+$F$5*B6165</f>
        <v>1.74670729863232</v>
      </c>
      <c r="F6165" s="43" t="n">
        <f aca="false">Inputs!$B$5*D6165+Inputs!$B$6*E6165</f>
        <v>224469.732141858</v>
      </c>
      <c r="G6165" s="43" t="n">
        <f aca="false">F6165*SQRT(($B$6-2)/C6165)</f>
        <v>98718.956325745</v>
      </c>
    </row>
    <row r="6166" customFormat="false" ht="15" hidden="false" customHeight="false" outlineLevel="0" collapsed="false">
      <c r="A6166" s="41" t="n">
        <v>-0.8228344575</v>
      </c>
      <c r="B6166" s="41" t="n">
        <v>0.0161050731</v>
      </c>
      <c r="C6166" s="41" t="n">
        <v>8.3285538217</v>
      </c>
      <c r="D6166" s="42" t="n">
        <f aca="false">$B$5*A6166</f>
        <v>-2.1023239677071</v>
      </c>
      <c r="E6166" s="42" t="n">
        <f aca="false">$D$5*A6166+$F$5*B6166</f>
        <v>-1.93019751144158</v>
      </c>
      <c r="F6166" s="43" t="n">
        <f aca="false">Inputs!$B$5*D6166+Inputs!$B$6*E6166</f>
        <v>-113722.521198631</v>
      </c>
      <c r="G6166" s="43" t="n">
        <f aca="false">F6166*SQRT(($B$6-2)/C6166)</f>
        <v>-55728.4134080477</v>
      </c>
    </row>
    <row r="6167" customFormat="false" ht="15" hidden="false" customHeight="false" outlineLevel="0" collapsed="false">
      <c r="A6167" s="41" t="n">
        <v>-0.0386521784</v>
      </c>
      <c r="B6167" s="41" t="n">
        <v>-0.1858593688</v>
      </c>
      <c r="C6167" s="41" t="n">
        <v>8.5807839731</v>
      </c>
      <c r="D6167" s="42" t="n">
        <f aca="false">$B$5*A6167</f>
        <v>-0.0987554669274539</v>
      </c>
      <c r="E6167" s="42" t="n">
        <f aca="false">$D$5*A6167+$F$5*B6167</f>
        <v>-0.412907869121368</v>
      </c>
      <c r="F6167" s="43" t="n">
        <f aca="false">Inputs!$B$5*D6167+Inputs!$B$6*E6167</f>
        <v>10769.846763323</v>
      </c>
      <c r="G6167" s="43" t="n">
        <f aca="false">F6167*SQRT(($B$6-2)/C6167)</f>
        <v>5199.4934766295</v>
      </c>
    </row>
    <row r="6168" customFormat="false" ht="15" hidden="false" customHeight="false" outlineLevel="0" collapsed="false">
      <c r="A6168" s="41" t="n">
        <v>-0.9586317257</v>
      </c>
      <c r="B6168" s="41" t="n">
        <v>1.1986515899</v>
      </c>
      <c r="C6168" s="41" t="n">
        <v>1.3915875399</v>
      </c>
      <c r="D6168" s="42" t="n">
        <f aca="false">$B$5*A6168</f>
        <v>-2.44928300555951</v>
      </c>
      <c r="E6168" s="42" t="n">
        <f aca="false">$D$5*A6168+$F$5*B6168</f>
        <v>-0.21138351381141</v>
      </c>
      <c r="F6168" s="43" t="n">
        <f aca="false">Inputs!$B$5*D6168+Inputs!$B$6*E6168</f>
        <v>-234359.124865381</v>
      </c>
      <c r="G6168" s="43" t="n">
        <f aca="false">F6168*SQRT(($B$6-2)/C6168)</f>
        <v>-280958.127443089</v>
      </c>
    </row>
    <row r="6169" customFormat="false" ht="15" hidden="false" customHeight="false" outlineLevel="0" collapsed="false">
      <c r="A6169" s="41" t="n">
        <v>-0.3628372006</v>
      </c>
      <c r="B6169" s="41" t="n">
        <v>1.4260781222</v>
      </c>
      <c r="C6169" s="41" t="n">
        <v>3.1506281387</v>
      </c>
      <c r="D6169" s="42" t="n">
        <f aca="false">$B$5*A6169</f>
        <v>-0.927041078851671</v>
      </c>
      <c r="E6169" s="42" t="n">
        <f aca="false">$D$5*A6169+$F$5*B6169</f>
        <v>1.59906936423055</v>
      </c>
      <c r="F6169" s="43" t="n">
        <f aca="false">Inputs!$B$5*D6169+Inputs!$B$6*E6169</f>
        <v>-172657.576096695</v>
      </c>
      <c r="G6169" s="43" t="n">
        <f aca="false">F6169*SQRT(($B$6-2)/C6169)</f>
        <v>-137563.134725214</v>
      </c>
    </row>
    <row r="6170" customFormat="false" ht="15" hidden="false" customHeight="false" outlineLevel="0" collapsed="false">
      <c r="A6170" s="41" t="n">
        <v>0.0127433652</v>
      </c>
      <c r="B6170" s="41" t="n">
        <v>0.6484289308</v>
      </c>
      <c r="C6170" s="41" t="n">
        <v>1.2220541259</v>
      </c>
      <c r="D6170" s="42" t="n">
        <f aca="false">$B$5*A6170</f>
        <v>0.0325590182144318</v>
      </c>
      <c r="E6170" s="42" t="n">
        <f aca="false">$D$5*A6170+$F$5*B6170</f>
        <v>1.14999495310553</v>
      </c>
      <c r="F6170" s="43" t="n">
        <f aca="false">Inputs!$B$5*D6170+Inputs!$B$6*E6170</f>
        <v>-54243.8458338333</v>
      </c>
      <c r="G6170" s="43" t="n">
        <f aca="false">F6170*SQRT(($B$6-2)/C6170)</f>
        <v>-69393.7328784607</v>
      </c>
    </row>
    <row r="6171" customFormat="false" ht="15" hidden="false" customHeight="false" outlineLevel="0" collapsed="false">
      <c r="A6171" s="41" t="n">
        <v>0.557709643</v>
      </c>
      <c r="B6171" s="41" t="n">
        <v>-0.8242747404</v>
      </c>
      <c r="C6171" s="41" t="n">
        <v>4.1055869037</v>
      </c>
      <c r="D6171" s="42" t="n">
        <f aca="false">$B$5*A6171</f>
        <v>1.42493588936785</v>
      </c>
      <c r="E6171" s="42" t="n">
        <f aca="false">$D$5*A6171+$F$5*B6171</f>
        <v>-0.0961926803578332</v>
      </c>
      <c r="F6171" s="43" t="n">
        <f aca="false">Inputs!$B$5*D6171+Inputs!$B$6*E6171</f>
        <v>147303.222954676</v>
      </c>
      <c r="G6171" s="43" t="n">
        <f aca="false">F6171*SQRT(($B$6-2)/C6171)</f>
        <v>102811.009226682</v>
      </c>
    </row>
    <row r="6172" customFormat="false" ht="15" hidden="false" customHeight="false" outlineLevel="0" collapsed="false">
      <c r="A6172" s="41" t="n">
        <v>0.3672029216</v>
      </c>
      <c r="B6172" s="41" t="n">
        <v>1.9283329445</v>
      </c>
      <c r="C6172" s="41" t="n">
        <v>2.3692871152</v>
      </c>
      <c r="D6172" s="42" t="n">
        <f aca="false">$B$5*A6172</f>
        <v>0.938195400126096</v>
      </c>
      <c r="E6172" s="42" t="n">
        <f aca="false">$D$5*A6172+$F$5*B6172</f>
        <v>4.20352962903476</v>
      </c>
      <c r="F6172" s="43" t="n">
        <f aca="false">Inputs!$B$5*D6172+Inputs!$B$6*E6172</f>
        <v>-116356.941439128</v>
      </c>
      <c r="G6172" s="43" t="n">
        <f aca="false">F6172*SQRT(($B$6-2)/C6172)</f>
        <v>-106905.105974792</v>
      </c>
    </row>
    <row r="6173" customFormat="false" ht="15" hidden="false" customHeight="false" outlineLevel="0" collapsed="false">
      <c r="A6173" s="41" t="n">
        <v>0.2516122531</v>
      </c>
      <c r="B6173" s="41" t="n">
        <v>0.9012767396</v>
      </c>
      <c r="C6173" s="41" t="n">
        <v>0.6023891286</v>
      </c>
      <c r="D6173" s="42" t="n">
        <f aca="false">$B$5*A6173</f>
        <v>0.642863780727019</v>
      </c>
      <c r="E6173" s="42" t="n">
        <f aca="false">$D$5*A6173+$F$5*B6173</f>
        <v>2.15500797681947</v>
      </c>
      <c r="F6173" s="43" t="n">
        <f aca="false">Inputs!$B$5*D6173+Inputs!$B$6*E6173</f>
        <v>-43464.0207682715</v>
      </c>
      <c r="G6173" s="43" t="n">
        <f aca="false">F6173*SQRT(($B$6-2)/C6173)</f>
        <v>-79196.5630536949</v>
      </c>
    </row>
    <row r="6174" customFormat="false" ht="15" hidden="false" customHeight="false" outlineLevel="0" collapsed="false">
      <c r="A6174" s="41" t="n">
        <v>0.6932718446</v>
      </c>
      <c r="B6174" s="41" t="n">
        <v>0.3070496584</v>
      </c>
      <c r="C6174" s="41" t="n">
        <v>4.5099667459</v>
      </c>
      <c r="D6174" s="42" t="n">
        <f aca="false">$B$5*A6174</f>
        <v>1.77129433721982</v>
      </c>
      <c r="E6174" s="42" t="n">
        <f aca="false">$D$5*A6174+$F$5*B6174</f>
        <v>2.17989750414634</v>
      </c>
      <c r="F6174" s="43" t="n">
        <f aca="false">Inputs!$B$5*D6174+Inputs!$B$6*E6174</f>
        <v>68134.5585146651</v>
      </c>
      <c r="G6174" s="43" t="n">
        <f aca="false">F6174*SQRT(($B$6-2)/C6174)</f>
        <v>45372.8202043186</v>
      </c>
    </row>
    <row r="6175" customFormat="false" ht="15" hidden="false" customHeight="false" outlineLevel="0" collapsed="false">
      <c r="A6175" s="41" t="n">
        <v>0.1864787177</v>
      </c>
      <c r="B6175" s="41" t="n">
        <v>0.5473155591</v>
      </c>
      <c r="C6175" s="41" t="n">
        <v>1.6769919016</v>
      </c>
      <c r="D6175" s="42" t="n">
        <f aca="false">$B$5*A6175</f>
        <v>0.47644902825183</v>
      </c>
      <c r="E6175" s="42" t="n">
        <f aca="false">$D$5*A6175+$F$5*B6175</f>
        <v>1.38881653847434</v>
      </c>
      <c r="F6175" s="43" t="n">
        <f aca="false">Inputs!$B$5*D6175+Inputs!$B$6*E6175</f>
        <v>-21795.9240985341</v>
      </c>
      <c r="G6175" s="43" t="n">
        <f aca="false">F6175*SQRT(($B$6-2)/C6175)</f>
        <v>-23802.6221212901</v>
      </c>
    </row>
    <row r="6176" customFormat="false" ht="15" hidden="false" customHeight="false" outlineLevel="0" collapsed="false">
      <c r="A6176" s="41" t="n">
        <v>0.7632825465</v>
      </c>
      <c r="B6176" s="41" t="n">
        <v>-1.3521640571</v>
      </c>
      <c r="C6176" s="41" t="n">
        <v>2.8962281315</v>
      </c>
      <c r="D6176" s="42" t="n">
        <f aca="false">$B$5*A6176</f>
        <v>1.9501701429895</v>
      </c>
      <c r="E6176" s="42" t="n">
        <f aca="false">$D$5*A6176+$F$5*B6176</f>
        <v>-0.518543800566404</v>
      </c>
      <c r="F6176" s="43" t="n">
        <f aca="false">Inputs!$B$5*D6176+Inputs!$B$6*E6176</f>
        <v>220944.20432727</v>
      </c>
      <c r="G6176" s="43" t="n">
        <f aca="false">F6176*SQRT(($B$6-2)/C6176)</f>
        <v>183603.615041229</v>
      </c>
    </row>
    <row r="6177" customFormat="false" ht="15" hidden="false" customHeight="false" outlineLevel="0" collapsed="false">
      <c r="A6177" s="41" t="n">
        <v>0.2473028891</v>
      </c>
      <c r="B6177" s="41" t="n">
        <v>-0.1840778807</v>
      </c>
      <c r="C6177" s="41" t="n">
        <v>2.0103256537</v>
      </c>
      <c r="D6177" s="42" t="n">
        <f aca="false">$B$5*A6177</f>
        <v>0.631853450349874</v>
      </c>
      <c r="E6177" s="42" t="n">
        <f aca="false">$D$5*A6177+$F$5*B6177</f>
        <v>0.270623501985453</v>
      </c>
      <c r="F6177" s="43" t="n">
        <f aca="false">Inputs!$B$5*D6177+Inputs!$B$6*E6177</f>
        <v>49654.1699357147</v>
      </c>
      <c r="G6177" s="43" t="n">
        <f aca="false">F6177*SQRT(($B$6-2)/C6177)</f>
        <v>49526.4861894764</v>
      </c>
    </row>
    <row r="6178" customFormat="false" ht="15" hidden="false" customHeight="false" outlineLevel="0" collapsed="false">
      <c r="A6178" s="41" t="n">
        <v>-0.3915268437</v>
      </c>
      <c r="B6178" s="41" t="n">
        <v>1.295964379</v>
      </c>
      <c r="C6178" s="41" t="n">
        <v>4.9650537236</v>
      </c>
      <c r="D6178" s="42" t="n">
        <f aca="false">$B$5*A6178</f>
        <v>-1.00034248688622</v>
      </c>
      <c r="E6178" s="42" t="n">
        <f aca="false">$D$5*A6178+$F$5*B6178</f>
        <v>1.30612666716651</v>
      </c>
      <c r="F6178" s="43" t="n">
        <f aca="false">Inputs!$B$5*D6178+Inputs!$B$6*E6178</f>
        <v>-165340.582046947</v>
      </c>
      <c r="G6178" s="43" t="n">
        <f aca="false">F6178*SQRT(($B$6-2)/C6178)</f>
        <v>-104937.927790441</v>
      </c>
    </row>
    <row r="6179" customFormat="false" ht="15" hidden="false" customHeight="false" outlineLevel="0" collapsed="false">
      <c r="A6179" s="41" t="n">
        <v>-0.7331462481</v>
      </c>
      <c r="B6179" s="41" t="n">
        <v>-1.3947690603</v>
      </c>
      <c r="C6179" s="41" t="n">
        <v>3.5461718816</v>
      </c>
      <c r="D6179" s="42" t="n">
        <f aca="false">$B$5*A6179</f>
        <v>-1.8731725624351</v>
      </c>
      <c r="E6179" s="42" t="n">
        <f aca="false">$D$5*A6179+$F$5*B6179</f>
        <v>-4.15299548718436</v>
      </c>
      <c r="F6179" s="43" t="n">
        <f aca="false">Inputs!$B$5*D6179+Inputs!$B$6*E6179</f>
        <v>20332.5181157082</v>
      </c>
      <c r="G6179" s="43" t="n">
        <f aca="false">F6179*SQRT(($B$6-2)/C6179)</f>
        <v>15269.5512802041</v>
      </c>
    </row>
    <row r="6180" customFormat="false" ht="15" hidden="false" customHeight="false" outlineLevel="0" collapsed="false">
      <c r="A6180" s="41" t="n">
        <v>0.7957162254</v>
      </c>
      <c r="B6180" s="41" t="n">
        <v>-1.4203938566</v>
      </c>
      <c r="C6180" s="41" t="n">
        <v>3.1192416756</v>
      </c>
      <c r="D6180" s="42" t="n">
        <f aca="false">$B$5*A6180</f>
        <v>2.03303748026601</v>
      </c>
      <c r="E6180" s="42" t="n">
        <f aca="false">$D$5*A6180+$F$5*B6180</f>
        <v>-0.559180434386313</v>
      </c>
      <c r="F6180" s="43" t="n">
        <f aca="false">Inputs!$B$5*D6180+Inputs!$B$6*E6180</f>
        <v>231262.769745916</v>
      </c>
      <c r="G6180" s="43" t="n">
        <f aca="false">F6180*SQRT(($B$6-2)/C6180)</f>
        <v>185180.907542996</v>
      </c>
    </row>
    <row r="6181" customFormat="false" ht="15" hidden="false" customHeight="false" outlineLevel="0" collapsed="false">
      <c r="A6181" s="41" t="n">
        <v>-1.927943078</v>
      </c>
      <c r="B6181" s="41" t="n">
        <v>0.90826769</v>
      </c>
      <c r="C6181" s="41" t="n">
        <v>8.1311243973</v>
      </c>
      <c r="D6181" s="42" t="n">
        <f aca="false">$B$5*A6181</f>
        <v>-4.92585222253457</v>
      </c>
      <c r="E6181" s="42" t="n">
        <f aca="false">$D$5*A6181+$F$5*B6181</f>
        <v>-3.01936376475686</v>
      </c>
      <c r="F6181" s="43" t="n">
        <f aca="false">Inputs!$B$5*D6181+Inputs!$B$6*E6181</f>
        <v>-341617.034015614</v>
      </c>
      <c r="G6181" s="43" t="n">
        <f aca="false">F6181*SQRT(($B$6-2)/C6181)</f>
        <v>-169425.670448306</v>
      </c>
    </row>
    <row r="6182" customFormat="false" ht="15" hidden="false" customHeight="false" outlineLevel="0" collapsed="false">
      <c r="A6182" s="41" t="n">
        <v>0.1587222506</v>
      </c>
      <c r="B6182" s="41" t="n">
        <v>0.4727196274</v>
      </c>
      <c r="C6182" s="41" t="n">
        <v>2.1296762257</v>
      </c>
      <c r="D6182" s="42" t="n">
        <f aca="false">$B$5*A6182</f>
        <v>0.405531864402741</v>
      </c>
      <c r="E6182" s="42" t="n">
        <f aca="false">$D$5*A6182+$F$5*B6182</f>
        <v>1.19395948331531</v>
      </c>
      <c r="F6182" s="43" t="n">
        <f aca="false">Inputs!$B$5*D6182+Inputs!$B$6*E6182</f>
        <v>-19144.7877254916</v>
      </c>
      <c r="G6182" s="43" t="n">
        <f aca="false">F6182*SQRT(($B$6-2)/C6182)</f>
        <v>-18552.7700490599</v>
      </c>
    </row>
    <row r="6183" customFormat="false" ht="15" hidden="false" customHeight="false" outlineLevel="0" collapsed="false">
      <c r="A6183" s="41" t="n">
        <v>-0.4424275748</v>
      </c>
      <c r="B6183" s="41" t="n">
        <v>-1.3844061316</v>
      </c>
      <c r="C6183" s="41" t="n">
        <v>4.3081847387</v>
      </c>
      <c r="D6183" s="42" t="n">
        <f aca="false">$B$5*A6183</f>
        <v>-1.13039273695775</v>
      </c>
      <c r="E6183" s="42" t="n">
        <f aca="false">$D$5*A6183+$F$5*B6183</f>
        <v>-3.44331074360028</v>
      </c>
      <c r="F6183" s="43" t="n">
        <f aca="false">Inputs!$B$5*D6183+Inputs!$B$6*E6183</f>
        <v>59126.2634842393</v>
      </c>
      <c r="G6183" s="43" t="n">
        <f aca="false">F6183*SQRT(($B$6-2)/C6183)</f>
        <v>40285.4550138384</v>
      </c>
    </row>
    <row r="6184" customFormat="false" ht="15" hidden="false" customHeight="false" outlineLevel="0" collapsed="false">
      <c r="A6184" s="41" t="n">
        <v>-1.1857872136</v>
      </c>
      <c r="B6184" s="41" t="n">
        <v>-0.2721888994</v>
      </c>
      <c r="C6184" s="41" t="n">
        <v>2.1957561552</v>
      </c>
      <c r="D6184" s="42" t="n">
        <f aca="false">$B$5*A6184</f>
        <v>-3.02966028832343</v>
      </c>
      <c r="E6184" s="42" t="n">
        <f aca="false">$D$5*A6184+$F$5*B6184</f>
        <v>-3.29168546007766</v>
      </c>
      <c r="F6184" s="43" t="n">
        <f aca="false">Inputs!$B$5*D6184+Inputs!$B$6*E6184</f>
        <v>-138381.75582846</v>
      </c>
      <c r="G6184" s="43" t="n">
        <f aca="false">F6184*SQRT(($B$6-2)/C6184)</f>
        <v>-132069.270863023</v>
      </c>
    </row>
    <row r="6185" customFormat="false" ht="15" hidden="false" customHeight="false" outlineLevel="0" collapsed="false">
      <c r="A6185" s="41" t="n">
        <v>-1.2724028579</v>
      </c>
      <c r="B6185" s="41" t="n">
        <v>0.307052907</v>
      </c>
      <c r="C6185" s="41" t="n">
        <v>15.1581212284</v>
      </c>
      <c r="D6185" s="42" t="n">
        <f aca="false">$B$5*A6185</f>
        <v>-3.25096135724504</v>
      </c>
      <c r="E6185" s="42" t="n">
        <f aca="false">$D$5*A6185+$F$5*B6185</f>
        <v>-2.49759247265396</v>
      </c>
      <c r="F6185" s="43" t="n">
        <f aca="false">Inputs!$B$5*D6185+Inputs!$B$6*E6185</f>
        <v>-200216.512091806</v>
      </c>
      <c r="G6185" s="43" t="n">
        <f aca="false">F6185*SQRT(($B$6-2)/C6185)</f>
        <v>-72726.4185771491</v>
      </c>
    </row>
    <row r="6186" customFormat="false" ht="15" hidden="false" customHeight="false" outlineLevel="0" collapsed="false">
      <c r="A6186" s="41" t="n">
        <v>-0.462457938</v>
      </c>
      <c r="B6186" s="41" t="n">
        <v>0.1850360474</v>
      </c>
      <c r="C6186" s="41" t="n">
        <v>6.9240495233</v>
      </c>
      <c r="D6186" s="42" t="n">
        <f aca="false">$B$5*A6186</f>
        <v>-1.18156987502411</v>
      </c>
      <c r="E6186" s="42" t="n">
        <f aca="false">$D$5*A6186+$F$5*B6186</f>
        <v>-0.78094932749143</v>
      </c>
      <c r="F6186" s="43" t="n">
        <f aca="false">Inputs!$B$5*D6186+Inputs!$B$6*E6186</f>
        <v>-79109.5211278393</v>
      </c>
      <c r="G6186" s="43" t="n">
        <f aca="false">F6186*SQRT(($B$6-2)/C6186)</f>
        <v>-42517.1035395978</v>
      </c>
    </row>
    <row r="6187" customFormat="false" ht="15" hidden="false" customHeight="false" outlineLevel="0" collapsed="false">
      <c r="A6187" s="41" t="n">
        <v>0.1551481282</v>
      </c>
      <c r="B6187" s="41" t="n">
        <v>0.3867995544</v>
      </c>
      <c r="C6187" s="41" t="n">
        <v>9.9407695196</v>
      </c>
      <c r="D6187" s="42" t="n">
        <f aca="false">$B$5*A6187</f>
        <v>0.396400060166117</v>
      </c>
      <c r="E6187" s="42" t="n">
        <f aca="false">$D$5*A6187+$F$5*B6187</f>
        <v>1.03709254406412</v>
      </c>
      <c r="F6187" s="43" t="n">
        <f aca="false">Inputs!$B$5*D6187+Inputs!$B$6*E6187</f>
        <v>-12214.6211865946</v>
      </c>
      <c r="G6187" s="43" t="n">
        <f aca="false">F6187*SQRT(($B$6-2)/C6187)</f>
        <v>-5478.79433719989</v>
      </c>
    </row>
    <row r="6188" customFormat="false" ht="15" hidden="false" customHeight="false" outlineLevel="0" collapsed="false">
      <c r="A6188" s="41" t="n">
        <v>0.4994825273</v>
      </c>
      <c r="B6188" s="41" t="n">
        <v>-0.3439005908</v>
      </c>
      <c r="C6188" s="41" t="n">
        <v>3.4719986857</v>
      </c>
      <c r="D6188" s="42" t="n">
        <f aca="false">$B$5*A6188</f>
        <v>1.2761668875464</v>
      </c>
      <c r="E6188" s="42" t="n">
        <f aca="false">$D$5*A6188+$F$5*B6188</f>
        <v>0.594734135680243</v>
      </c>
      <c r="F6188" s="43" t="n">
        <f aca="false">Inputs!$B$5*D6188+Inputs!$B$6*E6188</f>
        <v>97879.981970628</v>
      </c>
      <c r="G6188" s="43" t="n">
        <f aca="false">F6188*SQRT(($B$6-2)/C6188)</f>
        <v>74288.074603793</v>
      </c>
    </row>
    <row r="6189" customFormat="false" ht="15" hidden="false" customHeight="false" outlineLevel="0" collapsed="false">
      <c r="A6189" s="41" t="n">
        <v>0.1839692666</v>
      </c>
      <c r="B6189" s="41" t="n">
        <v>0.2360081284</v>
      </c>
      <c r="C6189" s="41" t="n">
        <v>7.1274627624</v>
      </c>
      <c r="D6189" s="42" t="n">
        <f aca="false">$B$5*A6189</f>
        <v>0.470037435804246</v>
      </c>
      <c r="E6189" s="42" t="n">
        <f aca="false">$D$5*A6189+$F$5*B6189</f>
        <v>0.845296730288488</v>
      </c>
      <c r="F6189" s="43" t="n">
        <f aca="false">Inputs!$B$5*D6189+Inputs!$B$6*E6189</f>
        <v>4738.90706600018</v>
      </c>
      <c r="G6189" s="43" t="n">
        <f aca="false">F6189*SQRT(($B$6-2)/C6189)</f>
        <v>2510.30049213376</v>
      </c>
    </row>
    <row r="6190" customFormat="false" ht="15" hidden="false" customHeight="false" outlineLevel="0" collapsed="false">
      <c r="A6190" s="41" t="n">
        <v>-2.4288903091</v>
      </c>
      <c r="B6190" s="41" t="n">
        <v>0.6465257459</v>
      </c>
      <c r="C6190" s="41" t="n">
        <v>1.1115270953</v>
      </c>
      <c r="D6190" s="42" t="n">
        <f aca="false">$B$5*A6190</f>
        <v>-6.20576139612194</v>
      </c>
      <c r="E6190" s="42" t="n">
        <f aca="false">$D$5*A6190+$F$5*B6190</f>
        <v>-4.66337312058511</v>
      </c>
      <c r="F6190" s="43" t="n">
        <f aca="false">Inputs!$B$5*D6190+Inputs!$B$6*E6190</f>
        <v>-387407.483582939</v>
      </c>
      <c r="G6190" s="43" t="n">
        <f aca="false">F6190*SQRT(($B$6-2)/C6190)</f>
        <v>-519664.412592648</v>
      </c>
    </row>
    <row r="6191" customFormat="false" ht="15" hidden="false" customHeight="false" outlineLevel="0" collapsed="false">
      <c r="A6191" s="41" t="n">
        <v>0.1499421962</v>
      </c>
      <c r="B6191" s="41" t="n">
        <v>0.5640488652</v>
      </c>
      <c r="C6191" s="41" t="n">
        <v>0.935477353</v>
      </c>
      <c r="D6191" s="42" t="n">
        <f aca="false">$B$5*A6191</f>
        <v>0.383099018239523</v>
      </c>
      <c r="E6191" s="42" t="n">
        <f aca="false">$D$5*A6191+$F$5*B6191</f>
        <v>1.33076881867688</v>
      </c>
      <c r="F6191" s="43" t="n">
        <f aca="false">Inputs!$B$5*D6191+Inputs!$B$6*E6191</f>
        <v>-28228.5391098915</v>
      </c>
      <c r="G6191" s="43" t="n">
        <f aca="false">F6191*SQRT(($B$6-2)/C6191)</f>
        <v>-41274.9695738116</v>
      </c>
    </row>
    <row r="6192" customFormat="false" ht="15" hidden="false" customHeight="false" outlineLevel="0" collapsed="false">
      <c r="A6192" s="41" t="n">
        <v>-1.2868435954</v>
      </c>
      <c r="B6192" s="41" t="n">
        <v>-0.3157731752</v>
      </c>
      <c r="C6192" s="41" t="n">
        <v>2.6437127702</v>
      </c>
      <c r="D6192" s="42" t="n">
        <f aca="false">$B$5*A6192</f>
        <v>-3.28785712440804</v>
      </c>
      <c r="E6192" s="42" t="n">
        <f aca="false">$D$5*A6192+$F$5*B6192</f>
        <v>-3.60741689790132</v>
      </c>
      <c r="F6192" s="43" t="n">
        <f aca="false">Inputs!$B$5*D6192+Inputs!$B$6*E6192</f>
        <v>-148414.867545738</v>
      </c>
      <c r="G6192" s="43" t="n">
        <f aca="false">F6192*SQRT(($B$6-2)/C6192)</f>
        <v>-129087.821667855</v>
      </c>
    </row>
    <row r="6193" customFormat="false" ht="15" hidden="false" customHeight="false" outlineLevel="0" collapsed="false">
      <c r="A6193" s="41" t="n">
        <v>-1.0915294566</v>
      </c>
      <c r="B6193" s="41" t="n">
        <v>0.7446013762</v>
      </c>
      <c r="C6193" s="41" t="n">
        <v>4.0190283817</v>
      </c>
      <c r="D6193" s="42" t="n">
        <f aca="false">$B$5*A6193</f>
        <v>-2.78883378929047</v>
      </c>
      <c r="E6193" s="42" t="n">
        <f aca="false">$D$5*A6193+$F$5*B6193</f>
        <v>-1.31165397977633</v>
      </c>
      <c r="F6193" s="43" t="n">
        <f aca="false">Inputs!$B$5*D6193+Inputs!$B$6*E6193</f>
        <v>-213300.67994023</v>
      </c>
      <c r="G6193" s="43" t="n">
        <f aca="false">F6193*SQRT(($B$6-2)/C6193)</f>
        <v>-150468.884425231</v>
      </c>
    </row>
    <row r="6194" customFormat="false" ht="15" hidden="false" customHeight="false" outlineLevel="0" collapsed="false">
      <c r="A6194" s="41" t="n">
        <v>-1.4051165421</v>
      </c>
      <c r="B6194" s="41" t="n">
        <v>-0.9286547819</v>
      </c>
      <c r="C6194" s="41" t="n">
        <v>7.6593730669</v>
      </c>
      <c r="D6194" s="42" t="n">
        <f aca="false">$B$5*A6194</f>
        <v>-3.59004190569955</v>
      </c>
      <c r="E6194" s="42" t="n">
        <f aca="false">$D$5*A6194+$F$5*B6194</f>
        <v>-4.94714761686775</v>
      </c>
      <c r="F6194" s="43" t="n">
        <f aca="false">Inputs!$B$5*D6194+Inputs!$B$6*E6194</f>
        <v>-111646.809726567</v>
      </c>
      <c r="G6194" s="43" t="n">
        <f aca="false">F6194*SQRT(($B$6-2)/C6194)</f>
        <v>-57051.189521835</v>
      </c>
    </row>
    <row r="6195" customFormat="false" ht="15" hidden="false" customHeight="false" outlineLevel="0" collapsed="false">
      <c r="A6195" s="41" t="n">
        <v>0.5343141283</v>
      </c>
      <c r="B6195" s="41" t="n">
        <v>-0.6293745323</v>
      </c>
      <c r="C6195" s="41" t="n">
        <v>3.2592609715</v>
      </c>
      <c r="D6195" s="42" t="n">
        <f aca="false">$B$5*A6195</f>
        <v>1.36516086312491</v>
      </c>
      <c r="E6195" s="42" t="n">
        <f aca="false">$D$5*A6195+$F$5*B6195</f>
        <v>0.184678472043237</v>
      </c>
      <c r="F6195" s="43" t="n">
        <f aca="false">Inputs!$B$5*D6195+Inputs!$B$6*E6195</f>
        <v>127282.162710329</v>
      </c>
      <c r="G6195" s="43" t="n">
        <f aca="false">F6195*SQRT(($B$6-2)/C6195)</f>
        <v>99706.3861929347</v>
      </c>
    </row>
    <row r="6196" customFormat="false" ht="15" hidden="false" customHeight="false" outlineLevel="0" collapsed="false">
      <c r="A6196" s="41" t="n">
        <v>-0.9283906568</v>
      </c>
      <c r="B6196" s="41" t="n">
        <v>0.9067194295</v>
      </c>
      <c r="C6196" s="41" t="n">
        <v>2.6171340192</v>
      </c>
      <c r="D6196" s="42" t="n">
        <f aca="false">$B$5*A6196</f>
        <v>-2.3720177386786</v>
      </c>
      <c r="E6196" s="42" t="n">
        <f aca="false">$D$5*A6196+$F$5*B6196</f>
        <v>-0.64351444476989</v>
      </c>
      <c r="F6196" s="43" t="n">
        <f aca="false">Inputs!$B$5*D6196+Inputs!$B$6*E6196</f>
        <v>-205026.051629365</v>
      </c>
      <c r="G6196" s="43" t="n">
        <f aca="false">F6196*SQRT(($B$6-2)/C6196)</f>
        <v>-179230.148509813</v>
      </c>
    </row>
    <row r="6197" customFormat="false" ht="15" hidden="false" customHeight="false" outlineLevel="0" collapsed="false">
      <c r="A6197" s="41" t="n">
        <v>0.9477117566</v>
      </c>
      <c r="B6197" s="41" t="n">
        <v>0.7220711925</v>
      </c>
      <c r="C6197" s="41" t="n">
        <v>5.6903304365</v>
      </c>
      <c r="D6197" s="42" t="n">
        <f aca="false">$B$5*A6197</f>
        <v>2.4213827243349</v>
      </c>
      <c r="E6197" s="42" t="n">
        <f aca="false">$D$5*A6197+$F$5*B6197</f>
        <v>3.50199571203653</v>
      </c>
      <c r="F6197" s="43" t="n">
        <f aca="false">Inputs!$B$5*D6197+Inputs!$B$6*E6197</f>
        <v>67038.4868316636</v>
      </c>
      <c r="G6197" s="43" t="n">
        <f aca="false">F6197*SQRT(($B$6-2)/C6197)</f>
        <v>39743.8978157635</v>
      </c>
    </row>
    <row r="6198" customFormat="false" ht="15" hidden="false" customHeight="false" outlineLevel="0" collapsed="false">
      <c r="A6198" s="41" t="n">
        <v>0.8487096739</v>
      </c>
      <c r="B6198" s="41" t="n">
        <v>-0.2315792789</v>
      </c>
      <c r="C6198" s="41" t="n">
        <v>9.5692514226</v>
      </c>
      <c r="D6198" s="42" t="n">
        <f aca="false">$B$5*A6198</f>
        <v>2.16843457733398</v>
      </c>
      <c r="E6198" s="42" t="n">
        <f aca="false">$D$5*A6198+$F$5*B6198</f>
        <v>1.6197009926044</v>
      </c>
      <c r="F6198" s="43" t="n">
        <f aca="false">Inputs!$B$5*D6198+Inputs!$B$6*E6198</f>
        <v>135858.408103178</v>
      </c>
      <c r="G6198" s="43" t="n">
        <f aca="false">F6198*SQRT(($B$6-2)/C6198)</f>
        <v>62110.144073133</v>
      </c>
    </row>
    <row r="6199" customFormat="false" ht="15" hidden="false" customHeight="false" outlineLevel="0" collapsed="false">
      <c r="A6199" s="41" t="n">
        <v>-0.2045929746</v>
      </c>
      <c r="B6199" s="41" t="n">
        <v>-0.6480812785</v>
      </c>
      <c r="C6199" s="41" t="n">
        <v>5.9700747568</v>
      </c>
      <c r="D6199" s="42" t="n">
        <f aca="false">$B$5*A6199</f>
        <v>-0.522730556803487</v>
      </c>
      <c r="E6199" s="42" t="n">
        <f aca="false">$D$5*A6199+$F$5*B6199</f>
        <v>-1.60591764085902</v>
      </c>
      <c r="F6199" s="43" t="n">
        <f aca="false">Inputs!$B$5*D6199+Inputs!$B$6*E6199</f>
        <v>28022.8263626022</v>
      </c>
      <c r="G6199" s="43" t="n">
        <f aca="false">F6199*SQRT(($B$6-2)/C6199)</f>
        <v>16219.4845720285</v>
      </c>
    </row>
    <row r="6200" customFormat="false" ht="15" hidden="false" customHeight="false" outlineLevel="0" collapsed="false">
      <c r="A6200" s="41" t="n">
        <v>0.1677291677</v>
      </c>
      <c r="B6200" s="41" t="n">
        <v>-0.5278983273</v>
      </c>
      <c r="C6200" s="41" t="n">
        <v>4.538853357</v>
      </c>
      <c r="D6200" s="42" t="n">
        <f aca="false">$B$5*A6200</f>
        <v>0.428544339782068</v>
      </c>
      <c r="E6200" s="42" t="n">
        <f aca="false">$D$5*A6200+$F$5*B6200</f>
        <v>-0.512419172102661</v>
      </c>
      <c r="F6200" s="43" t="n">
        <f aca="false">Inputs!$B$5*D6200+Inputs!$B$6*E6200</f>
        <v>68475.3925833399</v>
      </c>
      <c r="G6200" s="43" t="n">
        <f aca="false">F6200*SQRT(($B$6-2)/C6200)</f>
        <v>45454.4547826777</v>
      </c>
    </row>
    <row r="6201" customFormat="false" ht="15" hidden="false" customHeight="false" outlineLevel="0" collapsed="false">
      <c r="A6201" s="41" t="n">
        <v>-0.4330662059</v>
      </c>
      <c r="B6201" s="41" t="n">
        <v>0.599900434</v>
      </c>
      <c r="C6201" s="41" t="n">
        <v>7.0862243984</v>
      </c>
      <c r="D6201" s="42" t="n">
        <f aca="false">$B$5*A6201</f>
        <v>-1.10647464501394</v>
      </c>
      <c r="E6201" s="42" t="n">
        <f aca="false">$D$5*A6201+$F$5*B6201</f>
        <v>0.0053556183326724</v>
      </c>
      <c r="F6201" s="43" t="n">
        <f aca="false">Inputs!$B$5*D6201+Inputs!$B$6*E6201</f>
        <v>-110915.245418027</v>
      </c>
      <c r="G6201" s="43" t="n">
        <f aca="false">F6201*SQRT(($B$6-2)/C6201)</f>
        <v>-58924.8915441678</v>
      </c>
    </row>
    <row r="6202" customFormat="false" ht="15" hidden="false" customHeight="false" outlineLevel="0" collapsed="false">
      <c r="A6202" s="41" t="n">
        <v>1.1845392455</v>
      </c>
      <c r="B6202" s="41" t="n">
        <v>0.3982602543</v>
      </c>
      <c r="C6202" s="41" t="n">
        <v>6.7049322093</v>
      </c>
      <c r="D6202" s="42" t="n">
        <f aca="false">$B$5*A6202</f>
        <v>3.02647175723598</v>
      </c>
      <c r="E6202" s="42" t="n">
        <f aca="false">$D$5*A6202+$F$5*B6202</f>
        <v>3.5064088108953</v>
      </c>
      <c r="F6202" s="43" t="n">
        <f aca="false">Inputs!$B$5*D6202+Inputs!$B$6*E6202</f>
        <v>127326.735178833</v>
      </c>
      <c r="G6202" s="43" t="n">
        <f aca="false">F6202*SQRT(($B$6-2)/C6202)</f>
        <v>69540.4354067741</v>
      </c>
    </row>
    <row r="6203" customFormat="false" ht="15" hidden="false" customHeight="false" outlineLevel="0" collapsed="false">
      <c r="A6203" s="41" t="n">
        <v>1.7943158652</v>
      </c>
      <c r="B6203" s="41" t="n">
        <v>-0.705515572</v>
      </c>
      <c r="C6203" s="41" t="n">
        <v>5.9892864923</v>
      </c>
      <c r="D6203" s="42" t="n">
        <f aca="false">$B$5*A6203</f>
        <v>4.5844376285701</v>
      </c>
      <c r="E6203" s="42" t="n">
        <f aca="false">$D$5*A6203+$F$5*B6203</f>
        <v>3.05148715173904</v>
      </c>
      <c r="F6203" s="43" t="n">
        <f aca="false">Inputs!$B$5*D6203+Inputs!$B$6*E6203</f>
        <v>305869.405270058</v>
      </c>
      <c r="G6203" s="43" t="n">
        <f aca="false">F6203*SQRT(($B$6-2)/C6203)</f>
        <v>176751.656494341</v>
      </c>
    </row>
    <row r="6204" customFormat="false" ht="15" hidden="false" customHeight="false" outlineLevel="0" collapsed="false">
      <c r="A6204" s="41" t="n">
        <v>-1.8379746392</v>
      </c>
      <c r="B6204" s="41" t="n">
        <v>0.7146278896</v>
      </c>
      <c r="C6204" s="41" t="n">
        <v>6.8198109272</v>
      </c>
      <c r="D6204" s="42" t="n">
        <f aca="false">$B$5*A6204</f>
        <v>-4.6959848373</v>
      </c>
      <c r="E6204" s="42" t="n">
        <f aca="false">$D$5*A6204+$F$5*B6204</f>
        <v>-3.13964239573738</v>
      </c>
      <c r="F6204" s="43" t="n">
        <f aca="false">Inputs!$B$5*D6204+Inputs!$B$6*E6204</f>
        <v>-312616.363943131</v>
      </c>
      <c r="G6204" s="43" t="n">
        <f aca="false">F6204*SQRT(($B$6-2)/C6204)</f>
        <v>-169293.599147296</v>
      </c>
    </row>
    <row r="6205" customFormat="false" ht="15" hidden="false" customHeight="false" outlineLevel="0" collapsed="false">
      <c r="A6205" s="41" t="n">
        <v>-0.7718335526</v>
      </c>
      <c r="B6205" s="41" t="n">
        <v>-0.2736922418</v>
      </c>
      <c r="C6205" s="41" t="n">
        <v>4.1125681998</v>
      </c>
      <c r="D6205" s="42" t="n">
        <f aca="false">$B$5*A6205</f>
        <v>-1.97201777577661</v>
      </c>
      <c r="E6205" s="42" t="n">
        <f aca="false">$D$5*A6205+$F$5*B6205</f>
        <v>-2.30924225702649</v>
      </c>
      <c r="F6205" s="43" t="n">
        <f aca="false">Inputs!$B$5*D6205+Inputs!$B$6*E6205</f>
        <v>-81739.664726336</v>
      </c>
      <c r="G6205" s="43" t="n">
        <f aca="false">F6205*SQRT(($B$6-2)/C6205)</f>
        <v>-57002.1574405837</v>
      </c>
    </row>
    <row r="6206" customFormat="false" ht="15" hidden="false" customHeight="false" outlineLevel="0" collapsed="false">
      <c r="A6206" s="41" t="n">
        <v>-1.7697965101</v>
      </c>
      <c r="B6206" s="41" t="n">
        <v>-0.8992102473</v>
      </c>
      <c r="C6206" s="41" t="n">
        <v>10.9172608358</v>
      </c>
      <c r="D6206" s="42" t="n">
        <f aca="false">$B$5*A6206</f>
        <v>-4.52179121478711</v>
      </c>
      <c r="E6206" s="42" t="n">
        <f aca="false">$D$5*A6206+$F$5*B6206</f>
        <v>-5.76409244412754</v>
      </c>
      <c r="F6206" s="43" t="n">
        <f aca="false">Inputs!$B$5*D6206+Inputs!$B$6*E6206</f>
        <v>-163974.499272334</v>
      </c>
      <c r="G6206" s="43" t="n">
        <f aca="false">F6206*SQRT(($B$6-2)/C6206)</f>
        <v>-70183.4103955782</v>
      </c>
    </row>
    <row r="6207" customFormat="false" ht="15" hidden="false" customHeight="false" outlineLevel="0" collapsed="false">
      <c r="A6207" s="41" t="n">
        <v>-1.5022274166</v>
      </c>
      <c r="B6207" s="41" t="n">
        <v>-0.4343032634</v>
      </c>
      <c r="C6207" s="41" t="n">
        <v>0.9582766934</v>
      </c>
      <c r="D6207" s="42" t="n">
        <f aca="false">$B$5*A6207</f>
        <v>-3.83815805728445</v>
      </c>
      <c r="E6207" s="42" t="n">
        <f aca="false">$D$5*A6207+$F$5*B6207</f>
        <v>-4.32461277692948</v>
      </c>
      <c r="F6207" s="43" t="n">
        <f aca="false">Inputs!$B$5*D6207+Inputs!$B$6*E6207</f>
        <v>-167585.16688197</v>
      </c>
      <c r="G6207" s="43" t="n">
        <f aca="false">F6207*SQRT(($B$6-2)/C6207)</f>
        <v>-242105.7539934</v>
      </c>
    </row>
    <row r="6208" customFormat="false" ht="15" hidden="false" customHeight="false" outlineLevel="0" collapsed="false">
      <c r="A6208" s="41" t="n">
        <v>-0.3945514939</v>
      </c>
      <c r="B6208" s="41" t="n">
        <v>0.0899604115</v>
      </c>
      <c r="C6208" s="41" t="n">
        <v>5.1280491882</v>
      </c>
      <c r="D6208" s="42" t="n">
        <f aca="false">$B$5*A6208</f>
        <v>-1.00807040171943</v>
      </c>
      <c r="E6208" s="42" t="n">
        <f aca="false">$D$5*A6208+$F$5*B6208</f>
        <v>-0.783531297671349</v>
      </c>
      <c r="F6208" s="43" t="n">
        <f aca="false">Inputs!$B$5*D6208+Inputs!$B$6*E6208</f>
        <v>-61630.4752883753</v>
      </c>
      <c r="G6208" s="43" t="n">
        <f aca="false">F6208*SQRT(($B$6-2)/C6208)</f>
        <v>-38488.8046756522</v>
      </c>
    </row>
    <row r="6209" customFormat="false" ht="15" hidden="false" customHeight="false" outlineLevel="0" collapsed="false">
      <c r="A6209" s="41" t="n">
        <v>1.2397229644</v>
      </c>
      <c r="B6209" s="41" t="n">
        <v>0.6769062649</v>
      </c>
      <c r="C6209" s="41" t="n">
        <v>1.7947640631</v>
      </c>
      <c r="D6209" s="42" t="n">
        <f aca="false">$B$5*A6209</f>
        <v>3.16746494707293</v>
      </c>
      <c r="E6209" s="42" t="n">
        <f aca="false">$D$5*A6209+$F$5*B6209</f>
        <v>4.11887374251749</v>
      </c>
      <c r="F6209" s="43" t="n">
        <f aca="false">Inputs!$B$5*D6209+Inputs!$B$6*E6209</f>
        <v>110802.807581418</v>
      </c>
      <c r="G6209" s="43" t="n">
        <f aca="false">F6209*SQRT(($B$6-2)/C6209)</f>
        <v>116966.657714968</v>
      </c>
    </row>
    <row r="6210" customFormat="false" ht="15" hidden="false" customHeight="false" outlineLevel="0" collapsed="false">
      <c r="A6210" s="41" t="n">
        <v>-1.6221696362</v>
      </c>
      <c r="B6210" s="41" t="n">
        <v>0.6080154356</v>
      </c>
      <c r="C6210" s="41" t="n">
        <v>3.8076089072</v>
      </c>
      <c r="D6210" s="42" t="n">
        <f aca="false">$B$5*A6210</f>
        <v>-4.14460779417465</v>
      </c>
      <c r="E6210" s="42" t="n">
        <f aca="false">$D$5*A6210+$F$5*B6210</f>
        <v>-2.81020789163953</v>
      </c>
      <c r="F6210" s="43" t="n">
        <f aca="false">Inputs!$B$5*D6210+Inputs!$B$6*E6210</f>
        <v>-273950.384835489</v>
      </c>
      <c r="G6210" s="43" t="n">
        <f aca="false">F6210*SQRT(($B$6-2)/C6210)</f>
        <v>-198545.81879839</v>
      </c>
    </row>
    <row r="6211" customFormat="false" ht="15" hidden="false" customHeight="false" outlineLevel="0" collapsed="false">
      <c r="A6211" s="41" t="n">
        <v>0.1117546974</v>
      </c>
      <c r="B6211" s="41" t="n">
        <v>-0.097826432</v>
      </c>
      <c r="C6211" s="41" t="n">
        <v>1.0306317207</v>
      </c>
      <c r="D6211" s="42" t="n">
        <f aca="false">$B$5*A6211</f>
        <v>0.285530797484711</v>
      </c>
      <c r="E6211" s="42" t="n">
        <f aca="false">$D$5*A6211+$F$5*B6211</f>
        <v>0.0970088777983847</v>
      </c>
      <c r="F6211" s="43" t="n">
        <f aca="false">Inputs!$B$5*D6211+Inputs!$B$6*E6211</f>
        <v>23702.6358585519</v>
      </c>
      <c r="G6211" s="43" t="n">
        <f aca="false">F6211*SQRT(($B$6-2)/C6211)</f>
        <v>33018.6938785491</v>
      </c>
    </row>
    <row r="6212" customFormat="false" ht="15" hidden="false" customHeight="false" outlineLevel="0" collapsed="false">
      <c r="A6212" s="41" t="n">
        <v>-0.0226995299</v>
      </c>
      <c r="B6212" s="41" t="n">
        <v>0.2045524281</v>
      </c>
      <c r="C6212" s="41" t="n">
        <v>2.3097229482</v>
      </c>
      <c r="D6212" s="42" t="n">
        <f aca="false">$B$5*A6212</f>
        <v>-0.0579968003642507</v>
      </c>
      <c r="E6212" s="42" t="n">
        <f aca="false">$D$5*A6212+$F$5*B6212</f>
        <v>0.299194225762971</v>
      </c>
      <c r="F6212" s="43" t="n">
        <f aca="false">Inputs!$B$5*D6212+Inputs!$B$6*E6212</f>
        <v>-20759.3913245736</v>
      </c>
      <c r="G6212" s="43" t="n">
        <f aca="false">F6212*SQRT(($B$6-2)/C6212)</f>
        <v>-19317.44430673</v>
      </c>
    </row>
    <row r="6213" customFormat="false" ht="15" hidden="false" customHeight="false" outlineLevel="0" collapsed="false">
      <c r="A6213" s="41" t="n">
        <v>-0.691886791</v>
      </c>
      <c r="B6213" s="41" t="n">
        <v>-0.1823508575</v>
      </c>
      <c r="C6213" s="41" t="n">
        <v>2.5795878685</v>
      </c>
      <c r="D6213" s="42" t="n">
        <f aca="false">$B$5*A6213</f>
        <v>-1.76775555569056</v>
      </c>
      <c r="E6213" s="42" t="n">
        <f aca="false">$D$5*A6213+$F$5*B6213</f>
        <v>-1.96127869682599</v>
      </c>
      <c r="F6213" s="43" t="n">
        <f aca="false">Inputs!$B$5*D6213+Inputs!$B$6*E6213</f>
        <v>-78711.6207277567</v>
      </c>
      <c r="G6213" s="43" t="n">
        <f aca="false">F6213*SQRT(($B$6-2)/C6213)</f>
        <v>-69307.2536304355</v>
      </c>
    </row>
    <row r="6214" customFormat="false" ht="15" hidden="false" customHeight="false" outlineLevel="0" collapsed="false">
      <c r="A6214" s="41" t="n">
        <v>1.1839391239</v>
      </c>
      <c r="B6214" s="41" t="n">
        <v>-0.7039057844</v>
      </c>
      <c r="C6214" s="41" t="n">
        <v>4.6862834217</v>
      </c>
      <c r="D6214" s="42" t="n">
        <f aca="false">$B$5*A6214</f>
        <v>3.02493845972793</v>
      </c>
      <c r="E6214" s="42" t="n">
        <f aca="false">$D$5*A6214+$F$5*B6214</f>
        <v>1.60182178227278</v>
      </c>
      <c r="F6214" s="43" t="n">
        <f aca="false">Inputs!$B$5*D6214+Inputs!$B$6*E6214</f>
        <v>222402.756859154</v>
      </c>
      <c r="G6214" s="43" t="n">
        <f aca="false">F6214*SQRT(($B$6-2)/C6214)</f>
        <v>145291.727943117</v>
      </c>
    </row>
    <row r="6215" customFormat="false" ht="15" hidden="false" customHeight="false" outlineLevel="0" collapsed="false">
      <c r="A6215" s="41" t="n">
        <v>-1.0298879762</v>
      </c>
      <c r="B6215" s="41" t="n">
        <v>-0.0617073479</v>
      </c>
      <c r="C6215" s="41" t="n">
        <v>2.1428747545</v>
      </c>
      <c r="D6215" s="42" t="n">
        <f aca="false">$B$5*A6215</f>
        <v>-2.63134116064728</v>
      </c>
      <c r="E6215" s="42" t="n">
        <f aca="false">$D$5*A6215+$F$5*B6215</f>
        <v>-2.55726170205545</v>
      </c>
      <c r="F6215" s="43" t="n">
        <f aca="false">Inputs!$B$5*D6215+Inputs!$B$6*E6215</f>
        <v>-135271.030961955</v>
      </c>
      <c r="G6215" s="43" t="n">
        <f aca="false">F6215*SQRT(($B$6-2)/C6215)</f>
        <v>-130683.694472717</v>
      </c>
    </row>
    <row r="6216" customFormat="false" ht="15" hidden="false" customHeight="false" outlineLevel="0" collapsed="false">
      <c r="A6216" s="41" t="n">
        <v>-1.1305664568</v>
      </c>
      <c r="B6216" s="41" t="n">
        <v>-1.7227831215</v>
      </c>
      <c r="C6216" s="41" t="n">
        <v>2.759492989</v>
      </c>
      <c r="D6216" s="42" t="n">
        <f aca="false">$B$5*A6216</f>
        <v>-2.88857246746541</v>
      </c>
      <c r="E6216" s="42" t="n">
        <f aca="false">$D$5*A6216+$F$5*B6216</f>
        <v>-5.66508820529957</v>
      </c>
      <c r="F6216" s="43" t="n">
        <f aca="false">Inputs!$B$5*D6216+Inputs!$B$6*E6216</f>
        <v>-5602.83648156247</v>
      </c>
      <c r="G6216" s="43" t="n">
        <f aca="false">F6216*SQRT(($B$6-2)/C6216)</f>
        <v>-4769.88927929178</v>
      </c>
    </row>
    <row r="6217" customFormat="false" ht="15" hidden="false" customHeight="false" outlineLevel="0" collapsed="false">
      <c r="A6217" s="41" t="n">
        <v>-0.3444671771</v>
      </c>
      <c r="B6217" s="41" t="n">
        <v>1.4486218846</v>
      </c>
      <c r="C6217" s="41" t="n">
        <v>5.8743440481</v>
      </c>
      <c r="D6217" s="42" t="n">
        <f aca="false">$B$5*A6217</f>
        <v>-0.880106072254196</v>
      </c>
      <c r="E6217" s="42" t="n">
        <f aca="false">$D$5*A6217+$F$5*B6217</f>
        <v>1.68170976294631</v>
      </c>
      <c r="F6217" s="43" t="n">
        <f aca="false">Inputs!$B$5*D6217+Inputs!$B$6*E6217</f>
        <v>-172096.095372735</v>
      </c>
      <c r="G6217" s="43" t="n">
        <f aca="false">F6217*SQRT(($B$6-2)/C6217)</f>
        <v>-100416.787946781</v>
      </c>
    </row>
    <row r="6218" customFormat="false" ht="15" hidden="false" customHeight="false" outlineLevel="0" collapsed="false">
      <c r="A6218" s="41" t="n">
        <v>-0.0386040959</v>
      </c>
      <c r="B6218" s="41" t="n">
        <v>0.1785770944</v>
      </c>
      <c r="C6218" s="41" t="n">
        <v>7.7797471406</v>
      </c>
      <c r="D6218" s="42" t="n">
        <f aca="false">$B$5*A6218</f>
        <v>-0.0986326171959485</v>
      </c>
      <c r="E6218" s="42" t="n">
        <f aca="false">$D$5*A6218+$F$5*B6218</f>
        <v>0.216495153318574</v>
      </c>
      <c r="F6218" s="43" t="n">
        <f aca="false">Inputs!$B$5*D6218+Inputs!$B$6*E6218</f>
        <v>-20688.0193855235</v>
      </c>
      <c r="G6218" s="43" t="n">
        <f aca="false">F6218*SQRT(($B$6-2)/C6218)</f>
        <v>-10489.4126678718</v>
      </c>
    </row>
    <row r="6219" customFormat="false" ht="15" hidden="false" customHeight="false" outlineLevel="0" collapsed="false">
      <c r="A6219" s="41" t="n">
        <v>-2.1301483582</v>
      </c>
      <c r="B6219" s="41" t="n">
        <v>0.4381254924</v>
      </c>
      <c r="C6219" s="41" t="n">
        <v>2.4862911279</v>
      </c>
      <c r="D6219" s="42" t="n">
        <f aca="false">$B$5*A6219</f>
        <v>-5.44248227258494</v>
      </c>
      <c r="E6219" s="42" t="n">
        <f aca="false">$D$5*A6219+$F$5*B6219</f>
        <v>-4.31234437346126</v>
      </c>
      <c r="F6219" s="43" t="n">
        <f aca="false">Inputs!$B$5*D6219+Inputs!$B$6*E6219</f>
        <v>-328631.008585431</v>
      </c>
      <c r="G6219" s="43" t="n">
        <f aca="false">F6219*SQRT(($B$6-2)/C6219)</f>
        <v>-294745.74713243</v>
      </c>
    </row>
    <row r="6220" customFormat="false" ht="15" hidden="false" customHeight="false" outlineLevel="0" collapsed="false">
      <c r="A6220" s="41" t="n">
        <v>0.0933658613</v>
      </c>
      <c r="B6220" s="41" t="n">
        <v>-0.664914828</v>
      </c>
      <c r="C6220" s="41" t="n">
        <v>8.638816174</v>
      </c>
      <c r="D6220" s="42" t="n">
        <f aca="false">$B$5*A6220</f>
        <v>0.2385477251074</v>
      </c>
      <c r="E6220" s="42" t="n">
        <f aca="false">$D$5*A6220+$F$5*B6220</f>
        <v>-0.925965659746239</v>
      </c>
      <c r="F6220" s="43" t="n">
        <f aca="false">Inputs!$B$5*D6220+Inputs!$B$6*E6220</f>
        <v>70153.055498052</v>
      </c>
      <c r="G6220" s="43" t="n">
        <f aca="false">F6220*SQRT(($B$6-2)/C6220)</f>
        <v>33754.7171260996</v>
      </c>
    </row>
    <row r="6221" customFormat="false" ht="15" hidden="false" customHeight="false" outlineLevel="0" collapsed="false">
      <c r="A6221" s="41" t="n">
        <v>0.1800504714</v>
      </c>
      <c r="B6221" s="41" t="n">
        <v>0.1701216172</v>
      </c>
      <c r="C6221" s="41" t="n">
        <v>5.5900814238</v>
      </c>
      <c r="D6221" s="42" t="n">
        <f aca="false">$B$5*A6221</f>
        <v>0.460025000133374</v>
      </c>
      <c r="E6221" s="42" t="n">
        <f aca="false">$D$5*A6221+$F$5*B6221</f>
        <v>0.722202451605832</v>
      </c>
      <c r="F6221" s="43" t="n">
        <f aca="false">Inputs!$B$5*D6221+Inputs!$B$6*E6221</f>
        <v>9892.37743304578</v>
      </c>
      <c r="G6221" s="43" t="n">
        <f aca="false">F6221*SQRT(($B$6-2)/C6221)</f>
        <v>5917.06866352349</v>
      </c>
    </row>
    <row r="6222" customFormat="false" ht="15" hidden="false" customHeight="false" outlineLevel="0" collapsed="false">
      <c r="A6222" s="41" t="n">
        <v>-1.0594879284</v>
      </c>
      <c r="B6222" s="41" t="n">
        <v>0.3318537268</v>
      </c>
      <c r="C6222" s="41" t="n">
        <v>8.5571504333</v>
      </c>
      <c r="D6222" s="42" t="n">
        <f aca="false">$B$5*A6222</f>
        <v>-2.70696838843999</v>
      </c>
      <c r="E6222" s="42" t="n">
        <f aca="false">$D$5*A6222+$F$5*B6222</f>
        <v>-1.94811802344244</v>
      </c>
      <c r="F6222" s="43" t="n">
        <f aca="false">Inputs!$B$5*D6222+Inputs!$B$6*E6222</f>
        <v>-173290.937671877</v>
      </c>
      <c r="G6222" s="43" t="n">
        <f aca="false">F6222*SQRT(($B$6-2)/C6222)</f>
        <v>-83777.281943047</v>
      </c>
    </row>
    <row r="6223" customFormat="false" ht="15" hidden="false" customHeight="false" outlineLevel="0" collapsed="false">
      <c r="A6223" s="41" t="n">
        <v>1.1971354225</v>
      </c>
      <c r="B6223" s="41" t="n">
        <v>-0.2279414755</v>
      </c>
      <c r="C6223" s="41" t="n">
        <v>3.619224163</v>
      </c>
      <c r="D6223" s="42" t="n">
        <f aca="false">$B$5*A6223</f>
        <v>3.05865471283198</v>
      </c>
      <c r="E6223" s="42" t="n">
        <f aca="false">$D$5*A6223+$F$5*B6223</f>
        <v>2.45509221772638</v>
      </c>
      <c r="F6223" s="43" t="n">
        <f aca="false">Inputs!$B$5*D6223+Inputs!$B$6*E6223</f>
        <v>183110.860396879</v>
      </c>
      <c r="G6223" s="43" t="n">
        <f aca="false">F6223*SQRT(($B$6-2)/C6223)</f>
        <v>136119.818002289</v>
      </c>
    </row>
    <row r="6224" customFormat="false" ht="15" hidden="false" customHeight="false" outlineLevel="0" collapsed="false">
      <c r="A6224" s="41" t="n">
        <v>-0.8675942024</v>
      </c>
      <c r="B6224" s="41" t="n">
        <v>-0.1775800698</v>
      </c>
      <c r="C6224" s="41" t="n">
        <v>2.7169806873</v>
      </c>
      <c r="D6224" s="42" t="n">
        <f aca="false">$B$5*A6224</f>
        <v>-2.21668413290683</v>
      </c>
      <c r="E6224" s="42" t="n">
        <f aca="false">$D$5*A6224+$F$5*B6224</f>
        <v>-2.37115198269288</v>
      </c>
      <c r="F6224" s="43" t="n">
        <f aca="false">Inputs!$B$5*D6224+Inputs!$B$6*E6224</f>
        <v>-103110.814156038</v>
      </c>
      <c r="G6224" s="43" t="n">
        <f aca="false">F6224*SQRT(($B$6-2)/C6224)</f>
        <v>-88465.9077482452</v>
      </c>
    </row>
    <row r="6225" customFormat="false" ht="15" hidden="false" customHeight="false" outlineLevel="0" collapsed="false">
      <c r="A6225" s="41" t="n">
        <v>0.8546131951</v>
      </c>
      <c r="B6225" s="41" t="n">
        <v>-1.2263188393</v>
      </c>
      <c r="C6225" s="41" t="n">
        <v>3.1981828249</v>
      </c>
      <c r="D6225" s="42" t="n">
        <f aca="false">$B$5*A6225</f>
        <v>2.18351794434602</v>
      </c>
      <c r="E6225" s="42" t="n">
        <f aca="false">$D$5*A6225+$F$5*B6225</f>
        <v>-0.083911981728384</v>
      </c>
      <c r="F6225" s="43" t="n">
        <f aca="false">Inputs!$B$5*D6225+Inputs!$B$6*E6225</f>
        <v>222547.393521022</v>
      </c>
      <c r="G6225" s="43" t="n">
        <f aca="false">F6225*SQRT(($B$6-2)/C6225)</f>
        <v>175989.139042503</v>
      </c>
    </row>
    <row r="6226" customFormat="false" ht="15" hidden="false" customHeight="false" outlineLevel="0" collapsed="false">
      <c r="A6226" s="41" t="n">
        <v>0.5785582588</v>
      </c>
      <c r="B6226" s="41" t="n">
        <v>-0.6780144585</v>
      </c>
      <c r="C6226" s="41" t="n">
        <v>4.5931053986</v>
      </c>
      <c r="D6226" s="42" t="n">
        <f aca="false">$B$5*A6226</f>
        <v>1.47820364485663</v>
      </c>
      <c r="E6226" s="42" t="n">
        <f aca="false">$D$5*A6226+$F$5*B6226</f>
        <v>0.205972548189575</v>
      </c>
      <c r="F6226" s="43" t="n">
        <f aca="false">Inputs!$B$5*D6226+Inputs!$B$6*E6226</f>
        <v>137521.737076184</v>
      </c>
      <c r="G6226" s="43" t="n">
        <f aca="false">F6226*SQRT(($B$6-2)/C6226)</f>
        <v>90747.1807320513</v>
      </c>
    </row>
    <row r="6227" customFormat="false" ht="15" hidden="false" customHeight="false" outlineLevel="0" collapsed="false">
      <c r="A6227" s="41" t="n">
        <v>0.2420630814</v>
      </c>
      <c r="B6227" s="41" t="n">
        <v>-0.564331275</v>
      </c>
      <c r="C6227" s="41" t="n">
        <v>3.5586992488</v>
      </c>
      <c r="D6227" s="42" t="n">
        <f aca="false">$B$5*A6227</f>
        <v>0.618465856753763</v>
      </c>
      <c r="E6227" s="42" t="n">
        <f aca="false">$D$5*A6227+$F$5*B6227</f>
        <v>-0.398445483025751</v>
      </c>
      <c r="F6227" s="43" t="n">
        <f aca="false">Inputs!$B$5*D6227+Inputs!$B$6*E6227</f>
        <v>81768.8598266638</v>
      </c>
      <c r="G6227" s="43" t="n">
        <f aca="false">F6227*SQRT(($B$6-2)/C6227)</f>
        <v>61299.5514375623</v>
      </c>
    </row>
    <row r="6228" customFormat="false" ht="15" hidden="false" customHeight="false" outlineLevel="0" collapsed="false">
      <c r="A6228" s="41" t="n">
        <v>-0.5670169551</v>
      </c>
      <c r="B6228" s="41" t="n">
        <v>1.5230949162</v>
      </c>
      <c r="C6228" s="41" t="n">
        <v>3.6398250634</v>
      </c>
      <c r="D6228" s="42" t="n">
        <f aca="false">$B$5*A6228</f>
        <v>-1.44871586737486</v>
      </c>
      <c r="E6228" s="42" t="n">
        <f aca="false">$D$5*A6228+$F$5*B6228</f>
        <v>1.28072890815818</v>
      </c>
      <c r="F6228" s="43" t="n">
        <f aca="false">Inputs!$B$5*D6228+Inputs!$B$6*E6228</f>
        <v>-208908.032145395</v>
      </c>
      <c r="G6228" s="43" t="n">
        <f aca="false">F6228*SQRT(($B$6-2)/C6228)</f>
        <v>-154856.657284685</v>
      </c>
    </row>
    <row r="6229" customFormat="false" ht="15" hidden="false" customHeight="false" outlineLevel="0" collapsed="false">
      <c r="A6229" s="41" t="n">
        <v>-1.4090865905</v>
      </c>
      <c r="B6229" s="41" t="n">
        <v>0.4853661775</v>
      </c>
      <c r="C6229" s="41" t="n">
        <v>5.5543212173</v>
      </c>
      <c r="D6229" s="42" t="n">
        <f aca="false">$B$5*A6229</f>
        <v>-3.60018529217079</v>
      </c>
      <c r="E6229" s="42" t="n">
        <f aca="false">$D$5*A6229+$F$5*B6229</f>
        <v>-2.51494198495391</v>
      </c>
      <c r="F6229" s="43" t="n">
        <f aca="false">Inputs!$B$5*D6229+Inputs!$B$6*E6229</f>
        <v>-234271.429969384</v>
      </c>
      <c r="G6229" s="43" t="n">
        <f aca="false">F6229*SQRT(($B$6-2)/C6229)</f>
        <v>-140578.475774322</v>
      </c>
    </row>
    <row r="6230" customFormat="false" ht="15" hidden="false" customHeight="false" outlineLevel="0" collapsed="false">
      <c r="A6230" s="41" t="n">
        <v>1.7313244109</v>
      </c>
      <c r="B6230" s="41" t="n">
        <v>0.6855219265</v>
      </c>
      <c r="C6230" s="41" t="n">
        <v>2.1673292125</v>
      </c>
      <c r="D6230" s="42" t="n">
        <f aca="false">$B$5*A6230</f>
        <v>4.42349584626073</v>
      </c>
      <c r="E6230" s="42" t="n">
        <f aca="false">$D$5*A6230+$F$5*B6230</f>
        <v>5.30355960348156</v>
      </c>
      <c r="F6230" s="43" t="n">
        <f aca="false">Inputs!$B$5*D6230+Inputs!$B$6*E6230</f>
        <v>177171.604451995</v>
      </c>
      <c r="G6230" s="43" t="n">
        <f aca="false">F6230*SQRT(($B$6-2)/C6230)</f>
        <v>170194.951564664</v>
      </c>
    </row>
    <row r="6231" customFormat="false" ht="15" hidden="false" customHeight="false" outlineLevel="0" collapsed="false">
      <c r="A6231" s="41" t="n">
        <v>-1.331097019</v>
      </c>
      <c r="B6231" s="41" t="n">
        <v>-1.2815805089</v>
      </c>
      <c r="C6231" s="41" t="n">
        <v>3.9205289957</v>
      </c>
      <c r="D6231" s="42" t="n">
        <f aca="false">$B$5*A6231</f>
        <v>-3.40092364980617</v>
      </c>
      <c r="E6231" s="42" t="n">
        <f aca="false">$D$5*A6231+$F$5*B6231</f>
        <v>-5.3804241681682</v>
      </c>
      <c r="F6231" s="43" t="n">
        <f aca="false">Inputs!$B$5*D6231+Inputs!$B$6*E6231</f>
        <v>-71071.1565722065</v>
      </c>
      <c r="G6231" s="43" t="n">
        <f aca="false">F6231*SQRT(($B$6-2)/C6231)</f>
        <v>-50761.6868617538</v>
      </c>
    </row>
    <row r="6232" customFormat="false" ht="15" hidden="false" customHeight="false" outlineLevel="0" collapsed="false">
      <c r="A6232" s="41" t="n">
        <v>-0.7516253766</v>
      </c>
      <c r="B6232" s="41" t="n">
        <v>0.1579079115</v>
      </c>
      <c r="C6232" s="41" t="n">
        <v>1.0179562586</v>
      </c>
      <c r="D6232" s="42" t="n">
        <f aca="false">$B$5*A6232</f>
        <v>-1.92038632991139</v>
      </c>
      <c r="E6232" s="42" t="n">
        <f aca="false">$D$5*A6232+$F$5*B6232</f>
        <v>-1.51589199878038</v>
      </c>
      <c r="F6232" s="43" t="n">
        <f aca="false">Inputs!$B$5*D6232+Inputs!$B$6*E6232</f>
        <v>-116244.03305212</v>
      </c>
      <c r="G6232" s="43" t="n">
        <f aca="false">F6232*SQRT(($B$6-2)/C6232)</f>
        <v>-162937.522573049</v>
      </c>
    </row>
    <row r="6233" customFormat="false" ht="15" hidden="false" customHeight="false" outlineLevel="0" collapsed="false">
      <c r="A6233" s="41" t="n">
        <v>0.2259426941</v>
      </c>
      <c r="B6233" s="41" t="n">
        <v>-1.2716965543</v>
      </c>
      <c r="C6233" s="41" t="n">
        <v>3.3500575794</v>
      </c>
      <c r="D6233" s="42" t="n">
        <f aca="false">$B$5*A6233</f>
        <v>0.577278621240463</v>
      </c>
      <c r="E6233" s="42" t="n">
        <f aca="false">$D$5*A6233+$F$5*B6233</f>
        <v>-1.65824436392759</v>
      </c>
      <c r="F6233" s="43" t="n">
        <f aca="false">Inputs!$B$5*D6233+Inputs!$B$6*E6233</f>
        <v>140640.080320426</v>
      </c>
      <c r="G6233" s="43" t="n">
        <f aca="false">F6233*SQRT(($B$6-2)/C6233)</f>
        <v>108667.072628672</v>
      </c>
    </row>
    <row r="6234" customFormat="false" ht="15" hidden="false" customHeight="false" outlineLevel="0" collapsed="false">
      <c r="A6234" s="41" t="n">
        <v>-0.8727574584</v>
      </c>
      <c r="B6234" s="41" t="n">
        <v>-0.811482487</v>
      </c>
      <c r="C6234" s="41" t="n">
        <v>2.5427391478</v>
      </c>
      <c r="D6234" s="42" t="n">
        <f aca="false">$B$5*A6234</f>
        <v>-2.22987613859068</v>
      </c>
      <c r="E6234" s="42" t="n">
        <f aca="false">$D$5*A6234+$F$5*B6234</f>
        <v>-3.47802582487865</v>
      </c>
      <c r="F6234" s="43" t="n">
        <f aca="false">Inputs!$B$5*D6234+Inputs!$B$6*E6234</f>
        <v>-49086.3226151351</v>
      </c>
      <c r="G6234" s="43" t="n">
        <f aca="false">F6234*SQRT(($B$6-2)/C6234)</f>
        <v>-43533.6008022165</v>
      </c>
    </row>
    <row r="6235" customFormat="false" ht="15" hidden="false" customHeight="false" outlineLevel="0" collapsed="false">
      <c r="A6235" s="41" t="n">
        <v>-0.1807468081</v>
      </c>
      <c r="B6235" s="41" t="n">
        <v>1.9846954573</v>
      </c>
      <c r="C6235" s="41" t="n">
        <v>2.6216345247</v>
      </c>
      <c r="D6235" s="42" t="n">
        <f aca="false">$B$5*A6235</f>
        <v>-0.46180412510883</v>
      </c>
      <c r="E6235" s="42" t="n">
        <f aca="false">$D$5*A6235+$F$5*B6235</f>
        <v>2.99695877541449</v>
      </c>
      <c r="F6235" s="43" t="n">
        <f aca="false">Inputs!$B$5*D6235+Inputs!$B$6*E6235</f>
        <v>-196028.351281608</v>
      </c>
      <c r="G6235" s="43" t="n">
        <f aca="false">F6235*SQRT(($B$6-2)/C6235)</f>
        <v>-171217.365853894</v>
      </c>
    </row>
    <row r="6236" customFormat="false" ht="15" hidden="false" customHeight="false" outlineLevel="0" collapsed="false">
      <c r="A6236" s="41" t="n">
        <v>-0.9331870656</v>
      </c>
      <c r="B6236" s="41" t="n">
        <v>-0.9769578331</v>
      </c>
      <c r="C6236" s="41" t="n">
        <v>1.2523423712</v>
      </c>
      <c r="D6236" s="42" t="n">
        <f aca="false">$B$5*A6236</f>
        <v>-2.38427245782319</v>
      </c>
      <c r="E6236" s="42" t="n">
        <f aca="false">$D$5*A6236+$F$5*B6236</f>
        <v>-3.90755700224415</v>
      </c>
      <c r="F6236" s="43" t="n">
        <f aca="false">Inputs!$B$5*D6236+Inputs!$B$6*E6236</f>
        <v>-43049.3956701118</v>
      </c>
      <c r="G6236" s="43" t="n">
        <f aca="false">F6236*SQRT(($B$6-2)/C6236)</f>
        <v>-54402.7082067473</v>
      </c>
    </row>
    <row r="6237" customFormat="false" ht="15" hidden="false" customHeight="false" outlineLevel="0" collapsed="false">
      <c r="A6237" s="41" t="n">
        <v>-1.1331402951</v>
      </c>
      <c r="B6237" s="41" t="n">
        <v>0.6355445712</v>
      </c>
      <c r="C6237" s="41" t="n">
        <v>2.0651565138</v>
      </c>
      <c r="D6237" s="42" t="n">
        <f aca="false">$B$5*A6237</f>
        <v>-2.89514856779491</v>
      </c>
      <c r="E6237" s="42" t="n">
        <f aca="false">$D$5*A6237+$F$5*B6237</f>
        <v>-1.59898384688547</v>
      </c>
      <c r="F6237" s="43" t="n">
        <f aca="false">Inputs!$B$5*D6237+Inputs!$B$6*E6237</f>
        <v>-209565.664435218</v>
      </c>
      <c r="G6237" s="43" t="n">
        <f aca="false">F6237*SQRT(($B$6-2)/C6237)</f>
        <v>-206233.22859718</v>
      </c>
    </row>
    <row r="6238" customFormat="false" ht="15" hidden="false" customHeight="false" outlineLevel="0" collapsed="false">
      <c r="A6238" s="41" t="n">
        <v>-0.0413415964</v>
      </c>
      <c r="B6238" s="41" t="n">
        <v>-0.8962265482</v>
      </c>
      <c r="C6238" s="41" t="n">
        <v>4.6856448887</v>
      </c>
      <c r="D6238" s="42" t="n">
        <f aca="false">$B$5*A6238</f>
        <v>-0.10562687085208</v>
      </c>
      <c r="E6238" s="42" t="n">
        <f aca="false">$D$5*A6238+$F$5*B6238</f>
        <v>-1.6459300930787</v>
      </c>
      <c r="F6238" s="43" t="n">
        <f aca="false">Inputs!$B$5*D6238+Inputs!$B$6*E6238</f>
        <v>71733.8175687271</v>
      </c>
      <c r="G6238" s="43" t="n">
        <f aca="false">F6238*SQRT(($B$6-2)/C6238)</f>
        <v>46865.6080411545</v>
      </c>
    </row>
    <row r="6239" customFormat="false" ht="15" hidden="false" customHeight="false" outlineLevel="0" collapsed="false">
      <c r="A6239" s="41" t="n">
        <v>-0.3627955838</v>
      </c>
      <c r="B6239" s="41" t="n">
        <v>-0.791510301</v>
      </c>
      <c r="C6239" s="41" t="n">
        <v>1.5192038243</v>
      </c>
      <c r="D6239" s="42" t="n">
        <f aca="false">$B$5*A6239</f>
        <v>-0.926934748841665</v>
      </c>
      <c r="E6239" s="42" t="n">
        <f aca="false">$D$5*A6239+$F$5*B6239</f>
        <v>-2.23003989837024</v>
      </c>
      <c r="F6239" s="43" t="n">
        <f aca="false">Inputs!$B$5*D6239+Inputs!$B$6*E6239</f>
        <v>18808.5200343454</v>
      </c>
      <c r="G6239" s="43" t="n">
        <f aca="false">F6239*SQRT(($B$6-2)/C6239)</f>
        <v>21580.5048058857</v>
      </c>
    </row>
    <row r="6240" customFormat="false" ht="15" hidden="false" customHeight="false" outlineLevel="0" collapsed="false">
      <c r="A6240" s="41" t="n">
        <v>0.2958912812</v>
      </c>
      <c r="B6240" s="41" t="n">
        <v>2.6843766068</v>
      </c>
      <c r="C6240" s="41" t="n">
        <v>0.5286071495</v>
      </c>
      <c r="D6240" s="42" t="n">
        <f aca="false">$B$5*A6240</f>
        <v>0.755995725060313</v>
      </c>
      <c r="E6240" s="42" t="n">
        <f aca="false">$D$5*A6240+$F$5*B6240</f>
        <v>5.33933144456893</v>
      </c>
      <c r="F6240" s="43" t="n">
        <f aca="false">Inputs!$B$5*D6240+Inputs!$B$6*E6240</f>
        <v>-191366.999722415</v>
      </c>
      <c r="G6240" s="43" t="n">
        <f aca="false">F6240*SQRT(($B$6-2)/C6240)</f>
        <v>-372233.563069601</v>
      </c>
    </row>
    <row r="6241" customFormat="false" ht="15" hidden="false" customHeight="false" outlineLevel="0" collapsed="false">
      <c r="A6241" s="41" t="n">
        <v>0.5508644057</v>
      </c>
      <c r="B6241" s="41" t="n">
        <v>-0.0929885151</v>
      </c>
      <c r="C6241" s="41" t="n">
        <v>5.1876612616</v>
      </c>
      <c r="D6241" s="42" t="n">
        <f aca="false">$B$5*A6241</f>
        <v>1.4074464584024</v>
      </c>
      <c r="E6241" s="42" t="n">
        <f aca="false">$D$5*A6241+$F$5*B6241</f>
        <v>1.15026283838816</v>
      </c>
      <c r="F6241" s="43" t="n">
        <f aca="false">Inputs!$B$5*D6241+Inputs!$B$6*E6241</f>
        <v>83231.5039208324</v>
      </c>
      <c r="G6241" s="43" t="n">
        <f aca="false">F6241*SQRT(($B$6-2)/C6241)</f>
        <v>51679.3371582725</v>
      </c>
    </row>
    <row r="6242" customFormat="false" ht="15" hidden="false" customHeight="false" outlineLevel="0" collapsed="false">
      <c r="A6242" s="41" t="n">
        <v>-0.6649754875</v>
      </c>
      <c r="B6242" s="41" t="n">
        <v>-1.3434000819</v>
      </c>
      <c r="C6242" s="41" t="n">
        <v>12.7378845556</v>
      </c>
      <c r="D6242" s="42" t="n">
        <f aca="false">$B$5*A6242</f>
        <v>-1.69899776627787</v>
      </c>
      <c r="E6242" s="42" t="n">
        <f aca="false">$D$5*A6242+$F$5*B6242</f>
        <v>-3.90207608184749</v>
      </c>
      <c r="F6242" s="43" t="n">
        <f aca="false">Inputs!$B$5*D6242+Inputs!$B$6*E6242</f>
        <v>25204.0274645872</v>
      </c>
      <c r="G6242" s="43" t="n">
        <f aca="false">F6242*SQRT(($B$6-2)/C6242)</f>
        <v>9987.02846630676</v>
      </c>
    </row>
    <row r="6243" customFormat="false" ht="15" hidden="false" customHeight="false" outlineLevel="0" collapsed="false">
      <c r="A6243" s="41" t="n">
        <v>0.7336897314</v>
      </c>
      <c r="B6243" s="41" t="n">
        <v>0.6793541784</v>
      </c>
      <c r="C6243" s="41" t="n">
        <v>1.9616346981</v>
      </c>
      <c r="D6243" s="42" t="n">
        <f aca="false">$B$5*A6243</f>
        <v>1.87456115033054</v>
      </c>
      <c r="E6243" s="42" t="n">
        <f aca="false">$D$5*A6243+$F$5*B6243</f>
        <v>2.91895014399183</v>
      </c>
      <c r="F6243" s="43" t="n">
        <f aca="false">Inputs!$B$5*D6243+Inputs!$B$6*E6243</f>
        <v>41508.6078334625</v>
      </c>
      <c r="G6243" s="43" t="n">
        <f aca="false">F6243*SQRT(($B$6-2)/C6243)</f>
        <v>41912.5513114971</v>
      </c>
    </row>
    <row r="6244" customFormat="false" ht="15" hidden="false" customHeight="false" outlineLevel="0" collapsed="false">
      <c r="A6244" s="41" t="n">
        <v>-0.4661009967</v>
      </c>
      <c r="B6244" s="41" t="n">
        <v>1.2133339829</v>
      </c>
      <c r="C6244" s="41" t="n">
        <v>10.7688696123</v>
      </c>
      <c r="D6244" s="42" t="n">
        <f aca="false">$B$5*A6244</f>
        <v>-1.19087780999324</v>
      </c>
      <c r="E6244" s="42" t="n">
        <f aca="false">$D$5*A6244+$F$5*B6244</f>
        <v>0.985989350677514</v>
      </c>
      <c r="F6244" s="43" t="n">
        <f aca="false">Inputs!$B$5*D6244+Inputs!$B$6*E6244</f>
        <v>-168387.2485332</v>
      </c>
      <c r="G6244" s="43" t="n">
        <f aca="false">F6244*SQRT(($B$6-2)/C6244)</f>
        <v>-72566.9949631574</v>
      </c>
    </row>
    <row r="6245" customFormat="false" ht="15" hidden="false" customHeight="false" outlineLevel="0" collapsed="false">
      <c r="A6245" s="41" t="n">
        <v>0.0211069389</v>
      </c>
      <c r="B6245" s="41" t="n">
        <v>0.7747607354</v>
      </c>
      <c r="C6245" s="41" t="n">
        <v>0.4570715726</v>
      </c>
      <c r="D6245" s="42" t="n">
        <f aca="false">$B$5*A6245</f>
        <v>0.0539277653359569</v>
      </c>
      <c r="E6245" s="42" t="n">
        <f aca="false">$D$5*A6245+$F$5*B6245</f>
        <v>1.38803954180141</v>
      </c>
      <c r="F6245" s="43" t="n">
        <f aca="false">Inputs!$B$5*D6245+Inputs!$B$6*E6245</f>
        <v>-64009.200556475</v>
      </c>
      <c r="G6245" s="43" t="n">
        <f aca="false">F6245*SQRT(($B$6-2)/C6245)</f>
        <v>-133895.288473735</v>
      </c>
    </row>
    <row r="6246" customFormat="false" ht="15" hidden="false" customHeight="false" outlineLevel="0" collapsed="false">
      <c r="A6246" s="41" t="n">
        <v>0.296197002</v>
      </c>
      <c r="B6246" s="41" t="n">
        <v>-0.1771358799</v>
      </c>
      <c r="C6246" s="41" t="n">
        <v>4.9689685416</v>
      </c>
      <c r="D6246" s="42" t="n">
        <f aca="false">$B$5*A6246</f>
        <v>0.75677683499003</v>
      </c>
      <c r="E6246" s="42" t="n">
        <f aca="false">$D$5*A6246+$F$5*B6246</f>
        <v>0.398958398364928</v>
      </c>
      <c r="F6246" s="43" t="n">
        <f aca="false">Inputs!$B$5*D6246+Inputs!$B$6*E6246</f>
        <v>55729.7635807566</v>
      </c>
      <c r="G6246" s="43" t="n">
        <f aca="false">F6246*SQRT(($B$6-2)/C6246)</f>
        <v>35356.4843661542</v>
      </c>
    </row>
    <row r="6247" customFormat="false" ht="15" hidden="false" customHeight="false" outlineLevel="0" collapsed="false">
      <c r="A6247" s="41" t="n">
        <v>-0.9548846113</v>
      </c>
      <c r="B6247" s="41" t="n">
        <v>-0.1455365924</v>
      </c>
      <c r="C6247" s="41" t="n">
        <v>1.7879836566</v>
      </c>
      <c r="D6247" s="42" t="n">
        <f aca="false">$B$5*A6247</f>
        <v>-2.43970921056216</v>
      </c>
      <c r="E6247" s="42" t="n">
        <f aca="false">$D$5*A6247+$F$5*B6247</f>
        <v>-2.52353628304398</v>
      </c>
      <c r="F6247" s="43" t="n">
        <f aca="false">Inputs!$B$5*D6247+Inputs!$B$6*E6247</f>
        <v>-117794.106904017</v>
      </c>
      <c r="G6247" s="43" t="n">
        <f aca="false">F6247*SQRT(($B$6-2)/C6247)</f>
        <v>-124582.427600203</v>
      </c>
    </row>
    <row r="6248" customFormat="false" ht="15" hidden="false" customHeight="false" outlineLevel="0" collapsed="false">
      <c r="A6248" s="41" t="n">
        <v>0.8420506689</v>
      </c>
      <c r="B6248" s="41" t="n">
        <v>-0.5081351119</v>
      </c>
      <c r="C6248" s="41" t="n">
        <v>12.5252423747</v>
      </c>
      <c r="D6248" s="42" t="n">
        <f aca="false">$B$5*A6248</f>
        <v>2.15142096580498</v>
      </c>
      <c r="E6248" s="42" t="n">
        <f aca="false">$D$5*A6248+$F$5*B6248</f>
        <v>1.12631408167307</v>
      </c>
      <c r="F6248" s="43" t="n">
        <f aca="false">Inputs!$B$5*D6248+Inputs!$B$6*E6248</f>
        <v>158826.392496845</v>
      </c>
      <c r="G6248" s="43" t="n">
        <f aca="false">F6248*SQRT(($B$6-2)/C6248)</f>
        <v>63466.5075031255</v>
      </c>
    </row>
    <row r="6249" customFormat="false" ht="15" hidden="false" customHeight="false" outlineLevel="0" collapsed="false">
      <c r="A6249" s="41" t="n">
        <v>0.4397413956</v>
      </c>
      <c r="B6249" s="41" t="n">
        <v>-1.082735882</v>
      </c>
      <c r="C6249" s="41" t="n">
        <v>2.959664112</v>
      </c>
      <c r="D6249" s="42" t="n">
        <f aca="false">$B$5*A6249</f>
        <v>1.12352960809599</v>
      </c>
      <c r="E6249" s="42" t="n">
        <f aca="false">$D$5*A6249+$F$5*B6249</f>
        <v>-0.823204802859547</v>
      </c>
      <c r="F6249" s="43" t="n">
        <f aca="false">Inputs!$B$5*D6249+Inputs!$B$6*E6249</f>
        <v>153513.200952576</v>
      </c>
      <c r="G6249" s="43" t="n">
        <f aca="false">F6249*SQRT(($B$6-2)/C6249)</f>
        <v>126194.234064158</v>
      </c>
    </row>
    <row r="6250" customFormat="false" ht="15" hidden="false" customHeight="false" outlineLevel="0" collapsed="false">
      <c r="A6250" s="41" t="n">
        <v>0.7800583361</v>
      </c>
      <c r="B6250" s="41" t="n">
        <v>0.3129413365</v>
      </c>
      <c r="C6250" s="41" t="n">
        <v>2.0833758816</v>
      </c>
      <c r="D6250" s="42" t="n">
        <f aca="false">$B$5*A6250</f>
        <v>1.99303191698526</v>
      </c>
      <c r="E6250" s="42" t="n">
        <f aca="false">$D$5*A6250+$F$5*B6250</f>
        <v>2.39658700443769</v>
      </c>
      <c r="F6250" s="43" t="n">
        <f aca="false">Inputs!$B$5*D6250+Inputs!$B$6*E6250</f>
        <v>79473.8414766414</v>
      </c>
      <c r="G6250" s="43" t="n">
        <f aca="false">F6250*SQRT(($B$6-2)/C6250)</f>
        <v>77867.3486617319</v>
      </c>
    </row>
    <row r="6251" customFormat="false" ht="15" hidden="false" customHeight="false" outlineLevel="0" collapsed="false">
      <c r="A6251" s="41" t="n">
        <v>-1.2021107588</v>
      </c>
      <c r="B6251" s="41" t="n">
        <v>-0.2240145235</v>
      </c>
      <c r="C6251" s="41" t="n">
        <v>0.0787800233</v>
      </c>
      <c r="D6251" s="42" t="n">
        <f aca="false">$B$5*A6251</f>
        <v>-3.07136658780945</v>
      </c>
      <c r="E6251" s="42" t="n">
        <f aca="false">$D$5*A6251+$F$5*B6251</f>
        <v>-3.24734393778239</v>
      </c>
      <c r="F6251" s="43" t="n">
        <f aca="false">Inputs!$B$5*D6251+Inputs!$B$6*E6251</f>
        <v>-144769.461891825</v>
      </c>
      <c r="G6251" s="43" t="n">
        <f aca="false">F6251*SQRT(($B$6-2)/C6251)</f>
        <v>-729430.477825946</v>
      </c>
    </row>
    <row r="6252" customFormat="false" ht="15" hidden="false" customHeight="false" outlineLevel="0" collapsed="false">
      <c r="A6252" s="41" t="n">
        <v>0.9314409093</v>
      </c>
      <c r="B6252" s="41" t="n">
        <v>-1.2590325407</v>
      </c>
      <c r="C6252" s="41" t="n">
        <v>6.1681594275</v>
      </c>
      <c r="D6252" s="42" t="n">
        <f aca="false">$B$5*A6252</f>
        <v>2.37981106682602</v>
      </c>
      <c r="E6252" s="42" t="n">
        <f aca="false">$D$5*A6252+$F$5*B6252</f>
        <v>0.0424181122083018</v>
      </c>
      <c r="F6252" s="43" t="n">
        <f aca="false">Inputs!$B$5*D6252+Inputs!$B$6*E6252</f>
        <v>235860.201072187</v>
      </c>
      <c r="G6252" s="43" t="n">
        <f aca="false">F6252*SQRT(($B$6-2)/C6252)</f>
        <v>134304.902871553</v>
      </c>
    </row>
    <row r="6253" customFormat="false" ht="15" hidden="false" customHeight="false" outlineLevel="0" collapsed="false">
      <c r="A6253" s="41" t="n">
        <v>-1.0709502386</v>
      </c>
      <c r="B6253" s="41" t="n">
        <v>-0.0694969548</v>
      </c>
      <c r="C6253" s="41" t="n">
        <v>5.8924890179</v>
      </c>
      <c r="D6253" s="42" t="n">
        <f aca="false">$B$5*A6253</f>
        <v>-2.73625433926413</v>
      </c>
      <c r="E6253" s="42" t="n">
        <f aca="false">$D$5*A6253+$F$5*B6253</f>
        <v>-2.66842362140175</v>
      </c>
      <c r="F6253" s="43" t="n">
        <f aca="false">Inputs!$B$5*D6253+Inputs!$B$6*E6253</f>
        <v>-140204.252856325</v>
      </c>
      <c r="G6253" s="43" t="n">
        <f aca="false">F6253*SQRT(($B$6-2)/C6253)</f>
        <v>-81682.0811293739</v>
      </c>
    </row>
    <row r="6254" customFormat="false" ht="15" hidden="false" customHeight="false" outlineLevel="0" collapsed="false">
      <c r="A6254" s="41" t="n">
        <v>2.1333307304</v>
      </c>
      <c r="B6254" s="41" t="n">
        <v>-0.672578084</v>
      </c>
      <c r="C6254" s="41" t="n">
        <v>8.3455952542</v>
      </c>
      <c r="D6254" s="42" t="n">
        <f aca="false">$B$5*A6254</f>
        <v>5.45061316366423</v>
      </c>
      <c r="E6254" s="42" t="n">
        <f aca="false">$D$5*A6254+$F$5*B6254</f>
        <v>3.91507741832969</v>
      </c>
      <c r="F6254" s="43" t="n">
        <f aca="false">Inputs!$B$5*D6254+Inputs!$B$6*E6254</f>
        <v>349307.445449939</v>
      </c>
      <c r="G6254" s="43" t="n">
        <f aca="false">F6254*SQRT(($B$6-2)/C6254)</f>
        <v>170999.240437169</v>
      </c>
    </row>
    <row r="6255" customFormat="false" ht="15" hidden="false" customHeight="false" outlineLevel="0" collapsed="false">
      <c r="A6255" s="41" t="n">
        <v>0.4952739996</v>
      </c>
      <c r="B6255" s="41" t="n">
        <v>0.2601354076</v>
      </c>
      <c r="C6255" s="41" t="n">
        <v>4.0975831581</v>
      </c>
      <c r="D6255" s="42" t="n">
        <f aca="false">$B$5*A6255</f>
        <v>1.26541419170118</v>
      </c>
      <c r="E6255" s="42" t="n">
        <f aca="false">$D$5*A6255+$F$5*B6255</f>
        <v>1.62773532539916</v>
      </c>
      <c r="F6255" s="43" t="n">
        <f aca="false">Inputs!$B$5*D6255+Inputs!$B$6*E6255</f>
        <v>45154.6529001594</v>
      </c>
      <c r="G6255" s="43" t="n">
        <f aca="false">F6255*SQRT(($B$6-2)/C6255)</f>
        <v>31546.6769182057</v>
      </c>
    </row>
    <row r="6256" customFormat="false" ht="15" hidden="false" customHeight="false" outlineLevel="0" collapsed="false">
      <c r="A6256" s="41" t="n">
        <v>-0.5895199003</v>
      </c>
      <c r="B6256" s="41" t="n">
        <v>0.1611333518</v>
      </c>
      <c r="C6256" s="41" t="n">
        <v>2.7096646822</v>
      </c>
      <c r="D6256" s="42" t="n">
        <f aca="false">$B$5*A6256</f>
        <v>-1.50621039814803</v>
      </c>
      <c r="E6256" s="42" t="n">
        <f aca="false">$D$5*A6256+$F$5*B6256</f>
        <v>-1.12457827048109</v>
      </c>
      <c r="F6256" s="43" t="n">
        <f aca="false">Inputs!$B$5*D6256+Inputs!$B$6*E6256</f>
        <v>-94392.1262907485</v>
      </c>
      <c r="G6256" s="43" t="n">
        <f aca="false">F6256*SQRT(($B$6-2)/C6256)</f>
        <v>-81094.7971176689</v>
      </c>
    </row>
    <row r="6257" customFormat="false" ht="15" hidden="false" customHeight="false" outlineLevel="0" collapsed="false">
      <c r="A6257" s="41" t="n">
        <v>-0.4478346621</v>
      </c>
      <c r="B6257" s="41" t="n">
        <v>-0.3578047901</v>
      </c>
      <c r="C6257" s="41" t="n">
        <v>7.3674459545</v>
      </c>
      <c r="D6257" s="42" t="n">
        <f aca="false">$B$5*A6257</f>
        <v>-1.14420772625804</v>
      </c>
      <c r="E6257" s="42" t="n">
        <f aca="false">$D$5*A6257+$F$5*B6257</f>
        <v>-1.68349931052127</v>
      </c>
      <c r="F6257" s="43" t="n">
        <f aca="false">Inputs!$B$5*D6257+Inputs!$B$6*E6257</f>
        <v>-30245.8070997404</v>
      </c>
      <c r="G6257" s="43" t="n">
        <f aca="false">F6257*SQRT(($B$6-2)/C6257)</f>
        <v>-15758.7474840167</v>
      </c>
    </row>
    <row r="6258" customFormat="false" ht="15" hidden="false" customHeight="false" outlineLevel="0" collapsed="false">
      <c r="A6258" s="41" t="n">
        <v>-1.6612719028</v>
      </c>
      <c r="B6258" s="41" t="n">
        <v>-0.0244362349</v>
      </c>
      <c r="C6258" s="41" t="n">
        <v>2.3193112046</v>
      </c>
      <c r="D6258" s="42" t="n">
        <f aca="false">$B$5*A6258</f>
        <v>-4.24451322656821</v>
      </c>
      <c r="E6258" s="42" t="n">
        <f aca="false">$D$5*A6258+$F$5*B6258</f>
        <v>-3.99533752150207</v>
      </c>
      <c r="F6258" s="43" t="n">
        <f aca="false">Inputs!$B$5*D6258+Inputs!$B$6*E6258</f>
        <v>-224684.446581717</v>
      </c>
      <c r="G6258" s="43" t="n">
        <f aca="false">F6258*SQRT(($B$6-2)/C6258)</f>
        <v>-208645.24657511</v>
      </c>
    </row>
    <row r="6259" customFormat="false" ht="15" hidden="false" customHeight="false" outlineLevel="0" collapsed="false">
      <c r="A6259" s="41" t="n">
        <v>0.8990935066</v>
      </c>
      <c r="B6259" s="41" t="n">
        <v>0.0574257748</v>
      </c>
      <c r="C6259" s="41" t="n">
        <v>0.9320503141</v>
      </c>
      <c r="D6259" s="42" t="n">
        <f aca="false">$B$5*A6259</f>
        <v>2.2971641633457</v>
      </c>
      <c r="E6259" s="42" t="n">
        <f aca="false">$D$5*A6259+$F$5*B6259</f>
        <v>2.23863159267794</v>
      </c>
      <c r="F6259" s="43" t="n">
        <f aca="false">Inputs!$B$5*D6259+Inputs!$B$6*E6259</f>
        <v>117784.836700674</v>
      </c>
      <c r="G6259" s="43" t="n">
        <f aca="false">F6259*SQRT(($B$6-2)/C6259)</f>
        <v>172537.977703359</v>
      </c>
    </row>
    <row r="6260" customFormat="false" ht="15" hidden="false" customHeight="false" outlineLevel="0" collapsed="false">
      <c r="A6260" s="41" t="n">
        <v>1.0905077608</v>
      </c>
      <c r="B6260" s="41" t="n">
        <v>0.5803274459</v>
      </c>
      <c r="C6260" s="41" t="n">
        <v>4.8524359607</v>
      </c>
      <c r="D6260" s="42" t="n">
        <f aca="false">$B$5*A6260</f>
        <v>2.78622337896009</v>
      </c>
      <c r="E6260" s="42" t="n">
        <f aca="false">$D$5*A6260+$F$5*B6260</f>
        <v>3.59703613039913</v>
      </c>
      <c r="F6260" s="43" t="n">
        <f aca="false">Inputs!$B$5*D6260+Inputs!$B$6*E6260</f>
        <v>98770.5313760524</v>
      </c>
      <c r="G6260" s="43" t="n">
        <f aca="false">F6260*SQRT(($B$6-2)/C6260)</f>
        <v>63410.6904123896</v>
      </c>
    </row>
    <row r="6261" customFormat="false" ht="15" hidden="false" customHeight="false" outlineLevel="0" collapsed="false">
      <c r="A6261" s="41" t="n">
        <v>-0.0595413063</v>
      </c>
      <c r="B6261" s="41" t="n">
        <v>-0.627925553</v>
      </c>
      <c r="C6261" s="41" t="n">
        <v>6.7942482346</v>
      </c>
      <c r="D6261" s="42" t="n">
        <f aca="false">$B$5*A6261</f>
        <v>-0.152126729942006</v>
      </c>
      <c r="E6261" s="42" t="n">
        <f aca="false">$D$5*A6261+$F$5*B6261</f>
        <v>-1.22595067200193</v>
      </c>
      <c r="F6261" s="43" t="n">
        <f aca="false">Inputs!$B$5*D6261+Inputs!$B$6*E6261</f>
        <v>46084.8606058956</v>
      </c>
      <c r="G6261" s="43" t="n">
        <f aca="false">F6261*SQRT(($B$6-2)/C6261)</f>
        <v>25003.6016328196</v>
      </c>
    </row>
    <row r="6262" customFormat="false" ht="15" hidden="false" customHeight="false" outlineLevel="0" collapsed="false">
      <c r="A6262" s="41" t="n">
        <v>-0.4862637154</v>
      </c>
      <c r="B6262" s="41" t="n">
        <v>-1.4705104739</v>
      </c>
      <c r="C6262" s="41" t="n">
        <v>0.7354830882</v>
      </c>
      <c r="D6262" s="42" t="n">
        <f aca="false">$B$5*A6262</f>
        <v>-1.2423931134553</v>
      </c>
      <c r="E6262" s="42" t="n">
        <f aca="false">$D$5*A6262+$F$5*B6262</f>
        <v>-3.69630287706853</v>
      </c>
      <c r="F6262" s="43" t="n">
        <f aca="false">Inputs!$B$5*D6262+Inputs!$B$6*E6262</f>
        <v>60575.8325078966</v>
      </c>
      <c r="G6262" s="43" t="n">
        <f aca="false">F6262*SQRT(($B$6-2)/C6262)</f>
        <v>99891.3870996772</v>
      </c>
    </row>
    <row r="6263" customFormat="false" ht="15" hidden="false" customHeight="false" outlineLevel="0" collapsed="false">
      <c r="A6263" s="41" t="n">
        <v>-0.2670788901</v>
      </c>
      <c r="B6263" s="41" t="n">
        <v>0.1459987586</v>
      </c>
      <c r="C6263" s="41" t="n">
        <v>3.8724685629</v>
      </c>
      <c r="D6263" s="42" t="n">
        <f aca="false">$B$5*A6263</f>
        <v>-0.682380698581575</v>
      </c>
      <c r="E6263" s="42" t="n">
        <f aca="false">$D$5*A6263+$F$5*B6263</f>
        <v>-0.383435142318384</v>
      </c>
      <c r="F6263" s="43" t="n">
        <f aca="false">Inputs!$B$5*D6263+Inputs!$B$6*E6263</f>
        <v>-49066.3127422383</v>
      </c>
      <c r="G6263" s="43" t="n">
        <f aca="false">F6263*SQRT(($B$6-2)/C6263)</f>
        <v>-35261.799369279</v>
      </c>
    </row>
    <row r="6264" customFormat="false" ht="15" hidden="false" customHeight="false" outlineLevel="0" collapsed="false">
      <c r="A6264" s="41" t="n">
        <v>1.7154210978</v>
      </c>
      <c r="B6264" s="41" t="n">
        <v>0.5283203233</v>
      </c>
      <c r="C6264" s="41" t="n">
        <v>6.1875645263</v>
      </c>
      <c r="D6264" s="42" t="n">
        <f aca="false">$B$5*A6264</f>
        <v>4.38286323056101</v>
      </c>
      <c r="E6264" s="42" t="n">
        <f aca="false">$D$5*A6264+$F$5*B6264</f>
        <v>4.99426929222009</v>
      </c>
      <c r="F6264" s="43" t="n">
        <f aca="false">Inputs!$B$5*D6264+Inputs!$B$6*E6264</f>
        <v>188572.858445097</v>
      </c>
      <c r="G6264" s="43" t="n">
        <f aca="false">F6264*SQRT(($B$6-2)/C6264)</f>
        <v>107209.756998614</v>
      </c>
    </row>
    <row r="6265" customFormat="false" ht="15" hidden="false" customHeight="false" outlineLevel="0" collapsed="false">
      <c r="A6265" s="41" t="n">
        <v>-0.8648539801</v>
      </c>
      <c r="B6265" s="41" t="n">
        <v>-1.4393682755</v>
      </c>
      <c r="C6265" s="41" t="n">
        <v>2.1591966174</v>
      </c>
      <c r="D6265" s="42" t="n">
        <f aca="false">$B$5*A6265</f>
        <v>-2.20968292511147</v>
      </c>
      <c r="E6265" s="42" t="n">
        <f aca="false">$D$5*A6265+$F$5*B6265</f>
        <v>-4.54341704558691</v>
      </c>
      <c r="F6265" s="43" t="n">
        <f aca="false">Inputs!$B$5*D6265+Inputs!$B$6*E6265</f>
        <v>6202.55976819823</v>
      </c>
      <c r="G6265" s="43" t="n">
        <f aca="false">F6265*SQRT(($B$6-2)/C6265)</f>
        <v>5969.52616497066</v>
      </c>
    </row>
    <row r="6266" customFormat="false" ht="15" hidden="false" customHeight="false" outlineLevel="0" collapsed="false">
      <c r="A6266" s="41" t="n">
        <v>-0.2065520872</v>
      </c>
      <c r="B6266" s="41" t="n">
        <v>0.8117644468</v>
      </c>
      <c r="C6266" s="41" t="n">
        <v>10.6718471659</v>
      </c>
      <c r="D6266" s="42" t="n">
        <f aca="false">$B$5*A6266</f>
        <v>-0.527736046470182</v>
      </c>
      <c r="E6266" s="42" t="n">
        <f aca="false">$D$5*A6266+$F$5*B6266</f>
        <v>0.910200845275073</v>
      </c>
      <c r="F6266" s="43" t="n">
        <f aca="false">Inputs!$B$5*D6266+Inputs!$B$6*E6266</f>
        <v>-98283.6469107719</v>
      </c>
      <c r="G6266" s="43" t="n">
        <f aca="false">F6266*SQRT(($B$6-2)/C6266)</f>
        <v>-42547.7366368686</v>
      </c>
    </row>
    <row r="6267" customFormat="false" ht="15" hidden="false" customHeight="false" outlineLevel="0" collapsed="false">
      <c r="A6267" s="41" t="n">
        <v>-0.2206163367</v>
      </c>
      <c r="B6267" s="41" t="n">
        <v>0.541984175</v>
      </c>
      <c r="C6267" s="41" t="n">
        <v>1.9620248461</v>
      </c>
      <c r="D6267" s="42" t="n">
        <f aca="false">$B$5*A6267</f>
        <v>-0.563669895061669</v>
      </c>
      <c r="E6267" s="42" t="n">
        <f aca="false">$D$5*A6267+$F$5*B6267</f>
        <v>0.410892166764285</v>
      </c>
      <c r="F6267" s="43" t="n">
        <f aca="false">Inputs!$B$5*D6267+Inputs!$B$6*E6267</f>
        <v>-76911.5978443811</v>
      </c>
      <c r="G6267" s="43" t="n">
        <f aca="false">F6267*SQRT(($B$6-2)/C6267)</f>
        <v>-77652.3458952004</v>
      </c>
    </row>
    <row r="6268" customFormat="false" ht="15" hidden="false" customHeight="false" outlineLevel="0" collapsed="false">
      <c r="A6268" s="41" t="n">
        <v>-0.1811254493</v>
      </c>
      <c r="B6268" s="41" t="n">
        <v>0.7170004347</v>
      </c>
      <c r="C6268" s="41" t="n">
        <v>1.9630460063</v>
      </c>
      <c r="D6268" s="42" t="n">
        <f aca="false">$B$5*A6268</f>
        <v>-0.462771545059059</v>
      </c>
      <c r="E6268" s="42" t="n">
        <f aca="false">$D$5*A6268+$F$5*B6268</f>
        <v>0.807072540170557</v>
      </c>
      <c r="F6268" s="43" t="n">
        <f aca="false">Inputs!$B$5*D6268+Inputs!$B$6*E6268</f>
        <v>-86630.7815144337</v>
      </c>
      <c r="G6268" s="43" t="n">
        <f aca="false">F6268*SQRT(($B$6-2)/C6268)</f>
        <v>-87442.3843192676</v>
      </c>
    </row>
    <row r="6269" customFormat="false" ht="15" hidden="false" customHeight="false" outlineLevel="0" collapsed="false">
      <c r="A6269" s="41" t="n">
        <v>-1.5972580227</v>
      </c>
      <c r="B6269" s="41" t="n">
        <v>1.6041821201</v>
      </c>
      <c r="C6269" s="41" t="n">
        <v>2.3463097966</v>
      </c>
      <c r="D6269" s="42" t="n">
        <f aca="false">$B$5*A6269</f>
        <v>-4.08095916879449</v>
      </c>
      <c r="E6269" s="42" t="n">
        <f aca="false">$D$5*A6269+$F$5*B6269</f>
        <v>-1.03080331952172</v>
      </c>
      <c r="F6269" s="43" t="n">
        <f aca="false">Inputs!$B$5*D6269+Inputs!$B$6*E6269</f>
        <v>-356555.750903363</v>
      </c>
      <c r="G6269" s="43" t="n">
        <f aca="false">F6269*SQRT(($B$6-2)/C6269)</f>
        <v>-329192.374437959</v>
      </c>
    </row>
    <row r="6270" customFormat="false" ht="15" hidden="false" customHeight="false" outlineLevel="0" collapsed="false">
      <c r="A6270" s="41" t="n">
        <v>-1.1124834482</v>
      </c>
      <c r="B6270" s="41" t="n">
        <v>0.7937323297</v>
      </c>
      <c r="C6270" s="41" t="n">
        <v>1.4396153469</v>
      </c>
      <c r="D6270" s="42" t="n">
        <f aca="false">$B$5*A6270</f>
        <v>-2.84237077763397</v>
      </c>
      <c r="E6270" s="42" t="n">
        <f aca="false">$D$5*A6270+$F$5*B6270</f>
        <v>-1.27667924637838</v>
      </c>
      <c r="F6270" s="43" t="n">
        <f aca="false">Inputs!$B$5*D6270+Inputs!$B$6*E6270</f>
        <v>-220403.115444478</v>
      </c>
      <c r="G6270" s="43" t="n">
        <f aca="false">F6270*SQRT(($B$6-2)/C6270)</f>
        <v>-259782.261405627</v>
      </c>
    </row>
    <row r="6271" customFormat="false" ht="15" hidden="false" customHeight="false" outlineLevel="0" collapsed="false">
      <c r="A6271" s="41" t="n">
        <v>-0.2721839947</v>
      </c>
      <c r="B6271" s="41" t="n">
        <v>-0.1158279004</v>
      </c>
      <c r="C6271" s="41" t="n">
        <v>1.9618301618</v>
      </c>
      <c r="D6271" s="42" t="n">
        <f aca="false">$B$5*A6271</f>
        <v>-0.695424128715554</v>
      </c>
      <c r="E6271" s="42" t="n">
        <f aca="false">$D$5*A6271+$F$5*B6271</f>
        <v>-0.847690892708207</v>
      </c>
      <c r="F6271" s="43" t="n">
        <f aca="false">Inputs!$B$5*D6271+Inputs!$B$6*E6271</f>
        <v>-27157.868236145</v>
      </c>
      <c r="G6271" s="43" t="n">
        <f aca="false">F6271*SQRT(($B$6-2)/C6271)</f>
        <v>-27420.7905263664</v>
      </c>
    </row>
    <row r="6272" customFormat="false" ht="15" hidden="false" customHeight="false" outlineLevel="0" collapsed="false">
      <c r="A6272" s="41" t="n">
        <v>-0.241101906</v>
      </c>
      <c r="B6272" s="41" t="n">
        <v>0.2556045851</v>
      </c>
      <c r="C6272" s="41" t="n">
        <v>3.7727600073</v>
      </c>
      <c r="D6272" s="42" t="n">
        <f aca="false">$B$5*A6272</f>
        <v>-0.616010074716231</v>
      </c>
      <c r="E6272" s="42" t="n">
        <f aca="false">$D$5*A6272+$F$5*B6272</f>
        <v>-0.132359384991677</v>
      </c>
      <c r="F6272" s="43" t="n">
        <f aca="false">Inputs!$B$5*D6272+Inputs!$B$6*E6272</f>
        <v>-54983.0382220393</v>
      </c>
      <c r="G6272" s="43" t="n">
        <f aca="false">F6272*SQRT(($B$6-2)/C6272)</f>
        <v>-40032.6317973762</v>
      </c>
    </row>
    <row r="6273" customFormat="false" ht="15" hidden="false" customHeight="false" outlineLevel="0" collapsed="false">
      <c r="A6273" s="41" t="n">
        <v>0.4575245433</v>
      </c>
      <c r="B6273" s="41" t="n">
        <v>1.0583615118</v>
      </c>
      <c r="C6273" s="41" t="n">
        <v>1.6235091384</v>
      </c>
      <c r="D6273" s="42" t="n">
        <f aca="false">$B$5*A6273</f>
        <v>1.16896515991351</v>
      </c>
      <c r="E6273" s="42" t="n">
        <f aca="false">$D$5*A6273+$F$5*B6273</f>
        <v>2.91623959900349</v>
      </c>
      <c r="F6273" s="43" t="n">
        <f aca="false">Inputs!$B$5*D6273+Inputs!$B$6*E6273</f>
        <v>-28915.463958823</v>
      </c>
      <c r="G6273" s="43" t="n">
        <f aca="false">F6273*SQRT(($B$6-2)/C6273)</f>
        <v>-32093.5526098324</v>
      </c>
    </row>
    <row r="6274" customFormat="false" ht="15" hidden="false" customHeight="false" outlineLevel="0" collapsed="false">
      <c r="A6274" s="41" t="n">
        <v>1.4079488826</v>
      </c>
      <c r="B6274" s="41" t="n">
        <v>0.3318215468</v>
      </c>
      <c r="C6274" s="41" t="n">
        <v>5.2216111154</v>
      </c>
      <c r="D6274" s="42" t="n">
        <f aca="false">$B$5*A6274</f>
        <v>3.59727847347279</v>
      </c>
      <c r="E6274" s="42" t="n">
        <f aca="false">$D$5*A6274+$F$5*B6274</f>
        <v>3.9233089997204</v>
      </c>
      <c r="F6274" s="43" t="n">
        <f aca="false">Inputs!$B$5*D6274+Inputs!$B$6*E6274</f>
        <v>163562.397361259</v>
      </c>
      <c r="G6274" s="43" t="n">
        <f aca="false">F6274*SQRT(($B$6-2)/C6274)</f>
        <v>101226.962022331</v>
      </c>
    </row>
    <row r="6275" customFormat="false" ht="15" hidden="false" customHeight="false" outlineLevel="0" collapsed="false">
      <c r="A6275" s="41" t="n">
        <v>1.7136742392</v>
      </c>
      <c r="B6275" s="41" t="n">
        <v>0.0929725428</v>
      </c>
      <c r="C6275" s="41" t="n">
        <v>0.8204613222</v>
      </c>
      <c r="D6275" s="42" t="n">
        <f aca="false">$B$5*A6275</f>
        <v>4.37840004520277</v>
      </c>
      <c r="E6275" s="42" t="n">
        <f aca="false">$D$5*A6275+$F$5*B6275</f>
        <v>4.23837816594239</v>
      </c>
      <c r="F6275" s="43" t="n">
        <f aca="false">Inputs!$B$5*D6275+Inputs!$B$6*E6275</f>
        <v>225921.096223157</v>
      </c>
      <c r="G6275" s="43" t="n">
        <f aca="false">F6275*SQRT(($B$6-2)/C6275)</f>
        <v>352730.2679063</v>
      </c>
    </row>
    <row r="6276" customFormat="false" ht="15" hidden="false" customHeight="false" outlineLevel="0" collapsed="false">
      <c r="A6276" s="41" t="n">
        <v>1.0774403623</v>
      </c>
      <c r="B6276" s="41" t="n">
        <v>0.4287196729</v>
      </c>
      <c r="C6276" s="41" t="n">
        <v>1.6435863049</v>
      </c>
      <c r="D6276" s="42" t="n">
        <f aca="false">$B$5*A6276</f>
        <v>2.75283646278062</v>
      </c>
      <c r="E6276" s="42" t="n">
        <f aca="false">$D$5*A6276+$F$5*B6276</f>
        <v>3.30415324171287</v>
      </c>
      <c r="F6276" s="43" t="n">
        <f aca="false">Inputs!$B$5*D6276+Inputs!$B$6*E6276</f>
        <v>110075.984192419</v>
      </c>
      <c r="G6276" s="43" t="n">
        <f aca="false">F6276*SQRT(($B$6-2)/C6276)</f>
        <v>121425.896356767</v>
      </c>
    </row>
    <row r="6277" customFormat="false" ht="15" hidden="false" customHeight="false" outlineLevel="0" collapsed="false">
      <c r="A6277" s="41" t="n">
        <v>-0.5492046314</v>
      </c>
      <c r="B6277" s="41" t="n">
        <v>0.1812341544</v>
      </c>
      <c r="C6277" s="41" t="n">
        <v>10.8143060395</v>
      </c>
      <c r="D6277" s="42" t="n">
        <f aca="false">$B$5*A6277</f>
        <v>-1.4032057715181</v>
      </c>
      <c r="E6277" s="42" t="n">
        <f aca="false">$D$5*A6277+$F$5*B6277</f>
        <v>-0.993935600082207</v>
      </c>
      <c r="F6277" s="43" t="n">
        <f aca="false">Inputs!$B$5*D6277+Inputs!$B$6*E6277</f>
        <v>-90623.7971476996</v>
      </c>
      <c r="G6277" s="43" t="n">
        <f aca="false">F6277*SQRT(($B$6-2)/C6277)</f>
        <v>-38972.4694407703</v>
      </c>
    </row>
    <row r="6278" customFormat="false" ht="15" hidden="false" customHeight="false" outlineLevel="0" collapsed="false">
      <c r="A6278" s="41" t="n">
        <v>0.5031718775</v>
      </c>
      <c r="B6278" s="41" t="n">
        <v>-0.0321981314</v>
      </c>
      <c r="C6278" s="41" t="n">
        <v>1.9103339447</v>
      </c>
      <c r="D6278" s="42" t="n">
        <f aca="false">$B$5*A6278</f>
        <v>1.28559309628138</v>
      </c>
      <c r="E6278" s="42" t="n">
        <f aca="false">$D$5*A6278+$F$5*B6278</f>
        <v>1.14174373097511</v>
      </c>
      <c r="F6278" s="43" t="n">
        <f aca="false">Inputs!$B$5*D6278+Inputs!$B$6*E6278</f>
        <v>71472.123079382</v>
      </c>
      <c r="G6278" s="43" t="n">
        <f aca="false">F6278*SQRT(($B$6-2)/C6278)</f>
        <v>73130.2460246014</v>
      </c>
    </row>
    <row r="6279" customFormat="false" ht="15" hidden="false" customHeight="false" outlineLevel="0" collapsed="false">
      <c r="A6279" s="41" t="n">
        <v>0.412856518</v>
      </c>
      <c r="B6279" s="41" t="n">
        <v>0.8653629593</v>
      </c>
      <c r="C6279" s="41" t="n">
        <v>3.3234173637</v>
      </c>
      <c r="D6279" s="42" t="n">
        <f aca="false">$B$5*A6279</f>
        <v>1.05483933627743</v>
      </c>
      <c r="E6279" s="42" t="n">
        <f aca="false">$D$5*A6279+$F$5*B6279</f>
        <v>2.47668894869348</v>
      </c>
      <c r="F6279" s="43" t="n">
        <f aca="false">Inputs!$B$5*D6279+Inputs!$B$6*E6279</f>
        <v>-18350.5138069313</v>
      </c>
      <c r="G6279" s="43" t="n">
        <f aca="false">F6279*SQRT(($B$6-2)/C6279)</f>
        <v>-14235.4363672442</v>
      </c>
    </row>
    <row r="6280" customFormat="false" ht="15" hidden="false" customHeight="false" outlineLevel="0" collapsed="false">
      <c r="A6280" s="41" t="n">
        <v>-0.023373142</v>
      </c>
      <c r="B6280" s="41" t="n">
        <v>-2.9438876687</v>
      </c>
      <c r="C6280" s="41" t="n">
        <v>3.5416725983</v>
      </c>
      <c r="D6280" s="42" t="n">
        <f aca="false">$B$5*A6280</f>
        <v>-0.0597178644857875</v>
      </c>
      <c r="E6280" s="42" t="n">
        <f aca="false">$D$5*A6280+$F$5*B6280</f>
        <v>-5.13895986037173</v>
      </c>
      <c r="F6280" s="43" t="n">
        <f aca="false">Inputs!$B$5*D6280+Inputs!$B$6*E6280</f>
        <v>250976.206570008</v>
      </c>
      <c r="G6280" s="43" t="n">
        <f aca="false">F6280*SQRT(($B$6-2)/C6280)</f>
        <v>188600.718510745</v>
      </c>
    </row>
    <row r="6281" customFormat="false" ht="15" hidden="false" customHeight="false" outlineLevel="0" collapsed="false">
      <c r="A6281" s="41" t="n">
        <v>1.6782701515</v>
      </c>
      <c r="B6281" s="41" t="n">
        <v>-0.2975914302</v>
      </c>
      <c r="C6281" s="41" t="n">
        <v>1.3319511144</v>
      </c>
      <c r="D6281" s="42" t="n">
        <f aca="false">$B$5*A6281</f>
        <v>4.28794337867879</v>
      </c>
      <c r="E6281" s="42" t="n">
        <f aca="false">$D$5*A6281+$F$5*B6281</f>
        <v>3.47972689397362</v>
      </c>
      <c r="F6281" s="43" t="n">
        <f aca="false">Inputs!$B$5*D6281+Inputs!$B$6*E6281</f>
        <v>254807.993169198</v>
      </c>
      <c r="G6281" s="43" t="n">
        <f aca="false">F6281*SQRT(($B$6-2)/C6281)</f>
        <v>312236.667076683</v>
      </c>
    </row>
    <row r="6282" customFormat="false" ht="15" hidden="false" customHeight="false" outlineLevel="0" collapsed="false">
      <c r="A6282" s="41" t="n">
        <v>-0.8232802208</v>
      </c>
      <c r="B6282" s="41" t="n">
        <v>-1.1241102957</v>
      </c>
      <c r="C6282" s="41" t="n">
        <v>1.7598355269</v>
      </c>
      <c r="D6282" s="42" t="n">
        <f aca="false">$B$5*A6282</f>
        <v>-2.10346288314869</v>
      </c>
      <c r="E6282" s="42" t="n">
        <f aca="false">$D$5*A6282+$F$5*B6282</f>
        <v>-3.90011869692831</v>
      </c>
      <c r="F6282" s="43" t="n">
        <f aca="false">Inputs!$B$5*D6282+Inputs!$B$6*E6282</f>
        <v>-15340.3534684531</v>
      </c>
      <c r="G6282" s="43" t="n">
        <f aca="false">F6282*SQRT(($B$6-2)/C6282)</f>
        <v>-16353.6358897128</v>
      </c>
    </row>
    <row r="6283" customFormat="false" ht="15" hidden="false" customHeight="false" outlineLevel="0" collapsed="false">
      <c r="A6283" s="41" t="n">
        <v>-0.3364459023</v>
      </c>
      <c r="B6283" s="41" t="n">
        <v>-0.5627478313</v>
      </c>
      <c r="C6283" s="41" t="n">
        <v>4.4255976043</v>
      </c>
      <c r="D6283" s="42" t="n">
        <f aca="false">$B$5*A6283</f>
        <v>-0.859611891304554</v>
      </c>
      <c r="E6283" s="42" t="n">
        <f aca="false">$D$5*A6283+$F$5*B6283</f>
        <v>-1.77232421373726</v>
      </c>
      <c r="F6283" s="43" t="n">
        <f aca="false">Inputs!$B$5*D6283+Inputs!$B$6*E6283</f>
        <v>2655.02155640739</v>
      </c>
      <c r="G6283" s="43" t="n">
        <f aca="false">F6283*SQRT(($B$6-2)/C6283)</f>
        <v>1784.83094762706</v>
      </c>
    </row>
    <row r="6284" customFormat="false" ht="15" hidden="false" customHeight="false" outlineLevel="0" collapsed="false">
      <c r="A6284" s="41" t="n">
        <v>-0.7370094639</v>
      </c>
      <c r="B6284" s="41" t="n">
        <v>-0.6821262698</v>
      </c>
      <c r="C6284" s="41" t="n">
        <v>1.9193518331</v>
      </c>
      <c r="D6284" s="42" t="n">
        <f aca="false">$B$5*A6284</f>
        <v>-1.88304299395961</v>
      </c>
      <c r="E6284" s="42" t="n">
        <f aca="false">$D$5*A6284+$F$5*B6284</f>
        <v>-2.93163643220382</v>
      </c>
      <c r="F6284" s="43" t="n">
        <f aca="false">Inputs!$B$5*D6284+Inputs!$B$6*E6284</f>
        <v>-41722.4777857701</v>
      </c>
      <c r="G6284" s="43" t="n">
        <f aca="false">F6284*SQRT(($B$6-2)/C6284)</f>
        <v>-42590.015097877</v>
      </c>
    </row>
    <row r="6285" customFormat="false" ht="15" hidden="false" customHeight="false" outlineLevel="0" collapsed="false">
      <c r="A6285" s="41" t="n">
        <v>0.5297428241</v>
      </c>
      <c r="B6285" s="41" t="n">
        <v>2.030363441</v>
      </c>
      <c r="C6285" s="41" t="n">
        <v>1.8283760825</v>
      </c>
      <c r="D6285" s="42" t="n">
        <f aca="false">$B$5*A6285</f>
        <v>1.35348128128953</v>
      </c>
      <c r="E6285" s="42" t="n">
        <f aca="false">$D$5*A6285+$F$5*B6285</f>
        <v>4.76648818575564</v>
      </c>
      <c r="F6285" s="43" t="n">
        <f aca="false">Inputs!$B$5*D6285+Inputs!$B$6*E6285</f>
        <v>-102976.281158829</v>
      </c>
      <c r="G6285" s="43" t="n">
        <f aca="false">F6285*SQRT(($B$6-2)/C6285)</f>
        <v>-107700.925650692</v>
      </c>
    </row>
    <row r="6286" customFormat="false" ht="15" hidden="false" customHeight="false" outlineLevel="0" collapsed="false">
      <c r="A6286" s="41" t="n">
        <v>0.820571598</v>
      </c>
      <c r="B6286" s="41" t="n">
        <v>1.1225981848</v>
      </c>
      <c r="C6286" s="41" t="n">
        <v>1.7507840006</v>
      </c>
      <c r="D6286" s="42" t="n">
        <f aca="false">$B$5*A6286</f>
        <v>2.09654241138184</v>
      </c>
      <c r="E6286" s="42" t="n">
        <f aca="false">$D$5*A6286+$F$5*B6286</f>
        <v>3.89106226213394</v>
      </c>
      <c r="F6286" s="43" t="n">
        <f aca="false">Inputs!$B$5*D6286+Inputs!$B$6*E6286</f>
        <v>15101.1280314871</v>
      </c>
      <c r="G6286" s="43" t="n">
        <f aca="false">F6286*SQRT(($B$6-2)/C6286)</f>
        <v>16140.1699318979</v>
      </c>
    </row>
    <row r="6287" customFormat="false" ht="15" hidden="false" customHeight="false" outlineLevel="0" collapsed="false">
      <c r="A6287" s="41" t="n">
        <v>-0.3774100314</v>
      </c>
      <c r="B6287" s="41" t="n">
        <v>0.1046653656</v>
      </c>
      <c r="C6287" s="41" t="n">
        <v>8.2602126772</v>
      </c>
      <c r="D6287" s="42" t="n">
        <f aca="false">$B$5*A6287</f>
        <v>-0.964274341495124</v>
      </c>
      <c r="E6287" s="42" t="n">
        <f aca="false">$D$5*A6287+$F$5*B6287</f>
        <v>-0.717349985740035</v>
      </c>
      <c r="F6287" s="43" t="n">
        <f aca="false">Inputs!$B$5*D6287+Inputs!$B$6*E6287</f>
        <v>-60559.9348625106</v>
      </c>
      <c r="G6287" s="43" t="n">
        <f aca="false">F6287*SQRT(($B$6-2)/C6287)</f>
        <v>-29799.2121814958</v>
      </c>
    </row>
    <row r="6288" customFormat="false" ht="15" hidden="false" customHeight="false" outlineLevel="0" collapsed="false">
      <c r="A6288" s="41" t="n">
        <v>0.4264824042</v>
      </c>
      <c r="B6288" s="41" t="n">
        <v>-0.6595578936</v>
      </c>
      <c r="C6288" s="41" t="n">
        <v>7.1388377259</v>
      </c>
      <c r="D6288" s="42" t="n">
        <f aca="false">$B$5*A6288</f>
        <v>1.08965317626481</v>
      </c>
      <c r="E6288" s="42" t="n">
        <f aca="false">$D$5*A6288+$F$5*B6288</f>
        <v>-0.124035534338487</v>
      </c>
      <c r="F6288" s="43" t="n">
        <f aca="false">Inputs!$B$5*D6288+Inputs!$B$6*E6288</f>
        <v>115167.094343405</v>
      </c>
      <c r="G6288" s="43" t="n">
        <f aca="false">F6288*SQRT(($B$6-2)/C6288)</f>
        <v>60957.8516351723</v>
      </c>
    </row>
    <row r="6289" customFormat="false" ht="15" hidden="false" customHeight="false" outlineLevel="0" collapsed="false">
      <c r="A6289" s="41" t="n">
        <v>-0.4257300705</v>
      </c>
      <c r="B6289" s="41" t="n">
        <v>0.8545519583</v>
      </c>
      <c r="C6289" s="41" t="n">
        <v>3.8196544987</v>
      </c>
      <c r="D6289" s="42" t="n">
        <f aca="false">$B$5*A6289</f>
        <v>-1.08773098018417</v>
      </c>
      <c r="E6289" s="42" t="n">
        <f aca="false">$D$5*A6289+$F$5*B6289</f>
        <v>0.462530679101278</v>
      </c>
      <c r="F6289" s="43" t="n">
        <f aca="false">Inputs!$B$5*D6289+Inputs!$B$6*E6289</f>
        <v>-131899.631973481</v>
      </c>
      <c r="G6289" s="43" t="n">
        <f aca="false">F6289*SQRT(($B$6-2)/C6289)</f>
        <v>-95443.5404540247</v>
      </c>
    </row>
    <row r="6290" customFormat="false" ht="15" hidden="false" customHeight="false" outlineLevel="0" collapsed="false">
      <c r="A6290" s="41" t="n">
        <v>1.0902927551</v>
      </c>
      <c r="B6290" s="41" t="n">
        <v>0.0674102695</v>
      </c>
      <c r="C6290" s="41" t="n">
        <v>2.9127469413</v>
      </c>
      <c r="D6290" s="42" t="n">
        <f aca="false">$B$5*A6290</f>
        <v>2.78567404411858</v>
      </c>
      <c r="E6290" s="42" t="n">
        <f aca="false">$D$5*A6290+$F$5*B6290</f>
        <v>2.71084766606954</v>
      </c>
      <c r="F6290" s="43" t="n">
        <f aca="false">Inputs!$B$5*D6290+Inputs!$B$6*E6290</f>
        <v>143025.02110838</v>
      </c>
      <c r="G6290" s="43" t="n">
        <f aca="false">F6290*SQRT(($B$6-2)/C6290)</f>
        <v>118515.633129201</v>
      </c>
    </row>
    <row r="6291" customFormat="false" ht="15" hidden="false" customHeight="false" outlineLevel="0" collapsed="false">
      <c r="A6291" s="41" t="n">
        <v>-1.1951571808</v>
      </c>
      <c r="B6291" s="41" t="n">
        <v>-0.2955919832</v>
      </c>
      <c r="C6291" s="41" t="n">
        <v>3.6631005646</v>
      </c>
      <c r="D6291" s="42" t="n">
        <f aca="false">$B$5*A6291</f>
        <v>-3.0536003487349</v>
      </c>
      <c r="E6291" s="42" t="n">
        <f aca="false">$D$5*A6291+$F$5*B6291</f>
        <v>-3.3543932627918</v>
      </c>
      <c r="F6291" s="43" t="n">
        <f aca="false">Inputs!$B$5*D6291+Inputs!$B$6*E6291</f>
        <v>-137640.3717339</v>
      </c>
      <c r="G6291" s="43" t="n">
        <f aca="false">F6291*SQRT(($B$6-2)/C6291)</f>
        <v>-101703.620597561</v>
      </c>
    </row>
    <row r="6292" customFormat="false" ht="15" hidden="false" customHeight="false" outlineLevel="0" collapsed="false">
      <c r="A6292" s="41" t="n">
        <v>-1.4413311345</v>
      </c>
      <c r="B6292" s="41" t="n">
        <v>0.0752024098</v>
      </c>
      <c r="C6292" s="41" t="n">
        <v>4.6644644246</v>
      </c>
      <c r="D6292" s="42" t="n">
        <f aca="false">$B$5*A6292</f>
        <v>-3.68256939393161</v>
      </c>
      <c r="E6292" s="42" t="n">
        <f aca="false">$D$5*A6292+$F$5*B6292</f>
        <v>-3.2999186800822</v>
      </c>
      <c r="F6292" s="43" t="n">
        <f aca="false">Inputs!$B$5*D6292+Inputs!$B$6*E6292</f>
        <v>-203261.005389051</v>
      </c>
      <c r="G6292" s="43" t="n">
        <f aca="false">F6292*SQRT(($B$6-2)/C6292)</f>
        <v>-133096.971826056</v>
      </c>
    </row>
    <row r="6293" customFormat="false" ht="15" hidden="false" customHeight="false" outlineLevel="0" collapsed="false">
      <c r="A6293" s="41" t="n">
        <v>0.2554031113</v>
      </c>
      <c r="B6293" s="41" t="n">
        <v>-0.270710421</v>
      </c>
      <c r="C6293" s="41" t="n">
        <v>4.6874980346</v>
      </c>
      <c r="D6293" s="42" t="n">
        <f aca="false">$B$5*A6293</f>
        <v>0.652549340172661</v>
      </c>
      <c r="E6293" s="42" t="n">
        <f aca="false">$D$5*A6293+$F$5*B6293</f>
        <v>0.140306442098412</v>
      </c>
      <c r="F6293" s="43" t="n">
        <f aca="false">Inputs!$B$5*D6293+Inputs!$B$6*E6293</f>
        <v>58239.6119123455</v>
      </c>
      <c r="G6293" s="43" t="n">
        <f aca="false">F6293*SQRT(($B$6-2)/C6293)</f>
        <v>38041.9631760097</v>
      </c>
    </row>
    <row r="6294" customFormat="false" ht="15" hidden="false" customHeight="false" outlineLevel="0" collapsed="false">
      <c r="A6294" s="41" t="n">
        <v>0.2417112224</v>
      </c>
      <c r="B6294" s="41" t="n">
        <v>0.4169012391</v>
      </c>
      <c r="C6294" s="41" t="n">
        <v>1.9414421286</v>
      </c>
      <c r="D6294" s="42" t="n">
        <f aca="false">$B$5*A6294</f>
        <v>0.61756686473634</v>
      </c>
      <c r="E6294" s="42" t="n">
        <f aca="false">$D$5*A6294+$F$5*B6294</f>
        <v>1.29505494311311</v>
      </c>
      <c r="F6294" s="43" t="n">
        <f aca="false">Inputs!$B$5*D6294+Inputs!$B$6*E6294</f>
        <v>-2996.06068202156</v>
      </c>
      <c r="G6294" s="43" t="n">
        <f aca="false">F6294*SQRT(($B$6-2)/C6294)</f>
        <v>-3040.90868103516</v>
      </c>
    </row>
    <row r="6295" customFormat="false" ht="15" hidden="false" customHeight="false" outlineLevel="0" collapsed="false">
      <c r="A6295" s="41" t="n">
        <v>0.2568620429</v>
      </c>
      <c r="B6295" s="41" t="n">
        <v>-1.2015302923</v>
      </c>
      <c r="C6295" s="41" t="n">
        <v>2.477362811</v>
      </c>
      <c r="D6295" s="42" t="n">
        <f aca="false">$B$5*A6295</f>
        <v>0.656276878369401</v>
      </c>
      <c r="E6295" s="42" t="n">
        <f aca="false">$D$5*A6295+$F$5*B6295</f>
        <v>-1.46350986114214</v>
      </c>
      <c r="F6295" s="43" t="n">
        <f aca="false">Inputs!$B$5*D6295+Inputs!$B$6*E6295</f>
        <v>138803.180894047</v>
      </c>
      <c r="G6295" s="43" t="n">
        <f aca="false">F6295*SQRT(($B$6-2)/C6295)</f>
        <v>124715.263795933</v>
      </c>
    </row>
    <row r="6296" customFormat="false" ht="15" hidden="false" customHeight="false" outlineLevel="0" collapsed="false">
      <c r="A6296" s="41" t="n">
        <v>-0.2532643255</v>
      </c>
      <c r="B6296" s="41" t="n">
        <v>0.4098429783</v>
      </c>
      <c r="C6296" s="41" t="n">
        <v>2.2766822368</v>
      </c>
      <c r="D6296" s="42" t="n">
        <f aca="false">$B$5*A6296</f>
        <v>-0.647084789425974</v>
      </c>
      <c r="E6296" s="42" t="n">
        <f aca="false">$D$5*A6296+$F$5*B6296</f>
        <v>0.105029344584844</v>
      </c>
      <c r="F6296" s="43" t="n">
        <f aca="false">Inputs!$B$5*D6296+Inputs!$B$6*E6296</f>
        <v>-69959.9461718396</v>
      </c>
      <c r="G6296" s="43" t="n">
        <f aca="false">F6296*SQRT(($B$6-2)/C6296)</f>
        <v>-65571.2186162249</v>
      </c>
    </row>
    <row r="6297" customFormat="false" ht="15" hidden="false" customHeight="false" outlineLevel="0" collapsed="false">
      <c r="A6297" s="41" t="n">
        <v>1.5787117713</v>
      </c>
      <c r="B6297" s="41" t="n">
        <v>-0.2719257502</v>
      </c>
      <c r="C6297" s="41" t="n">
        <v>4.0667602941</v>
      </c>
      <c r="D6297" s="42" t="n">
        <f aca="false">$B$5*A6297</f>
        <v>4.03357390378286</v>
      </c>
      <c r="E6297" s="42" t="n">
        <f aca="false">$D$5*A6297+$F$5*B6297</f>
        <v>3.28713705283912</v>
      </c>
      <c r="F6297" s="43" t="n">
        <f aca="false">Inputs!$B$5*D6297+Inputs!$B$6*E6297</f>
        <v>239000.537736329</v>
      </c>
      <c r="G6297" s="43" t="n">
        <f aca="false">F6297*SQRT(($B$6-2)/C6297)</f>
        <v>167606.010433336</v>
      </c>
    </row>
    <row r="6298" customFormat="false" ht="15" hidden="false" customHeight="false" outlineLevel="0" collapsed="false">
      <c r="A6298" s="41" t="n">
        <v>0.5508402004</v>
      </c>
      <c r="B6298" s="41" t="n">
        <v>0.8781519119</v>
      </c>
      <c r="C6298" s="41" t="n">
        <v>7.9850159677</v>
      </c>
      <c r="D6298" s="42" t="n">
        <f aca="false">$B$5*A6298</f>
        <v>1.4073846143925</v>
      </c>
      <c r="E6298" s="42" t="n">
        <f aca="false">$D$5*A6298+$F$5*B6298</f>
        <v>2.82711649084274</v>
      </c>
      <c r="F6298" s="43" t="n">
        <f aca="false">Inputs!$B$5*D6298+Inputs!$B$6*E6298</f>
        <v>-617.363102886739</v>
      </c>
      <c r="G6298" s="43" t="n">
        <f aca="false">F6298*SQRT(($B$6-2)/C6298)</f>
        <v>-308.971039061587</v>
      </c>
    </row>
    <row r="6299" customFormat="false" ht="15" hidden="false" customHeight="false" outlineLevel="0" collapsed="false">
      <c r="A6299" s="41" t="n">
        <v>-0.1966276984</v>
      </c>
      <c r="B6299" s="41" t="n">
        <v>1.1484077475</v>
      </c>
      <c r="C6299" s="41" t="n">
        <v>3.3379367857</v>
      </c>
      <c r="D6299" s="42" t="n">
        <f aca="false">$B$5*A6299</f>
        <v>-0.502379451046997</v>
      </c>
      <c r="E6299" s="42" t="n">
        <f aca="false">$D$5*A6299+$F$5*B6299</f>
        <v>1.51511371944498</v>
      </c>
      <c r="F6299" s="43" t="n">
        <f aca="false">Inputs!$B$5*D6299+Inputs!$B$6*E6299</f>
        <v>-125993.631076949</v>
      </c>
      <c r="G6299" s="43" t="n">
        <f aca="false">F6299*SQRT(($B$6-2)/C6299)</f>
        <v>-97526.9261291141</v>
      </c>
    </row>
    <row r="6300" customFormat="false" ht="15" hidden="false" customHeight="false" outlineLevel="0" collapsed="false">
      <c r="A6300" s="41" t="n">
        <v>1.2021738314</v>
      </c>
      <c r="B6300" s="41" t="n">
        <v>1.3803847341</v>
      </c>
      <c r="C6300" s="41" t="n">
        <v>3.58123796</v>
      </c>
      <c r="D6300" s="42" t="n">
        <f aca="false">$B$5*A6300</f>
        <v>3.07152773691724</v>
      </c>
      <c r="E6300" s="42" t="n">
        <f aca="false">$D$5*A6300+$F$5*B6300</f>
        <v>5.2442497590377</v>
      </c>
      <c r="F6300" s="43" t="n">
        <f aca="false">Inputs!$B$5*D6300+Inputs!$B$6*E6300</f>
        <v>44940.2857398384</v>
      </c>
      <c r="G6300" s="43" t="n">
        <f aca="false">F6300*SQRT(($B$6-2)/C6300)</f>
        <v>33584.1404630297</v>
      </c>
    </row>
    <row r="6301" customFormat="false" ht="15" hidden="false" customHeight="false" outlineLevel="0" collapsed="false">
      <c r="A6301" s="41" t="n">
        <v>0.458432169</v>
      </c>
      <c r="B6301" s="41" t="n">
        <v>2.3601372497</v>
      </c>
      <c r="C6301" s="41" t="n">
        <v>1.6247861919</v>
      </c>
      <c r="D6301" s="42" t="n">
        <f aca="false">$B$5*A6301</f>
        <v>1.17128412364361</v>
      </c>
      <c r="E6301" s="42" t="n">
        <f aca="false">$D$5*A6301+$F$5*B6301</f>
        <v>5.16623328211096</v>
      </c>
      <c r="F6301" s="43" t="n">
        <f aca="false">Inputs!$B$5*D6301+Inputs!$B$6*E6301</f>
        <v>-141183.251741187</v>
      </c>
      <c r="G6301" s="43" t="n">
        <f aca="false">F6301*SQRT(($B$6-2)/C6301)</f>
        <v>-156639.060058803</v>
      </c>
    </row>
    <row r="6302" customFormat="false" ht="15" hidden="false" customHeight="false" outlineLevel="0" collapsed="false">
      <c r="A6302" s="41" t="n">
        <v>-0.6152831128</v>
      </c>
      <c r="B6302" s="41" t="n">
        <v>2.1240775862</v>
      </c>
      <c r="C6302" s="41" t="n">
        <v>0.6890985317</v>
      </c>
      <c r="D6302" s="42" t="n">
        <f aca="false">$B$5*A6302</f>
        <v>-1.57203484027025</v>
      </c>
      <c r="E6302" s="42" t="n">
        <f aca="false">$D$5*A6302+$F$5*B6302</f>
        <v>2.20361878043182</v>
      </c>
      <c r="F6302" s="43" t="n">
        <f aca="false">Inputs!$B$5*D6302+Inputs!$B$6*E6302</f>
        <v>-267384.423048616</v>
      </c>
      <c r="G6302" s="43" t="n">
        <f aca="false">F6302*SQRT(($B$6-2)/C6302)</f>
        <v>-455523.134915883</v>
      </c>
    </row>
    <row r="6303" customFormat="false" ht="15" hidden="false" customHeight="false" outlineLevel="0" collapsed="false">
      <c r="A6303" s="41" t="n">
        <v>0.7682994887</v>
      </c>
      <c r="B6303" s="41" t="n">
        <v>1.340387333</v>
      </c>
      <c r="C6303" s="41" t="n">
        <v>2.4190450171</v>
      </c>
      <c r="D6303" s="42" t="n">
        <f aca="false">$B$5*A6303</f>
        <v>1.96298832012771</v>
      </c>
      <c r="E6303" s="42" t="n">
        <f aca="false">$D$5*A6303+$F$5*B6303</f>
        <v>4.14274236978122</v>
      </c>
      <c r="F6303" s="43" t="n">
        <f aca="false">Inputs!$B$5*D6303+Inputs!$B$6*E6303</f>
        <v>-10838.2864762899</v>
      </c>
      <c r="G6303" s="43" t="n">
        <f aca="false">F6303*SQRT(($B$6-2)/C6303)</f>
        <v>-9854.93237938745</v>
      </c>
    </row>
    <row r="6304" customFormat="false" ht="15" hidden="false" customHeight="false" outlineLevel="0" collapsed="false">
      <c r="A6304" s="41" t="n">
        <v>-0.3200377545</v>
      </c>
      <c r="B6304" s="41" t="n">
        <v>0.844474703</v>
      </c>
      <c r="C6304" s="41" t="n">
        <v>5.3930774486</v>
      </c>
      <c r="D6304" s="42" t="n">
        <f aca="false">$B$5*A6304</f>
        <v>-0.81768943403359</v>
      </c>
      <c r="E6304" s="42" t="n">
        <f aca="false">$D$5*A6304+$F$5*B6304</f>
        <v>0.696633983541133</v>
      </c>
      <c r="F6304" s="43" t="n">
        <f aca="false">Inputs!$B$5*D6304+Inputs!$B$6*E6304</f>
        <v>-116600.642580416</v>
      </c>
      <c r="G6304" s="43" t="n">
        <f aca="false">F6304*SQRT(($B$6-2)/C6304)</f>
        <v>-71006.4193661338</v>
      </c>
    </row>
    <row r="6305" customFormat="false" ht="15" hidden="false" customHeight="false" outlineLevel="0" collapsed="false">
      <c r="A6305" s="41" t="n">
        <v>1.4269741637</v>
      </c>
      <c r="B6305" s="41" t="n">
        <v>-1.0873586437</v>
      </c>
      <c r="C6305" s="41" t="n">
        <v>1.6566788513</v>
      </c>
      <c r="D6305" s="42" t="n">
        <f aca="false">$B$5*A6305</f>
        <v>3.64588764884741</v>
      </c>
      <c r="E6305" s="42" t="n">
        <f aca="false">$D$5*A6305+$F$5*B6305</f>
        <v>1.51801994303123</v>
      </c>
      <c r="F6305" s="43" t="n">
        <f aca="false">Inputs!$B$5*D6305+Inputs!$B$6*E6305</f>
        <v>288687.767733179</v>
      </c>
      <c r="G6305" s="43" t="n">
        <f aca="false">F6305*SQRT(($B$6-2)/C6305)</f>
        <v>317193.453999557</v>
      </c>
    </row>
    <row r="6306" customFormat="false" ht="15" hidden="false" customHeight="false" outlineLevel="0" collapsed="false">
      <c r="A6306" s="41" t="n">
        <v>-0.1633262818</v>
      </c>
      <c r="B6306" s="41" t="n">
        <v>-2.1412526882</v>
      </c>
      <c r="C6306" s="41" t="n">
        <v>0.5411559915</v>
      </c>
      <c r="D6306" s="42" t="n">
        <f aca="false">$B$5*A6306</f>
        <v>-0.417295063004364</v>
      </c>
      <c r="E6306" s="42" t="n">
        <f aca="false">$D$5*A6306+$F$5*B6306</f>
        <v>-4.08604522523615</v>
      </c>
      <c r="F6306" s="43" t="n">
        <f aca="false">Inputs!$B$5*D6306+Inputs!$B$6*E6306</f>
        <v>162572.754961371</v>
      </c>
      <c r="G6306" s="43" t="n">
        <f aca="false">F6306*SQRT(($B$6-2)/C6306)</f>
        <v>312537.06368837</v>
      </c>
    </row>
    <row r="6307" customFormat="false" ht="15" hidden="false" customHeight="false" outlineLevel="0" collapsed="false">
      <c r="A6307" s="41" t="n">
        <v>-0.1783329768</v>
      </c>
      <c r="B6307" s="41" t="n">
        <v>-0.8160081935</v>
      </c>
      <c r="C6307" s="41" t="n">
        <v>4.8158512869</v>
      </c>
      <c r="D6307" s="42" t="n">
        <f aca="false">$B$5*A6307</f>
        <v>-0.45563683915023</v>
      </c>
      <c r="E6307" s="42" t="n">
        <f aca="false">$D$5*A6307+$F$5*B6307</f>
        <v>-1.83339652253578</v>
      </c>
      <c r="F6307" s="43" t="n">
        <f aca="false">Inputs!$B$5*D6307+Inputs!$B$6*E6307</f>
        <v>46106.1422117658</v>
      </c>
      <c r="G6307" s="43" t="n">
        <f aca="false">F6307*SQRT(($B$6-2)/C6307)</f>
        <v>29712.3669220775</v>
      </c>
    </row>
    <row r="6308" customFormat="false" ht="15" hidden="false" customHeight="false" outlineLevel="0" collapsed="false">
      <c r="A6308" s="41" t="n">
        <v>-0.217767688</v>
      </c>
      <c r="B6308" s="41" t="n">
        <v>2.9236433576</v>
      </c>
      <c r="C6308" s="41" t="n">
        <v>4.4549326858</v>
      </c>
      <c r="D6308" s="42" t="n">
        <f aca="false">$B$5*A6308</f>
        <v>-0.55639166019559</v>
      </c>
      <c r="E6308" s="42" t="n">
        <f aca="false">$D$5*A6308+$F$5*B6308</f>
        <v>4.53018732771382</v>
      </c>
      <c r="F6308" s="43" t="n">
        <f aca="false">Inputs!$B$5*D6308+Inputs!$B$6*E6308</f>
        <v>-282148.53240525</v>
      </c>
      <c r="G6308" s="43" t="n">
        <f aca="false">F6308*SQRT(($B$6-2)/C6308)</f>
        <v>-189048.057970215</v>
      </c>
    </row>
    <row r="6309" customFormat="false" ht="15" hidden="false" customHeight="false" outlineLevel="0" collapsed="false">
      <c r="A6309" s="41" t="n">
        <v>1.7178035068</v>
      </c>
      <c r="B6309" s="41" t="n">
        <v>-1.4394475367</v>
      </c>
      <c r="C6309" s="41" t="n">
        <v>2.0071341226</v>
      </c>
      <c r="D6309" s="42" t="n">
        <f aca="false">$B$5*A6309</f>
        <v>4.38895023323321</v>
      </c>
      <c r="E6309" s="42" t="n">
        <f aca="false">$D$5*A6309+$F$5*B6309</f>
        <v>1.60210639772392</v>
      </c>
      <c r="F6309" s="43" t="n">
        <f aca="false">Inputs!$B$5*D6309+Inputs!$B$6*E6309</f>
        <v>358789.703437125</v>
      </c>
      <c r="G6309" s="43" t="n">
        <f aca="false">F6309*SQRT(($B$6-2)/C6309)</f>
        <v>358151.497886256</v>
      </c>
    </row>
    <row r="6310" customFormat="false" ht="15" hidden="false" customHeight="false" outlineLevel="0" collapsed="false">
      <c r="A6310" s="41" t="n">
        <v>0.5557383016</v>
      </c>
      <c r="B6310" s="41" t="n">
        <v>0.7989310871</v>
      </c>
      <c r="C6310" s="41" t="n">
        <v>1.8066399313</v>
      </c>
      <c r="D6310" s="42" t="n">
        <f aca="false">$B$5*A6310</f>
        <v>1.41989915538572</v>
      </c>
      <c r="E6310" s="42" t="n">
        <f aca="false">$D$5*A6310+$F$5*B6310</f>
        <v>2.70197784072295</v>
      </c>
      <c r="F6310" s="43" t="n">
        <f aca="false">Inputs!$B$5*D6310+Inputs!$B$6*E6310</f>
        <v>6891.02350242462</v>
      </c>
      <c r="G6310" s="43" t="n">
        <f aca="false">F6310*SQRT(($B$6-2)/C6310)</f>
        <v>7250.41601787423</v>
      </c>
    </row>
    <row r="6311" customFormat="false" ht="15" hidden="false" customHeight="false" outlineLevel="0" collapsed="false">
      <c r="A6311" s="41" t="n">
        <v>-0.3378970867</v>
      </c>
      <c r="B6311" s="41" t="n">
        <v>0.1783076032</v>
      </c>
      <c r="C6311" s="41" t="n">
        <v>2.5804996631</v>
      </c>
      <c r="D6311" s="42" t="n">
        <f aca="false">$B$5*A6311</f>
        <v>-0.86331963557544</v>
      </c>
      <c r="E6311" s="42" t="n">
        <f aca="false">$D$5*A6311+$F$5*B6311</f>
        <v>-0.496164145545571</v>
      </c>
      <c r="F6311" s="43" t="n">
        <f aca="false">Inputs!$B$5*D6311+Inputs!$B$6*E6311</f>
        <v>-61523.7562802654</v>
      </c>
      <c r="G6311" s="43" t="n">
        <f aca="false">F6311*SQRT(($B$6-2)/C6311)</f>
        <v>-54163.4023760951</v>
      </c>
    </row>
    <row r="6312" customFormat="false" ht="15" hidden="false" customHeight="false" outlineLevel="0" collapsed="false">
      <c r="A6312" s="41" t="n">
        <v>0.2759822074</v>
      </c>
      <c r="B6312" s="41" t="n">
        <v>-1.3466113729</v>
      </c>
      <c r="C6312" s="41" t="n">
        <v>2.1351458037</v>
      </c>
      <c r="D6312" s="42" t="n">
        <f aca="false">$B$5*A6312</f>
        <v>0.705128478747175</v>
      </c>
      <c r="E6312" s="42" t="n">
        <f aca="false">$D$5*A6312+$F$5*B6312</f>
        <v>-1.66852968759312</v>
      </c>
      <c r="F6312" s="43" t="n">
        <f aca="false">Inputs!$B$5*D6312+Inputs!$B$6*E6312</f>
        <v>153939.332254374</v>
      </c>
      <c r="G6312" s="43" t="n">
        <f aca="false">F6312*SQRT(($B$6-2)/C6312)</f>
        <v>148987.841275236</v>
      </c>
    </row>
    <row r="6313" customFormat="false" ht="15" hidden="false" customHeight="false" outlineLevel="0" collapsed="false">
      <c r="A6313" s="41" t="n">
        <v>-1.0313293541</v>
      </c>
      <c r="B6313" s="41" t="n">
        <v>0.1722967184</v>
      </c>
      <c r="C6313" s="41" t="n">
        <v>9.3797971985</v>
      </c>
      <c r="D6313" s="42" t="n">
        <f aca="false">$B$5*A6313</f>
        <v>-2.63502384952603</v>
      </c>
      <c r="E6313" s="42" t="n">
        <f aca="false">$D$5*A6313+$F$5*B6313</f>
        <v>-2.15662638661771</v>
      </c>
      <c r="F6313" s="43" t="n">
        <f aca="false">Inputs!$B$5*D6313+Inputs!$B$6*E6313</f>
        <v>-155671.065621718</v>
      </c>
      <c r="G6313" s="43" t="n">
        <f aca="false">F6313*SQRT(($B$6-2)/C6313)</f>
        <v>-71882.9963587096</v>
      </c>
    </row>
    <row r="6314" customFormat="false" ht="15" hidden="false" customHeight="false" outlineLevel="0" collapsed="false">
      <c r="A6314" s="41" t="n">
        <v>0.099402528</v>
      </c>
      <c r="B6314" s="41" t="n">
        <v>-0.7085627154</v>
      </c>
      <c r="C6314" s="41" t="n">
        <v>2.5203250371</v>
      </c>
      <c r="D6314" s="42" t="n">
        <f aca="false">$B$5*A6314</f>
        <v>0.253971275947782</v>
      </c>
      <c r="E6314" s="42" t="n">
        <f aca="false">$D$5*A6314+$F$5*B6314</f>
        <v>-0.986969624388781</v>
      </c>
      <c r="F6314" s="43" t="n">
        <f aca="false">Inputs!$B$5*D6314+Inputs!$B$6*E6314</f>
        <v>74745.6088142173</v>
      </c>
      <c r="G6314" s="43" t="n">
        <f aca="false">F6314*SQRT(($B$6-2)/C6314)</f>
        <v>66584.3868095623</v>
      </c>
    </row>
    <row r="6315" customFormat="false" ht="15" hidden="false" customHeight="false" outlineLevel="0" collapsed="false">
      <c r="A6315" s="41" t="n">
        <v>-0.7943761399</v>
      </c>
      <c r="B6315" s="41" t="n">
        <v>-0.0897792497</v>
      </c>
      <c r="C6315" s="41" t="n">
        <v>4.219914827</v>
      </c>
      <c r="D6315" s="42" t="n">
        <f aca="false">$B$5*A6315</f>
        <v>-2.02961359124465</v>
      </c>
      <c r="E6315" s="42" t="n">
        <f aca="false">$D$5*A6315+$F$5*B6315</f>
        <v>-2.04531360218523</v>
      </c>
      <c r="F6315" s="43" t="n">
        <f aca="false">Inputs!$B$5*D6315+Inputs!$B$6*E6315</f>
        <v>-100695.679015204</v>
      </c>
      <c r="G6315" s="43" t="n">
        <f aca="false">F6315*SQRT(($B$6-2)/C6315)</f>
        <v>-69322.4638443682</v>
      </c>
    </row>
    <row r="6316" customFormat="false" ht="15" hidden="false" customHeight="false" outlineLevel="0" collapsed="false">
      <c r="A6316" s="41" t="n">
        <v>0.886150953</v>
      </c>
      <c r="B6316" s="41" t="n">
        <v>-0.0764857709</v>
      </c>
      <c r="C6316" s="41" t="n">
        <v>2.8408114884</v>
      </c>
      <c r="D6316" s="42" t="n">
        <f aca="false">$B$5*A6316</f>
        <v>2.26409622314388</v>
      </c>
      <c r="E6316" s="42" t="n">
        <f aca="false">$D$5*A6316+$F$5*B6316</f>
        <v>1.97660264400618</v>
      </c>
      <c r="F6316" s="43" t="n">
        <f aca="false">Inputs!$B$5*D6316+Inputs!$B$6*E6316</f>
        <v>127579.490114078</v>
      </c>
      <c r="G6316" s="43" t="n">
        <f aca="false">F6316*SQRT(($B$6-2)/C6316)</f>
        <v>107047.0373356</v>
      </c>
    </row>
    <row r="6317" customFormat="false" ht="15" hidden="false" customHeight="false" outlineLevel="0" collapsed="false">
      <c r="A6317" s="41" t="n">
        <v>1.6227308306</v>
      </c>
      <c r="B6317" s="41" t="n">
        <v>-0.6958205477</v>
      </c>
      <c r="C6317" s="41" t="n">
        <v>4.3295828735</v>
      </c>
      <c r="D6317" s="42" t="n">
        <f aca="false">$B$5*A6317</f>
        <v>4.14604163354162</v>
      </c>
      <c r="E6317" s="42" t="n">
        <f aca="false">$D$5*A6317+$F$5*B6317</f>
        <v>2.65992632126386</v>
      </c>
      <c r="F6317" s="43" t="n">
        <f aca="false">Inputs!$B$5*D6317+Inputs!$B$6*E6317</f>
        <v>281607.847290969</v>
      </c>
      <c r="G6317" s="43" t="n">
        <f aca="false">F6317*SQRT(($B$6-2)/C6317)</f>
        <v>191397.703271659</v>
      </c>
    </row>
    <row r="6318" customFormat="false" ht="15" hidden="false" customHeight="false" outlineLevel="0" collapsed="false">
      <c r="A6318" s="41" t="n">
        <v>0.1931098015</v>
      </c>
      <c r="B6318" s="41" t="n">
        <v>-0.3542954291</v>
      </c>
      <c r="C6318" s="41" t="n">
        <v>2.0635904678</v>
      </c>
      <c r="D6318" s="42" t="n">
        <f aca="false">$B$5*A6318</f>
        <v>0.49339130172804</v>
      </c>
      <c r="E6318" s="42" t="n">
        <f aca="false">$D$5*A6318+$F$5*B6318</f>
        <v>-0.15225590033716</v>
      </c>
      <c r="F6318" s="43" t="n">
        <f aca="false">Inputs!$B$5*D6318+Inputs!$B$6*E6318</f>
        <v>56951.925189662</v>
      </c>
      <c r="G6318" s="43" t="n">
        <f aca="false">F6318*SQRT(($B$6-2)/C6318)</f>
        <v>56067.5592583256</v>
      </c>
    </row>
    <row r="6319" customFormat="false" ht="15" hidden="false" customHeight="false" outlineLevel="0" collapsed="false">
      <c r="A6319" s="41" t="n">
        <v>0.5879609464</v>
      </c>
      <c r="B6319" s="41" t="n">
        <v>-0.7815878822</v>
      </c>
      <c r="C6319" s="41" t="n">
        <v>2.0020458107</v>
      </c>
      <c r="D6319" s="42" t="n">
        <f aca="false">$B$5*A6319</f>
        <v>1.50222730517149</v>
      </c>
      <c r="E6319" s="42" t="n">
        <f aca="false">$D$5*A6319+$F$5*B6319</f>
        <v>0.0495022443138051</v>
      </c>
      <c r="F6319" s="43" t="n">
        <f aca="false">Inputs!$B$5*D6319+Inputs!$B$6*E6319</f>
        <v>147747.618301459</v>
      </c>
      <c r="G6319" s="43" t="n">
        <f aca="false">F6319*SQRT(($B$6-2)/C6319)</f>
        <v>147672.110310065</v>
      </c>
    </row>
    <row r="6320" customFormat="false" ht="15" hidden="false" customHeight="false" outlineLevel="0" collapsed="false">
      <c r="A6320" s="41" t="n">
        <v>1.927397754</v>
      </c>
      <c r="B6320" s="41" t="n">
        <v>-1.6906124031</v>
      </c>
      <c r="C6320" s="41" t="n">
        <v>3.3204987358</v>
      </c>
      <c r="D6320" s="42" t="n">
        <f aca="false">$B$5*A6320</f>
        <v>4.92445893169105</v>
      </c>
      <c r="E6320" s="42" t="n">
        <f aca="false">$D$5*A6320+$F$5*B6320</f>
        <v>1.66715680070674</v>
      </c>
      <c r="F6320" s="43" t="n">
        <f aca="false">Inputs!$B$5*D6320+Inputs!$B$6*E6320</f>
        <v>409088.053133768</v>
      </c>
      <c r="G6320" s="43" t="n">
        <f aca="false">F6320*SQRT(($B$6-2)/C6320)</f>
        <v>317490.061458753</v>
      </c>
    </row>
    <row r="6321" customFormat="false" ht="15" hidden="false" customHeight="false" outlineLevel="0" collapsed="false">
      <c r="A6321" s="41" t="n">
        <v>1.7154802397</v>
      </c>
      <c r="B6321" s="41" t="n">
        <v>0.0899884691</v>
      </c>
      <c r="C6321" s="41" t="n">
        <v>1.7763333198</v>
      </c>
      <c r="D6321" s="42" t="n">
        <f aca="false">$B$5*A6321</f>
        <v>4.38301433681663</v>
      </c>
      <c r="E6321" s="42" t="n">
        <f aca="false">$D$5*A6321+$F$5*B6321</f>
        <v>4.23752297032174</v>
      </c>
      <c r="F6321" s="43" t="n">
        <f aca="false">Inputs!$B$5*D6321+Inputs!$B$6*E6321</f>
        <v>226425.285165576</v>
      </c>
      <c r="G6321" s="43" t="n">
        <f aca="false">F6321*SQRT(($B$6-2)/C6321)</f>
        <v>240257.907382771</v>
      </c>
    </row>
    <row r="6322" customFormat="false" ht="15" hidden="false" customHeight="false" outlineLevel="0" collapsed="false">
      <c r="A6322" s="41" t="n">
        <v>0.5524245817</v>
      </c>
      <c r="B6322" s="41" t="n">
        <v>1.3345249031</v>
      </c>
      <c r="C6322" s="41" t="n">
        <v>2.4197520194</v>
      </c>
      <c r="D6322" s="42" t="n">
        <f aca="false">$B$5*A6322</f>
        <v>1.4114326738176</v>
      </c>
      <c r="E6322" s="42" t="n">
        <f aca="false">$D$5*A6322+$F$5*B6322</f>
        <v>3.6189261520233</v>
      </c>
      <c r="F6322" s="43" t="n">
        <f aca="false">Inputs!$B$5*D6322+Inputs!$B$6*E6322</f>
        <v>-39803.0402194049</v>
      </c>
      <c r="G6322" s="43" t="n">
        <f aca="false">F6322*SQRT(($B$6-2)/C6322)</f>
        <v>-36186.4361011182</v>
      </c>
    </row>
    <row r="6323" customFormat="false" ht="15" hidden="false" customHeight="false" outlineLevel="0" collapsed="false">
      <c r="A6323" s="41" t="n">
        <v>0.8576614952</v>
      </c>
      <c r="B6323" s="41" t="n">
        <v>-0.7300268878</v>
      </c>
      <c r="C6323" s="41" t="n">
        <v>5.2272111139</v>
      </c>
      <c r="D6323" s="42" t="n">
        <f aca="false">$B$5*A6323</f>
        <v>2.19130628415433</v>
      </c>
      <c r="E6323" s="42" t="n">
        <f aca="false">$D$5*A6323+$F$5*B6323</f>
        <v>0.780311042193431</v>
      </c>
      <c r="F6323" s="43" t="n">
        <f aca="false">Inputs!$B$5*D6323+Inputs!$B$6*E6323</f>
        <v>180115.076305762</v>
      </c>
      <c r="G6323" s="43" t="n">
        <f aca="false">F6323*SQRT(($B$6-2)/C6323)</f>
        <v>111411.505785475</v>
      </c>
    </row>
    <row r="6324" customFormat="false" ht="15" hidden="false" customHeight="false" outlineLevel="0" collapsed="false">
      <c r="A6324" s="41" t="n">
        <v>0.6000895553</v>
      </c>
      <c r="B6324" s="41" t="n">
        <v>1.8674739726</v>
      </c>
      <c r="C6324" s="41" t="n">
        <v>7.314019365</v>
      </c>
      <c r="D6324" s="42" t="n">
        <f aca="false">$B$5*A6324</f>
        <v>1.53321563454079</v>
      </c>
      <c r="E6324" s="42" t="n">
        <f aca="false">$D$5*A6324+$F$5*B6324</f>
        <v>4.65261594052367</v>
      </c>
      <c r="F6324" s="43" t="n">
        <f aca="false">Inputs!$B$5*D6324+Inputs!$B$6*E6324</f>
        <v>-79309.2335721048</v>
      </c>
      <c r="G6324" s="43" t="n">
        <f aca="false">F6324*SQRT(($B$6-2)/C6324)</f>
        <v>-41472.5460325628</v>
      </c>
    </row>
    <row r="6325" customFormat="false" ht="15" hidden="false" customHeight="false" outlineLevel="0" collapsed="false">
      <c r="A6325" s="41" t="n">
        <v>-0.8872917122</v>
      </c>
      <c r="B6325" s="41" t="n">
        <v>2.1184285112</v>
      </c>
      <c r="C6325" s="41" t="n">
        <v>11.4654742846</v>
      </c>
      <c r="D6325" s="42" t="n">
        <f aca="false">$B$5*A6325</f>
        <v>-2.26701083784636</v>
      </c>
      <c r="E6325" s="42" t="n">
        <f aca="false">$D$5*A6325+$F$5*B6325</f>
        <v>1.54659592114096</v>
      </c>
      <c r="F6325" s="43" t="n">
        <f aca="false">Inputs!$B$5*D6325+Inputs!$B$6*E6325</f>
        <v>-304030.879841684</v>
      </c>
      <c r="G6325" s="43" t="n">
        <f aca="false">F6325*SQRT(($B$6-2)/C6325)</f>
        <v>-126980.397379922</v>
      </c>
    </row>
    <row r="6326" customFormat="false" ht="15" hidden="false" customHeight="false" outlineLevel="0" collapsed="false">
      <c r="A6326" s="41" t="n">
        <v>0.385702486</v>
      </c>
      <c r="B6326" s="41" t="n">
        <v>-0.4332277719</v>
      </c>
      <c r="C6326" s="41" t="n">
        <v>4.9396536467</v>
      </c>
      <c r="D6326" s="42" t="n">
        <f aca="false">$B$5*A6326</f>
        <v>0.985461380878077</v>
      </c>
      <c r="E6326" s="42" t="n">
        <f aca="false">$D$5*A6326+$F$5*B6326</f>
        <v>0.169739329096299</v>
      </c>
      <c r="F6326" s="43" t="n">
        <f aca="false">Inputs!$B$5*D6326+Inputs!$B$6*E6326</f>
        <v>90059.1716329927</v>
      </c>
      <c r="G6326" s="43" t="n">
        <f aca="false">F6326*SQRT(($B$6-2)/C6326)</f>
        <v>57305.2876057851</v>
      </c>
    </row>
    <row r="6327" customFormat="false" ht="15" hidden="false" customHeight="false" outlineLevel="0" collapsed="false">
      <c r="A6327" s="41" t="n">
        <v>-0.8932893846</v>
      </c>
      <c r="B6327" s="41" t="n">
        <v>-0.2232870744</v>
      </c>
      <c r="C6327" s="41" t="n">
        <v>4.0680467259</v>
      </c>
      <c r="D6327" s="42" t="n">
        <f aca="false">$B$5*A6327</f>
        <v>-2.28233475910664</v>
      </c>
      <c r="E6327" s="42" t="n">
        <f aca="false">$D$5*A6327+$F$5*B6327</f>
        <v>-2.51122023758644</v>
      </c>
      <c r="F6327" s="43" t="n">
        <f aca="false">Inputs!$B$5*D6327+Inputs!$B$6*E6327</f>
        <v>-102672.464031342</v>
      </c>
      <c r="G6327" s="43" t="n">
        <f aca="false">F6327*SQRT(($B$6-2)/C6327)</f>
        <v>-71990.6369835002</v>
      </c>
    </row>
    <row r="6328" customFormat="false" ht="15" hidden="false" customHeight="false" outlineLevel="0" collapsed="false">
      <c r="A6328" s="41" t="n">
        <v>-1.9552783311</v>
      </c>
      <c r="B6328" s="41" t="n">
        <v>-0.4152444691</v>
      </c>
      <c r="C6328" s="41" t="n">
        <v>1.4687897204</v>
      </c>
      <c r="D6328" s="42" t="n">
        <f aca="false">$B$5*A6328</f>
        <v>-4.99569319386442</v>
      </c>
      <c r="E6328" s="42" t="n">
        <f aca="false">$D$5*A6328+$F$5*B6328</f>
        <v>-5.36977755084376</v>
      </c>
      <c r="F6328" s="43" t="n">
        <f aca="false">Inputs!$B$5*D6328+Inputs!$B$6*E6328</f>
        <v>-231080.441844254</v>
      </c>
      <c r="G6328" s="43" t="n">
        <f aca="false">F6328*SQRT(($B$6-2)/C6328)</f>
        <v>-269648.727357697</v>
      </c>
    </row>
    <row r="6329" customFormat="false" ht="15" hidden="false" customHeight="false" outlineLevel="0" collapsed="false">
      <c r="A6329" s="41" t="n">
        <v>-0.2629272439</v>
      </c>
      <c r="B6329" s="41" t="n">
        <v>-1.0744136491</v>
      </c>
      <c r="C6329" s="41" t="n">
        <v>6.7412494599</v>
      </c>
      <c r="D6329" s="42" t="n">
        <f aca="false">$B$5*A6329</f>
        <v>-0.671773333719609</v>
      </c>
      <c r="E6329" s="42" t="n">
        <f aca="false">$D$5*A6329+$F$5*B6329</f>
        <v>-2.48089617242006</v>
      </c>
      <c r="F6329" s="43" t="n">
        <f aca="false">Inputs!$B$5*D6329+Inputs!$B$6*E6329</f>
        <v>56867.4752490419</v>
      </c>
      <c r="G6329" s="43" t="n">
        <f aca="false">F6329*SQRT(($B$6-2)/C6329)</f>
        <v>30974.8167584563</v>
      </c>
    </row>
    <row r="6330" customFormat="false" ht="15" hidden="false" customHeight="false" outlineLevel="0" collapsed="false">
      <c r="A6330" s="41" t="n">
        <v>0.7478451949</v>
      </c>
      <c r="B6330" s="41" t="n">
        <v>-0.2187662878</v>
      </c>
      <c r="C6330" s="41" t="n">
        <v>9.1026107567</v>
      </c>
      <c r="D6330" s="42" t="n">
        <f aca="false">$B$5*A6330</f>
        <v>1.91072804868877</v>
      </c>
      <c r="E6330" s="42" t="n">
        <f aca="false">$D$5*A6330+$F$5*B6330</f>
        <v>1.40180986665364</v>
      </c>
      <c r="F6330" s="43" t="n">
        <f aca="false">Inputs!$B$5*D6330+Inputs!$B$6*E6330</f>
        <v>120982.311536195</v>
      </c>
      <c r="G6330" s="43" t="n">
        <f aca="false">F6330*SQRT(($B$6-2)/C6330)</f>
        <v>56709.2482093059</v>
      </c>
    </row>
    <row r="6331" customFormat="false" ht="15" hidden="false" customHeight="false" outlineLevel="0" collapsed="false">
      <c r="A6331" s="41" t="n">
        <v>-0.6357945446</v>
      </c>
      <c r="B6331" s="41" t="n">
        <v>-0.3253339351</v>
      </c>
      <c r="C6331" s="41" t="n">
        <v>2.3277151001</v>
      </c>
      <c r="D6331" s="42" t="n">
        <f aca="false">$B$5*A6331</f>
        <v>-1.62444109804432</v>
      </c>
      <c r="E6331" s="42" t="n">
        <f aca="false">$D$5*A6331+$F$5*B6331</f>
        <v>-2.07469749255312</v>
      </c>
      <c r="F6331" s="43" t="n">
        <f aca="false">Inputs!$B$5*D6331+Inputs!$B$6*E6331</f>
        <v>-58709.235176776</v>
      </c>
      <c r="G6331" s="43" t="n">
        <f aca="false">F6331*SQRT(($B$6-2)/C6331)</f>
        <v>-54419.7457737491</v>
      </c>
    </row>
    <row r="6332" customFormat="false" ht="15" hidden="false" customHeight="false" outlineLevel="0" collapsed="false">
      <c r="A6332" s="41" t="n">
        <v>0.3551074733</v>
      </c>
      <c r="B6332" s="41" t="n">
        <v>0.0732212105</v>
      </c>
      <c r="C6332" s="41" t="n">
        <v>10.8350149206</v>
      </c>
      <c r="D6332" s="42" t="n">
        <f aca="false">$B$5*A6332</f>
        <v>0.907291795361523</v>
      </c>
      <c r="E6332" s="42" t="n">
        <f aca="false">$D$5*A6332+$F$5*B6332</f>
        <v>0.97144373132861</v>
      </c>
      <c r="F6332" s="43" t="n">
        <f aca="false">Inputs!$B$5*D6332+Inputs!$B$6*E6332</f>
        <v>42156.9929697218</v>
      </c>
      <c r="G6332" s="43" t="n">
        <f aca="false">F6332*SQRT(($B$6-2)/C6332)</f>
        <v>18112.1441661203</v>
      </c>
    </row>
    <row r="6333" customFormat="false" ht="15" hidden="false" customHeight="false" outlineLevel="0" collapsed="false">
      <c r="A6333" s="41" t="n">
        <v>-0.7009750881</v>
      </c>
      <c r="B6333" s="41" t="n">
        <v>0.125653474</v>
      </c>
      <c r="C6333" s="41" t="n">
        <v>7.2284294301</v>
      </c>
      <c r="D6333" s="42" t="n">
        <f aca="false">$B$5*A6333</f>
        <v>-1.79097595518261</v>
      </c>
      <c r="E6333" s="42" t="n">
        <f aca="false">$D$5*A6333+$F$5*B6333</f>
        <v>-1.45106035693309</v>
      </c>
      <c r="F6333" s="43" t="n">
        <f aca="false">Inputs!$B$5*D6333+Inputs!$B$6*E6333</f>
        <v>-106544.577671606</v>
      </c>
      <c r="G6333" s="43" t="n">
        <f aca="false">F6333*SQRT(($B$6-2)/C6333)</f>
        <v>-56043.387416487</v>
      </c>
    </row>
    <row r="6334" customFormat="false" ht="15" hidden="false" customHeight="false" outlineLevel="0" collapsed="false">
      <c r="A6334" s="41" t="n">
        <v>-0.0506759576</v>
      </c>
      <c r="B6334" s="41" t="n">
        <v>-1.1394642231</v>
      </c>
      <c r="C6334" s="41" t="n">
        <v>4.9832373912</v>
      </c>
      <c r="D6334" s="42" t="n">
        <f aca="false">$B$5*A6334</f>
        <v>-0.129475958715534</v>
      </c>
      <c r="E6334" s="42" t="n">
        <f aca="false">$D$5*A6334+$F$5*B6334</f>
        <v>-2.0881513075985</v>
      </c>
      <c r="F6334" s="43" t="n">
        <f aca="false">Inputs!$B$5*D6334+Inputs!$B$6*E6334</f>
        <v>91459.9695083718</v>
      </c>
      <c r="G6334" s="43" t="n">
        <f aca="false">F6334*SQRT(($B$6-2)/C6334)</f>
        <v>57941.5704033105</v>
      </c>
    </row>
    <row r="6335" customFormat="false" ht="15" hidden="false" customHeight="false" outlineLevel="0" collapsed="false">
      <c r="A6335" s="41" t="n">
        <v>-0.2885046935</v>
      </c>
      <c r="B6335" s="41" t="n">
        <v>0.5793382704</v>
      </c>
      <c r="C6335" s="41" t="n">
        <v>2.9024178081</v>
      </c>
      <c r="D6335" s="42" t="n">
        <f aca="false">$B$5*A6335</f>
        <v>-0.737123155712085</v>
      </c>
      <c r="E6335" s="42" t="n">
        <f aca="false">$D$5*A6335+$F$5*B6335</f>
        <v>0.31384683299181</v>
      </c>
      <c r="F6335" s="43" t="n">
        <f aca="false">Inputs!$B$5*D6335+Inputs!$B$6*E6335</f>
        <v>-89404.657220799</v>
      </c>
      <c r="G6335" s="43" t="n">
        <f aca="false">F6335*SQRT(($B$6-2)/C6335)</f>
        <v>-74215.595276088</v>
      </c>
    </row>
    <row r="6336" customFormat="false" ht="15" hidden="false" customHeight="false" outlineLevel="0" collapsed="false">
      <c r="A6336" s="41" t="n">
        <v>0.5721382599</v>
      </c>
      <c r="B6336" s="41" t="n">
        <v>-0.2299643324</v>
      </c>
      <c r="C6336" s="41" t="n">
        <v>1.0714694435</v>
      </c>
      <c r="D6336" s="42" t="n">
        <f aca="false">$B$5*A6336</f>
        <v>1.46180068866404</v>
      </c>
      <c r="E6336" s="42" t="n">
        <f aca="false">$D$5*A6336+$F$5*B6336</f>
        <v>0.964363623378318</v>
      </c>
      <c r="F6336" s="43" t="n">
        <f aca="false">Inputs!$B$5*D6336+Inputs!$B$6*E6336</f>
        <v>97961.8876974885</v>
      </c>
      <c r="G6336" s="43" t="n">
        <f aca="false">F6336*SQRT(($B$6-2)/C6336)</f>
        <v>133838.865921108</v>
      </c>
    </row>
    <row r="6337" customFormat="false" ht="15" hidden="false" customHeight="false" outlineLevel="0" collapsed="false">
      <c r="A6337" s="41" t="n">
        <v>0.6767727948</v>
      </c>
      <c r="B6337" s="41" t="n">
        <v>-0.979955497</v>
      </c>
      <c r="C6337" s="41" t="n">
        <v>9.4040947651</v>
      </c>
      <c r="D6337" s="42" t="n">
        <f aca="false">$B$5*A6337</f>
        <v>1.72913962733526</v>
      </c>
      <c r="E6337" s="42" t="n">
        <f aca="false">$D$5*A6337+$F$5*B6337</f>
        <v>-0.0816923219297667</v>
      </c>
      <c r="F6337" s="43" t="n">
        <f aca="false">Inputs!$B$5*D6337+Inputs!$B$6*E6337</f>
        <v>176998.578830014</v>
      </c>
      <c r="G6337" s="43" t="n">
        <f aca="false">F6337*SQRT(($B$6-2)/C6337)</f>
        <v>81625.5797150316</v>
      </c>
    </row>
    <row r="6338" customFormat="false" ht="15" hidden="false" customHeight="false" outlineLevel="0" collapsed="false">
      <c r="A6338" s="41" t="n">
        <v>-0.9489878382</v>
      </c>
      <c r="B6338" s="41" t="n">
        <v>-0.2512549633</v>
      </c>
      <c r="C6338" s="41" t="n">
        <v>0.9625529875</v>
      </c>
      <c r="D6338" s="42" t="n">
        <f aca="false">$B$5*A6338</f>
        <v>-2.42464308479742</v>
      </c>
      <c r="E6338" s="42" t="n">
        <f aca="false">$D$5*A6338+$F$5*B6338</f>
        <v>-2.69205299384415</v>
      </c>
      <c r="F6338" s="43" t="n">
        <f aca="false">Inputs!$B$5*D6338+Inputs!$B$6*E6338</f>
        <v>-107861.658787534</v>
      </c>
      <c r="G6338" s="43" t="n">
        <f aca="false">F6338*SQRT(($B$6-2)/C6338)</f>
        <v>-155478.295071668</v>
      </c>
    </row>
    <row r="6339" customFormat="false" ht="15" hidden="false" customHeight="false" outlineLevel="0" collapsed="false">
      <c r="A6339" s="41" t="n">
        <v>1.4975661361</v>
      </c>
      <c r="B6339" s="41" t="n">
        <v>0.1632516265</v>
      </c>
      <c r="C6339" s="41" t="n">
        <v>9.6987310317</v>
      </c>
      <c r="D6339" s="42" t="n">
        <f aca="false">$B$5*A6339</f>
        <v>3.82624858797864</v>
      </c>
      <c r="E6339" s="42" t="n">
        <f aca="false">$D$5*A6339+$F$5*B6339</f>
        <v>3.84548396644167</v>
      </c>
      <c r="F6339" s="43" t="n">
        <f aca="false">Inputs!$B$5*D6339+Inputs!$B$6*E6339</f>
        <v>190350.660475781</v>
      </c>
      <c r="G6339" s="43" t="n">
        <f aca="false">F6339*SQRT(($B$6-2)/C6339)</f>
        <v>86439.436717455</v>
      </c>
    </row>
    <row r="6340" customFormat="false" ht="15" hidden="false" customHeight="false" outlineLevel="0" collapsed="false">
      <c r="A6340" s="41" t="n">
        <v>-0.2753658097</v>
      </c>
      <c r="B6340" s="41" t="n">
        <v>1.5441380012</v>
      </c>
      <c r="C6340" s="41" t="n">
        <v>10.4347698677</v>
      </c>
      <c r="D6340" s="42" t="n">
        <f aca="false">$B$5*A6340</f>
        <v>-0.703553596161088</v>
      </c>
      <c r="E6340" s="42" t="n">
        <f aca="false">$D$5*A6340+$F$5*B6340</f>
        <v>2.0110744506078</v>
      </c>
      <c r="F6340" s="43" t="n">
        <f aca="false">Inputs!$B$5*D6340+Inputs!$B$6*E6340</f>
        <v>-170909.082146499</v>
      </c>
      <c r="G6340" s="43" t="n">
        <f aca="false">F6340*SQRT(($B$6-2)/C6340)</f>
        <v>-74823.6176281034</v>
      </c>
    </row>
    <row r="6341" customFormat="false" ht="15" hidden="false" customHeight="false" outlineLevel="0" collapsed="false">
      <c r="A6341" s="41" t="n">
        <v>-0.2869384352</v>
      </c>
      <c r="B6341" s="41" t="n">
        <v>2.2347332373</v>
      </c>
      <c r="C6341" s="41" t="n">
        <v>1.493974704</v>
      </c>
      <c r="D6341" s="42" t="n">
        <f aca="false">$B$5*A6341</f>
        <v>-0.733121400153969</v>
      </c>
      <c r="E6341" s="42" t="n">
        <f aca="false">$D$5*A6341+$F$5*B6341</f>
        <v>3.17601779802149</v>
      </c>
      <c r="F6341" s="43" t="n">
        <f aca="false">Inputs!$B$5*D6341+Inputs!$B$6*E6341</f>
        <v>-232113.029916471</v>
      </c>
      <c r="G6341" s="43" t="n">
        <f aca="false">F6341*SQRT(($B$6-2)/C6341)</f>
        <v>-268560.969806225</v>
      </c>
    </row>
    <row r="6342" customFormat="false" ht="15" hidden="false" customHeight="false" outlineLevel="0" collapsed="false">
      <c r="A6342" s="41" t="n">
        <v>-0.5112831236</v>
      </c>
      <c r="B6342" s="41" t="n">
        <v>-1.0117287293</v>
      </c>
      <c r="C6342" s="41" t="n">
        <v>0.9528486826</v>
      </c>
      <c r="D6342" s="42" t="n">
        <f aca="false">$B$5*A6342</f>
        <v>-1.30631715192656</v>
      </c>
      <c r="E6342" s="42" t="n">
        <f aca="false">$D$5*A6342+$F$5*B6342</f>
        <v>-2.9636399680931</v>
      </c>
      <c r="F6342" s="43" t="n">
        <f aca="false">Inputs!$B$5*D6342+Inputs!$B$6*E6342</f>
        <v>17550.2832119993</v>
      </c>
      <c r="G6342" s="43" t="n">
        <f aca="false">F6342*SQRT(($B$6-2)/C6342)</f>
        <v>25426.5336711126</v>
      </c>
    </row>
    <row r="6343" customFormat="false" ht="15" hidden="false" customHeight="false" outlineLevel="0" collapsed="false">
      <c r="A6343" s="41" t="n">
        <v>-0.1663619749</v>
      </c>
      <c r="B6343" s="41" t="n">
        <v>-0.2490842608</v>
      </c>
      <c r="C6343" s="41" t="n">
        <v>2.2686000873</v>
      </c>
      <c r="D6343" s="42" t="n">
        <f aca="false">$B$5*A6343</f>
        <v>-0.425051192204548</v>
      </c>
      <c r="E6343" s="42" t="n">
        <f aca="false">$D$5*A6343+$F$5*B6343</f>
        <v>-0.825977771179359</v>
      </c>
      <c r="F6343" s="43" t="n">
        <f aca="false">Inputs!$B$5*D6343+Inputs!$B$6*E6343</f>
        <v>-1206.23066148681</v>
      </c>
      <c r="G6343" s="43" t="n">
        <f aca="false">F6343*SQRT(($B$6-2)/C6343)</f>
        <v>-1132.57348318219</v>
      </c>
    </row>
    <row r="6344" customFormat="false" ht="15" hidden="false" customHeight="false" outlineLevel="0" collapsed="false">
      <c r="A6344" s="41" t="n">
        <v>-0.8077199763</v>
      </c>
      <c r="B6344" s="41" t="n">
        <v>2.6019740782</v>
      </c>
      <c r="C6344" s="41" t="n">
        <v>3.0648508584</v>
      </c>
      <c r="D6344" s="42" t="n">
        <f aca="false">$B$5*A6344</f>
        <v>-2.06370680018745</v>
      </c>
      <c r="E6344" s="42" t="n">
        <f aca="false">$D$5*A6344+$F$5*B6344</f>
        <v>2.57090343358317</v>
      </c>
      <c r="F6344" s="43" t="n">
        <f aca="false">Inputs!$B$5*D6344+Inputs!$B$6*E6344</f>
        <v>-334915.851697904</v>
      </c>
      <c r="G6344" s="43" t="n">
        <f aca="false">F6344*SQRT(($B$6-2)/C6344)</f>
        <v>-270549.059349981</v>
      </c>
    </row>
    <row r="6345" customFormat="false" ht="15" hidden="false" customHeight="false" outlineLevel="0" collapsed="false">
      <c r="A6345" s="41" t="n">
        <v>0.3186265678</v>
      </c>
      <c r="B6345" s="41" t="n">
        <v>0.4642495737</v>
      </c>
      <c r="C6345" s="41" t="n">
        <v>2.1110514862</v>
      </c>
      <c r="D6345" s="42" t="n">
        <f aca="false">$B$5*A6345</f>
        <v>0.81408388300777</v>
      </c>
      <c r="E6345" s="42" t="n">
        <f aca="false">$D$5*A6345+$F$5*B6345</f>
        <v>1.55984023196972</v>
      </c>
      <c r="F6345" s="43" t="n">
        <f aca="false">Inputs!$B$5*D6345+Inputs!$B$6*E6345</f>
        <v>3416.37670229122</v>
      </c>
      <c r="G6345" s="43" t="n">
        <f aca="false">F6345*SQRT(($B$6-2)/C6345)</f>
        <v>3325.30386182238</v>
      </c>
    </row>
    <row r="6346" customFormat="false" ht="15" hidden="false" customHeight="false" outlineLevel="0" collapsed="false">
      <c r="A6346" s="41" t="n">
        <v>-0.4618792671</v>
      </c>
      <c r="B6346" s="41" t="n">
        <v>-0.5776693847</v>
      </c>
      <c r="C6346" s="41" t="n">
        <v>2.2392309937</v>
      </c>
      <c r="D6346" s="42" t="n">
        <f aca="false">$B$5*A6346</f>
        <v>-1.18009138358346</v>
      </c>
      <c r="E6346" s="42" t="n">
        <f aca="false">$D$5*A6346+$F$5*B6346</f>
        <v>-2.0965696293439</v>
      </c>
      <c r="F6346" s="43" t="n">
        <f aca="false">Inputs!$B$5*D6346+Inputs!$B$6*E6346</f>
        <v>-13180.6568911507</v>
      </c>
      <c r="G6346" s="43" t="n">
        <f aca="false">F6346*SQRT(($B$6-2)/C6346)</f>
        <v>-12456.6885033395</v>
      </c>
    </row>
    <row r="6347" customFormat="false" ht="15" hidden="false" customHeight="false" outlineLevel="0" collapsed="false">
      <c r="A6347" s="41" t="n">
        <v>1.0255583557</v>
      </c>
      <c r="B6347" s="41" t="n">
        <v>-1.6758417726</v>
      </c>
      <c r="C6347" s="41" t="n">
        <v>3.1557965644</v>
      </c>
      <c r="D6347" s="42" t="n">
        <f aca="false">$B$5*A6347</f>
        <v>2.62027907535751</v>
      </c>
      <c r="E6347" s="42" t="n">
        <f aca="false">$D$5*A6347+$F$5*B6347</f>
        <v>-0.453344147057356</v>
      </c>
      <c r="F6347" s="43" t="n">
        <f aca="false">Inputs!$B$5*D6347+Inputs!$B$6*E6347</f>
        <v>284695.114888618</v>
      </c>
      <c r="G6347" s="43" t="n">
        <f aca="false">F6347*SQRT(($B$6-2)/C6347)</f>
        <v>226642.062345573</v>
      </c>
    </row>
    <row r="6348" customFormat="false" ht="15" hidden="false" customHeight="false" outlineLevel="0" collapsed="false">
      <c r="A6348" s="41" t="n">
        <v>-1.1428644728</v>
      </c>
      <c r="B6348" s="41" t="n">
        <v>-0.2473085056</v>
      </c>
      <c r="C6348" s="41" t="n">
        <v>9.1660638657</v>
      </c>
      <c r="D6348" s="42" t="n">
        <f aca="false">$B$5*A6348</f>
        <v>-2.91999362825466</v>
      </c>
      <c r="E6348" s="42" t="n">
        <f aca="false">$D$5*A6348+$F$5*B6348</f>
        <v>-3.14658494916837</v>
      </c>
      <c r="F6348" s="43" t="n">
        <f aca="false">Inputs!$B$5*D6348+Inputs!$B$6*E6348</f>
        <v>-134670.115367048</v>
      </c>
      <c r="G6348" s="43" t="n">
        <f aca="false">F6348*SQRT(($B$6-2)/C6348)</f>
        <v>-62906.3939735702</v>
      </c>
    </row>
    <row r="6349" customFormat="false" ht="15" hidden="false" customHeight="false" outlineLevel="0" collapsed="false">
      <c r="A6349" s="41" t="n">
        <v>1.3510473056</v>
      </c>
      <c r="B6349" s="41" t="n">
        <v>-0.374516973</v>
      </c>
      <c r="C6349" s="41" t="n">
        <v>2.8510239586</v>
      </c>
      <c r="D6349" s="42" t="n">
        <f aca="false">$B$5*A6349</f>
        <v>3.45189619391818</v>
      </c>
      <c r="E6349" s="42" t="n">
        <f aca="false">$D$5*A6349+$F$5*B6349</f>
        <v>2.5682406475672</v>
      </c>
      <c r="F6349" s="43" t="n">
        <f aca="false">Inputs!$B$5*D6349+Inputs!$B$6*E6349</f>
        <v>216777.587013458</v>
      </c>
      <c r="G6349" s="43" t="n">
        <f aca="false">F6349*SQRT(($B$6-2)/C6349)</f>
        <v>181563.66559584</v>
      </c>
    </row>
    <row r="6350" customFormat="false" ht="15" hidden="false" customHeight="false" outlineLevel="0" collapsed="false">
      <c r="A6350" s="41" t="n">
        <v>0.4161515573</v>
      </c>
      <c r="B6350" s="41" t="n">
        <v>0.0277286794</v>
      </c>
      <c r="C6350" s="41" t="n">
        <v>5.2752723989</v>
      </c>
      <c r="D6350" s="42" t="n">
        <f aca="false">$B$5*A6350</f>
        <v>1.06325808932282</v>
      </c>
      <c r="E6350" s="42" t="n">
        <f aca="false">$D$5*A6350+$F$5*B6350</f>
        <v>1.03814951897734</v>
      </c>
      <c r="F6350" s="43" t="n">
        <f aca="false">Inputs!$B$5*D6350+Inputs!$B$6*E6350</f>
        <v>54418.3329834145</v>
      </c>
      <c r="G6350" s="43" t="n">
        <f aca="false">F6350*SQRT(($B$6-2)/C6350)</f>
        <v>33507.1728864605</v>
      </c>
    </row>
    <row r="6351" customFormat="false" ht="15" hidden="false" customHeight="false" outlineLevel="0" collapsed="false">
      <c r="A6351" s="41" t="n">
        <v>1.2962584129</v>
      </c>
      <c r="B6351" s="41" t="n">
        <v>-1.5847230182</v>
      </c>
      <c r="C6351" s="41" t="n">
        <v>1.1149382195</v>
      </c>
      <c r="D6351" s="42" t="n">
        <f aca="false">$B$5*A6351</f>
        <v>3.311911776351</v>
      </c>
      <c r="E6351" s="42" t="n">
        <f aca="false">$D$5*A6351+$F$5*B6351</f>
        <v>0.348149207651385</v>
      </c>
      <c r="F6351" s="43" t="n">
        <f aca="false">Inputs!$B$5*D6351+Inputs!$B$6*E6351</f>
        <v>313783.717252531</v>
      </c>
      <c r="G6351" s="43" t="n">
        <f aca="false">F6351*SQRT(($B$6-2)/C6351)</f>
        <v>420261.880879844</v>
      </c>
    </row>
    <row r="6352" customFormat="false" ht="15" hidden="false" customHeight="false" outlineLevel="0" collapsed="false">
      <c r="A6352" s="41" t="n">
        <v>0.7359632037</v>
      </c>
      <c r="B6352" s="41" t="n">
        <v>-0.1988989297</v>
      </c>
      <c r="C6352" s="41" t="n">
        <v>3.4959804376</v>
      </c>
      <c r="D6352" s="42" t="n">
        <f aca="false">$B$5*A6352</f>
        <v>1.88036982212672</v>
      </c>
      <c r="E6352" s="42" t="n">
        <f aca="false">$D$5*A6352+$F$5*B6352</f>
        <v>1.40784147354506</v>
      </c>
      <c r="F6352" s="43" t="n">
        <f aca="false">Inputs!$B$5*D6352+Inputs!$B$6*E6352</f>
        <v>117644.908535419</v>
      </c>
      <c r="G6352" s="43" t="n">
        <f aca="false">F6352*SQRT(($B$6-2)/C6352)</f>
        <v>88982.3020944678</v>
      </c>
    </row>
    <row r="6353" customFormat="false" ht="15" hidden="false" customHeight="false" outlineLevel="0" collapsed="false">
      <c r="A6353" s="41" t="n">
        <v>0.9248841939</v>
      </c>
      <c r="B6353" s="41" t="n">
        <v>-0.8192821061</v>
      </c>
      <c r="C6353" s="41" t="n">
        <v>2.4204995699</v>
      </c>
      <c r="D6353" s="42" t="n">
        <f aca="false">$B$5*A6353</f>
        <v>2.36305880297852</v>
      </c>
      <c r="E6353" s="42" t="n">
        <f aca="false">$D$5*A6353+$F$5*B6353</f>
        <v>0.786152413025231</v>
      </c>
      <c r="F6353" s="43" t="n">
        <f aca="false">Inputs!$B$5*D6353+Inputs!$B$6*E6353</f>
        <v>196998.259646591</v>
      </c>
      <c r="G6353" s="43" t="n">
        <f aca="false">F6353*SQRT(($B$6-2)/C6353)</f>
        <v>179070.844763909</v>
      </c>
    </row>
    <row r="6354" customFormat="false" ht="15" hidden="false" customHeight="false" outlineLevel="0" collapsed="false">
      <c r="A6354" s="41" t="n">
        <v>0.0243930699</v>
      </c>
      <c r="B6354" s="41" t="n">
        <v>-0.1025067109</v>
      </c>
      <c r="C6354" s="41" t="n">
        <v>5.1529612111</v>
      </c>
      <c r="D6354" s="42" t="n">
        <f aca="false">$B$5*A6354</f>
        <v>0.0623237578704884</v>
      </c>
      <c r="E6354" s="42" t="n">
        <f aca="false">$D$5*A6354+$F$5*B6354</f>
        <v>-0.118957432383892</v>
      </c>
      <c r="F6354" s="43" t="n">
        <f aca="false">Inputs!$B$5*D6354+Inputs!$B$6*E6354</f>
        <v>12180.2474062434</v>
      </c>
      <c r="G6354" s="43" t="n">
        <f aca="false">F6354*SQRT(($B$6-2)/C6354)</f>
        <v>7588.26817864669</v>
      </c>
    </row>
    <row r="6355" customFormat="false" ht="15" hidden="false" customHeight="false" outlineLevel="0" collapsed="false">
      <c r="A6355" s="41" t="n">
        <v>-1.0024354713</v>
      </c>
      <c r="B6355" s="41" t="n">
        <v>-1.2804130129</v>
      </c>
      <c r="C6355" s="41" t="n">
        <v>1.0288005034</v>
      </c>
      <c r="D6355" s="42" t="n">
        <f aca="false">$B$5*A6355</f>
        <v>-2.56120061354353</v>
      </c>
      <c r="E6355" s="42" t="n">
        <f aca="false">$D$5*A6355+$F$5*B6355</f>
        <v>-4.59632918420198</v>
      </c>
      <c r="F6355" s="43" t="n">
        <f aca="false">Inputs!$B$5*D6355+Inputs!$B$6*E6355</f>
        <v>-26303.6021442534</v>
      </c>
      <c r="G6355" s="43" t="n">
        <f aca="false">F6355*SQRT(($B$6-2)/C6355)</f>
        <v>-36674.5370841507</v>
      </c>
    </row>
    <row r="6356" customFormat="false" ht="15" hidden="false" customHeight="false" outlineLevel="0" collapsed="false">
      <c r="A6356" s="41" t="n">
        <v>-0.5804113619</v>
      </c>
      <c r="B6356" s="41" t="n">
        <v>0.129931129</v>
      </c>
      <c r="C6356" s="41" t="n">
        <v>7.7873883291</v>
      </c>
      <c r="D6356" s="42" t="n">
        <f aca="false">$B$5*A6356</f>
        <v>-1.48293828257902</v>
      </c>
      <c r="E6356" s="42" t="n">
        <f aca="false">$D$5*A6356+$F$5*B6356</f>
        <v>-1.15678196552883</v>
      </c>
      <c r="F6356" s="43" t="n">
        <f aca="false">Inputs!$B$5*D6356+Inputs!$B$6*E6356</f>
        <v>-90454.7299814604</v>
      </c>
      <c r="G6356" s="43" t="n">
        <f aca="false">F6356*SQRT(($B$6-2)/C6356)</f>
        <v>-45840.6073887692</v>
      </c>
    </row>
    <row r="6357" customFormat="false" ht="15" hidden="false" customHeight="false" outlineLevel="0" collapsed="false">
      <c r="A6357" s="41" t="n">
        <v>-0.7569122243</v>
      </c>
      <c r="B6357" s="41" t="n">
        <v>-0.330073563</v>
      </c>
      <c r="C6357" s="41" t="n">
        <v>2.3390771328</v>
      </c>
      <c r="D6357" s="42" t="n">
        <f aca="false">$B$5*A6357</f>
        <v>-1.9338941096744</v>
      </c>
      <c r="E6357" s="42" t="n">
        <f aca="false">$D$5*A6357+$F$5*B6357</f>
        <v>-2.37109177405821</v>
      </c>
      <c r="F6357" s="43" t="n">
        <f aca="false">Inputs!$B$5*D6357+Inputs!$B$6*E6357</f>
        <v>-74834.8222645302</v>
      </c>
      <c r="G6357" s="43" t="n">
        <f aca="false">F6357*SQRT(($B$6-2)/C6357)</f>
        <v>-69198.4645147281</v>
      </c>
    </row>
    <row r="6358" customFormat="false" ht="15" hidden="false" customHeight="false" outlineLevel="0" collapsed="false">
      <c r="A6358" s="41" t="n">
        <v>-1.8857973545</v>
      </c>
      <c r="B6358" s="41" t="n">
        <v>-0.3706499205</v>
      </c>
      <c r="C6358" s="41" t="n">
        <v>1.7105177403</v>
      </c>
      <c r="D6358" s="42" t="n">
        <f aca="false">$B$5*A6358</f>
        <v>-4.81817082460234</v>
      </c>
      <c r="E6358" s="42" t="n">
        <f aca="false">$D$5*A6358+$F$5*B6358</f>
        <v>-5.12743807988909</v>
      </c>
      <c r="F6358" s="43" t="n">
        <f aca="false">Inputs!$B$5*D6358+Inputs!$B$6*E6358</f>
        <v>-225445.17846578</v>
      </c>
      <c r="G6358" s="43" t="n">
        <f aca="false">F6358*SQRT(($B$6-2)/C6358)</f>
        <v>-243776.679988989</v>
      </c>
    </row>
    <row r="6359" customFormat="false" ht="15" hidden="false" customHeight="false" outlineLevel="0" collapsed="false">
      <c r="A6359" s="41" t="n">
        <v>1.0235866466</v>
      </c>
      <c r="B6359" s="41" t="n">
        <v>0.705180326</v>
      </c>
      <c r="C6359" s="41" t="n">
        <v>10.3561652839</v>
      </c>
      <c r="D6359" s="42" t="n">
        <f aca="false">$B$5*A6359</f>
        <v>2.61524140190996</v>
      </c>
      <c r="E6359" s="42" t="n">
        <f aca="false">$D$5*A6359+$F$5*B6359</f>
        <v>3.65338046796695</v>
      </c>
      <c r="F6359" s="43" t="n">
        <f aca="false">Inputs!$B$5*D6359+Inputs!$B$6*E6359</f>
        <v>78855.1167926484</v>
      </c>
      <c r="G6359" s="43" t="n">
        <f aca="false">F6359*SQRT(($B$6-2)/C6359)</f>
        <v>34653.363212676</v>
      </c>
    </row>
    <row r="6360" customFormat="false" ht="15" hidden="false" customHeight="false" outlineLevel="0" collapsed="false">
      <c r="A6360" s="41" t="n">
        <v>-0.086921937</v>
      </c>
      <c r="B6360" s="41" t="n">
        <v>0.243652725</v>
      </c>
      <c r="C6360" s="41" t="n">
        <v>3.9545064523</v>
      </c>
      <c r="D6360" s="42" t="n">
        <f aca="false">$B$5*A6360</f>
        <v>-0.222083640043267</v>
      </c>
      <c r="E6360" s="42" t="n">
        <f aca="false">$D$5*A6360+$F$5*B6360</f>
        <v>0.213887584841179</v>
      </c>
      <c r="F6360" s="43" t="n">
        <f aca="false">Inputs!$B$5*D6360+Inputs!$B$6*E6360</f>
        <v>-32902.7432463856</v>
      </c>
      <c r="G6360" s="43" t="n">
        <f aca="false">F6360*SQRT(($B$6-2)/C6360)</f>
        <v>-23399.1974465368</v>
      </c>
    </row>
    <row r="6361" customFormat="false" ht="15" hidden="false" customHeight="false" outlineLevel="0" collapsed="false">
      <c r="A6361" s="41" t="n">
        <v>-0.8282603956</v>
      </c>
      <c r="B6361" s="41" t="n">
        <v>1.6244386833</v>
      </c>
      <c r="C6361" s="41" t="n">
        <v>3.096892531</v>
      </c>
      <c r="D6361" s="42" t="n">
        <f aca="false">$B$5*A6361</f>
        <v>-2.11618712038739</v>
      </c>
      <c r="E6361" s="42" t="n">
        <f aca="false">$D$5*A6361+$F$5*B6361</f>
        <v>0.83407197611583</v>
      </c>
      <c r="F6361" s="43" t="n">
        <f aca="false">Inputs!$B$5*D6361+Inputs!$B$6*E6361</f>
        <v>-253322.310844531</v>
      </c>
      <c r="G6361" s="43" t="n">
        <f aca="false">F6361*SQRT(($B$6-2)/C6361)</f>
        <v>-203575.435055354</v>
      </c>
    </row>
    <row r="6362" customFormat="false" ht="15" hidden="false" customHeight="false" outlineLevel="0" collapsed="false">
      <c r="A6362" s="41" t="n">
        <v>2.0677625065</v>
      </c>
      <c r="B6362" s="41" t="n">
        <v>0.1648236307</v>
      </c>
      <c r="C6362" s="41" t="n">
        <v>1.0185032693</v>
      </c>
      <c r="D6362" s="42" t="n">
        <f aca="false">$B$5*A6362</f>
        <v>5.28308779161823</v>
      </c>
      <c r="E6362" s="42" t="n">
        <f aca="false">$D$5*A6362+$F$5*B6362</f>
        <v>5.20503075561772</v>
      </c>
      <c r="F6362" s="43" t="n">
        <f aca="false">Inputs!$B$5*D6362+Inputs!$B$6*E6362</f>
        <v>268057.241380937</v>
      </c>
      <c r="G6362" s="43" t="n">
        <f aca="false">F6362*SQRT(($B$6-2)/C6362)</f>
        <v>375630.91487788</v>
      </c>
    </row>
    <row r="6363" customFormat="false" ht="15" hidden="false" customHeight="false" outlineLevel="0" collapsed="false">
      <c r="A6363" s="41" t="n">
        <v>2.5906858361</v>
      </c>
      <c r="B6363" s="41" t="n">
        <v>-0.6801823715</v>
      </c>
      <c r="C6363" s="41" t="n">
        <v>1.4766728913</v>
      </c>
      <c r="D6363" s="42" t="n">
        <f aca="false">$B$5*A6363</f>
        <v>6.61914541423096</v>
      </c>
      <c r="E6363" s="42" t="n">
        <f aca="false">$D$5*A6363+$F$5*B6363</f>
        <v>4.99026339817821</v>
      </c>
      <c r="F6363" s="43" t="n">
        <f aca="false">Inputs!$B$5*D6363+Inputs!$B$6*E6363</f>
        <v>412401.371514185</v>
      </c>
      <c r="G6363" s="43" t="n">
        <f aca="false">F6363*SQRT(($B$6-2)/C6363)</f>
        <v>479946.631215473</v>
      </c>
    </row>
    <row r="6364" customFormat="false" ht="15" hidden="false" customHeight="false" outlineLevel="0" collapsed="false">
      <c r="A6364" s="41" t="n">
        <v>-1.2510792401</v>
      </c>
      <c r="B6364" s="41" t="n">
        <v>-0.7096237541</v>
      </c>
      <c r="C6364" s="41" t="n">
        <v>1.062392422</v>
      </c>
      <c r="D6364" s="42" t="n">
        <f aca="false">$B$5*A6364</f>
        <v>-3.19647998207831</v>
      </c>
      <c r="E6364" s="42" t="n">
        <f aca="false">$D$5*A6364+$F$5*B6364</f>
        <v>-4.20239173770406</v>
      </c>
      <c r="F6364" s="43" t="n">
        <f aca="false">Inputs!$B$5*D6364+Inputs!$B$6*E6364</f>
        <v>-109528.411322628</v>
      </c>
      <c r="G6364" s="43" t="n">
        <f aca="false">F6364*SQRT(($B$6-2)/C6364)</f>
        <v>-150279.348673671</v>
      </c>
    </row>
    <row r="6365" customFormat="false" ht="15" hidden="false" customHeight="false" outlineLevel="0" collapsed="false">
      <c r="A6365" s="41" t="n">
        <v>-0.2194902651</v>
      </c>
      <c r="B6365" s="41" t="n">
        <v>2.3120665512</v>
      </c>
      <c r="C6365" s="41" t="n">
        <v>3.3223422072</v>
      </c>
      <c r="D6365" s="42" t="n">
        <f aca="false">$B$5*A6365</f>
        <v>-0.56079280685461</v>
      </c>
      <c r="E6365" s="42" t="n">
        <f aca="false">$D$5*A6365+$F$5*B6365</f>
        <v>3.47005150558232</v>
      </c>
      <c r="F6365" s="43" t="n">
        <f aca="false">Inputs!$B$5*D6365+Inputs!$B$6*E6365</f>
        <v>-229581.855964577</v>
      </c>
      <c r="G6365" s="43" t="n">
        <f aca="false">F6365*SQRT(($B$6-2)/C6365)</f>
        <v>-178127.256304323</v>
      </c>
    </row>
    <row r="6366" customFormat="false" ht="15" hidden="false" customHeight="false" outlineLevel="0" collapsed="false">
      <c r="A6366" s="41" t="n">
        <v>-0.2811591274</v>
      </c>
      <c r="B6366" s="41" t="n">
        <v>-0.8596558128</v>
      </c>
      <c r="C6366" s="41" t="n">
        <v>7.1606247689</v>
      </c>
      <c r="D6366" s="42" t="n">
        <f aca="false">$B$5*A6366</f>
        <v>-0.718355395650934</v>
      </c>
      <c r="E6366" s="42" t="n">
        <f aca="false">$D$5*A6366+$F$5*B6366</f>
        <v>-2.15344865867677</v>
      </c>
      <c r="F6366" s="43" t="n">
        <f aca="false">Inputs!$B$5*D6366+Inputs!$B$6*E6366</f>
        <v>35836.8933687451</v>
      </c>
      <c r="G6366" s="43" t="n">
        <f aca="false">F6366*SQRT(($B$6-2)/C6366)</f>
        <v>18939.5603814931</v>
      </c>
    </row>
    <row r="6367" customFormat="false" ht="15" hidden="false" customHeight="false" outlineLevel="0" collapsed="false">
      <c r="A6367" s="41" t="n">
        <v>-0.8984588596</v>
      </c>
      <c r="B6367" s="41" t="n">
        <v>1.140022112</v>
      </c>
      <c r="C6367" s="41" t="n">
        <v>4.1896043183</v>
      </c>
      <c r="D6367" s="42" t="n">
        <f aca="false">$B$5*A6367</f>
        <v>-2.29554265419891</v>
      </c>
      <c r="E6367" s="42" t="n">
        <f aca="false">$D$5*A6367+$F$5*B6367</f>
        <v>-0.169435014409241</v>
      </c>
      <c r="F6367" s="43" t="n">
        <f aca="false">Inputs!$B$5*D6367+Inputs!$B$6*E6367</f>
        <v>-221082.514699429</v>
      </c>
      <c r="G6367" s="43" t="n">
        <f aca="false">F6367*SQRT(($B$6-2)/C6367)</f>
        <v>-152750.587537327</v>
      </c>
    </row>
    <row r="6368" customFormat="false" ht="15" hidden="false" customHeight="false" outlineLevel="0" collapsed="false">
      <c r="A6368" s="41" t="n">
        <v>0.9973017483</v>
      </c>
      <c r="B6368" s="41" t="n">
        <v>-0.4854781864</v>
      </c>
      <c r="C6368" s="41" t="n">
        <v>3.4811166113</v>
      </c>
      <c r="D6368" s="42" t="n">
        <f aca="false">$B$5*A6368</f>
        <v>2.54808406402607</v>
      </c>
      <c r="E6368" s="42" t="n">
        <f aca="false">$D$5*A6368+$F$5*B6368</f>
        <v>1.53487037796974</v>
      </c>
      <c r="F6368" s="43" t="n">
        <f aca="false">Inputs!$B$5*D6368+Inputs!$B$6*E6368</f>
        <v>178064.88750412</v>
      </c>
      <c r="G6368" s="43" t="n">
        <f aca="false">F6368*SQRT(($B$6-2)/C6368)</f>
        <v>134968.991149647</v>
      </c>
    </row>
    <row r="6369" customFormat="false" ht="15" hidden="false" customHeight="false" outlineLevel="0" collapsed="false">
      <c r="A6369" s="41" t="n">
        <v>-1.8757841161</v>
      </c>
      <c r="B6369" s="41" t="n">
        <v>-1.1285935447</v>
      </c>
      <c r="C6369" s="41" t="n">
        <v>3.163197317</v>
      </c>
      <c r="D6369" s="42" t="n">
        <f aca="false">$B$5*A6369</f>
        <v>-4.79258722040248</v>
      </c>
      <c r="E6369" s="42" t="n">
        <f aca="false">$D$5*A6369+$F$5*B6369</f>
        <v>-6.41238557488695</v>
      </c>
      <c r="F6369" s="43" t="n">
        <f aca="false">Inputs!$B$5*D6369+Inputs!$B$6*E6369</f>
        <v>-158639.443295901</v>
      </c>
      <c r="G6369" s="43" t="n">
        <f aca="false">F6369*SQRT(($B$6-2)/C6369)</f>
        <v>-126142.964501394</v>
      </c>
    </row>
    <row r="6370" customFormat="false" ht="15" hidden="false" customHeight="false" outlineLevel="0" collapsed="false">
      <c r="A6370" s="41" t="n">
        <v>1.7212438375</v>
      </c>
      <c r="B6370" s="41" t="n">
        <v>0.6888078845</v>
      </c>
      <c r="C6370" s="41" t="n">
        <v>5.9948407177</v>
      </c>
      <c r="D6370" s="42" t="n">
        <f aca="false">$B$5*A6370</f>
        <v>4.39774020261469</v>
      </c>
      <c r="E6370" s="42" t="n">
        <f aca="false">$D$5*A6370+$F$5*B6370</f>
        <v>5.28524600319893</v>
      </c>
      <c r="F6370" s="43" t="n">
        <f aca="false">Inputs!$B$5*D6370+Inputs!$B$6*E6370</f>
        <v>175511.720101522</v>
      </c>
      <c r="G6370" s="43" t="n">
        <f aca="false">F6370*SQRT(($B$6-2)/C6370)</f>
        <v>101375.333550458</v>
      </c>
    </row>
    <row r="6371" customFormat="false" ht="15" hidden="false" customHeight="false" outlineLevel="0" collapsed="false">
      <c r="A6371" s="41" t="n">
        <v>0.0654613756</v>
      </c>
      <c r="B6371" s="41" t="n">
        <v>1.8688331732</v>
      </c>
      <c r="C6371" s="41" t="n">
        <v>2.7292733288</v>
      </c>
      <c r="D6371" s="42" t="n">
        <f aca="false">$B$5*A6371</f>
        <v>0.167252376986117</v>
      </c>
      <c r="E6371" s="42" t="n">
        <f aca="false">$D$5*A6371+$F$5*B6371</f>
        <v>3.38276822617241</v>
      </c>
      <c r="F6371" s="43" t="n">
        <f aca="false">Inputs!$B$5*D6371+Inputs!$B$6*E6371</f>
        <v>-152413.173610009</v>
      </c>
      <c r="G6371" s="43" t="n">
        <f aca="false">F6371*SQRT(($B$6-2)/C6371)</f>
        <v>-130470.999222755</v>
      </c>
    </row>
    <row r="6372" customFormat="false" ht="15" hidden="false" customHeight="false" outlineLevel="0" collapsed="false">
      <c r="A6372" s="41" t="n">
        <v>1.9583262728</v>
      </c>
      <c r="B6372" s="41" t="n">
        <v>-0.035939602</v>
      </c>
      <c r="C6372" s="41" t="n">
        <v>0.8081689347</v>
      </c>
      <c r="D6372" s="42" t="n">
        <f aca="false">$B$5*A6372</f>
        <v>5.0034806179686</v>
      </c>
      <c r="E6372" s="42" t="n">
        <f aca="false">$D$5*A6372+$F$5*B6372</f>
        <v>4.5979508475626</v>
      </c>
      <c r="F6372" s="43" t="n">
        <f aca="false">Inputs!$B$5*D6372+Inputs!$B$6*E6372</f>
        <v>270450.51941873</v>
      </c>
      <c r="G6372" s="43" t="n">
        <f aca="false">F6372*SQRT(($B$6-2)/C6372)</f>
        <v>425453.148014038</v>
      </c>
    </row>
    <row r="6373" customFormat="false" ht="15" hidden="false" customHeight="false" outlineLevel="0" collapsed="false">
      <c r="A6373" s="41" t="n">
        <v>-0.0175717605</v>
      </c>
      <c r="B6373" s="41" t="n">
        <v>-0.5820466821</v>
      </c>
      <c r="C6373" s="41" t="n">
        <v>6.6186835764</v>
      </c>
      <c r="D6373" s="42" t="n">
        <f aca="false">$B$5*A6373</f>
        <v>-0.0448954621640392</v>
      </c>
      <c r="E6373" s="42" t="n">
        <f aca="false">$D$5*A6373+$F$5*B6373</f>
        <v>-1.04685937049314</v>
      </c>
      <c r="F6373" s="43" t="n">
        <f aca="false">Inputs!$B$5*D6373+Inputs!$B$6*E6373</f>
        <v>47853.4223082531</v>
      </c>
      <c r="G6373" s="43" t="n">
        <f aca="false">F6373*SQRT(($B$6-2)/C6373)</f>
        <v>26305.2352916301</v>
      </c>
    </row>
    <row r="6374" customFormat="false" ht="15" hidden="false" customHeight="false" outlineLevel="0" collapsed="false">
      <c r="A6374" s="41" t="n">
        <v>-0.2846032875</v>
      </c>
      <c r="B6374" s="41" t="n">
        <v>-1.4863249758</v>
      </c>
      <c r="C6374" s="41" t="n">
        <v>1.2487146928</v>
      </c>
      <c r="D6374" s="42" t="n">
        <f aca="false">$B$5*A6374</f>
        <v>-0.727155149065309</v>
      </c>
      <c r="E6374" s="42" t="n">
        <f aca="false">$D$5*A6374+$F$5*B6374</f>
        <v>-3.24374178032759</v>
      </c>
      <c r="F6374" s="43" t="n">
        <f aca="false">Inputs!$B$5*D6374+Inputs!$B$6*E6374</f>
        <v>89471.5741098488</v>
      </c>
      <c r="G6374" s="43" t="n">
        <f aca="false">F6374*SQRT(($B$6-2)/C6374)</f>
        <v>113231.814049964</v>
      </c>
    </row>
    <row r="6375" customFormat="false" ht="15" hidden="false" customHeight="false" outlineLevel="0" collapsed="false">
      <c r="A6375" s="41" t="n">
        <v>-1.4903863762</v>
      </c>
      <c r="B6375" s="41" t="n">
        <v>-1.7226588689</v>
      </c>
      <c r="C6375" s="41" t="n">
        <v>0.6967564683</v>
      </c>
      <c r="D6375" s="42" t="n">
        <f aca="false">$B$5*A6375</f>
        <v>-3.80790445911703</v>
      </c>
      <c r="E6375" s="42" t="n">
        <f aca="false">$D$5*A6375+$F$5*B6375</f>
        <v>-6.52109675154737</v>
      </c>
      <c r="F6375" s="43" t="n">
        <f aca="false">Inputs!$B$5*D6375+Inputs!$B$6*E6375</f>
        <v>-54735.6083343349</v>
      </c>
      <c r="G6375" s="43" t="n">
        <f aca="false">F6375*SQRT(($B$6-2)/C6375)</f>
        <v>-92735.1636008306</v>
      </c>
    </row>
    <row r="6376" customFormat="false" ht="15" hidden="false" customHeight="false" outlineLevel="0" collapsed="false">
      <c r="A6376" s="41" t="n">
        <v>1.0843370069</v>
      </c>
      <c r="B6376" s="41" t="n">
        <v>-1.5614022229</v>
      </c>
      <c r="C6376" s="41" t="n">
        <v>4.0502237992</v>
      </c>
      <c r="D6376" s="42" t="n">
        <f aca="false">$B$5*A6376</f>
        <v>2.77045723826855</v>
      </c>
      <c r="E6376" s="42" t="n">
        <f aca="false">$D$5*A6376+$F$5*B6376</f>
        <v>-0.115867337867653</v>
      </c>
      <c r="F6376" s="43" t="n">
        <f aca="false">Inputs!$B$5*D6376+Inputs!$B$6*E6376</f>
        <v>282839.090720238</v>
      </c>
      <c r="G6376" s="43" t="n">
        <f aca="false">F6376*SQRT(($B$6-2)/C6376)</f>
        <v>198753.561498632</v>
      </c>
    </row>
    <row r="6377" customFormat="false" ht="15" hidden="false" customHeight="false" outlineLevel="0" collapsed="false">
      <c r="A6377" s="41" t="n">
        <v>1.9499622987</v>
      </c>
      <c r="B6377" s="41" t="n">
        <v>-0.7303778912</v>
      </c>
      <c r="C6377" s="41" t="n">
        <v>0.4299068828</v>
      </c>
      <c r="D6377" s="42" t="n">
        <f aca="false">$B$5*A6377</f>
        <v>4.98211084783387</v>
      </c>
      <c r="E6377" s="42" t="n">
        <f aca="false">$D$5*A6377+$F$5*B6377</f>
        <v>3.37893064025637</v>
      </c>
      <c r="F6377" s="43" t="n">
        <f aca="false">Inputs!$B$5*D6377+Inputs!$B$6*E6377</f>
        <v>329264.552770568</v>
      </c>
      <c r="G6377" s="43" t="n">
        <f aca="false">F6377*SQRT(($B$6-2)/C6377)</f>
        <v>710187.097106248</v>
      </c>
    </row>
    <row r="6378" customFormat="false" ht="15" hidden="false" customHeight="false" outlineLevel="0" collapsed="false">
      <c r="A6378" s="41" t="n">
        <v>1.7373499068</v>
      </c>
      <c r="B6378" s="41" t="n">
        <v>-0.3650543429</v>
      </c>
      <c r="C6378" s="41" t="n">
        <v>3.2080407096</v>
      </c>
      <c r="D6378" s="42" t="n">
        <f aca="false">$B$5*A6378</f>
        <v>4.43889085595244</v>
      </c>
      <c r="E6378" s="42" t="n">
        <f aca="false">$D$5*A6378+$F$5*B6378</f>
        <v>3.50382115654282</v>
      </c>
      <c r="F6378" s="43" t="n">
        <f aca="false">Inputs!$B$5*D6378+Inputs!$B$6*E6378</f>
        <v>268698.027768104</v>
      </c>
      <c r="G6378" s="43" t="n">
        <f aca="false">F6378*SQRT(($B$6-2)/C6378)</f>
        <v>212158.062775839</v>
      </c>
    </row>
    <row r="6379" customFormat="false" ht="15" hidden="false" customHeight="false" outlineLevel="0" collapsed="false">
      <c r="A6379" s="41" t="n">
        <v>-1.5661867709</v>
      </c>
      <c r="B6379" s="41" t="n">
        <v>1.2837788981</v>
      </c>
      <c r="C6379" s="41" t="n">
        <v>3.6749651674</v>
      </c>
      <c r="D6379" s="42" t="n">
        <f aca="false">$B$5*A6379</f>
        <v>-4.00157280283667</v>
      </c>
      <c r="E6379" s="42" t="n">
        <f aca="false">$D$5*A6379+$F$5*B6379</f>
        <v>-1.51012100228418</v>
      </c>
      <c r="F6379" s="43" t="n">
        <f aca="false">Inputs!$B$5*D6379+Inputs!$B$6*E6379</f>
        <v>-324651.230169458</v>
      </c>
      <c r="G6379" s="43" t="n">
        <f aca="false">F6379*SQRT(($B$6-2)/C6379)</f>
        <v>-239499.955551946</v>
      </c>
    </row>
    <row r="6380" customFormat="false" ht="15" hidden="false" customHeight="false" outlineLevel="0" collapsed="false">
      <c r="A6380" s="41" t="n">
        <v>1.4018656276</v>
      </c>
      <c r="B6380" s="41" t="n">
        <v>-0.9060510003</v>
      </c>
      <c r="C6380" s="41" t="n">
        <v>4.5454135106</v>
      </c>
      <c r="D6380" s="42" t="n">
        <f aca="false">$B$5*A6380</f>
        <v>3.58173589054909</v>
      </c>
      <c r="E6380" s="42" t="n">
        <f aca="false">$D$5*A6380+$F$5*B6380</f>
        <v>1.77134392619041</v>
      </c>
      <c r="F6380" s="43" t="n">
        <f aca="false">Inputs!$B$5*D6380+Inputs!$B$6*E6380</f>
        <v>269606.392745389</v>
      </c>
      <c r="G6380" s="43" t="n">
        <f aca="false">F6380*SQRT(($B$6-2)/C6380)</f>
        <v>178837.456407943</v>
      </c>
    </row>
    <row r="6381" customFormat="false" ht="15" hidden="false" customHeight="false" outlineLevel="0" collapsed="false">
      <c r="A6381" s="41" t="n">
        <v>-0.3316522666</v>
      </c>
      <c r="B6381" s="41" t="n">
        <v>-0.9057959366</v>
      </c>
      <c r="C6381" s="41" t="n">
        <v>4.2123649328</v>
      </c>
      <c r="D6381" s="42" t="n">
        <f aca="false">$B$5*A6381</f>
        <v>-0.847364257369552</v>
      </c>
      <c r="E6381" s="42" t="n">
        <f aca="false">$D$5*A6381+$F$5*B6381</f>
        <v>-2.35327371622003</v>
      </c>
      <c r="F6381" s="43" t="n">
        <f aca="false">Inputs!$B$5*D6381+Inputs!$B$6*E6381</f>
        <v>32927.2600740464</v>
      </c>
      <c r="G6381" s="43" t="n">
        <f aca="false">F6381*SQRT(($B$6-2)/C6381)</f>
        <v>22688.5947155434</v>
      </c>
    </row>
    <row r="6382" customFormat="false" ht="15" hidden="false" customHeight="false" outlineLevel="0" collapsed="false">
      <c r="A6382" s="41" t="n">
        <v>-0.1205266945</v>
      </c>
      <c r="B6382" s="41" t="n">
        <v>0.1078291474</v>
      </c>
      <c r="C6382" s="41" t="n">
        <v>0.9567801896</v>
      </c>
      <c r="D6382" s="42" t="n">
        <f aca="false">$B$5*A6382</f>
        <v>-0.307943057423384</v>
      </c>
      <c r="E6382" s="42" t="n">
        <f aca="false">$D$5*A6382+$F$5*B6382</f>
        <v>-0.100610482921618</v>
      </c>
      <c r="F6382" s="43" t="n">
        <f aca="false">Inputs!$B$5*D6382+Inputs!$B$6*E6382</f>
        <v>-25763.7815962575</v>
      </c>
      <c r="G6382" s="43" t="n">
        <f aca="false">F6382*SQRT(($B$6-2)/C6382)</f>
        <v>-37249.3346255116</v>
      </c>
    </row>
    <row r="6383" customFormat="false" ht="15" hidden="false" customHeight="false" outlineLevel="0" collapsed="false">
      <c r="A6383" s="41" t="n">
        <v>-0.3513830591</v>
      </c>
      <c r="B6383" s="41" t="n">
        <v>-1.8188913954</v>
      </c>
      <c r="C6383" s="41" t="n">
        <v>6.0037904926</v>
      </c>
      <c r="D6383" s="42" t="n">
        <f aca="false">$B$5*A6383</f>
        <v>-0.897775998876628</v>
      </c>
      <c r="E6383" s="42" t="n">
        <f aca="false">$D$5*A6383+$F$5*B6383</f>
        <v>-3.9769072996587</v>
      </c>
      <c r="F6383" s="43" t="n">
        <f aca="false">Inputs!$B$5*D6383+Inputs!$B$6*E6383</f>
        <v>109067.765095272</v>
      </c>
      <c r="G6383" s="43" t="n">
        <f aca="false">F6383*SQRT(($B$6-2)/C6383)</f>
        <v>62950.4222513558</v>
      </c>
    </row>
    <row r="6384" customFormat="false" ht="15" hidden="false" customHeight="false" outlineLevel="0" collapsed="false">
      <c r="A6384" s="41" t="n">
        <v>-0.5808793151</v>
      </c>
      <c r="B6384" s="41" t="n">
        <v>0.7035187636</v>
      </c>
      <c r="C6384" s="41" t="n">
        <v>3.1268715307</v>
      </c>
      <c r="D6384" s="42" t="n">
        <f aca="false">$B$5*A6384</f>
        <v>-1.48413389272777</v>
      </c>
      <c r="E6384" s="42" t="n">
        <f aca="false">$D$5*A6384+$F$5*B6384</f>
        <v>-0.167456290615718</v>
      </c>
      <c r="F6384" s="43" t="n">
        <f aca="false">Inputs!$B$5*D6384+Inputs!$B$6*E6384</f>
        <v>-140040.574741991</v>
      </c>
      <c r="G6384" s="43" t="n">
        <f aca="false">F6384*SQRT(($B$6-2)/C6384)</f>
        <v>-111998.927304477</v>
      </c>
    </row>
    <row r="6385" customFormat="false" ht="15" hidden="false" customHeight="false" outlineLevel="0" collapsed="false">
      <c r="A6385" s="41" t="n">
        <v>-0.2088995426</v>
      </c>
      <c r="B6385" s="41" t="n">
        <v>-0.3274406276</v>
      </c>
      <c r="C6385" s="41" t="n">
        <v>2.3869092178</v>
      </c>
      <c r="D6385" s="42" t="n">
        <f aca="false">$B$5*A6385</f>
        <v>-0.533733743462039</v>
      </c>
      <c r="E6385" s="42" t="n">
        <f aca="false">$D$5*A6385+$F$5*B6385</f>
        <v>-1.06250106342318</v>
      </c>
      <c r="F6385" s="43" t="n">
        <f aca="false">Inputs!$B$5*D6385+Inputs!$B$6*E6385</f>
        <v>-248.321175044774</v>
      </c>
      <c r="G6385" s="43" t="n">
        <f aca="false">F6385*SQRT(($B$6-2)/C6385)</f>
        <v>-227.305948752472</v>
      </c>
    </row>
    <row r="6386" customFormat="false" ht="15" hidden="false" customHeight="false" outlineLevel="0" collapsed="false">
      <c r="A6386" s="41" t="n">
        <v>-0.930776545</v>
      </c>
      <c r="B6386" s="41" t="n">
        <v>-0.6100513692</v>
      </c>
      <c r="C6386" s="41" t="n">
        <v>1.0251933678</v>
      </c>
      <c r="D6386" s="42" t="n">
        <f aca="false">$B$5*A6386</f>
        <v>-2.37811363063038</v>
      </c>
      <c r="E6386" s="42" t="n">
        <f aca="false">$D$5*A6386+$F$5*B6386</f>
        <v>-3.2682672911008</v>
      </c>
      <c r="F6386" s="43" t="n">
        <f aca="false">Inputs!$B$5*D6386+Inputs!$B$6*E6386</f>
        <v>-74397.9985079983</v>
      </c>
      <c r="G6386" s="43" t="n">
        <f aca="false">F6386*SQRT(($B$6-2)/C6386)</f>
        <v>-103913.830916777</v>
      </c>
    </row>
    <row r="6387" customFormat="false" ht="15" hidden="false" customHeight="false" outlineLevel="0" collapsed="false">
      <c r="A6387" s="41" t="n">
        <v>1.4089481066</v>
      </c>
      <c r="B6387" s="41" t="n">
        <v>-1.1397772568</v>
      </c>
      <c r="C6387" s="41" t="n">
        <v>6.8972977373</v>
      </c>
      <c r="D6387" s="42" t="n">
        <f aca="false">$B$5*A6387</f>
        <v>3.59983146884769</v>
      </c>
      <c r="E6387" s="42" t="n">
        <f aca="false">$D$5*A6387+$F$5*B6387</f>
        <v>1.38461181274342</v>
      </c>
      <c r="F6387" s="43" t="n">
        <f aca="false">Inputs!$B$5*D6387+Inputs!$B$6*E6387</f>
        <v>290752.556247599</v>
      </c>
      <c r="G6387" s="43" t="n">
        <f aca="false">F6387*SQRT(($B$6-2)/C6387)</f>
        <v>156566.575525244</v>
      </c>
    </row>
    <row r="6388" customFormat="false" ht="15" hidden="false" customHeight="false" outlineLevel="0" collapsed="false">
      <c r="A6388" s="41" t="n">
        <v>0.7208230967</v>
      </c>
      <c r="B6388" s="41" t="n">
        <v>0.0470552209</v>
      </c>
      <c r="C6388" s="41" t="n">
        <v>6.4349333215</v>
      </c>
      <c r="D6388" s="42" t="n">
        <f aca="false">$B$5*A6388</f>
        <v>1.84168718125087</v>
      </c>
      <c r="E6388" s="42" t="n">
        <f aca="false">$D$5*A6388+$F$5*B6388</f>
        <v>1.79651420064145</v>
      </c>
      <c r="F6388" s="43" t="n">
        <f aca="false">Inputs!$B$5*D6388+Inputs!$B$6*E6388</f>
        <v>94343.0080930145</v>
      </c>
      <c r="G6388" s="43" t="n">
        <f aca="false">F6388*SQRT(($B$6-2)/C6388)</f>
        <v>52595.9969751472</v>
      </c>
    </row>
    <row r="6389" customFormat="false" ht="15" hidden="false" customHeight="false" outlineLevel="0" collapsed="false">
      <c r="A6389" s="41" t="n">
        <v>0.2448106631</v>
      </c>
      <c r="B6389" s="41" t="n">
        <v>-0.732356281</v>
      </c>
      <c r="C6389" s="41" t="n">
        <v>2.1051397599</v>
      </c>
      <c r="D6389" s="42" t="n">
        <f aca="false">$B$5*A6389</f>
        <v>0.625485867654489</v>
      </c>
      <c r="E6389" s="42" t="n">
        <f aca="false">$D$5*A6389+$F$5*B6389</f>
        <v>-0.682043601827027</v>
      </c>
      <c r="F6389" s="43" t="n">
        <f aca="false">Inputs!$B$5*D6389+Inputs!$B$6*E6389</f>
        <v>96650.7668568003</v>
      </c>
      <c r="G6389" s="43" t="n">
        <f aca="false">F6389*SQRT(($B$6-2)/C6389)</f>
        <v>94206.2757281494</v>
      </c>
    </row>
    <row r="6390" customFormat="false" ht="15" hidden="false" customHeight="false" outlineLevel="0" collapsed="false">
      <c r="A6390" s="41" t="n">
        <v>-0.351777366</v>
      </c>
      <c r="B6390" s="41" t="n">
        <v>-0.0057201802</v>
      </c>
      <c r="C6390" s="41" t="n">
        <v>4.5630548567</v>
      </c>
      <c r="D6390" s="42" t="n">
        <f aca="false">$B$5*A6390</f>
        <v>-0.898783444346305</v>
      </c>
      <c r="E6390" s="42" t="n">
        <f aca="false">$D$5*A6390+$F$5*B6390</f>
        <v>-0.846962425461027</v>
      </c>
      <c r="F6390" s="43" t="n">
        <f aca="false">Inputs!$B$5*D6390+Inputs!$B$6*E6390</f>
        <v>-47530.2231615791</v>
      </c>
      <c r="G6390" s="43" t="n">
        <f aca="false">F6390*SQRT(($B$6-2)/C6390)</f>
        <v>-31467.1207217886</v>
      </c>
    </row>
    <row r="6391" customFormat="false" ht="15" hidden="false" customHeight="false" outlineLevel="0" collapsed="false">
      <c r="A6391" s="41" t="n">
        <v>-0.5206669646</v>
      </c>
      <c r="B6391" s="41" t="n">
        <v>0.331432104</v>
      </c>
      <c r="C6391" s="41" t="n">
        <v>5.4032284291</v>
      </c>
      <c r="D6391" s="42" t="n">
        <f aca="false">$B$5*A6391</f>
        <v>-1.33029265959233</v>
      </c>
      <c r="E6391" s="42" t="n">
        <f aca="false">$D$5*A6391+$F$5*B6391</f>
        <v>-0.666674253927463</v>
      </c>
      <c r="F6391" s="43" t="n">
        <f aca="false">Inputs!$B$5*D6391+Inputs!$B$6*E6391</f>
        <v>-99695.5532628596</v>
      </c>
      <c r="G6391" s="43" t="n">
        <f aca="false">F6391*SQRT(($B$6-2)/C6391)</f>
        <v>-60654.652858631</v>
      </c>
    </row>
    <row r="6392" customFormat="false" ht="15" hidden="false" customHeight="false" outlineLevel="0" collapsed="false">
      <c r="A6392" s="41" t="n">
        <v>0.4574390161</v>
      </c>
      <c r="B6392" s="41" t="n">
        <v>2.1727066236</v>
      </c>
      <c r="C6392" s="41" t="n">
        <v>2.608468646</v>
      </c>
      <c r="D6392" s="42" t="n">
        <f aca="false">$B$5*A6392</f>
        <v>1.16874663979587</v>
      </c>
      <c r="E6392" s="42" t="n">
        <f aca="false">$D$5*A6392+$F$5*B6392</f>
        <v>4.84022521182589</v>
      </c>
      <c r="F6392" s="43" t="n">
        <f aca="false">Inputs!$B$5*D6392+Inputs!$B$6*E6392</f>
        <v>-125136.596611707</v>
      </c>
      <c r="G6392" s="43" t="n">
        <f aca="false">F6392*SQRT(($B$6-2)/C6392)</f>
        <v>-109573.750391117</v>
      </c>
    </row>
    <row r="6393" customFormat="false" ht="15" hidden="false" customHeight="false" outlineLevel="0" collapsed="false">
      <c r="A6393" s="41" t="n">
        <v>0.2781900294</v>
      </c>
      <c r="B6393" s="41" t="n">
        <v>-1.9122426555</v>
      </c>
      <c r="C6393" s="41" t="n">
        <v>6.4857592636</v>
      </c>
      <c r="D6393" s="42" t="n">
        <f aca="false">$B$5*A6393</f>
        <v>0.71076941546868</v>
      </c>
      <c r="E6393" s="42" t="n">
        <f aca="false">$D$5*A6393+$F$5*B6393</f>
        <v>-2.6399766059865</v>
      </c>
      <c r="F6393" s="43" t="n">
        <f aca="false">Inputs!$B$5*D6393+Inputs!$B$6*E6393</f>
        <v>203075.771846193</v>
      </c>
      <c r="G6393" s="43" t="n">
        <f aca="false">F6393*SQRT(($B$6-2)/C6393)</f>
        <v>112769.770887365</v>
      </c>
    </row>
    <row r="6394" customFormat="false" ht="15" hidden="false" customHeight="false" outlineLevel="0" collapsed="false">
      <c r="A6394" s="41" t="n">
        <v>1.1630190808</v>
      </c>
      <c r="B6394" s="41" t="n">
        <v>-0.2038706416</v>
      </c>
      <c r="C6394" s="41" t="n">
        <v>6.7244980905</v>
      </c>
      <c r="D6394" s="42" t="n">
        <f aca="false">$B$5*A6394</f>
        <v>2.97148820905634</v>
      </c>
      <c r="E6394" s="42" t="n">
        <f aca="false">$D$5*A6394+$F$5*B6394</f>
        <v>2.41547356302556</v>
      </c>
      <c r="F6394" s="43" t="n">
        <f aca="false">Inputs!$B$5*D6394+Inputs!$B$6*E6394</f>
        <v>176375.142754356</v>
      </c>
      <c r="G6394" s="43" t="n">
        <f aca="false">F6394*SQRT(($B$6-2)/C6394)</f>
        <v>96188.3419880261</v>
      </c>
    </row>
    <row r="6395" customFormat="false" ht="15" hidden="false" customHeight="false" outlineLevel="0" collapsed="false">
      <c r="A6395" s="41" t="n">
        <v>2.0119253629</v>
      </c>
      <c r="B6395" s="41" t="n">
        <v>1.4709244525</v>
      </c>
      <c r="C6395" s="41" t="n">
        <v>0.5845082365</v>
      </c>
      <c r="D6395" s="42" t="n">
        <f aca="false">$B$5*A6395</f>
        <v>5.14042511602339</v>
      </c>
      <c r="E6395" s="42" t="n">
        <f aca="false">$D$5*A6395+$F$5*B6395</f>
        <v>7.32746359088569</v>
      </c>
      <c r="F6395" s="43" t="n">
        <f aca="false">Inputs!$B$5*D6395+Inputs!$B$6*E6395</f>
        <v>147669.332058054</v>
      </c>
      <c r="G6395" s="43" t="n">
        <f aca="false">F6395*SQRT(($B$6-2)/C6395)</f>
        <v>273155.525887484</v>
      </c>
    </row>
    <row r="6396" customFormat="false" ht="15" hidden="false" customHeight="false" outlineLevel="0" collapsed="false">
      <c r="A6396" s="41" t="n">
        <v>-0.5052673837</v>
      </c>
      <c r="B6396" s="41" t="n">
        <v>0.7219027839</v>
      </c>
      <c r="C6396" s="41" t="n">
        <v>5.2598882446</v>
      </c>
      <c r="D6396" s="42" t="n">
        <f aca="false">$B$5*A6396</f>
        <v>-1.29094706860058</v>
      </c>
      <c r="E6396" s="42" t="n">
        <f aca="false">$D$5*A6396+$F$5*B6396</f>
        <v>0.0442134439184552</v>
      </c>
      <c r="F6396" s="43" t="n">
        <f aca="false">Inputs!$B$5*D6396+Inputs!$B$6*E6396</f>
        <v>-131305.37905598</v>
      </c>
      <c r="G6396" s="43" t="n">
        <f aca="false">F6396*SQRT(($B$6-2)/C6396)</f>
        <v>-80967.2254164364</v>
      </c>
    </row>
    <row r="6397" customFormat="false" ht="15" hidden="false" customHeight="false" outlineLevel="0" collapsed="false">
      <c r="A6397" s="41" t="n">
        <v>-0.5939551477</v>
      </c>
      <c r="B6397" s="41" t="n">
        <v>0.0026908264</v>
      </c>
      <c r="C6397" s="41" t="n">
        <v>2.1507841276</v>
      </c>
      <c r="D6397" s="42" t="n">
        <f aca="false">$B$5*A6397</f>
        <v>-1.5175423578475</v>
      </c>
      <c r="E6397" s="42" t="n">
        <f aca="false">$D$5*A6397+$F$5*B6397</f>
        <v>-1.40872206765293</v>
      </c>
      <c r="F6397" s="43" t="n">
        <f aca="false">Inputs!$B$5*D6397+Inputs!$B$6*E6397</f>
        <v>-81318.1324021037</v>
      </c>
      <c r="G6397" s="43" t="n">
        <f aca="false">F6397*SQRT(($B$6-2)/C6397)</f>
        <v>-78415.8730834005</v>
      </c>
    </row>
    <row r="6398" customFormat="false" ht="15" hidden="false" customHeight="false" outlineLevel="0" collapsed="false">
      <c r="A6398" s="41" t="n">
        <v>0.6759848144</v>
      </c>
      <c r="B6398" s="41" t="n">
        <v>1.113000206</v>
      </c>
      <c r="C6398" s="41" t="n">
        <v>1.5561347474</v>
      </c>
      <c r="D6398" s="42" t="n">
        <f aca="false">$B$5*A6398</f>
        <v>1.727126354719</v>
      </c>
      <c r="E6398" s="42" t="n">
        <f aca="false">$D$5*A6398+$F$5*B6398</f>
        <v>3.53043205677319</v>
      </c>
      <c r="F6398" s="43" t="n">
        <f aca="false">Inputs!$B$5*D6398+Inputs!$B$6*E6398</f>
        <v>-3808.96736675975</v>
      </c>
      <c r="G6398" s="43" t="n">
        <f aca="false">F6398*SQRT(($B$6-2)/C6398)</f>
        <v>-4318.15919873023</v>
      </c>
    </row>
    <row r="6399" customFormat="false" ht="15" hidden="false" customHeight="false" outlineLevel="0" collapsed="false">
      <c r="A6399" s="41" t="n">
        <v>0.8952058289</v>
      </c>
      <c r="B6399" s="41" t="n">
        <v>0.0749896319</v>
      </c>
      <c r="C6399" s="41" t="n">
        <v>0.4425880649</v>
      </c>
      <c r="D6399" s="42" t="n">
        <f aca="false">$B$5*A6399</f>
        <v>2.28723123220392</v>
      </c>
      <c r="E6399" s="42" t="n">
        <f aca="false">$D$5*A6399+$F$5*B6399</f>
        <v>2.25970881327772</v>
      </c>
      <c r="F6399" s="43" t="n">
        <f aca="false">Inputs!$B$5*D6399+Inputs!$B$6*E6399</f>
        <v>115737.682556507</v>
      </c>
      <c r="G6399" s="43" t="n">
        <f aca="false">F6399*SQRT(($B$6-2)/C6399)</f>
        <v>246031.056079876</v>
      </c>
    </row>
    <row r="6400" customFormat="false" ht="15" hidden="false" customHeight="false" outlineLevel="0" collapsed="false">
      <c r="A6400" s="41" t="n">
        <v>2.4834239001</v>
      </c>
      <c r="B6400" s="41" t="n">
        <v>-0.3650204065</v>
      </c>
      <c r="C6400" s="41" t="n">
        <v>3.4584849113</v>
      </c>
      <c r="D6400" s="42" t="n">
        <f aca="false">$B$5*A6400</f>
        <v>6.34509352345259</v>
      </c>
      <c r="E6400" s="42" t="n">
        <f aca="false">$D$5*A6400+$F$5*B6400</f>
        <v>5.27922834563999</v>
      </c>
      <c r="F6400" s="43" t="n">
        <f aca="false">Inputs!$B$5*D6400+Inputs!$B$6*E6400</f>
        <v>370547.93506326</v>
      </c>
      <c r="G6400" s="43" t="n">
        <f aca="false">F6400*SQRT(($B$6-2)/C6400)</f>
        <v>281784.079719098</v>
      </c>
    </row>
    <row r="6401" customFormat="false" ht="15" hidden="false" customHeight="false" outlineLevel="0" collapsed="false">
      <c r="A6401" s="41" t="n">
        <v>-1.6072006317</v>
      </c>
      <c r="B6401" s="41" t="n">
        <v>-1.4146992952</v>
      </c>
      <c r="C6401" s="41" t="n">
        <v>2.5512303823</v>
      </c>
      <c r="D6401" s="42" t="n">
        <f aca="false">$B$5*A6401</f>
        <v>-4.10636231642852</v>
      </c>
      <c r="E6401" s="42" t="n">
        <f aca="false">$D$5*A6401+$F$5*B6401</f>
        <v>-6.26729907577656</v>
      </c>
      <c r="F6401" s="43" t="n">
        <f aca="false">Inputs!$B$5*D6401+Inputs!$B$6*E6401</f>
        <v>-97271.2778540241</v>
      </c>
      <c r="G6401" s="43" t="n">
        <f aca="false">F6401*SQRT(($B$6-2)/C6401)</f>
        <v>-86124.1165423432</v>
      </c>
    </row>
    <row r="6402" customFormat="false" ht="15" hidden="false" customHeight="false" outlineLevel="0" collapsed="false">
      <c r="A6402" s="41" t="n">
        <v>1.4740077301</v>
      </c>
      <c r="B6402" s="41" t="n">
        <v>-0.0766529198</v>
      </c>
      <c r="C6402" s="41" t="n">
        <v>2.0623066037</v>
      </c>
      <c r="D6402" s="42" t="n">
        <f aca="false">$B$5*A6402</f>
        <v>3.76605737804165</v>
      </c>
      <c r="E6402" s="42" t="n">
        <f aca="false">$D$5*A6402+$F$5*B6402</f>
        <v>3.37517084911762</v>
      </c>
      <c r="F6402" s="43" t="n">
        <f aca="false">Inputs!$B$5*D6402+Inputs!$B$6*E6402</f>
        <v>207847.195348284</v>
      </c>
      <c r="G6402" s="43" t="n">
        <f aca="false">F6402*SQRT(($B$6-2)/C6402)</f>
        <v>204683.365960317</v>
      </c>
    </row>
    <row r="6403" customFormat="false" ht="15" hidden="false" customHeight="false" outlineLevel="0" collapsed="false">
      <c r="A6403" s="41" t="n">
        <v>0.1590574981</v>
      </c>
      <c r="B6403" s="41" t="n">
        <v>-0.5425238799</v>
      </c>
      <c r="C6403" s="41" t="n">
        <v>5.5068231406</v>
      </c>
      <c r="D6403" s="42" t="n">
        <f aca="false">$B$5*A6403</f>
        <v>0.406388414402489</v>
      </c>
      <c r="E6403" s="42" t="n">
        <f aca="false">$D$5*A6403+$F$5*B6403</f>
        <v>-0.558308761892735</v>
      </c>
      <c r="F6403" s="43" t="n">
        <f aca="false">Inputs!$B$5*D6403+Inputs!$B$6*E6403</f>
        <v>68554.2795348856</v>
      </c>
      <c r="G6403" s="43" t="n">
        <f aca="false">F6403*SQRT(($B$6-2)/C6403)</f>
        <v>41314.1673618835</v>
      </c>
    </row>
    <row r="6404" customFormat="false" ht="15" hidden="false" customHeight="false" outlineLevel="0" collapsed="false">
      <c r="A6404" s="41" t="n">
        <v>-0.4527024793</v>
      </c>
      <c r="B6404" s="41" t="n">
        <v>-0.7870958609</v>
      </c>
      <c r="C6404" s="41" t="n">
        <v>20.0183033391</v>
      </c>
      <c r="D6404" s="42" t="n">
        <f aca="false">$B$5*A6404</f>
        <v>-1.15664489229636</v>
      </c>
      <c r="E6404" s="42" t="n">
        <f aca="false">$D$5*A6404+$F$5*B6404</f>
        <v>-2.43635864259033</v>
      </c>
      <c r="F6404" s="43" t="n">
        <f aca="false">Inputs!$B$5*D6404+Inputs!$B$6*E6404</f>
        <v>6153.44289988074</v>
      </c>
      <c r="G6404" s="43" t="n">
        <f aca="false">F6404*SQRT(($B$6-2)/C6404)</f>
        <v>1944.99970534402</v>
      </c>
    </row>
    <row r="6405" customFormat="false" ht="15" hidden="false" customHeight="false" outlineLevel="0" collapsed="false">
      <c r="A6405" s="41" t="n">
        <v>0.4711508133</v>
      </c>
      <c r="B6405" s="41" t="n">
        <v>-0.0973799175</v>
      </c>
      <c r="C6405" s="41" t="n">
        <v>4.5965559847</v>
      </c>
      <c r="D6405" s="42" t="n">
        <f aca="false">$B$5*A6405</f>
        <v>1.20377998050147</v>
      </c>
      <c r="E6405" s="42" t="n">
        <f aca="false">$D$5*A6405+$F$5*B6405</f>
        <v>0.952994515266632</v>
      </c>
      <c r="F6405" s="43" t="n">
        <f aca="false">Inputs!$B$5*D6405+Inputs!$B$6*E6405</f>
        <v>72728.272286815</v>
      </c>
      <c r="G6405" s="43" t="n">
        <f aca="false">F6405*SQRT(($B$6-2)/C6405)</f>
        <v>47973.5648519395</v>
      </c>
    </row>
    <row r="6406" customFormat="false" ht="15" hidden="false" customHeight="false" outlineLevel="0" collapsed="false">
      <c r="A6406" s="41" t="n">
        <v>0.4350053778</v>
      </c>
      <c r="B6406" s="41" t="n">
        <v>0.3394383853</v>
      </c>
      <c r="C6406" s="41" t="n">
        <v>2.5424595437</v>
      </c>
      <c r="D6406" s="42" t="n">
        <f aca="false">$B$5*A6406</f>
        <v>1.11142918663007</v>
      </c>
      <c r="E6406" s="42" t="n">
        <f aca="false">$D$5*A6406+$F$5*B6406</f>
        <v>1.62125681599527</v>
      </c>
      <c r="F6406" s="43" t="n">
        <f aca="false">Inputs!$B$5*D6406+Inputs!$B$6*E6406</f>
        <v>30080.0778632439</v>
      </c>
      <c r="G6406" s="43" t="n">
        <f aca="false">F6406*SQRT(($B$6-2)/C6406)</f>
        <v>26678.8391371125</v>
      </c>
    </row>
    <row r="6407" customFormat="false" ht="15" hidden="false" customHeight="false" outlineLevel="0" collapsed="false">
      <c r="A6407" s="41" t="n">
        <v>-0.4258787336</v>
      </c>
      <c r="B6407" s="41" t="n">
        <v>-1.4587306253</v>
      </c>
      <c r="C6407" s="41" t="n">
        <v>6.6293505633</v>
      </c>
      <c r="D6407" s="42" t="n">
        <f aca="false">$B$5*A6407</f>
        <v>-1.08811081113971</v>
      </c>
      <c r="E6407" s="42" t="n">
        <f aca="false">$D$5*A6407+$F$5*B6407</f>
        <v>-3.53227072259417</v>
      </c>
      <c r="F6407" s="43" t="n">
        <f aca="false">Inputs!$B$5*D6407+Inputs!$B$6*E6407</f>
        <v>67802.4550157375</v>
      </c>
      <c r="G6407" s="43" t="n">
        <f aca="false">F6407*SQRT(($B$6-2)/C6407)</f>
        <v>37241.307864218</v>
      </c>
    </row>
    <row r="6408" customFormat="false" ht="15" hidden="false" customHeight="false" outlineLevel="0" collapsed="false">
      <c r="A6408" s="41" t="n">
        <v>-1.545799596</v>
      </c>
      <c r="B6408" s="41" t="n">
        <v>3.0266515917</v>
      </c>
      <c r="C6408" s="41" t="n">
        <v>1.3288791946</v>
      </c>
      <c r="D6408" s="42" t="n">
        <f aca="false">$B$5*A6408</f>
        <v>-3.94948401871315</v>
      </c>
      <c r="E6408" s="42" t="n">
        <f aca="false">$D$5*A6408+$F$5*B6408</f>
        <v>1.54788765755166</v>
      </c>
      <c r="F6408" s="43" t="n">
        <f aca="false">Inputs!$B$5*D6408+Inputs!$B$6*E6408</f>
        <v>-472342.784748898</v>
      </c>
      <c r="G6408" s="43" t="n">
        <f aca="false">F6408*SQRT(($B$6-2)/C6408)</f>
        <v>-579468.099584768</v>
      </c>
    </row>
    <row r="6409" customFormat="false" ht="15" hidden="false" customHeight="false" outlineLevel="0" collapsed="false">
      <c r="A6409" s="41" t="n">
        <v>1.4781734444</v>
      </c>
      <c r="B6409" s="41" t="n">
        <v>1.3401825669</v>
      </c>
      <c r="C6409" s="41" t="n">
        <v>2.1684902397</v>
      </c>
      <c r="D6409" s="42" t="n">
        <f aca="false">$B$5*A6409</f>
        <v>3.77670068659015</v>
      </c>
      <c r="E6409" s="42" t="n">
        <f aca="false">$D$5*A6409+$F$5*B6409</f>
        <v>5.83159621201401</v>
      </c>
      <c r="F6409" s="43" t="n">
        <f aca="false">Inputs!$B$5*D6409+Inputs!$B$6*E6409</f>
        <v>86090.2580583142</v>
      </c>
      <c r="G6409" s="43" t="n">
        <f aca="false">F6409*SQRT(($B$6-2)/C6409)</f>
        <v>82678.0588620766</v>
      </c>
    </row>
    <row r="6410" customFormat="false" ht="15" hidden="false" customHeight="false" outlineLevel="0" collapsed="false">
      <c r="A6410" s="41" t="n">
        <v>-0.674606807</v>
      </c>
      <c r="B6410" s="41" t="n">
        <v>0.0095097338</v>
      </c>
      <c r="C6410" s="41" t="n">
        <v>3.6413701561</v>
      </c>
      <c r="D6410" s="42" t="n">
        <f aca="false">$B$5*A6410</f>
        <v>-1.72360557607599</v>
      </c>
      <c r="E6410" s="42" t="n">
        <f aca="false">$D$5*A6410+$F$5*B6410</f>
        <v>-1.58886526417214</v>
      </c>
      <c r="F6410" s="43" t="n">
        <f aca="false">Inputs!$B$5*D6410+Inputs!$B$6*E6410</f>
        <v>-92917.2943989917</v>
      </c>
      <c r="G6410" s="43" t="n">
        <f aca="false">F6410*SQRT(($B$6-2)/C6410)</f>
        <v>-68861.9218164719</v>
      </c>
    </row>
    <row r="6411" customFormat="false" ht="15" hidden="false" customHeight="false" outlineLevel="0" collapsed="false">
      <c r="A6411" s="41" t="n">
        <v>-0.8153627924</v>
      </c>
      <c r="B6411" s="41" t="n">
        <v>-1.3120820952</v>
      </c>
      <c r="C6411" s="41" t="n">
        <v>3.6714352437</v>
      </c>
      <c r="D6411" s="42" t="n">
        <f aca="false">$B$5*A6411</f>
        <v>-2.08323402747036</v>
      </c>
      <c r="E6411" s="42" t="n">
        <f aca="false">$D$5*A6411+$F$5*B6411</f>
        <v>-4.2058577245689</v>
      </c>
      <c r="F6411" s="43" t="n">
        <f aca="false">Inputs!$B$5*D6411+Inputs!$B$6*E6411</f>
        <v>1969.48348140964</v>
      </c>
      <c r="G6411" s="43" t="n">
        <f aca="false">F6411*SQRT(($B$6-2)/C6411)</f>
        <v>1453.61502779657</v>
      </c>
    </row>
    <row r="6412" customFormat="false" ht="15" hidden="false" customHeight="false" outlineLevel="0" collapsed="false">
      <c r="A6412" s="41" t="n">
        <v>-0.5887735204</v>
      </c>
      <c r="B6412" s="41" t="n">
        <v>1.3261849634</v>
      </c>
      <c r="C6412" s="41" t="n">
        <v>6.1326471683</v>
      </c>
      <c r="D6412" s="42" t="n">
        <f aca="false">$B$5*A6412</f>
        <v>-1.50430341389563</v>
      </c>
      <c r="E6412" s="42" t="n">
        <f aca="false">$D$5*A6412+$F$5*B6412</f>
        <v>0.88894410068267</v>
      </c>
      <c r="F6412" s="43" t="n">
        <f aca="false">Inputs!$B$5*D6412+Inputs!$B$6*E6412</f>
        <v>-194877.546423696</v>
      </c>
      <c r="G6412" s="43" t="n">
        <f aca="false">F6412*SQRT(($B$6-2)/C6412)</f>
        <v>-111289.146416672</v>
      </c>
    </row>
    <row r="6413" customFormat="false" ht="15" hidden="false" customHeight="false" outlineLevel="0" collapsed="false">
      <c r="A6413" s="41" t="n">
        <v>0.8407453669</v>
      </c>
      <c r="B6413" s="41" t="n">
        <v>-0.9700480016</v>
      </c>
      <c r="C6413" s="41" t="n">
        <v>8.9538206923</v>
      </c>
      <c r="D6413" s="42" t="n">
        <f aca="false">$B$5*A6413</f>
        <v>2.14808594786221</v>
      </c>
      <c r="E6413" s="42" t="n">
        <f aca="false">$D$5*A6413+$F$5*B6413</f>
        <v>0.325602525729443</v>
      </c>
      <c r="F6413" s="43" t="n">
        <f aca="false">Inputs!$B$5*D6413+Inputs!$B$6*E6413</f>
        <v>198528.468499748</v>
      </c>
      <c r="G6413" s="43" t="n">
        <f aca="false">F6413*SQRT(($B$6-2)/C6413)</f>
        <v>93828.2451010168</v>
      </c>
    </row>
    <row r="6414" customFormat="false" ht="15" hidden="false" customHeight="false" outlineLevel="0" collapsed="false">
      <c r="A6414" s="41" t="n">
        <v>-0.3148160502</v>
      </c>
      <c r="B6414" s="41" t="n">
        <v>0.7491231719</v>
      </c>
      <c r="C6414" s="41" t="n">
        <v>6.0289121388</v>
      </c>
      <c r="D6414" s="42" t="n">
        <f aca="false">$B$5*A6414</f>
        <v>-0.80434809422689</v>
      </c>
      <c r="E6414" s="42" t="n">
        <f aca="false">$D$5*A6414+$F$5*B6414</f>
        <v>0.5444117693577</v>
      </c>
      <c r="F6414" s="43" t="n">
        <f aca="false">Inputs!$B$5*D6414+Inputs!$B$6*E6414</f>
        <v>-107655.397890574</v>
      </c>
      <c r="G6414" s="43" t="n">
        <f aca="false">F6414*SQRT(($B$6-2)/C6414)</f>
        <v>-62005.6594697718</v>
      </c>
    </row>
    <row r="6415" customFormat="false" ht="15" hidden="false" customHeight="false" outlineLevel="0" collapsed="false">
      <c r="A6415" s="41" t="n">
        <v>-0.5709713952</v>
      </c>
      <c r="B6415" s="41" t="n">
        <v>0.0795862448</v>
      </c>
      <c r="C6415" s="41" t="n">
        <v>9.0079088442</v>
      </c>
      <c r="D6415" s="42" t="n">
        <f aca="false">$B$5*A6415</f>
        <v>-1.45881937498239</v>
      </c>
      <c r="E6415" s="42" t="n">
        <f aca="false">$D$5*A6415+$F$5*B6415</f>
        <v>-1.22125148035869</v>
      </c>
      <c r="F6415" s="43" t="n">
        <f aca="false">Inputs!$B$5*D6415+Inputs!$B$6*E6415</f>
        <v>-84819.3634803047</v>
      </c>
      <c r="G6415" s="43" t="n">
        <f aca="false">F6415*SQRT(($B$6-2)/C6415)</f>
        <v>-39966.6746845737</v>
      </c>
    </row>
    <row r="6416" customFormat="false" ht="15" hidden="false" customHeight="false" outlineLevel="0" collapsed="false">
      <c r="A6416" s="41" t="n">
        <v>0.4018474471</v>
      </c>
      <c r="B6416" s="41" t="n">
        <v>0.3909305518</v>
      </c>
      <c r="C6416" s="41" t="n">
        <v>9.2869403116</v>
      </c>
      <c r="D6416" s="42" t="n">
        <f aca="false">$B$5*A6416</f>
        <v>1.02671140191068</v>
      </c>
      <c r="E6416" s="42" t="n">
        <f aca="false">$D$5*A6416+$F$5*B6416</f>
        <v>1.63126841573744</v>
      </c>
      <c r="F6416" s="43" t="n">
        <f aca="false">Inputs!$B$5*D6416+Inputs!$B$6*E6416</f>
        <v>21107.7194041966</v>
      </c>
      <c r="G6416" s="43" t="n">
        <f aca="false">F6416*SQRT(($B$6-2)/C6416)</f>
        <v>9795.35055128586</v>
      </c>
    </row>
    <row r="6417" customFormat="false" ht="15" hidden="false" customHeight="false" outlineLevel="0" collapsed="false">
      <c r="A6417" s="41" t="n">
        <v>0.2541454277</v>
      </c>
      <c r="B6417" s="41" t="n">
        <v>-0.6536971738</v>
      </c>
      <c r="C6417" s="41" t="n">
        <v>4.043784605</v>
      </c>
      <c r="D6417" s="42" t="n">
        <f aca="false">$B$5*A6417</f>
        <v>0.649335986196084</v>
      </c>
      <c r="E6417" s="42" t="n">
        <f aca="false">$D$5*A6417+$F$5*B6417</f>
        <v>-0.524006540256721</v>
      </c>
      <c r="F6417" s="43" t="n">
        <f aca="false">Inputs!$B$5*D6417+Inputs!$B$6*E6417</f>
        <v>91133.9256324445</v>
      </c>
      <c r="G6417" s="43" t="n">
        <f aca="false">F6417*SQRT(($B$6-2)/C6417)</f>
        <v>64091.5933729992</v>
      </c>
    </row>
    <row r="6418" customFormat="false" ht="15" hidden="false" customHeight="false" outlineLevel="0" collapsed="false">
      <c r="A6418" s="41" t="n">
        <v>-0.5509745875</v>
      </c>
      <c r="B6418" s="41" t="n">
        <v>-1.1336498515</v>
      </c>
      <c r="C6418" s="41" t="n">
        <v>2.8899903356</v>
      </c>
      <c r="D6418" s="42" t="n">
        <f aca="false">$B$5*A6418</f>
        <v>-1.40772797048158</v>
      </c>
      <c r="E6418" s="42" t="n">
        <f aca="false">$D$5*A6418+$F$5*B6418</f>
        <v>-3.26861590189344</v>
      </c>
      <c r="F6418" s="43" t="n">
        <f aca="false">Inputs!$B$5*D6418+Inputs!$B$6*E6418</f>
        <v>22657.9980465142</v>
      </c>
      <c r="G6418" s="43" t="n">
        <f aca="false">F6418*SQRT(($B$6-2)/C6418)</f>
        <v>18849.0010066937</v>
      </c>
    </row>
    <row r="6419" customFormat="false" ht="15" hidden="false" customHeight="false" outlineLevel="0" collapsed="false">
      <c r="A6419" s="41" t="n">
        <v>-1.5613365935</v>
      </c>
      <c r="B6419" s="41" t="n">
        <v>-0.1147487417</v>
      </c>
      <c r="C6419" s="41" t="n">
        <v>5.118400733</v>
      </c>
      <c r="D6419" s="42" t="n">
        <f aca="false">$B$5*A6419</f>
        <v>-3.98918070609994</v>
      </c>
      <c r="E6419" s="42" t="n">
        <f aca="false">$D$5*A6419+$F$5*B6419</f>
        <v>-3.91347928777366</v>
      </c>
      <c r="F6419" s="43" t="n">
        <f aca="false">Inputs!$B$5*D6419+Inputs!$B$6*E6419</f>
        <v>-203244.106221311</v>
      </c>
      <c r="G6419" s="43" t="n">
        <f aca="false">F6419*SQRT(($B$6-2)/C6419)</f>
        <v>-127047.410001514</v>
      </c>
    </row>
    <row r="6420" customFormat="false" ht="15" hidden="false" customHeight="false" outlineLevel="0" collapsed="false">
      <c r="A6420" s="41" t="n">
        <v>0.8162596146</v>
      </c>
      <c r="B6420" s="41" t="n">
        <v>-1.3802823942</v>
      </c>
      <c r="C6420" s="41" t="n">
        <v>0.657329655</v>
      </c>
      <c r="D6420" s="42" t="n">
        <f aca="false">$B$5*A6420</f>
        <v>2.08552538849522</v>
      </c>
      <c r="E6420" s="42" t="n">
        <f aca="false">$D$5*A6420+$F$5*B6420</f>
        <v>-0.441033394294791</v>
      </c>
      <c r="F6420" s="43" t="n">
        <f aca="false">Inputs!$B$5*D6420+Inputs!$B$6*E6420</f>
        <v>230604.208564262</v>
      </c>
      <c r="G6420" s="43" t="n">
        <f aca="false">F6420*SQRT(($B$6-2)/C6420)</f>
        <v>402244.962551797</v>
      </c>
    </row>
    <row r="6421" customFormat="false" ht="15" hidden="false" customHeight="false" outlineLevel="0" collapsed="false">
      <c r="A6421" s="41" t="n">
        <v>0.2729732441</v>
      </c>
      <c r="B6421" s="41" t="n">
        <v>0.7846312134</v>
      </c>
      <c r="C6421" s="41" t="n">
        <v>6.1143612282</v>
      </c>
      <c r="D6421" s="42" t="n">
        <f aca="false">$B$5*A6421</f>
        <v>0.697440643598948</v>
      </c>
      <c r="E6421" s="42" t="n">
        <f aca="false">$D$5*A6421+$F$5*B6421</f>
        <v>2.00442132688823</v>
      </c>
      <c r="F6421" s="43" t="n">
        <f aca="false">Inputs!$B$5*D6421+Inputs!$B$6*E6421</f>
        <v>-30477.0019845165</v>
      </c>
      <c r="G6421" s="43" t="n">
        <f aca="false">F6421*SQRT(($B$6-2)/C6421)</f>
        <v>-17430.5742357442</v>
      </c>
    </row>
    <row r="6422" customFormat="false" ht="15" hidden="false" customHeight="false" outlineLevel="0" collapsed="false">
      <c r="A6422" s="41" t="n">
        <v>-1.8367337688</v>
      </c>
      <c r="B6422" s="41" t="n">
        <v>-0.2705811001</v>
      </c>
      <c r="C6422" s="41" t="n">
        <v>5.5787091599</v>
      </c>
      <c r="D6422" s="42" t="n">
        <f aca="false">$B$5*A6422</f>
        <v>-4.69281444068017</v>
      </c>
      <c r="E6422" s="42" t="n">
        <f aca="false">$D$5*A6422+$F$5*B6422</f>
        <v>-4.83789369797278</v>
      </c>
      <c r="F6422" s="43" t="n">
        <f aca="false">Inputs!$B$5*D6422+Inputs!$B$6*E6422</f>
        <v>-227386.759169378</v>
      </c>
      <c r="G6422" s="43" t="n">
        <f aca="false">F6422*SQRT(($B$6-2)/C6422)</f>
        <v>-136148.640629862</v>
      </c>
    </row>
    <row r="6423" customFormat="false" ht="15" hidden="false" customHeight="false" outlineLevel="0" collapsed="false">
      <c r="A6423" s="41" t="n">
        <v>1.6462102005</v>
      </c>
      <c r="B6423" s="41" t="n">
        <v>0.5519410178</v>
      </c>
      <c r="C6423" s="41" t="n">
        <v>1.2847361414</v>
      </c>
      <c r="D6423" s="42" t="n">
        <f aca="false">$B$5*A6423</f>
        <v>4.20603090797892</v>
      </c>
      <c r="E6423" s="42" t="n">
        <f aca="false">$D$5*A6423+$F$5*B6423</f>
        <v>4.87036278468707</v>
      </c>
      <c r="F6423" s="43" t="n">
        <f aca="false">Inputs!$B$5*D6423+Inputs!$B$6*E6423</f>
        <v>177084.951563538</v>
      </c>
      <c r="G6423" s="43" t="n">
        <f aca="false">F6423*SQRT(($B$6-2)/C6423)</f>
        <v>220947.801239789</v>
      </c>
    </row>
    <row r="6424" customFormat="false" ht="15" hidden="false" customHeight="false" outlineLevel="0" collapsed="false">
      <c r="A6424" s="41" t="n">
        <v>-1.8704571491</v>
      </c>
      <c r="B6424" s="41" t="n">
        <v>0.6583394624</v>
      </c>
      <c r="C6424" s="41" t="n">
        <v>8.4065435584</v>
      </c>
      <c r="D6424" s="42" t="n">
        <f aca="false">$B$5*A6424</f>
        <v>-4.77897693670908</v>
      </c>
      <c r="E6424" s="42" t="n">
        <f aca="false">$D$5*A6424+$F$5*B6424</f>
        <v>-3.3141331047292</v>
      </c>
      <c r="F6424" s="43" t="n">
        <f aca="false">Inputs!$B$5*D6424+Inputs!$B$6*E6424</f>
        <v>-312191.038434448</v>
      </c>
      <c r="G6424" s="43" t="n">
        <f aca="false">F6424*SQRT(($B$6-2)/C6424)</f>
        <v>-152274.329662829</v>
      </c>
    </row>
    <row r="6425" customFormat="false" ht="15" hidden="false" customHeight="false" outlineLevel="0" collapsed="false">
      <c r="A6425" s="41" t="n">
        <v>-0.7477367942</v>
      </c>
      <c r="B6425" s="41" t="n">
        <v>0.6913069301</v>
      </c>
      <c r="C6425" s="41" t="n">
        <v>6.8817828902</v>
      </c>
      <c r="D6425" s="42" t="n">
        <f aca="false">$B$5*A6425</f>
        <v>-1.91045108728098</v>
      </c>
      <c r="E6425" s="42" t="n">
        <f aca="false">$D$5*A6425+$F$5*B6425</f>
        <v>-0.585595030651209</v>
      </c>
      <c r="F6425" s="43" t="n">
        <f aca="false">Inputs!$B$5*D6425+Inputs!$B$6*E6425</f>
        <v>-161765.357195538</v>
      </c>
      <c r="G6425" s="43" t="n">
        <f aca="false">F6425*SQRT(($B$6-2)/C6425)</f>
        <v>-87206.7366839032</v>
      </c>
    </row>
    <row r="6426" customFormat="false" ht="15" hidden="false" customHeight="false" outlineLevel="0" collapsed="false">
      <c r="A6426" s="41" t="n">
        <v>-0.6900817666</v>
      </c>
      <c r="B6426" s="41" t="n">
        <v>-0.0530324444</v>
      </c>
      <c r="C6426" s="41" t="n">
        <v>4.9063372049</v>
      </c>
      <c r="D6426" s="42" t="n">
        <f aca="false">$B$5*A6426</f>
        <v>-1.76314375799076</v>
      </c>
      <c r="E6426" s="42" t="n">
        <f aca="false">$D$5*A6426+$F$5*B6426</f>
        <v>-1.73368364281117</v>
      </c>
      <c r="F6426" s="43" t="n">
        <f aca="false">Inputs!$B$5*D6426+Inputs!$B$6*E6426</f>
        <v>-89630.1936585174</v>
      </c>
      <c r="G6426" s="43" t="n">
        <f aca="false">F6426*SQRT(($B$6-2)/C6426)</f>
        <v>-57225.6370398769</v>
      </c>
    </row>
    <row r="6427" customFormat="false" ht="15" hidden="false" customHeight="false" outlineLevel="0" collapsed="false">
      <c r="A6427" s="41" t="n">
        <v>-0.5375427686</v>
      </c>
      <c r="B6427" s="41" t="n">
        <v>0.0031577227</v>
      </c>
      <c r="C6427" s="41" t="n">
        <v>2.8575339999</v>
      </c>
      <c r="D6427" s="42" t="n">
        <f aca="false">$B$5*A6427</f>
        <v>-1.37340996818356</v>
      </c>
      <c r="E6427" s="42" t="n">
        <f aca="false">$D$5*A6427+$F$5*B6427</f>
        <v>-1.27367764672202</v>
      </c>
      <c r="F6427" s="43" t="n">
        <f aca="false">Inputs!$B$5*D6427+Inputs!$B$6*E6427</f>
        <v>-73657.114482255</v>
      </c>
      <c r="G6427" s="43" t="n">
        <f aca="false">F6427*SQRT(($B$6-2)/C6427)</f>
        <v>-61621.7454940976</v>
      </c>
    </row>
    <row r="6428" customFormat="false" ht="15" hidden="false" customHeight="false" outlineLevel="0" collapsed="false">
      <c r="A6428" s="41" t="n">
        <v>-0.5672801739</v>
      </c>
      <c r="B6428" s="41" t="n">
        <v>-0.2235382416</v>
      </c>
      <c r="C6428" s="41" t="n">
        <v>8.6201948731</v>
      </c>
      <c r="D6428" s="42" t="n">
        <f aca="false">$B$5*A6428</f>
        <v>-1.44938838562801</v>
      </c>
      <c r="E6428" s="42" t="n">
        <f aca="false">$D$5*A6428+$F$5*B6428</f>
        <v>-1.73588639112176</v>
      </c>
      <c r="F6428" s="43" t="n">
        <f aca="false">Inputs!$B$5*D6428+Inputs!$B$6*E6428</f>
        <v>-58144.5190067129</v>
      </c>
      <c r="G6428" s="43" t="n">
        <f aca="false">F6428*SQRT(($B$6-2)/C6428)</f>
        <v>-28006.9127303042</v>
      </c>
    </row>
    <row r="6429" customFormat="false" ht="15" hidden="false" customHeight="false" outlineLevel="0" collapsed="false">
      <c r="A6429" s="41" t="n">
        <v>-1.1756050083</v>
      </c>
      <c r="B6429" s="41" t="n">
        <v>0.4906595954</v>
      </c>
      <c r="C6429" s="41" t="n">
        <v>0.7219042767</v>
      </c>
      <c r="D6429" s="42" t="n">
        <f aca="false">$B$5*A6429</f>
        <v>-3.00364497740494</v>
      </c>
      <c r="E6429" s="42" t="n">
        <f aca="false">$D$5*A6429+$F$5*B6429</f>
        <v>-1.95021167554371</v>
      </c>
      <c r="F6429" s="43" t="n">
        <f aca="false">Inputs!$B$5*D6429+Inputs!$B$6*E6429</f>
        <v>-202853.913963309</v>
      </c>
      <c r="G6429" s="43" t="n">
        <f aca="false">F6429*SQRT(($B$6-2)/C6429)</f>
        <v>-337643.646635992</v>
      </c>
    </row>
    <row r="6430" customFormat="false" ht="15" hidden="false" customHeight="false" outlineLevel="0" collapsed="false">
      <c r="A6430" s="41" t="n">
        <v>0.1752852086</v>
      </c>
      <c r="B6430" s="41" t="n">
        <v>-1.6165321741</v>
      </c>
      <c r="C6430" s="41" t="n">
        <v>3.1175768359</v>
      </c>
      <c r="D6430" s="42" t="n">
        <f aca="false">$B$5*A6430</f>
        <v>0.447849858334742</v>
      </c>
      <c r="E6430" s="42" t="n">
        <f aca="false">$D$5*A6430+$F$5*B6430</f>
        <v>-2.37423125977067</v>
      </c>
      <c r="F6430" s="43" t="n">
        <f aca="false">Inputs!$B$5*D6430+Inputs!$B$6*E6430</f>
        <v>163496.548822008</v>
      </c>
      <c r="G6430" s="43" t="n">
        <f aca="false">F6430*SQRT(($B$6-2)/C6430)</f>
        <v>130952.865068631</v>
      </c>
    </row>
    <row r="6431" customFormat="false" ht="15" hidden="false" customHeight="false" outlineLevel="0" collapsed="false">
      <c r="A6431" s="41" t="n">
        <v>0.9929166602</v>
      </c>
      <c r="B6431" s="41" t="n">
        <v>-0.1762879597</v>
      </c>
      <c r="C6431" s="41" t="n">
        <v>5.3045570418</v>
      </c>
      <c r="D6431" s="42" t="n">
        <f aca="false">$B$5*A6431</f>
        <v>2.53688026023649</v>
      </c>
      <c r="E6431" s="42" t="n">
        <f aca="false">$D$5*A6431+$F$5*B6431</f>
        <v>2.05832815457194</v>
      </c>
      <c r="F6431" s="43" t="n">
        <f aca="false">Inputs!$B$5*D6431+Inputs!$B$6*E6431</f>
        <v>150771.618295052</v>
      </c>
      <c r="G6431" s="43" t="n">
        <f aca="false">F6431*SQRT(($B$6-2)/C6431)</f>
        <v>92578.4770510217</v>
      </c>
    </row>
    <row r="6432" customFormat="false" ht="15" hidden="false" customHeight="false" outlineLevel="0" collapsed="false">
      <c r="A6432" s="41" t="n">
        <v>0.1617623962</v>
      </c>
      <c r="B6432" s="41" t="n">
        <v>0.764561672</v>
      </c>
      <c r="C6432" s="41" t="n">
        <v>7.3411126635</v>
      </c>
      <c r="D6432" s="42" t="n">
        <f aca="false">$B$5*A6432</f>
        <v>0.413299369642638</v>
      </c>
      <c r="E6432" s="42" t="n">
        <f aca="false">$D$5*A6432+$F$5*B6432</f>
        <v>1.70513038008792</v>
      </c>
      <c r="F6432" s="43" t="n">
        <f aca="false">Inputs!$B$5*D6432+Inputs!$B$6*E6432</f>
        <v>-43926.582040132</v>
      </c>
      <c r="G6432" s="43" t="n">
        <f aca="false">F6432*SQRT(($B$6-2)/C6432)</f>
        <v>-22927.7514476875</v>
      </c>
    </row>
    <row r="6433" customFormat="false" ht="15" hidden="false" customHeight="false" outlineLevel="0" collapsed="false">
      <c r="A6433" s="41" t="n">
        <v>0.3282422424</v>
      </c>
      <c r="B6433" s="41" t="n">
        <v>1.1652031585</v>
      </c>
      <c r="C6433" s="41" t="n">
        <v>6.7481995448</v>
      </c>
      <c r="D6433" s="42" t="n">
        <f aca="false">$B$5*A6433</f>
        <v>0.83865172042998</v>
      </c>
      <c r="E6433" s="42" t="n">
        <f aca="false">$D$5*A6433+$F$5*B6433</f>
        <v>2.79308922044816</v>
      </c>
      <c r="F6433" s="43" t="n">
        <f aca="false">Inputs!$B$5*D6433+Inputs!$B$6*E6433</f>
        <v>-55789.28897941</v>
      </c>
      <c r="G6433" s="43" t="n">
        <f aca="false">F6433*SQRT(($B$6-2)/C6433)</f>
        <v>-30371.8933494049</v>
      </c>
    </row>
    <row r="6434" customFormat="false" ht="15" hidden="false" customHeight="false" outlineLevel="0" collapsed="false">
      <c r="A6434" s="41" t="n">
        <v>-0.2932955222</v>
      </c>
      <c r="B6434" s="41" t="n">
        <v>1.0344293862</v>
      </c>
      <c r="C6434" s="41" t="n">
        <v>1.1857916939</v>
      </c>
      <c r="D6434" s="42" t="n">
        <f aca="false">$B$5*A6434</f>
        <v>-0.749363617823735</v>
      </c>
      <c r="E6434" s="42" t="n">
        <f aca="false">$D$5*A6434+$F$5*B6434</f>
        <v>1.08827265097458</v>
      </c>
      <c r="F6434" s="43" t="n">
        <f aca="false">Inputs!$B$5*D6434+Inputs!$B$6*E6434</f>
        <v>-129349.994331103</v>
      </c>
      <c r="G6434" s="43" t="n">
        <f aca="false">F6434*SQRT(($B$6-2)/C6434)</f>
        <v>-167987.593971999</v>
      </c>
    </row>
    <row r="6435" customFormat="false" ht="15" hidden="false" customHeight="false" outlineLevel="0" collapsed="false">
      <c r="A6435" s="41" t="n">
        <v>0.1229246178</v>
      </c>
      <c r="B6435" s="41" t="n">
        <v>0.5076334245</v>
      </c>
      <c r="C6435" s="41" t="n">
        <v>4.5195118879</v>
      </c>
      <c r="D6435" s="42" t="n">
        <f aca="false">$B$5*A6435</f>
        <v>0.314069698791358</v>
      </c>
      <c r="E6435" s="42" t="n">
        <f aca="false">$D$5*A6435+$F$5*B6435</f>
        <v>1.16906307429244</v>
      </c>
      <c r="F6435" s="43" t="n">
        <f aca="false">Inputs!$B$5*D6435+Inputs!$B$6*E6435</f>
        <v>-27046.1838354863</v>
      </c>
      <c r="G6435" s="43" t="n">
        <f aca="false">F6435*SQRT(($B$6-2)/C6435)</f>
        <v>-17991.8253612715</v>
      </c>
    </row>
    <row r="6436" customFormat="false" ht="15" hidden="false" customHeight="false" outlineLevel="0" collapsed="false">
      <c r="A6436" s="41" t="n">
        <v>0.4036291728</v>
      </c>
      <c r="B6436" s="41" t="n">
        <v>1.2407303253</v>
      </c>
      <c r="C6436" s="41" t="n">
        <v>3.7129596001</v>
      </c>
      <c r="D6436" s="42" t="n">
        <f aca="false">$B$5*A6436</f>
        <v>1.03126367194367</v>
      </c>
      <c r="E6436" s="42" t="n">
        <f aca="false">$D$5*A6436+$F$5*B6436</f>
        <v>3.10289515103879</v>
      </c>
      <c r="F6436" s="43" t="n">
        <f aca="false">Inputs!$B$5*D6436+Inputs!$B$6*E6436</f>
        <v>-52018.3903575721</v>
      </c>
      <c r="G6436" s="43" t="n">
        <f aca="false">F6436*SQRT(($B$6-2)/C6436)</f>
        <v>-38177.8788364074</v>
      </c>
    </row>
    <row r="6437" customFormat="false" ht="15" hidden="false" customHeight="false" outlineLevel="0" collapsed="false">
      <c r="A6437" s="41" t="n">
        <v>0.7214123736</v>
      </c>
      <c r="B6437" s="41" t="n">
        <v>-0.4429454803</v>
      </c>
      <c r="C6437" s="41" t="n">
        <v>0.6004252558</v>
      </c>
      <c r="D6437" s="42" t="n">
        <f aca="false">$B$5*A6437</f>
        <v>1.84319277078859</v>
      </c>
      <c r="E6437" s="42" t="n">
        <f aca="false">$D$5*A6437+$F$5*B6437</f>
        <v>0.951810491601501</v>
      </c>
      <c r="F6437" s="43" t="n">
        <f aca="false">Inputs!$B$5*D6437+Inputs!$B$6*E6437</f>
        <v>136728.752498784</v>
      </c>
      <c r="G6437" s="43" t="n">
        <f aca="false">F6437*SQRT(($B$6-2)/C6437)</f>
        <v>249542.989337997</v>
      </c>
    </row>
    <row r="6438" customFormat="false" ht="15" hidden="false" customHeight="false" outlineLevel="0" collapsed="false">
      <c r="A6438" s="41" t="n">
        <v>-0.641267044</v>
      </c>
      <c r="B6438" s="41" t="n">
        <v>-0.0497541476</v>
      </c>
      <c r="C6438" s="41" t="n">
        <v>1.0894095197</v>
      </c>
      <c r="D6438" s="42" t="n">
        <f aca="false">$B$5*A6438</f>
        <v>-1.63842321382352</v>
      </c>
      <c r="E6438" s="42" t="n">
        <f aca="false">$D$5*A6438+$F$5*B6438</f>
        <v>-1.61186394282648</v>
      </c>
      <c r="F6438" s="43" t="n">
        <f aca="false">Inputs!$B$5*D6438+Inputs!$B$6*E6438</f>
        <v>-83249.1242410285</v>
      </c>
      <c r="G6438" s="43" t="n">
        <f aca="false">F6438*SQRT(($B$6-2)/C6438)</f>
        <v>-112797.399785731</v>
      </c>
    </row>
    <row r="6439" customFormat="false" ht="15" hidden="false" customHeight="false" outlineLevel="0" collapsed="false">
      <c r="A6439" s="41" t="n">
        <v>-0.7601014411</v>
      </c>
      <c r="B6439" s="41" t="n">
        <v>-1.0521922013</v>
      </c>
      <c r="C6439" s="41" t="n">
        <v>0.4459659781</v>
      </c>
      <c r="D6439" s="42" t="n">
        <f aca="false">$B$5*A6439</f>
        <v>-1.94204248855638</v>
      </c>
      <c r="E6439" s="42" t="n">
        <f aca="false">$D$5*A6439+$F$5*B6439</f>
        <v>-3.625595078483</v>
      </c>
      <c r="F6439" s="43" t="n">
        <f aca="false">Inputs!$B$5*D6439+Inputs!$B$6*E6439</f>
        <v>-12924.4949314881</v>
      </c>
      <c r="G6439" s="43" t="n">
        <f aca="false">F6439*SQRT(($B$6-2)/C6439)</f>
        <v>-27370.1838194602</v>
      </c>
    </row>
    <row r="6440" customFormat="false" ht="15" hidden="false" customHeight="false" outlineLevel="0" collapsed="false">
      <c r="A6440" s="41" t="n">
        <v>-2.1280524693</v>
      </c>
      <c r="B6440" s="41" t="n">
        <v>-1.5492627578</v>
      </c>
      <c r="C6440" s="41" t="n">
        <v>0.5976573424</v>
      </c>
      <c r="D6440" s="42" t="n">
        <f aca="false">$B$5*A6440</f>
        <v>-5.43712732247564</v>
      </c>
      <c r="E6440" s="42" t="n">
        <f aca="false">$D$5*A6440+$F$5*B6440</f>
        <v>-7.73906846573654</v>
      </c>
      <c r="F6440" s="43" t="n">
        <f aca="false">Inputs!$B$5*D6440+Inputs!$B$6*E6440</f>
        <v>-156759.308960737</v>
      </c>
      <c r="G6440" s="43" t="n">
        <f aca="false">F6440*SQRT(($B$6-2)/C6440)</f>
        <v>-286762.401336985</v>
      </c>
    </row>
    <row r="6441" customFormat="false" ht="15" hidden="false" customHeight="false" outlineLevel="0" collapsed="false">
      <c r="A6441" s="41" t="n">
        <v>1.9854063611</v>
      </c>
      <c r="B6441" s="41" t="n">
        <v>-0.6565002496</v>
      </c>
      <c r="C6441" s="41" t="n">
        <v>1.1872980704</v>
      </c>
      <c r="D6441" s="42" t="n">
        <f aca="false">$B$5*A6441</f>
        <v>5.07266964883841</v>
      </c>
      <c r="E6441" s="42" t="n">
        <f aca="false">$D$5*A6441+$F$5*B6441</f>
        <v>3.59084070020436</v>
      </c>
      <c r="F6441" s="43" t="n">
        <f aca="false">Inputs!$B$5*D6441+Inputs!$B$6*E6441</f>
        <v>327724.929873623</v>
      </c>
      <c r="G6441" s="43" t="n">
        <f aca="false">F6441*SQRT(($B$6-2)/C6441)</f>
        <v>425348.196825423</v>
      </c>
    </row>
    <row r="6442" customFormat="false" ht="15" hidden="false" customHeight="false" outlineLevel="0" collapsed="false">
      <c r="A6442" s="41" t="n">
        <v>1.9034602998</v>
      </c>
      <c r="B6442" s="41" t="n">
        <v>0.4031546012</v>
      </c>
      <c r="C6442" s="41" t="n">
        <v>2.9387812468</v>
      </c>
      <c r="D6442" s="42" t="n">
        <f aca="false">$B$5*A6442</f>
        <v>4.86329926192777</v>
      </c>
      <c r="E6442" s="42" t="n">
        <f aca="false">$D$5*A6442+$F$5*B6442</f>
        <v>5.22559588338406</v>
      </c>
      <c r="F6442" s="43" t="n">
        <f aca="false">Inputs!$B$5*D6442+Inputs!$B$6*E6442</f>
        <v>225050.132023574</v>
      </c>
      <c r="G6442" s="43" t="n">
        <f aca="false">F6442*SQRT(($B$6-2)/C6442)</f>
        <v>185656.705666721</v>
      </c>
    </row>
    <row r="6443" customFormat="false" ht="15" hidden="false" customHeight="false" outlineLevel="0" collapsed="false">
      <c r="A6443" s="41" t="n">
        <v>-0.0497580216</v>
      </c>
      <c r="B6443" s="41" t="n">
        <v>-1.5006051168</v>
      </c>
      <c r="C6443" s="41" t="n">
        <v>3.0705603141</v>
      </c>
      <c r="D6443" s="42" t="n">
        <f aca="false">$B$5*A6443</f>
        <v>-0.127130652395373</v>
      </c>
      <c r="E6443" s="42" t="n">
        <f aca="false">$D$5*A6443+$F$5*B6443</f>
        <v>-2.70956499814538</v>
      </c>
      <c r="F6443" s="43" t="n">
        <f aca="false">Inputs!$B$5*D6443+Inputs!$B$6*E6443</f>
        <v>122765.184667732</v>
      </c>
      <c r="G6443" s="43" t="n">
        <f aca="false">F6443*SQRT(($B$6-2)/C6443)</f>
        <v>99078.9517248703</v>
      </c>
    </row>
    <row r="6444" customFormat="false" ht="15" hidden="false" customHeight="false" outlineLevel="0" collapsed="false">
      <c r="A6444" s="41" t="n">
        <v>0.0046688956</v>
      </c>
      <c r="B6444" s="41" t="n">
        <v>1.892183767</v>
      </c>
      <c r="C6444" s="41" t="n">
        <v>4.4118010463</v>
      </c>
      <c r="D6444" s="42" t="n">
        <f aca="false">$B$5*A6444</f>
        <v>0.0119289257190621</v>
      </c>
      <c r="E6444" s="42" t="n">
        <f aca="false">$D$5*A6444+$F$5*B6444</f>
        <v>3.27842768707725</v>
      </c>
      <c r="F6444" s="43" t="n">
        <f aca="false">Inputs!$B$5*D6444+Inputs!$B$6*E6444</f>
        <v>-162728.491781956</v>
      </c>
      <c r="G6444" s="43" t="n">
        <f aca="false">F6444*SQRT(($B$6-2)/C6444)</f>
        <v>-109564.69584083</v>
      </c>
    </row>
    <row r="6445" customFormat="false" ht="15" hidden="false" customHeight="false" outlineLevel="0" collapsed="false">
      <c r="A6445" s="41" t="n">
        <v>1.557636744</v>
      </c>
      <c r="B6445" s="41" t="n">
        <v>0.2742386527</v>
      </c>
      <c r="C6445" s="41" t="n">
        <v>1.8903690962</v>
      </c>
      <c r="D6445" s="42" t="n">
        <f aca="false">$B$5*A6445</f>
        <v>3.97972767188405</v>
      </c>
      <c r="E6445" s="42" t="n">
        <f aca="false">$D$5*A6445+$F$5*B6445</f>
        <v>4.18007347459552</v>
      </c>
      <c r="F6445" s="43" t="n">
        <f aca="false">Inputs!$B$5*D6445+Inputs!$B$6*E6445</f>
        <v>188969.093458629</v>
      </c>
      <c r="G6445" s="43" t="n">
        <f aca="false">F6445*SQRT(($B$6-2)/C6445)</f>
        <v>194371.449357157</v>
      </c>
    </row>
    <row r="6446" customFormat="false" ht="15" hidden="false" customHeight="false" outlineLevel="0" collapsed="false">
      <c r="A6446" s="41" t="n">
        <v>-1.1486683659</v>
      </c>
      <c r="B6446" s="41" t="n">
        <v>-0.9571653452</v>
      </c>
      <c r="C6446" s="41" t="n">
        <v>7.6130407119</v>
      </c>
      <c r="D6446" s="42" t="n">
        <f aca="false">$B$5*A6446</f>
        <v>-2.93482244765925</v>
      </c>
      <c r="E6446" s="42" t="n">
        <f aca="false">$D$5*A6446+$F$5*B6446</f>
        <v>-4.38613711377987</v>
      </c>
      <c r="F6446" s="43" t="n">
        <f aca="false">Inputs!$B$5*D6446+Inputs!$B$6*E6446</f>
        <v>-74175.3890769316</v>
      </c>
      <c r="G6446" s="43" t="n">
        <f aca="false">F6446*SQRT(($B$6-2)/C6446)</f>
        <v>-38018.5679952609</v>
      </c>
    </row>
    <row r="6447" customFormat="false" ht="15" hidden="false" customHeight="false" outlineLevel="0" collapsed="false">
      <c r="A6447" s="41" t="n">
        <v>-0.8525918434</v>
      </c>
      <c r="B6447" s="41" t="n">
        <v>1.2781549274</v>
      </c>
      <c r="C6447" s="41" t="n">
        <v>6.4590873542</v>
      </c>
      <c r="D6447" s="42" t="n">
        <f aca="false">$B$5*A6447</f>
        <v>-2.17835343514573</v>
      </c>
      <c r="E6447" s="42" t="n">
        <f aca="false">$D$5*A6447+$F$5*B6447</f>
        <v>0.178229638177676</v>
      </c>
      <c r="F6447" s="43" t="n">
        <f aca="false">Inputs!$B$5*D6447+Inputs!$B$6*E6447</f>
        <v>-226746.825423457</v>
      </c>
      <c r="G6447" s="43" t="n">
        <f aca="false">F6447*SQRT(($B$6-2)/C6447)</f>
        <v>-126174.221619503</v>
      </c>
    </row>
    <row r="6448" customFormat="false" ht="15" hidden="false" customHeight="false" outlineLevel="0" collapsed="false">
      <c r="A6448" s="41" t="n">
        <v>1.6317204361</v>
      </c>
      <c r="B6448" s="41" t="n">
        <v>0.195892835</v>
      </c>
      <c r="C6448" s="41" t="n">
        <v>4.2755985594</v>
      </c>
      <c r="D6448" s="42" t="n">
        <f aca="false">$B$5*A6448</f>
        <v>4.16900987816315</v>
      </c>
      <c r="E6448" s="42" t="n">
        <f aca="false">$D$5*A6448+$F$5*B6448</f>
        <v>4.22107892768865</v>
      </c>
      <c r="F6448" s="43" t="n">
        <f aca="false">Inputs!$B$5*D6448+Inputs!$B$6*E6448</f>
        <v>205847.041431882</v>
      </c>
      <c r="G6448" s="43" t="n">
        <f aca="false">F6448*SQRT(($B$6-2)/C6448)</f>
        <v>140786.549874976</v>
      </c>
    </row>
    <row r="6449" customFormat="false" ht="15" hidden="false" customHeight="false" outlineLevel="0" collapsed="false">
      <c r="A6449" s="41" t="n">
        <v>-0.3030804355</v>
      </c>
      <c r="B6449" s="41" t="n">
        <v>1.5487104967</v>
      </c>
      <c r="C6449" s="41" t="n">
        <v>9.9251260696</v>
      </c>
      <c r="D6449" s="42" t="n">
        <f aca="false">$B$5*A6449</f>
        <v>-0.774363856407601</v>
      </c>
      <c r="E6449" s="42" t="n">
        <f aca="false">$D$5*A6449+$F$5*B6449</f>
        <v>1.95302059532846</v>
      </c>
      <c r="F6449" s="43" t="n">
        <f aca="false">Inputs!$B$5*D6449+Inputs!$B$6*E6449</f>
        <v>-175087.415407183</v>
      </c>
      <c r="G6449" s="43" t="n">
        <f aca="false">F6449*SQRT(($B$6-2)/C6449)</f>
        <v>-78596.2659838134</v>
      </c>
    </row>
    <row r="6450" customFormat="false" ht="15" hidden="false" customHeight="false" outlineLevel="0" collapsed="false">
      <c r="A6450" s="41" t="n">
        <v>-0.9785735409</v>
      </c>
      <c r="B6450" s="41" t="n">
        <v>0.0518233276</v>
      </c>
      <c r="C6450" s="41" t="n">
        <v>3.9930775644</v>
      </c>
      <c r="D6450" s="42" t="n">
        <f aca="false">$B$5*A6450</f>
        <v>-2.50023390543058</v>
      </c>
      <c r="E6450" s="42" t="n">
        <f aca="false">$D$5*A6450+$F$5*B6450</f>
        <v>-2.23911604352566</v>
      </c>
      <c r="F6450" s="43" t="n">
        <f aca="false">Inputs!$B$5*D6450+Inputs!$B$6*E6450</f>
        <v>-138067.588366775</v>
      </c>
      <c r="G6450" s="43" t="n">
        <f aca="false">F6450*SQRT(($B$6-2)/C6450)</f>
        <v>-97713.1162036176</v>
      </c>
    </row>
    <row r="6451" customFormat="false" ht="15" hidden="false" customHeight="false" outlineLevel="0" collapsed="false">
      <c r="A6451" s="41" t="n">
        <v>0.4629659995</v>
      </c>
      <c r="B6451" s="41" t="n">
        <v>-0.8628006072</v>
      </c>
      <c r="C6451" s="41" t="n">
        <v>0.8358355856</v>
      </c>
      <c r="D6451" s="42" t="n">
        <f aca="false">$B$5*A6451</f>
        <v>1.18286796099849</v>
      </c>
      <c r="E6451" s="42" t="n">
        <f aca="false">$D$5*A6451+$F$5*B6451</f>
        <v>-0.388167823801709</v>
      </c>
      <c r="F6451" s="43" t="n">
        <f aca="false">Inputs!$B$5*D6451+Inputs!$B$6*E6451</f>
        <v>137695.187289935</v>
      </c>
      <c r="G6451" s="43" t="n">
        <f aca="false">F6451*SQRT(($B$6-2)/C6451)</f>
        <v>212996.92336392</v>
      </c>
    </row>
    <row r="6452" customFormat="false" ht="15" hidden="false" customHeight="false" outlineLevel="0" collapsed="false">
      <c r="A6452" s="41" t="n">
        <v>-0.6359142214</v>
      </c>
      <c r="B6452" s="41" t="n">
        <v>-0.7137375792</v>
      </c>
      <c r="C6452" s="41" t="n">
        <v>5.1929277909</v>
      </c>
      <c r="D6452" s="42" t="n">
        <f aca="false">$B$5*A6452</f>
        <v>-1.62474686963996</v>
      </c>
      <c r="E6452" s="42" t="n">
        <f aca="false">$D$5*A6452+$F$5*B6452</f>
        <v>-2.74565607426304</v>
      </c>
      <c r="F6452" s="43" t="n">
        <f aca="false">Inputs!$B$5*D6452+Inputs!$B$6*E6452</f>
        <v>-25191.8832508441</v>
      </c>
      <c r="G6452" s="43" t="n">
        <f aca="false">F6452*SQRT(($B$6-2)/C6452)</f>
        <v>-15633.977800591</v>
      </c>
    </row>
    <row r="6453" customFormat="false" ht="15" hidden="false" customHeight="false" outlineLevel="0" collapsed="false">
      <c r="A6453" s="41" t="n">
        <v>1.416726856</v>
      </c>
      <c r="B6453" s="41" t="n">
        <v>1.9143672771</v>
      </c>
      <c r="C6453" s="41" t="n">
        <v>3.539683945</v>
      </c>
      <c r="D6453" s="42" t="n">
        <f aca="false">$B$5*A6453</f>
        <v>3.61970600272671</v>
      </c>
      <c r="E6453" s="42" t="n">
        <f aca="false">$D$5*A6453+$F$5*B6453</f>
        <v>6.67684886605651</v>
      </c>
      <c r="F6453" s="43" t="n">
        <f aca="false">Inputs!$B$5*D6453+Inputs!$B$6*E6453</f>
        <v>28128.1569698459</v>
      </c>
      <c r="G6453" s="43" t="n">
        <f aca="false">F6453*SQRT(($B$6-2)/C6453)</f>
        <v>21143.3613334908</v>
      </c>
    </row>
    <row r="6454" customFormat="false" ht="15" hidden="false" customHeight="false" outlineLevel="0" collapsed="false">
      <c r="A6454" s="41" t="n">
        <v>0.1147925302</v>
      </c>
      <c r="B6454" s="41" t="n">
        <v>-0.268218587</v>
      </c>
      <c r="C6454" s="41" t="n">
        <v>2.3456210684</v>
      </c>
      <c r="D6454" s="42" t="n">
        <f aca="false">$B$5*A6454</f>
        <v>0.293292393571402</v>
      </c>
      <c r="E6454" s="42" t="n">
        <f aca="false">$D$5*A6454+$F$5*B6454</f>
        <v>-0.189986024194965</v>
      </c>
      <c r="F6454" s="43" t="n">
        <f aca="false">Inputs!$B$5*D6454+Inputs!$B$6*E6454</f>
        <v>38828.5405668885</v>
      </c>
      <c r="G6454" s="43" t="n">
        <f aca="false">F6454*SQRT(($B$6-2)/C6454)</f>
        <v>35853.9607007329</v>
      </c>
    </row>
    <row r="6455" customFormat="false" ht="15" hidden="false" customHeight="false" outlineLevel="0" collapsed="false">
      <c r="A6455" s="41" t="n">
        <v>-0.599841075</v>
      </c>
      <c r="B6455" s="41" t="n">
        <v>0.0017463135</v>
      </c>
      <c r="C6455" s="41" t="n">
        <v>2.6275172241</v>
      </c>
      <c r="D6455" s="42" t="n">
        <f aca="false">$B$5*A6455</f>
        <v>-1.53258077283145</v>
      </c>
      <c r="E6455" s="42" t="n">
        <f aca="false">$D$5*A6455+$F$5*B6455</f>
        <v>-1.42435908090297</v>
      </c>
      <c r="F6455" s="43" t="n">
        <f aca="false">Inputs!$B$5*D6455+Inputs!$B$6*E6455</f>
        <v>-82040.123237996</v>
      </c>
      <c r="G6455" s="43" t="n">
        <f aca="false">F6455*SQRT(($B$6-2)/C6455)</f>
        <v>-71576.1799332888</v>
      </c>
    </row>
    <row r="6456" customFormat="false" ht="15" hidden="false" customHeight="false" outlineLevel="0" collapsed="false">
      <c r="A6456" s="41" t="n">
        <v>-0.5502217514</v>
      </c>
      <c r="B6456" s="41" t="n">
        <v>-0.0970302424</v>
      </c>
      <c r="C6456" s="41" t="n">
        <v>4.6460838896</v>
      </c>
      <c r="D6456" s="42" t="n">
        <f aca="false">$B$5*A6456</f>
        <v>-1.40580449077997</v>
      </c>
      <c r="E6456" s="42" t="n">
        <f aca="false">$D$5*A6456+$F$5*B6456</f>
        <v>-1.47684740306636</v>
      </c>
      <c r="F6456" s="43" t="n">
        <f aca="false">Inputs!$B$5*D6456+Inputs!$B$6*E6456</f>
        <v>-66738.0789246788</v>
      </c>
      <c r="G6456" s="43" t="n">
        <f aca="false">F6456*SQRT(($B$6-2)/C6456)</f>
        <v>-43786.998414983</v>
      </c>
    </row>
    <row r="6457" customFormat="false" ht="15" hidden="false" customHeight="false" outlineLevel="0" collapsed="false">
      <c r="A6457" s="41" t="n">
        <v>0.413232823</v>
      </c>
      <c r="B6457" s="41" t="n">
        <v>-0.4053129428</v>
      </c>
      <c r="C6457" s="41" t="n">
        <v>4.1537125367</v>
      </c>
      <c r="D6457" s="42" t="n">
        <f aca="false">$B$5*A6457</f>
        <v>1.05580078728797</v>
      </c>
      <c r="E6457" s="42" t="n">
        <f aca="false">$D$5*A6457+$F$5*B6457</f>
        <v>0.283451957381995</v>
      </c>
      <c r="F6457" s="43" t="n">
        <f aca="false">Inputs!$B$5*D6457+Inputs!$B$6*E6457</f>
        <v>91407.4808596969</v>
      </c>
      <c r="G6457" s="43" t="n">
        <f aca="false">F6457*SQRT(($B$6-2)/C6457)</f>
        <v>63427.635150279</v>
      </c>
    </row>
    <row r="6458" customFormat="false" ht="15" hidden="false" customHeight="false" outlineLevel="0" collapsed="false">
      <c r="A6458" s="41" t="n">
        <v>-0.1895880626</v>
      </c>
      <c r="B6458" s="41" t="n">
        <v>-0.1854544851</v>
      </c>
      <c r="C6458" s="41" t="n">
        <v>11.3325524169</v>
      </c>
      <c r="D6458" s="42" t="n">
        <f aca="false">$B$5*A6458</f>
        <v>-0.484393336183462</v>
      </c>
      <c r="E6458" s="42" t="n">
        <f aca="false">$D$5*A6458+$F$5*B6458</f>
        <v>-0.771373930593155</v>
      </c>
      <c r="F6458" s="43" t="n">
        <f aca="false">Inputs!$B$5*D6458+Inputs!$B$6*E6458</f>
        <v>-9870.6370886885</v>
      </c>
      <c r="G6458" s="43" t="n">
        <f aca="false">F6458*SQRT(($B$6-2)/C6458)</f>
        <v>-4146.63982289485</v>
      </c>
    </row>
    <row r="6459" customFormat="false" ht="15" hidden="false" customHeight="false" outlineLevel="0" collapsed="false">
      <c r="A6459" s="41" t="n">
        <v>-0.3175634347</v>
      </c>
      <c r="B6459" s="41" t="n">
        <v>-0.441447877</v>
      </c>
      <c r="C6459" s="41" t="n">
        <v>3.769644899</v>
      </c>
      <c r="D6459" s="42" t="n">
        <f aca="false">$B$5*A6459</f>
        <v>-0.811367601285948</v>
      </c>
      <c r="E6459" s="42" t="n">
        <f aca="false">$D$5*A6459+$F$5*B6459</f>
        <v>-1.51793771230932</v>
      </c>
      <c r="F6459" s="43" t="n">
        <f aca="false">Inputs!$B$5*D6459+Inputs!$B$6*E6459</f>
        <v>-5239.87451312892</v>
      </c>
      <c r="G6459" s="43" t="n">
        <f aca="false">F6459*SQRT(($B$6-2)/C6459)</f>
        <v>-3816.67924729623</v>
      </c>
    </row>
    <row r="6460" customFormat="false" ht="15" hidden="false" customHeight="false" outlineLevel="0" collapsed="false">
      <c r="A6460" s="41" t="n">
        <v>0.7621966029</v>
      </c>
      <c r="B6460" s="41" t="n">
        <v>-1.770736029</v>
      </c>
      <c r="C6460" s="41" t="n">
        <v>3.9948214025</v>
      </c>
      <c r="D6460" s="42" t="n">
        <f aca="false">$B$5*A6460</f>
        <v>1.94739558094114</v>
      </c>
      <c r="E6460" s="42" t="n">
        <f aca="false">$D$5*A6460+$F$5*B6460</f>
        <v>-1.24389468874257</v>
      </c>
      <c r="F6460" s="43" t="n">
        <f aca="false">Inputs!$B$5*D6460+Inputs!$B$6*E6460</f>
        <v>256934.292531243</v>
      </c>
      <c r="G6460" s="43" t="n">
        <f aca="false">F6460*SQRT(($B$6-2)/C6460)</f>
        <v>181797.700822036</v>
      </c>
    </row>
    <row r="6461" customFormat="false" ht="15" hidden="false" customHeight="false" outlineLevel="0" collapsed="false">
      <c r="A6461" s="41" t="n">
        <v>1.574279859</v>
      </c>
      <c r="B6461" s="41" t="n">
        <v>0.1355294632</v>
      </c>
      <c r="C6461" s="41" t="n">
        <v>3.5058007021</v>
      </c>
      <c r="D6461" s="42" t="n">
        <f aca="false">$B$5*A6461</f>
        <v>4.02225046519063</v>
      </c>
      <c r="E6461" s="42" t="n">
        <f aca="false">$D$5*A6461+$F$5*B6461</f>
        <v>3.98016191831028</v>
      </c>
      <c r="F6461" s="43" t="n">
        <f aca="false">Inputs!$B$5*D6461+Inputs!$B$6*E6461</f>
        <v>203216.950603549</v>
      </c>
      <c r="G6461" s="43" t="n">
        <f aca="false">F6461*SQRT(($B$6-2)/C6461)</f>
        <v>153490.434756008</v>
      </c>
    </row>
    <row r="6462" customFormat="false" ht="15" hidden="false" customHeight="false" outlineLevel="0" collapsed="false">
      <c r="A6462" s="41" t="n">
        <v>0.610017576</v>
      </c>
      <c r="B6462" s="41" t="n">
        <v>0.7250777831</v>
      </c>
      <c r="C6462" s="41" t="n">
        <v>3.4690912194</v>
      </c>
      <c r="D6462" s="42" t="n">
        <f aca="false">$B$5*A6462</f>
        <v>1.55858150938871</v>
      </c>
      <c r="E6462" s="42" t="n">
        <f aca="false">$D$5*A6462+$F$5*B6462</f>
        <v>2.70361436528819</v>
      </c>
      <c r="F6462" s="43" t="n">
        <f aca="false">Inputs!$B$5*D6462+Inputs!$B$6*E6462</f>
        <v>20677.4326744613</v>
      </c>
      <c r="G6462" s="43" t="n">
        <f aca="false">F6462*SQRT(($B$6-2)/C6462)</f>
        <v>15700.1482543562</v>
      </c>
    </row>
    <row r="6463" customFormat="false" ht="15" hidden="false" customHeight="false" outlineLevel="0" collapsed="false">
      <c r="A6463" s="41" t="n">
        <v>-0.70805916</v>
      </c>
      <c r="B6463" s="41" t="n">
        <v>-0.9143585562</v>
      </c>
      <c r="C6463" s="41" t="n">
        <v>1.2609808968</v>
      </c>
      <c r="D6463" s="42" t="n">
        <f aca="false">$B$5*A6463</f>
        <v>-1.80907560330573</v>
      </c>
      <c r="E6463" s="42" t="n">
        <f aca="false">$D$5*A6463+$F$5*B6463</f>
        <v>-3.26375243136241</v>
      </c>
      <c r="F6463" s="43" t="n">
        <f aca="false">Inputs!$B$5*D6463+Inputs!$B$6*E6463</f>
        <v>-17719.9387624526</v>
      </c>
      <c r="G6463" s="43" t="n">
        <f aca="false">F6463*SQRT(($B$6-2)/C6463)</f>
        <v>-22316.3395586756</v>
      </c>
    </row>
    <row r="6464" customFormat="false" ht="15" hidden="false" customHeight="false" outlineLevel="0" collapsed="false">
      <c r="A6464" s="41" t="n">
        <v>-1.0322692847</v>
      </c>
      <c r="B6464" s="41" t="n">
        <v>-0.2470680298</v>
      </c>
      <c r="C6464" s="41" t="n">
        <v>2.0955561556</v>
      </c>
      <c r="D6464" s="42" t="n">
        <f aca="false">$B$5*A6464</f>
        <v>-2.63742535156615</v>
      </c>
      <c r="E6464" s="42" t="n">
        <f aca="false">$D$5*A6464+$F$5*B6464</f>
        <v>-2.88299874603855</v>
      </c>
      <c r="F6464" s="43" t="n">
        <f aca="false">Inputs!$B$5*D6464+Inputs!$B$6*E6464</f>
        <v>-119592.597854687</v>
      </c>
      <c r="G6464" s="43" t="n">
        <f aca="false">F6464*SQRT(($B$6-2)/C6464)</f>
        <v>-116834.107721521</v>
      </c>
    </row>
    <row r="6465" customFormat="false" ht="15" hidden="false" customHeight="false" outlineLevel="0" collapsed="false">
      <c r="A6465" s="41" t="n">
        <v>0.6992046916</v>
      </c>
      <c r="B6465" s="41" t="n">
        <v>-0.5837620252</v>
      </c>
      <c r="C6465" s="41" t="n">
        <v>4.5537595309</v>
      </c>
      <c r="D6465" s="42" t="n">
        <f aca="false">$B$5*A6465</f>
        <v>1.78645263100681</v>
      </c>
      <c r="E6465" s="42" t="n">
        <f aca="false">$D$5*A6465+$F$5*B6465</f>
        <v>0.655811187813405</v>
      </c>
      <c r="F6465" s="43" t="n">
        <f aca="false">Inputs!$B$5*D6465+Inputs!$B$6*E6465</f>
        <v>145854.70371001</v>
      </c>
      <c r="G6465" s="43" t="n">
        <f aca="false">F6465*SQRT(($B$6-2)/C6465)</f>
        <v>96660.8012010582</v>
      </c>
    </row>
    <row r="6466" customFormat="false" ht="15" hidden="false" customHeight="false" outlineLevel="0" collapsed="false">
      <c r="A6466" s="41" t="n">
        <v>0.6079316402</v>
      </c>
      <c r="B6466" s="41" t="n">
        <v>-2.3679212189</v>
      </c>
      <c r="C6466" s="41" t="n">
        <v>0.834863511</v>
      </c>
      <c r="D6466" s="42" t="n">
        <f aca="false">$B$5*A6466</f>
        <v>1.55325198923132</v>
      </c>
      <c r="E6466" s="42" t="n">
        <f aca="false">$D$5*A6466+$F$5*B6466</f>
        <v>-2.64216787159549</v>
      </c>
      <c r="F6466" s="43" t="n">
        <f aca="false">Inputs!$B$5*D6466+Inputs!$B$6*E6466</f>
        <v>287433.592502907</v>
      </c>
      <c r="G6466" s="43" t="n">
        <f aca="false">F6466*SQRT(($B$6-2)/C6466)</f>
        <v>444881.945039706</v>
      </c>
    </row>
    <row r="6467" customFormat="false" ht="15" hidden="false" customHeight="false" outlineLevel="0" collapsed="false">
      <c r="A6467" s="41" t="n">
        <v>-0.385567202</v>
      </c>
      <c r="B6467" s="41" t="n">
        <v>1.1671373676</v>
      </c>
      <c r="C6467" s="41" t="n">
        <v>2.7237168504</v>
      </c>
      <c r="D6467" s="42" t="n">
        <f aca="false">$B$5*A6467</f>
        <v>-0.985115733229203</v>
      </c>
      <c r="E6467" s="42" t="n">
        <f aca="false">$D$5*A6467+$F$5*B6467</f>
        <v>1.09785684316586</v>
      </c>
      <c r="F6467" s="43" t="n">
        <f aca="false">Inputs!$B$5*D6467+Inputs!$B$6*E6467</f>
        <v>-153404.415481213</v>
      </c>
      <c r="G6467" s="43" t="n">
        <f aca="false">F6467*SQRT(($B$6-2)/C6467)</f>
        <v>-131453.416878189</v>
      </c>
    </row>
    <row r="6468" customFormat="false" ht="15" hidden="false" customHeight="false" outlineLevel="0" collapsed="false">
      <c r="A6468" s="41" t="n">
        <v>-0.170971289</v>
      </c>
      <c r="B6468" s="41" t="n">
        <v>-0.8291436362</v>
      </c>
      <c r="C6468" s="41" t="n">
        <v>7.9893754344</v>
      </c>
      <c r="D6468" s="42" t="n">
        <f aca="false">$B$5*A6468</f>
        <v>-0.436827888499647</v>
      </c>
      <c r="E6468" s="42" t="n">
        <f aca="false">$D$5*A6468+$F$5*B6468</f>
        <v>-1.83856029143346</v>
      </c>
      <c r="F6468" s="43" t="n">
        <f aca="false">Inputs!$B$5*D6468+Inputs!$B$6*E6468</f>
        <v>48245.2257217084</v>
      </c>
      <c r="G6468" s="43" t="n">
        <f aca="false">F6468*SQRT(($B$6-2)/C6468)</f>
        <v>24138.6471012506</v>
      </c>
    </row>
    <row r="6469" customFormat="false" ht="15" hidden="false" customHeight="false" outlineLevel="0" collapsed="false">
      <c r="A6469" s="41" t="n">
        <v>-0.6568432221</v>
      </c>
      <c r="B6469" s="41" t="n">
        <v>-3.0280225631</v>
      </c>
      <c r="C6469" s="41" t="n">
        <v>2.5985219369</v>
      </c>
      <c r="D6469" s="42" t="n">
        <f aca="false">$B$5*A6469</f>
        <v>-1.67822000678282</v>
      </c>
      <c r="E6469" s="42" t="n">
        <f aca="false">$D$5*A6469+$F$5*B6469</f>
        <v>-6.79163700333232</v>
      </c>
      <c r="F6469" s="43" t="n">
        <f aca="false">Inputs!$B$5*D6469+Inputs!$B$6*E6469</f>
        <v>171759.849488334</v>
      </c>
      <c r="G6469" s="43" t="n">
        <f aca="false">F6469*SQRT(($B$6-2)/C6469)</f>
        <v>150686.190958202</v>
      </c>
    </row>
    <row r="6470" customFormat="false" ht="15" hidden="false" customHeight="false" outlineLevel="0" collapsed="false">
      <c r="A6470" s="41" t="n">
        <v>-1.0118019704</v>
      </c>
      <c r="B6470" s="41" t="n">
        <v>1.0572413725</v>
      </c>
      <c r="C6470" s="41" t="n">
        <v>9.5367619037</v>
      </c>
      <c r="D6470" s="42" t="n">
        <f aca="false">$B$5*A6470</f>
        <v>-2.58513181303566</v>
      </c>
      <c r="E6470" s="42" t="n">
        <f aca="false">$D$5*A6470+$F$5*B6470</f>
        <v>-0.582086075411916</v>
      </c>
      <c r="F6470" s="43" t="n">
        <f aca="false">Inputs!$B$5*D6470+Inputs!$B$6*E6470</f>
        <v>-229408.877532971</v>
      </c>
      <c r="G6470" s="43" t="n">
        <f aca="false">F6470*SQRT(($B$6-2)/C6470)</f>
        <v>-105056.940198149</v>
      </c>
    </row>
    <row r="6471" customFormat="false" ht="15" hidden="false" customHeight="false" outlineLevel="0" collapsed="false">
      <c r="A6471" s="41" t="n">
        <v>-0.5826027669</v>
      </c>
      <c r="B6471" s="41" t="n">
        <v>-0.464544362</v>
      </c>
      <c r="C6471" s="41" t="n">
        <v>2.6467408441</v>
      </c>
      <c r="D6471" s="42" t="n">
        <f aca="false">$B$5*A6471</f>
        <v>-1.48853727422608</v>
      </c>
      <c r="E6471" s="42" t="n">
        <f aca="false">$D$5*A6471+$F$5*B6471</f>
        <v>-2.1885038049772</v>
      </c>
      <c r="F6471" s="43" t="n">
        <f aca="false">Inputs!$B$5*D6471+Inputs!$B$6*E6471</f>
        <v>-39428.537173748</v>
      </c>
      <c r="G6471" s="43" t="n">
        <f aca="false">F6471*SQRT(($B$6-2)/C6471)</f>
        <v>-34274.4072616106</v>
      </c>
    </row>
    <row r="6472" customFormat="false" ht="15" hidden="false" customHeight="false" outlineLevel="0" collapsed="false">
      <c r="A6472" s="41" t="n">
        <v>-2.331812187</v>
      </c>
      <c r="B6472" s="41" t="n">
        <v>-1.6308377931</v>
      </c>
      <c r="C6472" s="41" t="n">
        <v>6.7628233595</v>
      </c>
      <c r="D6472" s="42" t="n">
        <f aca="false">$B$5*A6472</f>
        <v>-5.95772892619973</v>
      </c>
      <c r="E6472" s="42" t="n">
        <f aca="false">$D$5*A6472+$F$5*B6472</f>
        <v>-8.36479184060489</v>
      </c>
      <c r="F6472" s="43" t="n">
        <f aca="false">Inputs!$B$5*D6472+Inputs!$B$6*E6472</f>
        <v>-177533.300589729</v>
      </c>
      <c r="G6472" s="43" t="n">
        <f aca="false">F6472*SQRT(($B$6-2)/C6472)</f>
        <v>-96545.2259025429</v>
      </c>
    </row>
    <row r="6473" customFormat="false" ht="15" hidden="false" customHeight="false" outlineLevel="0" collapsed="false">
      <c r="A6473" s="41" t="n">
        <v>1.1900491786</v>
      </c>
      <c r="B6473" s="41" t="n">
        <v>0.6172940807</v>
      </c>
      <c r="C6473" s="41" t="n">
        <v>3.6013707006</v>
      </c>
      <c r="D6473" s="42" t="n">
        <f aca="false">$B$5*A6473</f>
        <v>3.04054951529656</v>
      </c>
      <c r="E6473" s="42" t="n">
        <f aca="false">$D$5*A6473+$F$5*B6473</f>
        <v>3.8977356040899</v>
      </c>
      <c r="F6473" s="43" t="n">
        <f aca="false">Inputs!$B$5*D6473+Inputs!$B$6*E6473</f>
        <v>109168.171325161</v>
      </c>
      <c r="G6473" s="43" t="n">
        <f aca="false">F6473*SQRT(($B$6-2)/C6473)</f>
        <v>81353.6644507747</v>
      </c>
    </row>
    <row r="6474" customFormat="false" ht="15" hidden="false" customHeight="false" outlineLevel="0" collapsed="false">
      <c r="A6474" s="41" t="n">
        <v>-1.2974390314</v>
      </c>
      <c r="B6474" s="41" t="n">
        <v>-0.6305723916</v>
      </c>
      <c r="C6474" s="41" t="n">
        <v>1.2848317117</v>
      </c>
      <c r="D6474" s="42" t="n">
        <f aca="false">$B$5*A6474</f>
        <v>-3.31492823068959</v>
      </c>
      <c r="E6474" s="42" t="n">
        <f aca="false">$D$5*A6474+$F$5*B6474</f>
        <v>-4.17620743854264</v>
      </c>
      <c r="F6474" s="43" t="n">
        <f aca="false">Inputs!$B$5*D6474+Inputs!$B$6*E6474</f>
        <v>-122682.451141827</v>
      </c>
      <c r="G6474" s="43" t="n">
        <f aca="false">F6474*SQRT(($B$6-2)/C6474)</f>
        <v>-153064.444138784</v>
      </c>
    </row>
    <row r="6475" customFormat="false" ht="15" hidden="false" customHeight="false" outlineLevel="0" collapsed="false">
      <c r="A6475" s="41" t="n">
        <v>-0.029172343</v>
      </c>
      <c r="B6475" s="41" t="n">
        <v>-1.1961277322</v>
      </c>
      <c r="C6475" s="41" t="n">
        <v>11.1019157563</v>
      </c>
      <c r="D6475" s="42" t="n">
        <f aca="false">$B$5*A6475</f>
        <v>-0.0745346956779244</v>
      </c>
      <c r="E6475" s="42" t="n">
        <f aca="false">$D$5*A6475+$F$5*B6475</f>
        <v>-2.13482496266601</v>
      </c>
      <c r="F6475" s="43" t="n">
        <f aca="false">Inputs!$B$5*D6475+Inputs!$B$6*E6475</f>
        <v>99287.7785655082</v>
      </c>
      <c r="G6475" s="43" t="n">
        <f aca="false">F6475*SQRT(($B$6-2)/C6475)</f>
        <v>42141.6783626963</v>
      </c>
    </row>
    <row r="6476" customFormat="false" ht="15" hidden="false" customHeight="false" outlineLevel="0" collapsed="false">
      <c r="A6476" s="41" t="n">
        <v>-2.0041438835</v>
      </c>
      <c r="B6476" s="41" t="n">
        <v>-0.1592103874</v>
      </c>
      <c r="C6476" s="41" t="n">
        <v>1.1651294105</v>
      </c>
      <c r="D6476" s="42" t="n">
        <f aca="false">$B$5*A6476</f>
        <v>-5.12054360705433</v>
      </c>
      <c r="E6476" s="42" t="n">
        <f aca="false">$D$5*A6476+$F$5*B6476</f>
        <v>-5.0439520188162</v>
      </c>
      <c r="F6476" s="43" t="n">
        <f aca="false">Inputs!$B$5*D6476+Inputs!$B$6*E6476</f>
        <v>-259856.759764623</v>
      </c>
      <c r="G6476" s="43" t="n">
        <f aca="false">F6476*SQRT(($B$6-2)/C6476)</f>
        <v>-340456.738307058</v>
      </c>
    </row>
    <row r="6477" customFormat="false" ht="15" hidden="false" customHeight="false" outlineLevel="0" collapsed="false">
      <c r="A6477" s="41" t="n">
        <v>0.5726085622</v>
      </c>
      <c r="B6477" s="41" t="n">
        <v>0.5918573197</v>
      </c>
      <c r="C6477" s="41" t="n">
        <v>2.2434688089</v>
      </c>
      <c r="D6477" s="42" t="n">
        <f aca="false">$B$5*A6477</f>
        <v>1.4630023007117</v>
      </c>
      <c r="E6477" s="42" t="n">
        <f aca="false">$D$5*A6477+$F$5*B6477</f>
        <v>2.38455864831042</v>
      </c>
      <c r="F6477" s="43" t="n">
        <f aca="false">Inputs!$B$5*D6477+Inputs!$B$6*E6477</f>
        <v>27072.297655649</v>
      </c>
      <c r="G6477" s="43" t="n">
        <f aca="false">F6477*SQRT(($B$6-2)/C6477)</f>
        <v>25561.1327769823</v>
      </c>
    </row>
    <row r="6478" customFormat="false" ht="15" hidden="false" customHeight="false" outlineLevel="0" collapsed="false">
      <c r="A6478" s="41" t="n">
        <v>0.8752373855</v>
      </c>
      <c r="B6478" s="41" t="n">
        <v>-1.5535572618</v>
      </c>
      <c r="C6478" s="41" t="n">
        <v>12.0314802544</v>
      </c>
      <c r="D6478" s="42" t="n">
        <f aca="false">$B$5*A6478</f>
        <v>2.23621229786667</v>
      </c>
      <c r="E6478" s="42" t="n">
        <f aca="false">$D$5*A6478+$F$5*B6478</f>
        <v>-0.599892008470464</v>
      </c>
      <c r="F6478" s="43" t="n">
        <f aca="false">Inputs!$B$5*D6478+Inputs!$B$6*E6478</f>
        <v>253615.83021019</v>
      </c>
      <c r="G6478" s="43" t="n">
        <f aca="false">F6478*SQRT(($B$6-2)/C6478)</f>
        <v>103402.686999568</v>
      </c>
    </row>
    <row r="6479" customFormat="false" ht="15" hidden="false" customHeight="false" outlineLevel="0" collapsed="false">
      <c r="A6479" s="41" t="n">
        <v>0.0579019098</v>
      </c>
      <c r="B6479" s="41" t="n">
        <v>-0.2684513642</v>
      </c>
      <c r="C6479" s="41" t="n">
        <v>3.9777996703</v>
      </c>
      <c r="D6479" s="42" t="n">
        <f aca="false">$B$5*A6479</f>
        <v>0.147938107889162</v>
      </c>
      <c r="E6479" s="42" t="n">
        <f aca="false">$D$5*A6479+$F$5*B6479</f>
        <v>-0.325764198465346</v>
      </c>
      <c r="F6479" s="43" t="n">
        <f aca="false">Inputs!$B$5*D6479+Inputs!$B$6*E6479</f>
        <v>31082.0207121834</v>
      </c>
      <c r="G6479" s="43" t="n">
        <f aca="false">F6479*SQRT(($B$6-2)/C6479)</f>
        <v>22039.5533855188</v>
      </c>
    </row>
    <row r="6480" customFormat="false" ht="15" hidden="false" customHeight="false" outlineLevel="0" collapsed="false">
      <c r="A6480" s="41" t="n">
        <v>-0.0872206855</v>
      </c>
      <c r="B6480" s="41" t="n">
        <v>-0.2117816336</v>
      </c>
      <c r="C6480" s="41" t="n">
        <v>1.7467890338</v>
      </c>
      <c r="D6480" s="42" t="n">
        <f aca="false">$B$5*A6480</f>
        <v>-0.222846935899611</v>
      </c>
      <c r="E6480" s="42" t="n">
        <f aca="false">$D$5*A6480+$F$5*B6480</f>
        <v>-0.573242021639185</v>
      </c>
      <c r="F6480" s="43" t="n">
        <f aca="false">Inputs!$B$5*D6480+Inputs!$B$6*E6480</f>
        <v>6377.40749199818</v>
      </c>
      <c r="G6480" s="43" t="n">
        <f aca="false">F6480*SQRT(($B$6-2)/C6480)</f>
        <v>6823.99872584663</v>
      </c>
    </row>
    <row r="6481" customFormat="false" ht="15" hidden="false" customHeight="false" outlineLevel="0" collapsed="false">
      <c r="A6481" s="41" t="n">
        <v>-0.6604481806</v>
      </c>
      <c r="B6481" s="41" t="n">
        <v>-3.0177904542</v>
      </c>
      <c r="C6481" s="41" t="n">
        <v>3.4895562889</v>
      </c>
      <c r="D6481" s="42" t="n">
        <f aca="false">$B$5*A6481</f>
        <v>-1.68743059657772</v>
      </c>
      <c r="E6481" s="42" t="n">
        <f aca="false">$D$5*A6481+$F$5*B6481</f>
        <v>-6.78254708238995</v>
      </c>
      <c r="F6481" s="43" t="n">
        <f aca="false">Inputs!$B$5*D6481+Inputs!$B$6*E6481</f>
        <v>170384.294461726</v>
      </c>
      <c r="G6481" s="43" t="n">
        <f aca="false">F6481*SQRT(($B$6-2)/C6481)</f>
        <v>128991.013176339</v>
      </c>
    </row>
    <row r="6482" customFormat="false" ht="15" hidden="false" customHeight="false" outlineLevel="0" collapsed="false">
      <c r="A6482" s="41" t="n">
        <v>1.1618290206</v>
      </c>
      <c r="B6482" s="41" t="n">
        <v>0.3299901655</v>
      </c>
      <c r="C6482" s="41" t="n">
        <v>5.1052833128</v>
      </c>
      <c r="D6482" s="42" t="n">
        <f aca="false">$B$5*A6482</f>
        <v>2.96844763138161</v>
      </c>
      <c r="E6482" s="42" t="n">
        <f aca="false">$D$5*A6482+$F$5*B6482</f>
        <v>3.33448284575173</v>
      </c>
      <c r="F6482" s="43" t="n">
        <f aca="false">Inputs!$B$5*D6482+Inputs!$B$6*E6482</f>
        <v>130120.620850575</v>
      </c>
      <c r="G6482" s="43" t="n">
        <f aca="false">F6482*SQRT(($B$6-2)/C6482)</f>
        <v>81442.5195354052</v>
      </c>
    </row>
    <row r="6483" customFormat="false" ht="15" hidden="false" customHeight="false" outlineLevel="0" collapsed="false">
      <c r="A6483" s="41" t="n">
        <v>-1.4842897875</v>
      </c>
      <c r="B6483" s="41" t="n">
        <v>0.473131653</v>
      </c>
      <c r="C6483" s="41" t="n">
        <v>2.5895414439</v>
      </c>
      <c r="D6483" s="42" t="n">
        <f aca="false">$B$5*A6483</f>
        <v>-3.79232780888267</v>
      </c>
      <c r="E6483" s="42" t="n">
        <f aca="false">$D$5*A6483+$F$5*B6483</f>
        <v>-2.71502049292277</v>
      </c>
      <c r="F6483" s="43" t="n">
        <f aca="false">Inputs!$B$5*D6483+Inputs!$B$6*E6483</f>
        <v>-243481.756242128</v>
      </c>
      <c r="G6483" s="43" t="n">
        <f aca="false">F6483*SQRT(($B$6-2)/C6483)</f>
        <v>-213978.426949016</v>
      </c>
    </row>
    <row r="6484" customFormat="false" ht="15" hidden="false" customHeight="false" outlineLevel="0" collapsed="false">
      <c r="A6484" s="41" t="n">
        <v>-0.447304807</v>
      </c>
      <c r="B6484" s="41" t="n">
        <v>-0.4189723164</v>
      </c>
      <c r="C6484" s="41" t="n">
        <v>8.5600456701</v>
      </c>
      <c r="D6484" s="42" t="n">
        <f aca="false">$B$5*A6484</f>
        <v>-1.14285395811429</v>
      </c>
      <c r="E6484" s="42" t="n">
        <f aca="false">$D$5*A6484+$F$5*B6484</f>
        <v>-1.78785915457911</v>
      </c>
      <c r="F6484" s="43" t="n">
        <f aca="false">Inputs!$B$5*D6484+Inputs!$B$6*E6484</f>
        <v>-24892.4380824733</v>
      </c>
      <c r="G6484" s="43" t="n">
        <f aca="false">F6484*SQRT(($B$6-2)/C6484)</f>
        <v>-12032.1820002587</v>
      </c>
    </row>
    <row r="6485" customFormat="false" ht="15" hidden="false" customHeight="false" outlineLevel="0" collapsed="false">
      <c r="A6485" s="41" t="n">
        <v>-0.7684146015</v>
      </c>
      <c r="B6485" s="41" t="n">
        <v>0.5369304727</v>
      </c>
      <c r="C6485" s="41" t="n">
        <v>1.8654511387</v>
      </c>
      <c r="D6485" s="42" t="n">
        <f aca="false">$B$5*A6485</f>
        <v>-1.96328243080359</v>
      </c>
      <c r="E6485" s="42" t="n">
        <f aca="false">$D$5*A6485+$F$5*B6485</f>
        <v>-0.901368365607908</v>
      </c>
      <c r="F6485" s="43" t="n">
        <f aca="false">Inputs!$B$5*D6485+Inputs!$B$6*E6485</f>
        <v>-151259.824799963</v>
      </c>
      <c r="G6485" s="43" t="n">
        <f aca="false">F6485*SQRT(($B$6-2)/C6485)</f>
        <v>-156619.795216168</v>
      </c>
    </row>
    <row r="6486" customFormat="false" ht="15" hidden="false" customHeight="false" outlineLevel="0" collapsed="false">
      <c r="A6486" s="41" t="n">
        <v>-0.7998235715</v>
      </c>
      <c r="B6486" s="41" t="n">
        <v>-1.0968346861</v>
      </c>
      <c r="C6486" s="41" t="n">
        <v>0.4487655985</v>
      </c>
      <c r="D6486" s="42" t="n">
        <f aca="false">$B$5*A6486</f>
        <v>-2.0435316593454</v>
      </c>
      <c r="E6486" s="42" t="n">
        <f aca="false">$D$5*A6486+$F$5*B6486</f>
        <v>-3.79720353495256</v>
      </c>
      <c r="F6486" s="43" t="n">
        <f aca="false">Inputs!$B$5*D6486+Inputs!$B$6*E6486</f>
        <v>-14492.9891869117</v>
      </c>
      <c r="G6486" s="43" t="n">
        <f aca="false">F6486*SQRT(($B$6-2)/C6486)</f>
        <v>-30595.8967973461</v>
      </c>
    </row>
    <row r="6487" customFormat="false" ht="15" hidden="false" customHeight="false" outlineLevel="0" collapsed="false">
      <c r="A6487" s="41" t="n">
        <v>1.1317448106</v>
      </c>
      <c r="B6487" s="41" t="n">
        <v>-0.1788814098</v>
      </c>
      <c r="C6487" s="41" t="n">
        <v>6.2749916329</v>
      </c>
      <c r="D6487" s="42" t="n">
        <f aca="false">$B$5*A6487</f>
        <v>2.89158313554524</v>
      </c>
      <c r="E6487" s="42" t="n">
        <f aca="false">$D$5*A6487+$F$5*B6487</f>
        <v>2.38420370544888</v>
      </c>
      <c r="F6487" s="43" t="n">
        <f aca="false">Inputs!$B$5*D6487+Inputs!$B$6*E6487</f>
        <v>169948.12828208</v>
      </c>
      <c r="G6487" s="43" t="n">
        <f aca="false">F6487*SQRT(($B$6-2)/C6487)</f>
        <v>95945.5436823096</v>
      </c>
    </row>
    <row r="6488" customFormat="false" ht="15" hidden="false" customHeight="false" outlineLevel="0" collapsed="false">
      <c r="A6488" s="41" t="n">
        <v>-0.14748639</v>
      </c>
      <c r="B6488" s="41" t="n">
        <v>0.6924641203</v>
      </c>
      <c r="C6488" s="41" t="n">
        <v>3.032296722</v>
      </c>
      <c r="D6488" s="42" t="n">
        <f aca="false">$B$5*A6488</f>
        <v>-0.376824487333282</v>
      </c>
      <c r="E6488" s="42" t="n">
        <f aca="false">$D$5*A6488+$F$5*B6488</f>
        <v>0.844751693657994</v>
      </c>
      <c r="F6488" s="43" t="n">
        <f aca="false">Inputs!$B$5*D6488+Inputs!$B$6*E6488</f>
        <v>-79920.0334162279</v>
      </c>
      <c r="G6488" s="43" t="n">
        <f aca="false">F6488*SQRT(($B$6-2)/C6488)</f>
        <v>-64905.9941686664</v>
      </c>
    </row>
    <row r="6489" customFormat="false" ht="15" hidden="false" customHeight="false" outlineLevel="0" collapsed="false">
      <c r="A6489" s="41" t="n">
        <v>-0.6675867008</v>
      </c>
      <c r="B6489" s="41" t="n">
        <v>-0.4681531726</v>
      </c>
      <c r="C6489" s="41" t="n">
        <v>6.7511423937</v>
      </c>
      <c r="D6489" s="42" t="n">
        <f aca="false">$B$5*A6489</f>
        <v>-1.70566935891154</v>
      </c>
      <c r="E6489" s="42" t="n">
        <f aca="false">$D$5*A6489+$F$5*B6489</f>
        <v>-2.39696203258225</v>
      </c>
      <c r="F6489" s="43" t="n">
        <f aca="false">Inputs!$B$5*D6489+Inputs!$B$6*E6489</f>
        <v>-50718.8342620416</v>
      </c>
      <c r="G6489" s="43" t="n">
        <f aca="false">F6489*SQRT(($B$6-2)/C6489)</f>
        <v>-27605.5005819734</v>
      </c>
    </row>
    <row r="6490" customFormat="false" ht="15" hidden="false" customHeight="false" outlineLevel="0" collapsed="false">
      <c r="A6490" s="41" t="n">
        <v>0.3057152697</v>
      </c>
      <c r="B6490" s="41" t="n">
        <v>-1.5413776025</v>
      </c>
      <c r="C6490" s="41" t="n">
        <v>2.4914763513</v>
      </c>
      <c r="D6490" s="42" t="n">
        <f aca="false">$B$5*A6490</f>
        <v>0.781095799922004</v>
      </c>
      <c r="E6490" s="42" t="n">
        <f aca="false">$D$5*A6490+$F$5*B6490</f>
        <v>-1.93408874227804</v>
      </c>
      <c r="F6490" s="43" t="n">
        <f aca="false">Inputs!$B$5*D6490+Inputs!$B$6*E6490</f>
        <v>174814.017106103</v>
      </c>
      <c r="G6490" s="43" t="n">
        <f aca="false">F6490*SQRT(($B$6-2)/C6490)</f>
        <v>156625.642632628</v>
      </c>
    </row>
    <row r="6491" customFormat="false" ht="15" hidden="false" customHeight="false" outlineLevel="0" collapsed="false">
      <c r="A6491" s="41" t="n">
        <v>0.2210990468</v>
      </c>
      <c r="B6491" s="41" t="n">
        <v>-0.7557114592</v>
      </c>
      <c r="C6491" s="41" t="n">
        <v>4.5591540359</v>
      </c>
      <c r="D6491" s="42" t="n">
        <f aca="false">$B$5*A6491</f>
        <v>0.564903208765822</v>
      </c>
      <c r="E6491" s="42" t="n">
        <f aca="false">$D$5*A6491+$F$5*B6491</f>
        <v>-0.778795897378701</v>
      </c>
      <c r="F6491" s="43" t="n">
        <f aca="false">Inputs!$B$5*D6491+Inputs!$B$6*E6491</f>
        <v>95430.1157455172</v>
      </c>
      <c r="G6491" s="43" t="n">
        <f aca="false">F6491*SQRT(($B$6-2)/C6491)</f>
        <v>63206.0012831186</v>
      </c>
    </row>
    <row r="6492" customFormat="false" ht="15" hidden="false" customHeight="false" outlineLevel="0" collapsed="false">
      <c r="A6492" s="41" t="n">
        <v>0.8554725925</v>
      </c>
      <c r="B6492" s="41" t="n">
        <v>0.5466633268</v>
      </c>
      <c r="C6492" s="41" t="n">
        <v>2.3899903787</v>
      </c>
      <c r="D6492" s="42" t="n">
        <f aca="false">$B$5*A6492</f>
        <v>2.18571368582882</v>
      </c>
      <c r="E6492" s="42" t="n">
        <f aca="false">$D$5*A6492+$F$5*B6492</f>
        <v>2.97961997825366</v>
      </c>
      <c r="F6492" s="43" t="n">
        <f aca="false">Inputs!$B$5*D6492+Inputs!$B$6*E6492</f>
        <v>69590.3696701989</v>
      </c>
      <c r="G6492" s="43" t="n">
        <f aca="false">F6492*SQRT(($B$6-2)/C6492)</f>
        <v>63659.9165571974</v>
      </c>
    </row>
    <row r="6493" customFormat="false" ht="15" hidden="false" customHeight="false" outlineLevel="0" collapsed="false">
      <c r="A6493" s="41" t="n">
        <v>0.414548357</v>
      </c>
      <c r="B6493" s="41" t="n">
        <v>-1.6069586486</v>
      </c>
      <c r="C6493" s="41" t="n">
        <v>2.8031694406</v>
      </c>
      <c r="D6493" s="42" t="n">
        <f aca="false">$B$5*A6493</f>
        <v>1.05916194776602</v>
      </c>
      <c r="E6493" s="42" t="n">
        <f aca="false">$D$5*A6493+$F$5*B6493</f>
        <v>-1.78835255419147</v>
      </c>
      <c r="F6493" s="43" t="n">
        <f aca="false">Inputs!$B$5*D6493+Inputs!$B$6*E6493</f>
        <v>195333.822486176</v>
      </c>
      <c r="G6493" s="43" t="n">
        <f aca="false">F6493*SQRT(($B$6-2)/C6493)</f>
        <v>164993.855751435</v>
      </c>
    </row>
    <row r="6494" customFormat="false" ht="15" hidden="false" customHeight="false" outlineLevel="0" collapsed="false">
      <c r="A6494" s="41" t="n">
        <v>-0.1033953952</v>
      </c>
      <c r="B6494" s="41" t="n">
        <v>-1.1772665604</v>
      </c>
      <c r="C6494" s="41" t="n">
        <v>0.8950805794</v>
      </c>
      <c r="D6494" s="42" t="n">
        <f aca="false">$B$5*A6494</f>
        <v>-0.264172963951875</v>
      </c>
      <c r="E6494" s="42" t="n">
        <f aca="false">$D$5*A6494+$F$5*B6494</f>
        <v>-2.27887681192563</v>
      </c>
      <c r="F6494" s="43" t="n">
        <f aca="false">Inputs!$B$5*D6494+Inputs!$B$6*E6494</f>
        <v>87526.544201094</v>
      </c>
      <c r="G6494" s="43" t="n">
        <f aca="false">F6494*SQRT(($B$6-2)/C6494)</f>
        <v>130834.931778124</v>
      </c>
    </row>
    <row r="6495" customFormat="false" ht="15" hidden="false" customHeight="false" outlineLevel="0" collapsed="false">
      <c r="A6495" s="41" t="n">
        <v>-0.036863903</v>
      </c>
      <c r="B6495" s="41" t="n">
        <v>-2.3152796769</v>
      </c>
      <c r="C6495" s="41" t="n">
        <v>1.2424074592</v>
      </c>
      <c r="D6495" s="42" t="n">
        <f aca="false">$B$5*A6495</f>
        <v>-0.0941864625548083</v>
      </c>
      <c r="E6495" s="42" t="n">
        <f aca="false">$D$5*A6495+$F$5*B6495</f>
        <v>-4.0856170090687</v>
      </c>
      <c r="F6495" s="43" t="n">
        <f aca="false">Inputs!$B$5*D6495+Inputs!$B$6*E6495</f>
        <v>194862.204197954</v>
      </c>
      <c r="G6495" s="43" t="n">
        <f aca="false">F6495*SQRT(($B$6-2)/C6495)</f>
        <v>247235.359540036</v>
      </c>
    </row>
    <row r="6496" customFormat="false" ht="15" hidden="false" customHeight="false" outlineLevel="0" collapsed="false">
      <c r="A6496" s="41" t="n">
        <v>-1.5408322684</v>
      </c>
      <c r="B6496" s="41" t="n">
        <v>1.1890336088</v>
      </c>
      <c r="C6496" s="41" t="n">
        <v>4.2154401657</v>
      </c>
      <c r="D6496" s="42" t="n">
        <f aca="false">$B$5*A6496</f>
        <v>-3.93679260578829</v>
      </c>
      <c r="E6496" s="42" t="n">
        <f aca="false">$D$5*A6496+$F$5*B6496</f>
        <v>-1.61338863041892</v>
      </c>
      <c r="F6496" s="43" t="n">
        <f aca="false">Inputs!$B$5*D6496+Inputs!$B$6*E6496</f>
        <v>-313009.829057883</v>
      </c>
      <c r="G6496" s="43" t="n">
        <f aca="false">F6496*SQRT(($B$6-2)/C6496)</f>
        <v>-215601.366225524</v>
      </c>
    </row>
    <row r="6497" customFormat="false" ht="15" hidden="false" customHeight="false" outlineLevel="0" collapsed="false">
      <c r="A6497" s="41" t="n">
        <v>0.369053176</v>
      </c>
      <c r="B6497" s="41" t="n">
        <v>-0.3538158475</v>
      </c>
      <c r="C6497" s="41" t="n">
        <v>6.2743340185</v>
      </c>
      <c r="D6497" s="42" t="n">
        <f aca="false">$B$5*A6497</f>
        <v>0.94292275948255</v>
      </c>
      <c r="E6497" s="42" t="n">
        <f aca="false">$D$5*A6497+$F$5*B6497</f>
        <v>0.267244926004276</v>
      </c>
      <c r="F6497" s="43" t="n">
        <f aca="false">Inputs!$B$5*D6497+Inputs!$B$6*E6497</f>
        <v>80930.0296480412</v>
      </c>
      <c r="G6497" s="43" t="n">
        <f aca="false">F6497*SQRT(($B$6-2)/C6497)</f>
        <v>45692.0748810198</v>
      </c>
    </row>
    <row r="6498" customFormat="false" ht="15" hidden="false" customHeight="false" outlineLevel="0" collapsed="false">
      <c r="A6498" s="41" t="n">
        <v>-0.9087433227</v>
      </c>
      <c r="B6498" s="41" t="n">
        <v>-1.0842539176</v>
      </c>
      <c r="C6498" s="41" t="n">
        <v>4.5199719303</v>
      </c>
      <c r="D6498" s="42" t="n">
        <f aca="false">$B$5*A6498</f>
        <v>-2.32181923155059</v>
      </c>
      <c r="E6498" s="42" t="n">
        <f aca="false">$D$5*A6498+$F$5*B6498</f>
        <v>-4.0346638776063</v>
      </c>
      <c r="F6498" s="43" t="n">
        <f aca="false">Inputs!$B$5*D6498+Inputs!$B$6*E6498</f>
        <v>-30448.7292747446</v>
      </c>
      <c r="G6498" s="43" t="n">
        <f aca="false">F6498*SQRT(($B$6-2)/C6498)</f>
        <v>-20254.2563213066</v>
      </c>
    </row>
    <row r="6499" customFormat="false" ht="15" hidden="false" customHeight="false" outlineLevel="0" collapsed="false">
      <c r="A6499" s="41" t="n">
        <v>0.2001557551</v>
      </c>
      <c r="B6499" s="41" t="n">
        <v>-0.3436323096</v>
      </c>
      <c r="C6499" s="41" t="n">
        <v>1.4847496942</v>
      </c>
      <c r="D6499" s="42" t="n">
        <f aca="false">$B$5*A6499</f>
        <v>0.511393558431822</v>
      </c>
      <c r="E6499" s="42" t="n">
        <f aca="false">$D$5*A6499+$F$5*B6499</f>
        <v>-0.11707695353554</v>
      </c>
      <c r="F6499" s="43" t="n">
        <f aca="false">Inputs!$B$5*D6499+Inputs!$B$6*E6499</f>
        <v>56993.2035199592</v>
      </c>
      <c r="G6499" s="43" t="n">
        <f aca="false">F6499*SQRT(($B$6-2)/C6499)</f>
        <v>66147.196819243</v>
      </c>
    </row>
    <row r="6500" customFormat="false" ht="15" hidden="false" customHeight="false" outlineLevel="0" collapsed="false">
      <c r="A6500" s="41" t="n">
        <v>1.5466471833</v>
      </c>
      <c r="B6500" s="41" t="n">
        <v>-0.18476372</v>
      </c>
      <c r="C6500" s="41" t="n">
        <v>4.8464653816</v>
      </c>
      <c r="D6500" s="42" t="n">
        <f aca="false">$B$5*A6500</f>
        <v>3.95164958564982</v>
      </c>
      <c r="E6500" s="42" t="n">
        <f aca="false">$D$5*A6500+$F$5*B6500</f>
        <v>3.36134309337579</v>
      </c>
      <c r="F6500" s="43" t="n">
        <f aca="false">Inputs!$B$5*D6500+Inputs!$B$6*E6500</f>
        <v>227097.803896192</v>
      </c>
      <c r="G6500" s="43" t="n">
        <f aca="false">F6500*SQRT(($B$6-2)/C6500)</f>
        <v>145886.590601755</v>
      </c>
    </row>
    <row r="6501" customFormat="false" ht="15" hidden="false" customHeight="false" outlineLevel="0" collapsed="false">
      <c r="A6501" s="41" t="n">
        <v>0.0587204922</v>
      </c>
      <c r="B6501" s="41" t="n">
        <v>-1.3885034681</v>
      </c>
      <c r="C6501" s="41" t="n">
        <v>1.5180536104</v>
      </c>
      <c r="D6501" s="42" t="n">
        <f aca="false">$B$5*A6501</f>
        <v>0.15002956794334</v>
      </c>
      <c r="E6501" s="42" t="n">
        <f aca="false">$D$5*A6501+$F$5*B6501</f>
        <v>-2.25785995845789</v>
      </c>
      <c r="F6501" s="43" t="n">
        <f aca="false">Inputs!$B$5*D6501+Inputs!$B$6*E6501</f>
        <v>127895.954717229</v>
      </c>
      <c r="G6501" s="43" t="n">
        <f aca="false">F6501*SQRT(($B$6-2)/C6501)</f>
        <v>146800.742265737</v>
      </c>
    </row>
    <row r="6502" customFormat="false" ht="15" hidden="false" customHeight="false" outlineLevel="0" collapsed="false">
      <c r="A6502" s="41" t="n">
        <v>-0.3606992252</v>
      </c>
      <c r="B6502" s="41" t="n">
        <v>0.1769914051</v>
      </c>
      <c r="C6502" s="41" t="n">
        <v>4.1658540014</v>
      </c>
      <c r="D6502" s="42" t="n">
        <f aca="false">$B$5*A6502</f>
        <v>-0.921578598659186</v>
      </c>
      <c r="E6502" s="42" t="n">
        <f aca="false">$D$5*A6502+$F$5*B6502</f>
        <v>-0.552696574301874</v>
      </c>
      <c r="F6502" s="43" t="n">
        <f aca="false">Inputs!$B$5*D6502+Inputs!$B$6*E6502</f>
        <v>-64523.0311508249</v>
      </c>
      <c r="G6502" s="43" t="n">
        <f aca="false">F6502*SQRT(($B$6-2)/C6502)</f>
        <v>-44707.2273385367</v>
      </c>
    </row>
    <row r="6503" customFormat="false" ht="15" hidden="false" customHeight="false" outlineLevel="0" collapsed="false">
      <c r="A6503" s="41" t="n">
        <v>-0.3727857112</v>
      </c>
      <c r="B6503" s="41" t="n">
        <v>-0.4856285336</v>
      </c>
      <c r="C6503" s="41" t="n">
        <v>1.8779125919</v>
      </c>
      <c r="D6503" s="42" t="n">
        <f aca="false">$B$5*A6503</f>
        <v>-0.952459304944091</v>
      </c>
      <c r="E6503" s="42" t="n">
        <f aca="false">$D$5*A6503+$F$5*B6503</f>
        <v>-1.72563266845743</v>
      </c>
      <c r="F6503" s="43" t="n">
        <f aca="false">Inputs!$B$5*D6503+Inputs!$B$6*E6503</f>
        <v>-8964.29707153767</v>
      </c>
      <c r="G6503" s="43" t="n">
        <f aca="false">F6503*SQRT(($B$6-2)/C6503)</f>
        <v>-9251.10374251384</v>
      </c>
    </row>
    <row r="6504" customFormat="false" ht="15" hidden="false" customHeight="false" outlineLevel="0" collapsed="false">
      <c r="A6504" s="41" t="n">
        <v>0.3269096256</v>
      </c>
      <c r="B6504" s="41" t="n">
        <v>1.5148232816</v>
      </c>
      <c r="C6504" s="41" t="n">
        <v>2.9467180535</v>
      </c>
      <c r="D6504" s="42" t="n">
        <f aca="false">$B$5*A6504</f>
        <v>0.835246913773097</v>
      </c>
      <c r="E6504" s="42" t="n">
        <f aca="false">$D$5*A6504+$F$5*B6504</f>
        <v>3.39362271600391</v>
      </c>
      <c r="F6504" s="43" t="n">
        <f aca="false">Inputs!$B$5*D6504+Inputs!$B$6*E6504</f>
        <v>-86156.4444228856</v>
      </c>
      <c r="G6504" s="43" t="n">
        <f aca="false">F6504*SQRT(($B$6-2)/C6504)</f>
        <v>-70979.5879278285</v>
      </c>
    </row>
    <row r="6505" customFormat="false" ht="15" hidden="false" customHeight="false" outlineLevel="0" collapsed="false">
      <c r="A6505" s="41" t="n">
        <v>0.1449693703</v>
      </c>
      <c r="B6505" s="41" t="n">
        <v>1.1441862835</v>
      </c>
      <c r="C6505" s="41" t="n">
        <v>2.0435776516</v>
      </c>
      <c r="D6505" s="42" t="n">
        <f aca="false">$B$5*A6505</f>
        <v>0.370393557278921</v>
      </c>
      <c r="E6505" s="42" t="n">
        <f aca="false">$D$5*A6505+$F$5*B6505</f>
        <v>2.32068455540455</v>
      </c>
      <c r="F6505" s="43" t="n">
        <f aca="false">Inputs!$B$5*D6505+Inputs!$B$6*E6505</f>
        <v>-78994.8720423355</v>
      </c>
      <c r="G6505" s="43" t="n">
        <f aca="false">F6505*SQRT(($B$6-2)/C6505)</f>
        <v>-78148.0823482422</v>
      </c>
    </row>
    <row r="6506" customFormat="false" ht="15" hidden="false" customHeight="false" outlineLevel="0" collapsed="false">
      <c r="A6506" s="41" t="n">
        <v>0.6216023775</v>
      </c>
      <c r="B6506" s="41" t="n">
        <v>1.0843533747</v>
      </c>
      <c r="C6506" s="41" t="n">
        <v>4.9910738449</v>
      </c>
      <c r="D6506" s="42" t="n">
        <f aca="false">$B$5*A6506</f>
        <v>1.58818042279418</v>
      </c>
      <c r="E6506" s="42" t="n">
        <f aca="false">$D$5*A6506+$F$5*B6506</f>
        <v>3.35155851787266</v>
      </c>
      <c r="F6506" s="43" t="n">
        <f aca="false">Inputs!$B$5*D6506+Inputs!$B$6*E6506</f>
        <v>-8759.88361421519</v>
      </c>
      <c r="G6506" s="43" t="n">
        <f aca="false">F6506*SQRT(($B$6-2)/C6506)</f>
        <v>-5545.18878436953</v>
      </c>
    </row>
    <row r="6507" customFormat="false" ht="15" hidden="false" customHeight="false" outlineLevel="0" collapsed="false">
      <c r="A6507" s="41" t="n">
        <v>-0.6097199233</v>
      </c>
      <c r="B6507" s="41" t="n">
        <v>-0.206927495</v>
      </c>
      <c r="C6507" s="41" t="n">
        <v>2.3219908996</v>
      </c>
      <c r="D6507" s="42" t="n">
        <f aca="false">$B$5*A6507</f>
        <v>-1.5578210132773</v>
      </c>
      <c r="E6507" s="42" t="n">
        <f aca="false">$D$5*A6507+$F$5*B6507</f>
        <v>-1.8081929890721</v>
      </c>
      <c r="F6507" s="43" t="n">
        <f aca="false">Inputs!$B$5*D6507+Inputs!$B$6*E6507</f>
        <v>-65372.4518741246</v>
      </c>
      <c r="G6507" s="43" t="n">
        <f aca="false">F6507*SQRT(($B$6-2)/C6507)</f>
        <v>-60670.7711723022</v>
      </c>
    </row>
    <row r="6508" customFormat="false" ht="15" hidden="false" customHeight="false" outlineLevel="0" collapsed="false">
      <c r="A6508" s="41" t="n">
        <v>-0.2027735708</v>
      </c>
      <c r="B6508" s="41" t="n">
        <v>0.5462772366</v>
      </c>
      <c r="C6508" s="41" t="n">
        <v>5.1069211341</v>
      </c>
      <c r="D6508" s="42" t="n">
        <f aca="false">$B$5*A6508</f>
        <v>-0.518082020052488</v>
      </c>
      <c r="E6508" s="42" t="n">
        <f aca="false">$D$5*A6508+$F$5*B6508</f>
        <v>0.460763615118126</v>
      </c>
      <c r="F6508" s="43" t="n">
        <f aca="false">Inputs!$B$5*D6508+Inputs!$B$6*E6508</f>
        <v>-74846.3827611551</v>
      </c>
      <c r="G6508" s="43" t="n">
        <f aca="false">F6508*SQRT(($B$6-2)/C6508)</f>
        <v>-46838.8516061327</v>
      </c>
    </row>
    <row r="6509" customFormat="false" ht="15" hidden="false" customHeight="false" outlineLevel="0" collapsed="false">
      <c r="A6509" s="41" t="n">
        <v>0.7924128222</v>
      </c>
      <c r="B6509" s="41" t="n">
        <v>0.1250561911</v>
      </c>
      <c r="C6509" s="41" t="n">
        <v>0.2812215407</v>
      </c>
      <c r="D6509" s="42" t="n">
        <f aca="false">$B$5*A6509</f>
        <v>2.02459735763981</v>
      </c>
      <c r="E6509" s="42" t="n">
        <f aca="false">$D$5*A6509+$F$5*B6509</f>
        <v>2.10155597474863</v>
      </c>
      <c r="F6509" s="43" t="n">
        <f aca="false">Inputs!$B$5*D6509+Inputs!$B$6*E6509</f>
        <v>97381.9370265495</v>
      </c>
      <c r="G6509" s="43" t="n">
        <f aca="false">F6509*SQRT(($B$6-2)/C6509)</f>
        <v>259698.304993372</v>
      </c>
    </row>
    <row r="6510" customFormat="false" ht="15" hidden="false" customHeight="false" outlineLevel="0" collapsed="false">
      <c r="A6510" s="41" t="n">
        <v>0.8767065774</v>
      </c>
      <c r="B6510" s="41" t="n">
        <v>-0.563331477</v>
      </c>
      <c r="C6510" s="41" t="n">
        <v>6.5061172095</v>
      </c>
      <c r="D6510" s="42" t="n">
        <f aca="false">$B$5*A6510</f>
        <v>2.23996605090457</v>
      </c>
      <c r="E6510" s="42" t="n">
        <f aca="false">$D$5*A6510+$F$5*B6510</f>
        <v>1.11347084763748</v>
      </c>
      <c r="F6510" s="43" t="n">
        <f aca="false">Inputs!$B$5*D6510+Inputs!$B$6*E6510</f>
        <v>168323.062708583</v>
      </c>
      <c r="G6510" s="43" t="n">
        <f aca="false">F6510*SQRT(($B$6-2)/C6510)</f>
        <v>93324.9317671179</v>
      </c>
    </row>
    <row r="6511" customFormat="false" ht="15" hidden="false" customHeight="false" outlineLevel="0" collapsed="false">
      <c r="A6511" s="41" t="n">
        <v>0.8853775529</v>
      </c>
      <c r="B6511" s="41" t="n">
        <v>1.0158094422</v>
      </c>
      <c r="C6511" s="41" t="n">
        <v>1.4730142897</v>
      </c>
      <c r="D6511" s="42" t="n">
        <f aca="false">$B$5*A6511</f>
        <v>2.2621202028739</v>
      </c>
      <c r="E6511" s="42" t="n">
        <f aca="false">$D$5*A6511+$F$5*B6511</f>
        <v>3.86087686472388</v>
      </c>
      <c r="F6511" s="43" t="n">
        <f aca="false">Inputs!$B$5*D6511+Inputs!$B$6*E6511</f>
        <v>33168.1770511958</v>
      </c>
      <c r="G6511" s="43" t="n">
        <f aca="false">F6511*SQRT(($B$6-2)/C6511)</f>
        <v>38648.5425235476</v>
      </c>
    </row>
    <row r="6512" customFormat="false" ht="15" hidden="false" customHeight="false" outlineLevel="0" collapsed="false">
      <c r="A6512" s="41" t="n">
        <v>0.6774963459</v>
      </c>
      <c r="B6512" s="41" t="n">
        <v>0.1341697835</v>
      </c>
      <c r="C6512" s="41" t="n">
        <v>9.0737475593</v>
      </c>
      <c r="D6512" s="42" t="n">
        <f aca="false">$B$5*A6512</f>
        <v>1.73098828450503</v>
      </c>
      <c r="E6512" s="42" t="n">
        <f aca="false">$D$5*A6512+$F$5*B6512</f>
        <v>1.84383897130676</v>
      </c>
      <c r="F6512" s="43" t="n">
        <f aca="false">Inputs!$B$5*D6512+Inputs!$B$6*E6512</f>
        <v>80906.8798851651</v>
      </c>
      <c r="G6512" s="43" t="n">
        <f aca="false">F6512*SQRT(($B$6-2)/C6512)</f>
        <v>37984.5604135766</v>
      </c>
    </row>
    <row r="6513" customFormat="false" ht="15" hidden="false" customHeight="false" outlineLevel="0" collapsed="false">
      <c r="A6513" s="41" t="n">
        <v>0.7133233324</v>
      </c>
      <c r="B6513" s="41" t="n">
        <v>-0.8940044652</v>
      </c>
      <c r="C6513" s="41" t="n">
        <v>2.4625772509</v>
      </c>
      <c r="D6513" s="42" t="n">
        <f aca="false">$B$5*A6513</f>
        <v>1.82252544817524</v>
      </c>
      <c r="E6513" s="42" t="n">
        <f aca="false">$D$5*A6513+$F$5*B6513</f>
        <v>0.153698351314958</v>
      </c>
      <c r="F6513" s="43" t="n">
        <f aca="false">Inputs!$B$5*D6513+Inputs!$B$6*E6513</f>
        <v>174567.627251776</v>
      </c>
      <c r="G6513" s="43" t="n">
        <f aca="false">F6513*SQRT(($B$6-2)/C6513)</f>
        <v>157319.94112364</v>
      </c>
    </row>
    <row r="6514" customFormat="false" ht="15" hidden="false" customHeight="false" outlineLevel="0" collapsed="false">
      <c r="A6514" s="41" t="n">
        <v>0.1983622644</v>
      </c>
      <c r="B6514" s="41" t="n">
        <v>0.3005104768</v>
      </c>
      <c r="C6514" s="41" t="n">
        <v>7.9182595456</v>
      </c>
      <c r="D6514" s="42" t="n">
        <f aca="false">$B$5*A6514</f>
        <v>0.506811229082216</v>
      </c>
      <c r="E6514" s="42" t="n">
        <f aca="false">$D$5*A6514+$F$5*B6514</f>
        <v>0.990925198632569</v>
      </c>
      <c r="F6514" s="43" t="n">
        <f aca="false">Inputs!$B$5*D6514+Inputs!$B$6*E6514</f>
        <v>1134.86297659313</v>
      </c>
      <c r="G6514" s="43" t="n">
        <f aca="false">F6514*SQRT(($B$6-2)/C6514)</f>
        <v>570.352775500028</v>
      </c>
    </row>
    <row r="6515" customFormat="false" ht="15" hidden="false" customHeight="false" outlineLevel="0" collapsed="false">
      <c r="A6515" s="41" t="n">
        <v>-1.3295156632</v>
      </c>
      <c r="B6515" s="41" t="n">
        <v>0.4745842529</v>
      </c>
      <c r="C6515" s="41" t="n">
        <v>0.5794486362</v>
      </c>
      <c r="D6515" s="42" t="n">
        <f aca="false">$B$5*A6515</f>
        <v>-3.39688332046712</v>
      </c>
      <c r="E6515" s="42" t="n">
        <f aca="false">$D$5*A6515+$F$5*B6515</f>
        <v>-2.34421360272433</v>
      </c>
      <c r="F6515" s="43" t="n">
        <f aca="false">Inputs!$B$5*D6515+Inputs!$B$6*E6515</f>
        <v>-222477.651910496</v>
      </c>
      <c r="G6515" s="43" t="n">
        <f aca="false">F6515*SQRT(($B$6-2)/C6515)</f>
        <v>-413327.134812803</v>
      </c>
    </row>
    <row r="6516" customFormat="false" ht="15" hidden="false" customHeight="false" outlineLevel="0" collapsed="false">
      <c r="A6516" s="41" t="n">
        <v>-1.2488187257</v>
      </c>
      <c r="B6516" s="41" t="n">
        <v>-0.4279182979</v>
      </c>
      <c r="C6516" s="41" t="n">
        <v>7.1442194173</v>
      </c>
      <c r="D6516" s="42" t="n">
        <f aca="false">$B$5*A6516</f>
        <v>-3.19070441743205</v>
      </c>
      <c r="E6516" s="42" t="n">
        <f aca="false">$D$5*A6516+$F$5*B6516</f>
        <v>-3.71057933864912</v>
      </c>
      <c r="F6516" s="43" t="n">
        <f aca="false">Inputs!$B$5*D6516+Inputs!$B$6*E6516</f>
        <v>-133541.474810749</v>
      </c>
      <c r="G6516" s="43" t="n">
        <f aca="false">F6516*SQRT(($B$6-2)/C6516)</f>
        <v>-70656.7689598915</v>
      </c>
    </row>
    <row r="6517" customFormat="false" ht="15" hidden="false" customHeight="false" outlineLevel="0" collapsed="false">
      <c r="A6517" s="41" t="n">
        <v>0.0397609593</v>
      </c>
      <c r="B6517" s="41" t="n">
        <v>-0.7307363846</v>
      </c>
      <c r="C6517" s="41" t="n">
        <v>1.7014863673</v>
      </c>
      <c r="D6517" s="42" t="n">
        <f aca="false">$B$5*A6517</f>
        <v>0.101588377775753</v>
      </c>
      <c r="E6517" s="42" t="n">
        <f aca="false">$D$5*A6517+$F$5*B6517</f>
        <v>-1.16718023315993</v>
      </c>
      <c r="F6517" s="43" t="n">
        <f aca="false">Inputs!$B$5*D6517+Inputs!$B$6*E6517</f>
        <v>68517.8494355718</v>
      </c>
      <c r="G6517" s="43" t="n">
        <f aca="false">F6517*SQRT(($B$6-2)/C6517)</f>
        <v>74285.5741388134</v>
      </c>
    </row>
    <row r="6518" customFormat="false" ht="15" hidden="false" customHeight="false" outlineLevel="0" collapsed="false">
      <c r="A6518" s="41" t="n">
        <v>0.0825540386</v>
      </c>
      <c r="B6518" s="41" t="n">
        <v>0.0665569904</v>
      </c>
      <c r="C6518" s="41" t="n">
        <v>7.1034249419</v>
      </c>
      <c r="D6518" s="42" t="n">
        <f aca="false">$B$5*A6518</f>
        <v>0.210923755559662</v>
      </c>
      <c r="E6518" s="42" t="n">
        <f aca="false">$D$5*A6518+$F$5*B6518</f>
        <v>0.31137149252043</v>
      </c>
      <c r="F6518" s="43" t="n">
        <f aca="false">Inputs!$B$5*D6518+Inputs!$B$6*E6518</f>
        <v>5523.80092994475</v>
      </c>
      <c r="G6518" s="43" t="n">
        <f aca="false">F6518*SQRT(($B$6-2)/C6518)</f>
        <v>2931.02227330262</v>
      </c>
    </row>
    <row r="6519" customFormat="false" ht="15" hidden="false" customHeight="false" outlineLevel="0" collapsed="false">
      <c r="A6519" s="41" t="n">
        <v>-0.8201816394</v>
      </c>
      <c r="B6519" s="41" t="n">
        <v>0.5679744588</v>
      </c>
      <c r="C6519" s="41" t="n">
        <v>3.3179341462</v>
      </c>
      <c r="D6519" s="42" t="n">
        <f aca="false">$B$5*A6519</f>
        <v>-2.09554607572316</v>
      </c>
      <c r="E6519" s="42" t="n">
        <f aca="false">$D$5*A6519+$F$5*B6519</f>
        <v>-0.970947550851939</v>
      </c>
      <c r="F6519" s="43" t="n">
        <f aca="false">Inputs!$B$5*D6519+Inputs!$B$6*E6519</f>
        <v>-161007.230029719</v>
      </c>
      <c r="G6519" s="43" t="n">
        <f aca="false">F6519*SQRT(($B$6-2)/C6519)</f>
        <v>-125004.744078048</v>
      </c>
    </row>
    <row r="6520" customFormat="false" ht="15" hidden="false" customHeight="false" outlineLevel="0" collapsed="false">
      <c r="A6520" s="41" t="n">
        <v>-0.7641565033</v>
      </c>
      <c r="B6520" s="41" t="n">
        <v>2.2879743747</v>
      </c>
      <c r="C6520" s="41" t="n">
        <v>2.6714112371</v>
      </c>
      <c r="D6520" s="42" t="n">
        <f aca="false">$B$5*A6520</f>
        <v>-1.95240308341954</v>
      </c>
      <c r="E6520" s="42" t="n">
        <f aca="false">$D$5*A6520+$F$5*B6520</f>
        <v>2.13236932769973</v>
      </c>
      <c r="F6520" s="43" t="n">
        <f aca="false">Inputs!$B$5*D6520+Inputs!$B$6*E6520</f>
        <v>-301858.77472694</v>
      </c>
      <c r="G6520" s="43" t="n">
        <f aca="false">F6520*SQRT(($B$6-2)/C6520)</f>
        <v>-261185.118429732</v>
      </c>
    </row>
    <row r="6521" customFormat="false" ht="15" hidden="false" customHeight="false" outlineLevel="0" collapsed="false">
      <c r="A6521" s="41" t="n">
        <v>-0.1094788233</v>
      </c>
      <c r="B6521" s="41" t="n">
        <v>-1.171294145</v>
      </c>
      <c r="C6521" s="41" t="n">
        <v>8.0515379321</v>
      </c>
      <c r="D6521" s="42" t="n">
        <f aca="false">$B$5*A6521</f>
        <v>-0.279715989142276</v>
      </c>
      <c r="E6521" s="42" t="n">
        <f aca="false">$D$5*A6521+$F$5*B6521</f>
        <v>-2.28304002877233</v>
      </c>
      <c r="F6521" s="43" t="n">
        <f aca="false">Inputs!$B$5*D6521+Inputs!$B$6*E6521</f>
        <v>86180.4025243891</v>
      </c>
      <c r="G6521" s="43" t="n">
        <f aca="false">F6521*SQRT(($B$6-2)/C6521)</f>
        <v>42952.0695716502</v>
      </c>
    </row>
    <row r="6522" customFormat="false" ht="15" hidden="false" customHeight="false" outlineLevel="0" collapsed="false">
      <c r="A6522" s="41" t="n">
        <v>-0.9843417662</v>
      </c>
      <c r="B6522" s="41" t="n">
        <v>1.1475804647</v>
      </c>
      <c r="C6522" s="41" t="n">
        <v>2.1445857781</v>
      </c>
      <c r="D6522" s="42" t="n">
        <f aca="false">$B$5*A6522</f>
        <v>-2.51497159438951</v>
      </c>
      <c r="E6522" s="42" t="n">
        <f aca="false">$D$5*A6522+$F$5*B6522</f>
        <v>-0.360749590305044</v>
      </c>
      <c r="F6522" s="43" t="n">
        <f aca="false">Inputs!$B$5*D6522+Inputs!$B$6*E6522</f>
        <v>-233459.679923699</v>
      </c>
      <c r="G6522" s="43" t="n">
        <f aca="false">F6522*SQRT(($B$6-2)/C6522)</f>
        <v>-225452.560896745</v>
      </c>
    </row>
    <row r="6523" customFormat="false" ht="15" hidden="false" customHeight="false" outlineLevel="0" collapsed="false">
      <c r="A6523" s="41" t="n">
        <v>-0.4091516497</v>
      </c>
      <c r="B6523" s="41" t="n">
        <v>-1.3637638078</v>
      </c>
      <c r="C6523" s="41" t="n">
        <v>9.5249989022</v>
      </c>
      <c r="D6523" s="42" t="n">
        <f aca="false">$B$5*A6523</f>
        <v>-1.04537347913777</v>
      </c>
      <c r="E6523" s="42" t="n">
        <f aca="false">$D$5*A6523+$F$5*B6523</f>
        <v>-3.32848374131501</v>
      </c>
      <c r="F6523" s="43" t="n">
        <f aca="false">Inputs!$B$5*D6523+Inputs!$B$6*E6523</f>
        <v>61886.8391519738</v>
      </c>
      <c r="G6523" s="43" t="n">
        <f aca="false">F6523*SQRT(($B$6-2)/C6523)</f>
        <v>28358.3417868867</v>
      </c>
    </row>
    <row r="6524" customFormat="false" ht="15" hidden="false" customHeight="false" outlineLevel="0" collapsed="false">
      <c r="A6524" s="41" t="n">
        <v>0.8537127471</v>
      </c>
      <c r="B6524" s="41" t="n">
        <v>-0.4155738878</v>
      </c>
      <c r="C6524" s="41" t="n">
        <v>2.7684931491</v>
      </c>
      <c r="D6524" s="42" t="n">
        <f aca="false">$B$5*A6524</f>
        <v>2.18121731948179</v>
      </c>
      <c r="E6524" s="42" t="n">
        <f aca="false">$D$5*A6524+$F$5*B6524</f>
        <v>1.31389459223843</v>
      </c>
      <c r="F6524" s="43" t="n">
        <f aca="false">Inputs!$B$5*D6524+Inputs!$B$6*E6524</f>
        <v>152427.002336257</v>
      </c>
      <c r="G6524" s="43" t="n">
        <f aca="false">F6524*SQRT(($B$6-2)/C6524)</f>
        <v>129555.298725319</v>
      </c>
    </row>
    <row r="6525" customFormat="false" ht="15" hidden="false" customHeight="false" outlineLevel="0" collapsed="false">
      <c r="A6525" s="41" t="n">
        <v>0.6534195111</v>
      </c>
      <c r="B6525" s="41" t="n">
        <v>0.9355660257</v>
      </c>
      <c r="C6525" s="41" t="n">
        <v>3.5271957837</v>
      </c>
      <c r="D6525" s="42" t="n">
        <f aca="false">$B$5*A6525</f>
        <v>1.66947250036984</v>
      </c>
      <c r="E6525" s="42" t="n">
        <f aca="false">$D$5*A6525+$F$5*B6525</f>
        <v>3.1703524664416</v>
      </c>
      <c r="F6525" s="43" t="n">
        <f aca="false">Inputs!$B$5*D6525+Inputs!$B$6*E6525</f>
        <v>8429.62671490409</v>
      </c>
      <c r="G6525" s="43" t="n">
        <f aca="false">F6525*SQRT(($B$6-2)/C6525)</f>
        <v>6347.5854779964</v>
      </c>
    </row>
    <row r="6526" customFormat="false" ht="15" hidden="false" customHeight="false" outlineLevel="0" collapsed="false">
      <c r="A6526" s="41" t="n">
        <v>0.2744635388</v>
      </c>
      <c r="B6526" s="41" t="n">
        <v>2.3959073957</v>
      </c>
      <c r="C6526" s="41" t="n">
        <v>3.8347144685</v>
      </c>
      <c r="D6526" s="42" t="n">
        <f aca="false">$B$5*A6526</f>
        <v>0.701248313827388</v>
      </c>
      <c r="E6526" s="42" t="n">
        <f aca="false">$D$5*A6526+$F$5*B6526</f>
        <v>4.79022966756389</v>
      </c>
      <c r="F6526" s="43" t="n">
        <f aca="false">Inputs!$B$5*D6526+Inputs!$B$6*E6526</f>
        <v>-169386.651995456</v>
      </c>
      <c r="G6526" s="43" t="n">
        <f aca="false">F6526*SQRT(($B$6-2)/C6526)</f>
        <v>-122328.504352137</v>
      </c>
    </row>
    <row r="6527" customFormat="false" ht="15" hidden="false" customHeight="false" outlineLevel="0" collapsed="false">
      <c r="A6527" s="41" t="n">
        <v>-1.7247424929</v>
      </c>
      <c r="B6527" s="41" t="n">
        <v>-0.8179500753</v>
      </c>
      <c r="C6527" s="41" t="n">
        <v>1.1882634102</v>
      </c>
      <c r="D6527" s="42" t="n">
        <f aca="false">$B$5*A6527</f>
        <v>-4.40667919032373</v>
      </c>
      <c r="E6527" s="42" t="n">
        <f aca="false">$D$5*A6527+$F$5*B6527</f>
        <v>-5.51656691005632</v>
      </c>
      <c r="F6527" s="43" t="n">
        <f aca="false">Inputs!$B$5*D6527+Inputs!$B$6*E6527</f>
        <v>-164839.573529557</v>
      </c>
      <c r="G6527" s="43" t="n">
        <f aca="false">F6527*SQRT(($B$6-2)/C6527)</f>
        <v>-213855.349275719</v>
      </c>
    </row>
    <row r="6528" customFormat="false" ht="15" hidden="false" customHeight="false" outlineLevel="0" collapsed="false">
      <c r="A6528" s="41" t="n">
        <v>-0.2559500046</v>
      </c>
      <c r="B6528" s="41" t="n">
        <v>2.2611735286</v>
      </c>
      <c r="C6528" s="41" t="n">
        <v>4.374584296</v>
      </c>
      <c r="D6528" s="42" t="n">
        <f aca="false">$B$5*A6528</f>
        <v>-0.653946640543214</v>
      </c>
      <c r="E6528" s="42" t="n">
        <f aca="false">$D$5*A6528+$F$5*B6528</f>
        <v>3.2954131139053</v>
      </c>
      <c r="F6528" s="43" t="n">
        <f aca="false">Inputs!$B$5*D6528+Inputs!$B$6*E6528</f>
        <v>-230165.319749586</v>
      </c>
      <c r="G6528" s="43" t="n">
        <f aca="false">F6528*SQRT(($B$6-2)/C6528)</f>
        <v>-155627.553311369</v>
      </c>
    </row>
    <row r="6529" customFormat="false" ht="15" hidden="false" customHeight="false" outlineLevel="0" collapsed="false">
      <c r="A6529" s="41" t="n">
        <v>1.7980024701</v>
      </c>
      <c r="B6529" s="41" t="n">
        <v>1.2886908674</v>
      </c>
      <c r="C6529" s="41" t="n">
        <v>1.6985963167</v>
      </c>
      <c r="D6529" s="42" t="n">
        <f aca="false">$B$5*A6529</f>
        <v>4.59385682312387</v>
      </c>
      <c r="E6529" s="42" t="n">
        <f aca="false">$D$5*A6529+$F$5*B6529</f>
        <v>6.50374446556656</v>
      </c>
      <c r="F6529" s="43" t="n">
        <f aca="false">Inputs!$B$5*D6529+Inputs!$B$6*E6529</f>
        <v>134198.459034059</v>
      </c>
      <c r="G6529" s="43" t="n">
        <f aca="false">F6529*SQRT(($B$6-2)/C6529)</f>
        <v>145618.796632332</v>
      </c>
    </row>
    <row r="6530" customFormat="false" ht="15" hidden="false" customHeight="false" outlineLevel="0" collapsed="false">
      <c r="A6530" s="41" t="n">
        <v>-0.7941239407</v>
      </c>
      <c r="B6530" s="41" t="n">
        <v>-0.6775147398</v>
      </c>
      <c r="C6530" s="41" t="n">
        <v>1.4023804109</v>
      </c>
      <c r="D6530" s="42" t="n">
        <f aca="false">$B$5*A6530</f>
        <v>-2.02896922782749</v>
      </c>
      <c r="E6530" s="42" t="n">
        <f aca="false">$D$5*A6530+$F$5*B6530</f>
        <v>-3.05958241232201</v>
      </c>
      <c r="F6530" s="43" t="n">
        <f aca="false">Inputs!$B$5*D6530+Inputs!$B$6*E6530</f>
        <v>-49917.8021666482</v>
      </c>
      <c r="G6530" s="43" t="n">
        <f aca="false">F6530*SQRT(($B$6-2)/C6530)</f>
        <v>-59612.5273924177</v>
      </c>
    </row>
    <row r="6531" customFormat="false" ht="15" hidden="false" customHeight="false" outlineLevel="0" collapsed="false">
      <c r="A6531" s="41" t="n">
        <v>-0.8285600351</v>
      </c>
      <c r="B6531" s="41" t="n">
        <v>-0.783426888</v>
      </c>
      <c r="C6531" s="41" t="n">
        <v>1.3840101135</v>
      </c>
      <c r="D6531" s="42" t="n">
        <f aca="false">$B$5*A6531</f>
        <v>-2.11695269272917</v>
      </c>
      <c r="E6531" s="42" t="n">
        <f aca="false">$D$5*A6531+$F$5*B6531</f>
        <v>-3.32440932735613</v>
      </c>
      <c r="F6531" s="43" t="n">
        <f aca="false">Inputs!$B$5*D6531+Inputs!$B$6*E6531</f>
        <v>-45474.8029051101</v>
      </c>
      <c r="G6531" s="43" t="n">
        <f aca="false">F6531*SQRT(($B$6-2)/C6531)</f>
        <v>-54665.860835426</v>
      </c>
    </row>
    <row r="6532" customFormat="false" ht="15" hidden="false" customHeight="false" outlineLevel="0" collapsed="false">
      <c r="A6532" s="41" t="n">
        <v>1.4927046073</v>
      </c>
      <c r="B6532" s="41" t="n">
        <v>-0.2437671234</v>
      </c>
      <c r="C6532" s="41" t="n">
        <v>2.4574992456</v>
      </c>
      <c r="D6532" s="42" t="n">
        <f aca="false">$B$5*A6532</f>
        <v>3.81382748866422</v>
      </c>
      <c r="E6532" s="42" t="n">
        <f aca="false">$D$5*A6532+$F$5*B6532</f>
        <v>3.13109820257916</v>
      </c>
      <c r="F6532" s="43" t="n">
        <f aca="false">Inputs!$B$5*D6532+Inputs!$B$6*E6532</f>
        <v>224827.838737464</v>
      </c>
      <c r="G6532" s="43" t="n">
        <f aca="false">F6532*SQRT(($B$6-2)/C6532)</f>
        <v>202823.55327897</v>
      </c>
    </row>
    <row r="6533" customFormat="false" ht="15" hidden="false" customHeight="false" outlineLevel="0" collapsed="false">
      <c r="A6533" s="41" t="n">
        <v>-0.1114981646</v>
      </c>
      <c r="B6533" s="41" t="n">
        <v>0.7743867869</v>
      </c>
      <c r="C6533" s="41" t="n">
        <v>8.2757462303</v>
      </c>
      <c r="D6533" s="42" t="n">
        <f aca="false">$B$5*A6533</f>
        <v>-0.28487536181472</v>
      </c>
      <c r="E6533" s="42" t="n">
        <f aca="false">$D$5*A6533+$F$5*B6533</f>
        <v>1.07184833876627</v>
      </c>
      <c r="F6533" s="43" t="n">
        <f aca="false">Inputs!$B$5*D6533+Inputs!$B$6*E6533</f>
        <v>-82079.9531197854</v>
      </c>
      <c r="G6533" s="43" t="n">
        <f aca="false">F6533*SQRT(($B$6-2)/C6533)</f>
        <v>-40350.4623245099</v>
      </c>
    </row>
    <row r="6534" customFormat="false" ht="15" hidden="false" customHeight="false" outlineLevel="0" collapsed="false">
      <c r="A6534" s="41" t="n">
        <v>-1.663527974</v>
      </c>
      <c r="B6534" s="41" t="n">
        <v>0.0526458213</v>
      </c>
      <c r="C6534" s="41" t="n">
        <v>1.886471167</v>
      </c>
      <c r="D6534" s="42" t="n">
        <f aca="false">$B$5*A6534</f>
        <v>-4.25027743893605</v>
      </c>
      <c r="E6534" s="42" t="n">
        <f aca="false">$D$5*A6534+$F$5*B6534</f>
        <v>-3.86760503557452</v>
      </c>
      <c r="F6534" s="43" t="n">
        <f aca="false">Inputs!$B$5*D6534+Inputs!$B$6*E6534</f>
        <v>-231647.492114879</v>
      </c>
      <c r="G6534" s="43" t="n">
        <f aca="false">F6534*SQRT(($B$6-2)/C6534)</f>
        <v>-238515.998484574</v>
      </c>
    </row>
    <row r="6535" customFormat="false" ht="15" hidden="false" customHeight="false" outlineLevel="0" collapsed="false">
      <c r="A6535" s="41" t="n">
        <v>-1.0968717287</v>
      </c>
      <c r="B6535" s="41" t="n">
        <v>-0.2944149206</v>
      </c>
      <c r="C6535" s="41" t="n">
        <v>4.2876745658</v>
      </c>
      <c r="D6535" s="42" t="n">
        <f aca="false">$B$5*A6535</f>
        <v>-2.80248317717824</v>
      </c>
      <c r="E6535" s="42" t="n">
        <f aca="false">$D$5*A6535+$F$5*B6535</f>
        <v>-3.11848191158283</v>
      </c>
      <c r="F6535" s="43" t="n">
        <f aca="false">Inputs!$B$5*D6535+Inputs!$B$6*E6535</f>
        <v>-124324.222138682</v>
      </c>
      <c r="G6535" s="43" t="n">
        <f aca="false">F6535*SQRT(($B$6-2)/C6535)</f>
        <v>-84910.1955321642</v>
      </c>
    </row>
    <row r="6536" customFormat="false" ht="15" hidden="false" customHeight="false" outlineLevel="0" collapsed="false">
      <c r="A6536" s="41" t="n">
        <v>-0.586420694</v>
      </c>
      <c r="B6536" s="41" t="n">
        <v>-0.637980746</v>
      </c>
      <c r="C6536" s="41" t="n">
        <v>7.8086942696</v>
      </c>
      <c r="D6536" s="42" t="n">
        <f aca="false">$B$5*A6536</f>
        <v>-1.49829199411673</v>
      </c>
      <c r="E6536" s="42" t="n">
        <f aca="false">$D$5*A6536+$F$5*B6536</f>
        <v>-2.49706919499065</v>
      </c>
      <c r="F6536" s="43" t="n">
        <f aca="false">Inputs!$B$5*D6536+Inputs!$B$6*E6536</f>
        <v>-24975.7396621406</v>
      </c>
      <c r="G6536" s="43" t="n">
        <f aca="false">F6536*SQRT(($B$6-2)/C6536)</f>
        <v>-12639.9148106993</v>
      </c>
    </row>
    <row r="6537" customFormat="false" ht="15" hidden="false" customHeight="false" outlineLevel="0" collapsed="false">
      <c r="A6537" s="41" t="n">
        <v>0.2255818067</v>
      </c>
      <c r="B6537" s="41" t="n">
        <v>0.2212134024</v>
      </c>
      <c r="C6537" s="41" t="n">
        <v>2.7792309718</v>
      </c>
      <c r="D6537" s="42" t="n">
        <f aca="false">$B$5*A6537</f>
        <v>0.576356561859322</v>
      </c>
      <c r="E6537" s="42" t="n">
        <f aca="false">$D$5*A6537+$F$5*B6537</f>
        <v>0.918770714382591</v>
      </c>
      <c r="F6537" s="43" t="n">
        <f aca="false">Inputs!$B$5*D6537+Inputs!$B$6*E6537</f>
        <v>11697.1204668027</v>
      </c>
      <c r="G6537" s="43" t="n">
        <f aca="false">F6537*SQRT(($B$6-2)/C6537)</f>
        <v>9922.74064216453</v>
      </c>
    </row>
    <row r="6538" customFormat="false" ht="15" hidden="false" customHeight="false" outlineLevel="0" collapsed="false">
      <c r="A6538" s="41" t="n">
        <v>-0.2198205892</v>
      </c>
      <c r="B6538" s="41" t="n">
        <v>0.370684343</v>
      </c>
      <c r="C6538" s="41" t="n">
        <v>3.7837356301</v>
      </c>
      <c r="D6538" s="42" t="n">
        <f aca="false">$B$5*A6538</f>
        <v>-0.561636777675486</v>
      </c>
      <c r="E6538" s="42" t="n">
        <f aca="false">$D$5*A6538+$F$5*B6538</f>
        <v>0.116994699755924</v>
      </c>
      <c r="F6538" s="43" t="n">
        <f aca="false">Inputs!$B$5*D6538+Inputs!$B$6*E6538</f>
        <v>-62013.4127553448</v>
      </c>
      <c r="G6538" s="43" t="n">
        <f aca="false">F6538*SQRT(($B$6-2)/C6538)</f>
        <v>-45085.8475141338</v>
      </c>
    </row>
    <row r="6539" customFormat="false" ht="15" hidden="false" customHeight="false" outlineLevel="0" collapsed="false">
      <c r="A6539" s="41" t="n">
        <v>-0.8686145409</v>
      </c>
      <c r="B6539" s="41" t="n">
        <v>0.681585869</v>
      </c>
      <c r="C6539" s="41" t="n">
        <v>8.7144838364</v>
      </c>
      <c r="D6539" s="42" t="n">
        <f aca="false">$B$5*A6539</f>
        <v>-2.21929107536551</v>
      </c>
      <c r="E6539" s="42" t="n">
        <f aca="false">$D$5*A6539+$F$5*B6539</f>
        <v>-0.890020032173434</v>
      </c>
      <c r="F6539" s="43" t="n">
        <f aca="false">Inputs!$B$5*D6539+Inputs!$B$6*E6539</f>
        <v>-177428.105927879</v>
      </c>
      <c r="G6539" s="43" t="n">
        <f aca="false">F6539*SQRT(($B$6-2)/C6539)</f>
        <v>-84999.5408769164</v>
      </c>
    </row>
    <row r="6540" customFormat="false" ht="15" hidden="false" customHeight="false" outlineLevel="0" collapsed="false">
      <c r="A6540" s="41" t="n">
        <v>-0.2061990222</v>
      </c>
      <c r="B6540" s="41" t="n">
        <v>-0.4836635621</v>
      </c>
      <c r="C6540" s="41" t="n">
        <v>4.9134307904</v>
      </c>
      <c r="D6540" s="42" t="n">
        <f aca="false">$B$5*A6540</f>
        <v>-0.526833973149245</v>
      </c>
      <c r="E6540" s="42" t="n">
        <f aca="false">$D$5*A6540+$F$5*B6540</f>
        <v>-1.32583200837053</v>
      </c>
      <c r="F6540" s="43" t="n">
        <f aca="false">Inputs!$B$5*D6540+Inputs!$B$6*E6540</f>
        <v>13608.203103602</v>
      </c>
      <c r="G6540" s="43" t="n">
        <f aca="false">F6540*SQRT(($B$6-2)/C6540)</f>
        <v>8682.07151508684</v>
      </c>
    </row>
    <row r="6541" customFormat="false" ht="15" hidden="false" customHeight="false" outlineLevel="0" collapsed="false">
      <c r="A6541" s="41" t="n">
        <v>-0.7947588117</v>
      </c>
      <c r="B6541" s="41" t="n">
        <v>-0.2413974605</v>
      </c>
      <c r="C6541" s="41" t="n">
        <v>4.4888399168</v>
      </c>
      <c r="D6541" s="42" t="n">
        <f aca="false">$B$5*A6541</f>
        <v>-2.03059130928936</v>
      </c>
      <c r="E6541" s="42" t="n">
        <f aca="false">$D$5*A6541+$F$5*B6541</f>
        <v>-2.30803009308869</v>
      </c>
      <c r="F6541" s="43" t="n">
        <f aca="false">Inputs!$B$5*D6541+Inputs!$B$6*E6541</f>
        <v>-87657.6262745014</v>
      </c>
      <c r="G6541" s="43" t="n">
        <f aca="false">F6541*SQRT(($B$6-2)/C6541)</f>
        <v>-58511.0167578233</v>
      </c>
    </row>
    <row r="6542" customFormat="false" ht="15" hidden="false" customHeight="false" outlineLevel="0" collapsed="false">
      <c r="A6542" s="41" t="n">
        <v>1.8706392568</v>
      </c>
      <c r="B6542" s="41" t="n">
        <v>-0.0633137701</v>
      </c>
      <c r="C6542" s="41" t="n">
        <v>3.3168346541</v>
      </c>
      <c r="D6542" s="42" t="n">
        <f aca="false">$B$5*A6542</f>
        <v>4.7794422178831</v>
      </c>
      <c r="E6542" s="42" t="n">
        <f aca="false">$D$5*A6542+$F$5*B6542</f>
        <v>4.34202370177881</v>
      </c>
      <c r="F6542" s="43" t="n">
        <f aca="false">Inputs!$B$5*D6542+Inputs!$B$6*E6542</f>
        <v>260843.03669937</v>
      </c>
      <c r="G6542" s="43" t="n">
        <f aca="false">F6542*SQRT(($B$6-2)/C6542)</f>
        <v>202550.040457398</v>
      </c>
    </row>
    <row r="6543" customFormat="false" ht="15" hidden="false" customHeight="false" outlineLevel="0" collapsed="false">
      <c r="A6543" s="41" t="n">
        <v>-1.1444035361</v>
      </c>
      <c r="B6543" s="41" t="n">
        <v>0.9188190668</v>
      </c>
      <c r="C6543" s="41" t="n">
        <v>9.3401977325</v>
      </c>
      <c r="D6543" s="42" t="n">
        <f aca="false">$B$5*A6543</f>
        <v>-2.92392590118504</v>
      </c>
      <c r="E6543" s="42" t="n">
        <f aca="false">$D$5*A6543+$F$5*B6543</f>
        <v>-1.13664308157523</v>
      </c>
      <c r="F6543" s="43" t="n">
        <f aca="false">Inputs!$B$5*D6543+Inputs!$B$6*E6543</f>
        <v>-235560.436039742</v>
      </c>
      <c r="G6543" s="43" t="n">
        <f aca="false">F6543*SQRT(($B$6-2)/C6543)</f>
        <v>-109003.216195207</v>
      </c>
    </row>
    <row r="6544" customFormat="false" ht="15" hidden="false" customHeight="false" outlineLevel="0" collapsed="false">
      <c r="A6544" s="41" t="n">
        <v>-0.4719284358</v>
      </c>
      <c r="B6544" s="41" t="n">
        <v>0.2837590044</v>
      </c>
      <c r="C6544" s="41" t="n">
        <v>2.4729866648</v>
      </c>
      <c r="D6544" s="42" t="n">
        <f aca="false">$B$5*A6544</f>
        <v>-1.20576678891071</v>
      </c>
      <c r="E6544" s="42" t="n">
        <f aca="false">$D$5*A6544+$F$5*B6544</f>
        <v>-0.633015899939486</v>
      </c>
      <c r="F6544" s="43" t="n">
        <f aca="false">Inputs!$B$5*D6544+Inputs!$B$6*E6544</f>
        <v>-88925.8838940969</v>
      </c>
      <c r="G6544" s="43" t="n">
        <f aca="false">F6544*SQRT(($B$6-2)/C6544)</f>
        <v>-79970.9584772217</v>
      </c>
    </row>
    <row r="6545" customFormat="false" ht="15" hidden="false" customHeight="false" outlineLevel="0" collapsed="false">
      <c r="A6545" s="41" t="n">
        <v>-0.6056605504</v>
      </c>
      <c r="B6545" s="41" t="n">
        <v>1.2807733161</v>
      </c>
      <c r="C6545" s="41" t="n">
        <v>2.2070541867</v>
      </c>
      <c r="D6545" s="42" t="n">
        <f aca="false">$B$5*A6545</f>
        <v>-1.54744940467031</v>
      </c>
      <c r="E6545" s="42" t="n">
        <f aca="false">$D$5*A6545+$F$5*B6545</f>
        <v>0.770345624059244</v>
      </c>
      <c r="F6545" s="43" t="n">
        <f aca="false">Inputs!$B$5*D6545+Inputs!$B$6*E6545</f>
        <v>-193262.221669994</v>
      </c>
      <c r="G6545" s="43" t="n">
        <f aca="false">F6545*SQRT(($B$6-2)/C6545)</f>
        <v>-183973.583424446</v>
      </c>
    </row>
    <row r="6546" customFormat="false" ht="15" hidden="false" customHeight="false" outlineLevel="0" collapsed="false">
      <c r="A6546" s="41" t="n">
        <v>-0.5907597566</v>
      </c>
      <c r="B6546" s="41" t="n">
        <v>1.3978579786</v>
      </c>
      <c r="C6546" s="41" t="n">
        <v>2.5793190053</v>
      </c>
      <c r="D6546" s="42" t="n">
        <f aca="false">$B$5*A6546</f>
        <v>-1.50937820376463</v>
      </c>
      <c r="E6546" s="42" t="n">
        <f aca="false">$D$5*A6546+$F$5*B6546</f>
        <v>1.00797865167298</v>
      </c>
      <c r="F6546" s="43" t="n">
        <f aca="false">Inputs!$B$5*D6546+Inputs!$B$6*E6546</f>
        <v>-201336.752960112</v>
      </c>
      <c r="G6546" s="43" t="n">
        <f aca="false">F6546*SQRT(($B$6-2)/C6546)</f>
        <v>-177290.526208903</v>
      </c>
    </row>
    <row r="6547" customFormat="false" ht="15" hidden="false" customHeight="false" outlineLevel="0" collapsed="false">
      <c r="A6547" s="41" t="n">
        <v>-1.0492605845</v>
      </c>
      <c r="B6547" s="41" t="n">
        <v>-0.2929063857</v>
      </c>
      <c r="C6547" s="41" t="n">
        <v>5.2125608726</v>
      </c>
      <c r="D6547" s="42" t="n">
        <f aca="false">$B$5*A6547</f>
        <v>-2.68083774938984</v>
      </c>
      <c r="E6547" s="42" t="n">
        <f aca="false">$D$5*A6547+$F$5*B6547</f>
        <v>-3.00258215847504</v>
      </c>
      <c r="F6547" s="43" t="n">
        <f aca="false">Inputs!$B$5*D6547+Inputs!$B$6*E6547</f>
        <v>-117954.667015233</v>
      </c>
      <c r="G6547" s="43" t="n">
        <f aca="false">F6547*SQRT(($B$6-2)/C6547)</f>
        <v>-73064.1871227951</v>
      </c>
    </row>
    <row r="6548" customFormat="false" ht="15" hidden="false" customHeight="false" outlineLevel="0" collapsed="false">
      <c r="A6548" s="41" t="n">
        <v>1.3999957859</v>
      </c>
      <c r="B6548" s="41" t="n">
        <v>0.1681742248</v>
      </c>
      <c r="C6548" s="41" t="n">
        <v>4.0880393076</v>
      </c>
      <c r="D6548" s="42" t="n">
        <f aca="false">$B$5*A6548</f>
        <v>3.57695848607131</v>
      </c>
      <c r="E6548" s="42" t="n">
        <f aca="false">$D$5*A6548+$F$5*B6548</f>
        <v>3.6218068180381</v>
      </c>
      <c r="F6548" s="43" t="n">
        <f aca="false">Inputs!$B$5*D6548+Inputs!$B$6*E6548</f>
        <v>176605.507705226</v>
      </c>
      <c r="G6548" s="43" t="n">
        <f aca="false">F6548*SQRT(($B$6-2)/C6548)</f>
        <v>123526.947582383</v>
      </c>
    </row>
    <row r="6549" customFormat="false" ht="15" hidden="false" customHeight="false" outlineLevel="0" collapsed="false">
      <c r="A6549" s="41" t="n">
        <v>2.2714659418</v>
      </c>
      <c r="B6549" s="41" t="n">
        <v>-0.2691404492</v>
      </c>
      <c r="C6549" s="41" t="n">
        <v>1.5347994066</v>
      </c>
      <c r="D6549" s="42" t="n">
        <f aca="false">$B$5*A6549</f>
        <v>5.80354559504641</v>
      </c>
      <c r="E6549" s="42" t="n">
        <f aca="false">$D$5*A6549+$F$5*B6549</f>
        <v>4.94041594416404</v>
      </c>
      <c r="F6549" s="43" t="n">
        <f aca="false">Inputs!$B$5*D6549+Inputs!$B$6*E6549</f>
        <v>333333.762296439</v>
      </c>
      <c r="G6549" s="43" t="n">
        <f aca="false">F6549*SQRT(($B$6-2)/C6549)</f>
        <v>380512.116759028</v>
      </c>
    </row>
    <row r="6550" customFormat="false" ht="15" hidden="false" customHeight="false" outlineLevel="0" collapsed="false">
      <c r="A6550" s="41" t="n">
        <v>0.257042853</v>
      </c>
      <c r="B6550" s="41" t="n">
        <v>1.905149272</v>
      </c>
      <c r="C6550" s="41" t="n">
        <v>5.6609779453</v>
      </c>
      <c r="D6550" s="42" t="n">
        <f aca="false">$B$5*A6550</f>
        <v>0.656738844203925</v>
      </c>
      <c r="E6550" s="42" t="n">
        <f aca="false">$D$5*A6550+$F$5*B6550</f>
        <v>3.90136179556112</v>
      </c>
      <c r="F6550" s="43" t="n">
        <f aca="false">Inputs!$B$5*D6550+Inputs!$B$6*E6550</f>
        <v>-129394.205357663</v>
      </c>
      <c r="G6550" s="43" t="n">
        <f aca="false">F6550*SQRT(($B$6-2)/C6550)</f>
        <v>-76910.2271809287</v>
      </c>
    </row>
    <row r="6551" customFormat="false" ht="15" hidden="false" customHeight="false" outlineLevel="0" collapsed="false">
      <c r="A6551" s="41" t="n">
        <v>-1.5139232167</v>
      </c>
      <c r="B6551" s="41" t="n">
        <v>-1.6377500332</v>
      </c>
      <c r="C6551" s="41" t="n">
        <v>4.8551761483</v>
      </c>
      <c r="D6551" s="42" t="n">
        <f aca="false">$B$5*A6551</f>
        <v>-3.86804056967515</v>
      </c>
      <c r="E6551" s="42" t="n">
        <f aca="false">$D$5*A6551+$F$5*B6551</f>
        <v>-6.43048887778656</v>
      </c>
      <c r="F6551" s="43" t="n">
        <f aca="false">Inputs!$B$5*D6551+Inputs!$B$6*E6551</f>
        <v>-65279.6130781872</v>
      </c>
      <c r="G6551" s="43" t="n">
        <f aca="false">F6551*SQRT(($B$6-2)/C6551)</f>
        <v>-41897.689505801</v>
      </c>
    </row>
    <row r="6552" customFormat="false" ht="15" hidden="false" customHeight="false" outlineLevel="0" collapsed="false">
      <c r="A6552" s="41" t="n">
        <v>-0.7955081772</v>
      </c>
      <c r="B6552" s="41" t="n">
        <v>0.8133726895</v>
      </c>
      <c r="C6552" s="41" t="n">
        <v>1.8969491491</v>
      </c>
      <c r="D6552" s="42" t="n">
        <f aca="false">$B$5*A6552</f>
        <v>-2.03250592168419</v>
      </c>
      <c r="E6552" s="42" t="n">
        <f aca="false">$D$5*A6552+$F$5*B6552</f>
        <v>-0.488494870841568</v>
      </c>
      <c r="F6552" s="43" t="n">
        <f aca="false">Inputs!$B$5*D6552+Inputs!$B$6*E6552</f>
        <v>-178825.848626341</v>
      </c>
      <c r="G6552" s="43" t="n">
        <f aca="false">F6552*SQRT(($B$6-2)/C6552)</f>
        <v>-183618.928176097</v>
      </c>
    </row>
    <row r="6553" customFormat="false" ht="15" hidden="false" customHeight="false" outlineLevel="0" collapsed="false">
      <c r="A6553" s="41" t="n">
        <v>-1.6098511833</v>
      </c>
      <c r="B6553" s="41" t="n">
        <v>0.5970490566</v>
      </c>
      <c r="C6553" s="41" t="n">
        <v>4.3258081201</v>
      </c>
      <c r="D6553" s="42" t="n">
        <f aca="false">$B$5*A6553</f>
        <v>-4.11313441755474</v>
      </c>
      <c r="E6553" s="42" t="n">
        <f aca="false">$D$5*A6553+$F$5*B6553</f>
        <v>-2.79983118416162</v>
      </c>
      <c r="F6553" s="43" t="n">
        <f aca="false">Inputs!$B$5*D6553+Inputs!$B$6*E6553</f>
        <v>-271321.882547393</v>
      </c>
      <c r="G6553" s="43" t="n">
        <f aca="false">F6553*SQRT(($B$6-2)/C6553)</f>
        <v>-184487.180569075</v>
      </c>
    </row>
    <row r="6554" customFormat="false" ht="15" hidden="false" customHeight="false" outlineLevel="0" collapsed="false">
      <c r="A6554" s="41" t="n">
        <v>0.5267066945</v>
      </c>
      <c r="B6554" s="41" t="n">
        <v>2.0143902332</v>
      </c>
      <c r="C6554" s="41" t="n">
        <v>6.5862413743</v>
      </c>
      <c r="D6554" s="42" t="n">
        <f aca="false">$B$5*A6554</f>
        <v>1.34572403684144</v>
      </c>
      <c r="E6554" s="42" t="n">
        <f aca="false">$D$5*A6554+$F$5*B6554</f>
        <v>4.73168180231604</v>
      </c>
      <c r="F6554" s="43" t="n">
        <f aca="false">Inputs!$B$5*D6554+Inputs!$B$6*E6554</f>
        <v>-102011.686431659</v>
      </c>
      <c r="G6554" s="43" t="n">
        <f aca="false">F6554*SQRT(($B$6-2)/C6554)</f>
        <v>-56214.2089601743</v>
      </c>
    </row>
    <row r="6555" customFormat="false" ht="15" hidden="false" customHeight="false" outlineLevel="0" collapsed="false">
      <c r="A6555" s="41" t="n">
        <v>1.0454849255</v>
      </c>
      <c r="B6555" s="41" t="n">
        <v>0.3640502375</v>
      </c>
      <c r="C6555" s="41" t="n">
        <v>2.6924995948</v>
      </c>
      <c r="D6555" s="42" t="n">
        <f aca="false">$B$5*A6555</f>
        <v>2.67119102356639</v>
      </c>
      <c r="E6555" s="42" t="n">
        <f aca="false">$D$5*A6555+$F$5*B6555</f>
        <v>3.11644489084575</v>
      </c>
      <c r="F6555" s="43" t="n">
        <f aca="false">Inputs!$B$5*D6555+Inputs!$B$6*E6555</f>
        <v>111296.857814352</v>
      </c>
      <c r="G6555" s="43" t="n">
        <f aca="false">F6555*SQRT(($B$6-2)/C6555)</f>
        <v>95922.4091558774</v>
      </c>
    </row>
    <row r="6556" customFormat="false" ht="15" hidden="false" customHeight="false" outlineLevel="0" collapsed="false">
      <c r="A6556" s="41" t="n">
        <v>1.3591329352</v>
      </c>
      <c r="B6556" s="41" t="n">
        <v>0.5389039411</v>
      </c>
      <c r="C6556" s="41" t="n">
        <v>0.5977455175</v>
      </c>
      <c r="D6556" s="42" t="n">
        <f aca="false">$B$5*A6556</f>
        <v>3.47255479996845</v>
      </c>
      <c r="E6556" s="42" t="n">
        <f aca="false">$D$5*A6556+$F$5*B6556</f>
        <v>4.16472552127304</v>
      </c>
      <c r="F6556" s="43" t="n">
        <f aca="false">Inputs!$B$5*D6556+Inputs!$B$6*E6556</f>
        <v>139019.203933193</v>
      </c>
      <c r="G6556" s="43" t="n">
        <f aca="false">F6556*SQRT(($B$6-2)/C6556)</f>
        <v>254291.375573334</v>
      </c>
    </row>
    <row r="6557" customFormat="false" ht="15" hidden="false" customHeight="false" outlineLevel="0" collapsed="false">
      <c r="A6557" s="41" t="n">
        <v>-0.4600700546</v>
      </c>
      <c r="B6557" s="41" t="n">
        <v>-1.144605777</v>
      </c>
      <c r="C6557" s="41" t="n">
        <v>3.0892210621</v>
      </c>
      <c r="D6557" s="42" t="n">
        <f aca="false">$B$5*A6557</f>
        <v>-1.17546888538014</v>
      </c>
      <c r="E6557" s="42" t="n">
        <f aca="false">$D$5*A6557+$F$5*B6557</f>
        <v>-3.07121866485795</v>
      </c>
      <c r="F6557" s="43" t="n">
        <f aca="false">Inputs!$B$5*D6557+Inputs!$B$6*E6557</f>
        <v>36014.0447048837</v>
      </c>
      <c r="G6557" s="43" t="n">
        <f aca="false">F6557*SQRT(($B$6-2)/C6557)</f>
        <v>28977.5993562257</v>
      </c>
    </row>
    <row r="6558" customFormat="false" ht="15" hidden="false" customHeight="false" outlineLevel="0" collapsed="false">
      <c r="A6558" s="41" t="n">
        <v>-0.5693656037</v>
      </c>
      <c r="B6558" s="41" t="n">
        <v>-0.0400738745</v>
      </c>
      <c r="C6558" s="41" t="n">
        <v>2.5626355763</v>
      </c>
      <c r="D6558" s="42" t="n">
        <f aca="false">$B$5*A6558</f>
        <v>-1.45471661296651</v>
      </c>
      <c r="E6558" s="42" t="n">
        <f aca="false">$D$5*A6558+$F$5*B6558</f>
        <v>-1.42405279408432</v>
      </c>
      <c r="F6558" s="43" t="n">
        <f aca="false">Inputs!$B$5*D6558+Inputs!$B$6*E6558</f>
        <v>-74269.0215924347</v>
      </c>
      <c r="G6558" s="43" t="n">
        <f aca="false">F6558*SQRT(($B$6-2)/C6558)</f>
        <v>-65611.3955011679</v>
      </c>
    </row>
    <row r="6559" customFormat="false" ht="15" hidden="false" customHeight="false" outlineLevel="0" collapsed="false">
      <c r="A6559" s="41" t="n">
        <v>0.1750184053</v>
      </c>
      <c r="B6559" s="41" t="n">
        <v>-2.1351955981</v>
      </c>
      <c r="C6559" s="41" t="n">
        <v>0.4244694703</v>
      </c>
      <c r="D6559" s="42" t="n">
        <f aca="false">$B$5*A6559</f>
        <v>0.447168181762813</v>
      </c>
      <c r="E6559" s="42" t="n">
        <f aca="false">$D$5*A6559+$F$5*B6559</f>
        <v>-3.2704652816493</v>
      </c>
      <c r="F6559" s="43" t="n">
        <f aca="false">Inputs!$B$5*D6559+Inputs!$B$6*E6559</f>
        <v>208240.082258746</v>
      </c>
      <c r="G6559" s="43" t="n">
        <f aca="false">F6559*SQRT(($B$6-2)/C6559)</f>
        <v>452018.380348464</v>
      </c>
    </row>
    <row r="6560" customFormat="false" ht="15" hidden="false" customHeight="false" outlineLevel="0" collapsed="false">
      <c r="A6560" s="41" t="n">
        <v>-0.2195603349</v>
      </c>
      <c r="B6560" s="41" t="n">
        <v>0.0285817695</v>
      </c>
      <c r="C6560" s="41" t="n">
        <v>2.2456441386</v>
      </c>
      <c r="D6560" s="42" t="n">
        <f aca="false">$B$5*A6560</f>
        <v>-0.560971833654728</v>
      </c>
      <c r="E6560" s="42" t="n">
        <f aca="false">$D$5*A6560+$F$5*B6560</f>
        <v>-0.473109690204934</v>
      </c>
      <c r="F6560" s="43" t="n">
        <f aca="false">Inputs!$B$5*D6560+Inputs!$B$6*E6560</f>
        <v>-32441.6988552261</v>
      </c>
      <c r="G6560" s="43" t="n">
        <f aca="false">F6560*SQRT(($B$6-2)/C6560)</f>
        <v>-30615.9766843882</v>
      </c>
    </row>
    <row r="6561" customFormat="false" ht="15" hidden="false" customHeight="false" outlineLevel="0" collapsed="false">
      <c r="A6561" s="41" t="n">
        <v>0.5475374449</v>
      </c>
      <c r="B6561" s="41" t="n">
        <v>1.6268008825</v>
      </c>
      <c r="C6561" s="41" t="n">
        <v>1.2537737579</v>
      </c>
      <c r="D6561" s="42" t="n">
        <f aca="false">$B$5*A6561</f>
        <v>1.39894614662558</v>
      </c>
      <c r="E6561" s="42" t="n">
        <f aca="false">$D$5*A6561+$F$5*B6561</f>
        <v>4.11198267859308</v>
      </c>
      <c r="F6561" s="43" t="n">
        <f aca="false">Inputs!$B$5*D6561+Inputs!$B$6*E6561</f>
        <v>-65704.5192670957</v>
      </c>
      <c r="G6561" s="43" t="n">
        <f aca="false">F6561*SQRT(($B$6-2)/C6561)</f>
        <v>-82985.2013590749</v>
      </c>
    </row>
    <row r="6562" customFormat="false" ht="15" hidden="false" customHeight="false" outlineLevel="0" collapsed="false">
      <c r="A6562" s="41" t="n">
        <v>0.1856535354</v>
      </c>
      <c r="B6562" s="41" t="n">
        <v>-0.9095628762</v>
      </c>
      <c r="C6562" s="41" t="n">
        <v>7.9530644987</v>
      </c>
      <c r="D6562" s="42" t="n">
        <f aca="false">$B$5*A6562</f>
        <v>0.474340705598099</v>
      </c>
      <c r="E6562" s="42" t="n">
        <f aca="false">$D$5*A6562+$F$5*B6562</f>
        <v>-1.12880367064002</v>
      </c>
      <c r="F6562" s="43" t="n">
        <f aca="false">Inputs!$B$5*D6562+Inputs!$B$6*E6562</f>
        <v>103874.254091811</v>
      </c>
      <c r="G6562" s="43" t="n">
        <f aca="false">F6562*SQRT(($B$6-2)/C6562)</f>
        <v>52090.1566809599</v>
      </c>
    </row>
    <row r="6563" customFormat="false" ht="15" hidden="false" customHeight="false" outlineLevel="0" collapsed="false">
      <c r="A6563" s="41" t="n">
        <v>-1.8180793836</v>
      </c>
      <c r="B6563" s="41" t="n">
        <v>0.6870109581</v>
      </c>
      <c r="C6563" s="41" t="n">
        <v>8.014730026</v>
      </c>
      <c r="D6563" s="42" t="n">
        <f aca="false">$B$5*A6563</f>
        <v>-4.64515289618439</v>
      </c>
      <c r="E6563" s="42" t="n">
        <f aca="false">$D$5*A6563+$F$5*B6563</f>
        <v>-3.139987268368</v>
      </c>
      <c r="F6563" s="43" t="n">
        <f aca="false">Inputs!$B$5*D6563+Inputs!$B$6*E6563</f>
        <v>-307515.926200039</v>
      </c>
      <c r="G6563" s="43" t="n">
        <f aca="false">F6563*SQRT(($B$6-2)/C6563)</f>
        <v>-153616.604603053</v>
      </c>
    </row>
    <row r="6564" customFormat="false" ht="15" hidden="false" customHeight="false" outlineLevel="0" collapsed="false">
      <c r="A6564" s="41" t="n">
        <v>-0.8690873595</v>
      </c>
      <c r="B6564" s="41" t="n">
        <v>0.8668369772</v>
      </c>
      <c r="C6564" s="41" t="n">
        <v>4.614393758</v>
      </c>
      <c r="D6564" s="42" t="n">
        <f aca="false">$B$5*A6564</f>
        <v>-2.2204991165044</v>
      </c>
      <c r="E6564" s="42" t="n">
        <f aca="false">$D$5*A6564+$F$5*B6564</f>
        <v>-0.571263840051186</v>
      </c>
      <c r="F6564" s="43" t="n">
        <f aca="false">Inputs!$B$5*D6564+Inputs!$B$6*E6564</f>
        <v>-193486.719647881</v>
      </c>
      <c r="G6564" s="43" t="n">
        <f aca="false">F6564*SQRT(($B$6-2)/C6564)</f>
        <v>-127382.226006323</v>
      </c>
    </row>
    <row r="6565" customFormat="false" ht="15" hidden="false" customHeight="false" outlineLevel="0" collapsed="false">
      <c r="A6565" s="41" t="n">
        <v>1.3974201522</v>
      </c>
      <c r="B6565" s="41" t="n">
        <v>-1.544074766</v>
      </c>
      <c r="C6565" s="41" t="n">
        <v>2.9420934138</v>
      </c>
      <c r="D6565" s="42" t="n">
        <f aca="false">$B$5*A6565</f>
        <v>3.57037779853424</v>
      </c>
      <c r="E6565" s="42" t="n">
        <f aca="false">$D$5*A6565+$F$5*B6565</f>
        <v>0.659061590719075</v>
      </c>
      <c r="F6565" s="43" t="n">
        <f aca="false">Inputs!$B$5*D6565+Inputs!$B$6*E6565</f>
        <v>324084.70031747</v>
      </c>
      <c r="G6565" s="43" t="n">
        <f aca="false">F6565*SQRT(($B$6-2)/C6565)</f>
        <v>267205.441380324</v>
      </c>
    </row>
    <row r="6566" customFormat="false" ht="15" hidden="false" customHeight="false" outlineLevel="0" collapsed="false">
      <c r="A6566" s="41" t="n">
        <v>0.5538925588</v>
      </c>
      <c r="B6566" s="41" t="n">
        <v>1.2926224103</v>
      </c>
      <c r="C6566" s="41" t="n">
        <v>2.4568992381</v>
      </c>
      <c r="D6566" s="42" t="n">
        <f aca="false">$B$5*A6566</f>
        <v>1.41518332306818</v>
      </c>
      <c r="E6566" s="42" t="n">
        <f aca="false">$D$5*A6566+$F$5*B6566</f>
        <v>3.55006443951528</v>
      </c>
      <c r="F6566" s="43" t="n">
        <f aca="false">Inputs!$B$5*D6566+Inputs!$B$6*E6566</f>
        <v>-35984.8896689457</v>
      </c>
      <c r="G6566" s="43" t="n">
        <f aca="false">F6566*SQRT(($B$6-2)/C6566)</f>
        <v>-32466.9506195486</v>
      </c>
    </row>
    <row r="6567" customFormat="false" ht="15" hidden="false" customHeight="false" outlineLevel="0" collapsed="false">
      <c r="A6567" s="41" t="n">
        <v>1.0190393253</v>
      </c>
      <c r="B6567" s="41" t="n">
        <v>-2.0963794369</v>
      </c>
      <c r="C6567" s="41" t="n">
        <v>6.2478656576</v>
      </c>
      <c r="D6567" s="42" t="n">
        <f aca="false">$B$5*A6567</f>
        <v>2.60362309585736</v>
      </c>
      <c r="E6567" s="42" t="n">
        <f aca="false">$D$5*A6567+$F$5*B6567</f>
        <v>-1.1950177906819</v>
      </c>
      <c r="F6567" s="43" t="n">
        <f aca="false">Inputs!$B$5*D6567+Inputs!$B$6*E6567</f>
        <v>320113.199119832</v>
      </c>
      <c r="G6567" s="43" t="n">
        <f aca="false">F6567*SQRT(($B$6-2)/C6567)</f>
        <v>181114.298510701</v>
      </c>
    </row>
    <row r="6568" customFormat="false" ht="15" hidden="false" customHeight="false" outlineLevel="0" collapsed="false">
      <c r="A6568" s="41" t="n">
        <v>-0.8536520448</v>
      </c>
      <c r="B6568" s="41" t="n">
        <v>-1.2801805058</v>
      </c>
      <c r="C6568" s="41" t="n">
        <v>2.7753194121</v>
      </c>
      <c r="D6568" s="42" t="n">
        <f aca="false">$B$5*A6568</f>
        <v>-2.18106222643844</v>
      </c>
      <c r="E6568" s="42" t="n">
        <f aca="false">$D$5*A6568+$F$5*B6568</f>
        <v>-4.24188447389653</v>
      </c>
      <c r="F6568" s="43" t="n">
        <f aca="false">Inputs!$B$5*D6568+Inputs!$B$6*E6568</f>
        <v>-6011.99894901781</v>
      </c>
      <c r="G6568" s="43" t="n">
        <f aca="false">F6568*SQRT(($B$6-2)/C6568)</f>
        <v>-5103.60914705872</v>
      </c>
    </row>
    <row r="6569" customFormat="false" ht="15" hidden="false" customHeight="false" outlineLevel="0" collapsed="false">
      <c r="A6569" s="41" t="n">
        <v>0.5234727551</v>
      </c>
      <c r="B6569" s="41" t="n">
        <v>0.4133266235</v>
      </c>
      <c r="C6569" s="41" t="n">
        <v>3.2098452599</v>
      </c>
      <c r="D6569" s="42" t="n">
        <f aca="false">$B$5*A6569</f>
        <v>1.33746139269866</v>
      </c>
      <c r="E6569" s="42" t="n">
        <f aca="false">$D$5*A6569+$F$5*B6569</f>
        <v>1.95935880804049</v>
      </c>
      <c r="F6569" s="43" t="n">
        <f aca="false">Inputs!$B$5*D6569+Inputs!$B$6*E6569</f>
        <v>35778.1988678422</v>
      </c>
      <c r="G6569" s="43" t="n">
        <f aca="false">F6569*SQRT(($B$6-2)/C6569)</f>
        <v>28241.7382317418</v>
      </c>
    </row>
    <row r="6570" customFormat="false" ht="15" hidden="false" customHeight="false" outlineLevel="0" collapsed="false">
      <c r="A6570" s="41" t="n">
        <v>-2.6978918779</v>
      </c>
      <c r="B6570" s="41" t="n">
        <v>-0.3008316213</v>
      </c>
      <c r="C6570" s="41" t="n">
        <v>3.9805562127</v>
      </c>
      <c r="D6570" s="42" t="n">
        <f aca="false">$B$5*A6570</f>
        <v>-6.89305449655588</v>
      </c>
      <c r="E6570" s="42" t="n">
        <f aca="false">$D$5*A6570+$F$5*B6570</f>
        <v>-6.93932996492067</v>
      </c>
      <c r="F6570" s="43" t="n">
        <f aca="false">Inputs!$B$5*D6570+Inputs!$B$6*E6570</f>
        <v>-342338.951409554</v>
      </c>
      <c r="G6570" s="43" t="n">
        <f aca="false">F6570*SQRT(($B$6-2)/C6570)</f>
        <v>-242660.692838221</v>
      </c>
    </row>
    <row r="6571" customFormat="false" ht="15" hidden="false" customHeight="false" outlineLevel="0" collapsed="false">
      <c r="A6571" s="41" t="n">
        <v>0.8007198303</v>
      </c>
      <c r="B6571" s="41" t="n">
        <v>0.1479759912</v>
      </c>
      <c r="C6571" s="41" t="n">
        <v>9.2646535427</v>
      </c>
      <c r="D6571" s="42" t="n">
        <f aca="false">$B$5*A6571</f>
        <v>2.04582158089564</v>
      </c>
      <c r="E6571" s="42" t="n">
        <f aca="false">$D$5*A6571+$F$5*B6571</f>
        <v>2.16089986553066</v>
      </c>
      <c r="F6571" s="43" t="n">
        <f aca="false">Inputs!$B$5*D6571+Inputs!$B$6*E6571</f>
        <v>96537.1648130307</v>
      </c>
      <c r="G6571" s="43" t="n">
        <f aca="false">F6571*SQRT(($B$6-2)/C6571)</f>
        <v>44853.3563029504</v>
      </c>
    </row>
    <row r="6572" customFormat="false" ht="15" hidden="false" customHeight="false" outlineLevel="0" collapsed="false">
      <c r="A6572" s="41" t="n">
        <v>0.1462669195</v>
      </c>
      <c r="B6572" s="41" t="n">
        <v>-0.3649936867</v>
      </c>
      <c r="C6572" s="41" t="n">
        <v>0.6960386191</v>
      </c>
      <c r="D6572" s="42" t="n">
        <f aca="false">$B$5*A6572</f>
        <v>0.373708766987964</v>
      </c>
      <c r="E6572" s="42" t="n">
        <f aca="false">$D$5*A6572+$F$5*B6572</f>
        <v>-0.282195807873214</v>
      </c>
      <c r="F6572" s="43" t="n">
        <f aca="false">Inputs!$B$5*D6572+Inputs!$B$6*E6572</f>
        <v>51480.6670924571</v>
      </c>
      <c r="G6572" s="43" t="n">
        <f aca="false">F6572*SQRT(($B$6-2)/C6572)</f>
        <v>87265.4827180056</v>
      </c>
    </row>
    <row r="6573" customFormat="false" ht="15" hidden="false" customHeight="false" outlineLevel="0" collapsed="false">
      <c r="A6573" s="41" t="n">
        <v>-1.0589409411</v>
      </c>
      <c r="B6573" s="41" t="n">
        <v>-0.0170558239</v>
      </c>
      <c r="C6573" s="41" t="n">
        <v>1.9503818504</v>
      </c>
      <c r="D6573" s="42" t="n">
        <f aca="false">$B$5*A6573</f>
        <v>-2.7055708479015</v>
      </c>
      <c r="E6573" s="42" t="n">
        <f aca="false">$D$5*A6573+$F$5*B6573</f>
        <v>-2.54929401650873</v>
      </c>
      <c r="F6573" s="43" t="n">
        <f aca="false">Inputs!$B$5*D6573+Inputs!$B$6*E6573</f>
        <v>-143092.383964713</v>
      </c>
      <c r="G6573" s="43" t="n">
        <f aca="false">F6573*SQRT(($B$6-2)/C6573)</f>
        <v>-144901.103746308</v>
      </c>
    </row>
    <row r="6574" customFormat="false" ht="15" hidden="false" customHeight="false" outlineLevel="0" collapsed="false">
      <c r="A6574" s="41" t="n">
        <v>0.0520934512</v>
      </c>
      <c r="B6574" s="41" t="n">
        <v>0.6152545203</v>
      </c>
      <c r="C6574" s="41" t="n">
        <v>0.9805016106</v>
      </c>
      <c r="D6574" s="42" t="n">
        <f aca="false">$B$5*A6574</f>
        <v>0.133097623732341</v>
      </c>
      <c r="E6574" s="42" t="n">
        <f aca="false">$D$5*A6574+$F$5*B6574</f>
        <v>1.18634821249961</v>
      </c>
      <c r="F6574" s="43" t="n">
        <f aca="false">Inputs!$B$5*D6574+Inputs!$B$6*E6574</f>
        <v>-46007.6482517462</v>
      </c>
      <c r="G6574" s="43" t="n">
        <f aca="false">F6574*SQRT(($B$6-2)/C6574)</f>
        <v>-65708.3975983129</v>
      </c>
    </row>
    <row r="6575" customFormat="false" ht="15" hidden="false" customHeight="false" outlineLevel="0" collapsed="false">
      <c r="A6575" s="41" t="n">
        <v>0.6964999243</v>
      </c>
      <c r="B6575" s="41" t="n">
        <v>0.0858614192</v>
      </c>
      <c r="C6575" s="41" t="n">
        <v>4.5203154356</v>
      </c>
      <c r="D6575" s="42" t="n">
        <f aca="false">$B$5*A6575</f>
        <v>1.77954200995778</v>
      </c>
      <c r="E6575" s="42" t="n">
        <f aca="false">$D$5*A6575+$F$5*B6575</f>
        <v>1.80564345966633</v>
      </c>
      <c r="F6575" s="43" t="n">
        <f aca="false">Inputs!$B$5*D6575+Inputs!$B$6*E6575</f>
        <v>87672.0280124619</v>
      </c>
      <c r="G6575" s="43" t="n">
        <f aca="false">F6575*SQRT(($B$6-2)/C6575)</f>
        <v>58316.5307182307</v>
      </c>
    </row>
    <row r="6576" customFormat="false" ht="15" hidden="false" customHeight="false" outlineLevel="0" collapsed="false">
      <c r="A6576" s="41" t="n">
        <v>1.0949083646</v>
      </c>
      <c r="B6576" s="41" t="n">
        <v>-0.3749246681</v>
      </c>
      <c r="C6576" s="41" t="n">
        <v>0.7199578</v>
      </c>
      <c r="D6576" s="42" t="n">
        <f aca="false">$B$5*A6576</f>
        <v>2.79746682502242</v>
      </c>
      <c r="E6576" s="42" t="n">
        <f aca="false">$D$5*A6576+$F$5*B6576</f>
        <v>1.95803155732156</v>
      </c>
      <c r="F6576" s="43" t="n">
        <f aca="false">Inputs!$B$5*D6576+Inputs!$B$6*E6576</f>
        <v>181845.104636164</v>
      </c>
      <c r="G6576" s="43" t="n">
        <f aca="false">F6576*SQRT(($B$6-2)/C6576)</f>
        <v>303084.056570414</v>
      </c>
    </row>
    <row r="6577" customFormat="false" ht="15" hidden="false" customHeight="false" outlineLevel="0" collapsed="false">
      <c r="A6577" s="41" t="n">
        <v>-1.4440245699</v>
      </c>
      <c r="B6577" s="41" t="n">
        <v>0.4770536694</v>
      </c>
      <c r="C6577" s="41" t="n">
        <v>1.6870121909</v>
      </c>
      <c r="D6577" s="42" t="n">
        <f aca="false">$B$5*A6577</f>
        <v>-3.689451062225</v>
      </c>
      <c r="E6577" s="42" t="n">
        <f aca="false">$D$5*A6577+$F$5*B6577</f>
        <v>-2.61243355174379</v>
      </c>
      <c r="F6577" s="43" t="n">
        <f aca="false">Inputs!$B$5*D6577+Inputs!$B$6*E6577</f>
        <v>-238323.428635311</v>
      </c>
      <c r="G6577" s="43" t="n">
        <f aca="false">F6577*SQRT(($B$6-2)/C6577)</f>
        <v>-259491.194718811</v>
      </c>
    </row>
    <row r="6578" customFormat="false" ht="15" hidden="false" customHeight="false" outlineLevel="0" collapsed="false">
      <c r="A6578" s="41" t="n">
        <v>0.1263795544</v>
      </c>
      <c r="B6578" s="41" t="n">
        <v>0.4969315157</v>
      </c>
      <c r="C6578" s="41" t="n">
        <v>3.7169876265</v>
      </c>
      <c r="D6578" s="42" t="n">
        <f aca="false">$B$5*A6578</f>
        <v>0.322896985926557</v>
      </c>
      <c r="E6578" s="42" t="n">
        <f aca="false">$D$5*A6578+$F$5*B6578</f>
        <v>1.15880493873791</v>
      </c>
      <c r="F6578" s="43" t="n">
        <f aca="false">Inputs!$B$5*D6578+Inputs!$B$6*E6578</f>
        <v>-25650.54834424</v>
      </c>
      <c r="G6578" s="43" t="n">
        <f aca="false">F6578*SQRT(($B$6-2)/C6578)</f>
        <v>-18815.51430298</v>
      </c>
    </row>
    <row r="6579" customFormat="false" ht="15" hidden="false" customHeight="false" outlineLevel="0" collapsed="false">
      <c r="A6579" s="41" t="n">
        <v>-1.2644513483</v>
      </c>
      <c r="B6579" s="41" t="n">
        <v>1.7907960886</v>
      </c>
      <c r="C6579" s="41" t="n">
        <v>5.6302362447</v>
      </c>
      <c r="D6579" s="42" t="n">
        <f aca="false">$B$5*A6579</f>
        <v>-3.2306454248492</v>
      </c>
      <c r="E6579" s="42" t="n">
        <f aca="false">$D$5*A6579+$F$5*B6579</f>
        <v>0.0833740071728655</v>
      </c>
      <c r="F6579" s="43" t="n">
        <f aca="false">Inputs!$B$5*D6579+Inputs!$B$6*E6579</f>
        <v>-327233.242843564</v>
      </c>
      <c r="G6579" s="43" t="n">
        <f aca="false">F6579*SQRT(($B$6-2)/C6579)</f>
        <v>-195033.450770658</v>
      </c>
    </row>
    <row r="6580" customFormat="false" ht="15" hidden="false" customHeight="false" outlineLevel="0" collapsed="false">
      <c r="A6580" s="41" t="n">
        <v>0.7105024137</v>
      </c>
      <c r="B6580" s="41" t="n">
        <v>-0.287996891</v>
      </c>
      <c r="C6580" s="41" t="n">
        <v>3.0631692526</v>
      </c>
      <c r="D6580" s="42" t="n">
        <f aca="false">$B$5*A6580</f>
        <v>1.81531806285015</v>
      </c>
      <c r="E6580" s="42" t="n">
        <f aca="false">$D$5*A6580+$F$5*B6580</f>
        <v>1.19340588589839</v>
      </c>
      <c r="F6580" s="43" t="n">
        <f aca="false">Inputs!$B$5*D6580+Inputs!$B$6*E6580</f>
        <v>121861.511990096</v>
      </c>
      <c r="G6580" s="43" t="n">
        <f aca="false">F6580*SQRT(($B$6-2)/C6580)</f>
        <v>98468.2145221601</v>
      </c>
    </row>
    <row r="6581" customFormat="false" ht="15" hidden="false" customHeight="false" outlineLevel="0" collapsed="false">
      <c r="A6581" s="41" t="n">
        <v>-0.935453146</v>
      </c>
      <c r="B6581" s="41" t="n">
        <v>1.0771534104</v>
      </c>
      <c r="C6581" s="41" t="n">
        <v>1.7134145442</v>
      </c>
      <c r="D6581" s="42" t="n">
        <f aca="false">$B$5*A6581</f>
        <v>-2.39006224347722</v>
      </c>
      <c r="E6581" s="42" t="n">
        <f aca="false">$D$5*A6581+$F$5*B6581</f>
        <v>-0.366024343501504</v>
      </c>
      <c r="F6581" s="43" t="n">
        <f aca="false">Inputs!$B$5*D6581+Inputs!$B$6*E6581</f>
        <v>-220705.007172647</v>
      </c>
      <c r="G6581" s="43" t="n">
        <f aca="false">F6581*SQRT(($B$6-2)/C6581)</f>
        <v>-238449.249294186</v>
      </c>
    </row>
    <row r="6582" customFormat="false" ht="15" hidden="false" customHeight="false" outlineLevel="0" collapsed="false">
      <c r="A6582" s="41" t="n">
        <v>-1.1017697821</v>
      </c>
      <c r="B6582" s="41" t="n">
        <v>2.2613648248</v>
      </c>
      <c r="C6582" s="41" t="n">
        <v>2.538241388</v>
      </c>
      <c r="D6582" s="42" t="n">
        <f aca="false">$B$5*A6582</f>
        <v>-2.8149975960435</v>
      </c>
      <c r="E6582" s="42" t="n">
        <f aca="false">$D$5*A6582+$F$5*B6582</f>
        <v>1.28304099043815</v>
      </c>
      <c r="F6582" s="43" t="n">
        <f aca="false">Inputs!$B$5*D6582+Inputs!$B$6*E6582</f>
        <v>-345651.809126258</v>
      </c>
      <c r="G6582" s="43" t="n">
        <f aca="false">F6582*SQRT(($B$6-2)/C6582)</f>
        <v>-306822.61812823</v>
      </c>
    </row>
    <row r="6583" customFormat="false" ht="15" hidden="false" customHeight="false" outlineLevel="0" collapsed="false">
      <c r="A6583" s="41" t="n">
        <v>-0.6132049399</v>
      </c>
      <c r="B6583" s="41" t="n">
        <v>1.7205052146</v>
      </c>
      <c r="C6583" s="41" t="n">
        <v>2.4405705685</v>
      </c>
      <c r="D6583" s="42" t="n">
        <f aca="false">$B$5*A6583</f>
        <v>-1.56672515415188</v>
      </c>
      <c r="E6583" s="42" t="n">
        <f aca="false">$D$5*A6583+$F$5*B6583</f>
        <v>1.51169766050854</v>
      </c>
      <c r="F6583" s="43" t="n">
        <f aca="false">Inputs!$B$5*D6583+Inputs!$B$6*E6583</f>
        <v>-232257.398440615</v>
      </c>
      <c r="G6583" s="43" t="n">
        <f aca="false">F6583*SQRT(($B$6-2)/C6583)</f>
        <v>-210251.387309269</v>
      </c>
    </row>
    <row r="6584" customFormat="false" ht="15" hidden="false" customHeight="false" outlineLevel="0" collapsed="false">
      <c r="A6584" s="41" t="n">
        <v>-0.1844737851</v>
      </c>
      <c r="B6584" s="41" t="n">
        <v>1.5807467088</v>
      </c>
      <c r="C6584" s="41" t="n">
        <v>6.173863692</v>
      </c>
      <c r="D6584" s="42" t="n">
        <f aca="false">$B$5*A6584</f>
        <v>-0.47132646949144</v>
      </c>
      <c r="E6584" s="42" t="n">
        <f aca="false">$D$5*A6584+$F$5*B6584</f>
        <v>2.29057388478997</v>
      </c>
      <c r="F6584" s="43" t="n">
        <f aca="false">Inputs!$B$5*D6584+Inputs!$B$6*E6584</f>
        <v>-161661.341188643</v>
      </c>
      <c r="G6584" s="43" t="n">
        <f aca="false">F6584*SQRT(($B$6-2)/C6584)</f>
        <v>-92011.6157158489</v>
      </c>
    </row>
    <row r="6585" customFormat="false" ht="15" hidden="false" customHeight="false" outlineLevel="0" collapsed="false">
      <c r="A6585" s="41" t="n">
        <v>-0.7348685068</v>
      </c>
      <c r="B6585" s="41" t="n">
        <v>0.0188363785</v>
      </c>
      <c r="C6585" s="41" t="n">
        <v>1.8737863094</v>
      </c>
      <c r="D6585" s="42" t="n">
        <f aca="false">$B$5*A6585</f>
        <v>-1.87757289558911</v>
      </c>
      <c r="E6585" s="42" t="n">
        <f aca="false">$D$5*A6585+$F$5*B6585</f>
        <v>-1.71615854012224</v>
      </c>
      <c r="F6585" s="43" t="n">
        <f aca="false">Inputs!$B$5*D6585+Inputs!$B$6*E6585</f>
        <v>-101949.362552799</v>
      </c>
      <c r="G6585" s="43" t="n">
        <f aca="false">F6585*SQRT(($B$6-2)/C6585)</f>
        <v>-105326.943556884</v>
      </c>
    </row>
    <row r="6586" customFormat="false" ht="15" hidden="false" customHeight="false" outlineLevel="0" collapsed="false">
      <c r="A6586" s="41" t="n">
        <v>0.8047493302</v>
      </c>
      <c r="B6586" s="41" t="n">
        <v>0.6620771367</v>
      </c>
      <c r="C6586" s="41" t="n">
        <v>5.9103530478</v>
      </c>
      <c r="D6586" s="42" t="n">
        <f aca="false">$B$5*A6586</f>
        <v>2.0561168646437</v>
      </c>
      <c r="E6586" s="42" t="n">
        <f aca="false">$D$5*A6586+$F$5*B6586</f>
        <v>3.05820966577093</v>
      </c>
      <c r="F6586" s="43" t="n">
        <f aca="false">Inputs!$B$5*D6586+Inputs!$B$6*E6586</f>
        <v>52701.2031758231</v>
      </c>
      <c r="G6586" s="43" t="n">
        <f aca="false">F6586*SQRT(($B$6-2)/C6586)</f>
        <v>30656.940875953</v>
      </c>
    </row>
    <row r="6587" customFormat="false" ht="15" hidden="false" customHeight="false" outlineLevel="0" collapsed="false">
      <c r="A6587" s="41" t="n">
        <v>1.1007618337</v>
      </c>
      <c r="B6587" s="41" t="n">
        <v>-0.4874721148</v>
      </c>
      <c r="C6587" s="41" t="n">
        <v>3.0131625013</v>
      </c>
      <c r="D6587" s="42" t="n">
        <f aca="false">$B$5*A6587</f>
        <v>2.81242231001821</v>
      </c>
      <c r="E6587" s="42" t="n">
        <f aca="false">$D$5*A6587+$F$5*B6587</f>
        <v>1.77761973275675</v>
      </c>
      <c r="F6587" s="43" t="n">
        <f aca="false">Inputs!$B$5*D6587+Inputs!$B$6*E6587</f>
        <v>192361.244363983</v>
      </c>
      <c r="G6587" s="43" t="n">
        <f aca="false">F6587*SQRT(($B$6-2)/C6587)</f>
        <v>156718.87254849</v>
      </c>
    </row>
    <row r="6588" customFormat="false" ht="15" hidden="false" customHeight="false" outlineLevel="0" collapsed="false">
      <c r="A6588" s="41" t="n">
        <v>0.0848083728</v>
      </c>
      <c r="B6588" s="41" t="n">
        <v>1.248388576</v>
      </c>
      <c r="C6588" s="41" t="n">
        <v>6.9494185089</v>
      </c>
      <c r="D6588" s="42" t="n">
        <f aca="false">$B$5*A6588</f>
        <v>0.216683529930659</v>
      </c>
      <c r="E6588" s="42" t="n">
        <f aca="false">$D$5*A6588+$F$5*B6588</f>
        <v>2.35745689877066</v>
      </c>
      <c r="F6588" s="43" t="n">
        <f aca="false">Inputs!$B$5*D6588+Inputs!$B$6*E6588</f>
        <v>-96204.4919454669</v>
      </c>
      <c r="G6588" s="43" t="n">
        <f aca="false">F6588*SQRT(($B$6-2)/C6588)</f>
        <v>-51610.2680823697</v>
      </c>
    </row>
    <row r="6589" customFormat="false" ht="15" hidden="false" customHeight="false" outlineLevel="0" collapsed="false">
      <c r="A6589" s="41" t="n">
        <v>-0.7052555017</v>
      </c>
      <c r="B6589" s="41" t="n">
        <v>0.5725410611</v>
      </c>
      <c r="C6589" s="41" t="n">
        <v>3.5185630782</v>
      </c>
      <c r="D6589" s="42" t="n">
        <f aca="false">$B$5*A6589</f>
        <v>-1.80191231792357</v>
      </c>
      <c r="E6589" s="42" t="n">
        <f aca="false">$D$5*A6589+$F$5*B6589</f>
        <v>-0.689585358274669</v>
      </c>
      <c r="F6589" s="43" t="n">
        <f aca="false">Inputs!$B$5*D6589+Inputs!$B$6*E6589</f>
        <v>-145711.963878623</v>
      </c>
      <c r="G6589" s="43" t="n">
        <f aca="false">F6589*SQRT(($B$6-2)/C6589)</f>
        <v>-109856.950369593</v>
      </c>
    </row>
    <row r="6590" customFormat="false" ht="15" hidden="false" customHeight="false" outlineLevel="0" collapsed="false">
      <c r="A6590" s="41" t="n">
        <v>-0.2191602398</v>
      </c>
      <c r="B6590" s="41" t="n">
        <v>0.2058741066</v>
      </c>
      <c r="C6590" s="41" t="n">
        <v>2.066383451</v>
      </c>
      <c r="D6590" s="42" t="n">
        <f aca="false">$B$5*A6590</f>
        <v>-0.559949599461172</v>
      </c>
      <c r="E6590" s="42" t="n">
        <f aca="false">$D$5*A6590+$F$5*B6590</f>
        <v>-0.166019086348211</v>
      </c>
      <c r="F6590" s="43" t="n">
        <f aca="false">Inputs!$B$5*D6590+Inputs!$B$6*E6590</f>
        <v>-47694.0056287067</v>
      </c>
      <c r="G6590" s="43" t="n">
        <f aca="false">F6590*SQRT(($B$6-2)/C6590)</f>
        <v>-46921.6568332945</v>
      </c>
    </row>
    <row r="6591" customFormat="false" ht="15" hidden="false" customHeight="false" outlineLevel="0" collapsed="false">
      <c r="A6591" s="41" t="n">
        <v>0.0845502164</v>
      </c>
      <c r="B6591" s="41" t="n">
        <v>-0.7882831508</v>
      </c>
      <c r="C6591" s="41" t="n">
        <v>6.8641169293</v>
      </c>
      <c r="D6591" s="42" t="n">
        <f aca="false">$B$5*A6591</f>
        <v>0.216023945998326</v>
      </c>
      <c r="E6591" s="42" t="n">
        <f aca="false">$D$5*A6591+$F$5*B6591</f>
        <v>-1.15996881609292</v>
      </c>
      <c r="F6591" s="43" t="n">
        <f aca="false">Inputs!$B$5*D6591+Inputs!$B$6*E6591</f>
        <v>79600.8354044785</v>
      </c>
      <c r="G6591" s="43" t="n">
        <f aca="false">F6591*SQRT(($B$6-2)/C6591)</f>
        <v>42967.519917167</v>
      </c>
    </row>
    <row r="6592" customFormat="false" ht="15" hidden="false" customHeight="false" outlineLevel="0" collapsed="false">
      <c r="A6592" s="41" t="n">
        <v>-0.2606931921</v>
      </c>
      <c r="B6592" s="41" t="n">
        <v>0.1449322521</v>
      </c>
      <c r="C6592" s="41" t="n">
        <v>12.267672205</v>
      </c>
      <c r="D6592" s="42" t="n">
        <f aca="false">$B$5*A6592</f>
        <v>-0.666065380435167</v>
      </c>
      <c r="E6592" s="42" t="n">
        <f aca="false">$D$5*A6592+$F$5*B6592</f>
        <v>-0.370081397194791</v>
      </c>
      <c r="F6592" s="43" t="n">
        <f aca="false">Inputs!$B$5*D6592+Inputs!$B$6*E6592</f>
        <v>-48102.4681837771</v>
      </c>
      <c r="G6592" s="43" t="n">
        <f aca="false">F6592*SQRT(($B$6-2)/C6592)</f>
        <v>-19422.3276966653</v>
      </c>
    </row>
    <row r="6593" customFormat="false" ht="15" hidden="false" customHeight="false" outlineLevel="0" collapsed="false">
      <c r="A6593" s="41" t="n">
        <v>-0.1027239987</v>
      </c>
      <c r="B6593" s="41" t="n">
        <v>1.5727359498</v>
      </c>
      <c r="C6593" s="41" t="n">
        <v>3.7000982387</v>
      </c>
      <c r="D6593" s="42" t="n">
        <f aca="false">$B$5*A6593</f>
        <v>-0.262457560639678</v>
      </c>
      <c r="E6593" s="42" t="n">
        <f aca="false">$D$5*A6593+$F$5*B6593</f>
        <v>2.47127214816124</v>
      </c>
      <c r="F6593" s="43" t="n">
        <f aca="false">Inputs!$B$5*D6593+Inputs!$B$6*E6593</f>
        <v>-149809.36347203</v>
      </c>
      <c r="G6593" s="43" t="n">
        <f aca="false">F6593*SQRT(($B$6-2)/C6593)</f>
        <v>-110140.572389739</v>
      </c>
    </row>
    <row r="6594" customFormat="false" ht="15" hidden="false" customHeight="false" outlineLevel="0" collapsed="false">
      <c r="A6594" s="41" t="n">
        <v>1.0099555568</v>
      </c>
      <c r="B6594" s="41" t="n">
        <v>0.2899804985</v>
      </c>
      <c r="C6594" s="41" t="n">
        <v>6.2236081726</v>
      </c>
      <c r="D6594" s="42" t="n">
        <f aca="false">$B$5*A6594</f>
        <v>2.58041426683886</v>
      </c>
      <c r="E6594" s="42" t="n">
        <f aca="false">$D$5*A6594+$F$5*B6594</f>
        <v>2.90400013396381</v>
      </c>
      <c r="F6594" s="43" t="n">
        <f aca="false">Inputs!$B$5*D6594+Inputs!$B$6*E6594</f>
        <v>112841.419985695</v>
      </c>
      <c r="G6594" s="43" t="n">
        <f aca="false">F6594*SQRT(($B$6-2)/C6594)</f>
        <v>63967.9479792944</v>
      </c>
    </row>
    <row r="6595" customFormat="false" ht="15" hidden="false" customHeight="false" outlineLevel="0" collapsed="false">
      <c r="A6595" s="41" t="n">
        <v>-0.7631461827</v>
      </c>
      <c r="B6595" s="41" t="n">
        <v>-0.8240230919</v>
      </c>
      <c r="C6595" s="41" t="n">
        <v>3.5809266066</v>
      </c>
      <c r="D6595" s="42" t="n">
        <f aca="false">$B$5*A6595</f>
        <v>-1.94982173647534</v>
      </c>
      <c r="E6595" s="42" t="n">
        <f aca="false">$D$5*A6595+$F$5*B6595</f>
        <v>-3.23885058667571</v>
      </c>
      <c r="F6595" s="43" t="n">
        <f aca="false">Inputs!$B$5*D6595+Inputs!$B$6*E6595</f>
        <v>-33039.6443137484</v>
      </c>
      <c r="G6595" s="43" t="n">
        <f aca="false">F6595*SQRT(($B$6-2)/C6595)</f>
        <v>-24691.7943468684</v>
      </c>
    </row>
    <row r="6596" customFormat="false" ht="15" hidden="false" customHeight="false" outlineLevel="0" collapsed="false">
      <c r="A6596" s="41" t="n">
        <v>1.9738110353</v>
      </c>
      <c r="B6596" s="41" t="n">
        <v>-1.0098854361</v>
      </c>
      <c r="C6596" s="41" t="n">
        <v>1.8141398123</v>
      </c>
      <c r="D6596" s="42" t="n">
        <f aca="false">$B$5*A6596</f>
        <v>5.04304384607758</v>
      </c>
      <c r="E6596" s="42" t="n">
        <f aca="false">$D$5*A6596+$F$5*B6596</f>
        <v>2.95304272788405</v>
      </c>
      <c r="F6596" s="43" t="n">
        <f aca="false">Inputs!$B$5*D6596+Inputs!$B$6*E6596</f>
        <v>356652.248213555</v>
      </c>
      <c r="G6596" s="43" t="n">
        <f aca="false">F6596*SQRT(($B$6-2)/C6596)</f>
        <v>374476.515221537</v>
      </c>
    </row>
    <row r="6597" customFormat="false" ht="15" hidden="false" customHeight="false" outlineLevel="0" collapsed="false">
      <c r="A6597" s="41" t="n">
        <v>0.1138596182</v>
      </c>
      <c r="B6597" s="41" t="n">
        <v>0.3609487143</v>
      </c>
      <c r="C6597" s="41" t="n">
        <v>7.1538970429</v>
      </c>
      <c r="D6597" s="42" t="n">
        <f aca="false">$B$5*A6597</f>
        <v>0.290908823900146</v>
      </c>
      <c r="E6597" s="42" t="n">
        <f aca="false">$D$5*A6597+$F$5*B6597</f>
        <v>0.894205116195479</v>
      </c>
      <c r="F6597" s="43" t="n">
        <f aca="false">Inputs!$B$5*D6597+Inputs!$B$6*E6597</f>
        <v>-15619.3734197593</v>
      </c>
      <c r="G6597" s="43" t="n">
        <f aca="false">F6597*SQRT(($B$6-2)/C6597)</f>
        <v>-8258.61580431512</v>
      </c>
    </row>
    <row r="6598" customFormat="false" ht="15" hidden="false" customHeight="false" outlineLevel="0" collapsed="false">
      <c r="A6598" s="41" t="n">
        <v>-0.3113236515</v>
      </c>
      <c r="B6598" s="41" t="n">
        <v>-1.0022037646</v>
      </c>
      <c r="C6598" s="41" t="n">
        <v>1.1331061877</v>
      </c>
      <c r="D6598" s="42" t="n">
        <f aca="false">$B$5*A6598</f>
        <v>-0.795425092248939</v>
      </c>
      <c r="E6598" s="42" t="n">
        <f aca="false">$D$5*A6598+$F$5*B6598</f>
        <v>-2.4713716641289</v>
      </c>
      <c r="F6598" s="43" t="n">
        <f aca="false">Inputs!$B$5*D6598+Inputs!$B$6*E6598</f>
        <v>44026.073981551</v>
      </c>
      <c r="G6598" s="43" t="n">
        <f aca="false">F6598*SQRT(($B$6-2)/C6598)</f>
        <v>58491.081466477</v>
      </c>
    </row>
    <row r="6599" customFormat="false" ht="15" hidden="false" customHeight="false" outlineLevel="0" collapsed="false">
      <c r="A6599" s="41" t="n">
        <v>-0.784896639</v>
      </c>
      <c r="B6599" s="41" t="n">
        <v>-0.5465050023</v>
      </c>
      <c r="C6599" s="41" t="n">
        <v>0.9846362007</v>
      </c>
      <c r="D6599" s="42" t="n">
        <f aca="false">$B$5*A6599</f>
        <v>-2.00539367463528</v>
      </c>
      <c r="E6599" s="42" t="n">
        <f aca="false">$D$5*A6599+$F$5*B6599</f>
        <v>-2.81140491276256</v>
      </c>
      <c r="F6599" s="43" t="n">
        <f aca="false">Inputs!$B$5*D6599+Inputs!$B$6*E6599</f>
        <v>-59969.1218253998</v>
      </c>
      <c r="G6599" s="43" t="n">
        <f aca="false">F6599*SQRT(($B$6-2)/C6599)</f>
        <v>-85468.2452609541</v>
      </c>
    </row>
    <row r="6600" customFormat="false" ht="15" hidden="false" customHeight="false" outlineLevel="0" collapsed="false">
      <c r="A6600" s="41" t="n">
        <v>-0.7094928691</v>
      </c>
      <c r="B6600" s="41" t="n">
        <v>1.3277203932</v>
      </c>
      <c r="C6600" s="41" t="n">
        <v>7.2132404436</v>
      </c>
      <c r="D6600" s="42" t="n">
        <f aca="false">$B$5*A6600</f>
        <v>-1.81273869856891</v>
      </c>
      <c r="E6600" s="42" t="n">
        <f aca="false">$D$5*A6600+$F$5*B6600</f>
        <v>0.604333103241072</v>
      </c>
      <c r="F6600" s="43" t="n">
        <f aca="false">Inputs!$B$5*D6600+Inputs!$B$6*E6600</f>
        <v>-211490.525018945</v>
      </c>
      <c r="G6600" s="43" t="n">
        <f aca="false">F6600*SQRT(($B$6-2)/C6600)</f>
        <v>-111362.945327269</v>
      </c>
    </row>
    <row r="6601" customFormat="false" ht="15" hidden="false" customHeight="false" outlineLevel="0" collapsed="false">
      <c r="A6601" s="41" t="n">
        <v>-0.0091259935</v>
      </c>
      <c r="B6601" s="41" t="n">
        <v>-0.5238011011</v>
      </c>
      <c r="C6601" s="41" t="n">
        <v>2.6219985462</v>
      </c>
      <c r="D6601" s="42" t="n">
        <f aca="false">$B$5*A6601</f>
        <v>-0.0233167129661548</v>
      </c>
      <c r="E6601" s="42" t="n">
        <f aca="false">$D$5*A6601+$F$5*B6601</f>
        <v>-0.926186697936099</v>
      </c>
      <c r="F6601" s="43" t="n">
        <f aca="false">Inputs!$B$5*D6601+Inputs!$B$6*E6601</f>
        <v>43977.6636001895</v>
      </c>
      <c r="G6601" s="43" t="n">
        <f aca="false">F6601*SQRT(($B$6-2)/C6601)</f>
        <v>38408.8166850623</v>
      </c>
    </row>
    <row r="6602" customFormat="false" ht="15" hidden="false" customHeight="false" outlineLevel="0" collapsed="false">
      <c r="A6602" s="41" t="n">
        <v>0.1069580439</v>
      </c>
      <c r="B6602" s="41" t="n">
        <v>0.6679559053</v>
      </c>
      <c r="C6602" s="41" t="n">
        <v>1.2731041057</v>
      </c>
      <c r="D6602" s="42" t="n">
        <f aca="false">$B$5*A6602</f>
        <v>0.273275453136986</v>
      </c>
      <c r="E6602" s="42" t="n">
        <f aca="false">$D$5*A6602+$F$5*B6602</f>
        <v>1.40790514830541</v>
      </c>
      <c r="F6602" s="43" t="n">
        <f aca="false">Inputs!$B$5*D6602+Inputs!$B$6*E6602</f>
        <v>-43067.7121015722</v>
      </c>
      <c r="G6602" s="43" t="n">
        <f aca="false">F6602*SQRT(($B$6-2)/C6602)</f>
        <v>-53980.2435506825</v>
      </c>
    </row>
    <row r="6603" customFormat="false" ht="15" hidden="false" customHeight="false" outlineLevel="0" collapsed="false">
      <c r="A6603" s="41" t="n">
        <v>-0.3446197061</v>
      </c>
      <c r="B6603" s="41" t="n">
        <v>0.9019812952</v>
      </c>
      <c r="C6603" s="41" t="n">
        <v>9.5576251743</v>
      </c>
      <c r="D6603" s="42" t="n">
        <f aca="false">$B$5*A6603</f>
        <v>-0.880495780499333</v>
      </c>
      <c r="E6603" s="42" t="n">
        <f aca="false">$D$5*A6603+$F$5*B6603</f>
        <v>0.737438254352418</v>
      </c>
      <c r="F6603" s="43" t="n">
        <f aca="false">Inputs!$B$5*D6603+Inputs!$B$6*E6603</f>
        <v>-124921.490767554</v>
      </c>
      <c r="G6603" s="43" t="n">
        <f aca="false">F6603*SQRT(($B$6-2)/C6603)</f>
        <v>-57144.8581271599</v>
      </c>
    </row>
    <row r="6604" customFormat="false" ht="15" hidden="false" customHeight="false" outlineLevel="0" collapsed="false">
      <c r="A6604" s="41" t="n">
        <v>-1.2711467744</v>
      </c>
      <c r="B6604" s="41" t="n">
        <v>1.1713036321</v>
      </c>
      <c r="C6604" s="41" t="n">
        <v>5.4143403255</v>
      </c>
      <c r="D6604" s="42" t="n">
        <f aca="false">$B$5*A6604</f>
        <v>-3.24775209148882</v>
      </c>
      <c r="E6604" s="42" t="n">
        <f aca="false">$D$5*A6604+$F$5*B6604</f>
        <v>-1.00226345001861</v>
      </c>
      <c r="F6604" s="43" t="n">
        <f aca="false">Inputs!$B$5*D6604+Inputs!$B$6*E6604</f>
        <v>-274662.036647951</v>
      </c>
      <c r="G6604" s="43" t="n">
        <f aca="false">F6604*SQRT(($B$6-2)/C6604)</f>
        <v>-166932.485089487</v>
      </c>
    </row>
    <row r="6605" customFormat="false" ht="15" hidden="false" customHeight="false" outlineLevel="0" collapsed="false">
      <c r="A6605" s="41" t="n">
        <v>-0.0089523398</v>
      </c>
      <c r="B6605" s="41" t="n">
        <v>-0.0480123518</v>
      </c>
      <c r="C6605" s="41" t="n">
        <v>3.0656033623</v>
      </c>
      <c r="D6605" s="42" t="n">
        <f aca="false">$B$5*A6605</f>
        <v>-0.0228730315764617</v>
      </c>
      <c r="E6605" s="42" t="n">
        <f aca="false">$D$5*A6605+$F$5*B6605</f>
        <v>-0.104207936259897</v>
      </c>
      <c r="F6605" s="43" t="n">
        <f aca="false">Inputs!$B$5*D6605+Inputs!$B$6*E6605</f>
        <v>2923.09365534867</v>
      </c>
      <c r="G6605" s="43" t="n">
        <f aca="false">F6605*SQRT(($B$6-2)/C6605)</f>
        <v>2361.02043651384</v>
      </c>
    </row>
    <row r="6606" customFormat="false" ht="15" hidden="false" customHeight="false" outlineLevel="0" collapsed="false">
      <c r="A6606" s="41" t="n">
        <v>-0.6930143245</v>
      </c>
      <c r="B6606" s="41" t="n">
        <v>-1.2278501305</v>
      </c>
      <c r="C6606" s="41" t="n">
        <v>4.2240298384</v>
      </c>
      <c r="D6606" s="42" t="n">
        <f aca="false">$B$5*A6606</f>
        <v>-1.77063637902001</v>
      </c>
      <c r="E6606" s="42" t="n">
        <f aca="false">$D$5*A6606+$F$5*B6606</f>
        <v>-3.76927173054492</v>
      </c>
      <c r="F6606" s="43" t="n">
        <f aca="false">Inputs!$B$5*D6606+Inputs!$B$6*E6606</f>
        <v>11399.9486252449</v>
      </c>
      <c r="G6606" s="43" t="n">
        <f aca="false">F6606*SQRT(($B$6-2)/C6606)</f>
        <v>7844.30376934403</v>
      </c>
    </row>
    <row r="6607" customFormat="false" ht="15" hidden="false" customHeight="false" outlineLevel="0" collapsed="false">
      <c r="A6607" s="41" t="n">
        <v>-1.6666719358</v>
      </c>
      <c r="B6607" s="41" t="n">
        <v>-0.7627766689</v>
      </c>
      <c r="C6607" s="41" t="n">
        <v>3.8653942962</v>
      </c>
      <c r="D6607" s="42" t="n">
        <f aca="false">$B$5*A6607</f>
        <v>-4.25831019228693</v>
      </c>
      <c r="E6607" s="42" t="n">
        <f aca="false">$D$5*A6607+$F$5*B6607</f>
        <v>-5.28311255140281</v>
      </c>
      <c r="F6607" s="43" t="n">
        <f aca="false">Inputs!$B$5*D6607+Inputs!$B$6*E6607</f>
        <v>-161675.391658552</v>
      </c>
      <c r="G6607" s="43" t="n">
        <f aca="false">F6607*SQRT(($B$6-2)/C6607)</f>
        <v>-116295.261291199</v>
      </c>
    </row>
    <row r="6608" customFormat="false" ht="15" hidden="false" customHeight="false" outlineLevel="0" collapsed="false">
      <c r="A6608" s="41" t="n">
        <v>0.5876732206</v>
      </c>
      <c r="B6608" s="41" t="n">
        <v>-0.9612784223</v>
      </c>
      <c r="C6608" s="41" t="n">
        <v>5.3528196866</v>
      </c>
      <c r="D6608" s="42" t="n">
        <f aca="false">$B$5*A6608</f>
        <v>1.50149217207157</v>
      </c>
      <c r="E6608" s="42" t="n">
        <f aca="false">$D$5*A6608+$F$5*B6608</f>
        <v>-0.261462050419455</v>
      </c>
      <c r="F6608" s="43" t="n">
        <f aca="false">Inputs!$B$5*D6608+Inputs!$B$6*E6608</f>
        <v>163222.319728129</v>
      </c>
      <c r="G6608" s="43" t="n">
        <f aca="false">F6608*SQRT(($B$6-2)/C6608)</f>
        <v>99770.7499167167</v>
      </c>
    </row>
    <row r="6609" customFormat="false" ht="15" hidden="false" customHeight="false" outlineLevel="0" collapsed="false">
      <c r="A6609" s="41" t="n">
        <v>-1.5484481857</v>
      </c>
      <c r="B6609" s="41" t="n">
        <v>-0.9090653108</v>
      </c>
      <c r="C6609" s="41" t="n">
        <v>2.973399127</v>
      </c>
      <c r="D6609" s="42" t="n">
        <f aca="false">$B$5*A6609</f>
        <v>-3.95625110722795</v>
      </c>
      <c r="E6609" s="42" t="n">
        <f aca="false">$D$5*A6609+$F$5*B6609</f>
        <v>-5.25439184199075</v>
      </c>
      <c r="F6609" s="43" t="n">
        <f aca="false">Inputs!$B$5*D6609+Inputs!$B$6*E6609</f>
        <v>-132905.518623258</v>
      </c>
      <c r="G6609" s="43" t="n">
        <f aca="false">F6609*SQRT(($B$6-2)/C6609)</f>
        <v>-109001.232223678</v>
      </c>
    </row>
    <row r="6610" customFormat="false" ht="15" hidden="false" customHeight="false" outlineLevel="0" collapsed="false">
      <c r="A6610" s="41" t="n">
        <v>-0.3848333175</v>
      </c>
      <c r="B6610" s="41" t="n">
        <v>-0.3455012227</v>
      </c>
      <c r="C6610" s="41" t="n">
        <v>5.6816740357</v>
      </c>
      <c r="D6610" s="42" t="n">
        <f aca="false">$B$5*A6610</f>
        <v>-0.983240674449377</v>
      </c>
      <c r="E6610" s="42" t="n">
        <f aca="false">$D$5*A6610+$F$5*B6610</f>
        <v>-1.51233696250517</v>
      </c>
      <c r="F6610" s="43" t="n">
        <f aca="false">Inputs!$B$5*D6610+Inputs!$B$6*E6610</f>
        <v>-22707.219319679</v>
      </c>
      <c r="G6610" s="43" t="n">
        <f aca="false">F6610*SQRT(($B$6-2)/C6610)</f>
        <v>-13472.2705401082</v>
      </c>
    </row>
    <row r="6611" customFormat="false" ht="15" hidden="false" customHeight="false" outlineLevel="0" collapsed="false">
      <c r="A6611" s="41" t="n">
        <v>-0.1288929082</v>
      </c>
      <c r="B6611" s="41" t="n">
        <v>1.0326063461</v>
      </c>
      <c r="C6611" s="41" t="n">
        <v>3.6731701239</v>
      </c>
      <c r="D6611" s="42" t="n">
        <f aca="false">$B$5*A6611</f>
        <v>-0.329318549686929</v>
      </c>
      <c r="E6611" s="42" t="n">
        <f aca="false">$D$5*A6611+$F$5*B6611</f>
        <v>1.47633518513636</v>
      </c>
      <c r="F6611" s="43" t="n">
        <f aca="false">Inputs!$B$5*D6611+Inputs!$B$6*E6611</f>
        <v>-106748.614225511</v>
      </c>
      <c r="G6611" s="43" t="n">
        <f aca="false">F6611*SQRT(($B$6-2)/C6611)</f>
        <v>-78769.252121824</v>
      </c>
    </row>
    <row r="6612" customFormat="false" ht="15" hidden="false" customHeight="false" outlineLevel="0" collapsed="false">
      <c r="A6612" s="41" t="n">
        <v>1.2492544381</v>
      </c>
      <c r="B6612" s="41" t="n">
        <v>2.0054625054</v>
      </c>
      <c r="C6612" s="41" t="n">
        <v>0.4640669987</v>
      </c>
      <c r="D6612" s="42" t="n">
        <f aca="false">$B$5*A6612</f>
        <v>3.19181765304487</v>
      </c>
      <c r="E6612" s="42" t="n">
        <f aca="false">$D$5*A6612+$F$5*B6612</f>
        <v>6.43563171102654</v>
      </c>
      <c r="F6612" s="43" t="n">
        <f aca="false">Inputs!$B$5*D6612+Inputs!$B$6*E6612</f>
        <v>-2599.82024684001</v>
      </c>
      <c r="G6612" s="43" t="n">
        <f aca="false">F6612*SQRT(($B$6-2)/C6612)</f>
        <v>-5397.19335187878</v>
      </c>
    </row>
    <row r="6613" customFormat="false" ht="15" hidden="false" customHeight="false" outlineLevel="0" collapsed="false">
      <c r="A6613" s="41" t="n">
        <v>-1.6249073167</v>
      </c>
      <c r="B6613" s="41" t="n">
        <v>-0.8558839203</v>
      </c>
      <c r="C6613" s="41" t="n">
        <v>2.1662147182</v>
      </c>
      <c r="D6613" s="42" t="n">
        <f aca="false">$B$5*A6613</f>
        <v>-4.15160250772683</v>
      </c>
      <c r="E6613" s="42" t="n">
        <f aca="false">$D$5*A6613+$F$5*B6613</f>
        <v>-5.34450239320152</v>
      </c>
      <c r="F6613" s="43" t="n">
        <f aca="false">Inputs!$B$5*D6613+Inputs!$B$6*E6613</f>
        <v>-147935.131112607</v>
      </c>
      <c r="G6613" s="43" t="n">
        <f aca="false">F6613*SQRT(($B$6-2)/C6613)</f>
        <v>-142146.302603385</v>
      </c>
    </row>
    <row r="6614" customFormat="false" ht="15" hidden="false" customHeight="false" outlineLevel="0" collapsed="false">
      <c r="A6614" s="41" t="n">
        <v>0.6984851571</v>
      </c>
      <c r="B6614" s="41" t="n">
        <v>-0.4540312155</v>
      </c>
      <c r="C6614" s="41" t="n">
        <v>4.9741091361</v>
      </c>
      <c r="D6614" s="42" t="n">
        <f aca="false">$B$5*A6614</f>
        <v>1.78461423616182</v>
      </c>
      <c r="E6614" s="42" t="n">
        <f aca="false">$D$5*A6614+$F$5*B6614</f>
        <v>0.878110935712446</v>
      </c>
      <c r="F6614" s="43" t="n">
        <f aca="false">Inputs!$B$5*D6614+Inputs!$B$6*E6614</f>
        <v>134555.87683056</v>
      </c>
      <c r="G6614" s="43" t="n">
        <f aca="false">F6614*SQRT(($B$6-2)/C6614)</f>
        <v>85321.8008971423</v>
      </c>
    </row>
    <row r="6615" customFormat="false" ht="15" hidden="false" customHeight="false" outlineLevel="0" collapsed="false">
      <c r="A6615" s="41" t="n">
        <v>0.8607864698</v>
      </c>
      <c r="B6615" s="41" t="n">
        <v>0.2071134301</v>
      </c>
      <c r="C6615" s="41" t="n">
        <v>0.9604072658</v>
      </c>
      <c r="D6615" s="42" t="n">
        <f aca="false">$B$5*A6615</f>
        <v>2.1992905256262</v>
      </c>
      <c r="E6615" s="42" t="n">
        <f aca="false">$D$5*A6615+$F$5*B6615</f>
        <v>2.40594894830308</v>
      </c>
      <c r="F6615" s="43" t="n">
        <f aca="false">Inputs!$B$5*D6615+Inputs!$B$6*E6615</f>
        <v>99631.6051474663</v>
      </c>
      <c r="G6615" s="43" t="n">
        <f aca="false">F6615*SQRT(($B$6-2)/C6615)</f>
        <v>143775.341082141</v>
      </c>
    </row>
    <row r="6616" customFormat="false" ht="15" hidden="false" customHeight="false" outlineLevel="0" collapsed="false">
      <c r="A6616" s="41" t="n">
        <v>1.57920421</v>
      </c>
      <c r="B6616" s="41" t="n">
        <v>1.0427161139</v>
      </c>
      <c r="C6616" s="41" t="n">
        <v>3.6750412916</v>
      </c>
      <c r="D6616" s="42" t="n">
        <f aca="false">$B$5*A6616</f>
        <v>4.03483207384635</v>
      </c>
      <c r="E6616" s="42" t="n">
        <f aca="false">$D$5*A6616+$F$5*B6616</f>
        <v>5.558359272815</v>
      </c>
      <c r="F6616" s="43" t="n">
        <f aca="false">Inputs!$B$5*D6616+Inputs!$B$6*E6616</f>
        <v>125565.243743885</v>
      </c>
      <c r="G6616" s="43" t="n">
        <f aca="false">F6616*SQRT(($B$6-2)/C6616)</f>
        <v>92630.3554000975</v>
      </c>
    </row>
    <row r="6617" customFormat="false" ht="15" hidden="false" customHeight="false" outlineLevel="0" collapsed="false">
      <c r="A6617" s="41" t="n">
        <v>1.0610166266</v>
      </c>
      <c r="B6617" s="41" t="n">
        <v>-0.4118716087</v>
      </c>
      <c r="C6617" s="41" t="n">
        <v>2.6273047424</v>
      </c>
      <c r="D6617" s="42" t="n">
        <f aca="false">$B$5*A6617</f>
        <v>2.7108741787675</v>
      </c>
      <c r="E6617" s="42" t="n">
        <f aca="false">$D$5*A6617+$F$5*B6617</f>
        <v>1.81358526912389</v>
      </c>
      <c r="F6617" s="43" t="n">
        <f aca="false">Inputs!$B$5*D6617+Inputs!$B$6*E6617</f>
        <v>180408.154420556</v>
      </c>
      <c r="G6617" s="43" t="n">
        <f aca="false">F6617*SQRT(($B$6-2)/C6617)</f>
        <v>157404.062361355</v>
      </c>
    </row>
    <row r="6618" customFormat="false" ht="15" hidden="false" customHeight="false" outlineLevel="0" collapsed="false">
      <c r="A6618" s="41" t="n">
        <v>-0.097460846</v>
      </c>
      <c r="B6618" s="41" t="n">
        <v>-0.3052534576</v>
      </c>
      <c r="C6618" s="41" t="n">
        <v>9.6832201586</v>
      </c>
      <c r="D6618" s="42" t="n">
        <f aca="false">$B$5*A6618</f>
        <v>-0.249010321081274</v>
      </c>
      <c r="E6618" s="42" t="n">
        <f aca="false">$D$5*A6618+$F$5*B6618</f>
        <v>-0.759011327397929</v>
      </c>
      <c r="F6618" s="43" t="n">
        <f aca="false">Inputs!$B$5*D6618+Inputs!$B$6*E6618</f>
        <v>13049.5342617691</v>
      </c>
      <c r="G6618" s="43" t="n">
        <f aca="false">F6618*SQRT(($B$6-2)/C6618)</f>
        <v>5930.62012159956</v>
      </c>
    </row>
    <row r="6619" customFormat="false" ht="15" hidden="false" customHeight="false" outlineLevel="0" collapsed="false">
      <c r="A6619" s="41" t="n">
        <v>-1.5058921436</v>
      </c>
      <c r="B6619" s="41" t="n">
        <v>1.4717692555</v>
      </c>
      <c r="C6619" s="41" t="n">
        <v>5.8179113753</v>
      </c>
      <c r="D6619" s="42" t="n">
        <f aca="false">$B$5*A6619</f>
        <v>-3.8475213542842</v>
      </c>
      <c r="E6619" s="42" t="n">
        <f aca="false">$D$5*A6619+$F$5*B6619</f>
        <v>-1.04203335276017</v>
      </c>
      <c r="F6619" s="43" t="n">
        <f aca="false">Inputs!$B$5*D6619+Inputs!$B$6*E6619</f>
        <v>-332650.467790411</v>
      </c>
      <c r="G6619" s="43" t="n">
        <f aca="false">F6619*SQRT(($B$6-2)/C6619)</f>
        <v>-195038.157550206</v>
      </c>
    </row>
    <row r="6620" customFormat="false" ht="15" hidden="false" customHeight="false" outlineLevel="0" collapsed="false">
      <c r="A6620" s="41" t="n">
        <v>0.7453873088</v>
      </c>
      <c r="B6620" s="41" t="n">
        <v>-0.3450271241</v>
      </c>
      <c r="C6620" s="41" t="n">
        <v>1.0112334328</v>
      </c>
      <c r="D6620" s="42" t="n">
        <f aca="false">$B$5*A6620</f>
        <v>1.90444820368371</v>
      </c>
      <c r="E6620" s="42" t="n">
        <f aca="false">$D$5*A6620+$F$5*B6620</f>
        <v>1.17794092436939</v>
      </c>
      <c r="F6620" s="43" t="n">
        <f aca="false">Inputs!$B$5*D6620+Inputs!$B$6*E6620</f>
        <v>131547.774149902</v>
      </c>
      <c r="G6620" s="43" t="n">
        <f aca="false">F6620*SQRT(($B$6-2)/C6620)</f>
        <v>185000.453098792</v>
      </c>
    </row>
    <row r="6621" customFormat="false" ht="15" hidden="false" customHeight="false" outlineLevel="0" collapsed="false">
      <c r="A6621" s="41" t="n">
        <v>1.3045925075</v>
      </c>
      <c r="B6621" s="41" t="n">
        <v>-0.6303676467</v>
      </c>
      <c r="C6621" s="41" t="n">
        <v>5.1522073712</v>
      </c>
      <c r="D6621" s="42" t="n">
        <f aca="false">$B$5*A6621</f>
        <v>3.33320520501945</v>
      </c>
      <c r="E6621" s="42" t="n">
        <f aca="false">$D$5*A6621+$F$5*B6621</f>
        <v>2.01590866892227</v>
      </c>
      <c r="F6621" s="43" t="n">
        <f aca="false">Inputs!$B$5*D6621+Inputs!$B$6*E6621</f>
        <v>232525.087055832</v>
      </c>
      <c r="G6621" s="43" t="n">
        <f aca="false">F6621*SQRT(($B$6-2)/C6621)</f>
        <v>144873.2310632</v>
      </c>
    </row>
    <row r="6622" customFormat="false" ht="15" hidden="false" customHeight="false" outlineLevel="0" collapsed="false">
      <c r="A6622" s="41" t="n">
        <v>-1.8381344685</v>
      </c>
      <c r="B6622" s="41" t="n">
        <v>1.0073697529</v>
      </c>
      <c r="C6622" s="41" t="n">
        <v>2.5850405474</v>
      </c>
      <c r="D6622" s="42" t="n">
        <f aca="false">$B$5*A6622</f>
        <v>-4.69639319765131</v>
      </c>
      <c r="E6622" s="42" t="n">
        <f aca="false">$D$5*A6622+$F$5*B6622</f>
        <v>-2.63453236340959</v>
      </c>
      <c r="F6622" s="43" t="n">
        <f aca="false">Inputs!$B$5*D6622+Inputs!$B$6*E6622</f>
        <v>-337912.701594651</v>
      </c>
      <c r="G6622" s="43" t="n">
        <f aca="false">F6622*SQRT(($B$6-2)/C6622)</f>
        <v>-297225.341395834</v>
      </c>
    </row>
    <row r="6623" customFormat="false" ht="15" hidden="false" customHeight="false" outlineLevel="0" collapsed="false">
      <c r="A6623" s="41" t="n">
        <v>-1.2785602331</v>
      </c>
      <c r="B6623" s="41" t="n">
        <v>-0.1957754656</v>
      </c>
      <c r="C6623" s="41" t="n">
        <v>3.4398485811</v>
      </c>
      <c r="D6623" s="42" t="n">
        <f aca="false">$B$5*A6623</f>
        <v>-3.2666933156519</v>
      </c>
      <c r="E6623" s="42" t="n">
        <f aca="false">$D$5*A6623+$F$5*B6623</f>
        <v>-3.38050054206702</v>
      </c>
      <c r="F6623" s="43" t="n">
        <f aca="false">Inputs!$B$5*D6623+Inputs!$B$6*E6623</f>
        <v>-157644.304461839</v>
      </c>
      <c r="G6623" s="43" t="n">
        <f aca="false">F6623*SQRT(($B$6-2)/C6623)</f>
        <v>-120205.300832356</v>
      </c>
    </row>
    <row r="6624" customFormat="false" ht="15" hidden="false" customHeight="false" outlineLevel="0" collapsed="false">
      <c r="A6624" s="41" t="n">
        <v>0.2061230408</v>
      </c>
      <c r="B6624" s="41" t="n">
        <v>0.3854653447</v>
      </c>
      <c r="C6624" s="41" t="n">
        <v>2.6094463925</v>
      </c>
      <c r="D6624" s="42" t="n">
        <f aca="false">$B$5*A6624</f>
        <v>0.526639842340959</v>
      </c>
      <c r="E6624" s="42" t="n">
        <f aca="false">$D$5*A6624+$F$5*B6624</f>
        <v>1.15608798630312</v>
      </c>
      <c r="F6624" s="43" t="n">
        <f aca="false">Inputs!$B$5*D6624+Inputs!$B$6*E6624</f>
        <v>-5140.41508105997</v>
      </c>
      <c r="G6624" s="43" t="n">
        <f aca="false">F6624*SQRT(($B$6-2)/C6624)</f>
        <v>-4500.27442034204</v>
      </c>
    </row>
    <row r="6625" customFormat="false" ht="15" hidden="false" customHeight="false" outlineLevel="0" collapsed="false">
      <c r="A6625" s="41" t="n">
        <v>0.8484010562</v>
      </c>
      <c r="B6625" s="41" t="n">
        <v>0.5808514263</v>
      </c>
      <c r="C6625" s="41" t="n">
        <v>9.884876199</v>
      </c>
      <c r="D6625" s="42" t="n">
        <f aca="false">$B$5*A6625</f>
        <v>2.16764606588839</v>
      </c>
      <c r="E6625" s="42" t="n">
        <f aca="false">$D$5*A6625+$F$5*B6625</f>
        <v>3.02182674443334</v>
      </c>
      <c r="F6625" s="43" t="n">
        <f aca="false">Inputs!$B$5*D6625+Inputs!$B$6*E6625</f>
        <v>65673.2693671717</v>
      </c>
      <c r="G6625" s="43" t="n">
        <f aca="false">F6625*SQRT(($B$6-2)/C6625)</f>
        <v>29540.5119539713</v>
      </c>
    </row>
    <row r="6626" customFormat="false" ht="15" hidden="false" customHeight="false" outlineLevel="0" collapsed="false">
      <c r="A6626" s="41" t="n">
        <v>0.5498925266</v>
      </c>
      <c r="B6626" s="41" t="n">
        <v>-0.7907517821</v>
      </c>
      <c r="C6626" s="41" t="n">
        <v>9.3555502457</v>
      </c>
      <c r="D6626" s="42" t="n">
        <f aca="false">$B$5*A6626</f>
        <v>1.40496332864645</v>
      </c>
      <c r="E6626" s="42" t="n">
        <f aca="false">$D$5*A6626+$F$5*B6626</f>
        <v>-0.0569086163182417</v>
      </c>
      <c r="F6626" s="43" t="n">
        <f aca="false">Inputs!$B$5*D6626+Inputs!$B$6*E6626</f>
        <v>143341.763680557</v>
      </c>
      <c r="G6626" s="43" t="n">
        <f aca="false">F6626*SQRT(($B$6-2)/C6626)</f>
        <v>66275.5092985352</v>
      </c>
    </row>
    <row r="6627" customFormat="false" ht="15" hidden="false" customHeight="false" outlineLevel="0" collapsed="false">
      <c r="A6627" s="41" t="n">
        <v>0.2942435573</v>
      </c>
      <c r="B6627" s="41" t="n">
        <v>-1.5055499701</v>
      </c>
      <c r="C6627" s="41" t="n">
        <v>1.8644252856</v>
      </c>
      <c r="D6627" s="42" t="n">
        <f aca="false">$B$5*A6627</f>
        <v>0.751785826683356</v>
      </c>
      <c r="E6627" s="42" t="n">
        <f aca="false">$D$5*A6627+$F$5*B6627</f>
        <v>-1.89952152738419</v>
      </c>
      <c r="F6627" s="43" t="n">
        <f aca="false">Inputs!$B$5*D6627+Inputs!$B$6*E6627</f>
        <v>170154.659037545</v>
      </c>
      <c r="G6627" s="43" t="n">
        <f aca="false">F6627*SQRT(($B$6-2)/C6627)</f>
        <v>176232.641503654</v>
      </c>
    </row>
    <row r="6628" customFormat="false" ht="15" hidden="false" customHeight="false" outlineLevel="0" collapsed="false">
      <c r="A6628" s="41" t="n">
        <v>1.5621376985</v>
      </c>
      <c r="B6628" s="41" t="n">
        <v>-1.4025648238</v>
      </c>
      <c r="C6628" s="41" t="n">
        <v>6.9469051167</v>
      </c>
      <c r="D6628" s="42" t="n">
        <f aca="false">$B$5*A6628</f>
        <v>3.99122751178096</v>
      </c>
      <c r="E6628" s="42" t="n">
        <f aca="false">$D$5*A6628+$F$5*B6628</f>
        <v>1.2953729521454</v>
      </c>
      <c r="F6628" s="43" t="n">
        <f aca="false">Inputs!$B$5*D6628+Inputs!$B$6*E6628</f>
        <v>334354.103570826</v>
      </c>
      <c r="G6628" s="43" t="n">
        <f aca="false">F6628*SQRT(($B$6-2)/C6628)</f>
        <v>179401.4595388</v>
      </c>
    </row>
    <row r="6629" customFormat="false" ht="15" hidden="false" customHeight="false" outlineLevel="0" collapsed="false">
      <c r="A6629" s="41" t="n">
        <v>-0.3464398388</v>
      </c>
      <c r="B6629" s="41" t="n">
        <v>-1.318874239</v>
      </c>
      <c r="C6629" s="41" t="n">
        <v>2.1183271645</v>
      </c>
      <c r="D6629" s="42" t="n">
        <f aca="false">$B$5*A6629</f>
        <v>-0.885146179573824</v>
      </c>
      <c r="E6629" s="42" t="n">
        <f aca="false">$D$5*A6629+$F$5*B6629</f>
        <v>-3.10174267016758</v>
      </c>
      <c r="F6629" s="43" t="n">
        <f aca="false">Inputs!$B$5*D6629+Inputs!$B$6*E6629</f>
        <v>66572.5155509967</v>
      </c>
      <c r="G6629" s="43" t="n">
        <f aca="false">F6629*SQRT(($B$6-2)/C6629)</f>
        <v>64686.4693972741</v>
      </c>
    </row>
    <row r="6630" customFormat="false" ht="15" hidden="false" customHeight="false" outlineLevel="0" collapsed="false">
      <c r="A6630" s="41" t="n">
        <v>-0.7301662859</v>
      </c>
      <c r="B6630" s="41" t="n">
        <v>0.0134284154</v>
      </c>
      <c r="C6630" s="41" t="n">
        <v>1.7704840848</v>
      </c>
      <c r="D6630" s="42" t="n">
        <f aca="false">$B$5*A6630</f>
        <v>-1.86555882446044</v>
      </c>
      <c r="E6630" s="42" t="n">
        <f aca="false">$D$5*A6630+$F$5*B6630</f>
        <v>-1.71430736228668</v>
      </c>
      <c r="F6630" s="43" t="n">
        <f aca="false">Inputs!$B$5*D6630+Inputs!$B$6*E6630</f>
        <v>-100840.51433171</v>
      </c>
      <c r="G6630" s="43" t="n">
        <f aca="false">F6630*SQRT(($B$6-2)/C6630)</f>
        <v>-107177.602118476</v>
      </c>
    </row>
    <row r="6631" customFormat="false" ht="15" hidden="false" customHeight="false" outlineLevel="0" collapsed="false">
      <c r="A6631" s="41" t="n">
        <v>-0.5287580985</v>
      </c>
      <c r="B6631" s="41" t="n">
        <v>1.1442462581</v>
      </c>
      <c r="C6631" s="41" t="n">
        <v>3.6782748547</v>
      </c>
      <c r="D6631" s="42" t="n">
        <f aca="false">$B$5*A6631</f>
        <v>-1.35096532900821</v>
      </c>
      <c r="E6631" s="42" t="n">
        <f aca="false">$D$5*A6631+$F$5*B6631</f>
        <v>0.717594435342496</v>
      </c>
      <c r="F6631" s="43" t="n">
        <f aca="false">Inputs!$B$5*D6631+Inputs!$B$6*E6631</f>
        <v>-170976.254667946</v>
      </c>
      <c r="G6631" s="43" t="n">
        <f aca="false">F6631*SQRT(($B$6-2)/C6631)</f>
        <v>-126074.921984338</v>
      </c>
    </row>
    <row r="6632" customFormat="false" ht="15" hidden="false" customHeight="false" outlineLevel="0" collapsed="false">
      <c r="A6632" s="41" t="n">
        <v>0.226901016</v>
      </c>
      <c r="B6632" s="41" t="n">
        <v>-0.4629097292</v>
      </c>
      <c r="C6632" s="41" t="n">
        <v>3.2980848193</v>
      </c>
      <c r="D6632" s="42" t="n">
        <f aca="false">$B$5*A6632</f>
        <v>0.579727112648163</v>
      </c>
      <c r="E6632" s="42" t="n">
        <f aca="false">$D$5*A6632+$F$5*B6632</f>
        <v>-0.259395867450035</v>
      </c>
      <c r="F6632" s="43" t="n">
        <f aca="false">Inputs!$B$5*D6632+Inputs!$B$6*E6632</f>
        <v>70942.504637318</v>
      </c>
      <c r="G6632" s="43" t="n">
        <f aca="false">F6632*SQRT(($B$6-2)/C6632)</f>
        <v>55244.6981283066</v>
      </c>
    </row>
    <row r="6633" customFormat="false" ht="15" hidden="false" customHeight="false" outlineLevel="0" collapsed="false">
      <c r="A6633" s="41" t="n">
        <v>-0.13358193</v>
      </c>
      <c r="B6633" s="41" t="n">
        <v>1.2197004571</v>
      </c>
      <c r="C6633" s="41" t="n">
        <v>1.5197993057</v>
      </c>
      <c r="D6633" s="42" t="n">
        <f aca="false">$B$5*A6633</f>
        <v>-0.341298897404977</v>
      </c>
      <c r="E6633" s="42" t="n">
        <f aca="false">$D$5*A6633+$F$5*B6633</f>
        <v>1.78824094614683</v>
      </c>
      <c r="F6633" s="43" t="n">
        <f aca="false">Inputs!$B$5*D6633+Inputs!$B$6*E6633</f>
        <v>-123541.937047839</v>
      </c>
      <c r="G6633" s="43" t="n">
        <f aca="false">F6633*SQRT(($B$6-2)/C6633)</f>
        <v>-141721.677229068</v>
      </c>
    </row>
    <row r="6634" customFormat="false" ht="15" hidden="false" customHeight="false" outlineLevel="0" collapsed="false">
      <c r="A6634" s="41" t="n">
        <v>0.9088708833</v>
      </c>
      <c r="B6634" s="41" t="n">
        <v>-1.138770894</v>
      </c>
      <c r="C6634" s="41" t="n">
        <v>0.7509230654</v>
      </c>
      <c r="D6634" s="42" t="n">
        <f aca="false">$B$5*A6634</f>
        <v>2.32214514608209</v>
      </c>
      <c r="E6634" s="42" t="n">
        <f aca="false">$D$5*A6634+$F$5*B6634</f>
        <v>0.196371872839372</v>
      </c>
      <c r="F6634" s="43" t="n">
        <f aca="false">Inputs!$B$5*D6634+Inputs!$B$6*E6634</f>
        <v>222395.92096624</v>
      </c>
      <c r="G6634" s="43" t="n">
        <f aca="false">F6634*SQRT(($B$6-2)/C6634)</f>
        <v>362947.737176811</v>
      </c>
    </row>
    <row r="6635" customFormat="false" ht="15" hidden="false" customHeight="false" outlineLevel="0" collapsed="false">
      <c r="A6635" s="41" t="n">
        <v>-0.6806517141</v>
      </c>
      <c r="B6635" s="41" t="n">
        <v>0.4747898187</v>
      </c>
      <c r="C6635" s="41" t="n">
        <v>3.4344408199</v>
      </c>
      <c r="D6635" s="42" t="n">
        <f aca="false">$B$5*A6635</f>
        <v>-1.73905018095739</v>
      </c>
      <c r="E6635" s="42" t="n">
        <f aca="false">$D$5*A6635+$F$5*B6635</f>
        <v>-0.79982989099357</v>
      </c>
      <c r="F6635" s="43" t="n">
        <f aca="false">Inputs!$B$5*D6635+Inputs!$B$6*E6635</f>
        <v>-133913.523546061</v>
      </c>
      <c r="G6635" s="43" t="n">
        <f aca="false">F6635*SQRT(($B$6-2)/C6635)</f>
        <v>-102190.710006494</v>
      </c>
    </row>
    <row r="6636" customFormat="false" ht="15" hidden="false" customHeight="false" outlineLevel="0" collapsed="false">
      <c r="A6636" s="41" t="n">
        <v>0.353366586</v>
      </c>
      <c r="B6636" s="41" t="n">
        <v>-1.0503815414</v>
      </c>
      <c r="C6636" s="41" t="n">
        <v>1.5203535539</v>
      </c>
      <c r="D6636" s="42" t="n">
        <f aca="false">$B$5*A6636</f>
        <v>0.902843866543633</v>
      </c>
      <c r="E6636" s="42" t="n">
        <f aca="false">$D$5*A6636+$F$5*B6636</f>
        <v>-0.97287357298945</v>
      </c>
      <c r="F6636" s="43" t="n">
        <f aca="false">Inputs!$B$5*D6636+Inputs!$B$6*E6636</f>
        <v>138928.065303836</v>
      </c>
      <c r="G6636" s="43" t="n">
        <f aca="false">F6636*SQRT(($B$6-2)/C6636)</f>
        <v>159342.889684322</v>
      </c>
    </row>
    <row r="6637" customFormat="false" ht="15" hidden="false" customHeight="false" outlineLevel="0" collapsed="false">
      <c r="A6637" s="41" t="n">
        <v>0.7491265893</v>
      </c>
      <c r="B6637" s="41" t="n">
        <v>-0.8908741402</v>
      </c>
      <c r="C6637" s="41" t="n">
        <v>2.7534837924</v>
      </c>
      <c r="D6637" s="42" t="n">
        <f aca="false">$B$5*A6637</f>
        <v>1.91400198323861</v>
      </c>
      <c r="E6637" s="42" t="n">
        <f aca="false">$D$5*A6637+$F$5*B6637</f>
        <v>0.244300616488391</v>
      </c>
      <c r="F6637" s="43" t="n">
        <f aca="false">Inputs!$B$5*D6637+Inputs!$B$6*E6637</f>
        <v>179185.167499441</v>
      </c>
      <c r="G6637" s="43" t="n">
        <f aca="false">F6637*SQRT(($B$6-2)/C6637)</f>
        <v>152712.923969213</v>
      </c>
    </row>
    <row r="6638" customFormat="false" ht="15" hidden="false" customHeight="false" outlineLevel="0" collapsed="false">
      <c r="A6638" s="41" t="n">
        <v>1.3038267739</v>
      </c>
      <c r="B6638" s="41" t="n">
        <v>0.5294491562</v>
      </c>
      <c r="C6638" s="41" t="n">
        <v>7.4197124754</v>
      </c>
      <c r="D6638" s="42" t="n">
        <f aca="false">$B$5*A6638</f>
        <v>3.3312487724886</v>
      </c>
      <c r="E6638" s="42" t="n">
        <f aca="false">$D$5*A6638+$F$5*B6638</f>
        <v>4.01679365683738</v>
      </c>
      <c r="F6638" s="43" t="n">
        <f aca="false">Inputs!$B$5*D6638+Inputs!$B$6*E6638</f>
        <v>132285.194406991</v>
      </c>
      <c r="G6638" s="43" t="n">
        <f aca="false">F6638*SQRT(($B$6-2)/C6638)</f>
        <v>68680.3816299891</v>
      </c>
    </row>
    <row r="6639" customFormat="false" ht="15" hidden="false" customHeight="false" outlineLevel="0" collapsed="false">
      <c r="A6639" s="41" t="n">
        <v>-1.1319244506</v>
      </c>
      <c r="B6639" s="41" t="n">
        <v>-0.5290767015</v>
      </c>
      <c r="C6639" s="41" t="n">
        <v>2.9080970779</v>
      </c>
      <c r="D6639" s="42" t="n">
        <f aca="false">$B$5*A6639</f>
        <v>-2.89204211179996</v>
      </c>
      <c r="E6639" s="42" t="n">
        <f aca="false">$D$5*A6639+$F$5*B6639</f>
        <v>-3.60709384749405</v>
      </c>
      <c r="F6639" s="43" t="n">
        <f aca="false">Inputs!$B$5*D6639+Inputs!$B$6*E6639</f>
        <v>-108849.518805294</v>
      </c>
      <c r="G6639" s="43" t="n">
        <f aca="false">F6639*SQRT(($B$6-2)/C6639)</f>
        <v>-90268.6736587676</v>
      </c>
    </row>
    <row r="6640" customFormat="false" ht="15" hidden="false" customHeight="false" outlineLevel="0" collapsed="false">
      <c r="A6640" s="41" t="n">
        <v>-0.5464606145</v>
      </c>
      <c r="B6640" s="41" t="n">
        <v>0.1598767213</v>
      </c>
      <c r="C6640" s="41" t="n">
        <v>0.7100062955</v>
      </c>
      <c r="D6640" s="42" t="n">
        <f aca="false">$B$5*A6640</f>
        <v>-1.39619486860308</v>
      </c>
      <c r="E6640" s="42" t="n">
        <f aca="false">$D$5*A6640+$F$5*B6640</f>
        <v>-1.02428479794207</v>
      </c>
      <c r="F6640" s="43" t="n">
        <f aca="false">Inputs!$B$5*D6640+Inputs!$B$6*E6640</f>
        <v>-88405.2469632046</v>
      </c>
      <c r="G6640" s="43" t="n">
        <f aca="false">F6640*SQRT(($B$6-2)/C6640)</f>
        <v>-148375.412640653</v>
      </c>
    </row>
    <row r="6641" customFormat="false" ht="15" hidden="false" customHeight="false" outlineLevel="0" collapsed="false">
      <c r="A6641" s="41" t="n">
        <v>-0.203976898</v>
      </c>
      <c r="B6641" s="41" t="n">
        <v>-1.1454889134</v>
      </c>
      <c r="C6641" s="41" t="n">
        <v>6.8483916491</v>
      </c>
      <c r="D6641" s="42" t="n">
        <f aca="false">$B$5*A6641</f>
        <v>-0.521156494620848</v>
      </c>
      <c r="E6641" s="42" t="n">
        <f aca="false">$D$5*A6641+$F$5*B6641</f>
        <v>-2.46334745862006</v>
      </c>
      <c r="F6641" s="43" t="n">
        <f aca="false">Inputs!$B$5*D6641+Inputs!$B$6*E6641</f>
        <v>71051.7234689181</v>
      </c>
      <c r="G6641" s="43" t="n">
        <f aca="false">F6641*SQRT(($B$6-2)/C6641)</f>
        <v>38396.8255105292</v>
      </c>
    </row>
    <row r="6642" customFormat="false" ht="15" hidden="false" customHeight="false" outlineLevel="0" collapsed="false">
      <c r="A6642" s="41" t="n">
        <v>-1.3942591462</v>
      </c>
      <c r="B6642" s="41" t="n">
        <v>0.5490233344</v>
      </c>
      <c r="C6642" s="41" t="n">
        <v>4.6748405718</v>
      </c>
      <c r="D6642" s="42" t="n">
        <f aca="false">$B$5*A6642</f>
        <v>-3.5623014976267</v>
      </c>
      <c r="E6642" s="42" t="n">
        <f aca="false">$D$5*A6642+$F$5*B6642</f>
        <v>-2.36973914266089</v>
      </c>
      <c r="F6642" s="43" t="n">
        <f aca="false">Inputs!$B$5*D6642+Inputs!$B$6*E6642</f>
        <v>-237743.192629625</v>
      </c>
      <c r="G6642" s="43" t="n">
        <f aca="false">F6642*SQRT(($B$6-2)/C6642)</f>
        <v>-155503.327310836</v>
      </c>
    </row>
    <row r="6643" customFormat="false" ht="15" hidden="false" customHeight="false" outlineLevel="0" collapsed="false">
      <c r="A6643" s="41" t="n">
        <v>0.2862368646</v>
      </c>
      <c r="B6643" s="41" t="n">
        <v>0.1055375572</v>
      </c>
      <c r="C6643" s="41" t="n">
        <v>6.0961163533</v>
      </c>
      <c r="D6643" s="42" t="n">
        <f aca="false">$B$5*A6643</f>
        <v>0.73132890267896</v>
      </c>
      <c r="E6643" s="42" t="n">
        <f aca="false">$D$5*A6643+$F$5*B6643</f>
        <v>0.863362138761569</v>
      </c>
      <c r="F6643" s="43" t="n">
        <f aca="false">Inputs!$B$5*D6643+Inputs!$B$6*E6643</f>
        <v>29964.7833298176</v>
      </c>
      <c r="G6643" s="43" t="n">
        <f aca="false">F6643*SQRT(($B$6-2)/C6643)</f>
        <v>17163.2494989602</v>
      </c>
    </row>
    <row r="6644" customFormat="false" ht="15" hidden="false" customHeight="false" outlineLevel="0" collapsed="false">
      <c r="A6644" s="41" t="n">
        <v>0.270731859</v>
      </c>
      <c r="B6644" s="41" t="n">
        <v>-0.6189191475</v>
      </c>
      <c r="C6644" s="41" t="n">
        <v>3.2503790327</v>
      </c>
      <c r="D6644" s="42" t="n">
        <f aca="false">$B$5*A6644</f>
        <v>0.691713953894061</v>
      </c>
      <c r="E6644" s="42" t="n">
        <f aca="false">$D$5*A6644+$F$5*B6644</f>
        <v>-0.42448490968381</v>
      </c>
      <c r="F6644" s="43" t="n">
        <f aca="false">Inputs!$B$5*D6644+Inputs!$B$6*E6644</f>
        <v>90395.6408735966</v>
      </c>
      <c r="G6644" s="43" t="n">
        <f aca="false">F6644*SQRT(($B$6-2)/C6644)</f>
        <v>70908.0401655159</v>
      </c>
    </row>
    <row r="6645" customFormat="false" ht="15" hidden="false" customHeight="false" outlineLevel="0" collapsed="false">
      <c r="A6645" s="41" t="n">
        <v>0.1839923578</v>
      </c>
      <c r="B6645" s="41" t="n">
        <v>2.538505565</v>
      </c>
      <c r="C6645" s="41" t="n">
        <v>3.2344448013</v>
      </c>
      <c r="D6645" s="42" t="n">
        <f aca="false">$B$5*A6645</f>
        <v>0.470096433313114</v>
      </c>
      <c r="E6645" s="42" t="n">
        <f aca="false">$D$5*A6645+$F$5*B6645</f>
        <v>4.82117613091015</v>
      </c>
      <c r="F6645" s="43" t="n">
        <f aca="false">Inputs!$B$5*D6645+Inputs!$B$6*E6645</f>
        <v>-194049.163214196</v>
      </c>
      <c r="G6645" s="43" t="n">
        <f aca="false">F6645*SQRT(($B$6-2)/C6645)</f>
        <v>-152590.290621499</v>
      </c>
    </row>
    <row r="6646" customFormat="false" ht="15" hidden="false" customHeight="false" outlineLevel="0" collapsed="false">
      <c r="A6646" s="41" t="n">
        <v>1.1745671207</v>
      </c>
      <c r="B6646" s="41" t="n">
        <v>-0.288408451</v>
      </c>
      <c r="C6646" s="41" t="n">
        <v>12.7765959372</v>
      </c>
      <c r="D6646" s="42" t="n">
        <f aca="false">$B$5*A6646</f>
        <v>3.00099319738118</v>
      </c>
      <c r="E6646" s="42" t="n">
        <f aca="false">$D$5*A6646+$F$5*B6646</f>
        <v>2.29697795291248</v>
      </c>
      <c r="F6646" s="43" t="n">
        <f aca="false">Inputs!$B$5*D6646+Inputs!$B$6*E6646</f>
        <v>185250.422092494</v>
      </c>
      <c r="G6646" s="43" t="n">
        <f aca="false">F6646*SQRT(($B$6-2)/C6646)</f>
        <v>73293.6962236098</v>
      </c>
    </row>
    <row r="6647" customFormat="false" ht="15" hidden="false" customHeight="false" outlineLevel="0" collapsed="false">
      <c r="A6647" s="41" t="n">
        <v>-0.5233717471</v>
      </c>
      <c r="B6647" s="41" t="n">
        <v>-2.8604393975</v>
      </c>
      <c r="C6647" s="41" t="n">
        <v>4.7012531073</v>
      </c>
      <c r="D6647" s="42" t="n">
        <f aca="false">$B$5*A6647</f>
        <v>-1.33720331947702</v>
      </c>
      <c r="E6647" s="42" t="n">
        <f aca="false">$D$5*A6647+$F$5*B6647</f>
        <v>-6.18465662134649</v>
      </c>
      <c r="F6647" s="43" t="n">
        <f aca="false">Inputs!$B$5*D6647+Inputs!$B$6*E6647</f>
        <v>175512.499119623</v>
      </c>
      <c r="G6647" s="43" t="n">
        <f aca="false">F6647*SQRT(($B$6-2)/C6647)</f>
        <v>114476.470587864</v>
      </c>
    </row>
    <row r="6648" customFormat="false" ht="15" hidden="false" customHeight="false" outlineLevel="0" collapsed="false">
      <c r="A6648" s="41" t="n">
        <v>1.068694153</v>
      </c>
      <c r="B6648" s="41" t="n">
        <v>0.7866053538</v>
      </c>
      <c r="C6648" s="41" t="n">
        <v>6.7707006234</v>
      </c>
      <c r="D6648" s="42" t="n">
        <f aca="false">$B$5*A6648</f>
        <v>2.7304900901046</v>
      </c>
      <c r="E6648" s="42" t="n">
        <f aca="false">$D$5*A6648+$F$5*B6648</f>
        <v>3.90131794810935</v>
      </c>
      <c r="F6648" s="43" t="n">
        <f aca="false">Inputs!$B$5*D6648+Inputs!$B$6*E6648</f>
        <v>77983.1116049923</v>
      </c>
      <c r="G6648" s="43" t="n">
        <f aca="false">F6648*SQRT(($B$6-2)/C6648)</f>
        <v>42383.6888014979</v>
      </c>
    </row>
    <row r="6649" customFormat="false" ht="15" hidden="false" customHeight="false" outlineLevel="0" collapsed="false">
      <c r="A6649" s="41" t="n">
        <v>-0.5438279693</v>
      </c>
      <c r="B6649" s="41" t="n">
        <v>-1.4317076829</v>
      </c>
      <c r="C6649" s="41" t="n">
        <v>19.8336498079</v>
      </c>
      <c r="D6649" s="42" t="n">
        <f aca="false">$B$5*A6649</f>
        <v>-1.3894685179356</v>
      </c>
      <c r="E6649" s="42" t="n">
        <f aca="false">$D$5*A6649+$F$5*B6649</f>
        <v>-3.76627957434474</v>
      </c>
      <c r="F6649" s="43" t="n">
        <f aca="false">Inputs!$B$5*D6649+Inputs!$B$6*E6649</f>
        <v>49367.1269236764</v>
      </c>
      <c r="G6649" s="43" t="n">
        <f aca="false">F6649*SQRT(($B$6-2)/C6649)</f>
        <v>15676.5874771147</v>
      </c>
    </row>
    <row r="6650" customFormat="false" ht="15" hidden="false" customHeight="false" outlineLevel="0" collapsed="false">
      <c r="A6650" s="41" t="n">
        <v>-1.1552674432</v>
      </c>
      <c r="B6650" s="41" t="n">
        <v>0.4443978625</v>
      </c>
      <c r="C6650" s="41" t="n">
        <v>12.5205690744</v>
      </c>
      <c r="D6650" s="42" t="n">
        <f aca="false">$B$5*A6650</f>
        <v>-2.95168294523089</v>
      </c>
      <c r="E6650" s="42" t="n">
        <f aca="false">$D$5*A6650+$F$5*B6650</f>
        <v>-1.98169883945808</v>
      </c>
      <c r="F6650" s="43" t="n">
        <f aca="false">Inputs!$B$5*D6650+Inputs!$B$6*E6650</f>
        <v>-196083.352550185</v>
      </c>
      <c r="G6650" s="43" t="n">
        <f aca="false">F6650*SQRT(($B$6-2)/C6650)</f>
        <v>-78368.8885038164</v>
      </c>
    </row>
    <row r="6651" customFormat="false" ht="15" hidden="false" customHeight="false" outlineLevel="0" collapsed="false">
      <c r="A6651" s="41" t="n">
        <v>-0.0893407337</v>
      </c>
      <c r="B6651" s="41" t="n">
        <v>0.6915920176</v>
      </c>
      <c r="C6651" s="41" t="n">
        <v>1.1942388687</v>
      </c>
      <c r="D6651" s="42" t="n">
        <f aca="false">$B$5*A6651</f>
        <v>-0.228263612489816</v>
      </c>
      <c r="E6651" s="42" t="n">
        <f aca="false">$D$5*A6651+$F$5*B6651</f>
        <v>0.981608490942351</v>
      </c>
      <c r="F6651" s="43" t="n">
        <f aca="false">Inputs!$B$5*D6651+Inputs!$B$6*E6651</f>
        <v>-71906.7857960991</v>
      </c>
      <c r="G6651" s="43" t="n">
        <f aca="false">F6651*SQRT(($B$6-2)/C6651)</f>
        <v>-93054.9056754999</v>
      </c>
    </row>
    <row r="6652" customFormat="false" ht="15" hidden="false" customHeight="false" outlineLevel="0" collapsed="false">
      <c r="A6652" s="41" t="n">
        <v>0.0864431384</v>
      </c>
      <c r="B6652" s="41" t="n">
        <v>0.9667588321</v>
      </c>
      <c r="C6652" s="41" t="n">
        <v>1.4649027866</v>
      </c>
      <c r="D6652" s="42" t="n">
        <f aca="false">$B$5*A6652</f>
        <v>0.220860320135709</v>
      </c>
      <c r="E6652" s="42" t="n">
        <f aca="false">$D$5*A6652+$F$5*B6652</f>
        <v>1.87504439635809</v>
      </c>
      <c r="F6652" s="43" t="n">
        <f aca="false">Inputs!$B$5*D6652+Inputs!$B$6*E6652</f>
        <v>-71666.1878043335</v>
      </c>
      <c r="G6652" s="43" t="n">
        <f aca="false">F6652*SQRT(($B$6-2)/C6652)</f>
        <v>-83738.4462879983</v>
      </c>
    </row>
    <row r="6653" customFormat="false" ht="15" hidden="false" customHeight="false" outlineLevel="0" collapsed="false">
      <c r="A6653" s="41" t="n">
        <v>0.3695751404</v>
      </c>
      <c r="B6653" s="41" t="n">
        <v>0.8287953802</v>
      </c>
      <c r="C6653" s="41" t="n">
        <v>0.981244128</v>
      </c>
      <c r="D6653" s="42" t="n">
        <f aca="false">$B$5*A6653</f>
        <v>0.944256367061095</v>
      </c>
      <c r="E6653" s="42" t="n">
        <f aca="false">$D$5*A6653+$F$5*B6653</f>
        <v>2.31055424876905</v>
      </c>
      <c r="F6653" s="43" t="n">
        <f aca="false">Inputs!$B$5*D6653+Inputs!$B$6*E6653</f>
        <v>-21102.075732343</v>
      </c>
      <c r="G6653" s="43" t="n">
        <f aca="false">F6653*SQRT(($B$6-2)/C6653)</f>
        <v>-30126.7053373539</v>
      </c>
    </row>
    <row r="6654" customFormat="false" ht="15" hidden="false" customHeight="false" outlineLevel="0" collapsed="false">
      <c r="A6654" s="41" t="n">
        <v>-2.0896834109</v>
      </c>
      <c r="B6654" s="41" t="n">
        <v>-1.2343455705</v>
      </c>
      <c r="C6654" s="41" t="n">
        <v>3.1991124809</v>
      </c>
      <c r="D6654" s="42" t="n">
        <f aca="false">$B$5*A6654</f>
        <v>-5.33909522093027</v>
      </c>
      <c r="E6654" s="42" t="n">
        <f aca="false">$D$5*A6654+$F$5*B6654</f>
        <v>-7.10398444584225</v>
      </c>
      <c r="F6654" s="43" t="n">
        <f aca="false">Inputs!$B$5*D6654+Inputs!$B$6*E6654</f>
        <v>-178710.299800914</v>
      </c>
      <c r="G6654" s="43" t="n">
        <f aca="false">F6654*SQRT(($B$6-2)/C6654)</f>
        <v>-141302.493637903</v>
      </c>
    </row>
    <row r="6655" customFormat="false" ht="15" hidden="false" customHeight="false" outlineLevel="0" collapsed="false">
      <c r="A6655" s="41" t="n">
        <v>-0.3643516699</v>
      </c>
      <c r="B6655" s="41" t="n">
        <v>1.0795687849</v>
      </c>
      <c r="C6655" s="41" t="n">
        <v>14.4243987761</v>
      </c>
      <c r="D6655" s="42" t="n">
        <f aca="false">$B$5*A6655</f>
        <v>-0.930910514652185</v>
      </c>
      <c r="E6655" s="42" t="n">
        <f aca="false">$D$5*A6655+$F$5*B6655</f>
        <v>0.997132509082356</v>
      </c>
      <c r="F6655" s="43" t="n">
        <f aca="false">Inputs!$B$5*D6655+Inputs!$B$6*E6655</f>
        <v>-142947.676919336</v>
      </c>
      <c r="G6655" s="43" t="n">
        <f aca="false">F6655*SQRT(($B$6-2)/C6655)</f>
        <v>-53228.3788846605</v>
      </c>
    </row>
    <row r="6656" customFormat="false" ht="15" hidden="false" customHeight="false" outlineLevel="0" collapsed="false">
      <c r="A6656" s="41" t="n">
        <v>1.8805297261</v>
      </c>
      <c r="B6656" s="41" t="n">
        <v>-0.1642357824</v>
      </c>
      <c r="C6656" s="41" t="n">
        <v>0.0806875291</v>
      </c>
      <c r="D6656" s="42" t="n">
        <f aca="false">$B$5*A6656</f>
        <v>4.80471214972873</v>
      </c>
      <c r="E6656" s="42" t="n">
        <f aca="false">$D$5*A6656+$F$5*B6656</f>
        <v>4.19129242696678</v>
      </c>
      <c r="F6656" s="43" t="n">
        <f aca="false">Inputs!$B$5*D6656+Inputs!$B$6*E6656</f>
        <v>270906.593624534</v>
      </c>
      <c r="G6656" s="43" t="n">
        <f aca="false">F6656*SQRT(($B$6-2)/C6656)</f>
        <v>1348749.71280272</v>
      </c>
    </row>
    <row r="6657" customFormat="false" ht="15" hidden="false" customHeight="false" outlineLevel="0" collapsed="false">
      <c r="A6657" s="41" t="n">
        <v>-0.6115800639</v>
      </c>
      <c r="B6657" s="41" t="n">
        <v>-1.9549685443</v>
      </c>
      <c r="C6657" s="41" t="n">
        <v>2.1047693827</v>
      </c>
      <c r="D6657" s="42" t="n">
        <f aca="false">$B$5*A6657</f>
        <v>-1.56257363165763</v>
      </c>
      <c r="E6657" s="42" t="n">
        <f aca="false">$D$5*A6657+$F$5*B6657</f>
        <v>-4.83103937272314</v>
      </c>
      <c r="F6657" s="43" t="n">
        <f aca="false">Inputs!$B$5*D6657+Inputs!$B$6*E6657</f>
        <v>85294.6054703937</v>
      </c>
      <c r="G6657" s="43" t="n">
        <f aca="false">F6657*SQRT(($B$6-2)/C6657)</f>
        <v>83144.6489026861</v>
      </c>
    </row>
    <row r="6658" customFormat="false" ht="15" hidden="false" customHeight="false" outlineLevel="0" collapsed="false">
      <c r="A6658" s="41" t="n">
        <v>0.8635637641</v>
      </c>
      <c r="B6658" s="41" t="n">
        <v>-0.5501905752</v>
      </c>
      <c r="C6658" s="41" t="n">
        <v>3.2448312819</v>
      </c>
      <c r="D6658" s="42" t="n">
        <f aca="false">$B$5*A6658</f>
        <v>2.20638645156738</v>
      </c>
      <c r="E6658" s="42" t="n">
        <f aca="false">$D$5*A6658+$F$5*B6658</f>
        <v>1.1048873471615</v>
      </c>
      <c r="F6658" s="43" t="n">
        <f aca="false">Inputs!$B$5*D6658+Inputs!$B$6*E6658</f>
        <v>165394.277798663</v>
      </c>
      <c r="G6658" s="43" t="n">
        <f aca="false">F6658*SQRT(($B$6-2)/C6658)</f>
        <v>129849.241710296</v>
      </c>
    </row>
    <row r="6659" customFormat="false" ht="15" hidden="false" customHeight="false" outlineLevel="0" collapsed="false">
      <c r="A6659" s="41" t="n">
        <v>2.9583346694</v>
      </c>
      <c r="B6659" s="41" t="n">
        <v>-0.73940392</v>
      </c>
      <c r="C6659" s="41" t="n">
        <v>1.3422909637</v>
      </c>
      <c r="D6659" s="42" t="n">
        <f aca="false">$B$5*A6659</f>
        <v>7.55848010895738</v>
      </c>
      <c r="E6659" s="42" t="n">
        <f aca="false">$D$5*A6659+$F$5*B6659</f>
        <v>5.76285561046753</v>
      </c>
      <c r="F6659" s="43" t="n">
        <f aca="false">Inputs!$B$5*D6659+Inputs!$B$6*E6659</f>
        <v>467705.230372362</v>
      </c>
      <c r="G6659" s="43" t="n">
        <f aca="false">F6659*SQRT(($B$6-2)/C6659)</f>
        <v>570905.058703945</v>
      </c>
    </row>
    <row r="6660" customFormat="false" ht="15" hidden="false" customHeight="false" outlineLevel="0" collapsed="false">
      <c r="A6660" s="41" t="n">
        <v>2.1052750969</v>
      </c>
      <c r="B6660" s="41" t="n">
        <v>0.7483673836</v>
      </c>
      <c r="C6660" s="41" t="n">
        <v>2.6719824489</v>
      </c>
      <c r="D6660" s="42" t="n">
        <f aca="false">$B$5*A6660</f>
        <v>5.37893163623348</v>
      </c>
      <c r="E6660" s="42" t="n">
        <f aca="false">$D$5*A6660+$F$5*B6660</f>
        <v>6.30192614067824</v>
      </c>
      <c r="F6660" s="43" t="n">
        <f aca="false">Inputs!$B$5*D6660+Inputs!$B$6*E6660</f>
        <v>222796.856589436</v>
      </c>
      <c r="G6660" s="43" t="n">
        <f aca="false">F6660*SQRT(($B$6-2)/C6660)</f>
        <v>192755.711953599</v>
      </c>
    </row>
    <row r="6661" customFormat="false" ht="15" hidden="false" customHeight="false" outlineLevel="0" collapsed="false">
      <c r="A6661" s="41" t="n">
        <v>-1.0282643993</v>
      </c>
      <c r="B6661" s="41" t="n">
        <v>0.2321437886</v>
      </c>
      <c r="C6661" s="41" t="n">
        <v>2.8186230158</v>
      </c>
      <c r="D6661" s="42" t="n">
        <f aca="false">$B$5*A6661</f>
        <v>-2.627192957325</v>
      </c>
      <c r="E6661" s="42" t="n">
        <f aca="false">$D$5*A6661+$F$5*B6661</f>
        <v>-2.04599246681322</v>
      </c>
      <c r="F6661" s="43" t="n">
        <f aca="false">Inputs!$B$5*D6661+Inputs!$B$6*E6661</f>
        <v>-160419.672391839</v>
      </c>
      <c r="G6661" s="43" t="n">
        <f aca="false">F6661*SQRT(($B$6-2)/C6661)</f>
        <v>-135130.730955673</v>
      </c>
    </row>
    <row r="6662" customFormat="false" ht="15" hidden="false" customHeight="false" outlineLevel="0" collapsed="false">
      <c r="A6662" s="41" t="n">
        <v>0.7713805266</v>
      </c>
      <c r="B6662" s="41" t="n">
        <v>-0.2252521925</v>
      </c>
      <c r="C6662" s="41" t="n">
        <v>0.8888528063</v>
      </c>
      <c r="D6662" s="42" t="n">
        <f aca="false">$B$5*A6662</f>
        <v>1.97086030429603</v>
      </c>
      <c r="E6662" s="42" t="n">
        <f aca="false">$D$5*A6662+$F$5*B6662</f>
        <v>1.44661475604674</v>
      </c>
      <c r="F6662" s="43" t="n">
        <f aca="false">Inputs!$B$5*D6662+Inputs!$B$6*E6662</f>
        <v>124755.292627266</v>
      </c>
      <c r="G6662" s="43" t="n">
        <f aca="false">F6662*SQRT(($B$6-2)/C6662)</f>
        <v>187136.737192043</v>
      </c>
    </row>
    <row r="6663" customFormat="false" ht="15" hidden="false" customHeight="false" outlineLevel="0" collapsed="false">
      <c r="A6663" s="41" t="n">
        <v>0.8379827106</v>
      </c>
      <c r="B6663" s="41" t="n">
        <v>0.8159571593</v>
      </c>
      <c r="C6663" s="41" t="n">
        <v>5.9653661233</v>
      </c>
      <c r="D6663" s="42" t="n">
        <f aca="false">$B$5*A6663</f>
        <v>2.14102742168955</v>
      </c>
      <c r="E6663" s="42" t="n">
        <f aca="false">$D$5*A6663+$F$5*B6663</f>
        <v>3.40300287359983</v>
      </c>
      <c r="F6663" s="43" t="n">
        <f aca="false">Inputs!$B$5*D6663+Inputs!$B$6*E6663</f>
        <v>43952.5984889633</v>
      </c>
      <c r="G6663" s="43" t="n">
        <f aca="false">F6663*SQRT(($B$6-2)/C6663)</f>
        <v>25449.6024051688</v>
      </c>
    </row>
    <row r="6664" customFormat="false" ht="15" hidden="false" customHeight="false" outlineLevel="0" collapsed="false">
      <c r="A6664" s="41" t="n">
        <v>0.5963385006</v>
      </c>
      <c r="B6664" s="41" t="n">
        <v>-0.016473368</v>
      </c>
      <c r="C6664" s="41" t="n">
        <v>2.6981036188</v>
      </c>
      <c r="D6664" s="42" t="n">
        <f aca="false">$B$5*A6664</f>
        <v>1.52363177216347</v>
      </c>
      <c r="E6664" s="42" t="n">
        <f aca="false">$D$5*A6664+$F$5*B6664</f>
        <v>1.39059453927448</v>
      </c>
      <c r="F6664" s="43" t="n">
        <f aca="false">Inputs!$B$5*D6664+Inputs!$B$6*E6664</f>
        <v>82833.4502526236</v>
      </c>
      <c r="G6664" s="43" t="n">
        <f aca="false">F6664*SQRT(($B$6-2)/C6664)</f>
        <v>71316.7324947082</v>
      </c>
    </row>
    <row r="6665" customFormat="false" ht="15" hidden="false" customHeight="false" outlineLevel="0" collapsed="false">
      <c r="A6665" s="41" t="n">
        <v>-1.1749400893</v>
      </c>
      <c r="B6665" s="41" t="n">
        <v>-0.0767853755</v>
      </c>
      <c r="C6665" s="41" t="n">
        <v>1.2427336403</v>
      </c>
      <c r="D6665" s="42" t="n">
        <f aca="false">$B$5*A6665</f>
        <v>-3.00194612396299</v>
      </c>
      <c r="E6665" s="42" t="n">
        <f aca="false">$D$5*A6665+$F$5*B6665</f>
        <v>-2.92846184316351</v>
      </c>
      <c r="F6665" s="43" t="n">
        <f aca="false">Inputs!$B$5*D6665+Inputs!$B$6*E6665</f>
        <v>-153771.520238123</v>
      </c>
      <c r="G6665" s="43" t="n">
        <f aca="false">F6665*SQRT(($B$6-2)/C6665)</f>
        <v>-195075.11807901</v>
      </c>
    </row>
    <row r="6666" customFormat="false" ht="15" hidden="false" customHeight="false" outlineLevel="0" collapsed="false">
      <c r="A6666" s="41" t="n">
        <v>0.1760646637</v>
      </c>
      <c r="B6666" s="41" t="n">
        <v>-1.876050871</v>
      </c>
      <c r="C6666" s="41" t="n">
        <v>3.2849062569</v>
      </c>
      <c r="D6666" s="42" t="n">
        <f aca="false">$B$5*A6666</f>
        <v>0.44984134899674</v>
      </c>
      <c r="E6666" s="42" t="n">
        <f aca="false">$D$5*A6666+$F$5*B6666</f>
        <v>-2.82049892302413</v>
      </c>
      <c r="F6666" s="43" t="n">
        <f aca="false">Inputs!$B$5*D6666+Inputs!$B$6*E6666</f>
        <v>186009.081050881</v>
      </c>
      <c r="G6666" s="43" t="n">
        <f aca="false">F6666*SQRT(($B$6-2)/C6666)</f>
        <v>145140.179160499</v>
      </c>
    </row>
    <row r="6667" customFormat="false" ht="15" hidden="false" customHeight="false" outlineLevel="0" collapsed="false">
      <c r="A6667" s="41" t="n">
        <v>0.169235316</v>
      </c>
      <c r="B6667" s="41" t="n">
        <v>-0.0968012648</v>
      </c>
      <c r="C6667" s="41" t="n">
        <v>5.819496432</v>
      </c>
      <c r="D6667" s="42" t="n">
        <f aca="false">$B$5*A6667</f>
        <v>0.432392515610329</v>
      </c>
      <c r="E6667" s="42" t="n">
        <f aca="false">$D$5*A6667+$F$5*B6667</f>
        <v>0.235559259561312</v>
      </c>
      <c r="F6667" s="43" t="n">
        <f aca="false">Inputs!$B$5*D6667+Inputs!$B$6*E6667</f>
        <v>31461.2885829673</v>
      </c>
      <c r="G6667" s="43" t="n">
        <f aca="false">F6667*SQRT(($B$6-2)/C6667)</f>
        <v>18443.7319182286</v>
      </c>
    </row>
    <row r="6668" customFormat="false" ht="15" hidden="false" customHeight="false" outlineLevel="0" collapsed="false">
      <c r="A6668" s="41" t="n">
        <v>-1.2966260708</v>
      </c>
      <c r="B6668" s="41" t="n">
        <v>-0.3330063907</v>
      </c>
      <c r="C6668" s="41" t="n">
        <v>3.0601523391</v>
      </c>
      <c r="D6668" s="42" t="n">
        <f aca="false">$B$5*A6668</f>
        <v>-3.31285113421095</v>
      </c>
      <c r="E6668" s="42" t="n">
        <f aca="false">$D$5*A6668+$F$5*B6668</f>
        <v>-3.66045251484155</v>
      </c>
      <c r="F6668" s="43" t="n">
        <f aca="false">Inputs!$B$5*D6668+Inputs!$B$6*E6668</f>
        <v>-148262.487679017</v>
      </c>
      <c r="G6668" s="43" t="n">
        <f aca="false">F6668*SQRT(($B$6-2)/C6668)</f>
        <v>-119860.133539754</v>
      </c>
    </row>
    <row r="6669" customFormat="false" ht="15" hidden="false" customHeight="false" outlineLevel="0" collapsed="false">
      <c r="A6669" s="41" t="n">
        <v>-0.3118463468</v>
      </c>
      <c r="B6669" s="41" t="n">
        <v>1.9300945335</v>
      </c>
      <c r="C6669" s="41" t="n">
        <v>1.3580708144</v>
      </c>
      <c r="D6669" s="42" t="n">
        <f aca="false">$B$5*A6669</f>
        <v>-0.796760567260932</v>
      </c>
      <c r="E6669" s="42" t="n">
        <f aca="false">$D$5*A6669+$F$5*B6669</f>
        <v>2.59071407250849</v>
      </c>
      <c r="F6669" s="43" t="n">
        <f aca="false">Inputs!$B$5*D6669+Inputs!$B$6*E6669</f>
        <v>-209211.760351518</v>
      </c>
      <c r="G6669" s="43" t="n">
        <f aca="false">F6669*SQRT(($B$6-2)/C6669)</f>
        <v>-253886.660716706</v>
      </c>
    </row>
    <row r="6670" customFormat="false" ht="15" hidden="false" customHeight="false" outlineLevel="0" collapsed="false">
      <c r="A6670" s="41" t="n">
        <v>0.2201183462</v>
      </c>
      <c r="B6670" s="41" t="n">
        <v>1.0360452513</v>
      </c>
      <c r="C6670" s="41" t="n">
        <v>3.7686554855</v>
      </c>
      <c r="D6670" s="42" t="n">
        <f aca="false">$B$5*A6670</f>
        <v>0.562397540271106</v>
      </c>
      <c r="E6670" s="42" t="n">
        <f aca="false">$D$5*A6670+$F$5*B6670</f>
        <v>2.31277622638614</v>
      </c>
      <c r="F6670" s="43" t="n">
        <f aca="false">Inputs!$B$5*D6670+Inputs!$B$6*E6670</f>
        <v>-59399.0572921967</v>
      </c>
      <c r="G6670" s="43" t="n">
        <f aca="false">F6670*SQRT(($B$6-2)/C6670)</f>
        <v>-43271.4383373895</v>
      </c>
    </row>
    <row r="6671" customFormat="false" ht="15" hidden="false" customHeight="false" outlineLevel="0" collapsed="false">
      <c r="A6671" s="41" t="n">
        <v>-0.1178153045</v>
      </c>
      <c r="B6671" s="41" t="n">
        <v>-1.8739165168</v>
      </c>
      <c r="C6671" s="41" t="n">
        <v>11.9408712653</v>
      </c>
      <c r="D6671" s="42" t="n">
        <f aca="false">$B$5*A6671</f>
        <v>-0.301015515521311</v>
      </c>
      <c r="E6671" s="42" t="n">
        <f aca="false">$D$5*A6671+$F$5*B6671</f>
        <v>-3.51612663274613</v>
      </c>
      <c r="F6671" s="43" t="n">
        <f aca="false">Inputs!$B$5*D6671+Inputs!$B$6*E6671</f>
        <v>145704.780085175</v>
      </c>
      <c r="G6671" s="43" t="n">
        <f aca="false">F6671*SQRT(($B$6-2)/C6671)</f>
        <v>59630.8210948207</v>
      </c>
    </row>
    <row r="6672" customFormat="false" ht="15" hidden="false" customHeight="false" outlineLevel="0" collapsed="false">
      <c r="A6672" s="41" t="n">
        <v>0.6723418488</v>
      </c>
      <c r="B6672" s="41" t="n">
        <v>-0.6581867296</v>
      </c>
      <c r="C6672" s="41" t="n">
        <v>2.0287210709</v>
      </c>
      <c r="D6672" s="42" t="n">
        <f aca="false">$B$5*A6672</f>
        <v>1.71781865761832</v>
      </c>
      <c r="E6672" s="42" t="n">
        <f aca="false">$D$5*A6672+$F$5*B6672</f>
        <v>0.463376255930958</v>
      </c>
      <c r="F6672" s="43" t="n">
        <f aca="false">Inputs!$B$5*D6672+Inputs!$B$6*E6672</f>
        <v>148613.052965284</v>
      </c>
      <c r="G6672" s="43" t="n">
        <f aca="false">F6672*SQRT(($B$6-2)/C6672)</f>
        <v>147557.328523308</v>
      </c>
    </row>
    <row r="6673" customFormat="false" ht="15" hidden="false" customHeight="false" outlineLevel="0" collapsed="false">
      <c r="A6673" s="41" t="n">
        <v>-0.33560013</v>
      </c>
      <c r="B6673" s="41" t="n">
        <v>-1.0529712491</v>
      </c>
      <c r="C6673" s="41" t="n">
        <v>1.5542941613</v>
      </c>
      <c r="D6673" s="42" t="n">
        <f aca="false">$B$5*A6673</f>
        <v>-0.857450961653024</v>
      </c>
      <c r="E6673" s="42" t="n">
        <f aca="false">$D$5*A6673+$F$5*B6673</f>
        <v>-2.61680214407869</v>
      </c>
      <c r="F6673" s="43" t="n">
        <f aca="false">Inputs!$B$5*D6673+Inputs!$B$6*E6673</f>
        <v>45095.0110386321</v>
      </c>
      <c r="G6673" s="43" t="n">
        <f aca="false">F6673*SQRT(($B$6-2)/C6673)</f>
        <v>51153.6806192775</v>
      </c>
    </row>
    <row r="6674" customFormat="false" ht="15" hidden="false" customHeight="false" outlineLevel="0" collapsed="false">
      <c r="A6674" s="41" t="n">
        <v>0.0727678639</v>
      </c>
      <c r="B6674" s="41" t="n">
        <v>1.0651783616</v>
      </c>
      <c r="C6674" s="41" t="n">
        <v>2.3023805665</v>
      </c>
      <c r="D6674" s="42" t="n">
        <f aca="false">$B$5*A6674</f>
        <v>0.185920294126499</v>
      </c>
      <c r="E6674" s="42" t="n">
        <f aca="false">$D$5*A6674+$F$5*B6674</f>
        <v>2.01244824675269</v>
      </c>
      <c r="F6674" s="43" t="n">
        <f aca="false">Inputs!$B$5*D6674+Inputs!$B$6*E6674</f>
        <v>-82030.3829249845</v>
      </c>
      <c r="G6674" s="43" t="n">
        <f aca="false">F6674*SQRT(($B$6-2)/C6674)</f>
        <v>-76454.1705935281</v>
      </c>
    </row>
    <row r="6675" customFormat="false" ht="15" hidden="false" customHeight="false" outlineLevel="0" collapsed="false">
      <c r="A6675" s="41" t="n">
        <v>0.9327381085</v>
      </c>
      <c r="B6675" s="41" t="n">
        <v>1.5861895078</v>
      </c>
      <c r="C6675" s="41" t="n">
        <v>1.6582563222</v>
      </c>
      <c r="D6675" s="42" t="n">
        <f aca="false">$B$5*A6675</f>
        <v>2.38312538229275</v>
      </c>
      <c r="E6675" s="42" t="n">
        <f aca="false">$D$5*A6675+$F$5*B6675</f>
        <v>4.95847602510905</v>
      </c>
      <c r="F6675" s="43" t="n">
        <f aca="false">Inputs!$B$5*D6675+Inputs!$B$6*E6675</f>
        <v>-9611.26302617698</v>
      </c>
      <c r="G6675" s="43" t="n">
        <f aca="false">F6675*SQRT(($B$6-2)/C6675)</f>
        <v>-10555.2768681771</v>
      </c>
    </row>
    <row r="6676" customFormat="false" ht="15" hidden="false" customHeight="false" outlineLevel="0" collapsed="false">
      <c r="A6676" s="41" t="n">
        <v>1.727959458</v>
      </c>
      <c r="B6676" s="41" t="n">
        <v>-2.0458742303</v>
      </c>
      <c r="C6676" s="41" t="n">
        <v>1.7212831681</v>
      </c>
      <c r="D6676" s="42" t="n">
        <f aca="false">$B$5*A6676</f>
        <v>4.41489846550279</v>
      </c>
      <c r="E6676" s="42" t="n">
        <f aca="false">$D$5*A6676+$F$5*B6676</f>
        <v>0.579129505101354</v>
      </c>
      <c r="F6676" s="43" t="n">
        <f aca="false">Inputs!$B$5*D6676+Inputs!$B$6*E6676</f>
        <v>412533.371295212</v>
      </c>
      <c r="G6676" s="43" t="n">
        <f aca="false">F6676*SQRT(($B$6-2)/C6676)</f>
        <v>444680.333599813</v>
      </c>
    </row>
    <row r="6677" customFormat="false" ht="15" hidden="false" customHeight="false" outlineLevel="0" collapsed="false">
      <c r="A6677" s="41" t="n">
        <v>-1.1936205609</v>
      </c>
      <c r="B6677" s="41" t="n">
        <v>-1.8081915783</v>
      </c>
      <c r="C6677" s="41" t="n">
        <v>1.113454375</v>
      </c>
      <c r="D6677" s="42" t="n">
        <f aca="false">$B$5*A6677</f>
        <v>-3.04967431863786</v>
      </c>
      <c r="E6677" s="42" t="n">
        <f aca="false">$D$5*A6677+$F$5*B6677</f>
        <v>-5.96260955433829</v>
      </c>
      <c r="F6677" s="43" t="n">
        <f aca="false">Inputs!$B$5*D6677+Inputs!$B$6*E6677</f>
        <v>-6836.95414687123</v>
      </c>
      <c r="G6677" s="43" t="n">
        <f aca="false">F6677*SQRT(($B$6-2)/C6677)</f>
        <v>-9163.07944681074</v>
      </c>
    </row>
    <row r="6678" customFormat="false" ht="15" hidden="false" customHeight="false" outlineLevel="0" collapsed="false">
      <c r="A6678" s="41" t="n">
        <v>0.6319304104</v>
      </c>
      <c r="B6678" s="41" t="n">
        <v>-0.6930817838</v>
      </c>
      <c r="C6678" s="41" t="n">
        <v>6.7522072508</v>
      </c>
      <c r="D6678" s="42" t="n">
        <f aca="false">$B$5*A6678</f>
        <v>1.61456832002798</v>
      </c>
      <c r="E6678" s="42" t="n">
        <f aca="false">$D$5*A6678+$F$5*B6678</f>
        <v>0.306958851311115</v>
      </c>
      <c r="F6678" s="43" t="n">
        <f aca="false">Inputs!$B$5*D6678+Inputs!$B$6*E6678</f>
        <v>146108.889437242</v>
      </c>
      <c r="G6678" s="43" t="n">
        <f aca="false">F6678*SQRT(($B$6-2)/C6678)</f>
        <v>79518.6055450672</v>
      </c>
    </row>
    <row r="6679" customFormat="false" ht="15" hidden="false" customHeight="false" outlineLevel="0" collapsed="false">
      <c r="A6679" s="41" t="n">
        <v>-0.4891803318</v>
      </c>
      <c r="B6679" s="41" t="n">
        <v>-0.2165974319</v>
      </c>
      <c r="C6679" s="41" t="n">
        <v>5.4523286926</v>
      </c>
      <c r="D6679" s="42" t="n">
        <f aca="false">$B$5*A6679</f>
        <v>-1.24984500430216</v>
      </c>
      <c r="E6679" s="42" t="n">
        <f aca="false">$D$5*A6679+$F$5*B6679</f>
        <v>-1.53805595389756</v>
      </c>
      <c r="F6679" s="43" t="n">
        <f aca="false">Inputs!$B$5*D6679+Inputs!$B$6*E6679</f>
        <v>-48081.702735338</v>
      </c>
      <c r="G6679" s="43" t="n">
        <f aca="false">F6679*SQRT(($B$6-2)/C6679)</f>
        <v>-29120.8349100049</v>
      </c>
    </row>
    <row r="6680" customFormat="false" ht="15" hidden="false" customHeight="false" outlineLevel="0" collapsed="false">
      <c r="A6680" s="41" t="n">
        <v>0.3825706881</v>
      </c>
      <c r="B6680" s="41" t="n">
        <v>-1.485321048</v>
      </c>
      <c r="C6680" s="41" t="n">
        <v>2.5446917549</v>
      </c>
      <c r="D6680" s="42" t="n">
        <f aca="false">$B$5*A6680</f>
        <v>0.97745970602456</v>
      </c>
      <c r="E6680" s="42" t="n">
        <f aca="false">$D$5*A6680+$F$5*B6680</f>
        <v>-1.65440918541881</v>
      </c>
      <c r="F6680" s="43" t="n">
        <f aca="false">Inputs!$B$5*D6680+Inputs!$B$6*E6680</f>
        <v>180466.429873396</v>
      </c>
      <c r="G6680" s="43" t="n">
        <f aca="false">F6680*SQRT(($B$6-2)/C6680)</f>
        <v>159990.366540611</v>
      </c>
    </row>
    <row r="6681" customFormat="false" ht="15" hidden="false" customHeight="false" outlineLevel="0" collapsed="false">
      <c r="A6681" s="41" t="n">
        <v>-1.2588634626</v>
      </c>
      <c r="B6681" s="41" t="n">
        <v>0.0012962065</v>
      </c>
      <c r="C6681" s="41" t="n">
        <v>1.9625683849</v>
      </c>
      <c r="D6681" s="42" t="n">
        <f aca="false">$B$5*A6681</f>
        <v>-3.21636849960763</v>
      </c>
      <c r="E6681" s="42" t="n">
        <f aca="false">$D$5*A6681+$F$5*B6681</f>
        <v>-2.99333794932722</v>
      </c>
      <c r="F6681" s="43" t="n">
        <f aca="false">Inputs!$B$5*D6681+Inputs!$B$6*E6681</f>
        <v>-171969.952494402</v>
      </c>
      <c r="G6681" s="43" t="n">
        <f aca="false">F6681*SQRT(($B$6-2)/C6681)</f>
        <v>-173602.178149976</v>
      </c>
    </row>
    <row r="6682" customFormat="false" ht="15" hidden="false" customHeight="false" outlineLevel="0" collapsed="false">
      <c r="A6682" s="41" t="n">
        <v>1.1987459362</v>
      </c>
      <c r="B6682" s="41" t="n">
        <v>-0.0253974033</v>
      </c>
      <c r="C6682" s="41" t="n">
        <v>4.3940594136</v>
      </c>
      <c r="D6682" s="42" t="n">
        <f aca="false">$B$5*A6682</f>
        <v>3.06276953996515</v>
      </c>
      <c r="E6682" s="42" t="n">
        <f aca="false">$D$5*A6682+$F$5*B6682</f>
        <v>2.80866641000472</v>
      </c>
      <c r="F6682" s="43" t="n">
        <f aca="false">Inputs!$B$5*D6682+Inputs!$B$6*E6682</f>
        <v>165843.633496279</v>
      </c>
      <c r="G6682" s="43" t="n">
        <f aca="false">F6682*SQRT(($B$6-2)/C6682)</f>
        <v>111887.311796408</v>
      </c>
    </row>
    <row r="6683" customFormat="false" ht="15" hidden="false" customHeight="false" outlineLevel="0" collapsed="false">
      <c r="A6683" s="41" t="n">
        <v>-0.7916597064</v>
      </c>
      <c r="B6683" s="41" t="n">
        <v>-2.1482086803</v>
      </c>
      <c r="C6683" s="41" t="n">
        <v>3.7162464715</v>
      </c>
      <c r="D6683" s="42" t="n">
        <f aca="false">$B$5*A6683</f>
        <v>-2.02267316331084</v>
      </c>
      <c r="E6683" s="42" t="n">
        <f aca="false">$D$5*A6683+$F$5*B6683</f>
        <v>-5.59323101137758</v>
      </c>
      <c r="F6683" s="43" t="n">
        <f aca="false">Inputs!$B$5*D6683+Inputs!$B$6*E6683</f>
        <v>77394.2342377945</v>
      </c>
      <c r="G6683" s="43" t="n">
        <f aca="false">F6683*SQRT(($B$6-2)/C6683)</f>
        <v>56776.8573752252</v>
      </c>
    </row>
    <row r="6684" customFormat="false" ht="15" hidden="false" customHeight="false" outlineLevel="0" collapsed="false">
      <c r="A6684" s="41" t="n">
        <v>0.9526755851</v>
      </c>
      <c r="B6684" s="41" t="n">
        <v>-0.7359316494</v>
      </c>
      <c r="C6684" s="41" t="n">
        <v>3.6151581235</v>
      </c>
      <c r="D6684" s="42" t="n">
        <f aca="false">$B$5*A6684</f>
        <v>2.4340651971361</v>
      </c>
      <c r="E6684" s="42" t="n">
        <f aca="false">$D$5*A6684+$F$5*B6684</f>
        <v>0.996209399779537</v>
      </c>
      <c r="F6684" s="43" t="n">
        <f aca="false">Inputs!$B$5*D6684+Inputs!$B$6*E6684</f>
        <v>193596.049724634</v>
      </c>
      <c r="G6684" s="43" t="n">
        <f aca="false">F6684*SQRT(($B$6-2)/C6684)</f>
        <v>143995.141986498</v>
      </c>
    </row>
    <row r="6685" customFormat="false" ht="15" hidden="false" customHeight="false" outlineLevel="0" collapsed="false">
      <c r="A6685" s="41" t="n">
        <v>-1.1474369158</v>
      </c>
      <c r="B6685" s="41" t="n">
        <v>-1.7153252265</v>
      </c>
      <c r="C6685" s="41" t="n">
        <v>8.2203623725</v>
      </c>
      <c r="D6685" s="42" t="n">
        <f aca="false">$B$5*A6685</f>
        <v>-2.93167611969903</v>
      </c>
      <c r="E6685" s="42" t="n">
        <f aca="false">$D$5*A6685+$F$5*B6685</f>
        <v>-5.69235506600855</v>
      </c>
      <c r="F6685" s="43" t="n">
        <f aca="false">Inputs!$B$5*D6685+Inputs!$B$6*E6685</f>
        <v>-8549.85866947536</v>
      </c>
      <c r="G6685" s="43" t="n">
        <f aca="false">F6685*SQRT(($B$6-2)/C6685)</f>
        <v>-4217.24131321931</v>
      </c>
    </row>
    <row r="6686" customFormat="false" ht="15" hidden="false" customHeight="false" outlineLevel="0" collapsed="false">
      <c r="A6686" s="41" t="n">
        <v>-1.4391008111</v>
      </c>
      <c r="B6686" s="41" t="n">
        <v>-0.9612142205</v>
      </c>
      <c r="C6686" s="41" t="n">
        <v>4.7792939662</v>
      </c>
      <c r="D6686" s="42" t="n">
        <f aca="false">$B$5*A6686</f>
        <v>-3.67687096662728</v>
      </c>
      <c r="E6686" s="42" t="n">
        <f aca="false">$D$5*A6686+$F$5*B6686</f>
        <v>-5.08423799639136</v>
      </c>
      <c r="F6686" s="43" t="n">
        <f aca="false">Inputs!$B$5*D6686+Inputs!$B$6*E6686</f>
        <v>-113475.19684316</v>
      </c>
      <c r="G6686" s="43" t="n">
        <f aca="false">F6686*SQRT(($B$6-2)/C6686)</f>
        <v>-73406.4244542659</v>
      </c>
    </row>
    <row r="6687" customFormat="false" ht="15" hidden="false" customHeight="false" outlineLevel="0" collapsed="false">
      <c r="A6687" s="41" t="n">
        <v>-0.2388487362</v>
      </c>
      <c r="B6687" s="41" t="n">
        <v>-1.2087417048</v>
      </c>
      <c r="C6687" s="41" t="n">
        <v>25.1092414426</v>
      </c>
      <c r="D6687" s="42" t="n">
        <f aca="false">$B$5*A6687</f>
        <v>-0.610253275361662</v>
      </c>
      <c r="E6687" s="42" t="n">
        <f aca="false">$D$5*A6687+$F$5*B6687</f>
        <v>-2.65554946071468</v>
      </c>
      <c r="F6687" s="43" t="n">
        <f aca="false">Inputs!$B$5*D6687+Inputs!$B$6*E6687</f>
        <v>71752.1454995679</v>
      </c>
      <c r="G6687" s="43" t="n">
        <f aca="false">F6687*SQRT(($B$6-2)/C6687)</f>
        <v>20250.3760800906</v>
      </c>
    </row>
    <row r="6688" customFormat="false" ht="15" hidden="false" customHeight="false" outlineLevel="0" collapsed="false">
      <c r="A6688" s="41" t="n">
        <v>0.1857080375</v>
      </c>
      <c r="B6688" s="41" t="n">
        <v>-0.2464477399</v>
      </c>
      <c r="C6688" s="41" t="n">
        <v>2.1257070935</v>
      </c>
      <c r="D6688" s="42" t="n">
        <f aca="false">$B$5*A6688</f>
        <v>0.474479957266616</v>
      </c>
      <c r="E6688" s="42" t="n">
        <f aca="false">$D$5*A6688+$F$5*B6688</f>
        <v>0.0163563407998505</v>
      </c>
      <c r="F6688" s="43" t="n">
        <f aca="false">Inputs!$B$5*D6688+Inputs!$B$6*E6688</f>
        <v>46630.1786866691</v>
      </c>
      <c r="G6688" s="43" t="n">
        <f aca="false">F6688*SQRT(($B$6-2)/C6688)</f>
        <v>45230.3935551402</v>
      </c>
    </row>
    <row r="6689" customFormat="false" ht="15" hidden="false" customHeight="false" outlineLevel="0" collapsed="false">
      <c r="A6689" s="41" t="n">
        <v>2.2219922892</v>
      </c>
      <c r="B6689" s="41" t="n">
        <v>-1.7044431164</v>
      </c>
      <c r="C6689" s="41" t="n">
        <v>12.2761734716</v>
      </c>
      <c r="D6689" s="42" t="n">
        <f aca="false">$B$5*A6689</f>
        <v>5.67714149920068</v>
      </c>
      <c r="E6689" s="42" t="n">
        <f aca="false">$D$5*A6689+$F$5*B6689</f>
        <v>2.34428826330044</v>
      </c>
      <c r="F6689" s="43" t="n">
        <f aca="false">Inputs!$B$5*D6689+Inputs!$B$6*E6689</f>
        <v>450499.736755046</v>
      </c>
      <c r="G6689" s="43" t="n">
        <f aca="false">F6689*SQRT(($B$6-2)/C6689)</f>
        <v>181835.230333567</v>
      </c>
    </row>
    <row r="6690" customFormat="false" ht="15" hidden="false" customHeight="false" outlineLevel="0" collapsed="false">
      <c r="A6690" s="41" t="n">
        <v>0.1614794303</v>
      </c>
      <c r="B6690" s="41" t="n">
        <v>0.174004989</v>
      </c>
      <c r="C6690" s="41" t="n">
        <v>4.6093833086</v>
      </c>
      <c r="D6690" s="42" t="n">
        <f aca="false">$B$5*A6690</f>
        <v>0.412576397982675</v>
      </c>
      <c r="E6690" s="42" t="n">
        <f aca="false">$D$5*A6690+$F$5*B6690</f>
        <v>0.684716618678885</v>
      </c>
      <c r="F6690" s="43" t="n">
        <f aca="false">Inputs!$B$5*D6690+Inputs!$B$6*E6690</f>
        <v>7021.80886432325</v>
      </c>
      <c r="G6690" s="43" t="n">
        <f aca="false">F6690*SQRT(($B$6-2)/C6690)</f>
        <v>4625.32856880634</v>
      </c>
    </row>
    <row r="6691" customFormat="false" ht="15" hidden="false" customHeight="false" outlineLevel="0" collapsed="false">
      <c r="A6691" s="41" t="n">
        <v>-1.0305574039</v>
      </c>
      <c r="B6691" s="41" t="n">
        <v>0.0952523974</v>
      </c>
      <c r="C6691" s="41" t="n">
        <v>1.3044555426</v>
      </c>
      <c r="D6691" s="42" t="n">
        <f aca="false">$B$5*A6691</f>
        <v>-2.63305153371871</v>
      </c>
      <c r="E6691" s="42" t="n">
        <f aca="false">$D$5*A6691+$F$5*B6691</f>
        <v>-2.28782530976129</v>
      </c>
      <c r="F6691" s="43" t="n">
        <f aca="false">Inputs!$B$5*D6691+Inputs!$B$6*E6691</f>
        <v>-148913.887883807</v>
      </c>
      <c r="G6691" s="43" t="n">
        <f aca="false">F6691*SQRT(($B$6-2)/C6691)</f>
        <v>-184389.233544541</v>
      </c>
    </row>
    <row r="6692" customFormat="false" ht="15" hidden="false" customHeight="false" outlineLevel="0" collapsed="false">
      <c r="A6692" s="41" t="n">
        <v>0.7695943664</v>
      </c>
      <c r="B6692" s="41" t="n">
        <v>0.0964914826</v>
      </c>
      <c r="C6692" s="41" t="n">
        <v>1.8002546581</v>
      </c>
      <c r="D6692" s="42" t="n">
        <f aca="false">$B$5*A6692</f>
        <v>1.96629670421293</v>
      </c>
      <c r="E6692" s="42" t="n">
        <f aca="false">$D$5*A6692+$F$5*B6692</f>
        <v>1.99793350600453</v>
      </c>
      <c r="F6692" s="43" t="n">
        <f aca="false">Inputs!$B$5*D6692+Inputs!$B$6*E6692</f>
        <v>96732.9951210661</v>
      </c>
      <c r="G6692" s="43" t="n">
        <f aca="false">F6692*SQRT(($B$6-2)/C6692)</f>
        <v>101958.317714955</v>
      </c>
    </row>
    <row r="6693" customFormat="false" ht="15" hidden="false" customHeight="false" outlineLevel="0" collapsed="false">
      <c r="A6693" s="41" t="n">
        <v>1.3844628848</v>
      </c>
      <c r="B6693" s="41" t="n">
        <v>-2.1776876181</v>
      </c>
      <c r="C6693" s="41" t="n">
        <v>5.2273977773</v>
      </c>
      <c r="D6693" s="42" t="n">
        <f aca="false">$B$5*A6693</f>
        <v>3.53727226489656</v>
      </c>
      <c r="E6693" s="42" t="n">
        <f aca="false">$D$5*A6693+$F$5*B6693</f>
        <v>-0.465858781185377</v>
      </c>
      <c r="F6693" s="43" t="n">
        <f aca="false">Inputs!$B$5*D6693+Inputs!$B$6*E6693</f>
        <v>377020.165548925</v>
      </c>
      <c r="G6693" s="43" t="n">
        <f aca="false">F6693*SQRT(($B$6-2)/C6693)</f>
        <v>233204.433797836</v>
      </c>
    </row>
    <row r="6694" customFormat="false" ht="15" hidden="false" customHeight="false" outlineLevel="0" collapsed="false">
      <c r="A6694" s="41" t="n">
        <v>-0.8422334128</v>
      </c>
      <c r="B6694" s="41" t="n">
        <v>1.4750560472</v>
      </c>
      <c r="C6694" s="41" t="n">
        <v>1.0210966538</v>
      </c>
      <c r="D6694" s="42" t="n">
        <f aca="false">$B$5*A6694</f>
        <v>-2.15188787245603</v>
      </c>
      <c r="E6694" s="42" t="n">
        <f aca="false">$D$5*A6694+$F$5*B6694</f>
        <v>0.542876330781789</v>
      </c>
      <c r="F6694" s="43" t="n">
        <f aca="false">Inputs!$B$5*D6694+Inputs!$B$6*E6694</f>
        <v>-242332.603784693</v>
      </c>
      <c r="G6694" s="43" t="n">
        <f aca="false">F6694*SQRT(($B$6-2)/C6694)</f>
        <v>-339151.248403871</v>
      </c>
    </row>
    <row r="6695" customFormat="false" ht="15" hidden="false" customHeight="false" outlineLevel="0" collapsed="false">
      <c r="A6695" s="41" t="n">
        <v>0.9120263333</v>
      </c>
      <c r="B6695" s="41" t="n">
        <v>0.5405117113</v>
      </c>
      <c r="C6695" s="41" t="n">
        <v>3.0537247331</v>
      </c>
      <c r="D6695" s="42" t="n">
        <f aca="false">$B$5*A6695</f>
        <v>2.33020725153166</v>
      </c>
      <c r="E6695" s="42" t="n">
        <f aca="false">$D$5*A6695+$F$5*B6695</f>
        <v>3.10357230386955</v>
      </c>
      <c r="F6695" s="43" t="n">
        <f aca="false">Inputs!$B$5*D6695+Inputs!$B$6*E6695</f>
        <v>77842.1099596879</v>
      </c>
      <c r="G6695" s="43" t="n">
        <f aca="false">F6695*SQRT(($B$6-2)/C6695)</f>
        <v>62996.2436120825</v>
      </c>
    </row>
    <row r="6696" customFormat="false" ht="15" hidden="false" customHeight="false" outlineLevel="0" collapsed="false">
      <c r="A6696" s="41" t="n">
        <v>1.2332154065</v>
      </c>
      <c r="B6696" s="41" t="n">
        <v>-1.9165578787</v>
      </c>
      <c r="C6696" s="41" t="n">
        <v>15.337708061</v>
      </c>
      <c r="D6696" s="42" t="n">
        <f aca="false">$B$5*A6696</f>
        <v>3.15083827955832</v>
      </c>
      <c r="E6696" s="42" t="n">
        <f aca="false">$D$5*A6696+$F$5*B6696</f>
        <v>-0.374861135164989</v>
      </c>
      <c r="F6696" s="43" t="n">
        <f aca="false">Inputs!$B$5*D6696+Inputs!$B$6*E6696</f>
        <v>333826.884714082</v>
      </c>
      <c r="G6696" s="43" t="n">
        <f aca="false">F6696*SQRT(($B$6-2)/C6696)</f>
        <v>120546.907605999</v>
      </c>
    </row>
    <row r="6697" customFormat="false" ht="15" hidden="false" customHeight="false" outlineLevel="0" collapsed="false">
      <c r="A6697" s="41" t="n">
        <v>0.7956106627</v>
      </c>
      <c r="B6697" s="41" t="n">
        <v>1.0643701624</v>
      </c>
      <c r="C6697" s="41" t="n">
        <v>0.1419225221</v>
      </c>
      <c r="D6697" s="42" t="n">
        <f aca="false">$B$5*A6697</f>
        <v>2.03276776988589</v>
      </c>
      <c r="E6697" s="42" t="n">
        <f aca="false">$D$5*A6697+$F$5*B6697</f>
        <v>3.73112061540673</v>
      </c>
      <c r="F6697" s="43" t="n">
        <f aca="false">Inputs!$B$5*D6697+Inputs!$B$6*E6697</f>
        <v>16720.7462182523</v>
      </c>
      <c r="G6697" s="43" t="n">
        <f aca="false">F6697*SQRT(($B$6-2)/C6697)</f>
        <v>62768.9686684372</v>
      </c>
    </row>
    <row r="6698" customFormat="false" ht="15" hidden="false" customHeight="false" outlineLevel="0" collapsed="false">
      <c r="A6698" s="41" t="n">
        <v>-0.6587001662</v>
      </c>
      <c r="B6698" s="41" t="n">
        <v>2.6292371179</v>
      </c>
      <c r="C6698" s="41" t="n">
        <v>3.0369316137</v>
      </c>
      <c r="D6698" s="42" t="n">
        <f aca="false">$B$5*A6698</f>
        <v>-1.68296445817586</v>
      </c>
      <c r="E6698" s="42" t="n">
        <f aca="false">$D$5*A6698+$F$5*B6698</f>
        <v>2.97258545902833</v>
      </c>
      <c r="F6698" s="43" t="n">
        <f aca="false">Inputs!$B$5*D6698+Inputs!$B$6*E6698</f>
        <v>-316925.718769002</v>
      </c>
      <c r="G6698" s="43" t="n">
        <f aca="false">F6698*SQRT(($B$6-2)/C6698)</f>
        <v>-257190.531263138</v>
      </c>
    </row>
    <row r="6699" customFormat="false" ht="15" hidden="false" customHeight="false" outlineLevel="0" collapsed="false">
      <c r="A6699" s="41" t="n">
        <v>0.1963489641</v>
      </c>
      <c r="B6699" s="41" t="n">
        <v>-2.1927690425</v>
      </c>
      <c r="C6699" s="41" t="n">
        <v>1.8008063553</v>
      </c>
      <c r="D6699" s="42" t="n">
        <f aca="false">$B$5*A6699</f>
        <v>0.501667291032098</v>
      </c>
      <c r="E6699" s="42" t="n">
        <f aca="false">$D$5*A6699+$F$5*B6699</f>
        <v>-3.3191219638347</v>
      </c>
      <c r="F6699" s="43" t="n">
        <f aca="false">Inputs!$B$5*D6699+Inputs!$B$6*E6699</f>
        <v>216122.827294945</v>
      </c>
      <c r="G6699" s="43" t="n">
        <f aca="false">F6699*SQRT(($B$6-2)/C6699)</f>
        <v>227762.452619933</v>
      </c>
    </row>
    <row r="6700" customFormat="false" ht="15" hidden="false" customHeight="false" outlineLevel="0" collapsed="false">
      <c r="A6700" s="41" t="n">
        <v>0.3812719979</v>
      </c>
      <c r="B6700" s="41" t="n">
        <v>-0.71986003</v>
      </c>
      <c r="C6700" s="41" t="n">
        <v>12.5958742534</v>
      </c>
      <c r="D6700" s="42" t="n">
        <f aca="false">$B$5*A6700</f>
        <v>0.974141581085576</v>
      </c>
      <c r="E6700" s="42" t="n">
        <f aca="false">$D$5*A6700+$F$5*B6700</f>
        <v>-0.335744040325054</v>
      </c>
      <c r="F6700" s="43" t="n">
        <f aca="false">Inputs!$B$5*D6700+Inputs!$B$6*E6700</f>
        <v>114201.36012481</v>
      </c>
      <c r="G6700" s="43" t="n">
        <f aca="false">F6700*SQRT(($B$6-2)/C6700)</f>
        <v>45506.361864933</v>
      </c>
    </row>
    <row r="6701" customFormat="false" ht="15" hidden="false" customHeight="false" outlineLevel="0" collapsed="false">
      <c r="A6701" s="41" t="n">
        <v>1.1649952739</v>
      </c>
      <c r="B6701" s="41" t="n">
        <v>0.5479440334</v>
      </c>
      <c r="C6701" s="41" t="n">
        <v>2.8612009864</v>
      </c>
      <c r="D6701" s="42" t="n">
        <f aca="false">$B$5*A6701</f>
        <v>2.97653733902541</v>
      </c>
      <c r="E6701" s="42" t="n">
        <f aca="false">$D$5*A6701+$F$5*B6701</f>
        <v>3.71836783478847</v>
      </c>
      <c r="F6701" s="43" t="n">
        <f aca="false">Inputs!$B$5*D6701+Inputs!$B$6*E6701</f>
        <v>111735.342163118</v>
      </c>
      <c r="G6701" s="43" t="n">
        <f aca="false">F6701*SQRT(($B$6-2)/C6701)</f>
        <v>93418.1748497861</v>
      </c>
    </row>
    <row r="6702" customFormat="false" ht="15" hidden="false" customHeight="false" outlineLevel="0" collapsed="false">
      <c r="A6702" s="41" t="n">
        <v>-0.5979220723</v>
      </c>
      <c r="B6702" s="41" t="n">
        <v>1.5024519183</v>
      </c>
      <c r="C6702" s="41" t="n">
        <v>1.5559042914</v>
      </c>
      <c r="D6702" s="42" t="n">
        <f aca="false">$B$5*A6702</f>
        <v>-1.52767776307835</v>
      </c>
      <c r="E6702" s="42" t="n">
        <f aca="false">$D$5*A6702+$F$5*B6702</f>
        <v>1.17154228748436</v>
      </c>
      <c r="F6702" s="43" t="n">
        <f aca="false">Inputs!$B$5*D6702+Inputs!$B$6*E6702</f>
        <v>-211344.890682053</v>
      </c>
      <c r="G6702" s="43" t="n">
        <f aca="false">F6702*SQRT(($B$6-2)/C6702)</f>
        <v>-239615.722790333</v>
      </c>
    </row>
    <row r="6703" customFormat="false" ht="15" hidden="false" customHeight="false" outlineLevel="0" collapsed="false">
      <c r="A6703" s="41" t="n">
        <v>0.939451306</v>
      </c>
      <c r="B6703" s="41" t="n">
        <v>-0.8279199877</v>
      </c>
      <c r="C6703" s="41" t="n">
        <v>1.0365603679</v>
      </c>
      <c r="D6703" s="42" t="n">
        <f aca="false">$B$5*A6703</f>
        <v>2.40027745446907</v>
      </c>
      <c r="E6703" s="42" t="n">
        <f aca="false">$D$5*A6703+$F$5*B6703</f>
        <v>0.805900722296966</v>
      </c>
      <c r="F6703" s="43" t="n">
        <f aca="false">Inputs!$B$5*D6703+Inputs!$B$6*E6703</f>
        <v>199732.709332059</v>
      </c>
      <c r="G6703" s="43" t="n">
        <f aca="false">F6703*SQRT(($B$6-2)/C6703)</f>
        <v>277438.604317929</v>
      </c>
    </row>
    <row r="6704" customFormat="false" ht="15" hidden="false" customHeight="false" outlineLevel="0" collapsed="false">
      <c r="A6704" s="41" t="n">
        <v>-0.1520450806</v>
      </c>
      <c r="B6704" s="41" t="n">
        <v>0.5169167908</v>
      </c>
      <c r="C6704" s="41" t="n">
        <v>1.1783502785</v>
      </c>
      <c r="D6704" s="42" t="n">
        <f aca="false">$B$5*A6704</f>
        <v>-0.388471841697682</v>
      </c>
      <c r="E6704" s="42" t="n">
        <f aca="false">$D$5*A6704+$F$5*B6704</f>
        <v>0.530778528612423</v>
      </c>
      <c r="F6704" s="43" t="n">
        <f aca="false">Inputs!$B$5*D6704+Inputs!$B$6*E6704</f>
        <v>-65386.1106003894</v>
      </c>
      <c r="G6704" s="43" t="n">
        <f aca="false">F6704*SQRT(($B$6-2)/C6704)</f>
        <v>-85185.0334308676</v>
      </c>
    </row>
    <row r="6705" customFormat="false" ht="15" hidden="false" customHeight="false" outlineLevel="0" collapsed="false">
      <c r="A6705" s="41" t="n">
        <v>-0.3642632628</v>
      </c>
      <c r="B6705" s="41" t="n">
        <v>-0.3343994038</v>
      </c>
      <c r="C6705" s="41" t="n">
        <v>11.3475550988</v>
      </c>
      <c r="D6705" s="42" t="n">
        <f aca="false">$B$5*A6705</f>
        <v>-0.930684636453294</v>
      </c>
      <c r="E6705" s="42" t="n">
        <f aca="false">$D$5*A6705+$F$5*B6705</f>
        <v>-1.44421870769435</v>
      </c>
      <c r="F6705" s="43" t="n">
        <f aca="false">Inputs!$B$5*D6705+Inputs!$B$6*E6705</f>
        <v>-20857.5282606121</v>
      </c>
      <c r="G6705" s="43" t="n">
        <f aca="false">F6705*SQRT(($B$6-2)/C6705)</f>
        <v>-8756.42210092182</v>
      </c>
    </row>
    <row r="6706" customFormat="false" ht="15" hidden="false" customHeight="false" outlineLevel="0" collapsed="false">
      <c r="A6706" s="41" t="n">
        <v>0.0367250283</v>
      </c>
      <c r="B6706" s="41" t="n">
        <v>-1.065798584</v>
      </c>
      <c r="C6706" s="41" t="n">
        <v>0.2722584291</v>
      </c>
      <c r="D6706" s="42" t="n">
        <f aca="false">$B$5*A6706</f>
        <v>0.0938316407462939</v>
      </c>
      <c r="E6706" s="42" t="n">
        <f aca="false">$D$5*A6706+$F$5*B6706</f>
        <v>-1.75297125928297</v>
      </c>
      <c r="F6706" s="43" t="n">
        <f aca="false">Inputs!$B$5*D6706+Inputs!$B$6*E6706</f>
        <v>97031.7270387778</v>
      </c>
      <c r="G6706" s="43" t="n">
        <f aca="false">F6706*SQRT(($B$6-2)/C6706)</f>
        <v>262989.307790092</v>
      </c>
    </row>
    <row r="6707" customFormat="false" ht="15" hidden="false" customHeight="false" outlineLevel="0" collapsed="false">
      <c r="A6707" s="41" t="n">
        <v>-2.2327653386</v>
      </c>
      <c r="B6707" s="41" t="n">
        <v>0.2391348623</v>
      </c>
      <c r="C6707" s="41" t="n">
        <v>4.7341079827</v>
      </c>
      <c r="D6707" s="42" t="n">
        <f aca="false">$B$5*A6707</f>
        <v>-5.70466640381847</v>
      </c>
      <c r="E6707" s="42" t="n">
        <f aca="false">$D$5*A6707+$F$5*B6707</f>
        <v>-4.90013643786609</v>
      </c>
      <c r="F6707" s="43" t="n">
        <f aca="false">Inputs!$B$5*D6707+Inputs!$B$6*E6707</f>
        <v>-325459.818488542</v>
      </c>
      <c r="G6707" s="43" t="n">
        <f aca="false">F6707*SQRT(($B$6-2)/C6707)</f>
        <v>-211540.387641531</v>
      </c>
    </row>
    <row r="6708" customFormat="false" ht="15" hidden="false" customHeight="false" outlineLevel="0" collapsed="false">
      <c r="A6708" s="41" t="n">
        <v>-1.9888999493</v>
      </c>
      <c r="B6708" s="41" t="n">
        <v>-0.9930387031</v>
      </c>
      <c r="C6708" s="41" t="n">
        <v>8.7693783456</v>
      </c>
      <c r="D6708" s="42" t="n">
        <f aca="false">$B$5*A6708</f>
        <v>-5.08159568996274</v>
      </c>
      <c r="E6708" s="42" t="n">
        <f aca="false">$D$5*A6708+$F$5*B6708</f>
        <v>-6.44748607652741</v>
      </c>
      <c r="F6708" s="43" t="n">
        <f aca="false">Inputs!$B$5*D6708+Inputs!$B$6*E6708</f>
        <v>-185785.265169903</v>
      </c>
      <c r="G6708" s="43" t="n">
        <f aca="false">F6708*SQRT(($B$6-2)/C6708)</f>
        <v>-88724.1527117007</v>
      </c>
    </row>
    <row r="6709" customFormat="false" ht="15" hidden="false" customHeight="false" outlineLevel="0" collapsed="false">
      <c r="A6709" s="41" t="n">
        <v>-1.7715823589</v>
      </c>
      <c r="B6709" s="41" t="n">
        <v>-1.6484444478</v>
      </c>
      <c r="C6709" s="41" t="n">
        <v>3.0065494738</v>
      </c>
      <c r="D6709" s="42" t="n">
        <f aca="false">$B$5*A6709</f>
        <v>-4.52635401925005</v>
      </c>
      <c r="E6709" s="42" t="n">
        <f aca="false">$D$5*A6709+$F$5*B6709</f>
        <v>-7.0620779551336</v>
      </c>
      <c r="F6709" s="43" t="n">
        <f aca="false">Inputs!$B$5*D6709+Inputs!$B$6*E6709</f>
        <v>-99531.5041683246</v>
      </c>
      <c r="G6709" s="43" t="n">
        <f aca="false">F6709*SQRT(($B$6-2)/C6709)</f>
        <v>-81178.568341508</v>
      </c>
    </row>
    <row r="6710" customFormat="false" ht="15" hidden="false" customHeight="false" outlineLevel="0" collapsed="false">
      <c r="A6710" s="41" t="n">
        <v>0.4263551741</v>
      </c>
      <c r="B6710" s="41" t="n">
        <v>-0.2223081651</v>
      </c>
      <c r="C6710" s="41" t="n">
        <v>1.1991053033</v>
      </c>
      <c r="D6710" s="42" t="n">
        <f aca="false">$B$5*A6710</f>
        <v>1.08932810615356</v>
      </c>
      <c r="E6710" s="42" t="n">
        <f aca="false">$D$5*A6710+$F$5*B6710</f>
        <v>0.630680211263414</v>
      </c>
      <c r="F6710" s="43" t="n">
        <f aca="false">Inputs!$B$5*D6710+Inputs!$B$6*E6710</f>
        <v>77398.800052185</v>
      </c>
      <c r="G6710" s="43" t="n">
        <f aca="false">F6710*SQRT(($B$6-2)/C6710)</f>
        <v>99958.6917843985</v>
      </c>
    </row>
    <row r="6711" customFormat="false" ht="15" hidden="false" customHeight="false" outlineLevel="0" collapsed="false">
      <c r="A6711" s="41" t="n">
        <v>-0.2584004555</v>
      </c>
      <c r="B6711" s="41" t="n">
        <v>-1.3159017836</v>
      </c>
      <c r="C6711" s="41" t="n">
        <v>4.7213262794</v>
      </c>
      <c r="D6711" s="42" t="n">
        <f aca="false">$B$5*A6711</f>
        <v>-0.660207488775569</v>
      </c>
      <c r="E6711" s="42" t="n">
        <f aca="false">$D$5*A6711+$F$5*B6711</f>
        <v>-2.88711255512604</v>
      </c>
      <c r="F6711" s="43" t="n">
        <f aca="false">Inputs!$B$5*D6711+Inputs!$B$6*E6711</f>
        <v>78334.8788787451</v>
      </c>
      <c r="G6711" s="43" t="n">
        <f aca="false">F6711*SQRT(($B$6-2)/C6711)</f>
        <v>50984.500265304</v>
      </c>
    </row>
    <row r="6712" customFormat="false" ht="15" hidden="false" customHeight="false" outlineLevel="0" collapsed="false">
      <c r="A6712" s="41" t="n">
        <v>-0.6558490888</v>
      </c>
      <c r="B6712" s="41" t="n">
        <v>0.3764551592</v>
      </c>
      <c r="C6712" s="41" t="n">
        <v>1.4672175603</v>
      </c>
      <c r="D6712" s="42" t="n">
        <f aca="false">$B$5*A6712</f>
        <v>-1.67568001803462</v>
      </c>
      <c r="E6712" s="42" t="n">
        <f aca="false">$D$5*A6712+$F$5*B6712</f>
        <v>-0.910608684127323</v>
      </c>
      <c r="F6712" s="43" t="n">
        <f aca="false">Inputs!$B$5*D6712+Inputs!$B$6*E6712</f>
        <v>-122037.567597095</v>
      </c>
      <c r="G6712" s="43" t="n">
        <f aca="false">F6712*SQRT(($B$6-2)/C6712)</f>
        <v>-142482.419935133</v>
      </c>
    </row>
    <row r="6713" customFormat="false" ht="15" hidden="false" customHeight="false" outlineLevel="0" collapsed="false">
      <c r="A6713" s="41" t="n">
        <v>-0.0520872653</v>
      </c>
      <c r="B6713" s="41" t="n">
        <v>0.822674061</v>
      </c>
      <c r="C6713" s="41" t="n">
        <v>1.9272379562</v>
      </c>
      <c r="D6713" s="42" t="n">
        <f aca="false">$B$5*A6713</f>
        <v>-0.133081818893697</v>
      </c>
      <c r="E6713" s="42" t="n">
        <f aca="false">$D$5*A6713+$F$5*B6713</f>
        <v>1.29660156931483</v>
      </c>
      <c r="F6713" s="43" t="n">
        <f aca="false">Inputs!$B$5*D6713+Inputs!$B$6*E6713</f>
        <v>-78138.2603551113</v>
      </c>
      <c r="G6713" s="43" t="n">
        <f aca="false">F6713*SQRT(($B$6-2)/C6713)</f>
        <v>-79599.6330502136</v>
      </c>
    </row>
    <row r="6714" customFormat="false" ht="15" hidden="false" customHeight="false" outlineLevel="0" collapsed="false">
      <c r="A6714" s="41" t="n">
        <v>0.9650920121</v>
      </c>
      <c r="B6714" s="41" t="n">
        <v>-0.2522198583</v>
      </c>
      <c r="C6714" s="41" t="n">
        <v>1.6418787009</v>
      </c>
      <c r="D6714" s="42" t="n">
        <f aca="false">$B$5*A6714</f>
        <v>2.4657888954298</v>
      </c>
      <c r="E6714" s="42" t="n">
        <f aca="false">$D$5*A6714+$F$5*B6714</f>
        <v>1.86100198343132</v>
      </c>
      <c r="F6714" s="43" t="n">
        <f aca="false">Inputs!$B$5*D6714+Inputs!$B$6*E6714</f>
        <v>153528.790371414</v>
      </c>
      <c r="G6714" s="43" t="n">
        <f aca="false">F6714*SQRT(($B$6-2)/C6714)</f>
        <v>169447.15891121</v>
      </c>
    </row>
    <row r="6715" customFormat="false" ht="15" hidden="false" customHeight="false" outlineLevel="0" collapsed="false">
      <c r="A6715" s="41" t="n">
        <v>-1.8522492859</v>
      </c>
      <c r="B6715" s="41" t="n">
        <v>-0.7566448991</v>
      </c>
      <c r="C6715" s="41" t="n">
        <v>1.7111648053</v>
      </c>
      <c r="D6715" s="42" t="n">
        <f aca="false">$B$5*A6715</f>
        <v>-4.73245624611672</v>
      </c>
      <c r="E6715" s="42" t="n">
        <f aca="false">$D$5*A6715+$F$5*B6715</f>
        <v>-5.71412215505562</v>
      </c>
      <c r="F6715" s="43" t="n">
        <f aca="false">Inputs!$B$5*D6715+Inputs!$B$6*E6715</f>
        <v>-187539.51685889</v>
      </c>
      <c r="G6715" s="43" t="n">
        <f aca="false">F6715*SQRT(($B$6-2)/C6715)</f>
        <v>-202750.470667176</v>
      </c>
    </row>
    <row r="6716" customFormat="false" ht="15" hidden="false" customHeight="false" outlineLevel="0" collapsed="false">
      <c r="A6716" s="41" t="n">
        <v>-0.0976892809</v>
      </c>
      <c r="B6716" s="41" t="n">
        <v>-0.776487052</v>
      </c>
      <c r="C6716" s="41" t="n">
        <v>6.4609643294</v>
      </c>
      <c r="D6716" s="42" t="n">
        <f aca="false">$B$5*A6716</f>
        <v>-0.249593967233855</v>
      </c>
      <c r="E6716" s="42" t="n">
        <f aca="false">$D$5*A6716+$F$5*B6716</f>
        <v>-1.57325485773684</v>
      </c>
      <c r="F6716" s="43" t="n">
        <f aca="false">Inputs!$B$5*D6716+Inputs!$B$6*E6716</f>
        <v>53703.3461634566</v>
      </c>
      <c r="G6716" s="43" t="n">
        <f aca="false">F6716*SQRT(($B$6-2)/C6716)</f>
        <v>29879.1110811954</v>
      </c>
    </row>
    <row r="6717" customFormat="false" ht="15" hidden="false" customHeight="false" outlineLevel="0" collapsed="false">
      <c r="A6717" s="41" t="n">
        <v>-1.0546242113</v>
      </c>
      <c r="B6717" s="41" t="n">
        <v>0.0697522842</v>
      </c>
      <c r="C6717" s="41" t="n">
        <v>2.7317023511</v>
      </c>
      <c r="D6717" s="42" t="n">
        <f aca="false">$B$5*A6717</f>
        <v>-2.69454169806712</v>
      </c>
      <c r="E6717" s="42" t="n">
        <f aca="false">$D$5*A6717+$F$5*B6717</f>
        <v>-2.38912656813439</v>
      </c>
      <c r="F6717" s="43" t="n">
        <f aca="false">Inputs!$B$5*D6717+Inputs!$B$6*E6717</f>
        <v>-149997.841399993</v>
      </c>
      <c r="G6717" s="43" t="n">
        <f aca="false">F6717*SQRT(($B$6-2)/C6717)</f>
        <v>-128346.289833077</v>
      </c>
    </row>
    <row r="6718" customFormat="false" ht="15" hidden="false" customHeight="false" outlineLevel="0" collapsed="false">
      <c r="A6718" s="41" t="n">
        <v>2.4303031027</v>
      </c>
      <c r="B6718" s="41" t="n">
        <v>-0.488188062</v>
      </c>
      <c r="C6718" s="41" t="n">
        <v>4.9460677736</v>
      </c>
      <c r="D6718" s="42" t="n">
        <f aca="false">$B$5*A6718</f>
        <v>6.20937105274197</v>
      </c>
      <c r="E6718" s="42" t="n">
        <f aca="false">$D$5*A6718+$F$5*B6718</f>
        <v>4.94014368903012</v>
      </c>
      <c r="F6718" s="43" t="n">
        <f aca="false">Inputs!$B$5*D6718+Inputs!$B$6*E6718</f>
        <v>373929.920822691</v>
      </c>
      <c r="G6718" s="43" t="n">
        <f aca="false">F6718*SQRT(($B$6-2)/C6718)</f>
        <v>237779.923998395</v>
      </c>
    </row>
    <row r="6719" customFormat="false" ht="15" hidden="false" customHeight="false" outlineLevel="0" collapsed="false">
      <c r="A6719" s="41" t="n">
        <v>-0.0028058525</v>
      </c>
      <c r="B6719" s="41" t="n">
        <v>-1.3120358772</v>
      </c>
      <c r="C6719" s="41" t="n">
        <v>4.9380633008</v>
      </c>
      <c r="D6719" s="42" t="n">
        <f aca="false">$B$5*A6719</f>
        <v>-0.0071688915149751</v>
      </c>
      <c r="E6719" s="42" t="n">
        <f aca="false">$D$5*A6719+$F$5*B6719</f>
        <v>-2.27222731811314</v>
      </c>
      <c r="F6719" s="43" t="n">
        <f aca="false">Inputs!$B$5*D6719+Inputs!$B$6*E6719</f>
        <v>112894.476754159</v>
      </c>
      <c r="G6719" s="43" t="n">
        <f aca="false">F6719*SQRT(($B$6-2)/C6719)</f>
        <v>71847.1203930315</v>
      </c>
    </row>
    <row r="6720" customFormat="false" ht="15" hidden="false" customHeight="false" outlineLevel="0" collapsed="false">
      <c r="A6720" s="41" t="n">
        <v>1.243401055</v>
      </c>
      <c r="B6720" s="41" t="n">
        <v>0.8747430434</v>
      </c>
      <c r="C6720" s="41" t="n">
        <v>3.2065768375</v>
      </c>
      <c r="D6720" s="42" t="n">
        <f aca="false">$B$5*A6720</f>
        <v>3.17686238777719</v>
      </c>
      <c r="E6720" s="42" t="n">
        <f aca="false">$D$5*A6720+$F$5*B6720</f>
        <v>4.4692396227825</v>
      </c>
      <c r="F6720" s="43" t="n">
        <f aca="false">Inputs!$B$5*D6720+Inputs!$B$6*E6720</f>
        <v>94224.2576385938</v>
      </c>
      <c r="G6720" s="43" t="n">
        <f aca="false">F6720*SQRT(($B$6-2)/C6720)</f>
        <v>74414.3849771415</v>
      </c>
    </row>
    <row r="6721" customFormat="false" ht="15" hidden="false" customHeight="false" outlineLevel="0" collapsed="false">
      <c r="A6721" s="41" t="n">
        <v>0.8057341395</v>
      </c>
      <c r="B6721" s="41" t="n">
        <v>1.3597958113</v>
      </c>
      <c r="C6721" s="41" t="n">
        <v>9.1264925398</v>
      </c>
      <c r="D6721" s="42" t="n">
        <f aca="false">$B$5*A6721</f>
        <v>2.05863303077668</v>
      </c>
      <c r="E6721" s="42" t="n">
        <f aca="false">$D$5*A6721+$F$5*B6721</f>
        <v>4.26533488934879</v>
      </c>
      <c r="F6721" s="43" t="n">
        <f aca="false">Inputs!$B$5*D6721+Inputs!$B$6*E6721</f>
        <v>-7403.44138977173</v>
      </c>
      <c r="G6721" s="43" t="n">
        <f aca="false">F6721*SQRT(($B$6-2)/C6721)</f>
        <v>-3465.74566633477</v>
      </c>
    </row>
    <row r="6722" customFormat="false" ht="15" hidden="false" customHeight="false" outlineLevel="0" collapsed="false">
      <c r="A6722" s="41" t="n">
        <v>-0.4273413547</v>
      </c>
      <c r="B6722" s="41" t="n">
        <v>-0.3024178198</v>
      </c>
      <c r="C6722" s="41" t="n">
        <v>1.3558799677</v>
      </c>
      <c r="D6722" s="42" t="n">
        <f aca="false">$B$5*A6722</f>
        <v>-1.09184777592792</v>
      </c>
      <c r="E6722" s="42" t="n">
        <f aca="false">$D$5*A6722+$F$5*B6722</f>
        <v>-1.53909454742162</v>
      </c>
      <c r="F6722" s="43" t="n">
        <f aca="false">Inputs!$B$5*D6722+Inputs!$B$6*E6722</f>
        <v>-32230.050221711</v>
      </c>
      <c r="G6722" s="43" t="n">
        <f aca="false">F6722*SQRT(($B$6-2)/C6722)</f>
        <v>-39144.0139840226</v>
      </c>
    </row>
    <row r="6723" customFormat="false" ht="15" hidden="false" customHeight="false" outlineLevel="0" collapsed="false">
      <c r="A6723" s="41" t="n">
        <v>1.7098785319</v>
      </c>
      <c r="B6723" s="41" t="n">
        <v>0.6327281029</v>
      </c>
      <c r="C6723" s="41" t="n">
        <v>2.9252027053</v>
      </c>
      <c r="D6723" s="42" t="n">
        <f aca="false">$B$5*A6723</f>
        <v>4.36870209641312</v>
      </c>
      <c r="E6723" s="42" t="n">
        <f aca="false">$D$5*A6723+$F$5*B6723</f>
        <v>5.1613658140301</v>
      </c>
      <c r="F6723" s="43" t="n">
        <f aca="false">Inputs!$B$5*D6723+Inputs!$B$6*E6723</f>
        <v>178801.918939807</v>
      </c>
      <c r="G6723" s="43" t="n">
        <f aca="false">F6723*SQRT(($B$6-2)/C6723)</f>
        <v>147845.867556946</v>
      </c>
    </row>
    <row r="6724" customFormat="false" ht="15" hidden="false" customHeight="false" outlineLevel="0" collapsed="false">
      <c r="A6724" s="41" t="n">
        <v>-2.2192218213</v>
      </c>
      <c r="B6724" s="41" t="n">
        <v>0.4548209756</v>
      </c>
      <c r="C6724" s="41" t="n">
        <v>0.4784474701</v>
      </c>
      <c r="D6724" s="42" t="n">
        <f aca="false">$B$5*A6724</f>
        <v>-5.67006301456159</v>
      </c>
      <c r="E6724" s="42" t="n">
        <f aca="false">$D$5*A6724+$F$5*B6724</f>
        <v>-4.49547367023363</v>
      </c>
      <c r="F6724" s="43" t="n">
        <f aca="false">Inputs!$B$5*D6724+Inputs!$B$6*E6724</f>
        <v>-342232.617944477</v>
      </c>
      <c r="G6724" s="43" t="n">
        <f aca="false">F6724*SQRT(($B$6-2)/C6724)</f>
        <v>-699711.909725836</v>
      </c>
    </row>
    <row r="6725" customFormat="false" ht="15" hidden="false" customHeight="false" outlineLevel="0" collapsed="false">
      <c r="A6725" s="41" t="n">
        <v>-0.5816980608</v>
      </c>
      <c r="B6725" s="41" t="n">
        <v>0.8981718247</v>
      </c>
      <c r="C6725" s="41" t="n">
        <v>3.379501505</v>
      </c>
      <c r="D6725" s="42" t="n">
        <f aca="false">$B$5*A6725</f>
        <v>-1.48622577000986</v>
      </c>
      <c r="E6725" s="42" t="n">
        <f aca="false">$D$5*A6725+$F$5*B6725</f>
        <v>0.166711506696028</v>
      </c>
      <c r="F6725" s="43" t="n">
        <f aca="false">Inputs!$B$5*D6725+Inputs!$B$6*E6725</f>
        <v>-156958.152335787</v>
      </c>
      <c r="G6725" s="43" t="n">
        <f aca="false">F6725*SQRT(($B$6-2)/C6725)</f>
        <v>-120745.944617637</v>
      </c>
    </row>
    <row r="6726" customFormat="false" ht="15" hidden="false" customHeight="false" outlineLevel="0" collapsed="false">
      <c r="A6726" s="41" t="n">
        <v>0.4081904694</v>
      </c>
      <c r="B6726" s="41" t="n">
        <v>-1.740542764</v>
      </c>
      <c r="C6726" s="41" t="n">
        <v>6.1771271067</v>
      </c>
      <c r="D6726" s="42" t="n">
        <f aca="false">$B$5*A6726</f>
        <v>1.04291768458084</v>
      </c>
      <c r="E6726" s="42" t="n">
        <f aca="false">$D$5*A6726+$F$5*B6726</f>
        <v>-2.03414732340778</v>
      </c>
      <c r="F6726" s="43" t="n">
        <f aca="false">Inputs!$B$5*D6726+Inputs!$B$6*E6726</f>
        <v>205999.134628473</v>
      </c>
      <c r="G6726" s="43" t="n">
        <f aca="false">F6726*SQRT(($B$6-2)/C6726)</f>
        <v>117216.061500032</v>
      </c>
    </row>
    <row r="6727" customFormat="false" ht="15" hidden="false" customHeight="false" outlineLevel="0" collapsed="false">
      <c r="A6727" s="41" t="n">
        <v>0.2688301705</v>
      </c>
      <c r="B6727" s="41" t="n">
        <v>0.2106277273</v>
      </c>
      <c r="C6727" s="41" t="n">
        <v>0.8823852968</v>
      </c>
      <c r="D6727" s="42" t="n">
        <f aca="false">$B$5*A6727</f>
        <v>0.68685518154171</v>
      </c>
      <c r="E6727" s="42" t="n">
        <f aca="false">$D$5*A6727+$F$5*B6727</f>
        <v>1.0034052395192</v>
      </c>
      <c r="F6727" s="43" t="n">
        <f aca="false">Inputs!$B$5*D6727+Inputs!$B$6*E6727</f>
        <v>18515.2561782111</v>
      </c>
      <c r="G6727" s="43" t="n">
        <f aca="false">F6727*SQRT(($B$6-2)/C6727)</f>
        <v>27875.0459375266</v>
      </c>
    </row>
    <row r="6728" customFormat="false" ht="15" hidden="false" customHeight="false" outlineLevel="0" collapsed="false">
      <c r="A6728" s="41" t="n">
        <v>0.3634624865</v>
      </c>
      <c r="B6728" s="41" t="n">
        <v>0.5755288519</v>
      </c>
      <c r="C6728" s="41" t="n">
        <v>1.993773603</v>
      </c>
      <c r="D6728" s="42" t="n">
        <f aca="false">$B$5*A6728</f>
        <v>0.928638670593555</v>
      </c>
      <c r="E6728" s="42" t="n">
        <f aca="false">$D$5*A6728+$F$5*B6728</f>
        <v>1.85868210370559</v>
      </c>
      <c r="F6728" s="43" t="n">
        <f aca="false">Inputs!$B$5*D6728+Inputs!$B$6*E6728</f>
        <v>-70.2381259239919</v>
      </c>
      <c r="G6728" s="43" t="n">
        <f aca="false">F6728*SQRT(($B$6-2)/C6728)</f>
        <v>-70.3477144828161</v>
      </c>
    </row>
    <row r="6729" customFormat="false" ht="15" hidden="false" customHeight="false" outlineLevel="0" collapsed="false">
      <c r="A6729" s="41" t="n">
        <v>1.4959659598</v>
      </c>
      <c r="B6729" s="41" t="n">
        <v>0.4138889896</v>
      </c>
      <c r="C6729" s="41" t="n">
        <v>1.6688704826</v>
      </c>
      <c r="D6729" s="42" t="n">
        <f aca="false">$B$5*A6729</f>
        <v>3.82216017267544</v>
      </c>
      <c r="E6729" s="42" t="n">
        <f aca="false">$D$5*A6729+$F$5*B6729</f>
        <v>4.27446285850956</v>
      </c>
      <c r="F6729" s="43" t="n">
        <f aca="false">Inputs!$B$5*D6729+Inputs!$B$6*E6729</f>
        <v>168492.874342066</v>
      </c>
      <c r="G6729" s="43" t="n">
        <f aca="false">F6729*SQRT(($B$6-2)/C6729)</f>
        <v>184452.78640185</v>
      </c>
    </row>
    <row r="6730" customFormat="false" ht="15" hidden="false" customHeight="false" outlineLevel="0" collapsed="false">
      <c r="A6730" s="41" t="n">
        <v>0.0228984605</v>
      </c>
      <c r="B6730" s="41" t="n">
        <v>1.1479675542</v>
      </c>
      <c r="C6730" s="41" t="n">
        <v>0.127131401</v>
      </c>
      <c r="D6730" s="42" t="n">
        <f aca="false">$B$5*A6730</f>
        <v>0.058505063678309</v>
      </c>
      <c r="E6730" s="42" t="n">
        <f aca="false">$D$5*A6730+$F$5*B6730</f>
        <v>2.03673539272547</v>
      </c>
      <c r="F6730" s="43" t="n">
        <f aca="false">Inputs!$B$5*D6730+Inputs!$B$6*E6730</f>
        <v>-95986.2632684424</v>
      </c>
      <c r="G6730" s="43" t="n">
        <f aca="false">F6730*SQRT(($B$6-2)/C6730)</f>
        <v>-380712.96461654</v>
      </c>
    </row>
    <row r="6731" customFormat="false" ht="15" hidden="false" customHeight="false" outlineLevel="0" collapsed="false">
      <c r="A6731" s="41" t="n">
        <v>2.2427407236</v>
      </c>
      <c r="B6731" s="41" t="n">
        <v>0.9150707542</v>
      </c>
      <c r="C6731" s="41" t="n">
        <v>1.1854303563</v>
      </c>
      <c r="D6731" s="42" t="n">
        <f aca="false">$B$5*A6731</f>
        <v>5.73015329341267</v>
      </c>
      <c r="E6731" s="42" t="n">
        <f aca="false">$D$5*A6731+$F$5*B6731</f>
        <v>6.91689177636255</v>
      </c>
      <c r="F6731" s="43" t="n">
        <f aca="false">Inputs!$B$5*D6731+Inputs!$B$6*E6731</f>
        <v>227170.740523139</v>
      </c>
      <c r="G6731" s="43" t="n">
        <f aca="false">F6731*SQRT(($B$6-2)/C6731)</f>
        <v>295072.930157859</v>
      </c>
    </row>
    <row r="6732" customFormat="false" ht="15" hidden="false" customHeight="false" outlineLevel="0" collapsed="false">
      <c r="A6732" s="41" t="n">
        <v>0.2062061268</v>
      </c>
      <c r="B6732" s="41" t="n">
        <v>0.4325305498</v>
      </c>
      <c r="C6732" s="41" t="n">
        <v>5.2212968259</v>
      </c>
      <c r="D6732" s="42" t="n">
        <f aca="false">$B$5*A6732</f>
        <v>0.526852125246213</v>
      </c>
      <c r="E6732" s="42" t="n">
        <f aca="false">$D$5*A6732+$F$5*B6732</f>
        <v>1.23755527400188</v>
      </c>
      <c r="F6732" s="43" t="n">
        <f aca="false">Inputs!$B$5*D6732+Inputs!$B$6*E6732</f>
        <v>-9192.55117547245</v>
      </c>
      <c r="G6732" s="43" t="n">
        <f aca="false">F6732*SQRT(($B$6-2)/C6732)</f>
        <v>-5689.33966175117</v>
      </c>
    </row>
    <row r="6733" customFormat="false" ht="15" hidden="false" customHeight="false" outlineLevel="0" collapsed="false">
      <c r="A6733" s="41" t="n">
        <v>0.2560437594</v>
      </c>
      <c r="B6733" s="41" t="n">
        <v>0.0185184153</v>
      </c>
      <c r="C6733" s="41" t="n">
        <v>3.0953423543</v>
      </c>
      <c r="D6733" s="42" t="n">
        <f aca="false">$B$5*A6733</f>
        <v>0.654186181998158</v>
      </c>
      <c r="E6733" s="42" t="n">
        <f aca="false">$D$5*A6733+$F$5*B6733</f>
        <v>0.641255181155615</v>
      </c>
      <c r="F6733" s="43" t="n">
        <f aca="false">Inputs!$B$5*D6733+Inputs!$B$6*E6733</f>
        <v>33355.859142035</v>
      </c>
      <c r="G6733" s="43" t="n">
        <f aca="false">F6733*SQRT(($B$6-2)/C6733)</f>
        <v>26812.2205961484</v>
      </c>
    </row>
    <row r="6734" customFormat="false" ht="15" hidden="false" customHeight="false" outlineLevel="0" collapsed="false">
      <c r="A6734" s="41" t="n">
        <v>2.1651708315</v>
      </c>
      <c r="B6734" s="41" t="n">
        <v>-0.7490533743</v>
      </c>
      <c r="C6734" s="41" t="n">
        <v>4.1006671023</v>
      </c>
      <c r="D6734" s="42" t="n">
        <f aca="false">$B$5*A6734</f>
        <v>5.53196392269798</v>
      </c>
      <c r="E6734" s="42" t="n">
        <f aca="false">$D$5*A6734+$F$5*B6734</f>
        <v>3.85879045930443</v>
      </c>
      <c r="F6734" s="43" t="n">
        <f aca="false">Inputs!$B$5*D6734+Inputs!$B$6*E6734</f>
        <v>360256.869304577</v>
      </c>
      <c r="G6734" s="43" t="n">
        <f aca="false">F6734*SQRT(($B$6-2)/C6734)</f>
        <v>251593.844463651</v>
      </c>
    </row>
    <row r="6735" customFormat="false" ht="15" hidden="false" customHeight="false" outlineLevel="0" collapsed="false">
      <c r="A6735" s="41" t="n">
        <v>1.1549058282</v>
      </c>
      <c r="B6735" s="41" t="n">
        <v>-0.1258569427</v>
      </c>
      <c r="C6735" s="41" t="n">
        <v>6.1945594164</v>
      </c>
      <c r="D6735" s="42" t="n">
        <f aca="false">$B$5*A6735</f>
        <v>2.95075902684773</v>
      </c>
      <c r="E6735" s="42" t="n">
        <f aca="false">$D$5*A6735+$F$5*B6735</f>
        <v>2.53087708018973</v>
      </c>
      <c r="F6735" s="43" t="n">
        <f aca="false">Inputs!$B$5*D6735+Inputs!$B$6*E6735</f>
        <v>168532.048675286</v>
      </c>
      <c r="G6735" s="43" t="n">
        <f aca="false">F6735*SQRT(($B$6-2)/C6735)</f>
        <v>95761.7968504968</v>
      </c>
    </row>
    <row r="6736" customFormat="false" ht="15" hidden="false" customHeight="false" outlineLevel="0" collapsed="false">
      <c r="A6736" s="41" t="n">
        <v>-1.4804191701</v>
      </c>
      <c r="B6736" s="41" t="n">
        <v>-0.1883177436</v>
      </c>
      <c r="C6736" s="41" t="n">
        <v>10.6807206928</v>
      </c>
      <c r="D6736" s="42" t="n">
        <f aca="false">$B$5*A6736</f>
        <v>-3.78243846643271</v>
      </c>
      <c r="E6736" s="42" t="n">
        <f aca="false">$D$5*A6736+$F$5*B6736</f>
        <v>-3.84796403117078</v>
      </c>
      <c r="F6736" s="43" t="n">
        <f aca="false">Inputs!$B$5*D6736+Inputs!$B$6*E6736</f>
        <v>-185845.645084732</v>
      </c>
      <c r="G6736" s="43" t="n">
        <f aca="false">F6736*SQRT(($B$6-2)/C6736)</f>
        <v>-80420.5626952568</v>
      </c>
    </row>
    <row r="6737" customFormat="false" ht="15" hidden="false" customHeight="false" outlineLevel="0" collapsed="false">
      <c r="A6737" s="41" t="n">
        <v>-0.5467758338</v>
      </c>
      <c r="B6737" s="41" t="n">
        <v>0.5775773184</v>
      </c>
      <c r="C6737" s="41" t="n">
        <v>1.1775433788</v>
      </c>
      <c r="D6737" s="42" t="n">
        <f aca="false">$B$5*A6737</f>
        <v>-1.39700024699169</v>
      </c>
      <c r="E6737" s="42" t="n">
        <f aca="false">$D$5*A6737+$F$5*B6737</f>
        <v>-0.30377274145873</v>
      </c>
      <c r="F6737" s="43" t="n">
        <f aca="false">Inputs!$B$5*D6737+Inputs!$B$6*E6737</f>
        <v>-124511.387626233</v>
      </c>
      <c r="G6737" s="43" t="n">
        <f aca="false">F6737*SQRT(($B$6-2)/C6737)</f>
        <v>-162269.020109645</v>
      </c>
    </row>
    <row r="6738" customFormat="false" ht="15" hidden="false" customHeight="false" outlineLevel="0" collapsed="false">
      <c r="A6738" s="41" t="n">
        <v>0.0913002227</v>
      </c>
      <c r="B6738" s="41" t="n">
        <v>-1.0220268636</v>
      </c>
      <c r="C6738" s="41" t="n">
        <v>4.7945808851</v>
      </c>
      <c r="D6738" s="42" t="n">
        <f aca="false">$B$5*A6738</f>
        <v>0.233270063850244</v>
      </c>
      <c r="E6738" s="42" t="n">
        <f aca="false">$D$5*A6738+$F$5*B6738</f>
        <v>-1.54752222009585</v>
      </c>
      <c r="F6738" s="43" t="n">
        <f aca="false">Inputs!$B$5*D6738+Inputs!$B$6*E6738</f>
        <v>100703.117389817</v>
      </c>
      <c r="G6738" s="43" t="n">
        <f aca="false">F6738*SQRT(($B$6-2)/C6738)</f>
        <v>65040.3078059317</v>
      </c>
    </row>
    <row r="6739" customFormat="false" ht="15" hidden="false" customHeight="false" outlineLevel="0" collapsed="false">
      <c r="A6739" s="41" t="n">
        <v>1.4710079135</v>
      </c>
      <c r="B6739" s="41" t="n">
        <v>1.0901340045</v>
      </c>
      <c r="C6739" s="41" t="n">
        <v>1.9261822679</v>
      </c>
      <c r="D6739" s="42" t="n">
        <f aca="false">$B$5*A6739</f>
        <v>3.75839291251104</v>
      </c>
      <c r="E6739" s="42" t="n">
        <f aca="false">$D$5*A6739+$F$5*B6739</f>
        <v>5.38277525811734</v>
      </c>
      <c r="F6739" s="43" t="n">
        <f aca="false">Inputs!$B$5*D6739+Inputs!$B$6*E6739</f>
        <v>106700.528345237</v>
      </c>
      <c r="G6739" s="43" t="n">
        <f aca="false">F6739*SQRT(($B$6-2)/C6739)</f>
        <v>108725.866498291</v>
      </c>
    </row>
    <row r="6740" customFormat="false" ht="15" hidden="false" customHeight="false" outlineLevel="0" collapsed="false">
      <c r="A6740" s="41" t="n">
        <v>1.5860555321</v>
      </c>
      <c r="B6740" s="41" t="n">
        <v>0.2369646641</v>
      </c>
      <c r="C6740" s="41" t="n">
        <v>1.2861650507</v>
      </c>
      <c r="D6740" s="42" t="n">
        <f aca="false">$B$5*A6740</f>
        <v>4.05233705134215</v>
      </c>
      <c r="E6740" s="42" t="n">
        <f aca="false">$D$5*A6740+$F$5*B6740</f>
        <v>4.18333582727009</v>
      </c>
      <c r="F6740" s="43" t="n">
        <f aca="false">Inputs!$B$5*D6740+Inputs!$B$6*E6740</f>
        <v>196066.913770711</v>
      </c>
      <c r="G6740" s="43" t="n">
        <f aca="false">F6740*SQRT(($B$6-2)/C6740)</f>
        <v>244495.549702704</v>
      </c>
    </row>
    <row r="6741" customFormat="false" ht="15" hidden="false" customHeight="false" outlineLevel="0" collapsed="false">
      <c r="A6741" s="41" t="n">
        <v>-0.0357330683</v>
      </c>
      <c r="B6741" s="41" t="n">
        <v>0.7035604826</v>
      </c>
      <c r="C6741" s="41" t="n">
        <v>2.5133593151</v>
      </c>
      <c r="D6741" s="42" t="n">
        <f aca="false">$B$5*A6741</f>
        <v>-0.0912972047318581</v>
      </c>
      <c r="E6741" s="42" t="n">
        <f aca="false">$D$5*A6741+$F$5*B6741</f>
        <v>1.1298391181419</v>
      </c>
      <c r="F6741" s="43" t="n">
        <f aca="false">Inputs!$B$5*D6741+Inputs!$B$6*E6741</f>
        <v>-65621.6763802809</v>
      </c>
      <c r="G6741" s="43" t="n">
        <f aca="false">F6741*SQRT(($B$6-2)/C6741)</f>
        <v>-58537.6155724634</v>
      </c>
    </row>
    <row r="6742" customFormat="false" ht="15" hidden="false" customHeight="false" outlineLevel="0" collapsed="false">
      <c r="A6742" s="41" t="n">
        <v>-0.5774750209</v>
      </c>
      <c r="B6742" s="41" t="n">
        <v>0.1300595547</v>
      </c>
      <c r="C6742" s="41" t="n">
        <v>4.9600272065</v>
      </c>
      <c r="D6742" s="42" t="n">
        <f aca="false">$B$5*A6742</f>
        <v>-1.47543599581235</v>
      </c>
      <c r="E6742" s="42" t="n">
        <f aca="false">$D$5*A6742+$F$5*B6742</f>
        <v>-1.14957292588805</v>
      </c>
      <c r="F6742" s="43" t="n">
        <f aca="false">Inputs!$B$5*D6742+Inputs!$B$6*E6742</f>
        <v>-90064.9532868326</v>
      </c>
      <c r="G6742" s="43" t="n">
        <f aca="false">F6742*SQRT(($B$6-2)/C6742)</f>
        <v>-57191.1456767792</v>
      </c>
    </row>
    <row r="6743" customFormat="false" ht="15" hidden="false" customHeight="false" outlineLevel="0" collapsed="false">
      <c r="A6743" s="41" t="n">
        <v>-0.1756778993</v>
      </c>
      <c r="B6743" s="41" t="n">
        <v>-1.4610343172</v>
      </c>
      <c r="C6743" s="41" t="n">
        <v>3.3293188543</v>
      </c>
      <c r="D6743" s="42" t="n">
        <f aca="false">$B$5*A6743</f>
        <v>-0.448853174448914</v>
      </c>
      <c r="E6743" s="42" t="n">
        <f aca="false">$D$5*A6743+$F$5*B6743</f>
        <v>-2.94087375094315</v>
      </c>
      <c r="F6743" s="43" t="n">
        <f aca="false">Inputs!$B$5*D6743+Inputs!$B$6*E6743</f>
        <v>102158.370102266</v>
      </c>
      <c r="G6743" s="43" t="n">
        <f aca="false">F6743*SQRT(($B$6-2)/C6743)</f>
        <v>79179.2270826822</v>
      </c>
    </row>
    <row r="6744" customFormat="false" ht="15" hidden="false" customHeight="false" outlineLevel="0" collapsed="false">
      <c r="A6744" s="41" t="n">
        <v>0.1274555048</v>
      </c>
      <c r="B6744" s="41" t="n">
        <v>-0.4409668917</v>
      </c>
      <c r="C6744" s="41" t="n">
        <v>2.2532230407</v>
      </c>
      <c r="D6744" s="42" t="n">
        <f aca="false">$B$5*A6744</f>
        <v>0.325646015568384</v>
      </c>
      <c r="E6744" s="42" t="n">
        <f aca="false">$D$5*A6744+$F$5*B6744</f>
        <v>-0.458145524161233</v>
      </c>
      <c r="F6744" s="43" t="n">
        <f aca="false">Inputs!$B$5*D6744+Inputs!$B$6*E6744</f>
        <v>55471.8777649</v>
      </c>
      <c r="G6744" s="43" t="n">
        <f aca="false">F6744*SQRT(($B$6-2)/C6744)</f>
        <v>52261.9696488317</v>
      </c>
    </row>
    <row r="6745" customFormat="false" ht="15" hidden="false" customHeight="false" outlineLevel="0" collapsed="false">
      <c r="A6745" s="41" t="n">
        <v>-0.242552164</v>
      </c>
      <c r="B6745" s="41" t="n">
        <v>0.3637849456</v>
      </c>
      <c r="C6745" s="41" t="n">
        <v>5.3461673707</v>
      </c>
      <c r="D6745" s="42" t="n">
        <f aca="false">$B$5*A6745</f>
        <v>-0.619715452055462</v>
      </c>
      <c r="E6745" s="42" t="n">
        <f aca="false">$D$5*A6745+$F$5*B6745</f>
        <v>0.0509894256418533</v>
      </c>
      <c r="F6745" s="43" t="n">
        <f aca="false">Inputs!$B$5*D6745+Inputs!$B$6*E6745</f>
        <v>-64521.0164876389</v>
      </c>
      <c r="G6745" s="43" t="n">
        <f aca="false">F6745*SQRT(($B$6-2)/C6745)</f>
        <v>-39463.4384966251</v>
      </c>
    </row>
    <row r="6746" customFormat="false" ht="15" hidden="false" customHeight="false" outlineLevel="0" collapsed="false">
      <c r="A6746" s="41" t="n">
        <v>1.272533134</v>
      </c>
      <c r="B6746" s="41" t="n">
        <v>-0.8487700905</v>
      </c>
      <c r="C6746" s="41" t="n">
        <v>5.0508128873</v>
      </c>
      <c r="D6746" s="42" t="n">
        <f aca="false">$B$5*A6746</f>
        <v>3.2512942098194</v>
      </c>
      <c r="E6746" s="42" t="n">
        <f aca="false">$D$5*A6746+$F$5*B6746</f>
        <v>1.56249538698189</v>
      </c>
      <c r="F6746" s="43" t="n">
        <f aca="false">Inputs!$B$5*D6746+Inputs!$B$6*E6746</f>
        <v>247004.651632845</v>
      </c>
      <c r="G6746" s="43" t="n">
        <f aca="false">F6746*SQRT(($B$6-2)/C6746)</f>
        <v>155431.661664335</v>
      </c>
    </row>
    <row r="6747" customFormat="false" ht="15" hidden="false" customHeight="false" outlineLevel="0" collapsed="false">
      <c r="A6747" s="41" t="n">
        <v>-0.3365582151</v>
      </c>
      <c r="B6747" s="41" t="n">
        <v>-0.7650826964</v>
      </c>
      <c r="C6747" s="41" t="n">
        <v>2.1361075943</v>
      </c>
      <c r="D6747" s="42" t="n">
        <f aca="false">$B$5*A6747</f>
        <v>-0.859898848041925</v>
      </c>
      <c r="E6747" s="42" t="n">
        <f aca="false">$D$5*A6747+$F$5*B6747</f>
        <v>-2.12197205821822</v>
      </c>
      <c r="F6747" s="43" t="n">
        <f aca="false">Inputs!$B$5*D6747+Inputs!$B$6*E6747</f>
        <v>20108.7181067185</v>
      </c>
      <c r="G6747" s="43" t="n">
        <f aca="false">F6747*SQRT(($B$6-2)/C6747)</f>
        <v>19457.5350675716</v>
      </c>
    </row>
    <row r="6748" customFormat="false" ht="15" hidden="false" customHeight="false" outlineLevel="0" collapsed="false">
      <c r="A6748" s="41" t="n">
        <v>-0.8301805878</v>
      </c>
      <c r="B6748" s="41" t="n">
        <v>-0.5945689436</v>
      </c>
      <c r="C6748" s="41" t="n">
        <v>4.7626193418</v>
      </c>
      <c r="D6748" s="42" t="n">
        <f aca="false">$B$5*A6748</f>
        <v>-2.12109316928686</v>
      </c>
      <c r="E6748" s="42" t="n">
        <f aca="false">$D$5*A6748+$F$5*B6748</f>
        <v>-3.00215618527149</v>
      </c>
      <c r="F6748" s="43" t="n">
        <f aca="false">Inputs!$B$5*D6748+Inputs!$B$6*E6748</f>
        <v>-62001.5076651117</v>
      </c>
      <c r="G6748" s="43" t="n">
        <f aca="false">F6748*SQRT(($B$6-2)/C6748)</f>
        <v>-40178.5548891883</v>
      </c>
    </row>
    <row r="6749" customFormat="false" ht="15" hidden="false" customHeight="false" outlineLevel="0" collapsed="false">
      <c r="A6749" s="41" t="n">
        <v>-0.1964502828</v>
      </c>
      <c r="B6749" s="41" t="n">
        <v>0.5858716569</v>
      </c>
      <c r="C6749" s="41" t="n">
        <v>3.2567165501</v>
      </c>
      <c r="D6749" s="42" t="n">
        <f aca="false">$B$5*A6749</f>
        <v>-0.501926158085423</v>
      </c>
      <c r="E6749" s="42" t="n">
        <f aca="false">$D$5*A6749+$F$5*B6749</f>
        <v>0.544179876022535</v>
      </c>
      <c r="F6749" s="43" t="n">
        <f aca="false">Inputs!$B$5*D6749+Inputs!$B$6*E6749</f>
        <v>-77401.609609669</v>
      </c>
      <c r="G6749" s="43" t="n">
        <f aca="false">F6749*SQRT(($B$6-2)/C6749)</f>
        <v>-60656.1735114117</v>
      </c>
    </row>
    <row r="6750" customFormat="false" ht="15" hidden="false" customHeight="false" outlineLevel="0" collapsed="false">
      <c r="A6750" s="41" t="n">
        <v>0.3204457648</v>
      </c>
      <c r="B6750" s="41" t="n">
        <v>-1.0568569991</v>
      </c>
      <c r="C6750" s="41" t="n">
        <v>1.6788183137</v>
      </c>
      <c r="D6750" s="42" t="n">
        <f aca="false">$B$5*A6750</f>
        <v>0.818731891389311</v>
      </c>
      <c r="E6750" s="42" t="n">
        <f aca="false">$D$5*A6750+$F$5*B6750</f>
        <v>-1.06239301827961</v>
      </c>
      <c r="F6750" s="43" t="n">
        <f aca="false">Inputs!$B$5*D6750+Inputs!$B$6*E6750</f>
        <v>134992.840052912</v>
      </c>
      <c r="G6750" s="43" t="n">
        <f aca="false">F6750*SQRT(($B$6-2)/C6750)</f>
        <v>147341.091616826</v>
      </c>
    </row>
    <row r="6751" customFormat="false" ht="15" hidden="false" customHeight="false" outlineLevel="0" collapsed="false">
      <c r="A6751" s="41" t="n">
        <v>1.2941603239</v>
      </c>
      <c r="B6751" s="41" t="n">
        <v>0.9444123065</v>
      </c>
      <c r="C6751" s="41" t="n">
        <v>5.0294833465</v>
      </c>
      <c r="D6751" s="42" t="n">
        <f aca="false">$B$5*A6751</f>
        <v>3.30655120503453</v>
      </c>
      <c r="E6751" s="42" t="n">
        <f aca="false">$D$5*A6751+$F$5*B6751</f>
        <v>4.71032676780431</v>
      </c>
      <c r="F6751" s="43" t="n">
        <f aca="false">Inputs!$B$5*D6751+Inputs!$B$6*E6751</f>
        <v>95138.7821132374</v>
      </c>
      <c r="G6751" s="43" t="n">
        <f aca="false">F6751*SQRT(($B$6-2)/C6751)</f>
        <v>59994.4254053468</v>
      </c>
    </row>
    <row r="6752" customFormat="false" ht="15" hidden="false" customHeight="false" outlineLevel="0" collapsed="false">
      <c r="A6752" s="41" t="n">
        <v>-0.9011856506</v>
      </c>
      <c r="B6752" s="41" t="n">
        <v>1.2241108919</v>
      </c>
      <c r="C6752" s="41" t="n">
        <v>5.1495120419</v>
      </c>
      <c r="D6752" s="42" t="n">
        <f aca="false">$B$5*A6752</f>
        <v>-2.30250954531774</v>
      </c>
      <c r="E6752" s="42" t="n">
        <f aca="false">$D$5*A6752+$F$5*B6752</f>
        <v>-0.0307238269836754</v>
      </c>
      <c r="F6752" s="43" t="n">
        <f aca="false">Inputs!$B$5*D6752+Inputs!$B$6*E6752</f>
        <v>-228714.763182591</v>
      </c>
      <c r="G6752" s="43" t="n">
        <f aca="false">F6752*SQRT(($B$6-2)/C6752)</f>
        <v>-142536.521958677</v>
      </c>
    </row>
    <row r="6753" customFormat="false" ht="15" hidden="false" customHeight="false" outlineLevel="0" collapsed="false">
      <c r="A6753" s="41" t="n">
        <v>0.3269384126</v>
      </c>
      <c r="B6753" s="41" t="n">
        <v>-0.1564553029</v>
      </c>
      <c r="C6753" s="41" t="n">
        <v>1.0853482585</v>
      </c>
      <c r="D6753" s="42" t="n">
        <f aca="false">$B$5*A6753</f>
        <v>0.835320463925872</v>
      </c>
      <c r="E6753" s="42" t="n">
        <f aca="false">$D$5*A6753+$F$5*B6753</f>
        <v>0.507820354305648</v>
      </c>
      <c r="F6753" s="43" t="n">
        <f aca="false">Inputs!$B$5*D6753+Inputs!$B$6*E6753</f>
        <v>58141.0286773049</v>
      </c>
      <c r="G6753" s="43" t="n">
        <f aca="false">F6753*SQRT(($B$6-2)/C6753)</f>
        <v>78924.7386312043</v>
      </c>
    </row>
    <row r="6754" customFormat="false" ht="15" hidden="false" customHeight="false" outlineLevel="0" collapsed="false">
      <c r="A6754" s="41" t="n">
        <v>0.3580800445</v>
      </c>
      <c r="B6754" s="41" t="n">
        <v>-0.0257707956</v>
      </c>
      <c r="C6754" s="41" t="n">
        <v>4.7371829584</v>
      </c>
      <c r="D6754" s="42" t="n">
        <f aca="false">$B$5*A6754</f>
        <v>0.914886649493499</v>
      </c>
      <c r="E6754" s="42" t="n">
        <f aca="false">$D$5*A6754+$F$5*B6754</f>
        <v>0.807583337748838</v>
      </c>
      <c r="F6754" s="43" t="n">
        <f aca="false">Inputs!$B$5*D6754+Inputs!$B$6*E6754</f>
        <v>51109.498061908</v>
      </c>
      <c r="G6754" s="43" t="n">
        <f aca="false">F6754*SQRT(($B$6-2)/C6754)</f>
        <v>33209.0563064974</v>
      </c>
    </row>
    <row r="6755" customFormat="false" ht="15" hidden="false" customHeight="false" outlineLevel="0" collapsed="false">
      <c r="A6755" s="41" t="n">
        <v>0.5450786545</v>
      </c>
      <c r="B6755" s="41" t="n">
        <v>0.1873155231</v>
      </c>
      <c r="C6755" s="41" t="n">
        <v>6.7788600824</v>
      </c>
      <c r="D6755" s="42" t="n">
        <f aca="false">$B$5*A6755</f>
        <v>1.39266399115388</v>
      </c>
      <c r="E6755" s="42" t="n">
        <f aca="false">$D$5*A6755+$F$5*B6755</f>
        <v>1.62050855117795</v>
      </c>
      <c r="F6755" s="43" t="n">
        <f aca="false">Inputs!$B$5*D6755+Inputs!$B$6*E6755</f>
        <v>58240.9715564905</v>
      </c>
      <c r="G6755" s="43" t="n">
        <f aca="false">F6755*SQRT(($B$6-2)/C6755)</f>
        <v>31634.8131701552</v>
      </c>
    </row>
    <row r="6756" customFormat="false" ht="15" hidden="false" customHeight="false" outlineLevel="0" collapsed="false">
      <c r="A6756" s="41" t="n">
        <v>-0.3374260523</v>
      </c>
      <c r="B6756" s="41" t="n">
        <v>-2.0258267592</v>
      </c>
      <c r="C6756" s="41" t="n">
        <v>1.2040601062</v>
      </c>
      <c r="D6756" s="42" t="n">
        <f aca="false">$B$5*A6756</f>
        <v>-0.862116153028363</v>
      </c>
      <c r="E6756" s="42" t="n">
        <f aca="false">$D$5*A6756+$F$5*B6756</f>
        <v>-4.30101984770426</v>
      </c>
      <c r="F6756" s="43" t="n">
        <f aca="false">Inputs!$B$5*D6756+Inputs!$B$6*E6756</f>
        <v>128839.377082377</v>
      </c>
      <c r="G6756" s="43" t="n">
        <f aca="false">F6756*SQRT(($B$6-2)/C6756)</f>
        <v>166050.24878066</v>
      </c>
    </row>
    <row r="6757" customFormat="false" ht="15" hidden="false" customHeight="false" outlineLevel="0" collapsed="false">
      <c r="A6757" s="41" t="n">
        <v>0.5271825406</v>
      </c>
      <c r="B6757" s="41" t="n">
        <v>-0.3736552784</v>
      </c>
      <c r="C6757" s="41" t="n">
        <v>3.7306851163</v>
      </c>
      <c r="D6757" s="42" t="n">
        <f aca="false">$B$5*A6757</f>
        <v>1.34693981317634</v>
      </c>
      <c r="E6757" s="42" t="n">
        <f aca="false">$D$5*A6757+$F$5*B6757</f>
        <v>0.609270011155087</v>
      </c>
      <c r="F6757" s="43" t="n">
        <f aca="false">Inputs!$B$5*D6757+Inputs!$B$6*E6757</f>
        <v>104230.480759879</v>
      </c>
      <c r="G6757" s="43" t="n">
        <f aca="false">F6757*SQRT(($B$6-2)/C6757)</f>
        <v>76315.9722671735</v>
      </c>
    </row>
    <row r="6758" customFormat="false" ht="15" hidden="false" customHeight="false" outlineLevel="0" collapsed="false">
      <c r="A6758" s="41" t="n">
        <v>0.7779466096</v>
      </c>
      <c r="B6758" s="41" t="n">
        <v>0.4816750623</v>
      </c>
      <c r="C6758" s="41" t="n">
        <v>1.2291374902</v>
      </c>
      <c r="D6758" s="42" t="n">
        <f aca="false">$B$5*A6758</f>
        <v>1.98763650215579</v>
      </c>
      <c r="E6758" s="42" t="n">
        <f aca="false">$D$5*A6758+$F$5*B6758</f>
        <v>2.68292197444471</v>
      </c>
      <c r="F6758" s="43" t="n">
        <f aca="false">Inputs!$B$5*D6758+Inputs!$B$6*E6758</f>
        <v>64617.5514933436</v>
      </c>
      <c r="G6758" s="43" t="n">
        <f aca="false">F6758*SQRT(($B$6-2)/C6758)</f>
        <v>82426.1969999479</v>
      </c>
    </row>
    <row r="6759" customFormat="false" ht="15" hidden="false" customHeight="false" outlineLevel="0" collapsed="false">
      <c r="A6759" s="41" t="n">
        <v>-0.3476642112</v>
      </c>
      <c r="B6759" s="41" t="n">
        <v>1.0229881911</v>
      </c>
      <c r="C6759" s="41" t="n">
        <v>1.3477981174</v>
      </c>
      <c r="D6759" s="42" t="n">
        <f aca="false">$B$5*A6759</f>
        <v>-0.888274424165986</v>
      </c>
      <c r="E6759" s="42" t="n">
        <f aca="false">$D$5*A6759+$F$5*B6759</f>
        <v>0.939141561607208</v>
      </c>
      <c r="F6759" s="43" t="n">
        <f aca="false">Inputs!$B$5*D6759+Inputs!$B$6*E6759</f>
        <v>-135784.520496959</v>
      </c>
      <c r="G6759" s="43" t="n">
        <f aca="false">F6759*SQRT(($B$6-2)/C6759)</f>
        <v>-165406.601319632</v>
      </c>
    </row>
    <row r="6760" customFormat="false" ht="15" hidden="false" customHeight="false" outlineLevel="0" collapsed="false">
      <c r="A6760" s="41" t="n">
        <v>0.2048416618</v>
      </c>
      <c r="B6760" s="41" t="n">
        <v>0.1636428474</v>
      </c>
      <c r="C6760" s="41" t="n">
        <v>0.6462366372</v>
      </c>
      <c r="D6760" s="42" t="n">
        <f aca="false">$B$5*A6760</f>
        <v>0.523365947137784</v>
      </c>
      <c r="E6760" s="42" t="n">
        <f aca="false">$D$5*A6760+$F$5*B6760</f>
        <v>0.770008087217335</v>
      </c>
      <c r="F6760" s="43" t="n">
        <f aca="false">Inputs!$B$5*D6760+Inputs!$B$6*E6760</f>
        <v>13836.1903529117</v>
      </c>
      <c r="G6760" s="43" t="n">
        <f aca="false">F6760*SQRT(($B$6-2)/C6760)</f>
        <v>24340.8498924334</v>
      </c>
    </row>
    <row r="6761" customFormat="false" ht="15" hidden="false" customHeight="false" outlineLevel="0" collapsed="false">
      <c r="A6761" s="41" t="n">
        <v>-0.1381106868</v>
      </c>
      <c r="B6761" s="41" t="n">
        <v>1.6835557122</v>
      </c>
      <c r="C6761" s="41" t="n">
        <v>7.4150100836</v>
      </c>
      <c r="D6761" s="42" t="n">
        <f aca="false">$B$5*A6761</f>
        <v>-0.352869771567787</v>
      </c>
      <c r="E6761" s="42" t="n">
        <f aca="false">$D$5*A6761+$F$5*B6761</f>
        <v>2.57842381530206</v>
      </c>
      <c r="F6761" s="43" t="n">
        <f aca="false">Inputs!$B$5*D6761+Inputs!$B$6*E6761</f>
        <v>-164208.167921882</v>
      </c>
      <c r="G6761" s="43" t="n">
        <f aca="false">F6761*SQRT(($B$6-2)/C6761)</f>
        <v>-85281.3134621163</v>
      </c>
    </row>
    <row r="6762" customFormat="false" ht="15" hidden="false" customHeight="false" outlineLevel="0" collapsed="false">
      <c r="A6762" s="41" t="n">
        <v>-0.7132667291</v>
      </c>
      <c r="B6762" s="41" t="n">
        <v>-0.3226745375</v>
      </c>
      <c r="C6762" s="41" t="n">
        <v>6.8249731831</v>
      </c>
      <c r="D6762" s="42" t="n">
        <f aca="false">$B$5*A6762</f>
        <v>-1.82238082798687</v>
      </c>
      <c r="E6762" s="42" t="n">
        <f aca="false">$D$5*A6762+$F$5*B6762</f>
        <v>-2.25445725962469</v>
      </c>
      <c r="F6762" s="43" t="n">
        <f aca="false">Inputs!$B$5*D6762+Inputs!$B$6*E6762</f>
        <v>-69515.2198174529</v>
      </c>
      <c r="G6762" s="43" t="n">
        <f aca="false">F6762*SQRT(($B$6-2)/C6762)</f>
        <v>-37630.8842599268</v>
      </c>
    </row>
    <row r="6763" customFormat="false" ht="15" hidden="false" customHeight="false" outlineLevel="0" collapsed="false">
      <c r="A6763" s="41" t="n">
        <v>-1.2373351451</v>
      </c>
      <c r="B6763" s="41" t="n">
        <v>0.7267310773</v>
      </c>
      <c r="C6763" s="41" t="n">
        <v>7.1056446658</v>
      </c>
      <c r="D6763" s="42" t="n">
        <f aca="false">$B$5*A6763</f>
        <v>-3.16136412120305</v>
      </c>
      <c r="E6763" s="42" t="n">
        <f aca="false">$D$5*A6763+$F$5*B6763</f>
        <v>-1.6894688584374</v>
      </c>
      <c r="F6763" s="43" t="n">
        <f aca="false">Inputs!$B$5*D6763+Inputs!$B$6*E6763</f>
        <v>-231662.969198435</v>
      </c>
      <c r="G6763" s="43" t="n">
        <f aca="false">F6763*SQRT(($B$6-2)/C6763)</f>
        <v>-122905.091166041</v>
      </c>
    </row>
    <row r="6764" customFormat="false" ht="15" hidden="false" customHeight="false" outlineLevel="0" collapsed="false">
      <c r="A6764" s="41" t="n">
        <v>-0.5821490064</v>
      </c>
      <c r="B6764" s="41" t="n">
        <v>-0.4700355817</v>
      </c>
      <c r="C6764" s="41" t="n">
        <v>2.3235754791</v>
      </c>
      <c r="D6764" s="42" t="n">
        <f aca="false">$B$5*A6764</f>
        <v>-1.48737792611413</v>
      </c>
      <c r="E6764" s="42" t="n">
        <f aca="false">$D$5*A6764+$F$5*B6764</f>
        <v>-2.19690597464067</v>
      </c>
      <c r="F6764" s="43" t="n">
        <f aca="false">Inputs!$B$5*D6764+Inputs!$B$6*E6764</f>
        <v>-38892.4938793797</v>
      </c>
      <c r="G6764" s="43" t="n">
        <f aca="false">F6764*SQRT(($B$6-2)/C6764)</f>
        <v>-36082.9799933745</v>
      </c>
    </row>
    <row r="6765" customFormat="false" ht="15" hidden="false" customHeight="false" outlineLevel="0" collapsed="false">
      <c r="A6765" s="41" t="n">
        <v>-0.5169366322</v>
      </c>
      <c r="B6765" s="41" t="n">
        <v>0.0627219161</v>
      </c>
      <c r="C6765" s="41" t="n">
        <v>6.1829399053</v>
      </c>
      <c r="D6765" s="42" t="n">
        <f aca="false">$B$5*A6765</f>
        <v>-1.32076174223641</v>
      </c>
      <c r="E6765" s="42" t="n">
        <f aca="false">$D$5*A6765+$F$5*B6765</f>
        <v>-1.12179140069669</v>
      </c>
      <c r="F6765" s="43" t="n">
        <f aca="false">Inputs!$B$5*D6765+Inputs!$B$6*E6765</f>
        <v>-75986.6041888064</v>
      </c>
      <c r="G6765" s="43" t="n">
        <f aca="false">F6765*SQRT(($B$6-2)/C6765)</f>
        <v>-43216.9905961361</v>
      </c>
    </row>
    <row r="6766" customFormat="false" ht="15" hidden="false" customHeight="false" outlineLevel="0" collapsed="false">
      <c r="A6766" s="41" t="n">
        <v>-1.2507595847</v>
      </c>
      <c r="B6766" s="41" t="n">
        <v>-2.2432452661</v>
      </c>
      <c r="C6766" s="41" t="n">
        <v>1.2765860402</v>
      </c>
      <c r="D6766" s="42" t="n">
        <f aca="false">$B$5*A6766</f>
        <v>-3.19566326955163</v>
      </c>
      <c r="E6766" s="42" t="n">
        <f aca="false">$D$5*A6766+$F$5*B6766</f>
        <v>-6.84980337951284</v>
      </c>
      <c r="F6766" s="43" t="n">
        <f aca="false">Inputs!$B$5*D6766+Inputs!$B$6*E6766</f>
        <v>22923.8420204792</v>
      </c>
      <c r="G6766" s="43" t="n">
        <f aca="false">F6766*SQRT(($B$6-2)/C6766)</f>
        <v>28693.0925523401</v>
      </c>
    </row>
    <row r="6767" customFormat="false" ht="15" hidden="false" customHeight="false" outlineLevel="0" collapsed="false">
      <c r="A6767" s="41" t="n">
        <v>0.4577040374</v>
      </c>
      <c r="B6767" s="41" t="n">
        <v>-2.1135577062</v>
      </c>
      <c r="C6767" s="41" t="n">
        <v>1.0692560702</v>
      </c>
      <c r="D6767" s="42" t="n">
        <f aca="false">$B$5*A6767</f>
        <v>1.16942376339694</v>
      </c>
      <c r="E6767" s="42" t="n">
        <f aca="false">$D$5*A6767+$F$5*B6767</f>
        <v>-2.56042688601904</v>
      </c>
      <c r="F6767" s="43" t="n">
        <f aca="false">Inputs!$B$5*D6767+Inputs!$B$6*E6767</f>
        <v>244963.720640646</v>
      </c>
      <c r="G6767" s="43" t="n">
        <f aca="false">F6767*SQRT(($B$6-2)/C6767)</f>
        <v>335023.989013264</v>
      </c>
    </row>
    <row r="6768" customFormat="false" ht="15" hidden="false" customHeight="false" outlineLevel="0" collapsed="false">
      <c r="A6768" s="41" t="n">
        <v>0.854137784</v>
      </c>
      <c r="B6768" s="41" t="n">
        <v>1.5585277495</v>
      </c>
      <c r="C6768" s="41" t="n">
        <v>2.3610423362</v>
      </c>
      <c r="D6768" s="42" t="n">
        <f aca="false">$B$5*A6768</f>
        <v>2.18230327942657</v>
      </c>
      <c r="E6768" s="42" t="n">
        <f aca="false">$D$5*A6768+$F$5*B6768</f>
        <v>4.72367486501653</v>
      </c>
      <c r="F6768" s="43" t="n">
        <f aca="false">Inputs!$B$5*D6768+Inputs!$B$6*E6768</f>
        <v>-17953.4153081696</v>
      </c>
      <c r="G6768" s="43" t="n">
        <f aca="false">F6768*SQRT(($B$6-2)/C6768)</f>
        <v>-16523.8098220747</v>
      </c>
    </row>
    <row r="6769" customFormat="false" ht="15" hidden="false" customHeight="false" outlineLevel="0" collapsed="false">
      <c r="A6769" s="41" t="n">
        <v>-0.1642238039</v>
      </c>
      <c r="B6769" s="41" t="n">
        <v>1.2994929467</v>
      </c>
      <c r="C6769" s="41" t="n">
        <v>6.5302258314</v>
      </c>
      <c r="D6769" s="42" t="n">
        <f aca="false">$B$5*A6769</f>
        <v>-0.419588212258358</v>
      </c>
      <c r="E6769" s="42" t="n">
        <f aca="false">$D$5*A6769+$F$5*B6769</f>
        <v>1.85310714719515</v>
      </c>
      <c r="F6769" s="43" t="n">
        <f aca="false">Inputs!$B$5*D6769+Inputs!$B$6*E6769</f>
        <v>-134614.178585593</v>
      </c>
      <c r="G6769" s="43" t="n">
        <f aca="false">F6769*SQRT(($B$6-2)/C6769)</f>
        <v>-74497.500719578</v>
      </c>
    </row>
    <row r="6770" customFormat="false" ht="15" hidden="false" customHeight="false" outlineLevel="0" collapsed="false">
      <c r="A6770" s="41" t="n">
        <v>-0.0242564195</v>
      </c>
      <c r="B6770" s="41" t="n">
        <v>1.5992411591</v>
      </c>
      <c r="C6770" s="41" t="n">
        <v>3.8208205326</v>
      </c>
      <c r="D6770" s="42" t="n">
        <f aca="false">$B$5*A6770</f>
        <v>-0.0619746190996236</v>
      </c>
      <c r="E6770" s="42" t="n">
        <f aca="false">$D$5*A6770+$F$5*B6770</f>
        <v>2.70376036469624</v>
      </c>
      <c r="F6770" s="43" t="n">
        <f aca="false">Inputs!$B$5*D6770+Inputs!$B$6*E6770</f>
        <v>-141385.480144774</v>
      </c>
      <c r="G6770" s="43" t="n">
        <f aca="false">F6770*SQRT(($B$6-2)/C6770)</f>
        <v>-102291.957469013</v>
      </c>
    </row>
    <row r="6771" customFormat="false" ht="15" hidden="false" customHeight="false" outlineLevel="0" collapsed="false">
      <c r="A6771" s="41" t="n">
        <v>-0.4562178521</v>
      </c>
      <c r="B6771" s="41" t="n">
        <v>-2.3648818094</v>
      </c>
      <c r="C6771" s="41" t="n">
        <v>2.1256657341</v>
      </c>
      <c r="D6771" s="42" t="n">
        <f aca="false">$B$5*A6771</f>
        <v>-1.16562659259525</v>
      </c>
      <c r="E6771" s="42" t="n">
        <f aca="false">$D$5*A6771+$F$5*B6771</f>
        <v>-5.1691567622623</v>
      </c>
      <c r="F6771" s="43" t="n">
        <f aca="false">Inputs!$B$5*D6771+Inputs!$B$6*E6771</f>
        <v>141895.17885359</v>
      </c>
      <c r="G6771" s="43" t="n">
        <f aca="false">F6771*SQRT(($B$6-2)/C6771)</f>
        <v>137636.985345919</v>
      </c>
    </row>
    <row r="6772" customFormat="false" ht="15" hidden="false" customHeight="false" outlineLevel="0" collapsed="false">
      <c r="A6772" s="41" t="n">
        <v>-0.0799117441</v>
      </c>
      <c r="B6772" s="41" t="n">
        <v>1.7079631934</v>
      </c>
      <c r="C6772" s="41" t="n">
        <v>2.0321205758</v>
      </c>
      <c r="D6772" s="42" t="n">
        <f aca="false">$B$5*A6772</f>
        <v>-0.204172751142603</v>
      </c>
      <c r="E6772" s="42" t="n">
        <f aca="false">$D$5*A6772+$F$5*B6772</f>
        <v>2.75905879107339</v>
      </c>
      <c r="F6772" s="43" t="n">
        <f aca="false">Inputs!$B$5*D6772+Inputs!$B$6*E6772</f>
        <v>-158370.21466793</v>
      </c>
      <c r="G6772" s="43" t="n">
        <f aca="false">F6772*SQRT(($B$6-2)/C6772)</f>
        <v>-157113.595202889</v>
      </c>
    </row>
    <row r="6773" customFormat="false" ht="15" hidden="false" customHeight="false" outlineLevel="0" collapsed="false">
      <c r="A6773" s="41" t="n">
        <v>0.5349683059</v>
      </c>
      <c r="B6773" s="41" t="n">
        <v>-0.5153232285</v>
      </c>
      <c r="C6773" s="41" t="n">
        <v>7.4240930258</v>
      </c>
      <c r="D6773" s="42" t="n">
        <f aca="false">$B$5*A6773</f>
        <v>1.36683227252577</v>
      </c>
      <c r="E6773" s="42" t="n">
        <f aca="false">$D$5*A6773+$F$5*B6773</f>
        <v>0.383172590212068</v>
      </c>
      <c r="F6773" s="43" t="n">
        <f aca="false">Inputs!$B$5*D6773+Inputs!$B$6*E6773</f>
        <v>117524.597741974</v>
      </c>
      <c r="G6773" s="43" t="n">
        <f aca="false">F6773*SQRT(($B$6-2)/C6773)</f>
        <v>60998.9091685027</v>
      </c>
    </row>
    <row r="6774" customFormat="false" ht="15" hidden="false" customHeight="false" outlineLevel="0" collapsed="false">
      <c r="A6774" s="41" t="n">
        <v>0.3289011693</v>
      </c>
      <c r="B6774" s="41" t="n">
        <v>0.9711248385</v>
      </c>
      <c r="C6774" s="41" t="n">
        <v>5.468454633</v>
      </c>
      <c r="D6774" s="42" t="n">
        <f aca="false">$B$5*A6774</f>
        <v>0.840335264188035</v>
      </c>
      <c r="E6774" s="42" t="n">
        <f aca="false">$D$5*A6774+$F$5*B6774</f>
        <v>2.45953355121655</v>
      </c>
      <c r="F6774" s="43" t="n">
        <f aca="false">Inputs!$B$5*D6774+Inputs!$B$6*E6774</f>
        <v>-38943.1511420237</v>
      </c>
      <c r="G6774" s="43" t="n">
        <f aca="false">F6774*SQRT(($B$6-2)/C6774)</f>
        <v>-23551.2401673667</v>
      </c>
    </row>
    <row r="6775" customFormat="false" ht="15" hidden="false" customHeight="false" outlineLevel="0" collapsed="false">
      <c r="A6775" s="41" t="n">
        <v>-0.0856164389</v>
      </c>
      <c r="B6775" s="41" t="n">
        <v>2.6263900853</v>
      </c>
      <c r="C6775" s="41" t="n">
        <v>7.699369594</v>
      </c>
      <c r="D6775" s="42" t="n">
        <f aca="false">$B$5*A6775</f>
        <v>-0.218748121069299</v>
      </c>
      <c r="E6775" s="42" t="n">
        <f aca="false">$D$5*A6775+$F$5*B6775</f>
        <v>4.33137242067181</v>
      </c>
      <c r="F6775" s="43" t="n">
        <f aca="false">Inputs!$B$5*D6775+Inputs!$B$6*E6775</f>
        <v>-238443.43314052</v>
      </c>
      <c r="G6775" s="43" t="n">
        <f aca="false">F6775*SQRT(($B$6-2)/C6775)</f>
        <v>-121527.000881658</v>
      </c>
    </row>
    <row r="6776" customFormat="false" ht="15" hidden="false" customHeight="false" outlineLevel="0" collapsed="false">
      <c r="A6776" s="41" t="n">
        <v>-0.5174179565</v>
      </c>
      <c r="B6776" s="41" t="n">
        <v>1.002510722</v>
      </c>
      <c r="C6776" s="41" t="n">
        <v>7.3321412588</v>
      </c>
      <c r="D6776" s="42" t="n">
        <f aca="false">$B$5*A6776</f>
        <v>-1.321991515252</v>
      </c>
      <c r="E6776" s="42" t="n">
        <f aca="false">$D$5*A6776+$F$5*B6776</f>
        <v>0.499838262169575</v>
      </c>
      <c r="F6776" s="43" t="n">
        <f aca="false">Inputs!$B$5*D6776+Inputs!$B$6*E6776</f>
        <v>-157191.064633679</v>
      </c>
      <c r="G6776" s="43" t="n">
        <f aca="false">F6776*SQRT(($B$6-2)/C6776)</f>
        <v>-82097.0291436876</v>
      </c>
    </row>
    <row r="6777" customFormat="false" ht="15" hidden="false" customHeight="false" outlineLevel="0" collapsed="false">
      <c r="A6777" s="41" t="n">
        <v>0.7619372365</v>
      </c>
      <c r="B6777" s="41" t="n">
        <v>-0.6998274247</v>
      </c>
      <c r="C6777" s="41" t="n">
        <v>0.5151044489</v>
      </c>
      <c r="D6777" s="42" t="n">
        <f aca="false">$B$5*A6777</f>
        <v>1.94673290548538</v>
      </c>
      <c r="E6777" s="42" t="n">
        <f aca="false">$D$5*A6777+$F$5*B6777</f>
        <v>0.604673514271458</v>
      </c>
      <c r="F6777" s="43" t="n">
        <f aca="false">Inputs!$B$5*D6777+Inputs!$B$6*E6777</f>
        <v>164439.614834966</v>
      </c>
      <c r="G6777" s="43" t="n">
        <f aca="false">F6777*SQRT(($B$6-2)/C6777)</f>
        <v>324021.477691274</v>
      </c>
    </row>
    <row r="6778" customFormat="false" ht="15" hidden="false" customHeight="false" outlineLevel="0" collapsed="false">
      <c r="A6778" s="41" t="n">
        <v>-0.4244402673</v>
      </c>
      <c r="B6778" s="41" t="n">
        <v>1.0180986475</v>
      </c>
      <c r="C6778" s="41" t="n">
        <v>6.7248669801</v>
      </c>
      <c r="D6778" s="42" t="n">
        <f aca="false">$B$5*A6778</f>
        <v>-1.08443556133501</v>
      </c>
      <c r="E6778" s="42" t="n">
        <f aca="false">$D$5*A6778+$F$5*B6778</f>
        <v>0.748003201589625</v>
      </c>
      <c r="F6778" s="43" t="n">
        <f aca="false">Inputs!$B$5*D6778+Inputs!$B$6*E6778</f>
        <v>-145843.716212982</v>
      </c>
      <c r="G6778" s="43" t="n">
        <f aca="false">F6778*SQRT(($B$6-2)/C6778)</f>
        <v>-79535.473451241</v>
      </c>
    </row>
    <row r="6779" customFormat="false" ht="15" hidden="false" customHeight="false" outlineLevel="0" collapsed="false">
      <c r="A6779" s="41" t="n">
        <v>0.1447878876</v>
      </c>
      <c r="B6779" s="41" t="n">
        <v>0.3380717267</v>
      </c>
      <c r="C6779" s="41" t="n">
        <v>5.5430435501</v>
      </c>
      <c r="D6779" s="42" t="n">
        <f aca="false">$B$5*A6779</f>
        <v>0.369929872966169</v>
      </c>
      <c r="E6779" s="42" t="n">
        <f aca="false">$D$5*A6779+$F$5*B6779</f>
        <v>0.928298940232279</v>
      </c>
      <c r="F6779" s="43" t="n">
        <f aca="false">Inputs!$B$5*D6779+Inputs!$B$6*E6779</f>
        <v>-9421.95971499703</v>
      </c>
      <c r="G6779" s="43" t="n">
        <f aca="false">F6779*SQRT(($B$6-2)/C6779)</f>
        <v>-5659.55253305829</v>
      </c>
    </row>
    <row r="6780" customFormat="false" ht="15" hidden="false" customHeight="false" outlineLevel="0" collapsed="false">
      <c r="A6780" s="41" t="n">
        <v>-1.6359673537</v>
      </c>
      <c r="B6780" s="41" t="n">
        <v>0.6559986552</v>
      </c>
      <c r="C6780" s="41" t="n">
        <v>1.4061140481</v>
      </c>
      <c r="D6780" s="42" t="n">
        <f aca="false">$B$5*A6780</f>
        <v>-4.17986065935975</v>
      </c>
      <c r="E6780" s="42" t="n">
        <f aca="false">$D$5*A6780+$F$5*B6780</f>
        <v>-2.76018601856813</v>
      </c>
      <c r="F6780" s="43" t="n">
        <f aca="false">Inputs!$B$5*D6780+Inputs!$B$6*E6780</f>
        <v>-279976.765007569</v>
      </c>
      <c r="G6780" s="43" t="n">
        <f aca="false">F6780*SQRT(($B$6-2)/C6780)</f>
        <v>-333907.916276971</v>
      </c>
    </row>
    <row r="6781" customFormat="false" ht="15" hidden="false" customHeight="false" outlineLevel="0" collapsed="false">
      <c r="A6781" s="41" t="n">
        <v>0.2872968441</v>
      </c>
      <c r="B6781" s="41" t="n">
        <v>-0.0639100226</v>
      </c>
      <c r="C6781" s="41" t="n">
        <v>2.3499112421</v>
      </c>
      <c r="D6781" s="42" t="n">
        <f aca="false">$B$5*A6781</f>
        <v>0.734037127022042</v>
      </c>
      <c r="E6781" s="42" t="n">
        <f aca="false">$D$5*A6781+$F$5*B6781</f>
        <v>0.573291801034911</v>
      </c>
      <c r="F6781" s="43" t="n">
        <f aca="false">Inputs!$B$5*D6781+Inputs!$B$6*E6781</f>
        <v>44739.1226504587</v>
      </c>
      <c r="G6781" s="43" t="n">
        <f aca="false">F6781*SQRT(($B$6-2)/C6781)</f>
        <v>41274.0163179875</v>
      </c>
    </row>
    <row r="6782" customFormat="false" ht="15" hidden="false" customHeight="false" outlineLevel="0" collapsed="false">
      <c r="A6782" s="41" t="n">
        <v>0.3608918631</v>
      </c>
      <c r="B6782" s="41" t="n">
        <v>-0.4092177071</v>
      </c>
      <c r="C6782" s="41" t="n">
        <v>2.7874138834</v>
      </c>
      <c r="D6782" s="42" t="n">
        <f aca="false">$B$5*A6782</f>
        <v>0.922070784262945</v>
      </c>
      <c r="E6782" s="42" t="n">
        <f aca="false">$D$5*A6782+$F$5*B6782</f>
        <v>0.152159516836987</v>
      </c>
      <c r="F6782" s="43" t="n">
        <f aca="false">Inputs!$B$5*D6782+Inputs!$B$6*E6782</f>
        <v>84599.1025844452</v>
      </c>
      <c r="G6782" s="43" t="n">
        <f aca="false">F6782*SQRT(($B$6-2)/C6782)</f>
        <v>71660.5314310591</v>
      </c>
    </row>
    <row r="6783" customFormat="false" ht="15" hidden="false" customHeight="false" outlineLevel="0" collapsed="false">
      <c r="A6783" s="41" t="n">
        <v>-0.5919025039</v>
      </c>
      <c r="B6783" s="41" t="n">
        <v>-0.2418855316</v>
      </c>
      <c r="C6783" s="41" t="n">
        <v>10.5112834722</v>
      </c>
      <c r="D6783" s="42" t="n">
        <f aca="false">$B$5*A6783</f>
        <v>-1.51229789801895</v>
      </c>
      <c r="E6783" s="42" t="n">
        <f aca="false">$D$5*A6783+$F$5*B6783</f>
        <v>-1.82615846722007</v>
      </c>
      <c r="F6783" s="43" t="n">
        <f aca="false">Inputs!$B$5*D6783+Inputs!$B$6*E6783</f>
        <v>-59921.866440892</v>
      </c>
      <c r="G6783" s="43" t="n">
        <f aca="false">F6783*SQRT(($B$6-2)/C6783)</f>
        <v>-26138.0061534275</v>
      </c>
    </row>
    <row r="6784" customFormat="false" ht="15" hidden="false" customHeight="false" outlineLevel="0" collapsed="false">
      <c r="A6784" s="41" t="n">
        <v>-0.4642031783</v>
      </c>
      <c r="B6784" s="41" t="n">
        <v>2.180529561</v>
      </c>
      <c r="C6784" s="41" t="n">
        <v>3.3580558792</v>
      </c>
      <c r="D6784" s="42" t="n">
        <f aca="false">$B$5*A6784</f>
        <v>-1.1860289256614</v>
      </c>
      <c r="E6784" s="42" t="n">
        <f aca="false">$D$5*A6784+$F$5*B6784</f>
        <v>2.6606048817515</v>
      </c>
      <c r="F6784" s="43" t="n">
        <f aca="false">Inputs!$B$5*D6784+Inputs!$B$6*E6784</f>
        <v>-251633.136653715</v>
      </c>
      <c r="G6784" s="43" t="n">
        <f aca="false">F6784*SQRT(($B$6-2)/C6784)</f>
        <v>-194195.369301798</v>
      </c>
    </row>
    <row r="6785" customFormat="false" ht="15" hidden="false" customHeight="false" outlineLevel="0" collapsed="false">
      <c r="A6785" s="41" t="n">
        <v>0.9118707288</v>
      </c>
      <c r="B6785" s="41" t="n">
        <v>-0.968468924</v>
      </c>
      <c r="C6785" s="41" t="n">
        <v>5.3713055472</v>
      </c>
      <c r="D6785" s="42" t="n">
        <f aca="false">$B$5*A6785</f>
        <v>2.32980968545156</v>
      </c>
      <c r="E6785" s="42" t="n">
        <f aca="false">$D$5*A6785+$F$5*B6785</f>
        <v>0.497578234155637</v>
      </c>
      <c r="F6785" s="43" t="n">
        <f aca="false">Inputs!$B$5*D6785+Inputs!$B$6*E6785</f>
        <v>208102.056837374</v>
      </c>
      <c r="G6785" s="43" t="n">
        <f aca="false">F6785*SQRT(($B$6-2)/C6785)</f>
        <v>126984.71294534</v>
      </c>
    </row>
    <row r="6786" customFormat="false" ht="15" hidden="false" customHeight="false" outlineLevel="0" collapsed="false">
      <c r="A6786" s="41" t="n">
        <v>2.0362960023</v>
      </c>
      <c r="B6786" s="41" t="n">
        <v>-0.4328566114</v>
      </c>
      <c r="C6786" s="41" t="n">
        <v>6.6538396549</v>
      </c>
      <c r="D6786" s="42" t="n">
        <f aca="false">$B$5*A6786</f>
        <v>5.202691564459</v>
      </c>
      <c r="E6786" s="42" t="n">
        <f aca="false">$D$5*A6786+$F$5*B6786</f>
        <v>4.0981124607182</v>
      </c>
      <c r="F6786" s="43" t="n">
        <f aca="false">Inputs!$B$5*D6786+Inputs!$B$6*E6786</f>
        <v>315363.53340999</v>
      </c>
      <c r="G6786" s="43" t="n">
        <f aca="false">F6786*SQRT(($B$6-2)/C6786)</f>
        <v>172898.133627909</v>
      </c>
    </row>
    <row r="6787" customFormat="false" ht="15" hidden="false" customHeight="false" outlineLevel="0" collapsed="false">
      <c r="A6787" s="41" t="n">
        <v>0.0294553675</v>
      </c>
      <c r="B6787" s="41" t="n">
        <v>0.8974171949</v>
      </c>
      <c r="C6787" s="41" t="n">
        <v>2.223418819</v>
      </c>
      <c r="D6787" s="42" t="n">
        <f aca="false">$B$5*A6787</f>
        <v>0.0752578170596007</v>
      </c>
      <c r="E6787" s="42" t="n">
        <f aca="false">$D$5*A6787+$F$5*B6787</f>
        <v>1.61970170999441</v>
      </c>
      <c r="F6787" s="43" t="n">
        <f aca="false">Inputs!$B$5*D6787+Inputs!$B$6*E6787</f>
        <v>-73459.3037937604</v>
      </c>
      <c r="G6787" s="43" t="n">
        <f aca="false">F6787*SQRT(($B$6-2)/C6787)</f>
        <v>-69670.8593366966</v>
      </c>
    </row>
    <row r="6788" customFormat="false" ht="15" hidden="false" customHeight="false" outlineLevel="0" collapsed="false">
      <c r="A6788" s="41" t="n">
        <v>-1.9699885439</v>
      </c>
      <c r="B6788" s="41" t="n">
        <v>-0.2370258469</v>
      </c>
      <c r="C6788" s="41" t="n">
        <v>7.2914454205</v>
      </c>
      <c r="D6788" s="42" t="n">
        <f aca="false">$B$5*A6788</f>
        <v>-5.03327746450067</v>
      </c>
      <c r="E6788" s="42" t="n">
        <f aca="false">$D$5*A6788+$F$5*B6788</f>
        <v>-5.09704379410124</v>
      </c>
      <c r="F6788" s="43" t="n">
        <f aca="false">Inputs!$B$5*D6788+Inputs!$B$6*E6788</f>
        <v>-248475.556745005</v>
      </c>
      <c r="G6788" s="43" t="n">
        <f aca="false">F6788*SQRT(($B$6-2)/C6788)</f>
        <v>-130134.322547809</v>
      </c>
    </row>
    <row r="6789" customFormat="false" ht="15" hidden="false" customHeight="false" outlineLevel="0" collapsed="false">
      <c r="A6789" s="41" t="n">
        <v>-0.573333851</v>
      </c>
      <c r="B6789" s="41" t="n">
        <v>0.2050800795</v>
      </c>
      <c r="C6789" s="41" t="n">
        <v>3.0733397887</v>
      </c>
      <c r="D6789" s="42" t="n">
        <f aca="false">$B$5*A6789</f>
        <v>-1.46485539766681</v>
      </c>
      <c r="E6789" s="42" t="n">
        <f aca="false">$D$5*A6789+$F$5*B6789</f>
        <v>-1.01017738064675</v>
      </c>
      <c r="F6789" s="43" t="n">
        <f aca="false">Inputs!$B$5*D6789+Inputs!$B$6*E6789</f>
        <v>-95976.670734343</v>
      </c>
      <c r="G6789" s="43" t="n">
        <f aca="false">F6789*SQRT(($B$6-2)/C6789)</f>
        <v>-77423.9616216291</v>
      </c>
    </row>
    <row r="6790" customFormat="false" ht="15" hidden="false" customHeight="false" outlineLevel="0" collapsed="false">
      <c r="A6790" s="41" t="n">
        <v>0.3700496833</v>
      </c>
      <c r="B6790" s="41" t="n">
        <v>-0.0772593653</v>
      </c>
      <c r="C6790" s="41" t="n">
        <v>15.4855049285</v>
      </c>
      <c r="D6790" s="42" t="n">
        <f aca="false">$B$5*A6790</f>
        <v>0.945468813748618</v>
      </c>
      <c r="E6790" s="42" t="n">
        <f aca="false">$D$5*A6790+$F$5*B6790</f>
        <v>0.747158547362627</v>
      </c>
      <c r="F6790" s="43" t="n">
        <f aca="false">Inputs!$B$5*D6790+Inputs!$B$6*E6790</f>
        <v>57188.9540067305</v>
      </c>
      <c r="G6790" s="43" t="n">
        <f aca="false">F6790*SQRT(($B$6-2)/C6790)</f>
        <v>20552.4909561185</v>
      </c>
    </row>
    <row r="6791" customFormat="false" ht="15" hidden="false" customHeight="false" outlineLevel="0" collapsed="false">
      <c r="A6791" s="41" t="n">
        <v>-0.1236472982</v>
      </c>
      <c r="B6791" s="41" t="n">
        <v>1.0651313726</v>
      </c>
      <c r="C6791" s="41" t="n">
        <v>1.384416459</v>
      </c>
      <c r="D6791" s="42" t="n">
        <f aca="false">$B$5*A6791</f>
        <v>-0.31591613134175</v>
      </c>
      <c r="E6791" s="42" t="n">
        <f aca="false">$D$5*A6791+$F$5*B6791</f>
        <v>1.54497998075105</v>
      </c>
      <c r="F6791" s="43" t="n">
        <f aca="false">Inputs!$B$5*D6791+Inputs!$B$6*E6791</f>
        <v>-108840.612171728</v>
      </c>
      <c r="G6791" s="43" t="n">
        <f aca="false">F6791*SQRT(($B$6-2)/C6791)</f>
        <v>-130819.53367332</v>
      </c>
    </row>
    <row r="6792" customFormat="false" ht="15" hidden="false" customHeight="false" outlineLevel="0" collapsed="false">
      <c r="A6792" s="41" t="n">
        <v>0.3014859303</v>
      </c>
      <c r="B6792" s="41" t="n">
        <v>0.0414250101</v>
      </c>
      <c r="C6792" s="41" t="n">
        <v>2.8386691605</v>
      </c>
      <c r="D6792" s="42" t="n">
        <f aca="false">$B$5*A6792</f>
        <v>0.770289930640347</v>
      </c>
      <c r="E6792" s="42" t="n">
        <f aca="false">$D$5*A6792+$F$5*B6792</f>
        <v>0.7889426509692</v>
      </c>
      <c r="F6792" s="43" t="n">
        <f aca="false">Inputs!$B$5*D6792+Inputs!$B$6*E6792</f>
        <v>37581.8605155747</v>
      </c>
      <c r="G6792" s="43" t="n">
        <f aca="false">F6792*SQRT(($B$6-2)/C6792)</f>
        <v>31545.3887915426</v>
      </c>
    </row>
    <row r="6793" customFormat="false" ht="15" hidden="false" customHeight="false" outlineLevel="0" collapsed="false">
      <c r="A6793" s="41" t="n">
        <v>0.1478705915</v>
      </c>
      <c r="B6793" s="41" t="n">
        <v>1.8358889975</v>
      </c>
      <c r="C6793" s="41" t="n">
        <v>6.8755562857</v>
      </c>
      <c r="D6793" s="42" t="n">
        <f aca="false">$B$5*A6793</f>
        <v>0.377806113727895</v>
      </c>
      <c r="E6793" s="42" t="n">
        <f aca="false">$D$5*A6793+$F$5*B6793</f>
        <v>3.52198202339249</v>
      </c>
      <c r="F6793" s="43" t="n">
        <f aca="false">Inputs!$B$5*D6793+Inputs!$B$6*E6793</f>
        <v>-138318.489796835</v>
      </c>
      <c r="G6793" s="43" t="n">
        <f aca="false">F6793*SQRT(($B$6-2)/C6793)</f>
        <v>-74600.4273786992</v>
      </c>
    </row>
    <row r="6794" customFormat="false" ht="15" hidden="false" customHeight="false" outlineLevel="0" collapsed="false">
      <c r="A6794" s="41" t="n">
        <v>0.172673977</v>
      </c>
      <c r="B6794" s="41" t="n">
        <v>-0.514448505</v>
      </c>
      <c r="C6794" s="41" t="n">
        <v>1.7383111279</v>
      </c>
      <c r="D6794" s="42" t="n">
        <f aca="false">$B$5*A6794</f>
        <v>0.441178218944975</v>
      </c>
      <c r="E6794" s="42" t="n">
        <f aca="false">$D$5*A6794+$F$5*B6794</f>
        <v>-0.477428159360535</v>
      </c>
      <c r="F6794" s="43" t="n">
        <f aca="false">Inputs!$B$5*D6794+Inputs!$B$6*E6794</f>
        <v>67989.2298625243</v>
      </c>
      <c r="G6794" s="43" t="n">
        <f aca="false">F6794*SQRT(($B$6-2)/C6794)</f>
        <v>72927.5064695955</v>
      </c>
    </row>
    <row r="6795" customFormat="false" ht="15" hidden="false" customHeight="false" outlineLevel="0" collapsed="false">
      <c r="A6795" s="41" t="n">
        <v>-1.9089990886</v>
      </c>
      <c r="B6795" s="41" t="n">
        <v>-1.433937374</v>
      </c>
      <c r="C6795" s="41" t="n">
        <v>5.7970018404</v>
      </c>
      <c r="D6795" s="42" t="n">
        <f aca="false">$B$5*A6795</f>
        <v>-4.87745074566811</v>
      </c>
      <c r="E6795" s="42" t="n">
        <f aca="false">$D$5*A6795+$F$5*B6795</f>
        <v>-7.01867425284089</v>
      </c>
      <c r="F6795" s="43" t="n">
        <f aca="false">Inputs!$B$5*D6795+Inputs!$B$6*E6795</f>
        <v>-136811.361924767</v>
      </c>
      <c r="G6795" s="43" t="n">
        <f aca="false">F6795*SQRT(($B$6-2)/C6795)</f>
        <v>-80359.1704610495</v>
      </c>
    </row>
    <row r="6796" customFormat="false" ht="15" hidden="false" customHeight="false" outlineLevel="0" collapsed="false">
      <c r="A6796" s="41" t="n">
        <v>-0.4670258951</v>
      </c>
      <c r="B6796" s="41" t="n">
        <v>-0.108376844</v>
      </c>
      <c r="C6796" s="41" t="n">
        <v>2.4632072603</v>
      </c>
      <c r="D6796" s="42" t="n">
        <f aca="false">$B$5*A6796</f>
        <v>-1.1932409050925</v>
      </c>
      <c r="E6796" s="42" t="n">
        <f aca="false">$D$5*A6796+$F$5*B6796</f>
        <v>-1.29846823675133</v>
      </c>
      <c r="F6796" s="43" t="n">
        <f aca="false">Inputs!$B$5*D6796+Inputs!$B$6*E6796</f>
        <v>-54400.6786716833</v>
      </c>
      <c r="G6796" s="43" t="n">
        <f aca="false">F6796*SQRT(($B$6-2)/C6796)</f>
        <v>-49019.4955368413</v>
      </c>
    </row>
    <row r="6797" customFormat="false" ht="15" hidden="false" customHeight="false" outlineLevel="0" collapsed="false">
      <c r="A6797" s="41" t="n">
        <v>-0.5556214596</v>
      </c>
      <c r="B6797" s="41" t="n">
        <v>0.351143977</v>
      </c>
      <c r="C6797" s="41" t="n">
        <v>1.1890113534</v>
      </c>
      <c r="D6797" s="42" t="n">
        <f aca="false">$B$5*A6797</f>
        <v>-1.41960062664182</v>
      </c>
      <c r="E6797" s="42" t="n">
        <f aca="false">$D$5*A6797+$F$5*B6797</f>
        <v>-0.715814179146466</v>
      </c>
      <c r="F6797" s="43" t="n">
        <f aca="false">Inputs!$B$5*D6797+Inputs!$B$6*E6797</f>
        <v>-106169.353706859</v>
      </c>
      <c r="G6797" s="43" t="n">
        <f aca="false">F6797*SQRT(($B$6-2)/C6797)</f>
        <v>-137695.951270583</v>
      </c>
    </row>
    <row r="6798" customFormat="false" ht="15" hidden="false" customHeight="false" outlineLevel="0" collapsed="false">
      <c r="A6798" s="41" t="n">
        <v>-0.5685080445</v>
      </c>
      <c r="B6798" s="41" t="n">
        <v>-0.9144892701</v>
      </c>
      <c r="C6798" s="41" t="n">
        <v>0.9773326763</v>
      </c>
      <c r="D6798" s="42" t="n">
        <f aca="false">$B$5*A6798</f>
        <v>-1.45252556804434</v>
      </c>
      <c r="E6798" s="42" t="n">
        <f aca="false">$D$5*A6798+$F$5*B6798</f>
        <v>-2.93190400570358</v>
      </c>
      <c r="F6798" s="43" t="n">
        <f aca="false">Inputs!$B$5*D6798+Inputs!$B$6*E6798</f>
        <v>1342.643480745</v>
      </c>
      <c r="G6798" s="43" t="n">
        <f aca="false">F6798*SQRT(($B$6-2)/C6798)</f>
        <v>1920.67770711532</v>
      </c>
    </row>
    <row r="6799" customFormat="false" ht="15" hidden="false" customHeight="false" outlineLevel="0" collapsed="false">
      <c r="A6799" s="41" t="n">
        <v>0.6126438354</v>
      </c>
      <c r="B6799" s="41" t="n">
        <v>1.3693944969</v>
      </c>
      <c r="C6799" s="41" t="n">
        <v>3.7127346403</v>
      </c>
      <c r="D6799" s="42" t="n">
        <f aca="false">$B$5*A6799</f>
        <v>1.56529154447743</v>
      </c>
      <c r="E6799" s="42" t="n">
        <f aca="false">$D$5*A6799+$F$5*B6799</f>
        <v>3.82243402913182</v>
      </c>
      <c r="F6799" s="43" t="n">
        <f aca="false">Inputs!$B$5*D6799+Inputs!$B$6*E6799</f>
        <v>-34592.5470088476</v>
      </c>
      <c r="G6799" s="43" t="n">
        <f aca="false">F6799*SQRT(($B$6-2)/C6799)</f>
        <v>-25389.2915426252</v>
      </c>
    </row>
    <row r="6800" customFormat="false" ht="15" hidden="false" customHeight="false" outlineLevel="0" collapsed="false">
      <c r="A6800" s="41" t="n">
        <v>-1.1071675977</v>
      </c>
      <c r="B6800" s="41" t="n">
        <v>0.2437158637</v>
      </c>
      <c r="C6800" s="41" t="n">
        <v>4.5434564794</v>
      </c>
      <c r="D6800" s="42" t="n">
        <f aca="false">$B$5*A6800</f>
        <v>-2.82878889635392</v>
      </c>
      <c r="E6800" s="42" t="n">
        <f aca="false">$D$5*A6800+$F$5*B6800</f>
        <v>-2.21376754156703</v>
      </c>
      <c r="F6800" s="43" t="n">
        <f aca="false">Inputs!$B$5*D6800+Inputs!$B$6*E6800</f>
        <v>-172190.512557041</v>
      </c>
      <c r="G6800" s="43" t="n">
        <f aca="false">F6800*SQRT(($B$6-2)/C6800)</f>
        <v>-114243.376521473</v>
      </c>
    </row>
    <row r="6801" customFormat="false" ht="15" hidden="false" customHeight="false" outlineLevel="0" collapsed="false">
      <c r="A6801" s="41" t="n">
        <v>-1.9050046582</v>
      </c>
      <c r="B6801" s="41" t="n">
        <v>-1.4745381307</v>
      </c>
      <c r="C6801" s="41" t="n">
        <v>1.3177809801</v>
      </c>
      <c r="D6801" s="42" t="n">
        <f aca="false">$B$5*A6801</f>
        <v>-4.86724506372235</v>
      </c>
      <c r="E6801" s="42" t="n">
        <f aca="false">$D$5*A6801+$F$5*B6801</f>
        <v>-7.07927628237701</v>
      </c>
      <c r="F6801" s="43" t="n">
        <f aca="false">Inputs!$B$5*D6801+Inputs!$B$6*E6801</f>
        <v>-132760.692253385</v>
      </c>
      <c r="G6801" s="43" t="n">
        <f aca="false">F6801*SQRT(($B$6-2)/C6801)</f>
        <v>-163554.647223832</v>
      </c>
    </row>
    <row r="6802" customFormat="false" ht="15" hidden="false" customHeight="false" outlineLevel="0" collapsed="false">
      <c r="A6802" s="41" t="n">
        <v>-0.588765828</v>
      </c>
      <c r="B6802" s="41" t="n">
        <v>1.1349104324</v>
      </c>
      <c r="C6802" s="41" t="n">
        <v>4.8431431154</v>
      </c>
      <c r="D6802" s="42" t="n">
        <f aca="false">$B$5*A6802</f>
        <v>-1.50428375998257</v>
      </c>
      <c r="E6802" s="42" t="n">
        <f aca="false">$D$5*A6802+$F$5*B6802</f>
        <v>0.558680188595689</v>
      </c>
      <c r="F6802" s="43" t="n">
        <f aca="false">Inputs!$B$5*D6802+Inputs!$B$6*E6802</f>
        <v>-178362.385428041</v>
      </c>
      <c r="G6802" s="43" t="n">
        <f aca="false">F6802*SQRT(($B$6-2)/C6802)</f>
        <v>-114618.473051209</v>
      </c>
    </row>
    <row r="6803" customFormat="false" ht="15" hidden="false" customHeight="false" outlineLevel="0" collapsed="false">
      <c r="A6803" s="41" t="n">
        <v>-0.7787060297</v>
      </c>
      <c r="B6803" s="41" t="n">
        <v>-0.8161004748</v>
      </c>
      <c r="C6803" s="41" t="n">
        <v>0.8975417904</v>
      </c>
      <c r="D6803" s="42" t="n">
        <f aca="false">$B$5*A6803</f>
        <v>-1.9895768038328</v>
      </c>
      <c r="E6803" s="42" t="n">
        <f aca="false">$D$5*A6803+$F$5*B6803</f>
        <v>-3.26219627476542</v>
      </c>
      <c r="F6803" s="43" t="n">
        <f aca="false">Inputs!$B$5*D6803+Inputs!$B$6*E6803</f>
        <v>-35847.8666450095</v>
      </c>
      <c r="G6803" s="43" t="n">
        <f aca="false">F6803*SQRT(($B$6-2)/C6803)</f>
        <v>-53511.9742190353</v>
      </c>
    </row>
    <row r="6804" customFormat="false" ht="15" hidden="false" customHeight="false" outlineLevel="0" collapsed="false">
      <c r="A6804" s="41" t="n">
        <v>0.0360872819</v>
      </c>
      <c r="B6804" s="41" t="n">
        <v>0.0370836111</v>
      </c>
      <c r="C6804" s="41" t="n">
        <v>2.2531850595</v>
      </c>
      <c r="D6804" s="42" t="n">
        <f aca="false">$B$5*A6804</f>
        <v>0.0922022127005695</v>
      </c>
      <c r="E6804" s="42" t="n">
        <f aca="false">$D$5*A6804+$F$5*B6804</f>
        <v>0.149906772741741</v>
      </c>
      <c r="F6804" s="43" t="n">
        <f aca="false">Inputs!$B$5*D6804+Inputs!$B$6*E6804</f>
        <v>1724.88263296989</v>
      </c>
      <c r="G6804" s="43" t="n">
        <f aca="false">F6804*SQRT(($B$6-2)/C6804)</f>
        <v>1625.08512817398</v>
      </c>
    </row>
    <row r="6805" customFormat="false" ht="15" hidden="false" customHeight="false" outlineLevel="0" collapsed="false">
      <c r="A6805" s="41" t="n">
        <v>-0.7851314728</v>
      </c>
      <c r="B6805" s="41" t="n">
        <v>1.9862215673</v>
      </c>
      <c r="C6805" s="41" t="n">
        <v>3.0140405391</v>
      </c>
      <c r="D6805" s="42" t="n">
        <f aca="false">$B$5*A6805</f>
        <v>-2.00599366983682</v>
      </c>
      <c r="E6805" s="42" t="n">
        <f aca="false">$D$5*A6805+$F$5*B6805</f>
        <v>1.56140758863733</v>
      </c>
      <c r="F6805" s="43" t="n">
        <f aca="false">Inputs!$B$5*D6805+Inputs!$B$6*E6805</f>
        <v>-278669.746415549</v>
      </c>
      <c r="G6805" s="43" t="n">
        <f aca="false">F6805*SQRT(($B$6-2)/C6805)</f>
        <v>-227002.309440488</v>
      </c>
    </row>
    <row r="6806" customFormat="false" ht="15" hidden="false" customHeight="false" outlineLevel="0" collapsed="false">
      <c r="A6806" s="41" t="n">
        <v>-0.2653633731</v>
      </c>
      <c r="B6806" s="41" t="n">
        <v>0.1135849824</v>
      </c>
      <c r="C6806" s="41" t="n">
        <v>2.8234398713</v>
      </c>
      <c r="D6806" s="42" t="n">
        <f aca="false">$B$5*A6806</f>
        <v>-0.677997590322999</v>
      </c>
      <c r="E6806" s="42" t="n">
        <f aca="false">$D$5*A6806+$F$5*B6806</f>
        <v>-0.435323224061007</v>
      </c>
      <c r="F6806" s="43" t="n">
        <f aca="false">Inputs!$B$5*D6806+Inputs!$B$6*E6806</f>
        <v>-46033.5978292496</v>
      </c>
      <c r="G6806" s="43" t="n">
        <f aca="false">F6806*SQRT(($B$6-2)/C6806)</f>
        <v>-38743.6600464034</v>
      </c>
    </row>
    <row r="6807" customFormat="false" ht="15" hidden="false" customHeight="false" outlineLevel="0" collapsed="false">
      <c r="A6807" s="41" t="n">
        <v>-0.4017795377</v>
      </c>
      <c r="B6807" s="41" t="n">
        <v>0.4399715622</v>
      </c>
      <c r="C6807" s="41" t="n">
        <v>3.5742130394</v>
      </c>
      <c r="D6807" s="42" t="n">
        <f aca="false">$B$5*A6807</f>
        <v>-1.02653789488512</v>
      </c>
      <c r="E6807" s="42" t="n">
        <f aca="false">$D$5*A6807+$F$5*B6807</f>
        <v>-0.196351283715656</v>
      </c>
      <c r="F6807" s="43" t="n">
        <f aca="false">Inputs!$B$5*D6807+Inputs!$B$6*E6807</f>
        <v>-92836.2253027291</v>
      </c>
      <c r="G6807" s="43" t="n">
        <f aca="false">F6807*SQRT(($B$6-2)/C6807)</f>
        <v>-69445.2033951132</v>
      </c>
    </row>
    <row r="6808" customFormat="false" ht="15" hidden="false" customHeight="false" outlineLevel="0" collapsed="false">
      <c r="A6808" s="41" t="n">
        <v>1.2349575597</v>
      </c>
      <c r="B6808" s="41" t="n">
        <v>1.663663697</v>
      </c>
      <c r="C6808" s="41" t="n">
        <v>2.9201928556</v>
      </c>
      <c r="D6808" s="42" t="n">
        <f aca="false">$B$5*A6808</f>
        <v>3.15528944272291</v>
      </c>
      <c r="E6808" s="42" t="n">
        <f aca="false">$D$5*A6808+$F$5*B6808</f>
        <v>5.81141187002502</v>
      </c>
      <c r="F6808" s="43" t="n">
        <f aca="false">Inputs!$B$5*D6808+Inputs!$B$6*E6808</f>
        <v>24958.35077104</v>
      </c>
      <c r="G6808" s="43" t="n">
        <f aca="false">F6808*SQRT(($B$6-2)/C6808)</f>
        <v>20654.9959847187</v>
      </c>
    </row>
    <row r="6809" customFormat="false" ht="15" hidden="false" customHeight="false" outlineLevel="0" collapsed="false">
      <c r="A6809" s="41" t="n">
        <v>-0.7622656753</v>
      </c>
      <c r="B6809" s="41" t="n">
        <v>1.1007951763</v>
      </c>
      <c r="C6809" s="41" t="n">
        <v>2.6059439318</v>
      </c>
      <c r="D6809" s="42" t="n">
        <f aca="false">$B$5*A6809</f>
        <v>-1.94757205940617</v>
      </c>
      <c r="E6809" s="42" t="n">
        <f aca="false">$D$5*A6809+$F$5*B6809</f>
        <v>0.0869137387256758</v>
      </c>
      <c r="F6809" s="43" t="n">
        <f aca="false">Inputs!$B$5*D6809+Inputs!$B$6*E6809</f>
        <v>-199102.8928769</v>
      </c>
      <c r="G6809" s="43" t="n">
        <f aca="false">F6809*SQRT(($B$6-2)/C6809)</f>
        <v>-174425.523183903</v>
      </c>
    </row>
    <row r="6810" customFormat="false" ht="15" hidden="false" customHeight="false" outlineLevel="0" collapsed="false">
      <c r="A6810" s="41" t="n">
        <v>0.5496808196</v>
      </c>
      <c r="B6810" s="41" t="n">
        <v>0.9745366095</v>
      </c>
      <c r="C6810" s="41" t="n">
        <v>2.5966394815</v>
      </c>
      <c r="D6810" s="42" t="n">
        <f aca="false">$B$5*A6810</f>
        <v>1.40442242191099</v>
      </c>
      <c r="E6810" s="42" t="n">
        <f aca="false">$D$5*A6810+$F$5*B6810</f>
        <v>2.99078937498295</v>
      </c>
      <c r="F6810" s="43" t="n">
        <f aca="false">Inputs!$B$5*D6810+Inputs!$B$6*E6810</f>
        <v>-9097.22655804877</v>
      </c>
      <c r="G6810" s="43" t="n">
        <f aca="false">F6810*SQRT(($B$6-2)/C6810)</f>
        <v>-7983.95683500144</v>
      </c>
    </row>
    <row r="6811" customFormat="false" ht="15" hidden="false" customHeight="false" outlineLevel="0" collapsed="false">
      <c r="A6811" s="41" t="n">
        <v>-0.0918792727</v>
      </c>
      <c r="B6811" s="41" t="n">
        <v>-0.1870407733</v>
      </c>
      <c r="C6811" s="41" t="n">
        <v>1.8822741993</v>
      </c>
      <c r="D6811" s="42" t="n">
        <f aca="false">$B$5*A6811</f>
        <v>-0.234749523883067</v>
      </c>
      <c r="E6811" s="42" t="n">
        <f aca="false">$D$5*A6811+$F$5*B6811</f>
        <v>-0.541606398130584</v>
      </c>
      <c r="F6811" s="43" t="n">
        <f aca="false">Inputs!$B$5*D6811+Inputs!$B$6*E6811</f>
        <v>3605.36751822248</v>
      </c>
      <c r="G6811" s="43" t="n">
        <f aca="false">F6811*SQRT(($B$6-2)/C6811)</f>
        <v>3716.40550664844</v>
      </c>
    </row>
    <row r="6812" customFormat="false" ht="15" hidden="false" customHeight="false" outlineLevel="0" collapsed="false">
      <c r="A6812" s="41" t="n">
        <v>0.9357146457</v>
      </c>
      <c r="B6812" s="41" t="n">
        <v>0.9546925061</v>
      </c>
      <c r="C6812" s="41" t="n">
        <v>4.9163895582</v>
      </c>
      <c r="D6812" s="42" t="n">
        <f aca="false">$B$5*A6812</f>
        <v>2.39073036946763</v>
      </c>
      <c r="E6812" s="42" t="n">
        <f aca="false">$D$5*A6812+$F$5*B6812</f>
        <v>3.87512507334296</v>
      </c>
      <c r="F6812" s="43" t="n">
        <f aca="false">Inputs!$B$5*D6812+Inputs!$B$6*E6812</f>
        <v>45316.7832796145</v>
      </c>
      <c r="G6812" s="43" t="n">
        <f aca="false">F6812*SQRT(($B$6-2)/C6812)</f>
        <v>28903.532810779</v>
      </c>
    </row>
    <row r="6813" customFormat="false" ht="15" hidden="false" customHeight="false" outlineLevel="0" collapsed="false">
      <c r="A6813" s="41" t="n">
        <v>1.5657205639</v>
      </c>
      <c r="B6813" s="41" t="n">
        <v>0.1985475555</v>
      </c>
      <c r="C6813" s="41" t="n">
        <v>2.6255161197</v>
      </c>
      <c r="D6813" s="42" t="n">
        <f aca="false">$B$5*A6813</f>
        <v>4.00038165419057</v>
      </c>
      <c r="E6813" s="42" t="n">
        <f aca="false">$D$5*A6813+$F$5*B6813</f>
        <v>4.06861045911327</v>
      </c>
      <c r="F6813" s="43" t="n">
        <f aca="false">Inputs!$B$5*D6813+Inputs!$B$6*E6813</f>
        <v>196607.642463394</v>
      </c>
      <c r="G6813" s="43" t="n">
        <f aca="false">F6813*SQRT(($B$6-2)/C6813)</f>
        <v>171596.351217312</v>
      </c>
    </row>
    <row r="6814" customFormat="false" ht="15" hidden="false" customHeight="false" outlineLevel="0" collapsed="false">
      <c r="A6814" s="41" t="n">
        <v>-0.1069146276</v>
      </c>
      <c r="B6814" s="41" t="n">
        <v>-2.45985358</v>
      </c>
      <c r="C6814" s="41" t="n">
        <v>1.7020000086</v>
      </c>
      <c r="D6814" s="42" t="n">
        <f aca="false">$B$5*A6814</f>
        <v>-0.273164525444001</v>
      </c>
      <c r="E6814" s="42" t="n">
        <f aca="false">$D$5*A6814+$F$5*B6814</f>
        <v>-4.50195103151408</v>
      </c>
      <c r="F6814" s="43" t="n">
        <f aca="false">Inputs!$B$5*D6814+Inputs!$B$6*E6814</f>
        <v>197781.099031304</v>
      </c>
      <c r="G6814" s="43" t="n">
        <f aca="false">F6814*SQRT(($B$6-2)/C6814)</f>
        <v>214397.642072879</v>
      </c>
    </row>
    <row r="6815" customFormat="false" ht="15" hidden="false" customHeight="false" outlineLevel="0" collapsed="false">
      <c r="A6815" s="41" t="n">
        <v>-1.611260538</v>
      </c>
      <c r="B6815" s="41" t="n">
        <v>-0.3942516052</v>
      </c>
      <c r="C6815" s="41" t="n">
        <v>4.6910452533</v>
      </c>
      <c r="D6815" s="42" t="n">
        <f aca="false">$B$5*A6815</f>
        <v>-4.11673528786079</v>
      </c>
      <c r="E6815" s="42" t="n">
        <f aca="false">$D$5*A6815+$F$5*B6815</f>
        <v>-4.5149076901901</v>
      </c>
      <c r="F6815" s="43" t="n">
        <f aca="false">Inputs!$B$5*D6815+Inputs!$B$6*E6815</f>
        <v>-185928.144276574</v>
      </c>
      <c r="G6815" s="43" t="n">
        <f aca="false">F6815*SQRT(($B$6-2)/C6815)</f>
        <v>-121401.854589253</v>
      </c>
    </row>
    <row r="6816" customFormat="false" ht="15" hidden="false" customHeight="false" outlineLevel="0" collapsed="false">
      <c r="A6816" s="41" t="n">
        <v>-1.1010589312</v>
      </c>
      <c r="B6816" s="41" t="n">
        <v>0.8141305654</v>
      </c>
      <c r="C6816" s="41" t="n">
        <v>4.1888595966</v>
      </c>
      <c r="D6816" s="42" t="n">
        <f aca="false">$B$5*A6816</f>
        <v>-2.81318138760581</v>
      </c>
      <c r="E6816" s="42" t="n">
        <f aca="false">$D$5*A6816+$F$5*B6816</f>
        <v>-1.21427106647511</v>
      </c>
      <c r="F6816" s="43" t="n">
        <f aca="false">Inputs!$B$5*D6816+Inputs!$B$6*E6816</f>
        <v>-220604.585436826</v>
      </c>
      <c r="G6816" s="43" t="n">
        <f aca="false">F6816*SQRT(($B$6-2)/C6816)</f>
        <v>-152433.924619244</v>
      </c>
    </row>
    <row r="6817" customFormat="false" ht="15" hidden="false" customHeight="false" outlineLevel="0" collapsed="false">
      <c r="A6817" s="41" t="n">
        <v>-1.3100209616</v>
      </c>
      <c r="B6817" s="41" t="n">
        <v>-0.5013043284</v>
      </c>
      <c r="C6817" s="41" t="n">
        <v>1.2631885991</v>
      </c>
      <c r="D6817" s="42" t="n">
        <f aca="false">$B$5*A6817</f>
        <v>-3.34707478602448</v>
      </c>
      <c r="E6817" s="42" t="n">
        <f aca="false">$D$5*A6817+$F$5*B6817</f>
        <v>-3.98293434791154</v>
      </c>
      <c r="F6817" s="43" t="n">
        <f aca="false">Inputs!$B$5*D6817+Inputs!$B$6*E6817</f>
        <v>-135560.761206871</v>
      </c>
      <c r="G6817" s="43" t="n">
        <f aca="false">F6817*SQRT(($B$6-2)/C6817)</f>
        <v>-170574.810717212</v>
      </c>
    </row>
    <row r="6818" customFormat="false" ht="15" hidden="false" customHeight="false" outlineLevel="0" collapsed="false">
      <c r="A6818" s="41" t="n">
        <v>-0.4620264931</v>
      </c>
      <c r="B6818" s="41" t="n">
        <v>1.2047430834</v>
      </c>
      <c r="C6818" s="41" t="n">
        <v>8.2478024351</v>
      </c>
      <c r="D6818" s="42" t="n">
        <f aca="false">$B$5*A6818</f>
        <v>-1.18046754278006</v>
      </c>
      <c r="E6818" s="42" t="n">
        <f aca="false">$D$5*A6818+$F$5*B6818</f>
        <v>0.980850702605789</v>
      </c>
      <c r="F6818" s="43" t="n">
        <f aca="false">Inputs!$B$5*D6818+Inputs!$B$6*E6818</f>
        <v>-167089.289408296</v>
      </c>
      <c r="G6818" s="43" t="n">
        <f aca="false">F6818*SQRT(($B$6-2)/C6818)</f>
        <v>-82280.0382983699</v>
      </c>
    </row>
    <row r="6819" customFormat="false" ht="15" hidden="false" customHeight="false" outlineLevel="0" collapsed="false">
      <c r="A6819" s="41" t="n">
        <v>-0.608238749</v>
      </c>
      <c r="B6819" s="41" t="n">
        <v>0.452412118</v>
      </c>
      <c r="C6819" s="41" t="n">
        <v>2.2731932673</v>
      </c>
      <c r="D6819" s="42" t="n">
        <f aca="false">$B$5*A6819</f>
        <v>-1.55403664547056</v>
      </c>
      <c r="E6819" s="42" t="n">
        <f aca="false">$D$5*A6819+$F$5*B6819</f>
        <v>-0.66615744938629</v>
      </c>
      <c r="F6819" s="43" t="n">
        <f aca="false">Inputs!$B$5*D6819+Inputs!$B$6*E6819</f>
        <v>-122095.792077741</v>
      </c>
      <c r="G6819" s="43" t="n">
        <f aca="false">F6819*SQRT(($B$6-2)/C6819)</f>
        <v>-114524.265184757</v>
      </c>
    </row>
    <row r="6820" customFormat="false" ht="15" hidden="false" customHeight="false" outlineLevel="0" collapsed="false">
      <c r="A6820" s="41" t="n">
        <v>0.1957061275</v>
      </c>
      <c r="B6820" s="41" t="n">
        <v>0.9032884854</v>
      </c>
      <c r="C6820" s="41" t="n">
        <v>2.3580933218</v>
      </c>
      <c r="D6820" s="42" t="n">
        <f aca="false">$B$5*A6820</f>
        <v>0.500024857637166</v>
      </c>
      <c r="E6820" s="42" t="n">
        <f aca="false">$D$5*A6820+$F$5*B6820</f>
        <v>2.025448211809</v>
      </c>
      <c r="F6820" s="43" t="n">
        <f aca="false">Inputs!$B$5*D6820+Inputs!$B$6*E6820</f>
        <v>-51269.9248267334</v>
      </c>
      <c r="G6820" s="43" t="n">
        <f aca="false">F6820*SQRT(($B$6-2)/C6820)</f>
        <v>-47216.868907379</v>
      </c>
    </row>
    <row r="6821" customFormat="false" ht="15" hidden="false" customHeight="false" outlineLevel="0" collapsed="false">
      <c r="A6821" s="41" t="n">
        <v>0.8502150521</v>
      </c>
      <c r="B6821" s="41" t="n">
        <v>-0.0334401129</v>
      </c>
      <c r="C6821" s="41" t="n">
        <v>3.0951150542</v>
      </c>
      <c r="D6821" s="42" t="n">
        <f aca="false">$B$5*A6821</f>
        <v>2.17228078557366</v>
      </c>
      <c r="E6821" s="42" t="n">
        <f aca="false">$D$5*A6821+$F$5*B6821</f>
        <v>1.96541885880812</v>
      </c>
      <c r="F6821" s="43" t="n">
        <f aca="false">Inputs!$B$5*D6821+Inputs!$B$6*E6821</f>
        <v>118957.135616959</v>
      </c>
      <c r="G6821" s="43" t="n">
        <f aca="false">F6821*SQRT(($B$6-2)/C6821)</f>
        <v>95624.0419976787</v>
      </c>
    </row>
    <row r="6822" customFormat="false" ht="15" hidden="false" customHeight="false" outlineLevel="0" collapsed="false">
      <c r="A6822" s="41" t="n">
        <v>-1.6962945126</v>
      </c>
      <c r="B6822" s="41" t="n">
        <v>-0.2317408866</v>
      </c>
      <c r="C6822" s="41" t="n">
        <v>4.0898673075</v>
      </c>
      <c r="D6822" s="42" t="n">
        <f aca="false">$B$5*A6822</f>
        <v>-4.33399522543575</v>
      </c>
      <c r="E6822" s="42" t="n">
        <f aca="false">$D$5*A6822+$F$5*B6822</f>
        <v>-4.43663903458755</v>
      </c>
      <c r="F6822" s="43" t="n">
        <f aca="false">Inputs!$B$5*D6822+Inputs!$B$6*E6822</f>
        <v>-211567.570814198</v>
      </c>
      <c r="G6822" s="43" t="n">
        <f aca="false">F6822*SQRT(($B$6-2)/C6822)</f>
        <v>-147948.132803466</v>
      </c>
    </row>
    <row r="6823" customFormat="false" ht="15" hidden="false" customHeight="false" outlineLevel="0" collapsed="false">
      <c r="A6823" s="41" t="n">
        <v>-0.0199556445</v>
      </c>
      <c r="B6823" s="41" t="n">
        <v>0.2860092332</v>
      </c>
      <c r="C6823" s="41" t="n">
        <v>3.211220129</v>
      </c>
      <c r="D6823" s="42" t="n">
        <f aca="false">$B$5*A6823</f>
        <v>-0.0509862334288455</v>
      </c>
      <c r="E6823" s="42" t="n">
        <f aca="false">$D$5*A6823+$F$5*B6823</f>
        <v>0.446378620503531</v>
      </c>
      <c r="F6823" s="43" t="n">
        <f aca="false">Inputs!$B$5*D6823+Inputs!$B$6*E6823</f>
        <v>-27417.5543680611</v>
      </c>
      <c r="G6823" s="43" t="n">
        <f aca="false">F6823*SQRT(($B$6-2)/C6823)</f>
        <v>-21637.5792948854</v>
      </c>
    </row>
    <row r="6824" customFormat="false" ht="15" hidden="false" customHeight="false" outlineLevel="0" collapsed="false">
      <c r="A6824" s="41" t="n">
        <v>-0.7375551452</v>
      </c>
      <c r="B6824" s="41" t="n">
        <v>1.1409011184</v>
      </c>
      <c r="C6824" s="41" t="n">
        <v>1.5697606239</v>
      </c>
      <c r="D6824" s="42" t="n">
        <f aca="false">$B$5*A6824</f>
        <v>-1.88443719769678</v>
      </c>
      <c r="E6824" s="42" t="n">
        <f aca="false">$D$5*A6824+$F$5*B6824</f>
        <v>0.214967324413234</v>
      </c>
      <c r="F6824" s="43" t="n">
        <f aca="false">Inputs!$B$5*D6824+Inputs!$B$6*E6824</f>
        <v>-199192.08599034</v>
      </c>
      <c r="G6824" s="43" t="n">
        <f aca="false">F6824*SQRT(($B$6-2)/C6824)</f>
        <v>-224838.335763445</v>
      </c>
    </row>
    <row r="6825" customFormat="false" ht="15" hidden="false" customHeight="false" outlineLevel="0" collapsed="false">
      <c r="A6825" s="41" t="n">
        <v>0.0136194183</v>
      </c>
      <c r="B6825" s="41" t="n">
        <v>-0.9204973478</v>
      </c>
      <c r="C6825" s="41" t="n">
        <v>0.5658968803</v>
      </c>
      <c r="D6825" s="42" t="n">
        <f aca="false">$B$5*A6825</f>
        <v>0.0347973146449311</v>
      </c>
      <c r="E6825" s="42" t="n">
        <f aca="false">$D$5*A6825+$F$5*B6825</f>
        <v>-1.55705499797382</v>
      </c>
      <c r="F6825" s="43" t="n">
        <f aca="false">Inputs!$B$5*D6825+Inputs!$B$6*E6825</f>
        <v>81332.481363184</v>
      </c>
      <c r="G6825" s="43" t="n">
        <f aca="false">F6825*SQRT(($B$6-2)/C6825)</f>
        <v>152901.015672588</v>
      </c>
    </row>
    <row r="6826" customFormat="false" ht="15" hidden="false" customHeight="false" outlineLevel="0" collapsed="false">
      <c r="A6826" s="41" t="n">
        <v>-0.4582278387</v>
      </c>
      <c r="B6826" s="41" t="n">
        <v>1.928542654</v>
      </c>
      <c r="C6826" s="41" t="n">
        <v>8.1385181746</v>
      </c>
      <c r="D6826" s="42" t="n">
        <f aca="false">$B$5*A6826</f>
        <v>-1.17076206421464</v>
      </c>
      <c r="E6826" s="42" t="n">
        <f aca="false">$D$5*A6826+$F$5*B6826</f>
        <v>2.23970675768414</v>
      </c>
      <c r="F6826" s="43" t="n">
        <f aca="false">Inputs!$B$5*D6826+Inputs!$B$6*E6826</f>
        <v>-229061.544305671</v>
      </c>
      <c r="G6826" s="43" t="n">
        <f aca="false">F6826*SQRT(($B$6-2)/C6826)</f>
        <v>-113551.928219885</v>
      </c>
    </row>
    <row r="6827" customFormat="false" ht="15" hidden="false" customHeight="false" outlineLevel="0" collapsed="false">
      <c r="A6827" s="41" t="n">
        <v>0.6643778929</v>
      </c>
      <c r="B6827" s="41" t="n">
        <v>1.0484565556</v>
      </c>
      <c r="C6827" s="41" t="n">
        <v>1.3918758299</v>
      </c>
      <c r="D6827" s="42" t="n">
        <f aca="false">$B$5*A6827</f>
        <v>1.69747092519933</v>
      </c>
      <c r="E6827" s="42" t="n">
        <f aca="false">$D$5*A6827+$F$5*B6827</f>
        <v>3.39136198367151</v>
      </c>
      <c r="F6827" s="43" t="n">
        <f aca="false">Inputs!$B$5*D6827+Inputs!$B$6*E6827</f>
        <v>178.993336357467</v>
      </c>
      <c r="G6827" s="43" t="n">
        <f aca="false">F6827*SQRT(($B$6-2)/C6827)</f>
        <v>214.561409922048</v>
      </c>
    </row>
    <row r="6828" customFormat="false" ht="15" hidden="false" customHeight="false" outlineLevel="0" collapsed="false">
      <c r="A6828" s="41" t="n">
        <v>-1.0415869697</v>
      </c>
      <c r="B6828" s="41" t="n">
        <v>-0.6888296922</v>
      </c>
      <c r="C6828" s="41" t="n">
        <v>4.4467531782</v>
      </c>
      <c r="D6828" s="42" t="n">
        <f aca="false">$B$5*A6828</f>
        <v>-2.66123183210484</v>
      </c>
      <c r="E6828" s="42" t="n">
        <f aca="false">$D$5*A6828+$F$5*B6828</f>
        <v>-3.66798045299884</v>
      </c>
      <c r="F6828" s="43" t="n">
        <f aca="false">Inputs!$B$5*D6828+Inputs!$B$6*E6828</f>
        <v>-82724.1605605423</v>
      </c>
      <c r="G6828" s="43" t="n">
        <f aca="false">F6828*SQRT(($B$6-2)/C6828)</f>
        <v>-55478.6461792264</v>
      </c>
    </row>
    <row r="6829" customFormat="false" ht="15" hidden="false" customHeight="false" outlineLevel="0" collapsed="false">
      <c r="A6829" s="41" t="n">
        <v>-0.6814223059</v>
      </c>
      <c r="B6829" s="41" t="n">
        <v>0.1843937376</v>
      </c>
      <c r="C6829" s="41" t="n">
        <v>3.1905857788</v>
      </c>
      <c r="D6829" s="42" t="n">
        <f aca="false">$B$5*A6829</f>
        <v>-1.74101902608255</v>
      </c>
      <c r="E6829" s="42" t="n">
        <f aca="false">$D$5*A6829+$F$5*B6829</f>
        <v>-1.30310337586732</v>
      </c>
      <c r="F6829" s="43" t="n">
        <f aca="false">Inputs!$B$5*D6829+Inputs!$B$6*E6829</f>
        <v>-108946.733814889</v>
      </c>
      <c r="G6829" s="43" t="n">
        <f aca="false">F6829*SQRT(($B$6-2)/C6829)</f>
        <v>-86256.9306150352</v>
      </c>
    </row>
    <row r="6830" customFormat="false" ht="15" hidden="false" customHeight="false" outlineLevel="0" collapsed="false">
      <c r="A6830" s="41" t="n">
        <v>-0.1740018311</v>
      </c>
      <c r="B6830" s="41" t="n">
        <v>-0.4894944113</v>
      </c>
      <c r="C6830" s="41" t="n">
        <v>0.4202816257</v>
      </c>
      <c r="D6830" s="42" t="n">
        <f aca="false">$B$5*A6830</f>
        <v>-0.444570857007958</v>
      </c>
      <c r="E6830" s="42" t="n">
        <f aca="false">$D$5*A6830+$F$5*B6830</f>
        <v>-1.25928435043611</v>
      </c>
      <c r="F6830" s="43" t="n">
        <f aca="false">Inputs!$B$5*D6830+Inputs!$B$6*E6830</f>
        <v>18507.1318210098</v>
      </c>
      <c r="G6830" s="43" t="n">
        <f aca="false">F6830*SQRT(($B$6-2)/C6830)</f>
        <v>40372.3392899442</v>
      </c>
    </row>
    <row r="6831" customFormat="false" ht="15" hidden="false" customHeight="false" outlineLevel="0" collapsed="false">
      <c r="A6831" s="41" t="n">
        <v>-0.3640695925</v>
      </c>
      <c r="B6831" s="41" t="n">
        <v>-0.7940351867</v>
      </c>
      <c r="C6831" s="41" t="n">
        <v>1.8515910211</v>
      </c>
      <c r="D6831" s="42" t="n">
        <f aca="false">$B$5*A6831</f>
        <v>-0.930189813090208</v>
      </c>
      <c r="E6831" s="42" t="n">
        <f aca="false">$D$5*A6831+$F$5*B6831</f>
        <v>-2.23743134609104</v>
      </c>
      <c r="F6831" s="43" t="n">
        <f aca="false">Inputs!$B$5*D6831+Inputs!$B$6*E6831</f>
        <v>18852.5859955314</v>
      </c>
      <c r="G6831" s="43" t="n">
        <f aca="false">F6831*SQRT(($B$6-2)/C6831)</f>
        <v>19593.5619905309</v>
      </c>
    </row>
    <row r="6832" customFormat="false" ht="15" hidden="false" customHeight="false" outlineLevel="0" collapsed="false">
      <c r="A6832" s="41" t="n">
        <v>-0.1798392869</v>
      </c>
      <c r="B6832" s="41" t="n">
        <v>1.1132155838</v>
      </c>
      <c r="C6832" s="41" t="n">
        <v>9.4910949999</v>
      </c>
      <c r="D6832" s="42" t="n">
        <f aca="false">$B$5*A6832</f>
        <v>-0.459485428373937</v>
      </c>
      <c r="E6832" s="42" t="n">
        <f aca="false">$D$5*A6832+$F$5*B6832</f>
        <v>1.49429534897979</v>
      </c>
      <c r="F6832" s="43" t="n">
        <f aca="false">Inputs!$B$5*D6832+Inputs!$B$6*E6832</f>
        <v>-120663.310286383</v>
      </c>
      <c r="G6832" s="43" t="n">
        <f aca="false">F6832*SQRT(($B$6-2)/C6832)</f>
        <v>-55390.0903087248</v>
      </c>
    </row>
    <row r="6833" customFormat="false" ht="15" hidden="false" customHeight="false" outlineLevel="0" collapsed="false">
      <c r="A6833" s="41" t="n">
        <v>-1.5131393515</v>
      </c>
      <c r="B6833" s="41" t="n">
        <v>0.3464794336</v>
      </c>
      <c r="C6833" s="41" t="n">
        <v>0.615319931</v>
      </c>
      <c r="D6833" s="42" t="n">
        <f aca="false">$B$5*A6833</f>
        <v>-3.86603781130451</v>
      </c>
      <c r="E6833" s="42" t="n">
        <f aca="false">$D$5*A6833+$F$5*B6833</f>
        <v>-3.00236656912872</v>
      </c>
      <c r="F6833" s="43" t="n">
        <f aca="false">Inputs!$B$5*D6833+Inputs!$B$6*E6833</f>
        <v>-236485.452674015</v>
      </c>
      <c r="G6833" s="43" t="n">
        <f aca="false">F6833*SQRT(($B$6-2)/C6833)</f>
        <v>-426352.620762574</v>
      </c>
    </row>
    <row r="6834" customFormat="false" ht="15" hidden="false" customHeight="false" outlineLevel="0" collapsed="false">
      <c r="A6834" s="41" t="n">
        <v>1.3800926949</v>
      </c>
      <c r="B6834" s="41" t="n">
        <v>-0.1831870986</v>
      </c>
      <c r="C6834" s="41" t="n">
        <v>2.4341587093</v>
      </c>
      <c r="D6834" s="42" t="n">
        <f aca="false">$B$5*A6834</f>
        <v>3.52610652568078</v>
      </c>
      <c r="E6834" s="42" t="n">
        <f aca="false">$D$5*A6834+$F$5*B6834</f>
        <v>2.96773448299546</v>
      </c>
      <c r="F6834" s="43" t="n">
        <f aca="false">Inputs!$B$5*D6834+Inputs!$B$6*E6834</f>
        <v>204223.928418305</v>
      </c>
      <c r="G6834" s="43" t="n">
        <f aca="false">F6834*SQRT(($B$6-2)/C6834)</f>
        <v>185117.372832062</v>
      </c>
    </row>
    <row r="6835" customFormat="false" ht="15" hidden="false" customHeight="false" outlineLevel="0" collapsed="false">
      <c r="A6835" s="41" t="n">
        <v>-0.5288760291</v>
      </c>
      <c r="B6835" s="41" t="n">
        <v>0.924231486</v>
      </c>
      <c r="C6835" s="41" t="n">
        <v>4.0880379255</v>
      </c>
      <c r="D6835" s="42" t="n">
        <f aca="false">$B$5*A6835</f>
        <v>-1.35126663910121</v>
      </c>
      <c r="E6835" s="42" t="n">
        <f aca="false">$D$5*A6835+$F$5*B6835</f>
        <v>0.337404543188279</v>
      </c>
      <c r="F6835" s="43" t="n">
        <f aca="false">Inputs!$B$5*D6835+Inputs!$B$6*E6835</f>
        <v>-151996.891069535</v>
      </c>
      <c r="G6835" s="43" t="n">
        <f aca="false">F6835*SQRT(($B$6-2)/C6835)</f>
        <v>-106314.437265759</v>
      </c>
    </row>
    <row r="6836" customFormat="false" ht="15" hidden="false" customHeight="false" outlineLevel="0" collapsed="false">
      <c r="A6836" s="41" t="n">
        <v>-0.9842218769</v>
      </c>
      <c r="B6836" s="41" t="n">
        <v>-0.0226915299</v>
      </c>
      <c r="C6836" s="41" t="n">
        <v>1.3984341143</v>
      </c>
      <c r="D6836" s="42" t="n">
        <f aca="false">$B$5*A6836</f>
        <v>-2.51466527986103</v>
      </c>
      <c r="E6836" s="42" t="n">
        <f aca="false">$D$5*A6836+$F$5*B6836</f>
        <v>-2.38122486470972</v>
      </c>
      <c r="F6836" s="43" t="n">
        <f aca="false">Inputs!$B$5*D6836+Inputs!$B$6*E6836</f>
        <v>-132405.284750617</v>
      </c>
      <c r="G6836" s="43" t="n">
        <f aca="false">F6836*SQRT(($B$6-2)/C6836)</f>
        <v>-158343.16174068</v>
      </c>
    </row>
    <row r="6837" customFormat="false" ht="15" hidden="false" customHeight="false" outlineLevel="0" collapsed="false">
      <c r="A6837" s="41" t="n">
        <v>-1.0398441004</v>
      </c>
      <c r="B6837" s="41" t="n">
        <v>-1.87010097</v>
      </c>
      <c r="C6837" s="41" t="n">
        <v>3.4629353661</v>
      </c>
      <c r="D6837" s="42" t="n">
        <f aca="false">$B$5*A6837</f>
        <v>-2.65677883932048</v>
      </c>
      <c r="E6837" s="42" t="n">
        <f aca="false">$D$5*A6837+$F$5*B6837</f>
        <v>-5.7035866541427</v>
      </c>
      <c r="F6837" s="43" t="n">
        <f aca="false">Inputs!$B$5*D6837+Inputs!$B$6*E6837</f>
        <v>19501.4487750863</v>
      </c>
      <c r="G6837" s="43" t="n">
        <f aca="false">F6837*SQRT(($B$6-2)/C6837)</f>
        <v>14820.3916803579</v>
      </c>
    </row>
    <row r="6838" customFormat="false" ht="15" hidden="false" customHeight="false" outlineLevel="0" collapsed="false">
      <c r="A6838" s="41" t="n">
        <v>-0.1519842648</v>
      </c>
      <c r="B6838" s="41" t="n">
        <v>-1.2633950633</v>
      </c>
      <c r="C6838" s="41" t="n">
        <v>4.7432538206</v>
      </c>
      <c r="D6838" s="42" t="n">
        <f aca="false">$B$5*A6838</f>
        <v>-0.388316458664327</v>
      </c>
      <c r="E6838" s="42" t="n">
        <f aca="false">$D$5*A6838+$F$5*B6838</f>
        <v>-2.5432202006286</v>
      </c>
      <c r="F6838" s="43" t="n">
        <f aca="false">Inputs!$B$5*D6838+Inputs!$B$6*E6838</f>
        <v>88329.3641649971</v>
      </c>
      <c r="G6838" s="43" t="n">
        <f aca="false">F6838*SQRT(($B$6-2)/C6838)</f>
        <v>57356.4045695977</v>
      </c>
    </row>
    <row r="6839" customFormat="false" ht="15" hidden="false" customHeight="false" outlineLevel="0" collapsed="false">
      <c r="A6839" s="41" t="n">
        <v>-0.0116705133</v>
      </c>
      <c r="B6839" s="41" t="n">
        <v>1.1150296244</v>
      </c>
      <c r="C6839" s="41" t="n">
        <v>4.312104317</v>
      </c>
      <c r="D6839" s="42" t="n">
        <f aca="false">$B$5*A6839</f>
        <v>-0.0298179051720552</v>
      </c>
      <c r="E6839" s="42" t="n">
        <f aca="false">$D$5*A6839+$F$5*B6839</f>
        <v>1.89760009923631</v>
      </c>
      <c r="F6839" s="43" t="n">
        <f aca="false">Inputs!$B$5*D6839+Inputs!$B$6*E6839</f>
        <v>-97861.7954790208</v>
      </c>
      <c r="G6839" s="43" t="n">
        <f aca="false">F6839*SQRT(($B$6-2)/C6839)</f>
        <v>-66647.4516185808</v>
      </c>
    </row>
    <row r="6840" customFormat="false" ht="15" hidden="false" customHeight="false" outlineLevel="0" collapsed="false">
      <c r="A6840" s="41" t="n">
        <v>1.8542554067</v>
      </c>
      <c r="B6840" s="41" t="n">
        <v>0.0935292839</v>
      </c>
      <c r="C6840" s="41" t="n">
        <v>3.4557932147</v>
      </c>
      <c r="D6840" s="42" t="n">
        <f aca="false">$B$5*A6840</f>
        <v>4.73758184070201</v>
      </c>
      <c r="E6840" s="42" t="n">
        <f aca="false">$D$5*A6840+$F$5*B6840</f>
        <v>4.57386474983878</v>
      </c>
      <c r="F6840" s="43" t="n">
        <f aca="false">Inputs!$B$5*D6840+Inputs!$B$6*E6840</f>
        <v>245064.946578262</v>
      </c>
      <c r="G6840" s="43" t="n">
        <f aca="false">F6840*SQRT(($B$6-2)/C6840)</f>
        <v>186432.798809051</v>
      </c>
    </row>
    <row r="6841" customFormat="false" ht="15" hidden="false" customHeight="false" outlineLevel="0" collapsed="false">
      <c r="A6841" s="41" t="n">
        <v>1.019215832</v>
      </c>
      <c r="B6841" s="41" t="n">
        <v>0.3989626501</v>
      </c>
      <c r="C6841" s="41" t="n">
        <v>2.7614003264</v>
      </c>
      <c r="D6841" s="42" t="n">
        <f aca="false">$B$5*A6841</f>
        <v>2.6040740665994</v>
      </c>
      <c r="E6841" s="42" t="n">
        <f aca="false">$D$5*A6841+$F$5*B6841</f>
        <v>3.1142200872358</v>
      </c>
      <c r="F6841" s="43" t="n">
        <f aca="false">Inputs!$B$5*D6841+Inputs!$B$6*E6841</f>
        <v>104696.40229815</v>
      </c>
      <c r="G6841" s="43" t="n">
        <f aca="false">F6841*SQRT(($B$6-2)/C6841)</f>
        <v>89100.8957477056</v>
      </c>
    </row>
    <row r="6842" customFormat="false" ht="15" hidden="false" customHeight="false" outlineLevel="0" collapsed="false">
      <c r="A6842" s="41" t="n">
        <v>-0.3831136139</v>
      </c>
      <c r="B6842" s="41" t="n">
        <v>-1.9247763539</v>
      </c>
      <c r="C6842" s="41" t="n">
        <v>1.4506678962</v>
      </c>
      <c r="D6842" s="42" t="n">
        <f aca="false">$B$5*A6842</f>
        <v>-0.978846869519747</v>
      </c>
      <c r="E6842" s="42" t="n">
        <f aca="false">$D$5*A6842+$F$5*B6842</f>
        <v>-4.23524919594466</v>
      </c>
      <c r="F6842" s="43" t="n">
        <f aca="false">Inputs!$B$5*D6842+Inputs!$B$6*E6842</f>
        <v>113877.772845258</v>
      </c>
      <c r="G6842" s="43" t="n">
        <f aca="false">F6842*SQRT(($B$6-2)/C6842)</f>
        <v>133711.870029763</v>
      </c>
    </row>
    <row r="6843" customFormat="false" ht="15" hidden="false" customHeight="false" outlineLevel="0" collapsed="false">
      <c r="A6843" s="41" t="n">
        <v>1.6264923271</v>
      </c>
      <c r="B6843" s="41" t="n">
        <v>-1.0491021893</v>
      </c>
      <c r="C6843" s="41" t="n">
        <v>4.6380273489</v>
      </c>
      <c r="D6843" s="42" t="n">
        <f aca="false">$B$5*A6843</f>
        <v>4.15565217448861</v>
      </c>
      <c r="E6843" s="42" t="n">
        <f aca="false">$D$5*A6843+$F$5*B6843</f>
        <v>2.05885005186224</v>
      </c>
      <c r="F6843" s="43" t="n">
        <f aca="false">Inputs!$B$5*D6843+Inputs!$B$6*E6843</f>
        <v>312622.714855749</v>
      </c>
      <c r="G6843" s="43" t="n">
        <f aca="false">F6843*SQRT(($B$6-2)/C6843)</f>
        <v>205290.510869353</v>
      </c>
    </row>
    <row r="6844" customFormat="false" ht="15" hidden="false" customHeight="false" outlineLevel="0" collapsed="false">
      <c r="A6844" s="41" t="n">
        <v>1.3827709114</v>
      </c>
      <c r="B6844" s="41" t="n">
        <v>0.5368076293</v>
      </c>
      <c r="C6844" s="41" t="n">
        <v>3.1424156472</v>
      </c>
      <c r="D6844" s="42" t="n">
        <f aca="false">$B$5*A6844</f>
        <v>3.53294931001892</v>
      </c>
      <c r="E6844" s="42" t="n">
        <f aca="false">$D$5*A6844+$F$5*B6844</f>
        <v>4.21735436703316</v>
      </c>
      <c r="F6844" s="43" t="n">
        <f aca="false">Inputs!$B$5*D6844+Inputs!$B$6*E6844</f>
        <v>142427.212650234</v>
      </c>
      <c r="G6844" s="43" t="n">
        <f aca="false">F6844*SQRT(($B$6-2)/C6844)</f>
        <v>113625.591908545</v>
      </c>
    </row>
    <row r="6845" customFormat="false" ht="15" hidden="false" customHeight="false" outlineLevel="0" collapsed="false">
      <c r="A6845" s="41" t="n">
        <v>-0.9760127852</v>
      </c>
      <c r="B6845" s="41" t="n">
        <v>0.3119983618</v>
      </c>
      <c r="C6845" s="41" t="n">
        <v>10.3530703767</v>
      </c>
      <c r="D6845" s="42" t="n">
        <f aca="false">$B$5*A6845</f>
        <v>-2.49369123085675</v>
      </c>
      <c r="E6845" s="42" t="n">
        <f aca="false">$D$5*A6845+$F$5*B6845</f>
        <v>-1.7837667285975</v>
      </c>
      <c r="F6845" s="43" t="n">
        <f aca="false">Inputs!$B$5*D6845+Inputs!$B$6*E6845</f>
        <v>-160180.7866558</v>
      </c>
      <c r="G6845" s="43" t="n">
        <f aca="false">F6845*SQRT(($B$6-2)/C6845)</f>
        <v>-70402.9467126215</v>
      </c>
    </row>
    <row r="6846" customFormat="false" ht="15" hidden="false" customHeight="false" outlineLevel="0" collapsed="false">
      <c r="A6846" s="41" t="n">
        <v>2.1329110613</v>
      </c>
      <c r="B6846" s="41" t="n">
        <v>1.5356525809</v>
      </c>
      <c r="C6846" s="41" t="n">
        <v>5.5107359458</v>
      </c>
      <c r="D6846" s="42" t="n">
        <f aca="false">$B$5*A6846</f>
        <v>5.44954091833057</v>
      </c>
      <c r="E6846" s="42" t="n">
        <f aca="false">$D$5*A6846+$F$5*B6846</f>
        <v>7.72712861595265</v>
      </c>
      <c r="F6846" s="43" t="n">
        <f aca="false">Inputs!$B$5*D6846+Inputs!$B$6*E6846</f>
        <v>158597.661035424</v>
      </c>
      <c r="G6846" s="43" t="n">
        <f aca="false">F6846*SQRT(($B$6-2)/C6846)</f>
        <v>95544.7822766453</v>
      </c>
    </row>
    <row r="6847" customFormat="false" ht="15" hidden="false" customHeight="false" outlineLevel="0" collapsed="false">
      <c r="A6847" s="41" t="n">
        <v>-0.5127130561</v>
      </c>
      <c r="B6847" s="41" t="n">
        <v>-0.7119807582</v>
      </c>
      <c r="C6847" s="41" t="n">
        <v>2.1135544188</v>
      </c>
      <c r="D6847" s="42" t="n">
        <f aca="false">$B$5*A6847</f>
        <v>-1.30997059805968</v>
      </c>
      <c r="E6847" s="42" t="n">
        <f aca="false">$D$5*A6847+$F$5*B6847</f>
        <v>-2.44945450077379</v>
      </c>
      <c r="F6847" s="43" t="n">
        <f aca="false">Inputs!$B$5*D6847+Inputs!$B$6*E6847</f>
        <v>-8524.33476727818</v>
      </c>
      <c r="G6847" s="43" t="n">
        <f aca="false">F6847*SQRT(($B$6-2)/C6847)</f>
        <v>-8292.18108454484</v>
      </c>
    </row>
    <row r="6848" customFormat="false" ht="15" hidden="false" customHeight="false" outlineLevel="0" collapsed="false">
      <c r="A6848" s="41" t="n">
        <v>0.1002080373</v>
      </c>
      <c r="B6848" s="41" t="n">
        <v>-0.165513729</v>
      </c>
      <c r="C6848" s="41" t="n">
        <v>3.7614356164</v>
      </c>
      <c r="D6848" s="42" t="n">
        <f aca="false">$B$5*A6848</f>
        <v>0.256029334518574</v>
      </c>
      <c r="E6848" s="42" t="n">
        <f aca="false">$D$5*A6848+$F$5*B6848</f>
        <v>-0.0473460720330892</v>
      </c>
      <c r="F6848" s="43" t="n">
        <f aca="false">Inputs!$B$5*D6848+Inputs!$B$6*E6848</f>
        <v>27970.2370535119</v>
      </c>
      <c r="G6848" s="43" t="n">
        <f aca="false">F6848*SQRT(($B$6-2)/C6848)</f>
        <v>20395.4986896431</v>
      </c>
    </row>
    <row r="6849" customFormat="false" ht="15" hidden="false" customHeight="false" outlineLevel="0" collapsed="false">
      <c r="A6849" s="41" t="n">
        <v>1.1997373856</v>
      </c>
      <c r="B6849" s="41" t="n">
        <v>0.7395891364</v>
      </c>
      <c r="C6849" s="41" t="n">
        <v>1.077782785</v>
      </c>
      <c r="D6849" s="42" t="n">
        <f aca="false">$B$5*A6849</f>
        <v>3.0653026714078</v>
      </c>
      <c r="E6849" s="42" t="n">
        <f aca="false">$D$5*A6849+$F$5*B6849</f>
        <v>4.13196184067738</v>
      </c>
      <c r="F6849" s="43" t="n">
        <f aca="false">Inputs!$B$5*D6849+Inputs!$B$6*E6849</f>
        <v>99932.1751069107</v>
      </c>
      <c r="G6849" s="43" t="n">
        <f aca="false">F6849*SQRT(($B$6-2)/C6849)</f>
        <v>136130.273441695</v>
      </c>
    </row>
    <row r="6850" customFormat="false" ht="15" hidden="false" customHeight="false" outlineLevel="0" collapsed="false">
      <c r="A6850" s="41" t="n">
        <v>-1.6922416015</v>
      </c>
      <c r="B6850" s="41" t="n">
        <v>0.4586752554</v>
      </c>
      <c r="C6850" s="41" t="n">
        <v>0.5367387506</v>
      </c>
      <c r="D6850" s="42" t="n">
        <f aca="false">$B$5*A6850</f>
        <v>-4.32364012658585</v>
      </c>
      <c r="E6850" s="42" t="n">
        <f aca="false">$D$5*A6850+$F$5*B6850</f>
        <v>-3.23482260027698</v>
      </c>
      <c r="F6850" s="43" t="n">
        <f aca="false">Inputs!$B$5*D6850+Inputs!$B$6*E6850</f>
        <v>-270622.882644736</v>
      </c>
      <c r="G6850" s="43" t="n">
        <f aca="false">F6850*SQRT(($B$6-2)/C6850)</f>
        <v>-522393.829186467</v>
      </c>
    </row>
    <row r="6851" customFormat="false" ht="15" hidden="false" customHeight="false" outlineLevel="0" collapsed="false">
      <c r="A6851" s="41" t="n">
        <v>-0.1790909609</v>
      </c>
      <c r="B6851" s="41" t="n">
        <v>0.037108136</v>
      </c>
      <c r="C6851" s="41" t="n">
        <v>2.05576389</v>
      </c>
      <c r="D6851" s="42" t="n">
        <f aca="false">$B$5*A6851</f>
        <v>-0.457573471878778</v>
      </c>
      <c r="E6851" s="42" t="n">
        <f aca="false">$D$5*A6851+$F$5*B6851</f>
        <v>-0.362086405394813</v>
      </c>
      <c r="F6851" s="43" t="n">
        <f aca="false">Inputs!$B$5*D6851+Inputs!$B$6*E6851</f>
        <v>-27653.0269181371</v>
      </c>
      <c r="G6851" s="43" t="n">
        <f aca="false">F6851*SQRT(($B$6-2)/C6851)</f>
        <v>-27275.3955561669</v>
      </c>
    </row>
    <row r="6852" customFormat="false" ht="15" hidden="false" customHeight="false" outlineLevel="0" collapsed="false">
      <c r="A6852" s="41" t="n">
        <v>0.2489430143</v>
      </c>
      <c r="B6852" s="41" t="n">
        <v>1.1987290053</v>
      </c>
      <c r="C6852" s="41" t="n">
        <v>0.8826402699</v>
      </c>
      <c r="D6852" s="42" t="n">
        <f aca="false">$B$5*A6852</f>
        <v>0.636043934215215</v>
      </c>
      <c r="E6852" s="42" t="n">
        <f aca="false">$D$5*A6852+$F$5*B6852</f>
        <v>2.66228030961595</v>
      </c>
      <c r="F6852" s="43" t="n">
        <f aca="false">Inputs!$B$5*D6852+Inputs!$B$6*E6852</f>
        <v>-69509.6220592758</v>
      </c>
      <c r="G6852" s="43" t="n">
        <f aca="false">F6852*SQRT(($B$6-2)/C6852)</f>
        <v>-104632.850279552</v>
      </c>
    </row>
    <row r="6853" customFormat="false" ht="15" hidden="false" customHeight="false" outlineLevel="0" collapsed="false">
      <c r="A6853" s="41" t="n">
        <v>0.9777929635</v>
      </c>
      <c r="B6853" s="41" t="n">
        <v>-0.7497427407</v>
      </c>
      <c r="C6853" s="41" t="n">
        <v>5.1092458389</v>
      </c>
      <c r="D6853" s="42" t="n">
        <f aca="false">$B$5*A6853</f>
        <v>2.49823954731673</v>
      </c>
      <c r="E6853" s="42" t="n">
        <f aca="false">$D$5*A6853+$F$5*B6853</f>
        <v>1.03213018361825</v>
      </c>
      <c r="F6853" s="43" t="n">
        <f aca="false">Inputs!$B$5*D6853+Inputs!$B$6*E6853</f>
        <v>198217.44555076</v>
      </c>
      <c r="G6853" s="43" t="n">
        <f aca="false">F6853*SQRT(($B$6-2)/C6853)</f>
        <v>124016.215131449</v>
      </c>
    </row>
    <row r="6854" customFormat="false" ht="15" hidden="false" customHeight="false" outlineLevel="0" collapsed="false">
      <c r="A6854" s="41" t="n">
        <v>-0.0586119677</v>
      </c>
      <c r="B6854" s="41" t="n">
        <v>-0.4485213929</v>
      </c>
      <c r="C6854" s="41" t="n">
        <v>9.7267004195</v>
      </c>
      <c r="D6854" s="42" t="n">
        <f aca="false">$B$5*A6854</f>
        <v>-0.149752290229271</v>
      </c>
      <c r="E6854" s="42" t="n">
        <f aca="false">$D$5*A6854+$F$5*B6854</f>
        <v>-0.913954108311259</v>
      </c>
      <c r="F6854" s="43" t="n">
        <f aca="false">Inputs!$B$5*D6854+Inputs!$B$6*E6854</f>
        <v>30722.4763926359</v>
      </c>
      <c r="G6854" s="43" t="n">
        <f aca="false">F6854*SQRT(($B$6-2)/C6854)</f>
        <v>13931.1974322105</v>
      </c>
    </row>
    <row r="6855" customFormat="false" ht="15" hidden="false" customHeight="false" outlineLevel="0" collapsed="false">
      <c r="A6855" s="41" t="n">
        <v>-1.6818459689</v>
      </c>
      <c r="B6855" s="41" t="n">
        <v>-0.1093705076</v>
      </c>
      <c r="C6855" s="41" t="n">
        <v>6.7354843185</v>
      </c>
      <c r="D6855" s="42" t="n">
        <f aca="false">$B$5*A6855</f>
        <v>-4.29707951360319</v>
      </c>
      <c r="E6855" s="42" t="n">
        <f aca="false">$D$5*A6855+$F$5*B6855</f>
        <v>-4.19095509467161</v>
      </c>
      <c r="F6855" s="43" t="n">
        <f aca="false">Inputs!$B$5*D6855+Inputs!$B$6*E6855</f>
        <v>-220160.196626739</v>
      </c>
      <c r="G6855" s="43" t="n">
        <f aca="false">F6855*SQRT(($B$6-2)/C6855)</f>
        <v>-119969.096344067</v>
      </c>
    </row>
    <row r="6856" customFormat="false" ht="15" hidden="false" customHeight="false" outlineLevel="0" collapsed="false">
      <c r="A6856" s="41" t="n">
        <v>1.8447544276</v>
      </c>
      <c r="B6856" s="41" t="n">
        <v>-1.7120433937</v>
      </c>
      <c r="C6856" s="41" t="n">
        <v>2.3471881567</v>
      </c>
      <c r="D6856" s="42" t="n">
        <f aca="false">$B$5*A6856</f>
        <v>4.71330704776334</v>
      </c>
      <c r="E6856" s="42" t="n">
        <f aca="false">$D$5*A6856+$F$5*B6856</f>
        <v>1.43349390548289</v>
      </c>
      <c r="F6856" s="43" t="n">
        <f aca="false">Inputs!$B$5*D6856+Inputs!$B$6*E6856</f>
        <v>399656.00950219</v>
      </c>
      <c r="G6856" s="43" t="n">
        <f aca="false">F6856*SQRT(($B$6-2)/C6856)</f>
        <v>368915.916611029</v>
      </c>
    </row>
    <row r="6857" customFormat="false" ht="15" hidden="false" customHeight="false" outlineLevel="0" collapsed="false">
      <c r="A6857" s="41" t="n">
        <v>-0.0240617937</v>
      </c>
      <c r="B6857" s="41" t="n">
        <v>-0.0561381454</v>
      </c>
      <c r="C6857" s="41" t="n">
        <v>5.2701305528</v>
      </c>
      <c r="D6857" s="42" t="n">
        <f aca="false">$B$5*A6857</f>
        <v>-0.0614773544550226</v>
      </c>
      <c r="E6857" s="42" t="n">
        <f aca="false">$D$5*A6857+$F$5*B6857</f>
        <v>-0.154193377010335</v>
      </c>
      <c r="F6857" s="43" t="n">
        <f aca="false">Inputs!$B$5*D6857+Inputs!$B$6*E6857</f>
        <v>1561.9334050145</v>
      </c>
      <c r="G6857" s="43" t="n">
        <f aca="false">F6857*SQRT(($B$6-2)/C6857)</f>
        <v>962.203260453673</v>
      </c>
    </row>
    <row r="6858" customFormat="false" ht="15" hidden="false" customHeight="false" outlineLevel="0" collapsed="false">
      <c r="A6858" s="41" t="n">
        <v>0.2877354718</v>
      </c>
      <c r="B6858" s="41" t="n">
        <v>-0.9627249574</v>
      </c>
      <c r="C6858" s="41" t="n">
        <v>1.9671862326</v>
      </c>
      <c r="D6858" s="42" t="n">
        <f aca="false">$B$5*A6858</f>
        <v>0.735157811162339</v>
      </c>
      <c r="E6858" s="42" t="n">
        <f aca="false">$D$5*A6858+$F$5*B6858</f>
        <v>-0.977688061480216</v>
      </c>
      <c r="F6858" s="43" t="n">
        <f aca="false">Inputs!$B$5*D6858+Inputs!$B$6*E6858</f>
        <v>122400.184190245</v>
      </c>
      <c r="G6858" s="43" t="n">
        <f aca="false">F6858*SQRT(($B$6-2)/C6858)</f>
        <v>123416.81402494</v>
      </c>
    </row>
    <row r="6859" customFormat="false" ht="15" hidden="false" customHeight="false" outlineLevel="0" collapsed="false">
      <c r="A6859" s="41" t="n">
        <v>-1.4251105908</v>
      </c>
      <c r="B6859" s="41" t="n">
        <v>-1.3785976568</v>
      </c>
      <c r="C6859" s="41" t="n">
        <v>7.3450802578</v>
      </c>
      <c r="D6859" s="42" t="n">
        <f aca="false">$B$5*A6859</f>
        <v>-3.64112626101596</v>
      </c>
      <c r="E6859" s="42" t="n">
        <f aca="false">$D$5*A6859+$F$5*B6859</f>
        <v>-5.77166153139252</v>
      </c>
      <c r="F6859" s="43" t="n">
        <f aca="false">Inputs!$B$5*D6859+Inputs!$B$6*E6859</f>
        <v>-75529.5495319699</v>
      </c>
      <c r="G6859" s="43" t="n">
        <f aca="false">F6859*SQRT(($B$6-2)/C6859)</f>
        <v>-39412.4669490166</v>
      </c>
    </row>
    <row r="6860" customFormat="false" ht="15" hidden="false" customHeight="false" outlineLevel="0" collapsed="false">
      <c r="A6860" s="41" t="n">
        <v>1.3309337583</v>
      </c>
      <c r="B6860" s="41" t="n">
        <v>-0.9826859744</v>
      </c>
      <c r="C6860" s="41" t="n">
        <v>4.7450110047</v>
      </c>
      <c r="D6860" s="42" t="n">
        <f aca="false">$B$5*A6860</f>
        <v>3.40050652230322</v>
      </c>
      <c r="E6860" s="42" t="n">
        <f aca="false">$D$5*A6860+$F$5*B6860</f>
        <v>1.47022630474195</v>
      </c>
      <c r="F6860" s="43" t="n">
        <f aca="false">Inputs!$B$5*D6860+Inputs!$B$6*E6860</f>
        <v>266539.336993225</v>
      </c>
      <c r="G6860" s="43" t="n">
        <f aca="false">F6860*SQRT(($B$6-2)/C6860)</f>
        <v>173044.459590182</v>
      </c>
    </row>
    <row r="6861" customFormat="false" ht="15" hidden="false" customHeight="false" outlineLevel="0" collapsed="false">
      <c r="A6861" s="41" t="n">
        <v>-0.4995621917</v>
      </c>
      <c r="B6861" s="41" t="n">
        <v>2.1046325986</v>
      </c>
      <c r="C6861" s="41" t="n">
        <v>3.1056004394</v>
      </c>
      <c r="D6861" s="42" t="n">
        <f aca="false">$B$5*A6861</f>
        <v>-1.2763704283388</v>
      </c>
      <c r="E6861" s="42" t="n">
        <f aca="false">$D$5*A6861+$F$5*B6861</f>
        <v>2.44541035257416</v>
      </c>
      <c r="F6861" s="43" t="n">
        <f aca="false">Inputs!$B$5*D6861+Inputs!$B$6*E6861</f>
        <v>-249907.560462588</v>
      </c>
      <c r="G6861" s="43" t="n">
        <f aca="false">F6861*SQRT(($B$6-2)/C6861)</f>
        <v>-200549.509042095</v>
      </c>
    </row>
    <row r="6862" customFormat="false" ht="15" hidden="false" customHeight="false" outlineLevel="0" collapsed="false">
      <c r="A6862" s="41" t="n">
        <v>-0.7342556568</v>
      </c>
      <c r="B6862" s="41" t="n">
        <v>0.342399598</v>
      </c>
      <c r="C6862" s="41" t="n">
        <v>2.9478254733</v>
      </c>
      <c r="D6862" s="42" t="n">
        <f aca="false">$B$5*A6862</f>
        <v>-1.87600707729861</v>
      </c>
      <c r="E6862" s="42" t="n">
        <f aca="false">$D$5*A6862+$F$5*B6862</f>
        <v>-1.15598924668199</v>
      </c>
      <c r="F6862" s="43" t="n">
        <f aca="false">Inputs!$B$5*D6862+Inputs!$B$6*E6862</f>
        <v>-129801.245395761</v>
      </c>
      <c r="G6862" s="43" t="n">
        <f aca="false">F6862*SQRT(($B$6-2)/C6862)</f>
        <v>-106916.066757063</v>
      </c>
    </row>
    <row r="6863" customFormat="false" ht="15" hidden="false" customHeight="false" outlineLevel="0" collapsed="false">
      <c r="A6863" s="41" t="n">
        <v>1.0638116766</v>
      </c>
      <c r="B6863" s="41" t="n">
        <v>1.015720187</v>
      </c>
      <c r="C6863" s="41" t="n">
        <v>4.7380556324</v>
      </c>
      <c r="D6863" s="42" t="n">
        <f aca="false">$B$5*A6863</f>
        <v>2.71801547013222</v>
      </c>
      <c r="E6863" s="42" t="n">
        <f aca="false">$D$5*A6863+$F$5*B6863</f>
        <v>4.28532241179829</v>
      </c>
      <c r="F6863" s="43" t="n">
        <f aca="false">Inputs!$B$5*D6863+Inputs!$B$6*E6863</f>
        <v>57535.4264233082</v>
      </c>
      <c r="G6863" s="43" t="n">
        <f aca="false">F6863*SQRT(($B$6-2)/C6863)</f>
        <v>37380.9432714952</v>
      </c>
    </row>
    <row r="6864" customFormat="false" ht="15" hidden="false" customHeight="false" outlineLevel="0" collapsed="false">
      <c r="A6864" s="41" t="n">
        <v>-1.331576357</v>
      </c>
      <c r="B6864" s="41" t="n">
        <v>-0.7133524477</v>
      </c>
      <c r="C6864" s="41" t="n">
        <v>2.9708607128</v>
      </c>
      <c r="D6864" s="42" t="n">
        <f aca="false">$B$5*A6864</f>
        <v>-3.40214834786888</v>
      </c>
      <c r="E6864" s="42" t="n">
        <f aca="false">$D$5*A6864+$F$5*B6864</f>
        <v>-4.40038019750492</v>
      </c>
      <c r="F6864" s="43" t="n">
        <f aca="false">Inputs!$B$5*D6864+Inputs!$B$6*E6864</f>
        <v>-120195.824911642</v>
      </c>
      <c r="G6864" s="43" t="n">
        <f aca="false">F6864*SQRT(($B$6-2)/C6864)</f>
        <v>-98619.5995947282</v>
      </c>
    </row>
    <row r="6865" customFormat="false" ht="15" hidden="false" customHeight="false" outlineLevel="0" collapsed="false">
      <c r="A6865" s="41" t="n">
        <v>0.3023639763</v>
      </c>
      <c r="B6865" s="41" t="n">
        <v>1.9290174574</v>
      </c>
      <c r="C6865" s="41" t="n">
        <v>6.4807843929</v>
      </c>
      <c r="D6865" s="42" t="n">
        <f aca="false">$B$5*A6865</f>
        <v>0.772533318886578</v>
      </c>
      <c r="E6865" s="42" t="n">
        <f aca="false">$D$5*A6865+$F$5*B6865</f>
        <v>4.05042164312094</v>
      </c>
      <c r="F6865" s="43" t="n">
        <f aca="false">Inputs!$B$5*D6865+Inputs!$B$6*E6865</f>
        <v>-125267.750267389</v>
      </c>
      <c r="G6865" s="43" t="n">
        <f aca="false">F6865*SQRT(($B$6-2)/C6865)</f>
        <v>-69588.9829068558</v>
      </c>
    </row>
    <row r="6866" customFormat="false" ht="15" hidden="false" customHeight="false" outlineLevel="0" collapsed="false">
      <c r="A6866" s="41" t="n">
        <v>-0.7615106586</v>
      </c>
      <c r="B6866" s="41" t="n">
        <v>-0.4936129841</v>
      </c>
      <c r="C6866" s="41" t="n">
        <v>2.307257446</v>
      </c>
      <c r="D6866" s="42" t="n">
        <f aca="false">$B$5*A6866</f>
        <v>-1.94564300831945</v>
      </c>
      <c r="E6866" s="42" t="n">
        <f aca="false">$D$5*A6866+$F$5*B6866</f>
        <v>-2.66442492467269</v>
      </c>
      <c r="F6866" s="43" t="n">
        <f aca="false">Inputs!$B$5*D6866+Inputs!$B$6*E6866</f>
        <v>-61343.0545983104</v>
      </c>
      <c r="G6866" s="43" t="n">
        <f aca="false">F6866*SQRT(($B$6-2)/C6866)</f>
        <v>-57112.6573719336</v>
      </c>
    </row>
    <row r="6867" customFormat="false" ht="15" hidden="false" customHeight="false" outlineLevel="0" collapsed="false">
      <c r="A6867" s="41" t="n">
        <v>0.4195744214</v>
      </c>
      <c r="B6867" s="41" t="n">
        <v>0.6196582273</v>
      </c>
      <c r="C6867" s="41" t="n">
        <v>2.7200622511</v>
      </c>
      <c r="D6867" s="42" t="n">
        <f aca="false">$B$5*A6867</f>
        <v>1.0720034319249</v>
      </c>
      <c r="E6867" s="42" t="n">
        <f aca="false">$D$5*A6867+$F$5*B6867</f>
        <v>2.06840553062642</v>
      </c>
      <c r="F6867" s="43" t="n">
        <f aca="false">Inputs!$B$5*D6867+Inputs!$B$6*E6867</f>
        <v>3780.06666116843</v>
      </c>
      <c r="G6867" s="43" t="n">
        <f aca="false">F6867*SQRT(($B$6-2)/C6867)</f>
        <v>3241.34332949118</v>
      </c>
    </row>
    <row r="6868" customFormat="false" ht="15" hidden="false" customHeight="false" outlineLevel="0" collapsed="false">
      <c r="A6868" s="41" t="n">
        <v>0.6802540043</v>
      </c>
      <c r="B6868" s="41" t="n">
        <v>-0.8463558648</v>
      </c>
      <c r="C6868" s="41" t="n">
        <v>2.8469551559</v>
      </c>
      <c r="D6868" s="42" t="n">
        <f aca="false">$B$5*A6868</f>
        <v>1.73803404115295</v>
      </c>
      <c r="E6868" s="42" t="n">
        <f aca="false">$D$5*A6868+$F$5*B6868</f>
        <v>0.157283932655543</v>
      </c>
      <c r="F6868" s="43" t="n">
        <f aca="false">Inputs!$B$5*D6868+Inputs!$B$6*E6868</f>
        <v>165939.207482518</v>
      </c>
      <c r="G6868" s="43" t="n">
        <f aca="false">F6868*SQRT(($B$6-2)/C6868)</f>
        <v>139082.886778241</v>
      </c>
    </row>
    <row r="6869" customFormat="false" ht="15" hidden="false" customHeight="false" outlineLevel="0" collapsed="false">
      <c r="A6869" s="41" t="n">
        <v>-0.5320481369</v>
      </c>
      <c r="B6869" s="41" t="n">
        <v>0.2155011998</v>
      </c>
      <c r="C6869" s="41" t="n">
        <v>2.5637643905</v>
      </c>
      <c r="D6869" s="42" t="n">
        <f aca="false">$B$5*A6869</f>
        <v>-1.35937130486393</v>
      </c>
      <c r="E6869" s="42" t="n">
        <f aca="false">$D$5*A6869+$F$5*B6869</f>
        <v>-0.8939397874452</v>
      </c>
      <c r="F6869" s="43" t="n">
        <f aca="false">Inputs!$B$5*D6869+Inputs!$B$6*E6869</f>
        <v>-91240.141114133</v>
      </c>
      <c r="G6869" s="43" t="n">
        <f aca="false">F6869*SQRT(($B$6-2)/C6869)</f>
        <v>-80586.4251275655</v>
      </c>
    </row>
    <row r="6870" customFormat="false" ht="15" hidden="false" customHeight="false" outlineLevel="0" collapsed="false">
      <c r="A6870" s="41" t="n">
        <v>1.2623113126</v>
      </c>
      <c r="B6870" s="41" t="n">
        <v>-0.2384840821</v>
      </c>
      <c r="C6870" s="41" t="n">
        <v>1.5394248396</v>
      </c>
      <c r="D6870" s="42" t="n">
        <f aca="false">$B$5*A6870</f>
        <v>3.22517768063547</v>
      </c>
      <c r="E6870" s="42" t="n">
        <f aca="false">$D$5*A6870+$F$5*B6870</f>
        <v>2.5919795857271</v>
      </c>
      <c r="F6870" s="43" t="n">
        <f aca="false">Inputs!$B$5*D6870+Inputs!$B$6*E6870</f>
        <v>192918.788777192</v>
      </c>
      <c r="G6870" s="43" t="n">
        <f aca="false">F6870*SQRT(($B$6-2)/C6870)</f>
        <v>219892.430422326</v>
      </c>
    </row>
    <row r="6871" customFormat="false" ht="15" hidden="false" customHeight="false" outlineLevel="0" collapsed="false">
      <c r="A6871" s="41" t="n">
        <v>-0.0223019001</v>
      </c>
      <c r="B6871" s="41" t="n">
        <v>-1.0259284371</v>
      </c>
      <c r="C6871" s="41" t="n">
        <v>2.1685414625</v>
      </c>
      <c r="D6871" s="42" t="n">
        <f aca="false">$B$5*A6871</f>
        <v>-0.0569808649580519</v>
      </c>
      <c r="E6871" s="42" t="n">
        <f aca="false">$D$5*A6871+$F$5*B6871</f>
        <v>-1.82458546821254</v>
      </c>
      <c r="F6871" s="43" t="n">
        <f aca="false">Inputs!$B$5*D6871+Inputs!$B$6*E6871</f>
        <v>85531.1869148217</v>
      </c>
      <c r="G6871" s="43" t="n">
        <f aca="false">F6871*SQRT(($B$6-2)/C6871)</f>
        <v>82140.1764523833</v>
      </c>
    </row>
    <row r="6872" customFormat="false" ht="15" hidden="false" customHeight="false" outlineLevel="0" collapsed="false">
      <c r="A6872" s="41" t="n">
        <v>1.8632268319</v>
      </c>
      <c r="B6872" s="41" t="n">
        <v>0.1542629471</v>
      </c>
      <c r="C6872" s="41" t="n">
        <v>3.0633969368</v>
      </c>
      <c r="D6872" s="42" t="n">
        <f aca="false">$B$5*A6872</f>
        <v>4.76050363505632</v>
      </c>
      <c r="E6872" s="42" t="n">
        <f aca="false">$D$5*A6872+$F$5*B6872</f>
        <v>4.70008455414349</v>
      </c>
      <c r="F6872" s="43" t="n">
        <f aca="false">Inputs!$B$5*D6872+Inputs!$B$6*E6872</f>
        <v>241046.135798457</v>
      </c>
      <c r="G6872" s="43" t="n">
        <f aca="false">F6872*SQRT(($B$6-2)/C6872)</f>
        <v>194766.174735156</v>
      </c>
    </row>
    <row r="6873" customFormat="false" ht="15" hidden="false" customHeight="false" outlineLevel="0" collapsed="false">
      <c r="A6873" s="41" t="n">
        <v>1.0777547796</v>
      </c>
      <c r="B6873" s="41" t="n">
        <v>0.0298972081</v>
      </c>
      <c r="C6873" s="41" t="n">
        <v>2.8894144952</v>
      </c>
      <c r="D6873" s="42" t="n">
        <f aca="false">$B$5*A6873</f>
        <v>2.75363979207685</v>
      </c>
      <c r="E6873" s="42" t="n">
        <f aca="false">$D$5*A6873+$F$5*B6873</f>
        <v>2.61623698519872</v>
      </c>
      <c r="F6873" s="43" t="n">
        <f aca="false">Inputs!$B$5*D6873+Inputs!$B$6*E6873</f>
        <v>144552.129947749</v>
      </c>
      <c r="G6873" s="43" t="n">
        <f aca="false">F6873*SQRT(($B$6-2)/C6873)</f>
        <v>120263.702339912</v>
      </c>
    </row>
    <row r="6874" customFormat="false" ht="15" hidden="false" customHeight="false" outlineLevel="0" collapsed="false">
      <c r="A6874" s="41" t="n">
        <v>0.0852670652</v>
      </c>
      <c r="B6874" s="41" t="n">
        <v>-1.5003088909</v>
      </c>
      <c r="C6874" s="41" t="n">
        <v>8.8548702333</v>
      </c>
      <c r="D6874" s="42" t="n">
        <f aca="false">$B$5*A6874</f>
        <v>0.217855478938793</v>
      </c>
      <c r="E6874" s="42" t="n">
        <f aca="false">$D$5*A6874+$F$5*B6874</f>
        <v>-2.38774943937826</v>
      </c>
      <c r="F6874" s="43" t="n">
        <f aca="false">Inputs!$B$5*D6874+Inputs!$B$6*E6874</f>
        <v>141173.019862792</v>
      </c>
      <c r="G6874" s="43" t="n">
        <f aca="false">F6874*SQRT(($B$6-2)/C6874)</f>
        <v>67092.7514036479</v>
      </c>
    </row>
    <row r="6875" customFormat="false" ht="15" hidden="false" customHeight="false" outlineLevel="0" collapsed="false">
      <c r="A6875" s="41" t="n">
        <v>-2.1507618697</v>
      </c>
      <c r="B6875" s="41" t="n">
        <v>1.2519052118</v>
      </c>
      <c r="C6875" s="41" t="n">
        <v>4.1033173909</v>
      </c>
      <c r="D6875" s="42" t="n">
        <f aca="false">$B$5*A6875</f>
        <v>-5.49514934175062</v>
      </c>
      <c r="E6875" s="42" t="n">
        <f aca="false">$D$5*A6875+$F$5*B6875</f>
        <v>-2.95620649701288</v>
      </c>
      <c r="F6875" s="43" t="n">
        <f aca="false">Inputs!$B$5*D6875+Inputs!$B$6*E6875</f>
        <v>-401704.609324418</v>
      </c>
      <c r="G6875" s="43" t="n">
        <f aca="false">F6875*SQRT(($B$6-2)/C6875)</f>
        <v>-280449.233539255</v>
      </c>
    </row>
    <row r="6876" customFormat="false" ht="15" hidden="false" customHeight="false" outlineLevel="0" collapsed="false">
      <c r="A6876" s="41" t="n">
        <v>0.0780582143</v>
      </c>
      <c r="B6876" s="41" t="n">
        <v>0.206428123</v>
      </c>
      <c r="C6876" s="41" t="n">
        <v>7.5941487054</v>
      </c>
      <c r="D6876" s="42" t="n">
        <f aca="false">$B$5*A6876</f>
        <v>0.199437023211084</v>
      </c>
      <c r="E6876" s="42" t="n">
        <f aca="false">$D$5*A6876+$F$5*B6876</f>
        <v>0.542194972529185</v>
      </c>
      <c r="F6876" s="43" t="n">
        <f aca="false">Inputs!$B$5*D6876+Inputs!$B$6*E6876</f>
        <v>-7166.04630535086</v>
      </c>
      <c r="G6876" s="43" t="n">
        <f aca="false">F6876*SQRT(($B$6-2)/C6876)</f>
        <v>-3677.52013684106</v>
      </c>
    </row>
    <row r="6877" customFormat="false" ht="15" hidden="false" customHeight="false" outlineLevel="0" collapsed="false">
      <c r="A6877" s="41" t="n">
        <v>-1.2490537522</v>
      </c>
      <c r="B6877" s="41" t="n">
        <v>-0.9030641778</v>
      </c>
      <c r="C6877" s="41" t="n">
        <v>0.7716424864</v>
      </c>
      <c r="D6877" s="42" t="n">
        <f aca="false">$B$5*A6877</f>
        <v>-3.19130490497786</v>
      </c>
      <c r="E6877" s="42" t="n">
        <f aca="false">$D$5*A6877+$F$5*B6877</f>
        <v>-4.53159407118485</v>
      </c>
      <c r="F6877" s="43" t="n">
        <f aca="false">Inputs!$B$5*D6877+Inputs!$B$6*E6877</f>
        <v>-92550.7869385436</v>
      </c>
      <c r="G6877" s="43" t="n">
        <f aca="false">F6877*SQRT(($B$6-2)/C6877)</f>
        <v>-149000.267385997</v>
      </c>
    </row>
    <row r="6878" customFormat="false" ht="15" hidden="false" customHeight="false" outlineLevel="0" collapsed="false">
      <c r="A6878" s="41" t="n">
        <v>1.0623020011</v>
      </c>
      <c r="B6878" s="41" t="n">
        <v>1.7401437708</v>
      </c>
      <c r="C6878" s="41" t="n">
        <v>5.9073339885</v>
      </c>
      <c r="D6878" s="42" t="n">
        <f aca="false">$B$5*A6878</f>
        <v>2.71415828238543</v>
      </c>
      <c r="E6878" s="42" t="n">
        <f aca="false">$D$5*A6878+$F$5*B6878</f>
        <v>5.53262434095654</v>
      </c>
      <c r="F6878" s="43" t="n">
        <f aca="false">Inputs!$B$5*D6878+Inputs!$B$6*E6878</f>
        <v>-5215.3888092842</v>
      </c>
      <c r="G6878" s="43" t="n">
        <f aca="false">F6878*SQRT(($B$6-2)/C6878)</f>
        <v>-3034.63125005695</v>
      </c>
    </row>
    <row r="6879" customFormat="false" ht="15" hidden="false" customHeight="false" outlineLevel="0" collapsed="false">
      <c r="A6879" s="41" t="n">
        <v>-0.6212740138</v>
      </c>
      <c r="B6879" s="41" t="n">
        <v>0.6714832884</v>
      </c>
      <c r="C6879" s="41" t="n">
        <v>4.1047379212</v>
      </c>
      <c r="D6879" s="42" t="n">
        <f aca="false">$B$5*A6879</f>
        <v>-1.58734146075225</v>
      </c>
      <c r="E6879" s="42" t="n">
        <f aca="false">$D$5*A6879+$F$5*B6879</f>
        <v>-0.318896099750828</v>
      </c>
      <c r="F6879" s="43" t="n">
        <f aca="false">Inputs!$B$5*D6879+Inputs!$B$6*E6879</f>
        <v>-142789.341087683</v>
      </c>
      <c r="G6879" s="43" t="n">
        <f aca="false">F6879*SQRT(($B$6-2)/C6879)</f>
        <v>-99670.8290230336</v>
      </c>
    </row>
    <row r="6880" customFormat="false" ht="15" hidden="false" customHeight="false" outlineLevel="0" collapsed="false">
      <c r="A6880" s="41" t="n">
        <v>0.1900249327</v>
      </c>
      <c r="B6880" s="41" t="n">
        <v>-0.1205289401</v>
      </c>
      <c r="C6880" s="41" t="n">
        <v>2.8553325081</v>
      </c>
      <c r="D6880" s="42" t="n">
        <f aca="false">$B$5*A6880</f>
        <v>0.48550952969436</v>
      </c>
      <c r="E6880" s="42" t="n">
        <f aca="false">$D$5*A6880+$F$5*B6880</f>
        <v>0.244058348905663</v>
      </c>
      <c r="F6880" s="43" t="n">
        <f aca="false">Inputs!$B$5*D6880+Inputs!$B$6*E6880</f>
        <v>36348.0355241529</v>
      </c>
      <c r="G6880" s="43" t="n">
        <f aca="false">F6880*SQRT(($B$6-2)/C6880)</f>
        <v>30420.5874724765</v>
      </c>
    </row>
    <row r="6881" customFormat="false" ht="15" hidden="false" customHeight="false" outlineLevel="0" collapsed="false">
      <c r="A6881" s="41" t="n">
        <v>1.8519590202</v>
      </c>
      <c r="B6881" s="41" t="n">
        <v>-0.453201646</v>
      </c>
      <c r="C6881" s="41" t="n">
        <v>1.4287292348</v>
      </c>
      <c r="D6881" s="42" t="n">
        <f aca="false">$B$5*A6881</f>
        <v>4.73171462362807</v>
      </c>
      <c r="E6881" s="42" t="n">
        <f aca="false">$D$5*A6881+$F$5*B6881</f>
        <v>3.62433574909488</v>
      </c>
      <c r="F6881" s="43" t="n">
        <f aca="false">Inputs!$B$5*D6881+Inputs!$B$6*E6881</f>
        <v>291954.674908063</v>
      </c>
      <c r="G6881" s="43" t="n">
        <f aca="false">F6881*SQRT(($B$6-2)/C6881)</f>
        <v>345426.35183741</v>
      </c>
    </row>
    <row r="6882" customFormat="false" ht="15" hidden="false" customHeight="false" outlineLevel="0" collapsed="false">
      <c r="A6882" s="41" t="n">
        <v>1.240712637</v>
      </c>
      <c r="B6882" s="41" t="n">
        <v>0.381423317</v>
      </c>
      <c r="C6882" s="41" t="n">
        <v>5.0389903551</v>
      </c>
      <c r="D6882" s="42" t="n">
        <f aca="false">$B$5*A6882</f>
        <v>3.1699935388306</v>
      </c>
      <c r="E6882" s="42" t="n">
        <f aca="false">$D$5*A6882+$F$5*B6882</f>
        <v>3.61100524283944</v>
      </c>
      <c r="F6882" s="43" t="n">
        <f aca="false">Inputs!$B$5*D6882+Inputs!$B$6*E6882</f>
        <v>136449.091741088</v>
      </c>
      <c r="G6882" s="43" t="n">
        <f aca="false">F6882*SQRT(($B$6-2)/C6882)</f>
        <v>85963.4592259397</v>
      </c>
    </row>
    <row r="6883" customFormat="false" ht="15" hidden="false" customHeight="false" outlineLevel="0" collapsed="false">
      <c r="A6883" s="41" t="n">
        <v>-0.0168893224</v>
      </c>
      <c r="B6883" s="41" t="n">
        <v>1.372017173</v>
      </c>
      <c r="C6883" s="41" t="n">
        <v>4.5435313554</v>
      </c>
      <c r="D6883" s="42" t="n">
        <f aca="false">$B$5*A6883</f>
        <v>-0.0431518478063401</v>
      </c>
      <c r="E6883" s="42" t="n">
        <f aca="false">$D$5*A6883+$F$5*B6883</f>
        <v>2.32893328372788</v>
      </c>
      <c r="F6883" s="43" t="n">
        <f aca="false">Inputs!$B$5*D6883+Inputs!$B$6*E6883</f>
        <v>-120761.848967028</v>
      </c>
      <c r="G6883" s="43" t="n">
        <f aca="false">F6883*SQRT(($B$6-2)/C6883)</f>
        <v>-80121.299929475</v>
      </c>
    </row>
    <row r="6884" customFormat="false" ht="15" hidden="false" customHeight="false" outlineLevel="0" collapsed="false">
      <c r="A6884" s="41" t="n">
        <v>0.2901344984</v>
      </c>
      <c r="B6884" s="41" t="n">
        <v>-0.0964275299</v>
      </c>
      <c r="C6884" s="41" t="n">
        <v>5.1737438466</v>
      </c>
      <c r="D6884" s="42" t="n">
        <f aca="false">$B$5*A6884</f>
        <v>0.741287271437582</v>
      </c>
      <c r="E6884" s="42" t="n">
        <f aca="false">$D$5*A6884+$F$5*B6884</f>
        <v>0.523894826455793</v>
      </c>
      <c r="F6884" s="43" t="n">
        <f aca="false">Inputs!$B$5*D6884+Inputs!$B$6*E6884</f>
        <v>47933.9858209685</v>
      </c>
      <c r="G6884" s="43" t="n">
        <f aca="false">F6884*SQRT(($B$6-2)/C6884)</f>
        <v>29802.7321394206</v>
      </c>
    </row>
    <row r="6885" customFormat="false" ht="15" hidden="false" customHeight="false" outlineLevel="0" collapsed="false">
      <c r="A6885" s="41" t="n">
        <v>1.379442173</v>
      </c>
      <c r="B6885" s="41" t="n">
        <v>1.2492622538</v>
      </c>
      <c r="C6885" s="41" t="n">
        <v>2.1230463357</v>
      </c>
      <c r="D6885" s="42" t="n">
        <f aca="false">$B$5*A6885</f>
        <v>3.52444445651313</v>
      </c>
      <c r="E6885" s="42" t="n">
        <f aca="false">$D$5*A6885+$F$5*B6885</f>
        <v>5.439660343348</v>
      </c>
      <c r="F6885" s="43" t="n">
        <f aca="false">Inputs!$B$5*D6885+Inputs!$B$6*E6885</f>
        <v>80461.4284839133</v>
      </c>
      <c r="G6885" s="43" t="n">
        <f aca="false">F6885*SQRT(($B$6-2)/C6885)</f>
        <v>78094.9587867784</v>
      </c>
    </row>
    <row r="6886" customFormat="false" ht="15" hidden="false" customHeight="false" outlineLevel="0" collapsed="false">
      <c r="A6886" s="41" t="n">
        <v>1.2019633212</v>
      </c>
      <c r="B6886" s="41" t="n">
        <v>-3.8878043416</v>
      </c>
      <c r="C6886" s="41" t="n">
        <v>6.4597432301</v>
      </c>
      <c r="D6886" s="42" t="n">
        <f aca="false">$B$5*A6886</f>
        <v>3.07098988797949</v>
      </c>
      <c r="E6886" s="42" t="n">
        <f aca="false">$D$5*A6886+$F$5*B6886</f>
        <v>-3.85306692065848</v>
      </c>
      <c r="F6886" s="43" t="n">
        <f aca="false">Inputs!$B$5*D6886+Inputs!$B$6*E6886</f>
        <v>499752.334830873</v>
      </c>
      <c r="G6886" s="43" t="n">
        <f aca="false">F6886*SQRT(($B$6-2)/C6886)</f>
        <v>278075.163924764</v>
      </c>
    </row>
    <row r="6887" customFormat="false" ht="15" hidden="false" customHeight="false" outlineLevel="0" collapsed="false">
      <c r="A6887" s="41" t="n">
        <v>0.4401766257</v>
      </c>
      <c r="B6887" s="41" t="n">
        <v>0.2121171931</v>
      </c>
      <c r="C6887" s="41" t="n">
        <v>4.8007509966</v>
      </c>
      <c r="D6887" s="42" t="n">
        <f aca="false">$B$5*A6887</f>
        <v>1.1246416114429</v>
      </c>
      <c r="E6887" s="42" t="n">
        <f aca="false">$D$5*A6887+$F$5*B6887</f>
        <v>1.41371110451289</v>
      </c>
      <c r="F6887" s="43" t="n">
        <f aca="false">Inputs!$B$5*D6887+Inputs!$B$6*E6887</f>
        <v>41778.6059186458</v>
      </c>
      <c r="G6887" s="43" t="n">
        <f aca="false">F6887*SQRT(($B$6-2)/C6887)</f>
        <v>26965.8647333759</v>
      </c>
    </row>
    <row r="6888" customFormat="false" ht="15" hidden="false" customHeight="false" outlineLevel="0" collapsed="false">
      <c r="A6888" s="41" t="n">
        <v>-0.0348632541</v>
      </c>
      <c r="B6888" s="41" t="n">
        <v>0.609779634</v>
      </c>
      <c r="C6888" s="41" t="n">
        <v>2.2749649533</v>
      </c>
      <c r="D6888" s="42" t="n">
        <f aca="false">$B$5*A6888</f>
        <v>-0.0890748485538391</v>
      </c>
      <c r="E6888" s="42" t="n">
        <f aca="false">$D$5*A6888+$F$5*B6888</f>
        <v>0.969973366410672</v>
      </c>
      <c r="F6888" s="43" t="n">
        <f aca="false">Inputs!$B$5*D6888+Inputs!$B$6*E6888</f>
        <v>-57406.1531759175</v>
      </c>
      <c r="G6888" s="43" t="n">
        <f aca="false">F6888*SQRT(($B$6-2)/C6888)</f>
        <v>-53825.2540129264</v>
      </c>
    </row>
    <row r="6889" customFormat="false" ht="15" hidden="false" customHeight="false" outlineLevel="0" collapsed="false">
      <c r="A6889" s="41" t="n">
        <v>0.2605568725</v>
      </c>
      <c r="B6889" s="41" t="n">
        <v>0.6778074173</v>
      </c>
      <c r="C6889" s="41" t="n">
        <v>8.2594266609</v>
      </c>
      <c r="D6889" s="42" t="n">
        <f aca="false">$B$5*A6889</f>
        <v>0.665717086851037</v>
      </c>
      <c r="E6889" s="42" t="n">
        <f aca="false">$D$5*A6889+$F$5*B6889</f>
        <v>1.79041809323179</v>
      </c>
      <c r="F6889" s="43" t="n">
        <f aca="false">Inputs!$B$5*D6889+Inputs!$B$6*E6889</f>
        <v>-22949.1959764856</v>
      </c>
      <c r="G6889" s="43" t="n">
        <f aca="false">F6889*SQRT(($B$6-2)/C6889)</f>
        <v>-11292.9530316268</v>
      </c>
    </row>
    <row r="6890" customFormat="false" ht="15" hidden="false" customHeight="false" outlineLevel="0" collapsed="false">
      <c r="A6890" s="41" t="n">
        <v>-0.2679618078</v>
      </c>
      <c r="B6890" s="41" t="n">
        <v>1.4981806302</v>
      </c>
      <c r="C6890" s="41" t="n">
        <v>3.6784257571</v>
      </c>
      <c r="D6890" s="42" t="n">
        <f aca="false">$B$5*A6890</f>
        <v>-0.684636533914313</v>
      </c>
      <c r="E6890" s="42" t="n">
        <f aca="false">$D$5*A6890+$F$5*B6890</f>
        <v>1.94933629238601</v>
      </c>
      <c r="F6890" s="43" t="n">
        <f aca="false">Inputs!$B$5*D6890+Inputs!$B$6*E6890</f>
        <v>-165930.468010732</v>
      </c>
      <c r="G6890" s="43" t="n">
        <f aca="false">F6890*SQRT(($B$6-2)/C6890)</f>
        <v>-122351.736766149</v>
      </c>
    </row>
    <row r="6891" customFormat="false" ht="15" hidden="false" customHeight="false" outlineLevel="0" collapsed="false">
      <c r="A6891" s="41" t="n">
        <v>0.7789441918</v>
      </c>
      <c r="B6891" s="41" t="n">
        <v>0.5425265905</v>
      </c>
      <c r="C6891" s="41" t="n">
        <v>0.6098869162</v>
      </c>
      <c r="D6891" s="42" t="n">
        <f aca="false">$B$5*A6891</f>
        <v>1.99018530276775</v>
      </c>
      <c r="E6891" s="42" t="n">
        <f aca="false">$D$5*A6891+$F$5*B6891</f>
        <v>2.79037084176659</v>
      </c>
      <c r="F6891" s="43" t="n">
        <f aca="false">Inputs!$B$5*D6891+Inputs!$B$6*E6891</f>
        <v>59499.9881884459</v>
      </c>
      <c r="G6891" s="43" t="n">
        <f aca="false">F6891*SQRT(($B$6-2)/C6891)</f>
        <v>107747.504158948</v>
      </c>
    </row>
    <row r="6892" customFormat="false" ht="15" hidden="false" customHeight="false" outlineLevel="0" collapsed="false">
      <c r="A6892" s="41" t="n">
        <v>0.4937052337</v>
      </c>
      <c r="B6892" s="41" t="n">
        <v>1.1572813075</v>
      </c>
      <c r="C6892" s="41" t="n">
        <v>2.2721886018</v>
      </c>
      <c r="D6892" s="42" t="n">
        <f aca="false">$B$5*A6892</f>
        <v>1.26140602928013</v>
      </c>
      <c r="E6892" s="42" t="n">
        <f aca="false">$D$5*A6892+$F$5*B6892</f>
        <v>3.17314392822177</v>
      </c>
      <c r="F6892" s="43" t="n">
        <f aca="false">Inputs!$B$5*D6892+Inputs!$B$6*E6892</f>
        <v>-32516.5934830754</v>
      </c>
      <c r="G6892" s="43" t="n">
        <f aca="false">F6892*SQRT(($B$6-2)/C6892)</f>
        <v>-30506.8840177337</v>
      </c>
    </row>
    <row r="6893" customFormat="false" ht="15" hidden="false" customHeight="false" outlineLevel="0" collapsed="false">
      <c r="A6893" s="41" t="n">
        <v>1.0216877869</v>
      </c>
      <c r="B6893" s="41" t="n">
        <v>-0.1127720535</v>
      </c>
      <c r="C6893" s="41" t="n">
        <v>6.4084483731</v>
      </c>
      <c r="D6893" s="42" t="n">
        <f aca="false">$B$5*A6893</f>
        <v>2.61038985707948</v>
      </c>
      <c r="E6893" s="42" t="n">
        <f aca="false">$D$5*A6893+$F$5*B6893</f>
        <v>2.23646730986459</v>
      </c>
      <c r="F6893" s="43" t="n">
        <f aca="false">Inputs!$B$5*D6893+Inputs!$B$6*E6893</f>
        <v>149215.620214719</v>
      </c>
      <c r="G6893" s="43" t="n">
        <f aca="false">F6893*SQRT(($B$6-2)/C6893)</f>
        <v>83359.0662579428</v>
      </c>
    </row>
    <row r="6894" customFormat="false" ht="15" hidden="false" customHeight="false" outlineLevel="0" collapsed="false">
      <c r="A6894" s="41" t="n">
        <v>0.9903103808</v>
      </c>
      <c r="B6894" s="41" t="n">
        <v>0.17405224</v>
      </c>
      <c r="C6894" s="41" t="n">
        <v>2.3287986152</v>
      </c>
      <c r="D6894" s="42" t="n">
        <f aca="false">$B$5*A6894</f>
        <v>2.53022127360896</v>
      </c>
      <c r="E6894" s="42" t="n">
        <f aca="false">$D$5*A6894+$F$5*B6894</f>
        <v>2.6570742463188</v>
      </c>
      <c r="F6894" s="43" t="n">
        <f aca="false">Inputs!$B$5*D6894+Inputs!$B$6*E6894</f>
        <v>120168.415044956</v>
      </c>
      <c r="G6894" s="43" t="n">
        <f aca="false">F6894*SQRT(($B$6-2)/C6894)</f>
        <v>111362.600492619</v>
      </c>
    </row>
    <row r="6895" customFormat="false" ht="15" hidden="false" customHeight="false" outlineLevel="0" collapsed="false">
      <c r="A6895" s="41" t="n">
        <v>1.9169267915</v>
      </c>
      <c r="B6895" s="41" t="n">
        <v>1.097727811</v>
      </c>
      <c r="C6895" s="41" t="n">
        <v>3.2299771649</v>
      </c>
      <c r="D6895" s="42" t="n">
        <f aca="false">$B$5*A6895</f>
        <v>4.89770585246829</v>
      </c>
      <c r="E6895" s="42" t="n">
        <f aca="false">$D$5*A6895+$F$5*B6895</f>
        <v>6.4569909528231</v>
      </c>
      <c r="F6895" s="43" t="n">
        <f aca="false">Inputs!$B$5*D6895+Inputs!$B$6*E6895</f>
        <v>166921.037605675</v>
      </c>
      <c r="G6895" s="43" t="n">
        <f aca="false">F6895*SQRT(($B$6-2)/C6895)</f>
        <v>131348.8720076</v>
      </c>
    </row>
    <row r="6896" customFormat="false" ht="15" hidden="false" customHeight="false" outlineLevel="0" collapsed="false">
      <c r="A6896" s="41" t="n">
        <v>-0.6256093186</v>
      </c>
      <c r="B6896" s="41" t="n">
        <v>2.3307106895</v>
      </c>
      <c r="C6896" s="41" t="n">
        <v>6.5403487881</v>
      </c>
      <c r="D6896" s="42" t="n">
        <f aca="false">$B$5*A6896</f>
        <v>-1.59841806930368</v>
      </c>
      <c r="E6896" s="42" t="n">
        <f aca="false">$D$5*A6896+$F$5*B6896</f>
        <v>2.5358492117128</v>
      </c>
      <c r="F6896" s="43" t="n">
        <f aca="false">Inputs!$B$5*D6896+Inputs!$B$6*E6896</f>
        <v>-286634.267516008</v>
      </c>
      <c r="G6896" s="43" t="n">
        <f aca="false">F6896*SQRT(($B$6-2)/C6896)</f>
        <v>-158504.885533697</v>
      </c>
    </row>
    <row r="6897" customFormat="false" ht="15" hidden="false" customHeight="false" outlineLevel="0" collapsed="false">
      <c r="A6897" s="41" t="n">
        <v>-2.102039836</v>
      </c>
      <c r="B6897" s="41" t="n">
        <v>0.6373547407</v>
      </c>
      <c r="C6897" s="41" t="n">
        <v>2.3519584753</v>
      </c>
      <c r="D6897" s="42" t="n">
        <f aca="false">$B$5*A6897</f>
        <v>-5.37066561568723</v>
      </c>
      <c r="E6897" s="42" t="n">
        <f aca="false">$D$5*A6897+$F$5*B6897</f>
        <v>-3.90143969627922</v>
      </c>
      <c r="F6897" s="43" t="n">
        <f aca="false">Inputs!$B$5*D6897+Inputs!$B$6*E6897</f>
        <v>-341994.576754762</v>
      </c>
      <c r="G6897" s="43" t="n">
        <f aca="false">F6897*SQRT(($B$6-2)/C6897)</f>
        <v>-315369.284006992</v>
      </c>
    </row>
    <row r="6898" customFormat="false" ht="15" hidden="false" customHeight="false" outlineLevel="0" collapsed="false">
      <c r="A6898" s="41" t="n">
        <v>-0.6962473294</v>
      </c>
      <c r="B6898" s="41" t="n">
        <v>1.8821802937</v>
      </c>
      <c r="C6898" s="41" t="n">
        <v>5.4271060786</v>
      </c>
      <c r="D6898" s="42" t="n">
        <f aca="false">$B$5*A6898</f>
        <v>-1.77889663553581</v>
      </c>
      <c r="E6898" s="42" t="n">
        <f aca="false">$D$5*A6898+$F$5*B6898</f>
        <v>1.5932625319736</v>
      </c>
      <c r="F6898" s="43" t="n">
        <f aca="false">Inputs!$B$5*D6898+Inputs!$B$6*E6898</f>
        <v>-257552.790152261</v>
      </c>
      <c r="G6898" s="43" t="n">
        <f aca="false">F6898*SQRT(($B$6-2)/C6898)</f>
        <v>-156349.717803614</v>
      </c>
    </row>
    <row r="6899" customFormat="false" ht="15" hidden="false" customHeight="false" outlineLevel="0" collapsed="false">
      <c r="A6899" s="41" t="n">
        <v>0.2528060653</v>
      </c>
      <c r="B6899" s="41" t="n">
        <v>-0.7937954651</v>
      </c>
      <c r="C6899" s="41" t="n">
        <v>1.1142261357</v>
      </c>
      <c r="D6899" s="42" t="n">
        <f aca="false">$B$5*A6899</f>
        <v>0.645913944679349</v>
      </c>
      <c r="E6899" s="42" t="n">
        <f aca="false">$D$5*A6899+$F$5*B6899</f>
        <v>-0.769107604485597</v>
      </c>
      <c r="F6899" s="43" t="n">
        <f aca="false">Inputs!$B$5*D6899+Inputs!$B$6*E6899</f>
        <v>103046.774692215</v>
      </c>
      <c r="G6899" s="43" t="n">
        <f aca="false">F6899*SQRT(($B$6-2)/C6899)</f>
        <v>138058.366449547</v>
      </c>
    </row>
    <row r="6900" customFormat="false" ht="15" hidden="false" customHeight="false" outlineLevel="0" collapsed="false">
      <c r="A6900" s="41" t="n">
        <v>-0.2664947122</v>
      </c>
      <c r="B6900" s="41" t="n">
        <v>-0.7139314587</v>
      </c>
      <c r="C6900" s="41" t="n">
        <v>4.0040266033</v>
      </c>
      <c r="D6900" s="42" t="n">
        <f aca="false">$B$5*A6900</f>
        <v>-0.680888136876871</v>
      </c>
      <c r="E6900" s="42" t="n">
        <f aca="false">$D$5*A6900+$F$5*B6900</f>
        <v>-1.86692468887672</v>
      </c>
      <c r="F6900" s="43" t="n">
        <f aca="false">Inputs!$B$5*D6900+Inputs!$B$6*E6900</f>
        <v>25257.4207561489</v>
      </c>
      <c r="G6900" s="43" t="n">
        <f aca="false">F6900*SQRT(($B$6-2)/C6900)</f>
        <v>17850.7110354401</v>
      </c>
    </row>
    <row r="6901" customFormat="false" ht="15" hidden="false" customHeight="false" outlineLevel="0" collapsed="false">
      <c r="A6901" s="41" t="n">
        <v>-0.3057769786</v>
      </c>
      <c r="B6901" s="41" t="n">
        <v>-0.3286476159</v>
      </c>
      <c r="C6901" s="41" t="n">
        <v>3.8346516667</v>
      </c>
      <c r="D6901" s="42" t="n">
        <f aca="false">$B$5*A6901</f>
        <v>-0.781253464806245</v>
      </c>
      <c r="E6901" s="42" t="n">
        <f aca="false">$D$5*A6901+$F$5*B6901</f>
        <v>-1.2951135906994</v>
      </c>
      <c r="F6901" s="43" t="n">
        <f aca="false">Inputs!$B$5*D6901+Inputs!$B$6*E6901</f>
        <v>-13369.6669456546</v>
      </c>
      <c r="G6901" s="43" t="n">
        <f aca="false">F6901*SQRT(($B$6-2)/C6901)</f>
        <v>-9655.45238902757</v>
      </c>
    </row>
    <row r="6902" customFormat="false" ht="15" hidden="false" customHeight="false" outlineLevel="0" collapsed="false">
      <c r="A6902" s="41" t="n">
        <v>-0.7511558687</v>
      </c>
      <c r="B6902" s="41" t="n">
        <v>0.2700638116</v>
      </c>
      <c r="C6902" s="41" t="n">
        <v>4.2590830452</v>
      </c>
      <c r="D6902" s="42" t="n">
        <f aca="false">$B$5*A6902</f>
        <v>-1.91918674753829</v>
      </c>
      <c r="E6902" s="42" t="n">
        <f aca="false">$D$5*A6902+$F$5*B6902</f>
        <v>-1.32111019602206</v>
      </c>
      <c r="F6902" s="43" t="n">
        <f aca="false">Inputs!$B$5*D6902+Inputs!$B$6*E6902</f>
        <v>-125863.164952726</v>
      </c>
      <c r="G6902" s="43" t="n">
        <f aca="false">F6902*SQRT(($B$6-2)/C6902)</f>
        <v>-86249.3025862643</v>
      </c>
    </row>
    <row r="6903" customFormat="false" ht="15" hidden="false" customHeight="false" outlineLevel="0" collapsed="false">
      <c r="A6903" s="41" t="n">
        <v>0.3912241634</v>
      </c>
      <c r="B6903" s="41" t="n">
        <v>-0.9963063913</v>
      </c>
      <c r="C6903" s="41" t="n">
        <v>4.6358239668</v>
      </c>
      <c r="D6903" s="42" t="n">
        <f aca="false">$B$5*A6903</f>
        <v>0.999569145367225</v>
      </c>
      <c r="E6903" s="42" t="n">
        <f aca="false">$D$5*A6903+$F$5*B6903</f>
        <v>-0.789414182566559</v>
      </c>
      <c r="F6903" s="43" t="n">
        <f aca="false">Inputs!$B$5*D6903+Inputs!$B$6*E6903</f>
        <v>139427.623665051</v>
      </c>
      <c r="G6903" s="43" t="n">
        <f aca="false">F6903*SQRT(($B$6-2)/C6903)</f>
        <v>91579.940105302</v>
      </c>
    </row>
    <row r="6904" customFormat="false" ht="15" hidden="false" customHeight="false" outlineLevel="0" collapsed="false">
      <c r="A6904" s="41" t="n">
        <v>-1.658268763</v>
      </c>
      <c r="B6904" s="41" t="n">
        <v>0.3109564521</v>
      </c>
      <c r="C6904" s="41" t="n">
        <v>3.3338862239</v>
      </c>
      <c r="D6904" s="42" t="n">
        <f aca="false">$B$5*A6904</f>
        <v>-4.23684027033458</v>
      </c>
      <c r="E6904" s="42" t="n">
        <f aca="false">$D$5*A6904+$F$5*B6904</f>
        <v>-3.40905385732127</v>
      </c>
      <c r="F6904" s="43" t="n">
        <f aca="false">Inputs!$B$5*D6904+Inputs!$B$6*E6904</f>
        <v>-253231.334167395</v>
      </c>
      <c r="G6904" s="43" t="n">
        <f aca="false">F6904*SQRT(($B$6-2)/C6904)</f>
        <v>-196135.882416218</v>
      </c>
    </row>
    <row r="6905" customFormat="false" ht="15" hidden="false" customHeight="false" outlineLevel="0" collapsed="false">
      <c r="A6905" s="41" t="n">
        <v>0.5319205511</v>
      </c>
      <c r="B6905" s="41" t="n">
        <v>0.730216762</v>
      </c>
      <c r="C6905" s="41" t="n">
        <v>3.0452949341</v>
      </c>
      <c r="D6905" s="42" t="n">
        <f aca="false">$B$5*A6905</f>
        <v>1.35904532594699</v>
      </c>
      <c r="E6905" s="42" t="n">
        <f aca="false">$D$5*A6905+$F$5*B6905</f>
        <v>2.52664933862411</v>
      </c>
      <c r="F6905" s="43" t="n">
        <f aca="false">Inputs!$B$5*D6905+Inputs!$B$6*E6905</f>
        <v>9572.06566349322</v>
      </c>
      <c r="G6905" s="43" t="n">
        <f aca="false">F6905*SQRT(($B$6-2)/C6905)</f>
        <v>7757.21782946128</v>
      </c>
    </row>
    <row r="6906" customFormat="false" ht="15" hidden="false" customHeight="false" outlineLevel="0" collapsed="false">
      <c r="A6906" s="41" t="n">
        <v>0.5511743816</v>
      </c>
      <c r="B6906" s="41" t="n">
        <v>1.5727167757</v>
      </c>
      <c r="C6906" s="41" t="n">
        <v>3.2186700618</v>
      </c>
      <c r="D6906" s="42" t="n">
        <f aca="false">$B$5*A6906</f>
        <v>1.40823844001917</v>
      </c>
      <c r="E6906" s="42" t="n">
        <f aca="false">$D$5*A6906+$F$5*B6906</f>
        <v>4.02724766271804</v>
      </c>
      <c r="F6906" s="43" t="n">
        <f aca="false">Inputs!$B$5*D6906+Inputs!$B$6*E6906</f>
        <v>-60538.5391339847</v>
      </c>
      <c r="G6906" s="43" t="n">
        <f aca="false">F6906*SQRT(($B$6-2)/C6906)</f>
        <v>-47720.908634901</v>
      </c>
    </row>
    <row r="6907" customFormat="false" ht="15" hidden="false" customHeight="false" outlineLevel="0" collapsed="false">
      <c r="A6907" s="41" t="n">
        <v>0.9970678869</v>
      </c>
      <c r="B6907" s="41" t="n">
        <v>2.6798281964</v>
      </c>
      <c r="C6907" s="41" t="n">
        <v>8.0491373204</v>
      </c>
      <c r="D6907" s="42" t="n">
        <f aca="false">$B$5*A6907</f>
        <v>2.54748655328517</v>
      </c>
      <c r="E6907" s="42" t="n">
        <f aca="false">$D$5*A6907+$F$5*B6907</f>
        <v>6.99998881536924</v>
      </c>
      <c r="F6907" s="43" t="n">
        <f aca="false">Inputs!$B$5*D6907+Inputs!$B$6*E6907</f>
        <v>-95250.7854399453</v>
      </c>
      <c r="G6907" s="43" t="n">
        <f aca="false">F6907*SQRT(($B$6-2)/C6907)</f>
        <v>-47479.8015501529</v>
      </c>
    </row>
    <row r="6908" customFormat="false" ht="15" hidden="false" customHeight="false" outlineLevel="0" collapsed="false">
      <c r="A6908" s="41" t="n">
        <v>3.1006471968</v>
      </c>
      <c r="B6908" s="41" t="n">
        <v>-1.7581025876</v>
      </c>
      <c r="C6908" s="41" t="n">
        <v>3.5819171402</v>
      </c>
      <c r="D6908" s="42" t="n">
        <f aca="false">$B$5*A6908</f>
        <v>7.92208549097675</v>
      </c>
      <c r="E6908" s="42" t="n">
        <f aca="false">$D$5*A6908+$F$5*B6908</f>
        <v>4.34246859312382</v>
      </c>
      <c r="F6908" s="43" t="n">
        <f aca="false">Inputs!$B$5*D6908+Inputs!$B$6*E6908</f>
        <v>575085.119441484</v>
      </c>
      <c r="G6908" s="43" t="n">
        <f aca="false">F6908*SQRT(($B$6-2)/C6908)</f>
        <v>429723.753442297</v>
      </c>
    </row>
    <row r="6909" customFormat="false" ht="15" hidden="false" customHeight="false" outlineLevel="0" collapsed="false">
      <c r="A6909" s="41" t="n">
        <v>-2.1971386312</v>
      </c>
      <c r="B6909" s="41" t="n">
        <v>-0.0073912978</v>
      </c>
      <c r="C6909" s="41" t="n">
        <v>12.1953038798</v>
      </c>
      <c r="D6909" s="42" t="n">
        <f aca="false">$B$5*A6909</f>
        <v>-5.6136409488502</v>
      </c>
      <c r="E6909" s="42" t="n">
        <f aca="false">$D$5*A6909+$F$5*B6909</f>
        <v>-5.24104721428896</v>
      </c>
      <c r="F6909" s="43" t="n">
        <f aca="false">Inputs!$B$5*D6909+Inputs!$B$6*E6909</f>
        <v>-299311.734170571</v>
      </c>
      <c r="G6909" s="43" t="n">
        <f aca="false">F6909*SQRT(($B$6-2)/C6909)</f>
        <v>-121211.109851564</v>
      </c>
    </row>
    <row r="6910" customFormat="false" ht="15" hidden="false" customHeight="false" outlineLevel="0" collapsed="false">
      <c r="A6910" s="41" t="n">
        <v>0.5042324299</v>
      </c>
      <c r="B6910" s="41" t="n">
        <v>-0.075885009</v>
      </c>
      <c r="C6910" s="41" t="n">
        <v>4.621409935</v>
      </c>
      <c r="D6910" s="42" t="n">
        <f aca="false">$B$5*A6910</f>
        <v>1.28830278437138</v>
      </c>
      <c r="E6910" s="42" t="n">
        <f aca="false">$D$5*A6910+$F$5*B6910</f>
        <v>1.06883133923001</v>
      </c>
      <c r="F6910" s="43" t="n">
        <f aca="false">Inputs!$B$5*D6910+Inputs!$B$6*E6910</f>
        <v>75388.7114756373</v>
      </c>
      <c r="G6910" s="43" t="n">
        <f aca="false">F6910*SQRT(($B$6-2)/C6910)</f>
        <v>49594.5634208344</v>
      </c>
    </row>
    <row r="6911" customFormat="false" ht="15" hidden="false" customHeight="false" outlineLevel="0" collapsed="false">
      <c r="A6911" s="41" t="n">
        <v>0.7035804461</v>
      </c>
      <c r="B6911" s="41" t="n">
        <v>-0.2702420754</v>
      </c>
      <c r="C6911" s="41" t="n">
        <v>3.5831387297</v>
      </c>
      <c r="D6911" s="42" t="n">
        <f aca="false">$B$5*A6911</f>
        <v>1.79763258765337</v>
      </c>
      <c r="E6911" s="42" t="n">
        <f aca="false">$D$5*A6911+$F$5*B6911</f>
        <v>1.20759248371237</v>
      </c>
      <c r="F6911" s="43" t="n">
        <f aca="false">Inputs!$B$5*D6911+Inputs!$B$6*E6911</f>
        <v>119383.634579719</v>
      </c>
      <c r="G6911" s="43" t="n">
        <f aca="false">F6911*SQRT(($B$6-2)/C6911)</f>
        <v>89192.4272608131</v>
      </c>
    </row>
    <row r="6912" customFormat="false" ht="15" hidden="false" customHeight="false" outlineLevel="0" collapsed="false">
      <c r="A6912" s="41" t="n">
        <v>-0.6939507634</v>
      </c>
      <c r="B6912" s="41" t="n">
        <v>-0.5428908599</v>
      </c>
      <c r="C6912" s="41" t="n">
        <v>1.208082796</v>
      </c>
      <c r="D6912" s="42" t="n">
        <f aca="false">$B$5*A6912</f>
        <v>-1.77302895984331</v>
      </c>
      <c r="E6912" s="42" t="n">
        <f aca="false">$D$5*A6912+$F$5*B6912</f>
        <v>-2.58875051463042</v>
      </c>
      <c r="F6912" s="43" t="n">
        <f aca="false">Inputs!$B$5*D6912+Inputs!$B$6*E6912</f>
        <v>-47865.3702528101</v>
      </c>
      <c r="G6912" s="43" t="n">
        <f aca="false">F6912*SQRT(($B$6-2)/C6912)</f>
        <v>-61586.8611983442</v>
      </c>
    </row>
    <row r="6913" customFormat="false" ht="15" hidden="false" customHeight="false" outlineLevel="0" collapsed="false">
      <c r="A6913" s="41" t="n">
        <v>-0.2001683691</v>
      </c>
      <c r="B6913" s="41" t="n">
        <v>0.8435123441</v>
      </c>
      <c r="C6913" s="41" t="n">
        <v>5.6843911768</v>
      </c>
      <c r="D6913" s="42" t="n">
        <f aca="false">$B$5*A6913</f>
        <v>-0.511425786924792</v>
      </c>
      <c r="E6913" s="42" t="n">
        <f aca="false">$D$5*A6913+$F$5*B6913</f>
        <v>0.980211965606039</v>
      </c>
      <c r="F6913" s="43" t="n">
        <f aca="false">Inputs!$B$5*D6913+Inputs!$B$6*E6913</f>
        <v>-100153.176972781</v>
      </c>
      <c r="G6913" s="43" t="n">
        <f aca="false">F6913*SQRT(($B$6-2)/C6913)</f>
        <v>-59407.017537648</v>
      </c>
    </row>
    <row r="6914" customFormat="false" ht="15" hidden="false" customHeight="false" outlineLevel="0" collapsed="false">
      <c r="A6914" s="41" t="n">
        <v>-0.4867406967</v>
      </c>
      <c r="B6914" s="41" t="n">
        <v>-0.2889687029</v>
      </c>
      <c r="C6914" s="41" t="n">
        <v>2.6542152512</v>
      </c>
      <c r="D6914" s="42" t="n">
        <f aca="false">$B$5*A6914</f>
        <v>-1.24361179020127</v>
      </c>
      <c r="E6914" s="42" t="n">
        <f aca="false">$D$5*A6914+$F$5*B6914</f>
        <v>-1.65721731164802</v>
      </c>
      <c r="F6914" s="43" t="n">
        <f aca="false">Inputs!$B$5*D6914+Inputs!$B$6*E6914</f>
        <v>-41500.3134377255</v>
      </c>
      <c r="G6914" s="43" t="n">
        <f aca="false">F6914*SQRT(($B$6-2)/C6914)</f>
        <v>-36024.5284280955</v>
      </c>
    </row>
    <row r="6915" customFormat="false" ht="15" hidden="false" customHeight="false" outlineLevel="0" collapsed="false">
      <c r="A6915" s="41" t="n">
        <v>0.570216844</v>
      </c>
      <c r="B6915" s="41" t="n">
        <v>-0.1987963975</v>
      </c>
      <c r="C6915" s="41" t="n">
        <v>6.2937152845</v>
      </c>
      <c r="D6915" s="42" t="n">
        <f aca="false">$B$5*A6915</f>
        <v>1.45689151323795</v>
      </c>
      <c r="E6915" s="42" t="n">
        <f aca="false">$D$5*A6915+$F$5*B6915</f>
        <v>1.0136105011726</v>
      </c>
      <c r="F6915" s="43" t="n">
        <f aca="false">Inputs!$B$5*D6915+Inputs!$B$6*E6915</f>
        <v>95008.6262651647</v>
      </c>
      <c r="G6915" s="43" t="n">
        <f aca="false">F6915*SQRT(($B$6-2)/C6915)</f>
        <v>53558.0171879862</v>
      </c>
    </row>
    <row r="6916" customFormat="false" ht="15" hidden="false" customHeight="false" outlineLevel="0" collapsed="false">
      <c r="A6916" s="41" t="n">
        <v>1.1167105506</v>
      </c>
      <c r="B6916" s="41" t="n">
        <v>-0.9195062322</v>
      </c>
      <c r="C6916" s="41" t="n">
        <v>1.8105543937</v>
      </c>
      <c r="D6916" s="42" t="n">
        <f aca="false">$B$5*A6916</f>
        <v>2.85317093142976</v>
      </c>
      <c r="E6916" s="42" t="n">
        <f aca="false">$D$5*A6916+$F$5*B6916</f>
        <v>1.06955863151733</v>
      </c>
      <c r="F6916" s="43" t="n">
        <f aca="false">Inputs!$B$5*D6916+Inputs!$B$6*E6916</f>
        <v>231839.161567109</v>
      </c>
      <c r="G6916" s="43" t="n">
        <f aca="false">F6916*SQRT(($B$6-2)/C6916)</f>
        <v>243666.602025494</v>
      </c>
    </row>
    <row r="6917" customFormat="false" ht="15" hidden="false" customHeight="false" outlineLevel="0" collapsed="false">
      <c r="A6917" s="41" t="n">
        <v>-1.1363637565</v>
      </c>
      <c r="B6917" s="41" t="n">
        <v>0.304629034</v>
      </c>
      <c r="C6917" s="41" t="n">
        <v>3.2063902081</v>
      </c>
      <c r="D6917" s="42" t="n">
        <f aca="false">$B$5*A6917</f>
        <v>-2.9033844408778</v>
      </c>
      <c r="E6917" s="42" t="n">
        <f aca="false">$D$5*A6917+$F$5*B6917</f>
        <v>-2.17806089251521</v>
      </c>
      <c r="F6917" s="43" t="n">
        <f aca="false">Inputs!$B$5*D6917+Inputs!$B$6*E6917</f>
        <v>-181435.39946202</v>
      </c>
      <c r="G6917" s="43" t="n">
        <f aca="false">F6917*SQRT(($B$6-2)/C6917)</f>
        <v>-143294.273941513</v>
      </c>
    </row>
    <row r="6918" customFormat="false" ht="15" hidden="false" customHeight="false" outlineLevel="0" collapsed="false">
      <c r="A6918" s="41" t="n">
        <v>0.4042884623</v>
      </c>
      <c r="B6918" s="41" t="n">
        <v>-0.8649594941</v>
      </c>
      <c r="C6918" s="41" t="n">
        <v>2.5711418778</v>
      </c>
      <c r="D6918" s="42" t="n">
        <f aca="false">$B$5*A6918</f>
        <v>1.03294814213677</v>
      </c>
      <c r="E6918" s="42" t="n">
        <f aca="false">$D$5*A6918+$F$5*B6918</f>
        <v>-0.531524022583601</v>
      </c>
      <c r="F6918" s="43" t="n">
        <f aca="false">Inputs!$B$5*D6918+Inputs!$B$6*E6918</f>
        <v>129871.015342857</v>
      </c>
      <c r="G6918" s="43" t="n">
        <f aca="false">F6918*SQRT(($B$6-2)/C6918)</f>
        <v>114541.855130551</v>
      </c>
    </row>
    <row r="6919" customFormat="false" ht="15" hidden="false" customHeight="false" outlineLevel="0" collapsed="false">
      <c r="A6919" s="41" t="n">
        <v>1.3435954013</v>
      </c>
      <c r="B6919" s="41" t="n">
        <v>1.9249368098</v>
      </c>
      <c r="C6919" s="41" t="n">
        <v>5.3882172634</v>
      </c>
      <c r="D6919" s="42" t="n">
        <f aca="false">$B$5*A6919</f>
        <v>3.43285674209145</v>
      </c>
      <c r="E6919" s="42" t="n">
        <f aca="false">$D$5*A6919+$F$5*B6919</f>
        <v>6.52107702789871</v>
      </c>
      <c r="F6919" s="43" t="n">
        <f aca="false">Inputs!$B$5*D6919+Inputs!$B$6*E6919</f>
        <v>17231.8228142092</v>
      </c>
      <c r="G6919" s="43" t="n">
        <f aca="false">F6919*SQRT(($B$6-2)/C6919)</f>
        <v>10498.4133646681</v>
      </c>
    </row>
    <row r="6920" customFormat="false" ht="15" hidden="false" customHeight="false" outlineLevel="0" collapsed="false">
      <c r="A6920" s="41" t="n">
        <v>-0.6278542128</v>
      </c>
      <c r="B6920" s="41" t="n">
        <v>1.4873006727</v>
      </c>
      <c r="C6920" s="41" t="n">
        <v>8.4856626548</v>
      </c>
      <c r="D6920" s="42" t="n">
        <f aca="false">$B$5*A6920</f>
        <v>-1.604153724682</v>
      </c>
      <c r="E6920" s="42" t="n">
        <f aca="false">$D$5*A6920+$F$5*B6920</f>
        <v>1.07415380260598</v>
      </c>
      <c r="F6920" s="43" t="n">
        <f aca="false">Inputs!$B$5*D6920+Inputs!$B$6*E6920</f>
        <v>-214123.062598499</v>
      </c>
      <c r="G6920" s="43" t="n">
        <f aca="false">F6920*SQRT(($B$6-2)/C6920)</f>
        <v>-103952.649528466</v>
      </c>
    </row>
    <row r="6921" customFormat="false" ht="15" hidden="false" customHeight="false" outlineLevel="0" collapsed="false">
      <c r="A6921" s="41" t="n">
        <v>-2.382132172</v>
      </c>
      <c r="B6921" s="41" t="n">
        <v>1.0761122667</v>
      </c>
      <c r="C6921" s="41" t="n">
        <v>3.1548896963</v>
      </c>
      <c r="D6921" s="42" t="n">
        <f aca="false">$B$5*A6921</f>
        <v>-6.08629538274019</v>
      </c>
      <c r="E6921" s="42" t="n">
        <f aca="false">$D$5*A6921+$F$5*B6921</f>
        <v>-3.81032192675508</v>
      </c>
      <c r="F6921" s="43" t="n">
        <f aca="false">Inputs!$B$5*D6921+Inputs!$B$6*E6921</f>
        <v>-418113.441936265</v>
      </c>
      <c r="G6921" s="43" t="n">
        <f aca="false">F6921*SQRT(($B$6-2)/C6921)</f>
        <v>-332902.485667422</v>
      </c>
    </row>
    <row r="6922" customFormat="false" ht="15" hidden="false" customHeight="false" outlineLevel="0" collapsed="false">
      <c r="A6922" s="41" t="n">
        <v>-0.8577627711</v>
      </c>
      <c r="B6922" s="41" t="n">
        <v>0.976072682</v>
      </c>
      <c r="C6922" s="41" t="n">
        <v>2.4113982248</v>
      </c>
      <c r="D6922" s="42" t="n">
        <f aca="false">$B$5*A6922</f>
        <v>-2.1915650418546</v>
      </c>
      <c r="E6922" s="42" t="n">
        <f aca="false">$D$5*A6922+$F$5*B6922</f>
        <v>-0.355693850668333</v>
      </c>
      <c r="F6922" s="43" t="n">
        <f aca="false">Inputs!$B$5*D6922+Inputs!$B$6*E6922</f>
        <v>-201371.811652043</v>
      </c>
      <c r="G6922" s="43" t="n">
        <f aca="false">F6922*SQRT(($B$6-2)/C6922)</f>
        <v>-183391.501656445</v>
      </c>
    </row>
    <row r="6923" customFormat="false" ht="15" hidden="false" customHeight="false" outlineLevel="0" collapsed="false">
      <c r="A6923" s="41" t="n">
        <v>-0.961275986</v>
      </c>
      <c r="B6923" s="41" t="n">
        <v>-0.0684875346</v>
      </c>
      <c r="C6923" s="41" t="n">
        <v>1.2686132818</v>
      </c>
      <c r="D6923" s="42" t="n">
        <f aca="false">$B$5*A6923</f>
        <v>-2.4560390325524</v>
      </c>
      <c r="E6923" s="42" t="n">
        <f aca="false">$D$5*A6923+$F$5*B6923</f>
        <v>-2.40570109477093</v>
      </c>
      <c r="F6923" s="43" t="n">
        <f aca="false">Inputs!$B$5*D6923+Inputs!$B$6*E6923</f>
        <v>-125318.848516693</v>
      </c>
      <c r="G6923" s="43" t="n">
        <f aca="false">F6923*SQRT(($B$6-2)/C6923)</f>
        <v>-157350.007011488</v>
      </c>
    </row>
    <row r="6924" customFormat="false" ht="15" hidden="false" customHeight="false" outlineLevel="0" collapsed="false">
      <c r="A6924" s="41" t="n">
        <v>-0.8101155965</v>
      </c>
      <c r="B6924" s="41" t="n">
        <v>-0.2138806978</v>
      </c>
      <c r="C6924" s="41" t="n">
        <v>2.2023240823</v>
      </c>
      <c r="D6924" s="42" t="n">
        <f aca="false">$B$5*A6924</f>
        <v>-2.06982755718551</v>
      </c>
      <c r="E6924" s="42" t="n">
        <f aca="false">$D$5*A6924+$F$5*B6924</f>
        <v>-2.2970584965168</v>
      </c>
      <c r="F6924" s="43" t="n">
        <f aca="false">Inputs!$B$5*D6924+Inputs!$B$6*E6924</f>
        <v>-92129.8308927106</v>
      </c>
      <c r="G6924" s="43" t="n">
        <f aca="false">F6924*SQRT(($B$6-2)/C6924)</f>
        <v>-87795.9854651968</v>
      </c>
    </row>
    <row r="6925" customFormat="false" ht="15" hidden="false" customHeight="false" outlineLevel="0" collapsed="false">
      <c r="A6925" s="41" t="n">
        <v>1.8299240289</v>
      </c>
      <c r="B6925" s="41" t="n">
        <v>-0.1079377966</v>
      </c>
      <c r="C6925" s="41" t="n">
        <v>8.5585442521</v>
      </c>
      <c r="D6925" s="42" t="n">
        <f aca="false">$B$5*A6925</f>
        <v>4.67541570479213</v>
      </c>
      <c r="E6925" s="42" t="n">
        <f aca="false">$D$5*A6925+$F$5*B6925</f>
        <v>4.16808395535641</v>
      </c>
      <c r="F6925" s="43" t="n">
        <f aca="false">Inputs!$B$5*D6925+Inputs!$B$6*E6925</f>
        <v>259137.372711393</v>
      </c>
      <c r="G6925" s="43" t="n">
        <f aca="false">F6925*SQRT(($B$6-2)/C6925)</f>
        <v>125269.429301231</v>
      </c>
    </row>
    <row r="6926" customFormat="false" ht="15" hidden="false" customHeight="false" outlineLevel="0" collapsed="false">
      <c r="A6926" s="41" t="n">
        <v>2.1103016239</v>
      </c>
      <c r="B6926" s="41" t="n">
        <v>-0.3858125611</v>
      </c>
      <c r="C6926" s="41" t="n">
        <v>3.1897442547</v>
      </c>
      <c r="D6926" s="42" t="n">
        <f aca="false">$B$5*A6926</f>
        <v>5.39177430232519</v>
      </c>
      <c r="E6926" s="42" t="n">
        <f aca="false">$D$5*A6926+$F$5*B6926</f>
        <v>4.35544838505405</v>
      </c>
      <c r="F6926" s="43" t="n">
        <f aca="false">Inputs!$B$5*D6926+Inputs!$B$6*E6926</f>
        <v>321405.010979816</v>
      </c>
      <c r="G6926" s="43" t="n">
        <f aca="false">F6926*SQRT(($B$6-2)/C6926)</f>
        <v>254501.126737848</v>
      </c>
    </row>
    <row r="6927" customFormat="false" ht="15" hidden="false" customHeight="false" outlineLevel="0" collapsed="false">
      <c r="A6927" s="41" t="n">
        <v>1.4917647038</v>
      </c>
      <c r="B6927" s="41" t="n">
        <v>-1.6256926065</v>
      </c>
      <c r="C6927" s="41" t="n">
        <v>4.4651767868</v>
      </c>
      <c r="D6927" s="42" t="n">
        <f aca="false">$B$5*A6927</f>
        <v>3.81142605586401</v>
      </c>
      <c r="E6927" s="42" t="n">
        <f aca="false">$D$5*A6927+$F$5*B6927</f>
        <v>0.74262959146231</v>
      </c>
      <c r="F6927" s="43" t="n">
        <f aca="false">Inputs!$B$5*D6927+Inputs!$B$6*E6927</f>
        <v>344011.126013285</v>
      </c>
      <c r="G6927" s="43" t="n">
        <f aca="false">F6927*SQRT(($B$6-2)/C6927)</f>
        <v>230233.310088746</v>
      </c>
    </row>
    <row r="6928" customFormat="false" ht="15" hidden="false" customHeight="false" outlineLevel="0" collapsed="false">
      <c r="A6928" s="41" t="n">
        <v>-0.2865090554</v>
      </c>
      <c r="B6928" s="41" t="n">
        <v>-0.5361099853</v>
      </c>
      <c r="C6928" s="41" t="n">
        <v>0.9212937739</v>
      </c>
      <c r="D6928" s="42" t="n">
        <f aca="false">$B$5*A6928</f>
        <v>-0.732024344195068</v>
      </c>
      <c r="E6928" s="42" t="n">
        <f aca="false">$D$5*A6928+$F$5*B6928</f>
        <v>-1.60749835069518</v>
      </c>
      <c r="F6928" s="43" t="n">
        <f aca="false">Inputs!$B$5*D6928+Inputs!$B$6*E6928</f>
        <v>7172.48311525224</v>
      </c>
      <c r="G6928" s="43" t="n">
        <f aca="false">F6928*SQRT(($B$6-2)/C6928)</f>
        <v>10567.8213838765</v>
      </c>
    </row>
    <row r="6929" customFormat="false" ht="15" hidden="false" customHeight="false" outlineLevel="0" collapsed="false">
      <c r="A6929" s="41" t="n">
        <v>1.5377056008</v>
      </c>
      <c r="B6929" s="41" t="n">
        <v>0.185248786</v>
      </c>
      <c r="C6929" s="41" t="n">
        <v>0.8850075102</v>
      </c>
      <c r="D6929" s="42" t="n">
        <f aca="false">$B$5*A6929</f>
        <v>3.92880403873861</v>
      </c>
      <c r="E6929" s="42" t="n">
        <f aca="false">$D$5*A6929+$F$5*B6929</f>
        <v>3.97898281888078</v>
      </c>
      <c r="F6929" s="43" t="n">
        <f aca="false">Inputs!$B$5*D6929+Inputs!$B$6*E6929</f>
        <v>193931.262929821</v>
      </c>
      <c r="G6929" s="43" t="n">
        <f aca="false">F6929*SQRT(($B$6-2)/C6929)</f>
        <v>291534.089982202</v>
      </c>
    </row>
    <row r="6930" customFormat="false" ht="15" hidden="false" customHeight="false" outlineLevel="0" collapsed="false">
      <c r="A6930" s="41" t="n">
        <v>-2.0880831696</v>
      </c>
      <c r="B6930" s="41" t="n">
        <v>-1.3101296547</v>
      </c>
      <c r="C6930" s="41" t="n">
        <v>0.7826802042</v>
      </c>
      <c r="D6930" s="42" t="n">
        <f aca="false">$B$5*A6930</f>
        <v>-5.33500663955349</v>
      </c>
      <c r="E6930" s="42" t="n">
        <f aca="false">$D$5*A6930+$F$5*B6930</f>
        <v>-7.23103627078879</v>
      </c>
      <c r="F6930" s="43" t="n">
        <f aca="false">Inputs!$B$5*D6930+Inputs!$B$6*E6930</f>
        <v>-171948.85041591</v>
      </c>
      <c r="G6930" s="43" t="n">
        <f aca="false">F6930*SQRT(($B$6-2)/C6930)</f>
        <v>-274866.681797034</v>
      </c>
    </row>
    <row r="6931" customFormat="false" ht="15" hidden="false" customHeight="false" outlineLevel="0" collapsed="false">
      <c r="A6931" s="41" t="n">
        <v>-1.0126622494</v>
      </c>
      <c r="B6931" s="41" t="n">
        <v>0.9340502941</v>
      </c>
      <c r="C6931" s="41" t="n">
        <v>7.1559536372</v>
      </c>
      <c r="D6931" s="42" t="n">
        <f aca="false">$B$5*A6931</f>
        <v>-2.5873298069871</v>
      </c>
      <c r="E6931" s="42" t="n">
        <f aca="false">$D$5*A6931+$F$5*B6931</f>
        <v>-0.796852684167107</v>
      </c>
      <c r="F6931" s="43" t="n">
        <f aca="false">Inputs!$B$5*D6931+Inputs!$B$6*E6931</f>
        <v>-218890.346490354</v>
      </c>
      <c r="G6931" s="43" t="n">
        <f aca="false">F6931*SQRT(($B$6-2)/C6931)</f>
        <v>-115719.846122748</v>
      </c>
    </row>
    <row r="6932" customFormat="false" ht="15" hidden="false" customHeight="false" outlineLevel="0" collapsed="false">
      <c r="A6932" s="41" t="n">
        <v>0.8050074837</v>
      </c>
      <c r="B6932" s="41" t="n">
        <v>-0.300399433</v>
      </c>
      <c r="C6932" s="41" t="n">
        <v>3.283451268</v>
      </c>
      <c r="D6932" s="42" t="n">
        <f aca="false">$B$5*A6932</f>
        <v>2.05677644116659</v>
      </c>
      <c r="E6932" s="42" t="n">
        <f aca="false">$D$5*A6932+$F$5*B6932</f>
        <v>1.39687298029726</v>
      </c>
      <c r="F6932" s="43" t="n">
        <f aca="false">Inputs!$B$5*D6932+Inputs!$B$6*E6932</f>
        <v>135833.995101796</v>
      </c>
      <c r="G6932" s="43" t="n">
        <f aca="false">F6932*SQRT(($B$6-2)/C6932)</f>
        <v>106012.770542003</v>
      </c>
    </row>
    <row r="6933" customFormat="false" ht="15" hidden="false" customHeight="false" outlineLevel="0" collapsed="false">
      <c r="A6933" s="41" t="n">
        <v>-0.5485097936</v>
      </c>
      <c r="B6933" s="41" t="n">
        <v>0.7163882409</v>
      </c>
      <c r="C6933" s="41" t="n">
        <v>1.7547139739</v>
      </c>
      <c r="D6933" s="42" t="n">
        <f aca="false">$B$5*A6933</f>
        <v>-1.40143047619922</v>
      </c>
      <c r="E6933" s="42" t="n">
        <f aca="false">$D$5*A6933+$F$5*B6933</f>
        <v>-0.0682078741228662</v>
      </c>
      <c r="F6933" s="43" t="n">
        <f aca="false">Inputs!$B$5*D6933+Inputs!$B$6*E6933</f>
        <v>-136732.653913779</v>
      </c>
      <c r="G6933" s="43" t="n">
        <f aca="false">F6933*SQRT(($B$6-2)/C6933)</f>
        <v>-145976.878889761</v>
      </c>
    </row>
    <row r="6934" customFormat="false" ht="15" hidden="false" customHeight="false" outlineLevel="0" collapsed="false">
      <c r="A6934" s="41" t="n">
        <v>-1.1295230924</v>
      </c>
      <c r="B6934" s="41" t="n">
        <v>0.457668978</v>
      </c>
      <c r="C6934" s="41" t="n">
        <v>5.8022413855</v>
      </c>
      <c r="D6934" s="42" t="n">
        <f aca="false">$B$5*A6934</f>
        <v>-2.88590669433792</v>
      </c>
      <c r="E6934" s="42" t="n">
        <f aca="false">$D$5*A6934+$F$5*B6934</f>
        <v>-1.89752207199414</v>
      </c>
      <c r="F6934" s="43" t="n">
        <f aca="false">Inputs!$B$5*D6934+Inputs!$B$6*E6934</f>
        <v>-193714.565834085</v>
      </c>
      <c r="G6934" s="43" t="n">
        <f aca="false">F6934*SQRT(($B$6-2)/C6934)</f>
        <v>-113731.136536309</v>
      </c>
    </row>
    <row r="6935" customFormat="false" ht="15" hidden="false" customHeight="false" outlineLevel="0" collapsed="false">
      <c r="A6935" s="41" t="n">
        <v>0.3725179969</v>
      </c>
      <c r="B6935" s="41" t="n">
        <v>-0.2745895931</v>
      </c>
      <c r="C6935" s="41" t="n">
        <v>2.5478109638</v>
      </c>
      <c r="D6935" s="42" t="n">
        <f aca="false">$B$5*A6935</f>
        <v>0.951775300787169</v>
      </c>
      <c r="E6935" s="42" t="n">
        <f aca="false">$D$5*A6935+$F$5*B6935</f>
        <v>0.412293259250163</v>
      </c>
      <c r="F6935" s="43" t="n">
        <f aca="false">Inputs!$B$5*D6935+Inputs!$B$6*E6935</f>
        <v>74562.8671162088</v>
      </c>
      <c r="G6935" s="43" t="n">
        <f aca="false">F6935*SQRT(($B$6-2)/C6935)</f>
        <v>66062.3465790186</v>
      </c>
    </row>
    <row r="6936" customFormat="false" ht="15" hidden="false" customHeight="false" outlineLevel="0" collapsed="false">
      <c r="A6936" s="41" t="n">
        <v>0.397677965</v>
      </c>
      <c r="B6936" s="41" t="n">
        <v>0.1020943531</v>
      </c>
      <c r="C6936" s="41" t="n">
        <v>6.2774540333</v>
      </c>
      <c r="D6936" s="42" t="n">
        <f aca="false">$B$5*A6936</f>
        <v>1.01605846671593</v>
      </c>
      <c r="E6936" s="42" t="n">
        <f aca="false">$D$5*A6936+$F$5*B6936</f>
        <v>1.1226004910237</v>
      </c>
      <c r="F6936" s="43" t="n">
        <f aca="false">Inputs!$B$5*D6936+Inputs!$B$6*E6936</f>
        <v>45475.8221204085</v>
      </c>
      <c r="G6936" s="43" t="n">
        <f aca="false">F6936*SQRT(($B$6-2)/C6936)</f>
        <v>25668.6948001023</v>
      </c>
    </row>
    <row r="6937" customFormat="false" ht="15" hidden="false" customHeight="false" outlineLevel="0" collapsed="false">
      <c r="A6937" s="41" t="n">
        <v>0.4974194948</v>
      </c>
      <c r="B6937" s="41" t="n">
        <v>-1.3341023085</v>
      </c>
      <c r="C6937" s="41" t="n">
        <v>3.1492896437</v>
      </c>
      <c r="D6937" s="42" t="n">
        <f aca="false">$B$5*A6937</f>
        <v>1.27089588481751</v>
      </c>
      <c r="E6937" s="42" t="n">
        <f aca="false">$D$5*A6937+$F$5*B6937</f>
        <v>-1.12000025855926</v>
      </c>
      <c r="F6937" s="43" t="n">
        <f aca="false">Inputs!$B$5*D6937+Inputs!$B$6*E6937</f>
        <v>183089.601409714</v>
      </c>
      <c r="G6937" s="43" t="n">
        <f aca="false">F6937*SQRT(($B$6-2)/C6937)</f>
        <v>145905.738975584</v>
      </c>
    </row>
    <row r="6938" customFormat="false" ht="15" hidden="false" customHeight="false" outlineLevel="0" collapsed="false">
      <c r="A6938" s="41" t="n">
        <v>0.6145019805</v>
      </c>
      <c r="B6938" s="41" t="n">
        <v>1.0266013295</v>
      </c>
      <c r="C6938" s="41" t="n">
        <v>6.338754996</v>
      </c>
      <c r="D6938" s="42" t="n">
        <f aca="false">$B$5*A6938</f>
        <v>1.57003906439909</v>
      </c>
      <c r="E6938" s="42" t="n">
        <f aca="false">$D$5*A6938+$F$5*B6938</f>
        <v>3.2349394815423</v>
      </c>
      <c r="F6938" s="43" t="n">
        <f aca="false">Inputs!$B$5*D6938+Inputs!$B$6*E6938</f>
        <v>-4743.06763720591</v>
      </c>
      <c r="G6938" s="43" t="n">
        <f aca="false">F6938*SQRT(($B$6-2)/C6938)</f>
        <v>-2664.23379404144</v>
      </c>
    </row>
    <row r="6939" customFormat="false" ht="15" hidden="false" customHeight="false" outlineLevel="0" collapsed="false">
      <c r="A6939" s="41" t="n">
        <v>0.3209514206</v>
      </c>
      <c r="B6939" s="41" t="n">
        <v>0.601215851</v>
      </c>
      <c r="C6939" s="41" t="n">
        <v>1.5816089804</v>
      </c>
      <c r="D6939" s="42" t="n">
        <f aca="false">$B$5*A6939</f>
        <v>0.820023830853028</v>
      </c>
      <c r="E6939" s="42" t="n">
        <f aca="false">$D$5*A6939+$F$5*B6939</f>
        <v>1.8018781696572</v>
      </c>
      <c r="F6939" s="43" t="n">
        <f aca="false">Inputs!$B$5*D6939+Inputs!$B$6*E6939</f>
        <v>-8091.52539755705</v>
      </c>
      <c r="G6939" s="43" t="n">
        <f aca="false">F6939*SQRT(($B$6-2)/C6939)</f>
        <v>-9099.04553348546</v>
      </c>
    </row>
    <row r="6940" customFormat="false" ht="15" hidden="false" customHeight="false" outlineLevel="0" collapsed="false">
      <c r="A6940" s="41" t="n">
        <v>-0.1099193174</v>
      </c>
      <c r="B6940" s="41" t="n">
        <v>0.8913325663</v>
      </c>
      <c r="C6940" s="41" t="n">
        <v>4.3527336774</v>
      </c>
      <c r="D6940" s="42" t="n">
        <f aca="false">$B$5*A6940</f>
        <v>-0.280841441893583</v>
      </c>
      <c r="E6940" s="42" t="n">
        <f aca="false">$D$5*A6940+$F$5*B6940</f>
        <v>1.27754080886122</v>
      </c>
      <c r="F6940" s="43" t="n">
        <f aca="false">Inputs!$B$5*D6940+Inputs!$B$6*E6940</f>
        <v>-91961.1846324191</v>
      </c>
      <c r="G6940" s="43" t="n">
        <f aca="false">F6940*SQRT(($B$6-2)/C6940)</f>
        <v>-62335.9391887032</v>
      </c>
    </row>
    <row r="6941" customFormat="false" ht="15" hidden="false" customHeight="false" outlineLevel="0" collapsed="false">
      <c r="A6941" s="41" t="n">
        <v>0.065247128</v>
      </c>
      <c r="B6941" s="41" t="n">
        <v>-1.1479412825</v>
      </c>
      <c r="C6941" s="41" t="n">
        <v>5.1299254952</v>
      </c>
      <c r="D6941" s="42" t="n">
        <f aca="false">$B$5*A6941</f>
        <v>0.166704979073453</v>
      </c>
      <c r="E6941" s="42" t="n">
        <f aca="false">$D$5*A6941+$F$5*B6941</f>
        <v>-1.82693985915862</v>
      </c>
      <c r="F6941" s="43" t="n">
        <f aca="false">Inputs!$B$5*D6941+Inputs!$B$6*E6941</f>
        <v>108017.490865276</v>
      </c>
      <c r="G6941" s="43" t="n">
        <f aca="false">F6941*SQRT(($B$6-2)/C6941)</f>
        <v>67445.5893345388</v>
      </c>
    </row>
    <row r="6942" customFormat="false" ht="15" hidden="false" customHeight="false" outlineLevel="0" collapsed="false">
      <c r="A6942" s="41" t="n">
        <v>0.8202161549</v>
      </c>
      <c r="B6942" s="41" t="n">
        <v>-1.6341462475</v>
      </c>
      <c r="C6942" s="41" t="n">
        <v>0.8286937428</v>
      </c>
      <c r="D6942" s="42" t="n">
        <f aca="false">$B$5*A6942</f>
        <v>2.09563426206763</v>
      </c>
      <c r="E6942" s="42" t="n">
        <f aca="false">$D$5*A6942+$F$5*B6942</f>
        <v>-0.869976435023588</v>
      </c>
      <c r="F6942" s="43" t="n">
        <f aca="false">Inputs!$B$5*D6942+Inputs!$B$6*E6942</f>
        <v>253062.247957942</v>
      </c>
      <c r="G6942" s="43" t="n">
        <f aca="false">F6942*SQRT(($B$6-2)/C6942)</f>
        <v>393138.276660091</v>
      </c>
    </row>
    <row r="6943" customFormat="false" ht="15" hidden="false" customHeight="false" outlineLevel="0" collapsed="false">
      <c r="A6943" s="41" t="n">
        <v>0.2827797443</v>
      </c>
      <c r="B6943" s="41" t="n">
        <v>-0.38422285</v>
      </c>
      <c r="C6943" s="41" t="n">
        <v>3.2864739437</v>
      </c>
      <c r="D6943" s="42" t="n">
        <f aca="false">$B$5*A6943</f>
        <v>0.72249603623822</v>
      </c>
      <c r="E6943" s="42" t="n">
        <f aca="false">$D$5*A6943+$F$5*B6943</f>
        <v>0.00944459852520763</v>
      </c>
      <c r="F6943" s="43" t="n">
        <f aca="false">Inputs!$B$5*D6943+Inputs!$B$6*E6943</f>
        <v>71777.3736975616</v>
      </c>
      <c r="G6943" s="43" t="n">
        <f aca="false">F6943*SQRT(($B$6-2)/C6943)</f>
        <v>55993.4806450861</v>
      </c>
    </row>
    <row r="6944" customFormat="false" ht="15" hidden="false" customHeight="false" outlineLevel="0" collapsed="false">
      <c r="A6944" s="41" t="n">
        <v>-0.4481257497</v>
      </c>
      <c r="B6944" s="41" t="n">
        <v>0.1719887499</v>
      </c>
      <c r="C6944" s="41" t="n">
        <v>1.2379908989</v>
      </c>
      <c r="D6944" s="42" t="n">
        <f aca="false">$B$5*A6944</f>
        <v>-1.14495144868313</v>
      </c>
      <c r="E6944" s="42" t="n">
        <f aca="false">$D$5*A6944+$F$5*B6944</f>
        <v>-0.769373974051603</v>
      </c>
      <c r="F6944" s="43" t="n">
        <f aca="false">Inputs!$B$5*D6944+Inputs!$B$6*E6944</f>
        <v>-76026.446165733</v>
      </c>
      <c r="G6944" s="43" t="n">
        <f aca="false">F6944*SQRT(($B$6-2)/C6944)</f>
        <v>-96631.9985706159</v>
      </c>
    </row>
    <row r="6945" customFormat="false" ht="15" hidden="false" customHeight="false" outlineLevel="0" collapsed="false">
      <c r="A6945" s="41" t="n">
        <v>-0.7092881908</v>
      </c>
      <c r="B6945" s="41" t="n">
        <v>0.5122060141</v>
      </c>
      <c r="C6945" s="41" t="n">
        <v>0.912958345</v>
      </c>
      <c r="D6945" s="42" t="n">
        <f aca="false">$B$5*A6945</f>
        <v>-1.81221575000759</v>
      </c>
      <c r="E6945" s="42" t="n">
        <f aca="false">$D$5*A6945+$F$5*B6945</f>
        <v>-0.80336469802066</v>
      </c>
      <c r="F6945" s="43" t="n">
        <f aca="false">Inputs!$B$5*D6945+Inputs!$B$6*E6945</f>
        <v>-141053.340099726</v>
      </c>
      <c r="G6945" s="43" t="n">
        <f aca="false">F6945*SQRT(($B$6-2)/C6945)</f>
        <v>-208772.307348757</v>
      </c>
    </row>
    <row r="6946" customFormat="false" ht="15" hidden="false" customHeight="false" outlineLevel="0" collapsed="false">
      <c r="A6946" s="41" t="n">
        <v>0.0567966326</v>
      </c>
      <c r="B6946" s="41" t="n">
        <v>-0.6172939514</v>
      </c>
      <c r="C6946" s="41" t="n">
        <v>2.6970073018</v>
      </c>
      <c r="D6946" s="42" t="n">
        <f aca="false">$B$5*A6946</f>
        <v>0.145114148917414</v>
      </c>
      <c r="E6946" s="42" t="n">
        <f aca="false">$D$5*A6946+$F$5*B6946</f>
        <v>-0.93075627117075</v>
      </c>
      <c r="F6946" s="43" t="n">
        <f aca="false">Inputs!$B$5*D6946+Inputs!$B$6*E6946</f>
        <v>61049.2284502789</v>
      </c>
      <c r="G6946" s="43" t="n">
        <f aca="false">F6946*SQRT(($B$6-2)/C6946)</f>
        <v>52571.953651165</v>
      </c>
    </row>
    <row r="6947" customFormat="false" ht="15" hidden="false" customHeight="false" outlineLevel="0" collapsed="false">
      <c r="A6947" s="41" t="n">
        <v>1.33817957</v>
      </c>
      <c r="B6947" s="41" t="n">
        <v>0.2047826103</v>
      </c>
      <c r="C6947" s="41" t="n">
        <v>4.4848200545</v>
      </c>
      <c r="D6947" s="42" t="n">
        <f aca="false">$B$5*A6947</f>
        <v>3.41901941206319</v>
      </c>
      <c r="E6947" s="42" t="n">
        <f aca="false">$D$5*A6947+$F$5*B6947</f>
        <v>3.53792302645064</v>
      </c>
      <c r="F6947" s="43" t="n">
        <f aca="false">Inputs!$B$5*D6947+Inputs!$B$6*E6947</f>
        <v>165005.789883787</v>
      </c>
      <c r="G6947" s="43" t="n">
        <f aca="false">F6947*SQRT(($B$6-2)/C6947)</f>
        <v>110189.869836033</v>
      </c>
    </row>
    <row r="6948" customFormat="false" ht="15" hidden="false" customHeight="false" outlineLevel="0" collapsed="false">
      <c r="A6948" s="41" t="n">
        <v>0.6308009334</v>
      </c>
      <c r="B6948" s="41" t="n">
        <v>1.4165887295</v>
      </c>
      <c r="C6948" s="41" t="n">
        <v>1.8130750874</v>
      </c>
      <c r="D6948" s="42" t="n">
        <f aca="false">$B$5*A6948</f>
        <v>1.61168253109871</v>
      </c>
      <c r="E6948" s="42" t="n">
        <f aca="false">$D$5*A6948+$F$5*B6948</f>
        <v>3.94713281320824</v>
      </c>
      <c r="F6948" s="43" t="n">
        <f aca="false">Inputs!$B$5*D6948+Inputs!$B$6*E6948</f>
        <v>-36188.3875505414</v>
      </c>
      <c r="G6948" s="43" t="n">
        <f aca="false">F6948*SQRT(($B$6-2)/C6948)</f>
        <v>-38008.1153300209</v>
      </c>
    </row>
    <row r="6949" customFormat="false" ht="15" hidden="false" customHeight="false" outlineLevel="0" collapsed="false">
      <c r="A6949" s="41" t="n">
        <v>1.4001785358</v>
      </c>
      <c r="B6949" s="41" t="n">
        <v>0.5797854539</v>
      </c>
      <c r="C6949" s="41" t="n">
        <v>2.7983971879</v>
      </c>
      <c r="D6949" s="42" t="n">
        <f aca="false">$B$5*A6949</f>
        <v>3.57742540805223</v>
      </c>
      <c r="E6949" s="42" t="n">
        <f aca="false">$D$5*A6949+$F$5*B6949</f>
        <v>4.33298905414117</v>
      </c>
      <c r="F6949" s="43" t="n">
        <f aca="false">Inputs!$B$5*D6949+Inputs!$B$6*E6949</f>
        <v>141093.088098165</v>
      </c>
      <c r="G6949" s="43" t="n">
        <f aca="false">F6949*SQRT(($B$6-2)/C6949)</f>
        <v>119279.568380224</v>
      </c>
    </row>
    <row r="6950" customFormat="false" ht="15" hidden="false" customHeight="false" outlineLevel="0" collapsed="false">
      <c r="A6950" s="41" t="n">
        <v>-0.302658201</v>
      </c>
      <c r="B6950" s="41" t="n">
        <v>-1.4297037875</v>
      </c>
      <c r="C6950" s="41" t="n">
        <v>2.0387495792</v>
      </c>
      <c r="D6950" s="42" t="n">
        <f aca="false">$B$5*A6950</f>
        <v>-0.773285056533274</v>
      </c>
      <c r="E6950" s="42" t="n">
        <f aca="false">$D$5*A6950+$F$5*B6950</f>
        <v>-3.18893471531945</v>
      </c>
      <c r="F6950" s="43" t="n">
        <f aca="false">Inputs!$B$5*D6950+Inputs!$B$6*E6950</f>
        <v>82118.230112645</v>
      </c>
      <c r="G6950" s="43" t="n">
        <f aca="false">F6950*SQRT(($B$6-2)/C6950)</f>
        <v>81334.094522984</v>
      </c>
    </row>
    <row r="6951" customFormat="false" ht="15" hidden="false" customHeight="false" outlineLevel="0" collapsed="false">
      <c r="A6951" s="41" t="n">
        <v>0.2066907005</v>
      </c>
      <c r="B6951" s="41" t="n">
        <v>1.0945843158</v>
      </c>
      <c r="C6951" s="41" t="n">
        <v>5.9823354701</v>
      </c>
      <c r="D6951" s="42" t="n">
        <f aca="false">$B$5*A6951</f>
        <v>0.528090200407438</v>
      </c>
      <c r="E6951" s="42" t="n">
        <f aca="false">$D$5*A6951+$F$5*B6951</f>
        <v>2.38190596340916</v>
      </c>
      <c r="F6951" s="43" t="n">
        <f aca="false">Inputs!$B$5*D6951+Inputs!$B$6*E6951</f>
        <v>-66286.2781297141</v>
      </c>
      <c r="G6951" s="43" t="n">
        <f aca="false">F6951*SQRT(($B$6-2)/C6951)</f>
        <v>-38326.8609402692</v>
      </c>
    </row>
    <row r="6952" customFormat="false" ht="15" hidden="false" customHeight="false" outlineLevel="0" collapsed="false">
      <c r="A6952" s="41" t="n">
        <v>0.3543148194</v>
      </c>
      <c r="B6952" s="41" t="n">
        <v>-3.4445840498</v>
      </c>
      <c r="C6952" s="41" t="n">
        <v>7.4982310028</v>
      </c>
      <c r="D6952" s="42" t="n">
        <f aca="false">$B$5*A6952</f>
        <v>0.905266582055399</v>
      </c>
      <c r="E6952" s="42" t="n">
        <f aca="false">$D$5*A6952+$F$5*B6952</f>
        <v>-5.10479283655711</v>
      </c>
      <c r="F6952" s="43" t="n">
        <f aca="false">Inputs!$B$5*D6952+Inputs!$B$6*E6952</f>
        <v>345766.300033396</v>
      </c>
      <c r="G6952" s="43" t="n">
        <f aca="false">F6952*SQRT(($B$6-2)/C6952)</f>
        <v>178574.010598166</v>
      </c>
    </row>
    <row r="6953" customFormat="false" ht="15" hidden="false" customHeight="false" outlineLevel="0" collapsed="false">
      <c r="A6953" s="41" t="n">
        <v>0.8700621548</v>
      </c>
      <c r="B6953" s="41" t="n">
        <v>0.9314991548</v>
      </c>
      <c r="C6953" s="41" t="n">
        <v>13.7608193431</v>
      </c>
      <c r="D6953" s="42" t="n">
        <f aca="false">$B$5*A6953</f>
        <v>2.22298969708731</v>
      </c>
      <c r="E6953" s="42" t="n">
        <f aca="false">$D$5*A6953+$F$5*B6953</f>
        <v>3.67885021698795</v>
      </c>
      <c r="F6953" s="43" t="n">
        <f aca="false">Inputs!$B$5*D6953+Inputs!$B$6*E6953</f>
        <v>38356.4588593337</v>
      </c>
      <c r="G6953" s="43" t="n">
        <f aca="false">F6953*SQRT(($B$6-2)/C6953)</f>
        <v>14622.8274939513</v>
      </c>
    </row>
    <row r="6954" customFormat="false" ht="15" hidden="false" customHeight="false" outlineLevel="0" collapsed="false">
      <c r="A6954" s="41" t="n">
        <v>-0.3012221937</v>
      </c>
      <c r="B6954" s="41" t="n">
        <v>0.9883616753</v>
      </c>
      <c r="C6954" s="41" t="n">
        <v>6.8304271789</v>
      </c>
      <c r="D6954" s="42" t="n">
        <f aca="false">$B$5*A6954</f>
        <v>-0.769616089419567</v>
      </c>
      <c r="E6954" s="42" t="n">
        <f aca="false">$D$5*A6954+$F$5*B6954</f>
        <v>0.989863280210227</v>
      </c>
      <c r="F6954" s="43" t="n">
        <f aca="false">Inputs!$B$5*D6954+Inputs!$B$6*E6954</f>
        <v>-126454.772952468</v>
      </c>
      <c r="G6954" s="43" t="n">
        <f aca="false">F6954*SQRT(($B$6-2)/C6954)</f>
        <v>-68426.8095548562</v>
      </c>
    </row>
    <row r="6955" customFormat="false" ht="15" hidden="false" customHeight="false" outlineLevel="0" collapsed="false">
      <c r="A6955" s="41" t="n">
        <v>0.6279654144</v>
      </c>
      <c r="B6955" s="41" t="n">
        <v>-0.6855067923</v>
      </c>
      <c r="C6955" s="41" t="n">
        <v>4.7711483967</v>
      </c>
      <c r="D6955" s="42" t="n">
        <f aca="false">$B$5*A6955</f>
        <v>1.60443784232777</v>
      </c>
      <c r="E6955" s="42" t="n">
        <f aca="false">$D$5*A6955+$F$5*B6955</f>
        <v>0.310603868929243</v>
      </c>
      <c r="F6955" s="43" t="n">
        <f aca="false">Inputs!$B$5*D6955+Inputs!$B$6*E6955</f>
        <v>144913.590786315</v>
      </c>
      <c r="G6955" s="43" t="n">
        <f aca="false">F6955*SQRT(($B$6-2)/C6955)</f>
        <v>93823.721123225</v>
      </c>
    </row>
    <row r="6956" customFormat="false" ht="15" hidden="false" customHeight="false" outlineLevel="0" collapsed="false">
      <c r="A6956" s="41" t="n">
        <v>1.2713011162</v>
      </c>
      <c r="B6956" s="41" t="n">
        <v>-1.2674769231</v>
      </c>
      <c r="C6956" s="41" t="n">
        <v>5.9782209783</v>
      </c>
      <c r="D6956" s="42" t="n">
        <f aca="false">$B$5*A6956</f>
        <v>3.24814643139814</v>
      </c>
      <c r="E6956" s="42" t="n">
        <f aca="false">$D$5*A6956+$F$5*B6956</f>
        <v>0.83656403246558</v>
      </c>
      <c r="F6956" s="43" t="n">
        <f aca="false">Inputs!$B$5*D6956+Inputs!$B$6*E6956</f>
        <v>282986.441516535</v>
      </c>
      <c r="G6956" s="43" t="n">
        <f aca="false">F6956*SQRT(($B$6-2)/C6956)</f>
        <v>163679.633442221</v>
      </c>
    </row>
    <row r="6957" customFormat="false" ht="15" hidden="false" customHeight="false" outlineLevel="0" collapsed="false">
      <c r="A6957" s="41" t="n">
        <v>-0.057244671</v>
      </c>
      <c r="B6957" s="41" t="n">
        <v>-0.1570023128</v>
      </c>
      <c r="C6957" s="41" t="n">
        <v>2.057996857</v>
      </c>
      <c r="D6957" s="42" t="n">
        <f aca="false">$B$5*A6957</f>
        <v>-0.146258877189532</v>
      </c>
      <c r="E6957" s="42" t="n">
        <f aca="false">$D$5*A6957+$F$5*B6957</f>
        <v>-0.407321579538557</v>
      </c>
      <c r="F6957" s="43" t="n">
        <f aca="false">Inputs!$B$5*D6957+Inputs!$B$6*E6957</f>
        <v>5740.19125797464</v>
      </c>
      <c r="G6957" s="43" t="n">
        <f aca="false">F6957*SQRT(($B$6-2)/C6957)</f>
        <v>5658.73045127668</v>
      </c>
    </row>
    <row r="6958" customFormat="false" ht="15" hidden="false" customHeight="false" outlineLevel="0" collapsed="false">
      <c r="A6958" s="41" t="n">
        <v>-0.8254381522</v>
      </c>
      <c r="B6958" s="41" t="n">
        <v>0.3037938676</v>
      </c>
      <c r="C6958" s="41" t="n">
        <v>2.653813712</v>
      </c>
      <c r="D6958" s="42" t="n">
        <f aca="false">$B$5*A6958</f>
        <v>-2.1089763504829</v>
      </c>
      <c r="E6958" s="42" t="n">
        <f aca="false">$D$5*A6958+$F$5*B6958</f>
        <v>-1.43962822949128</v>
      </c>
      <c r="F6958" s="43" t="n">
        <f aca="false">Inputs!$B$5*D6958+Inputs!$B$6*E6958</f>
        <v>-138916.223573725</v>
      </c>
      <c r="G6958" s="43" t="n">
        <f aca="false">F6958*SQRT(($B$6-2)/C6958)</f>
        <v>-120595.957350099</v>
      </c>
    </row>
    <row r="6959" customFormat="false" ht="15" hidden="false" customHeight="false" outlineLevel="0" collapsed="false">
      <c r="A6959" s="41" t="n">
        <v>1.3103688996</v>
      </c>
      <c r="B6959" s="41" t="n">
        <v>1.2477418719</v>
      </c>
      <c r="C6959" s="41" t="n">
        <v>3.8842265127</v>
      </c>
      <c r="D6959" s="42" t="n">
        <f aca="false">$B$5*A6959</f>
        <v>3.34796375997302</v>
      </c>
      <c r="E6959" s="42" t="n">
        <f aca="false">$D$5*A6959+$F$5*B6959</f>
        <v>5.27266911219708</v>
      </c>
      <c r="F6959" s="43" t="n">
        <f aca="false">Inputs!$B$5*D6959+Inputs!$B$6*E6959</f>
        <v>71162.9203874481</v>
      </c>
      <c r="G6959" s="43" t="n">
        <f aca="false">F6959*SQRT(($B$6-2)/C6959)</f>
        <v>51064.1945507266</v>
      </c>
    </row>
    <row r="6960" customFormat="false" ht="15" hidden="false" customHeight="false" outlineLevel="0" collapsed="false">
      <c r="A6960" s="41" t="n">
        <v>0.7236642147</v>
      </c>
      <c r="B6960" s="41" t="n">
        <v>-1.6959225069</v>
      </c>
      <c r="C6960" s="41" t="n">
        <v>0.7978745747</v>
      </c>
      <c r="D6960" s="42" t="n">
        <f aca="false">$B$5*A6960</f>
        <v>1.84894617534384</v>
      </c>
      <c r="E6960" s="42" t="n">
        <f aca="false">$D$5*A6960+$F$5*B6960</f>
        <v>-1.20640206346949</v>
      </c>
      <c r="F6960" s="43" t="n">
        <f aca="false">Inputs!$B$5*D6960+Inputs!$B$6*E6960</f>
        <v>245214.720707859</v>
      </c>
      <c r="G6960" s="43" t="n">
        <f aca="false">F6960*SQRT(($B$6-2)/C6960)</f>
        <v>388234.586877212</v>
      </c>
    </row>
    <row r="6961" customFormat="false" ht="15" hidden="false" customHeight="false" outlineLevel="0" collapsed="false">
      <c r="A6961" s="41" t="n">
        <v>-1.3359523009</v>
      </c>
      <c r="B6961" s="41" t="n">
        <v>0.1661691198</v>
      </c>
      <c r="C6961" s="41" t="n">
        <v>1.9257494533</v>
      </c>
      <c r="D6961" s="42" t="n">
        <f aca="false">$B$5*A6961</f>
        <v>-3.41332878842829</v>
      </c>
      <c r="E6961" s="42" t="n">
        <f aca="false">$D$5*A6961+$F$5*B6961</f>
        <v>-2.89208423776637</v>
      </c>
      <c r="F6961" s="43" t="n">
        <f aca="false">Inputs!$B$5*D6961+Inputs!$B$6*E6961</f>
        <v>-196728.66695451</v>
      </c>
      <c r="G6961" s="43" t="n">
        <f aca="false">F6961*SQRT(($B$6-2)/C6961)</f>
        <v>-200485.401846266</v>
      </c>
    </row>
    <row r="6962" customFormat="false" ht="15" hidden="false" customHeight="false" outlineLevel="0" collapsed="false">
      <c r="A6962" s="41" t="n">
        <v>-0.0342350411</v>
      </c>
      <c r="B6962" s="41" t="n">
        <v>-0.4980798275</v>
      </c>
      <c r="C6962" s="41" t="n">
        <v>12.4671374744</v>
      </c>
      <c r="D6962" s="42" t="n">
        <f aca="false">$B$5*A6962</f>
        <v>-0.0874697781357409</v>
      </c>
      <c r="E6962" s="42" t="n">
        <f aca="false">$D$5*A6962+$F$5*B6962</f>
        <v>-0.941521817840516</v>
      </c>
      <c r="F6962" s="43" t="n">
        <f aca="false">Inputs!$B$5*D6962+Inputs!$B$6*E6962</f>
        <v>38329.1130784517</v>
      </c>
      <c r="G6962" s="43" t="n">
        <f aca="false">F6962*SQRT(($B$6-2)/C6962)</f>
        <v>15351.8385196186</v>
      </c>
    </row>
    <row r="6963" customFormat="false" ht="15" hidden="false" customHeight="false" outlineLevel="0" collapsed="false">
      <c r="A6963" s="41" t="n">
        <v>1.9053231975</v>
      </c>
      <c r="B6963" s="41" t="n">
        <v>0.1058601532</v>
      </c>
      <c r="C6963" s="41" t="n">
        <v>2.6709965155</v>
      </c>
      <c r="D6963" s="42" t="n">
        <f aca="false">$B$5*A6963</f>
        <v>4.86805892463805</v>
      </c>
      <c r="E6963" s="42" t="n">
        <f aca="false">$D$5*A6963+$F$5*B6963</f>
        <v>4.71667730194747</v>
      </c>
      <c r="F6963" s="43" t="n">
        <f aca="false">Inputs!$B$5*D6963+Inputs!$B$6*E6963</f>
        <v>250972.027366432</v>
      </c>
      <c r="G6963" s="43" t="n">
        <f aca="false">F6963*SQRT(($B$6-2)/C6963)</f>
        <v>217171.912557988</v>
      </c>
    </row>
    <row r="6964" customFormat="false" ht="15" hidden="false" customHeight="false" outlineLevel="0" collapsed="false">
      <c r="A6964" s="41" t="n">
        <v>0.5424127412</v>
      </c>
      <c r="B6964" s="41" t="n">
        <v>0.9878938809</v>
      </c>
      <c r="C6964" s="41" t="n">
        <v>0.6685249067</v>
      </c>
      <c r="D6964" s="42" t="n">
        <f aca="false">$B$5*A6964</f>
        <v>1.38585264122154</v>
      </c>
      <c r="E6964" s="42" t="n">
        <f aca="false">$D$5*A6964+$F$5*B6964</f>
        <v>2.99655893712471</v>
      </c>
      <c r="F6964" s="43" t="n">
        <f aca="false">Inputs!$B$5*D6964+Inputs!$B$6*E6964</f>
        <v>-11242.6827340811</v>
      </c>
      <c r="G6964" s="43" t="n">
        <f aca="false">F6964*SQRT(($B$6-2)/C6964)</f>
        <v>-19445.8153233771</v>
      </c>
    </row>
    <row r="6965" customFormat="false" ht="15" hidden="false" customHeight="false" outlineLevel="0" collapsed="false">
      <c r="A6965" s="41" t="n">
        <v>0.0549584497</v>
      </c>
      <c r="B6965" s="41" t="n">
        <v>2.5910621679</v>
      </c>
      <c r="C6965" s="41" t="n">
        <v>2.2380378875</v>
      </c>
      <c r="D6965" s="42" t="n">
        <f aca="false">$B$5*A6965</f>
        <v>0.140417631978344</v>
      </c>
      <c r="E6965" s="42" t="n">
        <f aca="false">$D$5*A6965+$F$5*B6965</f>
        <v>4.60488043184657</v>
      </c>
      <c r="F6965" s="43" t="n">
        <f aca="false">Inputs!$B$5*D6965+Inputs!$B$6*E6965</f>
        <v>-216202.258394494</v>
      </c>
      <c r="G6965" s="43" t="n">
        <f aca="false">F6965*SQRT(($B$6-2)/C6965)</f>
        <v>-204381.46451922</v>
      </c>
    </row>
    <row r="6966" customFormat="false" ht="15" hidden="false" customHeight="false" outlineLevel="0" collapsed="false">
      <c r="A6966" s="41" t="n">
        <v>-0.9403723024</v>
      </c>
      <c r="B6966" s="41" t="n">
        <v>-0.6060715899</v>
      </c>
      <c r="C6966" s="41" t="n">
        <v>3.6920538056</v>
      </c>
      <c r="D6966" s="42" t="n">
        <f aca="false">$B$5*A6966</f>
        <v>-2.40263058004402</v>
      </c>
      <c r="E6966" s="42" t="n">
        <f aca="false">$D$5*A6966+$F$5*B6966</f>
        <v>-3.28422917711961</v>
      </c>
      <c r="F6966" s="43" t="n">
        <f aca="false">Inputs!$B$5*D6966+Inputs!$B$6*E6966</f>
        <v>-76051.5991484213</v>
      </c>
      <c r="G6966" s="43" t="n">
        <f aca="false">F6966*SQRT(($B$6-2)/C6966)</f>
        <v>-55974.3858917135</v>
      </c>
    </row>
    <row r="6967" customFormat="false" ht="15" hidden="false" customHeight="false" outlineLevel="0" collapsed="false">
      <c r="A6967" s="41" t="n">
        <v>-0.9428257183</v>
      </c>
      <c r="B6967" s="41" t="n">
        <v>1.5626582864</v>
      </c>
      <c r="C6967" s="41" t="n">
        <v>4.5841151136</v>
      </c>
      <c r="D6967" s="42" t="n">
        <f aca="false">$B$5*A6967</f>
        <v>-2.40889900378626</v>
      </c>
      <c r="E6967" s="42" t="n">
        <f aca="false">$D$5*A6967+$F$5*B6967</f>
        <v>0.454774777614783</v>
      </c>
      <c r="F6967" s="43" t="n">
        <f aca="false">Inputs!$B$5*D6967+Inputs!$B$6*E6967</f>
        <v>-263628.639259365</v>
      </c>
      <c r="G6967" s="43" t="n">
        <f aca="false">F6967*SQRT(($B$6-2)/C6967)</f>
        <v>-174132.497286777</v>
      </c>
    </row>
    <row r="6968" customFormat="false" ht="15" hidden="false" customHeight="false" outlineLevel="0" collapsed="false">
      <c r="A6968" s="41" t="n">
        <v>0.8020858742</v>
      </c>
      <c r="B6968" s="41" t="n">
        <v>-0.5441519127</v>
      </c>
      <c r="C6968" s="41" t="n">
        <v>3.1551157123</v>
      </c>
      <c r="D6968" s="42" t="n">
        <f aca="false">$B$5*A6968</f>
        <v>2.04931179305889</v>
      </c>
      <c r="E6968" s="42" t="n">
        <f aca="false">$D$5*A6968+$F$5*B6968</f>
        <v>0.969022535352744</v>
      </c>
      <c r="F6968" s="43" t="n">
        <f aca="false">Inputs!$B$5*D6968+Inputs!$B$6*E6968</f>
        <v>156480.052538252</v>
      </c>
      <c r="G6968" s="43" t="n">
        <f aca="false">F6968*SQRT(($B$6-2)/C6968)</f>
        <v>124585.166054354</v>
      </c>
    </row>
    <row r="6969" customFormat="false" ht="15" hidden="false" customHeight="false" outlineLevel="0" collapsed="false">
      <c r="A6969" s="41" t="n">
        <v>-0.863876375</v>
      </c>
      <c r="B6969" s="41" t="n">
        <v>1.3848905006</v>
      </c>
      <c r="C6969" s="41" t="n">
        <v>4.2553227457</v>
      </c>
      <c r="D6969" s="42" t="n">
        <f aca="false">$B$5*A6969</f>
        <v>-2.20718516555127</v>
      </c>
      <c r="E6969" s="42" t="n">
        <f aca="false">$D$5*A6969+$F$5*B6969</f>
        <v>0.3356821527876</v>
      </c>
      <c r="F6969" s="43" t="n">
        <f aca="false">Inputs!$B$5*D6969+Inputs!$B$6*E6969</f>
        <v>-237502.624194507</v>
      </c>
      <c r="G6969" s="43" t="n">
        <f aca="false">F6969*SQRT(($B$6-2)/C6969)</f>
        <v>-162823.527004216</v>
      </c>
    </row>
    <row r="6970" customFormat="false" ht="15" hidden="false" customHeight="false" outlineLevel="0" collapsed="false">
      <c r="A6970" s="41" t="n">
        <v>0.3616877153</v>
      </c>
      <c r="B6970" s="41" t="n">
        <v>1.4104179686</v>
      </c>
      <c r="C6970" s="41" t="n">
        <v>1.9025232476</v>
      </c>
      <c r="D6970" s="42" t="n">
        <f aca="false">$B$5*A6970</f>
        <v>0.924104169155328</v>
      </c>
      <c r="E6970" s="42" t="n">
        <f aca="false">$D$5*A6970+$F$5*B6970</f>
        <v>3.29609894981881</v>
      </c>
      <c r="F6970" s="43" t="n">
        <f aca="false">Inputs!$B$5*D6970+Inputs!$B$6*E6970</f>
        <v>-72394.5305754075</v>
      </c>
      <c r="G6970" s="43" t="n">
        <f aca="false">F6970*SQRT(($B$6-2)/C6970)</f>
        <v>-74225.9505715009</v>
      </c>
    </row>
    <row r="6971" customFormat="false" ht="15" hidden="false" customHeight="false" outlineLevel="0" collapsed="false">
      <c r="A6971" s="41" t="n">
        <v>-0.0601493508</v>
      </c>
      <c r="B6971" s="41" t="n">
        <v>0.5115353224</v>
      </c>
      <c r="C6971" s="41" t="n">
        <v>7.6423123284</v>
      </c>
      <c r="D6971" s="42" t="n">
        <f aca="false">$B$5*A6971</f>
        <v>-0.153680270285548</v>
      </c>
      <c r="E6971" s="42" t="n">
        <f aca="false">$D$5*A6971+$F$5*B6971</f>
        <v>0.740160068056009</v>
      </c>
      <c r="F6971" s="43" t="n">
        <f aca="false">Inputs!$B$5*D6971+Inputs!$B$6*E6971</f>
        <v>-52376.0304313553</v>
      </c>
      <c r="G6971" s="43" t="n">
        <f aca="false">F6971*SQRT(($B$6-2)/C6971)</f>
        <v>-26793.8540131642</v>
      </c>
    </row>
    <row r="6972" customFormat="false" ht="15" hidden="false" customHeight="false" outlineLevel="0" collapsed="false">
      <c r="A6972" s="41" t="n">
        <v>0.3002276552</v>
      </c>
      <c r="B6972" s="41" t="n">
        <v>-0.6241113344</v>
      </c>
      <c r="C6972" s="41" t="n">
        <v>6.550296358</v>
      </c>
      <c r="D6972" s="42" t="n">
        <f aca="false">$B$5*A6972</f>
        <v>0.767075065394261</v>
      </c>
      <c r="E6972" s="42" t="n">
        <f aca="false">$D$5*A6972+$F$5*B6972</f>
        <v>-0.363262651637054</v>
      </c>
      <c r="F6972" s="43" t="n">
        <f aca="false">Inputs!$B$5*D6972+Inputs!$B$6*E6972</f>
        <v>94870.6391212788</v>
      </c>
      <c r="G6972" s="43" t="n">
        <f aca="false">F6972*SQRT(($B$6-2)/C6972)</f>
        <v>52422.3335553986</v>
      </c>
    </row>
    <row r="6973" customFormat="false" ht="15" hidden="false" customHeight="false" outlineLevel="0" collapsed="false">
      <c r="A6973" s="41" t="n">
        <v>-0.1441441588</v>
      </c>
      <c r="B6973" s="41" t="n">
        <v>-1.1843033443</v>
      </c>
      <c r="C6973" s="41" t="n">
        <v>0.5600299066</v>
      </c>
      <c r="D6973" s="42" t="n">
        <f aca="false">$B$5*A6973</f>
        <v>-0.368285160019831</v>
      </c>
      <c r="E6973" s="42" t="n">
        <f aca="false">$D$5*A6973+$F$5*B6973</f>
        <v>-2.38799280047865</v>
      </c>
      <c r="F6973" s="43" t="n">
        <f aca="false">Inputs!$B$5*D6973+Inputs!$B$6*E6973</f>
        <v>82571.1240219493</v>
      </c>
      <c r="G6973" s="43" t="n">
        <f aca="false">F6973*SQRT(($B$6-2)/C6973)</f>
        <v>156040.590293308</v>
      </c>
    </row>
    <row r="6974" customFormat="false" ht="15" hidden="false" customHeight="false" outlineLevel="0" collapsed="false">
      <c r="A6974" s="41" t="n">
        <v>0.4941068237</v>
      </c>
      <c r="B6974" s="41" t="n">
        <v>0.7612487463</v>
      </c>
      <c r="C6974" s="41" t="n">
        <v>1.3925035077</v>
      </c>
      <c r="D6974" s="42" t="n">
        <f aca="false">$B$5*A6974</f>
        <v>1.26243208291036</v>
      </c>
      <c r="E6974" s="42" t="n">
        <f aca="false">$D$5*A6974+$F$5*B6974</f>
        <v>2.49025255709781</v>
      </c>
      <c r="F6974" s="43" t="n">
        <f aca="false">Inputs!$B$5*D6974+Inputs!$B$6*E6974</f>
        <v>1730.58043614504</v>
      </c>
      <c r="G6974" s="43" t="n">
        <f aca="false">F6974*SQRT(($B$6-2)/C6974)</f>
        <v>2073.9994587439</v>
      </c>
    </row>
    <row r="6975" customFormat="false" ht="15" hidden="false" customHeight="false" outlineLevel="0" collapsed="false">
      <c r="A6975" s="41" t="n">
        <v>0.9901612001</v>
      </c>
      <c r="B6975" s="41" t="n">
        <v>0.6665448932</v>
      </c>
      <c r="C6975" s="41" t="n">
        <v>5.8250648197</v>
      </c>
      <c r="D6975" s="42" t="n">
        <f aca="false">$B$5*A6975</f>
        <v>2.52984012019679</v>
      </c>
      <c r="E6975" s="42" t="n">
        <f aca="false">$D$5*A6975+$F$5*B6975</f>
        <v>3.50712816696841</v>
      </c>
      <c r="F6975" s="43" t="n">
        <f aca="false">Inputs!$B$5*D6975+Inputs!$B$6*E6975</f>
        <v>77627.6036712582</v>
      </c>
      <c r="G6975" s="43" t="n">
        <f aca="false">F6975*SQRT(($B$6-2)/C6975)</f>
        <v>45486.3193906194</v>
      </c>
    </row>
    <row r="6976" customFormat="false" ht="15" hidden="false" customHeight="false" outlineLevel="0" collapsed="false">
      <c r="A6976" s="41" t="n">
        <v>-0.1282101365</v>
      </c>
      <c r="B6976" s="41" t="n">
        <v>1.5519706451</v>
      </c>
      <c r="C6976" s="41" t="n">
        <v>4.0609057614</v>
      </c>
      <c r="D6976" s="42" t="n">
        <f aca="false">$B$5*A6976</f>
        <v>-0.327574082988557</v>
      </c>
      <c r="E6976" s="42" t="n">
        <f aca="false">$D$5*A6976+$F$5*B6976</f>
        <v>2.37476927230486</v>
      </c>
      <c r="F6976" s="43" t="n">
        <f aca="false">Inputs!$B$5*D6976+Inputs!$B$6*E6976</f>
        <v>-151495.871914099</v>
      </c>
      <c r="G6976" s="43" t="n">
        <f aca="false">F6976*SQRT(($B$6-2)/C6976)</f>
        <v>-106317.398490409</v>
      </c>
    </row>
    <row r="6977" customFormat="false" ht="15" hidden="false" customHeight="false" outlineLevel="0" collapsed="false">
      <c r="A6977" s="41" t="n">
        <v>0.8923084877</v>
      </c>
      <c r="B6977" s="41" t="n">
        <v>1.3885463017</v>
      </c>
      <c r="C6977" s="41" t="n">
        <v>3.9068147663</v>
      </c>
      <c r="D6977" s="42" t="n">
        <f aca="false">$B$5*A6977</f>
        <v>2.27982858906974</v>
      </c>
      <c r="E6977" s="42" t="n">
        <f aca="false">$D$5*A6977+$F$5*B6977</f>
        <v>4.52099090114791</v>
      </c>
      <c r="F6977" s="43" t="n">
        <f aca="false">Inputs!$B$5*D6977+Inputs!$B$6*E6977</f>
        <v>1933.31384957829</v>
      </c>
      <c r="G6977" s="43" t="n">
        <f aca="false">F6977*SQRT(($B$6-2)/C6977)</f>
        <v>1383.26678777815</v>
      </c>
    </row>
    <row r="6978" customFormat="false" ht="15" hidden="false" customHeight="false" outlineLevel="0" collapsed="false">
      <c r="A6978" s="41" t="n">
        <v>1.4512867045</v>
      </c>
      <c r="B6978" s="41" t="n">
        <v>-0.1255996553</v>
      </c>
      <c r="C6978" s="41" t="n">
        <v>3.5368288783</v>
      </c>
      <c r="D6978" s="42" t="n">
        <f aca="false">$B$5*A6978</f>
        <v>3.70800565663599</v>
      </c>
      <c r="E6978" s="42" t="n">
        <f aca="false">$D$5*A6978+$F$5*B6978</f>
        <v>3.23658567400735</v>
      </c>
      <c r="F6978" s="43" t="n">
        <f aca="false">Inputs!$B$5*D6978+Inputs!$B$6*E6978</f>
        <v>208971.281963231</v>
      </c>
      <c r="G6978" s="43" t="n">
        <f aca="false">F6978*SQRT(($B$6-2)/C6978)</f>
        <v>157142.833870521</v>
      </c>
    </row>
    <row r="6979" customFormat="false" ht="15" hidden="false" customHeight="false" outlineLevel="0" collapsed="false">
      <c r="A6979" s="41" t="n">
        <v>0.3878794569</v>
      </c>
      <c r="B6979" s="41" t="n">
        <v>0.7745651835</v>
      </c>
      <c r="C6979" s="41" t="n">
        <v>6.8491429804</v>
      </c>
      <c r="D6979" s="42" t="n">
        <f aca="false">$B$5*A6979</f>
        <v>0.991023493716637</v>
      </c>
      <c r="E6979" s="42" t="n">
        <f aca="false">$D$5*A6979+$F$5*B6979</f>
        <v>2.26046929135302</v>
      </c>
      <c r="F6979" s="43" t="n">
        <f aca="false">Inputs!$B$5*D6979+Inputs!$B$6*E6979</f>
        <v>-13921.1151959874</v>
      </c>
      <c r="G6979" s="43" t="n">
        <f aca="false">F6979*SQRT(($B$6-2)/C6979)</f>
        <v>-7522.65091084629</v>
      </c>
    </row>
    <row r="6980" customFormat="false" ht="15" hidden="false" customHeight="false" outlineLevel="0" collapsed="false">
      <c r="A6980" s="41" t="n">
        <v>-1.1491417875</v>
      </c>
      <c r="B6980" s="41" t="n">
        <v>-1.1269731724</v>
      </c>
      <c r="C6980" s="41" t="n">
        <v>3.9667561331</v>
      </c>
      <c r="D6980" s="42" t="n">
        <f aca="false">$B$5*A6980</f>
        <v>-2.9360320294499</v>
      </c>
      <c r="E6980" s="42" t="n">
        <f aca="false">$D$5*A6980+$F$5*B6980</f>
        <v>-4.68047836925673</v>
      </c>
      <c r="F6980" s="43" t="n">
        <f aca="false">Inputs!$B$5*D6980+Inputs!$B$6*E6980</f>
        <v>-59579.2844821534</v>
      </c>
      <c r="G6980" s="43" t="n">
        <f aca="false">F6980*SQRT(($B$6-2)/C6980)</f>
        <v>-42305.0809242341</v>
      </c>
    </row>
    <row r="6981" customFormat="false" ht="15" hidden="false" customHeight="false" outlineLevel="0" collapsed="false">
      <c r="A6981" s="41" t="n">
        <v>-1.299311646</v>
      </c>
      <c r="B6981" s="41" t="n">
        <v>-0.1081000885</v>
      </c>
      <c r="C6981" s="41" t="n">
        <v>4.6250681302</v>
      </c>
      <c r="D6981" s="42" t="n">
        <f aca="false">$B$5*A6981</f>
        <v>-3.31971271986597</v>
      </c>
      <c r="E6981" s="42" t="n">
        <f aca="false">$D$5*A6981+$F$5*B6981</f>
        <v>-3.27848738895928</v>
      </c>
      <c r="F6981" s="43" t="n">
        <f aca="false">Inputs!$B$5*D6981+Inputs!$B$6*E6981</f>
        <v>-168046.902538633</v>
      </c>
      <c r="G6981" s="43" t="n">
        <f aca="false">F6981*SQRT(($B$6-2)/C6981)</f>
        <v>-110506.148466638</v>
      </c>
    </row>
    <row r="6982" customFormat="false" ht="15" hidden="false" customHeight="false" outlineLevel="0" collapsed="false">
      <c r="A6982" s="41" t="n">
        <v>-0.3333170592</v>
      </c>
      <c r="B6982" s="41" t="n">
        <v>-1.4356706283</v>
      </c>
      <c r="C6982" s="41" t="n">
        <v>3.6127632394</v>
      </c>
      <c r="D6982" s="42" t="n">
        <f aca="false">$B$5*A6982</f>
        <v>-0.851617765900144</v>
      </c>
      <c r="E6982" s="42" t="n">
        <f aca="false">$D$5*A6982+$F$5*B6982</f>
        <v>-3.27219336963706</v>
      </c>
      <c r="F6982" s="43" t="n">
        <f aca="false">Inputs!$B$5*D6982+Inputs!$B$6*E6982</f>
        <v>78447.8918918387</v>
      </c>
      <c r="G6982" s="43" t="n">
        <f aca="false">F6982*SQRT(($B$6-2)/C6982)</f>
        <v>58368.230130199</v>
      </c>
    </row>
    <row r="6983" customFormat="false" ht="15" hidden="false" customHeight="false" outlineLevel="0" collapsed="false">
      <c r="A6983" s="41" t="n">
        <v>0.1493582277</v>
      </c>
      <c r="B6983" s="41" t="n">
        <v>-0.0956189167</v>
      </c>
      <c r="C6983" s="41" t="n">
        <v>1.5132079475</v>
      </c>
      <c r="D6983" s="42" t="n">
        <f aca="false">$B$5*A6983</f>
        <v>0.381606991547221</v>
      </c>
      <c r="E6983" s="42" t="n">
        <f aca="false">$D$5*A6983+$F$5*B6983</f>
        <v>0.190301595191732</v>
      </c>
      <c r="F6983" s="43" t="n">
        <f aca="false">Inputs!$B$5*D6983+Inputs!$B$6*E6983</f>
        <v>28645.6193951355</v>
      </c>
      <c r="G6983" s="43" t="n">
        <f aca="false">F6983*SQRT(($B$6-2)/C6983)</f>
        <v>32932.4399310493</v>
      </c>
    </row>
    <row r="6984" customFormat="false" ht="15" hidden="false" customHeight="false" outlineLevel="0" collapsed="false">
      <c r="A6984" s="41" t="n">
        <v>1.1822401701</v>
      </c>
      <c r="B6984" s="41" t="n">
        <v>2.0129790791</v>
      </c>
      <c r="C6984" s="41" t="n">
        <v>6.0983180201</v>
      </c>
      <c r="D6984" s="42" t="n">
        <f aca="false">$B$5*A6984</f>
        <v>3.02059767008159</v>
      </c>
      <c r="E6984" s="42" t="n">
        <f aca="false">$D$5*A6984+$F$5*B6984</f>
        <v>6.28914457612988</v>
      </c>
      <c r="F6984" s="43" t="n">
        <f aca="false">Inputs!$B$5*D6984+Inputs!$B$6*E6984</f>
        <v>-12397.4617983345</v>
      </c>
      <c r="G6984" s="43" t="n">
        <f aca="false">F6984*SQRT(($B$6-2)/C6984)</f>
        <v>-7099.74486490933</v>
      </c>
    </row>
    <row r="6985" customFormat="false" ht="15" hidden="false" customHeight="false" outlineLevel="0" collapsed="false">
      <c r="A6985" s="41" t="n">
        <v>0.4564503404</v>
      </c>
      <c r="B6985" s="41" t="n">
        <v>-0.6966305214</v>
      </c>
      <c r="C6985" s="41" t="n">
        <v>2.4999382715</v>
      </c>
      <c r="D6985" s="42" t="n">
        <f aca="false">$B$5*A6985</f>
        <v>1.16622059509581</v>
      </c>
      <c r="E6985" s="42" t="n">
        <f aca="false">$D$5*A6985+$F$5*B6985</f>
        <v>-0.116739149084044</v>
      </c>
      <c r="F6985" s="43" t="n">
        <f aca="false">Inputs!$B$5*D6985+Inputs!$B$6*E6985</f>
        <v>122459.016963783</v>
      </c>
      <c r="G6985" s="43" t="n">
        <f aca="false">F6985*SQRT(($B$6-2)/C6985)</f>
        <v>109532.026813418</v>
      </c>
    </row>
    <row r="6986" customFormat="false" ht="15" hidden="false" customHeight="false" outlineLevel="0" collapsed="false">
      <c r="A6986" s="41" t="n">
        <v>0.6467243773</v>
      </c>
      <c r="B6986" s="41" t="n">
        <v>0.0093029233</v>
      </c>
      <c r="C6986" s="41" t="n">
        <v>2.4795590273</v>
      </c>
      <c r="D6986" s="42" t="n">
        <f aca="false">$B$5*A6986</f>
        <v>1.65236658055031</v>
      </c>
      <c r="E6986" s="42" t="n">
        <f aca="false">$D$5*A6986+$F$5*B6986</f>
        <v>1.55500122344535</v>
      </c>
      <c r="F6986" s="43" t="n">
        <f aca="false">Inputs!$B$5*D6986+Inputs!$B$6*E6986</f>
        <v>87486.5968827633</v>
      </c>
      <c r="G6986" s="43" t="n">
        <f aca="false">F6986*SQRT(($B$6-2)/C6986)</f>
        <v>78572.2691220386</v>
      </c>
    </row>
    <row r="6987" customFormat="false" ht="15" hidden="false" customHeight="false" outlineLevel="0" collapsed="false">
      <c r="A6987" s="41" t="n">
        <v>-0.2401252538</v>
      </c>
      <c r="B6987" s="41" t="n">
        <v>-0.8616011212</v>
      </c>
      <c r="C6987" s="41" t="n">
        <v>2.8884563451</v>
      </c>
      <c r="D6987" s="42" t="n">
        <f aca="false">$B$5*A6987</f>
        <v>-0.613514749794604</v>
      </c>
      <c r="E6987" s="42" t="n">
        <f aca="false">$D$5*A6987+$F$5*B6987</f>
        <v>-2.05916400302254</v>
      </c>
      <c r="F6987" s="43" t="n">
        <f aca="false">Inputs!$B$5*D6987+Inputs!$B$6*E6987</f>
        <v>41606.7251716667</v>
      </c>
      <c r="G6987" s="43" t="n">
        <f aca="false">F6987*SQRT(($B$6-2)/C6987)</f>
        <v>34621.4799024456</v>
      </c>
    </row>
    <row r="6988" customFormat="false" ht="15" hidden="false" customHeight="false" outlineLevel="0" collapsed="false">
      <c r="A6988" s="41" t="n">
        <v>-0.4642200392</v>
      </c>
      <c r="B6988" s="41" t="n">
        <v>-0.1777910113</v>
      </c>
      <c r="C6988" s="41" t="n">
        <v>1.1110110057</v>
      </c>
      <c r="D6988" s="42" t="n">
        <f aca="false">$B$5*A6988</f>
        <v>-1.1860720048906</v>
      </c>
      <c r="E6988" s="42" t="n">
        <f aca="false">$D$5*A6988+$F$5*B6988</f>
        <v>-1.4116519778218</v>
      </c>
      <c r="F6988" s="43" t="n">
        <f aca="false">Inputs!$B$5*D6988+Inputs!$B$6*E6988</f>
        <v>-48024.6015979696</v>
      </c>
      <c r="G6988" s="43" t="n">
        <f aca="false">F6988*SQRT(($B$6-2)/C6988)</f>
        <v>-64434.6669410944</v>
      </c>
    </row>
    <row r="6989" customFormat="false" ht="15" hidden="false" customHeight="false" outlineLevel="0" collapsed="false">
      <c r="A6989" s="41" t="n">
        <v>0.8040963922</v>
      </c>
      <c r="B6989" s="41" t="n">
        <v>0.5110255804</v>
      </c>
      <c r="C6989" s="41" t="n">
        <v>11.2441675083</v>
      </c>
      <c r="D6989" s="42" t="n">
        <f aca="false">$B$5*A6989</f>
        <v>2.05444862239361</v>
      </c>
      <c r="E6989" s="42" t="n">
        <f aca="false">$D$5*A6989+$F$5*B6989</f>
        <v>2.79582852016856</v>
      </c>
      <c r="F6989" s="43" t="n">
        <f aca="false">Inputs!$B$5*D6989+Inputs!$B$6*E6989</f>
        <v>65653.4362309334</v>
      </c>
      <c r="G6989" s="43" t="n">
        <f aca="false">F6989*SQRT(($B$6-2)/C6989)</f>
        <v>27689.097843982</v>
      </c>
    </row>
    <row r="6990" customFormat="false" ht="15" hidden="false" customHeight="false" outlineLevel="0" collapsed="false">
      <c r="A6990" s="41" t="n">
        <v>1.8255761429</v>
      </c>
      <c r="B6990" s="41" t="n">
        <v>0.6743380738</v>
      </c>
      <c r="C6990" s="41" t="n">
        <v>5.8031411419</v>
      </c>
      <c r="D6990" s="42" t="n">
        <f aca="false">$B$5*A6990</f>
        <v>4.66430695155101</v>
      </c>
      <c r="E6990" s="42" t="n">
        <f aca="false">$D$5*A6990+$F$5*B6990</f>
        <v>5.50852822273085</v>
      </c>
      <c r="F6990" s="43" t="n">
        <f aca="false">Inputs!$B$5*D6990+Inputs!$B$6*E6990</f>
        <v>191004.284018559</v>
      </c>
      <c r="G6990" s="43" t="n">
        <f aca="false">F6990*SQRT(($B$6-2)/C6990)</f>
        <v>112131.217900726</v>
      </c>
    </row>
    <row r="6991" customFormat="false" ht="15" hidden="false" customHeight="false" outlineLevel="0" collapsed="false">
      <c r="A6991" s="41" t="n">
        <v>0.4242949246</v>
      </c>
      <c r="B6991" s="41" t="n">
        <v>-0.3062303655</v>
      </c>
      <c r="C6991" s="41" t="n">
        <v>1.4217288139</v>
      </c>
      <c r="D6991" s="42" t="n">
        <f aca="false">$B$5*A6991</f>
        <v>1.08406421392854</v>
      </c>
      <c r="E6991" s="42" t="n">
        <f aca="false">$D$5*A6991+$F$5*B6991</f>
        <v>0.480865480766654</v>
      </c>
      <c r="F6991" s="43" t="n">
        <f aca="false">Inputs!$B$5*D6991+Inputs!$B$6*E6991</f>
        <v>84363.1473545218</v>
      </c>
      <c r="G6991" s="43" t="n">
        <f aca="false">F6991*SQRT(($B$6-2)/C6991)</f>
        <v>100059.744338219</v>
      </c>
    </row>
    <row r="6992" customFormat="false" ht="15" hidden="false" customHeight="false" outlineLevel="0" collapsed="false">
      <c r="A6992" s="41" t="n">
        <v>-1.0374629818</v>
      </c>
      <c r="B6992" s="41" t="n">
        <v>-0.5698934419</v>
      </c>
      <c r="C6992" s="41" t="n">
        <v>8.9837078584</v>
      </c>
      <c r="D6992" s="42" t="n">
        <f aca="false">$B$5*A6992</f>
        <v>-2.65069513359194</v>
      </c>
      <c r="E6992" s="42" t="n">
        <f aca="false">$D$5*A6992+$F$5*B6992</f>
        <v>-3.4527945626939</v>
      </c>
      <c r="F6992" s="43" t="n">
        <f aca="false">Inputs!$B$5*D6992+Inputs!$B$6*E6992</f>
        <v>-92429.7852244993</v>
      </c>
      <c r="G6992" s="43" t="n">
        <f aca="false">F6992*SQRT(($B$6-2)/C6992)</f>
        <v>-43611.3099150831</v>
      </c>
    </row>
    <row r="6993" customFormat="false" ht="15" hidden="false" customHeight="false" outlineLevel="0" collapsed="false">
      <c r="A6993" s="41" t="n">
        <v>-0.6998386628</v>
      </c>
      <c r="B6993" s="41" t="n">
        <v>-2.5609068179</v>
      </c>
      <c r="C6993" s="41" t="n">
        <v>2.1638837955</v>
      </c>
      <c r="D6993" s="42" t="n">
        <f aca="false">$B$5*A6993</f>
        <v>-1.78807241349944</v>
      </c>
      <c r="E6993" s="42" t="n">
        <f aca="false">$D$5*A6993+$F$5*B6993</f>
        <v>-6.08735895390409</v>
      </c>
      <c r="F6993" s="43" t="n">
        <f aca="false">Inputs!$B$5*D6993+Inputs!$B$6*E6993</f>
        <v>125560.70634526</v>
      </c>
      <c r="G6993" s="43" t="n">
        <f aca="false">F6993*SQRT(($B$6-2)/C6993)</f>
        <v>120712.371103481</v>
      </c>
    </row>
    <row r="6994" customFormat="false" ht="15" hidden="false" customHeight="false" outlineLevel="0" collapsed="false">
      <c r="A6994" s="41" t="n">
        <v>-1.0086317826</v>
      </c>
      <c r="B6994" s="41" t="n">
        <v>1.6022097614</v>
      </c>
      <c r="C6994" s="41" t="n">
        <v>2.4683032616</v>
      </c>
      <c r="D6994" s="42" t="n">
        <f aca="false">$B$5*A6994</f>
        <v>-2.57703205283077</v>
      </c>
      <c r="E6994" s="42" t="n">
        <f aca="false">$D$5*A6994+$F$5*B6994</f>
        <v>0.366478754541533</v>
      </c>
      <c r="F6994" s="43" t="n">
        <f aca="false">Inputs!$B$5*D6994+Inputs!$B$6*E6994</f>
        <v>-276027.143010154</v>
      </c>
      <c r="G6994" s="43" t="n">
        <f aca="false">F6994*SQRT(($B$6-2)/C6994)</f>
        <v>-248466.321060036</v>
      </c>
    </row>
    <row r="6995" customFormat="false" ht="15" hidden="false" customHeight="false" outlineLevel="0" collapsed="false">
      <c r="A6995" s="41" t="n">
        <v>0.368600213</v>
      </c>
      <c r="B6995" s="41" t="n">
        <v>-0.3765238553</v>
      </c>
      <c r="C6995" s="41" t="n">
        <v>2.1422429162</v>
      </c>
      <c r="D6995" s="42" t="n">
        <f aca="false">$B$5*A6995</f>
        <v>0.941765448965587</v>
      </c>
      <c r="E6995" s="42" t="n">
        <f aca="false">$D$5*A6995+$F$5*B6995</f>
        <v>0.226956136463159</v>
      </c>
      <c r="F6995" s="43" t="n">
        <f aca="false">Inputs!$B$5*D6995+Inputs!$B$6*E6995</f>
        <v>82828.7380734008</v>
      </c>
      <c r="G6995" s="43" t="n">
        <f aca="false">F6995*SQRT(($B$6-2)/C6995)</f>
        <v>80031.6341756648</v>
      </c>
    </row>
    <row r="6996" customFormat="false" ht="15" hidden="false" customHeight="false" outlineLevel="0" collapsed="false">
      <c r="A6996" s="41" t="n">
        <v>0.3984798221</v>
      </c>
      <c r="B6996" s="41" t="n">
        <v>-1.9534045257</v>
      </c>
      <c r="C6996" s="41" t="n">
        <v>7.9069802975</v>
      </c>
      <c r="D6996" s="42" t="n">
        <f aca="false">$B$5*A6996</f>
        <v>1.01810719399593</v>
      </c>
      <c r="E6996" s="42" t="n">
        <f aca="false">$D$5*A6996+$F$5*B6996</f>
        <v>-2.42481250707627</v>
      </c>
      <c r="F6996" s="43" t="n">
        <f aca="false">Inputs!$B$5*D6996+Inputs!$B$6*E6996</f>
        <v>223051.344753407</v>
      </c>
      <c r="G6996" s="43" t="n">
        <f aca="false">F6996*SQRT(($B$6-2)/C6996)</f>
        <v>112179.762294793</v>
      </c>
    </row>
    <row r="6997" customFormat="false" ht="15" hidden="false" customHeight="false" outlineLevel="0" collapsed="false">
      <c r="A6997" s="41" t="n">
        <v>0.2820977165</v>
      </c>
      <c r="B6997" s="41" t="n">
        <v>1.2774922631</v>
      </c>
      <c r="C6997" s="41" t="n">
        <v>7.0394915865</v>
      </c>
      <c r="D6997" s="42" t="n">
        <f aca="false">$B$5*A6997</f>
        <v>0.720753470188009</v>
      </c>
      <c r="E6997" s="42" t="n">
        <f aca="false">$D$5*A6997+$F$5*B6997</f>
        <v>2.87717884610762</v>
      </c>
      <c r="F6997" s="43" t="n">
        <f aca="false">Inputs!$B$5*D6997+Inputs!$B$6*E6997</f>
        <v>-71783.59528658</v>
      </c>
      <c r="G6997" s="43" t="n">
        <f aca="false">F6997*SQRT(($B$6-2)/C6997)</f>
        <v>-38262.1664743991</v>
      </c>
    </row>
    <row r="6998" customFormat="false" ht="15" hidden="false" customHeight="false" outlineLevel="0" collapsed="false">
      <c r="A6998" s="41" t="n">
        <v>-0.1211159471</v>
      </c>
      <c r="B6998" s="41" t="n">
        <v>-1.7719895262</v>
      </c>
      <c r="C6998" s="41" t="n">
        <v>2.9558371005</v>
      </c>
      <c r="D6998" s="42" t="n">
        <f aca="false">$B$5*A6998</f>
        <v>-0.309448584875136</v>
      </c>
      <c r="E6998" s="42" t="n">
        <f aca="false">$D$5*A6998+$F$5*B6998</f>
        <v>-3.34797894595494</v>
      </c>
      <c r="F6998" s="43" t="n">
        <f aca="false">Inputs!$B$5*D6998+Inputs!$B$6*E6998</f>
        <v>136454.088810233</v>
      </c>
      <c r="G6998" s="43" t="n">
        <f aca="false">F6998*SQRT(($B$6-2)/C6998)</f>
        <v>112243.526645205</v>
      </c>
    </row>
    <row r="6999" customFormat="false" ht="15" hidden="false" customHeight="false" outlineLevel="0" collapsed="false">
      <c r="A6999" s="41" t="n">
        <v>-0.4139405348</v>
      </c>
      <c r="B6999" s="41" t="n">
        <v>1.279261995</v>
      </c>
      <c r="C6999" s="41" t="n">
        <v>3.1446629362</v>
      </c>
      <c r="D6999" s="42" t="n">
        <f aca="false">$B$5*A6999</f>
        <v>-1.0576089753941</v>
      </c>
      <c r="E6999" s="42" t="n">
        <f aca="false">$D$5*A6999+$F$5*B6999</f>
        <v>1.22395057345178</v>
      </c>
      <c r="F6999" s="43" t="n">
        <f aca="false">Inputs!$B$5*D6999+Inputs!$B$6*E6999</f>
        <v>-166958.426211999</v>
      </c>
      <c r="G6999" s="43" t="n">
        <f aca="false">F6999*SQRT(($B$6-2)/C6999)</f>
        <v>-133148.503356042</v>
      </c>
    </row>
    <row r="7000" customFormat="false" ht="15" hidden="false" customHeight="false" outlineLevel="0" collapsed="false">
      <c r="A7000" s="41" t="n">
        <v>0.2586296569</v>
      </c>
      <c r="B7000" s="41" t="n">
        <v>-1.4183100948</v>
      </c>
      <c r="C7000" s="41" t="n">
        <v>5.6386368439</v>
      </c>
      <c r="D7000" s="42" t="n">
        <f aca="false">$B$5*A7000</f>
        <v>0.660793093318816</v>
      </c>
      <c r="E7000" s="42" t="n">
        <f aca="false">$D$5*A7000+$F$5*B7000</f>
        <v>-1.83362696882798</v>
      </c>
      <c r="F7000" s="43" t="n">
        <f aca="false">Inputs!$B$5*D7000+Inputs!$B$6*E7000</f>
        <v>157760.657773281</v>
      </c>
      <c r="G7000" s="43" t="n">
        <f aca="false">F7000*SQRT(($B$6-2)/C7000)</f>
        <v>93956.4596363933</v>
      </c>
    </row>
    <row r="7001" customFormat="false" ht="15" hidden="false" customHeight="false" outlineLevel="0" collapsed="false">
      <c r="A7001" s="41" t="n">
        <v>2.3676291792</v>
      </c>
      <c r="B7001" s="41" t="n">
        <v>-1.2538085162</v>
      </c>
      <c r="C7001" s="41" t="n">
        <v>5.527884443</v>
      </c>
      <c r="D7001" s="42" t="n">
        <f aca="false">$B$5*A7001</f>
        <v>6.04924055465294</v>
      </c>
      <c r="E7001" s="42" t="n">
        <f aca="false">$D$5*A7001+$F$5*B7001</f>
        <v>3.46897478580363</v>
      </c>
      <c r="F7001" s="43" t="n">
        <f aca="false">Inputs!$B$5*D7001+Inputs!$B$6*E7001</f>
        <v>431475.316175113</v>
      </c>
      <c r="G7001" s="43" t="n">
        <f aca="false">F7001*SQRT(($B$6-2)/C7001)</f>
        <v>259532.33590054</v>
      </c>
    </row>
    <row r="7002" customFormat="false" ht="15" hidden="false" customHeight="false" outlineLevel="0" collapsed="false">
      <c r="A7002" s="41" t="n">
        <v>-0.2429245816</v>
      </c>
      <c r="B7002" s="41" t="n">
        <v>-1.0373860007</v>
      </c>
      <c r="C7002" s="41" t="n">
        <v>3.2884392827</v>
      </c>
      <c r="D7002" s="42" t="n">
        <f aca="false">$B$5*A7002</f>
        <v>-0.620666970844375</v>
      </c>
      <c r="E7002" s="42" t="n">
        <f aca="false">$D$5*A7002+$F$5*B7002</f>
        <v>-2.3693607978945</v>
      </c>
      <c r="F7002" s="43" t="n">
        <f aca="false">Inputs!$B$5*D7002+Inputs!$B$6*E7002</f>
        <v>56401.3428102877</v>
      </c>
      <c r="G7002" s="43" t="n">
        <f aca="false">F7002*SQRT(($B$6-2)/C7002)</f>
        <v>43985.4994726016</v>
      </c>
    </row>
    <row r="7003" customFormat="false" ht="15" hidden="false" customHeight="false" outlineLevel="0" collapsed="false">
      <c r="A7003" s="41" t="n">
        <v>-1.0360020149</v>
      </c>
      <c r="B7003" s="41" t="n">
        <v>-0.4521511157</v>
      </c>
      <c r="C7003" s="41" t="n">
        <v>3.3621595811</v>
      </c>
      <c r="D7003" s="42" t="n">
        <f aca="false">$B$5*A7003</f>
        <v>-2.6469623952484</v>
      </c>
      <c r="E7003" s="42" t="n">
        <f aca="false">$D$5*A7003+$F$5*B7003</f>
        <v>-3.24600716643432</v>
      </c>
      <c r="F7003" s="43" t="n">
        <f aca="false">Inputs!$B$5*D7003+Inputs!$B$6*E7003</f>
        <v>-102395.881203124</v>
      </c>
      <c r="G7003" s="43" t="n">
        <f aca="false">F7003*SQRT(($B$6-2)/C7003)</f>
        <v>-78974.7617147695</v>
      </c>
    </row>
    <row r="7004" customFormat="false" ht="15" hidden="false" customHeight="false" outlineLevel="0" collapsed="false">
      <c r="A7004" s="41" t="n">
        <v>0.6361501598</v>
      </c>
      <c r="B7004" s="41" t="n">
        <v>1.2905314452</v>
      </c>
      <c r="C7004" s="41" t="n">
        <v>5.8718979296</v>
      </c>
      <c r="D7004" s="42" t="n">
        <f aca="false">$B$5*A7004</f>
        <v>1.62534968707025</v>
      </c>
      <c r="E7004" s="42" t="n">
        <f aca="false">$D$5*A7004+$F$5*B7004</f>
        <v>3.74219306302992</v>
      </c>
      <c r="F7004" s="43" t="n">
        <f aca="false">Inputs!$B$5*D7004+Inputs!$B$6*E7004</f>
        <v>-24574.6844444713</v>
      </c>
      <c r="G7004" s="43" t="n">
        <f aca="false">F7004*SQRT(($B$6-2)/C7004)</f>
        <v>-14342.1314588101</v>
      </c>
    </row>
    <row r="7005" customFormat="false" ht="15" hidden="false" customHeight="false" outlineLevel="0" collapsed="false">
      <c r="A7005" s="41" t="n">
        <v>-0.386168172</v>
      </c>
      <c r="B7005" s="41" t="n">
        <v>-1.0101435542</v>
      </c>
      <c r="C7005" s="41" t="n">
        <v>0.727896412</v>
      </c>
      <c r="D7005" s="42" t="n">
        <f aca="false">$B$5*A7005</f>
        <v>-0.986651198380615</v>
      </c>
      <c r="E7005" s="42" t="n">
        <f aca="false">$D$5*A7005+$F$5*B7005</f>
        <v>-2.66318076061733</v>
      </c>
      <c r="F7005" s="43" t="n">
        <f aca="false">Inputs!$B$5*D7005+Inputs!$B$6*E7005</f>
        <v>34493.9181928051</v>
      </c>
      <c r="G7005" s="43" t="n">
        <f aca="false">F7005*SQRT(($B$6-2)/C7005)</f>
        <v>57177.1807338983</v>
      </c>
    </row>
    <row r="7006" customFormat="false" ht="15" hidden="false" customHeight="false" outlineLevel="0" collapsed="false">
      <c r="A7006" s="41" t="n">
        <v>0.4786393167</v>
      </c>
      <c r="B7006" s="41" t="n">
        <v>0.5079635789</v>
      </c>
      <c r="C7006" s="41" t="n">
        <v>4.4081020145</v>
      </c>
      <c r="D7006" s="42" t="n">
        <f aca="false">$B$5*A7006</f>
        <v>1.22291294222491</v>
      </c>
      <c r="E7006" s="42" t="n">
        <f aca="false">$D$5*A7006+$F$5*B7006</f>
        <v>2.0160875325497</v>
      </c>
      <c r="F7006" s="43" t="n">
        <f aca="false">Inputs!$B$5*D7006+Inputs!$B$6*E7006</f>
        <v>21486.9175950056</v>
      </c>
      <c r="G7006" s="43" t="n">
        <f aca="false">F7006*SQRT(($B$6-2)/C7006)</f>
        <v>14473.1578187118</v>
      </c>
    </row>
    <row r="7007" customFormat="false" ht="15" hidden="false" customHeight="false" outlineLevel="0" collapsed="false">
      <c r="A7007" s="41" t="n">
        <v>0.2403763356</v>
      </c>
      <c r="B7007" s="41" t="n">
        <v>0.2757398129</v>
      </c>
      <c r="C7007" s="41" t="n">
        <v>4.2102009122</v>
      </c>
      <c r="D7007" s="42" t="n">
        <f aca="false">$B$5*A7007</f>
        <v>0.61415625827931</v>
      </c>
      <c r="E7007" s="42" t="n">
        <f aca="false">$D$5*A7007+$F$5*B7007</f>
        <v>1.04812876677938</v>
      </c>
      <c r="F7007" s="43" t="n">
        <f aca="false">Inputs!$B$5*D7007+Inputs!$B$6*E7007</f>
        <v>9009.18748896206</v>
      </c>
      <c r="G7007" s="43" t="n">
        <f aca="false">F7007*SQRT(($B$6-2)/C7007)</f>
        <v>6209.39392425449</v>
      </c>
    </row>
    <row r="7008" customFormat="false" ht="15" hidden="false" customHeight="false" outlineLevel="0" collapsed="false">
      <c r="A7008" s="41" t="n">
        <v>-0.1125664463</v>
      </c>
      <c r="B7008" s="41" t="n">
        <v>0.0981508546</v>
      </c>
      <c r="C7008" s="41" t="n">
        <v>7.9456567906</v>
      </c>
      <c r="D7008" s="42" t="n">
        <f aca="false">$B$5*A7008</f>
        <v>-0.287604798096468</v>
      </c>
      <c r="E7008" s="42" t="n">
        <f aca="false">$D$5*A7008+$F$5*B7008</f>
        <v>-0.0983803107027924</v>
      </c>
      <c r="F7008" s="43" t="n">
        <f aca="false">Inputs!$B$5*D7008+Inputs!$B$6*E7008</f>
        <v>-23841.4642745072</v>
      </c>
      <c r="G7008" s="43" t="n">
        <f aca="false">F7008*SQRT(($B$6-2)/C7008)</f>
        <v>-11961.4277637165</v>
      </c>
    </row>
    <row r="7009" customFormat="false" ht="15" hidden="false" customHeight="false" outlineLevel="0" collapsed="false">
      <c r="A7009" s="41" t="n">
        <v>-0.1816511286</v>
      </c>
      <c r="B7009" s="41" t="n">
        <v>1.070243727</v>
      </c>
      <c r="C7009" s="41" t="n">
        <v>4.6924292387</v>
      </c>
      <c r="D7009" s="42" t="n">
        <f aca="false">$B$5*A7009</f>
        <v>-0.464114644125517</v>
      </c>
      <c r="E7009" s="42" t="n">
        <f aca="false">$D$5*A7009+$F$5*B7009</f>
        <v>1.41578250134184</v>
      </c>
      <c r="F7009" s="43" t="n">
        <f aca="false">Inputs!$B$5*D7009+Inputs!$B$6*E7009</f>
        <v>-117200.589479643</v>
      </c>
      <c r="G7009" s="43" t="n">
        <f aca="false">F7009*SQRT(($B$6-2)/C7009)</f>
        <v>-76514.8846310859</v>
      </c>
    </row>
    <row r="7010" customFormat="false" ht="15" hidden="false" customHeight="false" outlineLevel="0" collapsed="false">
      <c r="A7010" s="41" t="n">
        <v>2.2284595007</v>
      </c>
      <c r="B7010" s="41" t="n">
        <v>0.1796531517</v>
      </c>
      <c r="C7010" s="41" t="n">
        <v>5.0550255949</v>
      </c>
      <c r="D7010" s="42" t="n">
        <f aca="false">$B$5*A7010</f>
        <v>5.69366508254938</v>
      </c>
      <c r="E7010" s="42" t="n">
        <f aca="false">$D$5*A7010+$F$5*B7010</f>
        <v>5.61303015791669</v>
      </c>
      <c r="F7010" s="43" t="n">
        <f aca="false">Inputs!$B$5*D7010+Inputs!$B$6*E7010</f>
        <v>288715.000359104</v>
      </c>
      <c r="G7010" s="43" t="n">
        <f aca="false">F7010*SQRT(($B$6-2)/C7010)</f>
        <v>181602.852931685</v>
      </c>
    </row>
    <row r="7011" customFormat="false" ht="15" hidden="false" customHeight="false" outlineLevel="0" collapsed="false">
      <c r="A7011" s="41" t="n">
        <v>-0.006572248</v>
      </c>
      <c r="B7011" s="41" t="n">
        <v>0.2558613657</v>
      </c>
      <c r="C7011" s="41" t="n">
        <v>1.9551800602</v>
      </c>
      <c r="D7011" s="42" t="n">
        <f aca="false">$B$5*A7011</f>
        <v>-0.0167919492993705</v>
      </c>
      <c r="E7011" s="42" t="n">
        <f aca="false">$D$5*A7011+$F$5*B7011</f>
        <v>0.426167927799517</v>
      </c>
      <c r="F7011" s="43" t="n">
        <f aca="false">Inputs!$B$5*D7011+Inputs!$B$6*E7011</f>
        <v>-22987.5913199129</v>
      </c>
      <c r="G7011" s="43" t="n">
        <f aca="false">F7011*SQRT(($B$6-2)/C7011)</f>
        <v>-23249.5785966167</v>
      </c>
    </row>
    <row r="7012" customFormat="false" ht="15" hidden="false" customHeight="false" outlineLevel="0" collapsed="false">
      <c r="A7012" s="41" t="n">
        <v>-0.657921801</v>
      </c>
      <c r="B7012" s="41" t="n">
        <v>0.7649783711</v>
      </c>
      <c r="C7012" s="41" t="n">
        <v>2.0699984832</v>
      </c>
      <c r="D7012" s="42" t="n">
        <f aca="false">$B$5*A7012</f>
        <v>-1.68097575218442</v>
      </c>
      <c r="E7012" s="42" t="n">
        <f aca="false">$D$5*A7012+$F$5*B7012</f>
        <v>-0.244660621561569</v>
      </c>
      <c r="F7012" s="43" t="n">
        <f aca="false">Inputs!$B$5*D7012+Inputs!$B$6*E7012</f>
        <v>-155864.544140364</v>
      </c>
      <c r="G7012" s="43" t="n">
        <f aca="false">F7012*SQRT(($B$6-2)/C7012)</f>
        <v>-153206.544686312</v>
      </c>
    </row>
    <row r="7013" customFormat="false" ht="15" hidden="false" customHeight="false" outlineLevel="0" collapsed="false">
      <c r="A7013" s="41" t="n">
        <v>0.4411764091</v>
      </c>
      <c r="B7013" s="41" t="n">
        <v>-0.420470208</v>
      </c>
      <c r="C7013" s="41" t="n">
        <v>4.3359290183</v>
      </c>
      <c r="D7013" s="42" t="n">
        <f aca="false">$B$5*A7013</f>
        <v>1.12719603607252</v>
      </c>
      <c r="E7013" s="42" t="n">
        <f aca="false">$D$5*A7013+$F$5*B7013</f>
        <v>0.323773452465399</v>
      </c>
      <c r="F7013" s="43" t="n">
        <f aca="false">Inputs!$B$5*D7013+Inputs!$B$6*E7013</f>
        <v>96530.9309839822</v>
      </c>
      <c r="G7013" s="43" t="n">
        <f aca="false">F7013*SQRT(($B$6-2)/C7013)</f>
        <v>65560.2212575017</v>
      </c>
    </row>
    <row r="7014" customFormat="false" ht="15" hidden="false" customHeight="false" outlineLevel="0" collapsed="false">
      <c r="A7014" s="41" t="n">
        <v>0.902066819</v>
      </c>
      <c r="B7014" s="41" t="n">
        <v>0.0189897683</v>
      </c>
      <c r="C7014" s="41" t="n">
        <v>0.4270889868</v>
      </c>
      <c r="D7014" s="42" t="n">
        <f aca="false">$B$5*A7014</f>
        <v>2.3047609112274</v>
      </c>
      <c r="E7014" s="42" t="n">
        <f aca="false">$D$5*A7014+$F$5*B7014</f>
        <v>2.17933769337279</v>
      </c>
      <c r="F7014" s="43" t="n">
        <f aca="false">Inputs!$B$5*D7014+Inputs!$B$6*E7014</f>
        <v>121509.206454101</v>
      </c>
      <c r="G7014" s="43" t="n">
        <f aca="false">F7014*SQRT(($B$6-2)/C7014)</f>
        <v>262945.047954571</v>
      </c>
    </row>
    <row r="7015" customFormat="false" ht="15" hidden="false" customHeight="false" outlineLevel="0" collapsed="false">
      <c r="A7015" s="41" t="n">
        <v>-0.9700566385</v>
      </c>
      <c r="B7015" s="41" t="n">
        <v>0.3516044454</v>
      </c>
      <c r="C7015" s="41" t="n">
        <v>2.6098699146</v>
      </c>
      <c r="D7015" s="42" t="n">
        <f aca="false">$B$5*A7015</f>
        <v>-2.47847340684798</v>
      </c>
      <c r="E7015" s="42" t="n">
        <f aca="false">$D$5*A7015+$F$5*B7015</f>
        <v>-1.70120397312249</v>
      </c>
      <c r="F7015" s="43" t="n">
        <f aca="false">Inputs!$B$5*D7015+Inputs!$B$6*E7015</f>
        <v>-162787.142028673</v>
      </c>
      <c r="G7015" s="43" t="n">
        <f aca="false">F7015*SQRT(($B$6-2)/C7015)</f>
        <v>-142503.544215899</v>
      </c>
    </row>
    <row r="7016" customFormat="false" ht="15" hidden="false" customHeight="false" outlineLevel="0" collapsed="false">
      <c r="A7016" s="41" t="n">
        <v>0.2369925034</v>
      </c>
      <c r="B7016" s="41" t="n">
        <v>0.9604181461</v>
      </c>
      <c r="C7016" s="41" t="n">
        <v>1.1878512304</v>
      </c>
      <c r="D7016" s="42" t="n">
        <f aca="false">$B$5*A7016</f>
        <v>0.605510641324506</v>
      </c>
      <c r="E7016" s="42" t="n">
        <f aca="false">$D$5*A7016+$F$5*B7016</f>
        <v>2.22234108832899</v>
      </c>
      <c r="F7016" s="43" t="n">
        <f aca="false">Inputs!$B$5*D7016+Inputs!$B$6*E7016</f>
        <v>-50565.9902839988</v>
      </c>
      <c r="G7016" s="43" t="n">
        <f aca="false">F7016*SQRT(($B$6-2)/C7016)</f>
        <v>-65613.3918215932</v>
      </c>
    </row>
    <row r="7017" customFormat="false" ht="15" hidden="false" customHeight="false" outlineLevel="0" collapsed="false">
      <c r="A7017" s="41" t="n">
        <v>0.8315469501</v>
      </c>
      <c r="B7017" s="41" t="n">
        <v>-0.1092263306</v>
      </c>
      <c r="C7017" s="41" t="n">
        <v>2.1570636157</v>
      </c>
      <c r="D7017" s="42" t="n">
        <f aca="false">$B$5*A7017</f>
        <v>2.12458419495512</v>
      </c>
      <c r="E7017" s="42" t="n">
        <f aca="false">$D$5*A7017+$F$5*B7017</f>
        <v>1.79013304694082</v>
      </c>
      <c r="F7017" s="43" t="n">
        <f aca="false">Inputs!$B$5*D7017+Inputs!$B$6*E7017</f>
        <v>122951.767148471</v>
      </c>
      <c r="G7017" s="43" t="n">
        <f aca="false">F7017*SQRT(($B$6-2)/C7017)</f>
        <v>118390.89295937</v>
      </c>
    </row>
    <row r="7018" customFormat="false" ht="15" hidden="false" customHeight="false" outlineLevel="0" collapsed="false">
      <c r="A7018" s="41" t="n">
        <v>-0.4720869364</v>
      </c>
      <c r="B7018" s="41" t="n">
        <v>0.0017437501</v>
      </c>
      <c r="C7018" s="41" t="n">
        <v>0.5494531225</v>
      </c>
      <c r="D7018" s="42" t="n">
        <f aca="false">$B$5*A7018</f>
        <v>-1.2061717544627</v>
      </c>
      <c r="E7018" s="42" t="n">
        <f aca="false">$D$5*A7018+$F$5*B7018</f>
        <v>-1.12036131467254</v>
      </c>
      <c r="F7018" s="43" t="n">
        <f aca="false">Inputs!$B$5*D7018+Inputs!$B$6*E7018</f>
        <v>-64599.1097126429</v>
      </c>
      <c r="G7018" s="43" t="n">
        <f aca="false">F7018*SQRT(($B$6-2)/C7018)</f>
        <v>-123246.957683716</v>
      </c>
    </row>
    <row r="7019" customFormat="false" ht="15" hidden="false" customHeight="false" outlineLevel="0" collapsed="false">
      <c r="A7019" s="41" t="n">
        <v>0.3633088797</v>
      </c>
      <c r="B7019" s="41" t="n">
        <v>0.4837543778</v>
      </c>
      <c r="C7019" s="41" t="n">
        <v>1.3161842479</v>
      </c>
      <c r="D7019" s="42" t="n">
        <f aca="false">$B$5*A7019</f>
        <v>0.928246208593089</v>
      </c>
      <c r="E7019" s="42" t="n">
        <f aca="false">$D$5*A7019+$F$5*B7019</f>
        <v>1.69984552766849</v>
      </c>
      <c r="F7019" s="43" t="n">
        <f aca="false">Inputs!$B$5*D7019+Inputs!$B$6*E7019</f>
        <v>7832.34447588457</v>
      </c>
      <c r="G7019" s="43" t="n">
        <f aca="false">F7019*SQRT(($B$6-2)/C7019)</f>
        <v>9654.91452696784</v>
      </c>
    </row>
    <row r="7020" customFormat="false" ht="15" hidden="false" customHeight="false" outlineLevel="0" collapsed="false">
      <c r="A7020" s="41" t="n">
        <v>0.3014122081</v>
      </c>
      <c r="B7020" s="41" t="n">
        <v>-0.0907619435</v>
      </c>
      <c r="C7020" s="41" t="n">
        <v>7.3724584817</v>
      </c>
      <c r="D7020" s="42" t="n">
        <f aca="false">$B$5*A7020</f>
        <v>0.770101572038445</v>
      </c>
      <c r="E7020" s="42" t="n">
        <f aca="false">$D$5*A7020+$F$5*B7020</f>
        <v>0.560514146469664</v>
      </c>
      <c r="F7020" s="43" t="n">
        <f aca="false">Inputs!$B$5*D7020+Inputs!$B$6*E7020</f>
        <v>48984.4498803613</v>
      </c>
      <c r="G7020" s="43" t="n">
        <f aca="false">F7020*SQRT(($B$6-2)/C7020)</f>
        <v>25513.3252257988</v>
      </c>
    </row>
    <row r="7021" customFormat="false" ht="15" hidden="false" customHeight="false" outlineLevel="0" collapsed="false">
      <c r="A7021" s="41" t="n">
        <v>0.99681702</v>
      </c>
      <c r="B7021" s="41" t="n">
        <v>-0.6743018941</v>
      </c>
      <c r="C7021" s="41" t="n">
        <v>1.2305414917</v>
      </c>
      <c r="D7021" s="42" t="n">
        <f aca="false">$B$5*A7021</f>
        <v>2.54684559386524</v>
      </c>
      <c r="E7021" s="42" t="n">
        <f aca="false">$D$5*A7021+$F$5*B7021</f>
        <v>1.20766665288173</v>
      </c>
      <c r="F7021" s="43" t="n">
        <f aca="false">Inputs!$B$5*D7021+Inputs!$B$6*E7021</f>
        <v>194301.226742438</v>
      </c>
      <c r="G7021" s="43" t="n">
        <f aca="false">F7021*SQRT(($B$6-2)/C7021)</f>
        <v>247709.355550033</v>
      </c>
    </row>
    <row r="7022" customFormat="false" ht="15" hidden="false" customHeight="false" outlineLevel="0" collapsed="false">
      <c r="A7022" s="41" t="n">
        <v>2.4794034522</v>
      </c>
      <c r="B7022" s="41" t="n">
        <v>0.7630703802</v>
      </c>
      <c r="C7022" s="41" t="n">
        <v>1.6501594456</v>
      </c>
      <c r="D7022" s="42" t="n">
        <f aca="false">$B$5*A7022</f>
        <v>6.33482136736573</v>
      </c>
      <c r="E7022" s="42" t="n">
        <f aca="false">$D$5*A7022+$F$5*B7022</f>
        <v>7.21758573563107</v>
      </c>
      <c r="F7022" s="43" t="n">
        <f aca="false">Inputs!$B$5*D7022+Inputs!$B$6*E7022</f>
        <v>272602.84995502</v>
      </c>
      <c r="G7022" s="43" t="n">
        <f aca="false">F7022*SQRT(($B$6-2)/C7022)</f>
        <v>300111.359985836</v>
      </c>
    </row>
    <row r="7023" customFormat="false" ht="15" hidden="false" customHeight="false" outlineLevel="0" collapsed="false">
      <c r="A7023" s="41" t="n">
        <v>-1.1274854032</v>
      </c>
      <c r="B7023" s="41" t="n">
        <v>0.1852293309</v>
      </c>
      <c r="C7023" s="41" t="n">
        <v>2.30207667</v>
      </c>
      <c r="D7023" s="42" t="n">
        <f aca="false">$B$5*A7023</f>
        <v>-2.88070044318394</v>
      </c>
      <c r="E7023" s="42" t="n">
        <f aca="false">$D$5*A7023+$F$5*B7023</f>
        <v>-2.36310683453508</v>
      </c>
      <c r="F7023" s="43" t="n">
        <f aca="false">Inputs!$B$5*D7023+Inputs!$B$6*E7023</f>
        <v>-169914.70259164</v>
      </c>
      <c r="G7023" s="43" t="n">
        <f aca="false">F7023*SQRT(($B$6-2)/C7023)</f>
        <v>-158374.794987902</v>
      </c>
    </row>
    <row r="7024" customFormat="false" ht="15" hidden="false" customHeight="false" outlineLevel="0" collapsed="false">
      <c r="A7024" s="41" t="n">
        <v>0.772683518</v>
      </c>
      <c r="B7024" s="41" t="n">
        <v>-0.3493691055</v>
      </c>
      <c r="C7024" s="41" t="n">
        <v>5.0824300125</v>
      </c>
      <c r="D7024" s="42" t="n">
        <f aca="false">$B$5*A7024</f>
        <v>1.97418941870655</v>
      </c>
      <c r="E7024" s="42" t="n">
        <f aca="false">$D$5*A7024+$F$5*B7024</f>
        <v>1.2353971595235</v>
      </c>
      <c r="F7024" s="43" t="n">
        <f aca="false">Inputs!$B$5*D7024+Inputs!$B$6*E7024</f>
        <v>135649.08389448</v>
      </c>
      <c r="G7024" s="43" t="n">
        <f aca="false">F7024*SQRT(($B$6-2)/C7024)</f>
        <v>85093.4554034118</v>
      </c>
    </row>
    <row r="7025" customFormat="false" ht="15" hidden="false" customHeight="false" outlineLevel="0" collapsed="false">
      <c r="A7025" s="41" t="n">
        <v>-1.4951440476</v>
      </c>
      <c r="B7025" s="41" t="n">
        <v>-1.0390639416</v>
      </c>
      <c r="C7025" s="41" t="n">
        <v>2.8929583431</v>
      </c>
      <c r="D7025" s="42" t="n">
        <f aca="false">$B$5*A7025</f>
        <v>-3.82006020505539</v>
      </c>
      <c r="E7025" s="42" t="n">
        <f aca="false">$D$5*A7025+$F$5*B7025</f>
        <v>-5.35202436605197</v>
      </c>
      <c r="F7025" s="43" t="n">
        <f aca="false">Inputs!$B$5*D7025+Inputs!$B$6*E7025</f>
        <v>-114404.80220294</v>
      </c>
      <c r="G7025" s="43" t="n">
        <f aca="false">F7025*SQRT(($B$6-2)/C7025)</f>
        <v>-95123.5746689557</v>
      </c>
    </row>
    <row r="7026" customFormat="false" ht="15" hidden="false" customHeight="false" outlineLevel="0" collapsed="false">
      <c r="A7026" s="41" t="n">
        <v>0.5420929443</v>
      </c>
      <c r="B7026" s="41" t="n">
        <v>-1.7546164726</v>
      </c>
      <c r="C7026" s="41" t="n">
        <v>0.7606093424</v>
      </c>
      <c r="D7026" s="42" t="n">
        <f aca="false">$B$5*A7026</f>
        <v>1.38503556716547</v>
      </c>
      <c r="E7026" s="42" t="n">
        <f aca="false">$D$5*A7026+$F$5*B7026</f>
        <v>-1.73981632154027</v>
      </c>
      <c r="F7026" s="43" t="n">
        <f aca="false">Inputs!$B$5*D7026+Inputs!$B$6*E7026</f>
        <v>225494.37279356</v>
      </c>
      <c r="G7026" s="43" t="n">
        <f aca="false">F7026*SQRT(($B$6-2)/C7026)</f>
        <v>365653.621107119</v>
      </c>
    </row>
    <row r="7027" customFormat="false" ht="15" hidden="false" customHeight="false" outlineLevel="0" collapsed="false">
      <c r="A7027" s="41" t="n">
        <v>-1.4493445718</v>
      </c>
      <c r="B7027" s="41" t="n">
        <v>0.5368347469</v>
      </c>
      <c r="C7027" s="41" t="n">
        <v>0.4756733295</v>
      </c>
      <c r="D7027" s="42" t="n">
        <f aca="false">$B$5*A7027</f>
        <v>-3.70304355024088</v>
      </c>
      <c r="E7027" s="42" t="n">
        <f aca="false">$D$5*A7027+$F$5*B7027</f>
        <v>-2.52186632532234</v>
      </c>
      <c r="F7027" s="43" t="n">
        <f aca="false">Inputs!$B$5*D7027+Inputs!$B$6*E7027</f>
        <v>-244211.038757971</v>
      </c>
      <c r="G7027" s="43" t="n">
        <f aca="false">F7027*SQRT(($B$6-2)/C7027)</f>
        <v>-500755.684348363</v>
      </c>
    </row>
    <row r="7028" customFormat="false" ht="15" hidden="false" customHeight="false" outlineLevel="0" collapsed="false">
      <c r="A7028" s="41" t="n">
        <v>-0.2225492168</v>
      </c>
      <c r="B7028" s="41" t="n">
        <v>-0.6957803896</v>
      </c>
      <c r="C7028" s="41" t="n">
        <v>2.5997738505</v>
      </c>
      <c r="D7028" s="42" t="n">
        <f aca="false">$B$5*A7028</f>
        <v>-0.568608361266986</v>
      </c>
      <c r="E7028" s="42" t="n">
        <f aca="false">$D$5*A7028+$F$5*B7028</f>
        <v>-1.73101026701984</v>
      </c>
      <c r="F7028" s="43" t="n">
        <f aca="false">Inputs!$B$5*D7028+Inputs!$B$6*E7028</f>
        <v>29689.6772242935</v>
      </c>
      <c r="G7028" s="43" t="n">
        <f aca="false">F7028*SQRT(($B$6-2)/C7028)</f>
        <v>26040.7020424753</v>
      </c>
    </row>
    <row r="7029" customFormat="false" ht="15" hidden="false" customHeight="false" outlineLevel="0" collapsed="false">
      <c r="A7029" s="41" t="n">
        <v>-0.4947321473</v>
      </c>
      <c r="B7029" s="41" t="n">
        <v>-1.4708138128</v>
      </c>
      <c r="C7029" s="41" t="n">
        <v>2.8485964998</v>
      </c>
      <c r="D7029" s="42" t="n">
        <f aca="false">$B$5*A7029</f>
        <v>-1.26402977097491</v>
      </c>
      <c r="E7029" s="42" t="n">
        <f aca="false">$D$5*A7029+$F$5*B7029</f>
        <v>-3.71697804323226</v>
      </c>
      <c r="F7029" s="43" t="n">
        <f aca="false">Inputs!$B$5*D7029+Inputs!$B$6*E7029</f>
        <v>59445.9250641218</v>
      </c>
      <c r="G7029" s="43" t="n">
        <f aca="false">F7029*SQRT(($B$6-2)/C7029)</f>
        <v>49810.5823659002</v>
      </c>
    </row>
    <row r="7030" customFormat="false" ht="15" hidden="false" customHeight="false" outlineLevel="0" collapsed="false">
      <c r="A7030" s="41" t="n">
        <v>0.4844534305</v>
      </c>
      <c r="B7030" s="41" t="n">
        <v>-0.806543555</v>
      </c>
      <c r="C7030" s="41" t="n">
        <v>6.1308280388</v>
      </c>
      <c r="D7030" s="42" t="n">
        <f aca="false">$B$5*A7030</f>
        <v>1.23776787529353</v>
      </c>
      <c r="E7030" s="42" t="n">
        <f aca="false">$D$5*A7030+$F$5*B7030</f>
        <v>-0.239895047278835</v>
      </c>
      <c r="F7030" s="43" t="n">
        <f aca="false">Inputs!$B$5*D7030+Inputs!$B$6*E7030</f>
        <v>135771.539893294</v>
      </c>
      <c r="G7030" s="43" t="n">
        <f aca="false">F7030*SQRT(($B$6-2)/C7030)</f>
        <v>77546.8522976713</v>
      </c>
    </row>
    <row r="7031" customFormat="false" ht="15" hidden="false" customHeight="false" outlineLevel="0" collapsed="false">
      <c r="A7031" s="41" t="n">
        <v>-0.5357521846</v>
      </c>
      <c r="B7031" s="41" t="n">
        <v>0.3467851366</v>
      </c>
      <c r="C7031" s="41" t="n">
        <v>1.355753506</v>
      </c>
      <c r="D7031" s="42" t="n">
        <f aca="false">$B$5*A7031</f>
        <v>-1.36883506538862</v>
      </c>
      <c r="E7031" s="42" t="n">
        <f aca="false">$D$5*A7031+$F$5*B7031</f>
        <v>-0.676060097360955</v>
      </c>
      <c r="F7031" s="43" t="n">
        <f aca="false">Inputs!$B$5*D7031+Inputs!$B$6*E7031</f>
        <v>-103080.501670814</v>
      </c>
      <c r="G7031" s="43" t="n">
        <f aca="false">F7031*SQRT(($B$6-2)/C7031)</f>
        <v>-125199.084518108</v>
      </c>
    </row>
    <row r="7032" customFormat="false" ht="15" hidden="false" customHeight="false" outlineLevel="0" collapsed="false">
      <c r="A7032" s="41" t="n">
        <v>-0.2566275355</v>
      </c>
      <c r="B7032" s="41" t="n">
        <v>-0.7046533096</v>
      </c>
      <c r="C7032" s="41" t="n">
        <v>8.5739160669</v>
      </c>
      <c r="D7032" s="42" t="n">
        <f aca="false">$B$5*A7032</f>
        <v>-0.655677717112686</v>
      </c>
      <c r="E7032" s="42" t="n">
        <f aca="false">$D$5*A7032+$F$5*B7032</f>
        <v>-1.82742388376127</v>
      </c>
      <c r="F7032" s="43" t="n">
        <f aca="false">Inputs!$B$5*D7032+Inputs!$B$6*E7032</f>
        <v>25803.4224767951</v>
      </c>
      <c r="G7032" s="43" t="n">
        <f aca="false">F7032*SQRT(($B$6-2)/C7032)</f>
        <v>12462.4289991754</v>
      </c>
    </row>
    <row r="7033" customFormat="false" ht="15" hidden="false" customHeight="false" outlineLevel="0" collapsed="false">
      <c r="A7033" s="41" t="n">
        <v>-1.9894384247</v>
      </c>
      <c r="B7033" s="41" t="n">
        <v>0.3674258459</v>
      </c>
      <c r="C7033" s="41" t="n">
        <v>0.7701625593</v>
      </c>
      <c r="D7033" s="42" t="n">
        <f aca="false">$B$5*A7033</f>
        <v>-5.08297148278367</v>
      </c>
      <c r="E7033" s="42" t="n">
        <f aca="false">$D$5*A7033+$F$5*B7033</f>
        <v>-4.09959294466812</v>
      </c>
      <c r="F7033" s="43" t="n">
        <f aca="false">Inputs!$B$5*D7033+Inputs!$B$6*E7033</f>
        <v>-303317.501044961</v>
      </c>
      <c r="G7033" s="43" t="n">
        <f aca="false">F7033*SQRT(($B$6-2)/C7033)</f>
        <v>-488788.822624327</v>
      </c>
    </row>
    <row r="7034" customFormat="false" ht="15" hidden="false" customHeight="false" outlineLevel="0" collapsed="false">
      <c r="A7034" s="41" t="n">
        <v>0.0789929676</v>
      </c>
      <c r="B7034" s="41" t="n">
        <v>-0.5173874577</v>
      </c>
      <c r="C7034" s="41" t="n">
        <v>0.7788403567</v>
      </c>
      <c r="D7034" s="42" t="n">
        <f aca="false">$B$5*A7034</f>
        <v>0.201825297363401</v>
      </c>
      <c r="E7034" s="42" t="n">
        <f aca="false">$D$5*A7034+$F$5*B7034</f>
        <v>-0.705425168574154</v>
      </c>
      <c r="F7034" s="43" t="n">
        <f aca="false">Inputs!$B$5*D7034+Inputs!$B$6*E7034</f>
        <v>55453.7881650478</v>
      </c>
      <c r="G7034" s="43" t="n">
        <f aca="false">F7034*SQRT(($B$6-2)/C7034)</f>
        <v>88863.2092262615</v>
      </c>
    </row>
    <row r="7035" customFormat="false" ht="15" hidden="false" customHeight="false" outlineLevel="0" collapsed="false">
      <c r="A7035" s="41" t="n">
        <v>-1.0373991055</v>
      </c>
      <c r="B7035" s="41" t="n">
        <v>0.0127624787</v>
      </c>
      <c r="C7035" s="41" t="n">
        <v>2.5382032424</v>
      </c>
      <c r="D7035" s="42" t="n">
        <f aca="false">$B$5*A7035</f>
        <v>-2.6505319310483</v>
      </c>
      <c r="E7035" s="42" t="n">
        <f aca="false">$D$5*A7035+$F$5*B7035</f>
        <v>-2.44654474111057</v>
      </c>
      <c r="F7035" s="43" t="n">
        <f aca="false">Inputs!$B$5*D7035+Inputs!$B$6*E7035</f>
        <v>-142725.956049302</v>
      </c>
      <c r="G7035" s="43" t="n">
        <f aca="false">F7035*SQRT(($B$6-2)/C7035)</f>
        <v>-126693.624667732</v>
      </c>
    </row>
    <row r="7036" customFormat="false" ht="15" hidden="false" customHeight="false" outlineLevel="0" collapsed="false">
      <c r="A7036" s="41" t="n">
        <v>0.4804717605</v>
      </c>
      <c r="B7036" s="41" t="n">
        <v>0.0977588813</v>
      </c>
      <c r="C7036" s="41" t="n">
        <v>5.9939893566</v>
      </c>
      <c r="D7036" s="42" t="n">
        <f aca="false">$B$5*A7036</f>
        <v>1.22759479588952</v>
      </c>
      <c r="E7036" s="42" t="n">
        <f aca="false">$D$5*A7036+$F$5*B7036</f>
        <v>1.3121293471654</v>
      </c>
      <c r="F7036" s="43" t="n">
        <f aca="false">Inputs!$B$5*D7036+Inputs!$B$6*E7036</f>
        <v>57153.0122306819</v>
      </c>
      <c r="G7036" s="43" t="n">
        <f aca="false">F7036*SQRT(($B$6-2)/C7036)</f>
        <v>33013.847345147</v>
      </c>
    </row>
    <row r="7037" customFormat="false" ht="15" hidden="false" customHeight="false" outlineLevel="0" collapsed="false">
      <c r="A7037" s="41" t="n">
        <v>1.6380655205</v>
      </c>
      <c r="B7037" s="41" t="n">
        <v>0.7047745026</v>
      </c>
      <c r="C7037" s="41" t="n">
        <v>3.8947649229</v>
      </c>
      <c r="D7037" s="42" t="n">
        <f aca="false">$B$5*A7037</f>
        <v>4.18522142945352</v>
      </c>
      <c r="E7037" s="42" t="n">
        <f aca="false">$D$5*A7037+$F$5*B7037</f>
        <v>5.11488616060406</v>
      </c>
      <c r="F7037" s="43" t="n">
        <f aca="false">Inputs!$B$5*D7037+Inputs!$B$6*E7037</f>
        <v>162777.834915149</v>
      </c>
      <c r="G7037" s="43" t="n">
        <f aca="false">F7037*SQRT(($B$6-2)/C7037)</f>
        <v>116645.943563192</v>
      </c>
    </row>
    <row r="7038" customFormat="false" ht="15" hidden="false" customHeight="false" outlineLevel="0" collapsed="false">
      <c r="A7038" s="41" t="n">
        <v>-0.1072830897</v>
      </c>
      <c r="B7038" s="41" t="n">
        <v>0.7382787561</v>
      </c>
      <c r="C7038" s="41" t="n">
        <v>1.308896576</v>
      </c>
      <c r="D7038" s="42" t="n">
        <f aca="false">$B$5*A7038</f>
        <v>-0.274105938017285</v>
      </c>
      <c r="E7038" s="42" t="n">
        <f aca="false">$D$5*A7038+$F$5*B7038</f>
        <v>1.01952914128595</v>
      </c>
      <c r="F7038" s="43" t="n">
        <f aca="false">Inputs!$B$5*D7038+Inputs!$B$6*E7038</f>
        <v>-78387.0508660258</v>
      </c>
      <c r="G7038" s="43" t="n">
        <f aca="false">F7038*SQRT(($B$6-2)/C7038)</f>
        <v>-96896.1803388397</v>
      </c>
    </row>
    <row r="7039" customFormat="false" ht="15" hidden="false" customHeight="false" outlineLevel="0" collapsed="false">
      <c r="A7039" s="41" t="n">
        <v>0.0486622784</v>
      </c>
      <c r="B7039" s="41" t="n">
        <v>0.0451927545</v>
      </c>
      <c r="C7039" s="41" t="n">
        <v>11.5890398838</v>
      </c>
      <c r="D7039" s="42" t="n">
        <f aca="false">$B$5*A7039</f>
        <v>0.124331052584238</v>
      </c>
      <c r="E7039" s="42" t="n">
        <f aca="false">$D$5*A7039+$F$5*B7039</f>
        <v>0.193832498886026</v>
      </c>
      <c r="F7039" s="43" t="n">
        <f aca="false">Inputs!$B$5*D7039+Inputs!$B$6*E7039</f>
        <v>2741.48031412253</v>
      </c>
      <c r="G7039" s="43" t="n">
        <f aca="false">F7039*SQRT(($B$6-2)/C7039)</f>
        <v>1138.8758945118</v>
      </c>
    </row>
    <row r="7040" customFormat="false" ht="15" hidden="false" customHeight="false" outlineLevel="0" collapsed="false">
      <c r="A7040" s="41" t="n">
        <v>1.2963637973</v>
      </c>
      <c r="B7040" s="41" t="n">
        <v>-0.8980578781</v>
      </c>
      <c r="C7040" s="41" t="n">
        <v>3.7665970725</v>
      </c>
      <c r="D7040" s="42" t="n">
        <f aca="false">$B$5*A7040</f>
        <v>3.31218103117854</v>
      </c>
      <c r="E7040" s="42" t="n">
        <f aca="false">$D$5*A7040+$F$5*B7040</f>
        <v>1.53409513413542</v>
      </c>
      <c r="F7040" s="43" t="n">
        <f aca="false">Inputs!$B$5*D7040+Inputs!$B$6*E7040</f>
        <v>254513.346411083</v>
      </c>
      <c r="G7040" s="43" t="n">
        <f aca="false">F7040*SQRT(($B$6-2)/C7040)</f>
        <v>185460.308038422</v>
      </c>
    </row>
    <row r="7041" customFormat="false" ht="15" hidden="false" customHeight="false" outlineLevel="0" collapsed="false">
      <c r="A7041" s="41" t="n">
        <v>0.0233096481</v>
      </c>
      <c r="B7041" s="41" t="n">
        <v>1.1897100026</v>
      </c>
      <c r="C7041" s="41" t="n">
        <v>4.0349072436</v>
      </c>
      <c r="D7041" s="42" t="n">
        <f aca="false">$B$5*A7041</f>
        <v>0.0595556389657495</v>
      </c>
      <c r="E7041" s="42" t="n">
        <f aca="false">$D$5*A7041+$F$5*B7041</f>
        <v>2.10979238690687</v>
      </c>
      <c r="F7041" s="43" t="n">
        <f aca="false">Inputs!$B$5*D7041+Inputs!$B$6*E7041</f>
        <v>-99534.0554487685</v>
      </c>
      <c r="G7041" s="43" t="n">
        <f aca="false">F7041*SQRT(($B$6-2)/C7041)</f>
        <v>-70076.0993381951</v>
      </c>
    </row>
    <row r="7042" customFormat="false" ht="15" hidden="false" customHeight="false" outlineLevel="0" collapsed="false">
      <c r="A7042" s="41" t="n">
        <v>0.3089905582</v>
      </c>
      <c r="B7042" s="41" t="n">
        <v>-0.3690529854</v>
      </c>
      <c r="C7042" s="41" t="n">
        <v>5.5963477981</v>
      </c>
      <c r="D7042" s="42" t="n">
        <f aca="false">$B$5*A7042</f>
        <v>0.78946409010716</v>
      </c>
      <c r="E7042" s="42" t="n">
        <f aca="false">$D$5*A7042+$F$5*B7042</f>
        <v>0.0980100101935059</v>
      </c>
      <c r="F7042" s="43" t="n">
        <f aca="false">Inputs!$B$5*D7042+Inputs!$B$6*E7042</f>
        <v>74045.9085010407</v>
      </c>
      <c r="G7042" s="43" t="n">
        <f aca="false">F7042*SQRT(($B$6-2)/C7042)</f>
        <v>44265.3309341858</v>
      </c>
    </row>
    <row r="7043" customFormat="false" ht="15" hidden="false" customHeight="false" outlineLevel="0" collapsed="false">
      <c r="A7043" s="41" t="n">
        <v>-1.7061597654</v>
      </c>
      <c r="B7043" s="41" t="n">
        <v>-2.2703469422</v>
      </c>
      <c r="C7043" s="41" t="n">
        <v>4.1369672352</v>
      </c>
      <c r="D7043" s="42" t="n">
        <f aca="false">$B$5*A7043</f>
        <v>-4.35920072967769</v>
      </c>
      <c r="E7043" s="42" t="n">
        <f aca="false">$D$5*A7043+$F$5*B7043</f>
        <v>-7.98026577039801</v>
      </c>
      <c r="F7043" s="43" t="n">
        <f aca="false">Inputs!$B$5*D7043+Inputs!$B$6*E7043</f>
        <v>-36906.7844478684</v>
      </c>
      <c r="G7043" s="43" t="n">
        <f aca="false">F7043*SQRT(($B$6-2)/C7043)</f>
        <v>-25661.3893177782</v>
      </c>
    </row>
    <row r="7044" customFormat="false" ht="15" hidden="false" customHeight="false" outlineLevel="0" collapsed="false">
      <c r="A7044" s="41" t="n">
        <v>2.0761811898</v>
      </c>
      <c r="B7044" s="41" t="n">
        <v>0.3085118213</v>
      </c>
      <c r="C7044" s="41" t="n">
        <v>2.2130046443</v>
      </c>
      <c r="D7044" s="42" t="n">
        <f aca="false">$B$5*A7044</f>
        <v>5.30459734255743</v>
      </c>
      <c r="E7044" s="42" t="n">
        <f aca="false">$D$5*A7044+$F$5*B7044</f>
        <v>5.47317652401072</v>
      </c>
      <c r="F7044" s="43" t="n">
        <f aca="false">Inputs!$B$5*D7044+Inputs!$B$6*E7044</f>
        <v>256800.908055207</v>
      </c>
      <c r="G7044" s="43" t="n">
        <f aca="false">F7044*SQRT(($B$6-2)/C7044)</f>
        <v>244129.572278903</v>
      </c>
    </row>
    <row r="7045" customFormat="false" ht="15" hidden="false" customHeight="false" outlineLevel="0" collapsed="false">
      <c r="A7045" s="41" t="n">
        <v>-0.5840731391</v>
      </c>
      <c r="B7045" s="41" t="n">
        <v>0.3494568891</v>
      </c>
      <c r="C7045" s="41" t="n">
        <v>9.4064388211</v>
      </c>
      <c r="D7045" s="42" t="n">
        <f aca="false">$B$5*A7045</f>
        <v>-1.49229404290456</v>
      </c>
      <c r="E7045" s="42" t="n">
        <f aca="false">$D$5*A7045+$F$5*B7045</f>
        <v>-0.786430618741443</v>
      </c>
      <c r="F7045" s="43" t="n">
        <f aca="false">Inputs!$B$5*D7045+Inputs!$B$6*E7045</f>
        <v>-109907.873353384</v>
      </c>
      <c r="G7045" s="43" t="n">
        <f aca="false">F7045*SQRT(($B$6-2)/C7045)</f>
        <v>-50679.3673585543</v>
      </c>
    </row>
    <row r="7046" customFormat="false" ht="15" hidden="false" customHeight="false" outlineLevel="0" collapsed="false">
      <c r="A7046" s="41" t="n">
        <v>-0.9476741383</v>
      </c>
      <c r="B7046" s="41" t="n">
        <v>-0.3312012774</v>
      </c>
      <c r="C7046" s="41" t="n">
        <v>8.0207094344</v>
      </c>
      <c r="D7046" s="42" t="n">
        <f aca="false">$B$5*A7046</f>
        <v>-2.42128661040458</v>
      </c>
      <c r="E7046" s="42" t="n">
        <f aca="false">$D$5*A7046+$F$5*B7046</f>
        <v>-2.82697377620466</v>
      </c>
      <c r="F7046" s="43" t="n">
        <f aca="false">Inputs!$B$5*D7046+Inputs!$B$6*E7046</f>
        <v>-100779.972230225</v>
      </c>
      <c r="G7046" s="43" t="n">
        <f aca="false">F7046*SQRT(($B$6-2)/C7046)</f>
        <v>-50324.8907142296</v>
      </c>
    </row>
    <row r="7047" customFormat="false" ht="15" hidden="false" customHeight="false" outlineLevel="0" collapsed="false">
      <c r="A7047" s="41" t="n">
        <v>-0.940940393</v>
      </c>
      <c r="B7047" s="41" t="n">
        <v>-1.4132735846</v>
      </c>
      <c r="C7047" s="41" t="n">
        <v>10.4870038639</v>
      </c>
      <c r="D7047" s="42" t="n">
        <f aca="false">$B$5*A7047</f>
        <v>-2.40408203905053</v>
      </c>
      <c r="E7047" s="42" t="n">
        <f aca="false">$D$5*A7047+$F$5*B7047</f>
        <v>-4.67941248699925</v>
      </c>
      <c r="F7047" s="43" t="n">
        <f aca="false">Inputs!$B$5*D7047+Inputs!$B$6*E7047</f>
        <v>-6437.57955509101</v>
      </c>
      <c r="G7047" s="43" t="n">
        <f aca="false">F7047*SQRT(($B$6-2)/C7047)</f>
        <v>-2811.33042630421</v>
      </c>
    </row>
    <row r="7048" customFormat="false" ht="15" hidden="false" customHeight="false" outlineLevel="0" collapsed="false">
      <c r="A7048" s="41" t="n">
        <v>-2.1049849458</v>
      </c>
      <c r="B7048" s="41" t="n">
        <v>-1.5976573922</v>
      </c>
      <c r="C7048" s="41" t="n">
        <v>2.4163116317</v>
      </c>
      <c r="D7048" s="42" t="n">
        <f aca="false">$B$5*A7048</f>
        <v>-5.37819030654532</v>
      </c>
      <c r="E7048" s="42" t="n">
        <f aca="false">$D$5*A7048+$F$5*B7048</f>
        <v>-7.7677424295114</v>
      </c>
      <c r="F7048" s="43" t="n">
        <f aca="false">Inputs!$B$5*D7048+Inputs!$B$6*E7048</f>
        <v>-149431.909178962</v>
      </c>
      <c r="G7048" s="43" t="n">
        <f aca="false">F7048*SQRT(($B$6-2)/C7048)</f>
        <v>-135950.832300769</v>
      </c>
    </row>
    <row r="7049" customFormat="false" ht="15" hidden="false" customHeight="false" outlineLevel="0" collapsed="false">
      <c r="A7049" s="41" t="n">
        <v>1.0212877639</v>
      </c>
      <c r="B7049" s="41" t="n">
        <v>-0.9868819612</v>
      </c>
      <c r="C7049" s="41" t="n">
        <v>9.1620568393</v>
      </c>
      <c r="D7049" s="42" t="n">
        <f aca="false">$B$5*A7049</f>
        <v>2.60936780709984</v>
      </c>
      <c r="E7049" s="42" t="n">
        <f aca="false">$D$5*A7049+$F$5*B7049</f>
        <v>0.726151070462735</v>
      </c>
      <c r="F7049" s="43" t="n">
        <f aca="false">Inputs!$B$5*D7049+Inputs!$B$6*E7049</f>
        <v>224629.227186847</v>
      </c>
      <c r="G7049" s="43" t="n">
        <f aca="false">F7049*SQRT(($B$6-2)/C7049)</f>
        <v>104950.56234193</v>
      </c>
    </row>
    <row r="7050" customFormat="false" ht="15" hidden="false" customHeight="false" outlineLevel="0" collapsed="false">
      <c r="A7050" s="41" t="n">
        <v>0.5348921118</v>
      </c>
      <c r="B7050" s="41" t="n">
        <v>0.9566473898</v>
      </c>
      <c r="C7050" s="41" t="n">
        <v>1.2476243587</v>
      </c>
      <c r="D7050" s="42" t="n">
        <f aca="false">$B$5*A7050</f>
        <v>1.36663759827366</v>
      </c>
      <c r="E7050" s="42" t="n">
        <f aca="false">$D$5*A7050+$F$5*B7050</f>
        <v>2.92470823683414</v>
      </c>
      <c r="F7050" s="43" t="n">
        <f aca="false">Inputs!$B$5*D7050+Inputs!$B$6*E7050</f>
        <v>-9571.65201434118</v>
      </c>
      <c r="G7050" s="43" t="n">
        <f aca="false">F7050*SQRT(($B$6-2)/C7050)</f>
        <v>-12118.809989322</v>
      </c>
    </row>
    <row r="7051" customFormat="false" ht="15" hidden="false" customHeight="false" outlineLevel="0" collapsed="false">
      <c r="A7051" s="41" t="n">
        <v>0.0165796852</v>
      </c>
      <c r="B7051" s="41" t="n">
        <v>-0.2985672123</v>
      </c>
      <c r="C7051" s="41" t="n">
        <v>3.3365583799</v>
      </c>
      <c r="D7051" s="42" t="n">
        <f aca="false">$B$5*A7051</f>
        <v>0.0423607315606356</v>
      </c>
      <c r="E7051" s="42" t="n">
        <f aca="false">$D$5*A7051+$F$5*B7051</f>
        <v>-0.476096431677408</v>
      </c>
      <c r="F7051" s="43" t="n">
        <f aca="false">Inputs!$B$5*D7051+Inputs!$B$6*E7051</f>
        <v>28040.894739934</v>
      </c>
      <c r="G7051" s="43" t="n">
        <f aca="false">F7051*SQRT(($B$6-2)/C7051)</f>
        <v>21709.8838991784</v>
      </c>
    </row>
    <row r="7052" customFormat="false" ht="15" hidden="false" customHeight="false" outlineLevel="0" collapsed="false">
      <c r="A7052" s="41" t="n">
        <v>0.1330229205</v>
      </c>
      <c r="B7052" s="41" t="n">
        <v>-0.4166203665</v>
      </c>
      <c r="C7052" s="41" t="n">
        <v>5.4756954421</v>
      </c>
      <c r="D7052" s="42" t="n">
        <f aca="false">$B$5*A7052</f>
        <v>0.339870640409522</v>
      </c>
      <c r="E7052" s="42" t="n">
        <f aca="false">$D$5*A7052+$F$5*B7052</f>
        <v>-0.40285714458076</v>
      </c>
      <c r="F7052" s="43" t="n">
        <f aca="false">Inputs!$B$5*D7052+Inputs!$B$6*E7052</f>
        <v>54129.9212699902</v>
      </c>
      <c r="G7052" s="43" t="n">
        <f aca="false">F7052*SQRT(($B$6-2)/C7052)</f>
        <v>32713.9323238895</v>
      </c>
    </row>
    <row r="7053" customFormat="false" ht="15" hidden="false" customHeight="false" outlineLevel="0" collapsed="false">
      <c r="A7053" s="41" t="n">
        <v>1.2039092621</v>
      </c>
      <c r="B7053" s="41" t="n">
        <v>1.8765338741</v>
      </c>
      <c r="C7053" s="41" t="n">
        <v>0.9881192222</v>
      </c>
      <c r="D7053" s="42" t="n">
        <f aca="false">$B$5*A7053</f>
        <v>3.07596172424196</v>
      </c>
      <c r="E7053" s="42" t="n">
        <f aca="false">$D$5*A7053+$F$5*B7053</f>
        <v>6.10510209597034</v>
      </c>
      <c r="F7053" s="43" t="n">
        <f aca="false">Inputs!$B$5*D7053+Inputs!$B$6*E7053</f>
        <v>2341.06762567948</v>
      </c>
      <c r="G7053" s="43" t="n">
        <f aca="false">F7053*SQRT(($B$6-2)/C7053)</f>
        <v>3330.61384560982</v>
      </c>
    </row>
    <row r="7054" customFormat="false" ht="15" hidden="false" customHeight="false" outlineLevel="0" collapsed="false">
      <c r="A7054" s="41" t="n">
        <v>1.4498118304</v>
      </c>
      <c r="B7054" s="41" t="n">
        <v>-2.1515632348</v>
      </c>
      <c r="C7054" s="41" t="n">
        <v>9.9971541146</v>
      </c>
      <c r="D7054" s="42" t="n">
        <f aca="false">$B$5*A7054</f>
        <v>3.70423738570188</v>
      </c>
      <c r="E7054" s="42" t="n">
        <f aca="false">$D$5*A7054+$F$5*B7054</f>
        <v>-0.265245094567097</v>
      </c>
      <c r="F7054" s="43" t="n">
        <f aca="false">Inputs!$B$5*D7054+Inputs!$B$6*E7054</f>
        <v>383685.993298543</v>
      </c>
      <c r="G7054" s="43" t="n">
        <f aca="false">F7054*SQRT(($B$6-2)/C7054)</f>
        <v>171614.014034501</v>
      </c>
    </row>
    <row r="7055" customFormat="false" ht="15" hidden="false" customHeight="false" outlineLevel="0" collapsed="false">
      <c r="A7055" s="41" t="n">
        <v>-0.4370267589</v>
      </c>
      <c r="B7055" s="41" t="n">
        <v>0.0041591388</v>
      </c>
      <c r="C7055" s="41" t="n">
        <v>2.2224498796</v>
      </c>
      <c r="D7055" s="42" t="n">
        <f aca="false">$B$5*A7055</f>
        <v>-1.11659377094672</v>
      </c>
      <c r="E7055" s="42" t="n">
        <f aca="false">$D$5*A7055+$F$5*B7055</f>
        <v>-1.03276178441181</v>
      </c>
      <c r="F7055" s="43" t="n">
        <f aca="false">Inputs!$B$5*D7055+Inputs!$B$6*E7055</f>
        <v>-60021.2878740817</v>
      </c>
      <c r="G7055" s="43" t="n">
        <f aca="false">F7055*SQRT(($B$6-2)/C7055)</f>
        <v>-56938.2768640848</v>
      </c>
    </row>
    <row r="7056" customFormat="false" ht="15" hidden="false" customHeight="false" outlineLevel="0" collapsed="false">
      <c r="A7056" s="41" t="n">
        <v>0.4630579604</v>
      </c>
      <c r="B7056" s="41" t="n">
        <v>-1.7273145377</v>
      </c>
      <c r="C7056" s="41" t="n">
        <v>8.2596469413</v>
      </c>
      <c r="D7056" s="42" t="n">
        <f aca="false">$B$5*A7056</f>
        <v>1.18310291907833</v>
      </c>
      <c r="E7056" s="42" t="n">
        <f aca="false">$D$5*A7056+$F$5*B7056</f>
        <v>-1.88074354483667</v>
      </c>
      <c r="F7056" s="43" t="n">
        <f aca="false">Inputs!$B$5*D7056+Inputs!$B$6*E7056</f>
        <v>212347.469149667</v>
      </c>
      <c r="G7056" s="43" t="n">
        <f aca="false">F7056*SQRT(($B$6-2)/C7056)</f>
        <v>104491.59180314</v>
      </c>
    </row>
    <row r="7057" customFormat="false" ht="15" hidden="false" customHeight="false" outlineLevel="0" collapsed="false">
      <c r="A7057" s="41" t="n">
        <v>-1.7434436604</v>
      </c>
      <c r="B7057" s="41" t="n">
        <v>1.3067897496</v>
      </c>
      <c r="C7057" s="41" t="n">
        <v>1.090722166</v>
      </c>
      <c r="D7057" s="42" t="n">
        <f aca="false">$B$5*A7057</f>
        <v>-4.45446026256858</v>
      </c>
      <c r="E7057" s="42" t="n">
        <f aca="false">$D$5*A7057+$F$5*B7057</f>
        <v>-1.89218548015245</v>
      </c>
      <c r="F7057" s="43" t="n">
        <f aca="false">Inputs!$B$5*D7057+Inputs!$B$6*E7057</f>
        <v>-350836.752249235</v>
      </c>
      <c r="G7057" s="43" t="n">
        <f aca="false">F7057*SQRT(($B$6-2)/C7057)</f>
        <v>-475075.911529494</v>
      </c>
    </row>
    <row r="7058" customFormat="false" ht="15" hidden="false" customHeight="false" outlineLevel="0" collapsed="false">
      <c r="A7058" s="41" t="n">
        <v>-0.5591193186</v>
      </c>
      <c r="B7058" s="41" t="n">
        <v>-1.4874063385</v>
      </c>
      <c r="C7058" s="41" t="n">
        <v>3.2779575646</v>
      </c>
      <c r="D7058" s="42" t="n">
        <f aca="false">$B$5*A7058</f>
        <v>-1.42853757956635</v>
      </c>
      <c r="E7058" s="42" t="n">
        <f aca="false">$D$5*A7058+$F$5*B7058</f>
        <v>-3.89884402212578</v>
      </c>
      <c r="F7058" s="43" t="n">
        <f aca="false">Inputs!$B$5*D7058+Inputs!$B$6*E7058</f>
        <v>52088.4431496538</v>
      </c>
      <c r="G7058" s="43" t="n">
        <f aca="false">F7058*SQRT(($B$6-2)/C7058)</f>
        <v>40686.910302412</v>
      </c>
    </row>
    <row r="7059" customFormat="false" ht="15" hidden="false" customHeight="false" outlineLevel="0" collapsed="false">
      <c r="A7059" s="41" t="n">
        <v>-1.1036408077</v>
      </c>
      <c r="B7059" s="41" t="n">
        <v>0.3904746433</v>
      </c>
      <c r="C7059" s="41" t="n">
        <v>1.8755469357</v>
      </c>
      <c r="D7059" s="42" t="n">
        <f aca="false">$B$5*A7059</f>
        <v>-2.81977802535978</v>
      </c>
      <c r="E7059" s="42" t="n">
        <f aca="false">$D$5*A7059+$F$5*B7059</f>
        <v>-1.95196034067777</v>
      </c>
      <c r="F7059" s="43" t="n">
        <f aca="false">Inputs!$B$5*D7059+Inputs!$B$6*E7059</f>
        <v>-184379.785502089</v>
      </c>
      <c r="G7059" s="43" t="n">
        <f aca="false">F7059*SQRT(($B$6-2)/C7059)</f>
        <v>-190398.856076864</v>
      </c>
    </row>
    <row r="7060" customFormat="false" ht="15" hidden="false" customHeight="false" outlineLevel="0" collapsed="false">
      <c r="A7060" s="41" t="n">
        <v>-0.8225476865</v>
      </c>
      <c r="B7060" s="41" t="n">
        <v>0.2416256422</v>
      </c>
      <c r="C7060" s="41" t="n">
        <v>1.8875519805</v>
      </c>
      <c r="D7060" s="42" t="n">
        <f aca="false">$B$5*A7060</f>
        <v>-2.10159127410021</v>
      </c>
      <c r="E7060" s="42" t="n">
        <f aca="false">$D$5*A7060+$F$5*B7060</f>
        <v>-1.54009874483308</v>
      </c>
      <c r="F7060" s="43" t="n">
        <f aca="false">Inputs!$B$5*D7060+Inputs!$B$6*E7060</f>
        <v>-133154.190168367</v>
      </c>
      <c r="G7060" s="43" t="n">
        <f aca="false">F7060*SQRT(($B$6-2)/C7060)</f>
        <v>-137063.04480399</v>
      </c>
    </row>
    <row r="7061" customFormat="false" ht="15" hidden="false" customHeight="false" outlineLevel="0" collapsed="false">
      <c r="A7061" s="41" t="n">
        <v>-0.9787273627</v>
      </c>
      <c r="B7061" s="41" t="n">
        <v>-1.7442001274</v>
      </c>
      <c r="C7061" s="41" t="n">
        <v>1.2184525717</v>
      </c>
      <c r="D7061" s="42" t="n">
        <f aca="false">$B$5*A7061</f>
        <v>-2.50062691675132</v>
      </c>
      <c r="E7061" s="42" t="n">
        <f aca="false">$D$5*A7061+$F$5*B7061</f>
        <v>-5.34075543996198</v>
      </c>
      <c r="F7061" s="43" t="n">
        <f aca="false">Inputs!$B$5*D7061+Inputs!$B$6*E7061</f>
        <v>16975.0803229666</v>
      </c>
      <c r="G7061" s="43" t="n">
        <f aca="false">F7061*SQRT(($B$6-2)/C7061)</f>
        <v>21748.1600954967</v>
      </c>
    </row>
    <row r="7062" customFormat="false" ht="15" hidden="false" customHeight="false" outlineLevel="0" collapsed="false">
      <c r="A7062" s="41" t="n">
        <v>1.4243801632</v>
      </c>
      <c r="B7062" s="41" t="n">
        <v>0.3981899113</v>
      </c>
      <c r="C7062" s="41" t="n">
        <v>1.1349437584</v>
      </c>
      <c r="D7062" s="42" t="n">
        <f aca="false">$B$5*A7062</f>
        <v>3.63926003453971</v>
      </c>
      <c r="E7062" s="42" t="n">
        <f aca="false">$D$5*A7062+$F$5*B7062</f>
        <v>4.07700987376412</v>
      </c>
      <c r="F7062" s="43" t="n">
        <f aca="false">Inputs!$B$5*D7062+Inputs!$B$6*E7062</f>
        <v>160075.509765765</v>
      </c>
      <c r="G7062" s="43" t="n">
        <f aca="false">F7062*SQRT(($B$6-2)/C7062)</f>
        <v>212496.959792962</v>
      </c>
    </row>
    <row r="7063" customFormat="false" ht="15" hidden="false" customHeight="false" outlineLevel="0" collapsed="false">
      <c r="A7063" s="41" t="n">
        <v>-0.3337508612</v>
      </c>
      <c r="B7063" s="41" t="n">
        <v>-0.5213617217</v>
      </c>
      <c r="C7063" s="41" t="n">
        <v>1.3594379935</v>
      </c>
      <c r="D7063" s="42" t="n">
        <f aca="false">$B$5*A7063</f>
        <v>-0.852726120482924</v>
      </c>
      <c r="E7063" s="42" t="n">
        <f aca="false">$D$5*A7063+$F$5*B7063</f>
        <v>-1.69444789558912</v>
      </c>
      <c r="F7063" s="43" t="n">
        <f aca="false">Inputs!$B$5*D7063+Inputs!$B$6*E7063</f>
        <v>-550.217268836233</v>
      </c>
      <c r="G7063" s="43" t="n">
        <f aca="false">F7063*SQRT(($B$6-2)/C7063)</f>
        <v>-667.374353176953</v>
      </c>
    </row>
    <row r="7064" customFormat="false" ht="15" hidden="false" customHeight="false" outlineLevel="0" collapsed="false">
      <c r="A7064" s="41" t="n">
        <v>1.4649003691</v>
      </c>
      <c r="B7064" s="41" t="n">
        <v>0.5915300455</v>
      </c>
      <c r="C7064" s="41" t="n">
        <v>1.3190805446</v>
      </c>
      <c r="D7064" s="42" t="n">
        <f aca="false">$B$5*A7064</f>
        <v>3.74278827070378</v>
      </c>
      <c r="E7064" s="42" t="n">
        <f aca="false">$D$5*A7064+$F$5*B7064</f>
        <v>4.50728024780989</v>
      </c>
      <c r="F7064" s="43" t="n">
        <f aca="false">Inputs!$B$5*D7064+Inputs!$B$6*E7064</f>
        <v>148914.814679884</v>
      </c>
      <c r="G7064" s="43" t="n">
        <f aca="false">F7064*SQRT(($B$6-2)/C7064)</f>
        <v>183365.339019713</v>
      </c>
    </row>
    <row r="7065" customFormat="false" ht="15" hidden="false" customHeight="false" outlineLevel="0" collapsed="false">
      <c r="A7065" s="41" t="n">
        <v>1.1468130316</v>
      </c>
      <c r="B7065" s="41" t="n">
        <v>-0.5836926775</v>
      </c>
      <c r="C7065" s="41" t="n">
        <v>7.0844193875</v>
      </c>
      <c r="D7065" s="42" t="n">
        <f aca="false">$B$5*A7065</f>
        <v>2.93008210926986</v>
      </c>
      <c r="E7065" s="42" t="n">
        <f aca="false">$D$5*A7065+$F$5*B7065</f>
        <v>1.72105428895803</v>
      </c>
      <c r="F7065" s="43" t="n">
        <f aca="false">Inputs!$B$5*D7065+Inputs!$B$6*E7065</f>
        <v>206955.496479085</v>
      </c>
      <c r="G7065" s="43" t="n">
        <f aca="false">F7065*SQRT(($B$6-2)/C7065)</f>
        <v>109961.291395164</v>
      </c>
    </row>
    <row r="7066" customFormat="false" ht="15" hidden="false" customHeight="false" outlineLevel="0" collapsed="false">
      <c r="A7066" s="41" t="n">
        <v>0.0506665402</v>
      </c>
      <c r="B7066" s="41" t="n">
        <v>0.402198916</v>
      </c>
      <c r="C7066" s="41" t="n">
        <v>7.8007104899</v>
      </c>
      <c r="D7066" s="42" t="n">
        <f aca="false">$B$5*A7066</f>
        <v>0.12945189746536</v>
      </c>
      <c r="E7066" s="42" t="n">
        <f aca="false">$D$5*A7066+$F$5*B7066</f>
        <v>0.815060190245124</v>
      </c>
      <c r="F7066" s="43" t="n">
        <f aca="false">Inputs!$B$5*D7066+Inputs!$B$6*E7066</f>
        <v>-27807.8197657202</v>
      </c>
      <c r="G7066" s="43" t="n">
        <f aca="false">F7066*SQRT(($B$6-2)/C7066)</f>
        <v>-14080.3956286611</v>
      </c>
    </row>
    <row r="7067" customFormat="false" ht="15" hidden="false" customHeight="false" outlineLevel="0" collapsed="false">
      <c r="A7067" s="41" t="n">
        <v>-0.5500691093</v>
      </c>
      <c r="B7067" s="41" t="n">
        <v>-0.095532109</v>
      </c>
      <c r="C7067" s="41" t="n">
        <v>0.9406891889</v>
      </c>
      <c r="D7067" s="42" t="n">
        <f aca="false">$B$5*A7067</f>
        <v>-1.40541449356682</v>
      </c>
      <c r="E7067" s="42" t="n">
        <f aca="false">$D$5*A7067+$F$5*B7067</f>
        <v>-1.47389728439109</v>
      </c>
      <c r="F7067" s="43" t="n">
        <f aca="false">Inputs!$B$5*D7067+Inputs!$B$6*E7067</f>
        <v>-66846.5851371269</v>
      </c>
      <c r="G7067" s="43" t="n">
        <f aca="false">F7067*SQRT(($B$6-2)/C7067)</f>
        <v>-97470.0407472266</v>
      </c>
    </row>
    <row r="7068" customFormat="false" ht="15" hidden="false" customHeight="false" outlineLevel="0" collapsed="false">
      <c r="A7068" s="41" t="n">
        <v>-0.5836103399</v>
      </c>
      <c r="B7068" s="41" t="n">
        <v>0.3990591975</v>
      </c>
      <c r="C7068" s="41" t="n">
        <v>2.7188285465</v>
      </c>
      <c r="D7068" s="42" t="n">
        <f aca="false">$B$5*A7068</f>
        <v>-1.49111160111262</v>
      </c>
      <c r="E7068" s="42" t="n">
        <f aca="false">$D$5*A7068+$F$5*B7068</f>
        <v>-0.699678841332118</v>
      </c>
      <c r="F7068" s="43" t="n">
        <f aca="false">Inputs!$B$5*D7068+Inputs!$B$6*E7068</f>
        <v>-114127.218044656</v>
      </c>
      <c r="G7068" s="43" t="n">
        <f aca="false">F7068*SQRT(($B$6-2)/C7068)</f>
        <v>-97884.3628634363</v>
      </c>
    </row>
    <row r="7069" customFormat="false" ht="15" hidden="false" customHeight="false" outlineLevel="0" collapsed="false">
      <c r="A7069" s="41" t="n">
        <v>-1.3213941639</v>
      </c>
      <c r="B7069" s="41" t="n">
        <v>0.5719700192</v>
      </c>
      <c r="C7069" s="41" t="n">
        <v>6.9812111205</v>
      </c>
      <c r="D7069" s="42" t="n">
        <f aca="false">$B$5*A7069</f>
        <v>-3.37613306812113</v>
      </c>
      <c r="E7069" s="42" t="n">
        <f aca="false">$D$5*A7069+$F$5*B7069</f>
        <v>-2.15672745958267</v>
      </c>
      <c r="F7069" s="43" t="n">
        <f aca="false">Inputs!$B$5*D7069+Inputs!$B$6*E7069</f>
        <v>-229776.933832979</v>
      </c>
      <c r="G7069" s="43" t="n">
        <f aca="false">F7069*SQRT(($B$6-2)/C7069)</f>
        <v>-122986.103380996</v>
      </c>
    </row>
    <row r="7070" customFormat="false" ht="15" hidden="false" customHeight="false" outlineLevel="0" collapsed="false">
      <c r="A7070" s="41" t="n">
        <v>0.3107132017</v>
      </c>
      <c r="B7070" s="41" t="n">
        <v>-0.2033085285</v>
      </c>
      <c r="C7070" s="41" t="n">
        <v>5.0305841535</v>
      </c>
      <c r="D7070" s="42" t="n">
        <f aca="false">$B$5*A7070</f>
        <v>0.793865406416723</v>
      </c>
      <c r="E7070" s="42" t="n">
        <f aca="false">$D$5*A7070+$F$5*B7070</f>
        <v>0.388307497160609</v>
      </c>
      <c r="F7070" s="43" t="n">
        <f aca="false">Inputs!$B$5*D7070+Inputs!$B$6*E7070</f>
        <v>59971.1657836418</v>
      </c>
      <c r="G7070" s="43" t="n">
        <f aca="false">F7070*SQRT(($B$6-2)/C7070)</f>
        <v>37813.622113736</v>
      </c>
    </row>
    <row r="7071" customFormat="false" ht="15" hidden="false" customHeight="false" outlineLevel="0" collapsed="false">
      <c r="A7071" s="41" t="n">
        <v>0.4495171457</v>
      </c>
      <c r="B7071" s="41" t="n">
        <v>-0.3649404637</v>
      </c>
      <c r="C7071" s="41" t="n">
        <v>2.5598725017</v>
      </c>
      <c r="D7071" s="42" t="n">
        <f aca="false">$B$5*A7071</f>
        <v>1.1485064349051</v>
      </c>
      <c r="E7071" s="42" t="n">
        <f aca="false">$D$5*A7071+$F$5*B7071</f>
        <v>0.439506640268319</v>
      </c>
      <c r="F7071" s="43" t="n">
        <f aca="false">Inputs!$B$5*D7071+Inputs!$B$6*E7071</f>
        <v>92875.3114770939</v>
      </c>
      <c r="G7071" s="43" t="n">
        <f aca="false">F7071*SQRT(($B$6-2)/C7071)</f>
        <v>82092.9974940719</v>
      </c>
    </row>
    <row r="7072" customFormat="false" ht="15" hidden="false" customHeight="false" outlineLevel="0" collapsed="false">
      <c r="A7072" s="41" t="n">
        <v>-0.6701307413</v>
      </c>
      <c r="B7072" s="41" t="n">
        <v>0.5437261548</v>
      </c>
      <c r="C7072" s="41" t="n">
        <v>1.9382345301</v>
      </c>
      <c r="D7072" s="42" t="n">
        <f aca="false">$B$5*A7072</f>
        <v>-1.71216932651647</v>
      </c>
      <c r="E7072" s="42" t="n">
        <f aca="false">$D$5*A7072+$F$5*B7072</f>
        <v>-0.655758882955313</v>
      </c>
      <c r="F7072" s="43" t="n">
        <f aca="false">Inputs!$B$5*D7072+Inputs!$B$6*E7072</f>
        <v>-138428.988503881</v>
      </c>
      <c r="G7072" s="43" t="n">
        <f aca="false">F7072*SQRT(($B$6-2)/C7072)</f>
        <v>-140617.340607437</v>
      </c>
    </row>
    <row r="7073" customFormat="false" ht="15" hidden="false" customHeight="false" outlineLevel="0" collapsed="false">
      <c r="A7073" s="41" t="n">
        <v>0.5870140052</v>
      </c>
      <c r="B7073" s="41" t="n">
        <v>-0.5072702388</v>
      </c>
      <c r="C7073" s="41" t="n">
        <v>0.9583866529</v>
      </c>
      <c r="D7073" s="42" t="n">
        <f aca="false">$B$5*A7073</f>
        <v>1.49980789120235</v>
      </c>
      <c r="E7073" s="42" t="n">
        <f aca="false">$D$5*A7073+$F$5*B7073</f>
        <v>0.520925357025046</v>
      </c>
      <c r="F7073" s="43" t="n">
        <f aca="false">Inputs!$B$5*D7073+Inputs!$B$6*E7073</f>
        <v>123934.521268982</v>
      </c>
      <c r="G7073" s="43" t="n">
        <f aca="false">F7073*SQRT(($B$6-2)/C7073)</f>
        <v>179034.576360434</v>
      </c>
    </row>
    <row r="7074" customFormat="false" ht="15" hidden="false" customHeight="false" outlineLevel="0" collapsed="false">
      <c r="A7074" s="41" t="n">
        <v>-0.5930522922</v>
      </c>
      <c r="B7074" s="41" t="n">
        <v>-0.1829734838</v>
      </c>
      <c r="C7074" s="41" t="n">
        <v>9.6397212054</v>
      </c>
      <c r="D7074" s="42" t="n">
        <f aca="false">$B$5*A7074</f>
        <v>-1.51523558187364</v>
      </c>
      <c r="E7074" s="42" t="n">
        <f aca="false">$D$5*A7074+$F$5*B7074</f>
        <v>-1.72716844342579</v>
      </c>
      <c r="F7074" s="43" t="n">
        <f aca="false">Inputs!$B$5*D7074+Inputs!$B$6*E7074</f>
        <v>-65165.136016075</v>
      </c>
      <c r="G7074" s="43" t="n">
        <f aca="false">F7074*SQRT(($B$6-2)/C7074)</f>
        <v>-29682.3353266353</v>
      </c>
    </row>
    <row r="7075" customFormat="false" ht="15" hidden="false" customHeight="false" outlineLevel="0" collapsed="false">
      <c r="A7075" s="41" t="n">
        <v>-0.5520056528</v>
      </c>
      <c r="B7075" s="41" t="n">
        <v>1.5251191099</v>
      </c>
      <c r="C7075" s="41" t="n">
        <v>4.0845656032</v>
      </c>
      <c r="D7075" s="42" t="n">
        <f aca="false">$B$5*A7075</f>
        <v>-1.41036231967868</v>
      </c>
      <c r="E7075" s="42" t="n">
        <f aca="false">$D$5*A7075+$F$5*B7075</f>
        <v>1.31994488536726</v>
      </c>
      <c r="F7075" s="43" t="n">
        <f aca="false">Inputs!$B$5*D7075+Inputs!$B$6*E7075</f>
        <v>-207033.476236231</v>
      </c>
      <c r="G7075" s="43" t="n">
        <f aca="false">F7075*SQRT(($B$6-2)/C7075)</f>
        <v>-144871.392392613</v>
      </c>
    </row>
    <row r="7076" customFormat="false" ht="15" hidden="false" customHeight="false" outlineLevel="0" collapsed="false">
      <c r="A7076" s="41" t="n">
        <v>0.3164757142</v>
      </c>
      <c r="B7076" s="41" t="n">
        <v>0.0146002335</v>
      </c>
      <c r="C7076" s="41" t="n">
        <v>3.5749506397</v>
      </c>
      <c r="D7076" s="42" t="n">
        <f aca="false">$B$5*A7076</f>
        <v>0.808588499297118</v>
      </c>
      <c r="E7076" s="42" t="n">
        <f aca="false">$D$5*A7076+$F$5*B7076</f>
        <v>0.778292626617114</v>
      </c>
      <c r="F7076" s="43" t="n">
        <f aca="false">Inputs!$B$5*D7076+Inputs!$B$6*E7076</f>
        <v>41944.218598856</v>
      </c>
      <c r="G7076" s="43" t="n">
        <f aca="false">F7076*SQRT(($B$6-2)/C7076)</f>
        <v>31372.7133252864</v>
      </c>
    </row>
    <row r="7077" customFormat="false" ht="15" hidden="false" customHeight="false" outlineLevel="0" collapsed="false">
      <c r="A7077" s="41" t="n">
        <v>-0.9327249737</v>
      </c>
      <c r="B7077" s="41" t="n">
        <v>0.738989447</v>
      </c>
      <c r="C7077" s="41" t="n">
        <v>1.544032467</v>
      </c>
      <c r="D7077" s="42" t="n">
        <f aca="false">$B$5*A7077</f>
        <v>-2.38309182316722</v>
      </c>
      <c r="E7077" s="42" t="n">
        <f aca="false">$D$5*A7077+$F$5*B7077</f>
        <v>-0.943455133080883</v>
      </c>
      <c r="F7077" s="43" t="n">
        <f aca="false">Inputs!$B$5*D7077+Inputs!$B$6*E7077</f>
        <v>-191136.425662678</v>
      </c>
      <c r="G7077" s="43" t="n">
        <f aca="false">F7077*SQRT(($B$6-2)/C7077)</f>
        <v>-217535.55190954</v>
      </c>
    </row>
    <row r="7078" customFormat="false" ht="15" hidden="false" customHeight="false" outlineLevel="0" collapsed="false">
      <c r="A7078" s="41" t="n">
        <v>-0.6116048999</v>
      </c>
      <c r="B7078" s="41" t="n">
        <v>-0.6527473111</v>
      </c>
      <c r="C7078" s="41" t="n">
        <v>3.0752380909</v>
      </c>
      <c r="D7078" s="42" t="n">
        <f aca="false">$B$5*A7078</f>
        <v>-1.56263708709218</v>
      </c>
      <c r="E7078" s="42" t="n">
        <f aca="false">$D$5*A7078+$F$5*B7078</f>
        <v>-2.58249530762766</v>
      </c>
      <c r="F7078" s="43" t="n">
        <f aca="false">Inputs!$B$5*D7078+Inputs!$B$6*E7078</f>
        <v>-27138.9433278347</v>
      </c>
      <c r="G7078" s="43" t="n">
        <f aca="false">F7078*SQRT(($B$6-2)/C7078)</f>
        <v>-21886.1090737268</v>
      </c>
    </row>
    <row r="7079" customFormat="false" ht="15" hidden="false" customHeight="false" outlineLevel="0" collapsed="false">
      <c r="A7079" s="41" t="n">
        <v>0.7726146631</v>
      </c>
      <c r="B7079" s="41" t="n">
        <v>0.387322721</v>
      </c>
      <c r="C7079" s="41" t="n">
        <v>7.0559079189</v>
      </c>
      <c r="D7079" s="42" t="n">
        <f aca="false">$B$5*A7079</f>
        <v>1.97401349594925</v>
      </c>
      <c r="E7079" s="42" t="n">
        <f aca="false">$D$5*A7079+$F$5*B7079</f>
        <v>2.50731176667565</v>
      </c>
      <c r="F7079" s="43" t="n">
        <f aca="false">Inputs!$B$5*D7079+Inputs!$B$6*E7079</f>
        <v>72035.7612611423</v>
      </c>
      <c r="G7079" s="43" t="n">
        <f aca="false">F7079*SQRT(($B$6-2)/C7079)</f>
        <v>38351.8833407325</v>
      </c>
    </row>
    <row r="7080" customFormat="false" ht="15" hidden="false" customHeight="false" outlineLevel="0" collapsed="false">
      <c r="A7080" s="41" t="n">
        <v>-2.5034476091</v>
      </c>
      <c r="B7080" s="41" t="n">
        <v>-0.1577707638</v>
      </c>
      <c r="C7080" s="41" t="n">
        <v>0.856957594</v>
      </c>
      <c r="D7080" s="42" t="n">
        <f aca="false">$B$5*A7080</f>
        <v>-6.3962536601841</v>
      </c>
      <c r="E7080" s="42" t="n">
        <f aca="false">$D$5*A7080+$F$5*B7080</f>
        <v>-6.22960322237109</v>
      </c>
      <c r="F7080" s="43" t="n">
        <f aca="false">Inputs!$B$5*D7080+Inputs!$B$6*E7080</f>
        <v>-328145.204899855</v>
      </c>
      <c r="G7080" s="43" t="n">
        <f aca="false">F7080*SQRT(($B$6-2)/C7080)</f>
        <v>-501304.259092681</v>
      </c>
    </row>
    <row r="7081" customFormat="false" ht="15" hidden="false" customHeight="false" outlineLevel="0" collapsed="false">
      <c r="A7081" s="41" t="n">
        <v>0.1255196205</v>
      </c>
      <c r="B7081" s="41" t="n">
        <v>-0.3395961558</v>
      </c>
      <c r="C7081" s="41" t="n">
        <v>1.5188189208</v>
      </c>
      <c r="D7081" s="42" t="n">
        <f aca="false">$B$5*A7081</f>
        <v>0.320699873698045</v>
      </c>
      <c r="E7081" s="42" t="n">
        <f aca="false">$D$5*A7081+$F$5*B7081</f>
        <v>-0.287710784801504</v>
      </c>
      <c r="F7081" s="43" t="n">
        <f aca="false">Inputs!$B$5*D7081+Inputs!$B$6*E7081</f>
        <v>46455.5266098797</v>
      </c>
      <c r="G7081" s="43" t="n">
        <f aca="false">F7081*SQRT(($B$6-2)/C7081)</f>
        <v>53308.8588516563</v>
      </c>
    </row>
    <row r="7082" customFormat="false" ht="15" hidden="false" customHeight="false" outlineLevel="0" collapsed="false">
      <c r="A7082" s="41" t="n">
        <v>0.1603636657</v>
      </c>
      <c r="B7082" s="41" t="n">
        <v>-1.8096880029</v>
      </c>
      <c r="C7082" s="41" t="n">
        <v>1.0444141076</v>
      </c>
      <c r="D7082" s="42" t="n">
        <f aca="false">$B$5*A7082</f>
        <v>0.409725643934253</v>
      </c>
      <c r="E7082" s="42" t="n">
        <f aca="false">$D$5*A7082+$F$5*B7082</f>
        <v>-2.74326911874405</v>
      </c>
      <c r="F7082" s="43" t="n">
        <f aca="false">Inputs!$B$5*D7082+Inputs!$B$6*E7082</f>
        <v>178136.020330628</v>
      </c>
      <c r="G7082" s="43" t="n">
        <f aca="false">F7082*SQRT(($B$6-2)/C7082)</f>
        <v>246507.637089528</v>
      </c>
    </row>
    <row r="7083" customFormat="false" ht="15" hidden="false" customHeight="false" outlineLevel="0" collapsed="false">
      <c r="A7083" s="41" t="n">
        <v>-2.8310205993</v>
      </c>
      <c r="B7083" s="41" t="n">
        <v>-0.9754682384</v>
      </c>
      <c r="C7083" s="41" t="n">
        <v>8.3218622599</v>
      </c>
      <c r="D7083" s="42" t="n">
        <f aca="false">$B$5*A7083</f>
        <v>-7.23319545594129</v>
      </c>
      <c r="E7083" s="42" t="n">
        <f aca="false">$D$5*A7083+$F$5*B7083</f>
        <v>-8.42104642012206</v>
      </c>
      <c r="F7083" s="43" t="n">
        <f aca="false">Inputs!$B$5*D7083+Inputs!$B$6*E7083</f>
        <v>-302267.224588026</v>
      </c>
      <c r="G7083" s="43" t="n">
        <f aca="false">F7083*SQRT(($B$6-2)/C7083)</f>
        <v>-148182.116839905</v>
      </c>
    </row>
    <row r="7084" customFormat="false" ht="15" hidden="false" customHeight="false" outlineLevel="0" collapsed="false">
      <c r="A7084" s="41" t="n">
        <v>0.2822471218</v>
      </c>
      <c r="B7084" s="41" t="n">
        <v>-3.2249562285</v>
      </c>
      <c r="C7084" s="41" t="n">
        <v>0.8219819423</v>
      </c>
      <c r="D7084" s="42" t="n">
        <f aca="false">$B$5*A7084</f>
        <v>0.721135197448249</v>
      </c>
      <c r="E7084" s="42" t="n">
        <f aca="false">$D$5*A7084+$F$5*B7084</f>
        <v>-4.89704315138245</v>
      </c>
      <c r="F7084" s="43" t="n">
        <f aca="false">Inputs!$B$5*D7084+Inputs!$B$6*E7084</f>
        <v>316965.677313947</v>
      </c>
      <c r="G7084" s="43" t="n">
        <f aca="false">F7084*SQRT(($B$6-2)/C7084)</f>
        <v>494420.075410937</v>
      </c>
    </row>
    <row r="7085" customFormat="false" ht="15" hidden="false" customHeight="false" outlineLevel="0" collapsed="false">
      <c r="A7085" s="41" t="n">
        <v>-0.8435460672</v>
      </c>
      <c r="B7085" s="41" t="n">
        <v>-1.9227609692</v>
      </c>
      <c r="C7085" s="41" t="n">
        <v>3.9379410198</v>
      </c>
      <c r="D7085" s="42" t="n">
        <f aca="false">$B$5*A7085</f>
        <v>-2.15524167561933</v>
      </c>
      <c r="E7085" s="42" t="n">
        <f aca="false">$D$5*A7085+$F$5*B7085</f>
        <v>-5.32740860103516</v>
      </c>
      <c r="F7085" s="43" t="n">
        <f aca="false">Inputs!$B$5*D7085+Inputs!$B$6*E7085</f>
        <v>50846.2624898246</v>
      </c>
      <c r="G7085" s="43" t="n">
        <f aca="false">F7085*SQRT(($B$6-2)/C7085)</f>
        <v>36235.9314459131</v>
      </c>
    </row>
    <row r="7086" customFormat="false" ht="15" hidden="false" customHeight="false" outlineLevel="0" collapsed="false">
      <c r="A7086" s="41" t="n">
        <v>-0.2426241725</v>
      </c>
      <c r="B7086" s="41" t="n">
        <v>1.957899258</v>
      </c>
      <c r="C7086" s="41" t="n">
        <v>1.0559733013</v>
      </c>
      <c r="D7086" s="42" t="n">
        <f aca="false">$B$5*A7086</f>
        <v>-0.619899432191502</v>
      </c>
      <c r="E7086" s="42" t="n">
        <f aca="false">$D$5*A7086+$F$5*B7086</f>
        <v>2.80344596666055</v>
      </c>
      <c r="F7086" s="43" t="n">
        <f aca="false">Inputs!$B$5*D7086+Inputs!$B$6*E7086</f>
        <v>-202162.241552177</v>
      </c>
      <c r="G7086" s="43" t="n">
        <f aca="false">F7086*SQRT(($B$6-2)/C7086)</f>
        <v>-278220.14540479</v>
      </c>
    </row>
    <row r="7087" customFormat="false" ht="15" hidden="false" customHeight="false" outlineLevel="0" collapsed="false">
      <c r="A7087" s="41" t="n">
        <v>-0.2171759947</v>
      </c>
      <c r="B7087" s="41" t="n">
        <v>-0.1075028453</v>
      </c>
      <c r="C7087" s="41" t="n">
        <v>3.6403412544</v>
      </c>
      <c r="D7087" s="42" t="n">
        <f aca="false">$B$5*A7087</f>
        <v>-0.554879896808941</v>
      </c>
      <c r="E7087" s="42" t="n">
        <f aca="false">$D$5*A7087+$F$5*B7087</f>
        <v>-0.702419283827181</v>
      </c>
      <c r="F7087" s="43" t="n">
        <f aca="false">Inputs!$B$5*D7087+Inputs!$B$6*E7087</f>
        <v>-20367.025489535</v>
      </c>
      <c r="G7087" s="43" t="n">
        <f aca="false">F7087*SQRT(($B$6-2)/C7087)</f>
        <v>-15096.3360932435</v>
      </c>
    </row>
    <row r="7088" customFormat="false" ht="15" hidden="false" customHeight="false" outlineLevel="0" collapsed="false">
      <c r="A7088" s="41" t="n">
        <v>0.8392309408</v>
      </c>
      <c r="B7088" s="41" t="n">
        <v>0.0213065578</v>
      </c>
      <c r="C7088" s="41" t="n">
        <v>1.0224901442</v>
      </c>
      <c r="D7088" s="42" t="n">
        <f aca="false">$B$5*A7088</f>
        <v>2.14421662243674</v>
      </c>
      <c r="E7088" s="42" t="n">
        <f aca="false">$D$5*A7088+$F$5*B7088</f>
        <v>2.03381470594534</v>
      </c>
      <c r="F7088" s="43" t="n">
        <f aca="false">Inputs!$B$5*D7088+Inputs!$B$6*E7088</f>
        <v>112730.926946408</v>
      </c>
      <c r="G7088" s="43" t="n">
        <f aca="false">F7088*SQRT(($B$6-2)/C7088)</f>
        <v>157662.536990773</v>
      </c>
    </row>
    <row r="7089" customFormat="false" ht="15" hidden="false" customHeight="false" outlineLevel="0" collapsed="false">
      <c r="A7089" s="41" t="n">
        <v>-0.2149917702</v>
      </c>
      <c r="B7089" s="41" t="n">
        <v>0.9266459241</v>
      </c>
      <c r="C7089" s="41" t="n">
        <v>2.0790947371</v>
      </c>
      <c r="D7089" s="42" t="n">
        <f aca="false">$B$5*A7089</f>
        <v>-0.549299251181684</v>
      </c>
      <c r="E7089" s="42" t="n">
        <f aca="false">$D$5*A7089+$F$5*B7089</f>
        <v>1.08848882090044</v>
      </c>
      <c r="F7089" s="43" t="n">
        <f aca="false">Inputs!$B$5*D7089+Inputs!$B$6*E7089</f>
        <v>-109354.36616319</v>
      </c>
      <c r="G7089" s="43" t="n">
        <f aca="false">F7089*SQRT(($B$6-2)/C7089)</f>
        <v>-107254.120507907</v>
      </c>
    </row>
    <row r="7090" customFormat="false" ht="15" hidden="false" customHeight="false" outlineLevel="0" collapsed="false">
      <c r="A7090" s="41" t="n">
        <v>0.4718871505</v>
      </c>
      <c r="B7090" s="41" t="n">
        <v>0.2886257616</v>
      </c>
      <c r="C7090" s="41" t="n">
        <v>9.2224590962</v>
      </c>
      <c r="D7090" s="42" t="n">
        <f aca="false">$B$5*A7090</f>
        <v>1.20566130587593</v>
      </c>
      <c r="E7090" s="42" t="n">
        <f aca="false">$D$5*A7090+$F$5*B7090</f>
        <v>1.62127982202604</v>
      </c>
      <c r="F7090" s="43" t="n">
        <f aca="false">Inputs!$B$5*D7090+Inputs!$B$6*E7090</f>
        <v>39502.1394862904</v>
      </c>
      <c r="G7090" s="43" t="n">
        <f aca="false">F7090*SQRT(($B$6-2)/C7090)</f>
        <v>18395.5275530431</v>
      </c>
    </row>
    <row r="7091" customFormat="false" ht="15" hidden="false" customHeight="false" outlineLevel="0" collapsed="false">
      <c r="A7091" s="41" t="n">
        <v>-0.1387801526</v>
      </c>
      <c r="B7091" s="41" t="n">
        <v>-0.3460647047</v>
      </c>
      <c r="C7091" s="41" t="n">
        <v>4.5138536064</v>
      </c>
      <c r="D7091" s="42" t="n">
        <f aca="false">$B$5*A7091</f>
        <v>-0.354580241983885</v>
      </c>
      <c r="E7091" s="42" t="n">
        <f aca="false">$D$5*A7091+$F$5*B7091</f>
        <v>-0.927804836829887</v>
      </c>
      <c r="F7091" s="43" t="n">
        <f aca="false">Inputs!$B$5*D7091+Inputs!$B$6*E7091</f>
        <v>10932.2176431058</v>
      </c>
      <c r="G7091" s="43" t="n">
        <f aca="false">F7091*SQRT(($B$6-2)/C7091)</f>
        <v>7276.95236611304</v>
      </c>
    </row>
    <row r="7092" customFormat="false" ht="15" hidden="false" customHeight="false" outlineLevel="0" collapsed="false">
      <c r="A7092" s="41" t="n">
        <v>0.9171708852</v>
      </c>
      <c r="B7092" s="41" t="n">
        <v>-0.3364626199</v>
      </c>
      <c r="C7092" s="41" t="n">
        <v>3.4967142579</v>
      </c>
      <c r="D7092" s="42" t="n">
        <f aca="false">$B$5*A7092</f>
        <v>2.34335146865079</v>
      </c>
      <c r="E7092" s="42" t="n">
        <f aca="false">$D$5*A7092+$F$5*B7092</f>
        <v>1.60150374027269</v>
      </c>
      <c r="F7092" s="43" t="n">
        <f aca="false">Inputs!$B$5*D7092+Inputs!$B$6*E7092</f>
        <v>154259.959851444</v>
      </c>
      <c r="G7092" s="43" t="n">
        <f aca="false">F7092*SQRT(($B$6-2)/C7092)</f>
        <v>116664.342999256</v>
      </c>
    </row>
    <row r="7093" customFormat="false" ht="15" hidden="false" customHeight="false" outlineLevel="0" collapsed="false">
      <c r="A7093" s="41" t="n">
        <v>1.2312528794</v>
      </c>
      <c r="B7093" s="41" t="n">
        <v>-1.0471463663</v>
      </c>
      <c r="C7093" s="41" t="n">
        <v>4.2907719244</v>
      </c>
      <c r="D7093" s="42" t="n">
        <f aca="false">$B$5*A7093</f>
        <v>3.14582406591912</v>
      </c>
      <c r="E7093" s="42" t="n">
        <f aca="false">$D$5*A7093+$F$5*B7093</f>
        <v>1.12172028122139</v>
      </c>
      <c r="F7093" s="43" t="n">
        <f aca="false">Inputs!$B$5*D7093+Inputs!$B$6*E7093</f>
        <v>258496.392530842</v>
      </c>
      <c r="G7093" s="43" t="n">
        <f aca="false">F7093*SQRT(($B$6-2)/C7093)</f>
        <v>176482.54962094</v>
      </c>
    </row>
    <row r="7094" customFormat="false" ht="15" hidden="false" customHeight="false" outlineLevel="0" collapsed="false">
      <c r="A7094" s="41" t="n">
        <v>1.4337839545</v>
      </c>
      <c r="B7094" s="41" t="n">
        <v>0.4720400831</v>
      </c>
      <c r="C7094" s="41" t="n">
        <v>9.7365779842</v>
      </c>
      <c r="D7094" s="42" t="n">
        <f aca="false">$B$5*A7094</f>
        <v>3.66328651478383</v>
      </c>
      <c r="E7094" s="42" t="n">
        <f aca="false">$D$5*A7094+$F$5*B7094</f>
        <v>4.22690738836946</v>
      </c>
      <c r="F7094" s="43" t="n">
        <f aca="false">Inputs!$B$5*D7094+Inputs!$B$6*E7094</f>
        <v>154983.28205991</v>
      </c>
      <c r="G7094" s="43" t="n">
        <f aca="false">F7094*SQRT(($B$6-2)/C7094)</f>
        <v>70241.9691764194</v>
      </c>
    </row>
    <row r="7095" customFormat="false" ht="15" hidden="false" customHeight="false" outlineLevel="0" collapsed="false">
      <c r="A7095" s="41" t="n">
        <v>-0.9685349231</v>
      </c>
      <c r="B7095" s="41" t="n">
        <v>0.5089786346</v>
      </c>
      <c r="C7095" s="41" t="n">
        <v>3.6731808239</v>
      </c>
      <c r="D7095" s="42" t="n">
        <f aca="false">$B$5*A7095</f>
        <v>-2.47458545742111</v>
      </c>
      <c r="E7095" s="42" t="n">
        <f aca="false">$D$5*A7095+$F$5*B7095</f>
        <v>-1.42583792472368</v>
      </c>
      <c r="F7095" s="43" t="n">
        <f aca="false">Inputs!$B$5*D7095+Inputs!$B$6*E7095</f>
        <v>-176166.649505927</v>
      </c>
      <c r="G7095" s="43" t="n">
        <f aca="false">F7095*SQRT(($B$6-2)/C7095)</f>
        <v>-129992.273153726</v>
      </c>
    </row>
    <row r="7096" customFormat="false" ht="15" hidden="false" customHeight="false" outlineLevel="0" collapsed="false">
      <c r="A7096" s="41" t="n">
        <v>-0.6503028983</v>
      </c>
      <c r="B7096" s="41" t="n">
        <v>0.0334280543</v>
      </c>
      <c r="C7096" s="41" t="n">
        <v>6.7382052339</v>
      </c>
      <c r="D7096" s="42" t="n">
        <f aca="false">$B$5*A7096</f>
        <v>-1.66150962311333</v>
      </c>
      <c r="E7096" s="42" t="n">
        <f aca="false">$D$5*A7096+$F$5*B7096</f>
        <v>-1.48973115404961</v>
      </c>
      <c r="F7096" s="43" t="n">
        <f aca="false">Inputs!$B$5*D7096+Inputs!$B$6*E7096</f>
        <v>-91664.4046088522</v>
      </c>
      <c r="G7096" s="43" t="n">
        <f aca="false">F7096*SQRT(($B$6-2)/C7096)</f>
        <v>-49939.4324491986</v>
      </c>
    </row>
    <row r="7097" customFormat="false" ht="15" hidden="false" customHeight="false" outlineLevel="0" collapsed="false">
      <c r="A7097" s="41" t="n">
        <v>-0.4866271371</v>
      </c>
      <c r="B7097" s="41" t="n">
        <v>-0.1329121641</v>
      </c>
      <c r="C7097" s="41" t="n">
        <v>6.8816344078</v>
      </c>
      <c r="D7097" s="42" t="n">
        <f aca="false">$B$5*A7097</f>
        <v>-1.24332164791728</v>
      </c>
      <c r="E7097" s="42" t="n">
        <f aca="false">$D$5*A7097+$F$5*B7097</f>
        <v>-1.38747733903518</v>
      </c>
      <c r="F7097" s="43" t="n">
        <f aca="false">Inputs!$B$5*D7097+Inputs!$B$6*E7097</f>
        <v>-54958.2978399687</v>
      </c>
      <c r="G7097" s="43" t="n">
        <f aca="false">F7097*SQRT(($B$6-2)/C7097)</f>
        <v>-29628.0093379188</v>
      </c>
    </row>
    <row r="7098" customFormat="false" ht="15" hidden="false" customHeight="false" outlineLevel="0" collapsed="false">
      <c r="A7098" s="41" t="n">
        <v>0.9414307938</v>
      </c>
      <c r="B7098" s="41" t="n">
        <v>0.5185116521</v>
      </c>
      <c r="C7098" s="41" t="n">
        <v>6.2698813599</v>
      </c>
      <c r="D7098" s="42" t="n">
        <f aca="false">$B$5*A7098</f>
        <v>2.40533500232428</v>
      </c>
      <c r="E7098" s="42" t="n">
        <f aca="false">$D$5*A7098+$F$5*B7098</f>
        <v>3.13555432196835</v>
      </c>
      <c r="F7098" s="43" t="n">
        <f aca="false">Inputs!$B$5*D7098+Inputs!$B$6*E7098</f>
        <v>83755.7841340107</v>
      </c>
      <c r="G7098" s="43" t="n">
        <f aca="false">F7098*SQRT(($B$6-2)/C7098)</f>
        <v>47304.2482552883</v>
      </c>
    </row>
    <row r="7099" customFormat="false" ht="15" hidden="false" customHeight="false" outlineLevel="0" collapsed="false">
      <c r="A7099" s="41" t="n">
        <v>-1.1253653918</v>
      </c>
      <c r="B7099" s="41" t="n">
        <v>-1.0680964417</v>
      </c>
      <c r="C7099" s="41" t="n">
        <v>14.2613774759</v>
      </c>
      <c r="D7099" s="42" t="n">
        <f aca="false">$B$5*A7099</f>
        <v>-2.87528386061693</v>
      </c>
      <c r="E7099" s="42" t="n">
        <f aca="false">$D$5*A7099+$F$5*B7099</f>
        <v>-4.52223528514206</v>
      </c>
      <c r="F7099" s="43" t="n">
        <f aca="false">Inputs!$B$5*D7099+Inputs!$B$6*E7099</f>
        <v>-61416.6218045895</v>
      </c>
      <c r="G7099" s="43" t="n">
        <f aca="false">F7099*SQRT(($B$6-2)/C7099)</f>
        <v>-22999.5948020585</v>
      </c>
    </row>
    <row r="7100" customFormat="false" ht="15" hidden="false" customHeight="false" outlineLevel="0" collapsed="false">
      <c r="A7100" s="41" t="n">
        <v>0.2707756103</v>
      </c>
      <c r="B7100" s="41" t="n">
        <v>0.3431871269</v>
      </c>
      <c r="C7100" s="41" t="n">
        <v>5.1335253359</v>
      </c>
      <c r="D7100" s="42" t="n">
        <f aca="false">$B$5*A7100</f>
        <v>0.691825737504689</v>
      </c>
      <c r="E7100" s="42" t="n">
        <f aca="false">$D$5*A7100+$F$5*B7100</f>
        <v>1.2369307794564</v>
      </c>
      <c r="F7100" s="43" t="n">
        <f aca="false">Inputs!$B$5*D7100+Inputs!$B$6*E7100</f>
        <v>7336.0347776488</v>
      </c>
      <c r="G7100" s="43" t="n">
        <f aca="false">F7100*SQRT(($B$6-2)/C7100)</f>
        <v>4578.97765753839</v>
      </c>
    </row>
    <row r="7101" customFormat="false" ht="15" hidden="false" customHeight="false" outlineLevel="0" collapsed="false">
      <c r="A7101" s="41" t="n">
        <v>-0.6744449794</v>
      </c>
      <c r="B7101" s="41" t="n">
        <v>1.591315483</v>
      </c>
      <c r="C7101" s="41" t="n">
        <v>6.4425044675</v>
      </c>
      <c r="D7101" s="42" t="n">
        <f aca="false">$B$5*A7101</f>
        <v>-1.72319211011207</v>
      </c>
      <c r="E7101" s="42" t="n">
        <f aca="false">$D$5*A7101+$F$5*B7101</f>
        <v>1.1428939683481</v>
      </c>
      <c r="F7101" s="43" t="n">
        <f aca="false">Inputs!$B$5*D7101+Inputs!$B$6*E7101</f>
        <v>-229463.909428611</v>
      </c>
      <c r="G7101" s="43" t="n">
        <f aca="false">F7101*SQRT(($B$6-2)/C7101)</f>
        <v>-127850.379688522</v>
      </c>
    </row>
    <row r="7102" customFormat="false" ht="15" hidden="false" customHeight="false" outlineLevel="0" collapsed="false">
      <c r="A7102" s="41" t="n">
        <v>0.8134949373</v>
      </c>
      <c r="B7102" s="41" t="n">
        <v>-0.6255763654</v>
      </c>
      <c r="C7102" s="41" t="n">
        <v>2.1113967384</v>
      </c>
      <c r="D7102" s="42" t="n">
        <f aca="false">$B$5*A7102</f>
        <v>2.07846169871195</v>
      </c>
      <c r="E7102" s="42" t="n">
        <f aca="false">$D$5*A7102+$F$5*B7102</f>
        <v>0.855572188848257</v>
      </c>
      <c r="F7102" s="43" t="n">
        <f aca="false">Inputs!$B$5*D7102+Inputs!$B$6*E7102</f>
        <v>165067.560428782</v>
      </c>
      <c r="G7102" s="43" t="n">
        <f aca="false">F7102*SQRT(($B$6-2)/C7102)</f>
        <v>160654.097759924</v>
      </c>
    </row>
    <row r="7103" customFormat="false" ht="15" hidden="false" customHeight="false" outlineLevel="0" collapsed="false">
      <c r="A7103" s="41" t="n">
        <v>-0.7222553158</v>
      </c>
      <c r="B7103" s="41" t="n">
        <v>-0.2278132137</v>
      </c>
      <c r="C7103" s="41" t="n">
        <v>3.2963041632</v>
      </c>
      <c r="D7103" s="42" t="n">
        <f aca="false">$B$5*A7103</f>
        <v>-1.84534646959677</v>
      </c>
      <c r="E7103" s="42" t="n">
        <f aca="false">$D$5*A7103+$F$5*B7103</f>
        <v>-2.11204513561994</v>
      </c>
      <c r="F7103" s="43" t="n">
        <f aca="false">Inputs!$B$5*D7103+Inputs!$B$6*E7103</f>
        <v>-78932.3901786804</v>
      </c>
      <c r="G7103" s="43" t="n">
        <f aca="false">F7103*SQRT(($B$6-2)/C7103)</f>
        <v>-61483.2211428952</v>
      </c>
    </row>
    <row r="7104" customFormat="false" ht="15" hidden="false" customHeight="false" outlineLevel="0" collapsed="false">
      <c r="A7104" s="41" t="n">
        <v>-0.3318544111</v>
      </c>
      <c r="B7104" s="41" t="n">
        <v>1.2561574937</v>
      </c>
      <c r="C7104" s="41" t="n">
        <v>3.1730302302</v>
      </c>
      <c r="D7104" s="42" t="n">
        <f aca="false">$B$5*A7104</f>
        <v>-0.847880732127526</v>
      </c>
      <c r="E7104" s="42" t="n">
        <f aca="false">$D$5*A7104+$F$5*B7104</f>
        <v>1.37938614664092</v>
      </c>
      <c r="F7104" s="43" t="n">
        <f aca="false">Inputs!$B$5*D7104+Inputs!$B$6*E7104</f>
        <v>-153757.380544798</v>
      </c>
      <c r="G7104" s="43" t="n">
        <f aca="false">F7104*SQRT(($B$6-2)/C7104)</f>
        <v>-122071.382906658</v>
      </c>
    </row>
    <row r="7105" customFormat="false" ht="15" hidden="false" customHeight="false" outlineLevel="0" collapsed="false">
      <c r="A7105" s="41" t="n">
        <v>0.984522973</v>
      </c>
      <c r="B7105" s="41" t="n">
        <v>0.0350695135</v>
      </c>
      <c r="C7105" s="41" t="n">
        <v>1.5126063987</v>
      </c>
      <c r="D7105" s="42" t="n">
        <f aca="false">$B$5*A7105</f>
        <v>2.51543457378382</v>
      </c>
      <c r="E7105" s="42" t="n">
        <f aca="false">$D$5*A7105+$F$5*B7105</f>
        <v>2.40331496264138</v>
      </c>
      <c r="F7105" s="43" t="n">
        <f aca="false">Inputs!$B$5*D7105+Inputs!$B$6*E7105</f>
        <v>131377.709246313</v>
      </c>
      <c r="G7105" s="43" t="n">
        <f aca="false">F7105*SQRT(($B$6-2)/C7105)</f>
        <v>151068.430178898</v>
      </c>
    </row>
    <row r="7106" customFormat="false" ht="15" hidden="false" customHeight="false" outlineLevel="0" collapsed="false">
      <c r="A7106" s="41" t="n">
        <v>0.6779055609</v>
      </c>
      <c r="B7106" s="41" t="n">
        <v>0.8229752263</v>
      </c>
      <c r="C7106" s="41" t="n">
        <v>1.6619831149</v>
      </c>
      <c r="D7106" s="42" t="n">
        <f aca="false">$B$5*A7106</f>
        <v>1.73203381984279</v>
      </c>
      <c r="E7106" s="42" t="n">
        <f aca="false">$D$5*A7106+$F$5*B7106</f>
        <v>3.03420364499395</v>
      </c>
      <c r="F7106" s="43" t="n">
        <f aca="false">Inputs!$B$5*D7106+Inputs!$B$6*E7106</f>
        <v>21493.1997345818</v>
      </c>
      <c r="G7106" s="43" t="n">
        <f aca="false">F7106*SQRT(($B$6-2)/C7106)</f>
        <v>23577.7722767747</v>
      </c>
    </row>
    <row r="7107" customFormat="false" ht="15" hidden="false" customHeight="false" outlineLevel="0" collapsed="false">
      <c r="A7107" s="41" t="n">
        <v>0.0582607283</v>
      </c>
      <c r="B7107" s="41" t="n">
        <v>0.4026186794</v>
      </c>
      <c r="C7107" s="41" t="n">
        <v>3.1342251822</v>
      </c>
      <c r="D7107" s="42" t="n">
        <f aca="false">$B$5*A7107</f>
        <v>0.14885488127624</v>
      </c>
      <c r="E7107" s="42" t="n">
        <f aca="false">$D$5*A7107+$F$5*B7107</f>
        <v>0.833856051856193</v>
      </c>
      <c r="F7107" s="43" t="n">
        <f aca="false">Inputs!$B$5*D7107+Inputs!$B$6*E7107</f>
        <v>-26807.3144651857</v>
      </c>
      <c r="G7107" s="43" t="n">
        <f aca="false">F7107*SQRT(($B$6-2)/C7107)</f>
        <v>-21414.2667829652</v>
      </c>
    </row>
    <row r="7108" customFormat="false" ht="15" hidden="false" customHeight="false" outlineLevel="0" collapsed="false">
      <c r="A7108" s="41" t="n">
        <v>0.5941875541</v>
      </c>
      <c r="B7108" s="41" t="n">
        <v>0.4876057236</v>
      </c>
      <c r="C7108" s="41" t="n">
        <v>3.8107010826</v>
      </c>
      <c r="D7108" s="42" t="n">
        <f aca="false">$B$5*A7108</f>
        <v>1.51813615109536</v>
      </c>
      <c r="E7108" s="42" t="n">
        <f aca="false">$D$5*A7108+$F$5*B7108</f>
        <v>2.25589189951363</v>
      </c>
      <c r="F7108" s="43" t="n">
        <f aca="false">Inputs!$B$5*D7108+Inputs!$B$6*E7108</f>
        <v>39019.0201338548</v>
      </c>
      <c r="G7108" s="43" t="n">
        <f aca="false">F7108*SQRT(($B$6-2)/C7108)</f>
        <v>28267.5985616355</v>
      </c>
    </row>
    <row r="7109" customFormat="false" ht="15" hidden="false" customHeight="false" outlineLevel="0" collapsed="false">
      <c r="A7109" s="41" t="n">
        <v>-0.7788038285</v>
      </c>
      <c r="B7109" s="41" t="n">
        <v>-0.6777097573</v>
      </c>
      <c r="C7109" s="41" t="n">
        <v>9.4992509109</v>
      </c>
      <c r="D7109" s="42" t="n">
        <f aca="false">$B$5*A7109</f>
        <v>-1.98982667761893</v>
      </c>
      <c r="E7109" s="42" t="n">
        <f aca="false">$D$5*A7109+$F$5*B7109</f>
        <v>-3.02346360524934</v>
      </c>
      <c r="F7109" s="43" t="n">
        <f aca="false">Inputs!$B$5*D7109+Inputs!$B$6*E7109</f>
        <v>-47809.4874994263</v>
      </c>
      <c r="G7109" s="43" t="n">
        <f aca="false">F7109*SQRT(($B$6-2)/C7109)</f>
        <v>-21937.3622351489</v>
      </c>
    </row>
    <row r="7110" customFormat="false" ht="15" hidden="false" customHeight="false" outlineLevel="0" collapsed="false">
      <c r="A7110" s="41" t="n">
        <v>-0.2885946617</v>
      </c>
      <c r="B7110" s="41" t="n">
        <v>-0.706664279</v>
      </c>
      <c r="C7110" s="41" t="n">
        <v>1.5097076855</v>
      </c>
      <c r="D7110" s="42" t="n">
        <f aca="false">$B$5*A7110</f>
        <v>-0.737353022487191</v>
      </c>
      <c r="E7110" s="42" t="n">
        <f aca="false">$D$5*A7110+$F$5*B7110</f>
        <v>-1.90696489806853</v>
      </c>
      <c r="F7110" s="43" t="n">
        <f aca="false">Inputs!$B$5*D7110+Inputs!$B$6*E7110</f>
        <v>21612.9426547074</v>
      </c>
      <c r="G7110" s="43" t="n">
        <f aca="false">F7110*SQRT(($B$6-2)/C7110)</f>
        <v>24876.1098550532</v>
      </c>
    </row>
    <row r="7111" customFormat="false" ht="15" hidden="false" customHeight="false" outlineLevel="0" collapsed="false">
      <c r="A7111" s="41" t="n">
        <v>-1.4731005726</v>
      </c>
      <c r="B7111" s="41" t="n">
        <v>0.6759519609</v>
      </c>
      <c r="C7111" s="41" t="n">
        <v>1.434392386</v>
      </c>
      <c r="D7111" s="42" t="n">
        <f aca="false">$B$5*A7111</f>
        <v>-3.76373961055227</v>
      </c>
      <c r="E7111" s="42" t="n">
        <f aca="false">$D$5*A7111+$F$5*B7111</f>
        <v>-2.33817595147165</v>
      </c>
      <c r="F7111" s="43" t="n">
        <f aca="false">Inputs!$B$5*D7111+Inputs!$B$6*E7111</f>
        <v>-259465.163481644</v>
      </c>
      <c r="G7111" s="43" t="n">
        <f aca="false">F7111*SQRT(($B$6-2)/C7111)</f>
        <v>-306379.757942029</v>
      </c>
    </row>
    <row r="7112" customFormat="false" ht="15" hidden="false" customHeight="false" outlineLevel="0" collapsed="false">
      <c r="A7112" s="41" t="n">
        <v>0.3464081269</v>
      </c>
      <c r="B7112" s="41" t="n">
        <v>-1.3393665763</v>
      </c>
      <c r="C7112" s="41" t="n">
        <v>0.8825587632</v>
      </c>
      <c r="D7112" s="42" t="n">
        <f aca="false">$B$5*A7112</f>
        <v>0.885065156365785</v>
      </c>
      <c r="E7112" s="42" t="n">
        <f aca="false">$D$5*A7112+$F$5*B7112</f>
        <v>-1.48843511547968</v>
      </c>
      <c r="F7112" s="43" t="n">
        <f aca="false">Inputs!$B$5*D7112+Inputs!$B$6*E7112</f>
        <v>162928.271410562</v>
      </c>
      <c r="G7112" s="43" t="n">
        <f aca="false">F7112*SQRT(($B$6-2)/C7112)</f>
        <v>245267.289677818</v>
      </c>
    </row>
    <row r="7113" customFormat="false" ht="15" hidden="false" customHeight="false" outlineLevel="0" collapsed="false">
      <c r="A7113" s="41" t="n">
        <v>-0.2409167117</v>
      </c>
      <c r="B7113" s="41" t="n">
        <v>-0.1842858173</v>
      </c>
      <c r="C7113" s="41" t="n">
        <v>5.6840101038</v>
      </c>
      <c r="D7113" s="42" t="n">
        <f aca="false">$B$5*A7113</f>
        <v>-0.615536907346995</v>
      </c>
      <c r="E7113" s="42" t="n">
        <f aca="false">$D$5*A7113+$F$5*B7113</f>
        <v>-0.891496968441632</v>
      </c>
      <c r="F7113" s="43" t="n">
        <f aca="false">Inputs!$B$5*D7113+Inputs!$B$6*E7113</f>
        <v>-16978.8423126178</v>
      </c>
      <c r="G7113" s="43" t="n">
        <f aca="false">F7113*SQRT(($B$6-2)/C7113)</f>
        <v>-10071.5346714387</v>
      </c>
    </row>
    <row r="7114" customFormat="false" ht="15" hidden="false" customHeight="false" outlineLevel="0" collapsed="false">
      <c r="A7114" s="41" t="n">
        <v>0.1819444285</v>
      </c>
      <c r="B7114" s="41" t="n">
        <v>-1.0819224486</v>
      </c>
      <c r="C7114" s="41" t="n">
        <v>10.9757819572</v>
      </c>
      <c r="D7114" s="42" t="n">
        <f aca="false">$B$5*A7114</f>
        <v>0.464864018928523</v>
      </c>
      <c r="E7114" s="42" t="n">
        <f aca="false">$D$5*A7114+$F$5*B7114</f>
        <v>-1.435250735078</v>
      </c>
      <c r="F7114" s="43" t="n">
        <f aca="false">Inputs!$B$5*D7114+Inputs!$B$6*E7114</f>
        <v>118248.938646752</v>
      </c>
      <c r="G7114" s="43" t="n">
        <f aca="false">F7114*SQRT(($B$6-2)/C7114)</f>
        <v>50477.1136962021</v>
      </c>
    </row>
    <row r="7115" customFormat="false" ht="15" hidden="false" customHeight="false" outlineLevel="0" collapsed="false">
      <c r="A7115" s="41" t="n">
        <v>-1.353994236</v>
      </c>
      <c r="B7115" s="41" t="n">
        <v>0.519724496</v>
      </c>
      <c r="C7115" s="41" t="n">
        <v>2.992892003</v>
      </c>
      <c r="D7115" s="42" t="n">
        <f aca="false">$B$5*A7115</f>
        <v>-3.45942553636928</v>
      </c>
      <c r="E7115" s="42" t="n">
        <f aca="false">$D$5*A7115+$F$5*B7115</f>
        <v>-2.3245168564907</v>
      </c>
      <c r="F7115" s="43" t="n">
        <f aca="false">Inputs!$B$5*D7115+Inputs!$B$6*E7115</f>
        <v>-229716.710812393</v>
      </c>
      <c r="G7115" s="43" t="n">
        <f aca="false">F7115*SQRT(($B$6-2)/C7115)</f>
        <v>-187785.504022099</v>
      </c>
    </row>
    <row r="7116" customFormat="false" ht="15" hidden="false" customHeight="false" outlineLevel="0" collapsed="false">
      <c r="A7116" s="41" t="n">
        <v>-1.5339620123</v>
      </c>
      <c r="B7116" s="41" t="n">
        <v>-0.2326634931</v>
      </c>
      <c r="C7116" s="41" t="n">
        <v>3.9469618184</v>
      </c>
      <c r="D7116" s="42" t="n">
        <f aca="false">$B$5*A7116</f>
        <v>-3.91923925233832</v>
      </c>
      <c r="E7116" s="42" t="n">
        <f aca="false">$D$5*A7116+$F$5*B7116</f>
        <v>-4.05194769914213</v>
      </c>
      <c r="F7116" s="43" t="n">
        <f aca="false">Inputs!$B$5*D7116+Inputs!$B$6*E7116</f>
        <v>-189326.540276725</v>
      </c>
      <c r="G7116" s="43" t="n">
        <f aca="false">F7116*SQRT(($B$6-2)/C7116)</f>
        <v>-134770.560315344</v>
      </c>
    </row>
    <row r="7117" customFormat="false" ht="15" hidden="false" customHeight="false" outlineLevel="0" collapsed="false">
      <c r="A7117" s="41" t="n">
        <v>-0.3260771858</v>
      </c>
      <c r="B7117" s="41" t="n">
        <v>-0.1232843182</v>
      </c>
      <c r="C7117" s="41" t="n">
        <v>3.0436143676</v>
      </c>
      <c r="D7117" s="42" t="n">
        <f aca="false">$B$5*A7117</f>
        <v>-0.833120048366256</v>
      </c>
      <c r="E7117" s="42" t="n">
        <f aca="false">$D$5*A7117+$F$5*B7117</f>
        <v>-0.988809801350592</v>
      </c>
      <c r="F7117" s="43" t="n">
        <f aca="false">Inputs!$B$5*D7117+Inputs!$B$6*E7117</f>
        <v>-33871.514769096</v>
      </c>
      <c r="G7117" s="43" t="n">
        <f aca="false">F7117*SQRT(($B$6-2)/C7117)</f>
        <v>-27457.1087748661</v>
      </c>
    </row>
    <row r="7118" customFormat="false" ht="15" hidden="false" customHeight="false" outlineLevel="0" collapsed="false">
      <c r="A7118" s="41" t="n">
        <v>0.2527176212</v>
      </c>
      <c r="B7118" s="41" t="n">
        <v>1.5985706178</v>
      </c>
      <c r="C7118" s="41" t="n">
        <v>5.29554505</v>
      </c>
      <c r="D7118" s="42" t="n">
        <f aca="false">$B$5*A7118</f>
        <v>0.64568797194627</v>
      </c>
      <c r="E7118" s="42" t="n">
        <f aca="false">$D$5*A7118+$F$5*B7118</f>
        <v>3.36168656586368</v>
      </c>
      <c r="F7118" s="43" t="n">
        <f aca="false">Inputs!$B$5*D7118+Inputs!$B$6*E7118</f>
        <v>-103515.531098557</v>
      </c>
      <c r="G7118" s="43" t="n">
        <f aca="false">F7118*SQRT(($B$6-2)/C7118)</f>
        <v>-63615.8272428801</v>
      </c>
    </row>
    <row r="7119" customFormat="false" ht="15" hidden="false" customHeight="false" outlineLevel="0" collapsed="false">
      <c r="A7119" s="41" t="n">
        <v>-1.5994922006</v>
      </c>
      <c r="B7119" s="41" t="n">
        <v>0.8765815827</v>
      </c>
      <c r="C7119" s="41" t="n">
        <v>1.2467541596</v>
      </c>
      <c r="D7119" s="42" t="n">
        <f aca="false">$B$5*A7119</f>
        <v>-4.08666744426166</v>
      </c>
      <c r="E7119" s="42" t="n">
        <f aca="false">$D$5*A7119+$F$5*B7119</f>
        <v>-2.2924998633399</v>
      </c>
      <c r="F7119" s="43" t="n">
        <f aca="false">Inputs!$B$5*D7119+Inputs!$B$6*E7119</f>
        <v>-294041.751259171</v>
      </c>
      <c r="G7119" s="43" t="n">
        <f aca="false">F7119*SQRT(($B$6-2)/C7119)</f>
        <v>-372420.505773335</v>
      </c>
    </row>
    <row r="7120" customFormat="false" ht="15" hidden="false" customHeight="false" outlineLevel="0" collapsed="false">
      <c r="A7120" s="41" t="n">
        <v>-2.5121579061</v>
      </c>
      <c r="B7120" s="41" t="n">
        <v>1.3937111488</v>
      </c>
      <c r="C7120" s="41" t="n">
        <v>4.5245945388</v>
      </c>
      <c r="D7120" s="42" t="n">
        <f aca="false">$B$5*A7120</f>
        <v>-6.41850827772234</v>
      </c>
      <c r="E7120" s="42" t="n">
        <f aca="false">$D$5*A7120+$F$5*B7120</f>
        <v>-3.57131750321205</v>
      </c>
      <c r="F7120" s="43" t="n">
        <f aca="false">Inputs!$B$5*D7120+Inputs!$B$6*E7120</f>
        <v>-463284.952611631</v>
      </c>
      <c r="G7120" s="43" t="n">
        <f aca="false">F7120*SQRT(($B$6-2)/C7120)</f>
        <v>-308016.058387043</v>
      </c>
    </row>
    <row r="7121" customFormat="false" ht="15" hidden="false" customHeight="false" outlineLevel="0" collapsed="false">
      <c r="A7121" s="41" t="n">
        <v>-2.0428693405</v>
      </c>
      <c r="B7121" s="41" t="n">
        <v>2.436394638</v>
      </c>
      <c r="C7121" s="41" t="n">
        <v>3.0407990803</v>
      </c>
      <c r="D7121" s="42" t="n">
        <f aca="false">$B$5*A7121</f>
        <v>-5.21948629919543</v>
      </c>
      <c r="E7121" s="42" t="n">
        <f aca="false">$D$5*A7121+$F$5*B7121</f>
        <v>-0.654156317028418</v>
      </c>
      <c r="F7121" s="43" t="n">
        <f aca="false">Inputs!$B$5*D7121+Inputs!$B$6*E7121</f>
        <v>-489240.814068122</v>
      </c>
      <c r="G7121" s="43" t="n">
        <f aca="false">F7121*SQRT(($B$6-2)/C7121)</f>
        <v>-396774.556932983</v>
      </c>
    </row>
    <row r="7122" customFormat="false" ht="15" hidden="false" customHeight="false" outlineLevel="0" collapsed="false">
      <c r="A7122" s="41" t="n">
        <v>-0.3897678295</v>
      </c>
      <c r="B7122" s="41" t="n">
        <v>1.2903830608</v>
      </c>
      <c r="C7122" s="41" t="n">
        <v>5.828538913</v>
      </c>
      <c r="D7122" s="42" t="n">
        <f aca="false">$B$5*A7122</f>
        <v>-0.995848244236934</v>
      </c>
      <c r="E7122" s="42" t="n">
        <f aca="false">$D$5*A7122+$F$5*B7122</f>
        <v>1.3006748862373</v>
      </c>
      <c r="F7122" s="43" t="n">
        <f aca="false">Inputs!$B$5*D7122+Inputs!$B$6*E7122</f>
        <v>-164618.568735559</v>
      </c>
      <c r="G7122" s="43" t="n">
        <f aca="false">F7122*SQRT(($B$6-2)/C7122)</f>
        <v>-96430.400191833</v>
      </c>
    </row>
    <row r="7123" customFormat="false" ht="15" hidden="false" customHeight="false" outlineLevel="0" collapsed="false">
      <c r="A7123" s="41" t="n">
        <v>1.0841560234</v>
      </c>
      <c r="B7123" s="41" t="n">
        <v>-0.4364890913</v>
      </c>
      <c r="C7123" s="41" t="n">
        <v>5.6817014926</v>
      </c>
      <c r="D7123" s="42" t="n">
        <f aca="false">$B$5*A7123</f>
        <v>2.76999482940084</v>
      </c>
      <c r="E7123" s="42" t="n">
        <f aca="false">$D$5*A7123+$F$5*B7123</f>
        <v>1.82613939684814</v>
      </c>
      <c r="F7123" s="43" t="n">
        <f aca="false">Inputs!$B$5*D7123+Inputs!$B$6*E7123</f>
        <v>185692.513097677</v>
      </c>
      <c r="G7123" s="43" t="n">
        <f aca="false">F7123*SQRT(($B$6-2)/C7123)</f>
        <v>110171.734096917</v>
      </c>
    </row>
    <row r="7124" customFormat="false" ht="15" hidden="false" customHeight="false" outlineLevel="0" collapsed="false">
      <c r="A7124" s="41" t="n">
        <v>-0.3597492182</v>
      </c>
      <c r="B7124" s="41" t="n">
        <v>-0.8371589631</v>
      </c>
      <c r="C7124" s="41" t="n">
        <v>4.1579646877</v>
      </c>
      <c r="D7124" s="42" t="n">
        <f aca="false">$B$5*A7124</f>
        <v>-0.919151351638373</v>
      </c>
      <c r="E7124" s="42" t="n">
        <f aca="false">$D$5*A7124+$F$5*B7124</f>
        <v>-2.30161437351845</v>
      </c>
      <c r="F7124" s="43" t="n">
        <f aca="false">Inputs!$B$5*D7124+Inputs!$B$6*E7124</f>
        <v>23165.5835120852</v>
      </c>
      <c r="G7124" s="43" t="n">
        <f aca="false">F7124*SQRT(($B$6-2)/C7124)</f>
        <v>16066.3729294829</v>
      </c>
    </row>
    <row r="7125" customFormat="false" ht="15" hidden="false" customHeight="false" outlineLevel="0" collapsed="false">
      <c r="A7125" s="41" t="n">
        <v>0.7873701664</v>
      </c>
      <c r="B7125" s="41" t="n">
        <v>-0.4234681042</v>
      </c>
      <c r="C7125" s="41" t="n">
        <v>2.6684199881</v>
      </c>
      <c r="D7125" s="42" t="n">
        <f aca="false">$B$5*A7125</f>
        <v>2.01171348281832</v>
      </c>
      <c r="E7125" s="42" t="n">
        <f aca="false">$D$5*A7125+$F$5*B7125</f>
        <v>1.14239530143694</v>
      </c>
      <c r="F7125" s="43" t="n">
        <f aca="false">Inputs!$B$5*D7125+Inputs!$B$6*E7125</f>
        <v>144051.583209985</v>
      </c>
      <c r="G7125" s="43" t="n">
        <f aca="false">F7125*SQRT(($B$6-2)/C7125)</f>
        <v>124711.338677767</v>
      </c>
    </row>
    <row r="7126" customFormat="false" ht="15" hidden="false" customHeight="false" outlineLevel="0" collapsed="false">
      <c r="A7126" s="41" t="n">
        <v>-0.8189835281</v>
      </c>
      <c r="B7126" s="41" t="n">
        <v>0.537276012</v>
      </c>
      <c r="C7126" s="41" t="n">
        <v>1.560496858</v>
      </c>
      <c r="D7126" s="42" t="n">
        <f aca="false">$B$5*A7126</f>
        <v>-2.09248492766475</v>
      </c>
      <c r="E7126" s="42" t="n">
        <f aca="false">$D$5*A7126+$F$5*B7126</f>
        <v>-1.02110490953797</v>
      </c>
      <c r="F7126" s="43" t="n">
        <f aca="false">Inputs!$B$5*D7126+Inputs!$B$6*E7126</f>
        <v>-158193.247289577</v>
      </c>
      <c r="G7126" s="43" t="n">
        <f aca="false">F7126*SQRT(($B$6-2)/C7126)</f>
        <v>-179090.063155521</v>
      </c>
    </row>
    <row r="7127" customFormat="false" ht="15" hidden="false" customHeight="false" outlineLevel="0" collapsed="false">
      <c r="A7127" s="41" t="n">
        <v>-0.8971764414</v>
      </c>
      <c r="B7127" s="41" t="n">
        <v>-0.3289822918</v>
      </c>
      <c r="C7127" s="41" t="n">
        <v>5.5942784296</v>
      </c>
      <c r="D7127" s="42" t="n">
        <f aca="false">$B$5*A7127</f>
        <v>-2.29226610386256</v>
      </c>
      <c r="E7127" s="42" t="n">
        <f aca="false">$D$5*A7127+$F$5*B7127</f>
        <v>-2.70297845070477</v>
      </c>
      <c r="F7127" s="43" t="n">
        <f aca="false">Inputs!$B$5*D7127+Inputs!$B$6*E7127</f>
        <v>-94077.6878510172</v>
      </c>
      <c r="G7127" s="43" t="n">
        <f aca="false">F7127*SQRT(($B$6-2)/C7127)</f>
        <v>-56250.9153867557</v>
      </c>
    </row>
    <row r="7128" customFormat="false" ht="15" hidden="false" customHeight="false" outlineLevel="0" collapsed="false">
      <c r="A7128" s="41" t="n">
        <v>0.1071058649</v>
      </c>
      <c r="B7128" s="41" t="n">
        <v>-0.6424294893</v>
      </c>
      <c r="C7128" s="41" t="n">
        <v>3.3785666448</v>
      </c>
      <c r="D7128" s="42" t="n">
        <f aca="false">$B$5*A7128</f>
        <v>0.27365313254552</v>
      </c>
      <c r="E7128" s="42" t="n">
        <f aca="false">$D$5*A7128+$F$5*B7128</f>
        <v>-0.854443682799594</v>
      </c>
      <c r="F7128" s="43" t="n">
        <f aca="false">Inputs!$B$5*D7128+Inputs!$B$6*E7128</f>
        <v>70087.4973945317</v>
      </c>
      <c r="G7128" s="43" t="n">
        <f aca="false">F7128*SQRT(($B$6-2)/C7128)</f>
        <v>53924.8947005902</v>
      </c>
    </row>
    <row r="7129" customFormat="false" ht="15" hidden="false" customHeight="false" outlineLevel="0" collapsed="false">
      <c r="A7129" s="41" t="n">
        <v>-0.4915486809</v>
      </c>
      <c r="B7129" s="41" t="n">
        <v>1.5349832011</v>
      </c>
      <c r="C7129" s="41" t="n">
        <v>3.3228627249</v>
      </c>
      <c r="D7129" s="42" t="n">
        <f aca="false">$B$5*A7129</f>
        <v>-1.25589608423865</v>
      </c>
      <c r="E7129" s="42" t="n">
        <f aca="false">$D$5*A7129+$F$5*B7129</f>
        <v>1.48084032332927</v>
      </c>
      <c r="F7129" s="43" t="n">
        <f aca="false">Inputs!$B$5*D7129+Inputs!$B$6*E7129</f>
        <v>-199631.624590328</v>
      </c>
      <c r="G7129" s="43" t="n">
        <f aca="false">F7129*SQRT(($B$6-2)/C7129)</f>
        <v>-154877.431947795</v>
      </c>
    </row>
    <row r="7130" customFormat="false" ht="15" hidden="false" customHeight="false" outlineLevel="0" collapsed="false">
      <c r="A7130" s="41" t="n">
        <v>-0.2042352003</v>
      </c>
      <c r="B7130" s="41" t="n">
        <v>-0.3596269598</v>
      </c>
      <c r="C7130" s="41" t="n">
        <v>2.3415647092</v>
      </c>
      <c r="D7130" s="42" t="n">
        <f aca="false">$B$5*A7130</f>
        <v>-0.521816451324476</v>
      </c>
      <c r="E7130" s="42" t="n">
        <f aca="false">$D$5*A7130+$F$5*B7130</f>
        <v>-1.10697941874611</v>
      </c>
      <c r="F7130" s="43" t="n">
        <f aca="false">Inputs!$B$5*D7130+Inputs!$B$6*E7130</f>
        <v>3167.32580485784</v>
      </c>
      <c r="G7130" s="43" t="n">
        <f aca="false">F7130*SQRT(($B$6-2)/C7130)</f>
        <v>2927.21522210508</v>
      </c>
    </row>
    <row r="7131" customFormat="false" ht="15" hidden="false" customHeight="false" outlineLevel="0" collapsed="false">
      <c r="A7131" s="41" t="n">
        <v>-0.1751251381</v>
      </c>
      <c r="B7131" s="41" t="n">
        <v>0.4544549885</v>
      </c>
      <c r="C7131" s="41" t="n">
        <v>8.5015766792</v>
      </c>
      <c r="D7131" s="42" t="n">
        <f aca="false">$B$5*A7131</f>
        <v>-0.447440881722732</v>
      </c>
      <c r="E7131" s="42" t="n">
        <f aca="false">$D$5*A7131+$F$5*B7131</f>
        <v>0.36800194024852</v>
      </c>
      <c r="F7131" s="43" t="n">
        <f aca="false">Inputs!$B$5*D7131+Inputs!$B$6*E7131</f>
        <v>-63144.1851846992</v>
      </c>
      <c r="G7131" s="43" t="n">
        <f aca="false">F7131*SQRT(($B$6-2)/C7131)</f>
        <v>-30626.5884855402</v>
      </c>
    </row>
    <row r="7132" customFormat="false" ht="15" hidden="false" customHeight="false" outlineLevel="0" collapsed="false">
      <c r="A7132" s="41" t="n">
        <v>-1.0338636827</v>
      </c>
      <c r="B7132" s="41" t="n">
        <v>0.4272154005</v>
      </c>
      <c r="C7132" s="41" t="n">
        <v>8.7631133971</v>
      </c>
      <c r="D7132" s="42" t="n">
        <f aca="false">$B$5*A7132</f>
        <v>-2.64149900343975</v>
      </c>
      <c r="E7132" s="42" t="n">
        <f aca="false">$D$5*A7132+$F$5*B7132</f>
        <v>-1.72247764856886</v>
      </c>
      <c r="F7132" s="43" t="n">
        <f aca="false">Inputs!$B$5*D7132+Inputs!$B$6*E7132</f>
        <v>-178026.017915533</v>
      </c>
      <c r="G7132" s="43" t="n">
        <f aca="false">F7132*SQRT(($B$6-2)/C7132)</f>
        <v>-85049.009419666</v>
      </c>
    </row>
    <row r="7133" customFormat="false" ht="15" hidden="false" customHeight="false" outlineLevel="0" collapsed="false">
      <c r="A7133" s="41" t="n">
        <v>0.2558201901</v>
      </c>
      <c r="B7133" s="41" t="n">
        <v>-1.7886553841</v>
      </c>
      <c r="C7133" s="41" t="n">
        <v>2.4956697927</v>
      </c>
      <c r="D7133" s="42" t="n">
        <f aca="false">$B$5*A7133</f>
        <v>0.653614967346718</v>
      </c>
      <c r="E7133" s="42" t="n">
        <f aca="false">$D$5*A7133+$F$5*B7133</f>
        <v>-2.47980397984125</v>
      </c>
      <c r="F7133" s="43" t="n">
        <f aca="false">Inputs!$B$5*D7133+Inputs!$B$6*E7133</f>
        <v>189351.695726734</v>
      </c>
      <c r="G7133" s="43" t="n">
        <f aca="false">F7133*SQRT(($B$6-2)/C7133)</f>
        <v>169508.170046035</v>
      </c>
    </row>
    <row r="7134" customFormat="false" ht="15" hidden="false" customHeight="false" outlineLevel="0" collapsed="false">
      <c r="A7134" s="41" t="n">
        <v>1.7942556034</v>
      </c>
      <c r="B7134" s="41" t="n">
        <v>1.4608135608</v>
      </c>
      <c r="C7134" s="41" t="n">
        <v>1.7594671985</v>
      </c>
      <c r="D7134" s="42" t="n">
        <f aca="false">$B$5*A7134</f>
        <v>4.58428366099458</v>
      </c>
      <c r="E7134" s="42" t="n">
        <f aca="false">$D$5*A7134+$F$5*B7134</f>
        <v>6.79204035654012</v>
      </c>
      <c r="F7134" s="43" t="n">
        <f aca="false">Inputs!$B$5*D7134+Inputs!$B$6*E7134</f>
        <v>118826.348272452</v>
      </c>
      <c r="G7134" s="43" t="n">
        <f aca="false">F7134*SQRT(($B$6-2)/C7134)</f>
        <v>126688.490404124</v>
      </c>
    </row>
    <row r="7135" customFormat="false" ht="15" hidden="false" customHeight="false" outlineLevel="0" collapsed="false">
      <c r="A7135" s="41" t="n">
        <v>-0.8005629327</v>
      </c>
      <c r="B7135" s="41" t="n">
        <v>-1.1224265377</v>
      </c>
      <c r="C7135" s="41" t="n">
        <v>2.6797480072</v>
      </c>
      <c r="D7135" s="42" t="n">
        <f aca="false">$B$5*A7135</f>
        <v>-2.04542071097344</v>
      </c>
      <c r="E7135" s="42" t="n">
        <f aca="false">$D$5*A7135+$F$5*B7135</f>
        <v>-3.84315349516786</v>
      </c>
      <c r="F7135" s="43" t="n">
        <f aca="false">Inputs!$B$5*D7135+Inputs!$B$6*E7135</f>
        <v>-12384.3963389513</v>
      </c>
      <c r="G7135" s="43" t="n">
        <f aca="false">F7135*SQRT(($B$6-2)/C7135)</f>
        <v>-10698.9919768674</v>
      </c>
    </row>
    <row r="7136" customFormat="false" ht="15" hidden="false" customHeight="false" outlineLevel="0" collapsed="false">
      <c r="A7136" s="41" t="n">
        <v>0.228051497</v>
      </c>
      <c r="B7136" s="41" t="n">
        <v>-1.4258632878</v>
      </c>
      <c r="C7136" s="41" t="n">
        <v>1.8827200829</v>
      </c>
      <c r="D7136" s="42" t="n">
        <f aca="false">$B$5*A7136</f>
        <v>0.582666566336138</v>
      </c>
      <c r="E7136" s="42" t="n">
        <f aca="false">$D$5*A7136+$F$5*B7136</f>
        <v>-1.91943281916136</v>
      </c>
      <c r="F7136" s="43" t="n">
        <f aca="false">Inputs!$B$5*D7136+Inputs!$B$6*E7136</f>
        <v>154238.297591682</v>
      </c>
      <c r="G7136" s="43" t="n">
        <f aca="false">F7136*SQRT(($B$6-2)/C7136)</f>
        <v>158969.695831453</v>
      </c>
    </row>
    <row r="7137" customFormat="false" ht="15" hidden="false" customHeight="false" outlineLevel="0" collapsed="false">
      <c r="A7137" s="41" t="n">
        <v>1.3642829537</v>
      </c>
      <c r="B7137" s="41" t="n">
        <v>-0.4684537358</v>
      </c>
      <c r="C7137" s="41" t="n">
        <v>4.4514784732</v>
      </c>
      <c r="D7137" s="42" t="n">
        <f aca="false">$B$5*A7137</f>
        <v>3.48571298413053</v>
      </c>
      <c r="E7137" s="42" t="n">
        <f aca="false">$D$5*A7137+$F$5*B7137</f>
        <v>2.43753125964239</v>
      </c>
      <c r="F7137" s="43" t="n">
        <f aca="false">Inputs!$B$5*D7137+Inputs!$B$6*E7137</f>
        <v>226694.735430933</v>
      </c>
      <c r="G7137" s="43" t="n">
        <f aca="false">F7137*SQRT(($B$6-2)/C7137)</f>
        <v>151951.255788775</v>
      </c>
    </row>
    <row r="7138" customFormat="false" ht="15" hidden="false" customHeight="false" outlineLevel="0" collapsed="false">
      <c r="A7138" s="41" t="n">
        <v>1.6218069283</v>
      </c>
      <c r="B7138" s="41" t="n">
        <v>-0.8244033704</v>
      </c>
      <c r="C7138" s="41" t="n">
        <v>3.2930183541</v>
      </c>
      <c r="D7138" s="42" t="n">
        <f aca="false">$B$5*A7138</f>
        <v>4.14368108345599</v>
      </c>
      <c r="E7138" s="42" t="n">
        <f aca="false">$D$5*A7138+$F$5*B7138</f>
        <v>2.43569815124033</v>
      </c>
      <c r="F7138" s="43" t="n">
        <f aca="false">Inputs!$B$5*D7138+Inputs!$B$6*E7138</f>
        <v>292583.200783583</v>
      </c>
      <c r="G7138" s="43" t="n">
        <f aca="false">F7138*SQRT(($B$6-2)/C7138)</f>
        <v>228017.042758752</v>
      </c>
    </row>
    <row r="7139" customFormat="false" ht="15" hidden="false" customHeight="false" outlineLevel="0" collapsed="false">
      <c r="A7139" s="41" t="n">
        <v>-0.1122020856</v>
      </c>
      <c r="B7139" s="41" t="n">
        <v>1.2672126066</v>
      </c>
      <c r="C7139" s="41" t="n">
        <v>5.408160642</v>
      </c>
      <c r="D7139" s="42" t="n">
        <f aca="false">$B$5*A7139</f>
        <v>-0.286673864510109</v>
      </c>
      <c r="E7139" s="42" t="n">
        <f aca="false">$D$5*A7139+$F$5*B7139</f>
        <v>1.92115749952644</v>
      </c>
      <c r="F7139" s="43" t="n">
        <f aca="false">Inputs!$B$5*D7139+Inputs!$B$6*E7139</f>
        <v>-124725.261427333</v>
      </c>
      <c r="G7139" s="43" t="n">
        <f aca="false">F7139*SQRT(($B$6-2)/C7139)</f>
        <v>-75848.0865451571</v>
      </c>
    </row>
    <row r="7140" customFormat="false" ht="15" hidden="false" customHeight="false" outlineLevel="0" collapsed="false">
      <c r="A7140" s="41" t="n">
        <v>-0.3232394796</v>
      </c>
      <c r="B7140" s="41" t="n">
        <v>0.2720917432</v>
      </c>
      <c r="C7140" s="41" t="n">
        <v>2.5205088353</v>
      </c>
      <c r="D7140" s="42" t="n">
        <f aca="false">$B$5*A7140</f>
        <v>-0.825869771347356</v>
      </c>
      <c r="E7140" s="42" t="n">
        <f aca="false">$D$5*A7140+$F$5*B7140</f>
        <v>-0.299343847757891</v>
      </c>
      <c r="F7140" s="43" t="n">
        <f aca="false">Inputs!$B$5*D7140+Inputs!$B$6*E7140</f>
        <v>-67619.7847468411</v>
      </c>
      <c r="G7140" s="43" t="n">
        <f aca="false">F7140*SQRT(($B$6-2)/C7140)</f>
        <v>-60234.4112421427</v>
      </c>
    </row>
    <row r="7141" customFormat="false" ht="15" hidden="false" customHeight="false" outlineLevel="0" collapsed="false">
      <c r="A7141" s="41" t="n">
        <v>1.0926587556</v>
      </c>
      <c r="B7141" s="41" t="n">
        <v>-0.5560474508</v>
      </c>
      <c r="C7141" s="41" t="n">
        <v>14.976485061</v>
      </c>
      <c r="D7141" s="42" t="n">
        <f aca="false">$B$5*A7141</f>
        <v>2.79171912343364</v>
      </c>
      <c r="E7141" s="42" t="n">
        <f aca="false">$D$5*A7141+$F$5*B7141</f>
        <v>1.63992567238937</v>
      </c>
      <c r="F7141" s="43" t="n">
        <f aca="false">Inputs!$B$5*D7141+Inputs!$B$6*E7141</f>
        <v>197175.628723896</v>
      </c>
      <c r="G7141" s="43" t="n">
        <f aca="false">F7141*SQRT(($B$6-2)/C7141)</f>
        <v>72054.8607690631</v>
      </c>
    </row>
    <row r="7142" customFormat="false" ht="15" hidden="false" customHeight="false" outlineLevel="0" collapsed="false">
      <c r="A7142" s="41" t="n">
        <v>-1.2617390905</v>
      </c>
      <c r="B7142" s="41" t="n">
        <v>-1.4587105963</v>
      </c>
      <c r="C7142" s="41" t="n">
        <v>0.9291674641</v>
      </c>
      <c r="D7142" s="42" t="n">
        <f aca="false">$B$5*A7142</f>
        <v>-3.22371566573719</v>
      </c>
      <c r="E7142" s="42" t="n">
        <f aca="false">$D$5*A7142+$F$5*B7142</f>
        <v>-5.52123926474709</v>
      </c>
      <c r="F7142" s="43" t="n">
        <f aca="false">Inputs!$B$5*D7142+Inputs!$B$6*E7142</f>
        <v>-46309.6033363644</v>
      </c>
      <c r="G7142" s="43" t="n">
        <f aca="false">F7142*SQRT(($B$6-2)/C7142)</f>
        <v>-67942.1149666207</v>
      </c>
    </row>
    <row r="7143" customFormat="false" ht="15" hidden="false" customHeight="false" outlineLevel="0" collapsed="false">
      <c r="A7143" s="41" t="n">
        <v>0.5834327494</v>
      </c>
      <c r="B7143" s="41" t="n">
        <v>0.388778387</v>
      </c>
      <c r="C7143" s="41" t="n">
        <v>3.2042998194</v>
      </c>
      <c r="D7143" s="42" t="n">
        <f aca="false">$B$5*A7143</f>
        <v>1.49065786128539</v>
      </c>
      <c r="E7143" s="42" t="n">
        <f aca="false">$D$5*A7143+$F$5*B7143</f>
        <v>2.05965035152841</v>
      </c>
      <c r="F7143" s="43" t="n">
        <f aca="false">Inputs!$B$5*D7143+Inputs!$B$6*E7143</f>
        <v>46083.2685521181</v>
      </c>
      <c r="G7143" s="43" t="n">
        <f aca="false">F7143*SQRT(($B$6-2)/C7143)</f>
        <v>36407.5705646529</v>
      </c>
    </row>
    <row r="7144" customFormat="false" ht="15" hidden="false" customHeight="false" outlineLevel="0" collapsed="false">
      <c r="A7144" s="41" t="n">
        <v>1.0616631731</v>
      </c>
      <c r="B7144" s="41" t="n">
        <v>-0.274044719</v>
      </c>
      <c r="C7144" s="41" t="n">
        <v>13.0523856531</v>
      </c>
      <c r="D7144" s="42" t="n">
        <f aca="false">$B$5*A7144</f>
        <v>2.71252609087546</v>
      </c>
      <c r="E7144" s="42" t="n">
        <f aca="false">$D$5*A7144+$F$5*B7144</f>
        <v>2.05311558718072</v>
      </c>
      <c r="F7144" s="43" t="n">
        <f aca="false">Inputs!$B$5*D7144+Inputs!$B$6*E7144</f>
        <v>168596.82972851</v>
      </c>
      <c r="G7144" s="43" t="n">
        <f aca="false">F7144*SQRT(($B$6-2)/C7144)</f>
        <v>65996.2795048413</v>
      </c>
    </row>
    <row r="7145" customFormat="false" ht="15" hidden="false" customHeight="false" outlineLevel="0" collapsed="false">
      <c r="A7145" s="41" t="n">
        <v>-1.4307372576</v>
      </c>
      <c r="B7145" s="41" t="n">
        <v>-2.3527523063</v>
      </c>
      <c r="C7145" s="41" t="n">
        <v>5.4640076525</v>
      </c>
      <c r="D7145" s="42" t="n">
        <f aca="false">$B$5*A7145</f>
        <v>-3.65550227111631</v>
      </c>
      <c r="E7145" s="42" t="n">
        <f aca="false">$D$5*A7145+$F$5*B7145</f>
        <v>-7.46716672197557</v>
      </c>
      <c r="F7145" s="43" t="n">
        <f aca="false">Inputs!$B$5*D7145+Inputs!$B$6*E7145</f>
        <v>7808.10898714705</v>
      </c>
      <c r="G7145" s="43" t="n">
        <f aca="false">F7145*SQRT(($B$6-2)/C7145)</f>
        <v>4723.94916036808</v>
      </c>
    </row>
    <row r="7146" customFormat="false" ht="15" hidden="false" customHeight="false" outlineLevel="0" collapsed="false">
      <c r="A7146" s="41" t="n">
        <v>2.8679625344</v>
      </c>
      <c r="B7146" s="41" t="n">
        <v>0.5269230185</v>
      </c>
      <c r="C7146" s="41" t="n">
        <v>2.8536933151</v>
      </c>
      <c r="D7146" s="42" t="n">
        <f aca="false">$B$5*A7146</f>
        <v>7.32758128879784</v>
      </c>
      <c r="E7146" s="42" t="n">
        <f aca="false">$D$5*A7146+$F$5*B7146</f>
        <v>7.73443007222838</v>
      </c>
      <c r="F7146" s="43" t="n">
        <f aca="false">Inputs!$B$5*D7146+Inputs!$B$6*E7146</f>
        <v>346036.625268366</v>
      </c>
      <c r="G7146" s="43" t="n">
        <f aca="false">F7146*SQRT(($B$6-2)/C7146)</f>
        <v>289689.941980688</v>
      </c>
    </row>
    <row r="7147" customFormat="false" ht="15" hidden="false" customHeight="false" outlineLevel="0" collapsed="false">
      <c r="A7147" s="41" t="n">
        <v>0.1367917561</v>
      </c>
      <c r="B7147" s="41" t="n">
        <v>0.2786397603</v>
      </c>
      <c r="C7147" s="41" t="n">
        <v>4.2758326094</v>
      </c>
      <c r="D7147" s="42" t="n">
        <f aca="false">$B$5*A7147</f>
        <v>0.349499932595827</v>
      </c>
      <c r="E7147" s="42" t="n">
        <f aca="false">$D$5*A7147+$F$5*B7147</f>
        <v>0.806647630542532</v>
      </c>
      <c r="F7147" s="43" t="n">
        <f aca="false">Inputs!$B$5*D7147+Inputs!$B$6*E7147</f>
        <v>-5382.38826754388</v>
      </c>
      <c r="G7147" s="43" t="n">
        <f aca="false">F7147*SQRT(($B$6-2)/C7147)</f>
        <v>-3681.11744243644</v>
      </c>
    </row>
    <row r="7148" customFormat="false" ht="15" hidden="false" customHeight="false" outlineLevel="0" collapsed="false">
      <c r="A7148" s="41" t="n">
        <v>-1.4313389482</v>
      </c>
      <c r="B7148" s="41" t="n">
        <v>-0.794871991</v>
      </c>
      <c r="C7148" s="41" t="n">
        <v>1.1294193644</v>
      </c>
      <c r="D7148" s="42" t="n">
        <f aca="false">$B$5*A7148</f>
        <v>-3.6570395773849</v>
      </c>
      <c r="E7148" s="42" t="n">
        <f aca="false">$D$5*A7148+$F$5*B7148</f>
        <v>-4.77853745601566</v>
      </c>
      <c r="F7148" s="43" t="n">
        <f aca="false">Inputs!$B$5*D7148+Inputs!$B$6*E7148</f>
        <v>-126777.084937707</v>
      </c>
      <c r="G7148" s="43" t="n">
        <f aca="false">F7148*SQRT(($B$6-2)/C7148)</f>
        <v>-168705.073951055</v>
      </c>
    </row>
    <row r="7149" customFormat="false" ht="15" hidden="false" customHeight="false" outlineLevel="0" collapsed="false">
      <c r="A7149" s="41" t="n">
        <v>1.743330128</v>
      </c>
      <c r="B7149" s="41" t="n">
        <v>0.6583472859</v>
      </c>
      <c r="C7149" s="41" t="n">
        <v>3.3600741875</v>
      </c>
      <c r="D7149" s="42" t="n">
        <f aca="false">$B$5*A7149</f>
        <v>4.45417018977999</v>
      </c>
      <c r="E7149" s="42" t="n">
        <f aca="false">$D$5*A7149+$F$5*B7149</f>
        <v>5.28520460442147</v>
      </c>
      <c r="F7149" s="43" t="n">
        <f aca="false">Inputs!$B$5*D7149+Inputs!$B$6*E7149</f>
        <v>181156.788756926</v>
      </c>
      <c r="G7149" s="43" t="n">
        <f aca="false">F7149*SQRT(($B$6-2)/C7149)</f>
        <v>139763.953909347</v>
      </c>
    </row>
    <row r="7150" customFormat="false" ht="15" hidden="false" customHeight="false" outlineLevel="0" collapsed="false">
      <c r="A7150" s="41" t="n">
        <v>-0.7635976576</v>
      </c>
      <c r="B7150" s="41" t="n">
        <v>-1.2268153281</v>
      </c>
      <c r="C7150" s="41" t="n">
        <v>1.1076932281</v>
      </c>
      <c r="D7150" s="42" t="n">
        <f aca="false">$B$5*A7150</f>
        <v>-1.95097524492948</v>
      </c>
      <c r="E7150" s="42" t="n">
        <f aca="false">$D$5*A7150+$F$5*B7150</f>
        <v>-3.9354441313019</v>
      </c>
      <c r="F7150" s="43" t="n">
        <f aca="false">Inputs!$B$5*D7150+Inputs!$B$6*E7150</f>
        <v>1674.68207214665</v>
      </c>
      <c r="G7150" s="43" t="n">
        <f aca="false">F7150*SQRT(($B$6-2)/C7150)</f>
        <v>2250.28548377602</v>
      </c>
    </row>
    <row r="7151" customFormat="false" ht="15" hidden="false" customHeight="false" outlineLevel="0" collapsed="false">
      <c r="A7151" s="41" t="n">
        <v>-0.5156941089</v>
      </c>
      <c r="B7151" s="41" t="n">
        <v>-0.3154306472</v>
      </c>
      <c r="C7151" s="41" t="n">
        <v>0.6127985948</v>
      </c>
      <c r="D7151" s="42" t="n">
        <f aca="false">$B$5*A7151</f>
        <v>-1.31758712249338</v>
      </c>
      <c r="E7151" s="42" t="n">
        <f aca="false">$D$5*A7151+$F$5*B7151</f>
        <v>-1.77180751172289</v>
      </c>
      <c r="F7151" s="43" t="n">
        <f aca="false">Inputs!$B$5*D7151+Inputs!$B$6*E7151</f>
        <v>-43168.3366631936</v>
      </c>
      <c r="G7151" s="43" t="n">
        <f aca="false">F7151*SQRT(($B$6-2)/C7151)</f>
        <v>-77986.859613273</v>
      </c>
    </row>
    <row r="7152" customFormat="false" ht="15" hidden="false" customHeight="false" outlineLevel="0" collapsed="false">
      <c r="A7152" s="41" t="n">
        <v>2.0491460358</v>
      </c>
      <c r="B7152" s="41" t="n">
        <v>-0.188267376</v>
      </c>
      <c r="C7152" s="41" t="n">
        <v>8.12624867</v>
      </c>
      <c r="D7152" s="42" t="n">
        <f aca="false">$B$5*A7152</f>
        <v>5.23552311783727</v>
      </c>
      <c r="E7152" s="42" t="n">
        <f aca="false">$D$5*A7152+$F$5*B7152</f>
        <v>4.55103332569821</v>
      </c>
      <c r="F7152" s="43" t="n">
        <f aca="false">Inputs!$B$5*D7152+Inputs!$B$6*E7152</f>
        <v>296000.645498816</v>
      </c>
      <c r="G7152" s="43" t="n">
        <f aca="false">F7152*SQRT(($B$6-2)/C7152)</f>
        <v>146846.162604351</v>
      </c>
    </row>
    <row r="7153" customFormat="false" ht="15" hidden="false" customHeight="false" outlineLevel="0" collapsed="false">
      <c r="A7153" s="41" t="n">
        <v>-1.1895517841</v>
      </c>
      <c r="B7153" s="41" t="n">
        <v>-0.0586023636</v>
      </c>
      <c r="C7153" s="41" t="n">
        <v>1.9690417674</v>
      </c>
      <c r="D7153" s="42" t="n">
        <f aca="false">$B$5*A7153</f>
        <v>-3.0392786832729</v>
      </c>
      <c r="E7153" s="42" t="n">
        <f aca="false">$D$5*A7153+$F$5*B7153</f>
        <v>-2.9318342410136</v>
      </c>
      <c r="F7153" s="43" t="n">
        <f aca="false">Inputs!$B$5*D7153+Inputs!$B$6*E7153</f>
        <v>-157336.156276611</v>
      </c>
      <c r="G7153" s="43" t="n">
        <f aca="false">F7153*SQRT(($B$6-2)/C7153)</f>
        <v>-158568.190299793</v>
      </c>
    </row>
    <row r="7154" customFormat="false" ht="15" hidden="false" customHeight="false" outlineLevel="0" collapsed="false">
      <c r="A7154" s="41" t="n">
        <v>0.2643384684</v>
      </c>
      <c r="B7154" s="41" t="n">
        <v>-1.2805465776</v>
      </c>
      <c r="C7154" s="41" t="n">
        <v>1.0335828609</v>
      </c>
      <c r="D7154" s="42" t="n">
        <f aca="false">$B$5*A7154</f>
        <v>0.675378981323599</v>
      </c>
      <c r="E7154" s="42" t="n">
        <f aca="false">$D$5*A7154+$F$5*B7154</f>
        <v>-1.5821599747264</v>
      </c>
      <c r="F7154" s="43" t="n">
        <f aca="false">Inputs!$B$5*D7154+Inputs!$B$6*E7154</f>
        <v>146645.89686868</v>
      </c>
      <c r="G7154" s="43" t="n">
        <f aca="false">F7154*SQRT(($B$6-2)/C7154)</f>
        <v>203991.590561368</v>
      </c>
    </row>
    <row r="7155" customFormat="false" ht="15" hidden="false" customHeight="false" outlineLevel="0" collapsed="false">
      <c r="A7155" s="41" t="n">
        <v>0.4021655345</v>
      </c>
      <c r="B7155" s="41" t="n">
        <v>1.2089159523</v>
      </c>
      <c r="C7155" s="41" t="n">
        <v>2.5586284161</v>
      </c>
      <c r="D7155" s="42" t="n">
        <f aca="false">$B$5*A7155</f>
        <v>1.0275241082318</v>
      </c>
      <c r="E7155" s="42" t="n">
        <f aca="false">$D$5*A7155+$F$5*B7155</f>
        <v>3.04447700614895</v>
      </c>
      <c r="F7155" s="43" t="n">
        <f aca="false">Inputs!$B$5*D7155+Inputs!$B$6*E7155</f>
        <v>-49471.4394842672</v>
      </c>
      <c r="G7155" s="43" t="n">
        <f aca="false">F7155*SQRT(($B$6-2)/C7155)</f>
        <v>-43738.7065397218</v>
      </c>
    </row>
    <row r="7156" customFormat="false" ht="15" hidden="false" customHeight="false" outlineLevel="0" collapsed="false">
      <c r="A7156" s="41" t="n">
        <v>0.1386712833</v>
      </c>
      <c r="B7156" s="41" t="n">
        <v>-0.7970651518</v>
      </c>
      <c r="C7156" s="41" t="n">
        <v>5.2170333601</v>
      </c>
      <c r="D7156" s="42" t="n">
        <f aca="false">$B$5*A7156</f>
        <v>0.354302083313388</v>
      </c>
      <c r="E7156" s="42" t="n">
        <f aca="false">$D$5*A7156+$F$5*B7156</f>
        <v>-1.04634725498303</v>
      </c>
      <c r="F7156" s="43" t="n">
        <f aca="false">Inputs!$B$5*D7156+Inputs!$B$6*E7156</f>
        <v>87747.5710804901</v>
      </c>
      <c r="G7156" s="43" t="n">
        <f aca="false">F7156*SQRT(($B$6-2)/C7156)</f>
        <v>54329.8235595759</v>
      </c>
    </row>
    <row r="7157" customFormat="false" ht="15" hidden="false" customHeight="false" outlineLevel="0" collapsed="false">
      <c r="A7157" s="41" t="n">
        <v>-0.5288704376</v>
      </c>
      <c r="B7157" s="41" t="n">
        <v>-1.6588359767</v>
      </c>
      <c r="C7157" s="41" t="n">
        <v>1.1133393563</v>
      </c>
      <c r="D7157" s="42" t="n">
        <f aca="false">$B$5*A7157</f>
        <v>-1.35125235294151</v>
      </c>
      <c r="E7157" s="42" t="n">
        <f aca="false">$D$5*A7157+$F$5*B7157</f>
        <v>-4.12287931342775</v>
      </c>
      <c r="F7157" s="43" t="n">
        <f aca="false">Inputs!$B$5*D7157+Inputs!$B$6*E7157</f>
        <v>71018.730377237</v>
      </c>
      <c r="G7157" s="43" t="n">
        <f aca="false">F7157*SQRT(($B$6-2)/C7157)</f>
        <v>95186.228867633</v>
      </c>
    </row>
    <row r="7158" customFormat="false" ht="15" hidden="false" customHeight="false" outlineLevel="0" collapsed="false">
      <c r="A7158" s="41" t="n">
        <v>-0.1338352341</v>
      </c>
      <c r="B7158" s="41" t="n">
        <v>0.3107799568</v>
      </c>
      <c r="C7158" s="41" t="n">
        <v>2.1924318686</v>
      </c>
      <c r="D7158" s="42" t="n">
        <f aca="false">$B$5*A7158</f>
        <v>-0.341946083817377</v>
      </c>
      <c r="E7158" s="42" t="n">
        <f aca="false">$D$5*A7158+$F$5*B7158</f>
        <v>0.218164842955855</v>
      </c>
      <c r="F7158" s="43" t="n">
        <f aca="false">Inputs!$B$5*D7158+Inputs!$B$6*E7158</f>
        <v>-45102.8505295305</v>
      </c>
      <c r="G7158" s="43" t="n">
        <f aca="false">F7158*SQRT(($B$6-2)/C7158)</f>
        <v>-43078.0399965957</v>
      </c>
    </row>
    <row r="7159" customFormat="false" ht="15" hidden="false" customHeight="false" outlineLevel="0" collapsed="false">
      <c r="A7159" s="41" t="n">
        <v>-0.8966325849</v>
      </c>
      <c r="B7159" s="41" t="n">
        <v>1.939700151</v>
      </c>
      <c r="C7159" s="41" t="n">
        <v>5.6847168631</v>
      </c>
      <c r="D7159" s="42" t="n">
        <f aca="false">$B$5*A7159</f>
        <v>-2.29087656244931</v>
      </c>
      <c r="E7159" s="42" t="n">
        <f aca="false">$D$5*A7159+$F$5*B7159</f>
        <v>1.21575030699512</v>
      </c>
      <c r="F7159" s="43" t="n">
        <f aca="false">Inputs!$B$5*D7159+Inputs!$B$6*E7159</f>
        <v>-289875.171594687</v>
      </c>
      <c r="G7159" s="43" t="n">
        <f aca="false">F7159*SQRT(($B$6-2)/C7159)</f>
        <v>-171937.8917175</v>
      </c>
    </row>
    <row r="7160" customFormat="false" ht="15" hidden="false" customHeight="false" outlineLevel="0" collapsed="false">
      <c r="A7160" s="41" t="n">
        <v>0.7922794955</v>
      </c>
      <c r="B7160" s="41" t="n">
        <v>-1.7927773389</v>
      </c>
      <c r="C7160" s="41" t="n">
        <v>3.4857790094</v>
      </c>
      <c r="D7160" s="42" t="n">
        <f aca="false">$B$5*A7160</f>
        <v>2.02425671084945</v>
      </c>
      <c r="E7160" s="42" t="n">
        <f aca="false">$D$5*A7160+$F$5*B7160</f>
        <v>-1.21036951129319</v>
      </c>
      <c r="F7160" s="43" t="n">
        <f aca="false">Inputs!$B$5*D7160+Inputs!$B$6*E7160</f>
        <v>262944.146649604</v>
      </c>
      <c r="G7160" s="43" t="n">
        <f aca="false">F7160*SQRT(($B$6-2)/C7160)</f>
        <v>199172.135647677</v>
      </c>
    </row>
    <row r="7161" customFormat="false" ht="15" hidden="false" customHeight="false" outlineLevel="0" collapsed="false">
      <c r="A7161" s="41" t="n">
        <v>-1.7722625585</v>
      </c>
      <c r="B7161" s="41" t="n">
        <v>-0.9840238027</v>
      </c>
      <c r="C7161" s="41" t="n">
        <v>8.2781008549</v>
      </c>
      <c r="D7161" s="42" t="n">
        <f aca="false">$B$5*A7161</f>
        <v>-4.52809191428941</v>
      </c>
      <c r="E7161" s="42" t="n">
        <f aca="false">$D$5*A7161+$F$5*B7161</f>
        <v>-5.91641195096072</v>
      </c>
      <c r="F7161" s="43" t="n">
        <f aca="false">Inputs!$B$5*D7161+Inputs!$B$6*E7161</f>
        <v>-156988.593880905</v>
      </c>
      <c r="G7161" s="43" t="n">
        <f aca="false">F7161*SQRT(($B$6-2)/C7161)</f>
        <v>-77164.5345287652</v>
      </c>
    </row>
    <row r="7162" customFormat="false" ht="15" hidden="false" customHeight="false" outlineLevel="0" collapsed="false">
      <c r="A7162" s="41" t="n">
        <v>1.5731854068</v>
      </c>
      <c r="B7162" s="41" t="n">
        <v>0.8909217106</v>
      </c>
      <c r="C7162" s="41" t="n">
        <v>5.7487095606</v>
      </c>
      <c r="D7162" s="42" t="n">
        <f aca="false">$B$5*A7162</f>
        <v>4.01945416385615</v>
      </c>
      <c r="E7162" s="42" t="n">
        <f aca="false">$D$5*A7162+$F$5*B7162</f>
        <v>5.28192687285762</v>
      </c>
      <c r="F7162" s="43" t="n">
        <f aca="false">Inputs!$B$5*D7162+Inputs!$B$6*E7162</f>
        <v>137849.072742733</v>
      </c>
      <c r="G7162" s="43" t="n">
        <f aca="false">F7162*SQRT(($B$6-2)/C7162)</f>
        <v>81308.0720205404</v>
      </c>
    </row>
    <row r="7163" customFormat="false" ht="15" hidden="false" customHeight="false" outlineLevel="0" collapsed="false">
      <c r="A7163" s="41" t="n">
        <v>1.6237121956</v>
      </c>
      <c r="B7163" s="41" t="n">
        <v>0.0102092866</v>
      </c>
      <c r="C7163" s="41" t="n">
        <v>4.8080165696</v>
      </c>
      <c r="D7163" s="42" t="n">
        <f aca="false">$B$5*A7163</f>
        <v>4.14854899956375</v>
      </c>
      <c r="E7163" s="42" t="n">
        <f aca="false">$D$5*A7163+$F$5*B7163</f>
        <v>3.88139459693019</v>
      </c>
      <c r="F7163" s="43" t="n">
        <f aca="false">Inputs!$B$5*D7163+Inputs!$B$6*E7163</f>
        <v>220785.170109865</v>
      </c>
      <c r="G7163" s="43" t="n">
        <f aca="false">F7163*SQRT(($B$6-2)/C7163)</f>
        <v>142397.353855271</v>
      </c>
    </row>
    <row r="7164" customFormat="false" ht="15" hidden="false" customHeight="false" outlineLevel="0" collapsed="false">
      <c r="A7164" s="41" t="n">
        <v>-0.209489328</v>
      </c>
      <c r="B7164" s="41" t="n">
        <v>-1.2475094861</v>
      </c>
      <c r="C7164" s="41" t="n">
        <v>5.6076155461</v>
      </c>
      <c r="D7164" s="42" t="n">
        <f aca="false">$B$5*A7164</f>
        <v>-0.535240632206089</v>
      </c>
      <c r="E7164" s="42" t="n">
        <f aca="false">$D$5*A7164+$F$5*B7164</f>
        <v>-2.65262821801755</v>
      </c>
      <c r="F7164" s="43" t="n">
        <f aca="false">Inputs!$B$5*D7164+Inputs!$B$6*E7164</f>
        <v>79107.3476802686</v>
      </c>
      <c r="G7164" s="43" t="n">
        <f aca="false">F7164*SQRT(($B$6-2)/C7164)</f>
        <v>47243.5697791817</v>
      </c>
    </row>
    <row r="7165" customFormat="false" ht="15" hidden="false" customHeight="false" outlineLevel="0" collapsed="false">
      <c r="A7165" s="41" t="n">
        <v>0.3496839249</v>
      </c>
      <c r="B7165" s="41" t="n">
        <v>-0.1961681669</v>
      </c>
      <c r="C7165" s="41" t="n">
        <v>0.8986211682</v>
      </c>
      <c r="D7165" s="42" t="n">
        <f aca="false">$B$5*A7165</f>
        <v>0.893434748312251</v>
      </c>
      <c r="E7165" s="42" t="n">
        <f aca="false">$D$5*A7165+$F$5*B7165</f>
        <v>0.493371334637627</v>
      </c>
      <c r="F7165" s="43" t="n">
        <f aca="false">Inputs!$B$5*D7165+Inputs!$B$6*E7165</f>
        <v>64674.9080993438</v>
      </c>
      <c r="G7165" s="43" t="n">
        <f aca="false">F7165*SQRT(($B$6-2)/C7165)</f>
        <v>96485.5986353528</v>
      </c>
    </row>
    <row r="7166" customFormat="false" ht="15" hidden="false" customHeight="false" outlineLevel="0" collapsed="false">
      <c r="A7166" s="41" t="n">
        <v>-0.2346721905</v>
      </c>
      <c r="B7166" s="41" t="n">
        <v>1.6180508411</v>
      </c>
      <c r="C7166" s="41" t="n">
        <v>3.1711641246</v>
      </c>
      <c r="D7166" s="42" t="n">
        <f aca="false">$B$5*A7166</f>
        <v>-0.599582292824042</v>
      </c>
      <c r="E7166" s="42" t="n">
        <f aca="false">$D$5*A7166+$F$5*B7166</f>
        <v>2.23553707045976</v>
      </c>
      <c r="F7166" s="43" t="n">
        <f aca="false">Inputs!$B$5*D7166+Inputs!$B$6*E7166</f>
        <v>-171735.082805392</v>
      </c>
      <c r="G7166" s="43" t="n">
        <f aca="false">F7166*SQRT(($B$6-2)/C7166)</f>
        <v>-136384.388819282</v>
      </c>
    </row>
    <row r="7167" customFormat="false" ht="15" hidden="false" customHeight="false" outlineLevel="0" collapsed="false">
      <c r="A7167" s="41" t="n">
        <v>-0.1263456029</v>
      </c>
      <c r="B7167" s="41" t="n">
        <v>1.330981444</v>
      </c>
      <c r="C7167" s="41" t="n">
        <v>11.8246045836</v>
      </c>
      <c r="D7167" s="42" t="n">
        <f aca="false">$B$5*A7167</f>
        <v>-0.322810240589704</v>
      </c>
      <c r="E7167" s="42" t="n">
        <f aca="false">$D$5*A7167+$F$5*B7167</f>
        <v>1.99761423804479</v>
      </c>
      <c r="F7167" s="43" t="n">
        <f aca="false">Inputs!$B$5*D7167+Inputs!$B$6*E7167</f>
        <v>-132161.73596121</v>
      </c>
      <c r="G7167" s="43" t="n">
        <f aca="false">F7167*SQRT(($B$6-2)/C7167)</f>
        <v>-54353.4879850652</v>
      </c>
    </row>
    <row r="7168" customFormat="false" ht="15" hidden="false" customHeight="false" outlineLevel="0" collapsed="false">
      <c r="A7168" s="41" t="n">
        <v>-1.5880746611</v>
      </c>
      <c r="B7168" s="41" t="n">
        <v>2.6881122329</v>
      </c>
      <c r="C7168" s="41" t="n">
        <v>2.3679888832</v>
      </c>
      <c r="D7168" s="42" t="n">
        <f aca="false">$B$5*A7168</f>
        <v>-4.05749588159276</v>
      </c>
      <c r="E7168" s="42" t="n">
        <f aca="false">$D$5*A7168+$F$5*B7168</f>
        <v>0.862719500365677</v>
      </c>
      <c r="F7168" s="43" t="n">
        <f aca="false">Inputs!$B$5*D7168+Inputs!$B$6*E7168</f>
        <v>-448885.56317756</v>
      </c>
      <c r="G7168" s="43" t="n">
        <f aca="false">F7168*SQRT(($B$6-2)/C7168)</f>
        <v>-412535.005462135</v>
      </c>
    </row>
    <row r="7169" customFormat="false" ht="15" hidden="false" customHeight="false" outlineLevel="0" collapsed="false">
      <c r="A7169" s="41" t="n">
        <v>-0.3732704618</v>
      </c>
      <c r="B7169" s="41" t="n">
        <v>0.7071840233</v>
      </c>
      <c r="C7169" s="41" t="n">
        <v>3.2158195114</v>
      </c>
      <c r="D7169" s="42" t="n">
        <f aca="false">$B$5*A7169</f>
        <v>-0.95369783208093</v>
      </c>
      <c r="E7169" s="42" t="n">
        <f aca="false">$D$5*A7169+$F$5*B7169</f>
        <v>0.332896175170586</v>
      </c>
      <c r="F7169" s="43" t="n">
        <f aca="false">Inputs!$B$5*D7169+Inputs!$B$6*E7169</f>
        <v>-112014.591966622</v>
      </c>
      <c r="G7169" s="43" t="n">
        <f aca="false">F7169*SQRT(($B$6-2)/C7169)</f>
        <v>-88337.227802159</v>
      </c>
    </row>
    <row r="7170" customFormat="false" ht="15" hidden="false" customHeight="false" outlineLevel="0" collapsed="false">
      <c r="A7170" s="41" t="n">
        <v>0.8662729119</v>
      </c>
      <c r="B7170" s="41" t="n">
        <v>-0.4973567304</v>
      </c>
      <c r="C7170" s="41" t="n">
        <v>2.0005429438</v>
      </c>
      <c r="D7170" s="42" t="n">
        <f aca="false">$B$5*A7170</f>
        <v>2.21330826469769</v>
      </c>
      <c r="E7170" s="42" t="n">
        <f aca="false">$D$5*A7170+$F$5*B7170</f>
        <v>1.20256454558542</v>
      </c>
      <c r="F7170" s="43" t="n">
        <f aca="false">Inputs!$B$5*D7170+Inputs!$B$6*E7170</f>
        <v>161202.599190498</v>
      </c>
      <c r="G7170" s="43" t="n">
        <f aca="false">F7170*SQRT(($B$6-2)/C7170)</f>
        <v>161180.722656602</v>
      </c>
    </row>
    <row r="7171" customFormat="false" ht="15" hidden="false" customHeight="false" outlineLevel="0" collapsed="false">
      <c r="A7171" s="41" t="n">
        <v>0.8190300901</v>
      </c>
      <c r="B7171" s="41" t="n">
        <v>0.8710031766</v>
      </c>
      <c r="C7171" s="41" t="n">
        <v>1.9862753691</v>
      </c>
      <c r="D7171" s="42" t="n">
        <f aca="false">$B$5*A7171</f>
        <v>2.09260389255215</v>
      </c>
      <c r="E7171" s="42" t="n">
        <f aca="false">$D$5*A7171+$F$5*B7171</f>
        <v>3.45295384832824</v>
      </c>
      <c r="F7171" s="43" t="n">
        <f aca="false">Inputs!$B$5*D7171+Inputs!$B$6*E7171</f>
        <v>36612.6968388031</v>
      </c>
      <c r="G7171" s="43" t="n">
        <f aca="false">F7171*SQRT(($B$6-2)/C7171)</f>
        <v>36738.9710494269</v>
      </c>
    </row>
    <row r="7172" customFormat="false" ht="15" hidden="false" customHeight="false" outlineLevel="0" collapsed="false">
      <c r="A7172" s="41" t="n">
        <v>-0.713144501</v>
      </c>
      <c r="B7172" s="41" t="n">
        <v>-0.7013002242</v>
      </c>
      <c r="C7172" s="41" t="n">
        <v>6.1881737949</v>
      </c>
      <c r="D7172" s="42" t="n">
        <f aca="false">$B$5*A7172</f>
        <v>-1.82206853787576</v>
      </c>
      <c r="E7172" s="42" t="n">
        <f aca="false">$D$5*A7172+$F$5*B7172</f>
        <v>-2.9079561746277</v>
      </c>
      <c r="F7172" s="43" t="n">
        <f aca="false">Inputs!$B$5*D7172+Inputs!$B$6*E7172</f>
        <v>-36809.0450561912</v>
      </c>
      <c r="G7172" s="43" t="n">
        <f aca="false">F7172*SQRT(($B$6-2)/C7172)</f>
        <v>-20926.1000434557</v>
      </c>
    </row>
    <row r="7173" customFormat="false" ht="15" hidden="false" customHeight="false" outlineLevel="0" collapsed="false">
      <c r="A7173" s="41" t="n">
        <v>0.0453068235</v>
      </c>
      <c r="B7173" s="41" t="n">
        <v>-0.1154939477</v>
      </c>
      <c r="C7173" s="41" t="n">
        <v>11.4840379545</v>
      </c>
      <c r="D7173" s="42" t="n">
        <f aca="false">$B$5*A7173</f>
        <v>0.115757939007708</v>
      </c>
      <c r="E7173" s="42" t="n">
        <f aca="false">$D$5*A7173+$F$5*B7173</f>
        <v>-0.0916169568243196</v>
      </c>
      <c r="F7173" s="43" t="n">
        <f aca="false">Inputs!$B$5*D7173+Inputs!$B$6*E7173</f>
        <v>16156.6417419868</v>
      </c>
      <c r="G7173" s="43" t="n">
        <f aca="false">F7173*SQRT(($B$6-2)/C7173)</f>
        <v>6742.46628170309</v>
      </c>
    </row>
    <row r="7174" customFormat="false" ht="15" hidden="false" customHeight="false" outlineLevel="0" collapsed="false">
      <c r="A7174" s="41" t="n">
        <v>1.3931300958</v>
      </c>
      <c r="B7174" s="41" t="n">
        <v>0.7026681849</v>
      </c>
      <c r="C7174" s="41" t="n">
        <v>9.0262879714</v>
      </c>
      <c r="D7174" s="42" t="n">
        <f aca="false">$B$5*A7174</f>
        <v>3.55941679865106</v>
      </c>
      <c r="E7174" s="42" t="n">
        <f aca="false">$D$5*A7174+$F$5*B7174</f>
        <v>4.52840373433481</v>
      </c>
      <c r="F7174" s="43" t="n">
        <f aca="false">Inputs!$B$5*D7174+Inputs!$B$6*E7174</f>
        <v>129521.493148366</v>
      </c>
      <c r="G7174" s="43" t="n">
        <f aca="false">F7174*SQRT(($B$6-2)/C7174)</f>
        <v>60968.04199278</v>
      </c>
    </row>
    <row r="7175" customFormat="false" ht="15" hidden="false" customHeight="false" outlineLevel="0" collapsed="false">
      <c r="A7175" s="41" t="n">
        <v>-0.0704235695</v>
      </c>
      <c r="B7175" s="41" t="n">
        <v>0.6060779587</v>
      </c>
      <c r="C7175" s="41" t="n">
        <v>0.5402632308</v>
      </c>
      <c r="D7175" s="42" t="n">
        <f aca="false">$B$5*A7175</f>
        <v>-0.179930673420221</v>
      </c>
      <c r="E7175" s="42" t="n">
        <f aca="false">$D$5*A7175+$F$5*B7175</f>
        <v>0.878962625966615</v>
      </c>
      <c r="F7175" s="43" t="n">
        <f aca="false">Inputs!$B$5*D7175+Inputs!$B$6*E7175</f>
        <v>-61941.1986403528</v>
      </c>
      <c r="G7175" s="43" t="n">
        <f aca="false">F7175*SQRT(($B$6-2)/C7175)</f>
        <v>-119176.848663968</v>
      </c>
    </row>
    <row r="7176" customFormat="false" ht="15" hidden="false" customHeight="false" outlineLevel="0" collapsed="false">
      <c r="A7176" s="41" t="n">
        <v>-2.0466530778</v>
      </c>
      <c r="B7176" s="41" t="n">
        <v>-0.6153109736</v>
      </c>
      <c r="C7176" s="41" t="n">
        <v>3.0527524329</v>
      </c>
      <c r="D7176" s="42" t="n">
        <f aca="false">$B$5*A7176</f>
        <v>-5.22915366489796</v>
      </c>
      <c r="E7176" s="42" t="n">
        <f aca="false">$D$5*A7176+$F$5*B7176</f>
        <v>-5.93267549287913</v>
      </c>
      <c r="F7176" s="43" t="n">
        <f aca="false">Inputs!$B$5*D7176+Inputs!$B$6*E7176</f>
        <v>-226281.591845839</v>
      </c>
      <c r="G7176" s="43" t="n">
        <f aca="false">F7176*SQRT(($B$6-2)/C7176)</f>
        <v>-183154.852809099</v>
      </c>
    </row>
    <row r="7177" customFormat="false" ht="15" hidden="false" customHeight="false" outlineLevel="0" collapsed="false">
      <c r="A7177" s="41" t="n">
        <v>0.2878210083</v>
      </c>
      <c r="B7177" s="41" t="n">
        <v>1.1153655019</v>
      </c>
      <c r="C7177" s="41" t="n">
        <v>2.4089345448</v>
      </c>
      <c r="D7177" s="42" t="n">
        <f aca="false">$B$5*A7177</f>
        <v>0.735376355041275</v>
      </c>
      <c r="E7177" s="42" t="n">
        <f aca="false">$D$5*A7177+$F$5*B7177</f>
        <v>2.61084645174348</v>
      </c>
      <c r="F7177" s="43" t="n">
        <f aca="false">Inputs!$B$5*D7177+Inputs!$B$6*E7177</f>
        <v>-57004.6870830465</v>
      </c>
      <c r="G7177" s="43" t="n">
        <f aca="false">F7177*SQRT(($B$6-2)/C7177)</f>
        <v>-51941.3297822413</v>
      </c>
    </row>
    <row r="7178" customFormat="false" ht="15" hidden="false" customHeight="false" outlineLevel="0" collapsed="false">
      <c r="A7178" s="41" t="n">
        <v>0.1997693347</v>
      </c>
      <c r="B7178" s="41" t="n">
        <v>1.458239</v>
      </c>
      <c r="C7178" s="41" t="n">
        <v>1.2239883863</v>
      </c>
      <c r="D7178" s="42" t="n">
        <f aca="false">$B$5*A7178</f>
        <v>0.510406262796441</v>
      </c>
      <c r="E7178" s="42" t="n">
        <f aca="false">$D$5*A7178+$F$5*B7178</f>
        <v>2.99337463906469</v>
      </c>
      <c r="F7178" s="43" t="n">
        <f aca="false">Inputs!$B$5*D7178+Inputs!$B$6*E7178</f>
        <v>-98628.1056735905</v>
      </c>
      <c r="G7178" s="43" t="n">
        <f aca="false">F7178*SQRT(($B$6-2)/C7178)</f>
        <v>-126074.438065173</v>
      </c>
    </row>
    <row r="7179" customFormat="false" ht="15" hidden="false" customHeight="false" outlineLevel="0" collapsed="false">
      <c r="A7179" s="41" t="n">
        <v>0.867939858</v>
      </c>
      <c r="B7179" s="41" t="n">
        <v>-0.4883294241</v>
      </c>
      <c r="C7179" s="41" t="n">
        <v>6.3732931234</v>
      </c>
      <c r="D7179" s="42" t="n">
        <f aca="false">$B$5*A7179</f>
        <v>2.21756727537349</v>
      </c>
      <c r="E7179" s="42" t="n">
        <f aca="false">$D$5*A7179+$F$5*B7179</f>
        <v>1.22211904042914</v>
      </c>
      <c r="F7179" s="43" t="n">
        <f aca="false">Inputs!$B$5*D7179+Inputs!$B$6*E7179</f>
        <v>160650.775515892</v>
      </c>
      <c r="G7179" s="43" t="n">
        <f aca="false">F7179*SQRT(($B$6-2)/C7179)</f>
        <v>89994.4811838541</v>
      </c>
    </row>
    <row r="7180" customFormat="false" ht="15" hidden="false" customHeight="false" outlineLevel="0" collapsed="false">
      <c r="A7180" s="41" t="n">
        <v>-0.140030646</v>
      </c>
      <c r="B7180" s="41" t="n">
        <v>0.4084216862</v>
      </c>
      <c r="C7180" s="41" t="n">
        <v>2.5550412446</v>
      </c>
      <c r="D7180" s="42" t="n">
        <f aca="false">$B$5*A7180</f>
        <v>-0.357775225157375</v>
      </c>
      <c r="E7180" s="42" t="n">
        <f aca="false">$D$5*A7180+$F$5*B7180</f>
        <v>0.372024621379417</v>
      </c>
      <c r="F7180" s="43" t="n">
        <f aca="false">Inputs!$B$5*D7180+Inputs!$B$6*E7180</f>
        <v>-54378.7535847083</v>
      </c>
      <c r="G7180" s="43" t="n">
        <f aca="false">F7180*SQRT(($B$6-2)/C7180)</f>
        <v>-48111.1002846651</v>
      </c>
    </row>
    <row r="7181" customFormat="false" ht="15" hidden="false" customHeight="false" outlineLevel="0" collapsed="false">
      <c r="A7181" s="41" t="n">
        <v>-0.4486355529</v>
      </c>
      <c r="B7181" s="41" t="n">
        <v>1.5312901779</v>
      </c>
      <c r="C7181" s="41" t="n">
        <v>1.3686759766</v>
      </c>
      <c r="D7181" s="42" t="n">
        <f aca="false">$B$5*A7181</f>
        <v>-1.14625398466276</v>
      </c>
      <c r="E7181" s="42" t="n">
        <f aca="false">$D$5*A7181+$F$5*B7181</f>
        <v>1.57657897320371</v>
      </c>
      <c r="F7181" s="43" t="n">
        <f aca="false">Inputs!$B$5*D7181+Inputs!$B$6*E7181</f>
        <v>-193454.347126462</v>
      </c>
      <c r="G7181" s="43" t="n">
        <f aca="false">F7181*SQRT(($B$6-2)/C7181)</f>
        <v>-233853.120171421</v>
      </c>
    </row>
    <row r="7182" customFormat="false" ht="15" hidden="false" customHeight="false" outlineLevel="0" collapsed="false">
      <c r="A7182" s="41" t="n">
        <v>-1.1087261343</v>
      </c>
      <c r="B7182" s="41" t="n">
        <v>0.3161064504</v>
      </c>
      <c r="C7182" s="41" t="n">
        <v>4.3003659792</v>
      </c>
      <c r="D7182" s="42" t="n">
        <f aca="false">$B$5*A7182</f>
        <v>-2.83277092313813</v>
      </c>
      <c r="E7182" s="42" t="n">
        <f aca="false">$D$5*A7182+$F$5*B7182</f>
        <v>-2.09247617927903</v>
      </c>
      <c r="F7182" s="43" t="n">
        <f aca="false">Inputs!$B$5*D7182+Inputs!$B$6*E7182</f>
        <v>-178653.283349861</v>
      </c>
      <c r="G7182" s="43" t="n">
        <f aca="false">F7182*SQRT(($B$6-2)/C7182)</f>
        <v>-121835.343291868</v>
      </c>
    </row>
    <row r="7183" customFormat="false" ht="15" hidden="false" customHeight="false" outlineLevel="0" collapsed="false">
      <c r="A7183" s="41" t="n">
        <v>0.7354468136</v>
      </c>
      <c r="B7183" s="41" t="n">
        <v>-0.3134469895</v>
      </c>
      <c r="C7183" s="41" t="n">
        <v>1.1055390103</v>
      </c>
      <c r="D7183" s="42" t="n">
        <f aca="false">$B$5*A7183</f>
        <v>1.87905045676226</v>
      </c>
      <c r="E7183" s="42" t="n">
        <f aca="false">$D$5*A7183+$F$5*B7183</f>
        <v>1.20881746221416</v>
      </c>
      <c r="F7183" s="43" t="n">
        <f aca="false">Inputs!$B$5*D7183+Inputs!$B$6*E7183</f>
        <v>127464.172565518</v>
      </c>
      <c r="G7183" s="43" t="n">
        <f aca="false">F7183*SQRT(($B$6-2)/C7183)</f>
        <v>171441.553366071</v>
      </c>
    </row>
    <row r="7184" customFormat="false" ht="15" hidden="false" customHeight="false" outlineLevel="0" collapsed="false">
      <c r="A7184" s="41" t="n">
        <v>-0.5387993326</v>
      </c>
      <c r="B7184" s="41" t="n">
        <v>-0.0760812964</v>
      </c>
      <c r="C7184" s="41" t="n">
        <v>7.394433565</v>
      </c>
      <c r="D7184" s="42" t="n">
        <f aca="false">$B$5*A7184</f>
        <v>-1.37662046160673</v>
      </c>
      <c r="E7184" s="42" t="n">
        <f aca="false">$D$5*A7184+$F$5*B7184</f>
        <v>-1.41349328011201</v>
      </c>
      <c r="F7184" s="43" t="n">
        <f aca="false">Inputs!$B$5*D7184+Inputs!$B$6*E7184</f>
        <v>-66987.3821550723</v>
      </c>
      <c r="G7184" s="43" t="n">
        <f aca="false">F7184*SQRT(($B$6-2)/C7184)</f>
        <v>-34838.1871758229</v>
      </c>
    </row>
    <row r="7185" customFormat="false" ht="15" hidden="false" customHeight="false" outlineLevel="0" collapsed="false">
      <c r="A7185" s="41" t="n">
        <v>0.8119985128</v>
      </c>
      <c r="B7185" s="41" t="n">
        <v>-0.4998479975</v>
      </c>
      <c r="C7185" s="41" t="n">
        <v>7.7916809666</v>
      </c>
      <c r="D7185" s="42" t="n">
        <f aca="false">$B$5*A7185</f>
        <v>2.07463836697913</v>
      </c>
      <c r="E7185" s="42" t="n">
        <f aca="false">$D$5*A7185+$F$5*B7185</f>
        <v>1.06911206497549</v>
      </c>
      <c r="F7185" s="43" t="n">
        <f aca="false">Inputs!$B$5*D7185+Inputs!$B$6*E7185</f>
        <v>154008.233449139</v>
      </c>
      <c r="G7185" s="43" t="n">
        <f aca="false">F7185*SQRT(($B$6-2)/C7185)</f>
        <v>78026.7209514715</v>
      </c>
    </row>
    <row r="7186" customFormat="false" ht="15" hidden="false" customHeight="false" outlineLevel="0" collapsed="false">
      <c r="A7186" s="41" t="n">
        <v>-1.0689211869</v>
      </c>
      <c r="B7186" s="41" t="n">
        <v>1.150584777</v>
      </c>
      <c r="C7186" s="41" t="n">
        <v>5.5279886703</v>
      </c>
      <c r="D7186" s="42" t="n">
        <f aca="false">$B$5*A7186</f>
        <v>-2.73107015673294</v>
      </c>
      <c r="E7186" s="42" t="n">
        <f aca="false">$D$5*A7186+$F$5*B7186</f>
        <v>-0.556826070582747</v>
      </c>
      <c r="F7186" s="43" t="n">
        <f aca="false">Inputs!$B$5*D7186+Inputs!$B$6*E7186</f>
        <v>-245265.712144157</v>
      </c>
      <c r="G7186" s="43" t="n">
        <f aca="false">F7186*SQRT(($B$6-2)/C7186)</f>
        <v>-147525.897114289</v>
      </c>
    </row>
    <row r="7187" customFormat="false" ht="15" hidden="false" customHeight="false" outlineLevel="0" collapsed="false">
      <c r="A7187" s="41" t="n">
        <v>0.3992964729</v>
      </c>
      <c r="B7187" s="41" t="n">
        <v>1.0078574305</v>
      </c>
      <c r="C7187" s="41" t="n">
        <v>4.6636565504</v>
      </c>
      <c r="D7187" s="42" t="n">
        <f aca="false">$B$5*A7187</f>
        <v>1.02019371885454</v>
      </c>
      <c r="E7187" s="42" t="n">
        <f aca="false">$D$5*A7187+$F$5*B7187</f>
        <v>2.69047315438153</v>
      </c>
      <c r="F7187" s="43" t="n">
        <f aca="false">Inputs!$B$5*D7187+Inputs!$B$6*E7187</f>
        <v>-32504.2858336227</v>
      </c>
      <c r="G7187" s="43" t="n">
        <f aca="false">F7187*SQRT(($B$6-2)/C7187)</f>
        <v>-21285.9161152081</v>
      </c>
    </row>
    <row r="7188" customFormat="false" ht="15" hidden="false" customHeight="false" outlineLevel="0" collapsed="false">
      <c r="A7188" s="41" t="n">
        <v>0.7593317313</v>
      </c>
      <c r="B7188" s="41" t="n">
        <v>2.1798893083</v>
      </c>
      <c r="C7188" s="41" t="n">
        <v>3.0295683504</v>
      </c>
      <c r="D7188" s="42" t="n">
        <f aca="false">$B$5*A7188</f>
        <v>1.94007589692185</v>
      </c>
      <c r="E7188" s="42" t="n">
        <f aca="false">$D$5*A7188+$F$5*B7188</f>
        <v>5.57100810107302</v>
      </c>
      <c r="F7188" s="43" t="n">
        <f aca="false">Inputs!$B$5*D7188+Inputs!$B$6*E7188</f>
        <v>-84542.8153614655</v>
      </c>
      <c r="G7188" s="43" t="n">
        <f aca="false">F7188*SQRT(($B$6-2)/C7188)</f>
        <v>-68691.2352895865</v>
      </c>
    </row>
    <row r="7189" customFormat="false" ht="15" hidden="false" customHeight="false" outlineLevel="0" collapsed="false">
      <c r="A7189" s="41" t="n">
        <v>1.1149720356</v>
      </c>
      <c r="B7189" s="41" t="n">
        <v>-0.7240795619</v>
      </c>
      <c r="C7189" s="41" t="n">
        <v>4.0939156436</v>
      </c>
      <c r="D7189" s="42" t="n">
        <f aca="false">$B$5*A7189</f>
        <v>2.84872906378627</v>
      </c>
      <c r="E7189" s="42" t="n">
        <f aca="false">$D$5*A7189+$F$5*B7189</f>
        <v>1.40287358232247</v>
      </c>
      <c r="F7189" s="43" t="n">
        <f aca="false">Inputs!$B$5*D7189+Inputs!$B$6*E7189</f>
        <v>214729.227262503</v>
      </c>
      <c r="G7189" s="43" t="n">
        <f aca="false">F7189*SQRT(($B$6-2)/C7189)</f>
        <v>150084.801177521</v>
      </c>
    </row>
    <row r="7190" customFormat="false" ht="15" hidden="false" customHeight="false" outlineLevel="0" collapsed="false">
      <c r="A7190" s="41" t="n">
        <v>0.4702679672</v>
      </c>
      <c r="B7190" s="41" t="n">
        <v>-0.557488721</v>
      </c>
      <c r="C7190" s="41" t="n">
        <v>2.9713821378</v>
      </c>
      <c r="D7190" s="42" t="n">
        <f aca="false">$B$5*A7190</f>
        <v>1.20152432810516</v>
      </c>
      <c r="E7190" s="42" t="n">
        <f aca="false">$D$5*A7190+$F$5*B7190</f>
        <v>0.15640342590183</v>
      </c>
      <c r="F7190" s="43" t="n">
        <f aca="false">Inputs!$B$5*D7190+Inputs!$B$6*E7190</f>
        <v>112332.261515424</v>
      </c>
      <c r="G7190" s="43" t="n">
        <f aca="false">F7190*SQRT(($B$6-2)/C7190)</f>
        <v>92159.5288932403</v>
      </c>
    </row>
    <row r="7191" customFormat="false" ht="15" hidden="false" customHeight="false" outlineLevel="0" collapsed="false">
      <c r="A7191" s="41" t="n">
        <v>-0.4541261638</v>
      </c>
      <c r="B7191" s="41" t="n">
        <v>-1.4125004006</v>
      </c>
      <c r="C7191" s="41" t="n">
        <v>0.8553994649</v>
      </c>
      <c r="D7191" s="42" t="n">
        <f aca="false">$B$5*A7191</f>
        <v>-1.1602823749267</v>
      </c>
      <c r="E7191" s="42" t="n">
        <f aca="false">$D$5*A7191+$F$5*B7191</f>
        <v>-3.51966018396087</v>
      </c>
      <c r="F7191" s="43" t="n">
        <f aca="false">Inputs!$B$5*D7191+Inputs!$B$6*E7191</f>
        <v>59954.7717053735</v>
      </c>
      <c r="G7191" s="43" t="n">
        <f aca="false">F7191*SQRT(($B$6-2)/C7191)</f>
        <v>91675.7062442651</v>
      </c>
    </row>
    <row r="7192" customFormat="false" ht="15" hidden="false" customHeight="false" outlineLevel="0" collapsed="false">
      <c r="A7192" s="41" t="n">
        <v>-0.2861131819</v>
      </c>
      <c r="B7192" s="41" t="n">
        <v>0.5450342885</v>
      </c>
      <c r="C7192" s="41" t="n">
        <v>5.3371695214</v>
      </c>
      <c r="D7192" s="42" t="n">
        <f aca="false">$B$5*A7192</f>
        <v>-0.731012896096797</v>
      </c>
      <c r="E7192" s="42" t="n">
        <f aca="false">$D$5*A7192+$F$5*B7192</f>
        <v>0.260303437743917</v>
      </c>
      <c r="F7192" s="43" t="n">
        <f aca="false">Inputs!$B$5*D7192+Inputs!$B$6*E7192</f>
        <v>-86116.4614968755</v>
      </c>
      <c r="G7192" s="43" t="n">
        <f aca="false">F7192*SQRT(($B$6-2)/C7192)</f>
        <v>-52716.3916265681</v>
      </c>
    </row>
    <row r="7193" customFormat="false" ht="15" hidden="false" customHeight="false" outlineLevel="0" collapsed="false">
      <c r="A7193" s="41" t="n">
        <v>-0.0660217051</v>
      </c>
      <c r="B7193" s="41" t="n">
        <v>-1.0993684032</v>
      </c>
      <c r="C7193" s="41" t="n">
        <v>8.5556106849</v>
      </c>
      <c r="D7193" s="42" t="n">
        <f aca="false">$B$5*A7193</f>
        <v>-0.168684006552582</v>
      </c>
      <c r="E7193" s="42" t="n">
        <f aca="false">$D$5*A7193+$F$5*B7193</f>
        <v>-2.05543263077951</v>
      </c>
      <c r="F7193" s="43" t="n">
        <f aca="false">Inputs!$B$5*D7193+Inputs!$B$6*E7193</f>
        <v>85903.2308837171</v>
      </c>
      <c r="G7193" s="43" t="n">
        <f aca="false">F7193*SQRT(($B$6-2)/C7193)</f>
        <v>41533.5438636271</v>
      </c>
    </row>
    <row r="7194" customFormat="false" ht="15" hidden="false" customHeight="false" outlineLevel="0" collapsed="false">
      <c r="A7194" s="41" t="n">
        <v>-1.5230193325</v>
      </c>
      <c r="B7194" s="41" t="n">
        <v>2.1118459355</v>
      </c>
      <c r="C7194" s="41" t="n">
        <v>2.0061708193</v>
      </c>
      <c r="D7194" s="42" t="n">
        <f aca="false">$B$5*A7194</f>
        <v>-3.89128094577398</v>
      </c>
      <c r="E7194" s="42" t="n">
        <f aca="false">$D$5*A7194+$F$5*B7194</f>
        <v>0.0224597916110589</v>
      </c>
      <c r="F7194" s="43" t="n">
        <f aca="false">Inputs!$B$5*D7194+Inputs!$B$6*E7194</f>
        <v>-390251.084157951</v>
      </c>
      <c r="G7194" s="43" t="n">
        <f aca="false">F7194*SQRT(($B$6-2)/C7194)</f>
        <v>-389650.431515226</v>
      </c>
    </row>
    <row r="7195" customFormat="false" ht="15" hidden="false" customHeight="false" outlineLevel="0" collapsed="false">
      <c r="A7195" s="41" t="n">
        <v>0.325160753</v>
      </c>
      <c r="B7195" s="41" t="n">
        <v>-0.8240691696</v>
      </c>
      <c r="C7195" s="41" t="n">
        <v>6.0018644046</v>
      </c>
      <c r="D7195" s="42" t="n">
        <f aca="false">$B$5*A7195</f>
        <v>0.830778582689081</v>
      </c>
      <c r="E7195" s="42" t="n">
        <f aca="false">$D$5*A7195+$F$5*B7195</f>
        <v>-0.649208219065399</v>
      </c>
      <c r="F7195" s="43" t="n">
        <f aca="false">Inputs!$B$5*D7195+Inputs!$B$6*E7195</f>
        <v>115538.269222178</v>
      </c>
      <c r="G7195" s="43" t="n">
        <f aca="false">F7195*SQRT(($B$6-2)/C7195)</f>
        <v>66695.689329485</v>
      </c>
    </row>
    <row r="7196" customFormat="false" ht="15" hidden="false" customHeight="false" outlineLevel="0" collapsed="false">
      <c r="A7196" s="41" t="n">
        <v>0.4617834597</v>
      </c>
      <c r="B7196" s="41" t="n">
        <v>2.1891860778</v>
      </c>
      <c r="C7196" s="41" t="n">
        <v>3.2875186117</v>
      </c>
      <c r="D7196" s="42" t="n">
        <f aca="false">$B$5*A7196</f>
        <v>1.1798465977806</v>
      </c>
      <c r="E7196" s="42" t="n">
        <f aca="false">$D$5*A7196+$F$5*B7196</f>
        <v>4.8790190014426</v>
      </c>
      <c r="F7196" s="43" t="n">
        <f aca="false">Inputs!$B$5*D7196+Inputs!$B$6*E7196</f>
        <v>-125966.29029407</v>
      </c>
      <c r="G7196" s="43" t="n">
        <f aca="false">F7196*SQRT(($B$6-2)/C7196)</f>
        <v>-98250.6036418172</v>
      </c>
    </row>
    <row r="7197" customFormat="false" ht="15" hidden="false" customHeight="false" outlineLevel="0" collapsed="false">
      <c r="A7197" s="41" t="n">
        <v>0.6204623596</v>
      </c>
      <c r="B7197" s="41" t="n">
        <v>-2.787067869</v>
      </c>
      <c r="C7197" s="41" t="n">
        <v>2.1422238431</v>
      </c>
      <c r="D7197" s="42" t="n">
        <f aca="false">$B$5*A7197</f>
        <v>1.58526770209691</v>
      </c>
      <c r="E7197" s="42" t="n">
        <f aca="false">$D$5*A7197+$F$5*B7197</f>
        <v>-3.3361090366435</v>
      </c>
      <c r="F7197" s="43" t="n">
        <f aca="false">Inputs!$B$5*D7197+Inputs!$B$6*E7197</f>
        <v>325332.222041866</v>
      </c>
      <c r="G7197" s="43" t="n">
        <f aca="false">F7197*SQRT(($B$6-2)/C7197)</f>
        <v>314347.240992108</v>
      </c>
    </row>
    <row r="7198" customFormat="false" ht="15" hidden="false" customHeight="false" outlineLevel="0" collapsed="false">
      <c r="A7198" s="41" t="n">
        <v>2.652291688</v>
      </c>
      <c r="B7198" s="41" t="n">
        <v>-1.8492464803</v>
      </c>
      <c r="C7198" s="41" t="n">
        <v>0.4074686622</v>
      </c>
      <c r="D7198" s="42" t="n">
        <f aca="false">$B$5*A7198</f>
        <v>6.77654701283913</v>
      </c>
      <c r="E7198" s="42" t="n">
        <f aca="false">$D$5*A7198+$F$5*B7198</f>
        <v>3.11818508165757</v>
      </c>
      <c r="F7198" s="43" t="n">
        <f aca="false">Inputs!$B$5*D7198+Inputs!$B$6*E7198</f>
        <v>521745.447201034</v>
      </c>
      <c r="G7198" s="43" t="n">
        <f aca="false">F7198*SQRT(($B$6-2)/C7198)</f>
        <v>1155916.755817</v>
      </c>
    </row>
    <row r="7199" customFormat="false" ht="15" hidden="false" customHeight="false" outlineLevel="0" collapsed="false">
      <c r="A7199" s="41" t="n">
        <v>-0.2060119454</v>
      </c>
      <c r="B7199" s="41" t="n">
        <v>-1.1334043</v>
      </c>
      <c r="C7199" s="41" t="n">
        <v>5.4632680397</v>
      </c>
      <c r="D7199" s="42" t="n">
        <f aca="false">$B$5*A7199</f>
        <v>-0.526355996033852</v>
      </c>
      <c r="E7199" s="42" t="n">
        <f aca="false">$D$5*A7199+$F$5*B7199</f>
        <v>-2.44732299465111</v>
      </c>
      <c r="F7199" s="43" t="n">
        <f aca="false">Inputs!$B$5*D7199+Inputs!$B$6*E7199</f>
        <v>69730.5501291705</v>
      </c>
      <c r="G7199" s="43" t="n">
        <f aca="false">F7199*SQRT(($B$6-2)/C7199)</f>
        <v>42190.2243829862</v>
      </c>
    </row>
    <row r="7200" customFormat="false" ht="15" hidden="false" customHeight="false" outlineLevel="0" collapsed="false">
      <c r="A7200" s="41" t="n">
        <v>-0.74000211</v>
      </c>
      <c r="B7200" s="41" t="n">
        <v>0.284409685</v>
      </c>
      <c r="C7200" s="41" t="n">
        <v>4.6953445186</v>
      </c>
      <c r="D7200" s="42" t="n">
        <f aca="false">$B$5*A7200</f>
        <v>-1.8906891390202</v>
      </c>
      <c r="E7200" s="42" t="n">
        <f aca="false">$D$5*A7200+$F$5*B7200</f>
        <v>-1.26979719171376</v>
      </c>
      <c r="F7200" s="43" t="n">
        <f aca="false">Inputs!$B$5*D7200+Inputs!$B$6*E7200</f>
        <v>-125579.054316332</v>
      </c>
      <c r="G7200" s="43" t="n">
        <f aca="false">F7200*SQRT(($B$6-2)/C7200)</f>
        <v>-81959.3440856296</v>
      </c>
    </row>
    <row r="7201" customFormat="false" ht="15" hidden="false" customHeight="false" outlineLevel="0" collapsed="false">
      <c r="A7201" s="41" t="n">
        <v>-2.0710235088</v>
      </c>
      <c r="B7201" s="41" t="n">
        <v>-0.0902455855</v>
      </c>
      <c r="C7201" s="41" t="n">
        <v>1.3421541375</v>
      </c>
      <c r="D7201" s="42" t="n">
        <f aca="false">$B$5*A7201</f>
        <v>-5.29141958087615</v>
      </c>
      <c r="E7201" s="42" t="n">
        <f aca="false">$D$5*A7201+$F$5*B7201</f>
        <v>-5.08401337836013</v>
      </c>
      <c r="F7201" s="43" t="n">
        <f aca="false">Inputs!$B$5*D7201+Inputs!$B$6*E7201</f>
        <v>-274941.289169608</v>
      </c>
      <c r="G7201" s="43" t="n">
        <f aca="false">F7201*SQRT(($B$6-2)/C7201)</f>
        <v>-335624.584397822</v>
      </c>
    </row>
    <row r="7202" customFormat="false" ht="15" hidden="false" customHeight="false" outlineLevel="0" collapsed="false">
      <c r="A7202" s="41" t="n">
        <v>1.1473424227</v>
      </c>
      <c r="B7202" s="41" t="n">
        <v>-0.8432403246</v>
      </c>
      <c r="C7202" s="41" t="n">
        <v>2.6693965511</v>
      </c>
      <c r="D7202" s="42" t="n">
        <f aca="false">$B$5*A7202</f>
        <v>2.9314346919038</v>
      </c>
      <c r="E7202" s="42" t="n">
        <f aca="false">$D$5*A7202+$F$5*B7202</f>
        <v>1.27414158686071</v>
      </c>
      <c r="F7202" s="43" t="n">
        <f aca="false">Inputs!$B$5*D7202+Inputs!$B$6*E7202</f>
        <v>229436.389847344</v>
      </c>
      <c r="G7202" s="43" t="n">
        <f aca="false">F7202*SQRT(($B$6-2)/C7202)</f>
        <v>198596.116078973</v>
      </c>
    </row>
    <row r="7203" customFormat="false" ht="15" hidden="false" customHeight="false" outlineLevel="0" collapsed="false">
      <c r="A7203" s="41" t="n">
        <v>-1.3902850599</v>
      </c>
      <c r="B7203" s="41" t="n">
        <v>-0.1393051022</v>
      </c>
      <c r="C7203" s="41" t="n">
        <v>3.2682844425</v>
      </c>
      <c r="D7203" s="42" t="n">
        <f aca="false">$B$5*A7203</f>
        <v>-3.55214779440964</v>
      </c>
      <c r="E7203" s="42" t="n">
        <f aca="false">$D$5*A7203+$F$5*B7203</f>
        <v>-3.54884969818592</v>
      </c>
      <c r="F7203" s="43" t="n">
        <f aca="false">Inputs!$B$5*D7203+Inputs!$B$6*E7203</f>
        <v>-177772.294531667</v>
      </c>
      <c r="G7203" s="43" t="n">
        <f aca="false">F7203*SQRT(($B$6-2)/C7203)</f>
        <v>-139065.420220318</v>
      </c>
    </row>
    <row r="7204" customFormat="false" ht="15" hidden="false" customHeight="false" outlineLevel="0" collapsed="false">
      <c r="A7204" s="41" t="n">
        <v>-0.3383414901</v>
      </c>
      <c r="B7204" s="41" t="n">
        <v>-0.5952276703</v>
      </c>
      <c r="C7204" s="41" t="n">
        <v>4.2500077186</v>
      </c>
      <c r="D7204" s="42" t="n">
        <f aca="false">$B$5*A7204</f>
        <v>-0.86445507650239</v>
      </c>
      <c r="E7204" s="42" t="n">
        <f aca="false">$D$5*A7204+$F$5*B7204</f>
        <v>-1.83291931005704</v>
      </c>
      <c r="F7204" s="43" t="n">
        <f aca="false">Inputs!$B$5*D7204+Inputs!$B$6*E7204</f>
        <v>5200.4578526128</v>
      </c>
      <c r="G7204" s="43" t="n">
        <f aca="false">F7204*SQRT(($B$6-2)/C7204)</f>
        <v>3567.4814157419</v>
      </c>
    </row>
    <row r="7205" customFormat="false" ht="15" hidden="false" customHeight="false" outlineLevel="0" collapsed="false">
      <c r="A7205" s="41" t="n">
        <v>-1.1883460761</v>
      </c>
      <c r="B7205" s="41" t="n">
        <v>0.5191845812</v>
      </c>
      <c r="C7205" s="41" t="n">
        <v>6.8799359636</v>
      </c>
      <c r="D7205" s="42" t="n">
        <f aca="false">$B$5*A7205</f>
        <v>-3.03619812581283</v>
      </c>
      <c r="E7205" s="42" t="n">
        <f aca="false">$D$5*A7205+$F$5*B7205</f>
        <v>-1.93127480710247</v>
      </c>
      <c r="F7205" s="43" t="n">
        <f aca="false">Inputs!$B$5*D7205+Inputs!$B$6*E7205</f>
        <v>-207056.07222616</v>
      </c>
      <c r="G7205" s="43" t="n">
        <f aca="false">F7205*SQRT(($B$6-2)/C7205)</f>
        <v>-111637.671925306</v>
      </c>
    </row>
    <row r="7206" customFormat="false" ht="15" hidden="false" customHeight="false" outlineLevel="0" collapsed="false">
      <c r="A7206" s="41" t="n">
        <v>0.5952635114</v>
      </c>
      <c r="B7206" s="41" t="n">
        <v>-1.0656467345</v>
      </c>
      <c r="C7206" s="41" t="n">
        <v>2.8865567579</v>
      </c>
      <c r="D7206" s="42" t="n">
        <f aca="false">$B$5*A7206</f>
        <v>1.52088519836654</v>
      </c>
      <c r="E7206" s="42" t="n">
        <f aca="false">$D$5*A7206+$F$5*B7206</f>
        <v>-0.423617680882115</v>
      </c>
      <c r="F7206" s="43" t="n">
        <f aca="false">Inputs!$B$5*D7206+Inputs!$B$6*E7206</f>
        <v>173269.40388076</v>
      </c>
      <c r="G7206" s="43" t="n">
        <f aca="false">F7206*SQRT(($B$6-2)/C7206)</f>
        <v>144227.085792976</v>
      </c>
    </row>
    <row r="7207" customFormat="false" ht="15" hidden="false" customHeight="false" outlineLevel="0" collapsed="false">
      <c r="A7207" s="41" t="n">
        <v>-0.9272536446</v>
      </c>
      <c r="B7207" s="41" t="n">
        <v>0.136491994</v>
      </c>
      <c r="C7207" s="41" t="n">
        <v>0.7233318662</v>
      </c>
      <c r="D7207" s="42" t="n">
        <f aca="false">$B$5*A7207</f>
        <v>-2.36911269747882</v>
      </c>
      <c r="E7207" s="42" t="n">
        <f aca="false">$D$5*A7207+$F$5*B7207</f>
        <v>-1.97079470137961</v>
      </c>
      <c r="F7207" s="43" t="n">
        <f aca="false">Inputs!$B$5*D7207+Inputs!$B$6*E7207</f>
        <v>-138371.534678901</v>
      </c>
      <c r="G7207" s="43" t="n">
        <f aca="false">F7207*SQRT(($B$6-2)/C7207)</f>
        <v>-230087.46350164</v>
      </c>
    </row>
    <row r="7208" customFormat="false" ht="15" hidden="false" customHeight="false" outlineLevel="0" collapsed="false">
      <c r="A7208" s="41" t="n">
        <v>-0.9649716581</v>
      </c>
      <c r="B7208" s="41" t="n">
        <v>0.1786619827</v>
      </c>
      <c r="C7208" s="41" t="n">
        <v>3.3909566149</v>
      </c>
      <c r="D7208" s="42" t="n">
        <f aca="false">$B$5*A7208</f>
        <v>-2.46548139360303</v>
      </c>
      <c r="E7208" s="42" t="n">
        <f aca="false">$D$5*A7208+$F$5*B7208</f>
        <v>-1.98773123704147</v>
      </c>
      <c r="F7208" s="43" t="n">
        <f aca="false">Inputs!$B$5*D7208+Inputs!$B$6*E7208</f>
        <v>-147161.577508229</v>
      </c>
      <c r="G7208" s="43" t="n">
        <f aca="false">F7208*SQRT(($B$6-2)/C7208)</f>
        <v>-113018.181692655</v>
      </c>
    </row>
    <row r="7209" customFormat="false" ht="15" hidden="false" customHeight="false" outlineLevel="0" collapsed="false">
      <c r="A7209" s="41" t="n">
        <v>1.4680465286</v>
      </c>
      <c r="B7209" s="41" t="n">
        <v>-0.0598226812</v>
      </c>
      <c r="C7209" s="41" t="n">
        <v>2.3691529279</v>
      </c>
      <c r="D7209" s="42" t="n">
        <f aca="false">$B$5*A7209</f>
        <v>3.75082663912989</v>
      </c>
      <c r="E7209" s="42" t="n">
        <f aca="false">$D$5*A7209+$F$5*B7209</f>
        <v>3.39004716612771</v>
      </c>
      <c r="F7209" s="43" t="n">
        <f aca="false">Inputs!$B$5*D7209+Inputs!$B$6*E7209</f>
        <v>205580.305606603</v>
      </c>
      <c r="G7209" s="43" t="n">
        <f aca="false">F7209*SQRT(($B$6-2)/C7209)</f>
        <v>188886.081695602</v>
      </c>
    </row>
    <row r="7210" customFormat="false" ht="15" hidden="false" customHeight="false" outlineLevel="0" collapsed="false">
      <c r="A7210" s="41" t="n">
        <v>-1.2136163674</v>
      </c>
      <c r="B7210" s="41" t="n">
        <v>0.3921034973</v>
      </c>
      <c r="C7210" s="41" t="n">
        <v>1.7181561838</v>
      </c>
      <c r="D7210" s="42" t="n">
        <f aca="false">$B$5*A7210</f>
        <v>-3.10076316509466</v>
      </c>
      <c r="E7210" s="42" t="n">
        <f aca="false">$D$5*A7210+$F$5*B7210</f>
        <v>-2.21084422893065</v>
      </c>
      <c r="F7210" s="43" t="n">
        <f aca="false">Inputs!$B$5*D7210+Inputs!$B$6*E7210</f>
        <v>-199534.105062934</v>
      </c>
      <c r="G7210" s="43" t="n">
        <f aca="false">F7210*SQRT(($B$6-2)/C7210)</f>
        <v>-215278.577744392</v>
      </c>
    </row>
    <row r="7211" customFormat="false" ht="15" hidden="false" customHeight="false" outlineLevel="0" collapsed="false">
      <c r="A7211" s="41" t="n">
        <v>-0.1776547295</v>
      </c>
      <c r="B7211" s="41" t="n">
        <v>-0.1501570375</v>
      </c>
      <c r="C7211" s="41" t="n">
        <v>6.156096729</v>
      </c>
      <c r="D7211" s="42" t="n">
        <f aca="false">$B$5*A7211</f>
        <v>-0.453903932194492</v>
      </c>
      <c r="E7211" s="42" t="n">
        <f aca="false">$D$5*A7211+$F$5*B7211</f>
        <v>-0.682027848038687</v>
      </c>
      <c r="F7211" s="43" t="n">
        <f aca="false">Inputs!$B$5*D7211+Inputs!$B$6*E7211</f>
        <v>-11289.0008175149</v>
      </c>
      <c r="G7211" s="43" t="n">
        <f aca="false">F7211*SQRT(($B$6-2)/C7211)</f>
        <v>-6434.54414478937</v>
      </c>
    </row>
    <row r="7212" customFormat="false" ht="15" hidden="false" customHeight="false" outlineLevel="0" collapsed="false">
      <c r="A7212" s="41" t="n">
        <v>0.4753228729</v>
      </c>
      <c r="B7212" s="41" t="n">
        <v>0.6910374028</v>
      </c>
      <c r="C7212" s="41" t="n">
        <v>1.5622277776</v>
      </c>
      <c r="D7212" s="42" t="n">
        <f aca="false">$B$5*A7212</f>
        <v>1.21443950115211</v>
      </c>
      <c r="E7212" s="42" t="n">
        <f aca="false">$D$5*A7212+$F$5*B7212</f>
        <v>2.32431745539631</v>
      </c>
      <c r="F7212" s="43" t="n">
        <f aca="false">Inputs!$B$5*D7212+Inputs!$B$6*E7212</f>
        <v>5228.07734539542</v>
      </c>
      <c r="G7212" s="43" t="n">
        <f aca="false">F7212*SQRT(($B$6-2)/C7212)</f>
        <v>5915.40963028315</v>
      </c>
    </row>
    <row r="7213" customFormat="false" ht="15" hidden="false" customHeight="false" outlineLevel="0" collapsed="false">
      <c r="A7213" s="41" t="n">
        <v>0.0355021655</v>
      </c>
      <c r="B7213" s="41" t="n">
        <v>-0.0606803167</v>
      </c>
      <c r="C7213" s="41" t="n">
        <v>1.0067115283</v>
      </c>
      <c r="D7213" s="42" t="n">
        <f aca="false">$B$5*A7213</f>
        <v>0.0907072531489777</v>
      </c>
      <c r="E7213" s="42" t="n">
        <f aca="false">$D$5*A7213+$F$5*B7213</f>
        <v>-0.020298873656381</v>
      </c>
      <c r="F7213" s="43" t="n">
        <f aca="false">Inputs!$B$5*D7213+Inputs!$B$6*E7213</f>
        <v>10085.6689977168</v>
      </c>
      <c r="G7213" s="43" t="n">
        <f aca="false">F7213*SQRT(($B$6-2)/C7213)</f>
        <v>14215.6652373141</v>
      </c>
    </row>
    <row r="7214" customFormat="false" ht="15" hidden="false" customHeight="false" outlineLevel="0" collapsed="false">
      <c r="A7214" s="41" t="n">
        <v>2.0635414905</v>
      </c>
      <c r="B7214" s="41" t="n">
        <v>1.2005539989</v>
      </c>
      <c r="C7214" s="41" t="n">
        <v>2.2241245919</v>
      </c>
      <c r="D7214" s="42" t="n">
        <f aca="false">$B$5*A7214</f>
        <v>5.27230318844078</v>
      </c>
      <c r="E7214" s="42" t="n">
        <f aca="false">$D$5*A7214+$F$5*B7214</f>
        <v>6.9834280448485</v>
      </c>
      <c r="F7214" s="43" t="n">
        <f aca="false">Inputs!$B$5*D7214+Inputs!$B$6*E7214</f>
        <v>178058.916601653</v>
      </c>
      <c r="G7214" s="43" t="n">
        <f aca="false">F7214*SQRT(($B$6-2)/C7214)</f>
        <v>168849.26262358</v>
      </c>
    </row>
    <row r="7215" customFormat="false" ht="15" hidden="false" customHeight="false" outlineLevel="0" collapsed="false">
      <c r="A7215" s="41" t="n">
        <v>0.8335461181</v>
      </c>
      <c r="B7215" s="41" t="n">
        <v>0.1312059459</v>
      </c>
      <c r="C7215" s="41" t="n">
        <v>3.2136747844</v>
      </c>
      <c r="D7215" s="42" t="n">
        <f aca="false">$B$5*A7215</f>
        <v>2.12969202528911</v>
      </c>
      <c r="E7215" s="42" t="n">
        <f aca="false">$D$5*A7215+$F$5*B7215</f>
        <v>2.2100553191884</v>
      </c>
      <c r="F7215" s="43" t="n">
        <f aca="false">Inputs!$B$5*D7215+Inputs!$B$6*E7215</f>
        <v>102466.436569491</v>
      </c>
      <c r="G7215" s="43" t="n">
        <f aca="false">F7215*SQRT(($B$6-2)/C7215)</f>
        <v>80834.2975123271</v>
      </c>
    </row>
    <row r="7216" customFormat="false" ht="15" hidden="false" customHeight="false" outlineLevel="0" collapsed="false">
      <c r="A7216" s="41" t="n">
        <v>-1.0057432359</v>
      </c>
      <c r="B7216" s="41" t="n">
        <v>1.1273863859</v>
      </c>
      <c r="C7216" s="41" t="n">
        <v>3.5533930421</v>
      </c>
      <c r="D7216" s="42" t="n">
        <f aca="false">$B$5*A7216</f>
        <v>-2.56965187945094</v>
      </c>
      <c r="E7216" s="42" t="n">
        <f aca="false">$D$5*A7216+$F$5*B7216</f>
        <v>-0.446546278590381</v>
      </c>
      <c r="F7216" s="43" t="n">
        <f aca="false">Inputs!$B$5*D7216+Inputs!$B$6*E7216</f>
        <v>-234637.874015575</v>
      </c>
      <c r="G7216" s="43" t="n">
        <f aca="false">F7216*SQRT(($B$6-2)/C7216)</f>
        <v>-176031.945576564</v>
      </c>
    </row>
    <row r="7217" customFormat="false" ht="15" hidden="false" customHeight="false" outlineLevel="0" collapsed="false">
      <c r="A7217" s="41" t="n">
        <v>0.1442941467</v>
      </c>
      <c r="B7217" s="41" t="n">
        <v>-0.5771690138</v>
      </c>
      <c r="C7217" s="41" t="n">
        <v>7.4716807758</v>
      </c>
      <c r="D7217" s="42" t="n">
        <f aca="false">$B$5*A7217</f>
        <v>0.368668375810276</v>
      </c>
      <c r="E7217" s="42" t="n">
        <f aca="false">$D$5*A7217+$F$5*B7217</f>
        <v>-0.653262742533375</v>
      </c>
      <c r="F7217" s="43" t="n">
        <f aca="false">Inputs!$B$5*D7217+Inputs!$B$6*E7217</f>
        <v>69529.9747076964</v>
      </c>
      <c r="G7217" s="43" t="n">
        <f aca="false">F7217*SQRT(($B$6-2)/C7217)</f>
        <v>35973.1041391035</v>
      </c>
    </row>
    <row r="7218" customFormat="false" ht="15" hidden="false" customHeight="false" outlineLevel="0" collapsed="false">
      <c r="A7218" s="41" t="n">
        <v>-0.2431404536</v>
      </c>
      <c r="B7218" s="41" t="n">
        <v>-0.9661825662</v>
      </c>
      <c r="C7218" s="41" t="n">
        <v>1.8923105732</v>
      </c>
      <c r="D7218" s="42" t="n">
        <f aca="false">$B$5*A7218</f>
        <v>-0.621218519063364</v>
      </c>
      <c r="E7218" s="42" t="n">
        <f aca="false">$D$5*A7218+$F$5*B7218</f>
        <v>-2.24692435563472</v>
      </c>
      <c r="F7218" s="43" t="n">
        <f aca="false">Inputs!$B$5*D7218+Inputs!$B$6*E7218</f>
        <v>50224.3658753998</v>
      </c>
      <c r="G7218" s="43" t="n">
        <f aca="false">F7218*SQRT(($B$6-2)/C7218)</f>
        <v>51633.7005778018</v>
      </c>
    </row>
    <row r="7219" customFormat="false" ht="15" hidden="false" customHeight="false" outlineLevel="0" collapsed="false">
      <c r="A7219" s="41" t="n">
        <v>1.057329043</v>
      </c>
      <c r="B7219" s="41" t="n">
        <v>0.6830370831</v>
      </c>
      <c r="C7219" s="41" t="n">
        <v>5.5016412418</v>
      </c>
      <c r="D7219" s="42" t="n">
        <f aca="false">$B$5*A7219</f>
        <v>2.70145248365673</v>
      </c>
      <c r="E7219" s="42" t="n">
        <f aca="false">$D$5*A7219+$F$5*B7219</f>
        <v>3.69543774386507</v>
      </c>
      <c r="F7219" s="43" t="n">
        <f aca="false">Inputs!$B$5*D7219+Inputs!$B$6*E7219</f>
        <v>85373.3611724195</v>
      </c>
      <c r="G7219" s="43" t="n">
        <f aca="false">F7219*SQRT(($B$6-2)/C7219)</f>
        <v>51474.3942340863</v>
      </c>
    </row>
    <row r="7220" customFormat="false" ht="15" hidden="false" customHeight="false" outlineLevel="0" collapsed="false">
      <c r="A7220" s="41" t="n">
        <v>0.1816324615</v>
      </c>
      <c r="B7220" s="41" t="n">
        <v>-0.0427855736</v>
      </c>
      <c r="C7220" s="41" t="n">
        <v>2.2284371633</v>
      </c>
      <c r="D7220" s="42" t="n">
        <f aca="false">$B$5*A7220</f>
        <v>0.464066950094986</v>
      </c>
      <c r="E7220" s="42" t="n">
        <f aca="false">$D$5*A7220+$F$5*B7220</f>
        <v>0.358330645943372</v>
      </c>
      <c r="F7220" s="43" t="n">
        <f aca="false">Inputs!$B$5*D7220+Inputs!$B$6*E7220</f>
        <v>28490.16271233</v>
      </c>
      <c r="G7220" s="43" t="n">
        <f aca="false">F7220*SQRT(($B$6-2)/C7220)</f>
        <v>26990.425497412</v>
      </c>
    </row>
    <row r="7221" customFormat="false" ht="15" hidden="false" customHeight="false" outlineLevel="0" collapsed="false">
      <c r="A7221" s="41" t="n">
        <v>-0.6806688772</v>
      </c>
      <c r="B7221" s="41" t="n">
        <v>-2.1300726438</v>
      </c>
      <c r="C7221" s="41" t="n">
        <v>0.4868944958</v>
      </c>
      <c r="D7221" s="42" t="n">
        <f aca="false">$B$5*A7221</f>
        <v>-1.73909403230095</v>
      </c>
      <c r="E7221" s="42" t="n">
        <f aca="false">$D$5*A7221+$F$5*B7221</f>
        <v>-5.2978022870698</v>
      </c>
      <c r="F7221" s="43" t="n">
        <f aca="false">Inputs!$B$5*D7221+Inputs!$B$6*E7221</f>
        <v>90980.7111233946</v>
      </c>
      <c r="G7221" s="43" t="n">
        <f aca="false">F7221*SQRT(($B$6-2)/C7221)</f>
        <v>184394.0454049</v>
      </c>
    </row>
    <row r="7222" customFormat="false" ht="15" hidden="false" customHeight="false" outlineLevel="0" collapsed="false">
      <c r="A7222" s="41" t="n">
        <v>-1.4129268967</v>
      </c>
      <c r="B7222" s="41" t="n">
        <v>-0.7426453395</v>
      </c>
      <c r="C7222" s="41" t="n">
        <v>6.9847383943</v>
      </c>
      <c r="D7222" s="42" t="n">
        <f aca="false">$B$5*A7222</f>
        <v>-3.60999719017045</v>
      </c>
      <c r="E7222" s="42" t="n">
        <f aca="false">$D$5*A7222+$F$5*B7222</f>
        <v>-4.64454228676316</v>
      </c>
      <c r="F7222" s="43" t="n">
        <f aca="false">Inputs!$B$5*D7222+Inputs!$B$6*E7222</f>
        <v>-128772.604678887</v>
      </c>
      <c r="G7222" s="43" t="n">
        <f aca="false">F7222*SQRT(($B$6-2)/C7222)</f>
        <v>-68907.0100331496</v>
      </c>
    </row>
    <row r="7223" customFormat="false" ht="15" hidden="false" customHeight="false" outlineLevel="0" collapsed="false">
      <c r="A7223" s="41" t="n">
        <v>-0.892966382</v>
      </c>
      <c r="B7223" s="41" t="n">
        <v>0.2893606246</v>
      </c>
      <c r="C7223" s="41" t="n">
        <v>0.8476965296</v>
      </c>
      <c r="D7223" s="42" t="n">
        <f aca="false">$B$5*A7223</f>
        <v>-2.28150949455747</v>
      </c>
      <c r="E7223" s="42" t="n">
        <f aca="false">$D$5*A7223+$F$5*B7223</f>
        <v>-1.62524010372816</v>
      </c>
      <c r="F7223" s="43" t="n">
        <f aca="false">Inputs!$B$5*D7223+Inputs!$B$6*E7223</f>
        <v>-146888.944269339</v>
      </c>
      <c r="G7223" s="43" t="n">
        <f aca="false">F7223*SQRT(($B$6-2)/C7223)</f>
        <v>-225623.278020676</v>
      </c>
    </row>
    <row r="7224" customFormat="false" ht="15" hidden="false" customHeight="false" outlineLevel="0" collapsed="false">
      <c r="A7224" s="41" t="n">
        <v>0.811493742</v>
      </c>
      <c r="B7224" s="41" t="n">
        <v>-0.1284392189</v>
      </c>
      <c r="C7224" s="41" t="n">
        <v>3.9326027976</v>
      </c>
      <c r="D7224" s="42" t="n">
        <f aca="false">$B$5*A7224</f>
        <v>2.07334868867098</v>
      </c>
      <c r="E7224" s="42" t="n">
        <f aca="false">$D$5*A7224+$F$5*B7224</f>
        <v>1.70923893069916</v>
      </c>
      <c r="F7224" s="43" t="n">
        <f aca="false">Inputs!$B$5*D7224+Inputs!$B$6*E7224</f>
        <v>121872.92233214</v>
      </c>
      <c r="G7224" s="43" t="n">
        <f aca="false">F7224*SQRT(($B$6-2)/C7224)</f>
        <v>86912.4876959211</v>
      </c>
    </row>
    <row r="7225" customFormat="false" ht="15" hidden="false" customHeight="false" outlineLevel="0" collapsed="false">
      <c r="A7225" s="41" t="n">
        <v>1.4089169351</v>
      </c>
      <c r="B7225" s="41" t="n">
        <v>-0.7828977196</v>
      </c>
      <c r="C7225" s="41" t="n">
        <v>0.9534713752</v>
      </c>
      <c r="D7225" s="42" t="n">
        <f aca="false">$B$5*A7225</f>
        <v>3.59975182634979</v>
      </c>
      <c r="E7225" s="42" t="n">
        <f aca="false">$D$5*A7225+$F$5*B7225</f>
        <v>2.0007773640117</v>
      </c>
      <c r="F7225" s="43" t="n">
        <f aca="false">Inputs!$B$5*D7225+Inputs!$B$6*E7225</f>
        <v>259936.314434394</v>
      </c>
      <c r="G7225" s="43" t="n">
        <f aca="false">F7225*SQRT(($B$6-2)/C7225)</f>
        <v>376468.050491754</v>
      </c>
    </row>
    <row r="7226" customFormat="false" ht="15" hidden="false" customHeight="false" outlineLevel="0" collapsed="false">
      <c r="A7226" s="41" t="n">
        <v>-0.1355371267</v>
      </c>
      <c r="B7226" s="41" t="n">
        <v>-0.0509871793</v>
      </c>
      <c r="C7226" s="41" t="n">
        <v>4.5209955787</v>
      </c>
      <c r="D7226" s="42" t="n">
        <f aca="false">$B$5*A7226</f>
        <v>-0.346294382033174</v>
      </c>
      <c r="E7226" s="42" t="n">
        <f aca="false">$D$5*A7226+$F$5*B7226</f>
        <v>-0.410564320355884</v>
      </c>
      <c r="F7226" s="43" t="n">
        <f aca="false">Inputs!$B$5*D7226+Inputs!$B$6*E7226</f>
        <v>-14101.2221855232</v>
      </c>
      <c r="G7226" s="43" t="n">
        <f aca="false">F7226*SQRT(($B$6-2)/C7226)</f>
        <v>-9378.96061787586</v>
      </c>
    </row>
    <row r="7227" customFormat="false" ht="15" hidden="false" customHeight="false" outlineLevel="0" collapsed="false">
      <c r="A7227" s="41" t="n">
        <v>1.0921863288</v>
      </c>
      <c r="B7227" s="41" t="n">
        <v>0.1058870821</v>
      </c>
      <c r="C7227" s="41" t="n">
        <v>1.1851495124</v>
      </c>
      <c r="D7227" s="42" t="n">
        <f aca="false">$B$5*A7227</f>
        <v>2.79051208333515</v>
      </c>
      <c r="E7227" s="42" t="n">
        <f aca="false">$D$5*A7227+$F$5*B7227</f>
        <v>2.78179320997767</v>
      </c>
      <c r="F7227" s="43" t="n">
        <f aca="false">Inputs!$B$5*D7227+Inputs!$B$6*E7227</f>
        <v>139961.547834631</v>
      </c>
      <c r="G7227" s="43" t="n">
        <f aca="false">F7227*SQRT(($B$6-2)/C7227)</f>
        <v>181818.120251108</v>
      </c>
    </row>
    <row r="7228" customFormat="false" ht="15" hidden="false" customHeight="false" outlineLevel="0" collapsed="false">
      <c r="A7228" s="41" t="n">
        <v>0.1335689146</v>
      </c>
      <c r="B7228" s="41" t="n">
        <v>-1.654843115</v>
      </c>
      <c r="C7228" s="41" t="n">
        <v>0.6852263005</v>
      </c>
      <c r="D7228" s="42" t="n">
        <f aca="false">$B$5*A7228</f>
        <v>0.341265643343823</v>
      </c>
      <c r="E7228" s="42" t="n">
        <f aca="false">$D$5*A7228+$F$5*B7228</f>
        <v>-2.53965204596678</v>
      </c>
      <c r="F7228" s="43" t="n">
        <f aca="false">Inputs!$B$5*D7228+Inputs!$B$6*E7228</f>
        <v>161109.166632721</v>
      </c>
      <c r="G7228" s="43" t="n">
        <f aca="false">F7228*SQRT(($B$6-2)/C7228)</f>
        <v>275244.238609637</v>
      </c>
    </row>
    <row r="7229" customFormat="false" ht="15" hidden="false" customHeight="false" outlineLevel="0" collapsed="false">
      <c r="A7229" s="41" t="n">
        <v>-0.8999067092</v>
      </c>
      <c r="B7229" s="41" t="n">
        <v>1.0959522737</v>
      </c>
      <c r="C7229" s="41" t="n">
        <v>2.7127670299</v>
      </c>
      <c r="D7229" s="42" t="n">
        <f aca="false">$B$5*A7229</f>
        <v>-2.29924187812903</v>
      </c>
      <c r="E7229" s="42" t="n">
        <f aca="false">$D$5*A7229+$F$5*B7229</f>
        <v>-0.24897764423631</v>
      </c>
      <c r="F7229" s="43" t="n">
        <f aca="false">Inputs!$B$5*D7229+Inputs!$B$6*E7229</f>
        <v>-217475.305601088</v>
      </c>
      <c r="G7229" s="43" t="n">
        <f aca="false">F7229*SQRT(($B$6-2)/C7229)</f>
        <v>-186731.97833147</v>
      </c>
    </row>
    <row r="7230" customFormat="false" ht="15" hidden="false" customHeight="false" outlineLevel="0" collapsed="false">
      <c r="A7230" s="41" t="n">
        <v>-2.0753422636</v>
      </c>
      <c r="B7230" s="41" t="n">
        <v>1.3429926524</v>
      </c>
      <c r="C7230" s="41" t="n">
        <v>0.3166683311</v>
      </c>
      <c r="D7230" s="42" t="n">
        <f aca="false">$B$5*A7230</f>
        <v>-5.30245390454105</v>
      </c>
      <c r="E7230" s="42" t="n">
        <f aca="false">$D$5*A7230+$F$5*B7230</f>
        <v>-2.61945419676427</v>
      </c>
      <c r="F7230" s="43" t="n">
        <f aca="false">Inputs!$B$5*D7230+Inputs!$B$6*E7230</f>
        <v>-399272.680615891</v>
      </c>
      <c r="G7230" s="43" t="n">
        <f aca="false">F7230*SQRT(($B$6-2)/C7230)</f>
        <v>-1003418.89946619</v>
      </c>
    </row>
    <row r="7231" customFormat="false" ht="15" hidden="false" customHeight="false" outlineLevel="0" collapsed="false">
      <c r="A7231" s="41" t="n">
        <v>0.499664489</v>
      </c>
      <c r="B7231" s="41" t="n">
        <v>-0.7475213284</v>
      </c>
      <c r="C7231" s="41" t="n">
        <v>2.9120842088</v>
      </c>
      <c r="D7231" s="42" t="n">
        <f aca="false">$B$5*A7231</f>
        <v>1.27663179569363</v>
      </c>
      <c r="E7231" s="42" t="n">
        <f aca="false">$D$5*A7231+$F$5*B7231</f>
        <v>-0.101782701042154</v>
      </c>
      <c r="F7231" s="43" t="n">
        <f aca="false">Inputs!$B$5*D7231+Inputs!$B$6*E7231</f>
        <v>132752.314621471</v>
      </c>
      <c r="G7231" s="43" t="n">
        <f aca="false">F7231*SQRT(($B$6-2)/C7231)</f>
        <v>110015.81875387</v>
      </c>
    </row>
    <row r="7232" customFormat="false" ht="15" hidden="false" customHeight="false" outlineLevel="0" collapsed="false">
      <c r="A7232" s="41" t="n">
        <v>-0.8320489764</v>
      </c>
      <c r="B7232" s="41" t="n">
        <v>1.8959552998</v>
      </c>
      <c r="C7232" s="41" t="n">
        <v>5.4823850034</v>
      </c>
      <c r="D7232" s="42" t="n">
        <f aca="false">$B$5*A7232</f>
        <v>-2.12586686112605</v>
      </c>
      <c r="E7232" s="42" t="n">
        <f aca="false">$D$5*A7232+$F$5*B7232</f>
        <v>1.29389650044694</v>
      </c>
      <c r="F7232" s="43" t="n">
        <f aca="false">Inputs!$B$5*D7232+Inputs!$B$6*E7232</f>
        <v>-277281.511134952</v>
      </c>
      <c r="G7232" s="43" t="n">
        <f aca="false">F7232*SQRT(($B$6-2)/C7232)</f>
        <v>-167475.446614737</v>
      </c>
    </row>
    <row r="7233" customFormat="false" ht="15" hidden="false" customHeight="false" outlineLevel="0" collapsed="false">
      <c r="A7233" s="41" t="n">
        <v>1.4114058065</v>
      </c>
      <c r="B7233" s="41" t="n">
        <v>-0.1194407715</v>
      </c>
      <c r="C7233" s="41" t="n">
        <v>11.7439177486</v>
      </c>
      <c r="D7233" s="42" t="n">
        <f aca="false">$B$5*A7233</f>
        <v>3.60611083811585</v>
      </c>
      <c r="E7233" s="42" t="n">
        <f aca="false">$D$5*A7233+$F$5*B7233</f>
        <v>3.15232039259128</v>
      </c>
      <c r="F7233" s="43" t="n">
        <f aca="false">Inputs!$B$5*D7233+Inputs!$B$6*E7233</f>
        <v>202995.064182021</v>
      </c>
      <c r="G7233" s="43" t="n">
        <f aca="false">F7233*SQRT(($B$6-2)/C7233)</f>
        <v>83771.0531974142</v>
      </c>
    </row>
    <row r="7234" customFormat="false" ht="15" hidden="false" customHeight="false" outlineLevel="0" collapsed="false">
      <c r="A7234" s="41" t="n">
        <v>0.1345917295</v>
      </c>
      <c r="B7234" s="41" t="n">
        <v>-0.6461813609</v>
      </c>
      <c r="C7234" s="41" t="n">
        <v>3.6954192133</v>
      </c>
      <c r="D7234" s="42" t="n">
        <f aca="false">$B$5*A7234</f>
        <v>0.343878912950119</v>
      </c>
      <c r="E7234" s="42" t="n">
        <f aca="false">$D$5*A7234+$F$5*B7234</f>
        <v>-0.795517177198553</v>
      </c>
      <c r="F7234" s="43" t="n">
        <f aca="false">Inputs!$B$5*D7234+Inputs!$B$6*E7234</f>
        <v>74163.7501549396</v>
      </c>
      <c r="G7234" s="43" t="n">
        <f aca="false">F7234*SQRT(($B$6-2)/C7234)</f>
        <v>54560.0580556667</v>
      </c>
    </row>
    <row r="7235" customFormat="false" ht="15" hidden="false" customHeight="false" outlineLevel="0" collapsed="false">
      <c r="A7235" s="41" t="n">
        <v>0.1347839778</v>
      </c>
      <c r="B7235" s="41" t="n">
        <v>-0.6739036886</v>
      </c>
      <c r="C7235" s="41" t="n">
        <v>3.0763333469</v>
      </c>
      <c r="D7235" s="42" t="n">
        <f aca="false">$B$5*A7235</f>
        <v>0.344370103134435</v>
      </c>
      <c r="E7235" s="42" t="n">
        <f aca="false">$D$5*A7235+$F$5*B7235</f>
        <v>-0.842929078372761</v>
      </c>
      <c r="F7235" s="43" t="n">
        <f aca="false">Inputs!$B$5*D7235+Inputs!$B$6*E7235</f>
        <v>76583.4642320816</v>
      </c>
      <c r="G7235" s="43" t="n">
        <f aca="false">F7235*SQRT(($B$6-2)/C7235)</f>
        <v>61749.4805956582</v>
      </c>
    </row>
    <row r="7236" customFormat="false" ht="15" hidden="false" customHeight="false" outlineLevel="0" collapsed="false">
      <c r="A7236" s="41" t="n">
        <v>-0.0785430242</v>
      </c>
      <c r="B7236" s="41" t="n">
        <v>1.8103293798</v>
      </c>
      <c r="C7236" s="41" t="n">
        <v>7.1735669552</v>
      </c>
      <c r="D7236" s="42" t="n">
        <f aca="false">$B$5*A7236</f>
        <v>-0.200675701858121</v>
      </c>
      <c r="E7236" s="42" t="n">
        <f aca="false">$D$5*A7236+$F$5*B7236</f>
        <v>2.93907601488013</v>
      </c>
      <c r="F7236" s="43" t="n">
        <f aca="false">Inputs!$B$5*D7236+Inputs!$B$6*E7236</f>
        <v>-167021.370929819</v>
      </c>
      <c r="G7236" s="43" t="n">
        <f aca="false">F7236*SQRT(($B$6-2)/C7236)</f>
        <v>-88190.0246181748</v>
      </c>
    </row>
    <row r="7237" customFormat="false" ht="15" hidden="false" customHeight="false" outlineLevel="0" collapsed="false">
      <c r="A7237" s="41" t="n">
        <v>-0.0956140466</v>
      </c>
      <c r="B7237" s="41" t="n">
        <v>-1.0480218813</v>
      </c>
      <c r="C7237" s="41" t="n">
        <v>1.089922262</v>
      </c>
      <c r="D7237" s="42" t="n">
        <f aca="false">$B$5*A7237</f>
        <v>-0.244291789173941</v>
      </c>
      <c r="E7237" s="42" t="n">
        <f aca="false">$D$5*A7237+$F$5*B7237</f>
        <v>-2.03718788938576</v>
      </c>
      <c r="F7237" s="43" t="n">
        <f aca="false">Inputs!$B$5*D7237+Inputs!$B$6*E7237</f>
        <v>77430.2155518938</v>
      </c>
      <c r="G7237" s="43" t="n">
        <f aca="false">F7237*SQRT(($B$6-2)/C7237)</f>
        <v>104888.458895547</v>
      </c>
    </row>
    <row r="7238" customFormat="false" ht="15" hidden="false" customHeight="false" outlineLevel="0" collapsed="false">
      <c r="A7238" s="41" t="n">
        <v>-1.366372048</v>
      </c>
      <c r="B7238" s="41" t="n">
        <v>0.1271177574</v>
      </c>
      <c r="C7238" s="41" t="n">
        <v>1.5816646535</v>
      </c>
      <c r="D7238" s="42" t="n">
        <f aca="false">$B$5*A7238</f>
        <v>-3.49105057418605</v>
      </c>
      <c r="E7238" s="42" t="n">
        <f aca="false">$D$5*A7238+$F$5*B7238</f>
        <v>-3.03190241716193</v>
      </c>
      <c r="F7238" s="43" t="n">
        <f aca="false">Inputs!$B$5*D7238+Inputs!$B$6*E7238</f>
        <v>-197509.936560508</v>
      </c>
      <c r="G7238" s="43" t="n">
        <f aca="false">F7238*SQRT(($B$6-2)/C7238)</f>
        <v>-222099.071371682</v>
      </c>
    </row>
    <row r="7239" customFormat="false" ht="15" hidden="false" customHeight="false" outlineLevel="0" collapsed="false">
      <c r="A7239" s="41" t="n">
        <v>-0.7608951545</v>
      </c>
      <c r="B7239" s="41" t="n">
        <v>0.246603142</v>
      </c>
      <c r="C7239" s="41" t="n">
        <v>5.385947526</v>
      </c>
      <c r="D7239" s="42" t="n">
        <f aca="false">$B$5*A7239</f>
        <v>-1.94407040886173</v>
      </c>
      <c r="E7239" s="42" t="n">
        <f aca="false">$D$5*A7239+$F$5*B7239</f>
        <v>-1.38479626073474</v>
      </c>
      <c r="F7239" s="43" t="n">
        <f aca="false">Inputs!$B$5*D7239+Inputs!$B$6*E7239</f>
        <v>-125167.227849436</v>
      </c>
      <c r="G7239" s="43" t="n">
        <f aca="false">F7239*SQRT(($B$6-2)/C7239)</f>
        <v>-76273.6575603387</v>
      </c>
    </row>
    <row r="7240" customFormat="false" ht="15" hidden="false" customHeight="false" outlineLevel="0" collapsed="false">
      <c r="A7240" s="41" t="n">
        <v>-1.6195030931</v>
      </c>
      <c r="B7240" s="41" t="n">
        <v>0.6902501346</v>
      </c>
      <c r="C7240" s="41" t="n">
        <v>2.176411557</v>
      </c>
      <c r="D7240" s="42" t="n">
        <f aca="false">$B$5*A7240</f>
        <v>-4.13779483511714</v>
      </c>
      <c r="E7240" s="42" t="n">
        <f aca="false">$D$5*A7240+$F$5*B7240</f>
        <v>-2.66186431579296</v>
      </c>
      <c r="F7240" s="43" t="n">
        <f aca="false">Inputs!$B$5*D7240+Inputs!$B$6*E7240</f>
        <v>-280686.267722066</v>
      </c>
      <c r="G7240" s="43" t="n">
        <f aca="false">F7240*SQRT(($B$6-2)/C7240)</f>
        <v>-269070.231192262</v>
      </c>
    </row>
    <row r="7241" customFormat="false" ht="15" hidden="false" customHeight="false" outlineLevel="0" collapsed="false">
      <c r="A7241" s="41" t="n">
        <v>-1.0601648718</v>
      </c>
      <c r="B7241" s="41" t="n">
        <v>0.0462972593</v>
      </c>
      <c r="C7241" s="41" t="n">
        <v>2.536249158</v>
      </c>
      <c r="D7241" s="42" t="n">
        <f aca="false">$B$5*A7241</f>
        <v>-2.70869796395986</v>
      </c>
      <c r="E7241" s="42" t="n">
        <f aca="false">$D$5*A7241+$F$5*B7241</f>
        <v>-2.44281188825544</v>
      </c>
      <c r="F7241" s="43" t="n">
        <f aca="false">Inputs!$B$5*D7241+Inputs!$B$6*E7241</f>
        <v>-148729.201983214</v>
      </c>
      <c r="G7241" s="43" t="n">
        <f aca="false">F7241*SQRT(($B$6-2)/C7241)</f>
        <v>-132073.378550767</v>
      </c>
    </row>
    <row r="7242" customFormat="false" ht="15" hidden="false" customHeight="false" outlineLevel="0" collapsed="false">
      <c r="A7242" s="41" t="n">
        <v>-0.3383032174</v>
      </c>
      <c r="B7242" s="41" t="n">
        <v>1.7183889623</v>
      </c>
      <c r="C7242" s="41" t="n">
        <v>3.3705190516</v>
      </c>
      <c r="D7242" s="42" t="n">
        <f aca="false">$B$5*A7242</f>
        <v>-0.864357290594441</v>
      </c>
      <c r="E7242" s="42" t="n">
        <f aca="false">$D$5*A7242+$F$5*B7242</f>
        <v>2.16219622521212</v>
      </c>
      <c r="F7242" s="43" t="n">
        <f aca="false">Inputs!$B$5*D7242+Inputs!$B$6*E7242</f>
        <v>-194545.54032005</v>
      </c>
      <c r="G7242" s="43" t="n">
        <f aca="false">F7242*SQRT(($B$6-2)/C7242)</f>
        <v>-149860.743994321</v>
      </c>
    </row>
    <row r="7243" customFormat="false" ht="15" hidden="false" customHeight="false" outlineLevel="0" collapsed="false">
      <c r="A7243" s="41" t="n">
        <v>0.1714891734</v>
      </c>
      <c r="B7243" s="41" t="n">
        <v>1.9454719481</v>
      </c>
      <c r="C7243" s="41" t="n">
        <v>1.225028301</v>
      </c>
      <c r="D7243" s="42" t="n">
        <f aca="false">$B$5*A7243</f>
        <v>0.438151071767798</v>
      </c>
      <c r="E7243" s="42" t="n">
        <f aca="false">$D$5*A7243+$F$5*B7243</f>
        <v>3.76740625473082</v>
      </c>
      <c r="F7243" s="43" t="n">
        <f aca="false">Inputs!$B$5*D7243+Inputs!$B$6*E7243</f>
        <v>-144555.205559762</v>
      </c>
      <c r="G7243" s="43" t="n">
        <f aca="false">F7243*SQRT(($B$6-2)/C7243)</f>
        <v>-184703.732782108</v>
      </c>
    </row>
    <row r="7244" customFormat="false" ht="15" hidden="false" customHeight="false" outlineLevel="0" collapsed="false">
      <c r="A7244" s="41" t="n">
        <v>0.5607424001</v>
      </c>
      <c r="B7244" s="41" t="n">
        <v>1.4254059223</v>
      </c>
      <c r="C7244" s="41" t="n">
        <v>0.7063908158</v>
      </c>
      <c r="D7244" s="42" t="n">
        <f aca="false">$B$5*A7244</f>
        <v>1.43268451715251</v>
      </c>
      <c r="E7244" s="42" t="n">
        <f aca="false">$D$5*A7244+$F$5*B7244</f>
        <v>3.7956474183634</v>
      </c>
      <c r="F7244" s="43" t="n">
        <f aca="false">Inputs!$B$5*D7244+Inputs!$B$6*E7244</f>
        <v>-46513.9192029191</v>
      </c>
      <c r="G7244" s="43" t="n">
        <f aca="false">F7244*SQRT(($B$6-2)/C7244)</f>
        <v>-78266.4093332018</v>
      </c>
    </row>
    <row r="7245" customFormat="false" ht="15" hidden="false" customHeight="false" outlineLevel="0" collapsed="false">
      <c r="A7245" s="41" t="n">
        <v>-0.2087982064</v>
      </c>
      <c r="B7245" s="41" t="n">
        <v>0.3455030495</v>
      </c>
      <c r="C7245" s="41" t="n">
        <v>1.4963031039</v>
      </c>
      <c r="D7245" s="42" t="n">
        <f aca="false">$B$5*A7245</f>
        <v>-0.533474831696599</v>
      </c>
      <c r="E7245" s="42" t="n">
        <f aca="false">$D$5*A7245+$F$5*B7245</f>
        <v>0.0997417712237227</v>
      </c>
      <c r="F7245" s="43" t="n">
        <f aca="false">Inputs!$B$5*D7245+Inputs!$B$6*E7245</f>
        <v>-58334.571730846</v>
      </c>
      <c r="G7245" s="43" t="n">
        <f aca="false">F7245*SQRT(($B$6-2)/C7245)</f>
        <v>-67442.1214930292</v>
      </c>
    </row>
    <row r="7246" customFormat="false" ht="15" hidden="false" customHeight="false" outlineLevel="0" collapsed="false">
      <c r="A7246" s="41" t="n">
        <v>1.218643589</v>
      </c>
      <c r="B7246" s="41" t="n">
        <v>0.9049599486</v>
      </c>
      <c r="C7246" s="41" t="n">
        <v>2.3635292519</v>
      </c>
      <c r="D7246" s="42" t="n">
        <f aca="false">$B$5*A7246</f>
        <v>3.11360760587412</v>
      </c>
      <c r="E7246" s="42" t="n">
        <f aca="false">$D$5*A7246+$F$5*B7246</f>
        <v>4.46250392866371</v>
      </c>
      <c r="F7246" s="43" t="n">
        <f aca="false">Inputs!$B$5*D7246+Inputs!$B$6*E7246</f>
        <v>88235.5641542264</v>
      </c>
      <c r="G7246" s="43" t="n">
        <f aca="false">F7246*SQRT(($B$6-2)/C7246)</f>
        <v>81166.7531922613</v>
      </c>
    </row>
    <row r="7247" customFormat="false" ht="15" hidden="false" customHeight="false" outlineLevel="0" collapsed="false">
      <c r="A7247" s="41" t="n">
        <v>0.5309932782</v>
      </c>
      <c r="B7247" s="41" t="n">
        <v>-0.3279348328</v>
      </c>
      <c r="C7247" s="41" t="n">
        <v>4.5239961199</v>
      </c>
      <c r="D7247" s="42" t="n">
        <f aca="false">$B$5*A7247</f>
        <v>1.35667616405238</v>
      </c>
      <c r="E7247" s="42" t="n">
        <f aca="false">$D$5*A7247+$F$5*B7247</f>
        <v>0.697285517333427</v>
      </c>
      <c r="F7247" s="43" t="n">
        <f aca="false">Inputs!$B$5*D7247+Inputs!$B$6*E7247</f>
        <v>100803.340538567</v>
      </c>
      <c r="G7247" s="43" t="n">
        <f aca="false">F7247*SQRT(($B$6-2)/C7247)</f>
        <v>67023.7634817928</v>
      </c>
    </row>
    <row r="7248" customFormat="false" ht="15" hidden="false" customHeight="false" outlineLevel="0" collapsed="false">
      <c r="A7248" s="41" t="n">
        <v>-0.1587764938</v>
      </c>
      <c r="B7248" s="41" t="n">
        <v>1.1376619516</v>
      </c>
      <c r="C7248" s="41" t="n">
        <v>3.1786467938</v>
      </c>
      <c r="D7248" s="42" t="n">
        <f aca="false">$B$5*A7248</f>
        <v>-0.405670454587444</v>
      </c>
      <c r="E7248" s="42" t="n">
        <f aca="false">$D$5*A7248+$F$5*B7248</f>
        <v>1.58662874258212</v>
      </c>
      <c r="F7248" s="43" t="n">
        <f aca="false">Inputs!$B$5*D7248+Inputs!$B$6*E7248</f>
        <v>-119898.48258785</v>
      </c>
      <c r="G7248" s="43" t="n">
        <f aca="false">F7248*SQRT(($B$6-2)/C7248)</f>
        <v>-95105.9194166737</v>
      </c>
    </row>
    <row r="7249" customFormat="false" ht="15" hidden="false" customHeight="false" outlineLevel="0" collapsed="false">
      <c r="A7249" s="41" t="n">
        <v>1.3459112487</v>
      </c>
      <c r="B7249" s="41" t="n">
        <v>-0.5928627293</v>
      </c>
      <c r="C7249" s="41" t="n">
        <v>5.2525775905</v>
      </c>
      <c r="D7249" s="42" t="n">
        <f aca="false">$B$5*A7249</f>
        <v>3.43877368133748</v>
      </c>
      <c r="E7249" s="42" t="n">
        <f aca="false">$D$5*A7249+$F$5*B7249</f>
        <v>2.17899164678711</v>
      </c>
      <c r="F7249" s="43" t="n">
        <f aca="false">Inputs!$B$5*D7249+Inputs!$B$6*E7249</f>
        <v>234927.785794393</v>
      </c>
      <c r="G7249" s="43" t="n">
        <f aca="false">F7249*SQRT(($B$6-2)/C7249)</f>
        <v>144964.995051734</v>
      </c>
    </row>
    <row r="7250" customFormat="false" ht="15" hidden="false" customHeight="false" outlineLevel="0" collapsed="false">
      <c r="A7250" s="41" t="n">
        <v>-0.7437589744</v>
      </c>
      <c r="B7250" s="41" t="n">
        <v>-0.9041337883</v>
      </c>
      <c r="C7250" s="41" t="n">
        <v>3.1401030449</v>
      </c>
      <c r="D7250" s="42" t="n">
        <f aca="false">$B$5*A7250</f>
        <v>-1.90028784505342</v>
      </c>
      <c r="E7250" s="42" t="n">
        <f aca="false">$D$5*A7250+$F$5*B7250</f>
        <v>-3.33104771473509</v>
      </c>
      <c r="F7250" s="43" t="n">
        <f aca="false">Inputs!$B$5*D7250+Inputs!$B$6*E7250</f>
        <v>-23476.3987685873</v>
      </c>
      <c r="G7250" s="43" t="n">
        <f aca="false">F7250*SQRT(($B$6-2)/C7250)</f>
        <v>-18735.8985277046</v>
      </c>
    </row>
    <row r="7251" customFormat="false" ht="15" hidden="false" customHeight="false" outlineLevel="0" collapsed="false">
      <c r="A7251" s="41" t="n">
        <v>0.8297006157</v>
      </c>
      <c r="B7251" s="41" t="n">
        <v>-0.9294750221</v>
      </c>
      <c r="C7251" s="41" t="n">
        <v>5.8245750714</v>
      </c>
      <c r="D7251" s="42" t="n">
        <f aca="false">$B$5*A7251</f>
        <v>2.11986685111258</v>
      </c>
      <c r="E7251" s="42" t="n">
        <f aca="false">$D$5*A7251+$F$5*B7251</f>
        <v>0.369379733617399</v>
      </c>
      <c r="F7251" s="43" t="n">
        <f aca="false">Inputs!$B$5*D7251+Inputs!$B$6*E7251</f>
        <v>193517.698430388</v>
      </c>
      <c r="G7251" s="43" t="n">
        <f aca="false">F7251*SQRT(($B$6-2)/C7251)</f>
        <v>113397.52203211</v>
      </c>
    </row>
    <row r="7252" customFormat="false" ht="15" hidden="false" customHeight="false" outlineLevel="0" collapsed="false">
      <c r="A7252" s="41" t="n">
        <v>0.817603406</v>
      </c>
      <c r="B7252" s="41" t="n">
        <v>0.5456903431</v>
      </c>
      <c r="C7252" s="41" t="n">
        <v>2.5581802999</v>
      </c>
      <c r="D7252" s="42" t="n">
        <f aca="false">$B$5*A7252</f>
        <v>2.08895874600969</v>
      </c>
      <c r="E7252" s="42" t="n">
        <f aca="false">$D$5*A7252+$F$5*B7252</f>
        <v>2.88782682907411</v>
      </c>
      <c r="F7252" s="43" t="n">
        <f aca="false">Inputs!$B$5*D7252+Inputs!$B$6*E7252</f>
        <v>64504.5331472632</v>
      </c>
      <c r="G7252" s="43" t="n">
        <f aca="false">F7252*SQRT(($B$6-2)/C7252)</f>
        <v>57034.765346599</v>
      </c>
    </row>
    <row r="7253" customFormat="false" ht="15" hidden="false" customHeight="false" outlineLevel="0" collapsed="false">
      <c r="A7253" s="41" t="n">
        <v>-0.5450918444</v>
      </c>
      <c r="B7253" s="41" t="n">
        <v>1.5638593139</v>
      </c>
      <c r="C7253" s="41" t="n">
        <v>0.3643054025</v>
      </c>
      <c r="D7253" s="42" t="n">
        <f aca="false">$B$5*A7253</f>
        <v>-1.3926976910587</v>
      </c>
      <c r="E7253" s="42" t="n">
        <f aca="false">$D$5*A7253+$F$5*B7253</f>
        <v>1.40329132825009</v>
      </c>
      <c r="F7253" s="43" t="n">
        <f aca="false">Inputs!$B$5*D7253+Inputs!$B$6*E7253</f>
        <v>-209434.335518375</v>
      </c>
      <c r="G7253" s="43" t="n">
        <f aca="false">F7253*SQRT(($B$6-2)/C7253)</f>
        <v>-490715.837975525</v>
      </c>
    </row>
    <row r="7254" customFormat="false" ht="15" hidden="false" customHeight="false" outlineLevel="0" collapsed="false">
      <c r="A7254" s="41" t="n">
        <v>-1.4622589081</v>
      </c>
      <c r="B7254" s="41" t="n">
        <v>1.6595325998</v>
      </c>
      <c r="C7254" s="41" t="n">
        <v>1.8593825092</v>
      </c>
      <c r="D7254" s="42" t="n">
        <f aca="false">$B$5*A7254</f>
        <v>-3.73603939586092</v>
      </c>
      <c r="E7254" s="42" t="n">
        <f aca="false">$D$5*A7254+$F$5*B7254</f>
        <v>-0.613984941868971</v>
      </c>
      <c r="F7254" s="43" t="n">
        <f aca="false">Inputs!$B$5*D7254+Inputs!$B$6*E7254</f>
        <v>-342904.692492643</v>
      </c>
      <c r="G7254" s="43" t="n">
        <f aca="false">F7254*SQRT(($B$6-2)/C7254)</f>
        <v>-355634.639470157</v>
      </c>
    </row>
    <row r="7255" customFormat="false" ht="15" hidden="false" customHeight="false" outlineLevel="0" collapsed="false">
      <c r="A7255" s="41" t="n">
        <v>0.3188858642</v>
      </c>
      <c r="B7255" s="41" t="n">
        <v>-2.0734663567</v>
      </c>
      <c r="C7255" s="41" t="n">
        <v>3.441871036</v>
      </c>
      <c r="D7255" s="42" t="n">
        <f aca="false">$B$5*A7255</f>
        <v>0.814746379615066</v>
      </c>
      <c r="E7255" s="42" t="n">
        <f aca="false">$D$5*A7255+$F$5*B7255</f>
        <v>-2.82152940912595</v>
      </c>
      <c r="F7255" s="43" t="n">
        <f aca="false">Inputs!$B$5*D7255+Inputs!$B$6*E7255</f>
        <v>222551.108417804</v>
      </c>
      <c r="G7255" s="43" t="n">
        <f aca="false">F7255*SQRT(($B$6-2)/C7255)</f>
        <v>169647.499439346</v>
      </c>
    </row>
    <row r="7256" customFormat="false" ht="15" hidden="false" customHeight="false" outlineLevel="0" collapsed="false">
      <c r="A7256" s="41" t="n">
        <v>1.5918796358</v>
      </c>
      <c r="B7256" s="41" t="n">
        <v>0.9722125042</v>
      </c>
      <c r="C7256" s="41" t="n">
        <v>4.8958778404</v>
      </c>
      <c r="D7256" s="42" t="n">
        <f aca="false">$B$5*A7256</f>
        <v>4.06721750838587</v>
      </c>
      <c r="E7256" s="42" t="n">
        <f aca="false">$D$5*A7256+$F$5*B7256</f>
        <v>5.46677985158283</v>
      </c>
      <c r="F7256" s="43" t="n">
        <f aca="false">Inputs!$B$5*D7256+Inputs!$B$6*E7256</f>
        <v>133382.758259446</v>
      </c>
      <c r="G7256" s="43" t="n">
        <f aca="false">F7256*SQRT(($B$6-2)/C7256)</f>
        <v>85250.9849683851</v>
      </c>
    </row>
    <row r="7257" customFormat="false" ht="15" hidden="false" customHeight="false" outlineLevel="0" collapsed="false">
      <c r="A7257" s="41" t="n">
        <v>-0.4282116834</v>
      </c>
      <c r="B7257" s="41" t="n">
        <v>-0.9647205652</v>
      </c>
      <c r="C7257" s="41" t="n">
        <v>2.0263900887</v>
      </c>
      <c r="D7257" s="42" t="n">
        <f aca="false">$B$5*A7257</f>
        <v>-1.09407144664214</v>
      </c>
      <c r="E7257" s="42" t="n">
        <f aca="false">$D$5*A7257+$F$5*B7257</f>
        <v>-2.6847930985033</v>
      </c>
      <c r="F7257" s="43" t="n">
        <f aca="false">Inputs!$B$5*D7257+Inputs!$B$6*E7257</f>
        <v>24832.5102609508</v>
      </c>
      <c r="G7257" s="43" t="n">
        <f aca="false">F7257*SQRT(($B$6-2)/C7257)</f>
        <v>24670.2809373835</v>
      </c>
    </row>
    <row r="7258" customFormat="false" ht="15" hidden="false" customHeight="false" outlineLevel="0" collapsed="false">
      <c r="A7258" s="41" t="n">
        <v>-1.5690667438</v>
      </c>
      <c r="B7258" s="41" t="n">
        <v>2.4154461618</v>
      </c>
      <c r="C7258" s="41" t="n">
        <v>3.7289373467</v>
      </c>
      <c r="D7258" s="42" t="n">
        <f aca="false">$B$5*A7258</f>
        <v>-4.0089310703458</v>
      </c>
      <c r="E7258" s="42" t="n">
        <f aca="false">$D$5*A7258+$F$5*B7258</f>
        <v>0.43712590960318</v>
      </c>
      <c r="F7258" s="43" t="n">
        <f aca="false">Inputs!$B$5*D7258+Inputs!$B$6*E7258</f>
        <v>-422749.402514739</v>
      </c>
      <c r="G7258" s="43" t="n">
        <f aca="false">F7258*SQRT(($B$6-2)/C7258)</f>
        <v>-309603.211591028</v>
      </c>
    </row>
    <row r="7259" customFormat="false" ht="15" hidden="false" customHeight="false" outlineLevel="0" collapsed="false">
      <c r="A7259" s="41" t="n">
        <v>-0.9233818742</v>
      </c>
      <c r="B7259" s="41" t="n">
        <v>-1.263588562</v>
      </c>
      <c r="C7259" s="41" t="n">
        <v>2.2651910762</v>
      </c>
      <c r="D7259" s="42" t="n">
        <f aca="false">$B$5*A7259</f>
        <v>-2.35922040913918</v>
      </c>
      <c r="E7259" s="42" t="n">
        <f aca="false">$D$5*A7259+$F$5*B7259</f>
        <v>-4.37916268153587</v>
      </c>
      <c r="F7259" s="43" t="n">
        <f aca="false">Inputs!$B$5*D7259+Inputs!$B$6*E7259</f>
        <v>-16963.9068371245</v>
      </c>
      <c r="G7259" s="43" t="n">
        <f aca="false">F7259*SQRT(($B$6-2)/C7259)</f>
        <v>-15940.0050824905</v>
      </c>
    </row>
    <row r="7260" customFormat="false" ht="15" hidden="false" customHeight="false" outlineLevel="0" collapsed="false">
      <c r="A7260" s="41" t="n">
        <v>0.2679191244</v>
      </c>
      <c r="B7260" s="41" t="n">
        <v>-1.6378934668</v>
      </c>
      <c r="C7260" s="41" t="n">
        <v>1.6013944805</v>
      </c>
      <c r="D7260" s="42" t="n">
        <f aca="false">$B$5*A7260</f>
        <v>0.684527478764732</v>
      </c>
      <c r="E7260" s="42" t="n">
        <f aca="false">$D$5*A7260+$F$5*B7260</f>
        <v>-2.19068621332831</v>
      </c>
      <c r="F7260" s="43" t="n">
        <f aca="false">Inputs!$B$5*D7260+Inputs!$B$6*E7260</f>
        <v>177987.058542888</v>
      </c>
      <c r="G7260" s="43" t="n">
        <f aca="false">F7260*SQRT(($B$6-2)/C7260)</f>
        <v>198908.920320909</v>
      </c>
    </row>
    <row r="7261" customFormat="false" ht="15" hidden="false" customHeight="false" outlineLevel="0" collapsed="false">
      <c r="A7261" s="41" t="n">
        <v>-0.9815483984</v>
      </c>
      <c r="B7261" s="41" t="n">
        <v>0.9949691942</v>
      </c>
      <c r="C7261" s="41" t="n">
        <v>4.8974843921</v>
      </c>
      <c r="D7261" s="42" t="n">
        <f aca="false">$B$5*A7261</f>
        <v>-2.50783460100884</v>
      </c>
      <c r="E7261" s="42" t="n">
        <f aca="false">$D$5*A7261+$F$5*B7261</f>
        <v>-0.617623176282598</v>
      </c>
      <c r="F7261" s="43" t="n">
        <f aca="false">Inputs!$B$5*D7261+Inputs!$B$6*E7261</f>
        <v>-219902.301286754</v>
      </c>
      <c r="G7261" s="43" t="n">
        <f aca="false">F7261*SQRT(($B$6-2)/C7261)</f>
        <v>-140526.503919121</v>
      </c>
    </row>
    <row r="7262" customFormat="false" ht="15" hidden="false" customHeight="false" outlineLevel="0" collapsed="false">
      <c r="A7262" s="41" t="n">
        <v>0.4642105948</v>
      </c>
      <c r="B7262" s="41" t="n">
        <v>-0.3863699597</v>
      </c>
      <c r="C7262" s="41" t="n">
        <v>4.2297424742</v>
      </c>
      <c r="D7262" s="42" t="n">
        <f aca="false">$B$5*A7262</f>
        <v>1.18604787465601</v>
      </c>
      <c r="E7262" s="42" t="n">
        <f aca="false">$D$5*A7262+$F$5*B7262</f>
        <v>0.437467731559037</v>
      </c>
      <c r="F7262" s="43" t="n">
        <f aca="false">Inputs!$B$5*D7262+Inputs!$B$6*E7262</f>
        <v>96731.4008876496</v>
      </c>
      <c r="G7262" s="43" t="n">
        <f aca="false">F7262*SQRT(($B$6-2)/C7262)</f>
        <v>66515.9061723334</v>
      </c>
    </row>
    <row r="7263" customFormat="false" ht="15" hidden="false" customHeight="false" outlineLevel="0" collapsed="false">
      <c r="A7263" s="41" t="n">
        <v>0.0183066729</v>
      </c>
      <c r="B7263" s="41" t="n">
        <v>-0.4424705302</v>
      </c>
      <c r="C7263" s="41" t="n">
        <v>14.3446515587</v>
      </c>
      <c r="D7263" s="42" t="n">
        <f aca="false">$B$5*A7263</f>
        <v>0.0467731472057903</v>
      </c>
      <c r="E7263" s="42" t="n">
        <f aca="false">$D$5*A7263+$F$5*B7263</f>
        <v>-0.720471154752406</v>
      </c>
      <c r="F7263" s="43" t="n">
        <f aca="false">Inputs!$B$5*D7263+Inputs!$B$6*E7263</f>
        <v>40700.8724581993</v>
      </c>
      <c r="G7263" s="43" t="n">
        <f aca="false">F7263*SQRT(($B$6-2)/C7263)</f>
        <v>15197.5546906096</v>
      </c>
    </row>
    <row r="7264" customFormat="false" ht="15" hidden="false" customHeight="false" outlineLevel="0" collapsed="false">
      <c r="A7264" s="41" t="n">
        <v>-0.0619978094</v>
      </c>
      <c r="B7264" s="41" t="n">
        <v>-0.7618113826</v>
      </c>
      <c r="C7264" s="41" t="n">
        <v>2.0296448884</v>
      </c>
      <c r="D7264" s="42" t="n">
        <f aca="false">$B$5*A7264</f>
        <v>-0.158403041412442</v>
      </c>
      <c r="E7264" s="42" t="n">
        <f aca="false">$D$5*A7264+$F$5*B7264</f>
        <v>-1.46298273746063</v>
      </c>
      <c r="F7264" s="43" t="n">
        <f aca="false">Inputs!$B$5*D7264+Inputs!$B$6*E7264</f>
        <v>57308.8327317874</v>
      </c>
      <c r="G7264" s="43" t="n">
        <f aca="false">F7264*SQRT(($B$6-2)/C7264)</f>
        <v>56888.7683044908</v>
      </c>
    </row>
    <row r="7265" customFormat="false" ht="15" hidden="false" customHeight="false" outlineLevel="0" collapsed="false">
      <c r="A7265" s="41" t="n">
        <v>-0.5802393195</v>
      </c>
      <c r="B7265" s="41" t="n">
        <v>-0.6106781375</v>
      </c>
      <c r="C7265" s="41" t="n">
        <v>7.6703010795</v>
      </c>
      <c r="D7265" s="42" t="n">
        <f aca="false">$B$5*A7265</f>
        <v>-1.48249871802544</v>
      </c>
      <c r="E7265" s="42" t="n">
        <f aca="false">$D$5*A7265+$F$5*B7265</f>
        <v>-2.435215446372</v>
      </c>
      <c r="F7265" s="43" t="n">
        <f aca="false">Inputs!$B$5*D7265+Inputs!$B$6*E7265</f>
        <v>-26489.0994839441</v>
      </c>
      <c r="G7265" s="43" t="n">
        <f aca="false">F7265*SQRT(($B$6-2)/C7265)</f>
        <v>-13526.2056627279</v>
      </c>
    </row>
    <row r="7266" customFormat="false" ht="15" hidden="false" customHeight="false" outlineLevel="0" collapsed="false">
      <c r="A7266" s="41" t="n">
        <v>-0.7258608519</v>
      </c>
      <c r="B7266" s="41" t="n">
        <v>1.0439109964</v>
      </c>
      <c r="C7266" s="41" t="n">
        <v>0.8483794745</v>
      </c>
      <c r="D7266" s="42" t="n">
        <f aca="false">$B$5*A7266</f>
        <v>-1.85455853514699</v>
      </c>
      <c r="E7266" s="42" t="n">
        <f aca="false">$D$5*A7266+$F$5*B7266</f>
        <v>0.0753177766101445</v>
      </c>
      <c r="F7266" s="43" t="n">
        <f aca="false">Inputs!$B$5*D7266+Inputs!$B$6*E7266</f>
        <v>-189221.742345206</v>
      </c>
      <c r="G7266" s="43" t="n">
        <f aca="false">F7266*SQRT(($B$6-2)/C7266)</f>
        <v>-290529.982932884</v>
      </c>
    </row>
    <row r="7267" customFormat="false" ht="15" hidden="false" customHeight="false" outlineLevel="0" collapsed="false">
      <c r="A7267" s="41" t="n">
        <v>0.770117392</v>
      </c>
      <c r="B7267" s="41" t="n">
        <v>-0.9323632684</v>
      </c>
      <c r="C7267" s="41" t="n">
        <v>7.6743887283</v>
      </c>
      <c r="D7267" s="42" t="n">
        <f aca="false">$B$5*A7267</f>
        <v>1.96763302313416</v>
      </c>
      <c r="E7267" s="42" t="n">
        <f aca="false">$D$5*A7267+$F$5*B7267</f>
        <v>0.222608957041175</v>
      </c>
      <c r="F7267" s="43" t="n">
        <f aca="false">Inputs!$B$5*D7267+Inputs!$B$6*E7267</f>
        <v>185632.854461358</v>
      </c>
      <c r="G7267" s="43" t="n">
        <f aca="false">F7267*SQRT(($B$6-2)/C7267)</f>
        <v>94764.9949651234</v>
      </c>
    </row>
    <row r="7268" customFormat="false" ht="15" hidden="false" customHeight="false" outlineLevel="0" collapsed="false">
      <c r="A7268" s="41" t="n">
        <v>-1.1943937925</v>
      </c>
      <c r="B7268" s="41" t="n">
        <v>-0.1572766431</v>
      </c>
      <c r="C7268" s="41" t="n">
        <v>3.1951664733</v>
      </c>
      <c r="D7268" s="42" t="n">
        <f aca="false">$B$5*A7268</f>
        <v>-3.05164990839404</v>
      </c>
      <c r="E7268" s="42" t="n">
        <f aca="false">$D$5*A7268+$F$5*B7268</f>
        <v>-3.11374148043914</v>
      </c>
      <c r="F7268" s="43" t="n">
        <f aca="false">Inputs!$B$5*D7268+Inputs!$B$6*E7268</f>
        <v>-149477.916817447</v>
      </c>
      <c r="G7268" s="43" t="n">
        <f aca="false">F7268*SQRT(($B$6-2)/C7268)</f>
        <v>-118262.019048449</v>
      </c>
    </row>
    <row r="7269" customFormat="false" ht="15" hidden="false" customHeight="false" outlineLevel="0" collapsed="false">
      <c r="A7269" s="41" t="n">
        <v>2.1552875983</v>
      </c>
      <c r="B7269" s="41" t="n">
        <v>-1.0277052037</v>
      </c>
      <c r="C7269" s="41" t="n">
        <v>2.3658467938</v>
      </c>
      <c r="D7269" s="42" t="n">
        <f aca="false">$B$5*A7269</f>
        <v>5.50671247892893</v>
      </c>
      <c r="E7269" s="42" t="n">
        <f aca="false">$D$5*A7269+$F$5*B7269</f>
        <v>3.35411196425574</v>
      </c>
      <c r="F7269" s="43" t="n">
        <f aca="false">Inputs!$B$5*D7269+Inputs!$B$6*E7269</f>
        <v>382965.649680106</v>
      </c>
      <c r="G7269" s="43" t="n">
        <f aca="false">F7269*SQRT(($B$6-2)/C7269)</f>
        <v>352112.554932252</v>
      </c>
    </row>
    <row r="7270" customFormat="false" ht="15" hidden="false" customHeight="false" outlineLevel="0" collapsed="false">
      <c r="A7270" s="41" t="n">
        <v>-0.1612243897</v>
      </c>
      <c r="B7270" s="41" t="n">
        <v>0.0887204137</v>
      </c>
      <c r="C7270" s="41" t="n">
        <v>4.2444411328</v>
      </c>
      <c r="D7270" s="42" t="n">
        <f aca="false">$B$5*A7270</f>
        <v>-0.411924774850912</v>
      </c>
      <c r="E7270" s="42" t="n">
        <f aca="false">$D$5*A7270+$F$5*B7270</f>
        <v>-0.2304501209135</v>
      </c>
      <c r="F7270" s="43" t="n">
        <f aca="false">Inputs!$B$5*D7270+Inputs!$B$6*E7270</f>
        <v>-29669.9714394162</v>
      </c>
      <c r="G7270" s="43" t="n">
        <f aca="false">F7270*SQRT(($B$6-2)/C7270)</f>
        <v>-20366.7563910296</v>
      </c>
    </row>
    <row r="7271" customFormat="false" ht="15" hidden="false" customHeight="false" outlineLevel="0" collapsed="false">
      <c r="A7271" s="41" t="n">
        <v>-0.108642174</v>
      </c>
      <c r="B7271" s="41" t="n">
        <v>-0.4582098742</v>
      </c>
      <c r="C7271" s="41" t="n">
        <v>4.4813204297</v>
      </c>
      <c r="D7271" s="42" t="n">
        <f aca="false">$B$5*A7271</f>
        <v>-0.277578368555385</v>
      </c>
      <c r="E7271" s="42" t="n">
        <f aca="false">$D$5*A7271+$F$5*B7271</f>
        <v>-1.04973490841323</v>
      </c>
      <c r="F7271" s="43" t="n">
        <f aca="false">Inputs!$B$5*D7271+Inputs!$B$6*E7271</f>
        <v>24728.9085651229</v>
      </c>
      <c r="G7271" s="43" t="n">
        <f aca="false">F7271*SQRT(($B$6-2)/C7271)</f>
        <v>16520.2626340352</v>
      </c>
    </row>
    <row r="7272" customFormat="false" ht="15" hidden="false" customHeight="false" outlineLevel="0" collapsed="false">
      <c r="A7272" s="41" t="n">
        <v>1.1550799722</v>
      </c>
      <c r="B7272" s="41" t="n">
        <v>0.4544586229</v>
      </c>
      <c r="C7272" s="41" t="n">
        <v>7.0315704308</v>
      </c>
      <c r="D7272" s="42" t="n">
        <f aca="false">$B$5*A7272</f>
        <v>2.95120396094316</v>
      </c>
      <c r="E7272" s="42" t="n">
        <f aca="false">$D$5*A7272+$F$5*B7272</f>
        <v>3.53334809866225</v>
      </c>
      <c r="F7272" s="43" t="n">
        <f aca="false">Inputs!$B$5*D7272+Inputs!$B$6*E7272</f>
        <v>118452.991161203</v>
      </c>
      <c r="G7272" s="43" t="n">
        <f aca="false">F7272*SQRT(($B$6-2)/C7272)</f>
        <v>63173.4891525672</v>
      </c>
    </row>
    <row r="7273" customFormat="false" ht="15" hidden="false" customHeight="false" outlineLevel="0" collapsed="false">
      <c r="A7273" s="41" t="n">
        <v>0.8458053237</v>
      </c>
      <c r="B7273" s="41" t="n">
        <v>0.5893799497</v>
      </c>
      <c r="C7273" s="41" t="n">
        <v>1.4029965875</v>
      </c>
      <c r="D7273" s="42" t="n">
        <f aca="false">$B$5*A7273</f>
        <v>2.16101402635873</v>
      </c>
      <c r="E7273" s="42" t="n">
        <f aca="false">$D$5*A7273+$F$5*B7273</f>
        <v>3.0303765506292</v>
      </c>
      <c r="F7273" s="43" t="n">
        <f aca="false">Inputs!$B$5*D7273+Inputs!$B$6*E7273</f>
        <v>64582.5751044125</v>
      </c>
      <c r="G7273" s="43" t="n">
        <f aca="false">F7273*SQRT(($B$6-2)/C7273)</f>
        <v>77108.4633053941</v>
      </c>
    </row>
    <row r="7274" customFormat="false" ht="15" hidden="false" customHeight="false" outlineLevel="0" collapsed="false">
      <c r="A7274" s="41" t="n">
        <v>0.8939483218</v>
      </c>
      <c r="B7274" s="41" t="n">
        <v>1.584405833</v>
      </c>
      <c r="C7274" s="41" t="n">
        <v>0.8379437691</v>
      </c>
      <c r="D7274" s="42" t="n">
        <f aca="false">$B$5*A7274</f>
        <v>2.28401832918097</v>
      </c>
      <c r="E7274" s="42" t="n">
        <f aca="false">$D$5*A7274+$F$5*B7274</f>
        <v>4.86309237062232</v>
      </c>
      <c r="F7274" s="43" t="n">
        <f aca="false">Inputs!$B$5*D7274+Inputs!$B$6*E7274</f>
        <v>-14752.7856130187</v>
      </c>
      <c r="G7274" s="43" t="n">
        <f aca="false">F7274*SQRT(($B$6-2)/C7274)</f>
        <v>-22791.9556511706</v>
      </c>
    </row>
    <row r="7275" customFormat="false" ht="15" hidden="false" customHeight="false" outlineLevel="0" collapsed="false">
      <c r="A7275" s="41" t="n">
        <v>1.3310439668</v>
      </c>
      <c r="B7275" s="41" t="n">
        <v>2.3248039596</v>
      </c>
      <c r="C7275" s="41" t="n">
        <v>4.2641949793</v>
      </c>
      <c r="D7275" s="42" t="n">
        <f aca="false">$B$5*A7275</f>
        <v>3.4007881026003</v>
      </c>
      <c r="E7275" s="42" t="n">
        <f aca="false">$D$5*A7275+$F$5*B7275</f>
        <v>7.18167813121974</v>
      </c>
      <c r="F7275" s="43" t="n">
        <f aca="false">Inputs!$B$5*D7275+Inputs!$B$6*E7275</f>
        <v>-19005.0963009564</v>
      </c>
      <c r="G7275" s="43" t="n">
        <f aca="false">F7275*SQRT(($B$6-2)/C7275)</f>
        <v>-13015.6704858323</v>
      </c>
    </row>
    <row r="7276" customFormat="false" ht="15" hidden="false" customHeight="false" outlineLevel="0" collapsed="false">
      <c r="A7276" s="41" t="n">
        <v>1.2173412814</v>
      </c>
      <c r="B7276" s="41" t="n">
        <v>-0.6694467765</v>
      </c>
      <c r="C7276" s="41" t="n">
        <v>4.0722816271</v>
      </c>
      <c r="D7276" s="42" t="n">
        <f aca="false">$B$5*A7276</f>
        <v>3.11028023855758</v>
      </c>
      <c r="E7276" s="42" t="n">
        <f aca="false">$D$5*A7276+$F$5*B7276</f>
        <v>1.74080704692666</v>
      </c>
      <c r="F7276" s="43" t="n">
        <f aca="false">Inputs!$B$5*D7276+Inputs!$B$6*E7276</f>
        <v>223987.671509425</v>
      </c>
      <c r="G7276" s="43" t="n">
        <f aca="false">F7276*SQRT(($B$6-2)/C7276)</f>
        <v>156971.283873842</v>
      </c>
    </row>
    <row r="7277" customFormat="false" ht="15" hidden="false" customHeight="false" outlineLevel="0" collapsed="false">
      <c r="A7277" s="41" t="n">
        <v>0.8473120418</v>
      </c>
      <c r="B7277" s="41" t="n">
        <v>0.710435179</v>
      </c>
      <c r="C7277" s="41" t="n">
        <v>6.9485569908</v>
      </c>
      <c r="D7277" s="42" t="n">
        <f aca="false">$B$5*A7277</f>
        <v>2.16486365801347</v>
      </c>
      <c r="E7277" s="42" t="n">
        <f aca="false">$D$5*A7277+$F$5*B7277</f>
        <v>3.24299335261671</v>
      </c>
      <c r="F7277" s="43" t="n">
        <f aca="false">Inputs!$B$5*D7277+Inputs!$B$6*E7277</f>
        <v>54336.698170512</v>
      </c>
      <c r="G7277" s="43" t="n">
        <f aca="false">F7277*SQRT(($B$6-2)/C7277)</f>
        <v>29151.501608377</v>
      </c>
    </row>
    <row r="7278" customFormat="false" ht="15" hidden="false" customHeight="false" outlineLevel="0" collapsed="false">
      <c r="A7278" s="41" t="n">
        <v>1.9202949052</v>
      </c>
      <c r="B7278" s="41" t="n">
        <v>-0.9671585167</v>
      </c>
      <c r="C7278" s="41" t="n">
        <v>2.1666480486</v>
      </c>
      <c r="D7278" s="42" t="n">
        <f aca="false">$B$5*A7278</f>
        <v>4.90631130900081</v>
      </c>
      <c r="E7278" s="42" t="n">
        <f aca="false">$D$5*A7278+$F$5*B7278</f>
        <v>2.8994748632753</v>
      </c>
      <c r="F7278" s="43" t="n">
        <f aca="false">Inputs!$B$5*D7278+Inputs!$B$6*E7278</f>
        <v>345657.387736316</v>
      </c>
      <c r="G7278" s="43" t="n">
        <f aca="false">F7278*SQRT(($B$6-2)/C7278)</f>
        <v>332098.302939593</v>
      </c>
    </row>
    <row r="7279" customFormat="false" ht="15" hidden="false" customHeight="false" outlineLevel="0" collapsed="false">
      <c r="A7279" s="41" t="n">
        <v>0.5579510814</v>
      </c>
      <c r="B7279" s="41" t="n">
        <v>-0.6810703448</v>
      </c>
      <c r="C7279" s="41" t="n">
        <v>1.8224199963</v>
      </c>
      <c r="D7279" s="42" t="n">
        <f aca="false">$B$5*A7279</f>
        <v>1.42555275917734</v>
      </c>
      <c r="E7279" s="42" t="n">
        <f aca="false">$D$5*A7279+$F$5*B7279</f>
        <v>0.151659225358729</v>
      </c>
      <c r="F7279" s="43" t="n">
        <f aca="false">Inputs!$B$5*D7279+Inputs!$B$6*E7279</f>
        <v>134972.314649798</v>
      </c>
      <c r="G7279" s="43" t="n">
        <f aca="false">F7279*SQRT(($B$6-2)/C7279)</f>
        <v>141395.457524011</v>
      </c>
    </row>
    <row r="7280" customFormat="false" ht="15" hidden="false" customHeight="false" outlineLevel="0" collapsed="false">
      <c r="A7280" s="41" t="n">
        <v>0.5125451041</v>
      </c>
      <c r="B7280" s="41" t="n">
        <v>-0.2147466646</v>
      </c>
      <c r="C7280" s="41" t="n">
        <v>4.173252901</v>
      </c>
      <c r="D7280" s="42" t="n">
        <f aca="false">$B$5*A7280</f>
        <v>1.30954148438826</v>
      </c>
      <c r="E7280" s="42" t="n">
        <f aca="false">$D$5*A7280+$F$5*B7280</f>
        <v>0.848833497478147</v>
      </c>
      <c r="F7280" s="43" t="n">
        <f aca="false">Inputs!$B$5*D7280+Inputs!$B$6*E7280</f>
        <v>88512.473564919</v>
      </c>
      <c r="G7280" s="43" t="n">
        <f aca="false">F7280*SQRT(($B$6-2)/C7280)</f>
        <v>61274.8312021266</v>
      </c>
    </row>
    <row r="7281" customFormat="false" ht="15" hidden="false" customHeight="false" outlineLevel="0" collapsed="false">
      <c r="A7281" s="41" t="n">
        <v>0.4794688042</v>
      </c>
      <c r="B7281" s="41" t="n">
        <v>-1.4103381861</v>
      </c>
      <c r="C7281" s="41" t="n">
        <v>3.3341320455</v>
      </c>
      <c r="D7281" s="42" t="n">
        <f aca="false">$B$5*A7281</f>
        <v>1.22503226457009</v>
      </c>
      <c r="E7281" s="42" t="n">
        <f aca="false">$D$5*A7281+$F$5*B7281</f>
        <v>-1.29435537468934</v>
      </c>
      <c r="F7281" s="43" t="n">
        <f aca="false">Inputs!$B$5*D7281+Inputs!$B$6*E7281</f>
        <v>187220.995191476</v>
      </c>
      <c r="G7281" s="43" t="n">
        <f aca="false">F7281*SQRT(($B$6-2)/C7281)</f>
        <v>145003.387932411</v>
      </c>
    </row>
    <row r="7282" customFormat="false" ht="15" hidden="false" customHeight="false" outlineLevel="0" collapsed="false">
      <c r="A7282" s="41" t="n">
        <v>0.7932264816</v>
      </c>
      <c r="B7282" s="41" t="n">
        <v>0.2060595152</v>
      </c>
      <c r="C7282" s="41" t="n">
        <v>4.8194032956</v>
      </c>
      <c r="D7282" s="42" t="n">
        <f aca="false">$B$5*A7282</f>
        <v>2.02667623953711</v>
      </c>
      <c r="E7282" s="42" t="n">
        <f aca="false">$D$5*A7282+$F$5*B7282</f>
        <v>2.24336418144645</v>
      </c>
      <c r="F7282" s="43" t="n">
        <f aca="false">Inputs!$B$5*D7282+Inputs!$B$6*E7282</f>
        <v>90499.4148813882</v>
      </c>
      <c r="G7282" s="43" t="n">
        <f aca="false">F7282*SQRT(($B$6-2)/C7282)</f>
        <v>58299.40655605</v>
      </c>
    </row>
    <row r="7283" customFormat="false" ht="15" hidden="false" customHeight="false" outlineLevel="0" collapsed="false">
      <c r="A7283" s="41" t="n">
        <v>0.1521928818</v>
      </c>
      <c r="B7283" s="41" t="n">
        <v>1.9502282998</v>
      </c>
      <c r="C7283" s="41" t="n">
        <v>1.7267336266</v>
      </c>
      <c r="D7283" s="42" t="n">
        <f aca="false">$B$5*A7283</f>
        <v>0.388849470517652</v>
      </c>
      <c r="E7283" s="42" t="n">
        <f aca="false">$D$5*A7283+$F$5*B7283</f>
        <v>3.72970203766048</v>
      </c>
      <c r="F7283" s="43" t="n">
        <f aca="false">Inputs!$B$5*D7283+Inputs!$B$6*E7283</f>
        <v>-147600.154831259</v>
      </c>
      <c r="G7283" s="43" t="n">
        <f aca="false">F7283*SQRT(($B$6-2)/C7283)</f>
        <v>-158850.701698356</v>
      </c>
    </row>
    <row r="7284" customFormat="false" ht="15" hidden="false" customHeight="false" outlineLevel="0" collapsed="false">
      <c r="A7284" s="41" t="n">
        <v>-0.3824833983</v>
      </c>
      <c r="B7284" s="41" t="n">
        <v>0.3422654248</v>
      </c>
      <c r="C7284" s="41" t="n">
        <v>7.6256486739</v>
      </c>
      <c r="D7284" s="42" t="n">
        <f aca="false">$B$5*A7284</f>
        <v>-0.977236682502631</v>
      </c>
      <c r="E7284" s="42" t="n">
        <f aca="false">$D$5*A7284+$F$5*B7284</f>
        <v>-0.319147946656558</v>
      </c>
      <c r="F7284" s="43" t="n">
        <f aca="false">Inputs!$B$5*D7284+Inputs!$B$6*E7284</f>
        <v>-81766.2709174352</v>
      </c>
      <c r="G7284" s="43" t="n">
        <f aca="false">F7284*SQRT(($B$6-2)/C7284)</f>
        <v>-41874.6117077366</v>
      </c>
    </row>
    <row r="7285" customFormat="false" ht="15" hidden="false" customHeight="false" outlineLevel="0" collapsed="false">
      <c r="A7285" s="41" t="n">
        <v>0.100270699</v>
      </c>
      <c r="B7285" s="41" t="n">
        <v>0.1980391602</v>
      </c>
      <c r="C7285" s="41" t="n">
        <v>3.9768185655</v>
      </c>
      <c r="D7285" s="42" t="n">
        <f aca="false">$B$5*A7285</f>
        <v>0.25618943378589</v>
      </c>
      <c r="E7285" s="42" t="n">
        <f aca="false">$D$5*A7285+$F$5*B7285</f>
        <v>0.580565936476138</v>
      </c>
      <c r="F7285" s="43" t="n">
        <f aca="false">Inputs!$B$5*D7285+Inputs!$B$6*E7285</f>
        <v>-3409.35344521797</v>
      </c>
      <c r="G7285" s="43" t="n">
        <f aca="false">F7285*SQRT(($B$6-2)/C7285)</f>
        <v>-2417.79310972613</v>
      </c>
    </row>
    <row r="7286" customFormat="false" ht="15" hidden="false" customHeight="false" outlineLevel="0" collapsed="false">
      <c r="A7286" s="41" t="n">
        <v>2.2218039046</v>
      </c>
      <c r="B7286" s="41" t="n">
        <v>0.0638070924</v>
      </c>
      <c r="C7286" s="41" t="n">
        <v>6.8303278198</v>
      </c>
      <c r="D7286" s="42" t="n">
        <f aca="false">$B$5*A7286</f>
        <v>5.67666018068501</v>
      </c>
      <c r="E7286" s="42" t="n">
        <f aca="false">$D$5*A7286+$F$5*B7286</f>
        <v>5.39715605343394</v>
      </c>
      <c r="F7286" s="43" t="n">
        <f aca="false">Inputs!$B$5*D7286+Inputs!$B$6*E7286</f>
        <v>297808.215396804</v>
      </c>
      <c r="G7286" s="43" t="n">
        <f aca="false">F7286*SQRT(($B$6-2)/C7286)</f>
        <v>161150.218215239</v>
      </c>
    </row>
    <row r="7287" customFormat="false" ht="15" hidden="false" customHeight="false" outlineLevel="0" collapsed="false">
      <c r="A7287" s="41" t="n">
        <v>-0.5672797995</v>
      </c>
      <c r="B7287" s="41" t="n">
        <v>1.8709027954</v>
      </c>
      <c r="C7287" s="41" t="n">
        <v>2.8183514642</v>
      </c>
      <c r="D7287" s="42" t="n">
        <f aca="false">$B$5*A7287</f>
        <v>-1.44938742904423</v>
      </c>
      <c r="E7287" s="42" t="n">
        <f aca="false">$D$5*A7287+$F$5*B7287</f>
        <v>1.88067873916468</v>
      </c>
      <c r="F7287" s="43" t="n">
        <f aca="false">Inputs!$B$5*D7287+Inputs!$B$6*E7287</f>
        <v>-238972.679862657</v>
      </c>
      <c r="G7287" s="43" t="n">
        <f aca="false">F7287*SQRT(($B$6-2)/C7287)</f>
        <v>-201310.15169603</v>
      </c>
    </row>
    <row r="7288" customFormat="false" ht="15" hidden="false" customHeight="false" outlineLevel="0" collapsed="false">
      <c r="A7288" s="41" t="n">
        <v>-0.3076887654</v>
      </c>
      <c r="B7288" s="41" t="n">
        <v>-1.6051781472</v>
      </c>
      <c r="C7288" s="41" t="n">
        <v>1.6494220314</v>
      </c>
      <c r="D7288" s="42" t="n">
        <f aca="false">$B$5*A7288</f>
        <v>-0.786138038093316</v>
      </c>
      <c r="E7288" s="42" t="n">
        <f aca="false">$D$5*A7288+$F$5*B7288</f>
        <v>-3.50390474532325</v>
      </c>
      <c r="F7288" s="43" t="n">
        <f aca="false">Inputs!$B$5*D7288+Inputs!$B$6*E7288</f>
        <v>96581.4334568311</v>
      </c>
      <c r="G7288" s="43" t="n">
        <f aca="false">F7288*SQRT(($B$6-2)/C7288)</f>
        <v>106351.286828445</v>
      </c>
    </row>
    <row r="7289" customFormat="false" ht="15" hidden="false" customHeight="false" outlineLevel="0" collapsed="false">
      <c r="A7289" s="41" t="n">
        <v>-0.7408437064</v>
      </c>
      <c r="B7289" s="41" t="n">
        <v>-1.246587494</v>
      </c>
      <c r="C7289" s="41" t="n">
        <v>4.3631373732</v>
      </c>
      <c r="D7289" s="42" t="n">
        <f aca="false">$B$5*A7289</f>
        <v>-1.89283939933894</v>
      </c>
      <c r="E7289" s="42" t="n">
        <f aca="false">$D$5*A7289+$F$5*B7289</f>
        <v>-3.9154405819697</v>
      </c>
      <c r="F7289" s="43" t="n">
        <f aca="false">Inputs!$B$5*D7289+Inputs!$B$6*E7289</f>
        <v>6488.08916459113</v>
      </c>
      <c r="G7289" s="43" t="n">
        <f aca="false">F7289*SQRT(($B$6-2)/C7289)</f>
        <v>4392.70829343504</v>
      </c>
    </row>
    <row r="7290" customFormat="false" ht="15" hidden="false" customHeight="false" outlineLevel="0" collapsed="false">
      <c r="A7290" s="41" t="n">
        <v>-1.7999654663</v>
      </c>
      <c r="B7290" s="41" t="n">
        <v>-0.3630150044</v>
      </c>
      <c r="C7290" s="41" t="n">
        <v>5.2643805417</v>
      </c>
      <c r="D7290" s="42" t="n">
        <f aca="false">$B$5*A7290</f>
        <v>-4.59887223530327</v>
      </c>
      <c r="E7290" s="42" t="n">
        <f aca="false">$D$5*A7290+$F$5*B7290</f>
        <v>-4.91001001560888</v>
      </c>
      <c r="F7290" s="43" t="n">
        <f aca="false">Inputs!$B$5*D7290+Inputs!$B$6*E7290</f>
        <v>-214386.722749883</v>
      </c>
      <c r="G7290" s="43" t="n">
        <f aca="false">F7290*SQRT(($B$6-2)/C7290)</f>
        <v>-132141.50403945</v>
      </c>
    </row>
    <row r="7291" customFormat="false" ht="15" hidden="false" customHeight="false" outlineLevel="0" collapsed="false">
      <c r="A7291" s="41" t="n">
        <v>-0.0702159653</v>
      </c>
      <c r="B7291" s="41" t="n">
        <v>1.1805279151</v>
      </c>
      <c r="C7291" s="41" t="n">
        <v>0.7169779557</v>
      </c>
      <c r="D7291" s="42" t="n">
        <f aca="false">$B$5*A7291</f>
        <v>-0.179400249248653</v>
      </c>
      <c r="E7291" s="42" t="n">
        <f aca="false">$D$5*A7291+$F$5*B7291</f>
        <v>1.8713848583437</v>
      </c>
      <c r="F7291" s="43" t="n">
        <f aca="false">Inputs!$B$5*D7291+Inputs!$B$6*E7291</f>
        <v>-111509.26784205</v>
      </c>
      <c r="G7291" s="43" t="n">
        <f aca="false">F7291*SQRT(($B$6-2)/C7291)</f>
        <v>-186240.041878712</v>
      </c>
    </row>
    <row r="7292" customFormat="false" ht="15" hidden="false" customHeight="false" outlineLevel="0" collapsed="false">
      <c r="A7292" s="41" t="n">
        <v>0.6294016121</v>
      </c>
      <c r="B7292" s="41" t="n">
        <v>0.5838343081</v>
      </c>
      <c r="C7292" s="41" t="n">
        <v>11.0455305696</v>
      </c>
      <c r="D7292" s="42" t="n">
        <f aca="false">$B$5*A7292</f>
        <v>1.6081072959093</v>
      </c>
      <c r="E7292" s="42" t="n">
        <f aca="false">$D$5*A7292+$F$5*B7292</f>
        <v>2.50584900829334</v>
      </c>
      <c r="F7292" s="43" t="n">
        <f aca="false">Inputs!$B$5*D7292+Inputs!$B$6*E7292</f>
        <v>35518.2791762625</v>
      </c>
      <c r="G7292" s="43" t="n">
        <f aca="false">F7292*SQRT(($B$6-2)/C7292)</f>
        <v>15113.7983445552</v>
      </c>
    </row>
    <row r="7293" customFormat="false" ht="15" hidden="false" customHeight="false" outlineLevel="0" collapsed="false">
      <c r="A7293" s="41" t="n">
        <v>-0.8932100052</v>
      </c>
      <c r="B7293" s="41" t="n">
        <v>0.884933262</v>
      </c>
      <c r="C7293" s="41" t="n">
        <v>1.8074880261</v>
      </c>
      <c r="D7293" s="42" t="n">
        <f aca="false">$B$5*A7293</f>
        <v>-2.28213194648298</v>
      </c>
      <c r="E7293" s="42" t="n">
        <f aca="false">$D$5*A7293+$F$5*B7293</f>
        <v>-0.59741813637972</v>
      </c>
      <c r="F7293" s="43" t="n">
        <f aca="false">Inputs!$B$5*D7293+Inputs!$B$6*E7293</f>
        <v>-198342.287829312</v>
      </c>
      <c r="G7293" s="43" t="n">
        <f aca="false">F7293*SQRT(($B$6-2)/C7293)</f>
        <v>-208637.611270736</v>
      </c>
    </row>
    <row r="7294" customFormat="false" ht="15" hidden="false" customHeight="false" outlineLevel="0" collapsed="false">
      <c r="A7294" s="41" t="n">
        <v>1.3912328364</v>
      </c>
      <c r="B7294" s="41" t="n">
        <v>0.3945708915</v>
      </c>
      <c r="C7294" s="41" t="n">
        <v>3.6030088333</v>
      </c>
      <c r="D7294" s="42" t="n">
        <f aca="false">$B$5*A7294</f>
        <v>3.55456934255194</v>
      </c>
      <c r="E7294" s="42" t="n">
        <f aca="false">$D$5*A7294+$F$5*B7294</f>
        <v>3.99188377652808</v>
      </c>
      <c r="F7294" s="43" t="n">
        <f aca="false">Inputs!$B$5*D7294+Inputs!$B$6*E7294</f>
        <v>155862.74542879</v>
      </c>
      <c r="G7294" s="43" t="n">
        <f aca="false">F7294*SQRT(($B$6-2)/C7294)</f>
        <v>116124.713683673</v>
      </c>
    </row>
    <row r="7295" customFormat="false" ht="15" hidden="false" customHeight="false" outlineLevel="0" collapsed="false">
      <c r="A7295" s="41" t="n">
        <v>0.4225175363</v>
      </c>
      <c r="B7295" s="41" t="n">
        <v>-1.2646922997</v>
      </c>
      <c r="C7295" s="41" t="n">
        <v>5.0614154423</v>
      </c>
      <c r="D7295" s="42" t="n">
        <f aca="false">$B$5*A7295</f>
        <v>1.07952302585729</v>
      </c>
      <c r="E7295" s="42" t="n">
        <f aca="false">$D$5*A7295+$F$5*B7295</f>
        <v>-1.17838270599722</v>
      </c>
      <c r="F7295" s="43" t="n">
        <f aca="false">Inputs!$B$5*D7295+Inputs!$B$6*E7295</f>
        <v>166871.43788559</v>
      </c>
      <c r="G7295" s="43" t="n">
        <f aca="false">F7295*SQRT(($B$6-2)/C7295)</f>
        <v>104896.503727592</v>
      </c>
    </row>
    <row r="7296" customFormat="false" ht="15" hidden="false" customHeight="false" outlineLevel="0" collapsed="false">
      <c r="A7296" s="41" t="n">
        <v>1.0544358076</v>
      </c>
      <c r="B7296" s="41" t="n">
        <v>1.7808305488</v>
      </c>
      <c r="C7296" s="41" t="n">
        <v>3.3108852908</v>
      </c>
      <c r="D7296" s="42" t="n">
        <f aca="false">$B$5*A7296</f>
        <v>2.69406033075137</v>
      </c>
      <c r="E7296" s="42" t="n">
        <f aca="false">$D$5*A7296+$F$5*B7296</f>
        <v>5.58416170696011</v>
      </c>
      <c r="F7296" s="43" t="n">
        <f aca="false">Inputs!$B$5*D7296+Inputs!$B$6*E7296</f>
        <v>-9802.05227286869</v>
      </c>
      <c r="G7296" s="43" t="n">
        <f aca="false">F7296*SQRT(($B$6-2)/C7296)</f>
        <v>-7618.33287602941</v>
      </c>
    </row>
    <row r="7297" customFormat="false" ht="15" hidden="false" customHeight="false" outlineLevel="0" collapsed="false">
      <c r="A7297" s="41" t="n">
        <v>0.322952399</v>
      </c>
      <c r="B7297" s="41" t="n">
        <v>-0.5943572784</v>
      </c>
      <c r="C7297" s="41" t="n">
        <v>3.469693037</v>
      </c>
      <c r="D7297" s="42" t="n">
        <f aca="false">$B$5*A7297</f>
        <v>0.82513628671926</v>
      </c>
      <c r="E7297" s="42" t="n">
        <f aca="false">$D$5*A7297+$F$5*B7297</f>
        <v>-0.257809479744228</v>
      </c>
      <c r="F7297" s="43" t="n">
        <f aca="false">Inputs!$B$5*D7297+Inputs!$B$6*E7297</f>
        <v>95404.1026591374</v>
      </c>
      <c r="G7297" s="43" t="n">
        <f aca="false">F7297*SQRT(($B$6-2)/C7297)</f>
        <v>72433.0081073073</v>
      </c>
    </row>
    <row r="7298" customFormat="false" ht="15" hidden="false" customHeight="false" outlineLevel="0" collapsed="false">
      <c r="A7298" s="41" t="n">
        <v>-0.161994856</v>
      </c>
      <c r="B7298" s="41" t="n">
        <v>-0.420420715</v>
      </c>
      <c r="C7298" s="41" t="n">
        <v>3.5369513169</v>
      </c>
      <c r="D7298" s="42" t="n">
        <f aca="false">$B$5*A7298</f>
        <v>-0.413893299326324</v>
      </c>
      <c r="E7298" s="42" t="n">
        <f aca="false">$D$5*A7298+$F$5*B7298</f>
        <v>-1.11144008346956</v>
      </c>
      <c r="F7298" s="43" t="n">
        <f aca="false">Inputs!$B$5*D7298+Inputs!$B$6*E7298</f>
        <v>14182.6742408456</v>
      </c>
      <c r="G7298" s="43" t="n">
        <f aca="false">F7298*SQRT(($B$6-2)/C7298)</f>
        <v>10664.9441265796</v>
      </c>
    </row>
    <row r="7299" customFormat="false" ht="15" hidden="false" customHeight="false" outlineLevel="0" collapsed="false">
      <c r="A7299" s="41" t="n">
        <v>-0.3604496532</v>
      </c>
      <c r="B7299" s="41" t="n">
        <v>0.6479830637</v>
      </c>
      <c r="C7299" s="41" t="n">
        <v>0.4597614035</v>
      </c>
      <c r="D7299" s="42" t="n">
        <f aca="false">$B$5*A7299</f>
        <v>-0.920940947680321</v>
      </c>
      <c r="E7299" s="42" t="n">
        <f aca="false">$D$5*A7299+$F$5*B7299</f>
        <v>0.261179492345679</v>
      </c>
      <c r="F7299" s="43" t="n">
        <f aca="false">Inputs!$B$5*D7299+Inputs!$B$6*E7299</f>
        <v>-105153.069385316</v>
      </c>
      <c r="G7299" s="43" t="n">
        <f aca="false">F7299*SQRT(($B$6-2)/C7299)</f>
        <v>-219316.192212585</v>
      </c>
    </row>
    <row r="7300" customFormat="false" ht="15" hidden="false" customHeight="false" outlineLevel="0" collapsed="false">
      <c r="A7300" s="41" t="n">
        <v>0.2794641117</v>
      </c>
      <c r="B7300" s="41" t="n">
        <v>1.003936606</v>
      </c>
      <c r="C7300" s="41" t="n">
        <v>3.708135304</v>
      </c>
      <c r="D7300" s="42" t="n">
        <f aca="false">$B$5*A7300</f>
        <v>0.714024667763606</v>
      </c>
      <c r="E7300" s="42" t="n">
        <f aca="false">$D$5*A7300+$F$5*B7300</f>
        <v>2.39855126527741</v>
      </c>
      <c r="F7300" s="43" t="n">
        <f aca="false">Inputs!$B$5*D7300+Inputs!$B$6*E7300</f>
        <v>-48525.0964875098</v>
      </c>
      <c r="G7300" s="43" t="n">
        <f aca="false">F7300*SQRT(($B$6-2)/C7300)</f>
        <v>-35637.2036792554</v>
      </c>
    </row>
    <row r="7301" customFormat="false" ht="15" hidden="false" customHeight="false" outlineLevel="0" collapsed="false">
      <c r="A7301" s="41" t="n">
        <v>0.3709025448</v>
      </c>
      <c r="B7301" s="41" t="n">
        <v>-0.864087974</v>
      </c>
      <c r="C7301" s="41" t="n">
        <v>2.1350458585</v>
      </c>
      <c r="D7301" s="42" t="n">
        <f aca="false">$B$5*A7301</f>
        <v>0.947647856150454</v>
      </c>
      <c r="E7301" s="42" t="n">
        <f aca="false">$D$5*A7301+$F$5*B7301</f>
        <v>-0.609463852916882</v>
      </c>
      <c r="F7301" s="43" t="n">
        <f aca="false">Inputs!$B$5*D7301+Inputs!$B$6*E7301</f>
        <v>125237.97826089</v>
      </c>
      <c r="G7301" s="43" t="n">
        <f aca="false">F7301*SQRT(($B$6-2)/C7301)</f>
        <v>121212.509350118</v>
      </c>
    </row>
    <row r="7302" customFormat="false" ht="15" hidden="false" customHeight="false" outlineLevel="0" collapsed="false">
      <c r="A7302" s="41" t="n">
        <v>-0.5006920238</v>
      </c>
      <c r="B7302" s="41" t="n">
        <v>-0.5628410728</v>
      </c>
      <c r="C7302" s="41" t="n">
        <v>6.7302256615</v>
      </c>
      <c r="D7302" s="42" t="n">
        <f aca="false">$B$5*A7302</f>
        <v>-1.27925712454077</v>
      </c>
      <c r="E7302" s="42" t="n">
        <f aca="false">$D$5*A7302+$F$5*B7302</f>
        <v>-2.16332328868871</v>
      </c>
      <c r="F7302" s="43" t="n">
        <f aca="false">Inputs!$B$5*D7302+Inputs!$B$6*E7302</f>
        <v>-19759.5480196418</v>
      </c>
      <c r="G7302" s="43" t="n">
        <f aca="false">F7302*SQRT(($B$6-2)/C7302)</f>
        <v>-10771.5249329582</v>
      </c>
    </row>
    <row r="7303" customFormat="false" ht="15" hidden="false" customHeight="false" outlineLevel="0" collapsed="false">
      <c r="A7303" s="41" t="n">
        <v>-0.1864700766</v>
      </c>
      <c r="B7303" s="41" t="n">
        <v>1.7947136914</v>
      </c>
      <c r="C7303" s="41" t="n">
        <v>5.9072021121</v>
      </c>
      <c r="D7303" s="42" t="n">
        <f aca="false">$B$5*A7303</f>
        <v>-0.476426950431107</v>
      </c>
      <c r="E7303" s="42" t="n">
        <f aca="false">$D$5*A7303+$F$5*B7303</f>
        <v>2.65528981339495</v>
      </c>
      <c r="F7303" s="43" t="n">
        <f aca="false">Inputs!$B$5*D7303+Inputs!$B$6*E7303</f>
        <v>-180407.185712858</v>
      </c>
      <c r="G7303" s="43" t="n">
        <f aca="false">F7303*SQRT(($B$6-2)/C7303)</f>
        <v>-104973.073825061</v>
      </c>
    </row>
    <row r="7304" customFormat="false" ht="15" hidden="false" customHeight="false" outlineLevel="0" collapsed="false">
      <c r="A7304" s="41" t="n">
        <v>1.9548995916</v>
      </c>
      <c r="B7304" s="41" t="n">
        <v>0.8366012004</v>
      </c>
      <c r="C7304" s="41" t="n">
        <v>0.8891207093</v>
      </c>
      <c r="D7304" s="42" t="n">
        <f aca="false">$B$5*A7304</f>
        <v>4.99472552275985</v>
      </c>
      <c r="E7304" s="42" t="n">
        <f aca="false">$D$5*A7304+$F$5*B7304</f>
        <v>6.09645166452686</v>
      </c>
      <c r="F7304" s="43" t="n">
        <f aca="false">Inputs!$B$5*D7304+Inputs!$B$6*E7304</f>
        <v>194649.969049642</v>
      </c>
      <c r="G7304" s="43" t="n">
        <f aca="false">F7304*SQRT(($B$6-2)/C7304)</f>
        <v>291936.887783415</v>
      </c>
    </row>
    <row r="7305" customFormat="false" ht="15" hidden="false" customHeight="false" outlineLevel="0" collapsed="false">
      <c r="A7305" s="41" t="n">
        <v>0.1187637968</v>
      </c>
      <c r="B7305" s="41" t="n">
        <v>-1.3616522195</v>
      </c>
      <c r="C7305" s="41" t="n">
        <v>0.8441337904</v>
      </c>
      <c r="D7305" s="42" t="n">
        <f aca="false">$B$5*A7305</f>
        <v>0.30343889251689</v>
      </c>
      <c r="E7305" s="42" t="n">
        <f aca="false">$D$5*A7305+$F$5*B7305</f>
        <v>-2.06861640000285</v>
      </c>
      <c r="F7305" s="43" t="n">
        <f aca="false">Inputs!$B$5*D7305+Inputs!$B$6*E7305</f>
        <v>133774.709251831</v>
      </c>
      <c r="G7305" s="43" t="n">
        <f aca="false">F7305*SQRT(($B$6-2)/C7305)</f>
        <v>205912.812688444</v>
      </c>
    </row>
    <row r="7306" customFormat="false" ht="15" hidden="false" customHeight="false" outlineLevel="0" collapsed="false">
      <c r="A7306" s="41" t="n">
        <v>0.2200083057</v>
      </c>
      <c r="B7306" s="41" t="n">
        <v>-0.7900072964</v>
      </c>
      <c r="C7306" s="41" t="n">
        <v>11.3582075901</v>
      </c>
      <c r="D7306" s="42" t="n">
        <f aca="false">$B$5*A7306</f>
        <v>0.56211638921033</v>
      </c>
      <c r="E7306" s="42" t="n">
        <f aca="false">$D$5*A7306+$F$5*B7306</f>
        <v>-0.840611554933818</v>
      </c>
      <c r="F7306" s="43" t="n">
        <f aca="false">Inputs!$B$5*D7306+Inputs!$B$6*E7306</f>
        <v>98242.2166677239</v>
      </c>
      <c r="G7306" s="43" t="n">
        <f aca="false">F7306*SQRT(($B$6-2)/C7306)</f>
        <v>41224.7708159181</v>
      </c>
    </row>
    <row r="7307" customFormat="false" ht="15" hidden="false" customHeight="false" outlineLevel="0" collapsed="false">
      <c r="A7307" s="41" t="n">
        <v>1.6305218966</v>
      </c>
      <c r="B7307" s="41" t="n">
        <v>-1.6061056898</v>
      </c>
      <c r="C7307" s="41" t="n">
        <v>0.2056595333</v>
      </c>
      <c r="D7307" s="42" t="n">
        <f aca="false">$B$5*A7307</f>
        <v>4.16594763606314</v>
      </c>
      <c r="E7307" s="42" t="n">
        <f aca="false">$D$5*A7307+$F$5*B7307</f>
        <v>1.10663611568164</v>
      </c>
      <c r="F7307" s="43" t="n">
        <f aca="false">Inputs!$B$5*D7307+Inputs!$B$6*E7307</f>
        <v>361262.957822232</v>
      </c>
      <c r="G7307" s="43" t="n">
        <f aca="false">F7307*SQRT(($B$6-2)/C7307)</f>
        <v>1126585.11347447</v>
      </c>
    </row>
    <row r="7308" customFormat="false" ht="15" hidden="false" customHeight="false" outlineLevel="0" collapsed="false">
      <c r="A7308" s="41" t="n">
        <v>0.3844843333</v>
      </c>
      <c r="B7308" s="41" t="n">
        <v>-0.8742393777</v>
      </c>
      <c r="C7308" s="41" t="n">
        <v>1.8799993697</v>
      </c>
      <c r="D7308" s="42" t="n">
        <f aca="false">$B$5*A7308</f>
        <v>0.982349027482816</v>
      </c>
      <c r="E7308" s="42" t="n">
        <f aca="false">$D$5*A7308+$F$5*B7308</f>
        <v>-0.594673673429228</v>
      </c>
      <c r="F7308" s="43" t="n">
        <f aca="false">Inputs!$B$5*D7308+Inputs!$B$6*E7308</f>
        <v>127968.586419743</v>
      </c>
      <c r="G7308" s="43" t="n">
        <f aca="false">F7308*SQRT(($B$6-2)/C7308)</f>
        <v>131989.541012829</v>
      </c>
    </row>
    <row r="7309" customFormat="false" ht="15" hidden="false" customHeight="false" outlineLevel="0" collapsed="false">
      <c r="A7309" s="41" t="n">
        <v>-0.0095151855</v>
      </c>
      <c r="B7309" s="41" t="n">
        <v>0.6660681903</v>
      </c>
      <c r="C7309" s="41" t="n">
        <v>1.1329462051</v>
      </c>
      <c r="D7309" s="42" t="n">
        <f aca="false">$B$5*A7309</f>
        <v>-0.0243110899786657</v>
      </c>
      <c r="E7309" s="42" t="n">
        <f aca="false">$D$5*A7309+$F$5*B7309</f>
        <v>1.12748726868288</v>
      </c>
      <c r="F7309" s="43" t="n">
        <f aca="false">Inputs!$B$5*D7309+Inputs!$B$6*E7309</f>
        <v>-58805.4724320107</v>
      </c>
      <c r="G7309" s="43" t="n">
        <f aca="false">F7309*SQRT(($B$6-2)/C7309)</f>
        <v>-78131.8480294995</v>
      </c>
    </row>
    <row r="7310" customFormat="false" ht="15" hidden="false" customHeight="false" outlineLevel="0" collapsed="false">
      <c r="A7310" s="41" t="n">
        <v>1.0219686888</v>
      </c>
      <c r="B7310" s="41" t="n">
        <v>-0.0606902009</v>
      </c>
      <c r="C7310" s="41" t="n">
        <v>7.4726387149</v>
      </c>
      <c r="D7310" s="42" t="n">
        <f aca="false">$B$5*A7310</f>
        <v>2.61110755526477</v>
      </c>
      <c r="E7310" s="42" t="n">
        <f aca="false">$D$5*A7310+$F$5*B7310</f>
        <v>2.32706778562628</v>
      </c>
      <c r="F7310" s="43" t="n">
        <f aca="false">Inputs!$B$5*D7310+Inputs!$B$6*E7310</f>
        <v>144757.366245163</v>
      </c>
      <c r="G7310" s="43" t="n">
        <f aca="false">F7310*SQRT(($B$6-2)/C7310)</f>
        <v>74889.1114663846</v>
      </c>
    </row>
    <row r="7311" customFormat="false" ht="15" hidden="false" customHeight="false" outlineLevel="0" collapsed="false">
      <c r="A7311" s="41" t="n">
        <v>0.7612165502</v>
      </c>
      <c r="B7311" s="41" t="n">
        <v>-0.6624700986</v>
      </c>
      <c r="C7311" s="41" t="n">
        <v>2.9151128358</v>
      </c>
      <c r="D7311" s="42" t="n">
        <f aca="false">$B$5*A7311</f>
        <v>1.9448915678167</v>
      </c>
      <c r="E7311" s="42" t="n">
        <f aca="false">$D$5*A7311+$F$5*B7311</f>
        <v>0.667465129921725</v>
      </c>
      <c r="F7311" s="43" t="n">
        <f aca="false">Inputs!$B$5*D7311+Inputs!$B$6*E7311</f>
        <v>161115.900285583</v>
      </c>
      <c r="G7311" s="43" t="n">
        <f aca="false">F7311*SQRT(($B$6-2)/C7311)</f>
        <v>133452.193150038</v>
      </c>
    </row>
    <row r="7312" customFormat="false" ht="15" hidden="false" customHeight="false" outlineLevel="0" collapsed="false">
      <c r="A7312" s="41" t="n">
        <v>0.2455383848</v>
      </c>
      <c r="B7312" s="41" t="n">
        <v>1.0022074144</v>
      </c>
      <c r="C7312" s="41" t="n">
        <v>1.799794514</v>
      </c>
      <c r="D7312" s="42" t="n">
        <f aca="false">$B$5*A7312</f>
        <v>0.627345180615664</v>
      </c>
      <c r="E7312" s="42" t="n">
        <f aca="false">$D$5*A7312+$F$5*B7312</f>
        <v>2.31483614681982</v>
      </c>
      <c r="F7312" s="43" t="n">
        <f aca="false">Inputs!$B$5*D7312+Inputs!$B$6*E7312</f>
        <v>-53007.2892794249</v>
      </c>
      <c r="G7312" s="43" t="n">
        <f aca="false">F7312*SQRT(($B$6-2)/C7312)</f>
        <v>-55877.7784683863</v>
      </c>
    </row>
    <row r="7313" customFormat="false" ht="15" hidden="false" customHeight="false" outlineLevel="0" collapsed="false">
      <c r="A7313" s="41" t="n">
        <v>0.3320994781</v>
      </c>
      <c r="B7313" s="41" t="n">
        <v>-0.5293436964</v>
      </c>
      <c r="C7313" s="41" t="n">
        <v>3.3738989594</v>
      </c>
      <c r="D7313" s="42" t="n">
        <f aca="false">$B$5*A7313</f>
        <v>0.84850687293033</v>
      </c>
      <c r="E7313" s="42" t="n">
        <f aca="false">$D$5*A7313+$F$5*B7313</f>
        <v>-0.123781365926455</v>
      </c>
      <c r="F7313" s="43" t="n">
        <f aca="false">Inputs!$B$5*D7313+Inputs!$B$6*E7313</f>
        <v>91039.7555893558</v>
      </c>
      <c r="G7313" s="43" t="n">
        <f aca="false">F7313*SQRT(($B$6-2)/C7313)</f>
        <v>70093.8709720605</v>
      </c>
    </row>
    <row r="7314" customFormat="false" ht="15" hidden="false" customHeight="false" outlineLevel="0" collapsed="false">
      <c r="A7314" s="41" t="n">
        <v>-0.2790423676</v>
      </c>
      <c r="B7314" s="41" t="n">
        <v>1.0156560625</v>
      </c>
      <c r="C7314" s="41" t="n">
        <v>10.7110309241</v>
      </c>
      <c r="D7314" s="42" t="n">
        <f aca="false">$B$5*A7314</f>
        <v>-0.712947120850509</v>
      </c>
      <c r="E7314" s="42" t="n">
        <f aca="false">$D$5*A7314+$F$5*B7314</f>
        <v>1.08977255336178</v>
      </c>
      <c r="F7314" s="43" t="n">
        <f aca="false">Inputs!$B$5*D7314+Inputs!$B$6*E7314</f>
        <v>-125783.33975314</v>
      </c>
      <c r="G7314" s="43" t="n">
        <f aca="false">F7314*SQRT(($B$6-2)/C7314)</f>
        <v>-54352.8702371974</v>
      </c>
    </row>
    <row r="7315" customFormat="false" ht="15" hidden="false" customHeight="false" outlineLevel="0" collapsed="false">
      <c r="A7315" s="41" t="n">
        <v>-1.0918446169</v>
      </c>
      <c r="B7315" s="41" t="n">
        <v>-0.944315134</v>
      </c>
      <c r="C7315" s="41" t="n">
        <v>4.6784669143</v>
      </c>
      <c r="D7315" s="42" t="n">
        <f aca="false">$B$5*A7315</f>
        <v>-2.78963901693537</v>
      </c>
      <c r="E7315" s="42" t="n">
        <f aca="false">$D$5*A7315+$F$5*B7315</f>
        <v>-4.22873098293342</v>
      </c>
      <c r="F7315" s="43" t="n">
        <f aca="false">Inputs!$B$5*D7315+Inputs!$B$6*E7315</f>
        <v>-67527.352546866</v>
      </c>
      <c r="G7315" s="43" t="n">
        <f aca="false">F7315*SQRT(($B$6-2)/C7315)</f>
        <v>-44151.2435031576</v>
      </c>
    </row>
    <row r="7316" customFormat="false" ht="15" hidden="false" customHeight="false" outlineLevel="0" collapsed="false">
      <c r="A7316" s="41" t="n">
        <v>0.6015887598</v>
      </c>
      <c r="B7316" s="41" t="n">
        <v>-0.4391435945</v>
      </c>
      <c r="C7316" s="41" t="n">
        <v>4.6063054423</v>
      </c>
      <c r="D7316" s="42" t="n">
        <f aca="false">$B$5*A7316</f>
        <v>1.53704606911255</v>
      </c>
      <c r="E7316" s="42" t="n">
        <f aca="false">$D$5*A7316+$F$5*B7316</f>
        <v>0.673244564126551</v>
      </c>
      <c r="F7316" s="43" t="n">
        <f aca="false">Inputs!$B$5*D7316+Inputs!$B$6*E7316</f>
        <v>120042.378704927</v>
      </c>
      <c r="G7316" s="43" t="n">
        <f aca="false">F7316*SQRT(($B$6-2)/C7316)</f>
        <v>79099.4063738369</v>
      </c>
    </row>
    <row r="7317" customFormat="false" ht="15" hidden="false" customHeight="false" outlineLevel="0" collapsed="false">
      <c r="A7317" s="41" t="n">
        <v>-1.4530581963</v>
      </c>
      <c r="B7317" s="41" t="n">
        <v>1.350818667</v>
      </c>
      <c r="C7317" s="41" t="n">
        <v>0.6850827852</v>
      </c>
      <c r="D7317" s="42" t="n">
        <f aca="false">$B$5*A7317</f>
        <v>-3.71253177927924</v>
      </c>
      <c r="E7317" s="42" t="n">
        <f aca="false">$D$5*A7317+$F$5*B7317</f>
        <v>-1.12516108115031</v>
      </c>
      <c r="F7317" s="43" t="n">
        <f aca="false">Inputs!$B$5*D7317+Inputs!$B$6*E7317</f>
        <v>-314995.123870408</v>
      </c>
      <c r="G7317" s="43" t="n">
        <f aca="false">F7317*SQRT(($B$6-2)/C7317)</f>
        <v>-538204.471262714</v>
      </c>
    </row>
    <row r="7318" customFormat="false" ht="15" hidden="false" customHeight="false" outlineLevel="0" collapsed="false">
      <c r="A7318" s="41" t="n">
        <v>-1.0996002879</v>
      </c>
      <c r="B7318" s="41" t="n">
        <v>-0.1994300133</v>
      </c>
      <c r="C7318" s="41" t="n">
        <v>6.9807041681</v>
      </c>
      <c r="D7318" s="42" t="n">
        <f aca="false">$B$5*A7318</f>
        <v>-2.80945458600924</v>
      </c>
      <c r="E7318" s="42" t="n">
        <f aca="false">$D$5*A7318+$F$5*B7318</f>
        <v>-2.96096010525552</v>
      </c>
      <c r="F7318" s="43" t="n">
        <f aca="false">Inputs!$B$5*D7318+Inputs!$B$6*E7318</f>
        <v>-132897.453338148</v>
      </c>
      <c r="G7318" s="43" t="n">
        <f aca="false">F7318*SQRT(($B$6-2)/C7318)</f>
        <v>-71134.7877183508</v>
      </c>
    </row>
    <row r="7319" customFormat="false" ht="15" hidden="false" customHeight="false" outlineLevel="0" collapsed="false">
      <c r="A7319" s="41" t="n">
        <v>-0.6195206437</v>
      </c>
      <c r="B7319" s="41" t="n">
        <v>-0.2976834855</v>
      </c>
      <c r="C7319" s="41" t="n">
        <v>1.3826457305</v>
      </c>
      <c r="D7319" s="42" t="n">
        <f aca="false">$B$5*A7319</f>
        <v>-1.58286163865451</v>
      </c>
      <c r="E7319" s="42" t="n">
        <f aca="false">$D$5*A7319+$F$5*B7319</f>
        <v>-1.98822705835225</v>
      </c>
      <c r="F7319" s="43" t="n">
        <f aca="false">Inputs!$B$5*D7319+Inputs!$B$6*E7319</f>
        <v>-58874.8109478381</v>
      </c>
      <c r="G7319" s="43" t="n">
        <f aca="false">F7319*SQRT(($B$6-2)/C7319)</f>
        <v>-70809.0984539658</v>
      </c>
    </row>
    <row r="7320" customFormat="false" ht="15" hidden="false" customHeight="false" outlineLevel="0" collapsed="false">
      <c r="A7320" s="41" t="n">
        <v>-0.8846194577</v>
      </c>
      <c r="B7320" s="41" t="n">
        <v>0.7142792377</v>
      </c>
      <c r="C7320" s="41" t="n">
        <v>4.3901095968</v>
      </c>
      <c r="D7320" s="42" t="n">
        <f aca="false">$B$5*A7320</f>
        <v>-2.26018328628729</v>
      </c>
      <c r="E7320" s="42" t="n">
        <f aca="false">$D$5*A7320+$F$5*B7320</f>
        <v>-0.871652047423393</v>
      </c>
      <c r="F7320" s="43" t="n">
        <f aca="false">Inputs!$B$5*D7320+Inputs!$B$6*E7320</f>
        <v>-182435.726257559</v>
      </c>
      <c r="G7320" s="43" t="n">
        <f aca="false">F7320*SQRT(($B$6-2)/C7320)</f>
        <v>-123136.613814616</v>
      </c>
    </row>
    <row r="7321" customFormat="false" ht="15" hidden="false" customHeight="false" outlineLevel="0" collapsed="false">
      <c r="A7321" s="41" t="n">
        <v>0.1108235243</v>
      </c>
      <c r="B7321" s="41" t="n">
        <v>0.9836535952</v>
      </c>
      <c r="C7321" s="41" t="n">
        <v>1.6499341504</v>
      </c>
      <c r="D7321" s="42" t="n">
        <f aca="false">$B$5*A7321</f>
        <v>0.283151670664765</v>
      </c>
      <c r="E7321" s="42" t="n">
        <f aca="false">$D$5*A7321+$F$5*B7321</f>
        <v>1.96223260259582</v>
      </c>
      <c r="F7321" s="43" t="n">
        <f aca="false">Inputs!$B$5*D7321+Inputs!$B$6*E7321</f>
        <v>-69796.4630633143</v>
      </c>
      <c r="G7321" s="43" t="n">
        <f aca="false">F7321*SQRT(($B$6-2)/C7321)</f>
        <v>-76844.9101779274</v>
      </c>
    </row>
    <row r="7322" customFormat="false" ht="15" hidden="false" customHeight="false" outlineLevel="0" collapsed="false">
      <c r="A7322" s="41" t="n">
        <v>-0.6091682115</v>
      </c>
      <c r="B7322" s="41" t="n">
        <v>2.1330217699</v>
      </c>
      <c r="C7322" s="41" t="n">
        <v>3.3482760559</v>
      </c>
      <c r="D7322" s="42" t="n">
        <f aca="false">$B$5*A7322</f>
        <v>-1.55641140174507</v>
      </c>
      <c r="E7322" s="42" t="n">
        <f aca="false">$D$5*A7322+$F$5*B7322</f>
        <v>2.23361404382689</v>
      </c>
      <c r="F7322" s="43" t="n">
        <f aca="false">Inputs!$B$5*D7322+Inputs!$B$6*E7322</f>
        <v>-267321.842365851</v>
      </c>
      <c r="G7322" s="43" t="n">
        <f aca="false">F7322*SQRT(($B$6-2)/C7322)</f>
        <v>-206604.042499073</v>
      </c>
    </row>
    <row r="7323" customFormat="false" ht="15" hidden="false" customHeight="false" outlineLevel="0" collapsed="false">
      <c r="A7323" s="41" t="n">
        <v>-1.9046487855</v>
      </c>
      <c r="B7323" s="41" t="n">
        <v>-1.5851349079</v>
      </c>
      <c r="C7323" s="41" t="n">
        <v>3.2116762612</v>
      </c>
      <c r="D7323" s="42" t="n">
        <f aca="false">$B$5*A7323</f>
        <v>-4.86633581678958</v>
      </c>
      <c r="E7323" s="42" t="n">
        <f aca="false">$D$5*A7323+$F$5*B7323</f>
        <v>-7.26940181284241</v>
      </c>
      <c r="F7323" s="43" t="n">
        <f aca="false">Inputs!$B$5*D7323+Inputs!$B$6*E7323</f>
        <v>-123163.491036837</v>
      </c>
      <c r="G7323" s="43" t="n">
        <f aca="false">F7323*SQRT(($B$6-2)/C7323)</f>
        <v>-97192.1316589223</v>
      </c>
    </row>
    <row r="7324" customFormat="false" ht="15" hidden="false" customHeight="false" outlineLevel="0" collapsed="false">
      <c r="A7324" s="41" t="n">
        <v>1.7530848477</v>
      </c>
      <c r="B7324" s="41" t="n">
        <v>0.4740416674</v>
      </c>
      <c r="C7324" s="41" t="n">
        <v>16.6157766681</v>
      </c>
      <c r="D7324" s="42" t="n">
        <f aca="false">$B$5*A7324</f>
        <v>4.47909328437897</v>
      </c>
      <c r="E7324" s="42" t="n">
        <f aca="false">$D$5*A7324+$F$5*B7324</f>
        <v>4.99016813013529</v>
      </c>
      <c r="F7324" s="43" t="n">
        <f aca="false">Inputs!$B$5*D7324+Inputs!$B$6*E7324</f>
        <v>198400.921931133</v>
      </c>
      <c r="G7324" s="43" t="n">
        <f aca="false">F7324*SQRT(($B$6-2)/C7324)</f>
        <v>68833.2634924883</v>
      </c>
    </row>
    <row r="7325" customFormat="false" ht="15" hidden="false" customHeight="false" outlineLevel="0" collapsed="false">
      <c r="A7325" s="41" t="n">
        <v>0.3413860831</v>
      </c>
      <c r="B7325" s="41" t="n">
        <v>0.4312753073</v>
      </c>
      <c r="C7325" s="41" t="n">
        <v>2.2888402544</v>
      </c>
      <c r="D7325" s="42" t="n">
        <f aca="false">$B$5*A7325</f>
        <v>0.872233944751613</v>
      </c>
      <c r="E7325" s="42" t="n">
        <f aca="false">$D$5*A7325+$F$5*B7325</f>
        <v>1.55706036904235</v>
      </c>
      <c r="F7325" s="43" t="n">
        <f aca="false">Inputs!$B$5*D7325+Inputs!$B$6*E7325</f>
        <v>9370.37602304397</v>
      </c>
      <c r="G7325" s="43" t="n">
        <f aca="false">F7325*SQRT(($B$6-2)/C7325)</f>
        <v>8759.19662418486</v>
      </c>
    </row>
    <row r="7326" customFormat="false" ht="15" hidden="false" customHeight="false" outlineLevel="0" collapsed="false">
      <c r="A7326" s="41" t="n">
        <v>0.5712072702</v>
      </c>
      <c r="B7326" s="41" t="n">
        <v>0.2997677204</v>
      </c>
      <c r="C7326" s="41" t="n">
        <v>4.0410070487</v>
      </c>
      <c r="D7326" s="42" t="n">
        <f aca="false">$B$5*A7326</f>
        <v>1.45942203042707</v>
      </c>
      <c r="E7326" s="42" t="n">
        <f aca="false">$D$5*A7326+$F$5*B7326</f>
        <v>1.87686008392727</v>
      </c>
      <c r="F7326" s="43" t="n">
        <f aca="false">Inputs!$B$5*D7326+Inputs!$B$6*E7326</f>
        <v>52099.1988463435</v>
      </c>
      <c r="G7326" s="43" t="n">
        <f aca="false">F7326*SQRT(($B$6-2)/C7326)</f>
        <v>36652.3005253922</v>
      </c>
    </row>
    <row r="7327" customFormat="false" ht="15" hidden="false" customHeight="false" outlineLevel="0" collapsed="false">
      <c r="A7327" s="41" t="n">
        <v>-0.9659044916</v>
      </c>
      <c r="B7327" s="41" t="n">
        <v>0.8181909051</v>
      </c>
      <c r="C7327" s="41" t="n">
        <v>2.8851117286</v>
      </c>
      <c r="D7327" s="42" t="n">
        <f aca="false">$B$5*A7327</f>
        <v>-2.46786476270851</v>
      </c>
      <c r="E7327" s="42" t="n">
        <f aca="false">$D$5*A7327+$F$5*B7327</f>
        <v>-0.885648039101167</v>
      </c>
      <c r="F7327" s="43" t="n">
        <f aca="false">Inputs!$B$5*D7327+Inputs!$B$6*E7327</f>
        <v>-202504.074315793</v>
      </c>
      <c r="G7327" s="43" t="n">
        <f aca="false">F7327*SQRT(($B$6-2)/C7327)</f>
        <v>-168603.833640115</v>
      </c>
    </row>
    <row r="7328" customFormat="false" ht="15" hidden="false" customHeight="false" outlineLevel="0" collapsed="false">
      <c r="A7328" s="41" t="n">
        <v>0.6606782115</v>
      </c>
      <c r="B7328" s="41" t="n">
        <v>1.4284311467</v>
      </c>
      <c r="C7328" s="41" t="n">
        <v>1.0714201908</v>
      </c>
      <c r="D7328" s="42" t="n">
        <f aca="false">$B$5*A7328</f>
        <v>1.68801832047525</v>
      </c>
      <c r="E7328" s="42" t="n">
        <f aca="false">$D$5*A7328+$F$5*B7328</f>
        <v>4.03867724742335</v>
      </c>
      <c r="F7328" s="43" t="n">
        <f aca="false">Inputs!$B$5*D7328+Inputs!$B$6*E7328</f>
        <v>-33132.0303236428</v>
      </c>
      <c r="G7328" s="43" t="n">
        <f aca="false">F7328*SQRT(($B$6-2)/C7328)</f>
        <v>-45267.1481720385</v>
      </c>
    </row>
    <row r="7329" customFormat="false" ht="15" hidden="false" customHeight="false" outlineLevel="0" collapsed="false">
      <c r="A7329" s="41" t="n">
        <v>1.7642410769</v>
      </c>
      <c r="B7329" s="41" t="n">
        <v>0.3304760796</v>
      </c>
      <c r="C7329" s="41" t="n">
        <v>4.3851352109</v>
      </c>
      <c r="D7329" s="42" t="n">
        <f aca="false">$B$5*A7329</f>
        <v>4.50759720497031</v>
      </c>
      <c r="E7329" s="42" t="n">
        <f aca="false">$D$5*A7329+$F$5*B7329</f>
        <v>4.76881428885902</v>
      </c>
      <c r="F7329" s="43" t="n">
        <f aca="false">Inputs!$B$5*D7329+Inputs!$B$6*E7329</f>
        <v>212319.00605408</v>
      </c>
      <c r="G7329" s="43" t="n">
        <f aca="false">F7329*SQRT(($B$6-2)/C7329)</f>
        <v>143387.857577148</v>
      </c>
    </row>
    <row r="7330" customFormat="false" ht="15" hidden="false" customHeight="false" outlineLevel="0" collapsed="false">
      <c r="A7330" s="41" t="n">
        <v>-1.2275490176</v>
      </c>
      <c r="B7330" s="41" t="n">
        <v>1.7725229312</v>
      </c>
      <c r="C7330" s="41" t="n">
        <v>6.1508698522</v>
      </c>
      <c r="D7330" s="42" t="n">
        <f aca="false">$B$5*A7330</f>
        <v>-3.13636078036485</v>
      </c>
      <c r="E7330" s="42" t="n">
        <f aca="false">$D$5*A7330+$F$5*B7330</f>
        <v>0.139633272547065</v>
      </c>
      <c r="F7330" s="43" t="n">
        <f aca="false">Inputs!$B$5*D7330+Inputs!$B$6*E7330</f>
        <v>-320617.741663838</v>
      </c>
      <c r="G7330" s="43" t="n">
        <f aca="false">F7330*SQRT(($B$6-2)/C7330)</f>
        <v>-182824.45172817</v>
      </c>
    </row>
    <row r="7331" customFormat="false" ht="15" hidden="false" customHeight="false" outlineLevel="0" collapsed="false">
      <c r="A7331" s="41" t="n">
        <v>-1.018149935</v>
      </c>
      <c r="B7331" s="41" t="n">
        <v>0.3379641937</v>
      </c>
      <c r="C7331" s="41" t="n">
        <v>1.2261666667</v>
      </c>
      <c r="D7331" s="42" t="n">
        <f aca="false">$B$5*A7331</f>
        <v>-2.60135072317378</v>
      </c>
      <c r="E7331" s="42" t="n">
        <f aca="false">$D$5*A7331+$F$5*B7331</f>
        <v>-1.83919942348383</v>
      </c>
      <c r="F7331" s="43" t="n">
        <f aca="false">Inputs!$B$5*D7331+Inputs!$B$6*E7331</f>
        <v>-168175.101143186</v>
      </c>
      <c r="G7331" s="43" t="n">
        <f aca="false">F7331*SQRT(($B$6-2)/C7331)</f>
        <v>-214784.00811207</v>
      </c>
    </row>
    <row r="7332" customFormat="false" ht="15" hidden="false" customHeight="false" outlineLevel="0" collapsed="false">
      <c r="A7332" s="41" t="n">
        <v>-0.2567339264</v>
      </c>
      <c r="B7332" s="41" t="n">
        <v>-0.4306253502</v>
      </c>
      <c r="C7332" s="41" t="n">
        <v>2.6274445244</v>
      </c>
      <c r="D7332" s="42" t="n">
        <f aca="false">$B$5*A7332</f>
        <v>-0.655949543525614</v>
      </c>
      <c r="E7332" s="42" t="n">
        <f aca="false">$D$5*A7332+$F$5*B7332</f>
        <v>-1.35450081800342</v>
      </c>
      <c r="F7332" s="43" t="n">
        <f aca="false">Inputs!$B$5*D7332+Inputs!$B$6*E7332</f>
        <v>2130.08654760938</v>
      </c>
      <c r="G7332" s="43" t="n">
        <f aca="false">F7332*SQRT(($B$6-2)/C7332)</f>
        <v>1858.42684354809</v>
      </c>
    </row>
    <row r="7333" customFormat="false" ht="15" hidden="false" customHeight="false" outlineLevel="0" collapsed="false">
      <c r="A7333" s="41" t="n">
        <v>0.7643001215</v>
      </c>
      <c r="B7333" s="41" t="n">
        <v>0.2444595993</v>
      </c>
      <c r="C7333" s="41" t="n">
        <v>3.4204788382</v>
      </c>
      <c r="D7333" s="42" t="n">
        <f aca="false">$B$5*A7333</f>
        <v>1.95277002476637</v>
      </c>
      <c r="E7333" s="42" t="n">
        <f aca="false">$D$5*A7333+$F$5*B7333</f>
        <v>2.24083849567014</v>
      </c>
      <c r="F7333" s="43" t="n">
        <f aca="false">Inputs!$B$5*D7333+Inputs!$B$6*E7333</f>
        <v>83235.0776931304</v>
      </c>
      <c r="G7333" s="43" t="n">
        <f aca="false">F7333*SQRT(($B$6-2)/C7333)</f>
        <v>63646.9992863527</v>
      </c>
    </row>
    <row r="7334" customFormat="false" ht="15" hidden="false" customHeight="false" outlineLevel="0" collapsed="false">
      <c r="A7334" s="41" t="n">
        <v>0.5132414913</v>
      </c>
      <c r="B7334" s="41" t="n">
        <v>-0.8156862902</v>
      </c>
      <c r="C7334" s="41" t="n">
        <v>5.690178335</v>
      </c>
      <c r="D7334" s="42" t="n">
        <f aca="false">$B$5*A7334</f>
        <v>1.31132073839011</v>
      </c>
      <c r="E7334" s="42" t="n">
        <f aca="false">$D$5*A7334+$F$5*B7334</f>
        <v>-0.187178494751584</v>
      </c>
      <c r="F7334" s="43" t="n">
        <f aca="false">Inputs!$B$5*D7334+Inputs!$B$6*E7334</f>
        <v>140490.99857659</v>
      </c>
      <c r="G7334" s="43" t="n">
        <f aca="false">F7334*SQRT(($B$6-2)/C7334)</f>
        <v>83291.4760156726</v>
      </c>
    </row>
    <row r="7335" customFormat="false" ht="15" hidden="false" customHeight="false" outlineLevel="0" collapsed="false">
      <c r="A7335" s="41" t="n">
        <v>-0.1740749654</v>
      </c>
      <c r="B7335" s="41" t="n">
        <v>-0.7695349798</v>
      </c>
      <c r="C7335" s="41" t="n">
        <v>5.8546915959</v>
      </c>
      <c r="D7335" s="42" t="n">
        <f aca="false">$B$5*A7335</f>
        <v>-0.444757713538272</v>
      </c>
      <c r="E7335" s="42" t="n">
        <f aca="false">$D$5*A7335+$F$5*B7335</f>
        <v>-1.74301685100139</v>
      </c>
      <c r="F7335" s="43" t="n">
        <f aca="false">Inputs!$B$5*D7335+Inputs!$B$6*E7335</f>
        <v>42675.0711962422</v>
      </c>
      <c r="G7335" s="43" t="n">
        <f aca="false">F7335*SQRT(($B$6-2)/C7335)</f>
        <v>24942.3426251228</v>
      </c>
    </row>
    <row r="7336" customFormat="false" ht="15" hidden="false" customHeight="false" outlineLevel="0" collapsed="false">
      <c r="A7336" s="41" t="n">
        <v>-0.199071588</v>
      </c>
      <c r="B7336" s="41" t="n">
        <v>-0.1187622249</v>
      </c>
      <c r="C7336" s="41" t="n">
        <v>0.6363510331</v>
      </c>
      <c r="D7336" s="42" t="n">
        <f aca="false">$B$5*A7336</f>
        <v>-0.508623535301952</v>
      </c>
      <c r="E7336" s="42" t="n">
        <f aca="false">$D$5*A7336+$F$5*B7336</f>
        <v>-0.678780328273924</v>
      </c>
      <c r="F7336" s="43" t="n">
        <f aca="false">Inputs!$B$5*D7336+Inputs!$B$6*E7336</f>
        <v>-16923.337116499</v>
      </c>
      <c r="G7336" s="43" t="n">
        <f aca="false">F7336*SQRT(($B$6-2)/C7336)</f>
        <v>-30002.1671879798</v>
      </c>
    </row>
    <row r="7337" customFormat="false" ht="15" hidden="false" customHeight="false" outlineLevel="0" collapsed="false">
      <c r="A7337" s="41" t="n">
        <v>1.8443041732</v>
      </c>
      <c r="B7337" s="41" t="n">
        <v>-0.2593885145</v>
      </c>
      <c r="C7337" s="41" t="n">
        <v>11.2796400724</v>
      </c>
      <c r="D7337" s="42" t="n">
        <f aca="false">$B$5*A7337</f>
        <v>4.71215665765989</v>
      </c>
      <c r="E7337" s="42" t="n">
        <f aca="false">$D$5*A7337+$F$5*B7337</f>
        <v>3.94078609929933</v>
      </c>
      <c r="F7337" s="43" t="n">
        <f aca="false">Inputs!$B$5*D7337+Inputs!$B$6*E7337</f>
        <v>274176.360801023</v>
      </c>
      <c r="G7337" s="43" t="n">
        <f aca="false">F7337*SQRT(($B$6-2)/C7337)</f>
        <v>115450.916425848</v>
      </c>
    </row>
    <row r="7338" customFormat="false" ht="15" hidden="false" customHeight="false" outlineLevel="0" collapsed="false">
      <c r="A7338" s="41" t="n">
        <v>-2.1255983245</v>
      </c>
      <c r="B7338" s="41" t="n">
        <v>1.3950915373</v>
      </c>
      <c r="C7338" s="41" t="n">
        <v>4.6973163905</v>
      </c>
      <c r="D7338" s="42" t="n">
        <f aca="false">$B$5*A7338</f>
        <v>-5.43085703640991</v>
      </c>
      <c r="E7338" s="42" t="n">
        <f aca="false">$D$5*A7338+$F$5*B7338</f>
        <v>-2.64908145187149</v>
      </c>
      <c r="F7338" s="43" t="n">
        <f aca="false">Inputs!$B$5*D7338+Inputs!$B$6*E7338</f>
        <v>-410631.631047417</v>
      </c>
      <c r="G7338" s="43" t="n">
        <f aca="false">F7338*SQRT(($B$6-2)/C7338)</f>
        <v>-267943.046698556</v>
      </c>
    </row>
    <row r="7339" customFormat="false" ht="15" hidden="false" customHeight="false" outlineLevel="0" collapsed="false">
      <c r="A7339" s="41" t="n">
        <v>0.449259374</v>
      </c>
      <c r="B7339" s="41" t="n">
        <v>-0.1310104346</v>
      </c>
      <c r="C7339" s="41" t="n">
        <v>3.2735225747</v>
      </c>
      <c r="D7339" s="42" t="n">
        <f aca="false">$B$5*A7339</f>
        <v>1.14784783387282</v>
      </c>
      <c r="E7339" s="42" t="n">
        <f aca="false">$D$5*A7339+$F$5*B7339</f>
        <v>0.842830607289741</v>
      </c>
      <c r="F7339" s="43" t="n">
        <f aca="false">Inputs!$B$5*D7339+Inputs!$B$6*E7339</f>
        <v>72643.2530227946</v>
      </c>
      <c r="G7339" s="43" t="n">
        <f aca="false">F7339*SQRT(($B$6-2)/C7339)</f>
        <v>56780.9444177994</v>
      </c>
    </row>
    <row r="7340" customFormat="false" ht="15" hidden="false" customHeight="false" outlineLevel="0" collapsed="false">
      <c r="A7340" s="41" t="n">
        <v>-0.4372153669</v>
      </c>
      <c r="B7340" s="41" t="n">
        <v>-0.9469256561</v>
      </c>
      <c r="C7340" s="41" t="n">
        <v>5.6574643966</v>
      </c>
      <c r="D7340" s="42" t="n">
        <f aca="false">$B$5*A7340</f>
        <v>-1.11707566024448</v>
      </c>
      <c r="E7340" s="42" t="n">
        <f aca="false">$D$5*A7340+$F$5*B7340</f>
        <v>-2.67549089527133</v>
      </c>
      <c r="F7340" s="43" t="n">
        <f aca="false">Inputs!$B$5*D7340+Inputs!$B$6*E7340</f>
        <v>22066.9787391183</v>
      </c>
      <c r="G7340" s="43" t="n">
        <f aca="false">F7340*SQRT(($B$6-2)/C7340)</f>
        <v>13120.3964990644</v>
      </c>
    </row>
    <row r="7341" customFormat="false" ht="15" hidden="false" customHeight="false" outlineLevel="0" collapsed="false">
      <c r="A7341" s="41" t="n">
        <v>1.9380480971</v>
      </c>
      <c r="B7341" s="41" t="n">
        <v>0.0518448887</v>
      </c>
      <c r="C7341" s="41" t="n">
        <v>8.2861231815</v>
      </c>
      <c r="D7341" s="42" t="n">
        <f aca="false">$B$5*A7341</f>
        <v>4.95167032440723</v>
      </c>
      <c r="E7341" s="42" t="n">
        <f aca="false">$D$5*A7341+$F$5*B7341</f>
        <v>4.70127852144187</v>
      </c>
      <c r="F7341" s="43" t="n">
        <f aca="false">Inputs!$B$5*D7341+Inputs!$B$6*E7341</f>
        <v>260103.106368629</v>
      </c>
      <c r="G7341" s="43" t="n">
        <f aca="false">F7341*SQRT(($B$6-2)/C7341)</f>
        <v>127786.461433793</v>
      </c>
    </row>
    <row r="7342" customFormat="false" ht="15" hidden="false" customHeight="false" outlineLevel="0" collapsed="false">
      <c r="A7342" s="41" t="n">
        <v>-1.7377511435</v>
      </c>
      <c r="B7342" s="41" t="n">
        <v>0.3277400333</v>
      </c>
      <c r="C7342" s="41" t="n">
        <v>2.8508735932</v>
      </c>
      <c r="D7342" s="42" t="n">
        <f aca="false">$B$5*A7342</f>
        <v>-4.43991600690893</v>
      </c>
      <c r="E7342" s="42" t="n">
        <f aca="false">$D$5*A7342+$F$5*B7342</f>
        <v>-3.56920820800379</v>
      </c>
      <c r="F7342" s="43" t="n">
        <f aca="false">Inputs!$B$5*D7342+Inputs!$B$6*E7342</f>
        <v>-265531.190290703</v>
      </c>
      <c r="G7342" s="43" t="n">
        <f aca="false">F7342*SQRT(($B$6-2)/C7342)</f>
        <v>-222403.470272</v>
      </c>
    </row>
    <row r="7343" customFormat="false" ht="15" hidden="false" customHeight="false" outlineLevel="0" collapsed="false">
      <c r="A7343" s="41" t="n">
        <v>1.206171702</v>
      </c>
      <c r="B7343" s="41" t="n">
        <v>0.1564346684</v>
      </c>
      <c r="C7343" s="41" t="n">
        <v>2.5892022826</v>
      </c>
      <c r="D7343" s="42" t="n">
        <f aca="false">$B$5*A7343</f>
        <v>3.08174220849844</v>
      </c>
      <c r="E7343" s="42" t="n">
        <f aca="false">$D$5*A7343+$F$5*B7343</f>
        <v>3.14031417540623</v>
      </c>
      <c r="F7343" s="43" t="n">
        <f aca="false">Inputs!$B$5*D7343+Inputs!$B$6*E7343</f>
        <v>151158.512079533</v>
      </c>
      <c r="G7343" s="43" t="n">
        <f aca="false">F7343*SQRT(($B$6-2)/C7343)</f>
        <v>132850.93507096</v>
      </c>
    </row>
    <row r="7344" customFormat="false" ht="15" hidden="false" customHeight="false" outlineLevel="0" collapsed="false">
      <c r="A7344" s="41" t="n">
        <v>-0.9015934722</v>
      </c>
      <c r="B7344" s="41" t="n">
        <v>-0.991074286</v>
      </c>
      <c r="C7344" s="41" t="n">
        <v>1.090416219</v>
      </c>
      <c r="D7344" s="42" t="n">
        <f aca="false">$B$5*A7344</f>
        <v>-2.30355152054911</v>
      </c>
      <c r="E7344" s="42" t="n">
        <f aca="false">$D$5*A7344+$F$5*B7344</f>
        <v>-3.85675277747078</v>
      </c>
      <c r="F7344" s="43" t="n">
        <f aca="false">Inputs!$B$5*D7344+Inputs!$B$6*E7344</f>
        <v>-37517.5131813721</v>
      </c>
      <c r="G7344" s="43" t="n">
        <f aca="false">F7344*SQRT(($B$6-2)/C7344)</f>
        <v>-50810.4323430003</v>
      </c>
    </row>
    <row r="7345" customFormat="false" ht="15" hidden="false" customHeight="false" outlineLevel="0" collapsed="false">
      <c r="A7345" s="41" t="n">
        <v>-0.9173189277</v>
      </c>
      <c r="B7345" s="41" t="n">
        <v>1.521657997</v>
      </c>
      <c r="C7345" s="41" t="n">
        <v>2.6171320668</v>
      </c>
      <c r="D7345" s="42" t="n">
        <f aca="false">$B$5*A7345</f>
        <v>-2.34372971398696</v>
      </c>
      <c r="E7345" s="42" t="n">
        <f aca="false">$D$5*A7345+$F$5*B7345</f>
        <v>0.444673407622643</v>
      </c>
      <c r="F7345" s="43" t="n">
        <f aca="false">Inputs!$B$5*D7345+Inputs!$B$6*E7345</f>
        <v>-256606.641779828</v>
      </c>
      <c r="G7345" s="43" t="n">
        <f aca="false">F7345*SQRT(($B$6-2)/C7345)</f>
        <v>-224321.071904542</v>
      </c>
    </row>
    <row r="7346" customFormat="false" ht="15" hidden="false" customHeight="false" outlineLevel="0" collapsed="false">
      <c r="A7346" s="41" t="n">
        <v>-0.0716640552</v>
      </c>
      <c r="B7346" s="41" t="n">
        <v>-1.6787244147</v>
      </c>
      <c r="C7346" s="41" t="n">
        <v>4.9379711853</v>
      </c>
      <c r="D7346" s="42" t="n">
        <f aca="false">$B$5*A7346</f>
        <v>-0.18310008714</v>
      </c>
      <c r="E7346" s="42" t="n">
        <f aca="false">$D$5*A7346+$F$5*B7346</f>
        <v>-3.06925882127561</v>
      </c>
      <c r="F7346" s="43" t="n">
        <f aca="false">Inputs!$B$5*D7346+Inputs!$B$6*E7346</f>
        <v>135152.93234978</v>
      </c>
      <c r="G7346" s="43" t="n">
        <f aca="false">F7346*SQRT(($B$6-2)/C7346)</f>
        <v>86013.4158174665</v>
      </c>
    </row>
    <row r="7347" customFormat="false" ht="15" hidden="false" customHeight="false" outlineLevel="0" collapsed="false">
      <c r="A7347" s="41" t="n">
        <v>0.3841339258</v>
      </c>
      <c r="B7347" s="41" t="n">
        <v>0.1410367856</v>
      </c>
      <c r="C7347" s="41" t="n">
        <v>2.6202345519</v>
      </c>
      <c r="D7347" s="42" t="n">
        <f aca="false">$B$5*A7347</f>
        <v>0.981453744016015</v>
      </c>
      <c r="E7347" s="42" t="n">
        <f aca="false">$D$5*A7347+$F$5*B7347</f>
        <v>1.15761488579111</v>
      </c>
      <c r="F7347" s="43" t="n">
        <f aca="false">Inputs!$B$5*D7347+Inputs!$B$6*E7347</f>
        <v>40264.6301120461</v>
      </c>
      <c r="G7347" s="43" t="n">
        <f aca="false">F7347*SQRT(($B$6-2)/C7347)</f>
        <v>35177.7960821616</v>
      </c>
    </row>
    <row r="7348" customFormat="false" ht="15" hidden="false" customHeight="false" outlineLevel="0" collapsed="false">
      <c r="A7348" s="41" t="n">
        <v>-0.4488954669</v>
      </c>
      <c r="B7348" s="41" t="n">
        <v>-1.0204067561</v>
      </c>
      <c r="C7348" s="41" t="n">
        <v>2.5376830664</v>
      </c>
      <c r="D7348" s="42" t="n">
        <f aca="false">$B$5*A7348</f>
        <v>-1.14691805922449</v>
      </c>
      <c r="E7348" s="42" t="n">
        <f aca="false">$D$5*A7348+$F$5*B7348</f>
        <v>-2.83016779369331</v>
      </c>
      <c r="F7348" s="43" t="n">
        <f aca="false">Inputs!$B$5*D7348+Inputs!$B$6*E7348</f>
        <v>26816.5837622162</v>
      </c>
      <c r="G7348" s="43" t="n">
        <f aca="false">F7348*SQRT(($B$6-2)/C7348)</f>
        <v>23806.7306338465</v>
      </c>
    </row>
    <row r="7349" customFormat="false" ht="15" hidden="false" customHeight="false" outlineLevel="0" collapsed="false">
      <c r="A7349" s="41" t="n">
        <v>-1.0638948998</v>
      </c>
      <c r="B7349" s="41" t="n">
        <v>1.0866338155</v>
      </c>
      <c r="C7349" s="41" t="n">
        <v>9.7332285523</v>
      </c>
      <c r="D7349" s="42" t="n">
        <f aca="false">$B$5*A7349</f>
        <v>-2.71822810358047</v>
      </c>
      <c r="E7349" s="42" t="n">
        <f aca="false">$D$5*A7349+$F$5*B7349</f>
        <v>-0.65529254082743</v>
      </c>
      <c r="F7349" s="43" t="n">
        <f aca="false">Inputs!$B$5*D7349+Inputs!$B$6*E7349</f>
        <v>-239058.183316675</v>
      </c>
      <c r="G7349" s="43" t="n">
        <f aca="false">F7349*SQRT(($B$6-2)/C7349)</f>
        <v>-108365.278617189</v>
      </c>
    </row>
    <row r="7350" customFormat="false" ht="15" hidden="false" customHeight="false" outlineLevel="0" collapsed="false">
      <c r="A7350" s="41" t="n">
        <v>0.2475128558</v>
      </c>
      <c r="B7350" s="41" t="n">
        <v>0.4786436647</v>
      </c>
      <c r="C7350" s="41" t="n">
        <v>3.9960629644</v>
      </c>
      <c r="D7350" s="42" t="n">
        <f aca="false">$B$5*A7350</f>
        <v>0.632389910657056</v>
      </c>
      <c r="E7350" s="42" t="n">
        <f aca="false">$D$5*A7350+$F$5*B7350</f>
        <v>1.41547382422931</v>
      </c>
      <c r="F7350" s="43" t="n">
        <f aca="false">Inputs!$B$5*D7350+Inputs!$B$6*E7350</f>
        <v>-7534.70014576015</v>
      </c>
      <c r="G7350" s="43" t="n">
        <f aca="false">F7350*SQRT(($B$6-2)/C7350)</f>
        <v>-5330.46149016949</v>
      </c>
    </row>
    <row r="7351" customFormat="false" ht="15" hidden="false" customHeight="false" outlineLevel="0" collapsed="false">
      <c r="A7351" s="41" t="n">
        <v>0.2447588096</v>
      </c>
      <c r="B7351" s="41" t="n">
        <v>0.3276887049</v>
      </c>
      <c r="C7351" s="41" t="n">
        <v>4.002870916</v>
      </c>
      <c r="D7351" s="42" t="n">
        <f aca="false">$B$5*A7351</f>
        <v>0.625353383100803</v>
      </c>
      <c r="E7351" s="42" t="n">
        <f aca="false">$D$5*A7351+$F$5*B7351</f>
        <v>1.14825970460032</v>
      </c>
      <c r="F7351" s="43" t="n">
        <f aca="false">Inputs!$B$5*D7351+Inputs!$B$6*E7351</f>
        <v>5122.3530800645</v>
      </c>
      <c r="G7351" s="43" t="n">
        <f aca="false">F7351*SQRT(($B$6-2)/C7351)</f>
        <v>3620.75147244193</v>
      </c>
    </row>
    <row r="7352" customFormat="false" ht="15" hidden="false" customHeight="false" outlineLevel="0" collapsed="false">
      <c r="A7352" s="41" t="n">
        <v>-0.4683946634</v>
      </c>
      <c r="B7352" s="41" t="n">
        <v>-0.2058293545</v>
      </c>
      <c r="C7352" s="41" t="n">
        <v>4.9923779363</v>
      </c>
      <c r="D7352" s="42" t="n">
        <f aca="false">$B$5*A7352</f>
        <v>-1.19673807803792</v>
      </c>
      <c r="E7352" s="42" t="n">
        <f aca="false">$D$5*A7352+$F$5*B7352</f>
        <v>-1.47000091360316</v>
      </c>
      <c r="F7352" s="43" t="n">
        <f aca="false">Inputs!$B$5*D7352+Inputs!$B$6*E7352</f>
        <v>-46173.7621236335</v>
      </c>
      <c r="G7352" s="43" t="n">
        <f aca="false">F7352*SQRT(($B$6-2)/C7352)</f>
        <v>-29225.1353700151</v>
      </c>
    </row>
    <row r="7353" customFormat="false" ht="15" hidden="false" customHeight="false" outlineLevel="0" collapsed="false">
      <c r="A7353" s="41" t="n">
        <v>1.1649118054</v>
      </c>
      <c r="B7353" s="41" t="n">
        <v>1.4145901678</v>
      </c>
      <c r="C7353" s="41" t="n">
        <v>6.3983722969</v>
      </c>
      <c r="D7353" s="42" t="n">
        <f aca="false">$B$5*A7353</f>
        <v>2.97632407884106</v>
      </c>
      <c r="E7353" s="42" t="n">
        <f aca="false">$D$5*A7353+$F$5*B7353</f>
        <v>5.21464553528497</v>
      </c>
      <c r="F7353" s="43" t="n">
        <f aca="false">Inputs!$B$5*D7353+Inputs!$B$6*E7353</f>
        <v>36900.1311198574</v>
      </c>
      <c r="G7353" s="43" t="n">
        <f aca="false">F7353*SQRT(($B$6-2)/C7353)</f>
        <v>20630.4240110149</v>
      </c>
    </row>
    <row r="7354" customFormat="false" ht="15" hidden="false" customHeight="false" outlineLevel="0" collapsed="false">
      <c r="A7354" s="41" t="n">
        <v>-1.2220919878</v>
      </c>
      <c r="B7354" s="41" t="n">
        <v>-0.2082588331</v>
      </c>
      <c r="C7354" s="41" t="n">
        <v>3.4865484353</v>
      </c>
      <c r="D7354" s="42" t="n">
        <f aca="false">$B$5*A7354</f>
        <v>-3.1224181890739</v>
      </c>
      <c r="E7354" s="42" t="n">
        <f aca="false">$D$5*A7354+$F$5*B7354</f>
        <v>-3.26768497753071</v>
      </c>
      <c r="F7354" s="43" t="n">
        <f aca="false">Inputs!$B$5*D7354+Inputs!$B$6*E7354</f>
        <v>-148857.570030855</v>
      </c>
      <c r="G7354" s="43" t="n">
        <f aca="false">F7354*SQRT(($B$6-2)/C7354)</f>
        <v>-112742.60665306</v>
      </c>
    </row>
    <row r="7355" customFormat="false" ht="15" hidden="false" customHeight="false" outlineLevel="0" collapsed="false">
      <c r="A7355" s="41" t="n">
        <v>0.839285359</v>
      </c>
      <c r="B7355" s="41" t="n">
        <v>1.8820797322</v>
      </c>
      <c r="C7355" s="41" t="n">
        <v>1.563195271</v>
      </c>
      <c r="D7355" s="42" t="n">
        <f aca="false">$B$5*A7355</f>
        <v>2.1443556597426</v>
      </c>
      <c r="E7355" s="42" t="n">
        <f aca="false">$D$5*A7355+$F$5*B7355</f>
        <v>5.24702377530446</v>
      </c>
      <c r="F7355" s="43" t="n">
        <f aca="false">Inputs!$B$5*D7355+Inputs!$B$6*E7355</f>
        <v>-47915.6227909625</v>
      </c>
      <c r="G7355" s="43" t="n">
        <f aca="false">F7355*SQRT(($B$6-2)/C7355)</f>
        <v>-54198.2818235918</v>
      </c>
    </row>
    <row r="7356" customFormat="false" ht="15" hidden="false" customHeight="false" outlineLevel="0" collapsed="false">
      <c r="A7356" s="41" t="n">
        <v>1.7819595813</v>
      </c>
      <c r="B7356" s="41" t="n">
        <v>-0.7957578149</v>
      </c>
      <c r="C7356" s="41" t="n">
        <v>4.6566163231</v>
      </c>
      <c r="D7356" s="42" t="n">
        <f aca="false">$B$5*A7356</f>
        <v>4.55286759457604</v>
      </c>
      <c r="E7356" s="42" t="n">
        <f aca="false">$D$5*A7356+$F$5*B7356</f>
        <v>2.86625900544171</v>
      </c>
      <c r="F7356" s="43" t="n">
        <f aca="false">Inputs!$B$5*D7356+Inputs!$B$6*E7356</f>
        <v>311973.809185518</v>
      </c>
      <c r="G7356" s="43" t="n">
        <f aca="false">F7356*SQRT(($B$6-2)/C7356)</f>
        <v>204455.079848809</v>
      </c>
    </row>
    <row r="7357" customFormat="false" ht="15" hidden="false" customHeight="false" outlineLevel="0" collapsed="false">
      <c r="A7357" s="41" t="n">
        <v>1.2750461182</v>
      </c>
      <c r="B7357" s="41" t="n">
        <v>0.0586363021</v>
      </c>
      <c r="C7357" s="41" t="n">
        <v>6.9946713123</v>
      </c>
      <c r="D7357" s="42" t="n">
        <f aca="false">$B$5*A7357</f>
        <v>3.25771482925988</v>
      </c>
      <c r="E7357" s="42" t="n">
        <f aca="false">$D$5*A7357+$F$5*B7357</f>
        <v>3.13533412049781</v>
      </c>
      <c r="F7357" s="43" t="n">
        <f aca="false">Inputs!$B$5*D7357+Inputs!$B$6*E7357</f>
        <v>169004.776901098</v>
      </c>
      <c r="G7357" s="43" t="n">
        <f aca="false">F7357*SQRT(($B$6-2)/C7357)</f>
        <v>90371.2568335447</v>
      </c>
    </row>
    <row r="7358" customFormat="false" ht="15" hidden="false" customHeight="false" outlineLevel="0" collapsed="false">
      <c r="A7358" s="41" t="n">
        <v>1.0444166389</v>
      </c>
      <c r="B7358" s="41" t="n">
        <v>0.7882786808</v>
      </c>
      <c r="C7358" s="41" t="n">
        <v>4.6030711413</v>
      </c>
      <c r="D7358" s="42" t="n">
        <f aca="false">$B$5*A7358</f>
        <v>2.66846157476525</v>
      </c>
      <c r="E7358" s="42" t="n">
        <f aca="false">$D$5*A7358+$F$5*B7358</f>
        <v>3.84643687913394</v>
      </c>
      <c r="F7358" s="43" t="n">
        <f aca="false">Inputs!$B$5*D7358+Inputs!$B$6*E7358</f>
        <v>74524.3135198286</v>
      </c>
      <c r="G7358" s="43" t="n">
        <f aca="false">F7358*SQRT(($B$6-2)/C7358)</f>
        <v>49123.4814781692</v>
      </c>
    </row>
    <row r="7359" customFormat="false" ht="15" hidden="false" customHeight="false" outlineLevel="0" collapsed="false">
      <c r="A7359" s="41" t="n">
        <v>-1.2639640426</v>
      </c>
      <c r="B7359" s="41" t="n">
        <v>0.5499739566</v>
      </c>
      <c r="C7359" s="41" t="n">
        <v>5.6234688215</v>
      </c>
      <c r="D7359" s="42" t="n">
        <f aca="false">$B$5*A7359</f>
        <v>-3.22940036948798</v>
      </c>
      <c r="E7359" s="42" t="n">
        <f aca="false">$D$5*A7359+$F$5*B7359</f>
        <v>-2.05804901920255</v>
      </c>
      <c r="F7359" s="43" t="n">
        <f aca="false">Inputs!$B$5*D7359+Inputs!$B$6*E7359</f>
        <v>-220037.58598867</v>
      </c>
      <c r="G7359" s="43" t="n">
        <f aca="false">F7359*SQRT(($B$6-2)/C7359)</f>
        <v>-131222.927913611</v>
      </c>
    </row>
    <row r="7360" customFormat="false" ht="15" hidden="false" customHeight="false" outlineLevel="0" collapsed="false">
      <c r="A7360" s="41" t="n">
        <v>1.0056965912</v>
      </c>
      <c r="B7360" s="41" t="n">
        <v>-0.020155255</v>
      </c>
      <c r="C7360" s="41" t="n">
        <v>2.5382377517</v>
      </c>
      <c r="D7360" s="42" t="n">
        <f aca="false">$B$5*A7360</f>
        <v>2.56953270326686</v>
      </c>
      <c r="E7360" s="42" t="n">
        <f aca="false">$D$5*A7360+$F$5*B7360</f>
        <v>2.35834038936939</v>
      </c>
      <c r="F7360" s="43" t="n">
        <f aca="false">Inputs!$B$5*D7360+Inputs!$B$6*E7360</f>
        <v>139036.250858216</v>
      </c>
      <c r="G7360" s="43" t="n">
        <f aca="false">F7360*SQRT(($B$6-2)/C7360)</f>
        <v>123417.543128226</v>
      </c>
    </row>
    <row r="7361" customFormat="false" ht="15" hidden="false" customHeight="false" outlineLevel="0" collapsed="false">
      <c r="A7361" s="41" t="n">
        <v>-0.2463164273</v>
      </c>
      <c r="B7361" s="41" t="n">
        <v>-1.5716639118</v>
      </c>
      <c r="C7361" s="41" t="n">
        <v>1.8037607451</v>
      </c>
      <c r="D7361" s="42" t="n">
        <f aca="false">$B$5*A7361</f>
        <v>-0.629333062115686</v>
      </c>
      <c r="E7361" s="42" t="n">
        <f aca="false">$D$5*A7361+$F$5*B7361</f>
        <v>-3.29999336008486</v>
      </c>
      <c r="F7361" s="43" t="n">
        <f aca="false">Inputs!$B$5*D7361+Inputs!$B$6*E7361</f>
        <v>102066.361792674</v>
      </c>
      <c r="G7361" s="43" t="n">
        <f aca="false">F7361*SQRT(($B$6-2)/C7361)</f>
        <v>107475.176404389</v>
      </c>
    </row>
    <row r="7362" customFormat="false" ht="15" hidden="false" customHeight="false" outlineLevel="0" collapsed="false">
      <c r="A7362" s="41" t="n">
        <v>0.6836175166</v>
      </c>
      <c r="B7362" s="41" t="n">
        <v>0.2087483678</v>
      </c>
      <c r="C7362" s="41" t="n">
        <v>3.8034402667</v>
      </c>
      <c r="D7362" s="42" t="n">
        <f aca="false">$B$5*A7362</f>
        <v>1.74662774120952</v>
      </c>
      <c r="E7362" s="42" t="n">
        <f aca="false">$D$5*A7362+$F$5*B7362</f>
        <v>1.98718298407751</v>
      </c>
      <c r="F7362" s="43" t="n">
        <f aca="false">Inputs!$B$5*D7362+Inputs!$B$6*E7362</f>
        <v>75303.6249170765</v>
      </c>
      <c r="G7362" s="43" t="n">
        <f aca="false">F7362*SQRT(($B$6-2)/C7362)</f>
        <v>54606.2785742672</v>
      </c>
    </row>
    <row r="7363" customFormat="false" ht="15" hidden="false" customHeight="false" outlineLevel="0" collapsed="false">
      <c r="A7363" s="41" t="n">
        <v>-0.9221839147</v>
      </c>
      <c r="B7363" s="41" t="n">
        <v>-0.3258399969</v>
      </c>
      <c r="C7363" s="41" t="n">
        <v>2.1794846697</v>
      </c>
      <c r="D7363" s="42" t="n">
        <f aca="false">$B$5*A7363</f>
        <v>-2.35615964892643</v>
      </c>
      <c r="E7363" s="42" t="n">
        <f aca="false">$D$5*A7363+$F$5*B7363</f>
        <v>-2.75705998967359</v>
      </c>
      <c r="F7363" s="43" t="n">
        <f aca="false">Inputs!$B$5*D7363+Inputs!$B$6*E7363</f>
        <v>-97762.965408964</v>
      </c>
      <c r="G7363" s="43" t="n">
        <f aca="false">F7363*SQRT(($B$6-2)/C7363)</f>
        <v>-93651.0077271108</v>
      </c>
    </row>
    <row r="7364" customFormat="false" ht="15" hidden="false" customHeight="false" outlineLevel="0" collapsed="false">
      <c r="A7364" s="41" t="n">
        <v>0.1545032491</v>
      </c>
      <c r="B7364" s="41" t="n">
        <v>-0.5586357891</v>
      </c>
      <c r="C7364" s="41" t="n">
        <v>8.4507832032</v>
      </c>
      <c r="D7364" s="42" t="n">
        <f aca="false">$B$5*A7364</f>
        <v>0.394752408228542</v>
      </c>
      <c r="E7364" s="42" t="n">
        <f aca="false">$D$5*A7364+$F$5*B7364</f>
        <v>-0.596967145630227</v>
      </c>
      <c r="F7364" s="43" t="n">
        <f aca="false">Inputs!$B$5*D7364+Inputs!$B$6*E7364</f>
        <v>69323.5981043655</v>
      </c>
      <c r="G7364" s="43" t="n">
        <f aca="false">F7364*SQRT(($B$6-2)/C7364)</f>
        <v>33724.6625993463</v>
      </c>
    </row>
    <row r="7365" customFormat="false" ht="15" hidden="false" customHeight="false" outlineLevel="0" collapsed="false">
      <c r="A7365" s="41" t="n">
        <v>0.0026771275</v>
      </c>
      <c r="B7365" s="41" t="n">
        <v>-1.7499326472</v>
      </c>
      <c r="C7365" s="41" t="n">
        <v>4.7655347325</v>
      </c>
      <c r="D7365" s="42" t="n">
        <f aca="false">$B$5*A7365</f>
        <v>0.00684000196705155</v>
      </c>
      <c r="E7365" s="42" t="n">
        <f aca="false">$D$5*A7365+$F$5*B7365</f>
        <v>-3.01531586172742</v>
      </c>
      <c r="F7365" s="43" t="n">
        <f aca="false">Inputs!$B$5*D7365+Inputs!$B$6*E7365</f>
        <v>151449.793283076</v>
      </c>
      <c r="G7365" s="43" t="n">
        <f aca="false">F7365*SQRT(($B$6-2)/C7365)</f>
        <v>98113.2954537615</v>
      </c>
    </row>
    <row r="7366" customFormat="false" ht="15" hidden="false" customHeight="false" outlineLevel="0" collapsed="false">
      <c r="A7366" s="41" t="n">
        <v>1.3494216969</v>
      </c>
      <c r="B7366" s="41" t="n">
        <v>0.015909285</v>
      </c>
      <c r="C7366" s="41" t="n">
        <v>2.3097386407</v>
      </c>
      <c r="D7366" s="42" t="n">
        <f aca="false">$B$5*A7366</f>
        <v>3.44774279939153</v>
      </c>
      <c r="E7366" s="42" t="n">
        <f aca="false">$D$5*A7366+$F$5*B7366</f>
        <v>3.23853870628939</v>
      </c>
      <c r="F7366" s="43" t="n">
        <f aca="false">Inputs!$B$5*D7366+Inputs!$B$6*E7366</f>
        <v>182847.344624683</v>
      </c>
      <c r="G7366" s="43" t="n">
        <f aca="false">F7366*SQRT(($B$6-2)/C7366)</f>
        <v>170146.192746241</v>
      </c>
    </row>
    <row r="7367" customFormat="false" ht="15" hidden="false" customHeight="false" outlineLevel="0" collapsed="false">
      <c r="A7367" s="41" t="n">
        <v>-1.0993535065</v>
      </c>
      <c r="B7367" s="41" t="n">
        <v>-2.4597088484</v>
      </c>
      <c r="C7367" s="41" t="n">
        <v>1.2986031771</v>
      </c>
      <c r="D7367" s="42" t="n">
        <f aca="false">$B$5*A7367</f>
        <v>-2.80882406495209</v>
      </c>
      <c r="E7367" s="42" t="n">
        <f aca="false">$D$5*A7367+$F$5*B7367</f>
        <v>-6.86329658847105</v>
      </c>
      <c r="F7367" s="43" t="n">
        <f aca="false">Inputs!$B$5*D7367+Inputs!$B$6*E7367</f>
        <v>62282.4229283436</v>
      </c>
      <c r="G7367" s="43" t="n">
        <f aca="false">F7367*SQRT(($B$6-2)/C7367)</f>
        <v>77293.3741950002</v>
      </c>
    </row>
    <row r="7368" customFormat="false" ht="15" hidden="false" customHeight="false" outlineLevel="0" collapsed="false">
      <c r="A7368" s="41" t="n">
        <v>1.029134941</v>
      </c>
      <c r="B7368" s="41" t="n">
        <v>0.5580915527</v>
      </c>
      <c r="C7368" s="41" t="n">
        <v>6.8375495905</v>
      </c>
      <c r="D7368" s="42" t="n">
        <f aca="false">$B$5*A7368</f>
        <v>2.62941717224954</v>
      </c>
      <c r="E7368" s="42" t="n">
        <f aca="false">$D$5*A7368+$F$5*B7368</f>
        <v>3.41259841265084</v>
      </c>
      <c r="F7368" s="43" t="n">
        <f aca="false">Inputs!$B$5*D7368+Inputs!$B$6*E7368</f>
        <v>92311.7965924118</v>
      </c>
      <c r="G7368" s="43" t="n">
        <f aca="false">F7368*SQRT(($B$6-2)/C7368)</f>
        <v>49925.4463896973</v>
      </c>
    </row>
    <row r="7369" customFormat="false" ht="15" hidden="false" customHeight="false" outlineLevel="0" collapsed="false">
      <c r="A7369" s="41" t="n">
        <v>0.2106857135</v>
      </c>
      <c r="B7369" s="41" t="n">
        <v>0.8636480013</v>
      </c>
      <c r="C7369" s="41" t="n">
        <v>1.4914382269</v>
      </c>
      <c r="D7369" s="42" t="n">
        <f aca="false">$B$5*A7369</f>
        <v>0.538297370883404</v>
      </c>
      <c r="E7369" s="42" t="n">
        <f aca="false">$D$5*A7369+$F$5*B7369</f>
        <v>1.99264447006598</v>
      </c>
      <c r="F7369" s="43" t="n">
        <f aca="false">Inputs!$B$5*D7369+Inputs!$B$6*E7369</f>
        <v>-45802.4864149589</v>
      </c>
      <c r="G7369" s="43" t="n">
        <f aca="false">F7369*SQRT(($B$6-2)/C7369)</f>
        <v>-53039.7437595256</v>
      </c>
    </row>
    <row r="7370" customFormat="false" ht="15" hidden="false" customHeight="false" outlineLevel="0" collapsed="false">
      <c r="A7370" s="41" t="n">
        <v>0.8608983963</v>
      </c>
      <c r="B7370" s="41" t="n">
        <v>0.1944380701</v>
      </c>
      <c r="C7370" s="41" t="n">
        <v>3.3468122648</v>
      </c>
      <c r="D7370" s="42" t="n">
        <f aca="false">$B$5*A7370</f>
        <v>2.19957649537556</v>
      </c>
      <c r="E7370" s="42" t="n">
        <f aca="false">$D$5*A7370+$F$5*B7370</f>
        <v>2.38432818090078</v>
      </c>
      <c r="F7370" s="43" t="n">
        <f aca="false">Inputs!$B$5*D7370+Inputs!$B$6*E7370</f>
        <v>100741.240492516</v>
      </c>
      <c r="G7370" s="43" t="n">
        <f aca="false">F7370*SQRT(($B$6-2)/C7370)</f>
        <v>77876.5343226419</v>
      </c>
    </row>
    <row r="7371" customFormat="false" ht="15" hidden="false" customHeight="false" outlineLevel="0" collapsed="false">
      <c r="A7371" s="41" t="n">
        <v>-0.2542142173</v>
      </c>
      <c r="B7371" s="41" t="n">
        <v>-0.4171415986</v>
      </c>
      <c r="C7371" s="41" t="n">
        <v>4.0330732873</v>
      </c>
      <c r="D7371" s="42" t="n">
        <f aca="false">$B$5*A7371</f>
        <v>-0.649511742113317</v>
      </c>
      <c r="E7371" s="42" t="n">
        <f aca="false">$D$5*A7371+$F$5*B7371</f>
        <v>-1.3252219569398</v>
      </c>
      <c r="F7371" s="43" t="n">
        <f aca="false">Inputs!$B$5*D7371+Inputs!$B$6*E7371</f>
        <v>1309.92363565846</v>
      </c>
      <c r="G7371" s="43" t="n">
        <f aca="false">F7371*SQRT(($B$6-2)/C7371)</f>
        <v>922.450178646605</v>
      </c>
    </row>
    <row r="7372" customFormat="false" ht="15" hidden="false" customHeight="false" outlineLevel="0" collapsed="false">
      <c r="A7372" s="41" t="n">
        <v>0.4209420239</v>
      </c>
      <c r="B7372" s="41" t="n">
        <v>1.3970313749</v>
      </c>
      <c r="C7372" s="41" t="n">
        <v>1.5093859203</v>
      </c>
      <c r="D7372" s="42" t="n">
        <f aca="false">$B$5*A7372</f>
        <v>1.07549762627692</v>
      </c>
      <c r="E7372" s="42" t="n">
        <f aca="false">$D$5*A7372+$F$5*B7372</f>
        <v>3.41398455591533</v>
      </c>
      <c r="F7372" s="43" t="n">
        <f aca="false">Inputs!$B$5*D7372+Inputs!$B$6*E7372</f>
        <v>-63149.4651680749</v>
      </c>
      <c r="G7372" s="43" t="n">
        <f aca="false">F7372*SQRT(($B$6-2)/C7372)</f>
        <v>-72691.6500749147</v>
      </c>
    </row>
    <row r="7373" customFormat="false" ht="15" hidden="false" customHeight="false" outlineLevel="0" collapsed="false">
      <c r="A7373" s="41" t="n">
        <v>-0.1029031713</v>
      </c>
      <c r="B7373" s="41" t="n">
        <v>1.4764774059</v>
      </c>
      <c r="C7373" s="41" t="n">
        <v>2.9705612286</v>
      </c>
      <c r="D7373" s="42" t="n">
        <f aca="false">$B$5*A7373</f>
        <v>-0.262915342697665</v>
      </c>
      <c r="E7373" s="42" t="n">
        <f aca="false">$D$5*A7373+$F$5*B7373</f>
        <v>2.30463189383923</v>
      </c>
      <c r="F7373" s="43" t="n">
        <f aca="false">Inputs!$B$5*D7373+Inputs!$B$6*E7373</f>
        <v>-141523.128961728</v>
      </c>
      <c r="G7373" s="43" t="n">
        <f aca="false">F7373*SQRT(($B$6-2)/C7373)</f>
        <v>-116124.315099217</v>
      </c>
    </row>
    <row r="7374" customFormat="false" ht="15" hidden="false" customHeight="false" outlineLevel="0" collapsed="false">
      <c r="A7374" s="41" t="n">
        <v>0.3731524735</v>
      </c>
      <c r="B7374" s="41" t="n">
        <v>0.3806909685</v>
      </c>
      <c r="C7374" s="41" t="n">
        <v>7.5978748135</v>
      </c>
      <c r="D7374" s="42" t="n">
        <f aca="false">$B$5*A7374</f>
        <v>0.953396374565706</v>
      </c>
      <c r="E7374" s="42" t="n">
        <f aca="false">$D$5*A7374+$F$5*B7374</f>
        <v>1.545305063304</v>
      </c>
      <c r="F7374" s="43" t="n">
        <f aca="false">Inputs!$B$5*D7374+Inputs!$B$6*E7374</f>
        <v>18074.3842913707</v>
      </c>
      <c r="G7374" s="43" t="n">
        <f aca="false">F7374*SQRT(($B$6-2)/C7374)</f>
        <v>9273.26013570838</v>
      </c>
    </row>
    <row r="7375" customFormat="false" ht="15" hidden="false" customHeight="false" outlineLevel="0" collapsed="false">
      <c r="A7375" s="41" t="n">
        <v>2.4051094673</v>
      </c>
      <c r="B7375" s="41" t="n">
        <v>1.6526782162</v>
      </c>
      <c r="C7375" s="41" t="n">
        <v>0.8999661269</v>
      </c>
      <c r="D7375" s="42" t="n">
        <f aca="false">$B$5*A7375</f>
        <v>6.14500186760112</v>
      </c>
      <c r="E7375" s="42" t="n">
        <f aca="false">$D$5*A7375+$F$5*B7375</f>
        <v>8.57692198359327</v>
      </c>
      <c r="F7375" s="43" t="n">
        <f aca="false">Inputs!$B$5*D7375+Inputs!$B$6*E7375</f>
        <v>185654.087580448</v>
      </c>
      <c r="G7375" s="43" t="n">
        <f aca="false">F7375*SQRT(($B$6-2)/C7375)</f>
        <v>276761.981683994</v>
      </c>
    </row>
    <row r="7376" customFormat="false" ht="15" hidden="false" customHeight="false" outlineLevel="0" collapsed="false">
      <c r="A7376" s="41" t="n">
        <v>1.6786092444</v>
      </c>
      <c r="B7376" s="41" t="n">
        <v>-0.7976136584</v>
      </c>
      <c r="C7376" s="41" t="n">
        <v>6.807665618</v>
      </c>
      <c r="D7376" s="42" t="n">
        <f aca="false">$B$5*A7376</f>
        <v>4.28880975359108</v>
      </c>
      <c r="E7376" s="42" t="n">
        <f aca="false">$D$5*A7376+$F$5*B7376</f>
        <v>2.61712323494915</v>
      </c>
      <c r="F7376" s="43" t="n">
        <f aca="false">Inputs!$B$5*D7376+Inputs!$B$6*E7376</f>
        <v>298024.813611651</v>
      </c>
      <c r="G7376" s="43" t="n">
        <f aca="false">F7376*SQRT(($B$6-2)/C7376)</f>
        <v>161535.624497238</v>
      </c>
    </row>
    <row r="7377" customFormat="false" ht="15" hidden="false" customHeight="false" outlineLevel="0" collapsed="false">
      <c r="A7377" s="41" t="n">
        <v>2.1921825022</v>
      </c>
      <c r="B7377" s="41" t="n">
        <v>-0.0822167941</v>
      </c>
      <c r="C7377" s="41" t="n">
        <v>3.8311809268</v>
      </c>
      <c r="D7377" s="42" t="n">
        <f aca="false">$B$5*A7377</f>
        <v>5.60097814810239</v>
      </c>
      <c r="E7377" s="42" t="n">
        <f aca="false">$D$5*A7377+$F$5*B7377</f>
        <v>5.07452340314097</v>
      </c>
      <c r="F7377" s="43" t="n">
        <f aca="false">Inputs!$B$5*D7377+Inputs!$B$6*E7377</f>
        <v>306371.644653191</v>
      </c>
      <c r="G7377" s="43" t="n">
        <f aca="false">F7377*SQRT(($B$6-2)/C7377)</f>
        <v>221359.02579729</v>
      </c>
    </row>
    <row r="7378" customFormat="false" ht="15" hidden="false" customHeight="false" outlineLevel="0" collapsed="false">
      <c r="A7378" s="41" t="n">
        <v>-0.2274911798</v>
      </c>
      <c r="B7378" s="41" t="n">
        <v>-2.1592484134</v>
      </c>
      <c r="C7378" s="41" t="n">
        <v>1.9814395654</v>
      </c>
      <c r="D7378" s="42" t="n">
        <f aca="false">$B$5*A7378</f>
        <v>-0.581234968195903</v>
      </c>
      <c r="E7378" s="42" t="n">
        <f aca="false">$D$5*A7378+$F$5*B7378</f>
        <v>-4.26980525210838</v>
      </c>
      <c r="F7378" s="43" t="n">
        <f aca="false">Inputs!$B$5*D7378+Inputs!$B$6*E7378</f>
        <v>155366.765785829</v>
      </c>
      <c r="G7378" s="43" t="n">
        <f aca="false">F7378*SQRT(($B$6-2)/C7378)</f>
        <v>156092.741293435</v>
      </c>
    </row>
    <row r="7379" customFormat="false" ht="15" hidden="false" customHeight="false" outlineLevel="0" collapsed="false">
      <c r="A7379" s="41" t="n">
        <v>0.3262908246</v>
      </c>
      <c r="B7379" s="41" t="n">
        <v>-1.0833539581</v>
      </c>
      <c r="C7379" s="41" t="n">
        <v>0.8407921793</v>
      </c>
      <c r="D7379" s="42" t="n">
        <f aca="false">$B$5*A7379</f>
        <v>0.833665890808291</v>
      </c>
      <c r="E7379" s="42" t="n">
        <f aca="false">$D$5*A7379+$F$5*B7379</f>
        <v>-1.09423765955538</v>
      </c>
      <c r="F7379" s="43" t="n">
        <f aca="false">Inputs!$B$5*D7379+Inputs!$B$6*E7379</f>
        <v>138078.472058598</v>
      </c>
      <c r="G7379" s="43" t="n">
        <f aca="false">F7379*SQRT(($B$6-2)/C7379)</f>
        <v>212959.313793597</v>
      </c>
    </row>
    <row r="7380" customFormat="false" ht="15" hidden="false" customHeight="false" outlineLevel="0" collapsed="false">
      <c r="A7380" s="41" t="n">
        <v>0.4082538285</v>
      </c>
      <c r="B7380" s="41" t="n">
        <v>-1.1615651332</v>
      </c>
      <c r="C7380" s="41" t="n">
        <v>3.0388040796</v>
      </c>
      <c r="D7380" s="42" t="n">
        <f aca="false">$B$5*A7380</f>
        <v>1.04307956568984</v>
      </c>
      <c r="E7380" s="42" t="n">
        <f aca="false">$D$5*A7380+$F$5*B7380</f>
        <v>-1.03425019869872</v>
      </c>
      <c r="F7380" s="43" t="n">
        <f aca="false">Inputs!$B$5*D7380+Inputs!$B$6*E7380</f>
        <v>156020.46650392</v>
      </c>
      <c r="G7380" s="43" t="n">
        <f aca="false">F7380*SQRT(($B$6-2)/C7380)</f>
        <v>126574.20827981</v>
      </c>
    </row>
    <row r="7381" customFormat="false" ht="15" hidden="false" customHeight="false" outlineLevel="0" collapsed="false">
      <c r="A7381" s="41" t="n">
        <v>1.7976998378</v>
      </c>
      <c r="B7381" s="41" t="n">
        <v>0.5515739629</v>
      </c>
      <c r="C7381" s="41" t="n">
        <v>2.0739443842</v>
      </c>
      <c r="D7381" s="42" t="n">
        <f aca="false">$B$5*A7381</f>
        <v>4.59308360424382</v>
      </c>
      <c r="E7381" s="42" t="n">
        <f aca="false">$D$5*A7381+$F$5*B7381</f>
        <v>5.23021187095953</v>
      </c>
      <c r="F7381" s="43" t="n">
        <f aca="false">Inputs!$B$5*D7381+Inputs!$B$6*E7381</f>
        <v>197797.766876406</v>
      </c>
      <c r="G7381" s="43" t="n">
        <f aca="false">F7381*SQRT(($B$6-2)/C7381)</f>
        <v>194239.624119392</v>
      </c>
    </row>
    <row r="7382" customFormat="false" ht="15" hidden="false" customHeight="false" outlineLevel="0" collapsed="false">
      <c r="A7382" s="41" t="n">
        <v>2.2798715757</v>
      </c>
      <c r="B7382" s="41" t="n">
        <v>-1.0230240315</v>
      </c>
      <c r="C7382" s="41" t="n">
        <v>3.009119966</v>
      </c>
      <c r="D7382" s="42" t="n">
        <f aca="false">$B$5*A7382</f>
        <v>5.8250218050552</v>
      </c>
      <c r="E7382" s="42" t="n">
        <f aca="false">$D$5*A7382+$F$5*B7382</f>
        <v>3.65865366750904</v>
      </c>
      <c r="F7382" s="43" t="n">
        <f aca="false">Inputs!$B$5*D7382+Inputs!$B$6*E7382</f>
        <v>399569.497130068</v>
      </c>
      <c r="G7382" s="43" t="n">
        <f aca="false">F7382*SQRT(($B$6-2)/C7382)</f>
        <v>325752.36224046</v>
      </c>
    </row>
    <row r="7383" customFormat="false" ht="15" hidden="false" customHeight="false" outlineLevel="0" collapsed="false">
      <c r="A7383" s="41" t="n">
        <v>1.5491792447</v>
      </c>
      <c r="B7383" s="41" t="n">
        <v>-1.802712417</v>
      </c>
      <c r="C7383" s="41" t="n">
        <v>5.0610952872</v>
      </c>
      <c r="D7383" s="42" t="n">
        <f aca="false">$B$5*A7383</f>
        <v>3.95811894691733</v>
      </c>
      <c r="E7383" s="42" t="n">
        <f aca="false">$D$5*A7383+$F$5*B7383</f>
        <v>0.573584575198208</v>
      </c>
      <c r="F7383" s="43" t="n">
        <f aca="false">Inputs!$B$5*D7383+Inputs!$B$6*E7383</f>
        <v>367132.665931823</v>
      </c>
      <c r="G7383" s="43" t="n">
        <f aca="false">F7383*SQRT(($B$6-2)/C7383)</f>
        <v>230789.352526309</v>
      </c>
    </row>
    <row r="7384" customFormat="false" ht="15" hidden="false" customHeight="false" outlineLevel="0" collapsed="false">
      <c r="A7384" s="41" t="n">
        <v>0.2080754765</v>
      </c>
      <c r="B7384" s="41" t="n">
        <v>-0.6316231199</v>
      </c>
      <c r="C7384" s="41" t="n">
        <v>0.7769153178</v>
      </c>
      <c r="D7384" s="42" t="n">
        <f aca="false">$B$5*A7384</f>
        <v>0.531628272674794</v>
      </c>
      <c r="E7384" s="42" t="n">
        <f aca="false">$D$5*A7384+$F$5*B7384</f>
        <v>-0.595517787161121</v>
      </c>
      <c r="F7384" s="43" t="n">
        <f aca="false">Inputs!$B$5*D7384+Inputs!$B$6*E7384</f>
        <v>82938.7166255354</v>
      </c>
      <c r="G7384" s="43" t="n">
        <f aca="false">F7384*SQRT(($B$6-2)/C7384)</f>
        <v>133071.626953222</v>
      </c>
    </row>
    <row r="7385" customFormat="false" ht="15" hidden="false" customHeight="false" outlineLevel="0" collapsed="false">
      <c r="A7385" s="41" t="n">
        <v>-0.4479565353</v>
      </c>
      <c r="B7385" s="41" t="n">
        <v>-0.5164964179</v>
      </c>
      <c r="C7385" s="41" t="n">
        <v>3.6699415789</v>
      </c>
      <c r="D7385" s="42" t="n">
        <f aca="false">$B$5*A7385</f>
        <v>-1.14451910960744</v>
      </c>
      <c r="E7385" s="42" t="n">
        <f aca="false">$D$5*A7385+$F$5*B7385</f>
        <v>-1.95780919113343</v>
      </c>
      <c r="F7385" s="43" t="n">
        <f aca="false">Inputs!$B$5*D7385+Inputs!$B$6*E7385</f>
        <v>-16561.4514040724</v>
      </c>
      <c r="G7385" s="43" t="n">
        <f aca="false">F7385*SQRT(($B$6-2)/C7385)</f>
        <v>-12225.9838283313</v>
      </c>
    </row>
    <row r="7386" customFormat="false" ht="15" hidden="false" customHeight="false" outlineLevel="0" collapsed="false">
      <c r="A7386" s="41" t="n">
        <v>-0.9147161854</v>
      </c>
      <c r="B7386" s="41" t="n">
        <v>-1.2596883067</v>
      </c>
      <c r="C7386" s="41" t="n">
        <v>10.0919489107</v>
      </c>
      <c r="D7386" s="42" t="n">
        <f aca="false">$B$5*A7386</f>
        <v>-2.33707976457225</v>
      </c>
      <c r="E7386" s="42" t="n">
        <f aca="false">$D$5*A7386+$F$5*B7386</f>
        <v>-4.35180717016258</v>
      </c>
      <c r="F7386" s="43" t="n">
        <f aca="false">Inputs!$B$5*D7386+Inputs!$B$6*E7386</f>
        <v>-16117.6179490956</v>
      </c>
      <c r="G7386" s="43" t="n">
        <f aca="false">F7386*SQRT(($B$6-2)/C7386)</f>
        <v>-7175.10619567681</v>
      </c>
    </row>
    <row r="7387" customFormat="false" ht="15" hidden="false" customHeight="false" outlineLevel="0" collapsed="false">
      <c r="A7387" s="41" t="n">
        <v>-0.4424268069</v>
      </c>
      <c r="B7387" s="41" t="n">
        <v>0.1160283973</v>
      </c>
      <c r="C7387" s="41" t="n">
        <v>2.3166731092</v>
      </c>
      <c r="D7387" s="42" t="n">
        <f aca="false">$B$5*A7387</f>
        <v>-1.13039077499011</v>
      </c>
      <c r="E7387" s="42" t="n">
        <f aca="false">$D$5*A7387+$F$5*B7387</f>
        <v>-0.852442062165266</v>
      </c>
      <c r="F7387" s="43" t="n">
        <f aca="false">Inputs!$B$5*D7387+Inputs!$B$6*E7387</f>
        <v>-70416.9743907477</v>
      </c>
      <c r="G7387" s="43" t="n">
        <f aca="false">F7387*SQRT(($B$6-2)/C7387)</f>
        <v>-65427.4478267974</v>
      </c>
    </row>
    <row r="7388" customFormat="false" ht="15" hidden="false" customHeight="false" outlineLevel="0" collapsed="false">
      <c r="A7388" s="41" t="n">
        <v>1.1636943566</v>
      </c>
      <c r="B7388" s="41" t="n">
        <v>0.2953503966</v>
      </c>
      <c r="C7388" s="41" t="n">
        <v>4.5574992994</v>
      </c>
      <c r="D7388" s="42" t="n">
        <f aca="false">$B$5*A7388</f>
        <v>2.97321352389484</v>
      </c>
      <c r="E7388" s="42" t="n">
        <f aca="false">$D$5*A7388+$F$5*B7388</f>
        <v>3.27910755114622</v>
      </c>
      <c r="F7388" s="43" t="n">
        <f aca="false">Inputs!$B$5*D7388+Inputs!$B$6*E7388</f>
        <v>133365.974832173</v>
      </c>
      <c r="G7388" s="43" t="n">
        <f aca="false">F7388*SQRT(($B$6-2)/C7388)</f>
        <v>88348.002809954</v>
      </c>
    </row>
    <row r="7389" customFormat="false" ht="15" hidden="false" customHeight="false" outlineLevel="0" collapsed="false">
      <c r="A7389" s="41" t="n">
        <v>1.1665402013</v>
      </c>
      <c r="B7389" s="41" t="n">
        <v>-1.478176872</v>
      </c>
      <c r="C7389" s="41" t="n">
        <v>0.4488295977</v>
      </c>
      <c r="D7389" s="42" t="n">
        <f aca="false">$B$5*A7389</f>
        <v>2.9804845946025</v>
      </c>
      <c r="E7389" s="42" t="n">
        <f aca="false">$D$5*A7389+$F$5*B7389</f>
        <v>0.223451287481833</v>
      </c>
      <c r="F7389" s="43" t="n">
        <f aca="false">Inputs!$B$5*D7389+Inputs!$B$6*E7389</f>
        <v>286875.895086159</v>
      </c>
      <c r="G7389" s="43" t="n">
        <f aca="false">F7389*SQRT(($B$6-2)/C7389)</f>
        <v>605575.52111449</v>
      </c>
    </row>
    <row r="7390" customFormat="false" ht="15" hidden="false" customHeight="false" outlineLevel="0" collapsed="false">
      <c r="A7390" s="41" t="n">
        <v>-0.4329694057</v>
      </c>
      <c r="B7390" s="41" t="n">
        <v>0.7110049191</v>
      </c>
      <c r="C7390" s="41" t="n">
        <v>0.7713929824</v>
      </c>
      <c r="D7390" s="42" t="n">
        <f aca="false">$B$5*A7390</f>
        <v>-1.10622732262888</v>
      </c>
      <c r="E7390" s="42" t="n">
        <f aca="false">$D$5*A7390+$F$5*B7390</f>
        <v>0.197435005469542</v>
      </c>
      <c r="F7390" s="43" t="n">
        <f aca="false">Inputs!$B$5*D7390+Inputs!$B$6*E7390</f>
        <v>-120494.482536365</v>
      </c>
      <c r="G7390" s="43" t="n">
        <f aca="false">F7390*SQRT(($B$6-2)/C7390)</f>
        <v>-194019.024622563</v>
      </c>
    </row>
    <row r="7391" customFormat="false" ht="15" hidden="false" customHeight="false" outlineLevel="0" collapsed="false">
      <c r="A7391" s="41" t="n">
        <v>0.3431907558</v>
      </c>
      <c r="B7391" s="41" t="n">
        <v>-0.8611751147</v>
      </c>
      <c r="C7391" s="41" t="n">
        <v>1.8593379062</v>
      </c>
      <c r="D7391" s="42" t="n">
        <f aca="false">$B$5*A7391</f>
        <v>0.876844843865639</v>
      </c>
      <c r="E7391" s="42" t="n">
        <f aca="false">$D$5*A7391+$F$5*B7391</f>
        <v>-0.670376725222651</v>
      </c>
      <c r="F7391" s="43" t="n">
        <f aca="false">Inputs!$B$5*D7391+Inputs!$B$6*E7391</f>
        <v>121203.320647696</v>
      </c>
      <c r="G7391" s="43" t="n">
        <f aca="false">F7391*SQRT(($B$6-2)/C7391)</f>
        <v>125704.363883723</v>
      </c>
    </row>
    <row r="7392" customFormat="false" ht="15" hidden="false" customHeight="false" outlineLevel="0" collapsed="false">
      <c r="A7392" s="41" t="n">
        <v>0.9340688922</v>
      </c>
      <c r="B7392" s="41" t="n">
        <v>-0.531273182</v>
      </c>
      <c r="C7392" s="41" t="n">
        <v>7.8537148601</v>
      </c>
      <c r="D7392" s="42" t="n">
        <f aca="false">$B$5*A7392</f>
        <v>2.3865255054194</v>
      </c>
      <c r="E7392" s="42" t="n">
        <f aca="false">$D$5*A7392+$F$5*B7392</f>
        <v>1.30532599339254</v>
      </c>
      <c r="F7392" s="43" t="n">
        <f aca="false">Inputs!$B$5*D7392+Inputs!$B$6*E7392</f>
        <v>173386.250872313</v>
      </c>
      <c r="G7392" s="43" t="n">
        <f aca="false">F7392*SQRT(($B$6-2)/C7392)</f>
        <v>87496.7836907392</v>
      </c>
    </row>
    <row r="7393" customFormat="false" ht="15" hidden="false" customHeight="false" outlineLevel="0" collapsed="false">
      <c r="A7393" s="41" t="n">
        <v>-0.7773635614</v>
      </c>
      <c r="B7393" s="41" t="n">
        <v>0.4869477605</v>
      </c>
      <c r="C7393" s="41" t="n">
        <v>2.1265619883</v>
      </c>
      <c r="D7393" s="42" t="n">
        <f aca="false">$B$5*A7393</f>
        <v>-1.98614682680978</v>
      </c>
      <c r="E7393" s="42" t="n">
        <f aca="false">$D$5*A7393+$F$5*B7393</f>
        <v>-1.00897056779868</v>
      </c>
      <c r="F7393" s="43" t="n">
        <f aca="false">Inputs!$B$5*D7393+Inputs!$B$6*E7393</f>
        <v>-148166.154291044</v>
      </c>
      <c r="G7393" s="43" t="n">
        <f aca="false">F7393*SQRT(($B$6-2)/C7393)</f>
        <v>-143689.483346034</v>
      </c>
    </row>
    <row r="7394" customFormat="false" ht="15" hidden="false" customHeight="false" outlineLevel="0" collapsed="false">
      <c r="A7394" s="41" t="n">
        <v>0.0061693653</v>
      </c>
      <c r="B7394" s="41" t="n">
        <v>-0.522912335</v>
      </c>
      <c r="C7394" s="41" t="n">
        <v>4.6624454914</v>
      </c>
      <c r="D7394" s="42" t="n">
        <f aca="false">$B$5*A7394</f>
        <v>0.0157625928490367</v>
      </c>
      <c r="E7394" s="42" t="n">
        <f aca="false">$D$5*A7394+$F$5*B7394</f>
        <v>-0.888255376538353</v>
      </c>
      <c r="F7394" s="43" t="n">
        <f aca="false">Inputs!$B$5*D7394+Inputs!$B$6*E7394</f>
        <v>45989.0281118213</v>
      </c>
      <c r="G7394" s="43" t="n">
        <f aca="false">F7394*SQRT(($B$6-2)/C7394)</f>
        <v>30120.5117146642</v>
      </c>
    </row>
    <row r="7395" customFormat="false" ht="15" hidden="false" customHeight="false" outlineLevel="0" collapsed="false">
      <c r="A7395" s="41" t="n">
        <v>-0.5568685252</v>
      </c>
      <c r="B7395" s="41" t="n">
        <v>-1.0697967998</v>
      </c>
      <c r="C7395" s="41" t="n">
        <v>2.1059550668</v>
      </c>
      <c r="D7395" s="42" t="n">
        <f aca="false">$B$5*A7395</f>
        <v>-1.42278685186159</v>
      </c>
      <c r="E7395" s="42" t="n">
        <f aca="false">$D$5*A7395+$F$5*B7395</f>
        <v>-3.17238314764578</v>
      </c>
      <c r="F7395" s="43" t="n">
        <f aca="false">Inputs!$B$5*D7395+Inputs!$B$6*E7395</f>
        <v>16340.4721961298</v>
      </c>
      <c r="G7395" s="43" t="n">
        <f aca="false">F7395*SQRT(($B$6-2)/C7395)</f>
        <v>15924.1056320025</v>
      </c>
    </row>
    <row r="7396" customFormat="false" ht="15" hidden="false" customHeight="false" outlineLevel="0" collapsed="false">
      <c r="A7396" s="41" t="n">
        <v>-0.3957482461</v>
      </c>
      <c r="B7396" s="41" t="n">
        <v>1.1000094355</v>
      </c>
      <c r="C7396" s="41" t="n">
        <v>1.1071470981</v>
      </c>
      <c r="D7396" s="42" t="n">
        <f aca="false">$B$5*A7396</f>
        <v>-1.01112807730719</v>
      </c>
      <c r="E7396" s="42" t="n">
        <f aca="false">$D$5*A7396+$F$5*B7396</f>
        <v>0.957717376723009</v>
      </c>
      <c r="F7396" s="43" t="n">
        <f aca="false">Inputs!$B$5*D7396+Inputs!$B$6*E7396</f>
        <v>-148998.676566869</v>
      </c>
      <c r="G7396" s="43" t="n">
        <f aca="false">F7396*SQRT(($B$6-2)/C7396)</f>
        <v>-200260.246196293</v>
      </c>
    </row>
    <row r="7397" customFormat="false" ht="15" hidden="false" customHeight="false" outlineLevel="0" collapsed="false">
      <c r="A7397" s="41" t="n">
        <v>0.244550463</v>
      </c>
      <c r="B7397" s="41" t="n">
        <v>0.9585940808</v>
      </c>
      <c r="C7397" s="41" t="n">
        <v>2.739855946</v>
      </c>
      <c r="D7397" s="42" t="n">
        <f aca="false">$B$5*A7397</f>
        <v>0.62482106211354</v>
      </c>
      <c r="E7397" s="42" t="n">
        <f aca="false">$D$5*A7397+$F$5*B7397</f>
        <v>2.23717622249931</v>
      </c>
      <c r="F7397" s="43" t="n">
        <f aca="false">Inputs!$B$5*D7397+Inputs!$B$6*E7397</f>
        <v>-49376.7049136116</v>
      </c>
      <c r="G7397" s="43" t="n">
        <f aca="false">F7397*SQRT(($B$6-2)/C7397)</f>
        <v>-42186.4749357536</v>
      </c>
    </row>
    <row r="7398" customFormat="false" ht="15" hidden="false" customHeight="false" outlineLevel="0" collapsed="false">
      <c r="A7398" s="41" t="n">
        <v>0.5160685377</v>
      </c>
      <c r="B7398" s="41" t="n">
        <v>-0.612246207</v>
      </c>
      <c r="C7398" s="41" t="n">
        <v>4.96718094</v>
      </c>
      <c r="D7398" s="42" t="n">
        <f aca="false">$B$5*A7398</f>
        <v>1.31854377985412</v>
      </c>
      <c r="E7398" s="42" t="n">
        <f aca="false">$D$5*A7398+$F$5*B7398</f>
        <v>0.170837725863174</v>
      </c>
      <c r="F7398" s="43" t="n">
        <f aca="false">Inputs!$B$5*D7398+Inputs!$B$6*E7398</f>
        <v>123312.491692254</v>
      </c>
      <c r="G7398" s="43" t="n">
        <f aca="false">F7398*SQRT(($B$6-2)/C7398)</f>
        <v>78246.8892586234</v>
      </c>
    </row>
    <row r="7399" customFormat="false" ht="15" hidden="false" customHeight="false" outlineLevel="0" collapsed="false">
      <c r="A7399" s="41" t="n">
        <v>-1.6491412748</v>
      </c>
      <c r="B7399" s="41" t="n">
        <v>-0.9268543647</v>
      </c>
      <c r="C7399" s="41" t="n">
        <v>6.8498908563</v>
      </c>
      <c r="D7399" s="42" t="n">
        <f aca="false">$B$5*A7399</f>
        <v>-4.21351973844275</v>
      </c>
      <c r="E7399" s="42" t="n">
        <f aca="false">$D$5*A7399+$F$5*B7399</f>
        <v>-5.52471703910469</v>
      </c>
      <c r="F7399" s="43" t="n">
        <f aca="false">Inputs!$B$5*D7399+Inputs!$B$6*E7399</f>
        <v>-145116.121889041</v>
      </c>
      <c r="G7399" s="43" t="n">
        <f aca="false">F7399*SQRT(($B$6-2)/C7399)</f>
        <v>-78413.1382811203</v>
      </c>
    </row>
    <row r="7400" customFormat="false" ht="15" hidden="false" customHeight="false" outlineLevel="0" collapsed="false">
      <c r="A7400" s="41" t="n">
        <v>-0.6712358111</v>
      </c>
      <c r="B7400" s="41" t="n">
        <v>-0.7485828703</v>
      </c>
      <c r="C7400" s="41" t="n">
        <v>3.0442258302</v>
      </c>
      <c r="D7400" s="42" t="n">
        <f aca="false">$B$5*A7400</f>
        <v>-1.71499275558577</v>
      </c>
      <c r="E7400" s="42" t="n">
        <f aca="false">$D$5*A7400+$F$5*B7400</f>
        <v>-2.88987580874274</v>
      </c>
      <c r="F7400" s="43" t="n">
        <f aca="false">Inputs!$B$5*D7400+Inputs!$B$6*E7400</f>
        <v>-27005.4851214401</v>
      </c>
      <c r="G7400" s="43" t="n">
        <f aca="false">F7400*SQRT(($B$6-2)/C7400)</f>
        <v>-21889.1323812641</v>
      </c>
    </row>
    <row r="7401" customFormat="false" ht="15" hidden="false" customHeight="false" outlineLevel="0" collapsed="false">
      <c r="A7401" s="41" t="n">
        <v>0.9810199269</v>
      </c>
      <c r="B7401" s="41" t="n">
        <v>0.9705884668</v>
      </c>
      <c r="C7401" s="41" t="n">
        <v>4.6524550041</v>
      </c>
      <c r="D7401" s="42" t="n">
        <f aca="false">$B$5*A7401</f>
        <v>2.50648436793271</v>
      </c>
      <c r="E7401" s="42" t="n">
        <f aca="false">$D$5*A7401+$F$5*B7401</f>
        <v>4.01038122922998</v>
      </c>
      <c r="F7401" s="43" t="n">
        <f aca="false">Inputs!$B$5*D7401+Inputs!$B$6*E7401</f>
        <v>50129.3753317715</v>
      </c>
      <c r="G7401" s="43" t="n">
        <f aca="false">F7401*SQRT(($B$6-2)/C7401)</f>
        <v>32867.4643009287</v>
      </c>
    </row>
    <row r="7402" customFormat="false" ht="15" hidden="false" customHeight="false" outlineLevel="0" collapsed="false">
      <c r="A7402" s="41" t="n">
        <v>2.2118796403</v>
      </c>
      <c r="B7402" s="41" t="n">
        <v>-0.7637211712</v>
      </c>
      <c r="C7402" s="41" t="n">
        <v>3.4567665149</v>
      </c>
      <c r="D7402" s="42" t="n">
        <f aca="false">$B$5*A7402</f>
        <v>5.65130390335659</v>
      </c>
      <c r="E7402" s="42" t="n">
        <f aca="false">$D$5*A7402+$F$5*B7402</f>
        <v>3.94461063644747</v>
      </c>
      <c r="F7402" s="43" t="n">
        <f aca="false">Inputs!$B$5*D7402+Inputs!$B$6*E7402</f>
        <v>367899.858513285</v>
      </c>
      <c r="G7402" s="43" t="n">
        <f aca="false">F7402*SQRT(($B$6-2)/C7402)</f>
        <v>279839.87326425</v>
      </c>
    </row>
    <row r="7403" customFormat="false" ht="15" hidden="false" customHeight="false" outlineLevel="0" collapsed="false">
      <c r="A7403" s="41" t="n">
        <v>1.5974483061</v>
      </c>
      <c r="B7403" s="41" t="n">
        <v>1.5912672057</v>
      </c>
      <c r="C7403" s="41" t="n">
        <v>3.7040341261</v>
      </c>
      <c r="D7403" s="42" t="n">
        <f aca="false">$B$5*A7403</f>
        <v>4.08144533870246</v>
      </c>
      <c r="E7403" s="42" t="n">
        <f aca="false">$D$5*A7403+$F$5*B7403</f>
        <v>6.54898020341748</v>
      </c>
      <c r="F7403" s="43" t="n">
        <f aca="false">Inputs!$B$5*D7403+Inputs!$B$6*E7403</f>
        <v>80695.523699372</v>
      </c>
      <c r="G7403" s="43" t="n">
        <f aca="false">F7403*SQRT(($B$6-2)/C7403)</f>
        <v>59296.2123084934</v>
      </c>
    </row>
    <row r="7404" customFormat="false" ht="15" hidden="false" customHeight="false" outlineLevel="0" collapsed="false">
      <c r="A7404" s="41" t="n">
        <v>-0.232263758</v>
      </c>
      <c r="B7404" s="41" t="n">
        <v>0.4735553969</v>
      </c>
      <c r="C7404" s="41" t="n">
        <v>1.534829849</v>
      </c>
      <c r="D7404" s="42" t="n">
        <f aca="false">$B$5*A7404</f>
        <v>-0.593428800680873</v>
      </c>
      <c r="E7404" s="42" t="n">
        <f aca="false">$D$5*A7404+$F$5*B7404</f>
        <v>0.265017098503829</v>
      </c>
      <c r="F7404" s="43" t="n">
        <f aca="false">Inputs!$B$5*D7404+Inputs!$B$6*E7404</f>
        <v>-72593.7349932788</v>
      </c>
      <c r="G7404" s="43" t="n">
        <f aca="false">F7404*SQRT(($B$6-2)/C7404)</f>
        <v>-82867.4588303034</v>
      </c>
    </row>
    <row r="7405" customFormat="false" ht="15" hidden="false" customHeight="false" outlineLevel="0" collapsed="false">
      <c r="A7405" s="41" t="n">
        <v>1.2407332491</v>
      </c>
      <c r="B7405" s="41" t="n">
        <v>-0.0589246227</v>
      </c>
      <c r="C7405" s="41" t="n">
        <v>1.6798319018</v>
      </c>
      <c r="D7405" s="42" t="n">
        <f aca="false">$B$5*A7405</f>
        <v>3.17004620229341</v>
      </c>
      <c r="E7405" s="42" t="n">
        <f aca="false">$D$5*A7405+$F$5*B7405</f>
        <v>2.85068597164008</v>
      </c>
      <c r="F7405" s="43" t="n">
        <f aca="false">Inputs!$B$5*D7405+Inputs!$B$6*E7405</f>
        <v>174470.321647337</v>
      </c>
      <c r="G7405" s="43" t="n">
        <f aca="false">F7405*SQRT(($B$6-2)/C7405)</f>
        <v>190372.251908091</v>
      </c>
    </row>
    <row r="7406" customFormat="false" ht="15" hidden="false" customHeight="false" outlineLevel="0" collapsed="false">
      <c r="A7406" s="41" t="n">
        <v>-0.1363917772</v>
      </c>
      <c r="B7406" s="41" t="n">
        <v>-0.6273374211</v>
      </c>
      <c r="C7406" s="41" t="n">
        <v>1.2146317076</v>
      </c>
      <c r="D7406" s="42" t="n">
        <f aca="false">$B$5*A7406</f>
        <v>-0.34847799529072</v>
      </c>
      <c r="E7406" s="42" t="n">
        <f aca="false">$D$5*A7406+$F$5*B7406</f>
        <v>-1.40780756331847</v>
      </c>
      <c r="F7406" s="43" t="n">
        <f aca="false">Inputs!$B$5*D7406+Inputs!$B$6*E7406</f>
        <v>35542.5786368514</v>
      </c>
      <c r="G7406" s="43" t="n">
        <f aca="false">F7406*SQRT(($B$6-2)/C7406)</f>
        <v>45608.062564516</v>
      </c>
    </row>
    <row r="7407" customFormat="false" ht="15" hidden="false" customHeight="false" outlineLevel="0" collapsed="false">
      <c r="A7407" s="41" t="n">
        <v>-2.3600385187</v>
      </c>
      <c r="B7407" s="41" t="n">
        <v>0.0704716165</v>
      </c>
      <c r="C7407" s="41" t="n">
        <v>2.2296789018</v>
      </c>
      <c r="D7407" s="42" t="n">
        <f aca="false">$B$5*A7407</f>
        <v>-6.02984658378259</v>
      </c>
      <c r="E7407" s="42" t="n">
        <f aca="false">$D$5*A7407+$F$5*B7407</f>
        <v>-5.49423245517297</v>
      </c>
      <c r="F7407" s="43" t="n">
        <f aca="false">Inputs!$B$5*D7407+Inputs!$B$6*E7407</f>
        <v>-328273.03561961</v>
      </c>
      <c r="G7407" s="43" t="n">
        <f aca="false">F7407*SQRT(($B$6-2)/C7407)</f>
        <v>-310905.959560788</v>
      </c>
    </row>
    <row r="7408" customFormat="false" ht="15" hidden="false" customHeight="false" outlineLevel="0" collapsed="false">
      <c r="A7408" s="41" t="n">
        <v>-0.7098693275</v>
      </c>
      <c r="B7408" s="41" t="n">
        <v>-1.0753486236</v>
      </c>
      <c r="C7408" s="41" t="n">
        <v>6.1754095937</v>
      </c>
      <c r="D7408" s="42" t="n">
        <f aca="false">$B$5*A7408</f>
        <v>-1.81370054151308</v>
      </c>
      <c r="E7408" s="42" t="n">
        <f aca="false">$D$5*A7408+$F$5*B7408</f>
        <v>-3.54604857413936</v>
      </c>
      <c r="F7408" s="43" t="n">
        <f aca="false">Inputs!$B$5*D7408+Inputs!$B$6*E7408</f>
        <v>-4067.62544434035</v>
      </c>
      <c r="G7408" s="43" t="n">
        <f aca="false">F7408*SQRT(($B$6-2)/C7408)</f>
        <v>-2314.85114423802</v>
      </c>
    </row>
    <row r="7409" customFormat="false" ht="15" hidden="false" customHeight="false" outlineLevel="0" collapsed="false">
      <c r="A7409" s="41" t="n">
        <v>0.4221916501</v>
      </c>
      <c r="B7409" s="41" t="n">
        <v>-1.4513122408</v>
      </c>
      <c r="C7409" s="41" t="n">
        <v>9.1746659514</v>
      </c>
      <c r="D7409" s="42" t="n">
        <f aca="false">$B$5*A7409</f>
        <v>1.07869039377345</v>
      </c>
      <c r="E7409" s="42" t="n">
        <f aca="false">$D$5*A7409+$F$5*B7409</f>
        <v>-1.50140311082004</v>
      </c>
      <c r="F7409" s="43" t="n">
        <f aca="false">Inputs!$B$5*D7409+Inputs!$B$6*E7409</f>
        <v>182939.194918347</v>
      </c>
      <c r="G7409" s="43" t="n">
        <f aca="false">F7409*SQRT(($B$6-2)/C7409)</f>
        <v>85413.5221579941</v>
      </c>
    </row>
    <row r="7410" customFormat="false" ht="15" hidden="false" customHeight="false" outlineLevel="0" collapsed="false">
      <c r="A7410" s="41" t="n">
        <v>0.8060798913</v>
      </c>
      <c r="B7410" s="41" t="n">
        <v>0.4835993153</v>
      </c>
      <c r="C7410" s="41" t="n">
        <v>6.1674328704</v>
      </c>
      <c r="D7410" s="42" t="n">
        <f aca="false">$B$5*A7410</f>
        <v>2.05951641903223</v>
      </c>
      <c r="E7410" s="42" t="n">
        <f aca="false">$D$5*A7410+$F$5*B7410</f>
        <v>2.75319028200974</v>
      </c>
      <c r="F7410" s="43" t="n">
        <f aca="false">Inputs!$B$5*D7410+Inputs!$B$6*E7410</f>
        <v>68292.1278027359</v>
      </c>
      <c r="G7410" s="43" t="n">
        <f aca="false">F7410*SQRT(($B$6-2)/C7410)</f>
        <v>38889.5955639733</v>
      </c>
    </row>
    <row r="7411" customFormat="false" ht="15" hidden="false" customHeight="false" outlineLevel="0" collapsed="false">
      <c r="A7411" s="41" t="n">
        <v>-0.4001932117</v>
      </c>
      <c r="B7411" s="41" t="n">
        <v>-0.0633102528</v>
      </c>
      <c r="C7411" s="41" t="n">
        <v>4.492117922</v>
      </c>
      <c r="D7411" s="42" t="n">
        <f aca="false">$B$5*A7411</f>
        <v>-1.02248486679423</v>
      </c>
      <c r="E7411" s="42" t="n">
        <f aca="false">$D$5*A7411+$F$5*B7411</f>
        <v>-1.06161551515217</v>
      </c>
      <c r="F7411" s="43" t="n">
        <f aca="false">Inputs!$B$5*D7411+Inputs!$B$6*E7411</f>
        <v>-49167.7109218148</v>
      </c>
      <c r="G7411" s="43" t="n">
        <f aca="false">F7411*SQRT(($B$6-2)/C7411)</f>
        <v>-32807.2186578874</v>
      </c>
    </row>
    <row r="7412" customFormat="false" ht="15" hidden="false" customHeight="false" outlineLevel="0" collapsed="false">
      <c r="A7412" s="41" t="n">
        <v>-1.1902210942</v>
      </c>
      <c r="B7412" s="41" t="n">
        <v>0.7503386034</v>
      </c>
      <c r="C7412" s="41" t="n">
        <v>3.3838610961</v>
      </c>
      <c r="D7412" s="42" t="n">
        <f aca="false">$B$5*A7412</f>
        <v>-3.04098875587892</v>
      </c>
      <c r="E7412" s="42" t="n">
        <f aca="false">$D$5*A7412+$F$5*B7412</f>
        <v>-1.53659267416795</v>
      </c>
      <c r="F7412" s="43" t="n">
        <f aca="false">Inputs!$B$5*D7412+Inputs!$B$6*E7412</f>
        <v>-227269.241879495</v>
      </c>
      <c r="G7412" s="43" t="n">
        <f aca="false">F7412*SQRT(($B$6-2)/C7412)</f>
        <v>-174722.726196415</v>
      </c>
    </row>
    <row r="7413" customFormat="false" ht="15" hidden="false" customHeight="false" outlineLevel="0" collapsed="false">
      <c r="A7413" s="41" t="n">
        <v>0.1873642411</v>
      </c>
      <c r="B7413" s="41" t="n">
        <v>0.2618499546</v>
      </c>
      <c r="C7413" s="41" t="n">
        <v>6.1552488438</v>
      </c>
      <c r="D7413" s="42" t="n">
        <f aca="false">$B$5*A7413</f>
        <v>0.478711521090841</v>
      </c>
      <c r="E7413" s="42" t="n">
        <f aca="false">$D$5*A7413+$F$5*B7413</f>
        <v>0.897997597805073</v>
      </c>
      <c r="F7413" s="43" t="n">
        <f aca="false">Inputs!$B$5*D7413+Inputs!$B$6*E7413</f>
        <v>2971.27221883048</v>
      </c>
      <c r="G7413" s="43" t="n">
        <f aca="false">F7413*SQRT(($B$6-2)/C7413)</f>
        <v>1693.69276586995</v>
      </c>
    </row>
    <row r="7414" customFormat="false" ht="15" hidden="false" customHeight="false" outlineLevel="0" collapsed="false">
      <c r="A7414" s="41" t="n">
        <v>0.5018903797</v>
      </c>
      <c r="B7414" s="41" t="n">
        <v>-0.6424154139</v>
      </c>
      <c r="C7414" s="41" t="n">
        <v>19.2313061793</v>
      </c>
      <c r="D7414" s="42" t="n">
        <f aca="false">$B$5*A7414</f>
        <v>1.28231889754681</v>
      </c>
      <c r="E7414" s="42" t="n">
        <f aca="false">$D$5*A7414+$F$5*B7414</f>
        <v>0.0850050459959424</v>
      </c>
      <c r="F7414" s="43" t="n">
        <f aca="false">Inputs!$B$5*D7414+Inputs!$B$6*E7414</f>
        <v>123981.637454884</v>
      </c>
      <c r="G7414" s="43" t="n">
        <f aca="false">F7414*SQRT(($B$6-2)/C7414)</f>
        <v>39982.3185129647</v>
      </c>
    </row>
    <row r="7415" customFormat="false" ht="15" hidden="false" customHeight="false" outlineLevel="0" collapsed="false">
      <c r="A7415" s="41" t="n">
        <v>-1.5190582749</v>
      </c>
      <c r="B7415" s="41" t="n">
        <v>0.9573183749</v>
      </c>
      <c r="C7415" s="41" t="n">
        <v>3.9717076886</v>
      </c>
      <c r="D7415" s="42" t="n">
        <f aca="false">$B$5*A7415</f>
        <v>-3.88116053059928</v>
      </c>
      <c r="E7415" s="42" t="n">
        <f aca="false">$D$5*A7415+$F$5*B7415</f>
        <v>-1.96168847293428</v>
      </c>
      <c r="F7415" s="43" t="n">
        <f aca="false">Inputs!$B$5*D7415+Inputs!$B$6*E7415</f>
        <v>-290031.629413214</v>
      </c>
      <c r="G7415" s="43" t="n">
        <f aca="false">F7415*SQRT(($B$6-2)/C7415)</f>
        <v>-205812.487421101</v>
      </c>
    </row>
    <row r="7416" customFormat="false" ht="15" hidden="false" customHeight="false" outlineLevel="0" collapsed="false">
      <c r="A7416" s="41" t="n">
        <v>0.6887184136</v>
      </c>
      <c r="B7416" s="41" t="n">
        <v>-0.5353588033</v>
      </c>
      <c r="C7416" s="41" t="n">
        <v>4.9246553012</v>
      </c>
      <c r="D7416" s="42" t="n">
        <f aca="false">$B$5*A7416</f>
        <v>1.75966042101791</v>
      </c>
      <c r="E7416" s="42" t="n">
        <f aca="false">$D$5*A7416+$F$5*B7416</f>
        <v>0.714438158597019</v>
      </c>
      <c r="F7416" s="43" t="n">
        <f aca="false">Inputs!$B$5*D7416+Inputs!$B$6*E7416</f>
        <v>140244.13417194</v>
      </c>
      <c r="G7416" s="43" t="n">
        <f aca="false">F7416*SQRT(($B$6-2)/C7416)</f>
        <v>89374.1212177209</v>
      </c>
    </row>
    <row r="7417" customFormat="false" ht="15" hidden="false" customHeight="false" outlineLevel="0" collapsed="false">
      <c r="A7417" s="41" t="n">
        <v>0.4091101991</v>
      </c>
      <c r="B7417" s="41" t="n">
        <v>1.2579734387</v>
      </c>
      <c r="C7417" s="41" t="n">
        <v>3.9973615637</v>
      </c>
      <c r="D7417" s="42" t="n">
        <f aca="false">$B$5*A7417</f>
        <v>1.04526757376511</v>
      </c>
      <c r="E7417" s="42" t="n">
        <f aca="false">$D$5*A7417+$F$5*B7417</f>
        <v>3.14571218322182</v>
      </c>
      <c r="F7417" s="43" t="n">
        <f aca="false">Inputs!$B$5*D7417+Inputs!$B$6*E7417</f>
        <v>-52758.85178458</v>
      </c>
      <c r="G7417" s="43" t="n">
        <f aca="false">F7417*SQRT(($B$6-2)/C7417)</f>
        <v>-37318.451689445</v>
      </c>
    </row>
    <row r="7418" customFormat="false" ht="15" hidden="false" customHeight="false" outlineLevel="0" collapsed="false">
      <c r="A7418" s="41" t="n">
        <v>1.1387008031</v>
      </c>
      <c r="B7418" s="41" t="n">
        <v>-0.5645588364</v>
      </c>
      <c r="C7418" s="41" t="n">
        <v>10.8859603969</v>
      </c>
      <c r="D7418" s="42" t="n">
        <f aca="false">$B$5*A7418</f>
        <v>2.90935554361426</v>
      </c>
      <c r="E7418" s="42" t="n">
        <f aca="false">$D$5*A7418+$F$5*B7418</f>
        <v>1.73478978092677</v>
      </c>
      <c r="F7418" s="43" t="n">
        <f aca="false">Inputs!$B$5*D7418+Inputs!$B$6*E7418</f>
        <v>204196.065315088</v>
      </c>
      <c r="G7418" s="43" t="n">
        <f aca="false">F7418*SQRT(($B$6-2)/C7418)</f>
        <v>87524.3697516866</v>
      </c>
    </row>
    <row r="7419" customFormat="false" ht="15" hidden="false" customHeight="false" outlineLevel="0" collapsed="false">
      <c r="A7419" s="41" t="n">
        <v>-1.4887610454</v>
      </c>
      <c r="B7419" s="41" t="n">
        <v>-1.3172151396</v>
      </c>
      <c r="C7419" s="41" t="n">
        <v>2.9655659477</v>
      </c>
      <c r="D7419" s="42" t="n">
        <f aca="false">$B$5*A7419</f>
        <v>-3.80375177461877</v>
      </c>
      <c r="E7419" s="42" t="n">
        <f aca="false">$D$5*A7419+$F$5*B7419</f>
        <v>-5.81713146297034</v>
      </c>
      <c r="F7419" s="43" t="n">
        <f aca="false">Inputs!$B$5*D7419+Inputs!$B$6*E7419</f>
        <v>-89518.6043133604</v>
      </c>
      <c r="G7419" s="43" t="n">
        <f aca="false">F7419*SQRT(($B$6-2)/C7419)</f>
        <v>-73514.7538114718</v>
      </c>
    </row>
    <row r="7420" customFormat="false" ht="15" hidden="false" customHeight="false" outlineLevel="0" collapsed="false">
      <c r="A7420" s="41" t="n">
        <v>-0.311726013</v>
      </c>
      <c r="B7420" s="41" t="n">
        <v>1.4623171333</v>
      </c>
      <c r="C7420" s="41" t="n">
        <v>1.6646011557</v>
      </c>
      <c r="D7420" s="42" t="n">
        <f aca="false">$B$5*A7420</f>
        <v>-0.796453117044719</v>
      </c>
      <c r="E7420" s="42" t="n">
        <f aca="false">$D$5*A7420+$F$5*B7420</f>
        <v>1.78326843174888</v>
      </c>
      <c r="F7420" s="43" t="n">
        <f aca="false">Inputs!$B$5*D7420+Inputs!$B$6*E7420</f>
        <v>-168808.733291916</v>
      </c>
      <c r="G7420" s="43" t="n">
        <f aca="false">F7420*SQRT(($B$6-2)/C7420)</f>
        <v>-185035.395593426</v>
      </c>
    </row>
    <row r="7421" customFormat="false" ht="15" hidden="false" customHeight="false" outlineLevel="0" collapsed="false">
      <c r="A7421" s="41" t="n">
        <v>-0.7284454121</v>
      </c>
      <c r="B7421" s="41" t="n">
        <v>-0.596327853</v>
      </c>
      <c r="C7421" s="41" t="n">
        <v>5.3871350342</v>
      </c>
      <c r="D7421" s="42" t="n">
        <f aca="false">$B$5*A7421</f>
        <v>-1.86116202969551</v>
      </c>
      <c r="E7421" s="42" t="n">
        <f aca="false">$D$5*A7421+$F$5*B7421</f>
        <v>-2.76310558687082</v>
      </c>
      <c r="F7421" s="43" t="n">
        <f aca="false">Inputs!$B$5*D7421+Inputs!$B$6*E7421</f>
        <v>-47960.9236260102</v>
      </c>
      <c r="G7421" s="43" t="n">
        <f aca="false">F7421*SQRT(($B$6-2)/C7421)</f>
        <v>-29222.9197251831</v>
      </c>
    </row>
    <row r="7422" customFormat="false" ht="15" hidden="false" customHeight="false" outlineLevel="0" collapsed="false">
      <c r="A7422" s="41" t="n">
        <v>-0.6169110981</v>
      </c>
      <c r="B7422" s="41" t="n">
        <v>-0.5317307963</v>
      </c>
      <c r="C7422" s="41" t="n">
        <v>1.6696682899</v>
      </c>
      <c r="D7422" s="42" t="n">
        <f aca="false">$B$5*A7422</f>
        <v>-1.57619430695771</v>
      </c>
      <c r="E7422" s="42" t="n">
        <f aca="false">$D$5*A7422+$F$5*B7422</f>
        <v>-2.386157288352</v>
      </c>
      <c r="F7422" s="43" t="n">
        <f aca="false">Inputs!$B$5*D7422+Inputs!$B$6*E7422</f>
        <v>-38311.566278171</v>
      </c>
      <c r="G7422" s="43" t="n">
        <f aca="false">F7422*SQRT(($B$6-2)/C7422)</f>
        <v>-41930.4772643285</v>
      </c>
    </row>
    <row r="7423" customFormat="false" ht="15" hidden="false" customHeight="false" outlineLevel="0" collapsed="false">
      <c r="A7423" s="41" t="n">
        <v>-0.0112268441</v>
      </c>
      <c r="B7423" s="41" t="n">
        <v>-1.2800501746</v>
      </c>
      <c r="C7423" s="41" t="n">
        <v>4.1826331872</v>
      </c>
      <c r="D7423" s="42" t="n">
        <f aca="false">$B$5*A7423</f>
        <v>-0.0286843401099802</v>
      </c>
      <c r="E7423" s="42" t="n">
        <f aca="false">$D$5*A7423+$F$5*B7423</f>
        <v>-2.23703467574968</v>
      </c>
      <c r="F7423" s="43" t="n">
        <f aca="false">Inputs!$B$5*D7423+Inputs!$B$6*E7423</f>
        <v>108983.299776486</v>
      </c>
      <c r="G7423" s="43" t="n">
        <f aca="false">F7423*SQRT(($B$6-2)/C7423)</f>
        <v>75361.5915293068</v>
      </c>
    </row>
    <row r="7424" customFormat="false" ht="15" hidden="false" customHeight="false" outlineLevel="0" collapsed="false">
      <c r="A7424" s="41" t="n">
        <v>1.0843599563</v>
      </c>
      <c r="B7424" s="41" t="n">
        <v>-0.144821078</v>
      </c>
      <c r="C7424" s="41" t="n">
        <v>3.401592598</v>
      </c>
      <c r="D7424" s="42" t="n">
        <f aca="false">$B$5*A7424</f>
        <v>2.77051587348153</v>
      </c>
      <c r="E7424" s="42" t="n">
        <f aca="false">$D$5*A7424+$F$5*B7424</f>
        <v>2.33026076885099</v>
      </c>
      <c r="F7424" s="43" t="n">
        <f aca="false">Inputs!$B$5*D7424+Inputs!$B$6*E7424</f>
        <v>160538.548905604</v>
      </c>
      <c r="G7424" s="43" t="n">
        <f aca="false">F7424*SQRT(($B$6-2)/C7424)</f>
        <v>123098.619361729</v>
      </c>
    </row>
    <row r="7425" customFormat="false" ht="15" hidden="false" customHeight="false" outlineLevel="0" collapsed="false">
      <c r="A7425" s="41" t="n">
        <v>2.4791345747</v>
      </c>
      <c r="B7425" s="41" t="n">
        <v>-1.1735709986</v>
      </c>
      <c r="C7425" s="41" t="n">
        <v>4.5881150876</v>
      </c>
      <c r="D7425" s="42" t="n">
        <f aca="false">$B$5*A7425</f>
        <v>6.33413439125836</v>
      </c>
      <c r="E7425" s="42" t="n">
        <f aca="false">$D$5*A7425+$F$5*B7425</f>
        <v>3.87286134779446</v>
      </c>
      <c r="F7425" s="43" t="n">
        <f aca="false">Inputs!$B$5*D7425+Inputs!$B$6*E7425</f>
        <v>439770.371736113</v>
      </c>
      <c r="G7425" s="43" t="n">
        <f aca="false">F7425*SQRT(($B$6-2)/C7425)</f>
        <v>290351.32545408</v>
      </c>
    </row>
    <row r="7426" customFormat="false" ht="15" hidden="false" customHeight="false" outlineLevel="0" collapsed="false">
      <c r="A7426" s="41" t="n">
        <v>1.5898661718</v>
      </c>
      <c r="B7426" s="41" t="n">
        <v>1.391345398</v>
      </c>
      <c r="C7426" s="41" t="n">
        <v>3.5178438916</v>
      </c>
      <c r="D7426" s="42" t="n">
        <f aca="false">$B$5*A7426</f>
        <v>4.06207315208585</v>
      </c>
      <c r="E7426" s="42" t="n">
        <f aca="false">$D$5*A7426+$F$5*B7426</f>
        <v>6.18572399590004</v>
      </c>
      <c r="F7426" s="43" t="n">
        <f aca="false">Inputs!$B$5*D7426+Inputs!$B$6*E7426</f>
        <v>96921.1154135835</v>
      </c>
      <c r="G7426" s="43" t="n">
        <f aca="false">F7426*SQRT(($B$6-2)/C7426)</f>
        <v>73079.4246933048</v>
      </c>
    </row>
    <row r="7427" customFormat="false" ht="15" hidden="false" customHeight="false" outlineLevel="0" collapsed="false">
      <c r="A7427" s="41" t="n">
        <v>-0.4116840088</v>
      </c>
      <c r="B7427" s="41" t="n">
        <v>-0.3950606135</v>
      </c>
      <c r="C7427" s="41" t="n">
        <v>0.5981321527</v>
      </c>
      <c r="D7427" s="42" t="n">
        <f aca="false">$B$5*A7427</f>
        <v>-1.05184360102224</v>
      </c>
      <c r="E7427" s="42" t="n">
        <f aca="false">$D$5*A7427+$F$5*B7427</f>
        <v>-1.66180693891014</v>
      </c>
      <c r="F7427" s="43" t="n">
        <f aca="false">Inputs!$B$5*D7427+Inputs!$B$6*E7427</f>
        <v>-22094.0131567173</v>
      </c>
      <c r="G7427" s="43" t="n">
        <f aca="false">F7427*SQRT(($B$6-2)/C7427)</f>
        <v>-40400.8992495974</v>
      </c>
    </row>
    <row r="7428" customFormat="false" ht="15" hidden="false" customHeight="false" outlineLevel="0" collapsed="false">
      <c r="A7428" s="41" t="n">
        <v>-0.9212978161</v>
      </c>
      <c r="B7428" s="41" t="n">
        <v>-0.9098214252</v>
      </c>
      <c r="C7428" s="41" t="n">
        <v>5.0485786094</v>
      </c>
      <c r="D7428" s="42" t="n">
        <f aca="false">$B$5*A7428</f>
        <v>-2.35389568646405</v>
      </c>
      <c r="E7428" s="42" t="n">
        <f aca="false">$D$5*A7428+$F$5*B7428</f>
        <v>-3.76333807549225</v>
      </c>
      <c r="F7428" s="43" t="n">
        <f aca="false">Inputs!$B$5*D7428+Inputs!$B$6*E7428</f>
        <v>-47222.6648717931</v>
      </c>
      <c r="G7428" s="43" t="n">
        <f aca="false">F7428*SQRT(($B$6-2)/C7428)</f>
        <v>-29722.1983400724</v>
      </c>
    </row>
    <row r="7429" customFormat="false" ht="15" hidden="false" customHeight="false" outlineLevel="0" collapsed="false">
      <c r="A7429" s="41" t="n">
        <v>-0.0006059498</v>
      </c>
      <c r="B7429" s="41" t="n">
        <v>0.0206959842</v>
      </c>
      <c r="C7429" s="41" t="n">
        <v>4.2845334105</v>
      </c>
      <c r="D7429" s="42" t="n">
        <f aca="false">$B$5*A7429</f>
        <v>-0.00154818843104577</v>
      </c>
      <c r="E7429" s="42" t="n">
        <f aca="false">$D$5*A7429+$F$5*B7429</f>
        <v>0.034294763141279</v>
      </c>
      <c r="F7429" s="43" t="n">
        <f aca="false">Inputs!$B$5*D7429+Inputs!$B$6*E7429</f>
        <v>-1869.55700016853</v>
      </c>
      <c r="G7429" s="43" t="n">
        <f aca="false">F7429*SQRT(($B$6-2)/C7429)</f>
        <v>-1277.32655683079</v>
      </c>
    </row>
    <row r="7430" customFormat="false" ht="15" hidden="false" customHeight="false" outlineLevel="0" collapsed="false">
      <c r="A7430" s="41" t="n">
        <v>-1.6023552669</v>
      </c>
      <c r="B7430" s="41" t="n">
        <v>2.2935053233</v>
      </c>
      <c r="C7430" s="41" t="n">
        <v>7.2146616533</v>
      </c>
      <c r="D7430" s="42" t="n">
        <f aca="false">$B$5*A7430</f>
        <v>-4.0939825157791</v>
      </c>
      <c r="E7430" s="42" t="n">
        <f aca="false">$D$5*A7430+$F$5*B7430</f>
        <v>0.147352290752994</v>
      </c>
      <c r="F7430" s="43" t="n">
        <f aca="false">Inputs!$B$5*D7430+Inputs!$B$6*E7430</f>
        <v>-416765.86611556</v>
      </c>
      <c r="G7430" s="43" t="n">
        <f aca="false">F7430*SQRT(($B$6-2)/C7430)</f>
        <v>-219431.592867502</v>
      </c>
    </row>
    <row r="7431" customFormat="false" ht="15" hidden="false" customHeight="false" outlineLevel="0" collapsed="false">
      <c r="A7431" s="41" t="n">
        <v>-0.2595168572</v>
      </c>
      <c r="B7431" s="41" t="n">
        <v>0.0656122772</v>
      </c>
      <c r="C7431" s="41" t="n">
        <v>1.8185662869</v>
      </c>
      <c r="D7431" s="42" t="n">
        <f aca="false">$B$5*A7431</f>
        <v>-0.663059870600499</v>
      </c>
      <c r="E7431" s="42" t="n">
        <f aca="false">$D$5*A7431+$F$5*B7431</f>
        <v>-0.504247523958158</v>
      </c>
      <c r="F7431" s="43" t="n">
        <f aca="false">Inputs!$B$5*D7431+Inputs!$B$6*E7431</f>
        <v>-41093.610862142</v>
      </c>
      <c r="G7431" s="43" t="n">
        <f aca="false">F7431*SQRT(($B$6-2)/C7431)</f>
        <v>-43094.7865520496</v>
      </c>
    </row>
    <row r="7432" customFormat="false" ht="15" hidden="false" customHeight="false" outlineLevel="0" collapsed="false">
      <c r="A7432" s="41" t="n">
        <v>-0.6262374334</v>
      </c>
      <c r="B7432" s="41" t="n">
        <v>-0.2670095391</v>
      </c>
      <c r="C7432" s="41" t="n">
        <v>0.508722601</v>
      </c>
      <c r="D7432" s="42" t="n">
        <f aca="false">$B$5*A7432</f>
        <v>-1.60002288882293</v>
      </c>
      <c r="E7432" s="42" t="n">
        <f aca="false">$D$5*A7432+$F$5*B7432</f>
        <v>-1.95124418551404</v>
      </c>
      <c r="F7432" s="43" t="n">
        <f aca="false">Inputs!$B$5*D7432+Inputs!$B$6*E7432</f>
        <v>-62440.079606591</v>
      </c>
      <c r="G7432" s="43" t="n">
        <f aca="false">F7432*SQRT(($B$6-2)/C7432)</f>
        <v>-123804.927363707</v>
      </c>
    </row>
    <row r="7433" customFormat="false" ht="15" hidden="false" customHeight="false" outlineLevel="0" collapsed="false">
      <c r="A7433" s="41" t="n">
        <v>-0.3578781112</v>
      </c>
      <c r="B7433" s="41" t="n">
        <v>-0.0029304258</v>
      </c>
      <c r="C7433" s="41" t="n">
        <v>5.3508467147</v>
      </c>
      <c r="D7433" s="42" t="n">
        <f aca="false">$B$5*A7433</f>
        <v>-0.914370714346886</v>
      </c>
      <c r="E7433" s="42" t="n">
        <f aca="false">$D$5*A7433+$F$5*B7433</f>
        <v>-0.856662491786462</v>
      </c>
      <c r="F7433" s="43" t="n">
        <f aca="false">Inputs!$B$5*D7433+Inputs!$B$6*E7433</f>
        <v>-48603.9468453655</v>
      </c>
      <c r="G7433" s="43" t="n">
        <f aca="false">F7433*SQRT(($B$6-2)/C7433)</f>
        <v>-29714.9689024576</v>
      </c>
    </row>
    <row r="7434" customFormat="false" ht="15" hidden="false" customHeight="false" outlineLevel="0" collapsed="false">
      <c r="A7434" s="41" t="n">
        <v>-0.0145899104</v>
      </c>
      <c r="B7434" s="41" t="n">
        <v>0.8048663485</v>
      </c>
      <c r="C7434" s="41" t="n">
        <v>5.1907272887</v>
      </c>
      <c r="D7434" s="42" t="n">
        <f aca="false">$B$5*A7434</f>
        <v>-0.0372769006463479</v>
      </c>
      <c r="E7434" s="42" t="n">
        <f aca="false">$D$5*A7434+$F$5*B7434</f>
        <v>1.35508045138387</v>
      </c>
      <c r="F7434" s="43" t="n">
        <f aca="false">Inputs!$B$5*D7434+Inputs!$B$6*E7434</f>
        <v>-71481.7126338282</v>
      </c>
      <c r="G7434" s="43" t="n">
        <f aca="false">F7434*SQRT(($B$6-2)/C7434)</f>
        <v>-44370.6551051337</v>
      </c>
    </row>
    <row r="7435" customFormat="false" ht="15" hidden="false" customHeight="false" outlineLevel="0" collapsed="false">
      <c r="A7435" s="41" t="n">
        <v>0.2272199371</v>
      </c>
      <c r="B7435" s="41" t="n">
        <v>0.7042830204</v>
      </c>
      <c r="C7435" s="41" t="n">
        <v>4.9681550609</v>
      </c>
      <c r="D7435" s="42" t="n">
        <f aca="false">$B$5*A7435</f>
        <v>0.580541949054473</v>
      </c>
      <c r="E7435" s="42" t="n">
        <f aca="false">$D$5*A7435+$F$5*B7435</f>
        <v>1.75680652591502</v>
      </c>
      <c r="F7435" s="43" t="n">
        <f aca="false">Inputs!$B$5*D7435+Inputs!$B$6*E7435</f>
        <v>-29786.1313903035</v>
      </c>
      <c r="G7435" s="43" t="n">
        <f aca="false">F7435*SQRT(($B$6-2)/C7435)</f>
        <v>-18898.6824469988</v>
      </c>
    </row>
    <row r="7436" customFormat="false" ht="15" hidden="false" customHeight="false" outlineLevel="0" collapsed="false">
      <c r="A7436" s="41" t="n">
        <v>-0.0098108218</v>
      </c>
      <c r="B7436" s="41" t="n">
        <v>0.2312525551</v>
      </c>
      <c r="C7436" s="41" t="n">
        <v>12.1108830846</v>
      </c>
      <c r="D7436" s="42" t="n">
        <f aca="false">$B$5*A7436</f>
        <v>-0.02506643423236</v>
      </c>
      <c r="E7436" s="42" t="n">
        <f aca="false">$D$5*A7436+$F$5*B7436</f>
        <v>0.375968332212197</v>
      </c>
      <c r="F7436" s="43" t="n">
        <f aca="false">Inputs!$B$5*D7436+Inputs!$B$6*E7436</f>
        <v>-21305.0600338458</v>
      </c>
      <c r="G7436" s="43" t="n">
        <f aca="false">F7436*SQRT(($B$6-2)/C7436)</f>
        <v>-8657.84595492477</v>
      </c>
    </row>
    <row r="7437" customFormat="false" ht="15" hidden="false" customHeight="false" outlineLevel="0" collapsed="false">
      <c r="A7437" s="41" t="n">
        <v>-0.2413056827</v>
      </c>
      <c r="B7437" s="41" t="n">
        <v>1.0031117343</v>
      </c>
      <c r="C7437" s="41" t="n">
        <v>0.1415356257</v>
      </c>
      <c r="D7437" s="42" t="n">
        <f aca="false">$B$5*A7437</f>
        <v>-0.616530719709359</v>
      </c>
      <c r="E7437" s="42" t="n">
        <f aca="false">$D$5*A7437+$F$5*B7437</f>
        <v>1.1579094613174</v>
      </c>
      <c r="F7437" s="43" t="n">
        <f aca="false">Inputs!$B$5*D7437+Inputs!$B$6*E7437</f>
        <v>-119548.545036806</v>
      </c>
      <c r="G7437" s="43" t="n">
        <f aca="false">F7437*SQRT(($B$6-2)/C7437)</f>
        <v>-449393.108483743</v>
      </c>
    </row>
    <row r="7438" customFormat="false" ht="15" hidden="false" customHeight="false" outlineLevel="0" collapsed="false">
      <c r="A7438" s="41" t="n">
        <v>0.3226224295</v>
      </c>
      <c r="B7438" s="41" t="n">
        <v>-0.1580748545</v>
      </c>
      <c r="C7438" s="41" t="n">
        <v>0.5004481188</v>
      </c>
      <c r="D7438" s="42" t="n">
        <f aca="false">$B$5*A7438</f>
        <v>0.824293221893597</v>
      </c>
      <c r="E7438" s="42" t="n">
        <f aca="false">$D$5*A7438+$F$5*B7438</f>
        <v>0.494753541891696</v>
      </c>
      <c r="F7438" s="43" t="n">
        <f aca="false">Inputs!$B$5*D7438+Inputs!$B$6*E7438</f>
        <v>57691.6450947749</v>
      </c>
      <c r="G7438" s="43" t="n">
        <f aca="false">F7438*SQRT(($B$6-2)/C7438)</f>
        <v>115331.61949733</v>
      </c>
    </row>
    <row r="7439" customFormat="false" ht="15" hidden="false" customHeight="false" outlineLevel="0" collapsed="false">
      <c r="A7439" s="41" t="n">
        <v>-0.1879101346</v>
      </c>
      <c r="B7439" s="41" t="n">
        <v>-0.1092393412</v>
      </c>
      <c r="C7439" s="41" t="n">
        <v>1.0664661806</v>
      </c>
      <c r="D7439" s="42" t="n">
        <f aca="false">$B$5*A7439</f>
        <v>-0.480106266994352</v>
      </c>
      <c r="E7439" s="42" t="n">
        <f aca="false">$D$5*A7439+$F$5*B7439</f>
        <v>-0.635777083994158</v>
      </c>
      <c r="F7439" s="43" t="n">
        <f aca="false">Inputs!$B$5*D7439+Inputs!$B$6*E7439</f>
        <v>-16221.7724997273</v>
      </c>
      <c r="G7439" s="43" t="n">
        <f aca="false">F7439*SQRT(($B$6-2)/C7439)</f>
        <v>-22214.6645864288</v>
      </c>
    </row>
    <row r="7440" customFormat="false" ht="15" hidden="false" customHeight="false" outlineLevel="0" collapsed="false">
      <c r="A7440" s="41" t="n">
        <v>0.0304439237</v>
      </c>
      <c r="B7440" s="41" t="n">
        <v>-0.0563611012</v>
      </c>
      <c r="C7440" s="41" t="n">
        <v>5.7745801642</v>
      </c>
      <c r="D7440" s="42" t="n">
        <f aca="false">$B$5*A7440</f>
        <v>0.0777835564397913</v>
      </c>
      <c r="E7440" s="42" t="n">
        <f aca="false">$D$5*A7440+$F$5*B7440</f>
        <v>-0.024877223263638</v>
      </c>
      <c r="F7440" s="43" t="n">
        <f aca="false">Inputs!$B$5*D7440+Inputs!$B$6*E7440</f>
        <v>9022.21680716103</v>
      </c>
      <c r="G7440" s="43" t="n">
        <f aca="false">F7440*SQRT(($B$6-2)/C7440)</f>
        <v>5309.67635051263</v>
      </c>
    </row>
    <row r="7441" customFormat="false" ht="15" hidden="false" customHeight="false" outlineLevel="0" collapsed="false">
      <c r="A7441" s="41" t="n">
        <v>-0.5588416552</v>
      </c>
      <c r="B7441" s="41" t="n">
        <v>0.7649005553</v>
      </c>
      <c r="C7441" s="41" t="n">
        <v>7.6076716397</v>
      </c>
      <c r="D7441" s="42" t="n">
        <f aca="false">$B$5*A7441</f>
        <v>-1.42782815567744</v>
      </c>
      <c r="E7441" s="42" t="n">
        <f aca="false">$D$5*A7441+$F$5*B7441</f>
        <v>-0.00902508109547706</v>
      </c>
      <c r="F7441" s="43" t="n">
        <f aca="false">Inputs!$B$5*D7441+Inputs!$B$6*E7441</f>
        <v>-142331.56151297</v>
      </c>
      <c r="G7441" s="43" t="n">
        <f aca="false">F7441*SQRT(($B$6-2)/C7441)</f>
        <v>-72977.7269381282</v>
      </c>
    </row>
    <row r="7442" customFormat="false" ht="15" hidden="false" customHeight="false" outlineLevel="0" collapsed="false">
      <c r="A7442" s="41" t="n">
        <v>0.8280759925</v>
      </c>
      <c r="B7442" s="41" t="n">
        <v>1.7838568379</v>
      </c>
      <c r="C7442" s="41" t="n">
        <v>3.526869304</v>
      </c>
      <c r="D7442" s="42" t="n">
        <f aca="false">$B$5*A7442</f>
        <v>2.11571597451678</v>
      </c>
      <c r="E7442" s="42" t="n">
        <f aca="false">$D$5*A7442+$F$5*B7442</f>
        <v>5.05074427492508</v>
      </c>
      <c r="F7442" s="43" t="n">
        <f aca="false">Inputs!$B$5*D7442+Inputs!$B$6*E7442</f>
        <v>-40965.6162945764</v>
      </c>
      <c r="G7442" s="43" t="n">
        <f aca="false">F7442*SQRT(($B$6-2)/C7442)</f>
        <v>-30848.9088693198</v>
      </c>
    </row>
    <row r="7443" customFormat="false" ht="15" hidden="false" customHeight="false" outlineLevel="0" collapsed="false">
      <c r="A7443" s="41" t="n">
        <v>-0.6036297106</v>
      </c>
      <c r="B7443" s="41" t="n">
        <v>0.6664387252</v>
      </c>
      <c r="C7443" s="41" t="n">
        <v>5.084396053</v>
      </c>
      <c r="D7443" s="42" t="n">
        <f aca="false">$B$5*A7443</f>
        <v>-1.5422606535829</v>
      </c>
      <c r="E7443" s="42" t="n">
        <f aca="false">$D$5*A7443+$F$5*B7443</f>
        <v>-0.285620601742002</v>
      </c>
      <c r="F7443" s="43" t="n">
        <f aca="false">Inputs!$B$5*D7443+Inputs!$B$6*E7443</f>
        <v>-139945.03527119</v>
      </c>
      <c r="G7443" s="43" t="n">
        <f aca="false">F7443*SQRT(($B$6-2)/C7443)</f>
        <v>-87771.3558743134</v>
      </c>
    </row>
    <row r="7444" customFormat="false" ht="15" hidden="false" customHeight="false" outlineLevel="0" collapsed="false">
      <c r="A7444" s="41" t="n">
        <v>-1.9091373163</v>
      </c>
      <c r="B7444" s="41" t="n">
        <v>0.829043065</v>
      </c>
      <c r="C7444" s="41" t="n">
        <v>1.7183485957</v>
      </c>
      <c r="D7444" s="42" t="n">
        <f aca="false">$B$5*A7444</f>
        <v>-4.87780391440584</v>
      </c>
      <c r="E7444" s="42" t="n">
        <f aca="false">$D$5*A7444+$F$5*B7444</f>
        <v>-3.11141447727654</v>
      </c>
      <c r="F7444" s="43" t="n">
        <f aca="false">Inputs!$B$5*D7444+Inputs!$B$6*E7444</f>
        <v>-332209.667576757</v>
      </c>
      <c r="G7444" s="43" t="n">
        <f aca="false">F7444*SQRT(($B$6-2)/C7444)</f>
        <v>-358402.993438258</v>
      </c>
    </row>
    <row r="7445" customFormat="false" ht="15" hidden="false" customHeight="false" outlineLevel="0" collapsed="false">
      <c r="A7445" s="41" t="n">
        <v>-1.456582115</v>
      </c>
      <c r="B7445" s="41" t="n">
        <v>-0.9843311036</v>
      </c>
      <c r="C7445" s="41" t="n">
        <v>1.3564371922</v>
      </c>
      <c r="D7445" s="42" t="n">
        <f aca="false">$B$5*A7445</f>
        <v>-3.72153531416494</v>
      </c>
      <c r="E7445" s="42" t="n">
        <f aca="false">$D$5*A7445+$F$5*B7445</f>
        <v>-5.16575324170274</v>
      </c>
      <c r="F7445" s="43" t="n">
        <f aca="false">Inputs!$B$5*D7445+Inputs!$B$6*E7445</f>
        <v>-113865.869331357</v>
      </c>
      <c r="G7445" s="43" t="n">
        <f aca="false">F7445*SQRT(($B$6-2)/C7445)</f>
        <v>-138263.873447536</v>
      </c>
    </row>
    <row r="7446" customFormat="false" ht="15" hidden="false" customHeight="false" outlineLevel="0" collapsed="false">
      <c r="A7446" s="41" t="n">
        <v>0.332225329</v>
      </c>
      <c r="B7446" s="41" t="n">
        <v>-0.6214990354</v>
      </c>
      <c r="C7446" s="41" t="n">
        <v>0.7116507491</v>
      </c>
      <c r="D7446" s="42" t="n">
        <f aca="false">$B$5*A7446</f>
        <v>0.848828419215875</v>
      </c>
      <c r="E7446" s="42" t="n">
        <f aca="false">$D$5*A7446+$F$5*B7446</f>
        <v>-0.282610604139987</v>
      </c>
      <c r="F7446" s="43" t="n">
        <f aca="false">Inputs!$B$5*D7446+Inputs!$B$6*E7446</f>
        <v>99013.3721285869</v>
      </c>
      <c r="G7446" s="43" t="n">
        <f aca="false">F7446*SQRT(($B$6-2)/C7446)</f>
        <v>165987.503884702</v>
      </c>
    </row>
    <row r="7447" customFormat="false" ht="15" hidden="false" customHeight="false" outlineLevel="0" collapsed="false">
      <c r="A7447" s="41" t="n">
        <v>-0.75835351</v>
      </c>
      <c r="B7447" s="41" t="n">
        <v>-0.4848160225</v>
      </c>
      <c r="C7447" s="41" t="n">
        <v>5.0701763723</v>
      </c>
      <c r="D7447" s="42" t="n">
        <f aca="false">$B$5*A7447</f>
        <v>-1.93757656298419</v>
      </c>
      <c r="E7447" s="42" t="n">
        <f aca="false">$D$5*A7447+$F$5*B7447</f>
        <v>-2.6417221085166</v>
      </c>
      <c r="F7447" s="43" t="n">
        <f aca="false">Inputs!$B$5*D7447+Inputs!$B$6*E7447</f>
        <v>-61671.5508725886</v>
      </c>
      <c r="G7447" s="43" t="n">
        <f aca="false">F7447*SQRT(($B$6-2)/C7447)</f>
        <v>-38733.6419976451</v>
      </c>
    </row>
    <row r="7448" customFormat="false" ht="15" hidden="false" customHeight="false" outlineLevel="0" collapsed="false">
      <c r="A7448" s="41" t="n">
        <v>0.7296259919</v>
      </c>
      <c r="B7448" s="41" t="n">
        <v>-0.9328903964</v>
      </c>
      <c r="C7448" s="41" t="n">
        <v>7.2386263085</v>
      </c>
      <c r="D7448" s="42" t="n">
        <f aca="false">$B$5*A7448</f>
        <v>1.86417838515646</v>
      </c>
      <c r="E7448" s="42" t="n">
        <f aca="false">$D$5*A7448+$F$5*B7448</f>
        <v>0.125345899122937</v>
      </c>
      <c r="F7448" s="43" t="n">
        <f aca="false">Inputs!$B$5*D7448+Inputs!$B$6*E7448</f>
        <v>180150.543559499</v>
      </c>
      <c r="G7448" s="43" t="n">
        <f aca="false">F7448*SQRT(($B$6-2)/C7448)</f>
        <v>94694.0074351516</v>
      </c>
    </row>
    <row r="7449" customFormat="false" ht="15" hidden="false" customHeight="false" outlineLevel="0" collapsed="false">
      <c r="A7449" s="41" t="n">
        <v>-0.0541548642</v>
      </c>
      <c r="B7449" s="41" t="n">
        <v>-0.3786562845</v>
      </c>
      <c r="C7449" s="41" t="n">
        <v>0.9537461747</v>
      </c>
      <c r="D7449" s="42" t="n">
        <f aca="false">$B$5*A7449</f>
        <v>-0.138364488674301</v>
      </c>
      <c r="E7449" s="42" t="n">
        <f aca="false">$D$5*A7449+$F$5*B7449</f>
        <v>-0.782708857493403</v>
      </c>
      <c r="F7449" s="43" t="n">
        <f aca="false">Inputs!$B$5*D7449+Inputs!$B$6*E7449</f>
        <v>25298.9940072401</v>
      </c>
      <c r="G7449" s="43" t="n">
        <f aca="false">F7449*SQRT(($B$6-2)/C7449)</f>
        <v>36635.4765748746</v>
      </c>
    </row>
    <row r="7450" customFormat="false" ht="15" hidden="false" customHeight="false" outlineLevel="0" collapsed="false">
      <c r="A7450" s="41" t="n">
        <v>0.8198907713</v>
      </c>
      <c r="B7450" s="41" t="n">
        <v>0.8479217541</v>
      </c>
      <c r="C7450" s="41" t="n">
        <v>1.6287514797</v>
      </c>
      <c r="D7450" s="42" t="n">
        <f aca="false">$B$5*A7450</f>
        <v>2.09480291411575</v>
      </c>
      <c r="E7450" s="42" t="n">
        <f aca="false">$D$5*A7450+$F$5*B7450</f>
        <v>3.41514619880374</v>
      </c>
      <c r="F7450" s="43" t="n">
        <f aca="false">Inputs!$B$5*D7450+Inputs!$B$6*E7450</f>
        <v>38722.9814713881</v>
      </c>
      <c r="G7450" s="43" t="n">
        <f aca="false">F7450*SQRT(($B$6-2)/C7450)</f>
        <v>42909.7885640209</v>
      </c>
    </row>
    <row r="7451" customFormat="false" ht="15" hidden="false" customHeight="false" outlineLevel="0" collapsed="false">
      <c r="A7451" s="41" t="n">
        <v>-1.8352817974</v>
      </c>
      <c r="B7451" s="41" t="n">
        <v>1.0451094188</v>
      </c>
      <c r="C7451" s="41" t="n">
        <v>2.1905918648</v>
      </c>
      <c r="D7451" s="42" t="n">
        <f aca="false">$B$5*A7451</f>
        <v>-4.68910468564157</v>
      </c>
      <c r="E7451" s="42" t="n">
        <f aca="false">$D$5*A7451+$F$5*B7451</f>
        <v>-2.56257742691092</v>
      </c>
      <c r="F7451" s="43" t="n">
        <f aca="false">Inputs!$B$5*D7451+Inputs!$B$6*E7451</f>
        <v>-340781.597218611</v>
      </c>
      <c r="G7451" s="43" t="n">
        <f aca="false">F7451*SQRT(($B$6-2)/C7451)</f>
        <v>-325619.493692119</v>
      </c>
    </row>
    <row r="7452" customFormat="false" ht="15" hidden="false" customHeight="false" outlineLevel="0" collapsed="false">
      <c r="A7452" s="41" t="n">
        <v>-0.6107559065</v>
      </c>
      <c r="B7452" s="41" t="n">
        <v>0.2362921986</v>
      </c>
      <c r="C7452" s="41" t="n">
        <v>1.1101227751</v>
      </c>
      <c r="D7452" s="42" t="n">
        <f aca="false">$B$5*A7452</f>
        <v>-1.56046792760089</v>
      </c>
      <c r="E7452" s="42" t="n">
        <f aca="false">$D$5*A7452+$F$5*B7452</f>
        <v>-1.04533109773995</v>
      </c>
      <c r="F7452" s="43" t="n">
        <f aca="false">Inputs!$B$5*D7452+Inputs!$B$6*E7452</f>
        <v>-103780.237873091</v>
      </c>
      <c r="G7452" s="43" t="n">
        <f aca="false">F7452*SQRT(($B$6-2)/C7452)</f>
        <v>-139297.766595679</v>
      </c>
    </row>
    <row r="7453" customFormat="false" ht="15" hidden="false" customHeight="false" outlineLevel="0" collapsed="false">
      <c r="A7453" s="41" t="n">
        <v>-0.9389087404</v>
      </c>
      <c r="B7453" s="41" t="n">
        <v>0.3711346027</v>
      </c>
      <c r="C7453" s="41" t="n">
        <v>4.2444902783</v>
      </c>
      <c r="D7453" s="42" t="n">
        <f aca="false">$B$5*A7453</f>
        <v>-2.39889121127697</v>
      </c>
      <c r="E7453" s="42" t="n">
        <f aca="false">$D$5*A7453+$F$5*B7453</f>
        <v>-1.59336122520039</v>
      </c>
      <c r="F7453" s="43" t="n">
        <f aca="false">Inputs!$B$5*D7453+Inputs!$B$6*E7453</f>
        <v>-160221.059867678</v>
      </c>
      <c r="G7453" s="43" t="n">
        <f aca="false">F7453*SQRT(($B$6-2)/C7453)</f>
        <v>-109982.05407797</v>
      </c>
    </row>
    <row r="7454" customFormat="false" ht="15" hidden="false" customHeight="false" outlineLevel="0" collapsed="false">
      <c r="A7454" s="41" t="n">
        <v>2.5513489536</v>
      </c>
      <c r="B7454" s="41" t="n">
        <v>0.1271655613</v>
      </c>
      <c r="C7454" s="41" t="n">
        <v>2.4785712907</v>
      </c>
      <c r="D7454" s="42" t="n">
        <f aca="false">$B$5*A7454</f>
        <v>6.51864054336557</v>
      </c>
      <c r="E7454" s="42" t="n">
        <f aca="false">$D$5*A7454+$F$5*B7454</f>
        <v>6.29074131777728</v>
      </c>
      <c r="F7454" s="43" t="n">
        <f aca="false">Inputs!$B$5*D7454+Inputs!$B$6*E7454</f>
        <v>337326.988447693</v>
      </c>
      <c r="G7454" s="43" t="n">
        <f aca="false">F7454*SQRT(($B$6-2)/C7454)</f>
        <v>303015.873363887</v>
      </c>
    </row>
    <row r="7455" customFormat="false" ht="15" hidden="false" customHeight="false" outlineLevel="0" collapsed="false">
      <c r="A7455" s="41" t="n">
        <v>-0.4598477176</v>
      </c>
      <c r="B7455" s="41" t="n">
        <v>-0.2321612347</v>
      </c>
      <c r="C7455" s="41" t="n">
        <v>8.1016382674</v>
      </c>
      <c r="D7455" s="42" t="n">
        <f aca="false">$B$5*A7455</f>
        <v>-1.17490081922813</v>
      </c>
      <c r="E7455" s="42" t="n">
        <f aca="false">$D$5*A7455+$F$5*B7455</f>
        <v>-1.49513113096766</v>
      </c>
      <c r="F7455" s="43" t="n">
        <f aca="false">Inputs!$B$5*D7455+Inputs!$B$6*E7455</f>
        <v>-42733.5253744302</v>
      </c>
      <c r="G7455" s="43" t="n">
        <f aca="false">F7455*SQRT(($B$6-2)/C7455)</f>
        <v>-21232.3124143806</v>
      </c>
    </row>
    <row r="7456" customFormat="false" ht="15" hidden="false" customHeight="false" outlineLevel="0" collapsed="false">
      <c r="A7456" s="41" t="n">
        <v>-1.4690299572</v>
      </c>
      <c r="B7456" s="41" t="n">
        <v>1.4489632862</v>
      </c>
      <c r="C7456" s="41" t="n">
        <v>1.7420980207</v>
      </c>
      <c r="D7456" s="42" t="n">
        <f aca="false">$B$5*A7456</f>
        <v>-3.75333927760469</v>
      </c>
      <c r="E7456" s="42" t="n">
        <f aca="false">$D$5*A7456+$F$5*B7456</f>
        <v>-0.993696621638025</v>
      </c>
      <c r="F7456" s="43" t="n">
        <f aca="false">Inputs!$B$5*D7456+Inputs!$B$6*E7456</f>
        <v>-325649.096678568</v>
      </c>
      <c r="G7456" s="43" t="n">
        <f aca="false">F7456*SQRT(($B$6-2)/C7456)</f>
        <v>-348922.183844027</v>
      </c>
    </row>
    <row r="7457" customFormat="false" ht="15" hidden="false" customHeight="false" outlineLevel="0" collapsed="false">
      <c r="A7457" s="41" t="n">
        <v>0.3128831076</v>
      </c>
      <c r="B7457" s="41" t="n">
        <v>-1.0488979063</v>
      </c>
      <c r="C7457" s="41" t="n">
        <v>6.1785318814</v>
      </c>
      <c r="D7457" s="42" t="n">
        <f aca="false">$B$5*A7457</f>
        <v>0.799409468335446</v>
      </c>
      <c r="E7457" s="42" t="n">
        <f aca="false">$D$5*A7457+$F$5*B7457</f>
        <v>-1.06664570669289</v>
      </c>
      <c r="F7457" s="43" t="n">
        <f aca="false">Inputs!$B$5*D7457+Inputs!$B$6*E7457</f>
        <v>133273.232168189</v>
      </c>
      <c r="G7457" s="43" t="n">
        <f aca="false">F7457*SQRT(($B$6-2)/C7457)</f>
        <v>75825.4999145419</v>
      </c>
    </row>
    <row r="7458" customFormat="false" ht="15" hidden="false" customHeight="false" outlineLevel="0" collapsed="false">
      <c r="A7458" s="41" t="n">
        <v>-1.0163182901</v>
      </c>
      <c r="B7458" s="41" t="n">
        <v>0.0152823791</v>
      </c>
      <c r="C7458" s="41" t="n">
        <v>0.7704255897</v>
      </c>
      <c r="D7458" s="42" t="n">
        <f aca="false">$B$5*A7458</f>
        <v>-2.59667091068112</v>
      </c>
      <c r="E7458" s="42" t="n">
        <f aca="false">$D$5*A7458+$F$5*B7458</f>
        <v>-2.39202986569001</v>
      </c>
      <c r="F7458" s="43" t="n">
        <f aca="false">Inputs!$B$5*D7458+Inputs!$B$6*E7458</f>
        <v>-140065.597783611</v>
      </c>
      <c r="G7458" s="43" t="n">
        <f aca="false">F7458*SQRT(($B$6-2)/C7458)</f>
        <v>-225673.792422753</v>
      </c>
    </row>
    <row r="7459" customFormat="false" ht="15" hidden="false" customHeight="false" outlineLevel="0" collapsed="false">
      <c r="A7459" s="41" t="n">
        <v>0.9319953933</v>
      </c>
      <c r="B7459" s="41" t="n">
        <v>-1.1509899087</v>
      </c>
      <c r="C7459" s="41" t="n">
        <v>1.9493837621</v>
      </c>
      <c r="D7459" s="42" t="n">
        <f aca="false">$B$5*A7459</f>
        <v>2.38122776126837</v>
      </c>
      <c r="E7459" s="42" t="n">
        <f aca="false">$D$5*A7459+$F$5*B7459</f>
        <v>0.230299560583528</v>
      </c>
      <c r="F7459" s="43" t="n">
        <f aca="false">Inputs!$B$5*D7459+Inputs!$B$6*E7459</f>
        <v>226607.79809766</v>
      </c>
      <c r="G7459" s="43" t="n">
        <f aca="false">F7459*SQRT(($B$6-2)/C7459)</f>
        <v>229530.90900165</v>
      </c>
    </row>
    <row r="7460" customFormat="false" ht="15" hidden="false" customHeight="false" outlineLevel="0" collapsed="false">
      <c r="A7460" s="41" t="n">
        <v>1.1134093419</v>
      </c>
      <c r="B7460" s="41" t="n">
        <v>-0.091633552</v>
      </c>
      <c r="C7460" s="41" t="n">
        <v>3.6483944695</v>
      </c>
      <c r="D7460" s="42" t="n">
        <f aca="false">$B$5*A7460</f>
        <v>2.84473641570286</v>
      </c>
      <c r="E7460" s="42" t="n">
        <f aca="false">$D$5*A7460+$F$5*B7460</f>
        <v>2.491227593418</v>
      </c>
      <c r="F7460" s="43" t="n">
        <f aca="false">Inputs!$B$5*D7460+Inputs!$B$6*E7460</f>
        <v>159912.261899387</v>
      </c>
      <c r="G7460" s="43" t="n">
        <f aca="false">F7460*SQRT(($B$6-2)/C7460)</f>
        <v>118398.40987531</v>
      </c>
    </row>
    <row r="7461" customFormat="false" ht="15" hidden="false" customHeight="false" outlineLevel="0" collapsed="false">
      <c r="A7461" s="41" t="n">
        <v>-0.930243385</v>
      </c>
      <c r="B7461" s="41" t="n">
        <v>-0.4676904266</v>
      </c>
      <c r="C7461" s="41" t="n">
        <v>4.2729026698</v>
      </c>
      <c r="D7461" s="42" t="n">
        <f aca="false">$B$5*A7461</f>
        <v>-2.37675141853972</v>
      </c>
      <c r="E7461" s="42" t="n">
        <f aca="false">$D$5*A7461+$F$5*B7461</f>
        <v>-3.02117763592434</v>
      </c>
      <c r="F7461" s="43" t="n">
        <f aca="false">Inputs!$B$5*D7461+Inputs!$B$6*E7461</f>
        <v>-86616.260057755</v>
      </c>
      <c r="G7461" s="43" t="n">
        <f aca="false">F7461*SQRT(($B$6-2)/C7461)</f>
        <v>-59258.8099133037</v>
      </c>
    </row>
    <row r="7462" customFormat="false" ht="15" hidden="false" customHeight="false" outlineLevel="0" collapsed="false">
      <c r="A7462" s="41" t="n">
        <v>1.7485538771</v>
      </c>
      <c r="B7462" s="41" t="n">
        <v>-1.3882133365</v>
      </c>
      <c r="C7462" s="41" t="n">
        <v>8.9385409144</v>
      </c>
      <c r="D7462" s="42" t="n">
        <f aca="false">$B$5*A7462</f>
        <v>4.46751675400578</v>
      </c>
      <c r="E7462" s="42" t="n">
        <f aca="false">$D$5*A7462+$F$5*B7462</f>
        <v>1.76374797047002</v>
      </c>
      <c r="F7462" s="43" t="n">
        <f aca="false">Inputs!$B$5*D7462+Inputs!$B$6*E7462</f>
        <v>358564.276877077</v>
      </c>
      <c r="G7462" s="43" t="n">
        <f aca="false">F7462*SQRT(($B$6-2)/C7462)</f>
        <v>169608.924796573</v>
      </c>
    </row>
    <row r="7463" customFormat="false" ht="15" hidden="false" customHeight="false" outlineLevel="0" collapsed="false">
      <c r="A7463" s="41" t="n">
        <v>-0.7318929559</v>
      </c>
      <c r="B7463" s="41" t="n">
        <v>0.9525835846</v>
      </c>
      <c r="C7463" s="41" t="n">
        <v>4.1540394768</v>
      </c>
      <c r="D7463" s="42" t="n">
        <f aca="false">$B$5*A7463</f>
        <v>-1.86997042838908</v>
      </c>
      <c r="E7463" s="42" t="n">
        <f aca="false">$D$5*A7463+$F$5*B7463</f>
        <v>-0.0967352374791246</v>
      </c>
      <c r="F7463" s="43" t="n">
        <f aca="false">Inputs!$B$5*D7463+Inputs!$B$6*E7463</f>
        <v>-182160.280964951</v>
      </c>
      <c r="G7463" s="43" t="n">
        <f aca="false">F7463*SQRT(($B$6-2)/C7463)</f>
        <v>-126396.013200033</v>
      </c>
    </row>
    <row r="7464" customFormat="false" ht="15" hidden="false" customHeight="false" outlineLevel="0" collapsed="false">
      <c r="A7464" s="41" t="n">
        <v>0.2164570435</v>
      </c>
      <c r="B7464" s="41" t="n">
        <v>-0.7912408183</v>
      </c>
      <c r="C7464" s="41" t="n">
        <v>4.2040130539</v>
      </c>
      <c r="D7464" s="42" t="n">
        <f aca="false">$B$5*A7464</f>
        <v>0.553042992282647</v>
      </c>
      <c r="E7464" s="42" t="n">
        <f aca="false">$D$5*A7464+$F$5*B7464</f>
        <v>-0.851192072200359</v>
      </c>
      <c r="F7464" s="43" t="n">
        <f aca="false">Inputs!$B$5*D7464+Inputs!$B$6*E7464</f>
        <v>97863.9028382827</v>
      </c>
      <c r="G7464" s="43" t="n">
        <f aca="false">F7464*SQRT(($B$6-2)/C7464)</f>
        <v>67500.2686680637</v>
      </c>
    </row>
    <row r="7465" customFormat="false" ht="15" hidden="false" customHeight="false" outlineLevel="0" collapsed="false">
      <c r="A7465" s="41" t="n">
        <v>0.9647932364</v>
      </c>
      <c r="B7465" s="41" t="n">
        <v>1.0122957332</v>
      </c>
      <c r="C7465" s="41" t="n">
        <v>1.3758424267</v>
      </c>
      <c r="D7465" s="42" t="n">
        <f aca="false">$B$5*A7465</f>
        <v>2.46502553007805</v>
      </c>
      <c r="E7465" s="42" t="n">
        <f aca="false">$D$5*A7465+$F$5*B7465</f>
        <v>4.04378618096199</v>
      </c>
      <c r="F7465" s="43" t="n">
        <f aca="false">Inputs!$B$5*D7465+Inputs!$B$6*E7465</f>
        <v>44313.2439597056</v>
      </c>
      <c r="G7465" s="43" t="n">
        <f aca="false">F7465*SQRT(($B$6-2)/C7465)</f>
        <v>53427.4187874651</v>
      </c>
    </row>
    <row r="7466" customFormat="false" ht="15" hidden="false" customHeight="false" outlineLevel="0" collapsed="false">
      <c r="A7466" s="41" t="n">
        <v>0.3313906685</v>
      </c>
      <c r="B7466" s="41" t="n">
        <v>-0.6123965876</v>
      </c>
      <c r="C7466" s="41" t="n">
        <v>1.5623178615</v>
      </c>
      <c r="D7466" s="42" t="n">
        <f aca="false">$B$5*A7466</f>
        <v>0.846695879969306</v>
      </c>
      <c r="E7466" s="42" t="n">
        <f aca="false">$D$5*A7466+$F$5*B7466</f>
        <v>-0.268879151738868</v>
      </c>
      <c r="F7466" s="43" t="n">
        <f aca="false">Inputs!$B$5*D7466+Inputs!$B$6*E7466</f>
        <v>98113.545583874</v>
      </c>
      <c r="G7466" s="43" t="n">
        <f aca="false">F7466*SQRT(($B$6-2)/C7466)</f>
        <v>111009.275742494</v>
      </c>
    </row>
    <row r="7467" customFormat="false" ht="15" hidden="false" customHeight="false" outlineLevel="0" collapsed="false">
      <c r="A7467" s="41" t="n">
        <v>-0.4583046198</v>
      </c>
      <c r="B7467" s="41" t="n">
        <v>0.2846760653</v>
      </c>
      <c r="C7467" s="41" t="n">
        <v>2.1601878995</v>
      </c>
      <c r="D7467" s="42" t="n">
        <f aca="false">$B$5*A7467</f>
        <v>-1.17095823823886</v>
      </c>
      <c r="E7467" s="42" t="n">
        <f aca="false">$D$5*A7467+$F$5*B7467</f>
        <v>-0.599013303548258</v>
      </c>
      <c r="F7467" s="43" t="n">
        <f aca="false">Inputs!$B$5*D7467+Inputs!$B$6*E7467</f>
        <v>-87145.1586464734</v>
      </c>
      <c r="G7467" s="43" t="n">
        <f aca="false">F7467*SQRT(($B$6-2)/C7467)</f>
        <v>-83851.8209282013</v>
      </c>
    </row>
    <row r="7468" customFormat="false" ht="15" hidden="false" customHeight="false" outlineLevel="0" collapsed="false">
      <c r="A7468" s="41" t="n">
        <v>-1.3119290612</v>
      </c>
      <c r="B7468" s="41" t="n">
        <v>1.3277848811</v>
      </c>
      <c r="C7468" s="41" t="n">
        <v>3.2067429915</v>
      </c>
      <c r="D7468" s="42" t="n">
        <f aca="false">$B$5*A7468</f>
        <v>-3.35194993859653</v>
      </c>
      <c r="E7468" s="42" t="n">
        <f aca="false">$D$5*A7468+$F$5*B7468</f>
        <v>-0.829105369575033</v>
      </c>
      <c r="F7468" s="43" t="n">
        <f aca="false">Inputs!$B$5*D7468+Inputs!$B$6*E7468</f>
        <v>-293739.725380902</v>
      </c>
      <c r="G7468" s="43" t="n">
        <f aca="false">F7468*SQRT(($B$6-2)/C7468)</f>
        <v>-231977.361897034</v>
      </c>
    </row>
    <row r="7469" customFormat="false" ht="15" hidden="false" customHeight="false" outlineLevel="0" collapsed="false">
      <c r="A7469" s="41" t="n">
        <v>1.7002090887</v>
      </c>
      <c r="B7469" s="41" t="n">
        <v>-0.2359548498</v>
      </c>
      <c r="C7469" s="41" t="n">
        <v>2.9612736677</v>
      </c>
      <c r="D7469" s="42" t="n">
        <f aca="false">$B$5*A7469</f>
        <v>4.34399688139878</v>
      </c>
      <c r="E7469" s="42" t="n">
        <f aca="false">$D$5*A7469+$F$5*B7469</f>
        <v>3.63836313910874</v>
      </c>
      <c r="F7469" s="43" t="n">
        <f aca="false">Inputs!$B$5*D7469+Inputs!$B$6*E7469</f>
        <v>252481.531184442</v>
      </c>
      <c r="G7469" s="43" t="n">
        <f aca="false">F7469*SQRT(($B$6-2)/C7469)</f>
        <v>207493.903399543</v>
      </c>
    </row>
    <row r="7470" customFormat="false" ht="15" hidden="false" customHeight="false" outlineLevel="0" collapsed="false">
      <c r="A7470" s="41" t="n">
        <v>0.3561044924</v>
      </c>
      <c r="B7470" s="41" t="n">
        <v>1.1858020428</v>
      </c>
      <c r="C7470" s="41" t="n">
        <v>4.2995287001</v>
      </c>
      <c r="D7470" s="42" t="n">
        <f aca="false">$B$5*A7470</f>
        <v>0.90983915726535</v>
      </c>
      <c r="E7470" s="42" t="n">
        <f aca="false">$D$5*A7470+$F$5*B7470</f>
        <v>2.89495889847564</v>
      </c>
      <c r="F7470" s="43" t="n">
        <f aca="false">Inputs!$B$5*D7470+Inputs!$B$6*E7470</f>
        <v>-53764.0291972472</v>
      </c>
      <c r="G7470" s="43" t="n">
        <f aca="false">F7470*SQRT(($B$6-2)/C7470)</f>
        <v>-36668.7731683339</v>
      </c>
    </row>
    <row r="7471" customFormat="false" ht="15" hidden="false" customHeight="false" outlineLevel="0" collapsed="false">
      <c r="A7471" s="41" t="n">
        <v>1.9555608386</v>
      </c>
      <c r="B7471" s="41" t="n">
        <v>1.5569813355</v>
      </c>
      <c r="C7471" s="41" t="n">
        <v>8.2847459869</v>
      </c>
      <c r="D7471" s="42" t="n">
        <f aca="false">$B$5*A7471</f>
        <v>4.99641499432245</v>
      </c>
      <c r="E7471" s="42" t="n">
        <f aca="false">$D$5*A7471+$F$5*B7471</f>
        <v>7.34193749221004</v>
      </c>
      <c r="F7471" s="43" t="n">
        <f aca="false">Inputs!$B$5*D7471+Inputs!$B$6*E7471</f>
        <v>132544.624821743</v>
      </c>
      <c r="G7471" s="43" t="n">
        <f aca="false">F7471*SQRT(($B$6-2)/C7471)</f>
        <v>65123.4679219707</v>
      </c>
    </row>
    <row r="7472" customFormat="false" ht="15" hidden="false" customHeight="false" outlineLevel="0" collapsed="false">
      <c r="A7472" s="41" t="n">
        <v>-1.7355375134</v>
      </c>
      <c r="B7472" s="41" t="n">
        <v>-0.3155536883</v>
      </c>
      <c r="C7472" s="41" t="n">
        <v>3.3264791927</v>
      </c>
      <c r="D7472" s="42" t="n">
        <f aca="false">$B$5*A7472</f>
        <v>-4.43426023061948</v>
      </c>
      <c r="E7472" s="42" t="n">
        <f aca="false">$D$5*A7472+$F$5*B7472</f>
        <v>-4.67474448372046</v>
      </c>
      <c r="F7472" s="43" t="n">
        <f aca="false">Inputs!$B$5*D7472+Inputs!$B$6*E7472</f>
        <v>-209688.798875925</v>
      </c>
      <c r="G7472" s="43" t="n">
        <f aca="false">F7472*SQRT(($B$6-2)/C7472)</f>
        <v>-162591.494953117</v>
      </c>
    </row>
    <row r="7473" customFormat="false" ht="15" hidden="false" customHeight="false" outlineLevel="0" collapsed="false">
      <c r="A7473" s="41" t="n">
        <v>0.5006882515</v>
      </c>
      <c r="B7473" s="41" t="n">
        <v>-0.4942172969</v>
      </c>
      <c r="C7473" s="41" t="n">
        <v>5.6321807603</v>
      </c>
      <c r="D7473" s="42" t="n">
        <f aca="false">$B$5*A7473</f>
        <v>1.27924748639712</v>
      </c>
      <c r="E7473" s="42" t="n">
        <f aca="false">$D$5*A7473+$F$5*B7473</f>
        <v>0.338044738451569</v>
      </c>
      <c r="F7473" s="43" t="n">
        <f aca="false">Inputs!$B$5*D7473+Inputs!$B$6*E7473</f>
        <v>111022.511717133</v>
      </c>
      <c r="G7473" s="43" t="n">
        <f aca="false">F7473*SQRT(($B$6-2)/C7473)</f>
        <v>66158.8204964256</v>
      </c>
    </row>
    <row r="7474" customFormat="false" ht="15" hidden="false" customHeight="false" outlineLevel="0" collapsed="false">
      <c r="A7474" s="41" t="n">
        <v>1.782766745</v>
      </c>
      <c r="B7474" s="41" t="n">
        <v>1.6293751728</v>
      </c>
      <c r="C7474" s="41" t="n">
        <v>1.5452991562</v>
      </c>
      <c r="D7474" s="42" t="n">
        <f aca="false">$B$5*A7474</f>
        <v>4.55492988010249</v>
      </c>
      <c r="E7474" s="42" t="n">
        <f aca="false">$D$5*A7474+$F$5*B7474</f>
        <v>7.05576442112931</v>
      </c>
      <c r="F7474" s="43" t="n">
        <f aca="false">Inputs!$B$5*D7474+Inputs!$B$6*E7474</f>
        <v>102704.766953784</v>
      </c>
      <c r="G7474" s="43" t="n">
        <f aca="false">F7474*SQRT(($B$6-2)/C7474)</f>
        <v>116842.089679686</v>
      </c>
    </row>
    <row r="7475" customFormat="false" ht="15" hidden="false" customHeight="false" outlineLevel="0" collapsed="false">
      <c r="A7475" s="41" t="n">
        <v>-0.8159301413</v>
      </c>
      <c r="B7475" s="41" t="n">
        <v>-0.1624000199</v>
      </c>
      <c r="C7475" s="41" t="n">
        <v>9.1079146222</v>
      </c>
      <c r="D7475" s="42" t="n">
        <f aca="false">$B$5*A7475</f>
        <v>-2.08468359144966</v>
      </c>
      <c r="E7475" s="42" t="n">
        <f aca="false">$D$5*A7475+$F$5*B7475</f>
        <v>-2.22200074651908</v>
      </c>
      <c r="F7475" s="43" t="n">
        <f aca="false">Inputs!$B$5*D7475+Inputs!$B$6*E7475</f>
        <v>-97368.3218190119</v>
      </c>
      <c r="G7475" s="43" t="n">
        <f aca="false">F7475*SQRT(($B$6-2)/C7475)</f>
        <v>-45627.1358025648</v>
      </c>
    </row>
    <row r="7476" customFormat="false" ht="15" hidden="false" customHeight="false" outlineLevel="0" collapsed="false">
      <c r="A7476" s="41" t="n">
        <v>-0.7495541362</v>
      </c>
      <c r="B7476" s="41" t="n">
        <v>-0.1951284441</v>
      </c>
      <c r="C7476" s="41" t="n">
        <v>3.2373598216</v>
      </c>
      <c r="D7476" s="42" t="n">
        <f aca="false">$B$5*A7476</f>
        <v>-1.91509435617826</v>
      </c>
      <c r="E7476" s="42" t="n">
        <f aca="false">$D$5*A7476+$F$5*B7476</f>
        <v>-2.12056683479945</v>
      </c>
      <c r="F7476" s="43" t="n">
        <f aca="false">Inputs!$B$5*D7476+Inputs!$B$6*E7476</f>
        <v>-85481.0938778541</v>
      </c>
      <c r="G7476" s="43" t="n">
        <f aca="false">F7476*SQRT(($B$6-2)/C7476)</f>
        <v>-67187.6703435825</v>
      </c>
    </row>
    <row r="7477" customFormat="false" ht="15" hidden="false" customHeight="false" outlineLevel="0" collapsed="false">
      <c r="A7477" s="41" t="n">
        <v>-0.2254323493</v>
      </c>
      <c r="B7477" s="41" t="n">
        <v>0.9542579147</v>
      </c>
      <c r="C7477" s="41" t="n">
        <v>9.0103059191</v>
      </c>
      <c r="D7477" s="42" t="n">
        <f aca="false">$B$5*A7477</f>
        <v>-0.575974701484726</v>
      </c>
      <c r="E7477" s="42" t="n">
        <f aca="false">$D$5*A7477+$F$5*B7477</f>
        <v>1.1113233949309</v>
      </c>
      <c r="F7477" s="43" t="n">
        <f aca="false">Inputs!$B$5*D7477+Inputs!$B$6*E7477</f>
        <v>-113163.639895017</v>
      </c>
      <c r="G7477" s="43" t="n">
        <f aca="false">F7477*SQRT(($B$6-2)/C7477)</f>
        <v>-53315.3344181608</v>
      </c>
    </row>
    <row r="7478" customFormat="false" ht="15" hidden="false" customHeight="false" outlineLevel="0" collapsed="false">
      <c r="A7478" s="41" t="n">
        <v>-0.8884646637</v>
      </c>
      <c r="B7478" s="41" t="n">
        <v>-2.616749605</v>
      </c>
      <c r="C7478" s="41" t="n">
        <v>2.6387681936</v>
      </c>
      <c r="D7478" s="42" t="n">
        <f aca="false">$B$5*A7478</f>
        <v>-2.27000770316834</v>
      </c>
      <c r="E7478" s="42" t="n">
        <f aca="false">$D$5*A7478+$F$5*B7478</f>
        <v>-6.63263730621296</v>
      </c>
      <c r="F7478" s="43" t="n">
        <f aca="false">Inputs!$B$5*D7478+Inputs!$B$6*E7478</f>
        <v>104631.094993814</v>
      </c>
      <c r="G7478" s="43" t="n">
        <f aca="false">F7478*SQRT(($B$6-2)/C7478)</f>
        <v>91090.9324734122</v>
      </c>
    </row>
    <row r="7479" customFormat="false" ht="15" hidden="false" customHeight="false" outlineLevel="0" collapsed="false">
      <c r="A7479" s="41" t="n">
        <v>-1.6045430822</v>
      </c>
      <c r="B7479" s="41" t="n">
        <v>-1.0283016127</v>
      </c>
      <c r="C7479" s="41" t="n">
        <v>2.3051434287</v>
      </c>
      <c r="D7479" s="42" t="n">
        <f aca="false">$B$5*A7479</f>
        <v>-4.09957233582149</v>
      </c>
      <c r="E7479" s="42" t="n">
        <f aca="false">$D$5*A7479+$F$5*B7479</f>
        <v>-5.59376518596399</v>
      </c>
      <c r="F7479" s="43" t="n">
        <f aca="false">Inputs!$B$5*D7479+Inputs!$B$6*E7479</f>
        <v>-130268.97428395</v>
      </c>
      <c r="G7479" s="43" t="n">
        <f aca="false">F7479*SQRT(($B$6-2)/C7479)</f>
        <v>-121340.845002741</v>
      </c>
    </row>
    <row r="7480" customFormat="false" ht="15" hidden="false" customHeight="false" outlineLevel="0" collapsed="false">
      <c r="A7480" s="41" t="n">
        <v>-0.655691589</v>
      </c>
      <c r="B7480" s="41" t="n">
        <v>0.1871744006</v>
      </c>
      <c r="C7480" s="41" t="n">
        <v>1.9082935562</v>
      </c>
      <c r="D7480" s="42" t="n">
        <f aca="false">$B$5*A7480</f>
        <v>-1.67527760950465</v>
      </c>
      <c r="E7480" s="42" t="n">
        <f aca="false">$D$5*A7480+$F$5*B7480</f>
        <v>-1.23707338111083</v>
      </c>
      <c r="F7480" s="43" t="n">
        <f aca="false">Inputs!$B$5*D7480+Inputs!$B$6*E7480</f>
        <v>-105674.091894923</v>
      </c>
      <c r="G7480" s="43" t="n">
        <f aca="false">F7480*SQRT(($B$6-2)/C7480)</f>
        <v>-108183.475722896</v>
      </c>
    </row>
    <row r="7481" customFormat="false" ht="15" hidden="false" customHeight="false" outlineLevel="0" collapsed="false">
      <c r="A7481" s="41" t="n">
        <v>-1.0797939055</v>
      </c>
      <c r="B7481" s="41" t="n">
        <v>-1.2111005903</v>
      </c>
      <c r="C7481" s="41" t="n">
        <v>1.1875759069</v>
      </c>
      <c r="D7481" s="42" t="n">
        <f aca="false">$B$5*A7481</f>
        <v>-2.75884971396778</v>
      </c>
      <c r="E7481" s="42" t="n">
        <f aca="false">$D$5*A7481+$F$5*B7481</f>
        <v>-4.66072553772354</v>
      </c>
      <c r="F7481" s="43" t="n">
        <f aca="false">Inputs!$B$5*D7481+Inputs!$B$6*E7481</f>
        <v>-42848.694510601</v>
      </c>
      <c r="G7481" s="43" t="n">
        <f aca="false">F7481*SQRT(($B$6-2)/C7481)</f>
        <v>-55606.0317520008</v>
      </c>
    </row>
    <row r="7482" customFormat="false" ht="15" hidden="false" customHeight="false" outlineLevel="0" collapsed="false">
      <c r="A7482" s="41" t="n">
        <v>-0.9294474177</v>
      </c>
      <c r="B7482" s="41" t="n">
        <v>-1.1156540012</v>
      </c>
      <c r="C7482" s="41" t="n">
        <v>6.5256945127</v>
      </c>
      <c r="D7482" s="42" t="n">
        <f aca="false">$B$5*A7482</f>
        <v>-2.37471773956936</v>
      </c>
      <c r="E7482" s="42" t="n">
        <f aca="false">$D$5*A7482+$F$5*B7482</f>
        <v>-4.13815100708775</v>
      </c>
      <c r="F7482" s="43" t="n">
        <f aca="false">Inputs!$B$5*D7482+Inputs!$B$6*E7482</f>
        <v>-30564.223602549</v>
      </c>
      <c r="G7482" s="43" t="n">
        <f aca="false">F7482*SQRT(($B$6-2)/C7482)</f>
        <v>-16920.5702915096</v>
      </c>
    </row>
    <row r="7483" customFormat="false" ht="15" hidden="false" customHeight="false" outlineLevel="0" collapsed="false">
      <c r="A7483" s="41" t="n">
        <v>-0.5544937443</v>
      </c>
      <c r="B7483" s="41" t="n">
        <v>-0.5972873959</v>
      </c>
      <c r="C7483" s="41" t="n">
        <v>1.6282482029</v>
      </c>
      <c r="D7483" s="42" t="n">
        <f aca="false">$B$5*A7483</f>
        <v>-1.41671933881736</v>
      </c>
      <c r="E7483" s="42" t="n">
        <f aca="false">$D$5*A7483+$F$5*B7483</f>
        <v>-2.35082920164774</v>
      </c>
      <c r="F7483" s="43" t="n">
        <f aca="false">Inputs!$B$5*D7483+Inputs!$B$6*E7483</f>
        <v>-24130.4737993493</v>
      </c>
      <c r="G7483" s="43" t="n">
        <f aca="false">F7483*SQRT(($B$6-2)/C7483)</f>
        <v>-26743.6415931238</v>
      </c>
    </row>
    <row r="7484" customFormat="false" ht="15" hidden="false" customHeight="false" outlineLevel="0" collapsed="false">
      <c r="A7484" s="41" t="n">
        <v>0.689056817</v>
      </c>
      <c r="B7484" s="41" t="n">
        <v>-0.9895293851</v>
      </c>
      <c r="C7484" s="41" t="n">
        <v>4.1974563977</v>
      </c>
      <c r="D7484" s="42" t="n">
        <f aca="false">$B$5*A7484</f>
        <v>1.76052503427285</v>
      </c>
      <c r="E7484" s="42" t="n">
        <f aca="false">$D$5*A7484+$F$5*B7484</f>
        <v>-0.0689930695241257</v>
      </c>
      <c r="F7484" s="43" t="n">
        <f aca="false">Inputs!$B$5*D7484+Inputs!$B$6*E7484</f>
        <v>179502.156903491</v>
      </c>
      <c r="G7484" s="43" t="n">
        <f aca="false">F7484*SQRT(($B$6-2)/C7484)</f>
        <v>123905.781873915</v>
      </c>
    </row>
    <row r="7485" customFormat="false" ht="15" hidden="false" customHeight="false" outlineLevel="0" collapsed="false">
      <c r="A7485" s="41" t="n">
        <v>-0.3575966283</v>
      </c>
      <c r="B7485" s="41" t="n">
        <v>-0.5450226799</v>
      </c>
      <c r="C7485" s="41" t="n">
        <v>1.0643361954</v>
      </c>
      <c r="D7485" s="42" t="n">
        <f aca="false">$B$5*A7485</f>
        <v>-0.913651531719353</v>
      </c>
      <c r="E7485" s="42" t="n">
        <f aca="false">$D$5*A7485+$F$5*B7485</f>
        <v>-1.79204741864008</v>
      </c>
      <c r="F7485" s="43" t="n">
        <f aca="false">Inputs!$B$5*D7485+Inputs!$B$6*E7485</f>
        <v>-1762.78223993118</v>
      </c>
      <c r="G7485" s="43" t="n">
        <f aca="false">F7485*SQRT(($B$6-2)/C7485)</f>
        <v>-2416.43016398183</v>
      </c>
    </row>
    <row r="7486" customFormat="false" ht="15" hidden="false" customHeight="false" outlineLevel="0" collapsed="false">
      <c r="A7486" s="41" t="n">
        <v>0.808884976</v>
      </c>
      <c r="B7486" s="41" t="n">
        <v>-0.154279276</v>
      </c>
      <c r="C7486" s="41" t="n">
        <v>10.8419178465</v>
      </c>
      <c r="D7486" s="42" t="n">
        <f aca="false">$B$5*A7486</f>
        <v>2.06668334883507</v>
      </c>
      <c r="E7486" s="42" t="n">
        <f aca="false">$D$5*A7486+$F$5*B7486</f>
        <v>1.65841197013905</v>
      </c>
      <c r="F7486" s="43" t="n">
        <f aca="false">Inputs!$B$5*D7486+Inputs!$B$6*E7486</f>
        <v>123747.736376554</v>
      </c>
      <c r="G7486" s="43" t="n">
        <f aca="false">F7486*SQRT(($B$6-2)/C7486)</f>
        <v>53149.5026847514</v>
      </c>
    </row>
    <row r="7487" customFormat="false" ht="15" hidden="false" customHeight="false" outlineLevel="0" collapsed="false">
      <c r="A7487" s="41" t="n">
        <v>1.0506967234</v>
      </c>
      <c r="B7487" s="41" t="n">
        <v>-1.152370176</v>
      </c>
      <c r="C7487" s="41" t="n">
        <v>6.6338620531</v>
      </c>
      <c r="D7487" s="42" t="n">
        <f aca="false">$B$5*A7487</f>
        <v>2.68450705273866</v>
      </c>
      <c r="E7487" s="42" t="n">
        <f aca="false">$D$5*A7487+$F$5*B7487</f>
        <v>0.510376431508837</v>
      </c>
      <c r="F7487" s="43" t="n">
        <f aca="false">Inputs!$B$5*D7487+Inputs!$B$6*E7487</f>
        <v>242931.883698424</v>
      </c>
      <c r="G7487" s="43" t="n">
        <f aca="false">F7487*SQRT(($B$6-2)/C7487)</f>
        <v>133387.857638051</v>
      </c>
    </row>
    <row r="7488" customFormat="false" ht="15" hidden="false" customHeight="false" outlineLevel="0" collapsed="false">
      <c r="A7488" s="41" t="n">
        <v>-0.0493666084</v>
      </c>
      <c r="B7488" s="41" t="n">
        <v>-0.575891017</v>
      </c>
      <c r="C7488" s="41" t="n">
        <v>6.3249677287</v>
      </c>
      <c r="D7488" s="42" t="n">
        <f aca="false">$B$5*A7488</f>
        <v>-0.126130600265644</v>
      </c>
      <c r="E7488" s="42" t="n">
        <f aca="false">$D$5*A7488+$F$5*B7488</f>
        <v>-1.1118887434261</v>
      </c>
      <c r="F7488" s="43" t="n">
        <f aca="false">Inputs!$B$5*D7488+Inputs!$B$6*E7488</f>
        <v>42981.3771447403</v>
      </c>
      <c r="G7488" s="43" t="n">
        <f aca="false">F7488*SQRT(($B$6-2)/C7488)</f>
        <v>24169.4165814579</v>
      </c>
    </row>
    <row r="7489" customFormat="false" ht="15" hidden="false" customHeight="false" outlineLevel="0" collapsed="false">
      <c r="A7489" s="41" t="n">
        <v>-1.2260460979</v>
      </c>
      <c r="B7489" s="41" t="n">
        <v>-0.067511041</v>
      </c>
      <c r="C7489" s="41" t="n">
        <v>3.6866238806</v>
      </c>
      <c r="D7489" s="42" t="n">
        <f aca="false">$B$5*A7489</f>
        <v>-3.13252085353868</v>
      </c>
      <c r="E7489" s="42" t="n">
        <f aca="false">$D$5*A7489+$F$5*B7489</f>
        <v>-3.03405867416436</v>
      </c>
      <c r="F7489" s="43" t="n">
        <f aca="false">Inputs!$B$5*D7489+Inputs!$B$6*E7489</f>
        <v>-161549.15164565</v>
      </c>
      <c r="G7489" s="43" t="n">
        <f aca="false">F7489*SQRT(($B$6-2)/C7489)</f>
        <v>-118988.575027116</v>
      </c>
    </row>
    <row r="7490" customFormat="false" ht="15" hidden="false" customHeight="false" outlineLevel="0" collapsed="false">
      <c r="A7490" s="41" t="n">
        <v>1.7329277582</v>
      </c>
      <c r="B7490" s="41" t="n">
        <v>-0.8529088029</v>
      </c>
      <c r="C7490" s="41" t="n">
        <v>2.9524994986</v>
      </c>
      <c r="D7490" s="42" t="n">
        <f aca="false">$B$5*A7490</f>
        <v>4.42759236339929</v>
      </c>
      <c r="E7490" s="42" t="n">
        <f aca="false">$D$5*A7490+$F$5*B7490</f>
        <v>2.65089833028501</v>
      </c>
      <c r="F7490" s="43" t="n">
        <f aca="false">Inputs!$B$5*D7490+Inputs!$B$6*E7490</f>
        <v>310214.319825679</v>
      </c>
      <c r="G7490" s="43" t="n">
        <f aca="false">F7490*SQRT(($B$6-2)/C7490)</f>
        <v>255318.287609947</v>
      </c>
    </row>
    <row r="7491" customFormat="false" ht="15" hidden="false" customHeight="false" outlineLevel="0" collapsed="false">
      <c r="A7491" s="41" t="n">
        <v>-0.1274549818</v>
      </c>
      <c r="B7491" s="41" t="n">
        <v>-1.3122316196</v>
      </c>
      <c r="C7491" s="41" t="n">
        <v>2.0353139889</v>
      </c>
      <c r="D7491" s="42" t="n">
        <f aca="false">$B$5*A7491</f>
        <v>-0.32564467931487</v>
      </c>
      <c r="E7491" s="42" t="n">
        <f aca="false">$D$5*A7491+$F$5*B7491</f>
        <v>-2.56917886544348</v>
      </c>
      <c r="F7491" s="43" t="n">
        <f aca="false">Inputs!$B$5*D7491+Inputs!$B$6*E7491</f>
        <v>95894.4753406869</v>
      </c>
      <c r="G7491" s="43" t="n">
        <f aca="false">F7491*SQRT(($B$6-2)/C7491)</f>
        <v>95058.9201373257</v>
      </c>
    </row>
    <row r="7492" customFormat="false" ht="15" hidden="false" customHeight="false" outlineLevel="0" collapsed="false">
      <c r="A7492" s="41" t="n">
        <v>-1.4592277719</v>
      </c>
      <c r="B7492" s="41" t="n">
        <v>-0.7872523293</v>
      </c>
      <c r="C7492" s="41" t="n">
        <v>8.9033927146</v>
      </c>
      <c r="D7492" s="42" t="n">
        <f aca="false">$B$5*A7492</f>
        <v>-3.72829490944016</v>
      </c>
      <c r="E7492" s="42" t="n">
        <f aca="false">$D$5*A7492+$F$5*B7492</f>
        <v>-4.83174415345936</v>
      </c>
      <c r="F7492" s="43" t="n">
        <f aca="false">Inputs!$B$5*D7492+Inputs!$B$6*E7492</f>
        <v>-131242.283271047</v>
      </c>
      <c r="G7492" s="43" t="n">
        <f aca="false">F7492*SQRT(($B$6-2)/C7492)</f>
        <v>-62202.9540824856</v>
      </c>
    </row>
    <row r="7493" customFormat="false" ht="15" hidden="false" customHeight="false" outlineLevel="0" collapsed="false">
      <c r="A7493" s="41" t="n">
        <v>-0.4499830116</v>
      </c>
      <c r="B7493" s="41" t="n">
        <v>-0.4055830409</v>
      </c>
      <c r="C7493" s="41" t="n">
        <v>0.7509039267</v>
      </c>
      <c r="D7493" s="42" t="n">
        <f aca="false">$B$5*A7493</f>
        <v>-1.14969671204819</v>
      </c>
      <c r="E7493" s="42" t="n">
        <f aca="false">$D$5*A7493+$F$5*B7493</f>
        <v>-1.77111232173414</v>
      </c>
      <c r="F7493" s="43" t="n">
        <f aca="false">Inputs!$B$5*D7493+Inputs!$B$6*E7493</f>
        <v>-26414.0551181116</v>
      </c>
      <c r="G7493" s="43" t="n">
        <f aca="false">F7493*SQRT(($B$6-2)/C7493)</f>
        <v>-43108.0015582714</v>
      </c>
    </row>
    <row r="7494" customFormat="false" ht="15" hidden="false" customHeight="false" outlineLevel="0" collapsed="false">
      <c r="A7494" s="41" t="n">
        <v>-0.2260250151</v>
      </c>
      <c r="B7494" s="41" t="n">
        <v>-1.6483326407</v>
      </c>
      <c r="C7494" s="41" t="n">
        <v>5.1466679832</v>
      </c>
      <c r="D7494" s="42" t="n">
        <f aca="false">$B$5*A7494</f>
        <v>-0.577488949587517</v>
      </c>
      <c r="E7494" s="42" t="n">
        <f aca="false">$D$5*A7494+$F$5*B7494</f>
        <v>-3.38409545760041</v>
      </c>
      <c r="F7494" s="43" t="n">
        <f aca="false">Inputs!$B$5*D7494+Inputs!$B$6*E7494</f>
        <v>111455.877921269</v>
      </c>
      <c r="G7494" s="43" t="n">
        <f aca="false">F7494*SQRT(($B$6-2)/C7494)</f>
        <v>69479.2143187326</v>
      </c>
    </row>
    <row r="7495" customFormat="false" ht="15" hidden="false" customHeight="false" outlineLevel="0" collapsed="false">
      <c r="A7495" s="41" t="n">
        <v>-0.6259462115</v>
      </c>
      <c r="B7495" s="41" t="n">
        <v>0.5017584734</v>
      </c>
      <c r="C7495" s="41" t="n">
        <v>1.6947999903</v>
      </c>
      <c r="D7495" s="42" t="n">
        <f aca="false">$B$5*A7495</f>
        <v>-1.59927882326429</v>
      </c>
      <c r="E7495" s="42" t="n">
        <f aca="false">$D$5*A7495+$F$5*B7495</f>
        <v>-0.623085370859477</v>
      </c>
      <c r="F7495" s="43" t="n">
        <f aca="false">Inputs!$B$5*D7495+Inputs!$B$6*E7495</f>
        <v>-128773.613783455</v>
      </c>
      <c r="G7495" s="43" t="n">
        <f aca="false">F7495*SQRT(($B$6-2)/C7495)</f>
        <v>-139888.706656016</v>
      </c>
    </row>
    <row r="7496" customFormat="false" ht="15" hidden="false" customHeight="false" outlineLevel="0" collapsed="false">
      <c r="A7496" s="41" t="n">
        <v>-1.3582450729</v>
      </c>
      <c r="B7496" s="41" t="n">
        <v>-0.3551456948</v>
      </c>
      <c r="C7496" s="41" t="n">
        <v>1.0589244486</v>
      </c>
      <c r="D7496" s="42" t="n">
        <f aca="false">$B$5*A7496</f>
        <v>-3.47028633129131</v>
      </c>
      <c r="E7496" s="42" t="n">
        <f aca="false">$D$5*A7496+$F$5*B7496</f>
        <v>-3.84530926030993</v>
      </c>
      <c r="F7496" s="43" t="n">
        <f aca="false">Inputs!$B$5*D7496+Inputs!$B$6*E7496</f>
        <v>-154763.170113635</v>
      </c>
      <c r="G7496" s="43" t="n">
        <f aca="false">F7496*SQRT(($B$6-2)/C7496)</f>
        <v>-212691.496599938</v>
      </c>
    </row>
    <row r="7497" customFormat="false" ht="15" hidden="false" customHeight="false" outlineLevel="0" collapsed="false">
      <c r="A7497" s="41" t="n">
        <v>0.2928437599</v>
      </c>
      <c r="B7497" s="41" t="n">
        <v>-0.782266922</v>
      </c>
      <c r="C7497" s="41" t="n">
        <v>2.4404478462</v>
      </c>
      <c r="D7497" s="42" t="n">
        <f aca="false">$B$5*A7497</f>
        <v>0.748209375068902</v>
      </c>
      <c r="E7497" s="42" t="n">
        <f aca="false">$D$5*A7497+$F$5*B7497</f>
        <v>-0.653927547219798</v>
      </c>
      <c r="F7497" s="43" t="n">
        <f aca="false">Inputs!$B$5*D7497+Inputs!$B$6*E7497</f>
        <v>107517.31486788</v>
      </c>
      <c r="G7497" s="43" t="n">
        <f aca="false">F7497*SQRT(($B$6-2)/C7497)</f>
        <v>97332.6711595908</v>
      </c>
    </row>
    <row r="7498" customFormat="false" ht="15" hidden="false" customHeight="false" outlineLevel="0" collapsed="false">
      <c r="A7498" s="41" t="n">
        <v>0.3415243962</v>
      </c>
      <c r="B7498" s="41" t="n">
        <v>-1.5211262794</v>
      </c>
      <c r="C7498" s="41" t="n">
        <v>2.4726687522</v>
      </c>
      <c r="D7498" s="42" t="n">
        <f aca="false">$B$5*A7498</f>
        <v>0.872587331684461</v>
      </c>
      <c r="E7498" s="42" t="n">
        <f aca="false">$D$5*A7498+$F$5*B7498</f>
        <v>-1.81390892303967</v>
      </c>
      <c r="F7498" s="43" t="n">
        <f aca="false">Inputs!$B$5*D7498+Inputs!$B$6*E7498</f>
        <v>177954.17932043</v>
      </c>
      <c r="G7498" s="43" t="n">
        <f aca="false">F7498*SQRT(($B$6-2)/C7498)</f>
        <v>160044.303050106</v>
      </c>
    </row>
    <row r="7499" customFormat="false" ht="15" hidden="false" customHeight="false" outlineLevel="0" collapsed="false">
      <c r="A7499" s="41" t="n">
        <v>0.8884495729</v>
      </c>
      <c r="B7499" s="41" t="n">
        <v>0.3658007331</v>
      </c>
      <c r="C7499" s="41" t="n">
        <v>4.3675465055</v>
      </c>
      <c r="D7499" s="42" t="n">
        <f aca="false">$B$5*A7499</f>
        <v>2.26996914650576</v>
      </c>
      <c r="E7499" s="42" t="n">
        <f aca="false">$D$5*A7499+$F$5*B7499</f>
        <v>2.74578813639529</v>
      </c>
      <c r="F7499" s="43" t="n">
        <f aca="false">Inputs!$B$5*D7499+Inputs!$B$6*E7499</f>
        <v>89707.5078308117</v>
      </c>
      <c r="G7499" s="43" t="n">
        <f aca="false">F7499*SQRT(($B$6-2)/C7499)</f>
        <v>60705.0778639518</v>
      </c>
    </row>
    <row r="7500" customFormat="false" ht="15" hidden="false" customHeight="false" outlineLevel="0" collapsed="false">
      <c r="A7500" s="41" t="n">
        <v>0.0556654035</v>
      </c>
      <c r="B7500" s="41" t="n">
        <v>1.1248180263</v>
      </c>
      <c r="C7500" s="41" t="n">
        <v>7.1168957313</v>
      </c>
      <c r="D7500" s="42" t="n">
        <f aca="false">$B$5*A7500</f>
        <v>0.142223883411126</v>
      </c>
      <c r="E7500" s="42" t="n">
        <f aca="false">$D$5*A7500+$F$5*B7500</f>
        <v>2.07473389464676</v>
      </c>
      <c r="F7500" s="43" t="n">
        <f aca="false">Inputs!$B$5*D7500+Inputs!$B$6*E7500</f>
        <v>-89514.3063912254</v>
      </c>
      <c r="G7500" s="43" t="n">
        <f aca="false">F7500*SQRT(($B$6-2)/C7500)</f>
        <v>-47452.8331769346</v>
      </c>
    </row>
    <row r="7501" customFormat="false" ht="15" hidden="false" customHeight="false" outlineLevel="0" collapsed="false">
      <c r="A7501" s="41" t="n">
        <v>-0.3293490592</v>
      </c>
      <c r="B7501" s="41" t="n">
        <v>-0.6178561125</v>
      </c>
      <c r="C7501" s="41" t="n">
        <v>2.872993022</v>
      </c>
      <c r="D7501" s="42" t="n">
        <f aca="false">$B$5*A7501</f>
        <v>-0.841479613045915</v>
      </c>
      <c r="E7501" s="42" t="n">
        <f aca="false">$D$5*A7501+$F$5*B7501</f>
        <v>-1.85059456583833</v>
      </c>
      <c r="F7501" s="43" t="n">
        <f aca="false">Inputs!$B$5*D7501+Inputs!$B$6*E7501</f>
        <v>8381.76698732516</v>
      </c>
      <c r="G7501" s="43" t="n">
        <f aca="false">F7501*SQRT(($B$6-2)/C7501)</f>
        <v>6993.31830002925</v>
      </c>
    </row>
    <row r="7502" customFormat="false" ht="15" hidden="false" customHeight="false" outlineLevel="0" collapsed="false">
      <c r="A7502" s="41" t="n">
        <v>1.3725442841</v>
      </c>
      <c r="B7502" s="41" t="n">
        <v>1.8407658022</v>
      </c>
      <c r="C7502" s="41" t="n">
        <v>0.5351500087</v>
      </c>
      <c r="D7502" s="42" t="n">
        <f aca="false">$B$5*A7502</f>
        <v>3.50682050186603</v>
      </c>
      <c r="E7502" s="42" t="n">
        <f aca="false">$D$5*A7502+$F$5*B7502</f>
        <v>6.44462162460053</v>
      </c>
      <c r="F7502" s="43" t="n">
        <f aca="false">Inputs!$B$5*D7502+Inputs!$B$6*E7502</f>
        <v>28450.9689565771</v>
      </c>
      <c r="G7502" s="43" t="n">
        <f aca="false">F7502*SQRT(($B$6-2)/C7502)</f>
        <v>55001.4692849421</v>
      </c>
    </row>
    <row r="7503" customFormat="false" ht="15" hidden="false" customHeight="false" outlineLevel="0" collapsed="false">
      <c r="A7503" s="41" t="n">
        <v>-0.6934377061</v>
      </c>
      <c r="B7503" s="41" t="n">
        <v>-0.1137432371</v>
      </c>
      <c r="C7503" s="41" t="n">
        <v>1.5834819406</v>
      </c>
      <c r="D7503" s="42" t="n">
        <f aca="false">$B$5*A7503</f>
        <v>-1.77171810970965</v>
      </c>
      <c r="E7503" s="42" t="n">
        <f aca="false">$D$5*A7503+$F$5*B7503</f>
        <v>-1.84650141421642</v>
      </c>
      <c r="F7503" s="43" t="n">
        <f aca="false">Inputs!$B$5*D7503+Inputs!$B$6*E7503</f>
        <v>-84846.7402601439</v>
      </c>
      <c r="G7503" s="43" t="n">
        <f aca="false">F7503*SQRT(($B$6-2)/C7503)</f>
        <v>-95355.0289299104</v>
      </c>
    </row>
    <row r="7504" customFormat="false" ht="15" hidden="false" customHeight="false" outlineLevel="0" collapsed="false">
      <c r="A7504" s="41" t="n">
        <v>1.0450425433</v>
      </c>
      <c r="B7504" s="41" t="n">
        <v>-0.0781450018</v>
      </c>
      <c r="C7504" s="41" t="n">
        <v>2.841469687</v>
      </c>
      <c r="D7504" s="42" t="n">
        <f aca="false">$B$5*A7504</f>
        <v>2.67006074676105</v>
      </c>
      <c r="E7504" s="42" t="n">
        <f aca="false">$D$5*A7504+$F$5*B7504</f>
        <v>2.35183406989001</v>
      </c>
      <c r="F7504" s="43" t="n">
        <f aca="false">Inputs!$B$5*D7504+Inputs!$B$6*E7504</f>
        <v>149414.371181605</v>
      </c>
      <c r="G7504" s="43" t="n">
        <f aca="false">F7504*SQRT(($B$6-2)/C7504)</f>
        <v>125353.324266612</v>
      </c>
    </row>
    <row r="7505" customFormat="false" ht="15" hidden="false" customHeight="false" outlineLevel="0" collapsed="false">
      <c r="A7505" s="41" t="n">
        <v>0.5945885087</v>
      </c>
      <c r="B7505" s="41" t="n">
        <v>0.7804035975</v>
      </c>
      <c r="C7505" s="41" t="n">
        <v>2.2362571499</v>
      </c>
      <c r="D7505" s="42" t="n">
        <f aca="false">$B$5*A7505</f>
        <v>1.51916058129254</v>
      </c>
      <c r="E7505" s="42" t="n">
        <f aca="false">$D$5*A7505+$F$5*B7505</f>
        <v>2.76243308236868</v>
      </c>
      <c r="F7505" s="43" t="n">
        <f aca="false">Inputs!$B$5*D7505+Inputs!$B$6*E7505</f>
        <v>13794.4040108201</v>
      </c>
      <c r="G7505" s="43" t="n">
        <f aca="false">F7505*SQRT(($B$6-2)/C7505)</f>
        <v>13045.3900330442</v>
      </c>
    </row>
    <row r="7506" customFormat="false" ht="15" hidden="false" customHeight="false" outlineLevel="0" collapsed="false">
      <c r="A7506" s="41" t="n">
        <v>-0.5623045756</v>
      </c>
      <c r="B7506" s="41" t="n">
        <v>0.4192746634</v>
      </c>
      <c r="C7506" s="41" t="n">
        <v>5.151435366</v>
      </c>
      <c r="D7506" s="42" t="n">
        <f aca="false">$B$5*A7506</f>
        <v>-1.43667584124629</v>
      </c>
      <c r="E7506" s="42" t="n">
        <f aca="false">$D$5*A7506+$F$5*B7506</f>
        <v>-0.614072962397015</v>
      </c>
      <c r="F7506" s="43" t="n">
        <f aca="false">Inputs!$B$5*D7506+Inputs!$B$6*E7506</f>
        <v>-112963.936004779</v>
      </c>
      <c r="G7506" s="43" t="n">
        <f aca="false">F7506*SQRT(($B$6-2)/C7506)</f>
        <v>-70386.7132993835</v>
      </c>
    </row>
    <row r="7507" customFormat="false" ht="15" hidden="false" customHeight="false" outlineLevel="0" collapsed="false">
      <c r="A7507" s="41" t="n">
        <v>-0.0061926945</v>
      </c>
      <c r="B7507" s="41" t="n">
        <v>-1.2168685934</v>
      </c>
      <c r="C7507" s="41" t="n">
        <v>4.2363999134</v>
      </c>
      <c r="D7507" s="42" t="n">
        <f aca="false">$B$5*A7507</f>
        <v>-0.0158221984426776</v>
      </c>
      <c r="E7507" s="42" t="n">
        <f aca="false">$D$5*A7507+$F$5*B7507</f>
        <v>-2.11595703592887</v>
      </c>
      <c r="F7507" s="43" t="n">
        <f aca="false">Inputs!$B$5*D7507+Inputs!$B$6*E7507</f>
        <v>104215.631952176</v>
      </c>
      <c r="G7507" s="43" t="n">
        <f aca="false">F7507*SQRT(($B$6-2)/C7507)</f>
        <v>71605.9958448005</v>
      </c>
    </row>
    <row r="7508" customFormat="false" ht="15" hidden="false" customHeight="false" outlineLevel="0" collapsed="false">
      <c r="A7508" s="41" t="n">
        <v>-0.9896526464</v>
      </c>
      <c r="B7508" s="41" t="n">
        <v>-0.6524169244</v>
      </c>
      <c r="C7508" s="41" t="n">
        <v>5.8151781395</v>
      </c>
      <c r="D7508" s="42" t="n">
        <f aca="false">$B$5*A7508</f>
        <v>-2.52854077666221</v>
      </c>
      <c r="E7508" s="42" t="n">
        <f aca="false">$D$5*A7508+$F$5*B7508</f>
        <v>-3.481522628391</v>
      </c>
      <c r="F7508" s="43" t="n">
        <f aca="false">Inputs!$B$5*D7508+Inputs!$B$6*E7508</f>
        <v>-78777.9462466717</v>
      </c>
      <c r="G7508" s="43" t="n">
        <f aca="false">F7508*SQRT(($B$6-2)/C7508)</f>
        <v>-46199.5920524984</v>
      </c>
    </row>
    <row r="7509" customFormat="false" ht="15" hidden="false" customHeight="false" outlineLevel="0" collapsed="false">
      <c r="A7509" s="41" t="n">
        <v>0.9285198508</v>
      </c>
      <c r="B7509" s="41" t="n">
        <v>0.9613581623</v>
      </c>
      <c r="C7509" s="41" t="n">
        <v>0.2799914502</v>
      </c>
      <c r="D7509" s="42" t="n">
        <f aca="false">$B$5*A7509</f>
        <v>2.37234782651122</v>
      </c>
      <c r="E7509" s="42" t="n">
        <f aca="false">$D$5*A7509+$F$5*B7509</f>
        <v>3.86951431123062</v>
      </c>
      <c r="F7509" s="43" t="n">
        <f aca="false">Inputs!$B$5*D7509+Inputs!$B$6*E7509</f>
        <v>43759.067089591</v>
      </c>
      <c r="G7509" s="43" t="n">
        <f aca="false">F7509*SQRT(($B$6-2)/C7509)</f>
        <v>116952.811743616</v>
      </c>
    </row>
    <row r="7510" customFormat="false" ht="15" hidden="false" customHeight="false" outlineLevel="0" collapsed="false">
      <c r="A7510" s="41" t="n">
        <v>0.7499129183</v>
      </c>
      <c r="B7510" s="41" t="n">
        <v>0.4401107033</v>
      </c>
      <c r="C7510" s="41" t="n">
        <v>6.6998011316</v>
      </c>
      <c r="D7510" s="42" t="n">
        <f aca="false">$B$5*A7510</f>
        <v>1.91601103656414</v>
      </c>
      <c r="E7510" s="42" t="n">
        <f aca="false">$D$5*A7510+$F$5*B7510</f>
        <v>2.54444232168074</v>
      </c>
      <c r="F7510" s="43" t="n">
        <f aca="false">Inputs!$B$5*D7510+Inputs!$B$6*E7510</f>
        <v>64378.987572377</v>
      </c>
      <c r="G7510" s="43" t="n">
        <f aca="false">F7510*SQRT(($B$6-2)/C7510)</f>
        <v>35174.5203979164</v>
      </c>
    </row>
    <row r="7511" customFormat="false" ht="15" hidden="false" customHeight="false" outlineLevel="0" collapsed="false">
      <c r="A7511" s="41" t="n">
        <v>0.4128263072</v>
      </c>
      <c r="B7511" s="41" t="n">
        <v>0.2775604496</v>
      </c>
      <c r="C7511" s="41" t="n">
        <v>0.5949252838</v>
      </c>
      <c r="D7511" s="42" t="n">
        <f aca="false">$B$5*A7511</f>
        <v>1.05476214834692</v>
      </c>
      <c r="E7511" s="42" t="n">
        <f aca="false">$D$5*A7511+$F$5*B7511</f>
        <v>1.46163239344354</v>
      </c>
      <c r="F7511" s="43" t="n">
        <f aca="false">Inputs!$B$5*D7511+Inputs!$B$6*E7511</f>
        <v>32394.5951625151</v>
      </c>
      <c r="G7511" s="43" t="n">
        <f aca="false">F7511*SQRT(($B$6-2)/C7511)</f>
        <v>59395.882784533</v>
      </c>
    </row>
    <row r="7512" customFormat="false" ht="15" hidden="false" customHeight="false" outlineLevel="0" collapsed="false">
      <c r="A7512" s="41" t="n">
        <v>0.4075970554</v>
      </c>
      <c r="B7512" s="41" t="n">
        <v>0.4753625837</v>
      </c>
      <c r="C7512" s="41" t="n">
        <v>4.8667468014</v>
      </c>
      <c r="D7512" s="42" t="n">
        <f aca="false">$B$5*A7512</f>
        <v>1.04140152484348</v>
      </c>
      <c r="E7512" s="42" t="n">
        <f aca="false">$D$5*A7512+$F$5*B7512</f>
        <v>1.79074264817491</v>
      </c>
      <c r="F7512" s="43" t="n">
        <f aca="false">Inputs!$B$5*D7512+Inputs!$B$6*E7512</f>
        <v>14603.0200756029</v>
      </c>
      <c r="G7512" s="43" t="n">
        <f aca="false">F7512*SQRT(($B$6-2)/C7512)</f>
        <v>9361.34614557578</v>
      </c>
    </row>
    <row r="7513" customFormat="false" ht="15" hidden="false" customHeight="false" outlineLevel="0" collapsed="false">
      <c r="A7513" s="41" t="n">
        <v>-1.4044221657</v>
      </c>
      <c r="B7513" s="41" t="n">
        <v>-0.7902471459</v>
      </c>
      <c r="C7513" s="41" t="n">
        <v>7.9101971622</v>
      </c>
      <c r="D7513" s="42" t="n">
        <f aca="false">$B$5*A7513</f>
        <v>-3.58826778924754</v>
      </c>
      <c r="E7513" s="42" t="n">
        <f aca="false">$D$5*A7513+$F$5*B7513</f>
        <v>-4.70650068296759</v>
      </c>
      <c r="F7513" s="43" t="n">
        <f aca="false">Inputs!$B$5*D7513+Inputs!$B$6*E7513</f>
        <v>-123501.744776375</v>
      </c>
      <c r="G7513" s="43" t="n">
        <f aca="false">F7513*SQRT(($B$6-2)/C7513)</f>
        <v>-62100.4056058438</v>
      </c>
    </row>
    <row r="7514" customFormat="false" ht="15" hidden="false" customHeight="false" outlineLevel="0" collapsed="false">
      <c r="A7514" s="41" t="n">
        <v>-1.0289216245</v>
      </c>
      <c r="B7514" s="41" t="n">
        <v>1.1071450077</v>
      </c>
      <c r="C7514" s="41" t="n">
        <v>0.231136543</v>
      </c>
      <c r="D7514" s="42" t="n">
        <f aca="false">$B$5*A7514</f>
        <v>-2.62887215327693</v>
      </c>
      <c r="E7514" s="42" t="n">
        <f aca="false">$D$5*A7514+$F$5*B7514</f>
        <v>-0.536652975424832</v>
      </c>
      <c r="F7514" s="43" t="n">
        <f aca="false">Inputs!$B$5*D7514+Inputs!$B$6*E7514</f>
        <v>-236054.566556451</v>
      </c>
      <c r="G7514" s="43" t="n">
        <f aca="false">F7514*SQRT(($B$6-2)/C7514)</f>
        <v>-694373.435111854</v>
      </c>
    </row>
    <row r="7515" customFormat="false" ht="15" hidden="false" customHeight="false" outlineLevel="0" collapsed="false">
      <c r="A7515" s="41" t="n">
        <v>1.6541001036</v>
      </c>
      <c r="B7515" s="41" t="n">
        <v>-2.1690479204</v>
      </c>
      <c r="C7515" s="41" t="n">
        <v>2.9749452004</v>
      </c>
      <c r="D7515" s="42" t="n">
        <f aca="false">$B$5*A7515</f>
        <v>4.22618943712026</v>
      </c>
      <c r="E7515" s="42" t="n">
        <f aca="false">$D$5*A7515+$F$5*B7515</f>
        <v>0.19068521057352</v>
      </c>
      <c r="F7515" s="43" t="n">
        <f aca="false">Inputs!$B$5*D7515+Inputs!$B$6*E7515</f>
        <v>413084.68318335</v>
      </c>
      <c r="G7515" s="43" t="n">
        <f aca="false">F7515*SQRT(($B$6-2)/C7515)</f>
        <v>338699.538362018</v>
      </c>
    </row>
    <row r="7516" customFormat="false" ht="15" hidden="false" customHeight="false" outlineLevel="0" collapsed="false">
      <c r="A7516" s="41" t="n">
        <v>1.5648146119</v>
      </c>
      <c r="B7516" s="41" t="n">
        <v>0.0867213735</v>
      </c>
      <c r="C7516" s="41" t="n">
        <v>2.2495554969</v>
      </c>
      <c r="D7516" s="42" t="n">
        <f aca="false">$B$5*A7516</f>
        <v>3.99806696672721</v>
      </c>
      <c r="E7516" s="42" t="n">
        <f aca="false">$D$5*A7516+$F$5*B7516</f>
        <v>3.87335943815732</v>
      </c>
      <c r="F7516" s="43" t="n">
        <f aca="false">Inputs!$B$5*D7516+Inputs!$B$6*E7516</f>
        <v>206138.724764855</v>
      </c>
      <c r="G7516" s="43" t="n">
        <f aca="false">F7516*SQRT(($B$6-2)/C7516)</f>
        <v>194368.653914443</v>
      </c>
    </row>
    <row r="7517" customFormat="false" ht="15" hidden="false" customHeight="false" outlineLevel="0" collapsed="false">
      <c r="A7517" s="41" t="n">
        <v>1.0127198192</v>
      </c>
      <c r="B7517" s="41" t="n">
        <v>0.5064671546</v>
      </c>
      <c r="C7517" s="41" t="n">
        <v>0.9453523301</v>
      </c>
      <c r="D7517" s="42" t="n">
        <f aca="false">$B$5*A7517</f>
        <v>2.58747689656174</v>
      </c>
      <c r="E7517" s="42" t="n">
        <f aca="false">$D$5*A7517+$F$5*B7517</f>
        <v>3.28439505065537</v>
      </c>
      <c r="F7517" s="43" t="n">
        <f aca="false">Inputs!$B$5*D7517+Inputs!$B$6*E7517</f>
        <v>94527.9371234056</v>
      </c>
      <c r="G7517" s="43" t="n">
        <f aca="false">F7517*SQRT(($B$6-2)/C7517)</f>
        <v>137492.284728912</v>
      </c>
    </row>
    <row r="7518" customFormat="false" ht="15" hidden="false" customHeight="false" outlineLevel="0" collapsed="false">
      <c r="A7518" s="41" t="n">
        <v>1.4403950536</v>
      </c>
      <c r="B7518" s="41" t="n">
        <v>0.2097424334</v>
      </c>
      <c r="C7518" s="41" t="n">
        <v>0.2330443651</v>
      </c>
      <c r="D7518" s="42" t="n">
        <f aca="false">$B$5*A7518</f>
        <v>3.68017772779045</v>
      </c>
      <c r="E7518" s="42" t="n">
        <f aca="false">$D$5*A7518+$F$5*B7518</f>
        <v>3.78971809310456</v>
      </c>
      <c r="F7518" s="43" t="n">
        <f aca="false">Inputs!$B$5*D7518+Inputs!$B$6*E7518</f>
        <v>178531.868123817</v>
      </c>
      <c r="G7518" s="43" t="n">
        <f aca="false">F7518*SQRT(($B$6-2)/C7518)</f>
        <v>523011.74781014</v>
      </c>
    </row>
    <row r="7519" customFormat="false" ht="15" hidden="false" customHeight="false" outlineLevel="0" collapsed="false">
      <c r="A7519" s="41" t="n">
        <v>-1.3634544588</v>
      </c>
      <c r="B7519" s="41" t="n">
        <v>-0.1056748838</v>
      </c>
      <c r="C7519" s="41" t="n">
        <v>6.7968131182</v>
      </c>
      <c r="D7519" s="42" t="n">
        <f aca="false">$B$5*A7519</f>
        <v>-3.48359619785655</v>
      </c>
      <c r="E7519" s="42" t="n">
        <f aca="false">$D$5*A7519+$F$5*B7519</f>
        <v>-3.42693313671183</v>
      </c>
      <c r="F7519" s="43" t="n">
        <f aca="false">Inputs!$B$5*D7519+Inputs!$B$6*E7519</f>
        <v>-177012.962950063</v>
      </c>
      <c r="G7519" s="43" t="n">
        <f aca="false">F7519*SQRT(($B$6-2)/C7519)</f>
        <v>-96021.2609866955</v>
      </c>
    </row>
    <row r="7520" customFormat="false" ht="15" hidden="false" customHeight="false" outlineLevel="0" collapsed="false">
      <c r="A7520" s="41" t="n">
        <v>0.5156560461</v>
      </c>
      <c r="B7520" s="41" t="n">
        <v>-0.2159611015</v>
      </c>
      <c r="C7520" s="41" t="n">
        <v>1.0058375342</v>
      </c>
      <c r="D7520" s="42" t="n">
        <f aca="false">$B$5*A7520</f>
        <v>1.31748987287532</v>
      </c>
      <c r="E7520" s="42" t="n">
        <f aca="false">$D$5*A7520+$F$5*B7520</f>
        <v>0.854139235117158</v>
      </c>
      <c r="F7520" s="43" t="n">
        <f aca="false">Inputs!$B$5*D7520+Inputs!$B$6*E7520</f>
        <v>89042.0255316742</v>
      </c>
      <c r="G7520" s="43" t="n">
        <f aca="false">F7520*SQRT(($B$6-2)/C7520)</f>
        <v>125558.497390449</v>
      </c>
    </row>
    <row r="7521" customFormat="false" ht="15" hidden="false" customHeight="false" outlineLevel="0" collapsed="false">
      <c r="A7521" s="41" t="n">
        <v>0.6577317222</v>
      </c>
      <c r="B7521" s="41" t="n">
        <v>-0.0656973886</v>
      </c>
      <c r="C7521" s="41" t="n">
        <v>16.7040702745</v>
      </c>
      <c r="D7521" s="42" t="n">
        <f aca="false">$B$5*A7521</f>
        <v>1.68049010502496</v>
      </c>
      <c r="E7521" s="42" t="n">
        <f aca="false">$D$5*A7521+$F$5*B7521</f>
        <v>1.4516878020716</v>
      </c>
      <c r="F7521" s="43" t="n">
        <f aca="false">Inputs!$B$5*D7521+Inputs!$B$6*E7521</f>
        <v>95464.6203989156</v>
      </c>
      <c r="G7521" s="43" t="n">
        <f aca="false">F7521*SQRT(($B$6-2)/C7521)</f>
        <v>33032.8688900162</v>
      </c>
    </row>
    <row r="7522" customFormat="false" ht="15" hidden="false" customHeight="false" outlineLevel="0" collapsed="false">
      <c r="A7522" s="41" t="n">
        <v>-0.5955093191</v>
      </c>
      <c r="B7522" s="41" t="n">
        <v>-1.0859783833</v>
      </c>
      <c r="C7522" s="41" t="n">
        <v>1.0922307797</v>
      </c>
      <c r="D7522" s="42" t="n">
        <f aca="false">$B$5*A7522</f>
        <v>-1.52151323164157</v>
      </c>
      <c r="E7522" s="42" t="n">
        <f aca="false">$D$5*A7522+$F$5*B7522</f>
        <v>-3.29227376826413</v>
      </c>
      <c r="F7522" s="43" t="n">
        <f aca="false">Inputs!$B$5*D7522+Inputs!$B$6*E7522</f>
        <v>12462.3652490492</v>
      </c>
      <c r="G7522" s="43" t="n">
        <f aca="false">F7522*SQRT(($B$6-2)/C7522)</f>
        <v>16863.9096897945</v>
      </c>
    </row>
    <row r="7523" customFormat="false" ht="15" hidden="false" customHeight="false" outlineLevel="0" collapsed="false">
      <c r="A7523" s="41" t="n">
        <v>-0.3918153825</v>
      </c>
      <c r="B7523" s="41" t="n">
        <v>0.2045716497</v>
      </c>
      <c r="C7523" s="41" t="n">
        <v>1.1809429759</v>
      </c>
      <c r="D7523" s="42" t="n">
        <f aca="false">$B$5*A7523</f>
        <v>-1.00107969718329</v>
      </c>
      <c r="E7523" s="42" t="n">
        <f aca="false">$D$5*A7523+$F$5*B7523</f>
        <v>-0.579116171618612</v>
      </c>
      <c r="F7523" s="43" t="n">
        <f aca="false">Inputs!$B$5*D7523+Inputs!$B$6*E7523</f>
        <v>-71152.1611373983</v>
      </c>
      <c r="G7523" s="43" t="n">
        <f aca="false">F7523*SQRT(($B$6-2)/C7523)</f>
        <v>-92595.2332002611</v>
      </c>
    </row>
    <row r="7524" customFormat="false" ht="15" hidden="false" customHeight="false" outlineLevel="0" collapsed="false">
      <c r="A7524" s="41" t="n">
        <v>-1.9593918043</v>
      </c>
      <c r="B7524" s="41" t="n">
        <v>-0.7800764107</v>
      </c>
      <c r="C7524" s="41" t="n">
        <v>0.1078887423</v>
      </c>
      <c r="D7524" s="42" t="n">
        <f aca="false">$B$5*A7524</f>
        <v>-5.00620302754975</v>
      </c>
      <c r="E7524" s="42" t="n">
        <f aca="false">$D$5*A7524+$F$5*B7524</f>
        <v>-6.00953741758475</v>
      </c>
      <c r="F7524" s="43" t="n">
        <f aca="false">Inputs!$B$5*D7524+Inputs!$B$6*E7524</f>
        <v>-200143.431875737</v>
      </c>
      <c r="G7524" s="43" t="n">
        <f aca="false">F7524*SQRT(($B$6-2)/C7524)</f>
        <v>-861724.171274096</v>
      </c>
    </row>
    <row r="7525" customFormat="false" ht="15" hidden="false" customHeight="false" outlineLevel="0" collapsed="false">
      <c r="A7525" s="41" t="n">
        <v>-1.9966920448</v>
      </c>
      <c r="B7525" s="41" t="n">
        <v>-0.617074854</v>
      </c>
      <c r="C7525" s="41" t="n">
        <v>1.0023083918</v>
      </c>
      <c r="D7525" s="42" t="n">
        <f aca="false">$B$5*A7525</f>
        <v>-5.10150432283415</v>
      </c>
      <c r="E7525" s="42" t="n">
        <f aca="false">$D$5*A7525+$F$5*B7525</f>
        <v>-5.81683459764653</v>
      </c>
      <c r="F7525" s="43" t="n">
        <f aca="false">Inputs!$B$5*D7525+Inputs!$B$6*E7525</f>
        <v>-219308.702401088</v>
      </c>
      <c r="G7525" s="43" t="n">
        <f aca="false">F7525*SQRT(($B$6-2)/C7525)</f>
        <v>-309791.986750794</v>
      </c>
    </row>
    <row r="7526" customFormat="false" ht="15" hidden="false" customHeight="false" outlineLevel="0" collapsed="false">
      <c r="A7526" s="41" t="n">
        <v>1.1973147343</v>
      </c>
      <c r="B7526" s="41" t="n">
        <v>-1.1861163817</v>
      </c>
      <c r="C7526" s="41" t="n">
        <v>1.3948106364</v>
      </c>
      <c r="D7526" s="42" t="n">
        <f aca="false">$B$5*A7526</f>
        <v>3.05911285054291</v>
      </c>
      <c r="E7526" s="42" t="n">
        <f aca="false">$D$5*A7526+$F$5*B7526</f>
        <v>0.800995794672964</v>
      </c>
      <c r="F7526" s="43" t="n">
        <f aca="false">Inputs!$B$5*D7526+Inputs!$B$6*E7526</f>
        <v>265861.495320642</v>
      </c>
      <c r="G7526" s="43" t="n">
        <f aca="false">F7526*SQRT(($B$6-2)/C7526)</f>
        <v>318355.836025145</v>
      </c>
    </row>
    <row r="7527" customFormat="false" ht="15" hidden="false" customHeight="false" outlineLevel="0" collapsed="false">
      <c r="A7527" s="41" t="n">
        <v>0.7031597459</v>
      </c>
      <c r="B7527" s="41" t="n">
        <v>2.8488251273</v>
      </c>
      <c r="C7527" s="41" t="n">
        <v>3.0696577238</v>
      </c>
      <c r="D7527" s="42" t="n">
        <f aca="false">$B$5*A7527</f>
        <v>1.79655770788185</v>
      </c>
      <c r="E7527" s="42" t="n">
        <f aca="false">$D$5*A7527+$F$5*B7527</f>
        <v>6.59242307852018</v>
      </c>
      <c r="F7527" s="43" t="n">
        <f aca="false">Inputs!$B$5*D7527+Inputs!$B$6*E7527</f>
        <v>-149965.383137824</v>
      </c>
      <c r="G7527" s="43" t="n">
        <f aca="false">F7527*SQRT(($B$6-2)/C7527)</f>
        <v>-121048.954482962</v>
      </c>
    </row>
    <row r="7528" customFormat="false" ht="15" hidden="false" customHeight="false" outlineLevel="0" collapsed="false">
      <c r="A7528" s="41" t="n">
        <v>1.4535381313</v>
      </c>
      <c r="B7528" s="41" t="n">
        <v>0.1335133804</v>
      </c>
      <c r="C7528" s="41" t="n">
        <v>4.8716838296</v>
      </c>
      <c r="D7528" s="42" t="n">
        <f aca="false">$B$5*A7528</f>
        <v>3.71375800266384</v>
      </c>
      <c r="E7528" s="42" t="n">
        <f aca="false">$D$5*A7528+$F$5*B7528</f>
        <v>3.68936511373589</v>
      </c>
      <c r="F7528" s="43" t="n">
        <f aca="false">Inputs!$B$5*D7528+Inputs!$B$6*E7528</f>
        <v>186907.544579589</v>
      </c>
      <c r="G7528" s="43" t="n">
        <f aca="false">F7528*SQRT(($B$6-2)/C7528)</f>
        <v>119757.378996966</v>
      </c>
    </row>
    <row r="7529" customFormat="false" ht="15" hidden="false" customHeight="false" outlineLevel="0" collapsed="false">
      <c r="A7529" s="41" t="n">
        <v>0.8584344558</v>
      </c>
      <c r="B7529" s="41" t="n">
        <v>-1.3696828024</v>
      </c>
      <c r="C7529" s="41" t="n">
        <v>1.9248784834</v>
      </c>
      <c r="D7529" s="42" t="n">
        <f aca="false">$B$5*A7529</f>
        <v>2.19328118151146</v>
      </c>
      <c r="E7529" s="42" t="n">
        <f aca="false">$D$5*A7529+$F$5*B7529</f>
        <v>-0.322371870417556</v>
      </c>
      <c r="F7529" s="43" t="n">
        <f aca="false">Inputs!$B$5*D7529+Inputs!$B$6*E7529</f>
        <v>235446.711672024</v>
      </c>
      <c r="G7529" s="43" t="n">
        <f aca="false">F7529*SQRT(($B$6-2)/C7529)</f>
        <v>239997.085762088</v>
      </c>
    </row>
    <row r="7530" customFormat="false" ht="15" hidden="false" customHeight="false" outlineLevel="0" collapsed="false">
      <c r="A7530" s="41" t="n">
        <v>-1.5734146534</v>
      </c>
      <c r="B7530" s="41" t="n">
        <v>0.0286981091</v>
      </c>
      <c r="C7530" s="41" t="n">
        <v>4.8277863505</v>
      </c>
      <c r="D7530" s="42" t="n">
        <f aca="false">$B$5*A7530</f>
        <v>-4.0200398838844</v>
      </c>
      <c r="E7530" s="42" t="n">
        <f aca="false">$D$5*A7530+$F$5*B7530</f>
        <v>-3.69452405205068</v>
      </c>
      <c r="F7530" s="43" t="n">
        <f aca="false">Inputs!$B$5*D7530+Inputs!$B$6*E7530</f>
        <v>-217277.785785906</v>
      </c>
      <c r="G7530" s="43" t="n">
        <f aca="false">F7530*SQRT(($B$6-2)/C7530)</f>
        <v>-139848.014047231</v>
      </c>
    </row>
    <row r="7531" customFormat="false" ht="15" hidden="false" customHeight="false" outlineLevel="0" collapsed="false">
      <c r="A7531" s="41" t="n">
        <v>0.3986105635</v>
      </c>
      <c r="B7531" s="41" t="n">
        <v>1.0944042842</v>
      </c>
      <c r="C7531" s="41" t="n">
        <v>9.8149979125</v>
      </c>
      <c r="D7531" s="42" t="n">
        <f aca="false">$B$5*A7531</f>
        <v>1.01844123540157</v>
      </c>
      <c r="E7531" s="42" t="n">
        <f aca="false">$D$5*A7531+$F$5*B7531</f>
        <v>2.83828526387139</v>
      </c>
      <c r="F7531" s="43" t="n">
        <f aca="false">Inputs!$B$5*D7531+Inputs!$B$6*E7531</f>
        <v>-40070.1396534122</v>
      </c>
      <c r="G7531" s="43" t="n">
        <f aca="false">F7531*SQRT(($B$6-2)/C7531)</f>
        <v>-18088.0082781661</v>
      </c>
    </row>
    <row r="7532" customFormat="false" ht="15" hidden="false" customHeight="false" outlineLevel="0" collapsed="false">
      <c r="A7532" s="41" t="n">
        <v>-0.5687621414</v>
      </c>
      <c r="B7532" s="41" t="n">
        <v>0.1933954844</v>
      </c>
      <c r="C7532" s="41" t="n">
        <v>2.5358699129</v>
      </c>
      <c r="D7532" s="42" t="n">
        <f aca="false">$B$5*A7532</f>
        <v>-1.45317478004333</v>
      </c>
      <c r="E7532" s="42" t="n">
        <f aca="false">$D$5*A7532+$F$5*B7532</f>
        <v>-1.01947490479141</v>
      </c>
      <c r="F7532" s="43" t="n">
        <f aca="false">Inputs!$B$5*D7532+Inputs!$B$6*E7532</f>
        <v>-94343.7327647627</v>
      </c>
      <c r="G7532" s="43" t="n">
        <f aca="false">F7532*SQRT(($B$6-2)/C7532)</f>
        <v>-83784.6708183261</v>
      </c>
    </row>
    <row r="7533" customFormat="false" ht="15" hidden="false" customHeight="false" outlineLevel="0" collapsed="false">
      <c r="A7533" s="41" t="n">
        <v>0.1591115566</v>
      </c>
      <c r="B7533" s="41" t="n">
        <v>-0.1313941056</v>
      </c>
      <c r="C7533" s="41" t="n">
        <v>2.0222794257</v>
      </c>
      <c r="D7533" s="42" t="n">
        <f aca="false">$B$5*A7533</f>
        <v>0.406526532682748</v>
      </c>
      <c r="E7533" s="42" t="n">
        <f aca="false">$D$5*A7533+$F$5*B7533</f>
        <v>0.151735892363435</v>
      </c>
      <c r="F7533" s="43" t="n">
        <f aca="false">Inputs!$B$5*D7533+Inputs!$B$6*E7533</f>
        <v>33065.8586501031</v>
      </c>
      <c r="G7533" s="43" t="n">
        <f aca="false">F7533*SQRT(($B$6-2)/C7533)</f>
        <v>32883.2111367448</v>
      </c>
    </row>
    <row r="7534" customFormat="false" ht="15" hidden="false" customHeight="false" outlineLevel="0" collapsed="false">
      <c r="A7534" s="41" t="n">
        <v>-0.0724748761</v>
      </c>
      <c r="B7534" s="41" t="n">
        <v>-0.8547045026</v>
      </c>
      <c r="C7534" s="41" t="n">
        <v>1.1819327215</v>
      </c>
      <c r="D7534" s="42" t="n">
        <f aca="false">$B$5*A7534</f>
        <v>-0.185171716732138</v>
      </c>
      <c r="E7534" s="42" t="n">
        <f aca="false">$D$5*A7534+$F$5*B7534</f>
        <v>-1.64831650846239</v>
      </c>
      <c r="F7534" s="43" t="n">
        <f aca="false">Inputs!$B$5*D7534+Inputs!$B$6*E7534</f>
        <v>63898.6537499058</v>
      </c>
      <c r="G7534" s="43" t="n">
        <f aca="false">F7534*SQRT(($B$6-2)/C7534)</f>
        <v>83120.9174415942</v>
      </c>
    </row>
    <row r="7535" customFormat="false" ht="15" hidden="false" customHeight="false" outlineLevel="0" collapsed="false">
      <c r="A7535" s="41" t="n">
        <v>0.2797074084</v>
      </c>
      <c r="B7535" s="41" t="n">
        <v>0.1950499802</v>
      </c>
      <c r="C7535" s="41" t="n">
        <v>3.1348370846</v>
      </c>
      <c r="D7535" s="42" t="n">
        <f aca="false">$B$5*A7535</f>
        <v>0.71464628548879</v>
      </c>
      <c r="E7535" s="42" t="n">
        <f aca="false">$D$5*A7535+$F$5*B7535</f>
        <v>1.00238979549302</v>
      </c>
      <c r="F7535" s="43" t="n">
        <f aca="false">Inputs!$B$5*D7535+Inputs!$B$6*E7535</f>
        <v>21345.1387742278</v>
      </c>
      <c r="G7535" s="43" t="n">
        <f aca="false">F7535*SQRT(($B$6-2)/C7535)</f>
        <v>17049.2976427136</v>
      </c>
    </row>
    <row r="7536" customFormat="false" ht="15" hidden="false" customHeight="false" outlineLevel="0" collapsed="false">
      <c r="A7536" s="41" t="n">
        <v>-0.440011766</v>
      </c>
      <c r="B7536" s="41" t="n">
        <v>0.665774266</v>
      </c>
      <c r="C7536" s="41" t="n">
        <v>8.8164455326</v>
      </c>
      <c r="D7536" s="42" t="n">
        <f aca="false">$B$5*A7536</f>
        <v>-1.12422039853008</v>
      </c>
      <c r="E7536" s="42" t="n">
        <f aca="false">$D$5*A7536+$F$5*B7536</f>
        <v>0.102575315700263</v>
      </c>
      <c r="F7536" s="43" t="n">
        <f aca="false">Inputs!$B$5*D7536+Inputs!$B$6*E7536</f>
        <v>-117550.805638021</v>
      </c>
      <c r="G7536" s="43" t="n">
        <f aca="false">F7536*SQRT(($B$6-2)/C7536)</f>
        <v>-55987.8568268311</v>
      </c>
    </row>
    <row r="7537" customFormat="false" ht="15" hidden="false" customHeight="false" outlineLevel="0" collapsed="false">
      <c r="A7537" s="41" t="n">
        <v>1.0278315884</v>
      </c>
      <c r="B7537" s="41" t="n">
        <v>0.677376296</v>
      </c>
      <c r="C7537" s="41" t="n">
        <v>3.0115080958</v>
      </c>
      <c r="D7537" s="42" t="n">
        <f aca="false">$B$5*A7537</f>
        <v>2.62608713498095</v>
      </c>
      <c r="E7537" s="42" t="n">
        <f aca="false">$D$5*A7537+$F$5*B7537</f>
        <v>3.61547122791083</v>
      </c>
      <c r="F7537" s="43" t="n">
        <f aca="false">Inputs!$B$5*D7537+Inputs!$B$6*E7537</f>
        <v>81835.1521025538</v>
      </c>
      <c r="G7537" s="43" t="n">
        <f aca="false">F7537*SQRT(($B$6-2)/C7537)</f>
        <v>66690.331206343</v>
      </c>
    </row>
    <row r="7538" customFormat="false" ht="15" hidden="false" customHeight="false" outlineLevel="0" collapsed="false">
      <c r="A7538" s="41" t="n">
        <v>-1.0424433201</v>
      </c>
      <c r="B7538" s="41" t="n">
        <v>0.0996457669</v>
      </c>
      <c r="C7538" s="41" t="n">
        <v>4.9647485189</v>
      </c>
      <c r="D7538" s="42" t="n">
        <f aca="false">$B$5*A7538</f>
        <v>-2.66341978856956</v>
      </c>
      <c r="E7538" s="42" t="n">
        <f aca="false">$D$5*A7538+$F$5*B7538</f>
        <v>-2.30852266523011</v>
      </c>
      <c r="F7538" s="43" t="n">
        <f aca="false">Inputs!$B$5*D7538+Inputs!$B$6*E7538</f>
        <v>-150915.84559545</v>
      </c>
      <c r="G7538" s="43" t="n">
        <f aca="false">F7538*SQRT(($B$6-2)/C7538)</f>
        <v>-95785.8178698276</v>
      </c>
    </row>
    <row r="7539" customFormat="false" ht="15" hidden="false" customHeight="false" outlineLevel="0" collapsed="false">
      <c r="A7539" s="41" t="n">
        <v>-0.9114315629</v>
      </c>
      <c r="B7539" s="41" t="n">
        <v>0.0965547463</v>
      </c>
      <c r="C7539" s="41" t="n">
        <v>3.1554561099</v>
      </c>
      <c r="D7539" s="42" t="n">
        <f aca="false">$B$5*A7539</f>
        <v>-2.32868762622209</v>
      </c>
      <c r="E7539" s="42" t="n">
        <f aca="false">$D$5*A7539+$F$5*B7539</f>
        <v>-2.0021060854852</v>
      </c>
      <c r="F7539" s="43" t="n">
        <f aca="false">Inputs!$B$5*D7539+Inputs!$B$6*E7539</f>
        <v>-132763.458347949</v>
      </c>
      <c r="G7539" s="43" t="n">
        <f aca="false">F7539*SQRT(($B$6-2)/C7539)</f>
        <v>-105696.956634944</v>
      </c>
    </row>
    <row r="7540" customFormat="false" ht="15" hidden="false" customHeight="false" outlineLevel="0" collapsed="false">
      <c r="A7540" s="41" t="n">
        <v>-0.907536697</v>
      </c>
      <c r="B7540" s="41" t="n">
        <v>1.2771633374</v>
      </c>
      <c r="C7540" s="41" t="n">
        <v>2.9433133778</v>
      </c>
      <c r="D7540" s="42" t="n">
        <f aca="false">$B$5*A7540</f>
        <v>-2.31873632938718</v>
      </c>
      <c r="E7540" s="42" t="n">
        <f aca="false">$D$5*A7540+$F$5*B7540</f>
        <v>0.0457713111716531</v>
      </c>
      <c r="F7540" s="43" t="n">
        <f aca="false">Inputs!$B$5*D7540+Inputs!$B$6*E7540</f>
        <v>-234162.1984973</v>
      </c>
      <c r="G7540" s="43" t="n">
        <f aca="false">F7540*SQRT(($B$6-2)/C7540)</f>
        <v>-193024.98731533</v>
      </c>
    </row>
    <row r="7541" customFormat="false" ht="15" hidden="false" customHeight="false" outlineLevel="0" collapsed="false">
      <c r="A7541" s="41" t="n">
        <v>0.783331469</v>
      </c>
      <c r="B7541" s="41" t="n">
        <v>1.1529893053</v>
      </c>
      <c r="C7541" s="41" t="n">
        <v>14.8237442504</v>
      </c>
      <c r="D7541" s="42" t="n">
        <f aca="false">$B$5*A7541</f>
        <v>2.00139469965976</v>
      </c>
      <c r="E7541" s="42" t="n">
        <f aca="false">$D$5*A7541+$F$5*B7541</f>
        <v>3.8549238004261</v>
      </c>
      <c r="F7541" s="43" t="n">
        <f aca="false">Inputs!$B$5*D7541+Inputs!$B$6*E7541</f>
        <v>7393.27994467077</v>
      </c>
      <c r="G7541" s="43" t="n">
        <f aca="false">F7541*SQRT(($B$6-2)/C7541)</f>
        <v>2715.64622168839</v>
      </c>
    </row>
    <row r="7542" customFormat="false" ht="15" hidden="false" customHeight="false" outlineLevel="0" collapsed="false">
      <c r="A7542" s="41" t="n">
        <v>1.0517220902</v>
      </c>
      <c r="B7542" s="41" t="n">
        <v>-0.2705997116</v>
      </c>
      <c r="C7542" s="41" t="n">
        <v>4.1590471915</v>
      </c>
      <c r="D7542" s="42" t="n">
        <f aca="false">$B$5*A7542</f>
        <v>2.68712684239341</v>
      </c>
      <c r="E7542" s="42" t="n">
        <f aca="false">$D$5*A7542+$F$5*B7542</f>
        <v>2.03540855444708</v>
      </c>
      <c r="F7542" s="43" t="n">
        <f aca="false">Inputs!$B$5*D7542+Inputs!$B$6*E7542</f>
        <v>166942.256516987</v>
      </c>
      <c r="G7542" s="43" t="n">
        <f aca="false">F7542*SQRT(($B$6-2)/C7542)</f>
        <v>115766.8864726</v>
      </c>
    </row>
    <row r="7543" customFormat="false" ht="15" hidden="false" customHeight="false" outlineLevel="0" collapsed="false">
      <c r="A7543" s="41" t="n">
        <v>-0.4256097435</v>
      </c>
      <c r="B7543" s="41" t="n">
        <v>1.7417238287</v>
      </c>
      <c r="C7543" s="41" t="n">
        <v>6.1807311598</v>
      </c>
      <c r="D7543" s="42" t="n">
        <f aca="false">$B$5*A7543</f>
        <v>-1.08742354734181</v>
      </c>
      <c r="E7543" s="42" t="n">
        <f aca="false">$D$5*A7543+$F$5*B7543</f>
        <v>1.99473602767633</v>
      </c>
      <c r="F7543" s="43" t="n">
        <f aca="false">Inputs!$B$5*D7543+Inputs!$B$6*E7543</f>
        <v>-208479.156117997</v>
      </c>
      <c r="G7543" s="43" t="n">
        <f aca="false">F7543*SQRT(($B$6-2)/C7543)</f>
        <v>-118592.633003341</v>
      </c>
    </row>
    <row r="7544" customFormat="false" ht="15" hidden="false" customHeight="false" outlineLevel="0" collapsed="false">
      <c r="A7544" s="41" t="n">
        <v>-0.1651196502</v>
      </c>
      <c r="B7544" s="41" t="n">
        <v>-1.3545806425</v>
      </c>
      <c r="C7544" s="41" t="n">
        <v>4.622002421</v>
      </c>
      <c r="D7544" s="42" t="n">
        <f aca="false">$B$5*A7544</f>
        <v>-0.421877079880157</v>
      </c>
      <c r="E7544" s="42" t="n">
        <f aca="false">$D$5*A7544+$F$5*B7544</f>
        <v>-2.73193118800004</v>
      </c>
      <c r="F7544" s="43" t="n">
        <f aca="false">Inputs!$B$5*D7544+Inputs!$B$6*E7544</f>
        <v>94408.8514119861</v>
      </c>
      <c r="G7544" s="43" t="n">
        <f aca="false">F7544*SQRT(($B$6-2)/C7544)</f>
        <v>62103.0067826594</v>
      </c>
    </row>
    <row r="7545" customFormat="false" ht="15" hidden="false" customHeight="false" outlineLevel="0" collapsed="false">
      <c r="A7545" s="41" t="n">
        <v>1.0074667337</v>
      </c>
      <c r="B7545" s="41" t="n">
        <v>0.1437756683</v>
      </c>
      <c r="C7545" s="41" t="n">
        <v>3.0721779316</v>
      </c>
      <c r="D7545" s="42" t="n">
        <f aca="false">$B$5*A7545</f>
        <v>2.57405537847824</v>
      </c>
      <c r="E7545" s="42" t="n">
        <f aca="false">$D$5*A7545+$F$5*B7545</f>
        <v>2.6456193954705</v>
      </c>
      <c r="F7545" s="43" t="n">
        <f aca="false">Inputs!$B$5*D7545+Inputs!$B$6*E7545</f>
        <v>125124.568074299</v>
      </c>
      <c r="G7545" s="43" t="n">
        <f aca="false">F7545*SQRT(($B$6-2)/C7545)</f>
        <v>100956.528059176</v>
      </c>
    </row>
    <row r="7546" customFormat="false" ht="15" hidden="false" customHeight="false" outlineLevel="0" collapsed="false">
      <c r="A7546" s="41" t="n">
        <v>1.505944124</v>
      </c>
      <c r="B7546" s="41" t="n">
        <v>0.242969678</v>
      </c>
      <c r="C7546" s="41" t="n">
        <v>1.8635854429</v>
      </c>
      <c r="D7546" s="42" t="n">
        <f aca="false">$B$5*A7546</f>
        <v>3.8476541630646</v>
      </c>
      <c r="E7546" s="42" t="n">
        <f aca="false">$D$5*A7546+$F$5*B7546</f>
        <v>4.00307281992042</v>
      </c>
      <c r="F7546" s="43" t="n">
        <f aca="false">Inputs!$B$5*D7546+Inputs!$B$6*E7546</f>
        <v>184611.775310439</v>
      </c>
      <c r="G7546" s="43" t="n">
        <f aca="false">F7546*SQRT(($B$6-2)/C7546)</f>
        <v>191249.25049837</v>
      </c>
    </row>
    <row r="7547" customFormat="false" ht="15" hidden="false" customHeight="false" outlineLevel="0" collapsed="false">
      <c r="A7547" s="41" t="n">
        <v>-0.0200014873</v>
      </c>
      <c r="B7547" s="41" t="n">
        <v>1.5261208088</v>
      </c>
      <c r="C7547" s="41" t="n">
        <v>8.6688660138</v>
      </c>
      <c r="D7547" s="42" t="n">
        <f aca="false">$B$5*A7547</f>
        <v>-0.0511033607760395</v>
      </c>
      <c r="E7547" s="42" t="n">
        <f aca="false">$D$5*A7547+$F$5*B7547</f>
        <v>2.58762519736692</v>
      </c>
      <c r="F7547" s="43" t="n">
        <f aca="false">Inputs!$B$5*D7547+Inputs!$B$6*E7547</f>
        <v>-134491.59594595</v>
      </c>
      <c r="G7547" s="43" t="n">
        <f aca="false">F7547*SQRT(($B$6-2)/C7547)</f>
        <v>-64599.4766721481</v>
      </c>
    </row>
    <row r="7548" customFormat="false" ht="15" hidden="false" customHeight="false" outlineLevel="0" collapsed="false">
      <c r="A7548" s="41" t="n">
        <v>-1.538466345</v>
      </c>
      <c r="B7548" s="41" t="n">
        <v>-0.5853623046</v>
      </c>
      <c r="C7548" s="41" t="n">
        <v>0.4893716917</v>
      </c>
      <c r="D7548" s="42" t="n">
        <f aca="false">$B$5*A7548</f>
        <v>-3.93074772346203</v>
      </c>
      <c r="E7548" s="42" t="n">
        <f aca="false">$D$5*A7548+$F$5*B7548</f>
        <v>-4.67168683647052</v>
      </c>
      <c r="F7548" s="43" t="n">
        <f aca="false">Inputs!$B$5*D7548+Inputs!$B$6*E7548</f>
        <v>-159490.430522678</v>
      </c>
      <c r="G7548" s="43" t="n">
        <f aca="false">F7548*SQRT(($B$6-2)/C7548)</f>
        <v>-322426.112106743</v>
      </c>
    </row>
    <row r="7549" customFormat="false" ht="15" hidden="false" customHeight="false" outlineLevel="0" collapsed="false">
      <c r="A7549" s="41" t="n">
        <v>-0.8873629719</v>
      </c>
      <c r="B7549" s="41" t="n">
        <v>-2.1950797786</v>
      </c>
      <c r="C7549" s="41" t="n">
        <v>1.6371590672</v>
      </c>
      <c r="D7549" s="42" t="n">
        <f aca="false">$B$5*A7549</f>
        <v>-2.26719290481485</v>
      </c>
      <c r="E7549" s="42" t="n">
        <f aca="false">$D$5*A7549+$F$5*B7549</f>
        <v>-5.90189974103862</v>
      </c>
      <c r="F7549" s="43" t="n">
        <f aca="false">Inputs!$B$5*D7549+Inputs!$B$6*E7549</f>
        <v>68375.6965704465</v>
      </c>
      <c r="G7549" s="43" t="n">
        <f aca="false">F7549*SQRT(($B$6-2)/C7549)</f>
        <v>75573.8109123046</v>
      </c>
    </row>
    <row r="7550" customFormat="false" ht="15" hidden="false" customHeight="false" outlineLevel="0" collapsed="false">
      <c r="A7550" s="41" t="n">
        <v>0.873176428</v>
      </c>
      <c r="B7550" s="41" t="n">
        <v>-0.557418414</v>
      </c>
      <c r="C7550" s="41" t="n">
        <v>1.6656055549</v>
      </c>
      <c r="D7550" s="42" t="n">
        <f aca="false">$B$5*A7550</f>
        <v>2.23094659671721</v>
      </c>
      <c r="E7550" s="42" t="n">
        <f aca="false">$D$5*A7550+$F$5*B7550</f>
        <v>1.11528089527265</v>
      </c>
      <c r="F7550" s="43" t="n">
        <f aca="false">Inputs!$B$5*D7550+Inputs!$B$6*E7550</f>
        <v>167330.614908088</v>
      </c>
      <c r="G7550" s="43" t="n">
        <f aca="false">F7550*SQRT(($B$6-2)/C7550)</f>
        <v>183359.883585202</v>
      </c>
    </row>
    <row r="7551" customFormat="false" ht="15" hidden="false" customHeight="false" outlineLevel="0" collapsed="false">
      <c r="A7551" s="41" t="n">
        <v>0.9053680416</v>
      </c>
      <c r="B7551" s="41" t="n">
        <v>0.3890864912</v>
      </c>
      <c r="C7551" s="41" t="n">
        <v>6.4894345859</v>
      </c>
      <c r="D7551" s="42" t="n">
        <f aca="false">$B$5*A7551</f>
        <v>2.31319546246849</v>
      </c>
      <c r="E7551" s="42" t="n">
        <f aca="false">$D$5*A7551+$F$5*B7551</f>
        <v>2.82625566987143</v>
      </c>
      <c r="F7551" s="43" t="n">
        <f aca="false">Inputs!$B$5*D7551+Inputs!$B$6*E7551</f>
        <v>90006.7627532774</v>
      </c>
      <c r="G7551" s="43" t="n">
        <f aca="false">F7551*SQRT(($B$6-2)/C7551)</f>
        <v>49967.3951858687</v>
      </c>
    </row>
    <row r="7552" customFormat="false" ht="15" hidden="false" customHeight="false" outlineLevel="0" collapsed="false">
      <c r="A7552" s="41" t="n">
        <v>0.6071424666</v>
      </c>
      <c r="B7552" s="41" t="n">
        <v>-0.4553994808</v>
      </c>
      <c r="C7552" s="41" t="n">
        <v>8.9471588457</v>
      </c>
      <c r="D7552" s="42" t="n">
        <f aca="false">$B$5*A7552</f>
        <v>1.55123566801526</v>
      </c>
      <c r="E7552" s="42" t="n">
        <f aca="false">$D$5*A7552+$F$5*B7552</f>
        <v>0.658390337282666</v>
      </c>
      <c r="F7552" s="43" t="n">
        <f aca="false">Inputs!$B$5*D7552+Inputs!$B$6*E7552</f>
        <v>122204.049937393</v>
      </c>
      <c r="G7552" s="43" t="n">
        <f aca="false">F7552*SQRT(($B$6-2)/C7552)</f>
        <v>57777.4037756502</v>
      </c>
    </row>
    <row r="7553" customFormat="false" ht="15" hidden="false" customHeight="false" outlineLevel="0" collapsed="false">
      <c r="A7553" s="41" t="n">
        <v>-0.764248144</v>
      </c>
      <c r="B7553" s="41" t="n">
        <v>0.0897608752</v>
      </c>
      <c r="C7553" s="41" t="n">
        <v>0.810485171</v>
      </c>
      <c r="D7553" s="42" t="n">
        <f aca="false">$B$5*A7553</f>
        <v>-1.95263722339541</v>
      </c>
      <c r="E7553" s="42" t="n">
        <f aca="false">$D$5*A7553+$F$5*B7553</f>
        <v>-1.66360149268076</v>
      </c>
      <c r="F7553" s="43" t="n">
        <f aca="false">Inputs!$B$5*D7553+Inputs!$B$6*E7553</f>
        <v>-112083.647705503</v>
      </c>
      <c r="G7553" s="43" t="n">
        <f aca="false">F7553*SQRT(($B$6-2)/C7553)</f>
        <v>-176069.737856039</v>
      </c>
    </row>
    <row r="7554" customFormat="false" ht="15" hidden="false" customHeight="false" outlineLevel="0" collapsed="false">
      <c r="A7554" s="41" t="n">
        <v>0.9191681833</v>
      </c>
      <c r="B7554" s="41" t="n">
        <v>-0.0503820055</v>
      </c>
      <c r="C7554" s="41" t="n">
        <v>2.7153949885</v>
      </c>
      <c r="D7554" s="42" t="n">
        <f aca="false">$B$5*A7554</f>
        <v>2.34845452143135</v>
      </c>
      <c r="E7554" s="42" t="n">
        <f aca="false">$D$5*A7554+$F$5*B7554</f>
        <v>2.10024457275325</v>
      </c>
      <c r="F7554" s="43" t="n">
        <f aca="false">Inputs!$B$5*D7554+Inputs!$B$6*E7554</f>
        <v>129833.223505472</v>
      </c>
      <c r="G7554" s="43" t="n">
        <f aca="false">F7554*SQRT(($B$6-2)/C7554)</f>
        <v>111425.433318911</v>
      </c>
    </row>
    <row r="7555" customFormat="false" ht="15" hidden="false" customHeight="false" outlineLevel="0" collapsed="false">
      <c r="A7555" s="41" t="n">
        <v>-0.7019363226</v>
      </c>
      <c r="B7555" s="41" t="n">
        <v>-1.1990180914</v>
      </c>
      <c r="C7555" s="41" t="n">
        <v>6.3457761722</v>
      </c>
      <c r="D7555" s="42" t="n">
        <f aca="false">$B$5*A7555</f>
        <v>-1.79343188821934</v>
      </c>
      <c r="E7555" s="42" t="n">
        <f aca="false">$D$5*A7555+$F$5*B7555</f>
        <v>-3.74071684779715</v>
      </c>
      <c r="F7555" s="43" t="n">
        <f aca="false">Inputs!$B$5*D7555+Inputs!$B$6*E7555</f>
        <v>7692.65356792323</v>
      </c>
      <c r="G7555" s="43" t="n">
        <f aca="false">F7555*SQRT(($B$6-2)/C7555)</f>
        <v>4318.65784821893</v>
      </c>
    </row>
    <row r="7556" customFormat="false" ht="15" hidden="false" customHeight="false" outlineLevel="0" collapsed="false">
      <c r="A7556" s="41" t="n">
        <v>0.2041630153</v>
      </c>
      <c r="B7556" s="41" t="n">
        <v>-0.5540675349</v>
      </c>
      <c r="C7556" s="41" t="n">
        <v>1.7581475506</v>
      </c>
      <c r="D7556" s="42" t="n">
        <f aca="false">$B$5*A7556</f>
        <v>0.521632020234814</v>
      </c>
      <c r="E7556" s="42" t="n">
        <f aca="false">$D$5*A7556+$F$5*B7556</f>
        <v>-0.470909163525179</v>
      </c>
      <c r="F7556" s="43" t="n">
        <f aca="false">Inputs!$B$5*D7556+Inputs!$B$6*E7556</f>
        <v>75708.6601997403</v>
      </c>
      <c r="G7556" s="43" t="n">
        <f aca="false">F7556*SQRT(($B$6-2)/C7556)</f>
        <v>80748.2090104115</v>
      </c>
    </row>
    <row r="7557" customFormat="false" ht="15" hidden="false" customHeight="false" outlineLevel="0" collapsed="false">
      <c r="A7557" s="41" t="n">
        <v>-0.0717405874</v>
      </c>
      <c r="B7557" s="41" t="n">
        <v>-0.2387787822</v>
      </c>
      <c r="C7557" s="41" t="n">
        <v>4.9175260986</v>
      </c>
      <c r="D7557" s="42" t="n">
        <f aca="false">$B$5*A7557</f>
        <v>-0.183295625230189</v>
      </c>
      <c r="E7557" s="42" t="n">
        <f aca="false">$D$5*A7557+$F$5*B7557</f>
        <v>-0.583022942669555</v>
      </c>
      <c r="F7557" s="43" t="n">
        <f aca="false">Inputs!$B$5*D7557+Inputs!$B$6*E7557</f>
        <v>10821.5846104588</v>
      </c>
      <c r="G7557" s="43" t="n">
        <f aca="false">F7557*SQRT(($B$6-2)/C7557)</f>
        <v>6901.32564545586</v>
      </c>
    </row>
    <row r="7558" customFormat="false" ht="15" hidden="false" customHeight="false" outlineLevel="0" collapsed="false">
      <c r="A7558" s="41" t="n">
        <v>-0.4444309747</v>
      </c>
      <c r="B7558" s="41" t="n">
        <v>0.2938035608</v>
      </c>
      <c r="C7558" s="41" t="n">
        <v>2.5997054395</v>
      </c>
      <c r="D7558" s="42" t="n">
        <f aca="false">$B$5*A7558</f>
        <v>-1.1355113797033</v>
      </c>
      <c r="E7558" s="42" t="n">
        <f aca="false">$D$5*A7558+$F$5*B7558</f>
        <v>-0.550238895267913</v>
      </c>
      <c r="F7558" s="43" t="n">
        <f aca="false">Inputs!$B$5*D7558+Inputs!$B$6*E7558</f>
        <v>-86039.193206934</v>
      </c>
      <c r="G7558" s="43" t="n">
        <f aca="false">F7558*SQRT(($B$6-2)/C7558)</f>
        <v>-75465.6393434049</v>
      </c>
    </row>
    <row r="7559" customFormat="false" ht="15" hidden="false" customHeight="false" outlineLevel="0" collapsed="false">
      <c r="A7559" s="41" t="n">
        <v>0.5545040841</v>
      </c>
      <c r="B7559" s="41" t="n">
        <v>1.9652789447</v>
      </c>
      <c r="C7559" s="41" t="n">
        <v>12.4055226507</v>
      </c>
      <c r="D7559" s="42" t="n">
        <f aca="false">$B$5*A7559</f>
        <v>1.41674575677928</v>
      </c>
      <c r="E7559" s="42" t="n">
        <f aca="false">$D$5*A7559+$F$5*B7559</f>
        <v>4.71302549189548</v>
      </c>
      <c r="F7559" s="43" t="n">
        <f aca="false">Inputs!$B$5*D7559+Inputs!$B$6*E7559</f>
        <v>-93976.6989168462</v>
      </c>
      <c r="G7559" s="43" t="n">
        <f aca="false">F7559*SQRT(($B$6-2)/C7559)</f>
        <v>-37733.5486629378</v>
      </c>
    </row>
    <row r="7560" customFormat="false" ht="15" hidden="false" customHeight="false" outlineLevel="0" collapsed="false">
      <c r="A7560" s="41" t="n">
        <v>0.7579677147</v>
      </c>
      <c r="B7560" s="41" t="n">
        <v>1.5936823295</v>
      </c>
      <c r="C7560" s="41" t="n">
        <v>1.8990993874</v>
      </c>
      <c r="D7560" s="42" t="n">
        <f aca="false">$B$5*A7560</f>
        <v>1.93659086446558</v>
      </c>
      <c r="E7560" s="42" t="n">
        <f aca="false">$D$5*A7560+$F$5*B7560</f>
        <v>4.55553271175919</v>
      </c>
      <c r="F7560" s="43" t="n">
        <f aca="false">Inputs!$B$5*D7560+Inputs!$B$6*E7560</f>
        <v>-34117.5491414018</v>
      </c>
      <c r="G7560" s="43" t="n">
        <f aca="false">F7560*SQRT(($B$6-2)/C7560)</f>
        <v>-35012.1658282338</v>
      </c>
    </row>
    <row r="7561" customFormat="false" ht="15" hidden="false" customHeight="false" outlineLevel="0" collapsed="false">
      <c r="A7561" s="41" t="n">
        <v>-0.8186003714</v>
      </c>
      <c r="B7561" s="41" t="n">
        <v>-1.6009447707</v>
      </c>
      <c r="C7561" s="41" t="n">
        <v>5.5441100871</v>
      </c>
      <c r="D7561" s="42" t="n">
        <f aca="false">$B$5*A7561</f>
        <v>-2.09150597071119</v>
      </c>
      <c r="E7561" s="42" t="n">
        <f aca="false">$D$5*A7561+$F$5*B7561</f>
        <v>-4.71235382267851</v>
      </c>
      <c r="F7561" s="43" t="n">
        <f aca="false">Inputs!$B$5*D7561+Inputs!$B$6*E7561</f>
        <v>26467.0940628061</v>
      </c>
      <c r="G7561" s="43" t="n">
        <f aca="false">F7561*SQRT(($B$6-2)/C7561)</f>
        <v>15896.6398843954</v>
      </c>
    </row>
    <row r="7562" customFormat="false" ht="15" hidden="false" customHeight="false" outlineLevel="0" collapsed="false">
      <c r="A7562" s="41" t="n">
        <v>-0.0144302557</v>
      </c>
      <c r="B7562" s="41" t="n">
        <v>0.8580272441</v>
      </c>
      <c r="C7562" s="41" t="n">
        <v>2.179125849</v>
      </c>
      <c r="D7562" s="42" t="n">
        <f aca="false">$B$5*A7562</f>
        <v>-0.0368689863942068</v>
      </c>
      <c r="E7562" s="42" t="n">
        <f aca="false">$D$5*A7562+$F$5*B7562</f>
        <v>1.44725564019486</v>
      </c>
      <c r="F7562" s="43" t="n">
        <f aca="false">Inputs!$B$5*D7562+Inputs!$B$6*E7562</f>
        <v>-76049.6806491637</v>
      </c>
      <c r="G7562" s="43" t="n">
        <f aca="false">F7562*SQRT(($B$6-2)/C7562)</f>
        <v>-72856.9919153543</v>
      </c>
    </row>
    <row r="7563" customFormat="false" ht="15" hidden="false" customHeight="false" outlineLevel="0" collapsed="false">
      <c r="A7563" s="41" t="n">
        <v>0.7011617182</v>
      </c>
      <c r="B7563" s="41" t="n">
        <v>1.2113815723</v>
      </c>
      <c r="C7563" s="41" t="n">
        <v>3.5649711035</v>
      </c>
      <c r="D7563" s="42" t="n">
        <f aca="false">$B$5*A7563</f>
        <v>1.79145279098931</v>
      </c>
      <c r="E7563" s="42" t="n">
        <f aca="false">$D$5*A7563+$F$5*B7563</f>
        <v>3.76022217946231</v>
      </c>
      <c r="F7563" s="43" t="n">
        <f aca="false">Inputs!$B$5*D7563+Inputs!$B$6*E7563</f>
        <v>-8865.8298741841</v>
      </c>
      <c r="G7563" s="43" t="n">
        <f aca="false">F7563*SQRT(($B$6-2)/C7563)</f>
        <v>-6640.58567551382</v>
      </c>
    </row>
    <row r="7564" customFormat="false" ht="15" hidden="false" customHeight="false" outlineLevel="0" collapsed="false">
      <c r="A7564" s="41" t="n">
        <v>-2.536545359</v>
      </c>
      <c r="B7564" s="41" t="n">
        <v>1.2529768949</v>
      </c>
      <c r="C7564" s="41" t="n">
        <v>0.9123154325</v>
      </c>
      <c r="D7564" s="42" t="n">
        <f aca="false">$B$5*A7564</f>
        <v>-6.48081768428119</v>
      </c>
      <c r="E7564" s="42" t="n">
        <f aca="false">$D$5*A7564+$F$5*B7564</f>
        <v>-3.87236166777121</v>
      </c>
      <c r="F7564" s="43" t="n">
        <f aca="false">Inputs!$B$5*D7564+Inputs!$B$6*E7564</f>
        <v>-454463.685039558</v>
      </c>
      <c r="G7564" s="43" t="n">
        <f aca="false">F7564*SQRT(($B$6-2)/C7564)</f>
        <v>-672886.279356704</v>
      </c>
    </row>
    <row r="7565" customFormat="false" ht="15" hidden="false" customHeight="false" outlineLevel="0" collapsed="false">
      <c r="A7565" s="41" t="n">
        <v>0.3354626264</v>
      </c>
      <c r="B7565" s="41" t="n">
        <v>-1.5440133451</v>
      </c>
      <c r="C7565" s="41" t="n">
        <v>4.9513781727</v>
      </c>
      <c r="D7565" s="42" t="n">
        <f aca="false">$B$5*A7565</f>
        <v>0.857099642974897</v>
      </c>
      <c r="E7565" s="42" t="n">
        <f aca="false">$D$5*A7565+$F$5*B7565</f>
        <v>-1.86785354816255</v>
      </c>
      <c r="F7565" s="43" t="n">
        <f aca="false">Inputs!$B$5*D7565+Inputs!$B$6*E7565</f>
        <v>179102.641705617</v>
      </c>
      <c r="G7565" s="43" t="n">
        <f aca="false">F7565*SQRT(($B$6-2)/C7565)</f>
        <v>113829.267337182</v>
      </c>
    </row>
    <row r="7566" customFormat="false" ht="15" hidden="false" customHeight="false" outlineLevel="0" collapsed="false">
      <c r="A7566" s="41" t="n">
        <v>0.7235288467</v>
      </c>
      <c r="B7566" s="41" t="n">
        <v>0.1694825768</v>
      </c>
      <c r="C7566" s="41" t="n">
        <v>7.2150229998</v>
      </c>
      <c r="D7566" s="42" t="n">
        <f aca="false">$B$5*A7566</f>
        <v>1.84860031307681</v>
      </c>
      <c r="E7566" s="42" t="n">
        <f aca="false">$D$5*A7566+$F$5*B7566</f>
        <v>2.01435351619984</v>
      </c>
      <c r="F7566" s="43" t="n">
        <f aca="false">Inputs!$B$5*D7566+Inputs!$B$6*E7566</f>
        <v>84142.3554976888</v>
      </c>
      <c r="G7566" s="43" t="n">
        <f aca="false">F7566*SQRT(($B$6-2)/C7566)</f>
        <v>44300.7219178912</v>
      </c>
    </row>
    <row r="7567" customFormat="false" ht="15" hidden="false" customHeight="false" outlineLevel="0" collapsed="false">
      <c r="A7567" s="41" t="n">
        <v>0.3812292986</v>
      </c>
      <c r="B7567" s="41" t="n">
        <v>0.9991091503</v>
      </c>
      <c r="C7567" s="41" t="n">
        <v>0.7504240282</v>
      </c>
      <c r="D7567" s="42" t="n">
        <f aca="false">$B$5*A7567</f>
        <v>0.974032485311844</v>
      </c>
      <c r="E7567" s="42" t="n">
        <f aca="false">$D$5*A7567+$F$5*B7567</f>
        <v>2.63237468295986</v>
      </c>
      <c r="F7567" s="43" t="n">
        <f aca="false">Inputs!$B$5*D7567+Inputs!$B$6*E7567</f>
        <v>-34215.4856168088</v>
      </c>
      <c r="G7567" s="43" t="n">
        <f aca="false">F7567*SQRT(($B$6-2)/C7567)</f>
        <v>-55857.8660660767</v>
      </c>
    </row>
    <row r="7568" customFormat="false" ht="15" hidden="false" customHeight="false" outlineLevel="0" collapsed="false">
      <c r="A7568" s="41" t="n">
        <v>0.4302753684</v>
      </c>
      <c r="B7568" s="41" t="n">
        <v>-1.4728250985</v>
      </c>
      <c r="C7568" s="41" t="n">
        <v>1.5506709905</v>
      </c>
      <c r="D7568" s="42" t="n">
        <f aca="false">$B$5*A7568</f>
        <v>1.0993441164942</v>
      </c>
      <c r="E7568" s="42" t="n">
        <f aca="false">$D$5*A7568+$F$5*B7568</f>
        <v>-1.51931439880014</v>
      </c>
      <c r="F7568" s="43" t="n">
        <f aca="false">Inputs!$B$5*D7568+Inputs!$B$6*E7568</f>
        <v>185900.131589427</v>
      </c>
      <c r="G7568" s="43" t="n">
        <f aca="false">F7568*SQRT(($B$6-2)/C7568)</f>
        <v>211122.667198232</v>
      </c>
    </row>
    <row r="7569" customFormat="false" ht="15" hidden="false" customHeight="false" outlineLevel="0" collapsed="false">
      <c r="A7569" s="41" t="n">
        <v>-0.1430262698</v>
      </c>
      <c r="B7569" s="41" t="n">
        <v>-1.6176451709</v>
      </c>
      <c r="C7569" s="41" t="n">
        <v>6.6916239986</v>
      </c>
      <c r="D7569" s="42" t="n">
        <f aca="false">$B$5*A7569</f>
        <v>-0.365428978176066</v>
      </c>
      <c r="E7569" s="42" t="n">
        <f aca="false">$D$5*A7569+$F$5*B7569</f>
        <v>-3.13360323867607</v>
      </c>
      <c r="F7569" s="43" t="n">
        <f aca="false">Inputs!$B$5*D7569+Inputs!$B$6*E7569</f>
        <v>120137.264116197</v>
      </c>
      <c r="G7569" s="43" t="n">
        <f aca="false">F7569*SQRT(($B$6-2)/C7569)</f>
        <v>65679.0663268129</v>
      </c>
    </row>
    <row r="7570" customFormat="false" ht="15" hidden="false" customHeight="false" outlineLevel="0" collapsed="false">
      <c r="A7570" s="41" t="n">
        <v>0.6490618806</v>
      </c>
      <c r="B7570" s="41" t="n">
        <v>1.3979702416</v>
      </c>
      <c r="C7570" s="41" t="n">
        <v>2.3297360427</v>
      </c>
      <c r="D7570" s="42" t="n">
        <f aca="false">$B$5*A7570</f>
        <v>1.65833885014523</v>
      </c>
      <c r="E7570" s="42" t="n">
        <f aca="false">$D$5*A7570+$F$5*B7570</f>
        <v>3.95843697190777</v>
      </c>
      <c r="F7570" s="43" t="n">
        <f aca="false">Inputs!$B$5*D7570+Inputs!$B$6*E7570</f>
        <v>-32087.9635808654</v>
      </c>
      <c r="G7570" s="43" t="n">
        <f aca="false">F7570*SQRT(($B$6-2)/C7570)</f>
        <v>-29730.608263519</v>
      </c>
    </row>
    <row r="7571" customFormat="false" ht="15" hidden="false" customHeight="false" outlineLevel="0" collapsed="false">
      <c r="A7571" s="41" t="n">
        <v>-1.2414519626</v>
      </c>
      <c r="B7571" s="41" t="n">
        <v>-0.6714637605</v>
      </c>
      <c r="C7571" s="41" t="n">
        <v>2.8677819114</v>
      </c>
      <c r="D7571" s="42" t="n">
        <f aca="false">$B$5*A7571</f>
        <v>-3.17188249950143</v>
      </c>
      <c r="E7571" s="42" t="n">
        <f aca="false">$D$5*A7571+$F$5*B7571</f>
        <v>-4.11359023182586</v>
      </c>
      <c r="F7571" s="43" t="n">
        <f aca="false">Inputs!$B$5*D7571+Inputs!$B$6*E7571</f>
        <v>-111508.73835885</v>
      </c>
      <c r="G7571" s="43" t="n">
        <f aca="false">F7571*SQRT(($B$6-2)/C7571)</f>
        <v>-93121.6879232848</v>
      </c>
    </row>
    <row r="7572" customFormat="false" ht="15" hidden="false" customHeight="false" outlineLevel="0" collapsed="false">
      <c r="A7572" s="41" t="n">
        <v>-0.8823693211</v>
      </c>
      <c r="B7572" s="41" t="n">
        <v>-0.4539052719</v>
      </c>
      <c r="C7572" s="41" t="n">
        <v>1.0835402702</v>
      </c>
      <c r="D7572" s="42" t="n">
        <f aca="false">$B$5*A7572</f>
        <v>-2.2544342366921</v>
      </c>
      <c r="E7572" s="42" t="n">
        <f aca="false">$D$5*A7572+$F$5*B7572</f>
        <v>-2.883453658351</v>
      </c>
      <c r="F7572" s="43" t="n">
        <f aca="false">Inputs!$B$5*D7572+Inputs!$B$6*E7572</f>
        <v>-81270.7407516605</v>
      </c>
      <c r="G7572" s="43" t="n">
        <f aca="false">F7572*SQRT(($B$6-2)/C7572)</f>
        <v>-110414.646836607</v>
      </c>
    </row>
    <row r="7573" customFormat="false" ht="15" hidden="false" customHeight="false" outlineLevel="0" collapsed="false">
      <c r="A7573" s="41" t="n">
        <v>0.4124231582</v>
      </c>
      <c r="B7573" s="41" t="n">
        <v>-0.4430691221</v>
      </c>
      <c r="C7573" s="41" t="n">
        <v>7.3254147107</v>
      </c>
      <c r="D7573" s="42" t="n">
        <f aca="false">$B$5*A7573</f>
        <v>1.05373211150594</v>
      </c>
      <c r="E7573" s="42" t="n">
        <f aca="false">$D$5*A7573+$F$5*B7573</f>
        <v>0.21633001937713</v>
      </c>
      <c r="F7573" s="43" t="n">
        <f aca="false">Inputs!$B$5*D7573+Inputs!$B$6*E7573</f>
        <v>94556.7101817373</v>
      </c>
      <c r="G7573" s="43" t="n">
        <f aca="false">F7573*SQRT(($B$6-2)/C7573)</f>
        <v>49407.3139045291</v>
      </c>
    </row>
    <row r="7574" customFormat="false" ht="15" hidden="false" customHeight="false" outlineLevel="0" collapsed="false">
      <c r="A7574" s="41" t="n">
        <v>0.6525301727</v>
      </c>
      <c r="B7574" s="41" t="n">
        <v>1.0653797701</v>
      </c>
      <c r="C7574" s="41" t="n">
        <v>0.9142231875</v>
      </c>
      <c r="D7574" s="42" t="n">
        <f aca="false">$B$5*A7574</f>
        <v>1.66720026028962</v>
      </c>
      <c r="E7574" s="42" t="n">
        <f aca="false">$D$5*A7574+$F$5*B7574</f>
        <v>3.39239135807301</v>
      </c>
      <c r="F7574" s="43" t="n">
        <f aca="false">Inputs!$B$5*D7574+Inputs!$B$6*E7574</f>
        <v>-2899.54187468905</v>
      </c>
      <c r="G7574" s="43" t="n">
        <f aca="false">F7574*SQRT(($B$6-2)/C7574)</f>
        <v>-4288.62691553145</v>
      </c>
    </row>
    <row r="7575" customFormat="false" ht="15" hidden="false" customHeight="false" outlineLevel="0" collapsed="false">
      <c r="A7575" s="41" t="n">
        <v>1.1017592613</v>
      </c>
      <c r="B7575" s="41" t="n">
        <v>-1.1181810954</v>
      </c>
      <c r="C7575" s="41" t="n">
        <v>2.8661679533</v>
      </c>
      <c r="D7575" s="42" t="n">
        <f aca="false">$B$5*A7575</f>
        <v>2.81497071563056</v>
      </c>
      <c r="E7575" s="42" t="n">
        <f aca="false">$D$5*A7575+$F$5*B7575</f>
        <v>0.690920026872615</v>
      </c>
      <c r="F7575" s="43" t="n">
        <f aca="false">Inputs!$B$5*D7575+Inputs!$B$6*E7575</f>
        <v>246951.070219426</v>
      </c>
      <c r="G7575" s="43" t="n">
        <f aca="false">F7575*SQRT(($B$6-2)/C7575)</f>
        <v>206288.535421052</v>
      </c>
    </row>
    <row r="7576" customFormat="false" ht="15" hidden="false" customHeight="false" outlineLevel="0" collapsed="false">
      <c r="A7576" s="41" t="n">
        <v>1.3859289445</v>
      </c>
      <c r="B7576" s="41" t="n">
        <v>1.4660722849</v>
      </c>
      <c r="C7576" s="41" t="n">
        <v>1.8677584716</v>
      </c>
      <c r="D7576" s="42" t="n">
        <f aca="false">$B$5*A7576</f>
        <v>3.54101801523225</v>
      </c>
      <c r="E7576" s="42" t="n">
        <f aca="false">$D$5*A7576+$F$5*B7576</f>
        <v>5.82947168332149</v>
      </c>
      <c r="F7576" s="43" t="n">
        <f aca="false">Inputs!$B$5*D7576+Inputs!$B$6*E7576</f>
        <v>62628.2173571505</v>
      </c>
      <c r="G7576" s="43" t="n">
        <f aca="false">F7576*SQRT(($B$6-2)/C7576)</f>
        <v>64807.4137499695</v>
      </c>
    </row>
    <row r="7577" customFormat="false" ht="15" hidden="false" customHeight="false" outlineLevel="0" collapsed="false">
      <c r="A7577" s="41" t="n">
        <v>1.5526799312</v>
      </c>
      <c r="B7577" s="41" t="n">
        <v>-0.1578148197</v>
      </c>
      <c r="C7577" s="41" t="n">
        <v>5.690411416</v>
      </c>
      <c r="D7577" s="42" t="n">
        <f aca="false">$B$5*A7577</f>
        <v>3.96706312404227</v>
      </c>
      <c r="E7577" s="42" t="n">
        <f aca="false">$D$5*A7577+$F$5*B7577</f>
        <v>3.42223240830891</v>
      </c>
      <c r="F7577" s="43" t="n">
        <f aca="false">Inputs!$B$5*D7577+Inputs!$B$6*E7577</f>
        <v>225594.691988781</v>
      </c>
      <c r="G7577" s="43" t="n">
        <f aca="false">F7577*SQRT(($B$6-2)/C7577)</f>
        <v>133743.301984028</v>
      </c>
    </row>
    <row r="7578" customFormat="false" ht="15" hidden="false" customHeight="false" outlineLevel="0" collapsed="false">
      <c r="A7578" s="41" t="n">
        <v>-0.7518424733</v>
      </c>
      <c r="B7578" s="41" t="n">
        <v>-0.9842411915</v>
      </c>
      <c r="C7578" s="41" t="n">
        <v>15.0119974631</v>
      </c>
      <c r="D7578" s="42" t="n">
        <f aca="false">$B$5*A7578</f>
        <v>-1.92094100721198</v>
      </c>
      <c r="E7578" s="42" t="n">
        <f aca="false">$D$5*A7578+$F$5*B7578</f>
        <v>-3.48860811662582</v>
      </c>
      <c r="F7578" s="43" t="n">
        <f aca="false">Inputs!$B$5*D7578+Inputs!$B$6*E7578</f>
        <v>-17663.6948899073</v>
      </c>
      <c r="G7578" s="43" t="n">
        <f aca="false">F7578*SQRT(($B$6-2)/C7578)</f>
        <v>-6447.29157066269</v>
      </c>
    </row>
    <row r="7579" customFormat="false" ht="15" hidden="false" customHeight="false" outlineLevel="0" collapsed="false">
      <c r="A7579" s="41" t="n">
        <v>-1.1017798866</v>
      </c>
      <c r="B7579" s="41" t="n">
        <v>0.0116904067</v>
      </c>
      <c r="C7579" s="41" t="n">
        <v>0.5506349097</v>
      </c>
      <c r="D7579" s="42" t="n">
        <f aca="false">$B$5*A7579</f>
        <v>-2.81502341281909</v>
      </c>
      <c r="E7579" s="42" t="n">
        <f aca="false">$D$5*A7579+$F$5*B7579</f>
        <v>-2.60159565813478</v>
      </c>
      <c r="F7579" s="43" t="n">
        <f aca="false">Inputs!$B$5*D7579+Inputs!$B$6*E7579</f>
        <v>-151422.55837517</v>
      </c>
      <c r="G7579" s="43" t="n">
        <f aca="false">F7579*SQRT(($B$6-2)/C7579)</f>
        <v>-288584.968658633</v>
      </c>
    </row>
    <row r="7580" customFormat="false" ht="15" hidden="false" customHeight="false" outlineLevel="0" collapsed="false">
      <c r="A7580" s="41" t="n">
        <v>0.8478518565</v>
      </c>
      <c r="B7580" s="41" t="n">
        <v>1.306558441</v>
      </c>
      <c r="C7580" s="41" t="n">
        <v>1.7551310267</v>
      </c>
      <c r="D7580" s="42" t="n">
        <f aca="false">$B$5*A7580</f>
        <v>2.16624287271649</v>
      </c>
      <c r="E7580" s="42" t="n">
        <f aca="false">$D$5*A7580+$F$5*B7580</f>
        <v>4.27363036717243</v>
      </c>
      <c r="F7580" s="43" t="n">
        <f aca="false">Inputs!$B$5*D7580+Inputs!$B$6*E7580</f>
        <v>2942.76891302728</v>
      </c>
      <c r="G7580" s="43" t="n">
        <f aca="false">F7580*SQRT(($B$6-2)/C7580)</f>
        <v>3141.350424463</v>
      </c>
    </row>
    <row r="7581" customFormat="false" ht="15" hidden="false" customHeight="false" outlineLevel="0" collapsed="false">
      <c r="A7581" s="41" t="n">
        <v>-0.4855571164</v>
      </c>
      <c r="B7581" s="41" t="n">
        <v>-0.0386882671</v>
      </c>
      <c r="C7581" s="41" t="n">
        <v>2.2875267054</v>
      </c>
      <c r="D7581" s="42" t="n">
        <f aca="false">$B$5*A7581</f>
        <v>-1.24058776852872</v>
      </c>
      <c r="E7581" s="42" t="n">
        <f aca="false">$D$5*A7581+$F$5*B7581</f>
        <v>-1.22223054847295</v>
      </c>
      <c r="F7581" s="43" t="n">
        <f aca="false">Inputs!$B$5*D7581+Inputs!$B$6*E7581</f>
        <v>-62947.2494292249</v>
      </c>
      <c r="G7581" s="43" t="n">
        <f aca="false">F7581*SQRT(($B$6-2)/C7581)</f>
        <v>-58858.4294114859</v>
      </c>
    </row>
    <row r="7582" customFormat="false" ht="15" hidden="false" customHeight="false" outlineLevel="0" collapsed="false">
      <c r="A7582" s="41" t="n">
        <v>-0.1041875534</v>
      </c>
      <c r="B7582" s="41" t="n">
        <v>-0.6352802499</v>
      </c>
      <c r="C7582" s="41" t="n">
        <v>0.8732017343</v>
      </c>
      <c r="D7582" s="42" t="n">
        <f aca="false">$B$5*A7582</f>
        <v>-0.266196910755386</v>
      </c>
      <c r="E7582" s="42" t="n">
        <f aca="false">$D$5*A7582+$F$5*B7582</f>
        <v>-1.3448900193108</v>
      </c>
      <c r="F7582" s="43" t="n">
        <f aca="false">Inputs!$B$5*D7582+Inputs!$B$6*E7582</f>
        <v>40624.8098900016</v>
      </c>
      <c r="G7582" s="43" t="n">
        <f aca="false">F7582*SQRT(($B$6-2)/C7582)</f>
        <v>61482.149790332</v>
      </c>
    </row>
    <row r="7583" customFormat="false" ht="15" hidden="false" customHeight="false" outlineLevel="0" collapsed="false">
      <c r="A7583" s="41" t="n">
        <v>0.7357495298</v>
      </c>
      <c r="B7583" s="41" t="n">
        <v>0.3628482466</v>
      </c>
      <c r="C7583" s="41" t="n">
        <v>3.1303628073</v>
      </c>
      <c r="D7583" s="42" t="n">
        <f aca="false">$B$5*A7583</f>
        <v>1.87982389000496</v>
      </c>
      <c r="E7583" s="42" t="n">
        <f aca="false">$D$5*A7583+$F$5*B7583</f>
        <v>2.37732678384354</v>
      </c>
      <c r="F7583" s="43" t="n">
        <f aca="false">Inputs!$B$5*D7583+Inputs!$B$6*E7583</f>
        <v>69116.0498083188</v>
      </c>
      <c r="G7583" s="43" t="n">
        <f aca="false">F7583*SQRT(($B$6-2)/C7583)</f>
        <v>55245.456848128</v>
      </c>
    </row>
    <row r="7584" customFormat="false" ht="15" hidden="false" customHeight="false" outlineLevel="0" collapsed="false">
      <c r="A7584" s="41" t="n">
        <v>0.1418231751</v>
      </c>
      <c r="B7584" s="41" t="n">
        <v>0.3583054392</v>
      </c>
      <c r="C7584" s="41" t="n">
        <v>6.0718955001</v>
      </c>
      <c r="D7584" s="42" t="n">
        <f aca="false">$B$5*A7584</f>
        <v>0.3623550976401</v>
      </c>
      <c r="E7584" s="42" t="n">
        <f aca="false">$D$5*A7584+$F$5*B7584</f>
        <v>0.956182595326128</v>
      </c>
      <c r="F7584" s="43" t="n">
        <f aca="false">Inputs!$B$5*D7584+Inputs!$B$6*E7584</f>
        <v>-11573.6200022964</v>
      </c>
      <c r="G7584" s="43" t="n">
        <f aca="false">F7584*SQRT(($B$6-2)/C7584)</f>
        <v>-6642.35484516378</v>
      </c>
    </row>
    <row r="7585" customFormat="false" ht="15" hidden="false" customHeight="false" outlineLevel="0" collapsed="false">
      <c r="A7585" s="41" t="n">
        <v>0.615451248</v>
      </c>
      <c r="B7585" s="41" t="n">
        <v>0.6054370191</v>
      </c>
      <c r="C7585" s="41" t="n">
        <v>3.8507473533</v>
      </c>
      <c r="D7585" s="42" t="n">
        <f aca="false">$B$5*A7585</f>
        <v>1.57246442201364</v>
      </c>
      <c r="E7585" s="42" t="n">
        <f aca="false">$D$5*A7585+$F$5*B7585</f>
        <v>2.50995525104378</v>
      </c>
      <c r="F7585" s="43" t="n">
        <f aca="false">Inputs!$B$5*D7585+Inputs!$B$6*E7585</f>
        <v>31748.6796491754</v>
      </c>
      <c r="G7585" s="43" t="n">
        <f aca="false">F7585*SQRT(($B$6-2)/C7585)</f>
        <v>22880.6392484187</v>
      </c>
    </row>
    <row r="7586" customFormat="false" ht="15" hidden="false" customHeight="false" outlineLevel="0" collapsed="false">
      <c r="A7586" s="41" t="n">
        <v>-0.8384899561</v>
      </c>
      <c r="B7586" s="41" t="n">
        <v>0.8963285487</v>
      </c>
      <c r="C7586" s="41" t="n">
        <v>5.053570244</v>
      </c>
      <c r="D7586" s="42" t="n">
        <f aca="false">$B$5*A7586</f>
        <v>-2.14232342280185</v>
      </c>
      <c r="E7586" s="42" t="n">
        <f aca="false">$D$5*A7586+$F$5*B7586</f>
        <v>-0.447530226867441</v>
      </c>
      <c r="F7586" s="43" t="n">
        <f aca="false">Inputs!$B$5*D7586+Inputs!$B$6*E7586</f>
        <v>-191855.830936813</v>
      </c>
      <c r="G7586" s="43" t="n">
        <f aca="false">F7586*SQRT(($B$6-2)/C7586)</f>
        <v>-120695.435859517</v>
      </c>
    </row>
    <row r="7587" customFormat="false" ht="15" hidden="false" customHeight="false" outlineLevel="0" collapsed="false">
      <c r="A7587" s="41" t="n">
        <v>0.2553661177</v>
      </c>
      <c r="B7587" s="41" t="n">
        <v>-0.434616195</v>
      </c>
      <c r="C7587" s="41" t="n">
        <v>1.6500823433</v>
      </c>
      <c r="D7587" s="42" t="n">
        <f aca="false">$B$5*A7587</f>
        <v>0.65245482233712</v>
      </c>
      <c r="E7587" s="42" t="n">
        <f aca="false">$D$5*A7587+$F$5*B7587</f>
        <v>-0.142804957572759</v>
      </c>
      <c r="F7587" s="43" t="n">
        <f aca="false">Inputs!$B$5*D7587+Inputs!$B$6*E7587</f>
        <v>72385.7301123499</v>
      </c>
      <c r="G7587" s="43" t="n">
        <f aca="false">F7587*SQRT(($B$6-2)/C7587)</f>
        <v>79692.0774729514</v>
      </c>
    </row>
    <row r="7588" customFormat="false" ht="15" hidden="false" customHeight="false" outlineLevel="0" collapsed="false">
      <c r="A7588" s="41" t="n">
        <v>0.2342296914</v>
      </c>
      <c r="B7588" s="41" t="n">
        <v>0.3444774767</v>
      </c>
      <c r="C7588" s="41" t="n">
        <v>5.0965474516</v>
      </c>
      <c r="D7588" s="42" t="n">
        <f aca="false">$B$5*A7588</f>
        <v>0.598451717341769</v>
      </c>
      <c r="E7588" s="42" t="n">
        <f aca="false">$D$5*A7588+$F$5*B7588</f>
        <v>1.15219466009116</v>
      </c>
      <c r="F7588" s="43" t="n">
        <f aca="false">Inputs!$B$5*D7588+Inputs!$B$6*E7588</f>
        <v>2235.43872961889</v>
      </c>
      <c r="G7588" s="43" t="n">
        <f aca="false">F7588*SQRT(($B$6-2)/C7588)</f>
        <v>1400.36011505395</v>
      </c>
    </row>
    <row r="7589" customFormat="false" ht="15" hidden="false" customHeight="false" outlineLevel="0" collapsed="false">
      <c r="A7589" s="41" t="n">
        <v>1.0817836672</v>
      </c>
      <c r="B7589" s="41" t="n">
        <v>-1.0461556285</v>
      </c>
      <c r="C7589" s="41" t="n">
        <v>3.7500678758</v>
      </c>
      <c r="D7589" s="42" t="n">
        <f aca="false">$B$5*A7589</f>
        <v>2.76393351141185</v>
      </c>
      <c r="E7589" s="42" t="n">
        <f aca="false">$D$5*A7589+$F$5*B7589</f>
        <v>0.767755914841872</v>
      </c>
      <c r="F7589" s="43" t="n">
        <f aca="false">Inputs!$B$5*D7589+Inputs!$B$6*E7589</f>
        <v>238005.555399092</v>
      </c>
      <c r="G7589" s="43" t="n">
        <f aca="false">F7589*SQRT(($B$6-2)/C7589)</f>
        <v>173813.108984779</v>
      </c>
    </row>
    <row r="7590" customFormat="false" ht="15" hidden="false" customHeight="false" outlineLevel="0" collapsed="false">
      <c r="A7590" s="41" t="n">
        <v>1.3249843537</v>
      </c>
      <c r="B7590" s="41" t="n">
        <v>0.0231663563</v>
      </c>
      <c r="C7590" s="41" t="n">
        <v>1.0317567727</v>
      </c>
      <c r="D7590" s="42" t="n">
        <f aca="false">$B$5*A7590</f>
        <v>3.38530592421187</v>
      </c>
      <c r="E7590" s="42" t="n">
        <f aca="false">$D$5*A7590+$F$5*B7590</f>
        <v>3.19291900888856</v>
      </c>
      <c r="F7590" s="43" t="n">
        <f aca="false">Inputs!$B$5*D7590+Inputs!$B$6*E7590</f>
        <v>178884.64197676</v>
      </c>
      <c r="G7590" s="43" t="n">
        <f aca="false">F7590*SQRT(($B$6-2)/C7590)</f>
        <v>249057.365429451</v>
      </c>
    </row>
    <row r="7591" customFormat="false" ht="15" hidden="false" customHeight="false" outlineLevel="0" collapsed="false">
      <c r="A7591" s="41" t="n">
        <v>-0.5061532507</v>
      </c>
      <c r="B7591" s="41" t="n">
        <v>-0.5367580999</v>
      </c>
      <c r="C7591" s="41" t="n">
        <v>3.2722803968</v>
      </c>
      <c r="D7591" s="42" t="n">
        <f aca="false">$B$5*A7591</f>
        <v>-1.29321043933004</v>
      </c>
      <c r="E7591" s="42" t="n">
        <f aca="false">$D$5*A7591+$F$5*B7591</f>
        <v>-2.13128013147958</v>
      </c>
      <c r="F7591" s="43" t="n">
        <f aca="false">Inputs!$B$5*D7591+Inputs!$B$6*E7591</f>
        <v>-22757.0373590253</v>
      </c>
      <c r="G7591" s="43" t="n">
        <f aca="false">F7591*SQRT(($B$6-2)/C7591)</f>
        <v>-17791.2091414925</v>
      </c>
    </row>
    <row r="7592" customFormat="false" ht="15" hidden="false" customHeight="false" outlineLevel="0" collapsed="false">
      <c r="A7592" s="41" t="n">
        <v>-1.0013677583</v>
      </c>
      <c r="B7592" s="41" t="n">
        <v>-1.7409148838</v>
      </c>
      <c r="C7592" s="41" t="n">
        <v>1.8749465499</v>
      </c>
      <c r="D7592" s="42" t="n">
        <f aca="false">$B$5*A7592</f>
        <v>-2.55847263027779</v>
      </c>
      <c r="E7592" s="42" t="n">
        <f aca="false">$D$5*A7592+$F$5*B7592</f>
        <v>-5.38895747379856</v>
      </c>
      <c r="F7592" s="43" t="n">
        <f aca="false">Inputs!$B$5*D7592+Inputs!$B$6*E7592</f>
        <v>13600.6106621493</v>
      </c>
      <c r="G7592" s="43" t="n">
        <f aca="false">F7592*SQRT(($B$6-2)/C7592)</f>
        <v>14046.8505076455</v>
      </c>
    </row>
    <row r="7593" customFormat="false" ht="15" hidden="false" customHeight="false" outlineLevel="0" collapsed="false">
      <c r="A7593" s="41" t="n">
        <v>0.6773998804</v>
      </c>
      <c r="B7593" s="41" t="n">
        <v>1.9808864004</v>
      </c>
      <c r="C7593" s="41" t="n">
        <v>19.9118011235</v>
      </c>
      <c r="D7593" s="42" t="n">
        <f aca="false">$B$5*A7593</f>
        <v>1.73074181727112</v>
      </c>
      <c r="E7593" s="42" t="n">
        <f aca="false">$D$5*A7593+$F$5*B7593</f>
        <v>5.03241691832438</v>
      </c>
      <c r="F7593" s="43" t="n">
        <f aca="false">Inputs!$B$5*D7593+Inputs!$B$6*E7593</f>
        <v>-78546.6641891074</v>
      </c>
      <c r="G7593" s="43" t="n">
        <f aca="false">F7593*SQRT(($B$6-2)/C7593)</f>
        <v>-24893.5864524062</v>
      </c>
    </row>
    <row r="7594" customFormat="false" ht="15" hidden="false" customHeight="false" outlineLevel="0" collapsed="false">
      <c r="A7594" s="41" t="n">
        <v>-1.6176153488</v>
      </c>
      <c r="B7594" s="41" t="n">
        <v>-0.9504279159</v>
      </c>
      <c r="C7594" s="41" t="n">
        <v>6.3663898275</v>
      </c>
      <c r="D7594" s="42" t="n">
        <f aca="false">$B$5*A7594</f>
        <v>-4.13297168988955</v>
      </c>
      <c r="E7594" s="42" t="n">
        <f aca="false">$D$5*A7594+$F$5*B7594</f>
        <v>-5.49040382596493</v>
      </c>
      <c r="F7594" s="43" t="n">
        <f aca="false">Inputs!$B$5*D7594+Inputs!$B$6*E7594</f>
        <v>-138776.977690708</v>
      </c>
      <c r="G7594" s="43" t="n">
        <f aca="false">F7594*SQRT(($B$6-2)/C7594)</f>
        <v>-77783.2005310198</v>
      </c>
    </row>
    <row r="7595" customFormat="false" ht="15" hidden="false" customHeight="false" outlineLevel="0" collapsed="false">
      <c r="A7595" s="41" t="n">
        <v>0.7515831891</v>
      </c>
      <c r="B7595" s="41" t="n">
        <v>-0.0456369087</v>
      </c>
      <c r="C7595" s="41" t="n">
        <v>3.5775645976</v>
      </c>
      <c r="D7595" s="42" t="n">
        <f aca="false">$B$5*A7595</f>
        <v>1.92027854177542</v>
      </c>
      <c r="E7595" s="42" t="n">
        <f aca="false">$D$5*A7595+$F$5*B7595</f>
        <v>1.70965493033328</v>
      </c>
      <c r="F7595" s="43" t="n">
        <f aca="false">Inputs!$B$5*D7595+Inputs!$B$6*E7595</f>
        <v>106545.107660878</v>
      </c>
      <c r="G7595" s="43" t="n">
        <f aca="false">F7595*SQRT(($B$6-2)/C7595)</f>
        <v>79662.6534915944</v>
      </c>
    </row>
    <row r="7596" customFormat="false" ht="15" hidden="false" customHeight="false" outlineLevel="0" collapsed="false">
      <c r="A7596" s="41" t="n">
        <v>0.8344192423</v>
      </c>
      <c r="B7596" s="41" t="n">
        <v>-0.1017205231</v>
      </c>
      <c r="C7596" s="41" t="n">
        <v>8.2024134709</v>
      </c>
      <c r="D7596" s="42" t="n">
        <f aca="false">$B$5*A7596</f>
        <v>2.13192283844444</v>
      </c>
      <c r="E7596" s="42" t="n">
        <f aca="false">$D$5*A7596+$F$5*B7596</f>
        <v>1.80992852922137</v>
      </c>
      <c r="F7596" s="43" t="n">
        <f aca="false">Inputs!$B$5*D7596+Inputs!$B$6*E7596</f>
        <v>122695.857383375</v>
      </c>
      <c r="G7596" s="43" t="n">
        <f aca="false">F7596*SQRT(($B$6-2)/C7596)</f>
        <v>60586.249472153</v>
      </c>
    </row>
    <row r="7597" customFormat="false" ht="15" hidden="false" customHeight="false" outlineLevel="0" collapsed="false">
      <c r="A7597" s="41" t="n">
        <v>-0.5806274993</v>
      </c>
      <c r="B7597" s="41" t="n">
        <v>-0.2258421107</v>
      </c>
      <c r="C7597" s="41" t="n">
        <v>5.1874005846</v>
      </c>
      <c r="D7597" s="42" t="n">
        <f aca="false">$B$5*A7597</f>
        <v>-1.48349050888918</v>
      </c>
      <c r="E7597" s="42" t="n">
        <f aca="false">$D$5*A7597+$F$5*B7597</f>
        <v>-1.77162571708006</v>
      </c>
      <c r="F7597" s="43" t="n">
        <f aca="false">Inputs!$B$5*D7597+Inputs!$B$6*E7597</f>
        <v>-59767.7650349152</v>
      </c>
      <c r="G7597" s="43" t="n">
        <f aca="false">F7597*SQRT(($B$6-2)/C7597)</f>
        <v>-37111.3814123647</v>
      </c>
    </row>
    <row r="7598" customFormat="false" ht="15" hidden="false" customHeight="false" outlineLevel="0" collapsed="false">
      <c r="A7598" s="41" t="n">
        <v>-2.3820894223</v>
      </c>
      <c r="B7598" s="41" t="n">
        <v>-1.1434843456</v>
      </c>
      <c r="C7598" s="41" t="n">
        <v>1.0488022029</v>
      </c>
      <c r="D7598" s="42" t="n">
        <f aca="false">$B$5*A7598</f>
        <v>-6.08618615819556</v>
      </c>
      <c r="E7598" s="42" t="n">
        <f aca="false">$D$5*A7598+$F$5*B7598</f>
        <v>-7.6428961227148</v>
      </c>
      <c r="F7598" s="43" t="n">
        <f aca="false">Inputs!$B$5*D7598+Inputs!$B$6*E7598</f>
        <v>-226473.809683816</v>
      </c>
      <c r="G7598" s="43" t="n">
        <f aca="false">F7598*SQRT(($B$6-2)/C7598)</f>
        <v>-312741.98485266</v>
      </c>
    </row>
    <row r="7599" customFormat="false" ht="15" hidden="false" customHeight="false" outlineLevel="0" collapsed="false">
      <c r="A7599" s="41" t="n">
        <v>0.9482793742</v>
      </c>
      <c r="B7599" s="41" t="n">
        <v>1.1918998442</v>
      </c>
      <c r="C7599" s="41" t="n">
        <v>9.95168518</v>
      </c>
      <c r="D7599" s="42" t="n">
        <f aca="false">$B$5*A7599</f>
        <v>2.4228329748368</v>
      </c>
      <c r="E7599" s="42" t="n">
        <f aca="false">$D$5*A7599+$F$5*B7599</f>
        <v>4.31462038052061</v>
      </c>
      <c r="F7599" s="43" t="n">
        <f aca="false">Inputs!$B$5*D7599+Inputs!$B$6*E7599</f>
        <v>26552.2784576497</v>
      </c>
      <c r="G7599" s="43" t="n">
        <f aca="false">F7599*SQRT(($B$6-2)/C7599)</f>
        <v>11903.3300972277</v>
      </c>
    </row>
    <row r="7600" customFormat="false" ht="15" hidden="false" customHeight="false" outlineLevel="0" collapsed="false">
      <c r="A7600" s="41" t="n">
        <v>1.4061660551</v>
      </c>
      <c r="B7600" s="41" t="n">
        <v>0.4408693464</v>
      </c>
      <c r="C7600" s="41" t="n">
        <v>0.8041058498</v>
      </c>
      <c r="D7600" s="42" t="n">
        <f aca="false">$B$5*A7600</f>
        <v>3.592723388365</v>
      </c>
      <c r="E7600" s="42" t="n">
        <f aca="false">$D$5*A7600+$F$5*B7600</f>
        <v>4.10736427759138</v>
      </c>
      <c r="F7600" s="43" t="n">
        <f aca="false">Inputs!$B$5*D7600+Inputs!$B$6*E7600</f>
        <v>153904.124956931</v>
      </c>
      <c r="G7600" s="43" t="n">
        <f aca="false">F7600*SQRT(($B$6-2)/C7600)</f>
        <v>242721.723378506</v>
      </c>
    </row>
    <row r="7601" customFormat="false" ht="15" hidden="false" customHeight="false" outlineLevel="0" collapsed="false">
      <c r="A7601" s="41" t="n">
        <v>-2.2560688743</v>
      </c>
      <c r="B7601" s="41" t="n">
        <v>-0.6350065292</v>
      </c>
      <c r="C7601" s="41" t="n">
        <v>9.1050469704</v>
      </c>
      <c r="D7601" s="42" t="n">
        <f aca="false">$B$5*A7601</f>
        <v>-5.76420642573646</v>
      </c>
      <c r="E7601" s="42" t="n">
        <f aca="false">$D$5*A7601+$F$5*B7601</f>
        <v>-6.4650079616697</v>
      </c>
      <c r="F7601" s="43" t="n">
        <f aca="false">Inputs!$B$5*D7601+Inputs!$B$6*E7601</f>
        <v>-253170.244490161</v>
      </c>
      <c r="G7601" s="43" t="n">
        <f aca="false">F7601*SQRT(($B$6-2)/C7601)</f>
        <v>-118655.142045756</v>
      </c>
    </row>
    <row r="7602" customFormat="false" ht="15" hidden="false" customHeight="false" outlineLevel="0" collapsed="false">
      <c r="A7602" s="41" t="n">
        <v>1.3246556765</v>
      </c>
      <c r="B7602" s="41" t="n">
        <v>1.6230542387</v>
      </c>
      <c r="C7602" s="41" t="n">
        <v>3.8253706215</v>
      </c>
      <c r="D7602" s="42" t="n">
        <f aca="false">$B$5*A7602</f>
        <v>3.38446616118433</v>
      </c>
      <c r="E7602" s="42" t="n">
        <f aca="false">$D$5*A7602+$F$5*B7602</f>
        <v>5.95473426360494</v>
      </c>
      <c r="F7602" s="43" t="n">
        <f aca="false">Inputs!$B$5*D7602+Inputs!$B$6*E7602</f>
        <v>40709.9029381858</v>
      </c>
      <c r="G7602" s="43" t="n">
        <f aca="false">F7602*SQRT(($B$6-2)/C7602)</f>
        <v>29435.9668831982</v>
      </c>
    </row>
    <row r="7603" customFormat="false" ht="15" hidden="false" customHeight="false" outlineLevel="0" collapsed="false">
      <c r="A7603" s="41" t="n">
        <v>1.362647743</v>
      </c>
      <c r="B7603" s="41" t="n">
        <v>-0.2362524648</v>
      </c>
      <c r="C7603" s="41" t="n">
        <v>3.1222002703</v>
      </c>
      <c r="D7603" s="42" t="n">
        <f aca="false">$B$5*A7603</f>
        <v>3.48153505670475</v>
      </c>
      <c r="E7603" s="42" t="n">
        <f aca="false">$D$5*A7603+$F$5*B7603</f>
        <v>2.83459236630045</v>
      </c>
      <c r="F7603" s="43" t="n">
        <f aca="false">Inputs!$B$5*D7603+Inputs!$B$6*E7603</f>
        <v>206423.887355453</v>
      </c>
      <c r="G7603" s="43" t="n">
        <f aca="false">F7603*SQRT(($B$6-2)/C7603)</f>
        <v>165213.134807315</v>
      </c>
    </row>
    <row r="7604" customFormat="false" ht="15" hidden="false" customHeight="false" outlineLevel="0" collapsed="false">
      <c r="A7604" s="41" t="n">
        <v>-1.3065758666</v>
      </c>
      <c r="B7604" s="41" t="n">
        <v>-0.04063159</v>
      </c>
      <c r="C7604" s="41" t="n">
        <v>1.6110280632</v>
      </c>
      <c r="D7604" s="42" t="n">
        <f aca="false">$B$5*A7604</f>
        <v>-3.33827264396114</v>
      </c>
      <c r="E7604" s="42" t="n">
        <f aca="false">$D$5*A7604+$F$5*B7604</f>
        <v>-3.17927239085881</v>
      </c>
      <c r="F7604" s="43" t="n">
        <f aca="false">Inputs!$B$5*D7604+Inputs!$B$6*E7604</f>
        <v>-174863.644853174</v>
      </c>
      <c r="G7604" s="43" t="n">
        <f aca="false">F7604*SQRT(($B$6-2)/C7604)</f>
        <v>-194833.203591562</v>
      </c>
    </row>
    <row r="7605" customFormat="false" ht="15" hidden="false" customHeight="false" outlineLevel="0" collapsed="false">
      <c r="A7605" s="41" t="n">
        <v>0.0148070182</v>
      </c>
      <c r="B7605" s="41" t="n">
        <v>1.5655648201</v>
      </c>
      <c r="C7605" s="41" t="n">
        <v>3.9850605413</v>
      </c>
      <c r="D7605" s="42" t="n">
        <f aca="false">$B$5*A7605</f>
        <v>0.0378316063071961</v>
      </c>
      <c r="E7605" s="42" t="n">
        <f aca="false">$D$5*A7605+$F$5*B7605</f>
        <v>2.73856481708169</v>
      </c>
      <c r="F7605" s="43" t="n">
        <f aca="false">Inputs!$B$5*D7605+Inputs!$B$6*E7605</f>
        <v>-133145.080223365</v>
      </c>
      <c r="G7605" s="43" t="n">
        <f aca="false">F7605*SQRT(($B$6-2)/C7605)</f>
        <v>-94324.0977541518</v>
      </c>
    </row>
    <row r="7606" customFormat="false" ht="15" hidden="false" customHeight="false" outlineLevel="0" collapsed="false">
      <c r="A7606" s="41" t="n">
        <v>0.2277913001</v>
      </c>
      <c r="B7606" s="41" t="n">
        <v>0.0166811789</v>
      </c>
      <c r="C7606" s="41" t="n">
        <v>4.9534989169</v>
      </c>
      <c r="D7606" s="42" t="n">
        <f aca="false">$B$5*A7606</f>
        <v>0.582001768971119</v>
      </c>
      <c r="E7606" s="42" t="n">
        <f aca="false">$D$5*A7606+$F$5*B7606</f>
        <v>0.570853535447761</v>
      </c>
      <c r="F7606" s="43" t="n">
        <f aca="false">Inputs!$B$5*D7606+Inputs!$B$6*E7606</f>
        <v>29657.5001247239</v>
      </c>
      <c r="G7606" s="43" t="n">
        <f aca="false">F7606*SQRT(($B$6-2)/C7606)</f>
        <v>18844.8854779779</v>
      </c>
    </row>
    <row r="7607" customFormat="false" ht="15" hidden="false" customHeight="false" outlineLevel="0" collapsed="false">
      <c r="A7607" s="41" t="n">
        <v>0.0734951481</v>
      </c>
      <c r="B7607" s="41" t="n">
        <v>0.3998588298</v>
      </c>
      <c r="C7607" s="41" t="n">
        <v>4.650407154</v>
      </c>
      <c r="D7607" s="42" t="n">
        <f aca="false">$B$5*A7607</f>
        <v>0.187778489284782</v>
      </c>
      <c r="E7607" s="42" t="n">
        <f aca="false">$D$5*A7607+$F$5*B7607</f>
        <v>0.865342136984825</v>
      </c>
      <c r="F7607" s="43" t="n">
        <f aca="false">Inputs!$B$5*D7607+Inputs!$B$6*E7607</f>
        <v>-24489.2579207631</v>
      </c>
      <c r="G7607" s="43" t="n">
        <f aca="false">F7607*SQRT(($B$6-2)/C7607)</f>
        <v>-16059.9849528623</v>
      </c>
    </row>
    <row r="7608" customFormat="false" ht="15" hidden="false" customHeight="false" outlineLevel="0" collapsed="false">
      <c r="A7608" s="41" t="n">
        <v>0.6264400861</v>
      </c>
      <c r="B7608" s="41" t="n">
        <v>-0.724537434</v>
      </c>
      <c r="C7608" s="41" t="n">
        <v>3.7841806224</v>
      </c>
      <c r="D7608" s="42" t="n">
        <f aca="false">$B$5*A7608</f>
        <v>1.60054066202075</v>
      </c>
      <c r="E7608" s="42" t="n">
        <f aca="false">$D$5*A7608+$F$5*B7608</f>
        <v>0.239578276018336</v>
      </c>
      <c r="F7608" s="43" t="n">
        <f aca="false">Inputs!$B$5*D7608+Inputs!$B$6*E7608</f>
        <v>148075.152401158</v>
      </c>
      <c r="G7608" s="43" t="n">
        <f aca="false">F7608*SQRT(($B$6-2)/C7608)</f>
        <v>107649.311712502</v>
      </c>
    </row>
    <row r="7609" customFormat="false" ht="15" hidden="false" customHeight="false" outlineLevel="0" collapsed="false">
      <c r="A7609" s="41" t="n">
        <v>-1.0576203946</v>
      </c>
      <c r="B7609" s="41" t="n">
        <v>1.3705585214</v>
      </c>
      <c r="C7609" s="41" t="n">
        <v>2.7840691623</v>
      </c>
      <c r="D7609" s="42" t="n">
        <f aca="false">$B$5*A7609</f>
        <v>-2.70219688059603</v>
      </c>
      <c r="E7609" s="42" t="n">
        <f aca="false">$D$5*A7609+$F$5*B7609</f>
        <v>-0.150096421248882</v>
      </c>
      <c r="F7609" s="43" t="n">
        <f aca="false">Inputs!$B$5*D7609+Inputs!$B$6*E7609</f>
        <v>-262714.866997158</v>
      </c>
      <c r="G7609" s="43" t="n">
        <f aca="false">F7609*SQRT(($B$6-2)/C7609)</f>
        <v>-222668.938121148</v>
      </c>
    </row>
    <row r="7610" customFormat="false" ht="15" hidden="false" customHeight="false" outlineLevel="0" collapsed="false">
      <c r="A7610" s="41" t="n">
        <v>-1.6410412944</v>
      </c>
      <c r="B7610" s="41" t="n">
        <v>1.6377474592</v>
      </c>
      <c r="C7610" s="41" t="n">
        <v>5.4070937616</v>
      </c>
      <c r="D7610" s="42" t="n">
        <f aca="false">$B$5*A7610</f>
        <v>-4.19282446641365</v>
      </c>
      <c r="E7610" s="42" t="n">
        <f aca="false">$D$5*A7610+$F$5*B7610</f>
        <v>-1.07703069987158</v>
      </c>
      <c r="F7610" s="43" t="n">
        <f aca="false">Inputs!$B$5*D7610+Inputs!$B$6*E7610</f>
        <v>-365430.911647786</v>
      </c>
      <c r="G7610" s="43" t="n">
        <f aca="false">F7610*SQRT(($B$6-2)/C7610)</f>
        <v>-222248.239225573</v>
      </c>
    </row>
    <row r="7611" customFormat="false" ht="15" hidden="false" customHeight="false" outlineLevel="0" collapsed="false">
      <c r="A7611" s="41" t="n">
        <v>-1.9106786973</v>
      </c>
      <c r="B7611" s="41" t="n">
        <v>-0.5845411328</v>
      </c>
      <c r="C7611" s="41" t="n">
        <v>2.2812598348</v>
      </c>
      <c r="D7611" s="42" t="n">
        <f aca="false">$B$5*A7611</f>
        <v>-4.88174210900881</v>
      </c>
      <c r="E7611" s="42" t="n">
        <f aca="false">$D$5*A7611+$F$5*B7611</f>
        <v>-5.555980863851</v>
      </c>
      <c r="F7611" s="43" t="n">
        <f aca="false">Inputs!$B$5*D7611+Inputs!$B$6*E7611</f>
        <v>-210375.167708332</v>
      </c>
      <c r="G7611" s="43" t="n">
        <f aca="false">F7611*SQRT(($B$6-2)/C7611)</f>
        <v>-196979.983157095</v>
      </c>
    </row>
    <row r="7612" customFormat="false" ht="15" hidden="false" customHeight="false" outlineLevel="0" collapsed="false">
      <c r="A7612" s="41" t="n">
        <v>0.9718539706</v>
      </c>
      <c r="B7612" s="41" t="n">
        <v>0.0003418891</v>
      </c>
      <c r="C7612" s="41" t="n">
        <v>3.0108538086</v>
      </c>
      <c r="D7612" s="42" t="n">
        <f aca="false">$B$5*A7612</f>
        <v>2.48306555089022</v>
      </c>
      <c r="E7612" s="42" t="n">
        <f aca="false">$D$5*A7612+$F$5*B7612</f>
        <v>2.31320222937324</v>
      </c>
      <c r="F7612" s="43" t="n">
        <f aca="false">Inputs!$B$5*D7612+Inputs!$B$6*E7612</f>
        <v>132646.44362036</v>
      </c>
      <c r="G7612" s="43" t="n">
        <f aca="false">F7612*SQRT(($B$6-2)/C7612)</f>
        <v>108109.976757422</v>
      </c>
    </row>
    <row r="7613" customFormat="false" ht="15" hidden="false" customHeight="false" outlineLevel="0" collapsed="false">
      <c r="A7613" s="41" t="n">
        <v>-1.3164768038</v>
      </c>
      <c r="B7613" s="41" t="n">
        <v>0.4264281541</v>
      </c>
      <c r="C7613" s="41" t="n">
        <v>4.4028560817</v>
      </c>
      <c r="D7613" s="42" t="n">
        <f aca="false">$B$5*A7613</f>
        <v>-3.36356932106138</v>
      </c>
      <c r="E7613" s="42" t="n">
        <f aca="false">$D$5*A7613+$F$5*B7613</f>
        <v>-2.39633976347283</v>
      </c>
      <c r="F7613" s="43" t="n">
        <f aca="false">Inputs!$B$5*D7613+Inputs!$B$6*E7613</f>
        <v>-216539.943932496</v>
      </c>
      <c r="G7613" s="43" t="n">
        <f aca="false">F7613*SQRT(($B$6-2)/C7613)</f>
        <v>-145943.841335867</v>
      </c>
    </row>
    <row r="7614" customFormat="false" ht="15" hidden="false" customHeight="false" outlineLevel="0" collapsed="false">
      <c r="A7614" s="41" t="n">
        <v>0.0670043418</v>
      </c>
      <c r="B7614" s="41" t="n">
        <v>-0.2160482884</v>
      </c>
      <c r="C7614" s="41" t="n">
        <v>3.2421054462</v>
      </c>
      <c r="D7614" s="42" t="n">
        <f aca="false">$B$5*A7614</f>
        <v>0.171194621740277</v>
      </c>
      <c r="E7614" s="42" t="n">
        <f aca="false">$D$5*A7614+$F$5*B7614</f>
        <v>-0.213617446748744</v>
      </c>
      <c r="F7614" s="43" t="n">
        <f aca="false">Inputs!$B$5*D7614+Inputs!$B$6*E7614</f>
        <v>27800.3345114649</v>
      </c>
      <c r="G7614" s="43" t="n">
        <f aca="false">F7614*SQRT(($B$6-2)/C7614)</f>
        <v>21834.9122854383</v>
      </c>
    </row>
    <row r="7615" customFormat="false" ht="15" hidden="false" customHeight="false" outlineLevel="0" collapsed="false">
      <c r="A7615" s="41" t="n">
        <v>-0.6239222908</v>
      </c>
      <c r="B7615" s="41" t="n">
        <v>-0.0346059995</v>
      </c>
      <c r="C7615" s="41" t="n">
        <v>0.8175385803</v>
      </c>
      <c r="D7615" s="42" t="n">
        <f aca="false">$B$5*A7615</f>
        <v>-1.59410775032542</v>
      </c>
      <c r="E7615" s="42" t="n">
        <f aca="false">$D$5*A7615+$F$5*B7615</f>
        <v>-1.54443360008283</v>
      </c>
      <c r="F7615" s="43" t="n">
        <f aca="false">Inputs!$B$5*D7615+Inputs!$B$6*E7615</f>
        <v>-82189.0950284004</v>
      </c>
      <c r="G7615" s="43" t="n">
        <f aca="false">F7615*SQRT(($B$6-2)/C7615)</f>
        <v>-128550.884181495</v>
      </c>
    </row>
    <row r="7616" customFormat="false" ht="15" hidden="false" customHeight="false" outlineLevel="0" collapsed="false">
      <c r="A7616" s="41" t="n">
        <v>-0.581921612</v>
      </c>
      <c r="B7616" s="41" t="n">
        <v>2.4345326688</v>
      </c>
      <c r="C7616" s="41" t="n">
        <v>3.8167595318</v>
      </c>
      <c r="D7616" s="42" t="n">
        <f aca="false">$B$5*A7616</f>
        <v>-1.4867969384162</v>
      </c>
      <c r="E7616" s="42" t="n">
        <f aca="false">$D$5*A7616+$F$5*B7616</f>
        <v>2.81908196313144</v>
      </c>
      <c r="F7616" s="43" t="n">
        <f aca="false">Inputs!$B$5*D7616+Inputs!$B$6*E7616</f>
        <v>-289633.791998192</v>
      </c>
      <c r="G7616" s="43" t="n">
        <f aca="false">F7616*SQRT(($B$6-2)/C7616)</f>
        <v>-209660.602098365</v>
      </c>
    </row>
    <row r="7617" customFormat="false" ht="15" hidden="false" customHeight="false" outlineLevel="0" collapsed="false">
      <c r="A7617" s="41" t="n">
        <v>-0.2400171518</v>
      </c>
      <c r="B7617" s="41" t="n">
        <v>-0.3737569538</v>
      </c>
      <c r="C7617" s="41" t="n">
        <v>3.8325471314</v>
      </c>
      <c r="D7617" s="42" t="n">
        <f aca="false">$B$5*A7617</f>
        <v>-0.613238551558755</v>
      </c>
      <c r="E7617" s="42" t="n">
        <f aca="false">$D$5*A7617+$F$5*B7617</f>
        <v>-1.21652460221146</v>
      </c>
      <c r="F7617" s="43" t="n">
        <f aca="false">Inputs!$B$5*D7617+Inputs!$B$6*E7617</f>
        <v>-497.625045302331</v>
      </c>
      <c r="G7617" s="43" t="n">
        <f aca="false">F7617*SQRT(($B$6-2)/C7617)</f>
        <v>-359.478959340203</v>
      </c>
    </row>
    <row r="7618" customFormat="false" ht="15" hidden="false" customHeight="false" outlineLevel="0" collapsed="false">
      <c r="A7618" s="41" t="n">
        <v>-0.5416361455</v>
      </c>
      <c r="B7618" s="41" t="n">
        <v>1.7769508428</v>
      </c>
      <c r="C7618" s="41" t="n">
        <v>3.5791055928</v>
      </c>
      <c r="D7618" s="42" t="n">
        <f aca="false">$B$5*A7618</f>
        <v>-1.38386845626375</v>
      </c>
      <c r="E7618" s="42" t="n">
        <f aca="false">$D$5*A7618+$F$5*B7618</f>
        <v>1.77946906208741</v>
      </c>
      <c r="F7618" s="43" t="n">
        <f aca="false">Inputs!$B$5*D7618+Inputs!$B$6*E7618</f>
        <v>-227360.298730745</v>
      </c>
      <c r="G7618" s="43" t="n">
        <f aca="false">F7618*SQRT(($B$6-2)/C7618)</f>
        <v>-169958.298011973</v>
      </c>
    </row>
    <row r="7619" customFormat="false" ht="15" hidden="false" customHeight="false" outlineLevel="0" collapsed="false">
      <c r="A7619" s="41" t="n">
        <v>-1.6390668779</v>
      </c>
      <c r="B7619" s="41" t="n">
        <v>0.3594324219</v>
      </c>
      <c r="C7619" s="41" t="n">
        <v>2.8200392201</v>
      </c>
      <c r="D7619" s="42" t="n">
        <f aca="false">$B$5*A7619</f>
        <v>-4.18777987561857</v>
      </c>
      <c r="E7619" s="42" t="n">
        <f aca="false">$D$5*A7619+$F$5*B7619</f>
        <v>-3.27965567810809</v>
      </c>
      <c r="F7619" s="43" t="n">
        <f aca="false">Inputs!$B$5*D7619+Inputs!$B$6*E7619</f>
        <v>-254795.203656452</v>
      </c>
      <c r="G7619" s="43" t="n">
        <f aca="false">F7619*SQRT(($B$6-2)/C7619)</f>
        <v>-214574.778107498</v>
      </c>
    </row>
    <row r="7620" customFormat="false" ht="15" hidden="false" customHeight="false" outlineLevel="0" collapsed="false">
      <c r="A7620" s="41" t="n">
        <v>-0.2392899719</v>
      </c>
      <c r="B7620" s="41" t="n">
        <v>-1.4234001046</v>
      </c>
      <c r="C7620" s="41" t="n">
        <v>2.4452916211</v>
      </c>
      <c r="D7620" s="42" t="n">
        <f aca="false">$B$5*A7620</f>
        <v>-0.611380622884681</v>
      </c>
      <c r="E7620" s="42" t="n">
        <f aca="false">$D$5*A7620+$F$5*B7620</f>
        <v>-3.02725960011098</v>
      </c>
      <c r="F7620" s="43" t="n">
        <f aca="false">Inputs!$B$5*D7620+Inputs!$B$6*E7620</f>
        <v>90224.917717081</v>
      </c>
      <c r="G7620" s="43" t="n">
        <f aca="false">F7620*SQRT(($B$6-2)/C7620)</f>
        <v>81597.3702979287</v>
      </c>
    </row>
    <row r="7621" customFormat="false" ht="15" hidden="false" customHeight="false" outlineLevel="0" collapsed="false">
      <c r="A7621" s="41" t="n">
        <v>-0.8190763279</v>
      </c>
      <c r="B7621" s="41" t="n">
        <v>0.3169539939</v>
      </c>
      <c r="C7621" s="41" t="n">
        <v>3.3043087646</v>
      </c>
      <c r="D7621" s="42" t="n">
        <f aca="false">$B$5*A7621</f>
        <v>-2.09272202911567</v>
      </c>
      <c r="E7621" s="42" t="n">
        <f aca="false">$D$5*A7621+$F$5*B7621</f>
        <v>-1.40176553604289</v>
      </c>
      <c r="F7621" s="43" t="n">
        <f aca="false">Inputs!$B$5*D7621+Inputs!$B$6*E7621</f>
        <v>-139183.926109423</v>
      </c>
      <c r="G7621" s="43" t="n">
        <f aca="false">F7621*SQRT(($B$6-2)/C7621)</f>
        <v>-108283.870201106</v>
      </c>
    </row>
    <row r="7622" customFormat="false" ht="15" hidden="false" customHeight="false" outlineLevel="0" collapsed="false">
      <c r="A7622" s="41" t="n">
        <v>-0.8643932197</v>
      </c>
      <c r="B7622" s="41" t="n">
        <v>0.2595639282</v>
      </c>
      <c r="C7622" s="41" t="n">
        <v>1.6382471716</v>
      </c>
      <c r="D7622" s="42" t="n">
        <f aca="false">$B$5*A7622</f>
        <v>-2.20850569240876</v>
      </c>
      <c r="E7622" s="42" t="n">
        <f aca="false">$D$5*A7622+$F$5*B7622</f>
        <v>-1.60869903198344</v>
      </c>
      <c r="F7622" s="43" t="n">
        <f aca="false">Inputs!$B$5*D7622+Inputs!$B$6*E7622</f>
        <v>-140415.617641704</v>
      </c>
      <c r="G7622" s="43" t="n">
        <f aca="false">F7622*SQRT(($B$6-2)/C7622)</f>
        <v>-155146.041448742</v>
      </c>
    </row>
    <row r="7623" customFormat="false" ht="15" hidden="false" customHeight="false" outlineLevel="0" collapsed="false">
      <c r="A7623" s="41" t="n">
        <v>1.7291532287</v>
      </c>
      <c r="B7623" s="41" t="n">
        <v>0.1706006772</v>
      </c>
      <c r="C7623" s="41" t="n">
        <v>8.6001010075</v>
      </c>
      <c r="D7623" s="42" t="n">
        <f aca="false">$B$5*A7623</f>
        <v>4.41794852342353</v>
      </c>
      <c r="E7623" s="42" t="n">
        <f aca="false">$D$5*A7623+$F$5*B7623</f>
        <v>4.40925572380383</v>
      </c>
      <c r="F7623" s="43" t="n">
        <f aca="false">Inputs!$B$5*D7623+Inputs!$B$6*E7623</f>
        <v>221332.066152162</v>
      </c>
      <c r="G7623" s="43" t="n">
        <f aca="false">F7623*SQRT(($B$6-2)/C7623)</f>
        <v>106735.173414459</v>
      </c>
    </row>
    <row r="7624" customFormat="false" ht="15" hidden="false" customHeight="false" outlineLevel="0" collapsed="false">
      <c r="A7624" s="41" t="n">
        <v>-1.4535124785</v>
      </c>
      <c r="B7624" s="41" t="n">
        <v>-0.8467962618</v>
      </c>
      <c r="C7624" s="41" t="n">
        <v>4.4792625629</v>
      </c>
      <c r="D7624" s="42" t="n">
        <f aca="false">$B$5*A7624</f>
        <v>-3.71369246032323</v>
      </c>
      <c r="E7624" s="42" t="n">
        <f aca="false">$D$5*A7624+$F$5*B7624</f>
        <v>-4.92096126025055</v>
      </c>
      <c r="F7624" s="43" t="n">
        <f aca="false">Inputs!$B$5*D7624+Inputs!$B$6*E7624</f>
        <v>-125321.183019796</v>
      </c>
      <c r="G7624" s="43" t="n">
        <f aca="false">F7624*SQRT(($B$6-2)/C7624)</f>
        <v>-83740.6299389716</v>
      </c>
    </row>
    <row r="7625" customFormat="false" ht="15" hidden="false" customHeight="false" outlineLevel="0" collapsed="false">
      <c r="A7625" s="41" t="n">
        <v>-0.2854057387</v>
      </c>
      <c r="B7625" s="41" t="n">
        <v>-0.352235119</v>
      </c>
      <c r="C7625" s="41" t="n">
        <v>4.1218097489</v>
      </c>
      <c r="D7625" s="42" t="n">
        <f aca="false">$B$5*A7625</f>
        <v>-0.729205394257763</v>
      </c>
      <c r="E7625" s="42" t="n">
        <f aca="false">$D$5*A7625+$F$5*B7625</f>
        <v>-1.2873680241386</v>
      </c>
      <c r="F7625" s="43" t="n">
        <f aca="false">Inputs!$B$5*D7625+Inputs!$B$6*E7625</f>
        <v>-8552.13821884616</v>
      </c>
      <c r="G7625" s="43" t="n">
        <f aca="false">F7625*SQRT(($B$6-2)/C7625)</f>
        <v>-5957.24879461429</v>
      </c>
    </row>
    <row r="7626" customFormat="false" ht="15" hidden="false" customHeight="false" outlineLevel="0" collapsed="false">
      <c r="A7626" s="41" t="n">
        <v>0.1520138451</v>
      </c>
      <c r="B7626" s="41" t="n">
        <v>0.3124429421</v>
      </c>
      <c r="C7626" s="41" t="n">
        <v>7.1094653605</v>
      </c>
      <c r="D7626" s="42" t="n">
        <f aca="false">$B$5*A7626</f>
        <v>0.38839203568118</v>
      </c>
      <c r="E7626" s="42" t="n">
        <f aca="false">$D$5*A7626+$F$5*B7626</f>
        <v>0.901239381553546</v>
      </c>
      <c r="F7626" s="43" t="n">
        <f aca="false">Inputs!$B$5*D7626+Inputs!$B$6*E7626</f>
        <v>-6222.76550955923</v>
      </c>
      <c r="G7626" s="43" t="n">
        <f aca="false">F7626*SQRT(($B$6-2)/C7626)</f>
        <v>-3300.50171288549</v>
      </c>
    </row>
    <row r="7627" customFormat="false" ht="15" hidden="false" customHeight="false" outlineLevel="0" collapsed="false">
      <c r="A7627" s="41" t="n">
        <v>1.7305279551</v>
      </c>
      <c r="B7627" s="41" t="n">
        <v>-0.0037196651</v>
      </c>
      <c r="C7627" s="41" t="n">
        <v>1.440840114</v>
      </c>
      <c r="D7627" s="42" t="n">
        <f aca="false">$B$5*A7627</f>
        <v>4.4214609191836</v>
      </c>
      <c r="E7627" s="42" t="n">
        <f aca="false">$D$5*A7627+$F$5*B7627</f>
        <v>4.11152033882335</v>
      </c>
      <c r="F7627" s="43" t="n">
        <f aca="false">Inputs!$B$5*D7627+Inputs!$B$6*E7627</f>
        <v>236570.074977193</v>
      </c>
      <c r="G7627" s="43" t="n">
        <f aca="false">F7627*SQRT(($B$6-2)/C7627)</f>
        <v>278719.214788361</v>
      </c>
    </row>
    <row r="7628" customFormat="false" ht="15" hidden="false" customHeight="false" outlineLevel="0" collapsed="false">
      <c r="A7628" s="41" t="n">
        <v>-1.1521944469</v>
      </c>
      <c r="B7628" s="41" t="n">
        <v>1.1538061302</v>
      </c>
      <c r="C7628" s="41" t="n">
        <v>2.1264982594</v>
      </c>
      <c r="D7628" s="42" t="n">
        <f aca="false">$B$5*A7628</f>
        <v>-2.94383150717397</v>
      </c>
      <c r="E7628" s="42" t="n">
        <f aca="false">$D$5*A7628+$F$5*B7628</f>
        <v>-0.74941965261461</v>
      </c>
      <c r="F7628" s="43" t="n">
        <f aca="false">Inputs!$B$5*D7628+Inputs!$B$6*E7628</f>
        <v>-256912.168086666</v>
      </c>
      <c r="G7628" s="43" t="n">
        <f aca="false">F7628*SQRT(($B$6-2)/C7628)</f>
        <v>-249153.594021115</v>
      </c>
    </row>
    <row r="7629" customFormat="false" ht="15" hidden="false" customHeight="false" outlineLevel="0" collapsed="false">
      <c r="A7629" s="41" t="n">
        <v>1.2630245768</v>
      </c>
      <c r="B7629" s="41" t="n">
        <v>0.232443094</v>
      </c>
      <c r="C7629" s="41" t="n">
        <v>1.9741138394</v>
      </c>
      <c r="D7629" s="42" t="n">
        <f aca="false">$B$5*A7629</f>
        <v>3.22700005500166</v>
      </c>
      <c r="E7629" s="42" t="n">
        <f aca="false">$D$5*A7629+$F$5*B7629</f>
        <v>3.40684770389453</v>
      </c>
      <c r="F7629" s="43" t="n">
        <f aca="false">Inputs!$B$5*D7629+Inputs!$B$6*E7629</f>
        <v>152357.62030544</v>
      </c>
      <c r="G7629" s="43" t="n">
        <f aca="false">F7629*SQRT(($B$6-2)/C7629)</f>
        <v>153353.284476217</v>
      </c>
    </row>
    <row r="7630" customFormat="false" ht="15" hidden="false" customHeight="false" outlineLevel="0" collapsed="false">
      <c r="A7630" s="41" t="n">
        <v>-0.2463943952</v>
      </c>
      <c r="B7630" s="41" t="n">
        <v>0.6225464025</v>
      </c>
      <c r="C7630" s="41" t="n">
        <v>4.273829848</v>
      </c>
      <c r="D7630" s="42" t="n">
        <f aca="false">$B$5*A7630</f>
        <v>-0.629532268387844</v>
      </c>
      <c r="E7630" s="42" t="n">
        <f aca="false">$D$5*A7630+$F$5*B7630</f>
        <v>0.488661384286733</v>
      </c>
      <c r="F7630" s="43" t="n">
        <f aca="false">Inputs!$B$5*D7630+Inputs!$B$6*E7630</f>
        <v>-87386.296053121</v>
      </c>
      <c r="G7630" s="43" t="n">
        <f aca="false">F7630*SQRT(($B$6-2)/C7630)</f>
        <v>-59779.1472733022</v>
      </c>
    </row>
    <row r="7631" customFormat="false" ht="15" hidden="false" customHeight="false" outlineLevel="0" collapsed="false">
      <c r="A7631" s="41" t="n">
        <v>-0.2110798137</v>
      </c>
      <c r="B7631" s="41" t="n">
        <v>-2.0557089288</v>
      </c>
      <c r="C7631" s="41" t="n">
        <v>1.3898981549</v>
      </c>
      <c r="D7631" s="42" t="n">
        <f aca="false">$B$5*A7631</f>
        <v>-0.53930428823912</v>
      </c>
      <c r="E7631" s="42" t="n">
        <f aca="false">$D$5*A7631+$F$5*B7631</f>
        <v>-4.05196674453186</v>
      </c>
      <c r="F7631" s="43" t="n">
        <f aca="false">Inputs!$B$5*D7631+Inputs!$B$6*E7631</f>
        <v>148667.908402681</v>
      </c>
      <c r="G7631" s="43" t="n">
        <f aca="false">F7631*SQRT(($B$6-2)/C7631)</f>
        <v>178336.705747081</v>
      </c>
    </row>
    <row r="7632" customFormat="false" ht="15" hidden="false" customHeight="false" outlineLevel="0" collapsed="false">
      <c r="A7632" s="41" t="n">
        <v>0.563474283</v>
      </c>
      <c r="B7632" s="41" t="n">
        <v>0.892251477</v>
      </c>
      <c r="C7632" s="41" t="n">
        <v>5.7435207558</v>
      </c>
      <c r="D7632" s="42" t="n">
        <f aca="false">$B$5*A7632</f>
        <v>1.43966441796402</v>
      </c>
      <c r="E7632" s="42" t="n">
        <f aca="false">$D$5*A7632+$F$5*B7632</f>
        <v>2.88152674441094</v>
      </c>
      <c r="F7632" s="43" t="n">
        <f aca="false">Inputs!$B$5*D7632+Inputs!$B$6*E7632</f>
        <v>-109.895424145274</v>
      </c>
      <c r="G7632" s="43" t="n">
        <f aca="false">F7632*SQRT(($B$6-2)/C7632)</f>
        <v>-64.8493324593515</v>
      </c>
    </row>
    <row r="7633" customFormat="false" ht="15" hidden="false" customHeight="false" outlineLevel="0" collapsed="false">
      <c r="A7633" s="41" t="n">
        <v>1.4410872304</v>
      </c>
      <c r="B7633" s="41" t="n">
        <v>-0.730758443</v>
      </c>
      <c r="C7633" s="41" t="n">
        <v>4.1787481363</v>
      </c>
      <c r="D7633" s="42" t="n">
        <f aca="false">$B$5*A7633</f>
        <v>3.68194622431276</v>
      </c>
      <c r="E7633" s="42" t="n">
        <f aca="false">$D$5*A7633+$F$5*B7633</f>
        <v>2.16736060856291</v>
      </c>
      <c r="F7633" s="43" t="n">
        <f aca="false">Inputs!$B$5*D7633+Inputs!$B$6*E7633</f>
        <v>259826.592003131</v>
      </c>
      <c r="G7633" s="43" t="n">
        <f aca="false">F7633*SQRT(($B$6-2)/C7633)</f>
        <v>179752.730777144</v>
      </c>
    </row>
    <row r="7634" customFormat="false" ht="15" hidden="false" customHeight="false" outlineLevel="0" collapsed="false">
      <c r="A7634" s="41" t="n">
        <v>0.2261653159</v>
      </c>
      <c r="B7634" s="41" t="n">
        <v>0.2477995579</v>
      </c>
      <c r="C7634" s="41" t="n">
        <v>1.8693864344</v>
      </c>
      <c r="D7634" s="42" t="n">
        <f aca="false">$B$5*A7634</f>
        <v>0.577847415050212</v>
      </c>
      <c r="E7634" s="42" t="n">
        <f aca="false">$D$5*A7634+$F$5*B7634</f>
        <v>0.966066719723838</v>
      </c>
      <c r="F7634" s="43" t="n">
        <f aca="false">Inputs!$B$5*D7634+Inputs!$B$6*E7634</f>
        <v>9481.40551882923</v>
      </c>
      <c r="G7634" s="43" t="n">
        <f aca="false">F7634*SQRT(($B$6-2)/C7634)</f>
        <v>9807.04518180518</v>
      </c>
    </row>
    <row r="7635" customFormat="false" ht="15" hidden="false" customHeight="false" outlineLevel="0" collapsed="false">
      <c r="A7635" s="41" t="n">
        <v>0.0853825597</v>
      </c>
      <c r="B7635" s="41" t="n">
        <v>0.1148560383</v>
      </c>
      <c r="C7635" s="41" t="n">
        <v>0.9258629121</v>
      </c>
      <c r="D7635" s="42" t="n">
        <f aca="false">$B$5*A7635</f>
        <v>0.218150564849786</v>
      </c>
      <c r="E7635" s="42" t="n">
        <f aca="false">$D$5*A7635+$F$5*B7635</f>
        <v>0.401502315243284</v>
      </c>
      <c r="F7635" s="43" t="n">
        <f aca="false">Inputs!$B$5*D7635+Inputs!$B$6*E7635</f>
        <v>1739.94072281442</v>
      </c>
      <c r="G7635" s="43" t="n">
        <f aca="false">F7635*SQRT(($B$6-2)/C7635)</f>
        <v>2557.26719095374</v>
      </c>
    </row>
    <row r="7636" customFormat="false" ht="15" hidden="false" customHeight="false" outlineLevel="0" collapsed="false">
      <c r="A7636" s="41" t="n">
        <v>0.0371360154</v>
      </c>
      <c r="B7636" s="41" t="n">
        <v>0.2117494016</v>
      </c>
      <c r="C7636" s="41" t="n">
        <v>4.0902819427</v>
      </c>
      <c r="D7636" s="42" t="n">
        <f aca="false">$B$5*A7636</f>
        <v>0.0948817037606377</v>
      </c>
      <c r="E7636" s="42" t="n">
        <f aca="false">$D$5*A7636+$F$5*B7636</f>
        <v>0.454005494119705</v>
      </c>
      <c r="F7636" s="43" t="n">
        <f aca="false">Inputs!$B$5*D7636+Inputs!$B$6*E7636</f>
        <v>-13212.1043299215</v>
      </c>
      <c r="G7636" s="43" t="n">
        <f aca="false">F7636*SQRT(($B$6-2)/C7636)</f>
        <v>-9238.68946884537</v>
      </c>
    </row>
    <row r="7637" customFormat="false" ht="15" hidden="false" customHeight="false" outlineLevel="0" collapsed="false">
      <c r="A7637" s="41" t="n">
        <v>0.740681034</v>
      </c>
      <c r="B7637" s="41" t="n">
        <v>1.2202875246</v>
      </c>
      <c r="C7637" s="41" t="n">
        <v>0.6010930019</v>
      </c>
      <c r="D7637" s="42" t="n">
        <f aca="false">$B$5*A7637</f>
        <v>1.89242377492958</v>
      </c>
      <c r="E7637" s="42" t="n">
        <f aca="false">$D$5*A7637+$F$5*B7637</f>
        <v>3.86964016498617</v>
      </c>
      <c r="F7637" s="43" t="n">
        <f aca="false">Inputs!$B$5*D7637+Inputs!$B$6*E7637</f>
        <v>-4239.63075635096</v>
      </c>
      <c r="G7637" s="43" t="n">
        <f aca="false">F7637*SQRT(($B$6-2)/C7637)</f>
        <v>-7733.43066213445</v>
      </c>
    </row>
    <row r="7638" customFormat="false" ht="15" hidden="false" customHeight="false" outlineLevel="0" collapsed="false">
      <c r="A7638" s="41" t="n">
        <v>-0.7563324207</v>
      </c>
      <c r="B7638" s="41" t="n">
        <v>-0.1723013548</v>
      </c>
      <c r="C7638" s="41" t="n">
        <v>1.7281927135</v>
      </c>
      <c r="D7638" s="42" t="n">
        <f aca="false">$B$5*A7638</f>
        <v>-1.93241272421013</v>
      </c>
      <c r="E7638" s="42" t="n">
        <f aca="false">$D$5*A7638+$F$5*B7638</f>
        <v>-2.09727981044735</v>
      </c>
      <c r="F7638" s="43" t="n">
        <f aca="false">Inputs!$B$5*D7638+Inputs!$B$6*E7638</f>
        <v>-88377.2818986459</v>
      </c>
      <c r="G7638" s="43" t="n">
        <f aca="false">F7638*SQRT(($B$6-2)/C7638)</f>
        <v>-95073.5155955817</v>
      </c>
    </row>
    <row r="7639" customFormat="false" ht="15" hidden="false" customHeight="false" outlineLevel="0" collapsed="false">
      <c r="A7639" s="41" t="n">
        <v>-0.4226081199</v>
      </c>
      <c r="B7639" s="41" t="n">
        <v>-0.5656723572</v>
      </c>
      <c r="C7639" s="41" t="n">
        <v>2.9437908025</v>
      </c>
      <c r="D7639" s="42" t="n">
        <f aca="false">$B$5*A7639</f>
        <v>-1.07975446496589</v>
      </c>
      <c r="E7639" s="42" t="n">
        <f aca="false">$D$5*A7639+$F$5*B7639</f>
        <v>-1.98240468614348</v>
      </c>
      <c r="F7639" s="43" t="n">
        <f aca="false">Inputs!$B$5*D7639+Inputs!$B$6*E7639</f>
        <v>-8855.21218941458</v>
      </c>
      <c r="G7639" s="43" t="n">
        <f aca="false">F7639*SQRT(($B$6-2)/C7639)</f>
        <v>-7298.95183931888</v>
      </c>
    </row>
    <row r="7640" customFormat="false" ht="15" hidden="false" customHeight="false" outlineLevel="0" collapsed="false">
      <c r="A7640" s="41" t="n">
        <v>-1.6160314153</v>
      </c>
      <c r="B7640" s="41" t="n">
        <v>0.0242224559</v>
      </c>
      <c r="C7640" s="41" t="n">
        <v>2.7724786277</v>
      </c>
      <c r="D7640" s="42" t="n">
        <f aca="false">$B$5*A7640</f>
        <v>-4.12892477458362</v>
      </c>
      <c r="E7640" s="42" t="n">
        <f aca="false">$D$5*A7640+$F$5*B7640</f>
        <v>-3.8036626886311</v>
      </c>
      <c r="F7640" s="43" t="n">
        <f aca="false">Inputs!$B$5*D7640+Inputs!$B$6*E7640</f>
        <v>-222709.343026806</v>
      </c>
      <c r="G7640" s="43" t="n">
        <f aca="false">F7640*SQRT(($B$6-2)/C7640)</f>
        <v>-189155.655714176</v>
      </c>
    </row>
    <row r="7641" customFormat="false" ht="15" hidden="false" customHeight="false" outlineLevel="0" collapsed="false">
      <c r="A7641" s="41" t="n">
        <v>0.4793203695</v>
      </c>
      <c r="B7641" s="41" t="n">
        <v>-0.1550997519</v>
      </c>
      <c r="C7641" s="41" t="n">
        <v>1.9173415027</v>
      </c>
      <c r="D7641" s="42" t="n">
        <f aca="false">$B$5*A7641</f>
        <v>1.22465301717153</v>
      </c>
      <c r="E7641" s="42" t="n">
        <f aca="false">$D$5*A7641+$F$5*B7641</f>
        <v>0.872767293447839</v>
      </c>
      <c r="F7641" s="43" t="n">
        <f aca="false">Inputs!$B$5*D7641+Inputs!$B$6*E7641</f>
        <v>78826.9370447611</v>
      </c>
      <c r="G7641" s="43" t="n">
        <f aca="false">F7641*SQRT(($B$6-2)/C7641)</f>
        <v>80508.1622045822</v>
      </c>
    </row>
    <row r="7642" customFormat="false" ht="15" hidden="false" customHeight="false" outlineLevel="0" collapsed="false">
      <c r="A7642" s="41" t="n">
        <v>-0.0089578964</v>
      </c>
      <c r="B7642" s="41" t="n">
        <v>0.4184369279</v>
      </c>
      <c r="C7642" s="41" t="n">
        <v>5.4959325981</v>
      </c>
      <c r="D7642" s="42" t="n">
        <f aca="false">$B$5*A7642</f>
        <v>-0.0228872285674268</v>
      </c>
      <c r="E7642" s="42" t="n">
        <f aca="false">$D$5*A7642+$F$5*B7642</f>
        <v>0.701217502349909</v>
      </c>
      <c r="F7642" s="43" t="n">
        <f aca="false">Inputs!$B$5*D7642+Inputs!$B$6*E7642</f>
        <v>-37349.5979742381</v>
      </c>
      <c r="G7642" s="43" t="n">
        <f aca="false">F7642*SQRT(($B$6-2)/C7642)</f>
        <v>-22530.9876939828</v>
      </c>
    </row>
    <row r="7643" customFormat="false" ht="15" hidden="false" customHeight="false" outlineLevel="0" collapsed="false">
      <c r="A7643" s="41" t="n">
        <v>1.4111196952</v>
      </c>
      <c r="B7643" s="41" t="n">
        <v>-0.4197645295</v>
      </c>
      <c r="C7643" s="41" t="n">
        <v>1.5322766278</v>
      </c>
      <c r="D7643" s="42" t="n">
        <f aca="false">$B$5*A7643</f>
        <v>3.60537983002796</v>
      </c>
      <c r="E7643" s="42" t="n">
        <f aca="false">$D$5*A7643+$F$5*B7643</f>
        <v>2.63305721156177</v>
      </c>
      <c r="F7643" s="43" t="n">
        <f aca="false">Inputs!$B$5*D7643+Inputs!$B$6*E7643</f>
        <v>228885.122424708</v>
      </c>
      <c r="G7643" s="43" t="n">
        <f aca="false">F7643*SQRT(($B$6-2)/C7643)</f>
        <v>261495.351859803</v>
      </c>
    </row>
    <row r="7644" customFormat="false" ht="15" hidden="false" customHeight="false" outlineLevel="0" collapsed="false">
      <c r="A7644" s="41" t="n">
        <v>-1.1716121143</v>
      </c>
      <c r="B7644" s="41" t="n">
        <v>-0.090440147</v>
      </c>
      <c r="C7644" s="41" t="n">
        <v>1.8946566027</v>
      </c>
      <c r="D7644" s="42" t="n">
        <f aca="false">$B$5*A7644</f>
        <v>-2.99344322092744</v>
      </c>
      <c r="E7644" s="42" t="n">
        <f aca="false">$D$5*A7644+$F$5*B7644</f>
        <v>-2.94412093399632</v>
      </c>
      <c r="F7644" s="43" t="n">
        <f aca="false">Inputs!$B$5*D7644+Inputs!$B$6*E7644</f>
        <v>-152138.275392928</v>
      </c>
      <c r="G7644" s="43" t="n">
        <f aca="false">F7644*SQRT(($B$6-2)/C7644)</f>
        <v>-156310.529002408</v>
      </c>
    </row>
    <row r="7645" customFormat="false" ht="15" hidden="false" customHeight="false" outlineLevel="0" collapsed="false">
      <c r="A7645" s="41" t="n">
        <v>1.8835612634</v>
      </c>
      <c r="B7645" s="41" t="n">
        <v>-1.1609005584</v>
      </c>
      <c r="C7645" s="41" t="n">
        <v>3.5260908966</v>
      </c>
      <c r="D7645" s="42" t="n">
        <f aca="false">$B$5*A7645</f>
        <v>4.81245766095119</v>
      </c>
      <c r="E7645" s="42" t="n">
        <f aca="false">$D$5*A7645+$F$5*B7645</f>
        <v>2.47752095954618</v>
      </c>
      <c r="F7645" s="43" t="n">
        <f aca="false">Inputs!$B$5*D7645+Inputs!$B$6*E7645</f>
        <v>357369.71811781</v>
      </c>
      <c r="G7645" s="43" t="n">
        <f aca="false">F7645*SQRT(($B$6-2)/C7645)</f>
        <v>269144.801375712</v>
      </c>
    </row>
    <row r="7646" customFormat="false" ht="15" hidden="false" customHeight="false" outlineLevel="0" collapsed="false">
      <c r="A7646" s="41" t="n">
        <v>0.6501356956</v>
      </c>
      <c r="B7646" s="41" t="n">
        <v>1.1579132293</v>
      </c>
      <c r="C7646" s="41" t="n">
        <v>3.5339657147</v>
      </c>
      <c r="D7646" s="42" t="n">
        <f aca="false">$B$5*A7646</f>
        <v>1.66108242388696</v>
      </c>
      <c r="E7646" s="42" t="n">
        <f aca="false">$D$5*A7646+$F$5*B7646</f>
        <v>3.54647511792699</v>
      </c>
      <c r="F7646" s="43" t="n">
        <f aca="false">Inputs!$B$5*D7646+Inputs!$B$6*E7646</f>
        <v>-11215.5135076538</v>
      </c>
      <c r="G7646" s="43" t="n">
        <f aca="false">F7646*SQRT(($B$6-2)/C7646)</f>
        <v>-8437.29035125995</v>
      </c>
    </row>
    <row r="7647" customFormat="false" ht="15" hidden="false" customHeight="false" outlineLevel="0" collapsed="false">
      <c r="A7647" s="41" t="n">
        <v>-2.3655342194</v>
      </c>
      <c r="B7647" s="41" t="n">
        <v>0.4102225236</v>
      </c>
      <c r="C7647" s="41" t="n">
        <v>1.0881242038</v>
      </c>
      <c r="D7647" s="42" t="n">
        <f aca="false">$B$5*A7647</f>
        <v>-6.04388797837374</v>
      </c>
      <c r="E7647" s="42" t="n">
        <f aca="false">$D$5*A7647+$F$5*B7647</f>
        <v>-4.92064699639732</v>
      </c>
      <c r="F7647" s="43" t="n">
        <f aca="false">Inputs!$B$5*D7647+Inputs!$B$6*E7647</f>
        <v>-358356.448017508</v>
      </c>
      <c r="G7647" s="43" t="n">
        <f aca="false">F7647*SQRT(($B$6-2)/C7647)</f>
        <v>-485837.446765892</v>
      </c>
    </row>
    <row r="7648" customFormat="false" ht="15" hidden="false" customHeight="false" outlineLevel="0" collapsed="false">
      <c r="A7648" s="41" t="n">
        <v>0.6034106371</v>
      </c>
      <c r="B7648" s="41" t="n">
        <v>-0.2673352014</v>
      </c>
      <c r="C7648" s="41" t="n">
        <v>3.3971745215</v>
      </c>
      <c r="D7648" s="42" t="n">
        <f aca="false">$B$5*A7648</f>
        <v>1.54170092560172</v>
      </c>
      <c r="E7648" s="42" t="n">
        <f aca="false">$D$5*A7648+$F$5*B7648</f>
        <v>0.97424905424356</v>
      </c>
      <c r="F7648" s="43" t="n">
        <f aca="false">Inputs!$B$5*D7648+Inputs!$B$6*E7648</f>
        <v>105457.639847994</v>
      </c>
      <c r="G7648" s="43" t="n">
        <f aca="false">F7648*SQRT(($B$6-2)/C7648)</f>
        <v>80915.9460675479</v>
      </c>
    </row>
    <row r="7649" customFormat="false" ht="15" hidden="false" customHeight="false" outlineLevel="0" collapsed="false">
      <c r="A7649" s="41" t="n">
        <v>-0.6464385611</v>
      </c>
      <c r="B7649" s="41" t="n">
        <v>-0.5906623525</v>
      </c>
      <c r="C7649" s="41" t="n">
        <v>2.0886821585</v>
      </c>
      <c r="D7649" s="42" t="n">
        <f aca="false">$B$5*A7649</f>
        <v>-1.65163632643644</v>
      </c>
      <c r="E7649" s="42" t="n">
        <f aca="false">$D$5*A7649+$F$5*B7649</f>
        <v>-2.55818021180643</v>
      </c>
      <c r="F7649" s="43" t="n">
        <f aca="false">Inputs!$B$5*D7649+Inputs!$B$6*E7649</f>
        <v>-37254.6220533225</v>
      </c>
      <c r="G7649" s="43" t="n">
        <f aca="false">F7649*SQRT(($B$6-2)/C7649)</f>
        <v>-36455.1576920829</v>
      </c>
    </row>
    <row r="7650" customFormat="false" ht="15" hidden="false" customHeight="false" outlineLevel="0" collapsed="false">
      <c r="A7650" s="41" t="n">
        <v>-0.3285684959</v>
      </c>
      <c r="B7650" s="41" t="n">
        <v>-0.3020960317</v>
      </c>
      <c r="C7650" s="41" t="n">
        <v>1.9763846168</v>
      </c>
      <c r="D7650" s="42" t="n">
        <f aca="false">$B$5*A7650</f>
        <v>-0.839485290957255</v>
      </c>
      <c r="E7650" s="42" t="n">
        <f aca="false">$D$5*A7650+$F$5*B7650</f>
        <v>-1.30350020958002</v>
      </c>
      <c r="F7650" s="43" t="n">
        <f aca="false">Inputs!$B$5*D7650+Inputs!$B$6*E7650</f>
        <v>-18773.5186167245</v>
      </c>
      <c r="G7650" s="43" t="n">
        <f aca="false">F7650*SQRT(($B$6-2)/C7650)</f>
        <v>-18885.3458723125</v>
      </c>
    </row>
    <row r="7651" customFormat="false" ht="15" hidden="false" customHeight="false" outlineLevel="0" collapsed="false">
      <c r="A7651" s="41" t="n">
        <v>-0.4907770428</v>
      </c>
      <c r="B7651" s="41" t="n">
        <v>-0.3444752527</v>
      </c>
      <c r="C7651" s="41" t="n">
        <v>4.004074194</v>
      </c>
      <c r="D7651" s="42" t="n">
        <f aca="false">$B$5*A7651</f>
        <v>-1.25392456583997</v>
      </c>
      <c r="E7651" s="42" t="n">
        <f aca="false">$D$5*A7651+$F$5*B7651</f>
        <v>-1.76266777325919</v>
      </c>
      <c r="F7651" s="43" t="n">
        <f aca="false">Inputs!$B$5*D7651+Inputs!$B$6*E7651</f>
        <v>-37259.0679210375</v>
      </c>
      <c r="G7651" s="43" t="n">
        <f aca="false">F7651*SQRT(($B$6-2)/C7651)</f>
        <v>-26332.7324181973</v>
      </c>
    </row>
    <row r="7652" customFormat="false" ht="15" hidden="false" customHeight="false" outlineLevel="0" collapsed="false">
      <c r="A7652" s="41" t="n">
        <v>1.1907918238</v>
      </c>
      <c r="B7652" s="41" t="n">
        <v>-1.2144287789</v>
      </c>
      <c r="C7652" s="41" t="n">
        <v>1.3716654201</v>
      </c>
      <c r="D7652" s="42" t="n">
        <f aca="false">$B$5*A7652</f>
        <v>3.04244695747248</v>
      </c>
      <c r="E7652" s="42" t="n">
        <f aca="false">$D$5*A7652+$F$5*B7652</f>
        <v>0.736585684209195</v>
      </c>
      <c r="F7652" s="43" t="n">
        <f aca="false">Inputs!$B$5*D7652+Inputs!$B$6*E7652</f>
        <v>267415.411536788</v>
      </c>
      <c r="G7652" s="43" t="n">
        <f aca="false">F7652*SQRT(($B$6-2)/C7652)</f>
        <v>322906.907537249</v>
      </c>
    </row>
    <row r="7653" customFormat="false" ht="15" hidden="false" customHeight="false" outlineLevel="0" collapsed="false">
      <c r="A7653" s="41" t="n">
        <v>-1.7490584233</v>
      </c>
      <c r="B7653" s="41" t="n">
        <v>1.2067851072</v>
      </c>
      <c r="C7653" s="41" t="n">
        <v>2.6450963633</v>
      </c>
      <c r="D7653" s="42" t="n">
        <f aca="false">$B$5*A7653</f>
        <v>-4.46880585846587</v>
      </c>
      <c r="E7653" s="42" t="n">
        <f aca="false">$D$5*A7653+$F$5*B7653</f>
        <v>-2.07822875340531</v>
      </c>
      <c r="F7653" s="43" t="n">
        <f aca="false">Inputs!$B$5*D7653+Inputs!$B$6*E7653</f>
        <v>-342969.148176321</v>
      </c>
      <c r="G7653" s="43" t="n">
        <f aca="false">F7653*SQRT(($B$6-2)/C7653)</f>
        <v>-298228.609372376</v>
      </c>
    </row>
    <row r="7654" customFormat="false" ht="15" hidden="false" customHeight="false" outlineLevel="0" collapsed="false">
      <c r="A7654" s="41" t="n">
        <v>-0.1920177593</v>
      </c>
      <c r="B7654" s="41" t="n">
        <v>-0.3882322925</v>
      </c>
      <c r="C7654" s="41" t="n">
        <v>3.0741959242</v>
      </c>
      <c r="D7654" s="42" t="n">
        <f aca="false">$B$5*A7654</f>
        <v>-0.490601157890624</v>
      </c>
      <c r="E7654" s="42" t="n">
        <f aca="false">$D$5*A7654+$F$5*B7654</f>
        <v>-1.12730104170058</v>
      </c>
      <c r="F7654" s="43" t="n">
        <f aca="false">Inputs!$B$5*D7654+Inputs!$B$6*E7654</f>
        <v>7304.9362959667</v>
      </c>
      <c r="G7654" s="43" t="n">
        <f aca="false">F7654*SQRT(($B$6-2)/C7654)</f>
        <v>5892.03963407126</v>
      </c>
    </row>
    <row r="7655" customFormat="false" ht="15" hidden="false" customHeight="false" outlineLevel="0" collapsed="false">
      <c r="A7655" s="41" t="n">
        <v>-0.1112171237</v>
      </c>
      <c r="B7655" s="41" t="n">
        <v>0.2092767008</v>
      </c>
      <c r="C7655" s="41" t="n">
        <v>4.0500971341</v>
      </c>
      <c r="D7655" s="42" t="n">
        <f aca="false">$B$5*A7655</f>
        <v>-0.28415730848748</v>
      </c>
      <c r="E7655" s="42" t="n">
        <f aca="false">$D$5*A7655+$F$5*B7655</f>
        <v>0.0967164486441742</v>
      </c>
      <c r="F7655" s="43" t="n">
        <f aca="false">Inputs!$B$5*D7655+Inputs!$B$6*E7655</f>
        <v>-33251.5532809567</v>
      </c>
      <c r="G7655" s="43" t="n">
        <f aca="false">F7655*SQRT(($B$6-2)/C7655)</f>
        <v>-23366.5295948233</v>
      </c>
    </row>
    <row r="7656" customFormat="false" ht="15" hidden="false" customHeight="false" outlineLevel="0" collapsed="false">
      <c r="A7656" s="41" t="n">
        <v>-0.5240512271</v>
      </c>
      <c r="B7656" s="41" t="n">
        <v>0.5059311276</v>
      </c>
      <c r="C7656" s="41" t="n">
        <v>1.7986173035</v>
      </c>
      <c r="D7656" s="42" t="n">
        <f aca="false">$B$5*A7656</f>
        <v>-1.33893937595418</v>
      </c>
      <c r="E7656" s="42" t="n">
        <f aca="false">$D$5*A7656+$F$5*B7656</f>
        <v>-0.373412199654402</v>
      </c>
      <c r="F7656" s="43" t="n">
        <f aca="false">Inputs!$B$5*D7656+Inputs!$B$6*E7656</f>
        <v>-115223.327612698</v>
      </c>
      <c r="G7656" s="43" t="n">
        <f aca="false">F7656*SQRT(($B$6-2)/C7656)</f>
        <v>-121502.72763325</v>
      </c>
    </row>
    <row r="7657" customFormat="false" ht="15" hidden="false" customHeight="false" outlineLevel="0" collapsed="false">
      <c r="A7657" s="41" t="n">
        <v>-0.9622625738</v>
      </c>
      <c r="B7657" s="41" t="n">
        <v>-0.3018261778</v>
      </c>
      <c r="C7657" s="41" t="n">
        <v>4.6934255288</v>
      </c>
      <c r="D7657" s="42" t="n">
        <f aca="false">$B$5*A7657</f>
        <v>-2.45855974271382</v>
      </c>
      <c r="E7657" s="42" t="n">
        <f aca="false">$D$5*A7657+$F$5*B7657</f>
        <v>-2.81096495224118</v>
      </c>
      <c r="F7657" s="43" t="n">
        <f aca="false">Inputs!$B$5*D7657+Inputs!$B$6*E7657</f>
        <v>-105307.726659323</v>
      </c>
      <c r="G7657" s="43" t="n">
        <f aca="false">F7657*SQRT(($B$6-2)/C7657)</f>
        <v>-68743.2831003169</v>
      </c>
    </row>
    <row r="7658" customFormat="false" ht="15" hidden="false" customHeight="false" outlineLevel="0" collapsed="false">
      <c r="A7658" s="41" t="n">
        <v>-2.2146962553</v>
      </c>
      <c r="B7658" s="41" t="n">
        <v>1.1722371349</v>
      </c>
      <c r="C7658" s="41" t="n">
        <v>5.6411745784</v>
      </c>
      <c r="D7658" s="42" t="n">
        <f aca="false">$B$5*A7658</f>
        <v>-5.6585002928227</v>
      </c>
      <c r="E7658" s="42" t="n">
        <f aca="false">$D$5*A7658+$F$5*B7658</f>
        <v>-3.24591038459698</v>
      </c>
      <c r="F7658" s="43" t="n">
        <f aca="false">Inputs!$B$5*D7658+Inputs!$B$6*E7658</f>
        <v>-403554.510052421</v>
      </c>
      <c r="G7658" s="43" t="n">
        <f aca="false">F7658*SQRT(($B$6-2)/C7658)</f>
        <v>-240288.193866987</v>
      </c>
    </row>
    <row r="7659" customFormat="false" ht="15" hidden="false" customHeight="false" outlineLevel="0" collapsed="false">
      <c r="A7659" s="41" t="n">
        <v>-0.1760876966</v>
      </c>
      <c r="B7659" s="41" t="n">
        <v>0.6701040917</v>
      </c>
      <c r="C7659" s="41" t="n">
        <v>5.5511621698</v>
      </c>
      <c r="D7659" s="42" t="n">
        <f aca="false">$B$5*A7659</f>
        <v>-0.449900197550388</v>
      </c>
      <c r="E7659" s="42" t="n">
        <f aca="false">$D$5*A7659+$F$5*B7659</f>
        <v>0.738082319564626</v>
      </c>
      <c r="F7659" s="43" t="n">
        <f aca="false">Inputs!$B$5*D7659+Inputs!$B$6*E7659</f>
        <v>-81894.1357332701</v>
      </c>
      <c r="G7659" s="43" t="n">
        <f aca="false">F7659*SQRT(($B$6-2)/C7659)</f>
        <v>-49155.9217675053</v>
      </c>
    </row>
    <row r="7660" customFormat="false" ht="15" hidden="false" customHeight="false" outlineLevel="0" collapsed="false">
      <c r="A7660" s="41" t="n">
        <v>0.4765745843</v>
      </c>
      <c r="B7660" s="41" t="n">
        <v>0.5498137804</v>
      </c>
      <c r="C7660" s="41" t="n">
        <v>1.0260338178</v>
      </c>
      <c r="D7660" s="42" t="n">
        <f aca="false">$B$5*A7660</f>
        <v>1.21763759628885</v>
      </c>
      <c r="E7660" s="42" t="n">
        <f aca="false">$D$5*A7660+$F$5*B7660</f>
        <v>2.08343891970532</v>
      </c>
      <c r="F7660" s="43" t="n">
        <f aca="false">Inputs!$B$5*D7660+Inputs!$B$6*E7660</f>
        <v>17591.8136436189</v>
      </c>
      <c r="G7660" s="43" t="n">
        <f aca="false">F7660*SQRT(($B$6-2)/C7660)</f>
        <v>24560.9282244139</v>
      </c>
    </row>
    <row r="7661" customFormat="false" ht="15" hidden="false" customHeight="false" outlineLevel="0" collapsed="false">
      <c r="A7661" s="41" t="n">
        <v>-0.0077755286</v>
      </c>
      <c r="B7661" s="41" t="n">
        <v>0.3882273927</v>
      </c>
      <c r="C7661" s="41" t="n">
        <v>5.4438901814</v>
      </c>
      <c r="D7661" s="42" t="n">
        <f aca="false">$B$5*A7661</f>
        <v>-0.0198663048057538</v>
      </c>
      <c r="E7661" s="42" t="n">
        <f aca="false">$D$5*A7661+$F$5*B7661</f>
        <v>0.65186690596881</v>
      </c>
      <c r="F7661" s="43" t="n">
        <f aca="false">Inputs!$B$5*D7661+Inputs!$B$6*E7661</f>
        <v>-34579.9757790159</v>
      </c>
      <c r="G7661" s="43" t="n">
        <f aca="false">F7661*SQRT(($B$6-2)/C7661)</f>
        <v>-20959.6972257819</v>
      </c>
    </row>
    <row r="7662" customFormat="false" ht="15" hidden="false" customHeight="false" outlineLevel="0" collapsed="false">
      <c r="A7662" s="41" t="n">
        <v>-0.9612844126</v>
      </c>
      <c r="B7662" s="41" t="n">
        <v>-1.1711785562</v>
      </c>
      <c r="C7662" s="41" t="n">
        <v>5.6103837464</v>
      </c>
      <c r="D7662" s="42" t="n">
        <f aca="false">$B$5*A7662</f>
        <v>-2.45606056233033</v>
      </c>
      <c r="E7662" s="42" t="n">
        <f aca="false">$D$5*A7662+$F$5*B7662</f>
        <v>-4.30978664443596</v>
      </c>
      <c r="F7662" s="43" t="n">
        <f aca="false">Inputs!$B$5*D7662+Inputs!$B$6*E7662</f>
        <v>-30116.7240112352</v>
      </c>
      <c r="G7662" s="43" t="n">
        <f aca="false">F7662*SQRT(($B$6-2)/C7662)</f>
        <v>-17981.521767383</v>
      </c>
    </row>
    <row r="7663" customFormat="false" ht="15" hidden="false" customHeight="false" outlineLevel="0" collapsed="false">
      <c r="A7663" s="41" t="n">
        <v>-0.1011059335</v>
      </c>
      <c r="B7663" s="41" t="n">
        <v>-0.6797763804</v>
      </c>
      <c r="C7663" s="41" t="n">
        <v>9.8070973908</v>
      </c>
      <c r="D7663" s="42" t="n">
        <f aca="false">$B$5*A7663</f>
        <v>-0.258323439589853</v>
      </c>
      <c r="E7663" s="42" t="n">
        <f aca="false">$D$5*A7663+$F$5*B7663</f>
        <v>-1.41439047632074</v>
      </c>
      <c r="F7663" s="43" t="n">
        <f aca="false">Inputs!$B$5*D7663+Inputs!$B$6*E7663</f>
        <v>44887.1798570519</v>
      </c>
      <c r="G7663" s="43" t="n">
        <f aca="false">F7663*SQRT(($B$6-2)/C7663)</f>
        <v>20270.6219675875</v>
      </c>
    </row>
    <row r="7664" customFormat="false" ht="15" hidden="false" customHeight="false" outlineLevel="0" collapsed="false">
      <c r="A7664" s="41" t="n">
        <v>1.4254641732</v>
      </c>
      <c r="B7664" s="41" t="n">
        <v>0.3751444293</v>
      </c>
      <c r="C7664" s="41" t="n">
        <v>1.1608072876</v>
      </c>
      <c r="D7664" s="42" t="n">
        <f aca="false">$B$5*A7664</f>
        <v>3.64202965628253</v>
      </c>
      <c r="E7664" s="42" t="n">
        <f aca="false">$D$5*A7664+$F$5*B7664</f>
        <v>4.03979571478817</v>
      </c>
      <c r="F7664" s="43" t="n">
        <f aca="false">Inputs!$B$5*D7664+Inputs!$B$6*E7664</f>
        <v>162213.179888844</v>
      </c>
      <c r="G7664" s="43" t="n">
        <f aca="false">F7664*SQRT(($B$6-2)/C7664)</f>
        <v>212922.262723655</v>
      </c>
    </row>
    <row r="7665" customFormat="false" ht="15" hidden="false" customHeight="false" outlineLevel="0" collapsed="false">
      <c r="A7665" s="41" t="n">
        <v>-0.7164813901</v>
      </c>
      <c r="B7665" s="41" t="n">
        <v>-0.2715404385</v>
      </c>
      <c r="C7665" s="41" t="n">
        <v>7.9052106195</v>
      </c>
      <c r="D7665" s="42" t="n">
        <f aca="false">$B$5*A7665</f>
        <v>-1.83059421624104</v>
      </c>
      <c r="E7665" s="42" t="n">
        <f aca="false">$D$5*A7665+$F$5*B7665</f>
        <v>-2.17381131095438</v>
      </c>
      <c r="F7665" s="43" t="n">
        <f aca="false">Inputs!$B$5*D7665+Inputs!$B$6*E7665</f>
        <v>-74368.8560763848</v>
      </c>
      <c r="G7665" s="43" t="n">
        <f aca="false">F7665*SQRT(($B$6-2)/C7665)</f>
        <v>-37406.6982615768</v>
      </c>
    </row>
    <row r="7666" customFormat="false" ht="15" hidden="false" customHeight="false" outlineLevel="0" collapsed="false">
      <c r="A7666" s="41" t="n">
        <v>0.133006582</v>
      </c>
      <c r="B7666" s="41" t="n">
        <v>-0.0680029561</v>
      </c>
      <c r="C7666" s="41" t="n">
        <v>0.584835331</v>
      </c>
      <c r="D7666" s="42" t="n">
        <f aca="false">$B$5*A7666</f>
        <v>0.33982889590085</v>
      </c>
      <c r="E7666" s="42" t="n">
        <f aca="false">$D$5*A7666+$F$5*B7666</f>
        <v>0.199077122294218</v>
      </c>
      <c r="F7666" s="43" t="n">
        <f aca="false">Inputs!$B$5*D7666+Inputs!$B$6*E7666</f>
        <v>24029.0334753741</v>
      </c>
      <c r="G7666" s="43" t="n">
        <f aca="false">F7666*SQRT(($B$6-2)/C7666)</f>
        <v>44435.9530907148</v>
      </c>
    </row>
    <row r="7667" customFormat="false" ht="15" hidden="false" customHeight="false" outlineLevel="0" collapsed="false">
      <c r="A7667" s="41" t="n">
        <v>0.2717460329</v>
      </c>
      <c r="B7667" s="41" t="n">
        <v>0.0686545445</v>
      </c>
      <c r="C7667" s="41" t="n">
        <v>5.748259758</v>
      </c>
      <c r="D7667" s="42" t="n">
        <f aca="false">$B$5*A7667</f>
        <v>0.694305145935132</v>
      </c>
      <c r="E7667" s="42" t="n">
        <f aca="false">$D$5*A7667+$F$5*B7667</f>
        <v>0.765192398093562</v>
      </c>
      <c r="F7667" s="43" t="n">
        <f aca="false">Inputs!$B$5*D7667+Inputs!$B$6*E7667</f>
        <v>31170.8946888351</v>
      </c>
      <c r="G7667" s="43" t="n">
        <f aca="false">F7667*SQRT(($B$6-2)/C7667)</f>
        <v>18386.3732877631</v>
      </c>
    </row>
    <row r="7668" customFormat="false" ht="15" hidden="false" customHeight="false" outlineLevel="0" collapsed="false">
      <c r="A7668" s="41" t="n">
        <v>-1.3906567485</v>
      </c>
      <c r="B7668" s="41" t="n">
        <v>-2.1509045675</v>
      </c>
      <c r="C7668" s="41" t="n">
        <v>6.5472892907</v>
      </c>
      <c r="D7668" s="42" t="n">
        <f aca="false">$B$5*A7668</f>
        <v>-3.55309745061956</v>
      </c>
      <c r="E7668" s="42" t="n">
        <f aca="false">$D$5*A7668+$F$5*B7668</f>
        <v>-7.02325218685582</v>
      </c>
      <c r="F7668" s="43" t="n">
        <f aca="false">Inputs!$B$5*D7668+Inputs!$B$6*E7668</f>
        <v>-4147.13571916509</v>
      </c>
      <c r="G7668" s="43" t="n">
        <f aca="false">F7668*SQRT(($B$6-2)/C7668)</f>
        <v>-2292.09429850436</v>
      </c>
    </row>
    <row r="7669" customFormat="false" ht="15" hidden="false" customHeight="false" outlineLevel="0" collapsed="false">
      <c r="A7669" s="41" t="n">
        <v>-0.3736090449</v>
      </c>
      <c r="B7669" s="41" t="n">
        <v>0.5604927051</v>
      </c>
      <c r="C7669" s="41" t="n">
        <v>5.5769377763</v>
      </c>
      <c r="D7669" s="42" t="n">
        <f aca="false">$B$5*A7669</f>
        <v>-0.954562904465421</v>
      </c>
      <c r="E7669" s="42" t="n">
        <f aca="false">$D$5*A7669+$F$5*B7669</f>
        <v>0.0787920811898732</v>
      </c>
      <c r="F7669" s="43" t="n">
        <f aca="false">Inputs!$B$5*D7669+Inputs!$B$6*E7669</f>
        <v>-99395.8945060358</v>
      </c>
      <c r="G7669" s="43" t="n">
        <f aca="false">F7669*SQRT(($B$6-2)/C7669)</f>
        <v>-59523.1004618086</v>
      </c>
    </row>
    <row r="7670" customFormat="false" ht="15" hidden="false" customHeight="false" outlineLevel="0" collapsed="false">
      <c r="A7670" s="41" t="n">
        <v>-0.3623690346</v>
      </c>
      <c r="B7670" s="41" t="n">
        <v>1.2365641134</v>
      </c>
      <c r="C7670" s="41" t="n">
        <v>0.7913358209</v>
      </c>
      <c r="D7670" s="42" t="n">
        <f aca="false">$B$5*A7670</f>
        <v>-0.925844925003598</v>
      </c>
      <c r="E7670" s="42" t="n">
        <f aca="false">$D$5*A7670+$F$5*B7670</f>
        <v>1.27294116128726</v>
      </c>
      <c r="F7670" s="43" t="n">
        <f aca="false">Inputs!$B$5*D7670+Inputs!$B$6*E7670</f>
        <v>-156231.550564723</v>
      </c>
      <c r="G7670" s="43" t="n">
        <f aca="false">F7670*SQRT(($B$6-2)/C7670)</f>
        <v>-248372.396833373</v>
      </c>
    </row>
    <row r="7671" customFormat="false" ht="15" hidden="false" customHeight="false" outlineLevel="0" collapsed="false">
      <c r="A7671" s="41" t="n">
        <v>-0.0468866993</v>
      </c>
      <c r="B7671" s="41" t="n">
        <v>1.3571960643</v>
      </c>
      <c r="C7671" s="41" t="n">
        <v>7.5609425292</v>
      </c>
      <c r="D7671" s="42" t="n">
        <f aca="false">$B$5*A7671</f>
        <v>-0.119794486979255</v>
      </c>
      <c r="E7671" s="42" t="n">
        <f aca="false">$D$5*A7671+$F$5*B7671</f>
        <v>2.23195962513518</v>
      </c>
      <c r="F7671" s="43" t="n">
        <f aca="false">Inputs!$B$5*D7671+Inputs!$B$6*E7671</f>
        <v>-123577.429954684</v>
      </c>
      <c r="G7671" s="43" t="n">
        <f aca="false">F7671*SQRT(($B$6-2)/C7671)</f>
        <v>-63557.4095771806</v>
      </c>
    </row>
    <row r="7672" customFormat="false" ht="15" hidden="false" customHeight="false" outlineLevel="0" collapsed="false">
      <c r="A7672" s="41" t="n">
        <v>1.1519034393</v>
      </c>
      <c r="B7672" s="41" t="n">
        <v>1.0512868652</v>
      </c>
      <c r="C7672" s="41" t="n">
        <v>14.1317827262</v>
      </c>
      <c r="D7672" s="42" t="n">
        <f aca="false">$B$5*A7672</f>
        <v>2.94308798914712</v>
      </c>
      <c r="E7672" s="42" t="n">
        <f aca="false">$D$5*A7672+$F$5*B7672</f>
        <v>4.55635905847653</v>
      </c>
      <c r="F7672" s="43" t="n">
        <f aca="false">Inputs!$B$5*D7672+Inputs!$B$6*E7672</f>
        <v>66490.845990885</v>
      </c>
      <c r="G7672" s="43" t="n">
        <f aca="false">F7672*SQRT(($B$6-2)/C7672)</f>
        <v>25013.7255648174</v>
      </c>
    </row>
    <row r="7673" customFormat="false" ht="15" hidden="false" customHeight="false" outlineLevel="0" collapsed="false">
      <c r="A7673" s="41" t="n">
        <v>-1.2035116342</v>
      </c>
      <c r="B7673" s="41" t="n">
        <v>0.017140668</v>
      </c>
      <c r="C7673" s="41" t="n">
        <v>1.3109997222</v>
      </c>
      <c r="D7673" s="42" t="n">
        <f aca="false">$B$5*A7673</f>
        <v>-3.07494579369022</v>
      </c>
      <c r="E7673" s="42" t="n">
        <f aca="false">$D$5*A7673+$F$5*B7673</f>
        <v>-2.83426407801152</v>
      </c>
      <c r="F7673" s="43" t="n">
        <f aca="false">Inputs!$B$5*D7673+Inputs!$B$6*E7673</f>
        <v>-165781.375468446</v>
      </c>
      <c r="G7673" s="43" t="n">
        <f aca="false">F7673*SQRT(($B$6-2)/C7673)</f>
        <v>-204762.034777574</v>
      </c>
    </row>
    <row r="7674" customFormat="false" ht="15" hidden="false" customHeight="false" outlineLevel="0" collapsed="false">
      <c r="A7674" s="41" t="n">
        <v>1.2227734875</v>
      </c>
      <c r="B7674" s="41" t="n">
        <v>0.2723447248</v>
      </c>
      <c r="C7674" s="41" t="n">
        <v>2.5092547445</v>
      </c>
      <c r="D7674" s="42" t="n">
        <f aca="false">$B$5*A7674</f>
        <v>3.12415940584021</v>
      </c>
      <c r="E7674" s="42" t="n">
        <f aca="false">$D$5*A7674+$F$5*B7674</f>
        <v>3.37996661770298</v>
      </c>
      <c r="F7674" s="43" t="n">
        <f aca="false">Inputs!$B$5*D7674+Inputs!$B$6*E7674</f>
        <v>143417.609698872</v>
      </c>
      <c r="G7674" s="43" t="n">
        <f aca="false">F7674*SQRT(($B$6-2)/C7674)</f>
        <v>128039.833521826</v>
      </c>
    </row>
    <row r="7675" customFormat="false" ht="15" hidden="false" customHeight="false" outlineLevel="0" collapsed="false">
      <c r="A7675" s="41" t="n">
        <v>0.554359905</v>
      </c>
      <c r="B7675" s="41" t="n">
        <v>-1.3878873051</v>
      </c>
      <c r="C7675" s="41" t="n">
        <v>1.7596576808</v>
      </c>
      <c r="D7675" s="42" t="n">
        <f aca="false">$B$5*A7675</f>
        <v>1.41637738234526</v>
      </c>
      <c r="E7675" s="42" t="n">
        <f aca="false">$D$5*A7675+$F$5*B7675</f>
        <v>-1.07737849111358</v>
      </c>
      <c r="F7675" s="43" t="n">
        <f aca="false">Inputs!$B$5*D7675+Inputs!$B$6*E7675</f>
        <v>195506.662790205</v>
      </c>
      <c r="G7675" s="43" t="n">
        <f aca="false">F7675*SQRT(($B$6-2)/C7675)</f>
        <v>208431.073656091</v>
      </c>
    </row>
    <row r="7676" customFormat="false" ht="15" hidden="false" customHeight="false" outlineLevel="0" collapsed="false">
      <c r="A7676" s="41" t="n">
        <v>1.9187899306</v>
      </c>
      <c r="B7676" s="41" t="n">
        <v>-0.7913744026</v>
      </c>
      <c r="C7676" s="41" t="n">
        <v>4.9431502307</v>
      </c>
      <c r="D7676" s="42" t="n">
        <f aca="false">$B$5*A7676</f>
        <v>4.90246613195027</v>
      </c>
      <c r="E7676" s="42" t="n">
        <f aca="false">$D$5*A7676+$F$5*B7676</f>
        <v>3.19942787091903</v>
      </c>
      <c r="F7676" s="43" t="n">
        <f aca="false">Inputs!$B$5*D7676+Inputs!$B$6*E7676</f>
        <v>330275.219649076</v>
      </c>
      <c r="G7676" s="43" t="n">
        <f aca="false">F7676*SQRT(($B$6-2)/C7676)</f>
        <v>210082.115999301</v>
      </c>
    </row>
    <row r="7677" customFormat="false" ht="15" hidden="false" customHeight="false" outlineLevel="0" collapsed="false">
      <c r="A7677" s="41" t="n">
        <v>-1.9944251418</v>
      </c>
      <c r="B7677" s="41" t="n">
        <v>-0.3511257378</v>
      </c>
      <c r="C7677" s="41" t="n">
        <v>2.2206011335</v>
      </c>
      <c r="D7677" s="42" t="n">
        <f aca="false">$B$5*A7677</f>
        <v>-5.09571243545519</v>
      </c>
      <c r="E7677" s="42" t="n">
        <f aca="false">$D$5*A7677+$F$5*B7677</f>
        <v>-5.35221416752119</v>
      </c>
      <c r="F7677" s="43" t="n">
        <f aca="false">Inputs!$B$5*D7677+Inputs!$B$6*E7677</f>
        <v>-241960.53516946</v>
      </c>
      <c r="G7677" s="43" t="n">
        <f aca="false">F7677*SQRT(($B$6-2)/C7677)</f>
        <v>-229627.689325843</v>
      </c>
    </row>
    <row r="7678" customFormat="false" ht="15" hidden="false" customHeight="false" outlineLevel="0" collapsed="false">
      <c r="A7678" s="41" t="n">
        <v>-2.4474838515</v>
      </c>
      <c r="B7678" s="41" t="n">
        <v>-1.0851251448</v>
      </c>
      <c r="C7678" s="41" t="n">
        <v>5.1550663852</v>
      </c>
      <c r="D7678" s="42" t="n">
        <f aca="false">$B$5*A7678</f>
        <v>-6.25326748859996</v>
      </c>
      <c r="E7678" s="42" t="n">
        <f aca="false">$D$5*A7678+$F$5*B7678</f>
        <v>-7.69773648954437</v>
      </c>
      <c r="F7678" s="43" t="n">
        <f aca="false">Inputs!$B$5*D7678+Inputs!$B$6*E7678</f>
        <v>-240439.924382778</v>
      </c>
      <c r="G7678" s="43" t="n">
        <f aca="false">F7678*SQRT(($B$6-2)/C7678)</f>
        <v>-149762.971809978</v>
      </c>
    </row>
    <row r="7679" customFormat="false" ht="15" hidden="false" customHeight="false" outlineLevel="0" collapsed="false">
      <c r="A7679" s="41" t="n">
        <v>2.5585118331</v>
      </c>
      <c r="B7679" s="41" t="n">
        <v>-0.3800407775</v>
      </c>
      <c r="C7679" s="41" t="n">
        <v>2.8161373792</v>
      </c>
      <c r="D7679" s="42" t="n">
        <f aca="false">$B$5*A7679</f>
        <v>6.53694154317591</v>
      </c>
      <c r="E7679" s="42" t="n">
        <f aca="false">$D$5*A7679+$F$5*B7679</f>
        <v>5.43197033582322</v>
      </c>
      <c r="F7679" s="43" t="n">
        <f aca="false">Inputs!$B$5*D7679+Inputs!$B$6*E7679</f>
        <v>382095.63752643</v>
      </c>
      <c r="G7679" s="43" t="n">
        <f aca="false">F7679*SQRT(($B$6-2)/C7679)</f>
        <v>322003.178431827</v>
      </c>
    </row>
    <row r="7680" customFormat="false" ht="15" hidden="false" customHeight="false" outlineLevel="0" collapsed="false">
      <c r="A7680" s="41" t="n">
        <v>-1.427787168</v>
      </c>
      <c r="B7680" s="41" t="n">
        <v>0.0252978866</v>
      </c>
      <c r="C7680" s="41" t="n">
        <v>3.5533239199</v>
      </c>
      <c r="D7680" s="42" t="n">
        <f aca="false">$B$5*A7680</f>
        <v>-3.64796485697859</v>
      </c>
      <c r="E7680" s="42" t="n">
        <f aca="false">$D$5*A7680+$F$5*B7680</f>
        <v>-3.35386197609054</v>
      </c>
      <c r="F7680" s="43" t="n">
        <f aca="false">Inputs!$B$5*D7680+Inputs!$B$6*E7680</f>
        <v>-197103.386893332</v>
      </c>
      <c r="G7680" s="43" t="n">
        <f aca="false">F7680*SQRT(($B$6-2)/C7680)</f>
        <v>-147873.953814788</v>
      </c>
    </row>
    <row r="7681" customFormat="false" ht="15" hidden="false" customHeight="false" outlineLevel="0" collapsed="false">
      <c r="A7681" s="41" t="n">
        <v>-0.897803745</v>
      </c>
      <c r="B7681" s="41" t="n">
        <v>0.8645191997</v>
      </c>
      <c r="C7681" s="41" t="n">
        <v>3.1862705261</v>
      </c>
      <c r="D7681" s="42" t="n">
        <f aca="false">$B$5*A7681</f>
        <v>-2.29386885078363</v>
      </c>
      <c r="E7681" s="42" t="n">
        <f aca="false">$D$5*A7681+$F$5*B7681</f>
        <v>-0.643599210527585</v>
      </c>
      <c r="F7681" s="43" t="n">
        <f aca="false">Inputs!$B$5*D7681+Inputs!$B$6*E7681</f>
        <v>-197206.924551984</v>
      </c>
      <c r="G7681" s="43" t="n">
        <f aca="false">F7681*SQRT(($B$6-2)/C7681)</f>
        <v>-156241.296834457</v>
      </c>
    </row>
    <row r="7682" customFormat="false" ht="15" hidden="false" customHeight="false" outlineLevel="0" collapsed="false">
      <c r="A7682" s="41" t="n">
        <v>-0.8895447794</v>
      </c>
      <c r="B7682" s="41" t="n">
        <v>0.2707337101</v>
      </c>
      <c r="C7682" s="41" t="n">
        <v>0.6057788412</v>
      </c>
      <c r="D7682" s="42" t="n">
        <f aca="false">$B$5*A7682</f>
        <v>-2.27276737506019</v>
      </c>
      <c r="E7682" s="42" t="n">
        <f aca="false">$D$5*A7682+$F$5*B7682</f>
        <v>-1.649262019326</v>
      </c>
      <c r="F7682" s="43" t="n">
        <f aca="false">Inputs!$B$5*D7682+Inputs!$B$6*E7682</f>
        <v>-144813.636539719</v>
      </c>
      <c r="G7682" s="43" t="n">
        <f aca="false">F7682*SQRT(($B$6-2)/C7682)</f>
        <v>-263128.207612659</v>
      </c>
    </row>
    <row r="7683" customFormat="false" ht="15" hidden="false" customHeight="false" outlineLevel="0" collapsed="false">
      <c r="A7683" s="41" t="n">
        <v>-1.1470590369</v>
      </c>
      <c r="B7683" s="41" t="n">
        <v>2.5990281448</v>
      </c>
      <c r="C7683" s="41" t="n">
        <v>3.4196091734</v>
      </c>
      <c r="D7683" s="42" t="n">
        <f aca="false">$B$5*A7683</f>
        <v>-2.93071064740856</v>
      </c>
      <c r="E7683" s="42" t="n">
        <f aca="false">$D$5*A7683+$F$5*B7683</f>
        <v>1.75832946319607</v>
      </c>
      <c r="F7683" s="43" t="n">
        <f aca="false">Inputs!$B$5*D7683+Inputs!$B$6*E7683</f>
        <v>-380987.537900659</v>
      </c>
      <c r="G7683" s="43" t="n">
        <f aca="false">F7683*SQRT(($B$6-2)/C7683)</f>
        <v>-291365.100618992</v>
      </c>
    </row>
    <row r="7684" customFormat="false" ht="15" hidden="false" customHeight="false" outlineLevel="0" collapsed="false">
      <c r="A7684" s="41" t="n">
        <v>0.50362372</v>
      </c>
      <c r="B7684" s="41" t="n">
        <v>-0.1455057975</v>
      </c>
      <c r="C7684" s="41" t="n">
        <v>0.8168030042</v>
      </c>
      <c r="D7684" s="42" t="n">
        <f aca="false">$B$5*A7684</f>
        <v>1.28674754394545</v>
      </c>
      <c r="E7684" s="42" t="n">
        <f aca="false">$D$5*A7684+$F$5*B7684</f>
        <v>0.947165556969675</v>
      </c>
      <c r="F7684" s="43" t="n">
        <f aca="false">Inputs!$B$5*D7684+Inputs!$B$6*E7684</f>
        <v>81316.4765460611</v>
      </c>
      <c r="G7684" s="43" t="n">
        <f aca="false">F7684*SQRT(($B$6-2)/C7684)</f>
        <v>127243.289199801</v>
      </c>
    </row>
    <row r="7685" customFormat="false" ht="15" hidden="false" customHeight="false" outlineLevel="0" collapsed="false">
      <c r="A7685" s="41" t="n">
        <v>-0.2929582506</v>
      </c>
      <c r="B7685" s="41" t="n">
        <v>-0.5535999832</v>
      </c>
      <c r="C7685" s="41" t="n">
        <v>0.9532760494</v>
      </c>
      <c r="D7685" s="42" t="n">
        <f aca="false">$B$5*A7685</f>
        <v>-0.748501896292941</v>
      </c>
      <c r="E7685" s="42" t="n">
        <f aca="false">$D$5*A7685+$F$5*B7685</f>
        <v>-1.65304553222031</v>
      </c>
      <c r="F7685" s="43" t="n">
        <f aca="false">Inputs!$B$5*D7685+Inputs!$B$6*E7685</f>
        <v>7802.0869817213</v>
      </c>
      <c r="G7685" s="43" t="n">
        <f aca="false">F7685*SQRT(($B$6-2)/C7685)</f>
        <v>11300.9888053504</v>
      </c>
    </row>
    <row r="7686" customFormat="false" ht="15" hidden="false" customHeight="false" outlineLevel="0" collapsed="false">
      <c r="A7686" s="41" t="n">
        <v>-0.7609134798</v>
      </c>
      <c r="B7686" s="41" t="n">
        <v>-0.7883967262</v>
      </c>
      <c r="C7686" s="41" t="n">
        <v>7.6651291006</v>
      </c>
      <c r="D7686" s="42" t="n">
        <f aca="false">$B$5*A7686</f>
        <v>-1.94411722960077</v>
      </c>
      <c r="E7686" s="42" t="n">
        <f aca="false">$D$5*A7686+$F$5*B7686</f>
        <v>-3.17202004814912</v>
      </c>
      <c r="F7686" s="43" t="n">
        <f aca="false">Inputs!$B$5*D7686+Inputs!$B$6*E7686</f>
        <v>-35810.7205526213</v>
      </c>
      <c r="G7686" s="43" t="n">
        <f aca="false">F7686*SQRT(($B$6-2)/C7686)</f>
        <v>-18292.300216505</v>
      </c>
    </row>
    <row r="7687" customFormat="false" ht="15" hidden="false" customHeight="false" outlineLevel="0" collapsed="false">
      <c r="A7687" s="41" t="n">
        <v>1.6783288505</v>
      </c>
      <c r="B7687" s="41" t="n">
        <v>-0.5526139577</v>
      </c>
      <c r="C7687" s="41" t="n">
        <v>4.8690358897</v>
      </c>
      <c r="D7687" s="42" t="n">
        <f aca="false">$B$5*A7687</f>
        <v>4.28809335333463</v>
      </c>
      <c r="E7687" s="42" t="n">
        <f aca="false">$D$5*A7687+$F$5*B7687</f>
        <v>3.03950786341569</v>
      </c>
      <c r="F7687" s="43" t="n">
        <f aca="false">Inputs!$B$5*D7687+Inputs!$B$6*E7687</f>
        <v>276833.942162679</v>
      </c>
      <c r="G7687" s="43" t="n">
        <f aca="false">F7687*SQRT(($B$6-2)/C7687)</f>
        <v>177424.196514481</v>
      </c>
    </row>
    <row r="7688" customFormat="false" ht="15" hidden="false" customHeight="false" outlineLevel="0" collapsed="false">
      <c r="A7688" s="41" t="n">
        <v>-2.1294189066</v>
      </c>
      <c r="B7688" s="41" t="n">
        <v>-1.1659677209</v>
      </c>
      <c r="C7688" s="41" t="n">
        <v>4.590834413</v>
      </c>
      <c r="D7688" s="42" t="n">
        <f aca="false">$B$5*A7688</f>
        <v>-5.44061853976726</v>
      </c>
      <c r="E7688" s="42" t="n">
        <f aca="false">$D$5*A7688+$F$5*B7688</f>
        <v>-7.08046748169178</v>
      </c>
      <c r="F7688" s="43" t="n">
        <f aca="false">Inputs!$B$5*D7688+Inputs!$B$6*E7688</f>
        <v>-190038.479892137</v>
      </c>
      <c r="G7688" s="43" t="n">
        <f aca="false">F7688*SQRT(($B$6-2)/C7688)</f>
        <v>-125432.688647042</v>
      </c>
    </row>
    <row r="7689" customFormat="false" ht="15" hidden="false" customHeight="false" outlineLevel="0" collapsed="false">
      <c r="A7689" s="41" t="n">
        <v>0.92772462</v>
      </c>
      <c r="B7689" s="41" t="n">
        <v>-0.2523240566</v>
      </c>
      <c r="C7689" s="41" t="n">
        <v>3.46166091</v>
      </c>
      <c r="D7689" s="42" t="n">
        <f aca="false">$B$5*A7689</f>
        <v>2.37031602928219</v>
      </c>
      <c r="E7689" s="42" t="n">
        <f aca="false">$D$5*A7689+$F$5*B7689</f>
        <v>1.77190306838165</v>
      </c>
      <c r="F7689" s="43" t="n">
        <f aca="false">Inputs!$B$5*D7689+Inputs!$B$6*E7689</f>
        <v>148436.449509136</v>
      </c>
      <c r="G7689" s="43" t="n">
        <f aca="false">F7689*SQRT(($B$6-2)/C7689)</f>
        <v>112827.06572486</v>
      </c>
    </row>
    <row r="7690" customFormat="false" ht="15" hidden="false" customHeight="false" outlineLevel="0" collapsed="false">
      <c r="A7690" s="41" t="n">
        <v>-0.1340816001</v>
      </c>
      <c r="B7690" s="41" t="n">
        <v>1.1698144514</v>
      </c>
      <c r="C7690" s="41" t="n">
        <v>12.4741325338</v>
      </c>
      <c r="D7690" s="42" t="n">
        <f aca="false">$B$5*A7690</f>
        <v>-0.342575543536652</v>
      </c>
      <c r="E7690" s="42" t="n">
        <f aca="false">$D$5*A7690+$F$5*B7690</f>
        <v>1.70091155848128</v>
      </c>
      <c r="F7690" s="43" t="n">
        <f aca="false">Inputs!$B$5*D7690+Inputs!$B$6*E7690</f>
        <v>-119303.132277729</v>
      </c>
      <c r="G7690" s="43" t="n">
        <f aca="false">F7690*SQRT(($B$6-2)/C7690)</f>
        <v>-47770.7067950099</v>
      </c>
    </row>
    <row r="7691" customFormat="false" ht="15" hidden="false" customHeight="false" outlineLevel="0" collapsed="false">
      <c r="A7691" s="41" t="n">
        <v>-0.7771665892</v>
      </c>
      <c r="B7691" s="41" t="n">
        <v>0.6324177221</v>
      </c>
      <c r="C7691" s="41" t="n">
        <v>3.3957035768</v>
      </c>
      <c r="D7691" s="42" t="n">
        <f aca="false">$B$5*A7691</f>
        <v>-1.98564356716471</v>
      </c>
      <c r="E7691" s="42" t="n">
        <f aca="false">$D$5*A7691+$F$5*B7691</f>
        <v>-0.757312420006795</v>
      </c>
      <c r="F7691" s="43" t="n">
        <f aca="false">Inputs!$B$5*D7691+Inputs!$B$6*E7691</f>
        <v>-160698.735716131</v>
      </c>
      <c r="G7691" s="43" t="n">
        <f aca="false">F7691*SQRT(($B$6-2)/C7691)</f>
        <v>-123328.250789977</v>
      </c>
    </row>
    <row r="7692" customFormat="false" ht="15" hidden="false" customHeight="false" outlineLevel="0" collapsed="false">
      <c r="A7692" s="41" t="n">
        <v>-0.6678831498</v>
      </c>
      <c r="B7692" s="41" t="n">
        <v>0.5758766368</v>
      </c>
      <c r="C7692" s="41" t="n">
        <v>2.9630085293</v>
      </c>
      <c r="D7692" s="42" t="n">
        <f aca="false">$B$5*A7692</f>
        <v>-1.70642677959589</v>
      </c>
      <c r="E7692" s="42" t="n">
        <f aca="false">$D$5*A7692+$F$5*B7692</f>
        <v>-0.594894878258137</v>
      </c>
      <c r="F7692" s="43" t="n">
        <f aca="false">Inputs!$B$5*D7692+Inputs!$B$6*E7692</f>
        <v>-140897.934046682</v>
      </c>
      <c r="G7692" s="43" t="n">
        <f aca="false">F7692*SQRT(($B$6-2)/C7692)</f>
        <v>-115758.575073632</v>
      </c>
    </row>
    <row r="7693" customFormat="false" ht="15" hidden="false" customHeight="false" outlineLevel="0" collapsed="false">
      <c r="A7693" s="41" t="n">
        <v>-0.3911352508</v>
      </c>
      <c r="B7693" s="41" t="n">
        <v>-0.2415491749</v>
      </c>
      <c r="C7693" s="41" t="n">
        <v>2.8828085975</v>
      </c>
      <c r="D7693" s="42" t="n">
        <f aca="false">$B$5*A7693</f>
        <v>-0.999341975626936</v>
      </c>
      <c r="E7693" s="42" t="n">
        <f aca="false">$D$5*A7693+$F$5*B7693</f>
        <v>-1.34783435442693</v>
      </c>
      <c r="F7693" s="43" t="n">
        <f aca="false">Inputs!$B$5*D7693+Inputs!$B$6*E7693</f>
        <v>-32542.479841347</v>
      </c>
      <c r="G7693" s="43" t="n">
        <f aca="false">F7693*SQRT(($B$6-2)/C7693)</f>
        <v>-27105.5196692554</v>
      </c>
    </row>
    <row r="7694" customFormat="false" ht="15" hidden="false" customHeight="false" outlineLevel="0" collapsed="false">
      <c r="A7694" s="41" t="n">
        <v>0.8201336575</v>
      </c>
      <c r="B7694" s="41" t="n">
        <v>0.7480248077</v>
      </c>
      <c r="C7694" s="41" t="n">
        <v>6.8210928214</v>
      </c>
      <c r="D7694" s="42" t="n">
        <f aca="false">$B$5*A7694</f>
        <v>2.09542348302245</v>
      </c>
      <c r="E7694" s="42" t="n">
        <f aca="false">$D$5*A7694+$F$5*B7694</f>
        <v>3.24322767948155</v>
      </c>
      <c r="F7694" s="43" t="n">
        <f aca="false">Inputs!$B$5*D7694+Inputs!$B$6*E7694</f>
        <v>47380.9643281673</v>
      </c>
      <c r="G7694" s="43" t="n">
        <f aca="false">F7694*SQRT(($B$6-2)/C7694)</f>
        <v>25656.1752592034</v>
      </c>
    </row>
    <row r="7695" customFormat="false" ht="15" hidden="false" customHeight="false" outlineLevel="0" collapsed="false">
      <c r="A7695" s="41" t="n">
        <v>-0.1654279854</v>
      </c>
      <c r="B7695" s="41" t="n">
        <v>-0.47162367</v>
      </c>
      <c r="C7695" s="41" t="n">
        <v>3.2729220124</v>
      </c>
      <c r="D7695" s="42" t="n">
        <f aca="false">$B$5*A7695</f>
        <v>-0.422664869544456</v>
      </c>
      <c r="E7695" s="42" t="n">
        <f aca="false">$D$5*A7695+$F$5*B7695</f>
        <v>-1.20802392993579</v>
      </c>
      <c r="F7695" s="43" t="n">
        <f aca="false">Inputs!$B$5*D7695+Inputs!$B$6*E7695</f>
        <v>18134.7095423439</v>
      </c>
      <c r="G7695" s="43" t="n">
        <f aca="false">F7695*SQRT(($B$6-2)/C7695)</f>
        <v>14176.1328123386</v>
      </c>
    </row>
    <row r="7696" customFormat="false" ht="15" hidden="false" customHeight="false" outlineLevel="0" collapsed="false">
      <c r="A7696" s="41" t="n">
        <v>1.5991475845</v>
      </c>
      <c r="B7696" s="41" t="n">
        <v>0.5893308115</v>
      </c>
      <c r="C7696" s="41" t="n">
        <v>4.0125432702</v>
      </c>
      <c r="D7696" s="42" t="n">
        <f aca="false">$B$5*A7696</f>
        <v>4.08578695769467</v>
      </c>
      <c r="E7696" s="42" t="n">
        <f aca="false">$D$5*A7696+$F$5*B7696</f>
        <v>4.82293577196796</v>
      </c>
      <c r="F7696" s="43" t="n">
        <f aca="false">Inputs!$B$5*D7696+Inputs!$B$6*E7696</f>
        <v>167431.907171069</v>
      </c>
      <c r="G7696" s="43" t="n">
        <f aca="false">F7696*SQRT(($B$6-2)/C7696)</f>
        <v>118207.044154926</v>
      </c>
    </row>
    <row r="7697" customFormat="false" ht="15" hidden="false" customHeight="false" outlineLevel="0" collapsed="false">
      <c r="A7697" s="41" t="n">
        <v>-0.3911418087</v>
      </c>
      <c r="B7697" s="41" t="n">
        <v>-0.6530843633</v>
      </c>
      <c r="C7697" s="41" t="n">
        <v>7.1850095397</v>
      </c>
      <c r="D7697" s="42" t="n">
        <f aca="false">$B$5*A7697</f>
        <v>-0.999358730917411</v>
      </c>
      <c r="E7697" s="42" t="n">
        <f aca="false">$D$5*A7697+$F$5*B7697</f>
        <v>-2.05846602334272</v>
      </c>
      <c r="F7697" s="43" t="n">
        <f aca="false">Inputs!$B$5*D7697+Inputs!$B$6*E7697</f>
        <v>2987.42807539497</v>
      </c>
      <c r="G7697" s="43" t="n">
        <f aca="false">F7697*SQRT(($B$6-2)/C7697)</f>
        <v>1576.15448236793</v>
      </c>
    </row>
    <row r="7698" customFormat="false" ht="15" hidden="false" customHeight="false" outlineLevel="0" collapsed="false">
      <c r="A7698" s="41" t="n">
        <v>1.0248975069</v>
      </c>
      <c r="B7698" s="41" t="n">
        <v>0.1154000861</v>
      </c>
      <c r="C7698" s="41" t="n">
        <v>4.6699905466</v>
      </c>
      <c r="D7698" s="42" t="n">
        <f aca="false">$B$5*A7698</f>
        <v>2.61859062118716</v>
      </c>
      <c r="E7698" s="42" t="n">
        <f aca="false">$D$5*A7698+$F$5*B7698</f>
        <v>2.63810007471621</v>
      </c>
      <c r="F7698" s="43" t="n">
        <f aca="false">Inputs!$B$5*D7698+Inputs!$B$6*E7698</f>
        <v>129954.058382906</v>
      </c>
      <c r="G7698" s="43" t="n">
        <f aca="false">F7698*SQRT(($B$6-2)/C7698)</f>
        <v>85044.6197950518</v>
      </c>
    </row>
    <row r="7699" customFormat="false" ht="15" hidden="false" customHeight="false" outlineLevel="0" collapsed="false">
      <c r="A7699" s="41" t="n">
        <v>-0.1635529951</v>
      </c>
      <c r="B7699" s="41" t="n">
        <v>0.1149751756</v>
      </c>
      <c r="C7699" s="41" t="n">
        <v>6.0144954714</v>
      </c>
      <c r="D7699" s="42" t="n">
        <f aca="false">$B$5*A7699</f>
        <v>-0.417874310506755</v>
      </c>
      <c r="E7699" s="42" t="n">
        <f aca="false">$D$5*A7699+$F$5*B7699</f>
        <v>-0.190655980042344</v>
      </c>
      <c r="F7699" s="43" t="n">
        <f aca="false">Inputs!$B$5*D7699+Inputs!$B$6*E7699</f>
        <v>-32254.6320485583</v>
      </c>
      <c r="G7699" s="43" t="n">
        <f aca="false">F7699*SQRT(($B$6-2)/C7699)</f>
        <v>-18599.7663510428</v>
      </c>
    </row>
    <row r="7700" customFormat="false" ht="15" hidden="false" customHeight="false" outlineLevel="0" collapsed="false">
      <c r="A7700" s="41" t="n">
        <v>0.3377968746</v>
      </c>
      <c r="B7700" s="41" t="n">
        <v>-0.0566891474</v>
      </c>
      <c r="C7700" s="41" t="n">
        <v>1.747899471</v>
      </c>
      <c r="D7700" s="42" t="n">
        <f aca="false">$B$5*A7700</f>
        <v>0.863063595860812</v>
      </c>
      <c r="E7700" s="42" t="n">
        <f aca="false">$D$5*A7700+$F$5*B7700</f>
        <v>0.705929664176494</v>
      </c>
      <c r="F7700" s="43" t="n">
        <f aca="false">Inputs!$B$5*D7700+Inputs!$B$6*E7700</f>
        <v>51009.8763772565</v>
      </c>
      <c r="G7700" s="43" t="n">
        <f aca="false">F7700*SQRT(($B$6-2)/C7700)</f>
        <v>54564.608486162</v>
      </c>
    </row>
    <row r="7701" customFormat="false" ht="15" hidden="false" customHeight="false" outlineLevel="0" collapsed="false">
      <c r="A7701" s="41" t="n">
        <v>1.2036868668</v>
      </c>
      <c r="B7701" s="41" t="n">
        <v>1.2593384762</v>
      </c>
      <c r="C7701" s="41" t="n">
        <v>1.1732464519</v>
      </c>
      <c r="D7701" s="42" t="n">
        <f aca="false">$B$5*A7701</f>
        <v>3.07539350913474</v>
      </c>
      <c r="E7701" s="42" t="n">
        <f aca="false">$D$5*A7701+$F$5*B7701</f>
        <v>5.03883421702197</v>
      </c>
      <c r="F7701" s="43" t="n">
        <f aca="false">Inputs!$B$5*D7701+Inputs!$B$6*E7701</f>
        <v>55597.6400623758</v>
      </c>
      <c r="G7701" s="43" t="n">
        <f aca="false">F7701*SQRT(($B$6-2)/C7701)</f>
        <v>72589.9890139083</v>
      </c>
    </row>
    <row r="7702" customFormat="false" ht="15" hidden="false" customHeight="false" outlineLevel="0" collapsed="false">
      <c r="A7702" s="41" t="n">
        <v>0.5318881192</v>
      </c>
      <c r="B7702" s="41" t="n">
        <v>1.3747189905</v>
      </c>
      <c r="C7702" s="41" t="n">
        <v>8.7436776286</v>
      </c>
      <c r="D7702" s="42" t="n">
        <f aca="false">$B$5*A7702</f>
        <v>1.35896246315476</v>
      </c>
      <c r="E7702" s="42" t="n">
        <f aca="false">$D$5*A7702+$F$5*B7702</f>
        <v>3.63946274948596</v>
      </c>
      <c r="F7702" s="43" t="n">
        <f aca="false">Inputs!$B$5*D7702+Inputs!$B$6*E7702</f>
        <v>-46076.8911588216</v>
      </c>
      <c r="G7702" s="43" t="n">
        <f aca="false">F7702*SQRT(($B$6-2)/C7702)</f>
        <v>-22036.9303217288</v>
      </c>
    </row>
    <row r="7703" customFormat="false" ht="15" hidden="false" customHeight="false" outlineLevel="0" collapsed="false">
      <c r="A7703" s="41" t="n">
        <v>0.0084967681</v>
      </c>
      <c r="B7703" s="41" t="n">
        <v>0.690331005</v>
      </c>
      <c r="C7703" s="41" t="n">
        <v>5.8729739391</v>
      </c>
      <c r="D7703" s="42" t="n">
        <f aca="false">$B$5*A7703</f>
        <v>0.021709055888291</v>
      </c>
      <c r="E7703" s="42" t="n">
        <f aca="false">$D$5*A7703+$F$5*B7703</f>
        <v>1.21224397248126</v>
      </c>
      <c r="F7703" s="43" t="n">
        <f aca="false">Inputs!$B$5*D7703+Inputs!$B$6*E7703</f>
        <v>-58441.2930352339</v>
      </c>
      <c r="G7703" s="43" t="n">
        <f aca="false">F7703*SQRT(($B$6-2)/C7703)</f>
        <v>-34104.0359372229</v>
      </c>
    </row>
    <row r="7704" customFormat="false" ht="15" hidden="false" customHeight="false" outlineLevel="0" collapsed="false">
      <c r="A7704" s="41" t="n">
        <v>1.0044563189</v>
      </c>
      <c r="B7704" s="41" t="n">
        <v>1.01903828</v>
      </c>
      <c r="C7704" s="41" t="n">
        <v>5.0280787196</v>
      </c>
      <c r="D7704" s="42" t="n">
        <f aca="false">$B$5*A7704</f>
        <v>2.56636383477939</v>
      </c>
      <c r="E7704" s="42" t="n">
        <f aca="false">$D$5*A7704+$F$5*B7704</f>
        <v>4.14981062373793</v>
      </c>
      <c r="F7704" s="43" t="n">
        <f aca="false">Inputs!$B$5*D7704+Inputs!$B$6*E7704</f>
        <v>49145.8522910422</v>
      </c>
      <c r="G7704" s="43" t="n">
        <f aca="false">F7704*SQRT(($B$6-2)/C7704)</f>
        <v>30995.6561693763</v>
      </c>
    </row>
    <row r="7705" customFormat="false" ht="15" hidden="false" customHeight="false" outlineLevel="0" collapsed="false">
      <c r="A7705" s="41" t="n">
        <v>0.9159991477</v>
      </c>
      <c r="B7705" s="41" t="n">
        <v>0.6311891941</v>
      </c>
      <c r="C7705" s="41" t="n">
        <v>4.2136277907</v>
      </c>
      <c r="D7705" s="42" t="n">
        <f aca="false">$B$5*A7705</f>
        <v>2.34035770507215</v>
      </c>
      <c r="E7705" s="42" t="n">
        <f aca="false">$D$5*A7705+$F$5*B7705</f>
        <v>3.26960279626989</v>
      </c>
      <c r="F7705" s="43" t="n">
        <f aca="false">Inputs!$B$5*D7705+Inputs!$B$6*E7705</f>
        <v>70555.6306937204</v>
      </c>
      <c r="G7705" s="43" t="n">
        <f aca="false">F7705*SQRT(($B$6-2)/C7705)</f>
        <v>48609.2131761289</v>
      </c>
    </row>
    <row r="7706" customFormat="false" ht="15" hidden="false" customHeight="false" outlineLevel="0" collapsed="false">
      <c r="A7706" s="41" t="n">
        <v>1.9571281156</v>
      </c>
      <c r="B7706" s="41" t="n">
        <v>-0.5396957853</v>
      </c>
      <c r="C7706" s="41" t="n">
        <v>3.2307117865</v>
      </c>
      <c r="D7706" s="42" t="n">
        <f aca="false">$B$5*A7706</f>
        <v>5.00041935263669</v>
      </c>
      <c r="E7706" s="42" t="n">
        <f aca="false">$D$5*A7706+$F$5*B7706</f>
        <v>3.72524158102503</v>
      </c>
      <c r="F7706" s="43" t="n">
        <f aca="false">Inputs!$B$5*D7706+Inputs!$B$6*E7706</f>
        <v>313779.856212418</v>
      </c>
      <c r="G7706" s="43" t="n">
        <f aca="false">F7706*SQRT(($B$6-2)/C7706)</f>
        <v>246882.865473584</v>
      </c>
    </row>
    <row r="7707" customFormat="false" ht="15" hidden="false" customHeight="false" outlineLevel="0" collapsed="false">
      <c r="A7707" s="41" t="n">
        <v>-0.1552207876</v>
      </c>
      <c r="B7707" s="41" t="n">
        <v>-0.2145104767</v>
      </c>
      <c r="C7707" s="41" t="n">
        <v>1.806023745</v>
      </c>
      <c r="D7707" s="42" t="n">
        <f aca="false">$B$5*A7707</f>
        <v>-0.396585703337361</v>
      </c>
      <c r="E7707" s="42" t="n">
        <f aca="false">$D$5*A7707+$F$5*B7707</f>
        <v>-0.739766250988898</v>
      </c>
      <c r="F7707" s="43" t="n">
        <f aca="false">Inputs!$B$5*D7707+Inputs!$B$6*E7707</f>
        <v>-2670.25778429119</v>
      </c>
      <c r="G7707" s="43" t="n">
        <f aca="false">F7707*SQRT(($B$6-2)/C7707)</f>
        <v>-2810.00090407605</v>
      </c>
    </row>
    <row r="7708" customFormat="false" ht="15" hidden="false" customHeight="false" outlineLevel="0" collapsed="false">
      <c r="A7708" s="41" t="n">
        <v>-0.3680671448</v>
      </c>
      <c r="B7708" s="41" t="n">
        <v>-1.9887720434</v>
      </c>
      <c r="C7708" s="41" t="n">
        <v>1.754442943</v>
      </c>
      <c r="D7708" s="42" t="n">
        <f aca="false">$B$5*A7708</f>
        <v>-0.940403471421906</v>
      </c>
      <c r="E7708" s="42" t="n">
        <f aca="false">$D$5*A7708+$F$5*B7708</f>
        <v>-4.30994899693815</v>
      </c>
      <c r="F7708" s="43" t="n">
        <f aca="false">Inputs!$B$5*D7708+Inputs!$B$6*E7708</f>
        <v>121457.102704717</v>
      </c>
      <c r="G7708" s="43" t="n">
        <f aca="false">F7708*SQRT(($B$6-2)/C7708)</f>
        <v>129678.593182521</v>
      </c>
    </row>
    <row r="7709" customFormat="false" ht="15" hidden="false" customHeight="false" outlineLevel="0" collapsed="false">
      <c r="A7709" s="41" t="n">
        <v>1.3748648057</v>
      </c>
      <c r="B7709" s="41" t="n">
        <v>-1.026040459</v>
      </c>
      <c r="C7709" s="41" t="n">
        <v>1.151815889</v>
      </c>
      <c r="D7709" s="42" t="n">
        <f aca="false">$B$5*A7709</f>
        <v>3.51274938359041</v>
      </c>
      <c r="E7709" s="42" t="n">
        <f aca="false">$D$5*A7709+$F$5*B7709</f>
        <v>1.49990197860705</v>
      </c>
      <c r="F7709" s="43" t="n">
        <f aca="false">Inputs!$B$5*D7709+Inputs!$B$6*E7709</f>
        <v>276279.839428689</v>
      </c>
      <c r="G7709" s="43" t="n">
        <f aca="false">F7709*SQRT(($B$6-2)/C7709)</f>
        <v>364059.744659271</v>
      </c>
    </row>
    <row r="7710" customFormat="false" ht="15" hidden="false" customHeight="false" outlineLevel="0" collapsed="false">
      <c r="A7710" s="41" t="n">
        <v>0.1698149087</v>
      </c>
      <c r="B7710" s="41" t="n">
        <v>-1.4218611777</v>
      </c>
      <c r="C7710" s="41" t="n">
        <v>0.8313606421</v>
      </c>
      <c r="D7710" s="42" t="n">
        <f aca="false">$B$5*A7710</f>
        <v>0.433873362229733</v>
      </c>
      <c r="E7710" s="42" t="n">
        <f aca="false">$D$5*A7710+$F$5*B7710</f>
        <v>-2.05110127451383</v>
      </c>
      <c r="F7710" s="43" t="n">
        <f aca="false">Inputs!$B$5*D7710+Inputs!$B$6*E7710</f>
        <v>145942.399948665</v>
      </c>
      <c r="G7710" s="43" t="n">
        <f aca="false">F7710*SQRT(($B$6-2)/C7710)</f>
        <v>226361.07685735</v>
      </c>
    </row>
    <row r="7711" customFormat="false" ht="15" hidden="false" customHeight="false" outlineLevel="0" collapsed="false">
      <c r="A7711" s="41" t="n">
        <v>0.6207157307</v>
      </c>
      <c r="B7711" s="41" t="n">
        <v>-0.7853960359</v>
      </c>
      <c r="C7711" s="41" t="n">
        <v>1.5069596947</v>
      </c>
      <c r="D7711" s="42" t="n">
        <f aca="false">$B$5*A7711</f>
        <v>1.58591505969284</v>
      </c>
      <c r="E7711" s="42" t="n">
        <f aca="false">$D$5*A7711+$F$5*B7711</f>
        <v>0.120869422275498</v>
      </c>
      <c r="F7711" s="43" t="n">
        <f aca="false">Inputs!$B$5*D7711+Inputs!$B$6*E7711</f>
        <v>152548.034855509</v>
      </c>
      <c r="G7711" s="43" t="n">
        <f aca="false">F7711*SQRT(($B$6-2)/C7711)</f>
        <v>175740.070713035</v>
      </c>
    </row>
    <row r="7712" customFormat="false" ht="15" hidden="false" customHeight="false" outlineLevel="0" collapsed="false">
      <c r="A7712" s="41" t="n">
        <v>-1.1359619241</v>
      </c>
      <c r="B7712" s="41" t="n">
        <v>0.1943434645</v>
      </c>
      <c r="C7712" s="41" t="n">
        <v>2.4009316571</v>
      </c>
      <c r="D7712" s="42" t="n">
        <f aca="false">$B$5*A7712</f>
        <v>-2.9023577679209</v>
      </c>
      <c r="E7712" s="42" t="n">
        <f aca="false">$D$5*A7712+$F$5*B7712</f>
        <v>-2.36753968169866</v>
      </c>
      <c r="F7712" s="43" t="n">
        <f aca="false">Inputs!$B$5*D7712+Inputs!$B$6*E7712</f>
        <v>-171858.792707157</v>
      </c>
      <c r="G7712" s="43" t="n">
        <f aca="false">F7712*SQRT(($B$6-2)/C7712)</f>
        <v>-156854.454038334</v>
      </c>
    </row>
    <row r="7713" customFormat="false" ht="15" hidden="false" customHeight="false" outlineLevel="0" collapsed="false">
      <c r="A7713" s="41" t="n">
        <v>-0.7007345805</v>
      </c>
      <c r="B7713" s="41" t="n">
        <v>-0.5741590961</v>
      </c>
      <c r="C7713" s="41" t="n">
        <v>8.698180308</v>
      </c>
      <c r="D7713" s="42" t="n">
        <f aca="false">$B$5*A7713</f>
        <v>-1.79036146354667</v>
      </c>
      <c r="E7713" s="42" t="n">
        <f aca="false">$D$5*A7713+$F$5*B7713</f>
        <v>-2.65888545357267</v>
      </c>
      <c r="F7713" s="43" t="n">
        <f aca="false">Inputs!$B$5*D7713+Inputs!$B$6*E7713</f>
        <v>-46091.8736760336</v>
      </c>
      <c r="G7713" s="43" t="n">
        <f aca="false">F7713*SQRT(($B$6-2)/C7713)</f>
        <v>-22101.6734382419</v>
      </c>
    </row>
    <row r="7714" customFormat="false" ht="15" hidden="false" customHeight="false" outlineLevel="0" collapsed="false">
      <c r="A7714" s="41" t="n">
        <v>0.1717896152</v>
      </c>
      <c r="B7714" s="41" t="n">
        <v>0.7999894536</v>
      </c>
      <c r="C7714" s="41" t="n">
        <v>0.7956717385</v>
      </c>
      <c r="D7714" s="42" t="n">
        <f aca="false">$B$5*A7714</f>
        <v>0.438918693968453</v>
      </c>
      <c r="E7714" s="42" t="n">
        <f aca="false">$D$5*A7714+$F$5*B7714</f>
        <v>1.79016575023941</v>
      </c>
      <c r="F7714" s="43" t="n">
        <f aca="false">Inputs!$B$5*D7714+Inputs!$B$6*E7714</f>
        <v>-45616.4181151252</v>
      </c>
      <c r="G7714" s="43" t="n">
        <f aca="false">F7714*SQRT(($B$6-2)/C7714)</f>
        <v>-72321.7975942172</v>
      </c>
    </row>
    <row r="7715" customFormat="false" ht="15" hidden="false" customHeight="false" outlineLevel="0" collapsed="false">
      <c r="A7715" s="41" t="n">
        <v>-0.8184004879</v>
      </c>
      <c r="B7715" s="41" t="n">
        <v>-0.991192474</v>
      </c>
      <c r="C7715" s="41" t="n">
        <v>3.5575887937</v>
      </c>
      <c r="D7715" s="42" t="n">
        <f aca="false">$B$5*A7715</f>
        <v>-2.09099527275856</v>
      </c>
      <c r="E7715" s="42" t="n">
        <f aca="false">$D$5*A7715+$F$5*B7715</f>
        <v>-3.65899184552266</v>
      </c>
      <c r="F7715" s="43" t="n">
        <f aca="false">Inputs!$B$5*D7715+Inputs!$B$6*E7715</f>
        <v>-26149.9349997235</v>
      </c>
      <c r="G7715" s="43" t="n">
        <f aca="false">F7715*SQRT(($B$6-2)/C7715)</f>
        <v>-19606.8459809522</v>
      </c>
    </row>
    <row r="7716" customFormat="false" ht="15" hidden="false" customHeight="false" outlineLevel="0" collapsed="false">
      <c r="A7716" s="41" t="n">
        <v>0.0234836667</v>
      </c>
      <c r="B7716" s="41" t="n">
        <v>0.5392525803</v>
      </c>
      <c r="C7716" s="41" t="n">
        <v>9.2759439443</v>
      </c>
      <c r="D7716" s="42" t="n">
        <f aca="false">$B$5*A7716</f>
        <v>0.0600002526669286</v>
      </c>
      <c r="E7716" s="42" t="n">
        <f aca="false">$D$5*A7716+$F$5*B7716</f>
        <v>0.987032796749925</v>
      </c>
      <c r="F7716" s="43" t="n">
        <f aca="false">Inputs!$B$5*D7716+Inputs!$B$6*E7716</f>
        <v>-43351.6145708034</v>
      </c>
      <c r="G7716" s="43" t="n">
        <f aca="false">F7716*SQRT(($B$6-2)/C7716)</f>
        <v>-20129.881435048</v>
      </c>
    </row>
    <row r="7717" customFormat="false" ht="15" hidden="false" customHeight="false" outlineLevel="0" collapsed="false">
      <c r="A7717" s="41" t="n">
        <v>1.4627551919</v>
      </c>
      <c r="B7717" s="41" t="n">
        <v>-1.0713295983</v>
      </c>
      <c r="C7717" s="41" t="n">
        <v>6.7840633736</v>
      </c>
      <c r="D7717" s="42" t="n">
        <f aca="false">$B$5*A7717</f>
        <v>3.73730739007046</v>
      </c>
      <c r="E7717" s="42" t="n">
        <f aca="false">$D$5*A7717+$F$5*B7717</f>
        <v>1.63084210570963</v>
      </c>
      <c r="F7717" s="43" t="n">
        <f aca="false">Inputs!$B$5*D7717+Inputs!$B$6*E7717</f>
        <v>292188.633721565</v>
      </c>
      <c r="G7717" s="43" t="n">
        <f aca="false">F7717*SQRT(($B$6-2)/C7717)</f>
        <v>158647.549162979</v>
      </c>
    </row>
    <row r="7718" customFormat="false" ht="15" hidden="false" customHeight="false" outlineLevel="0" collapsed="false">
      <c r="A7718" s="41" t="n">
        <v>-0.3179671013</v>
      </c>
      <c r="B7718" s="41" t="n">
        <v>1.1757860251</v>
      </c>
      <c r="C7718" s="41" t="n">
        <v>3.2861614339</v>
      </c>
      <c r="D7718" s="42" t="n">
        <f aca="false">$B$5*A7718</f>
        <v>-0.812398960583566</v>
      </c>
      <c r="E7718" s="42" t="n">
        <f aca="false">$D$5*A7718+$F$5*B7718</f>
        <v>1.27365124015797</v>
      </c>
      <c r="F7718" s="43" t="n">
        <f aca="false">Inputs!$B$5*D7718+Inputs!$B$6*E7718</f>
        <v>-144922.458066255</v>
      </c>
      <c r="G7718" s="43" t="n">
        <f aca="false">F7718*SQRT(($B$6-2)/C7718)</f>
        <v>-113059.286973369</v>
      </c>
    </row>
    <row r="7719" customFormat="false" ht="15" hidden="false" customHeight="false" outlineLevel="0" collapsed="false">
      <c r="A7719" s="41" t="n">
        <v>1.9730945361</v>
      </c>
      <c r="B7719" s="41" t="n">
        <v>-0.9930909993</v>
      </c>
      <c r="C7719" s="41" t="n">
        <v>1.8571659228</v>
      </c>
      <c r="D7719" s="42" t="n">
        <f aca="false">$B$5*A7719</f>
        <v>5.04121320635744</v>
      </c>
      <c r="E7719" s="42" t="n">
        <f aca="false">$D$5*A7719+$F$5*B7719</f>
        <v>2.98033745406708</v>
      </c>
      <c r="F7719" s="43" t="n">
        <f aca="false">Inputs!$B$5*D7719+Inputs!$B$6*E7719</f>
        <v>355104.44793239</v>
      </c>
      <c r="G7719" s="43" t="n">
        <f aca="false">F7719*SQRT(($B$6-2)/C7719)</f>
        <v>368507.012706708</v>
      </c>
    </row>
    <row r="7720" customFormat="false" ht="15" hidden="false" customHeight="false" outlineLevel="0" collapsed="false">
      <c r="A7720" s="41" t="n">
        <v>-0.7388119198</v>
      </c>
      <c r="B7720" s="41" t="n">
        <v>0.3811000946</v>
      </c>
      <c r="C7720" s="41" t="n">
        <v>0.4401564853</v>
      </c>
      <c r="D7720" s="42" t="n">
        <f aca="false">$B$5*A7720</f>
        <v>-1.88764822919832</v>
      </c>
      <c r="E7720" s="42" t="n">
        <f aca="false">$D$5*A7720+$F$5*B7720</f>
        <v>-1.10000541056185</v>
      </c>
      <c r="F7720" s="43" t="n">
        <f aca="false">Inputs!$B$5*D7720+Inputs!$B$6*E7720</f>
        <v>-133764.55239174</v>
      </c>
      <c r="G7720" s="43" t="n">
        <f aca="false">F7720*SQRT(($B$6-2)/C7720)</f>
        <v>-285136.284303531</v>
      </c>
    </row>
    <row r="7721" customFormat="false" ht="15" hidden="false" customHeight="false" outlineLevel="0" collapsed="false">
      <c r="A7721" s="41" t="n">
        <v>-0.5777431422</v>
      </c>
      <c r="B7721" s="41" t="n">
        <v>-0.7592317545</v>
      </c>
      <c r="C7721" s="41" t="n">
        <v>3.6388755403</v>
      </c>
      <c r="D7721" s="42" t="n">
        <f aca="false">$B$5*A7721</f>
        <v>-1.47612103984534</v>
      </c>
      <c r="E7721" s="42" t="n">
        <f aca="false">$D$5*A7721+$F$5*B7721</f>
        <v>-2.68578969296525</v>
      </c>
      <c r="F7721" s="43" t="n">
        <f aca="false">Inputs!$B$5*D7721+Inputs!$B$6*E7721</f>
        <v>-13322.619336271</v>
      </c>
      <c r="G7721" s="43" t="n">
        <f aca="false">F7721*SQRT(($B$6-2)/C7721)</f>
        <v>-9876.90817187436</v>
      </c>
    </row>
    <row r="7722" customFormat="false" ht="15" hidden="false" customHeight="false" outlineLevel="0" collapsed="false">
      <c r="A7722" s="41" t="n">
        <v>0.2444706064</v>
      </c>
      <c r="B7722" s="41" t="n">
        <v>1.5494199537</v>
      </c>
      <c r="C7722" s="41" t="n">
        <v>5.3441756466</v>
      </c>
      <c r="D7722" s="42" t="n">
        <f aca="false">$B$5*A7722</f>
        <v>0.624617030254362</v>
      </c>
      <c r="E7722" s="42" t="n">
        <f aca="false">$D$5*A7722+$F$5*B7722</f>
        <v>3.25719143804587</v>
      </c>
      <c r="F7722" s="43" t="n">
        <f aca="false">Inputs!$B$5*D7722+Inputs!$B$6*E7722</f>
        <v>-100397.868876857</v>
      </c>
      <c r="G7722" s="43" t="n">
        <f aca="false">F7722*SQRT(($B$6-2)/C7722)</f>
        <v>-61418.4893399769</v>
      </c>
    </row>
    <row r="7723" customFormat="false" ht="15" hidden="false" customHeight="false" outlineLevel="0" collapsed="false">
      <c r="A7723" s="41" t="n">
        <v>-1.3094822951</v>
      </c>
      <c r="B7723" s="41" t="n">
        <v>1.4983341078</v>
      </c>
      <c r="C7723" s="41" t="n">
        <v>1.895106187</v>
      </c>
      <c r="D7723" s="42" t="n">
        <f aca="false">$B$5*A7723</f>
        <v>-3.34569850494725</v>
      </c>
      <c r="E7723" s="42" t="n">
        <f aca="false">$D$5*A7723+$F$5*B7723</f>
        <v>-0.528788160153052</v>
      </c>
      <c r="F7723" s="43" t="n">
        <f aca="false">Inputs!$B$5*D7723+Inputs!$B$6*E7723</f>
        <v>-308130.442487073</v>
      </c>
      <c r="G7723" s="43" t="n">
        <f aca="false">F7723*SQRT(($B$6-2)/C7723)</f>
        <v>-316543.085045373</v>
      </c>
    </row>
    <row r="7724" customFormat="false" ht="15" hidden="false" customHeight="false" outlineLevel="0" collapsed="false">
      <c r="A7724" s="41" t="n">
        <v>-0.5747692186</v>
      </c>
      <c r="B7724" s="41" t="n">
        <v>0.3457919213</v>
      </c>
      <c r="C7724" s="41" t="n">
        <v>7.1138084056</v>
      </c>
      <c r="D7724" s="42" t="n">
        <f aca="false">$B$5*A7724</f>
        <v>-1.46852273036106</v>
      </c>
      <c r="E7724" s="42" t="n">
        <f aca="false">$D$5*A7724+$F$5*B7724</f>
        <v>-0.770619585275422</v>
      </c>
      <c r="F7724" s="43" t="n">
        <f aca="false">Inputs!$B$5*D7724+Inputs!$B$6*E7724</f>
        <v>-108321.293772335</v>
      </c>
      <c r="G7724" s="43" t="n">
        <f aca="false">F7724*SQRT(($B$6-2)/C7724)</f>
        <v>-57435.1492845579</v>
      </c>
    </row>
    <row r="7725" customFormat="false" ht="15" hidden="false" customHeight="false" outlineLevel="0" collapsed="false">
      <c r="A7725" s="41" t="n">
        <v>1.5908507211</v>
      </c>
      <c r="B7725" s="41" t="n">
        <v>0.3253235923</v>
      </c>
      <c r="C7725" s="41" t="n">
        <v>2.9945525202</v>
      </c>
      <c r="D7725" s="42" t="n">
        <f aca="false">$B$5*A7725</f>
        <v>4.06458865392454</v>
      </c>
      <c r="E7725" s="42" t="n">
        <f aca="false">$D$5*A7725+$F$5*B7725</f>
        <v>4.34731968118528</v>
      </c>
      <c r="F7725" s="43" t="n">
        <f aca="false">Inputs!$B$5*D7725+Inputs!$B$6*E7725</f>
        <v>189092.88133319</v>
      </c>
      <c r="G7725" s="43" t="n">
        <f aca="false">F7725*SQRT(($B$6-2)/C7725)</f>
        <v>154534.058362824</v>
      </c>
    </row>
    <row r="7726" customFormat="false" ht="15" hidden="false" customHeight="false" outlineLevel="0" collapsed="false">
      <c r="A7726" s="41" t="n">
        <v>-0.2974910482</v>
      </c>
      <c r="B7726" s="41" t="n">
        <v>0.7181756227</v>
      </c>
      <c r="C7726" s="41" t="n">
        <v>4.0923559151</v>
      </c>
      <c r="D7726" s="42" t="n">
        <f aca="false">$B$5*A7726</f>
        <v>-0.760083094611007</v>
      </c>
      <c r="E7726" s="42" t="n">
        <f aca="false">$D$5*A7726+$F$5*B7726</f>
        <v>0.532199627243087</v>
      </c>
      <c r="F7726" s="43" t="n">
        <f aca="false">Inputs!$B$5*D7726+Inputs!$B$6*E7726</f>
        <v>-102618.290823255</v>
      </c>
      <c r="G7726" s="43" t="n">
        <f aca="false">F7726*SQRT(($B$6-2)/C7726)</f>
        <v>-71738.6295541164</v>
      </c>
    </row>
    <row r="7727" customFormat="false" ht="15" hidden="false" customHeight="false" outlineLevel="0" collapsed="false">
      <c r="A7727" s="41" t="n">
        <v>-0.1731662023</v>
      </c>
      <c r="B7727" s="41" t="n">
        <v>0.5213510496</v>
      </c>
      <c r="C7727" s="41" t="n">
        <v>3.2902605269</v>
      </c>
      <c r="D7727" s="42" t="n">
        <f aca="false">$B$5*A7727</f>
        <v>-0.442435843776154</v>
      </c>
      <c r="E7727" s="42" t="n">
        <f aca="false">$D$5*A7727+$F$5*B7727</f>
        <v>0.488175795959698</v>
      </c>
      <c r="F7727" s="43" t="n">
        <f aca="false">Inputs!$B$5*D7727+Inputs!$B$6*E7727</f>
        <v>-68652.3741756003</v>
      </c>
      <c r="G7727" s="43" t="n">
        <f aca="false">F7727*SQRT(($B$6-2)/C7727)</f>
        <v>-53524.844596398</v>
      </c>
    </row>
    <row r="7728" customFormat="false" ht="15" hidden="false" customHeight="false" outlineLevel="0" collapsed="false">
      <c r="A7728" s="41" t="n">
        <v>-0.2046809984</v>
      </c>
      <c r="B7728" s="41" t="n">
        <v>0.861152897</v>
      </c>
      <c r="C7728" s="41" t="n">
        <v>7.0483083237</v>
      </c>
      <c r="D7728" s="42" t="n">
        <f aca="false">$B$5*A7728</f>
        <v>-0.522955455679296</v>
      </c>
      <c r="E7728" s="42" t="n">
        <f aca="false">$D$5*A7728+$F$5*B7728</f>
        <v>0.999934493028188</v>
      </c>
      <c r="F7728" s="43" t="n">
        <f aca="false">Inputs!$B$5*D7728+Inputs!$B$6*E7728</f>
        <v>-102292.270219339</v>
      </c>
      <c r="G7728" s="43" t="n">
        <f aca="false">F7728*SQRT(($B$6-2)/C7728)</f>
        <v>-54489.8193597784</v>
      </c>
    </row>
    <row r="7729" customFormat="false" ht="15" hidden="false" customHeight="false" outlineLevel="0" collapsed="false">
      <c r="A7729" s="41" t="n">
        <v>-1.3942316926</v>
      </c>
      <c r="B7729" s="41" t="n">
        <v>-1.0135216241</v>
      </c>
      <c r="C7729" s="41" t="n">
        <v>7.2033554904</v>
      </c>
      <c r="D7729" s="42" t="n">
        <f aca="false">$B$5*A7729</f>
        <v>-3.56223135428164</v>
      </c>
      <c r="E7729" s="42" t="n">
        <f aca="false">$D$5*A7729+$F$5*B7729</f>
        <v>-5.0677895023114</v>
      </c>
      <c r="F7729" s="43" t="n">
        <f aca="false">Inputs!$B$5*D7729+Inputs!$B$6*E7729</f>
        <v>-102833.660312594</v>
      </c>
      <c r="G7729" s="43" t="n">
        <f aca="false">F7729*SQRT(($B$6-2)/C7729)</f>
        <v>-54185.4729494551</v>
      </c>
    </row>
    <row r="7730" customFormat="false" ht="15" hidden="false" customHeight="false" outlineLevel="0" collapsed="false">
      <c r="A7730" s="41" t="n">
        <v>-1.4089284249</v>
      </c>
      <c r="B7730" s="41" t="n">
        <v>-0.0564294292</v>
      </c>
      <c r="C7730" s="41" t="n">
        <v>4.7979938278</v>
      </c>
      <c r="D7730" s="42" t="n">
        <f aca="false">$B$5*A7730</f>
        <v>-3.59978118253645</v>
      </c>
      <c r="E7730" s="42" t="n">
        <f aca="false">$D$5*A7730+$F$5*B7730</f>
        <v>-3.45010812192935</v>
      </c>
      <c r="F7730" s="43" t="n">
        <f aca="false">Inputs!$B$5*D7730+Inputs!$B$6*E7730</f>
        <v>-187472.712157177</v>
      </c>
      <c r="G7730" s="43" t="n">
        <f aca="false">F7730*SQRT(($B$6-2)/C7730)</f>
        <v>-121038.412141669</v>
      </c>
    </row>
    <row r="7731" customFormat="false" ht="15" hidden="false" customHeight="false" outlineLevel="0" collapsed="false">
      <c r="A7731" s="41" t="n">
        <v>-1.5295382188</v>
      </c>
      <c r="B7731" s="41" t="n">
        <v>-0.6918315751</v>
      </c>
      <c r="C7731" s="41" t="n">
        <v>2.6042459589</v>
      </c>
      <c r="D7731" s="42" t="n">
        <f aca="false">$B$5*A7731</f>
        <v>-3.90793655710179</v>
      </c>
      <c r="E7731" s="42" t="n">
        <f aca="false">$D$5*A7731+$F$5*B7731</f>
        <v>-4.83428678799246</v>
      </c>
      <c r="F7731" s="43" t="n">
        <f aca="false">Inputs!$B$5*D7731+Inputs!$B$6*E7731</f>
        <v>-149079.316310556</v>
      </c>
      <c r="G7731" s="43" t="n">
        <f aca="false">F7731*SQRT(($B$6-2)/C7731)</f>
        <v>-130644.578109052</v>
      </c>
    </row>
    <row r="7732" customFormat="false" ht="15" hidden="false" customHeight="false" outlineLevel="0" collapsed="false">
      <c r="A7732" s="41" t="n">
        <v>-1.1075086046</v>
      </c>
      <c r="B7732" s="41" t="n">
        <v>1.4796762295</v>
      </c>
      <c r="C7732" s="41" t="n">
        <v>3.1939760114</v>
      </c>
      <c r="D7732" s="42" t="n">
        <f aca="false">$B$5*A7732</f>
        <v>-2.82966016149418</v>
      </c>
      <c r="E7732" s="42" t="n">
        <f aca="false">$D$5*A7732+$F$5*B7732</f>
        <v>-0.0803914116940669</v>
      </c>
      <c r="F7732" s="43" t="n">
        <f aca="false">Inputs!$B$5*D7732+Inputs!$B$6*E7732</f>
        <v>-278946.445564715</v>
      </c>
      <c r="G7732" s="43" t="n">
        <f aca="false">F7732*SQRT(($B$6-2)/C7732)</f>
        <v>-220734.39202324</v>
      </c>
    </row>
    <row r="7733" customFormat="false" ht="15" hidden="false" customHeight="false" outlineLevel="0" collapsed="false">
      <c r="A7733" s="41" t="n">
        <v>-0.9906803522</v>
      </c>
      <c r="B7733" s="41" t="n">
        <v>-1.2865457029</v>
      </c>
      <c r="C7733" s="41" t="n">
        <v>12.8457698549</v>
      </c>
      <c r="D7733" s="42" t="n">
        <f aca="false">$B$5*A7733</f>
        <v>-2.5311665424106</v>
      </c>
      <c r="E7733" s="42" t="n">
        <f aca="false">$D$5*A7733+$F$5*B7733</f>
        <v>-4.57894643377607</v>
      </c>
      <c r="F7733" s="43" t="n">
        <f aca="false">Inputs!$B$5*D7733+Inputs!$B$6*E7733</f>
        <v>-24169.3325522561</v>
      </c>
      <c r="G7733" s="43" t="n">
        <f aca="false">F7733*SQRT(($B$6-2)/C7733)</f>
        <v>-9536.73218393372</v>
      </c>
    </row>
    <row r="7734" customFormat="false" ht="15" hidden="false" customHeight="false" outlineLevel="0" collapsed="false">
      <c r="A7734" s="41" t="n">
        <v>0.2483385338</v>
      </c>
      <c r="B7734" s="41" t="n">
        <v>1.6868211546</v>
      </c>
      <c r="C7734" s="41" t="n">
        <v>9.643227754</v>
      </c>
      <c r="D7734" s="42" t="n">
        <f aca="false">$B$5*A7734</f>
        <v>0.6344994998134</v>
      </c>
      <c r="E7734" s="42" t="n">
        <f aca="false">$D$5*A7734+$F$5*B7734</f>
        <v>3.50365225913323</v>
      </c>
      <c r="F7734" s="43" t="n">
        <f aca="false">Inputs!$B$5*D7734+Inputs!$B$6*E7734</f>
        <v>-111732.662975322</v>
      </c>
      <c r="G7734" s="43" t="n">
        <f aca="false">F7734*SQRT(($B$6-2)/C7734)</f>
        <v>-50884.3153478117</v>
      </c>
    </row>
    <row r="7735" customFormat="false" ht="15" hidden="false" customHeight="false" outlineLevel="0" collapsed="false">
      <c r="A7735" s="41" t="n">
        <v>-0.1160670792</v>
      </c>
      <c r="B7735" s="41" t="n">
        <v>-0.0387193065</v>
      </c>
      <c r="C7735" s="41" t="n">
        <v>3.4219085605</v>
      </c>
      <c r="D7735" s="42" t="n">
        <f aca="false">$B$5*A7735</f>
        <v>-0.296548838274579</v>
      </c>
      <c r="E7735" s="42" t="n">
        <f aca="false">$D$5*A7735+$F$5*B7735</f>
        <v>-0.343050152293052</v>
      </c>
      <c r="F7735" s="43" t="n">
        <f aca="false">Inputs!$B$5*D7735+Inputs!$B$6*E7735</f>
        <v>-12502.3762128053</v>
      </c>
      <c r="G7735" s="43" t="n">
        <f aca="false">F7735*SQRT(($B$6-2)/C7735)</f>
        <v>-9558.13941752995</v>
      </c>
    </row>
    <row r="7736" customFormat="false" ht="15" hidden="false" customHeight="false" outlineLevel="0" collapsed="false">
      <c r="A7736" s="41" t="n">
        <v>1.2907574611</v>
      </c>
      <c r="B7736" s="41" t="n">
        <v>0.8782293382</v>
      </c>
      <c r="C7736" s="41" t="n">
        <v>1.2205138065</v>
      </c>
      <c r="D7736" s="42" t="n">
        <f aca="false">$B$5*A7736</f>
        <v>3.29785696531468</v>
      </c>
      <c r="E7736" s="42" t="n">
        <f aca="false">$D$5*A7736+$F$5*B7736</f>
        <v>4.58794828995406</v>
      </c>
      <c r="F7736" s="43" t="n">
        <f aca="false">Inputs!$B$5*D7736+Inputs!$B$6*E7736</f>
        <v>100388.282033764</v>
      </c>
      <c r="G7736" s="43" t="n">
        <f aca="false">F7736*SQRT(($B$6-2)/C7736)</f>
        <v>128506.966444031</v>
      </c>
    </row>
    <row r="7737" customFormat="false" ht="15" hidden="false" customHeight="false" outlineLevel="0" collapsed="false">
      <c r="A7737" s="41" t="n">
        <v>0.4254149846</v>
      </c>
      <c r="B7737" s="41" t="n">
        <v>-0.5823407284</v>
      </c>
      <c r="C7737" s="41" t="n">
        <v>6.2656644174</v>
      </c>
      <c r="D7737" s="42" t="n">
        <f aca="false">$B$5*A7737</f>
        <v>1.08692594262963</v>
      </c>
      <c r="E7737" s="42" t="n">
        <f aca="false">$D$5*A7737+$F$5*B7737</f>
        <v>0.00675875116554225</v>
      </c>
      <c r="F7737" s="43" t="n">
        <f aca="false">Inputs!$B$5*D7737+Inputs!$B$6*E7737</f>
        <v>108354.656704686</v>
      </c>
      <c r="G7737" s="43" t="n">
        <f aca="false">F7737*SQRT(($B$6-2)/C7737)</f>
        <v>61217.9825088027</v>
      </c>
    </row>
    <row r="7738" customFormat="false" ht="15" hidden="false" customHeight="false" outlineLevel="0" collapsed="false">
      <c r="A7738" s="41" t="n">
        <v>0.4559579063</v>
      </c>
      <c r="B7738" s="41" t="n">
        <v>-1.3607840954</v>
      </c>
      <c r="C7738" s="41" t="n">
        <v>2.2351469554</v>
      </c>
      <c r="D7738" s="42" t="n">
        <f aca="false">$B$5*A7738</f>
        <v>1.16496243678521</v>
      </c>
      <c r="E7738" s="42" t="n">
        <f aca="false">$D$5*A7738+$F$5*B7738</f>
        <v>-1.26473437461589</v>
      </c>
      <c r="F7738" s="43" t="n">
        <f aca="false">Inputs!$B$5*D7738+Inputs!$B$6*E7738</f>
        <v>179732.962409316</v>
      </c>
      <c r="G7738" s="43" t="n">
        <f aca="false">F7738*SQRT(($B$6-2)/C7738)</f>
        <v>170015.958909265</v>
      </c>
    </row>
    <row r="7739" customFormat="false" ht="15" hidden="false" customHeight="false" outlineLevel="0" collapsed="false">
      <c r="A7739" s="41" t="n">
        <v>-0.6236755494</v>
      </c>
      <c r="B7739" s="41" t="n">
        <v>1.431462651</v>
      </c>
      <c r="C7739" s="41" t="n">
        <v>8.4175683323</v>
      </c>
      <c r="D7739" s="42" t="n">
        <f aca="false">$B$5*A7739</f>
        <v>-1.59347733146739</v>
      </c>
      <c r="E7739" s="42" t="n">
        <f aca="false">$D$5*A7739+$F$5*B7739</f>
        <v>0.987679310335446</v>
      </c>
      <c r="F7739" s="43" t="n">
        <f aca="false">Inputs!$B$5*D7739+Inputs!$B$6*E7739</f>
        <v>-208731.698663511</v>
      </c>
      <c r="G7739" s="43" t="n">
        <f aca="false">F7739*SQRT(($B$6-2)/C7739)</f>
        <v>-101744.298071368</v>
      </c>
    </row>
    <row r="7740" customFormat="false" ht="15" hidden="false" customHeight="false" outlineLevel="0" collapsed="false">
      <c r="A7740" s="41" t="n">
        <v>1.3019926847</v>
      </c>
      <c r="B7740" s="41" t="n">
        <v>0.4374846993</v>
      </c>
      <c r="C7740" s="41" t="n">
        <v>1.8766098453</v>
      </c>
      <c r="D7740" s="42" t="n">
        <f aca="false">$B$5*A7740</f>
        <v>3.32656271486312</v>
      </c>
      <c r="E7740" s="42" t="n">
        <f aca="false">$D$5*A7740+$F$5*B7740</f>
        <v>3.85363017361664</v>
      </c>
      <c r="F7740" s="43" t="n">
        <f aca="false">Inputs!$B$5*D7740+Inputs!$B$6*E7740</f>
        <v>139974.76280548</v>
      </c>
      <c r="G7740" s="43" t="n">
        <f aca="false">F7740*SQRT(($B$6-2)/C7740)</f>
        <v>144503.292586613</v>
      </c>
    </row>
    <row r="7741" customFormat="false" ht="15" hidden="false" customHeight="false" outlineLevel="0" collapsed="false">
      <c r="A7741" s="41" t="n">
        <v>-1.9293537214</v>
      </c>
      <c r="B7741" s="41" t="n">
        <v>-1.208221528</v>
      </c>
      <c r="C7741" s="41" t="n">
        <v>2.2579601041</v>
      </c>
      <c r="D7741" s="42" t="n">
        <f aca="false">$B$5*A7741</f>
        <v>-4.92945638544082</v>
      </c>
      <c r="E7741" s="42" t="n">
        <f aca="false">$D$5*A7741+$F$5*B7741</f>
        <v>-6.67735632608226</v>
      </c>
      <c r="F7741" s="43" t="n">
        <f aca="false">Inputs!$B$5*D7741+Inputs!$B$6*E7741</f>
        <v>-159077.822239969</v>
      </c>
      <c r="G7741" s="43" t="n">
        <f aca="false">F7741*SQRT(($B$6-2)/C7741)</f>
        <v>-149715.409555211</v>
      </c>
    </row>
    <row r="7742" customFormat="false" ht="15" hidden="false" customHeight="false" outlineLevel="0" collapsed="false">
      <c r="A7742" s="41" t="n">
        <v>-0.6794724286</v>
      </c>
      <c r="B7742" s="41" t="n">
        <v>-0.1716990313</v>
      </c>
      <c r="C7742" s="41" t="n">
        <v>1.0997412487</v>
      </c>
      <c r="D7742" s="42" t="n">
        <f aca="false">$B$5*A7742</f>
        <v>-1.73603713240452</v>
      </c>
      <c r="E7742" s="42" t="n">
        <f aca="false">$D$5*A7742+$F$5*B7742</f>
        <v>-1.91334465045634</v>
      </c>
      <c r="F7742" s="43" t="n">
        <f aca="false">Inputs!$B$5*D7742+Inputs!$B$6*E7742</f>
        <v>-77936.4807176353</v>
      </c>
      <c r="G7742" s="43" t="n">
        <f aca="false">F7742*SQRT(($B$6-2)/C7742)</f>
        <v>-105101.891366164</v>
      </c>
    </row>
    <row r="7743" customFormat="false" ht="15" hidden="false" customHeight="false" outlineLevel="0" collapsed="false">
      <c r="A7743" s="41" t="n">
        <v>-1.2504111505</v>
      </c>
      <c r="B7743" s="41" t="n">
        <v>-0.2463137236</v>
      </c>
      <c r="C7743" s="41" t="n">
        <v>10.8299163837</v>
      </c>
      <c r="D7743" s="42" t="n">
        <f aca="false">$B$5*A7743</f>
        <v>-3.19477302782299</v>
      </c>
      <c r="E7743" s="42" t="n">
        <f aca="false">$D$5*A7743+$F$5*B7743</f>
        <v>-3.40078397963745</v>
      </c>
      <c r="F7743" s="43" t="n">
        <f aca="false">Inputs!$B$5*D7743+Inputs!$B$6*E7743</f>
        <v>-149438.103800427</v>
      </c>
      <c r="G7743" s="43" t="n">
        <f aca="false">F7743*SQRT(($B$6-2)/C7743)</f>
        <v>-64219.037813533</v>
      </c>
    </row>
    <row r="7744" customFormat="false" ht="15" hidden="false" customHeight="false" outlineLevel="0" collapsed="false">
      <c r="A7744" s="41" t="n">
        <v>1.7672952382</v>
      </c>
      <c r="B7744" s="41" t="n">
        <v>0.4008358769</v>
      </c>
      <c r="C7744" s="41" t="n">
        <v>1.4503071539</v>
      </c>
      <c r="D7744" s="42" t="n">
        <f aca="false">$B$5*A7744</f>
        <v>4.51540052001589</v>
      </c>
      <c r="E7744" s="42" t="n">
        <f aca="false">$D$5*A7744+$F$5*B7744</f>
        <v>4.8975753167672</v>
      </c>
      <c r="F7744" s="43" t="n">
        <f aca="false">Inputs!$B$5*D7744+Inputs!$B$6*E7744</f>
        <v>206661.286163229</v>
      </c>
      <c r="G7744" s="43" t="n">
        <f aca="false">F7744*SQRT(($B$6-2)/C7744)</f>
        <v>242685.668926908</v>
      </c>
    </row>
    <row r="7745" customFormat="false" ht="15" hidden="false" customHeight="false" outlineLevel="0" collapsed="false">
      <c r="A7745" s="41" t="n">
        <v>0.218826629</v>
      </c>
      <c r="B7745" s="41" t="n">
        <v>-1.017555419</v>
      </c>
      <c r="C7745" s="41" t="n">
        <v>5.918994994</v>
      </c>
      <c r="D7745" s="42" t="n">
        <f aca="false">$B$5*A7745</f>
        <v>0.559097231193979</v>
      </c>
      <c r="E7745" s="42" t="n">
        <f aca="false">$D$5*A7745+$F$5*B7745</f>
        <v>-1.23634089481126</v>
      </c>
      <c r="F7745" s="43" t="n">
        <f aca="false">Inputs!$B$5*D7745+Inputs!$B$6*E7745</f>
        <v>117726.767859961</v>
      </c>
      <c r="G7745" s="43" t="n">
        <f aca="false">F7745*SQRT(($B$6-2)/C7745)</f>
        <v>68433.1029065361</v>
      </c>
    </row>
    <row r="7746" customFormat="false" ht="15" hidden="false" customHeight="false" outlineLevel="0" collapsed="false">
      <c r="A7746" s="41" t="n">
        <v>-1.6389847867</v>
      </c>
      <c r="B7746" s="41" t="n">
        <v>-1.2281964255</v>
      </c>
      <c r="C7746" s="41" t="n">
        <v>2.8574097635</v>
      </c>
      <c r="D7746" s="42" t="n">
        <f aca="false">$B$5*A7746</f>
        <v>-4.18757013440546</v>
      </c>
      <c r="E7746" s="42" t="n">
        <f aca="false">$D$5*A7746+$F$5*B7746</f>
        <v>-6.02088948637262</v>
      </c>
      <c r="F7746" s="43" t="n">
        <f aca="false">Inputs!$B$5*D7746+Inputs!$B$6*E7746</f>
        <v>-117712.539121916</v>
      </c>
      <c r="G7746" s="43" t="n">
        <f aca="false">F7746*SQRT(($B$6-2)/C7746)</f>
        <v>-98480.7763121383</v>
      </c>
    </row>
    <row r="7747" customFormat="false" ht="15" hidden="false" customHeight="false" outlineLevel="0" collapsed="false">
      <c r="A7747" s="41" t="n">
        <v>-1.679389148</v>
      </c>
      <c r="B7747" s="41" t="n">
        <v>0.0750352622</v>
      </c>
      <c r="C7747" s="41" t="n">
        <v>2.2862618146</v>
      </c>
      <c r="D7747" s="42" t="n">
        <f aca="false">$B$5*A7747</f>
        <v>-4.29080239016073</v>
      </c>
      <c r="E7747" s="42" t="n">
        <f aca="false">$D$5*A7747+$F$5*B7747</f>
        <v>-3.86668725138001</v>
      </c>
      <c r="F7747" s="43" t="n">
        <f aca="false">Inputs!$B$5*D7747+Inputs!$B$6*E7747</f>
        <v>-235745.876447073</v>
      </c>
      <c r="G7747" s="43" t="n">
        <f aca="false">F7747*SQRT(($B$6-2)/C7747)</f>
        <v>-220493.667628602</v>
      </c>
    </row>
    <row r="7748" customFormat="false" ht="15" hidden="false" customHeight="false" outlineLevel="0" collapsed="false">
      <c r="A7748" s="41" t="n">
        <v>0.3838858044</v>
      </c>
      <c r="B7748" s="41" t="n">
        <v>-0.9652899528</v>
      </c>
      <c r="C7748" s="41" t="n">
        <v>2.1787667088</v>
      </c>
      <c r="D7748" s="42" t="n">
        <f aca="false">$B$5*A7748</f>
        <v>0.980819799288292</v>
      </c>
      <c r="E7748" s="42" t="n">
        <f aca="false">$D$5*A7748+$F$5*B7748</f>
        <v>-0.753318992165253</v>
      </c>
      <c r="F7748" s="43" t="n">
        <f aca="false">Inputs!$B$5*D7748+Inputs!$B$6*E7748</f>
        <v>135747.929537092</v>
      </c>
      <c r="G7748" s="43" t="n">
        <f aca="false">F7748*SQRT(($B$6-2)/C7748)</f>
        <v>130059.729619108</v>
      </c>
    </row>
    <row r="7749" customFormat="false" ht="15" hidden="false" customHeight="false" outlineLevel="0" collapsed="false">
      <c r="A7749" s="41" t="n">
        <v>0.1479193399</v>
      </c>
      <c r="B7749" s="41" t="n">
        <v>1.4689938162</v>
      </c>
      <c r="C7749" s="41" t="n">
        <v>8.2989530952</v>
      </c>
      <c r="D7749" s="42" t="n">
        <f aca="false">$B$5*A7749</f>
        <v>0.377930664819276</v>
      </c>
      <c r="E7749" s="42" t="n">
        <f aca="false">$D$5*A7749+$F$5*B7749</f>
        <v>2.88856384098121</v>
      </c>
      <c r="F7749" s="43" t="n">
        <f aca="false">Inputs!$B$5*D7749+Inputs!$B$6*E7749</f>
        <v>-106635.125567133</v>
      </c>
      <c r="G7749" s="43" t="n">
        <f aca="false">F7749*SQRT(($B$6-2)/C7749)</f>
        <v>-52348.4259473434</v>
      </c>
    </row>
    <row r="7750" customFormat="false" ht="15" hidden="false" customHeight="false" outlineLevel="0" collapsed="false">
      <c r="A7750" s="41" t="n">
        <v>1.9576973423</v>
      </c>
      <c r="B7750" s="41" t="n">
        <v>0.7704103507</v>
      </c>
      <c r="C7750" s="41" t="n">
        <v>17.7318721963</v>
      </c>
      <c r="D7750" s="42" t="n">
        <f aca="false">$B$5*A7750</f>
        <v>5.00187371435376</v>
      </c>
      <c r="E7750" s="42" t="n">
        <f aca="false">$D$5*A7750+$F$5*B7750</f>
        <v>5.98881448189418</v>
      </c>
      <c r="F7750" s="43" t="n">
        <f aca="false">Inputs!$B$5*D7750+Inputs!$B$6*E7750</f>
        <v>200746.647340667</v>
      </c>
      <c r="G7750" s="43" t="n">
        <f aca="false">F7750*SQRT(($B$6-2)/C7750)</f>
        <v>67419.5737601498</v>
      </c>
    </row>
    <row r="7751" customFormat="false" ht="15" hidden="false" customHeight="false" outlineLevel="0" collapsed="false">
      <c r="A7751" s="41" t="n">
        <v>-0.174840504</v>
      </c>
      <c r="B7751" s="41" t="n">
        <v>0.7381042439</v>
      </c>
      <c r="C7751" s="41" t="n">
        <v>7.6864781407</v>
      </c>
      <c r="D7751" s="42" t="n">
        <f aca="false">$B$5*A7751</f>
        <v>-0.446713647848406</v>
      </c>
      <c r="E7751" s="42" t="n">
        <f aca="false">$D$5*A7751+$F$5*B7751</f>
        <v>0.858469002899194</v>
      </c>
      <c r="F7751" s="43" t="n">
        <f aca="false">Inputs!$B$5*D7751+Inputs!$B$6*E7751</f>
        <v>-87594.8149298003</v>
      </c>
      <c r="G7751" s="43" t="n">
        <f aca="false">F7751*SQRT(($B$6-2)/C7751)</f>
        <v>-44681.701098959</v>
      </c>
    </row>
    <row r="7752" customFormat="false" ht="15" hidden="false" customHeight="false" outlineLevel="0" collapsed="false">
      <c r="A7752" s="41" t="n">
        <v>1.3518099837</v>
      </c>
      <c r="B7752" s="41" t="n">
        <v>-2.0072281378</v>
      </c>
      <c r="C7752" s="41" t="n">
        <v>0.5782669855</v>
      </c>
      <c r="D7752" s="42" t="n">
        <f aca="false">$B$5*A7752</f>
        <v>3.45384481971364</v>
      </c>
      <c r="E7752" s="42" t="n">
        <f aca="false">$D$5*A7752+$F$5*B7752</f>
        <v>-0.249219281518062</v>
      </c>
      <c r="F7752" s="43" t="n">
        <f aca="false">Inputs!$B$5*D7752+Inputs!$B$6*E7752</f>
        <v>357845.446047267</v>
      </c>
      <c r="G7752" s="43" t="n">
        <f aca="false">F7752*SQRT(($B$6-2)/C7752)</f>
        <v>665497.293312128</v>
      </c>
    </row>
    <row r="7753" customFormat="false" ht="15" hidden="false" customHeight="false" outlineLevel="0" collapsed="false">
      <c r="A7753" s="41" t="n">
        <v>1.4820690378</v>
      </c>
      <c r="B7753" s="41" t="n">
        <v>-0.5445868206</v>
      </c>
      <c r="C7753" s="41" t="n">
        <v>5.9396457401</v>
      </c>
      <c r="D7753" s="42" t="n">
        <f aca="false">$B$5*A7753</f>
        <v>3.78665384217158</v>
      </c>
      <c r="E7753" s="42" t="n">
        <f aca="false">$D$5*A7753+$F$5*B7753</f>
        <v>2.58635121662649</v>
      </c>
      <c r="F7753" s="43" t="n">
        <f aca="false">Inputs!$B$5*D7753+Inputs!$B$6*E7753</f>
        <v>249347.823385834</v>
      </c>
      <c r="G7753" s="43" t="n">
        <f aca="false">F7753*SQRT(($B$6-2)/C7753)</f>
        <v>144690.596759428</v>
      </c>
    </row>
    <row r="7754" customFormat="false" ht="15" hidden="false" customHeight="false" outlineLevel="0" collapsed="false">
      <c r="A7754" s="41" t="n">
        <v>-0.5349629549</v>
      </c>
      <c r="B7754" s="41" t="n">
        <v>-0.3549279726</v>
      </c>
      <c r="C7754" s="41" t="n">
        <v>2.8748381331</v>
      </c>
      <c r="D7754" s="42" t="n">
        <f aca="false">$B$5*A7754</f>
        <v>-1.36681860083829</v>
      </c>
      <c r="E7754" s="42" t="n">
        <f aca="false">$D$5*A7754+$F$5*B7754</f>
        <v>-1.88586120673715</v>
      </c>
      <c r="F7754" s="43" t="n">
        <f aca="false">Inputs!$B$5*D7754+Inputs!$B$6*E7754</f>
        <v>-42388.7997469715</v>
      </c>
      <c r="G7754" s="43" t="n">
        <f aca="false">F7754*SQRT(($B$6-2)/C7754)</f>
        <v>-35355.6982712604</v>
      </c>
    </row>
    <row r="7755" customFormat="false" ht="15" hidden="false" customHeight="false" outlineLevel="0" collapsed="false">
      <c r="A7755" s="41" t="n">
        <v>0.3200841388</v>
      </c>
      <c r="B7755" s="41" t="n">
        <v>-1.1112542537</v>
      </c>
      <c r="C7755" s="41" t="n">
        <v>3.0152107334</v>
      </c>
      <c r="D7755" s="42" t="n">
        <f aca="false">$B$5*A7755</f>
        <v>0.817807944901392</v>
      </c>
      <c r="E7755" s="42" t="n">
        <f aca="false">$D$5*A7755+$F$5*B7755</f>
        <v>-1.1571836914618</v>
      </c>
      <c r="F7755" s="43" t="n">
        <f aca="false">Inputs!$B$5*D7755+Inputs!$B$6*E7755</f>
        <v>139639.979063229</v>
      </c>
      <c r="G7755" s="43" t="n">
        <f aca="false">F7755*SQRT(($B$6-2)/C7755)</f>
        <v>113727.61658791</v>
      </c>
    </row>
    <row r="7756" customFormat="false" ht="15" hidden="false" customHeight="false" outlineLevel="0" collapsed="false">
      <c r="A7756" s="41" t="n">
        <v>-0.2848140347</v>
      </c>
      <c r="B7756" s="41" t="n">
        <v>0.5252772065</v>
      </c>
      <c r="C7756" s="41" t="n">
        <v>3.8538844316</v>
      </c>
      <c r="D7756" s="42" t="n">
        <f aca="false">$B$5*A7756</f>
        <v>-0.727693603532849</v>
      </c>
      <c r="E7756" s="42" t="n">
        <f aca="false">$D$5*A7756+$F$5*B7756</f>
        <v>0.229279442769278</v>
      </c>
      <c r="F7756" s="43" t="n">
        <f aca="false">Inputs!$B$5*D7756+Inputs!$B$6*E7756</f>
        <v>-84233.3324917489</v>
      </c>
      <c r="G7756" s="43" t="n">
        <f aca="false">F7756*SQRT(($B$6-2)/C7756)</f>
        <v>-60680.5679716416</v>
      </c>
    </row>
    <row r="7757" customFormat="false" ht="15" hidden="false" customHeight="false" outlineLevel="0" collapsed="false">
      <c r="A7757" s="41" t="n">
        <v>0.2185712493</v>
      </c>
      <c r="B7757" s="41" t="n">
        <v>0.3808145144</v>
      </c>
      <c r="C7757" s="41" t="n">
        <v>3.3165337434</v>
      </c>
      <c r="D7757" s="42" t="n">
        <f aca="false">$B$5*A7757</f>
        <v>0.558444741669164</v>
      </c>
      <c r="E7757" s="42" t="n">
        <f aca="false">$D$5*A7757+$F$5*B7757</f>
        <v>1.1776787966988</v>
      </c>
      <c r="F7757" s="43" t="n">
        <f aca="false">Inputs!$B$5*D7757+Inputs!$B$6*E7757</f>
        <v>-3039.46566802352</v>
      </c>
      <c r="G7757" s="43" t="n">
        <f aca="false">F7757*SQRT(($B$6-2)/C7757)</f>
        <v>-2360.31534526374</v>
      </c>
    </row>
    <row r="7758" customFormat="false" ht="15" hidden="false" customHeight="false" outlineLevel="0" collapsed="false">
      <c r="A7758" s="41" t="n">
        <v>-0.3239687124</v>
      </c>
      <c r="B7758" s="41" t="n">
        <v>0.6937099525</v>
      </c>
      <c r="C7758" s="41" t="n">
        <v>4.8085051563</v>
      </c>
      <c r="D7758" s="42" t="n">
        <f aca="false">$B$5*A7758</f>
        <v>-0.827732945135844</v>
      </c>
      <c r="E7758" s="42" t="n">
        <f aca="false">$D$5*A7758+$F$5*B7758</f>
        <v>0.426947741997128</v>
      </c>
      <c r="F7758" s="43" t="n">
        <f aca="false">Inputs!$B$5*D7758+Inputs!$B$6*E7758</f>
        <v>-104120.681613441</v>
      </c>
      <c r="G7758" s="43" t="n">
        <f aca="false">F7758*SQRT(($B$6-2)/C7758)</f>
        <v>-67150.14538578</v>
      </c>
    </row>
    <row r="7759" customFormat="false" ht="15" hidden="false" customHeight="false" outlineLevel="0" collapsed="false">
      <c r="A7759" s="41" t="n">
        <v>1.056416122</v>
      </c>
      <c r="B7759" s="41" t="n">
        <v>0.9964393122</v>
      </c>
      <c r="C7759" s="41" t="n">
        <v>2.7709176491</v>
      </c>
      <c r="D7759" s="42" t="n">
        <f aca="false">$B$5*A7759</f>
        <v>2.69911999055143</v>
      </c>
      <c r="E7759" s="42" t="n">
        <f aca="false">$D$5*A7759+$F$5*B7759</f>
        <v>4.23443089838946</v>
      </c>
      <c r="F7759" s="43" t="n">
        <f aca="false">Inputs!$B$5*D7759+Inputs!$B$6*E7759</f>
        <v>58190.45413567</v>
      </c>
      <c r="G7759" s="43" t="n">
        <f aca="false">F7759*SQRT(($B$6-2)/C7759)</f>
        <v>49437.3217508905</v>
      </c>
    </row>
    <row r="7760" customFormat="false" ht="15" hidden="false" customHeight="false" outlineLevel="0" collapsed="false">
      <c r="A7760" s="41" t="n">
        <v>0.4276102328</v>
      </c>
      <c r="B7760" s="41" t="n">
        <v>0.9388926087</v>
      </c>
      <c r="C7760" s="41" t="n">
        <v>6.3739010816</v>
      </c>
      <c r="D7760" s="42" t="n">
        <f aca="false">$B$5*A7760</f>
        <v>1.09253475356828</v>
      </c>
      <c r="E7760" s="42" t="n">
        <f aca="false">$D$5*A7760+$F$5*B7760</f>
        <v>2.63876361586896</v>
      </c>
      <c r="F7760" s="43" t="n">
        <f aca="false">Inputs!$B$5*D7760+Inputs!$B$6*E7760</f>
        <v>-22684.70543662</v>
      </c>
      <c r="G7760" s="43" t="n">
        <f aca="false">F7760*SQRT(($B$6-2)/C7760)</f>
        <v>-12707.0717596075</v>
      </c>
    </row>
    <row r="7761" customFormat="false" ht="15" hidden="false" customHeight="false" outlineLevel="0" collapsed="false">
      <c r="A7761" s="41" t="n">
        <v>0.8710605841</v>
      </c>
      <c r="B7761" s="41" t="n">
        <v>2.6765079067</v>
      </c>
      <c r="C7761" s="41" t="n">
        <v>3.5085237698</v>
      </c>
      <c r="D7761" s="42" t="n">
        <f aca="false">$B$5*A7761</f>
        <v>2.22554066202117</v>
      </c>
      <c r="E7761" s="42" t="n">
        <f aca="false">$D$5*A7761+$F$5*B7761</f>
        <v>6.69441008050164</v>
      </c>
      <c r="F7761" s="43" t="n">
        <f aca="false">Inputs!$B$5*D7761+Inputs!$B$6*E7761</f>
        <v>-112166.437822965</v>
      </c>
      <c r="G7761" s="43" t="n">
        <f aca="false">F7761*SQRT(($B$6-2)/C7761)</f>
        <v>-84686.7982913083</v>
      </c>
    </row>
    <row r="7762" customFormat="false" ht="15" hidden="false" customHeight="false" outlineLevel="0" collapsed="false">
      <c r="A7762" s="41" t="n">
        <v>1.21806707</v>
      </c>
      <c r="B7762" s="41" t="n">
        <v>-0.0887441366</v>
      </c>
      <c r="C7762" s="41" t="n">
        <v>3.5646924122</v>
      </c>
      <c r="D7762" s="42" t="n">
        <f aca="false">$B$5*A7762</f>
        <v>3.11213461249071</v>
      </c>
      <c r="E7762" s="42" t="n">
        <f aca="false">$D$5*A7762+$F$5*B7762</f>
        <v>2.74525913053487</v>
      </c>
      <c r="F7762" s="43" t="n">
        <f aca="false">Inputs!$B$5*D7762+Inputs!$B$6*E7762</f>
        <v>173950.504722327</v>
      </c>
      <c r="G7762" s="43" t="n">
        <f aca="false">F7762*SQRT(($B$6-2)/C7762)</f>
        <v>130295.573022166</v>
      </c>
    </row>
    <row r="7763" customFormat="false" ht="15" hidden="false" customHeight="false" outlineLevel="0" collapsed="false">
      <c r="A7763" s="41" t="n">
        <v>-0.9116792873</v>
      </c>
      <c r="B7763" s="41" t="n">
        <v>-0.2611402548</v>
      </c>
      <c r="C7763" s="41" t="n">
        <v>3.2694246457</v>
      </c>
      <c r="D7763" s="42" t="n">
        <f aca="false">$B$5*A7763</f>
        <v>-2.32932055662353</v>
      </c>
      <c r="E7763" s="42" t="n">
        <f aca="false">$D$5*A7763+$F$5*B7763</f>
        <v>-2.6203433917278</v>
      </c>
      <c r="F7763" s="43" t="n">
        <f aca="false">Inputs!$B$5*D7763+Inputs!$B$6*E7763</f>
        <v>-101914.886075963</v>
      </c>
      <c r="G7763" s="43" t="n">
        <f aca="false">F7763*SQRT(($B$6-2)/C7763)</f>
        <v>-79710.7609544166</v>
      </c>
    </row>
    <row r="7764" customFormat="false" ht="15" hidden="false" customHeight="false" outlineLevel="0" collapsed="false">
      <c r="A7764" s="41" t="n">
        <v>-0.3317848556</v>
      </c>
      <c r="B7764" s="41" t="n">
        <v>0.5114225677</v>
      </c>
      <c r="C7764" s="41" t="n">
        <v>5.924819489</v>
      </c>
      <c r="D7764" s="42" t="n">
        <f aca="false">$B$5*A7764</f>
        <v>-0.847703019352614</v>
      </c>
      <c r="E7764" s="42" t="n">
        <f aca="false">$D$5*A7764+$F$5*B7764</f>
        <v>0.0935848299625656</v>
      </c>
      <c r="F7764" s="43" t="n">
        <f aca="false">Inputs!$B$5*D7764+Inputs!$B$6*E7764</f>
        <v>-89449.5434333896</v>
      </c>
      <c r="G7764" s="43" t="n">
        <f aca="false">F7764*SQRT(($B$6-2)/C7764)</f>
        <v>-51970.3407561507</v>
      </c>
    </row>
    <row r="7765" customFormat="false" ht="15" hidden="false" customHeight="false" outlineLevel="0" collapsed="false">
      <c r="A7765" s="41" t="n">
        <v>-0.7002562452</v>
      </c>
      <c r="B7765" s="41" t="n">
        <v>1.1921771715</v>
      </c>
      <c r="C7765" s="41" t="n">
        <v>2.4110605128</v>
      </c>
      <c r="D7765" s="42" t="n">
        <f aca="false">$B$5*A7765</f>
        <v>-1.78913932736044</v>
      </c>
      <c r="E7765" s="42" t="n">
        <f aca="false">$D$5*A7765+$F$5*B7765</f>
        <v>0.39226396795171</v>
      </c>
      <c r="F7765" s="43" t="n">
        <f aca="false">Inputs!$B$5*D7765+Inputs!$B$6*E7765</f>
        <v>-198527.131133629</v>
      </c>
      <c r="G7765" s="43" t="n">
        <f aca="false">F7765*SQRT(($B$6-2)/C7765)</f>
        <v>-180813.481877315</v>
      </c>
    </row>
    <row r="7766" customFormat="false" ht="15" hidden="false" customHeight="false" outlineLevel="0" collapsed="false">
      <c r="A7766" s="41" t="n">
        <v>-1.3895630059</v>
      </c>
      <c r="B7766" s="41" t="n">
        <v>-1.6325251363</v>
      </c>
      <c r="C7766" s="41" t="n">
        <v>4.8200509871</v>
      </c>
      <c r="D7766" s="42" t="n">
        <f aca="false">$B$5*A7766</f>
        <v>-3.55030296229749</v>
      </c>
      <c r="E7766" s="42" t="n">
        <f aca="false">$D$5*A7766+$F$5*B7766</f>
        <v>-6.12554077325296</v>
      </c>
      <c r="F7766" s="43" t="n">
        <f aca="false">Inputs!$B$5*D7766+Inputs!$B$6*E7766</f>
        <v>-48753.2575671007</v>
      </c>
      <c r="G7766" s="43" t="n">
        <f aca="false">F7766*SQRT(($B$6-2)/C7766)</f>
        <v>-31404.5678184406</v>
      </c>
    </row>
    <row r="7767" customFormat="false" ht="15" hidden="false" customHeight="false" outlineLevel="0" collapsed="false">
      <c r="A7767" s="41" t="n">
        <v>-0.1351160079</v>
      </c>
      <c r="B7767" s="41" t="n">
        <v>-0.8425590492</v>
      </c>
      <c r="C7767" s="41" t="n">
        <v>3.6451996762</v>
      </c>
      <c r="D7767" s="42" t="n">
        <f aca="false">$B$5*A7767</f>
        <v>-0.345218432747844</v>
      </c>
      <c r="E7767" s="42" t="n">
        <f aca="false">$D$5*A7767+$F$5*B7767</f>
        <v>-1.77640448981262</v>
      </c>
      <c r="F7767" s="43" t="n">
        <f aca="false">Inputs!$B$5*D7767+Inputs!$B$6*E7767</f>
        <v>54298.3812158464</v>
      </c>
      <c r="G7767" s="43" t="n">
        <f aca="false">F7767*SQRT(($B$6-2)/C7767)</f>
        <v>40219.921497183</v>
      </c>
    </row>
    <row r="7768" customFormat="false" ht="15" hidden="false" customHeight="false" outlineLevel="0" collapsed="false">
      <c r="A7768" s="41" t="n">
        <v>-1.258233854</v>
      </c>
      <c r="B7768" s="41" t="n">
        <v>-0.637069955</v>
      </c>
      <c r="C7768" s="41" t="n">
        <v>8.387777678</v>
      </c>
      <c r="D7768" s="42" t="n">
        <f aca="false">$B$5*A7768</f>
        <v>-3.21475986346218</v>
      </c>
      <c r="E7768" s="42" t="n">
        <f aca="false">$D$5*A7768+$F$5*B7768</f>
        <v>-4.09413490672592</v>
      </c>
      <c r="F7768" s="43" t="n">
        <f aca="false">Inputs!$B$5*D7768+Inputs!$B$6*E7768</f>
        <v>-116769.241009922</v>
      </c>
      <c r="G7768" s="43" t="n">
        <f aca="false">F7768*SQRT(($B$6-2)/C7768)</f>
        <v>-57019.0529643888</v>
      </c>
    </row>
    <row r="7769" customFormat="false" ht="15" hidden="false" customHeight="false" outlineLevel="0" collapsed="false">
      <c r="A7769" s="41" t="n">
        <v>-0.7614858291</v>
      </c>
      <c r="B7769" s="41" t="n">
        <v>0.0101343312</v>
      </c>
      <c r="C7769" s="41" t="n">
        <v>2.5391623111</v>
      </c>
      <c r="D7769" s="42" t="n">
        <f aca="false">$B$5*A7769</f>
        <v>-1.94557956949226</v>
      </c>
      <c r="E7769" s="42" t="n">
        <f aca="false">$D$5*A7769+$F$5*B7769</f>
        <v>-1.79452300721152</v>
      </c>
      <c r="F7769" s="43" t="n">
        <f aca="false">Inputs!$B$5*D7769+Inputs!$B$6*E7769</f>
        <v>-104831.80658865</v>
      </c>
      <c r="G7769" s="43" t="n">
        <f aca="false">F7769*SQRT(($B$6-2)/C7769)</f>
        <v>-93038.5292321358</v>
      </c>
    </row>
    <row r="7770" customFormat="false" ht="15" hidden="false" customHeight="false" outlineLevel="0" collapsed="false">
      <c r="A7770" s="41" t="n">
        <v>-0.6204707883</v>
      </c>
      <c r="B7770" s="41" t="n">
        <v>-0.5391343583</v>
      </c>
      <c r="C7770" s="41" t="n">
        <v>6.4676232189</v>
      </c>
      <c r="D7770" s="42" t="n">
        <f aca="false">$B$5*A7770</f>
        <v>-1.5852892372403</v>
      </c>
      <c r="E7770" s="42" t="n">
        <f aca="false">$D$5*A7770+$F$5*B7770</f>
        <v>-2.40741194270296</v>
      </c>
      <c r="F7770" s="43" t="n">
        <f aca="false">Inputs!$B$5*D7770+Inputs!$B$6*E7770</f>
        <v>-38158.3265888816</v>
      </c>
      <c r="G7770" s="43" t="n">
        <f aca="false">F7770*SQRT(($B$6-2)/C7770)</f>
        <v>-21219.3444556754</v>
      </c>
    </row>
    <row r="7771" customFormat="false" ht="15" hidden="false" customHeight="false" outlineLevel="0" collapsed="false">
      <c r="A7771" s="41" t="n">
        <v>-0.0048657182</v>
      </c>
      <c r="B7771" s="41" t="n">
        <v>1.0142415707</v>
      </c>
      <c r="C7771" s="41" t="n">
        <v>4.2162188495</v>
      </c>
      <c r="D7771" s="42" t="n">
        <f aca="false">$B$5*A7771</f>
        <v>-0.0124318031394166</v>
      </c>
      <c r="E7771" s="42" t="n">
        <f aca="false">$D$5*A7771+$F$5*B7771</f>
        <v>1.73975750392828</v>
      </c>
      <c r="F7771" s="43" t="n">
        <f aca="false">Inputs!$B$5*D7771+Inputs!$B$6*E7771</f>
        <v>-88231.0555103558</v>
      </c>
      <c r="G7771" s="43" t="n">
        <f aca="false">F7771*SQRT(($B$6-2)/C7771)</f>
        <v>-60767.993947388</v>
      </c>
    </row>
    <row r="7772" customFormat="false" ht="15" hidden="false" customHeight="false" outlineLevel="0" collapsed="false">
      <c r="A7772" s="41" t="n">
        <v>1.4707454655</v>
      </c>
      <c r="B7772" s="41" t="n">
        <v>0.1477675625</v>
      </c>
      <c r="C7772" s="41" t="n">
        <v>7.9570770637</v>
      </c>
      <c r="D7772" s="42" t="n">
        <f aca="false">$B$5*A7772</f>
        <v>3.75772236363496</v>
      </c>
      <c r="E7772" s="42" t="n">
        <f aca="false">$D$5*A7772+$F$5*B7772</f>
        <v>3.75492480515562</v>
      </c>
      <c r="F7772" s="43" t="n">
        <f aca="false">Inputs!$B$5*D7772+Inputs!$B$6*E7772</f>
        <v>188025.996105715</v>
      </c>
      <c r="G7772" s="43" t="n">
        <f aca="false">F7772*SQRT(($B$6-2)/C7772)</f>
        <v>94266.2246202212</v>
      </c>
    </row>
    <row r="7773" customFormat="false" ht="15" hidden="false" customHeight="false" outlineLevel="0" collapsed="false">
      <c r="A7773" s="41" t="n">
        <v>0.2255431188</v>
      </c>
      <c r="B7773" s="41" t="n">
        <v>-0.1831870173</v>
      </c>
      <c r="C7773" s="41" t="n">
        <v>3.5535318411</v>
      </c>
      <c r="D7773" s="42" t="n">
        <f aca="false">$B$5*A7773</f>
        <v>0.576257715124491</v>
      </c>
      <c r="E7773" s="42" t="n">
        <f aca="false">$D$5*A7773+$F$5*B7773</f>
        <v>0.220382510893298</v>
      </c>
      <c r="F7773" s="43" t="n">
        <f aca="false">Inputs!$B$5*D7773+Inputs!$B$6*E7773</f>
        <v>46606.6459677842</v>
      </c>
      <c r="G7773" s="43" t="n">
        <f aca="false">F7773*SQRT(($B$6-2)/C7773)</f>
        <v>34964.9363831327</v>
      </c>
    </row>
    <row r="7774" customFormat="false" ht="15" hidden="false" customHeight="false" outlineLevel="0" collapsed="false">
      <c r="A7774" s="41" t="n">
        <v>0.4812486201</v>
      </c>
      <c r="B7774" s="41" t="n">
        <v>0.3902193606</v>
      </c>
      <c r="C7774" s="41" t="n">
        <v>2.3438273233</v>
      </c>
      <c r="D7774" s="42" t="n">
        <f aca="false">$B$5*A7774</f>
        <v>1.22957965510602</v>
      </c>
      <c r="E7774" s="42" t="n">
        <f aca="false">$D$5*A7774+$F$5*B7774</f>
        <v>1.81898243475985</v>
      </c>
      <c r="F7774" s="43" t="n">
        <f aca="false">Inputs!$B$5*D7774+Inputs!$B$6*E7774</f>
        <v>32008.8437726095</v>
      </c>
      <c r="G7774" s="43" t="n">
        <f aca="false">F7774*SQRT(($B$6-2)/C7774)</f>
        <v>29568.0155704648</v>
      </c>
    </row>
    <row r="7775" customFormat="false" ht="15" hidden="false" customHeight="false" outlineLevel="0" collapsed="false">
      <c r="A7775" s="41" t="n">
        <v>1.3258476831</v>
      </c>
      <c r="B7775" s="41" t="n">
        <v>-1.8887046292</v>
      </c>
      <c r="C7775" s="41" t="n">
        <v>2.3254915245</v>
      </c>
      <c r="D7775" s="42" t="n">
        <f aca="false">$B$5*A7775</f>
        <v>3.38751171186831</v>
      </c>
      <c r="E7775" s="42" t="n">
        <f aca="false">$D$5*A7775+$F$5*B7775</f>
        <v>-0.106339056371782</v>
      </c>
      <c r="F7775" s="43" t="n">
        <f aca="false">Inputs!$B$5*D7775+Inputs!$B$6*E7775</f>
        <v>344068.124005421</v>
      </c>
      <c r="G7775" s="43" t="n">
        <f aca="false">F7775*SQRT(($B$6-2)/C7775)</f>
        <v>319081.817281343</v>
      </c>
    </row>
    <row r="7776" customFormat="false" ht="15" hidden="false" customHeight="false" outlineLevel="0" collapsed="false">
      <c r="A7776" s="41" t="n">
        <v>-0.2344977437</v>
      </c>
      <c r="B7776" s="41" t="n">
        <v>0.3391898691</v>
      </c>
      <c r="C7776" s="41" t="n">
        <v>3.9226056444</v>
      </c>
      <c r="D7776" s="42" t="n">
        <f aca="false">$B$5*A7776</f>
        <v>-0.599136585081267</v>
      </c>
      <c r="E7776" s="42" t="n">
        <f aca="false">$D$5*A7776+$F$5*B7776</f>
        <v>0.0276862165812204</v>
      </c>
      <c r="F7776" s="43" t="n">
        <f aca="false">Inputs!$B$5*D7776+Inputs!$B$6*E7776</f>
        <v>-61297.9693371877</v>
      </c>
      <c r="G7776" s="43" t="n">
        <f aca="false">F7776*SQRT(($B$6-2)/C7776)</f>
        <v>-43769.7192487543</v>
      </c>
    </row>
    <row r="7777" customFormat="false" ht="15" hidden="false" customHeight="false" outlineLevel="0" collapsed="false">
      <c r="A7777" s="41" t="n">
        <v>-0.0262839575</v>
      </c>
      <c r="B7777" s="41" t="n">
        <v>-0.9391730321</v>
      </c>
      <c r="C7777" s="41" t="n">
        <v>3.3337705255</v>
      </c>
      <c r="D7777" s="42" t="n">
        <f aca="false">$B$5*A7777</f>
        <v>-0.0671549341605506</v>
      </c>
      <c r="E7777" s="42" t="n">
        <f aca="false">$D$5*A7777+$F$5*B7777</f>
        <v>-1.68425671758652</v>
      </c>
      <c r="F7777" s="43" t="n">
        <f aca="false">Inputs!$B$5*D7777+Inputs!$B$6*E7777</f>
        <v>77497.3424632707</v>
      </c>
      <c r="G7777" s="43" t="n">
        <f aca="false">F7777*SQRT(($B$6-2)/C7777)</f>
        <v>60025.2470910048</v>
      </c>
    </row>
    <row r="7778" customFormat="false" ht="15" hidden="false" customHeight="false" outlineLevel="0" collapsed="false">
      <c r="A7778" s="41" t="n">
        <v>-1.2993666792</v>
      </c>
      <c r="B7778" s="41" t="n">
        <v>0.806322426</v>
      </c>
      <c r="C7778" s="41" t="n">
        <v>2.4645026072</v>
      </c>
      <c r="D7778" s="42" t="n">
        <f aca="false">$B$5*A7778</f>
        <v>-3.31985332848332</v>
      </c>
      <c r="E7778" s="42" t="n">
        <f aca="false">$D$5*A7778+$F$5*B7778</f>
        <v>-1.69964442948697</v>
      </c>
      <c r="F7778" s="43" t="n">
        <f aca="false">Inputs!$B$5*D7778+Inputs!$B$6*E7778</f>
        <v>-247003.111373984</v>
      </c>
      <c r="G7778" s="43" t="n">
        <f aca="false">F7778*SQRT(($B$6-2)/C7778)</f>
        <v>-222511.663610104</v>
      </c>
    </row>
    <row r="7779" customFormat="false" ht="15" hidden="false" customHeight="false" outlineLevel="0" collapsed="false">
      <c r="A7779" s="41" t="n">
        <v>-0.7569258504</v>
      </c>
      <c r="B7779" s="41" t="n">
        <v>-1.7549004915</v>
      </c>
      <c r="C7779" s="41" t="n">
        <v>3.9873140315</v>
      </c>
      <c r="D7779" s="42" t="n">
        <f aca="false">$B$5*A7779</f>
        <v>-1.93392892406065</v>
      </c>
      <c r="E7779" s="42" t="n">
        <f aca="false">$D$5*A7779+$F$5*B7779</f>
        <v>-4.83143605545683</v>
      </c>
      <c r="F7779" s="43" t="n">
        <f aca="false">Inputs!$B$5*D7779+Inputs!$B$6*E7779</f>
        <v>48178.910366777</v>
      </c>
      <c r="G7779" s="43" t="n">
        <f aca="false">F7779*SQRT(($B$6-2)/C7779)</f>
        <v>34121.7856871515</v>
      </c>
    </row>
    <row r="7780" customFormat="false" ht="15" hidden="false" customHeight="false" outlineLevel="0" collapsed="false">
      <c r="A7780" s="41" t="n">
        <v>0.85657286</v>
      </c>
      <c r="B7780" s="41" t="n">
        <v>0.4589829004</v>
      </c>
      <c r="C7780" s="41" t="n">
        <v>0.2133128768</v>
      </c>
      <c r="D7780" s="42" t="n">
        <f aca="false">$B$5*A7780</f>
        <v>2.18852484512709</v>
      </c>
      <c r="E7780" s="42" t="n">
        <f aca="false">$D$5*A7780+$F$5*B7780</f>
        <v>2.83083647999126</v>
      </c>
      <c r="F7780" s="43" t="n">
        <f aca="false">Inputs!$B$5*D7780+Inputs!$B$6*E7780</f>
        <v>77310.660513146</v>
      </c>
      <c r="G7780" s="43" t="n">
        <f aca="false">F7780*SQRT(($B$6-2)/C7780)</f>
        <v>236725.9375156</v>
      </c>
    </row>
    <row r="7781" customFormat="false" ht="15" hidden="false" customHeight="false" outlineLevel="0" collapsed="false">
      <c r="A7781" s="41" t="n">
        <v>-0.1158740975</v>
      </c>
      <c r="B7781" s="41" t="n">
        <v>-0.9145515928</v>
      </c>
      <c r="C7781" s="41" t="n">
        <v>2.9023196485</v>
      </c>
      <c r="D7781" s="42" t="n">
        <f aca="false">$B$5*A7781</f>
        <v>-0.29605577426937</v>
      </c>
      <c r="E7781" s="42" t="n">
        <f aca="false">$D$5*A7781+$F$5*B7781</f>
        <v>-1.85492939245797</v>
      </c>
      <c r="F7781" s="43" t="n">
        <f aca="false">Inputs!$B$5*D7781+Inputs!$B$6*E7781</f>
        <v>63140.8921959614</v>
      </c>
      <c r="G7781" s="43" t="n">
        <f aca="false">F7781*SQRT(($B$6-2)/C7781)</f>
        <v>52414.6983954518</v>
      </c>
    </row>
    <row r="7782" customFormat="false" ht="15" hidden="false" customHeight="false" outlineLevel="0" collapsed="false">
      <c r="A7782" s="41" t="n">
        <v>-0.1134414434</v>
      </c>
      <c r="B7782" s="41" t="n">
        <v>1.2155876005</v>
      </c>
      <c r="C7782" s="41" t="n">
        <v>3.4173649401</v>
      </c>
      <c r="D7782" s="42" t="n">
        <f aca="false">$B$5*A7782</f>
        <v>-0.28984039647016</v>
      </c>
      <c r="E7782" s="42" t="n">
        <f aca="false">$D$5*A7782+$F$5*B7782</f>
        <v>1.82906515089148</v>
      </c>
      <c r="F7782" s="43" t="n">
        <f aca="false">Inputs!$B$5*D7782+Inputs!$B$6*E7782</f>
        <v>-120437.29719159</v>
      </c>
      <c r="G7782" s="43" t="n">
        <f aca="false">F7782*SQRT(($B$6-2)/C7782)</f>
        <v>-92136.2047063482</v>
      </c>
    </row>
    <row r="7783" customFormat="false" ht="15" hidden="false" customHeight="false" outlineLevel="0" collapsed="false">
      <c r="A7783" s="41" t="n">
        <v>-1.614699286</v>
      </c>
      <c r="B7783" s="41" t="n">
        <v>-1.5639776167</v>
      </c>
      <c r="C7783" s="41" t="n">
        <v>0.7220437712</v>
      </c>
      <c r="D7783" s="42" t="n">
        <f aca="false">$B$5*A7783</f>
        <v>-4.12552121347853</v>
      </c>
      <c r="E7783" s="42" t="n">
        <f aca="false">$D$5*A7783+$F$5*B7783</f>
        <v>-6.54290828134446</v>
      </c>
      <c r="F7783" s="43" t="n">
        <f aca="false">Inputs!$B$5*D7783+Inputs!$B$6*E7783</f>
        <v>-85406.7072806298</v>
      </c>
      <c r="G7783" s="43" t="n">
        <f aca="false">F7783*SQRT(($B$6-2)/C7783)</f>
        <v>-142142.913711613</v>
      </c>
    </row>
    <row r="7784" customFormat="false" ht="15" hidden="false" customHeight="false" outlineLevel="0" collapsed="false">
      <c r="A7784" s="41" t="n">
        <v>-0.6277653229</v>
      </c>
      <c r="B7784" s="41" t="n">
        <v>-0.0266436868</v>
      </c>
      <c r="C7784" s="41" t="n">
        <v>1.3688170928</v>
      </c>
      <c r="D7784" s="42" t="n">
        <f aca="false">$B$5*A7784</f>
        <v>-1.60392661293971</v>
      </c>
      <c r="E7784" s="42" t="n">
        <f aca="false">$D$5*A7784+$F$5*B7784</f>
        <v>-1.53982955395738</v>
      </c>
      <c r="F7784" s="43" t="n">
        <f aca="false">Inputs!$B$5*D7784+Inputs!$B$6*E7784</f>
        <v>-83401.1835961017</v>
      </c>
      <c r="G7784" s="43" t="n">
        <f aca="false">F7784*SQRT(($B$6-2)/C7784)</f>
        <v>-100812.52721759</v>
      </c>
    </row>
    <row r="7785" customFormat="false" ht="15" hidden="false" customHeight="false" outlineLevel="0" collapsed="false">
      <c r="A7785" s="41" t="n">
        <v>-0.4962918979</v>
      </c>
      <c r="B7785" s="41" t="n">
        <v>0.6428165752</v>
      </c>
      <c r="C7785" s="41" t="n">
        <v>1.4518213403</v>
      </c>
      <c r="D7785" s="42" t="n">
        <f aca="false">$B$5*A7785</f>
        <v>-1.26801489950245</v>
      </c>
      <c r="E7785" s="42" t="n">
        <f aca="false">$D$5*A7785+$F$5*B7785</f>
        <v>-0.0709902638660784</v>
      </c>
      <c r="F7785" s="43" t="n">
        <f aca="false">Inputs!$B$5*D7785+Inputs!$B$6*E7785</f>
        <v>-123251.976756941</v>
      </c>
      <c r="G7785" s="43" t="n">
        <f aca="false">F7785*SQRT(($B$6-2)/C7785)</f>
        <v>-144661.279923797</v>
      </c>
    </row>
    <row r="7786" customFormat="false" ht="15" hidden="false" customHeight="false" outlineLevel="0" collapsed="false">
      <c r="A7786" s="41" t="n">
        <v>1.0888339444</v>
      </c>
      <c r="B7786" s="41" t="n">
        <v>0.2787687746</v>
      </c>
      <c r="C7786" s="41" t="n">
        <v>3.1946968878</v>
      </c>
      <c r="D7786" s="42" t="n">
        <f aca="false">$B$5*A7786</f>
        <v>2.78194681481868</v>
      </c>
      <c r="E7786" s="42" t="n">
        <f aca="false">$D$5*A7786+$F$5*B7786</f>
        <v>3.07233840364079</v>
      </c>
      <c r="F7786" s="43" t="n">
        <f aca="false">Inputs!$B$5*D7786+Inputs!$B$6*E7786</f>
        <v>124577.761299828</v>
      </c>
      <c r="G7786" s="43" t="n">
        <f aca="false">F7786*SQRT(($B$6-2)/C7786)</f>
        <v>98569.0771940719</v>
      </c>
    </row>
    <row r="7787" customFormat="false" ht="15" hidden="false" customHeight="false" outlineLevel="0" collapsed="false">
      <c r="A7787" s="41" t="n">
        <v>0.5604323438</v>
      </c>
      <c r="B7787" s="41" t="n">
        <v>0.272099552</v>
      </c>
      <c r="C7787" s="41" t="n">
        <v>2.7368730855</v>
      </c>
      <c r="D7787" s="42" t="n">
        <f aca="false">$B$5*A7787</f>
        <v>1.43189233011551</v>
      </c>
      <c r="E7787" s="42" t="n">
        <f aca="false">$D$5*A7787+$F$5*B7787</f>
        <v>1.80344434664841</v>
      </c>
      <c r="F7787" s="43" t="n">
        <f aca="false">Inputs!$B$5*D7787+Inputs!$B$6*E7787</f>
        <v>53017.0156791307</v>
      </c>
      <c r="G7787" s="43" t="n">
        <f aca="false">F7787*SQRT(($B$6-2)/C7787)</f>
        <v>45321.3613049803</v>
      </c>
    </row>
    <row r="7788" customFormat="false" ht="15" hidden="false" customHeight="false" outlineLevel="0" collapsed="false">
      <c r="A7788" s="41" t="n">
        <v>0.0095080909</v>
      </c>
      <c r="B7788" s="41" t="n">
        <v>-1.2935586998</v>
      </c>
      <c r="C7788" s="41" t="n">
        <v>2.7672347977</v>
      </c>
      <c r="D7788" s="42" t="n">
        <f aca="false">$B$5*A7788</f>
        <v>0.0242929634314783</v>
      </c>
      <c r="E7788" s="42" t="n">
        <f aca="false">$D$5*A7788+$F$5*B7788</f>
        <v>-2.21101984655571</v>
      </c>
      <c r="F7788" s="43" t="n">
        <f aca="false">Inputs!$B$5*D7788+Inputs!$B$6*E7788</f>
        <v>112980.288670933</v>
      </c>
      <c r="G7788" s="43" t="n">
        <f aca="false">F7788*SQRT(($B$6-2)/C7788)</f>
        <v>96049.4036477372</v>
      </c>
    </row>
    <row r="7789" customFormat="false" ht="15" hidden="false" customHeight="false" outlineLevel="0" collapsed="false">
      <c r="A7789" s="41" t="n">
        <v>-1.0279917076</v>
      </c>
      <c r="B7789" s="41" t="n">
        <v>-1.350918477</v>
      </c>
      <c r="C7789" s="41" t="n">
        <v>0.7338640041</v>
      </c>
      <c r="D7789" s="42" t="n">
        <f aca="false">$B$5*A7789</f>
        <v>-2.62649623602039</v>
      </c>
      <c r="E7789" s="42" t="n">
        <f aca="false">$D$5*A7789+$F$5*B7789</f>
        <v>-4.77888740510004</v>
      </c>
      <c r="F7789" s="43" t="n">
        <f aca="false">Inputs!$B$5*D7789+Inputs!$B$6*E7789</f>
        <v>-23705.2533470373</v>
      </c>
      <c r="G7789" s="43" t="n">
        <f aca="false">F7789*SQRT(($B$6-2)/C7789)</f>
        <v>-39133.7806052614</v>
      </c>
    </row>
    <row r="7790" customFormat="false" ht="15" hidden="false" customHeight="false" outlineLevel="0" collapsed="false">
      <c r="A7790" s="41" t="n">
        <v>-0.148504795</v>
      </c>
      <c r="B7790" s="41" t="n">
        <v>0.2322780313</v>
      </c>
      <c r="C7790" s="41" t="n">
        <v>6.8736670888</v>
      </c>
      <c r="D7790" s="42" t="n">
        <f aca="false">$B$5*A7790</f>
        <v>-0.379426489741929</v>
      </c>
      <c r="E7790" s="42" t="n">
        <f aca="false">$D$5*A7790+$F$5*B7790</f>
        <v>0.0477045776845185</v>
      </c>
      <c r="F7790" s="43" t="n">
        <f aca="false">Inputs!$B$5*D7790+Inputs!$B$6*E7790</f>
        <v>-40327.8778584189</v>
      </c>
      <c r="G7790" s="43" t="n">
        <f aca="false">F7790*SQRT(($B$6-2)/C7790)</f>
        <v>-21753.3486144664</v>
      </c>
    </row>
    <row r="7791" customFormat="false" ht="15" hidden="false" customHeight="false" outlineLevel="0" collapsed="false">
      <c r="A7791" s="41" t="n">
        <v>-1.4492623848</v>
      </c>
      <c r="B7791" s="41" t="n">
        <v>0.0725950471</v>
      </c>
      <c r="C7791" s="41" t="n">
        <v>8.1448467623</v>
      </c>
      <c r="D7791" s="42" t="n">
        <f aca="false">$B$5*A7791</f>
        <v>-3.70283356426088</v>
      </c>
      <c r="E7791" s="42" t="n">
        <f aca="false">$D$5*A7791+$F$5*B7791</f>
        <v>-3.32329403554423</v>
      </c>
      <c r="F7791" s="43" t="n">
        <f aca="false">Inputs!$B$5*D7791+Inputs!$B$6*E7791</f>
        <v>-204118.654648877</v>
      </c>
      <c r="G7791" s="43" t="n">
        <f aca="false">F7791*SQRT(($B$6-2)/C7791)</f>
        <v>-101147.752247151</v>
      </c>
    </row>
    <row r="7792" customFormat="false" ht="15" hidden="false" customHeight="false" outlineLevel="0" collapsed="false">
      <c r="A7792" s="41" t="n">
        <v>-0.8752163283</v>
      </c>
      <c r="B7792" s="41" t="n">
        <v>-1.0691993435</v>
      </c>
      <c r="C7792" s="41" t="n">
        <v>0.9566599835</v>
      </c>
      <c r="D7792" s="42" t="n">
        <f aca="false">$B$5*A7792</f>
        <v>-2.23615849718313</v>
      </c>
      <c r="E7792" s="42" t="n">
        <f aca="false">$D$5*A7792+$F$5*B7792</f>
        <v>-3.92888804912854</v>
      </c>
      <c r="F7792" s="43" t="n">
        <f aca="false">Inputs!$B$5*D7792+Inputs!$B$6*E7792</f>
        <v>-27171.4472618859</v>
      </c>
      <c r="G7792" s="43" t="n">
        <f aca="false">F7792*SQRT(($B$6-2)/C7792)</f>
        <v>-39287.0088892237</v>
      </c>
    </row>
    <row r="7793" customFormat="false" ht="15" hidden="false" customHeight="false" outlineLevel="0" collapsed="false">
      <c r="A7793" s="41" t="n">
        <v>-0.6253494166</v>
      </c>
      <c r="B7793" s="41" t="n">
        <v>-1.1204764983</v>
      </c>
      <c r="C7793" s="41" t="n">
        <v>2.6200207352</v>
      </c>
      <c r="D7793" s="42" t="n">
        <f aca="false">$B$5*A7793</f>
        <v>-1.59775402540168</v>
      </c>
      <c r="E7793" s="42" t="n">
        <f aca="false">$D$5*A7793+$F$5*B7793</f>
        <v>-3.42285032628096</v>
      </c>
      <c r="F7793" s="43" t="n">
        <f aca="false">Inputs!$B$5*D7793+Inputs!$B$6*E7793</f>
        <v>11367.1137738798</v>
      </c>
      <c r="G7793" s="43" t="n">
        <f aca="false">F7793*SQRT(($B$6-2)/C7793)</f>
        <v>9931.45411709462</v>
      </c>
    </row>
    <row r="7794" customFormat="false" ht="15" hidden="false" customHeight="false" outlineLevel="0" collapsed="false">
      <c r="A7794" s="41" t="n">
        <v>0.606659118</v>
      </c>
      <c r="B7794" s="41" t="n">
        <v>-0.168004418</v>
      </c>
      <c r="C7794" s="41" t="n">
        <v>2.7180491783</v>
      </c>
      <c r="D7794" s="42" t="n">
        <f aca="false">$B$5*A7794</f>
        <v>1.55000072295763</v>
      </c>
      <c r="E7794" s="42" t="n">
        <f aca="false">$D$5*A7794+$F$5*B7794</f>
        <v>1.15349796943822</v>
      </c>
      <c r="F7794" s="43" t="n">
        <f aca="false">Inputs!$B$5*D7794+Inputs!$B$6*E7794</f>
        <v>97325.1738238523</v>
      </c>
      <c r="G7794" s="43" t="n">
        <f aca="false">F7794*SQRT(($B$6-2)/C7794)</f>
        <v>83485.5919295352</v>
      </c>
    </row>
    <row r="7795" customFormat="false" ht="15" hidden="false" customHeight="false" outlineLevel="0" collapsed="false">
      <c r="A7795" s="41" t="n">
        <v>0.815214057</v>
      </c>
      <c r="B7795" s="41" t="n">
        <v>-0.4434963521</v>
      </c>
      <c r="C7795" s="41" t="n">
        <v>4.4668417828</v>
      </c>
      <c r="D7795" s="42" t="n">
        <f aca="false">$B$5*A7795</f>
        <v>2.0828540117899</v>
      </c>
      <c r="E7795" s="42" t="n">
        <f aca="false">$D$5*A7795+$F$5*B7795</f>
        <v>1.17406862043769</v>
      </c>
      <c r="F7795" s="43" t="n">
        <f aca="false">Inputs!$B$5*D7795+Inputs!$B$6*E7795</f>
        <v>149581.970157106</v>
      </c>
      <c r="G7795" s="43" t="n">
        <f aca="false">F7795*SQRT(($B$6-2)/C7795)</f>
        <v>100090.754248422</v>
      </c>
    </row>
    <row r="7796" customFormat="false" ht="15" hidden="false" customHeight="false" outlineLevel="0" collapsed="false">
      <c r="A7796" s="41" t="n">
        <v>-0.4056860619</v>
      </c>
      <c r="B7796" s="41" t="n">
        <v>1.8733826408</v>
      </c>
      <c r="C7796" s="41" t="n">
        <v>2.3202443774</v>
      </c>
      <c r="D7796" s="42" t="n">
        <f aca="false">$B$5*A7796</f>
        <v>-1.03651897842049</v>
      </c>
      <c r="E7796" s="42" t="n">
        <f aca="false">$D$5*A7796+$F$5*B7796</f>
        <v>2.26948728849948</v>
      </c>
      <c r="F7796" s="43" t="n">
        <f aca="false">Inputs!$B$5*D7796+Inputs!$B$6*E7796</f>
        <v>-217126.262267023</v>
      </c>
      <c r="G7796" s="43" t="n">
        <f aca="false">F7796*SQRT(($B$6-2)/C7796)</f>
        <v>-201586.05673121</v>
      </c>
    </row>
    <row r="7797" customFormat="false" ht="15" hidden="false" customHeight="false" outlineLevel="0" collapsed="false">
      <c r="A7797" s="41" t="n">
        <v>-1.6230604717</v>
      </c>
      <c r="B7797" s="41" t="n">
        <v>1.2844812434</v>
      </c>
      <c r="C7797" s="41" t="n">
        <v>6.4248914163</v>
      </c>
      <c r="D7797" s="42" t="n">
        <f aca="false">$B$5*A7797</f>
        <v>-4.1468838593125</v>
      </c>
      <c r="E7797" s="42" t="n">
        <f aca="false">$D$5*A7797+$F$5*B7797</f>
        <v>-1.64424419738149</v>
      </c>
      <c r="F7797" s="43" t="n">
        <f aca="false">Inputs!$B$5*D7797+Inputs!$B$6*E7797</f>
        <v>-332476.176062175</v>
      </c>
      <c r="G7797" s="43" t="n">
        <f aca="false">F7797*SQRT(($B$6-2)/C7797)</f>
        <v>-185499.452700617</v>
      </c>
    </row>
    <row r="7798" customFormat="false" ht="15" hidden="false" customHeight="false" outlineLevel="0" collapsed="false">
      <c r="A7798" s="41" t="n">
        <v>1.6545240376</v>
      </c>
      <c r="B7798" s="41" t="n">
        <v>0.7658174963</v>
      </c>
      <c r="C7798" s="41" t="n">
        <v>1.280307436</v>
      </c>
      <c r="D7798" s="42" t="n">
        <f aca="false">$B$5*A7798</f>
        <v>4.22727257917976</v>
      </c>
      <c r="E7798" s="42" t="n">
        <f aca="false">$D$5*A7798+$F$5*B7798</f>
        <v>5.25945629231964</v>
      </c>
      <c r="F7798" s="43" t="n">
        <f aca="false">Inputs!$B$5*D7798+Inputs!$B$6*E7798</f>
        <v>159754.443301994</v>
      </c>
      <c r="G7798" s="43" t="n">
        <f aca="false">F7798*SQRT(($B$6-2)/C7798)</f>
        <v>199669.07687093</v>
      </c>
    </row>
    <row r="7799" customFormat="false" ht="15" hidden="false" customHeight="false" outlineLevel="0" collapsed="false">
      <c r="A7799" s="41" t="n">
        <v>-0.3304704694</v>
      </c>
      <c r="B7799" s="41" t="n">
        <v>1.4269020717</v>
      </c>
      <c r="C7799" s="41" t="n">
        <v>5.3690423642</v>
      </c>
      <c r="D7799" s="42" t="n">
        <f aca="false">$B$5*A7799</f>
        <v>-0.844344791478347</v>
      </c>
      <c r="E7799" s="42" t="n">
        <f aca="false">$D$5*A7799+$F$5*B7799</f>
        <v>1.67751159381722</v>
      </c>
      <c r="F7799" s="43" t="n">
        <f aca="false">Inputs!$B$5*D7799+Inputs!$B$6*E7799</f>
        <v>-168310.058838696</v>
      </c>
      <c r="G7799" s="43" t="n">
        <f aca="false">F7799*SQRT(($B$6-2)/C7799)</f>
        <v>-102725.119291458</v>
      </c>
    </row>
    <row r="7800" customFormat="false" ht="15" hidden="false" customHeight="false" outlineLevel="0" collapsed="false">
      <c r="A7800" s="41" t="n">
        <v>-0.3217613599</v>
      </c>
      <c r="B7800" s="41" t="n">
        <v>-0.7057855857</v>
      </c>
      <c r="C7800" s="41" t="n">
        <v>4.3679147043</v>
      </c>
      <c r="D7800" s="42" t="n">
        <f aca="false">$B$5*A7800</f>
        <v>-0.822093207976528</v>
      </c>
      <c r="E7800" s="42" t="n">
        <f aca="false">$D$5*A7800+$F$5*B7800</f>
        <v>-1.98437069054232</v>
      </c>
      <c r="F7800" s="43" t="n">
        <f aca="false">Inputs!$B$5*D7800+Inputs!$B$6*E7800</f>
        <v>17009.2137294633</v>
      </c>
      <c r="G7800" s="43" t="n">
        <f aca="false">F7800*SQRT(($B$6-2)/C7800)</f>
        <v>11509.6511768274</v>
      </c>
    </row>
    <row r="7801" customFormat="false" ht="15" hidden="false" customHeight="false" outlineLevel="0" collapsed="false">
      <c r="A7801" s="41" t="n">
        <v>-0.3882683442</v>
      </c>
      <c r="B7801" s="41" t="n">
        <v>-0.5701937391</v>
      </c>
      <c r="C7801" s="41" t="n">
        <v>1.0753181365</v>
      </c>
      <c r="D7801" s="42" t="n">
        <f aca="false">$B$5*A7801</f>
        <v>-0.99201709222734</v>
      </c>
      <c r="E7801" s="42" t="n">
        <f aca="false">$D$5*A7801+$F$5*B7801</f>
        <v>-1.90849744471539</v>
      </c>
      <c r="F7801" s="43" t="n">
        <f aca="false">Inputs!$B$5*D7801+Inputs!$B$6*E7801</f>
        <v>-3776.83698696466</v>
      </c>
      <c r="G7801" s="43" t="n">
        <f aca="false">F7801*SQRT(($B$6-2)/C7801)</f>
        <v>-5150.80078241845</v>
      </c>
    </row>
    <row r="7802" customFormat="false" ht="15" hidden="false" customHeight="false" outlineLevel="0" collapsed="false">
      <c r="A7802" s="41" t="n">
        <v>-0.9466231249</v>
      </c>
      <c r="B7802" s="41" t="n">
        <v>1.1100078341</v>
      </c>
      <c r="C7802" s="41" t="n">
        <v>2.5271881639</v>
      </c>
      <c r="D7802" s="42" t="n">
        <f aca="false">$B$5*A7802</f>
        <v>-2.41860129425008</v>
      </c>
      <c r="E7802" s="42" t="n">
        <f aca="false">$D$5*A7802+$F$5*B7802</f>
        <v>-0.335873098586802</v>
      </c>
      <c r="F7802" s="43" t="n">
        <f aca="false">Inputs!$B$5*D7802+Inputs!$B$6*E7802</f>
        <v>-225066.474495668</v>
      </c>
      <c r="G7802" s="43" t="n">
        <f aca="false">F7802*SQRT(($B$6-2)/C7802)</f>
        <v>-200219.796888132</v>
      </c>
    </row>
    <row r="7803" customFormat="false" ht="15" hidden="false" customHeight="false" outlineLevel="0" collapsed="false">
      <c r="A7803" s="41" t="n">
        <v>-0.7734483526</v>
      </c>
      <c r="B7803" s="41" t="n">
        <v>-0.0296469889</v>
      </c>
      <c r="C7803" s="41" t="n">
        <v>1.1956334193</v>
      </c>
      <c r="D7803" s="42" t="n">
        <f aca="false">$B$5*A7803</f>
        <v>-1.97614355431214</v>
      </c>
      <c r="E7803" s="42" t="n">
        <f aca="false">$D$5*A7803+$F$5*B7803</f>
        <v>-1.89168105241825</v>
      </c>
      <c r="F7803" s="43" t="n">
        <f aca="false">Inputs!$B$5*D7803+Inputs!$B$6*E7803</f>
        <v>-103030.302810302</v>
      </c>
      <c r="G7803" s="43" t="n">
        <f aca="false">F7803*SQRT(($B$6-2)/C7803)</f>
        <v>-133254.213799994</v>
      </c>
    </row>
    <row r="7804" customFormat="false" ht="15" hidden="false" customHeight="false" outlineLevel="0" collapsed="false">
      <c r="A7804" s="41" t="n">
        <v>-1.4437718894</v>
      </c>
      <c r="B7804" s="41" t="n">
        <v>0.0308106817</v>
      </c>
      <c r="C7804" s="41" t="n">
        <v>11.313411273</v>
      </c>
      <c r="D7804" s="42" t="n">
        <f aca="false">$B$5*A7804</f>
        <v>-3.68880546909691</v>
      </c>
      <c r="E7804" s="42" t="n">
        <f aca="false">$D$5*A7804+$F$5*B7804</f>
        <v>-3.38237983666603</v>
      </c>
      <c r="F7804" s="43" t="n">
        <f aca="false">Inputs!$B$5*D7804+Inputs!$B$6*E7804</f>
        <v>-199761.555076389</v>
      </c>
      <c r="G7804" s="43" t="n">
        <f aca="false">F7804*SQRT(($B$6-2)/C7804)</f>
        <v>-83990.4910621358</v>
      </c>
    </row>
    <row r="7805" customFormat="false" ht="15" hidden="false" customHeight="false" outlineLevel="0" collapsed="false">
      <c r="A7805" s="41" t="n">
        <v>-1.1559260442</v>
      </c>
      <c r="B7805" s="41" t="n">
        <v>-1.1804858229</v>
      </c>
      <c r="C7805" s="41" t="n">
        <v>2.9262379651</v>
      </c>
      <c r="D7805" s="42" t="n">
        <f aca="false">$B$5*A7805</f>
        <v>-2.9533656563216</v>
      </c>
      <c r="E7805" s="42" t="n">
        <f aca="false">$D$5*A7805+$F$5*B7805</f>
        <v>-4.78902477110823</v>
      </c>
      <c r="F7805" s="43" t="n">
        <f aca="false">Inputs!$B$5*D7805+Inputs!$B$6*E7805</f>
        <v>-55885.3270767491</v>
      </c>
      <c r="G7805" s="43" t="n">
        <f aca="false">F7805*SQRT(($B$6-2)/C7805)</f>
        <v>-46201.7020000641</v>
      </c>
    </row>
    <row r="7806" customFormat="false" ht="15" hidden="false" customHeight="false" outlineLevel="0" collapsed="false">
      <c r="A7806" s="41" t="n">
        <v>-0.1092879101</v>
      </c>
      <c r="B7806" s="41" t="n">
        <v>1.0569722652</v>
      </c>
      <c r="C7806" s="41" t="n">
        <v>2.2642347441</v>
      </c>
      <c r="D7806" s="42" t="n">
        <f aca="false">$B$5*A7806</f>
        <v>-0.279228210109139</v>
      </c>
      <c r="E7806" s="42" t="n">
        <f aca="false">$D$5*A7806+$F$5*B7806</f>
        <v>1.56506071316941</v>
      </c>
      <c r="F7806" s="43" t="n">
        <f aca="false">Inputs!$B$5*D7806+Inputs!$B$6*E7806</f>
        <v>-106175.856669384</v>
      </c>
      <c r="G7806" s="43" t="n">
        <f aca="false">F7806*SQRT(($B$6-2)/C7806)</f>
        <v>-99788.3970616907</v>
      </c>
    </row>
    <row r="7807" customFormat="false" ht="15" hidden="false" customHeight="false" outlineLevel="0" collapsed="false">
      <c r="A7807" s="41" t="n">
        <v>0.4404136877</v>
      </c>
      <c r="B7807" s="41" t="n">
        <v>0.5091203861</v>
      </c>
      <c r="C7807" s="41" t="n">
        <v>0.6048428207</v>
      </c>
      <c r="D7807" s="42" t="n">
        <f aca="false">$B$5*A7807</f>
        <v>1.12524729964652</v>
      </c>
      <c r="E7807" s="42" t="n">
        <f aca="false">$D$5*A7807+$F$5*B7807</f>
        <v>1.92712380155329</v>
      </c>
      <c r="F7807" s="43" t="n">
        <f aca="false">Inputs!$B$5*D7807+Inputs!$B$6*E7807</f>
        <v>16168.5398869868</v>
      </c>
      <c r="G7807" s="43" t="n">
        <f aca="false">F7807*SQRT(($B$6-2)/C7807)</f>
        <v>29401.164715744</v>
      </c>
    </row>
    <row r="7808" customFormat="false" ht="15" hidden="false" customHeight="false" outlineLevel="0" collapsed="false">
      <c r="A7808" s="41" t="n">
        <v>-0.12991718</v>
      </c>
      <c r="B7808" s="41" t="n">
        <v>-0.3356402652</v>
      </c>
      <c r="C7808" s="41" t="n">
        <v>4.1846159735</v>
      </c>
      <c r="D7808" s="42" t="n">
        <f aca="false">$B$5*A7808</f>
        <v>-0.331935541640729</v>
      </c>
      <c r="E7808" s="42" t="n">
        <f aca="false">$D$5*A7808+$F$5*B7808</f>
        <v>-0.888714273084334</v>
      </c>
      <c r="F7808" s="43" t="n">
        <f aca="false">Inputs!$B$5*D7808+Inputs!$B$6*E7808</f>
        <v>11242.1594901438</v>
      </c>
      <c r="G7808" s="43" t="n">
        <f aca="false">F7808*SQRT(($B$6-2)/C7808)</f>
        <v>7772.07415822081</v>
      </c>
    </row>
    <row r="7809" customFormat="false" ht="15" hidden="false" customHeight="false" outlineLevel="0" collapsed="false">
      <c r="A7809" s="41" t="n">
        <v>0.7911406385</v>
      </c>
      <c r="B7809" s="41" t="n">
        <v>-0.5631771623</v>
      </c>
      <c r="C7809" s="41" t="n">
        <v>2.486403399</v>
      </c>
      <c r="D7809" s="42" t="n">
        <f aca="false">$B$5*A7809</f>
        <v>2.02134695622619</v>
      </c>
      <c r="E7809" s="42" t="n">
        <f aca="false">$D$5*A7809+$F$5*B7809</f>
        <v>0.910125643393687</v>
      </c>
      <c r="F7809" s="43" t="n">
        <f aca="false">Inputs!$B$5*D7809+Inputs!$B$6*E7809</f>
        <v>156628.413452934</v>
      </c>
      <c r="G7809" s="43" t="n">
        <f aca="false">F7809*SQRT(($B$6-2)/C7809)</f>
        <v>140475.229808953</v>
      </c>
    </row>
    <row r="7810" customFormat="false" ht="15" hidden="false" customHeight="false" outlineLevel="0" collapsed="false">
      <c r="A7810" s="41" t="n">
        <v>0.8344341544</v>
      </c>
      <c r="B7810" s="41" t="n">
        <v>1.2359469389</v>
      </c>
      <c r="C7810" s="41" t="n">
        <v>5.3233821215</v>
      </c>
      <c r="D7810" s="42" t="n">
        <f aca="false">$B$5*A7810</f>
        <v>2.13196093853244</v>
      </c>
      <c r="E7810" s="42" t="n">
        <f aca="false">$D$5*A7810+$F$5*B7810</f>
        <v>4.11977375392932</v>
      </c>
      <c r="F7810" s="43" t="n">
        <f aca="false">Inputs!$B$5*D7810+Inputs!$B$6*E7810</f>
        <v>7207.40615677755</v>
      </c>
      <c r="G7810" s="43" t="n">
        <f aca="false">F7810*SQRT(($B$6-2)/C7810)</f>
        <v>4417.74021275187</v>
      </c>
    </row>
    <row r="7811" customFormat="false" ht="15" hidden="false" customHeight="false" outlineLevel="0" collapsed="false">
      <c r="A7811" s="41" t="n">
        <v>-0.841386783</v>
      </c>
      <c r="B7811" s="41" t="n">
        <v>-0.6944454956</v>
      </c>
      <c r="C7811" s="41" t="n">
        <v>9.1037182503</v>
      </c>
      <c r="D7811" s="42" t="n">
        <f aca="false">$B$5*A7811</f>
        <v>-2.14972475191084</v>
      </c>
      <c r="E7811" s="42" t="n">
        <f aca="false">$D$5*A7811+$F$5*B7811</f>
        <v>-3.20128358336404</v>
      </c>
      <c r="F7811" s="43" t="n">
        <f aca="false">Inputs!$B$5*D7811+Inputs!$B$6*E7811</f>
        <v>-54908.2960228817</v>
      </c>
      <c r="G7811" s="43" t="n">
        <f aca="false">F7811*SQRT(($B$6-2)/C7811)</f>
        <v>-25736.1488695223</v>
      </c>
    </row>
    <row r="7812" customFormat="false" ht="15" hidden="false" customHeight="false" outlineLevel="0" collapsed="false">
      <c r="A7812" s="41" t="n">
        <v>-0.5456955064</v>
      </c>
      <c r="B7812" s="41" t="n">
        <v>-1.4669626258</v>
      </c>
      <c r="C7812" s="41" t="n">
        <v>5.857611693</v>
      </c>
      <c r="D7812" s="42" t="n">
        <f aca="false">$B$5*A7812</f>
        <v>-1.39424003421099</v>
      </c>
      <c r="E7812" s="42" t="n">
        <f aca="false">$D$5*A7812+$F$5*B7812</f>
        <v>-3.83159981655668</v>
      </c>
      <c r="F7812" s="43" t="n">
        <f aca="false">Inputs!$B$5*D7812+Inputs!$B$6*E7812</f>
        <v>52155.9874067346</v>
      </c>
      <c r="G7812" s="43" t="n">
        <f aca="false">F7812*SQRT(($B$6-2)/C7812)</f>
        <v>30476.0642428857</v>
      </c>
    </row>
    <row r="7813" customFormat="false" ht="15" hidden="false" customHeight="false" outlineLevel="0" collapsed="false">
      <c r="A7813" s="41" t="n">
        <v>-0.4694027316</v>
      </c>
      <c r="B7813" s="41" t="n">
        <v>1.3014497372</v>
      </c>
      <c r="C7813" s="41" t="n">
        <v>1.3819444719</v>
      </c>
      <c r="D7813" s="42" t="n">
        <f aca="false">$B$5*A7813</f>
        <v>-1.19931367014958</v>
      </c>
      <c r="E7813" s="42" t="n">
        <f aca="false">$D$5*A7813+$F$5*B7813</f>
        <v>1.13028596391614</v>
      </c>
      <c r="F7813" s="43" t="n">
        <f aca="false">Inputs!$B$5*D7813+Inputs!$B$6*E7813</f>
        <v>-176445.665210765</v>
      </c>
      <c r="G7813" s="43" t="n">
        <f aca="false">F7813*SQRT(($B$6-2)/C7813)</f>
        <v>-212266.126460942</v>
      </c>
    </row>
    <row r="7814" customFormat="false" ht="15" hidden="false" customHeight="false" outlineLevel="0" collapsed="false">
      <c r="A7814" s="41" t="n">
        <v>-1.0455755423</v>
      </c>
      <c r="B7814" s="41" t="n">
        <v>1.3251961087</v>
      </c>
      <c r="C7814" s="41" t="n">
        <v>2.2862401579</v>
      </c>
      <c r="D7814" s="42" t="n">
        <f aca="false">$B$5*A7814</f>
        <v>-2.67142254750026</v>
      </c>
      <c r="E7814" s="42" t="n">
        <f aca="false">$D$5*A7814+$F$5*B7814</f>
        <v>-0.199763927483358</v>
      </c>
      <c r="F7814" s="43" t="n">
        <f aca="false">Inputs!$B$5*D7814+Inputs!$B$6*E7814</f>
        <v>-257154.058375858</v>
      </c>
      <c r="G7814" s="43" t="n">
        <f aca="false">F7814*SQRT(($B$6-2)/C7814)</f>
        <v>-240517.929236927</v>
      </c>
    </row>
    <row r="7815" customFormat="false" ht="15" hidden="false" customHeight="false" outlineLevel="0" collapsed="false">
      <c r="A7815" s="41" t="n">
        <v>-0.433444458</v>
      </c>
      <c r="B7815" s="41" t="n">
        <v>2.1140356371</v>
      </c>
      <c r="C7815" s="41" t="n">
        <v>0.9800155356</v>
      </c>
      <c r="D7815" s="42" t="n">
        <f aca="false">$B$5*A7815</f>
        <v>-1.10744107082221</v>
      </c>
      <c r="E7815" s="42" t="n">
        <f aca="false">$D$5*A7815+$F$5*B7815</f>
        <v>2.6189799502376</v>
      </c>
      <c r="F7815" s="43" t="n">
        <f aca="false">Inputs!$B$5*D7815+Inputs!$B$6*E7815</f>
        <v>-241693.104594101</v>
      </c>
      <c r="G7815" s="43" t="n">
        <f aca="false">F7815*SQRT(($B$6-2)/C7815)</f>
        <v>-345273.126969158</v>
      </c>
    </row>
    <row r="7816" customFormat="false" ht="15" hidden="false" customHeight="false" outlineLevel="0" collapsed="false">
      <c r="A7816" s="41" t="n">
        <v>-0.6818130653</v>
      </c>
      <c r="B7816" s="41" t="n">
        <v>-0.1439819498</v>
      </c>
      <c r="C7816" s="41" t="n">
        <v>1.8524966575</v>
      </c>
      <c r="D7816" s="42" t="n">
        <f aca="false">$B$5*A7816</f>
        <v>-1.74201740776763</v>
      </c>
      <c r="E7816" s="42" t="n">
        <f aca="false">$D$5*A7816+$F$5*B7816</f>
        <v>-1.87105408700437</v>
      </c>
      <c r="F7816" s="43" t="n">
        <f aca="false">Inputs!$B$5*D7816+Inputs!$B$6*E7816</f>
        <v>-80649.036426545</v>
      </c>
      <c r="G7816" s="43" t="n">
        <f aca="false">F7816*SQRT(($B$6-2)/C7816)</f>
        <v>-83798.3493878627</v>
      </c>
    </row>
    <row r="7817" customFormat="false" ht="15" hidden="false" customHeight="false" outlineLevel="0" collapsed="false">
      <c r="A7817" s="41" t="n">
        <v>-0.9101830652</v>
      </c>
      <c r="B7817" s="41" t="n">
        <v>-0.6877007736</v>
      </c>
      <c r="C7817" s="41" t="n">
        <v>6.6653699247</v>
      </c>
      <c r="D7817" s="42" t="n">
        <f aca="false">$B$5*A7817</f>
        <v>-2.32549774201827</v>
      </c>
      <c r="E7817" s="42" t="n">
        <f aca="false">$D$5*A7817+$F$5*B7817</f>
        <v>-3.35334396811822</v>
      </c>
      <c r="F7817" s="43" t="n">
        <f aca="false">Inputs!$B$5*D7817+Inputs!$B$6*E7817</f>
        <v>-64882.5757959159</v>
      </c>
      <c r="G7817" s="43" t="n">
        <f aca="false">F7817*SQRT(($B$6-2)/C7817)</f>
        <v>-35541.1070939471</v>
      </c>
    </row>
    <row r="7818" customFormat="false" ht="15" hidden="false" customHeight="false" outlineLevel="0" collapsed="false">
      <c r="A7818" s="41" t="n">
        <v>1.3381791669</v>
      </c>
      <c r="B7818" s="41" t="n">
        <v>0.4745366851</v>
      </c>
      <c r="C7818" s="41" t="n">
        <v>1.972714567</v>
      </c>
      <c r="D7818" s="42" t="n">
        <f aca="false">$B$5*A7818</f>
        <v>3.41901838215154</v>
      </c>
      <c r="E7818" s="42" t="n">
        <f aca="false">$D$5*A7818+$F$5*B7818</f>
        <v>4.00371839337604</v>
      </c>
      <c r="F7818" s="43" t="n">
        <f aca="false">Inputs!$B$5*D7818+Inputs!$B$6*E7818</f>
        <v>141715.918546352</v>
      </c>
      <c r="G7818" s="43" t="n">
        <f aca="false">F7818*SQRT(($B$6-2)/C7818)</f>
        <v>142692.618668499</v>
      </c>
    </row>
    <row r="7819" customFormat="false" ht="15" hidden="false" customHeight="false" outlineLevel="0" collapsed="false">
      <c r="A7819" s="41" t="n">
        <v>1.0288177792</v>
      </c>
      <c r="B7819" s="41" t="n">
        <v>-1.315589301</v>
      </c>
      <c r="C7819" s="41" t="n">
        <v>5.3639597823</v>
      </c>
      <c r="D7819" s="42" t="n">
        <f aca="false">$B$5*A7819</f>
        <v>2.62860683081609</v>
      </c>
      <c r="E7819" s="42" t="n">
        <f aca="false">$D$5*A7819+$F$5*B7819</f>
        <v>0.17647585944174</v>
      </c>
      <c r="F7819" s="43" t="n">
        <f aca="false">Inputs!$B$5*D7819+Inputs!$B$6*E7819</f>
        <v>254036.890109522</v>
      </c>
      <c r="G7819" s="43" t="n">
        <f aca="false">F7819*SQRT(($B$6-2)/C7819)</f>
        <v>155120.440328563</v>
      </c>
    </row>
    <row r="7820" customFormat="false" ht="15" hidden="false" customHeight="false" outlineLevel="0" collapsed="false">
      <c r="A7820" s="41" t="n">
        <v>0.6548284532</v>
      </c>
      <c r="B7820" s="41" t="n">
        <v>-0.9714433167</v>
      </c>
      <c r="C7820" s="41" t="n">
        <v>2.1744371607</v>
      </c>
      <c r="D7820" s="42" t="n">
        <f aca="false">$B$5*A7820</f>
        <v>1.67307231649196</v>
      </c>
      <c r="E7820" s="42" t="n">
        <f aca="false">$D$5*A7820+$F$5*B7820</f>
        <v>-0.119212450698432</v>
      </c>
      <c r="F7820" s="43" t="n">
        <f aca="false">Inputs!$B$5*D7820+Inputs!$B$6*E7820</f>
        <v>173267.854184117</v>
      </c>
      <c r="G7820" s="43" t="n">
        <f aca="false">F7820*SQRT(($B$6-2)/C7820)</f>
        <v>166172.657013013</v>
      </c>
    </row>
    <row r="7821" customFormat="false" ht="15" hidden="false" customHeight="false" outlineLevel="0" collapsed="false">
      <c r="A7821" s="41" t="n">
        <v>-1.337318513</v>
      </c>
      <c r="B7821" s="41" t="n">
        <v>0.2387661389</v>
      </c>
      <c r="C7821" s="41" t="n">
        <v>5.7751811099</v>
      </c>
      <c r="D7821" s="42" t="n">
        <f aca="false">$B$5*A7821</f>
        <v>-3.41681943033884</v>
      </c>
      <c r="E7821" s="42" t="n">
        <f aca="false">$D$5*A7821+$F$5*B7821</f>
        <v>-2.76997876645851</v>
      </c>
      <c r="F7821" s="43" t="n">
        <f aca="false">Inputs!$B$5*D7821+Inputs!$B$6*E7821</f>
        <v>-203183.004710959</v>
      </c>
      <c r="G7821" s="43" t="n">
        <f aca="false">F7821*SQRT(($B$6-2)/C7821)</f>
        <v>-119569.268455352</v>
      </c>
    </row>
    <row r="7822" customFormat="false" ht="15" hidden="false" customHeight="false" outlineLevel="0" collapsed="false">
      <c r="A7822" s="41" t="n">
        <v>0.2285383334</v>
      </c>
      <c r="B7822" s="41" t="n">
        <v>0.0533457863</v>
      </c>
      <c r="C7822" s="41" t="n">
        <v>1.3527030892</v>
      </c>
      <c r="D7822" s="42" t="n">
        <f aca="false">$B$5*A7822</f>
        <v>0.583910422646169</v>
      </c>
      <c r="E7822" s="42" t="n">
        <f aca="false">$D$5*A7822+$F$5*B7822</f>
        <v>0.635941570680517</v>
      </c>
      <c r="F7822" s="43" t="n">
        <f aca="false">Inputs!$B$5*D7822+Inputs!$B$6*E7822</f>
        <v>26593.9637305911</v>
      </c>
      <c r="G7822" s="43" t="n">
        <f aca="false">F7822*SQRT(($B$6-2)/C7822)</f>
        <v>32336.7842484851</v>
      </c>
    </row>
    <row r="7823" customFormat="false" ht="15" hidden="false" customHeight="false" outlineLevel="0" collapsed="false">
      <c r="A7823" s="41" t="n">
        <v>0.7175584126</v>
      </c>
      <c r="B7823" s="41" t="n">
        <v>0.8735663176</v>
      </c>
      <c r="C7823" s="41" t="n">
        <v>1.1276170944</v>
      </c>
      <c r="D7823" s="42" t="n">
        <f aca="false">$B$5*A7823</f>
        <v>1.83334598507482</v>
      </c>
      <c r="E7823" s="42" t="n">
        <f aca="false">$D$5*A7823+$F$5*B7823</f>
        <v>3.21591896941183</v>
      </c>
      <c r="F7823" s="43" t="n">
        <f aca="false">Inputs!$B$5*D7823+Inputs!$B$6*E7823</f>
        <v>22538.6500368902</v>
      </c>
      <c r="G7823" s="43" t="n">
        <f aca="false">F7823*SQRT(($B$6-2)/C7823)</f>
        <v>30016.6397175301</v>
      </c>
    </row>
    <row r="7824" customFormat="false" ht="15" hidden="false" customHeight="false" outlineLevel="0" collapsed="false">
      <c r="A7824" s="41" t="n">
        <v>1.4697293392</v>
      </c>
      <c r="B7824" s="41" t="n">
        <v>-1.1903429983</v>
      </c>
      <c r="C7824" s="41" t="n">
        <v>11.2459070631</v>
      </c>
      <c r="D7824" s="42" t="n">
        <f aca="false">$B$5*A7824</f>
        <v>3.75512618325477</v>
      </c>
      <c r="E7824" s="42" t="n">
        <f aca="false">$D$5*A7824+$F$5*B7824</f>
        <v>1.44193198497701</v>
      </c>
      <c r="F7824" s="43" t="n">
        <f aca="false">Inputs!$B$5*D7824+Inputs!$B$6*E7824</f>
        <v>303416.019076626</v>
      </c>
      <c r="G7824" s="43" t="n">
        <f aca="false">F7824*SQRT(($B$6-2)/C7824)</f>
        <v>127954.704656189</v>
      </c>
    </row>
    <row r="7825" customFormat="false" ht="15" hidden="false" customHeight="false" outlineLevel="0" collapsed="false">
      <c r="A7825" s="41" t="n">
        <v>1.5020162455</v>
      </c>
      <c r="B7825" s="41" t="n">
        <v>1.8823114897</v>
      </c>
      <c r="C7825" s="41" t="n">
        <v>1.4730099992</v>
      </c>
      <c r="D7825" s="42" t="n">
        <f aca="false">$B$5*A7825</f>
        <v>3.83761851976172</v>
      </c>
      <c r="E7825" s="42" t="n">
        <f aca="false">$D$5*A7825+$F$5*B7825</f>
        <v>6.8244503087865</v>
      </c>
      <c r="F7825" s="43" t="n">
        <f aca="false">Inputs!$B$5*D7825+Inputs!$B$6*E7825</f>
        <v>42539.3365368465</v>
      </c>
      <c r="G7825" s="43" t="n">
        <f aca="false">F7825*SQRT(($B$6-2)/C7825)</f>
        <v>49568.1673709344</v>
      </c>
    </row>
    <row r="7826" customFormat="false" ht="15" hidden="false" customHeight="false" outlineLevel="0" collapsed="false">
      <c r="A7826" s="41" t="n">
        <v>-0.3662300165</v>
      </c>
      <c r="B7826" s="41" t="n">
        <v>-1.6684916831</v>
      </c>
      <c r="C7826" s="41" t="n">
        <v>6.7818529034</v>
      </c>
      <c r="D7826" s="42" t="n">
        <f aca="false">$B$5*A7826</f>
        <v>-0.935709648962674</v>
      </c>
      <c r="E7826" s="42" t="n">
        <f aca="false">$D$5*A7826+$F$5*B7826</f>
        <v>-3.75253508435786</v>
      </c>
      <c r="F7826" s="43" t="n">
        <f aca="false">Inputs!$B$5*D7826+Inputs!$B$6*E7826</f>
        <v>94055.7893216255</v>
      </c>
      <c r="G7826" s="43" t="n">
        <f aca="false">F7826*SQRT(($B$6-2)/C7826)</f>
        <v>51077.1136351583</v>
      </c>
    </row>
    <row r="7827" customFormat="false" ht="15" hidden="false" customHeight="false" outlineLevel="0" collapsed="false">
      <c r="A7827" s="41" t="n">
        <v>-1.3834989131</v>
      </c>
      <c r="B7827" s="41" t="n">
        <v>-0.4618513809</v>
      </c>
      <c r="C7827" s="41" t="n">
        <v>4.7451578063</v>
      </c>
      <c r="D7827" s="42" t="n">
        <f aca="false">$B$5*A7827</f>
        <v>-3.53480933837394</v>
      </c>
      <c r="E7827" s="42" t="n">
        <f aca="false">$D$5*A7827+$F$5*B7827</f>
        <v>-4.08965643215086</v>
      </c>
      <c r="F7827" s="43" t="n">
        <f aca="false">Inputs!$B$5*D7827+Inputs!$B$6*E7827</f>
        <v>-148998.112229851</v>
      </c>
      <c r="G7827" s="43" t="n">
        <f aca="false">F7827*SQRT(($B$6-2)/C7827)</f>
        <v>-96732.0593943943</v>
      </c>
    </row>
    <row r="7828" customFormat="false" ht="15" hidden="false" customHeight="false" outlineLevel="0" collapsed="false">
      <c r="A7828" s="41" t="n">
        <v>2.0141415903</v>
      </c>
      <c r="B7828" s="41" t="n">
        <v>0.0170800002</v>
      </c>
      <c r="C7828" s="41" t="n">
        <v>1.7922121611</v>
      </c>
      <c r="D7828" s="42" t="n">
        <f aca="false">$B$5*A7828</f>
        <v>5.14608752835729</v>
      </c>
      <c r="E7828" s="42" t="n">
        <f aca="false">$D$5*A7828+$F$5*B7828</f>
        <v>4.82231959627968</v>
      </c>
      <c r="F7828" s="43" t="n">
        <f aca="false">Inputs!$B$5*D7828+Inputs!$B$6*E7828</f>
        <v>273492.773021745</v>
      </c>
      <c r="G7828" s="43" t="n">
        <f aca="false">F7828*SQRT(($B$6-2)/C7828)</f>
        <v>288912.373782846</v>
      </c>
    </row>
    <row r="7829" customFormat="false" ht="15" hidden="false" customHeight="false" outlineLevel="0" collapsed="false">
      <c r="A7829" s="41" t="n">
        <v>-0.6171841168</v>
      </c>
      <c r="B7829" s="41" t="n">
        <v>-0.6854022584</v>
      </c>
      <c r="C7829" s="41" t="n">
        <v>1.8121027874</v>
      </c>
      <c r="D7829" s="42" t="n">
        <f aca="false">$B$5*A7829</f>
        <v>-1.57689186374014</v>
      </c>
      <c r="E7829" s="42" t="n">
        <f aca="false">$D$5*A7829+$F$5*B7829</f>
        <v>-2.65215829016742</v>
      </c>
      <c r="F7829" s="43" t="n">
        <f aca="false">Inputs!$B$5*D7829+Inputs!$B$6*E7829</f>
        <v>-25081.2718656427</v>
      </c>
      <c r="G7829" s="43" t="n">
        <f aca="false">F7829*SQRT(($B$6-2)/C7829)</f>
        <v>-26349.5461552668</v>
      </c>
    </row>
    <row r="7830" customFormat="false" ht="15" hidden="false" customHeight="false" outlineLevel="0" collapsed="false">
      <c r="A7830" s="41" t="n">
        <v>-1.322722325</v>
      </c>
      <c r="B7830" s="41" t="n">
        <v>0.8745760297</v>
      </c>
      <c r="C7830" s="41" t="n">
        <v>2.6032964091</v>
      </c>
      <c r="D7830" s="42" t="n">
        <f aca="false">$B$5*A7830</f>
        <v>-3.37952649056237</v>
      </c>
      <c r="E7830" s="42" t="n">
        <f aca="false">$D$5*A7830+$F$5*B7830</f>
        <v>-1.63736471487634</v>
      </c>
      <c r="F7830" s="43" t="n">
        <f aca="false">Inputs!$B$5*D7830+Inputs!$B$6*E7830</f>
        <v>-256084.413312419</v>
      </c>
      <c r="G7830" s="43" t="n">
        <f aca="false">F7830*SQRT(($B$6-2)/C7830)</f>
        <v>-224458.643480458</v>
      </c>
    </row>
    <row r="7831" customFormat="false" ht="15" hidden="false" customHeight="false" outlineLevel="0" collapsed="false">
      <c r="A7831" s="41" t="n">
        <v>-0.0920687447</v>
      </c>
      <c r="B7831" s="41" t="n">
        <v>2.0998295098</v>
      </c>
      <c r="C7831" s="41" t="n">
        <v>6.8814089822</v>
      </c>
      <c r="D7831" s="42" t="n">
        <f aca="false">$B$5*A7831</f>
        <v>-0.235233620681857</v>
      </c>
      <c r="E7831" s="42" t="n">
        <f aca="false">$D$5*A7831+$F$5*B7831</f>
        <v>3.40678309058408</v>
      </c>
      <c r="F7831" s="43" t="n">
        <f aca="false">Inputs!$B$5*D7831+Inputs!$B$6*E7831</f>
        <v>-193862.51659739</v>
      </c>
      <c r="G7831" s="43" t="n">
        <f aca="false">F7831*SQRT(($B$6-2)/C7831)</f>
        <v>-104512.962662443</v>
      </c>
    </row>
    <row r="7832" customFormat="false" ht="15" hidden="false" customHeight="false" outlineLevel="0" collapsed="false">
      <c r="A7832" s="41" t="n">
        <v>0.6282093964</v>
      </c>
      <c r="B7832" s="41" t="n">
        <v>0.8299363161</v>
      </c>
      <c r="C7832" s="41" t="n">
        <v>2.2472289688</v>
      </c>
      <c r="D7832" s="42" t="n">
        <f aca="false">$B$5*A7832</f>
        <v>1.6050612109794</v>
      </c>
      <c r="E7832" s="42" t="n">
        <f aca="false">$D$5*A7832+$F$5*B7832</f>
        <v>2.92796727961647</v>
      </c>
      <c r="F7832" s="43" t="n">
        <f aca="false">Inputs!$B$5*D7832+Inputs!$B$6*E7832</f>
        <v>14107.7571171171</v>
      </c>
      <c r="G7832" s="43" t="n">
        <f aca="false">F7832*SQRT(($B$6-2)/C7832)</f>
        <v>13309.1190433899</v>
      </c>
    </row>
    <row r="7833" customFormat="false" ht="15" hidden="false" customHeight="false" outlineLevel="0" collapsed="false">
      <c r="A7833" s="41" t="n">
        <v>-0.2421048307</v>
      </c>
      <c r="B7833" s="41" t="n">
        <v>-1.0910303382</v>
      </c>
      <c r="C7833" s="41" t="n">
        <v>5.339452277</v>
      </c>
      <c r="D7833" s="42" t="n">
        <f aca="false">$B$5*A7833</f>
        <v>-0.618572525298359</v>
      </c>
      <c r="E7833" s="42" t="n">
        <f aca="false">$D$5*A7833+$F$5*B7833</f>
        <v>-2.46004018563805</v>
      </c>
      <c r="F7833" s="43" t="n">
        <f aca="false">Inputs!$B$5*D7833+Inputs!$B$6*E7833</f>
        <v>61144.7567520668</v>
      </c>
      <c r="G7833" s="43" t="n">
        <f aca="false">F7833*SQRT(($B$6-2)/C7833)</f>
        <v>37421.9026653584</v>
      </c>
    </row>
    <row r="7834" customFormat="false" ht="15" hidden="false" customHeight="false" outlineLevel="0" collapsed="false">
      <c r="A7834" s="41" t="n">
        <v>-0.8735809803</v>
      </c>
      <c r="B7834" s="41" t="n">
        <v>-1.3692469439</v>
      </c>
      <c r="C7834" s="41" t="n">
        <v>4.3336625244</v>
      </c>
      <c r="D7834" s="42" t="n">
        <f aca="false">$B$5*A7834</f>
        <v>-2.23198021895887</v>
      </c>
      <c r="E7834" s="42" t="n">
        <f aca="false">$D$5*A7834+$F$5*B7834</f>
        <v>-4.443102095428</v>
      </c>
      <c r="F7834" s="43" t="n">
        <f aca="false">Inputs!$B$5*D7834+Inputs!$B$6*E7834</f>
        <v>-1042.9171244874</v>
      </c>
      <c r="G7834" s="43" t="n">
        <f aca="false">F7834*SQRT(($B$6-2)/C7834)</f>
        <v>-708.495754446557</v>
      </c>
    </row>
    <row r="7835" customFormat="false" ht="15" hidden="false" customHeight="false" outlineLevel="0" collapsed="false">
      <c r="A7835" s="41" t="n">
        <v>0.9103947198</v>
      </c>
      <c r="B7835" s="41" t="n">
        <v>-0.3849151872</v>
      </c>
      <c r="C7835" s="41" t="n">
        <v>4.4339902007</v>
      </c>
      <c r="D7835" s="42" t="n">
        <f aca="false">$B$5*A7835</f>
        <v>2.32603851487288</v>
      </c>
      <c r="E7835" s="42" t="n">
        <f aca="false">$D$5*A7835+$F$5*B7835</f>
        <v>1.50171406248604</v>
      </c>
      <c r="F7835" s="43" t="n">
        <f aca="false">Inputs!$B$5*D7835+Inputs!$B$6*E7835</f>
        <v>157518.148362986</v>
      </c>
      <c r="G7835" s="43" t="n">
        <f aca="false">F7835*SQRT(($B$6-2)/C7835)</f>
        <v>105790.880391479</v>
      </c>
    </row>
    <row r="7836" customFormat="false" ht="15" hidden="false" customHeight="false" outlineLevel="0" collapsed="false">
      <c r="A7836" s="41" t="n">
        <v>0.9525005396</v>
      </c>
      <c r="B7836" s="41" t="n">
        <v>0.1359144023</v>
      </c>
      <c r="C7836" s="41" t="n">
        <v>11.5051624428</v>
      </c>
      <c r="D7836" s="42" t="n">
        <f aca="false">$B$5*A7836</f>
        <v>2.43361795972798</v>
      </c>
      <c r="E7836" s="42" t="n">
        <f aca="false">$D$5*A7836+$F$5*B7836</f>
        <v>2.50124811261079</v>
      </c>
      <c r="F7836" s="43" t="n">
        <f aca="false">Inputs!$B$5*D7836+Inputs!$B$6*E7836</f>
        <v>118299.390342258</v>
      </c>
      <c r="G7836" s="43" t="n">
        <f aca="false">F7836*SQRT(($B$6-2)/C7836)</f>
        <v>49323.1865749779</v>
      </c>
    </row>
    <row r="7837" customFormat="false" ht="15" hidden="false" customHeight="false" outlineLevel="0" collapsed="false">
      <c r="A7837" s="41" t="n">
        <v>-0.2928183558</v>
      </c>
      <c r="B7837" s="41" t="n">
        <v>-1.169602835</v>
      </c>
      <c r="C7837" s="41" t="n">
        <v>5.0353062318</v>
      </c>
      <c r="D7837" s="42" t="n">
        <f aca="false">$B$5*A7837</f>
        <v>-0.74814446815133</v>
      </c>
      <c r="E7837" s="42" t="n">
        <f aca="false">$D$5*A7837+$F$5*B7837</f>
        <v>-2.71639208781098</v>
      </c>
      <c r="F7837" s="43" t="n">
        <f aca="false">Inputs!$B$5*D7837+Inputs!$B$6*E7837</f>
        <v>61005.1575754158</v>
      </c>
      <c r="G7837" s="43" t="n">
        <f aca="false">F7837*SQRT(($B$6-2)/C7837)</f>
        <v>38447.5443874895</v>
      </c>
    </row>
    <row r="7838" customFormat="false" ht="15" hidden="false" customHeight="false" outlineLevel="0" collapsed="false">
      <c r="A7838" s="41" t="n">
        <v>0.301632733</v>
      </c>
      <c r="B7838" s="41" t="n">
        <v>-0.2186330164</v>
      </c>
      <c r="C7838" s="41" t="n">
        <v>4.3868155122</v>
      </c>
      <c r="D7838" s="42" t="n">
        <f aca="false">$B$5*A7838</f>
        <v>0.770665008314746</v>
      </c>
      <c r="E7838" s="42" t="n">
        <f aca="false">$D$5*A7838+$F$5*B7838</f>
        <v>0.340238251425666</v>
      </c>
      <c r="F7838" s="43" t="n">
        <f aca="false">Inputs!$B$5*D7838+Inputs!$B$6*E7838</f>
        <v>60054.5882601913</v>
      </c>
      <c r="G7838" s="43" t="n">
        <f aca="false">F7838*SQRT(($B$6-2)/C7838)</f>
        <v>40549.5936364181</v>
      </c>
    </row>
    <row r="7839" customFormat="false" ht="15" hidden="false" customHeight="false" outlineLevel="0" collapsed="false">
      <c r="A7839" s="41" t="n">
        <v>0.902183928</v>
      </c>
      <c r="B7839" s="41" t="n">
        <v>-0.7154106759</v>
      </c>
      <c r="C7839" s="41" t="n">
        <v>0.6066652308</v>
      </c>
      <c r="D7839" s="42" t="n">
        <f aca="false">$B$5*A7839</f>
        <v>2.30506012215044</v>
      </c>
      <c r="E7839" s="42" t="n">
        <f aca="false">$D$5*A7839+$F$5*B7839</f>
        <v>0.911494542543107</v>
      </c>
      <c r="F7839" s="43" t="n">
        <f aca="false">Inputs!$B$5*D7839+Inputs!$B$6*E7839</f>
        <v>184931.285087888</v>
      </c>
      <c r="G7839" s="43" t="n">
        <f aca="false">F7839*SQRT(($B$6-2)/C7839)</f>
        <v>335776.913521889</v>
      </c>
    </row>
    <row r="7840" customFormat="false" ht="15" hidden="false" customHeight="false" outlineLevel="0" collapsed="false">
      <c r="A7840" s="41" t="n">
        <v>0.6161077735</v>
      </c>
      <c r="B7840" s="41" t="n">
        <v>1.6408484162</v>
      </c>
      <c r="C7840" s="41" t="n">
        <v>8.1330046739</v>
      </c>
      <c r="D7840" s="42" t="n">
        <f aca="false">$B$5*A7840</f>
        <v>1.57414183024744</v>
      </c>
      <c r="E7840" s="42" t="n">
        <f aca="false">$D$5*A7840+$F$5*B7840</f>
        <v>4.29940829708815</v>
      </c>
      <c r="F7840" s="43" t="n">
        <f aca="false">Inputs!$B$5*D7840+Inputs!$B$6*E7840</f>
        <v>-57556.2318296636</v>
      </c>
      <c r="G7840" s="43" t="n">
        <f aca="false">F7840*SQRT(($B$6-2)/C7840)</f>
        <v>-28541.8316443198</v>
      </c>
    </row>
    <row r="7841" customFormat="false" ht="15" hidden="false" customHeight="false" outlineLevel="0" collapsed="false">
      <c r="A7841" s="41" t="n">
        <v>0.2725559147</v>
      </c>
      <c r="B7841" s="41" t="n">
        <v>0.7852914527</v>
      </c>
      <c r="C7841" s="41" t="n">
        <v>5.8747988413</v>
      </c>
      <c r="D7841" s="42" t="n">
        <f aca="false">$B$5*A7841</f>
        <v>0.696374376147395</v>
      </c>
      <c r="E7841" s="42" t="n">
        <f aca="false">$D$5*A7841+$F$5*B7841</f>
        <v>2.00456831941456</v>
      </c>
      <c r="F7841" s="43" t="n">
        <f aca="false">Inputs!$B$5*D7841+Inputs!$B$6*E7841</f>
        <v>-30590.9783559885</v>
      </c>
      <c r="G7841" s="43" t="n">
        <f aca="false">F7841*SQRT(($B$6-2)/C7841)</f>
        <v>-17848.9167653301</v>
      </c>
    </row>
    <row r="7842" customFormat="false" ht="15" hidden="false" customHeight="false" outlineLevel="0" collapsed="false">
      <c r="A7842" s="41" t="n">
        <v>0.5718902462</v>
      </c>
      <c r="B7842" s="41" t="n">
        <v>1.8980914845</v>
      </c>
      <c r="C7842" s="41" t="n">
        <v>4.2648387199</v>
      </c>
      <c r="D7842" s="42" t="n">
        <f aca="false">$B$5*A7842</f>
        <v>1.46116701910746</v>
      </c>
      <c r="E7842" s="42" t="n">
        <f aca="false">$D$5*A7842+$F$5*B7842</f>
        <v>4.63838182383315</v>
      </c>
      <c r="F7842" s="43" t="n">
        <f aca="false">Inputs!$B$5*D7842+Inputs!$B$6*E7842</f>
        <v>-85802.3892809119</v>
      </c>
      <c r="G7842" s="43" t="n">
        <f aca="false">F7842*SQRT(($B$6-2)/C7842)</f>
        <v>-58757.4680544486</v>
      </c>
    </row>
    <row r="7843" customFormat="false" ht="15" hidden="false" customHeight="false" outlineLevel="0" collapsed="false">
      <c r="A7843" s="41" t="n">
        <v>0.3715604217</v>
      </c>
      <c r="B7843" s="41" t="n">
        <v>0.6999588517</v>
      </c>
      <c r="C7843" s="41" t="n">
        <v>2.5875299106</v>
      </c>
      <c r="D7843" s="42" t="n">
        <f aca="false">$B$5*A7843</f>
        <v>0.94932871718157</v>
      </c>
      <c r="E7843" s="42" t="n">
        <f aca="false">$D$5*A7843+$F$5*B7843</f>
        <v>2.09281065155713</v>
      </c>
      <c r="F7843" s="43" t="n">
        <f aca="false">Inputs!$B$5*D7843+Inputs!$B$6*E7843</f>
        <v>-9707.66085969943</v>
      </c>
      <c r="G7843" s="43" t="n">
        <f aca="false">F7843*SQRT(($B$6-2)/C7843)</f>
        <v>-8534.67335552734</v>
      </c>
    </row>
    <row r="7844" customFormat="false" ht="15" hidden="false" customHeight="false" outlineLevel="0" collapsed="false">
      <c r="A7844" s="41" t="n">
        <v>-0.0362760285</v>
      </c>
      <c r="B7844" s="41" t="n">
        <v>-0.7743885357</v>
      </c>
      <c r="C7844" s="41" t="n">
        <v>0.6435190318</v>
      </c>
      <c r="D7844" s="42" t="n">
        <f aca="false">$B$5*A7844</f>
        <v>-0.0926844561182903</v>
      </c>
      <c r="E7844" s="42" t="n">
        <f aca="false">$D$5*A7844+$F$5*B7844</f>
        <v>-1.42349302897029</v>
      </c>
      <c r="F7844" s="43" t="n">
        <f aca="false">Inputs!$B$5*D7844+Inputs!$B$6*E7844</f>
        <v>61906.2058366856</v>
      </c>
      <c r="G7844" s="43" t="n">
        <f aca="false">F7844*SQRT(($B$6-2)/C7844)</f>
        <v>109136.114412153</v>
      </c>
    </row>
    <row r="7845" customFormat="false" ht="15" hidden="false" customHeight="false" outlineLevel="0" collapsed="false">
      <c r="A7845" s="41" t="n">
        <v>-1.2081756857</v>
      </c>
      <c r="B7845" s="41" t="n">
        <v>1.2669240656</v>
      </c>
      <c r="C7845" s="41" t="n">
        <v>4.9509007645</v>
      </c>
      <c r="D7845" s="42" t="n">
        <f aca="false">$B$5*A7845</f>
        <v>-3.08686234284017</v>
      </c>
      <c r="E7845" s="42" t="n">
        <f aca="false">$D$5*A7845+$F$5*B7845</f>
        <v>-0.687306170285727</v>
      </c>
      <c r="F7845" s="43" t="n">
        <f aca="false">Inputs!$B$5*D7845+Inputs!$B$6*E7845</f>
        <v>-274320.925769731</v>
      </c>
      <c r="G7845" s="43" t="n">
        <f aca="false">F7845*SQRT(($B$6-2)/C7845)</f>
        <v>-174353.963676399</v>
      </c>
    </row>
    <row r="7846" customFormat="false" ht="15" hidden="false" customHeight="false" outlineLevel="0" collapsed="false">
      <c r="A7846" s="41" t="n">
        <v>-1.0083593713</v>
      </c>
      <c r="B7846" s="41" t="n">
        <v>0.7458644998</v>
      </c>
      <c r="C7846" s="41" t="n">
        <v>3.3703244203</v>
      </c>
      <c r="D7846" s="42" t="n">
        <f aca="false">$B$5*A7846</f>
        <v>-2.57633604794201</v>
      </c>
      <c r="E7846" s="42" t="n">
        <f aca="false">$D$5*A7846+$F$5*B7846</f>
        <v>-1.11156236600076</v>
      </c>
      <c r="F7846" s="43" t="n">
        <f aca="false">Inputs!$B$5*D7846+Inputs!$B$6*E7846</f>
        <v>-202055.486494163</v>
      </c>
      <c r="G7846" s="43" t="n">
        <f aca="false">F7846*SQRT(($B$6-2)/C7846)</f>
        <v>-155650.238961524</v>
      </c>
    </row>
    <row r="7847" customFormat="false" ht="15" hidden="false" customHeight="false" outlineLevel="0" collapsed="false">
      <c r="A7847" s="41" t="n">
        <v>0.4160166304</v>
      </c>
      <c r="B7847" s="41" t="n">
        <v>0.9177853449</v>
      </c>
      <c r="C7847" s="41" t="n">
        <v>10.9254432176</v>
      </c>
      <c r="D7847" s="42" t="n">
        <f aca="false">$B$5*A7847</f>
        <v>1.0629133540566</v>
      </c>
      <c r="E7847" s="42" t="n">
        <f aca="false">$D$5*A7847+$F$5*B7847</f>
        <v>2.57472877213695</v>
      </c>
      <c r="F7847" s="43" t="n">
        <f aca="false">Inputs!$B$5*D7847+Inputs!$B$6*E7847</f>
        <v>-22445.1032011875</v>
      </c>
      <c r="G7847" s="43" t="n">
        <f aca="false">F7847*SQRT(($B$6-2)/C7847)</f>
        <v>-9603.22429190666</v>
      </c>
    </row>
    <row r="7848" customFormat="false" ht="15" hidden="false" customHeight="false" outlineLevel="0" collapsed="false">
      <c r="A7848" s="41" t="n">
        <v>-0.5147120226</v>
      </c>
      <c r="B7848" s="41" t="n">
        <v>-0.7907299145</v>
      </c>
      <c r="C7848" s="41" t="n">
        <v>5.361262375</v>
      </c>
      <c r="D7848" s="42" t="n">
        <f aca="false">$B$5*A7848</f>
        <v>-1.3150779135656</v>
      </c>
      <c r="E7848" s="42" t="n">
        <f aca="false">$D$5*A7848+$F$5*B7848</f>
        <v>-2.59019087828758</v>
      </c>
      <c r="F7848" s="43" t="n">
        <f aca="false">Inputs!$B$5*D7848+Inputs!$B$6*E7848</f>
        <v>-1998.2474421806</v>
      </c>
      <c r="G7848" s="43" t="n">
        <f aca="false">F7848*SQRT(($B$6-2)/C7848)</f>
        <v>-1220.48018459179</v>
      </c>
    </row>
    <row r="7849" customFormat="false" ht="15" hidden="false" customHeight="false" outlineLevel="0" collapsed="false">
      <c r="A7849" s="41" t="n">
        <v>0.3783718381</v>
      </c>
      <c r="B7849" s="41" t="n">
        <v>-0.2923416732</v>
      </c>
      <c r="C7849" s="41" t="n">
        <v>3.7143483333</v>
      </c>
      <c r="D7849" s="42" t="n">
        <f aca="false">$B$5*A7849</f>
        <v>0.966731736490291</v>
      </c>
      <c r="E7849" s="42" t="n">
        <f aca="false">$D$5*A7849+$F$5*B7849</f>
        <v>0.395569684370363</v>
      </c>
      <c r="F7849" s="43" t="n">
        <f aca="false">Inputs!$B$5*D7849+Inputs!$B$6*E7849</f>
        <v>76894.6894305109</v>
      </c>
      <c r="G7849" s="43" t="n">
        <f aca="false">F7849*SQRT(($B$6-2)/C7849)</f>
        <v>56424.8002382396</v>
      </c>
    </row>
    <row r="7850" customFormat="false" ht="15" hidden="false" customHeight="false" outlineLevel="0" collapsed="false">
      <c r="A7850" s="41" t="n">
        <v>-1.2310283366</v>
      </c>
      <c r="B7850" s="41" t="n">
        <v>1.9385255423</v>
      </c>
      <c r="C7850" s="41" t="n">
        <v>13.2207629005</v>
      </c>
      <c r="D7850" s="42" t="n">
        <f aca="false">$B$5*A7850</f>
        <v>-3.14525036399656</v>
      </c>
      <c r="E7850" s="42" t="n">
        <f aca="false">$D$5*A7850+$F$5*B7850</f>
        <v>0.41799799920059</v>
      </c>
      <c r="F7850" s="43" t="n">
        <f aca="false">Inputs!$B$5*D7850+Inputs!$B$6*E7850</f>
        <v>-335424.936359685</v>
      </c>
      <c r="G7850" s="43" t="n">
        <f aca="false">F7850*SQRT(($B$6-2)/C7850)</f>
        <v>-130461.415270492</v>
      </c>
    </row>
    <row r="7851" customFormat="false" ht="15" hidden="false" customHeight="false" outlineLevel="0" collapsed="false">
      <c r="A7851" s="41" t="n">
        <v>-0.791408166</v>
      </c>
      <c r="B7851" s="41" t="n">
        <v>-0.993632712</v>
      </c>
      <c r="C7851" s="41" t="n">
        <v>3.3576224873</v>
      </c>
      <c r="D7851" s="42" t="n">
        <f aca="false">$B$5*A7851</f>
        <v>-2.02203048311321</v>
      </c>
      <c r="E7851" s="42" t="n">
        <f aca="false">$D$5*A7851+$F$5*B7851</f>
        <v>-3.59897491220494</v>
      </c>
      <c r="F7851" s="43" t="n">
        <f aca="false">Inputs!$B$5*D7851+Inputs!$B$6*E7851</f>
        <v>-22254.3027010738</v>
      </c>
      <c r="G7851" s="43" t="n">
        <f aca="false">F7851*SQRT(($B$6-2)/C7851)</f>
        <v>-17175.6450482315</v>
      </c>
    </row>
    <row r="7852" customFormat="false" ht="15" hidden="false" customHeight="false" outlineLevel="0" collapsed="false">
      <c r="A7852" s="41" t="n">
        <v>-0.2421357682</v>
      </c>
      <c r="B7852" s="41" t="n">
        <v>1.2528585692</v>
      </c>
      <c r="C7852" s="41" t="n">
        <v>10.2999401482</v>
      </c>
      <c r="D7852" s="42" t="n">
        <f aca="false">$B$5*A7852</f>
        <v>-0.618651569931405</v>
      </c>
      <c r="E7852" s="42" t="n">
        <f aca="false">$D$5*A7852+$F$5*B7852</f>
        <v>1.58718313753257</v>
      </c>
      <c r="F7852" s="43" t="n">
        <f aca="false">Inputs!$B$5*D7852+Inputs!$B$6*E7852</f>
        <v>-141224.313869769</v>
      </c>
      <c r="G7852" s="43" t="n">
        <f aca="false">F7852*SQRT(($B$6-2)/C7852)</f>
        <v>-62231.0488517503</v>
      </c>
    </row>
    <row r="7853" customFormat="false" ht="15" hidden="false" customHeight="false" outlineLevel="0" collapsed="false">
      <c r="A7853" s="41" t="n">
        <v>-2.1667350431</v>
      </c>
      <c r="B7853" s="41" t="n">
        <v>1.1698836146</v>
      </c>
      <c r="C7853" s="41" t="n">
        <v>0.4928403286</v>
      </c>
      <c r="D7853" s="42" t="n">
        <f aca="false">$B$5*A7853</f>
        <v>-5.53596044898255</v>
      </c>
      <c r="E7853" s="42" t="n">
        <f aca="false">$D$5*A7853+$F$5*B7853</f>
        <v>-3.13584639595783</v>
      </c>
      <c r="F7853" s="43" t="n">
        <f aca="false">Inputs!$B$5*D7853+Inputs!$B$6*E7853</f>
        <v>-396803.725100363</v>
      </c>
      <c r="G7853" s="43" t="n">
        <f aca="false">F7853*SQRT(($B$6-2)/C7853)</f>
        <v>-799351.177705999</v>
      </c>
    </row>
    <row r="7854" customFormat="false" ht="15" hidden="false" customHeight="false" outlineLevel="0" collapsed="false">
      <c r="A7854" s="41" t="n">
        <v>-0.9114735015</v>
      </c>
      <c r="B7854" s="41" t="n">
        <v>0.2645252401</v>
      </c>
      <c r="C7854" s="41" t="n">
        <v>14.9669523464</v>
      </c>
      <c r="D7854" s="42" t="n">
        <f aca="false">$B$5*A7854</f>
        <v>-2.32879477842402</v>
      </c>
      <c r="E7854" s="42" t="n">
        <f aca="false">$D$5*A7854+$F$5*B7854</f>
        <v>-1.71216377994311</v>
      </c>
      <c r="F7854" s="43" t="n">
        <f aca="false">Inputs!$B$5*D7854+Inputs!$B$6*E7854</f>
        <v>-147271.288845247</v>
      </c>
      <c r="G7854" s="43" t="n">
        <f aca="false">F7854*SQRT(($B$6-2)/C7854)</f>
        <v>-53835.2082598699</v>
      </c>
    </row>
    <row r="7855" customFormat="false" ht="15" hidden="false" customHeight="false" outlineLevel="0" collapsed="false">
      <c r="A7855" s="41" t="n">
        <v>-0.6760069617</v>
      </c>
      <c r="B7855" s="41" t="n">
        <v>1.991916854</v>
      </c>
      <c r="C7855" s="41" t="n">
        <v>6.8533054765</v>
      </c>
      <c r="D7855" s="42" t="n">
        <f aca="false">$B$5*A7855</f>
        <v>-1.72718294058409</v>
      </c>
      <c r="E7855" s="42" t="n">
        <f aca="false">$D$5*A7855+$F$5*B7855</f>
        <v>1.83091325062018</v>
      </c>
      <c r="F7855" s="43" t="n">
        <f aca="false">Inputs!$B$5*D7855+Inputs!$B$6*E7855</f>
        <v>-264263.956589418</v>
      </c>
      <c r="G7855" s="43" t="n">
        <f aca="false">F7855*SQRT(($B$6-2)/C7855)</f>
        <v>-142758.799003555</v>
      </c>
    </row>
    <row r="7856" customFormat="false" ht="15" hidden="false" customHeight="false" outlineLevel="0" collapsed="false">
      <c r="A7856" s="41" t="n">
        <v>0.1246200866</v>
      </c>
      <c r="B7856" s="41" t="n">
        <v>-0.7080915503</v>
      </c>
      <c r="C7856" s="41" t="n">
        <v>1.6183247989</v>
      </c>
      <c r="D7856" s="42" t="n">
        <f aca="false">$B$5*A7856</f>
        <v>0.318401584339235</v>
      </c>
      <c r="E7856" s="42" t="n">
        <f aca="false">$D$5*A7856+$F$5*B7856</f>
        <v>-0.926148647338062</v>
      </c>
      <c r="F7856" s="43" t="n">
        <f aca="false">Inputs!$B$5*D7856+Inputs!$B$6*E7856</f>
        <v>78147.5908008266</v>
      </c>
      <c r="G7856" s="43" t="n">
        <f aca="false">F7856*SQRT(($B$6-2)/C7856)</f>
        <v>86875.5859885589</v>
      </c>
    </row>
    <row r="7857" customFormat="false" ht="15" hidden="false" customHeight="false" outlineLevel="0" collapsed="false">
      <c r="A7857" s="41" t="n">
        <v>-0.3010913218</v>
      </c>
      <c r="B7857" s="41" t="n">
        <v>0.0896370749</v>
      </c>
      <c r="C7857" s="41" t="n">
        <v>12.2865119276</v>
      </c>
      <c r="D7857" s="42" t="n">
        <f aca="false">$B$5*A7857</f>
        <v>-0.769281714589294</v>
      </c>
      <c r="E7857" s="42" t="n">
        <f aca="false">$D$5*A7857+$F$5*B7857</f>
        <v>-0.561692929843734</v>
      </c>
      <c r="F7857" s="43" t="n">
        <f aca="false">Inputs!$B$5*D7857+Inputs!$B$6*E7857</f>
        <v>-48843.5249667427</v>
      </c>
      <c r="G7857" s="43" t="n">
        <f aca="false">F7857*SQRT(($B$6-2)/C7857)</f>
        <v>-19706.4181277018</v>
      </c>
    </row>
    <row r="7858" customFormat="false" ht="15" hidden="false" customHeight="false" outlineLevel="0" collapsed="false">
      <c r="A7858" s="41" t="n">
        <v>0.1776766078</v>
      </c>
      <c r="B7858" s="41" t="n">
        <v>0.4387624835</v>
      </c>
      <c r="C7858" s="41" t="n">
        <v>0.3457880986</v>
      </c>
      <c r="D7858" s="42" t="n">
        <f aca="false">$B$5*A7858</f>
        <v>0.453959830770498</v>
      </c>
      <c r="E7858" s="42" t="n">
        <f aca="false">$D$5*A7858+$F$5*B7858</f>
        <v>1.18042773433245</v>
      </c>
      <c r="F7858" s="43" t="n">
        <f aca="false">Inputs!$B$5*D7858+Inputs!$B$6*E7858</f>
        <v>-13625.4036395729</v>
      </c>
      <c r="G7858" s="43" t="n">
        <f aca="false">F7858*SQRT(($B$6-2)/C7858)</f>
        <v>-32768.7106657</v>
      </c>
    </row>
    <row r="7859" customFormat="false" ht="15" hidden="false" customHeight="false" outlineLevel="0" collapsed="false">
      <c r="A7859" s="41" t="n">
        <v>-0.0014046077</v>
      </c>
      <c r="B7859" s="41" t="n">
        <v>-1.3771624166</v>
      </c>
      <c r="C7859" s="41" t="n">
        <v>1.1600641756</v>
      </c>
      <c r="D7859" s="42" t="n">
        <f aca="false">$B$5*A7859</f>
        <v>-0.00358874182530931</v>
      </c>
      <c r="E7859" s="42" t="n">
        <f aca="false">$D$5*A7859+$F$5*B7859</f>
        <v>-2.38134981737696</v>
      </c>
      <c r="F7859" s="43" t="n">
        <f aca="false">Inputs!$B$5*D7859+Inputs!$B$6*E7859</f>
        <v>118708.616686317</v>
      </c>
      <c r="G7859" s="43" t="n">
        <f aca="false">F7859*SQRT(($B$6-2)/C7859)</f>
        <v>155867.738530297</v>
      </c>
    </row>
    <row r="7860" customFormat="false" ht="15" hidden="false" customHeight="false" outlineLevel="0" collapsed="false">
      <c r="A7860" s="41" t="n">
        <v>-0.3402676709</v>
      </c>
      <c r="B7860" s="41" t="n">
        <v>0.6066583748</v>
      </c>
      <c r="C7860" s="41" t="n">
        <v>4.8324499496</v>
      </c>
      <c r="D7860" s="42" t="n">
        <f aca="false">$B$5*A7860</f>
        <v>-0.869376426143338</v>
      </c>
      <c r="E7860" s="42" t="n">
        <f aca="false">$D$5*A7860+$F$5*B7860</f>
        <v>0.237847118356686</v>
      </c>
      <c r="F7860" s="43" t="n">
        <f aca="false">Inputs!$B$5*D7860+Inputs!$B$6*E7860</f>
        <v>-98829.9985321681</v>
      </c>
      <c r="G7860" s="43" t="n">
        <f aca="false">F7860*SQRT(($B$6-2)/C7860)</f>
        <v>-63579.9386345463</v>
      </c>
    </row>
    <row r="7861" customFormat="false" ht="15" hidden="false" customHeight="false" outlineLevel="0" collapsed="false">
      <c r="A7861" s="41" t="n">
        <v>-0.6698828064</v>
      </c>
      <c r="B7861" s="41" t="n">
        <v>0.6727812797</v>
      </c>
      <c r="C7861" s="41" t="n">
        <v>8.1717405887</v>
      </c>
      <c r="D7861" s="42" t="n">
        <f aca="false">$B$5*A7861</f>
        <v>-1.71153585829215</v>
      </c>
      <c r="E7861" s="42" t="n">
        <f aca="false">$D$5*A7861+$F$5*B7861</f>
        <v>-0.432323691567538</v>
      </c>
      <c r="F7861" s="43" t="n">
        <f aca="false">Inputs!$B$5*D7861+Inputs!$B$6*E7861</f>
        <v>-149537.401250838</v>
      </c>
      <c r="G7861" s="43" t="n">
        <f aca="false">F7861*SQRT(($B$6-2)/C7861)</f>
        <v>-73978.8440524416</v>
      </c>
    </row>
    <row r="7862" customFormat="false" ht="15" hidden="false" customHeight="false" outlineLevel="0" collapsed="false">
      <c r="A7862" s="41" t="n">
        <v>0.031718133</v>
      </c>
      <c r="B7862" s="41" t="n">
        <v>-0.2177401568</v>
      </c>
      <c r="C7862" s="41" t="n">
        <v>4.3077168407</v>
      </c>
      <c r="D7862" s="42" t="n">
        <f aca="false">$B$5*A7862</f>
        <v>0.0810391332169285</v>
      </c>
      <c r="E7862" s="42" t="n">
        <f aca="false">$D$5*A7862+$F$5*B7862</f>
        <v>-0.300505503744213</v>
      </c>
      <c r="F7862" s="43" t="n">
        <f aca="false">Inputs!$B$5*D7862+Inputs!$B$6*E7862</f>
        <v>23129.1885089035</v>
      </c>
      <c r="G7862" s="43" t="n">
        <f aca="false">F7862*SQRT(($B$6-2)/C7862)</f>
        <v>15759.8405623555</v>
      </c>
    </row>
    <row r="7863" customFormat="false" ht="15" hidden="false" customHeight="false" outlineLevel="0" collapsed="false">
      <c r="A7863" s="41" t="n">
        <v>1.1941438925</v>
      </c>
      <c r="B7863" s="41" t="n">
        <v>-1.7381314444</v>
      </c>
      <c r="C7863" s="41" t="n">
        <v>0.6957832857</v>
      </c>
      <c r="D7863" s="42" t="n">
        <f aca="false">$B$5*A7863</f>
        <v>3.05101141938238</v>
      </c>
      <c r="E7863" s="42" t="n">
        <f aca="false">$D$5*A7863+$F$5*B7863</f>
        <v>-0.159738395742818</v>
      </c>
      <c r="F7863" s="43" t="n">
        <f aca="false">Inputs!$B$5*D7863+Inputs!$B$6*E7863</f>
        <v>313088.061725379</v>
      </c>
      <c r="G7863" s="43" t="n">
        <f aca="false">F7863*SQRT(($B$6-2)/C7863)</f>
        <v>530816.617104838</v>
      </c>
    </row>
    <row r="7864" customFormat="false" ht="15" hidden="false" customHeight="false" outlineLevel="0" collapsed="false">
      <c r="A7864" s="41" t="n">
        <v>-0.6753208983</v>
      </c>
      <c r="B7864" s="41" t="n">
        <v>1.2324287097</v>
      </c>
      <c r="C7864" s="41" t="n">
        <v>1.7712754752</v>
      </c>
      <c r="D7864" s="42" t="n">
        <f aca="false">$B$5*A7864</f>
        <v>-1.72543006366451</v>
      </c>
      <c r="E7864" s="42" t="n">
        <f aca="false">$D$5*A7864+$F$5*B7864</f>
        <v>0.521103932202896</v>
      </c>
      <c r="F7864" s="43" t="n">
        <f aca="false">Inputs!$B$5*D7864+Inputs!$B$6*E7864</f>
        <v>-198598.202976596</v>
      </c>
      <c r="G7864" s="43" t="n">
        <f aca="false">F7864*SQRT(($B$6-2)/C7864)</f>
        <v>-211031.486218709</v>
      </c>
    </row>
    <row r="7865" customFormat="false" ht="15" hidden="false" customHeight="false" outlineLevel="0" collapsed="false">
      <c r="A7865" s="41" t="n">
        <v>1.8300491632</v>
      </c>
      <c r="B7865" s="41" t="n">
        <v>2.2859924847</v>
      </c>
      <c r="C7865" s="41" t="n">
        <v>2.2091794057</v>
      </c>
      <c r="D7865" s="42" t="n">
        <f aca="false">$B$5*A7865</f>
        <v>4.67573542018041</v>
      </c>
      <c r="E7865" s="42" t="n">
        <f aca="false">$D$5*A7865+$F$5*B7865</f>
        <v>8.30208732502429</v>
      </c>
      <c r="F7865" s="43" t="n">
        <f aca="false">Inputs!$B$5*D7865+Inputs!$B$6*E7865</f>
        <v>52469.1757668269</v>
      </c>
      <c r="G7865" s="43" t="n">
        <f aca="false">F7865*SQRT(($B$6-2)/C7865)</f>
        <v>49923.3530727024</v>
      </c>
    </row>
    <row r="7866" customFormat="false" ht="15" hidden="false" customHeight="false" outlineLevel="0" collapsed="false">
      <c r="A7866" s="41" t="n">
        <v>0.0503555303</v>
      </c>
      <c r="B7866" s="41" t="n">
        <v>0.4578973796</v>
      </c>
      <c r="C7866" s="41" t="n">
        <v>4.6728416961</v>
      </c>
      <c r="D7866" s="42" t="n">
        <f aca="false">$B$5*A7866</f>
        <v>0.128657274001303</v>
      </c>
      <c r="E7866" s="42" t="n">
        <f aca="false">$D$5*A7866+$F$5*B7866</f>
        <v>0.910497122526847</v>
      </c>
      <c r="F7866" s="43" t="n">
        <f aca="false">Inputs!$B$5*D7866+Inputs!$B$6*E7866</f>
        <v>-32659.128726212</v>
      </c>
      <c r="G7866" s="43" t="n">
        <f aca="false">F7866*SQRT(($B$6-2)/C7866)</f>
        <v>-21366.2870204715</v>
      </c>
    </row>
    <row r="7867" customFormat="false" ht="15" hidden="false" customHeight="false" outlineLevel="0" collapsed="false">
      <c r="A7867" s="41" t="n">
        <v>0.8174278272</v>
      </c>
      <c r="B7867" s="41" t="n">
        <v>1.2750752722</v>
      </c>
      <c r="C7867" s="41" t="n">
        <v>3.0685476343</v>
      </c>
      <c r="D7867" s="42" t="n">
        <f aca="false">$B$5*A7867</f>
        <v>2.08851014603177</v>
      </c>
      <c r="E7867" s="42" t="n">
        <f aca="false">$D$5*A7867+$F$5*B7867</f>
        <v>4.14687033348892</v>
      </c>
      <c r="F7867" s="43" t="n">
        <f aca="false">Inputs!$B$5*D7867+Inputs!$B$6*E7867</f>
        <v>1507.49792873106</v>
      </c>
      <c r="G7867" s="43" t="n">
        <f aca="false">F7867*SQRT(($B$6-2)/C7867)</f>
        <v>1217.04121894457</v>
      </c>
    </row>
    <row r="7868" customFormat="false" ht="15" hidden="false" customHeight="false" outlineLevel="0" collapsed="false">
      <c r="A7868" s="41" t="n">
        <v>0.3130919347</v>
      </c>
      <c r="B7868" s="41" t="n">
        <v>0.9261489234</v>
      </c>
      <c r="C7868" s="41" t="n">
        <v>7.7276717377</v>
      </c>
      <c r="D7868" s="42" t="n">
        <f aca="false">$B$5*A7868</f>
        <v>0.799943016989656</v>
      </c>
      <c r="E7868" s="42" t="n">
        <f aca="false">$D$5*A7868+$F$5*B7868</f>
        <v>2.34425218151981</v>
      </c>
      <c r="F7868" s="43" t="n">
        <f aca="false">Inputs!$B$5*D7868+Inputs!$B$6*E7868</f>
        <v>-37218.3073770249</v>
      </c>
      <c r="G7868" s="43" t="n">
        <f aca="false">F7868*SQRT(($B$6-2)/C7868)</f>
        <v>-18934.2140895402</v>
      </c>
    </row>
    <row r="7869" customFormat="false" ht="15" hidden="false" customHeight="false" outlineLevel="0" collapsed="false">
      <c r="A7869" s="41" t="n">
        <v>0.4597738004</v>
      </c>
      <c r="B7869" s="41" t="n">
        <v>0.5222239419</v>
      </c>
      <c r="C7869" s="41" t="n">
        <v>0.6411978873</v>
      </c>
      <c r="D7869" s="42" t="n">
        <f aca="false">$B$5*A7869</f>
        <v>1.17471196240551</v>
      </c>
      <c r="E7869" s="42" t="n">
        <f aca="false">$D$5*A7869+$F$5*B7869</f>
        <v>1.99581938100827</v>
      </c>
      <c r="F7869" s="43" t="n">
        <f aca="false">Inputs!$B$5*D7869+Inputs!$B$6*E7869</f>
        <v>17680.2271901381</v>
      </c>
      <c r="G7869" s="43" t="n">
        <f aca="false">F7869*SQRT(($B$6-2)/C7869)</f>
        <v>31225.3128167448</v>
      </c>
    </row>
    <row r="7870" customFormat="false" ht="15" hidden="false" customHeight="false" outlineLevel="0" collapsed="false">
      <c r="A7870" s="41" t="n">
        <v>-0.9183692369</v>
      </c>
      <c r="B7870" s="41" t="n">
        <v>-0.3292137194</v>
      </c>
      <c r="C7870" s="41" t="n">
        <v>5.3847304679</v>
      </c>
      <c r="D7870" s="42" t="n">
        <f aca="false">$B$5*A7870</f>
        <v>-2.34641323092592</v>
      </c>
      <c r="E7870" s="42" t="n">
        <f aca="false">$D$5*A7870+$F$5*B7870</f>
        <v>-2.75380818511673</v>
      </c>
      <c r="F7870" s="43" t="n">
        <f aca="false">Inputs!$B$5*D7870+Inputs!$B$6*E7870</f>
        <v>-96950.9138367553</v>
      </c>
      <c r="G7870" s="43" t="n">
        <f aca="false">F7870*SQRT(($B$6-2)/C7870)</f>
        <v>-59086.0448804726</v>
      </c>
    </row>
    <row r="7871" customFormat="false" ht="15" hidden="false" customHeight="false" outlineLevel="0" collapsed="false">
      <c r="A7871" s="41" t="n">
        <v>-0.5227691981</v>
      </c>
      <c r="B7871" s="41" t="n">
        <v>-1.1888954536</v>
      </c>
      <c r="C7871" s="41" t="n">
        <v>1.1699979156</v>
      </c>
      <c r="D7871" s="42" t="n">
        <f aca="false">$B$5*A7871</f>
        <v>-1.33566382001528</v>
      </c>
      <c r="E7871" s="42" t="n">
        <f aca="false">$D$5*A7871+$F$5*B7871</f>
        <v>-3.29689373234409</v>
      </c>
      <c r="F7871" s="43" t="n">
        <f aca="false">Inputs!$B$5*D7871+Inputs!$B$6*E7871</f>
        <v>31278.3046156766</v>
      </c>
      <c r="G7871" s="43" t="n">
        <f aca="false">F7871*SQRT(($B$6-2)/C7871)</f>
        <v>40894.5711936507</v>
      </c>
    </row>
    <row r="7872" customFormat="false" ht="15" hidden="false" customHeight="false" outlineLevel="0" collapsed="false">
      <c r="A7872" s="41" t="n">
        <v>-1.6516052242</v>
      </c>
      <c r="B7872" s="41" t="n">
        <v>-0.4236274986</v>
      </c>
      <c r="C7872" s="41" t="n">
        <v>9.2095266156</v>
      </c>
      <c r="D7872" s="42" t="n">
        <f aca="false">$B$5*A7872</f>
        <v>-4.21981507504615</v>
      </c>
      <c r="E7872" s="42" t="n">
        <f aca="false">$D$5*A7872+$F$5*B7872</f>
        <v>-4.66163607232704</v>
      </c>
      <c r="F7872" s="43" t="n">
        <f aca="false">Inputs!$B$5*D7872+Inputs!$B$6*E7872</f>
        <v>-188899.703888263</v>
      </c>
      <c r="G7872" s="43" t="n">
        <f aca="false">F7872*SQRT(($B$6-2)/C7872)</f>
        <v>-88029.3755843797</v>
      </c>
    </row>
    <row r="7873" customFormat="false" ht="15" hidden="false" customHeight="false" outlineLevel="0" collapsed="false">
      <c r="A7873" s="41" t="n">
        <v>-0.2638823264</v>
      </c>
      <c r="B7873" s="41" t="n">
        <v>0.105037076</v>
      </c>
      <c r="C7873" s="41" t="n">
        <v>5.432029188</v>
      </c>
      <c r="D7873" s="42" t="n">
        <f aca="false">$B$5*A7873</f>
        <v>-0.674213548531454</v>
      </c>
      <c r="E7873" s="42" t="n">
        <f aca="false">$D$5*A7873+$F$5*B7873</f>
        <v>-0.446558992499014</v>
      </c>
      <c r="F7873" s="43" t="n">
        <f aca="false">Inputs!$B$5*D7873+Inputs!$B$6*E7873</f>
        <v>-45093.4052281946</v>
      </c>
      <c r="G7873" s="43" t="n">
        <f aca="false">F7873*SQRT(($B$6-2)/C7873)</f>
        <v>-27361.9460768625</v>
      </c>
    </row>
    <row r="7874" customFormat="false" ht="15" hidden="false" customHeight="false" outlineLevel="0" collapsed="false">
      <c r="A7874" s="41" t="n">
        <v>0.5557378408</v>
      </c>
      <c r="B7874" s="41" t="n">
        <v>0.1881222436</v>
      </c>
      <c r="C7874" s="41" t="n">
        <v>3.0712932551</v>
      </c>
      <c r="D7874" s="42" t="n">
        <f aca="false">$B$5*A7874</f>
        <v>1.41989797805184</v>
      </c>
      <c r="E7874" s="42" t="n">
        <f aca="false">$D$5*A7874+$F$5*B7874</f>
        <v>1.64726602117205</v>
      </c>
      <c r="F7874" s="43" t="n">
        <f aca="false">Inputs!$B$5*D7874+Inputs!$B$6*E7874</f>
        <v>59626.4967465818</v>
      </c>
      <c r="G7874" s="43" t="n">
        <f aca="false">F7874*SQRT(($B$6-2)/C7874)</f>
        <v>48116.4578449368</v>
      </c>
    </row>
    <row r="7875" customFormat="false" ht="15" hidden="false" customHeight="false" outlineLevel="0" collapsed="false">
      <c r="A7875" s="41" t="n">
        <v>-0.2569111775</v>
      </c>
      <c r="B7875" s="41" t="n">
        <v>-0.9151263158</v>
      </c>
      <c r="C7875" s="41" t="n">
        <v>2.5073223433</v>
      </c>
      <c r="D7875" s="42" t="n">
        <f aca="false">$B$5*A7875</f>
        <v>-0.6564024161933</v>
      </c>
      <c r="E7875" s="42" t="n">
        <f aca="false">$D$5*A7875+$F$5*B7875</f>
        <v>-2.19153191033211</v>
      </c>
      <c r="F7875" s="43" t="n">
        <f aca="false">Inputs!$B$5*D7875+Inputs!$B$6*E7875</f>
        <v>43936.3538972753</v>
      </c>
      <c r="G7875" s="43" t="n">
        <f aca="false">F7875*SQRT(($B$6-2)/C7875)</f>
        <v>39240.4452142593</v>
      </c>
    </row>
    <row r="7876" customFormat="false" ht="15" hidden="false" customHeight="false" outlineLevel="0" collapsed="false">
      <c r="A7876" s="41" t="n">
        <v>0.8770690975</v>
      </c>
      <c r="B7876" s="41" t="n">
        <v>-0.1018222173</v>
      </c>
      <c r="C7876" s="41" t="n">
        <v>4.5151571293</v>
      </c>
      <c r="D7876" s="42" t="n">
        <f aca="false">$B$5*A7876</f>
        <v>2.24089228179836</v>
      </c>
      <c r="E7876" s="42" t="n">
        <f aca="false">$D$5*A7876+$F$5*B7876</f>
        <v>1.91124200542764</v>
      </c>
      <c r="F7876" s="43" t="n">
        <f aca="false">Inputs!$B$5*D7876+Inputs!$B$6*E7876</f>
        <v>128527.127908454</v>
      </c>
      <c r="G7876" s="43" t="n">
        <f aca="false">F7876*SQRT(($B$6-2)/C7876)</f>
        <v>85540.8115837087</v>
      </c>
    </row>
    <row r="7877" customFormat="false" ht="15" hidden="false" customHeight="false" outlineLevel="0" collapsed="false">
      <c r="A7877" s="41" t="n">
        <v>-0.433789795</v>
      </c>
      <c r="B7877" s="41" t="n">
        <v>-0.1864542824</v>
      </c>
      <c r="C7877" s="41" t="n">
        <v>7.5627617283</v>
      </c>
      <c r="D7877" s="42" t="n">
        <f aca="false">$B$5*A7877</f>
        <v>-1.10832339927287</v>
      </c>
      <c r="E7877" s="42" t="n">
        <f aca="false">$D$5*A7877+$F$5*B7877</f>
        <v>-1.35419979374404</v>
      </c>
      <c r="F7877" s="43" t="n">
        <f aca="false">Inputs!$B$5*D7877+Inputs!$B$6*E7877</f>
        <v>-43122.3502400853</v>
      </c>
      <c r="G7877" s="43" t="n">
        <f aca="false">F7877*SQRT(($B$6-2)/C7877)</f>
        <v>-22175.6935585959</v>
      </c>
    </row>
    <row r="7878" customFormat="false" ht="15" hidden="false" customHeight="false" outlineLevel="0" collapsed="false">
      <c r="A7878" s="41" t="n">
        <v>-0.7327443474</v>
      </c>
      <c r="B7878" s="41" t="n">
        <v>-0.5306739234</v>
      </c>
      <c r="C7878" s="41" t="n">
        <v>4.3515208089</v>
      </c>
      <c r="D7878" s="42" t="n">
        <f aca="false">$B$5*A7878</f>
        <v>-1.8721457149732</v>
      </c>
      <c r="E7878" s="42" t="n">
        <f aca="false">$D$5*A7878+$F$5*B7878</f>
        <v>-2.65996772858481</v>
      </c>
      <c r="F7878" s="43" t="n">
        <f aca="false">Inputs!$B$5*D7878+Inputs!$B$6*E7878</f>
        <v>-54216.1850680792</v>
      </c>
      <c r="G7878" s="43" t="n">
        <f aca="false">F7878*SQRT(($B$6-2)/C7878)</f>
        <v>-36755.5918776363</v>
      </c>
    </row>
    <row r="7879" customFormat="false" ht="15" hidden="false" customHeight="false" outlineLevel="0" collapsed="false">
      <c r="A7879" s="41" t="n">
        <v>-0.5624583133</v>
      </c>
      <c r="B7879" s="41" t="n">
        <v>-0.287337418</v>
      </c>
      <c r="C7879" s="41" t="n">
        <v>3.0556281331</v>
      </c>
      <c r="D7879" s="42" t="n">
        <f aca="false">$B$5*A7879</f>
        <v>-1.43706863769338</v>
      </c>
      <c r="E7879" s="42" t="n">
        <f aca="false">$D$5*A7879+$F$5*B7879</f>
        <v>-1.83457721811183</v>
      </c>
      <c r="F7879" s="43" t="n">
        <f aca="false">Inputs!$B$5*D7879+Inputs!$B$6*E7879</f>
        <v>-51978.0028637468</v>
      </c>
      <c r="G7879" s="43" t="n">
        <f aca="false">F7879*SQRT(($B$6-2)/C7879)</f>
        <v>-42051.775440617</v>
      </c>
    </row>
    <row r="7880" customFormat="false" ht="15" hidden="false" customHeight="false" outlineLevel="0" collapsed="false">
      <c r="A7880" s="41" t="n">
        <v>0.6557549568</v>
      </c>
      <c r="B7880" s="41" t="n">
        <v>0.4071120685</v>
      </c>
      <c r="C7880" s="41" t="n">
        <v>1.4736864291</v>
      </c>
      <c r="D7880" s="42" t="n">
        <f aca="false">$B$5*A7880</f>
        <v>1.67543951284196</v>
      </c>
      <c r="E7880" s="42" t="n">
        <f aca="false">$D$5*A7880+$F$5*B7880</f>
        <v>2.26340497665195</v>
      </c>
      <c r="F7880" s="43" t="n">
        <f aca="false">Inputs!$B$5*D7880+Inputs!$B$6*E7880</f>
        <v>54373.7024515983</v>
      </c>
      <c r="G7880" s="43" t="n">
        <f aca="false">F7880*SQRT(($B$6-2)/C7880)</f>
        <v>63343.3987319163</v>
      </c>
    </row>
    <row r="7881" customFormat="false" ht="15" hidden="false" customHeight="false" outlineLevel="0" collapsed="false">
      <c r="A7881" s="41" t="n">
        <v>1.5467374073</v>
      </c>
      <c r="B7881" s="41" t="n">
        <v>1.2117290921</v>
      </c>
      <c r="C7881" s="41" t="n">
        <v>2.9471328412</v>
      </c>
      <c r="D7881" s="42" t="n">
        <f aca="false">$B$5*A7881</f>
        <v>3.95188010598831</v>
      </c>
      <c r="E7881" s="42" t="n">
        <f aca="false">$D$5*A7881+$F$5*B7881</f>
        <v>5.77294387063191</v>
      </c>
      <c r="F7881" s="43" t="n">
        <f aca="false">Inputs!$B$5*D7881+Inputs!$B$6*E7881</f>
        <v>106540.817067235</v>
      </c>
      <c r="G7881" s="43" t="n">
        <f aca="false">F7881*SQRT(($B$6-2)/C7881)</f>
        <v>87766.9820365493</v>
      </c>
    </row>
    <row r="7882" customFormat="false" ht="15" hidden="false" customHeight="false" outlineLevel="0" collapsed="false">
      <c r="A7882" s="41" t="n">
        <v>1.9564217732</v>
      </c>
      <c r="B7882" s="41" t="n">
        <v>0.5591584797</v>
      </c>
      <c r="C7882" s="41" t="n">
        <v>7.5999630843</v>
      </c>
      <c r="D7882" s="42" t="n">
        <f aca="false">$B$5*A7882</f>
        <v>4.99861466331749</v>
      </c>
      <c r="E7882" s="42" t="n">
        <f aca="false">$D$5*A7882+$F$5*B7882</f>
        <v>5.62100117727736</v>
      </c>
      <c r="F7882" s="43" t="n">
        <f aca="false">Inputs!$B$5*D7882+Inputs!$B$6*E7882</f>
        <v>218811.407467881</v>
      </c>
      <c r="G7882" s="43" t="n">
        <f aca="false">F7882*SQRT(($B$6-2)/C7882)</f>
        <v>112248.156239105</v>
      </c>
    </row>
    <row r="7883" customFormat="false" ht="15" hidden="false" customHeight="false" outlineLevel="0" collapsed="false">
      <c r="A7883" s="41" t="n">
        <v>0.5431052224</v>
      </c>
      <c r="B7883" s="41" t="n">
        <v>-0.4874157776</v>
      </c>
      <c r="C7883" s="41" t="n">
        <v>6.0456888782</v>
      </c>
      <c r="D7883" s="42" t="n">
        <f aca="false">$B$5*A7883</f>
        <v>1.38762191547917</v>
      </c>
      <c r="E7883" s="42" t="n">
        <f aca="false">$D$5*A7883+$F$5*B7883</f>
        <v>0.450724130961934</v>
      </c>
      <c r="F7883" s="43" t="n">
        <f aca="false">Inputs!$B$5*D7883+Inputs!$B$6*E7883</f>
        <v>116225.984999821</v>
      </c>
      <c r="G7883" s="43" t="n">
        <f aca="false">F7883*SQRT(($B$6-2)/C7883)</f>
        <v>66849.0648587498</v>
      </c>
    </row>
    <row r="7884" customFormat="false" ht="15" hidden="false" customHeight="false" outlineLevel="0" collapsed="false">
      <c r="A7884" s="41" t="n">
        <v>0.8260148975</v>
      </c>
      <c r="B7884" s="41" t="n">
        <v>-0.65611693</v>
      </c>
      <c r="C7884" s="41" t="n">
        <v>8.3244889297</v>
      </c>
      <c r="D7884" s="42" t="n">
        <f aca="false">$B$5*A7884</f>
        <v>2.11044992205783</v>
      </c>
      <c r="E7884" s="42" t="n">
        <f aca="false">$D$5*A7884+$F$5*B7884</f>
        <v>0.832628786137719</v>
      </c>
      <c r="F7884" s="43" t="n">
        <f aca="false">Inputs!$B$5*D7884+Inputs!$B$6*E7884</f>
        <v>169413.552898897</v>
      </c>
      <c r="G7884" s="43" t="n">
        <f aca="false">F7884*SQRT(($B$6-2)/C7884)</f>
        <v>83039.4297752736</v>
      </c>
    </row>
    <row r="7885" customFormat="false" ht="15" hidden="false" customHeight="false" outlineLevel="0" collapsed="false">
      <c r="A7885" s="41" t="n">
        <v>-1.4704555244</v>
      </c>
      <c r="B7885" s="41" t="n">
        <v>1.5263233922</v>
      </c>
      <c r="C7885" s="41" t="n">
        <v>1.3998455901</v>
      </c>
      <c r="D7885" s="42" t="n">
        <f aca="false">$B$5*A7885</f>
        <v>-3.75698157049219</v>
      </c>
      <c r="E7885" s="42" t="n">
        <f aca="false">$D$5*A7885+$F$5*B7885</f>
        <v>-0.863507757582214</v>
      </c>
      <c r="F7885" s="43" t="n">
        <f aca="false">Inputs!$B$5*D7885+Inputs!$B$6*E7885</f>
        <v>-332522.769170108</v>
      </c>
      <c r="G7885" s="43" t="n">
        <f aca="false">F7885*SQRT(($B$6-2)/C7885)</f>
        <v>-397462.646202843</v>
      </c>
    </row>
    <row r="7886" customFormat="false" ht="15" hidden="false" customHeight="false" outlineLevel="0" collapsed="false">
      <c r="A7886" s="41" t="n">
        <v>-1.2491815946</v>
      </c>
      <c r="B7886" s="41" t="n">
        <v>0.4388517896</v>
      </c>
      <c r="C7886" s="41" t="n">
        <v>0.6857123462</v>
      </c>
      <c r="D7886" s="42" t="n">
        <f aca="false">$B$5*A7886</f>
        <v>-3.19163153950217</v>
      </c>
      <c r="E7886" s="42" t="n">
        <f aca="false">$D$5*A7886+$F$5*B7886</f>
        <v>-2.21475246062641</v>
      </c>
      <c r="F7886" s="43" t="n">
        <f aca="false">Inputs!$B$5*D7886+Inputs!$B$6*E7886</f>
        <v>-208425.530918896</v>
      </c>
      <c r="G7886" s="43" t="n">
        <f aca="false">F7886*SQRT(($B$6-2)/C7886)</f>
        <v>-355954.862351258</v>
      </c>
    </row>
    <row r="7887" customFormat="false" ht="15" hidden="false" customHeight="false" outlineLevel="0" collapsed="false">
      <c r="A7887" s="41" t="n">
        <v>-0.8803313728</v>
      </c>
      <c r="B7887" s="41" t="n">
        <v>1.1266676228</v>
      </c>
      <c r="C7887" s="41" t="n">
        <v>5.6619919143</v>
      </c>
      <c r="D7887" s="42" t="n">
        <f aca="false">$B$5*A7887</f>
        <v>-2.24922732354331</v>
      </c>
      <c r="E7887" s="42" t="n">
        <f aca="false">$D$5*A7887+$F$5*B7887</f>
        <v>-0.149358856407823</v>
      </c>
      <c r="F7887" s="43" t="n">
        <f aca="false">Inputs!$B$5*D7887+Inputs!$B$6*E7887</f>
        <v>-217454.78953394</v>
      </c>
      <c r="G7887" s="43" t="n">
        <f aca="false">F7887*SQRT(($B$6-2)/C7887)</f>
        <v>-129240.71530941</v>
      </c>
    </row>
    <row r="7888" customFormat="false" ht="15" hidden="false" customHeight="false" outlineLevel="0" collapsed="false">
      <c r="A7888" s="41" t="n">
        <v>1.2629499858</v>
      </c>
      <c r="B7888" s="41" t="n">
        <v>0.5291778074</v>
      </c>
      <c r="C7888" s="41" t="n">
        <v>0.8931366091</v>
      </c>
      <c r="D7888" s="42" t="n">
        <f aca="false">$B$5*A7888</f>
        <v>3.22680947663484</v>
      </c>
      <c r="E7888" s="42" t="n">
        <f aca="false">$D$5*A7888+$F$5*B7888</f>
        <v>3.91905519961712</v>
      </c>
      <c r="F7888" s="43" t="n">
        <f aca="false">Inputs!$B$5*D7888+Inputs!$B$6*E7888</f>
        <v>126728.187682628</v>
      </c>
      <c r="G7888" s="43" t="n">
        <f aca="false">F7888*SQRT(($B$6-2)/C7888)</f>
        <v>189639.707322051</v>
      </c>
    </row>
    <row r="7889" customFormat="false" ht="15" hidden="false" customHeight="false" outlineLevel="0" collapsed="false">
      <c r="A7889" s="41" t="n">
        <v>1.2463647095</v>
      </c>
      <c r="B7889" s="41" t="n">
        <v>0.0073370758</v>
      </c>
      <c r="C7889" s="41" t="n">
        <v>8.3181012822</v>
      </c>
      <c r="D7889" s="42" t="n">
        <f aca="false">$B$5*A7889</f>
        <v>3.18443445993649</v>
      </c>
      <c r="E7889" s="42" t="n">
        <f aca="false">$D$5*A7889+$F$5*B7889</f>
        <v>2.97850354013043</v>
      </c>
      <c r="F7889" s="43" t="n">
        <f aca="false">Inputs!$B$5*D7889+Inputs!$B$6*E7889</f>
        <v>169518.268987128</v>
      </c>
      <c r="G7889" s="43" t="n">
        <f aca="false">F7889*SQRT(($B$6-2)/C7889)</f>
        <v>83122.6546773333</v>
      </c>
    </row>
    <row r="7890" customFormat="false" ht="15" hidden="false" customHeight="false" outlineLevel="0" collapsed="false">
      <c r="A7890" s="41" t="n">
        <v>2.2341746808</v>
      </c>
      <c r="B7890" s="41" t="n">
        <v>0.7461652335</v>
      </c>
      <c r="C7890" s="41" t="n">
        <v>5.7914804969</v>
      </c>
      <c r="D7890" s="42" t="n">
        <f aca="false">$B$5*A7890</f>
        <v>5.70826724218729</v>
      </c>
      <c r="E7890" s="42" t="n">
        <f aca="false">$D$5*A7890+$F$5*B7890</f>
        <v>6.60485147067712</v>
      </c>
      <c r="F7890" s="43" t="n">
        <f aca="false">Inputs!$B$5*D7890+Inputs!$B$6*E7890</f>
        <v>240584.150684874</v>
      </c>
      <c r="G7890" s="43" t="n">
        <f aca="false">F7890*SQRT(($B$6-2)/C7890)</f>
        <v>141379.750868479</v>
      </c>
    </row>
    <row r="7891" customFormat="false" ht="15" hidden="false" customHeight="false" outlineLevel="0" collapsed="false">
      <c r="A7891" s="41" t="n">
        <v>-0.9005515596</v>
      </c>
      <c r="B7891" s="41" t="n">
        <v>0.0696067087</v>
      </c>
      <c r="C7891" s="41" t="n">
        <v>4.2541998999</v>
      </c>
      <c r="D7891" s="42" t="n">
        <f aca="false">$B$5*A7891</f>
        <v>-2.30088945673874</v>
      </c>
      <c r="E7891" s="42" t="n">
        <f aca="false">$D$5*A7891+$F$5*B7891</f>
        <v>-2.02274853394483</v>
      </c>
      <c r="F7891" s="43" t="n">
        <f aca="false">Inputs!$B$5*D7891+Inputs!$B$6*E7891</f>
        <v>-128951.518976632</v>
      </c>
      <c r="G7891" s="43" t="n">
        <f aca="false">F7891*SQRT(($B$6-2)/C7891)</f>
        <v>-88416.3359828939</v>
      </c>
    </row>
    <row r="7892" customFormat="false" ht="15" hidden="false" customHeight="false" outlineLevel="0" collapsed="false">
      <c r="A7892" s="41" t="n">
        <v>-0.1525020262</v>
      </c>
      <c r="B7892" s="41" t="n">
        <v>-0.2504240584</v>
      </c>
      <c r="C7892" s="41" t="n">
        <v>1.2219873974</v>
      </c>
      <c r="D7892" s="42" t="n">
        <f aca="false">$B$5*A7892</f>
        <v>-0.389639327670179</v>
      </c>
      <c r="E7892" s="42" t="n">
        <f aca="false">$D$5*A7892+$F$5*B7892</f>
        <v>-0.79531029396747</v>
      </c>
      <c r="F7892" s="43" t="n">
        <f aca="false">Inputs!$B$5*D7892+Inputs!$B$6*E7892</f>
        <v>801.581931355591</v>
      </c>
      <c r="G7892" s="43" t="n">
        <f aca="false">F7892*SQRT(($B$6-2)/C7892)</f>
        <v>1025.48556959222</v>
      </c>
    </row>
    <row r="7893" customFormat="false" ht="15" hidden="false" customHeight="false" outlineLevel="0" collapsed="false">
      <c r="A7893" s="41" t="n">
        <v>-1.6571392279</v>
      </c>
      <c r="B7893" s="41" t="n">
        <v>0.3868645444</v>
      </c>
      <c r="C7893" s="41" t="n">
        <v>3.3819519494</v>
      </c>
      <c r="D7893" s="42" t="n">
        <f aca="false">$B$5*A7893</f>
        <v>-4.23395433296109</v>
      </c>
      <c r="E7893" s="42" t="n">
        <f aca="false">$D$5*A7893+$F$5*B7893</f>
        <v>-3.27529215940667</v>
      </c>
      <c r="F7893" s="43" t="n">
        <f aca="false">Inputs!$B$5*D7893+Inputs!$B$6*E7893</f>
        <v>-259630.825325776</v>
      </c>
      <c r="G7893" s="43" t="n">
        <f aca="false">F7893*SQRT(($B$6-2)/C7893)</f>
        <v>-199658.37646389</v>
      </c>
    </row>
    <row r="7894" customFormat="false" ht="15" hidden="false" customHeight="false" outlineLevel="0" collapsed="false">
      <c r="A7894" s="41" t="n">
        <v>-1.3857529789</v>
      </c>
      <c r="B7894" s="41" t="n">
        <v>-2.5254072805</v>
      </c>
      <c r="C7894" s="41" t="n">
        <v>2.9502804876</v>
      </c>
      <c r="D7894" s="42" t="n">
        <f aca="false">$B$5*A7894</f>
        <v>-3.54056842698883</v>
      </c>
      <c r="E7894" s="42" t="n">
        <f aca="false">$D$5*A7894+$F$5*B7894</f>
        <v>-7.65825368236372</v>
      </c>
      <c r="F7894" s="43" t="n">
        <f aca="false">Inputs!$B$5*D7894+Inputs!$B$6*E7894</f>
        <v>28855.8414193026</v>
      </c>
      <c r="G7894" s="43" t="n">
        <f aca="false">F7894*SQRT(($B$6-2)/C7894)</f>
        <v>23758.3943676201</v>
      </c>
    </row>
    <row r="7895" customFormat="false" ht="15" hidden="false" customHeight="false" outlineLevel="0" collapsed="false">
      <c r="A7895" s="41" t="n">
        <v>-0.3440136411</v>
      </c>
      <c r="B7895" s="41" t="n">
        <v>-0.7558936534</v>
      </c>
      <c r="C7895" s="41" t="n">
        <v>4.3946732244</v>
      </c>
      <c r="D7895" s="42" t="n">
        <f aca="false">$B$5*A7895</f>
        <v>-0.878947297734817</v>
      </c>
      <c r="E7895" s="42" t="n">
        <f aca="false">$D$5*A7895+$F$5*B7895</f>
        <v>-2.12384577100785</v>
      </c>
      <c r="F7895" s="43" t="n">
        <f aca="false">Inputs!$B$5*D7895+Inputs!$B$6*E7895</f>
        <v>18297.5587769107</v>
      </c>
      <c r="G7895" s="43" t="n">
        <f aca="false">F7895*SQRT(($B$6-2)/C7895)</f>
        <v>12343.6856967383</v>
      </c>
    </row>
    <row r="7896" customFormat="false" ht="15" hidden="false" customHeight="false" outlineLevel="0" collapsed="false">
      <c r="A7896" s="41" t="n">
        <v>-0.8615370126</v>
      </c>
      <c r="B7896" s="41" t="n">
        <v>-3.1030959504</v>
      </c>
      <c r="C7896" s="41" t="n">
        <v>10.1051683665</v>
      </c>
      <c r="D7896" s="42" t="n">
        <f aca="false">$B$5*A7896</f>
        <v>-2.20120814599668</v>
      </c>
      <c r="E7896" s="42" t="n">
        <f aca="false">$D$5*A7896+$F$5*B7896</f>
        <v>-7.40835640247354</v>
      </c>
      <c r="F7896" s="43" t="n">
        <f aca="false">Inputs!$B$5*D7896+Inputs!$B$6*E7896</f>
        <v>150297.005524009</v>
      </c>
      <c r="G7896" s="43" t="n">
        <f aca="false">F7896*SQRT(($B$6-2)/C7896)</f>
        <v>66864.1839831551</v>
      </c>
    </row>
    <row r="7897" customFormat="false" ht="15" hidden="false" customHeight="false" outlineLevel="0" collapsed="false">
      <c r="A7897" s="41" t="n">
        <v>-0.850842876</v>
      </c>
      <c r="B7897" s="41" t="n">
        <v>-0.1736418652</v>
      </c>
      <c r="C7897" s="41" t="n">
        <v>1.424159372</v>
      </c>
      <c r="D7897" s="42" t="n">
        <f aca="false">$B$5*A7897</f>
        <v>-2.1738848618498</v>
      </c>
      <c r="E7897" s="42" t="n">
        <f aca="false">$D$5*A7897+$F$5*B7897</f>
        <v>-2.32449045780482</v>
      </c>
      <c r="F7897" s="43" t="n">
        <f aca="false">Inputs!$B$5*D7897+Inputs!$B$6*E7897</f>
        <v>-101163.963294739</v>
      </c>
      <c r="G7897" s="43" t="n">
        <f aca="false">F7897*SQRT(($B$6-2)/C7897)</f>
        <v>-119884.086144615</v>
      </c>
    </row>
    <row r="7898" customFormat="false" ht="15" hidden="false" customHeight="false" outlineLevel="0" collapsed="false">
      <c r="A7898" s="41" t="n">
        <v>-0.6341539401</v>
      </c>
      <c r="B7898" s="41" t="n">
        <v>0.3873436763</v>
      </c>
      <c r="C7898" s="41" t="n">
        <v>2.5868918205</v>
      </c>
      <c r="D7898" s="42" t="n">
        <f aca="false">$B$5*A7898</f>
        <v>-1.62024938957801</v>
      </c>
      <c r="E7898" s="42" t="n">
        <f aca="false">$D$5*A7898+$F$5*B7898</f>
        <v>-0.84018148701347</v>
      </c>
      <c r="F7898" s="43" t="n">
        <f aca="false">Inputs!$B$5*D7898+Inputs!$B$6*E7898</f>
        <v>-120015.864607127</v>
      </c>
      <c r="G7898" s="43" t="n">
        <f aca="false">F7898*SQRT(($B$6-2)/C7898)</f>
        <v>-105527.226056598</v>
      </c>
    </row>
    <row r="7899" customFormat="false" ht="15" hidden="false" customHeight="false" outlineLevel="0" collapsed="false">
      <c r="A7899" s="41" t="n">
        <v>1.3926606485</v>
      </c>
      <c r="B7899" s="41" t="n">
        <v>0.5163674403</v>
      </c>
      <c r="C7899" s="41" t="n">
        <v>3.1243388601</v>
      </c>
      <c r="D7899" s="42" t="n">
        <f aca="false">$B$5*A7899</f>
        <v>3.55821737110963</v>
      </c>
      <c r="E7899" s="42" t="n">
        <f aca="false">$D$5*A7899+$F$5*B7899</f>
        <v>4.20559288402134</v>
      </c>
      <c r="F7899" s="43" t="n">
        <f aca="false">Inputs!$B$5*D7899+Inputs!$B$6*E7899</f>
        <v>145542.092909896</v>
      </c>
      <c r="G7899" s="43" t="n">
        <f aca="false">F7899*SQRT(($B$6-2)/C7899)</f>
        <v>116445.992914233</v>
      </c>
    </row>
    <row r="7900" customFormat="false" ht="15" hidden="false" customHeight="false" outlineLevel="0" collapsed="false">
      <c r="A7900" s="41" t="n">
        <v>1.0263942941</v>
      </c>
      <c r="B7900" s="41" t="n">
        <v>1.1091266896</v>
      </c>
      <c r="C7900" s="41" t="n">
        <v>8.6761599448</v>
      </c>
      <c r="D7900" s="42" t="n">
        <f aca="false">$B$5*A7900</f>
        <v>2.62241487961051</v>
      </c>
      <c r="E7900" s="42" t="n">
        <f aca="false">$D$5*A7900+$F$5*B7900</f>
        <v>4.35757361519521</v>
      </c>
      <c r="F7900" s="43" t="n">
        <f aca="false">Inputs!$B$5*D7900+Inputs!$B$6*E7900</f>
        <v>44362.8072012907</v>
      </c>
      <c r="G7900" s="43" t="n">
        <f aca="false">F7900*SQRT(($B$6-2)/C7900)</f>
        <v>21299.5409101707</v>
      </c>
    </row>
    <row r="7901" customFormat="false" ht="15" hidden="false" customHeight="false" outlineLevel="0" collapsed="false">
      <c r="A7901" s="41" t="n">
        <v>-1.0188607671</v>
      </c>
      <c r="B7901" s="41" t="n">
        <v>0.4391146927</v>
      </c>
      <c r="C7901" s="41" t="n">
        <v>3.6643650057</v>
      </c>
      <c r="D7901" s="42" t="n">
        <f aca="false">$B$5*A7901</f>
        <v>-2.60316688357788</v>
      </c>
      <c r="E7901" s="42" t="n">
        <f aca="false">$D$5*A7901+$F$5*B7901</f>
        <v>-1.66622985765031</v>
      </c>
      <c r="F7901" s="43" t="n">
        <f aca="false">Inputs!$B$5*D7901+Inputs!$B$6*E7901</f>
        <v>-177005.195475273</v>
      </c>
      <c r="G7901" s="43" t="n">
        <f aca="false">F7901*SQRT(($B$6-2)/C7901)</f>
        <v>-130768.05020995</v>
      </c>
    </row>
    <row r="7902" customFormat="false" ht="15" hidden="false" customHeight="false" outlineLevel="0" collapsed="false">
      <c r="A7902" s="41" t="n">
        <v>0.9951573534</v>
      </c>
      <c r="B7902" s="41" t="n">
        <v>-0.435960478</v>
      </c>
      <c r="C7902" s="41" t="n">
        <v>5.4018235518</v>
      </c>
      <c r="D7902" s="42" t="n">
        <f aca="false">$B$5*A7902</f>
        <v>2.54260518215207</v>
      </c>
      <c r="E7902" s="42" t="n">
        <f aca="false">$D$5*A7902+$F$5*B7902</f>
        <v>1.61527202547367</v>
      </c>
      <c r="F7902" s="43" t="n">
        <f aca="false">Inputs!$B$5*D7902+Inputs!$B$6*E7902</f>
        <v>173496.916941524</v>
      </c>
      <c r="G7902" s="43" t="n">
        <f aca="false">F7902*SQRT(($B$6-2)/C7902)</f>
        <v>105569.037633221</v>
      </c>
    </row>
    <row r="7903" customFormat="false" ht="15" hidden="false" customHeight="false" outlineLevel="0" collapsed="false">
      <c r="A7903" s="41" t="n">
        <v>-0.79062665</v>
      </c>
      <c r="B7903" s="41" t="n">
        <v>0.5304064592</v>
      </c>
      <c r="C7903" s="41" t="n">
        <v>9.1615734724</v>
      </c>
      <c r="D7903" s="42" t="n">
        <f aca="false">$B$5*A7903</f>
        <v>-2.02003372689697</v>
      </c>
      <c r="E7903" s="42" t="n">
        <f aca="false">$D$5*A7903+$F$5*B7903</f>
        <v>-0.965489189234089</v>
      </c>
      <c r="F7903" s="43" t="n">
        <f aca="false">Inputs!$B$5*D7903+Inputs!$B$6*E7903</f>
        <v>-153728.913227993</v>
      </c>
      <c r="G7903" s="43" t="n">
        <f aca="false">F7903*SQRT(($B$6-2)/C7903)</f>
        <v>-71826.6349538603</v>
      </c>
    </row>
    <row r="7904" customFormat="false" ht="15" hidden="false" customHeight="false" outlineLevel="0" collapsed="false">
      <c r="A7904" s="41" t="n">
        <v>-1.4816288718</v>
      </c>
      <c r="B7904" s="41" t="n">
        <v>-1.0880045831</v>
      </c>
      <c r="C7904" s="41" t="n">
        <v>4.2432353201</v>
      </c>
      <c r="D7904" s="42" t="n">
        <f aca="false">$B$5*A7904</f>
        <v>-3.78552922770857</v>
      </c>
      <c r="E7904" s="42" t="n">
        <f aca="false">$D$5*A7904+$F$5*B7904</f>
        <v>-5.40437179477424</v>
      </c>
      <c r="F7904" s="43" t="n">
        <f aca="false">Inputs!$B$5*D7904+Inputs!$B$6*E7904</f>
        <v>-108334.333032145</v>
      </c>
      <c r="G7904" s="43" t="n">
        <f aca="false">F7904*SQRT(($B$6-2)/C7904)</f>
        <v>-74375.954630811</v>
      </c>
    </row>
    <row r="7905" customFormat="false" ht="15" hidden="false" customHeight="false" outlineLevel="0" collapsed="false">
      <c r="A7905" s="41" t="n">
        <v>-0.6667563476</v>
      </c>
      <c r="B7905" s="41" t="n">
        <v>0.4505142131</v>
      </c>
      <c r="C7905" s="41" t="n">
        <v>2.6152569233</v>
      </c>
      <c r="D7905" s="42" t="n">
        <f aca="false">$B$5*A7905</f>
        <v>-1.70354782472187</v>
      </c>
      <c r="E7905" s="42" t="n">
        <f aca="false">$D$5*A7905+$F$5*B7905</f>
        <v>-0.808682411027687</v>
      </c>
      <c r="F7905" s="43" t="n">
        <f aca="false">Inputs!$B$5*D7905+Inputs!$B$6*E7905</f>
        <v>-129920.661920803</v>
      </c>
      <c r="G7905" s="43" t="n">
        <f aca="false">F7905*SQRT(($B$6-2)/C7905)</f>
        <v>-113615.096621767</v>
      </c>
    </row>
    <row r="7906" customFormat="false" ht="15" hidden="false" customHeight="false" outlineLevel="0" collapsed="false">
      <c r="A7906" s="41" t="n">
        <v>0.2189125216</v>
      </c>
      <c r="B7906" s="41" t="n">
        <v>1.0323708796</v>
      </c>
      <c r="C7906" s="41" t="n">
        <v>7.9267306288</v>
      </c>
      <c r="D7906" s="42" t="n">
        <f aca="false">$B$5*A7906</f>
        <v>0.559316684900594</v>
      </c>
      <c r="E7906" s="42" t="n">
        <f aca="false">$D$5*A7906+$F$5*B7906</f>
        <v>2.30356216025676</v>
      </c>
      <c r="F7906" s="43" t="n">
        <f aca="false">Inputs!$B$5*D7906+Inputs!$B$6*E7906</f>
        <v>-59246.4395227788</v>
      </c>
      <c r="G7906" s="43" t="n">
        <f aca="false">F7906*SQRT(($B$6-2)/C7906)</f>
        <v>-29759.8134108559</v>
      </c>
    </row>
    <row r="7907" customFormat="false" ht="15" hidden="false" customHeight="false" outlineLevel="0" collapsed="false">
      <c r="A7907" s="41" t="n">
        <v>-0.9218700544</v>
      </c>
      <c r="B7907" s="41" t="n">
        <v>-0.9754729713</v>
      </c>
      <c r="C7907" s="41" t="n">
        <v>9.8616068383</v>
      </c>
      <c r="D7907" s="42" t="n">
        <f aca="false">$B$5*A7907</f>
        <v>-2.35535774275298</v>
      </c>
      <c r="E7907" s="42" t="n">
        <f aca="false">$D$5*A7907+$F$5*B7907</f>
        <v>-3.878063203466</v>
      </c>
      <c r="F7907" s="43" t="n">
        <f aca="false">Inputs!$B$5*D7907+Inputs!$B$6*E7907</f>
        <v>-41632.6141019977</v>
      </c>
      <c r="G7907" s="43" t="n">
        <f aca="false">F7907*SQRT(($B$6-2)/C7907)</f>
        <v>-18748.8587309425</v>
      </c>
    </row>
    <row r="7908" customFormat="false" ht="15" hidden="false" customHeight="false" outlineLevel="0" collapsed="false">
      <c r="A7908" s="41" t="n">
        <v>0.5239119687</v>
      </c>
      <c r="B7908" s="41" t="n">
        <v>-0.7986669041</v>
      </c>
      <c r="C7908" s="41" t="n">
        <v>5.1014540034</v>
      </c>
      <c r="D7908" s="42" t="n">
        <f aca="false">$B$5*A7908</f>
        <v>1.33858357380059</v>
      </c>
      <c r="E7908" s="42" t="n">
        <f aca="false">$D$5*A7908+$F$5*B7908</f>
        <v>-0.132399027774806</v>
      </c>
      <c r="F7908" s="43" t="n">
        <f aca="false">Inputs!$B$5*D7908+Inputs!$B$6*E7908</f>
        <v>140478.3087688</v>
      </c>
      <c r="G7908" s="43" t="n">
        <f aca="false">F7908*SQRT(($B$6-2)/C7908)</f>
        <v>87958.3918032889</v>
      </c>
    </row>
    <row r="7909" customFormat="false" ht="15" hidden="false" customHeight="false" outlineLevel="0" collapsed="false">
      <c r="A7909" s="41" t="n">
        <v>-0.6035039155</v>
      </c>
      <c r="B7909" s="41" t="n">
        <v>-1.8567648393</v>
      </c>
      <c r="C7909" s="41" t="n">
        <v>1.9356996465</v>
      </c>
      <c r="D7909" s="42" t="n">
        <f aca="false">$B$5*A7909</f>
        <v>-1.54193924986513</v>
      </c>
      <c r="E7909" s="42" t="n">
        <f aca="false">$D$5*A7909+$F$5*B7909</f>
        <v>-4.6422487749972</v>
      </c>
      <c r="F7909" s="43" t="n">
        <f aca="false">Inputs!$B$5*D7909+Inputs!$B$6*E7909</f>
        <v>77918.5137633467</v>
      </c>
      <c r="G7909" s="43" t="n">
        <f aca="false">F7909*SQRT(($B$6-2)/C7909)</f>
        <v>79202.0955772687</v>
      </c>
    </row>
    <row r="7910" customFormat="false" ht="15" hidden="false" customHeight="false" outlineLevel="0" collapsed="false">
      <c r="A7910" s="41" t="n">
        <v>0.2908460014</v>
      </c>
      <c r="B7910" s="41" t="n">
        <v>1.5412904718</v>
      </c>
      <c r="C7910" s="41" t="n">
        <v>2.4059769536</v>
      </c>
      <c r="D7910" s="42" t="n">
        <f aca="false">$B$5*A7910</f>
        <v>0.743105145976453</v>
      </c>
      <c r="E7910" s="42" t="n">
        <f aca="false">$D$5*A7910+$F$5*B7910</f>
        <v>3.3535082262936</v>
      </c>
      <c r="F7910" s="43" t="n">
        <f aca="false">Inputs!$B$5*D7910+Inputs!$B$6*E7910</f>
        <v>-93364.8967170348</v>
      </c>
      <c r="G7910" s="43" t="n">
        <f aca="false">F7910*SQRT(($B$6-2)/C7910)</f>
        <v>-85124.1694274656</v>
      </c>
    </row>
    <row r="7911" customFormat="false" ht="15" hidden="false" customHeight="false" outlineLevel="0" collapsed="false">
      <c r="A7911" s="41" t="n">
        <v>-1.0292889163</v>
      </c>
      <c r="B7911" s="41" t="n">
        <v>1.0217036117</v>
      </c>
      <c r="C7911" s="41" t="n">
        <v>9.7938447618</v>
      </c>
      <c r="D7911" s="42" t="n">
        <f aca="false">$B$5*A7911</f>
        <v>-2.62981057575941</v>
      </c>
      <c r="E7911" s="42" t="n">
        <f aca="false">$D$5*A7911+$F$5*B7911</f>
        <v>-0.685062426821382</v>
      </c>
      <c r="F7911" s="43" t="n">
        <f aca="false">Inputs!$B$5*D7911+Inputs!$B$6*E7911</f>
        <v>-228727.936234872</v>
      </c>
      <c r="G7911" s="43" t="n">
        <f aca="false">F7911*SQRT(($B$6-2)/C7911)</f>
        <v>-103361.21394165</v>
      </c>
    </row>
    <row r="7912" customFormat="false" ht="15" hidden="false" customHeight="false" outlineLevel="0" collapsed="false">
      <c r="A7912" s="41" t="n">
        <v>-0.059398581</v>
      </c>
      <c r="B7912" s="41" t="n">
        <v>-1.7654146384</v>
      </c>
      <c r="C7912" s="41" t="n">
        <v>5.7792211092</v>
      </c>
      <c r="D7912" s="42" t="n">
        <f aca="false">$B$5*A7912</f>
        <v>-0.151762069935059</v>
      </c>
      <c r="E7912" s="42" t="n">
        <f aca="false">$D$5*A7912+$F$5*B7912</f>
        <v>-3.18976390270856</v>
      </c>
      <c r="F7912" s="43" t="n">
        <f aca="false">Inputs!$B$5*D7912+Inputs!$B$6*E7912</f>
        <v>144311.988141922</v>
      </c>
      <c r="G7912" s="43" t="n">
        <f aca="false">F7912*SQRT(($B$6-2)/C7912)</f>
        <v>84895.1250540438</v>
      </c>
    </row>
    <row r="7913" customFormat="false" ht="15" hidden="false" customHeight="false" outlineLevel="0" collapsed="false">
      <c r="A7913" s="41" t="n">
        <v>-0.8947268556</v>
      </c>
      <c r="B7913" s="41" t="n">
        <v>-0.9564673328</v>
      </c>
      <c r="C7913" s="41" t="n">
        <v>2.7520840673</v>
      </c>
      <c r="D7913" s="42" t="n">
        <f aca="false">$B$5*A7913</f>
        <v>-2.2860074659417</v>
      </c>
      <c r="E7913" s="42" t="n">
        <f aca="false">$D$5*A7913+$F$5*B7913</f>
        <v>-3.78065569911093</v>
      </c>
      <c r="F7913" s="43" t="n">
        <f aca="false">Inputs!$B$5*D7913+Inputs!$B$6*E7913</f>
        <v>-39567.9616386241</v>
      </c>
      <c r="G7913" s="43" t="n">
        <f aca="false">F7913*SQRT(($B$6-2)/C7913)</f>
        <v>-33730.8921305744</v>
      </c>
    </row>
    <row r="7914" customFormat="false" ht="15" hidden="false" customHeight="false" outlineLevel="0" collapsed="false">
      <c r="A7914" s="41" t="n">
        <v>-0.3165277851</v>
      </c>
      <c r="B7914" s="41" t="n">
        <v>0.4195142884</v>
      </c>
      <c r="C7914" s="41" t="n">
        <v>0.5794533424</v>
      </c>
      <c r="D7914" s="42" t="n">
        <f aca="false">$B$5*A7914</f>
        <v>-0.808721539303029</v>
      </c>
      <c r="E7914" s="42" t="n">
        <f aca="false">$D$5*A7914+$F$5*B7914</f>
        <v>-0.0288117333991731</v>
      </c>
      <c r="F7914" s="43" t="n">
        <f aca="false">Inputs!$B$5*D7914+Inputs!$B$6*E7914</f>
        <v>-79431.5672603443</v>
      </c>
      <c r="G7914" s="43" t="n">
        <f aca="false">F7914*SQRT(($B$6-2)/C7914)</f>
        <v>-147570.277297577</v>
      </c>
    </row>
    <row r="7915" customFormat="false" ht="15" hidden="false" customHeight="false" outlineLevel="0" collapsed="false">
      <c r="A7915" s="41" t="n">
        <v>1.8489228372</v>
      </c>
      <c r="B7915" s="41" t="n">
        <v>-1.4311457949</v>
      </c>
      <c r="C7915" s="41" t="n">
        <v>5.868629977</v>
      </c>
      <c r="D7915" s="42" t="n">
        <f aca="false">$B$5*A7915</f>
        <v>4.72395724274415</v>
      </c>
      <c r="E7915" s="42" t="n">
        <f aca="false">$D$5*A7915+$F$5*B7915</f>
        <v>1.92845134551775</v>
      </c>
      <c r="F7915" s="43" t="n">
        <f aca="false">Inputs!$B$5*D7915+Inputs!$B$6*E7915</f>
        <v>375973.156998527</v>
      </c>
      <c r="G7915" s="43" t="n">
        <f aca="false">F7915*SQRT(($B$6-2)/C7915)</f>
        <v>219484.306610404</v>
      </c>
    </row>
    <row r="7916" customFormat="false" ht="15" hidden="false" customHeight="false" outlineLevel="0" collapsed="false">
      <c r="A7916" s="41" t="n">
        <v>-0.4847773969</v>
      </c>
      <c r="B7916" s="41" t="n">
        <v>-0.8959808529</v>
      </c>
      <c r="C7916" s="41" t="n">
        <v>5.1240089432</v>
      </c>
      <c r="D7916" s="42" t="n">
        <f aca="false">$B$5*A7916</f>
        <v>-1.23859560233053</v>
      </c>
      <c r="E7916" s="42" t="n">
        <f aca="false">$D$5*A7916+$F$5*B7916</f>
        <v>-2.70070027131549</v>
      </c>
      <c r="F7916" s="43" t="n">
        <f aca="false">Inputs!$B$5*D7916+Inputs!$B$6*E7916</f>
        <v>11175.4533327211</v>
      </c>
      <c r="G7916" s="43" t="n">
        <f aca="false">F7916*SQRT(($B$6-2)/C7916)</f>
        <v>6981.92545544346</v>
      </c>
    </row>
    <row r="7917" customFormat="false" ht="15" hidden="false" customHeight="false" outlineLevel="0" collapsed="false">
      <c r="A7917" s="41" t="n">
        <v>-1.2679794615</v>
      </c>
      <c r="B7917" s="41" t="n">
        <v>0.0954476866</v>
      </c>
      <c r="C7917" s="41" t="n">
        <v>5.7902542635</v>
      </c>
      <c r="D7917" s="42" t="n">
        <f aca="false">$B$5*A7917</f>
        <v>-3.23965967659029</v>
      </c>
      <c r="E7917" s="42" t="n">
        <f aca="false">$D$5*A7917+$F$5*B7917</f>
        <v>-2.85245473244465</v>
      </c>
      <c r="F7917" s="43" t="n">
        <f aca="false">Inputs!$B$5*D7917+Inputs!$B$6*E7917</f>
        <v>-181343.231036796</v>
      </c>
      <c r="G7917" s="43" t="n">
        <f aca="false">F7917*SQRT(($B$6-2)/C7917)</f>
        <v>-106577.991049709</v>
      </c>
    </row>
    <row r="7918" customFormat="false" ht="15" hidden="false" customHeight="false" outlineLevel="0" collapsed="false">
      <c r="A7918" s="41" t="n">
        <v>0.0014799912</v>
      </c>
      <c r="B7918" s="41" t="n">
        <v>-1.8138023471</v>
      </c>
      <c r="C7918" s="41" t="n">
        <v>1.6892790841</v>
      </c>
      <c r="D7918" s="42" t="n">
        <f aca="false">$B$5*A7918</f>
        <v>0.00378134501222634</v>
      </c>
      <c r="E7918" s="42" t="n">
        <f aca="false">$D$5*A7918+$F$5*B7918</f>
        <v>-3.12845119650377</v>
      </c>
      <c r="F7918" s="43" t="n">
        <f aca="false">Inputs!$B$5*D7918+Inputs!$B$6*E7918</f>
        <v>156800.694326411</v>
      </c>
      <c r="G7918" s="43" t="n">
        <f aca="false">F7918*SQRT(($B$6-2)/C7918)</f>
        <v>170613.061805984</v>
      </c>
    </row>
    <row r="7919" customFormat="false" ht="15" hidden="false" customHeight="false" outlineLevel="0" collapsed="false">
      <c r="A7919" s="41" t="n">
        <v>0.0181505279</v>
      </c>
      <c r="B7919" s="41" t="n">
        <v>-1.2053959929</v>
      </c>
      <c r="C7919" s="41" t="n">
        <v>2.6258271264</v>
      </c>
      <c r="D7919" s="42" t="n">
        <f aca="false">$B$5*A7919</f>
        <v>0.0463742001600686</v>
      </c>
      <c r="E7919" s="42" t="n">
        <f aca="false">$D$5*A7919+$F$5*B7919</f>
        <v>-2.03821995216943</v>
      </c>
      <c r="F7919" s="43" t="n">
        <f aca="false">Inputs!$B$5*D7919+Inputs!$B$6*E7919</f>
        <v>106548.417624479</v>
      </c>
      <c r="G7919" s="43" t="n">
        <f aca="false">F7919*SQRT(($B$6-2)/C7919)</f>
        <v>92988.4346305835</v>
      </c>
    </row>
    <row r="7920" customFormat="false" ht="15" hidden="false" customHeight="false" outlineLevel="0" collapsed="false">
      <c r="A7920" s="41" t="n">
        <v>0.0118277191</v>
      </c>
      <c r="B7920" s="41" t="n">
        <v>1.2694964932</v>
      </c>
      <c r="C7920" s="41" t="n">
        <v>7.2290933228</v>
      </c>
      <c r="D7920" s="42" t="n">
        <f aca="false">$B$5*A7920</f>
        <v>0.0302195625384795</v>
      </c>
      <c r="E7920" s="42" t="n">
        <f aca="false">$D$5*A7920+$F$5*B7920</f>
        <v>2.22024100079167</v>
      </c>
      <c r="F7920" s="43" t="n">
        <f aca="false">Inputs!$B$5*D7920+Inputs!$B$6*E7920</f>
        <v>-107990.093785736</v>
      </c>
      <c r="G7920" s="43" t="n">
        <f aca="false">F7920*SQRT(($B$6-2)/C7920)</f>
        <v>-56801.1332590555</v>
      </c>
    </row>
    <row r="7921" customFormat="false" ht="15" hidden="false" customHeight="false" outlineLevel="0" collapsed="false">
      <c r="A7921" s="41" t="n">
        <v>0.4630679611</v>
      </c>
      <c r="B7921" s="41" t="n">
        <v>0.1775170944</v>
      </c>
      <c r="C7921" s="41" t="n">
        <v>0.2041515149</v>
      </c>
      <c r="D7921" s="42" t="n">
        <f aca="false">$B$5*A7921</f>
        <v>1.1831284706472</v>
      </c>
      <c r="E7921" s="42" t="n">
        <f aca="false">$D$5*A7921+$F$5*B7921</f>
        <v>1.40843752234269</v>
      </c>
      <c r="F7921" s="43" t="n">
        <f aca="false">Inputs!$B$5*D7921+Inputs!$B$6*E7921</f>
        <v>47890.9709475851</v>
      </c>
      <c r="G7921" s="43" t="n">
        <f aca="false">F7921*SQRT(($B$6-2)/C7921)</f>
        <v>149896.791307555</v>
      </c>
    </row>
    <row r="7922" customFormat="false" ht="15" hidden="false" customHeight="false" outlineLevel="0" collapsed="false">
      <c r="A7922" s="41" t="n">
        <v>-0.5287657574</v>
      </c>
      <c r="B7922" s="41" t="n">
        <v>0.0668676508</v>
      </c>
      <c r="C7922" s="41" t="n">
        <v>2.6008794288</v>
      </c>
      <c r="D7922" s="42" t="n">
        <f aca="false">$B$5*A7922</f>
        <v>-1.35098489732951</v>
      </c>
      <c r="E7922" s="42" t="n">
        <f aca="false">$D$5*A7922+$F$5*B7922</f>
        <v>-1.14278121898667</v>
      </c>
      <c r="F7922" s="43" t="n">
        <f aca="false">Inputs!$B$5*D7922+Inputs!$B$6*E7922</f>
        <v>-77959.4287836174</v>
      </c>
      <c r="G7922" s="43" t="n">
        <f aca="false">F7922*SQRT(($B$6-2)/C7922)</f>
        <v>-68363.3814945794</v>
      </c>
    </row>
    <row r="7923" customFormat="false" ht="15" hidden="false" customHeight="false" outlineLevel="0" collapsed="false">
      <c r="A7923" s="41" t="n">
        <v>0.5632542222</v>
      </c>
      <c r="B7923" s="41" t="n">
        <v>0.4641663428</v>
      </c>
      <c r="C7923" s="41" t="n">
        <v>0.8158141052</v>
      </c>
      <c r="D7923" s="42" t="n">
        <f aca="false">$B$5*A7923</f>
        <v>1.43910216745302</v>
      </c>
      <c r="E7923" s="42" t="n">
        <f aca="false">$D$5*A7923+$F$5*B7923</f>
        <v>2.14180950109379</v>
      </c>
      <c r="F7923" s="43" t="n">
        <f aca="false">Inputs!$B$5*D7923+Inputs!$B$6*E7923</f>
        <v>36819.7416906126</v>
      </c>
      <c r="G7923" s="43" t="n">
        <f aca="false">F7923*SQRT(($B$6-2)/C7923)</f>
        <v>57650.1086700176</v>
      </c>
    </row>
    <row r="7924" customFormat="false" ht="15" hidden="false" customHeight="false" outlineLevel="0" collapsed="false">
      <c r="A7924" s="41" t="n">
        <v>-0.0992187638</v>
      </c>
      <c r="B7924" s="41" t="n">
        <v>0.2173763239</v>
      </c>
      <c r="C7924" s="41" t="n">
        <v>1.5055137515</v>
      </c>
      <c r="D7924" s="42" t="n">
        <f aca="false">$B$5*A7924</f>
        <v>-0.253501762452637</v>
      </c>
      <c r="E7924" s="42" t="n">
        <f aca="false">$D$5*A7924+$F$5*B7924</f>
        <v>0.139253578232437</v>
      </c>
      <c r="F7924" s="43" t="n">
        <f aca="false">Inputs!$B$5*D7924+Inputs!$B$6*E7924</f>
        <v>-32312.8551568856</v>
      </c>
      <c r="G7924" s="43" t="n">
        <f aca="false">F7924*SQRT(($B$6-2)/C7924)</f>
        <v>-37243.2839627235</v>
      </c>
    </row>
    <row r="7925" customFormat="false" ht="15" hidden="false" customHeight="false" outlineLevel="0" collapsed="false">
      <c r="A7925" s="41" t="n">
        <v>-1.31656182</v>
      </c>
      <c r="B7925" s="41" t="n">
        <v>-0.7343367748</v>
      </c>
      <c r="C7925" s="41" t="n">
        <v>6.4890100644</v>
      </c>
      <c r="D7925" s="42" t="n">
        <f aca="false">$B$5*A7925</f>
        <v>-3.36378653558524</v>
      </c>
      <c r="E7925" s="42" t="n">
        <f aca="false">$D$5*A7925+$F$5*B7925</f>
        <v>-4.40088635647172</v>
      </c>
      <c r="F7925" s="43" t="n">
        <f aca="false">Inputs!$B$5*D7925+Inputs!$B$6*E7925</f>
        <v>-116334.335734938</v>
      </c>
      <c r="G7925" s="43" t="n">
        <f aca="false">F7925*SQRT(($B$6-2)/C7925)</f>
        <v>-64585.3010578654</v>
      </c>
    </row>
    <row r="7926" customFormat="false" ht="15" hidden="false" customHeight="false" outlineLevel="0" collapsed="false">
      <c r="A7926" s="41" t="n">
        <v>0.7075597525</v>
      </c>
      <c r="B7926" s="41" t="n">
        <v>0.8420329514</v>
      </c>
      <c r="C7926" s="41" t="n">
        <v>3.0223362122</v>
      </c>
      <c r="D7926" s="42" t="n">
        <f aca="false">$B$5*A7926</f>
        <v>1.80779962811129</v>
      </c>
      <c r="E7926" s="42" t="n">
        <f aca="false">$D$5*A7926+$F$5*B7926</f>
        <v>3.13767621748243</v>
      </c>
      <c r="F7926" s="43" t="n">
        <f aca="false">Inputs!$B$5*D7926+Inputs!$B$6*E7926</f>
        <v>23896.1519370073</v>
      </c>
      <c r="G7926" s="43" t="n">
        <f aca="false">F7926*SQRT(($B$6-2)/C7926)</f>
        <v>19438.8953366515</v>
      </c>
    </row>
    <row r="7927" customFormat="false" ht="15" hidden="false" customHeight="false" outlineLevel="0" collapsed="false">
      <c r="A7927" s="41" t="n">
        <v>0.0935985908</v>
      </c>
      <c r="B7927" s="41" t="n">
        <v>1.4789657344</v>
      </c>
      <c r="C7927" s="41" t="n">
        <v>1.2527346081</v>
      </c>
      <c r="D7927" s="42" t="n">
        <f aca="false">$B$5*A7927</f>
        <v>0.239142343868663</v>
      </c>
      <c r="E7927" s="42" t="n">
        <f aca="false">$D$5*A7927+$F$5*B7927</f>
        <v>2.77652180134877</v>
      </c>
      <c r="F7927" s="43" t="n">
        <f aca="false">Inputs!$B$5*D7927+Inputs!$B$6*E7927</f>
        <v>-114911.855680572</v>
      </c>
      <c r="G7927" s="43" t="n">
        <f aca="false">F7927*SQRT(($B$6-2)/C7927)</f>
        <v>-145194.544339303</v>
      </c>
    </row>
    <row r="7928" customFormat="false" ht="15" hidden="false" customHeight="false" outlineLevel="0" collapsed="false">
      <c r="A7928" s="41" t="n">
        <v>0.5080194165</v>
      </c>
      <c r="B7928" s="41" t="n">
        <v>-0.2331275179</v>
      </c>
      <c r="C7928" s="41" t="n">
        <v>4.8244237509</v>
      </c>
      <c r="D7928" s="42" t="n">
        <f aca="false">$B$5*A7928</f>
        <v>1.29797845196405</v>
      </c>
      <c r="E7928" s="42" t="n">
        <f aca="false">$D$5*A7928+$F$5*B7928</f>
        <v>0.806325191681818</v>
      </c>
      <c r="F7928" s="43" t="n">
        <f aca="false">Inputs!$B$5*D7928+Inputs!$B$6*E7928</f>
        <v>89481.5856123138</v>
      </c>
      <c r="G7928" s="43" t="n">
        <f aca="false">F7928*SQRT(($B$6-2)/C7928)</f>
        <v>57613.7237082653</v>
      </c>
    </row>
    <row r="7929" customFormat="false" ht="15" hidden="false" customHeight="false" outlineLevel="0" collapsed="false">
      <c r="A7929" s="41" t="n">
        <v>-1.219752753</v>
      </c>
      <c r="B7929" s="41" t="n">
        <v>1.43873325</v>
      </c>
      <c r="C7929" s="41" t="n">
        <v>2.0791598056</v>
      </c>
      <c r="D7929" s="42" t="n">
        <f aca="false">$B$5*A7929</f>
        <v>-3.1164414955345</v>
      </c>
      <c r="E7929" s="42" t="n">
        <f aca="false">$D$5*A7929+$F$5*B7929</f>
        <v>-0.418184279208852</v>
      </c>
      <c r="F7929" s="43" t="n">
        <f aca="false">Inputs!$B$5*D7929+Inputs!$B$6*E7929</f>
        <v>-290734.935593008</v>
      </c>
      <c r="G7929" s="43" t="n">
        <f aca="false">F7929*SQRT(($B$6-2)/C7929)</f>
        <v>-285146.656423108</v>
      </c>
    </row>
    <row r="7930" customFormat="false" ht="15" hidden="false" customHeight="false" outlineLevel="0" collapsed="false">
      <c r="A7930" s="41" t="n">
        <v>0.7703174572</v>
      </c>
      <c r="B7930" s="41" t="n">
        <v>1.7983114229</v>
      </c>
      <c r="C7930" s="41" t="n">
        <v>2.9263057607</v>
      </c>
      <c r="D7930" s="42" t="n">
        <f aca="false">$B$5*A7930</f>
        <v>1.96814418532631</v>
      </c>
      <c r="E7930" s="42" t="n">
        <f aca="false">$D$5*A7930+$F$5*B7930</f>
        <v>4.9382621407088</v>
      </c>
      <c r="F7930" s="43" t="n">
        <f aca="false">Inputs!$B$5*D7930+Inputs!$B$6*E7930</f>
        <v>-50098.6885028097</v>
      </c>
      <c r="G7930" s="43" t="n">
        <f aca="false">F7930*SQRT(($B$6-2)/C7930)</f>
        <v>-41417.273286043</v>
      </c>
    </row>
    <row r="7931" customFormat="false" ht="15" hidden="false" customHeight="false" outlineLevel="0" collapsed="false">
      <c r="A7931" s="41" t="n">
        <v>2.1668474555</v>
      </c>
      <c r="B7931" s="41" t="n">
        <v>-1.2869403068</v>
      </c>
      <c r="C7931" s="41" t="n">
        <v>3.8988450829</v>
      </c>
      <c r="D7931" s="42" t="n">
        <f aca="false">$B$5*A7931</f>
        <v>5.53624766019573</v>
      </c>
      <c r="E7931" s="42" t="n">
        <f aca="false">$D$5*A7931+$F$5*B7931</f>
        <v>2.93398690856139</v>
      </c>
      <c r="F7931" s="43" t="n">
        <f aca="false">Inputs!$B$5*D7931+Inputs!$B$6*E7931</f>
        <v>406925.420591504</v>
      </c>
      <c r="G7931" s="43" t="n">
        <f aca="false">F7931*SQRT(($B$6-2)/C7931)</f>
        <v>291448.503205621</v>
      </c>
    </row>
    <row r="7932" customFormat="false" ht="15" hidden="false" customHeight="false" outlineLevel="0" collapsed="false">
      <c r="A7932" s="41" t="n">
        <v>-1.2843337441</v>
      </c>
      <c r="B7932" s="41" t="n">
        <v>-2.8631999126</v>
      </c>
      <c r="C7932" s="41" t="n">
        <v>8.3579227153</v>
      </c>
      <c r="D7932" s="42" t="n">
        <f aca="false">$B$5*A7932</f>
        <v>-3.28144450945825</v>
      </c>
      <c r="E7932" s="42" t="n">
        <f aca="false">$D$5*A7932+$F$5*B7932</f>
        <v>-8.00019922713998</v>
      </c>
      <c r="F7932" s="43" t="n">
        <f aca="false">Inputs!$B$5*D7932+Inputs!$B$6*E7932</f>
        <v>71865.5104111743</v>
      </c>
      <c r="G7932" s="43" t="n">
        <f aca="false">F7932*SQRT(($B$6-2)/C7932)</f>
        <v>35154.9380349058</v>
      </c>
    </row>
    <row r="7933" customFormat="false" ht="15" hidden="false" customHeight="false" outlineLevel="0" collapsed="false">
      <c r="A7933" s="41" t="n">
        <v>0.918362137</v>
      </c>
      <c r="B7933" s="41" t="n">
        <v>0.6564826875</v>
      </c>
      <c r="C7933" s="41" t="n">
        <v>3.8988856304</v>
      </c>
      <c r="D7933" s="42" t="n">
        <f aca="false">$B$5*A7933</f>
        <v>2.34639509083735</v>
      </c>
      <c r="E7933" s="42" t="n">
        <f aca="false">$D$5*A7933+$F$5*B7933</f>
        <v>3.31890113380336</v>
      </c>
      <c r="F7933" s="43" t="n">
        <f aca="false">Inputs!$B$5*D7933+Inputs!$B$6*E7933</f>
        <v>68694.4523935668</v>
      </c>
      <c r="G7933" s="43" t="n">
        <f aca="false">F7933*SQRT(($B$6-2)/C7933)</f>
        <v>49200.1487470216</v>
      </c>
    </row>
    <row r="7934" customFormat="false" ht="15" hidden="false" customHeight="false" outlineLevel="0" collapsed="false">
      <c r="A7934" s="41" t="n">
        <v>0.0977790001</v>
      </c>
      <c r="B7934" s="41" t="n">
        <v>-1.226133231</v>
      </c>
      <c r="C7934" s="41" t="n">
        <v>2.4565170652</v>
      </c>
      <c r="D7934" s="42" t="n">
        <f aca="false">$B$5*A7934</f>
        <v>0.249823197819429</v>
      </c>
      <c r="E7934" s="42" t="n">
        <f aca="false">$D$5*A7934+$F$5*B7934</f>
        <v>-1.88454491819371</v>
      </c>
      <c r="F7934" s="43" t="n">
        <f aca="false">Inputs!$B$5*D7934+Inputs!$B$6*E7934</f>
        <v>119209.565691628</v>
      </c>
      <c r="G7934" s="43" t="n">
        <f aca="false">F7934*SQRT(($B$6-2)/C7934)</f>
        <v>107563.818404952</v>
      </c>
    </row>
    <row r="7935" customFormat="false" ht="15" hidden="false" customHeight="false" outlineLevel="0" collapsed="false">
      <c r="A7935" s="41" t="n">
        <v>-0.0890336891</v>
      </c>
      <c r="B7935" s="41" t="n">
        <v>0.184705495</v>
      </c>
      <c r="C7935" s="41" t="n">
        <v>4.6295233105</v>
      </c>
      <c r="D7935" s="42" t="n">
        <f aca="false">$B$5*A7935</f>
        <v>-0.227479120280172</v>
      </c>
      <c r="E7935" s="42" t="n">
        <f aca="false">$D$5*A7935+$F$5*B7935</f>
        <v>0.107075688561135</v>
      </c>
      <c r="F7935" s="43" t="n">
        <f aca="false">Inputs!$B$5*D7935+Inputs!$B$6*E7935</f>
        <v>-28101.6964560739</v>
      </c>
      <c r="G7935" s="43" t="n">
        <f aca="false">F7935*SQRT(($B$6-2)/C7935)</f>
        <v>-18470.5317522561</v>
      </c>
    </row>
    <row r="7936" customFormat="false" ht="15" hidden="false" customHeight="false" outlineLevel="0" collapsed="false">
      <c r="A7936" s="41" t="n">
        <v>0.7827256669</v>
      </c>
      <c r="B7936" s="41" t="n">
        <v>0.2729869145</v>
      </c>
      <c r="C7936" s="41" t="n">
        <v>4.8578346491</v>
      </c>
      <c r="D7936" s="42" t="n">
        <f aca="false">$B$5*A7936</f>
        <v>1.99984688859897</v>
      </c>
      <c r="E7936" s="42" t="n">
        <f aca="false">$D$5*A7936+$F$5*B7936</f>
        <v>2.33394307964858</v>
      </c>
      <c r="F7936" s="43" t="n">
        <f aca="false">Inputs!$B$5*D7936+Inputs!$B$6*E7936</f>
        <v>83287.5348774681</v>
      </c>
      <c r="G7936" s="43" t="n">
        <f aca="false">F7936*SQRT(($B$6-2)/C7936)</f>
        <v>53440.8850331888</v>
      </c>
    </row>
    <row r="7937" customFormat="false" ht="15" hidden="false" customHeight="false" outlineLevel="0" collapsed="false">
      <c r="A7937" s="41" t="n">
        <v>0.663801295</v>
      </c>
      <c r="B7937" s="41" t="n">
        <v>-0.1241308699</v>
      </c>
      <c r="C7937" s="41" t="n">
        <v>2.2689375674</v>
      </c>
      <c r="D7937" s="42" t="n">
        <f aca="false">$B$5*A7937</f>
        <v>1.69599773022815</v>
      </c>
      <c r="E7937" s="42" t="n">
        <f aca="false">$D$5*A7937+$F$5*B7937</f>
        <v>1.36523119956873</v>
      </c>
      <c r="F7937" s="43" t="n">
        <f aca="false">Inputs!$B$5*D7937+Inputs!$B$6*E7937</f>
        <v>101338.213044379</v>
      </c>
      <c r="G7937" s="43" t="n">
        <f aca="false">F7937*SQRT(($B$6-2)/C7937)</f>
        <v>95143.0274907688</v>
      </c>
    </row>
    <row r="7938" customFormat="false" ht="15" hidden="false" customHeight="false" outlineLevel="0" collapsed="false">
      <c r="A7938" s="41" t="n">
        <v>1.1814818939</v>
      </c>
      <c r="B7938" s="41" t="n">
        <v>0.6317300774</v>
      </c>
      <c r="C7938" s="41" t="n">
        <v>3.0211183829</v>
      </c>
      <c r="D7938" s="42" t="n">
        <f aca="false">$B$5*A7938</f>
        <v>3.01866029104396</v>
      </c>
      <c r="E7938" s="42" t="n">
        <f aca="false">$D$5*A7938+$F$5*B7938</f>
        <v>3.90227627356377</v>
      </c>
      <c r="F7938" s="43" t="n">
        <f aca="false">Inputs!$B$5*D7938+Inputs!$B$6*E7938</f>
        <v>106752.215426208</v>
      </c>
      <c r="G7938" s="43" t="n">
        <f aca="false">F7938*SQRT(($B$6-2)/C7938)</f>
        <v>86857.6395529759</v>
      </c>
    </row>
    <row r="7939" customFormat="false" ht="15" hidden="false" customHeight="false" outlineLevel="0" collapsed="false">
      <c r="A7939" s="41" t="n">
        <v>-1.1869330707</v>
      </c>
      <c r="B7939" s="41" t="n">
        <v>1.3892203677</v>
      </c>
      <c r="C7939" s="41" t="n">
        <v>3.2942593244</v>
      </c>
      <c r="D7939" s="42" t="n">
        <f aca="false">$B$5*A7939</f>
        <v>-3.03258792804845</v>
      </c>
      <c r="E7939" s="42" t="n">
        <f aca="false">$D$5*A7939+$F$5*B7939</f>
        <v>-0.425583052903812</v>
      </c>
      <c r="F7939" s="43" t="n">
        <f aca="false">Inputs!$B$5*D7939+Inputs!$B$6*E7939</f>
        <v>-281979.640159655</v>
      </c>
      <c r="G7939" s="43" t="n">
        <f aca="false">F7939*SQRT(($B$6-2)/C7939)</f>
        <v>-219712.04070991</v>
      </c>
    </row>
    <row r="7940" customFormat="false" ht="15" hidden="false" customHeight="false" outlineLevel="0" collapsed="false">
      <c r="A7940" s="41" t="n">
        <v>1.2255715227</v>
      </c>
      <c r="B7940" s="41" t="n">
        <v>0.4654747371</v>
      </c>
      <c r="C7940" s="41" t="n">
        <v>7.4089045208</v>
      </c>
      <c r="D7940" s="42" t="n">
        <f aca="false">$B$5*A7940</f>
        <v>3.13130832432537</v>
      </c>
      <c r="E7940" s="42" t="n">
        <f aca="false">$D$5*A7940+$F$5*B7940</f>
        <v>3.72011094688415</v>
      </c>
      <c r="F7940" s="43" t="n">
        <f aca="false">Inputs!$B$5*D7940+Inputs!$B$6*E7940</f>
        <v>127125.285088329</v>
      </c>
      <c r="G7940" s="43" t="n">
        <f aca="false">F7940*SQRT(($B$6-2)/C7940)</f>
        <v>66049.5614985101</v>
      </c>
    </row>
    <row r="7941" customFormat="false" ht="15" hidden="false" customHeight="false" outlineLevel="0" collapsed="false">
      <c r="A7941" s="41" t="n">
        <v>0.280717705</v>
      </c>
      <c r="B7941" s="41" t="n">
        <v>1.6586115689</v>
      </c>
      <c r="C7941" s="41" t="n">
        <v>0.2306623004</v>
      </c>
      <c r="D7941" s="42" t="n">
        <f aca="false">$B$5*A7941</f>
        <v>0.717227571113515</v>
      </c>
      <c r="E7941" s="42" t="n">
        <f aca="false">$D$5*A7941+$F$5*B7941</f>
        <v>3.53199059775451</v>
      </c>
      <c r="F7941" s="43" t="n">
        <f aca="false">Inputs!$B$5*D7941+Inputs!$B$6*E7941</f>
        <v>-104876.772776374</v>
      </c>
      <c r="G7941" s="43" t="n">
        <f aca="false">F7941*SQRT(($B$6-2)/C7941)</f>
        <v>-308820.415763554</v>
      </c>
    </row>
    <row r="7942" customFormat="false" ht="15" hidden="false" customHeight="false" outlineLevel="0" collapsed="false">
      <c r="A7942" s="41" t="n">
        <v>-1.6333128663</v>
      </c>
      <c r="B7942" s="41" t="n">
        <v>1.2412245241</v>
      </c>
      <c r="C7942" s="41" t="n">
        <v>4.4429219276</v>
      </c>
      <c r="D7942" s="42" t="n">
        <f aca="false">$B$5*A7942</f>
        <v>-4.17307850235097</v>
      </c>
      <c r="E7942" s="42" t="n">
        <f aca="false">$D$5*A7942+$F$5*B7942</f>
        <v>-1.74333396663484</v>
      </c>
      <c r="F7942" s="43" t="n">
        <f aca="false">Inputs!$B$5*D7942+Inputs!$B$6*E7942</f>
        <v>-330141.151903355</v>
      </c>
      <c r="G7942" s="43" t="n">
        <f aca="false">F7942*SQRT(($B$6-2)/C7942)</f>
        <v>-221503.360389772</v>
      </c>
    </row>
    <row r="7943" customFormat="false" ht="15" hidden="false" customHeight="false" outlineLevel="0" collapsed="false">
      <c r="A7943" s="41" t="n">
        <v>-0.4762066986</v>
      </c>
      <c r="B7943" s="41" t="n">
        <v>1.0951774464</v>
      </c>
      <c r="C7943" s="41" t="n">
        <v>6.1543342515</v>
      </c>
      <c r="D7943" s="42" t="n">
        <f aca="false">$B$5*A7943</f>
        <v>-1.21669765640491</v>
      </c>
      <c r="E7943" s="42" t="n">
        <f aca="false">$D$5*A7943+$F$5*B7943</f>
        <v>0.757915812980083</v>
      </c>
      <c r="F7943" s="43" t="n">
        <f aca="false">Inputs!$B$5*D7943+Inputs!$B$6*E7943</f>
        <v>-159565.556289495</v>
      </c>
      <c r="G7943" s="43" t="n">
        <f aca="false">F7943*SQRT(($B$6-2)/C7943)</f>
        <v>-90962.7556633109</v>
      </c>
    </row>
    <row r="7944" customFormat="false" ht="15" hidden="false" customHeight="false" outlineLevel="0" collapsed="false">
      <c r="A7944" s="41" t="n">
        <v>0.1203758472</v>
      </c>
      <c r="B7944" s="41" t="n">
        <v>-1.2429260234</v>
      </c>
      <c r="C7944" s="41" t="n">
        <v>7.2514970509</v>
      </c>
      <c r="D7944" s="42" t="n">
        <f aca="false">$B$5*A7944</f>
        <v>0.307557645884814</v>
      </c>
      <c r="E7944" s="42" t="n">
        <f aca="false">$D$5*A7944+$F$5*B7944</f>
        <v>-1.85977059548964</v>
      </c>
      <c r="F7944" s="43" t="n">
        <f aca="false">Inputs!$B$5*D7944+Inputs!$B$6*E7944</f>
        <v>123744.294362964</v>
      </c>
      <c r="G7944" s="43" t="n">
        <f aca="false">F7944*SQRT(($B$6-2)/C7944)</f>
        <v>64986.978291103</v>
      </c>
    </row>
    <row r="7945" customFormat="false" ht="15" hidden="false" customHeight="false" outlineLevel="0" collapsed="false">
      <c r="A7945" s="41" t="n">
        <v>-0.49651981</v>
      </c>
      <c r="B7945" s="41" t="n">
        <v>1.0217290732</v>
      </c>
      <c r="C7945" s="41" t="n">
        <v>0.7493405053</v>
      </c>
      <c r="D7945" s="42" t="n">
        <f aca="false">$B$5*A7945</f>
        <v>-1.26859720991251</v>
      </c>
      <c r="E7945" s="42" t="n">
        <f aca="false">$D$5*A7945+$F$5*B7945</f>
        <v>0.582752416570914</v>
      </c>
      <c r="F7945" s="43" t="n">
        <f aca="false">Inputs!$B$5*D7945+Inputs!$B$6*E7945</f>
        <v>-155997.341819797</v>
      </c>
      <c r="G7945" s="43" t="n">
        <f aca="false">F7945*SQRT(($B$6-2)/C7945)</f>
        <v>-254854.667303935</v>
      </c>
    </row>
    <row r="7946" customFormat="false" ht="15" hidden="false" customHeight="false" outlineLevel="0" collapsed="false">
      <c r="A7946" s="41" t="n">
        <v>-0.2102078813</v>
      </c>
      <c r="B7946" s="41" t="n">
        <v>-0.6214854147</v>
      </c>
      <c r="C7946" s="41" t="n">
        <v>0.7226661966</v>
      </c>
      <c r="D7946" s="42" t="n">
        <f aca="false">$B$5*A7946</f>
        <v>-0.537076520106621</v>
      </c>
      <c r="E7946" s="42" t="n">
        <f aca="false">$D$5*A7946+$F$5*B7946</f>
        <v>-1.57335454676387</v>
      </c>
      <c r="F7946" s="43" t="n">
        <f aca="false">Inputs!$B$5*D7946+Inputs!$B$6*E7946</f>
        <v>24960.0753275314</v>
      </c>
      <c r="G7946" s="43" t="n">
        <f aca="false">F7946*SQRT(($B$6-2)/C7946)</f>
        <v>41523.3151150906</v>
      </c>
    </row>
    <row r="7947" customFormat="false" ht="15" hidden="false" customHeight="false" outlineLevel="0" collapsed="false">
      <c r="A7947" s="41" t="n">
        <v>-0.6281720578</v>
      </c>
      <c r="B7947" s="41" t="n">
        <v>0.6422474222</v>
      </c>
      <c r="C7947" s="41" t="n">
        <v>1.993509036</v>
      </c>
      <c r="D7947" s="42" t="n">
        <f aca="false">$B$5*A7947</f>
        <v>-1.60496581167644</v>
      </c>
      <c r="E7947" s="42" t="n">
        <f aca="false">$D$5*A7947+$F$5*B7947</f>
        <v>-0.385793468206827</v>
      </c>
      <c r="F7947" s="43" t="n">
        <f aca="false">Inputs!$B$5*D7947+Inputs!$B$6*E7947</f>
        <v>-141206.907757303</v>
      </c>
      <c r="G7947" s="43" t="n">
        <f aca="false">F7947*SQRT(($B$6-2)/C7947)</f>
        <v>-141436.609266552</v>
      </c>
    </row>
    <row r="7948" customFormat="false" ht="15" hidden="false" customHeight="false" outlineLevel="0" collapsed="false">
      <c r="A7948" s="41" t="n">
        <v>1.7506350301</v>
      </c>
      <c r="B7948" s="41" t="n">
        <v>-2.1408833706</v>
      </c>
      <c r="C7948" s="41" t="n">
        <v>5.4826872475</v>
      </c>
      <c r="D7948" s="42" t="n">
        <f aca="false">$B$5*A7948</f>
        <v>4.47283405421421</v>
      </c>
      <c r="E7948" s="42" t="n">
        <f aca="false">$D$5*A7948+$F$5*B7948</f>
        <v>0.469031523582713</v>
      </c>
      <c r="F7948" s="43" t="n">
        <f aca="false">Inputs!$B$5*D7948+Inputs!$B$6*E7948</f>
        <v>423831.829242285</v>
      </c>
      <c r="G7948" s="43" t="n">
        <f aca="false">F7948*SQRT(($B$6-2)/C7948)</f>
        <v>255983.415835745</v>
      </c>
    </row>
    <row r="7949" customFormat="false" ht="15" hidden="false" customHeight="false" outlineLevel="0" collapsed="false">
      <c r="A7949" s="41" t="n">
        <v>2.8006844473</v>
      </c>
      <c r="B7949" s="41" t="n">
        <v>0.203746229</v>
      </c>
      <c r="C7949" s="41" t="n">
        <v>6.6569697808</v>
      </c>
      <c r="D7949" s="42" t="n">
        <f aca="false">$B$5*A7949</f>
        <v>7.1556872538281</v>
      </c>
      <c r="E7949" s="42" t="n">
        <f aca="false">$D$5*A7949+$F$5*B7949</f>
        <v>7.01629225818039</v>
      </c>
      <c r="F7949" s="43" t="n">
        <f aca="false">Inputs!$B$5*D7949+Inputs!$B$6*E7949</f>
        <v>364754.11247379</v>
      </c>
      <c r="G7949" s="43" t="n">
        <f aca="false">F7949*SQRT(($B$6-2)/C7949)</f>
        <v>199929.510279357</v>
      </c>
    </row>
    <row r="7950" customFormat="false" ht="15" hidden="false" customHeight="false" outlineLevel="0" collapsed="false">
      <c r="A7950" s="41" t="n">
        <v>0.5802241353</v>
      </c>
      <c r="B7950" s="41" t="n">
        <v>-0.4362617471</v>
      </c>
      <c r="C7950" s="41" t="n">
        <v>0.6109421178</v>
      </c>
      <c r="D7950" s="42" t="n">
        <f aca="false">$B$5*A7950</f>
        <v>1.48245992272792</v>
      </c>
      <c r="E7950" s="42" t="n">
        <f aca="false">$D$5*A7950+$F$5*B7950</f>
        <v>0.62738177755309</v>
      </c>
      <c r="F7950" s="43" t="n">
        <f aca="false">Inputs!$B$5*D7950+Inputs!$B$6*E7950</f>
        <v>116876.903395137</v>
      </c>
      <c r="G7950" s="43" t="n">
        <f aca="false">F7950*SQRT(($B$6-2)/C7950)</f>
        <v>211467.514810898</v>
      </c>
    </row>
    <row r="7951" customFormat="false" ht="15" hidden="false" customHeight="false" outlineLevel="0" collapsed="false">
      <c r="A7951" s="41" t="n">
        <v>-0.0035151249</v>
      </c>
      <c r="B7951" s="41" t="n">
        <v>0.1925130121</v>
      </c>
      <c r="C7951" s="41" t="n">
        <v>3.9741961892</v>
      </c>
      <c r="D7951" s="42" t="n">
        <f aca="false">$B$5*A7951</f>
        <v>-0.00898106691983549</v>
      </c>
      <c r="E7951" s="42" t="n">
        <f aca="false">$D$5*A7951+$F$5*B7951</f>
        <v>0.324056208668826</v>
      </c>
      <c r="F7951" s="43" t="n">
        <f aca="false">Inputs!$B$5*D7951+Inputs!$B$6*E7951</f>
        <v>-17100.9171254248</v>
      </c>
      <c r="G7951" s="43" t="n">
        <f aca="false">F7951*SQRT(($B$6-2)/C7951)</f>
        <v>-12131.3672118403</v>
      </c>
    </row>
    <row r="7952" customFormat="false" ht="15" hidden="false" customHeight="false" outlineLevel="0" collapsed="false">
      <c r="A7952" s="41" t="n">
        <v>-1.0490959923</v>
      </c>
      <c r="B7952" s="41" t="n">
        <v>-0.8056814383</v>
      </c>
      <c r="C7952" s="41" t="n">
        <v>6.4040141408</v>
      </c>
      <c r="D7952" s="42" t="n">
        <f aca="false">$B$5*A7952</f>
        <v>-2.68041721993364</v>
      </c>
      <c r="E7952" s="42" t="n">
        <f aca="false">$D$5*A7952+$F$5*B7952</f>
        <v>-3.88762192479461</v>
      </c>
      <c r="F7952" s="43" t="n">
        <f aca="false">Inputs!$B$5*D7952+Inputs!$B$6*E7952</f>
        <v>-73660.6257536334</v>
      </c>
      <c r="G7952" s="43" t="n">
        <f aca="false">F7952*SQRT(($B$6-2)/C7952)</f>
        <v>-41164.6342113472</v>
      </c>
    </row>
    <row r="7953" customFormat="false" ht="15" hidden="false" customHeight="false" outlineLevel="0" collapsed="false">
      <c r="A7953" s="41" t="n">
        <v>1.1845675409</v>
      </c>
      <c r="B7953" s="41" t="n">
        <v>-1.5523468454</v>
      </c>
      <c r="C7953" s="41" t="n">
        <v>2.3621371838</v>
      </c>
      <c r="D7953" s="42" t="n">
        <f aca="false">$B$5*A7953</f>
        <v>3.02654405136155</v>
      </c>
      <c r="E7953" s="42" t="n">
        <f aca="false">$D$5*A7953+$F$5*B7953</f>
        <v>0.138276342332991</v>
      </c>
      <c r="F7953" s="43" t="n">
        <f aca="false">Inputs!$B$5*D7953+Inputs!$B$6*E7953</f>
        <v>295740.588019505</v>
      </c>
      <c r="G7953" s="43" t="n">
        <f aca="false">F7953*SQRT(($B$6-2)/C7953)</f>
        <v>272128.088954323</v>
      </c>
    </row>
    <row r="7954" customFormat="false" ht="15" hidden="false" customHeight="false" outlineLevel="0" collapsed="false">
      <c r="A7954" s="41" t="n">
        <v>0.4410391033</v>
      </c>
      <c r="B7954" s="41" t="n">
        <v>-0.3705169094</v>
      </c>
      <c r="C7954" s="41" t="n">
        <v>4.2177042742</v>
      </c>
      <c r="D7954" s="42" t="n">
        <f aca="false">$B$5*A7954</f>
        <v>1.12684522276905</v>
      </c>
      <c r="E7954" s="42" t="n">
        <f aca="false">$D$5*A7954+$F$5*B7954</f>
        <v>0.409703297670945</v>
      </c>
      <c r="F7954" s="43" t="n">
        <f aca="false">Inputs!$B$5*D7954+Inputs!$B$6*E7954</f>
        <v>92199.3573933578</v>
      </c>
      <c r="G7954" s="43" t="n">
        <f aca="false">F7954*SQRT(($B$6-2)/C7954)</f>
        <v>63489.927199168</v>
      </c>
    </row>
    <row r="7955" customFormat="false" ht="15" hidden="false" customHeight="false" outlineLevel="0" collapsed="false">
      <c r="A7955" s="41" t="n">
        <v>-0.9607071495</v>
      </c>
      <c r="B7955" s="41" t="n">
        <v>1.971931852</v>
      </c>
      <c r="C7955" s="41" t="n">
        <v>1.0694680924</v>
      </c>
      <c r="D7955" s="42" t="n">
        <f aca="false">$B$5*A7955</f>
        <v>-2.45458566778776</v>
      </c>
      <c r="E7955" s="42" t="n">
        <f aca="false">$D$5*A7955+$F$5*B7955</f>
        <v>1.11893516108291</v>
      </c>
      <c r="F7955" s="43" t="n">
        <f aca="false">Inputs!$B$5*D7955+Inputs!$B$6*E7955</f>
        <v>-301405.324832922</v>
      </c>
      <c r="G7955" s="43" t="n">
        <f aca="false">F7955*SQRT(($B$6-2)/C7955)</f>
        <v>-412175.337729146</v>
      </c>
    </row>
    <row r="7956" customFormat="false" ht="15" hidden="false" customHeight="false" outlineLevel="0" collapsed="false">
      <c r="A7956" s="41" t="n">
        <v>-0.9545025613</v>
      </c>
      <c r="B7956" s="41" t="n">
        <v>-1.1301019997</v>
      </c>
      <c r="C7956" s="41" t="n">
        <v>5.0900368738</v>
      </c>
      <c r="D7956" s="42" t="n">
        <f aca="false">$B$5*A7956</f>
        <v>-2.4387330812028</v>
      </c>
      <c r="E7956" s="42" t="n">
        <f aca="false">$D$5*A7956+$F$5*B7956</f>
        <v>-4.22271992156874</v>
      </c>
      <c r="F7956" s="43" t="n">
        <f aca="false">Inputs!$B$5*D7956+Inputs!$B$6*E7956</f>
        <v>-32737.312041843</v>
      </c>
      <c r="G7956" s="43" t="n">
        <f aca="false">F7956*SQRT(($B$6-2)/C7956)</f>
        <v>-20520.9542221761</v>
      </c>
    </row>
    <row r="7957" customFormat="false" ht="15" hidden="false" customHeight="false" outlineLevel="0" collapsed="false">
      <c r="A7957" s="41" t="n">
        <v>-0.1869727035</v>
      </c>
      <c r="B7957" s="41" t="n">
        <v>-0.7685586341</v>
      </c>
      <c r="C7957" s="41" t="n">
        <v>2.8844180618</v>
      </c>
      <c r="D7957" s="42" t="n">
        <f aca="false">$B$5*A7957</f>
        <v>-0.477711151121845</v>
      </c>
      <c r="E7957" s="42" t="n">
        <f aca="false">$D$5*A7957+$F$5*B7957</f>
        <v>-1.77202225210319</v>
      </c>
      <c r="F7957" s="43" t="n">
        <f aca="false">Inputs!$B$5*D7957+Inputs!$B$6*E7957</f>
        <v>40829.9974929751</v>
      </c>
      <c r="G7957" s="43" t="n">
        <f aca="false">F7957*SQRT(($B$6-2)/C7957)</f>
        <v>33998.9298881772</v>
      </c>
    </row>
    <row r="7958" customFormat="false" ht="15" hidden="false" customHeight="false" outlineLevel="0" collapsed="false">
      <c r="A7958" s="41" t="n">
        <v>0.006380657</v>
      </c>
      <c r="B7958" s="41" t="n">
        <v>0.1553992967</v>
      </c>
      <c r="C7958" s="41" t="n">
        <v>2.6459047184</v>
      </c>
      <c r="D7958" s="42" t="n">
        <f aca="false">$B$5*A7958</f>
        <v>0.0163024385021189</v>
      </c>
      <c r="E7958" s="42" t="n">
        <f aca="false">$D$5*A7958+$F$5*B7958</f>
        <v>0.283518192185622</v>
      </c>
      <c r="F7958" s="43" t="n">
        <f aca="false">Inputs!$B$5*D7958+Inputs!$B$6*E7958</f>
        <v>-12545.6657590692</v>
      </c>
      <c r="G7958" s="43" t="n">
        <f aca="false">F7958*SQRT(($B$6-2)/C7958)</f>
        <v>-10907.4093008561</v>
      </c>
    </row>
    <row r="7959" customFormat="false" ht="15" hidden="false" customHeight="false" outlineLevel="0" collapsed="false">
      <c r="A7959" s="41" t="n">
        <v>0.2346580656</v>
      </c>
      <c r="B7959" s="41" t="n">
        <v>-0.1238908472</v>
      </c>
      <c r="C7959" s="41" t="n">
        <v>4.0809112691</v>
      </c>
      <c r="D7959" s="42" t="n">
        <f aca="false">$B$5*A7959</f>
        <v>0.599546204014755</v>
      </c>
      <c r="E7959" s="42" t="n">
        <f aca="false">$D$5*A7959+$F$5*B7959</f>
        <v>0.344461654352681</v>
      </c>
      <c r="F7959" s="43" t="n">
        <f aca="false">Inputs!$B$5*D7959+Inputs!$B$6*E7959</f>
        <v>42731.5376838415</v>
      </c>
      <c r="G7959" s="43" t="n">
        <f aca="false">F7959*SQRT(($B$6-2)/C7959)</f>
        <v>29914.7200454115</v>
      </c>
    </row>
    <row r="7960" customFormat="false" ht="15" hidden="false" customHeight="false" outlineLevel="0" collapsed="false">
      <c r="A7960" s="41" t="n">
        <v>-0.7021617031</v>
      </c>
      <c r="B7960" s="41" t="n">
        <v>0.6434030427</v>
      </c>
      <c r="C7960" s="41" t="n">
        <v>0.5052135875</v>
      </c>
      <c r="D7960" s="42" t="n">
        <f aca="false">$B$5*A7960</f>
        <v>-1.79400773044701</v>
      </c>
      <c r="E7960" s="42" t="n">
        <f aca="false">$D$5*A7960+$F$5*B7960</f>
        <v>-0.559862866024435</v>
      </c>
      <c r="F7960" s="43" t="n">
        <f aca="false">Inputs!$B$5*D7960+Inputs!$B$6*E7960</f>
        <v>-151407.629743479</v>
      </c>
      <c r="G7960" s="43" t="n">
        <f aca="false">F7960*SQRT(($B$6-2)/C7960)</f>
        <v>-301248.745779804</v>
      </c>
    </row>
    <row r="7961" customFormat="false" ht="15" hidden="false" customHeight="false" outlineLevel="0" collapsed="false">
      <c r="A7961" s="41" t="n">
        <v>-0.1116927665</v>
      </c>
      <c r="B7961" s="41" t="n">
        <v>-0.4956173121</v>
      </c>
      <c r="C7961" s="41" t="n">
        <v>2.054785468</v>
      </c>
      <c r="D7961" s="42" t="n">
        <f aca="false">$B$5*A7961</f>
        <v>-0.285372565395346</v>
      </c>
      <c r="E7961" s="42" t="n">
        <f aca="false">$D$5*A7961+$F$5*B7961</f>
        <v>-1.12158714344141</v>
      </c>
      <c r="F7961" s="43" t="n">
        <f aca="false">Inputs!$B$5*D7961+Inputs!$B$6*E7961</f>
        <v>27542.100632536</v>
      </c>
      <c r="G7961" s="43" t="n">
        <f aca="false">F7961*SQRT(($B$6-2)/C7961)</f>
        <v>27172.4510956642</v>
      </c>
    </row>
    <row r="7962" customFormat="false" ht="15" hidden="false" customHeight="false" outlineLevel="0" collapsed="false">
      <c r="A7962" s="41" t="n">
        <v>1.4799936991</v>
      </c>
      <c r="B7962" s="41" t="n">
        <v>-0.1213119604</v>
      </c>
      <c r="C7962" s="41" t="n">
        <v>6.4075444141</v>
      </c>
      <c r="D7962" s="42" t="n">
        <f aca="false">$B$5*A7962</f>
        <v>3.78135139737196</v>
      </c>
      <c r="E7962" s="42" t="n">
        <f aca="false">$D$5*A7962+$F$5*B7962</f>
        <v>3.31230024176447</v>
      </c>
      <c r="F7962" s="43" t="n">
        <f aca="false">Inputs!$B$5*D7962+Inputs!$B$6*E7962</f>
        <v>212520.127648973</v>
      </c>
      <c r="G7962" s="43" t="n">
        <f aca="false">F7962*SQRT(($B$6-2)/C7962)</f>
        <v>118732.401863714</v>
      </c>
    </row>
    <row r="7963" customFormat="false" ht="15" hidden="false" customHeight="false" outlineLevel="0" collapsed="false">
      <c r="A7963" s="41" t="n">
        <v>1.0919866015</v>
      </c>
      <c r="B7963" s="41" t="n">
        <v>1.2268384471</v>
      </c>
      <c r="C7963" s="41" t="n">
        <v>0.6031069025</v>
      </c>
      <c r="D7963" s="42" t="n">
        <f aca="false">$B$5*A7963</f>
        <v>2.79000178447008</v>
      </c>
      <c r="E7963" s="42" t="n">
        <f aca="false">$D$5*A7963+$F$5*B7963</f>
        <v>4.71691438405934</v>
      </c>
      <c r="F7963" s="43" t="n">
        <f aca="false">Inputs!$B$5*D7963+Inputs!$B$6*E7963</f>
        <v>43154.4592440413</v>
      </c>
      <c r="G7963" s="43" t="n">
        <f aca="false">F7963*SQRT(($B$6-2)/C7963)</f>
        <v>78585.7002403764</v>
      </c>
    </row>
    <row r="7964" customFormat="false" ht="15" hidden="false" customHeight="false" outlineLevel="0" collapsed="false">
      <c r="A7964" s="41" t="n">
        <v>1.2876728354</v>
      </c>
      <c r="B7964" s="41" t="n">
        <v>0.6911578081</v>
      </c>
      <c r="C7964" s="41" t="n">
        <v>0.6899010491</v>
      </c>
      <c r="D7964" s="42" t="n">
        <f aca="false">$B$5*A7964</f>
        <v>3.28997581439616</v>
      </c>
      <c r="E7964" s="42" t="n">
        <f aca="false">$D$5*A7964+$F$5*B7964</f>
        <v>4.25758344345292</v>
      </c>
      <c r="F7964" s="43" t="n">
        <f aca="false">Inputs!$B$5*D7964+Inputs!$B$6*E7964</f>
        <v>116118.409266969</v>
      </c>
      <c r="G7964" s="43" t="n">
        <f aca="false">F7964*SQRT(($B$6-2)/C7964)</f>
        <v>197707.285282291</v>
      </c>
    </row>
    <row r="7965" customFormat="false" ht="15" hidden="false" customHeight="false" outlineLevel="0" collapsed="false">
      <c r="A7965" s="41" t="n">
        <v>-0.0006334969</v>
      </c>
      <c r="B7965" s="41" t="n">
        <v>-0.0640416907</v>
      </c>
      <c r="C7965" s="41" t="n">
        <v>2.25100648</v>
      </c>
      <c r="D7965" s="42" t="n">
        <f aca="false">$B$5*A7965</f>
        <v>-0.00161857066655251</v>
      </c>
      <c r="E7965" s="42" t="n">
        <f aca="false">$D$5*A7965+$F$5*B7965</f>
        <v>-0.112091089466638</v>
      </c>
      <c r="F7965" s="43" t="n">
        <f aca="false">Inputs!$B$5*D7965+Inputs!$B$6*E7965</f>
        <v>5442.69740667663</v>
      </c>
      <c r="G7965" s="43" t="n">
        <f aca="false">F7965*SQRT(($B$6-2)/C7965)</f>
        <v>5130.2770047463</v>
      </c>
    </row>
    <row r="7966" customFormat="false" ht="15" hidden="false" customHeight="false" outlineLevel="0" collapsed="false">
      <c r="A7966" s="41" t="n">
        <v>-0.2441201185</v>
      </c>
      <c r="B7966" s="41" t="n">
        <v>-2.16689567</v>
      </c>
      <c r="C7966" s="41" t="n">
        <v>3.2694373862</v>
      </c>
      <c r="D7966" s="42" t="n">
        <f aca="false">$B$5*A7966</f>
        <v>-0.623721541367327</v>
      </c>
      <c r="E7966" s="42" t="n">
        <f aca="false">$D$5*A7966+$F$5*B7966</f>
        <v>-4.3225801293225</v>
      </c>
      <c r="F7966" s="43" t="n">
        <f aca="false">Inputs!$B$5*D7966+Inputs!$B$6*E7966</f>
        <v>153756.852329392</v>
      </c>
      <c r="G7966" s="43" t="n">
        <f aca="false">F7966*SQRT(($B$6-2)/C7966)</f>
        <v>120257.719877568</v>
      </c>
    </row>
    <row r="7967" customFormat="false" ht="15" hidden="false" customHeight="false" outlineLevel="0" collapsed="false">
      <c r="A7967" s="41" t="n">
        <v>0.7188068057</v>
      </c>
      <c r="B7967" s="41" t="n">
        <v>0.2444655664</v>
      </c>
      <c r="C7967" s="41" t="n">
        <v>3.9041164763</v>
      </c>
      <c r="D7967" s="42" t="n">
        <f aca="false">$B$5*A7967</f>
        <v>1.83653560202794</v>
      </c>
      <c r="E7967" s="42" t="n">
        <f aca="false">$D$5*A7967+$F$5*B7967</f>
        <v>2.13259345901494</v>
      </c>
      <c r="F7967" s="43" t="n">
        <f aca="false">Inputs!$B$5*D7967+Inputs!$B$6*E7967</f>
        <v>77023.8872520468</v>
      </c>
      <c r="G7967" s="43" t="n">
        <f aca="false">F7967*SQRT(($B$6-2)/C7967)</f>
        <v>55128.8645466756</v>
      </c>
    </row>
    <row r="7968" customFormat="false" ht="15" hidden="false" customHeight="false" outlineLevel="0" collapsed="false">
      <c r="A7968" s="41" t="n">
        <v>0.8255242662</v>
      </c>
      <c r="B7968" s="41" t="n">
        <v>-0.1170015515</v>
      </c>
      <c r="C7968" s="41" t="n">
        <v>10.8665861605</v>
      </c>
      <c r="D7968" s="42" t="n">
        <f aca="false">$B$5*A7968</f>
        <v>2.10919636986165</v>
      </c>
      <c r="E7968" s="42" t="n">
        <f aca="false">$D$5*A7968+$F$5*B7968</f>
        <v>1.76237572286501</v>
      </c>
      <c r="F7968" s="43" t="n">
        <f aca="false">Inputs!$B$5*D7968+Inputs!$B$6*E7968</f>
        <v>122800.850842914</v>
      </c>
      <c r="G7968" s="43" t="n">
        <f aca="false">F7968*SQRT(($B$6-2)/C7968)</f>
        <v>52682.9165622232</v>
      </c>
    </row>
    <row r="7969" customFormat="false" ht="15" hidden="false" customHeight="false" outlineLevel="0" collapsed="false">
      <c r="A7969" s="41" t="n">
        <v>0.664825162</v>
      </c>
      <c r="B7969" s="41" t="n">
        <v>-1.3775070629</v>
      </c>
      <c r="C7969" s="41" t="n">
        <v>4.0131666496</v>
      </c>
      <c r="D7969" s="42" t="n">
        <f aca="false">$B$5*A7969</f>
        <v>1.69861368792684</v>
      </c>
      <c r="E7969" s="42" t="n">
        <f aca="false">$D$5*A7969+$F$5*B7969</f>
        <v>-0.796592686046</v>
      </c>
      <c r="F7969" s="43" t="n">
        <f aca="false">Inputs!$B$5*D7969+Inputs!$B$6*E7969</f>
        <v>209691.003094984</v>
      </c>
      <c r="G7969" s="43" t="n">
        <f aca="false">F7969*SQRT(($B$6-2)/C7969)</f>
        <v>148030.497191718</v>
      </c>
    </row>
    <row r="7970" customFormat="false" ht="15" hidden="false" customHeight="false" outlineLevel="0" collapsed="false">
      <c r="A7970" s="41" t="n">
        <v>-1.1692656093</v>
      </c>
      <c r="B7970" s="41" t="n">
        <v>-2.4762115997</v>
      </c>
      <c r="C7970" s="41" t="n">
        <v>4.4166914541</v>
      </c>
      <c r="D7970" s="42" t="n">
        <f aca="false">$B$5*A7970</f>
        <v>-2.98744795218671</v>
      </c>
      <c r="E7970" s="42" t="n">
        <f aca="false">$D$5*A7970+$F$5*B7970</f>
        <v>-7.05815460964709</v>
      </c>
      <c r="F7970" s="43" t="n">
        <f aca="false">Inputs!$B$5*D7970+Inputs!$B$6*E7970</f>
        <v>54162.9352636834</v>
      </c>
      <c r="G7970" s="43" t="n">
        <f aca="false">F7970*SQRT(($B$6-2)/C7970)</f>
        <v>36447.5767794208</v>
      </c>
    </row>
    <row r="7971" customFormat="false" ht="15" hidden="false" customHeight="false" outlineLevel="0" collapsed="false">
      <c r="A7971" s="41" t="n">
        <v>-0.1343491958</v>
      </c>
      <c r="B7971" s="41" t="n">
        <v>-0.7725255878</v>
      </c>
      <c r="C7971" s="41" t="n">
        <v>7.2721060244</v>
      </c>
      <c r="D7971" s="42" t="n">
        <f aca="false">$B$5*A7971</f>
        <v>-0.343259244673178</v>
      </c>
      <c r="E7971" s="42" t="n">
        <f aca="false">$D$5*A7971+$F$5*B7971</f>
        <v>-1.65364990888145</v>
      </c>
      <c r="F7971" s="43" t="n">
        <f aca="false">Inputs!$B$5*D7971+Inputs!$B$6*E7971</f>
        <v>48356.5709767548</v>
      </c>
      <c r="G7971" s="43" t="n">
        <f aca="false">F7971*SQRT(($B$6-2)/C7971)</f>
        <v>25359.4829012986</v>
      </c>
    </row>
    <row r="7972" customFormat="false" ht="15" hidden="false" customHeight="false" outlineLevel="0" collapsed="false">
      <c r="A7972" s="41" t="n">
        <v>-0.9033818752</v>
      </c>
      <c r="B7972" s="41" t="n">
        <v>0.334652378</v>
      </c>
      <c r="C7972" s="41" t="n">
        <v>1.5950684118</v>
      </c>
      <c r="D7972" s="42" t="n">
        <f aca="false">$B$5*A7972</f>
        <v>-2.30812085093695</v>
      </c>
      <c r="E7972" s="42" t="n">
        <f aca="false">$D$5*A7972+$F$5*B7972</f>
        <v>-1.57181740496729</v>
      </c>
      <c r="F7972" s="43" t="n">
        <f aca="false">Inputs!$B$5*D7972+Inputs!$B$6*E7972</f>
        <v>-152221.214845331</v>
      </c>
      <c r="G7972" s="43" t="n">
        <f aca="false">F7972*SQRT(($B$6-2)/C7972)</f>
        <v>-170451.380990112</v>
      </c>
    </row>
    <row r="7973" customFormat="false" ht="15" hidden="false" customHeight="false" outlineLevel="0" collapsed="false">
      <c r="A7973" s="41" t="n">
        <v>-0.4255071942</v>
      </c>
      <c r="B7973" s="41" t="n">
        <v>-1.4330910068</v>
      </c>
      <c r="C7973" s="41" t="n">
        <v>4.538489575</v>
      </c>
      <c r="D7973" s="42" t="n">
        <f aca="false">$B$5*A7973</f>
        <v>-1.08716153613251</v>
      </c>
      <c r="E7973" s="42" t="n">
        <f aca="false">$D$5*A7973+$F$5*B7973</f>
        <v>-3.48711354543026</v>
      </c>
      <c r="F7973" s="43" t="n">
        <f aca="false">Inputs!$B$5*D7973+Inputs!$B$6*E7973</f>
        <v>65639.5236582618</v>
      </c>
      <c r="G7973" s="43" t="n">
        <f aca="false">F7973*SQRT(($B$6-2)/C7973)</f>
        <v>43573.7309490541</v>
      </c>
    </row>
    <row r="7974" customFormat="false" ht="15" hidden="false" customHeight="false" outlineLevel="0" collapsed="false">
      <c r="A7974" s="41" t="n">
        <v>2.5447667728</v>
      </c>
      <c r="B7974" s="41" t="n">
        <v>-0.0370106205</v>
      </c>
      <c r="C7974" s="41" t="n">
        <v>5.4365714441</v>
      </c>
      <c r="D7974" s="42" t="n">
        <f aca="false">$B$5*A7974</f>
        <v>6.50182321598035</v>
      </c>
      <c r="E7974" s="42" t="n">
        <f aca="false">$D$5*A7974+$F$5*B7974</f>
        <v>5.99158814520245</v>
      </c>
      <c r="F7974" s="43" t="n">
        <f aca="false">Inputs!$B$5*D7974+Inputs!$B$6*E7974</f>
        <v>350602.914337912</v>
      </c>
      <c r="G7974" s="43" t="n">
        <f aca="false">F7974*SQRT(($B$6-2)/C7974)</f>
        <v>212651.264632735</v>
      </c>
    </row>
    <row r="7975" customFormat="false" ht="15" hidden="false" customHeight="false" outlineLevel="0" collapsed="false">
      <c r="A7975" s="41" t="n">
        <v>-1.0831630529</v>
      </c>
      <c r="B7975" s="41" t="n">
        <v>-0.6698354609</v>
      </c>
      <c r="C7975" s="41" t="n">
        <v>4.902521707</v>
      </c>
      <c r="D7975" s="42" t="n">
        <f aca="false">$B$5*A7975</f>
        <v>-2.76745781158109</v>
      </c>
      <c r="E7975" s="42" t="n">
        <f aca="false">$D$5*A7975+$F$5*B7975</f>
        <v>-3.73411621262336</v>
      </c>
      <c r="F7975" s="43" t="n">
        <f aca="false">Inputs!$B$5*D7975+Inputs!$B$6*E7975</f>
        <v>-90039.9705269412</v>
      </c>
      <c r="G7975" s="43" t="n">
        <f aca="false">F7975*SQRT(($B$6-2)/C7975)</f>
        <v>-57509.6307783635</v>
      </c>
    </row>
    <row r="7976" customFormat="false" ht="15" hidden="false" customHeight="false" outlineLevel="0" collapsed="false">
      <c r="A7976" s="41" t="n">
        <v>-0.173142969</v>
      </c>
      <c r="B7976" s="41" t="n">
        <v>-0.1752459623</v>
      </c>
      <c r="C7976" s="41" t="n">
        <v>3.9106435443</v>
      </c>
      <c r="D7976" s="42" t="n">
        <f aca="false">$B$5*A7976</f>
        <v>-0.442376483204907</v>
      </c>
      <c r="E7976" s="42" t="n">
        <f aca="false">$D$5*A7976+$F$5*B7976</f>
        <v>-0.714613876985577</v>
      </c>
      <c r="F7976" s="43" t="n">
        <f aca="false">Inputs!$B$5*D7976+Inputs!$B$6*E7976</f>
        <v>-8506.9544712119</v>
      </c>
      <c r="G7976" s="43" t="n">
        <f aca="false">F7976*SQRT(($B$6-2)/C7976)</f>
        <v>-6083.66078415679</v>
      </c>
    </row>
    <row r="7977" customFormat="false" ht="15" hidden="false" customHeight="false" outlineLevel="0" collapsed="false">
      <c r="A7977" s="41" t="n">
        <v>1.302164273</v>
      </c>
      <c r="B7977" s="41" t="n">
        <v>-0.0794299576</v>
      </c>
      <c r="C7977" s="41" t="n">
        <v>3.7002773609</v>
      </c>
      <c r="D7977" s="42" t="n">
        <f aca="false">$B$5*A7977</f>
        <v>3.32700111920118</v>
      </c>
      <c r="E7977" s="42" t="n">
        <f aca="false">$D$5*A7977+$F$5*B7977</f>
        <v>2.96145901677082</v>
      </c>
      <c r="F7977" s="43" t="n">
        <f aca="false">Inputs!$B$5*D7977+Inputs!$B$6*E7977</f>
        <v>184627.161081577</v>
      </c>
      <c r="G7977" s="43" t="n">
        <f aca="false">F7977*SQRT(($B$6-2)/C7977)</f>
        <v>135735.501028356</v>
      </c>
    </row>
    <row r="7978" customFormat="false" ht="15" hidden="false" customHeight="false" outlineLevel="0" collapsed="false">
      <c r="A7978" s="41" t="n">
        <v>1.8552081719</v>
      </c>
      <c r="B7978" s="41" t="n">
        <v>-0.432422944</v>
      </c>
      <c r="C7978" s="41" t="n">
        <v>1.256468822</v>
      </c>
      <c r="D7978" s="42" t="n">
        <f aca="false">$B$5*A7978</f>
        <v>4.74001613486325</v>
      </c>
      <c r="E7978" s="42" t="n">
        <f aca="false">$D$5*A7978+$F$5*B7978</f>
        <v>3.66794689731677</v>
      </c>
      <c r="F7978" s="43" t="n">
        <f aca="false">Inputs!$B$5*D7978+Inputs!$B$6*E7978</f>
        <v>290604.268620486</v>
      </c>
      <c r="G7978" s="43" t="n">
        <f aca="false">F7978*SQRT(($B$6-2)/C7978)</f>
        <v>366641.084499181</v>
      </c>
    </row>
    <row r="7979" customFormat="false" ht="15" hidden="false" customHeight="false" outlineLevel="0" collapsed="false">
      <c r="A7979" s="41" t="n">
        <v>0.4264360403</v>
      </c>
      <c r="B7979" s="41" t="n">
        <v>1.0219801943</v>
      </c>
      <c r="C7979" s="41" t="n">
        <v>2.4691236522</v>
      </c>
      <c r="D7979" s="42" t="n">
        <f aca="false">$B$5*A7979</f>
        <v>1.08953471751856</v>
      </c>
      <c r="E7979" s="42" t="n">
        <f aca="false">$D$5*A7979+$F$5*B7979</f>
        <v>2.77944054117267</v>
      </c>
      <c r="F7979" s="43" t="n">
        <f aca="false">Inputs!$B$5*D7979+Inputs!$B$6*E7979</f>
        <v>-30018.5553067774</v>
      </c>
      <c r="G7979" s="43" t="n">
        <f aca="false">F7979*SQRT(($B$6-2)/C7979)</f>
        <v>-27016.7662490301</v>
      </c>
    </row>
    <row r="7980" customFormat="false" ht="15" hidden="false" customHeight="false" outlineLevel="0" collapsed="false">
      <c r="A7980" s="41" t="n">
        <v>1.1951523047</v>
      </c>
      <c r="B7980" s="41" t="n">
        <v>1.3118722174</v>
      </c>
      <c r="C7980" s="41" t="n">
        <v>9.155754243</v>
      </c>
      <c r="D7980" s="42" t="n">
        <f aca="false">$B$5*A7980</f>
        <v>3.05358789040649</v>
      </c>
      <c r="E7980" s="42" t="n">
        <f aca="false">$D$5*A7980+$F$5*B7980</f>
        <v>5.10923781808357</v>
      </c>
      <c r="F7980" s="43" t="n">
        <f aca="false">Inputs!$B$5*D7980+Inputs!$B$6*E7980</f>
        <v>49896.8981364704</v>
      </c>
      <c r="G7980" s="43" t="n">
        <f aca="false">F7980*SQRT(($B$6-2)/C7980)</f>
        <v>23320.6946596995</v>
      </c>
    </row>
    <row r="7981" customFormat="false" ht="15" hidden="false" customHeight="false" outlineLevel="0" collapsed="false">
      <c r="A7981" s="41" t="n">
        <v>-0.2720117409</v>
      </c>
      <c r="B7981" s="41" t="n">
        <v>-0.0054892603</v>
      </c>
      <c r="C7981" s="41" t="n">
        <v>2.0115798231</v>
      </c>
      <c r="D7981" s="42" t="n">
        <f aca="false">$B$5*A7981</f>
        <v>-0.694984024039616</v>
      </c>
      <c r="E7981" s="42" t="n">
        <f aca="false">$D$5*A7981+$F$5*B7981</f>
        <v>-0.656754375634797</v>
      </c>
      <c r="F7981" s="43" t="n">
        <f aca="false">Inputs!$B$5*D7981+Inputs!$B$6*E7981</f>
        <v>-36660.6836222217</v>
      </c>
      <c r="G7981" s="43" t="n">
        <f aca="false">F7981*SQRT(($B$6-2)/C7981)</f>
        <v>-36555.0112190894</v>
      </c>
    </row>
    <row r="7982" customFormat="false" ht="15" hidden="false" customHeight="false" outlineLevel="0" collapsed="false">
      <c r="A7982" s="41" t="n">
        <v>-2.4794225666</v>
      </c>
      <c r="B7982" s="41" t="n">
        <v>-0.1960100386</v>
      </c>
      <c r="C7982" s="41" t="n">
        <v>3.4349722413</v>
      </c>
      <c r="D7982" s="42" t="n">
        <f aca="false">$B$5*A7982</f>
        <v>-6.33487020423794</v>
      </c>
      <c r="E7982" s="42" t="n">
        <f aca="false">$D$5*A7982+$F$5*B7982</f>
        <v>-6.23846297572187</v>
      </c>
      <c r="F7982" s="43" t="n">
        <f aca="false">Inputs!$B$5*D7982+Inputs!$B$6*E7982</f>
        <v>-321563.8716377</v>
      </c>
      <c r="G7982" s="43" t="n">
        <f aca="false">F7982*SQRT(($B$6-2)/C7982)</f>
        <v>-245369.52991351</v>
      </c>
    </row>
    <row r="7983" customFormat="false" ht="15" hidden="false" customHeight="false" outlineLevel="0" collapsed="false">
      <c r="A7983" s="41" t="n">
        <v>1.0912541779</v>
      </c>
      <c r="B7983" s="41" t="n">
        <v>0.8968364799</v>
      </c>
      <c r="C7983" s="41" t="n">
        <v>3.2605745566</v>
      </c>
      <c r="D7983" s="42" t="n">
        <f aca="false">$B$5*A7983</f>
        <v>2.78813045825767</v>
      </c>
      <c r="E7983" s="42" t="n">
        <f aca="false">$D$5*A7983+$F$5*B7983</f>
        <v>4.14534248348664</v>
      </c>
      <c r="F7983" s="43" t="n">
        <f aca="false">Inputs!$B$5*D7983+Inputs!$B$6*E7983</f>
        <v>71545.9216514355</v>
      </c>
      <c r="G7983" s="43" t="n">
        <f aca="false">F7983*SQRT(($B$6-2)/C7983)</f>
        <v>56034.153153441</v>
      </c>
    </row>
    <row r="7984" customFormat="false" ht="15" hidden="false" customHeight="false" outlineLevel="0" collapsed="false">
      <c r="A7984" s="41" t="n">
        <v>-0.086487121</v>
      </c>
      <c r="B7984" s="41" t="n">
        <v>1.6991394429</v>
      </c>
      <c r="C7984" s="41" t="n">
        <v>4.5423151516</v>
      </c>
      <c r="D7984" s="42" t="n">
        <f aca="false">$B$5*A7984</f>
        <v>-0.220972694712757</v>
      </c>
      <c r="E7984" s="42" t="n">
        <f aca="false">$D$5*A7984+$F$5*B7984</f>
        <v>2.72817574289607</v>
      </c>
      <c r="F7984" s="43" t="n">
        <f aca="false">Inputs!$B$5*D7984+Inputs!$B$6*E7984</f>
        <v>-158506.056616079</v>
      </c>
      <c r="G7984" s="43" t="n">
        <f aca="false">F7984*SQRT(($B$6-2)/C7984)</f>
        <v>-105177.350876695</v>
      </c>
    </row>
    <row r="7985" customFormat="false" ht="15" hidden="false" customHeight="false" outlineLevel="0" collapsed="false">
      <c r="A7985" s="41" t="n">
        <v>-0.3840052843</v>
      </c>
      <c r="B7985" s="41" t="n">
        <v>-0.716139824</v>
      </c>
      <c r="C7985" s="41" t="n">
        <v>3.2390630622</v>
      </c>
      <c r="D7985" s="42" t="n">
        <f aca="false">$B$5*A7985</f>
        <v>-0.981125067808758</v>
      </c>
      <c r="E7985" s="42" t="n">
        <f aca="false">$D$5*A7985+$F$5*B7985</f>
        <v>-2.15036469765232</v>
      </c>
      <c r="F7985" s="43" t="n">
        <f aca="false">Inputs!$B$5*D7985+Inputs!$B$6*E7985</f>
        <v>9405.72810174036</v>
      </c>
      <c r="G7985" s="43" t="n">
        <f aca="false">F7985*SQRT(($B$6-2)/C7985)</f>
        <v>7390.90663645265</v>
      </c>
    </row>
    <row r="7986" customFormat="false" ht="15" hidden="false" customHeight="false" outlineLevel="0" collapsed="false">
      <c r="A7986" s="41" t="n">
        <v>-0.4681617352</v>
      </c>
      <c r="B7986" s="41" t="n">
        <v>-1.1224650248</v>
      </c>
      <c r="C7986" s="41" t="n">
        <v>2.8309158947</v>
      </c>
      <c r="D7986" s="42" t="n">
        <f aca="false">$B$5*A7986</f>
        <v>-1.19614295160252</v>
      </c>
      <c r="E7986" s="42" t="n">
        <f aca="false">$D$5*A7986+$F$5*B7986</f>
        <v>-3.05224211058601</v>
      </c>
      <c r="F7986" s="43" t="n">
        <f aca="false">Inputs!$B$5*D7986+Inputs!$B$6*E7986</f>
        <v>32997.810369049</v>
      </c>
      <c r="G7986" s="43" t="n">
        <f aca="false">F7986*SQRT(($B$6-2)/C7986)</f>
        <v>27735.5407014614</v>
      </c>
    </row>
    <row r="7987" customFormat="false" ht="15" hidden="false" customHeight="false" outlineLevel="0" collapsed="false">
      <c r="A7987" s="41" t="n">
        <v>0.6223950317</v>
      </c>
      <c r="B7987" s="41" t="n">
        <v>0.2884818116</v>
      </c>
      <c r="C7987" s="41" t="n">
        <v>6.2599343073</v>
      </c>
      <c r="D7987" s="42" t="n">
        <f aca="false">$B$5*A7987</f>
        <v>1.5902056368668</v>
      </c>
      <c r="E7987" s="42" t="n">
        <f aca="false">$D$5*A7987+$F$5*B7987</f>
        <v>1.9791779785645</v>
      </c>
      <c r="F7987" s="43" t="n">
        <f aca="false">Inputs!$B$5*D7987+Inputs!$B$6*E7987</f>
        <v>60061.6647584544</v>
      </c>
      <c r="G7987" s="43" t="n">
        <f aca="false">F7987*SQRT(($B$6-2)/C7987)</f>
        <v>33949.0382506789</v>
      </c>
    </row>
    <row r="7988" customFormat="false" ht="15" hidden="false" customHeight="false" outlineLevel="0" collapsed="false">
      <c r="A7988" s="41" t="n">
        <v>0.6099794464</v>
      </c>
      <c r="B7988" s="41" t="n">
        <v>-0.4143711519</v>
      </c>
      <c r="C7988" s="41" t="n">
        <v>4.0075537766</v>
      </c>
      <c r="D7988" s="42" t="n">
        <f aca="false">$B$5*A7988</f>
        <v>1.55848408909812</v>
      </c>
      <c r="E7988" s="42" t="n">
        <f aca="false">$D$5*A7988+$F$5*B7988</f>
        <v>0.735986615228581</v>
      </c>
      <c r="F7988" s="43" t="n">
        <f aca="false">Inputs!$B$5*D7988+Inputs!$B$6*E7988</f>
        <v>119049.078148382</v>
      </c>
      <c r="G7988" s="43" t="n">
        <f aca="false">F7988*SQRT(($B$6-2)/C7988)</f>
        <v>84101.0378512656</v>
      </c>
    </row>
    <row r="7989" customFormat="false" ht="15" hidden="false" customHeight="false" outlineLevel="0" collapsed="false">
      <c r="A7989" s="41" t="n">
        <v>-0.0580729793</v>
      </c>
      <c r="B7989" s="41" t="n">
        <v>-2.1784187234</v>
      </c>
      <c r="C7989" s="41" t="n">
        <v>3.7052188169</v>
      </c>
      <c r="D7989" s="42" t="n">
        <f aca="false">$B$5*A7989</f>
        <v>-0.148375186704609</v>
      </c>
      <c r="E7989" s="42" t="n">
        <f aca="false">$D$5*A7989+$F$5*B7989</f>
        <v>-3.89976198977515</v>
      </c>
      <c r="F7989" s="43" t="n">
        <f aca="false">Inputs!$B$5*D7989+Inputs!$B$6*E7989</f>
        <v>180150.580818297</v>
      </c>
      <c r="G7989" s="43" t="n">
        <f aca="false">F7989*SQRT(($B$6-2)/C7989)</f>
        <v>132356.030589605</v>
      </c>
    </row>
    <row r="7990" customFormat="false" ht="15" hidden="false" customHeight="false" outlineLevel="0" collapsed="false">
      <c r="A7990" s="41" t="n">
        <v>0.3762255513</v>
      </c>
      <c r="B7990" s="41" t="n">
        <v>0.0988414551</v>
      </c>
      <c r="C7990" s="41" t="n">
        <v>2.1332397052</v>
      </c>
      <c r="D7990" s="42" t="n">
        <f aca="false">$B$5*A7990</f>
        <v>0.961248020853341</v>
      </c>
      <c r="E7990" s="42" t="n">
        <f aca="false">$D$5*A7990+$F$5*B7990</f>
        <v>1.06593566534468</v>
      </c>
      <c r="F7990" s="43" t="n">
        <f aca="false">Inputs!$B$5*D7990+Inputs!$B$6*E7990</f>
        <v>42828.0188180999</v>
      </c>
      <c r="G7990" s="43" t="n">
        <f aca="false">F7990*SQRT(($B$6-2)/C7990)</f>
        <v>41468.9609171406</v>
      </c>
    </row>
    <row r="7991" customFormat="false" ht="15" hidden="false" customHeight="false" outlineLevel="0" collapsed="false">
      <c r="A7991" s="41" t="n">
        <v>-1.1005276615</v>
      </c>
      <c r="B7991" s="41" t="n">
        <v>-0.1046575321</v>
      </c>
      <c r="C7991" s="41" t="n">
        <v>2.5265611653</v>
      </c>
      <c r="D7991" s="42" t="n">
        <f aca="false">$B$5*A7991</f>
        <v>-2.81182400519013</v>
      </c>
      <c r="E7991" s="42" t="n">
        <f aca="false">$D$5*A7991+$F$5*B7991</f>
        <v>-2.79951902517648</v>
      </c>
      <c r="F7991" s="43" t="n">
        <f aca="false">Inputs!$B$5*D7991+Inputs!$B$6*E7991</f>
        <v>-141206.449260189</v>
      </c>
      <c r="G7991" s="43" t="n">
        <f aca="false">F7991*SQRT(($B$6-2)/C7991)</f>
        <v>-125633.257935801</v>
      </c>
    </row>
    <row r="7992" customFormat="false" ht="15" hidden="false" customHeight="false" outlineLevel="0" collapsed="false">
      <c r="A7992" s="41" t="n">
        <v>-0.2578493021</v>
      </c>
      <c r="B7992" s="41" t="n">
        <v>1.764311935</v>
      </c>
      <c r="C7992" s="41" t="n">
        <v>4.130358162</v>
      </c>
      <c r="D7992" s="42" t="n">
        <f aca="false">$B$5*A7992</f>
        <v>-0.658799303943077</v>
      </c>
      <c r="E7992" s="42" t="n">
        <f aca="false">$D$5*A7992+$F$5*B7992</f>
        <v>2.43294061629814</v>
      </c>
      <c r="F7992" s="43" t="n">
        <f aca="false">Inputs!$B$5*D7992+Inputs!$B$6*E7992</f>
        <v>-187526.961209215</v>
      </c>
      <c r="G7992" s="43" t="n">
        <f aca="false">F7992*SQRT(($B$6-2)/C7992)</f>
        <v>-130492.291472997</v>
      </c>
    </row>
    <row r="7993" customFormat="false" ht="15" hidden="false" customHeight="false" outlineLevel="0" collapsed="false">
      <c r="A7993" s="41" t="n">
        <v>-1.0611269681</v>
      </c>
      <c r="B7993" s="41" t="n">
        <v>0.3314261789</v>
      </c>
      <c r="C7993" s="41" t="n">
        <v>6.6955204057</v>
      </c>
      <c r="D7993" s="42" t="n">
        <f aca="false">$B$5*A7993</f>
        <v>-2.71115609887667</v>
      </c>
      <c r="E7993" s="42" t="n">
        <f aca="false">$D$5*A7993+$F$5*B7993</f>
        <v>-1.95275652827738</v>
      </c>
      <c r="F7993" s="43" t="n">
        <f aca="false">Inputs!$B$5*D7993+Inputs!$B$6*E7993</f>
        <v>-173477.783473798</v>
      </c>
      <c r="G7993" s="43" t="n">
        <f aca="false">F7993*SQRT(($B$6-2)/C7993)</f>
        <v>-94812.7391084612</v>
      </c>
    </row>
    <row r="7994" customFormat="false" ht="15" hidden="false" customHeight="false" outlineLevel="0" collapsed="false">
      <c r="A7994" s="41" t="n">
        <v>-1.0907683527</v>
      </c>
      <c r="B7994" s="41" t="n">
        <v>-0.5578734441</v>
      </c>
      <c r="C7994" s="41" t="n">
        <v>8.2997096176</v>
      </c>
      <c r="D7994" s="42" t="n">
        <f aca="false">$B$5*A7994</f>
        <v>-2.78688918554144</v>
      </c>
      <c r="E7994" s="42" t="n">
        <f aca="false">$D$5*A7994+$F$5*B7994</f>
        <v>-3.55888391083605</v>
      </c>
      <c r="F7994" s="43" t="n">
        <f aca="false">Inputs!$B$5*D7994+Inputs!$B$6*E7994</f>
        <v>-100744.723012341</v>
      </c>
      <c r="G7994" s="43" t="n">
        <f aca="false">F7994*SQRT(($B$6-2)/C7994)</f>
        <v>-49454.5046273197</v>
      </c>
    </row>
    <row r="7995" customFormat="false" ht="15" hidden="false" customHeight="false" outlineLevel="0" collapsed="false">
      <c r="A7995" s="41" t="n">
        <v>0.2768189537</v>
      </c>
      <c r="B7995" s="41" t="n">
        <v>-0.2113629909</v>
      </c>
      <c r="C7995" s="41" t="n">
        <v>4.3852028797</v>
      </c>
      <c r="D7995" s="42" t="n">
        <f aca="false">$B$5*A7995</f>
        <v>0.707266347166936</v>
      </c>
      <c r="E7995" s="42" t="n">
        <f aca="false">$D$5*A7995+$F$5*B7995</f>
        <v>0.29374515985682</v>
      </c>
      <c r="F7995" s="43" t="n">
        <f aca="false">Inputs!$B$5*D7995+Inputs!$B$6*E7995</f>
        <v>56039.3767238526</v>
      </c>
      <c r="G7995" s="43" t="n">
        <f aca="false">F7995*SQRT(($B$6-2)/C7995)</f>
        <v>37845.4304207018</v>
      </c>
    </row>
    <row r="7996" customFormat="false" ht="15" hidden="false" customHeight="false" outlineLevel="0" collapsed="false">
      <c r="A7996" s="41" t="n">
        <v>-0.0059908562</v>
      </c>
      <c r="B7996" s="41" t="n">
        <v>0.3327221082</v>
      </c>
      <c r="C7996" s="41" t="n">
        <v>12.1848036817</v>
      </c>
      <c r="D7996" s="42" t="n">
        <f aca="false">$B$5*A7996</f>
        <v>-0.0153065060189785</v>
      </c>
      <c r="E7996" s="42" t="n">
        <f aca="false">$D$5*A7996+$F$5*B7996</f>
        <v>0.560270253948089</v>
      </c>
      <c r="F7996" s="43" t="n">
        <f aca="false">Inputs!$B$5*D7996+Inputs!$B$6*E7996</f>
        <v>-29544.1632993023</v>
      </c>
      <c r="G7996" s="43" t="n">
        <f aca="false">F7996*SQRT(($B$6-2)/C7996)</f>
        <v>-11969.5390182422</v>
      </c>
    </row>
    <row r="7997" customFormat="false" ht="15" hidden="false" customHeight="false" outlineLevel="0" collapsed="false">
      <c r="A7997" s="41" t="n">
        <v>-0.4936895712</v>
      </c>
      <c r="B7997" s="41" t="n">
        <v>0.8841465348</v>
      </c>
      <c r="C7997" s="41" t="n">
        <v>2.7056282565</v>
      </c>
      <c r="D7997" s="42" t="n">
        <f aca="false">$B$5*A7997</f>
        <v>-1.26136601193661</v>
      </c>
      <c r="E7997" s="42" t="n">
        <f aca="false">$D$5*A7997+$F$5*B7997</f>
        <v>0.351917346705734</v>
      </c>
      <c r="F7997" s="43" t="n">
        <f aca="false">Inputs!$B$5*D7997+Inputs!$B$6*E7997</f>
        <v>-143732.468528948</v>
      </c>
      <c r="G7997" s="43" t="n">
        <f aca="false">F7997*SQRT(($B$6-2)/C7997)</f>
        <v>-123576.479678477</v>
      </c>
    </row>
    <row r="7998" customFormat="false" ht="15" hidden="false" customHeight="false" outlineLevel="0" collapsed="false">
      <c r="A7998" s="41" t="n">
        <v>-0.3054797432</v>
      </c>
      <c r="B7998" s="41" t="n">
        <v>-0.0975554616</v>
      </c>
      <c r="C7998" s="41" t="n">
        <v>2.6908833135</v>
      </c>
      <c r="D7998" s="42" t="n">
        <f aca="false">$B$5*A7998</f>
        <v>-0.78049403488717</v>
      </c>
      <c r="E7998" s="42" t="n">
        <f aca="false">$D$5*A7998+$F$5*B7998</f>
        <v>-0.895369219834666</v>
      </c>
      <c r="F7998" s="43" t="n">
        <f aca="false">Inputs!$B$5*D7998+Inputs!$B$6*E7998</f>
        <v>-33280.9424969837</v>
      </c>
      <c r="G7998" s="43" t="n">
        <f aca="false">F7998*SQRT(($B$6-2)/C7998)</f>
        <v>-28692.1558917505</v>
      </c>
    </row>
    <row r="7999" customFormat="false" ht="15" hidden="false" customHeight="false" outlineLevel="0" collapsed="false">
      <c r="A7999" s="41" t="n">
        <v>0.3613112746</v>
      </c>
      <c r="B7999" s="41" t="n">
        <v>0.2270002012</v>
      </c>
      <c r="C7999" s="41" t="n">
        <v>7.620465536</v>
      </c>
      <c r="D7999" s="42" t="n">
        <f aca="false">$B$5*A7999</f>
        <v>0.923142371434272</v>
      </c>
      <c r="E7999" s="42" t="n">
        <f aca="false">$D$5*A7999+$F$5*B7999</f>
        <v>1.25174322560376</v>
      </c>
      <c r="F7999" s="43" t="n">
        <f aca="false">Inputs!$B$5*D7999+Inputs!$B$6*E7999</f>
        <v>29727.0758632392</v>
      </c>
      <c r="G7999" s="43" t="n">
        <f aca="false">F7999*SQRT(($B$6-2)/C7999)</f>
        <v>15229.1771181381</v>
      </c>
    </row>
    <row r="8000" customFormat="false" ht="15" hidden="false" customHeight="false" outlineLevel="0" collapsed="false">
      <c r="A8000" s="41" t="n">
        <v>0.6442279245</v>
      </c>
      <c r="B8000" s="41" t="n">
        <v>0.3169644015</v>
      </c>
      <c r="C8000" s="41" t="n">
        <v>3.8321118266</v>
      </c>
      <c r="D8000" s="42" t="n">
        <f aca="false">$B$5*A8000</f>
        <v>1.64598819847375</v>
      </c>
      <c r="E8000" s="42" t="n">
        <f aca="false">$D$5*A8000+$F$5*B8000</f>
        <v>2.08031341576581</v>
      </c>
      <c r="F8000" s="43" t="n">
        <f aca="false">Inputs!$B$5*D8000+Inputs!$B$6*E8000</f>
        <v>60583.1490590845</v>
      </c>
      <c r="G8000" s="43" t="n">
        <f aca="false">F8000*SQRT(($B$6-2)/C8000)</f>
        <v>43767.0983271583</v>
      </c>
    </row>
    <row r="8001" customFormat="false" ht="15" hidden="false" customHeight="false" outlineLevel="0" collapsed="false">
      <c r="A8001" s="41" t="n">
        <v>0.4690306616</v>
      </c>
      <c r="B8001" s="41" t="n">
        <v>-0.3253725142</v>
      </c>
      <c r="C8001" s="41" t="n">
        <v>2.1919123003</v>
      </c>
      <c r="D8001" s="42" t="n">
        <f aca="false">$B$5*A8001</f>
        <v>1.19836303947103</v>
      </c>
      <c r="E8001" s="42" t="n">
        <f aca="false">$D$5*A8001+$F$5*B8001</f>
        <v>0.55426449856337</v>
      </c>
      <c r="F8001" s="43" t="n">
        <f aca="false">Inputs!$B$5*D8001+Inputs!$B$6*E8001</f>
        <v>92123.0790189348</v>
      </c>
      <c r="G8001" s="43" t="n">
        <f aca="false">F8001*SQRT(($B$6-2)/C8001)</f>
        <v>87997.8083474454</v>
      </c>
    </row>
    <row r="8002" customFormat="false" ht="15" hidden="false" customHeight="false" outlineLevel="0" collapsed="false">
      <c r="A8002" s="41" t="n">
        <v>-1.0687710981</v>
      </c>
      <c r="B8002" s="41" t="n">
        <v>-1.4276389028</v>
      </c>
      <c r="C8002" s="41" t="n">
        <v>3.3529930098</v>
      </c>
      <c r="D8002" s="42" t="n">
        <f aca="false">$B$5*A8002</f>
        <v>-2.73068668314522</v>
      </c>
      <c r="E8002" s="42" t="n">
        <f aca="false">$D$5*A8002+$F$5*B8002</f>
        <v>-5.00840210839953</v>
      </c>
      <c r="F8002" s="43" t="n">
        <f aca="false">Inputs!$B$5*D8002+Inputs!$B$6*E8002</f>
        <v>-22648.5628945451</v>
      </c>
      <c r="G8002" s="43" t="n">
        <f aca="false">F8002*SQRT(($B$6-2)/C8002)</f>
        <v>-17491.9941737648</v>
      </c>
    </row>
    <row r="8003" customFormat="false" ht="15" hidden="false" customHeight="false" outlineLevel="0" collapsed="false">
      <c r="A8003" s="41" t="n">
        <v>-1.6707101476</v>
      </c>
      <c r="B8003" s="41" t="n">
        <v>1.7627267177</v>
      </c>
      <c r="C8003" s="41" t="n">
        <v>1.4196072565</v>
      </c>
      <c r="D8003" s="42" t="n">
        <f aca="false">$B$5*A8003</f>
        <v>-4.26862773474815</v>
      </c>
      <c r="E8003" s="42" t="n">
        <f aca="false">$D$5*A8003+$F$5*B8003</f>
        <v>-0.931823112455235</v>
      </c>
      <c r="F8003" s="43" t="n">
        <f aca="false">Inputs!$B$5*D8003+Inputs!$B$6*E8003</f>
        <v>-380271.617852054</v>
      </c>
      <c r="G8003" s="43" t="n">
        <f aca="false">F8003*SQRT(($B$6-2)/C8003)</f>
        <v>-451361.804323091</v>
      </c>
    </row>
    <row r="8004" customFormat="false" ht="15" hidden="false" customHeight="false" outlineLevel="0" collapsed="false">
      <c r="A8004" s="41" t="n">
        <v>-2.2127734109</v>
      </c>
      <c r="B8004" s="41" t="n">
        <v>1.193723499</v>
      </c>
      <c r="C8004" s="41" t="n">
        <v>2.9684465751</v>
      </c>
      <c r="D8004" s="42" t="n">
        <f aca="false">$B$5*A8004</f>
        <v>-5.65358746761048</v>
      </c>
      <c r="E8004" s="42" t="n">
        <f aca="false">$D$5*A8004+$F$5*B8004</f>
        <v>-3.20423334953885</v>
      </c>
      <c r="F8004" s="43" t="n">
        <f aca="false">Inputs!$B$5*D8004+Inputs!$B$6*E8004</f>
        <v>-405147.079284105</v>
      </c>
      <c r="G8004" s="43" t="n">
        <f aca="false">F8004*SQRT(($B$6-2)/C8004)</f>
        <v>-332554.701228881</v>
      </c>
    </row>
    <row r="8005" customFormat="false" ht="15" hidden="false" customHeight="false" outlineLevel="0" collapsed="false">
      <c r="A8005" s="41" t="n">
        <v>-0.8208690113</v>
      </c>
      <c r="B8005" s="41" t="n">
        <v>1.1864409721</v>
      </c>
      <c r="C8005" s="41" t="n">
        <v>1.2705778928</v>
      </c>
      <c r="D8005" s="42" t="n">
        <f aca="false">$B$5*A8005</f>
        <v>-2.09730229583151</v>
      </c>
      <c r="E8005" s="42" t="n">
        <f aca="false">$D$5*A8005+$F$5*B8005</f>
        <v>0.0953503484880582</v>
      </c>
      <c r="F8005" s="43" t="n">
        <f aca="false">Inputs!$B$5*D8005+Inputs!$B$6*E8005</f>
        <v>-214497.747007554</v>
      </c>
      <c r="G8005" s="43" t="n">
        <f aca="false">F8005*SQRT(($B$6-2)/C8005)</f>
        <v>-269114.491979906</v>
      </c>
    </row>
    <row r="8006" customFormat="false" ht="15" hidden="false" customHeight="false" outlineLevel="0" collapsed="false">
      <c r="A8006" s="41" t="n">
        <v>-2.2025400279</v>
      </c>
      <c r="B8006" s="41" t="n">
        <v>-0.2350939019</v>
      </c>
      <c r="C8006" s="41" t="n">
        <v>1.4175643216</v>
      </c>
      <c r="D8006" s="42" t="n">
        <f aca="false">$B$5*A8006</f>
        <v>-5.62744139879247</v>
      </c>
      <c r="E8006" s="42" t="n">
        <f aca="false">$D$5*A8006+$F$5*B8006</f>
        <v>-5.64708449855363</v>
      </c>
      <c r="F8006" s="43" t="n">
        <f aca="false">Inputs!$B$5*D8006+Inputs!$B$6*E8006</f>
        <v>-280389.914951565</v>
      </c>
      <c r="G8006" s="43" t="n">
        <f aca="false">F8006*SQRT(($B$6-2)/C8006)</f>
        <v>-333047.36328523</v>
      </c>
    </row>
    <row r="8007" customFormat="false" ht="15" hidden="false" customHeight="false" outlineLevel="0" collapsed="false">
      <c r="A8007" s="41" t="n">
        <v>1.454024403</v>
      </c>
      <c r="B8007" s="41" t="n">
        <v>0.7132095635</v>
      </c>
      <c r="C8007" s="41" t="n">
        <v>4.097061986</v>
      </c>
      <c r="D8007" s="42" t="n">
        <f aca="false">$B$5*A8007</f>
        <v>3.71500041617777</v>
      </c>
      <c r="E8007" s="42" t="n">
        <f aca="false">$D$5*A8007+$F$5*B8007</f>
        <v>4.69150935224658</v>
      </c>
      <c r="F8007" s="43" t="n">
        <f aca="false">Inputs!$B$5*D8007+Inputs!$B$6*E8007</f>
        <v>136924.574005448</v>
      </c>
      <c r="G8007" s="43" t="n">
        <f aca="false">F8007*SQRT(($B$6-2)/C8007)</f>
        <v>95666.5536530481</v>
      </c>
    </row>
    <row r="8008" customFormat="false" ht="15" hidden="false" customHeight="false" outlineLevel="0" collapsed="false">
      <c r="A8008" s="41" t="n">
        <v>-0.3372654607</v>
      </c>
      <c r="B8008" s="41" t="n">
        <v>-1.9429773015</v>
      </c>
      <c r="C8008" s="41" t="n">
        <v>0.3389436114</v>
      </c>
      <c r="D8008" s="42" t="n">
        <f aca="false">$B$5*A8008</f>
        <v>-0.861705845017298</v>
      </c>
      <c r="E8008" s="42" t="n">
        <f aca="false">$D$5*A8008+$F$5*B8008</f>
        <v>-4.15757787241699</v>
      </c>
      <c r="F8008" s="43" t="n">
        <f aca="false">Inputs!$B$5*D8008+Inputs!$B$6*E8008</f>
        <v>121708.30911912</v>
      </c>
      <c r="G8008" s="43" t="n">
        <f aca="false">F8008*SQRT(($B$6-2)/C8008)</f>
        <v>295645.654818161</v>
      </c>
    </row>
    <row r="8009" customFormat="false" ht="15" hidden="false" customHeight="false" outlineLevel="0" collapsed="false">
      <c r="A8009" s="41" t="n">
        <v>-1.3224885222</v>
      </c>
      <c r="B8009" s="41" t="n">
        <v>1.3891470966</v>
      </c>
      <c r="C8009" s="41" t="n">
        <v>1.2850822486</v>
      </c>
      <c r="D8009" s="42" t="n">
        <f aca="false">$B$5*A8009</f>
        <v>-3.37892912954318</v>
      </c>
      <c r="E8009" s="42" t="n">
        <f aca="false">$D$5*A8009+$F$5*B8009</f>
        <v>-0.748275675110361</v>
      </c>
      <c r="F8009" s="43" t="n">
        <f aca="false">Inputs!$B$5*D8009+Inputs!$B$6*E8009</f>
        <v>-300479.1291988</v>
      </c>
      <c r="G8009" s="43" t="n">
        <f aca="false">F8009*SQRT(($B$6-2)/C8009)</f>
        <v>-374855.465659122</v>
      </c>
    </row>
    <row r="8010" customFormat="false" ht="15" hidden="false" customHeight="false" outlineLevel="0" collapsed="false">
      <c r="A8010" s="41" t="n">
        <v>-0.3482412013</v>
      </c>
      <c r="B8010" s="41" t="n">
        <v>-0.0718241034</v>
      </c>
      <c r="C8010" s="41" t="n">
        <v>1.7817570764</v>
      </c>
      <c r="D8010" s="42" t="n">
        <f aca="false">$B$5*A8010</f>
        <v>-0.889748621199549</v>
      </c>
      <c r="E8010" s="42" t="n">
        <f aca="false">$D$5*A8010+$F$5*B8010</f>
        <v>-0.952692387287629</v>
      </c>
      <c r="F8010" s="43" t="n">
        <f aca="false">Inputs!$B$5*D8010+Inputs!$B$6*E8010</f>
        <v>-41340.2427555734</v>
      </c>
      <c r="G8010" s="43" t="n">
        <f aca="false">F8010*SQRT(($B$6-2)/C8010)</f>
        <v>-43798.9575640431</v>
      </c>
    </row>
    <row r="8011" customFormat="false" ht="15" hidden="false" customHeight="false" outlineLevel="0" collapsed="false">
      <c r="A8011" s="41" t="n">
        <v>0.2835351047</v>
      </c>
      <c r="B8011" s="41" t="n">
        <v>-1.3028389131</v>
      </c>
      <c r="C8011" s="41" t="n">
        <v>2.446374745</v>
      </c>
      <c r="D8011" s="42" t="n">
        <f aca="false">$B$5*A8011</f>
        <v>0.724425965470889</v>
      </c>
      <c r="E8011" s="42" t="n">
        <f aca="false">$D$5*A8011+$F$5*B8011</f>
        <v>-1.57497305724594</v>
      </c>
      <c r="F8011" s="43" t="n">
        <f aca="false">Inputs!$B$5*D8011+Inputs!$B$6*E8011</f>
        <v>151191.249409386</v>
      </c>
      <c r="G8011" s="43" t="n">
        <f aca="false">F8011*SQRT(($B$6-2)/C8011)</f>
        <v>136703.666061639</v>
      </c>
    </row>
    <row r="8012" customFormat="false" ht="15" hidden="false" customHeight="false" outlineLevel="0" collapsed="false">
      <c r="A8012" s="41" t="n">
        <v>0.4072901798</v>
      </c>
      <c r="B8012" s="41" t="n">
        <v>-0.4196154807</v>
      </c>
      <c r="C8012" s="41" t="n">
        <v>5.1182582288</v>
      </c>
      <c r="D8012" s="42" t="n">
        <f aca="false">$B$5*A8012</f>
        <v>1.04061746442513</v>
      </c>
      <c r="E8012" s="42" t="n">
        <f aca="false">$D$5*A8012+$F$5*B8012</f>
        <v>0.244614089392451</v>
      </c>
      <c r="F8012" s="43" t="n">
        <f aca="false">Inputs!$B$5*D8012+Inputs!$B$6*E8012</f>
        <v>91831.0419728902</v>
      </c>
      <c r="G8012" s="43" t="n">
        <f aca="false">F8012*SQRT(($B$6-2)/C8012)</f>
        <v>57404.1662162968</v>
      </c>
    </row>
    <row r="8013" customFormat="false" ht="15" hidden="false" customHeight="false" outlineLevel="0" collapsed="false">
      <c r="A8013" s="41" t="n">
        <v>0.2937027856</v>
      </c>
      <c r="B8013" s="41" t="n">
        <v>-0.5780509205</v>
      </c>
      <c r="C8013" s="41" t="n">
        <v>2.3760685411</v>
      </c>
      <c r="D8013" s="42" t="n">
        <f aca="false">$B$5*A8013</f>
        <v>0.750404166866359</v>
      </c>
      <c r="E8013" s="42" t="n">
        <f aca="false">$D$5*A8013+$F$5*B8013</f>
        <v>-0.299254592153275</v>
      </c>
      <c r="F8013" s="43" t="n">
        <f aca="false">Inputs!$B$5*D8013+Inputs!$B$6*E8013</f>
        <v>90003.1462942997</v>
      </c>
      <c r="G8013" s="43" t="n">
        <f aca="false">F8013*SQRT(($B$6-2)/C8013)</f>
        <v>82573.9780063973</v>
      </c>
    </row>
    <row r="8014" customFormat="false" ht="15" hidden="false" customHeight="false" outlineLevel="0" collapsed="false">
      <c r="A8014" s="41" t="n">
        <v>-1.5731160601</v>
      </c>
      <c r="B8014" s="41" t="n">
        <v>-0.4273725318</v>
      </c>
      <c r="C8014" s="41" t="n">
        <v>8.9340120701</v>
      </c>
      <c r="D8014" s="42" t="n">
        <f aca="false">$B$5*A8014</f>
        <v>-4.01927698456065</v>
      </c>
      <c r="E8014" s="42" t="n">
        <f aca="false">$D$5*A8014+$F$5*B8014</f>
        <v>-4.48133092812779</v>
      </c>
      <c r="F8014" s="43" t="n">
        <f aca="false">Inputs!$B$5*D8014+Inputs!$B$6*E8014</f>
        <v>-177861.152049675</v>
      </c>
      <c r="G8014" s="43" t="n">
        <f aca="false">F8014*SQRT(($B$6-2)/C8014)</f>
        <v>-84153.6255881149</v>
      </c>
    </row>
    <row r="8015" customFormat="false" ht="15" hidden="false" customHeight="false" outlineLevel="0" collapsed="false">
      <c r="A8015" s="41" t="n">
        <v>0.6407776171</v>
      </c>
      <c r="B8015" s="41" t="n">
        <v>0.3940600891</v>
      </c>
      <c r="C8015" s="41" t="n">
        <v>1.9905075941</v>
      </c>
      <c r="D8015" s="42" t="n">
        <f aca="false">$B$5*A8015</f>
        <v>1.63717273884288</v>
      </c>
      <c r="E8015" s="42" t="n">
        <f aca="false">$D$5*A8015+$F$5*B8015</f>
        <v>2.20522764971691</v>
      </c>
      <c r="F8015" s="43" t="n">
        <f aca="false">Inputs!$B$5*D8015+Inputs!$B$6*E8015</f>
        <v>53455.8913984429</v>
      </c>
      <c r="G8015" s="43" t="n">
        <f aca="false">F8015*SQRT(($B$6-2)/C8015)</f>
        <v>53583.2010107774</v>
      </c>
    </row>
    <row r="8016" customFormat="false" ht="15" hidden="false" customHeight="false" outlineLevel="0" collapsed="false">
      <c r="A8016" s="41" t="n">
        <v>0.0309308673</v>
      </c>
      <c r="B8016" s="41" t="n">
        <v>0.898131853</v>
      </c>
      <c r="C8016" s="41" t="n">
        <v>0.3785601659</v>
      </c>
      <c r="D8016" s="42" t="n">
        <f aca="false">$B$5*A8016</f>
        <v>0.0790276866434679</v>
      </c>
      <c r="E8016" s="42" t="n">
        <f aca="false">$D$5*A8016+$F$5*B8016</f>
        <v>1.62444682319208</v>
      </c>
      <c r="F8016" s="43" t="n">
        <f aca="false">Inputs!$B$5*D8016+Inputs!$B$6*E8016</f>
        <v>-73319.5724952573</v>
      </c>
      <c r="G8016" s="43" t="n">
        <f aca="false">F8016*SQRT(($B$6-2)/C8016)</f>
        <v>-168526.21436199</v>
      </c>
    </row>
    <row r="8017" customFormat="false" ht="15" hidden="false" customHeight="false" outlineLevel="0" collapsed="false">
      <c r="A8017" s="41" t="n">
        <v>-0.2035940125</v>
      </c>
      <c r="B8017" s="41" t="n">
        <v>0.056276314</v>
      </c>
      <c r="C8017" s="41" t="n">
        <v>1.3613482088</v>
      </c>
      <c r="D8017" s="42" t="n">
        <f aca="false">$B$5*A8017</f>
        <v>-0.520178230577333</v>
      </c>
      <c r="E8017" s="42" t="n">
        <f aca="false">$D$5*A8017+$F$5*B8017</f>
        <v>-0.387295025437624</v>
      </c>
      <c r="F8017" s="43" t="n">
        <f aca="false">Inputs!$B$5*D8017+Inputs!$B$6*E8017</f>
        <v>-32653.0717858521</v>
      </c>
      <c r="G8017" s="43" t="n">
        <f aca="false">F8017*SQRT(($B$6-2)/C8017)</f>
        <v>-39578.0532783459</v>
      </c>
    </row>
    <row r="8018" customFormat="false" ht="15" hidden="false" customHeight="false" outlineLevel="0" collapsed="false">
      <c r="A8018" s="41" t="n">
        <v>-0.4797668797</v>
      </c>
      <c r="B8018" s="41" t="n">
        <v>0.9566179768</v>
      </c>
      <c r="C8018" s="41" t="n">
        <v>4.0532088267</v>
      </c>
      <c r="D8018" s="42" t="n">
        <f aca="false">$B$5*A8018</f>
        <v>-1.22579384092621</v>
      </c>
      <c r="E8018" s="42" t="n">
        <f aca="false">$D$5*A8018+$F$5*B8018</f>
        <v>0.510187267300494</v>
      </c>
      <c r="F8018" s="43" t="n">
        <f aca="false">Inputs!$B$5*D8018+Inputs!$B$6*E8018</f>
        <v>-148088.747457646</v>
      </c>
      <c r="G8018" s="43" t="n">
        <f aca="false">F8018*SQRT(($B$6-2)/C8018)</f>
        <v>-104024.962477504</v>
      </c>
    </row>
    <row r="8019" customFormat="false" ht="15" hidden="false" customHeight="false" outlineLevel="0" collapsed="false">
      <c r="A8019" s="41" t="n">
        <v>0.2915285477</v>
      </c>
      <c r="B8019" s="41" t="n">
        <v>-0.5569581102</v>
      </c>
      <c r="C8019" s="41" t="n">
        <v>1.412984935</v>
      </c>
      <c r="D8019" s="42" t="n">
        <f aca="false">$B$5*A8019</f>
        <v>0.744849036782776</v>
      </c>
      <c r="E8019" s="42" t="n">
        <f aca="false">$D$5*A8019+$F$5*B8019</f>
        <v>-0.268006491049473</v>
      </c>
      <c r="F8019" s="43" t="n">
        <f aca="false">Inputs!$B$5*D8019+Inputs!$B$6*E8019</f>
        <v>87885.2282307513</v>
      </c>
      <c r="G8019" s="43" t="n">
        <f aca="false">F8019*SQRT(($B$6-2)/C8019)</f>
        <v>104559.167557659</v>
      </c>
    </row>
    <row r="8020" customFormat="false" ht="15" hidden="false" customHeight="false" outlineLevel="0" collapsed="false">
      <c r="A8020" s="41" t="n">
        <v>-1.4890297465</v>
      </c>
      <c r="B8020" s="41" t="n">
        <v>1.1049612749</v>
      </c>
      <c r="C8020" s="41" t="n">
        <v>1.944694309</v>
      </c>
      <c r="D8020" s="42" t="n">
        <f aca="false">$B$5*A8020</f>
        <v>-3.80443830002802</v>
      </c>
      <c r="E8020" s="42" t="n">
        <f aca="false">$D$5*A8020+$F$5*B8020</f>
        <v>-1.63529140814601</v>
      </c>
      <c r="F8020" s="43" t="n">
        <f aca="false">Inputs!$B$5*D8020+Inputs!$B$6*E8020</f>
        <v>-298679.259595502</v>
      </c>
      <c r="G8020" s="43" t="n">
        <f aca="false">F8020*SQRT(($B$6-2)/C8020)</f>
        <v>-302896.595706173</v>
      </c>
    </row>
    <row r="8021" customFormat="false" ht="15" hidden="false" customHeight="false" outlineLevel="0" collapsed="false">
      <c r="A8021" s="41" t="n">
        <v>-0.7440650512</v>
      </c>
      <c r="B8021" s="41" t="n">
        <v>0.0720643525</v>
      </c>
      <c r="C8021" s="41" t="n">
        <v>7.5778222117</v>
      </c>
      <c r="D8021" s="42" t="n">
        <f aca="false">$B$5*A8021</f>
        <v>-1.90106986455532</v>
      </c>
      <c r="E8021" s="42" t="n">
        <f aca="false">$D$5*A8021+$F$5*B8021</f>
        <v>-1.64613142151177</v>
      </c>
      <c r="F8021" s="43" t="n">
        <f aca="false">Inputs!$B$5*D8021+Inputs!$B$6*E8021</f>
        <v>-107800.415379943</v>
      </c>
      <c r="G8021" s="43" t="n">
        <f aca="false">F8021*SQRT(($B$6-2)/C8021)</f>
        <v>-55381.3102313042</v>
      </c>
    </row>
    <row r="8022" customFormat="false" ht="15" hidden="false" customHeight="false" outlineLevel="0" collapsed="false">
      <c r="A8022" s="41" t="n">
        <v>2.3525996831</v>
      </c>
      <c r="B8022" s="41" t="n">
        <v>0.8015095417</v>
      </c>
      <c r="C8022" s="41" t="n">
        <v>9.1885809518</v>
      </c>
      <c r="D8022" s="42" t="n">
        <f aca="false">$B$5*A8022</f>
        <v>6.01084052219734</v>
      </c>
      <c r="E8022" s="42" t="n">
        <f aca="false">$D$5*A8022+$F$5*B8022</f>
        <v>6.98221963591882</v>
      </c>
      <c r="F8022" s="43" t="n">
        <f aca="false">Inputs!$B$5*D8022+Inputs!$B$6*E8022</f>
        <v>251973.070423793</v>
      </c>
      <c r="G8022" s="43" t="n">
        <f aca="false">F8022*SQRT(($B$6-2)/C8022)</f>
        <v>117556.027834007</v>
      </c>
    </row>
    <row r="8023" customFormat="false" ht="15" hidden="false" customHeight="false" outlineLevel="0" collapsed="false">
      <c r="A8023" s="41" t="n">
        <v>1.6111495888</v>
      </c>
      <c r="B8023" s="41" t="n">
        <v>-0.5381248125</v>
      </c>
      <c r="C8023" s="41" t="n">
        <v>0.9095401196</v>
      </c>
      <c r="D8023" s="42" t="n">
        <f aca="false">$B$5*A8023</f>
        <v>4.11645181509147</v>
      </c>
      <c r="E8023" s="42" t="n">
        <f aca="false">$D$5*A8023+$F$5*B8023</f>
        <v>2.90466796000323</v>
      </c>
      <c r="F8023" s="43" t="n">
        <f aca="false">Inputs!$B$5*D8023+Inputs!$B$6*E8023</f>
        <v>266411.783508986</v>
      </c>
      <c r="G8023" s="43" t="n">
        <f aca="false">F8023*SQRT(($B$6-2)/C8023)</f>
        <v>395054.940658098</v>
      </c>
    </row>
    <row r="8024" customFormat="false" ht="15" hidden="false" customHeight="false" outlineLevel="0" collapsed="false">
      <c r="A8024" s="41" t="n">
        <v>1.0709763968</v>
      </c>
      <c r="B8024" s="41" t="n">
        <v>0.026668993</v>
      </c>
      <c r="C8024" s="41" t="n">
        <v>2.808151376</v>
      </c>
      <c r="D8024" s="42" t="n">
        <f aca="false">$B$5*A8024</f>
        <v>2.73632117289064</v>
      </c>
      <c r="E8024" s="42" t="n">
        <f aca="false">$D$5*A8024+$F$5*B8024</f>
        <v>2.59453292582383</v>
      </c>
      <c r="F8024" s="43" t="n">
        <f aca="false">Inputs!$B$5*D8024+Inputs!$B$6*E8024</f>
        <v>143905.470997872</v>
      </c>
      <c r="G8024" s="43" t="n">
        <f aca="false">F8024*SQRT(($B$6-2)/C8024)</f>
        <v>121445.672895485</v>
      </c>
    </row>
    <row r="8025" customFormat="false" ht="15" hidden="false" customHeight="false" outlineLevel="0" collapsed="false">
      <c r="A8025" s="41" t="n">
        <v>0.3660169208</v>
      </c>
      <c r="B8025" s="41" t="n">
        <v>2.020841713</v>
      </c>
      <c r="C8025" s="41" t="n">
        <v>3.9820058172</v>
      </c>
      <c r="D8025" s="42" t="n">
        <f aca="false">$B$5*A8025</f>
        <v>0.935165194129212</v>
      </c>
      <c r="E8025" s="42" t="n">
        <f aca="false">$D$5*A8025+$F$5*B8025</f>
        <v>4.36044642984988</v>
      </c>
      <c r="F8025" s="43" t="n">
        <f aca="false">Inputs!$B$5*D8025+Inputs!$B$6*E8025</f>
        <v>-124505.802079573</v>
      </c>
      <c r="G8025" s="43" t="n">
        <f aca="false">F8025*SQRT(($B$6-2)/C8025)</f>
        <v>-88237.5910760239</v>
      </c>
    </row>
    <row r="8026" customFormat="false" ht="15" hidden="false" customHeight="false" outlineLevel="0" collapsed="false">
      <c r="A8026" s="41" t="n">
        <v>-0.2786458241</v>
      </c>
      <c r="B8026" s="41" t="n">
        <v>0.0192544537</v>
      </c>
      <c r="C8026" s="41" t="n">
        <v>6.4603454019</v>
      </c>
      <c r="D8026" s="42" t="n">
        <f aca="false">$B$5*A8026</f>
        <v>-0.711933960916953</v>
      </c>
      <c r="E8026" s="42" t="n">
        <f aca="false">$D$5*A8026+$F$5*B8026</f>
        <v>-0.629814690742068</v>
      </c>
      <c r="F8026" s="43" t="n">
        <f aca="false">Inputs!$B$5*D8026+Inputs!$B$6*E8026</f>
        <v>-39702.6615545919</v>
      </c>
      <c r="G8026" s="43" t="n">
        <f aca="false">F8026*SQRT(($B$6-2)/C8026)</f>
        <v>-22090.5612675421</v>
      </c>
    </row>
    <row r="8027" customFormat="false" ht="15" hidden="false" customHeight="false" outlineLevel="0" collapsed="false">
      <c r="A8027" s="41" t="n">
        <v>-0.9032146515</v>
      </c>
      <c r="B8027" s="41" t="n">
        <v>0.8884685559</v>
      </c>
      <c r="C8027" s="41" t="n">
        <v>2.3542345836</v>
      </c>
      <c r="D8027" s="42" t="n">
        <f aca="false">$B$5*A8027</f>
        <v>-2.30769359805604</v>
      </c>
      <c r="E8027" s="42" t="n">
        <f aca="false">$D$5*A8027+$F$5*B8027</f>
        <v>-0.615120522101702</v>
      </c>
      <c r="F8027" s="43" t="n">
        <f aca="false">Inputs!$B$5*D8027+Inputs!$B$6*E8027</f>
        <v>-200013.333700519</v>
      </c>
      <c r="G8027" s="43" t="n">
        <f aca="false">F8027*SQRT(($B$6-2)/C8027)</f>
        <v>-184352.520063042</v>
      </c>
    </row>
    <row r="8028" customFormat="false" ht="15" hidden="false" customHeight="false" outlineLevel="0" collapsed="false">
      <c r="A8028" s="41" t="n">
        <v>-0.5606268983</v>
      </c>
      <c r="B8028" s="41" t="n">
        <v>1.0227104158</v>
      </c>
      <c r="C8028" s="41" t="n">
        <v>3.9578536117</v>
      </c>
      <c r="D8028" s="42" t="n">
        <f aca="false">$B$5*A8028</f>
        <v>-1.43238941259018</v>
      </c>
      <c r="E8028" s="42" t="n">
        <f aca="false">$D$5*A8028+$F$5*B8028</f>
        <v>0.431898497671706</v>
      </c>
      <c r="F8028" s="43" t="n">
        <f aca="false">Inputs!$B$5*D8028+Inputs!$B$6*E8028</f>
        <v>-164833.866142603</v>
      </c>
      <c r="G8028" s="43" t="n">
        <f aca="false">F8028*SQRT(($B$6-2)/C8028)</f>
        <v>-117174.087296493</v>
      </c>
    </row>
    <row r="8029" customFormat="false" ht="15" hidden="false" customHeight="false" outlineLevel="0" collapsed="false">
      <c r="A8029" s="41" t="n">
        <v>-1.6499132417</v>
      </c>
      <c r="B8029" s="41" t="n">
        <v>0.5486380718</v>
      </c>
      <c r="C8029" s="41" t="n">
        <v>7.2657363731</v>
      </c>
      <c r="D8029" s="42" t="n">
        <f aca="false">$B$5*A8029</f>
        <v>-4.21549209691821</v>
      </c>
      <c r="E8029" s="42" t="n">
        <f aca="false">$D$5*A8029+$F$5*B8029</f>
        <v>-2.97875576526587</v>
      </c>
      <c r="F8029" s="43" t="n">
        <f aca="false">Inputs!$B$5*D8029+Inputs!$B$6*E8029</f>
        <v>-272611.421428527</v>
      </c>
      <c r="G8029" s="43" t="n">
        <f aca="false">F8029*SQRT(($B$6-2)/C8029)</f>
        <v>-143027.394429223</v>
      </c>
    </row>
    <row r="8030" customFormat="false" ht="15" hidden="false" customHeight="false" outlineLevel="0" collapsed="false">
      <c r="A8030" s="41" t="n">
        <v>-0.6436933061</v>
      </c>
      <c r="B8030" s="41" t="n">
        <v>0.7305176393</v>
      </c>
      <c r="C8030" s="41" t="n">
        <v>3.4330674078</v>
      </c>
      <c r="D8030" s="42" t="n">
        <f aca="false">$B$5*A8030</f>
        <v>-1.64462226020312</v>
      </c>
      <c r="E8030" s="42" t="n">
        <f aca="false">$D$5*A8030+$F$5*B8030</f>
        <v>-0.27030754249131</v>
      </c>
      <c r="F8030" s="43" t="n">
        <f aca="false">Inputs!$B$5*D8030+Inputs!$B$6*E8030</f>
        <v>-150946.848895746</v>
      </c>
      <c r="G8030" s="43" t="n">
        <f aca="false">F8030*SQRT(($B$6-2)/C8030)</f>
        <v>-115212.044563386</v>
      </c>
    </row>
    <row r="8031" customFormat="false" ht="15" hidden="false" customHeight="false" outlineLevel="0" collapsed="false">
      <c r="A8031" s="41" t="n">
        <v>-0.0135591729</v>
      </c>
      <c r="B8031" s="41" t="n">
        <v>-0.5353389149</v>
      </c>
      <c r="C8031" s="41" t="n">
        <v>0.1650975142</v>
      </c>
      <c r="D8031" s="42" t="n">
        <f aca="false">$B$5*A8031</f>
        <v>-0.034643388971049</v>
      </c>
      <c r="E8031" s="42" t="n">
        <f aca="false">$D$5*A8031+$F$5*B8031</f>
        <v>-0.956658692512461</v>
      </c>
      <c r="F8031" s="43" t="n">
        <f aca="false">Inputs!$B$5*D8031+Inputs!$B$6*E8031</f>
        <v>44368.5957285181</v>
      </c>
      <c r="G8031" s="43" t="n">
        <f aca="false">F8031*SQRT(($B$6-2)/C8031)</f>
        <v>154425.997081713</v>
      </c>
    </row>
    <row r="8032" customFormat="false" ht="15" hidden="false" customHeight="false" outlineLevel="0" collapsed="false">
      <c r="A8032" s="41" t="n">
        <v>-0.3865596169</v>
      </c>
      <c r="B8032" s="41" t="n">
        <v>-0.8503883001</v>
      </c>
      <c r="C8032" s="41" t="n">
        <v>2.7857861306</v>
      </c>
      <c r="D8032" s="42" t="n">
        <f aca="false">$B$5*A8032</f>
        <v>-0.987651331503148</v>
      </c>
      <c r="E8032" s="42" t="n">
        <f aca="false">$D$5*A8032+$F$5*B8032</f>
        <v>-2.38825575479503</v>
      </c>
      <c r="F8032" s="43" t="n">
        <f aca="false">Inputs!$B$5*D8032+Inputs!$B$6*E8032</f>
        <v>20647.6545894365</v>
      </c>
      <c r="G8032" s="43" t="n">
        <f aca="false">F8032*SQRT(($B$6-2)/C8032)</f>
        <v>17494.9150599851</v>
      </c>
    </row>
    <row r="8033" customFormat="false" ht="15" hidden="false" customHeight="false" outlineLevel="0" collapsed="false">
      <c r="A8033" s="41" t="n">
        <v>0.8377877553</v>
      </c>
      <c r="B8033" s="41" t="n">
        <v>-1.0486373494</v>
      </c>
      <c r="C8033" s="41" t="n">
        <v>1.6632281888</v>
      </c>
      <c r="D8033" s="42" t="n">
        <f aca="false">$B$5*A8033</f>
        <v>2.14052931517969</v>
      </c>
      <c r="E8033" s="42" t="n">
        <f aca="false">$D$5*A8033+$F$5*B8033</f>
        <v>0.182860916434389</v>
      </c>
      <c r="F8033" s="43" t="n">
        <f aca="false">Inputs!$B$5*D8033+Inputs!$B$6*E8033</f>
        <v>204909.885696249</v>
      </c>
      <c r="G8033" s="43" t="n">
        <f aca="false">F8033*SQRT(($B$6-2)/C8033)</f>
        <v>224699.440191568</v>
      </c>
    </row>
    <row r="8034" customFormat="false" ht="15" hidden="false" customHeight="false" outlineLevel="0" collapsed="false">
      <c r="A8034" s="41" t="n">
        <v>-0.2670786387</v>
      </c>
      <c r="B8034" s="41" t="n">
        <v>0.3452395797</v>
      </c>
      <c r="C8034" s="41" t="n">
        <v>1.7682597276</v>
      </c>
      <c r="D8034" s="42" t="n">
        <f aca="false">$B$5*A8034</f>
        <v>-0.682380056260096</v>
      </c>
      <c r="E8034" s="42" t="n">
        <f aca="false">$D$5*A8034+$F$5*B8034</f>
        <v>-0.0393965807941554</v>
      </c>
      <c r="F8034" s="43" t="n">
        <f aca="false">Inputs!$B$5*D8034+Inputs!$B$6*E8034</f>
        <v>-66268.1765863018</v>
      </c>
      <c r="G8034" s="43" t="n">
        <f aca="false">F8034*SQRT(($B$6-2)/C8034)</f>
        <v>-70476.9320981566</v>
      </c>
    </row>
    <row r="8035" customFormat="false" ht="15" hidden="false" customHeight="false" outlineLevel="0" collapsed="false">
      <c r="A8035" s="41" t="n">
        <v>1.6134945254</v>
      </c>
      <c r="B8035" s="41" t="n">
        <v>-0.0092986009</v>
      </c>
      <c r="C8035" s="41" t="n">
        <v>1.8952992283</v>
      </c>
      <c r="D8035" s="42" t="n">
        <f aca="false">$B$5*A8035</f>
        <v>4.12244307660465</v>
      </c>
      <c r="E8035" s="42" t="n">
        <f aca="false">$D$5*A8035+$F$5*B8035</f>
        <v>3.8233956187057</v>
      </c>
      <c r="F8035" s="43" t="n">
        <f aca="false">Inputs!$B$5*D8035+Inputs!$B$6*E8035</f>
        <v>221074.52672518</v>
      </c>
      <c r="G8035" s="43" t="n">
        <f aca="false">F8035*SQRT(($B$6-2)/C8035)</f>
        <v>227098.784052395</v>
      </c>
    </row>
    <row r="8036" customFormat="false" ht="15" hidden="false" customHeight="false" outlineLevel="0" collapsed="false">
      <c r="A8036" s="41" t="n">
        <v>-0.2425105865</v>
      </c>
      <c r="B8036" s="41" t="n">
        <v>0.2736348651</v>
      </c>
      <c r="C8036" s="41" t="n">
        <v>0.3276513173</v>
      </c>
      <c r="D8036" s="42" t="n">
        <f aca="false">$B$5*A8036</f>
        <v>-0.619609222456093</v>
      </c>
      <c r="E8036" s="42" t="n">
        <f aca="false">$D$5*A8036+$F$5*B8036</f>
        <v>-0.104577779731172</v>
      </c>
      <c r="F8036" s="43" t="n">
        <f aca="false">Inputs!$B$5*D8036+Inputs!$B$6*E8036</f>
        <v>-56732.0332590507</v>
      </c>
      <c r="G8036" s="43" t="n">
        <f aca="false">F8036*SQRT(($B$6-2)/C8036)</f>
        <v>-140164.291947208</v>
      </c>
    </row>
    <row r="8037" customFormat="false" ht="15" hidden="false" customHeight="false" outlineLevel="0" collapsed="false">
      <c r="A8037" s="41" t="n">
        <v>-2.0734642157</v>
      </c>
      <c r="B8037" s="41" t="n">
        <v>-1.1986457007</v>
      </c>
      <c r="C8037" s="41" t="n">
        <v>8.7682911863</v>
      </c>
      <c r="D8037" s="42" t="n">
        <f aca="false">$B$5*A8037</f>
        <v>-5.2976555334025</v>
      </c>
      <c r="E8037" s="42" t="n">
        <f aca="false">$D$5*A8037+$F$5*B8037</f>
        <v>-7.00374489776048</v>
      </c>
      <c r="F8037" s="43" t="n">
        <f aca="false">Inputs!$B$5*D8037+Inputs!$B$6*E8037</f>
        <v>-179578.308452226</v>
      </c>
      <c r="G8037" s="43" t="n">
        <f aca="false">F8037*SQRT(($B$6-2)/C8037)</f>
        <v>-85765.256790642</v>
      </c>
    </row>
    <row r="8038" customFormat="false" ht="15" hidden="false" customHeight="false" outlineLevel="0" collapsed="false">
      <c r="A8038" s="41" t="n">
        <v>-0.3753664989</v>
      </c>
      <c r="B8038" s="41" t="n">
        <v>-0.7129691507</v>
      </c>
      <c r="C8038" s="41" t="n">
        <v>6.7500252993</v>
      </c>
      <c r="D8038" s="42" t="n">
        <f aca="false">$B$5*A8038</f>
        <v>-0.95905316083797</v>
      </c>
      <c r="E8038" s="42" t="n">
        <f aca="false">$D$5*A8038+$F$5*B8038</f>
        <v>-2.12433300688273</v>
      </c>
      <c r="F8038" s="43" t="n">
        <f aca="false">Inputs!$B$5*D8038+Inputs!$B$6*E8038</f>
        <v>10311.3342603396</v>
      </c>
      <c r="G8038" s="43" t="n">
        <f aca="false">F8038*SQRT(($B$6-2)/C8038)</f>
        <v>5612.76892713632</v>
      </c>
    </row>
    <row r="8039" customFormat="false" ht="15" hidden="false" customHeight="false" outlineLevel="0" collapsed="false">
      <c r="A8039" s="41" t="n">
        <v>-1.6008332892</v>
      </c>
      <c r="B8039" s="41" t="n">
        <v>0.8577786512</v>
      </c>
      <c r="C8039" s="41" t="n">
        <v>9.6816564803</v>
      </c>
      <c r="D8039" s="42" t="n">
        <f aca="false">$B$5*A8039</f>
        <v>-4.09009389618149</v>
      </c>
      <c r="E8039" s="42" t="n">
        <f aca="false">$D$5*A8039+$F$5*B8039</f>
        <v>-2.32815895728387</v>
      </c>
      <c r="F8039" s="43" t="n">
        <f aca="false">Inputs!$B$5*D8039+Inputs!$B$6*E8039</f>
        <v>-292601.441753955</v>
      </c>
      <c r="G8039" s="43" t="n">
        <f aca="false">F8039*SQRT(($B$6-2)/C8039)</f>
        <v>-132989.277001082</v>
      </c>
    </row>
    <row r="8040" customFormat="false" ht="15" hidden="false" customHeight="false" outlineLevel="0" collapsed="false">
      <c r="A8040" s="41" t="n">
        <v>0.2597567296</v>
      </c>
      <c r="B8040" s="41" t="n">
        <v>0.1402652473</v>
      </c>
      <c r="C8040" s="41" t="n">
        <v>12.8078593512</v>
      </c>
      <c r="D8040" s="42" t="n">
        <f aca="false">$B$5*A8040</f>
        <v>0.663672739314387</v>
      </c>
      <c r="E8040" s="42" t="n">
        <f aca="false">$D$5*A8040+$F$5*B8040</f>
        <v>0.86031617483377</v>
      </c>
      <c r="F8040" s="43" t="n">
        <f aca="false">Inputs!$B$5*D8040+Inputs!$B$6*E8040</f>
        <v>23351.4651897502</v>
      </c>
      <c r="G8040" s="43" t="n">
        <f aca="false">F8040*SQRT(($B$6-2)/C8040)</f>
        <v>9227.64458106259</v>
      </c>
    </row>
    <row r="8041" customFormat="false" ht="15" hidden="false" customHeight="false" outlineLevel="0" collapsed="false">
      <c r="A8041" s="41" t="n">
        <v>-0.6939911512</v>
      </c>
      <c r="B8041" s="41" t="n">
        <v>0.0793929647</v>
      </c>
      <c r="C8041" s="41" t="n">
        <v>3.852195583</v>
      </c>
      <c r="D8041" s="42" t="n">
        <f aca="false">$B$5*A8041</f>
        <v>-1.77313214978531</v>
      </c>
      <c r="E8041" s="42" t="n">
        <f aca="false">$D$5*A8041+$F$5*B8041</f>
        <v>-1.51432153906238</v>
      </c>
      <c r="F8041" s="43" t="n">
        <f aca="false">Inputs!$B$5*D8041+Inputs!$B$6*E8041</f>
        <v>-101597.138025412</v>
      </c>
      <c r="G8041" s="43" t="n">
        <f aca="false">F8041*SQRT(($B$6-2)/C8041)</f>
        <v>-73205.2633785959</v>
      </c>
    </row>
    <row r="8042" customFormat="false" ht="15" hidden="false" customHeight="false" outlineLevel="0" collapsed="false">
      <c r="A8042" s="41" t="n">
        <v>0.5144494594</v>
      </c>
      <c r="B8042" s="41" t="n">
        <v>-0.2648960539</v>
      </c>
      <c r="C8042" s="41" t="n">
        <v>2.1653882399</v>
      </c>
      <c r="D8042" s="42" t="n">
        <f aca="false">$B$5*A8042</f>
        <v>1.31440707035605</v>
      </c>
      <c r="E8042" s="42" t="n">
        <f aca="false">$D$5*A8042+$F$5*B8042</f>
        <v>0.766769903236201</v>
      </c>
      <c r="F8042" s="43" t="n">
        <f aca="false">Inputs!$B$5*D8042+Inputs!$B$6*E8042</f>
        <v>93102.2118737946</v>
      </c>
      <c r="G8042" s="43" t="n">
        <f aca="false">F8042*SQRT(($B$6-2)/C8042)</f>
        <v>89476.1130927775</v>
      </c>
    </row>
    <row r="8043" customFormat="false" ht="15" hidden="false" customHeight="false" outlineLevel="0" collapsed="false">
      <c r="A8043" s="41" t="n">
        <v>0.4445722392</v>
      </c>
      <c r="B8043" s="41" t="n">
        <v>-0.7960604818</v>
      </c>
      <c r="C8043" s="41" t="n">
        <v>4.6942517515</v>
      </c>
      <c r="D8043" s="42" t="n">
        <f aca="false">$B$5*A8043</f>
        <v>1.13587230739833</v>
      </c>
      <c r="E8043" s="42" t="n">
        <f aca="false">$D$5*A8043+$F$5*B8043</f>
        <v>-0.316694256987795</v>
      </c>
      <c r="F8043" s="43" t="n">
        <f aca="false">Inputs!$B$5*D8043+Inputs!$B$6*E8043</f>
        <v>129421.943589222</v>
      </c>
      <c r="G8043" s="43" t="n">
        <f aca="false">F8043*SQRT(($B$6-2)/C8043)</f>
        <v>84477.2420453252</v>
      </c>
    </row>
    <row r="8044" customFormat="false" ht="15" hidden="false" customHeight="false" outlineLevel="0" collapsed="false">
      <c r="A8044" s="41" t="n">
        <v>0.097485313</v>
      </c>
      <c r="B8044" s="41" t="n">
        <v>1.1424982829</v>
      </c>
      <c r="C8044" s="41" t="n">
        <v>4.8441946615</v>
      </c>
      <c r="D8044" s="42" t="n">
        <f aca="false">$B$5*A8044</f>
        <v>0.249072833728926</v>
      </c>
      <c r="E8044" s="42" t="n">
        <f aca="false">$D$5*A8044+$F$5*B8044</f>
        <v>2.20477732535193</v>
      </c>
      <c r="F8044" s="43" t="n">
        <f aca="false">Inputs!$B$5*D8044+Inputs!$B$6*E8044</f>
        <v>-85331.5828947039</v>
      </c>
      <c r="G8044" s="43" t="n">
        <f aca="false">F8044*SQRT(($B$6-2)/C8044)</f>
        <v>-54829.4647531077</v>
      </c>
    </row>
    <row r="8045" customFormat="false" ht="15" hidden="false" customHeight="false" outlineLevel="0" collapsed="false">
      <c r="A8045" s="41" t="n">
        <v>1.2320197036</v>
      </c>
      <c r="B8045" s="41" t="n">
        <v>1.3275888049</v>
      </c>
      <c r="C8045" s="41" t="n">
        <v>2.1583575092</v>
      </c>
      <c r="D8045" s="42" t="n">
        <f aca="false">$B$5*A8045</f>
        <v>3.14778328490902</v>
      </c>
      <c r="E8045" s="42" t="n">
        <f aca="false">$D$5*A8045+$F$5*B8045</f>
        <v>5.22410556033581</v>
      </c>
      <c r="F8045" s="43" t="n">
        <f aca="false">Inputs!$B$5*D8045+Inputs!$B$6*E8045</f>
        <v>53573.0504741112</v>
      </c>
      <c r="G8045" s="43" t="n">
        <f aca="false">F8045*SQRT(($B$6-2)/C8045)</f>
        <v>51570.3029321666</v>
      </c>
    </row>
    <row r="8046" customFormat="false" ht="15" hidden="false" customHeight="false" outlineLevel="0" collapsed="false">
      <c r="A8046" s="41" t="n">
        <v>0.2855684154</v>
      </c>
      <c r="B8046" s="41" t="n">
        <v>0.0316139549</v>
      </c>
      <c r="C8046" s="41" t="n">
        <v>2.1069613676</v>
      </c>
      <c r="D8046" s="42" t="n">
        <f aca="false">$B$5*A8046</f>
        <v>0.729621029653535</v>
      </c>
      <c r="E8046" s="42" t="n">
        <f aca="false">$D$5*A8046+$F$5*B8046</f>
        <v>0.73412434214683</v>
      </c>
      <c r="F8046" s="43" t="n">
        <f aca="false">Inputs!$B$5*D8046+Inputs!$B$6*E8046</f>
        <v>36255.885858012</v>
      </c>
      <c r="G8046" s="43" t="n">
        <f aca="false">F8046*SQRT(($B$6-2)/C8046)</f>
        <v>35323.6223035181</v>
      </c>
    </row>
    <row r="8047" customFormat="false" ht="15" hidden="false" customHeight="false" outlineLevel="0" collapsed="false">
      <c r="A8047" s="41" t="n">
        <v>-0.4487889162</v>
      </c>
      <c r="B8047" s="41" t="n">
        <v>-1.8074847565</v>
      </c>
      <c r="C8047" s="41" t="n">
        <v>3.1259658505</v>
      </c>
      <c r="D8047" s="42" t="n">
        <f aca="false">$B$5*A8047</f>
        <v>-1.14664582452608</v>
      </c>
      <c r="E8047" s="42" t="n">
        <f aca="false">$D$5*A8047+$F$5*B8047</f>
        <v>-4.18899674177515</v>
      </c>
      <c r="F8047" s="43" t="n">
        <f aca="false">Inputs!$B$5*D8047+Inputs!$B$6*E8047</f>
        <v>94785.2546361499</v>
      </c>
      <c r="G8047" s="43" t="n">
        <f aca="false">F8047*SQRT(($B$6-2)/C8047)</f>
        <v>75816.4882311914</v>
      </c>
    </row>
    <row r="8048" customFormat="false" ht="15" hidden="false" customHeight="false" outlineLevel="0" collapsed="false">
      <c r="A8048" s="41" t="n">
        <v>-1.3448996964</v>
      </c>
      <c r="B8048" s="41" t="n">
        <v>-0.168054972</v>
      </c>
      <c r="C8048" s="41" t="n">
        <v>1.976513267</v>
      </c>
      <c r="D8048" s="42" t="n">
        <f aca="false">$B$5*A8048</f>
        <v>-3.43618918742683</v>
      </c>
      <c r="E8048" s="42" t="n">
        <f aca="false">$D$5*A8048+$F$5*B8048</f>
        <v>-3.49049491526255</v>
      </c>
      <c r="F8048" s="43" t="n">
        <f aca="false">Inputs!$B$5*D8048+Inputs!$B$6*E8048</f>
        <v>-169094.172979556</v>
      </c>
      <c r="G8048" s="43" t="n">
        <f aca="false">F8048*SQRT(($B$6-2)/C8048)</f>
        <v>-170095.871572867</v>
      </c>
    </row>
    <row r="8049" customFormat="false" ht="15" hidden="false" customHeight="false" outlineLevel="0" collapsed="false">
      <c r="A8049" s="41" t="n">
        <v>-0.1082884491</v>
      </c>
      <c r="B8049" s="41" t="n">
        <v>1.4122230288</v>
      </c>
      <c r="C8049" s="41" t="n">
        <v>4.881092246</v>
      </c>
      <c r="D8049" s="42" t="n">
        <f aca="false">$B$5*A8049</f>
        <v>-0.276674609204441</v>
      </c>
      <c r="E8049" s="42" t="n">
        <f aca="false">$D$5*A8049+$F$5*B8049</f>
        <v>2.180866269364</v>
      </c>
      <c r="F8049" s="43" t="n">
        <f aca="false">Inputs!$B$5*D8049+Inputs!$B$6*E8049</f>
        <v>-136710.774388644</v>
      </c>
      <c r="G8049" s="43" t="n">
        <f aca="false">F8049*SQRT(($B$6-2)/C8049)</f>
        <v>-87510.3122590901</v>
      </c>
    </row>
    <row r="8050" customFormat="false" ht="15" hidden="false" customHeight="false" outlineLevel="0" collapsed="false">
      <c r="A8050" s="41" t="n">
        <v>1.3147991294</v>
      </c>
      <c r="B8050" s="41" t="n">
        <v>-0.6864861415</v>
      </c>
      <c r="C8050" s="41" t="n">
        <v>1.098494256</v>
      </c>
      <c r="D8050" s="42" t="n">
        <f aca="false">$B$5*A8050</f>
        <v>3.3592828998147</v>
      </c>
      <c r="E8050" s="42" t="n">
        <f aca="false">$D$5*A8050+$F$5*B8050</f>
        <v>1.94329392795426</v>
      </c>
      <c r="F8050" s="43" t="n">
        <f aca="false">Inputs!$B$5*D8050+Inputs!$B$6*E8050</f>
        <v>238763.593583756</v>
      </c>
      <c r="G8050" s="43" t="n">
        <f aca="false">F8050*SQRT(($B$6-2)/C8050)</f>
        <v>322169.341491018</v>
      </c>
    </row>
    <row r="8051" customFormat="false" ht="15" hidden="false" customHeight="false" outlineLevel="0" collapsed="false">
      <c r="A8051" s="41" t="n">
        <v>0.8183257151</v>
      </c>
      <c r="B8051" s="41" t="n">
        <v>-0.4770688646</v>
      </c>
      <c r="C8051" s="41" t="n">
        <v>5.6799253363</v>
      </c>
      <c r="D8051" s="42" t="n">
        <f aca="false">$B$5*A8051</f>
        <v>2.09080422989673</v>
      </c>
      <c r="E8051" s="42" t="n">
        <f aca="false">$D$5*A8051+$F$5*B8051</f>
        <v>1.12350193769002</v>
      </c>
      <c r="F8051" s="43" t="n">
        <f aca="false">Inputs!$B$5*D8051+Inputs!$B$6*E8051</f>
        <v>152905.326105172</v>
      </c>
      <c r="G8051" s="43" t="n">
        <f aca="false">F8051*SQRT(($B$6-2)/C8051)</f>
        <v>90733.2145776955</v>
      </c>
    </row>
    <row r="8052" customFormat="false" ht="15" hidden="false" customHeight="false" outlineLevel="0" collapsed="false">
      <c r="A8052" s="41" t="n">
        <v>0.682616343</v>
      </c>
      <c r="B8052" s="41" t="n">
        <v>0.8060177281</v>
      </c>
      <c r="C8052" s="41" t="n">
        <v>8.1489149935</v>
      </c>
      <c r="D8052" s="42" t="n">
        <f aca="false">$B$5*A8052</f>
        <v>1.74406976464944</v>
      </c>
      <c r="E8052" s="42" t="n">
        <f aca="false">$D$5*A8052+$F$5*B8052</f>
        <v>3.01613210040978</v>
      </c>
      <c r="F8052" s="43" t="n">
        <f aca="false">Inputs!$B$5*D8052+Inputs!$B$6*E8052</f>
        <v>23600.3714444545</v>
      </c>
      <c r="G8052" s="43" t="n">
        <f aca="false">F8052*SQRT(($B$6-2)/C8052)</f>
        <v>11691.8690471919</v>
      </c>
    </row>
    <row r="8053" customFormat="false" ht="15" hidden="false" customHeight="false" outlineLevel="0" collapsed="false">
      <c r="A8053" s="41" t="n">
        <v>1.2420928121</v>
      </c>
      <c r="B8053" s="41" t="n">
        <v>-0.4926433548</v>
      </c>
      <c r="C8053" s="41" t="n">
        <v>9.2961093217</v>
      </c>
      <c r="D8053" s="42" t="n">
        <f aca="false">$B$5*A8053</f>
        <v>3.1735198558995</v>
      </c>
      <c r="E8053" s="42" t="n">
        <f aca="false">$D$5*A8053+$F$5*B8053</f>
        <v>2.10499979850541</v>
      </c>
      <c r="F8053" s="43" t="n">
        <f aca="false">Inputs!$B$5*D8053+Inputs!$B$6*E8053</f>
        <v>212101.99566468</v>
      </c>
      <c r="G8053" s="43" t="n">
        <f aca="false">F8053*SQRT(($B$6-2)/C8053)</f>
        <v>98380.5262806472</v>
      </c>
    </row>
    <row r="8054" customFormat="false" ht="15" hidden="false" customHeight="false" outlineLevel="0" collapsed="false">
      <c r="A8054" s="41" t="n">
        <v>1.0143036872</v>
      </c>
      <c r="B8054" s="41" t="n">
        <v>-1.8728140361</v>
      </c>
      <c r="C8054" s="41" t="n">
        <v>14.1230489801</v>
      </c>
      <c r="D8054" s="42" t="n">
        <f aca="false">$B$5*A8054</f>
        <v>2.59152364451661</v>
      </c>
      <c r="E8054" s="42" t="n">
        <f aca="false">$D$5*A8054+$F$5*B8054</f>
        <v>-0.820246363437367</v>
      </c>
      <c r="F8054" s="43" t="n">
        <f aca="false">Inputs!$B$5*D8054+Inputs!$B$6*E8054</f>
        <v>300164.682623529</v>
      </c>
      <c r="G8054" s="43" t="n">
        <f aca="false">F8054*SQRT(($B$6-2)/C8054)</f>
        <v>112956.273687422</v>
      </c>
    </row>
    <row r="8055" customFormat="false" ht="15" hidden="false" customHeight="false" outlineLevel="0" collapsed="false">
      <c r="A8055" s="41" t="n">
        <v>1.2962156815</v>
      </c>
      <c r="B8055" s="41" t="n">
        <v>-0.0250167228</v>
      </c>
      <c r="C8055" s="41" t="n">
        <v>4.9378166178</v>
      </c>
      <c r="D8055" s="42" t="n">
        <f aca="false">$B$5*A8055</f>
        <v>3.31180259856248</v>
      </c>
      <c r="E8055" s="42" t="n">
        <f aca="false">$D$5*A8055+$F$5*B8055</f>
        <v>3.04126156694887</v>
      </c>
      <c r="F8055" s="43" t="n">
        <f aca="false">Inputs!$B$5*D8055+Inputs!$B$6*E8055</f>
        <v>179117.181508804</v>
      </c>
      <c r="G8055" s="43" t="n">
        <f aca="false">F8055*SQRT(($B$6-2)/C8055)</f>
        <v>113994.727871843</v>
      </c>
    </row>
    <row r="8056" customFormat="false" ht="15" hidden="false" customHeight="false" outlineLevel="0" collapsed="false">
      <c r="A8056" s="41" t="n">
        <v>-0.003727998</v>
      </c>
      <c r="B8056" s="41" t="n">
        <v>-2.0374365057</v>
      </c>
      <c r="C8056" s="41" t="n">
        <v>0.9156139954</v>
      </c>
      <c r="D8056" s="42" t="n">
        <f aca="false">$B$5*A8056</f>
        <v>-0.0095249530151867</v>
      </c>
      <c r="E8056" s="42" t="n">
        <f aca="false">$D$5*A8056+$F$5*B8056</f>
        <v>-3.5270030853322</v>
      </c>
      <c r="F8056" s="43" t="n">
        <f aca="false">Inputs!$B$5*D8056+Inputs!$B$6*E8056</f>
        <v>175397.658965091</v>
      </c>
      <c r="G8056" s="43" t="n">
        <f aca="false">F8056*SQRT(($B$6-2)/C8056)</f>
        <v>259228.399916741</v>
      </c>
    </row>
    <row r="8057" customFormat="false" ht="15" hidden="false" customHeight="false" outlineLevel="0" collapsed="false">
      <c r="A8057" s="41" t="n">
        <v>-0.3886658872</v>
      </c>
      <c r="B8057" s="41" t="n">
        <v>1.3554793996</v>
      </c>
      <c r="C8057" s="41" t="n">
        <v>3.6410103792</v>
      </c>
      <c r="D8057" s="42" t="n">
        <f aca="false">$B$5*A8057</f>
        <v>-0.993032805861445</v>
      </c>
      <c r="E8057" s="42" t="n">
        <f aca="false">$D$5*A8057+$F$5*B8057</f>
        <v>1.4157017903277</v>
      </c>
      <c r="F8057" s="43" t="n">
        <f aca="false">Inputs!$B$5*D8057+Inputs!$B$6*E8057</f>
        <v>-170088.370102529</v>
      </c>
      <c r="G8057" s="43" t="n">
        <f aca="false">F8057*SQRT(($B$6-2)/C8057)</f>
        <v>-126060.393610195</v>
      </c>
    </row>
    <row r="8058" customFormat="false" ht="15" hidden="false" customHeight="false" outlineLevel="0" collapsed="false">
      <c r="A8058" s="41" t="n">
        <v>-0.4267018917</v>
      </c>
      <c r="B8058" s="41" t="n">
        <v>0.713462761</v>
      </c>
      <c r="C8058" s="41" t="n">
        <v>12.1200579573</v>
      </c>
      <c r="D8058" s="42" t="n">
        <f aca="false">$B$5*A8058</f>
        <v>-1.0902139620069</v>
      </c>
      <c r="E8058" s="42" t="n">
        <f aca="false">$D$5*A8058+$F$5*B8058</f>
        <v>0.21659317009371</v>
      </c>
      <c r="F8058" s="43" t="n">
        <f aca="false">Inputs!$B$5*D8058+Inputs!$B$6*E8058</f>
        <v>-119851.054705375</v>
      </c>
      <c r="G8058" s="43" t="n">
        <f aca="false">F8058*SQRT(($B$6-2)/C8058)</f>
        <v>-48686.0465250235</v>
      </c>
    </row>
    <row r="8059" customFormat="false" ht="15" hidden="false" customHeight="false" outlineLevel="0" collapsed="false">
      <c r="A8059" s="41" t="n">
        <v>0.0345551277</v>
      </c>
      <c r="B8059" s="41" t="n">
        <v>1.0626691396</v>
      </c>
      <c r="C8059" s="41" t="n">
        <v>9.1011941571</v>
      </c>
      <c r="D8059" s="42" t="n">
        <f aca="false">$B$5*A8059</f>
        <v>0.0882875923689542</v>
      </c>
      <c r="E8059" s="42" t="n">
        <f aca="false">$D$5*A8059+$F$5*B8059</f>
        <v>1.91718490007657</v>
      </c>
      <c r="F8059" s="43" t="n">
        <f aca="false">Inputs!$B$5*D8059+Inputs!$B$6*E8059</f>
        <v>-87030.4857669329</v>
      </c>
      <c r="G8059" s="43" t="n">
        <f aca="false">F8059*SQRT(($B$6-2)/C8059)</f>
        <v>-40797.8442573649</v>
      </c>
    </row>
    <row r="8060" customFormat="false" ht="15" hidden="false" customHeight="false" outlineLevel="0" collapsed="false">
      <c r="A8060" s="41" t="n">
        <v>0.1915009652</v>
      </c>
      <c r="B8060" s="41" t="n">
        <v>-0.9318115311</v>
      </c>
      <c r="C8060" s="41" t="n">
        <v>2.6624414037</v>
      </c>
      <c r="D8060" s="42" t="n">
        <f aca="false">$B$5*A8060</f>
        <v>0.489280760315028</v>
      </c>
      <c r="E8060" s="42" t="n">
        <f aca="false">$D$5*A8060+$F$5*B8060</f>
        <v>-1.1533069371659</v>
      </c>
      <c r="F8060" s="43" t="n">
        <f aca="false">Inputs!$B$5*D8060+Inputs!$B$6*E8060</f>
        <v>106593.422889798</v>
      </c>
      <c r="G8060" s="43" t="n">
        <f aca="false">F8060*SQRT(($B$6-2)/C8060)</f>
        <v>92385.8325713163</v>
      </c>
    </row>
    <row r="8061" customFormat="false" ht="15" hidden="false" customHeight="false" outlineLevel="0" collapsed="false">
      <c r="A8061" s="41" t="n">
        <v>0.0564506798</v>
      </c>
      <c r="B8061" s="41" t="n">
        <v>1.6012169037</v>
      </c>
      <c r="C8061" s="41" t="n">
        <v>0.4461666601</v>
      </c>
      <c r="D8061" s="42" t="n">
        <f aca="false">$B$5*A8061</f>
        <v>0.144230247111278</v>
      </c>
      <c r="E8061" s="42" t="n">
        <f aca="false">$D$5*A8061+$F$5*B8061</f>
        <v>2.89922160126731</v>
      </c>
      <c r="F8061" s="43" t="n">
        <f aca="false">Inputs!$B$5*D8061+Inputs!$B$6*E8061</f>
        <v>-130538.055352238</v>
      </c>
      <c r="G8061" s="43" t="n">
        <f aca="false">F8061*SQRT(($B$6-2)/C8061)</f>
        <v>-276378.069701203</v>
      </c>
    </row>
    <row r="8062" customFormat="false" ht="15" hidden="false" customHeight="false" outlineLevel="0" collapsed="false">
      <c r="A8062" s="41" t="n">
        <v>0.497645078</v>
      </c>
      <c r="B8062" s="41" t="n">
        <v>-0.1164463073</v>
      </c>
      <c r="C8062" s="41" t="n">
        <v>4.7539912675</v>
      </c>
      <c r="D8062" s="42" t="n">
        <f aca="false">$B$5*A8062</f>
        <v>1.27147224493922</v>
      </c>
      <c r="E8062" s="42" t="n">
        <f aca="false">$D$5*A8062+$F$5*B8062</f>
        <v>0.983117163955304</v>
      </c>
      <c r="F8062" s="43" t="n">
        <f aca="false">Inputs!$B$5*D8062+Inputs!$B$6*E8062</f>
        <v>77991.3662961568</v>
      </c>
      <c r="G8062" s="43" t="n">
        <f aca="false">F8062*SQRT(($B$6-2)/C8062)</f>
        <v>50586.2326016747</v>
      </c>
    </row>
    <row r="8063" customFormat="false" ht="15" hidden="false" customHeight="false" outlineLevel="0" collapsed="false">
      <c r="A8063" s="41" t="n">
        <v>2.2557438191</v>
      </c>
      <c r="B8063" s="41" t="n">
        <v>1.1592157026</v>
      </c>
      <c r="C8063" s="41" t="n">
        <v>0.8568097689</v>
      </c>
      <c r="D8063" s="42" t="n">
        <f aca="false">$B$5*A8063</f>
        <v>5.76337591683936</v>
      </c>
      <c r="E8063" s="42" t="n">
        <f aca="false">$D$5*A8063+$F$5*B8063</f>
        <v>7.36940969574429</v>
      </c>
      <c r="F8063" s="43" t="n">
        <f aca="false">Inputs!$B$5*D8063+Inputs!$B$6*E8063</f>
        <v>207867.106896722</v>
      </c>
      <c r="G8063" s="43" t="n">
        <f aca="false">F8063*SQRT(($B$6-2)/C8063)</f>
        <v>317583.963643856</v>
      </c>
    </row>
    <row r="8064" customFormat="false" ht="15" hidden="false" customHeight="false" outlineLevel="0" collapsed="false">
      <c r="A8064" s="41" t="n">
        <v>0.8167339154</v>
      </c>
      <c r="B8064" s="41" t="n">
        <v>0.3173424652</v>
      </c>
      <c r="C8064" s="41" t="n">
        <v>4.6568463047</v>
      </c>
      <c r="D8064" s="42" t="n">
        <f aca="false">$B$5*A8064</f>
        <v>2.08673721662256</v>
      </c>
      <c r="E8064" s="42" t="n">
        <f aca="false">$D$5*A8064+$F$5*B8064</f>
        <v>2.49145939048842</v>
      </c>
      <c r="F8064" s="43" t="n">
        <f aca="false">Inputs!$B$5*D8064+Inputs!$B$6*E8064</f>
        <v>84100.7521378351</v>
      </c>
      <c r="G8064" s="43" t="n">
        <f aca="false">F8064*SQRT(($B$6-2)/C8064)</f>
        <v>55114.8875096329</v>
      </c>
    </row>
    <row r="8065" customFormat="false" ht="15" hidden="false" customHeight="false" outlineLevel="0" collapsed="false">
      <c r="A8065" s="41" t="n">
        <v>0.7302738348</v>
      </c>
      <c r="B8065" s="41" t="n">
        <v>0.7627320732</v>
      </c>
      <c r="C8065" s="41" t="n">
        <v>5.0725973661</v>
      </c>
      <c r="D8065" s="42" t="n">
        <f aca="false">$B$5*A8065</f>
        <v>1.86583360953794</v>
      </c>
      <c r="E8065" s="42" t="n">
        <f aca="false">$D$5*A8065+$F$5*B8065</f>
        <v>3.05479402728868</v>
      </c>
      <c r="F8065" s="43" t="n">
        <f aca="false">Inputs!$B$5*D8065+Inputs!$B$6*E8065</f>
        <v>33843.6595893598</v>
      </c>
      <c r="G8065" s="43" t="n">
        <f aca="false">F8065*SQRT(($B$6-2)/C8065)</f>
        <v>21250.8898407103</v>
      </c>
    </row>
    <row r="8066" customFormat="false" ht="15" hidden="false" customHeight="false" outlineLevel="0" collapsed="false">
      <c r="A8066" s="41" t="n">
        <v>-2.1828153456</v>
      </c>
      <c r="B8066" s="41" t="n">
        <v>0.3949362128</v>
      </c>
      <c r="C8066" s="41" t="n">
        <v>8.8006083722</v>
      </c>
      <c r="D8066" s="42" t="n">
        <f aca="false">$B$5*A8066</f>
        <v>-5.5770452687122</v>
      </c>
      <c r="E8066" s="42" t="n">
        <f aca="false">$D$5*A8066+$F$5*B8066</f>
        <v>-4.51224694014313</v>
      </c>
      <c r="F8066" s="43" t="n">
        <f aca="false">Inputs!$B$5*D8066+Inputs!$B$6*E8066</f>
        <v>-332092.179864063</v>
      </c>
      <c r="G8066" s="43" t="n">
        <f aca="false">F8066*SQRT(($B$6-2)/C8066)</f>
        <v>-158313.262583696</v>
      </c>
    </row>
    <row r="8067" customFormat="false" ht="15" hidden="false" customHeight="false" outlineLevel="0" collapsed="false">
      <c r="A8067" s="41" t="n">
        <v>-0.1608058593</v>
      </c>
      <c r="B8067" s="41" t="n">
        <v>-0.4997762731</v>
      </c>
      <c r="C8067" s="41" t="n">
        <v>0.5076951933</v>
      </c>
      <c r="D8067" s="42" t="n">
        <f aca="false">$B$5*A8067</f>
        <v>-0.410855438870735</v>
      </c>
      <c r="E8067" s="42" t="n">
        <f aca="false">$D$5*A8067+$F$5*B8067</f>
        <v>-1.24563752345759</v>
      </c>
      <c r="F8067" s="43" t="n">
        <f aca="false">Inputs!$B$5*D8067+Inputs!$B$6*E8067</f>
        <v>21196.332285806</v>
      </c>
      <c r="G8067" s="43" t="n">
        <f aca="false">F8067*SQRT(($B$6-2)/C8067)</f>
        <v>42070.1626571597</v>
      </c>
    </row>
    <row r="8068" customFormat="false" ht="15" hidden="false" customHeight="false" outlineLevel="0" collapsed="false">
      <c r="A8068" s="41" t="n">
        <v>-0.19543728</v>
      </c>
      <c r="B8068" s="41" t="n">
        <v>-1.5558486868</v>
      </c>
      <c r="C8068" s="41" t="n">
        <v>6.506082672</v>
      </c>
      <c r="D8068" s="42" t="n">
        <f aca="false">$B$5*A8068</f>
        <v>-0.499337958179132</v>
      </c>
      <c r="E8068" s="42" t="n">
        <f aca="false">$D$5*A8068+$F$5*B8068</f>
        <v>-3.15161311021282</v>
      </c>
      <c r="F8068" s="43" t="n">
        <f aca="false">Inputs!$B$5*D8068+Inputs!$B$6*E8068</f>
        <v>107646.859692728</v>
      </c>
      <c r="G8068" s="43" t="n">
        <f aca="false">F8068*SQRT(($B$6-2)/C8068)</f>
        <v>59683.8147963781</v>
      </c>
    </row>
    <row r="8069" customFormat="false" ht="15" hidden="false" customHeight="false" outlineLevel="0" collapsed="false">
      <c r="A8069" s="41" t="n">
        <v>-1.8046101</v>
      </c>
      <c r="B8069" s="41" t="n">
        <v>1.2465024174</v>
      </c>
      <c r="C8069" s="41" t="n">
        <v>3.1491666103</v>
      </c>
      <c r="D8069" s="42" t="n">
        <f aca="false">$B$5*A8069</f>
        <v>-4.61073917240068</v>
      </c>
      <c r="E8069" s="42" t="n">
        <f aca="false">$D$5*A8069+$F$5*B8069</f>
        <v>-2.14183720561634</v>
      </c>
      <c r="F8069" s="43" t="n">
        <f aca="false">Inputs!$B$5*D8069+Inputs!$B$6*E8069</f>
        <v>-353982.056959251</v>
      </c>
      <c r="G8069" s="43" t="n">
        <f aca="false">F8069*SQRT(($B$6-2)/C8069)</f>
        <v>-282096.973852845</v>
      </c>
    </row>
    <row r="8070" customFormat="false" ht="15" hidden="false" customHeight="false" outlineLevel="0" collapsed="false">
      <c r="A8070" s="41" t="n">
        <v>0.4621578197</v>
      </c>
      <c r="B8070" s="41" t="n">
        <v>-2.4130121272</v>
      </c>
      <c r="C8070" s="41" t="n">
        <v>10.4051242239</v>
      </c>
      <c r="D8070" s="42" t="n">
        <f aca="false">$B$5*A8070</f>
        <v>1.18080307935885</v>
      </c>
      <c r="E8070" s="42" t="n">
        <f aca="false">$D$5*A8070+$F$5*B8070</f>
        <v>-3.06690995119695</v>
      </c>
      <c r="F8070" s="43" t="n">
        <f aca="false">Inputs!$B$5*D8070+Inputs!$B$6*E8070</f>
        <v>271425.805495733</v>
      </c>
      <c r="G8070" s="43" t="n">
        <f aca="false">F8070*SQRT(($B$6-2)/C8070)</f>
        <v>118998.777116674</v>
      </c>
    </row>
    <row r="8071" customFormat="false" ht="15" hidden="false" customHeight="false" outlineLevel="0" collapsed="false">
      <c r="A8071" s="41" t="n">
        <v>-0.5763845414</v>
      </c>
      <c r="B8071" s="41" t="n">
        <v>0.8805517334</v>
      </c>
      <c r="C8071" s="41" t="n">
        <v>6.2047250549</v>
      </c>
      <c r="D8071" s="42" t="n">
        <f aca="false">$B$5*A8071</f>
        <v>-1.47264984463912</v>
      </c>
      <c r="E8071" s="42" t="n">
        <f aca="false">$D$5*A8071+$F$5*B8071</f>
        <v>0.148930099555817</v>
      </c>
      <c r="F8071" s="43" t="n">
        <f aca="false">Inputs!$B$5*D8071+Inputs!$B$6*E8071</f>
        <v>-154711.489441702</v>
      </c>
      <c r="G8071" s="43" t="n">
        <f aca="false">F8071*SQRT(($B$6-2)/C8071)</f>
        <v>-87836.7572534099</v>
      </c>
    </row>
    <row r="8072" customFormat="false" ht="15" hidden="false" customHeight="false" outlineLevel="0" collapsed="false">
      <c r="A8072" s="41" t="n">
        <v>-0.2800143737</v>
      </c>
      <c r="B8072" s="41" t="n">
        <v>1.2450049538</v>
      </c>
      <c r="C8072" s="41" t="n">
        <v>3.875222319</v>
      </c>
      <c r="D8072" s="42" t="n">
        <f aca="false">$B$5*A8072</f>
        <v>-0.715430575088675</v>
      </c>
      <c r="E8072" s="42" t="n">
        <f aca="false">$D$5*A8072+$F$5*B8072</f>
        <v>1.48348648306244</v>
      </c>
      <c r="F8072" s="43" t="n">
        <f aca="false">Inputs!$B$5*D8072+Inputs!$B$6*E8072</f>
        <v>-145717.381661989</v>
      </c>
      <c r="G8072" s="43" t="n">
        <f aca="false">F8072*SQRT(($B$6-2)/C8072)</f>
        <v>-104683.454435538</v>
      </c>
    </row>
    <row r="8073" customFormat="false" ht="15" hidden="false" customHeight="false" outlineLevel="0" collapsed="false">
      <c r="A8073" s="41" t="n">
        <v>1.0497517993</v>
      </c>
      <c r="B8073" s="41" t="n">
        <v>-1.3567112093</v>
      </c>
      <c r="C8073" s="41" t="n">
        <v>1.6144755587</v>
      </c>
      <c r="D8073" s="42" t="n">
        <f aca="false">$B$5*A8073</f>
        <v>2.68209279241572</v>
      </c>
      <c r="E8073" s="42" t="n">
        <f aca="false">$D$5*A8073+$F$5*B8073</f>
        <v>0.155283175700692</v>
      </c>
      <c r="F8073" s="43" t="n">
        <f aca="false">Inputs!$B$5*D8073+Inputs!$B$6*E8073</f>
        <v>260445.120456537</v>
      </c>
      <c r="G8073" s="43" t="n">
        <f aca="false">F8073*SQRT(($B$6-2)/C8073)</f>
        <v>289878.153112096</v>
      </c>
    </row>
    <row r="8074" customFormat="false" ht="15" hidden="false" customHeight="false" outlineLevel="0" collapsed="false">
      <c r="A8074" s="41" t="n">
        <v>-0.1433240988</v>
      </c>
      <c r="B8074" s="41" t="n">
        <v>-0.4480894248</v>
      </c>
      <c r="C8074" s="41" t="n">
        <v>3.4040192658</v>
      </c>
      <c r="D8074" s="42" t="n">
        <f aca="false">$B$5*A8074</f>
        <v>-0.366189924730104</v>
      </c>
      <c r="E8074" s="42" t="n">
        <f aca="false">$D$5*A8074+$F$5*B8074</f>
        <v>-1.11478816546954</v>
      </c>
      <c r="F8074" s="43" t="n">
        <f aca="false">Inputs!$B$5*D8074+Inputs!$B$6*E8074</f>
        <v>19120.4158004668</v>
      </c>
      <c r="G8074" s="43" t="n">
        <f aca="false">F8074*SQRT(($B$6-2)/C8074)</f>
        <v>14656.0293325061</v>
      </c>
    </row>
    <row r="8075" customFormat="false" ht="15" hidden="false" customHeight="false" outlineLevel="0" collapsed="false">
      <c r="A8075" s="41" t="n">
        <v>-1.3892382944</v>
      </c>
      <c r="B8075" s="41" t="n">
        <v>-1.4542743249</v>
      </c>
      <c r="C8075" s="41" t="n">
        <v>7.6361370586</v>
      </c>
      <c r="D8075" s="42" t="n">
        <f aca="false">$B$5*A8075</f>
        <v>-3.54947333154635</v>
      </c>
      <c r="E8075" s="42" t="n">
        <f aca="false">$D$5*A8075+$F$5*B8075</f>
        <v>-5.81697451120508</v>
      </c>
      <c r="F8075" s="43" t="n">
        <f aca="false">Inputs!$B$5*D8075+Inputs!$B$6*E8075</f>
        <v>-64098.6075943808</v>
      </c>
      <c r="G8075" s="43" t="n">
        <f aca="false">F8075*SQRT(($B$6-2)/C8075)</f>
        <v>-32803.9949169017</v>
      </c>
    </row>
    <row r="8076" customFormat="false" ht="15" hidden="false" customHeight="false" outlineLevel="0" collapsed="false">
      <c r="A8076" s="41" t="n">
        <v>-0.8060215462</v>
      </c>
      <c r="B8076" s="41" t="n">
        <v>-0.6409254095</v>
      </c>
      <c r="C8076" s="41" t="n">
        <v>3.4215770204</v>
      </c>
      <c r="D8076" s="42" t="n">
        <f aca="false">$B$5*A8076</f>
        <v>-2.05936734858311</v>
      </c>
      <c r="E8076" s="42" t="n">
        <f aca="false">$D$5*A8076+$F$5*B8076</f>
        <v>-3.02471338991315</v>
      </c>
      <c r="F8076" s="43" t="n">
        <f aca="false">Inputs!$B$5*D8076+Inputs!$B$6*E8076</f>
        <v>-54701.0653626536</v>
      </c>
      <c r="G8076" s="43" t="n">
        <f aca="false">F8076*SQRT(($B$6-2)/C8076)</f>
        <v>-41821.3090303445</v>
      </c>
    </row>
    <row r="8077" customFormat="false" ht="15" hidden="false" customHeight="false" outlineLevel="0" collapsed="false">
      <c r="A8077" s="41" t="n">
        <v>0.2832297772</v>
      </c>
      <c r="B8077" s="41" t="n">
        <v>1.0442134732</v>
      </c>
      <c r="C8077" s="41" t="n">
        <v>3.3339063341</v>
      </c>
      <c r="D8077" s="42" t="n">
        <f aca="false">$B$5*A8077</f>
        <v>0.723645860414034</v>
      </c>
      <c r="E8077" s="42" t="n">
        <f aca="false">$D$5*A8077+$F$5*B8077</f>
        <v>2.47705985015742</v>
      </c>
      <c r="F8077" s="43" t="n">
        <f aca="false">Inputs!$B$5*D8077+Inputs!$B$6*E8077</f>
        <v>-51488.4064664677</v>
      </c>
      <c r="G8077" s="43" t="n">
        <f aca="false">F8077*SQRT(($B$6-2)/C8077)</f>
        <v>-39879.32066857</v>
      </c>
    </row>
    <row r="8078" customFormat="false" ht="15" hidden="false" customHeight="false" outlineLevel="0" collapsed="false">
      <c r="A8078" s="41" t="n">
        <v>0.5136449558</v>
      </c>
      <c r="B8078" s="41" t="n">
        <v>0.7503722403</v>
      </c>
      <c r="C8078" s="41" t="n">
        <v>3.4717817288</v>
      </c>
      <c r="D8078" s="42" t="n">
        <f aca="false">$B$5*A8078</f>
        <v>1.31235158132667</v>
      </c>
      <c r="E8078" s="42" t="n">
        <f aca="false">$D$5*A8078+$F$5*B8078</f>
        <v>2.51796431298244</v>
      </c>
      <c r="F8078" s="43" t="n">
        <f aca="false">Inputs!$B$5*D8078+Inputs!$B$6*E8078</f>
        <v>5336.94248354492</v>
      </c>
      <c r="G8078" s="43" t="n">
        <f aca="false">F8078*SQRT(($B$6-2)/C8078)</f>
        <v>4050.71150648121</v>
      </c>
    </row>
    <row r="8079" customFormat="false" ht="15" hidden="false" customHeight="false" outlineLevel="0" collapsed="false">
      <c r="A8079" s="41" t="n">
        <v>-0.2666178215</v>
      </c>
      <c r="B8079" s="41" t="n">
        <v>0.6030001966</v>
      </c>
      <c r="C8079" s="41" t="n">
        <v>2.1685545672</v>
      </c>
      <c r="D8079" s="42" t="n">
        <f aca="false">$B$5*A8079</f>
        <v>-0.681202678434628</v>
      </c>
      <c r="E8079" s="42" t="n">
        <f aca="false">$D$5*A8079+$F$5*B8079</f>
        <v>0.406786664604558</v>
      </c>
      <c r="F8079" s="43" t="n">
        <f aca="false">Inputs!$B$5*D8079+Inputs!$B$6*E8079</f>
        <v>-88459.6010736907</v>
      </c>
      <c r="G8079" s="43" t="n">
        <f aca="false">F8079*SQRT(($B$6-2)/C8079)</f>
        <v>-84952.2326120847</v>
      </c>
    </row>
    <row r="8080" customFormat="false" ht="15" hidden="false" customHeight="false" outlineLevel="0" collapsed="false">
      <c r="A8080" s="41" t="n">
        <v>-0.1483749816</v>
      </c>
      <c r="B8080" s="41" t="n">
        <v>-0.4414723833</v>
      </c>
      <c r="C8080" s="41" t="n">
        <v>1.458669001</v>
      </c>
      <c r="D8080" s="42" t="n">
        <f aca="false">$B$5*A8080</f>
        <v>-0.37909481935591</v>
      </c>
      <c r="E8080" s="42" t="n">
        <f aca="false">$D$5*A8080+$F$5*B8080</f>
        <v>-1.11538124561371</v>
      </c>
      <c r="F8080" s="43" t="n">
        <f aca="false">Inputs!$B$5*D8080+Inputs!$B$6*E8080</f>
        <v>17859.5803450945</v>
      </c>
      <c r="G8080" s="43" t="n">
        <f aca="false">F8080*SQRT(($B$6-2)/C8080)</f>
        <v>20912.5923046121</v>
      </c>
    </row>
    <row r="8081" customFormat="false" ht="15" hidden="false" customHeight="false" outlineLevel="0" collapsed="false">
      <c r="A8081" s="41" t="n">
        <v>1.8971009489</v>
      </c>
      <c r="B8081" s="41" t="n">
        <v>-2.3304759565</v>
      </c>
      <c r="C8081" s="41" t="n">
        <v>1.6764093744</v>
      </c>
      <c r="D8081" s="42" t="n">
        <f aca="false">$B$5*A8081</f>
        <v>4.84705126004322</v>
      </c>
      <c r="E8081" s="42" t="n">
        <f aca="false">$D$5*A8081+$F$5*B8081</f>
        <v>0.490182112842594</v>
      </c>
      <c r="F8081" s="43" t="n">
        <f aca="false">Inputs!$B$5*D8081+Inputs!$B$6*E8081</f>
        <v>460196.020362193</v>
      </c>
      <c r="G8081" s="43" t="n">
        <f aca="false">F8081*SQRT(($B$6-2)/C8081)</f>
        <v>502652.464422456</v>
      </c>
    </row>
    <row r="8082" customFormat="false" ht="15" hidden="false" customHeight="false" outlineLevel="0" collapsed="false">
      <c r="A8082" s="41" t="n">
        <v>-1.8733042973</v>
      </c>
      <c r="B8082" s="41" t="n">
        <v>0.3826997541</v>
      </c>
      <c r="C8082" s="41" t="n">
        <v>3.7189824133</v>
      </c>
      <c r="D8082" s="42" t="n">
        <f aca="false">$B$5*A8082</f>
        <v>-4.78625133783061</v>
      </c>
      <c r="E8082" s="42" t="n">
        <f aca="false">$D$5*A8082+$F$5*B8082</f>
        <v>-3.79686745448073</v>
      </c>
      <c r="F8082" s="43" t="n">
        <f aca="false">Inputs!$B$5*D8082+Inputs!$B$6*E8082</f>
        <v>-288781.761059025</v>
      </c>
      <c r="G8082" s="43" t="n">
        <f aca="false">F8082*SQRT(($B$6-2)/C8082)</f>
        <v>-211774.027474773</v>
      </c>
    </row>
    <row r="8083" customFormat="false" ht="15" hidden="false" customHeight="false" outlineLevel="0" collapsed="false">
      <c r="A8083" s="41" t="n">
        <v>-0.2649823485</v>
      </c>
      <c r="B8083" s="41" t="n">
        <v>-1.4369843502</v>
      </c>
      <c r="C8083" s="41" t="n">
        <v>6.7253591951</v>
      </c>
      <c r="D8083" s="42" t="n">
        <f aca="false">$B$5*A8083</f>
        <v>-0.677024080838115</v>
      </c>
      <c r="E8083" s="42" t="n">
        <f aca="false">$D$5*A8083+$F$5*B8083</f>
        <v>-3.11185338603431</v>
      </c>
      <c r="F8083" s="43" t="n">
        <f aca="false">Inputs!$B$5*D8083+Inputs!$B$6*E8083</f>
        <v>87890.2612179042</v>
      </c>
      <c r="G8083" s="43" t="n">
        <f aca="false">F8083*SQRT(($B$6-2)/C8083)</f>
        <v>47928.9605914558</v>
      </c>
    </row>
    <row r="8084" customFormat="false" ht="15" hidden="false" customHeight="false" outlineLevel="0" collapsed="false">
      <c r="A8084" s="41" t="n">
        <v>-1.0546109512</v>
      </c>
      <c r="B8084" s="41" t="n">
        <v>-0.9244057969</v>
      </c>
      <c r="C8084" s="41" t="n">
        <v>4.1180032005</v>
      </c>
      <c r="D8084" s="42" t="n">
        <f aca="false">$B$5*A8084</f>
        <v>-2.69450781880284</v>
      </c>
      <c r="E8084" s="42" t="n">
        <f aca="false">$D$5*A8084+$F$5*B8084</f>
        <v>-4.10575186995645</v>
      </c>
      <c r="F8084" s="43" t="n">
        <f aca="false">Inputs!$B$5*D8084+Inputs!$B$6*E8084</f>
        <v>-64163.1883824618</v>
      </c>
      <c r="G8084" s="43" t="n">
        <f aca="false">F8084*SQRT(($B$6-2)/C8084)</f>
        <v>-44715.4488578731</v>
      </c>
    </row>
    <row r="8085" customFormat="false" ht="15" hidden="false" customHeight="false" outlineLevel="0" collapsed="false">
      <c r="A8085" s="41" t="n">
        <v>0.8923365371</v>
      </c>
      <c r="B8085" s="41" t="n">
        <v>1.2124104311</v>
      </c>
      <c r="C8085" s="41" t="n">
        <v>7.7401966919</v>
      </c>
      <c r="D8085" s="42" t="n">
        <f aca="false">$B$5*A8085</f>
        <v>2.27990025467071</v>
      </c>
      <c r="E8085" s="42" t="n">
        <f aca="false">$D$5*A8085+$F$5*B8085</f>
        <v>4.21691602673157</v>
      </c>
      <c r="F8085" s="43" t="n">
        <f aca="false">Inputs!$B$5*D8085+Inputs!$B$6*E8085</f>
        <v>17144.2241304928</v>
      </c>
      <c r="G8085" s="43" t="n">
        <f aca="false">F8085*SQRT(($B$6-2)/C8085)</f>
        <v>8714.78816677783</v>
      </c>
    </row>
    <row r="8086" customFormat="false" ht="15" hidden="false" customHeight="false" outlineLevel="0" collapsed="false">
      <c r="A8086" s="41" t="n">
        <v>1.6395625652</v>
      </c>
      <c r="B8086" s="41" t="n">
        <v>-1.5890112222</v>
      </c>
      <c r="C8086" s="41" t="n">
        <v>9.2112180473</v>
      </c>
      <c r="D8086" s="42" t="n">
        <f aca="false">$B$5*A8086</f>
        <v>4.18904634578371</v>
      </c>
      <c r="E8086" s="42" t="n">
        <f aca="false">$D$5*A8086+$F$5*B8086</f>
        <v>1.15766695604027</v>
      </c>
      <c r="F8086" s="43" t="n">
        <f aca="false">Inputs!$B$5*D8086+Inputs!$B$6*E8086</f>
        <v>361021.286776358</v>
      </c>
      <c r="G8086" s="43" t="n">
        <f aca="false">F8086*SQRT(($B$6-2)/C8086)</f>
        <v>168224.51161525</v>
      </c>
    </row>
    <row r="8087" customFormat="false" ht="15" hidden="false" customHeight="false" outlineLevel="0" collapsed="false">
      <c r="A8087" s="41" t="n">
        <v>-1.3671235325</v>
      </c>
      <c r="B8087" s="41" t="n">
        <v>-1.4356264745</v>
      </c>
      <c r="C8087" s="41" t="n">
        <v>12.6480247887</v>
      </c>
      <c r="D8087" s="42" t="n">
        <f aca="false">$B$5*A8087</f>
        <v>-3.49297060057934</v>
      </c>
      <c r="E8087" s="42" t="n">
        <f aca="false">$D$5*A8087+$F$5*B8087</f>
        <v>-5.73215042264889</v>
      </c>
      <c r="F8087" s="43" t="n">
        <f aca="false">Inputs!$B$5*D8087+Inputs!$B$6*E8087</f>
        <v>-62689.5389254893</v>
      </c>
      <c r="G8087" s="43" t="n">
        <f aca="false">F8087*SQRT(($B$6-2)/C8087)</f>
        <v>-24928.6476657459</v>
      </c>
    </row>
    <row r="8088" customFormat="false" ht="15" hidden="false" customHeight="false" outlineLevel="0" collapsed="false">
      <c r="A8088" s="41" t="n">
        <v>1.2888570058</v>
      </c>
      <c r="B8088" s="41" t="n">
        <v>0.4172244544</v>
      </c>
      <c r="C8088" s="41" t="n">
        <v>11.9038655257</v>
      </c>
      <c r="D8088" s="42" t="n">
        <f aca="false">$B$5*A8088</f>
        <v>3.29300134376124</v>
      </c>
      <c r="E8088" s="42" t="n">
        <f aca="false">$D$5*A8088+$F$5*B8088</f>
        <v>3.78738840852779</v>
      </c>
      <c r="F8088" s="43" t="n">
        <f aca="false">Inputs!$B$5*D8088+Inputs!$B$6*E8088</f>
        <v>139930.713949734</v>
      </c>
      <c r="G8088" s="43" t="n">
        <f aca="false">F8088*SQRT(($B$6-2)/C8088)</f>
        <v>57356.6848601069</v>
      </c>
    </row>
    <row r="8089" customFormat="false" ht="15" hidden="false" customHeight="false" outlineLevel="0" collapsed="false">
      <c r="A8089" s="41" t="n">
        <v>0.0801992165</v>
      </c>
      <c r="B8089" s="41" t="n">
        <v>0.2296286938</v>
      </c>
      <c r="C8089" s="41" t="n">
        <v>0.9802758192</v>
      </c>
      <c r="D8089" s="42" t="n">
        <f aca="false">$B$5*A8089</f>
        <v>0.204907236811094</v>
      </c>
      <c r="E8089" s="42" t="n">
        <f aca="false">$D$5*A8089+$F$5*B8089</f>
        <v>0.587351129975754</v>
      </c>
      <c r="F8089" s="43" t="n">
        <f aca="false">Inputs!$B$5*D8089+Inputs!$B$6*E8089</f>
        <v>-8876.83281767825</v>
      </c>
      <c r="G8089" s="43" t="n">
        <f aca="false">F8089*SQRT(($B$6-2)/C8089)</f>
        <v>-12679.4055673654</v>
      </c>
    </row>
    <row r="8090" customFormat="false" ht="15" hidden="false" customHeight="false" outlineLevel="0" collapsed="false">
      <c r="A8090" s="41" t="n">
        <v>-0.0567782771</v>
      </c>
      <c r="B8090" s="41" t="n">
        <v>-1.1211420474</v>
      </c>
      <c r="C8090" s="41" t="n">
        <v>5.3456757982</v>
      </c>
      <c r="D8090" s="42" t="n">
        <f aca="false">$B$5*A8090</f>
        <v>-0.14506725101804</v>
      </c>
      <c r="E8090" s="42" t="n">
        <f aca="false">$D$5*A8090+$F$5*B8090</f>
        <v>-2.07103459929608</v>
      </c>
      <c r="F8090" s="43" t="n">
        <f aca="false">Inputs!$B$5*D8090+Inputs!$B$6*E8090</f>
        <v>89045.0048630001</v>
      </c>
      <c r="G8090" s="43" t="n">
        <f aca="false">F8090*SQRT(($B$6-2)/C8090)</f>
        <v>54465.7203180964</v>
      </c>
    </row>
    <row r="8091" customFormat="false" ht="15" hidden="false" customHeight="false" outlineLevel="0" collapsed="false">
      <c r="A8091" s="41" t="n">
        <v>0.5131727898</v>
      </c>
      <c r="B8091" s="41" t="n">
        <v>-0.1861385057</v>
      </c>
      <c r="C8091" s="41" t="n">
        <v>2.4865110403</v>
      </c>
      <c r="D8091" s="42" t="n">
        <f aca="false">$B$5*A8091</f>
        <v>1.31114520756644</v>
      </c>
      <c r="E8091" s="42" t="n">
        <f aca="false">$D$5*A8091+$F$5*B8091</f>
        <v>0.899726107639388</v>
      </c>
      <c r="F8091" s="43" t="n">
        <f aca="false">Inputs!$B$5*D8091+Inputs!$B$6*E8091</f>
        <v>86128.2153746748</v>
      </c>
      <c r="G8091" s="43" t="n">
        <f aca="false">F8091*SQRT(($B$6-2)/C8091)</f>
        <v>77244.0880769123</v>
      </c>
    </row>
    <row r="8092" customFormat="false" ht="15" hidden="false" customHeight="false" outlineLevel="0" collapsed="false">
      <c r="A8092" s="41" t="n">
        <v>-1.2003215135</v>
      </c>
      <c r="B8092" s="41" t="n">
        <v>0.5742854454</v>
      </c>
      <c r="C8092" s="41" t="n">
        <v>1.7472130336</v>
      </c>
      <c r="D8092" s="42" t="n">
        <f aca="false">$B$5*A8092</f>
        <v>-3.0667951053636</v>
      </c>
      <c r="E8092" s="42" t="n">
        <f aca="false">$D$5*A8092+$F$5*B8092</f>
        <v>-1.86462630585455</v>
      </c>
      <c r="F8092" s="43" t="n">
        <f aca="false">Inputs!$B$5*D8092+Inputs!$B$6*E8092</f>
        <v>-213448.195243633</v>
      </c>
      <c r="G8092" s="43" t="n">
        <f aca="false">F8092*SQRT(($B$6-2)/C8092)</f>
        <v>-228367.635128846</v>
      </c>
    </row>
    <row r="8093" customFormat="false" ht="15" hidden="false" customHeight="false" outlineLevel="0" collapsed="false">
      <c r="A8093" s="41" t="n">
        <v>-0.4257876363</v>
      </c>
      <c r="B8093" s="41" t="n">
        <v>0.2274834868</v>
      </c>
      <c r="C8093" s="41" t="n">
        <v>2.9603626177</v>
      </c>
      <c r="D8093" s="42" t="n">
        <f aca="false">$B$5*A8093</f>
        <v>-1.0878780595389</v>
      </c>
      <c r="E8093" s="42" t="n">
        <f aca="false">$D$5*A8093+$F$5*B8093</f>
        <v>-0.620393247690017</v>
      </c>
      <c r="F8093" s="43" t="n">
        <f aca="false">Inputs!$B$5*D8093+Inputs!$B$6*E8093</f>
        <v>-77768.1435693893</v>
      </c>
      <c r="G8093" s="43" t="n">
        <f aca="false">F8093*SQRT(($B$6-2)/C8093)</f>
        <v>-63921.1049982359</v>
      </c>
    </row>
    <row r="8094" customFormat="false" ht="15" hidden="false" customHeight="false" outlineLevel="0" collapsed="false">
      <c r="A8094" s="41" t="n">
        <v>-0.1249791613</v>
      </c>
      <c r="B8094" s="41" t="n">
        <v>0.8913787722</v>
      </c>
      <c r="C8094" s="41" t="n">
        <v>9.8979502968</v>
      </c>
      <c r="D8094" s="42" t="n">
        <f aca="false">$B$5*A8094</f>
        <v>-0.319319012311686</v>
      </c>
      <c r="E8094" s="42" t="n">
        <f aca="false">$D$5*A8094+$F$5*B8094</f>
        <v>1.24178437347558</v>
      </c>
      <c r="F8094" s="43" t="n">
        <f aca="false">Inputs!$B$5*D8094+Inputs!$B$6*E8094</f>
        <v>-94021.1199049478</v>
      </c>
      <c r="G8094" s="43" t="n">
        <f aca="false">F8094*SQRT(($B$6-2)/C8094)</f>
        <v>-42263.7261218163</v>
      </c>
    </row>
    <row r="8095" customFormat="false" ht="15" hidden="false" customHeight="false" outlineLevel="0" collapsed="false">
      <c r="A8095" s="41" t="n">
        <v>0.2201629742</v>
      </c>
      <c r="B8095" s="41" t="n">
        <v>-0.8837001749</v>
      </c>
      <c r="C8095" s="41" t="n">
        <v>7.6623085385</v>
      </c>
      <c r="D8095" s="42" t="n">
        <f aca="false">$B$5*A8095</f>
        <v>0.562511563830979</v>
      </c>
      <c r="E8095" s="42" t="n">
        <f aca="false">$D$5*A8095+$F$5*B8095</f>
        <v>-1.00202715679087</v>
      </c>
      <c r="F8095" s="43" t="n">
        <f aca="false">Inputs!$B$5*D8095+Inputs!$B$6*E8095</f>
        <v>106352.514222641</v>
      </c>
      <c r="G8095" s="43" t="n">
        <f aca="false">F8095*SQRT(($B$6-2)/C8095)</f>
        <v>54335.4090945306</v>
      </c>
    </row>
    <row r="8096" customFormat="false" ht="15" hidden="false" customHeight="false" outlineLevel="0" collapsed="false">
      <c r="A8096" s="41" t="n">
        <v>0.3220032235</v>
      </c>
      <c r="B8096" s="41" t="n">
        <v>0.3546887245</v>
      </c>
      <c r="C8096" s="41" t="n">
        <v>3.749332127</v>
      </c>
      <c r="D8096" s="42" t="n">
        <f aca="false">$B$5*A8096</f>
        <v>0.822711164162685</v>
      </c>
      <c r="E8096" s="42" t="n">
        <f aca="false">$D$5*A8096+$F$5*B8096</f>
        <v>1.37869170277453</v>
      </c>
      <c r="F8096" s="43" t="n">
        <f aca="false">Inputs!$B$5*D8096+Inputs!$B$6*E8096</f>
        <v>13336.5312775423</v>
      </c>
      <c r="G8096" s="43" t="n">
        <f aca="false">F8096*SQRT(($B$6-2)/C8096)</f>
        <v>9740.49278635309</v>
      </c>
    </row>
    <row r="8097" customFormat="false" ht="15" hidden="false" customHeight="false" outlineLevel="0" collapsed="false">
      <c r="A8097" s="41" t="n">
        <v>0.511332974</v>
      </c>
      <c r="B8097" s="41" t="n">
        <v>1.0358742547</v>
      </c>
      <c r="C8097" s="41" t="n">
        <v>5.9850197665</v>
      </c>
      <c r="D8097" s="42" t="n">
        <f aca="false">$B$5*A8097</f>
        <v>1.30644451860373</v>
      </c>
      <c r="E8097" s="42" t="n">
        <f aca="false">$D$5*A8097+$F$5*B8097</f>
        <v>3.00545174120219</v>
      </c>
      <c r="F8097" s="43" t="n">
        <f aca="false">Inputs!$B$5*D8097+Inputs!$B$6*E8097</f>
        <v>-19628.1351997359</v>
      </c>
      <c r="G8097" s="43" t="n">
        <f aca="false">F8097*SQRT(($B$6-2)/C8097)</f>
        <v>-11346.4824063918</v>
      </c>
    </row>
    <row r="8098" customFormat="false" ht="15" hidden="false" customHeight="false" outlineLevel="0" collapsed="false">
      <c r="A8098" s="41" t="n">
        <v>-0.6159827852</v>
      </c>
      <c r="B8098" s="41" t="n">
        <v>0.6679356672</v>
      </c>
      <c r="C8098" s="41" t="n">
        <v>4.8288243702</v>
      </c>
      <c r="D8098" s="42" t="n">
        <f aca="false">$B$5*A8098</f>
        <v>-1.57382248788595</v>
      </c>
      <c r="E8098" s="42" t="n">
        <f aca="false">$D$5*A8098+$F$5*B8098</f>
        <v>-0.312430991488785</v>
      </c>
      <c r="F8098" s="43" t="n">
        <f aca="false">Inputs!$B$5*D8098+Inputs!$B$6*E8098</f>
        <v>-141760.699214156</v>
      </c>
      <c r="G8098" s="43" t="n">
        <f aca="false">F8098*SQRT(($B$6-2)/C8098)</f>
        <v>-91232.6184239362</v>
      </c>
    </row>
    <row r="8099" customFormat="false" ht="15" hidden="false" customHeight="false" outlineLevel="0" collapsed="false">
      <c r="A8099" s="41" t="n">
        <v>-1.7248172378</v>
      </c>
      <c r="B8099" s="41" t="n">
        <v>-0.1199848153</v>
      </c>
      <c r="C8099" s="41" t="n">
        <v>2.9657839227</v>
      </c>
      <c r="D8099" s="42" t="n">
        <f aca="false">$B$5*A8099</f>
        <v>-4.40687016190167</v>
      </c>
      <c r="E8099" s="42" t="n">
        <f aca="false">$D$5*A8099+$F$5*B8099</f>
        <v>-4.31153719880303</v>
      </c>
      <c r="F8099" s="43" t="n">
        <f aca="false">Inputs!$B$5*D8099+Inputs!$B$6*E8099</f>
        <v>-225110.156250016</v>
      </c>
      <c r="G8099" s="43" t="n">
        <f aca="false">F8099*SQRT(($B$6-2)/C8099)</f>
        <v>-184858.88702625</v>
      </c>
    </row>
    <row r="8100" customFormat="false" ht="15" hidden="false" customHeight="false" outlineLevel="0" collapsed="false">
      <c r="A8100" s="41" t="n">
        <v>-0.2746598848</v>
      </c>
      <c r="B8100" s="41" t="n">
        <v>1.4478452202</v>
      </c>
      <c r="C8100" s="41" t="n">
        <v>1.9667852137</v>
      </c>
      <c r="D8100" s="42" t="n">
        <f aca="false">$B$5*A8100</f>
        <v>-0.701749973545209</v>
      </c>
      <c r="E8100" s="42" t="n">
        <f aca="false">$D$5*A8100+$F$5*B8100</f>
        <v>1.84648124479989</v>
      </c>
      <c r="F8100" s="43" t="n">
        <f aca="false">Inputs!$B$5*D8100+Inputs!$B$6*E8100</f>
        <v>-162499.059594515</v>
      </c>
      <c r="G8100" s="43" t="n">
        <f aca="false">F8100*SQRT(($B$6-2)/C8100)</f>
        <v>-163865.445308855</v>
      </c>
    </row>
    <row r="8101" customFormat="false" ht="15" hidden="false" customHeight="false" outlineLevel="0" collapsed="false">
      <c r="A8101" s="41" t="n">
        <v>-0.156335429</v>
      </c>
      <c r="B8101" s="41" t="n">
        <v>0.6079887782</v>
      </c>
      <c r="C8101" s="41" t="n">
        <v>3.401070534</v>
      </c>
      <c r="D8101" s="42" t="n">
        <f aca="false">$B$5*A8101</f>
        <v>-0.399433587634451</v>
      </c>
      <c r="E8101" s="42" t="n">
        <f aca="false">$D$5*A8101+$F$5*B8101</f>
        <v>0.677827308024768</v>
      </c>
      <c r="F8101" s="43" t="n">
        <f aca="false">Inputs!$B$5*D8101+Inputs!$B$6*E8101</f>
        <v>-73834.7241646834</v>
      </c>
      <c r="G8101" s="43" t="n">
        <f aca="false">F8101*SQRT(($B$6-2)/C8101)</f>
        <v>-56619.7353688519</v>
      </c>
    </row>
    <row r="8102" customFormat="false" ht="15" hidden="false" customHeight="false" outlineLevel="0" collapsed="false">
      <c r="A8102" s="41" t="n">
        <v>-1.7617786229</v>
      </c>
      <c r="B8102" s="41" t="n">
        <v>-0.3517579647</v>
      </c>
      <c r="C8102" s="41" t="n">
        <v>6.2683393255</v>
      </c>
      <c r="D8102" s="42" t="n">
        <f aca="false">$B$5*A8102</f>
        <v>-4.50130568908107</v>
      </c>
      <c r="E8102" s="42" t="n">
        <f aca="false">$D$5*A8102+$F$5*B8102</f>
        <v>-4.79970303828457</v>
      </c>
      <c r="F8102" s="43" t="n">
        <f aca="false">Inputs!$B$5*D8102+Inputs!$B$6*E8102</f>
        <v>-210145.416993878</v>
      </c>
      <c r="G8102" s="43" t="n">
        <f aca="false">F8102*SQRT(($B$6-2)/C8102)</f>
        <v>-118702.173656459</v>
      </c>
    </row>
    <row r="8103" customFormat="false" ht="15" hidden="false" customHeight="false" outlineLevel="0" collapsed="false">
      <c r="A8103" s="41" t="n">
        <v>-0.8463598674</v>
      </c>
      <c r="B8103" s="41" t="n">
        <v>2.4755111233</v>
      </c>
      <c r="C8103" s="41" t="n">
        <v>10.6791669474</v>
      </c>
      <c r="D8103" s="42" t="n">
        <f aca="false">$B$5*A8103</f>
        <v>-2.16243087333326</v>
      </c>
      <c r="E8103" s="42" t="n">
        <f aca="false">$D$5*A8103+$F$5*B8103</f>
        <v>2.26058722563276</v>
      </c>
      <c r="F8103" s="43" t="n">
        <f aca="false">Inputs!$B$5*D8103+Inputs!$B$6*E8103</f>
        <v>-329272.448614964</v>
      </c>
      <c r="G8103" s="43" t="n">
        <f aca="false">F8103*SQRT(($B$6-2)/C8103)</f>
        <v>-142495.681642596</v>
      </c>
    </row>
    <row r="8104" customFormat="false" ht="15" hidden="false" customHeight="false" outlineLevel="0" collapsed="false">
      <c r="A8104" s="41" t="n">
        <v>-0.6667967571</v>
      </c>
      <c r="B8104" s="41" t="n">
        <v>0.0732790727</v>
      </c>
      <c r="C8104" s="41" t="n">
        <v>5.3879137139</v>
      </c>
      <c r="D8104" s="42" t="n">
        <f aca="false">$B$5*A8104</f>
        <v>-1.70365107010689</v>
      </c>
      <c r="E8104" s="42" t="n">
        <f aca="false">$D$5*A8104+$F$5*B8104</f>
        <v>-1.46016721850813</v>
      </c>
      <c r="F8104" s="43" t="n">
        <f aca="false">Inputs!$B$5*D8104+Inputs!$B$6*E8104</f>
        <v>-97356.7460852832</v>
      </c>
      <c r="G8104" s="43" t="n">
        <f aca="false">F8104*SQRT(($B$6-2)/C8104)</f>
        <v>-59315.8464222648</v>
      </c>
    </row>
    <row r="8105" customFormat="false" ht="15" hidden="false" customHeight="false" outlineLevel="0" collapsed="false">
      <c r="A8105" s="41" t="n">
        <v>0.1265758023</v>
      </c>
      <c r="B8105" s="41" t="n">
        <v>-1.5894782909</v>
      </c>
      <c r="C8105" s="41" t="n">
        <v>2.296701732</v>
      </c>
      <c r="D8105" s="42" t="n">
        <f aca="false">$B$5*A8105</f>
        <v>0.323398395001033</v>
      </c>
      <c r="E8105" s="42" t="n">
        <f aca="false">$D$5*A8105+$F$5*B8105</f>
        <v>-2.4434244297537</v>
      </c>
      <c r="F8105" s="43" t="n">
        <f aca="false">Inputs!$B$5*D8105+Inputs!$B$6*E8105</f>
        <v>154511.060987788</v>
      </c>
      <c r="G8105" s="43" t="n">
        <f aca="false">F8105*SQRT(($B$6-2)/C8105)</f>
        <v>144185.727685892</v>
      </c>
    </row>
    <row r="8106" customFormat="false" ht="15" hidden="false" customHeight="false" outlineLevel="0" collapsed="false">
      <c r="A8106" s="41" t="n">
        <v>-0.5260354105</v>
      </c>
      <c r="B8106" s="41" t="n">
        <v>0.4047665126</v>
      </c>
      <c r="C8106" s="41" t="n">
        <v>1.5400879593</v>
      </c>
      <c r="D8106" s="42" t="n">
        <f aca="false">$B$5*A8106</f>
        <v>-1.34400892096427</v>
      </c>
      <c r="E8106" s="42" t="n">
        <f aca="false">$D$5*A8106+$F$5*B8106</f>
        <v>-0.552819166278189</v>
      </c>
      <c r="F8106" s="43" t="n">
        <f aca="false">Inputs!$B$5*D8106+Inputs!$B$6*E8106</f>
        <v>-106759.933782517</v>
      </c>
      <c r="G8106" s="43" t="n">
        <f aca="false">F8106*SQRT(($B$6-2)/C8106)</f>
        <v>-121660.761601995</v>
      </c>
    </row>
    <row r="8107" customFormat="false" ht="15" hidden="false" customHeight="false" outlineLevel="0" collapsed="false">
      <c r="A8107" s="41" t="n">
        <v>0.0857222752</v>
      </c>
      <c r="B8107" s="41" t="n">
        <v>-2.300410972</v>
      </c>
      <c r="C8107" s="41" t="n">
        <v>4.7030494163</v>
      </c>
      <c r="D8107" s="42" t="n">
        <f aca="false">$B$5*A8107</f>
        <v>0.219018530491407</v>
      </c>
      <c r="E8107" s="42" t="n">
        <f aca="false">$D$5*A8107+$F$5*B8107</f>
        <v>-3.76823797987468</v>
      </c>
      <c r="F8107" s="43" t="n">
        <f aca="false">Inputs!$B$5*D8107+Inputs!$B$6*E8107</f>
        <v>210313.752042875</v>
      </c>
      <c r="G8107" s="43" t="n">
        <f aca="false">F8107*SQRT(($B$6-2)/C8107)</f>
        <v>137149.079838226</v>
      </c>
    </row>
    <row r="8108" customFormat="false" ht="15" hidden="false" customHeight="false" outlineLevel="0" collapsed="false">
      <c r="A8108" s="41" t="n">
        <v>-0.5669914445</v>
      </c>
      <c r="B8108" s="41" t="n">
        <v>1.0208216614</v>
      </c>
      <c r="C8108" s="41" t="n">
        <v>0.5279282446</v>
      </c>
      <c r="D8108" s="42" t="n">
        <f aca="false">$B$5*A8108</f>
        <v>-1.44865068835212</v>
      </c>
      <c r="E8108" s="42" t="n">
        <f aca="false">$D$5*A8108+$F$5*B8108</f>
        <v>0.413492105034595</v>
      </c>
      <c r="F8108" s="43" t="n">
        <f aca="false">Inputs!$B$5*D8108+Inputs!$B$6*E8108</f>
        <v>-165539.674086942</v>
      </c>
      <c r="G8108" s="43" t="n">
        <f aca="false">F8108*SQRT(($B$6-2)/C8108)</f>
        <v>-322203.048235862</v>
      </c>
    </row>
    <row r="8109" customFormat="false" ht="15" hidden="false" customHeight="false" outlineLevel="0" collapsed="false">
      <c r="A8109" s="41" t="n">
        <v>0.5882229273</v>
      </c>
      <c r="B8109" s="41" t="n">
        <v>1.2180333518</v>
      </c>
      <c r="C8109" s="41" t="n">
        <v>17.5395669843</v>
      </c>
      <c r="D8109" s="42" t="n">
        <f aca="false">$B$5*A8109</f>
        <v>1.50289666061733</v>
      </c>
      <c r="E8109" s="42" t="n">
        <f aca="false">$D$5*A8109+$F$5*B8109</f>
        <v>3.50296033058594</v>
      </c>
      <c r="F8109" s="43" t="n">
        <f aca="false">Inputs!$B$5*D8109+Inputs!$B$6*E8109</f>
        <v>-24858.350467564</v>
      </c>
      <c r="G8109" s="43" t="n">
        <f aca="false">F8109*SQRT(($B$6-2)/C8109)</f>
        <v>-8394.17213516898</v>
      </c>
    </row>
    <row r="8110" customFormat="false" ht="15" hidden="false" customHeight="false" outlineLevel="0" collapsed="false">
      <c r="A8110" s="41" t="n">
        <v>-0.9856473374</v>
      </c>
      <c r="B8110" s="41" t="n">
        <v>1.2809295353</v>
      </c>
      <c r="C8110" s="41" t="n">
        <v>5.3116811292</v>
      </c>
      <c r="D8110" s="42" t="n">
        <f aca="false">$B$5*A8110</f>
        <v>-2.51830730013237</v>
      </c>
      <c r="E8110" s="42" t="n">
        <f aca="false">$D$5*A8110+$F$5*B8110</f>
        <v>-0.133596556614044</v>
      </c>
      <c r="F8110" s="43" t="n">
        <f aca="false">Inputs!$B$5*D8110+Inputs!$B$6*E8110</f>
        <v>-245150.902182535</v>
      </c>
      <c r="G8110" s="43" t="n">
        <f aca="false">F8110*SQRT(($B$6-2)/C8110)</f>
        <v>-150429.321230287</v>
      </c>
    </row>
    <row r="8111" customFormat="false" ht="15" hidden="false" customHeight="false" outlineLevel="0" collapsed="false">
      <c r="A8111" s="41" t="n">
        <v>-0.0444060483</v>
      </c>
      <c r="B8111" s="41" t="n">
        <v>1.5922225009</v>
      </c>
      <c r="C8111" s="41" t="n">
        <v>8.7501197595</v>
      </c>
      <c r="D8111" s="42" t="n">
        <f aca="false">$B$5*A8111</f>
        <v>-0.113456478154659</v>
      </c>
      <c r="E8111" s="42" t="n">
        <f aca="false">$D$5*A8111+$F$5*B8111</f>
        <v>2.64369312493047</v>
      </c>
      <c r="F8111" s="43" t="n">
        <f aca="false">Inputs!$B$5*D8111+Inputs!$B$6*E8111</f>
        <v>-143530.304061989</v>
      </c>
      <c r="G8111" s="43" t="n">
        <f aca="false">F8111*SQRT(($B$6-2)/C8111)</f>
        <v>-68620.1406950777</v>
      </c>
    </row>
    <row r="8112" customFormat="false" ht="15" hidden="false" customHeight="false" outlineLevel="0" collapsed="false">
      <c r="A8112" s="41" t="n">
        <v>0.0033044341</v>
      </c>
      <c r="B8112" s="41" t="n">
        <v>-2.0474754927</v>
      </c>
      <c r="C8112" s="41" t="n">
        <v>7.3312880064</v>
      </c>
      <c r="D8112" s="42" t="n">
        <f aca="false">$B$5*A8112</f>
        <v>0.00844275655305629</v>
      </c>
      <c r="E8112" s="42" t="n">
        <f aca="false">$D$5*A8112+$F$5*B8112</f>
        <v>-3.52760355968108</v>
      </c>
      <c r="F8112" s="43" t="n">
        <f aca="false">Inputs!$B$5*D8112+Inputs!$B$6*E8112</f>
        <v>177224.45363936</v>
      </c>
      <c r="G8112" s="43" t="n">
        <f aca="false">F8112*SQRT(($B$6-2)/C8112)</f>
        <v>92565.3619229922</v>
      </c>
    </row>
    <row r="8113" customFormat="false" ht="15" hidden="false" customHeight="false" outlineLevel="0" collapsed="false">
      <c r="A8113" s="41" t="n">
        <v>0.8492545713</v>
      </c>
      <c r="B8113" s="41" t="n">
        <v>-0.443513678</v>
      </c>
      <c r="C8113" s="41" t="n">
        <v>5.2448584559</v>
      </c>
      <c r="D8113" s="42" t="n">
        <f aca="false">$B$5*A8113</f>
        <v>2.16982677822387</v>
      </c>
      <c r="E8113" s="42" t="n">
        <f aca="false">$D$5*A8113+$F$5*B8113</f>
        <v>1.25504109635899</v>
      </c>
      <c r="F8113" s="43" t="n">
        <f aca="false">Inputs!$B$5*D8113+Inputs!$B$6*E8113</f>
        <v>154230.623004437</v>
      </c>
      <c r="G8113" s="43" t="n">
        <f aca="false">F8113*SQRT(($B$6-2)/C8113)</f>
        <v>95239.854791322</v>
      </c>
    </row>
    <row r="8114" customFormat="false" ht="15" hidden="false" customHeight="false" outlineLevel="0" collapsed="false">
      <c r="A8114" s="41" t="n">
        <v>-0.3762296114</v>
      </c>
      <c r="B8114" s="41" t="n">
        <v>-1.4530964311</v>
      </c>
      <c r="C8114" s="41" t="n">
        <v>5.0032462857</v>
      </c>
      <c r="D8114" s="42" t="n">
        <f aca="false">$B$5*A8114</f>
        <v>-0.961258394319673</v>
      </c>
      <c r="E8114" s="42" t="n">
        <f aca="false">$D$5*A8114+$F$5*B8114</f>
        <v>-3.4043974629432</v>
      </c>
      <c r="F8114" s="43" t="n">
        <f aca="false">Inputs!$B$5*D8114+Inputs!$B$6*E8114</f>
        <v>74094.0337151927</v>
      </c>
      <c r="G8114" s="43" t="n">
        <f aca="false">F8114*SQRT(($B$6-2)/C8114)</f>
        <v>46845.976439122</v>
      </c>
    </row>
    <row r="8115" customFormat="false" ht="15" hidden="false" customHeight="false" outlineLevel="0" collapsed="false">
      <c r="A8115" s="41" t="n">
        <v>1.622199499</v>
      </c>
      <c r="B8115" s="41" t="n">
        <v>-0.5211011738</v>
      </c>
      <c r="C8115" s="41" t="n">
        <v>6.5145213818</v>
      </c>
      <c r="D8115" s="42" t="n">
        <f aca="false">$B$5*A8115</f>
        <v>4.1446840929728</v>
      </c>
      <c r="E8115" s="42" t="n">
        <f aca="false">$D$5*A8115+$F$5*B8115</f>
        <v>2.96035766380363</v>
      </c>
      <c r="F8115" s="43" t="n">
        <f aca="false">Inputs!$B$5*D8115+Inputs!$B$6*E8115</f>
        <v>266450.526107098</v>
      </c>
      <c r="G8115" s="43" t="n">
        <f aca="false">F8115*SQRT(($B$6-2)/C8115)</f>
        <v>147635.338110912</v>
      </c>
    </row>
    <row r="8116" customFormat="false" ht="15" hidden="false" customHeight="false" outlineLevel="0" collapsed="false">
      <c r="A8116" s="41" t="n">
        <v>1.5750357749</v>
      </c>
      <c r="B8116" s="41" t="n">
        <v>-0.4312431616</v>
      </c>
      <c r="C8116" s="41" t="n">
        <v>2.7539436859</v>
      </c>
      <c r="D8116" s="42" t="n">
        <f aca="false">$B$5*A8116</f>
        <v>4.0241818137136</v>
      </c>
      <c r="E8116" s="42" t="n">
        <f aca="false">$D$5*A8116+$F$5*B8116</f>
        <v>3.00328925563903</v>
      </c>
      <c r="F8116" s="43" t="n">
        <f aca="false">Inputs!$B$5*D8116+Inputs!$B$6*E8116</f>
        <v>252253.718589409</v>
      </c>
      <c r="G8116" s="43" t="n">
        <f aca="false">F8116*SQRT(($B$6-2)/C8116)</f>
        <v>214968.60948969</v>
      </c>
    </row>
    <row r="8117" customFormat="false" ht="15" hidden="false" customHeight="false" outlineLevel="0" collapsed="false">
      <c r="A8117" s="41" t="n">
        <v>-0.9277452021</v>
      </c>
      <c r="B8117" s="41" t="n">
        <v>1.319529174</v>
      </c>
      <c r="C8117" s="41" t="n">
        <v>3.8000032919</v>
      </c>
      <c r="D8117" s="42" t="n">
        <f aca="false">$B$5*A8117</f>
        <v>-2.37036861609566</v>
      </c>
      <c r="E8117" s="42" t="n">
        <f aca="false">$D$5*A8117+$F$5*B8117</f>
        <v>0.0708383677433462</v>
      </c>
      <c r="F8117" s="43" t="n">
        <f aca="false">Inputs!$B$5*D8117+Inputs!$B$6*E8117</f>
        <v>-240578.779996733</v>
      </c>
      <c r="G8117" s="43" t="n">
        <f aca="false">F8117*SQRT(($B$6-2)/C8117)</f>
        <v>-174534.115569554</v>
      </c>
    </row>
    <row r="8118" customFormat="false" ht="15" hidden="false" customHeight="false" outlineLevel="0" collapsed="false">
      <c r="A8118" s="41" t="n">
        <v>-0.073334749</v>
      </c>
      <c r="B8118" s="41" t="n">
        <v>-0.0635720074</v>
      </c>
      <c r="C8118" s="41" t="n">
        <v>6.7829157423</v>
      </c>
      <c r="D8118" s="42" t="n">
        <f aca="false">$B$5*A8118</f>
        <v>-0.187368673106989</v>
      </c>
      <c r="E8118" s="42" t="n">
        <f aca="false">$D$5*A8118+$F$5*B8118</f>
        <v>-0.284279080702713</v>
      </c>
      <c r="F8118" s="43" t="n">
        <f aca="false">Inputs!$B$5*D8118+Inputs!$B$6*E8118</f>
        <v>-4522.9132755633</v>
      </c>
      <c r="G8118" s="43" t="n">
        <f aca="false">F8118*SQRT(($B$6-2)/C8118)</f>
        <v>-2455.98125149299</v>
      </c>
    </row>
    <row r="8119" customFormat="false" ht="15" hidden="false" customHeight="false" outlineLevel="0" collapsed="false">
      <c r="A8119" s="41" t="n">
        <v>-1.2816259403</v>
      </c>
      <c r="B8119" s="41" t="n">
        <v>-0.4576233547</v>
      </c>
      <c r="C8119" s="41" t="n">
        <v>0.9775618488</v>
      </c>
      <c r="D8119" s="42" t="n">
        <f aca="false">$B$5*A8119</f>
        <v>-3.27452613021841</v>
      </c>
      <c r="E8119" s="42" t="n">
        <f aca="false">$D$5*A8119+$F$5*B8119</f>
        <v>-3.83994002619263</v>
      </c>
      <c r="F8119" s="43" t="n">
        <f aca="false">Inputs!$B$5*D8119+Inputs!$B$6*E8119</f>
        <v>-135455.61171221</v>
      </c>
      <c r="G8119" s="43" t="n">
        <f aca="false">F8119*SQRT(($B$6-2)/C8119)</f>
        <v>-193749.182028912</v>
      </c>
    </row>
    <row r="8120" customFormat="false" ht="15" hidden="false" customHeight="false" outlineLevel="0" collapsed="false">
      <c r="A8120" s="41" t="n">
        <v>0.4286958236</v>
      </c>
      <c r="B8120" s="41" t="n">
        <v>-1.2991799938</v>
      </c>
      <c r="C8120" s="41" t="n">
        <v>3.7006607637</v>
      </c>
      <c r="D8120" s="42" t="n">
        <f aca="false">$B$5*A8120</f>
        <v>1.09530841422039</v>
      </c>
      <c r="E8120" s="42" t="n">
        <f aca="false">$D$5*A8120+$F$5*B8120</f>
        <v>-1.22323235990493</v>
      </c>
      <c r="F8120" s="43" t="n">
        <f aca="false">Inputs!$B$5*D8120+Inputs!$B$6*E8120</f>
        <v>170692.459417285</v>
      </c>
      <c r="G8120" s="43" t="n">
        <f aca="false">F8120*SQRT(($B$6-2)/C8120)</f>
        <v>125484.387743822</v>
      </c>
    </row>
    <row r="8121" customFormat="false" ht="15" hidden="false" customHeight="false" outlineLevel="0" collapsed="false">
      <c r="A8121" s="41" t="n">
        <v>-0.5390876942</v>
      </c>
      <c r="B8121" s="41" t="n">
        <v>-0.4204464374</v>
      </c>
      <c r="C8121" s="41" t="n">
        <v>3.3610495416</v>
      </c>
      <c r="D8121" s="42" t="n">
        <f aca="false">$B$5*A8121</f>
        <v>-1.37735721916169</v>
      </c>
      <c r="E8121" s="42" t="n">
        <f aca="false">$D$5*A8121+$F$5*B8121</f>
        <v>-2.00881002544851</v>
      </c>
      <c r="F8121" s="43" t="n">
        <f aca="false">Inputs!$B$5*D8121+Inputs!$B$6*E8121</f>
        <v>-37295.2206437435</v>
      </c>
      <c r="G8121" s="43" t="n">
        <f aca="false">F8121*SQRT(($B$6-2)/C8121)</f>
        <v>-28769.394509944</v>
      </c>
    </row>
    <row r="8122" customFormat="false" ht="15" hidden="false" customHeight="false" outlineLevel="0" collapsed="false">
      <c r="A8122" s="41" t="n">
        <v>0.0664408047</v>
      </c>
      <c r="B8122" s="41" t="n">
        <v>1.4795596456</v>
      </c>
      <c r="C8122" s="41" t="n">
        <v>0.4885386855</v>
      </c>
      <c r="D8122" s="42" t="n">
        <f aca="false">$B$5*A8122</f>
        <v>0.169754796826258</v>
      </c>
      <c r="E8122" s="42" t="n">
        <f aca="false">$D$5*A8122+$F$5*B8122</f>
        <v>2.71292299705456</v>
      </c>
      <c r="F8122" s="43" t="n">
        <f aca="false">Inputs!$B$5*D8122+Inputs!$B$6*E8122</f>
        <v>-118670.670170102</v>
      </c>
      <c r="G8122" s="43" t="n">
        <f aca="false">F8122*SQRT(($B$6-2)/C8122)</f>
        <v>-240109.262074708</v>
      </c>
    </row>
    <row r="8123" customFormat="false" ht="15" hidden="false" customHeight="false" outlineLevel="0" collapsed="false">
      <c r="A8123" s="41" t="n">
        <v>-0.299953133</v>
      </c>
      <c r="B8123" s="41" t="n">
        <v>-0.6905006624</v>
      </c>
      <c r="C8123" s="41" t="n">
        <v>5.6326931061</v>
      </c>
      <c r="D8123" s="42" t="n">
        <f aca="false">$B$5*A8123</f>
        <v>-0.766373667202356</v>
      </c>
      <c r="E8123" s="42" t="n">
        <f aca="false">$D$5*A8123+$F$5*B8123</f>
        <v>-1.90608294432867</v>
      </c>
      <c r="F8123" s="43" t="n">
        <f aca="false">Inputs!$B$5*D8123+Inputs!$B$6*E8123</f>
        <v>18666.7804961979</v>
      </c>
      <c r="G8123" s="43" t="n">
        <f aca="false">F8123*SQRT(($B$6-2)/C8123)</f>
        <v>11123.1136245876</v>
      </c>
    </row>
    <row r="8124" customFormat="false" ht="15" hidden="false" customHeight="false" outlineLevel="0" collapsed="false">
      <c r="A8124" s="41" t="n">
        <v>2.746370632</v>
      </c>
      <c r="B8124" s="41" t="n">
        <v>-0.4331853535</v>
      </c>
      <c r="C8124" s="41" t="n">
        <v>4.3744041177</v>
      </c>
      <c r="D8124" s="42" t="n">
        <f aca="false">$B$5*A8124</f>
        <v>7.0169166485842</v>
      </c>
      <c r="E8124" s="42" t="n">
        <f aca="false">$D$5*A8124+$F$5*B8124</f>
        <v>5.78722974949955</v>
      </c>
      <c r="F8124" s="43" t="n">
        <f aca="false">Inputs!$B$5*D8124+Inputs!$B$6*E8124</f>
        <v>412330.177383443</v>
      </c>
      <c r="G8124" s="43" t="n">
        <f aca="false">F8124*SQRT(($B$6-2)/C8124)</f>
        <v>278805.070519325</v>
      </c>
    </row>
    <row r="8125" customFormat="false" ht="15" hidden="false" customHeight="false" outlineLevel="0" collapsed="false">
      <c r="A8125" s="41" t="n">
        <v>-0.1906581612</v>
      </c>
      <c r="B8125" s="41" t="n">
        <v>-0.3578463692</v>
      </c>
      <c r="C8125" s="41" t="n">
        <v>3.695327444</v>
      </c>
      <c r="D8125" s="42" t="n">
        <f aca="false">$B$5*A8125</f>
        <v>-0.487127414604807</v>
      </c>
      <c r="E8125" s="42" t="n">
        <f aca="false">$D$5*A8125+$F$5*B8125</f>
        <v>-1.07159703706091</v>
      </c>
      <c r="F8125" s="43" t="n">
        <f aca="false">Inputs!$B$5*D8125+Inputs!$B$6*E8125</f>
        <v>4867.11039256496</v>
      </c>
      <c r="G8125" s="43" t="n">
        <f aca="false">F8125*SQRT(($B$6-2)/C8125)</f>
        <v>3580.63234831065</v>
      </c>
    </row>
    <row r="8126" customFormat="false" ht="15" hidden="false" customHeight="false" outlineLevel="0" collapsed="false">
      <c r="A8126" s="41" t="n">
        <v>-0.2767691011</v>
      </c>
      <c r="B8126" s="41" t="n">
        <v>0.077754863</v>
      </c>
      <c r="C8126" s="41" t="n">
        <v>7.7137538186</v>
      </c>
      <c r="D8126" s="42" t="n">
        <f aca="false">$B$5*A8126</f>
        <v>-0.707138974868806</v>
      </c>
      <c r="E8126" s="42" t="n">
        <f aca="false">$D$5*A8126+$F$5*B8126</f>
        <v>-0.524333611968281</v>
      </c>
      <c r="F8126" s="43" t="n">
        <f aca="false">Inputs!$B$5*D8126+Inputs!$B$6*E8126</f>
        <v>-44497.2168884665</v>
      </c>
      <c r="G8126" s="43" t="n">
        <f aca="false">F8126*SQRT(($B$6-2)/C8126)</f>
        <v>-22657.6549749249</v>
      </c>
    </row>
    <row r="8127" customFormat="false" ht="15" hidden="false" customHeight="false" outlineLevel="0" collapsed="false">
      <c r="A8127" s="41" t="n">
        <v>0.9207964776</v>
      </c>
      <c r="B8127" s="41" t="n">
        <v>0.4039877233</v>
      </c>
      <c r="C8127" s="41" t="n">
        <v>6.8592352283</v>
      </c>
      <c r="D8127" s="42" t="n">
        <f aca="false">$B$5*A8127</f>
        <v>2.35261477760702</v>
      </c>
      <c r="E8127" s="42" t="n">
        <f aca="false">$D$5*A8127+$F$5*B8127</f>
        <v>2.88869960673133</v>
      </c>
      <c r="F8127" s="43" t="n">
        <f aca="false">Inputs!$B$5*D8127+Inputs!$B$6*E8127</f>
        <v>90826.4974241356</v>
      </c>
      <c r="G8127" s="43" t="n">
        <f aca="false">F8127*SQRT(($B$6-2)/C8127)</f>
        <v>49044.4327864239</v>
      </c>
    </row>
    <row r="8128" customFormat="false" ht="15" hidden="false" customHeight="false" outlineLevel="0" collapsed="false">
      <c r="A8128" s="41" t="n">
        <v>1.0770955634</v>
      </c>
      <c r="B8128" s="41" t="n">
        <v>1.0440286746</v>
      </c>
      <c r="C8128" s="41" t="n">
        <v>7.2366920376</v>
      </c>
      <c r="D8128" s="42" t="n">
        <f aca="false">$B$5*A8128</f>
        <v>2.75195550916365</v>
      </c>
      <c r="E8128" s="42" t="n">
        <f aca="false">$D$5*A8128+$F$5*B8128</f>
        <v>4.36581410825827</v>
      </c>
      <c r="F8128" s="43" t="n">
        <f aca="false">Inputs!$B$5*D8128+Inputs!$B$6*E8128</f>
        <v>56904.8455034513</v>
      </c>
      <c r="G8128" s="43" t="n">
        <f aca="false">F8128*SQRT(($B$6-2)/C8128)</f>
        <v>29915.3577444382</v>
      </c>
    </row>
    <row r="8129" customFormat="false" ht="15" hidden="false" customHeight="false" outlineLevel="0" collapsed="false">
      <c r="A8129" s="41" t="n">
        <v>0.2085521056</v>
      </c>
      <c r="B8129" s="41" t="n">
        <v>0.3763119701</v>
      </c>
      <c r="C8129" s="41" t="n">
        <v>3.3969354653</v>
      </c>
      <c r="D8129" s="42" t="n">
        <f aca="false">$B$5*A8129</f>
        <v>0.532846049557499</v>
      </c>
      <c r="E8129" s="42" t="n">
        <f aca="false">$D$5*A8129+$F$5*B8129</f>
        <v>1.14606262139496</v>
      </c>
      <c r="F8129" s="43" t="n">
        <f aca="false">Inputs!$B$5*D8129+Inputs!$B$6*E8129</f>
        <v>-4018.52611399815</v>
      </c>
      <c r="G8129" s="43" t="n">
        <f aca="false">F8129*SQRT(($B$6-2)/C8129)</f>
        <v>-3083.45876217473</v>
      </c>
    </row>
    <row r="8130" customFormat="false" ht="15" hidden="false" customHeight="false" outlineLevel="0" collapsed="false">
      <c r="A8130" s="41" t="n">
        <v>1.1087366763</v>
      </c>
      <c r="B8130" s="41" t="n">
        <v>-1.111209928</v>
      </c>
      <c r="C8130" s="41" t="n">
        <v>2.6873536852</v>
      </c>
      <c r="D8130" s="42" t="n">
        <f aca="false">$B$5*A8130</f>
        <v>2.8327978577166</v>
      </c>
      <c r="E8130" s="42" t="n">
        <f aca="false">$D$5*A8130+$F$5*B8130</f>
        <v>0.719560822605396</v>
      </c>
      <c r="F8130" s="43" t="n">
        <f aca="false">Inputs!$B$5*D8130+Inputs!$B$6*E8130</f>
        <v>247301.74464139</v>
      </c>
      <c r="G8130" s="43" t="n">
        <f aca="false">F8130*SQRT(($B$6-2)/C8130)</f>
        <v>213343.671125362</v>
      </c>
    </row>
    <row r="8131" customFormat="false" ht="15" hidden="false" customHeight="false" outlineLevel="0" collapsed="false">
      <c r="A8131" s="41" t="n">
        <v>2.4982112022</v>
      </c>
      <c r="B8131" s="41" t="n">
        <v>-0.5125851305</v>
      </c>
      <c r="C8131" s="41" t="n">
        <v>4.2983086385</v>
      </c>
      <c r="D8131" s="42" t="n">
        <f aca="false">$B$5*A8131</f>
        <v>6.3828747555573</v>
      </c>
      <c r="E8131" s="42" t="n">
        <f aca="false">$D$5*A8131+$F$5*B8131</f>
        <v>5.0596094753597</v>
      </c>
      <c r="F8131" s="43" t="n">
        <f aca="false">Inputs!$B$5*D8131+Inputs!$B$6*E8131</f>
        <v>385307.001787744</v>
      </c>
      <c r="G8131" s="43" t="n">
        <f aca="false">F8131*SQRT(($B$6-2)/C8131)</f>
        <v>262828.889804046</v>
      </c>
    </row>
    <row r="8132" customFormat="false" ht="15" hidden="false" customHeight="false" outlineLevel="0" collapsed="false">
      <c r="A8132" s="41" t="n">
        <v>-0.3509649216</v>
      </c>
      <c r="B8132" s="41" t="n">
        <v>-1.2119009747</v>
      </c>
      <c r="C8132" s="41" t="n">
        <v>5.2094135152</v>
      </c>
      <c r="D8132" s="42" t="n">
        <f aca="false">$B$5*A8132</f>
        <v>-0.896707666747323</v>
      </c>
      <c r="E8132" s="42" t="n">
        <f aca="false">$D$5*A8132+$F$5*B8132</f>
        <v>-2.92779502173675</v>
      </c>
      <c r="F8132" s="43" t="n">
        <f aca="false">Inputs!$B$5*D8132+Inputs!$B$6*E8132</f>
        <v>56718.984412105</v>
      </c>
      <c r="G8132" s="43" t="n">
        <f aca="false">F8132*SQRT(($B$6-2)/C8132)</f>
        <v>35143.8249902769</v>
      </c>
    </row>
    <row r="8133" customFormat="false" ht="15" hidden="false" customHeight="false" outlineLevel="0" collapsed="false">
      <c r="A8133" s="41" t="n">
        <v>-1.182150808</v>
      </c>
      <c r="B8133" s="41" t="n">
        <v>0.9740340689</v>
      </c>
      <c r="C8133" s="41" t="n">
        <v>6.1587659776</v>
      </c>
      <c r="D8133" s="42" t="n">
        <f aca="false">$B$5*A8133</f>
        <v>-3.02036935187868</v>
      </c>
      <c r="E8133" s="42" t="n">
        <f aca="false">$D$5*A8133+$F$5*B8133</f>
        <v>-1.1311238369086</v>
      </c>
      <c r="F8133" s="43" t="n">
        <f aca="false">Inputs!$B$5*D8133+Inputs!$B$6*E8133</f>
        <v>-245480.743342438</v>
      </c>
      <c r="G8133" s="43" t="n">
        <f aca="false">F8133*SQRT(($B$6-2)/C8133)</f>
        <v>-139889.647735517</v>
      </c>
    </row>
    <row r="8134" customFormat="false" ht="15" hidden="false" customHeight="false" outlineLevel="0" collapsed="false">
      <c r="A8134" s="41" t="n">
        <v>2.2701932776</v>
      </c>
      <c r="B8134" s="41" t="n">
        <v>-0.5672401108</v>
      </c>
      <c r="C8134" s="41" t="n">
        <v>1.7435928324</v>
      </c>
      <c r="D8134" s="42" t="n">
        <f aca="false">$B$5*A8134</f>
        <v>5.80029396596584</v>
      </c>
      <c r="E8134" s="42" t="n">
        <f aca="false">$D$5*A8134+$F$5*B8134</f>
        <v>4.42264561977246</v>
      </c>
      <c r="F8134" s="43" t="n">
        <f aca="false">Inputs!$B$5*D8134+Inputs!$B$6*E8134</f>
        <v>358897.115607961</v>
      </c>
      <c r="G8134" s="43" t="n">
        <f aca="false">F8134*SQRT(($B$6-2)/C8134)</f>
        <v>384381.456708366</v>
      </c>
    </row>
    <row r="8135" customFormat="false" ht="15" hidden="false" customHeight="false" outlineLevel="0" collapsed="false">
      <c r="A8135" s="41" t="n">
        <v>0.3473165281</v>
      </c>
      <c r="B8135" s="41" t="n">
        <v>0.2201665957</v>
      </c>
      <c r="C8135" s="41" t="n">
        <v>4.9599335611</v>
      </c>
      <c r="D8135" s="42" t="n">
        <f aca="false">$B$5*A8135</f>
        <v>0.887386101481351</v>
      </c>
      <c r="E8135" s="42" t="n">
        <f aca="false">$D$5*A8135+$F$5*B8135</f>
        <v>1.20664160751713</v>
      </c>
      <c r="F8135" s="43" t="n">
        <f aca="false">Inputs!$B$5*D8135+Inputs!$B$6*E8135</f>
        <v>28406.5297722788</v>
      </c>
      <c r="G8135" s="43" t="n">
        <f aca="false">F8135*SQRT(($B$6-2)/C8135)</f>
        <v>18038.2852548451</v>
      </c>
    </row>
    <row r="8136" customFormat="false" ht="15" hidden="false" customHeight="false" outlineLevel="0" collapsed="false">
      <c r="A8136" s="41" t="n">
        <v>1.0002445624</v>
      </c>
      <c r="B8136" s="41" t="n">
        <v>2.2187144645</v>
      </c>
      <c r="C8136" s="41" t="n">
        <v>8.3420461709</v>
      </c>
      <c r="D8136" s="42" t="n">
        <f aca="false">$B$5*A8136</f>
        <v>2.55560288942107</v>
      </c>
      <c r="E8136" s="42" t="n">
        <f aca="false">$D$5*A8136+$F$5*B8136</f>
        <v>6.21132245972876</v>
      </c>
      <c r="F8136" s="43" t="n">
        <f aca="false">Inputs!$B$5*D8136+Inputs!$B$6*E8136</f>
        <v>-55005.8340443305</v>
      </c>
      <c r="G8136" s="43" t="n">
        <f aca="false">F8136*SQRT(($B$6-2)/C8136)</f>
        <v>-26933.1690756688</v>
      </c>
    </row>
    <row r="8137" customFormat="false" ht="15" hidden="false" customHeight="false" outlineLevel="0" collapsed="false">
      <c r="A8137" s="41" t="n">
        <v>1.520973418</v>
      </c>
      <c r="B8137" s="41" t="n">
        <v>-0.238659281</v>
      </c>
      <c r="C8137" s="41" t="n">
        <v>1.9538547051</v>
      </c>
      <c r="D8137" s="42" t="n">
        <f aca="false">$B$5*A8137</f>
        <v>3.88605367915914</v>
      </c>
      <c r="E8137" s="42" t="n">
        <f aca="false">$D$5*A8137+$F$5*B8137</f>
        <v>3.20718625833016</v>
      </c>
      <c r="F8137" s="43" t="n">
        <f aca="false">Inputs!$B$5*D8137+Inputs!$B$6*E8137</f>
        <v>228246.054999406</v>
      </c>
      <c r="G8137" s="43" t="n">
        <f aca="false">F8137*SQRT(($B$6-2)/C8137)</f>
        <v>230925.634318259</v>
      </c>
    </row>
    <row r="8138" customFormat="false" ht="15" hidden="false" customHeight="false" outlineLevel="0" collapsed="false">
      <c r="A8138" s="41" t="n">
        <v>0.5287676357</v>
      </c>
      <c r="B8138" s="41" t="n">
        <v>0.6280578427</v>
      </c>
      <c r="C8138" s="41" t="n">
        <v>0.4573436209</v>
      </c>
      <c r="D8138" s="42" t="n">
        <f aca="false">$B$5*A8138</f>
        <v>1.35098969634476</v>
      </c>
      <c r="E8138" s="42" t="n">
        <f aca="false">$D$5*A8138+$F$5*B8138</f>
        <v>2.34274436222657</v>
      </c>
      <c r="F8138" s="43" t="n">
        <f aca="false">Inputs!$B$5*D8138+Inputs!$B$6*E8138</f>
        <v>17961.7515231472</v>
      </c>
      <c r="G8138" s="43" t="n">
        <f aca="false">F8138*SQRT(($B$6-2)/C8138)</f>
        <v>37561.4517253765</v>
      </c>
    </row>
    <row r="8139" customFormat="false" ht="15" hidden="false" customHeight="false" outlineLevel="0" collapsed="false">
      <c r="A8139" s="41" t="n">
        <v>-0.0200906312</v>
      </c>
      <c r="B8139" s="41" t="n">
        <v>-1.0959361335</v>
      </c>
      <c r="C8139" s="41" t="n">
        <v>0.2038466107</v>
      </c>
      <c r="D8139" s="42" t="n">
        <f aca="false">$B$5*A8139</f>
        <v>-0.0513311214827487</v>
      </c>
      <c r="E8139" s="42" t="n">
        <f aca="false">$D$5*A8139+$F$5*B8139</f>
        <v>-1.94020895429148</v>
      </c>
      <c r="F8139" s="43" t="n">
        <f aca="false">Inputs!$B$5*D8139+Inputs!$B$6*E8139</f>
        <v>91877.3355662991</v>
      </c>
      <c r="G8139" s="43" t="n">
        <f aca="false">F8139*SQRT(($B$6-2)/C8139)</f>
        <v>287787.311843792</v>
      </c>
    </row>
    <row r="8140" customFormat="false" ht="15" hidden="false" customHeight="false" outlineLevel="0" collapsed="false">
      <c r="A8140" s="41" t="n">
        <v>-0.7987762186</v>
      </c>
      <c r="B8140" s="41" t="n">
        <v>1.1481526509</v>
      </c>
      <c r="C8140" s="41" t="n">
        <v>2.6629428271</v>
      </c>
      <c r="D8140" s="42" t="n">
        <f aca="false">$B$5*A8140</f>
        <v>-2.04085569568801</v>
      </c>
      <c r="E8140" s="42" t="n">
        <f aca="false">$D$5*A8140+$F$5*B8140</f>
        <v>0.0818079464475725</v>
      </c>
      <c r="F8140" s="43" t="n">
        <f aca="false">Inputs!$B$5*D8140+Inputs!$B$6*E8140</f>
        <v>-208175.966891179</v>
      </c>
      <c r="G8140" s="43" t="n">
        <f aca="false">F8140*SQRT(($B$6-2)/C8140)</f>
        <v>-180411.686825544</v>
      </c>
    </row>
    <row r="8141" customFormat="false" ht="15" hidden="false" customHeight="false" outlineLevel="0" collapsed="false">
      <c r="A8141" s="41" t="n">
        <v>1.2513079958</v>
      </c>
      <c r="B8141" s="41" t="n">
        <v>-0.2075673648</v>
      </c>
      <c r="C8141" s="41" t="n">
        <v>1.4601710871</v>
      </c>
      <c r="D8141" s="42" t="n">
        <f aca="false">$B$5*A8141</f>
        <v>3.19706444786785</v>
      </c>
      <c r="E8141" s="42" t="n">
        <f aca="false">$D$5*A8141+$F$5*B8141</f>
        <v>2.61918149415598</v>
      </c>
      <c r="F8141" s="43" t="n">
        <f aca="false">Inputs!$B$5*D8141+Inputs!$B$6*E8141</f>
        <v>188747.370078986</v>
      </c>
      <c r="G8141" s="43" t="n">
        <f aca="false">F8141*SQRT(($B$6-2)/C8141)</f>
        <v>220899.144815926</v>
      </c>
    </row>
    <row r="8142" customFormat="false" ht="15" hidden="false" customHeight="false" outlineLevel="0" collapsed="false">
      <c r="A8142" s="41" t="n">
        <v>0.2610553941</v>
      </c>
      <c r="B8142" s="41" t="n">
        <v>1.1972638213</v>
      </c>
      <c r="C8142" s="41" t="n">
        <v>5.4605370769</v>
      </c>
      <c r="D8142" s="42" t="n">
        <f aca="false">$B$5*A8142</f>
        <v>0.666990798590436</v>
      </c>
      <c r="E8142" s="42" t="n">
        <f aca="false">$D$5*A8142+$F$5*B8142</f>
        <v>2.68857278289481</v>
      </c>
      <c r="F8142" s="43" t="n">
        <f aca="false">Inputs!$B$5*D8142+Inputs!$B$6*E8142</f>
        <v>-67729.5592856969</v>
      </c>
      <c r="G8142" s="43" t="n">
        <f aca="false">F8142*SQRT(($B$6-2)/C8142)</f>
        <v>-40989.778110025</v>
      </c>
    </row>
    <row r="8143" customFormat="false" ht="15" hidden="false" customHeight="false" outlineLevel="0" collapsed="false">
      <c r="A8143" s="41" t="n">
        <v>-1.704268872</v>
      </c>
      <c r="B8143" s="41" t="n">
        <v>-0.4463524308</v>
      </c>
      <c r="C8143" s="41" t="n">
        <v>4.8169131056</v>
      </c>
      <c r="D8143" s="42" t="n">
        <f aca="false">$B$5*A8143</f>
        <v>-4.35436953856876</v>
      </c>
      <c r="E8143" s="42" t="n">
        <f aca="false">$D$5*A8143+$F$5*B8143</f>
        <v>-4.82619399576765</v>
      </c>
      <c r="F8143" s="43" t="n">
        <f aca="false">Inputs!$B$5*D8143+Inputs!$B$6*E8143</f>
        <v>-194127.254068493</v>
      </c>
      <c r="G8143" s="43" t="n">
        <f aca="false">F8143*SQRT(($B$6-2)/C8143)</f>
        <v>-125088.418959452</v>
      </c>
    </row>
    <row r="8144" customFormat="false" ht="15" hidden="false" customHeight="false" outlineLevel="0" collapsed="false">
      <c r="A8144" s="41" t="n">
        <v>2.0178713815</v>
      </c>
      <c r="B8144" s="41" t="n">
        <v>0.2993077162</v>
      </c>
      <c r="C8144" s="41" t="n">
        <v>0.604299277</v>
      </c>
      <c r="D8144" s="42" t="n">
        <f aca="false">$B$5*A8144</f>
        <v>5.1556170629591</v>
      </c>
      <c r="E8144" s="42" t="n">
        <f aca="false">$D$5*A8144+$F$5*B8144</f>
        <v>5.31853007767867</v>
      </c>
      <c r="F8144" s="43" t="n">
        <f aca="false">Inputs!$B$5*D8144+Inputs!$B$6*E8144</f>
        <v>249635.202411976</v>
      </c>
      <c r="G8144" s="43" t="n">
        <f aca="false">F8144*SQRT(($B$6-2)/C8144)</f>
        <v>454145.262426078</v>
      </c>
    </row>
    <row r="8145" customFormat="false" ht="15" hidden="false" customHeight="false" outlineLevel="0" collapsed="false">
      <c r="A8145" s="41" t="n">
        <v>-1.1292160847</v>
      </c>
      <c r="B8145" s="41" t="n">
        <v>0.1172822936</v>
      </c>
      <c r="C8145" s="41" t="n">
        <v>8.0778168194</v>
      </c>
      <c r="D8145" s="42" t="n">
        <f aca="false">$B$5*A8145</f>
        <v>-2.88512229640697</v>
      </c>
      <c r="E8145" s="42" t="n">
        <f aca="false">$D$5*A8145+$F$5*B8145</f>
        <v>-2.48455230631492</v>
      </c>
      <c r="F8145" s="43" t="n">
        <f aca="false">Inputs!$B$5*D8145+Inputs!$B$6*E8145</f>
        <v>-164284.614324951</v>
      </c>
      <c r="G8145" s="43" t="n">
        <f aca="false">F8145*SQRT(($B$6-2)/C8145)</f>
        <v>-81745.6949267166</v>
      </c>
    </row>
    <row r="8146" customFormat="false" ht="15" hidden="false" customHeight="false" outlineLevel="0" collapsed="false">
      <c r="A8146" s="41" t="n">
        <v>1.0214355923</v>
      </c>
      <c r="B8146" s="41" t="n">
        <v>-2.5465329373</v>
      </c>
      <c r="C8146" s="41" t="n">
        <v>2.1067384451</v>
      </c>
      <c r="D8146" s="42" t="n">
        <f aca="false">$B$5*A8146</f>
        <v>2.60974550541521</v>
      </c>
      <c r="E8146" s="42" t="n">
        <f aca="false">$D$5*A8146+$F$5*B8146</f>
        <v>-1.96661567900426</v>
      </c>
      <c r="F8146" s="43" t="n">
        <f aca="false">Inputs!$B$5*D8146+Inputs!$B$6*E8146</f>
        <v>359305.334491734</v>
      </c>
      <c r="G8146" s="43" t="n">
        <f aca="false">F8146*SQRT(($B$6-2)/C8146)</f>
        <v>350084.878721415</v>
      </c>
    </row>
    <row r="8147" customFormat="false" ht="15" hidden="false" customHeight="false" outlineLevel="0" collapsed="false">
      <c r="A8147" s="41" t="n">
        <v>0.1762858172</v>
      </c>
      <c r="B8147" s="41" t="n">
        <v>-0.3724145546</v>
      </c>
      <c r="C8147" s="41" t="n">
        <v>1.6487240991</v>
      </c>
      <c r="D8147" s="42" t="n">
        <f aca="false">$B$5*A8147</f>
        <v>0.450406391332236</v>
      </c>
      <c r="E8147" s="42" t="n">
        <f aca="false">$D$5*A8147+$F$5*B8147</f>
        <v>-0.223577146204611</v>
      </c>
      <c r="F8147" s="43" t="n">
        <f aca="false">Inputs!$B$5*D8147+Inputs!$B$6*E8147</f>
        <v>56219.4964434541</v>
      </c>
      <c r="G8147" s="43" t="n">
        <f aca="false">F8147*SQRT(($B$6-2)/C8147)</f>
        <v>61919.5734834134</v>
      </c>
    </row>
    <row r="8148" customFormat="false" ht="15" hidden="false" customHeight="false" outlineLevel="0" collapsed="false">
      <c r="A8148" s="41" t="n">
        <v>-1.6419981264</v>
      </c>
      <c r="B8148" s="41" t="n">
        <v>0.0819272551</v>
      </c>
      <c r="C8148" s="41" t="n">
        <v>4.6356529504</v>
      </c>
      <c r="D8148" s="42" t="n">
        <f aca="false">$B$5*A8148</f>
        <v>-4.19526915115958</v>
      </c>
      <c r="E8148" s="42" t="n">
        <f aca="false">$D$5*A8148+$F$5*B8148</f>
        <v>-3.76581132184543</v>
      </c>
      <c r="F8148" s="43" t="n">
        <f aca="false">Inputs!$B$5*D8148+Inputs!$B$6*E8148</f>
        <v>-231236.349023686</v>
      </c>
      <c r="G8148" s="43" t="n">
        <f aca="false">F8148*SQRT(($B$6-2)/C8148)</f>
        <v>-151885.265289891</v>
      </c>
    </row>
    <row r="8149" customFormat="false" ht="15" hidden="false" customHeight="false" outlineLevel="0" collapsed="false">
      <c r="A8149" s="41" t="n">
        <v>-0.1364802318</v>
      </c>
      <c r="B8149" s="41" t="n">
        <v>-0.0240902522</v>
      </c>
      <c r="C8149" s="41" t="n">
        <v>2.4987952165</v>
      </c>
      <c r="D8149" s="42" t="n">
        <f aca="false">$B$5*A8149</f>
        <v>-0.348703994851068</v>
      </c>
      <c r="E8149" s="42" t="n">
        <f aca="false">$D$5*A8149+$F$5*B8149</f>
        <v>-0.366364404707263</v>
      </c>
      <c r="F8149" s="43" t="n">
        <f aca="false">Inputs!$B$5*D8149+Inputs!$B$6*E8149</f>
        <v>-16552.1792497436</v>
      </c>
      <c r="G8149" s="43" t="n">
        <f aca="false">F8149*SQRT(($B$6-2)/C8149)</f>
        <v>-14808.2877774199</v>
      </c>
    </row>
    <row r="8150" customFormat="false" ht="15" hidden="false" customHeight="false" outlineLevel="0" collapsed="false">
      <c r="A8150" s="41" t="n">
        <v>-0.3482606202</v>
      </c>
      <c r="B8150" s="41" t="n">
        <v>-1.021337552</v>
      </c>
      <c r="C8150" s="41" t="n">
        <v>4.3300396432</v>
      </c>
      <c r="D8150" s="42" t="n">
        <f aca="false">$B$5*A8150</f>
        <v>-0.889798236062568</v>
      </c>
      <c r="E8150" s="42" t="n">
        <f aca="false">$D$5*A8150+$F$5*B8150</f>
        <v>-2.59230558447033</v>
      </c>
      <c r="F8150" s="43" t="n">
        <f aca="false">Inputs!$B$5*D8150+Inputs!$B$6*E8150</f>
        <v>40635.4556172597</v>
      </c>
      <c r="G8150" s="43" t="n">
        <f aca="false">F8150*SQRT(($B$6-2)/C8150)</f>
        <v>27616.8534368529</v>
      </c>
    </row>
    <row r="8151" customFormat="false" ht="15" hidden="false" customHeight="false" outlineLevel="0" collapsed="false">
      <c r="A8151" s="41" t="n">
        <v>-1.4548028336</v>
      </c>
      <c r="B8151" s="41" t="n">
        <v>-0.6906899403</v>
      </c>
      <c r="C8151" s="41" t="n">
        <v>3.270636891</v>
      </c>
      <c r="D8151" s="42" t="n">
        <f aca="false">$B$5*A8151</f>
        <v>-3.71698928926477</v>
      </c>
      <c r="E8151" s="42" t="n">
        <f aca="false">$D$5*A8151+$F$5*B8151</f>
        <v>-4.65447606396629</v>
      </c>
      <c r="F8151" s="43" t="n">
        <f aca="false">Inputs!$B$5*D8151+Inputs!$B$6*E8151</f>
        <v>-138975.125728162</v>
      </c>
      <c r="G8151" s="43" t="n">
        <f aca="false">F8151*SQRT(($B$6-2)/C8151)</f>
        <v>-108676.566236361</v>
      </c>
    </row>
    <row r="8152" customFormat="false" ht="15" hidden="false" customHeight="false" outlineLevel="0" collapsed="false">
      <c r="A8152" s="41" t="n">
        <v>0.8592521141</v>
      </c>
      <c r="B8152" s="41" t="n">
        <v>0.2330702937</v>
      </c>
      <c r="C8152" s="41" t="n">
        <v>8.7249054418</v>
      </c>
      <c r="D8152" s="42" t="n">
        <f aca="false">$B$5*A8152</f>
        <v>2.19537028051044</v>
      </c>
      <c r="E8152" s="42" t="n">
        <f aca="false">$D$5*A8152+$F$5*B8152</f>
        <v>2.44711868188072</v>
      </c>
      <c r="F8152" s="43" t="n">
        <f aca="false">Inputs!$B$5*D8152+Inputs!$B$6*E8152</f>
        <v>97181.0939570074</v>
      </c>
      <c r="G8152" s="43" t="n">
        <f aca="false">F8152*SQRT(($B$6-2)/C8152)</f>
        <v>46528.2177094154</v>
      </c>
    </row>
    <row r="8153" customFormat="false" ht="15" hidden="false" customHeight="false" outlineLevel="0" collapsed="false">
      <c r="A8153" s="41" t="n">
        <v>-0.0691733294</v>
      </c>
      <c r="B8153" s="41" t="n">
        <v>-1.0397681491</v>
      </c>
      <c r="C8153" s="41" t="n">
        <v>4.4039475035</v>
      </c>
      <c r="D8153" s="42" t="n">
        <f aca="false">$B$5*A8153</f>
        <v>-0.176736337422668</v>
      </c>
      <c r="E8153" s="42" t="n">
        <f aca="false">$D$5*A8153+$F$5*B8153</f>
        <v>-1.96001779521052</v>
      </c>
      <c r="F8153" s="43" t="n">
        <f aca="false">Inputs!$B$5*D8153+Inputs!$B$6*E8153</f>
        <v>80327.256018259</v>
      </c>
      <c r="G8153" s="43" t="n">
        <f aca="false">F8153*SQRT(($B$6-2)/C8153)</f>
        <v>54132.3477180173</v>
      </c>
    </row>
    <row r="8154" customFormat="false" ht="15" hidden="false" customHeight="false" outlineLevel="0" collapsed="false">
      <c r="A8154" s="41" t="n">
        <v>-0.3739149329</v>
      </c>
      <c r="B8154" s="41" t="n">
        <v>0.7371575584</v>
      </c>
      <c r="C8154" s="41" t="n">
        <v>2.9695342211</v>
      </c>
      <c r="D8154" s="42" t="n">
        <f aca="false">$B$5*A8154</f>
        <v>-0.955344441587466</v>
      </c>
      <c r="E8154" s="42" t="n">
        <f aca="false">$D$5*A8154+$F$5*B8154</f>
        <v>0.383119232148443</v>
      </c>
      <c r="F8154" s="43" t="n">
        <f aca="false">Inputs!$B$5*D8154+Inputs!$B$6*E8154</f>
        <v>-114690.405766169</v>
      </c>
      <c r="G8154" s="43" t="n">
        <f aca="false">F8154*SQRT(($B$6-2)/C8154)</f>
        <v>-94123.4678614316</v>
      </c>
    </row>
    <row r="8155" customFormat="false" ht="15" hidden="false" customHeight="false" outlineLevel="0" collapsed="false">
      <c r="A8155" s="41" t="n">
        <v>0.5047837625</v>
      </c>
      <c r="B8155" s="41" t="n">
        <v>-0.4771988698</v>
      </c>
      <c r="C8155" s="41" t="n">
        <v>3.5991732544</v>
      </c>
      <c r="D8155" s="42" t="n">
        <f aca="false">$B$5*A8155</f>
        <v>1.28971142705593</v>
      </c>
      <c r="E8155" s="42" t="n">
        <f aca="false">$D$5*A8155+$F$5*B8155</f>
        <v>0.377176839497586</v>
      </c>
      <c r="F8155" s="43" t="n">
        <f aca="false">Inputs!$B$5*D8155+Inputs!$B$6*E8155</f>
        <v>110112.300730714</v>
      </c>
      <c r="G8155" s="43" t="n">
        <f aca="false">F8155*SQRT(($B$6-2)/C8155)</f>
        <v>82082.2889014449</v>
      </c>
    </row>
    <row r="8156" customFormat="false" ht="15" hidden="false" customHeight="false" outlineLevel="0" collapsed="false">
      <c r="A8156" s="41" t="n">
        <v>-2.6114021515</v>
      </c>
      <c r="B8156" s="41" t="n">
        <v>-0.6748476302</v>
      </c>
      <c r="C8156" s="41" t="n">
        <v>7.4882566402</v>
      </c>
      <c r="D8156" s="42" t="n">
        <f aca="false">$B$5*A8156</f>
        <v>-6.67207514510334</v>
      </c>
      <c r="E8156" s="42" t="n">
        <f aca="false">$D$5*A8156+$F$5*B8156</f>
        <v>-7.37935009753129</v>
      </c>
      <c r="F8156" s="43" t="n">
        <f aca="false">Inputs!$B$5*D8156+Inputs!$B$6*E8156</f>
        <v>-298240.00963377</v>
      </c>
      <c r="G8156" s="43" t="n">
        <f aca="false">F8156*SQRT(($B$6-2)/C8156)</f>
        <v>-154131.193874205</v>
      </c>
    </row>
    <row r="8157" customFormat="false" ht="15" hidden="false" customHeight="false" outlineLevel="0" collapsed="false">
      <c r="A8157" s="41" t="n">
        <v>-0.4826945176</v>
      </c>
      <c r="B8157" s="41" t="n">
        <v>-0.9071059377</v>
      </c>
      <c r="C8157" s="41" t="n">
        <v>1.7617959935</v>
      </c>
      <c r="D8157" s="42" t="n">
        <f aca="false">$B$5*A8157</f>
        <v>-1.23327389146352</v>
      </c>
      <c r="E8157" s="42" t="n">
        <f aca="false">$D$5*A8157+$F$5*B8157</f>
        <v>-2.71495405448327</v>
      </c>
      <c r="F8157" s="43" t="n">
        <f aca="false">Inputs!$B$5*D8157+Inputs!$B$6*E8157</f>
        <v>12420.3135778119</v>
      </c>
      <c r="G8157" s="43" t="n">
        <f aca="false">F8157*SQRT(($B$6-2)/C8157)</f>
        <v>13233.3484915212</v>
      </c>
    </row>
    <row r="8158" customFormat="false" ht="15" hidden="false" customHeight="false" outlineLevel="0" collapsed="false">
      <c r="A8158" s="41" t="n">
        <v>-0.4131757831</v>
      </c>
      <c r="B8158" s="41" t="n">
        <v>0.8165501282</v>
      </c>
      <c r="C8158" s="41" t="n">
        <v>5.6773320743</v>
      </c>
      <c r="D8158" s="42" t="n">
        <f aca="false">$B$5*A8158</f>
        <v>-1.05565505159618</v>
      </c>
      <c r="E8158" s="42" t="n">
        <f aca="false">$D$5*A8158+$F$5*B8158</f>
        <v>0.426785262887995</v>
      </c>
      <c r="F8158" s="43" t="n">
        <f aca="false">Inputs!$B$5*D8158+Inputs!$B$6*E8158</f>
        <v>-126904.768304018</v>
      </c>
      <c r="G8158" s="43" t="n">
        <f aca="false">F8158*SQRT(($B$6-2)/C8158)</f>
        <v>-75321.8172836916</v>
      </c>
    </row>
    <row r="8159" customFormat="false" ht="15" hidden="false" customHeight="false" outlineLevel="0" collapsed="false">
      <c r="A8159" s="41" t="n">
        <v>-0.037296453</v>
      </c>
      <c r="B8159" s="41" t="n">
        <v>0.9896960479</v>
      </c>
      <c r="C8159" s="41" t="n">
        <v>3.7592478707</v>
      </c>
      <c r="D8159" s="42" t="n">
        <f aca="false">$B$5*A8159</f>
        <v>-0.0952916183050847</v>
      </c>
      <c r="E8159" s="42" t="n">
        <f aca="false">$D$5*A8159+$F$5*B8159</f>
        <v>1.62020187934598</v>
      </c>
      <c r="F8159" s="43" t="n">
        <f aca="false">Inputs!$B$5*D8159+Inputs!$B$6*E8159</f>
        <v>-90539.2557978076</v>
      </c>
      <c r="G8159" s="43" t="n">
        <f aca="false">F8159*SQRT(($B$6-2)/C8159)</f>
        <v>-66039.1442661204</v>
      </c>
    </row>
    <row r="8160" customFormat="false" ht="15" hidden="false" customHeight="false" outlineLevel="0" collapsed="false">
      <c r="A8160" s="41" t="n">
        <v>-1.5083720856</v>
      </c>
      <c r="B8160" s="41" t="n">
        <v>-0.305064058</v>
      </c>
      <c r="C8160" s="41" t="n">
        <v>3.8523190611</v>
      </c>
      <c r="D8160" s="42" t="n">
        <f aca="false">$B$5*A8160</f>
        <v>-3.85385755162937</v>
      </c>
      <c r="E8160" s="42" t="n">
        <f aca="false">$D$5*A8160+$F$5*B8160</f>
        <v>-4.11607148797584</v>
      </c>
      <c r="F8160" s="43" t="n">
        <f aca="false">Inputs!$B$5*D8160+Inputs!$B$6*E8160</f>
        <v>-179582.180764145</v>
      </c>
      <c r="G8160" s="43" t="n">
        <f aca="false">F8160*SQRT(($B$6-2)/C8160)</f>
        <v>-129394.886559659</v>
      </c>
    </row>
    <row r="8161" customFormat="false" ht="15" hidden="false" customHeight="false" outlineLevel="0" collapsed="false">
      <c r="A8161" s="41" t="n">
        <v>-1.9390221108</v>
      </c>
      <c r="B8161" s="41" t="n">
        <v>-0.4265775298</v>
      </c>
      <c r="C8161" s="41" t="n">
        <v>1.4685086162</v>
      </c>
      <c r="D8161" s="42" t="n">
        <f aca="false">$B$5*A8161</f>
        <v>-4.9541589080193</v>
      </c>
      <c r="E8161" s="42" t="n">
        <f aca="false">$D$5*A8161+$F$5*B8161</f>
        <v>-5.35066374556637</v>
      </c>
      <c r="F8161" s="43" t="n">
        <f aca="false">Inputs!$B$5*D8161+Inputs!$B$6*E8161</f>
        <v>-227882.703523612</v>
      </c>
      <c r="G8161" s="43" t="n">
        <f aca="false">F8161*SQRT(($B$6-2)/C8161)</f>
        <v>-265942.723160707</v>
      </c>
    </row>
    <row r="8162" customFormat="false" ht="15" hidden="false" customHeight="false" outlineLevel="0" collapsed="false">
      <c r="A8162" s="41" t="n">
        <v>-1.0456574553</v>
      </c>
      <c r="B8162" s="41" t="n">
        <v>1.2812528334</v>
      </c>
      <c r="C8162" s="41" t="n">
        <v>2.6771664199</v>
      </c>
      <c r="D8162" s="42" t="n">
        <f aca="false">$B$5*A8162</f>
        <v>-2.67163183341627</v>
      </c>
      <c r="E8162" s="42" t="n">
        <f aca="false">$D$5*A8162+$F$5*B8162</f>
        <v>-0.275837649263987</v>
      </c>
      <c r="F8162" s="43" t="n">
        <f aca="false">Inputs!$B$5*D8162+Inputs!$B$6*E8162</f>
        <v>-253371.300878428</v>
      </c>
      <c r="G8162" s="43" t="n">
        <f aca="false">F8162*SQRT(($B$6-2)/C8162)</f>
        <v>-218995.269902516</v>
      </c>
    </row>
    <row r="8163" customFormat="false" ht="15" hidden="false" customHeight="false" outlineLevel="0" collapsed="false">
      <c r="A8163" s="41" t="n">
        <v>0.4097120058</v>
      </c>
      <c r="B8163" s="41" t="n">
        <v>1.0148294956</v>
      </c>
      <c r="C8163" s="41" t="n">
        <v>2.2501882207</v>
      </c>
      <c r="D8163" s="42" t="n">
        <f aca="false">$B$5*A8163</f>
        <v>1.04680517666665</v>
      </c>
      <c r="E8163" s="42" t="n">
        <f aca="false">$D$5*A8163+$F$5*B8163</f>
        <v>2.72729680370204</v>
      </c>
      <c r="F8163" s="43" t="n">
        <f aca="false">Inputs!$B$5*D8163+Inputs!$B$6*E8163</f>
        <v>-31684.3225184373</v>
      </c>
      <c r="G8163" s="43" t="n">
        <f aca="false">F8163*SQRT(($B$6-2)/C8163)</f>
        <v>-29871.0163632221</v>
      </c>
    </row>
    <row r="8164" customFormat="false" ht="15" hidden="false" customHeight="false" outlineLevel="0" collapsed="false">
      <c r="A8164" s="41" t="n">
        <v>-0.4293478253</v>
      </c>
      <c r="B8164" s="41" t="n">
        <v>-1.0197180971</v>
      </c>
      <c r="C8164" s="41" t="n">
        <v>3.7439778463</v>
      </c>
      <c r="D8164" s="42" t="n">
        <f aca="false">$B$5*A8164</f>
        <v>-1.09697426424453</v>
      </c>
      <c r="E8164" s="42" t="n">
        <f aca="false">$D$5*A8164+$F$5*B8164</f>
        <v>-2.78246332572968</v>
      </c>
      <c r="F8164" s="43" t="n">
        <f aca="false">Inputs!$B$5*D8164+Inputs!$B$6*E8164</f>
        <v>29425.7398620309</v>
      </c>
      <c r="G8164" s="43" t="n">
        <f aca="false">F8164*SQRT(($B$6-2)/C8164)</f>
        <v>21506.7978959512</v>
      </c>
    </row>
    <row r="8165" customFormat="false" ht="15" hidden="false" customHeight="false" outlineLevel="0" collapsed="false">
      <c r="A8165" s="41" t="n">
        <v>-1.0515629945</v>
      </c>
      <c r="B8165" s="41" t="n">
        <v>0.2654392808</v>
      </c>
      <c r="C8165" s="41" t="n">
        <v>1.0224544395</v>
      </c>
      <c r="D8165" s="42" t="n">
        <f aca="false">$B$5*A8165</f>
        <v>-2.68672035637399</v>
      </c>
      <c r="E8165" s="42" t="n">
        <f aca="false">$D$5*A8165+$F$5*B8165</f>
        <v>-2.04394071701447</v>
      </c>
      <c r="F8165" s="43" t="n">
        <f aca="false">Inputs!$B$5*D8165+Inputs!$B$6*E8165</f>
        <v>-166474.999786676</v>
      </c>
      <c r="G8165" s="43" t="n">
        <f aca="false">F8165*SQRT(($B$6-2)/C8165)</f>
        <v>-232831.662054306</v>
      </c>
    </row>
    <row r="8166" customFormat="false" ht="15" hidden="false" customHeight="false" outlineLevel="0" collapsed="false">
      <c r="A8166" s="41" t="n">
        <v>1.8101614942</v>
      </c>
      <c r="B8166" s="41" t="n">
        <v>0.412382292</v>
      </c>
      <c r="C8166" s="41" t="n">
        <v>0.406294881</v>
      </c>
      <c r="D8166" s="42" t="n">
        <f aca="false">$B$5*A8166</f>
        <v>4.62492286266118</v>
      </c>
      <c r="E8166" s="42" t="n">
        <f aca="false">$D$5*A8166+$F$5*B8166</f>
        <v>5.01951704467254</v>
      </c>
      <c r="F8166" s="43" t="n">
        <f aca="false">Inputs!$B$5*D8166+Inputs!$B$6*E8166</f>
        <v>211516.434032491</v>
      </c>
      <c r="G8166" s="43" t="n">
        <f aca="false">F8166*SQRT(($B$6-2)/C8166)</f>
        <v>469286.908024228</v>
      </c>
    </row>
    <row r="8167" customFormat="false" ht="15" hidden="false" customHeight="false" outlineLevel="0" collapsed="false">
      <c r="A8167" s="41" t="n">
        <v>-0.3747677293</v>
      </c>
      <c r="B8167" s="41" t="n">
        <v>-0.1887708551</v>
      </c>
      <c r="C8167" s="41" t="n">
        <v>2.4841117757</v>
      </c>
      <c r="D8167" s="42" t="n">
        <f aca="false">$B$5*A8167</f>
        <v>-0.957523317660232</v>
      </c>
      <c r="E8167" s="42" t="n">
        <f aca="false">$D$5*A8167+$F$5*B8167</f>
        <v>-1.21775173374311</v>
      </c>
      <c r="F8167" s="43" t="n">
        <f aca="false">Inputs!$B$5*D8167+Inputs!$B$6*E8167</f>
        <v>-34864.7450788678</v>
      </c>
      <c r="G8167" s="43" t="n">
        <f aca="false">F8167*SQRT(($B$6-2)/C8167)</f>
        <v>-31283.54243918</v>
      </c>
    </row>
    <row r="8168" customFormat="false" ht="15" hidden="false" customHeight="false" outlineLevel="0" collapsed="false">
      <c r="A8168" s="41" t="n">
        <v>-0.0313003318</v>
      </c>
      <c r="B8168" s="41" t="n">
        <v>2.0266425602</v>
      </c>
      <c r="C8168" s="41" t="n">
        <v>7.593502646</v>
      </c>
      <c r="D8168" s="42" t="n">
        <f aca="false">$B$5*A8168</f>
        <v>-0.0799716603267368</v>
      </c>
      <c r="E8168" s="42" t="n">
        <f aca="false">$D$5*A8168+$F$5*B8168</f>
        <v>3.42501171380573</v>
      </c>
      <c r="F8168" s="43" t="n">
        <f aca="false">Inputs!$B$5*D8168+Inputs!$B$6*E8168</f>
        <v>-179247.75172296</v>
      </c>
      <c r="G8168" s="43" t="n">
        <f aca="false">F8168*SQRT(($B$6-2)/C8168)</f>
        <v>-91991.487322971</v>
      </c>
    </row>
    <row r="8169" customFormat="false" ht="15" hidden="false" customHeight="false" outlineLevel="0" collapsed="false">
      <c r="A8169" s="41" t="n">
        <v>1.2336085658</v>
      </c>
      <c r="B8169" s="41" t="n">
        <v>0.2599590042</v>
      </c>
      <c r="C8169" s="41" t="n">
        <v>5.3127243476</v>
      </c>
      <c r="D8169" s="42" t="n">
        <f aca="false">$B$5*A8169</f>
        <v>3.1518427929352</v>
      </c>
      <c r="E8169" s="42" t="n">
        <f aca="false">$D$5*A8169+$F$5*B8169</f>
        <v>3.38436266494872</v>
      </c>
      <c r="F8169" s="43" t="n">
        <f aca="false">Inputs!$B$5*D8169+Inputs!$B$6*E8169</f>
        <v>145966.146046085</v>
      </c>
      <c r="G8169" s="43" t="n">
        <f aca="false">F8169*SQRT(($B$6-2)/C8169)</f>
        <v>89558.8478382442</v>
      </c>
    </row>
    <row r="8170" customFormat="false" ht="15" hidden="false" customHeight="false" outlineLevel="0" collapsed="false">
      <c r="A8170" s="41" t="n">
        <v>0.1097319678</v>
      </c>
      <c r="B8170" s="41" t="n">
        <v>0.2993533904</v>
      </c>
      <c r="C8170" s="41" t="n">
        <v>3.4520234764</v>
      </c>
      <c r="D8170" s="42" t="n">
        <f aca="false">$B$5*A8170</f>
        <v>0.280362767780181</v>
      </c>
      <c r="E8170" s="42" t="n">
        <f aca="false">$D$5*A8170+$F$5*B8170</f>
        <v>0.778023631672416</v>
      </c>
      <c r="F8170" s="43" t="n">
        <f aca="false">Inputs!$B$5*D8170+Inputs!$B$6*E8170</f>
        <v>-10864.9048056027</v>
      </c>
      <c r="G8170" s="43" t="n">
        <f aca="false">F8170*SQRT(($B$6-2)/C8170)</f>
        <v>-8269.9722653228</v>
      </c>
    </row>
    <row r="8171" customFormat="false" ht="15" hidden="false" customHeight="false" outlineLevel="0" collapsed="false">
      <c r="A8171" s="41" t="n">
        <v>0.4942756693</v>
      </c>
      <c r="B8171" s="41" t="n">
        <v>-0.413197953</v>
      </c>
      <c r="C8171" s="41" t="n">
        <v>1.5665624553</v>
      </c>
      <c r="D8171" s="42" t="n">
        <f aca="false">$B$5*A8171</f>
        <v>1.26286347971015</v>
      </c>
      <c r="E8171" s="42" t="n">
        <f aca="false">$D$5*A8171+$F$5*B8171</f>
        <v>0.462685130730275</v>
      </c>
      <c r="F8171" s="43" t="n">
        <f aca="false">Inputs!$B$5*D8171+Inputs!$B$6*E8171</f>
        <v>103152.091434501</v>
      </c>
      <c r="G8171" s="43" t="n">
        <f aca="false">F8171*SQRT(($B$6-2)/C8171)</f>
        <v>116551.851970979</v>
      </c>
    </row>
    <row r="8172" customFormat="false" ht="15" hidden="false" customHeight="false" outlineLevel="0" collapsed="false">
      <c r="A8172" s="41" t="n">
        <v>-0.8440789474</v>
      </c>
      <c r="B8172" s="41" t="n">
        <v>1.0322202606</v>
      </c>
      <c r="C8172" s="41" t="n">
        <v>0.1772752491</v>
      </c>
      <c r="D8172" s="42" t="n">
        <f aca="false">$B$5*A8172</f>
        <v>-2.15660317282714</v>
      </c>
      <c r="E8172" s="42" t="n">
        <f aca="false">$D$5*A8172+$F$5*B8172</f>
        <v>-0.226179475973939</v>
      </c>
      <c r="F8172" s="43" t="n">
        <f aca="false">Inputs!$B$5*D8172+Inputs!$B$6*E8172</f>
        <v>-204351.343484018</v>
      </c>
      <c r="G8172" s="43" t="n">
        <f aca="false">F8172*SQRT(($B$6-2)/C8172)</f>
        <v>-686386.041399654</v>
      </c>
    </row>
    <row r="8173" customFormat="false" ht="15" hidden="false" customHeight="false" outlineLevel="0" collapsed="false">
      <c r="A8173" s="41" t="n">
        <v>0.0219827306</v>
      </c>
      <c r="B8173" s="41" t="n">
        <v>0.9487279358</v>
      </c>
      <c r="C8173" s="41" t="n">
        <v>2.0931876365</v>
      </c>
      <c r="D8173" s="42" t="n">
        <f aca="false">$B$5*A8173</f>
        <v>0.0561653938951971</v>
      </c>
      <c r="E8173" s="42" t="n">
        <f aca="false">$D$5*A8173+$F$5*B8173</f>
        <v>1.69052044646574</v>
      </c>
      <c r="F8173" s="43" t="n">
        <f aca="false">Inputs!$B$5*D8173+Inputs!$B$6*E8173</f>
        <v>-78909.4829337672</v>
      </c>
      <c r="G8173" s="43" t="n">
        <f aca="false">F8173*SQRT(($B$6-2)/C8173)</f>
        <v>-77132.9808037173</v>
      </c>
    </row>
    <row r="8174" customFormat="false" ht="15" hidden="false" customHeight="false" outlineLevel="0" collapsed="false">
      <c r="A8174" s="41" t="n">
        <v>1.6461587488</v>
      </c>
      <c r="B8174" s="41" t="n">
        <v>0.5206147341</v>
      </c>
      <c r="C8174" s="41" t="n">
        <v>3.086760881</v>
      </c>
      <c r="D8174" s="42" t="n">
        <f aca="false">$B$5*A8174</f>
        <v>4.20589945001541</v>
      </c>
      <c r="E8174" s="42" t="n">
        <f aca="false">$D$5*A8174+$F$5*B8174</f>
        <v>4.81614786727852</v>
      </c>
      <c r="F8174" s="43" t="n">
        <f aca="false">Inputs!$B$5*D8174+Inputs!$B$6*E8174</f>
        <v>179782.551637615</v>
      </c>
      <c r="G8174" s="43" t="n">
        <f aca="false">F8174*SQRT(($B$6-2)/C8174)</f>
        <v>144714.165309103</v>
      </c>
    </row>
    <row r="8175" customFormat="false" ht="15" hidden="false" customHeight="false" outlineLevel="0" collapsed="false">
      <c r="A8175" s="41" t="n">
        <v>0.3585484796</v>
      </c>
      <c r="B8175" s="41" t="n">
        <v>3.2002429805</v>
      </c>
      <c r="C8175" s="41" t="n">
        <v>1.2885881803</v>
      </c>
      <c r="D8175" s="42" t="n">
        <f aca="false">$B$5*A8175</f>
        <v>0.916083490886162</v>
      </c>
      <c r="E8175" s="42" t="n">
        <f aca="false">$D$5*A8175+$F$5*B8175</f>
        <v>6.37919910008908</v>
      </c>
      <c r="F8175" s="43" t="n">
        <f aca="false">Inputs!$B$5*D8175+Inputs!$B$6*E8175</f>
        <v>-227351.605915838</v>
      </c>
      <c r="G8175" s="43" t="n">
        <f aca="false">F8175*SQRT(($B$6-2)/C8175)</f>
        <v>-283240.891297284</v>
      </c>
    </row>
    <row r="8176" customFormat="false" ht="15" hidden="false" customHeight="false" outlineLevel="0" collapsed="false">
      <c r="A8176" s="41" t="n">
        <v>0.2070201283</v>
      </c>
      <c r="B8176" s="41" t="n">
        <v>-1.0905468078</v>
      </c>
      <c r="C8176" s="41" t="n">
        <v>5.0266391549</v>
      </c>
      <c r="D8176" s="42" t="n">
        <f aca="false">$B$5*A8176</f>
        <v>0.528931881201498</v>
      </c>
      <c r="E8176" s="42" t="n">
        <f aca="false">$D$5*A8176+$F$5*B8176</f>
        <v>-1.39047296874918</v>
      </c>
      <c r="F8176" s="43" t="n">
        <f aca="false">Inputs!$B$5*D8176+Inputs!$B$6*E8176</f>
        <v>122416.836557609</v>
      </c>
      <c r="G8176" s="43" t="n">
        <f aca="false">F8176*SQRT(($B$6-2)/C8176)</f>
        <v>77217.7771207754</v>
      </c>
    </row>
    <row r="8177" customFormat="false" ht="15" hidden="false" customHeight="false" outlineLevel="0" collapsed="false">
      <c r="A8177" s="41" t="n">
        <v>-0.2812252322</v>
      </c>
      <c r="B8177" s="41" t="n">
        <v>1.5516847117</v>
      </c>
      <c r="C8177" s="41" t="n">
        <v>4.9346089129</v>
      </c>
      <c r="D8177" s="42" t="n">
        <f aca="false">$B$5*A8177</f>
        <v>-0.718524291963132</v>
      </c>
      <c r="E8177" s="42" t="n">
        <f aca="false">$D$5*A8177+$F$5*B8177</f>
        <v>2.01016267993759</v>
      </c>
      <c r="F8177" s="43" t="n">
        <f aca="false">Inputs!$B$5*D8177+Inputs!$B$6*E8177</f>
        <v>-172360.563193193</v>
      </c>
      <c r="G8177" s="43" t="n">
        <f aca="false">F8177*SQRT(($B$6-2)/C8177)</f>
        <v>-109730.291498858</v>
      </c>
    </row>
    <row r="8178" customFormat="false" ht="15" hidden="false" customHeight="false" outlineLevel="0" collapsed="false">
      <c r="A8178" s="41" t="n">
        <v>-1.2941673503</v>
      </c>
      <c r="B8178" s="41" t="n">
        <v>-0.7524596042</v>
      </c>
      <c r="C8178" s="41" t="n">
        <v>2.4490379196</v>
      </c>
      <c r="D8178" s="42" t="n">
        <f aca="false">$B$5*A8178</f>
        <v>-3.30656915733221</v>
      </c>
      <c r="E8178" s="42" t="n">
        <f aca="false">$D$5*A8178+$F$5*B8178</f>
        <v>-4.37889024244724</v>
      </c>
      <c r="F8178" s="43" t="n">
        <f aca="false">Inputs!$B$5*D8178+Inputs!$B$6*E8178</f>
        <v>-111712.403610859</v>
      </c>
      <c r="G8178" s="43" t="n">
        <f aca="false">F8178*SQRT(($B$6-2)/C8178)</f>
        <v>-100952.862842997</v>
      </c>
    </row>
    <row r="8179" customFormat="false" ht="15" hidden="false" customHeight="false" outlineLevel="0" collapsed="false">
      <c r="A8179" s="41" t="n">
        <v>1.106426806</v>
      </c>
      <c r="B8179" s="41" t="n">
        <v>-0.2716206425</v>
      </c>
      <c r="C8179" s="41" t="n">
        <v>3.2373335454</v>
      </c>
      <c r="D8179" s="42" t="n">
        <f aca="false">$B$5*A8179</f>
        <v>2.82689618982979</v>
      </c>
      <c r="E8179" s="42" t="n">
        <f aca="false">$D$5*A8179+$F$5*B8179</f>
        <v>2.16382034336318</v>
      </c>
      <c r="F8179" s="43" t="n">
        <f aca="false">Inputs!$B$5*D8179+Inputs!$B$6*E8179</f>
        <v>174498.60181482</v>
      </c>
      <c r="G8179" s="43" t="n">
        <f aca="false">F8179*SQRT(($B$6-2)/C8179)</f>
        <v>137155.49933239</v>
      </c>
    </row>
    <row r="8180" customFormat="false" ht="15" hidden="false" customHeight="false" outlineLevel="0" collapsed="false">
      <c r="A8180" s="41" t="n">
        <v>-0.110245787</v>
      </c>
      <c r="B8180" s="41" t="n">
        <v>1.0733728201</v>
      </c>
      <c r="C8180" s="41" t="n">
        <v>3.1836428096</v>
      </c>
      <c r="D8180" s="42" t="n">
        <f aca="false">$B$5*A8180</f>
        <v>-0.281675564551612</v>
      </c>
      <c r="E8180" s="42" t="n">
        <f aca="false">$D$5*A8180+$F$5*B8180</f>
        <v>1.59110092656903</v>
      </c>
      <c r="F8180" s="43" t="n">
        <f aca="false">Inputs!$B$5*D8180+Inputs!$B$6*E8180</f>
        <v>-107722.602783613</v>
      </c>
      <c r="G8180" s="43" t="n">
        <f aca="false">F8180*SQRT(($B$6-2)/C8180)</f>
        <v>-85380.6915557088</v>
      </c>
    </row>
    <row r="8181" customFormat="false" ht="15" hidden="false" customHeight="false" outlineLevel="0" collapsed="false">
      <c r="A8181" s="41" t="n">
        <v>-0.7168211757</v>
      </c>
      <c r="B8181" s="41" t="n">
        <v>-1.4686024515</v>
      </c>
      <c r="C8181" s="41" t="n">
        <v>4.6902593622</v>
      </c>
      <c r="D8181" s="42" t="n">
        <f aca="false">$B$5*A8181</f>
        <v>-1.83146236098662</v>
      </c>
      <c r="E8181" s="42" t="n">
        <f aca="false">$D$5*A8181+$F$5*B8181</f>
        <v>-4.24163993521989</v>
      </c>
      <c r="F8181" s="43" t="n">
        <f aca="false">Inputs!$B$5*D8181+Inputs!$B$6*E8181</f>
        <v>28935.7606623326</v>
      </c>
      <c r="G8181" s="43" t="n">
        <f aca="false">F8181*SQRT(($B$6-2)/C8181)</f>
        <v>18895.1990749577</v>
      </c>
    </row>
    <row r="8182" customFormat="false" ht="15" hidden="false" customHeight="false" outlineLevel="0" collapsed="false">
      <c r="A8182" s="41" t="n">
        <v>-1.3888859709</v>
      </c>
      <c r="B8182" s="41" t="n">
        <v>0.5817804434</v>
      </c>
      <c r="C8182" s="41" t="n">
        <v>1.7137818426</v>
      </c>
      <c r="D8182" s="42" t="n">
        <f aca="false">$B$5*A8182</f>
        <v>-3.54857315274162</v>
      </c>
      <c r="E8182" s="42" t="n">
        <f aca="false">$D$5*A8182+$F$5*B8182</f>
        <v>-2.30039004706469</v>
      </c>
      <c r="F8182" s="43" t="n">
        <f aca="false">Inputs!$B$5*D8182+Inputs!$B$6*E8182</f>
        <v>-239837.812920928</v>
      </c>
      <c r="G8182" s="43" t="n">
        <f aca="false">F8182*SQRT(($B$6-2)/C8182)</f>
        <v>-259092.525572037</v>
      </c>
    </row>
    <row r="8183" customFormat="false" ht="15" hidden="false" customHeight="false" outlineLevel="0" collapsed="false">
      <c r="A8183" s="41" t="n">
        <v>0.2591320938</v>
      </c>
      <c r="B8183" s="41" t="n">
        <v>-0.6925665133</v>
      </c>
      <c r="C8183" s="41" t="n">
        <v>16.6170202392</v>
      </c>
      <c r="D8183" s="42" t="n">
        <f aca="false">$B$5*A8183</f>
        <v>0.662076808563726</v>
      </c>
      <c r="E8183" s="42" t="n">
        <f aca="false">$D$5*A8183+$F$5*B8183</f>
        <v>-0.579257742925662</v>
      </c>
      <c r="F8183" s="43" t="n">
        <f aca="false">Inputs!$B$5*D8183+Inputs!$B$6*E8183</f>
        <v>95170.5680026557</v>
      </c>
      <c r="G8183" s="43" t="n">
        <f aca="false">F8183*SQRT(($B$6-2)/C8183)</f>
        <v>33017.2641850976</v>
      </c>
    </row>
    <row r="8184" customFormat="false" ht="15" hidden="false" customHeight="false" outlineLevel="0" collapsed="false">
      <c r="A8184" s="41" t="n">
        <v>-1.1587916208</v>
      </c>
      <c r="B8184" s="41" t="n">
        <v>-0.2705731251</v>
      </c>
      <c r="C8184" s="41" t="n">
        <v>1.0156715662</v>
      </c>
      <c r="D8184" s="42" t="n">
        <f aca="false">$B$5*A8184</f>
        <v>-2.96068714160041</v>
      </c>
      <c r="E8184" s="42" t="n">
        <f aca="false">$D$5*A8184+$F$5*B8184</f>
        <v>-3.22465704701973</v>
      </c>
      <c r="F8184" s="43" t="n">
        <f aca="false">Inputs!$B$5*D8184+Inputs!$B$6*E8184</f>
        <v>-134835.861809055</v>
      </c>
      <c r="G8184" s="43" t="n">
        <f aca="false">F8184*SQRT(($B$6-2)/C8184)</f>
        <v>-189209.860656565</v>
      </c>
    </row>
    <row r="8185" customFormat="false" ht="15" hidden="false" customHeight="false" outlineLevel="0" collapsed="false">
      <c r="A8185" s="41" t="n">
        <v>1.1165172863</v>
      </c>
      <c r="B8185" s="41" t="n">
        <v>-0.8358179538</v>
      </c>
      <c r="C8185" s="41" t="n">
        <v>1.7360425263</v>
      </c>
      <c r="D8185" s="42" t="n">
        <f aca="false">$B$5*A8185</f>
        <v>2.85267714538776</v>
      </c>
      <c r="E8185" s="42" t="n">
        <f aca="false">$D$5*A8185+$F$5*B8185</f>
        <v>1.21360700452314</v>
      </c>
      <c r="F8185" s="43" t="n">
        <f aca="false">Inputs!$B$5*D8185+Inputs!$B$6*E8185</f>
        <v>224587.364312618</v>
      </c>
      <c r="G8185" s="43" t="n">
        <f aca="false">F8185*SQRT(($B$6-2)/C8185)</f>
        <v>241057.215987202</v>
      </c>
    </row>
    <row r="8186" customFormat="false" ht="15" hidden="false" customHeight="false" outlineLevel="0" collapsed="false">
      <c r="A8186" s="41" t="n">
        <v>-0.662684022</v>
      </c>
      <c r="B8186" s="41" t="n">
        <v>-1.1905215673</v>
      </c>
      <c r="C8186" s="41" t="n">
        <v>4.192684169</v>
      </c>
      <c r="D8186" s="42" t="n">
        <f aca="false">$B$5*A8186</f>
        <v>-1.69314312225086</v>
      </c>
      <c r="E8186" s="42" t="n">
        <f aca="false">$D$5*A8186+$F$5*B8186</f>
        <v>-3.63264122622529</v>
      </c>
      <c r="F8186" s="43" t="n">
        <f aca="false">Inputs!$B$5*D8186+Inputs!$B$6*E8186</f>
        <v>12317.7490861788</v>
      </c>
      <c r="G8186" s="43" t="n">
        <f aca="false">F8186*SQRT(($B$6-2)/C8186)</f>
        <v>8507.46706989896</v>
      </c>
    </row>
    <row r="8187" customFormat="false" ht="15" hidden="false" customHeight="false" outlineLevel="0" collapsed="false">
      <c r="A8187" s="41" t="n">
        <v>-0.3674128891</v>
      </c>
      <c r="B8187" s="41" t="n">
        <v>0.3380789907</v>
      </c>
      <c r="C8187" s="41" t="n">
        <v>10.790591692</v>
      </c>
      <c r="D8187" s="42" t="n">
        <f aca="false">$B$5*A8187</f>
        <v>-0.938731862477261</v>
      </c>
      <c r="E8187" s="42" t="n">
        <f aca="false">$D$5*A8187+$F$5*B8187</f>
        <v>-0.290515247929332</v>
      </c>
      <c r="F8187" s="43" t="n">
        <f aca="false">Inputs!$B$5*D8187+Inputs!$B$6*E8187</f>
        <v>-79347.4238512595</v>
      </c>
      <c r="G8187" s="43" t="n">
        <f aca="false">F8187*SQRT(($B$6-2)/C8187)</f>
        <v>-34160.5771293113</v>
      </c>
    </row>
    <row r="8188" customFormat="false" ht="15" hidden="false" customHeight="false" outlineLevel="0" collapsed="false">
      <c r="A8188" s="41" t="n">
        <v>2.115169157</v>
      </c>
      <c r="B8188" s="41" t="n">
        <v>0.2177815128</v>
      </c>
      <c r="C8188" s="41" t="n">
        <v>2.2896725377</v>
      </c>
      <c r="D8188" s="42" t="n">
        <f aca="false">$B$5*A8188</f>
        <v>5.40421074249425</v>
      </c>
      <c r="E8188" s="42" t="n">
        <f aca="false">$D$5*A8188+$F$5*B8188</f>
        <v>5.40928376789853</v>
      </c>
      <c r="F8188" s="43" t="n">
        <f aca="false">Inputs!$B$5*D8188+Inputs!$B$6*E8188</f>
        <v>269956.885854498</v>
      </c>
      <c r="G8188" s="43" t="n">
        <f aca="false">F8188*SQRT(($B$6-2)/C8188)</f>
        <v>252303.177362234</v>
      </c>
    </row>
    <row r="8189" customFormat="false" ht="15" hidden="false" customHeight="false" outlineLevel="0" collapsed="false">
      <c r="A8189" s="41" t="n">
        <v>-0.0536781052</v>
      </c>
      <c r="B8189" s="41" t="n">
        <v>0.862936606</v>
      </c>
      <c r="C8189" s="41" t="n">
        <v>1.5156931119</v>
      </c>
      <c r="D8189" s="42" t="n">
        <f aca="false">$B$5*A8189</f>
        <v>-0.137146379899949</v>
      </c>
      <c r="E8189" s="42" t="n">
        <f aca="false">$D$5*A8189+$F$5*B8189</f>
        <v>1.36233914839247</v>
      </c>
      <c r="F8189" s="43" t="n">
        <f aca="false">Inputs!$B$5*D8189+Inputs!$B$6*E8189</f>
        <v>-81831.5954096182</v>
      </c>
      <c r="G8189" s="43" t="n">
        <f aca="false">F8189*SQRT(($B$6-2)/C8189)</f>
        <v>-94000.5463316351</v>
      </c>
    </row>
    <row r="8190" customFormat="false" ht="15" hidden="false" customHeight="false" outlineLevel="0" collapsed="false">
      <c r="A8190" s="41" t="n">
        <v>0.6962155518</v>
      </c>
      <c r="B8190" s="41" t="n">
        <v>-0.5776608144</v>
      </c>
      <c r="C8190" s="41" t="n">
        <v>2.8651024269</v>
      </c>
      <c r="D8190" s="42" t="n">
        <f aca="false">$B$5*A8190</f>
        <v>1.77881544446571</v>
      </c>
      <c r="E8190" s="42" t="n">
        <f aca="false">$D$5*A8190+$F$5*B8190</f>
        <v>0.659233498456645</v>
      </c>
      <c r="F8190" s="43" t="n">
        <f aca="false">Inputs!$B$5*D8190+Inputs!$B$6*E8190</f>
        <v>144919.869523739</v>
      </c>
      <c r="G8190" s="43" t="n">
        <f aca="false">F8190*SQRT(($B$6-2)/C8190)</f>
        <v>121080.123684051</v>
      </c>
    </row>
    <row r="8191" customFormat="false" ht="15" hidden="false" customHeight="false" outlineLevel="0" collapsed="false">
      <c r="A8191" s="41" t="n">
        <v>2.3020600734</v>
      </c>
      <c r="B8191" s="41" t="n">
        <v>-0.0243833523</v>
      </c>
      <c r="C8191" s="41" t="n">
        <v>5.7949732292</v>
      </c>
      <c r="D8191" s="42" t="n">
        <f aca="false">$B$5*A8191</f>
        <v>5.88171292937181</v>
      </c>
      <c r="E8191" s="42" t="n">
        <f aca="false">$D$5*A8191+$F$5*B8191</f>
        <v>5.43585030281291</v>
      </c>
      <c r="F8191" s="43" t="n">
        <f aca="false">Inputs!$B$5*D8191+Inputs!$B$6*E8191</f>
        <v>316378.777796536</v>
      </c>
      <c r="G8191" s="43" t="n">
        <f aca="false">F8191*SQRT(($B$6-2)/C8191)</f>
        <v>185864.575791068</v>
      </c>
    </row>
    <row r="8192" customFormat="false" ht="15" hidden="false" customHeight="false" outlineLevel="0" collapsed="false">
      <c r="A8192" s="41" t="n">
        <v>0.2363753204</v>
      </c>
      <c r="B8192" s="41" t="n">
        <v>0.5513485873</v>
      </c>
      <c r="C8192" s="41" t="n">
        <v>6.0073804128</v>
      </c>
      <c r="D8192" s="42" t="n">
        <f aca="false">$B$5*A8192</f>
        <v>0.603933752314165</v>
      </c>
      <c r="E8192" s="42" t="n">
        <f aca="false">$D$5*A8192+$F$5*B8192</f>
        <v>1.51451389535624</v>
      </c>
      <c r="F8192" s="43" t="n">
        <f aca="false">Inputs!$B$5*D8192+Inputs!$B$6*E8192</f>
        <v>-15332.3195363954</v>
      </c>
      <c r="G8192" s="43" t="n">
        <f aca="false">F8192*SQRT(($B$6-2)/C8192)</f>
        <v>-8846.679471615</v>
      </c>
    </row>
    <row r="8193" customFormat="false" ht="15" hidden="false" customHeight="false" outlineLevel="0" collapsed="false">
      <c r="A8193" s="41" t="n">
        <v>0.3458723676</v>
      </c>
      <c r="B8193" s="41" t="n">
        <v>1.5253976689</v>
      </c>
      <c r="C8193" s="41" t="n">
        <v>5.2932461625</v>
      </c>
      <c r="D8193" s="42" t="n">
        <f aca="false">$B$5*A8193</f>
        <v>0.883696303120706</v>
      </c>
      <c r="E8193" s="42" t="n">
        <f aca="false">$D$5*A8193+$F$5*B8193</f>
        <v>3.45700548954744</v>
      </c>
      <c r="F8193" s="43" t="n">
        <f aca="false">Inputs!$B$5*D8193+Inputs!$B$6*E8193</f>
        <v>-84480.6441653013</v>
      </c>
      <c r="G8193" s="43" t="n">
        <f aca="false">F8193*SQRT(($B$6-2)/C8193)</f>
        <v>-51929.144612373</v>
      </c>
    </row>
    <row r="8194" customFormat="false" ht="15" hidden="false" customHeight="false" outlineLevel="0" collapsed="false">
      <c r="A8194" s="41" t="n">
        <v>-0.5899087391</v>
      </c>
      <c r="B8194" s="41" t="n">
        <v>0.7833822489</v>
      </c>
      <c r="C8194" s="41" t="n">
        <v>11.5834031449</v>
      </c>
      <c r="D8194" s="42" t="n">
        <f aca="false">$B$5*A8194</f>
        <v>-1.5072038727423</v>
      </c>
      <c r="E8194" s="42" t="n">
        <f aca="false">$D$5*A8194+$F$5*B8194</f>
        <v>-0.0510387755330961</v>
      </c>
      <c r="F8194" s="43" t="n">
        <f aca="false">Inputs!$B$5*D8194+Inputs!$B$6*E8194</f>
        <v>-148168.448497575</v>
      </c>
      <c r="G8194" s="43" t="n">
        <f aca="false">F8194*SQRT(($B$6-2)/C8194)</f>
        <v>-61567.6596650106</v>
      </c>
    </row>
    <row r="8195" customFormat="false" ht="15" hidden="false" customHeight="false" outlineLevel="0" collapsed="false">
      <c r="A8195" s="41" t="n">
        <v>0.1645684454</v>
      </c>
      <c r="B8195" s="41" t="n">
        <v>0.9827231951</v>
      </c>
      <c r="C8195" s="41" t="n">
        <v>6.0295790186</v>
      </c>
      <c r="D8195" s="42" t="n">
        <f aca="false">$B$5*A8195</f>
        <v>0.420468763721793</v>
      </c>
      <c r="E8195" s="42" t="n">
        <f aca="false">$D$5*A8195+$F$5*B8195</f>
        <v>2.08851679927902</v>
      </c>
      <c r="F8195" s="43" t="n">
        <f aca="false">Inputs!$B$5*D8195+Inputs!$B$6*E8195</f>
        <v>-62378.9635917719</v>
      </c>
      <c r="G8195" s="43" t="n">
        <f aca="false">F8195*SQRT(($B$6-2)/C8195)</f>
        <v>-35926.0654802146</v>
      </c>
    </row>
    <row r="8196" customFormat="false" ht="15" hidden="false" customHeight="false" outlineLevel="0" collapsed="false">
      <c r="A8196" s="41" t="n">
        <v>-0.21498545</v>
      </c>
      <c r="B8196" s="41" t="n">
        <v>-0.3504153562</v>
      </c>
      <c r="C8196" s="41" t="n">
        <v>6.9013959214</v>
      </c>
      <c r="D8196" s="42" t="n">
        <f aca="false">$B$5*A8196</f>
        <v>-0.54928310320949</v>
      </c>
      <c r="E8196" s="42" t="n">
        <f aca="false">$D$5*A8196+$F$5*B8196</f>
        <v>-1.1166544975029</v>
      </c>
      <c r="F8196" s="43" t="n">
        <f aca="false">Inputs!$B$5*D8196+Inputs!$B$6*E8196</f>
        <v>904.414554196017</v>
      </c>
      <c r="G8196" s="43" t="n">
        <f aca="false">F8196*SQRT(($B$6-2)/C8196)</f>
        <v>486.871181594302</v>
      </c>
    </row>
    <row r="8197" customFormat="false" ht="15" hidden="false" customHeight="false" outlineLevel="0" collapsed="false">
      <c r="A8197" s="41" t="n">
        <v>0.7320734874</v>
      </c>
      <c r="B8197" s="41" t="n">
        <v>0.3579932571</v>
      </c>
      <c r="C8197" s="41" t="n">
        <v>7.3851035334</v>
      </c>
      <c r="D8197" s="42" t="n">
        <f aca="false">$B$5*A8197</f>
        <v>1.87043168240672</v>
      </c>
      <c r="E8197" s="42" t="n">
        <f aca="false">$D$5*A8197+$F$5*B8197</f>
        <v>2.3601959923942</v>
      </c>
      <c r="F8197" s="43" t="n">
        <f aca="false">Inputs!$B$5*D8197+Inputs!$B$6*E8197</f>
        <v>69033.3686209616</v>
      </c>
      <c r="G8197" s="43" t="n">
        <f aca="false">F8197*SQRT(($B$6-2)/C8197)</f>
        <v>35924.9167103098</v>
      </c>
    </row>
    <row r="8198" customFormat="false" ht="15" hidden="false" customHeight="false" outlineLevel="0" collapsed="false">
      <c r="A8198" s="41" t="n">
        <v>-0.8202943023</v>
      </c>
      <c r="B8198" s="41" t="n">
        <v>1.3456122864</v>
      </c>
      <c r="C8198" s="41" t="n">
        <v>1.354521181</v>
      </c>
      <c r="D8198" s="42" t="n">
        <f aca="false">$B$5*A8198</f>
        <v>-2.09583392695835</v>
      </c>
      <c r="E8198" s="42" t="n">
        <f aca="false">$D$5*A8198+$F$5*B8198</f>
        <v>0.371566087612249</v>
      </c>
      <c r="F8198" s="43" t="n">
        <f aca="false">Inputs!$B$5*D8198+Inputs!$B$6*E8198</f>
        <v>-228161.697076447</v>
      </c>
      <c r="G8198" s="43" t="n">
        <f aca="false">F8198*SQRT(($B$6-2)/C8198)</f>
        <v>-277245.710804647</v>
      </c>
    </row>
    <row r="8199" customFormat="false" ht="15" hidden="false" customHeight="false" outlineLevel="0" collapsed="false">
      <c r="A8199" s="41" t="n">
        <v>0.7325093751</v>
      </c>
      <c r="B8199" s="41" t="n">
        <v>-0.0742041905</v>
      </c>
      <c r="C8199" s="41" t="n">
        <v>3.1440314561</v>
      </c>
      <c r="D8199" s="42" t="n">
        <f aca="false">$B$5*A8199</f>
        <v>1.87154536590719</v>
      </c>
      <c r="E8199" s="42" t="n">
        <f aca="false">$D$5*A8199+$F$5*B8199</f>
        <v>1.61493872218719</v>
      </c>
      <c r="F8199" s="43" t="n">
        <f aca="false">Inputs!$B$5*D8199+Inputs!$B$6*E8199</f>
        <v>106407.60048136</v>
      </c>
      <c r="G8199" s="43" t="n">
        <f aca="false">F8199*SQRT(($B$6-2)/C8199)</f>
        <v>84868.0466487295</v>
      </c>
    </row>
    <row r="8200" customFormat="false" ht="15" hidden="false" customHeight="false" outlineLevel="0" collapsed="false">
      <c r="A8200" s="41" t="n">
        <v>-0.4682311117</v>
      </c>
      <c r="B8200" s="41" t="n">
        <v>0.3641308969</v>
      </c>
      <c r="C8200" s="41" t="n">
        <v>1.7644313958</v>
      </c>
      <c r="D8200" s="42" t="n">
        <f aca="false">$B$5*A8200</f>
        <v>-1.19632020703636</v>
      </c>
      <c r="E8200" s="42" t="n">
        <f aca="false">$D$5*A8200+$F$5*B8200</f>
        <v>-0.485436080786981</v>
      </c>
      <c r="F8200" s="43" t="n">
        <f aca="false">Inputs!$B$5*D8200+Inputs!$B$6*E8200</f>
        <v>-95360.216664287</v>
      </c>
      <c r="G8200" s="43" t="n">
        <f aca="false">F8200*SQRT(($B$6-2)/C8200)</f>
        <v>-101526.599084629</v>
      </c>
    </row>
    <row r="8201" customFormat="false" ht="15" hidden="false" customHeight="false" outlineLevel="0" collapsed="false">
      <c r="A8201" s="41" t="n">
        <v>0.660485224</v>
      </c>
      <c r="B8201" s="41" t="n">
        <v>-1.594075074</v>
      </c>
      <c r="C8201" s="41" t="n">
        <v>1.9115064072</v>
      </c>
      <c r="D8201" s="42" t="n">
        <f aca="false">$B$5*A8201</f>
        <v>1.68752524165117</v>
      </c>
      <c r="E8201" s="42" t="n">
        <f aca="false">$D$5*A8201+$F$5*B8201</f>
        <v>-1.18087754049559</v>
      </c>
      <c r="F8201" s="43" t="n">
        <f aca="false">Inputs!$B$5*D8201+Inputs!$B$6*E8201</f>
        <v>227796.401189896</v>
      </c>
      <c r="G8201" s="43" t="n">
        <f aca="false">F8201*SQRT(($B$6-2)/C8201)</f>
        <v>233009.687515186</v>
      </c>
    </row>
    <row r="8202" customFormat="false" ht="15" hidden="false" customHeight="false" outlineLevel="0" collapsed="false">
      <c r="A8202" s="41" t="n">
        <v>0.3756809225</v>
      </c>
      <c r="B8202" s="41" t="n">
        <v>0.6525547024</v>
      </c>
      <c r="C8202" s="41" t="n">
        <v>2.6433474096</v>
      </c>
      <c r="D8202" s="42" t="n">
        <f aca="false">$B$5*A8202</f>
        <v>0.959856506230555</v>
      </c>
      <c r="E8202" s="42" t="n">
        <f aca="false">$D$5*A8202+$F$5*B8202</f>
        <v>2.02076089783681</v>
      </c>
      <c r="F8202" s="43" t="n">
        <f aca="false">Inputs!$B$5*D8202+Inputs!$B$6*E8202</f>
        <v>-5052.39426878491</v>
      </c>
      <c r="G8202" s="43" t="n">
        <f aca="false">F8202*SQRT(($B$6-2)/C8202)</f>
        <v>-4394.75945339959</v>
      </c>
    </row>
    <row r="8203" customFormat="false" ht="15" hidden="false" customHeight="false" outlineLevel="0" collapsed="false">
      <c r="A8203" s="41" t="n">
        <v>-2.3524486</v>
      </c>
      <c r="B8203" s="41" t="n">
        <v>0.1961896587</v>
      </c>
      <c r="C8203" s="41" t="n">
        <v>4.6066822517</v>
      </c>
      <c r="D8203" s="42" t="n">
        <f aca="false">$B$5*A8203</f>
        <v>-6.01045450819495</v>
      </c>
      <c r="E8203" s="42" t="n">
        <f aca="false">$D$5*A8203+$F$5*B8203</f>
        <v>-5.25908865725444</v>
      </c>
      <c r="F8203" s="43" t="n">
        <f aca="false">Inputs!$B$5*D8203+Inputs!$B$6*E8203</f>
        <v>-338091.017956772</v>
      </c>
      <c r="G8203" s="43" t="n">
        <f aca="false">F8203*SQRT(($B$6-2)/C8203)</f>
        <v>-222768.870096703</v>
      </c>
    </row>
    <row r="8204" customFormat="false" ht="15" hidden="false" customHeight="false" outlineLevel="0" collapsed="false">
      <c r="A8204" s="41" t="n">
        <v>0.6946091344</v>
      </c>
      <c r="B8204" s="41" t="n">
        <v>0.5808783143</v>
      </c>
      <c r="C8204" s="41" t="n">
        <v>10.4390094012</v>
      </c>
      <c r="D8204" s="42" t="n">
        <f aca="false">$B$5*A8204</f>
        <v>1.77471108328908</v>
      </c>
      <c r="E8204" s="42" t="n">
        <f aca="false">$D$5*A8204+$F$5*B8204</f>
        <v>2.65591178872467</v>
      </c>
      <c r="F8204" s="43" t="n">
        <f aca="false">Inputs!$B$5*D8204+Inputs!$B$6*E8204</f>
        <v>44675.518892674</v>
      </c>
      <c r="G8204" s="43" t="n">
        <f aca="false">F8204*SQRT(($B$6-2)/C8204)</f>
        <v>19554.8711599349</v>
      </c>
    </row>
    <row r="8205" customFormat="false" ht="15" hidden="false" customHeight="false" outlineLevel="0" collapsed="false">
      <c r="A8205" s="41" t="n">
        <v>0.8024483548</v>
      </c>
      <c r="B8205" s="41" t="n">
        <v>-0.327566592</v>
      </c>
      <c r="C8205" s="41" t="n">
        <v>5.6224873063</v>
      </c>
      <c r="D8205" s="42" t="n">
        <f aca="false">$B$5*A8205</f>
        <v>2.05023792303104</v>
      </c>
      <c r="E8205" s="42" t="n">
        <f aca="false">$D$5*A8205+$F$5*B8205</f>
        <v>1.34387256986038</v>
      </c>
      <c r="F8205" s="43" t="n">
        <f aca="false">Inputs!$B$5*D8205+Inputs!$B$6*E8205</f>
        <v>137830.163810085</v>
      </c>
      <c r="G8205" s="43" t="n">
        <f aca="false">F8205*SQRT(($B$6-2)/C8205)</f>
        <v>82204.3932818786</v>
      </c>
    </row>
    <row r="8206" customFormat="false" ht="15" hidden="false" customHeight="false" outlineLevel="0" collapsed="false">
      <c r="A8206" s="41" t="n">
        <v>-1.0399064347</v>
      </c>
      <c r="B8206" s="41" t="n">
        <v>-1.7997443318</v>
      </c>
      <c r="C8206" s="41" t="n">
        <v>4.9167261141</v>
      </c>
      <c r="D8206" s="42" t="n">
        <f aca="false">$B$5*A8206</f>
        <v>-2.65693810208799</v>
      </c>
      <c r="E8206" s="42" t="n">
        <f aca="false">$D$5*A8206+$F$5*B8206</f>
        <v>-5.58224705617321</v>
      </c>
      <c r="F8206" s="43" t="n">
        <f aca="false">Inputs!$B$5*D8206+Inputs!$B$6*E8206</f>
        <v>13418.5425998616</v>
      </c>
      <c r="G8206" s="43" t="n">
        <f aca="false">F8206*SQRT(($B$6-2)/C8206)</f>
        <v>8558.19817383661</v>
      </c>
    </row>
    <row r="8207" customFormat="false" ht="15" hidden="false" customHeight="false" outlineLevel="0" collapsed="false">
      <c r="A8207" s="41" t="n">
        <v>1.0922232406</v>
      </c>
      <c r="B8207" s="41" t="n">
        <v>0.7030654938</v>
      </c>
      <c r="C8207" s="41" t="n">
        <v>2.6929112071</v>
      </c>
      <c r="D8207" s="42" t="n">
        <f aca="false">$B$5*A8207</f>
        <v>2.79060639217348</v>
      </c>
      <c r="E8207" s="42" t="n">
        <f aca="false">$D$5*A8207+$F$5*B8207</f>
        <v>3.81305549670542</v>
      </c>
      <c r="F8207" s="43" t="n">
        <f aca="false">Inputs!$B$5*D8207+Inputs!$B$6*E8207</f>
        <v>88407.8643820775</v>
      </c>
      <c r="G8207" s="43" t="n">
        <f aca="false">F8207*SQRT(($B$6-2)/C8207)</f>
        <v>76189.4574001899</v>
      </c>
    </row>
    <row r="8208" customFormat="false" ht="15" hidden="false" customHeight="false" outlineLevel="0" collapsed="false">
      <c r="A8208" s="41" t="n">
        <v>1.1684889308</v>
      </c>
      <c r="B8208" s="41" t="n">
        <v>-0.7251413588</v>
      </c>
      <c r="C8208" s="41" t="n">
        <v>11.1634606743</v>
      </c>
      <c r="D8208" s="42" t="n">
        <f aca="false">$B$5*A8208</f>
        <v>2.98546355567673</v>
      </c>
      <c r="E8208" s="42" t="n">
        <f aca="false">$D$5*A8208+$F$5*B8208</f>
        <v>1.5283882826679</v>
      </c>
      <c r="F8208" s="43" t="n">
        <f aca="false">Inputs!$B$5*D8208+Inputs!$B$6*E8208</f>
        <v>222126.941434278</v>
      </c>
      <c r="G8208" s="43" t="n">
        <f aca="false">F8208*SQRT(($B$6-2)/C8208)</f>
        <v>94019.2561943047</v>
      </c>
    </row>
    <row r="8209" customFormat="false" ht="15" hidden="false" customHeight="false" outlineLevel="0" collapsed="false">
      <c r="A8209" s="41" t="n">
        <v>0.8038364226</v>
      </c>
      <c r="B8209" s="41" t="n">
        <v>-1.502680952</v>
      </c>
      <c r="C8209" s="41" t="n">
        <v>0.9414917142</v>
      </c>
      <c r="D8209" s="42" t="n">
        <f aca="false">$B$5*A8209</f>
        <v>2.0537844057751</v>
      </c>
      <c r="E8209" s="42" t="n">
        <f aca="false">$D$5*A8209+$F$5*B8209</f>
        <v>-0.681946489551713</v>
      </c>
      <c r="F8209" s="43" t="n">
        <f aca="false">Inputs!$B$5*D8209+Inputs!$B$6*E8209</f>
        <v>239475.765055096</v>
      </c>
      <c r="G8209" s="43" t="n">
        <f aca="false">F8209*SQRT(($B$6-2)/C8209)</f>
        <v>349034.467490022</v>
      </c>
    </row>
    <row r="8210" customFormat="false" ht="15" hidden="false" customHeight="false" outlineLevel="0" collapsed="false">
      <c r="A8210" s="41" t="n">
        <v>-0.8694935587</v>
      </c>
      <c r="B8210" s="41" t="n">
        <v>0.1259772165</v>
      </c>
      <c r="C8210" s="41" t="n">
        <v>6.1422384692</v>
      </c>
      <c r="D8210" s="42" t="n">
        <f aca="false">$B$5*A8210</f>
        <v>-2.2215369465394</v>
      </c>
      <c r="E8210" s="42" t="n">
        <f aca="false">$D$5*A8210+$F$5*B8210</f>
        <v>-1.85150583701057</v>
      </c>
      <c r="F8210" s="43" t="n">
        <f aca="false">Inputs!$B$5*D8210+Inputs!$B$6*E8210</f>
        <v>-129578.402803411</v>
      </c>
      <c r="G8210" s="43" t="n">
        <f aca="false">F8210*SQRT(($B$6-2)/C8210)</f>
        <v>-73940.8235588398</v>
      </c>
    </row>
    <row r="8211" customFormat="false" ht="15" hidden="false" customHeight="false" outlineLevel="0" collapsed="false">
      <c r="A8211" s="41" t="n">
        <v>0.6632076298</v>
      </c>
      <c r="B8211" s="41" t="n">
        <v>1.6790124479</v>
      </c>
      <c r="C8211" s="41" t="n">
        <v>0.4553381658</v>
      </c>
      <c r="D8211" s="42" t="n">
        <f aca="false">$B$5*A8211</f>
        <v>1.69448092868031</v>
      </c>
      <c r="E8211" s="42" t="n">
        <f aca="false">$D$5*A8211+$F$5*B8211</f>
        <v>4.47738606794646</v>
      </c>
      <c r="F8211" s="43" t="n">
        <f aca="false">Inputs!$B$5*D8211+Inputs!$B$6*E8211</f>
        <v>-54421.2105292922</v>
      </c>
      <c r="G8211" s="43" t="n">
        <f aca="false">F8211*SQRT(($B$6-2)/C8211)</f>
        <v>-114055.48321426</v>
      </c>
    </row>
    <row r="8212" customFormat="false" ht="15" hidden="false" customHeight="false" outlineLevel="0" collapsed="false">
      <c r="A8212" s="41" t="n">
        <v>-0.2400640654</v>
      </c>
      <c r="B8212" s="41" t="n">
        <v>-0.8657497218</v>
      </c>
      <c r="C8212" s="41" t="n">
        <v>3.9628852802</v>
      </c>
      <c r="D8212" s="42" t="n">
        <f aca="false">$B$5*A8212</f>
        <v>-0.613358414776432</v>
      </c>
      <c r="E8212" s="42" t="n">
        <f aca="false">$D$5*A8212+$F$5*B8212</f>
        <v>-2.06618197252185</v>
      </c>
      <c r="F8212" s="43" t="n">
        <f aca="false">Inputs!$B$5*D8212+Inputs!$B$6*E8212</f>
        <v>41973.2571484491</v>
      </c>
      <c r="G8212" s="43" t="n">
        <f aca="false">F8212*SQRT(($B$6-2)/C8212)</f>
        <v>29818.2340769417</v>
      </c>
    </row>
    <row r="8213" customFormat="false" ht="15" hidden="false" customHeight="false" outlineLevel="0" collapsed="false">
      <c r="A8213" s="41" t="n">
        <v>-0.9171488778</v>
      </c>
      <c r="B8213" s="41" t="n">
        <v>-0.687845945</v>
      </c>
      <c r="C8213" s="41" t="n">
        <v>7.438096439</v>
      </c>
      <c r="D8213" s="42" t="n">
        <f aca="false">$B$5*A8213</f>
        <v>-2.34329524022712</v>
      </c>
      <c r="E8213" s="42" t="n">
        <f aca="false">$D$5*A8213+$F$5*B8213</f>
        <v>-3.37017040485496</v>
      </c>
      <c r="F8213" s="43" t="n">
        <f aca="false">Inputs!$B$5*D8213+Inputs!$B$6*E8213</f>
        <v>-65821.0037799636</v>
      </c>
      <c r="G8213" s="43" t="n">
        <f aca="false">F8213*SQRT(($B$6-2)/C8213)</f>
        <v>-34130.967277423</v>
      </c>
    </row>
    <row r="8214" customFormat="false" ht="15" hidden="false" customHeight="false" outlineLevel="0" collapsed="false">
      <c r="A8214" s="41" t="n">
        <v>2.2210267965</v>
      </c>
      <c r="B8214" s="41" t="n">
        <v>0.7568735811</v>
      </c>
      <c r="C8214" s="41" t="n">
        <v>3.63058005</v>
      </c>
      <c r="D8214" s="42" t="n">
        <f aca="false">$B$5*A8214</f>
        <v>5.67467468655647</v>
      </c>
      <c r="E8214" s="42" t="n">
        <f aca="false">$D$5*A8214+$F$5*B8214</f>
        <v>6.59205550407606</v>
      </c>
      <c r="F8214" s="43" t="n">
        <f aca="false">Inputs!$B$5*D8214+Inputs!$B$6*E8214</f>
        <v>237864.693451844</v>
      </c>
      <c r="G8214" s="43" t="n">
        <f aca="false">F8214*SQRT(($B$6-2)/C8214)</f>
        <v>176545.630539232</v>
      </c>
    </row>
    <row r="8215" customFormat="false" ht="15" hidden="false" customHeight="false" outlineLevel="0" collapsed="false">
      <c r="A8215" s="41" t="n">
        <v>1.1125318504</v>
      </c>
      <c r="B8215" s="41" t="n">
        <v>-0.2389855872</v>
      </c>
      <c r="C8215" s="41" t="n">
        <v>8.8609952444</v>
      </c>
      <c r="D8215" s="42" t="n">
        <f aca="false">$B$5*A8215</f>
        <v>2.84249444419196</v>
      </c>
      <c r="E8215" s="42" t="n">
        <f aca="false">$D$5*A8215+$F$5*B8215</f>
        <v>2.23470023022028</v>
      </c>
      <c r="F8215" s="43" t="n">
        <f aca="false">Inputs!$B$5*D8215+Inputs!$B$6*E8215</f>
        <v>172514.432908182</v>
      </c>
      <c r="G8215" s="43" t="n">
        <f aca="false">F8215*SQRT(($B$6-2)/C8215)</f>
        <v>81959.4774841665</v>
      </c>
    </row>
    <row r="8216" customFormat="false" ht="15" hidden="false" customHeight="false" outlineLevel="0" collapsed="false">
      <c r="A8216" s="41" t="n">
        <v>-0.0016486824</v>
      </c>
      <c r="B8216" s="41" t="n">
        <v>0.699264506</v>
      </c>
      <c r="C8216" s="41" t="n">
        <v>1.5621318575</v>
      </c>
      <c r="D8216" s="42" t="n">
        <f aca="false">$B$5*A8216</f>
        <v>-0.00421234732340663</v>
      </c>
      <c r="E8216" s="42" t="n">
        <f aca="false">$D$5*A8216+$F$5*B8216</f>
        <v>1.20352785444132</v>
      </c>
      <c r="F8216" s="43" t="n">
        <f aca="false">Inputs!$B$5*D8216+Inputs!$B$6*E8216</f>
        <v>-60597.6274544068</v>
      </c>
      <c r="G8216" s="43" t="n">
        <f aca="false">F8216*SQRT(($B$6-2)/C8216)</f>
        <v>-68566.4672645837</v>
      </c>
    </row>
    <row r="8217" customFormat="false" ht="15" hidden="false" customHeight="false" outlineLevel="0" collapsed="false">
      <c r="A8217" s="41" t="n">
        <v>-0.5057987558</v>
      </c>
      <c r="B8217" s="41" t="n">
        <v>-0.2913078865</v>
      </c>
      <c r="C8217" s="41" t="n">
        <v>0.1621978709</v>
      </c>
      <c r="D8217" s="42" t="n">
        <f aca="false">$B$5*A8217</f>
        <v>-1.29230471264601</v>
      </c>
      <c r="E8217" s="42" t="n">
        <f aca="false">$D$5*A8217+$F$5*B8217</f>
        <v>-1.70660680909353</v>
      </c>
      <c r="F8217" s="43" t="n">
        <f aca="false">Inputs!$B$5*D8217+Inputs!$B$6*E8217</f>
        <v>-43900.1308099242</v>
      </c>
      <c r="G8217" s="43" t="n">
        <f aca="false">F8217*SQRT(($B$6-2)/C8217)</f>
        <v>-154155.220784574</v>
      </c>
    </row>
    <row r="8218" customFormat="false" ht="15" hidden="false" customHeight="false" outlineLevel="0" collapsed="false">
      <c r="A8218" s="41" t="n">
        <v>-0.6747043163</v>
      </c>
      <c r="B8218" s="41" t="n">
        <v>-0.4474926998</v>
      </c>
      <c r="C8218" s="41" t="n">
        <v>1.0197870712</v>
      </c>
      <c r="D8218" s="42" t="n">
        <f aca="false">$B$5*A8218</f>
        <v>-1.72385471019597</v>
      </c>
      <c r="E8218" s="42" t="n">
        <f aca="false">$D$5*A8218+$F$5*B8218</f>
        <v>-2.3782236689585</v>
      </c>
      <c r="F8218" s="43" t="n">
        <f aca="false">Inputs!$B$5*D8218+Inputs!$B$6*E8218</f>
        <v>-53474.2875716725</v>
      </c>
      <c r="G8218" s="43" t="n">
        <f aca="false">F8218*SQRT(($B$6-2)/C8218)</f>
        <v>-74886.7967510762</v>
      </c>
    </row>
    <row r="8219" customFormat="false" ht="15" hidden="false" customHeight="false" outlineLevel="0" collapsed="false">
      <c r="A8219" s="41" t="n">
        <v>0.0489786125</v>
      </c>
      <c r="B8219" s="41" t="n">
        <v>-0.8217101262</v>
      </c>
      <c r="C8219" s="41" t="n">
        <v>2.7497242739</v>
      </c>
      <c r="D8219" s="42" t="n">
        <f aca="false">$B$5*A8219</f>
        <v>0.125139279262364</v>
      </c>
      <c r="E8219" s="42" t="n">
        <f aca="false">$D$5*A8219+$F$5*B8219</f>
        <v>-1.30233441268871</v>
      </c>
      <c r="F8219" s="43" t="n">
        <f aca="false">Inputs!$B$5*D8219+Inputs!$B$6*E8219</f>
        <v>77630.648560672</v>
      </c>
      <c r="G8219" s="43" t="n">
        <f aca="false">F8219*SQRT(($B$6-2)/C8219)</f>
        <v>66206.9587088018</v>
      </c>
    </row>
    <row r="8220" customFormat="false" ht="15" hidden="false" customHeight="false" outlineLevel="0" collapsed="false">
      <c r="A8220" s="41" t="n">
        <v>0.2859789791</v>
      </c>
      <c r="B8220" s="41" t="n">
        <v>0.2845817456</v>
      </c>
      <c r="C8220" s="41" t="n">
        <v>4.6235783154</v>
      </c>
      <c r="D8220" s="42" t="n">
        <f aca="false">$B$5*A8220</f>
        <v>0.730670010890178</v>
      </c>
      <c r="E8220" s="42" t="n">
        <f aca="false">$D$5*A8220+$F$5*B8220</f>
        <v>1.1719120193393</v>
      </c>
      <c r="F8220" s="43" t="n">
        <f aca="false">Inputs!$B$5*D8220+Inputs!$B$6*E8220</f>
        <v>14471.4001220529</v>
      </c>
      <c r="G8220" s="43" t="n">
        <f aca="false">F8220*SQRT(($B$6-2)/C8220)</f>
        <v>9517.79705609599</v>
      </c>
    </row>
    <row r="8221" customFormat="false" ht="15" hidden="false" customHeight="false" outlineLevel="0" collapsed="false">
      <c r="A8221" s="41" t="n">
        <v>-0.1792486429</v>
      </c>
      <c r="B8221" s="41" t="n">
        <v>-0.8274598556</v>
      </c>
      <c r="C8221" s="41" t="n">
        <v>2.0620769212</v>
      </c>
      <c r="D8221" s="42" t="n">
        <f aca="false">$B$5*A8221</f>
        <v>-0.457976345925744</v>
      </c>
      <c r="E8221" s="42" t="n">
        <f aca="false">$D$5*A8221+$F$5*B8221</f>
        <v>-1.85534952333404</v>
      </c>
      <c r="F8221" s="43" t="n">
        <f aca="false">Inputs!$B$5*D8221+Inputs!$B$6*E8221</f>
        <v>46969.8415741276</v>
      </c>
      <c r="G8221" s="43" t="n">
        <f aca="false">F8221*SQRT(($B$6-2)/C8221)</f>
        <v>46257.4472613196</v>
      </c>
    </row>
    <row r="8222" customFormat="false" ht="15" hidden="false" customHeight="false" outlineLevel="0" collapsed="false">
      <c r="A8222" s="41" t="n">
        <v>0.104963049</v>
      </c>
      <c r="B8222" s="41" t="n">
        <v>-0.504904563</v>
      </c>
      <c r="C8222" s="41" t="n">
        <v>3.980411343</v>
      </c>
      <c r="D8222" s="42" t="n">
        <f aca="false">$B$5*A8222</f>
        <v>0.268178284981843</v>
      </c>
      <c r="E8222" s="42" t="n">
        <f aca="false">$D$5*A8222+$F$5*B8222</f>
        <v>-0.622072311140739</v>
      </c>
      <c r="F8222" s="43" t="n">
        <f aca="false">Inputs!$B$5*D8222+Inputs!$B$6*E8222</f>
        <v>57921.4440552212</v>
      </c>
      <c r="G8222" s="43" t="n">
        <f aca="false">F8222*SQRT(($B$6-2)/C8222)</f>
        <v>41057.3014248751</v>
      </c>
    </row>
    <row r="8223" customFormat="false" ht="15" hidden="false" customHeight="false" outlineLevel="0" collapsed="false">
      <c r="A8223" s="41" t="n">
        <v>0.0465941671</v>
      </c>
      <c r="B8223" s="41" t="n">
        <v>1.0981274674</v>
      </c>
      <c r="C8223" s="41" t="n">
        <v>5.3358506592</v>
      </c>
      <c r="D8223" s="42" t="n">
        <f aca="false">$B$5*A8223</f>
        <v>0.119047073632888</v>
      </c>
      <c r="E8223" s="42" t="n">
        <f aca="false">$D$5*A8223+$F$5*B8223</f>
        <v>2.00706031903267</v>
      </c>
      <c r="F8223" s="43" t="n">
        <f aca="false">Inputs!$B$5*D8223+Inputs!$B$6*E8223</f>
        <v>-88448.3085883445</v>
      </c>
      <c r="G8223" s="43" t="n">
        <f aca="false">F8223*SQRT(($B$6-2)/C8223)</f>
        <v>-54150.5281842908</v>
      </c>
    </row>
    <row r="8224" customFormat="false" ht="15" hidden="false" customHeight="false" outlineLevel="0" collapsed="false">
      <c r="A8224" s="41" t="n">
        <v>-1.2529401171</v>
      </c>
      <c r="B8224" s="41" t="n">
        <v>2.1734863369</v>
      </c>
      <c r="C8224" s="41" t="n">
        <v>1.6609111893</v>
      </c>
      <c r="D8224" s="42" t="n">
        <f aca="false">$B$5*A8224</f>
        <v>-3.20123448194447</v>
      </c>
      <c r="E8224" s="42" t="n">
        <f aca="false">$D$5*A8224+$F$5*B8224</f>
        <v>0.771574219068964</v>
      </c>
      <c r="F8224" s="43" t="n">
        <f aca="false">Inputs!$B$5*D8224+Inputs!$B$6*E8224</f>
        <v>-358702.159147895</v>
      </c>
      <c r="G8224" s="43" t="n">
        <f aca="false">F8224*SQRT(($B$6-2)/C8224)</f>
        <v>-393618.754895146</v>
      </c>
    </row>
    <row r="8225" customFormat="false" ht="15" hidden="false" customHeight="false" outlineLevel="0" collapsed="false">
      <c r="A8225" s="41" t="n">
        <v>-0.0725235918</v>
      </c>
      <c r="B8225" s="41" t="n">
        <v>0.4118392739</v>
      </c>
      <c r="C8225" s="41" t="n">
        <v>1.7067094819</v>
      </c>
      <c r="D8225" s="42" t="n">
        <f aca="false">$B$5*A8225</f>
        <v>-0.185296184275737</v>
      </c>
      <c r="E8225" s="42" t="n">
        <f aca="false">$D$5*A8225+$F$5*B8225</f>
        <v>0.538564885800765</v>
      </c>
      <c r="F8225" s="43" t="n">
        <f aca="false">Inputs!$B$5*D8225+Inputs!$B$6*E8225</f>
        <v>-45457.862717612</v>
      </c>
      <c r="G8225" s="43" t="n">
        <f aca="false">F8225*SQRT(($B$6-2)/C8225)</f>
        <v>-49208.9626439957</v>
      </c>
    </row>
    <row r="8226" customFormat="false" ht="15" hidden="false" customHeight="false" outlineLevel="0" collapsed="false">
      <c r="A8226" s="41" t="n">
        <v>-0.7527500902</v>
      </c>
      <c r="B8226" s="41" t="n">
        <v>1.1422115495</v>
      </c>
      <c r="C8226" s="41" t="n">
        <v>0.8127669384</v>
      </c>
      <c r="D8226" s="42" t="n">
        <f aca="false">$B$5*A8226</f>
        <v>-1.92325994845828</v>
      </c>
      <c r="E8226" s="42" t="n">
        <f aca="false">$D$5*A8226+$F$5*B8226</f>
        <v>0.181072397823814</v>
      </c>
      <c r="F8226" s="43" t="n">
        <f aca="false">Inputs!$B$5*D8226+Inputs!$B$6*E8226</f>
        <v>-201379.614737018</v>
      </c>
      <c r="G8226" s="43" t="n">
        <f aca="false">F8226*SQRT(($B$6-2)/C8226)</f>
        <v>-315898.445594597</v>
      </c>
    </row>
    <row r="8227" customFormat="false" ht="15" hidden="false" customHeight="false" outlineLevel="0" collapsed="false">
      <c r="A8227" s="41" t="n">
        <v>-0.1256264695</v>
      </c>
      <c r="B8227" s="41" t="n">
        <v>-0.3941183098</v>
      </c>
      <c r="C8227" s="41" t="n">
        <v>8.8627755877</v>
      </c>
      <c r="D8227" s="42" t="n">
        <f aca="false">$B$5*A8227</f>
        <v>-0.320972870546413</v>
      </c>
      <c r="E8227" s="42" t="n">
        <f aca="false">$D$5*A8227+$F$5*B8227</f>
        <v>-0.979480784082066</v>
      </c>
      <c r="F8227" s="43" t="n">
        <f aca="false">Inputs!$B$5*D8227+Inputs!$B$6*E8227</f>
        <v>16876.752149462</v>
      </c>
      <c r="G8227" s="43" t="n">
        <f aca="false">F8227*SQRT(($B$6-2)/C8227)</f>
        <v>8017.13125550565</v>
      </c>
    </row>
    <row r="8228" customFormat="false" ht="15" hidden="false" customHeight="false" outlineLevel="0" collapsed="false">
      <c r="A8228" s="41" t="n">
        <v>-0.5755150213</v>
      </c>
      <c r="B8228" s="41" t="n">
        <v>-0.2684920258</v>
      </c>
      <c r="C8228" s="41" t="n">
        <v>9.009328424</v>
      </c>
      <c r="D8228" s="42" t="n">
        <f aca="false">$B$5*A8228</f>
        <v>-1.47042823988014</v>
      </c>
      <c r="E8228" s="42" t="n">
        <f aca="false">$D$5*A8228+$F$5*B8228</f>
        <v>-1.83310562686304</v>
      </c>
      <c r="F8228" s="43" t="n">
        <f aca="false">Inputs!$B$5*D8228+Inputs!$B$6*E8228</f>
        <v>-55387.5426448617</v>
      </c>
      <c r="G8228" s="43" t="n">
        <f aca="false">F8228*SQRT(($B$6-2)/C8228)</f>
        <v>-26096.4171429501</v>
      </c>
    </row>
    <row r="8229" customFormat="false" ht="15" hidden="false" customHeight="false" outlineLevel="0" collapsed="false">
      <c r="A8229" s="41" t="n">
        <v>0.418347323</v>
      </c>
      <c r="B8229" s="41" t="n">
        <v>0.1728106906</v>
      </c>
      <c r="C8229" s="41" t="n">
        <v>3.9493526396</v>
      </c>
      <c r="D8229" s="42" t="n">
        <f aca="false">$B$5*A8229</f>
        <v>1.0688682224626</v>
      </c>
      <c r="E8229" s="42" t="n">
        <f aca="false">$D$5*A8229+$F$5*B8229</f>
        <v>1.29389408027921</v>
      </c>
      <c r="F8229" s="43" t="n">
        <f aca="false">Inputs!$B$5*D8229+Inputs!$B$6*E8229</f>
        <v>42192.1182322997</v>
      </c>
      <c r="G8229" s="43" t="n">
        <f aca="false">F8229*SQRT(($B$6-2)/C8229)</f>
        <v>30025.024493773</v>
      </c>
    </row>
    <row r="8230" customFormat="false" ht="15" hidden="false" customHeight="false" outlineLevel="0" collapsed="false">
      <c r="A8230" s="41" t="n">
        <v>-0.0398597331</v>
      </c>
      <c r="B8230" s="41" t="n">
        <v>-0.7114214179</v>
      </c>
      <c r="C8230" s="41" t="n">
        <v>1.1155202426</v>
      </c>
      <c r="D8230" s="42" t="n">
        <f aca="false">$B$5*A8230</f>
        <v>-0.101840742665469</v>
      </c>
      <c r="E8230" s="42" t="n">
        <f aca="false">$D$5*A8230+$F$5*B8230</f>
        <v>-1.3232926535308</v>
      </c>
      <c r="F8230" s="43" t="n">
        <f aca="false">Inputs!$B$5*D8230+Inputs!$B$6*E8230</f>
        <v>55980.5584099929</v>
      </c>
      <c r="G8230" s="43" t="n">
        <f aca="false">F8230*SQRT(($B$6-2)/C8230)</f>
        <v>74957.2243473327</v>
      </c>
    </row>
    <row r="8231" customFormat="false" ht="15" hidden="false" customHeight="false" outlineLevel="0" collapsed="false">
      <c r="A8231" s="41" t="n">
        <v>-0.7691734739</v>
      </c>
      <c r="B8231" s="41" t="n">
        <v>-0.4608742826</v>
      </c>
      <c r="C8231" s="41" t="n">
        <v>10.096317983</v>
      </c>
      <c r="D8231" s="42" t="n">
        <f aca="false">$B$5*A8231</f>
        <v>-1.96522133311913</v>
      </c>
      <c r="E8231" s="42" t="n">
        <f aca="false">$D$5*A8231+$F$5*B8231</f>
        <v>-2.6261278986174</v>
      </c>
      <c r="F8231" s="43" t="n">
        <f aca="false">Inputs!$B$5*D8231+Inputs!$B$6*E8231</f>
        <v>-65215.7383810425</v>
      </c>
      <c r="G8231" s="43" t="n">
        <f aca="false">F8231*SQRT(($B$6-2)/C8231)</f>
        <v>-29025.9139562318</v>
      </c>
    </row>
    <row r="8232" customFormat="false" ht="15" hidden="false" customHeight="false" outlineLevel="0" collapsed="false">
      <c r="A8232" s="41" t="n">
        <v>0.4602757122</v>
      </c>
      <c r="B8232" s="41" t="n">
        <v>0.6622598758</v>
      </c>
      <c r="C8232" s="41" t="n">
        <v>1.7094186843</v>
      </c>
      <c r="D8232" s="42" t="n">
        <f aca="false">$B$5*A8232</f>
        <v>1.17599433603146</v>
      </c>
      <c r="E8232" s="42" t="n">
        <f aca="false">$D$5*A8232+$F$5*B8232</f>
        <v>2.23881998269841</v>
      </c>
      <c r="F8232" s="43" t="n">
        <f aca="false">Inputs!$B$5*D8232+Inputs!$B$6*E8232</f>
        <v>5658.43446822505</v>
      </c>
      <c r="G8232" s="43" t="n">
        <f aca="false">F8232*SQRT(($B$6-2)/C8232)</f>
        <v>6120.50229502751</v>
      </c>
    </row>
    <row r="8233" customFormat="false" ht="15" hidden="false" customHeight="false" outlineLevel="0" collapsed="false">
      <c r="A8233" s="41" t="n">
        <v>0.7970441969</v>
      </c>
      <c r="B8233" s="41" t="n">
        <v>-0.0014668935</v>
      </c>
      <c r="C8233" s="41" t="n">
        <v>0.8577824921</v>
      </c>
      <c r="D8233" s="42" t="n">
        <f aca="false">$B$5*A8233</f>
        <v>2.03643041828341</v>
      </c>
      <c r="E8233" s="42" t="n">
        <f aca="false">$D$5*A8233+$F$5*B8233</f>
        <v>1.89410371536719</v>
      </c>
      <c r="F8233" s="43" t="n">
        <f aca="false">Inputs!$B$5*D8233+Inputs!$B$6*E8233</f>
        <v>108937.856059982</v>
      </c>
      <c r="G8233" s="43" t="n">
        <f aca="false">F8233*SQRT(($B$6-2)/C8233)</f>
        <v>166343.269322628</v>
      </c>
    </row>
    <row r="8234" customFormat="false" ht="15" hidden="false" customHeight="false" outlineLevel="0" collapsed="false">
      <c r="A8234" s="41" t="n">
        <v>0.3835619409</v>
      </c>
      <c r="B8234" s="41" t="n">
        <v>-0.1684507049</v>
      </c>
      <c r="C8234" s="41" t="n">
        <v>1.6673777087</v>
      </c>
      <c r="D8234" s="42" t="n">
        <f aca="false">$B$5*A8234</f>
        <v>0.979992335158527</v>
      </c>
      <c r="E8234" s="42" t="n">
        <f aca="false">$D$5*A8234+$F$5*B8234</f>
        <v>0.621848020050893</v>
      </c>
      <c r="F8234" s="43" t="n">
        <f aca="false">Inputs!$B$5*D8234+Inputs!$B$6*E8234</f>
        <v>66906.8325133081</v>
      </c>
      <c r="G8234" s="43" t="n">
        <f aca="false">F8234*SQRT(($B$6-2)/C8234)</f>
        <v>73277.1335676856</v>
      </c>
    </row>
    <row r="8235" customFormat="false" ht="15" hidden="false" customHeight="false" outlineLevel="0" collapsed="false">
      <c r="A8235" s="41" t="n">
        <v>-1.7422979909</v>
      </c>
      <c r="B8235" s="41" t="n">
        <v>-0.2159267895</v>
      </c>
      <c r="C8235" s="41" t="n">
        <v>1.4810604624</v>
      </c>
      <c r="D8235" s="42" t="n">
        <f aca="false">$B$5*A8235</f>
        <v>-4.45153310215743</v>
      </c>
      <c r="E8235" s="42" t="n">
        <f aca="false">$D$5*A8235+$F$5*B8235</f>
        <v>-4.51880144846101</v>
      </c>
      <c r="F8235" s="43" t="n">
        <f aca="false">Inputs!$B$5*D8235+Inputs!$B$6*E8235</f>
        <v>-219213.237792693</v>
      </c>
      <c r="G8235" s="43" t="n">
        <f aca="false">F8235*SQRT(($B$6-2)/C8235)</f>
        <v>-254738.965207072</v>
      </c>
    </row>
    <row r="8236" customFormat="false" ht="15" hidden="false" customHeight="false" outlineLevel="0" collapsed="false">
      <c r="A8236" s="41" t="n">
        <v>-0.3753266254</v>
      </c>
      <c r="B8236" s="41" t="n">
        <v>-1.0390452044</v>
      </c>
      <c r="C8236" s="41" t="n">
        <v>1.1710439413</v>
      </c>
      <c r="D8236" s="42" t="n">
        <f aca="false">$B$5*A8236</f>
        <v>-0.958951284921178</v>
      </c>
      <c r="E8236" s="42" t="n">
        <f aca="false">$D$5*A8236+$F$5*B8236</f>
        <v>-2.68728810970263</v>
      </c>
      <c r="F8236" s="43" t="n">
        <f aca="false">Inputs!$B$5*D8236+Inputs!$B$6*E8236</f>
        <v>38469.2769930138</v>
      </c>
      <c r="G8236" s="43" t="n">
        <f aca="false">F8236*SQRT(($B$6-2)/C8236)</f>
        <v>50273.882545416</v>
      </c>
    </row>
    <row r="8237" customFormat="false" ht="15" hidden="false" customHeight="false" outlineLevel="0" collapsed="false">
      <c r="A8237" s="41" t="n">
        <v>-0.5673941758</v>
      </c>
      <c r="B8237" s="41" t="n">
        <v>0.1350914143</v>
      </c>
      <c r="C8237" s="41" t="n">
        <v>2.0366950439</v>
      </c>
      <c r="D8237" s="42" t="n">
        <f aca="false">$B$5*A8237</f>
        <v>-1.44967965797878</v>
      </c>
      <c r="E8237" s="42" t="n">
        <f aca="false">$D$5*A8237+$F$5*B8237</f>
        <v>-1.11689593447735</v>
      </c>
      <c r="F8237" s="43" t="n">
        <f aca="false">Inputs!$B$5*D8237+Inputs!$B$6*E8237</f>
        <v>-89123.1690740108</v>
      </c>
      <c r="G8237" s="43" t="n">
        <f aca="false">F8237*SQRT(($B$6-2)/C8237)</f>
        <v>-88316.6557495722</v>
      </c>
    </row>
    <row r="8238" customFormat="false" ht="15" hidden="false" customHeight="false" outlineLevel="0" collapsed="false">
      <c r="A8238" s="41" t="n">
        <v>-1.1332467857</v>
      </c>
      <c r="B8238" s="41" t="n">
        <v>-0.7107854714</v>
      </c>
      <c r="C8238" s="41" t="n">
        <v>3.7129295019</v>
      </c>
      <c r="D8238" s="42" t="n">
        <f aca="false">$B$5*A8238</f>
        <v>-2.89542064893915</v>
      </c>
      <c r="E8238" s="42" t="n">
        <f aca="false">$D$5*A8238+$F$5*B8238</f>
        <v>-3.92400505283531</v>
      </c>
      <c r="F8238" s="43" t="n">
        <f aca="false">Inputs!$B$5*D8238+Inputs!$B$6*E8238</f>
        <v>-93341.8122521497</v>
      </c>
      <c r="G8238" s="43" t="n">
        <f aca="false">F8238*SQRT(($B$6-2)/C8238)</f>
        <v>-68506.6726944189</v>
      </c>
    </row>
    <row r="8239" customFormat="false" ht="15" hidden="false" customHeight="false" outlineLevel="0" collapsed="false">
      <c r="A8239" s="41" t="n">
        <v>1.5479020156</v>
      </c>
      <c r="B8239" s="41" t="n">
        <v>-1.6027063259</v>
      </c>
      <c r="C8239" s="41" t="n">
        <v>6.0890238476</v>
      </c>
      <c r="D8239" s="42" t="n">
        <f aca="false">$B$5*A8239</f>
        <v>3.95485565461752</v>
      </c>
      <c r="E8239" s="42" t="n">
        <f aca="false">$D$5*A8239+$F$5*B8239</f>
        <v>0.915904685333579</v>
      </c>
      <c r="F8239" s="43" t="n">
        <f aca="false">Inputs!$B$5*D8239+Inputs!$B$6*E8239</f>
        <v>349690.331195073</v>
      </c>
      <c r="G8239" s="43" t="n">
        <f aca="false">F8239*SQRT(($B$6-2)/C8239)</f>
        <v>200412.490387052</v>
      </c>
    </row>
    <row r="8240" customFormat="false" ht="15" hidden="false" customHeight="false" outlineLevel="0" collapsed="false">
      <c r="A8240" s="41" t="n">
        <v>-0.1831821596</v>
      </c>
      <c r="B8240" s="41" t="n">
        <v>-1.1663093658</v>
      </c>
      <c r="C8240" s="41" t="n">
        <v>2.9065349145</v>
      </c>
      <c r="D8240" s="42" t="n">
        <f aca="false">$B$5*A8240</f>
        <v>-0.4680263947058</v>
      </c>
      <c r="E8240" s="42" t="n">
        <f aca="false">$D$5*A8240+$F$5*B8240</f>
        <v>-2.44981615100689</v>
      </c>
      <c r="F8240" s="43" t="n">
        <f aca="false">Inputs!$B$5*D8240+Inputs!$B$6*E8240</f>
        <v>75688.1680797643</v>
      </c>
      <c r="G8240" s="43" t="n">
        <f aca="false">F8240*SQRT(($B$6-2)/C8240)</f>
        <v>62784.9018425418</v>
      </c>
    </row>
    <row r="8241" customFormat="false" ht="15" hidden="false" customHeight="false" outlineLevel="0" collapsed="false">
      <c r="A8241" s="41" t="n">
        <v>-0.7516367978</v>
      </c>
      <c r="B8241" s="41" t="n">
        <v>-0.1977372296</v>
      </c>
      <c r="C8241" s="41" t="n">
        <v>2.923440092</v>
      </c>
      <c r="D8241" s="42" t="n">
        <f aca="false">$B$5*A8241</f>
        <v>-1.92041551082656</v>
      </c>
      <c r="E8241" s="42" t="n">
        <f aca="false">$D$5*A8241+$F$5*B8241</f>
        <v>-2.13002741662034</v>
      </c>
      <c r="F8241" s="43" t="n">
        <f aca="false">Inputs!$B$5*D8241+Inputs!$B$6*E8241</f>
        <v>-85540.180251639</v>
      </c>
      <c r="G8241" s="43" t="n">
        <f aca="false">F8241*SQRT(($B$6-2)/C8241)</f>
        <v>-70751.8922694235</v>
      </c>
    </row>
    <row r="8242" customFormat="false" ht="15" hidden="false" customHeight="false" outlineLevel="0" collapsed="false">
      <c r="A8242" s="41" t="n">
        <v>-0.9875761226</v>
      </c>
      <c r="B8242" s="41" t="n">
        <v>0.5739306154</v>
      </c>
      <c r="C8242" s="41" t="n">
        <v>2.8483367395</v>
      </c>
      <c r="D8242" s="42" t="n">
        <f aca="false">$B$5*A8242</f>
        <v>-2.52323530395812</v>
      </c>
      <c r="E8242" s="42" t="n">
        <f aca="false">$D$5*A8242+$F$5*B8242</f>
        <v>-1.35899266494185</v>
      </c>
      <c r="F8242" s="43" t="n">
        <f aca="false">Inputs!$B$5*D8242+Inputs!$B$6*E8242</f>
        <v>-184373.897148719</v>
      </c>
      <c r="G8242" s="43" t="n">
        <f aca="false">F8242*SQRT(($B$6-2)/C8242)</f>
        <v>-154496.543499771</v>
      </c>
    </row>
    <row r="8243" customFormat="false" ht="15" hidden="false" customHeight="false" outlineLevel="0" collapsed="false">
      <c r="A8243" s="41" t="n">
        <v>1.3511506198</v>
      </c>
      <c r="B8243" s="41" t="n">
        <v>0.8416781361</v>
      </c>
      <c r="C8243" s="41" t="n">
        <v>0.857995135</v>
      </c>
      <c r="D8243" s="42" t="n">
        <f aca="false">$B$5*A8243</f>
        <v>3.45216015943018</v>
      </c>
      <c r="E8243" s="42" t="n">
        <f aca="false">$D$5*A8243+$F$5*B8243</f>
        <v>4.66854453306999</v>
      </c>
      <c r="F8243" s="43" t="n">
        <f aca="false">Inputs!$B$5*D8243+Inputs!$B$6*E8243</f>
        <v>111788.789289519</v>
      </c>
      <c r="G8243" s="43" t="n">
        <f aca="false">F8243*SQRT(($B$6-2)/C8243)</f>
        <v>170675.36401846</v>
      </c>
    </row>
    <row r="8244" customFormat="false" ht="15" hidden="false" customHeight="false" outlineLevel="0" collapsed="false">
      <c r="A8244" s="41" t="n">
        <v>1.0246131177</v>
      </c>
      <c r="B8244" s="41" t="n">
        <v>-1.379735679</v>
      </c>
      <c r="C8244" s="41" t="n">
        <v>5.9752141971</v>
      </c>
      <c r="D8244" s="42" t="n">
        <f aca="false">$B$5*A8244</f>
        <v>2.61786401302696</v>
      </c>
      <c r="E8244" s="42" t="n">
        <f aca="false">$D$5*A8244+$F$5*B8244</f>
        <v>0.0557061019741454</v>
      </c>
      <c r="F8244" s="43" t="n">
        <f aca="false">Inputs!$B$5*D8244+Inputs!$B$6*E8244</f>
        <v>259001.096203988</v>
      </c>
      <c r="G8244" s="43" t="n">
        <f aca="false">F8244*SQRT(($B$6-2)/C8244)</f>
        <v>149844.173589333</v>
      </c>
    </row>
    <row r="8245" customFormat="false" ht="15" hidden="false" customHeight="false" outlineLevel="0" collapsed="false">
      <c r="A8245" s="41" t="n">
        <v>-0.2430710218</v>
      </c>
      <c r="B8245" s="41" t="n">
        <v>0.4674210674</v>
      </c>
      <c r="C8245" s="41" t="n">
        <v>7.4777282981</v>
      </c>
      <c r="D8245" s="42" t="n">
        <f aca="false">$B$5*A8245</f>
        <v>-0.621041122339235</v>
      </c>
      <c r="E8245" s="42" t="n">
        <f aca="false">$D$5*A8245+$F$5*B8245</f>
        <v>0.228707846322755</v>
      </c>
      <c r="F8245" s="43" t="n">
        <f aca="false">Inputs!$B$5*D8245+Inputs!$B$6*E8245</f>
        <v>-73539.5045500612</v>
      </c>
      <c r="G8245" s="43" t="n">
        <f aca="false">F8245*SQRT(($B$6-2)/C8245)</f>
        <v>-38032.1482172779</v>
      </c>
    </row>
    <row r="8246" customFormat="false" ht="15" hidden="false" customHeight="false" outlineLevel="0" collapsed="false">
      <c r="A8246" s="41" t="n">
        <v>0.8711909141</v>
      </c>
      <c r="B8246" s="41" t="n">
        <v>1.7533529926</v>
      </c>
      <c r="C8246" s="41" t="n">
        <v>9.7689619299</v>
      </c>
      <c r="D8246" s="42" t="n">
        <f aca="false">$B$5*A8246</f>
        <v>2.22587365230884</v>
      </c>
      <c r="E8246" s="42" t="n">
        <f aca="false">$D$5*A8246+$F$5*B8246</f>
        <v>5.10066767465512</v>
      </c>
      <c r="F8246" s="43" t="n">
        <f aca="false">Inputs!$B$5*D8246+Inputs!$B$6*E8246</f>
        <v>-32446.0185018718</v>
      </c>
      <c r="G8246" s="43" t="n">
        <f aca="false">F8246*SQRT(($B$6-2)/C8246)</f>
        <v>-14680.8837846456</v>
      </c>
    </row>
    <row r="8247" customFormat="false" ht="15" hidden="false" customHeight="false" outlineLevel="0" collapsed="false">
      <c r="A8247" s="41" t="n">
        <v>1.0690395916</v>
      </c>
      <c r="B8247" s="41" t="n">
        <v>0.8964886237</v>
      </c>
      <c r="C8247" s="41" t="n">
        <v>2.5574371924</v>
      </c>
      <c r="D8247" s="42" t="n">
        <f aca="false">$B$5*A8247</f>
        <v>2.73137267814102</v>
      </c>
      <c r="E8247" s="42" t="n">
        <f aca="false">$D$5*A8247+$F$5*B8247</f>
        <v>4.0918802657013</v>
      </c>
      <c r="F8247" s="43" t="n">
        <f aca="false">Inputs!$B$5*D8247+Inputs!$B$6*E8247</f>
        <v>68543.2545290375</v>
      </c>
      <c r="G8247" s="43" t="n">
        <f aca="false">F8247*SQRT(($B$6-2)/C8247)</f>
        <v>60614.5982375558</v>
      </c>
    </row>
    <row r="8248" customFormat="false" ht="15" hidden="false" customHeight="false" outlineLevel="0" collapsed="false">
      <c r="A8248" s="41" t="n">
        <v>2.6335955805</v>
      </c>
      <c r="B8248" s="41" t="n">
        <v>0.0963090816</v>
      </c>
      <c r="C8248" s="41" t="n">
        <v>9.3714964156</v>
      </c>
      <c r="D8248" s="42" t="n">
        <f aca="false">$B$5*A8248</f>
        <v>6.72877886878315</v>
      </c>
      <c r="E8248" s="42" t="n">
        <f aca="false">$D$5*A8248+$F$5*B8248</f>
        <v>6.43317313747758</v>
      </c>
      <c r="F8248" s="43" t="n">
        <f aca="false">Inputs!$B$5*D8248+Inputs!$B$6*E8248</f>
        <v>351219.230004436</v>
      </c>
      <c r="G8248" s="43" t="n">
        <f aca="false">F8248*SQRT(($B$6-2)/C8248)</f>
        <v>162251.5343936</v>
      </c>
    </row>
    <row r="8249" customFormat="false" ht="15" hidden="false" customHeight="false" outlineLevel="0" collapsed="false">
      <c r="A8249" s="41" t="n">
        <v>-0.2890584382</v>
      </c>
      <c r="B8249" s="41" t="n">
        <v>0.1773579037</v>
      </c>
      <c r="C8249" s="41" t="n">
        <v>6.5285653412</v>
      </c>
      <c r="D8249" s="42" t="n">
        <f aca="false">$B$5*A8249</f>
        <v>-0.738537961259166</v>
      </c>
      <c r="E8249" s="42" t="n">
        <f aca="false">$D$5*A8249+$F$5*B8249</f>
        <v>-0.381588180528296</v>
      </c>
      <c r="F8249" s="43" t="n">
        <f aca="false">Inputs!$B$5*D8249+Inputs!$B$6*E8249</f>
        <v>-54774.3870995019</v>
      </c>
      <c r="G8249" s="43" t="n">
        <f aca="false">F8249*SQRT(($B$6-2)/C8249)</f>
        <v>-30316.8201230615</v>
      </c>
    </row>
    <row r="8250" customFormat="false" ht="15" hidden="false" customHeight="false" outlineLevel="0" collapsed="false">
      <c r="A8250" s="41" t="n">
        <v>-0.9150527557</v>
      </c>
      <c r="B8250" s="41" t="n">
        <v>0.0676337858</v>
      </c>
      <c r="C8250" s="41" t="n">
        <v>1.2400331891</v>
      </c>
      <c r="D8250" s="42" t="n">
        <f aca="false">$B$5*A8250</f>
        <v>-2.33793969429694</v>
      </c>
      <c r="E8250" s="42" t="n">
        <f aca="false">$D$5*A8250+$F$5*B8250</f>
        <v>-2.06066213708737</v>
      </c>
      <c r="F8250" s="43" t="n">
        <f aca="false">Inputs!$B$5*D8250+Inputs!$B$6*E8250</f>
        <v>-130760.862575326</v>
      </c>
      <c r="G8250" s="43" t="n">
        <f aca="false">F8250*SQRT(($B$6-2)/C8250)</f>
        <v>-166064.239163918</v>
      </c>
    </row>
    <row r="8251" customFormat="false" ht="15" hidden="false" customHeight="false" outlineLevel="0" collapsed="false">
      <c r="A8251" s="41" t="n">
        <v>-1.7268521938</v>
      </c>
      <c r="B8251" s="41" t="n">
        <v>-0.5295190366</v>
      </c>
      <c r="C8251" s="41" t="n">
        <v>1.7136495507</v>
      </c>
      <c r="D8251" s="42" t="n">
        <f aca="false">$B$5*A8251</f>
        <v>-4.41206942978968</v>
      </c>
      <c r="E8251" s="42" t="n">
        <f aca="false">$D$5*A8251+$F$5*B8251</f>
        <v>-5.02354046049181</v>
      </c>
      <c r="F8251" s="43" t="n">
        <f aca="false">Inputs!$B$5*D8251+Inputs!$B$6*E8251</f>
        <v>-190029.919954378</v>
      </c>
      <c r="G8251" s="43" t="n">
        <f aca="false">F8251*SQRT(($B$6-2)/C8251)</f>
        <v>-205293.868036105</v>
      </c>
    </row>
    <row r="8252" customFormat="false" ht="15" hidden="false" customHeight="false" outlineLevel="0" collapsed="false">
      <c r="A8252" s="41" t="n">
        <v>-0.1153338821</v>
      </c>
      <c r="B8252" s="41" t="n">
        <v>0.9496352909</v>
      </c>
      <c r="C8252" s="41" t="n">
        <v>3.7746483801</v>
      </c>
      <c r="D8252" s="42" t="n">
        <f aca="false">$B$5*A8252</f>
        <v>-0.294675535786656</v>
      </c>
      <c r="E8252" s="42" t="n">
        <f aca="false">$D$5*A8252+$F$5*B8252</f>
        <v>1.36533027726918</v>
      </c>
      <c r="F8252" s="43" t="n">
        <f aca="false">Inputs!$B$5*D8252+Inputs!$B$6*E8252</f>
        <v>-97734.0674421247</v>
      </c>
      <c r="G8252" s="43" t="n">
        <f aca="false">F8252*SQRT(($B$6-2)/C8252)</f>
        <v>-71141.4512289506</v>
      </c>
    </row>
    <row r="8253" customFormat="false" ht="15" hidden="false" customHeight="false" outlineLevel="0" collapsed="false">
      <c r="A8253" s="41" t="n">
        <v>1.1110905444</v>
      </c>
      <c r="B8253" s="41" t="n">
        <v>-0.9636170648</v>
      </c>
      <c r="C8253" s="41" t="n">
        <v>2.9222409341</v>
      </c>
      <c r="D8253" s="42" t="n">
        <f aca="false">$B$5*A8253</f>
        <v>2.83881193901612</v>
      </c>
      <c r="E8253" s="42" t="n">
        <f aca="false">$D$5*A8253+$F$5*B8253</f>
        <v>0.98001720197257</v>
      </c>
      <c r="F8253" s="43" t="n">
        <f aca="false">Inputs!$B$5*D8253+Inputs!$B$6*E8253</f>
        <v>234880.333802983</v>
      </c>
      <c r="G8253" s="43" t="n">
        <f aca="false">F8253*SQRT(($B$6-2)/C8253)</f>
        <v>194313.799271859</v>
      </c>
    </row>
    <row r="8254" customFormat="false" ht="15" hidden="false" customHeight="false" outlineLevel="0" collapsed="false">
      <c r="A8254" s="41" t="n">
        <v>2.076033434</v>
      </c>
      <c r="B8254" s="41" t="n">
        <v>0.1483734784</v>
      </c>
      <c r="C8254" s="41" t="n">
        <v>1.0301552789</v>
      </c>
      <c r="D8254" s="42" t="n">
        <f aca="false">$B$5*A8254</f>
        <v>5.30421982973347</v>
      </c>
      <c r="E8254" s="42" t="n">
        <f aca="false">$D$5*A8254+$F$5*B8254</f>
        <v>5.19630694634527</v>
      </c>
      <c r="F8254" s="43" t="n">
        <f aca="false">Inputs!$B$5*D8254+Inputs!$B$6*E8254</f>
        <v>270606.635656083</v>
      </c>
      <c r="G8254" s="43" t="n">
        <f aca="false">F8254*SQRT(($B$6-2)/C8254)</f>
        <v>377052.733445843</v>
      </c>
    </row>
    <row r="8255" customFormat="false" ht="15" hidden="false" customHeight="false" outlineLevel="0" collapsed="false">
      <c r="A8255" s="41" t="n">
        <v>0.240044966</v>
      </c>
      <c r="B8255" s="41" t="n">
        <v>-1.617693485</v>
      </c>
      <c r="C8255" s="41" t="n">
        <v>3.7520807379</v>
      </c>
      <c r="D8255" s="42" t="n">
        <f aca="false">$B$5*A8255</f>
        <v>0.613309616228896</v>
      </c>
      <c r="E8255" s="42" t="n">
        <f aca="false">$D$5*A8255+$F$5*B8255</f>
        <v>-2.22213501667484</v>
      </c>
      <c r="F8255" s="43" t="n">
        <f aca="false">Inputs!$B$5*D8255+Inputs!$B$6*E8255</f>
        <v>172437.712456631</v>
      </c>
      <c r="G8255" s="43" t="n">
        <f aca="false">F8255*SQRT(($B$6-2)/C8255)</f>
        <v>125895.777197759</v>
      </c>
    </row>
    <row r="8256" customFormat="false" ht="15" hidden="false" customHeight="false" outlineLevel="0" collapsed="false">
      <c r="A8256" s="41" t="n">
        <v>-0.6200573901</v>
      </c>
      <c r="B8256" s="41" t="n">
        <v>1.0498238115</v>
      </c>
      <c r="C8256" s="41" t="n">
        <v>3.8256015589</v>
      </c>
      <c r="D8256" s="42" t="n">
        <f aca="false">$B$5*A8256</f>
        <v>-1.58423301391841</v>
      </c>
      <c r="E8256" s="42" t="n">
        <f aca="false">$D$5*A8256+$F$5*B8256</f>
        <v>0.337296326055637</v>
      </c>
      <c r="F8256" s="43" t="n">
        <f aca="false">Inputs!$B$5*D8256+Inputs!$B$6*E8256</f>
        <v>-175288.117694623</v>
      </c>
      <c r="G8256" s="43" t="n">
        <f aca="false">F8256*SQRT(($B$6-2)/C8256)</f>
        <v>-126741.139488814</v>
      </c>
    </row>
    <row r="8257" customFormat="false" ht="15" hidden="false" customHeight="false" outlineLevel="0" collapsed="false">
      <c r="A8257" s="41" t="n">
        <v>0.1697784627</v>
      </c>
      <c r="B8257" s="41" t="n">
        <v>0.1078147263</v>
      </c>
      <c r="C8257" s="41" t="n">
        <v>6.4720916672</v>
      </c>
      <c r="D8257" s="42" t="n">
        <f aca="false">$B$5*A8257</f>
        <v>0.433780243500165</v>
      </c>
      <c r="E8257" s="42" t="n">
        <f aca="false">$D$5*A8257+$F$5*B8257</f>
        <v>0.590171232590064</v>
      </c>
      <c r="F8257" s="43" t="n">
        <f aca="false">Inputs!$B$5*D8257+Inputs!$B$6*E8257</f>
        <v>13869.4627205133</v>
      </c>
      <c r="G8257" s="43" t="n">
        <f aca="false">F8257*SQRT(($B$6-2)/C8257)</f>
        <v>7709.96320657016</v>
      </c>
    </row>
    <row r="8258" customFormat="false" ht="15" hidden="false" customHeight="false" outlineLevel="0" collapsed="false">
      <c r="A8258" s="41" t="n">
        <v>0.2271721706</v>
      </c>
      <c r="B8258" s="41" t="n">
        <v>-1.4432043051</v>
      </c>
      <c r="C8258" s="41" t="n">
        <v>2.2122142445</v>
      </c>
      <c r="D8258" s="42" t="n">
        <f aca="false">$B$5*A8258</f>
        <v>0.580419906696028</v>
      </c>
      <c r="E8258" s="42" t="n">
        <f aca="false">$D$5*A8258+$F$5*B8258</f>
        <v>-1.95146875730339</v>
      </c>
      <c r="F8258" s="43" t="n">
        <f aca="false">Inputs!$B$5*D8258+Inputs!$B$6*E8258</f>
        <v>155615.428534772</v>
      </c>
      <c r="G8258" s="43" t="n">
        <f aca="false">F8258*SQRT(($B$6-2)/C8258)</f>
        <v>147963.31700254</v>
      </c>
    </row>
    <row r="8259" customFormat="false" ht="15" hidden="false" customHeight="false" outlineLevel="0" collapsed="false">
      <c r="A8259" s="41" t="n">
        <v>-0.0966085534</v>
      </c>
      <c r="B8259" s="41" t="n">
        <v>1.4083303553</v>
      </c>
      <c r="C8259" s="41" t="n">
        <v>1.7606721587</v>
      </c>
      <c r="D8259" s="42" t="n">
        <f aca="false">$B$5*A8259</f>
        <v>-0.246832732206443</v>
      </c>
      <c r="E8259" s="42" t="n">
        <f aca="false">$D$5*A8259+$F$5*B8259</f>
        <v>2.20193795495172</v>
      </c>
      <c r="F8259" s="43" t="n">
        <f aca="false">Inputs!$B$5*D8259+Inputs!$B$6*E8259</f>
        <v>-134780.17096823</v>
      </c>
      <c r="G8259" s="43" t="n">
        <f aca="false">F8259*SQRT(($B$6-2)/C8259)</f>
        <v>-143648.717300794</v>
      </c>
    </row>
    <row r="8260" customFormat="false" ht="15" hidden="false" customHeight="false" outlineLevel="0" collapsed="false">
      <c r="A8260" s="41" t="n">
        <v>1.0867076221</v>
      </c>
      <c r="B8260" s="41" t="n">
        <v>-0.1251994421</v>
      </c>
      <c r="C8260" s="41" t="n">
        <v>0.7978676367</v>
      </c>
      <c r="D8260" s="42" t="n">
        <f aca="false">$B$5*A8260</f>
        <v>2.77651410804077</v>
      </c>
      <c r="E8260" s="42" t="n">
        <f aca="false">$D$5*A8260+$F$5*B8260</f>
        <v>2.36972879484496</v>
      </c>
      <c r="F8260" s="43" t="n">
        <f aca="false">Inputs!$B$5*D8260+Inputs!$B$6*E8260</f>
        <v>159164.971061829</v>
      </c>
      <c r="G8260" s="43" t="n">
        <f aca="false">F8260*SQRT(($B$6-2)/C8260)</f>
        <v>251997.984762377</v>
      </c>
    </row>
    <row r="8261" customFormat="false" ht="15" hidden="false" customHeight="false" outlineLevel="0" collapsed="false">
      <c r="A8261" s="41" t="n">
        <v>1.5636686744</v>
      </c>
      <c r="B8261" s="41" t="n">
        <v>-1.2590985068</v>
      </c>
      <c r="C8261" s="41" t="n">
        <v>4.3026983038</v>
      </c>
      <c r="D8261" s="42" t="n">
        <f aca="false">$B$5*A8261</f>
        <v>3.99513912158195</v>
      </c>
      <c r="E8261" s="42" t="n">
        <f aca="false">$D$5*A8261+$F$5*B8261</f>
        <v>1.54674569689356</v>
      </c>
      <c r="F8261" s="43" t="n">
        <f aca="false">Inputs!$B$5*D8261+Inputs!$B$6*E8261</f>
        <v>322176.627313517</v>
      </c>
      <c r="G8261" s="43" t="n">
        <f aca="false">F8261*SQRT(($B$6-2)/C8261)</f>
        <v>219653.729214147</v>
      </c>
    </row>
    <row r="8262" customFormat="false" ht="15" hidden="false" customHeight="false" outlineLevel="0" collapsed="false">
      <c r="A8262" s="41" t="n">
        <v>-0.9716976649</v>
      </c>
      <c r="B8262" s="41" t="n">
        <v>1.8636223772</v>
      </c>
      <c r="C8262" s="41" t="n">
        <v>3.9266215524</v>
      </c>
      <c r="D8262" s="42" t="n">
        <f aca="false">$B$5*A8262</f>
        <v>-2.48266619325953</v>
      </c>
      <c r="E8262" s="42" t="n">
        <f aca="false">$D$5*A8262+$F$5*B8262</f>
        <v>0.905759490167642</v>
      </c>
      <c r="F8262" s="43" t="n">
        <f aca="false">Inputs!$B$5*D8262+Inputs!$B$6*E8262</f>
        <v>-293554.593834335</v>
      </c>
      <c r="G8262" s="43" t="n">
        <f aca="false">F8262*SQRT(($B$6-2)/C8262)</f>
        <v>-209504.982472394</v>
      </c>
    </row>
    <row r="8263" customFormat="false" ht="15" hidden="false" customHeight="false" outlineLevel="0" collapsed="false">
      <c r="A8263" s="41" t="n">
        <v>0.5779731183</v>
      </c>
      <c r="B8263" s="41" t="n">
        <v>-0.2888873421</v>
      </c>
      <c r="C8263" s="41" t="n">
        <v>10.6743589669</v>
      </c>
      <c r="D8263" s="42" t="n">
        <f aca="false">$B$5*A8263</f>
        <v>1.47670862373007</v>
      </c>
      <c r="E8263" s="42" t="n">
        <f aca="false">$D$5*A8263+$F$5*B8263</f>
        <v>0.876503206945547</v>
      </c>
      <c r="F8263" s="43" t="n">
        <f aca="false">Inputs!$B$5*D8263+Inputs!$B$6*E8263</f>
        <v>103845.702025729</v>
      </c>
      <c r="G8263" s="43" t="n">
        <f aca="false">F8263*SQRT(($B$6-2)/C8263)</f>
        <v>44950.3029089216</v>
      </c>
    </row>
    <row r="8264" customFormat="false" ht="15" hidden="false" customHeight="false" outlineLevel="0" collapsed="false">
      <c r="A8264" s="41" t="n">
        <v>-0.055318566</v>
      </c>
      <c r="B8264" s="41" t="n">
        <v>-0.8066311131</v>
      </c>
      <c r="C8264" s="41" t="n">
        <v>6.1615598219</v>
      </c>
      <c r="D8264" s="42" t="n">
        <f aca="false">$B$5*A8264</f>
        <v>-0.141337721215919</v>
      </c>
      <c r="E8264" s="42" t="n">
        <f aca="false">$D$5*A8264+$F$5*B8264</f>
        <v>-1.52448110787133</v>
      </c>
      <c r="F8264" s="43" t="n">
        <f aca="false">Inputs!$B$5*D8264+Inputs!$B$6*E8264</f>
        <v>62090.2832719747</v>
      </c>
      <c r="G8264" s="43" t="n">
        <f aca="false">F8264*SQRT(($B$6-2)/C8264)</f>
        <v>35374.7438964356</v>
      </c>
    </row>
    <row r="8265" customFormat="false" ht="15" hidden="false" customHeight="false" outlineLevel="0" collapsed="false">
      <c r="A8265" s="41" t="n">
        <v>0.2765926018</v>
      </c>
      <c r="B8265" s="41" t="n">
        <v>0.1973884463</v>
      </c>
      <c r="C8265" s="41" t="n">
        <v>2.225665954</v>
      </c>
      <c r="D8265" s="42" t="n">
        <f aca="false">$B$5*A8265</f>
        <v>0.706688023033608</v>
      </c>
      <c r="E8265" s="42" t="n">
        <f aca="false">$D$5*A8265+$F$5*B8265</f>
        <v>0.99901577277586</v>
      </c>
      <c r="F8265" s="43" t="n">
        <f aca="false">Inputs!$B$5*D8265+Inputs!$B$6*E8265</f>
        <v>20718.0136645678</v>
      </c>
      <c r="G8265" s="43" t="n">
        <f aca="false">F8265*SQRT(($B$6-2)/C8265)</f>
        <v>19639.6218656451</v>
      </c>
    </row>
    <row r="8266" customFormat="false" ht="15" hidden="false" customHeight="false" outlineLevel="0" collapsed="false">
      <c r="A8266" s="41" t="n">
        <v>0.0198847099</v>
      </c>
      <c r="B8266" s="41" t="n">
        <v>-1.1597562152</v>
      </c>
      <c r="C8266" s="41" t="n">
        <v>3.5620039336</v>
      </c>
      <c r="D8266" s="42" t="n">
        <f aca="false">$B$5*A8266</f>
        <v>0.050804997083721</v>
      </c>
      <c r="E8266" s="42" t="n">
        <f aca="false">$D$5*A8266+$F$5*B8266</f>
        <v>-1.95528508525193</v>
      </c>
      <c r="F8266" s="43" t="n">
        <f aca="false">Inputs!$B$5*D8266+Inputs!$B$6*E8266</f>
        <v>102844.753970969</v>
      </c>
      <c r="G8266" s="43" t="n">
        <f aca="false">F8266*SQRT(($B$6-2)/C8266)</f>
        <v>77063.7155130237</v>
      </c>
    </row>
    <row r="8267" customFormat="false" ht="15" hidden="false" customHeight="false" outlineLevel="0" collapsed="false">
      <c r="A8267" s="41" t="n">
        <v>0.2647561111</v>
      </c>
      <c r="B8267" s="41" t="n">
        <v>-0.5295114324</v>
      </c>
      <c r="C8267" s="41" t="n">
        <v>1.0067968013</v>
      </c>
      <c r="D8267" s="42" t="n">
        <f aca="false">$B$5*A8267</f>
        <v>0.676446049249772</v>
      </c>
      <c r="E8267" s="42" t="n">
        <f aca="false">$D$5*A8267+$F$5*B8267</f>
        <v>-0.28432045919945</v>
      </c>
      <c r="F8267" s="43" t="n">
        <f aca="false">Inputs!$B$5*D8267+Inputs!$B$6*E8267</f>
        <v>81860.6278849497</v>
      </c>
      <c r="G8267" s="43" t="n">
        <f aca="false">F8267*SQRT(($B$6-2)/C8267)</f>
        <v>115376.976982761</v>
      </c>
    </row>
    <row r="8268" customFormat="false" ht="15" hidden="false" customHeight="false" outlineLevel="0" collapsed="false">
      <c r="A8268" s="41" t="n">
        <v>-0.9859772605</v>
      </c>
      <c r="B8268" s="41" t="n">
        <v>1.2667424915</v>
      </c>
      <c r="C8268" s="41" t="n">
        <v>2.540290677</v>
      </c>
      <c r="D8268" s="42" t="n">
        <f aca="false">$B$5*A8268</f>
        <v>-2.51915024640705</v>
      </c>
      <c r="E8268" s="42" t="n">
        <f aca="false">$D$5*A8268+$F$5*B8268</f>
        <v>-0.158879035413684</v>
      </c>
      <c r="F8268" s="43" t="n">
        <f aca="false">Inputs!$B$5*D8268+Inputs!$B$6*E8268</f>
        <v>-243971.072870021</v>
      </c>
      <c r="G8268" s="43" t="n">
        <f aca="false">F8268*SQRT(($B$6-2)/C8268)</f>
        <v>-216476.933190262</v>
      </c>
    </row>
    <row r="8269" customFormat="false" ht="15" hidden="false" customHeight="false" outlineLevel="0" collapsed="false">
      <c r="A8269" s="41" t="n">
        <v>2.1697213578</v>
      </c>
      <c r="B8269" s="41" t="n">
        <v>1.9426201288</v>
      </c>
      <c r="C8269" s="41" t="n">
        <v>4.0588629716</v>
      </c>
      <c r="D8269" s="42" t="n">
        <f aca="false">$B$5*A8269</f>
        <v>5.54359041745519</v>
      </c>
      <c r="E8269" s="42" t="n">
        <f aca="false">$D$5*A8269+$F$5*B8269</f>
        <v>8.51745086563355</v>
      </c>
      <c r="F8269" s="43" t="n">
        <f aca="false">Inputs!$B$5*D8269+Inputs!$B$6*E8269</f>
        <v>128486.498463841</v>
      </c>
      <c r="G8269" s="43" t="n">
        <f aca="false">F8269*SQRT(($B$6-2)/C8269)</f>
        <v>90192.4733620713</v>
      </c>
    </row>
    <row r="8270" customFormat="false" ht="15" hidden="false" customHeight="false" outlineLevel="0" collapsed="false">
      <c r="A8270" s="41" t="n">
        <v>0.6501227638</v>
      </c>
      <c r="B8270" s="41" t="n">
        <v>-0.2655850791</v>
      </c>
      <c r="C8270" s="41" t="n">
        <v>11.0220283692</v>
      </c>
      <c r="D8270" s="42" t="n">
        <f aca="false">$B$5*A8270</f>
        <v>1.66104938342197</v>
      </c>
      <c r="E8270" s="42" t="n">
        <f aca="false">$D$5*A8270+$F$5*B8270</f>
        <v>1.08842667593498</v>
      </c>
      <c r="F8270" s="43" t="n">
        <f aca="false">Inputs!$B$5*D8270+Inputs!$B$6*E8270</f>
        <v>111683.604545448</v>
      </c>
      <c r="G8270" s="43" t="n">
        <f aca="false">F8270*SQRT(($B$6-2)/C8270)</f>
        <v>47574.437028591</v>
      </c>
    </row>
    <row r="8271" customFormat="false" ht="15" hidden="false" customHeight="false" outlineLevel="0" collapsed="false">
      <c r="A8271" s="41" t="n">
        <v>-0.0703555826</v>
      </c>
      <c r="B8271" s="41" t="n">
        <v>0.4056022635</v>
      </c>
      <c r="C8271" s="41" t="n">
        <v>1.4693218842</v>
      </c>
      <c r="D8271" s="42" t="n">
        <f aca="false">$B$5*A8271</f>
        <v>-0.179756968383858</v>
      </c>
      <c r="E8271" s="42" t="n">
        <f aca="false">$D$5*A8271+$F$5*B8271</f>
        <v>0.532954131587736</v>
      </c>
      <c r="F8271" s="43" t="n">
        <f aca="false">Inputs!$B$5*D8271+Inputs!$B$6*E8271</f>
        <v>-44623.4034177726</v>
      </c>
      <c r="G8271" s="43" t="n">
        <f aca="false">F8271*SQRT(($B$6-2)/C8271)</f>
        <v>-52061.8042681356</v>
      </c>
    </row>
    <row r="8272" customFormat="false" ht="15" hidden="false" customHeight="false" outlineLevel="0" collapsed="false">
      <c r="A8272" s="41" t="n">
        <v>-0.4202477525</v>
      </c>
      <c r="B8272" s="41" t="n">
        <v>1.3188100601</v>
      </c>
      <c r="C8272" s="41" t="n">
        <v>8.6670966059</v>
      </c>
      <c r="D8272" s="42" t="n">
        <f aca="false">$B$5*A8272</f>
        <v>-1.0737237780976</v>
      </c>
      <c r="E8272" s="42" t="n">
        <f aca="false">$D$5*A8272+$F$5*B8272</f>
        <v>1.27723139321254</v>
      </c>
      <c r="F8272" s="43" t="n">
        <f aca="false">Inputs!$B$5*D8272+Inputs!$B$6*E8272</f>
        <v>-171233.947470388</v>
      </c>
      <c r="G8272" s="43" t="n">
        <f aca="false">F8272*SQRT(($B$6-2)/C8272)</f>
        <v>-82256.0873615398</v>
      </c>
    </row>
    <row r="8273" customFormat="false" ht="15" hidden="false" customHeight="false" outlineLevel="0" collapsed="false">
      <c r="A8273" s="41" t="n">
        <v>-2.0357274943</v>
      </c>
      <c r="B8273" s="41" t="n">
        <v>-0.295725554</v>
      </c>
      <c r="C8273" s="41" t="n">
        <v>4.2642259933</v>
      </c>
      <c r="D8273" s="42" t="n">
        <f aca="false">$B$5*A8273</f>
        <v>-5.20123903900465</v>
      </c>
      <c r="E8273" s="42" t="n">
        <f aca="false">$D$5*A8273+$F$5*B8273</f>
        <v>-5.35483478790526</v>
      </c>
      <c r="F8273" s="43" t="n">
        <f aca="false">Inputs!$B$5*D8273+Inputs!$B$6*E8273</f>
        <v>-252382.164505202</v>
      </c>
      <c r="G8273" s="43" t="n">
        <f aca="false">F8273*SQRT(($B$6-2)/C8273)</f>
        <v>-172843.698970442</v>
      </c>
    </row>
    <row r="8274" customFormat="false" ht="15" hidden="false" customHeight="false" outlineLevel="0" collapsed="false">
      <c r="A8274" s="41" t="n">
        <v>0.8010714921</v>
      </c>
      <c r="B8274" s="41" t="n">
        <v>-0.8451596473</v>
      </c>
      <c r="C8274" s="41" t="n">
        <v>6.0614077276</v>
      </c>
      <c r="D8274" s="42" t="n">
        <f aca="false">$B$5*A8274</f>
        <v>2.04672006907139</v>
      </c>
      <c r="E8274" s="42" t="n">
        <f aca="false">$D$5*A8274+$F$5*B8274</f>
        <v>0.44684531726201</v>
      </c>
      <c r="F8274" s="43" t="n">
        <f aca="false">Inputs!$B$5*D8274+Inputs!$B$6*E8274</f>
        <v>182329.741044039</v>
      </c>
      <c r="G8274" s="43" t="n">
        <f aca="false">F8274*SQRT(($B$6-2)/C8274)</f>
        <v>104733.535387475</v>
      </c>
    </row>
    <row r="8275" customFormat="false" ht="15" hidden="false" customHeight="false" outlineLevel="0" collapsed="false">
      <c r="A8275" s="41" t="n">
        <v>-0.2401488912</v>
      </c>
      <c r="B8275" s="41" t="n">
        <v>0.5936434162</v>
      </c>
      <c r="C8275" s="41" t="n">
        <v>3.4601790095</v>
      </c>
      <c r="D8275" s="42" t="n">
        <f aca="false">$B$5*A8275</f>
        <v>-0.613575142832476</v>
      </c>
      <c r="E8275" s="42" t="n">
        <f aca="false">$D$5*A8275+$F$5*B8275</f>
        <v>0.453615041092759</v>
      </c>
      <c r="F8275" s="43" t="n">
        <f aca="false">Inputs!$B$5*D8275+Inputs!$B$6*E8275</f>
        <v>-84038.2663378855</v>
      </c>
      <c r="G8275" s="43" t="n">
        <f aca="false">F8275*SQRT(($B$6-2)/C8275)</f>
        <v>-63891.4579946049</v>
      </c>
    </row>
    <row r="8276" customFormat="false" ht="15" hidden="false" customHeight="false" outlineLevel="0" collapsed="false">
      <c r="A8276" s="41" t="n">
        <v>1.518269107</v>
      </c>
      <c r="B8276" s="41" t="n">
        <v>-1.2939382822</v>
      </c>
      <c r="C8276" s="41" t="n">
        <v>1.9061863373</v>
      </c>
      <c r="D8276" s="42" t="n">
        <f aca="false">$B$5*A8276</f>
        <v>3.8791442239466</v>
      </c>
      <c r="E8276" s="42" t="n">
        <f aca="false">$D$5*A8276+$F$5*B8276</f>
        <v>1.37855405360102</v>
      </c>
      <c r="F8276" s="43" t="n">
        <f aca="false">Inputs!$B$5*D8276+Inputs!$B$6*E8276</f>
        <v>318986.719714609</v>
      </c>
      <c r="G8276" s="43" t="n">
        <f aca="false">F8276*SQRT(($B$6-2)/C8276)</f>
        <v>326741.970776266</v>
      </c>
    </row>
    <row r="8277" customFormat="false" ht="15" hidden="false" customHeight="false" outlineLevel="0" collapsed="false">
      <c r="A8277" s="41" t="n">
        <v>-1.3680744878</v>
      </c>
      <c r="B8277" s="41" t="n">
        <v>-0.9460301878</v>
      </c>
      <c r="C8277" s="41" t="n">
        <v>8.3478942477</v>
      </c>
      <c r="D8277" s="42" t="n">
        <f aca="false">$B$5*A8277</f>
        <v>-3.49540027048583</v>
      </c>
      <c r="E8277" s="42" t="n">
        <f aca="false">$D$5*A8277+$F$5*B8277</f>
        <v>-4.88900567958078</v>
      </c>
      <c r="F8277" s="43" t="n">
        <f aca="false">Inputs!$B$5*D8277+Inputs!$B$6*E8277</f>
        <v>-105089.743069543</v>
      </c>
      <c r="G8277" s="43" t="n">
        <f aca="false">F8277*SQRT(($B$6-2)/C8277)</f>
        <v>-51438.3298107886</v>
      </c>
    </row>
    <row r="8278" customFormat="false" ht="15" hidden="false" customHeight="false" outlineLevel="0" collapsed="false">
      <c r="A8278" s="41" t="n">
        <v>-1.5375358505</v>
      </c>
      <c r="B8278" s="41" t="n">
        <v>-1.4663784554</v>
      </c>
      <c r="C8278" s="41" t="n">
        <v>2.3870586646</v>
      </c>
      <c r="D8278" s="42" t="n">
        <f aca="false">$B$5*A8278</f>
        <v>-3.92837033045019</v>
      </c>
      <c r="E8278" s="42" t="n">
        <f aca="false">$D$5*A8278+$F$5*B8278</f>
        <v>-6.19076230892419</v>
      </c>
      <c r="F8278" s="43" t="n">
        <f aca="false">Inputs!$B$5*D8278+Inputs!$B$6*E8278</f>
        <v>-83298.9175988091</v>
      </c>
      <c r="G8278" s="43" t="n">
        <f aca="false">F8278*SQRT(($B$6-2)/C8278)</f>
        <v>-76247.0086177645</v>
      </c>
    </row>
    <row r="8279" customFormat="false" ht="15" hidden="false" customHeight="false" outlineLevel="0" collapsed="false">
      <c r="A8279" s="41" t="n">
        <v>-0.9726611977</v>
      </c>
      <c r="B8279" s="41" t="n">
        <v>1.2334935482</v>
      </c>
      <c r="C8279" s="41" t="n">
        <v>5.81636267</v>
      </c>
      <c r="D8279" s="42" t="n">
        <f aca="false">$B$5*A8279</f>
        <v>-2.48512799840229</v>
      </c>
      <c r="E8279" s="42" t="n">
        <f aca="false">$D$5*A8279+$F$5*B8279</f>
        <v>-0.184604719705118</v>
      </c>
      <c r="F8279" s="43" t="n">
        <f aca="false">Inputs!$B$5*D8279+Inputs!$B$6*E8279</f>
        <v>-239282.563854973</v>
      </c>
      <c r="G8279" s="43" t="n">
        <f aca="false">F8279*SQRT(($B$6-2)/C8279)</f>
        <v>-140313.775964559</v>
      </c>
    </row>
    <row r="8280" customFormat="false" ht="15" hidden="false" customHeight="false" outlineLevel="0" collapsed="false">
      <c r="A8280" s="41" t="n">
        <v>-0.3120768181</v>
      </c>
      <c r="B8280" s="41" t="n">
        <v>0.0313751062</v>
      </c>
      <c r="C8280" s="41" t="n">
        <v>1.0962368021</v>
      </c>
      <c r="D8280" s="42" t="n">
        <f aca="false">$B$5*A8280</f>
        <v>-0.797349416370789</v>
      </c>
      <c r="E8280" s="42" t="n">
        <f aca="false">$D$5*A8280+$F$5*B8280</f>
        <v>-0.688437408685581</v>
      </c>
      <c r="F8280" s="43" t="n">
        <f aca="false">Inputs!$B$5*D8280+Inputs!$B$6*E8280</f>
        <v>-45313.0712027998</v>
      </c>
      <c r="G8280" s="43" t="n">
        <f aca="false">F8280*SQRT(($B$6-2)/C8280)</f>
        <v>-61204.9161733002</v>
      </c>
    </row>
    <row r="8281" customFormat="false" ht="15" hidden="false" customHeight="false" outlineLevel="0" collapsed="false">
      <c r="A8281" s="41" t="n">
        <v>-0.9554642568</v>
      </c>
      <c r="B8281" s="41" t="n">
        <v>0.6335370751</v>
      </c>
      <c r="C8281" s="41" t="n">
        <v>1.3851665475</v>
      </c>
      <c r="D8281" s="42" t="n">
        <f aca="false">$B$5*A8281</f>
        <v>-2.44119019208441</v>
      </c>
      <c r="E8281" s="42" t="n">
        <f aca="false">$D$5*A8281+$F$5*B8281</f>
        <v>-1.17965454224509</v>
      </c>
      <c r="F8281" s="43" t="n">
        <f aca="false">Inputs!$B$5*D8281+Inputs!$B$6*E8281</f>
        <v>-185136.292096186</v>
      </c>
      <c r="G8281" s="43" t="n">
        <f aca="false">F8281*SQRT(($B$6-2)/C8281)</f>
        <v>-222461.858957193</v>
      </c>
    </row>
    <row r="8282" customFormat="false" ht="15" hidden="false" customHeight="false" outlineLevel="0" collapsed="false">
      <c r="A8282" s="41" t="n">
        <v>1.8757640278</v>
      </c>
      <c r="B8282" s="41" t="n">
        <v>-0.887629884</v>
      </c>
      <c r="C8282" s="41" t="n">
        <v>0.4635944364</v>
      </c>
      <c r="D8282" s="42" t="n">
        <f aca="false">$B$5*A8282</f>
        <v>4.79253589523717</v>
      </c>
      <c r="E8282" s="42" t="n">
        <f aca="false">$D$5*A8282+$F$5*B8282</f>
        <v>2.93083534730679</v>
      </c>
      <c r="F8282" s="43" t="n">
        <f aca="false">Inputs!$B$5*D8282+Inputs!$B$6*E8282</f>
        <v>332711.822158377</v>
      </c>
      <c r="G8282" s="43" t="n">
        <f aca="false">F8282*SQRT(($B$6-2)/C8282)</f>
        <v>691057.401764546</v>
      </c>
    </row>
    <row r="8283" customFormat="false" ht="15" hidden="false" customHeight="false" outlineLevel="0" collapsed="false">
      <c r="A8283" s="41" t="n">
        <v>1.7247483711</v>
      </c>
      <c r="B8283" s="41" t="n">
        <v>0.3644243832</v>
      </c>
      <c r="C8283" s="41" t="n">
        <v>3.1600849731</v>
      </c>
      <c r="D8283" s="42" t="n">
        <f aca="false">$B$5*A8283</f>
        <v>4.40669420899563</v>
      </c>
      <c r="E8283" s="42" t="n">
        <f aca="false">$D$5*A8283+$F$5*B8283</f>
        <v>4.73345796866801</v>
      </c>
      <c r="F8283" s="43" t="n">
        <f aca="false">Inputs!$B$5*D8283+Inputs!$B$6*E8283</f>
        <v>203996.522466163</v>
      </c>
      <c r="G8283" s="43" t="n">
        <f aca="false">F8283*SQRT(($B$6-2)/C8283)</f>
        <v>162288.737419093</v>
      </c>
    </row>
    <row r="8284" customFormat="false" ht="15" hidden="false" customHeight="false" outlineLevel="0" collapsed="false">
      <c r="A8284" s="41" t="n">
        <v>0.0168634993</v>
      </c>
      <c r="B8284" s="41" t="n">
        <v>0.4001238323</v>
      </c>
      <c r="C8284" s="41" t="n">
        <v>4.2686155453</v>
      </c>
      <c r="D8284" s="42" t="n">
        <f aca="false">$B$5*A8284</f>
        <v>0.0430858703529707</v>
      </c>
      <c r="E8284" s="42" t="n">
        <f aca="false">$D$5*A8284+$F$5*B8284</f>
        <v>0.731039746667789</v>
      </c>
      <c r="F8284" s="43" t="n">
        <f aca="false">Inputs!$B$5*D8284+Inputs!$B$6*E8284</f>
        <v>-32243.4002980924</v>
      </c>
      <c r="G8284" s="43" t="n">
        <f aca="false">F8284*SQRT(($B$6-2)/C8284)</f>
        <v>-22070.5071124396</v>
      </c>
    </row>
    <row r="8285" customFormat="false" ht="15" hidden="false" customHeight="false" outlineLevel="0" collapsed="false">
      <c r="A8285" s="41" t="n">
        <v>0.390526499</v>
      </c>
      <c r="B8285" s="41" t="n">
        <v>1.8571044191</v>
      </c>
      <c r="C8285" s="41" t="n">
        <v>3.5569853955</v>
      </c>
      <c r="D8285" s="42" t="n">
        <f aca="false">$B$5*A8285</f>
        <v>0.997786628147429</v>
      </c>
      <c r="E8285" s="42" t="n">
        <f aca="false">$D$5*A8285+$F$5*B8285</f>
        <v>4.13603667559531</v>
      </c>
      <c r="F8285" s="43" t="n">
        <f aca="false">Inputs!$B$5*D8285+Inputs!$B$6*E8285</f>
        <v>-107023.170965023</v>
      </c>
      <c r="G8285" s="43" t="n">
        <f aca="false">F8285*SQRT(($B$6-2)/C8285)</f>
        <v>-80251.2436284621</v>
      </c>
    </row>
    <row r="8286" customFormat="false" ht="15" hidden="false" customHeight="false" outlineLevel="0" collapsed="false">
      <c r="A8286" s="41" t="n">
        <v>0.5202207318</v>
      </c>
      <c r="B8286" s="41" t="n">
        <v>0.5411071711</v>
      </c>
      <c r="C8286" s="41" t="n">
        <v>0.7857020701</v>
      </c>
      <c r="D8286" s="42" t="n">
        <f aca="false">$B$5*A8286</f>
        <v>1.32915254458855</v>
      </c>
      <c r="E8286" s="42" t="n">
        <f aca="false">$D$5*A8286+$F$5*B8286</f>
        <v>2.17226467235517</v>
      </c>
      <c r="F8286" s="43" t="n">
        <f aca="false">Inputs!$B$5*D8286+Inputs!$B$6*E8286</f>
        <v>24302.0208410971</v>
      </c>
      <c r="G8286" s="43" t="n">
        <f aca="false">F8286*SQRT(($B$6-2)/C8286)</f>
        <v>38772.9136638336</v>
      </c>
    </row>
    <row r="8287" customFormat="false" ht="15" hidden="false" customHeight="false" outlineLevel="0" collapsed="false">
      <c r="A8287" s="41" t="n">
        <v>-0.42149982</v>
      </c>
      <c r="B8287" s="41" t="n">
        <v>0.8390771365</v>
      </c>
      <c r="C8287" s="41" t="n">
        <v>1.4099599933</v>
      </c>
      <c r="D8287" s="42" t="n">
        <f aca="false">$B$5*A8287</f>
        <v>-1.07692278306202</v>
      </c>
      <c r="E8287" s="42" t="n">
        <f aca="false">$D$5*A8287+$F$5*B8287</f>
        <v>0.445875870478424</v>
      </c>
      <c r="F8287" s="43" t="n">
        <f aca="false">Inputs!$B$5*D8287+Inputs!$B$6*E8287</f>
        <v>-129986.071830123</v>
      </c>
      <c r="G8287" s="43" t="n">
        <f aca="false">F8287*SQRT(($B$6-2)/C8287)</f>
        <v>-154813.354994195</v>
      </c>
    </row>
    <row r="8288" customFormat="false" ht="15" hidden="false" customHeight="false" outlineLevel="0" collapsed="false">
      <c r="A8288" s="41" t="n">
        <v>-0.9568469736</v>
      </c>
      <c r="B8288" s="41" t="n">
        <v>0.1090039896</v>
      </c>
      <c r="C8288" s="41" t="n">
        <v>5.9906270622</v>
      </c>
      <c r="D8288" s="42" t="n">
        <f aca="false">$B$5*A8288</f>
        <v>-2.44472300314099</v>
      </c>
      <c r="E8288" s="42" t="n">
        <f aca="false">$D$5*A8288+$F$5*B8288</f>
        <v>-2.08867938316605</v>
      </c>
      <c r="F8288" s="43" t="n">
        <f aca="false">Inputs!$B$5*D8288+Inputs!$B$6*E8288</f>
        <v>-140038.331155796</v>
      </c>
      <c r="G8288" s="43" t="n">
        <f aca="false">F8288*SQRT(($B$6-2)/C8288)</f>
        <v>-80914.3933558844</v>
      </c>
    </row>
    <row r="8289" customFormat="false" ht="15" hidden="false" customHeight="false" outlineLevel="0" collapsed="false">
      <c r="A8289" s="41" t="n">
        <v>2.8832835558</v>
      </c>
      <c r="B8289" s="41" t="n">
        <v>-2.5041899196</v>
      </c>
      <c r="C8289" s="41" t="n">
        <v>2.1786570597</v>
      </c>
      <c r="D8289" s="42" t="n">
        <f aca="false">$B$5*A8289</f>
        <v>7.36672616199243</v>
      </c>
      <c r="E8289" s="42" t="n">
        <f aca="false">$D$5*A8289+$F$5*B8289</f>
        <v>2.53693063028266</v>
      </c>
      <c r="F8289" s="43" t="n">
        <f aca="false">Inputs!$B$5*D8289+Inputs!$B$6*E8289</f>
        <v>609826.08468511</v>
      </c>
      <c r="G8289" s="43" t="n">
        <f aca="false">F8289*SQRT(($B$6-2)/C8289)</f>
        <v>584287.449665203</v>
      </c>
    </row>
    <row r="8290" customFormat="false" ht="15" hidden="false" customHeight="false" outlineLevel="0" collapsed="false">
      <c r="A8290" s="41" t="n">
        <v>0.2331469963</v>
      </c>
      <c r="B8290" s="41" t="n">
        <v>0.2716229209</v>
      </c>
      <c r="C8290" s="41" t="n">
        <v>3.693841649</v>
      </c>
      <c r="D8290" s="42" t="n">
        <f aca="false">$B$5*A8290</f>
        <v>0.59568545513957</v>
      </c>
      <c r="E8290" s="42" t="n">
        <f aca="false">$D$5*A8290+$F$5*B8290</f>
        <v>1.02381709898705</v>
      </c>
      <c r="F8290" s="43" t="n">
        <f aca="false">Inputs!$B$5*D8290+Inputs!$B$6*E8290</f>
        <v>8377.69056460447</v>
      </c>
      <c r="G8290" s="43" t="n">
        <f aca="false">F8290*SQRT(($B$6-2)/C8290)</f>
        <v>6164.53292239105</v>
      </c>
    </row>
    <row r="8291" customFormat="false" ht="15" hidden="false" customHeight="false" outlineLevel="0" collapsed="false">
      <c r="A8291" s="41" t="n">
        <v>-0.2280890425</v>
      </c>
      <c r="B8291" s="41" t="n">
        <v>-0.2045192611</v>
      </c>
      <c r="C8291" s="41" t="n">
        <v>2.0440710469</v>
      </c>
      <c r="D8291" s="42" t="n">
        <f aca="false">$B$5*A8291</f>
        <v>-0.582762494264059</v>
      </c>
      <c r="E8291" s="42" t="n">
        <f aca="false">$D$5*A8291+$F$5*B8291</f>
        <v>-0.895910387895902</v>
      </c>
      <c r="F8291" s="43" t="n">
        <f aca="false">Inputs!$B$5*D8291+Inputs!$B$6*E8291</f>
        <v>-13480.7300316108</v>
      </c>
      <c r="G8291" s="43" t="n">
        <f aca="false">F8291*SQRT(($B$6-2)/C8291)</f>
        <v>-13334.6129981</v>
      </c>
    </row>
    <row r="8292" customFormat="false" ht="15" hidden="false" customHeight="false" outlineLevel="0" collapsed="false">
      <c r="A8292" s="41" t="n">
        <v>0.0914097732</v>
      </c>
      <c r="B8292" s="41" t="n">
        <v>-0.2520032755</v>
      </c>
      <c r="C8292" s="41" t="n">
        <v>5.5000727978</v>
      </c>
      <c r="D8292" s="42" t="n">
        <f aca="false">$B$5*A8292</f>
        <v>0.233549962971781</v>
      </c>
      <c r="E8292" s="42" t="n">
        <f aca="false">$D$5*A8292+$F$5*B8292</f>
        <v>-0.217627650411849</v>
      </c>
      <c r="F8292" s="43" t="n">
        <f aca="false">Inputs!$B$5*D8292+Inputs!$B$6*E8292</f>
        <v>34236.3788177705</v>
      </c>
      <c r="G8292" s="43" t="n">
        <f aca="false">F8292*SQRT(($B$6-2)/C8292)</f>
        <v>20645.1765926881</v>
      </c>
    </row>
    <row r="8293" customFormat="false" ht="15" hidden="false" customHeight="false" outlineLevel="0" collapsed="false">
      <c r="A8293" s="41" t="n">
        <v>0.2219797288</v>
      </c>
      <c r="B8293" s="41" t="n">
        <v>-0.4876107058</v>
      </c>
      <c r="C8293" s="41" t="n">
        <v>2.0634435508</v>
      </c>
      <c r="D8293" s="42" t="n">
        <f aca="false">$B$5*A8293</f>
        <v>0.567153331934161</v>
      </c>
      <c r="E8293" s="42" t="n">
        <f aca="false">$D$5*A8293+$F$5*B8293</f>
        <v>-0.313758774474115</v>
      </c>
      <c r="F8293" s="43" t="n">
        <f aca="false">Inputs!$B$5*D8293+Inputs!$B$6*E8293</f>
        <v>72403.2719171218</v>
      </c>
      <c r="G8293" s="43" t="n">
        <f aca="false">F8293*SQRT(($B$6-2)/C8293)</f>
        <v>71281.5104975121</v>
      </c>
    </row>
    <row r="8294" customFormat="false" ht="15" hidden="false" customHeight="false" outlineLevel="0" collapsed="false">
      <c r="A8294" s="41" t="n">
        <v>2.0223928187</v>
      </c>
      <c r="B8294" s="41" t="n">
        <v>-0.2520137433</v>
      </c>
      <c r="C8294" s="41" t="n">
        <v>2.9517102893</v>
      </c>
      <c r="D8294" s="42" t="n">
        <f aca="false">$B$5*A8294</f>
        <v>5.16716923570466</v>
      </c>
      <c r="E8294" s="42" t="n">
        <f aca="false">$D$5*A8294+$F$5*B8294</f>
        <v>4.37729801611422</v>
      </c>
      <c r="F8294" s="43" t="n">
        <f aca="false">Inputs!$B$5*D8294+Inputs!$B$6*E8294</f>
        <v>297852.022764755</v>
      </c>
      <c r="G8294" s="43" t="n">
        <f aca="false">F8294*SQRT(($B$6-2)/C8294)</f>
        <v>245176.413082998</v>
      </c>
    </row>
    <row r="8295" customFormat="false" ht="15" hidden="false" customHeight="false" outlineLevel="0" collapsed="false">
      <c r="A8295" s="41" t="n">
        <v>0.5696114076</v>
      </c>
      <c r="B8295" s="41" t="n">
        <v>-0.6690360998</v>
      </c>
      <c r="C8295" s="41" t="n">
        <v>7.128923532</v>
      </c>
      <c r="D8295" s="42" t="n">
        <f aca="false">$B$5*A8295</f>
        <v>1.45534463653263</v>
      </c>
      <c r="E8295" s="42" t="n">
        <f aca="false">$D$5*A8295+$F$5*B8295</f>
        <v>0.200186060229022</v>
      </c>
      <c r="F8295" s="43" t="n">
        <f aca="false">Inputs!$B$5*D8295+Inputs!$B$6*E8295</f>
        <v>135525.160641812</v>
      </c>
      <c r="G8295" s="43" t="n">
        <f aca="false">F8295*SQRT(($B$6-2)/C8295)</f>
        <v>71783.2224316828</v>
      </c>
    </row>
    <row r="8296" customFormat="false" ht="15" hidden="false" customHeight="false" outlineLevel="0" collapsed="false">
      <c r="A8296" s="41" t="n">
        <v>0.9331430304</v>
      </c>
      <c r="B8296" s="41" t="n">
        <v>0.7334677874</v>
      </c>
      <c r="C8296" s="41" t="n">
        <v>3.6153260079</v>
      </c>
      <c r="D8296" s="42" t="n">
        <f aca="false">$B$5*A8296</f>
        <v>2.3841599488543</v>
      </c>
      <c r="E8296" s="42" t="n">
        <f aca="false">$D$5*A8296+$F$5*B8296</f>
        <v>3.48700715449236</v>
      </c>
      <c r="F8296" s="43" t="n">
        <f aca="false">Inputs!$B$5*D8296+Inputs!$B$6*E8296</f>
        <v>64065.6371608122</v>
      </c>
      <c r="G8296" s="43" t="n">
        <f aca="false">F8296*SQRT(($B$6-2)/C8296)</f>
        <v>47650.3851022071</v>
      </c>
    </row>
    <row r="8297" customFormat="false" ht="15" hidden="false" customHeight="false" outlineLevel="0" collapsed="false">
      <c r="A8297" s="41" t="n">
        <v>0.4192602365</v>
      </c>
      <c r="B8297" s="41" t="n">
        <v>-1.0273353562</v>
      </c>
      <c r="C8297" s="41" t="n">
        <v>1.568666391</v>
      </c>
      <c r="D8297" s="42" t="n">
        <f aca="false">$B$5*A8297</f>
        <v>1.07120069640557</v>
      </c>
      <c r="E8297" s="42" t="n">
        <f aca="false">$D$5*A8297+$F$5*B8297</f>
        <v>-0.776278974419396</v>
      </c>
      <c r="F8297" s="43" t="n">
        <f aca="false">Inputs!$B$5*D8297+Inputs!$B$6*E8297</f>
        <v>145934.018361527</v>
      </c>
      <c r="G8297" s="43" t="n">
        <f aca="false">F8297*SQRT(($B$6-2)/C8297)</f>
        <v>164780.661917243</v>
      </c>
    </row>
    <row r="8298" customFormat="false" ht="15" hidden="false" customHeight="false" outlineLevel="0" collapsed="false">
      <c r="A8298" s="41" t="n">
        <v>-0.7524030406</v>
      </c>
      <c r="B8298" s="41" t="n">
        <v>1.6861729857</v>
      </c>
      <c r="C8298" s="41" t="n">
        <v>4.875992358</v>
      </c>
      <c r="D8298" s="42" t="n">
        <f aca="false">$B$5*A8298</f>
        <v>-1.92237324435223</v>
      </c>
      <c r="E8298" s="42" t="n">
        <f aca="false">$D$5*A8298+$F$5*B8298</f>
        <v>1.12118057260217</v>
      </c>
      <c r="F8298" s="43" t="n">
        <f aca="false">Inputs!$B$5*D8298+Inputs!$B$6*E8298</f>
        <v>-248296.353065331</v>
      </c>
      <c r="G8298" s="43" t="n">
        <f aca="false">F8298*SQRT(($B$6-2)/C8298)</f>
        <v>-159020.762093037</v>
      </c>
    </row>
    <row r="8299" customFormat="false" ht="15" hidden="false" customHeight="false" outlineLevel="0" collapsed="false">
      <c r="A8299" s="41" t="n">
        <v>-0.7634737077</v>
      </c>
      <c r="B8299" s="41" t="n">
        <v>0.6409021702</v>
      </c>
      <c r="C8299" s="41" t="n">
        <v>0.7841194308</v>
      </c>
      <c r="D8299" s="42" t="n">
        <f aca="false">$B$5*A8299</f>
        <v>-1.95065855565719</v>
      </c>
      <c r="E8299" s="42" t="n">
        <f aca="false">$D$5*A8299+$F$5*B8299</f>
        <v>-0.71007853305639</v>
      </c>
      <c r="F8299" s="43" t="n">
        <f aca="false">Inputs!$B$5*D8299+Inputs!$B$6*E8299</f>
        <v>-159561.928912899</v>
      </c>
      <c r="G8299" s="43" t="n">
        <f aca="false">F8299*SQRT(($B$6-2)/C8299)</f>
        <v>-254831.533453913</v>
      </c>
    </row>
    <row r="8300" customFormat="false" ht="15" hidden="false" customHeight="false" outlineLevel="0" collapsed="false">
      <c r="A8300" s="41" t="n">
        <v>-0.9446713302</v>
      </c>
      <c r="B8300" s="41" t="n">
        <v>1.0083832356</v>
      </c>
      <c r="C8300" s="41" t="n">
        <v>1.5087498574</v>
      </c>
      <c r="D8300" s="42" t="n">
        <f aca="false">$B$5*A8300</f>
        <v>-2.41361450165717</v>
      </c>
      <c r="E8300" s="42" t="n">
        <f aca="false">$D$5*A8300+$F$5*B8300</f>
        <v>-0.506708333564149</v>
      </c>
      <c r="F8300" s="43" t="n">
        <f aca="false">Inputs!$B$5*D8300+Inputs!$B$6*E8300</f>
        <v>-216026.03348751</v>
      </c>
      <c r="G8300" s="43" t="n">
        <f aca="false">F8300*SQRT(($B$6-2)/C8300)</f>
        <v>-248721.007541649</v>
      </c>
    </row>
    <row r="8301" customFormat="false" ht="15" hidden="false" customHeight="false" outlineLevel="0" collapsed="false">
      <c r="A8301" s="41" t="n">
        <v>-0.6863973575</v>
      </c>
      <c r="B8301" s="41" t="n">
        <v>-0.9631878875</v>
      </c>
      <c r="C8301" s="41" t="n">
        <v>0.8606220986</v>
      </c>
      <c r="D8301" s="42" t="n">
        <f aca="false">$B$5*A8301</f>
        <v>-1.75373017365777</v>
      </c>
      <c r="E8301" s="42" t="n">
        <f aca="false">$D$5*A8301+$F$5*B8301</f>
        <v>-3.29652204213018</v>
      </c>
      <c r="F8301" s="43" t="n">
        <f aca="false">Inputs!$B$5*D8301+Inputs!$B$6*E8301</f>
        <v>-10546.9152592676</v>
      </c>
      <c r="G8301" s="43" t="n">
        <f aca="false">F8301*SQRT(($B$6-2)/C8301)</f>
        <v>-16078.0808314264</v>
      </c>
    </row>
    <row r="8302" customFormat="false" ht="15" hidden="false" customHeight="false" outlineLevel="0" collapsed="false">
      <c r="A8302" s="41" t="n">
        <v>-0.7123424767</v>
      </c>
      <c r="B8302" s="41" t="n">
        <v>-0.5538025967</v>
      </c>
      <c r="C8302" s="41" t="n">
        <v>5.6040219986</v>
      </c>
      <c r="D8302" s="42" t="n">
        <f aca="false">$B$5*A8302</f>
        <v>-1.82001938340343</v>
      </c>
      <c r="E8302" s="42" t="n">
        <f aca="false">$D$5*A8302+$F$5*B8302</f>
        <v>-2.65135699157786</v>
      </c>
      <c r="F8302" s="43" t="n">
        <f aca="false">Inputs!$B$5*D8302+Inputs!$B$6*E8302</f>
        <v>-49434.0887614502</v>
      </c>
      <c r="G8302" s="43" t="n">
        <f aca="false">F8302*SQRT(($B$6-2)/C8302)</f>
        <v>-29531.915367474</v>
      </c>
    </row>
    <row r="8303" customFormat="false" ht="15" hidden="false" customHeight="false" outlineLevel="0" collapsed="false">
      <c r="A8303" s="41" t="n">
        <v>0.4046733549</v>
      </c>
      <c r="B8303" s="41" t="n">
        <v>0.0693837061</v>
      </c>
      <c r="C8303" s="41" t="n">
        <v>4.6190174352</v>
      </c>
      <c r="D8303" s="42" t="n">
        <f aca="false">$B$5*A8303</f>
        <v>1.0339315342767</v>
      </c>
      <c r="E8303" s="42" t="n">
        <f aca="false">$D$5*A8303+$F$5*B8303</f>
        <v>1.08276371056326</v>
      </c>
      <c r="F8303" s="43" t="n">
        <f aca="false">Inputs!$B$5*D8303+Inputs!$B$6*E8303</f>
        <v>49254.9678995073</v>
      </c>
      <c r="G8303" s="43" t="n">
        <f aca="false">F8303*SQRT(($B$6-2)/C8303)</f>
        <v>32410.8363073413</v>
      </c>
    </row>
    <row r="8304" customFormat="false" ht="15" hidden="false" customHeight="false" outlineLevel="0" collapsed="false">
      <c r="A8304" s="41" t="n">
        <v>-1.0951560799</v>
      </c>
      <c r="B8304" s="41" t="n">
        <v>-0.0279470138</v>
      </c>
      <c r="C8304" s="41" t="n">
        <v>5.1774552789</v>
      </c>
      <c r="D8304" s="42" t="n">
        <f aca="false">$B$5*A8304</f>
        <v>-2.79809973217356</v>
      </c>
      <c r="E8304" s="42" t="n">
        <f aca="false">$D$5*A8304+$F$5*B8304</f>
        <v>-2.65427742049882</v>
      </c>
      <c r="F8304" s="43" t="n">
        <f aca="false">Inputs!$B$5*D8304+Inputs!$B$6*E8304</f>
        <v>-147096.102192415</v>
      </c>
      <c r="G8304" s="43" t="n">
        <f aca="false">F8304*SQRT(($B$6-2)/C8304)</f>
        <v>-91423.5296689247</v>
      </c>
    </row>
    <row r="8305" customFormat="false" ht="15" hidden="false" customHeight="false" outlineLevel="0" collapsed="false">
      <c r="A8305" s="41" t="n">
        <v>-1.1435014073</v>
      </c>
      <c r="B8305" s="41" t="n">
        <v>0.643557365</v>
      </c>
      <c r="C8305" s="41" t="n">
        <v>4.1127606316</v>
      </c>
      <c r="D8305" s="42" t="n">
        <f aca="false">$B$5*A8305</f>
        <v>-2.92162098191372</v>
      </c>
      <c r="E8305" s="42" t="n">
        <f aca="false">$D$5*A8305+$F$5*B8305</f>
        <v>-1.60980297684166</v>
      </c>
      <c r="F8305" s="43" t="n">
        <f aca="false">Inputs!$B$5*D8305+Inputs!$B$6*E8305</f>
        <v>-211671.949349289</v>
      </c>
      <c r="G8305" s="43" t="n">
        <f aca="false">F8305*SQRT(($B$6-2)/C8305)</f>
        <v>-147608.575928429</v>
      </c>
    </row>
    <row r="8306" customFormat="false" ht="15" hidden="false" customHeight="false" outlineLevel="0" collapsed="false">
      <c r="A8306" s="41" t="n">
        <v>0.8269028989</v>
      </c>
      <c r="B8306" s="41" t="n">
        <v>-0.0239473385</v>
      </c>
      <c r="C8306" s="41" t="n">
        <v>8.2331735384</v>
      </c>
      <c r="D8306" s="42" t="n">
        <f aca="false">$B$5*A8306</f>
        <v>2.11271874613242</v>
      </c>
      <c r="E8306" s="42" t="n">
        <f aca="false">$D$5*A8306+$F$5*B8306</f>
        <v>1.92633713753935</v>
      </c>
      <c r="F8306" s="43" t="n">
        <f aca="false">Inputs!$B$5*D8306+Inputs!$B$6*E8306</f>
        <v>114955.017736275</v>
      </c>
      <c r="G8306" s="43" t="n">
        <f aca="false">F8306*SQRT(($B$6-2)/C8306)</f>
        <v>56657.7463570212</v>
      </c>
    </row>
    <row r="8307" customFormat="false" ht="15" hidden="false" customHeight="false" outlineLevel="0" collapsed="false">
      <c r="A8307" s="41" t="n">
        <v>0.271653403</v>
      </c>
      <c r="B8307" s="41" t="n">
        <v>1.7521241107</v>
      </c>
      <c r="C8307" s="41" t="n">
        <v>4.0389967395</v>
      </c>
      <c r="D8307" s="42" t="n">
        <f aca="false">$B$5*A8307</f>
        <v>0.694068478574983</v>
      </c>
      <c r="E8307" s="42" t="n">
        <f aca="false">$D$5*A8307+$F$5*B8307</f>
        <v>3.67189354884753</v>
      </c>
      <c r="F8307" s="43" t="n">
        <f aca="false">Inputs!$B$5*D8307+Inputs!$B$6*E8307</f>
        <v>-114187.829584878</v>
      </c>
      <c r="G8307" s="43" t="n">
        <f aca="false">F8307*SQRT(($B$6-2)/C8307)</f>
        <v>-80352.2541637142</v>
      </c>
    </row>
    <row r="8308" customFormat="false" ht="15" hidden="false" customHeight="false" outlineLevel="0" collapsed="false">
      <c r="A8308" s="41" t="n">
        <v>-0.1576029924</v>
      </c>
      <c r="B8308" s="41" t="n">
        <v>-0.9442579501</v>
      </c>
      <c r="C8308" s="41" t="n">
        <v>2.1527573452</v>
      </c>
      <c r="D8308" s="42" t="n">
        <f aca="false">$B$5*A8308</f>
        <v>-0.402672184283046</v>
      </c>
      <c r="E8308" s="42" t="n">
        <f aca="false">$D$5*A8308+$F$5*B8308</f>
        <v>-2.00552224743625</v>
      </c>
      <c r="F8308" s="43" t="n">
        <f aca="false">Inputs!$B$5*D8308+Inputs!$B$6*E8308</f>
        <v>60008.893943508</v>
      </c>
      <c r="G8308" s="43" t="n">
        <f aca="false">F8308*SQRT(($B$6-2)/C8308)</f>
        <v>57840.6387167605</v>
      </c>
    </row>
    <row r="8309" customFormat="false" ht="15" hidden="false" customHeight="false" outlineLevel="0" collapsed="false">
      <c r="A8309" s="41" t="n">
        <v>0.5791952359</v>
      </c>
      <c r="B8309" s="41" t="n">
        <v>-1.1326537658</v>
      </c>
      <c r="C8309" s="41" t="n">
        <v>1.6291975541</v>
      </c>
      <c r="D8309" s="42" t="n">
        <f aca="false">$B$5*A8309</f>
        <v>1.47983110735775</v>
      </c>
      <c r="E8309" s="42" t="n">
        <f aca="false">$D$5*A8309+$F$5*B8309</f>
        <v>-0.577557566702326</v>
      </c>
      <c r="F8309" s="43" t="n">
        <f aca="false">Inputs!$B$5*D8309+Inputs!$B$6*E8309</f>
        <v>176860.989070891</v>
      </c>
      <c r="G8309" s="43" t="n">
        <f aca="false">F8309*SQRT(($B$6-2)/C8309)</f>
        <v>195956.725003744</v>
      </c>
    </row>
    <row r="8310" customFormat="false" ht="15" hidden="false" customHeight="false" outlineLevel="0" collapsed="false">
      <c r="A8310" s="41" t="n">
        <v>-0.2105689633</v>
      </c>
      <c r="B8310" s="41" t="n">
        <v>-0.5989900461</v>
      </c>
      <c r="C8310" s="41" t="n">
        <v>3.9945952347</v>
      </c>
      <c r="D8310" s="42" t="n">
        <f aca="false">$B$5*A8310</f>
        <v>-0.537999076686488</v>
      </c>
      <c r="E8310" s="42" t="n">
        <f aca="false">$D$5*A8310+$F$5*B8310</f>
        <v>-1.53537002233067</v>
      </c>
      <c r="F8310" s="43" t="n">
        <f aca="false">Inputs!$B$5*D8310+Inputs!$B$6*E8310</f>
        <v>22968.5934478849</v>
      </c>
      <c r="G8310" s="43" t="n">
        <f aca="false">F8310*SQRT(($B$6-2)/C8310)</f>
        <v>16252.2318301536</v>
      </c>
    </row>
    <row r="8311" customFormat="false" ht="15" hidden="false" customHeight="false" outlineLevel="0" collapsed="false">
      <c r="A8311" s="41" t="n">
        <v>-0.7018198332</v>
      </c>
      <c r="B8311" s="41" t="n">
        <v>-0.2500875956</v>
      </c>
      <c r="C8311" s="41" t="n">
        <v>7.7663662307</v>
      </c>
      <c r="D8311" s="42" t="n">
        <f aca="false">$B$5*A8311</f>
        <v>-1.7931342603607</v>
      </c>
      <c r="E8311" s="42" t="n">
        <f aca="false">$D$5*A8311+$F$5*B8311</f>
        <v>-2.10187927329181</v>
      </c>
      <c r="F8311" s="43" t="n">
        <f aca="false">Inputs!$B$5*D8311+Inputs!$B$6*E8311</f>
        <v>-74219.4623714794</v>
      </c>
      <c r="G8311" s="43" t="n">
        <f aca="false">F8311*SQRT(($B$6-2)/C8311)</f>
        <v>-37663.776912532</v>
      </c>
    </row>
    <row r="8312" customFormat="false" ht="15" hidden="false" customHeight="false" outlineLevel="0" collapsed="false">
      <c r="A8312" s="41" t="n">
        <v>0.8998913262</v>
      </c>
      <c r="B8312" s="41" t="n">
        <v>1.1056687883</v>
      </c>
      <c r="C8312" s="41" t="n">
        <v>1.0619012692</v>
      </c>
      <c r="D8312" s="42" t="n">
        <f aca="false">$B$5*A8312</f>
        <v>2.29920257490188</v>
      </c>
      <c r="E8312" s="42" t="n">
        <f aca="false">$D$5*A8312+$F$5*B8312</f>
        <v>4.0505777816377</v>
      </c>
      <c r="F8312" s="43" t="n">
        <f aca="false">Inputs!$B$5*D8312+Inputs!$B$6*E8312</f>
        <v>27391.368408303</v>
      </c>
      <c r="G8312" s="43" t="n">
        <f aca="false">F8312*SQRT(($B$6-2)/C8312)</f>
        <v>37591.2404548266</v>
      </c>
    </row>
    <row r="8313" customFormat="false" ht="15" hidden="false" customHeight="false" outlineLevel="0" collapsed="false">
      <c r="A8313" s="41" t="n">
        <v>0.9262058631</v>
      </c>
      <c r="B8313" s="41" t="n">
        <v>0.3363540891</v>
      </c>
      <c r="C8313" s="41" t="n">
        <v>5.081304478</v>
      </c>
      <c r="D8313" s="42" t="n">
        <f aca="false">$B$5*A8313</f>
        <v>2.36643563875784</v>
      </c>
      <c r="E8313" s="42" t="n">
        <f aca="false">$D$5*A8313+$F$5*B8313</f>
        <v>2.78478571847506</v>
      </c>
      <c r="F8313" s="43" t="n">
        <f aca="false">Inputs!$B$5*D8313+Inputs!$B$6*E8313</f>
        <v>97404.277952031</v>
      </c>
      <c r="G8313" s="43" t="n">
        <f aca="false">F8313*SQRT(($B$6-2)/C8313)</f>
        <v>61109.0341468995</v>
      </c>
    </row>
    <row r="8314" customFormat="false" ht="15" hidden="false" customHeight="false" outlineLevel="0" collapsed="false">
      <c r="A8314" s="41" t="n">
        <v>-0.2577165614</v>
      </c>
      <c r="B8314" s="41" t="n">
        <v>-2.3578249954</v>
      </c>
      <c r="C8314" s="41" t="n">
        <v>2.9508520014</v>
      </c>
      <c r="D8314" s="42" t="n">
        <f aca="false">$B$5*A8314</f>
        <v>-0.658460154369847</v>
      </c>
      <c r="E8314" s="42" t="n">
        <f aca="false">$D$5*A8314+$F$5*B8314</f>
        <v>-4.68462019429214</v>
      </c>
      <c r="F8314" s="43" t="n">
        <f aca="false">Inputs!$B$5*D8314+Inputs!$B$6*E8314</f>
        <v>168384.994277623</v>
      </c>
      <c r="G8314" s="43" t="n">
        <f aca="false">F8314*SQRT(($B$6-2)/C8314)</f>
        <v>138625.993042197</v>
      </c>
    </row>
    <row r="8315" customFormat="false" ht="15" hidden="false" customHeight="false" outlineLevel="0" collapsed="false">
      <c r="A8315" s="41" t="n">
        <v>0.3676609933</v>
      </c>
      <c r="B8315" s="41" t="n">
        <v>-2.2793317248</v>
      </c>
      <c r="C8315" s="41" t="n">
        <v>6.9671019774</v>
      </c>
      <c r="D8315" s="42" t="n">
        <f aca="false">$B$5*A8315</f>
        <v>0.939365763259362</v>
      </c>
      <c r="E8315" s="42" t="n">
        <f aca="false">$D$5*A8315+$F$5*B8315</f>
        <v>-3.06094156828642</v>
      </c>
      <c r="F8315" s="43" t="n">
        <f aca="false">Inputs!$B$5*D8315+Inputs!$B$6*E8315</f>
        <v>246983.654740257</v>
      </c>
      <c r="G8315" s="43" t="n">
        <f aca="false">F8315*SQRT(($B$6-2)/C8315)</f>
        <v>132329.638768739</v>
      </c>
    </row>
    <row r="8316" customFormat="false" ht="15" hidden="false" customHeight="false" outlineLevel="0" collapsed="false">
      <c r="A8316" s="41" t="n">
        <v>-1.9233672765</v>
      </c>
      <c r="B8316" s="41" t="n">
        <v>-0.1616676558</v>
      </c>
      <c r="C8316" s="41" t="n">
        <v>0.6752158919</v>
      </c>
      <c r="D8316" s="42" t="n">
        <f aca="false">$B$5*A8316</f>
        <v>-4.91416115019646</v>
      </c>
      <c r="E8316" s="42" t="n">
        <f aca="false">$D$5*A8316+$F$5*B8316</f>
        <v>-4.8559800627459</v>
      </c>
      <c r="F8316" s="43" t="n">
        <f aca="false">Inputs!$B$5*D8316+Inputs!$B$6*E8316</f>
        <v>-248617.111882351</v>
      </c>
      <c r="G8316" s="43" t="n">
        <f aca="false">F8316*SQRT(($B$6-2)/C8316)</f>
        <v>-427882.660241671</v>
      </c>
    </row>
    <row r="8317" customFormat="false" ht="15" hidden="false" customHeight="false" outlineLevel="0" collapsed="false">
      <c r="A8317" s="41" t="n">
        <v>0.2645772446</v>
      </c>
      <c r="B8317" s="41" t="n">
        <v>-0.4510849038</v>
      </c>
      <c r="C8317" s="41" t="n">
        <v>10.7030586247</v>
      </c>
      <c r="D8317" s="42" t="n">
        <f aca="false">$B$5*A8317</f>
        <v>0.675989049270563</v>
      </c>
      <c r="E8317" s="42" t="n">
        <f aca="false">$D$5*A8317+$F$5*B8317</f>
        <v>-0.149323522133297</v>
      </c>
      <c r="F8317" s="43" t="n">
        <f aca="false">Inputs!$B$5*D8317+Inputs!$B$6*E8317</f>
        <v>75065.0810337211</v>
      </c>
      <c r="G8317" s="43" t="n">
        <f aca="false">F8317*SQRT(($B$6-2)/C8317)</f>
        <v>32448.8271097777</v>
      </c>
    </row>
    <row r="8318" customFormat="false" ht="15" hidden="false" customHeight="false" outlineLevel="0" collapsed="false">
      <c r="A8318" s="41" t="n">
        <v>1.5355311486</v>
      </c>
      <c r="B8318" s="41" t="n">
        <v>0.4621016575</v>
      </c>
      <c r="C8318" s="41" t="n">
        <v>2.9199657133</v>
      </c>
      <c r="D8318" s="42" t="n">
        <f aca="false">$B$5*A8318</f>
        <v>3.92324836112323</v>
      </c>
      <c r="E8318" s="42" t="n">
        <f aca="false">$D$5*A8318+$F$5*B8318</f>
        <v>4.45186265217622</v>
      </c>
      <c r="F8318" s="43" t="n">
        <f aca="false">Inputs!$B$5*D8318+Inputs!$B$6*E8318</f>
        <v>169731.703503512</v>
      </c>
      <c r="G8318" s="43" t="n">
        <f aca="false">F8318*SQRT(($B$6-2)/C8318)</f>
        <v>140471.782015714</v>
      </c>
    </row>
    <row r="8319" customFormat="false" ht="15" hidden="false" customHeight="false" outlineLevel="0" collapsed="false">
      <c r="A8319" s="41" t="n">
        <v>-0.2494079068</v>
      </c>
      <c r="B8319" s="41" t="n">
        <v>1.3863099452</v>
      </c>
      <c r="C8319" s="41" t="n">
        <v>0.5377571499</v>
      </c>
      <c r="D8319" s="42" t="n">
        <f aca="false">$B$5*A8319</f>
        <v>-0.637231724342681</v>
      </c>
      <c r="E8319" s="42" t="n">
        <f aca="false">$D$5*A8319+$F$5*B8319</f>
        <v>1.80031485536468</v>
      </c>
      <c r="F8319" s="43" t="n">
        <f aca="false">Inputs!$B$5*D8319+Inputs!$B$6*E8319</f>
        <v>-153738.915202502</v>
      </c>
      <c r="G8319" s="43" t="n">
        <f aca="false">F8319*SQRT(($B$6-2)/C8319)</f>
        <v>-296487.039429039</v>
      </c>
    </row>
    <row r="8320" customFormat="false" ht="15" hidden="false" customHeight="false" outlineLevel="0" collapsed="false">
      <c r="A8320" s="41" t="n">
        <v>1.5651133476</v>
      </c>
      <c r="B8320" s="41" t="n">
        <v>0.5125586935</v>
      </c>
      <c r="C8320" s="41" t="n">
        <v>1.0393133096</v>
      </c>
      <c r="D8320" s="42" t="n">
        <f aca="false">$B$5*A8320</f>
        <v>3.99883022987984</v>
      </c>
      <c r="E8320" s="42" t="n">
        <f aca="false">$D$5*A8320+$F$5*B8320</f>
        <v>4.60938249482557</v>
      </c>
      <c r="F8320" s="43" t="n">
        <f aca="false">Inputs!$B$5*D8320+Inputs!$B$6*E8320</f>
        <v>169413.898246705</v>
      </c>
      <c r="G8320" s="43" t="n">
        <f aca="false">F8320*SQRT(($B$6-2)/C8320)</f>
        <v>235012.406218706</v>
      </c>
    </row>
    <row r="8321" customFormat="false" ht="15" hidden="false" customHeight="false" outlineLevel="0" collapsed="false">
      <c r="A8321" s="41" t="n">
        <v>-0.7752576598</v>
      </c>
      <c r="B8321" s="41" t="n">
        <v>-0.550270431</v>
      </c>
      <c r="C8321" s="41" t="n">
        <v>11.7311157019</v>
      </c>
      <c r="D8321" s="42" t="n">
        <f aca="false">$B$5*A8321</f>
        <v>-1.98076629447189</v>
      </c>
      <c r="E8321" s="42" t="n">
        <f aca="false">$D$5*A8321+$F$5*B8321</f>
        <v>-2.79497004798604</v>
      </c>
      <c r="F8321" s="43" t="n">
        <f aca="false">Inputs!$B$5*D8321+Inputs!$B$6*E8321</f>
        <v>-58328.1270478863</v>
      </c>
      <c r="G8321" s="43" t="n">
        <f aca="false">F8321*SQRT(($B$6-2)/C8321)</f>
        <v>-24083.7089380831</v>
      </c>
    </row>
    <row r="8322" customFormat="false" ht="15" hidden="false" customHeight="false" outlineLevel="0" collapsed="false">
      <c r="A8322" s="41" t="n">
        <v>-1.446738713</v>
      </c>
      <c r="B8322" s="41" t="n">
        <v>-0.0424168798</v>
      </c>
      <c r="C8322" s="41" t="n">
        <v>5.0646362352</v>
      </c>
      <c r="D8322" s="42" t="n">
        <f aca="false">$B$5*A8322</f>
        <v>-3.69638563823711</v>
      </c>
      <c r="E8322" s="42" t="n">
        <f aca="false">$D$5*A8322+$F$5*B8322</f>
        <v>-3.51588493249314</v>
      </c>
      <c r="F8322" s="43" t="n">
        <f aca="false">Inputs!$B$5*D8322+Inputs!$B$6*E8322</f>
        <v>-193844.317199054</v>
      </c>
      <c r="G8322" s="43" t="n">
        <f aca="false">F8322*SQRT(($B$6-2)/C8322)</f>
        <v>-121813.085108038</v>
      </c>
    </row>
    <row r="8323" customFormat="false" ht="15" hidden="false" customHeight="false" outlineLevel="0" collapsed="false">
      <c r="A8323" s="41" t="n">
        <v>-1.0500414414</v>
      </c>
      <c r="B8323" s="41" t="n">
        <v>-0.3290747692</v>
      </c>
      <c r="C8323" s="41" t="n">
        <v>2.6596211074</v>
      </c>
      <c r="D8323" s="42" t="n">
        <f aca="false">$B$5*A8323</f>
        <v>-2.68283282162006</v>
      </c>
      <c r="E8323" s="42" t="n">
        <f aca="false">$D$5*A8323+$F$5*B8323</f>
        <v>-3.06689382811591</v>
      </c>
      <c r="F8323" s="43" t="n">
        <f aca="false">Inputs!$B$5*D8323+Inputs!$B$6*E8323</f>
        <v>-114938.59075621</v>
      </c>
      <c r="G8323" s="43" t="n">
        <f aca="false">F8323*SQRT(($B$6-2)/C8323)</f>
        <v>-99671.4968257865</v>
      </c>
    </row>
    <row r="8324" customFormat="false" ht="15" hidden="false" customHeight="false" outlineLevel="0" collapsed="false">
      <c r="A8324" s="41" t="n">
        <v>0.2606003031</v>
      </c>
      <c r="B8324" s="41" t="n">
        <v>-1.983708642</v>
      </c>
      <c r="C8324" s="41" t="n">
        <v>13.5457043569</v>
      </c>
      <c r="D8324" s="42" t="n">
        <f aca="false">$B$5*A8324</f>
        <v>0.665828051080208</v>
      </c>
      <c r="E8324" s="42" t="n">
        <f aca="false">$D$5*A8324+$F$5*B8324</f>
        <v>-2.80523639332861</v>
      </c>
      <c r="F8324" s="43" t="n">
        <f aca="false">Inputs!$B$5*D8324+Inputs!$B$6*E8324</f>
        <v>206844.624774452</v>
      </c>
      <c r="G8324" s="43" t="n">
        <f aca="false">F8324*SQRT(($B$6-2)/C8324)</f>
        <v>79480.1066102575</v>
      </c>
    </row>
    <row r="8325" customFormat="false" ht="15" hidden="false" customHeight="false" outlineLevel="0" collapsed="false">
      <c r="A8325" s="41" t="n">
        <v>-1.2637412685</v>
      </c>
      <c r="B8325" s="41" t="n">
        <v>-0.5068480548</v>
      </c>
      <c r="C8325" s="41" t="n">
        <v>3.91152616</v>
      </c>
      <c r="D8325" s="42" t="n">
        <f aca="false">$B$5*A8325</f>
        <v>-3.22883118655507</v>
      </c>
      <c r="E8325" s="42" t="n">
        <f aca="false">$D$5*A8325+$F$5*B8325</f>
        <v>-3.88238035202438</v>
      </c>
      <c r="F8325" s="43" t="n">
        <f aca="false">Inputs!$B$5*D8325+Inputs!$B$6*E8325</f>
        <v>-128764.101054288</v>
      </c>
      <c r="G8325" s="43" t="n">
        <f aca="false">F8325*SQRT(($B$6-2)/C8325)</f>
        <v>-92073.9295608037</v>
      </c>
    </row>
    <row r="8326" customFormat="false" ht="15" hidden="false" customHeight="false" outlineLevel="0" collapsed="false">
      <c r="A8326" s="41" t="n">
        <v>-0.0525273687</v>
      </c>
      <c r="B8326" s="41" t="n">
        <v>-0.4938907997</v>
      </c>
      <c r="C8326" s="41" t="n">
        <v>6.6723712522</v>
      </c>
      <c r="D8326" s="42" t="n">
        <f aca="false">$B$5*A8326</f>
        <v>-0.134206273415085</v>
      </c>
      <c r="E8326" s="42" t="n">
        <f aca="false">$D$5*A8326+$F$5*B8326</f>
        <v>-0.977816637743879</v>
      </c>
      <c r="F8326" s="43" t="n">
        <f aca="false">Inputs!$B$5*D8326+Inputs!$B$6*E8326</f>
        <v>35470.2045456855</v>
      </c>
      <c r="G8326" s="43" t="n">
        <f aca="false">F8326*SQRT(($B$6-2)/C8326)</f>
        <v>19419.5244002634</v>
      </c>
    </row>
    <row r="8327" customFormat="false" ht="15" hidden="false" customHeight="false" outlineLevel="0" collapsed="false">
      <c r="A8327" s="41" t="n">
        <v>-0.2705179314</v>
      </c>
      <c r="B8327" s="41" t="n">
        <v>-0.7061871961</v>
      </c>
      <c r="C8327" s="41" t="n">
        <v>1.390957744</v>
      </c>
      <c r="D8327" s="42" t="n">
        <f aca="false">$B$5*A8327</f>
        <v>-0.691167373574369</v>
      </c>
      <c r="E8327" s="42" t="n">
        <f aca="false">$D$5*A8327+$F$5*B8327</f>
        <v>-1.8631259305598</v>
      </c>
      <c r="F8327" s="43" t="n">
        <f aca="false">Inputs!$B$5*D8327+Inputs!$B$6*E8327</f>
        <v>24039.5591705529</v>
      </c>
      <c r="G8327" s="43" t="n">
        <f aca="false">F8327*SQRT(($B$6-2)/C8327)</f>
        <v>28826.0097322127</v>
      </c>
    </row>
    <row r="8328" customFormat="false" ht="15" hidden="false" customHeight="false" outlineLevel="0" collapsed="false">
      <c r="A8328" s="41" t="n">
        <v>-1.4493998418</v>
      </c>
      <c r="B8328" s="41" t="n">
        <v>-0.5347507774</v>
      </c>
      <c r="C8328" s="41" t="n">
        <v>2.573034697</v>
      </c>
      <c r="D8328" s="42" t="n">
        <f aca="false">$B$5*A8328</f>
        <v>-3.70318476387703</v>
      </c>
      <c r="E8328" s="42" t="n">
        <f aca="false">$D$5*A8328+$F$5*B8328</f>
        <v>-4.3723521010719</v>
      </c>
      <c r="F8328" s="43" t="n">
        <f aca="false">Inputs!$B$5*D8328+Inputs!$B$6*E8328</f>
        <v>-151700.871334108</v>
      </c>
      <c r="G8328" s="43" t="n">
        <f aca="false">F8328*SQRT(($B$6-2)/C8328)</f>
        <v>-133745.830477853</v>
      </c>
    </row>
    <row r="8329" customFormat="false" ht="15" hidden="false" customHeight="false" outlineLevel="0" collapsed="false">
      <c r="A8329" s="41" t="n">
        <v>-0.2131685249</v>
      </c>
      <c r="B8329" s="41" t="n">
        <v>-0.3103901036</v>
      </c>
      <c r="C8329" s="41" t="n">
        <v>3.8620304144</v>
      </c>
      <c r="D8329" s="42" t="n">
        <f aca="false">$B$5*A8329</f>
        <v>-0.544640899482553</v>
      </c>
      <c r="E8329" s="42" t="n">
        <f aca="false">$D$5*A8329+$F$5*B8329</f>
        <v>-1.04321758563957</v>
      </c>
      <c r="F8329" s="43" t="n">
        <f aca="false">Inputs!$B$5*D8329+Inputs!$B$6*E8329</f>
        <v>-2303.21066627656</v>
      </c>
      <c r="G8329" s="43" t="n">
        <f aca="false">F8329*SQRT(($B$6-2)/C8329)</f>
        <v>-1657.45145077739</v>
      </c>
    </row>
    <row r="8330" customFormat="false" ht="15" hidden="false" customHeight="false" outlineLevel="0" collapsed="false">
      <c r="A8330" s="41" t="n">
        <v>0.1117959188</v>
      </c>
      <c r="B8330" s="41" t="n">
        <v>0.4188945705</v>
      </c>
      <c r="C8330" s="41" t="n">
        <v>2.318062999</v>
      </c>
      <c r="D8330" s="42" t="n">
        <f aca="false">$B$5*A8330</f>
        <v>0.285636117256401</v>
      </c>
      <c r="E8330" s="42" t="n">
        <f aca="false">$D$5*A8330+$F$5*B8330</f>
        <v>0.989352042372777</v>
      </c>
      <c r="F8330" s="43" t="n">
        <f aca="false">Inputs!$B$5*D8330+Inputs!$B$6*E8330</f>
        <v>-20903.9903929988</v>
      </c>
      <c r="G8330" s="43" t="n">
        <f aca="false">F8330*SQRT(($B$6-2)/C8330)</f>
        <v>-19416.9752734206</v>
      </c>
    </row>
    <row r="8331" customFormat="false" ht="15" hidden="false" customHeight="false" outlineLevel="0" collapsed="false">
      <c r="A8331" s="41" t="n">
        <v>0.6817262269</v>
      </c>
      <c r="B8331" s="41" t="n">
        <v>-0.6335508355</v>
      </c>
      <c r="C8331" s="41" t="n">
        <v>8.1646968984</v>
      </c>
      <c r="D8331" s="42" t="n">
        <f aca="false">$B$5*A8331</f>
        <v>1.74179553756279</v>
      </c>
      <c r="E8331" s="42" t="n">
        <f aca="false">$D$5*A8331+$F$5*B8331</f>
        <v>0.528247098874656</v>
      </c>
      <c r="F8331" s="43" t="n">
        <f aca="false">Inputs!$B$5*D8331+Inputs!$B$6*E8331</f>
        <v>147767.198812546</v>
      </c>
      <c r="G8331" s="43" t="n">
        <f aca="false">F8331*SQRT(($B$6-2)/C8331)</f>
        <v>73134.6192921664</v>
      </c>
    </row>
    <row r="8332" customFormat="false" ht="15" hidden="false" customHeight="false" outlineLevel="0" collapsed="false">
      <c r="A8332" s="41" t="n">
        <v>-1.5757968039</v>
      </c>
      <c r="B8332" s="41" t="n">
        <v>1.2715963657</v>
      </c>
      <c r="C8332" s="41" t="n">
        <v>4.9551905811</v>
      </c>
      <c r="D8332" s="42" t="n">
        <f aca="false">$B$5*A8332</f>
        <v>-4.02612622609478</v>
      </c>
      <c r="E8332" s="42" t="n">
        <f aca="false">$D$5*A8332+$F$5*B8332</f>
        <v>-1.5540250388529</v>
      </c>
      <c r="F8332" s="43" t="n">
        <f aca="false">Inputs!$B$5*D8332+Inputs!$B$6*E8332</f>
        <v>-324911.370666833</v>
      </c>
      <c r="G8332" s="43" t="n">
        <f aca="false">F8332*SQRT(($B$6-2)/C8332)</f>
        <v>-206419.027130094</v>
      </c>
    </row>
    <row r="8333" customFormat="false" ht="15" hidden="false" customHeight="false" outlineLevel="0" collapsed="false">
      <c r="A8333" s="41" t="n">
        <v>0.3854459156</v>
      </c>
      <c r="B8333" s="41" t="n">
        <v>-0.9546623512</v>
      </c>
      <c r="C8333" s="41" t="n">
        <v>1.0330989869</v>
      </c>
      <c r="D8333" s="42" t="n">
        <f aca="false">$B$5*A8333</f>
        <v>0.984805849140912</v>
      </c>
      <c r="E8333" s="42" t="n">
        <f aca="false">$D$5*A8333+$F$5*B8333</f>
        <v>-0.731255419471636</v>
      </c>
      <c r="F8333" s="43" t="n">
        <f aca="false">Inputs!$B$5*D8333+Inputs!$B$6*E8333</f>
        <v>135043.355887673</v>
      </c>
      <c r="G8333" s="43" t="n">
        <f aca="false">F8333*SQRT(($B$6-2)/C8333)</f>
        <v>187895.877584489</v>
      </c>
    </row>
    <row r="8334" customFormat="false" ht="15" hidden="false" customHeight="false" outlineLevel="0" collapsed="false">
      <c r="A8334" s="41" t="n">
        <v>0.2777050565</v>
      </c>
      <c r="B8334" s="41" t="n">
        <v>1.0679947333</v>
      </c>
      <c r="C8334" s="41" t="n">
        <v>2.8005459619</v>
      </c>
      <c r="D8334" s="42" t="n">
        <f aca="false">$B$5*A8334</f>
        <v>0.709530320360223</v>
      </c>
      <c r="E8334" s="42" t="n">
        <f aca="false">$D$5*A8334+$F$5*B8334</f>
        <v>2.50497744870696</v>
      </c>
      <c r="F8334" s="43" t="n">
        <f aca="false">Inputs!$B$5*D8334+Inputs!$B$6*E8334</f>
        <v>-54295.840399326</v>
      </c>
      <c r="G8334" s="43" t="n">
        <f aca="false">F8334*SQRT(($B$6-2)/C8334)</f>
        <v>-45883.8873787459</v>
      </c>
    </row>
    <row r="8335" customFormat="false" ht="15" hidden="false" customHeight="false" outlineLevel="0" collapsed="false">
      <c r="A8335" s="41" t="n">
        <v>1.7291765252</v>
      </c>
      <c r="B8335" s="41" t="n">
        <v>0.2506102762</v>
      </c>
      <c r="C8335" s="41" t="n">
        <v>1.6671452289</v>
      </c>
      <c r="D8335" s="42" t="n">
        <f aca="false">$B$5*A8335</f>
        <v>4.41800804546939</v>
      </c>
      <c r="E8335" s="42" t="n">
        <f aca="false">$D$5*A8335+$F$5*B8335</f>
        <v>4.54746728336124</v>
      </c>
      <c r="F8335" s="43" t="n">
        <f aca="false">Inputs!$B$5*D8335+Inputs!$B$6*E8335</f>
        <v>214427.440378878</v>
      </c>
      <c r="G8335" s="43" t="n">
        <f aca="false">F8335*SQRT(($B$6-2)/C8335)</f>
        <v>234859.776001647</v>
      </c>
    </row>
    <row r="8336" customFormat="false" ht="15" hidden="false" customHeight="false" outlineLevel="0" collapsed="false">
      <c r="A8336" s="41" t="n">
        <v>1.0596706373</v>
      </c>
      <c r="B8336" s="41" t="n">
        <v>-1.2096020723</v>
      </c>
      <c r="C8336" s="41" t="n">
        <v>5.0442604945</v>
      </c>
      <c r="D8336" s="42" t="n">
        <f aca="false">$B$5*A8336</f>
        <v>2.70743520566681</v>
      </c>
      <c r="E8336" s="42" t="n">
        <f aca="false">$D$5*A8336+$F$5*B8336</f>
        <v>0.4329057938386</v>
      </c>
      <c r="F8336" s="43" t="n">
        <f aca="false">Inputs!$B$5*D8336+Inputs!$B$6*E8336</f>
        <v>249098.230874751</v>
      </c>
      <c r="G8336" s="43" t="n">
        <f aca="false">F8336*SQRT(($B$6-2)/C8336)</f>
        <v>156850.854084874</v>
      </c>
    </row>
    <row r="8337" customFormat="false" ht="15" hidden="false" customHeight="false" outlineLevel="0" collapsed="false">
      <c r="A8337" s="41" t="n">
        <v>-0.0359027516</v>
      </c>
      <c r="B8337" s="41" t="n">
        <v>-0.3350126493</v>
      </c>
      <c r="C8337" s="41" t="n">
        <v>2.3067860449</v>
      </c>
      <c r="D8337" s="42" t="n">
        <f aca="false">$B$5*A8337</f>
        <v>-0.0917307418367497</v>
      </c>
      <c r="E8337" s="42" t="n">
        <f aca="false">$D$5*A8337+$F$5*B8337</f>
        <v>-0.66391495185226</v>
      </c>
      <c r="F8337" s="43" t="n">
        <f aca="false">Inputs!$B$5*D8337+Inputs!$B$6*E8337</f>
        <v>24022.673408938</v>
      </c>
      <c r="G8337" s="43" t="n">
        <f aca="false">F8337*SQRT(($B$6-2)/C8337)</f>
        <v>22368.2844641859</v>
      </c>
    </row>
    <row r="8338" customFormat="false" ht="15" hidden="false" customHeight="false" outlineLevel="0" collapsed="false">
      <c r="A8338" s="41" t="n">
        <v>0.3425698517</v>
      </c>
      <c r="B8338" s="41" t="n">
        <v>1.6111939354</v>
      </c>
      <c r="C8338" s="41" t="n">
        <v>0.5380236107</v>
      </c>
      <c r="D8338" s="42" t="n">
        <f aca="false">$B$5*A8338</f>
        <v>0.875258447526521</v>
      </c>
      <c r="E8338" s="42" t="n">
        <f aca="false">$D$5*A8338+$F$5*B8338</f>
        <v>3.59729508186079</v>
      </c>
      <c r="F8338" s="43" t="n">
        <f aca="false">Inputs!$B$5*D8338+Inputs!$B$6*E8338</f>
        <v>-92338.9093403872</v>
      </c>
      <c r="G8338" s="43" t="n">
        <f aca="false">F8338*SQRT(($B$6-2)/C8338)</f>
        <v>-178032.410077684</v>
      </c>
    </row>
    <row r="8339" customFormat="false" ht="15" hidden="false" customHeight="false" outlineLevel="0" collapsed="false">
      <c r="A8339" s="41" t="n">
        <v>0.2498893943</v>
      </c>
      <c r="B8339" s="41" t="n">
        <v>-0.9376907393</v>
      </c>
      <c r="C8339" s="41" t="n">
        <v>4.4432475556</v>
      </c>
      <c r="D8339" s="42" t="n">
        <f aca="false">$B$5*A8339</f>
        <v>0.638461914330685</v>
      </c>
      <c r="E8339" s="42" t="n">
        <f aca="false">$D$5*A8339+$F$5*B8339</f>
        <v>-1.02451843184431</v>
      </c>
      <c r="F8339" s="43" t="n">
        <f aca="false">Inputs!$B$5*D8339+Inputs!$B$6*E8339</f>
        <v>115072.113025284</v>
      </c>
      <c r="G8339" s="43" t="n">
        <f aca="false">F8339*SQRT(($B$6-2)/C8339)</f>
        <v>77203.1162108984</v>
      </c>
    </row>
    <row r="8340" customFormat="false" ht="15" hidden="false" customHeight="false" outlineLevel="0" collapsed="false">
      <c r="A8340" s="41" t="n">
        <v>-1.2634385799</v>
      </c>
      <c r="B8340" s="41" t="n">
        <v>1.6457800628</v>
      </c>
      <c r="C8340" s="41" t="n">
        <v>2.1991813129</v>
      </c>
      <c r="D8340" s="42" t="n">
        <f aca="false">$B$5*A8340</f>
        <v>-3.22805782382976</v>
      </c>
      <c r="E8340" s="42" t="n">
        <f aca="false">$D$5*A8340+$F$5*B8340</f>
        <v>-0.164621625537528</v>
      </c>
      <c r="F8340" s="43" t="n">
        <f aca="false">Inputs!$B$5*D8340+Inputs!$B$6*E8340</f>
        <v>-314574.7011061</v>
      </c>
      <c r="G8340" s="43" t="n">
        <f aca="false">F8340*SQRT(($B$6-2)/C8340)</f>
        <v>-299991.032128024</v>
      </c>
    </row>
    <row r="8341" customFormat="false" ht="15" hidden="false" customHeight="false" outlineLevel="0" collapsed="false">
      <c r="A8341" s="41" t="n">
        <v>0.5137934124</v>
      </c>
      <c r="B8341" s="41" t="n">
        <v>0.448081347</v>
      </c>
      <c r="C8341" s="41" t="n">
        <v>8.9972930482</v>
      </c>
      <c r="D8341" s="42" t="n">
        <f aca="false">$B$5*A8341</f>
        <v>1.31273088467924</v>
      </c>
      <c r="E8341" s="42" t="n">
        <f aca="false">$D$5*A8341+$F$5*B8341</f>
        <v>1.99633848465956</v>
      </c>
      <c r="F8341" s="43" t="n">
        <f aca="false">Inputs!$B$5*D8341+Inputs!$B$6*E8341</f>
        <v>31456.1642349463</v>
      </c>
      <c r="G8341" s="43" t="n">
        <f aca="false">F8341*SQRT(($B$6-2)/C8341)</f>
        <v>14830.8085439356</v>
      </c>
    </row>
    <row r="8342" customFormat="false" ht="15" hidden="false" customHeight="false" outlineLevel="0" collapsed="false">
      <c r="A8342" s="41" t="n">
        <v>-0.3437313886</v>
      </c>
      <c r="B8342" s="41" t="n">
        <v>0.2678617847</v>
      </c>
      <c r="C8342" s="41" t="n">
        <v>1.2010404239</v>
      </c>
      <c r="D8342" s="42" t="n">
        <f aca="false">$B$5*A8342</f>
        <v>-0.878226148796186</v>
      </c>
      <c r="E8342" s="42" t="n">
        <f aca="false">$D$5*A8342+$F$5*B8342</f>
        <v>-0.355410201852455</v>
      </c>
      <c r="F8342" s="43" t="n">
        <f aca="false">Inputs!$B$5*D8342+Inputs!$B$6*E8342</f>
        <v>-70052.1047869959</v>
      </c>
      <c r="G8342" s="43" t="n">
        <f aca="false">F8342*SQRT(($B$6-2)/C8342)</f>
        <v>-90397.6985903006</v>
      </c>
    </row>
    <row r="8343" customFormat="false" ht="15" hidden="false" customHeight="false" outlineLevel="0" collapsed="false">
      <c r="A8343" s="41" t="n">
        <v>-0.9869599061</v>
      </c>
      <c r="B8343" s="41" t="n">
        <v>0.3871983557</v>
      </c>
      <c r="C8343" s="41" t="n">
        <v>1.7659606693</v>
      </c>
      <c r="D8343" s="42" t="n">
        <f aca="false">$B$5*A8343</f>
        <v>-2.52166088433405</v>
      </c>
      <c r="E8343" s="42" t="n">
        <f aca="false">$D$5*A8343+$F$5*B8343</f>
        <v>-1.67996519916023</v>
      </c>
      <c r="F8343" s="43" t="n">
        <f aca="false">Inputs!$B$5*D8343+Inputs!$B$6*E8343</f>
        <v>-168167.828475394</v>
      </c>
      <c r="G8343" s="43" t="n">
        <f aca="false">F8343*SQRT(($B$6-2)/C8343)</f>
        <v>-178964.709830944</v>
      </c>
    </row>
    <row r="8344" customFormat="false" ht="15" hidden="false" customHeight="false" outlineLevel="0" collapsed="false">
      <c r="A8344" s="41" t="n">
        <v>-1.1748701366</v>
      </c>
      <c r="B8344" s="41" t="n">
        <v>-0.359288445</v>
      </c>
      <c r="C8344" s="41" t="n">
        <v>2.6944634192</v>
      </c>
      <c r="D8344" s="42" t="n">
        <f aca="false">$B$5*A8344</f>
        <v>-3.0017673963508</v>
      </c>
      <c r="E8344" s="42" t="n">
        <f aca="false">$D$5*A8344+$F$5*B8344</f>
        <v>-3.41610596534904</v>
      </c>
      <c r="F8344" s="43" t="n">
        <f aca="false">Inputs!$B$5*D8344+Inputs!$B$6*E8344</f>
        <v>-129371.441367628</v>
      </c>
      <c r="G8344" s="43" t="n">
        <f aca="false">F8344*SQRT(($B$6-2)/C8344)</f>
        <v>-111459.545728178</v>
      </c>
    </row>
    <row r="8345" customFormat="false" ht="15" hidden="false" customHeight="false" outlineLevel="0" collapsed="false">
      <c r="A8345" s="41" t="n">
        <v>-0.6428931487</v>
      </c>
      <c r="B8345" s="41" t="n">
        <v>-3.2573676427</v>
      </c>
      <c r="C8345" s="41" t="n">
        <v>4.6315162816</v>
      </c>
      <c r="D8345" s="42" t="n">
        <f aca="false">$B$5*A8345</f>
        <v>-1.64257787561928</v>
      </c>
      <c r="E8345" s="42" t="n">
        <f aca="false">$D$5*A8345+$F$5*B8345</f>
        <v>-7.15446190028668</v>
      </c>
      <c r="F8345" s="43" t="n">
        <f aca="false">Inputs!$B$5*D8345+Inputs!$B$6*E8345</f>
        <v>193465.307452406</v>
      </c>
      <c r="G8345" s="43" t="n">
        <f aca="false">F8345*SQRT(($B$6-2)/C8345)</f>
        <v>127132.473911099</v>
      </c>
    </row>
    <row r="8346" customFormat="false" ht="15" hidden="false" customHeight="false" outlineLevel="0" collapsed="false">
      <c r="A8346" s="41" t="n">
        <v>-0.3467686265</v>
      </c>
      <c r="B8346" s="41" t="n">
        <v>-0.8988664245</v>
      </c>
      <c r="C8346" s="41" t="n">
        <v>7.1163939783</v>
      </c>
      <c r="D8346" s="42" t="n">
        <f aca="false">$B$5*A8346</f>
        <v>-0.885986224926442</v>
      </c>
      <c r="E8346" s="42" t="n">
        <f aca="false">$D$5*A8346+$F$5*B8346</f>
        <v>-2.37727892626041</v>
      </c>
      <c r="F8346" s="43" t="n">
        <f aca="false">Inputs!$B$5*D8346+Inputs!$B$6*E8346</f>
        <v>30265.3238203765</v>
      </c>
      <c r="G8346" s="43" t="n">
        <f aca="false">F8346*SQRT(($B$6-2)/C8346)</f>
        <v>16044.6530755823</v>
      </c>
    </row>
    <row r="8347" customFormat="false" ht="15" hidden="false" customHeight="false" outlineLevel="0" collapsed="false">
      <c r="A8347" s="41" t="n">
        <v>-0.2103898839</v>
      </c>
      <c r="B8347" s="41" t="n">
        <v>0.0017228005</v>
      </c>
      <c r="C8347" s="41" t="n">
        <v>2.5731723904</v>
      </c>
      <c r="D8347" s="42" t="n">
        <f aca="false">$B$5*A8347</f>
        <v>-0.537541532752455</v>
      </c>
      <c r="E8347" s="42" t="n">
        <f aca="false">$D$5*A8347+$F$5*B8347</f>
        <v>-0.497666369798308</v>
      </c>
      <c r="F8347" s="43" t="n">
        <f aca="false">Inputs!$B$5*D8347+Inputs!$B$6*E8347</f>
        <v>-28870.83478533</v>
      </c>
      <c r="G8347" s="43" t="n">
        <f aca="false">F8347*SQRT(($B$6-2)/C8347)</f>
        <v>-25453.0539401877</v>
      </c>
    </row>
    <row r="8348" customFormat="false" ht="15" hidden="false" customHeight="false" outlineLevel="0" collapsed="false">
      <c r="A8348" s="41" t="n">
        <v>1.767931943</v>
      </c>
      <c r="B8348" s="41" t="n">
        <v>0.3047089972</v>
      </c>
      <c r="C8348" s="41" t="n">
        <v>3.9533831643</v>
      </c>
      <c r="D8348" s="42" t="n">
        <f aca="false">$B$5*A8348</f>
        <v>4.51702728679649</v>
      </c>
      <c r="E8348" s="42" t="n">
        <f aca="false">$D$5*A8348+$F$5*B8348</f>
        <v>4.73310386478562</v>
      </c>
      <c r="F8348" s="43" t="n">
        <f aca="false">Inputs!$B$5*D8348+Inputs!$B$6*E8348</f>
        <v>215047.535440368</v>
      </c>
      <c r="G8348" s="43" t="n">
        <f aca="false">F8348*SQRT(($B$6-2)/C8348)</f>
        <v>152955.470145705</v>
      </c>
    </row>
    <row r="8349" customFormat="false" ht="15" hidden="false" customHeight="false" outlineLevel="0" collapsed="false">
      <c r="A8349" s="41" t="n">
        <v>0.334112633</v>
      </c>
      <c r="B8349" s="41" t="n">
        <v>0.4956138352</v>
      </c>
      <c r="C8349" s="41" t="n">
        <v>0.7320040071</v>
      </c>
      <c r="D8349" s="42" t="n">
        <f aca="false">$B$5*A8349</f>
        <v>0.853650439486641</v>
      </c>
      <c r="E8349" s="42" t="n">
        <f aca="false">$D$5*A8349+$F$5*B8349</f>
        <v>1.65084874566937</v>
      </c>
      <c r="F8349" s="43" t="n">
        <f aca="false">Inputs!$B$5*D8349+Inputs!$B$6*E8349</f>
        <v>2822.60666519546</v>
      </c>
      <c r="G8349" s="43" t="n">
        <f aca="false">F8349*SQRT(($B$6-2)/C8349)</f>
        <v>4665.61212907293</v>
      </c>
    </row>
    <row r="8350" customFormat="false" ht="15" hidden="false" customHeight="false" outlineLevel="0" collapsed="false">
      <c r="A8350" s="41" t="n">
        <v>0.8718085122</v>
      </c>
      <c r="B8350" s="41" t="n">
        <v>0.4542794539</v>
      </c>
      <c r="C8350" s="41" t="n">
        <v>1.7863318918</v>
      </c>
      <c r="D8350" s="42" t="n">
        <f aca="false">$B$5*A8350</f>
        <v>2.22745160189057</v>
      </c>
      <c r="E8350" s="42" t="n">
        <f aca="false">$D$5*A8350+$F$5*B8350</f>
        <v>2.85896940274674</v>
      </c>
      <c r="F8350" s="43" t="n">
        <f aca="false">Inputs!$B$5*D8350+Inputs!$B$6*E8350</f>
        <v>79796.6900517197</v>
      </c>
      <c r="G8350" s="43" t="n">
        <f aca="false">F8350*SQRT(($B$6-2)/C8350)</f>
        <v>84434.2789965784</v>
      </c>
    </row>
    <row r="8351" customFormat="false" ht="15" hidden="false" customHeight="false" outlineLevel="0" collapsed="false">
      <c r="A8351" s="41" t="n">
        <v>0.2817130244</v>
      </c>
      <c r="B8351" s="41" t="n">
        <v>0.7112469186</v>
      </c>
      <c r="C8351" s="41" t="n">
        <v>2.3602490838</v>
      </c>
      <c r="D8351" s="42" t="n">
        <f aca="false">$B$5*A8351</f>
        <v>0.719770590321171</v>
      </c>
      <c r="E8351" s="42" t="n">
        <f aca="false">$D$5*A8351+$F$5*B8351</f>
        <v>1.8985024848106</v>
      </c>
      <c r="F8351" s="43" t="n">
        <f aca="false">Inputs!$B$5*D8351+Inputs!$B$6*E8351</f>
        <v>-22948.065208413</v>
      </c>
      <c r="G8351" s="43" t="n">
        <f aca="false">F8351*SQRT(($B$6-2)/C8351)</f>
        <v>-21124.2916192151</v>
      </c>
    </row>
    <row r="8352" customFormat="false" ht="15" hidden="false" customHeight="false" outlineLevel="0" collapsed="false">
      <c r="A8352" s="41" t="n">
        <v>-2.4266344208</v>
      </c>
      <c r="B8352" s="41" t="n">
        <v>2.0890515833</v>
      </c>
      <c r="C8352" s="41" t="n">
        <v>2.6877891752</v>
      </c>
      <c r="D8352" s="42" t="n">
        <f aca="false">$B$5*A8352</f>
        <v>-6.19999765105958</v>
      </c>
      <c r="E8352" s="42" t="n">
        <f aca="false">$D$5*A8352+$F$5*B8352</f>
        <v>-2.16713168831074</v>
      </c>
      <c r="F8352" s="43" t="n">
        <f aca="false">Inputs!$B$5*D8352+Inputs!$B$6*E8352</f>
        <v>-511643.180690421</v>
      </c>
      <c r="G8352" s="43" t="n">
        <f aca="false">F8352*SQRT(($B$6-2)/C8352)</f>
        <v>-441351.480428438</v>
      </c>
    </row>
    <row r="8353" customFormat="false" ht="15" hidden="false" customHeight="false" outlineLevel="0" collapsed="false">
      <c r="A8353" s="41" t="n">
        <v>1.5897298447</v>
      </c>
      <c r="B8353" s="41" t="n">
        <v>0.2171357519</v>
      </c>
      <c r="C8353" s="41" t="n">
        <v>5.4691285094</v>
      </c>
      <c r="D8353" s="42" t="n">
        <f aca="false">$B$5*A8353</f>
        <v>4.06172483933939</v>
      </c>
      <c r="E8353" s="42" t="n">
        <f aca="false">$D$5*A8353+$F$5*B8353</f>
        <v>4.15783971456677</v>
      </c>
      <c r="F8353" s="43" t="n">
        <f aca="false">Inputs!$B$5*D8353+Inputs!$B$6*E8353</f>
        <v>198280.4982056</v>
      </c>
      <c r="G8353" s="43" t="n">
        <f aca="false">F8353*SQRT(($B$6-2)/C8353)</f>
        <v>119904.625003212</v>
      </c>
    </row>
    <row r="8354" customFormat="false" ht="15" hidden="false" customHeight="false" outlineLevel="0" collapsed="false">
      <c r="A8354" s="41" t="n">
        <v>-1.4130064504</v>
      </c>
      <c r="B8354" s="41" t="n">
        <v>1.2103504325</v>
      </c>
      <c r="C8354" s="41" t="n">
        <v>12.1926672023</v>
      </c>
      <c r="D8354" s="42" t="n">
        <f aca="false">$B$5*A8354</f>
        <v>-3.61020044812678</v>
      </c>
      <c r="E8354" s="42" t="n">
        <f aca="false">$D$5*A8354+$F$5*B8354</f>
        <v>-1.27240716541528</v>
      </c>
      <c r="F8354" s="43" t="n">
        <f aca="false">Inputs!$B$5*D8354+Inputs!$B$6*E8354</f>
        <v>-297399.686541914</v>
      </c>
      <c r="G8354" s="43" t="n">
        <f aca="false">F8354*SQRT(($B$6-2)/C8354)</f>
        <v>-120449.8169435</v>
      </c>
    </row>
    <row r="8355" customFormat="false" ht="15" hidden="false" customHeight="false" outlineLevel="0" collapsed="false">
      <c r="A8355" s="41" t="n">
        <v>-0.6938764991</v>
      </c>
      <c r="B8355" s="41" t="n">
        <v>0.5338410166</v>
      </c>
      <c r="C8355" s="41" t="n">
        <v>1.8802391903</v>
      </c>
      <c r="D8355" s="42" t="n">
        <f aca="false">$B$5*A8355</f>
        <v>-1.77283921618781</v>
      </c>
      <c r="E8355" s="42" t="n">
        <f aca="false">$D$5*A8355+$F$5*B8355</f>
        <v>-0.729333105661137</v>
      </c>
      <c r="F8355" s="43" t="n">
        <f aca="false">Inputs!$B$5*D8355+Inputs!$B$6*E8355</f>
        <v>-140817.266335725</v>
      </c>
      <c r="G8355" s="43" t="n">
        <f aca="false">F8355*SQRT(($B$6-2)/C8355)</f>
        <v>-145232.68173666</v>
      </c>
    </row>
    <row r="8356" customFormat="false" ht="15" hidden="false" customHeight="false" outlineLevel="0" collapsed="false">
      <c r="A8356" s="41" t="n">
        <v>-1.2829056018</v>
      </c>
      <c r="B8356" s="41" t="n">
        <v>2.226406899</v>
      </c>
      <c r="C8356" s="41" t="n">
        <v>5.0265976705</v>
      </c>
      <c r="D8356" s="42" t="n">
        <f aca="false">$B$5*A8356</f>
        <v>-3.27779563724681</v>
      </c>
      <c r="E8356" s="42" t="n">
        <f aca="false">$D$5*A8356+$F$5*B8356</f>
        <v>0.791648998478995</v>
      </c>
      <c r="F8356" s="43" t="n">
        <f aca="false">Inputs!$B$5*D8356+Inputs!$B$6*E8356</f>
        <v>-367362.01364863</v>
      </c>
      <c r="G8356" s="43" t="n">
        <f aca="false">F8356*SQRT(($B$6-2)/C8356)</f>
        <v>-231724.62175641</v>
      </c>
    </row>
    <row r="8357" customFormat="false" ht="15" hidden="false" customHeight="false" outlineLevel="0" collapsed="false">
      <c r="A8357" s="41" t="n">
        <v>-1.4422167621</v>
      </c>
      <c r="B8357" s="41" t="n">
        <v>0.0689860703</v>
      </c>
      <c r="C8357" s="41" t="n">
        <v>8.1351999247</v>
      </c>
      <c r="D8357" s="42" t="n">
        <f aca="false">$B$5*A8357</f>
        <v>-3.68483215299933</v>
      </c>
      <c r="E8357" s="42" t="n">
        <f aca="false">$D$5*A8357+$F$5*B8357</f>
        <v>-3.31276013788086</v>
      </c>
      <c r="F8357" s="43" t="n">
        <f aca="false">Inputs!$B$5*D8357+Inputs!$B$6*E8357</f>
        <v>-202845.20840589</v>
      </c>
      <c r="G8357" s="43" t="n">
        <f aca="false">F8357*SQRT(($B$6-2)/C8357)</f>
        <v>-100576.295648901</v>
      </c>
    </row>
    <row r="8358" customFormat="false" ht="15" hidden="false" customHeight="false" outlineLevel="0" collapsed="false">
      <c r="A8358" s="41" t="n">
        <v>-2.1221872145</v>
      </c>
      <c r="B8358" s="41" t="n">
        <v>-0.0412224522</v>
      </c>
      <c r="C8358" s="41" t="n">
        <v>7.8539560837</v>
      </c>
      <c r="D8358" s="42" t="n">
        <f aca="false">$B$5*A8358</f>
        <v>-5.42214172527519</v>
      </c>
      <c r="E8358" s="42" t="n">
        <f aca="false">$D$5*A8358+$F$5*B8358</f>
        <v>-5.12111149069656</v>
      </c>
      <c r="F8358" s="43" t="n">
        <f aca="false">Inputs!$B$5*D8358+Inputs!$B$6*E8358</f>
        <v>-286158.597992691</v>
      </c>
      <c r="G8358" s="43" t="n">
        <f aca="false">F8358*SQRT(($B$6-2)/C8358)</f>
        <v>-144403.447894305</v>
      </c>
    </row>
    <row r="8359" customFormat="false" ht="15" hidden="false" customHeight="false" outlineLevel="0" collapsed="false">
      <c r="A8359" s="41" t="n">
        <v>-0.4252852051</v>
      </c>
      <c r="B8359" s="41" t="n">
        <v>1.1371833939</v>
      </c>
      <c r="C8359" s="41" t="n">
        <v>1.4670821331</v>
      </c>
      <c r="D8359" s="42" t="n">
        <f aca="false">$B$5*A8359</f>
        <v>-1.08659435885737</v>
      </c>
      <c r="E8359" s="42" t="n">
        <f aca="false">$D$5*A8359+$F$5*B8359</f>
        <v>0.951621511607361</v>
      </c>
      <c r="F8359" s="43" t="n">
        <f aca="false">Inputs!$B$5*D8359+Inputs!$B$6*E8359</f>
        <v>-156240.511466105</v>
      </c>
      <c r="G8359" s="43" t="n">
        <f aca="false">F8359*SQRT(($B$6-2)/C8359)</f>
        <v>-182423.773821502</v>
      </c>
    </row>
    <row r="8360" customFormat="false" ht="15" hidden="false" customHeight="false" outlineLevel="0" collapsed="false">
      <c r="A8360" s="41" t="n">
        <v>-0.4253794316</v>
      </c>
      <c r="B8360" s="41" t="n">
        <v>1.1386235828</v>
      </c>
      <c r="C8360" s="41" t="n">
        <v>7.5386133778</v>
      </c>
      <c r="D8360" s="42" t="n">
        <f aca="false">$B$5*A8360</f>
        <v>-1.08683510549545</v>
      </c>
      <c r="E8360" s="42" t="n">
        <f aca="false">$D$5*A8360+$F$5*B8360</f>
        <v>0.953884129429824</v>
      </c>
      <c r="F8360" s="43" t="n">
        <f aca="false">Inputs!$B$5*D8360+Inputs!$B$6*E8360</f>
        <v>-156377.717021036</v>
      </c>
      <c r="G8360" s="43" t="n">
        <f aca="false">F8360*SQRT(($B$6-2)/C8360)</f>
        <v>-80546.0284068292</v>
      </c>
    </row>
    <row r="8361" customFormat="false" ht="15" hidden="false" customHeight="false" outlineLevel="0" collapsed="false">
      <c r="A8361" s="41" t="n">
        <v>-1.0241205676</v>
      </c>
      <c r="B8361" s="41" t="n">
        <v>-0.281961603</v>
      </c>
      <c r="C8361" s="41" t="n">
        <v>1.0810531253</v>
      </c>
      <c r="D8361" s="42" t="n">
        <f aca="false">$B$5*A8361</f>
        <v>-2.61660555833891</v>
      </c>
      <c r="E8361" s="42" t="n">
        <f aca="false">$D$5*A8361+$F$5*B8361</f>
        <v>-2.92386043863295</v>
      </c>
      <c r="F8361" s="43" t="n">
        <f aca="false">Inputs!$B$5*D8361+Inputs!$B$6*E8361</f>
        <v>-115467.533902244</v>
      </c>
      <c r="G8361" s="43" t="n">
        <f aca="false">F8361*SQRT(($B$6-2)/C8361)</f>
        <v>-157054.856370327</v>
      </c>
    </row>
    <row r="8362" customFormat="false" ht="15" hidden="false" customHeight="false" outlineLevel="0" collapsed="false">
      <c r="A8362" s="41" t="n">
        <v>-0.2619120979</v>
      </c>
      <c r="B8362" s="41" t="n">
        <v>0.4955882556</v>
      </c>
      <c r="C8362" s="41" t="n">
        <v>1.0565574716</v>
      </c>
      <c r="D8362" s="42" t="n">
        <f aca="false">$B$5*A8362</f>
        <v>-0.669179657984387</v>
      </c>
      <c r="E8362" s="42" t="n">
        <f aca="false">$D$5*A8362+$F$5*B8362</f>
        <v>0.23251138430598</v>
      </c>
      <c r="F8362" s="43" t="n">
        <f aca="false">Inputs!$B$5*D8362+Inputs!$B$6*E8362</f>
        <v>-78543.5350137377</v>
      </c>
      <c r="G8362" s="43" t="n">
        <f aca="false">F8362*SQRT(($B$6-2)/C8362)</f>
        <v>-108063.46248567</v>
      </c>
    </row>
    <row r="8363" customFormat="false" ht="15" hidden="false" customHeight="false" outlineLevel="0" collapsed="false">
      <c r="A8363" s="41" t="n">
        <v>0.3683744264</v>
      </c>
      <c r="B8363" s="41" t="n">
        <v>0.7222251549</v>
      </c>
      <c r="C8363" s="41" t="n">
        <v>3.5373330926</v>
      </c>
      <c r="D8363" s="42" t="n">
        <f aca="false">$B$5*A8363</f>
        <v>0.941188569161344</v>
      </c>
      <c r="E8363" s="42" t="n">
        <f aca="false">$D$5*A8363+$F$5*B8363</f>
        <v>2.12367750931367</v>
      </c>
      <c r="F8363" s="43" t="n">
        <f aca="false">Inputs!$B$5*D8363+Inputs!$B$6*E8363</f>
        <v>-12065.0185495493</v>
      </c>
      <c r="G8363" s="43" t="n">
        <f aca="false">F8363*SQRT(($B$6-2)/C8363)</f>
        <v>-9072.04118753629</v>
      </c>
    </row>
    <row r="8364" customFormat="false" ht="15" hidden="false" customHeight="false" outlineLevel="0" collapsed="false">
      <c r="A8364" s="41" t="n">
        <v>0.2668306033</v>
      </c>
      <c r="B8364" s="41" t="n">
        <v>0.6613148266</v>
      </c>
      <c r="C8364" s="41" t="n">
        <v>2.3451997181</v>
      </c>
      <c r="D8364" s="42" t="n">
        <f aca="false">$B$5*A8364</f>
        <v>0.681746331260484</v>
      </c>
      <c r="E8364" s="42" t="n">
        <f aca="false">$D$5*A8364+$F$5*B8364</f>
        <v>1.77686849874395</v>
      </c>
      <c r="F8364" s="43" t="n">
        <f aca="false">Inputs!$B$5*D8364+Inputs!$B$6*E8364</f>
        <v>-20668.791811149</v>
      </c>
      <c r="G8364" s="43" t="n">
        <f aca="false">F8364*SQRT(($B$6-2)/C8364)</f>
        <v>-19087.109806717</v>
      </c>
    </row>
    <row r="8365" customFormat="false" ht="15" hidden="false" customHeight="false" outlineLevel="0" collapsed="false">
      <c r="A8365" s="41" t="n">
        <v>-0.8978639287</v>
      </c>
      <c r="B8365" s="41" t="n">
        <v>0.3887986669</v>
      </c>
      <c r="C8365" s="41" t="n">
        <v>9.4983184108</v>
      </c>
      <c r="D8365" s="42" t="n">
        <f aca="false">$B$5*A8365</f>
        <v>-2.29402261881537</v>
      </c>
      <c r="E8365" s="42" t="n">
        <f aca="false">$D$5*A8365+$F$5*B8365</f>
        <v>-1.46519016791714</v>
      </c>
      <c r="F8365" s="43" t="n">
        <f aca="false">Inputs!$B$5*D8365+Inputs!$B$6*E8365</f>
        <v>-156142.753485679</v>
      </c>
      <c r="G8365" s="43" t="n">
        <f aca="false">F8365*SQRT(($B$6-2)/C8365)</f>
        <v>-71649.5503612006</v>
      </c>
    </row>
    <row r="8366" customFormat="false" ht="15" hidden="false" customHeight="false" outlineLevel="0" collapsed="false">
      <c r="A8366" s="41" t="n">
        <v>1.6082059274</v>
      </c>
      <c r="B8366" s="41" t="n">
        <v>-1.6799927674</v>
      </c>
      <c r="C8366" s="41" t="n">
        <v>0.5149065063</v>
      </c>
      <c r="D8366" s="42" t="n">
        <f aca="false">$B$5*A8366</f>
        <v>4.10893082486358</v>
      </c>
      <c r="E8366" s="42" t="n">
        <f aca="false">$D$5*A8366+$F$5*B8366</f>
        <v>0.925949212893533</v>
      </c>
      <c r="F8366" s="43" t="n">
        <f aca="false">Inputs!$B$5*D8366+Inputs!$B$6*E8366</f>
        <v>364595.621841681</v>
      </c>
      <c r="G8366" s="43" t="n">
        <f aca="false">F8366*SQRT(($B$6-2)/C8366)</f>
        <v>718558.708735299</v>
      </c>
    </row>
    <row r="8367" customFormat="false" ht="15" hidden="false" customHeight="false" outlineLevel="0" collapsed="false">
      <c r="A8367" s="41" t="n">
        <v>0.489007955</v>
      </c>
      <c r="B8367" s="41" t="n">
        <v>0.6767797779</v>
      </c>
      <c r="C8367" s="41" t="n">
        <v>3.5757446451</v>
      </c>
      <c r="D8367" s="42" t="n">
        <f aca="false">$B$5*A8367</f>
        <v>1.24940458536392</v>
      </c>
      <c r="E8367" s="42" t="n">
        <f aca="false">$D$5*A8367+$F$5*B8367</f>
        <v>2.33226303679563</v>
      </c>
      <c r="F8367" s="43" t="n">
        <f aca="false">Inputs!$B$5*D8367+Inputs!$B$6*E8367</f>
        <v>8327.30669661099</v>
      </c>
      <c r="G8367" s="43" t="n">
        <f aca="false">F8367*SQRT(($B$6-2)/C8367)</f>
        <v>6227.82369449855</v>
      </c>
    </row>
    <row r="8368" customFormat="false" ht="15" hidden="false" customHeight="false" outlineLevel="0" collapsed="false">
      <c r="A8368" s="41" t="n">
        <v>1.4611863775</v>
      </c>
      <c r="B8368" s="41" t="n">
        <v>0.7260469333</v>
      </c>
      <c r="C8368" s="41" t="n">
        <v>6.7582089903</v>
      </c>
      <c r="D8368" s="42" t="n">
        <f aca="false">$B$5*A8368</f>
        <v>3.73329910373299</v>
      </c>
      <c r="E8368" s="42" t="n">
        <f aca="false">$D$5*A8368+$F$5*B8368</f>
        <v>4.73071875540287</v>
      </c>
      <c r="F8368" s="43" t="n">
        <f aca="false">Inputs!$B$5*D8368+Inputs!$B$6*E8368</f>
        <v>136793.972603155</v>
      </c>
      <c r="G8368" s="43" t="n">
        <f aca="false">F8368*SQRT(($B$6-2)/C8368)</f>
        <v>74415.9706617566</v>
      </c>
    </row>
    <row r="8369" customFormat="false" ht="15" hidden="false" customHeight="false" outlineLevel="0" collapsed="false">
      <c r="A8369" s="41" t="n">
        <v>0.1003159422</v>
      </c>
      <c r="B8369" s="41" t="n">
        <v>0.4300731955</v>
      </c>
      <c r="C8369" s="41" t="n">
        <v>0.4619909681</v>
      </c>
      <c r="D8369" s="42" t="n">
        <f aca="false">$B$5*A8369</f>
        <v>0.256305029168252</v>
      </c>
      <c r="E8369" s="42" t="n">
        <f aca="false">$D$5*A8369+$F$5*B8369</f>
        <v>0.981337057470889</v>
      </c>
      <c r="F8369" s="43" t="n">
        <f aca="false">Inputs!$B$5*D8369+Inputs!$B$6*E8369</f>
        <v>-23436.3499567192</v>
      </c>
      <c r="G8369" s="43" t="n">
        <f aca="false">F8369*SQRT(($B$6-2)/C8369)</f>
        <v>-48762.7544575258</v>
      </c>
    </row>
    <row r="8370" customFormat="false" ht="15" hidden="false" customHeight="false" outlineLevel="0" collapsed="false">
      <c r="A8370" s="41" t="n">
        <v>-0.7350378346</v>
      </c>
      <c r="B8370" s="41" t="n">
        <v>-0.3879680724</v>
      </c>
      <c r="C8370" s="41" t="n">
        <v>2.4746712354</v>
      </c>
      <c r="D8370" s="42" t="n">
        <f aca="false">$B$5*A8370</f>
        <v>-1.87800552439931</v>
      </c>
      <c r="E8370" s="42" t="n">
        <f aca="false">$D$5*A8370+$F$5*B8370</f>
        <v>-2.41900876003275</v>
      </c>
      <c r="F8370" s="43" t="n">
        <f aca="false">Inputs!$B$5*D8370+Inputs!$B$6*E8370</f>
        <v>-66850.1144382935</v>
      </c>
      <c r="G8370" s="43" t="n">
        <f aca="false">F8370*SQRT(($B$6-2)/C8370)</f>
        <v>-60097.775598586</v>
      </c>
    </row>
    <row r="8371" customFormat="false" ht="15" hidden="false" customHeight="false" outlineLevel="0" collapsed="false">
      <c r="A8371" s="41" t="n">
        <v>-1.3357028397</v>
      </c>
      <c r="B8371" s="41" t="n">
        <v>1.4870295143</v>
      </c>
      <c r="C8371" s="41" t="n">
        <v>6.6277520454</v>
      </c>
      <c r="D8371" s="42" t="n">
        <f aca="false">$B$5*A8371</f>
        <v>-3.41269142054099</v>
      </c>
      <c r="E8371" s="42" t="n">
        <f aca="false">$D$5*A8371+$F$5*B8371</f>
        <v>-0.610702391820699</v>
      </c>
      <c r="F8371" s="43" t="n">
        <f aca="false">Inputs!$B$5*D8371+Inputs!$B$6*E8371</f>
        <v>-310734.022463064</v>
      </c>
      <c r="G8371" s="43" t="n">
        <f aca="false">F8371*SQRT(($B$6-2)/C8371)</f>
        <v>-170694.952330999</v>
      </c>
    </row>
    <row r="8372" customFormat="false" ht="15" hidden="false" customHeight="false" outlineLevel="0" collapsed="false">
      <c r="A8372" s="41" t="n">
        <v>0.450157319</v>
      </c>
      <c r="B8372" s="41" t="n">
        <v>-0.9161124603</v>
      </c>
      <c r="C8372" s="41" t="n">
        <v>3.3061365866</v>
      </c>
      <c r="D8372" s="42" t="n">
        <f aca="false">$B$5*A8372</f>
        <v>1.15014206362702</v>
      </c>
      <c r="E8372" s="42" t="n">
        <f aca="false">$D$5*A8372+$F$5*B8372</f>
        <v>-0.510703145391931</v>
      </c>
      <c r="F8372" s="43" t="n">
        <f aca="false">Inputs!$B$5*D8372+Inputs!$B$6*E8372</f>
        <v>140549.363632299</v>
      </c>
      <c r="G8372" s="43" t="n">
        <f aca="false">F8372*SQRT(($B$6-2)/C8372)</f>
        <v>109315.93798619</v>
      </c>
    </row>
    <row r="8373" customFormat="false" ht="15" hidden="false" customHeight="false" outlineLevel="0" collapsed="false">
      <c r="A8373" s="41" t="n">
        <v>0.2713569627</v>
      </c>
      <c r="B8373" s="41" t="n">
        <v>1.15934771</v>
      </c>
      <c r="C8373" s="41" t="n">
        <v>3.3042868622</v>
      </c>
      <c r="D8373" s="42" t="n">
        <f aca="false">$B$5*A8373</f>
        <v>0.693311080118946</v>
      </c>
      <c r="E8373" s="42" t="n">
        <f aca="false">$D$5*A8373+$F$5*B8373</f>
        <v>2.64761483891021</v>
      </c>
      <c r="F8373" s="43" t="n">
        <f aca="false">Inputs!$B$5*D8373+Inputs!$B$6*E8373</f>
        <v>-63049.6339336158</v>
      </c>
      <c r="G8373" s="43" t="n">
        <f aca="false">F8373*SQRT(($B$6-2)/C8373)</f>
        <v>-49052.2231630645</v>
      </c>
    </row>
    <row r="8374" customFormat="false" ht="15" hidden="false" customHeight="false" outlineLevel="0" collapsed="false">
      <c r="A8374" s="41" t="n">
        <v>0.9927923255</v>
      </c>
      <c r="B8374" s="41" t="n">
        <v>-0.9276386132</v>
      </c>
      <c r="C8374" s="41" t="n">
        <v>7.1320962523</v>
      </c>
      <c r="D8374" s="42" t="n">
        <f aca="false">$B$5*A8374</f>
        <v>2.53656258780864</v>
      </c>
      <c r="E8374" s="42" t="n">
        <f aca="false">$D$5*A8374+$F$5*B8374</f>
        <v>0.76064178901396</v>
      </c>
      <c r="F8374" s="43" t="n">
        <f aca="false">Inputs!$B$5*D8374+Inputs!$B$6*E8374</f>
        <v>215624.169330166</v>
      </c>
      <c r="G8374" s="43" t="n">
        <f aca="false">F8374*SQRT(($B$6-2)/C8374)</f>
        <v>114183.62838605</v>
      </c>
    </row>
    <row r="8375" customFormat="false" ht="15" hidden="false" customHeight="false" outlineLevel="0" collapsed="false">
      <c r="A8375" s="41" t="n">
        <v>-3.1338388159</v>
      </c>
      <c r="B8375" s="41" t="n">
        <v>0.3953860849</v>
      </c>
      <c r="C8375" s="41" t="n">
        <v>4.7525681885</v>
      </c>
      <c r="D8375" s="42" t="n">
        <f aca="false">$B$5*A8375</f>
        <v>-8.00688934881828</v>
      </c>
      <c r="E8375" s="42" t="n">
        <f aca="false">$D$5*A8375+$F$5*B8375</f>
        <v>-6.7745139954695</v>
      </c>
      <c r="F8375" s="43" t="n">
        <f aca="false">Inputs!$B$5*D8375+Inputs!$B$6*E8375</f>
        <v>-461963.235108353</v>
      </c>
      <c r="G8375" s="43" t="n">
        <f aca="false">F8375*SQRT(($B$6-2)/C8375)</f>
        <v>-299680.326714935</v>
      </c>
    </row>
    <row r="8376" customFormat="false" ht="15" hidden="false" customHeight="false" outlineLevel="0" collapsed="false">
      <c r="A8376" s="41" t="n">
        <v>-0.8868696318</v>
      </c>
      <c r="B8376" s="41" t="n">
        <v>0.622327506</v>
      </c>
      <c r="C8376" s="41" t="n">
        <v>1.8096797636</v>
      </c>
      <c r="D8376" s="42" t="n">
        <f aca="false">$B$5*A8376</f>
        <v>-2.26593243169415</v>
      </c>
      <c r="E8376" s="42" t="n">
        <f aca="false">$D$5*A8376+$F$5*B8376</f>
        <v>-1.03578366803828</v>
      </c>
      <c r="F8376" s="43" t="n">
        <f aca="false">Inputs!$B$5*D8376+Inputs!$B$6*E8376</f>
        <v>-174804.059767501</v>
      </c>
      <c r="G8376" s="43" t="n">
        <f aca="false">F8376*SQRT(($B$6-2)/C8376)</f>
        <v>-183766.205376235</v>
      </c>
    </row>
    <row r="8377" customFormat="false" ht="15" hidden="false" customHeight="false" outlineLevel="0" collapsed="false">
      <c r="A8377" s="41" t="n">
        <v>0.9502703883</v>
      </c>
      <c r="B8377" s="41" t="n">
        <v>1.1136331112</v>
      </c>
      <c r="C8377" s="41" t="n">
        <v>10.6558870113</v>
      </c>
      <c r="D8377" s="42" t="n">
        <f aca="false">$B$5*A8377</f>
        <v>2.42791997213537</v>
      </c>
      <c r="E8377" s="42" t="n">
        <f aca="false">$D$5*A8377+$F$5*B8377</f>
        <v>4.18421153396753</v>
      </c>
      <c r="F8377" s="43" t="n">
        <f aca="false">Inputs!$B$5*D8377+Inputs!$B$6*E8377</f>
        <v>33581.420515161</v>
      </c>
      <c r="G8377" s="43" t="n">
        <f aca="false">F8377*SQRT(($B$6-2)/C8377)</f>
        <v>14548.534810355</v>
      </c>
    </row>
    <row r="8378" customFormat="false" ht="15" hidden="false" customHeight="false" outlineLevel="0" collapsed="false">
      <c r="A8378" s="41" t="n">
        <v>1.744740486</v>
      </c>
      <c r="B8378" s="41" t="n">
        <v>1.2363569181</v>
      </c>
      <c r="C8378" s="41" t="n">
        <v>2.916786659</v>
      </c>
      <c r="D8378" s="42" t="n">
        <f aca="false">$B$5*A8378</f>
        <v>4.45777362349551</v>
      </c>
      <c r="E8378" s="42" t="n">
        <f aca="false">$D$5*A8378+$F$5*B8378</f>
        <v>6.28663554519168</v>
      </c>
      <c r="F8378" s="43" t="n">
        <f aca="false">Inputs!$B$5*D8378+Inputs!$B$6*E8378</f>
        <v>131445.585089967</v>
      </c>
      <c r="G8378" s="43" t="n">
        <f aca="false">F8378*SQRT(($B$6-2)/C8378)</f>
        <v>108845.046505811</v>
      </c>
    </row>
    <row r="8379" customFormat="false" ht="15" hidden="false" customHeight="false" outlineLevel="0" collapsed="false">
      <c r="A8379" s="41" t="n">
        <v>1.7495488288</v>
      </c>
      <c r="B8379" s="41" t="n">
        <v>1.3790603432</v>
      </c>
      <c r="C8379" s="41" t="n">
        <v>1.0117916316</v>
      </c>
      <c r="D8379" s="42" t="n">
        <f aca="false">$B$5*A8379</f>
        <v>4.47005883374801</v>
      </c>
      <c r="E8379" s="42" t="n">
        <f aca="false">$D$5*A8379+$F$5*B8379</f>
        <v>6.54448975302454</v>
      </c>
      <c r="F8379" s="43" t="n">
        <f aca="false">Inputs!$B$5*D8379+Inputs!$B$6*E8379</f>
        <v>119781.395723575</v>
      </c>
      <c r="G8379" s="43" t="n">
        <f aca="false">F8379*SQRT(($B$6-2)/C8379)</f>
        <v>168406.490532906</v>
      </c>
    </row>
    <row r="8380" customFormat="false" ht="15" hidden="false" customHeight="false" outlineLevel="0" collapsed="false">
      <c r="A8380" s="41" t="n">
        <v>1.466217574</v>
      </c>
      <c r="B8380" s="41" t="n">
        <v>-0.0408681393</v>
      </c>
      <c r="C8380" s="41" t="n">
        <v>3.4437734292</v>
      </c>
      <c r="D8380" s="42" t="n">
        <f aca="false">$B$5*A8380</f>
        <v>3.74615370029464</v>
      </c>
      <c r="E8380" s="42" t="n">
        <f aca="false">$D$5*A8380+$F$5*B8380</f>
        <v>3.41842465627666</v>
      </c>
      <c r="F8380" s="43" t="n">
        <f aca="false">Inputs!$B$5*D8380+Inputs!$B$6*E8380</f>
        <v>203694.137215631</v>
      </c>
      <c r="G8380" s="43" t="n">
        <f aca="false">F8380*SQRT(($B$6-2)/C8380)</f>
        <v>155230.208776533</v>
      </c>
    </row>
    <row r="8381" customFormat="false" ht="15" hidden="false" customHeight="false" outlineLevel="0" collapsed="false">
      <c r="A8381" s="41" t="n">
        <v>-1.2893264312</v>
      </c>
      <c r="B8381" s="41" t="n">
        <v>2.4822702545</v>
      </c>
      <c r="C8381" s="41" t="n">
        <v>3.130238092</v>
      </c>
      <c r="D8381" s="42" t="n">
        <f aca="false">$B$5*A8381</f>
        <v>-3.29420071534865</v>
      </c>
      <c r="E8381" s="42" t="n">
        <f aca="false">$D$5*A8381+$F$5*B8381</f>
        <v>1.21818067601119</v>
      </c>
      <c r="F8381" s="43" t="n">
        <f aca="false">Inputs!$B$5*D8381+Inputs!$B$6*E8381</f>
        <v>-390329.105335425</v>
      </c>
      <c r="G8381" s="43" t="n">
        <f aca="false">F8381*SQRT(($B$6-2)/C8381)</f>
        <v>-312001.906601549</v>
      </c>
    </row>
    <row r="8382" customFormat="false" ht="15" hidden="false" customHeight="false" outlineLevel="0" collapsed="false">
      <c r="A8382" s="41" t="n">
        <v>0.0629529352</v>
      </c>
      <c r="B8382" s="41" t="n">
        <v>1.228708064</v>
      </c>
      <c r="C8382" s="41" t="n">
        <v>4.6271061394</v>
      </c>
      <c r="D8382" s="42" t="n">
        <f aca="false">$B$5*A8382</f>
        <v>0.160843366854836</v>
      </c>
      <c r="E8382" s="42" t="n">
        <f aca="false">$D$5*A8382+$F$5*B8382</f>
        <v>2.27146675257166</v>
      </c>
      <c r="F8382" s="43" t="n">
        <f aca="false">Inputs!$B$5*D8382+Inputs!$B$6*E8382</f>
        <v>-97489.0009430994</v>
      </c>
      <c r="G8382" s="43" t="n">
        <f aca="false">F8382*SQRT(($B$6-2)/C8382)</f>
        <v>-64093.7802142299</v>
      </c>
    </row>
    <row r="8383" customFormat="false" ht="15" hidden="false" customHeight="false" outlineLevel="0" collapsed="false">
      <c r="A8383" s="41" t="n">
        <v>-0.550274831</v>
      </c>
      <c r="B8383" s="41" t="n">
        <v>0.9639224425</v>
      </c>
      <c r="C8383" s="41" t="n">
        <v>5.2311052678</v>
      </c>
      <c r="D8383" s="42" t="n">
        <f aca="false">$B$5*A8383</f>
        <v>-1.40594010799223</v>
      </c>
      <c r="E8383" s="42" t="n">
        <f aca="false">$D$5*A8383+$F$5*B8383</f>
        <v>0.355020349873445</v>
      </c>
      <c r="F8383" s="43" t="n">
        <f aca="false">Inputs!$B$5*D8383+Inputs!$B$6*E8383</f>
        <v>-158345.028292895</v>
      </c>
      <c r="G8383" s="43" t="n">
        <f aca="false">F8383*SQRT(($B$6-2)/C8383)</f>
        <v>-97909.0191859034</v>
      </c>
    </row>
    <row r="8384" customFormat="false" ht="15" hidden="false" customHeight="false" outlineLevel="0" collapsed="false">
      <c r="A8384" s="41" t="n">
        <v>-2.444963325</v>
      </c>
      <c r="B8384" s="41" t="n">
        <v>-0.410443391</v>
      </c>
      <c r="C8384" s="41" t="n">
        <v>0.7801161452</v>
      </c>
      <c r="D8384" s="42" t="n">
        <f aca="false">$B$5*A8384</f>
        <v>-6.24682759874862</v>
      </c>
      <c r="E8384" s="42" t="n">
        <f aca="false">$D$5*A8384+$F$5*B8384</f>
        <v>-6.52673576498594</v>
      </c>
      <c r="F8384" s="43" t="n">
        <f aca="false">Inputs!$B$5*D8384+Inputs!$B$6*E8384</f>
        <v>-298345.971625565</v>
      </c>
      <c r="G8384" s="43" t="n">
        <f aca="false">F8384*SQRT(($B$6-2)/C8384)</f>
        <v>-477700.331870134</v>
      </c>
    </row>
    <row r="8385" customFormat="false" ht="15" hidden="false" customHeight="false" outlineLevel="0" collapsed="false">
      <c r="A8385" s="41" t="n">
        <v>-0.0984110834</v>
      </c>
      <c r="B8385" s="41" t="n">
        <v>0.4626087683</v>
      </c>
      <c r="C8385" s="41" t="n">
        <v>2.7181603565</v>
      </c>
      <c r="D8385" s="42" t="n">
        <f aca="false">$B$5*A8385</f>
        <v>-0.251438156769027</v>
      </c>
      <c r="E8385" s="42" t="n">
        <f aca="false">$D$5*A8385+$F$5*B8385</f>
        <v>0.564629263924263</v>
      </c>
      <c r="F8385" s="43" t="n">
        <f aca="false">Inputs!$B$5*D8385+Inputs!$B$6*E8385</f>
        <v>-53375.2788731159</v>
      </c>
      <c r="G8385" s="43" t="n">
        <f aca="false">F8385*SQRT(($B$6-2)/C8385)</f>
        <v>-45784.4095632824</v>
      </c>
    </row>
    <row r="8386" customFormat="false" ht="15" hidden="false" customHeight="false" outlineLevel="0" collapsed="false">
      <c r="A8386" s="41" t="n">
        <v>1.0720246766</v>
      </c>
      <c r="B8386" s="41" t="n">
        <v>-1.0941429216</v>
      </c>
      <c r="C8386" s="41" t="n">
        <v>4.7780249517</v>
      </c>
      <c r="D8386" s="42" t="n">
        <f aca="false">$B$5*A8386</f>
        <v>2.73899950475717</v>
      </c>
      <c r="E8386" s="42" t="n">
        <f aca="false">$D$5*A8386+$F$5*B8386</f>
        <v>0.661671752129569</v>
      </c>
      <c r="F8386" s="43" t="n">
        <f aca="false">Inputs!$B$5*D8386+Inputs!$B$6*E8386</f>
        <v>240816.362869239</v>
      </c>
      <c r="G8386" s="43" t="n">
        <f aca="false">F8386*SQRT(($B$6-2)/C8386)</f>
        <v>155803.347326692</v>
      </c>
    </row>
    <row r="8387" customFormat="false" ht="15" hidden="false" customHeight="false" outlineLevel="0" collapsed="false">
      <c r="A8387" s="41" t="n">
        <v>0.6599681889</v>
      </c>
      <c r="B8387" s="41" t="n">
        <v>1.2266669766</v>
      </c>
      <c r="C8387" s="41" t="n">
        <v>3.3495073742</v>
      </c>
      <c r="D8387" s="42" t="n">
        <f aca="false">$B$5*A8387</f>
        <v>1.68620422832586</v>
      </c>
      <c r="E8387" s="42" t="n">
        <f aca="false">$D$5*A8387+$F$5*B8387</f>
        <v>3.68859254435072</v>
      </c>
      <c r="F8387" s="43" t="n">
        <f aca="false">Inputs!$B$5*D8387+Inputs!$B$6*E8387</f>
        <v>-15809.2043849498</v>
      </c>
      <c r="G8387" s="43" t="n">
        <f aca="false">F8387*SQRT(($B$6-2)/C8387)</f>
        <v>-12216.1552359666</v>
      </c>
    </row>
    <row r="8388" customFormat="false" ht="15" hidden="false" customHeight="false" outlineLevel="0" collapsed="false">
      <c r="A8388" s="41" t="n">
        <v>2.3459115828</v>
      </c>
      <c r="B8388" s="41" t="n">
        <v>0.7066279838</v>
      </c>
      <c r="C8388" s="41" t="n">
        <v>2.176538504</v>
      </c>
      <c r="D8388" s="42" t="n">
        <f aca="false">$B$5*A8388</f>
        <v>5.99375257281583</v>
      </c>
      <c r="E8388" s="42" t="n">
        <f aca="false">$D$5*A8388+$F$5*B8388</f>
        <v>6.80246851930389</v>
      </c>
      <c r="F8388" s="43" t="n">
        <f aca="false">Inputs!$B$5*D8388+Inputs!$B$6*E8388</f>
        <v>259251.831316388</v>
      </c>
      <c r="G8388" s="43" t="n">
        <f aca="false">F8388*SQRT(($B$6-2)/C8388)</f>
        <v>248515.598687527</v>
      </c>
    </row>
    <row r="8389" customFormat="false" ht="15" hidden="false" customHeight="false" outlineLevel="0" collapsed="false">
      <c r="A8389" s="41" t="n">
        <v>-0.4595059815</v>
      </c>
      <c r="B8389" s="41" t="n">
        <v>-1.2717646571</v>
      </c>
      <c r="C8389" s="41" t="n">
        <v>5.8854750808</v>
      </c>
      <c r="D8389" s="42" t="n">
        <f aca="false">$B$5*A8389</f>
        <v>-1.17402769099789</v>
      </c>
      <c r="E8389" s="42" t="n">
        <f aca="false">$D$5*A8389+$F$5*B8389</f>
        <v>-3.28944728189087</v>
      </c>
      <c r="F8389" s="43" t="n">
        <f aca="false">Inputs!$B$5*D8389+Inputs!$B$6*E8389</f>
        <v>47069.5949947544</v>
      </c>
      <c r="G8389" s="43" t="n">
        <f aca="false">F8389*SQRT(($B$6-2)/C8389)</f>
        <v>27438.7736253924</v>
      </c>
    </row>
    <row r="8390" customFormat="false" ht="15" hidden="false" customHeight="false" outlineLevel="0" collapsed="false">
      <c r="A8390" s="41" t="n">
        <v>1.8292022979</v>
      </c>
      <c r="B8390" s="41" t="n">
        <v>0.7373419356</v>
      </c>
      <c r="C8390" s="41" t="n">
        <v>5.8524436266</v>
      </c>
      <c r="D8390" s="42" t="n">
        <f aca="false">$B$5*A8390</f>
        <v>4.67357169793789</v>
      </c>
      <c r="E8390" s="42" t="n">
        <f aca="false">$D$5*A8390+$F$5*B8390</f>
        <v>5.62594853977559</v>
      </c>
      <c r="F8390" s="43" t="n">
        <f aca="false">Inputs!$B$5*D8390+Inputs!$B$6*E8390</f>
        <v>186059.74280501</v>
      </c>
      <c r="G8390" s="43" t="n">
        <f aca="false">F8390*SQRT(($B$6-2)/C8390)</f>
        <v>108767.411870795</v>
      </c>
    </row>
    <row r="8391" customFormat="false" ht="15" hidden="false" customHeight="false" outlineLevel="0" collapsed="false">
      <c r="A8391" s="41" t="n">
        <v>-0.0219756316</v>
      </c>
      <c r="B8391" s="41" t="n">
        <v>-1.6198182942</v>
      </c>
      <c r="C8391" s="41" t="n">
        <v>0.0070508404</v>
      </c>
      <c r="D8391" s="42" t="n">
        <f aca="false">$B$5*A8391</f>
        <v>-0.0561472561061063</v>
      </c>
      <c r="E8391" s="42" t="n">
        <f aca="false">$D$5*A8391+$F$5*B8391</f>
        <v>-2.84930504242625</v>
      </c>
      <c r="F8391" s="43" t="n">
        <f aca="false">Inputs!$B$5*D8391+Inputs!$B$6*E8391</f>
        <v>136850.526510702</v>
      </c>
      <c r="G8391" s="43" t="n">
        <f aca="false">F8391*SQRT(($B$6-2)/C8391)</f>
        <v>2304841.30501243</v>
      </c>
    </row>
    <row r="8392" customFormat="false" ht="15" hidden="false" customHeight="false" outlineLevel="0" collapsed="false">
      <c r="A8392" s="41" t="n">
        <v>-0.9311839509</v>
      </c>
      <c r="B8392" s="41" t="n">
        <v>0.6313202888</v>
      </c>
      <c r="C8392" s="41" t="n">
        <v>3.974638006</v>
      </c>
      <c r="D8392" s="42" t="n">
        <f aca="false">$B$5*A8392</f>
        <v>-2.37915454375738</v>
      </c>
      <c r="E8392" s="42" t="n">
        <f aca="false">$D$5*A8392+$F$5*B8392</f>
        <v>-1.12570524521533</v>
      </c>
      <c r="F8392" s="43" t="n">
        <f aca="false">Inputs!$B$5*D8392+Inputs!$B$6*E8392</f>
        <v>-181630.192114972</v>
      </c>
      <c r="G8392" s="43" t="n">
        <f aca="false">F8392*SQRT(($B$6-2)/C8392)</f>
        <v>-128841.048267331</v>
      </c>
    </row>
    <row r="8393" customFormat="false" ht="15" hidden="false" customHeight="false" outlineLevel="0" collapsed="false">
      <c r="A8393" s="41" t="n">
        <v>0.3538330241</v>
      </c>
      <c r="B8393" s="41" t="n">
        <v>-1.946331559</v>
      </c>
      <c r="C8393" s="41" t="n">
        <v>4.6073784248</v>
      </c>
      <c r="D8393" s="42" t="n">
        <f aca="false">$B$5*A8393</f>
        <v>0.904035605645155</v>
      </c>
      <c r="E8393" s="42" t="n">
        <f aca="false">$D$5*A8393+$F$5*B8393</f>
        <v>-2.51884027861021</v>
      </c>
      <c r="F8393" s="43" t="n">
        <f aca="false">Inputs!$B$5*D8393+Inputs!$B$6*E8393</f>
        <v>216345.574495026</v>
      </c>
      <c r="G8393" s="43" t="n">
        <f aca="false">F8393*SQRT(($B$6-2)/C8393)</f>
        <v>142539.775847803</v>
      </c>
    </row>
    <row r="8394" customFormat="false" ht="15" hidden="false" customHeight="false" outlineLevel="0" collapsed="false">
      <c r="A8394" s="41" t="n">
        <v>0.6326125565</v>
      </c>
      <c r="B8394" s="41" t="n">
        <v>-1.5684364482</v>
      </c>
      <c r="C8394" s="41" t="n">
        <v>2.7319544184</v>
      </c>
      <c r="D8394" s="42" t="n">
        <f aca="false">$B$5*A8394</f>
        <v>1.61631118833209</v>
      </c>
      <c r="E8394" s="42" t="n">
        <f aca="false">$D$5*A8394+$F$5*B8394</f>
        <v>-1.20293164828398</v>
      </c>
      <c r="F8394" s="43" t="n">
        <f aca="false">Inputs!$B$5*D8394+Inputs!$B$6*E8394</f>
        <v>221777.701247408</v>
      </c>
      <c r="G8394" s="43" t="n">
        <f aca="false">F8394*SQRT(($B$6-2)/C8394)</f>
        <v>189756.277004367</v>
      </c>
    </row>
    <row r="8395" customFormat="false" ht="15" hidden="false" customHeight="false" outlineLevel="0" collapsed="false">
      <c r="A8395" s="41" t="n">
        <v>1.3540090686</v>
      </c>
      <c r="B8395" s="41" t="n">
        <v>0.2085559149</v>
      </c>
      <c r="C8395" s="41" t="n">
        <v>3.7155812584</v>
      </c>
      <c r="D8395" s="42" t="n">
        <f aca="false">$B$5*A8395</f>
        <v>3.45946343333653</v>
      </c>
      <c r="E8395" s="42" t="n">
        <f aca="false">$D$5*A8395+$F$5*B8395</f>
        <v>3.58210624098652</v>
      </c>
      <c r="F8395" s="43" t="n">
        <f aca="false">Inputs!$B$5*D8395+Inputs!$B$6*E8395</f>
        <v>166841.031284327</v>
      </c>
      <c r="G8395" s="43" t="n">
        <f aca="false">F8395*SQRT(($B$6-2)/C8395)</f>
        <v>122406.500413696</v>
      </c>
    </row>
    <row r="8396" customFormat="false" ht="15" hidden="false" customHeight="false" outlineLevel="0" collapsed="false">
      <c r="A8396" s="41" t="n">
        <v>-0.4634214487</v>
      </c>
      <c r="B8396" s="41" t="n">
        <v>0.9901543391</v>
      </c>
      <c r="C8396" s="41" t="n">
        <v>2.9122953557</v>
      </c>
      <c r="D8396" s="42" t="n">
        <f aca="false">$B$5*A8396</f>
        <v>-1.18403162370185</v>
      </c>
      <c r="E8396" s="42" t="n">
        <f aca="false">$D$5*A8396+$F$5*B8396</f>
        <v>0.606991380190252</v>
      </c>
      <c r="F8396" s="43" t="n">
        <f aca="false">Inputs!$B$5*D8396+Inputs!$B$6*E8396</f>
        <v>-148752.731379698</v>
      </c>
      <c r="G8396" s="43" t="n">
        <f aca="false">F8396*SQRT(($B$6-2)/C8396)</f>
        <v>-123271.374350714</v>
      </c>
    </row>
    <row r="8397" customFormat="false" ht="15" hidden="false" customHeight="false" outlineLevel="0" collapsed="false">
      <c r="A8397" s="41" t="n">
        <v>0.3534992884</v>
      </c>
      <c r="B8397" s="41" t="n">
        <v>1.3249276085</v>
      </c>
      <c r="C8397" s="41" t="n">
        <v>4.4909821041</v>
      </c>
      <c r="D8397" s="42" t="n">
        <f aca="false">$B$5*A8397</f>
        <v>0.903182918261205</v>
      </c>
      <c r="E8397" s="42" t="n">
        <f aca="false">$D$5*A8397+$F$5*B8397</f>
        <v>3.12899387209193</v>
      </c>
      <c r="F8397" s="43" t="n">
        <f aca="false">Inputs!$B$5*D8397+Inputs!$B$6*E8397</f>
        <v>-66131.4017784762</v>
      </c>
      <c r="G8397" s="43" t="n">
        <f aca="false">F8397*SQRT(($B$6-2)/C8397)</f>
        <v>-44131.8429578238</v>
      </c>
    </row>
    <row r="8398" customFormat="false" ht="15" hidden="false" customHeight="false" outlineLevel="0" collapsed="false">
      <c r="A8398" s="41" t="n">
        <v>0.0804756134</v>
      </c>
      <c r="B8398" s="41" t="n">
        <v>0.1388193664</v>
      </c>
      <c r="C8398" s="41" t="n">
        <v>2.2247917327</v>
      </c>
      <c r="D8398" s="42" t="n">
        <f aca="false">$B$5*A8398</f>
        <v>0.205613424820327</v>
      </c>
      <c r="E8398" s="42" t="n">
        <f aca="false">$D$5*A8398+$F$5*B8398</f>
        <v>0.431204347123895</v>
      </c>
      <c r="F8398" s="43" t="n">
        <f aca="false">Inputs!$B$5*D8398+Inputs!$B$6*E8398</f>
        <v>-998.874874162029</v>
      </c>
      <c r="G8398" s="43" t="n">
        <f aca="false">F8398*SQRT(($B$6-2)/C8398)</f>
        <v>-947.068530080152</v>
      </c>
    </row>
    <row r="8399" customFormat="false" ht="15" hidden="false" customHeight="false" outlineLevel="0" collapsed="false">
      <c r="A8399" s="41" t="n">
        <v>-0.2852504326</v>
      </c>
      <c r="B8399" s="41" t="n">
        <v>0.2629671428</v>
      </c>
      <c r="C8399" s="41" t="n">
        <v>2.2977624391</v>
      </c>
      <c r="D8399" s="42" t="n">
        <f aca="false">$B$5*A8399</f>
        <v>-0.728808590583118</v>
      </c>
      <c r="E8399" s="42" t="n">
        <f aca="false">$D$5*A8399+$F$5*B8399</f>
        <v>-0.224701426344795</v>
      </c>
      <c r="F8399" s="43" t="n">
        <f aca="false">Inputs!$B$5*D8399+Inputs!$B$6*E8399</f>
        <v>-61645.787741072</v>
      </c>
      <c r="G8399" s="43" t="n">
        <f aca="false">F8399*SQRT(($B$6-2)/C8399)</f>
        <v>-57512.9761068804</v>
      </c>
    </row>
    <row r="8400" customFormat="false" ht="15" hidden="false" customHeight="false" outlineLevel="0" collapsed="false">
      <c r="A8400" s="41" t="n">
        <v>1.6979508798</v>
      </c>
      <c r="B8400" s="41" t="n">
        <v>-0.5027641701</v>
      </c>
      <c r="C8400" s="41" t="n">
        <v>2.922042113</v>
      </c>
      <c r="D8400" s="42" t="n">
        <f aca="false">$B$5*A8400</f>
        <v>4.33822720725438</v>
      </c>
      <c r="E8400" s="42" t="n">
        <f aca="false">$D$5*A8400+$F$5*B8400</f>
        <v>3.1722780447833</v>
      </c>
      <c r="F8400" s="43" t="n">
        <f aca="false">Inputs!$B$5*D8400+Inputs!$B$6*E8400</f>
        <v>275208.818486273</v>
      </c>
      <c r="G8400" s="43" t="n">
        <f aca="false">F8400*SQRT(($B$6-2)/C8400)</f>
        <v>227684.836565549</v>
      </c>
    </row>
    <row r="8401" customFormat="false" ht="15" hidden="false" customHeight="false" outlineLevel="0" collapsed="false">
      <c r="A8401" s="41" t="n">
        <v>0.6479551493</v>
      </c>
      <c r="B8401" s="41" t="n">
        <v>-0.880443583</v>
      </c>
      <c r="C8401" s="41" t="n">
        <v>4.5743736465</v>
      </c>
      <c r="D8401" s="42" t="n">
        <f aca="false">$B$5*A8401</f>
        <v>1.65551117597992</v>
      </c>
      <c r="E8401" s="42" t="n">
        <f aca="false">$D$5*A8401+$F$5*B8401</f>
        <v>0.0215651955897604</v>
      </c>
      <c r="F8401" s="43" t="n">
        <f aca="false">Inputs!$B$5*D8401+Inputs!$B$6*E8401</f>
        <v>164472.857818504</v>
      </c>
      <c r="G8401" s="43" t="n">
        <f aca="false">F8401*SQRT(($B$6-2)/C8401)</f>
        <v>108753.544013205</v>
      </c>
    </row>
    <row r="8402" customFormat="false" ht="15" hidden="false" customHeight="false" outlineLevel="0" collapsed="false">
      <c r="A8402" s="41" t="n">
        <v>-2.0667321177</v>
      </c>
      <c r="B8402" s="41" t="n">
        <v>0.2074587404</v>
      </c>
      <c r="C8402" s="41" t="n">
        <v>5.0031614054</v>
      </c>
      <c r="D8402" s="42" t="n">
        <f aca="false">$B$5*A8402</f>
        <v>-5.28045517086378</v>
      </c>
      <c r="E8402" s="42" t="n">
        <f aca="false">$D$5*A8402+$F$5*B8402</f>
        <v>-4.55974237188461</v>
      </c>
      <c r="F8402" s="43" t="n">
        <f aca="false">Inputs!$B$5*D8402+Inputs!$B$6*E8402</f>
        <v>-300058.398492147</v>
      </c>
      <c r="G8402" s="43" t="n">
        <f aca="false">F8402*SQRT(($B$6-2)/C8402)</f>
        <v>-189713.627368375</v>
      </c>
    </row>
    <row r="8403" customFormat="false" ht="15" hidden="false" customHeight="false" outlineLevel="0" collapsed="false">
      <c r="A8403" s="41" t="n">
        <v>0.3704054235</v>
      </c>
      <c r="B8403" s="41" t="n">
        <v>-0.1100512694</v>
      </c>
      <c r="C8403" s="41" t="n">
        <v>8.6307592539</v>
      </c>
      <c r="D8403" s="42" t="n">
        <f aca="false">$B$5*A8403</f>
        <v>0.946377722146802</v>
      </c>
      <c r="E8403" s="42" t="n">
        <f aca="false">$D$5*A8403+$F$5*B8403</f>
        <v>0.691381827087424</v>
      </c>
      <c r="F8403" s="43" t="n">
        <f aca="false">Inputs!$B$5*D8403+Inputs!$B$6*E8403</f>
        <v>60068.680860309</v>
      </c>
      <c r="G8403" s="43" t="n">
        <f aca="false">F8403*SQRT(($B$6-2)/C8403)</f>
        <v>28916.0249802778</v>
      </c>
    </row>
    <row r="8404" customFormat="false" ht="15" hidden="false" customHeight="false" outlineLevel="0" collapsed="false">
      <c r="A8404" s="41" t="n">
        <v>-1.4959849708</v>
      </c>
      <c r="B8404" s="41" t="n">
        <v>0.3043010746</v>
      </c>
      <c r="C8404" s="41" t="n">
        <v>1.1392047023</v>
      </c>
      <c r="D8404" s="42" t="n">
        <f aca="false">$B$5*A8404</f>
        <v>-3.82220874536291</v>
      </c>
      <c r="E8404" s="42" t="n">
        <f aca="false">$D$5*A8404+$F$5*B8404</f>
        <v>-3.03437745704532</v>
      </c>
      <c r="F8404" s="43" t="n">
        <f aca="false">Inputs!$B$5*D8404+Inputs!$B$6*E8404</f>
        <v>-230502.001684025</v>
      </c>
      <c r="G8404" s="43" t="n">
        <f aca="false">F8404*SQRT(($B$6-2)/C8404)</f>
        <v>-305413.911071773</v>
      </c>
    </row>
    <row r="8405" customFormat="false" ht="15" hidden="false" customHeight="false" outlineLevel="0" collapsed="false">
      <c r="A8405" s="41" t="n">
        <v>0.2663136341</v>
      </c>
      <c r="B8405" s="41" t="n">
        <v>-0.8887806311</v>
      </c>
      <c r="C8405" s="41" t="n">
        <v>0.3748588673</v>
      </c>
      <c r="D8405" s="42" t="n">
        <f aca="false">$B$5*A8405</f>
        <v>0.680425486308234</v>
      </c>
      <c r="E8405" s="42" t="n">
        <f aca="false">$D$5*A8405+$F$5*B8405</f>
        <v>-0.900980257532115</v>
      </c>
      <c r="F8405" s="43" t="n">
        <f aca="false">Inputs!$B$5*D8405+Inputs!$B$6*E8405</f>
        <v>113091.561507429</v>
      </c>
      <c r="G8405" s="43" t="n">
        <f aca="false">F8405*SQRT(($B$6-2)/C8405)</f>
        <v>261222.934674216</v>
      </c>
    </row>
    <row r="8406" customFormat="false" ht="15" hidden="false" customHeight="false" outlineLevel="0" collapsed="false">
      <c r="A8406" s="41" t="n">
        <v>-1.3534915715</v>
      </c>
      <c r="B8406" s="41" t="n">
        <v>-0.2523879277</v>
      </c>
      <c r="C8406" s="41" t="n">
        <v>5.8572774122</v>
      </c>
      <c r="D8406" s="42" t="n">
        <f aca="false">$B$5*A8406</f>
        <v>-3.45814123961137</v>
      </c>
      <c r="E8406" s="42" t="n">
        <f aca="false">$D$5*A8406+$F$5*B8406</f>
        <v>-3.65656149189823</v>
      </c>
      <c r="F8406" s="43" t="n">
        <f aca="false">Inputs!$B$5*D8406+Inputs!$B$6*E8406</f>
        <v>-162986.049366226</v>
      </c>
      <c r="G8406" s="43" t="n">
        <f aca="false">F8406*SQRT(($B$6-2)/C8406)</f>
        <v>-95239.5937065667</v>
      </c>
    </row>
    <row r="8407" customFormat="false" ht="15" hidden="false" customHeight="false" outlineLevel="0" collapsed="false">
      <c r="A8407" s="41" t="n">
        <v>0.6529292468</v>
      </c>
      <c r="B8407" s="41" t="n">
        <v>0.4166547318</v>
      </c>
      <c r="C8407" s="41" t="n">
        <v>3.5030423564</v>
      </c>
      <c r="D8407" s="42" t="n">
        <f aca="false">$B$5*A8407</f>
        <v>1.66821988585059</v>
      </c>
      <c r="E8407" s="42" t="n">
        <f aca="false">$D$5*A8407+$F$5*B8407</f>
        <v>2.27315869153762</v>
      </c>
      <c r="F8407" s="43" t="n">
        <f aca="false">Inputs!$B$5*D8407+Inputs!$B$6*E8407</f>
        <v>53164.0540081786</v>
      </c>
      <c r="G8407" s="43" t="n">
        <f aca="false">F8407*SQRT(($B$6-2)/C8407)</f>
        <v>40170.7919811599</v>
      </c>
    </row>
    <row r="8408" customFormat="false" ht="15" hidden="false" customHeight="false" outlineLevel="0" collapsed="false">
      <c r="A8408" s="41" t="n">
        <v>-0.8808369978</v>
      </c>
      <c r="B8408" s="41" t="n">
        <v>0.136925085</v>
      </c>
      <c r="C8408" s="41" t="n">
        <v>0.4786686896</v>
      </c>
      <c r="D8408" s="42" t="n">
        <f aca="false">$B$5*A8408</f>
        <v>-2.2505191843137</v>
      </c>
      <c r="E8408" s="42" t="n">
        <f aca="false">$D$5*A8408+$F$5*B8408</f>
        <v>-1.85959437642401</v>
      </c>
      <c r="F8408" s="43" t="n">
        <f aca="false">Inputs!$B$5*D8408+Inputs!$B$6*E8408</f>
        <v>-132072.19961017</v>
      </c>
      <c r="G8408" s="43" t="n">
        <f aca="false">F8408*SQRT(($B$6-2)/C8408)</f>
        <v>-269965.89224815</v>
      </c>
    </row>
    <row r="8409" customFormat="false" ht="15" hidden="false" customHeight="false" outlineLevel="0" collapsed="false">
      <c r="A8409" s="41" t="n">
        <v>0.8871264055</v>
      </c>
      <c r="B8409" s="41" t="n">
        <v>-1.1726657093</v>
      </c>
      <c r="C8409" s="41" t="n">
        <v>2.8818839488</v>
      </c>
      <c r="D8409" s="42" t="n">
        <f aca="false">$B$5*A8409</f>
        <v>2.26658848285835</v>
      </c>
      <c r="E8409" s="42" t="n">
        <f aca="false">$D$5*A8409+$F$5*B8409</f>
        <v>0.0861012972332302</v>
      </c>
      <c r="F8409" s="43" t="n">
        <f aca="false">Inputs!$B$5*D8409+Inputs!$B$6*E8409</f>
        <v>222353.783424174</v>
      </c>
      <c r="G8409" s="43" t="n">
        <f aca="false">F8409*SQRT(($B$6-2)/C8409)</f>
        <v>185234.244037411</v>
      </c>
    </row>
    <row r="8410" customFormat="false" ht="15" hidden="false" customHeight="false" outlineLevel="0" collapsed="false">
      <c r="A8410" s="41" t="n">
        <v>0.063155368</v>
      </c>
      <c r="B8410" s="41" t="n">
        <v>1.3396409802</v>
      </c>
      <c r="C8410" s="41" t="n">
        <v>7.0866827453</v>
      </c>
      <c r="D8410" s="42" t="n">
        <f aca="false">$B$5*A8410</f>
        <v>0.161360578212978</v>
      </c>
      <c r="E8410" s="42" t="n">
        <f aca="false">$D$5*A8410+$F$5*B8410</f>
        <v>2.46350124612749</v>
      </c>
      <c r="F8410" s="43" t="n">
        <f aca="false">Inputs!$B$5*D8410+Inputs!$B$6*E8410</f>
        <v>-107039.004485077</v>
      </c>
      <c r="G8410" s="43" t="n">
        <f aca="false">F8410*SQRT(($B$6-2)/C8410)</f>
        <v>-56863.7587659856</v>
      </c>
    </row>
    <row r="8411" customFormat="false" ht="15" hidden="false" customHeight="false" outlineLevel="0" collapsed="false">
      <c r="A8411" s="41" t="n">
        <v>-1.2749321553</v>
      </c>
      <c r="B8411" s="41" t="n">
        <v>1.155526291</v>
      </c>
      <c r="C8411" s="41" t="n">
        <v>2.2235321281</v>
      </c>
      <c r="D8411" s="42" t="n">
        <f aca="false">$B$5*A8411</f>
        <v>-3.25742365655325</v>
      </c>
      <c r="E8411" s="42" t="n">
        <f aca="false">$D$5*A8411+$F$5*B8411</f>
        <v>-1.03851453100942</v>
      </c>
      <c r="F8411" s="43" t="n">
        <f aca="false">Inputs!$B$5*D8411+Inputs!$B$6*E8411</f>
        <v>-273816.639104855</v>
      </c>
      <c r="G8411" s="43" t="n">
        <f aca="false">F8411*SQRT(($B$6-2)/C8411)</f>
        <v>-259688.745764464</v>
      </c>
    </row>
    <row r="8412" customFormat="false" ht="15" hidden="false" customHeight="false" outlineLevel="0" collapsed="false">
      <c r="A8412" s="41" t="n">
        <v>1.6191874523</v>
      </c>
      <c r="B8412" s="41" t="n">
        <v>-0.2222055252</v>
      </c>
      <c r="C8412" s="41" t="n">
        <v>3.9461096024</v>
      </c>
      <c r="D8412" s="42" t="n">
        <f aca="false">$B$5*A8412</f>
        <v>4.13698837980529</v>
      </c>
      <c r="E8412" s="42" t="n">
        <f aca="false">$D$5*A8412+$F$5*B8412</f>
        <v>3.46930660837155</v>
      </c>
      <c r="F8412" s="43" t="n">
        <f aca="false">Inputs!$B$5*D8412+Inputs!$B$6*E8412</f>
        <v>240233.507561952</v>
      </c>
      <c r="G8412" s="43" t="n">
        <f aca="false">F8412*SQRT(($B$6-2)/C8412)</f>
        <v>171026.736382877</v>
      </c>
    </row>
    <row r="8413" customFormat="false" ht="15" hidden="false" customHeight="false" outlineLevel="0" collapsed="false">
      <c r="A8413" s="41" t="n">
        <v>-0.343008619</v>
      </c>
      <c r="B8413" s="41" t="n">
        <v>1.033094419</v>
      </c>
      <c r="C8413" s="41" t="n">
        <v>1.8278776314</v>
      </c>
      <c r="D8413" s="42" t="n">
        <f aca="false">$B$5*A8413</f>
        <v>-0.876379488341753</v>
      </c>
      <c r="E8413" s="42" t="n">
        <f aca="false">$D$5*A8413+$F$5*B8413</f>
        <v>0.967670824101372</v>
      </c>
      <c r="F8413" s="43" t="n">
        <f aca="false">Inputs!$B$5*D8413+Inputs!$B$6*E8413</f>
        <v>-136021.490039244</v>
      </c>
      <c r="G8413" s="43" t="n">
        <f aca="false">F8413*SQRT(($B$6-2)/C8413)</f>
        <v>-142281.674172389</v>
      </c>
    </row>
    <row r="8414" customFormat="false" ht="15" hidden="false" customHeight="false" outlineLevel="0" collapsed="false">
      <c r="A8414" s="41" t="n">
        <v>-0.186130375</v>
      </c>
      <c r="B8414" s="41" t="n">
        <v>-2.3531267007</v>
      </c>
      <c r="C8414" s="41" t="n">
        <v>1.2761811202</v>
      </c>
      <c r="D8414" s="42" t="n">
        <f aca="false">$B$5*A8414</f>
        <v>-0.475559020303681</v>
      </c>
      <c r="E8414" s="42" t="n">
        <f aca="false">$D$5*A8414+$F$5*B8414</f>
        <v>-4.50616182297495</v>
      </c>
      <c r="F8414" s="43" t="n">
        <f aca="false">Inputs!$B$5*D8414+Inputs!$B$6*E8414</f>
        <v>177752.18911838</v>
      </c>
      <c r="G8414" s="43" t="n">
        <f aca="false">F8414*SQRT(($B$6-2)/C8414)</f>
        <v>222522.432180398</v>
      </c>
    </row>
    <row r="8415" customFormat="false" ht="15" hidden="false" customHeight="false" outlineLevel="0" collapsed="false">
      <c r="A8415" s="41" t="n">
        <v>-0.0987945947</v>
      </c>
      <c r="B8415" s="41" t="n">
        <v>0.4704039682</v>
      </c>
      <c r="C8415" s="41" t="n">
        <v>6.3454519439</v>
      </c>
      <c r="D8415" s="42" t="n">
        <f aca="false">$B$5*A8415</f>
        <v>-0.252418019717799</v>
      </c>
      <c r="E8415" s="42" t="n">
        <f aca="false">$D$5*A8415+$F$5*B8415</f>
        <v>0.577176982535053</v>
      </c>
      <c r="F8415" s="43" t="n">
        <f aca="false">Inputs!$B$5*D8415+Inputs!$B$6*E8415</f>
        <v>-54100.6510985325</v>
      </c>
      <c r="G8415" s="43" t="n">
        <f aca="false">F8415*SQRT(($B$6-2)/C8415)</f>
        <v>-30372.8964826171</v>
      </c>
    </row>
    <row r="8416" customFormat="false" ht="15" hidden="false" customHeight="false" outlineLevel="0" collapsed="false">
      <c r="A8416" s="41" t="n">
        <v>0.7400838536</v>
      </c>
      <c r="B8416" s="41" t="n">
        <v>-0.8806291648</v>
      </c>
      <c r="C8416" s="41" t="n">
        <v>2.0135094463</v>
      </c>
      <c r="D8416" s="42" t="n">
        <f aca="false">$B$5*A8416</f>
        <v>1.89089799212293</v>
      </c>
      <c r="E8416" s="42" t="n">
        <f aca="false">$D$5*A8416+$F$5*B8416</f>
        <v>0.240473086177002</v>
      </c>
      <c r="F8416" s="43" t="n">
        <f aca="false">Inputs!$B$5*D8416+Inputs!$B$6*E8416</f>
        <v>177066.144903443</v>
      </c>
      <c r="G8416" s="43" t="n">
        <f aca="false">F8416*SQRT(($B$6-2)/C8416)</f>
        <v>176471.14113269</v>
      </c>
    </row>
    <row r="8417" customFormat="false" ht="15" hidden="false" customHeight="false" outlineLevel="0" collapsed="false">
      <c r="A8417" s="41" t="n">
        <v>-0.2698011195</v>
      </c>
      <c r="B8417" s="41" t="n">
        <v>0.9769072642</v>
      </c>
      <c r="C8417" s="41" t="n">
        <v>2.6407452548</v>
      </c>
      <c r="D8417" s="42" t="n">
        <f aca="false">$B$5*A8417</f>
        <v>-0.689335934912592</v>
      </c>
      <c r="E8417" s="42" t="n">
        <f aca="false">$D$5*A8417+$F$5*B8417</f>
        <v>1.0448536460493</v>
      </c>
      <c r="F8417" s="43" t="n">
        <f aca="false">Inputs!$B$5*D8417+Inputs!$B$6*E8417</f>
        <v>-121176.275793724</v>
      </c>
      <c r="G8417" s="43" t="n">
        <f aca="false">F8417*SQRT(($B$6-2)/C8417)</f>
        <v>-105455.526584331</v>
      </c>
    </row>
    <row r="8418" customFormat="false" ht="15" hidden="false" customHeight="false" outlineLevel="0" collapsed="false">
      <c r="A8418" s="41" t="n">
        <v>-0.0599986214</v>
      </c>
      <c r="B8418" s="41" t="n">
        <v>-1.528737994</v>
      </c>
      <c r="C8418" s="41" t="n">
        <v>3.4417042023</v>
      </c>
      <c r="D8418" s="42" t="n">
        <f aca="false">$B$5*A8418</f>
        <v>-0.153295159978888</v>
      </c>
      <c r="E8418" s="42" t="n">
        <f aca="false">$D$5*A8418+$F$5*B8418</f>
        <v>-2.78251169165084</v>
      </c>
      <c r="F8418" s="43" t="n">
        <f aca="false">Inputs!$B$5*D8418+Inputs!$B$6*E8418</f>
        <v>123796.068584653</v>
      </c>
      <c r="G8418" s="43" t="n">
        <f aca="false">F8418*SQRT(($B$6-2)/C8418)</f>
        <v>94370.2443839322</v>
      </c>
    </row>
    <row r="8419" customFormat="false" ht="15" hidden="false" customHeight="false" outlineLevel="0" collapsed="false">
      <c r="A8419" s="41" t="n">
        <v>1.2376380096</v>
      </c>
      <c r="B8419" s="41" t="n">
        <v>-0.2141110224</v>
      </c>
      <c r="C8419" s="41" t="n">
        <v>1.79820961</v>
      </c>
      <c r="D8419" s="42" t="n">
        <f aca="false">$B$5*A8419</f>
        <v>3.162137933349</v>
      </c>
      <c r="E8419" s="42" t="n">
        <f aca="false">$D$5*A8419+$F$5*B8419</f>
        <v>2.57535333762449</v>
      </c>
      <c r="F8419" s="43" t="n">
        <f aca="false">Inputs!$B$5*D8419+Inputs!$B$6*E8419</f>
        <v>187446.126453675</v>
      </c>
      <c r="G8419" s="43" t="n">
        <f aca="false">F8419*SQRT(($B$6-2)/C8419)</f>
        <v>197683.904762203</v>
      </c>
    </row>
    <row r="8420" customFormat="false" ht="15" hidden="false" customHeight="false" outlineLevel="0" collapsed="false">
      <c r="A8420" s="41" t="n">
        <v>1.0912187772</v>
      </c>
      <c r="B8420" s="41" t="n">
        <v>-1.3954566959</v>
      </c>
      <c r="C8420" s="41" t="n">
        <v>15.6001509425</v>
      </c>
      <c r="D8420" s="42" t="n">
        <f aca="false">$B$5*A8420</f>
        <v>2.78804001024665</v>
      </c>
      <c r="E8420" s="42" t="n">
        <f aca="false">$D$5*A8420+$F$5*B8420</f>
        <v>0.18705394107102</v>
      </c>
      <c r="F8420" s="43" t="n">
        <f aca="false">Inputs!$B$5*D8420+Inputs!$B$6*E8420</f>
        <v>269451.303971114</v>
      </c>
      <c r="G8420" s="43" t="n">
        <f aca="false">F8420*SQRT(($B$6-2)/C8420)</f>
        <v>96478.5765488793</v>
      </c>
    </row>
    <row r="8421" customFormat="false" ht="15" hidden="false" customHeight="false" outlineLevel="0" collapsed="false">
      <c r="A8421" s="41" t="n">
        <v>-0.1209867476</v>
      </c>
      <c r="B8421" s="41" t="n">
        <v>0.5097360237</v>
      </c>
      <c r="C8421" s="41" t="n">
        <v>5.7746223146</v>
      </c>
      <c r="D8421" s="42" t="n">
        <f aca="false">$B$5*A8421</f>
        <v>-0.309118482990134</v>
      </c>
      <c r="E8421" s="42" t="n">
        <f aca="false">$D$5*A8421+$F$5*B8421</f>
        <v>0.592285210565081</v>
      </c>
      <c r="F8421" s="43" t="n">
        <f aca="false">Inputs!$B$5*D8421+Inputs!$B$6*E8421</f>
        <v>-60526.1088272674</v>
      </c>
      <c r="G8421" s="43" t="n">
        <f aca="false">F8421*SQRT(($B$6-2)/C8421)</f>
        <v>-35620.1677039115</v>
      </c>
    </row>
    <row r="8422" customFormat="false" ht="15" hidden="false" customHeight="false" outlineLevel="0" collapsed="false">
      <c r="A8422" s="41" t="n">
        <v>-0.0871448615</v>
      </c>
      <c r="B8422" s="41" t="n">
        <v>-1.1830062023</v>
      </c>
      <c r="C8422" s="41" t="n">
        <v>0.9078027678</v>
      </c>
      <c r="D8422" s="42" t="n">
        <f aca="false">$B$5*A8422</f>
        <v>-0.222653207244868</v>
      </c>
      <c r="E8422" s="42" t="n">
        <f aca="false">$D$5*A8422+$F$5*B8422</f>
        <v>-2.25011813406937</v>
      </c>
      <c r="F8422" s="43" t="n">
        <f aca="false">Inputs!$B$5*D8422+Inputs!$B$6*E8422</f>
        <v>90240.5859789818</v>
      </c>
      <c r="G8422" s="43" t="n">
        <f aca="false">F8422*SQRT(($B$6-2)/C8422)</f>
        <v>133943.348959175</v>
      </c>
    </row>
    <row r="8423" customFormat="false" ht="15" hidden="false" customHeight="false" outlineLevel="0" collapsed="false">
      <c r="A8423" s="41" t="n">
        <v>-2.3868033068</v>
      </c>
      <c r="B8423" s="41" t="n">
        <v>1.5232651295</v>
      </c>
      <c r="C8423" s="41" t="n">
        <v>6.7309816943</v>
      </c>
      <c r="D8423" s="42" t="n">
        <f aca="false">$B$5*A8423</f>
        <v>-6.09823002956607</v>
      </c>
      <c r="E8423" s="42" t="n">
        <f aca="false">$D$5*A8423+$F$5*B8423</f>
        <v>-3.04931862018868</v>
      </c>
      <c r="F8423" s="43" t="n">
        <f aca="false">Inputs!$B$5*D8423+Inputs!$B$6*E8423</f>
        <v>-457357.071947173</v>
      </c>
      <c r="G8423" s="43" t="n">
        <f aca="false">F8423*SQRT(($B$6-2)/C8423)</f>
        <v>-249305.116661786</v>
      </c>
    </row>
    <row r="8424" customFormat="false" ht="15" hidden="false" customHeight="false" outlineLevel="0" collapsed="false">
      <c r="A8424" s="41" t="n">
        <v>0.2480382019</v>
      </c>
      <c r="B8424" s="41" t="n">
        <v>1.1668010528</v>
      </c>
      <c r="C8424" s="41" t="n">
        <v>4.0357544788</v>
      </c>
      <c r="D8424" s="42" t="n">
        <f aca="false">$B$5*A8424</f>
        <v>0.633732158404831</v>
      </c>
      <c r="E8424" s="42" t="n">
        <f aca="false">$D$5*A8424+$F$5*B8424</f>
        <v>2.60499581727242</v>
      </c>
      <c r="F8424" s="43" t="n">
        <f aca="false">Inputs!$B$5*D8424+Inputs!$B$6*E8424</f>
        <v>-66876.5750231381</v>
      </c>
      <c r="G8424" s="43" t="n">
        <f aca="false">F8424*SQRT(($B$6-2)/C8424)</f>
        <v>-47078.9374472977</v>
      </c>
    </row>
    <row r="8425" customFormat="false" ht="15" hidden="false" customHeight="false" outlineLevel="0" collapsed="false">
      <c r="A8425" s="41" t="n">
        <v>0.9286690994</v>
      </c>
      <c r="B8425" s="41" t="n">
        <v>0.5968468261</v>
      </c>
      <c r="C8425" s="41" t="n">
        <v>4.3994170024</v>
      </c>
      <c r="D8425" s="42" t="n">
        <f aca="false">$B$5*A8425</f>
        <v>2.3727291534064</v>
      </c>
      <c r="E8425" s="42" t="n">
        <f aca="false">$D$5*A8425+$F$5*B8425</f>
        <v>3.2404515689432</v>
      </c>
      <c r="F8425" s="43" t="n">
        <f aca="false">Inputs!$B$5*D8425+Inputs!$B$6*E8425</f>
        <v>75250.3368934799</v>
      </c>
      <c r="G8425" s="43" t="n">
        <f aca="false">F8425*SQRT(($B$6-2)/C8425)</f>
        <v>50737.1282161544</v>
      </c>
    </row>
    <row r="8426" customFormat="false" ht="15" hidden="false" customHeight="false" outlineLevel="0" collapsed="false">
      <c r="A8426" s="41" t="n">
        <v>-0.3213373551</v>
      </c>
      <c r="B8426" s="41" t="n">
        <v>0.4897669256</v>
      </c>
      <c r="C8426" s="41" t="n">
        <v>2.9630606058</v>
      </c>
      <c r="D8426" s="42" t="n">
        <f aca="false">$B$5*A8426</f>
        <v>-0.82100988502458</v>
      </c>
      <c r="E8426" s="42" t="n">
        <f aca="false">$D$5*A8426+$F$5*B8426</f>
        <v>0.0810518171653113</v>
      </c>
      <c r="F8426" s="43" t="n">
        <f aca="false">Inputs!$B$5*D8426+Inputs!$B$6*E8426</f>
        <v>-86153.5793607236</v>
      </c>
      <c r="G8426" s="43" t="n">
        <f aca="false">F8426*SQRT(($B$6-2)/C8426)</f>
        <v>-70781.2219697425</v>
      </c>
    </row>
    <row r="8427" customFormat="false" ht="15" hidden="false" customHeight="false" outlineLevel="0" collapsed="false">
      <c r="A8427" s="41" t="n">
        <v>1.4325369464</v>
      </c>
      <c r="B8427" s="41" t="n">
        <v>0.0830109283</v>
      </c>
      <c r="C8427" s="41" t="n">
        <v>2.5965049936</v>
      </c>
      <c r="D8427" s="42" t="n">
        <f aca="false">$B$5*A8427</f>
        <v>3.6601004364753</v>
      </c>
      <c r="E8427" s="42" t="n">
        <f aca="false">$D$5*A8427+$F$5*B8427</f>
        <v>3.55218612575466</v>
      </c>
      <c r="F8427" s="43" t="n">
        <f aca="false">Inputs!$B$5*D8427+Inputs!$B$6*E8427</f>
        <v>188400.737359797</v>
      </c>
      <c r="G8427" s="43" t="n">
        <f aca="false">F8427*SQRT(($B$6-2)/C8427)</f>
        <v>165349.549096749</v>
      </c>
    </row>
    <row r="8428" customFormat="false" ht="15" hidden="false" customHeight="false" outlineLevel="0" collapsed="false">
      <c r="A8428" s="41" t="n">
        <v>1.9017010444</v>
      </c>
      <c r="B8428" s="41" t="n">
        <v>-1.4994218865</v>
      </c>
      <c r="C8428" s="41" t="n">
        <v>6.7364802634</v>
      </c>
      <c r="D8428" s="42" t="n">
        <f aca="false">$B$5*A8428</f>
        <v>4.85880440301778</v>
      </c>
      <c r="E8428" s="42" t="n">
        <f aca="false">$D$5*A8428+$F$5*B8428</f>
        <v>1.93614636888543</v>
      </c>
      <c r="F8428" s="43" t="n">
        <f aca="false">Inputs!$B$5*D8428+Inputs!$B$6*E8428</f>
        <v>389073.121857507</v>
      </c>
      <c r="G8428" s="43" t="n">
        <f aca="false">F8428*SQRT(($B$6-2)/C8428)</f>
        <v>211996.995829432</v>
      </c>
    </row>
    <row r="8429" customFormat="false" ht="15" hidden="false" customHeight="false" outlineLevel="0" collapsed="false">
      <c r="A8429" s="41" t="n">
        <v>-1.6069086113</v>
      </c>
      <c r="B8429" s="41" t="n">
        <v>0.9880752145</v>
      </c>
      <c r="C8429" s="41" t="n">
        <v>1.249439828</v>
      </c>
      <c r="D8429" s="42" t="n">
        <f aca="false">$B$5*A8429</f>
        <v>-4.10561621071991</v>
      </c>
      <c r="E8429" s="42" t="n">
        <f aca="false">$D$5*A8429+$F$5*B8429</f>
        <v>-2.11762686450543</v>
      </c>
      <c r="F8429" s="43" t="n">
        <f aca="false">Inputs!$B$5*D8429+Inputs!$B$6*E8429</f>
        <v>-304680.27784672</v>
      </c>
      <c r="G8429" s="43" t="n">
        <f aca="false">F8429*SQRT(($B$6-2)/C8429)</f>
        <v>-385479.838135214</v>
      </c>
    </row>
    <row r="8430" customFormat="false" ht="15" hidden="false" customHeight="false" outlineLevel="0" collapsed="false">
      <c r="A8430" s="41" t="n">
        <v>-0.8187429365</v>
      </c>
      <c r="B8430" s="41" t="n">
        <v>2.0433369204</v>
      </c>
      <c r="C8430" s="41" t="n">
        <v>7.8075338549</v>
      </c>
      <c r="D8430" s="42" t="n">
        <f aca="false">$B$5*A8430</f>
        <v>-2.09187022141066</v>
      </c>
      <c r="E8430" s="42" t="n">
        <f aca="false">$D$5*A8430+$F$5*B8430</f>
        <v>1.58004977249894</v>
      </c>
      <c r="F8430" s="43" t="n">
        <f aca="false">Inputs!$B$5*D8430+Inputs!$B$6*E8430</f>
        <v>-288189.510766013</v>
      </c>
      <c r="G8430" s="43" t="n">
        <f aca="false">F8430*SQRT(($B$6-2)/C8430)</f>
        <v>-145860.006821342</v>
      </c>
    </row>
    <row r="8431" customFormat="false" ht="15" hidden="false" customHeight="false" outlineLevel="0" collapsed="false">
      <c r="A8431" s="41" t="n">
        <v>1.3373413712</v>
      </c>
      <c r="B8431" s="41" t="n">
        <v>1.5875715068</v>
      </c>
      <c r="C8431" s="41" t="n">
        <v>3.6539346976</v>
      </c>
      <c r="D8431" s="42" t="n">
        <f aca="false">$B$5*A8431</f>
        <v>3.41687783253783</v>
      </c>
      <c r="E8431" s="42" t="n">
        <f aca="false">$D$5*A8431+$F$5*B8431</f>
        <v>5.92365138120138</v>
      </c>
      <c r="F8431" s="43" t="n">
        <f aca="false">Inputs!$B$5*D8431+Inputs!$B$6*E8431</f>
        <v>45505.2141937141</v>
      </c>
      <c r="G8431" s="43" t="n">
        <f aca="false">F8431*SQRT(($B$6-2)/C8431)</f>
        <v>33666.3295305418</v>
      </c>
    </row>
    <row r="8432" customFormat="false" ht="15" hidden="false" customHeight="false" outlineLevel="0" collapsed="false">
      <c r="A8432" s="41" t="n">
        <v>0.8844363056</v>
      </c>
      <c r="B8432" s="41" t="n">
        <v>-0.9215836237</v>
      </c>
      <c r="C8432" s="41" t="n">
        <v>0.8342965758</v>
      </c>
      <c r="D8432" s="42" t="n">
        <f aca="false">$B$5*A8432</f>
        <v>2.2597153366942</v>
      </c>
      <c r="E8432" s="42" t="n">
        <f aca="false">$D$5*A8432+$F$5*B8432</f>
        <v>0.513254542441234</v>
      </c>
      <c r="F8432" s="43" t="n">
        <f aca="false">Inputs!$B$5*D8432+Inputs!$B$6*E8432</f>
        <v>200308.806547358</v>
      </c>
      <c r="G8432" s="43" t="n">
        <f aca="false">F8432*SQRT(($B$6-2)/C8432)</f>
        <v>310137.877724398</v>
      </c>
    </row>
    <row r="8433" customFormat="false" ht="15" hidden="false" customHeight="false" outlineLevel="0" collapsed="false">
      <c r="A8433" s="41" t="n">
        <v>-1.6593416001</v>
      </c>
      <c r="B8433" s="41" t="n">
        <v>1.4952946692</v>
      </c>
      <c r="C8433" s="41" t="n">
        <v>0.6262873518</v>
      </c>
      <c r="D8433" s="42" t="n">
        <f aca="false">$B$5*A8433</f>
        <v>-4.23958134556328</v>
      </c>
      <c r="E8433" s="42" t="n">
        <f aca="false">$D$5*A8433+$F$5*B8433</f>
        <v>-1.36655743558708</v>
      </c>
      <c r="F8433" s="43" t="n">
        <f aca="false">Inputs!$B$5*D8433+Inputs!$B$6*E8433</f>
        <v>-355630.262776974</v>
      </c>
      <c r="G8433" s="43" t="n">
        <f aca="false">F8433*SQRT(($B$6-2)/C8433)</f>
        <v>-635516.583891292</v>
      </c>
    </row>
    <row r="8434" customFormat="false" ht="15" hidden="false" customHeight="false" outlineLevel="0" collapsed="false">
      <c r="A8434" s="41" t="n">
        <v>-1.499568206</v>
      </c>
      <c r="B8434" s="41" t="n">
        <v>1.5848856877</v>
      </c>
      <c r="C8434" s="41" t="n">
        <v>1.8520599791</v>
      </c>
      <c r="D8434" s="42" t="n">
        <f aca="false">$B$5*A8434</f>
        <v>-3.8313638326034</v>
      </c>
      <c r="E8434" s="42" t="n">
        <f aca="false">$D$5*A8434+$F$5*B8434</f>
        <v>-0.831661826994053</v>
      </c>
      <c r="F8434" s="43" t="n">
        <f aca="false">Inputs!$B$5*D8434+Inputs!$B$6*E8434</f>
        <v>-341553.291910638</v>
      </c>
      <c r="G8434" s="43" t="n">
        <f aca="false">F8434*SQRT(($B$6-2)/C8434)</f>
        <v>-354932.648397395</v>
      </c>
    </row>
    <row r="8435" customFormat="false" ht="15" hidden="false" customHeight="false" outlineLevel="0" collapsed="false">
      <c r="A8435" s="41" t="n">
        <v>0.6696147602</v>
      </c>
      <c r="B8435" s="41" t="n">
        <v>-0.0762526538</v>
      </c>
      <c r="C8435" s="41" t="n">
        <v>2.1234843064</v>
      </c>
      <c r="D8435" s="42" t="n">
        <f aca="false">$B$5*A8435</f>
        <v>1.71085100613802</v>
      </c>
      <c r="E8435" s="42" t="n">
        <f aca="false">$D$5*A8435+$F$5*B8435</f>
        <v>1.46173828998924</v>
      </c>
      <c r="F8435" s="43" t="n">
        <f aca="false">Inputs!$B$5*D8435+Inputs!$B$6*E8435</f>
        <v>97998.1861143396</v>
      </c>
      <c r="G8435" s="43" t="n">
        <f aca="false">F8435*SQRT(($B$6-2)/C8435)</f>
        <v>95106.1293962048</v>
      </c>
    </row>
    <row r="8436" customFormat="false" ht="15" hidden="false" customHeight="false" outlineLevel="0" collapsed="false">
      <c r="A8436" s="41" t="n">
        <v>0.4420476843</v>
      </c>
      <c r="B8436" s="41" t="n">
        <v>0.4652909354</v>
      </c>
      <c r="C8436" s="41" t="n">
        <v>0.660402259</v>
      </c>
      <c r="D8436" s="42" t="n">
        <f aca="false">$B$5*A8436</f>
        <v>1.12942212507345</v>
      </c>
      <c r="E8436" s="42" t="n">
        <f aca="false">$D$5*A8436+$F$5*B8436</f>
        <v>1.85532978334803</v>
      </c>
      <c r="F8436" s="43" t="n">
        <f aca="false">Inputs!$B$5*D8436+Inputs!$B$6*E8436</f>
        <v>20175.723339944</v>
      </c>
      <c r="G8436" s="43" t="n">
        <f aca="false">F8436*SQRT(($B$6-2)/C8436)</f>
        <v>35110.7281902805</v>
      </c>
    </row>
    <row r="8437" customFormat="false" ht="15" hidden="false" customHeight="false" outlineLevel="0" collapsed="false">
      <c r="A8437" s="41" t="n">
        <v>-0.2024103886</v>
      </c>
      <c r="B8437" s="41" t="n">
        <v>1.4256872349</v>
      </c>
      <c r="C8437" s="41" t="n">
        <v>4.7722123695</v>
      </c>
      <c r="D8437" s="42" t="n">
        <f aca="false">$B$5*A8437</f>
        <v>-0.517154097507746</v>
      </c>
      <c r="E8437" s="42" t="n">
        <f aca="false">$D$5*A8437+$F$5*B8437</f>
        <v>1.98014409013012</v>
      </c>
      <c r="F8437" s="43" t="n">
        <f aca="false">Inputs!$B$5*D8437+Inputs!$B$6*E8437</f>
        <v>-150722.614257281</v>
      </c>
      <c r="G8437" s="43" t="n">
        <f aca="false">F8437*SQRT(($B$6-2)/C8437)</f>
        <v>-97573.8710412823</v>
      </c>
    </row>
    <row r="8438" customFormat="false" ht="15" hidden="false" customHeight="false" outlineLevel="0" collapsed="false">
      <c r="A8438" s="41" t="n">
        <v>1.3914008606</v>
      </c>
      <c r="B8438" s="41" t="n">
        <v>0.1556593018</v>
      </c>
      <c r="C8438" s="41" t="n">
        <v>5.3273870231</v>
      </c>
      <c r="D8438" s="42" t="n">
        <f aca="false">$B$5*A8438</f>
        <v>3.55499864069276</v>
      </c>
      <c r="E8438" s="42" t="n">
        <f aca="false">$D$5*A8438+$F$5*B8438</f>
        <v>3.57974436579896</v>
      </c>
      <c r="F8438" s="43" t="n">
        <f aca="false">Inputs!$B$5*D8438+Inputs!$B$6*E8438</f>
        <v>176512.645779328</v>
      </c>
      <c r="G8438" s="43" t="n">
        <f aca="false">F8438*SQRT(($B$6-2)/C8438)</f>
        <v>108151.786648579</v>
      </c>
    </row>
    <row r="8439" customFormat="false" ht="15" hidden="false" customHeight="false" outlineLevel="0" collapsed="false">
      <c r="A8439" s="41" t="n">
        <v>-0.5999943867</v>
      </c>
      <c r="B8439" s="41" t="n">
        <v>1.3059540444</v>
      </c>
      <c r="C8439" s="41" t="n">
        <v>5.1206450417</v>
      </c>
      <c r="D8439" s="42" t="n">
        <f aca="false">$B$5*A8439</f>
        <v>-1.53297248085789</v>
      </c>
      <c r="E8439" s="42" t="n">
        <f aca="false">$D$5*A8439+$F$5*B8439</f>
        <v>0.82730943867266</v>
      </c>
      <c r="F8439" s="43" t="n">
        <f aca="false">Inputs!$B$5*D8439+Inputs!$B$6*E8439</f>
        <v>-194662.720019422</v>
      </c>
      <c r="G8439" s="43" t="n">
        <f aca="false">F8439*SQRT(($B$6-2)/C8439)</f>
        <v>-121656.536821918</v>
      </c>
    </row>
    <row r="8440" customFormat="false" ht="15" hidden="false" customHeight="false" outlineLevel="0" collapsed="false">
      <c r="A8440" s="41" t="n">
        <v>-2.0225603801</v>
      </c>
      <c r="B8440" s="41" t="n">
        <v>0.443892607</v>
      </c>
      <c r="C8440" s="41" t="n">
        <v>6.2690253467</v>
      </c>
      <c r="D8440" s="42" t="n">
        <f aca="false">$B$5*A8440</f>
        <v>-5.16759735140165</v>
      </c>
      <c r="E8440" s="42" t="n">
        <f aca="false">$D$5*A8440+$F$5*B8440</f>
        <v>-4.04637099827414</v>
      </c>
      <c r="F8440" s="43" t="n">
        <f aca="false">Inputs!$B$5*D8440+Inputs!$B$6*E8440</f>
        <v>-314441.185226459</v>
      </c>
      <c r="G8440" s="43" t="n">
        <f aca="false">F8440*SQRT(($B$6-2)/C8440)</f>
        <v>-177604.68163906</v>
      </c>
    </row>
    <row r="8441" customFormat="false" ht="15" hidden="false" customHeight="false" outlineLevel="0" collapsed="false">
      <c r="A8441" s="41" t="n">
        <v>0.7395751082</v>
      </c>
      <c r="B8441" s="41" t="n">
        <v>-0.8283518348</v>
      </c>
      <c r="C8441" s="41" t="n">
        <v>2.2774567892</v>
      </c>
      <c r="D8441" s="42" t="n">
        <f aca="false">$B$5*A8441</f>
        <v>1.88959815879907</v>
      </c>
      <c r="E8441" s="42" t="n">
        <f aca="false">$D$5*A8441+$F$5*B8441</f>
        <v>0.329532066336204</v>
      </c>
      <c r="F8441" s="43" t="n">
        <f aca="false">Inputs!$B$5*D8441+Inputs!$B$6*E8441</f>
        <v>172483.212563097</v>
      </c>
      <c r="G8441" s="43" t="n">
        <f aca="false">F8441*SQRT(($B$6-2)/C8441)</f>
        <v>161635.502397087</v>
      </c>
    </row>
    <row r="8442" customFormat="false" ht="15" hidden="false" customHeight="false" outlineLevel="0" collapsed="false">
      <c r="A8442" s="41" t="n">
        <v>0.9737854874</v>
      </c>
      <c r="B8442" s="41" t="n">
        <v>-0.0263858613</v>
      </c>
      <c r="C8442" s="41" t="n">
        <v>4.2665430806</v>
      </c>
      <c r="D8442" s="42" t="n">
        <f aca="false">$B$5*A8442</f>
        <v>2.48800053389398</v>
      </c>
      <c r="E8442" s="42" t="n">
        <f aca="false">$D$5*A8442+$F$5*B8442</f>
        <v>2.27164645108205</v>
      </c>
      <c r="F8442" s="43" t="n">
        <f aca="false">Inputs!$B$5*D8442+Inputs!$B$6*E8442</f>
        <v>135217.730835296</v>
      </c>
      <c r="G8442" s="43" t="n">
        <f aca="false">F8442*SQRT(($B$6-2)/C8442)</f>
        <v>92578.592493038</v>
      </c>
    </row>
    <row r="8443" customFormat="false" ht="15" hidden="false" customHeight="false" outlineLevel="0" collapsed="false">
      <c r="A8443" s="41" t="n">
        <v>-0.5457001219</v>
      </c>
      <c r="B8443" s="41" t="n">
        <v>0.9632233397</v>
      </c>
      <c r="C8443" s="41" t="n">
        <v>6.224615519</v>
      </c>
      <c r="D8443" s="42" t="n">
        <f aca="false">$B$5*A8443</f>
        <v>-1.39425182671213</v>
      </c>
      <c r="E8443" s="42" t="n">
        <f aca="false">$D$5*A8443+$F$5*B8443</f>
        <v>0.364699100128081</v>
      </c>
      <c r="F8443" s="43" t="n">
        <f aca="false">Inputs!$B$5*D8443+Inputs!$B$6*E8443</f>
        <v>-157660.137677617</v>
      </c>
      <c r="G8443" s="43" t="n">
        <f aca="false">F8443*SQRT(($B$6-2)/C8443)</f>
        <v>-89367.7108668968</v>
      </c>
    </row>
    <row r="8444" customFormat="false" ht="15" hidden="false" customHeight="false" outlineLevel="0" collapsed="false">
      <c r="A8444" s="41" t="n">
        <v>-1.0856844287</v>
      </c>
      <c r="B8444" s="41" t="n">
        <v>0.8691933366</v>
      </c>
      <c r="C8444" s="41" t="n">
        <v>4.816008304</v>
      </c>
      <c r="D8444" s="42" t="n">
        <f aca="false">$B$5*A8444</f>
        <v>-2.77389987137529</v>
      </c>
      <c r="E8444" s="42" t="n">
        <f aca="false">$D$5*A8444+$F$5*B8444</f>
        <v>-1.08260675815059</v>
      </c>
      <c r="F8444" s="43" t="n">
        <f aca="false">Inputs!$B$5*D8444+Inputs!$B$6*E8444</f>
        <v>-223259.649229999</v>
      </c>
      <c r="G8444" s="43" t="n">
        <f aca="false">F8444*SQRT(($B$6-2)/C8444)</f>
        <v>-143873.769523918</v>
      </c>
    </row>
    <row r="8445" customFormat="false" ht="15" hidden="false" customHeight="false" outlineLevel="0" collapsed="false">
      <c r="A8445" s="41" t="n">
        <v>-1.9823462138</v>
      </c>
      <c r="B8445" s="41" t="n">
        <v>0.2857044467</v>
      </c>
      <c r="C8445" s="41" t="n">
        <v>3.972231475</v>
      </c>
      <c r="D8445" s="42" t="n">
        <f aca="false">$B$5*A8445</f>
        <v>-5.0648510396943</v>
      </c>
      <c r="E8445" s="42" t="n">
        <f aca="false">$D$5*A8445+$F$5*B8445</f>
        <v>-4.22382837079485</v>
      </c>
      <c r="F8445" s="43" t="n">
        <f aca="false">Inputs!$B$5*D8445+Inputs!$B$6*E8445</f>
        <v>-295293.685429687</v>
      </c>
      <c r="G8445" s="43" t="n">
        <f aca="false">F8445*SQRT(($B$6-2)/C8445)</f>
        <v>-209532.735942691</v>
      </c>
    </row>
    <row r="8446" customFormat="false" ht="15" hidden="false" customHeight="false" outlineLevel="0" collapsed="false">
      <c r="A8446" s="41" t="n">
        <v>0.0438439562</v>
      </c>
      <c r="B8446" s="41" t="n">
        <v>-0.5396957669</v>
      </c>
      <c r="C8446" s="41" t="n">
        <v>8.0125661555</v>
      </c>
      <c r="D8446" s="42" t="n">
        <f aca="false">$B$5*A8446</f>
        <v>0.112020345183904</v>
      </c>
      <c r="E8446" s="42" t="n">
        <f aca="false">$D$5*A8446+$F$5*B8446</f>
        <v>-0.827586075097006</v>
      </c>
      <c r="F8446" s="43" t="n">
        <f aca="false">Inputs!$B$5*D8446+Inputs!$B$6*E8446</f>
        <v>52581.3382732407</v>
      </c>
      <c r="G8446" s="43" t="n">
        <f aca="false">F8446*SQRT(($B$6-2)/C8446)</f>
        <v>26270.0451403142</v>
      </c>
    </row>
    <row r="8447" customFormat="false" ht="15" hidden="false" customHeight="false" outlineLevel="0" collapsed="false">
      <c r="A8447" s="41" t="n">
        <v>0.3896248679</v>
      </c>
      <c r="B8447" s="41" t="n">
        <v>-0.0795701294</v>
      </c>
      <c r="C8447" s="41" t="n">
        <v>2.4732425399</v>
      </c>
      <c r="D8447" s="42" t="n">
        <f aca="false">$B$5*A8447</f>
        <v>0.995482980488677</v>
      </c>
      <c r="E8447" s="42" t="n">
        <f aca="false">$D$5*A8447+$F$5*B8447</f>
        <v>0.789749319404841</v>
      </c>
      <c r="F8447" s="43" t="n">
        <f aca="false">Inputs!$B$5*D8447+Inputs!$B$6*E8447</f>
        <v>60060.8320786256</v>
      </c>
      <c r="G8447" s="43" t="n">
        <f aca="false">F8447*SQRT(($B$6-2)/C8447)</f>
        <v>54009.8521643717</v>
      </c>
    </row>
    <row r="8448" customFormat="false" ht="15" hidden="false" customHeight="false" outlineLevel="0" collapsed="false">
      <c r="A8448" s="41" t="n">
        <v>1.0546956273</v>
      </c>
      <c r="B8448" s="41" t="n">
        <v>0.5601509888</v>
      </c>
      <c r="C8448" s="41" t="n">
        <v>2.4591489751</v>
      </c>
      <c r="D8448" s="42" t="n">
        <f aca="false">$B$5*A8448</f>
        <v>2.69472416437867</v>
      </c>
      <c r="E8448" s="42" t="n">
        <f aca="false">$D$5*A8448+$F$5*B8448</f>
        <v>3.47697843018313</v>
      </c>
      <c r="F8448" s="43" t="n">
        <f aca="false">Inputs!$B$5*D8448+Inputs!$B$6*E8448</f>
        <v>95623.4949287111</v>
      </c>
      <c r="G8448" s="43" t="n">
        <f aca="false">F8448*SQRT(($B$6-2)/C8448)</f>
        <v>86235.7194397683</v>
      </c>
    </row>
    <row r="8449" customFormat="false" ht="15" hidden="false" customHeight="false" outlineLevel="0" collapsed="false">
      <c r="A8449" s="41" t="n">
        <v>0.4526942329</v>
      </c>
      <c r="B8449" s="41" t="n">
        <v>0.2918612036</v>
      </c>
      <c r="C8449" s="41" t="n">
        <v>3.6517901475</v>
      </c>
      <c r="D8449" s="42" t="n">
        <f aca="false">$B$5*A8449</f>
        <v>1.15662382292546</v>
      </c>
      <c r="E8449" s="42" t="n">
        <f aca="false">$D$5*A8449+$F$5*B8449</f>
        <v>1.58119537022705</v>
      </c>
      <c r="F8449" s="43" t="n">
        <f aca="false">Inputs!$B$5*D8449+Inputs!$B$6*E8449</f>
        <v>36602.6137811941</v>
      </c>
      <c r="G8449" s="43" t="n">
        <f aca="false">F8449*SQRT(($B$6-2)/C8449)</f>
        <v>27087.8284838554</v>
      </c>
    </row>
    <row r="8450" customFormat="false" ht="15" hidden="false" customHeight="false" outlineLevel="0" collapsed="false">
      <c r="A8450" s="41" t="n">
        <v>-0.4721664565</v>
      </c>
      <c r="B8450" s="41" t="n">
        <v>-0.30180355</v>
      </c>
      <c r="C8450" s="41" t="n">
        <v>3.6393173014</v>
      </c>
      <c r="D8450" s="42" t="n">
        <f aca="false">$B$5*A8450</f>
        <v>-1.20637492657177</v>
      </c>
      <c r="E8450" s="42" t="n">
        <f aca="false">$D$5*A8450+$F$5*B8450</f>
        <v>-1.64469912692529</v>
      </c>
      <c r="F8450" s="43" t="n">
        <f aca="false">Inputs!$B$5*D8450+Inputs!$B$6*E8450</f>
        <v>-38402.5363109124</v>
      </c>
      <c r="G8450" s="43" t="n">
        <f aca="false">F8450*SQRT(($B$6-2)/C8450)</f>
        <v>-28468.5236244247</v>
      </c>
    </row>
    <row r="8451" customFormat="false" ht="15" hidden="false" customHeight="false" outlineLevel="0" collapsed="false">
      <c r="A8451" s="41" t="n">
        <v>0.2482158402</v>
      </c>
      <c r="B8451" s="41" t="n">
        <v>-0.1733594871</v>
      </c>
      <c r="C8451" s="41" t="n">
        <v>3.5299589124</v>
      </c>
      <c r="D8451" s="42" t="n">
        <f aca="false">$B$5*A8451</f>
        <v>0.634186020360014</v>
      </c>
      <c r="E8451" s="42" t="n">
        <f aca="false">$D$5*A8451+$F$5*B8451</f>
        <v>0.291303874959054</v>
      </c>
      <c r="F8451" s="43" t="n">
        <f aca="false">Inputs!$B$5*D8451+Inputs!$B$6*E8451</f>
        <v>48853.4082880487</v>
      </c>
      <c r="G8451" s="43" t="n">
        <f aca="false">F8451*SQRT(($B$6-2)/C8451)</f>
        <v>36772.6595172541</v>
      </c>
    </row>
    <row r="8452" customFormat="false" ht="15" hidden="false" customHeight="false" outlineLevel="0" collapsed="false">
      <c r="A8452" s="41" t="n">
        <v>1.1114528304</v>
      </c>
      <c r="B8452" s="41" t="n">
        <v>0.0934501895</v>
      </c>
      <c r="C8452" s="41" t="n">
        <v>0.7192112572</v>
      </c>
      <c r="D8452" s="42" t="n">
        <f aca="false">$B$5*A8452</f>
        <v>2.83973757178954</v>
      </c>
      <c r="E8452" s="42" t="n">
        <f aca="false">$D$5*A8452+$F$5*B8452</f>
        <v>2.80616420847756</v>
      </c>
      <c r="F8452" s="43" t="n">
        <f aca="false">Inputs!$B$5*D8452+Inputs!$B$6*E8452</f>
        <v>143665.546755077</v>
      </c>
      <c r="G8452" s="43" t="n">
        <f aca="false">F8452*SQRT(($B$6-2)/C8452)</f>
        <v>239573.837590899</v>
      </c>
    </row>
    <row r="8453" customFormat="false" ht="15" hidden="false" customHeight="false" outlineLevel="0" collapsed="false">
      <c r="A8453" s="41" t="n">
        <v>0.3759666078</v>
      </c>
      <c r="B8453" s="41" t="n">
        <v>-1.4026839339</v>
      </c>
      <c r="C8453" s="41" t="n">
        <v>6.8199225342</v>
      </c>
      <c r="D8453" s="42" t="n">
        <f aca="false">$B$5*A8453</f>
        <v>0.960586425897795</v>
      </c>
      <c r="E8453" s="42" t="n">
        <f aca="false">$D$5*A8453+$F$5*B8453</f>
        <v>-1.52743100412505</v>
      </c>
      <c r="F8453" s="43" t="n">
        <f aca="false">Inputs!$B$5*D8453+Inputs!$B$6*E8453</f>
        <v>172430.192796032</v>
      </c>
      <c r="G8453" s="43" t="n">
        <f aca="false">F8453*SQRT(($B$6-2)/C8453)</f>
        <v>93376.7148817702</v>
      </c>
    </row>
    <row r="8454" customFormat="false" ht="15" hidden="false" customHeight="false" outlineLevel="0" collapsed="false">
      <c r="A8454" s="41" t="n">
        <v>0.9432302721</v>
      </c>
      <c r="B8454" s="41" t="n">
        <v>-0.5811735937</v>
      </c>
      <c r="C8454" s="41" t="n">
        <v>4.2573849981</v>
      </c>
      <c r="D8454" s="42" t="n">
        <f aca="false">$B$5*A8454</f>
        <v>2.40993262986039</v>
      </c>
      <c r="E8454" s="42" t="n">
        <f aca="false">$D$5*A8454+$F$5*B8454</f>
        <v>1.24096104718644</v>
      </c>
      <c r="F8454" s="43" t="n">
        <f aca="false">Inputs!$B$5*D8454+Inputs!$B$6*E8454</f>
        <v>178945.210626717</v>
      </c>
      <c r="G8454" s="43" t="n">
        <f aca="false">F8454*SQRT(($B$6-2)/C8454)</f>
        <v>122648.887800702</v>
      </c>
    </row>
    <row r="8455" customFormat="false" ht="15" hidden="false" customHeight="false" outlineLevel="0" collapsed="false">
      <c r="A8455" s="41" t="n">
        <v>-1.0426535823</v>
      </c>
      <c r="B8455" s="41" t="n">
        <v>1.6461860091</v>
      </c>
      <c r="C8455" s="41" t="n">
        <v>0.1693366125</v>
      </c>
      <c r="D8455" s="42" t="n">
        <f aca="false">$B$5*A8455</f>
        <v>-2.66395700387275</v>
      </c>
      <c r="E8455" s="42" t="n">
        <f aca="false">$D$5*A8455+$F$5*B8455</f>
        <v>0.361456631763347</v>
      </c>
      <c r="F8455" s="43" t="n">
        <f aca="false">Inputs!$B$5*D8455+Inputs!$B$6*E8455</f>
        <v>-284468.531975442</v>
      </c>
      <c r="G8455" s="43" t="n">
        <f aca="false">F8455*SQRT(($B$6-2)/C8455)</f>
        <v>-977628.369084629</v>
      </c>
    </row>
    <row r="8456" customFormat="false" ht="15" hidden="false" customHeight="false" outlineLevel="0" collapsed="false">
      <c r="A8456" s="41" t="n">
        <v>0.6976215224</v>
      </c>
      <c r="B8456" s="41" t="n">
        <v>0.9770957189</v>
      </c>
      <c r="C8456" s="41" t="n">
        <v>0.4424451706</v>
      </c>
      <c r="D8456" s="42" t="n">
        <f aca="false">$B$5*A8456</f>
        <v>1.78240766847059</v>
      </c>
      <c r="E8456" s="42" t="n">
        <f aca="false">$D$5*A8456+$F$5*B8456</f>
        <v>3.34724619762354</v>
      </c>
      <c r="F8456" s="43" t="n">
        <f aca="false">Inputs!$B$5*D8456+Inputs!$B$6*E8456</f>
        <v>10878.4569658822</v>
      </c>
      <c r="G8456" s="43" t="n">
        <f aca="false">F8456*SQRT(($B$6-2)/C8456)</f>
        <v>23128.7715439174</v>
      </c>
    </row>
    <row r="8457" customFormat="false" ht="15" hidden="false" customHeight="false" outlineLevel="0" collapsed="false">
      <c r="A8457" s="41" t="n">
        <v>0.4544961829</v>
      </c>
      <c r="B8457" s="41" t="n">
        <v>-0.0931507959</v>
      </c>
      <c r="C8457" s="41" t="n">
        <v>7.9621866205</v>
      </c>
      <c r="D8457" s="42" t="n">
        <f aca="false">$B$5*A8457</f>
        <v>1.16122776560079</v>
      </c>
      <c r="E8457" s="42" t="n">
        <f aca="false">$D$5*A8457+$F$5*B8457</f>
        <v>0.920665971421216</v>
      </c>
      <c r="F8457" s="43" t="n">
        <f aca="false">Inputs!$B$5*D8457+Inputs!$B$6*E8457</f>
        <v>70089.4779890179</v>
      </c>
      <c r="G8457" s="43" t="n">
        <f aca="false">F8457*SQRT(($B$6-2)/C8457)</f>
        <v>35127.8562628624</v>
      </c>
    </row>
    <row r="8458" customFormat="false" ht="15" hidden="false" customHeight="false" outlineLevel="0" collapsed="false">
      <c r="A8458" s="41" t="n">
        <v>-0.2796040081</v>
      </c>
      <c r="B8458" s="41" t="n">
        <v>0.7791101855</v>
      </c>
      <c r="C8458" s="41" t="n">
        <v>2.0888755606</v>
      </c>
      <c r="D8458" s="42" t="n">
        <f aca="false">$B$5*A8458</f>
        <v>-0.714382099993182</v>
      </c>
      <c r="E8458" s="42" t="n">
        <f aca="false">$D$5*A8458+$F$5*B8458</f>
        <v>0.679981822449947</v>
      </c>
      <c r="F8458" s="43" t="n">
        <f aca="false">Inputs!$B$5*D8458+Inputs!$B$6*E8458</f>
        <v>-105437.301121816</v>
      </c>
      <c r="G8458" s="43" t="n">
        <f aca="false">F8458*SQRT(($B$6-2)/C8458)</f>
        <v>-103169.896344704</v>
      </c>
    </row>
    <row r="8459" customFormat="false" ht="15" hidden="false" customHeight="false" outlineLevel="0" collapsed="false">
      <c r="A8459" s="41" t="n">
        <v>1.1325190422</v>
      </c>
      <c r="B8459" s="41" t="n">
        <v>-0.0681837479</v>
      </c>
      <c r="C8459" s="41" t="n">
        <v>3.4489020784</v>
      </c>
      <c r="D8459" s="42" t="n">
        <f aca="false">$B$5*A8459</f>
        <v>2.89356128027946</v>
      </c>
      <c r="E8459" s="42" t="n">
        <f aca="false">$D$5*A8459+$F$5*B8459</f>
        <v>2.57719262043176</v>
      </c>
      <c r="F8459" s="43" t="n">
        <f aca="false">Inputs!$B$5*D8459+Inputs!$B$6*E8459</f>
        <v>160496.497006358</v>
      </c>
      <c r="G8459" s="43" t="n">
        <f aca="false">F8459*SQRT(($B$6-2)/C8459)</f>
        <v>122219.393364322</v>
      </c>
    </row>
    <row r="8460" customFormat="false" ht="15" hidden="false" customHeight="false" outlineLevel="0" collapsed="false">
      <c r="A8460" s="41" t="n">
        <v>2.0725428647</v>
      </c>
      <c r="B8460" s="41" t="n">
        <v>-0.1973185497</v>
      </c>
      <c r="C8460" s="41" t="n">
        <v>1.3336336896</v>
      </c>
      <c r="D8460" s="42" t="n">
        <f aca="false">$B$5*A8460</f>
        <v>5.29530150183234</v>
      </c>
      <c r="E8460" s="42" t="n">
        <f aca="false">$D$5*A8460+$F$5*B8460</f>
        <v>4.5910790717479</v>
      </c>
      <c r="F8460" s="43" t="n">
        <f aca="false">Inputs!$B$5*D8460+Inputs!$B$6*E8460</f>
        <v>299976.196595839</v>
      </c>
      <c r="G8460" s="43" t="n">
        <f aca="false">F8460*SQRT(($B$6-2)/C8460)</f>
        <v>367352.934366758</v>
      </c>
    </row>
    <row r="8461" customFormat="false" ht="15" hidden="false" customHeight="false" outlineLevel="0" collapsed="false">
      <c r="A8461" s="41" t="n">
        <v>-1.3940084449</v>
      </c>
      <c r="B8461" s="41" t="n">
        <v>-1.721522741</v>
      </c>
      <c r="C8461" s="41" t="n">
        <v>16.3116955141</v>
      </c>
      <c r="D8461" s="42" t="n">
        <f aca="false">$B$5*A8461</f>
        <v>-3.56166096131113</v>
      </c>
      <c r="E8461" s="42" t="n">
        <f aca="false">$D$5*A8461+$F$5*B8461</f>
        <v>-6.28979519736862</v>
      </c>
      <c r="F8461" s="43" t="n">
        <f aca="false">Inputs!$B$5*D8461+Inputs!$B$6*E8461</f>
        <v>-41676.3362626822</v>
      </c>
      <c r="G8461" s="43" t="n">
        <f aca="false">F8461*SQRT(($B$6-2)/C8461)</f>
        <v>-14593.3493204269</v>
      </c>
    </row>
    <row r="8462" customFormat="false" ht="15" hidden="false" customHeight="false" outlineLevel="0" collapsed="false">
      <c r="A8462" s="41" t="n">
        <v>-1.6877753679</v>
      </c>
      <c r="B8462" s="41" t="n">
        <v>-0.4138117926</v>
      </c>
      <c r="C8462" s="41" t="n">
        <v>3.0558323553</v>
      </c>
      <c r="D8462" s="42" t="n">
        <f aca="false">$B$5*A8462</f>
        <v>-4.3122289978259</v>
      </c>
      <c r="E8462" s="42" t="n">
        <f aca="false">$D$5*A8462+$F$5*B8462</f>
        <v>-4.73075689090189</v>
      </c>
      <c r="F8462" s="43" t="n">
        <f aca="false">Inputs!$B$5*D8462+Inputs!$B$6*E8462</f>
        <v>-194685.055237495</v>
      </c>
      <c r="G8462" s="43" t="n">
        <f aca="false">F8462*SQRT(($B$6-2)/C8462)</f>
        <v>-157500.831197307</v>
      </c>
    </row>
    <row r="8463" customFormat="false" ht="15" hidden="false" customHeight="false" outlineLevel="0" collapsed="false">
      <c r="A8463" s="41" t="n">
        <v>-0.2320180211</v>
      </c>
      <c r="B8463" s="41" t="n">
        <v>0.6825996377</v>
      </c>
      <c r="C8463" s="41" t="n">
        <v>2.1753862037</v>
      </c>
      <c r="D8463" s="42" t="n">
        <f aca="false">$B$5*A8463</f>
        <v>-0.592800948298282</v>
      </c>
      <c r="E8463" s="42" t="n">
        <f aca="false">$D$5*A8463+$F$5*B8463</f>
        <v>0.626567813969936</v>
      </c>
      <c r="F8463" s="43" t="n">
        <f aca="false">Inputs!$B$5*D8463+Inputs!$B$6*E8463</f>
        <v>-90608.485528325</v>
      </c>
      <c r="G8463" s="43" t="n">
        <f aca="false">F8463*SQRT(($B$6-2)/C8463)</f>
        <v>-86879.1742235868</v>
      </c>
    </row>
    <row r="8464" customFormat="false" ht="15" hidden="false" customHeight="false" outlineLevel="0" collapsed="false">
      <c r="A8464" s="41" t="n">
        <v>-0.0286080353</v>
      </c>
      <c r="B8464" s="41" t="n">
        <v>0.8433710346</v>
      </c>
      <c r="C8464" s="41" t="n">
        <v>6.4697980176</v>
      </c>
      <c r="D8464" s="42" t="n">
        <f aca="false">$B$5*A8464</f>
        <v>-0.073092901897829</v>
      </c>
      <c r="E8464" s="42" t="n">
        <f aca="false">$D$5*A8464+$F$5*B8464</f>
        <v>1.38821084146693</v>
      </c>
      <c r="F8464" s="43" t="n">
        <f aca="false">Inputs!$B$5*D8464+Inputs!$B$6*E8464</f>
        <v>-76719.8322631296</v>
      </c>
      <c r="G8464" s="43" t="n">
        <f aca="false">F8464*SQRT(($B$6-2)/C8464)</f>
        <v>-42655.7204182365</v>
      </c>
    </row>
    <row r="8465" customFormat="false" ht="15" hidden="false" customHeight="false" outlineLevel="0" collapsed="false">
      <c r="A8465" s="41" t="n">
        <v>0.0448928326</v>
      </c>
      <c r="B8465" s="41" t="n">
        <v>0.0135214261</v>
      </c>
      <c r="C8465" s="41" t="n">
        <v>1.1337015245</v>
      </c>
      <c r="D8465" s="42" t="n">
        <f aca="false">$B$5*A8465</f>
        <v>0.114700201350334</v>
      </c>
      <c r="E8465" s="42" t="n">
        <f aca="false">$D$5*A8465+$F$5*B8465</f>
        <v>0.130174484002395</v>
      </c>
      <c r="F8465" s="43" t="n">
        <f aca="false">Inputs!$B$5*D8465+Inputs!$B$6*E8465</f>
        <v>4961.29593491366</v>
      </c>
      <c r="G8465" s="43" t="n">
        <f aca="false">F8465*SQRT(($B$6-2)/C8465)</f>
        <v>6589.62598329897</v>
      </c>
    </row>
    <row r="8466" customFormat="false" ht="15" hidden="false" customHeight="false" outlineLevel="0" collapsed="false">
      <c r="A8466" s="41" t="n">
        <v>-0.577514874</v>
      </c>
      <c r="B8466" s="41" t="n">
        <v>1.4225884604</v>
      </c>
      <c r="C8466" s="41" t="n">
        <v>7.104023475</v>
      </c>
      <c r="D8466" s="42" t="n">
        <f aca="false">$B$5*A8466</f>
        <v>-1.47553781960759</v>
      </c>
      <c r="E8466" s="42" t="n">
        <f aca="false">$D$5*A8466+$F$5*B8466</f>
        <v>1.08219923289313</v>
      </c>
      <c r="F8466" s="43" t="n">
        <f aca="false">Inputs!$B$5*D8466+Inputs!$B$6*E8466</f>
        <v>-201663.743605416</v>
      </c>
      <c r="G8466" s="43" t="n">
        <f aca="false">F8466*SQRT(($B$6-2)/C8466)</f>
        <v>-107001.687989329</v>
      </c>
    </row>
    <row r="8467" customFormat="false" ht="15" hidden="false" customHeight="false" outlineLevel="0" collapsed="false">
      <c r="A8467" s="41" t="n">
        <v>-1.5314842966</v>
      </c>
      <c r="B8467" s="41" t="n">
        <v>0.3013102907</v>
      </c>
      <c r="C8467" s="41" t="n">
        <v>2.8164433073</v>
      </c>
      <c r="D8467" s="42" t="n">
        <f aca="false">$B$5*A8467</f>
        <v>-3.91290874314076</v>
      </c>
      <c r="E8467" s="42" t="n">
        <f aca="false">$D$5*A8467+$F$5*B8467</f>
        <v>-3.12401553966728</v>
      </c>
      <c r="F8467" s="43" t="n">
        <f aca="false">Inputs!$B$5*D8467+Inputs!$B$6*E8467</f>
        <v>-235090.097330712</v>
      </c>
      <c r="G8467" s="43" t="n">
        <f aca="false">F8467*SQRT(($B$6-2)/C8467)</f>
        <v>-198106.546313429</v>
      </c>
    </row>
    <row r="8468" customFormat="false" ht="15" hidden="false" customHeight="false" outlineLevel="0" collapsed="false">
      <c r="A8468" s="41" t="n">
        <v>-0.1816504617</v>
      </c>
      <c r="B8468" s="41" t="n">
        <v>0.7817545975</v>
      </c>
      <c r="C8468" s="41" t="n">
        <v>5.5754392629</v>
      </c>
      <c r="D8468" s="42" t="n">
        <f aca="false">$B$5*A8468</f>
        <v>-0.464112940210663</v>
      </c>
      <c r="E8468" s="42" t="n">
        <f aca="false">$D$5*A8468+$F$5*B8468</f>
        <v>0.917637112191331</v>
      </c>
      <c r="F8468" s="43" t="n">
        <f aca="false">Inputs!$B$5*D8468+Inputs!$B$6*E8468</f>
        <v>-92293.1496306329</v>
      </c>
      <c r="G8468" s="43" t="n">
        <f aca="false">F8468*SQRT(($B$6-2)/C8468)</f>
        <v>-55277.0579748879</v>
      </c>
    </row>
    <row r="8469" customFormat="false" ht="15" hidden="false" customHeight="false" outlineLevel="0" collapsed="false">
      <c r="A8469" s="41" t="n">
        <v>-0.0208294012</v>
      </c>
      <c r="B8469" s="41" t="n">
        <v>0.0086437056</v>
      </c>
      <c r="C8469" s="41" t="n">
        <v>4.033780122</v>
      </c>
      <c r="D8469" s="42" t="n">
        <f aca="false">$B$5*A8469</f>
        <v>-0.0532186626077786</v>
      </c>
      <c r="E8469" s="42" t="n">
        <f aca="false">$D$5*A8469+$F$5*B8469</f>
        <v>-0.0346399195998804</v>
      </c>
      <c r="F8469" s="43" t="n">
        <f aca="false">Inputs!$B$5*D8469+Inputs!$B$6*E8469</f>
        <v>-3589.87028078384</v>
      </c>
      <c r="G8469" s="43" t="n">
        <f aca="false">F8469*SQRT(($B$6-2)/C8469)</f>
        <v>-2527.77050955656</v>
      </c>
    </row>
    <row r="8470" customFormat="false" ht="15" hidden="false" customHeight="false" outlineLevel="0" collapsed="false">
      <c r="A8470" s="41" t="n">
        <v>-0.2666396223</v>
      </c>
      <c r="B8470" s="41" t="n">
        <v>1.3932564041</v>
      </c>
      <c r="C8470" s="41" t="n">
        <v>2.6664593044</v>
      </c>
      <c r="D8470" s="42" t="n">
        <f aca="false">$B$5*A8470</f>
        <v>-0.681258378999836</v>
      </c>
      <c r="E8470" s="42" t="n">
        <f aca="false">$D$5*A8470+$F$5*B8470</f>
        <v>1.7713052336882</v>
      </c>
      <c r="F8470" s="43" t="n">
        <f aca="false">Inputs!$B$5*D8470+Inputs!$B$6*E8470</f>
        <v>-156691.099584393</v>
      </c>
      <c r="G8470" s="43" t="n">
        <f aca="false">F8470*SQRT(($B$6-2)/C8470)</f>
        <v>-135703.749109016</v>
      </c>
    </row>
    <row r="8471" customFormat="false" ht="15" hidden="false" customHeight="false" outlineLevel="0" collapsed="false">
      <c r="A8471" s="41" t="n">
        <v>0.0024058851</v>
      </c>
      <c r="B8471" s="41" t="n">
        <v>1.9696512116</v>
      </c>
      <c r="C8471" s="41" t="n">
        <v>0.7131239406</v>
      </c>
      <c r="D8471" s="42" t="n">
        <f aca="false">$B$5*A8471</f>
        <v>0.00614698359211506</v>
      </c>
      <c r="E8471" s="42" t="n">
        <f aca="false">$D$5*A8471+$F$5*B8471</f>
        <v>3.40680912757553</v>
      </c>
      <c r="F8471" s="43" t="n">
        <f aca="false">Inputs!$B$5*D8471+Inputs!$B$6*E8471</f>
        <v>-169725.758019565</v>
      </c>
      <c r="G8471" s="43" t="n">
        <f aca="false">F8471*SQRT(($B$6-2)/C8471)</f>
        <v>-284236.761637653</v>
      </c>
    </row>
    <row r="8472" customFormat="false" ht="15" hidden="false" customHeight="false" outlineLevel="0" collapsed="false">
      <c r="A8472" s="41" t="n">
        <v>0.2722470816</v>
      </c>
      <c r="B8472" s="41" t="n">
        <v>0.0217598408</v>
      </c>
      <c r="C8472" s="41" t="n">
        <v>3.620574088</v>
      </c>
      <c r="D8472" s="42" t="n">
        <f aca="false">$B$5*A8472</f>
        <v>0.69558531435953</v>
      </c>
      <c r="E8472" s="42" t="n">
        <f aca="false">$D$5*A8472+$F$5*B8472</f>
        <v>0.685409522544113</v>
      </c>
      <c r="F8472" s="43" t="n">
        <f aca="false">Inputs!$B$5*D8472+Inputs!$B$6*E8472</f>
        <v>35288.0553087474</v>
      </c>
      <c r="G8472" s="43" t="n">
        <f aca="false">F8472*SQRT(($B$6-2)/C8472)</f>
        <v>26227.3253583758</v>
      </c>
    </row>
    <row r="8473" customFormat="false" ht="15" hidden="false" customHeight="false" outlineLevel="0" collapsed="false">
      <c r="A8473" s="41" t="n">
        <v>-0.1453269599</v>
      </c>
      <c r="B8473" s="41" t="n">
        <v>0.5642468997</v>
      </c>
      <c r="C8473" s="41" t="n">
        <v>1.6185284488</v>
      </c>
      <c r="D8473" s="42" t="n">
        <f aca="false">$B$5*A8473</f>
        <v>-0.371307190853488</v>
      </c>
      <c r="E8473" s="42" t="n">
        <f aca="false">$D$5*A8473+$F$5*B8473</f>
        <v>0.628491885230841</v>
      </c>
      <c r="F8473" s="43" t="n">
        <f aca="false">Inputs!$B$5*D8473+Inputs!$B$6*E8473</f>
        <v>-68555.3133468909</v>
      </c>
      <c r="G8473" s="43" t="n">
        <f aca="false">F8473*SQRT(($B$6-2)/C8473)</f>
        <v>-76207.1902189007</v>
      </c>
    </row>
    <row r="8474" customFormat="false" ht="15" hidden="false" customHeight="false" outlineLevel="0" collapsed="false">
      <c r="A8474" s="41" t="n">
        <v>-0.5883933729</v>
      </c>
      <c r="B8474" s="41" t="n">
        <v>0.145742399</v>
      </c>
      <c r="C8474" s="41" t="n">
        <v>3.5405317477</v>
      </c>
      <c r="D8474" s="42" t="n">
        <f aca="false">$B$5*A8474</f>
        <v>-1.50333214538198</v>
      </c>
      <c r="E8474" s="42" t="n">
        <f aca="false">$D$5*A8474+$F$5*B8474</f>
        <v>-1.14847384047668</v>
      </c>
      <c r="F8474" s="43" t="n">
        <f aca="false">Inputs!$B$5*D8474+Inputs!$B$6*E8474</f>
        <v>-92909.522514364</v>
      </c>
      <c r="G8474" s="43" t="n">
        <f aca="false">F8474*SQRT(($B$6-2)/C8474)</f>
        <v>-69829.8291467673</v>
      </c>
    </row>
    <row r="8475" customFormat="false" ht="15" hidden="false" customHeight="false" outlineLevel="0" collapsed="false">
      <c r="A8475" s="41" t="n">
        <v>0.0081370141</v>
      </c>
      <c r="B8475" s="41" t="n">
        <v>0.3252476993</v>
      </c>
      <c r="C8475" s="41" t="n">
        <v>6.0516684322</v>
      </c>
      <c r="D8475" s="42" t="n">
        <f aca="false">$B$5*A8475</f>
        <v>0.0207898923192587</v>
      </c>
      <c r="E8475" s="42" t="n">
        <f aca="false">$D$5*A8475+$F$5*B8475</f>
        <v>0.580982368699083</v>
      </c>
      <c r="F8475" s="43" t="n">
        <f aca="false">Inputs!$B$5*D8475+Inputs!$B$6*E8475</f>
        <v>-26970.1292030283</v>
      </c>
      <c r="G8475" s="43" t="n">
        <f aca="false">F8475*SQRT(($B$6-2)/C8475)</f>
        <v>-15504.5962785811</v>
      </c>
    </row>
    <row r="8476" customFormat="false" ht="15" hidden="false" customHeight="false" outlineLevel="0" collapsed="false">
      <c r="A8476" s="41" t="n">
        <v>0.3500303263</v>
      </c>
      <c r="B8476" s="41" t="n">
        <v>0.4019948802</v>
      </c>
      <c r="C8476" s="41" t="n">
        <v>4.8131691192</v>
      </c>
      <c r="D8476" s="42" t="n">
        <f aca="false">$B$5*A8476</f>
        <v>0.894319796281535</v>
      </c>
      <c r="E8476" s="42" t="n">
        <f aca="false">$D$5*A8476+$F$5*B8476</f>
        <v>1.52707029266848</v>
      </c>
      <c r="F8476" s="43" t="n">
        <f aca="false">Inputs!$B$5*D8476+Inputs!$B$6*E8476</f>
        <v>13078.4649947298</v>
      </c>
      <c r="G8476" s="43" t="n">
        <f aca="false">F8476*SQRT(($B$6-2)/C8476)</f>
        <v>8430.55587914977</v>
      </c>
    </row>
    <row r="8477" customFormat="false" ht="15" hidden="false" customHeight="false" outlineLevel="0" collapsed="false">
      <c r="A8477" s="41" t="n">
        <v>0.0949047462</v>
      </c>
      <c r="B8477" s="41" t="n">
        <v>1.5689434923</v>
      </c>
      <c r="C8477" s="41" t="n">
        <v>0.1147775856</v>
      </c>
      <c r="D8477" s="42" t="n">
        <f aca="false">$B$5*A8477</f>
        <v>0.242479542229695</v>
      </c>
      <c r="E8477" s="42" t="n">
        <f aca="false">$D$5*A8477+$F$5*B8477</f>
        <v>2.93499849844252</v>
      </c>
      <c r="F8477" s="43" t="n">
        <f aca="false">Inputs!$B$5*D8477+Inputs!$B$6*E8477</f>
        <v>-122501.970699157</v>
      </c>
      <c r="G8477" s="43" t="n">
        <f aca="false">F8477*SQRT(($B$6-2)/C8477)</f>
        <v>-511363.270214364</v>
      </c>
    </row>
    <row r="8478" customFormat="false" ht="15" hidden="false" customHeight="false" outlineLevel="0" collapsed="false">
      <c r="A8478" s="41" t="n">
        <v>0.4225688162</v>
      </c>
      <c r="B8478" s="41" t="n">
        <v>2.6059862884</v>
      </c>
      <c r="C8478" s="41" t="n">
        <v>2.4559596845</v>
      </c>
      <c r="D8478" s="42" t="n">
        <f aca="false">$B$5*A8478</f>
        <v>1.07965404487558</v>
      </c>
      <c r="E8478" s="42" t="n">
        <f aca="false">$D$5*A8478+$F$5*B8478</f>
        <v>5.5054117244659</v>
      </c>
      <c r="F8478" s="43" t="n">
        <f aca="false">Inputs!$B$5*D8478+Inputs!$B$6*E8478</f>
        <v>-167305.181735737</v>
      </c>
      <c r="G8478" s="43" t="n">
        <f aca="false">F8478*SQRT(($B$6-2)/C8478)</f>
        <v>-150978.036559774</v>
      </c>
    </row>
    <row r="8479" customFormat="false" ht="15" hidden="false" customHeight="false" outlineLevel="0" collapsed="false">
      <c r="A8479" s="41" t="n">
        <v>0.0498514086</v>
      </c>
      <c r="B8479" s="41" t="n">
        <v>0.9589132925</v>
      </c>
      <c r="C8479" s="41" t="n">
        <v>1.9007392841</v>
      </c>
      <c r="D8479" s="42" t="n">
        <f aca="false">$B$5*A8479</f>
        <v>0.127369254129394</v>
      </c>
      <c r="E8479" s="42" t="n">
        <f aca="false">$D$5*A8479+$F$5*B8479</f>
        <v>1.77442392047562</v>
      </c>
      <c r="F8479" s="43" t="n">
        <f aca="false">Inputs!$B$5*D8479+Inputs!$B$6*E8479</f>
        <v>-75984.2706108416</v>
      </c>
      <c r="G8479" s="43" t="n">
        <f aca="false">F8479*SQRT(($B$6-2)/C8479)</f>
        <v>-77943.0545202139</v>
      </c>
    </row>
    <row r="8480" customFormat="false" ht="15" hidden="false" customHeight="false" outlineLevel="0" collapsed="false">
      <c r="A8480" s="41" t="n">
        <v>-0.7260492084</v>
      </c>
      <c r="B8480" s="41" t="n">
        <v>1.4007892553</v>
      </c>
      <c r="C8480" s="41" t="n">
        <v>2.1118425891</v>
      </c>
      <c r="D8480" s="42" t="n">
        <f aca="false">$B$5*A8480</f>
        <v>-1.85503978186777</v>
      </c>
      <c r="E8480" s="42" t="n">
        <f aca="false">$D$5*A8480+$F$5*B8480</f>
        <v>0.691107085069141</v>
      </c>
      <c r="F8480" s="43" t="n">
        <f aca="false">Inputs!$B$5*D8480+Inputs!$B$6*E8480</f>
        <v>-220059.332440235</v>
      </c>
      <c r="G8480" s="43" t="n">
        <f aca="false">F8480*SQRT(($B$6-2)/C8480)</f>
        <v>-214152.928184066</v>
      </c>
    </row>
    <row r="8481" customFormat="false" ht="15" hidden="false" customHeight="false" outlineLevel="0" collapsed="false">
      <c r="A8481" s="41" t="n">
        <v>-0.7042839368</v>
      </c>
      <c r="B8481" s="41" t="n">
        <v>0.455878018</v>
      </c>
      <c r="C8481" s="41" t="n">
        <v>3.8091404816</v>
      </c>
      <c r="D8481" s="42" t="n">
        <f aca="false">$B$5*A8481</f>
        <v>-1.79942999094171</v>
      </c>
      <c r="E8481" s="42" t="n">
        <f aca="false">$D$5*A8481+$F$5*B8481</f>
        <v>-0.888720685482269</v>
      </c>
      <c r="F8481" s="43" t="n">
        <f aca="false">Inputs!$B$5*D8481+Inputs!$B$6*E8481</f>
        <v>-135506.964820058</v>
      </c>
      <c r="G8481" s="43" t="n">
        <f aca="false">F8481*SQRT(($B$6-2)/C8481)</f>
        <v>-98189.0641388581</v>
      </c>
    </row>
    <row r="8482" customFormat="false" ht="15" hidden="false" customHeight="false" outlineLevel="0" collapsed="false">
      <c r="A8482" s="41" t="n">
        <v>-0.2644272016</v>
      </c>
      <c r="B8482" s="41" t="n">
        <v>0.4520077971</v>
      </c>
      <c r="C8482" s="41" t="n">
        <v>2.2089519501</v>
      </c>
      <c r="D8482" s="42" t="n">
        <f aca="false">$B$5*A8482</f>
        <v>-0.675605692700828</v>
      </c>
      <c r="E8482" s="42" t="n">
        <f aca="false">$D$5*A8482+$F$5*B8482</f>
        <v>0.151274163425899</v>
      </c>
      <c r="F8482" s="43" t="n">
        <f aca="false">Inputs!$B$5*D8482+Inputs!$B$6*E8482</f>
        <v>-75124.2774413778</v>
      </c>
      <c r="G8482" s="43" t="n">
        <f aca="false">F8482*SQRT(($B$6-2)/C8482)</f>
        <v>-71482.9013285539</v>
      </c>
    </row>
    <row r="8483" customFormat="false" ht="15" hidden="false" customHeight="false" outlineLevel="0" collapsed="false">
      <c r="A8483" s="41" t="n">
        <v>-0.2347962369</v>
      </c>
      <c r="B8483" s="41" t="n">
        <v>-0.7892528939</v>
      </c>
      <c r="C8483" s="41" t="n">
        <v>1.5958386616</v>
      </c>
      <c r="D8483" s="42" t="n">
        <f aca="false">$B$5*A8483</f>
        <v>-0.599899228651718</v>
      </c>
      <c r="E8483" s="42" t="n">
        <f aca="false">$D$5*A8483+$F$5*B8483</f>
        <v>-1.92155624614966</v>
      </c>
      <c r="F8483" s="43" t="n">
        <f aca="false">Inputs!$B$5*D8483+Inputs!$B$6*E8483</f>
        <v>36087.8894423113</v>
      </c>
      <c r="G8483" s="43" t="n">
        <f aca="false">F8483*SQRT(($B$6-2)/C8483)</f>
        <v>40400.0581561937</v>
      </c>
    </row>
    <row r="8484" customFormat="false" ht="15" hidden="false" customHeight="false" outlineLevel="0" collapsed="false">
      <c r="A8484" s="41" t="n">
        <v>-0.2715922898</v>
      </c>
      <c r="B8484" s="41" t="n">
        <v>1.5415801241</v>
      </c>
      <c r="C8484" s="41" t="n">
        <v>0.9614880902</v>
      </c>
      <c r="D8484" s="42" t="n">
        <f aca="false">$B$5*A8484</f>
        <v>-0.693912335691159</v>
      </c>
      <c r="E8484" s="42" t="n">
        <f aca="false">$D$5*A8484+$F$5*B8484</f>
        <v>2.01563707276671</v>
      </c>
      <c r="F8484" s="43" t="n">
        <f aca="false">Inputs!$B$5*D8484+Inputs!$B$6*E8484</f>
        <v>-170173.087207451</v>
      </c>
      <c r="G8484" s="43" t="n">
        <f aca="false">F8484*SQRT(($B$6-2)/C8484)</f>
        <v>-245433.5454008</v>
      </c>
    </row>
    <row r="8485" customFormat="false" ht="15" hidden="false" customHeight="false" outlineLevel="0" collapsed="false">
      <c r="A8485" s="41" t="n">
        <v>0.4672762685</v>
      </c>
      <c r="B8485" s="41" t="n">
        <v>-1.2888500299</v>
      </c>
      <c r="C8485" s="41" t="n">
        <v>2.3552262701</v>
      </c>
      <c r="D8485" s="42" t="n">
        <f aca="false">$B$5*A8485</f>
        <v>1.19388060363076</v>
      </c>
      <c r="E8485" s="42" t="n">
        <f aca="false">$D$5*A8485+$F$5*B8485</f>
        <v>-1.11358959614919</v>
      </c>
      <c r="F8485" s="43" t="n">
        <f aca="false">Inputs!$B$5*D8485+Inputs!$B$6*E8485</f>
        <v>175067.540170535</v>
      </c>
      <c r="G8485" s="43" t="n">
        <f aca="false">F8485*SQRT(($B$6-2)/C8485)</f>
        <v>161325.978918013</v>
      </c>
    </row>
    <row r="8486" customFormat="false" ht="15" hidden="false" customHeight="false" outlineLevel="0" collapsed="false">
      <c r="A8486" s="41" t="n">
        <v>1.0953827012</v>
      </c>
      <c r="B8486" s="41" t="n">
        <v>-0.8915141803</v>
      </c>
      <c r="C8486" s="41" t="n">
        <v>5.7311762491</v>
      </c>
      <c r="D8486" s="42" t="n">
        <f aca="false">$B$5*A8486</f>
        <v>2.79867874461797</v>
      </c>
      <c r="E8486" s="42" t="n">
        <f aca="false">$D$5*A8486+$F$5*B8486</f>
        <v>1.06714225841946</v>
      </c>
      <c r="F8486" s="43" t="n">
        <f aca="false">Inputs!$B$5*D8486+Inputs!$B$6*E8486</f>
        <v>226510.761540824</v>
      </c>
      <c r="G8486" s="43" t="n">
        <f aca="false">F8486*SQRT(($B$6-2)/C8486)</f>
        <v>133807.96191682</v>
      </c>
    </row>
    <row r="8487" customFormat="false" ht="15" hidden="false" customHeight="false" outlineLevel="0" collapsed="false">
      <c r="A8487" s="41" t="n">
        <v>0.7433592881</v>
      </c>
      <c r="B8487" s="41" t="n">
        <v>0.5531651476</v>
      </c>
      <c r="C8487" s="41" t="n">
        <v>5.9387775029</v>
      </c>
      <c r="D8487" s="42" t="n">
        <f aca="false">$B$5*A8487</f>
        <v>1.89926665533488</v>
      </c>
      <c r="E8487" s="42" t="n">
        <f aca="false">$D$5*A8487+$F$5*B8487</f>
        <v>2.72406350666201</v>
      </c>
      <c r="F8487" s="43" t="n">
        <f aca="false">Inputs!$B$5*D8487+Inputs!$B$6*E8487</f>
        <v>53723.4902003881</v>
      </c>
      <c r="G8487" s="43" t="n">
        <f aca="false">F8487*SQRT(($B$6-2)/C8487)</f>
        <v>31176.7391827115</v>
      </c>
    </row>
    <row r="8488" customFormat="false" ht="15" hidden="false" customHeight="false" outlineLevel="0" collapsed="false">
      <c r="A8488" s="41" t="n">
        <v>0.6163104663</v>
      </c>
      <c r="B8488" s="41" t="n">
        <v>1.8531891662</v>
      </c>
      <c r="C8488" s="41" t="n">
        <v>4.0912729146</v>
      </c>
      <c r="D8488" s="42" t="n">
        <f aca="false">$B$5*A8488</f>
        <v>1.57465970589987</v>
      </c>
      <c r="E8488" s="42" t="n">
        <f aca="false">$D$5*A8488+$F$5*B8488</f>
        <v>4.66654881399325</v>
      </c>
      <c r="F8488" s="43" t="n">
        <f aca="false">Inputs!$B$5*D8488+Inputs!$B$6*E8488</f>
        <v>-75861.4701096756</v>
      </c>
      <c r="G8488" s="43" t="n">
        <f aca="false">F8488*SQRT(($B$6-2)/C8488)</f>
        <v>-53040.4288764682</v>
      </c>
    </row>
    <row r="8489" customFormat="false" ht="15" hidden="false" customHeight="false" outlineLevel="0" collapsed="false">
      <c r="A8489" s="41" t="n">
        <v>-0.8286409249</v>
      </c>
      <c r="B8489" s="41" t="n">
        <v>0.6107947759</v>
      </c>
      <c r="C8489" s="41" t="n">
        <v>0.3386251879</v>
      </c>
      <c r="D8489" s="42" t="n">
        <f aca="false">$B$5*A8489</f>
        <v>-2.11715936439165</v>
      </c>
      <c r="E8489" s="42" t="n">
        <f aca="false">$D$5*A8489+$F$5*B8489</f>
        <v>-0.917137422750581</v>
      </c>
      <c r="F8489" s="43" t="n">
        <f aca="false">Inputs!$B$5*D8489+Inputs!$B$6*E8489</f>
        <v>-165859.065301636</v>
      </c>
      <c r="G8489" s="43" t="n">
        <f aca="false">F8489*SQRT(($B$6-2)/C8489)</f>
        <v>-403083.09254323</v>
      </c>
    </row>
    <row r="8490" customFormat="false" ht="15" hidden="false" customHeight="false" outlineLevel="0" collapsed="false">
      <c r="A8490" s="41" t="n">
        <v>1.2595886124</v>
      </c>
      <c r="B8490" s="41" t="n">
        <v>-0.6433417016</v>
      </c>
      <c r="C8490" s="41" t="n">
        <v>3.7940649607</v>
      </c>
      <c r="D8490" s="42" t="n">
        <f aca="false">$B$5*A8490</f>
        <v>3.21822124142079</v>
      </c>
      <c r="E8490" s="42" t="n">
        <f aca="false">$D$5*A8490+$F$5*B8490</f>
        <v>1.88641507207744</v>
      </c>
      <c r="F8490" s="43" t="n">
        <f aca="false">Inputs!$B$5*D8490+Inputs!$B$6*E8490</f>
        <v>227501.370538207</v>
      </c>
      <c r="G8490" s="43" t="n">
        <f aca="false">F8490*SQRT(($B$6-2)/C8490)</f>
        <v>165175.881775822</v>
      </c>
    </row>
    <row r="8491" customFormat="false" ht="15" hidden="false" customHeight="false" outlineLevel="0" collapsed="false">
      <c r="A8491" s="41" t="n">
        <v>-0.7457535805</v>
      </c>
      <c r="B8491" s="41" t="n">
        <v>-0.2871875388</v>
      </c>
      <c r="C8491" s="41" t="n">
        <v>8.6201919977</v>
      </c>
      <c r="D8491" s="42" t="n">
        <f aca="false">$B$5*A8491</f>
        <v>-1.9053840198331</v>
      </c>
      <c r="E8491" s="42" t="n">
        <f aca="false">$D$5*A8491+$F$5*B8491</f>
        <v>-2.27048560091549</v>
      </c>
      <c r="F8491" s="43" t="n">
        <f aca="false">Inputs!$B$5*D8491+Inputs!$B$6*E8491</f>
        <v>-77014.1219375353</v>
      </c>
      <c r="G8491" s="43" t="n">
        <f aca="false">F8491*SQRT(($B$6-2)/C8491)</f>
        <v>-37095.9840874258</v>
      </c>
    </row>
    <row r="8492" customFormat="false" ht="15" hidden="false" customHeight="false" outlineLevel="0" collapsed="false">
      <c r="A8492" s="41" t="n">
        <v>0.3247330358</v>
      </c>
      <c r="B8492" s="41" t="n">
        <v>-1.410476274</v>
      </c>
      <c r="C8492" s="41" t="n">
        <v>1.0506504534</v>
      </c>
      <c r="D8492" s="42" t="n">
        <f aca="false">$B$5*A8492</f>
        <v>0.829685774636666</v>
      </c>
      <c r="E8492" s="42" t="n">
        <f aca="false">$D$5*A8492+$F$5*B8492</f>
        <v>-1.66280116747845</v>
      </c>
      <c r="F8492" s="43" t="n">
        <f aca="false">Inputs!$B$5*D8492+Inputs!$B$6*E8492</f>
        <v>166108.635837589</v>
      </c>
      <c r="G8492" s="43" t="n">
        <f aca="false">F8492*SQRT(($B$6-2)/C8492)</f>
        <v>229180.72202061</v>
      </c>
    </row>
    <row r="8493" customFormat="false" ht="15" hidden="false" customHeight="false" outlineLevel="0" collapsed="false">
      <c r="A8493" s="41" t="n">
        <v>0.5514019909</v>
      </c>
      <c r="B8493" s="41" t="n">
        <v>-1.4083867417</v>
      </c>
      <c r="C8493" s="41" t="n">
        <v>2.2729805502</v>
      </c>
      <c r="D8493" s="42" t="n">
        <f aca="false">$B$5*A8493</f>
        <v>1.40881997678188</v>
      </c>
      <c r="E8493" s="42" t="n">
        <f aca="false">$D$5*A8493+$F$5*B8493</f>
        <v>-1.11981439393562</v>
      </c>
      <c r="F8493" s="43" t="n">
        <f aca="false">Inputs!$B$5*D8493+Inputs!$B$6*E8493</f>
        <v>196872.717374969</v>
      </c>
      <c r="G8493" s="43" t="n">
        <f aca="false">F8493*SQRT(($B$6-2)/C8493)</f>
        <v>184672.689382587</v>
      </c>
    </row>
    <row r="8494" customFormat="false" ht="15" hidden="false" customHeight="false" outlineLevel="0" collapsed="false">
      <c r="A8494" s="41" t="n">
        <v>1.2933308258</v>
      </c>
      <c r="B8494" s="41" t="n">
        <v>0.5137668281</v>
      </c>
      <c r="C8494" s="41" t="n">
        <v>5.7713595667</v>
      </c>
      <c r="D8494" s="42" t="n">
        <f aca="false">$B$5*A8494</f>
        <v>3.30443185560658</v>
      </c>
      <c r="E8494" s="42" t="n">
        <f aca="false">$D$5*A8494+$F$5*B8494</f>
        <v>3.96473825501265</v>
      </c>
      <c r="F8494" s="43" t="n">
        <f aca="false">Inputs!$B$5*D8494+Inputs!$B$6*E8494</f>
        <v>132206.272810025</v>
      </c>
      <c r="G8494" s="43" t="n">
        <f aca="false">F8494*SQRT(($B$6-2)/C8494)</f>
        <v>77826.5884129039</v>
      </c>
    </row>
    <row r="8495" customFormat="false" ht="15" hidden="false" customHeight="false" outlineLevel="0" collapsed="false">
      <c r="A8495" s="41" t="n">
        <v>1.9131398721</v>
      </c>
      <c r="B8495" s="41" t="n">
        <v>0.6687837606</v>
      </c>
      <c r="C8495" s="41" t="n">
        <v>0.4021800831</v>
      </c>
      <c r="D8495" s="42" t="n">
        <f aca="false">$B$5*A8495</f>
        <v>4.88803035657015</v>
      </c>
      <c r="E8495" s="42" t="n">
        <f aca="false">$D$5*A8495+$F$5*B8495</f>
        <v>5.70730292751404</v>
      </c>
      <c r="F8495" s="43" t="n">
        <f aca="false">Inputs!$B$5*D8495+Inputs!$B$6*E8495</f>
        <v>203437.889281313</v>
      </c>
      <c r="G8495" s="43" t="n">
        <f aca="false">F8495*SQRT(($B$6-2)/C8495)</f>
        <v>453666.341658085</v>
      </c>
    </row>
    <row r="8496" customFormat="false" ht="15" hidden="false" customHeight="false" outlineLevel="0" collapsed="false">
      <c r="A8496" s="41" t="n">
        <v>-0.3047604511</v>
      </c>
      <c r="B8496" s="41" t="n">
        <v>-0.7986771352</v>
      </c>
      <c r="C8496" s="41" t="n">
        <v>2.3151445857</v>
      </c>
      <c r="D8496" s="42" t="n">
        <f aca="false">$B$5*A8496</f>
        <v>-0.778656259368864</v>
      </c>
      <c r="E8496" s="42" t="n">
        <f aca="false">$D$5*A8496+$F$5*B8496</f>
        <v>-2.10431549378803</v>
      </c>
      <c r="F8496" s="43" t="n">
        <f aca="false">Inputs!$B$5*D8496+Inputs!$B$6*E8496</f>
        <v>27350.1487525152</v>
      </c>
      <c r="G8496" s="43" t="n">
        <f aca="false">F8496*SQRT(($B$6-2)/C8496)</f>
        <v>25420.5902951919</v>
      </c>
    </row>
    <row r="8497" customFormat="false" ht="15" hidden="false" customHeight="false" outlineLevel="0" collapsed="false">
      <c r="A8497" s="41" t="n">
        <v>0.2388910581</v>
      </c>
      <c r="B8497" s="41" t="n">
        <v>-0.0302505885</v>
      </c>
      <c r="C8497" s="41" t="n">
        <v>9.9650867192</v>
      </c>
      <c r="D8497" s="42" t="n">
        <f aca="false">$B$5*A8497</f>
        <v>0.610361406886682</v>
      </c>
      <c r="E8497" s="42" t="n">
        <f aca="false">$D$5*A8497+$F$5*B8497</f>
        <v>0.516227219954694</v>
      </c>
      <c r="F8497" s="43" t="n">
        <f aca="false">Inputs!$B$5*D8497+Inputs!$B$6*E8497</f>
        <v>35224.7796909335</v>
      </c>
      <c r="G8497" s="43" t="n">
        <f aca="false">F8497*SQRT(($B$6-2)/C8497)</f>
        <v>15780.5720398896</v>
      </c>
    </row>
    <row r="8498" customFormat="false" ht="15" hidden="false" customHeight="false" outlineLevel="0" collapsed="false">
      <c r="A8498" s="41" t="n">
        <v>1.1861390349</v>
      </c>
      <c r="B8498" s="41" t="n">
        <v>-0.9286188164</v>
      </c>
      <c r="C8498" s="41" t="n">
        <v>9.2137262457</v>
      </c>
      <c r="D8498" s="42" t="n">
        <f aca="false">$B$5*A8498</f>
        <v>3.03055918401818</v>
      </c>
      <c r="E8498" s="42" t="n">
        <f aca="false">$D$5*A8498+$F$5*B8498</f>
        <v>1.21903470400107</v>
      </c>
      <c r="F8498" s="43" t="n">
        <f aca="false">Inputs!$B$5*D8498+Inputs!$B$6*E8498</f>
        <v>242104.183201764</v>
      </c>
      <c r="G8498" s="43" t="n">
        <f aca="false">F8498*SQRT(($B$6-2)/C8498)</f>
        <v>112797.542807062</v>
      </c>
    </row>
    <row r="8499" customFormat="false" ht="15" hidden="false" customHeight="false" outlineLevel="0" collapsed="false">
      <c r="A8499" s="41" t="n">
        <v>2.0209020005</v>
      </c>
      <c r="B8499" s="41" t="n">
        <v>1.2747769417</v>
      </c>
      <c r="C8499" s="41" t="n">
        <v>9.2611808756</v>
      </c>
      <c r="D8499" s="42" t="n">
        <f aca="false">$B$5*A8499</f>
        <v>5.16336022794522</v>
      </c>
      <c r="E8499" s="42" t="n">
        <f aca="false">$D$5*A8499+$F$5*B8499</f>
        <v>7.01012768121696</v>
      </c>
      <c r="F8499" s="43" t="n">
        <f aca="false">Inputs!$B$5*D8499+Inputs!$B$6*E8499</f>
        <v>165829.638733674</v>
      </c>
      <c r="G8499" s="43" t="n">
        <f aca="false">F8499*SQRT(($B$6-2)/C8499)</f>
        <v>77062.6553273043</v>
      </c>
    </row>
    <row r="8500" customFormat="false" ht="15" hidden="false" customHeight="false" outlineLevel="0" collapsed="false">
      <c r="A8500" s="41" t="n">
        <v>-0.2035236303</v>
      </c>
      <c r="B8500" s="41" t="n">
        <v>1.7978208976</v>
      </c>
      <c r="C8500" s="41" t="n">
        <v>2.3456992955</v>
      </c>
      <c r="D8500" s="42" t="n">
        <f aca="false">$B$5*A8500</f>
        <v>-0.519998405602076</v>
      </c>
      <c r="E8500" s="42" t="n">
        <f aca="false">$D$5*A8500+$F$5*B8500</f>
        <v>2.62007473543776</v>
      </c>
      <c r="F8500" s="43" t="n">
        <f aca="false">Inputs!$B$5*D8500+Inputs!$B$6*E8500</f>
        <v>-183003.577332096</v>
      </c>
      <c r="G8500" s="43" t="n">
        <f aca="false">F8500*SQRT(($B$6-2)/C8500)</f>
        <v>-168981.207236069</v>
      </c>
    </row>
    <row r="8501" customFormat="false" ht="15" hidden="false" customHeight="false" outlineLevel="0" collapsed="false">
      <c r="A8501" s="41" t="n">
        <v>-0.7831280951</v>
      </c>
      <c r="B8501" s="41" t="n">
        <v>0.2055897899</v>
      </c>
      <c r="C8501" s="41" t="n">
        <v>7.9070024933</v>
      </c>
      <c r="D8501" s="42" t="n">
        <f aca="false">$B$5*A8501</f>
        <v>-2.00087508381178</v>
      </c>
      <c r="E8501" s="42" t="n">
        <f aca="false">$D$5*A8501+$F$5*B8501</f>
        <v>-1.50852106971336</v>
      </c>
      <c r="F8501" s="43" t="n">
        <f aca="false">Inputs!$B$5*D8501+Inputs!$B$6*E8501</f>
        <v>-124661.45489551</v>
      </c>
      <c r="G8501" s="43" t="n">
        <f aca="false">F8501*SQRT(($B$6-2)/C8501)</f>
        <v>-62696.2046113944</v>
      </c>
    </row>
    <row r="8502" customFormat="false" ht="15" hidden="false" customHeight="false" outlineLevel="0" collapsed="false">
      <c r="A8502" s="41" t="n">
        <v>-1.2764710516</v>
      </c>
      <c r="B8502" s="41" t="n">
        <v>1.8465692563</v>
      </c>
      <c r="C8502" s="41" t="n">
        <v>3.9033377203</v>
      </c>
      <c r="D8502" s="42" t="n">
        <f aca="false">$B$5*A8502</f>
        <v>-3.2613555028023</v>
      </c>
      <c r="E8502" s="42" t="n">
        <f aca="false">$D$5*A8502+$F$5*B8502</f>
        <v>0.151078070098231</v>
      </c>
      <c r="F8502" s="43" t="n">
        <f aca="false">Inputs!$B$5*D8502+Inputs!$B$6*E8502</f>
        <v>-333689.453785141</v>
      </c>
      <c r="G8502" s="43" t="n">
        <f aca="false">F8502*SQRT(($B$6-2)/C8502)</f>
        <v>-238857.792703872</v>
      </c>
    </row>
    <row r="8503" customFormat="false" ht="15" hidden="false" customHeight="false" outlineLevel="0" collapsed="false">
      <c r="A8503" s="41" t="n">
        <v>-1.6473868131</v>
      </c>
      <c r="B8503" s="41" t="n">
        <v>-1.4404416963</v>
      </c>
      <c r="C8503" s="41" t="n">
        <v>1.5387752925</v>
      </c>
      <c r="D8503" s="42" t="n">
        <f aca="false">$B$5*A8503</f>
        <v>-4.20903712733099</v>
      </c>
      <c r="E8503" s="42" t="n">
        <f aca="false">$D$5*A8503+$F$5*B8503</f>
        <v>-6.40737616950035</v>
      </c>
      <c r="F8503" s="43" t="n">
        <f aca="false">Inputs!$B$5*D8503+Inputs!$B$6*E8503</f>
        <v>-100534.904258081</v>
      </c>
      <c r="G8503" s="43" t="n">
        <f aca="false">F8503*SQRT(($B$6-2)/C8503)</f>
        <v>-114615.740421365</v>
      </c>
    </row>
    <row r="8504" customFormat="false" ht="15" hidden="false" customHeight="false" outlineLevel="0" collapsed="false">
      <c r="A8504" s="41" t="n">
        <v>-0.6347131071</v>
      </c>
      <c r="B8504" s="41" t="n">
        <v>1.3223236747</v>
      </c>
      <c r="C8504" s="41" t="n">
        <v>1.9602877265</v>
      </c>
      <c r="D8504" s="42" t="n">
        <f aca="false">$B$5*A8504</f>
        <v>-1.6216780489825</v>
      </c>
      <c r="E8504" s="42" t="n">
        <f aca="false">$D$5*A8504+$F$5*B8504</f>
        <v>0.772959361102605</v>
      </c>
      <c r="F8504" s="43" t="n">
        <f aca="false">Inputs!$B$5*D8504+Inputs!$B$6*E8504</f>
        <v>-200815.77295338</v>
      </c>
      <c r="G8504" s="43" t="n">
        <f aca="false">F8504*SQRT(($B$6-2)/C8504)</f>
        <v>-202839.676226818</v>
      </c>
    </row>
    <row r="8505" customFormat="false" ht="15" hidden="false" customHeight="false" outlineLevel="0" collapsed="false">
      <c r="A8505" s="41" t="n">
        <v>0.9548448861</v>
      </c>
      <c r="B8505" s="41" t="n">
        <v>0.1220506282</v>
      </c>
      <c r="C8505" s="41" t="n">
        <v>4.5353766256</v>
      </c>
      <c r="D8505" s="42" t="n">
        <f aca="false">$B$5*A8505</f>
        <v>2.43960771354861</v>
      </c>
      <c r="E8505" s="42" t="n">
        <f aca="false">$D$5*A8505+$F$5*B8505</f>
        <v>2.48288749731698</v>
      </c>
      <c r="F8505" s="43" t="n">
        <f aca="false">Inputs!$B$5*D8505+Inputs!$B$6*E8505</f>
        <v>119816.396489012</v>
      </c>
      <c r="G8505" s="43" t="n">
        <f aca="false">F8505*SQRT(($B$6-2)/C8505)</f>
        <v>79565.4590969646</v>
      </c>
    </row>
    <row r="8506" customFormat="false" ht="15" hidden="false" customHeight="false" outlineLevel="0" collapsed="false">
      <c r="A8506" s="41" t="n">
        <v>1.0189262112</v>
      </c>
      <c r="B8506" s="41" t="n">
        <v>-0.1154137247</v>
      </c>
      <c r="C8506" s="41" t="n">
        <v>0.3537494212</v>
      </c>
      <c r="D8506" s="42" t="n">
        <f aca="false">$B$5*A8506</f>
        <v>2.60333409181609</v>
      </c>
      <c r="E8506" s="42" t="n">
        <f aca="false">$D$5*A8506+$F$5*B8506</f>
        <v>2.22533440712152</v>
      </c>
      <c r="F8506" s="43" t="n">
        <f aca="false">Inputs!$B$5*D8506+Inputs!$B$6*E8506</f>
        <v>149066.688825533</v>
      </c>
      <c r="G8506" s="43" t="n">
        <f aca="false">F8506*SQRT(($B$6-2)/C8506)</f>
        <v>354444.085309348</v>
      </c>
    </row>
    <row r="8507" customFormat="false" ht="15" hidden="false" customHeight="false" outlineLevel="0" collapsed="false">
      <c r="A8507" s="41" t="n">
        <v>0.4224287793</v>
      </c>
      <c r="B8507" s="41" t="n">
        <v>1.6517260757</v>
      </c>
      <c r="C8507" s="41" t="n">
        <v>2.895617842</v>
      </c>
      <c r="D8507" s="42" t="n">
        <f aca="false">$B$5*A8507</f>
        <v>1.07929625367159</v>
      </c>
      <c r="E8507" s="42" t="n">
        <f aca="false">$D$5*A8507+$F$5*B8507</f>
        <v>3.85731505804077</v>
      </c>
      <c r="F8507" s="43" t="n">
        <f aca="false">Inputs!$B$5*D8507+Inputs!$B$6*E8507</f>
        <v>-84936.1275348795</v>
      </c>
      <c r="G8507" s="43" t="n">
        <f aca="false">F8507*SQRT(($B$6-2)/C8507)</f>
        <v>-70588.9679488063</v>
      </c>
    </row>
    <row r="8508" customFormat="false" ht="15" hidden="false" customHeight="false" outlineLevel="0" collapsed="false">
      <c r="A8508" s="41" t="n">
        <v>-0.2466188732</v>
      </c>
      <c r="B8508" s="41" t="n">
        <v>-0.7663726208</v>
      </c>
      <c r="C8508" s="41" t="n">
        <v>3.5846321539</v>
      </c>
      <c r="D8508" s="42" t="n">
        <f aca="false">$B$5*A8508</f>
        <v>-0.630105804747826</v>
      </c>
      <c r="E8508" s="42" t="n">
        <f aca="false">$D$5*A8508+$F$5*B8508</f>
        <v>-1.91018086508995</v>
      </c>
      <c r="F8508" s="43" t="n">
        <f aca="false">Inputs!$B$5*D8508+Inputs!$B$6*E8508</f>
        <v>32498.4627797147</v>
      </c>
      <c r="G8508" s="43" t="n">
        <f aca="false">F8508*SQRT(($B$6-2)/C8508)</f>
        <v>24274.7920695201</v>
      </c>
    </row>
    <row r="8509" customFormat="false" ht="15" hidden="false" customHeight="false" outlineLevel="0" collapsed="false">
      <c r="A8509" s="41" t="n">
        <v>0.4703717143</v>
      </c>
      <c r="B8509" s="41" t="n">
        <v>0.7402743075</v>
      </c>
      <c r="C8509" s="41" t="n">
        <v>5.172995896</v>
      </c>
      <c r="D8509" s="42" t="n">
        <f aca="false">$B$5*A8509</f>
        <v>1.20178939966715</v>
      </c>
      <c r="E8509" s="42" t="n">
        <f aca="false">$D$5*A8509+$F$5*B8509</f>
        <v>2.39755528597323</v>
      </c>
      <c r="F8509" s="43" t="n">
        <f aca="false">Inputs!$B$5*D8509+Inputs!$B$6*E8509</f>
        <v>301.175668053358</v>
      </c>
      <c r="G8509" s="43" t="n">
        <f aca="false">F8509*SQRT(($B$6-2)/C8509)</f>
        <v>187.268103896967</v>
      </c>
    </row>
    <row r="8510" customFormat="false" ht="15" hidden="false" customHeight="false" outlineLevel="0" collapsed="false">
      <c r="A8510" s="41" t="n">
        <v>0.1104477371</v>
      </c>
      <c r="B8510" s="41" t="n">
        <v>1.0033813137</v>
      </c>
      <c r="C8510" s="41" t="n">
        <v>0.5181353293</v>
      </c>
      <c r="D8510" s="42" t="n">
        <f aca="false">$B$5*A8510</f>
        <v>0.282191542621856</v>
      </c>
      <c r="E8510" s="42" t="n">
        <f aca="false">$D$5*A8510+$F$5*B8510</f>
        <v>1.99540311052492</v>
      </c>
      <c r="F8510" s="43" t="n">
        <f aca="false">Inputs!$B$5*D8510+Inputs!$B$6*E8510</f>
        <v>-71551.0012640606</v>
      </c>
      <c r="G8510" s="43" t="n">
        <f aca="false">F8510*SQRT(($B$6-2)/C8510)</f>
        <v>-140575.329592209</v>
      </c>
    </row>
    <row r="8511" customFormat="false" ht="15" hidden="false" customHeight="false" outlineLevel="0" collapsed="false">
      <c r="A8511" s="41" t="n">
        <v>-0.2012591362</v>
      </c>
      <c r="B8511" s="41" t="n">
        <v>0.1275460096</v>
      </c>
      <c r="C8511" s="41" t="n">
        <v>2.9254560284</v>
      </c>
      <c r="D8511" s="42" t="n">
        <f aca="false">$B$5*A8511</f>
        <v>-0.514212672909712</v>
      </c>
      <c r="E8511" s="42" t="n">
        <f aca="false">$D$5*A8511+$F$5*B8511</f>
        <v>-0.258674437602856</v>
      </c>
      <c r="F8511" s="43" t="n">
        <f aca="false">Inputs!$B$5*D8511+Inputs!$B$6*E8511</f>
        <v>-38487.5454108284</v>
      </c>
      <c r="G8511" s="43" t="n">
        <f aca="false">F8511*SQRT(($B$6-2)/C8511)</f>
        <v>-31822.8025956762</v>
      </c>
    </row>
    <row r="8512" customFormat="false" ht="15" hidden="false" customHeight="false" outlineLevel="0" collapsed="false">
      <c r="A8512" s="41" t="n">
        <v>0.3745748826</v>
      </c>
      <c r="B8512" s="41" t="n">
        <v>0.287361038</v>
      </c>
      <c r="C8512" s="41" t="n">
        <v>6.3038946815</v>
      </c>
      <c r="D8512" s="42" t="n">
        <f aca="false">$B$5*A8512</f>
        <v>0.957030598577058</v>
      </c>
      <c r="E8512" s="42" t="n">
        <f aca="false">$D$5*A8512+$F$5*B8512</f>
        <v>1.38753287995207</v>
      </c>
      <c r="F8512" s="43" t="n">
        <f aca="false">Inputs!$B$5*D8512+Inputs!$B$6*E8512</f>
        <v>26326.4158601023</v>
      </c>
      <c r="G8512" s="43" t="n">
        <f aca="false">F8512*SQRT(($B$6-2)/C8512)</f>
        <v>14828.672057618</v>
      </c>
    </row>
    <row r="8513" customFormat="false" ht="15" hidden="false" customHeight="false" outlineLevel="0" collapsed="false">
      <c r="A8513" s="41" t="n">
        <v>1.6132716293</v>
      </c>
      <c r="B8513" s="41" t="n">
        <v>0.36955625</v>
      </c>
      <c r="C8513" s="41" t="n">
        <v>11.778579087</v>
      </c>
      <c r="D8513" s="42" t="n">
        <f aca="false">$B$5*A8513</f>
        <v>4.12187358196442</v>
      </c>
      <c r="E8513" s="42" t="n">
        <f aca="false">$D$5*A8513+$F$5*B8513</f>
        <v>4.47705069335066</v>
      </c>
      <c r="F8513" s="43" t="n">
        <f aca="false">Inputs!$B$5*D8513+Inputs!$B$6*E8513</f>
        <v>188334.823528909</v>
      </c>
      <c r="G8513" s="43" t="n">
        <f aca="false">F8513*SQRT(($B$6-2)/C8513)</f>
        <v>77606.6927458321</v>
      </c>
    </row>
    <row r="8514" customFormat="false" ht="15" hidden="false" customHeight="false" outlineLevel="0" collapsed="false">
      <c r="A8514" s="41" t="n">
        <v>-0.3039021349</v>
      </c>
      <c r="B8514" s="41" t="n">
        <v>0.5279817015</v>
      </c>
      <c r="C8514" s="41" t="n">
        <v>1.5398914572</v>
      </c>
      <c r="D8514" s="42" t="n">
        <f aca="false">$B$5*A8514</f>
        <v>-0.776463280328324</v>
      </c>
      <c r="E8514" s="42" t="n">
        <f aca="false">$D$5*A8514+$F$5*B8514</f>
        <v>0.188527603443452</v>
      </c>
      <c r="F8514" s="43" t="n">
        <f aca="false">Inputs!$B$5*D8514+Inputs!$B$6*E8514</f>
        <v>-87072.708205005</v>
      </c>
      <c r="G8514" s="43" t="n">
        <f aca="false">F8514*SQRT(($B$6-2)/C8514)</f>
        <v>-99232.0573247502</v>
      </c>
    </row>
    <row r="8515" customFormat="false" ht="15" hidden="false" customHeight="false" outlineLevel="0" collapsed="false">
      <c r="A8515" s="41" t="n">
        <v>1.0088508403</v>
      </c>
      <c r="B8515" s="41" t="n">
        <v>0.7742354415</v>
      </c>
      <c r="C8515" s="41" t="n">
        <v>7.8728673966</v>
      </c>
      <c r="D8515" s="42" t="n">
        <f aca="false">$B$5*A8515</f>
        <v>2.5775917404433</v>
      </c>
      <c r="E8515" s="42" t="n">
        <f aca="false">$D$5*A8515+$F$5*B8515</f>
        <v>3.73755585366593</v>
      </c>
      <c r="F8515" s="43" t="n">
        <f aca="false">Inputs!$B$5*D8515+Inputs!$B$6*E8515</f>
        <v>70881.3813610332</v>
      </c>
      <c r="G8515" s="43" t="n">
        <f aca="false">F8515*SQRT(($B$6-2)/C8515)</f>
        <v>35725.6963110028</v>
      </c>
    </row>
    <row r="8516" customFormat="false" ht="15" hidden="false" customHeight="false" outlineLevel="0" collapsed="false">
      <c r="A8516" s="41" t="n">
        <v>0.7188075712</v>
      </c>
      <c r="B8516" s="41" t="n">
        <v>-1.4980501435</v>
      </c>
      <c r="C8516" s="41" t="n">
        <v>6.054201298</v>
      </c>
      <c r="D8516" s="42" t="n">
        <f aca="false">$B$5*A8516</f>
        <v>1.83653755786362</v>
      </c>
      <c r="E8516" s="42" t="n">
        <f aca="false">$D$5*A8516+$F$5*B8516</f>
        <v>-0.876283886517262</v>
      </c>
      <c r="F8516" s="43" t="n">
        <f aca="false">Inputs!$B$5*D8516+Inputs!$B$6*E8516</f>
        <v>227467.950112225</v>
      </c>
      <c r="G8516" s="43" t="n">
        <f aca="false">F8516*SQRT(($B$6-2)/C8516)</f>
        <v>130739.489030463</v>
      </c>
    </row>
    <row r="8517" customFormat="false" ht="15" hidden="false" customHeight="false" outlineLevel="0" collapsed="false">
      <c r="A8517" s="41" t="n">
        <v>-2.4925126168</v>
      </c>
      <c r="B8517" s="41" t="n">
        <v>1.2752645386</v>
      </c>
      <c r="C8517" s="41" t="n">
        <v>8.7766407068</v>
      </c>
      <c r="D8517" s="42" t="n">
        <f aca="false">$B$5*A8517</f>
        <v>-6.36831499501343</v>
      </c>
      <c r="E8517" s="42" t="n">
        <f aca="false">$D$5*A8517+$F$5*B8517</f>
        <v>-3.72909682764821</v>
      </c>
      <c r="F8517" s="43" t="n">
        <f aca="false">Inputs!$B$5*D8517+Inputs!$B$6*E8517</f>
        <v>-450376.658118932</v>
      </c>
      <c r="G8517" s="43" t="n">
        <f aca="false">F8517*SQRT(($B$6-2)/C8517)</f>
        <v>-214994.184189</v>
      </c>
    </row>
    <row r="8518" customFormat="false" ht="15" hidden="false" customHeight="false" outlineLevel="0" collapsed="false">
      <c r="A8518" s="41" t="n">
        <v>0.4388574462</v>
      </c>
      <c r="B8518" s="41" t="n">
        <v>-0.0215774166</v>
      </c>
      <c r="C8518" s="41" t="n">
        <v>0.3852108137</v>
      </c>
      <c r="D8518" s="42" t="n">
        <f aca="false">$B$5*A8518</f>
        <v>1.12127113679241</v>
      </c>
      <c r="E8518" s="42" t="n">
        <f aca="false">$D$5*A8518+$F$5*B8518</f>
        <v>1.0070411527385</v>
      </c>
      <c r="F8518" s="43" t="n">
        <f aca="false">Inputs!$B$5*D8518+Inputs!$B$6*E8518</f>
        <v>61775.056042316</v>
      </c>
      <c r="G8518" s="43" t="n">
        <f aca="false">F8518*SQRT(($B$6-2)/C8518)</f>
        <v>140759.887413578</v>
      </c>
    </row>
    <row r="8519" customFormat="false" ht="15" hidden="false" customHeight="false" outlineLevel="0" collapsed="false">
      <c r="A8519" s="41" t="n">
        <v>0.6943130278</v>
      </c>
      <c r="B8519" s="41" t="n">
        <v>1.9273099357</v>
      </c>
      <c r="C8519" s="41" t="n">
        <v>5.4113557515</v>
      </c>
      <c r="D8519" s="42" t="n">
        <f aca="false">$B$5*A8519</f>
        <v>1.77395453742921</v>
      </c>
      <c r="E8519" s="42" t="n">
        <f aca="false">$D$5*A8519+$F$5*B8519</f>
        <v>4.98015037989934</v>
      </c>
      <c r="F8519" s="43" t="n">
        <f aca="false">Inputs!$B$5*D8519+Inputs!$B$6*E8519</f>
        <v>-71612.065252046</v>
      </c>
      <c r="G8519" s="43" t="n">
        <f aca="false">F8519*SQRT(($B$6-2)/C8519)</f>
        <v>-43535.9628148946</v>
      </c>
    </row>
    <row r="8520" customFormat="false" ht="15" hidden="false" customHeight="false" outlineLevel="0" collapsed="false">
      <c r="A8520" s="41" t="n">
        <v>1.4135311658</v>
      </c>
      <c r="B8520" s="41" t="n">
        <v>0.9622205728</v>
      </c>
      <c r="C8520" s="41" t="n">
        <v>7.7444642491</v>
      </c>
      <c r="D8520" s="42" t="n">
        <f aca="false">$B$5*A8520</f>
        <v>3.61154108444991</v>
      </c>
      <c r="E8520" s="42" t="n">
        <f aca="false">$D$5*A8520+$F$5*B8520</f>
        <v>5.0251304929478</v>
      </c>
      <c r="F8520" s="43" t="n">
        <f aca="false">Inputs!$B$5*D8520+Inputs!$B$6*E8520</f>
        <v>109897.583797601</v>
      </c>
      <c r="G8520" s="43" t="n">
        <f aca="false">F8520*SQRT(($B$6-2)/C8520)</f>
        <v>55847.9777985719</v>
      </c>
    </row>
    <row r="8521" customFormat="false" ht="15" hidden="false" customHeight="false" outlineLevel="0" collapsed="false">
      <c r="A8521" s="41" t="n">
        <v>-0.8867256328</v>
      </c>
      <c r="B8521" s="41" t="n">
        <v>-0.756790803</v>
      </c>
      <c r="C8521" s="41" t="n">
        <v>3.2375706404</v>
      </c>
      <c r="D8521" s="42" t="n">
        <f aca="false">$B$5*A8521</f>
        <v>-2.26556451741168</v>
      </c>
      <c r="E8521" s="42" t="n">
        <f aca="false">$D$5*A8521+$F$5*B8521</f>
        <v>-3.41682576593152</v>
      </c>
      <c r="F8521" s="43" t="n">
        <f aca="false">Inputs!$B$5*D8521+Inputs!$B$6*E8521</f>
        <v>-55715.1634445919</v>
      </c>
      <c r="G8521" s="43" t="n">
        <f aca="false">F8521*SQRT(($B$6-2)/C8521)</f>
        <v>-43790.3866865241</v>
      </c>
    </row>
    <row r="8522" customFormat="false" ht="15" hidden="false" customHeight="false" outlineLevel="0" collapsed="false">
      <c r="A8522" s="41" t="n">
        <v>-2.3864046814</v>
      </c>
      <c r="B8522" s="41" t="n">
        <v>0.6335134739</v>
      </c>
      <c r="C8522" s="41" t="n">
        <v>2.5354359411</v>
      </c>
      <c r="D8522" s="42" t="n">
        <f aca="false">$B$5*A8522</f>
        <v>-6.09721155042374</v>
      </c>
      <c r="E8522" s="42" t="n">
        <f aca="false">$D$5*A8522+$F$5*B8522</f>
        <v>-4.5847437054854</v>
      </c>
      <c r="F8522" s="43" t="n">
        <f aca="false">Inputs!$B$5*D8522+Inputs!$B$6*E8522</f>
        <v>-380483.969768104</v>
      </c>
      <c r="G8522" s="43" t="n">
        <f aca="false">F8522*SQRT(($B$6-2)/C8522)</f>
        <v>-337928.67136218</v>
      </c>
    </row>
    <row r="8523" customFormat="false" ht="15" hidden="false" customHeight="false" outlineLevel="0" collapsed="false">
      <c r="A8523" s="41" t="n">
        <v>1.1086271975</v>
      </c>
      <c r="B8523" s="41" t="n">
        <v>1.1901780462</v>
      </c>
      <c r="C8523" s="41" t="n">
        <v>3.6164067338</v>
      </c>
      <c r="D8523" s="42" t="n">
        <f aca="false">$B$5*A8523</f>
        <v>2.83251814178699</v>
      </c>
      <c r="E8523" s="42" t="n">
        <f aca="false">$D$5*A8523+$F$5*B8523</f>
        <v>4.69320900333208</v>
      </c>
      <c r="F8523" s="43" t="n">
        <f aca="false">Inputs!$B$5*D8523+Inputs!$B$6*E8523</f>
        <v>48591.3640120947</v>
      </c>
      <c r="G8523" s="43" t="n">
        <f aca="false">F8523*SQRT(($B$6-2)/C8523)</f>
        <v>36135.6152574182</v>
      </c>
    </row>
    <row r="8524" customFormat="false" ht="15" hidden="false" customHeight="false" outlineLevel="0" collapsed="false">
      <c r="A8524" s="41" t="n">
        <v>0.6754304713</v>
      </c>
      <c r="B8524" s="41" t="n">
        <v>-0.1540668582</v>
      </c>
      <c r="C8524" s="41" t="n">
        <v>7.3160178432</v>
      </c>
      <c r="D8524" s="42" t="n">
        <f aca="false">$B$5*A8524</f>
        <v>1.72571002027306</v>
      </c>
      <c r="E8524" s="42" t="n">
        <f aca="false">$D$5*A8524+$F$5*B8524</f>
        <v>1.34121204705044</v>
      </c>
      <c r="F8524" s="43" t="n">
        <f aca="false">Inputs!$B$5*D8524+Inputs!$B$6*E8524</f>
        <v>105510.399674784</v>
      </c>
      <c r="G8524" s="43" t="n">
        <f aca="false">F8524*SQRT(($B$6-2)/C8524)</f>
        <v>55166.1769310767</v>
      </c>
    </row>
    <row r="8525" customFormat="false" ht="15" hidden="false" customHeight="false" outlineLevel="0" collapsed="false">
      <c r="A8525" s="41" t="n">
        <v>-0.5642774619</v>
      </c>
      <c r="B8525" s="41" t="n">
        <v>-0.8253647961</v>
      </c>
      <c r="C8525" s="41" t="n">
        <v>1.6162532723</v>
      </c>
      <c r="D8525" s="42" t="n">
        <f aca="false">$B$5*A8525</f>
        <v>-1.44171652241399</v>
      </c>
      <c r="E8525" s="42" t="n">
        <f aca="false">$D$5*A8525+$F$5*B8525</f>
        <v>-2.76794178041337</v>
      </c>
      <c r="F8525" s="43" t="n">
        <f aca="false">Inputs!$B$5*D8525+Inputs!$B$6*E8525</f>
        <v>-5774.56322073028</v>
      </c>
      <c r="G8525" s="43" t="n">
        <f aca="false">F8525*SQRT(($B$6-2)/C8525)</f>
        <v>-6423.61390701244</v>
      </c>
    </row>
    <row r="8526" customFormat="false" ht="15" hidden="false" customHeight="false" outlineLevel="0" collapsed="false">
      <c r="A8526" s="41" t="n">
        <v>-0.1634248492</v>
      </c>
      <c r="B8526" s="41" t="n">
        <v>-0.9778262539</v>
      </c>
      <c r="C8526" s="41" t="n">
        <v>1.5065185868</v>
      </c>
      <c r="D8526" s="42" t="n">
        <f aca="false">$B$5*A8526</f>
        <v>-0.417546900546613</v>
      </c>
      <c r="E8526" s="42" t="n">
        <f aca="false">$D$5*A8526+$F$5*B8526</f>
        <v>-2.07733974610874</v>
      </c>
      <c r="F8526" s="43" t="n">
        <f aca="false">Inputs!$B$5*D8526+Inputs!$B$6*E8526</f>
        <v>62112.2972507756</v>
      </c>
      <c r="G8526" s="43" t="n">
        <f aca="false">F8526*SQRT(($B$6-2)/C8526)</f>
        <v>71565.7690929219</v>
      </c>
    </row>
    <row r="8527" customFormat="false" ht="15" hidden="false" customHeight="false" outlineLevel="0" collapsed="false">
      <c r="A8527" s="41" t="n">
        <v>1.755954065</v>
      </c>
      <c r="B8527" s="41" t="n">
        <v>-1.3023715531</v>
      </c>
      <c r="C8527" s="41" t="n">
        <v>0.2297901452</v>
      </c>
      <c r="D8527" s="42" t="n">
        <f aca="false">$B$5*A8527</f>
        <v>4.48642407156632</v>
      </c>
      <c r="E8527" s="42" t="n">
        <f aca="false">$D$5*A8527+$F$5*B8527</f>
        <v>1.92958418247058</v>
      </c>
      <c r="F8527" s="43" t="n">
        <f aca="false">Inputs!$B$5*D8527+Inputs!$B$6*E8527</f>
        <v>352163.198033103</v>
      </c>
      <c r="G8527" s="43" t="n">
        <f aca="false">F8527*SQRT(($B$6-2)/C8527)</f>
        <v>1038946.69804719</v>
      </c>
    </row>
    <row r="8528" customFormat="false" ht="15" hidden="false" customHeight="false" outlineLevel="0" collapsed="false">
      <c r="A8528" s="41" t="n">
        <v>-0.1970532769</v>
      </c>
      <c r="B8528" s="41" t="n">
        <v>-1.9362184134</v>
      </c>
      <c r="C8528" s="41" t="n">
        <v>2.980239973</v>
      </c>
      <c r="D8528" s="42" t="n">
        <f aca="false">$B$5*A8528</f>
        <v>-0.503466794767882</v>
      </c>
      <c r="E8528" s="42" t="n">
        <f aca="false">$D$5*A8528+$F$5*B8528</f>
        <v>-3.81225979531345</v>
      </c>
      <c r="F8528" s="43" t="n">
        <f aca="false">Inputs!$B$5*D8528+Inputs!$B$6*E8528</f>
        <v>140266.310288884</v>
      </c>
      <c r="G8528" s="43" t="n">
        <f aca="false">F8528*SQRT(($B$6-2)/C8528)</f>
        <v>114906.012288025</v>
      </c>
    </row>
    <row r="8529" customFormat="false" ht="15" hidden="false" customHeight="false" outlineLevel="0" collapsed="false">
      <c r="A8529" s="41" t="n">
        <v>0.2965548613</v>
      </c>
      <c r="B8529" s="41" t="n">
        <v>-0.0023837098</v>
      </c>
      <c r="C8529" s="41" t="n">
        <v>0.8462737509</v>
      </c>
      <c r="D8529" s="42" t="n">
        <f aca="false">$B$5*A8529</f>
        <v>0.757691157642174</v>
      </c>
      <c r="E8529" s="42" t="n">
        <f aca="false">$D$5*A8529+$F$5*B8529</f>
        <v>0.701562279396021</v>
      </c>
      <c r="F8529" s="43" t="n">
        <f aca="false">Inputs!$B$5*D8529+Inputs!$B$6*E8529</f>
        <v>40691.0017944163</v>
      </c>
      <c r="G8529" s="43" t="n">
        <f aca="false">F8529*SQRT(($B$6-2)/C8529)</f>
        <v>62554.4117937481</v>
      </c>
    </row>
    <row r="8530" customFormat="false" ht="15" hidden="false" customHeight="false" outlineLevel="0" collapsed="false">
      <c r="A8530" s="41" t="n">
        <v>-0.3567903536</v>
      </c>
      <c r="B8530" s="41" t="n">
        <v>-0.932783266</v>
      </c>
      <c r="C8530" s="41" t="n">
        <v>3.0291227586</v>
      </c>
      <c r="D8530" s="42" t="n">
        <f aca="false">$B$5*A8530</f>
        <v>-0.911591517568371</v>
      </c>
      <c r="E8530" s="42" t="n">
        <f aca="false">$D$5*A8530+$F$5*B8530</f>
        <v>-2.45969222066379</v>
      </c>
      <c r="F8530" s="43" t="n">
        <f aca="false">Inputs!$B$5*D8530+Inputs!$B$6*E8530</f>
        <v>31825.4592763524</v>
      </c>
      <c r="G8530" s="43" t="n">
        <f aca="false">F8530*SQRT(($B$6-2)/C8530)</f>
        <v>25860.1619639737</v>
      </c>
    </row>
    <row r="8531" customFormat="false" ht="15" hidden="false" customHeight="false" outlineLevel="0" collapsed="false">
      <c r="A8531" s="41" t="n">
        <v>0.0024618356</v>
      </c>
      <c r="B8531" s="41" t="n">
        <v>-0.54446089</v>
      </c>
      <c r="C8531" s="41" t="n">
        <v>1.3337830993</v>
      </c>
      <c r="D8531" s="42" t="n">
        <f aca="false">$B$5*A8531</f>
        <v>0.00628993589082236</v>
      </c>
      <c r="E8531" s="42" t="n">
        <f aca="false">$D$5*A8531+$F$5*B8531</f>
        <v>-0.934286614790039</v>
      </c>
      <c r="F8531" s="43" t="n">
        <f aca="false">Inputs!$B$5*D8531+Inputs!$B$6*E8531</f>
        <v>47343.3243285842</v>
      </c>
      <c r="G8531" s="43" t="n">
        <f aca="false">F8531*SQRT(($B$6-2)/C8531)</f>
        <v>57973.7165137674</v>
      </c>
    </row>
    <row r="8532" customFormat="false" ht="15" hidden="false" customHeight="false" outlineLevel="0" collapsed="false">
      <c r="A8532" s="41" t="n">
        <v>-0.1368678894</v>
      </c>
      <c r="B8532" s="41" t="n">
        <v>1.9574300019</v>
      </c>
      <c r="C8532" s="41" t="n">
        <v>2.0373431259</v>
      </c>
      <c r="D8532" s="42" t="n">
        <f aca="false">$B$5*A8532</f>
        <v>-0.349694451505277</v>
      </c>
      <c r="E8532" s="42" t="n">
        <f aca="false">$D$5*A8532+$F$5*B8532</f>
        <v>3.05429204482257</v>
      </c>
      <c r="F8532" s="43" t="n">
        <f aca="false">Inputs!$B$5*D8532+Inputs!$B$6*E8532</f>
        <v>-187684.047391656</v>
      </c>
      <c r="G8532" s="43" t="n">
        <f aca="false">F8532*SQRT(($B$6-2)/C8532)</f>
        <v>-185956.031403707</v>
      </c>
    </row>
    <row r="8533" customFormat="false" ht="15" hidden="false" customHeight="false" outlineLevel="0" collapsed="false">
      <c r="A8533" s="41" t="n">
        <v>0.1721772159</v>
      </c>
      <c r="B8533" s="41" t="n">
        <v>0.532867208</v>
      </c>
      <c r="C8533" s="41" t="n">
        <v>2.3355252584</v>
      </c>
      <c r="D8533" s="42" t="n">
        <f aca="false">$B$5*A8533</f>
        <v>0.439909005244412</v>
      </c>
      <c r="E8533" s="42" t="n">
        <f aca="false">$D$5*A8533+$F$5*B8533</f>
        <v>1.32983625022487</v>
      </c>
      <c r="F8533" s="43" t="n">
        <f aca="false">Inputs!$B$5*D8533+Inputs!$B$6*E8533</f>
        <v>-22500.9119868021</v>
      </c>
      <c r="G8533" s="43" t="n">
        <f aca="false">F8533*SQRT(($B$6-2)/C8533)</f>
        <v>-20822.0188110052</v>
      </c>
    </row>
    <row r="8534" customFormat="false" ht="15" hidden="false" customHeight="false" outlineLevel="0" collapsed="false">
      <c r="A8534" s="41" t="n">
        <v>-0.4644647757</v>
      </c>
      <c r="B8534" s="41" t="n">
        <v>-0.7844355097</v>
      </c>
      <c r="C8534" s="41" t="n">
        <v>3.7408963221</v>
      </c>
      <c r="D8534" s="42" t="n">
        <f aca="false">$B$5*A8534</f>
        <v>-1.18669730127316</v>
      </c>
      <c r="E8534" s="42" t="n">
        <f aca="false">$D$5*A8534+$F$5*B8534</f>
        <v>-2.45975431345654</v>
      </c>
      <c r="F8534" s="43" t="n">
        <f aca="false">Inputs!$B$5*D8534+Inputs!$B$6*E8534</f>
        <v>4317.98554551104</v>
      </c>
      <c r="G8534" s="43" t="n">
        <f aca="false">F8534*SQRT(($B$6-2)/C8534)</f>
        <v>3157.24544981346</v>
      </c>
    </row>
    <row r="8535" customFormat="false" ht="15" hidden="false" customHeight="false" outlineLevel="0" collapsed="false">
      <c r="A8535" s="41" t="n">
        <v>-0.0229577134</v>
      </c>
      <c r="B8535" s="41" t="n">
        <v>2.5039260049</v>
      </c>
      <c r="C8535" s="41" t="n">
        <v>3.9769679299</v>
      </c>
      <c r="D8535" s="42" t="n">
        <f aca="false">$B$5*A8535</f>
        <v>-0.0586564535364885</v>
      </c>
      <c r="E8535" s="42" t="n">
        <f aca="false">$D$5*A8535+$F$5*B8535</f>
        <v>4.26901020125534</v>
      </c>
      <c r="F8535" s="43" t="n">
        <f aca="false">Inputs!$B$5*D8535+Inputs!$B$6*E8535</f>
        <v>-219316.155416416</v>
      </c>
      <c r="G8535" s="43" t="n">
        <f aca="false">F8535*SQRT(($B$6-2)/C8535)</f>
        <v>-155528.354640218</v>
      </c>
    </row>
    <row r="8536" customFormat="false" ht="15" hidden="false" customHeight="false" outlineLevel="0" collapsed="false">
      <c r="A8536" s="41" t="n">
        <v>-0.2874276949</v>
      </c>
      <c r="B8536" s="41" t="n">
        <v>0.3614378034</v>
      </c>
      <c r="C8536" s="41" t="n">
        <v>2.6775343857</v>
      </c>
      <c r="D8536" s="42" t="n">
        <f aca="false">$B$5*A8536</f>
        <v>-0.734371447942279</v>
      </c>
      <c r="E8536" s="42" t="n">
        <f aca="false">$D$5*A8536+$F$5*B8536</f>
        <v>-0.0598487557905466</v>
      </c>
      <c r="F8536" s="43" t="n">
        <f aca="false">Inputs!$B$5*D8536+Inputs!$B$6*E8536</f>
        <v>-70444.7070047005</v>
      </c>
      <c r="G8536" s="43" t="n">
        <f aca="false">F8536*SQRT(($B$6-2)/C8536)</f>
        <v>-60882.9709041949</v>
      </c>
    </row>
    <row r="8537" customFormat="false" ht="15" hidden="false" customHeight="false" outlineLevel="0" collapsed="false">
      <c r="A8537" s="41" t="n">
        <v>-0.8283985151</v>
      </c>
      <c r="B8537" s="41" t="n">
        <v>-2.7552720384</v>
      </c>
      <c r="C8537" s="41" t="n">
        <v>2.2245493328</v>
      </c>
      <c r="D8537" s="42" t="n">
        <f aca="false">$B$5*A8537</f>
        <v>-2.11654001267649</v>
      </c>
      <c r="E8537" s="42" t="n">
        <f aca="false">$D$5*A8537+$F$5*B8537</f>
        <v>-6.72889746045872</v>
      </c>
      <c r="F8537" s="43" t="n">
        <f aca="false">Inputs!$B$5*D8537+Inputs!$B$6*E8537</f>
        <v>124790.871755287</v>
      </c>
      <c r="G8537" s="43" t="n">
        <f aca="false">F8537*SQRT(($B$6-2)/C8537)</f>
        <v>118325.076998614</v>
      </c>
    </row>
    <row r="8538" customFormat="false" ht="15" hidden="false" customHeight="false" outlineLevel="0" collapsed="false">
      <c r="A8538" s="41" t="n">
        <v>-0.7898313319</v>
      </c>
      <c r="B8538" s="41" t="n">
        <v>2.3807095274</v>
      </c>
      <c r="C8538" s="41" t="n">
        <v>2.013568138</v>
      </c>
      <c r="D8538" s="42" t="n">
        <f aca="false">$B$5*A8538</f>
        <v>-2.01800170661836</v>
      </c>
      <c r="E8538" s="42" t="n">
        <f aca="false">$D$5*A8538+$F$5*B8538</f>
        <v>2.23140371971889</v>
      </c>
      <c r="F8538" s="43" t="n">
        <f aca="false">Inputs!$B$5*D8538+Inputs!$B$6*E8538</f>
        <v>-313370.356647781</v>
      </c>
      <c r="G8538" s="43" t="n">
        <f aca="false">F8538*SQRT(($B$6-2)/C8538)</f>
        <v>-312312.771602354</v>
      </c>
    </row>
    <row r="8539" customFormat="false" ht="15" hidden="false" customHeight="false" outlineLevel="0" collapsed="false">
      <c r="A8539" s="41" t="n">
        <v>0.5953902947</v>
      </c>
      <c r="B8539" s="41" t="n">
        <v>1.6409242011</v>
      </c>
      <c r="C8539" s="41" t="n">
        <v>0.6158801204</v>
      </c>
      <c r="D8539" s="42" t="n">
        <f aca="false">$B$5*A8539</f>
        <v>1.52120912691361</v>
      </c>
      <c r="E8539" s="42" t="n">
        <f aca="false">$D$5*A8539+$F$5*B8539</f>
        <v>4.25024009795807</v>
      </c>
      <c r="F8539" s="43" t="n">
        <f aca="false">Inputs!$B$5*D8539+Inputs!$B$6*E8539</f>
        <v>-60391.092206543</v>
      </c>
      <c r="G8539" s="43" t="n">
        <f aca="false">F8539*SQRT(($B$6-2)/C8539)</f>
        <v>-108827.784752668</v>
      </c>
    </row>
    <row r="8540" customFormat="false" ht="15" hidden="false" customHeight="false" outlineLevel="0" collapsed="false">
      <c r="A8540" s="41" t="n">
        <v>-0.3477222349</v>
      </c>
      <c r="B8540" s="41" t="n">
        <v>-2.3568311038</v>
      </c>
      <c r="C8540" s="41" t="n">
        <v>7.3236125515</v>
      </c>
      <c r="D8540" s="42" t="n">
        <f aca="false">$B$5*A8540</f>
        <v>-0.888422673445161</v>
      </c>
      <c r="E8540" s="42" t="n">
        <f aca="false">$D$5*A8540+$F$5*B8540</f>
        <v>-4.89708040225462</v>
      </c>
      <c r="F8540" s="43" t="n">
        <f aca="false">Inputs!$B$5*D8540+Inputs!$B$6*E8540</f>
        <v>156011.752768215</v>
      </c>
      <c r="G8540" s="43" t="n">
        <f aca="false">F8540*SQRT(($B$6-2)/C8540)</f>
        <v>81528.5341181123</v>
      </c>
    </row>
    <row r="8541" customFormat="false" ht="15" hidden="false" customHeight="false" outlineLevel="0" collapsed="false">
      <c r="A8541" s="41" t="n">
        <v>-1.1087090035</v>
      </c>
      <c r="B8541" s="41" t="n">
        <v>0.397024761</v>
      </c>
      <c r="C8541" s="41" t="n">
        <v>1.5422152429</v>
      </c>
      <c r="D8541" s="42" t="n">
        <f aca="false">$B$5*A8541</f>
        <v>-2.83272715432035</v>
      </c>
      <c r="E8541" s="42" t="n">
        <f aca="false">$D$5*A8541+$F$5*B8541</f>
        <v>-1.95271017891984</v>
      </c>
      <c r="F8541" s="43" t="n">
        <f aca="false">Inputs!$B$5*D8541+Inputs!$B$6*E8541</f>
        <v>-185637.206486043</v>
      </c>
      <c r="G8541" s="43" t="n">
        <f aca="false">F8541*SQRT(($B$6-2)/C8541)</f>
        <v>-211401.23816679</v>
      </c>
    </row>
    <row r="8542" customFormat="false" ht="15" hidden="false" customHeight="false" outlineLevel="0" collapsed="false">
      <c r="A8542" s="41" t="n">
        <v>0.2376138609</v>
      </c>
      <c r="B8542" s="41" t="n">
        <v>-0.0104237966</v>
      </c>
      <c r="C8542" s="41" t="n">
        <v>3.3267742373</v>
      </c>
      <c r="D8542" s="42" t="n">
        <f aca="false">$B$5*A8542</f>
        <v>0.607098196090666</v>
      </c>
      <c r="E8542" s="42" t="n">
        <f aca="false">$D$5*A8542+$F$5*B8542</f>
        <v>0.547423818058424</v>
      </c>
      <c r="F8542" s="43" t="n">
        <f aca="false">Inputs!$B$5*D8542+Inputs!$B$6*E8542</f>
        <v>33338.6287061453</v>
      </c>
      <c r="G8542" s="43" t="n">
        <f aca="false">F8542*SQRT(($B$6-2)/C8542)</f>
        <v>25849.4356157615</v>
      </c>
    </row>
    <row r="8543" customFormat="false" ht="15" hidden="false" customHeight="false" outlineLevel="0" collapsed="false">
      <c r="A8543" s="41" t="n">
        <v>-0.5302490124</v>
      </c>
      <c r="B8543" s="41" t="n">
        <v>0.9397156868</v>
      </c>
      <c r="C8543" s="41" t="n">
        <v>1.0011788216</v>
      </c>
      <c r="D8543" s="42" t="n">
        <f aca="false">$B$5*A8543</f>
        <v>-1.35477458127905</v>
      </c>
      <c r="E8543" s="42" t="n">
        <f aca="false">$D$5*A8543+$F$5*B8543</f>
        <v>0.360874665182993</v>
      </c>
      <c r="F8543" s="43" t="n">
        <f aca="false">Inputs!$B$5*D8543+Inputs!$B$6*E8543</f>
        <v>-153521.191387055</v>
      </c>
      <c r="G8543" s="43" t="n">
        <f aca="false">F8543*SQRT(($B$6-2)/C8543)</f>
        <v>-216983.895987984</v>
      </c>
    </row>
    <row r="8544" customFormat="false" ht="15" hidden="false" customHeight="false" outlineLevel="0" collapsed="false">
      <c r="A8544" s="41" t="n">
        <v>-0.501346674</v>
      </c>
      <c r="B8544" s="41" t="n">
        <v>0.3078168702</v>
      </c>
      <c r="C8544" s="41" t="n">
        <v>5.3193795408</v>
      </c>
      <c r="D8544" s="42" t="n">
        <f aca="false">$B$5*A8544</f>
        <v>-1.28092974142425</v>
      </c>
      <c r="E8544" s="42" t="n">
        <f aca="false">$D$5*A8544+$F$5*B8544</f>
        <v>-0.661477397353386</v>
      </c>
      <c r="F8544" s="43" t="n">
        <f aca="false">Inputs!$B$5*D8544+Inputs!$B$6*E8544</f>
        <v>-95019.1042747558</v>
      </c>
      <c r="G8544" s="43" t="n">
        <f aca="false">F8544*SQRT(($B$6-2)/C8544)</f>
        <v>-58263.3484918114</v>
      </c>
    </row>
    <row r="8545" customFormat="false" ht="15" hidden="false" customHeight="false" outlineLevel="0" collapsed="false">
      <c r="A8545" s="41" t="n">
        <v>0.195328165</v>
      </c>
      <c r="B8545" s="41" t="n">
        <v>-0.3685024434</v>
      </c>
      <c r="C8545" s="41" t="n">
        <v>3.40226085</v>
      </c>
      <c r="D8545" s="42" t="n">
        <f aca="false">$B$5*A8545</f>
        <v>0.499059171750531</v>
      </c>
      <c r="E8545" s="42" t="n">
        <f aca="false">$D$5*A8545+$F$5*B8545</f>
        <v>-0.171508991321755</v>
      </c>
      <c r="F8545" s="43" t="n">
        <f aca="false">Inputs!$B$5*D8545+Inputs!$B$6*E8545</f>
        <v>58481.3667411409</v>
      </c>
      <c r="G8545" s="43" t="n">
        <f aca="false">F8545*SQRT(($B$6-2)/C8545)</f>
        <v>44838.2555369334</v>
      </c>
    </row>
    <row r="8546" customFormat="false" ht="15" hidden="false" customHeight="false" outlineLevel="0" collapsed="false">
      <c r="A8546" s="41" t="n">
        <v>-0.881296051</v>
      </c>
      <c r="B8546" s="41" t="n">
        <v>-0.4273300867</v>
      </c>
      <c r="C8546" s="41" t="n">
        <v>4.2132587343</v>
      </c>
      <c r="D8546" s="42" t="n">
        <f aca="false">$B$5*A8546</f>
        <v>-2.25169205515791</v>
      </c>
      <c r="E8546" s="42" t="n">
        <f aca="false">$D$5*A8546+$F$5*B8546</f>
        <v>-2.83501116683947</v>
      </c>
      <c r="F8546" s="43" t="n">
        <f aca="false">Inputs!$B$5*D8546+Inputs!$B$6*E8546</f>
        <v>-83418.6471738175</v>
      </c>
      <c r="G8546" s="43" t="n">
        <f aca="false">F8546*SQRT(($B$6-2)/C8546)</f>
        <v>-57473.689240443</v>
      </c>
    </row>
    <row r="8547" customFormat="false" ht="15" hidden="false" customHeight="false" outlineLevel="0" collapsed="false">
      <c r="A8547" s="41" t="n">
        <v>1.8736217827</v>
      </c>
      <c r="B8547" s="41" t="n">
        <v>1.1124478633</v>
      </c>
      <c r="C8547" s="41" t="n">
        <v>0.962373761</v>
      </c>
      <c r="D8547" s="42" t="n">
        <f aca="false">$B$5*A8547</f>
        <v>4.78706250605495</v>
      </c>
      <c r="E8547" s="42" t="n">
        <f aca="false">$D$5*A8547+$F$5*B8547</f>
        <v>6.37936064842944</v>
      </c>
      <c r="F8547" s="43" t="n">
        <f aca="false">Inputs!$B$5*D8547+Inputs!$B$6*E8547</f>
        <v>159738.218184023</v>
      </c>
      <c r="G8547" s="43" t="n">
        <f aca="false">F8547*SQRT(($B$6-2)/C8547)</f>
        <v>230277.733787872</v>
      </c>
    </row>
    <row r="8548" customFormat="false" ht="15" hidden="false" customHeight="false" outlineLevel="0" collapsed="false">
      <c r="A8548" s="41" t="n">
        <v>1.0203887313</v>
      </c>
      <c r="B8548" s="41" t="n">
        <v>-0.7864637068</v>
      </c>
      <c r="C8548" s="41" t="n">
        <v>4.3717895633</v>
      </c>
      <c r="D8548" s="42" t="n">
        <f aca="false">$B$5*A8548</f>
        <v>2.60707079855152</v>
      </c>
      <c r="E8548" s="42" t="n">
        <f aca="false">$D$5*A8548+$F$5*B8548</f>
        <v>1.07008283303623</v>
      </c>
      <c r="F8548" s="43" t="n">
        <f aca="false">Inputs!$B$5*D8548+Inputs!$B$6*E8548</f>
        <v>207202.93820334</v>
      </c>
      <c r="G8548" s="43" t="n">
        <f aca="false">F8548*SQRT(($B$6-2)/C8548)</f>
        <v>140146.185912442</v>
      </c>
    </row>
    <row r="8549" customFormat="false" ht="15" hidden="false" customHeight="false" outlineLevel="0" collapsed="false">
      <c r="A8549" s="41" t="n">
        <v>-1.437689273</v>
      </c>
      <c r="B8549" s="41" t="n">
        <v>1.0964942158</v>
      </c>
      <c r="C8549" s="41" t="n">
        <v>0.401339112</v>
      </c>
      <c r="D8549" s="42" t="n">
        <f aca="false">$B$5*A8549</f>
        <v>-3.67326451778218</v>
      </c>
      <c r="E8549" s="42" t="n">
        <f aca="false">$D$5*A8549+$F$5*B8549</f>
        <v>-1.52774268908357</v>
      </c>
      <c r="F8549" s="43" t="n">
        <f aca="false">Inputs!$B$5*D8549+Inputs!$B$6*E8549</f>
        <v>-290939.317324039</v>
      </c>
      <c r="G8549" s="43" t="n">
        <f aca="false">F8549*SQRT(($B$6-2)/C8549)</f>
        <v>-649473.851441783</v>
      </c>
    </row>
    <row r="8550" customFormat="false" ht="15" hidden="false" customHeight="false" outlineLevel="0" collapsed="false">
      <c r="A8550" s="41" t="n">
        <v>0.9047672604</v>
      </c>
      <c r="B8550" s="41" t="n">
        <v>0.1372489767</v>
      </c>
      <c r="C8550" s="41" t="n">
        <v>1.8210359315</v>
      </c>
      <c r="D8550" s="42" t="n">
        <f aca="false">$B$5*A8550</f>
        <v>2.31166047969693</v>
      </c>
      <c r="E8550" s="42" t="n">
        <f aca="false">$D$5*A8550+$F$5*B8550</f>
        <v>2.38996705148115</v>
      </c>
      <c r="F8550" s="43" t="n">
        <f aca="false">Inputs!$B$5*D8550+Inputs!$B$6*E8550</f>
        <v>111667.695395635</v>
      </c>
      <c r="G8550" s="43" t="n">
        <f aca="false">F8550*SQRT(($B$6-2)/C8550)</f>
        <v>117026.251303616</v>
      </c>
    </row>
    <row r="8551" customFormat="false" ht="15" hidden="false" customHeight="false" outlineLevel="0" collapsed="false">
      <c r="A8551" s="41" t="n">
        <v>-0.3705398876</v>
      </c>
      <c r="B8551" s="41" t="n">
        <v>-1.4639446542</v>
      </c>
      <c r="C8551" s="41" t="n">
        <v>1.0983000165</v>
      </c>
      <c r="D8551" s="42" t="n">
        <f aca="false">$B$5*A8551</f>
        <v>-0.946721274969183</v>
      </c>
      <c r="E8551" s="42" t="n">
        <f aca="false">$D$5*A8551+$F$5*B8551</f>
        <v>-3.40959037348103</v>
      </c>
      <c r="F8551" s="43" t="n">
        <f aca="false">Inputs!$B$5*D8551+Inputs!$B$6*E8551</f>
        <v>75807.3911771334</v>
      </c>
      <c r="G8551" s="43" t="n">
        <f aca="false">F8551*SQRT(($B$6-2)/C8551)</f>
        <v>102297.743464122</v>
      </c>
    </row>
    <row r="8552" customFormat="false" ht="15" hidden="false" customHeight="false" outlineLevel="0" collapsed="false">
      <c r="A8552" s="41" t="n">
        <v>0.8674004444</v>
      </c>
      <c r="B8552" s="41" t="n">
        <v>1.186135115</v>
      </c>
      <c r="C8552" s="41" t="n">
        <v>3.3608673671</v>
      </c>
      <c r="D8552" s="42" t="n">
        <f aca="false">$B$5*A8552</f>
        <v>2.21618908547217</v>
      </c>
      <c r="E8552" s="42" t="n">
        <f aca="false">$D$5*A8552+$F$5*B8552</f>
        <v>4.11220765041152</v>
      </c>
      <c r="F8552" s="43" t="n">
        <f aca="false">Inputs!$B$5*D8552+Inputs!$B$6*E8552</f>
        <v>16008.5260266406</v>
      </c>
      <c r="G8552" s="43" t="n">
        <f aca="false">F8552*SQRT(($B$6-2)/C8552)</f>
        <v>12349.2521235231</v>
      </c>
    </row>
    <row r="8553" customFormat="false" ht="15" hidden="false" customHeight="false" outlineLevel="0" collapsed="false">
      <c r="A8553" s="41" t="n">
        <v>-0.6790924285</v>
      </c>
      <c r="B8553" s="41" t="n">
        <v>-0.7625996007</v>
      </c>
      <c r="C8553" s="41" t="n">
        <v>7.6790162086</v>
      </c>
      <c r="D8553" s="42" t="n">
        <f aca="false">$B$5*A8553</f>
        <v>-1.73506624049464</v>
      </c>
      <c r="E8553" s="42" t="n">
        <f aca="false">$D$5*A8553+$F$5*B8553</f>
        <v>-2.93277462994489</v>
      </c>
      <c r="F8553" s="43" t="n">
        <f aca="false">Inputs!$B$5*D8553+Inputs!$B$6*E8553</f>
        <v>-26867.8925522194</v>
      </c>
      <c r="G8553" s="43" t="n">
        <f aca="false">F8553*SQRT(($B$6-2)/C8553)</f>
        <v>-13711.8422603175</v>
      </c>
    </row>
    <row r="8554" customFormat="false" ht="15" hidden="false" customHeight="false" outlineLevel="0" collapsed="false">
      <c r="A8554" s="41" t="n">
        <v>1.241061925</v>
      </c>
      <c r="B8554" s="41" t="n">
        <v>-0.6418644629</v>
      </c>
      <c r="C8554" s="41" t="n">
        <v>4.9217598477</v>
      </c>
      <c r="D8554" s="42" t="n">
        <f aca="false">$B$5*A8554</f>
        <v>3.17088596199949</v>
      </c>
      <c r="E8554" s="42" t="n">
        <f aca="false">$D$5*A8554+$F$5*B8554</f>
        <v>1.844880005925</v>
      </c>
      <c r="F8554" s="43" t="n">
        <f aca="false">Inputs!$B$5*D8554+Inputs!$B$6*E8554</f>
        <v>224844.595903699</v>
      </c>
      <c r="G8554" s="43" t="n">
        <f aca="false">F8554*SQRT(($B$6-2)/C8554)</f>
        <v>143330.046648108</v>
      </c>
    </row>
    <row r="8555" customFormat="false" ht="15" hidden="false" customHeight="false" outlineLevel="0" collapsed="false">
      <c r="A8555" s="41" t="n">
        <v>1.7790602079</v>
      </c>
      <c r="B8555" s="41" t="n">
        <v>-0.1090517579</v>
      </c>
      <c r="C8555" s="41" t="n">
        <v>8.8177401775</v>
      </c>
      <c r="D8555" s="42" t="n">
        <f aca="false">$B$5*A8555</f>
        <v>4.54545975921548</v>
      </c>
      <c r="E8555" s="42" t="n">
        <f aca="false">$D$5*A8555+$F$5*B8555</f>
        <v>4.04512549987955</v>
      </c>
      <c r="F8555" s="43" t="n">
        <f aca="false">Inputs!$B$5*D8555+Inputs!$B$6*E8555</f>
        <v>252289.700927571</v>
      </c>
      <c r="G8555" s="43" t="n">
        <f aca="false">F8555*SQRT(($B$6-2)/C8555)</f>
        <v>120153.346395789</v>
      </c>
    </row>
    <row r="8556" customFormat="false" ht="15" hidden="false" customHeight="false" outlineLevel="0" collapsed="false">
      <c r="A8556" s="41" t="n">
        <v>-0.3865617069</v>
      </c>
      <c r="B8556" s="41" t="n">
        <v>0.0451080012</v>
      </c>
      <c r="C8556" s="41" t="n">
        <v>3.4759869293</v>
      </c>
      <c r="D8556" s="42" t="n">
        <f aca="false">$B$5*A8556</f>
        <v>-0.987656671407247</v>
      </c>
      <c r="E8556" s="42" t="n">
        <f aca="false">$D$5*A8556+$F$5*B8556</f>
        <v>-0.841967544150011</v>
      </c>
      <c r="F8556" s="43" t="n">
        <f aca="false">Inputs!$B$5*D8556+Inputs!$B$6*E8556</f>
        <v>-56667.2899332242</v>
      </c>
      <c r="G8556" s="43" t="n">
        <f aca="false">F8556*SQRT(($B$6-2)/C8556)</f>
        <v>-42984.153041963</v>
      </c>
    </row>
    <row r="8557" customFormat="false" ht="15" hidden="false" customHeight="false" outlineLevel="0" collapsed="false">
      <c r="A8557" s="41" t="n">
        <v>-0.3866317344</v>
      </c>
      <c r="B8557" s="41" t="n">
        <v>1.1262123863</v>
      </c>
      <c r="C8557" s="41" t="n">
        <v>5.3994209287</v>
      </c>
      <c r="D8557" s="42" t="n">
        <f aca="false">$B$5*A8557</f>
        <v>-0.987835590131793</v>
      </c>
      <c r="E8557" s="42" t="n">
        <f aca="false">$D$5*A8557+$F$5*B8557</f>
        <v>1.02465671435511</v>
      </c>
      <c r="F8557" s="43" t="n">
        <f aca="false">Inputs!$B$5*D8557+Inputs!$B$6*E8557</f>
        <v>-150016.394730935</v>
      </c>
      <c r="G8557" s="43" t="n">
        <f aca="false">F8557*SQRT(($B$6-2)/C8557)</f>
        <v>-91301.9659668872</v>
      </c>
    </row>
    <row r="8558" customFormat="false" ht="15" hidden="false" customHeight="false" outlineLevel="0" collapsed="false">
      <c r="A8558" s="41" t="n">
        <v>0.8858101396</v>
      </c>
      <c r="B8558" s="41" t="n">
        <v>1.0881062928</v>
      </c>
      <c r="C8558" s="41" t="n">
        <v>6.6465387456</v>
      </c>
      <c r="D8558" s="42" t="n">
        <f aca="false">$B$5*A8558</f>
        <v>2.26322545239187</v>
      </c>
      <c r="E8558" s="42" t="n">
        <f aca="false">$D$5*A8558+$F$5*B8558</f>
        <v>3.98674442148929</v>
      </c>
      <c r="F8558" s="43" t="n">
        <f aca="false">Inputs!$B$5*D8558+Inputs!$B$6*E8558</f>
        <v>26985.3241647223</v>
      </c>
      <c r="G8558" s="43" t="n">
        <f aca="false">F8558*SQRT(($B$6-2)/C8558)</f>
        <v>14802.833929484</v>
      </c>
    </row>
    <row r="8559" customFormat="false" ht="15" hidden="false" customHeight="false" outlineLevel="0" collapsed="false">
      <c r="A8559" s="41" t="n">
        <v>0.1845197407</v>
      </c>
      <c r="B8559" s="41" t="n">
        <v>-0.4563544983</v>
      </c>
      <c r="C8559" s="41" t="n">
        <v>6.5926588257</v>
      </c>
      <c r="D8559" s="42" t="n">
        <f aca="false">$B$5*A8559</f>
        <v>0.471443885040157</v>
      </c>
      <c r="E8559" s="42" t="n">
        <f aca="false">$D$5*A8559+$F$5*B8559</f>
        <v>-0.348926626124516</v>
      </c>
      <c r="F8559" s="43" t="n">
        <f aca="false">Inputs!$B$5*D8559+Inputs!$B$6*E8559</f>
        <v>64590.7198102415</v>
      </c>
      <c r="G8559" s="43" t="n">
        <f aca="false">F8559*SQRT(($B$6-2)/C8559)</f>
        <v>35575.8120146453</v>
      </c>
    </row>
    <row r="8560" customFormat="false" ht="15" hidden="false" customHeight="false" outlineLevel="0" collapsed="false">
      <c r="A8560" s="41" t="n">
        <v>-0.0090640074</v>
      </c>
      <c r="B8560" s="41" t="n">
        <v>-0.4256967916</v>
      </c>
      <c r="C8560" s="41" t="n">
        <v>0.9134598306</v>
      </c>
      <c r="D8560" s="42" t="n">
        <f aca="false">$B$5*A8560</f>
        <v>-0.0231583398420022</v>
      </c>
      <c r="E8560" s="42" t="n">
        <f aca="false">$D$5*A8560+$F$5*B8560</f>
        <v>-0.756638133850446</v>
      </c>
      <c r="F8560" s="43" t="n">
        <f aca="false">Inputs!$B$5*D8560+Inputs!$B$6*E8560</f>
        <v>35516.0727083221</v>
      </c>
      <c r="G8560" s="43" t="n">
        <f aca="false">F8560*SQRT(($B$6-2)/C8560)</f>
        <v>52552.721000393</v>
      </c>
    </row>
    <row r="8561" customFormat="false" ht="15" hidden="false" customHeight="false" outlineLevel="0" collapsed="false">
      <c r="A8561" s="41" t="n">
        <v>1.4665965132</v>
      </c>
      <c r="B8561" s="41" t="n">
        <v>1.0022737238</v>
      </c>
      <c r="C8561" s="41" t="n">
        <v>1.5100708363</v>
      </c>
      <c r="D8561" s="42" t="n">
        <f aca="false">$B$5*A8561</f>
        <v>3.74712188162833</v>
      </c>
      <c r="E8561" s="42" t="n">
        <f aca="false">$D$5*A8561+$F$5*B8561</f>
        <v>5.22056569987553</v>
      </c>
      <c r="F8561" s="43" t="n">
        <f aca="false">Inputs!$B$5*D8561+Inputs!$B$6*E8561</f>
        <v>113683.903169057</v>
      </c>
      <c r="G8561" s="43" t="n">
        <f aca="false">F8561*SQRT(($B$6-2)/C8561)</f>
        <v>130832.401677256</v>
      </c>
    </row>
    <row r="8562" customFormat="false" ht="15" hidden="false" customHeight="false" outlineLevel="0" collapsed="false">
      <c r="A8562" s="41" t="n">
        <v>-0.0915230669</v>
      </c>
      <c r="B8562" s="41" t="n">
        <v>-0.9264749568</v>
      </c>
      <c r="C8562" s="41" t="n">
        <v>6.1105496264</v>
      </c>
      <c r="D8562" s="42" t="n">
        <f aca="false">$B$5*A8562</f>
        <v>-0.233839425887109</v>
      </c>
      <c r="E8562" s="42" t="n">
        <f aca="false">$D$5*A8562+$F$5*B8562</f>
        <v>-1.8175725780517</v>
      </c>
      <c r="F8562" s="43" t="n">
        <f aca="false">Inputs!$B$5*D8562+Inputs!$B$6*E8562</f>
        <v>67494.686313874</v>
      </c>
      <c r="G8562" s="43" t="n">
        <f aca="false">F8562*SQRT(($B$6-2)/C8562)</f>
        <v>38613.9689771714</v>
      </c>
    </row>
    <row r="8563" customFormat="false" ht="15" hidden="false" customHeight="false" outlineLevel="0" collapsed="false">
      <c r="A8563" s="41" t="n">
        <v>1.5408396882</v>
      </c>
      <c r="B8563" s="41" t="n">
        <v>0.1366841355</v>
      </c>
      <c r="C8563" s="41" t="n">
        <v>8.8878898691</v>
      </c>
      <c r="D8563" s="42" t="n">
        <f aca="false">$B$5*A8563</f>
        <v>3.93681156321434</v>
      </c>
      <c r="E8563" s="42" t="n">
        <f aca="false">$D$5*A8563+$F$5*B8563</f>
        <v>3.90258191894816</v>
      </c>
      <c r="F8563" s="43" t="n">
        <f aca="false">Inputs!$B$5*D8563+Inputs!$B$6*E8563</f>
        <v>198552.060374026</v>
      </c>
      <c r="G8563" s="43" t="n">
        <f aca="false">F8563*SQRT(($B$6-2)/C8563)</f>
        <v>94186.8046984989</v>
      </c>
    </row>
    <row r="8564" customFormat="false" ht="15" hidden="false" customHeight="false" outlineLevel="0" collapsed="false">
      <c r="A8564" s="41" t="n">
        <v>-0.1301674602</v>
      </c>
      <c r="B8564" s="41" t="n">
        <v>1.5496527197</v>
      </c>
      <c r="C8564" s="41" t="n">
        <v>1.4140234721</v>
      </c>
      <c r="D8564" s="42" t="n">
        <f aca="false">$B$5*A8564</f>
        <v>-0.33257500205504</v>
      </c>
      <c r="E8564" s="42" t="n">
        <f aca="false">$D$5*A8564+$F$5*B8564</f>
        <v>2.36610918406061</v>
      </c>
      <c r="F8564" s="43" t="n">
        <f aca="false">Inputs!$B$5*D8564+Inputs!$B$6*E8564</f>
        <v>-151562.959408534</v>
      </c>
      <c r="G8564" s="43" t="n">
        <f aca="false">F8564*SQRT(($B$6-2)/C8564)</f>
        <v>-180251.864304567</v>
      </c>
    </row>
    <row r="8565" customFormat="false" ht="15" hidden="false" customHeight="false" outlineLevel="0" collapsed="false">
      <c r="A8565" s="41" t="n">
        <v>-0.5099488134</v>
      </c>
      <c r="B8565" s="41" t="n">
        <v>-0.3189269013</v>
      </c>
      <c r="C8565" s="41" t="n">
        <v>1.6108798889</v>
      </c>
      <c r="D8565" s="42" t="n">
        <f aca="false">$B$5*A8565</f>
        <v>-1.30290801866986</v>
      </c>
      <c r="E8565" s="42" t="n">
        <f aca="false">$D$5*A8565+$F$5*B8565</f>
        <v>-1.76417321354472</v>
      </c>
      <c r="F8565" s="43" t="n">
        <f aca="false">Inputs!$B$5*D8565+Inputs!$B$6*E8565</f>
        <v>-42082.1411897505</v>
      </c>
      <c r="G8565" s="43" t="n">
        <f aca="false">F8565*SQRT(($B$6-2)/C8565)</f>
        <v>-46890.1095268271</v>
      </c>
    </row>
    <row r="8566" customFormat="false" ht="15" hidden="false" customHeight="false" outlineLevel="0" collapsed="false">
      <c r="A8566" s="41" t="n">
        <v>-0.2307589484</v>
      </c>
      <c r="B8566" s="41" t="n">
        <v>-1.3165691716</v>
      </c>
      <c r="C8566" s="41" t="n">
        <v>4.8812479643</v>
      </c>
      <c r="D8566" s="42" t="n">
        <f aca="false">$B$5*A8566</f>
        <v>-0.589584045201712</v>
      </c>
      <c r="E8566" s="42" t="n">
        <f aca="false">$D$5*A8566+$F$5*B8566</f>
        <v>-2.82248956988013</v>
      </c>
      <c r="F8566" s="43" t="n">
        <f aca="false">Inputs!$B$5*D8566+Inputs!$B$6*E8566</f>
        <v>82166.073973835</v>
      </c>
      <c r="G8566" s="43" t="n">
        <f aca="false">F8566*SQRT(($B$6-2)/C8566)</f>
        <v>52594.714136259</v>
      </c>
    </row>
    <row r="8567" customFormat="false" ht="15" hidden="false" customHeight="false" outlineLevel="0" collapsed="false">
      <c r="A8567" s="41" t="n">
        <v>0.3157353654</v>
      </c>
      <c r="B8567" s="41" t="n">
        <v>-0.7623447447</v>
      </c>
      <c r="C8567" s="41" t="n">
        <v>2.2239759225</v>
      </c>
      <c r="D8567" s="42" t="n">
        <f aca="false">$B$5*A8567</f>
        <v>0.806696924372761</v>
      </c>
      <c r="E8567" s="42" t="n">
        <f aca="false">$D$5*A8567+$F$5*B8567</f>
        <v>-0.565054454310454</v>
      </c>
      <c r="F8567" s="43" t="n">
        <f aca="false">Inputs!$B$5*D8567+Inputs!$B$6*E8567</f>
        <v>108922.415152799</v>
      </c>
      <c r="G8567" s="43" t="n">
        <f aca="false">F8567*SQRT(($B$6-2)/C8567)</f>
        <v>103292.126804587</v>
      </c>
    </row>
    <row r="8568" customFormat="false" ht="15" hidden="false" customHeight="false" outlineLevel="0" collapsed="false">
      <c r="A8568" s="41" t="n">
        <v>-0.5707217323</v>
      </c>
      <c r="B8568" s="41" t="n">
        <v>-0.7044354794</v>
      </c>
      <c r="C8568" s="41" t="n">
        <v>6.3847391603</v>
      </c>
      <c r="D8568" s="42" t="n">
        <f aca="false">$B$5*A8568</f>
        <v>-1.45818149175602</v>
      </c>
      <c r="E8568" s="42" t="n">
        <f aca="false">$D$5*A8568+$F$5*B8568</f>
        <v>-2.57446247271369</v>
      </c>
      <c r="F8568" s="43" t="n">
        <f aca="false">Inputs!$B$5*D8568+Inputs!$B$6*E8568</f>
        <v>-17095.0255399175</v>
      </c>
      <c r="G8568" s="43" t="n">
        <f aca="false">F8568*SQRT(($B$6-2)/C8568)</f>
        <v>-9567.82387206907</v>
      </c>
    </row>
    <row r="8569" customFormat="false" ht="15" hidden="false" customHeight="false" outlineLevel="0" collapsed="false">
      <c r="A8569" s="41" t="n">
        <v>-0.5870702033</v>
      </c>
      <c r="B8569" s="41" t="n">
        <v>-0.838914464</v>
      </c>
      <c r="C8569" s="41" t="n">
        <v>5.1974839507</v>
      </c>
      <c r="D8569" s="42" t="n">
        <f aca="false">$B$5*A8569</f>
        <v>-1.49995147611362</v>
      </c>
      <c r="E8569" s="42" t="n">
        <f aca="false">$D$5*A8569+$F$5*B8569</f>
        <v>-2.84557592287495</v>
      </c>
      <c r="F8569" s="43" t="n">
        <f aca="false">Inputs!$B$5*D8569+Inputs!$B$6*E8569</f>
        <v>-7716.35146761389</v>
      </c>
      <c r="G8569" s="43" t="n">
        <f aca="false">F8569*SQRT(($B$6-2)/C8569)</f>
        <v>-4786.63619197144</v>
      </c>
    </row>
    <row r="8570" customFormat="false" ht="15" hidden="false" customHeight="false" outlineLevel="0" collapsed="false">
      <c r="A8570" s="41" t="n">
        <v>0.2472141776</v>
      </c>
      <c r="B8570" s="41" t="n">
        <v>-0.1555930925</v>
      </c>
      <c r="C8570" s="41" t="n">
        <v>7.0195317413</v>
      </c>
      <c r="D8570" s="42" t="n">
        <f aca="false">$B$5*A8570</f>
        <v>0.631626794415668</v>
      </c>
      <c r="E8570" s="42" t="n">
        <f aca="false">$D$5*A8570+$F$5*B8570</f>
        <v>0.319598352433144</v>
      </c>
      <c r="F8570" s="43" t="n">
        <f aca="false">Inputs!$B$5*D8570+Inputs!$B$6*E8570</f>
        <v>47182.7618199096</v>
      </c>
      <c r="G8570" s="43" t="n">
        <f aca="false">F8570*SQRT(($B$6-2)/C8570)</f>
        <v>25185.1351213954</v>
      </c>
    </row>
    <row r="8571" customFormat="false" ht="15" hidden="false" customHeight="false" outlineLevel="0" collapsed="false">
      <c r="A8571" s="41" t="n">
        <v>0.0480081382</v>
      </c>
      <c r="B8571" s="41" t="n">
        <v>2.3537880765</v>
      </c>
      <c r="C8571" s="41" t="n">
        <v>2.5137206218</v>
      </c>
      <c r="D8571" s="42" t="n">
        <f aca="false">$B$5*A8571</f>
        <v>0.122659738739557</v>
      </c>
      <c r="E8571" s="42" t="n">
        <f aca="false">$D$5*A8571+$F$5*B8571</f>
        <v>4.17862985711208</v>
      </c>
      <c r="F8571" s="43" t="n">
        <f aca="false">Inputs!$B$5*D8571+Inputs!$B$6*E8571</f>
        <v>-196665.518981648</v>
      </c>
      <c r="G8571" s="43" t="n">
        <f aca="false">F8571*SQRT(($B$6-2)/C8571)</f>
        <v>-175422.265873964</v>
      </c>
    </row>
    <row r="8572" customFormat="false" ht="15" hidden="false" customHeight="false" outlineLevel="0" collapsed="false">
      <c r="A8572" s="41" t="n">
        <v>-0.1555611811</v>
      </c>
      <c r="B8572" s="41" t="n">
        <v>0.6049476222</v>
      </c>
      <c r="C8572" s="41" t="n">
        <v>2.1193596341</v>
      </c>
      <c r="D8572" s="42" t="n">
        <f aca="false">$B$5*A8572</f>
        <v>-0.397455401254091</v>
      </c>
      <c r="E8572" s="42" t="n">
        <f aca="false">$D$5*A8572+$F$5*B8572</f>
        <v>0.674418399941332</v>
      </c>
      <c r="F8572" s="43" t="n">
        <f aca="false">Inputs!$B$5*D8572+Inputs!$B$6*E8572</f>
        <v>-73466.4601224757</v>
      </c>
      <c r="G8572" s="43" t="n">
        <f aca="false">F8572*SQRT(($B$6-2)/C8572)</f>
        <v>-71367.7135323582</v>
      </c>
    </row>
    <row r="8573" customFormat="false" ht="15" hidden="false" customHeight="false" outlineLevel="0" collapsed="false">
      <c r="A8573" s="41" t="n">
        <v>0.7187495993</v>
      </c>
      <c r="B8573" s="41" t="n">
        <v>-0.0628566244</v>
      </c>
      <c r="C8573" s="41" t="n">
        <v>1.6374633545</v>
      </c>
      <c r="D8573" s="42" t="n">
        <f aca="false">$B$5*A8573</f>
        <v>1.83638944093231</v>
      </c>
      <c r="E8573" s="42" t="n">
        <f aca="false">$D$5*A8573+$F$5*B8573</f>
        <v>1.6017904729607</v>
      </c>
      <c r="F8573" s="43" t="n">
        <f aca="false">Inputs!$B$5*D8573+Inputs!$B$6*E8573</f>
        <v>103549.420445196</v>
      </c>
      <c r="G8573" s="43" t="n">
        <f aca="false">F8573*SQRT(($B$6-2)/C8573)</f>
        <v>114439.743470632</v>
      </c>
    </row>
    <row r="8574" customFormat="false" ht="15" hidden="false" customHeight="false" outlineLevel="0" collapsed="false">
      <c r="A8574" s="41" t="n">
        <v>0.2737991315</v>
      </c>
      <c r="B8574" s="41" t="n">
        <v>0.0206981903</v>
      </c>
      <c r="C8574" s="41" t="n">
        <v>8.7384179476</v>
      </c>
      <c r="D8574" s="42" t="n">
        <f aca="false">$B$5*A8574</f>
        <v>0.699550767767694</v>
      </c>
      <c r="E8574" s="42" t="n">
        <f aca="false">$D$5*A8574+$F$5*B8574</f>
        <v>0.687269562578247</v>
      </c>
      <c r="F8574" s="43" t="n">
        <f aca="false">Inputs!$B$5*D8574+Inputs!$B$6*E8574</f>
        <v>35591.598647857</v>
      </c>
      <c r="G8574" s="43" t="n">
        <f aca="false">F8574*SQRT(($B$6-2)/C8574)</f>
        <v>17027.3117263565</v>
      </c>
    </row>
    <row r="8575" customFormat="false" ht="15" hidden="false" customHeight="false" outlineLevel="0" collapsed="false">
      <c r="A8575" s="41" t="n">
        <v>0.2025583957</v>
      </c>
      <c r="B8575" s="41" t="n">
        <v>-0.5865167893</v>
      </c>
      <c r="C8575" s="41" t="n">
        <v>0.9610723647</v>
      </c>
      <c r="D8575" s="42" t="n">
        <f aca="false">$B$5*A8575</f>
        <v>0.517532252397694</v>
      </c>
      <c r="E8575" s="42" t="n">
        <f aca="false">$D$5*A8575+$F$5*B8575</f>
        <v>-0.530759063673894</v>
      </c>
      <c r="F8575" s="43" t="n">
        <f aca="false">Inputs!$B$5*D8575+Inputs!$B$6*E8575</f>
        <v>78291.178423464</v>
      </c>
      <c r="G8575" s="43" t="n">
        <f aca="false">F8575*SQRT(($B$6-2)/C8575)</f>
        <v>112940.520041028</v>
      </c>
    </row>
    <row r="8576" customFormat="false" ht="15" hidden="false" customHeight="false" outlineLevel="0" collapsed="false">
      <c r="A8576" s="41" t="n">
        <v>-0.4942113096</v>
      </c>
      <c r="B8576" s="41" t="n">
        <v>0.0169222533</v>
      </c>
      <c r="C8576" s="41" t="n">
        <v>0.8441352937</v>
      </c>
      <c r="D8576" s="42" t="n">
        <f aca="false">$B$5*A8576</f>
        <v>-1.26269904209012</v>
      </c>
      <c r="E8576" s="42" t="n">
        <f aca="false">$D$5*A8576+$F$5*B8576</f>
        <v>-1.14679880900228</v>
      </c>
      <c r="F8576" s="43" t="n">
        <f aca="false">Inputs!$B$5*D8576+Inputs!$B$6*E8576</f>
        <v>-68929.9637588983</v>
      </c>
      <c r="G8576" s="43" t="n">
        <f aca="false">F8576*SQRT(($B$6-2)/C8576)</f>
        <v>-106100.399372926</v>
      </c>
    </row>
    <row r="8577" customFormat="false" ht="15" hidden="false" customHeight="false" outlineLevel="0" collapsed="false">
      <c r="A8577" s="41" t="n">
        <v>-1.9719036439</v>
      </c>
      <c r="B8577" s="41" t="n">
        <v>1.4960727898</v>
      </c>
      <c r="C8577" s="41" t="n">
        <v>3.5572534254</v>
      </c>
      <c r="D8577" s="42" t="n">
        <f aca="false">$B$5*A8577</f>
        <v>-5.03817050294098</v>
      </c>
      <c r="E8577" s="42" t="n">
        <f aca="false">$D$5*A8577+$F$5*B8577</f>
        <v>-2.10898265363167</v>
      </c>
      <c r="F8577" s="43" t="n">
        <f aca="false">Inputs!$B$5*D8577+Inputs!$B$6*E8577</f>
        <v>-398367.917612514</v>
      </c>
      <c r="G8577" s="43" t="n">
        <f aca="false">F8577*SQRT(($B$6-2)/C8577)</f>
        <v>-298704.627124574</v>
      </c>
    </row>
    <row r="8578" customFormat="false" ht="15" hidden="false" customHeight="false" outlineLevel="0" collapsed="false">
      <c r="A8578" s="41" t="n">
        <v>2.160858018</v>
      </c>
      <c r="B8578" s="41" t="n">
        <v>0.1703502599</v>
      </c>
      <c r="C8578" s="41" t="n">
        <v>2.0866815351</v>
      </c>
      <c r="D8578" s="42" t="n">
        <f aca="false">$B$5*A8578</f>
        <v>5.52094477892409</v>
      </c>
      <c r="E8578" s="42" t="n">
        <f aca="false">$D$5*A8578+$F$5*B8578</f>
        <v>5.43610277694925</v>
      </c>
      <c r="F8578" s="43" t="n">
        <f aca="false">Inputs!$B$5*D8578+Inputs!$B$6*E8578</f>
        <v>280289.339044947</v>
      </c>
      <c r="G8578" s="43" t="n">
        <f aca="false">F8578*SQRT(($B$6-2)/C8578)</f>
        <v>274405.92898482</v>
      </c>
    </row>
    <row r="8579" customFormat="false" ht="15" hidden="false" customHeight="false" outlineLevel="0" collapsed="false">
      <c r="A8579" s="41" t="n">
        <v>0.6654691773</v>
      </c>
      <c r="B8579" s="41" t="n">
        <v>1.0810576701</v>
      </c>
      <c r="C8579" s="41" t="n">
        <v>6.6850055827</v>
      </c>
      <c r="D8579" s="42" t="n">
        <f aca="false">$B$5*A8579</f>
        <v>1.70025913287439</v>
      </c>
      <c r="E8579" s="42" t="n">
        <f aca="false">$D$5*A8579+$F$5*B8579</f>
        <v>3.45025258119968</v>
      </c>
      <c r="F8579" s="43" t="n">
        <f aca="false">Inputs!$B$5*D8579+Inputs!$B$6*E8579</f>
        <v>-2486.71577254511</v>
      </c>
      <c r="G8579" s="43" t="n">
        <f aca="false">F8579*SQRT(($B$6-2)/C8579)</f>
        <v>-1360.16081689456</v>
      </c>
    </row>
    <row r="8580" customFormat="false" ht="15" hidden="false" customHeight="false" outlineLevel="0" collapsed="false">
      <c r="A8580" s="41" t="n">
        <v>-1.3246697396</v>
      </c>
      <c r="B8580" s="41" t="n">
        <v>0.9282779453</v>
      </c>
      <c r="C8580" s="41" t="n">
        <v>0.7724408559</v>
      </c>
      <c r="D8580" s="42" t="n">
        <f aca="false">$B$5*A8580</f>
        <v>-3.38450209209597</v>
      </c>
      <c r="E8580" s="42" t="n">
        <f aca="false">$D$5*A8580+$F$5*B8580</f>
        <v>-1.5492692792827</v>
      </c>
      <c r="F8580" s="43" t="n">
        <f aca="false">Inputs!$B$5*D8580+Inputs!$B$6*E8580</f>
        <v>-260986.745245462</v>
      </c>
      <c r="G8580" s="43" t="n">
        <f aca="false">F8580*SQRT(($B$6-2)/C8580)</f>
        <v>-419953.138206866</v>
      </c>
    </row>
    <row r="8581" customFormat="false" ht="15" hidden="false" customHeight="false" outlineLevel="0" collapsed="false">
      <c r="A8581" s="41" t="n">
        <v>-0.4264397944</v>
      </c>
      <c r="B8581" s="41" t="n">
        <v>2.2907242298</v>
      </c>
      <c r="C8581" s="41" t="n">
        <v>2.7379918948</v>
      </c>
      <c r="D8581" s="42" t="n">
        <f aca="false">$B$5*A8581</f>
        <v>-1.08954430916161</v>
      </c>
      <c r="E8581" s="42" t="n">
        <f aca="false">$D$5*A8581+$F$5*B8581</f>
        <v>2.94074419263885</v>
      </c>
      <c r="F8581" s="43" t="n">
        <f aca="false">Inputs!$B$5*D8581+Inputs!$B$6*E8581</f>
        <v>-255991.640548104</v>
      </c>
      <c r="G8581" s="43" t="n">
        <f aca="false">F8581*SQRT(($B$6-2)/C8581)</f>
        <v>-218788.606564556</v>
      </c>
    </row>
    <row r="8582" customFormat="false" ht="15" hidden="false" customHeight="false" outlineLevel="0" collapsed="false">
      <c r="A8582" s="41" t="n">
        <v>-0.18825957</v>
      </c>
      <c r="B8582" s="41" t="n">
        <v>0.9081822232</v>
      </c>
      <c r="C8582" s="41" t="n">
        <v>0.4865110348</v>
      </c>
      <c r="D8582" s="42" t="n">
        <f aca="false">$B$5*A8582</f>
        <v>-0.480999066767003</v>
      </c>
      <c r="E8582" s="42" t="n">
        <f aca="false">$D$5*A8582+$F$5*B8582</f>
        <v>1.12021834766403</v>
      </c>
      <c r="F8582" s="43" t="n">
        <f aca="false">Inputs!$B$5*D8582+Inputs!$B$6*E8582</f>
        <v>-104110.824059902</v>
      </c>
      <c r="G8582" s="43" t="n">
        <f aca="false">F8582*SQRT(($B$6-2)/C8582)</f>
        <v>-211088.480790264</v>
      </c>
    </row>
    <row r="8583" customFormat="false" ht="15" hidden="false" customHeight="false" outlineLevel="0" collapsed="false">
      <c r="A8583" s="41" t="n">
        <v>-0.1784129304</v>
      </c>
      <c r="B8583" s="41" t="n">
        <v>2.1966927563</v>
      </c>
      <c r="C8583" s="41" t="n">
        <v>2.3871686864</v>
      </c>
      <c r="D8583" s="42" t="n">
        <f aca="false">$B$5*A8583</f>
        <v>-0.455841118842278</v>
      </c>
      <c r="E8583" s="42" t="n">
        <f aca="false">$D$5*A8583+$F$5*B8583</f>
        <v>3.3685775818807</v>
      </c>
      <c r="F8583" s="43" t="n">
        <f aca="false">Inputs!$B$5*D8583+Inputs!$B$6*E8583</f>
        <v>-214012.990978263</v>
      </c>
      <c r="G8583" s="43" t="n">
        <f aca="false">F8583*SQRT(($B$6-2)/C8583)</f>
        <v>-195890.592557448</v>
      </c>
    </row>
    <row r="8584" customFormat="false" ht="15" hidden="false" customHeight="false" outlineLevel="0" collapsed="false">
      <c r="A8584" s="41" t="n">
        <v>-0.512350217</v>
      </c>
      <c r="B8584" s="41" t="n">
        <v>1.1650887873</v>
      </c>
      <c r="C8584" s="41" t="n">
        <v>3.4937063156</v>
      </c>
      <c r="D8584" s="42" t="n">
        <f aca="false">$B$5*A8584</f>
        <v>-1.3090435521279</v>
      </c>
      <c r="E8584" s="42" t="n">
        <f aca="false">$D$5*A8584+$F$5*B8584</f>
        <v>0.792628150021661</v>
      </c>
      <c r="F8584" s="43" t="n">
        <f aca="false">Inputs!$B$5*D8584+Inputs!$B$6*E8584</f>
        <v>-170535.762713873</v>
      </c>
      <c r="G8584" s="43" t="n">
        <f aca="false">F8584*SQRT(($B$6-2)/C8584)</f>
        <v>-129028.98123519</v>
      </c>
    </row>
    <row r="8585" customFormat="false" ht="15" hidden="false" customHeight="false" outlineLevel="0" collapsed="false">
      <c r="A8585" s="41" t="n">
        <v>0.6266778825</v>
      </c>
      <c r="B8585" s="41" t="n">
        <v>0.4043099617</v>
      </c>
      <c r="C8585" s="41" t="n">
        <v>3.0670976618</v>
      </c>
      <c r="D8585" s="42" t="n">
        <f aca="false">$B$5*A8585</f>
        <v>1.60114822660023</v>
      </c>
      <c r="E8585" s="42" t="n">
        <f aca="false">$D$5*A8585+$F$5*B8585</f>
        <v>2.18937500261397</v>
      </c>
      <c r="F8585" s="43" t="n">
        <f aca="false">Inputs!$B$5*D8585+Inputs!$B$6*E8585</f>
        <v>50646.0725293245</v>
      </c>
      <c r="G8585" s="43" t="n">
        <f aca="false">F8585*SQRT(($B$6-2)/C8585)</f>
        <v>40897.5194837703</v>
      </c>
    </row>
    <row r="8586" customFormat="false" ht="15" hidden="false" customHeight="false" outlineLevel="0" collapsed="false">
      <c r="A8586" s="41" t="n">
        <v>0.229007401</v>
      </c>
      <c r="B8586" s="41" t="n">
        <v>-0.6670125177</v>
      </c>
      <c r="C8586" s="41" t="n">
        <v>2.901656308</v>
      </c>
      <c r="D8586" s="42" t="n">
        <f aca="false">$B$5*A8586</f>
        <v>0.585108880062441</v>
      </c>
      <c r="E8586" s="42" t="n">
        <f aca="false">$D$5*A8586+$F$5*B8586</f>
        <v>-0.606816877415498</v>
      </c>
      <c r="F8586" s="43" t="n">
        <f aca="false">Inputs!$B$5*D8586+Inputs!$B$6*E8586</f>
        <v>88851.731877019</v>
      </c>
      <c r="G8586" s="43" t="n">
        <f aca="false">F8586*SQRT(($B$6-2)/C8586)</f>
        <v>73766.284639265</v>
      </c>
    </row>
    <row r="8587" customFormat="false" ht="15" hidden="false" customHeight="false" outlineLevel="0" collapsed="false">
      <c r="A8587" s="41" t="n">
        <v>-2.5860563104</v>
      </c>
      <c r="B8587" s="41" t="n">
        <v>1.0743921085</v>
      </c>
      <c r="C8587" s="41" t="n">
        <v>5.2337462258</v>
      </c>
      <c r="D8587" s="42" t="n">
        <f aca="false">$B$5*A8587</f>
        <v>-6.60731707774175</v>
      </c>
      <c r="E8587" s="42" t="n">
        <f aca="false">$D$5*A8587+$F$5*B8587</f>
        <v>-4.2985475967969</v>
      </c>
      <c r="F8587" s="43" t="n">
        <f aca="false">Inputs!$B$5*D8587+Inputs!$B$6*E8587</f>
        <v>-445804.32793433</v>
      </c>
      <c r="G8587" s="43" t="n">
        <f aca="false">F8587*SQRT(($B$6-2)/C8587)</f>
        <v>-275583.332677748</v>
      </c>
    </row>
    <row r="8588" customFormat="false" ht="15" hidden="false" customHeight="false" outlineLevel="0" collapsed="false">
      <c r="A8588" s="41" t="n">
        <v>-0.4888391103</v>
      </c>
      <c r="B8588" s="41" t="n">
        <v>1.1696001437</v>
      </c>
      <c r="C8588" s="41" t="n">
        <v>1.3397837264</v>
      </c>
      <c r="D8588" s="42" t="n">
        <f aca="false">$B$5*A8588</f>
        <v>-1.24897319086361</v>
      </c>
      <c r="E8588" s="42" t="n">
        <f aca="false">$D$5*A8588+$F$5*B8588</f>
        <v>0.856364852434347</v>
      </c>
      <c r="F8588" s="43" t="n">
        <f aca="false">Inputs!$B$5*D8588+Inputs!$B$6*E8588</f>
        <v>-167715.561708079</v>
      </c>
      <c r="G8588" s="43" t="n">
        <f aca="false">F8588*SQRT(($B$6-2)/C8588)</f>
        <v>-204913.706857743</v>
      </c>
    </row>
    <row r="8589" customFormat="false" ht="15" hidden="false" customHeight="false" outlineLevel="0" collapsed="false">
      <c r="A8589" s="41" t="n">
        <v>0.3516977679</v>
      </c>
      <c r="B8589" s="41" t="n">
        <v>1.200256781</v>
      </c>
      <c r="C8589" s="41" t="n">
        <v>4.2809739336</v>
      </c>
      <c r="D8589" s="42" t="n">
        <f aca="false">$B$5*A8589</f>
        <v>0.89858007294895</v>
      </c>
      <c r="E8589" s="42" t="n">
        <f aca="false">$D$5*A8589+$F$5*B8589</f>
        <v>2.90943234811817</v>
      </c>
      <c r="F8589" s="43" t="n">
        <f aca="false">Inputs!$B$5*D8589+Inputs!$B$6*E8589</f>
        <v>-55613.6101110136</v>
      </c>
      <c r="G8589" s="43" t="n">
        <f aca="false">F8589*SQRT(($B$6-2)/C8589)</f>
        <v>-38012.3565260362</v>
      </c>
    </row>
    <row r="8590" customFormat="false" ht="15" hidden="false" customHeight="false" outlineLevel="0" collapsed="false">
      <c r="A8590" s="41" t="n">
        <v>0.8018925201</v>
      </c>
      <c r="B8590" s="41" t="n">
        <v>-2.4646951805</v>
      </c>
      <c r="C8590" s="41" t="n">
        <v>2.8144548243</v>
      </c>
      <c r="D8590" s="42" t="n">
        <f aca="false">$B$5*A8590</f>
        <v>2.04881777757986</v>
      </c>
      <c r="E8590" s="42" t="n">
        <f aca="false">$D$5*A8590+$F$5*B8590</f>
        <v>-2.34772481561124</v>
      </c>
      <c r="F8590" s="43" t="n">
        <f aca="false">Inputs!$B$5*D8590+Inputs!$B$6*E8590</f>
        <v>322268.018538548</v>
      </c>
      <c r="G8590" s="43" t="n">
        <f aca="false">F8590*SQRT(($B$6-2)/C8590)</f>
        <v>271665.860735401</v>
      </c>
    </row>
    <row r="8591" customFormat="false" ht="15" hidden="false" customHeight="false" outlineLevel="0" collapsed="false">
      <c r="A8591" s="41" t="n">
        <v>0.6148956162</v>
      </c>
      <c r="B8591" s="41" t="n">
        <v>-0.3436754856</v>
      </c>
      <c r="C8591" s="41" t="n">
        <v>2.4205838879</v>
      </c>
      <c r="D8591" s="42" t="n">
        <f aca="false">$B$5*A8591</f>
        <v>1.57104479496751</v>
      </c>
      <c r="E8591" s="42" t="n">
        <f aca="false">$D$5*A8591+$F$5*B8591</f>
        <v>0.869758415789985</v>
      </c>
      <c r="F8591" s="43" t="n">
        <f aca="false">Inputs!$B$5*D8591+Inputs!$B$6*E8591</f>
        <v>113616.558707251</v>
      </c>
      <c r="G8591" s="43" t="n">
        <f aca="false">F8591*SQRT(($B$6-2)/C8591)</f>
        <v>103275.32246645</v>
      </c>
    </row>
    <row r="8592" customFormat="false" ht="15" hidden="false" customHeight="false" outlineLevel="0" collapsed="false">
      <c r="A8592" s="41" t="n">
        <v>1.1650111873</v>
      </c>
      <c r="B8592" s="41" t="n">
        <v>0.5912074951</v>
      </c>
      <c r="C8592" s="41" t="n">
        <v>4.6377415197</v>
      </c>
      <c r="D8592" s="42" t="n">
        <f aca="false">$B$5*A8592</f>
        <v>2.97657799741292</v>
      </c>
      <c r="E8592" s="42" t="n">
        <f aca="false">$D$5*A8592+$F$5*B8592</f>
        <v>3.79311064042776</v>
      </c>
      <c r="F8592" s="43" t="n">
        <f aca="false">Inputs!$B$5*D8592+Inputs!$B$6*E8592</f>
        <v>108002.267719904</v>
      </c>
      <c r="G8592" s="43" t="n">
        <f aca="false">F8592*SQRT(($B$6-2)/C8592)</f>
        <v>70924.2255561944</v>
      </c>
    </row>
    <row r="8593" customFormat="false" ht="15" hidden="false" customHeight="false" outlineLevel="0" collapsed="false">
      <c r="A8593" s="41" t="n">
        <v>0.602969038</v>
      </c>
      <c r="B8593" s="41" t="n">
        <v>-0.2722427957</v>
      </c>
      <c r="C8593" s="41" t="n">
        <v>3.7092922501</v>
      </c>
      <c r="D8593" s="42" t="n">
        <f aca="false">$B$5*A8593</f>
        <v>1.54057264959969</v>
      </c>
      <c r="E8593" s="42" t="n">
        <f aca="false">$D$5*A8593+$F$5*B8593</f>
        <v>0.964724069644008</v>
      </c>
      <c r="F8593" s="43" t="n">
        <f aca="false">Inputs!$B$5*D8593+Inputs!$B$6*E8593</f>
        <v>105821.061477768</v>
      </c>
      <c r="G8593" s="43" t="n">
        <f aca="false">F8593*SQRT(($B$6-2)/C8593)</f>
        <v>77703.6796623246</v>
      </c>
    </row>
    <row r="8594" customFormat="false" ht="15" hidden="false" customHeight="false" outlineLevel="0" collapsed="false">
      <c r="A8594" s="41" t="n">
        <v>-0.9126061921</v>
      </c>
      <c r="B8594" s="41" t="n">
        <v>-0.432886959</v>
      </c>
      <c r="C8594" s="41" t="n">
        <v>4.4839711315</v>
      </c>
      <c r="D8594" s="42" t="n">
        <f aca="false">$B$5*A8594</f>
        <v>-2.33168877803072</v>
      </c>
      <c r="E8594" s="42" t="n">
        <f aca="false">$D$5*A8594+$F$5*B8594</f>
        <v>-2.91911169522188</v>
      </c>
      <c r="F8594" s="43" t="n">
        <f aca="false">Inputs!$B$5*D8594+Inputs!$B$6*E8594</f>
        <v>-87213.2930419778</v>
      </c>
      <c r="G8594" s="43" t="n">
        <f aca="false">F8594*SQRT(($B$6-2)/C8594)</f>
        <v>-58246.0232180588</v>
      </c>
    </row>
    <row r="8595" customFormat="false" ht="15" hidden="false" customHeight="false" outlineLevel="0" collapsed="false">
      <c r="A8595" s="41" t="n">
        <v>-1.7998922615</v>
      </c>
      <c r="B8595" s="41" t="n">
        <v>-0.5903437345</v>
      </c>
      <c r="C8595" s="41" t="n">
        <v>11.3402938825</v>
      </c>
      <c r="D8595" s="42" t="n">
        <f aca="false">$B$5*A8595</f>
        <v>-4.59868519864701</v>
      </c>
      <c r="E8595" s="42" t="n">
        <f aca="false">$D$5*A8595+$F$5*B8595</f>
        <v>-5.30237441998835</v>
      </c>
      <c r="F8595" s="43" t="n">
        <f aca="false">Inputs!$B$5*D8595+Inputs!$B$6*E8595</f>
        <v>-194749.798865283</v>
      </c>
      <c r="G8595" s="43" t="n">
        <f aca="false">F8595*SQRT(($B$6-2)/C8595)</f>
        <v>-81786.1681248133</v>
      </c>
    </row>
    <row r="8596" customFormat="false" ht="15" hidden="false" customHeight="false" outlineLevel="0" collapsed="false">
      <c r="A8596" s="41" t="n">
        <v>-1.4641590995</v>
      </c>
      <c r="B8596" s="41" t="n">
        <v>-1.4377408038</v>
      </c>
      <c r="C8596" s="41" t="n">
        <v>2.7909585193</v>
      </c>
      <c r="D8596" s="42" t="n">
        <f aca="false">$B$5*A8596</f>
        <v>-3.74089434315565</v>
      </c>
      <c r="E8596" s="42" t="n">
        <f aca="false">$D$5*A8596+$F$5*B8596</f>
        <v>-5.96670598247778</v>
      </c>
      <c r="F8596" s="43" t="n">
        <f aca="false">Inputs!$B$5*D8596+Inputs!$B$6*E8596</f>
        <v>-75754.1351916762</v>
      </c>
      <c r="G8596" s="43" t="n">
        <f aca="false">F8596*SQRT(($B$6-2)/C8596)</f>
        <v>-64127.5505334309</v>
      </c>
    </row>
    <row r="8597" customFormat="false" ht="15" hidden="false" customHeight="false" outlineLevel="0" collapsed="false">
      <c r="A8597" s="41" t="n">
        <v>0.1164788472</v>
      </c>
      <c r="B8597" s="41" t="n">
        <v>0.5340489395</v>
      </c>
      <c r="C8597" s="41" t="n">
        <v>0.877190874</v>
      </c>
      <c r="D8597" s="42" t="n">
        <f aca="false">$B$5*A8597</f>
        <v>0.297600896471273</v>
      </c>
      <c r="E8597" s="42" t="n">
        <f aca="false">$D$5*A8597+$F$5*B8597</f>
        <v>1.19933763849598</v>
      </c>
      <c r="F8597" s="43" t="n">
        <f aca="false">Inputs!$B$5*D8597+Inputs!$B$6*E8597</f>
        <v>-30206.7922776718</v>
      </c>
      <c r="G8597" s="43" t="n">
        <f aca="false">F8597*SQRT(($B$6-2)/C8597)</f>
        <v>-45611.3109200261</v>
      </c>
    </row>
    <row r="8598" customFormat="false" ht="15" hidden="false" customHeight="false" outlineLevel="0" collapsed="false">
      <c r="A8598" s="41" t="n">
        <v>-0.0317934802</v>
      </c>
      <c r="B8598" s="41" t="n">
        <v>-0.4987904973</v>
      </c>
      <c r="C8598" s="41" t="n">
        <v>1.3770657133</v>
      </c>
      <c r="D8598" s="42" t="n">
        <f aca="false">$B$5*A8598</f>
        <v>-0.0812316436581427</v>
      </c>
      <c r="E8598" s="42" t="n">
        <f aca="false">$D$5*A8598+$F$5*B8598</f>
        <v>-0.936939054319494</v>
      </c>
      <c r="F8598" s="43" t="n">
        <f aca="false">Inputs!$B$5*D8598+Inputs!$B$6*E8598</f>
        <v>38723.7883501604</v>
      </c>
      <c r="G8598" s="43" t="n">
        <f aca="false">F8598*SQRT(($B$6-2)/C8598)</f>
        <v>46667.6038939756</v>
      </c>
    </row>
    <row r="8599" customFormat="false" ht="15" hidden="false" customHeight="false" outlineLevel="0" collapsed="false">
      <c r="A8599" s="41" t="n">
        <v>-0.9474081622</v>
      </c>
      <c r="B8599" s="41" t="n">
        <v>-0.3171929924</v>
      </c>
      <c r="C8599" s="41" t="n">
        <v>8.6860837672</v>
      </c>
      <c r="D8599" s="42" t="n">
        <f aca="false">$B$5*A8599</f>
        <v>-2.42060704731048</v>
      </c>
      <c r="E8599" s="42" t="n">
        <f aca="false">$D$5*A8599+$F$5*B8599</f>
        <v>-2.80215213565651</v>
      </c>
      <c r="F8599" s="43" t="n">
        <f aca="false">Inputs!$B$5*D8599+Inputs!$B$6*E8599</f>
        <v>-101953.097948223</v>
      </c>
      <c r="G8599" s="43" t="n">
        <f aca="false">F8599*SQRT(($B$6-2)/C8599)</f>
        <v>-48921.9115353365</v>
      </c>
    </row>
    <row r="8600" customFormat="false" ht="15" hidden="false" customHeight="false" outlineLevel="0" collapsed="false">
      <c r="A8600" s="41" t="n">
        <v>-0.8222230412</v>
      </c>
      <c r="B8600" s="41" t="n">
        <v>-0.0628307421</v>
      </c>
      <c r="C8600" s="41" t="n">
        <v>2.342368703</v>
      </c>
      <c r="D8600" s="42" t="n">
        <f aca="false">$B$5*A8600</f>
        <v>-2.10076181248861</v>
      </c>
      <c r="E8600" s="42" t="n">
        <f aca="false">$D$5*A8600+$F$5*B8600</f>
        <v>-2.06504456603283</v>
      </c>
      <c r="F8600" s="43" t="n">
        <f aca="false">Inputs!$B$5*D8600+Inputs!$B$6*E8600</f>
        <v>-106823.95294722</v>
      </c>
      <c r="G8600" s="43" t="n">
        <f aca="false">F8600*SQRT(($B$6-2)/C8600)</f>
        <v>-98708.8322631799</v>
      </c>
    </row>
    <row r="8601" customFormat="false" ht="15" hidden="false" customHeight="false" outlineLevel="0" collapsed="false">
      <c r="A8601" s="41" t="n">
        <v>-1.5215317741</v>
      </c>
      <c r="B8601" s="41" t="n">
        <v>0.7013175782</v>
      </c>
      <c r="C8601" s="41" t="n">
        <v>5.2094830643</v>
      </c>
      <c r="D8601" s="42" t="n">
        <f aca="false">$B$5*A8601</f>
        <v>-3.88748026673195</v>
      </c>
      <c r="E8601" s="42" t="n">
        <f aca="false">$D$5*A8601+$F$5*B8601</f>
        <v>-2.40962231231431</v>
      </c>
      <c r="F8601" s="43" t="n">
        <f aca="false">Inputs!$B$5*D8601+Inputs!$B$6*E8601</f>
        <v>-268266.911057479</v>
      </c>
      <c r="G8601" s="43" t="n">
        <f aca="false">F8601*SQRT(($B$6-2)/C8601)</f>
        <v>-166220.579171707</v>
      </c>
    </row>
    <row r="8602" customFormat="false" ht="15" hidden="false" customHeight="false" outlineLevel="0" collapsed="false">
      <c r="A8602" s="41" t="n">
        <v>-0.5670311221</v>
      </c>
      <c r="B8602" s="41" t="n">
        <v>0.3762569003</v>
      </c>
      <c r="C8602" s="41" t="n">
        <v>3.0591913853</v>
      </c>
      <c r="D8602" s="42" t="n">
        <f aca="false">$B$5*A8602</f>
        <v>-1.44875206374872</v>
      </c>
      <c r="E8602" s="42" t="n">
        <f aca="false">$D$5*A8602+$F$5*B8602</f>
        <v>-0.699600874529491</v>
      </c>
      <c r="F8602" s="43" t="n">
        <f aca="false">Inputs!$B$5*D8602+Inputs!$B$6*E8602</f>
        <v>-109895.162648397</v>
      </c>
      <c r="G8602" s="43" t="n">
        <f aca="false">F8602*SQRT(($B$6-2)/C8602)</f>
        <v>-88856.7143145831</v>
      </c>
    </row>
    <row r="8603" customFormat="false" ht="15" hidden="false" customHeight="false" outlineLevel="0" collapsed="false">
      <c r="A8603" s="41" t="n">
        <v>0.8872219956</v>
      </c>
      <c r="B8603" s="41" t="n">
        <v>0.3278708819</v>
      </c>
      <c r="C8603" s="41" t="n">
        <v>1.1567744704</v>
      </c>
      <c r="D8603" s="42" t="n">
        <f aca="false">$B$5*A8603</f>
        <v>2.26683271346449</v>
      </c>
      <c r="E8603" s="42" t="n">
        <f aca="false">$D$5*A8603+$F$5*B8603</f>
        <v>2.6773718519212</v>
      </c>
      <c r="F8603" s="43" t="n">
        <f aca="false">Inputs!$B$5*D8603+Inputs!$B$6*E8603</f>
        <v>92814.678750389</v>
      </c>
      <c r="G8603" s="43" t="n">
        <f aca="false">F8603*SQRT(($B$6-2)/C8603)</f>
        <v>122041.43793176</v>
      </c>
    </row>
    <row r="8604" customFormat="false" ht="15" hidden="false" customHeight="false" outlineLevel="0" collapsed="false">
      <c r="A8604" s="41" t="n">
        <v>0.7991267896</v>
      </c>
      <c r="B8604" s="41" t="n">
        <v>-2.0666392629</v>
      </c>
      <c r="C8604" s="41" t="n">
        <v>3.6755513539</v>
      </c>
      <c r="D8604" s="42" t="n">
        <f aca="false">$B$5*A8604</f>
        <v>2.04175139689372</v>
      </c>
      <c r="E8604" s="42" t="n">
        <f aca="false">$D$5*A8604+$F$5*B8604</f>
        <v>-1.66696530518961</v>
      </c>
      <c r="F8604" s="43" t="n">
        <f aca="false">Inputs!$B$5*D8604+Inputs!$B$6*E8604</f>
        <v>287523.404948852</v>
      </c>
      <c r="G8604" s="43" t="n">
        <f aca="false">F8604*SQRT(($B$6-2)/C8604)</f>
        <v>212093.301841227</v>
      </c>
    </row>
    <row r="8605" customFormat="false" ht="15" hidden="false" customHeight="false" outlineLevel="0" collapsed="false">
      <c r="A8605" s="41" t="n">
        <v>-0.4928566637</v>
      </c>
      <c r="B8605" s="41" t="n">
        <v>1.1030766668</v>
      </c>
      <c r="C8605" s="41" t="n">
        <v>1.7242752251</v>
      </c>
      <c r="D8605" s="42" t="n">
        <f aca="false">$B$5*A8605</f>
        <v>-1.25923795156654</v>
      </c>
      <c r="E8605" s="42" t="n">
        <f aca="false">$D$5*A8605+$F$5*B8605</f>
        <v>0.731935693014171</v>
      </c>
      <c r="F8605" s="43" t="n">
        <f aca="false">Inputs!$B$5*D8605+Inputs!$B$6*E8605</f>
        <v>-162520.579807363</v>
      </c>
      <c r="G8605" s="43" t="n">
        <f aca="false">F8605*SQRT(($B$6-2)/C8605)</f>
        <v>-175033.052511652</v>
      </c>
    </row>
    <row r="8606" customFormat="false" ht="15" hidden="false" customHeight="false" outlineLevel="0" collapsed="false">
      <c r="A8606" s="41" t="n">
        <v>0.5092295383</v>
      </c>
      <c r="B8606" s="41" t="n">
        <v>1.8484632656</v>
      </c>
      <c r="C8606" s="41" t="n">
        <v>1.9264036763</v>
      </c>
      <c r="D8606" s="42" t="n">
        <f aca="false">$B$5*A8606</f>
        <v>1.30107028658618</v>
      </c>
      <c r="E8606" s="42" t="n">
        <f aca="false">$D$5*A8606+$F$5*B8606</f>
        <v>4.40357991944757</v>
      </c>
      <c r="F8606" s="43" t="n">
        <f aca="false">Inputs!$B$5*D8606+Inputs!$B$6*E8606</f>
        <v>-90071.9673137603</v>
      </c>
      <c r="G8606" s="43" t="n">
        <f aca="false">F8606*SQRT(($B$6-2)/C8606)</f>
        <v>-91776.3955645051</v>
      </c>
    </row>
    <row r="8607" customFormat="false" ht="15" hidden="false" customHeight="false" outlineLevel="0" collapsed="false">
      <c r="A8607" s="41" t="n">
        <v>1.70438048</v>
      </c>
      <c r="B8607" s="41" t="n">
        <v>0.2995921345</v>
      </c>
      <c r="C8607" s="41" t="n">
        <v>3.0744427681</v>
      </c>
      <c r="D8607" s="42" t="n">
        <f aca="false">$B$5*A8607</f>
        <v>4.3546546945576</v>
      </c>
      <c r="E8607" s="42" t="n">
        <f aca="false">$D$5*A8607+$F$5*B8607</f>
        <v>4.57304206350172</v>
      </c>
      <c r="F8607" s="43" t="n">
        <f aca="false">Inputs!$B$5*D8607+Inputs!$B$6*E8607</f>
        <v>206813.366280674</v>
      </c>
      <c r="G8607" s="43" t="n">
        <f aca="false">F8607*SQRT(($B$6-2)/C8607)</f>
        <v>166805.51102087</v>
      </c>
    </row>
    <row r="8608" customFormat="false" ht="15" hidden="false" customHeight="false" outlineLevel="0" collapsed="false">
      <c r="A8608" s="41" t="n">
        <v>-0.2519786189</v>
      </c>
      <c r="B8608" s="41" t="n">
        <v>-0.9584387131</v>
      </c>
      <c r="C8608" s="41" t="n">
        <v>0.5946848489</v>
      </c>
      <c r="D8608" s="42" t="n">
        <f aca="false">$B$5*A8608</f>
        <v>-0.643799837299842</v>
      </c>
      <c r="E8608" s="42" t="n">
        <f aca="false">$D$5*A8608+$F$5*B8608</f>
        <v>-2.2545838915282</v>
      </c>
      <c r="F8608" s="43" t="n">
        <f aca="false">Inputs!$B$5*D8608+Inputs!$B$6*E8608</f>
        <v>48349.2108464257</v>
      </c>
      <c r="G8608" s="43" t="n">
        <f aca="false">F8608*SQRT(($B$6-2)/C8608)</f>
        <v>88666.7828184746</v>
      </c>
    </row>
    <row r="8609" customFormat="false" ht="15" hidden="false" customHeight="false" outlineLevel="0" collapsed="false">
      <c r="A8609" s="41" t="n">
        <v>-0.4758085655</v>
      </c>
      <c r="B8609" s="41" t="n">
        <v>-0.4082469085</v>
      </c>
      <c r="C8609" s="41" t="n">
        <v>5.1214274657</v>
      </c>
      <c r="D8609" s="42" t="n">
        <f aca="false">$B$5*A8609</f>
        <v>-1.21568043507826</v>
      </c>
      <c r="E8609" s="42" t="n">
        <f aca="false">$D$5*A8609+$F$5*B8609</f>
        <v>-1.83716631366326</v>
      </c>
      <c r="F8609" s="43" t="n">
        <f aca="false">Inputs!$B$5*D8609+Inputs!$B$6*E8609</f>
        <v>-29709.7278246629</v>
      </c>
      <c r="G8609" s="43" t="n">
        <f aca="false">F8609*SQRT(($B$6-2)/C8609)</f>
        <v>-18565.9919539168</v>
      </c>
    </row>
    <row r="8610" customFormat="false" ht="15" hidden="false" customHeight="false" outlineLevel="0" collapsed="false">
      <c r="A8610" s="41" t="n">
        <v>-0.5932491924</v>
      </c>
      <c r="B8610" s="41" t="n">
        <v>-0.9183377477</v>
      </c>
      <c r="C8610" s="41" t="n">
        <v>2.1266175844</v>
      </c>
      <c r="D8610" s="42" t="n">
        <f aca="false">$B$5*A8610</f>
        <v>-1.51573865756029</v>
      </c>
      <c r="E8610" s="42" t="n">
        <f aca="false">$D$5*A8610+$F$5*B8610</f>
        <v>-2.9974230769512</v>
      </c>
      <c r="F8610" s="43" t="n">
        <f aca="false">Inputs!$B$5*D8610+Inputs!$B$6*E8610</f>
        <v>-1702.71190846918</v>
      </c>
      <c r="G8610" s="43" t="n">
        <f aca="false">F8610*SQRT(($B$6-2)/C8610)</f>
        <v>-1651.24483031798</v>
      </c>
    </row>
    <row r="8611" customFormat="false" ht="15" hidden="false" customHeight="false" outlineLevel="0" collapsed="false">
      <c r="A8611" s="41" t="n">
        <v>0.4015765875</v>
      </c>
      <c r="B8611" s="41" t="n">
        <v>1.6966396781</v>
      </c>
      <c r="C8611" s="41" t="n">
        <v>5.6413570924</v>
      </c>
      <c r="D8611" s="42" t="n">
        <f aca="false">$B$5*A8611</f>
        <v>1.02601936158134</v>
      </c>
      <c r="E8611" s="42" t="n">
        <f aca="false">$D$5*A8611+$F$5*B8611</f>
        <v>3.88524974579449</v>
      </c>
      <c r="F8611" s="43" t="n">
        <f aca="false">Inputs!$B$5*D8611+Inputs!$B$6*E8611</f>
        <v>-91660.5511315905</v>
      </c>
      <c r="G8611" s="43" t="n">
        <f aca="false">F8611*SQRT(($B$6-2)/C8611)</f>
        <v>-54576.4982023281</v>
      </c>
    </row>
    <row r="8612" customFormat="false" ht="15" hidden="false" customHeight="false" outlineLevel="0" collapsed="false">
      <c r="A8612" s="41" t="n">
        <v>0.9332567682</v>
      </c>
      <c r="B8612" s="41" t="n">
        <v>-0.3224200583</v>
      </c>
      <c r="C8612" s="41" t="n">
        <v>5.4888360431</v>
      </c>
      <c r="D8612" s="42" t="n">
        <f aca="false">$B$5*A8612</f>
        <v>2.38445054643538</v>
      </c>
      <c r="E8612" s="42" t="n">
        <f aca="false">$D$5*A8612+$F$5*B8612</f>
        <v>1.6640294255687</v>
      </c>
      <c r="F8612" s="43" t="n">
        <f aca="false">Inputs!$B$5*D8612+Inputs!$B$6*E8612</f>
        <v>155243.583365103</v>
      </c>
      <c r="G8612" s="43" t="n">
        <f aca="false">F8612*SQRT(($B$6-2)/C8612)</f>
        <v>93710.5587572914</v>
      </c>
    </row>
    <row r="8613" customFormat="false" ht="15" hidden="false" customHeight="false" outlineLevel="0" collapsed="false">
      <c r="A8613" s="41" t="n">
        <v>1.0140288476</v>
      </c>
      <c r="B8613" s="41" t="n">
        <v>0.3466508668</v>
      </c>
      <c r="C8613" s="41" t="n">
        <v>2.7042941812</v>
      </c>
      <c r="D8613" s="42" t="n">
        <f aca="false">$B$5*A8613</f>
        <v>2.59082143537468</v>
      </c>
      <c r="E8613" s="42" t="n">
        <f aca="false">$D$5*A8613+$F$5*B8613</f>
        <v>3.01154812575937</v>
      </c>
      <c r="F8613" s="43" t="n">
        <f aca="false">Inputs!$B$5*D8613+Inputs!$B$6*E8613</f>
        <v>108504.737249499</v>
      </c>
      <c r="G8613" s="43" t="n">
        <f aca="false">F8613*SQRT(($B$6-2)/C8613)</f>
        <v>93311.8351275638</v>
      </c>
    </row>
    <row r="8614" customFormat="false" ht="15" hidden="false" customHeight="false" outlineLevel="0" collapsed="false">
      <c r="A8614" s="41" t="n">
        <v>-0.0407043509</v>
      </c>
      <c r="B8614" s="41" t="n">
        <v>-0.1031227256</v>
      </c>
      <c r="C8614" s="41" t="n">
        <v>3.4956203146</v>
      </c>
      <c r="D8614" s="42" t="n">
        <f aca="false">$B$5*A8614</f>
        <v>-0.103998722594855</v>
      </c>
      <c r="E8614" s="42" t="n">
        <f aca="false">$D$5*A8614+$F$5*B8614</f>
        <v>-0.274926162143051</v>
      </c>
      <c r="F8614" s="43" t="n">
        <f aca="false">Inputs!$B$5*D8614+Inputs!$B$6*E8614</f>
        <v>3346.43584766711</v>
      </c>
      <c r="G8614" s="43" t="n">
        <f aca="false">F8614*SQRT(($B$6-2)/C8614)</f>
        <v>2531.25194574173</v>
      </c>
    </row>
    <row r="8615" customFormat="false" ht="15" hidden="false" customHeight="false" outlineLevel="0" collapsed="false">
      <c r="A8615" s="41" t="n">
        <v>-0.199940138</v>
      </c>
      <c r="B8615" s="41" t="n">
        <v>0.6510661227</v>
      </c>
      <c r="C8615" s="41" t="n">
        <v>4.3150270964</v>
      </c>
      <c r="D8615" s="42" t="n">
        <f aca="false">$B$5*A8615</f>
        <v>-0.510842661476735</v>
      </c>
      <c r="E8615" s="42" t="n">
        <f aca="false">$D$5*A8615+$F$5*B8615</f>
        <v>0.648449634939065</v>
      </c>
      <c r="F8615" s="43" t="n">
        <f aca="false">Inputs!$B$5*D8615+Inputs!$B$6*E8615</f>
        <v>-83506.7478946268</v>
      </c>
      <c r="G8615" s="43" t="n">
        <f aca="false">F8615*SQRT(($B$6-2)/C8615)</f>
        <v>-56851.8766344124</v>
      </c>
    </row>
    <row r="8616" customFormat="false" ht="15" hidden="false" customHeight="false" outlineLevel="0" collapsed="false">
      <c r="A8616" s="41" t="n">
        <v>0.1396700823</v>
      </c>
      <c r="B8616" s="41" t="n">
        <v>-0.7284227976</v>
      </c>
      <c r="C8616" s="41" t="n">
        <v>2.3309886737</v>
      </c>
      <c r="D8616" s="42" t="n">
        <f aca="false">$B$5*A8616</f>
        <v>0.356853992822625</v>
      </c>
      <c r="E8616" s="42" t="n">
        <f aca="false">$D$5*A8616+$F$5*B8616</f>
        <v>-0.925442727355525</v>
      </c>
      <c r="F8616" s="43" t="n">
        <f aca="false">Inputs!$B$5*D8616+Inputs!$B$6*E8616</f>
        <v>81957.5356500387</v>
      </c>
      <c r="G8616" s="43" t="n">
        <f aca="false">F8616*SQRT(($B$6-2)/C8616)</f>
        <v>75916.0857153875</v>
      </c>
    </row>
    <row r="8617" customFormat="false" ht="15" hidden="false" customHeight="false" outlineLevel="0" collapsed="false">
      <c r="A8617" s="41" t="n">
        <v>-0.7768521091</v>
      </c>
      <c r="B8617" s="41" t="n">
        <v>0.3059039813</v>
      </c>
      <c r="C8617" s="41" t="n">
        <v>0.4475464869</v>
      </c>
      <c r="D8617" s="42" t="n">
        <f aca="false">$B$5*A8617</f>
        <v>-1.98484007741587</v>
      </c>
      <c r="E8617" s="42" t="n">
        <f aca="false">$D$5*A8617+$F$5*B8617</f>
        <v>-1.32036984603475</v>
      </c>
      <c r="F8617" s="43" t="n">
        <f aca="false">Inputs!$B$5*D8617+Inputs!$B$6*E8617</f>
        <v>-132465.515439849</v>
      </c>
      <c r="G8617" s="43" t="n">
        <f aca="false">F8617*SQRT(($B$6-2)/C8617)</f>
        <v>-280026.256969033</v>
      </c>
    </row>
    <row r="8618" customFormat="false" ht="15" hidden="false" customHeight="false" outlineLevel="0" collapsed="false">
      <c r="A8618" s="41" t="n">
        <v>0.4286512157</v>
      </c>
      <c r="B8618" s="41" t="n">
        <v>-0.3131326443</v>
      </c>
      <c r="C8618" s="41" t="n">
        <v>3.6530807287</v>
      </c>
      <c r="D8618" s="42" t="n">
        <f aca="false">$B$5*A8618</f>
        <v>1.09519444201557</v>
      </c>
      <c r="E8618" s="42" t="n">
        <f aca="false">$D$5*A8618+$F$5*B8618</f>
        <v>0.479313187061591</v>
      </c>
      <c r="F8618" s="43" t="n">
        <f aca="false">Inputs!$B$5*D8618+Inputs!$B$6*E8618</f>
        <v>85553.7848484774</v>
      </c>
      <c r="G8618" s="43" t="n">
        <f aca="false">F8618*SQRT(($B$6-2)/C8618)</f>
        <v>63303.0434372947</v>
      </c>
    </row>
    <row r="8619" customFormat="false" ht="15" hidden="false" customHeight="false" outlineLevel="0" collapsed="false">
      <c r="A8619" s="41" t="n">
        <v>-1.1320056227</v>
      </c>
      <c r="B8619" s="41" t="n">
        <v>1.2509651171</v>
      </c>
      <c r="C8619" s="41" t="n">
        <v>6.6221053671</v>
      </c>
      <c r="D8619" s="42" t="n">
        <f aca="false">$B$5*A8619</f>
        <v>-2.89224950473275</v>
      </c>
      <c r="E8619" s="42" t="n">
        <f aca="false">$D$5*A8619+$F$5*B8619</f>
        <v>-0.533609840132144</v>
      </c>
      <c r="F8619" s="43" t="n">
        <f aca="false">Inputs!$B$5*D8619+Inputs!$B$6*E8619</f>
        <v>-262544.458466667</v>
      </c>
      <c r="G8619" s="43" t="n">
        <f aca="false">F8619*SQRT(($B$6-2)/C8619)</f>
        <v>-144284.543764293</v>
      </c>
    </row>
    <row r="8620" customFormat="false" ht="15" hidden="false" customHeight="false" outlineLevel="0" collapsed="false">
      <c r="A8620" s="41" t="n">
        <v>1.0386046095</v>
      </c>
      <c r="B8620" s="41" t="n">
        <v>-1.987376501</v>
      </c>
      <c r="C8620" s="41" t="n">
        <v>1.6688543621</v>
      </c>
      <c r="D8620" s="42" t="n">
        <f aca="false">$B$5*A8620</f>
        <v>2.65361196729286</v>
      </c>
      <c r="E8620" s="42" t="n">
        <f aca="false">$D$5*A8620+$F$5*B8620</f>
        <v>-0.960240274303558</v>
      </c>
      <c r="F8620" s="43" t="n">
        <f aca="false">Inputs!$B$5*D8620+Inputs!$B$6*E8620</f>
        <v>313373.210444464</v>
      </c>
      <c r="G8620" s="43" t="n">
        <f aca="false">F8620*SQRT(($B$6-2)/C8620)</f>
        <v>343058.074417802</v>
      </c>
    </row>
    <row r="8621" customFormat="false" ht="15" hidden="false" customHeight="false" outlineLevel="0" collapsed="false">
      <c r="A8621" s="41" t="n">
        <v>1.3395829233</v>
      </c>
      <c r="B8621" s="41" t="n">
        <v>-0.2089757973</v>
      </c>
      <c r="C8621" s="41" t="n">
        <v>5.8672117288</v>
      </c>
      <c r="D8621" s="42" t="n">
        <f aca="false">$B$5*A8621</f>
        <v>3.42260494892405</v>
      </c>
      <c r="E8621" s="42" t="n">
        <f aca="false">$D$5*A8621+$F$5*B8621</f>
        <v>2.82680743385258</v>
      </c>
      <c r="F8621" s="43" t="n">
        <f aca="false">Inputs!$B$5*D8621+Inputs!$B$6*E8621</f>
        <v>200920.123199776</v>
      </c>
      <c r="G8621" s="43" t="n">
        <f aca="false">F8621*SQRT(($B$6-2)/C8621)</f>
        <v>117306.628574653</v>
      </c>
    </row>
    <row r="8622" customFormat="false" ht="15" hidden="false" customHeight="false" outlineLevel="0" collapsed="false">
      <c r="A8622" s="41" t="n">
        <v>0.18998708</v>
      </c>
      <c r="B8622" s="41" t="n">
        <v>1.1382230601</v>
      </c>
      <c r="C8622" s="41" t="n">
        <v>1.0144916078</v>
      </c>
      <c r="D8622" s="42" t="n">
        <f aca="false">$B$5*A8622</f>
        <v>0.485412816877187</v>
      </c>
      <c r="E8622" s="42" t="n">
        <f aca="false">$D$5*A8622+$F$5*B8622</f>
        <v>2.41751118688302</v>
      </c>
      <c r="F8622" s="43" t="n">
        <f aca="false">Inputs!$B$5*D8622+Inputs!$B$6*E8622</f>
        <v>-72334.2776564323</v>
      </c>
      <c r="G8622" s="43" t="n">
        <f aca="false">F8622*SQRT(($B$6-2)/C8622)</f>
        <v>-101562.858892295</v>
      </c>
    </row>
    <row r="8623" customFormat="false" ht="15" hidden="false" customHeight="false" outlineLevel="0" collapsed="false">
      <c r="A8623" s="41" t="n">
        <v>1.6525387866</v>
      </c>
      <c r="B8623" s="41" t="n">
        <v>1.002865285</v>
      </c>
      <c r="C8623" s="41" t="n">
        <v>2.5543075915</v>
      </c>
      <c r="D8623" s="42" t="n">
        <f aca="false">$B$5*A8623</f>
        <v>4.22220030647512</v>
      </c>
      <c r="E8623" s="42" t="n">
        <f aca="false">$D$5*A8623+$F$5*B8623</f>
        <v>5.66405314442638</v>
      </c>
      <c r="F8623" s="43" t="n">
        <f aca="false">Inputs!$B$5*D8623+Inputs!$B$6*E8623</f>
        <v>139017.373426194</v>
      </c>
      <c r="G8623" s="43" t="n">
        <f aca="false">F8623*SQRT(($B$6-2)/C8623)</f>
        <v>123011.999988864</v>
      </c>
    </row>
    <row r="8624" customFormat="false" ht="15" hidden="false" customHeight="false" outlineLevel="0" collapsed="false">
      <c r="A8624" s="41" t="n">
        <v>0.241030499</v>
      </c>
      <c r="B8624" s="41" t="n">
        <v>-1.3756406863</v>
      </c>
      <c r="C8624" s="41" t="n">
        <v>2.8832304011</v>
      </c>
      <c r="D8624" s="42" t="n">
        <f aca="false">$B$5*A8624</f>
        <v>0.615827631399482</v>
      </c>
      <c r="E8624" s="42" t="n">
        <f aca="false">$D$5*A8624+$F$5*B8624</f>
        <v>-1.80182655036792</v>
      </c>
      <c r="F8624" s="43" t="n">
        <f aca="false">Inputs!$B$5*D8624+Inputs!$B$6*E8624</f>
        <v>151674.090658344</v>
      </c>
      <c r="G8624" s="43" t="n">
        <f aca="false">F8624*SQRT(($B$6-2)/C8624)</f>
        <v>126324.248530628</v>
      </c>
    </row>
    <row r="8625" customFormat="false" ht="15" hidden="false" customHeight="false" outlineLevel="0" collapsed="false">
      <c r="A8625" s="41" t="n">
        <v>-2.026231824</v>
      </c>
      <c r="B8625" s="41" t="n">
        <v>0.878158939</v>
      </c>
      <c r="C8625" s="41" t="n">
        <v>3.1276909632</v>
      </c>
      <c r="D8625" s="42" t="n">
        <f aca="false">$B$5*A8625</f>
        <v>-5.17697780993339</v>
      </c>
      <c r="E8625" s="42" t="n">
        <f aca="false">$D$5*A8625+$F$5*B8625</f>
        <v>-3.30524058374102</v>
      </c>
      <c r="F8625" s="43" t="n">
        <f aca="false">Inputs!$B$5*D8625+Inputs!$B$6*E8625</f>
        <v>-352435.751806288</v>
      </c>
      <c r="G8625" s="43" t="n">
        <f aca="false">F8625*SQRT(($B$6-2)/C8625)</f>
        <v>-281827.285659201</v>
      </c>
    </row>
    <row r="8626" customFormat="false" ht="15" hidden="false" customHeight="false" outlineLevel="0" collapsed="false">
      <c r="A8626" s="41" t="n">
        <v>1.3420303457</v>
      </c>
      <c r="B8626" s="41" t="n">
        <v>-0.8146448608</v>
      </c>
      <c r="C8626" s="41" t="n">
        <v>1.4474231443</v>
      </c>
      <c r="D8626" s="42" t="n">
        <f aca="false">$B$5*A8626</f>
        <v>3.42885805940542</v>
      </c>
      <c r="E8626" s="42" t="n">
        <f aca="false">$D$5*A8626+$F$5*B8626</f>
        <v>1.78679565346231</v>
      </c>
      <c r="F8626" s="43" t="n">
        <f aca="false">Inputs!$B$5*D8626+Inputs!$B$6*E8626</f>
        <v>253546.023267426</v>
      </c>
      <c r="G8626" s="43" t="n">
        <f aca="false">F8626*SQRT(($B$6-2)/C8626)</f>
        <v>298039.650014159</v>
      </c>
    </row>
    <row r="8627" customFormat="false" ht="15" hidden="false" customHeight="false" outlineLevel="0" collapsed="false">
      <c r="A8627" s="41" t="n">
        <v>-0.2697799647</v>
      </c>
      <c r="B8627" s="41" t="n">
        <v>-0.5572658884</v>
      </c>
      <c r="C8627" s="41" t="n">
        <v>1.028583348</v>
      </c>
      <c r="D8627" s="42" t="n">
        <f aca="false">$B$5*A8627</f>
        <v>-0.689281884863197</v>
      </c>
      <c r="E8627" s="42" t="n">
        <f aca="false">$D$5*A8627+$F$5*B8627</f>
        <v>-1.60422084644496</v>
      </c>
      <c r="F8627" s="43" t="n">
        <f aca="false">Inputs!$B$5*D8627+Inputs!$B$6*E8627</f>
        <v>11282.8538359285</v>
      </c>
      <c r="G8627" s="43" t="n">
        <f aca="false">F8627*SQRT(($B$6-2)/C8627)</f>
        <v>15733.0968229923</v>
      </c>
    </row>
    <row r="8628" customFormat="false" ht="15" hidden="false" customHeight="false" outlineLevel="0" collapsed="false">
      <c r="A8628" s="41" t="n">
        <v>-0.5839000735</v>
      </c>
      <c r="B8628" s="41" t="n">
        <v>1.0749611839</v>
      </c>
      <c r="C8628" s="41" t="n">
        <v>2.6366058071</v>
      </c>
      <c r="D8628" s="42" t="n">
        <f aca="false">$B$5*A8628</f>
        <v>-1.49185186409745</v>
      </c>
      <c r="E8628" s="42" t="n">
        <f aca="false">$D$5*A8628+$F$5*B8628</f>
        <v>0.466741652267443</v>
      </c>
      <c r="F8628" s="43" t="n">
        <f aca="false">Inputs!$B$5*D8628+Inputs!$B$6*E8628</f>
        <v>-172522.269023117</v>
      </c>
      <c r="G8628" s="43" t="n">
        <f aca="false">F8628*SQRT(($B$6-2)/C8628)</f>
        <v>-150257.983801848</v>
      </c>
    </row>
    <row r="8629" customFormat="false" ht="15" hidden="false" customHeight="false" outlineLevel="0" collapsed="false">
      <c r="A8629" s="41" t="n">
        <v>0.2183731328</v>
      </c>
      <c r="B8629" s="41" t="n">
        <v>-0.2291783114</v>
      </c>
      <c r="C8629" s="41" t="n">
        <v>4.7363998022</v>
      </c>
      <c r="D8629" s="42" t="n">
        <f aca="false">$B$5*A8629</f>
        <v>0.557938558362726</v>
      </c>
      <c r="E8629" s="42" t="n">
        <f aca="false">$D$5*A8629+$F$5*B8629</f>
        <v>0.123905692008778</v>
      </c>
      <c r="F8629" s="43" t="n">
        <f aca="false">Inputs!$B$5*D8629+Inputs!$B$6*E8629</f>
        <v>49598.5712358337</v>
      </c>
      <c r="G8629" s="43" t="n">
        <f aca="false">F8629*SQRT(($B$6-2)/C8629)</f>
        <v>32229.9763490856</v>
      </c>
    </row>
    <row r="8630" customFormat="false" ht="15" hidden="false" customHeight="false" outlineLevel="0" collapsed="false">
      <c r="A8630" s="41" t="n">
        <v>2.6575200205</v>
      </c>
      <c r="B8630" s="41" t="n">
        <v>-1.434420899</v>
      </c>
      <c r="C8630" s="41" t="n">
        <v>1.6460686972</v>
      </c>
      <c r="D8630" s="42" t="n">
        <f aca="false">$B$5*A8630</f>
        <v>6.78990528755126</v>
      </c>
      <c r="E8630" s="42" t="n">
        <f aca="false">$D$5*A8630+$F$5*B8630</f>
        <v>3.84692408919536</v>
      </c>
      <c r="F8630" s="43" t="n">
        <f aca="false">Inputs!$B$5*D8630+Inputs!$B$6*E8630</f>
        <v>486644.324295358</v>
      </c>
      <c r="G8630" s="43" t="n">
        <f aca="false">F8630*SQRT(($B$6-2)/C8630)</f>
        <v>536417.184523256</v>
      </c>
    </row>
    <row r="8631" customFormat="false" ht="15" hidden="false" customHeight="false" outlineLevel="0" collapsed="false">
      <c r="A8631" s="41" t="n">
        <v>0.5479110815</v>
      </c>
      <c r="B8631" s="41" t="n">
        <v>-1.0489782852</v>
      </c>
      <c r="C8631" s="41" t="n">
        <v>2.8206132034</v>
      </c>
      <c r="D8631" s="42" t="n">
        <f aca="false">$B$5*A8631</f>
        <v>1.39990077993272</v>
      </c>
      <c r="E8631" s="42" t="n">
        <f aca="false">$D$5*A8631+$F$5*B8631</f>
        <v>-0.50751479571764</v>
      </c>
      <c r="F8631" s="43" t="n">
        <f aca="false">Inputs!$B$5*D8631+Inputs!$B$6*E8631</f>
        <v>165365.817779154</v>
      </c>
      <c r="G8631" s="43" t="n">
        <f aca="false">F8631*SQRT(($B$6-2)/C8631)</f>
        <v>139248.002343586</v>
      </c>
    </row>
    <row r="8632" customFormat="false" ht="15" hidden="false" customHeight="false" outlineLevel="0" collapsed="false">
      <c r="A8632" s="41" t="n">
        <v>-0.157436872</v>
      </c>
      <c r="B8632" s="41" t="n">
        <v>0.1486383845</v>
      </c>
      <c r="C8632" s="41" t="n">
        <v>11.345988197</v>
      </c>
      <c r="D8632" s="42" t="n">
        <f aca="false">$B$5*A8632</f>
        <v>-0.402247750309406</v>
      </c>
      <c r="E8632" s="42" t="n">
        <f aca="false">$D$5*A8632+$F$5*B8632</f>
        <v>-0.117974372019852</v>
      </c>
      <c r="F8632" s="43" t="n">
        <f aca="false">Inputs!$B$5*D8632+Inputs!$B$6*E8632</f>
        <v>-34326.056429948</v>
      </c>
      <c r="G8632" s="43" t="n">
        <f aca="false">F8632*SQRT(($B$6-2)/C8632)</f>
        <v>-14411.7840599405</v>
      </c>
    </row>
    <row r="8633" customFormat="false" ht="15" hidden="false" customHeight="false" outlineLevel="0" collapsed="false">
      <c r="A8633" s="41" t="n">
        <v>0.8445957196</v>
      </c>
      <c r="B8633" s="41" t="n">
        <v>-0.2611818952</v>
      </c>
      <c r="C8633" s="41" t="n">
        <v>3.8809011279</v>
      </c>
      <c r="D8633" s="42" t="n">
        <f aca="false">$B$5*A8633</f>
        <v>2.15792351444872</v>
      </c>
      <c r="E8633" s="42" t="n">
        <f aca="false">$D$5*A8633+$F$5*B8633</f>
        <v>1.55879532643183</v>
      </c>
      <c r="F8633" s="43" t="n">
        <f aca="false">Inputs!$B$5*D8633+Inputs!$B$6*E8633</f>
        <v>137852.585123281</v>
      </c>
      <c r="G8633" s="43" t="n">
        <f aca="false">F8633*SQRT(($B$6-2)/C8633)</f>
        <v>98960.8970355821</v>
      </c>
    </row>
    <row r="8634" customFormat="false" ht="15" hidden="false" customHeight="false" outlineLevel="0" collapsed="false">
      <c r="A8634" s="41" t="n">
        <v>-0.3669480978</v>
      </c>
      <c r="B8634" s="41" t="n">
        <v>-0.2790850978</v>
      </c>
      <c r="C8634" s="41" t="n">
        <v>2.627022127</v>
      </c>
      <c r="D8634" s="42" t="n">
        <f aca="false">$B$5*A8634</f>
        <v>-0.937544330913572</v>
      </c>
      <c r="E8634" s="42" t="n">
        <f aca="false">$D$5*A8634+$F$5*B8634</f>
        <v>-1.35509384268239</v>
      </c>
      <c r="F8634" s="43" t="n">
        <f aca="false">Inputs!$B$5*D8634+Inputs!$B$6*E8634</f>
        <v>-25999.7409572377</v>
      </c>
      <c r="G8634" s="43" t="n">
        <f aca="false">F8634*SQRT(($B$6-2)/C8634)</f>
        <v>-22685.698372123</v>
      </c>
    </row>
    <row r="8635" customFormat="false" ht="15" hidden="false" customHeight="false" outlineLevel="0" collapsed="false">
      <c r="A8635" s="41" t="n">
        <v>-1.0799526863</v>
      </c>
      <c r="B8635" s="41" t="n">
        <v>0.6323098021</v>
      </c>
      <c r="C8635" s="41" t="n">
        <v>3.033778123</v>
      </c>
      <c r="D8635" s="42" t="n">
        <f aca="false">$B$5*A8635</f>
        <v>-2.75925539542461</v>
      </c>
      <c r="E8635" s="42" t="n">
        <f aca="false">$D$5*A8635+$F$5*B8635</f>
        <v>-1.47800487992964</v>
      </c>
      <c r="F8635" s="43" t="n">
        <f aca="false">Inputs!$B$5*D8635+Inputs!$B$6*E8635</f>
        <v>-202025.295545979</v>
      </c>
      <c r="G8635" s="43" t="n">
        <f aca="false">F8635*SQRT(($B$6-2)/C8635)</f>
        <v>-164032.098508487</v>
      </c>
    </row>
    <row r="8636" customFormat="false" ht="15" hidden="false" customHeight="false" outlineLevel="0" collapsed="false">
      <c r="A8636" s="41" t="n">
        <v>0.2813343708</v>
      </c>
      <c r="B8636" s="41" t="n">
        <v>0.4351686713</v>
      </c>
      <c r="C8636" s="41" t="n">
        <v>9.8990465042</v>
      </c>
      <c r="D8636" s="42" t="n">
        <f aca="false">$B$5*A8636</f>
        <v>0.718803138689215</v>
      </c>
      <c r="E8636" s="42" t="n">
        <f aca="false">$D$5*A8636+$F$5*B8636</f>
        <v>1.42088489000761</v>
      </c>
      <c r="F8636" s="43" t="n">
        <f aca="false">Inputs!$B$5*D8636+Inputs!$B$6*E8636</f>
        <v>836.069368541022</v>
      </c>
      <c r="G8636" s="43" t="n">
        <f aca="false">F8636*SQRT(($B$6-2)/C8636)</f>
        <v>375.803333274006</v>
      </c>
    </row>
    <row r="8637" customFormat="false" ht="15" hidden="false" customHeight="false" outlineLevel="0" collapsed="false">
      <c r="A8637" s="41" t="n">
        <v>-0.0695430025</v>
      </c>
      <c r="B8637" s="41" t="n">
        <v>-0.1928779599</v>
      </c>
      <c r="C8637" s="41" t="n">
        <v>4.8537744005</v>
      </c>
      <c r="D8637" s="42" t="n">
        <f aca="false">$B$5*A8637</f>
        <v>-0.177680844074356</v>
      </c>
      <c r="E8637" s="42" t="n">
        <f aca="false">$D$5*A8637+$F$5*B8637</f>
        <v>-0.498534610564325</v>
      </c>
      <c r="F8637" s="43" t="n">
        <f aca="false">Inputs!$B$5*D8637+Inputs!$B$6*E8637</f>
        <v>7158.64612078065</v>
      </c>
      <c r="G8637" s="43" t="n">
        <f aca="false">F8637*SQRT(($B$6-2)/C8637)</f>
        <v>4595.21777917202</v>
      </c>
    </row>
    <row r="8638" customFormat="false" ht="15" hidden="false" customHeight="false" outlineLevel="0" collapsed="false">
      <c r="A8638" s="41" t="n">
        <v>1.1756003382</v>
      </c>
      <c r="B8638" s="41" t="n">
        <v>1.0217864702</v>
      </c>
      <c r="C8638" s="41" t="n">
        <v>1.7288689555</v>
      </c>
      <c r="D8638" s="42" t="n">
        <f aca="false">$B$5*A8638</f>
        <v>3.00363304540201</v>
      </c>
      <c r="E8638" s="42" t="n">
        <f aca="false">$D$5*A8638+$F$5*B8638</f>
        <v>4.56180826998234</v>
      </c>
      <c r="F8638" s="43" t="n">
        <f aca="false">Inputs!$B$5*D8638+Inputs!$B$6*E8638</f>
        <v>72272.8910410842</v>
      </c>
      <c r="G8638" s="43" t="n">
        <f aca="false">F8638*SQRT(($B$6-2)/C8638)</f>
        <v>77733.7085084339</v>
      </c>
    </row>
    <row r="8639" customFormat="false" ht="15" hidden="false" customHeight="false" outlineLevel="0" collapsed="false">
      <c r="A8639" s="41" t="n">
        <v>1.4148005862</v>
      </c>
      <c r="B8639" s="41" t="n">
        <v>0.3725943515</v>
      </c>
      <c r="C8639" s="41" t="n">
        <v>5.1718359771</v>
      </c>
      <c r="D8639" s="42" t="n">
        <f aca="false">$B$5*A8639</f>
        <v>3.61478442569272</v>
      </c>
      <c r="E8639" s="42" t="n">
        <f aca="false">$D$5*A8639+$F$5*B8639</f>
        <v>4.01001744056388</v>
      </c>
      <c r="F8639" s="43" t="n">
        <f aca="false">Inputs!$B$5*D8639+Inputs!$B$6*E8639</f>
        <v>160977.570541078</v>
      </c>
      <c r="G8639" s="43" t="n">
        <f aca="false">F8639*SQRT(($B$6-2)/C8639)</f>
        <v>100105.512903145</v>
      </c>
    </row>
    <row r="8640" customFormat="false" ht="15" hidden="false" customHeight="false" outlineLevel="0" collapsed="false">
      <c r="A8640" s="41" t="n">
        <v>1.3526640947</v>
      </c>
      <c r="B8640" s="41" t="n">
        <v>-0.4160826397</v>
      </c>
      <c r="C8640" s="41" t="n">
        <v>1.2440438509</v>
      </c>
      <c r="D8640" s="42" t="n">
        <f aca="false">$B$5*A8640</f>
        <v>3.45602705456053</v>
      </c>
      <c r="E8640" s="42" t="n">
        <f aca="false">$D$5*A8640+$F$5*B8640</f>
        <v>2.5003146588494</v>
      </c>
      <c r="F8640" s="43" t="n">
        <f aca="false">Inputs!$B$5*D8640+Inputs!$B$6*E8640</f>
        <v>220586.972513583</v>
      </c>
      <c r="G8640" s="43" t="n">
        <f aca="false">F8640*SQRT(($B$6-2)/C8640)</f>
        <v>279690.048045811</v>
      </c>
    </row>
    <row r="8641" customFormat="false" ht="15" hidden="false" customHeight="false" outlineLevel="0" collapsed="false">
      <c r="A8641" s="41" t="n">
        <v>-0.2008517861</v>
      </c>
      <c r="B8641" s="41" t="n">
        <v>1.1951007537</v>
      </c>
      <c r="C8641" s="41" t="n">
        <v>3.4076520586</v>
      </c>
      <c r="D8641" s="42" t="n">
        <f aca="false">$B$5*A8641</f>
        <v>-0.513171902350492</v>
      </c>
      <c r="E8641" s="42" t="n">
        <f aca="false">$D$5*A8641+$F$5*B8641</f>
        <v>1.58568901670528</v>
      </c>
      <c r="F8641" s="43" t="n">
        <f aca="false">Inputs!$B$5*D8641+Inputs!$B$6*E8641</f>
        <v>-130601.641070313</v>
      </c>
      <c r="G8641" s="43" t="n">
        <f aca="false">F8641*SQRT(($B$6-2)/C8641)</f>
        <v>-100054.358022722</v>
      </c>
    </row>
    <row r="8642" customFormat="false" ht="15" hidden="false" customHeight="false" outlineLevel="0" collapsed="false">
      <c r="A8642" s="41" t="n">
        <v>0.8434215383</v>
      </c>
      <c r="B8642" s="41" t="n">
        <v>-0.2904504069</v>
      </c>
      <c r="C8642" s="41" t="n">
        <v>7.4273673853</v>
      </c>
      <c r="D8642" s="42" t="n">
        <f aca="false">$B$5*A8642</f>
        <v>2.15492350701476</v>
      </c>
      <c r="E8642" s="42" t="n">
        <f aca="false">$D$5*A8642+$F$5*B8642</f>
        <v>1.50546202152514</v>
      </c>
      <c r="F8642" s="43" t="n">
        <f aca="false">Inputs!$B$5*D8642+Inputs!$B$6*E8642</f>
        <v>140219.249625219</v>
      </c>
      <c r="G8642" s="43" t="n">
        <f aca="false">F8642*SQRT(($B$6-2)/C8642)</f>
        <v>72762.0930561564</v>
      </c>
    </row>
    <row r="8643" customFormat="false" ht="15" hidden="false" customHeight="false" outlineLevel="0" collapsed="false">
      <c r="A8643" s="41" t="n">
        <v>-1.046258236</v>
      </c>
      <c r="B8643" s="41" t="n">
        <v>-0.203964207</v>
      </c>
      <c r="C8643" s="41" t="n">
        <v>3.4347698866</v>
      </c>
      <c r="D8643" s="42" t="n">
        <f aca="false">$B$5*A8643</f>
        <v>-2.67316681491034</v>
      </c>
      <c r="E8643" s="42" t="n">
        <f aca="false">$D$5*A8643+$F$5*B8643</f>
        <v>-2.84185740147351</v>
      </c>
      <c r="F8643" s="43" t="n">
        <f aca="false">Inputs!$B$5*D8643+Inputs!$B$6*E8643</f>
        <v>-125223.811417358</v>
      </c>
      <c r="G8643" s="43" t="n">
        <f aca="false">F8643*SQRT(($B$6-2)/C8643)</f>
        <v>-95554.9286822174</v>
      </c>
    </row>
    <row r="8644" customFormat="false" ht="15" hidden="false" customHeight="false" outlineLevel="0" collapsed="false">
      <c r="A8644" s="41" t="n">
        <v>-0.6848684413</v>
      </c>
      <c r="B8644" s="41" t="n">
        <v>1.7245034825</v>
      </c>
      <c r="C8644" s="41" t="n">
        <v>1.1557867886</v>
      </c>
      <c r="D8644" s="42" t="n">
        <f aca="false">$B$5*A8644</f>
        <v>-1.74982382634504</v>
      </c>
      <c r="E8644" s="42" t="n">
        <f aca="false">$D$5*A8644+$F$5*B8644</f>
        <v>1.34807205174393</v>
      </c>
      <c r="F8644" s="43" t="n">
        <f aca="false">Inputs!$B$5*D8644+Inputs!$B$6*E8644</f>
        <v>-242385.985221701</v>
      </c>
      <c r="G8644" s="43" t="n">
        <f aca="false">F8644*SQRT(($B$6-2)/C8644)</f>
        <v>-318847.958137145</v>
      </c>
    </row>
    <row r="8645" customFormat="false" ht="15" hidden="false" customHeight="false" outlineLevel="0" collapsed="false">
      <c r="A8645" s="41" t="n">
        <v>0.7600406435</v>
      </c>
      <c r="B8645" s="41" t="n">
        <v>-0.7659225774</v>
      </c>
      <c r="C8645" s="41" t="n">
        <v>3.1889924255</v>
      </c>
      <c r="D8645" s="42" t="n">
        <f aca="false">$B$5*A8645</f>
        <v>1.94188715202362</v>
      </c>
      <c r="E8645" s="42" t="n">
        <f aca="false">$D$5*A8645+$F$5*B8645</f>
        <v>0.486030972787299</v>
      </c>
      <c r="F8645" s="43" t="n">
        <f aca="false">Inputs!$B$5*D8645+Inputs!$B$6*E8645</f>
        <v>169887.166562997</v>
      </c>
      <c r="G8645" s="43" t="n">
        <f aca="false">F8645*SQRT(($B$6-2)/C8645)</f>
        <v>134539.195702712</v>
      </c>
    </row>
    <row r="8646" customFormat="false" ht="15" hidden="false" customHeight="false" outlineLevel="0" collapsed="false">
      <c r="A8646" s="41" t="n">
        <v>-1.0449909607</v>
      </c>
      <c r="B8646" s="41" t="n">
        <v>-0.7783132738</v>
      </c>
      <c r="C8646" s="41" t="n">
        <v>7.3885830152</v>
      </c>
      <c r="D8646" s="42" t="n">
        <f aca="false">$B$5*A8646</f>
        <v>-2.66992895435092</v>
      </c>
      <c r="E8646" s="42" t="n">
        <f aca="false">$D$5*A8646+$F$5*B8646</f>
        <v>-3.83059581800445</v>
      </c>
      <c r="F8646" s="43" t="n">
        <f aca="false">Inputs!$B$5*D8646+Inputs!$B$6*E8646</f>
        <v>-75463.1045348694</v>
      </c>
      <c r="G8646" s="43" t="n">
        <f aca="false">F8646*SQRT(($B$6-2)/C8646)</f>
        <v>-39261.698819728</v>
      </c>
    </row>
    <row r="8647" customFormat="false" ht="15" hidden="false" customHeight="false" outlineLevel="0" collapsed="false">
      <c r="A8647" s="41" t="n">
        <v>-0.5588252385</v>
      </c>
      <c r="B8647" s="41" t="n">
        <v>-0.1667003938</v>
      </c>
      <c r="C8647" s="41" t="n">
        <v>1.6200659385</v>
      </c>
      <c r="D8647" s="42" t="n">
        <f aca="false">$B$5*A8647</f>
        <v>-1.42778621136948</v>
      </c>
      <c r="E8647" s="42" t="n">
        <f aca="false">$D$5*A8647+$F$5*B8647</f>
        <v>-1.61762269690941</v>
      </c>
      <c r="F8647" s="43" t="n">
        <f aca="false">Inputs!$B$5*D8647+Inputs!$B$6*E8647</f>
        <v>-61897.4862914778</v>
      </c>
      <c r="G8647" s="43" t="n">
        <f aca="false">F8647*SQRT(($B$6-2)/C8647)</f>
        <v>-68773.585144574</v>
      </c>
    </row>
    <row r="8648" customFormat="false" ht="15" hidden="false" customHeight="false" outlineLevel="0" collapsed="false">
      <c r="A8648" s="41" t="n">
        <v>1.1145464909</v>
      </c>
      <c r="B8648" s="41" t="n">
        <v>-0.9665168914</v>
      </c>
      <c r="C8648" s="41" t="n">
        <v>5.1158944868</v>
      </c>
      <c r="D8648" s="42" t="n">
        <f aca="false">$B$5*A8648</f>
        <v>2.84764180642364</v>
      </c>
      <c r="E8648" s="42" t="n">
        <f aca="false">$D$5*A8648+$F$5*B8648</f>
        <v>0.983233670966767</v>
      </c>
      <c r="F8648" s="43" t="n">
        <f aca="false">Inputs!$B$5*D8648+Inputs!$B$6*E8648</f>
        <v>235602.497094026</v>
      </c>
      <c r="G8648" s="43" t="n">
        <f aca="false">F8648*SQRT(($B$6-2)/C8648)</f>
        <v>147310.633636657</v>
      </c>
    </row>
    <row r="8649" customFormat="false" ht="15" hidden="false" customHeight="false" outlineLevel="0" collapsed="false">
      <c r="A8649" s="41" t="n">
        <v>2.2895372448</v>
      </c>
      <c r="B8649" s="41" t="n">
        <v>-0.9433002368</v>
      </c>
      <c r="C8649" s="41" t="n">
        <v>7.6689945121</v>
      </c>
      <c r="D8649" s="42" t="n">
        <f aca="false">$B$5*A8649</f>
        <v>5.84971737732692</v>
      </c>
      <c r="E8649" s="42" t="n">
        <f aca="false">$D$5*A8649+$F$5*B8649</f>
        <v>3.81931658852957</v>
      </c>
      <c r="F8649" s="43" t="n">
        <f aca="false">Inputs!$B$5*D8649+Inputs!$B$6*E8649</f>
        <v>394005.908306214</v>
      </c>
      <c r="G8649" s="43" t="n">
        <f aca="false">F8649*SQRT(($B$6-2)/C8649)</f>
        <v>201209.517054961</v>
      </c>
    </row>
    <row r="8650" customFormat="false" ht="15" hidden="false" customHeight="false" outlineLevel="0" collapsed="false">
      <c r="A8650" s="41" t="n">
        <v>-1.4090477311</v>
      </c>
      <c r="B8650" s="41" t="n">
        <v>1.6883048253</v>
      </c>
      <c r="C8650" s="41" t="n">
        <v>4.2463386397</v>
      </c>
      <c r="D8650" s="42" t="n">
        <f aca="false">$B$5*A8650</f>
        <v>-3.60008600725723</v>
      </c>
      <c r="E8650" s="42" t="n">
        <f aca="false">$D$5*A8650+$F$5*B8650</f>
        <v>-0.437681995037094</v>
      </c>
      <c r="F8650" s="43" t="n">
        <f aca="false">Inputs!$B$5*D8650+Inputs!$B$6*E8650</f>
        <v>-338124.500973868</v>
      </c>
      <c r="G8650" s="43" t="n">
        <f aca="false">F8650*SQRT(($B$6-2)/C8650)</f>
        <v>-232051.471383292</v>
      </c>
    </row>
    <row r="8651" customFormat="false" ht="15" hidden="false" customHeight="false" outlineLevel="0" collapsed="false">
      <c r="A8651" s="41" t="n">
        <v>1.3212555998</v>
      </c>
      <c r="B8651" s="41" t="n">
        <v>-0.1823487978</v>
      </c>
      <c r="C8651" s="41" t="n">
        <v>3.289707398</v>
      </c>
      <c r="D8651" s="42" t="n">
        <f aca="false">$B$5*A8651</f>
        <v>3.37577903988879</v>
      </c>
      <c r="E8651" s="42" t="n">
        <f aca="false">$D$5*A8651+$F$5*B8651</f>
        <v>2.82917397912214</v>
      </c>
      <c r="F8651" s="43" t="n">
        <f aca="false">Inputs!$B$5*D8651+Inputs!$B$6*E8651</f>
        <v>196119.205032772</v>
      </c>
      <c r="G8651" s="43" t="n">
        <f aca="false">F8651*SQRT(($B$6-2)/C8651)</f>
        <v>152917.252469911</v>
      </c>
    </row>
    <row r="8652" customFormat="false" ht="15" hidden="false" customHeight="false" outlineLevel="0" collapsed="false">
      <c r="A8652" s="41" t="n">
        <v>0.3813323151</v>
      </c>
      <c r="B8652" s="41" t="n">
        <v>0.4065691191</v>
      </c>
      <c r="C8652" s="41" t="n">
        <v>1.744479705</v>
      </c>
      <c r="D8652" s="42" t="n">
        <f aca="false">$B$5*A8652</f>
        <v>0.974295690206881</v>
      </c>
      <c r="E8652" s="42" t="n">
        <f aca="false">$D$5*A8652+$F$5*B8652</f>
        <v>1.60945466525971</v>
      </c>
      <c r="F8652" s="43" t="n">
        <f aca="false">Inputs!$B$5*D8652+Inputs!$B$6*E8652</f>
        <v>16956.8357577024</v>
      </c>
      <c r="G8652" s="43" t="n">
        <f aca="false">F8652*SQRT(($B$6-2)/C8652)</f>
        <v>18156.2791291719</v>
      </c>
    </row>
    <row r="8653" customFormat="false" ht="15" hidden="false" customHeight="false" outlineLevel="0" collapsed="false">
      <c r="A8653" s="41" t="n">
        <v>0.1367124287</v>
      </c>
      <c r="B8653" s="41" t="n">
        <v>-1.2964795385</v>
      </c>
      <c r="C8653" s="41" t="n">
        <v>1.9414145234</v>
      </c>
      <c r="D8653" s="42" t="n">
        <f aca="false">$B$5*A8653</f>
        <v>0.349297252831027</v>
      </c>
      <c r="E8653" s="42" t="n">
        <f aca="false">$D$5*A8653+$F$5*B8653</f>
        <v>-1.91336949501729</v>
      </c>
      <c r="F8653" s="43" t="n">
        <f aca="false">Inputs!$B$5*D8653+Inputs!$B$6*E8653</f>
        <v>130598.200033967</v>
      </c>
      <c r="G8653" s="43" t="n">
        <f aca="false">F8653*SQRT(($B$6-2)/C8653)</f>
        <v>132554.065428002</v>
      </c>
    </row>
    <row r="8654" customFormat="false" ht="15" hidden="false" customHeight="false" outlineLevel="0" collapsed="false">
      <c r="A8654" s="41" t="n">
        <v>-2.4819671827</v>
      </c>
      <c r="B8654" s="41" t="n">
        <v>-0.8447261823</v>
      </c>
      <c r="C8654" s="41" t="n">
        <v>2.6072142373</v>
      </c>
      <c r="D8654" s="42" t="n">
        <f aca="false">$B$5*A8654</f>
        <v>-6.34137164248822</v>
      </c>
      <c r="E8654" s="42" t="n">
        <f aca="false">$D$5*A8654+$F$5*B8654</f>
        <v>-7.3646850529119</v>
      </c>
      <c r="F8654" s="43" t="n">
        <f aca="false">Inputs!$B$5*D8654+Inputs!$B$6*E8654</f>
        <v>-265902.911603227</v>
      </c>
      <c r="G8654" s="43" t="n">
        <f aca="false">F8654*SQRT(($B$6-2)/C8654)</f>
        <v>-232889.404904448</v>
      </c>
    </row>
    <row r="8655" customFormat="false" ht="15" hidden="false" customHeight="false" outlineLevel="0" collapsed="false">
      <c r="A8655" s="41" t="n">
        <v>1.8161544114</v>
      </c>
      <c r="B8655" s="41" t="n">
        <v>1.8554135027</v>
      </c>
      <c r="C8655" s="41" t="n">
        <v>5.207055311</v>
      </c>
      <c r="D8655" s="42" t="n">
        <f aca="false">$B$5*A8655</f>
        <v>4.6402346344899</v>
      </c>
      <c r="E8655" s="42" t="n">
        <f aca="false">$D$5*A8655+$F$5*B8655</f>
        <v>7.52552371590541</v>
      </c>
      <c r="F8655" s="43" t="n">
        <f aca="false">Inputs!$B$5*D8655+Inputs!$B$6*E8655</f>
        <v>87747.277653719</v>
      </c>
      <c r="G8655" s="43" t="n">
        <f aca="false">F8655*SQRT(($B$6-2)/C8655)</f>
        <v>54381.671708946</v>
      </c>
    </row>
    <row r="8656" customFormat="false" ht="15" hidden="false" customHeight="false" outlineLevel="0" collapsed="false">
      <c r="A8656" s="41" t="n">
        <v>-0.2618369645</v>
      </c>
      <c r="B8656" s="41" t="n">
        <v>-0.9579642225</v>
      </c>
      <c r="C8656" s="41" t="n">
        <v>13.1943101433</v>
      </c>
      <c r="D8656" s="42" t="n">
        <f aca="false">$B$5*A8656</f>
        <v>-0.668987693797478</v>
      </c>
      <c r="E8656" s="42" t="n">
        <f aca="false">$D$5*A8656+$F$5*B8656</f>
        <v>-2.27722336670869</v>
      </c>
      <c r="F8656" s="43" t="n">
        <f aca="false">Inputs!$B$5*D8656+Inputs!$B$6*E8656</f>
        <v>46962.3989556866</v>
      </c>
      <c r="G8656" s="43" t="n">
        <f aca="false">F8656*SQRT(($B$6-2)/C8656)</f>
        <v>18284.0300891936</v>
      </c>
    </row>
    <row r="8657" customFormat="false" ht="15" hidden="false" customHeight="false" outlineLevel="0" collapsed="false">
      <c r="A8657" s="41" t="n">
        <v>0.2781212197</v>
      </c>
      <c r="B8657" s="41" t="n">
        <v>0.4389811955</v>
      </c>
      <c r="C8657" s="41" t="n">
        <v>1.6363387613</v>
      </c>
      <c r="D8657" s="42" t="n">
        <f aca="false">$B$5*A8657</f>
        <v>0.710593608196388</v>
      </c>
      <c r="E8657" s="42" t="n">
        <f aca="false">$D$5*A8657+$F$5*B8657</f>
        <v>1.41982216942019</v>
      </c>
      <c r="F8657" s="43" t="n">
        <f aca="false">Inputs!$B$5*D8657+Inputs!$B$6*E8657</f>
        <v>68.2523486292921</v>
      </c>
      <c r="G8657" s="43" t="n">
        <f aca="false">F8657*SQRT(($B$6-2)/C8657)</f>
        <v>75.4563840125288</v>
      </c>
    </row>
    <row r="8658" customFormat="false" ht="15" hidden="false" customHeight="false" outlineLevel="0" collapsed="false">
      <c r="A8658" s="41" t="n">
        <v>0.6007195193</v>
      </c>
      <c r="B8658" s="41" t="n">
        <v>-2.5270286828</v>
      </c>
      <c r="C8658" s="41" t="n">
        <v>4.7280360378</v>
      </c>
      <c r="D8658" s="42" t="n">
        <f aca="false">$B$5*A8658</f>
        <v>1.53482517872543</v>
      </c>
      <c r="E8658" s="42" t="n">
        <f aca="false">$D$5*A8658+$F$5*B8658</f>
        <v>-2.9340676619362</v>
      </c>
      <c r="F8658" s="43" t="n">
        <f aca="false">Inputs!$B$5*D8658+Inputs!$B$6*E8658</f>
        <v>300185.900969353</v>
      </c>
      <c r="G8658" s="43" t="n">
        <f aca="false">F8658*SQRT(($B$6-2)/C8658)</f>
        <v>195238.246900569</v>
      </c>
    </row>
    <row r="8659" customFormat="false" ht="15" hidden="false" customHeight="false" outlineLevel="0" collapsed="false">
      <c r="A8659" s="41" t="n">
        <v>3.1577561838</v>
      </c>
      <c r="B8659" s="41" t="n">
        <v>1.132474668</v>
      </c>
      <c r="C8659" s="41" t="n">
        <v>6.4659527586</v>
      </c>
      <c r="D8659" s="42" t="n">
        <f aca="false">$B$5*A8659</f>
        <v>8.0679976985262</v>
      </c>
      <c r="E8659" s="42" t="n">
        <f aca="false">$D$5*A8659+$F$5*B8659</f>
        <v>9.46965240453033</v>
      </c>
      <c r="F8659" s="43" t="n">
        <f aca="false">Inputs!$B$5*D8659+Inputs!$B$6*E8659</f>
        <v>333317.149626103</v>
      </c>
      <c r="G8659" s="43" t="n">
        <f aca="false">F8659*SQRT(($B$6-2)/C8659)</f>
        <v>185377.232161912</v>
      </c>
    </row>
    <row r="8660" customFormat="false" ht="15" hidden="false" customHeight="false" outlineLevel="0" collapsed="false">
      <c r="A8660" s="41" t="n">
        <v>-0.1978637037</v>
      </c>
      <c r="B8660" s="41" t="n">
        <v>-0.7184776302</v>
      </c>
      <c r="C8660" s="41" t="n">
        <v>3.2489143245</v>
      </c>
      <c r="D8660" s="42" t="n">
        <f aca="false">$B$5*A8660</f>
        <v>-0.505537417443176</v>
      </c>
      <c r="E8660" s="42" t="n">
        <f aca="false">$D$5*A8660+$F$5*B8660</f>
        <v>-1.71146125273955</v>
      </c>
      <c r="F8660" s="43" t="n">
        <f aca="false">Inputs!$B$5*D8660+Inputs!$B$6*E8660</f>
        <v>35019.3208926598</v>
      </c>
      <c r="G8660" s="43" t="n">
        <f aca="false">F8660*SQRT(($B$6-2)/C8660)</f>
        <v>27476.0050925589</v>
      </c>
    </row>
    <row r="8661" customFormat="false" ht="15" hidden="false" customHeight="false" outlineLevel="0" collapsed="false">
      <c r="A8661" s="41" t="n">
        <v>0.9873056941</v>
      </c>
      <c r="B8661" s="41" t="n">
        <v>0.495394615</v>
      </c>
      <c r="C8661" s="41" t="n">
        <v>3.1444049686</v>
      </c>
      <c r="D8661" s="42" t="n">
        <f aca="false">$B$5*A8661</f>
        <v>2.52254436507981</v>
      </c>
      <c r="E8661" s="42" t="n">
        <f aca="false">$D$5*A8661+$F$5*B8661</f>
        <v>3.20480046277234</v>
      </c>
      <c r="F8661" s="43" t="n">
        <f aca="false">Inputs!$B$5*D8661+Inputs!$B$6*E8661</f>
        <v>92014.4133693638</v>
      </c>
      <c r="G8661" s="43" t="n">
        <f aca="false">F8661*SQRT(($B$6-2)/C8661)</f>
        <v>73384.0409020231</v>
      </c>
    </row>
    <row r="8662" customFormat="false" ht="15" hidden="false" customHeight="false" outlineLevel="0" collapsed="false">
      <c r="A8662" s="41" t="n">
        <v>0.092147488</v>
      </c>
      <c r="B8662" s="41" t="n">
        <v>0.4583346336</v>
      </c>
      <c r="C8662" s="41" t="n">
        <v>0.7655141965</v>
      </c>
      <c r="D8662" s="42" t="n">
        <f aca="false">$B$5*A8662</f>
        <v>0.235434808083985</v>
      </c>
      <c r="E8662" s="42" t="n">
        <f aca="false">$D$5*A8662+$F$5*B8662</f>
        <v>1.01069978205108</v>
      </c>
      <c r="F8662" s="43" t="n">
        <f aca="false">Inputs!$B$5*D8662+Inputs!$B$6*E8662</f>
        <v>-26991.5082941556</v>
      </c>
      <c r="G8662" s="43" t="n">
        <f aca="false">F8662*SQRT(($B$6-2)/C8662)</f>
        <v>-43628.0223574641</v>
      </c>
    </row>
    <row r="8663" customFormat="false" ht="15" hidden="false" customHeight="false" outlineLevel="0" collapsed="false">
      <c r="A8663" s="41" t="n">
        <v>-0.1127196042</v>
      </c>
      <c r="B8663" s="41" t="n">
        <v>0.4018622657</v>
      </c>
      <c r="C8663" s="41" t="n">
        <v>3.6527861685</v>
      </c>
      <c r="D8663" s="42" t="n">
        <f aca="false">$B$5*A8663</f>
        <v>-0.287996113167293</v>
      </c>
      <c r="E8663" s="42" t="n">
        <f aca="false">$D$5*A8663+$F$5*B8663</f>
        <v>0.425687201557432</v>
      </c>
      <c r="F8663" s="43" t="n">
        <f aca="false">Inputs!$B$5*D8663+Inputs!$B$6*E8663</f>
        <v>-50083.9713946009</v>
      </c>
      <c r="G8663" s="43" t="n">
        <f aca="false">F8663*SQRT(($B$6-2)/C8663)</f>
        <v>-37059.677170315</v>
      </c>
    </row>
    <row r="8664" customFormat="false" ht="15" hidden="false" customHeight="false" outlineLevel="0" collapsed="false">
      <c r="A8664" s="41" t="n">
        <v>0.726362851</v>
      </c>
      <c r="B8664" s="41" t="n">
        <v>0.3433168741</v>
      </c>
      <c r="C8664" s="41" t="n">
        <v>3.0329336365</v>
      </c>
      <c r="D8664" s="42" t="n">
        <f aca="false">$B$5*A8664</f>
        <v>1.85584113182251</v>
      </c>
      <c r="E8664" s="42" t="n">
        <f aca="false">$D$5*A8664+$F$5*B8664</f>
        <v>2.32126467004442</v>
      </c>
      <c r="F8664" s="43" t="n">
        <f aca="false">Inputs!$B$5*D8664+Inputs!$B$6*E8664</f>
        <v>69520.8796800301</v>
      </c>
      <c r="G8664" s="43" t="n">
        <f aca="false">F8664*SQRT(($B$6-2)/C8664)</f>
        <v>56454.5308697633</v>
      </c>
    </row>
    <row r="8665" customFormat="false" ht="15" hidden="false" customHeight="false" outlineLevel="0" collapsed="false">
      <c r="A8665" s="41" t="n">
        <v>0.2909218983</v>
      </c>
      <c r="B8665" s="41" t="n">
        <v>1.3928601332</v>
      </c>
      <c r="C8665" s="41" t="n">
        <v>2.3945476505</v>
      </c>
      <c r="D8665" s="42" t="n">
        <f aca="false">$B$5*A8665</f>
        <v>0.743299060889095</v>
      </c>
      <c r="E8665" s="42" t="n">
        <f aca="false">$D$5*A8665+$F$5*B8665</f>
        <v>3.09738758021335</v>
      </c>
      <c r="F8665" s="43" t="n">
        <f aca="false">Inputs!$B$5*D8665+Inputs!$B$6*E8665</f>
        <v>-80539.4729217582</v>
      </c>
      <c r="G8665" s="43" t="n">
        <f aca="false">F8665*SQRT(($B$6-2)/C8665)</f>
        <v>-73605.8003024696</v>
      </c>
    </row>
    <row r="8666" customFormat="false" ht="15" hidden="false" customHeight="false" outlineLevel="0" collapsed="false">
      <c r="A8666" s="41" t="n">
        <v>-1.5971071194</v>
      </c>
      <c r="B8666" s="41" t="n">
        <v>-0.7978822786</v>
      </c>
      <c r="C8666" s="41" t="n">
        <v>4.11083505</v>
      </c>
      <c r="D8666" s="42" t="n">
        <f aca="false">$B$5*A8666</f>
        <v>-4.08057361417715</v>
      </c>
      <c r="E8666" s="42" t="n">
        <f aca="false">$D$5*A8666+$F$5*B8666</f>
        <v>-5.17819537478845</v>
      </c>
      <c r="F8666" s="43" t="n">
        <f aca="false">Inputs!$B$5*D8666+Inputs!$B$6*E8666</f>
        <v>-149147.592678292</v>
      </c>
      <c r="G8666" s="43" t="n">
        <f aca="false">F8666*SQRT(($B$6-2)/C8666)</f>
        <v>-104031.825766247</v>
      </c>
    </row>
    <row r="8667" customFormat="false" ht="15" hidden="false" customHeight="false" outlineLevel="0" collapsed="false">
      <c r="A8667" s="41" t="n">
        <v>0.026560686</v>
      </c>
      <c r="B8667" s="41" t="n">
        <v>-0.7298675829</v>
      </c>
      <c r="C8667" s="41" t="n">
        <v>1.3444154767</v>
      </c>
      <c r="D8667" s="42" t="n">
        <f aca="false">$B$5*A8667</f>
        <v>0.0678619694005006</v>
      </c>
      <c r="E8667" s="42" t="n">
        <f aca="false">$D$5*A8667+$F$5*B8667</f>
        <v>-1.19709124433473</v>
      </c>
      <c r="F8667" s="43" t="n">
        <f aca="false">Inputs!$B$5*D8667+Inputs!$B$6*E8667</f>
        <v>66640.7591567866</v>
      </c>
      <c r="G8667" s="43" t="n">
        <f aca="false">F8667*SQRT(($B$6-2)/C8667)</f>
        <v>81280.8397700337</v>
      </c>
    </row>
    <row r="8668" customFormat="false" ht="15" hidden="false" customHeight="false" outlineLevel="0" collapsed="false">
      <c r="A8668" s="41" t="n">
        <v>-0.3960325382</v>
      </c>
      <c r="B8668" s="41" t="n">
        <v>1.2877417829</v>
      </c>
      <c r="C8668" s="41" t="n">
        <v>1.5955227849</v>
      </c>
      <c r="D8668" s="42" t="n">
        <f aca="false">$B$5*A8668</f>
        <v>-1.01185443737903</v>
      </c>
      <c r="E8668" s="42" t="n">
        <f aca="false">$D$5*A8668+$F$5*B8668</f>
        <v>1.28120664999319</v>
      </c>
      <c r="F8668" s="43" t="n">
        <f aca="false">Inputs!$B$5*D8668+Inputs!$B$6*E8668</f>
        <v>-165245.776237562</v>
      </c>
      <c r="G8668" s="43" t="n">
        <f aca="false">F8668*SQRT(($B$6-2)/C8668)</f>
        <v>-185009.427857417</v>
      </c>
    </row>
    <row r="8669" customFormat="false" ht="15" hidden="false" customHeight="false" outlineLevel="0" collapsed="false">
      <c r="A8669" s="41" t="n">
        <v>-0.148970974</v>
      </c>
      <c r="B8669" s="41" t="n">
        <v>-1.8292110277</v>
      </c>
      <c r="C8669" s="41" t="n">
        <v>3.7121394183</v>
      </c>
      <c r="D8669" s="42" t="n">
        <f aca="false">$B$5*A8669</f>
        <v>-0.380617566848641</v>
      </c>
      <c r="E8669" s="42" t="n">
        <f aca="false">$D$5*A8669+$F$5*B8669</f>
        <v>-3.51306933352937</v>
      </c>
      <c r="F8669" s="43" t="n">
        <f aca="false">Inputs!$B$5*D8669+Inputs!$B$6*E8669</f>
        <v>137591.709991604</v>
      </c>
      <c r="G8669" s="43" t="n">
        <f aca="false">F8669*SQRT(($B$6-2)/C8669)</f>
        <v>100993.89609341</v>
      </c>
    </row>
    <row r="8670" customFormat="false" ht="15" hidden="false" customHeight="false" outlineLevel="0" collapsed="false">
      <c r="A8670" s="41" t="n">
        <v>-0.4233417293</v>
      </c>
      <c r="B8670" s="41" t="n">
        <v>0.0581131741</v>
      </c>
      <c r="C8670" s="41" t="n">
        <v>8.6757671241</v>
      </c>
      <c r="D8670" s="42" t="n">
        <f aca="false">$B$5*A8670</f>
        <v>-1.08162882087125</v>
      </c>
      <c r="E8670" s="42" t="n">
        <f aca="false">$D$5*A8670+$F$5*B8670</f>
        <v>-0.907032228685115</v>
      </c>
      <c r="F8670" s="43" t="n">
        <f aca="false">Inputs!$B$5*D8670+Inputs!$B$6*E8670</f>
        <v>-62811.2706528695</v>
      </c>
      <c r="G8670" s="43" t="n">
        <f aca="false">F8670*SQRT(($B$6-2)/C8670)</f>
        <v>-30157.7289741505</v>
      </c>
    </row>
    <row r="8671" customFormat="false" ht="15" hidden="false" customHeight="false" outlineLevel="0" collapsed="false">
      <c r="A8671" s="41" t="n">
        <v>0.0396895325</v>
      </c>
      <c r="B8671" s="41" t="n">
        <v>0.5560374413</v>
      </c>
      <c r="C8671" s="41" t="n">
        <v>2.7750550855</v>
      </c>
      <c r="D8671" s="42" t="n">
        <f aca="false">$B$5*A8671</f>
        <v>0.101405883870438</v>
      </c>
      <c r="E8671" s="42" t="n">
        <f aca="false">$D$5*A8671+$F$5*B8671</f>
        <v>1.05457924166689</v>
      </c>
      <c r="F8671" s="43" t="n">
        <f aca="false">Inputs!$B$5*D8671+Inputs!$B$6*E8671</f>
        <v>-42588.3736963009</v>
      </c>
      <c r="G8671" s="43" t="n">
        <f aca="false">F8671*SQRT(($B$6-2)/C8671)</f>
        <v>-36155.1568384269</v>
      </c>
    </row>
    <row r="8672" customFormat="false" ht="15" hidden="false" customHeight="false" outlineLevel="0" collapsed="false">
      <c r="A8672" s="41" t="n">
        <v>0.4743885748</v>
      </c>
      <c r="B8672" s="41" t="n">
        <v>-0.1388260985</v>
      </c>
      <c r="C8672" s="41" t="n">
        <v>3.256996449</v>
      </c>
      <c r="D8672" s="42" t="n">
        <f aca="false">$B$5*A8672</f>
        <v>1.2120523900258</v>
      </c>
      <c r="E8672" s="42" t="n">
        <f aca="false">$D$5*A8672+$F$5*B8672</f>
        <v>0.889132093991587</v>
      </c>
      <c r="F8672" s="43" t="n">
        <f aca="false">Inputs!$B$5*D8672+Inputs!$B$6*E8672</f>
        <v>76748.6343030001</v>
      </c>
      <c r="G8672" s="43" t="n">
        <f aca="false">F8672*SQRT(($B$6-2)/C8672)</f>
        <v>60141.8816246636</v>
      </c>
    </row>
    <row r="8673" customFormat="false" ht="15" hidden="false" customHeight="false" outlineLevel="0" collapsed="false">
      <c r="A8673" s="41" t="n">
        <v>-1.1930397582</v>
      </c>
      <c r="B8673" s="41" t="n">
        <v>-0.4411392516</v>
      </c>
      <c r="C8673" s="41" t="n">
        <v>3.1738432888</v>
      </c>
      <c r="D8673" s="42" t="n">
        <f aca="false">$B$5*A8673</f>
        <v>-3.04819038049503</v>
      </c>
      <c r="E8673" s="42" t="n">
        <f aca="false">$D$5*A8673+$F$5*B8673</f>
        <v>-3.60067759398026</v>
      </c>
      <c r="F8673" s="43" t="n">
        <f aca="false">Inputs!$B$5*D8673+Inputs!$B$6*E8673</f>
        <v>-124785.15835049</v>
      </c>
      <c r="G8673" s="43" t="n">
        <f aca="false">F8673*SQRT(($B$6-2)/C8673)</f>
        <v>-99057.0049435363</v>
      </c>
    </row>
    <row r="8674" customFormat="false" ht="15" hidden="false" customHeight="false" outlineLevel="0" collapsed="false">
      <c r="A8674" s="41" t="n">
        <v>-0.6227765566</v>
      </c>
      <c r="B8674" s="41" t="n">
        <v>-0.2851038027</v>
      </c>
      <c r="C8674" s="41" t="n">
        <v>1.2916518304</v>
      </c>
      <c r="D8674" s="42" t="n">
        <f aca="false">$B$5*A8674</f>
        <v>-1.59118042460719</v>
      </c>
      <c r="E8674" s="42" t="n">
        <f aca="false">$D$5*A8674+$F$5*B8674</f>
        <v>-1.97425289276857</v>
      </c>
      <c r="F8674" s="43" t="n">
        <f aca="false">Inputs!$B$5*D8674+Inputs!$B$6*E8674</f>
        <v>-60405.3978222909</v>
      </c>
      <c r="G8674" s="43" t="n">
        <f aca="false">F8674*SQRT(($B$6-2)/C8674)</f>
        <v>-75165.4072527358</v>
      </c>
    </row>
    <row r="8675" customFormat="false" ht="15" hidden="false" customHeight="false" outlineLevel="0" collapsed="false">
      <c r="A8675" s="41" t="n">
        <v>0.6911685353</v>
      </c>
      <c r="B8675" s="41" t="n">
        <v>0.4041027496</v>
      </c>
      <c r="C8675" s="41" t="n">
        <v>2.5069968902</v>
      </c>
      <c r="D8675" s="42" t="n">
        <f aca="false">$B$5*A8675</f>
        <v>1.76592042815149</v>
      </c>
      <c r="E8675" s="42" t="n">
        <f aca="false">$D$5*A8675+$F$5*B8675</f>
        <v>2.34247837239835</v>
      </c>
      <c r="F8675" s="43" t="n">
        <f aca="false">Inputs!$B$5*D8675+Inputs!$B$6*E8675</f>
        <v>59468.1241952319</v>
      </c>
      <c r="G8675" s="43" t="n">
        <f aca="false">F8675*SQRT(($B$6-2)/C8675)</f>
        <v>53115.6303656883</v>
      </c>
    </row>
    <row r="8676" customFormat="false" ht="15" hidden="false" customHeight="false" outlineLevel="0" collapsed="false">
      <c r="A8676" s="41" t="n">
        <v>0.8240057137</v>
      </c>
      <c r="B8676" s="41" t="n">
        <v>-0.3840832036</v>
      </c>
      <c r="C8676" s="41" t="n">
        <v>3.5818733685</v>
      </c>
      <c r="D8676" s="42" t="n">
        <f aca="false">$B$5*A8676</f>
        <v>2.10531650157481</v>
      </c>
      <c r="E8676" s="42" t="n">
        <f aca="false">$D$5*A8676+$F$5*B8676</f>
        <v>1.29758045850374</v>
      </c>
      <c r="F8676" s="43" t="n">
        <f aca="false">Inputs!$B$5*D8676+Inputs!$B$6*E8676</f>
        <v>145652.627232294</v>
      </c>
      <c r="G8676" s="43" t="n">
        <f aca="false">F8676*SQRT(($B$6-2)/C8676)</f>
        <v>108837.412052092</v>
      </c>
    </row>
    <row r="8677" customFormat="false" ht="15" hidden="false" customHeight="false" outlineLevel="0" collapsed="false">
      <c r="A8677" s="41" t="n">
        <v>1.5083607683</v>
      </c>
      <c r="B8677" s="41" t="n">
        <v>0.6728385126</v>
      </c>
      <c r="C8677" s="41" t="n">
        <v>3.5233032102</v>
      </c>
      <c r="D8677" s="42" t="n">
        <f aca="false">$B$5*A8677</f>
        <v>3.85382863617642</v>
      </c>
      <c r="E8677" s="42" t="n">
        <f aca="false">$D$5*A8677+$F$5*B8677</f>
        <v>4.75109702118494</v>
      </c>
      <c r="F8677" s="43" t="n">
        <f aca="false">Inputs!$B$5*D8677+Inputs!$B$6*E8677</f>
        <v>147828.012558395</v>
      </c>
      <c r="G8677" s="43" t="n">
        <f aca="false">F8677*SQRT(($B$6-2)/C8677)</f>
        <v>111377.31043451</v>
      </c>
    </row>
    <row r="8678" customFormat="false" ht="15" hidden="false" customHeight="false" outlineLevel="0" collapsed="false">
      <c r="A8678" s="41" t="n">
        <v>0.1122346818</v>
      </c>
      <c r="B8678" s="41" t="n">
        <v>0.6033465844</v>
      </c>
      <c r="C8678" s="41" t="n">
        <v>4.3523729372</v>
      </c>
      <c r="D8678" s="42" t="n">
        <f aca="false">$B$5*A8678</f>
        <v>0.286757147085227</v>
      </c>
      <c r="E8678" s="42" t="n">
        <f aca="false">$D$5*A8678+$F$5*B8678</f>
        <v>1.30889759139783</v>
      </c>
      <c r="F8678" s="43" t="n">
        <f aca="false">Inputs!$B$5*D8678+Inputs!$B$6*E8678</f>
        <v>-36769.1648613689</v>
      </c>
      <c r="G8678" s="43" t="n">
        <f aca="false">F8678*SQRT(($B$6-2)/C8678)</f>
        <v>-24925.0313407356</v>
      </c>
    </row>
    <row r="8679" customFormat="false" ht="15" hidden="false" customHeight="false" outlineLevel="0" collapsed="false">
      <c r="A8679" s="41" t="n">
        <v>-0.6757604146</v>
      </c>
      <c r="B8679" s="41" t="n">
        <v>-2.108754216</v>
      </c>
      <c r="C8679" s="41" t="n">
        <v>1.2394727896</v>
      </c>
      <c r="D8679" s="42" t="n">
        <f aca="false">$B$5*A8679</f>
        <v>-1.72655301815829</v>
      </c>
      <c r="E8679" s="42" t="n">
        <f aca="false">$D$5*A8679+$F$5*B8679</f>
        <v>-5.24931069435661</v>
      </c>
      <c r="F8679" s="43" t="n">
        <f aca="false">Inputs!$B$5*D8679+Inputs!$B$6*E8679</f>
        <v>89810.232902001</v>
      </c>
      <c r="G8679" s="43" t="n">
        <f aca="false">F8679*SQRT(($B$6-2)/C8679)</f>
        <v>114083.364816811</v>
      </c>
    </row>
    <row r="8680" customFormat="false" ht="15" hidden="false" customHeight="false" outlineLevel="0" collapsed="false">
      <c r="A8680" s="41" t="n">
        <v>-0.6066963691</v>
      </c>
      <c r="B8680" s="41" t="n">
        <v>0.7474569572</v>
      </c>
      <c r="C8680" s="41" t="n">
        <v>1.873621887</v>
      </c>
      <c r="D8680" s="42" t="n">
        <f aca="false">$B$5*A8680</f>
        <v>-1.55009589870002</v>
      </c>
      <c r="E8680" s="42" t="n">
        <f aca="false">$D$5*A8680+$F$5*B8680</f>
        <v>-0.153020210136707</v>
      </c>
      <c r="F8680" s="43" t="n">
        <f aca="false">Inputs!$B$5*D8680+Inputs!$B$6*E8680</f>
        <v>-147358.579363167</v>
      </c>
      <c r="G8680" s="43" t="n">
        <f aca="false">F8680*SQRT(($B$6-2)/C8680)</f>
        <v>-152247.24700581</v>
      </c>
    </row>
    <row r="8681" customFormat="false" ht="15" hidden="false" customHeight="false" outlineLevel="0" collapsed="false">
      <c r="A8681" s="41" t="n">
        <v>0.0802160397</v>
      </c>
      <c r="B8681" s="41" t="n">
        <v>-0.1368344727</v>
      </c>
      <c r="C8681" s="41" t="n">
        <v>0.5946708512</v>
      </c>
      <c r="D8681" s="42" t="n">
        <f aca="false">$B$5*A8681</f>
        <v>0.204950219717621</v>
      </c>
      <c r="E8681" s="42" t="n">
        <f aca="false">$D$5*A8681+$F$5*B8681</f>
        <v>-0.0453970421351394</v>
      </c>
      <c r="F8681" s="43" t="n">
        <f aca="false">Inputs!$B$5*D8681+Inputs!$B$6*E8681</f>
        <v>22764.8740785191</v>
      </c>
      <c r="G8681" s="43" t="n">
        <f aca="false">F8681*SQRT(($B$6-2)/C8681)</f>
        <v>41748.6007836089</v>
      </c>
    </row>
    <row r="8682" customFormat="false" ht="15" hidden="false" customHeight="false" outlineLevel="0" collapsed="false">
      <c r="A8682" s="41" t="n">
        <v>-0.8478400708</v>
      </c>
      <c r="B8682" s="41" t="n">
        <v>-1.9558258259</v>
      </c>
      <c r="C8682" s="41" t="n">
        <v>7.8245921121</v>
      </c>
      <c r="D8682" s="42" t="n">
        <f aca="false">$B$5*A8682</f>
        <v>-2.16621276051183</v>
      </c>
      <c r="E8682" s="42" t="n">
        <f aca="false">$D$5*A8682+$F$5*B8682</f>
        <v>-5.39472111439899</v>
      </c>
      <c r="F8682" s="43" t="n">
        <f aca="false">Inputs!$B$5*D8682+Inputs!$B$6*E8682</f>
        <v>53114.7796687666</v>
      </c>
      <c r="G8682" s="43" t="n">
        <f aca="false">F8682*SQRT(($B$6-2)/C8682)</f>
        <v>26853.4152941192</v>
      </c>
    </row>
    <row r="8683" customFormat="false" ht="15" hidden="false" customHeight="false" outlineLevel="0" collapsed="false">
      <c r="A8683" s="41" t="n">
        <v>1.4248456208</v>
      </c>
      <c r="B8683" s="41" t="n">
        <v>-0.2078947418</v>
      </c>
      <c r="C8683" s="41" t="n">
        <v>2.2351018025</v>
      </c>
      <c r="D8683" s="42" t="n">
        <f aca="false">$B$5*A8683</f>
        <v>3.64044926848527</v>
      </c>
      <c r="E8683" s="42" t="n">
        <f aca="false">$D$5*A8683+$F$5*B8683</f>
        <v>3.03156421707374</v>
      </c>
      <c r="F8683" s="43" t="n">
        <f aca="false">Inputs!$B$5*D8683+Inputs!$B$6*E8683</f>
        <v>212466.71599484</v>
      </c>
      <c r="G8683" s="43" t="n">
        <f aca="false">F8683*SQRT(($B$6-2)/C8683)</f>
        <v>200982.039358558</v>
      </c>
    </row>
    <row r="8684" customFormat="false" ht="15" hidden="false" customHeight="false" outlineLevel="0" collapsed="false">
      <c r="A8684" s="41" t="n">
        <v>-0.4295379819</v>
      </c>
      <c r="B8684" s="41" t="n">
        <v>-0.6716462671</v>
      </c>
      <c r="C8684" s="41" t="n">
        <v>3.8538979007</v>
      </c>
      <c r="D8684" s="42" t="n">
        <f aca="false">$B$5*A8684</f>
        <v>-1.09746011018129</v>
      </c>
      <c r="E8684" s="42" t="n">
        <f aca="false">$D$5*A8684+$F$5*B8684</f>
        <v>-2.18188475216529</v>
      </c>
      <c r="F8684" s="43" t="n">
        <f aca="false">Inputs!$B$5*D8684+Inputs!$B$6*E8684</f>
        <v>-651.773409864414</v>
      </c>
      <c r="G8684" s="43" t="n">
        <f aca="false">F8684*SQRT(($B$6-2)/C8684)</f>
        <v>-469.528040945196</v>
      </c>
    </row>
    <row r="8685" customFormat="false" ht="15" hidden="false" customHeight="false" outlineLevel="0" collapsed="false">
      <c r="A8685" s="41" t="n">
        <v>1.2545224776</v>
      </c>
      <c r="B8685" s="41" t="n">
        <v>0.8813508124</v>
      </c>
      <c r="C8685" s="41" t="n">
        <v>3.1145490879</v>
      </c>
      <c r="D8685" s="42" t="n">
        <f aca="false">$B$5*A8685</f>
        <v>3.20527737826995</v>
      </c>
      <c r="E8685" s="42" t="n">
        <f aca="false">$D$5*A8685+$F$5*B8685</f>
        <v>4.50711395240306</v>
      </c>
      <c r="F8685" s="43" t="n">
        <f aca="false">Inputs!$B$5*D8685+Inputs!$B$6*E8685</f>
        <v>95172.040206842</v>
      </c>
      <c r="G8685" s="43" t="n">
        <f aca="false">F8685*SQRT(($B$6-2)/C8685)</f>
        <v>76265.265619686</v>
      </c>
    </row>
    <row r="8686" customFormat="false" ht="15" hidden="false" customHeight="false" outlineLevel="0" collapsed="false">
      <c r="A8686" s="41" t="n">
        <v>-0.9672394642</v>
      </c>
      <c r="B8686" s="41" t="n">
        <v>1.164542965</v>
      </c>
      <c r="C8686" s="41" t="n">
        <v>0.2316802982</v>
      </c>
      <c r="D8686" s="42" t="n">
        <f aca="false">$B$5*A8686</f>
        <v>-2.47127558838266</v>
      </c>
      <c r="E8686" s="42" t="n">
        <f aca="false">$D$5*A8686+$F$5*B8686</f>
        <v>-0.290763259063683</v>
      </c>
      <c r="F8686" s="43" t="n">
        <f aca="false">Inputs!$B$5*D8686+Inputs!$B$6*E8686</f>
        <v>-232589.395885081</v>
      </c>
      <c r="G8686" s="43" t="n">
        <f aca="false">F8686*SQRT(($B$6-2)/C8686)</f>
        <v>-683376.998160548</v>
      </c>
    </row>
    <row r="8687" customFormat="false" ht="15" hidden="false" customHeight="false" outlineLevel="0" collapsed="false">
      <c r="A8687" s="41" t="n">
        <v>-0.1450704189</v>
      </c>
      <c r="B8687" s="41" t="n">
        <v>-0.610542188</v>
      </c>
      <c r="C8687" s="41" t="n">
        <v>1.0285901489</v>
      </c>
      <c r="D8687" s="42" t="n">
        <f aca="false">$B$5*A8687</f>
        <v>-0.370651734232678</v>
      </c>
      <c r="E8687" s="42" t="n">
        <f aca="false">$D$5*A8687+$F$5*B8687</f>
        <v>-1.39945807946793</v>
      </c>
      <c r="F8687" s="43" t="n">
        <f aca="false">Inputs!$B$5*D8687+Inputs!$B$6*E8687</f>
        <v>32907.7305501287</v>
      </c>
      <c r="G8687" s="43" t="n">
        <f aca="false">F8687*SQRT(($B$6-2)/C8687)</f>
        <v>45887.2202796111</v>
      </c>
    </row>
    <row r="8688" customFormat="false" ht="15" hidden="false" customHeight="false" outlineLevel="0" collapsed="false">
      <c r="A8688" s="41" t="n">
        <v>-0.2936123868</v>
      </c>
      <c r="B8688" s="41" t="n">
        <v>-0.7832972505</v>
      </c>
      <c r="C8688" s="41" t="n">
        <v>3.0112984811</v>
      </c>
      <c r="D8688" s="42" t="n">
        <f aca="false">$B$5*A8688</f>
        <v>-0.750173199917711</v>
      </c>
      <c r="E8688" s="42" t="n">
        <f aca="false">$D$5*A8688+$F$5*B8688</f>
        <v>-2.05123056662844</v>
      </c>
      <c r="F8688" s="43" t="n">
        <f aca="false">Inputs!$B$5*D8688+Inputs!$B$6*E8688</f>
        <v>27544.2083396509</v>
      </c>
      <c r="G8688" s="43" t="n">
        <f aca="false">F8688*SQRT(($B$6-2)/C8688)</f>
        <v>22447.5211759789</v>
      </c>
    </row>
    <row r="8689" customFormat="false" ht="15" hidden="false" customHeight="false" outlineLevel="0" collapsed="false">
      <c r="A8689" s="41" t="n">
        <v>-1.3208771027</v>
      </c>
      <c r="B8689" s="41" t="n">
        <v>0.7761309655</v>
      </c>
      <c r="C8689" s="41" t="n">
        <v>4.6825174059</v>
      </c>
      <c r="D8689" s="42" t="n">
        <f aca="false">$B$5*A8689</f>
        <v>-3.3748119881109</v>
      </c>
      <c r="E8689" s="42" t="n">
        <f aca="false">$D$5*A8689+$F$5*B8689</f>
        <v>-1.80296330533215</v>
      </c>
      <c r="F8689" s="43" t="n">
        <f aca="false">Inputs!$B$5*D8689+Inputs!$B$6*E8689</f>
        <v>-247333.033544482</v>
      </c>
      <c r="G8689" s="43" t="n">
        <f aca="false">F8689*SQRT(($B$6-2)/C8689)</f>
        <v>-161643.193424922</v>
      </c>
    </row>
    <row r="8690" customFormat="false" ht="15" hidden="false" customHeight="false" outlineLevel="0" collapsed="false">
      <c r="A8690" s="41" t="n">
        <v>-0.220704859</v>
      </c>
      <c r="B8690" s="41" t="n">
        <v>0.6172095336</v>
      </c>
      <c r="C8690" s="41" t="n">
        <v>4.4198482018</v>
      </c>
      <c r="D8690" s="42" t="n">
        <f aca="false">$B$5*A8690</f>
        <v>-0.563896067594029</v>
      </c>
      <c r="E8690" s="42" t="n">
        <f aca="false">$D$5*A8690+$F$5*B8690</f>
        <v>0.540576483558928</v>
      </c>
      <c r="F8690" s="43" t="n">
        <f aca="false">Inputs!$B$5*D8690+Inputs!$B$6*E8690</f>
        <v>-83418.4309373493</v>
      </c>
      <c r="G8690" s="43" t="n">
        <f aca="false">F8690*SQRT(($B$6-2)/C8690)</f>
        <v>-56114.2725975047</v>
      </c>
    </row>
    <row r="8691" customFormat="false" ht="15" hidden="false" customHeight="false" outlineLevel="0" collapsed="false">
      <c r="A8691" s="41" t="n">
        <v>0.2872133311</v>
      </c>
      <c r="B8691" s="41" t="n">
        <v>0.5485411114</v>
      </c>
      <c r="C8691" s="41" t="n">
        <v>0.8914037686</v>
      </c>
      <c r="D8691" s="42" t="n">
        <f aca="false">$B$5*A8691</f>
        <v>0.733823753141166</v>
      </c>
      <c r="E8691" s="42" t="n">
        <f aca="false">$D$5*A8691+$F$5*B8691</f>
        <v>1.63063961340547</v>
      </c>
      <c r="F8691" s="43" t="n">
        <f aca="false">Inputs!$B$5*D8691+Inputs!$B$6*E8691</f>
        <v>-8149.60535615671</v>
      </c>
      <c r="G8691" s="43" t="n">
        <f aca="false">F8691*SQRT(($B$6-2)/C8691)</f>
        <v>-12207.1517521257</v>
      </c>
    </row>
    <row r="8692" customFormat="false" ht="15" hidden="false" customHeight="false" outlineLevel="0" collapsed="false">
      <c r="A8692" s="41" t="n">
        <v>-2.0459868054</v>
      </c>
      <c r="B8692" s="41" t="n">
        <v>-0.8667602494</v>
      </c>
      <c r="C8692" s="41" t="n">
        <v>1.2853818593</v>
      </c>
      <c r="D8692" s="42" t="n">
        <f aca="false">$B$5*A8692</f>
        <v>-5.22745135354873</v>
      </c>
      <c r="E8692" s="42" t="n">
        <f aca="false">$D$5*A8692+$F$5*B8692</f>
        <v>-6.36527865696764</v>
      </c>
      <c r="F8692" s="43" t="n">
        <f aca="false">Inputs!$B$5*D8692+Inputs!$B$6*E8692</f>
        <v>-204481.202506491</v>
      </c>
      <c r="G8692" s="43" t="n">
        <f aca="false">F8692*SQRT(($B$6-2)/C8692)</f>
        <v>-255065.84353475</v>
      </c>
    </row>
    <row r="8693" customFormat="false" ht="15" hidden="false" customHeight="false" outlineLevel="0" collapsed="false">
      <c r="A8693" s="41" t="n">
        <v>0.5693647554</v>
      </c>
      <c r="B8693" s="41" t="n">
        <v>-1.2748306941</v>
      </c>
      <c r="C8693" s="41" t="n">
        <v>4.141254655</v>
      </c>
      <c r="D8693" s="42" t="n">
        <f aca="false">$B$5*A8693</f>
        <v>1.45471444557864</v>
      </c>
      <c r="E8693" s="42" t="n">
        <f aca="false">$D$5*A8693+$F$5*B8693</f>
        <v>-0.846453266874392</v>
      </c>
      <c r="F8693" s="43" t="n">
        <f aca="false">Inputs!$B$5*D8693+Inputs!$B$6*E8693</f>
        <v>187794.107901583</v>
      </c>
      <c r="G8693" s="43" t="n">
        <f aca="false">F8693*SQRT(($B$6-2)/C8693)</f>
        <v>130506.154019959</v>
      </c>
    </row>
    <row r="8694" customFormat="false" ht="15" hidden="false" customHeight="false" outlineLevel="0" collapsed="false">
      <c r="A8694" s="41" t="n">
        <v>0.3730650838</v>
      </c>
      <c r="B8694" s="41" t="n">
        <v>-1.39070458</v>
      </c>
      <c r="C8694" s="41" t="n">
        <v>4.3919520613</v>
      </c>
      <c r="D8694" s="42" t="n">
        <f aca="false">$B$5*A8694</f>
        <v>0.95317309580147</v>
      </c>
      <c r="E8694" s="42" t="n">
        <f aca="false">$D$5*A8694+$F$5*B8694</f>
        <v>-1.51365015357002</v>
      </c>
      <c r="F8694" s="43" t="n">
        <f aca="false">Inputs!$B$5*D8694+Inputs!$B$6*E8694</f>
        <v>170999.817258648</v>
      </c>
      <c r="G8694" s="43" t="n">
        <f aca="false">F8694*SQRT(($B$6-2)/C8694)</f>
        <v>115393.63349688</v>
      </c>
    </row>
    <row r="8695" customFormat="false" ht="15" hidden="false" customHeight="false" outlineLevel="0" collapsed="false">
      <c r="A8695" s="41" t="n">
        <v>0.0164439835</v>
      </c>
      <c r="B8695" s="41" t="n">
        <v>1.6099903939</v>
      </c>
      <c r="C8695" s="41" t="n">
        <v>0.838622889</v>
      </c>
      <c r="D8695" s="42" t="n">
        <f aca="false">$B$5*A8695</f>
        <v>0.0420140166974353</v>
      </c>
      <c r="E8695" s="42" t="n">
        <f aca="false">$D$5*A8695+$F$5*B8695</f>
        <v>2.81917172859245</v>
      </c>
      <c r="F8695" s="43" t="n">
        <f aca="false">Inputs!$B$5*D8695+Inputs!$B$6*E8695</f>
        <v>-136757.184759879</v>
      </c>
      <c r="G8695" s="43" t="n">
        <f aca="false">F8695*SQRT(($B$6-2)/C8695)</f>
        <v>-211194.106104056</v>
      </c>
    </row>
    <row r="8696" customFormat="false" ht="15" hidden="false" customHeight="false" outlineLevel="0" collapsed="false">
      <c r="A8696" s="41" t="n">
        <v>0.7746001153</v>
      </c>
      <c r="B8696" s="41" t="n">
        <v>-1.8507409474</v>
      </c>
      <c r="C8696" s="41" t="n">
        <v>4.1247271938</v>
      </c>
      <c r="D8696" s="42" t="n">
        <f aca="false">$B$5*A8696</f>
        <v>1.97908628271547</v>
      </c>
      <c r="E8696" s="42" t="n">
        <f aca="false">$D$5*A8696+$F$5*B8696</f>
        <v>-1.35252748296155</v>
      </c>
      <c r="F8696" s="43" t="n">
        <f aca="false">Inputs!$B$5*D8696+Inputs!$B$6*E8696</f>
        <v>265535.002419624</v>
      </c>
      <c r="G8696" s="43" t="n">
        <f aca="false">F8696*SQRT(($B$6-2)/C8696)</f>
        <v>184900.957479972</v>
      </c>
    </row>
    <row r="8697" customFormat="false" ht="15" hidden="false" customHeight="false" outlineLevel="0" collapsed="false">
      <c r="A8697" s="41" t="n">
        <v>0.8483714043</v>
      </c>
      <c r="B8697" s="41" t="n">
        <v>1.8222382267</v>
      </c>
      <c r="C8697" s="41" t="n">
        <v>2.9946721349</v>
      </c>
      <c r="D8697" s="42" t="n">
        <f aca="false">$B$5*A8697</f>
        <v>2.16757030593511</v>
      </c>
      <c r="E8697" s="42" t="n">
        <f aca="false">$D$5*A8697+$F$5*B8697</f>
        <v>5.16531383619109</v>
      </c>
      <c r="F8697" s="43" t="n">
        <f aca="false">Inputs!$B$5*D8697+Inputs!$B$6*E8697</f>
        <v>-41508.661216044</v>
      </c>
      <c r="G8697" s="43" t="n">
        <f aca="false">F8697*SQRT(($B$6-2)/C8697)</f>
        <v>-33921.8151566043</v>
      </c>
    </row>
    <row r="8698" customFormat="false" ht="15" hidden="false" customHeight="false" outlineLevel="0" collapsed="false">
      <c r="A8698" s="41" t="n">
        <v>2.7970160102</v>
      </c>
      <c r="B8698" s="41" t="n">
        <v>0.4750757375</v>
      </c>
      <c r="C8698" s="41" t="n">
        <v>2.5743286343</v>
      </c>
      <c r="D8698" s="42" t="n">
        <f aca="false">$B$5*A8698</f>
        <v>7.14631447760433</v>
      </c>
      <c r="E8698" s="42" t="n">
        <f aca="false">$D$5*A8698+$F$5*B8698</f>
        <v>7.47607958731411</v>
      </c>
      <c r="F8698" s="43" t="n">
        <f aca="false">Inputs!$B$5*D8698+Inputs!$B$6*E8698</f>
        <v>340827.468394727</v>
      </c>
      <c r="G8698" s="43" t="n">
        <f aca="false">F8698*SQRT(($B$6-2)/C8698)</f>
        <v>300412.218735582</v>
      </c>
    </row>
    <row r="8699" customFormat="false" ht="15" hidden="false" customHeight="false" outlineLevel="0" collapsed="false">
      <c r="A8699" s="41" t="n">
        <v>-1.3644199239</v>
      </c>
      <c r="B8699" s="41" t="n">
        <v>0.434677978</v>
      </c>
      <c r="C8699" s="41" t="n">
        <v>8.8537967389</v>
      </c>
      <c r="D8699" s="42" t="n">
        <f aca="false">$B$5*A8699</f>
        <v>-3.48606293998337</v>
      </c>
      <c r="E8699" s="42" t="n">
        <f aca="false">$D$5*A8699+$F$5*B8699</f>
        <v>-2.49617929140926</v>
      </c>
      <c r="F8699" s="43" t="n">
        <f aca="false">Inputs!$B$5*D8699+Inputs!$B$6*E8699</f>
        <v>-223797.329427874</v>
      </c>
      <c r="G8699" s="43" t="n">
        <f aca="false">F8699*SQRT(($B$6-2)/C8699)</f>
        <v>-106366.562436524</v>
      </c>
    </row>
    <row r="8700" customFormat="false" ht="15" hidden="false" customHeight="false" outlineLevel="0" collapsed="false">
      <c r="A8700" s="41" t="n">
        <v>1.5960335983</v>
      </c>
      <c r="B8700" s="41" t="n">
        <v>-0.1870881798</v>
      </c>
      <c r="C8700" s="41" t="n">
        <v>2.7786444147</v>
      </c>
      <c r="D8700" s="42" t="n">
        <f aca="false">$B$5*A8700</f>
        <v>4.07783079134347</v>
      </c>
      <c r="E8700" s="42" t="n">
        <f aca="false">$D$5*A8700+$F$5*B8700</f>
        <v>3.47484865729767</v>
      </c>
      <c r="F8700" s="43" t="n">
        <f aca="false">Inputs!$B$5*D8700+Inputs!$B$6*E8700</f>
        <v>234040.646269463</v>
      </c>
      <c r="G8700" s="43" t="n">
        <f aca="false">F8700*SQRT(($B$6-2)/C8700)</f>
        <v>198559.101919214</v>
      </c>
    </row>
    <row r="8701" customFormat="false" ht="15" hidden="false" customHeight="false" outlineLevel="0" collapsed="false">
      <c r="A8701" s="41" t="n">
        <v>1.0431089229</v>
      </c>
      <c r="B8701" s="41" t="n">
        <v>-0.8396029989</v>
      </c>
      <c r="C8701" s="41" t="n">
        <v>2.0105418617</v>
      </c>
      <c r="D8701" s="42" t="n">
        <f aca="false">$B$5*A8701</f>
        <v>2.6651203891055</v>
      </c>
      <c r="E8701" s="42" t="n">
        <f aca="false">$D$5*A8701+$F$5*B8701</f>
        <v>1.03238955159748</v>
      </c>
      <c r="F8701" s="43" t="n">
        <f aca="false">Inputs!$B$5*D8701+Inputs!$B$6*E8701</f>
        <v>214892.561330676</v>
      </c>
      <c r="G8701" s="43" t="n">
        <f aca="false">F8701*SQRT(($B$6-2)/C8701)</f>
        <v>214328.448488074</v>
      </c>
    </row>
    <row r="8702" customFormat="false" ht="15" hidden="false" customHeight="false" outlineLevel="0" collapsed="false">
      <c r="A8702" s="41" t="n">
        <v>0.3723532531</v>
      </c>
      <c r="B8702" s="41" t="n">
        <v>-2.4895795152</v>
      </c>
      <c r="C8702" s="41" t="n">
        <v>5.4423665977</v>
      </c>
      <c r="D8702" s="42" t="n">
        <f aca="false">$B$5*A8702</f>
        <v>0.951354383996296</v>
      </c>
      <c r="E8702" s="42" t="n">
        <f aca="false">$D$5*A8702+$F$5*B8702</f>
        <v>-3.41282010941338</v>
      </c>
      <c r="F8702" s="43" t="n">
        <f aca="false">Inputs!$B$5*D8702+Inputs!$B$6*E8702</f>
        <v>265776.443870299</v>
      </c>
      <c r="G8702" s="43" t="n">
        <f aca="false">F8702*SQRT(($B$6-2)/C8702)</f>
        <v>161115.598075531</v>
      </c>
    </row>
    <row r="8703" customFormat="false" ht="15" hidden="false" customHeight="false" outlineLevel="0" collapsed="false">
      <c r="A8703" s="41" t="n">
        <v>-0.9503353818</v>
      </c>
      <c r="B8703" s="41" t="n">
        <v>-0.0061206473</v>
      </c>
      <c r="C8703" s="41" t="n">
        <v>5.2836630518</v>
      </c>
      <c r="D8703" s="42" t="n">
        <f aca="false">$B$5*A8703</f>
        <v>-2.42808602910048</v>
      </c>
      <c r="E8703" s="42" t="n">
        <f aca="false">$D$5*A8703+$F$5*B8703</f>
        <v>-2.27197529559969</v>
      </c>
      <c r="F8703" s="43" t="n">
        <f aca="false">Inputs!$B$5*D8703+Inputs!$B$6*E8703</f>
        <v>-129209.838130063</v>
      </c>
      <c r="G8703" s="43" t="n">
        <f aca="false">F8703*SQRT(($B$6-2)/C8703)</f>
        <v>-79495.5874823021</v>
      </c>
    </row>
    <row r="8704" customFormat="false" ht="15" hidden="false" customHeight="false" outlineLevel="0" collapsed="false">
      <c r="A8704" s="41" t="n">
        <v>-0.3633567306</v>
      </c>
      <c r="B8704" s="41" t="n">
        <v>-1.3006174943</v>
      </c>
      <c r="C8704" s="41" t="n">
        <v>7.5380160858</v>
      </c>
      <c r="D8704" s="42" t="n">
        <f aca="false">$B$5*A8704</f>
        <v>-0.928368466591681</v>
      </c>
      <c r="E8704" s="42" t="n">
        <f aca="false">$D$5*A8704+$F$5*B8704</f>
        <v>-3.11047316903254</v>
      </c>
      <c r="F8704" s="43" t="n">
        <f aca="false">Inputs!$B$5*D8704+Inputs!$B$6*E8704</f>
        <v>62686.8117924589</v>
      </c>
      <c r="G8704" s="43" t="n">
        <f aca="false">F8704*SQRT(($B$6-2)/C8704)</f>
        <v>32289.5989085174</v>
      </c>
    </row>
    <row r="8705" customFormat="false" ht="15" hidden="false" customHeight="false" outlineLevel="0" collapsed="false">
      <c r="A8705" s="41" t="n">
        <v>-0.4996561981</v>
      </c>
      <c r="B8705" s="41" t="n">
        <v>0.3296550485</v>
      </c>
      <c r="C8705" s="41" t="n">
        <v>5.0396933381</v>
      </c>
      <c r="D8705" s="42" t="n">
        <f aca="false">$B$5*A8705</f>
        <v>-1.27661061262622</v>
      </c>
      <c r="E8705" s="42" t="n">
        <f aca="false">$D$5*A8705+$F$5*B8705</f>
        <v>-0.619745810364169</v>
      </c>
      <c r="F8705" s="43" t="n">
        <f aca="false">Inputs!$B$5*D8705+Inputs!$B$6*E8705</f>
        <v>-96673.7707444135</v>
      </c>
      <c r="G8705" s="43" t="n">
        <f aca="false">F8705*SQRT(($B$6-2)/C8705)</f>
        <v>-60900.6041509217</v>
      </c>
    </row>
    <row r="8706" customFormat="false" ht="15" hidden="false" customHeight="false" outlineLevel="0" collapsed="false">
      <c r="A8706" s="41" t="n">
        <v>-0.0862275871</v>
      </c>
      <c r="B8706" s="41" t="n">
        <v>0.0609375699</v>
      </c>
      <c r="C8706" s="41" t="n">
        <v>4.8997006802</v>
      </c>
      <c r="D8706" s="42" t="n">
        <f aca="false">$B$5*A8706</f>
        <v>-0.220309591298176</v>
      </c>
      <c r="E8706" s="42" t="n">
        <f aca="false">$D$5*A8706+$F$5*B8706</f>
        <v>-0.0999625113949385</v>
      </c>
      <c r="F8706" s="43" t="n">
        <f aca="false">Inputs!$B$5*D8706+Inputs!$B$6*E8706</f>
        <v>-17032.8335600707</v>
      </c>
      <c r="G8706" s="43" t="n">
        <f aca="false">F8706*SQRT(($B$6-2)/C8706)</f>
        <v>-10882.2105757306</v>
      </c>
    </row>
    <row r="8707" customFormat="false" ht="15" hidden="false" customHeight="false" outlineLevel="0" collapsed="false">
      <c r="A8707" s="41" t="n">
        <v>0.7319688031</v>
      </c>
      <c r="B8707" s="41" t="n">
        <v>-0.3431627007</v>
      </c>
      <c r="C8707" s="41" t="n">
        <v>3.1853229766</v>
      </c>
      <c r="D8707" s="42" t="n">
        <f aca="false">$B$5*A8707</f>
        <v>1.87016421631931</v>
      </c>
      <c r="E8707" s="42" t="n">
        <f aca="false">$D$5*A8707+$F$5*B8707</f>
        <v>1.149229794184</v>
      </c>
      <c r="F8707" s="43" t="n">
        <f aca="false">Inputs!$B$5*D8707+Inputs!$B$6*E8707</f>
        <v>129554.931922731</v>
      </c>
      <c r="G8707" s="43" t="n">
        <f aca="false">F8707*SQRT(($B$6-2)/C8707)</f>
        <v>102657.861036876</v>
      </c>
    </row>
    <row r="8708" customFormat="false" ht="15" hidden="false" customHeight="false" outlineLevel="0" collapsed="false">
      <c r="A8708" s="41" t="n">
        <v>1.3591778831</v>
      </c>
      <c r="B8708" s="41" t="n">
        <v>-0.9892710661</v>
      </c>
      <c r="C8708" s="41" t="n">
        <v>12.4278355898</v>
      </c>
      <c r="D8708" s="42" t="n">
        <f aca="false">$B$5*A8708</f>
        <v>3.4726696408658</v>
      </c>
      <c r="E8708" s="42" t="n">
        <f aca="false">$D$5*A8708+$F$5*B8708</f>
        <v>1.52606491026502</v>
      </c>
      <c r="F8708" s="43" t="n">
        <f aca="false">Inputs!$B$5*D8708+Inputs!$B$6*E8708</f>
        <v>270963.718573329</v>
      </c>
      <c r="G8708" s="43" t="n">
        <f aca="false">F8708*SQRT(($B$6-2)/C8708)</f>
        <v>108699.71162499</v>
      </c>
    </row>
    <row r="8709" customFormat="false" ht="15" hidden="false" customHeight="false" outlineLevel="0" collapsed="false">
      <c r="A8709" s="41" t="n">
        <v>1.9280025531</v>
      </c>
      <c r="B8709" s="41" t="n">
        <v>1.1130386305</v>
      </c>
      <c r="C8709" s="41" t="n">
        <v>1.3502966716</v>
      </c>
      <c r="D8709" s="42" t="n">
        <f aca="false">$B$5*A8709</f>
        <v>4.92600418010887</v>
      </c>
      <c r="E8709" s="42" t="n">
        <f aca="false">$D$5*A8709+$F$5*B8709</f>
        <v>6.5097845714139</v>
      </c>
      <c r="F8709" s="43" t="n">
        <f aca="false">Inputs!$B$5*D8709+Inputs!$B$6*E8709</f>
        <v>167111.189440192</v>
      </c>
      <c r="G8709" s="43" t="n">
        <f aca="false">F8709*SQRT(($B$6-2)/C8709)</f>
        <v>203378.916656796</v>
      </c>
    </row>
    <row r="8710" customFormat="false" ht="15" hidden="false" customHeight="false" outlineLevel="0" collapsed="false">
      <c r="A8710" s="41" t="n">
        <v>-0.3559977805</v>
      </c>
      <c r="B8710" s="41" t="n">
        <v>-0.2893187042</v>
      </c>
      <c r="C8710" s="41" t="n">
        <v>4.4825736259</v>
      </c>
      <c r="D8710" s="42" t="n">
        <f aca="false">$B$5*A8710</f>
        <v>-0.909566510704472</v>
      </c>
      <c r="E8710" s="42" t="n">
        <f aca="false">$D$5*A8710+$F$5*B8710</f>
        <v>-1.34670742306744</v>
      </c>
      <c r="F8710" s="43" t="n">
        <f aca="false">Inputs!$B$5*D8710+Inputs!$B$6*E8710</f>
        <v>-23621.2799170754</v>
      </c>
      <c r="G8710" s="43" t="n">
        <f aca="false">F8710*SQRT(($B$6-2)/C8710)</f>
        <v>-15778.1001430646</v>
      </c>
    </row>
    <row r="8711" customFormat="false" ht="15" hidden="false" customHeight="false" outlineLevel="0" collapsed="false">
      <c r="A8711" s="41" t="n">
        <v>0.2067355916</v>
      </c>
      <c r="B8711" s="41" t="n">
        <v>0.5986709299</v>
      </c>
      <c r="C8711" s="41" t="n">
        <v>1.2182190364</v>
      </c>
      <c r="D8711" s="42" t="n">
        <f aca="false">$B$5*A8711</f>
        <v>0.528204896182033</v>
      </c>
      <c r="E8711" s="42" t="n">
        <f aca="false">$D$5*A8711+$F$5*B8711</f>
        <v>1.5256971456146</v>
      </c>
      <c r="F8711" s="43" t="n">
        <f aca="false">Inputs!$B$5*D8711+Inputs!$B$6*E8711</f>
        <v>-23464.3676625269</v>
      </c>
      <c r="G8711" s="43" t="n">
        <f aca="false">F8711*SQRT(($B$6-2)/C8711)</f>
        <v>-30064.9968004356</v>
      </c>
    </row>
    <row r="8712" customFormat="false" ht="15" hidden="false" customHeight="false" outlineLevel="0" collapsed="false">
      <c r="A8712" s="41" t="n">
        <v>1.0945482752</v>
      </c>
      <c r="B8712" s="41" t="n">
        <v>-1.340591248</v>
      </c>
      <c r="C8712" s="41" t="n">
        <v>3.1805489255</v>
      </c>
      <c r="D8712" s="42" t="n">
        <f aca="false">$B$5*A8712</f>
        <v>2.79654680451375</v>
      </c>
      <c r="E8712" s="42" t="n">
        <f aca="false">$D$5*A8712+$F$5*B8712</f>
        <v>0.289715376463252</v>
      </c>
      <c r="F8712" s="43" t="n">
        <f aca="false">Inputs!$B$5*D8712+Inputs!$B$6*E8712</f>
        <v>265168.911628212</v>
      </c>
      <c r="G8712" s="43" t="n">
        <f aca="false">F8712*SQRT(($B$6-2)/C8712)</f>
        <v>210274.478044513</v>
      </c>
    </row>
    <row r="8713" customFormat="false" ht="15" hidden="false" customHeight="false" outlineLevel="0" collapsed="false">
      <c r="A8713" s="41" t="n">
        <v>0.4374426221</v>
      </c>
      <c r="B8713" s="41" t="n">
        <v>-2.1165142525</v>
      </c>
      <c r="C8713" s="41" t="n">
        <v>3.110073736</v>
      </c>
      <c r="D8713" s="42" t="n">
        <f aca="false">$B$5*A8713</f>
        <v>1.11765629228947</v>
      </c>
      <c r="E8713" s="42" t="n">
        <f aca="false">$D$5*A8713+$F$5*B8713</f>
        <v>-2.61374590278272</v>
      </c>
      <c r="F8713" s="43" t="n">
        <f aca="false">Inputs!$B$5*D8713+Inputs!$B$6*E8713</f>
        <v>242452.924368083</v>
      </c>
      <c r="G8713" s="43" t="n">
        <f aca="false">F8713*SQRT(($B$6-2)/C8713)</f>
        <v>194427.226820011</v>
      </c>
    </row>
    <row r="8714" customFormat="false" ht="15" hidden="false" customHeight="false" outlineLevel="0" collapsed="false">
      <c r="A8714" s="41" t="n">
        <v>-0.1773004858</v>
      </c>
      <c r="B8714" s="41" t="n">
        <v>1.4539125038</v>
      </c>
      <c r="C8714" s="41" t="n">
        <v>3.1747629278</v>
      </c>
      <c r="D8714" s="42" t="n">
        <f aca="false">$B$5*A8714</f>
        <v>-0.452998847320942</v>
      </c>
      <c r="E8714" s="42" t="n">
        <f aca="false">$D$5*A8714+$F$5*B8714</f>
        <v>2.0886331328393</v>
      </c>
      <c r="F8714" s="43" t="n">
        <f aca="false">Inputs!$B$5*D8714+Inputs!$B$6*E8714</f>
        <v>-149731.541374059</v>
      </c>
      <c r="G8714" s="43" t="n">
        <f aca="false">F8714*SQRT(($B$6-2)/C8714)</f>
        <v>-118842.736389698</v>
      </c>
    </row>
    <row r="8715" customFormat="false" ht="15" hidden="false" customHeight="false" outlineLevel="0" collapsed="false">
      <c r="A8715" s="41" t="n">
        <v>-1.4176090322</v>
      </c>
      <c r="B8715" s="41" t="n">
        <v>-1.599237786</v>
      </c>
      <c r="C8715" s="41" t="n">
        <v>0.5398361689</v>
      </c>
      <c r="D8715" s="42" t="n">
        <f aca="false">$B$5*A8715</f>
        <v>-3.62195994354324</v>
      </c>
      <c r="E8715" s="42" t="n">
        <f aca="false">$D$5*A8715+$F$5*B8715</f>
        <v>-6.13480001167078</v>
      </c>
      <c r="F8715" s="43" t="n">
        <f aca="false">Inputs!$B$5*D8715+Inputs!$B$6*E8715</f>
        <v>-55455.9937707844</v>
      </c>
      <c r="G8715" s="43" t="n">
        <f aca="false">F8715*SQRT(($B$6-2)/C8715)</f>
        <v>-106741.303172196</v>
      </c>
    </row>
    <row r="8716" customFormat="false" ht="15" hidden="false" customHeight="false" outlineLevel="0" collapsed="false">
      <c r="A8716" s="41" t="n">
        <v>0.2207950995</v>
      </c>
      <c r="B8716" s="41" t="n">
        <v>1.3874291642</v>
      </c>
      <c r="C8716" s="41" t="n">
        <v>2.2274981144</v>
      </c>
      <c r="D8716" s="42" t="n">
        <f aca="false">$B$5*A8716</f>
        <v>0.564126630089655</v>
      </c>
      <c r="E8716" s="42" t="n">
        <f aca="false">$D$5*A8716+$F$5*B8716</f>
        <v>2.92113680864612</v>
      </c>
      <c r="F8716" s="43" t="n">
        <f aca="false">Inputs!$B$5*D8716+Inputs!$B$6*E8716</f>
        <v>-89644.1774233407</v>
      </c>
      <c r="G8716" s="43" t="n">
        <f aca="false">F8716*SQRT(($B$6-2)/C8716)</f>
        <v>-84943.1597026748</v>
      </c>
    </row>
    <row r="8717" customFormat="false" ht="15" hidden="false" customHeight="false" outlineLevel="0" collapsed="false">
      <c r="A8717" s="41" t="n">
        <v>0.3253954511</v>
      </c>
      <c r="B8717" s="41" t="n">
        <v>-1.9046178969</v>
      </c>
      <c r="C8717" s="41" t="n">
        <v>13.9461837321</v>
      </c>
      <c r="D8717" s="42" t="n">
        <f aca="false">$B$5*A8717</f>
        <v>0.831378231180109</v>
      </c>
      <c r="E8717" s="42" t="n">
        <f aca="false">$D$5*A8717+$F$5*B8717</f>
        <v>-2.51448115044598</v>
      </c>
      <c r="F8717" s="43" t="n">
        <f aca="false">Inputs!$B$5*D8717+Inputs!$B$6*E8717</f>
        <v>208861.88064031</v>
      </c>
      <c r="G8717" s="43" t="n">
        <f aca="false">F8717*SQRT(($B$6-2)/C8717)</f>
        <v>79094.5374795865</v>
      </c>
    </row>
    <row r="8718" customFormat="false" ht="15" hidden="false" customHeight="false" outlineLevel="0" collapsed="false">
      <c r="A8718" s="41" t="n">
        <v>-1.683128413</v>
      </c>
      <c r="B8718" s="41" t="n">
        <v>0.0977464329</v>
      </c>
      <c r="C8718" s="41" t="n">
        <v>3.4523182888</v>
      </c>
      <c r="D8718" s="42" t="n">
        <f aca="false">$B$5*A8718</f>
        <v>-4.30035613011347</v>
      </c>
      <c r="E8718" s="42" t="n">
        <f aca="false">$D$5*A8718+$F$5*B8718</f>
        <v>-3.83636877501975</v>
      </c>
      <c r="F8718" s="43" t="n">
        <f aca="false">Inputs!$B$5*D8718+Inputs!$B$6*E8718</f>
        <v>-238217.17426036</v>
      </c>
      <c r="G8718" s="43" t="n">
        <f aca="false">F8718*SQRT(($B$6-2)/C8718)</f>
        <v>-181314.548175376</v>
      </c>
    </row>
    <row r="8719" customFormat="false" ht="15" hidden="false" customHeight="false" outlineLevel="0" collapsed="false">
      <c r="A8719" s="41" t="n">
        <v>-1.1792424193</v>
      </c>
      <c r="B8719" s="41" t="n">
        <v>0.1366862939</v>
      </c>
      <c r="C8719" s="41" t="n">
        <v>6.2564667115</v>
      </c>
      <c r="D8719" s="42" t="n">
        <f aca="false">$B$5*A8719</f>
        <v>-3.01293848262461</v>
      </c>
      <c r="E8719" s="42" t="n">
        <f aca="false">$D$5*A8719+$F$5*B8719</f>
        <v>-2.5700886149653</v>
      </c>
      <c r="F8719" s="43" t="n">
        <f aca="false">Inputs!$B$5*D8719+Inputs!$B$6*E8719</f>
        <v>-172789.417514197</v>
      </c>
      <c r="G8719" s="43" t="n">
        <f aca="false">F8719*SQRT(($B$6-2)/C8719)</f>
        <v>-97693.9274642324</v>
      </c>
    </row>
    <row r="8720" customFormat="false" ht="15" hidden="false" customHeight="false" outlineLevel="0" collapsed="false">
      <c r="A8720" s="41" t="n">
        <v>0.1959951133</v>
      </c>
      <c r="B8720" s="41" t="n">
        <v>-0.4897575107</v>
      </c>
      <c r="C8720" s="41" t="n">
        <v>4.1191331776</v>
      </c>
      <c r="D8720" s="42" t="n">
        <f aca="false">$B$5*A8720</f>
        <v>0.500763210009419</v>
      </c>
      <c r="E8720" s="42" t="n">
        <f aca="false">$D$5*A8720+$F$5*B8720</f>
        <v>-0.379298432350864</v>
      </c>
      <c r="F8720" s="43" t="n">
        <f aca="false">Inputs!$B$5*D8720+Inputs!$B$6*E8720</f>
        <v>69041.2426184851</v>
      </c>
      <c r="G8720" s="43" t="n">
        <f aca="false">F8720*SQRT(($B$6-2)/C8720)</f>
        <v>48108.3741977397</v>
      </c>
    </row>
    <row r="8721" customFormat="false" ht="15" hidden="false" customHeight="false" outlineLevel="0" collapsed="false">
      <c r="A8721" s="41" t="n">
        <v>1.8147542939</v>
      </c>
      <c r="B8721" s="41" t="n">
        <v>0.5904672049</v>
      </c>
      <c r="C8721" s="41" t="n">
        <v>11.5039975882</v>
      </c>
      <c r="D8721" s="42" t="n">
        <f aca="false">$B$5*A8721</f>
        <v>4.63665736502697</v>
      </c>
      <c r="E8721" s="42" t="n">
        <f aca="false">$D$5*A8721+$F$5*B8721</f>
        <v>5.33795313313066</v>
      </c>
      <c r="F8721" s="43" t="n">
        <f aca="false">Inputs!$B$5*D8721+Inputs!$B$6*E8721</f>
        <v>196768.079846165</v>
      </c>
      <c r="G8721" s="43" t="n">
        <f aca="false">F8721*SQRT(($B$6-2)/C8721)</f>
        <v>82043.703120609</v>
      </c>
    </row>
    <row r="8722" customFormat="false" ht="15" hidden="false" customHeight="false" outlineLevel="0" collapsed="false">
      <c r="A8722" s="41" t="n">
        <v>1.2115908788</v>
      </c>
      <c r="B8722" s="41" t="n">
        <v>0.9205817583</v>
      </c>
      <c r="C8722" s="41" t="n">
        <v>4.1525772647</v>
      </c>
      <c r="D8722" s="42" t="n">
        <f aca="false">$B$5*A8722</f>
        <v>3.09558808620572</v>
      </c>
      <c r="E8722" s="42" t="n">
        <f aca="false">$D$5*A8722+$F$5*B8722</f>
        <v>4.47269625707988</v>
      </c>
      <c r="F8722" s="43" t="n">
        <f aca="false">Inputs!$B$5*D8722+Inputs!$B$6*E8722</f>
        <v>85923.9957665786</v>
      </c>
      <c r="G8722" s="43" t="n">
        <f aca="false">F8722*SQRT(($B$6-2)/C8722)</f>
        <v>59630.7953458117</v>
      </c>
    </row>
    <row r="8723" customFormat="false" ht="15" hidden="false" customHeight="false" outlineLevel="0" collapsed="false">
      <c r="A8723" s="41" t="n">
        <v>-0.1500735619</v>
      </c>
      <c r="B8723" s="41" t="n">
        <v>-0.1944472513</v>
      </c>
      <c r="C8723" s="41" t="n">
        <v>3.4670478204</v>
      </c>
      <c r="D8723" s="42" t="n">
        <f aca="false">$B$5*A8723</f>
        <v>-0.383434654717951</v>
      </c>
      <c r="E8723" s="42" t="n">
        <f aca="false">$D$5*A8723+$F$5*B8723</f>
        <v>-0.692873914170029</v>
      </c>
      <c r="F8723" s="43" t="n">
        <f aca="false">Inputs!$B$5*D8723+Inputs!$B$6*E8723</f>
        <v>-3699.7697632937</v>
      </c>
      <c r="G8723" s="43" t="n">
        <f aca="false">F8723*SQRT(($B$6-2)/C8723)</f>
        <v>-2810.02239212975</v>
      </c>
    </row>
    <row r="8724" customFormat="false" ht="15" hidden="false" customHeight="false" outlineLevel="0" collapsed="false">
      <c r="A8724" s="41" t="n">
        <v>-0.2976200368</v>
      </c>
      <c r="B8724" s="41" t="n">
        <v>0.6811022525</v>
      </c>
      <c r="C8724" s="41" t="n">
        <v>0.9691153994</v>
      </c>
      <c r="D8724" s="42" t="n">
        <f aca="false">$B$5*A8724</f>
        <v>-0.760412657651141</v>
      </c>
      <c r="E8724" s="42" t="n">
        <f aca="false">$D$5*A8724+$F$5*B8724</f>
        <v>0.467876454794807</v>
      </c>
      <c r="F8724" s="43" t="n">
        <f aca="false">Inputs!$B$5*D8724+Inputs!$B$6*E8724</f>
        <v>-99435.0885048544</v>
      </c>
      <c r="G8724" s="43" t="n">
        <f aca="false">F8724*SQRT(($B$6-2)/C8724)</f>
        <v>-142845.615646343</v>
      </c>
    </row>
    <row r="8725" customFormat="false" ht="15" hidden="false" customHeight="false" outlineLevel="0" collapsed="false">
      <c r="A8725" s="41" t="n">
        <v>-0.6503651774</v>
      </c>
      <c r="B8725" s="41" t="n">
        <v>1.725032942</v>
      </c>
      <c r="C8725" s="41" t="n">
        <v>1.0125360892</v>
      </c>
      <c r="D8725" s="42" t="n">
        <f aca="false">$B$5*A8725</f>
        <v>-1.66166874484604</v>
      </c>
      <c r="E8725" s="42" t="n">
        <f aca="false">$D$5*A8725+$F$5*B8725</f>
        <v>1.43108983958188</v>
      </c>
      <c r="F8725" s="43" t="n">
        <f aca="false">Inputs!$B$5*D8725+Inputs!$B$6*E8725</f>
        <v>-237721.366463698</v>
      </c>
      <c r="G8725" s="43" t="n">
        <f aca="false">F8725*SQRT(($B$6-2)/C8725)</f>
        <v>-334101.141988186</v>
      </c>
    </row>
    <row r="8726" customFormat="false" ht="15" hidden="false" customHeight="false" outlineLevel="0" collapsed="false">
      <c r="A8726" s="41" t="n">
        <v>-0.7458693037</v>
      </c>
      <c r="B8726" s="41" t="n">
        <v>0.2144750723</v>
      </c>
      <c r="C8726" s="41" t="n">
        <v>1.9324834184</v>
      </c>
      <c r="D8726" s="42" t="n">
        <f aca="false">$B$5*A8726</f>
        <v>-1.90567969006757</v>
      </c>
      <c r="E8726" s="42" t="n">
        <f aca="false">$D$5*A8726+$F$5*B8726</f>
        <v>-1.40451789215879</v>
      </c>
      <c r="F8726" s="43" t="n">
        <f aca="false">Inputs!$B$5*D8726+Inputs!$B$6*E8726</f>
        <v>-120342.074398818</v>
      </c>
      <c r="G8726" s="43" t="n">
        <f aca="false">F8726*SQRT(($B$6-2)/C8726)</f>
        <v>-122426.265835049</v>
      </c>
    </row>
    <row r="8727" customFormat="false" ht="15" hidden="false" customHeight="false" outlineLevel="0" collapsed="false">
      <c r="A8727" s="41" t="n">
        <v>-0.229080812</v>
      </c>
      <c r="B8727" s="41" t="n">
        <v>-0.4507933144</v>
      </c>
      <c r="C8727" s="41" t="n">
        <v>2.7120595579</v>
      </c>
      <c r="D8727" s="42" t="n">
        <f aca="false">$B$5*A8727</f>
        <v>-0.585296443555179</v>
      </c>
      <c r="E8727" s="42" t="n">
        <f aca="false">$D$5*A8727+$F$5*B8727</f>
        <v>-1.32352272205757</v>
      </c>
      <c r="F8727" s="43" t="n">
        <f aca="false">Inputs!$B$5*D8727+Inputs!$B$6*E8727</f>
        <v>7646.49174736071</v>
      </c>
      <c r="G8727" s="43" t="n">
        <f aca="false">F8727*SQRT(($B$6-2)/C8727)</f>
        <v>6566.40417192265</v>
      </c>
    </row>
    <row r="8728" customFormat="false" ht="15" hidden="false" customHeight="false" outlineLevel="0" collapsed="false">
      <c r="A8728" s="41" t="n">
        <v>2.1723468525</v>
      </c>
      <c r="B8728" s="41" t="n">
        <v>-0.4390543414</v>
      </c>
      <c r="C8728" s="41" t="n">
        <v>1.1148352775</v>
      </c>
      <c r="D8728" s="42" t="n">
        <f aca="false">$B$5*A8728</f>
        <v>5.55029849875221</v>
      </c>
      <c r="E8728" s="42" t="n">
        <f aca="false">$D$5*A8728+$F$5*B8728</f>
        <v>4.41115551188371</v>
      </c>
      <c r="F8728" s="43" t="n">
        <f aca="false">Inputs!$B$5*D8728+Inputs!$B$6*E8728</f>
        <v>334472.074281035</v>
      </c>
      <c r="G8728" s="43" t="n">
        <f aca="false">F8728*SQRT(($B$6-2)/C8728)</f>
        <v>447991.227610342</v>
      </c>
    </row>
    <row r="8729" customFormat="false" ht="15" hidden="false" customHeight="false" outlineLevel="0" collapsed="false">
      <c r="A8729" s="41" t="n">
        <v>-0.304721181</v>
      </c>
      <c r="B8729" s="41" t="n">
        <v>-0.6641335985</v>
      </c>
      <c r="C8729" s="41" t="n">
        <v>3.4405920971</v>
      </c>
      <c r="D8729" s="42" t="n">
        <f aca="false">$B$5*A8729</f>
        <v>-0.778555925125819</v>
      </c>
      <c r="E8729" s="42" t="n">
        <f aca="false">$D$5*A8729+$F$5*B8729</f>
        <v>-1.87189975451904</v>
      </c>
      <c r="F8729" s="43" t="n">
        <f aca="false">Inputs!$B$5*D8729+Inputs!$B$6*E8729</f>
        <v>15739.3952133702</v>
      </c>
      <c r="G8729" s="43" t="n">
        <f aca="false">F8729*SQRT(($B$6-2)/C8729)</f>
        <v>12000.1436442672</v>
      </c>
    </row>
    <row r="8730" customFormat="false" ht="15" hidden="false" customHeight="false" outlineLevel="0" collapsed="false">
      <c r="A8730" s="41" t="n">
        <v>0.0410406157</v>
      </c>
      <c r="B8730" s="41" t="n">
        <v>-0.1013063673</v>
      </c>
      <c r="C8730" s="41" t="n">
        <v>3.3451349894</v>
      </c>
      <c r="D8730" s="42" t="n">
        <f aca="false">$B$5*A8730</f>
        <v>0.10485787177376</v>
      </c>
      <c r="E8730" s="42" t="n">
        <f aca="false">$D$5*A8730+$F$5*B8730</f>
        <v>-0.0772704485768069</v>
      </c>
      <c r="F8730" s="43" t="n">
        <f aca="false">Inputs!$B$5*D8730+Inputs!$B$6*E8730</f>
        <v>14349.3096062163</v>
      </c>
      <c r="G8730" s="43" t="n">
        <f aca="false">F8730*SQRT(($B$6-2)/C8730)</f>
        <v>11095.3033382057</v>
      </c>
    </row>
    <row r="8731" customFormat="false" ht="15" hidden="false" customHeight="false" outlineLevel="0" collapsed="false">
      <c r="A8731" s="41" t="n">
        <v>-1.1192531307</v>
      </c>
      <c r="B8731" s="41" t="n">
        <v>-0.4243698643</v>
      </c>
      <c r="C8731" s="41" t="n">
        <v>9.6112627013</v>
      </c>
      <c r="D8731" s="42" t="n">
        <f aca="false">$B$5*A8731</f>
        <v>-2.85966716774476</v>
      </c>
      <c r="E8731" s="42" t="n">
        <f aca="false">$D$5*A8731+$F$5*B8731</f>
        <v>-3.39613938879961</v>
      </c>
      <c r="F8731" s="43" t="n">
        <f aca="false">Inputs!$B$5*D8731+Inputs!$B$6*E8731</f>
        <v>-116159.747334495</v>
      </c>
      <c r="G8731" s="43" t="n">
        <f aca="false">F8731*SQRT(($B$6-2)/C8731)</f>
        <v>-52988.3544351605</v>
      </c>
    </row>
    <row r="8732" customFormat="false" ht="15" hidden="false" customHeight="false" outlineLevel="0" collapsed="false">
      <c r="A8732" s="41" t="n">
        <v>0.6096865428</v>
      </c>
      <c r="B8732" s="41" t="n">
        <v>1.0269868494</v>
      </c>
      <c r="C8732" s="41" t="n">
        <v>10.5496343067</v>
      </c>
      <c r="D8732" s="42" t="n">
        <f aca="false">$B$5*A8732</f>
        <v>1.55773572683291</v>
      </c>
      <c r="E8732" s="42" t="n">
        <f aca="false">$D$5*A8732+$F$5*B8732</f>
        <v>3.22414641893975</v>
      </c>
      <c r="F8732" s="43" t="n">
        <f aca="false">Inputs!$B$5*D8732+Inputs!$B$6*E8732</f>
        <v>-5433.74826369673</v>
      </c>
      <c r="G8732" s="43" t="n">
        <f aca="false">F8732*SQRT(($B$6-2)/C8732)</f>
        <v>-2365.89686896891</v>
      </c>
    </row>
    <row r="8733" customFormat="false" ht="15" hidden="false" customHeight="false" outlineLevel="0" collapsed="false">
      <c r="A8733" s="41" t="n">
        <v>0.024000613</v>
      </c>
      <c r="B8733" s="41" t="n">
        <v>0.0589947907</v>
      </c>
      <c r="C8733" s="41" t="n">
        <v>5.4493747989</v>
      </c>
      <c r="D8733" s="42" t="n">
        <f aca="false">$B$5*A8733</f>
        <v>0.0613210391101817</v>
      </c>
      <c r="E8733" s="42" t="n">
        <f aca="false">$D$5*A8733+$F$5*B8733</f>
        <v>0.158980488310138</v>
      </c>
      <c r="F8733" s="43" t="n">
        <f aca="false">Inputs!$B$5*D8733+Inputs!$B$6*E8733</f>
        <v>-1816.92050448875</v>
      </c>
      <c r="G8733" s="43" t="n">
        <f aca="false">F8733*SQRT(($B$6-2)/C8733)</f>
        <v>-1100.72184203649</v>
      </c>
    </row>
    <row r="8734" customFormat="false" ht="15" hidden="false" customHeight="false" outlineLevel="0" collapsed="false">
      <c r="A8734" s="41" t="n">
        <v>-0.3609950718</v>
      </c>
      <c r="B8734" s="41" t="n">
        <v>-0.502441702</v>
      </c>
      <c r="C8734" s="41" t="n">
        <v>5.5584612115</v>
      </c>
      <c r="D8734" s="42" t="n">
        <f aca="false">$B$5*A8734</f>
        <v>-0.922334480224762</v>
      </c>
      <c r="E8734" s="42" t="n">
        <f aca="false">$D$5*A8734+$F$5*B8734</f>
        <v>-1.72660785015349</v>
      </c>
      <c r="F8734" s="43" t="n">
        <f aca="false">Inputs!$B$5*D8734+Inputs!$B$6*E8734</f>
        <v>-5903.05551480188</v>
      </c>
      <c r="G8734" s="43" t="n">
        <f aca="false">F8734*SQRT(($B$6-2)/C8734)</f>
        <v>-3540.90745063501</v>
      </c>
    </row>
    <row r="8735" customFormat="false" ht="15" hidden="false" customHeight="false" outlineLevel="0" collapsed="false">
      <c r="A8735" s="41" t="n">
        <v>-0.9195730299</v>
      </c>
      <c r="B8735" s="41" t="n">
        <v>-1.5566494542</v>
      </c>
      <c r="C8735" s="41" t="n">
        <v>6.9846691846</v>
      </c>
      <c r="D8735" s="42" t="n">
        <f aca="false">$B$5*A8735</f>
        <v>-2.34948889560305</v>
      </c>
      <c r="E8735" s="42" t="n">
        <f aca="false">$D$5*A8735+$F$5*B8735</f>
        <v>-4.87614044355568</v>
      </c>
      <c r="F8735" s="43" t="n">
        <f aca="false">Inputs!$B$5*D8735+Inputs!$B$6*E8735</f>
        <v>8858.13261747884</v>
      </c>
      <c r="G8735" s="43" t="n">
        <f aca="false">F8735*SQRT(($B$6-2)/C8735)</f>
        <v>4740.06454063831</v>
      </c>
    </row>
    <row r="8736" customFormat="false" ht="15" hidden="false" customHeight="false" outlineLevel="0" collapsed="false">
      <c r="A8736" s="41" t="n">
        <v>-0.7024466741</v>
      </c>
      <c r="B8736" s="41" t="n">
        <v>0.9040528673</v>
      </c>
      <c r="C8736" s="41" t="n">
        <v>4.1745431495</v>
      </c>
      <c r="D8736" s="42" t="n">
        <f aca="false">$B$5*A8736</f>
        <v>-1.79473582509343</v>
      </c>
      <c r="E8736" s="42" t="n">
        <f aca="false">$D$5*A8736+$F$5*B8736</f>
        <v>-0.110465366056127</v>
      </c>
      <c r="F8736" s="43" t="n">
        <f aca="false">Inputs!$B$5*D8736+Inputs!$B$6*E8736</f>
        <v>-173950.314206537</v>
      </c>
      <c r="G8736" s="43" t="n">
        <f aca="false">F8736*SQRT(($B$6-2)/C8736)</f>
        <v>-120402.56476191</v>
      </c>
    </row>
    <row r="8737" customFormat="false" ht="15" hidden="false" customHeight="false" outlineLevel="0" collapsed="false">
      <c r="A8737" s="41" t="n">
        <v>-0.4244169427</v>
      </c>
      <c r="B8737" s="41" t="n">
        <v>-0.3460186837</v>
      </c>
      <c r="C8737" s="41" t="n">
        <v>7.2459421147</v>
      </c>
      <c r="D8737" s="42" t="n">
        <f aca="false">$B$5*A8737</f>
        <v>-1.08437596749427</v>
      </c>
      <c r="E8737" s="42" t="n">
        <f aca="false">$D$5*A8737+$F$5*B8737</f>
        <v>-1.60742319788754</v>
      </c>
      <c r="F8737" s="43" t="n">
        <f aca="false">Inputs!$B$5*D8737+Inputs!$B$6*E8737</f>
        <v>-28066.4368550495</v>
      </c>
      <c r="G8737" s="43" t="n">
        <f aca="false">F8737*SQRT(($B$6-2)/C8737)</f>
        <v>-14745.3419489186</v>
      </c>
    </row>
    <row r="8738" customFormat="false" ht="15" hidden="false" customHeight="false" outlineLevel="0" collapsed="false">
      <c r="A8738" s="41" t="n">
        <v>-0.3654851997</v>
      </c>
      <c r="B8738" s="41" t="n">
        <v>1.2447076658</v>
      </c>
      <c r="C8738" s="41" t="n">
        <v>0.8824221469</v>
      </c>
      <c r="D8738" s="42" t="n">
        <f aca="false">$B$5*A8738</f>
        <v>-0.933806658396445</v>
      </c>
      <c r="E8738" s="42" t="n">
        <f aca="false">$D$5*A8738+$F$5*B8738</f>
        <v>1.27958780590397</v>
      </c>
      <c r="F8738" s="43" t="n">
        <f aca="false">Inputs!$B$5*D8738+Inputs!$B$6*E8738</f>
        <v>-157360.056134843</v>
      </c>
      <c r="G8738" s="43" t="n">
        <f aca="false">F8738*SQRT(($B$6-2)/C8738)</f>
        <v>-236903.403415833</v>
      </c>
    </row>
    <row r="8739" customFormat="false" ht="15" hidden="false" customHeight="false" outlineLevel="0" collapsed="false">
      <c r="A8739" s="41" t="n">
        <v>-0.9283825705</v>
      </c>
      <c r="B8739" s="41" t="n">
        <v>0.2770533384</v>
      </c>
      <c r="C8739" s="41" t="n">
        <v>5.9872625715</v>
      </c>
      <c r="D8739" s="42" t="n">
        <f aca="false">$B$5*A8739</f>
        <v>-2.37199707835969</v>
      </c>
      <c r="E8739" s="42" t="n">
        <f aca="false">$D$5*A8739+$F$5*B8739</f>
        <v>-1.73076757160649</v>
      </c>
      <c r="F8739" s="43" t="n">
        <f aca="false">Inputs!$B$5*D8739+Inputs!$B$6*E8739</f>
        <v>-150661.329255644</v>
      </c>
      <c r="G8739" s="43" t="n">
        <f aca="false">F8739*SQRT(($B$6-2)/C8739)</f>
        <v>-87076.8360226689</v>
      </c>
    </row>
    <row r="8740" customFormat="false" ht="15" hidden="false" customHeight="false" outlineLevel="0" collapsed="false">
      <c r="A8740" s="41" t="n">
        <v>-0.0684661336</v>
      </c>
      <c r="B8740" s="41" t="n">
        <v>0.0679268251</v>
      </c>
      <c r="C8740" s="41" t="n">
        <v>1.1747344932</v>
      </c>
      <c r="D8740" s="42" t="n">
        <f aca="false">$B$5*A8740</f>
        <v>-0.174929467685201</v>
      </c>
      <c r="E8740" s="42" t="n">
        <f aca="false">$D$5*A8740+$F$5*B8740</f>
        <v>-0.0456289159568404</v>
      </c>
      <c r="F8740" s="43" t="n">
        <f aca="false">Inputs!$B$5*D8740+Inputs!$B$6*E8740</f>
        <v>-15211.5009706781</v>
      </c>
      <c r="G8740" s="43" t="n">
        <f aca="false">F8740*SQRT(($B$6-2)/C8740)</f>
        <v>-19848.0208210859</v>
      </c>
    </row>
    <row r="8741" customFormat="false" ht="15" hidden="false" customHeight="false" outlineLevel="0" collapsed="false">
      <c r="A8741" s="41" t="n">
        <v>0.2443504071</v>
      </c>
      <c r="B8741" s="41" t="n">
        <v>0.0571649403</v>
      </c>
      <c r="C8741" s="41" t="n">
        <v>1.3337237571</v>
      </c>
      <c r="D8741" s="42" t="n">
        <f aca="false">$B$5*A8741</f>
        <v>0.624309923682696</v>
      </c>
      <c r="E8741" s="42" t="n">
        <f aca="false">$D$5*A8741+$F$5*B8741</f>
        <v>0.680162491329204</v>
      </c>
      <c r="F8741" s="43" t="n">
        <f aca="false">Inputs!$B$5*D8741+Inputs!$B$6*E8741</f>
        <v>28422.8678018094</v>
      </c>
      <c r="G8741" s="43" t="n">
        <f aca="false">F8741*SQRT(($B$6-2)/C8741)</f>
        <v>34805.6660837721</v>
      </c>
    </row>
    <row r="8742" customFormat="false" ht="15" hidden="false" customHeight="false" outlineLevel="0" collapsed="false">
      <c r="A8742" s="41" t="n">
        <v>0.7930218867</v>
      </c>
      <c r="B8742" s="41" t="n">
        <v>-0.029257328</v>
      </c>
      <c r="C8742" s="41" t="n">
        <v>6.9257615271</v>
      </c>
      <c r="D8742" s="42" t="n">
        <f aca="false">$B$5*A8742</f>
        <v>2.02615350406095</v>
      </c>
      <c r="E8742" s="42" t="n">
        <f aca="false">$D$5*A8742+$F$5*B8742</f>
        <v>1.83654529907402</v>
      </c>
      <c r="F8742" s="43" t="n">
        <f aca="false">Inputs!$B$5*D8742+Inputs!$B$6*E8742</f>
        <v>110788.085452394</v>
      </c>
      <c r="G8742" s="43" t="n">
        <f aca="false">F8742*SQRT(($B$6-2)/C8742)</f>
        <v>59535.2646318832</v>
      </c>
    </row>
    <row r="8743" customFormat="false" ht="15" hidden="false" customHeight="false" outlineLevel="0" collapsed="false">
      <c r="A8743" s="41" t="n">
        <v>1.7443763934</v>
      </c>
      <c r="B8743" s="41" t="n">
        <v>0.044479939</v>
      </c>
      <c r="C8743" s="41" t="n">
        <v>1.7661899057</v>
      </c>
      <c r="D8743" s="42" t="n">
        <f aca="false">$B$5*A8743</f>
        <v>4.45684337489876</v>
      </c>
      <c r="E8743" s="42" t="n">
        <f aca="false">$D$5*A8743+$F$5*B8743</f>
        <v>4.22770230830684</v>
      </c>
      <c r="F8743" s="43" t="n">
        <f aca="false">Inputs!$B$5*D8743+Inputs!$B$6*E8743</f>
        <v>234299.222074534</v>
      </c>
      <c r="G8743" s="43" t="n">
        <f aca="false">F8743*SQRT(($B$6-2)/C8743)</f>
        <v>249325.756429075</v>
      </c>
    </row>
    <row r="8744" customFormat="false" ht="15" hidden="false" customHeight="false" outlineLevel="0" collapsed="false">
      <c r="A8744" s="41" t="n">
        <v>-1.7034668826</v>
      </c>
      <c r="B8744" s="41" t="n">
        <v>0.6383103581</v>
      </c>
      <c r="C8744" s="41" t="n">
        <v>1.3764937869</v>
      </c>
      <c r="D8744" s="42" t="n">
        <f aca="false">$B$5*A8744</f>
        <v>-4.35232047326516</v>
      </c>
      <c r="E8744" s="42" t="n">
        <f aca="false">$D$5*A8744+$F$5*B8744</f>
        <v>-2.95135024278812</v>
      </c>
      <c r="F8744" s="43" t="n">
        <f aca="false">Inputs!$B$5*D8744+Inputs!$B$6*E8744</f>
        <v>-287664.53518711</v>
      </c>
      <c r="G8744" s="43" t="n">
        <f aca="false">F8744*SQRT(($B$6-2)/C8744)</f>
        <v>-346748.182333725</v>
      </c>
    </row>
    <row r="8745" customFormat="false" ht="15" hidden="false" customHeight="false" outlineLevel="0" collapsed="false">
      <c r="A8745" s="41" t="n">
        <v>0.3920968053</v>
      </c>
      <c r="B8745" s="41" t="n">
        <v>0.0325450318</v>
      </c>
      <c r="C8745" s="41" t="n">
        <v>4.3899092984</v>
      </c>
      <c r="D8745" s="42" t="n">
        <f aca="false">$B$5*A8745</f>
        <v>1.00179872625664</v>
      </c>
      <c r="E8745" s="42" t="n">
        <f aca="false">$D$5*A8745+$F$5*B8745</f>
        <v>0.989225733352392</v>
      </c>
      <c r="F8745" s="43" t="n">
        <f aca="false">Inputs!$B$5*D8745+Inputs!$B$6*E8745</f>
        <v>50718.5859580446</v>
      </c>
      <c r="G8745" s="43" t="n">
        <f aca="false">F8745*SQRT(($B$6-2)/C8745)</f>
        <v>34233.7410348835</v>
      </c>
    </row>
    <row r="8746" customFormat="false" ht="15" hidden="false" customHeight="false" outlineLevel="0" collapsed="false">
      <c r="A8746" s="41" t="n">
        <v>-0.2595713156</v>
      </c>
      <c r="B8746" s="41" t="n">
        <v>-2.1146190665</v>
      </c>
      <c r="C8746" s="41" t="n">
        <v>1.6114489885</v>
      </c>
      <c r="D8746" s="42" t="n">
        <f aca="false">$B$5*A8746</f>
        <v>-0.663199010616476</v>
      </c>
      <c r="E8746" s="42" t="n">
        <f aca="false">$D$5*A8746+$F$5*B8746</f>
        <v>-4.26907927975609</v>
      </c>
      <c r="F8746" s="43" t="n">
        <f aca="false">Inputs!$B$5*D8746+Inputs!$B$6*E8746</f>
        <v>147134.062926157</v>
      </c>
      <c r="G8746" s="43" t="n">
        <f aca="false">F8746*SQRT(($B$6-2)/C8746)</f>
        <v>163915.47040532</v>
      </c>
    </row>
    <row r="8747" customFormat="false" ht="15" hidden="false" customHeight="false" outlineLevel="0" collapsed="false">
      <c r="A8747" s="41" t="n">
        <v>-1.9468440623</v>
      </c>
      <c r="B8747" s="41" t="n">
        <v>1.6475192205</v>
      </c>
      <c r="C8747" s="41" t="n">
        <v>1.378218512</v>
      </c>
      <c r="D8747" s="42" t="n">
        <f aca="false">$B$5*A8747</f>
        <v>-4.97414382231501</v>
      </c>
      <c r="E8747" s="42" t="n">
        <f aca="false">$D$5*A8747+$F$5*B8747</f>
        <v>-1.78784190897381</v>
      </c>
      <c r="F8747" s="43" t="n">
        <f aca="false">Inputs!$B$5*D8747+Inputs!$B$6*E8747</f>
        <v>-408022.286782811</v>
      </c>
      <c r="G8747" s="43" t="n">
        <f aca="false">F8747*SQRT(($B$6-2)/C8747)</f>
        <v>-491518.471969387</v>
      </c>
    </row>
    <row r="8748" customFormat="false" ht="15" hidden="false" customHeight="false" outlineLevel="0" collapsed="false">
      <c r="A8748" s="41" t="n">
        <v>-0.5855026031</v>
      </c>
      <c r="B8748" s="41" t="n">
        <v>0.9656204276</v>
      </c>
      <c r="C8748" s="41" t="n">
        <v>0.7797045744</v>
      </c>
      <c r="D8748" s="42" t="n">
        <f aca="false">$B$5*A8748</f>
        <v>-1.49594629203047</v>
      </c>
      <c r="E8748" s="42" t="n">
        <f aca="false">$D$5*A8748+$F$5*B8748</f>
        <v>0.274124758536114</v>
      </c>
      <c r="F8748" s="43" t="n">
        <f aca="false">Inputs!$B$5*D8748+Inputs!$B$6*E8748</f>
        <v>-163300.867129853</v>
      </c>
      <c r="G8748" s="43" t="n">
        <f aca="false">F8748*SQRT(($B$6-2)/C8748)</f>
        <v>-261540.197648955</v>
      </c>
    </row>
    <row r="8749" customFormat="false" ht="15" hidden="false" customHeight="false" outlineLevel="0" collapsed="false">
      <c r="A8749" s="41" t="n">
        <v>-1.6030332732</v>
      </c>
      <c r="B8749" s="41" t="n">
        <v>-1.0468582954</v>
      </c>
      <c r="C8749" s="41" t="n">
        <v>2.1599647452</v>
      </c>
      <c r="D8749" s="42" t="n">
        <f aca="false">$B$5*A8749</f>
        <v>-4.09571480698513</v>
      </c>
      <c r="E8749" s="42" t="n">
        <f aca="false">$D$5*A8749+$F$5*B8749</f>
        <v>-5.62221510996847</v>
      </c>
      <c r="F8749" s="43" t="n">
        <f aca="false">Inputs!$B$5*D8749+Inputs!$B$6*E8749</f>
        <v>-128460.72520009</v>
      </c>
      <c r="G8749" s="43" t="n">
        <f aca="false">F8749*SQRT(($B$6-2)/C8749)</f>
        <v>-123612.399241915</v>
      </c>
    </row>
    <row r="8750" customFormat="false" ht="15" hidden="false" customHeight="false" outlineLevel="0" collapsed="false">
      <c r="A8750" s="41" t="n">
        <v>0.6786409469</v>
      </c>
      <c r="B8750" s="41" t="n">
        <v>-0.1025010357</v>
      </c>
      <c r="C8750" s="41" t="n">
        <v>5.4099058854</v>
      </c>
      <c r="D8750" s="42" t="n">
        <f aca="false">$B$5*A8750</f>
        <v>1.73391271492214</v>
      </c>
      <c r="E8750" s="42" t="n">
        <f aca="false">$D$5*A8750+$F$5*B8750</f>
        <v>1.43789264865297</v>
      </c>
      <c r="F8750" s="43" t="n">
        <f aca="false">Inputs!$B$5*D8750+Inputs!$B$6*E8750</f>
        <v>101496.639059566</v>
      </c>
      <c r="G8750" s="43" t="n">
        <f aca="false">F8750*SQRT(($B$6-2)/C8750)</f>
        <v>61712.3101583521</v>
      </c>
    </row>
    <row r="8751" customFormat="false" ht="15" hidden="false" customHeight="false" outlineLevel="0" collapsed="false">
      <c r="A8751" s="41" t="n">
        <v>0.537667172</v>
      </c>
      <c r="B8751" s="41" t="n">
        <v>-0.0136325659</v>
      </c>
      <c r="C8751" s="41" t="n">
        <v>5.9880230263</v>
      </c>
      <c r="D8751" s="42" t="n">
        <f aca="false">$B$5*A8751</f>
        <v>1.3737278161384</v>
      </c>
      <c r="E8751" s="42" t="n">
        <f aca="false">$D$5*A8751+$F$5*B8751</f>
        <v>1.25588629916346</v>
      </c>
      <c r="F8751" s="43" t="n">
        <f aca="false">Inputs!$B$5*D8751+Inputs!$B$6*E8751</f>
        <v>74578.4666556665</v>
      </c>
      <c r="G8751" s="43" t="n">
        <f aca="false">F8751*SQRT(($B$6-2)/C8751)</f>
        <v>43100.937521624</v>
      </c>
    </row>
    <row r="8752" customFormat="false" ht="15" hidden="false" customHeight="false" outlineLevel="0" collapsed="false">
      <c r="A8752" s="41" t="n">
        <v>-0.207671964</v>
      </c>
      <c r="B8752" s="41" t="n">
        <v>-0.6800438282</v>
      </c>
      <c r="C8752" s="41" t="n">
        <v>2.6038634812</v>
      </c>
      <c r="D8752" s="42" t="n">
        <f aca="false">$B$5*A8752</f>
        <v>-0.530597307099292</v>
      </c>
      <c r="E8752" s="42" t="n">
        <f aca="false">$D$5*A8752+$F$5*B8752</f>
        <v>-1.6684355188369</v>
      </c>
      <c r="F8752" s="43" t="n">
        <f aca="false">Inputs!$B$5*D8752+Inputs!$B$6*E8752</f>
        <v>30362.0452319157</v>
      </c>
      <c r="G8752" s="43" t="n">
        <f aca="false">F8752*SQRT(($B$6-2)/C8752)</f>
        <v>26609.5123324504</v>
      </c>
    </row>
    <row r="8753" customFormat="false" ht="15" hidden="false" customHeight="false" outlineLevel="0" collapsed="false">
      <c r="A8753" s="41" t="n">
        <v>-1.1940026559</v>
      </c>
      <c r="B8753" s="41" t="n">
        <v>1.4027012897</v>
      </c>
      <c r="C8753" s="41" t="n">
        <v>9.4774994063</v>
      </c>
      <c r="D8753" s="42" t="n">
        <f aca="false">$B$5*A8753</f>
        <v>-3.05065056297124</v>
      </c>
      <c r="E8753" s="42" t="n">
        <f aca="false">$D$5*A8753+$F$5*B8753</f>
        <v>-0.419127645784712</v>
      </c>
      <c r="F8753" s="43" t="n">
        <f aca="false">Inputs!$B$5*D8753+Inputs!$B$6*E8753</f>
        <v>-284108.674007888</v>
      </c>
      <c r="G8753" s="43" t="n">
        <f aca="false">F8753*SQRT(($B$6-2)/C8753)</f>
        <v>-130512.650051083</v>
      </c>
    </row>
    <row r="8754" customFormat="false" ht="15" hidden="false" customHeight="false" outlineLevel="0" collapsed="false">
      <c r="A8754" s="41" t="n">
        <v>1.5673091061</v>
      </c>
      <c r="B8754" s="41" t="n">
        <v>-1.0387029547</v>
      </c>
      <c r="C8754" s="41" t="n">
        <v>4.5723344024</v>
      </c>
      <c r="D8754" s="42" t="n">
        <f aca="false">$B$5*A8754</f>
        <v>4.00444034462378</v>
      </c>
      <c r="E8754" s="42" t="n">
        <f aca="false">$D$5*A8754+$F$5*B8754</f>
        <v>1.93597519948813</v>
      </c>
      <c r="F8754" s="43" t="n">
        <f aca="false">Inputs!$B$5*D8754+Inputs!$B$6*E8754</f>
        <v>303645.274487972</v>
      </c>
      <c r="G8754" s="43" t="n">
        <f aca="false">F8754*SQRT(($B$6-2)/C8754)</f>
        <v>200822.575204956</v>
      </c>
    </row>
    <row r="8755" customFormat="false" ht="15" hidden="false" customHeight="false" outlineLevel="0" collapsed="false">
      <c r="A8755" s="41" t="n">
        <v>-1.104079102</v>
      </c>
      <c r="B8755" s="41" t="n">
        <v>-0.3477731424</v>
      </c>
      <c r="C8755" s="41" t="n">
        <v>7.018620167</v>
      </c>
      <c r="D8755" s="42" t="n">
        <f aca="false">$B$5*A8755</f>
        <v>-2.8208978576704</v>
      </c>
      <c r="E8755" s="42" t="n">
        <f aca="false">$D$5*A8755+$F$5*B8755</f>
        <v>-3.22776849765734</v>
      </c>
      <c r="F8755" s="43" t="n">
        <f aca="false">Inputs!$B$5*D8755+Inputs!$B$6*E8755</f>
        <v>-120701.360884173</v>
      </c>
      <c r="G8755" s="43" t="n">
        <f aca="false">F8755*SQRT(($B$6-2)/C8755)</f>
        <v>-64431.9528671472</v>
      </c>
    </row>
    <row r="8756" customFormat="false" ht="15" hidden="false" customHeight="false" outlineLevel="0" collapsed="false">
      <c r="A8756" s="41" t="n">
        <v>0.3404350149</v>
      </c>
      <c r="B8756" s="41" t="n">
        <v>-0.181818208</v>
      </c>
      <c r="C8756" s="41" t="n">
        <v>1.9563082863</v>
      </c>
      <c r="D8756" s="42" t="n">
        <f aca="false">$B$5*A8756</f>
        <v>0.869803986388106</v>
      </c>
      <c r="E8756" s="42" t="n">
        <f aca="false">$D$5*A8756+$F$5*B8756</f>
        <v>0.496141451562132</v>
      </c>
      <c r="F8756" s="43" t="n">
        <f aca="false">Inputs!$B$5*D8756+Inputs!$B$6*E8756</f>
        <v>62173.326060704</v>
      </c>
      <c r="G8756" s="43" t="n">
        <f aca="false">F8756*SQRT(($B$6-2)/C8756)</f>
        <v>62863.7742478805</v>
      </c>
    </row>
    <row r="8757" customFormat="false" ht="15" hidden="false" customHeight="false" outlineLevel="0" collapsed="false">
      <c r="A8757" s="41" t="n">
        <v>0.4995200652</v>
      </c>
      <c r="B8757" s="41" t="n">
        <v>-0.0492489476</v>
      </c>
      <c r="C8757" s="41" t="n">
        <v>2.4343863988</v>
      </c>
      <c r="D8757" s="42" t="n">
        <f aca="false">$B$5*A8757</f>
        <v>1.27626279605649</v>
      </c>
      <c r="E8757" s="42" t="n">
        <f aca="false">$D$5*A8757+$F$5*B8757</f>
        <v>1.10361152225714</v>
      </c>
      <c r="F8757" s="43" t="n">
        <f aca="false">Inputs!$B$5*D8757+Inputs!$B$6*E8757</f>
        <v>72445.703492792</v>
      </c>
      <c r="G8757" s="43" t="n">
        <f aca="false">F8757*SQRT(($B$6-2)/C8757)</f>
        <v>65664.8377376542</v>
      </c>
    </row>
    <row r="8758" customFormat="false" ht="15" hidden="false" customHeight="false" outlineLevel="0" collapsed="false">
      <c r="A8758" s="41" t="n">
        <v>-0.1146311414</v>
      </c>
      <c r="B8758" s="41" t="n">
        <v>2.4130787368</v>
      </c>
      <c r="C8758" s="41" t="n">
        <v>2.73154053</v>
      </c>
      <c r="D8758" s="42" t="n">
        <f aca="false">$B$5*A8758</f>
        <v>-0.292880048731846</v>
      </c>
      <c r="E8758" s="42" t="n">
        <f aca="false">$D$5*A8758+$F$5*B8758</f>
        <v>3.893995220843</v>
      </c>
      <c r="F8758" s="43" t="n">
        <f aca="false">Inputs!$B$5*D8758+Inputs!$B$6*E8758</f>
        <v>-223987.765915335</v>
      </c>
      <c r="G8758" s="43" t="n">
        <f aca="false">F8758*SQRT(($B$6-2)/C8758)</f>
        <v>-191661.75981221</v>
      </c>
    </row>
    <row r="8759" customFormat="false" ht="15" hidden="false" customHeight="false" outlineLevel="0" collapsed="false">
      <c r="A8759" s="41" t="n">
        <v>-0.5252032516</v>
      </c>
      <c r="B8759" s="41" t="n">
        <v>1.6399468928</v>
      </c>
      <c r="C8759" s="41" t="n">
        <v>2.408246398</v>
      </c>
      <c r="D8759" s="42" t="n">
        <f aca="false">$B$5*A8759</f>
        <v>-1.34188277325076</v>
      </c>
      <c r="E8759" s="42" t="n">
        <f aca="false">$D$5*A8759+$F$5*B8759</f>
        <v>1.5820017789145</v>
      </c>
      <c r="F8759" s="43" t="n">
        <f aca="false">Inputs!$B$5*D8759+Inputs!$B$6*E8759</f>
        <v>-213288.366270801</v>
      </c>
      <c r="G8759" s="43" t="n">
        <f aca="false">F8759*SQRT(($B$6-2)/C8759)</f>
        <v>-194371.105974435</v>
      </c>
    </row>
    <row r="8760" customFormat="false" ht="15" hidden="false" customHeight="false" outlineLevel="0" collapsed="false">
      <c r="A8760" s="41" t="n">
        <v>1.4468630677</v>
      </c>
      <c r="B8760" s="41" t="n">
        <v>0.5040935066</v>
      </c>
      <c r="C8760" s="41" t="n">
        <v>0.2727726485</v>
      </c>
      <c r="D8760" s="42" t="n">
        <f aca="false">$B$5*A8760</f>
        <v>3.69670336176452</v>
      </c>
      <c r="E8760" s="42" t="n">
        <f aca="false">$D$5*A8760+$F$5*B8760</f>
        <v>4.31337835499285</v>
      </c>
      <c r="F8760" s="43" t="n">
        <f aca="false">Inputs!$B$5*D8760+Inputs!$B$6*E8760</f>
        <v>154001.418426809</v>
      </c>
      <c r="G8760" s="43" t="n">
        <f aca="false">F8760*SQRT(($B$6-2)/C8760)</f>
        <v>417003.123960601</v>
      </c>
    </row>
    <row r="8761" customFormat="false" ht="15" hidden="false" customHeight="false" outlineLevel="0" collapsed="false">
      <c r="A8761" s="41" t="n">
        <v>-1.9261318364</v>
      </c>
      <c r="B8761" s="41" t="n">
        <v>0.0310574904</v>
      </c>
      <c r="C8761" s="41" t="n">
        <v>3.3061896972</v>
      </c>
      <c r="D8761" s="42" t="n">
        <f aca="false">$B$5*A8761</f>
        <v>-4.92122454002531</v>
      </c>
      <c r="E8761" s="42" t="n">
        <f aca="false">$D$5*A8761+$F$5*B8761</f>
        <v>-4.52977151738275</v>
      </c>
      <c r="F8761" s="43" t="n">
        <f aca="false">Inputs!$B$5*D8761+Inputs!$B$6*E8761</f>
        <v>-265633.878133394</v>
      </c>
      <c r="G8761" s="43" t="n">
        <f aca="false">F8761*SQRT(($B$6-2)/C8761)</f>
        <v>-206602.026252364</v>
      </c>
    </row>
    <row r="8762" customFormat="false" ht="15" hidden="false" customHeight="false" outlineLevel="0" collapsed="false">
      <c r="A8762" s="41" t="n">
        <v>-0.5146947574</v>
      </c>
      <c r="B8762" s="41" t="n">
        <v>0.0200906914</v>
      </c>
      <c r="C8762" s="41" t="n">
        <v>4.1258517235</v>
      </c>
      <c r="D8762" s="42" t="n">
        <f aca="false">$B$5*A8762</f>
        <v>-1.31503380135878</v>
      </c>
      <c r="E8762" s="42" t="n">
        <f aca="false">$D$5*A8762+$F$5*B8762</f>
        <v>-1.19006988935672</v>
      </c>
      <c r="F8762" s="43" t="n">
        <f aca="false">Inputs!$B$5*D8762+Inputs!$B$6*E8762</f>
        <v>-71999.8856680417</v>
      </c>
      <c r="G8762" s="43" t="n">
        <f aca="false">F8762*SQRT(($B$6-2)/C8762)</f>
        <v>-50129.1102819528</v>
      </c>
    </row>
    <row r="8763" customFormat="false" ht="15" hidden="false" customHeight="false" outlineLevel="0" collapsed="false">
      <c r="A8763" s="41" t="n">
        <v>-1.0629667924</v>
      </c>
      <c r="B8763" s="41" t="n">
        <v>0.7562579491</v>
      </c>
      <c r="C8763" s="41" t="n">
        <v>3.9314764415</v>
      </c>
      <c r="D8763" s="42" t="n">
        <f aca="false">$B$5*A8763</f>
        <v>-2.71585680955669</v>
      </c>
      <c r="E8763" s="42" t="n">
        <f aca="false">$D$5*A8763+$F$5*B8763</f>
        <v>-1.22355869038587</v>
      </c>
      <c r="F8763" s="43" t="n">
        <f aca="false">Inputs!$B$5*D8763+Inputs!$B$6*E8763</f>
        <v>-210407.746436375</v>
      </c>
      <c r="G8763" s="43" t="n">
        <f aca="false">F8763*SQRT(($B$6-2)/C8763)</f>
        <v>-150071.728235069</v>
      </c>
    </row>
    <row r="8764" customFormat="false" ht="15" hidden="false" customHeight="false" outlineLevel="0" collapsed="false">
      <c r="A8764" s="41" t="n">
        <v>0.9849850271</v>
      </c>
      <c r="B8764" s="41" t="n">
        <v>1.1700243021</v>
      </c>
      <c r="C8764" s="41" t="n">
        <v>10.1954435125</v>
      </c>
      <c r="D8764" s="42" t="n">
        <f aca="false">$B$5*A8764</f>
        <v>2.51661511186162</v>
      </c>
      <c r="E8764" s="42" t="n">
        <f aca="false">$D$5*A8764+$F$5*B8764</f>
        <v>4.36419123634841</v>
      </c>
      <c r="F8764" s="43" t="n">
        <f aca="false">Inputs!$B$5*D8764+Inputs!$B$6*E8764</f>
        <v>33451.9493687418</v>
      </c>
      <c r="G8764" s="43" t="n">
        <f aca="false">F8764*SQRT(($B$6-2)/C8764)</f>
        <v>14816.081804301</v>
      </c>
    </row>
    <row r="8765" customFormat="false" ht="15" hidden="false" customHeight="false" outlineLevel="0" collapsed="false">
      <c r="A8765" s="41" t="n">
        <v>-0.3821787164</v>
      </c>
      <c r="B8765" s="41" t="n">
        <v>-1.059425102</v>
      </c>
      <c r="C8765" s="41" t="n">
        <v>10.738516212</v>
      </c>
      <c r="D8765" s="42" t="n">
        <f aca="false">$B$5*A8765</f>
        <v>-0.976458226939597</v>
      </c>
      <c r="E8765" s="42" t="n">
        <f aca="false">$D$5*A8765+$F$5*B8765</f>
        <v>-2.73878413516347</v>
      </c>
      <c r="F8765" s="43" t="n">
        <f aca="false">Inputs!$B$5*D8765+Inputs!$B$6*E8765</f>
        <v>39293.3840642138</v>
      </c>
      <c r="G8765" s="43" t="n">
        <f aca="false">F8765*SQRT(($B$6-2)/C8765)</f>
        <v>16957.5182226914</v>
      </c>
    </row>
    <row r="8766" customFormat="false" ht="15" hidden="false" customHeight="false" outlineLevel="0" collapsed="false">
      <c r="A8766" s="41" t="n">
        <v>0.3516814165</v>
      </c>
      <c r="B8766" s="41" t="n">
        <v>1.7560743221</v>
      </c>
      <c r="C8766" s="41" t="n">
        <v>0.5481747508</v>
      </c>
      <c r="D8766" s="42" t="n">
        <f aca="false">$B$5*A8766</f>
        <v>0.898538295481062</v>
      </c>
      <c r="E8766" s="42" t="n">
        <f aca="false">$D$5*A8766+$F$5*B8766</f>
        <v>3.86914824052084</v>
      </c>
      <c r="F8766" s="43" t="n">
        <f aca="false">Inputs!$B$5*D8766+Inputs!$B$6*E8766</f>
        <v>-103603.582477936</v>
      </c>
      <c r="G8766" s="43" t="n">
        <f aca="false">F8766*SQRT(($B$6-2)/C8766)</f>
        <v>-197892.920071155</v>
      </c>
    </row>
    <row r="8767" customFormat="false" ht="15" hidden="false" customHeight="false" outlineLevel="0" collapsed="false">
      <c r="A8767" s="41" t="n">
        <v>0.0693896346</v>
      </c>
      <c r="B8767" s="41" t="n">
        <v>0.4522970861</v>
      </c>
      <c r="C8767" s="41" t="n">
        <v>8.2755804332</v>
      </c>
      <c r="D8767" s="42" t="n">
        <f aca="false">$B$5*A8767</f>
        <v>0.177288992458143</v>
      </c>
      <c r="E8767" s="42" t="n">
        <f aca="false">$D$5*A8767+$F$5*B8767</f>
        <v>0.946120170150886</v>
      </c>
      <c r="F8767" s="43" t="n">
        <f aca="false">Inputs!$B$5*D8767+Inputs!$B$6*E8767</f>
        <v>-29577.1092617299</v>
      </c>
      <c r="G8767" s="43" t="n">
        <f aca="false">F8767*SQRT(($B$6-2)/C8767)</f>
        <v>-14540.2372028397</v>
      </c>
    </row>
    <row r="8768" customFormat="false" ht="15" hidden="false" customHeight="false" outlineLevel="0" collapsed="false">
      <c r="A8768" s="41" t="n">
        <v>-0.2349234459</v>
      </c>
      <c r="B8768" s="41" t="n">
        <v>-0.5034702059</v>
      </c>
      <c r="C8768" s="41" t="n">
        <v>9.8046323821</v>
      </c>
      <c r="D8768" s="42" t="n">
        <f aca="false">$B$5*A8768</f>
        <v>-0.600224244852936</v>
      </c>
      <c r="E8768" s="42" t="n">
        <f aca="false">$D$5*A8768+$F$5*B8768</f>
        <v>-1.42838530762408</v>
      </c>
      <c r="F8768" s="43" t="n">
        <f aca="false">Inputs!$B$5*D8768+Inputs!$B$6*E8768</f>
        <v>11396.8408959104</v>
      </c>
      <c r="G8768" s="43" t="n">
        <f aca="false">F8768*SQRT(($B$6-2)/C8768)</f>
        <v>5147.35149646646</v>
      </c>
    </row>
    <row r="8769" customFormat="false" ht="15" hidden="false" customHeight="false" outlineLevel="0" collapsed="false">
      <c r="A8769" s="41" t="n">
        <v>0.6582759386</v>
      </c>
      <c r="B8769" s="41" t="n">
        <v>-0.1060667673</v>
      </c>
      <c r="C8769" s="41" t="n">
        <v>0.3575442963</v>
      </c>
      <c r="D8769" s="42" t="n">
        <f aca="false">$B$5*A8769</f>
        <v>1.6818805659748</v>
      </c>
      <c r="E8769" s="42" t="n">
        <f aca="false">$D$5*A8769+$F$5*B8769</f>
        <v>1.38327521596948</v>
      </c>
      <c r="F8769" s="43" t="n">
        <f aca="false">Inputs!$B$5*D8769+Inputs!$B$6*E8769</f>
        <v>99024.2957990063</v>
      </c>
      <c r="G8769" s="43" t="n">
        <f aca="false">F8769*SQRT(($B$6-2)/C8769)</f>
        <v>234202.665362984</v>
      </c>
    </row>
    <row r="8770" customFormat="false" ht="15" hidden="false" customHeight="false" outlineLevel="0" collapsed="false">
      <c r="A8770" s="41" t="n">
        <v>0.4035229115</v>
      </c>
      <c r="B8770" s="41" t="n">
        <v>0.5075068573</v>
      </c>
      <c r="C8770" s="41" t="n">
        <v>5.2580685562</v>
      </c>
      <c r="D8770" s="42" t="n">
        <f aca="false">$B$5*A8770</f>
        <v>1.0309921766559</v>
      </c>
      <c r="E8770" s="42" t="n">
        <f aca="false">$D$5*A8770+$F$5*B8770</f>
        <v>1.83655280797354</v>
      </c>
      <c r="F8770" s="43" t="n">
        <f aca="false">Inputs!$B$5*D8770+Inputs!$B$6*E8770</f>
        <v>11271.5772669131</v>
      </c>
      <c r="G8770" s="43" t="n">
        <f aca="false">F8770*SQRT(($B$6-2)/C8770)</f>
        <v>6951.62871009884</v>
      </c>
    </row>
    <row r="8771" customFormat="false" ht="15" hidden="false" customHeight="false" outlineLevel="0" collapsed="false">
      <c r="A8771" s="41" t="n">
        <v>0.3475168391</v>
      </c>
      <c r="B8771" s="41" t="n">
        <v>0.5578553194</v>
      </c>
      <c r="C8771" s="41" t="n">
        <v>3.3760040001</v>
      </c>
      <c r="D8771" s="42" t="n">
        <f aca="false">$B$5*A8771</f>
        <v>0.887897891687092</v>
      </c>
      <c r="E8771" s="42" t="n">
        <f aca="false">$D$5*A8771+$F$5*B8771</f>
        <v>1.79022036282776</v>
      </c>
      <c r="F8771" s="43" t="n">
        <f aca="false">Inputs!$B$5*D8771+Inputs!$B$6*E8771</f>
        <v>-721.228972678509</v>
      </c>
      <c r="G8771" s="43" t="n">
        <f aca="false">F8771*SQRT(($B$6-2)/C8771)</f>
        <v>-555.119759238416</v>
      </c>
    </row>
    <row r="8772" customFormat="false" ht="15" hidden="false" customHeight="false" outlineLevel="0" collapsed="false">
      <c r="A8772" s="41" t="n">
        <v>-0.8530057328</v>
      </c>
      <c r="B8772" s="41" t="n">
        <v>-0.9140293563</v>
      </c>
      <c r="C8772" s="41" t="n">
        <v>9.4660806868</v>
      </c>
      <c r="D8772" s="42" t="n">
        <f aca="false">$B$5*A8772</f>
        <v>-2.17941091347284</v>
      </c>
      <c r="E8772" s="42" t="n">
        <f aca="false">$D$5*A8772+$F$5*B8772</f>
        <v>-3.60809708693231</v>
      </c>
      <c r="F8772" s="43" t="n">
        <f aca="false">Inputs!$B$5*D8772+Inputs!$B$6*E8772</f>
        <v>-37536.2370006678</v>
      </c>
      <c r="G8772" s="43" t="n">
        <f aca="false">F8772*SQRT(($B$6-2)/C8772)</f>
        <v>-17253.6359165308</v>
      </c>
    </row>
    <row r="8773" customFormat="false" ht="15" hidden="false" customHeight="false" outlineLevel="0" collapsed="false">
      <c r="A8773" s="41" t="n">
        <v>-0.0426216066</v>
      </c>
      <c r="B8773" s="41" t="n">
        <v>-0.0185613203</v>
      </c>
      <c r="C8773" s="41" t="n">
        <v>9.0485776723</v>
      </c>
      <c r="D8773" s="42" t="n">
        <f aca="false">$B$5*A8773</f>
        <v>-0.108897268801317</v>
      </c>
      <c r="E8773" s="42" t="n">
        <f aca="false">$D$5*A8773+$F$5*B8773</f>
        <v>-0.133472511133316</v>
      </c>
      <c r="F8773" s="43" t="n">
        <f aca="false">Inputs!$B$5*D8773+Inputs!$B$6*E8773</f>
        <v>-4216.10132346588</v>
      </c>
      <c r="G8773" s="43" t="n">
        <f aca="false">F8773*SQRT(($B$6-2)/C8773)</f>
        <v>-1982.14708445132</v>
      </c>
    </row>
    <row r="8774" customFormat="false" ht="15" hidden="false" customHeight="false" outlineLevel="0" collapsed="false">
      <c r="A8774" s="41" t="n">
        <v>-0.5223228267</v>
      </c>
      <c r="B8774" s="41" t="n">
        <v>0.2410002964</v>
      </c>
      <c r="C8774" s="41" t="n">
        <v>17.6066598714</v>
      </c>
      <c r="D8774" s="42" t="n">
        <f aca="false">$B$5*A8774</f>
        <v>-1.33452335089155</v>
      </c>
      <c r="E8774" s="42" t="n">
        <f aca="false">$D$5*A8774+$F$5*B8774</f>
        <v>-0.82676713658297</v>
      </c>
      <c r="F8774" s="43" t="n">
        <f aca="false">Inputs!$B$5*D8774+Inputs!$B$6*E8774</f>
        <v>-92113.9782600068</v>
      </c>
      <c r="G8774" s="43" t="n">
        <f aca="false">F8774*SQRT(($B$6-2)/C8774)</f>
        <v>-31045.7424103278</v>
      </c>
    </row>
    <row r="8775" customFormat="false" ht="15" hidden="false" customHeight="false" outlineLevel="0" collapsed="false">
      <c r="A8775" s="41" t="n">
        <v>0.9082174308</v>
      </c>
      <c r="B8775" s="41" t="n">
        <v>1.1875118742</v>
      </c>
      <c r="C8775" s="41" t="n">
        <v>5.3988097537</v>
      </c>
      <c r="D8775" s="42" t="n">
        <f aca="false">$B$5*A8775</f>
        <v>2.3204755892958</v>
      </c>
      <c r="E8775" s="42" t="n">
        <f aca="false">$D$5*A8775+$F$5*B8775</f>
        <v>4.2117125654038</v>
      </c>
      <c r="F8775" s="43" t="n">
        <f aca="false">Inputs!$B$5*D8775+Inputs!$B$6*E8775</f>
        <v>21461.9306593905</v>
      </c>
      <c r="G8775" s="43" t="n">
        <f aca="false">F8775*SQRT(($B$6-2)/C8775)</f>
        <v>13062.7547545814</v>
      </c>
    </row>
    <row r="8776" customFormat="false" ht="15" hidden="false" customHeight="false" outlineLevel="0" collapsed="false">
      <c r="A8776" s="41" t="n">
        <v>1.4122618726</v>
      </c>
      <c r="B8776" s="41" t="n">
        <v>-1.3148016631</v>
      </c>
      <c r="C8776" s="41" t="n">
        <v>4.7155611616</v>
      </c>
      <c r="D8776" s="42" t="n">
        <f aca="false">$B$5*A8776</f>
        <v>3.6082980682003</v>
      </c>
      <c r="E8776" s="42" t="n">
        <f aca="false">$D$5*A8776+$F$5*B8776</f>
        <v>1.09027480424548</v>
      </c>
      <c r="F8776" s="43" t="n">
        <f aca="false">Inputs!$B$5*D8776+Inputs!$B$6*E8776</f>
        <v>306316.066607756</v>
      </c>
      <c r="G8776" s="43" t="n">
        <f aca="false">F8776*SQRT(($B$6-2)/C8776)</f>
        <v>199488.600420319</v>
      </c>
    </row>
    <row r="8777" customFormat="false" ht="15" hidden="false" customHeight="false" outlineLevel="0" collapsed="false">
      <c r="A8777" s="41" t="n">
        <v>-1.1629985737</v>
      </c>
      <c r="B8777" s="41" t="n">
        <v>-0.2896453934</v>
      </c>
      <c r="C8777" s="41" t="n">
        <v>1.6042840792</v>
      </c>
      <c r="D8777" s="42" t="n">
        <f aca="false">$B$5*A8777</f>
        <v>-2.97143581386622</v>
      </c>
      <c r="E8777" s="42" t="n">
        <f aca="false">$D$5*A8777+$F$5*B8777</f>
        <v>-3.26760079255395</v>
      </c>
      <c r="F8777" s="43" t="n">
        <f aca="false">Inputs!$B$5*D8777+Inputs!$B$6*E8777</f>
        <v>-133763.541758925</v>
      </c>
      <c r="G8777" s="43" t="n">
        <f aca="false">F8777*SQRT(($B$6-2)/C8777)</f>
        <v>-149352.370623971</v>
      </c>
    </row>
    <row r="8778" customFormat="false" ht="15" hidden="false" customHeight="false" outlineLevel="0" collapsed="false">
      <c r="A8778" s="41" t="n">
        <v>0.080286541</v>
      </c>
      <c r="B8778" s="41" t="n">
        <v>-0.2384180039</v>
      </c>
      <c r="C8778" s="41" t="n">
        <v>2.1144636201</v>
      </c>
      <c r="D8778" s="42" t="n">
        <f aca="false">$B$5*A8778</f>
        <v>0.205130348990762</v>
      </c>
      <c r="E8778" s="42" t="n">
        <f aca="false">$D$5*A8778+$F$5*B8778</f>
        <v>-0.220638067250374</v>
      </c>
      <c r="F8778" s="43" t="n">
        <f aca="false">Inputs!$B$5*D8778+Inputs!$B$6*E8778</f>
        <v>31544.9382615949</v>
      </c>
      <c r="G8778" s="43" t="n">
        <f aca="false">F8778*SQRT(($B$6-2)/C8778)</f>
        <v>30679.238164926</v>
      </c>
    </row>
    <row r="8779" customFormat="false" ht="15" hidden="false" customHeight="false" outlineLevel="0" collapsed="false">
      <c r="A8779" s="41" t="n">
        <v>-0.5526393302</v>
      </c>
      <c r="B8779" s="41" t="n">
        <v>-0.3044182402</v>
      </c>
      <c r="C8779" s="41" t="n">
        <v>4.8837655283</v>
      </c>
      <c r="D8779" s="42" t="n">
        <f aca="false">$B$5*A8779</f>
        <v>-1.41198135151876</v>
      </c>
      <c r="E8779" s="42" t="n">
        <f aca="false">$D$5*A8779+$F$5*B8779</f>
        <v>-1.84070629881925</v>
      </c>
      <c r="F8779" s="43" t="n">
        <f aca="false">Inputs!$B$5*D8779+Inputs!$B$6*E8779</f>
        <v>-49162.820210914</v>
      </c>
      <c r="G8779" s="43" t="n">
        <f aca="false">F8779*SQRT(($B$6-2)/C8779)</f>
        <v>-31461.1347895608</v>
      </c>
    </row>
    <row r="8780" customFormat="false" ht="15" hidden="false" customHeight="false" outlineLevel="0" collapsed="false">
      <c r="A8780" s="41" t="n">
        <v>0.4833138224</v>
      </c>
      <c r="B8780" s="41" t="n">
        <v>-1.3296224468</v>
      </c>
      <c r="C8780" s="41" t="n">
        <v>2.0293055808</v>
      </c>
      <c r="D8780" s="42" t="n">
        <f aca="false">$B$5*A8780</f>
        <v>1.23485620162626</v>
      </c>
      <c r="E8780" s="42" t="n">
        <f aca="false">$D$5*A8780+$F$5*B8780</f>
        <v>-1.14583036893374</v>
      </c>
      <c r="F8780" s="43" t="n">
        <f aca="false">Inputs!$B$5*D8780+Inputs!$B$6*E8780</f>
        <v>180777.138609313</v>
      </c>
      <c r="G8780" s="43" t="n">
        <f aca="false">F8780*SQRT(($B$6-2)/C8780)</f>
        <v>179467.073478904</v>
      </c>
    </row>
    <row r="8781" customFormat="false" ht="15" hidden="false" customHeight="false" outlineLevel="0" collapsed="false">
      <c r="A8781" s="41" t="n">
        <v>2.3433571726</v>
      </c>
      <c r="B8781" s="41" t="n">
        <v>0.0209935434</v>
      </c>
      <c r="C8781" s="41" t="n">
        <v>3.3579464908</v>
      </c>
      <c r="D8781" s="42" t="n">
        <f aca="false">$B$5*A8781</f>
        <v>5.98722611085515</v>
      </c>
      <c r="E8781" s="42" t="n">
        <f aca="false">$D$5*A8781+$F$5*B8781</f>
        <v>5.61247467573724</v>
      </c>
      <c r="F8781" s="43" t="n">
        <f aca="false">Inputs!$B$5*D8781+Inputs!$B$6*E8781</f>
        <v>318098.877298653</v>
      </c>
      <c r="G8781" s="43" t="n">
        <f aca="false">F8781*SQRT(($B$6-2)/C8781)</f>
        <v>245493.641768259</v>
      </c>
    </row>
    <row r="8782" customFormat="false" ht="15" hidden="false" customHeight="false" outlineLevel="0" collapsed="false">
      <c r="A8782" s="41" t="n">
        <v>1.0508473942</v>
      </c>
      <c r="B8782" s="41" t="n">
        <v>-0.580004895</v>
      </c>
      <c r="C8782" s="41" t="n">
        <v>0.6430352916</v>
      </c>
      <c r="D8782" s="42" t="n">
        <f aca="false">$B$5*A8782</f>
        <v>2.68489201332361</v>
      </c>
      <c r="E8782" s="42" t="n">
        <f aca="false">$D$5*A8782+$F$5*B8782</f>
        <v>1.49906348437976</v>
      </c>
      <c r="F8782" s="43" t="n">
        <f aca="false">Inputs!$B$5*D8782+Inputs!$B$6*E8782</f>
        <v>193536.027113373</v>
      </c>
      <c r="G8782" s="43" t="n">
        <f aca="false">F8782*SQRT(($B$6-2)/C8782)</f>
        <v>341318.175166447</v>
      </c>
    </row>
    <row r="8783" customFormat="false" ht="15" hidden="false" customHeight="false" outlineLevel="0" collapsed="false">
      <c r="A8783" s="41" t="n">
        <v>0.5743495925</v>
      </c>
      <c r="B8783" s="41" t="n">
        <v>0.1000910728</v>
      </c>
      <c r="C8783" s="41" t="n">
        <v>3.5455505913</v>
      </c>
      <c r="D8783" s="42" t="n">
        <f aca="false">$B$5*A8783</f>
        <v>1.46745059489145</v>
      </c>
      <c r="E8783" s="42" t="n">
        <f aca="false">$D$5*A8783+$F$5*B8783</f>
        <v>1.53954699156383</v>
      </c>
      <c r="F8783" s="43" t="n">
        <f aca="false">Inputs!$B$5*D8783+Inputs!$B$6*E8783</f>
        <v>69767.7099109534</v>
      </c>
      <c r="G8783" s="43" t="n">
        <f aca="false">F8783*SQRT(($B$6-2)/C8783)</f>
        <v>52399.5578270951</v>
      </c>
    </row>
    <row r="8784" customFormat="false" ht="15" hidden="false" customHeight="false" outlineLevel="0" collapsed="false">
      <c r="A8784" s="41" t="n">
        <v>0.8568083939</v>
      </c>
      <c r="B8784" s="41" t="n">
        <v>-0.1986469178</v>
      </c>
      <c r="C8784" s="41" t="n">
        <v>0.4227165592</v>
      </c>
      <c r="D8784" s="42" t="n">
        <f aca="false">$B$5*A8784</f>
        <v>2.18912662906876</v>
      </c>
      <c r="E8784" s="42" t="n">
        <f aca="false">$D$5*A8784+$F$5*B8784</f>
        <v>1.69583837675465</v>
      </c>
      <c r="F8784" s="43" t="n">
        <f aca="false">Inputs!$B$5*D8784+Inputs!$B$6*E8784</f>
        <v>134120.744069144</v>
      </c>
      <c r="G8784" s="43" t="n">
        <f aca="false">F8784*SQRT(($B$6-2)/C8784)</f>
        <v>291733.512843838</v>
      </c>
    </row>
    <row r="8785" customFormat="false" ht="15" hidden="false" customHeight="false" outlineLevel="0" collapsed="false">
      <c r="A8785" s="41" t="n">
        <v>1.5515635671</v>
      </c>
      <c r="B8785" s="41" t="n">
        <v>-1.4920558475</v>
      </c>
      <c r="C8785" s="41" t="n">
        <v>6.8497059037</v>
      </c>
      <c r="D8785" s="42" t="n">
        <f aca="false">$B$5*A8785</f>
        <v>3.96421083828451</v>
      </c>
      <c r="E8785" s="42" t="n">
        <f aca="false">$D$5*A8785+$F$5*B8785</f>
        <v>1.11568275774965</v>
      </c>
      <c r="F8785" s="43" t="n">
        <f aca="false">Inputs!$B$5*D8785+Inputs!$B$6*E8785</f>
        <v>340636.945940968</v>
      </c>
      <c r="G8785" s="43" t="n">
        <f aca="false">F8785*SQRT(($B$6-2)/C8785)</f>
        <v>184064.817931324</v>
      </c>
    </row>
    <row r="8786" customFormat="false" ht="15" hidden="false" customHeight="false" outlineLevel="0" collapsed="false">
      <c r="A8786" s="41" t="n">
        <v>0.9493738302</v>
      </c>
      <c r="B8786" s="41" t="n">
        <v>0.1187197555</v>
      </c>
      <c r="C8786" s="41" t="n">
        <v>3.6923266348</v>
      </c>
      <c r="D8786" s="42" t="n">
        <f aca="false">$B$5*A8786</f>
        <v>2.42562928588021</v>
      </c>
      <c r="E8786" s="42" t="n">
        <f aca="false">$D$5*A8786+$F$5*B8786</f>
        <v>2.46411707368279</v>
      </c>
      <c r="F8786" s="43" t="n">
        <f aca="false">Inputs!$B$5*D8786+Inputs!$B$6*E8786</f>
        <v>119357.074903881</v>
      </c>
      <c r="G8786" s="43" t="n">
        <f aca="false">F8786*SQRT(($B$6-2)/C8786)</f>
        <v>87844.2032731826</v>
      </c>
    </row>
    <row r="8787" customFormat="false" ht="15" hidden="false" customHeight="false" outlineLevel="0" collapsed="false">
      <c r="A8787" s="41" t="n">
        <v>-1.0183266984</v>
      </c>
      <c r="B8787" s="41" t="n">
        <v>1.95206587</v>
      </c>
      <c r="C8787" s="41" t="n">
        <v>1.8908087797</v>
      </c>
      <c r="D8787" s="42" t="n">
        <f aca="false">$B$5*A8787</f>
        <v>-2.60180234977867</v>
      </c>
      <c r="E8787" s="42" t="n">
        <f aca="false">$D$5*A8787+$F$5*B8787</f>
        <v>0.947520911853709</v>
      </c>
      <c r="F8787" s="43" t="n">
        <f aca="false">Inputs!$B$5*D8787+Inputs!$B$6*E8787</f>
        <v>-307556.280570553</v>
      </c>
      <c r="G8787" s="43" t="n">
        <f aca="false">F8787*SQRT(($B$6-2)/C8787)</f>
        <v>-316312.090817901</v>
      </c>
    </row>
    <row r="8788" customFormat="false" ht="15" hidden="false" customHeight="false" outlineLevel="0" collapsed="false">
      <c r="A8788" s="41" t="n">
        <v>1.8486977266</v>
      </c>
      <c r="B8788" s="41" t="n">
        <v>-2.0738707448</v>
      </c>
      <c r="C8788" s="41" t="n">
        <v>2.8589252838</v>
      </c>
      <c r="D8788" s="42" t="n">
        <f aca="false">$B$5*A8788</f>
        <v>4.72338209010506</v>
      </c>
      <c r="E8788" s="42" t="n">
        <f aca="false">$D$5*A8788+$F$5*B8788</f>
        <v>0.818093995450349</v>
      </c>
      <c r="F8788" s="43" t="n">
        <f aca="false">Inputs!$B$5*D8788+Inputs!$B$6*E8788</f>
        <v>431433.509237988</v>
      </c>
      <c r="G8788" s="43" t="n">
        <f aca="false">F8788*SQRT(($B$6-2)/C8788)</f>
        <v>360850.63062404</v>
      </c>
    </row>
    <row r="8789" customFormat="false" ht="15" hidden="false" customHeight="false" outlineLevel="0" collapsed="false">
      <c r="A8789" s="41" t="n">
        <v>0.1767843873</v>
      </c>
      <c r="B8789" s="41" t="n">
        <v>0.7056625547</v>
      </c>
      <c r="C8789" s="41" t="n">
        <v>2.0503176823</v>
      </c>
      <c r="D8789" s="42" t="n">
        <f aca="false">$B$5*A8789</f>
        <v>0.45168022698807</v>
      </c>
      <c r="E8789" s="42" t="n">
        <f aca="false">$D$5*A8789+$F$5*B8789</f>
        <v>1.63917280882439</v>
      </c>
      <c r="F8789" s="43" t="n">
        <f aca="false">Inputs!$B$5*D8789+Inputs!$B$6*E8789</f>
        <v>-36790.6177424123</v>
      </c>
      <c r="G8789" s="43" t="n">
        <f aca="false">F8789*SQRT(($B$6-2)/C8789)</f>
        <v>-36336.3666638466</v>
      </c>
    </row>
    <row r="8790" customFormat="false" ht="15" hidden="false" customHeight="false" outlineLevel="0" collapsed="false">
      <c r="A8790" s="41" t="n">
        <v>0.4417048083</v>
      </c>
      <c r="B8790" s="41" t="n">
        <v>1.5155296083</v>
      </c>
      <c r="C8790" s="41" t="n">
        <v>1.5157735734</v>
      </c>
      <c r="D8790" s="42" t="n">
        <f aca="false">$B$5*A8790</f>
        <v>1.12854608442374</v>
      </c>
      <c r="E8790" s="42" t="n">
        <f aca="false">$D$5*A8790+$F$5*B8790</f>
        <v>3.66800758055335</v>
      </c>
      <c r="F8790" s="43" t="n">
        <f aca="false">Inputs!$B$5*D8790+Inputs!$B$6*E8790</f>
        <v>-70545.7705852928</v>
      </c>
      <c r="G8790" s="43" t="n">
        <f aca="false">F8790*SQRT(($B$6-2)/C8790)</f>
        <v>-81034.2867667842</v>
      </c>
    </row>
    <row r="8791" customFormat="false" ht="15" hidden="false" customHeight="false" outlineLevel="0" collapsed="false">
      <c r="A8791" s="41" t="n">
        <v>1.3076327075</v>
      </c>
      <c r="B8791" s="41" t="n">
        <v>0.2651873563</v>
      </c>
      <c r="C8791" s="41" t="n">
        <v>2.2958704773</v>
      </c>
      <c r="D8791" s="42" t="n">
        <f aca="false">$B$5*A8791</f>
        <v>3.34097284925016</v>
      </c>
      <c r="E8791" s="42" t="n">
        <f aca="false">$D$5*A8791+$F$5*B8791</f>
        <v>3.56953763863487</v>
      </c>
      <c r="F8791" s="43" t="n">
        <f aca="false">Inputs!$B$5*D8791+Inputs!$B$6*E8791</f>
        <v>155620.402993272</v>
      </c>
      <c r="G8791" s="43" t="n">
        <f aca="false">F8791*SQRT(($B$6-2)/C8791)</f>
        <v>145247.224307945</v>
      </c>
    </row>
    <row r="8792" customFormat="false" ht="15" hidden="false" customHeight="false" outlineLevel="0" collapsed="false">
      <c r="A8792" s="41" t="n">
        <v>2.2771036124</v>
      </c>
      <c r="B8792" s="41" t="n">
        <v>0.9368465227</v>
      </c>
      <c r="C8792" s="41" t="n">
        <v>2.3102751935</v>
      </c>
      <c r="D8792" s="42" t="n">
        <f aca="false">$B$5*A8792</f>
        <v>5.8179497196141</v>
      </c>
      <c r="E8792" s="42" t="n">
        <f aca="false">$D$5*A8792+$F$5*B8792</f>
        <v>7.03626247347095</v>
      </c>
      <c r="F8792" s="43" t="n">
        <f aca="false">Inputs!$B$5*D8792+Inputs!$B$6*E8792</f>
        <v>229981.848287862</v>
      </c>
      <c r="G8792" s="43" t="n">
        <f aca="false">F8792*SQRT(($B$6-2)/C8792)</f>
        <v>213981.732919567</v>
      </c>
    </row>
    <row r="8793" customFormat="false" ht="15" hidden="false" customHeight="false" outlineLevel="0" collapsed="false">
      <c r="A8793" s="41" t="n">
        <v>-0.3514144952</v>
      </c>
      <c r="B8793" s="41" t="n">
        <v>-0.5523475948</v>
      </c>
      <c r="C8793" s="41" t="n">
        <v>2.6292784674</v>
      </c>
      <c r="D8793" s="42" t="n">
        <f aca="false">$B$5*A8793</f>
        <v>-0.897856317421724</v>
      </c>
      <c r="E8793" s="42" t="n">
        <f aca="false">$D$5*A8793+$F$5*B8793</f>
        <v>-1.78998474545525</v>
      </c>
      <c r="F8793" s="43" t="n">
        <f aca="false">Inputs!$B$5*D8793+Inputs!$B$6*E8793</f>
        <v>-286.39446940973</v>
      </c>
      <c r="G8793" s="43" t="n">
        <f aca="false">F8793*SQRT(($B$6-2)/C8793)</f>
        <v>-249.782111461241</v>
      </c>
    </row>
    <row r="8794" customFormat="false" ht="15" hidden="false" customHeight="false" outlineLevel="0" collapsed="false">
      <c r="A8794" s="41" t="n">
        <v>1.243341503</v>
      </c>
      <c r="B8794" s="41" t="n">
        <v>-0.7929542265</v>
      </c>
      <c r="C8794" s="41" t="n">
        <v>0.2414615049</v>
      </c>
      <c r="D8794" s="42" t="n">
        <f aca="false">$B$5*A8794</f>
        <v>3.17671023372508</v>
      </c>
      <c r="E8794" s="42" t="n">
        <f aca="false">$D$5*A8794+$F$5*B8794</f>
        <v>1.58941106544772</v>
      </c>
      <c r="F8794" s="43" t="n">
        <f aca="false">Inputs!$B$5*D8794+Inputs!$B$6*E8794</f>
        <v>238200.470100121</v>
      </c>
      <c r="G8794" s="43" t="n">
        <f aca="false">F8794*SQRT(($B$6-2)/C8794)</f>
        <v>685541.35817997</v>
      </c>
    </row>
    <row r="8795" customFormat="false" ht="15" hidden="false" customHeight="false" outlineLevel="0" collapsed="false">
      <c r="A8795" s="41" t="n">
        <v>-0.4097382795</v>
      </c>
      <c r="B8795" s="41" t="n">
        <v>-0.2395718915</v>
      </c>
      <c r="C8795" s="41" t="n">
        <v>7.2252665264</v>
      </c>
      <c r="D8795" s="42" t="n">
        <f aca="false">$B$5*A8795</f>
        <v>-1.04687230539312</v>
      </c>
      <c r="E8795" s="42" t="n">
        <f aca="false">$D$5*A8795+$F$5*B8795</f>
        <v>-1.38868763204384</v>
      </c>
      <c r="F8795" s="43" t="n">
        <f aca="false">Inputs!$B$5*D8795+Inputs!$B$6*E8795</f>
        <v>-35252.8489371198</v>
      </c>
      <c r="G8795" s="43" t="n">
        <f aca="false">F8795*SQRT(($B$6-2)/C8795)</f>
        <v>-18547.3676957656</v>
      </c>
    </row>
    <row r="8796" customFormat="false" ht="15" hidden="false" customHeight="false" outlineLevel="0" collapsed="false">
      <c r="A8796" s="41" t="n">
        <v>0.3556533933</v>
      </c>
      <c r="B8796" s="41" t="n">
        <v>-0.193458363</v>
      </c>
      <c r="C8796" s="41" t="n">
        <v>7.3268606418</v>
      </c>
      <c r="D8796" s="42" t="n">
        <f aca="false">$B$5*A8796</f>
        <v>0.908686608971952</v>
      </c>
      <c r="E8796" s="42" t="n">
        <f aca="false">$D$5*A8796+$F$5*B8796</f>
        <v>0.512255347542695</v>
      </c>
      <c r="F8796" s="43" t="n">
        <f aca="false">Inputs!$B$5*D8796+Inputs!$B$6*E8796</f>
        <v>65255.8935200604</v>
      </c>
      <c r="G8796" s="43" t="n">
        <f aca="false">F8796*SQRT(($B$6-2)/C8796)</f>
        <v>34093.8285496097</v>
      </c>
    </row>
    <row r="8797" customFormat="false" ht="15" hidden="false" customHeight="false" outlineLevel="0" collapsed="false">
      <c r="A8797" s="41" t="n">
        <v>-1.3169708965</v>
      </c>
      <c r="B8797" s="41" t="n">
        <v>1.162079738</v>
      </c>
      <c r="C8797" s="41" t="n">
        <v>3.1417462295</v>
      </c>
      <c r="D8797" s="42" t="n">
        <f aca="false">$B$5*A8797</f>
        <v>-3.36483171705854</v>
      </c>
      <c r="E8797" s="42" t="n">
        <f aca="false">$D$5*A8797+$F$5*B8797</f>
        <v>-1.12723328004979</v>
      </c>
      <c r="F8797" s="43" t="n">
        <f aca="false">Inputs!$B$5*D8797+Inputs!$B$6*E8797</f>
        <v>-280121.507703365</v>
      </c>
      <c r="G8797" s="43" t="n">
        <f aca="false">F8797*SQRT(($B$6-2)/C8797)</f>
        <v>-223499.163363913</v>
      </c>
    </row>
    <row r="8798" customFormat="false" ht="15" hidden="false" customHeight="false" outlineLevel="0" collapsed="false">
      <c r="A8798" s="41" t="n">
        <v>-0.4043986488</v>
      </c>
      <c r="B8798" s="41" t="n">
        <v>2.0199352688</v>
      </c>
      <c r="C8798" s="41" t="n">
        <v>11.0889336045</v>
      </c>
      <c r="D8798" s="42" t="n">
        <f aca="false">$B$5*A8798</f>
        <v>-1.03322966622434</v>
      </c>
      <c r="E8798" s="42" t="n">
        <f aca="false">$D$5*A8798+$F$5*B8798</f>
        <v>2.52560972427435</v>
      </c>
      <c r="F8798" s="43" t="n">
        <f aca="false">Inputs!$B$5*D8798+Inputs!$B$6*E8798</f>
        <v>-229603.452836151</v>
      </c>
      <c r="G8798" s="43" t="n">
        <f aca="false">F8798*SQRT(($B$6-2)/C8798)</f>
        <v>-97509.857345778</v>
      </c>
    </row>
    <row r="8799" customFormat="false" ht="15" hidden="false" customHeight="false" outlineLevel="0" collapsed="false">
      <c r="A8799" s="41" t="n">
        <v>0.3039900073</v>
      </c>
      <c r="B8799" s="41" t="n">
        <v>1.2672074844</v>
      </c>
      <c r="C8799" s="41" t="n">
        <v>2.4402795164</v>
      </c>
      <c r="D8799" s="42" t="n">
        <f aca="false">$B$5*A8799</f>
        <v>0.776687792380458</v>
      </c>
      <c r="E8799" s="42" t="n">
        <f aca="false">$D$5*A8799+$F$5*B8799</f>
        <v>2.91151429114397</v>
      </c>
      <c r="F8799" s="43" t="n">
        <f aca="false">Inputs!$B$5*D8799+Inputs!$B$6*E8799</f>
        <v>-67906.9353191529</v>
      </c>
      <c r="G8799" s="43" t="n">
        <f aca="false">F8799*SQRT(($B$6-2)/C8799)</f>
        <v>-61476.5293570197</v>
      </c>
    </row>
    <row r="8800" customFormat="false" ht="15" hidden="false" customHeight="false" outlineLevel="0" collapsed="false">
      <c r="A8800" s="41" t="n">
        <v>0.6308615142</v>
      </c>
      <c r="B8800" s="41" t="n">
        <v>1.3150562715</v>
      </c>
      <c r="C8800" s="41" t="n">
        <v>3.4763634071</v>
      </c>
      <c r="D8800" s="42" t="n">
        <f aca="false">$B$5*A8800</f>
        <v>1.61183731371222</v>
      </c>
      <c r="E8800" s="42" t="n">
        <f aca="false">$D$5*A8800+$F$5*B8800</f>
        <v>3.77195637175185</v>
      </c>
      <c r="F8800" s="43" t="n">
        <f aca="false">Inputs!$B$5*D8800+Inputs!$B$6*E8800</f>
        <v>-27414.08721637</v>
      </c>
      <c r="G8800" s="43" t="n">
        <f aca="false">F8800*SQRT(($B$6-2)/C8800)</f>
        <v>-20793.4332727464</v>
      </c>
    </row>
    <row r="8801" customFormat="false" ht="15" hidden="false" customHeight="false" outlineLevel="0" collapsed="false">
      <c r="A8801" s="41" t="n">
        <v>0.5703389963</v>
      </c>
      <c r="B8801" s="41" t="n">
        <v>0.235168834</v>
      </c>
      <c r="C8801" s="41" t="n">
        <v>4.6663670175</v>
      </c>
      <c r="D8801" s="42" t="n">
        <f aca="false">$B$5*A8801</f>
        <v>1.45720360968172</v>
      </c>
      <c r="E8801" s="42" t="n">
        <f aca="false">$D$5*A8801+$F$5*B8801</f>
        <v>1.76324818744018</v>
      </c>
      <c r="F8801" s="43" t="n">
        <f aca="false">Inputs!$B$5*D8801+Inputs!$B$6*E8801</f>
        <v>57557.951596163</v>
      </c>
      <c r="G8801" s="43" t="n">
        <f aca="false">F8801*SQRT(($B$6-2)/C8801)</f>
        <v>37681.7340924474</v>
      </c>
    </row>
    <row r="8802" customFormat="false" ht="15" hidden="false" customHeight="false" outlineLevel="0" collapsed="false">
      <c r="A8802" s="41" t="n">
        <v>1.0932340919</v>
      </c>
      <c r="B8802" s="41" t="n">
        <v>2.4859721146</v>
      </c>
      <c r="C8802" s="41" t="n">
        <v>3.4006201873</v>
      </c>
      <c r="D8802" s="42" t="n">
        <f aca="false">$B$5*A8802</f>
        <v>2.79318909504453</v>
      </c>
      <c r="E8802" s="42" t="n">
        <f aca="false">$D$5*A8802+$F$5*B8802</f>
        <v>6.8940848506821</v>
      </c>
      <c r="F8802" s="43" t="n">
        <f aca="false">Inputs!$B$5*D8802+Inputs!$B$6*E8802</f>
        <v>-65385.3330296524</v>
      </c>
      <c r="G8802" s="43" t="n">
        <f aca="false">F8802*SQRT(($B$6-2)/C8802)</f>
        <v>-50143.6881207331</v>
      </c>
    </row>
    <row r="8803" customFormat="false" ht="15" hidden="false" customHeight="false" outlineLevel="0" collapsed="false">
      <c r="A8803" s="41" t="n">
        <v>-0.2697969386</v>
      </c>
      <c r="B8803" s="41" t="n">
        <v>0.7949269877</v>
      </c>
      <c r="C8803" s="41" t="n">
        <v>1.8995894084</v>
      </c>
      <c r="D8803" s="42" t="n">
        <f aca="false">$B$5*A8803</f>
        <v>-0.689325252804913</v>
      </c>
      <c r="E8803" s="42" t="n">
        <f aca="false">$D$5*A8803+$F$5*B8803</f>
        <v>0.73063017953969</v>
      </c>
      <c r="F8803" s="43" t="n">
        <f aca="false">Inputs!$B$5*D8803+Inputs!$B$6*E8803</f>
        <v>-105464.034257476</v>
      </c>
      <c r="G8803" s="43" t="n">
        <f aca="false">F8803*SQRT(($B$6-2)/C8803)</f>
        <v>-108215.509434867</v>
      </c>
    </row>
    <row r="8804" customFormat="false" ht="15" hidden="false" customHeight="false" outlineLevel="0" collapsed="false">
      <c r="A8804" s="41" t="n">
        <v>-0.0052449225</v>
      </c>
      <c r="B8804" s="41" t="n">
        <v>0.5060590205</v>
      </c>
      <c r="C8804" s="41" t="n">
        <v>3.2813160217</v>
      </c>
      <c r="D8804" s="42" t="n">
        <f aca="false">$B$5*A8804</f>
        <v>-0.0134006617977787</v>
      </c>
      <c r="E8804" s="42" t="n">
        <f aca="false">$D$5*A8804+$F$5*B8804</f>
        <v>0.861353803677622</v>
      </c>
      <c r="F8804" s="43" t="n">
        <f aca="false">Inputs!$B$5*D8804+Inputs!$B$6*E8804</f>
        <v>-44407.756363659</v>
      </c>
      <c r="G8804" s="43" t="n">
        <f aca="false">F8804*SQRT(($B$6-2)/C8804)</f>
        <v>-34669.6773490359</v>
      </c>
    </row>
    <row r="8805" customFormat="false" ht="15" hidden="false" customHeight="false" outlineLevel="0" collapsed="false">
      <c r="A8805" s="41" t="n">
        <v>0.0421585576</v>
      </c>
      <c r="B8805" s="41" t="n">
        <v>-2.1577428857</v>
      </c>
      <c r="C8805" s="41" t="n">
        <v>0.8760768457</v>
      </c>
      <c r="D8805" s="42" t="n">
        <f aca="false">$B$5*A8805</f>
        <v>0.107714188775864</v>
      </c>
      <c r="E8805" s="42" t="n">
        <f aca="false">$D$5*A8805+$F$5*B8805</f>
        <v>-3.62555035902277</v>
      </c>
      <c r="F8805" s="43" t="n">
        <f aca="false">Inputs!$B$5*D8805+Inputs!$B$6*E8805</f>
        <v>192048.936828725</v>
      </c>
      <c r="G8805" s="43" t="n">
        <f aca="false">F8805*SQRT(($B$6-2)/C8805)</f>
        <v>290172.201025733</v>
      </c>
    </row>
    <row r="8806" customFormat="false" ht="15" hidden="false" customHeight="false" outlineLevel="0" collapsed="false">
      <c r="A8806" s="41" t="n">
        <v>-0.2001867177</v>
      </c>
      <c r="B8806" s="41" t="n">
        <v>0.9995550728</v>
      </c>
      <c r="C8806" s="41" t="n">
        <v>1.5224143681</v>
      </c>
      <c r="D8806" s="42" t="n">
        <f aca="false">$B$5*A8806</f>
        <v>-0.511472667194817</v>
      </c>
      <c r="E8806" s="42" t="n">
        <f aca="false">$D$5*A8806+$F$5*B8806</f>
        <v>1.24961420456016</v>
      </c>
      <c r="F8806" s="43" t="n">
        <f aca="false">Inputs!$B$5*D8806+Inputs!$B$6*E8806</f>
        <v>-113627.97694749</v>
      </c>
      <c r="G8806" s="43" t="n">
        <f aca="false">F8806*SQRT(($B$6-2)/C8806)</f>
        <v>-130236.835540202</v>
      </c>
    </row>
    <row r="8807" customFormat="false" ht="15" hidden="false" customHeight="false" outlineLevel="0" collapsed="false">
      <c r="A8807" s="41" t="n">
        <v>-0.7652066233</v>
      </c>
      <c r="B8807" s="41" t="n">
        <v>0.9209464431</v>
      </c>
      <c r="C8807" s="41" t="n">
        <v>6.2579941617</v>
      </c>
      <c r="D8807" s="42" t="n">
        <f aca="false">$B$5*A8807</f>
        <v>-1.95508611695665</v>
      </c>
      <c r="E8807" s="42" t="n">
        <f aca="false">$D$5*A8807+$F$5*B8807</f>
        <v>-0.230637290289325</v>
      </c>
      <c r="F8807" s="43" t="n">
        <f aca="false">Inputs!$B$5*D8807+Inputs!$B$6*E8807</f>
        <v>-183976.747181199</v>
      </c>
      <c r="G8807" s="43" t="n">
        <f aca="false">F8807*SQRT(($B$6-2)/C8807)</f>
        <v>-104006.470102642</v>
      </c>
    </row>
    <row r="8808" customFormat="false" ht="15" hidden="false" customHeight="false" outlineLevel="0" collapsed="false">
      <c r="A8808" s="41" t="n">
        <v>0.1836091644</v>
      </c>
      <c r="B8808" s="41" t="n">
        <v>-0.1914905309</v>
      </c>
      <c r="C8808" s="41" t="n">
        <v>15.5429795786</v>
      </c>
      <c r="D8808" s="42" t="n">
        <f aca="false">$B$5*A8808</f>
        <v>0.469117382591861</v>
      </c>
      <c r="E8808" s="42" t="n">
        <f aca="false">$D$5*A8808+$F$5*B8808</f>
        <v>0.10625893838461</v>
      </c>
      <c r="F8808" s="43" t="n">
        <f aca="false">Inputs!$B$5*D8808+Inputs!$B$6*E8808</f>
        <v>41598.7913399555</v>
      </c>
      <c r="G8808" s="43" t="n">
        <f aca="false">F8808*SQRT(($B$6-2)/C8808)</f>
        <v>14922.0527856271</v>
      </c>
    </row>
    <row r="8809" customFormat="false" ht="15" hidden="false" customHeight="false" outlineLevel="0" collapsed="false">
      <c r="A8809" s="41" t="n">
        <v>0.9058153853</v>
      </c>
      <c r="B8809" s="41" t="n">
        <v>0.6810315436</v>
      </c>
      <c r="C8809" s="41" t="n">
        <v>1.8402577748</v>
      </c>
      <c r="D8809" s="42" t="n">
        <f aca="false">$B$5*A8809</f>
        <v>2.31433841579736</v>
      </c>
      <c r="E8809" s="42" t="n">
        <f aca="false">$D$5*A8809+$F$5*B8809</f>
        <v>3.33143463495227</v>
      </c>
      <c r="F8809" s="43" t="n">
        <f aca="false">Inputs!$B$5*D8809+Inputs!$B$6*E8809</f>
        <v>64862.109832123</v>
      </c>
      <c r="G8809" s="43" t="n">
        <f aca="false">F8809*SQRT(($B$6-2)/C8809)</f>
        <v>67618.6877766008</v>
      </c>
    </row>
    <row r="8810" customFormat="false" ht="15" hidden="false" customHeight="false" outlineLevel="0" collapsed="false">
      <c r="A8810" s="41" t="n">
        <v>0.4205470712</v>
      </c>
      <c r="B8810" s="41" t="n">
        <v>1.0159002028</v>
      </c>
      <c r="C8810" s="41" t="n">
        <v>2.7576290848</v>
      </c>
      <c r="D8810" s="42" t="n">
        <f aca="false">$B$5*A8810</f>
        <v>1.07448853080242</v>
      </c>
      <c r="E8810" s="42" t="n">
        <f aca="false">$D$5*A8810+$F$5*B8810</f>
        <v>2.75492863100509</v>
      </c>
      <c r="F8810" s="43" t="n">
        <f aca="false">Inputs!$B$5*D8810+Inputs!$B$6*E8810</f>
        <v>-30297.5784700119</v>
      </c>
      <c r="G8810" s="43" t="n">
        <f aca="false">F8810*SQRT(($B$6-2)/C8810)</f>
        <v>-25802.0962716621</v>
      </c>
    </row>
    <row r="8811" customFormat="false" ht="15" hidden="false" customHeight="false" outlineLevel="0" collapsed="false">
      <c r="A8811" s="41" t="n">
        <v>0.2030983196</v>
      </c>
      <c r="B8811" s="41" t="n">
        <v>-1.644666033</v>
      </c>
      <c r="C8811" s="41" t="n">
        <v>2.6255761113</v>
      </c>
      <c r="D8811" s="42" t="n">
        <f aca="false">$B$5*A8811</f>
        <v>0.518911746104309</v>
      </c>
      <c r="E8811" s="42" t="n">
        <f aca="false">$D$5*A8811+$F$5*B8811</f>
        <v>-2.35662750157651</v>
      </c>
      <c r="F8811" s="43" t="n">
        <f aca="false">Inputs!$B$5*D8811+Inputs!$B$6*E8811</f>
        <v>169722.549689256</v>
      </c>
      <c r="G8811" s="43" t="n">
        <f aca="false">F8811*SQRT(($B$6-2)/C8811)</f>
        <v>148129.73267827</v>
      </c>
    </row>
    <row r="8812" customFormat="false" ht="15" hidden="false" customHeight="false" outlineLevel="0" collapsed="false">
      <c r="A8812" s="41" t="n">
        <v>-0.3781208731</v>
      </c>
      <c r="B8812" s="41" t="n">
        <v>-1.8044024228</v>
      </c>
      <c r="C8812" s="41" t="n">
        <v>3.8723822994</v>
      </c>
      <c r="D8812" s="42" t="n">
        <f aca="false">$B$5*A8812</f>
        <v>-0.966090526427019</v>
      </c>
      <c r="E8812" s="42" t="n">
        <f aca="false">$D$5*A8812+$F$5*B8812</f>
        <v>-4.0155135246106</v>
      </c>
      <c r="F8812" s="43" t="n">
        <f aca="false">Inputs!$B$5*D8812+Inputs!$B$6*E8812</f>
        <v>104166.623587828</v>
      </c>
      <c r="G8812" s="43" t="n">
        <f aca="false">F8812*SQRT(($B$6-2)/C8812)</f>
        <v>74860.8014038193</v>
      </c>
    </row>
    <row r="8813" customFormat="false" ht="15" hidden="false" customHeight="false" outlineLevel="0" collapsed="false">
      <c r="A8813" s="41" t="n">
        <v>0.6573648262</v>
      </c>
      <c r="B8813" s="41" t="n">
        <v>0.8961998393</v>
      </c>
      <c r="C8813" s="41" t="n">
        <v>6.8116845766</v>
      </c>
      <c r="D8813" s="42" t="n">
        <f aca="false">$B$5*A8813</f>
        <v>1.67955269380278</v>
      </c>
      <c r="E8813" s="42" t="n">
        <f aca="false">$D$5*A8813+$F$5*B8813</f>
        <v>3.11176535003314</v>
      </c>
      <c r="F8813" s="43" t="n">
        <f aca="false">Inputs!$B$5*D8813+Inputs!$B$6*E8813</f>
        <v>12367.0018786208</v>
      </c>
      <c r="G8813" s="43" t="n">
        <f aca="false">F8813*SQRT(($B$6-2)/C8813)</f>
        <v>6701.19352185198</v>
      </c>
    </row>
    <row r="8814" customFormat="false" ht="15" hidden="false" customHeight="false" outlineLevel="0" collapsed="false">
      <c r="A8814" s="41" t="n">
        <v>0.9417022421</v>
      </c>
      <c r="B8814" s="41" t="n">
        <v>0.4890946992</v>
      </c>
      <c r="C8814" s="41" t="n">
        <v>3.5914965582</v>
      </c>
      <c r="D8814" s="42" t="n">
        <f aca="false">$B$5*A8814</f>
        <v>2.4060285467692</v>
      </c>
      <c r="E8814" s="42" t="n">
        <f aca="false">$D$5*A8814+$F$5*B8814</f>
        <v>3.0854046996503</v>
      </c>
      <c r="F8814" s="43" t="n">
        <f aca="false">Inputs!$B$5*D8814+Inputs!$B$6*E8814</f>
        <v>86332.6196944047</v>
      </c>
      <c r="G8814" s="43" t="n">
        <f aca="false">F8814*SQRT(($B$6-2)/C8814)</f>
        <v>64424.6681182909</v>
      </c>
    </row>
    <row r="8815" customFormat="false" ht="15" hidden="false" customHeight="false" outlineLevel="0" collapsed="false">
      <c r="A8815" s="41" t="n">
        <v>0.9679251294</v>
      </c>
      <c r="B8815" s="41" t="n">
        <v>-1.5766033383</v>
      </c>
      <c r="C8815" s="41" t="n">
        <v>0.9229570639</v>
      </c>
      <c r="D8815" s="42" t="n">
        <f aca="false">$B$5*A8815</f>
        <v>2.47302744790998</v>
      </c>
      <c r="E8815" s="42" t="n">
        <f aca="false">$D$5*A8815+$F$5*B8815</f>
        <v>-0.419128064254326</v>
      </c>
      <c r="F8815" s="43" t="n">
        <f aca="false">Inputs!$B$5*D8815+Inputs!$B$6*E8815</f>
        <v>268259.148003714</v>
      </c>
      <c r="G8815" s="43" t="n">
        <f aca="false">F8815*SQRT(($B$6-2)/C8815)</f>
        <v>394892.412946027</v>
      </c>
    </row>
    <row r="8816" customFormat="false" ht="15" hidden="false" customHeight="false" outlineLevel="0" collapsed="false">
      <c r="A8816" s="41" t="n">
        <v>-0.1075669218</v>
      </c>
      <c r="B8816" s="41" t="n">
        <v>-1.4149159888</v>
      </c>
      <c r="C8816" s="41" t="n">
        <v>1.975540493</v>
      </c>
      <c r="D8816" s="42" t="n">
        <f aca="false">$B$5*A8816</f>
        <v>-0.274831122799224</v>
      </c>
      <c r="E8816" s="42" t="n">
        <f aca="false">$D$5*A8816+$F$5*B8816</f>
        <v>-2.69916313499529</v>
      </c>
      <c r="F8816" s="43" t="n">
        <f aca="false">Inputs!$B$5*D8816+Inputs!$B$6*E8816</f>
        <v>107475.044469842</v>
      </c>
      <c r="G8816" s="43" t="n">
        <f aca="false">F8816*SQRT(($B$6-2)/C8816)</f>
        <v>108138.331234262</v>
      </c>
    </row>
    <row r="8817" customFormat="false" ht="15" hidden="false" customHeight="false" outlineLevel="0" collapsed="false">
      <c r="A8817" s="41" t="n">
        <v>-0.3583296128</v>
      </c>
      <c r="B8817" s="41" t="n">
        <v>1.6162517359</v>
      </c>
      <c r="C8817" s="41" t="n">
        <v>4.2823771363</v>
      </c>
      <c r="D8817" s="42" t="n">
        <f aca="false">$B$5*A8817</f>
        <v>-0.915524291018945</v>
      </c>
      <c r="E8817" s="42" t="n">
        <f aca="false">$D$5*A8817+$F$5*B8817</f>
        <v>1.9381767793654</v>
      </c>
      <c r="F8817" s="43" t="n">
        <f aca="false">Inputs!$B$5*D8817+Inputs!$B$6*E8817</f>
        <v>-188461.268070165</v>
      </c>
      <c r="G8817" s="43" t="n">
        <f aca="false">F8817*SQRT(($B$6-2)/C8817)</f>
        <v>-128793.70922815</v>
      </c>
    </row>
    <row r="8818" customFormat="false" ht="15" hidden="false" customHeight="false" outlineLevel="0" collapsed="false">
      <c r="A8818" s="41" t="n">
        <v>1.0932371824</v>
      </c>
      <c r="B8818" s="41" t="n">
        <v>0.6622854065</v>
      </c>
      <c r="C8818" s="41" t="n">
        <v>2.3847539133</v>
      </c>
      <c r="D8818" s="42" t="n">
        <f aca="false">$B$5*A8818</f>
        <v>2.79319699120415</v>
      </c>
      <c r="E8818" s="42" t="n">
        <f aca="false">$D$5*A8818+$F$5*B8818</f>
        <v>3.74505147468838</v>
      </c>
      <c r="F8818" s="43" t="n">
        <f aca="false">Inputs!$B$5*D8818+Inputs!$B$6*E8818</f>
        <v>92067.1253859961</v>
      </c>
      <c r="G8818" s="43" t="n">
        <f aca="false">F8818*SQRT(($B$6-2)/C8818)</f>
        <v>84313.6316559225</v>
      </c>
    </row>
    <row r="8819" customFormat="false" ht="15" hidden="false" customHeight="false" outlineLevel="0" collapsed="false">
      <c r="A8819" s="41" t="n">
        <v>-0.1816202286</v>
      </c>
      <c r="B8819" s="41" t="n">
        <v>-0.9935947844</v>
      </c>
      <c r="C8819" s="41" t="n">
        <v>2.4635495258</v>
      </c>
      <c r="D8819" s="42" t="n">
        <f aca="false">$B$5*A8819</f>
        <v>-0.464035695304147</v>
      </c>
      <c r="E8819" s="42" t="n">
        <f aca="false">$D$5*A8819+$F$5*B8819</f>
        <v>-2.14786547040763</v>
      </c>
      <c r="F8819" s="43" t="n">
        <f aca="false">Inputs!$B$5*D8819+Inputs!$B$6*E8819</f>
        <v>60989.703989967</v>
      </c>
      <c r="G8819" s="43" t="n">
        <f aca="false">F8819*SQRT(($B$6-2)/C8819)</f>
        <v>54952.9327042515</v>
      </c>
    </row>
    <row r="8820" customFormat="false" ht="15" hidden="false" customHeight="false" outlineLevel="0" collapsed="false">
      <c r="A8820" s="41" t="n">
        <v>0.1870276838</v>
      </c>
      <c r="B8820" s="41" t="n">
        <v>1.1106758318</v>
      </c>
      <c r="C8820" s="41" t="n">
        <v>2.5204166264</v>
      </c>
      <c r="D8820" s="42" t="n">
        <f aca="false">$B$5*A8820</f>
        <v>0.47785162458086</v>
      </c>
      <c r="E8820" s="42" t="n">
        <f aca="false">$D$5*A8820+$F$5*B8820</f>
        <v>2.36290202273445</v>
      </c>
      <c r="F8820" s="43" t="n">
        <f aca="false">Inputs!$B$5*D8820+Inputs!$B$6*E8820</f>
        <v>-70359.9386786364</v>
      </c>
      <c r="G8820" s="43" t="n">
        <f aca="false">F8820*SQRT(($B$6-2)/C8820)</f>
        <v>-62676.4344384547</v>
      </c>
    </row>
    <row r="8821" customFormat="false" ht="15" hidden="false" customHeight="false" outlineLevel="0" collapsed="false">
      <c r="A8821" s="41" t="n">
        <v>0.4098714893</v>
      </c>
      <c r="B8821" s="41" t="n">
        <v>-1.5856907892</v>
      </c>
      <c r="C8821" s="41" t="n">
        <v>3.0840068039</v>
      </c>
      <c r="D8821" s="42" t="n">
        <f aca="false">$B$5*A8821</f>
        <v>1.04721265350655</v>
      </c>
      <c r="E8821" s="42" t="n">
        <f aca="false">$D$5*A8821+$F$5*B8821</f>
        <v>-1.76275741544012</v>
      </c>
      <c r="F8821" s="43" t="n">
        <f aca="false">Inputs!$B$5*D8821+Inputs!$B$6*E8821</f>
        <v>192859.136122661</v>
      </c>
      <c r="G8821" s="43" t="n">
        <f aca="false">F8821*SQRT(($B$6-2)/C8821)</f>
        <v>155309.331784307</v>
      </c>
    </row>
    <row r="8822" customFormat="false" ht="15" hidden="false" customHeight="false" outlineLevel="0" collapsed="false">
      <c r="A8822" s="41" t="n">
        <v>0.1046108971</v>
      </c>
      <c r="B8822" s="41" t="n">
        <v>-1.9133281921</v>
      </c>
      <c r="C8822" s="41" t="n">
        <v>1.4180708721</v>
      </c>
      <c r="D8822" s="42" t="n">
        <f aca="false">$B$5*A8822</f>
        <v>0.267278544611352</v>
      </c>
      <c r="E8822" s="42" t="n">
        <f aca="false">$D$5*A8822+$F$5*B8822</f>
        <v>-3.05489783975406</v>
      </c>
      <c r="F8822" s="43" t="n">
        <f aca="false">Inputs!$B$5*D8822+Inputs!$B$6*E8822</f>
        <v>179472.746448838</v>
      </c>
      <c r="G8822" s="43" t="n">
        <f aca="false">F8822*SQRT(($B$6-2)/C8822)</f>
        <v>213139.792386145</v>
      </c>
    </row>
    <row r="8823" customFormat="false" ht="15" hidden="false" customHeight="false" outlineLevel="0" collapsed="false">
      <c r="A8823" s="41" t="n">
        <v>0.8041838331</v>
      </c>
      <c r="B8823" s="41" t="n">
        <v>-0.6930077481</v>
      </c>
      <c r="C8823" s="41" t="n">
        <v>6.1761119732</v>
      </c>
      <c r="D8823" s="42" t="n">
        <f aca="false">$B$5*A8823</f>
        <v>2.05467203197272</v>
      </c>
      <c r="E8823" s="42" t="n">
        <f aca="false">$D$5*A8823+$F$5*B8823</f>
        <v>0.716978839187462</v>
      </c>
      <c r="F8823" s="43" t="n">
        <f aca="false">Inputs!$B$5*D8823+Inputs!$B$6*E8823</f>
        <v>169618.261237899</v>
      </c>
      <c r="G8823" s="43" t="n">
        <f aca="false">F8823*SQRT(($B$6-2)/C8823)</f>
        <v>96522.8249897698</v>
      </c>
    </row>
    <row r="8824" customFormat="false" ht="15" hidden="false" customHeight="false" outlineLevel="0" collapsed="false">
      <c r="A8824" s="41" t="n">
        <v>-1.2231213999</v>
      </c>
      <c r="B8824" s="41" t="n">
        <v>0.8179306627</v>
      </c>
      <c r="C8824" s="41" t="n">
        <v>0.9156922024</v>
      </c>
      <c r="D8824" s="42" t="n">
        <f aca="false">$B$5*A8824</f>
        <v>-3.12504831438131</v>
      </c>
      <c r="E8824" s="42" t="n">
        <f aca="false">$D$5*A8824+$F$5*B8824</f>
        <v>-1.49816763409014</v>
      </c>
      <c r="F8824" s="43" t="n">
        <f aca="false">Inputs!$B$5*D8824+Inputs!$B$6*E8824</f>
        <v>-237596.449733624</v>
      </c>
      <c r="G8824" s="43" t="n">
        <f aca="false">F8824*SQRT(($B$6-2)/C8824)</f>
        <v>-351139.904593834</v>
      </c>
    </row>
    <row r="8825" customFormat="false" ht="15" hidden="false" customHeight="false" outlineLevel="0" collapsed="false">
      <c r="A8825" s="41" t="n">
        <v>0.5593778372</v>
      </c>
      <c r="B8825" s="41" t="n">
        <v>0.2323989624</v>
      </c>
      <c r="C8825" s="41" t="n">
        <v>4.2128215069</v>
      </c>
      <c r="D8825" s="42" t="n">
        <f aca="false">$B$5*A8825</f>
        <v>1.42919808891173</v>
      </c>
      <c r="E8825" s="42" t="n">
        <f aca="false">$D$5*A8825+$F$5*B8825</f>
        <v>1.73238228656662</v>
      </c>
      <c r="F8825" s="43" t="n">
        <f aca="false">Inputs!$B$5*D8825+Inputs!$B$6*E8825</f>
        <v>56300.694562842</v>
      </c>
      <c r="G8825" s="43" t="n">
        <f aca="false">F8825*SQRT(($B$6-2)/C8825)</f>
        <v>38792.0044581646</v>
      </c>
    </row>
    <row r="8826" customFormat="false" ht="15" hidden="false" customHeight="false" outlineLevel="0" collapsed="false">
      <c r="A8826" s="41" t="n">
        <v>2.1917079472</v>
      </c>
      <c r="B8826" s="41" t="n">
        <v>0.6349998363</v>
      </c>
      <c r="C8826" s="41" t="n">
        <v>2.0805068557</v>
      </c>
      <c r="D8826" s="42" t="n">
        <f aca="false">$B$5*A8826</f>
        <v>5.59976567049964</v>
      </c>
      <c r="E8826" s="42" t="n">
        <f aca="false">$D$5*A8826+$F$5*B8826</f>
        <v>6.31184392632994</v>
      </c>
      <c r="F8826" s="43" t="n">
        <f aca="false">Inputs!$B$5*D8826+Inputs!$B$6*E8826</f>
        <v>244384.370733467</v>
      </c>
      <c r="G8826" s="43" t="n">
        <f aca="false">F8826*SQRT(($B$6-2)/C8826)</f>
        <v>239609.399076353</v>
      </c>
    </row>
    <row r="8827" customFormat="false" ht="15" hidden="false" customHeight="false" outlineLevel="0" collapsed="false">
      <c r="A8827" s="41" t="n">
        <v>-0.6449569299</v>
      </c>
      <c r="B8827" s="41" t="n">
        <v>0.5192038675</v>
      </c>
      <c r="C8827" s="41" t="n">
        <v>3.385612737</v>
      </c>
      <c r="D8827" s="42" t="n">
        <f aca="false">$B$5*A8827</f>
        <v>-1.64785079126023</v>
      </c>
      <c r="E8827" s="42" t="n">
        <f aca="false">$D$5*A8827+$F$5*B8827</f>
        <v>-0.638199309074731</v>
      </c>
      <c r="F8827" s="43" t="n">
        <f aca="false">Inputs!$B$5*D8827+Inputs!$B$6*E8827</f>
        <v>-132875.113672287</v>
      </c>
      <c r="G8827" s="43" t="n">
        <f aca="false">F8827*SQRT(($B$6-2)/C8827)</f>
        <v>-102126.866511973</v>
      </c>
    </row>
    <row r="8828" customFormat="false" ht="15" hidden="false" customHeight="false" outlineLevel="0" collapsed="false">
      <c r="A8828" s="41" t="n">
        <v>-0.2860773434</v>
      </c>
      <c r="B8828" s="41" t="n">
        <v>1.2667588219</v>
      </c>
      <c r="C8828" s="41" t="n">
        <v>8.0783891569</v>
      </c>
      <c r="D8828" s="42" t="n">
        <f aca="false">$B$5*A8828</f>
        <v>-0.730921329516387</v>
      </c>
      <c r="E8828" s="42" t="n">
        <f aca="false">$D$5*A8828+$F$5*B8828</f>
        <v>1.50662248315261</v>
      </c>
      <c r="F8828" s="43" t="n">
        <f aca="false">Inputs!$B$5*D8828+Inputs!$B$6*E8828</f>
        <v>-148423.257109269</v>
      </c>
      <c r="G8828" s="43" t="n">
        <f aca="false">F8828*SQRT(($B$6-2)/C8828)</f>
        <v>-73850.6922271998</v>
      </c>
    </row>
    <row r="8829" customFormat="false" ht="15" hidden="false" customHeight="false" outlineLevel="0" collapsed="false">
      <c r="A8829" s="41" t="n">
        <v>0.2809772068</v>
      </c>
      <c r="B8829" s="41" t="n">
        <v>0.3799232868</v>
      </c>
      <c r="C8829" s="41" t="n">
        <v>7.9540752977</v>
      </c>
      <c r="D8829" s="42" t="n">
        <f aca="false">$B$5*A8829</f>
        <v>0.7178905925133</v>
      </c>
      <c r="E8829" s="42" t="n">
        <f aca="false">$D$5*A8829+$F$5*B8829</f>
        <v>1.32464033102841</v>
      </c>
      <c r="F8829" s="43" t="n">
        <f aca="false">Inputs!$B$5*D8829+Inputs!$B$6*E8829</f>
        <v>5557.0426999097</v>
      </c>
      <c r="G8829" s="43" t="n">
        <f aca="false">F8829*SQRT(($B$6-2)/C8829)</f>
        <v>2786.531024544</v>
      </c>
    </row>
    <row r="8830" customFormat="false" ht="15" hidden="false" customHeight="false" outlineLevel="0" collapsed="false">
      <c r="A8830" s="41" t="n">
        <v>-1.4423684102</v>
      </c>
      <c r="B8830" s="41" t="n">
        <v>0.0613516195</v>
      </c>
      <c r="C8830" s="41" t="n">
        <v>6.6933071428</v>
      </c>
      <c r="D8830" s="42" t="n">
        <f aca="false">$B$5*A8830</f>
        <v>-3.68521961056431</v>
      </c>
      <c r="E8830" s="42" t="n">
        <f aca="false">$D$5*A8830+$F$5*B8830</f>
        <v>-3.32630374268218</v>
      </c>
      <c r="F8830" s="43" t="n">
        <f aca="false">Inputs!$B$5*D8830+Inputs!$B$6*E8830</f>
        <v>-202206.773922322</v>
      </c>
      <c r="G8830" s="43" t="n">
        <f aca="false">F8830*SQRT(($B$6-2)/C8830)</f>
        <v>-110532.583500065</v>
      </c>
    </row>
    <row r="8831" customFormat="false" ht="15" hidden="false" customHeight="false" outlineLevel="0" collapsed="false">
      <c r="A8831" s="41" t="n">
        <v>-0.0562658543</v>
      </c>
      <c r="B8831" s="41" t="n">
        <v>-1.0242134552</v>
      </c>
      <c r="C8831" s="41" t="n">
        <v>9.0675202489</v>
      </c>
      <c r="D8831" s="42" t="n">
        <f aca="false">$B$5*A8831</f>
        <v>-0.143758022017941</v>
      </c>
      <c r="E8831" s="42" t="n">
        <f aca="false">$D$5*A8831+$F$5*B8831</f>
        <v>-1.90244434473591</v>
      </c>
      <c r="F8831" s="43" t="n">
        <f aca="false">Inputs!$B$5*D8831+Inputs!$B$6*E8831</f>
        <v>80746.4150350013</v>
      </c>
      <c r="G8831" s="43" t="n">
        <f aca="false">F8831*SQRT(($B$6-2)/C8831)</f>
        <v>37922.2398302167</v>
      </c>
    </row>
    <row r="8832" customFormat="false" ht="15" hidden="false" customHeight="false" outlineLevel="0" collapsed="false">
      <c r="A8832" s="41" t="n">
        <v>-0.2215014864</v>
      </c>
      <c r="B8832" s="41" t="n">
        <v>0.4357524436</v>
      </c>
      <c r="C8832" s="41" t="n">
        <v>13.92395808</v>
      </c>
      <c r="D8832" s="42" t="n">
        <f aca="false">$B$5*A8832</f>
        <v>-0.565931433105387</v>
      </c>
      <c r="E8832" s="42" t="n">
        <f aca="false">$D$5*A8832+$F$5*B8832</f>
        <v>0.225350832705927</v>
      </c>
      <c r="F8832" s="43" t="n">
        <f aca="false">Inputs!$B$5*D8832+Inputs!$B$6*E8832</f>
        <v>-67860.684945835</v>
      </c>
      <c r="G8832" s="43" t="n">
        <f aca="false">F8832*SQRT(($B$6-2)/C8832)</f>
        <v>-25718.8699927448</v>
      </c>
    </row>
    <row r="8833" customFormat="false" ht="15" hidden="false" customHeight="false" outlineLevel="0" collapsed="false">
      <c r="A8833" s="41" t="n">
        <v>-0.0043495993</v>
      </c>
      <c r="B8833" s="41" t="n">
        <v>-1.4120996916</v>
      </c>
      <c r="C8833" s="41" t="n">
        <v>6.1906398552</v>
      </c>
      <c r="D8833" s="42" t="n">
        <f aca="false">$B$5*A8833</f>
        <v>-0.011113130684992</v>
      </c>
      <c r="E8833" s="42" t="n">
        <f aca="false">$D$5*A8833+$F$5*B8833</f>
        <v>-2.4486854259437</v>
      </c>
      <c r="F8833" s="43" t="n">
        <f aca="false">Inputs!$B$5*D8833+Inputs!$B$6*E8833</f>
        <v>121322.958228686</v>
      </c>
      <c r="G8833" s="43" t="n">
        <f aca="false">F8833*SQRT(($B$6-2)/C8833)</f>
        <v>68958.8831927154</v>
      </c>
    </row>
    <row r="8834" customFormat="false" ht="15" hidden="false" customHeight="false" outlineLevel="0" collapsed="false">
      <c r="A8834" s="41" t="n">
        <v>-0.2732168332</v>
      </c>
      <c r="B8834" s="41" t="n">
        <v>-0.468024789</v>
      </c>
      <c r="C8834" s="41" t="n">
        <v>4.665405442</v>
      </c>
      <c r="D8834" s="42" t="n">
        <f aca="false">$B$5*A8834</f>
        <v>-0.69806300839971</v>
      </c>
      <c r="E8834" s="42" t="n">
        <f aca="false">$D$5*A8834+$F$5*B8834</f>
        <v>-1.45830261217555</v>
      </c>
      <c r="F8834" s="43" t="n">
        <f aca="false">Inputs!$B$5*D8834+Inputs!$B$6*E8834</f>
        <v>3108.82976880632</v>
      </c>
      <c r="G8834" s="43" t="n">
        <f aca="false">F8834*SQRT(($B$6-2)/C8834)</f>
        <v>2035.4818954824</v>
      </c>
    </row>
    <row r="8835" customFormat="false" ht="15" hidden="false" customHeight="false" outlineLevel="0" collapsed="false">
      <c r="A8835" s="41" t="n">
        <v>0.193513523</v>
      </c>
      <c r="B8835" s="41" t="n">
        <v>0.0855325619</v>
      </c>
      <c r="C8835" s="41" t="n">
        <v>1.4359424168</v>
      </c>
      <c r="D8835" s="42" t="n">
        <f aca="false">$B$5*A8835</f>
        <v>0.494422801293952</v>
      </c>
      <c r="E8835" s="42" t="n">
        <f aca="false">$D$5*A8835+$F$5*B8835</f>
        <v>0.608175291446631</v>
      </c>
      <c r="F8835" s="43" t="n">
        <f aca="false">Inputs!$B$5*D8835+Inputs!$B$6*E8835</f>
        <v>19033.5155570637</v>
      </c>
      <c r="G8835" s="43" t="n">
        <f aca="false">F8835*SQRT(($B$6-2)/C8835)</f>
        <v>22462.8831010769</v>
      </c>
    </row>
    <row r="8836" customFormat="false" ht="15" hidden="false" customHeight="false" outlineLevel="0" collapsed="false">
      <c r="A8836" s="41" t="n">
        <v>-0.4116130621</v>
      </c>
      <c r="B8836" s="41" t="n">
        <v>-0.4506634434</v>
      </c>
      <c r="C8836" s="41" t="n">
        <v>5.2585764578</v>
      </c>
      <c r="D8836" s="42" t="n">
        <f aca="false">$B$5*A8836</f>
        <v>-1.05166233376188</v>
      </c>
      <c r="E8836" s="42" t="n">
        <f aca="false">$D$5*A8836+$F$5*B8836</f>
        <v>-1.75764998770765</v>
      </c>
      <c r="F8836" s="43" t="n">
        <f aca="false">Inputs!$B$5*D8836+Inputs!$B$6*E8836</f>
        <v>-17283.7339908055</v>
      </c>
      <c r="G8836" s="43" t="n">
        <f aca="false">F8836*SQRT(($B$6-2)/C8836)</f>
        <v>-10659.0494011177</v>
      </c>
    </row>
    <row r="8837" customFormat="false" ht="15" hidden="false" customHeight="false" outlineLevel="0" collapsed="false">
      <c r="A8837" s="41" t="n">
        <v>0.067222588</v>
      </c>
      <c r="B8837" s="41" t="n">
        <v>0.962976755</v>
      </c>
      <c r="C8837" s="41" t="n">
        <v>3.5289737715</v>
      </c>
      <c r="D8837" s="42" t="n">
        <f aca="false">$B$5*A8837</f>
        <v>0.171752235988124</v>
      </c>
      <c r="E8837" s="42" t="n">
        <f aca="false">$D$5*A8837+$F$5*B8837</f>
        <v>1.82277672838647</v>
      </c>
      <c r="F8837" s="43" t="n">
        <f aca="false">Inputs!$B$5*D8837+Inputs!$B$6*E8837</f>
        <v>-73963.612820511</v>
      </c>
      <c r="G8837" s="43" t="n">
        <f aca="false">F8837*SQRT(($B$6-2)/C8837)</f>
        <v>-55681.2401013939</v>
      </c>
    </row>
    <row r="8838" customFormat="false" ht="15" hidden="false" customHeight="false" outlineLevel="0" collapsed="false">
      <c r="A8838" s="41" t="n">
        <v>0.2786405227</v>
      </c>
      <c r="B8838" s="41" t="n">
        <v>1.4230693253</v>
      </c>
      <c r="C8838" s="41" t="n">
        <v>10.3340999713</v>
      </c>
      <c r="D8838" s="42" t="n">
        <f aca="false">$B$5*A8838</f>
        <v>0.711920415956383</v>
      </c>
      <c r="E8838" s="42" t="n">
        <f aca="false">$D$5*A8838+$F$5*B8838</f>
        <v>3.12032652033877</v>
      </c>
      <c r="F8838" s="43" t="n">
        <f aca="false">Inputs!$B$5*D8838+Inputs!$B$6*E8838</f>
        <v>-84824.2844213001</v>
      </c>
      <c r="G8838" s="43" t="n">
        <f aca="false">F8838*SQRT(($B$6-2)/C8838)</f>
        <v>-37316.3255445962</v>
      </c>
    </row>
    <row r="8839" customFormat="false" ht="15" hidden="false" customHeight="false" outlineLevel="0" collapsed="false">
      <c r="A8839" s="41" t="n">
        <v>1.1331909788</v>
      </c>
      <c r="B8839" s="41" t="n">
        <v>1.4966824962</v>
      </c>
      <c r="C8839" s="41" t="n">
        <v>5.8128160494</v>
      </c>
      <c r="D8839" s="42" t="n">
        <f aca="false">$B$5*A8839</f>
        <v>2.89527806353529</v>
      </c>
      <c r="E8839" s="42" t="n">
        <f aca="false">$D$5*A8839+$F$5*B8839</f>
        <v>5.28091550729399</v>
      </c>
      <c r="F8839" s="43" t="n">
        <f aca="false">Inputs!$B$5*D8839+Inputs!$B$6*E8839</f>
        <v>25482.0309888296</v>
      </c>
      <c r="G8839" s="43" t="n">
        <f aca="false">F8839*SQRT(($B$6-2)/C8839)</f>
        <v>14947.0589567432</v>
      </c>
    </row>
    <row r="8840" customFormat="false" ht="15" hidden="false" customHeight="false" outlineLevel="0" collapsed="false">
      <c r="A8840" s="41" t="n">
        <v>1.3686276518</v>
      </c>
      <c r="B8840" s="41" t="n">
        <v>1.5629495167</v>
      </c>
      <c r="C8840" s="41" t="n">
        <v>1.1520238254</v>
      </c>
      <c r="D8840" s="42" t="n">
        <f aca="false">$B$5*A8840</f>
        <v>3.49681359235716</v>
      </c>
      <c r="E8840" s="42" t="n">
        <f aca="false">$D$5*A8840+$F$5*B8840</f>
        <v>5.95558395111236</v>
      </c>
      <c r="F8840" s="43" t="n">
        <f aca="false">Inputs!$B$5*D8840+Inputs!$B$6*E8840</f>
        <v>51902.1616800979</v>
      </c>
      <c r="G8840" s="43" t="n">
        <f aca="false">F8840*SQRT(($B$6-2)/C8840)</f>
        <v>68386.3954925352</v>
      </c>
    </row>
    <row r="8841" customFormat="false" ht="15" hidden="false" customHeight="false" outlineLevel="0" collapsed="false">
      <c r="A8841" s="41" t="n">
        <v>-1.1531428105</v>
      </c>
      <c r="B8841" s="41" t="n">
        <v>0.6474262779</v>
      </c>
      <c r="C8841" s="41" t="n">
        <v>4.1038571395</v>
      </c>
      <c r="D8841" s="42" t="n">
        <f aca="false">$B$5*A8841</f>
        <v>-2.94625455534387</v>
      </c>
      <c r="E8841" s="42" t="n">
        <f aca="false">$D$5*A8841+$F$5*B8841</f>
        <v>-1.62606491898078</v>
      </c>
      <c r="F8841" s="43" t="n">
        <f aca="false">Inputs!$B$5*D8841+Inputs!$B$6*E8841</f>
        <v>-213322.209585348</v>
      </c>
      <c r="G8841" s="43" t="n">
        <f aca="false">F8841*SQRT(($B$6-2)/C8841)</f>
        <v>-148920.660675112</v>
      </c>
    </row>
    <row r="8842" customFormat="false" ht="15" hidden="false" customHeight="false" outlineLevel="0" collapsed="false">
      <c r="A8842" s="41" t="n">
        <v>1.2183205529</v>
      </c>
      <c r="B8842" s="41" t="n">
        <v>1.3990273219</v>
      </c>
      <c r="C8842" s="41" t="n">
        <v>6.3468385525</v>
      </c>
      <c r="D8842" s="42" t="n">
        <f aca="false">$B$5*A8842</f>
        <v>3.11278225573318</v>
      </c>
      <c r="E8842" s="42" t="n">
        <f aca="false">$D$5*A8842+$F$5*B8842</f>
        <v>5.31486328416526</v>
      </c>
      <c r="F8842" s="43" t="n">
        <f aca="false">Inputs!$B$5*D8842+Inputs!$B$6*E8842</f>
        <v>45535.0613650552</v>
      </c>
      <c r="G8842" s="43" t="n">
        <f aca="false">F8842*SQRT(($B$6-2)/C8842)</f>
        <v>25561.2565054082</v>
      </c>
    </row>
    <row r="8843" customFormat="false" ht="15" hidden="false" customHeight="false" outlineLevel="0" collapsed="false">
      <c r="A8843" s="41" t="n">
        <v>-0.770718813</v>
      </c>
      <c r="B8843" s="41" t="n">
        <v>0.6573805249</v>
      </c>
      <c r="C8843" s="41" t="n">
        <v>3.4773093908</v>
      </c>
      <c r="D8843" s="42" t="n">
        <f aca="false">$B$5*A8843</f>
        <v>-1.96916964058067</v>
      </c>
      <c r="E8843" s="42" t="n">
        <f aca="false">$D$5*A8843+$F$5*B8843</f>
        <v>-0.698864991433101</v>
      </c>
      <c r="F8843" s="43" t="n">
        <f aca="false">Inputs!$B$5*D8843+Inputs!$B$6*E8843</f>
        <v>-161973.714486412</v>
      </c>
      <c r="G8843" s="43" t="n">
        <f aca="false">F8843*SQRT(($B$6-2)/C8843)</f>
        <v>-122839.452740299</v>
      </c>
    </row>
    <row r="8844" customFormat="false" ht="15" hidden="false" customHeight="false" outlineLevel="0" collapsed="false">
      <c r="A8844" s="41" t="n">
        <v>0.075203065</v>
      </c>
      <c r="B8844" s="41" t="n">
        <v>1.847060233</v>
      </c>
      <c r="C8844" s="41" t="n">
        <v>13.6649234297</v>
      </c>
      <c r="D8844" s="42" t="n">
        <f aca="false">$B$5*A8844</f>
        <v>0.192142179454772</v>
      </c>
      <c r="E8844" s="42" t="n">
        <f aca="false">$D$5*A8844+$F$5*B8844</f>
        <v>3.36835313004404</v>
      </c>
      <c r="F8844" s="43" t="n">
        <f aca="false">Inputs!$B$5*D8844+Inputs!$B$6*E8844</f>
        <v>-149203.438556725</v>
      </c>
      <c r="G8844" s="43" t="n">
        <f aca="false">F8844*SQRT(($B$6-2)/C8844)</f>
        <v>-57080.8233172528</v>
      </c>
    </row>
    <row r="8845" customFormat="false" ht="15" hidden="false" customHeight="false" outlineLevel="0" collapsed="false">
      <c r="A8845" s="41" t="n">
        <v>-1.3872916244</v>
      </c>
      <c r="B8845" s="41" t="n">
        <v>-0.7692895814</v>
      </c>
      <c r="C8845" s="41" t="n">
        <v>5.6504584471</v>
      </c>
      <c r="D8845" s="42" t="n">
        <f aca="false">$B$5*A8845</f>
        <v>-3.54449963244938</v>
      </c>
      <c r="E8845" s="42" t="n">
        <f aca="false">$D$5*A8845+$F$5*B8845</f>
        <v>-4.62954869927307</v>
      </c>
      <c r="F8845" s="43" t="n">
        <f aca="false">Inputs!$B$5*D8845+Inputs!$B$6*E8845</f>
        <v>-122972.528281285</v>
      </c>
      <c r="G8845" s="43" t="n">
        <f aca="false">F8845*SQRT(($B$6-2)/C8845)</f>
        <v>-73161.273609941</v>
      </c>
    </row>
    <row r="8846" customFormat="false" ht="15" hidden="false" customHeight="false" outlineLevel="0" collapsed="false">
      <c r="A8846" s="41" t="n">
        <v>-1.810633825</v>
      </c>
      <c r="B8846" s="41" t="n">
        <v>0.144616287</v>
      </c>
      <c r="C8846" s="41" t="n">
        <v>1.4799461477</v>
      </c>
      <c r="D8846" s="42" t="n">
        <f aca="false">$B$5*A8846</f>
        <v>-4.62612965748179</v>
      </c>
      <c r="E8846" s="42" t="n">
        <f aca="false">$D$5*A8846+$F$5*B8846</f>
        <v>-4.0588468447698</v>
      </c>
      <c r="F8846" s="43" t="n">
        <f aca="false">Inputs!$B$5*D8846+Inputs!$B$6*E8846</f>
        <v>-259670.623509689</v>
      </c>
      <c r="G8846" s="43" t="n">
        <f aca="false">F8846*SQRT(($B$6-2)/C8846)</f>
        <v>-301866.46035186</v>
      </c>
    </row>
    <row r="8847" customFormat="false" ht="15" hidden="false" customHeight="false" outlineLevel="0" collapsed="false">
      <c r="A8847" s="41" t="n">
        <v>2.2638402693</v>
      </c>
      <c r="B8847" s="41" t="n">
        <v>-0.0443416185</v>
      </c>
      <c r="C8847" s="41" t="n">
        <v>1.3800293601</v>
      </c>
      <c r="D8847" s="42" t="n">
        <f aca="false">$B$5*A8847</f>
        <v>5.78406216928499</v>
      </c>
      <c r="E8847" s="42" t="n">
        <f aca="false">$D$5*A8847+$F$5*B8847</f>
        <v>5.31044009886012</v>
      </c>
      <c r="F8847" s="43" t="n">
        <f aca="false">Inputs!$B$5*D8847+Inputs!$B$6*E8847</f>
        <v>312884.211985494</v>
      </c>
      <c r="G8847" s="43" t="n">
        <f aca="false">F8847*SQRT(($B$6-2)/C8847)</f>
        <v>376664.320942137</v>
      </c>
    </row>
    <row r="8848" customFormat="false" ht="15" hidden="false" customHeight="false" outlineLevel="0" collapsed="false">
      <c r="A8848" s="41" t="n">
        <v>0.1010333225</v>
      </c>
      <c r="B8848" s="41" t="n">
        <v>0.5502387706</v>
      </c>
      <c r="C8848" s="41" t="n">
        <v>1.689504462</v>
      </c>
      <c r="D8848" s="42" t="n">
        <f aca="false">$B$5*A8848</f>
        <v>0.258137920079546</v>
      </c>
      <c r="E8848" s="42" t="n">
        <f aca="false">$D$5*A8848+$F$5*B8848</f>
        <v>1.19053935547264</v>
      </c>
      <c r="F8848" s="43" t="n">
        <f aca="false">Inputs!$B$5*D8848+Inputs!$B$6*E8848</f>
        <v>-33713.1757656774</v>
      </c>
      <c r="G8848" s="43" t="n">
        <f aca="false">F8848*SQRT(($B$6-2)/C8848)</f>
        <v>-36680.4783844934</v>
      </c>
    </row>
    <row r="8849" customFormat="false" ht="15" hidden="false" customHeight="false" outlineLevel="0" collapsed="false">
      <c r="A8849" s="41" t="n">
        <v>-0.116290485</v>
      </c>
      <c r="B8849" s="41" t="n">
        <v>0.3660260191</v>
      </c>
      <c r="C8849" s="41" t="n">
        <v>2.1805011</v>
      </c>
      <c r="D8849" s="42" t="n">
        <f aca="false">$B$5*A8849</f>
        <v>-0.29711963518711</v>
      </c>
      <c r="E8849" s="42" t="n">
        <f aca="false">$D$5*A8849+$F$5*B8849</f>
        <v>0.355309940535338</v>
      </c>
      <c r="F8849" s="43" t="n">
        <f aca="false">Inputs!$B$5*D8849+Inputs!$B$6*E8849</f>
        <v>-47477.4605454778</v>
      </c>
      <c r="G8849" s="43" t="n">
        <f aca="false">F8849*SQRT(($B$6-2)/C8849)</f>
        <v>-45469.9340525337</v>
      </c>
    </row>
    <row r="8850" customFormat="false" ht="15" hidden="false" customHeight="false" outlineLevel="0" collapsed="false">
      <c r="A8850" s="41" t="n">
        <v>0.3922116693</v>
      </c>
      <c r="B8850" s="41" t="n">
        <v>-0.8455566521</v>
      </c>
      <c r="C8850" s="41" t="n">
        <v>3.3491792753</v>
      </c>
      <c r="D8850" s="42" t="n">
        <f aca="false">$B$5*A8850</f>
        <v>1.00209220125398</v>
      </c>
      <c r="E8850" s="42" t="n">
        <f aca="false">$D$5*A8850+$F$5*B8850</f>
        <v>-0.526758064237269</v>
      </c>
      <c r="F8850" s="43" t="n">
        <f aca="false">Inputs!$B$5*D8850+Inputs!$B$6*E8850</f>
        <v>126547.123337262</v>
      </c>
      <c r="G8850" s="43" t="n">
        <f aca="false">F8850*SQRT(($B$6-2)/C8850)</f>
        <v>97790.8176813079</v>
      </c>
    </row>
    <row r="8851" customFormat="false" ht="15" hidden="false" customHeight="false" outlineLevel="0" collapsed="false">
      <c r="A8851" s="41" t="n">
        <v>-0.0940467115</v>
      </c>
      <c r="B8851" s="41" t="n">
        <v>0.7419329265</v>
      </c>
      <c r="C8851" s="41" t="n">
        <v>4.3261317285</v>
      </c>
      <c r="D8851" s="42" t="n">
        <f aca="false">$B$5*A8851</f>
        <v>-0.240287282415473</v>
      </c>
      <c r="E8851" s="42" t="n">
        <f aca="false">$D$5*A8851+$F$5*B8851</f>
        <v>1.05733608378663</v>
      </c>
      <c r="F8851" s="43" t="n">
        <f aca="false">Inputs!$B$5*D8851+Inputs!$B$6*E8851</f>
        <v>-76895.532430879</v>
      </c>
      <c r="G8851" s="43" t="n">
        <f aca="false">F8851*SQRT(($B$6-2)/C8851)</f>
        <v>-52283.6906684661</v>
      </c>
    </row>
    <row r="8852" customFormat="false" ht="15" hidden="false" customHeight="false" outlineLevel="0" collapsed="false">
      <c r="A8852" s="41" t="n">
        <v>0.9285761166</v>
      </c>
      <c r="B8852" s="41" t="n">
        <v>1.2985016562</v>
      </c>
      <c r="C8852" s="41" t="n">
        <v>8.0846407161</v>
      </c>
      <c r="D8852" s="42" t="n">
        <f aca="false">$B$5*A8852</f>
        <v>2.3724915843945</v>
      </c>
      <c r="E8852" s="42" t="n">
        <f aca="false">$D$5*A8852+$F$5*B8852</f>
        <v>4.45180882585754</v>
      </c>
      <c r="F8852" s="43" t="n">
        <f aca="false">Inputs!$B$5*D8852+Inputs!$B$6*E8852</f>
        <v>14658.7171465732</v>
      </c>
      <c r="G8852" s="43" t="n">
        <f aca="false">F8852*SQRT(($B$6-2)/C8852)</f>
        <v>7290.89091414618</v>
      </c>
    </row>
    <row r="8853" customFormat="false" ht="15" hidden="false" customHeight="false" outlineLevel="0" collapsed="false">
      <c r="A8853" s="41" t="n">
        <v>0.3354360668</v>
      </c>
      <c r="B8853" s="41" t="n">
        <v>0.3557857112</v>
      </c>
      <c r="C8853" s="41" t="n">
        <v>6.2150141606</v>
      </c>
      <c r="D8853" s="42" t="n">
        <f aca="false">$B$5*A8853</f>
        <v>0.857031783780203</v>
      </c>
      <c r="E8853" s="42" t="n">
        <f aca="false">$D$5*A8853+$F$5*B8853</f>
        <v>1.41255054871391</v>
      </c>
      <c r="F8853" s="43" t="n">
        <f aca="false">Inputs!$B$5*D8853+Inputs!$B$6*E8853</f>
        <v>15075.6509423247</v>
      </c>
      <c r="G8853" s="43" t="n">
        <f aca="false">F8853*SQRT(($B$6-2)/C8853)</f>
        <v>8552.04564030059</v>
      </c>
    </row>
    <row r="8854" customFormat="false" ht="15" hidden="false" customHeight="false" outlineLevel="0" collapsed="false">
      <c r="A8854" s="41" t="n">
        <v>0.7501848652</v>
      </c>
      <c r="B8854" s="41" t="n">
        <v>-0.5947702136</v>
      </c>
      <c r="C8854" s="41" t="n">
        <v>2.5230484103</v>
      </c>
      <c r="D8854" s="42" t="n">
        <f aca="false">$B$5*A8854</f>
        <v>1.91670585492111</v>
      </c>
      <c r="E8854" s="42" t="n">
        <f aca="false">$D$5*A8854+$F$5*B8854</f>
        <v>0.758114660944783</v>
      </c>
      <c r="F8854" s="43" t="n">
        <f aca="false">Inputs!$B$5*D8854+Inputs!$B$6*E8854</f>
        <v>153764.852444871</v>
      </c>
      <c r="G8854" s="43" t="n">
        <f aca="false">F8854*SQRT(($B$6-2)/C8854)</f>
        <v>136901.838954397</v>
      </c>
    </row>
    <row r="8855" customFormat="false" ht="15" hidden="false" customHeight="false" outlineLevel="0" collapsed="false">
      <c r="A8855" s="41" t="n">
        <v>-0.635779052</v>
      </c>
      <c r="B8855" s="41" t="n">
        <v>-0.1247978577</v>
      </c>
      <c r="C8855" s="41" t="n">
        <v>2.5416471435</v>
      </c>
      <c r="D8855" s="42" t="n">
        <f aca="false">$B$5*A8855</f>
        <v>-1.62440151479157</v>
      </c>
      <c r="E8855" s="42" t="n">
        <f aca="false">$D$5*A8855+$F$5*B8855</f>
        <v>-1.72838608674951</v>
      </c>
      <c r="F8855" s="43" t="n">
        <f aca="false">Inputs!$B$5*D8855+Inputs!$B$6*E8855</f>
        <v>-76020.8471416813</v>
      </c>
      <c r="G8855" s="43" t="n">
        <f aca="false">F8855*SQRT(($B$6-2)/C8855)</f>
        <v>-67435.7316874565</v>
      </c>
    </row>
    <row r="8856" customFormat="false" ht="15" hidden="false" customHeight="false" outlineLevel="0" collapsed="false">
      <c r="A8856" s="41" t="n">
        <v>-1.2750176996</v>
      </c>
      <c r="B8856" s="41" t="n">
        <v>0.4069007717</v>
      </c>
      <c r="C8856" s="41" t="n">
        <v>5.9808602482</v>
      </c>
      <c r="D8856" s="42" t="n">
        <f aca="false">$B$5*A8856</f>
        <v>-3.25764222036102</v>
      </c>
      <c r="E8856" s="42" t="n">
        <f aca="false">$D$5*A8856+$F$5*B8856</f>
        <v>-2.33140298130503</v>
      </c>
      <c r="F8856" s="43" t="n">
        <f aca="false">Inputs!$B$5*D8856+Inputs!$B$6*E8856</f>
        <v>-209194.07297085</v>
      </c>
      <c r="G8856" s="43" t="n">
        <f aca="false">F8856*SQRT(($B$6-2)/C8856)</f>
        <v>-120971.355271161</v>
      </c>
    </row>
    <row r="8857" customFormat="false" ht="15" hidden="false" customHeight="false" outlineLevel="0" collapsed="false">
      <c r="A8857" s="41" t="n">
        <v>1.0490820362</v>
      </c>
      <c r="B8857" s="41" t="n">
        <v>-0.7100436448</v>
      </c>
      <c r="C8857" s="41" t="n">
        <v>2.1629440094</v>
      </c>
      <c r="D8857" s="42" t="n">
        <f aca="false">$B$5*A8857</f>
        <v>2.68038156240465</v>
      </c>
      <c r="E8857" s="42" t="n">
        <f aca="false">$D$5*A8857+$F$5*B8857</f>
        <v>1.27031898271631</v>
      </c>
      <c r="F8857" s="43" t="n">
        <f aca="false">Inputs!$B$5*D8857+Inputs!$B$6*E8857</f>
        <v>204522.207104649</v>
      </c>
      <c r="G8857" s="43" t="n">
        <f aca="false">F8857*SQRT(($B$6-2)/C8857)</f>
        <v>196667.605423259</v>
      </c>
    </row>
    <row r="8858" customFormat="false" ht="15" hidden="false" customHeight="false" outlineLevel="0" collapsed="false">
      <c r="A8858" s="41" t="n">
        <v>0.4351491899</v>
      </c>
      <c r="B8858" s="41" t="n">
        <v>-0.6291310509</v>
      </c>
      <c r="C8858" s="41" t="n">
        <v>4.9214120138</v>
      </c>
      <c r="D8858" s="42" t="n">
        <f aca="false">$B$5*A8858</f>
        <v>1.11179662338715</v>
      </c>
      <c r="E8858" s="42" t="n">
        <f aca="false">$D$5*A8858+$F$5*B8858</f>
        <v>-0.0508727777215425</v>
      </c>
      <c r="F8858" s="43" t="n">
        <f aca="false">Inputs!$B$5*D8858+Inputs!$B$6*E8858</f>
        <v>113723.301224792</v>
      </c>
      <c r="G8858" s="43" t="n">
        <f aca="false">F8858*SQRT(($B$6-2)/C8858)</f>
        <v>72496.9262240349</v>
      </c>
    </row>
    <row r="8859" customFormat="false" ht="15" hidden="false" customHeight="false" outlineLevel="0" collapsed="false">
      <c r="A8859" s="41" t="n">
        <v>-1.016575502</v>
      </c>
      <c r="B8859" s="41" t="n">
        <v>2.0555610438</v>
      </c>
      <c r="C8859" s="41" t="n">
        <v>0.7968372381</v>
      </c>
      <c r="D8859" s="42" t="n">
        <f aca="false">$B$5*A8859</f>
        <v>-2.5973280814367</v>
      </c>
      <c r="E8859" s="42" t="n">
        <f aca="false">$D$5*A8859+$F$5*B8859</f>
        <v>1.1303977447033</v>
      </c>
      <c r="F8859" s="43" t="n">
        <f aca="false">Inputs!$B$5*D8859+Inputs!$B$6*E8859</f>
        <v>-316252.695378835</v>
      </c>
      <c r="G8859" s="43" t="n">
        <f aca="false">F8859*SQRT(($B$6-2)/C8859)</f>
        <v>-501030.798297263</v>
      </c>
    </row>
    <row r="8860" customFormat="false" ht="15" hidden="false" customHeight="false" outlineLevel="0" collapsed="false">
      <c r="A8860" s="41" t="n">
        <v>-1.002233136</v>
      </c>
      <c r="B8860" s="41" t="n">
        <v>-1.2793193181</v>
      </c>
      <c r="C8860" s="41" t="n">
        <v>4.4680635749</v>
      </c>
      <c r="D8860" s="42" t="n">
        <f aca="false">$B$5*A8860</f>
        <v>-2.56068365129574</v>
      </c>
      <c r="E8860" s="42" t="n">
        <f aca="false">$D$5*A8860+$F$5*B8860</f>
        <v>-4.59395917826296</v>
      </c>
      <c r="F8860" s="43" t="n">
        <f aca="false">Inputs!$B$5*D8860+Inputs!$B$6*E8860</f>
        <v>-26370.4062164264</v>
      </c>
      <c r="G8860" s="43" t="n">
        <f aca="false">F8860*SQRT(($B$6-2)/C8860)</f>
        <v>-17642.9882823899</v>
      </c>
    </row>
    <row r="8861" customFormat="false" ht="15" hidden="false" customHeight="false" outlineLevel="0" collapsed="false">
      <c r="A8861" s="41" t="n">
        <v>0.2147153971</v>
      </c>
      <c r="B8861" s="41" t="n">
        <v>0.2685214785</v>
      </c>
      <c r="C8861" s="41" t="n">
        <v>4.0302351107</v>
      </c>
      <c r="D8861" s="42" t="n">
        <f aca="false">$B$5*A8861</f>
        <v>0.548593123980929</v>
      </c>
      <c r="E8861" s="42" t="n">
        <f aca="false">$D$5*A8861+$F$5*B8861</f>
        <v>0.974602091810639</v>
      </c>
      <c r="F8861" s="43" t="n">
        <f aca="false">Inputs!$B$5*D8861+Inputs!$B$6*E8861</f>
        <v>6129.20780756094</v>
      </c>
      <c r="G8861" s="43" t="n">
        <f aca="false">F8861*SQRT(($B$6-2)/C8861)</f>
        <v>4317.71679403533</v>
      </c>
    </row>
    <row r="8862" customFormat="false" ht="15" hidden="false" customHeight="false" outlineLevel="0" collapsed="false">
      <c r="A8862" s="41" t="n">
        <v>0.6672321412</v>
      </c>
      <c r="B8862" s="41" t="n">
        <v>2.0012280535</v>
      </c>
      <c r="C8862" s="41" t="n">
        <v>2.1889229661</v>
      </c>
      <c r="D8862" s="42" t="n">
        <f aca="false">$B$5*A8862</f>
        <v>1.70476346692043</v>
      </c>
      <c r="E8862" s="42" t="n">
        <f aca="false">$D$5*A8862+$F$5*B8862</f>
        <v>5.04334672461506</v>
      </c>
      <c r="F8862" s="43" t="n">
        <f aca="false">Inputs!$B$5*D8862+Inputs!$B$6*E8862</f>
        <v>-81690.9895387102</v>
      </c>
      <c r="G8862" s="43" t="n">
        <f aca="false">F8862*SQRT(($B$6-2)/C8862)</f>
        <v>-78086.1329186812</v>
      </c>
    </row>
    <row r="8863" customFormat="false" ht="15" hidden="false" customHeight="false" outlineLevel="0" collapsed="false">
      <c r="A8863" s="41" t="n">
        <v>-0.7771298152</v>
      </c>
      <c r="B8863" s="41" t="n">
        <v>-0.578436838</v>
      </c>
      <c r="C8863" s="41" t="n">
        <v>1.0333511516</v>
      </c>
      <c r="D8863" s="42" t="n">
        <f aca="false">$B$5*A8863</f>
        <v>-1.98554961040235</v>
      </c>
      <c r="E8863" s="42" t="n">
        <f aca="false">$D$5*A8863+$F$5*B8863</f>
        <v>-2.84806119049163</v>
      </c>
      <c r="F8863" s="43" t="n">
        <f aca="false">Inputs!$B$5*D8863+Inputs!$B$6*E8863</f>
        <v>-56151.901515653</v>
      </c>
      <c r="G8863" s="43" t="n">
        <f aca="false">F8863*SQRT(($B$6-2)/C8863)</f>
        <v>-78118.7888939732</v>
      </c>
    </row>
    <row r="8864" customFormat="false" ht="15" hidden="false" customHeight="false" outlineLevel="0" collapsed="false">
      <c r="A8864" s="41" t="n">
        <v>1.6088054973</v>
      </c>
      <c r="B8864" s="41" t="n">
        <v>0.9391237655</v>
      </c>
      <c r="C8864" s="41" t="n">
        <v>0.8796468617</v>
      </c>
      <c r="D8864" s="42" t="n">
        <f aca="false">$B$5*A8864</f>
        <v>4.11046271279024</v>
      </c>
      <c r="E8864" s="42" t="n">
        <f aca="false">$D$5*A8864+$F$5*B8864</f>
        <v>5.4499206327107</v>
      </c>
      <c r="F8864" s="43" t="n">
        <f aca="false">Inputs!$B$5*D8864+Inputs!$B$6*E8864</f>
        <v>138550.239643489</v>
      </c>
      <c r="G8864" s="43" t="n">
        <f aca="false">F8864*SQRT(($B$6-2)/C8864)</f>
        <v>208914.267409753</v>
      </c>
    </row>
    <row r="8865" customFormat="false" ht="15" hidden="false" customHeight="false" outlineLevel="0" collapsed="false">
      <c r="A8865" s="41" t="n">
        <v>0.8000813378</v>
      </c>
      <c r="B8865" s="41" t="n">
        <v>-0.5898686955</v>
      </c>
      <c r="C8865" s="41" t="n">
        <v>3.8149784385</v>
      </c>
      <c r="D8865" s="42" t="n">
        <f aca="false">$B$5*A8865</f>
        <v>2.0441902465808</v>
      </c>
      <c r="E8865" s="42" t="n">
        <f aca="false">$D$5*A8865+$F$5*B8865</f>
        <v>0.885311368275272</v>
      </c>
      <c r="F8865" s="43" t="n">
        <f aca="false">Inputs!$B$5*D8865+Inputs!$B$6*E8865</f>
        <v>160153.456244316</v>
      </c>
      <c r="G8865" s="43" t="n">
        <f aca="false">F8865*SQRT(($B$6-2)/C8865)</f>
        <v>115959.215749838</v>
      </c>
    </row>
    <row r="8866" customFormat="false" ht="15" hidden="false" customHeight="false" outlineLevel="0" collapsed="false">
      <c r="A8866" s="41" t="n">
        <v>1.1258882204</v>
      </c>
      <c r="B8866" s="41" t="n">
        <v>0.8031828202</v>
      </c>
      <c r="C8866" s="41" t="n">
        <v>4.2960325267</v>
      </c>
      <c r="D8866" s="42" t="n">
        <f aca="false">$B$5*A8866</f>
        <v>2.87661967620749</v>
      </c>
      <c r="E8866" s="42" t="n">
        <f aca="false">$D$5*A8866+$F$5*B8866</f>
        <v>4.06604130099065</v>
      </c>
      <c r="F8866" s="43" t="n">
        <f aca="false">Inputs!$B$5*D8866+Inputs!$B$6*E8866</f>
        <v>84359.9025712168</v>
      </c>
      <c r="G8866" s="43" t="n">
        <f aca="false">F8866*SQRT(($B$6-2)/C8866)</f>
        <v>57559.5363370118</v>
      </c>
    </row>
    <row r="8867" customFormat="false" ht="15" hidden="false" customHeight="false" outlineLevel="0" collapsed="false">
      <c r="A8867" s="41" t="n">
        <v>0.1895372681</v>
      </c>
      <c r="B8867" s="41" t="n">
        <v>-0.5849278102</v>
      </c>
      <c r="C8867" s="41" t="n">
        <v>0.4603748405</v>
      </c>
      <c r="D8867" s="42" t="n">
        <f aca="false">$B$5*A8867</f>
        <v>0.484263557351518</v>
      </c>
      <c r="E8867" s="42" t="n">
        <f aca="false">$D$5*A8867+$F$5*B8867</f>
        <v>-0.559000219661724</v>
      </c>
      <c r="F8867" s="43" t="n">
        <f aca="false">Inputs!$B$5*D8867+Inputs!$B$6*E8867</f>
        <v>76376.366718238</v>
      </c>
      <c r="G8867" s="43" t="n">
        <f aca="false">F8867*SQRT(($B$6-2)/C8867)</f>
        <v>159190.886757506</v>
      </c>
    </row>
    <row r="8868" customFormat="false" ht="15" hidden="false" customHeight="false" outlineLevel="0" collapsed="false">
      <c r="A8868" s="41" t="n">
        <v>0.1066955544</v>
      </c>
      <c r="B8868" s="41" t="n">
        <v>1.6484868885</v>
      </c>
      <c r="C8868" s="41" t="n">
        <v>0.4410851066</v>
      </c>
      <c r="D8868" s="42" t="n">
        <f aca="false">$B$5*A8868</f>
        <v>0.272604798229317</v>
      </c>
      <c r="E8868" s="42" t="n">
        <f aca="false">$D$5*A8868+$F$5*B8868</f>
        <v>3.10040687249618</v>
      </c>
      <c r="F8868" s="43" t="n">
        <f aca="false">Inputs!$B$5*D8868+Inputs!$B$6*E8868</f>
        <v>-127759.863801877</v>
      </c>
      <c r="G8868" s="43" t="n">
        <f aca="false">F8868*SQRT(($B$6-2)/C8868)</f>
        <v>-272049.693547026</v>
      </c>
    </row>
    <row r="8869" customFormat="false" ht="15" hidden="false" customHeight="false" outlineLevel="0" collapsed="false">
      <c r="A8869" s="41" t="n">
        <v>-1.0939677526</v>
      </c>
      <c r="B8869" s="41" t="n">
        <v>-0.7997990681</v>
      </c>
      <c r="C8869" s="41" t="n">
        <v>1.2483140436</v>
      </c>
      <c r="D8869" s="42" t="n">
        <f aca="false">$B$5*A8869</f>
        <v>-2.79506358202027</v>
      </c>
      <c r="E8869" s="42" t="n">
        <f aca="false">$D$5*A8869+$F$5*B8869</f>
        <v>-3.9842408696648</v>
      </c>
      <c r="F8869" s="43" t="n">
        <f aca="false">Inputs!$B$5*D8869+Inputs!$B$6*E8869</f>
        <v>-80294.3147187867</v>
      </c>
      <c r="G8869" s="43" t="n">
        <f aca="false">F8869*SQRT(($B$6-2)/C8869)</f>
        <v>-101633.730211356</v>
      </c>
    </row>
    <row r="8870" customFormat="false" ht="15" hidden="false" customHeight="false" outlineLevel="0" collapsed="false">
      <c r="A8870" s="41" t="n">
        <v>-0.6278024351</v>
      </c>
      <c r="B8870" s="41" t="n">
        <v>-0.410821156</v>
      </c>
      <c r="C8870" s="41" t="n">
        <v>1.4153529103</v>
      </c>
      <c r="D8870" s="42" t="n">
        <f aca="false">$B$5*A8870</f>
        <v>-1.60402143379565</v>
      </c>
      <c r="E8870" s="42" t="n">
        <f aca="false">$D$5*A8870+$F$5*B8870</f>
        <v>-2.20329414229497</v>
      </c>
      <c r="F8870" s="43" t="n">
        <f aca="false">Inputs!$B$5*D8870+Inputs!$B$6*E8870</f>
        <v>-50237.4362648159</v>
      </c>
      <c r="G8870" s="43" t="n">
        <f aca="false">F8870*SQRT(($B$6-2)/C8870)</f>
        <v>-59718.6655966229</v>
      </c>
    </row>
    <row r="8871" customFormat="false" ht="15" hidden="false" customHeight="false" outlineLevel="0" collapsed="false">
      <c r="A8871" s="41" t="n">
        <v>-0.0157366865</v>
      </c>
      <c r="B8871" s="41" t="n">
        <v>0.9585710282</v>
      </c>
      <c r="C8871" s="41" t="n">
        <v>1.770215512</v>
      </c>
      <c r="D8871" s="42" t="n">
        <f aca="false">$B$5*A8871</f>
        <v>-0.0402068883961909</v>
      </c>
      <c r="E8871" s="42" t="n">
        <f aca="false">$D$5*A8871+$F$5*B8871</f>
        <v>1.61776028508518</v>
      </c>
      <c r="F8871" s="43" t="n">
        <f aca="false">Inputs!$B$5*D8871+Inputs!$B$6*E8871</f>
        <v>-84908.703093878</v>
      </c>
      <c r="G8871" s="43" t="n">
        <f aca="false">F8871*SQRT(($B$6-2)/C8871)</f>
        <v>-90251.4388119156</v>
      </c>
    </row>
    <row r="8872" customFormat="false" ht="15" hidden="false" customHeight="false" outlineLevel="0" collapsed="false">
      <c r="A8872" s="41" t="n">
        <v>0.4614141144</v>
      </c>
      <c r="B8872" s="41" t="n">
        <v>0.0608410505</v>
      </c>
      <c r="C8872" s="41" t="n">
        <v>3.8312724562</v>
      </c>
      <c r="D8872" s="42" t="n">
        <f aca="false">$B$5*A8872</f>
        <v>1.17890292865071</v>
      </c>
      <c r="E8872" s="42" t="n">
        <f aca="false">$D$5*A8872+$F$5*B8872</f>
        <v>1.20303234860301</v>
      </c>
      <c r="F8872" s="43" t="n">
        <f aca="false">Inputs!$B$5*D8872+Inputs!$B$6*E8872</f>
        <v>57738.6754349205</v>
      </c>
      <c r="G8872" s="43" t="n">
        <f aca="false">F8872*SQRT(($B$6-2)/C8872)</f>
        <v>41716.7335749499</v>
      </c>
    </row>
    <row r="8873" customFormat="false" ht="15" hidden="false" customHeight="false" outlineLevel="0" collapsed="false">
      <c r="A8873" s="41" t="n">
        <v>0.2769934751</v>
      </c>
      <c r="B8873" s="41" t="n">
        <v>0.6239909604</v>
      </c>
      <c r="C8873" s="41" t="n">
        <v>6.7194541343</v>
      </c>
      <c r="D8873" s="42" t="n">
        <f aca="false">$B$5*A8873</f>
        <v>0.707712245511073</v>
      </c>
      <c r="E8873" s="42" t="n">
        <f aca="false">$D$5*A8873+$F$5*B8873</f>
        <v>1.73660316942668</v>
      </c>
      <c r="F8873" s="43" t="n">
        <f aca="false">Inputs!$B$5*D8873+Inputs!$B$6*E8873</f>
        <v>-16058.9339202268</v>
      </c>
      <c r="G8873" s="43" t="n">
        <f aca="false">F8873*SQRT(($B$6-2)/C8873)</f>
        <v>-8761.22254312302</v>
      </c>
    </row>
    <row r="8874" customFormat="false" ht="15" hidden="false" customHeight="false" outlineLevel="0" collapsed="false">
      <c r="A8874" s="41" t="n">
        <v>-1.6817059462</v>
      </c>
      <c r="B8874" s="41" t="n">
        <v>1.0715841918</v>
      </c>
      <c r="C8874" s="41" t="n">
        <v>6.7943729586</v>
      </c>
      <c r="D8874" s="42" t="n">
        <f aca="false">$B$5*A8874</f>
        <v>-4.29672175867989</v>
      </c>
      <c r="E8874" s="42" t="n">
        <f aca="false">$D$5*A8874+$F$5*B8874</f>
        <v>-2.15141503661768</v>
      </c>
      <c r="F8874" s="43" t="n">
        <f aca="false">Inputs!$B$5*D8874+Inputs!$B$6*E8874</f>
        <v>-322101.424037105</v>
      </c>
      <c r="G8874" s="43" t="n">
        <f aca="false">F8874*SQRT(($B$6-2)/C8874)</f>
        <v>-174756.344385093</v>
      </c>
    </row>
    <row r="8875" customFormat="false" ht="15" hidden="false" customHeight="false" outlineLevel="0" collapsed="false">
      <c r="A8875" s="41" t="n">
        <v>-0.8264129429</v>
      </c>
      <c r="B8875" s="41" t="n">
        <v>-0.4435103712</v>
      </c>
      <c r="C8875" s="41" t="n">
        <v>5.3048111591</v>
      </c>
      <c r="D8875" s="42" t="n">
        <f aca="false">$B$5*A8875</f>
        <v>-2.11146691931291</v>
      </c>
      <c r="E8875" s="42" t="n">
        <f aca="false">$D$5*A8875+$F$5*B8875</f>
        <v>-2.73235120604618</v>
      </c>
      <c r="F8875" s="43" t="n">
        <f aca="false">Inputs!$B$5*D8875+Inputs!$B$6*E8875</f>
        <v>-74529.1316289814</v>
      </c>
      <c r="G8875" s="43" t="n">
        <f aca="false">F8875*SQRT(($B$6-2)/C8875)</f>
        <v>-45762.1156898064</v>
      </c>
    </row>
    <row r="8876" customFormat="false" ht="15" hidden="false" customHeight="false" outlineLevel="0" collapsed="false">
      <c r="A8876" s="41" t="n">
        <v>0.3404353217</v>
      </c>
      <c r="B8876" s="41" t="n">
        <v>-0.075405828</v>
      </c>
      <c r="C8876" s="41" t="n">
        <v>6.5832310673</v>
      </c>
      <c r="D8876" s="42" t="n">
        <f aca="false">$B$5*A8876</f>
        <v>0.869804770255368</v>
      </c>
      <c r="E8876" s="42" t="n">
        <f aca="false">$D$5*A8876+$F$5*B8876</f>
        <v>0.679889158180716</v>
      </c>
      <c r="F8876" s="43" t="n">
        <f aca="false">Inputs!$B$5*D8876+Inputs!$B$6*E8876</f>
        <v>52986.019116501</v>
      </c>
      <c r="G8876" s="43" t="n">
        <f aca="false">F8876*SQRT(($B$6-2)/C8876)</f>
        <v>29204.9683723945</v>
      </c>
    </row>
    <row r="8877" customFormat="false" ht="15" hidden="false" customHeight="false" outlineLevel="0" collapsed="false">
      <c r="A8877" s="41" t="n">
        <v>0.4869304411</v>
      </c>
      <c r="B8877" s="41" t="n">
        <v>0.1418279185</v>
      </c>
      <c r="C8877" s="41" t="n">
        <v>1.4723797885</v>
      </c>
      <c r="D8877" s="42" t="n">
        <f aca="false">$B$5*A8877</f>
        <v>1.24409658297607</v>
      </c>
      <c r="E8877" s="42" t="n">
        <f aca="false">$D$5*A8877+$F$5*B8877</f>
        <v>1.40359430612892</v>
      </c>
      <c r="F8877" s="43" t="n">
        <f aca="false">Inputs!$B$5*D8877+Inputs!$B$6*E8877</f>
        <v>54229.9429911612</v>
      </c>
      <c r="G8877" s="43" t="n">
        <f aca="false">F8877*SQRT(($B$6-2)/C8877)</f>
        <v>63203.950185242</v>
      </c>
    </row>
    <row r="8878" customFormat="false" ht="15" hidden="false" customHeight="false" outlineLevel="0" collapsed="false">
      <c r="A8878" s="41" t="n">
        <v>-0.2893322871</v>
      </c>
      <c r="B8878" s="41" t="n">
        <v>1.5287581694</v>
      </c>
      <c r="C8878" s="41" t="n">
        <v>5.2050199783</v>
      </c>
      <c r="D8878" s="42" t="n">
        <f aca="false">$B$5*A8878</f>
        <v>-0.739237639184358</v>
      </c>
      <c r="E8878" s="42" t="n">
        <f aca="false">$D$5*A8878+$F$5*B8878</f>
        <v>1.95128295329968</v>
      </c>
      <c r="F8878" s="43" t="n">
        <f aca="false">Inputs!$B$5*D8878+Inputs!$B$6*E8878</f>
        <v>-171487.91158342</v>
      </c>
      <c r="G8878" s="43" t="n">
        <f aca="false">F8878*SQRT(($B$6-2)/C8878)</f>
        <v>-106300.989921753</v>
      </c>
    </row>
    <row r="8879" customFormat="false" ht="15" hidden="false" customHeight="false" outlineLevel="0" collapsed="false">
      <c r="A8879" s="41" t="n">
        <v>0.708065532</v>
      </c>
      <c r="B8879" s="41" t="n">
        <v>0.3021173251</v>
      </c>
      <c r="C8879" s="41" t="n">
        <v>5.7072965387</v>
      </c>
      <c r="D8879" s="42" t="n">
        <f aca="false">$B$5*A8879</f>
        <v>1.80909188362579</v>
      </c>
      <c r="E8879" s="42" t="n">
        <f aca="false">$D$5*A8879+$F$5*B8879</f>
        <v>2.20658350385545</v>
      </c>
      <c r="F8879" s="43" t="n">
        <f aca="false">Inputs!$B$5*D8879+Inputs!$B$6*E8879</f>
        <v>70580.0131698064</v>
      </c>
      <c r="G8879" s="43" t="n">
        <f aca="false">F8879*SQRT(($B$6-2)/C8879)</f>
        <v>41781.2581663747</v>
      </c>
    </row>
    <row r="8880" customFormat="false" ht="15" hidden="false" customHeight="false" outlineLevel="0" collapsed="false">
      <c r="A8880" s="41" t="n">
        <v>0.6925198409</v>
      </c>
      <c r="B8880" s="41" t="n">
        <v>-0.7053294927</v>
      </c>
      <c r="C8880" s="41" t="n">
        <v>0.6990861506</v>
      </c>
      <c r="D8880" s="42" t="n">
        <f aca="false">$B$5*A8880</f>
        <v>1.76937298428193</v>
      </c>
      <c r="E8880" s="42" t="n">
        <f aca="false">$D$5*A8880+$F$5*B8880</f>
        <v>0.429988060123676</v>
      </c>
      <c r="F8880" s="43" t="n">
        <f aca="false">Inputs!$B$5*D8880+Inputs!$B$6*E8880</f>
        <v>155437.895422009</v>
      </c>
      <c r="G8880" s="43" t="n">
        <f aca="false">F8880*SQRT(($B$6-2)/C8880)</f>
        <v>262909.667543858</v>
      </c>
    </row>
    <row r="8881" customFormat="false" ht="15" hidden="false" customHeight="false" outlineLevel="0" collapsed="false">
      <c r="A8881" s="41" t="n">
        <v>2.1747717418</v>
      </c>
      <c r="B8881" s="41" t="n">
        <v>-1.0876372011</v>
      </c>
      <c r="C8881" s="41" t="n">
        <v>8.1517060229</v>
      </c>
      <c r="D8881" s="42" t="n">
        <f aca="false">$B$5*A8881</f>
        <v>5.55649403765795</v>
      </c>
      <c r="E8881" s="42" t="n">
        <f aca="false">$D$5*A8881+$F$5*B8881</f>
        <v>3.29698895662522</v>
      </c>
      <c r="F8881" s="43" t="n">
        <f aca="false">Inputs!$B$5*D8881+Inputs!$B$6*E8881</f>
        <v>390799.955934534</v>
      </c>
      <c r="G8881" s="43" t="n">
        <f aca="false">F8881*SQRT(($B$6-2)/C8881)</f>
        <v>193573.208813083</v>
      </c>
    </row>
    <row r="8882" customFormat="false" ht="15" hidden="false" customHeight="false" outlineLevel="0" collapsed="false">
      <c r="A8882" s="41" t="n">
        <v>0.1131686583</v>
      </c>
      <c r="B8882" s="41" t="n">
        <v>-0.2864262786</v>
      </c>
      <c r="C8882" s="41" t="n">
        <v>5.8967935908</v>
      </c>
      <c r="D8882" s="42" t="n">
        <f aca="false">$B$5*A8882</f>
        <v>0.289143436530604</v>
      </c>
      <c r="E8882" s="42" t="n">
        <f aca="false">$D$5*A8882+$F$5*B8882</f>
        <v>-0.225290198698478</v>
      </c>
      <c r="F8882" s="43" t="n">
        <f aca="false">Inputs!$B$5*D8882+Inputs!$B$6*E8882</f>
        <v>40178.8535879843</v>
      </c>
      <c r="G8882" s="43" t="n">
        <f aca="false">F8882*SQRT(($B$6-2)/C8882)</f>
        <v>23399.3921458698</v>
      </c>
    </row>
    <row r="8883" customFormat="false" ht="15" hidden="false" customHeight="false" outlineLevel="0" collapsed="false">
      <c r="A8883" s="41" t="n">
        <v>-0.3244143754</v>
      </c>
      <c r="B8883" s="41" t="n">
        <v>-0.4542567563</v>
      </c>
      <c r="C8883" s="41" t="n">
        <v>1.9722889439</v>
      </c>
      <c r="D8883" s="42" t="n">
        <f aca="false">$B$5*A8883</f>
        <v>-0.82887160431313</v>
      </c>
      <c r="E8883" s="42" t="n">
        <f aca="false">$D$5*A8883+$F$5*B8883</f>
        <v>-1.55635778741247</v>
      </c>
      <c r="F8883" s="43" t="n">
        <f aca="false">Inputs!$B$5*D8883+Inputs!$B$6*E8883</f>
        <v>-5069.27106068931</v>
      </c>
      <c r="G8883" s="43" t="n">
        <f aca="false">F8883*SQRT(($B$6-2)/C8883)</f>
        <v>-5104.75898106033</v>
      </c>
    </row>
    <row r="8884" customFormat="false" ht="15" hidden="false" customHeight="false" outlineLevel="0" collapsed="false">
      <c r="A8884" s="41" t="n">
        <v>-0.771710001</v>
      </c>
      <c r="B8884" s="41" t="n">
        <v>1.1883422048</v>
      </c>
      <c r="C8884" s="41" t="n">
        <v>0.5605210986</v>
      </c>
      <c r="D8884" s="42" t="n">
        <f aca="false">$B$5*A8884</f>
        <v>-1.97170210415206</v>
      </c>
      <c r="E8884" s="42" t="n">
        <f aca="false">$D$5*A8884+$F$5*B8884</f>
        <v>0.215611473628963</v>
      </c>
      <c r="F8884" s="43" t="n">
        <f aca="false">Inputs!$B$5*D8884+Inputs!$B$6*E8884</f>
        <v>-207950.784096655</v>
      </c>
      <c r="G8884" s="43" t="n">
        <f aca="false">F8884*SQRT(($B$6-2)/C8884)</f>
        <v>-392807.324979707</v>
      </c>
    </row>
    <row r="8885" customFormat="false" ht="15" hidden="false" customHeight="false" outlineLevel="0" collapsed="false">
      <c r="A8885" s="41" t="n">
        <v>-1.2047027946</v>
      </c>
      <c r="B8885" s="41" t="n">
        <v>0.9835638987</v>
      </c>
      <c r="C8885" s="41" t="n">
        <v>3.7580215993</v>
      </c>
      <c r="D8885" s="42" t="n">
        <f aca="false">$B$5*A8885</f>
        <v>-3.07798918235179</v>
      </c>
      <c r="E8885" s="42" t="n">
        <f aca="false">$D$5*A8885+$F$5*B8885</f>
        <v>-1.16833268978965</v>
      </c>
      <c r="F8885" s="43" t="n">
        <f aca="false">Inputs!$B$5*D8885+Inputs!$B$6*E8885</f>
        <v>-249382.283745697</v>
      </c>
      <c r="G8885" s="43" t="n">
        <f aca="false">F8885*SQRT(($B$6-2)/C8885)</f>
        <v>-181928.592509151</v>
      </c>
    </row>
    <row r="8886" customFormat="false" ht="15" hidden="false" customHeight="false" outlineLevel="0" collapsed="false">
      <c r="A8886" s="41" t="n">
        <v>0.6485377347</v>
      </c>
      <c r="B8886" s="41" t="n">
        <v>-0.3808911317</v>
      </c>
      <c r="C8886" s="41" t="n">
        <v>2.5159524601</v>
      </c>
      <c r="D8886" s="42" t="n">
        <f aca="false">$B$5*A8886</f>
        <v>1.6569996688821</v>
      </c>
      <c r="E8886" s="42" t="n">
        <f aca="false">$D$5*A8886+$F$5*B8886</f>
        <v>0.885550884463151</v>
      </c>
      <c r="F8886" s="43" t="n">
        <f aca="false">Inputs!$B$5*D8886+Inputs!$B$6*E8886</f>
        <v>121422.422665052</v>
      </c>
      <c r="G8886" s="43" t="n">
        <f aca="false">F8886*SQRT(($B$6-2)/C8886)</f>
        <v>108258.667259196</v>
      </c>
    </row>
    <row r="8887" customFormat="false" ht="15" hidden="false" customHeight="false" outlineLevel="0" collapsed="false">
      <c r="A8887" s="41" t="n">
        <v>0.5326072838</v>
      </c>
      <c r="B8887" s="41" t="n">
        <v>-0.1578990177</v>
      </c>
      <c r="C8887" s="41" t="n">
        <v>0.9961883116</v>
      </c>
      <c r="D8887" s="42" t="n">
        <f aca="false">$B$5*A8887</f>
        <v>1.36079991291337</v>
      </c>
      <c r="E8887" s="42" t="n">
        <f aca="false">$D$5*A8887+$F$5*B8887</f>
        <v>0.994734569427481</v>
      </c>
      <c r="F8887" s="43" t="n">
        <f aca="false">Inputs!$B$5*D8887+Inputs!$B$6*E8887</f>
        <v>86343.2628199628</v>
      </c>
      <c r="G8887" s="43" t="n">
        <f aca="false">F8887*SQRT(($B$6-2)/C8887)</f>
        <v>122341.199175297</v>
      </c>
    </row>
    <row r="8888" customFormat="false" ht="15" hidden="false" customHeight="false" outlineLevel="0" collapsed="false">
      <c r="A8888" s="41" t="n">
        <v>-1.1010063385</v>
      </c>
      <c r="B8888" s="41" t="n">
        <v>-1.0904336547</v>
      </c>
      <c r="C8888" s="41" t="n">
        <v>3.2980752606</v>
      </c>
      <c r="D8888" s="42" t="n">
        <f aca="false">$B$5*A8888</f>
        <v>-2.81304701441236</v>
      </c>
      <c r="E8888" s="42" t="n">
        <f aca="false">$D$5*A8888+$F$5*B8888</f>
        <v>-4.50284143500033</v>
      </c>
      <c r="F8888" s="43" t="n">
        <f aca="false">Inputs!$B$5*D8888+Inputs!$B$6*E8888</f>
        <v>-56162.6296912197</v>
      </c>
      <c r="G8888" s="43" t="n">
        <f aca="false">F8888*SQRT(($B$6-2)/C8888)</f>
        <v>-43735.304179761</v>
      </c>
    </row>
    <row r="8889" customFormat="false" ht="15" hidden="false" customHeight="false" outlineLevel="0" collapsed="false">
      <c r="A8889" s="41" t="n">
        <v>0.6554415165</v>
      </c>
      <c r="B8889" s="41" t="n">
        <v>0.6035703237</v>
      </c>
      <c r="C8889" s="41" t="n">
        <v>2.1989453375</v>
      </c>
      <c r="D8889" s="42" t="n">
        <f aca="false">$B$5*A8889</f>
        <v>1.67463867975928</v>
      </c>
      <c r="E8889" s="42" t="n">
        <f aca="false">$D$5*A8889+$F$5*B8889</f>
        <v>2.60189230126394</v>
      </c>
      <c r="F8889" s="43" t="n">
        <f aca="false">Inputs!$B$5*D8889+Inputs!$B$6*E8889</f>
        <v>37369.2529127304</v>
      </c>
      <c r="G8889" s="43" t="n">
        <f aca="false">F8889*SQRT(($B$6-2)/C8889)</f>
        <v>35638.7281257747</v>
      </c>
    </row>
    <row r="8890" customFormat="false" ht="15" hidden="false" customHeight="false" outlineLevel="0" collapsed="false">
      <c r="A8890" s="41" t="n">
        <v>0.2420114143</v>
      </c>
      <c r="B8890" s="41" t="n">
        <v>-0.3915165393</v>
      </c>
      <c r="C8890" s="41" t="n">
        <v>5.9295618023</v>
      </c>
      <c r="D8890" s="42" t="n">
        <f aca="false">$B$5*A8890</f>
        <v>0.618333848447983</v>
      </c>
      <c r="E8890" s="42" t="n">
        <f aca="false">$D$5*A8890+$F$5*B8890</f>
        <v>-0.10016155994444</v>
      </c>
      <c r="F8890" s="43" t="n">
        <f aca="false">Inputs!$B$5*D8890+Inputs!$B$6*E8890</f>
        <v>66841.4628420203</v>
      </c>
      <c r="G8890" s="43" t="n">
        <f aca="false">F8890*SQRT(($B$6-2)/C8890)</f>
        <v>38819.473765241</v>
      </c>
    </row>
    <row r="8891" customFormat="false" ht="15" hidden="false" customHeight="false" outlineLevel="0" collapsed="false">
      <c r="A8891" s="41" t="n">
        <v>-0.1904315336</v>
      </c>
      <c r="B8891" s="41" t="n">
        <v>-0.3255531572</v>
      </c>
      <c r="C8891" s="41" t="n">
        <v>0.4232618518</v>
      </c>
      <c r="D8891" s="42" t="n">
        <f aca="false">$B$5*A8891</f>
        <v>-0.486548386064034</v>
      </c>
      <c r="E8891" s="42" t="n">
        <f aca="false">$D$5*A8891+$F$5*B8891</f>
        <v>-1.01529563522925</v>
      </c>
      <c r="F8891" s="43" t="n">
        <f aca="false">Inputs!$B$5*D8891+Inputs!$B$6*E8891</f>
        <v>2109.9431550589</v>
      </c>
      <c r="G8891" s="43" t="n">
        <f aca="false">F8891*SQRT(($B$6-2)/C8891)</f>
        <v>4586.49779363025</v>
      </c>
    </row>
    <row r="8892" customFormat="false" ht="15" hidden="false" customHeight="false" outlineLevel="0" collapsed="false">
      <c r="A8892" s="41" t="n">
        <v>-1.7469441352</v>
      </c>
      <c r="B8892" s="41" t="n">
        <v>0.0612532503</v>
      </c>
      <c r="C8892" s="41" t="n">
        <v>6.3645407898</v>
      </c>
      <c r="D8892" s="42" t="n">
        <f aca="false">$B$5*A8892</f>
        <v>-4.46340389880466</v>
      </c>
      <c r="E8892" s="42" t="n">
        <f aca="false">$D$5*A8892+$F$5*B8892</f>
        <v>-4.05123828757381</v>
      </c>
      <c r="F8892" s="43" t="n">
        <f aca="false">Inputs!$B$5*D8892+Inputs!$B$6*E8892</f>
        <v>-243778.475501775</v>
      </c>
      <c r="G8892" s="43" t="n">
        <f aca="false">F8892*SQRT(($B$6-2)/C8892)</f>
        <v>-136655.406240594</v>
      </c>
    </row>
    <row r="8893" customFormat="false" ht="15" hidden="false" customHeight="false" outlineLevel="0" collapsed="false">
      <c r="A8893" s="41" t="n">
        <v>0.5224548612</v>
      </c>
      <c r="B8893" s="41" t="n">
        <v>0.0676087988</v>
      </c>
      <c r="C8893" s="41" t="n">
        <v>3.1100418218</v>
      </c>
      <c r="D8893" s="42" t="n">
        <f aca="false">$B$5*A8893</f>
        <v>1.33486069613929</v>
      </c>
      <c r="E8893" s="42" t="n">
        <f aca="false">$D$5*A8893+$F$5*B8893</f>
        <v>1.35997033758205</v>
      </c>
      <c r="F8893" s="43" t="n">
        <f aca="false">Inputs!$B$5*D8893+Inputs!$B$6*E8893</f>
        <v>65487.5527348265</v>
      </c>
      <c r="G8893" s="43" t="n">
        <f aca="false">F8893*SQRT(($B$6-2)/C8893)</f>
        <v>52515.879654222</v>
      </c>
    </row>
    <row r="8894" customFormat="false" ht="15" hidden="false" customHeight="false" outlineLevel="0" collapsed="false">
      <c r="A8894" s="41" t="n">
        <v>1.769149172</v>
      </c>
      <c r="B8894" s="41" t="n">
        <v>-1.0045621448</v>
      </c>
      <c r="C8894" s="41" t="n">
        <v>5.2452737422</v>
      </c>
      <c r="D8894" s="42" t="n">
        <f aca="false">$B$5*A8894</f>
        <v>4.52013728015854</v>
      </c>
      <c r="E8894" s="42" t="n">
        <f aca="false">$D$5*A8894+$F$5*B8894</f>
        <v>2.47522381332344</v>
      </c>
      <c r="F8894" s="43" t="n">
        <f aca="false">Inputs!$B$5*D8894+Inputs!$B$6*E8894</f>
        <v>328252.537349681</v>
      </c>
      <c r="G8894" s="43" t="n">
        <f aca="false">F8894*SQRT(($B$6-2)/C8894)</f>
        <v>202693.121314601</v>
      </c>
    </row>
    <row r="8895" customFormat="false" ht="15" hidden="false" customHeight="false" outlineLevel="0" collapsed="false">
      <c r="A8895" s="41" t="n">
        <v>-0.6611037169</v>
      </c>
      <c r="B8895" s="41" t="n">
        <v>0.1330189957</v>
      </c>
      <c r="C8895" s="41" t="n">
        <v>8.6289946489</v>
      </c>
      <c r="D8895" s="42" t="n">
        <f aca="false">$B$5*A8895</f>
        <v>-1.68910547742724</v>
      </c>
      <c r="E8895" s="42" t="n">
        <f aca="false">$D$5*A8895+$F$5*B8895</f>
        <v>-1.34346455451051</v>
      </c>
      <c r="F8895" s="43" t="n">
        <f aca="false">Inputs!$B$5*D8895+Inputs!$B$6*E8895</f>
        <v>-101737.320017199</v>
      </c>
      <c r="G8895" s="43" t="n">
        <f aca="false">F8895*SQRT(($B$6-2)/C8895)</f>
        <v>-48979.5951633303</v>
      </c>
    </row>
    <row r="8896" customFormat="false" ht="15" hidden="false" customHeight="false" outlineLevel="0" collapsed="false">
      <c r="A8896" s="41" t="n">
        <v>0.2437668102</v>
      </c>
      <c r="B8896" s="41" t="n">
        <v>-1.901208625</v>
      </c>
      <c r="C8896" s="41" t="n">
        <v>4.3806743544</v>
      </c>
      <c r="D8896" s="42" t="n">
        <f aca="false">$B$5*A8896</f>
        <v>0.622818846420233</v>
      </c>
      <c r="E8896" s="42" t="n">
        <f aca="false">$D$5*A8896+$F$5*B8896</f>
        <v>-2.70283672933921</v>
      </c>
      <c r="F8896" s="43" t="n">
        <f aca="false">Inputs!$B$5*D8896+Inputs!$B$6*E8896</f>
        <v>197423.721108984</v>
      </c>
      <c r="G8896" s="43" t="n">
        <f aca="false">F8896*SQRT(($B$6-2)/C8896)</f>
        <v>133396.31913645</v>
      </c>
    </row>
    <row r="8897" customFormat="false" ht="15" hidden="false" customHeight="false" outlineLevel="0" collapsed="false">
      <c r="A8897" s="41" t="n">
        <v>0.6026979999</v>
      </c>
      <c r="B8897" s="41" t="n">
        <v>0.2483168396</v>
      </c>
      <c r="C8897" s="41" t="n">
        <v>6.2914739205</v>
      </c>
      <c r="D8897" s="42" t="n">
        <f aca="false">$B$5*A8897</f>
        <v>1.53988015320676</v>
      </c>
      <c r="E8897" s="42" t="n">
        <f aca="false">$D$5*A8897+$F$5*B8897</f>
        <v>1.86295252283625</v>
      </c>
      <c r="F8897" s="43" t="n">
        <f aca="false">Inputs!$B$5*D8897+Inputs!$B$6*E8897</f>
        <v>60840.3891788636</v>
      </c>
      <c r="G8897" s="43" t="n">
        <f aca="false">F8897*SQRT(($B$6-2)/C8897)</f>
        <v>34302.8955503929</v>
      </c>
    </row>
    <row r="8898" customFormat="false" ht="15" hidden="false" customHeight="false" outlineLevel="0" collapsed="false">
      <c r="A8898" s="41" t="n">
        <v>-2.1193929438</v>
      </c>
      <c r="B8898" s="41" t="n">
        <v>-0.1167092689</v>
      </c>
      <c r="C8898" s="41" t="n">
        <v>0.7847054267</v>
      </c>
      <c r="D8898" s="42" t="n">
        <f aca="false">$B$5*A8898</f>
        <v>-5.41500242500485</v>
      </c>
      <c r="E8898" s="42" t="n">
        <f aca="false">$D$5*A8898+$F$5*B8898</f>
        <v>-5.24480871284459</v>
      </c>
      <c r="F8898" s="43" t="n">
        <f aca="false">Inputs!$B$5*D8898+Inputs!$B$6*E8898</f>
        <v>-279259.806858256</v>
      </c>
      <c r="G8898" s="43" t="n">
        <f aca="false">F8898*SQRT(($B$6-2)/C8898)</f>
        <v>-445830.835866691</v>
      </c>
    </row>
    <row r="8899" customFormat="false" ht="15" hidden="false" customHeight="false" outlineLevel="0" collapsed="false">
      <c r="A8899" s="41" t="n">
        <v>-0.8085415219</v>
      </c>
      <c r="B8899" s="41" t="n">
        <v>-0.4533232643</v>
      </c>
      <c r="C8899" s="41" t="n">
        <v>0.8870536005</v>
      </c>
      <c r="D8899" s="42" t="n">
        <f aca="false">$B$5*A8899</f>
        <v>-2.06580583115255</v>
      </c>
      <c r="E8899" s="42" t="n">
        <f aca="false">$D$5*A8899+$F$5*B8899</f>
        <v>-2.70676894802787</v>
      </c>
      <c r="F8899" s="43" t="n">
        <f aca="false">Inputs!$B$5*D8899+Inputs!$B$6*E8899</f>
        <v>-71242.1357138615</v>
      </c>
      <c r="G8899" s="43" t="n">
        <f aca="false">F8899*SQRT(($B$6-2)/C8899)</f>
        <v>-106973.694896947</v>
      </c>
    </row>
    <row r="8900" customFormat="false" ht="15" hidden="false" customHeight="false" outlineLevel="0" collapsed="false">
      <c r="A8900" s="41" t="n">
        <v>-1.3381007847</v>
      </c>
      <c r="B8900" s="41" t="n">
        <v>0.4161886787</v>
      </c>
      <c r="C8900" s="41" t="n">
        <v>2.482995072</v>
      </c>
      <c r="D8900" s="42" t="n">
        <f aca="false">$B$5*A8900</f>
        <v>-3.41881811735198</v>
      </c>
      <c r="E8900" s="42" t="n">
        <f aca="false">$D$5*A8900+$F$5*B8900</f>
        <v>-2.46547688146419</v>
      </c>
      <c r="F8900" s="43" t="n">
        <f aca="false">Inputs!$B$5*D8900+Inputs!$B$6*E8900</f>
        <v>-218607.967661989</v>
      </c>
      <c r="G8900" s="43" t="n">
        <f aca="false">F8900*SQRT(($B$6-2)/C8900)</f>
        <v>-196197.313236728</v>
      </c>
    </row>
    <row r="8901" customFormat="false" ht="15" hidden="false" customHeight="false" outlineLevel="0" collapsed="false">
      <c r="A8901" s="41" t="n">
        <v>1.7617763806</v>
      </c>
      <c r="B8901" s="41" t="n">
        <v>0.2650235742</v>
      </c>
      <c r="C8901" s="41" t="n">
        <v>1.8747893836</v>
      </c>
      <c r="D8901" s="42" t="n">
        <f aca="false">$B$5*A8901</f>
        <v>4.50129996005381</v>
      </c>
      <c r="E8901" s="42" t="n">
        <f aca="false">$D$5*A8901+$F$5*B8901</f>
        <v>4.649929583278</v>
      </c>
      <c r="F8901" s="43" t="n">
        <f aca="false">Inputs!$B$5*D8901+Inputs!$B$6*E8901</f>
        <v>217633.516841481</v>
      </c>
      <c r="G8901" s="43" t="n">
        <f aca="false">F8901*SQRT(($B$6-2)/C8901)</f>
        <v>224783.554863009</v>
      </c>
    </row>
    <row r="8902" customFormat="false" ht="15" hidden="false" customHeight="false" outlineLevel="0" collapsed="false">
      <c r="A8902" s="41" t="n">
        <v>-2.1593841018</v>
      </c>
      <c r="B8902" s="41" t="n">
        <v>0.2855960373</v>
      </c>
      <c r="C8902" s="41" t="n">
        <v>4.6495141382</v>
      </c>
      <c r="D8902" s="42" t="n">
        <f aca="false">$B$5*A8902</f>
        <v>-5.51717895540345</v>
      </c>
      <c r="E8902" s="42" t="n">
        <f aca="false">$D$5*A8902+$F$5*B8902</f>
        <v>-4.64529276863173</v>
      </c>
      <c r="F8902" s="43" t="n">
        <f aca="false">Inputs!$B$5*D8902+Inputs!$B$6*E8902</f>
        <v>-319453.257108759</v>
      </c>
      <c r="G8902" s="43" t="n">
        <f aca="false">F8902*SQRT(($B$6-2)/C8902)</f>
        <v>-209516.645444107</v>
      </c>
    </row>
    <row r="8903" customFormat="false" ht="15" hidden="false" customHeight="false" outlineLevel="0" collapsed="false">
      <c r="A8903" s="41" t="n">
        <v>-0.1946387922</v>
      </c>
      <c r="B8903" s="41" t="n">
        <v>-1.1010125348</v>
      </c>
      <c r="C8903" s="41" t="n">
        <v>4.6453197239</v>
      </c>
      <c r="D8903" s="42" t="n">
        <f aca="false">$B$5*A8903</f>
        <v>-0.497297839386633</v>
      </c>
      <c r="E8903" s="42" t="n">
        <f aca="false">$D$5*A8903+$F$5*B8903</f>
        <v>-2.36432728004964</v>
      </c>
      <c r="F8903" s="43" t="n">
        <f aca="false">Inputs!$B$5*D8903+Inputs!$B$6*E8903</f>
        <v>68486.5800638185</v>
      </c>
      <c r="G8903" s="43" t="n">
        <f aca="false">F8903*SQRT(($B$6-2)/C8903)</f>
        <v>44937.8895436555</v>
      </c>
    </row>
    <row r="8904" customFormat="false" ht="15" hidden="false" customHeight="false" outlineLevel="0" collapsed="false">
      <c r="A8904" s="41" t="n">
        <v>0.3536238314</v>
      </c>
      <c r="B8904" s="41" t="n">
        <v>0.8797647281</v>
      </c>
      <c r="C8904" s="41" t="n">
        <v>7.3592879605</v>
      </c>
      <c r="D8904" s="42" t="n">
        <f aca="false">$B$5*A8904</f>
        <v>0.903501122890974</v>
      </c>
      <c r="E8904" s="42" t="n">
        <f aca="false">$D$5*A8904+$F$5*B8904</f>
        <v>2.36060774191903</v>
      </c>
      <c r="F8904" s="43" t="n">
        <f aca="false">Inputs!$B$5*D8904+Inputs!$B$6*E8904</f>
        <v>-27680.2748068539</v>
      </c>
      <c r="G8904" s="43" t="n">
        <f aca="false">F8904*SQRT(($B$6-2)/C8904)</f>
        <v>-14430.0387360296</v>
      </c>
    </row>
    <row r="8905" customFormat="false" ht="15" hidden="false" customHeight="false" outlineLevel="0" collapsed="false">
      <c r="A8905" s="41" t="n">
        <v>-0.6684934819</v>
      </c>
      <c r="B8905" s="41" t="n">
        <v>-1.6437328108</v>
      </c>
      <c r="C8905" s="41" t="n">
        <v>3.0918774385</v>
      </c>
      <c r="D8905" s="42" t="n">
        <f aca="false">$B$5*A8905</f>
        <v>-1.70798616470719</v>
      </c>
      <c r="E8905" s="42" t="n">
        <f aca="false">$D$5*A8905+$F$5*B8905</f>
        <v>-4.42904530299847</v>
      </c>
      <c r="F8905" s="43" t="n">
        <f aca="false">Inputs!$B$5*D8905+Inputs!$B$6*E8905</f>
        <v>50653.6486792049</v>
      </c>
      <c r="G8905" s="43" t="n">
        <f aca="false">F8905*SQRT(($B$6-2)/C8905)</f>
        <v>40739.3970053453</v>
      </c>
    </row>
    <row r="8906" customFormat="false" ht="15" hidden="false" customHeight="false" outlineLevel="0" collapsed="false">
      <c r="A8906" s="41" t="n">
        <v>-2.0116722395</v>
      </c>
      <c r="B8906" s="41" t="n">
        <v>-0.6656850936</v>
      </c>
      <c r="C8906" s="41" t="n">
        <v>0.7858331647</v>
      </c>
      <c r="D8906" s="42" t="n">
        <f aca="false">$B$5*A8906</f>
        <v>-5.13977839129552</v>
      </c>
      <c r="E8906" s="42" t="n">
        <f aca="false">$D$5*A8906+$F$5*B8906</f>
        <v>-5.93641874341016</v>
      </c>
      <c r="F8906" s="43" t="n">
        <f aca="false">Inputs!$B$5*D8906+Inputs!$B$6*E8906</f>
        <v>-217156.901959044</v>
      </c>
      <c r="G8906" s="43" t="n">
        <f aca="false">F8906*SQRT(($B$6-2)/C8906)</f>
        <v>-346436.353201978</v>
      </c>
    </row>
    <row r="8907" customFormat="false" ht="15" hidden="false" customHeight="false" outlineLevel="0" collapsed="false">
      <c r="A8907" s="41" t="n">
        <v>-0.1555034693</v>
      </c>
      <c r="B8907" s="41" t="n">
        <v>-0.5160055636</v>
      </c>
      <c r="C8907" s="41" t="n">
        <v>7.4148970475</v>
      </c>
      <c r="D8907" s="42" t="n">
        <f aca="false">$B$5*A8907</f>
        <v>-0.397307948872566</v>
      </c>
      <c r="E8907" s="42" t="n">
        <f aca="false">$D$5*A8907+$F$5*B8907</f>
        <v>-1.26104385655096</v>
      </c>
      <c r="F8907" s="43" t="n">
        <f aca="false">Inputs!$B$5*D8907+Inputs!$B$6*E8907</f>
        <v>23321.3979402916</v>
      </c>
      <c r="G8907" s="43" t="n">
        <f aca="false">F8907*SQRT(($B$6-2)/C8907)</f>
        <v>12112.0321414557</v>
      </c>
    </row>
    <row r="8908" customFormat="false" ht="15" hidden="false" customHeight="false" outlineLevel="0" collapsed="false">
      <c r="A8908" s="41" t="n">
        <v>-0.6832820927</v>
      </c>
      <c r="B8908" s="41" t="n">
        <v>0.5678995271</v>
      </c>
      <c r="C8908" s="41" t="n">
        <v>7.1698991487</v>
      </c>
      <c r="D8908" s="42" t="n">
        <f aca="false">$B$5*A8908</f>
        <v>-1.74577074051165</v>
      </c>
      <c r="E8908" s="42" t="n">
        <f aca="false">$D$5*A8908+$F$5*B8908</f>
        <v>-0.64531244442277</v>
      </c>
      <c r="F8908" s="43" t="n">
        <f aca="false">Inputs!$B$5*D8908+Inputs!$B$6*E8908</f>
        <v>-142311.451830026</v>
      </c>
      <c r="G8908" s="43" t="n">
        <f aca="false">F8908*SQRT(($B$6-2)/C8908)</f>
        <v>-75161.9992729276</v>
      </c>
    </row>
    <row r="8909" customFormat="false" ht="15" hidden="false" customHeight="false" outlineLevel="0" collapsed="false">
      <c r="A8909" s="41" t="n">
        <v>0.4628260461</v>
      </c>
      <c r="B8909" s="41" t="n">
        <v>0.1995934028</v>
      </c>
      <c r="C8909" s="41" t="n">
        <v>2.5102707905</v>
      </c>
      <c r="D8909" s="42" t="n">
        <f aca="false">$B$5*A8909</f>
        <v>1.18251038313517</v>
      </c>
      <c r="E8909" s="42" t="n">
        <f aca="false">$D$5*A8909+$F$5*B8909</f>
        <v>1.44598200528288</v>
      </c>
      <c r="F8909" s="43" t="n">
        <f aca="false">Inputs!$B$5*D8909+Inputs!$B$6*E8909</f>
        <v>45951.9380493726</v>
      </c>
      <c r="G8909" s="43" t="n">
        <f aca="false">F8909*SQRT(($B$6-2)/C8909)</f>
        <v>41016.4948639341</v>
      </c>
    </row>
    <row r="8910" customFormat="false" ht="15" hidden="false" customHeight="false" outlineLevel="0" collapsed="false">
      <c r="A8910" s="41" t="n">
        <v>0.8164877843</v>
      </c>
      <c r="B8910" s="41" t="n">
        <v>-0.6563073528</v>
      </c>
      <c r="C8910" s="41" t="n">
        <v>7.3159443011</v>
      </c>
      <c r="D8910" s="42" t="n">
        <f aca="false">$B$5*A8910</f>
        <v>2.08610835706763</v>
      </c>
      <c r="E8910" s="42" t="n">
        <f aca="false">$D$5*A8910+$F$5*B8910</f>
        <v>0.809629372082295</v>
      </c>
      <c r="F8910" s="43" t="n">
        <f aca="false">Inputs!$B$5*D8910+Inputs!$B$6*E8910</f>
        <v>168129.367102648</v>
      </c>
      <c r="G8910" s="43" t="n">
        <f aca="false">F8910*SQRT(($B$6-2)/C8910)</f>
        <v>87906.9841380753</v>
      </c>
    </row>
    <row r="8911" customFormat="false" ht="15" hidden="false" customHeight="false" outlineLevel="0" collapsed="false">
      <c r="A8911" s="41" t="n">
        <v>-1.0945592351</v>
      </c>
      <c r="B8911" s="41" t="n">
        <v>-0.5223336742</v>
      </c>
      <c r="C8911" s="41" t="n">
        <v>0.6939745859</v>
      </c>
      <c r="D8911" s="42" t="n">
        <f aca="false">$B$5*A8911</f>
        <v>-2.79657480681755</v>
      </c>
      <c r="E8911" s="42" t="n">
        <f aca="false">$D$5*A8911+$F$5*B8911</f>
        <v>-3.50653655134981</v>
      </c>
      <c r="F8911" s="43" t="n">
        <f aca="false">Inputs!$B$5*D8911+Inputs!$B$6*E8911</f>
        <v>-104330.653114264</v>
      </c>
      <c r="G8911" s="43" t="n">
        <f aca="false">F8911*SQRT(($B$6-2)/C8911)</f>
        <v>-177114.917314186</v>
      </c>
    </row>
    <row r="8912" customFormat="false" ht="15" hidden="false" customHeight="false" outlineLevel="0" collapsed="false">
      <c r="A8912" s="41" t="n">
        <v>-0.5913027717</v>
      </c>
      <c r="B8912" s="41" t="n">
        <v>-2.051289456</v>
      </c>
      <c r="C8912" s="41" t="n">
        <v>2.6657319019</v>
      </c>
      <c r="D8912" s="42" t="n">
        <f aca="false">$B$5*A8912</f>
        <v>-1.51076559541936</v>
      </c>
      <c r="E8912" s="42" t="n">
        <f aca="false">$D$5*A8912+$F$5*B8912</f>
        <v>-4.94910936574943</v>
      </c>
      <c r="F8912" s="43" t="n">
        <f aca="false">Inputs!$B$5*D8912+Inputs!$B$6*E8912</f>
        <v>96378.9087455358</v>
      </c>
      <c r="G8912" s="43" t="n">
        <f aca="false">F8912*SQRT(($B$6-2)/C8912)</f>
        <v>83481.216263794</v>
      </c>
    </row>
    <row r="8913" customFormat="false" ht="15" hidden="false" customHeight="false" outlineLevel="0" collapsed="false">
      <c r="A8913" s="41" t="n">
        <v>-0.5455686395</v>
      </c>
      <c r="B8913" s="41" t="n">
        <v>1.1048505552</v>
      </c>
      <c r="C8913" s="41" t="n">
        <v>1.207736213</v>
      </c>
      <c r="D8913" s="42" t="n">
        <f aca="false">$B$5*A8913</f>
        <v>-1.39391589206776</v>
      </c>
      <c r="E8913" s="42" t="n">
        <f aca="false">$D$5*A8913+$F$5*B8913</f>
        <v>0.609565969050078</v>
      </c>
      <c r="F8913" s="43" t="n">
        <f aca="false">Inputs!$B$5*D8913+Inputs!$B$6*E8913</f>
        <v>-169869.88765928</v>
      </c>
      <c r="G8913" s="43" t="n">
        <f aca="false">F8913*SQRT(($B$6-2)/C8913)</f>
        <v>-218597.581720798</v>
      </c>
    </row>
    <row r="8914" customFormat="false" ht="15" hidden="false" customHeight="false" outlineLevel="0" collapsed="false">
      <c r="A8914" s="41" t="n">
        <v>0.8008534306</v>
      </c>
      <c r="B8914" s="41" t="n">
        <v>0.525183857</v>
      </c>
      <c r="C8914" s="41" t="n">
        <v>6.1807548381</v>
      </c>
      <c r="D8914" s="42" t="n">
        <f aca="false">$B$5*A8914</f>
        <v>2.04616292672799</v>
      </c>
      <c r="E8914" s="42" t="n">
        <f aca="false">$D$5*A8914+$F$5*B8914</f>
        <v>2.8125593324424</v>
      </c>
      <c r="F8914" s="43" t="n">
        <f aca="false">Inputs!$B$5*D8914+Inputs!$B$6*E8914</f>
        <v>63988.326050679</v>
      </c>
      <c r="G8914" s="43" t="n">
        <f aca="false">F8914*SQRT(($B$6-2)/C8914)</f>
        <v>36399.463972152</v>
      </c>
    </row>
    <row r="8915" customFormat="false" ht="15" hidden="false" customHeight="false" outlineLevel="0" collapsed="false">
      <c r="A8915" s="41" t="n">
        <v>0.1316180432</v>
      </c>
      <c r="B8915" s="41" t="n">
        <v>1.4488985261</v>
      </c>
      <c r="C8915" s="41" t="n">
        <v>1.9058981466</v>
      </c>
      <c r="D8915" s="42" t="n">
        <f aca="false">$B$5*A8915</f>
        <v>0.336281209762133</v>
      </c>
      <c r="E8915" s="42" t="n">
        <f aca="false">$D$5*A8915+$F$5*B8915</f>
        <v>2.81507404509267</v>
      </c>
      <c r="F8915" s="43" t="n">
        <f aca="false">Inputs!$B$5*D8915+Inputs!$B$6*E8915</f>
        <v>-107125.58127842</v>
      </c>
      <c r="G8915" s="43" t="n">
        <f aca="false">F8915*SQRT(($B$6-2)/C8915)</f>
        <v>-109738.329656877</v>
      </c>
    </row>
    <row r="8916" customFormat="false" ht="15" hidden="false" customHeight="false" outlineLevel="0" collapsed="false">
      <c r="A8916" s="41" t="n">
        <v>-1.0601678949</v>
      </c>
      <c r="B8916" s="41" t="n">
        <v>-0.964827122</v>
      </c>
      <c r="C8916" s="41" t="n">
        <v>6.7333521678</v>
      </c>
      <c r="D8916" s="42" t="n">
        <f aca="false">$B$5*A8916</f>
        <v>-2.70870568791397</v>
      </c>
      <c r="E8916" s="42" t="n">
        <f aca="false">$D$5*A8916+$F$5*B8916</f>
        <v>-4.18877240049251</v>
      </c>
      <c r="F8916" s="43" t="n">
        <f aca="false">Inputs!$B$5*D8916+Inputs!$B$6*E8916</f>
        <v>-61431.9487667716</v>
      </c>
      <c r="G8916" s="43" t="n">
        <f aca="false">F8916*SQRT(($B$6-2)/C8916)</f>
        <v>-33480.6303083567</v>
      </c>
    </row>
    <row r="8917" customFormat="false" ht="15" hidden="false" customHeight="false" outlineLevel="0" collapsed="false">
      <c r="A8917" s="41" t="n">
        <v>1.1242952737</v>
      </c>
      <c r="B8917" s="41" t="n">
        <v>0.0276048968</v>
      </c>
      <c r="C8917" s="41" t="n">
        <v>1.1105902293</v>
      </c>
      <c r="D8917" s="42" t="n">
        <f aca="false">$B$5*A8917</f>
        <v>2.87254973237351</v>
      </c>
      <c r="E8917" s="42" t="n">
        <f aca="false">$D$5*A8917+$F$5*B8917</f>
        <v>2.7230259426423</v>
      </c>
      <c r="F8917" s="43" t="n">
        <f aca="false">Inputs!$B$5*D8917+Inputs!$B$6*E8917</f>
        <v>151103.676105236</v>
      </c>
      <c r="G8917" s="43" t="n">
        <f aca="false">F8917*SQRT(($B$6-2)/C8917)</f>
        <v>202774.390095761</v>
      </c>
    </row>
    <row r="8918" customFormat="false" ht="15" hidden="false" customHeight="false" outlineLevel="0" collapsed="false">
      <c r="A8918" s="41" t="n">
        <v>-0.671178307</v>
      </c>
      <c r="B8918" s="41" t="n">
        <v>0.5519246268</v>
      </c>
      <c r="C8918" s="41" t="n">
        <v>12.1391868198</v>
      </c>
      <c r="D8918" s="42" t="n">
        <f aca="false">$B$5*A8918</f>
        <v>-1.71484583387318</v>
      </c>
      <c r="E8918" s="42" t="n">
        <f aca="false">$D$5*A8918+$F$5*B8918</f>
        <v>-0.644094992286099</v>
      </c>
      <c r="F8918" s="43" t="n">
        <f aca="false">Inputs!$B$5*D8918+Inputs!$B$6*E8918</f>
        <v>-139279.833773013</v>
      </c>
      <c r="G8918" s="43" t="n">
        <f aca="false">F8918*SQRT(($B$6-2)/C8918)</f>
        <v>-56533.8340882061</v>
      </c>
    </row>
    <row r="8919" customFormat="false" ht="15" hidden="false" customHeight="false" outlineLevel="0" collapsed="false">
      <c r="A8919" s="41" t="n">
        <v>-0.4384669617</v>
      </c>
      <c r="B8919" s="41" t="n">
        <v>-0.8375254955</v>
      </c>
      <c r="C8919" s="41" t="n">
        <v>2.4668733433</v>
      </c>
      <c r="D8919" s="42" t="n">
        <f aca="false">$B$5*A8919</f>
        <v>-1.12027345747078</v>
      </c>
      <c r="E8919" s="42" t="n">
        <f aca="false">$D$5*A8919+$F$5*B8919</f>
        <v>-2.4895630651682</v>
      </c>
      <c r="F8919" s="43" t="n">
        <f aca="false">Inputs!$B$5*D8919+Inputs!$B$6*E8919</f>
        <v>12450.8075113316</v>
      </c>
      <c r="G8919" s="43" t="n">
        <f aca="false">F8919*SQRT(($B$6-2)/C8919)</f>
        <v>11210.8641721098</v>
      </c>
    </row>
    <row r="8920" customFormat="false" ht="15" hidden="false" customHeight="false" outlineLevel="0" collapsed="false">
      <c r="A8920" s="41" t="n">
        <v>-0.8653518129</v>
      </c>
      <c r="B8920" s="41" t="n">
        <v>0.321549361</v>
      </c>
      <c r="C8920" s="41" t="n">
        <v>2.2556964879</v>
      </c>
      <c r="D8920" s="42" t="n">
        <f aca="false">$B$5*A8920</f>
        <v>-2.210954876982</v>
      </c>
      <c r="E8920" s="42" t="n">
        <f aca="false">$D$5*A8920+$F$5*B8920</f>
        <v>-1.50394709245515</v>
      </c>
      <c r="F8920" s="43" t="n">
        <f aca="false">Inputs!$B$5*D8920+Inputs!$B$6*E8920</f>
        <v>-145898.133075442</v>
      </c>
      <c r="G8920" s="43" t="n">
        <f aca="false">F8920*SQRT(($B$6-2)/C8920)</f>
        <v>-137380.281146038</v>
      </c>
    </row>
    <row r="8921" customFormat="false" ht="15" hidden="false" customHeight="false" outlineLevel="0" collapsed="false">
      <c r="A8921" s="41" t="n">
        <v>0.2058154966</v>
      </c>
      <c r="B8921" s="41" t="n">
        <v>1.5167467667</v>
      </c>
      <c r="C8921" s="41" t="n">
        <v>5.8623281592</v>
      </c>
      <c r="D8921" s="42" t="n">
        <f aca="false">$B$5*A8921</f>
        <v>0.525854073664288</v>
      </c>
      <c r="E8921" s="42" t="n">
        <f aca="false">$D$5*A8921+$F$5*B8921</f>
        <v>3.10878996822312</v>
      </c>
      <c r="F8921" s="43" t="n">
        <f aca="false">Inputs!$B$5*D8921+Inputs!$B$6*E8921</f>
        <v>-102854.091044727</v>
      </c>
      <c r="G8921" s="43" t="n">
        <f aca="false">F8921*SQRT(($B$6-2)/C8921)</f>
        <v>-60076.0687457955</v>
      </c>
    </row>
    <row r="8922" customFormat="false" ht="15" hidden="false" customHeight="false" outlineLevel="0" collapsed="false">
      <c r="A8922" s="41" t="n">
        <v>-0.2900892466</v>
      </c>
      <c r="B8922" s="41" t="n">
        <v>-0.3071494488</v>
      </c>
      <c r="C8922" s="41" t="n">
        <v>4.3731357832</v>
      </c>
      <c r="D8922" s="42" t="n">
        <f aca="false">$B$5*A8922</f>
        <v>-0.741171654082408</v>
      </c>
      <c r="E8922" s="42" t="n">
        <f aca="false">$D$5*A8922+$F$5*B8922</f>
        <v>-1.22066141595794</v>
      </c>
      <c r="F8922" s="43" t="n">
        <f aca="false">Inputs!$B$5*D8922+Inputs!$B$6*E8922</f>
        <v>-13084.094610344</v>
      </c>
      <c r="G8922" s="43" t="n">
        <f aca="false">F8922*SQRT(($B$6-2)/C8922)</f>
        <v>-8848.34795438686</v>
      </c>
    </row>
    <row r="8923" customFormat="false" ht="15" hidden="false" customHeight="false" outlineLevel="0" collapsed="false">
      <c r="A8923" s="41" t="n">
        <v>1.4396335305</v>
      </c>
      <c r="B8923" s="41" t="n">
        <v>0.9856467933</v>
      </c>
      <c r="C8923" s="41" t="n">
        <v>2.4886635761</v>
      </c>
      <c r="D8923" s="42" t="n">
        <f aca="false">$B$5*A8923</f>
        <v>3.67823205299462</v>
      </c>
      <c r="E8923" s="42" t="n">
        <f aca="false">$D$5*A8923+$F$5*B8923</f>
        <v>5.12769445617084</v>
      </c>
      <c r="F8923" s="43" t="n">
        <f aca="false">Inputs!$B$5*D8923+Inputs!$B$6*E8923</f>
        <v>111438.482490921</v>
      </c>
      <c r="G8923" s="43" t="n">
        <f aca="false">F8923*SQRT(($B$6-2)/C8923)</f>
        <v>99900.3688061232</v>
      </c>
    </row>
    <row r="8924" customFormat="false" ht="15" hidden="false" customHeight="false" outlineLevel="0" collapsed="false">
      <c r="A8924" s="41" t="n">
        <v>0.1448983038</v>
      </c>
      <c r="B8924" s="41" t="n">
        <v>-1.5610127226</v>
      </c>
      <c r="C8924" s="41" t="n">
        <v>2.1929568771</v>
      </c>
      <c r="D8924" s="42" t="n">
        <f aca="false">$B$5*A8924</f>
        <v>0.370211983932193</v>
      </c>
      <c r="E8924" s="42" t="n">
        <f aca="false">$D$5*A8924+$F$5*B8924</f>
        <v>-2.35067166889601</v>
      </c>
      <c r="F8924" s="43" t="n">
        <f aca="false">Inputs!$B$5*D8924+Inputs!$B$6*E8924</f>
        <v>154554.78183802</v>
      </c>
      <c r="G8924" s="43" t="n">
        <f aca="false">F8924*SQRT(($B$6-2)/C8924)</f>
        <v>147598.654474089</v>
      </c>
    </row>
    <row r="8925" customFormat="false" ht="15" hidden="false" customHeight="false" outlineLevel="0" collapsed="false">
      <c r="A8925" s="41" t="n">
        <v>-0.8118547823</v>
      </c>
      <c r="B8925" s="41" t="n">
        <v>-1.0540947974</v>
      </c>
      <c r="C8925" s="41" t="n">
        <v>9.7385106758</v>
      </c>
      <c r="D8925" s="42" t="n">
        <f aca="false">$B$5*A8925</f>
        <v>-2.07427113870826</v>
      </c>
      <c r="E8925" s="42" t="n">
        <f aca="false">$D$5*A8925+$F$5*B8925</f>
        <v>-3.75203199608596</v>
      </c>
      <c r="F8925" s="43" t="n">
        <f aca="false">Inputs!$B$5*D8925+Inputs!$B$6*E8925</f>
        <v>-19825.5140665282</v>
      </c>
      <c r="G8925" s="43" t="n">
        <f aca="false">F8925*SQRT(($B$6-2)/C8925)</f>
        <v>-8984.48489104046</v>
      </c>
    </row>
    <row r="8926" customFormat="false" ht="15" hidden="false" customHeight="false" outlineLevel="0" collapsed="false">
      <c r="A8926" s="41" t="n">
        <v>0.0364517769</v>
      </c>
      <c r="B8926" s="41" t="n">
        <v>-0.5083411145</v>
      </c>
      <c r="C8926" s="41" t="n">
        <v>2.9517888599</v>
      </c>
      <c r="D8926" s="42" t="n">
        <f aca="false">$B$5*A8926</f>
        <v>0.0931334894204793</v>
      </c>
      <c r="E8926" s="42" t="n">
        <f aca="false">$D$5*A8926+$F$5*B8926</f>
        <v>-0.791034945883311</v>
      </c>
      <c r="F8926" s="43" t="n">
        <f aca="false">Inputs!$B$5*D8926+Inputs!$B$6*E8926</f>
        <v>48865.0962362135</v>
      </c>
      <c r="G8926" s="43" t="n">
        <f aca="false">F8926*SQRT(($B$6-2)/C8926)</f>
        <v>40222.689974456</v>
      </c>
    </row>
    <row r="8927" customFormat="false" ht="15" hidden="false" customHeight="false" outlineLevel="0" collapsed="false">
      <c r="A8927" s="41" t="n">
        <v>1.6029048928</v>
      </c>
      <c r="B8927" s="41" t="n">
        <v>-1.5714372138</v>
      </c>
      <c r="C8927" s="41" t="n">
        <v>3.0462224316</v>
      </c>
      <c r="D8927" s="42" t="n">
        <f aca="false">$B$5*A8927</f>
        <v>4.09538679788264</v>
      </c>
      <c r="E8927" s="42" t="n">
        <f aca="false">$D$5*A8927+$F$5*B8927</f>
        <v>1.1007826249879</v>
      </c>
      <c r="F8927" s="43" t="n">
        <f aca="false">Inputs!$B$5*D8927+Inputs!$B$6*E8927</f>
        <v>354499.548538869</v>
      </c>
      <c r="G8927" s="43" t="n">
        <f aca="false">F8927*SQRT(($B$6-2)/C8927)</f>
        <v>287243.280733041</v>
      </c>
    </row>
    <row r="8928" customFormat="false" ht="15" hidden="false" customHeight="false" outlineLevel="0" collapsed="false">
      <c r="A8928" s="41" t="n">
        <v>-1.1613397169</v>
      </c>
      <c r="B8928" s="41" t="n">
        <v>0.2446287849</v>
      </c>
      <c r="C8928" s="41" t="n">
        <v>1.1142939768</v>
      </c>
      <c r="D8928" s="42" t="n">
        <f aca="false">$B$5*A8928</f>
        <v>-2.96719747117427</v>
      </c>
      <c r="E8928" s="42" t="n">
        <f aca="false">$D$5*A8928+$F$5*B8928</f>
        <v>-2.34109847523899</v>
      </c>
      <c r="F8928" s="43" t="n">
        <f aca="false">Inputs!$B$5*D8928+Inputs!$B$6*E8928</f>
        <v>-179664.823355477</v>
      </c>
      <c r="G8928" s="43" t="n">
        <f aca="false">F8928*SQRT(($B$6-2)/C8928)</f>
        <v>-240701.147712656</v>
      </c>
    </row>
    <row r="8929" customFormat="false" ht="15" hidden="false" customHeight="false" outlineLevel="0" collapsed="false">
      <c r="A8929" s="41" t="n">
        <v>0.5214360498</v>
      </c>
      <c r="B8929" s="41" t="n">
        <v>-2.5871362309</v>
      </c>
      <c r="C8929" s="41" t="n">
        <v>8.3422609487</v>
      </c>
      <c r="D8929" s="42" t="n">
        <f aca="false">$B$5*A8929</f>
        <v>1.33225765538757</v>
      </c>
      <c r="E8929" s="42" t="n">
        <f aca="false">$D$5*A8929+$F$5*B8929</f>
        <v>-3.22652000996145</v>
      </c>
      <c r="F8929" s="43" t="n">
        <f aca="false">Inputs!$B$5*D8929+Inputs!$B$6*E8929</f>
        <v>294551.766036829</v>
      </c>
      <c r="G8929" s="43" t="n">
        <f aca="false">F8929*SQRT(($B$6-2)/C8929)</f>
        <v>144223.072517838</v>
      </c>
    </row>
    <row r="8930" customFormat="false" ht="15" hidden="false" customHeight="false" outlineLevel="0" collapsed="false">
      <c r="A8930" s="41" t="n">
        <v>-1.7354101592</v>
      </c>
      <c r="B8930" s="41" t="n">
        <v>-0.2636036931</v>
      </c>
      <c r="C8930" s="41" t="n">
        <v>1.461542347</v>
      </c>
      <c r="D8930" s="42" t="n">
        <f aca="false">$B$5*A8930</f>
        <v>-4.43393484343545</v>
      </c>
      <c r="E8930" s="42" t="n">
        <f aca="false">$D$5*A8930+$F$5*B8930</f>
        <v>-4.58473707221718</v>
      </c>
      <c r="F8930" s="43" t="n">
        <f aca="false">Inputs!$B$5*D8930+Inputs!$B$6*E8930</f>
        <v>-214156.630732686</v>
      </c>
      <c r="G8930" s="43" t="n">
        <f aca="false">F8930*SQRT(($B$6-2)/C8930)</f>
        <v>-250519.087895014</v>
      </c>
    </row>
    <row r="8931" customFormat="false" ht="15" hidden="false" customHeight="false" outlineLevel="0" collapsed="false">
      <c r="A8931" s="41" t="n">
        <v>1.3560436315</v>
      </c>
      <c r="B8931" s="41" t="n">
        <v>1.8877608852</v>
      </c>
      <c r="C8931" s="41" t="n">
        <v>1.3241510366</v>
      </c>
      <c r="D8931" s="42" t="n">
        <f aca="false">$B$5*A8931</f>
        <v>3.46466169686267</v>
      </c>
      <c r="E8931" s="42" t="n">
        <f aca="false">$D$5*A8931+$F$5*B8931</f>
        <v>6.48650536692437</v>
      </c>
      <c r="F8931" s="43" t="n">
        <f aca="false">Inputs!$B$5*D8931+Inputs!$B$6*E8931</f>
        <v>22140.9013400489</v>
      </c>
      <c r="G8931" s="43" t="n">
        <f aca="false">F8931*SQRT(($B$6-2)/C8931)</f>
        <v>27210.8139006599</v>
      </c>
    </row>
    <row r="8932" customFormat="false" ht="15" hidden="false" customHeight="false" outlineLevel="0" collapsed="false">
      <c r="A8932" s="41" t="n">
        <v>-0.4144974902</v>
      </c>
      <c r="B8932" s="41" t="n">
        <v>-0.1706469774</v>
      </c>
      <c r="C8932" s="41" t="n">
        <v>6.3993985874</v>
      </c>
      <c r="D8932" s="42" t="n">
        <f aca="false">$B$5*A8932</f>
        <v>-1.05903198420917</v>
      </c>
      <c r="E8932" s="42" t="n">
        <f aca="false">$D$5*A8932+$F$5*B8932</f>
        <v>-1.2809968854714</v>
      </c>
      <c r="F8932" s="43" t="n">
        <f aca="false">Inputs!$B$5*D8932+Inputs!$B$6*E8932</f>
        <v>-41853.3541473469</v>
      </c>
      <c r="G8932" s="43" t="n">
        <f aca="false">F8932*SQRT(($B$6-2)/C8932)</f>
        <v>-23397.8356215034</v>
      </c>
    </row>
    <row r="8933" customFormat="false" ht="15" hidden="false" customHeight="false" outlineLevel="0" collapsed="false">
      <c r="A8933" s="41" t="n">
        <v>-0.8368657573</v>
      </c>
      <c r="B8933" s="41" t="n">
        <v>0.6332063999</v>
      </c>
      <c r="C8933" s="41" t="n">
        <v>0.0687622312</v>
      </c>
      <c r="D8933" s="42" t="n">
        <f aca="false">$B$5*A8933</f>
        <v>-2.13817363053873</v>
      </c>
      <c r="E8933" s="42" t="n">
        <f aca="false">$D$5*A8933+$F$5*B8933</f>
        <v>-0.898009988528735</v>
      </c>
      <c r="F8933" s="43" t="n">
        <f aca="false">Inputs!$B$5*D8933+Inputs!$B$6*E8933</f>
        <v>-168916.863627437</v>
      </c>
      <c r="G8933" s="43" t="n">
        <f aca="false">F8933*SQRT(($B$6-2)/C8933)</f>
        <v>-910988.77714534</v>
      </c>
    </row>
    <row r="8934" customFormat="false" ht="15" hidden="false" customHeight="false" outlineLevel="0" collapsed="false">
      <c r="A8934" s="41" t="n">
        <v>1.5285295845</v>
      </c>
      <c r="B8934" s="41" t="n">
        <v>1.2560207374</v>
      </c>
      <c r="C8934" s="41" t="n">
        <v>3.6992210783</v>
      </c>
      <c r="D8934" s="42" t="n">
        <f aca="false">$B$5*A8934</f>
        <v>3.90535951861706</v>
      </c>
      <c r="E8934" s="42" t="n">
        <f aca="false">$D$5*A8934+$F$5*B8934</f>
        <v>5.80609710574587</v>
      </c>
      <c r="F8934" s="43" t="n">
        <f aca="false">Inputs!$B$5*D8934+Inputs!$B$6*E8934</f>
        <v>100231.096574412</v>
      </c>
      <c r="G8934" s="43" t="n">
        <f aca="false">F8934*SQRT(($B$6-2)/C8934)</f>
        <v>73699.1257453954</v>
      </c>
    </row>
    <row r="8935" customFormat="false" ht="15" hidden="false" customHeight="false" outlineLevel="0" collapsed="false">
      <c r="A8935" s="41" t="n">
        <v>-0.0290006127</v>
      </c>
      <c r="B8935" s="41" t="n">
        <v>-0.8385317051</v>
      </c>
      <c r="C8935" s="41" t="n">
        <v>2.2465327314</v>
      </c>
      <c r="D8935" s="42" t="n">
        <f aca="false">$B$5*A8935</f>
        <v>-0.0740959285329892</v>
      </c>
      <c r="E8935" s="42" t="n">
        <f aca="false">$D$5*A8935+$F$5*B8935</f>
        <v>-1.51693939385429</v>
      </c>
      <c r="F8935" s="43" t="n">
        <f aca="false">Inputs!$B$5*D8935+Inputs!$B$6*E8935</f>
        <v>68437.3768394154</v>
      </c>
      <c r="G8935" s="43" t="n">
        <f aca="false">F8935*SQRT(($B$6-2)/C8935)</f>
        <v>64573.1507284664</v>
      </c>
    </row>
    <row r="8936" customFormat="false" ht="15" hidden="false" customHeight="false" outlineLevel="0" collapsed="false">
      <c r="A8936" s="41" t="n">
        <v>0.0081970043</v>
      </c>
      <c r="B8936" s="41" t="n">
        <v>1.3807867044</v>
      </c>
      <c r="C8936" s="41" t="n">
        <v>2.7348490797</v>
      </c>
      <c r="D8936" s="42" t="n">
        <f aca="false">$B$5*A8936</f>
        <v>0.0209431659627455</v>
      </c>
      <c r="E8936" s="42" t="n">
        <f aca="false">$D$5*A8936+$F$5*B8936</f>
        <v>2.40377114011892</v>
      </c>
      <c r="F8936" s="43" t="n">
        <f aca="false">Inputs!$B$5*D8936+Inputs!$B$6*E8936</f>
        <v>-118094.240409672</v>
      </c>
      <c r="G8936" s="43" t="n">
        <f aca="false">F8936*SQRT(($B$6-2)/C8936)</f>
        <v>-100989.688433228</v>
      </c>
    </row>
    <row r="8937" customFormat="false" ht="15" hidden="false" customHeight="false" outlineLevel="0" collapsed="false">
      <c r="A8937" s="41" t="n">
        <v>-0.4005170983</v>
      </c>
      <c r="B8937" s="41" t="n">
        <v>-1.8154290293</v>
      </c>
      <c r="C8937" s="41" t="n">
        <v>1.5063318305</v>
      </c>
      <c r="D8937" s="42" t="n">
        <f aca="false">$B$5*A8937</f>
        <v>-1.02331238994399</v>
      </c>
      <c r="E8937" s="42" t="n">
        <f aca="false">$D$5*A8937+$F$5*B8937</f>
        <v>-4.087847439919</v>
      </c>
      <c r="F8937" s="43" t="n">
        <f aca="false">Inputs!$B$5*D8937+Inputs!$B$6*E8937</f>
        <v>102061.133001551</v>
      </c>
      <c r="G8937" s="43" t="n">
        <f aca="false">F8937*SQRT(($B$6-2)/C8937)</f>
        <v>117602.094436521</v>
      </c>
    </row>
    <row r="8938" customFormat="false" ht="15" hidden="false" customHeight="false" outlineLevel="0" collapsed="false">
      <c r="A8938" s="41" t="n">
        <v>-0.3600092533</v>
      </c>
      <c r="B8938" s="41" t="n">
        <v>-0.2790257535</v>
      </c>
      <c r="C8938" s="41" t="n">
        <v>1.8777093077</v>
      </c>
      <c r="D8938" s="42" t="n">
        <f aca="false">$B$5*A8938</f>
        <v>-0.919815735607945</v>
      </c>
      <c r="E8938" s="42" t="n">
        <f aca="false">$D$5*A8938+$F$5*B8938</f>
        <v>-1.33847978036853</v>
      </c>
      <c r="F8938" s="43" t="n">
        <f aca="false">Inputs!$B$5*D8938+Inputs!$B$6*E8938</f>
        <v>-25057.5845423682</v>
      </c>
      <c r="G8938" s="43" t="n">
        <f aca="false">F8938*SQRT(($B$6-2)/C8938)</f>
        <v>-25860.6848981269</v>
      </c>
    </row>
    <row r="8939" customFormat="false" ht="15" hidden="false" customHeight="false" outlineLevel="0" collapsed="false">
      <c r="A8939" s="41" t="n">
        <v>-1.8212981613</v>
      </c>
      <c r="B8939" s="41" t="n">
        <v>0.232037332</v>
      </c>
      <c r="C8939" s="41" t="n">
        <v>0.4632266842</v>
      </c>
      <c r="D8939" s="42" t="n">
        <f aca="false">$B$5*A8939</f>
        <v>-4.65337680251664</v>
      </c>
      <c r="E8939" s="42" t="n">
        <f aca="false">$D$5*A8939+$F$5*B8939</f>
        <v>-3.93326977353192</v>
      </c>
      <c r="F8939" s="43" t="n">
        <f aca="false">Inputs!$B$5*D8939+Inputs!$B$6*E8939</f>
        <v>-268674.191575068</v>
      </c>
      <c r="G8939" s="43" t="n">
        <f aca="false">F8939*SQRT(($B$6-2)/C8939)</f>
        <v>-558269.837405011</v>
      </c>
    </row>
    <row r="8940" customFormat="false" ht="15" hidden="false" customHeight="false" outlineLevel="0" collapsed="false">
      <c r="A8940" s="41" t="n">
        <v>0.5060046633</v>
      </c>
      <c r="B8940" s="41" t="n">
        <v>1.8598926148</v>
      </c>
      <c r="C8940" s="41" t="n">
        <v>5.8661526313</v>
      </c>
      <c r="D8940" s="42" t="n">
        <f aca="false">$B$5*A8940</f>
        <v>1.29283080178634</v>
      </c>
      <c r="E8940" s="42" t="n">
        <f aca="false">$D$5*A8940+$F$5*B8940</f>
        <v>4.41564161038897</v>
      </c>
      <c r="F8940" s="43" t="n">
        <f aca="false">Inputs!$B$5*D8940+Inputs!$B$6*E8940</f>
        <v>-91499.0003408146</v>
      </c>
      <c r="G8940" s="43" t="n">
        <f aca="false">F8940*SQRT(($B$6-2)/C8940)</f>
        <v>-53426.2470140688</v>
      </c>
    </row>
    <row r="8941" customFormat="false" ht="15" hidden="false" customHeight="false" outlineLevel="0" collapsed="false">
      <c r="A8941" s="41" t="n">
        <v>-1.3323769568</v>
      </c>
      <c r="B8941" s="41" t="n">
        <v>0.7305214313</v>
      </c>
      <c r="C8941" s="41" t="n">
        <v>2.5014097718</v>
      </c>
      <c r="D8941" s="42" t="n">
        <f aca="false">$B$5*A8941</f>
        <v>-3.40419386277499</v>
      </c>
      <c r="E8941" s="42" t="n">
        <f aca="false">$D$5*A8941+$F$5*B8941</f>
        <v>-1.90908422387056</v>
      </c>
      <c r="F8941" s="43" t="n">
        <f aca="false">Inputs!$B$5*D8941+Inputs!$B$6*E8941</f>
        <v>-244965.175083971</v>
      </c>
      <c r="G8941" s="43" t="n">
        <f aca="false">F8941*SQRT(($B$6-2)/C8941)</f>
        <v>-219041.762367503</v>
      </c>
    </row>
    <row r="8942" customFormat="false" ht="15" hidden="false" customHeight="false" outlineLevel="0" collapsed="false">
      <c r="A8942" s="41" t="n">
        <v>0.9668361512</v>
      </c>
      <c r="B8942" s="41" t="n">
        <v>0.5196209309</v>
      </c>
      <c r="C8942" s="41" t="n">
        <v>6.7420052846</v>
      </c>
      <c r="D8942" s="42" t="n">
        <f aca="false">$B$5*A8942</f>
        <v>2.47024513252527</v>
      </c>
      <c r="E8942" s="42" t="n">
        <f aca="false">$D$5*A8942+$F$5*B8942</f>
        <v>3.19792404198664</v>
      </c>
      <c r="F8942" s="43" t="n">
        <f aca="false">Inputs!$B$5*D8942+Inputs!$B$6*E8942</f>
        <v>87128.3111531953</v>
      </c>
      <c r="G8942" s="43" t="n">
        <f aca="false">F8942*SQRT(($B$6-2)/C8942)</f>
        <v>47454.7565261841</v>
      </c>
    </row>
    <row r="8943" customFormat="false" ht="15" hidden="false" customHeight="false" outlineLevel="0" collapsed="false">
      <c r="A8943" s="41" t="n">
        <v>-1.0068016328</v>
      </c>
      <c r="B8943" s="41" t="n">
        <v>-1.0649266807</v>
      </c>
      <c r="C8943" s="41" t="n">
        <v>13.217151084</v>
      </c>
      <c r="D8943" s="42" t="n">
        <f aca="false">$B$5*A8943</f>
        <v>-2.57235606028578</v>
      </c>
      <c r="E8943" s="42" t="n">
        <f aca="false">$D$5*A8943+$F$5*B8943</f>
        <v>-4.234629041045</v>
      </c>
      <c r="F8943" s="43" t="n">
        <f aca="false">Inputs!$B$5*D8943+Inputs!$B$6*E8943</f>
        <v>-45504.1539763279</v>
      </c>
      <c r="G8943" s="43" t="n">
        <f aca="false">F8943*SQRT(($B$6-2)/C8943)</f>
        <v>-17700.9719920942</v>
      </c>
    </row>
    <row r="8944" customFormat="false" ht="15" hidden="false" customHeight="false" outlineLevel="0" collapsed="false">
      <c r="A8944" s="41" t="n">
        <v>0.0971967523</v>
      </c>
      <c r="B8944" s="41" t="n">
        <v>0.0901776598</v>
      </c>
      <c r="C8944" s="41" t="n">
        <v>1.1493248018</v>
      </c>
      <c r="D8944" s="42" t="n">
        <f aca="false">$B$5*A8944</f>
        <v>0.248335567477837</v>
      </c>
      <c r="E8944" s="42" t="n">
        <f aca="false">$D$5*A8944+$F$5*B8944</f>
        <v>0.387001973307136</v>
      </c>
      <c r="F8944" s="43" t="n">
        <f aca="false">Inputs!$B$5*D8944+Inputs!$B$6*E8944</f>
        <v>5483.45808242687</v>
      </c>
      <c r="G8944" s="43" t="n">
        <f aca="false">F8944*SQRT(($B$6-2)/C8944)</f>
        <v>7233.49418088696</v>
      </c>
    </row>
    <row r="8945" customFormat="false" ht="15" hidden="false" customHeight="false" outlineLevel="0" collapsed="false">
      <c r="A8945" s="41" t="n">
        <v>-0.5594338246</v>
      </c>
      <c r="B8945" s="41" t="n">
        <v>1.2916370135</v>
      </c>
      <c r="C8945" s="41" t="n">
        <v>5.0425005301</v>
      </c>
      <c r="D8945" s="42" t="n">
        <f aca="false">$B$5*A8945</f>
        <v>-1.42934113548913</v>
      </c>
      <c r="E8945" s="42" t="n">
        <f aca="false">$D$5*A8945+$F$5*B8945</f>
        <v>0.899105006045521</v>
      </c>
      <c r="F8945" s="43" t="n">
        <f aca="false">Inputs!$B$5*D8945+Inputs!$B$6*E8945</f>
        <v>-187889.363851189</v>
      </c>
      <c r="G8945" s="43" t="n">
        <f aca="false">F8945*SQRT(($B$6-2)/C8945)</f>
        <v>-118329.823729324</v>
      </c>
    </row>
    <row r="8946" customFormat="false" ht="15" hidden="false" customHeight="false" outlineLevel="0" collapsed="false">
      <c r="A8946" s="41" t="n">
        <v>-0.4007515825</v>
      </c>
      <c r="B8946" s="41" t="n">
        <v>-1.8937007441</v>
      </c>
      <c r="C8946" s="41" t="n">
        <v>1.2923840637</v>
      </c>
      <c r="D8946" s="42" t="n">
        <f aca="false">$B$5*A8946</f>
        <v>-1.02391149192522</v>
      </c>
      <c r="E8946" s="42" t="n">
        <f aca="false">$D$5*A8946+$F$5*B8946</f>
        <v>-4.22356065742219</v>
      </c>
      <c r="F8946" s="43" t="n">
        <f aca="false">Inputs!$B$5*D8946+Inputs!$B$6*E8946</f>
        <v>108786.883678588</v>
      </c>
      <c r="G8946" s="43" t="n">
        <f aca="false">F8946*SQRT(($B$6-2)/C8946)</f>
        <v>135330.51572538</v>
      </c>
    </row>
    <row r="8947" customFormat="false" ht="15" hidden="false" customHeight="false" outlineLevel="0" collapsed="false">
      <c r="A8947" s="41" t="n">
        <v>-0.2240565145</v>
      </c>
      <c r="B8947" s="41" t="n">
        <v>0.4802733482</v>
      </c>
      <c r="C8947" s="41" t="n">
        <v>1.6766616549</v>
      </c>
      <c r="D8947" s="42" t="n">
        <f aca="false">$B$5*A8947</f>
        <v>-0.572459473787003</v>
      </c>
      <c r="E8947" s="42" t="n">
        <f aca="false">$D$5*A8947+$F$5*B8947</f>
        <v>0.296147139688254</v>
      </c>
      <c r="F8947" s="43" t="n">
        <f aca="false">Inputs!$B$5*D8947+Inputs!$B$6*E8947</f>
        <v>-72053.304363113</v>
      </c>
      <c r="G8947" s="43" t="n">
        <f aca="false">F8947*SQRT(($B$6-2)/C8947)</f>
        <v>-78694.8268394647</v>
      </c>
    </row>
    <row r="8948" customFormat="false" ht="15" hidden="false" customHeight="false" outlineLevel="0" collapsed="false">
      <c r="A8948" s="41" t="n">
        <v>0.3419611521</v>
      </c>
      <c r="B8948" s="41" t="n">
        <v>0.3342225871</v>
      </c>
      <c r="C8948" s="41" t="n">
        <v>2.9332197168</v>
      </c>
      <c r="D8948" s="42" t="n">
        <f aca="false">$B$5*A8948</f>
        <v>0.873703233416867</v>
      </c>
      <c r="E8948" s="42" t="n">
        <f aca="false">$D$5*A8948+$F$5*B8948</f>
        <v>1.3908435594038</v>
      </c>
      <c r="F8948" s="43" t="n">
        <f aca="false">Inputs!$B$5*D8948+Inputs!$B$6*E8948</f>
        <v>17828.1453714969</v>
      </c>
      <c r="G8948" s="43" t="n">
        <f aca="false">F8948*SQRT(($B$6-2)/C8948)</f>
        <v>14721.3916439903</v>
      </c>
    </row>
    <row r="8949" customFormat="false" ht="15" hidden="false" customHeight="false" outlineLevel="0" collapsed="false">
      <c r="A8949" s="41" t="n">
        <v>1.4939890144</v>
      </c>
      <c r="B8949" s="41" t="n">
        <v>-1.1147905717</v>
      </c>
      <c r="C8949" s="41" t="n">
        <v>11.8159793613</v>
      </c>
      <c r="D8949" s="42" t="n">
        <f aca="false">$B$5*A8949</f>
        <v>3.81710912059639</v>
      </c>
      <c r="E8949" s="42" t="n">
        <f aca="false">$D$5*A8949+$F$5*B8949</f>
        <v>1.63011973888079</v>
      </c>
      <c r="F8949" s="43" t="n">
        <f aca="false">Inputs!$B$5*D8949+Inputs!$B$6*E8949</f>
        <v>300204.925115599</v>
      </c>
      <c r="G8949" s="43" t="n">
        <f aca="false">F8949*SQRT(($B$6-2)/C8949)</f>
        <v>123508.8132886</v>
      </c>
    </row>
    <row r="8950" customFormat="false" ht="15" hidden="false" customHeight="false" outlineLevel="0" collapsed="false">
      <c r="A8950" s="41" t="n">
        <v>-0.4237083484</v>
      </c>
      <c r="B8950" s="41" t="n">
        <v>1.545054038</v>
      </c>
      <c r="C8950" s="41" t="n">
        <v>2.3421228153</v>
      </c>
      <c r="D8950" s="42" t="n">
        <f aca="false">$B$5*A8950</f>
        <v>-1.08256552462001</v>
      </c>
      <c r="E8950" s="42" t="n">
        <f aca="false">$D$5*A8950+$F$5*B8950</f>
        <v>1.6596621132394</v>
      </c>
      <c r="F8950" s="43" t="n">
        <f aca="false">Inputs!$B$5*D8950+Inputs!$B$6*E8950</f>
        <v>-191239.658123971</v>
      </c>
      <c r="G8950" s="43" t="n">
        <f aca="false">F8950*SQRT(($B$6-2)/C8950)</f>
        <v>-176720.985246525</v>
      </c>
    </row>
    <row r="8951" customFormat="false" ht="15" hidden="false" customHeight="false" outlineLevel="0" collapsed="false">
      <c r="A8951" s="41" t="n">
        <v>-1.967349887</v>
      </c>
      <c r="B8951" s="41" t="n">
        <v>-0.0536944472</v>
      </c>
      <c r="C8951" s="41" t="n">
        <v>2.864462141</v>
      </c>
      <c r="D8951" s="42" t="n">
        <f aca="false">$B$5*A8951</f>
        <v>-5.02653575407172</v>
      </c>
      <c r="E8951" s="42" t="n">
        <f aca="false">$D$5*A8951+$F$5*B8951</f>
        <v>-4.77419841858455</v>
      </c>
      <c r="F8951" s="43" t="n">
        <f aca="false">Inputs!$B$5*D8951+Inputs!$B$6*E8951</f>
        <v>-263943.654477945</v>
      </c>
      <c r="G8951" s="43" t="n">
        <f aca="false">F8951*SQRT(($B$6-2)/C8951)</f>
        <v>-220548.790288146</v>
      </c>
    </row>
    <row r="8952" customFormat="false" ht="15" hidden="false" customHeight="false" outlineLevel="0" collapsed="false">
      <c r="A8952" s="41" t="n">
        <v>1.2289211152</v>
      </c>
      <c r="B8952" s="41" t="n">
        <v>1.2140162509</v>
      </c>
      <c r="C8952" s="41" t="n">
        <v>3.7070625598</v>
      </c>
      <c r="D8952" s="42" t="n">
        <f aca="false">$B$5*A8952</f>
        <v>3.13986645959865</v>
      </c>
      <c r="E8952" s="42" t="n">
        <f aca="false">$D$5*A8952+$F$5*B8952</f>
        <v>5.02062143050761</v>
      </c>
      <c r="F8952" s="43" t="n">
        <f aca="false">Inputs!$B$5*D8952+Inputs!$B$6*E8952</f>
        <v>62955.5744344847</v>
      </c>
      <c r="G8952" s="43" t="n">
        <f aca="false">F8952*SQRT(($B$6-2)/C8952)</f>
        <v>46241.7467849157</v>
      </c>
    </row>
    <row r="8953" customFormat="false" ht="15" hidden="false" customHeight="false" outlineLevel="0" collapsed="false">
      <c r="A8953" s="41" t="n">
        <v>0.6601163728</v>
      </c>
      <c r="B8953" s="41" t="n">
        <v>0.6854393018</v>
      </c>
      <c r="C8953" s="41" t="n">
        <v>2.8172280406</v>
      </c>
      <c r="D8953" s="42" t="n">
        <f aca="false">$B$5*A8953</f>
        <v>1.68658283493593</v>
      </c>
      <c r="E8953" s="42" t="n">
        <f aca="false">$D$5*A8953+$F$5*B8953</f>
        <v>2.75438332824636</v>
      </c>
      <c r="F8953" s="43" t="n">
        <f aca="false">Inputs!$B$5*D8953+Inputs!$B$6*E8953</f>
        <v>30939.1170812749</v>
      </c>
      <c r="G8953" s="43" t="n">
        <f aca="false">F8953*SQRT(($B$6-2)/C8953)</f>
        <v>26068.2521170399</v>
      </c>
    </row>
    <row r="8954" customFormat="false" ht="15" hidden="false" customHeight="false" outlineLevel="0" collapsed="false">
      <c r="A8954" s="41" t="n">
        <v>-1.0410231231</v>
      </c>
      <c r="B8954" s="41" t="n">
        <v>1.3731770839</v>
      </c>
      <c r="C8954" s="41" t="n">
        <v>1.1449081283</v>
      </c>
      <c r="D8954" s="42" t="n">
        <f aca="false">$B$5*A8954</f>
        <v>-2.65979121642512</v>
      </c>
      <c r="E8954" s="42" t="n">
        <f aca="false">$D$5*A8954+$F$5*B8954</f>
        <v>-0.106080168072913</v>
      </c>
      <c r="F8954" s="43" t="n">
        <f aca="false">Inputs!$B$5*D8954+Inputs!$B$6*E8954</f>
        <v>-260675.113238867</v>
      </c>
      <c r="G8954" s="43" t="n">
        <f aca="false">F8954*SQRT(($B$6-2)/C8954)</f>
        <v>-344531.749432624</v>
      </c>
    </row>
    <row r="8955" customFormat="false" ht="15" hidden="false" customHeight="false" outlineLevel="0" collapsed="false">
      <c r="A8955" s="41" t="n">
        <v>-1.2000617113</v>
      </c>
      <c r="B8955" s="41" t="n">
        <v>-1.1404130194</v>
      </c>
      <c r="C8955" s="41" t="n">
        <v>7.1416763304</v>
      </c>
      <c r="D8955" s="42" t="n">
        <f aca="false">$B$5*A8955</f>
        <v>-3.06613131644841</v>
      </c>
      <c r="E8955" s="42" t="n">
        <f aca="false">$D$5*A8955+$F$5*B8955</f>
        <v>-4.82485397983705</v>
      </c>
      <c r="F8955" s="43" t="n">
        <f aca="false">Inputs!$B$5*D8955+Inputs!$B$6*E8955</f>
        <v>-65370.4326529889</v>
      </c>
      <c r="G8955" s="43" t="n">
        <f aca="false">F8955*SQRT(($B$6-2)/C8955)</f>
        <v>-34593.6410996497</v>
      </c>
    </row>
    <row r="8956" customFormat="false" ht="15" hidden="false" customHeight="false" outlineLevel="0" collapsed="false">
      <c r="A8956" s="41" t="n">
        <v>0.3878741312</v>
      </c>
      <c r="B8956" s="41" t="n">
        <v>-0.4930144957</v>
      </c>
      <c r="C8956" s="41" t="n">
        <v>2.1375721257</v>
      </c>
      <c r="D8956" s="42" t="n">
        <f aca="false">$B$5*A8956</f>
        <v>0.991009886670101</v>
      </c>
      <c r="E8956" s="42" t="n">
        <f aca="false">$D$5*A8956+$F$5*B8956</f>
        <v>0.071670561692011</v>
      </c>
      <c r="F8956" s="43" t="n">
        <f aca="false">Inputs!$B$5*D8956+Inputs!$B$6*E8956</f>
        <v>95517.4605824096</v>
      </c>
      <c r="G8956" s="43" t="n">
        <f aca="false">F8956*SQRT(($B$6-2)/C8956)</f>
        <v>92392.6400410557</v>
      </c>
    </row>
    <row r="8957" customFormat="false" ht="15" hidden="false" customHeight="false" outlineLevel="0" collapsed="false">
      <c r="A8957" s="41" t="n">
        <v>0.206696699</v>
      </c>
      <c r="B8957" s="41" t="n">
        <v>0.4307670793</v>
      </c>
      <c r="C8957" s="41" t="n">
        <v>0.7681536418</v>
      </c>
      <c r="D8957" s="42" t="n">
        <f aca="false">$B$5*A8957</f>
        <v>0.528105526443198</v>
      </c>
      <c r="E8957" s="42" t="n">
        <f aca="false">$D$5*A8957+$F$5*B8957</f>
        <v>1.23567757090272</v>
      </c>
      <c r="F8957" s="43" t="n">
        <f aca="false">Inputs!$B$5*D8957+Inputs!$B$6*E8957</f>
        <v>-8973.32590081623</v>
      </c>
      <c r="G8957" s="43" t="n">
        <f aca="false">F8957*SQRT(($B$6-2)/C8957)</f>
        <v>-14479.1941647952</v>
      </c>
    </row>
    <row r="8958" customFormat="false" ht="15" hidden="false" customHeight="false" outlineLevel="0" collapsed="false">
      <c r="A8958" s="41" t="n">
        <v>1.7781097394</v>
      </c>
      <c r="B8958" s="41" t="n">
        <v>0.4337245856</v>
      </c>
      <c r="C8958" s="41" t="n">
        <v>3.9654906233</v>
      </c>
      <c r="D8958" s="42" t="n">
        <f aca="false">$B$5*A8958</f>
        <v>4.5430313330723</v>
      </c>
      <c r="E8958" s="42" t="n">
        <f aca="false">$D$5*A8958+$F$5*B8958</f>
        <v>4.98009976425593</v>
      </c>
      <c r="F8958" s="43" t="n">
        <f aca="false">Inputs!$B$5*D8958+Inputs!$B$6*E8958</f>
        <v>205298.145094434</v>
      </c>
      <c r="G8958" s="43" t="n">
        <f aca="false">F8958*SQRT(($B$6-2)/C8958)</f>
        <v>145797.997685083</v>
      </c>
    </row>
    <row r="8959" customFormat="false" ht="15" hidden="false" customHeight="false" outlineLevel="0" collapsed="false">
      <c r="A8959" s="41" t="n">
        <v>-0.6185343042</v>
      </c>
      <c r="B8959" s="41" t="n">
        <v>0.6764879582</v>
      </c>
      <c r="C8959" s="41" t="n">
        <v>7.4590322442</v>
      </c>
      <c r="D8959" s="42" t="n">
        <f aca="false">$B$5*A8959</f>
        <v>-1.58034156289413</v>
      </c>
      <c r="E8959" s="42" t="n">
        <f aca="false">$D$5*A8959+$F$5*B8959</f>
        <v>-0.303734934817551</v>
      </c>
      <c r="F8959" s="43" t="n">
        <f aca="false">Inputs!$B$5*D8959+Inputs!$B$6*E8959</f>
        <v>-142847.409548536</v>
      </c>
      <c r="G8959" s="43" t="n">
        <f aca="false">F8959*SQRT(($B$6-2)/C8959)</f>
        <v>-73968.3829753797</v>
      </c>
    </row>
    <row r="8960" customFormat="false" ht="15" hidden="false" customHeight="false" outlineLevel="0" collapsed="false">
      <c r="A8960" s="41" t="n">
        <v>-0.8317542001</v>
      </c>
      <c r="B8960" s="41" t="n">
        <v>0.9131555244</v>
      </c>
      <c r="C8960" s="41" t="n">
        <v>1.4902535896</v>
      </c>
      <c r="D8960" s="42" t="n">
        <f aca="false">$B$5*A8960</f>
        <v>-2.12511371415347</v>
      </c>
      <c r="E8960" s="42" t="n">
        <f aca="false">$D$5*A8960+$F$5*B8960</f>
        <v>-0.402446018593722</v>
      </c>
      <c r="F8960" s="43" t="n">
        <f aca="false">Inputs!$B$5*D8960+Inputs!$B$6*E8960</f>
        <v>-192389.070485661</v>
      </c>
      <c r="G8960" s="43" t="n">
        <f aca="false">F8960*SQRT(($B$6-2)/C8960)</f>
        <v>-222877.026965512</v>
      </c>
    </row>
    <row r="8961" customFormat="false" ht="15" hidden="false" customHeight="false" outlineLevel="0" collapsed="false">
      <c r="A8961" s="41" t="n">
        <v>0.0646279196</v>
      </c>
      <c r="B8961" s="41" t="n">
        <v>0.4005438162</v>
      </c>
      <c r="C8961" s="41" t="n">
        <v>2.5296494236</v>
      </c>
      <c r="D8961" s="42" t="n">
        <f aca="false">$B$5*A8961</f>
        <v>0.165122915210594</v>
      </c>
      <c r="E8961" s="42" t="n">
        <f aca="false">$D$5*A8961+$F$5*B8961</f>
        <v>0.845424584421378</v>
      </c>
      <c r="F8961" s="43" t="n">
        <f aca="false">Inputs!$B$5*D8961+Inputs!$B$6*E8961</f>
        <v>-25758.9377000095</v>
      </c>
      <c r="G8961" s="43" t="n">
        <f aca="false">F8961*SQRT(($B$6-2)/C8961)</f>
        <v>-22904.0760831104</v>
      </c>
    </row>
    <row r="8962" customFormat="false" ht="15" hidden="false" customHeight="false" outlineLevel="0" collapsed="false">
      <c r="A8962" s="41" t="n">
        <v>-1.7806539771</v>
      </c>
      <c r="B8962" s="41" t="n">
        <v>-2.2507455952</v>
      </c>
      <c r="C8962" s="41" t="n">
        <v>3.0268718078</v>
      </c>
      <c r="D8962" s="42" t="n">
        <f aca="false">$B$5*A8962</f>
        <v>-4.5495318045189</v>
      </c>
      <c r="E8962" s="42" t="n">
        <f aca="false">$D$5*A8962+$F$5*B8962</f>
        <v>-8.12368477415299</v>
      </c>
      <c r="F8962" s="43" t="n">
        <f aca="false">Inputs!$B$5*D8962+Inputs!$B$6*E8962</f>
        <v>-48768.9417442404</v>
      </c>
      <c r="G8962" s="43" t="n">
        <f aca="false">F8962*SQRT(($B$6-2)/C8962)</f>
        <v>-39642.5256090119</v>
      </c>
    </row>
    <row r="8963" customFormat="false" ht="15" hidden="false" customHeight="false" outlineLevel="0" collapsed="false">
      <c r="A8963" s="41" t="n">
        <v>-1.5014242324</v>
      </c>
      <c r="B8963" s="41" t="n">
        <v>1.7457708557</v>
      </c>
      <c r="C8963" s="41" t="n">
        <v>1.9932829441</v>
      </c>
      <c r="D8963" s="42" t="n">
        <f aca="false">$B$5*A8963</f>
        <v>-3.83610593929309</v>
      </c>
      <c r="E8963" s="42" t="n">
        <f aca="false">$D$5*A8963+$F$5*B8963</f>
        <v>-0.558270849025667</v>
      </c>
      <c r="F8963" s="43" t="n">
        <f aca="false">Inputs!$B$5*D8963+Inputs!$B$6*E8963</f>
        <v>-355697.051478026</v>
      </c>
      <c r="G8963" s="43" t="n">
        <f aca="false">F8963*SQRT(($B$6-2)/C8963)</f>
        <v>-356295.869505765</v>
      </c>
    </row>
    <row r="8964" customFormat="false" ht="15" hidden="false" customHeight="false" outlineLevel="0" collapsed="false">
      <c r="A8964" s="41" t="n">
        <v>-1.1481548228</v>
      </c>
      <c r="B8964" s="41" t="n">
        <v>0.732309802</v>
      </c>
      <c r="C8964" s="41" t="n">
        <v>3.1151774055</v>
      </c>
      <c r="D8964" s="42" t="n">
        <f aca="false">$B$5*A8964</f>
        <v>-2.93351035631726</v>
      </c>
      <c r="E8964" s="42" t="n">
        <f aca="false">$D$5*A8964+$F$5*B8964</f>
        <v>-1.46762341804084</v>
      </c>
      <c r="F8964" s="43" t="n">
        <f aca="false">Inputs!$B$5*D8964+Inputs!$B$6*E8964</f>
        <v>-219969.864729683</v>
      </c>
      <c r="G8964" s="43" t="n">
        <f aca="false">F8964*SQRT(($B$6-2)/C8964)</f>
        <v>-176253.111852358</v>
      </c>
    </row>
    <row r="8965" customFormat="false" ht="15" hidden="false" customHeight="false" outlineLevel="0" collapsed="false">
      <c r="A8965" s="41" t="n">
        <v>-0.6419077989</v>
      </c>
      <c r="B8965" s="41" t="n">
        <v>-0.2400300992</v>
      </c>
      <c r="C8965" s="41" t="n">
        <v>9.5097609841</v>
      </c>
      <c r="D8965" s="42" t="n">
        <f aca="false">$B$5*A8965</f>
        <v>-1.64006032852067</v>
      </c>
      <c r="E8965" s="42" t="n">
        <f aca="false">$D$5*A8965+$F$5*B8965</f>
        <v>-1.94194660086963</v>
      </c>
      <c r="F8965" s="43" t="n">
        <f aca="false">Inputs!$B$5*D8965+Inputs!$B$6*E8965</f>
        <v>-66908.7028085861</v>
      </c>
      <c r="G8965" s="43" t="n">
        <f aca="false">F8965*SQRT(($B$6-2)/C8965)</f>
        <v>-30684.0588555579</v>
      </c>
    </row>
    <row r="8966" customFormat="false" ht="15" hidden="false" customHeight="false" outlineLevel="0" collapsed="false">
      <c r="A8966" s="41" t="n">
        <v>-0.0447202551</v>
      </c>
      <c r="B8966" s="41" t="n">
        <v>1.6437784278</v>
      </c>
      <c r="C8966" s="41" t="n">
        <v>3.1673328792</v>
      </c>
      <c r="D8966" s="42" t="n">
        <f aca="false">$B$5*A8966</f>
        <v>-0.114259269628005</v>
      </c>
      <c r="E8966" s="42" t="n">
        <f aca="false">$D$5*A8966+$F$5*B8966</f>
        <v>2.73196934804212</v>
      </c>
      <c r="F8966" s="43" t="n">
        <f aca="false">Inputs!$B$5*D8966+Inputs!$B$6*E8966</f>
        <v>-148024.394364906</v>
      </c>
      <c r="G8966" s="43" t="n">
        <f aca="false">F8966*SQRT(($B$6-2)/C8966)</f>
        <v>-117625.487437584</v>
      </c>
    </row>
    <row r="8967" customFormat="false" ht="15" hidden="false" customHeight="false" outlineLevel="0" collapsed="false">
      <c r="A8967" s="41" t="n">
        <v>0.5845055308</v>
      </c>
      <c r="B8967" s="41" t="n">
        <v>0.3850331403</v>
      </c>
      <c r="C8967" s="41" t="n">
        <v>4.6217405462</v>
      </c>
      <c r="D8967" s="42" t="n">
        <f aca="false">$B$5*A8967</f>
        <v>1.49339879420181</v>
      </c>
      <c r="E8967" s="42" t="n">
        <f aca="false">$D$5*A8967+$F$5*B8967</f>
        <v>2.05573604548412</v>
      </c>
      <c r="F8967" s="43" t="n">
        <f aca="false">Inputs!$B$5*D8967+Inputs!$B$6*E8967</f>
        <v>46553.0771459753</v>
      </c>
      <c r="G8967" s="43" t="n">
        <f aca="false">F8967*SQRT(($B$6-2)/C8967)</f>
        <v>30623.9079069495</v>
      </c>
    </row>
    <row r="8968" customFormat="false" ht="15" hidden="false" customHeight="false" outlineLevel="0" collapsed="false">
      <c r="A8968" s="41" t="n">
        <v>1.2966984321</v>
      </c>
      <c r="B8968" s="41" t="n">
        <v>-0.6331968638</v>
      </c>
      <c r="C8968" s="41" t="n">
        <v>2.2601572493</v>
      </c>
      <c r="D8968" s="42" t="n">
        <f aca="false">$B$5*A8968</f>
        <v>3.31303601574324</v>
      </c>
      <c r="E8968" s="42" t="n">
        <f aca="false">$D$5*A8968+$F$5*B8968</f>
        <v>1.99223868856657</v>
      </c>
      <c r="F8968" s="43" t="n">
        <f aca="false">Inputs!$B$5*D8968+Inputs!$B$6*E8968</f>
        <v>231691.667145995</v>
      </c>
      <c r="G8968" s="43" t="n">
        <f aca="false">F8968*SQRT(($B$6-2)/C8968)</f>
        <v>217949.604052317</v>
      </c>
    </row>
    <row r="8969" customFormat="false" ht="15" hidden="false" customHeight="false" outlineLevel="0" collapsed="false">
      <c r="A8969" s="41" t="n">
        <v>1.068342977</v>
      </c>
      <c r="B8969" s="41" t="n">
        <v>0.9013025952</v>
      </c>
      <c r="C8969" s="41" t="n">
        <v>3.8877380258</v>
      </c>
      <c r="D8969" s="42" t="n">
        <f aca="false">$B$5*A8969</f>
        <v>2.72959284313717</v>
      </c>
      <c r="E8969" s="42" t="n">
        <f aca="false">$D$5*A8969+$F$5*B8969</f>
        <v>4.09853510819873</v>
      </c>
      <c r="F8969" s="43" t="n">
        <f aca="false">Inputs!$B$5*D8969+Inputs!$B$6*E8969</f>
        <v>68032.5289037807</v>
      </c>
      <c r="G8969" s="43" t="n">
        <f aca="false">F8969*SQRT(($B$6-2)/C8969)</f>
        <v>48795.8757145368</v>
      </c>
    </row>
    <row r="8970" customFormat="false" ht="15" hidden="false" customHeight="false" outlineLevel="0" collapsed="false">
      <c r="A8970" s="41" t="n">
        <v>0.8898993632</v>
      </c>
      <c r="B8970" s="41" t="n">
        <v>-0.1550167029</v>
      </c>
      <c r="C8970" s="41" t="n">
        <v>4.2698434552</v>
      </c>
      <c r="D8970" s="42" t="n">
        <f aca="false">$B$5*A8970</f>
        <v>2.27367332888177</v>
      </c>
      <c r="E8970" s="42" t="n">
        <f aca="false">$D$5*A8970+$F$5*B8970</f>
        <v>1.84991947168099</v>
      </c>
      <c r="F8970" s="43" t="n">
        <f aca="false">Inputs!$B$5*D8970+Inputs!$B$6*E8970</f>
        <v>134871.359304127</v>
      </c>
      <c r="G8970" s="43" t="n">
        <f aca="false">F8970*SQRT(($B$6-2)/C8970)</f>
        <v>92305.7501333666</v>
      </c>
    </row>
    <row r="8971" customFormat="false" ht="15" hidden="false" customHeight="false" outlineLevel="0" collapsed="false">
      <c r="A8971" s="41" t="n">
        <v>-0.4373148958</v>
      </c>
      <c r="B8971" s="41" t="n">
        <v>-0.8698236452</v>
      </c>
      <c r="C8971" s="41" t="n">
        <v>5.6090885626</v>
      </c>
      <c r="D8971" s="42" t="n">
        <f aca="false">$B$5*A8971</f>
        <v>-1.11732995439812</v>
      </c>
      <c r="E8971" s="42" t="n">
        <f aca="false">$D$5*A8971+$F$5*B8971</f>
        <v>-2.54259227088105</v>
      </c>
      <c r="F8971" s="43" t="n">
        <f aca="false">Inputs!$B$5*D8971+Inputs!$B$6*E8971</f>
        <v>15396.6181042407</v>
      </c>
      <c r="G8971" s="43" t="n">
        <f aca="false">F8971*SQRT(($B$6-2)/C8971)</f>
        <v>9193.78168821636</v>
      </c>
    </row>
    <row r="8972" customFormat="false" ht="15" hidden="false" customHeight="false" outlineLevel="0" collapsed="false">
      <c r="A8972" s="41" t="n">
        <v>-0.807182365</v>
      </c>
      <c r="B8972" s="41" t="n">
        <v>-0.9170131511</v>
      </c>
      <c r="C8972" s="41" t="n">
        <v>2.0727078572</v>
      </c>
      <c r="D8972" s="42" t="n">
        <f aca="false">$B$5*A8972</f>
        <v>-2.06233321512305</v>
      </c>
      <c r="E8972" s="42" t="n">
        <f aca="false">$D$5*A8972+$F$5*B8972</f>
        <v>-3.50420860973068</v>
      </c>
      <c r="F8972" s="43" t="n">
        <f aca="false">Inputs!$B$5*D8972+Inputs!$B$6*E8972</f>
        <v>-31022.8910257707</v>
      </c>
      <c r="G8972" s="43" t="n">
        <f aca="false">F8972*SQRT(($B$6-2)/C8972)</f>
        <v>-30473.9126438797</v>
      </c>
    </row>
    <row r="8973" customFormat="false" ht="15" hidden="false" customHeight="false" outlineLevel="0" collapsed="false">
      <c r="A8973" s="41" t="n">
        <v>0.3668477618</v>
      </c>
      <c r="B8973" s="41" t="n">
        <v>-0.2283363133</v>
      </c>
      <c r="C8973" s="41" t="n">
        <v>2.6212371724</v>
      </c>
      <c r="D8973" s="42" t="n">
        <f aca="false">$B$5*A8973</f>
        <v>0.937287974637166</v>
      </c>
      <c r="E8973" s="42" t="n">
        <f aca="false">$D$5*A8973+$F$5*B8973</f>
        <v>0.478668026687635</v>
      </c>
      <c r="F8973" s="43" t="n">
        <f aca="false">Inputs!$B$5*D8973+Inputs!$B$6*E8973</f>
        <v>69795.3961293348</v>
      </c>
      <c r="G8973" s="43" t="n">
        <f aca="false">F8973*SQRT(($B$6-2)/C8973)</f>
        <v>60966.1282327021</v>
      </c>
    </row>
    <row r="8974" customFormat="false" ht="15" hidden="false" customHeight="false" outlineLevel="0" collapsed="false">
      <c r="A8974" s="41" t="n">
        <v>0.4314001977</v>
      </c>
      <c r="B8974" s="41" t="n">
        <v>0.4878820197</v>
      </c>
      <c r="C8974" s="41" t="n">
        <v>6.0294572398</v>
      </c>
      <c r="D8974" s="42" t="n">
        <f aca="false">$B$5*A8974</f>
        <v>1.10221803065204</v>
      </c>
      <c r="E8974" s="42" t="n">
        <f aca="false">$D$5*A8974+$F$5*B8974</f>
        <v>1.86900218119603</v>
      </c>
      <c r="F8974" s="43" t="n">
        <f aca="false">Inputs!$B$5*D8974+Inputs!$B$6*E8974</f>
        <v>16771.6940054028</v>
      </c>
      <c r="G8974" s="43" t="n">
        <f aca="false">F8974*SQRT(($B$6-2)/C8974)</f>
        <v>9659.45933018963</v>
      </c>
    </row>
    <row r="8975" customFormat="false" ht="15" hidden="false" customHeight="false" outlineLevel="0" collapsed="false">
      <c r="A8975" s="41" t="n">
        <v>-1.0597560543</v>
      </c>
      <c r="B8975" s="41" t="n">
        <v>-1.0897685321</v>
      </c>
      <c r="C8975" s="41" t="n">
        <v>2.2401369398</v>
      </c>
      <c r="D8975" s="42" t="n">
        <f aca="false">$B$5*A8975</f>
        <v>-2.70765344422587</v>
      </c>
      <c r="E8975" s="42" t="n">
        <f aca="false">$D$5*A8975+$F$5*B8975</f>
        <v>-4.40353426432187</v>
      </c>
      <c r="F8975" s="43" t="n">
        <f aca="false">Inputs!$B$5*D8975+Inputs!$B$6*E8975</f>
        <v>-50588.6312064934</v>
      </c>
      <c r="G8975" s="43" t="n">
        <f aca="false">F8975*SQRT(($B$6-2)/C8975)</f>
        <v>-47800.3022498834</v>
      </c>
    </row>
    <row r="8976" customFormat="false" ht="15" hidden="false" customHeight="false" outlineLevel="0" collapsed="false">
      <c r="A8976" s="41" t="n">
        <v>-0.2286603832</v>
      </c>
      <c r="B8976" s="41" t="n">
        <v>-0.7751207236</v>
      </c>
      <c r="C8976" s="41" t="n">
        <v>1.1407265933</v>
      </c>
      <c r="D8976" s="42" t="n">
        <f aca="false">$B$5*A8976</f>
        <v>-0.584222257204695</v>
      </c>
      <c r="E8976" s="42" t="n">
        <f aca="false">$D$5*A8976+$F$5*B8976</f>
        <v>-1.88255279809874</v>
      </c>
      <c r="F8976" s="43" t="n">
        <f aca="false">Inputs!$B$5*D8976+Inputs!$B$6*E8976</f>
        <v>35705.4141844676</v>
      </c>
      <c r="G8976" s="43" t="n">
        <f aca="false">F8976*SQRT(($B$6-2)/C8976)</f>
        <v>47277.9122244891</v>
      </c>
    </row>
    <row r="8977" customFormat="false" ht="15" hidden="false" customHeight="false" outlineLevel="0" collapsed="false">
      <c r="A8977" s="41" t="n">
        <v>-0.8804121395</v>
      </c>
      <c r="B8977" s="41" t="n">
        <v>1.6956870091</v>
      </c>
      <c r="C8977" s="41" t="n">
        <v>2.0011377148</v>
      </c>
      <c r="D8977" s="42" t="n">
        <f aca="false">$B$5*A8977</f>
        <v>-2.249433680688</v>
      </c>
      <c r="E8977" s="42" t="n">
        <f aca="false">$D$5*A8977+$F$5*B8977</f>
        <v>0.832999965817678</v>
      </c>
      <c r="F8977" s="43" t="n">
        <f aca="false">Inputs!$B$5*D8977+Inputs!$B$6*E8977</f>
        <v>-266593.366359684</v>
      </c>
      <c r="G8977" s="43" t="n">
        <f aca="false">F8977*SQRT(($B$6-2)/C8977)</f>
        <v>-266517.571890713</v>
      </c>
    </row>
    <row r="8978" customFormat="false" ht="15" hidden="false" customHeight="false" outlineLevel="0" collapsed="false">
      <c r="A8978" s="41" t="n">
        <v>-1.5333547719</v>
      </c>
      <c r="B8978" s="41" t="n">
        <v>2.0230644273</v>
      </c>
      <c r="C8978" s="41" t="n">
        <v>5.8892702237</v>
      </c>
      <c r="D8978" s="42" t="n">
        <f aca="false">$B$5*A8978</f>
        <v>-3.91768776645262</v>
      </c>
      <c r="E8978" s="42" t="n">
        <f aca="false">$D$5*A8978+$F$5*B8978</f>
        <v>-0.155437262322969</v>
      </c>
      <c r="F8978" s="43" t="n">
        <f aca="false">Inputs!$B$5*D8978+Inputs!$B$6*E8978</f>
        <v>-383996.913529113</v>
      </c>
      <c r="G8978" s="43" t="n">
        <f aca="false">F8978*SQRT(($B$6-2)/C8978)</f>
        <v>-223775.218818521</v>
      </c>
    </row>
    <row r="8979" customFormat="false" ht="15" hidden="false" customHeight="false" outlineLevel="0" collapsed="false">
      <c r="A8979" s="41" t="n">
        <v>0.2888763834</v>
      </c>
      <c r="B8979" s="41" t="n">
        <v>0.986238283</v>
      </c>
      <c r="C8979" s="41" t="n">
        <v>6.5342573179</v>
      </c>
      <c r="D8979" s="42" t="n">
        <f aca="false">$B$5*A8979</f>
        <v>0.738072815243479</v>
      </c>
      <c r="E8979" s="42" t="n">
        <f aca="false">$D$5*A8979+$F$5*B8979</f>
        <v>2.39038811305387</v>
      </c>
      <c r="F8979" s="43" t="n">
        <f aca="false">Inputs!$B$5*D8979+Inputs!$B$6*E8979</f>
        <v>-45712.1241283458</v>
      </c>
      <c r="G8979" s="43" t="n">
        <f aca="false">F8979*SQRT(($B$6-2)/C8979)</f>
        <v>-25289.9682266064</v>
      </c>
    </row>
    <row r="8980" customFormat="false" ht="15" hidden="false" customHeight="false" outlineLevel="0" collapsed="false">
      <c r="A8980" s="41" t="n">
        <v>0.8683328173</v>
      </c>
      <c r="B8980" s="41" t="n">
        <v>0.6169591773</v>
      </c>
      <c r="C8980" s="41" t="n">
        <v>5.1487399952</v>
      </c>
      <c r="D8980" s="42" t="n">
        <f aca="false">$B$5*A8980</f>
        <v>2.21857127775476</v>
      </c>
      <c r="E8980" s="42" t="n">
        <f aca="false">$D$5*A8980+$F$5*B8980</f>
        <v>3.13160497568329</v>
      </c>
      <c r="F8980" s="43" t="n">
        <f aca="false">Inputs!$B$5*D8980+Inputs!$B$6*E8980</f>
        <v>65276.8789913119</v>
      </c>
      <c r="G8980" s="43" t="n">
        <f aca="false">F8980*SQRT(($B$6-2)/C8980)</f>
        <v>40684.023745333</v>
      </c>
    </row>
    <row r="8981" customFormat="false" ht="15" hidden="false" customHeight="false" outlineLevel="0" collapsed="false">
      <c r="A8981" s="41" t="n">
        <v>1.6618317991</v>
      </c>
      <c r="B8981" s="41" t="n">
        <v>-1.0824166885</v>
      </c>
      <c r="C8981" s="41" t="n">
        <v>7.302583055</v>
      </c>
      <c r="D8981" s="42" t="n">
        <f aca="false">$B$5*A8981</f>
        <v>4.24594374931818</v>
      </c>
      <c r="E8981" s="42" t="n">
        <f aca="false">$D$5*A8981+$F$5*B8981</f>
        <v>2.0854178056466</v>
      </c>
      <c r="F8981" s="43" t="n">
        <f aca="false">Inputs!$B$5*D8981+Inputs!$B$6*E8981</f>
        <v>320323.484649488</v>
      </c>
      <c r="G8981" s="43" t="n">
        <f aca="false">F8981*SQRT(($B$6-2)/C8981)</f>
        <v>167635.319151387</v>
      </c>
    </row>
    <row r="8982" customFormat="false" ht="15" hidden="false" customHeight="false" outlineLevel="0" collapsed="false">
      <c r="A8982" s="41" t="n">
        <v>-0.1563783778</v>
      </c>
      <c r="B8982" s="41" t="n">
        <v>-0.8528469125</v>
      </c>
      <c r="C8982" s="41" t="n">
        <v>9.0050949264</v>
      </c>
      <c r="D8982" s="42" t="n">
        <f aca="false">$B$5*A8982</f>
        <v>-0.399543320875203</v>
      </c>
      <c r="E8982" s="42" t="n">
        <f aca="false">$D$5*A8982+$F$5*B8982</f>
        <v>-1.84476467620489</v>
      </c>
      <c r="F8982" s="43" t="n">
        <f aca="false">Inputs!$B$5*D8982+Inputs!$B$6*E8982</f>
        <v>52283.9017227242</v>
      </c>
      <c r="G8982" s="43" t="n">
        <f aca="false">F8982*SQRT(($B$6-2)/C8982)</f>
        <v>24639.8942652478</v>
      </c>
    </row>
    <row r="8983" customFormat="false" ht="15" hidden="false" customHeight="false" outlineLevel="0" collapsed="false">
      <c r="A8983" s="41" t="n">
        <v>-1.696079531</v>
      </c>
      <c r="B8983" s="41" t="n">
        <v>-0.6612411186</v>
      </c>
      <c r="C8983" s="41" t="n">
        <v>5.3503634557</v>
      </c>
      <c r="D8983" s="42" t="n">
        <f aca="false">$B$5*A8983</f>
        <v>-4.33344595216921</v>
      </c>
      <c r="E8983" s="42" t="n">
        <f aca="false">$D$5*A8983+$F$5*B8983</f>
        <v>-5.17776456844628</v>
      </c>
      <c r="F8983" s="43" t="n">
        <f aca="false">Inputs!$B$5*D8983+Inputs!$B$6*E8983</f>
        <v>-174456.366794607</v>
      </c>
      <c r="G8983" s="43" t="n">
        <f aca="false">F8983*SQRT(($B$6-2)/C8983)</f>
        <v>-106662.112031631</v>
      </c>
    </row>
    <row r="8984" customFormat="false" ht="15" hidden="false" customHeight="false" outlineLevel="0" collapsed="false">
      <c r="A8984" s="41" t="n">
        <v>1.8725477782</v>
      </c>
      <c r="B8984" s="41" t="n">
        <v>-0.1734666974</v>
      </c>
      <c r="C8984" s="41" t="n">
        <v>2.8124813314</v>
      </c>
      <c r="D8984" s="42" t="n">
        <f aca="false">$B$5*A8984</f>
        <v>4.78431844814489</v>
      </c>
      <c r="E8984" s="42" t="n">
        <f aca="false">$D$5*A8984+$F$5*B8984</f>
        <v>4.15635925056321</v>
      </c>
      <c r="F8984" s="43" t="n">
        <f aca="false">Inputs!$B$5*D8984+Inputs!$B$6*E8984</f>
        <v>270613.882286329</v>
      </c>
      <c r="G8984" s="43" t="n">
        <f aca="false">F8984*SQRT(($B$6-2)/C8984)</f>
        <v>228202.419903112</v>
      </c>
    </row>
    <row r="8985" customFormat="false" ht="15" hidden="false" customHeight="false" outlineLevel="0" collapsed="false">
      <c r="A8985" s="41" t="n">
        <v>1.9835157133</v>
      </c>
      <c r="B8985" s="41" t="n">
        <v>2.0858271634</v>
      </c>
      <c r="C8985" s="41" t="n">
        <v>0.8247956139</v>
      </c>
      <c r="D8985" s="42" t="n">
        <f aca="false">$B$5*A8985</f>
        <v>5.06783908523209</v>
      </c>
      <c r="E8985" s="42" t="n">
        <f aca="false">$D$5*A8985+$F$5*B8985</f>
        <v>8.32164012010168</v>
      </c>
      <c r="F8985" s="43" t="n">
        <f aca="false">Inputs!$B$5*D8985+Inputs!$B$6*E8985</f>
        <v>90701.9025181246</v>
      </c>
      <c r="G8985" s="43" t="n">
        <f aca="false">F8985*SQRT(($B$6-2)/C8985)</f>
        <v>141240.167242198</v>
      </c>
    </row>
    <row r="8986" customFormat="false" ht="15" hidden="false" customHeight="false" outlineLevel="0" collapsed="false">
      <c r="A8986" s="41" t="n">
        <v>2.9951303637</v>
      </c>
      <c r="B8986" s="41" t="n">
        <v>1.9054930191</v>
      </c>
      <c r="C8986" s="41" t="n">
        <v>1.0622583951</v>
      </c>
      <c r="D8986" s="42" t="n">
        <f aca="false">$B$5*A8986</f>
        <v>7.6524922997817</v>
      </c>
      <c r="E8986" s="42" t="n">
        <f aca="false">$D$5*A8986+$F$5*B8986</f>
        <v>10.4174750580496</v>
      </c>
      <c r="F8986" s="43" t="n">
        <f aca="false">Inputs!$B$5*D8986+Inputs!$B$6*E8986</f>
        <v>244375.477075689</v>
      </c>
      <c r="G8986" s="43" t="n">
        <f aca="false">F8986*SQRT(($B$6-2)/C8986)</f>
        <v>335318.515179526</v>
      </c>
    </row>
    <row r="8987" customFormat="false" ht="15" hidden="false" customHeight="false" outlineLevel="0" collapsed="false">
      <c r="A8987" s="41" t="n">
        <v>2.3581318653</v>
      </c>
      <c r="B8987" s="41" t="n">
        <v>0.3251675411</v>
      </c>
      <c r="C8987" s="41" t="n">
        <v>1.5825433195</v>
      </c>
      <c r="D8987" s="42" t="n">
        <f aca="false">$B$5*A8987</f>
        <v>6.02497512621978</v>
      </c>
      <c r="E8987" s="42" t="n">
        <f aca="false">$D$5*A8987+$F$5*B8987</f>
        <v>6.17286308831137</v>
      </c>
      <c r="F8987" s="43" t="n">
        <f aca="false">Inputs!$B$5*D8987+Inputs!$B$6*E8987</f>
        <v>293854.358206409</v>
      </c>
      <c r="G8987" s="43" t="n">
        <f aca="false">F8987*SQRT(($B$6-2)/C8987)</f>
        <v>330346.211493443</v>
      </c>
    </row>
    <row r="8988" customFormat="false" ht="15" hidden="false" customHeight="false" outlineLevel="0" collapsed="false">
      <c r="A8988" s="41" t="n">
        <v>0.2283282337</v>
      </c>
      <c r="B8988" s="41" t="n">
        <v>0.2948393612</v>
      </c>
      <c r="C8988" s="41" t="n">
        <v>6.7111500794</v>
      </c>
      <c r="D8988" s="42" t="n">
        <f aca="false">$B$5*A8988</f>
        <v>0.583373622526908</v>
      </c>
      <c r="E8988" s="42" t="n">
        <f aca="false">$D$5*A8988+$F$5*B8988</f>
        <v>1.05243928743325</v>
      </c>
      <c r="F8988" s="43" t="n">
        <f aca="false">Inputs!$B$5*D8988+Inputs!$B$6*E8988</f>
        <v>5715.39788102819</v>
      </c>
      <c r="G8988" s="43" t="n">
        <f aca="false">F8988*SQRT(($B$6-2)/C8988)</f>
        <v>3120.06033108398</v>
      </c>
    </row>
    <row r="8989" customFormat="false" ht="15" hidden="false" customHeight="false" outlineLevel="0" collapsed="false">
      <c r="A8989" s="41" t="n">
        <v>6.22046E-005</v>
      </c>
      <c r="B8989" s="41" t="n">
        <v>0.1496631352</v>
      </c>
      <c r="C8989" s="41" t="n">
        <v>1.6871325612</v>
      </c>
      <c r="D8989" s="42" t="n">
        <f aca="false">$B$5*A8989</f>
        <v>0.000158931386853878</v>
      </c>
      <c r="E8989" s="42" t="n">
        <f aca="false">$D$5*A8989+$F$5*B8989</f>
        <v>0.258577995299005</v>
      </c>
      <c r="F8989" s="43" t="n">
        <f aca="false">Inputs!$B$5*D8989+Inputs!$B$6*E8989</f>
        <v>-12913.0066262649</v>
      </c>
      <c r="G8989" s="43" t="n">
        <f aca="false">F8989*SQRT(($B$6-2)/C8989)</f>
        <v>-14059.4317574124</v>
      </c>
    </row>
    <row r="8990" customFormat="false" ht="15" hidden="false" customHeight="false" outlineLevel="0" collapsed="false">
      <c r="A8990" s="41" t="n">
        <v>0.7521825652</v>
      </c>
      <c r="B8990" s="41" t="n">
        <v>-0.4658178553</v>
      </c>
      <c r="C8990" s="41" t="n">
        <v>1.6731973576</v>
      </c>
      <c r="D8990" s="42" t="n">
        <f aca="false">$B$5*A8990</f>
        <v>1.92180993454734</v>
      </c>
      <c r="E8990" s="42" t="n">
        <f aca="false">$D$5*A8990+$F$5*B8990</f>
        <v>0.98553612041133</v>
      </c>
      <c r="F8990" s="43" t="n">
        <f aca="false">Inputs!$B$5*D8990+Inputs!$B$6*E8990</f>
        <v>142904.187434167</v>
      </c>
      <c r="G8990" s="43" t="n">
        <f aca="false">F8990*SQRT(($B$6-2)/C8990)</f>
        <v>156237.890899005</v>
      </c>
    </row>
    <row r="8991" customFormat="false" ht="15" hidden="false" customHeight="false" outlineLevel="0" collapsed="false">
      <c r="A8991" s="41" t="n">
        <v>-1.3776242378</v>
      </c>
      <c r="B8991" s="41" t="n">
        <v>0.3636187976</v>
      </c>
      <c r="C8991" s="41" t="n">
        <v>1.8351335017</v>
      </c>
      <c r="D8991" s="42" t="n">
        <f aca="false">$B$5*A8991</f>
        <v>-3.51979967200288</v>
      </c>
      <c r="E8991" s="42" t="n">
        <f aca="false">$D$5*A8991+$F$5*B8991</f>
        <v>-2.65030115466782</v>
      </c>
      <c r="F8991" s="43" t="n">
        <f aca="false">Inputs!$B$5*D8991+Inputs!$B$6*E8991</f>
        <v>-219464.909466897</v>
      </c>
      <c r="G8991" s="43" t="n">
        <f aca="false">F8991*SQRT(($B$6-2)/C8991)</f>
        <v>-229111.166350968</v>
      </c>
    </row>
    <row r="8992" customFormat="false" ht="15" hidden="false" customHeight="false" outlineLevel="0" collapsed="false">
      <c r="A8992" s="41" t="n">
        <v>-0.6928048343</v>
      </c>
      <c r="B8992" s="41" t="n">
        <v>-0.5892734975</v>
      </c>
      <c r="C8992" s="41" t="n">
        <v>3.1043744668</v>
      </c>
      <c r="D8992" s="42" t="n">
        <f aca="false">$B$5*A8992</f>
        <v>-1.77010113615987</v>
      </c>
      <c r="E8992" s="42" t="n">
        <f aca="false">$D$5*A8992+$F$5*B8992</f>
        <v>-2.66611463338464</v>
      </c>
      <c r="F8992" s="43" t="n">
        <f aca="false">Inputs!$B$5*D8992+Inputs!$B$6*E8992</f>
        <v>-43704.3819467545</v>
      </c>
      <c r="G8992" s="43" t="n">
        <f aca="false">F8992*SQRT(($B$6-2)/C8992)</f>
        <v>-35079.4624266462</v>
      </c>
    </row>
    <row r="8993" customFormat="false" ht="15" hidden="false" customHeight="false" outlineLevel="0" collapsed="false">
      <c r="A8993" s="41" t="n">
        <v>-0.1427532303</v>
      </c>
      <c r="B8993" s="41" t="n">
        <v>-0.3721432195</v>
      </c>
      <c r="C8993" s="41" t="n">
        <v>3.9672470252</v>
      </c>
      <c r="D8993" s="42" t="n">
        <f aca="false">$B$5*A8993</f>
        <v>-0.364731368250098</v>
      </c>
      <c r="E8993" s="42" t="n">
        <f aca="false">$D$5*A8993+$F$5*B8993</f>
        <v>-0.982290052385855</v>
      </c>
      <c r="F8993" s="43" t="n">
        <f aca="false">Inputs!$B$5*D8993+Inputs!$B$6*E8993</f>
        <v>12641.365794283</v>
      </c>
      <c r="G8993" s="43" t="n">
        <f aca="false">F8993*SQRT(($B$6-2)/C8993)</f>
        <v>8975.61828500675</v>
      </c>
    </row>
    <row r="8994" customFormat="false" ht="15" hidden="false" customHeight="false" outlineLevel="0" collapsed="false">
      <c r="A8994" s="41" t="n">
        <v>1.1100424925</v>
      </c>
      <c r="B8994" s="41" t="n">
        <v>-0.1667415395</v>
      </c>
      <c r="C8994" s="41" t="n">
        <v>3.9577852697</v>
      </c>
      <c r="D8994" s="42" t="n">
        <f aca="false">$B$5*A8994</f>
        <v>2.83613418942908</v>
      </c>
      <c r="E8994" s="42" t="n">
        <f aca="false">$D$5*A8994+$F$5*B8994</f>
        <v>2.35352358608612</v>
      </c>
      <c r="F8994" s="43" t="n">
        <f aca="false">Inputs!$B$5*D8994+Inputs!$B$6*E8994</f>
        <v>165937.239638602</v>
      </c>
      <c r="G8994" s="43" t="n">
        <f aca="false">F8994*SQRT(($B$6-2)/C8994)</f>
        <v>117959.451722293</v>
      </c>
    </row>
    <row r="8995" customFormat="false" ht="15" hidden="false" customHeight="false" outlineLevel="0" collapsed="false">
      <c r="A8995" s="41" t="n">
        <v>1.1604496379</v>
      </c>
      <c r="B8995" s="41" t="n">
        <v>0.2060162489</v>
      </c>
      <c r="C8995" s="41" t="n">
        <v>1.8864597425</v>
      </c>
      <c r="D8995" s="42" t="n">
        <f aca="false">$B$5*A8995</f>
        <v>2.96492333887731</v>
      </c>
      <c r="E8995" s="42" t="n">
        <f aca="false">$D$5*A8995+$F$5*B8995</f>
        <v>3.11712922270966</v>
      </c>
      <c r="F8995" s="43" t="n">
        <f aca="false">Inputs!$B$5*D8995+Inputs!$B$6*E8995</f>
        <v>140635.872752248</v>
      </c>
      <c r="G8995" s="43" t="n">
        <f aca="false">F8995*SQRT(($B$6-2)/C8995)</f>
        <v>144806.260916895</v>
      </c>
    </row>
    <row r="8996" customFormat="false" ht="15" hidden="false" customHeight="false" outlineLevel="0" collapsed="false">
      <c r="A8996" s="41" t="n">
        <v>-0.0885290019</v>
      </c>
      <c r="B8996" s="41" t="n">
        <v>0.1582204863</v>
      </c>
      <c r="C8996" s="41" t="n">
        <v>6.4097838385</v>
      </c>
      <c r="D8996" s="42" t="n">
        <f aca="false">$B$5*A8996</f>
        <v>-0.226189655568183</v>
      </c>
      <c r="E8996" s="42" t="n">
        <f aca="false">$D$5*A8996+$F$5*B8996</f>
        <v>0.0625437967885161</v>
      </c>
      <c r="F8996" s="43" t="n">
        <f aca="false">Inputs!$B$5*D8996+Inputs!$B$6*E8996</f>
        <v>-25746.1553962441</v>
      </c>
      <c r="G8996" s="43" t="n">
        <f aca="false">F8996*SQRT(($B$6-2)/C8996)</f>
        <v>-14381.5498885783</v>
      </c>
    </row>
    <row r="8997" customFormat="false" ht="15" hidden="false" customHeight="false" outlineLevel="0" collapsed="false">
      <c r="A8997" s="41" t="n">
        <v>-1.291629864</v>
      </c>
      <c r="B8997" s="41" t="n">
        <v>0.3380771895</v>
      </c>
      <c r="C8997" s="41" t="n">
        <v>2.9239147731</v>
      </c>
      <c r="D8997" s="42" t="n">
        <f aca="false">$B$5*A8997</f>
        <v>-3.30008593556434</v>
      </c>
      <c r="E8997" s="42" t="n">
        <f aca="false">$D$5*A8997+$F$5*B8997</f>
        <v>-2.48977381754256</v>
      </c>
      <c r="F8997" s="43" t="n">
        <f aca="false">Inputs!$B$5*D8997+Inputs!$B$6*E8997</f>
        <v>-205519.902679306</v>
      </c>
      <c r="G8997" s="43" t="n">
        <f aca="false">F8997*SQRT(($B$6-2)/C8997)</f>
        <v>-169975.578780644</v>
      </c>
    </row>
    <row r="8998" customFormat="false" ht="15" hidden="false" customHeight="false" outlineLevel="0" collapsed="false">
      <c r="A8998" s="41" t="n">
        <v>0.8491892963</v>
      </c>
      <c r="B8998" s="41" t="n">
        <v>0.9908504268</v>
      </c>
      <c r="C8998" s="41" t="n">
        <v>5.7908446699</v>
      </c>
      <c r="D8998" s="42" t="n">
        <f aca="false">$B$5*A8998</f>
        <v>2.16966000203245</v>
      </c>
      <c r="E8998" s="42" t="n">
        <f aca="false">$D$5*A8998+$F$5*B8998</f>
        <v>3.73166589100791</v>
      </c>
      <c r="F8998" s="43" t="n">
        <f aca="false">Inputs!$B$5*D8998+Inputs!$B$6*E8998</f>
        <v>30382.7056528494</v>
      </c>
      <c r="G8998" s="43" t="n">
        <f aca="false">F8998*SQRT(($B$6-2)/C8998)</f>
        <v>17855.4370986237</v>
      </c>
    </row>
    <row r="8999" customFormat="false" ht="15" hidden="false" customHeight="false" outlineLevel="0" collapsed="false">
      <c r="A8999" s="41" t="n">
        <v>-1.3521740854</v>
      </c>
      <c r="B8999" s="41" t="n">
        <v>-1.5189802022</v>
      </c>
      <c r="C8999" s="41" t="n">
        <v>3.2615726347</v>
      </c>
      <c r="D8999" s="42" t="n">
        <f aca="false">$B$5*A8999</f>
        <v>-3.45477509156069</v>
      </c>
      <c r="E8999" s="42" t="n">
        <f aca="false">$D$5*A8999+$F$5*B8999</f>
        <v>-5.84050747921497</v>
      </c>
      <c r="F8999" s="43" t="n">
        <f aca="false">Inputs!$B$5*D8999+Inputs!$B$6*E8999</f>
        <v>-53452.1351953201</v>
      </c>
      <c r="G8999" s="43" t="n">
        <f aca="false">F8999*SQRT(($B$6-2)/C8999)</f>
        <v>-41856.8487425805</v>
      </c>
    </row>
    <row r="9000" customFormat="false" ht="15" hidden="false" customHeight="false" outlineLevel="0" collapsed="false">
      <c r="A9000" s="41" t="n">
        <v>-0.5368185251</v>
      </c>
      <c r="B9000" s="41" t="n">
        <v>1.384662358</v>
      </c>
      <c r="C9000" s="41" t="n">
        <v>1.827912951</v>
      </c>
      <c r="D9000" s="42" t="n">
        <f aca="false">$B$5*A9000</f>
        <v>-1.371559541947</v>
      </c>
      <c r="E9000" s="42" t="n">
        <f aca="false">$D$5*A9000+$F$5*B9000</f>
        <v>1.11355108592155</v>
      </c>
      <c r="F9000" s="43" t="n">
        <f aca="false">Inputs!$B$5*D9000+Inputs!$B$6*E9000</f>
        <v>-192833.508490778</v>
      </c>
      <c r="G9000" s="43" t="n">
        <f aca="false">F9000*SQRT(($B$6-2)/C9000)</f>
        <v>-201706.431422694</v>
      </c>
    </row>
    <row r="9001" customFormat="false" ht="15" hidden="false" customHeight="false" outlineLevel="0" collapsed="false">
      <c r="A9001" s="41" t="n">
        <v>0.2209753936</v>
      </c>
      <c r="B9001" s="41" t="n">
        <v>-0.7746952397</v>
      </c>
      <c r="C9001" s="41" t="n">
        <v>2.3159377684</v>
      </c>
      <c r="D9001" s="42" t="n">
        <f aca="false">$B$5*A9001</f>
        <v>0.564587277555511</v>
      </c>
      <c r="E9001" s="42" t="n">
        <f aca="false">$D$5*A9001+$F$5*B9001</f>
        <v>-0.811870276859402</v>
      </c>
      <c r="F9001" s="43" t="n">
        <f aca="false">Inputs!$B$5*D9001+Inputs!$B$6*E9001</f>
        <v>97052.2415985212</v>
      </c>
      <c r="G9001" s="43" t="n">
        <f aca="false">F9001*SQRT(($B$6-2)/C9001)</f>
        <v>90189.7381138574</v>
      </c>
    </row>
    <row r="9002" customFormat="false" ht="15" hidden="false" customHeight="false" outlineLevel="0" collapsed="false">
      <c r="A9002" s="41" t="n">
        <v>-1.4529394669</v>
      </c>
      <c r="B9002" s="41" t="n">
        <v>-0.6839893045</v>
      </c>
      <c r="C9002" s="41" t="n">
        <v>1.5043961186</v>
      </c>
      <c r="D9002" s="42" t="n">
        <f aca="false">$B$5*A9002</f>
        <v>-3.71222842826979</v>
      </c>
      <c r="E9002" s="42" t="n">
        <f aca="false">$D$5*A9002+$F$5*B9002</f>
        <v>-4.63847173420847</v>
      </c>
      <c r="F9002" s="43" t="n">
        <f aca="false">Inputs!$B$5*D9002+Inputs!$B$6*E9002</f>
        <v>-139299.256116555</v>
      </c>
      <c r="G9002" s="43" t="n">
        <f aca="false">F9002*SQRT(($B$6-2)/C9002)</f>
        <v>-160613.739210287</v>
      </c>
    </row>
    <row r="9003" customFormat="false" ht="15" hidden="false" customHeight="false" outlineLevel="0" collapsed="false">
      <c r="A9003" s="41" t="n">
        <v>-0.7515511285</v>
      </c>
      <c r="B9003" s="41" t="n">
        <v>0.9356177186</v>
      </c>
      <c r="C9003" s="41" t="n">
        <v>0.7343769483</v>
      </c>
      <c r="D9003" s="42" t="n">
        <f aca="false">$B$5*A9003</f>
        <v>-1.92019662764654</v>
      </c>
      <c r="E9003" s="42" t="n">
        <f aca="false">$D$5*A9003+$F$5*B9003</f>
        <v>-0.172809298981217</v>
      </c>
      <c r="F9003" s="43" t="n">
        <f aca="false">Inputs!$B$5*D9003+Inputs!$B$6*E9003</f>
        <v>-183379.197815593</v>
      </c>
      <c r="G9003" s="43" t="n">
        <f aca="false">F9003*SQRT(($B$6-2)/C9003)</f>
        <v>-302625.519765105</v>
      </c>
    </row>
    <row r="9004" customFormat="false" ht="15" hidden="false" customHeight="false" outlineLevel="0" collapsed="false">
      <c r="A9004" s="41" t="n">
        <v>1.0125442494</v>
      </c>
      <c r="B9004" s="41" t="n">
        <v>-1.0499018722</v>
      </c>
      <c r="C9004" s="41" t="n">
        <v>3.5670089353</v>
      </c>
      <c r="D9004" s="42" t="n">
        <f aca="false">$B$5*A9004</f>
        <v>2.58702831957863</v>
      </c>
      <c r="E9004" s="42" t="n">
        <f aca="false">$D$5*A9004+$F$5*B9004</f>
        <v>0.596525834199705</v>
      </c>
      <c r="F9004" s="43" t="n">
        <f aca="false">Inputs!$B$5*D9004+Inputs!$B$6*E9004</f>
        <v>228876.540247878</v>
      </c>
      <c r="G9004" s="43" t="n">
        <f aca="false">F9004*SQRT(($B$6-2)/C9004)</f>
        <v>171381.594522787</v>
      </c>
    </row>
    <row r="9005" customFormat="false" ht="15" hidden="false" customHeight="false" outlineLevel="0" collapsed="false">
      <c r="A9005" s="41" t="n">
        <v>0.7531660616</v>
      </c>
      <c r="B9005" s="41" t="n">
        <v>0.6507568987</v>
      </c>
      <c r="C9005" s="41" t="n">
        <v>1.3006409311</v>
      </c>
      <c r="D9005" s="42" t="n">
        <f aca="false">$B$5*A9005</f>
        <v>1.92432274624965</v>
      </c>
      <c r="E9005" s="42" t="n">
        <f aca="false">$D$5*A9005+$F$5*B9005</f>
        <v>2.91591559085942</v>
      </c>
      <c r="F9005" s="43" t="n">
        <f aca="false">Inputs!$B$5*D9005+Inputs!$B$6*E9005</f>
        <v>46636.4950819942</v>
      </c>
      <c r="G9005" s="43" t="n">
        <f aca="false">F9005*SQRT(($B$6-2)/C9005)</f>
        <v>57831.1985711773</v>
      </c>
    </row>
    <row r="9006" customFormat="false" ht="15" hidden="false" customHeight="false" outlineLevel="0" collapsed="false">
      <c r="A9006" s="41" t="n">
        <v>-1.1796808148</v>
      </c>
      <c r="B9006" s="41" t="n">
        <v>-0.0838186988</v>
      </c>
      <c r="C9006" s="41" t="n">
        <v>0.9404748884</v>
      </c>
      <c r="D9006" s="42" t="n">
        <f aca="false">$B$5*A9006</f>
        <v>-3.01405857349901</v>
      </c>
      <c r="E9006" s="42" t="n">
        <f aca="false">$D$5*A9006+$F$5*B9006</f>
        <v>-2.95188756714748</v>
      </c>
      <c r="F9006" s="43" t="n">
        <f aca="false">Inputs!$B$5*D9006+Inputs!$B$6*E9006</f>
        <v>-153811.478992527</v>
      </c>
      <c r="G9006" s="43" t="n">
        <f aca="false">F9006*SQRT(($B$6-2)/C9006)</f>
        <v>-224300.449568099</v>
      </c>
    </row>
    <row r="9007" customFormat="false" ht="15" hidden="false" customHeight="false" outlineLevel="0" collapsed="false">
      <c r="A9007" s="41" t="n">
        <v>0.3408199882</v>
      </c>
      <c r="B9007" s="41" t="n">
        <v>0.1632354187</v>
      </c>
      <c r="C9007" s="41" t="n">
        <v>5.587582335</v>
      </c>
      <c r="D9007" s="42" t="n">
        <f aca="false">$B$5*A9007</f>
        <v>0.870787584714768</v>
      </c>
      <c r="E9007" s="42" t="n">
        <f aca="false">$D$5*A9007+$F$5*B9007</f>
        <v>1.09287693172011</v>
      </c>
      <c r="F9007" s="43" t="n">
        <f aca="false">Inputs!$B$5*D9007+Inputs!$B$6*E9007</f>
        <v>32434.9118854715</v>
      </c>
      <c r="G9007" s="43" t="n">
        <f aca="false">F9007*SQRT(($B$6-2)/C9007)</f>
        <v>19405.0940712064</v>
      </c>
    </row>
    <row r="9008" customFormat="false" ht="15" hidden="false" customHeight="false" outlineLevel="0" collapsed="false">
      <c r="A9008" s="41" t="n">
        <v>-1.7105410768</v>
      </c>
      <c r="B9008" s="41" t="n">
        <v>0.1311824545</v>
      </c>
      <c r="C9008" s="41" t="n">
        <v>7.6298492329</v>
      </c>
      <c r="D9008" s="42" t="n">
        <f aca="false">$B$5*A9008</f>
        <v>-4.37039488408172</v>
      </c>
      <c r="E9008" s="42" t="n">
        <f aca="false">$D$5*A9008+$F$5*B9008</f>
        <v>-3.84386415441679</v>
      </c>
      <c r="F9008" s="43" t="n">
        <f aca="false">Inputs!$B$5*D9008+Inputs!$B$6*E9008</f>
        <v>-244846.280687332</v>
      </c>
      <c r="G9008" s="43" t="n">
        <f aca="false">F9008*SQRT(($B$6-2)/C9008)</f>
        <v>-125357.560196601</v>
      </c>
    </row>
    <row r="9009" customFormat="false" ht="15" hidden="false" customHeight="false" outlineLevel="0" collapsed="false">
      <c r="A9009" s="41" t="n">
        <v>0.6362648914</v>
      </c>
      <c r="B9009" s="41" t="n">
        <v>1.5795941689</v>
      </c>
      <c r="C9009" s="41" t="n">
        <v>1.6798450836</v>
      </c>
      <c r="D9009" s="42" t="n">
        <f aca="false">$B$5*A9009</f>
        <v>1.6256428237885</v>
      </c>
      <c r="E9009" s="42" t="n">
        <f aca="false">$D$5*A9009+$F$5*B9009</f>
        <v>4.24160350359325</v>
      </c>
      <c r="F9009" s="43" t="n">
        <f aca="false">Inputs!$B$5*D9009+Inputs!$B$6*E9009</f>
        <v>-49515.8928008129</v>
      </c>
      <c r="G9009" s="43" t="n">
        <f aca="false">F9009*SQRT(($B$6-2)/C9009)</f>
        <v>-54028.7594119944</v>
      </c>
    </row>
    <row r="9010" customFormat="false" ht="15" hidden="false" customHeight="false" outlineLevel="0" collapsed="false">
      <c r="A9010" s="41" t="n">
        <v>-0.6687912001</v>
      </c>
      <c r="B9010" s="41" t="n">
        <v>-0.5454531565</v>
      </c>
      <c r="C9010" s="41" t="n">
        <v>21.0935860555</v>
      </c>
      <c r="D9010" s="42" t="n">
        <f aca="false">$B$5*A9010</f>
        <v>-1.70874682816966</v>
      </c>
      <c r="E9010" s="42" t="n">
        <f aca="false">$D$5*A9010+$F$5*B9010</f>
        <v>-2.53330555535864</v>
      </c>
      <c r="F9010" s="43" t="n">
        <f aca="false">Inputs!$B$5*D9010+Inputs!$B$6*E9010</f>
        <v>-44209.4050490338</v>
      </c>
      <c r="G9010" s="43" t="n">
        <f aca="false">F9010*SQRT(($B$6-2)/C9010)</f>
        <v>-13613.0192512915</v>
      </c>
    </row>
    <row r="9011" customFormat="false" ht="15" hidden="false" customHeight="false" outlineLevel="0" collapsed="false">
      <c r="A9011" s="41" t="n">
        <v>-0.2088667659</v>
      </c>
      <c r="B9011" s="41" t="n">
        <v>0.2912159213</v>
      </c>
      <c r="C9011" s="41" t="n">
        <v>5.4691534583</v>
      </c>
      <c r="D9011" s="42" t="n">
        <f aca="false">$B$5*A9011</f>
        <v>-0.533649999713385</v>
      </c>
      <c r="E9011" s="42" t="n">
        <f aca="false">$D$5*A9011+$F$5*B9011</f>
        <v>0.00583863565593495</v>
      </c>
      <c r="F9011" s="43" t="n">
        <f aca="false">Inputs!$B$5*D9011+Inputs!$B$6*E9011</f>
        <v>-53656.9317541353</v>
      </c>
      <c r="G9011" s="43" t="n">
        <f aca="false">F9011*SQRT(($B$6-2)/C9011)</f>
        <v>-32447.4654064208</v>
      </c>
    </row>
    <row r="9012" customFormat="false" ht="15" hidden="false" customHeight="false" outlineLevel="0" collapsed="false">
      <c r="A9012" s="41" t="n">
        <v>0.0970177676</v>
      </c>
      <c r="B9012" s="41" t="n">
        <v>0.604307988</v>
      </c>
      <c r="C9012" s="41" t="n">
        <v>3.5410161656</v>
      </c>
      <c r="D9012" s="42" t="n">
        <f aca="false">$B$5*A9012</f>
        <v>0.247878265500224</v>
      </c>
      <c r="E9012" s="42" t="n">
        <f aca="false">$D$5*A9012+$F$5*B9012</f>
        <v>1.27434770590193</v>
      </c>
      <c r="F9012" s="43" t="n">
        <f aca="false">Inputs!$B$5*D9012+Inputs!$B$6*E9012</f>
        <v>-38929.5587450744</v>
      </c>
      <c r="G9012" s="43" t="n">
        <f aca="false">F9012*SQRT(($B$6-2)/C9012)</f>
        <v>-29257.0493503928</v>
      </c>
    </row>
    <row r="9013" customFormat="false" ht="15" hidden="false" customHeight="false" outlineLevel="0" collapsed="false">
      <c r="A9013" s="41" t="n">
        <v>-1.1251865422</v>
      </c>
      <c r="B9013" s="41" t="n">
        <v>0.3968536893</v>
      </c>
      <c r="C9013" s="41" t="n">
        <v>0.4608674991</v>
      </c>
      <c r="D9013" s="42" t="n">
        <f aca="false">$B$5*A9013</f>
        <v>-2.87482690381685</v>
      </c>
      <c r="E9013" s="42" t="n">
        <f aca="false">$D$5*A9013+$F$5*B9013</f>
        <v>-1.99221532645793</v>
      </c>
      <c r="F9013" s="43" t="n">
        <f aca="false">Inputs!$B$5*D9013+Inputs!$B$6*E9013</f>
        <v>-187871.924058788</v>
      </c>
      <c r="G9013" s="43" t="n">
        <f aca="false">F9013*SQRT(($B$6-2)/C9013)</f>
        <v>-391371.178339749</v>
      </c>
    </row>
    <row r="9014" customFormat="false" ht="15" hidden="false" customHeight="false" outlineLevel="0" collapsed="false">
      <c r="A9014" s="41" t="n">
        <v>-0.7422153802</v>
      </c>
      <c r="B9014" s="41" t="n">
        <v>-0.1433339021</v>
      </c>
      <c r="C9014" s="41" t="n">
        <v>4.5657384615</v>
      </c>
      <c r="D9014" s="42" t="n">
        <f aca="false">$B$5*A9014</f>
        <v>-1.89634399577305</v>
      </c>
      <c r="E9014" s="42" t="n">
        <f aca="false">$D$5*A9014+$F$5*B9014</f>
        <v>-2.0136676873209</v>
      </c>
      <c r="F9014" s="43" t="n">
        <f aca="false">Inputs!$B$5*D9014+Inputs!$B$6*E9014</f>
        <v>-88951.0152112598</v>
      </c>
      <c r="G9014" s="43" t="n">
        <f aca="false">F9014*SQRT(($B$6-2)/C9014)</f>
        <v>-58872.2171516609</v>
      </c>
    </row>
    <row r="9015" customFormat="false" ht="15" hidden="false" customHeight="false" outlineLevel="0" collapsed="false">
      <c r="A9015" s="41" t="n">
        <v>1.7080136273</v>
      </c>
      <c r="B9015" s="41" t="n">
        <v>-1.3982428088</v>
      </c>
      <c r="C9015" s="41" t="n">
        <v>1.1512121416</v>
      </c>
      <c r="D9015" s="42" t="n">
        <f aca="false">$B$5*A9015</f>
        <v>4.36393730611742</v>
      </c>
      <c r="E9015" s="42" t="n">
        <f aca="false">$D$5*A9015+$F$5*B9015</f>
        <v>1.64996055101282</v>
      </c>
      <c r="F9015" s="43" t="n">
        <f aca="false">Inputs!$B$5*D9015+Inputs!$B$6*E9015</f>
        <v>353895.703061101</v>
      </c>
      <c r="G9015" s="43" t="n">
        <f aca="false">F9015*SQRT(($B$6-2)/C9015)</f>
        <v>466458.06534188</v>
      </c>
    </row>
    <row r="9016" customFormat="false" ht="15" hidden="false" customHeight="false" outlineLevel="0" collapsed="false">
      <c r="A9016" s="41" t="n">
        <v>-0.2794674684</v>
      </c>
      <c r="B9016" s="41" t="n">
        <v>-1.2746457723</v>
      </c>
      <c r="C9016" s="41" t="n">
        <v>1.3339868983</v>
      </c>
      <c r="D9016" s="42" t="n">
        <f aca="false">$B$5*A9016</f>
        <v>-0.714033244058386</v>
      </c>
      <c r="E9016" s="42" t="n">
        <f aca="false">$D$5*A9016+$F$5*B9016</f>
        <v>-2.86600477783408</v>
      </c>
      <c r="F9016" s="43" t="n">
        <f aca="false">Inputs!$B$5*D9016+Inputs!$B$6*E9016</f>
        <v>71896.9144858653</v>
      </c>
      <c r="G9016" s="43" t="n">
        <f aca="false">F9016*SQRT(($B$6-2)/C9016)</f>
        <v>88033.8039999674</v>
      </c>
    </row>
    <row r="9017" customFormat="false" ht="15" hidden="false" customHeight="false" outlineLevel="0" collapsed="false">
      <c r="A9017" s="41" t="n">
        <v>0.1530679746</v>
      </c>
      <c r="B9017" s="41" t="n">
        <v>1.0482329154</v>
      </c>
      <c r="C9017" s="41" t="n">
        <v>4.9196027077</v>
      </c>
      <c r="D9017" s="42" t="n">
        <f aca="false">$B$5*A9017</f>
        <v>0.391085313402741</v>
      </c>
      <c r="E9017" s="42" t="n">
        <f aca="false">$D$5*A9017+$F$5*B9017</f>
        <v>2.17426895878657</v>
      </c>
      <c r="F9017" s="43" t="n">
        <f aca="false">Inputs!$B$5*D9017+Inputs!$B$6*E9017</f>
        <v>-69604.9165990543</v>
      </c>
      <c r="G9017" s="43" t="n">
        <f aca="false">F9017*SQRT(($B$6-2)/C9017)</f>
        <v>-44380.2658380544</v>
      </c>
    </row>
    <row r="9018" customFormat="false" ht="15" hidden="false" customHeight="false" outlineLevel="0" collapsed="false">
      <c r="A9018" s="41" t="n">
        <v>0.1696551188</v>
      </c>
      <c r="B9018" s="41" t="n">
        <v>-0.1167158533</v>
      </c>
      <c r="C9018" s="41" t="n">
        <v>11.1214336297</v>
      </c>
      <c r="D9018" s="42" t="n">
        <f aca="false">$B$5*A9018</f>
        <v>0.433465102544561</v>
      </c>
      <c r="E9018" s="42" t="n">
        <f aca="false">$D$5*A9018+$F$5*B9018</f>
        <v>0.202170813900207</v>
      </c>
      <c r="F9018" s="43" t="n">
        <f aca="false">Inputs!$B$5*D9018+Inputs!$B$6*E9018</f>
        <v>33237.9695594458</v>
      </c>
      <c r="G9018" s="43" t="n">
        <f aca="false">F9018*SQRT(($B$6-2)/C9018)</f>
        <v>14095.1303449545</v>
      </c>
    </row>
    <row r="9019" customFormat="false" ht="15" hidden="false" customHeight="false" outlineLevel="0" collapsed="false">
      <c r="A9019" s="41" t="n">
        <v>1.3284023291</v>
      </c>
      <c r="B9019" s="41" t="n">
        <v>0.3305024348</v>
      </c>
      <c r="C9019" s="41" t="n">
        <v>3.6644260887</v>
      </c>
      <c r="D9019" s="42" t="n">
        <f aca="false">$B$5*A9019</f>
        <v>3.39403877629282</v>
      </c>
      <c r="E9019" s="42" t="n">
        <f aca="false">$D$5*A9019+$F$5*B9019</f>
        <v>3.73174322043913</v>
      </c>
      <c r="F9019" s="43" t="n">
        <f aca="false">Inputs!$B$5*D9019+Inputs!$B$6*E9019</f>
        <v>152816.716607325</v>
      </c>
      <c r="G9019" s="43" t="n">
        <f aca="false">F9019*SQRT(($B$6-2)/C9019)</f>
        <v>112897.12407124</v>
      </c>
    </row>
    <row r="9020" customFormat="false" ht="15" hidden="false" customHeight="false" outlineLevel="0" collapsed="false">
      <c r="A9020" s="41" t="n">
        <v>0.8195660563</v>
      </c>
      <c r="B9020" s="41" t="n">
        <v>0.7152573868</v>
      </c>
      <c r="C9020" s="41" t="n">
        <v>6.3592955438</v>
      </c>
      <c r="D9020" s="42" t="n">
        <f aca="false">$B$5*A9020</f>
        <v>2.09397327442219</v>
      </c>
      <c r="E9020" s="42" t="n">
        <f aca="false">$D$5*A9020+$F$5*B9020</f>
        <v>3.18529606348173</v>
      </c>
      <c r="F9020" s="43" t="n">
        <f aca="false">Inputs!$B$5*D9020+Inputs!$B$6*E9020</f>
        <v>50132.524268132</v>
      </c>
      <c r="G9020" s="43" t="n">
        <f aca="false">F9020*SQRT(($B$6-2)/C9020)</f>
        <v>28114.4806969228</v>
      </c>
    </row>
    <row r="9021" customFormat="false" ht="15" hidden="false" customHeight="false" outlineLevel="0" collapsed="false">
      <c r="A9021" s="41" t="n">
        <v>-2.8762404042</v>
      </c>
      <c r="B9021" s="41" t="n">
        <v>-0.0766688056</v>
      </c>
      <c r="C9021" s="41" t="n">
        <v>10.9812153366</v>
      </c>
      <c r="D9021" s="42" t="n">
        <f aca="false">$B$5*A9021</f>
        <v>-7.34873106433711</v>
      </c>
      <c r="E9021" s="42" t="n">
        <f aca="false">$D$5*A9021+$F$5*B9021</f>
        <v>-6.97665406956844</v>
      </c>
      <c r="F9021" s="43" t="n">
        <f aca="false">Inputs!$B$5*D9021+Inputs!$B$6*E9021</f>
        <v>-386040.402955289</v>
      </c>
      <c r="G9021" s="43" t="n">
        <f aca="false">F9021*SQRT(($B$6-2)/C9021)</f>
        <v>-164748.911595641</v>
      </c>
    </row>
    <row r="9022" customFormat="false" ht="15" hidden="false" customHeight="false" outlineLevel="0" collapsed="false">
      <c r="A9022" s="41" t="n">
        <v>-1.0780744689</v>
      </c>
      <c r="B9022" s="41" t="n">
        <v>-0.8293168942</v>
      </c>
      <c r="C9022" s="41" t="n">
        <v>0.7233790024</v>
      </c>
      <c r="D9022" s="42" t="n">
        <f aca="false">$B$5*A9022</f>
        <v>-2.75445659121729</v>
      </c>
      <c r="E9022" s="42" t="n">
        <f aca="false">$D$5*A9022+$F$5*B9022</f>
        <v>-3.99739114491884</v>
      </c>
      <c r="F9022" s="43" t="n">
        <f aca="false">Inputs!$B$5*D9022+Inputs!$B$6*E9022</f>
        <v>-75576.1018757864</v>
      </c>
      <c r="G9022" s="43" t="n">
        <f aca="false">F9022*SQRT(($B$6-2)/C9022)</f>
        <v>-125665.636836622</v>
      </c>
    </row>
    <row r="9023" customFormat="false" ht="15" hidden="false" customHeight="false" outlineLevel="0" collapsed="false">
      <c r="A9023" s="41" t="n">
        <v>1.4745861073</v>
      </c>
      <c r="B9023" s="41" t="n">
        <v>-0.3748055453</v>
      </c>
      <c r="C9023" s="41" t="n">
        <v>4.975930937</v>
      </c>
      <c r="D9023" s="42" t="n">
        <f aca="false">$B$5*A9023</f>
        <v>3.76753511908525</v>
      </c>
      <c r="E9023" s="42" t="n">
        <f aca="false">$D$5*A9023+$F$5*B9023</f>
        <v>2.8617137851862</v>
      </c>
      <c r="F9023" s="43" t="n">
        <f aca="false">Inputs!$B$5*D9023+Inputs!$B$6*E9023</f>
        <v>233667.822649215</v>
      </c>
      <c r="G9023" s="43" t="n">
        <f aca="false">F9023*SQRT(($B$6-2)/C9023)</f>
        <v>148141.499944721</v>
      </c>
    </row>
    <row r="9024" customFormat="false" ht="15" hidden="false" customHeight="false" outlineLevel="0" collapsed="false">
      <c r="A9024" s="41" t="n">
        <v>1.8925681958</v>
      </c>
      <c r="B9024" s="41" t="n">
        <v>-1.4076884203</v>
      </c>
      <c r="C9024" s="41" t="n">
        <v>7.8099370284</v>
      </c>
      <c r="D9024" s="42" t="n">
        <f aca="false">$B$5*A9024</f>
        <v>4.83547017542168</v>
      </c>
      <c r="E9024" s="42" t="n">
        <f aca="false">$D$5*A9024+$F$5*B9024</f>
        <v>2.07281419857279</v>
      </c>
      <c r="F9024" s="43" t="n">
        <f aca="false">Inputs!$B$5*D9024+Inputs!$B$6*E9024</f>
        <v>379906.307613528</v>
      </c>
      <c r="G9024" s="43" t="n">
        <f aca="false">F9024*SQRT(($B$6-2)/C9024)</f>
        <v>192250.614213809</v>
      </c>
    </row>
    <row r="9025" customFormat="false" ht="15" hidden="false" customHeight="false" outlineLevel="0" collapsed="false">
      <c r="A9025" s="41" t="n">
        <v>-1.0836707803</v>
      </c>
      <c r="B9025" s="41" t="n">
        <v>0.762350661</v>
      </c>
      <c r="C9025" s="41" t="n">
        <v>6.9798221336</v>
      </c>
      <c r="D9025" s="42" t="n">
        <f aca="false">$B$5*A9025</f>
        <v>-2.76875504393731</v>
      </c>
      <c r="E9025" s="42" t="n">
        <f aca="false">$D$5*A9025+$F$5*B9025</f>
        <v>-1.26230509199758</v>
      </c>
      <c r="F9025" s="43" t="n">
        <f aca="false">Inputs!$B$5*D9025+Inputs!$B$6*E9025</f>
        <v>-213760.249793852</v>
      </c>
      <c r="G9025" s="43" t="n">
        <f aca="false">F9025*SQRT(($B$6-2)/C9025)</f>
        <v>-114424.696268479</v>
      </c>
    </row>
    <row r="9026" customFormat="false" ht="15" hidden="false" customHeight="false" outlineLevel="0" collapsed="false">
      <c r="A9026" s="41" t="n">
        <v>-0.3413715198</v>
      </c>
      <c r="B9026" s="41" t="n">
        <v>0.3073273366</v>
      </c>
      <c r="C9026" s="41" t="n">
        <v>7.4160460986</v>
      </c>
      <c r="D9026" s="42" t="n">
        <f aca="false">$B$5*A9026</f>
        <v>-0.872196735839954</v>
      </c>
      <c r="E9026" s="42" t="n">
        <f aca="false">$D$5*A9026+$F$5*B9026</f>
        <v>-0.281647767796673</v>
      </c>
      <c r="F9026" s="43" t="n">
        <f aca="false">Inputs!$B$5*D9026+Inputs!$B$6*E9026</f>
        <v>-73137.2851941618</v>
      </c>
      <c r="G9026" s="43" t="n">
        <f aca="false">F9026*SQRT(($B$6-2)/C9026)</f>
        <v>-37981.1073921642</v>
      </c>
    </row>
    <row r="9027" customFormat="false" ht="15" hidden="false" customHeight="false" outlineLevel="0" collapsed="false">
      <c r="A9027" s="41" t="n">
        <v>-0.1123068264</v>
      </c>
      <c r="B9027" s="41" t="n">
        <v>-0.142576238</v>
      </c>
      <c r="C9027" s="41" t="n">
        <v>2.0773808606</v>
      </c>
      <c r="D9027" s="42" t="n">
        <f aca="false">$B$5*A9027</f>
        <v>-0.286941474953777</v>
      </c>
      <c r="E9027" s="42" t="n">
        <f aca="false">$D$5*A9027+$F$5*B9027</f>
        <v>-0.513436670805201</v>
      </c>
      <c r="F9027" s="43" t="n">
        <f aca="false">Inputs!$B$5*D9027+Inputs!$B$6*E9027</f>
        <v>-3022.31395511763</v>
      </c>
      <c r="G9027" s="43" t="n">
        <f aca="false">F9027*SQRT(($B$6-2)/C9027)</f>
        <v>-2965.49032351711</v>
      </c>
    </row>
    <row r="9028" customFormat="false" ht="15" hidden="false" customHeight="false" outlineLevel="0" collapsed="false">
      <c r="A9028" s="41" t="n">
        <v>-0.3042360687</v>
      </c>
      <c r="B9028" s="41" t="n">
        <v>0.1794933604</v>
      </c>
      <c r="C9028" s="41" t="n">
        <v>4.073452047</v>
      </c>
      <c r="D9028" s="42" t="n">
        <f aca="false">$B$5*A9028</f>
        <v>-0.777316473853423</v>
      </c>
      <c r="E9028" s="42" t="n">
        <f aca="false">$D$5*A9028+$F$5*B9028</f>
        <v>-0.414017297446092</v>
      </c>
      <c r="F9028" s="43" t="n">
        <f aca="false">Inputs!$B$5*D9028+Inputs!$B$6*E9028</f>
        <v>-57030.7825130377</v>
      </c>
      <c r="G9028" s="43" t="n">
        <f aca="false">F9028*SQRT(($B$6-2)/C9028)</f>
        <v>-39961.6143475526</v>
      </c>
    </row>
    <row r="9029" customFormat="false" ht="15" hidden="false" customHeight="false" outlineLevel="0" collapsed="false">
      <c r="A9029" s="41" t="n">
        <v>0.6416382875</v>
      </c>
      <c r="B9029" s="41" t="n">
        <v>1.614422151</v>
      </c>
      <c r="C9029" s="41" t="n">
        <v>7.871172135</v>
      </c>
      <c r="D9029" s="42" t="n">
        <f aca="false">$B$5*A9029</f>
        <v>1.63937173281272</v>
      </c>
      <c r="E9029" s="42" t="n">
        <f aca="false">$D$5*A9029+$F$5*B9029</f>
        <v>4.31452899303962</v>
      </c>
      <c r="F9029" s="43" t="n">
        <f aca="false">Inputs!$B$5*D9029+Inputs!$B$6*E9029</f>
        <v>-51789.2763707089</v>
      </c>
      <c r="G9029" s="43" t="n">
        <f aca="false">F9029*SQRT(($B$6-2)/C9029)</f>
        <v>-26105.6875406088</v>
      </c>
    </row>
    <row r="9030" customFormat="false" ht="15" hidden="false" customHeight="false" outlineLevel="0" collapsed="false">
      <c r="A9030" s="41" t="n">
        <v>-0.2025125353</v>
      </c>
      <c r="B9030" s="41" t="n">
        <v>-0.3936382956</v>
      </c>
      <c r="C9030" s="41" t="n">
        <v>4.8447715665</v>
      </c>
      <c r="D9030" s="42" t="n">
        <f aca="false">$B$5*A9030</f>
        <v>-0.517415080082886</v>
      </c>
      <c r="E9030" s="42" t="n">
        <f aca="false">$D$5*A9030+$F$5*B9030</f>
        <v>-1.16160906821746</v>
      </c>
      <c r="F9030" s="43" t="n">
        <f aca="false">Inputs!$B$5*D9030+Inputs!$B$6*E9030</f>
        <v>6338.94540258434</v>
      </c>
      <c r="G9030" s="43" t="n">
        <f aca="false">F9030*SQRT(($B$6-2)/C9030)</f>
        <v>4072.82131315524</v>
      </c>
    </row>
    <row r="9031" customFormat="false" ht="15" hidden="false" customHeight="false" outlineLevel="0" collapsed="false">
      <c r="A9031" s="41" t="n">
        <v>-0.5224615565</v>
      </c>
      <c r="B9031" s="41" t="n">
        <v>1.469783855</v>
      </c>
      <c r="C9031" s="41" t="n">
        <v>1.0127963648</v>
      </c>
      <c r="D9031" s="42" t="n">
        <f aca="false">$B$5*A9031</f>
        <v>-1.33487780248375</v>
      </c>
      <c r="E9031" s="42" t="n">
        <f aca="false">$D$5*A9031+$F$5*B9031</f>
        <v>1.29469781808819</v>
      </c>
      <c r="F9031" s="43" t="n">
        <f aca="false">Inputs!$B$5*D9031+Inputs!$B$6*E9031</f>
        <v>-198222.671152785</v>
      </c>
      <c r="G9031" s="43" t="n">
        <f aca="false">F9031*SQRT(($B$6-2)/C9031)</f>
        <v>-278552.624740724</v>
      </c>
    </row>
    <row r="9032" customFormat="false" ht="15" hidden="false" customHeight="false" outlineLevel="0" collapsed="false">
      <c r="A9032" s="41" t="n">
        <v>0.6903248971</v>
      </c>
      <c r="B9032" s="41" t="n">
        <v>-1.8990334264</v>
      </c>
      <c r="C9032" s="41" t="n">
        <v>1.2214530674</v>
      </c>
      <c r="D9032" s="42" t="n">
        <f aca="false">$B$5*A9032</f>
        <v>1.76376495107859</v>
      </c>
      <c r="E9032" s="42" t="n">
        <f aca="false">$D$5*A9032+$F$5*B9032</f>
        <v>-1.63645653152665</v>
      </c>
      <c r="F9032" s="43" t="n">
        <f aca="false">Inputs!$B$5*D9032+Inputs!$B$6*E9032</f>
        <v>258199.321684192</v>
      </c>
      <c r="G9032" s="43" t="n">
        <f aca="false">F9032*SQRT(($B$6-2)/C9032)</f>
        <v>330393.658201678</v>
      </c>
    </row>
    <row r="9033" customFormat="false" ht="15" hidden="false" customHeight="false" outlineLevel="0" collapsed="false">
      <c r="A9033" s="41" t="n">
        <v>-1.9431207028</v>
      </c>
      <c r="B9033" s="41" t="n">
        <v>-0.8300578795</v>
      </c>
      <c r="C9033" s="41" t="n">
        <v>7.1283537046</v>
      </c>
      <c r="D9033" s="42" t="n">
        <f aca="false">$B$5*A9033</f>
        <v>-4.96463072056545</v>
      </c>
      <c r="E9033" s="42" t="n">
        <f aca="false">$D$5*A9033+$F$5*B9033</f>
        <v>-6.05712412173558</v>
      </c>
      <c r="F9033" s="43" t="n">
        <f aca="false">Inputs!$B$5*D9033+Inputs!$B$6*E9033</f>
        <v>-193606.865969766</v>
      </c>
      <c r="G9033" s="43" t="n">
        <f aca="false">F9033*SQRT(($B$6-2)/C9033)</f>
        <v>-102551.2910406</v>
      </c>
    </row>
    <row r="9034" customFormat="false" ht="15" hidden="false" customHeight="false" outlineLevel="0" collapsed="false">
      <c r="A9034" s="41" t="n">
        <v>0.2301454441</v>
      </c>
      <c r="B9034" s="41" t="n">
        <v>-0.0334701392</v>
      </c>
      <c r="C9034" s="41" t="n">
        <v>0.1466972864</v>
      </c>
      <c r="D9034" s="42" t="n">
        <f aca="false">$B$5*A9034</f>
        <v>0.58801655518908</v>
      </c>
      <c r="E9034" s="42" t="n">
        <f aca="false">$D$5*A9034+$F$5*B9034</f>
        <v>0.489856922374803</v>
      </c>
      <c r="F9034" s="43" t="n">
        <f aca="false">Inputs!$B$5*D9034+Inputs!$B$6*E9034</f>
        <v>34308.8094001678</v>
      </c>
      <c r="G9034" s="43" t="n">
        <f aca="false">F9034*SQRT(($B$6-2)/C9034)</f>
        <v>126680.452177293</v>
      </c>
    </row>
    <row r="9035" customFormat="false" ht="15" hidden="false" customHeight="false" outlineLevel="0" collapsed="false">
      <c r="A9035" s="41" t="n">
        <v>0.5147785518</v>
      </c>
      <c r="B9035" s="41" t="n">
        <v>-0.1754434422</v>
      </c>
      <c r="C9035" s="41" t="n">
        <v>5.0700635818</v>
      </c>
      <c r="D9035" s="42" t="n">
        <f aca="false">$B$5*A9035</f>
        <v>1.31524789421047</v>
      </c>
      <c r="E9035" s="42" t="n">
        <f aca="false">$D$5*A9035+$F$5*B9035</f>
        <v>0.922014799875863</v>
      </c>
      <c r="F9035" s="43" t="n">
        <f aca="false">Inputs!$B$5*D9035+Inputs!$B$6*E9035</f>
        <v>85424.0494272541</v>
      </c>
      <c r="G9035" s="43" t="n">
        <f aca="false">F9035*SQRT(($B$6-2)/C9035)</f>
        <v>53652.313030929</v>
      </c>
    </row>
    <row r="9036" customFormat="false" ht="15" hidden="false" customHeight="false" outlineLevel="0" collapsed="false">
      <c r="A9036" s="41" t="n">
        <v>1.3974187714</v>
      </c>
      <c r="B9036" s="41" t="n">
        <v>0.7721113788</v>
      </c>
      <c r="C9036" s="41" t="n">
        <v>5.7944497272</v>
      </c>
      <c r="D9036" s="42" t="n">
        <f aca="false">$B$5*A9036</f>
        <v>3.57037427062057</v>
      </c>
      <c r="E9036" s="42" t="n">
        <f aca="false">$D$5*A9036+$F$5*B9036</f>
        <v>4.65851965769121</v>
      </c>
      <c r="F9036" s="43" t="n">
        <f aca="false">Inputs!$B$5*D9036+Inputs!$B$6*E9036</f>
        <v>124111.444177496</v>
      </c>
      <c r="G9036" s="43" t="n">
        <f aca="false">F9036*SQRT(($B$6-2)/C9036)</f>
        <v>72915.645924524</v>
      </c>
    </row>
    <row r="9037" customFormat="false" ht="15" hidden="false" customHeight="false" outlineLevel="0" collapsed="false">
      <c r="A9037" s="41" t="n">
        <v>0.0775766071</v>
      </c>
      <c r="B9037" s="41" t="n">
        <v>1.1453394305</v>
      </c>
      <c r="C9037" s="41" t="n">
        <v>4.4192572416</v>
      </c>
      <c r="D9037" s="42" t="n">
        <f aca="false">$B$5*A9037</f>
        <v>0.198206527392209</v>
      </c>
      <c r="E9037" s="42" t="n">
        <f aca="false">$D$5*A9037+$F$5*B9037</f>
        <v>2.16230874680056</v>
      </c>
      <c r="F9037" s="43" t="n">
        <f aca="false">Inputs!$B$5*D9037+Inputs!$B$6*E9037</f>
        <v>-88294.7846008071</v>
      </c>
      <c r="G9037" s="43" t="n">
        <f aca="false">F9037*SQRT(($B$6-2)/C9037)</f>
        <v>-59398.4904687208</v>
      </c>
    </row>
    <row r="9038" customFormat="false" ht="15" hidden="false" customHeight="false" outlineLevel="0" collapsed="false">
      <c r="A9038" s="41" t="n">
        <v>-1.6489062243</v>
      </c>
      <c r="B9038" s="41" t="n">
        <v>-0.0850747127</v>
      </c>
      <c r="C9038" s="41" t="n">
        <v>5.8170899178</v>
      </c>
      <c r="D9038" s="42" t="n">
        <f aca="false">$B$5*A9038</f>
        <v>-4.21291918957746</v>
      </c>
      <c r="E9038" s="42" t="n">
        <f aca="false">$D$5*A9038+$F$5*B9038</f>
        <v>-4.0706194528092</v>
      </c>
      <c r="F9038" s="43" t="n">
        <f aca="false">Inputs!$B$5*D9038+Inputs!$B$6*E9038</f>
        <v>-217760.946317286</v>
      </c>
      <c r="G9038" s="43" t="n">
        <f aca="false">F9038*SQRT(($B$6-2)/C9038)</f>
        <v>-127685.653779737</v>
      </c>
    </row>
    <row r="9039" customFormat="false" ht="15" hidden="false" customHeight="false" outlineLevel="0" collapsed="false">
      <c r="A9039" s="41" t="n">
        <v>0.1375123061</v>
      </c>
      <c r="B9039" s="41" t="n">
        <v>0.6020365</v>
      </c>
      <c r="C9039" s="41" t="n">
        <v>5.7793426013</v>
      </c>
      <c r="D9039" s="42" t="n">
        <f aca="false">$B$5*A9039</f>
        <v>0.351340922021008</v>
      </c>
      <c r="E9039" s="42" t="n">
        <f aca="false">$D$5*A9039+$F$5*B9039</f>
        <v>1.36678573753631</v>
      </c>
      <c r="F9039" s="43" t="n">
        <f aca="false">Inputs!$B$5*D9039+Inputs!$B$6*E9039</f>
        <v>-33205.1946747149</v>
      </c>
      <c r="G9039" s="43" t="n">
        <f aca="false">F9039*SQRT(($B$6-2)/C9039)</f>
        <v>-19533.5783306416</v>
      </c>
    </row>
    <row r="9040" customFormat="false" ht="15" hidden="false" customHeight="false" outlineLevel="0" collapsed="false">
      <c r="A9040" s="41" t="n">
        <v>-1.7151660028</v>
      </c>
      <c r="B9040" s="41" t="n">
        <v>-0.2604069069</v>
      </c>
      <c r="C9040" s="41" t="n">
        <v>0.2351457563</v>
      </c>
      <c r="D9040" s="42" t="n">
        <f aca="false">$B$5*A9040</f>
        <v>-4.38221146843845</v>
      </c>
      <c r="E9040" s="42" t="n">
        <f aca="false">$D$5*A9040+$F$5*B9040</f>
        <v>-4.53104429163041</v>
      </c>
      <c r="F9040" s="43" t="n">
        <f aca="false">Inputs!$B$5*D9040+Inputs!$B$6*E9040</f>
        <v>-211668.932262324</v>
      </c>
      <c r="G9040" s="43" t="n">
        <f aca="false">F9040*SQRT(($B$6-2)/C9040)</f>
        <v>-617310.329623653</v>
      </c>
    </row>
    <row r="9041" customFormat="false" ht="15" hidden="false" customHeight="false" outlineLevel="0" collapsed="false">
      <c r="A9041" s="41" t="n">
        <v>0.4004607964</v>
      </c>
      <c r="B9041" s="41" t="n">
        <v>0.4771621264</v>
      </c>
      <c r="C9041" s="41" t="n">
        <v>0.5064448532</v>
      </c>
      <c r="D9041" s="42" t="n">
        <f aca="false">$B$5*A9041</f>
        <v>1.023168539826</v>
      </c>
      <c r="E9041" s="42" t="n">
        <f aca="false">$D$5*A9041+$F$5*B9041</f>
        <v>1.77686864335621</v>
      </c>
      <c r="F9041" s="43" t="n">
        <f aca="false">Inputs!$B$5*D9041+Inputs!$B$6*E9041</f>
        <v>13473.4218147897</v>
      </c>
      <c r="G9041" s="43" t="n">
        <f aca="false">F9041*SQRT(($B$6-2)/C9041)</f>
        <v>26774.8362469679</v>
      </c>
    </row>
    <row r="9042" customFormat="false" ht="15" hidden="false" customHeight="false" outlineLevel="0" collapsed="false">
      <c r="A9042" s="41" t="n">
        <v>1.1861298415</v>
      </c>
      <c r="B9042" s="41" t="n">
        <v>0.7615053324</v>
      </c>
      <c r="C9042" s="41" t="n">
        <v>1.7001019493</v>
      </c>
      <c r="D9042" s="42" t="n">
        <f aca="false">$B$5*A9042</f>
        <v>3.03053569508309</v>
      </c>
      <c r="E9042" s="42" t="n">
        <f aca="false">$D$5*A9042+$F$5*B9042</f>
        <v>4.13742516217975</v>
      </c>
      <c r="F9042" s="43" t="n">
        <f aca="false">Inputs!$B$5*D9042+Inputs!$B$6*E9042</f>
        <v>96182.3113993211</v>
      </c>
      <c r="G9042" s="43" t="n">
        <f aca="false">F9042*SQRT(($B$6-2)/C9042)</f>
        <v>104321.236194981</v>
      </c>
    </row>
    <row r="9043" customFormat="false" ht="15" hidden="false" customHeight="false" outlineLevel="0" collapsed="false">
      <c r="A9043" s="41" t="n">
        <v>-0.0608460494</v>
      </c>
      <c r="B9043" s="41" t="n">
        <v>0.6749737489</v>
      </c>
      <c r="C9043" s="41" t="n">
        <v>4.4062526202</v>
      </c>
      <c r="D9043" s="42" t="n">
        <f aca="false">$B$5*A9043</f>
        <v>-0.155460319907556</v>
      </c>
      <c r="E9043" s="42" t="n">
        <f aca="false">$D$5*A9043+$F$5*B9043</f>
        <v>1.02071859304427</v>
      </c>
      <c r="F9043" s="43" t="n">
        <f aca="false">Inputs!$B$5*D9043+Inputs!$B$6*E9043</f>
        <v>-66581.9616429693</v>
      </c>
      <c r="G9043" s="43" t="n">
        <f aca="false">F9043*SQRT(($B$6-2)/C9043)</f>
        <v>-44857.6881873737</v>
      </c>
    </row>
    <row r="9044" customFormat="false" ht="15" hidden="false" customHeight="false" outlineLevel="0" collapsed="false">
      <c r="A9044" s="41" t="n">
        <v>-0.2013636356</v>
      </c>
      <c r="B9044" s="41" t="n">
        <v>0.1467739528</v>
      </c>
      <c r="C9044" s="41" t="n">
        <v>4.0625610109</v>
      </c>
      <c r="D9044" s="42" t="n">
        <f aca="false">$B$5*A9044</f>
        <v>-0.514479666581682</v>
      </c>
      <c r="E9044" s="42" t="n">
        <f aca="false">$D$5*A9044+$F$5*B9044</f>
        <v>-0.225721360706788</v>
      </c>
      <c r="F9044" s="43" t="n">
        <f aca="false">Inputs!$B$5*D9044+Inputs!$B$6*E9044</f>
        <v>-40161.8986228288</v>
      </c>
      <c r="G9044" s="43" t="n">
        <f aca="false">F9044*SQRT(($B$6-2)/C9044)</f>
        <v>-28179.2406081213</v>
      </c>
    </row>
    <row r="9045" customFormat="false" ht="15" hidden="false" customHeight="false" outlineLevel="0" collapsed="false">
      <c r="A9045" s="41" t="n">
        <v>0.7948023501</v>
      </c>
      <c r="B9045" s="41" t="n">
        <v>-0.0453007932</v>
      </c>
      <c r="C9045" s="41" t="n">
        <v>1.2521229219</v>
      </c>
      <c r="D9045" s="42" t="n">
        <f aca="false">$B$5*A9045</f>
        <v>2.03070254894516</v>
      </c>
      <c r="E9045" s="42" t="n">
        <f aca="false">$D$5*A9045+$F$5*B9045</f>
        <v>1.81307910511728</v>
      </c>
      <c r="F9045" s="43" t="n">
        <f aca="false">Inputs!$B$5*D9045+Inputs!$B$6*E9045</f>
        <v>112416.299638652</v>
      </c>
      <c r="G9045" s="43" t="n">
        <f aca="false">F9045*SQRT(($B$6-2)/C9045)</f>
        <v>142076.025852919</v>
      </c>
    </row>
    <row r="9046" customFormat="false" ht="15" hidden="false" customHeight="false" outlineLevel="0" collapsed="false">
      <c r="A9046" s="41" t="n">
        <v>0.3619896795</v>
      </c>
      <c r="B9046" s="41" t="n">
        <v>0.9613087693</v>
      </c>
      <c r="C9046" s="41" t="n">
        <v>8.1620476468</v>
      </c>
      <c r="D9046" s="42" t="n">
        <f aca="false">$B$5*A9046</f>
        <v>0.924875681054548</v>
      </c>
      <c r="E9046" s="42" t="n">
        <f aca="false">$D$5*A9046+$F$5*B9046</f>
        <v>2.5213207250859</v>
      </c>
      <c r="F9046" s="43" t="n">
        <f aca="false">Inputs!$B$5*D9046+Inputs!$B$6*E9046</f>
        <v>-33578.46814884</v>
      </c>
      <c r="G9046" s="43" t="n">
        <f aca="false">F9046*SQRT(($B$6-2)/C9046)</f>
        <v>-16621.7334931984</v>
      </c>
    </row>
    <row r="9047" customFormat="false" ht="15" hidden="false" customHeight="false" outlineLevel="0" collapsed="false">
      <c r="A9047" s="41" t="n">
        <v>0.7121648607</v>
      </c>
      <c r="B9047" s="41" t="n">
        <v>1.2334718559</v>
      </c>
      <c r="C9047" s="41" t="n">
        <v>13.0360981214</v>
      </c>
      <c r="D9047" s="42" t="n">
        <f aca="false">$B$5*A9047</f>
        <v>1.81956557842426</v>
      </c>
      <c r="E9047" s="42" t="n">
        <f aca="false">$D$5*A9047+$F$5*B9047</f>
        <v>3.82454939589761</v>
      </c>
      <c r="F9047" s="43" t="n">
        <f aca="false">Inputs!$B$5*D9047+Inputs!$B$6*E9047</f>
        <v>-9270.91195245454</v>
      </c>
      <c r="G9047" s="43" t="n">
        <f aca="false">F9047*SQRT(($B$6-2)/C9047)</f>
        <v>-3631.31266210777</v>
      </c>
    </row>
    <row r="9048" customFormat="false" ht="15" hidden="false" customHeight="false" outlineLevel="0" collapsed="false">
      <c r="A9048" s="41" t="n">
        <v>2.328448298</v>
      </c>
      <c r="B9048" s="41" t="n">
        <v>0.7029277734</v>
      </c>
      <c r="C9048" s="41" t="n">
        <v>5.7779789802</v>
      </c>
      <c r="D9048" s="42" t="n">
        <f aca="false">$B$5*A9048</f>
        <v>5.94913426368293</v>
      </c>
      <c r="E9048" s="42" t="n">
        <f aca="false">$D$5*A9048+$F$5*B9048</f>
        <v>6.7545237820182</v>
      </c>
      <c r="F9048" s="43" t="n">
        <f aca="false">Inputs!$B$5*D9048+Inputs!$B$6*E9048</f>
        <v>257187.237267383</v>
      </c>
      <c r="G9048" s="43" t="n">
        <f aca="false">F9048*SQRT(($B$6-2)/C9048)</f>
        <v>151313.066337184</v>
      </c>
    </row>
    <row r="9049" customFormat="false" ht="15" hidden="false" customHeight="false" outlineLevel="0" collapsed="false">
      <c r="A9049" s="41" t="n">
        <v>-0.4612925514</v>
      </c>
      <c r="B9049" s="41" t="n">
        <v>0.5118230478</v>
      </c>
      <c r="C9049" s="41" t="n">
        <v>4.0041124519</v>
      </c>
      <c r="D9049" s="42" t="n">
        <f aca="false">$B$5*A9049</f>
        <v>-1.17859233785549</v>
      </c>
      <c r="E9049" s="42" t="n">
        <f aca="false">$D$5*A9049+$F$5*B9049</f>
        <v>-0.21389857921231</v>
      </c>
      <c r="F9049" s="43" t="n">
        <f aca="false">Inputs!$B$5*D9049+Inputs!$B$6*E9049</f>
        <v>-107164.304824934</v>
      </c>
      <c r="G9049" s="43" t="n">
        <f aca="false">F9049*SQRT(($B$6-2)/C9049)</f>
        <v>-75737.6831973118</v>
      </c>
    </row>
    <row r="9050" customFormat="false" ht="15" hidden="false" customHeight="false" outlineLevel="0" collapsed="false">
      <c r="A9050" s="41" t="n">
        <v>0.4688184165</v>
      </c>
      <c r="B9050" s="41" t="n">
        <v>0.6135106935</v>
      </c>
      <c r="C9050" s="41" t="n">
        <v>4.4601682374</v>
      </c>
      <c r="D9050" s="42" t="n">
        <f aca="false">$B$5*A9050</f>
        <v>1.19782075790189</v>
      </c>
      <c r="E9050" s="42" t="n">
        <f aca="false">$D$5*A9050+$F$5*B9050</f>
        <v>2.17497072243687</v>
      </c>
      <c r="F9050" s="43" t="n">
        <f aca="false">Inputs!$B$5*D9050+Inputs!$B$6*E9050</f>
        <v>11033.5396683457</v>
      </c>
      <c r="G9050" s="43" t="n">
        <f aca="false">F9050*SQRT(($B$6-2)/C9050)</f>
        <v>7388.46530487985</v>
      </c>
    </row>
    <row r="9051" customFormat="false" ht="15" hidden="false" customHeight="false" outlineLevel="0" collapsed="false">
      <c r="A9051" s="41" t="n">
        <v>1.4950162472</v>
      </c>
      <c r="B9051" s="41" t="n">
        <v>-1.684111509</v>
      </c>
      <c r="C9051" s="41" t="n">
        <v>1.8510180975</v>
      </c>
      <c r="D9051" s="42" t="n">
        <f aca="false">$B$5*A9051</f>
        <v>3.81973367784016</v>
      </c>
      <c r="E9051" s="42" t="n">
        <f aca="false">$D$5*A9051+$F$5*B9051</f>
        <v>0.649492414374592</v>
      </c>
      <c r="F9051" s="43" t="n">
        <f aca="false">Inputs!$B$5*D9051+Inputs!$B$6*E9051</f>
        <v>349498.747065286</v>
      </c>
      <c r="G9051" s="43" t="n">
        <f aca="false">F9051*SQRT(($B$6-2)/C9051)</f>
        <v>363291.54336085</v>
      </c>
    </row>
    <row r="9052" customFormat="false" ht="15" hidden="false" customHeight="false" outlineLevel="0" collapsed="false">
      <c r="A9052" s="41" t="n">
        <v>1.5138379913</v>
      </c>
      <c r="B9052" s="41" t="n">
        <v>1.8504168681</v>
      </c>
      <c r="C9052" s="41" t="n">
        <v>0.9609209668</v>
      </c>
      <c r="D9052" s="42" t="n">
        <f aca="false">$B$5*A9052</f>
        <v>3.86782282064988</v>
      </c>
      <c r="E9052" s="42" t="n">
        <f aca="false">$D$5*A9052+$F$5*B9052</f>
        <v>6.7975073333095</v>
      </c>
      <c r="F9052" s="43" t="n">
        <f aca="false">Inputs!$B$5*D9052+Inputs!$B$6*E9052</f>
        <v>46906.9153995133</v>
      </c>
      <c r="G9052" s="43" t="n">
        <f aca="false">F9052*SQRT(($B$6-2)/C9052)</f>
        <v>67671.8481937448</v>
      </c>
    </row>
    <row r="9053" customFormat="false" ht="15" hidden="false" customHeight="false" outlineLevel="0" collapsed="false">
      <c r="A9053" s="41" t="n">
        <v>0.5680706633</v>
      </c>
      <c r="B9053" s="41" t="n">
        <v>0.5921350812</v>
      </c>
      <c r="C9053" s="41" t="n">
        <v>6.4804947666</v>
      </c>
      <c r="D9053" s="42" t="n">
        <f aca="false">$B$5*A9053</f>
        <v>1.45140806868417</v>
      </c>
      <c r="E9053" s="42" t="n">
        <f aca="false">$D$5*A9053+$F$5*B9053</f>
        <v>2.37423994244779</v>
      </c>
      <c r="F9053" s="43" t="n">
        <f aca="false">Inputs!$B$5*D9053+Inputs!$B$6*E9053</f>
        <v>26428.8097460272</v>
      </c>
      <c r="G9053" s="43" t="n">
        <f aca="false">F9053*SQRT(($B$6-2)/C9053)</f>
        <v>14682.1115811438</v>
      </c>
    </row>
    <row r="9054" customFormat="false" ht="15" hidden="false" customHeight="false" outlineLevel="0" collapsed="false">
      <c r="A9054" s="41" t="n">
        <v>-0.2416448073</v>
      </c>
      <c r="B9054" s="41" t="n">
        <v>0.0063239898</v>
      </c>
      <c r="C9054" s="41" t="n">
        <v>5.7381096313</v>
      </c>
      <c r="D9054" s="42" t="n">
        <f aca="false">$B$5*A9054</f>
        <v>-0.617397175614457</v>
      </c>
      <c r="E9054" s="42" t="n">
        <f aca="false">$D$5*A9054+$F$5*B9054</f>
        <v>-0.56409512727966</v>
      </c>
      <c r="F9054" s="43" t="n">
        <f aca="false">Inputs!$B$5*D9054+Inputs!$B$6*E9054</f>
        <v>-33534.9611974627</v>
      </c>
      <c r="G9054" s="43" t="n">
        <f aca="false">F9054*SQRT(($B$6-2)/C9054)</f>
        <v>-19798.3220859046</v>
      </c>
    </row>
    <row r="9055" customFormat="false" ht="15" hidden="false" customHeight="false" outlineLevel="0" collapsed="false">
      <c r="A9055" s="41" t="n">
        <v>0.6979521591</v>
      </c>
      <c r="B9055" s="41" t="n">
        <v>0.6335523928</v>
      </c>
      <c r="C9055" s="41" t="n">
        <v>6.5314955628</v>
      </c>
      <c r="D9055" s="42" t="n">
        <f aca="false">$B$5*A9055</f>
        <v>1.7832524379776</v>
      </c>
      <c r="E9055" s="42" t="n">
        <f aca="false">$D$5*A9055+$F$5*B9055</f>
        <v>2.75482147734441</v>
      </c>
      <c r="F9055" s="43" t="n">
        <f aca="false">Inputs!$B$5*D9055+Inputs!$B$6*E9055</f>
        <v>40584.1699305396</v>
      </c>
      <c r="G9055" s="43" t="n">
        <f aca="false">F9055*SQRT(($B$6-2)/C9055)</f>
        <v>22457.7036960759</v>
      </c>
    </row>
    <row r="9056" customFormat="false" ht="15" hidden="false" customHeight="false" outlineLevel="0" collapsed="false">
      <c r="A9056" s="41" t="n">
        <v>0.72070973</v>
      </c>
      <c r="B9056" s="41" t="n">
        <v>0.6266685716</v>
      </c>
      <c r="C9056" s="41" t="n">
        <v>4.2891468525</v>
      </c>
      <c r="D9056" s="42" t="n">
        <f aca="false">$B$5*A9056</f>
        <v>1.84139753182215</v>
      </c>
      <c r="E9056" s="42" t="n">
        <f aca="false">$D$5*A9056+$F$5*B9056</f>
        <v>2.79708851653804</v>
      </c>
      <c r="F9056" s="43" t="n">
        <f aca="false">Inputs!$B$5*D9056+Inputs!$B$6*E9056</f>
        <v>44285.3273553126</v>
      </c>
      <c r="G9056" s="43" t="n">
        <f aca="false">F9056*SQRT(($B$6-2)/C9056)</f>
        <v>30240.5300536444</v>
      </c>
    </row>
    <row r="9057" customFormat="false" ht="15" hidden="false" customHeight="false" outlineLevel="0" collapsed="false">
      <c r="A9057" s="41" t="n">
        <v>0.8983899741</v>
      </c>
      <c r="B9057" s="41" t="n">
        <v>0.78664867</v>
      </c>
      <c r="C9057" s="41" t="n">
        <v>0.8894645737</v>
      </c>
      <c r="D9057" s="42" t="n">
        <f aca="false">$B$5*A9057</f>
        <v>2.29536665325928</v>
      </c>
      <c r="E9057" s="42" t="n">
        <f aca="false">$D$5*A9057+$F$5*B9057</f>
        <v>3.49613899377477</v>
      </c>
      <c r="F9057" s="43" t="n">
        <f aca="false">Inputs!$B$5*D9057+Inputs!$B$6*E9057</f>
        <v>54729.71563719</v>
      </c>
      <c r="G9057" s="43" t="n">
        <f aca="false">F9057*SQRT(($B$6-2)/C9057)</f>
        <v>82068.0022746714</v>
      </c>
    </row>
    <row r="9058" customFormat="false" ht="15" hidden="false" customHeight="false" outlineLevel="0" collapsed="false">
      <c r="A9058" s="41" t="n">
        <v>-1.0243486653</v>
      </c>
      <c r="B9058" s="41" t="n">
        <v>0.8322680435</v>
      </c>
      <c r="C9058" s="41" t="n">
        <v>0.8256796919</v>
      </c>
      <c r="D9058" s="42" t="n">
        <f aca="false">$B$5*A9058</f>
        <v>-2.6171883429529</v>
      </c>
      <c r="E9058" s="42" t="n">
        <f aca="false">$D$5*A9058+$F$5*B9058</f>
        <v>-1.00041346389135</v>
      </c>
      <c r="F9058" s="43" t="n">
        <f aca="false">Inputs!$B$5*D9058+Inputs!$B$6*E9058</f>
        <v>-211698.161100722</v>
      </c>
      <c r="G9058" s="43" t="n">
        <f aca="false">F9058*SQRT(($B$6-2)/C9058)</f>
        <v>-329477.89443203</v>
      </c>
    </row>
    <row r="9059" customFormat="false" ht="15" hidden="false" customHeight="false" outlineLevel="0" collapsed="false">
      <c r="A9059" s="41" t="n">
        <v>1.8585866164</v>
      </c>
      <c r="B9059" s="41" t="n">
        <v>-0.026626752</v>
      </c>
      <c r="C9059" s="41" t="n">
        <v>1.2897176701</v>
      </c>
      <c r="D9059" s="42" t="n">
        <f aca="false">$B$5*A9059</f>
        <v>4.74864798636288</v>
      </c>
      <c r="E9059" s="42" t="n">
        <f aca="false">$D$5*A9059+$F$5*B9059</f>
        <v>4.37669248688476</v>
      </c>
      <c r="F9059" s="43" t="n">
        <f aca="false">Inputs!$B$5*D9059+Inputs!$B$6*E9059</f>
        <v>256030.17429205</v>
      </c>
      <c r="G9059" s="43" t="n">
        <f aca="false">F9059*SQRT(($B$6-2)/C9059)</f>
        <v>318829.739755491</v>
      </c>
    </row>
    <row r="9060" customFormat="false" ht="15" hidden="false" customHeight="false" outlineLevel="0" collapsed="false">
      <c r="A9060" s="41" t="n">
        <v>1.499479948</v>
      </c>
      <c r="B9060" s="41" t="n">
        <v>-0.9172952999</v>
      </c>
      <c r="C9060" s="41" t="n">
        <v>8.9612556504</v>
      </c>
      <c r="D9060" s="42" t="n">
        <f aca="false">$B$5*A9060</f>
        <v>3.83113833535174</v>
      </c>
      <c r="E9060" s="42" t="n">
        <f aca="false">$D$5*A9060+$F$5*B9060</f>
        <v>1.98420974350712</v>
      </c>
      <c r="F9060" s="43" t="n">
        <f aca="false">Inputs!$B$5*D9060+Inputs!$B$6*E9060</f>
        <v>283903.346359818</v>
      </c>
      <c r="G9060" s="43" t="n">
        <f aca="false">F9060*SQRT(($B$6-2)/C9060)</f>
        <v>134122.325773359</v>
      </c>
    </row>
    <row r="9061" customFormat="false" ht="15" hidden="false" customHeight="false" outlineLevel="0" collapsed="false">
      <c r="A9061" s="41" t="n">
        <v>-0.0297626196</v>
      </c>
      <c r="B9061" s="41" t="n">
        <v>-0.6411581518</v>
      </c>
      <c r="C9061" s="41" t="n">
        <v>0.7509425219</v>
      </c>
      <c r="D9061" s="42" t="n">
        <f aca="false">$B$5*A9061</f>
        <v>-0.0760428394271872</v>
      </c>
      <c r="E9061" s="42" t="n">
        <f aca="false">$D$5*A9061+$F$5*B9061</f>
        <v>-1.17793898703339</v>
      </c>
      <c r="F9061" s="43" t="n">
        <f aca="false">Inputs!$B$5*D9061+Inputs!$B$6*E9061</f>
        <v>51292.6654089507</v>
      </c>
      <c r="G9061" s="43" t="n">
        <f aca="false">F9061*SQRT(($B$6-2)/C9061)</f>
        <v>83707.9906377017</v>
      </c>
    </row>
    <row r="9062" customFormat="false" ht="15" hidden="false" customHeight="false" outlineLevel="0" collapsed="false">
      <c r="A9062" s="41" t="n">
        <v>1.3792212524</v>
      </c>
      <c r="B9062" s="41" t="n">
        <v>1.6404765544</v>
      </c>
      <c r="C9062" s="41" t="n">
        <v>2.8688487641</v>
      </c>
      <c r="D9062" s="42" t="n">
        <f aca="false">$B$5*A9062</f>
        <v>3.52388000923202</v>
      </c>
      <c r="E9062" s="42" t="n">
        <f aca="false">$D$5*A9062+$F$5*B9062</f>
        <v>6.11466172887999</v>
      </c>
      <c r="F9062" s="43" t="n">
        <f aca="false">Inputs!$B$5*D9062+Inputs!$B$6*E9062</f>
        <v>46654.9144792027</v>
      </c>
      <c r="G9062" s="43" t="n">
        <f aca="false">F9062*SQRT(($B$6-2)/C9062)</f>
        <v>38954.5837770525</v>
      </c>
    </row>
    <row r="9063" customFormat="false" ht="15" hidden="false" customHeight="false" outlineLevel="0" collapsed="false">
      <c r="A9063" s="41" t="n">
        <v>-0.0991961201</v>
      </c>
      <c r="B9063" s="41" t="n">
        <v>1.1710615227</v>
      </c>
      <c r="C9063" s="41" t="n">
        <v>2.0329092401</v>
      </c>
      <c r="D9063" s="42" t="n">
        <f aca="false">$B$5*A9063</f>
        <v>-0.253443908296442</v>
      </c>
      <c r="E9063" s="42" t="n">
        <f aca="false">$D$5*A9063+$F$5*B9063</f>
        <v>1.78607799522195</v>
      </c>
      <c r="F9063" s="43" t="n">
        <f aca="false">Inputs!$B$5*D9063+Inputs!$B$6*E9063</f>
        <v>-114648.290590742</v>
      </c>
      <c r="G9063" s="43" t="n">
        <f aca="false">F9063*SQRT(($B$6-2)/C9063)</f>
        <v>-113716.526785707</v>
      </c>
    </row>
    <row r="9064" customFormat="false" ht="15" hidden="false" customHeight="false" outlineLevel="0" collapsed="false">
      <c r="A9064" s="41" t="n">
        <v>1.6506266279</v>
      </c>
      <c r="B9064" s="41" t="n">
        <v>-0.032918858</v>
      </c>
      <c r="C9064" s="41" t="n">
        <v>0.8574075402</v>
      </c>
      <c r="D9064" s="42" t="n">
        <f aca="false">$B$5*A9064</f>
        <v>4.21731478299172</v>
      </c>
      <c r="E9064" s="42" t="n">
        <f aca="false">$D$5*A9064+$F$5*B9064</f>
        <v>3.87096857202996</v>
      </c>
      <c r="F9064" s="43" t="n">
        <f aca="false">Inputs!$B$5*D9064+Inputs!$B$6*E9064</f>
        <v>228183.049697674</v>
      </c>
      <c r="G9064" s="43" t="n">
        <f aca="false">F9064*SQRT(($B$6-2)/C9064)</f>
        <v>348501.561900809</v>
      </c>
    </row>
    <row r="9065" customFormat="false" ht="15" hidden="false" customHeight="false" outlineLevel="0" collapsed="false">
      <c r="A9065" s="41" t="n">
        <v>0.1297516118</v>
      </c>
      <c r="B9065" s="41" t="n">
        <v>0.7336153696</v>
      </c>
      <c r="C9065" s="41" t="n">
        <v>4.6898255943</v>
      </c>
      <c r="D9065" s="42" t="n">
        <f aca="false">$B$5*A9065</f>
        <v>0.331512518525961</v>
      </c>
      <c r="E9065" s="42" t="n">
        <f aca="false">$D$5*A9065+$F$5*B9065</f>
        <v>1.57552155431623</v>
      </c>
      <c r="F9065" s="43" t="n">
        <f aca="false">Inputs!$B$5*D9065+Inputs!$B$6*E9065</f>
        <v>-45624.8258632152</v>
      </c>
      <c r="G9065" s="43" t="n">
        <f aca="false">F9065*SQRT(($B$6-2)/C9065)</f>
        <v>-29794.6214198231</v>
      </c>
    </row>
    <row r="9066" customFormat="false" ht="15" hidden="false" customHeight="false" outlineLevel="0" collapsed="false">
      <c r="A9066" s="41" t="n">
        <v>-0.8425379815</v>
      </c>
      <c r="B9066" s="41" t="n">
        <v>0.1100975952</v>
      </c>
      <c r="C9066" s="41" t="n">
        <v>9.161936946</v>
      </c>
      <c r="D9066" s="42" t="n">
        <f aca="false">$B$5*A9066</f>
        <v>-2.15266603879555</v>
      </c>
      <c r="E9066" s="42" t="n">
        <f aca="false">$D$5*A9066+$F$5*B9066</f>
        <v>-1.81478272019336</v>
      </c>
      <c r="F9066" s="43" t="n">
        <f aca="false">Inputs!$B$5*D9066+Inputs!$B$6*E9066</f>
        <v>-124527.467869887</v>
      </c>
      <c r="G9066" s="43" t="n">
        <f aca="false">F9066*SQRT(($B$6-2)/C9066)</f>
        <v>-58181.7132857139</v>
      </c>
    </row>
    <row r="9067" customFormat="false" ht="15" hidden="false" customHeight="false" outlineLevel="0" collapsed="false">
      <c r="A9067" s="41" t="n">
        <v>2.1427871062</v>
      </c>
      <c r="B9067" s="41" t="n">
        <v>-0.5000135203</v>
      </c>
      <c r="C9067" s="41" t="n">
        <v>3.0808308867</v>
      </c>
      <c r="D9067" s="42" t="n">
        <f aca="false">$B$5*A9067</f>
        <v>5.47477399615099</v>
      </c>
      <c r="E9067" s="42" t="n">
        <f aca="false">$D$5*A9067+$F$5*B9067</f>
        <v>4.23555458142863</v>
      </c>
      <c r="F9067" s="43" t="n">
        <f aca="false">Inputs!$B$5*D9067+Inputs!$B$6*E9067</f>
        <v>335699.670543667</v>
      </c>
      <c r="G9067" s="43" t="n">
        <f aca="false">F9067*SQRT(($B$6-2)/C9067)</f>
        <v>270478.022787064</v>
      </c>
    </row>
    <row r="9068" customFormat="false" ht="15" hidden="false" customHeight="false" outlineLevel="0" collapsed="false">
      <c r="A9068" s="41" t="n">
        <v>0.8538262407</v>
      </c>
      <c r="B9068" s="41" t="n">
        <v>0.5238044461</v>
      </c>
      <c r="C9068" s="41" t="n">
        <v>0.6116419831</v>
      </c>
      <c r="D9068" s="42" t="n">
        <f aca="false">$B$5*A9068</f>
        <v>2.18150729313723</v>
      </c>
      <c r="E9068" s="42" t="n">
        <f aca="false">$D$5*A9068+$F$5*B9068</f>
        <v>2.93623089632727</v>
      </c>
      <c r="F9068" s="43" t="n">
        <f aca="false">Inputs!$B$5*D9068+Inputs!$B$6*E9068</f>
        <v>71339.1844973591</v>
      </c>
      <c r="G9068" s="43" t="n">
        <f aca="false">F9068*SQRT(($B$6-2)/C9068)</f>
        <v>129001.421054078</v>
      </c>
    </row>
    <row r="9069" customFormat="false" ht="15" hidden="false" customHeight="false" outlineLevel="0" collapsed="false">
      <c r="A9069" s="41" t="n">
        <v>-0.1637659087</v>
      </c>
      <c r="B9069" s="41" t="n">
        <v>0.2216550929</v>
      </c>
      <c r="C9069" s="41" t="n">
        <v>2.4756246772</v>
      </c>
      <c r="D9069" s="42" t="n">
        <f aca="false">$B$5*A9069</f>
        <v>-0.418418300078717</v>
      </c>
      <c r="E9069" s="42" t="n">
        <f aca="false">$D$5*A9069+$F$5*B9069</f>
        <v>-0.00695368156848009</v>
      </c>
      <c r="F9069" s="43" t="n">
        <f aca="false">Inputs!$B$5*D9069+Inputs!$B$6*E9069</f>
        <v>-41494.1459294477</v>
      </c>
      <c r="G9069" s="43" t="n">
        <f aca="false">F9069*SQRT(($B$6-2)/C9069)</f>
        <v>-37295.7569737406</v>
      </c>
    </row>
    <row r="9070" customFormat="false" ht="15" hidden="false" customHeight="false" outlineLevel="0" collapsed="false">
      <c r="A9070" s="41" t="n">
        <v>1.7526199245</v>
      </c>
      <c r="B9070" s="41" t="n">
        <v>0.5535971466</v>
      </c>
      <c r="C9070" s="41" t="n">
        <v>1.9267181953</v>
      </c>
      <c r="D9070" s="42" t="n">
        <f aca="false">$B$5*A9070</f>
        <v>4.47790541581368</v>
      </c>
      <c r="E9070" s="42" t="n">
        <f aca="false">$D$5*A9070+$F$5*B9070</f>
        <v>5.12643377923802</v>
      </c>
      <c r="F9070" s="43" t="n">
        <f aca="false">Inputs!$B$5*D9070+Inputs!$B$6*E9070</f>
        <v>191468.852619467</v>
      </c>
      <c r="G9070" s="43" t="n">
        <f aca="false">F9070*SQRT(($B$6-2)/C9070)</f>
        <v>195076.085956348</v>
      </c>
    </row>
    <row r="9071" customFormat="false" ht="15" hidden="false" customHeight="false" outlineLevel="0" collapsed="false">
      <c r="A9071" s="41" t="n">
        <v>0.7098186233</v>
      </c>
      <c r="B9071" s="41" t="n">
        <v>1.6008622963</v>
      </c>
      <c r="C9071" s="41" t="n">
        <v>2.4897412871</v>
      </c>
      <c r="D9071" s="42" t="n">
        <f aca="false">$B$5*A9071</f>
        <v>1.81357099339565</v>
      </c>
      <c r="E9071" s="42" t="n">
        <f aca="false">$D$5*A9071+$F$5*B9071</f>
        <v>4.45335568731634</v>
      </c>
      <c r="F9071" s="43" t="n">
        <f aca="false">Inputs!$B$5*D9071+Inputs!$B$6*E9071</f>
        <v>-41310.6850262517</v>
      </c>
      <c r="G9071" s="43" t="n">
        <f aca="false">F9071*SQRT(($B$6-2)/C9071)</f>
        <v>-37025.4447401748</v>
      </c>
    </row>
    <row r="9072" customFormat="false" ht="15" hidden="false" customHeight="false" outlineLevel="0" collapsed="false">
      <c r="A9072" s="41" t="n">
        <v>-0.289410437</v>
      </c>
      <c r="B9072" s="41" t="n">
        <v>-1.0469149098</v>
      </c>
      <c r="C9072" s="41" t="n">
        <v>2.7260173775</v>
      </c>
      <c r="D9072" s="42" t="n">
        <f aca="false">$B$5*A9072</f>
        <v>-0.73943731046252</v>
      </c>
      <c r="E9072" s="42" t="n">
        <f aca="false">$D$5*A9072+$F$5*B9072</f>
        <v>-2.49643196335823</v>
      </c>
      <c r="F9072" s="43" t="n">
        <f aca="false">Inputs!$B$5*D9072+Inputs!$B$6*E9072</f>
        <v>50877.8671216596</v>
      </c>
      <c r="G9072" s="43" t="n">
        <f aca="false">F9072*SQRT(($B$6-2)/C9072)</f>
        <v>43579.2332231198</v>
      </c>
    </row>
    <row r="9073" customFormat="false" ht="15" hidden="false" customHeight="false" outlineLevel="0" collapsed="false">
      <c r="A9073" s="41" t="n">
        <v>1.7683473916</v>
      </c>
      <c r="B9073" s="41" t="n">
        <v>0.1365217826</v>
      </c>
      <c r="C9073" s="41" t="n">
        <v>10.2186248895</v>
      </c>
      <c r="D9073" s="42" t="n">
        <f aca="false">$B$5*A9073</f>
        <v>4.51808874884535</v>
      </c>
      <c r="E9073" s="42" t="n">
        <f aca="false">$D$5*A9073+$F$5*B9073</f>
        <v>4.44367613767314</v>
      </c>
      <c r="F9073" s="43" t="n">
        <f aca="false">Inputs!$B$5*D9073+Inputs!$B$6*E9073</f>
        <v>229625.068000878</v>
      </c>
      <c r="G9073" s="43" t="n">
        <f aca="false">F9073*SQRT(($B$6-2)/C9073)</f>
        <v>101586.984086968</v>
      </c>
    </row>
    <row r="9074" customFormat="false" ht="15" hidden="false" customHeight="false" outlineLevel="0" collapsed="false">
      <c r="A9074" s="41" t="n">
        <v>0.8936008501</v>
      </c>
      <c r="B9074" s="41" t="n">
        <v>-0.7623291856</v>
      </c>
      <c r="C9074" s="41" t="n">
        <v>4.4851143435</v>
      </c>
      <c r="D9074" s="42" t="n">
        <f aca="false">$B$5*A9074</f>
        <v>2.28313054661869</v>
      </c>
      <c r="E9074" s="42" t="n">
        <f aca="false">$D$5*A9074+$F$5*B9074</f>
        <v>0.810054083076397</v>
      </c>
      <c r="F9074" s="43" t="n">
        <f aca="false">Inputs!$B$5*D9074+Inputs!$B$6*E9074</f>
        <v>187810.35050805</v>
      </c>
      <c r="G9074" s="43" t="n">
        <f aca="false">F9074*SQRT(($B$6-2)/C9074)</f>
        <v>125414.502965576</v>
      </c>
    </row>
    <row r="9075" customFormat="false" ht="15" hidden="false" customHeight="false" outlineLevel="0" collapsed="false">
      <c r="A9075" s="41" t="n">
        <v>0.3885263052</v>
      </c>
      <c r="B9075" s="41" t="n">
        <v>-1.0969327849</v>
      </c>
      <c r="C9075" s="41" t="n">
        <v>4.4446575129</v>
      </c>
      <c r="D9075" s="42" t="n">
        <f aca="false">$B$5*A9075</f>
        <v>0.992676176916964</v>
      </c>
      <c r="E9075" s="42" t="n">
        <f aca="false">$D$5*A9075+$F$5*B9075</f>
        <v>-0.969590030289434</v>
      </c>
      <c r="F9075" s="43" t="n">
        <f aca="false">Inputs!$B$5*D9075+Inputs!$B$6*E9075</f>
        <v>147747.119206168</v>
      </c>
      <c r="G9075" s="43" t="n">
        <f aca="false">F9075*SQRT(($B$6-2)/C9075)</f>
        <v>99109.4049635163</v>
      </c>
    </row>
    <row r="9076" customFormat="false" ht="15" hidden="false" customHeight="false" outlineLevel="0" collapsed="false">
      <c r="A9076" s="41" t="n">
        <v>0.0637398397</v>
      </c>
      <c r="B9076" s="41" t="n">
        <v>-0.6479231852</v>
      </c>
      <c r="C9076" s="41" t="n">
        <v>1.8920173812</v>
      </c>
      <c r="D9076" s="42" t="n">
        <f aca="false">$B$5*A9076</f>
        <v>0.162853890570229</v>
      </c>
      <c r="E9076" s="42" t="n">
        <f aca="false">$D$5*A9076+$F$5*B9076</f>
        <v>-0.967123156691286</v>
      </c>
      <c r="F9076" s="43" t="n">
        <f aca="false">Inputs!$B$5*D9076+Inputs!$B$6*E9076</f>
        <v>64641.5468915872</v>
      </c>
      <c r="G9076" s="43" t="n">
        <f aca="false">F9076*SQRT(($B$6-2)/C9076)</f>
        <v>66460.5877428202</v>
      </c>
    </row>
    <row r="9077" customFormat="false" ht="15" hidden="false" customHeight="false" outlineLevel="0" collapsed="false">
      <c r="A9077" s="41" t="n">
        <v>-0.8776543349</v>
      </c>
      <c r="B9077" s="41" t="n">
        <v>-0.3031226694</v>
      </c>
      <c r="C9077" s="41" t="n">
        <v>6.3254749888</v>
      </c>
      <c r="D9077" s="42" t="n">
        <f aca="false">$B$5*A9077</f>
        <v>-2.24238755050229</v>
      </c>
      <c r="E9077" s="42" t="n">
        <f aca="false">$D$5*A9077+$F$5*B9077</f>
        <v>-2.61187092677108</v>
      </c>
      <c r="F9077" s="43" t="n">
        <f aca="false">Inputs!$B$5*D9077+Inputs!$B$6*E9077</f>
        <v>-93645.2087116748</v>
      </c>
      <c r="G9077" s="43" t="n">
        <f aca="false">F9077*SQRT(($B$6-2)/C9077)</f>
        <v>-52656.7424334388</v>
      </c>
    </row>
    <row r="9078" customFormat="false" ht="15" hidden="false" customHeight="false" outlineLevel="0" collapsed="false">
      <c r="A9078" s="41" t="n">
        <v>-2.293390643</v>
      </c>
      <c r="B9078" s="41" t="n">
        <v>-1.1599024378</v>
      </c>
      <c r="C9078" s="41" t="n">
        <v>6.9023922227</v>
      </c>
      <c r="D9078" s="42" t="n">
        <f aca="false">$B$5*A9078</f>
        <v>-5.85956272509905</v>
      </c>
      <c r="E9078" s="42" t="n">
        <f aca="false">$D$5*A9078+$F$5*B9078</f>
        <v>-7.46017943560681</v>
      </c>
      <c r="F9078" s="43" t="n">
        <f aca="false">Inputs!$B$5*D9078+Inputs!$B$6*E9078</f>
        <v>-212947.300729565</v>
      </c>
      <c r="G9078" s="43" t="n">
        <f aca="false">F9078*SQRT(($B$6-2)/C9078)</f>
        <v>-114627.103979073</v>
      </c>
    </row>
    <row r="9079" customFormat="false" ht="15" hidden="false" customHeight="false" outlineLevel="0" collapsed="false">
      <c r="A9079" s="41" t="n">
        <v>0.7824141563</v>
      </c>
      <c r="B9079" s="41" t="n">
        <v>0.3476663895</v>
      </c>
      <c r="C9079" s="41" t="n">
        <v>5.1598965073</v>
      </c>
      <c r="D9079" s="42" t="n">
        <f aca="false">$B$5*A9079</f>
        <v>1.99905098585741</v>
      </c>
      <c r="E9079" s="42" t="n">
        <f aca="false">$D$5*A9079+$F$5*B9079</f>
        <v>2.46215417477457</v>
      </c>
      <c r="F9079" s="43" t="n">
        <f aca="false">Inputs!$B$5*D9079+Inputs!$B$6*E9079</f>
        <v>76797.3898470123</v>
      </c>
      <c r="G9079" s="43" t="n">
        <f aca="false">F9079*SQRT(($B$6-2)/C9079)</f>
        <v>47812.4460014777</v>
      </c>
    </row>
    <row r="9080" customFormat="false" ht="15" hidden="false" customHeight="false" outlineLevel="0" collapsed="false">
      <c r="A9080" s="41" t="n">
        <v>-1.074186947</v>
      </c>
      <c r="B9080" s="41" t="n">
        <v>0.5478735695</v>
      </c>
      <c r="C9080" s="41" t="n">
        <v>4.814296247</v>
      </c>
      <c r="D9080" s="42" t="n">
        <f aca="false">$B$5*A9080</f>
        <v>-2.74452405814109</v>
      </c>
      <c r="E9080" s="42" t="n">
        <f aca="false">$D$5*A9080+$F$5*B9080</f>
        <v>-1.61008458497407</v>
      </c>
      <c r="F9080" s="43" t="n">
        <f aca="false">Inputs!$B$5*D9080+Inputs!$B$6*E9080</f>
        <v>-193948.176565405</v>
      </c>
      <c r="G9080" s="43" t="n">
        <f aca="false">F9080*SQRT(($B$6-2)/C9080)</f>
        <v>-125006.988594928</v>
      </c>
    </row>
    <row r="9081" customFormat="false" ht="15" hidden="false" customHeight="false" outlineLevel="0" collapsed="false">
      <c r="A9081" s="41" t="n">
        <v>-0.8782130722</v>
      </c>
      <c r="B9081" s="41" t="n">
        <v>0.7219638704</v>
      </c>
      <c r="C9081" s="41" t="n">
        <v>0.8191311825</v>
      </c>
      <c r="D9081" s="42" t="n">
        <f aca="false">$B$5*A9081</f>
        <v>-2.24381511203272</v>
      </c>
      <c r="E9081" s="42" t="n">
        <f aca="false">$D$5*A9081+$F$5*B9081</f>
        <v>-0.843138094355566</v>
      </c>
      <c r="F9081" s="43" t="n">
        <f aca="false">Inputs!$B$5*D9081+Inputs!$B$6*E9081</f>
        <v>-182224.606485494</v>
      </c>
      <c r="G9081" s="43" t="n">
        <f aca="false">F9081*SQRT(($B$6-2)/C9081)</f>
        <v>-284737.907693705</v>
      </c>
    </row>
    <row r="9082" customFormat="false" ht="15" hidden="false" customHeight="false" outlineLevel="0" collapsed="false">
      <c r="A9082" s="41" t="n">
        <v>-0.1156390735</v>
      </c>
      <c r="B9082" s="41" t="n">
        <v>-0.3251231504</v>
      </c>
      <c r="C9082" s="41" t="n">
        <v>4.3347350994</v>
      </c>
      <c r="D9082" s="42" t="n">
        <f aca="false">$B$5*A9082</f>
        <v>-0.295455293111</v>
      </c>
      <c r="E9082" s="42" t="n">
        <f aca="false">$D$5*A9082+$F$5*B9082</f>
        <v>-0.836577896098523</v>
      </c>
      <c r="F9082" s="43" t="n">
        <f aca="false">Inputs!$B$5*D9082+Inputs!$B$6*E9082</f>
        <v>12283.3654938261</v>
      </c>
      <c r="G9082" s="43" t="n">
        <f aca="false">F9082*SQRT(($B$6-2)/C9082)</f>
        <v>8343.55419438434</v>
      </c>
    </row>
    <row r="9083" customFormat="false" ht="15" hidden="false" customHeight="false" outlineLevel="0" collapsed="false">
      <c r="A9083" s="41" t="n">
        <v>-0.0910636237</v>
      </c>
      <c r="B9083" s="41" t="n">
        <v>2.5595284567</v>
      </c>
      <c r="C9083" s="41" t="n">
        <v>8.5885534145</v>
      </c>
      <c r="D9083" s="42" t="n">
        <f aca="false">$B$5*A9083</f>
        <v>-0.232665558601464</v>
      </c>
      <c r="E9083" s="42" t="n">
        <f aca="false">$D$5*A9083+$F$5*B9083</f>
        <v>4.20295742624122</v>
      </c>
      <c r="F9083" s="43" t="n">
        <f aca="false">Inputs!$B$5*D9083+Inputs!$B$6*E9083</f>
        <v>-233414.427172208</v>
      </c>
      <c r="G9083" s="43" t="n">
        <f aca="false">F9083*SQRT(($B$6-2)/C9083)</f>
        <v>-112637.417160537</v>
      </c>
    </row>
    <row r="9084" customFormat="false" ht="15" hidden="false" customHeight="false" outlineLevel="0" collapsed="false">
      <c r="A9084" s="41" t="n">
        <v>-0.7588015195</v>
      </c>
      <c r="B9084" s="41" t="n">
        <v>0.2265586663</v>
      </c>
      <c r="C9084" s="41" t="n">
        <v>4.495641006</v>
      </c>
      <c r="D9084" s="42" t="n">
        <f aca="false">$B$5*A9084</f>
        <v>-1.93872121741744</v>
      </c>
      <c r="E9084" s="42" t="n">
        <f aca="false">$D$5*A9084+$F$5*B9084</f>
        <v>-1.41442595766427</v>
      </c>
      <c r="F9084" s="43" t="n">
        <f aca="false">Inputs!$B$5*D9084+Inputs!$B$6*E9084</f>
        <v>-123150.82385853</v>
      </c>
      <c r="G9084" s="43" t="n">
        <f aca="false">F9084*SQRT(($B$6-2)/C9084)</f>
        <v>-82140.3421287974</v>
      </c>
    </row>
    <row r="9085" customFormat="false" ht="15" hidden="false" customHeight="false" outlineLevel="0" collapsed="false">
      <c r="A9085" s="41" t="n">
        <v>0.7813687095</v>
      </c>
      <c r="B9085" s="41" t="n">
        <v>-0.9624128491</v>
      </c>
      <c r="C9085" s="41" t="n">
        <v>5.7217623684</v>
      </c>
      <c r="D9085" s="42" t="n">
        <f aca="false">$B$5*A9085</f>
        <v>1.99637989224366</v>
      </c>
      <c r="E9085" s="42" t="n">
        <f aca="false">$D$5*A9085+$F$5*B9085</f>
        <v>0.19749451128797</v>
      </c>
      <c r="F9085" s="43" t="n">
        <f aca="false">Inputs!$B$5*D9085+Inputs!$B$6*E9085</f>
        <v>189763.263659967</v>
      </c>
      <c r="G9085" s="43" t="n">
        <f aca="false">F9085*SQRT(($B$6-2)/C9085)</f>
        <v>112192.087888457</v>
      </c>
    </row>
    <row r="9086" customFormat="false" ht="15" hidden="false" customHeight="false" outlineLevel="0" collapsed="false">
      <c r="A9086" s="41" t="n">
        <v>-1.5942578374</v>
      </c>
      <c r="B9086" s="41" t="n">
        <v>-0.601098143</v>
      </c>
      <c r="C9086" s="41" t="n">
        <v>2.4985600011</v>
      </c>
      <c r="D9086" s="42" t="n">
        <f aca="false">$B$5*A9086</f>
        <v>-4.07329376124348</v>
      </c>
      <c r="E9086" s="42" t="n">
        <f aca="false">$D$5*A9086+$F$5*B9086</f>
        <v>-4.83161936256204</v>
      </c>
      <c r="F9086" s="43" t="n">
        <f aca="false">Inputs!$B$5*D9086+Inputs!$B$6*E9086</f>
        <v>-165748.407996246</v>
      </c>
      <c r="G9086" s="43" t="n">
        <f aca="false">F9086*SQRT(($B$6-2)/C9086)</f>
        <v>-148292.59736396</v>
      </c>
    </row>
    <row r="9087" customFormat="false" ht="15" hidden="false" customHeight="false" outlineLevel="0" collapsed="false">
      <c r="A9087" s="41" t="n">
        <v>0.7594632011</v>
      </c>
      <c r="B9087" s="41" t="n">
        <v>-0.3420034517</v>
      </c>
      <c r="C9087" s="41" t="n">
        <v>1.7592805206</v>
      </c>
      <c r="D9087" s="42" t="n">
        <f aca="false">$B$5*A9087</f>
        <v>1.9404117993735</v>
      </c>
      <c r="E9087" s="42" t="n">
        <f aca="false">$D$5*A9087+$F$5*B9087</f>
        <v>1.21665685553688</v>
      </c>
      <c r="F9087" s="43" t="n">
        <f aca="false">Inputs!$B$5*D9087+Inputs!$B$6*E9087</f>
        <v>133208.337160505</v>
      </c>
      <c r="G9087" s="43" t="n">
        <f aca="false">F9087*SQRT(($B$6-2)/C9087)</f>
        <v>142029.598006114</v>
      </c>
    </row>
    <row r="9088" customFormat="false" ht="15" hidden="false" customHeight="false" outlineLevel="0" collapsed="false">
      <c r="A9088" s="41" t="n">
        <v>-0.2311059314</v>
      </c>
      <c r="B9088" s="41" t="n">
        <v>0.9107696513</v>
      </c>
      <c r="C9088" s="41" t="n">
        <v>1.1498758312</v>
      </c>
      <c r="D9088" s="42" t="n">
        <f aca="false">$B$5*A9088</f>
        <v>-0.590470579146223</v>
      </c>
      <c r="E9088" s="42" t="n">
        <f aca="false">$D$5*A9088+$F$5*B9088</f>
        <v>1.02272949467913</v>
      </c>
      <c r="F9088" s="43" t="n">
        <f aca="false">Inputs!$B$5*D9088+Inputs!$B$6*E9088</f>
        <v>-110183.532648579</v>
      </c>
      <c r="G9088" s="43" t="n">
        <f aca="false">F9088*SQRT(($B$6-2)/C9088)</f>
        <v>-145313.585010632</v>
      </c>
    </row>
    <row r="9089" customFormat="false" ht="15" hidden="false" customHeight="false" outlineLevel="0" collapsed="false">
      <c r="A9089" s="41" t="n">
        <v>-0.8063430795</v>
      </c>
      <c r="B9089" s="41" t="n">
        <v>-0.0887553111</v>
      </c>
      <c r="C9089" s="41" t="n">
        <v>7.6358658294</v>
      </c>
      <c r="D9089" s="42" t="n">
        <f aca="false">$B$5*A9089</f>
        <v>-2.06018885910305</v>
      </c>
      <c r="E9089" s="42" t="n">
        <f aca="false">$D$5*A9089+$F$5*B9089</f>
        <v>-2.07202190573919</v>
      </c>
      <c r="F9089" s="43" t="n">
        <f aca="false">Inputs!$B$5*D9089+Inputs!$B$6*E9089</f>
        <v>-102417.790623345</v>
      </c>
      <c r="G9089" s="43" t="n">
        <f aca="false">F9089*SQRT(($B$6-2)/C9089)</f>
        <v>-52415.6838624448</v>
      </c>
    </row>
    <row r="9090" customFormat="false" ht="15" hidden="false" customHeight="false" outlineLevel="0" collapsed="false">
      <c r="A9090" s="41" t="n">
        <v>-1.5138410413</v>
      </c>
      <c r="B9090" s="41" t="n">
        <v>0.3207190607</v>
      </c>
      <c r="C9090" s="41" t="n">
        <v>2.9514763002</v>
      </c>
      <c r="D9090" s="42" t="n">
        <f aca="false">$B$5*A9090</f>
        <v>-3.8678306133329</v>
      </c>
      <c r="E9090" s="42" t="n">
        <f aca="false">$D$5*A9090+$F$5*B9090</f>
        <v>-3.04851788014292</v>
      </c>
      <c r="F9090" s="43" t="n">
        <f aca="false">Inputs!$B$5*D9090+Inputs!$B$6*E9090</f>
        <v>-234357.167326144</v>
      </c>
      <c r="G9090" s="43" t="n">
        <f aca="false">F9090*SQRT(($B$6-2)/C9090)</f>
        <v>-192918.371737893</v>
      </c>
    </row>
    <row r="9091" customFormat="false" ht="15" hidden="false" customHeight="false" outlineLevel="0" collapsed="false">
      <c r="A9091" s="41" t="n">
        <v>0.2295070746</v>
      </c>
      <c r="B9091" s="41" t="n">
        <v>0.7955362982</v>
      </c>
      <c r="C9091" s="41" t="n">
        <v>6.9520432302</v>
      </c>
      <c r="D9091" s="42" t="n">
        <f aca="false">$B$5*A9091</f>
        <v>0.58638553513654</v>
      </c>
      <c r="E9091" s="42" t="n">
        <f aca="false">$D$5*A9091+$F$5*B9091</f>
        <v>1.91982005285678</v>
      </c>
      <c r="F9091" s="43" t="n">
        <f aca="false">Inputs!$B$5*D9091+Inputs!$B$6*E9091</f>
        <v>-37352.4491291851</v>
      </c>
      <c r="G9091" s="43" t="n">
        <f aca="false">F9091*SQRT(($B$6-2)/C9091)</f>
        <v>-20034.4695775645</v>
      </c>
    </row>
    <row r="9092" customFormat="false" ht="15" hidden="false" customHeight="false" outlineLevel="0" collapsed="false">
      <c r="A9092" s="41" t="n">
        <v>-1.1452561317</v>
      </c>
      <c r="B9092" s="41" t="n">
        <v>-0.1918875808</v>
      </c>
      <c r="C9092" s="41" t="n">
        <v>2.2430300227</v>
      </c>
      <c r="D9092" s="42" t="n">
        <f aca="false">$B$5*A9092</f>
        <v>-2.92610426421822</v>
      </c>
      <c r="E9092" s="42" t="n">
        <f aca="false">$D$5*A9092+$F$5*B9092</f>
        <v>-3.05657834246769</v>
      </c>
      <c r="F9092" s="43" t="n">
        <f aca="false">Inputs!$B$5*D9092+Inputs!$B$6*E9092</f>
        <v>-139781.509298437</v>
      </c>
      <c r="G9092" s="43" t="n">
        <f aca="false">F9092*SQRT(($B$6-2)/C9092)</f>
        <v>-131991.869459427</v>
      </c>
    </row>
    <row r="9093" customFormat="false" ht="15" hidden="false" customHeight="false" outlineLevel="0" collapsed="false">
      <c r="A9093" s="41" t="n">
        <v>-1.2784703605</v>
      </c>
      <c r="B9093" s="41" t="n">
        <v>-0.2461066862</v>
      </c>
      <c r="C9093" s="41" t="n">
        <v>7.2837231644</v>
      </c>
      <c r="D9093" s="42" t="n">
        <f aca="false">$B$5*A9093</f>
        <v>-3.2664636931327</v>
      </c>
      <c r="E9093" s="42" t="n">
        <f aca="false">$D$5*A9093+$F$5*B9093</f>
        <v>-3.46719583341817</v>
      </c>
      <c r="F9093" s="43" t="n">
        <f aca="false">Inputs!$B$5*D9093+Inputs!$B$6*E9093</f>
        <v>-153286.577642361</v>
      </c>
      <c r="G9093" s="43" t="n">
        <f aca="false">F9093*SQRT(($B$6-2)/C9093)</f>
        <v>-80323.4604732623</v>
      </c>
    </row>
    <row r="9094" customFormat="false" ht="15" hidden="false" customHeight="false" outlineLevel="0" collapsed="false">
      <c r="A9094" s="41" t="n">
        <v>1.4817880754</v>
      </c>
      <c r="B9094" s="41" t="n">
        <v>-0.320752756</v>
      </c>
      <c r="C9094" s="41" t="n">
        <v>3.4613350309</v>
      </c>
      <c r="D9094" s="42" t="n">
        <f aca="false">$B$5*A9094</f>
        <v>3.78593598941012</v>
      </c>
      <c r="E9094" s="42" t="n">
        <f aca="false">$D$5*A9094+$F$5*B9094</f>
        <v>2.97218684962301</v>
      </c>
      <c r="F9094" s="43" t="n">
        <f aca="false">Inputs!$B$5*D9094+Inputs!$B$6*E9094</f>
        <v>229984.256459861</v>
      </c>
      <c r="G9094" s="43" t="n">
        <f aca="false">F9094*SQRT(($B$6-2)/C9094)</f>
        <v>174820.068646256</v>
      </c>
    </row>
    <row r="9095" customFormat="false" ht="15" hidden="false" customHeight="false" outlineLevel="0" collapsed="false">
      <c r="A9095" s="41" t="n">
        <v>-1.3659198242</v>
      </c>
      <c r="B9095" s="41" t="n">
        <v>-0.679879265</v>
      </c>
      <c r="C9095" s="41" t="n">
        <v>2.4790151355</v>
      </c>
      <c r="D9095" s="42" t="n">
        <f aca="false">$B$5*A9095</f>
        <v>-3.48989515230885</v>
      </c>
      <c r="E9095" s="42" t="n">
        <f aca="false">$D$5*A9095+$F$5*B9095</f>
        <v>-4.42430386455742</v>
      </c>
      <c r="F9095" s="43" t="n">
        <f aca="false">Inputs!$B$5*D9095+Inputs!$B$6*E9095</f>
        <v>-127774.322003014</v>
      </c>
      <c r="G9095" s="43" t="n">
        <f aca="false">F9095*SQRT(($B$6-2)/C9095)</f>
        <v>-114767.519134241</v>
      </c>
    </row>
    <row r="9096" customFormat="false" ht="15" hidden="false" customHeight="false" outlineLevel="0" collapsed="false">
      <c r="A9096" s="41" t="n">
        <v>-1.6109518334</v>
      </c>
      <c r="B9096" s="41" t="n">
        <v>-1.2957728788</v>
      </c>
      <c r="C9096" s="41" t="n">
        <v>2.4966680723</v>
      </c>
      <c r="D9096" s="42" t="n">
        <f aca="false">$B$5*A9096</f>
        <v>-4.1159465543876</v>
      </c>
      <c r="E9096" s="42" t="n">
        <f aca="false">$D$5*A9096+$F$5*B9096</f>
        <v>-6.07086987137993</v>
      </c>
      <c r="F9096" s="43" t="n">
        <f aca="false">Inputs!$B$5*D9096+Inputs!$B$6*E9096</f>
        <v>-108051.161869764</v>
      </c>
      <c r="G9096" s="43" t="n">
        <f aca="false">F9096*SQRT(($B$6-2)/C9096)</f>
        <v>-96708.3637375892</v>
      </c>
    </row>
    <row r="9097" customFormat="false" ht="15" hidden="false" customHeight="false" outlineLevel="0" collapsed="false">
      <c r="A9097" s="41" t="n">
        <v>0.6709869475</v>
      </c>
      <c r="B9097" s="41" t="n">
        <v>-1.4462832374</v>
      </c>
      <c r="C9097" s="41" t="n">
        <v>6.1568363344</v>
      </c>
      <c r="D9097" s="42" t="n">
        <f aca="false">$B$5*A9097</f>
        <v>1.71435691455335</v>
      </c>
      <c r="E9097" s="42" t="n">
        <f aca="false">$D$5*A9097+$F$5*B9097</f>
        <v>-0.900689047438542</v>
      </c>
      <c r="F9097" s="43" t="n">
        <f aca="false">Inputs!$B$5*D9097+Inputs!$B$6*E9097</f>
        <v>216470.143827262</v>
      </c>
      <c r="G9097" s="43" t="n">
        <f aca="false">F9097*SQRT(($B$6-2)/C9097)</f>
        <v>123376.998060679</v>
      </c>
    </row>
    <row r="9098" customFormat="false" ht="15" hidden="false" customHeight="false" outlineLevel="0" collapsed="false">
      <c r="A9098" s="41" t="n">
        <v>0.3123285904</v>
      </c>
      <c r="B9098" s="41" t="n">
        <v>0.0257426759</v>
      </c>
      <c r="C9098" s="41" t="n">
        <v>4.4871381632</v>
      </c>
      <c r="D9098" s="42" t="n">
        <f aca="false">$B$5*A9098</f>
        <v>0.79799268906783</v>
      </c>
      <c r="E9098" s="42" t="n">
        <f aca="false">$D$5*A9098+$F$5*B9098</f>
        <v>0.787664330846573</v>
      </c>
      <c r="F9098" s="43" t="n">
        <f aca="false">Inputs!$B$5*D9098+Inputs!$B$6*E9098</f>
        <v>40416.0523644544</v>
      </c>
      <c r="G9098" s="43" t="n">
        <f aca="false">F9098*SQRT(($B$6-2)/C9098)</f>
        <v>26982.6231797879</v>
      </c>
    </row>
    <row r="9099" customFormat="false" ht="15" hidden="false" customHeight="false" outlineLevel="0" collapsed="false">
      <c r="A9099" s="41" t="n">
        <v>-0.5315282491</v>
      </c>
      <c r="B9099" s="41" t="n">
        <v>0.2273499801</v>
      </c>
      <c r="C9099" s="41" t="n">
        <v>6.1849567354</v>
      </c>
      <c r="D9099" s="42" t="n">
        <f aca="false">$B$5*A9099</f>
        <v>-1.35804300295278</v>
      </c>
      <c r="E9099" s="42" t="n">
        <f aca="false">$D$5*A9099+$F$5*B9099</f>
        <v>-0.872242854259808</v>
      </c>
      <c r="F9099" s="43" t="n">
        <f aca="false">Inputs!$B$5*D9099+Inputs!$B$6*E9099</f>
        <v>-92192.1575822875</v>
      </c>
      <c r="G9099" s="43" t="n">
        <f aca="false">F9099*SQRT(($B$6-2)/C9099)</f>
        <v>-52425.2661261667</v>
      </c>
    </row>
    <row r="9100" customFormat="false" ht="15" hidden="false" customHeight="false" outlineLevel="0" collapsed="false">
      <c r="A9100" s="41" t="n">
        <v>-0.9376615093</v>
      </c>
      <c r="B9100" s="41" t="n">
        <v>0.8408444008</v>
      </c>
      <c r="C9100" s="41" t="n">
        <v>8.5053627401</v>
      </c>
      <c r="D9100" s="42" t="n">
        <f aca="false">$B$5*A9100</f>
        <v>-2.39570456320834</v>
      </c>
      <c r="E9100" s="42" t="n">
        <f aca="false">$D$5*A9100+$F$5*B9100</f>
        <v>-0.779324586490249</v>
      </c>
      <c r="F9100" s="43" t="n">
        <f aca="false">Inputs!$B$5*D9100+Inputs!$B$6*E9100</f>
        <v>-200604.226996321</v>
      </c>
      <c r="G9100" s="43" t="n">
        <f aca="false">F9100*SQRT(($B$6-2)/C9100)</f>
        <v>-97276.6615590848</v>
      </c>
    </row>
    <row r="9101" customFormat="false" ht="15" hidden="false" customHeight="false" outlineLevel="0" collapsed="false">
      <c r="A9101" s="41" t="n">
        <v>-0.6983402986</v>
      </c>
      <c r="B9101" s="41" t="n">
        <v>-0.3863668886</v>
      </c>
      <c r="C9101" s="41" t="n">
        <v>2.7770375052</v>
      </c>
      <c r="D9101" s="42" t="n">
        <f aca="false">$B$5*A9101</f>
        <v>-1.78424412587573</v>
      </c>
      <c r="E9101" s="42" t="n">
        <f aca="false">$D$5*A9101+$F$5*B9101</f>
        <v>-2.32891891513892</v>
      </c>
      <c r="F9101" s="43" t="n">
        <f aca="false">Inputs!$B$5*D9101+Inputs!$B$6*E9101</f>
        <v>-61978.4668306263</v>
      </c>
      <c r="G9101" s="43" t="n">
        <f aca="false">F9101*SQRT(($B$6-2)/C9101)</f>
        <v>-52597.4820524345</v>
      </c>
    </row>
    <row r="9102" customFormat="false" ht="15" hidden="false" customHeight="false" outlineLevel="0" collapsed="false">
      <c r="A9102" s="41" t="n">
        <v>-0.5053510054</v>
      </c>
      <c r="B9102" s="41" t="n">
        <v>0.6894735644</v>
      </c>
      <c r="C9102" s="41" t="n">
        <v>5.2282601597</v>
      </c>
      <c r="D9102" s="42" t="n">
        <f aca="false">$B$5*A9102</f>
        <v>-1.29116072020757</v>
      </c>
      <c r="E9102" s="42" t="n">
        <f aca="false">$D$5*A9102+$F$5*B9102</f>
        <v>-0.0119825129979187</v>
      </c>
      <c r="F9102" s="43" t="n">
        <f aca="false">Inputs!$B$5*D9102+Inputs!$B$6*E9102</f>
        <v>-128516.946370861</v>
      </c>
      <c r="G9102" s="43" t="n">
        <f aca="false">F9102*SQRT(($B$6-2)/C9102)</f>
        <v>-79487.1271296184</v>
      </c>
    </row>
    <row r="9103" customFormat="false" ht="15" hidden="false" customHeight="false" outlineLevel="0" collapsed="false">
      <c r="A9103" s="41" t="n">
        <v>0.5444439135</v>
      </c>
      <c r="B9103" s="41" t="n">
        <v>-2.6217011659</v>
      </c>
      <c r="C9103" s="41" t="n">
        <v>3.095775541</v>
      </c>
      <c r="D9103" s="42" t="n">
        <f aca="false">$B$5*A9103</f>
        <v>1.39104224183915</v>
      </c>
      <c r="E9103" s="42" t="n">
        <f aca="false">$D$5*A9103+$F$5*B9103</f>
        <v>-3.23145558408741</v>
      </c>
      <c r="F9103" s="43" t="n">
        <f aca="false">Inputs!$B$5*D9103+Inputs!$B$6*E9103</f>
        <v>300677.003388286</v>
      </c>
      <c r="G9103" s="43" t="n">
        <f aca="false">F9103*SQRT(($B$6-2)/C9103)</f>
        <v>241674.305272844</v>
      </c>
    </row>
    <row r="9104" customFormat="false" ht="15" hidden="false" customHeight="false" outlineLevel="0" collapsed="false">
      <c r="A9104" s="41" t="n">
        <v>0.2542429363</v>
      </c>
      <c r="B9104" s="41" t="n">
        <v>-1.7445928318</v>
      </c>
      <c r="C9104" s="41" t="n">
        <v>2.3322478499</v>
      </c>
      <c r="D9104" s="42" t="n">
        <f aca="false">$B$5*A9104</f>
        <v>0.649585118527587</v>
      </c>
      <c r="E9104" s="42" t="n">
        <f aca="false">$D$5*A9104+$F$5*B9104</f>
        <v>-2.4074724302879</v>
      </c>
      <c r="F9104" s="43" t="n">
        <f aca="false">Inputs!$B$5*D9104+Inputs!$B$6*E9104</f>
        <v>185332.133367154</v>
      </c>
      <c r="G9104" s="43" t="n">
        <f aca="false">F9104*SQRT(($B$6-2)/C9104)</f>
        <v>171624.13924034</v>
      </c>
    </row>
    <row r="9105" customFormat="false" ht="15" hidden="false" customHeight="false" outlineLevel="0" collapsed="false">
      <c r="A9105" s="41" t="n">
        <v>-0.3413217122</v>
      </c>
      <c r="B9105" s="41" t="n">
        <v>-0.1081740217</v>
      </c>
      <c r="C9105" s="41" t="n">
        <v>4.5350619056</v>
      </c>
      <c r="D9105" s="42" t="n">
        <f aca="false">$B$5*A9105</f>
        <v>-0.872069478515836</v>
      </c>
      <c r="E9105" s="42" t="n">
        <f aca="false">$D$5*A9105+$F$5*B9105</f>
        <v>-0.998993871544314</v>
      </c>
      <c r="F9105" s="43" t="n">
        <f aca="false">Inputs!$B$5*D9105+Inputs!$B$6*E9105</f>
        <v>-37257.2542743679</v>
      </c>
      <c r="G9105" s="43" t="n">
        <f aca="false">F9105*SQRT(($B$6-2)/C9105)</f>
        <v>-24741.9675947771</v>
      </c>
    </row>
    <row r="9106" customFormat="false" ht="15" hidden="false" customHeight="false" outlineLevel="0" collapsed="false">
      <c r="A9106" s="41" t="n">
        <v>-0.3520582295</v>
      </c>
      <c r="B9106" s="41" t="n">
        <v>0.5008192221</v>
      </c>
      <c r="C9106" s="41" t="n">
        <v>0.8116711031</v>
      </c>
      <c r="D9106" s="42" t="n">
        <f aca="false">$B$5*A9106</f>
        <v>-0.899501044420442</v>
      </c>
      <c r="E9106" s="42" t="n">
        <f aca="false">$D$5*A9106+$F$5*B9106</f>
        <v>0.0270332891281079</v>
      </c>
      <c r="F9106" s="43" t="n">
        <f aca="false">Inputs!$B$5*D9106+Inputs!$B$6*E9106</f>
        <v>-91301.7688984496</v>
      </c>
      <c r="G9106" s="43" t="n">
        <f aca="false">F9106*SQRT(($B$6-2)/C9106)</f>
        <v>-143319.124745595</v>
      </c>
    </row>
    <row r="9107" customFormat="false" ht="15" hidden="false" customHeight="false" outlineLevel="0" collapsed="false">
      <c r="A9107" s="41" t="n">
        <v>0.7200765661</v>
      </c>
      <c r="B9107" s="41" t="n">
        <v>-0.7734657928</v>
      </c>
      <c r="C9107" s="41" t="n">
        <v>6.6552571291</v>
      </c>
      <c r="D9107" s="42" t="n">
        <f aca="false">$B$5*A9107</f>
        <v>1.83977981196328</v>
      </c>
      <c r="E9107" s="42" t="n">
        <f aca="false">$D$5*A9107+$F$5*B9107</f>
        <v>0.377907736226511</v>
      </c>
      <c r="F9107" s="43" t="n">
        <f aca="false">Inputs!$B$5*D9107+Inputs!$B$6*E9107</f>
        <v>165082.594385002</v>
      </c>
      <c r="G9107" s="43" t="n">
        <f aca="false">F9107*SQRT(($B$6-2)/C9107)</f>
        <v>90496.9335698981</v>
      </c>
    </row>
    <row r="9108" customFormat="false" ht="15" hidden="false" customHeight="false" outlineLevel="0" collapsed="false">
      <c r="A9108" s="41" t="n">
        <v>-0.8097970025</v>
      </c>
      <c r="B9108" s="41" t="n">
        <v>-0.0359695537</v>
      </c>
      <c r="C9108" s="41" t="n">
        <v>4.1540421771</v>
      </c>
      <c r="D9108" s="42" t="n">
        <f aca="false">$B$5*A9108</f>
        <v>-2.06901355651251</v>
      </c>
      <c r="E9108" s="42" t="n">
        <f aca="false">$D$5*A9108+$F$5*B9108</f>
        <v>-1.98909331019058</v>
      </c>
      <c r="F9108" s="43" t="n">
        <f aca="false">Inputs!$B$5*D9108+Inputs!$B$6*E9108</f>
        <v>-107446.690141722</v>
      </c>
      <c r="G9108" s="43" t="n">
        <f aca="false">F9108*SQRT(($B$6-2)/C9108)</f>
        <v>-74554.281424348</v>
      </c>
    </row>
    <row r="9109" customFormat="false" ht="15" hidden="false" customHeight="false" outlineLevel="0" collapsed="false">
      <c r="A9109" s="41" t="n">
        <v>-1.5437320806</v>
      </c>
      <c r="B9109" s="41" t="n">
        <v>-0.4769779752</v>
      </c>
      <c r="C9109" s="41" t="n">
        <v>1.8328662056</v>
      </c>
      <c r="D9109" s="42" t="n">
        <f aca="false">$B$5*A9109</f>
        <v>-3.94420156227321</v>
      </c>
      <c r="E9109" s="42" t="n">
        <f aca="false">$D$5*A9109+$F$5*B9109</f>
        <v>-4.49706508772652</v>
      </c>
      <c r="F9109" s="43" t="n">
        <f aca="false">Inputs!$B$5*D9109+Inputs!$B$6*E9109</f>
        <v>-169566.901840995</v>
      </c>
      <c r="G9109" s="43" t="n">
        <f aca="false">F9109*SQRT(($B$6-2)/C9109)</f>
        <v>-177129.420256139</v>
      </c>
    </row>
    <row r="9110" customFormat="false" ht="15" hidden="false" customHeight="false" outlineLevel="0" collapsed="false">
      <c r="A9110" s="41" t="n">
        <v>1.3480778334</v>
      </c>
      <c r="B9110" s="41" t="n">
        <v>-1.5063005652</v>
      </c>
      <c r="C9110" s="41" t="n">
        <v>4.2282741663</v>
      </c>
      <c r="D9110" s="42" t="n">
        <f aca="false">$B$5*A9110</f>
        <v>3.44430925766315</v>
      </c>
      <c r="E9110" s="42" t="n">
        <f aca="false">$D$5*A9110+$F$5*B9110</f>
        <v>0.606873597767017</v>
      </c>
      <c r="F9110" s="43" t="n">
        <f aca="false">Inputs!$B$5*D9110+Inputs!$B$6*E9110</f>
        <v>314087.245877964</v>
      </c>
      <c r="G9110" s="43" t="n">
        <f aca="false">F9110*SQRT(($B$6-2)/C9110)</f>
        <v>216014.910428215</v>
      </c>
    </row>
    <row r="9111" customFormat="false" ht="15" hidden="false" customHeight="false" outlineLevel="0" collapsed="false">
      <c r="A9111" s="41" t="n">
        <v>-0.3401173593</v>
      </c>
      <c r="B9111" s="41" t="n">
        <v>-0.5923008129</v>
      </c>
      <c r="C9111" s="41" t="n">
        <v>0.5685173329</v>
      </c>
      <c r="D9111" s="42" t="n">
        <f aca="false">$B$5*A9111</f>
        <v>-0.868992383306502</v>
      </c>
      <c r="E9111" s="42" t="n">
        <f aca="false">$D$5*A9111+$F$5*B9111</f>
        <v>-1.8320912122849</v>
      </c>
      <c r="F9111" s="43" t="n">
        <f aca="false">Inputs!$B$5*D9111+Inputs!$B$6*E9111</f>
        <v>4705.32228359488</v>
      </c>
      <c r="G9111" s="43" t="n">
        <f aca="false">F9111*SQRT(($B$6-2)/C9111)</f>
        <v>8825.3617880472</v>
      </c>
    </row>
    <row r="9112" customFormat="false" ht="15" hidden="false" customHeight="false" outlineLevel="0" collapsed="false">
      <c r="A9112" s="41" t="n">
        <v>2.0052678814</v>
      </c>
      <c r="B9112" s="41" t="n">
        <v>-0.5378612067</v>
      </c>
      <c r="C9112" s="41" t="n">
        <v>1.1127784256</v>
      </c>
      <c r="D9112" s="42" t="n">
        <f aca="false">$B$5*A9112</f>
        <v>5.12341539700343</v>
      </c>
      <c r="E9112" s="42" t="n">
        <f aca="false">$D$5*A9112+$F$5*B9112</f>
        <v>3.84296222977397</v>
      </c>
      <c r="F9112" s="43" t="n">
        <f aca="false">Inputs!$B$5*D9112+Inputs!$B$6*E9112</f>
        <v>320193.428211644</v>
      </c>
      <c r="G9112" s="43" t="n">
        <f aca="false">F9112*SQRT(($B$6-2)/C9112)</f>
        <v>429262.611494118</v>
      </c>
    </row>
    <row r="9113" customFormat="false" ht="15" hidden="false" customHeight="false" outlineLevel="0" collapsed="false">
      <c r="A9113" s="41" t="n">
        <v>-0.4798108854</v>
      </c>
      <c r="B9113" s="41" t="n">
        <v>-1.0307649278</v>
      </c>
      <c r="C9113" s="41" t="n">
        <v>1.1193730398</v>
      </c>
      <c r="D9113" s="42" t="n">
        <f aca="false">$B$5*A9113</f>
        <v>-1.22590627452325</v>
      </c>
      <c r="E9113" s="42" t="n">
        <f aca="false">$D$5*A9113+$F$5*B9113</f>
        <v>-2.92161966162309</v>
      </c>
      <c r="F9113" s="43" t="n">
        <f aca="false">Inputs!$B$5*D9113+Inputs!$B$6*E9113</f>
        <v>23490.3556288296</v>
      </c>
      <c r="G9113" s="43" t="n">
        <f aca="false">F9113*SQRT(($B$6-2)/C9113)</f>
        <v>31399.0977078481</v>
      </c>
    </row>
    <row r="9114" customFormat="false" ht="15" hidden="false" customHeight="false" outlineLevel="0" collapsed="false">
      <c r="A9114" s="41" t="n">
        <v>0.0093218036</v>
      </c>
      <c r="B9114" s="41" t="n">
        <v>0.270167055</v>
      </c>
      <c r="C9114" s="41" t="n">
        <v>1.0017122749</v>
      </c>
      <c r="D9114" s="42" t="n">
        <f aca="false">$B$5*A9114</f>
        <v>0.023817003471246</v>
      </c>
      <c r="E9114" s="42" t="n">
        <f aca="false">$D$5*A9114+$F$5*B9114</f>
        <v>0.488691487702849</v>
      </c>
      <c r="F9114" s="43" t="n">
        <f aca="false">Inputs!$B$5*D9114+Inputs!$B$6*E9114</f>
        <v>-22052.8740380179</v>
      </c>
      <c r="G9114" s="43" t="n">
        <f aca="false">F9114*SQRT(($B$6-2)/C9114)</f>
        <v>-31160.8070302221</v>
      </c>
    </row>
    <row r="9115" customFormat="false" ht="15" hidden="false" customHeight="false" outlineLevel="0" collapsed="false">
      <c r="A9115" s="41" t="n">
        <v>-0.8858198476</v>
      </c>
      <c r="B9115" s="41" t="n">
        <v>0.9887228007</v>
      </c>
      <c r="C9115" s="41" t="n">
        <v>2.8408803855</v>
      </c>
      <c r="D9115" s="42" t="n">
        <f aca="false">$B$5*A9115</f>
        <v>-2.26325025611866</v>
      </c>
      <c r="E9115" s="42" t="n">
        <f aca="false">$D$5*A9115+$F$5*B9115</f>
        <v>-0.400614607193865</v>
      </c>
      <c r="F9115" s="43" t="n">
        <f aca="false">Inputs!$B$5*D9115+Inputs!$B$6*E9115</f>
        <v>-206294.295252173</v>
      </c>
      <c r="G9115" s="43" t="n">
        <f aca="false">F9115*SQRT(($B$6-2)/C9115)</f>
        <v>-173091.500236782</v>
      </c>
    </row>
    <row r="9116" customFormat="false" ht="15" hidden="false" customHeight="false" outlineLevel="0" collapsed="false">
      <c r="A9116" s="41" t="n">
        <v>0.2710635843</v>
      </c>
      <c r="B9116" s="41" t="n">
        <v>0.8518992688</v>
      </c>
      <c r="C9116" s="41" t="n">
        <v>4.212916803</v>
      </c>
      <c r="D9116" s="42" t="n">
        <f aca="false">$B$5*A9116</f>
        <v>0.692561504750164</v>
      </c>
      <c r="E9116" s="42" t="n">
        <f aca="false">$D$5*A9116+$F$5*B9116</f>
        <v>2.11603185867498</v>
      </c>
      <c r="F9116" s="43" t="n">
        <f aca="false">Inputs!$B$5*D9116+Inputs!$B$6*E9116</f>
        <v>-36545.4424587326</v>
      </c>
      <c r="G9116" s="43" t="n">
        <f aca="false">F9116*SQRT(($B$6-2)/C9116)</f>
        <v>-25180.0611672067</v>
      </c>
    </row>
    <row r="9117" customFormat="false" ht="15" hidden="false" customHeight="false" outlineLevel="0" collapsed="false">
      <c r="A9117" s="41" t="n">
        <v>-0.3281355278</v>
      </c>
      <c r="B9117" s="41" t="n">
        <v>0.2431843309</v>
      </c>
      <c r="C9117" s="41" t="n">
        <v>16.3389470978</v>
      </c>
      <c r="D9117" s="42" t="n">
        <f aca="false">$B$5*A9117</f>
        <v>-0.838379066970661</v>
      </c>
      <c r="E9117" s="42" t="n">
        <f aca="false">$D$5*A9117+$F$5*B9117</f>
        <v>-0.360910135468262</v>
      </c>
      <c r="F9117" s="43" t="n">
        <f aca="false">Inputs!$B$5*D9117+Inputs!$B$6*E9117</f>
        <v>-65792.399923653</v>
      </c>
      <c r="G9117" s="43" t="n">
        <f aca="false">F9117*SQRT(($B$6-2)/C9117)</f>
        <v>-23018.5887063593</v>
      </c>
    </row>
    <row r="9118" customFormat="false" ht="15" hidden="false" customHeight="false" outlineLevel="0" collapsed="false">
      <c r="A9118" s="41" t="n">
        <v>-0.2130964949</v>
      </c>
      <c r="B9118" s="41" t="n">
        <v>1.4576815495</v>
      </c>
      <c r="C9118" s="41" t="n">
        <v>7.3868986362</v>
      </c>
      <c r="D9118" s="42" t="n">
        <f aca="false">$B$5*A9118</f>
        <v>-0.544456864414486</v>
      </c>
      <c r="E9118" s="42" t="n">
        <f aca="false">$D$5*A9118+$F$5*B9118</f>
        <v>2.00996156385786</v>
      </c>
      <c r="F9118" s="43" t="n">
        <f aca="false">Inputs!$B$5*D9118+Inputs!$B$6*E9118</f>
        <v>-154943.764634342</v>
      </c>
      <c r="G9118" s="43" t="n">
        <f aca="false">F9118*SQRT(($B$6-2)/C9118)</f>
        <v>-80622.8287313713</v>
      </c>
    </row>
    <row r="9119" customFormat="false" ht="15" hidden="false" customHeight="false" outlineLevel="0" collapsed="false">
      <c r="A9119" s="41" t="n">
        <v>0.1162641374</v>
      </c>
      <c r="B9119" s="41" t="n">
        <v>0.0087539483</v>
      </c>
      <c r="C9119" s="41" t="n">
        <v>0.4026429332</v>
      </c>
      <c r="D9119" s="42" t="n">
        <f aca="false">$B$5*A9119</f>
        <v>0.297052317647759</v>
      </c>
      <c r="E9119" s="42" t="n">
        <f aca="false">$D$5*A9119+$F$5*B9119</f>
        <v>0.291776556442368</v>
      </c>
      <c r="F9119" s="43" t="n">
        <f aca="false">Inputs!$B$5*D9119+Inputs!$B$6*E9119</f>
        <v>15116.4039426575</v>
      </c>
      <c r="G9119" s="43" t="n">
        <f aca="false">F9119*SQRT(($B$6-2)/C9119)</f>
        <v>33690.1888887698</v>
      </c>
    </row>
    <row r="9120" customFormat="false" ht="15" hidden="false" customHeight="false" outlineLevel="0" collapsed="false">
      <c r="A9120" s="41" t="n">
        <v>-0.458241999</v>
      </c>
      <c r="B9120" s="41" t="n">
        <v>-0.5159636305</v>
      </c>
      <c r="C9120" s="41" t="n">
        <v>10.4026749856</v>
      </c>
      <c r="D9120" s="42" t="n">
        <f aca="false">$B$5*A9120</f>
        <v>-1.17079824347015</v>
      </c>
      <c r="E9120" s="42" t="n">
        <f aca="false">$D$5*A9120+$F$5*B9120</f>
        <v>-1.98136436767336</v>
      </c>
      <c r="F9120" s="43" t="n">
        <f aca="false">Inputs!$B$5*D9120+Inputs!$B$6*E9120</f>
        <v>-18011.6059633472</v>
      </c>
      <c r="G9120" s="43" t="n">
        <f aca="false">F9120*SQRT(($B$6-2)/C9120)</f>
        <v>-7897.59611972132</v>
      </c>
    </row>
    <row r="9121" customFormat="false" ht="15" hidden="false" customHeight="false" outlineLevel="0" collapsed="false">
      <c r="A9121" s="41" t="n">
        <v>0.2377220748</v>
      </c>
      <c r="B9121" s="41" t="n">
        <v>0.8195874594</v>
      </c>
      <c r="C9121" s="41" t="n">
        <v>1.8546128184</v>
      </c>
      <c r="D9121" s="42" t="n">
        <f aca="false">$B$5*A9121</f>
        <v>0.607374680228557</v>
      </c>
      <c r="E9121" s="42" t="n">
        <f aca="false">$D$5*A9121+$F$5*B9121</f>
        <v>1.98089857415423</v>
      </c>
      <c r="F9121" s="43" t="n">
        <f aca="false">Inputs!$B$5*D9121+Inputs!$B$6*E9121</f>
        <v>-38307.4606848557</v>
      </c>
      <c r="G9121" s="43" t="n">
        <f aca="false">F9121*SQRT(($B$6-2)/C9121)</f>
        <v>-39780.6370619163</v>
      </c>
    </row>
    <row r="9122" customFormat="false" ht="15" hidden="false" customHeight="false" outlineLevel="0" collapsed="false">
      <c r="A9122" s="41" t="n">
        <v>-0.6845580979</v>
      </c>
      <c r="B9122" s="41" t="n">
        <v>0.1265792772</v>
      </c>
      <c r="C9122" s="41" t="n">
        <v>4.9441068043</v>
      </c>
      <c r="D9122" s="42" t="n">
        <f aca="false">$B$5*A9122</f>
        <v>-1.74903090577384</v>
      </c>
      <c r="E9122" s="42" t="n">
        <f aca="false">$D$5*A9122+$F$5*B9122</f>
        <v>-1.41039606151049</v>
      </c>
      <c r="F9122" s="43" t="n">
        <f aca="false">Inputs!$B$5*D9122+Inputs!$B$6*E9122</f>
        <v>-104383.28750186</v>
      </c>
      <c r="G9122" s="43" t="n">
        <f aca="false">F9122*SQRT(($B$6-2)/C9122)</f>
        <v>-66389.9048908476</v>
      </c>
    </row>
    <row r="9123" customFormat="false" ht="15" hidden="false" customHeight="false" outlineLevel="0" collapsed="false">
      <c r="A9123" s="41" t="n">
        <v>0.184169491</v>
      </c>
      <c r="B9123" s="41" t="n">
        <v>0.3583635164</v>
      </c>
      <c r="C9123" s="41" t="n">
        <v>2.9088166234</v>
      </c>
      <c r="D9123" s="42" t="n">
        <f aca="false">$B$5*A9123</f>
        <v>0.470549004748889</v>
      </c>
      <c r="E9123" s="42" t="n">
        <f aca="false">$D$5*A9123+$F$5*B9123</f>
        <v>1.05704965747345</v>
      </c>
      <c r="F9123" s="43" t="n">
        <f aca="false">Inputs!$B$5*D9123+Inputs!$B$6*E9123</f>
        <v>-5797.58239878371</v>
      </c>
      <c r="G9123" s="43" t="n">
        <f aca="false">F9123*SQRT(($B$6-2)/C9123)</f>
        <v>-4807.32801348428</v>
      </c>
    </row>
    <row r="9124" customFormat="false" ht="15" hidden="false" customHeight="false" outlineLevel="0" collapsed="false">
      <c r="A9124" s="41" t="n">
        <v>-1.7074964019</v>
      </c>
      <c r="B9124" s="41" t="n">
        <v>-0.9247326997</v>
      </c>
      <c r="C9124" s="41" t="n">
        <v>10.863164506</v>
      </c>
      <c r="D9124" s="42" t="n">
        <f aca="false">$B$5*A9124</f>
        <v>-4.36261580657979</v>
      </c>
      <c r="E9124" s="42" t="n">
        <f aca="false">$D$5*A9124+$F$5*B9124</f>
        <v>-5.65991461590518</v>
      </c>
      <c r="F9124" s="43" t="n">
        <f aca="false">Inputs!$B$5*D9124+Inputs!$B$6*E9124</f>
        <v>-153265.84986272</v>
      </c>
      <c r="G9124" s="43" t="n">
        <f aca="false">F9124*SQRT(($B$6-2)/C9124)</f>
        <v>-65763.0909479393</v>
      </c>
    </row>
    <row r="9125" customFormat="false" ht="15" hidden="false" customHeight="false" outlineLevel="0" collapsed="false">
      <c r="A9125" s="41" t="n">
        <v>-1.3658445201</v>
      </c>
      <c r="B9125" s="41" t="n">
        <v>0.0328844267</v>
      </c>
      <c r="C9125" s="41" t="n">
        <v>6.9497471261</v>
      </c>
      <c r="D9125" s="42" t="n">
        <f aca="false">$B$5*A9125</f>
        <v>-3.48970275198719</v>
      </c>
      <c r="E9125" s="42" t="n">
        <f aca="false">$D$5*A9125+$F$5*B9125</f>
        <v>-3.19336399011697</v>
      </c>
      <c r="F9125" s="43" t="n">
        <f aca="false">Inputs!$B$5*D9125+Inputs!$B$6*E9125</f>
        <v>-189302.07569287</v>
      </c>
      <c r="G9125" s="43" t="n">
        <f aca="false">F9125*SQRT(($B$6-2)/C9125)</f>
        <v>-101551.390068088</v>
      </c>
    </row>
    <row r="9126" customFormat="false" ht="15" hidden="false" customHeight="false" outlineLevel="0" collapsed="false">
      <c r="A9126" s="41" t="n">
        <v>-0.9009733699</v>
      </c>
      <c r="B9126" s="41" t="n">
        <v>-0.4962411184</v>
      </c>
      <c r="C9126" s="41" t="n">
        <v>9.80589903</v>
      </c>
      <c r="D9126" s="42" t="n">
        <f aca="false">$B$5*A9126</f>
        <v>-2.30196717279138</v>
      </c>
      <c r="E9126" s="42" t="n">
        <f aca="false">$D$5*A9126+$F$5*B9126</f>
        <v>-3.00082681033177</v>
      </c>
      <c r="F9126" s="43" t="n">
        <f aca="false">Inputs!$B$5*D9126+Inputs!$B$6*E9126</f>
        <v>-80155.3767625498</v>
      </c>
      <c r="G9126" s="43" t="n">
        <f aca="false">F9126*SQRT(($B$6-2)/C9126)</f>
        <v>-36199.6147903984</v>
      </c>
    </row>
    <row r="9127" customFormat="false" ht="15" hidden="false" customHeight="false" outlineLevel="0" collapsed="false">
      <c r="A9127" s="41" t="n">
        <v>-1.1942805239</v>
      </c>
      <c r="B9127" s="41" t="n">
        <v>-0.4032365372</v>
      </c>
      <c r="C9127" s="41" t="n">
        <v>5.1480695218</v>
      </c>
      <c r="D9127" s="42" t="n">
        <f aca="false">$B$5*A9127</f>
        <v>-3.05136050960866</v>
      </c>
      <c r="E9127" s="42" t="n">
        <f aca="false">$D$5*A9127+$F$5*B9127</f>
        <v>-3.53818180676851</v>
      </c>
      <c r="F9127" s="43" t="n">
        <f aca="false">Inputs!$B$5*D9127+Inputs!$B$6*E9127</f>
        <v>-128226.960622441</v>
      </c>
      <c r="G9127" s="43" t="n">
        <f aca="false">F9127*SQRT(($B$6-2)/C9127)</f>
        <v>-79923.06758429</v>
      </c>
    </row>
    <row r="9128" customFormat="false" ht="15" hidden="false" customHeight="false" outlineLevel="0" collapsed="false">
      <c r="A9128" s="41" t="n">
        <v>-1.1241036012</v>
      </c>
      <c r="B9128" s="41" t="n">
        <v>0.757908442</v>
      </c>
      <c r="C9128" s="41" t="n">
        <v>2.2336753235</v>
      </c>
      <c r="D9128" s="42" t="n">
        <f aca="false">$B$5*A9128</f>
        <v>-2.87206001334555</v>
      </c>
      <c r="E9128" s="42" t="n">
        <f aca="false">$D$5*A9128+$F$5*B9128</f>
        <v>-1.36618911685183</v>
      </c>
      <c r="F9128" s="43" t="n">
        <f aca="false">Inputs!$B$5*D9128+Inputs!$B$6*E9128</f>
        <v>-218896.545491963</v>
      </c>
      <c r="G9128" s="43" t="n">
        <f aca="false">F9128*SQRT(($B$6-2)/C9128)</f>
        <v>-207130.41841048</v>
      </c>
    </row>
    <row r="9129" customFormat="false" ht="15" hidden="false" customHeight="false" outlineLevel="0" collapsed="false">
      <c r="A9129" s="41" t="n">
        <v>0.4792279698</v>
      </c>
      <c r="B9129" s="41" t="n">
        <v>0.1502292815</v>
      </c>
      <c r="C9129" s="41" t="n">
        <v>5.7145252041</v>
      </c>
      <c r="D9129" s="42" t="n">
        <f aca="false">$B$5*A9129</f>
        <v>1.22441693796733</v>
      </c>
      <c r="E9129" s="42" t="n">
        <f aca="false">$D$5*A9129+$F$5*B9129</f>
        <v>1.39977260535741</v>
      </c>
      <c r="F9129" s="43" t="n">
        <f aca="false">Inputs!$B$5*D9129+Inputs!$B$6*E9129</f>
        <v>52453.0635288618</v>
      </c>
      <c r="G9129" s="43" t="n">
        <f aca="false">F9129*SQRT(($B$6-2)/C9129)</f>
        <v>31031.0006115369</v>
      </c>
    </row>
    <row r="9130" customFormat="false" ht="15" hidden="false" customHeight="false" outlineLevel="0" collapsed="false">
      <c r="A9130" s="41" t="n">
        <v>-0.3019419297</v>
      </c>
      <c r="B9130" s="41" t="n">
        <v>-2.0376867663</v>
      </c>
      <c r="C9130" s="41" t="n">
        <v>8.508468561</v>
      </c>
      <c r="D9130" s="42" t="n">
        <f aca="false">$B$5*A9130</f>
        <v>-0.771454999092625</v>
      </c>
      <c r="E9130" s="42" t="n">
        <f aca="false">$D$5*A9130+$F$5*B9130</f>
        <v>-4.23706146197153</v>
      </c>
      <c r="F9130" s="43" t="n">
        <f aca="false">Inputs!$B$5*D9130+Inputs!$B$6*E9130</f>
        <v>134707.573189314</v>
      </c>
      <c r="G9130" s="43" t="n">
        <f aca="false">F9130*SQRT(($B$6-2)/C9130)</f>
        <v>65310.244680016</v>
      </c>
    </row>
    <row r="9131" customFormat="false" ht="15" hidden="false" customHeight="false" outlineLevel="0" collapsed="false">
      <c r="A9131" s="41" t="n">
        <v>-0.4582066255</v>
      </c>
      <c r="B9131" s="41" t="n">
        <v>-0.7614565437</v>
      </c>
      <c r="C9131" s="41" t="n">
        <v>1.5923862093</v>
      </c>
      <c r="D9131" s="42" t="n">
        <f aca="false">$B$5*A9131</f>
        <v>-1.17070786495453</v>
      </c>
      <c r="E9131" s="42" t="n">
        <f aca="false">$D$5*A9131+$F$5*B9131</f>
        <v>-2.40518369560078</v>
      </c>
      <c r="F9131" s="43" t="n">
        <f aca="false">Inputs!$B$5*D9131+Inputs!$B$6*E9131</f>
        <v>3188.39828458644</v>
      </c>
      <c r="G9131" s="43" t="n">
        <f aca="false">F9131*SQRT(($B$6-2)/C9131)</f>
        <v>3573.24965745426</v>
      </c>
    </row>
    <row r="9132" customFormat="false" ht="15" hidden="false" customHeight="false" outlineLevel="0" collapsed="false">
      <c r="A9132" s="41" t="n">
        <v>0.2472742173</v>
      </c>
      <c r="B9132" s="41" t="n">
        <v>0.6197071688</v>
      </c>
      <c r="C9132" s="41" t="n">
        <v>4.6775188357</v>
      </c>
      <c r="D9132" s="42" t="n">
        <f aca="false">$B$5*A9132</f>
        <v>0.631780194530568</v>
      </c>
      <c r="E9132" s="42" t="n">
        <f aca="false">$D$5*A9132+$F$5*B9132</f>
        <v>1.65848657248629</v>
      </c>
      <c r="F9132" s="43" t="n">
        <f aca="false">Inputs!$B$5*D9132+Inputs!$B$6*E9132</f>
        <v>-19746.3091712577</v>
      </c>
      <c r="G9132" s="43" t="n">
        <f aca="false">F9132*SQRT(($B$6-2)/C9132)</f>
        <v>-12911.9893116498</v>
      </c>
    </row>
    <row r="9133" customFormat="false" ht="15" hidden="false" customHeight="false" outlineLevel="0" collapsed="false">
      <c r="A9133" s="41" t="n">
        <v>0.3246326625</v>
      </c>
      <c r="B9133" s="41" t="n">
        <v>1.2630383091</v>
      </c>
      <c r="C9133" s="41" t="n">
        <v>6.4041653372</v>
      </c>
      <c r="D9133" s="42" t="n">
        <f aca="false">$B$5*A9133</f>
        <v>0.829429323059579</v>
      </c>
      <c r="E9133" s="42" t="n">
        <f aca="false">$D$5*A9133+$F$5*B9133</f>
        <v>2.95343620217699</v>
      </c>
      <c r="F9133" s="43" t="n">
        <f aca="false">Inputs!$B$5*D9133+Inputs!$B$6*E9133</f>
        <v>-64728.8778028915</v>
      </c>
      <c r="G9133" s="43" t="n">
        <f aca="false">F9133*SQRT(($B$6-2)/C9133)</f>
        <v>-36172.7733990215</v>
      </c>
    </row>
    <row r="9134" customFormat="false" ht="15" hidden="false" customHeight="false" outlineLevel="0" collapsed="false">
      <c r="A9134" s="41" t="n">
        <v>-0.5683142344</v>
      </c>
      <c r="B9134" s="41" t="n">
        <v>-0.6097758813</v>
      </c>
      <c r="C9134" s="41" t="n">
        <v>2.0590263526</v>
      </c>
      <c r="D9134" s="42" t="n">
        <f aca="false">$B$5*A9134</f>
        <v>-1.45203038749533</v>
      </c>
      <c r="E9134" s="42" t="n">
        <f aca="false">$D$5*A9134+$F$5*B9134</f>
        <v>-2.40528069327735</v>
      </c>
      <c r="F9134" s="43" t="n">
        <f aca="false">Inputs!$B$5*D9134+Inputs!$B$6*E9134</f>
        <v>-24939.0040856652</v>
      </c>
      <c r="G9134" s="43" t="n">
        <f aca="false">F9134*SQRT(($B$6-2)/C9134)</f>
        <v>-24578.9401291948</v>
      </c>
    </row>
    <row r="9135" customFormat="false" ht="15" hidden="false" customHeight="false" outlineLevel="0" collapsed="false">
      <c r="A9135" s="41" t="n">
        <v>1.0378782289</v>
      </c>
      <c r="B9135" s="41" t="n">
        <v>0.1662163945</v>
      </c>
      <c r="C9135" s="41" t="n">
        <v>2.5105082898</v>
      </c>
      <c r="D9135" s="42" t="n">
        <f aca="false">$B$5*A9135</f>
        <v>2.65175608081273</v>
      </c>
      <c r="E9135" s="42" t="n">
        <f aca="false">$D$5*A9135+$F$5*B9135</f>
        <v>2.75673561643933</v>
      </c>
      <c r="F9135" s="43" t="n">
        <f aca="false">Inputs!$B$5*D9135+Inputs!$B$6*E9135</f>
        <v>127338.827259307</v>
      </c>
      <c r="G9135" s="43" t="n">
        <f aca="false">F9135*SQRT(($B$6-2)/C9135)</f>
        <v>113656.692560868</v>
      </c>
    </row>
    <row r="9136" customFormat="false" ht="15" hidden="false" customHeight="false" outlineLevel="0" collapsed="false">
      <c r="A9136" s="41" t="n">
        <v>-0.2469987405</v>
      </c>
      <c r="B9136" s="41" t="n">
        <v>1.8465211449</v>
      </c>
      <c r="C9136" s="41" t="n">
        <v>3.1178507781</v>
      </c>
      <c r="D9136" s="42" t="n">
        <f aca="false">$B$5*A9136</f>
        <v>-0.631076357356628</v>
      </c>
      <c r="E9136" s="42" t="n">
        <f aca="false">$D$5*A9136+$F$5*B9136</f>
        <v>2.60071476975201</v>
      </c>
      <c r="F9136" s="43" t="n">
        <f aca="false">Inputs!$B$5*D9136+Inputs!$B$6*E9136</f>
        <v>-193143.374223263</v>
      </c>
      <c r="G9136" s="43" t="n">
        <f aca="false">F9136*SQRT(($B$6-2)/C9136)</f>
        <v>-154691.748799963</v>
      </c>
    </row>
    <row r="9137" customFormat="false" ht="15" hidden="false" customHeight="false" outlineLevel="0" collapsed="false">
      <c r="A9137" s="41" t="n">
        <v>0.5777305474</v>
      </c>
      <c r="B9137" s="41" t="n">
        <v>-0.1905441739</v>
      </c>
      <c r="C9137" s="41" t="n">
        <v>4.7127088723</v>
      </c>
      <c r="D9137" s="42" t="n">
        <f aca="false">$B$5*A9137</f>
        <v>1.47608886040794</v>
      </c>
      <c r="E9137" s="42" t="n">
        <f aca="false">$D$5*A9137+$F$5*B9137</f>
        <v>1.04573949881463</v>
      </c>
      <c r="F9137" s="43" t="n">
        <f aca="false">Inputs!$B$5*D9137+Inputs!$B$6*E9137</f>
        <v>95321.9111000629</v>
      </c>
      <c r="G9137" s="43" t="n">
        <f aca="false">F9137*SQRT(($B$6-2)/C9137)</f>
        <v>62097.2592934473</v>
      </c>
    </row>
    <row r="9138" customFormat="false" ht="15" hidden="false" customHeight="false" outlineLevel="0" collapsed="false">
      <c r="A9138" s="41" t="n">
        <v>-0.6859448136</v>
      </c>
      <c r="B9138" s="41" t="n">
        <v>1.3265126716</v>
      </c>
      <c r="C9138" s="41" t="n">
        <v>3.4653550522</v>
      </c>
      <c r="D9138" s="42" t="n">
        <f aca="false">$B$5*A9138</f>
        <v>-1.7525739339321</v>
      </c>
      <c r="E9138" s="42" t="n">
        <f aca="false">$D$5*A9138+$F$5*B9138</f>
        <v>0.658282342910964</v>
      </c>
      <c r="F9138" s="43" t="n">
        <f aca="false">Inputs!$B$5*D9138+Inputs!$B$6*E9138</f>
        <v>-208171.510538758</v>
      </c>
      <c r="G9138" s="43" t="n">
        <f aca="false">F9138*SQRT(($B$6-2)/C9138)</f>
        <v>-158147.533286733</v>
      </c>
    </row>
    <row r="9139" customFormat="false" ht="15" hidden="false" customHeight="false" outlineLevel="0" collapsed="false">
      <c r="A9139" s="41" t="n">
        <v>0.2069970209</v>
      </c>
      <c r="B9139" s="41" t="n">
        <v>0.0245169195</v>
      </c>
      <c r="C9139" s="41" t="n">
        <v>3.7506923897</v>
      </c>
      <c r="D9139" s="42" t="n">
        <f aca="false">$B$5*A9139</f>
        <v>0.528872842301986</v>
      </c>
      <c r="E9139" s="42" t="n">
        <f aca="false">$D$5*A9139+$F$5*B9139</f>
        <v>0.534902042727904</v>
      </c>
      <c r="F9139" s="43" t="n">
        <f aca="false">Inputs!$B$5*D9139+Inputs!$B$6*E9139</f>
        <v>26142.1820938034</v>
      </c>
      <c r="G9139" s="43" t="n">
        <f aca="false">F9139*SQRT(($B$6-2)/C9139)</f>
        <v>19089.7881852241</v>
      </c>
    </row>
    <row r="9140" customFormat="false" ht="15" hidden="false" customHeight="false" outlineLevel="0" collapsed="false">
      <c r="A9140" s="41" t="n">
        <v>0.6762764275</v>
      </c>
      <c r="B9140" s="41" t="n">
        <v>0.8800878569</v>
      </c>
      <c r="C9140" s="41" t="n">
        <v>11.6649955897</v>
      </c>
      <c r="D9140" s="42" t="n">
        <f aca="false">$B$5*A9140</f>
        <v>1.72787141978505</v>
      </c>
      <c r="E9140" s="42" t="n">
        <f aca="false">$D$5*A9140+$F$5*B9140</f>
        <v>3.12894589153122</v>
      </c>
      <c r="F9140" s="43" t="n">
        <f aca="false">Inputs!$B$5*D9140+Inputs!$B$6*E9140</f>
        <v>16339.847401944</v>
      </c>
      <c r="G9140" s="43" t="n">
        <f aca="false">F9140*SQRT(($B$6-2)/C9140)</f>
        <v>6765.82413152717</v>
      </c>
    </row>
    <row r="9141" customFormat="false" ht="15" hidden="false" customHeight="false" outlineLevel="0" collapsed="false">
      <c r="A9141" s="41" t="n">
        <v>0.5498699845</v>
      </c>
      <c r="B9141" s="41" t="n">
        <v>0.8839755756</v>
      </c>
      <c r="C9141" s="41" t="n">
        <v>3.3600178232</v>
      </c>
      <c r="D9141" s="42" t="n">
        <f aca="false">$B$5*A9141</f>
        <v>1.40490573407602</v>
      </c>
      <c r="E9141" s="42" t="n">
        <f aca="false">$D$5*A9141+$F$5*B9141</f>
        <v>2.83486375532583</v>
      </c>
      <c r="F9141" s="43" t="n">
        <f aca="false">Inputs!$B$5*D9141+Inputs!$B$6*E9141</f>
        <v>-1252.6143586894</v>
      </c>
      <c r="G9141" s="43" t="n">
        <f aca="false">F9141*SQRT(($B$6-2)/C9141)</f>
        <v>-966.410395611884</v>
      </c>
    </row>
    <row r="9142" customFormat="false" ht="15" hidden="false" customHeight="false" outlineLevel="0" collapsed="false">
      <c r="A9142" s="41" t="n">
        <v>0.4513743589</v>
      </c>
      <c r="B9142" s="41" t="n">
        <v>0.5548905834</v>
      </c>
      <c r="C9142" s="41" t="n">
        <v>9.3121257429</v>
      </c>
      <c r="D9142" s="42" t="n">
        <f aca="false">$B$5*A9142</f>
        <v>1.15325157384272</v>
      </c>
      <c r="E9142" s="42" t="n">
        <f aca="false">$D$5*A9142+$F$5*B9142</f>
        <v>2.03223911112955</v>
      </c>
      <c r="F9142" s="43" t="n">
        <f aca="false">Inputs!$B$5*D9142+Inputs!$B$6*E9142</f>
        <v>13713.2018277948</v>
      </c>
      <c r="G9142" s="43" t="n">
        <f aca="false">F9142*SQRT(($B$6-2)/C9142)</f>
        <v>6355.20332785346</v>
      </c>
    </row>
    <row r="9143" customFormat="false" ht="15" hidden="false" customHeight="false" outlineLevel="0" collapsed="false">
      <c r="A9143" s="41" t="n">
        <v>-0.7316378548</v>
      </c>
      <c r="B9143" s="41" t="n">
        <v>1.8103538816</v>
      </c>
      <c r="C9143" s="41" t="n">
        <v>15.2427286414</v>
      </c>
      <c r="D9143" s="42" t="n">
        <f aca="false">$B$5*A9143</f>
        <v>-1.86931865068114</v>
      </c>
      <c r="E9143" s="42" t="n">
        <f aca="false">$D$5*A9143+$F$5*B9143</f>
        <v>1.38502181698064</v>
      </c>
      <c r="F9143" s="43" t="n">
        <f aca="false">Inputs!$B$5*D9143+Inputs!$B$6*E9143</f>
        <v>-256182.955917146</v>
      </c>
      <c r="G9143" s="43" t="n">
        <f aca="false">F9143*SQRT(($B$6-2)/C9143)</f>
        <v>-92796.9860711514</v>
      </c>
    </row>
    <row r="9144" customFormat="false" ht="15" hidden="false" customHeight="false" outlineLevel="0" collapsed="false">
      <c r="A9144" s="41" t="n">
        <v>-1.233676659</v>
      </c>
      <c r="B9144" s="41" t="n">
        <v>0.3093776145</v>
      </c>
      <c r="C9144" s="41" t="n">
        <v>1.7294976339</v>
      </c>
      <c r="D9144" s="42" t="n">
        <f aca="false">$B$5*A9144</f>
        <v>-3.15201676956573</v>
      </c>
      <c r="E9144" s="42" t="n">
        <f aca="false">$D$5*A9144+$F$5*B9144</f>
        <v>-2.40142590576074</v>
      </c>
      <c r="F9144" s="43" t="n">
        <f aca="false">Inputs!$B$5*D9144+Inputs!$B$6*E9144</f>
        <v>-195130.381668536</v>
      </c>
      <c r="G9144" s="43" t="n">
        <f aca="false">F9144*SQRT(($B$6-2)/C9144)</f>
        <v>-209835.954982994</v>
      </c>
    </row>
    <row r="9145" customFormat="false" ht="15" hidden="false" customHeight="false" outlineLevel="0" collapsed="false">
      <c r="A9145" s="41" t="n">
        <v>-1.3367670582</v>
      </c>
      <c r="B9145" s="41" t="n">
        <v>-0.0981287388</v>
      </c>
      <c r="C9145" s="41" t="n">
        <v>7.0848841652</v>
      </c>
      <c r="D9145" s="42" t="n">
        <f aca="false">$B$5*A9145</f>
        <v>-3.41541047543597</v>
      </c>
      <c r="E9145" s="42" t="n">
        <f aca="false">$D$5*A9145+$F$5*B9145</f>
        <v>-3.35039785992568</v>
      </c>
      <c r="F9145" s="43" t="n">
        <f aca="false">Inputs!$B$5*D9145+Inputs!$B$6*E9145</f>
        <v>-174021.154547313</v>
      </c>
      <c r="G9145" s="43" t="n">
        <f aca="false">F9145*SQRT(($B$6-2)/C9145)</f>
        <v>-92459.3139076211</v>
      </c>
    </row>
    <row r="9146" customFormat="false" ht="15" hidden="false" customHeight="false" outlineLevel="0" collapsed="false">
      <c r="A9146" s="41" t="n">
        <v>-0.5712936379</v>
      </c>
      <c r="B9146" s="41" t="n">
        <v>0.1357558713</v>
      </c>
      <c r="C9146" s="41" t="n">
        <v>2.3626398361</v>
      </c>
      <c r="D9146" s="42" t="n">
        <f aca="false">$B$5*A9146</f>
        <v>-1.45964269800375</v>
      </c>
      <c r="E9146" s="42" t="n">
        <f aca="false">$D$5*A9146+$F$5*B9146</f>
        <v>-1.12502769963279</v>
      </c>
      <c r="F9146" s="43" t="n">
        <f aca="false">Inputs!$B$5*D9146+Inputs!$B$6*E9146</f>
        <v>-89712.8848187357</v>
      </c>
      <c r="G9146" s="43" t="n">
        <f aca="false">F9146*SQRT(($B$6-2)/C9146)</f>
        <v>-82541.2532894352</v>
      </c>
    </row>
    <row r="9147" customFormat="false" ht="15" hidden="false" customHeight="false" outlineLevel="0" collapsed="false">
      <c r="A9147" s="41" t="n">
        <v>0.3417576814</v>
      </c>
      <c r="B9147" s="41" t="n">
        <v>-0.956333703</v>
      </c>
      <c r="C9147" s="41" t="n">
        <v>6.8598930902</v>
      </c>
      <c r="D9147" s="42" t="n">
        <f aca="false">$B$5*A9147</f>
        <v>0.873183370247019</v>
      </c>
      <c r="E9147" s="42" t="n">
        <f aca="false">$D$5*A9147+$F$5*B9147</f>
        <v>-0.838101406875315</v>
      </c>
      <c r="F9147" s="43" t="n">
        <f aca="false">Inputs!$B$5*D9147+Inputs!$B$6*E9147</f>
        <v>129223.407368468</v>
      </c>
      <c r="G9147" s="43" t="n">
        <f aca="false">F9147*SQRT(($B$6-2)/C9147)</f>
        <v>69774.6252276452</v>
      </c>
    </row>
    <row r="9148" customFormat="false" ht="15" hidden="false" customHeight="false" outlineLevel="0" collapsed="false">
      <c r="A9148" s="41" t="n">
        <v>-0.029414455</v>
      </c>
      <c r="B9148" s="41" t="n">
        <v>1.3936742225</v>
      </c>
      <c r="C9148" s="41" t="n">
        <v>2.2931349134</v>
      </c>
      <c r="D9148" s="42" t="n">
        <f aca="false">$B$5*A9148</f>
        <v>-0.0751532865206268</v>
      </c>
      <c r="E9148" s="42" t="n">
        <f aca="false">$D$5*A9148+$F$5*B9148</f>
        <v>2.33652481869904</v>
      </c>
      <c r="F9148" s="43" t="n">
        <f aca="false">Inputs!$B$5*D9148+Inputs!$B$6*E9148</f>
        <v>-124341.569587015</v>
      </c>
      <c r="G9148" s="43" t="n">
        <f aca="false">F9148*SQRT(($B$6-2)/C9148)</f>
        <v>-116122.543476827</v>
      </c>
    </row>
    <row r="9149" customFormat="false" ht="15" hidden="false" customHeight="false" outlineLevel="0" collapsed="false">
      <c r="A9149" s="41" t="n">
        <v>-1.3122650975</v>
      </c>
      <c r="B9149" s="41" t="n">
        <v>-0.8540537692</v>
      </c>
      <c r="C9149" s="41" t="n">
        <v>0.3444647582</v>
      </c>
      <c r="D9149" s="42" t="n">
        <f aca="false">$B$5*A9149</f>
        <v>-3.35280850396296</v>
      </c>
      <c r="E9149" s="42" t="n">
        <f aca="false">$D$5*A9149+$F$5*B9149</f>
        <v>-4.59738257231479</v>
      </c>
      <c r="F9149" s="43" t="n">
        <f aca="false">Inputs!$B$5*D9149+Inputs!$B$6*E9149</f>
        <v>-105411.721780556</v>
      </c>
      <c r="G9149" s="43" t="n">
        <f aca="false">F9149*SQRT(($B$6-2)/C9149)</f>
        <v>-253998.707551385</v>
      </c>
    </row>
    <row r="9150" customFormat="false" ht="15" hidden="false" customHeight="false" outlineLevel="0" collapsed="false">
      <c r="A9150" s="41" t="n">
        <v>0.8607546479</v>
      </c>
      <c r="B9150" s="41" t="n">
        <v>0.0775548132</v>
      </c>
      <c r="C9150" s="41" t="n">
        <v>6.137710672</v>
      </c>
      <c r="D9150" s="42" t="n">
        <f aca="false">$B$5*A9150</f>
        <v>2.19920922137058</v>
      </c>
      <c r="E9150" s="42" t="n">
        <f aca="false">$D$5*A9150+$F$5*B9150</f>
        <v>2.18215861480929</v>
      </c>
      <c r="F9150" s="43" t="n">
        <f aca="false">Inputs!$B$5*D9150+Inputs!$B$6*E9150</f>
        <v>110812.991396593</v>
      </c>
      <c r="G9150" s="43" t="n">
        <f aca="false">F9150*SQRT(($B$6-2)/C9150)</f>
        <v>63256.1084758342</v>
      </c>
    </row>
    <row r="9151" customFormat="false" ht="15" hidden="false" customHeight="false" outlineLevel="0" collapsed="false">
      <c r="A9151" s="41" t="n">
        <v>0.1511549298</v>
      </c>
      <c r="B9151" s="41" t="n">
        <v>1.0223023487</v>
      </c>
      <c r="C9151" s="41" t="n">
        <v>3.8404908508</v>
      </c>
      <c r="D9151" s="42" t="n">
        <f aca="false">$B$5*A9151</f>
        <v>0.386197525953298</v>
      </c>
      <c r="E9151" s="42" t="n">
        <f aca="false">$D$5*A9151+$F$5*B9151</f>
        <v>2.12494124098132</v>
      </c>
      <c r="F9151" s="43" t="n">
        <f aca="false">Inputs!$B$5*D9151+Inputs!$B$6*E9151</f>
        <v>-67627.3094537364</v>
      </c>
      <c r="G9151" s="43" t="n">
        <f aca="false">F9151*SQRT(($B$6-2)/C9151)</f>
        <v>-48802.68762721</v>
      </c>
    </row>
    <row r="9152" customFormat="false" ht="15" hidden="false" customHeight="false" outlineLevel="0" collapsed="false">
      <c r="A9152" s="41" t="n">
        <v>-0.7940687018</v>
      </c>
      <c r="B9152" s="41" t="n">
        <v>-0.5193352301</v>
      </c>
      <c r="C9152" s="41" t="n">
        <v>8.7425454338</v>
      </c>
      <c r="D9152" s="42" t="n">
        <f aca="false">$B$5*A9152</f>
        <v>-2.02882809365115</v>
      </c>
      <c r="E9152" s="42" t="n">
        <f aca="false">$D$5*A9152+$F$5*B9152</f>
        <v>-2.78631539091744</v>
      </c>
      <c r="F9152" s="43" t="n">
        <f aca="false">Inputs!$B$5*D9152+Inputs!$B$6*E9152</f>
        <v>-63567.0398192428</v>
      </c>
      <c r="G9152" s="43" t="n">
        <f aca="false">F9152*SQRT(($B$6-2)/C9152)</f>
        <v>-30403.8118708887</v>
      </c>
    </row>
    <row r="9153" customFormat="false" ht="15" hidden="false" customHeight="false" outlineLevel="0" collapsed="false">
      <c r="A9153" s="41" t="n">
        <v>-0.6426418665</v>
      </c>
      <c r="B9153" s="41" t="n">
        <v>-0.3482030473</v>
      </c>
      <c r="C9153" s="41" t="n">
        <v>2.2641121975</v>
      </c>
      <c r="D9153" s="42" t="n">
        <f aca="false">$B$5*A9153</f>
        <v>-1.64193585511698</v>
      </c>
      <c r="E9153" s="42" t="n">
        <f aca="false">$D$5*A9153+$F$5*B9153</f>
        <v>-2.1304804067828</v>
      </c>
      <c r="F9153" s="43" t="n">
        <f aca="false">Inputs!$B$5*D9153+Inputs!$B$6*E9153</f>
        <v>-57669.5651725577</v>
      </c>
      <c r="G9153" s="43" t="n">
        <f aca="false">F9153*SQRT(($B$6-2)/C9153)</f>
        <v>-54201.6743371666</v>
      </c>
    </row>
    <row r="9154" customFormat="false" ht="15" hidden="false" customHeight="false" outlineLevel="0" collapsed="false">
      <c r="A9154" s="41" t="n">
        <v>1.3395220849</v>
      </c>
      <c r="B9154" s="41" t="n">
        <v>-1.7010800955</v>
      </c>
      <c r="C9154" s="41" t="n">
        <v>3.3322686648</v>
      </c>
      <c r="D9154" s="42" t="n">
        <f aca="false">$B$5*A9154</f>
        <v>3.42244950814819</v>
      </c>
      <c r="E9154" s="42" t="n">
        <f aca="false">$D$5*A9154+$F$5*B9154</f>
        <v>0.250179988231662</v>
      </c>
      <c r="F9154" s="43" t="n">
        <f aca="false">Inputs!$B$5*D9154+Inputs!$B$6*E9154</f>
        <v>329735.951403236</v>
      </c>
      <c r="G9154" s="43" t="n">
        <f aca="false">F9154*SQRT(($B$6-2)/C9154)</f>
        <v>255453.168886798</v>
      </c>
    </row>
    <row r="9155" customFormat="false" ht="15" hidden="false" customHeight="false" outlineLevel="0" collapsed="false">
      <c r="A9155" s="41" t="n">
        <v>-1.1942188109</v>
      </c>
      <c r="B9155" s="41" t="n">
        <v>-1.3656830673</v>
      </c>
      <c r="C9155" s="41" t="n">
        <v>2.1643511743</v>
      </c>
      <c r="D9155" s="42" t="n">
        <f aca="false">$B$5*A9155</f>
        <v>-3.05120283424901</v>
      </c>
      <c r="E9155" s="42" t="n">
        <f aca="false">$D$5*A9155+$F$5*B9155</f>
        <v>-5.19993406895419</v>
      </c>
      <c r="F9155" s="43" t="n">
        <f aca="false">Inputs!$B$5*D9155+Inputs!$B$6*E9155</f>
        <v>-45123.5799771912</v>
      </c>
      <c r="G9155" s="43" t="n">
        <f aca="false">F9155*SQRT(($B$6-2)/C9155)</f>
        <v>-43376.5175236675</v>
      </c>
    </row>
    <row r="9156" customFormat="false" ht="15" hidden="false" customHeight="false" outlineLevel="0" collapsed="false">
      <c r="A9156" s="41" t="n">
        <v>1.4016939507</v>
      </c>
      <c r="B9156" s="41" t="n">
        <v>-0.6143999347</v>
      </c>
      <c r="C9156" s="41" t="n">
        <v>1.0769766346</v>
      </c>
      <c r="D9156" s="42" t="n">
        <f aca="false">$B$5*A9156</f>
        <v>3.58129725983998</v>
      </c>
      <c r="E9156" s="42" t="n">
        <f aca="false">$D$5*A9156+$F$5*B9156</f>
        <v>2.27454223734161</v>
      </c>
      <c r="F9156" s="43" t="n">
        <f aca="false">Inputs!$B$5*D9156+Inputs!$B$6*E9156</f>
        <v>244402.614116917</v>
      </c>
      <c r="G9156" s="43" t="n">
        <f aca="false">F9156*SQRT(($B$6-2)/C9156)</f>
        <v>333056.339066779</v>
      </c>
    </row>
    <row r="9157" customFormat="false" ht="15" hidden="false" customHeight="false" outlineLevel="0" collapsed="false">
      <c r="A9157" s="41" t="n">
        <v>-0.3266736461</v>
      </c>
      <c r="B9157" s="41" t="n">
        <v>-1.6146341779</v>
      </c>
      <c r="C9157" s="41" t="n">
        <v>4.577478595</v>
      </c>
      <c r="D9157" s="42" t="n">
        <f aca="false">$B$5*A9157</f>
        <v>-0.834643991333211</v>
      </c>
      <c r="E9157" s="42" t="n">
        <f aca="false">$D$5*A9157+$F$5*B9157</f>
        <v>-3.56540908390081</v>
      </c>
      <c r="F9157" s="43" t="n">
        <f aca="false">Inputs!$B$5*D9157+Inputs!$B$6*E9157</f>
        <v>94806.0550617194</v>
      </c>
      <c r="G9157" s="43" t="n">
        <f aca="false">F9157*SQRT(($B$6-2)/C9157)</f>
        <v>62666.8568344248</v>
      </c>
    </row>
    <row r="9158" customFormat="false" ht="15" hidden="false" customHeight="false" outlineLevel="0" collapsed="false">
      <c r="A9158" s="41" t="n">
        <v>-0.2623860362</v>
      </c>
      <c r="B9158" s="41" t="n">
        <v>0.8665217208</v>
      </c>
      <c r="C9158" s="41" t="n">
        <v>3.3457085413</v>
      </c>
      <c r="D9158" s="42" t="n">
        <f aca="false">$B$5*A9158</f>
        <v>-0.670390559932188</v>
      </c>
      <c r="E9158" s="42" t="n">
        <f aca="false">$D$5*A9158+$F$5*B9158</f>
        <v>0.871890873940479</v>
      </c>
      <c r="F9158" s="43" t="n">
        <f aca="false">Inputs!$B$5*D9158+Inputs!$B$6*E9158</f>
        <v>-110633.599690243</v>
      </c>
      <c r="G9158" s="43" t="n">
        <f aca="false">F9158*SQRT(($B$6-2)/C9158)</f>
        <v>-85537.7827479347</v>
      </c>
    </row>
    <row r="9159" customFormat="false" ht="15" hidden="false" customHeight="false" outlineLevel="0" collapsed="false">
      <c r="A9159" s="41" t="n">
        <v>0.2529570483</v>
      </c>
      <c r="B9159" s="41" t="n">
        <v>-0.1078640513</v>
      </c>
      <c r="C9159" s="41" t="n">
        <v>0.5406595998</v>
      </c>
      <c r="D9159" s="42" t="n">
        <f aca="false">$B$5*A9159</f>
        <v>0.646299702928439</v>
      </c>
      <c r="E9159" s="42" t="n">
        <f aca="false">$D$5*A9159+$F$5*B9159</f>
        <v>0.41567987012446</v>
      </c>
      <c r="F9159" s="43" t="n">
        <f aca="false">Inputs!$B$5*D9159+Inputs!$B$6*E9159</f>
        <v>43845.9767866209</v>
      </c>
      <c r="G9159" s="43" t="n">
        <f aca="false">F9159*SQRT(($B$6-2)/C9159)</f>
        <v>84330.1335543165</v>
      </c>
    </row>
    <row r="9160" customFormat="false" ht="15" hidden="false" customHeight="false" outlineLevel="0" collapsed="false">
      <c r="A9160" s="41" t="n">
        <v>-1.5648855255</v>
      </c>
      <c r="B9160" s="41" t="n">
        <v>-0.3279520873</v>
      </c>
      <c r="C9160" s="41" t="n">
        <v>8.9510567617</v>
      </c>
      <c r="D9160" s="42" t="n">
        <f aca="false">$B$5*A9160</f>
        <v>-3.9982481494178</v>
      </c>
      <c r="E9160" s="42" t="n">
        <f aca="false">$D$5*A9160+$F$5*B9160</f>
        <v>-4.29007195681607</v>
      </c>
      <c r="F9160" s="43" t="n">
        <f aca="false">Inputs!$B$5*D9160+Inputs!$B$6*E9160</f>
        <v>-185321.217100977</v>
      </c>
      <c r="G9160" s="43" t="n">
        <f aca="false">F9160*SQRT(($B$6-2)/C9160)</f>
        <v>-87599.7740627061</v>
      </c>
    </row>
    <row r="9161" customFormat="false" ht="15" hidden="false" customHeight="false" outlineLevel="0" collapsed="false">
      <c r="A9161" s="41" t="n">
        <v>0.1469147639</v>
      </c>
      <c r="B9161" s="41" t="n">
        <v>-0.991824857</v>
      </c>
      <c r="C9161" s="41" t="n">
        <v>3.691231689</v>
      </c>
      <c r="D9161" s="42" t="n">
        <f aca="false">$B$5*A9161</f>
        <v>0.375363995201915</v>
      </c>
      <c r="E9161" s="42" t="n">
        <f aca="false">$D$5*A9161+$F$5*B9161</f>
        <v>-1.36303139063453</v>
      </c>
      <c r="F9161" s="43" t="n">
        <f aca="false">Inputs!$B$5*D9161+Inputs!$B$6*E9161</f>
        <v>105687.969051918</v>
      </c>
      <c r="G9161" s="43" t="n">
        <f aca="false">F9161*SQRT(($B$6-2)/C9161)</f>
        <v>77795.5754173085</v>
      </c>
    </row>
    <row r="9162" customFormat="false" ht="15" hidden="false" customHeight="false" outlineLevel="0" collapsed="false">
      <c r="A9162" s="41" t="n">
        <v>0.654891158</v>
      </c>
      <c r="B9162" s="41" t="n">
        <v>0.8850685466</v>
      </c>
      <c r="C9162" s="41" t="n">
        <v>2.1091221759</v>
      </c>
      <c r="D9162" s="42" t="n">
        <f aca="false">$B$5*A9162</f>
        <v>1.67323252587883</v>
      </c>
      <c r="E9162" s="42" t="n">
        <f aca="false">$D$5*A9162+$F$5*B9162</f>
        <v>3.08665814246256</v>
      </c>
      <c r="F9162" s="43" t="n">
        <f aca="false">Inputs!$B$5*D9162+Inputs!$B$6*E9162</f>
        <v>12990.3454647547</v>
      </c>
      <c r="G9162" s="43" t="n">
        <f aca="false">F9162*SQRT(($B$6-2)/C9162)</f>
        <v>12649.8340942199</v>
      </c>
    </row>
    <row r="9163" customFormat="false" ht="15" hidden="false" customHeight="false" outlineLevel="0" collapsed="false">
      <c r="A9163" s="41" t="n">
        <v>-0.5286487087</v>
      </c>
      <c r="B9163" s="41" t="n">
        <v>0.7258321938</v>
      </c>
      <c r="C9163" s="41" t="n">
        <v>6.1994593724</v>
      </c>
      <c r="D9163" s="42" t="n">
        <f aca="false">$B$5*A9163</f>
        <v>-1.35068584047165</v>
      </c>
      <c r="E9163" s="42" t="n">
        <f aca="false">$D$5*A9163+$F$5*B9163</f>
        <v>-0.00463938597339553</v>
      </c>
      <c r="F9163" s="43" t="n">
        <f aca="false">Inputs!$B$5*D9163+Inputs!$B$6*E9163</f>
        <v>-134836.614748495</v>
      </c>
      <c r="G9163" s="43" t="n">
        <f aca="false">F9163*SQRT(($B$6-2)/C9163)</f>
        <v>-76585.3901554382</v>
      </c>
    </row>
    <row r="9164" customFormat="false" ht="15" hidden="false" customHeight="false" outlineLevel="0" collapsed="false">
      <c r="A9164" s="41" t="n">
        <v>-0.1097395975</v>
      </c>
      <c r="B9164" s="41" t="n">
        <v>1.1471379816</v>
      </c>
      <c r="C9164" s="41" t="n">
        <v>7.5345582844</v>
      </c>
      <c r="D9164" s="42" t="n">
        <f aca="false">$B$5*A9164</f>
        <v>-0.280382261496117</v>
      </c>
      <c r="E9164" s="42" t="n">
        <f aca="false">$D$5*A9164+$F$5*B9164</f>
        <v>1.71967902522032</v>
      </c>
      <c r="F9164" s="43" t="n">
        <f aca="false">Inputs!$B$5*D9164+Inputs!$B$6*E9164</f>
        <v>-114022.177410628</v>
      </c>
      <c r="G9164" s="43" t="n">
        <f aca="false">F9164*SQRT(($B$6-2)/C9164)</f>
        <v>-58745.6116071745</v>
      </c>
    </row>
    <row r="9165" customFormat="false" ht="15" hidden="false" customHeight="false" outlineLevel="0" collapsed="false">
      <c r="A9165" s="41" t="n">
        <v>2.0341506601</v>
      </c>
      <c r="B9165" s="41" t="n">
        <v>-1.0936654819</v>
      </c>
      <c r="C9165" s="41" t="n">
        <v>1.1961861282</v>
      </c>
      <c r="D9165" s="42" t="n">
        <f aca="false">$B$5*A9165</f>
        <v>5.1972102622543</v>
      </c>
      <c r="E9165" s="42" t="n">
        <f aca="false">$D$5*A9165+$F$5*B9165</f>
        <v>2.95195944308957</v>
      </c>
      <c r="F9165" s="43" t="n">
        <f aca="false">Inputs!$B$5*D9165+Inputs!$B$6*E9165</f>
        <v>372123.054070952</v>
      </c>
      <c r="G9165" s="43" t="n">
        <f aca="false">F9165*SQRT(($B$6-2)/C9165)</f>
        <v>481174.045620871</v>
      </c>
    </row>
    <row r="9166" customFormat="false" ht="15" hidden="false" customHeight="false" outlineLevel="0" collapsed="false">
      <c r="A9166" s="41" t="n">
        <v>0.7694844035</v>
      </c>
      <c r="B9166" s="41" t="n">
        <v>1.3049645662</v>
      </c>
      <c r="C9166" s="41" t="n">
        <v>1.013788448</v>
      </c>
      <c r="D9166" s="42" t="n">
        <f aca="false">$B$5*A9166</f>
        <v>1.96601575141845</v>
      </c>
      <c r="E9166" s="42" t="n">
        <f aca="false">$D$5*A9166+$F$5*B9166</f>
        <v>4.0843959159691</v>
      </c>
      <c r="F9166" s="43" t="n">
        <f aca="false">Inputs!$B$5*D9166+Inputs!$B$6*E9166</f>
        <v>-7618.22065661024</v>
      </c>
      <c r="G9166" s="43" t="n">
        <f aca="false">F9166*SQRT(($B$6-2)/C9166)</f>
        <v>-10700.2734472633</v>
      </c>
    </row>
    <row r="9167" customFormat="false" ht="15" hidden="false" customHeight="false" outlineLevel="0" collapsed="false">
      <c r="A9167" s="41" t="n">
        <v>-0.9706803404</v>
      </c>
      <c r="B9167" s="41" t="n">
        <v>-0.5751206682</v>
      </c>
      <c r="C9167" s="41" t="n">
        <v>2.5130956372</v>
      </c>
      <c r="D9167" s="42" t="n">
        <f aca="false">$B$5*A9167</f>
        <v>-2.48006695150465</v>
      </c>
      <c r="E9167" s="42" t="n">
        <f aca="false">$D$5*A9167+$F$5*B9167</f>
        <v>-3.30290548593251</v>
      </c>
      <c r="F9167" s="43" t="n">
        <f aca="false">Inputs!$B$5*D9167+Inputs!$B$6*E9167</f>
        <v>-82861.4208538398</v>
      </c>
      <c r="G9167" s="43" t="n">
        <f aca="false">F9167*SQRT(($B$6-2)/C9167)</f>
        <v>-73920.1544695276</v>
      </c>
    </row>
    <row r="9168" customFormat="false" ht="15" hidden="false" customHeight="false" outlineLevel="0" collapsed="false">
      <c r="A9168" s="41" t="n">
        <v>-0.5863770982</v>
      </c>
      <c r="B9168" s="41" t="n">
        <v>-0.1327812385</v>
      </c>
      <c r="C9168" s="41" t="n">
        <v>4.8089917473</v>
      </c>
      <c r="D9168" s="42" t="n">
        <f aca="false">$B$5*A9168</f>
        <v>-1.49818060780519</v>
      </c>
      <c r="E9168" s="42" t="n">
        <f aca="false">$D$5*A9168+$F$5*B9168</f>
        <v>-1.62461505678551</v>
      </c>
      <c r="F9168" s="43" t="n">
        <f aca="false">Inputs!$B$5*D9168+Inputs!$B$6*E9168</f>
        <v>-68587.3079412433</v>
      </c>
      <c r="G9168" s="43" t="n">
        <f aca="false">F9168*SQRT(($B$6-2)/C9168)</f>
        <v>-44231.5072726543</v>
      </c>
    </row>
    <row r="9169" customFormat="false" ht="15" hidden="false" customHeight="false" outlineLevel="0" collapsed="false">
      <c r="A9169" s="41" t="n">
        <v>-0.3563655062</v>
      </c>
      <c r="B9169" s="41" t="n">
        <v>-0.1982845881</v>
      </c>
      <c r="C9169" s="41" t="n">
        <v>10.0531302374</v>
      </c>
      <c r="D9169" s="42" t="n">
        <f aca="false">$B$5*A9169</f>
        <v>-0.910506041791929</v>
      </c>
      <c r="E9169" s="42" t="n">
        <f aca="false">$D$5*A9169+$F$5*B9169</f>
        <v>-1.19038981249697</v>
      </c>
      <c r="F9169" s="43" t="n">
        <f aca="false">Inputs!$B$5*D9169+Inputs!$B$6*E9169</f>
        <v>-31531.1135543445</v>
      </c>
      <c r="G9169" s="43" t="n">
        <f aca="false">F9169*SQRT(($B$6-2)/C9169)</f>
        <v>-14063.8314208745</v>
      </c>
    </row>
    <row r="9170" customFormat="false" ht="15" hidden="false" customHeight="false" outlineLevel="0" collapsed="false">
      <c r="A9170" s="41" t="n">
        <v>0.8379883283</v>
      </c>
      <c r="B9170" s="41" t="n">
        <v>-1.8958117219</v>
      </c>
      <c r="C9170" s="41" t="n">
        <v>0.1334982926</v>
      </c>
      <c r="D9170" s="42" t="n">
        <f aca="false">$B$5*A9170</f>
        <v>2.14104177478967</v>
      </c>
      <c r="E9170" s="42" t="n">
        <f aca="false">$D$5*A9170+$F$5*B9170</f>
        <v>-1.27951536865996</v>
      </c>
      <c r="F9170" s="43" t="n">
        <f aca="false">Inputs!$B$5*D9170+Inputs!$B$6*E9170</f>
        <v>278079.945911966</v>
      </c>
      <c r="G9170" s="43" t="n">
        <f aca="false">F9170*SQRT(($B$6-2)/C9170)</f>
        <v>1076333.38836613</v>
      </c>
    </row>
    <row r="9171" customFormat="false" ht="15" hidden="false" customHeight="false" outlineLevel="0" collapsed="false">
      <c r="A9171" s="41" t="n">
        <v>-0.9738934216</v>
      </c>
      <c r="B9171" s="41" t="n">
        <v>0.6699280762</v>
      </c>
      <c r="C9171" s="41" t="n">
        <v>12.200117072</v>
      </c>
      <c r="D9171" s="42" t="n">
        <f aca="false">$B$5*A9171</f>
        <v>-2.48827630340451</v>
      </c>
      <c r="E9171" s="42" t="n">
        <f aca="false">$D$5*A9171+$F$5*B9171</f>
        <v>-1.16067040263927</v>
      </c>
      <c r="F9171" s="43" t="n">
        <f aca="false">Inputs!$B$5*D9171+Inputs!$B$6*E9171</f>
        <v>-190794.110208488</v>
      </c>
      <c r="G9171" s="43" t="n">
        <f aca="false">F9171*SQRT(($B$6-2)/C9171)</f>
        <v>-77249.9065454953</v>
      </c>
    </row>
    <row r="9172" customFormat="false" ht="15" hidden="false" customHeight="false" outlineLevel="0" collapsed="false">
      <c r="A9172" s="41" t="n">
        <v>0.5527761486</v>
      </c>
      <c r="B9172" s="41" t="n">
        <v>-1.058542194</v>
      </c>
      <c r="C9172" s="41" t="n">
        <v>3.9922275783</v>
      </c>
      <c r="D9172" s="42" t="n">
        <f aca="false">$B$5*A9172</f>
        <v>1.41233091952594</v>
      </c>
      <c r="E9172" s="42" t="n">
        <f aca="false">$D$5*A9172+$F$5*B9172</f>
        <v>-0.51245236682835</v>
      </c>
      <c r="F9172" s="43" t="n">
        <f aca="false">Inputs!$B$5*D9172+Inputs!$B$6*E9172</f>
        <v>166855.710294011</v>
      </c>
      <c r="G9172" s="43" t="n">
        <f aca="false">F9172*SQRT(($B$6-2)/C9172)</f>
        <v>118099.600007517</v>
      </c>
    </row>
    <row r="9173" customFormat="false" ht="15" hidden="false" customHeight="false" outlineLevel="0" collapsed="false">
      <c r="A9173" s="41" t="n">
        <v>0.5597019503</v>
      </c>
      <c r="B9173" s="41" t="n">
        <v>1.3268669568</v>
      </c>
      <c r="C9173" s="41" t="n">
        <v>8.4905762407</v>
      </c>
      <c r="D9173" s="42" t="n">
        <f aca="false">$B$5*A9173</f>
        <v>1.43002619076401</v>
      </c>
      <c r="E9173" s="42" t="n">
        <f aca="false">$D$5*A9173+$F$5*B9173</f>
        <v>3.62301997417711</v>
      </c>
      <c r="F9173" s="43" t="n">
        <f aca="false">Inputs!$B$5*D9173+Inputs!$B$6*E9173</f>
        <v>-38148.3796324538</v>
      </c>
      <c r="G9173" s="43" t="n">
        <f aca="false">F9173*SQRT(($B$6-2)/C9173)</f>
        <v>-18514.9485969426</v>
      </c>
    </row>
    <row r="9174" customFormat="false" ht="15" hidden="false" customHeight="false" outlineLevel="0" collapsed="false">
      <c r="A9174" s="41" t="n">
        <v>-0.0490265145</v>
      </c>
      <c r="B9174" s="41" t="n">
        <v>-1.0079610221</v>
      </c>
      <c r="C9174" s="41" t="n">
        <v>8.0781491071</v>
      </c>
      <c r="D9174" s="42" t="n">
        <f aca="false">$B$5*A9174</f>
        <v>-0.125261667820334</v>
      </c>
      <c r="E9174" s="42" t="n">
        <f aca="false">$D$5*A9174+$F$5*B9174</f>
        <v>-1.85715390277555</v>
      </c>
      <c r="F9174" s="43" t="n">
        <f aca="false">Inputs!$B$5*D9174+Inputs!$B$6*E9174</f>
        <v>80331.528356744</v>
      </c>
      <c r="G9174" s="43" t="n">
        <f aca="false">F9174*SQRT(($B$6-2)/C9174)</f>
        <v>39971.0074902907</v>
      </c>
    </row>
    <row r="9175" customFormat="false" ht="15" hidden="false" customHeight="false" outlineLevel="0" collapsed="false">
      <c r="A9175" s="41" t="n">
        <v>0.8749542563</v>
      </c>
      <c r="B9175" s="41" t="n">
        <v>1.723045431</v>
      </c>
      <c r="C9175" s="41" t="n">
        <v>3.3492616959</v>
      </c>
      <c r="D9175" s="42" t="n">
        <f aca="false">$B$5*A9175</f>
        <v>2.23548890897879</v>
      </c>
      <c r="E9175" s="42" t="n">
        <f aca="false">$D$5*A9175+$F$5*B9175</f>
        <v>5.05728946699514</v>
      </c>
      <c r="F9175" s="43" t="n">
        <f aca="false">Inputs!$B$5*D9175+Inputs!$B$6*E9175</f>
        <v>-29315.5824518777</v>
      </c>
      <c r="G9175" s="43" t="n">
        <f aca="false">F9175*SQRT(($B$6-2)/C9175)</f>
        <v>-22653.6915977962</v>
      </c>
    </row>
    <row r="9176" customFormat="false" ht="15" hidden="false" customHeight="false" outlineLevel="0" collapsed="false">
      <c r="A9176" s="41" t="n">
        <v>-0.8861403034</v>
      </c>
      <c r="B9176" s="41" t="n">
        <v>0.039252074</v>
      </c>
      <c r="C9176" s="41" t="n">
        <v>2.465097411</v>
      </c>
      <c r="D9176" s="42" t="n">
        <f aca="false">$B$5*A9176</f>
        <v>-2.26406901364976</v>
      </c>
      <c r="E9176" s="42" t="n">
        <f aca="false">$D$5*A9176+$F$5*B9176</f>
        <v>-2.04087037831842</v>
      </c>
      <c r="F9176" s="43" t="n">
        <f aca="false">Inputs!$B$5*D9176+Inputs!$B$6*E9176</f>
        <v>-124363.382449055</v>
      </c>
      <c r="G9176" s="43" t="n">
        <f aca="false">F9176*SQRT(($B$6-2)/C9176)</f>
        <v>-112018.687692161</v>
      </c>
    </row>
    <row r="9177" customFormat="false" ht="15" hidden="false" customHeight="false" outlineLevel="0" collapsed="false">
      <c r="A9177" s="41" t="n">
        <v>1.0901556349</v>
      </c>
      <c r="B9177" s="41" t="n">
        <v>0.115358715</v>
      </c>
      <c r="C9177" s="41" t="n">
        <v>5.0673259793</v>
      </c>
      <c r="D9177" s="42" t="n">
        <f aca="false">$B$5*A9177</f>
        <v>2.78532370501903</v>
      </c>
      <c r="E9177" s="42" t="n">
        <f aca="false">$D$5*A9177+$F$5*B9177</f>
        <v>2.79331608415179</v>
      </c>
      <c r="F9177" s="43" t="n">
        <f aca="false">Inputs!$B$5*D9177+Inputs!$B$6*E9177</f>
        <v>138866.566294313</v>
      </c>
      <c r="G9177" s="43" t="n">
        <f aca="false">F9177*SQRT(($B$6-2)/C9177)</f>
        <v>87241.529958971</v>
      </c>
    </row>
    <row r="9178" customFormat="false" ht="15" hidden="false" customHeight="false" outlineLevel="0" collapsed="false">
      <c r="A9178" s="41" t="n">
        <v>-1.747296333</v>
      </c>
      <c r="B9178" s="41" t="n">
        <v>0.4434177188</v>
      </c>
      <c r="C9178" s="41" t="n">
        <v>4.0724028959</v>
      </c>
      <c r="D9178" s="42" t="n">
        <f aca="false">$B$5*A9178</f>
        <v>-4.46430375644864</v>
      </c>
      <c r="E9178" s="42" t="n">
        <f aca="false">$D$5*A9178+$F$5*B9178</f>
        <v>-3.39217603416875</v>
      </c>
      <c r="F9178" s="43" t="n">
        <f aca="false">Inputs!$B$5*D9178+Inputs!$B$6*E9178</f>
        <v>-276821.573936426</v>
      </c>
      <c r="G9178" s="43" t="n">
        <f aca="false">F9178*SQRT(($B$6-2)/C9178)</f>
        <v>-193994.56492701</v>
      </c>
    </row>
    <row r="9179" customFormat="false" ht="15" hidden="false" customHeight="false" outlineLevel="0" collapsed="false">
      <c r="A9179" s="41" t="n">
        <v>-0.9788086363</v>
      </c>
      <c r="B9179" s="41" t="n">
        <v>-1.270722599</v>
      </c>
      <c r="C9179" s="41" t="n">
        <v>2.0037669715</v>
      </c>
      <c r="D9179" s="42" t="n">
        <f aca="false">$B$5*A9179</f>
        <v>-2.50083456901438</v>
      </c>
      <c r="E9179" s="42" t="n">
        <f aca="false">$D$5*A9179+$F$5*B9179</f>
        <v>-4.52337418782891</v>
      </c>
      <c r="F9179" s="43" t="n">
        <f aca="false">Inputs!$B$5*D9179+Inputs!$B$6*E9179</f>
        <v>-23914.7475099925</v>
      </c>
      <c r="G9179" s="43" t="n">
        <f aca="false">F9179*SQRT(($B$6-2)/C9179)</f>
        <v>-23892.257731319</v>
      </c>
    </row>
    <row r="9180" customFormat="false" ht="15" hidden="false" customHeight="false" outlineLevel="0" collapsed="false">
      <c r="A9180" s="41" t="n">
        <v>-1.727747991</v>
      </c>
      <c r="B9180" s="41" t="n">
        <v>1.1904072932</v>
      </c>
      <c r="C9180" s="41" t="n">
        <v>3.3543730904</v>
      </c>
      <c r="D9180" s="42" t="n">
        <f aca="false">$B$5*A9180</f>
        <v>-4.41435817196206</v>
      </c>
      <c r="E9180" s="42" t="n">
        <f aca="false">$D$5*A9180+$F$5*B9180</f>
        <v>-2.0557990060848</v>
      </c>
      <c r="F9180" s="43" t="n">
        <f aca="false">Inputs!$B$5*D9180+Inputs!$B$6*E9180</f>
        <v>-338645.866891966</v>
      </c>
      <c r="G9180" s="43" t="n">
        <f aca="false">F9180*SQRT(($B$6-2)/C9180)</f>
        <v>-261490.005757861</v>
      </c>
    </row>
    <row r="9181" customFormat="false" ht="15" hidden="false" customHeight="false" outlineLevel="0" collapsed="false">
      <c r="A9181" s="41" t="n">
        <v>-0.834711319</v>
      </c>
      <c r="B9181" s="41" t="n">
        <v>0.3333361802</v>
      </c>
      <c r="C9181" s="41" t="n">
        <v>2.6789206881</v>
      </c>
      <c r="D9181" s="42" t="n">
        <f aca="false">$B$5*A9181</f>
        <v>-2.13266908799831</v>
      </c>
      <c r="E9181" s="42" t="n">
        <f aca="false">$D$5*A9181+$F$5*B9181</f>
        <v>-1.41068252274864</v>
      </c>
      <c r="F9181" s="43" t="n">
        <f aca="false">Inputs!$B$5*D9181+Inputs!$B$6*E9181</f>
        <v>-142732.782662399</v>
      </c>
      <c r="G9181" s="43" t="n">
        <f aca="false">F9181*SQRT(($B$6-2)/C9181)</f>
        <v>-123327.180412367</v>
      </c>
    </row>
    <row r="9182" customFormat="false" ht="15" hidden="false" customHeight="false" outlineLevel="0" collapsed="false">
      <c r="A9182" s="41" t="n">
        <v>0.5789544306</v>
      </c>
      <c r="B9182" s="41" t="n">
        <v>0.1618189898</v>
      </c>
      <c r="C9182" s="41" t="n">
        <v>3.6091159023</v>
      </c>
      <c r="D9182" s="42" t="n">
        <f aca="false">$B$5*A9182</f>
        <v>1.47921585510485</v>
      </c>
      <c r="E9182" s="42" t="n">
        <f aca="false">$D$5*A9182+$F$5*B9182</f>
        <v>1.65709294051421</v>
      </c>
      <c r="F9182" s="43" t="n">
        <f aca="false">Inputs!$B$5*D9182+Inputs!$B$6*E9182</f>
        <v>65066.9384847744</v>
      </c>
      <c r="G9182" s="43" t="n">
        <f aca="false">F9182*SQRT(($B$6-2)/C9182)</f>
        <v>48436.7456417166</v>
      </c>
    </row>
    <row r="9183" customFormat="false" ht="15" hidden="false" customHeight="false" outlineLevel="0" collapsed="false">
      <c r="A9183" s="41" t="n">
        <v>0.29657078</v>
      </c>
      <c r="B9183" s="41" t="n">
        <v>0.3810480874</v>
      </c>
      <c r="C9183" s="41" t="n">
        <v>7.5235062625</v>
      </c>
      <c r="D9183" s="42" t="n">
        <f aca="false">$B$5*A9183</f>
        <v>0.757731829571065</v>
      </c>
      <c r="E9183" s="42" t="n">
        <f aca="false">$D$5*A9183+$F$5*B9183</f>
        <v>1.36368885102174</v>
      </c>
      <c r="F9183" s="43" t="n">
        <f aca="false">Inputs!$B$5*D9183+Inputs!$B$6*E9183</f>
        <v>7588.7404060194</v>
      </c>
      <c r="G9183" s="43" t="n">
        <f aca="false">F9183*SQRT(($B$6-2)/C9183)</f>
        <v>3912.68198960798</v>
      </c>
    </row>
    <row r="9184" customFormat="false" ht="15" hidden="false" customHeight="false" outlineLevel="0" collapsed="false">
      <c r="A9184" s="41" t="n">
        <v>0.1380976866</v>
      </c>
      <c r="B9184" s="41" t="n">
        <v>-0.7601595143</v>
      </c>
      <c r="C9184" s="41" t="n">
        <v>2.6613454557</v>
      </c>
      <c r="D9184" s="42" t="n">
        <f aca="false">$B$5*A9184</f>
        <v>0.352836556342299</v>
      </c>
      <c r="E9184" s="42" t="n">
        <f aca="false">$D$5*A9184+$F$5*B9184</f>
        <v>-0.983985577452357</v>
      </c>
      <c r="F9184" s="43" t="n">
        <f aca="false">Inputs!$B$5*D9184+Inputs!$B$6*E9184</f>
        <v>84482.9345068478</v>
      </c>
      <c r="G9184" s="43" t="n">
        <f aca="false">F9184*SQRT(($B$6-2)/C9184)</f>
        <v>73237.4749683716</v>
      </c>
    </row>
    <row r="9185" customFormat="false" ht="15" hidden="false" customHeight="false" outlineLevel="0" collapsed="false">
      <c r="A9185" s="41" t="n">
        <v>-0.8493371622</v>
      </c>
      <c r="B9185" s="41" t="n">
        <v>-0.1049815442</v>
      </c>
      <c r="C9185" s="41" t="n">
        <v>4.3948763371</v>
      </c>
      <c r="D9185" s="42" t="n">
        <f aca="false">$B$5*A9185</f>
        <v>-2.1700377961595</v>
      </c>
      <c r="E9185" s="42" t="n">
        <f aca="false">$D$5*A9185+$F$5*B9185</f>
        <v>-2.20234865782138</v>
      </c>
      <c r="F9185" s="43" t="n">
        <f aca="false">Inputs!$B$5*D9185+Inputs!$B$6*E9185</f>
        <v>-106886.346724881</v>
      </c>
      <c r="G9185" s="43" t="n">
        <f aca="false">F9185*SQRT(($B$6-2)/C9185)</f>
        <v>-72104.7543597454</v>
      </c>
    </row>
    <row r="9186" customFormat="false" ht="15" hidden="false" customHeight="false" outlineLevel="0" collapsed="false">
      <c r="A9186" s="41" t="n">
        <v>-0.126164048</v>
      </c>
      <c r="B9186" s="41" t="n">
        <v>0.4293197324</v>
      </c>
      <c r="C9186" s="41" t="n">
        <v>3.3029643405</v>
      </c>
      <c r="D9186" s="42" t="n">
        <f aca="false">$B$5*A9186</f>
        <v>-0.322346371807539</v>
      </c>
      <c r="E9186" s="42" t="n">
        <f aca="false">$D$5*A9186+$F$5*B9186</f>
        <v>0.441106992453269</v>
      </c>
      <c r="F9186" s="43" t="n">
        <f aca="false">Inputs!$B$5*D9186+Inputs!$B$6*E9186</f>
        <v>-54289.9868034173</v>
      </c>
      <c r="G9186" s="43" t="n">
        <f aca="false">F9186*SQRT(($B$6-2)/C9186)</f>
        <v>-42245.727312605</v>
      </c>
    </row>
    <row r="9187" customFormat="false" ht="15" hidden="false" customHeight="false" outlineLevel="0" collapsed="false">
      <c r="A9187" s="41" t="n">
        <v>1.1016500672</v>
      </c>
      <c r="B9187" s="41" t="n">
        <v>0.3439053606</v>
      </c>
      <c r="C9187" s="41" t="n">
        <v>3.2716693192</v>
      </c>
      <c r="D9187" s="42" t="n">
        <f aca="false">$B$5*A9187</f>
        <v>2.8146917271032</v>
      </c>
      <c r="E9187" s="42" t="n">
        <f aca="false">$D$5*A9187+$F$5*B9187</f>
        <v>3.21530972563237</v>
      </c>
      <c r="F9187" s="43" t="n">
        <f aca="false">Inputs!$B$5*D9187+Inputs!$B$6*E9187</f>
        <v>120703.686428702</v>
      </c>
      <c r="G9187" s="43" t="n">
        <f aca="false">F9187*SQRT(($B$6-2)/C9187)</f>
        <v>94373.667199929</v>
      </c>
    </row>
    <row r="9188" customFormat="false" ht="15" hidden="false" customHeight="false" outlineLevel="0" collapsed="false">
      <c r="A9188" s="41" t="n">
        <v>-0.8108837191</v>
      </c>
      <c r="B9188" s="41" t="n">
        <v>-2.1811558147</v>
      </c>
      <c r="C9188" s="41" t="n">
        <v>2.8935175581</v>
      </c>
      <c r="D9188" s="42" t="n">
        <f aca="false">$B$5*A9188</f>
        <v>-2.07179009355889</v>
      </c>
      <c r="E9188" s="42" t="n">
        <f aca="false">$D$5*A9188+$F$5*B9188</f>
        <v>-5.69586751627789</v>
      </c>
      <c r="F9188" s="43" t="n">
        <f aca="false">Inputs!$B$5*D9188+Inputs!$B$6*E9188</f>
        <v>77614.3664580054</v>
      </c>
      <c r="G9188" s="43" t="n">
        <f aca="false">F9188*SQRT(($B$6-2)/C9188)</f>
        <v>64527.3832382029</v>
      </c>
    </row>
    <row r="9189" customFormat="false" ht="15" hidden="false" customHeight="false" outlineLevel="0" collapsed="false">
      <c r="A9189" s="41" t="n">
        <v>-0.7689372059</v>
      </c>
      <c r="B9189" s="41" t="n">
        <v>-1.3444903615</v>
      </c>
      <c r="C9189" s="41" t="n">
        <v>5.1764092826</v>
      </c>
      <c r="D9189" s="42" t="n">
        <f aca="false">$B$5*A9189</f>
        <v>-1.96461767356808</v>
      </c>
      <c r="E9189" s="42" t="n">
        <f aca="false">$D$5*A9189+$F$5*B9189</f>
        <v>-4.15134475516934</v>
      </c>
      <c r="F9189" s="43" t="n">
        <f aca="false">Inputs!$B$5*D9189+Inputs!$B$6*E9189</f>
        <v>11105.4704016593</v>
      </c>
      <c r="G9189" s="43" t="n">
        <f aca="false">F9189*SQRT(($B$6-2)/C9189)</f>
        <v>6902.99649911711</v>
      </c>
    </row>
    <row r="9190" customFormat="false" ht="15" hidden="false" customHeight="false" outlineLevel="0" collapsed="false">
      <c r="A9190" s="41" t="n">
        <v>-0.7303722024</v>
      </c>
      <c r="B9190" s="41" t="n">
        <v>0.2422769889</v>
      </c>
      <c r="C9190" s="41" t="n">
        <v>0.2042807548</v>
      </c>
      <c r="D9190" s="42" t="n">
        <f aca="false">$B$5*A9190</f>
        <v>-1.86608493659558</v>
      </c>
      <c r="E9190" s="42" t="n">
        <f aca="false">$D$5*A9190+$F$5*B9190</f>
        <v>-1.31963437603974</v>
      </c>
      <c r="F9190" s="43" t="n">
        <f aca="false">Inputs!$B$5*D9190+Inputs!$B$6*E9190</f>
        <v>-120626.774857571</v>
      </c>
      <c r="G9190" s="43" t="n">
        <f aca="false">F9190*SQRT(($B$6-2)/C9190)</f>
        <v>-377437.448196101</v>
      </c>
    </row>
    <row r="9191" customFormat="false" ht="15" hidden="false" customHeight="false" outlineLevel="0" collapsed="false">
      <c r="A9191" s="41" t="n">
        <v>0.0843905078</v>
      </c>
      <c r="B9191" s="41" t="n">
        <v>1.8581776169</v>
      </c>
      <c r="C9191" s="41" t="n">
        <v>5.2392702581</v>
      </c>
      <c r="D9191" s="42" t="n">
        <f aca="false">$B$5*A9191</f>
        <v>0.215615894032869</v>
      </c>
      <c r="E9191" s="42" t="n">
        <f aca="false">$D$5*A9191+$F$5*B9191</f>
        <v>3.40941233695812</v>
      </c>
      <c r="F9191" s="43" t="n">
        <f aca="false">Inputs!$B$5*D9191+Inputs!$B$6*E9191</f>
        <v>-148909.027444619</v>
      </c>
      <c r="G9191" s="43" t="n">
        <f aca="false">F9191*SQRT(($B$6-2)/C9191)</f>
        <v>-92002.7109296645</v>
      </c>
    </row>
    <row r="9192" customFormat="false" ht="15" hidden="false" customHeight="false" outlineLevel="0" collapsed="false">
      <c r="A9192" s="41" t="n">
        <v>0.4830815521</v>
      </c>
      <c r="B9192" s="41" t="n">
        <v>1.9091672833</v>
      </c>
      <c r="C9192" s="41" t="n">
        <v>4.1792432156</v>
      </c>
      <c r="D9192" s="42" t="n">
        <f aca="false">$B$5*A9192</f>
        <v>1.23426275611091</v>
      </c>
      <c r="E9192" s="42" t="n">
        <f aca="false">$D$5*A9192+$F$5*B9192</f>
        <v>4.44617880982958</v>
      </c>
      <c r="F9192" s="43" t="n">
        <f aca="false">Inputs!$B$5*D9192+Inputs!$B$6*E9192</f>
        <v>-98882.6648803878</v>
      </c>
      <c r="G9192" s="43" t="n">
        <f aca="false">F9192*SQRT(($B$6-2)/C9192)</f>
        <v>-68404.7621071397</v>
      </c>
    </row>
    <row r="9193" customFormat="false" ht="15" hidden="false" customHeight="false" outlineLevel="0" collapsed="false">
      <c r="A9193" s="41" t="n">
        <v>0.715139404</v>
      </c>
      <c r="B9193" s="41" t="n">
        <v>1.0857067433</v>
      </c>
      <c r="C9193" s="41" t="n">
        <v>3.9703847231</v>
      </c>
      <c r="D9193" s="42" t="n">
        <f aca="false">$B$5*A9193</f>
        <v>1.82716547122842</v>
      </c>
      <c r="E9193" s="42" t="n">
        <f aca="false">$D$5*A9193+$F$5*B9193</f>
        <v>3.57647500873525</v>
      </c>
      <c r="F9193" s="43" t="n">
        <f aca="false">Inputs!$B$5*D9193+Inputs!$B$6*E9193</f>
        <v>3892.79668608008</v>
      </c>
      <c r="G9193" s="43" t="n">
        <f aca="false">F9193*SQRT(($B$6-2)/C9193)</f>
        <v>2762.86983067047</v>
      </c>
    </row>
    <row r="9194" customFormat="false" ht="15" hidden="false" customHeight="false" outlineLevel="0" collapsed="false">
      <c r="A9194" s="41" t="n">
        <v>-0.3589022716</v>
      </c>
      <c r="B9194" s="41" t="n">
        <v>-1.0745092833</v>
      </c>
      <c r="C9194" s="41" t="n">
        <v>5.8052861261</v>
      </c>
      <c r="D9194" s="42" t="n">
        <f aca="false">$B$5*A9194</f>
        <v>-0.916987421676132</v>
      </c>
      <c r="E9194" s="42" t="n">
        <f aca="false">$D$5*A9194+$F$5*B9194</f>
        <v>-2.70944231547454</v>
      </c>
      <c r="F9194" s="43" t="n">
        <f aca="false">Inputs!$B$5*D9194+Inputs!$B$6*E9194</f>
        <v>43773.3736061137</v>
      </c>
      <c r="G9194" s="43" t="n">
        <f aca="false">F9194*SQRT(($B$6-2)/C9194)</f>
        <v>25692.9044543279</v>
      </c>
    </row>
    <row r="9195" customFormat="false" ht="15" hidden="false" customHeight="false" outlineLevel="0" collapsed="false">
      <c r="A9195" s="41" t="n">
        <v>-0.4489598908</v>
      </c>
      <c r="B9195" s="41" t="n">
        <v>-0.0118695307</v>
      </c>
      <c r="C9195" s="41" t="n">
        <v>0.6235040308</v>
      </c>
      <c r="D9195" s="42" t="n">
        <f aca="false">$B$5*A9195</f>
        <v>-1.14708266087411</v>
      </c>
      <c r="E9195" s="42" t="n">
        <f aca="false">$D$5*A9195+$F$5*B9195</f>
        <v>-1.08883513436427</v>
      </c>
      <c r="F9195" s="43" t="n">
        <f aca="false">Inputs!$B$5*D9195+Inputs!$B$6*E9195</f>
        <v>-60266.5093691972</v>
      </c>
      <c r="G9195" s="43" t="n">
        <f aca="false">F9195*SQRT(($B$6-2)/C9195)</f>
        <v>-107937.263420577</v>
      </c>
    </row>
    <row r="9196" customFormat="false" ht="15" hidden="false" customHeight="false" outlineLevel="0" collapsed="false">
      <c r="A9196" s="41" t="n">
        <v>-0.628158884</v>
      </c>
      <c r="B9196" s="41" t="n">
        <v>-1.0011424245</v>
      </c>
      <c r="C9196" s="41" t="n">
        <v>7.3493634695</v>
      </c>
      <c r="D9196" s="42" t="n">
        <f aca="false">$B$5*A9196</f>
        <v>-1.60493215290677</v>
      </c>
      <c r="E9196" s="42" t="n">
        <f aca="false">$D$5*A9196+$F$5*B9196</f>
        <v>-3.22347626229684</v>
      </c>
      <c r="F9196" s="43" t="n">
        <f aca="false">Inputs!$B$5*D9196+Inputs!$B$6*E9196</f>
        <v>680.597824165656</v>
      </c>
      <c r="G9196" s="43" t="n">
        <f aca="false">F9196*SQRT(($B$6-2)/C9196)</f>
        <v>355.042784546724</v>
      </c>
    </row>
    <row r="9197" customFormat="false" ht="15" hidden="false" customHeight="false" outlineLevel="0" collapsed="false">
      <c r="A9197" s="41" t="n">
        <v>0.4168376924</v>
      </c>
      <c r="B9197" s="41" t="n">
        <v>-1.0053971662</v>
      </c>
      <c r="C9197" s="41" t="n">
        <v>2.8204288192</v>
      </c>
      <c r="D9197" s="42" t="n">
        <f aca="false">$B$5*A9197</f>
        <v>1.06501114943432</v>
      </c>
      <c r="E9197" s="42" t="n">
        <f aca="false">$D$5*A9197+$F$5*B9197</f>
        <v>-0.744161985099969</v>
      </c>
      <c r="F9197" s="43" t="n">
        <f aca="false">Inputs!$B$5*D9197+Inputs!$B$6*E9197</f>
        <v>143709.21419843</v>
      </c>
      <c r="G9197" s="43" t="n">
        <f aca="false">F9197*SQRT(($B$6-2)/C9197)</f>
        <v>121015.790116838</v>
      </c>
    </row>
    <row r="9198" customFormat="false" ht="15" hidden="false" customHeight="false" outlineLevel="0" collapsed="false">
      <c r="A9198" s="41" t="n">
        <v>-1.5334919481</v>
      </c>
      <c r="B9198" s="41" t="n">
        <v>-1.1220861139</v>
      </c>
      <c r="C9198" s="41" t="n">
        <v>2.6867109679</v>
      </c>
      <c r="D9198" s="42" t="n">
        <f aca="false">$B$5*A9198</f>
        <v>-3.91803824863093</v>
      </c>
      <c r="E9198" s="42" t="n">
        <f aca="false">$D$5*A9198+$F$5*B9198</f>
        <v>-5.58663463055648</v>
      </c>
      <c r="F9198" s="43" t="n">
        <f aca="false">Inputs!$B$5*D9198+Inputs!$B$6*E9198</f>
        <v>-112472.093335269</v>
      </c>
      <c r="G9198" s="43" t="n">
        <f aca="false">F9198*SQRT(($B$6-2)/C9198)</f>
        <v>-97039.6680045231</v>
      </c>
    </row>
    <row r="9199" customFormat="false" ht="15" hidden="false" customHeight="false" outlineLevel="0" collapsed="false">
      <c r="A9199" s="41" t="n">
        <v>-0.2343554883</v>
      </c>
      <c r="B9199" s="41" t="n">
        <v>-0.9909191078</v>
      </c>
      <c r="C9199" s="41" t="n">
        <v>1.6269627797</v>
      </c>
      <c r="D9199" s="42" t="n">
        <f aca="false">$B$5*A9199</f>
        <v>-0.5987731256585</v>
      </c>
      <c r="E9199" s="42" t="n">
        <f aca="false">$D$5*A9199+$F$5*B9199</f>
        <v>-2.26873344277209</v>
      </c>
      <c r="F9199" s="43" t="n">
        <f aca="false">Inputs!$B$5*D9199+Inputs!$B$6*E9199</f>
        <v>53559.3595727544</v>
      </c>
      <c r="G9199" s="43" t="n">
        <f aca="false">F9199*SQRT(($B$6-2)/C9199)</f>
        <v>59382.9220926671</v>
      </c>
    </row>
    <row r="9200" customFormat="false" ht="15" hidden="false" customHeight="false" outlineLevel="0" collapsed="false">
      <c r="A9200" s="41" t="n">
        <v>-0.2280899033</v>
      </c>
      <c r="B9200" s="41" t="n">
        <v>0.6004443053</v>
      </c>
      <c r="C9200" s="41" t="n">
        <v>1.8278160085</v>
      </c>
      <c r="D9200" s="42" t="n">
        <f aca="false">$B$5*A9200</f>
        <v>-0.582764693589154</v>
      </c>
      <c r="E9200" s="42" t="n">
        <f aca="false">$D$5*A9200+$F$5*B9200</f>
        <v>0.49405385872727</v>
      </c>
      <c r="F9200" s="43" t="n">
        <f aca="false">Inputs!$B$5*D9200+Inputs!$B$6*E9200</f>
        <v>-82979.1622952789</v>
      </c>
      <c r="G9200" s="43" t="n">
        <f aca="false">F9200*SQRT(($B$6-2)/C9200)</f>
        <v>-86799.6163558183</v>
      </c>
    </row>
    <row r="9201" customFormat="false" ht="15" hidden="false" customHeight="false" outlineLevel="0" collapsed="false">
      <c r="A9201" s="41" t="n">
        <v>0.5744430469</v>
      </c>
      <c r="B9201" s="41" t="n">
        <v>-0.6608259091</v>
      </c>
      <c r="C9201" s="41" t="n">
        <v>0.5958157659</v>
      </c>
      <c r="D9201" s="42" t="n">
        <f aca="false">$B$5*A9201</f>
        <v>1.46768936883099</v>
      </c>
      <c r="E9201" s="42" t="n">
        <f aca="false">$D$5*A9201+$F$5*B9201</f>
        <v>0.225860270724999</v>
      </c>
      <c r="F9201" s="43" t="n">
        <f aca="false">Inputs!$B$5*D9201+Inputs!$B$6*E9201</f>
        <v>135475.923346849</v>
      </c>
      <c r="G9201" s="43" t="n">
        <f aca="false">F9201*SQRT(($B$6-2)/C9201)</f>
        <v>248211.055874494</v>
      </c>
    </row>
    <row r="9202" customFormat="false" ht="15" hidden="false" customHeight="false" outlineLevel="0" collapsed="false">
      <c r="A9202" s="41" t="n">
        <v>-1.303941587</v>
      </c>
      <c r="B9202" s="41" t="n">
        <v>-0.5756234651</v>
      </c>
      <c r="C9202" s="41" t="n">
        <v>3.7215379034</v>
      </c>
      <c r="D9202" s="42" t="n">
        <f aca="false">$B$5*A9202</f>
        <v>-3.33154211743756</v>
      </c>
      <c r="E9202" s="42" t="n">
        <f aca="false">$D$5*A9202+$F$5*B9202</f>
        <v>-4.09679809197194</v>
      </c>
      <c r="F9202" s="43" t="n">
        <f aca="false">Inputs!$B$5*D9202+Inputs!$B$6*E9202</f>
        <v>-128314.307145159</v>
      </c>
      <c r="G9202" s="43" t="n">
        <f aca="false">F9202*SQRT(($B$6-2)/C9202)</f>
        <v>-94065.1728315428</v>
      </c>
    </row>
    <row r="9203" customFormat="false" ht="15" hidden="false" customHeight="false" outlineLevel="0" collapsed="false">
      <c r="A9203" s="41" t="n">
        <v>0.6556448098</v>
      </c>
      <c r="B9203" s="41" t="n">
        <v>0.889196229</v>
      </c>
      <c r="C9203" s="41" t="n">
        <v>2.2487338202</v>
      </c>
      <c r="D9203" s="42" t="n">
        <f aca="false">$B$5*A9203</f>
        <v>1.67515808967602</v>
      </c>
      <c r="E9203" s="42" t="n">
        <f aca="false">$D$5*A9203+$F$5*B9203</f>
        <v>3.09557897539579</v>
      </c>
      <c r="F9203" s="43" t="n">
        <f aca="false">Inputs!$B$5*D9203+Inputs!$B$6*E9203</f>
        <v>12736.8601978123</v>
      </c>
      <c r="G9203" s="43" t="n">
        <f aca="false">F9203*SQRT(($B$6-2)/C9203)</f>
        <v>12011.8072331976</v>
      </c>
    </row>
    <row r="9204" customFormat="false" ht="15" hidden="false" customHeight="false" outlineLevel="0" collapsed="false">
      <c r="A9204" s="41" t="n">
        <v>0.352889921</v>
      </c>
      <c r="B9204" s="41" t="n">
        <v>1.201436051</v>
      </c>
      <c r="C9204" s="41" t="n">
        <v>6.5245379729</v>
      </c>
      <c r="D9204" s="42" t="n">
        <f aca="false">$B$5*A9204</f>
        <v>0.901625997937217</v>
      </c>
      <c r="E9204" s="42" t="n">
        <f aca="false">$D$5*A9204+$F$5*B9204</f>
        <v>2.9143054789348</v>
      </c>
      <c r="F9204" s="43" t="n">
        <f aca="false">Inputs!$B$5*D9204+Inputs!$B$6*E9204</f>
        <v>-55552.6741530183</v>
      </c>
      <c r="G9204" s="43" t="n">
        <f aca="false">F9204*SQRT(($B$6-2)/C9204)</f>
        <v>-30757.0788357507</v>
      </c>
    </row>
    <row r="9205" customFormat="false" ht="15" hidden="false" customHeight="false" outlineLevel="0" collapsed="false">
      <c r="A9205" s="41" t="n">
        <v>1.7292021196</v>
      </c>
      <c r="B9205" s="41" t="n">
        <v>-0.4832279281</v>
      </c>
      <c r="C9205" s="41" t="n">
        <v>4.5710201286</v>
      </c>
      <c r="D9205" s="42" t="n">
        <f aca="false">$B$5*A9205</f>
        <v>4.41807343859929</v>
      </c>
      <c r="E9205" s="42" t="n">
        <f aca="false">$D$5*A9205+$F$5*B9205</f>
        <v>3.28037721007773</v>
      </c>
      <c r="F9205" s="43" t="n">
        <f aca="false">Inputs!$B$5*D9205+Inputs!$B$6*E9205</f>
        <v>277788.483356042</v>
      </c>
      <c r="G9205" s="43" t="n">
        <f aca="false">F9205*SQRT(($B$6-2)/C9205)</f>
        <v>183748.019847942</v>
      </c>
    </row>
    <row r="9206" customFormat="false" ht="15" hidden="false" customHeight="false" outlineLevel="0" collapsed="false">
      <c r="A9206" s="41" t="n">
        <v>1.486563254</v>
      </c>
      <c r="B9206" s="41" t="n">
        <v>-0.2605495208</v>
      </c>
      <c r="C9206" s="41" t="n">
        <v>4.0790974578</v>
      </c>
      <c r="D9206" s="42" t="n">
        <f aca="false">$B$5*A9206</f>
        <v>3.79813646585998</v>
      </c>
      <c r="E9206" s="42" t="n">
        <f aca="false">$D$5*A9206+$F$5*B9206</f>
        <v>3.08750540306031</v>
      </c>
      <c r="F9206" s="43" t="n">
        <f aca="false">Inputs!$B$5*D9206+Inputs!$B$6*E9206</f>
        <v>225438.376432982</v>
      </c>
      <c r="G9206" s="43" t="n">
        <f aca="false">F9206*SQRT(($B$6-2)/C9206)</f>
        <v>157855.895068775</v>
      </c>
    </row>
    <row r="9207" customFormat="false" ht="15" hidden="false" customHeight="false" outlineLevel="0" collapsed="false">
      <c r="A9207" s="41" t="n">
        <v>1.0198486973</v>
      </c>
      <c r="B9207" s="41" t="n">
        <v>0.7085724687</v>
      </c>
      <c r="C9207" s="41" t="n">
        <v>2.4575692963</v>
      </c>
      <c r="D9207" s="42" t="n">
        <f aca="false">$B$5*A9207</f>
        <v>2.60569102354182</v>
      </c>
      <c r="E9207" s="42" t="n">
        <f aca="false">$D$5*A9207+$F$5*B9207</f>
        <v>3.65034305259077</v>
      </c>
      <c r="F9207" s="43" t="n">
        <f aca="false">Inputs!$B$5*D9207+Inputs!$B$6*E9207</f>
        <v>78051.9497246439</v>
      </c>
      <c r="G9207" s="43" t="n">
        <f aca="false">F9207*SQRT(($B$6-2)/C9207)</f>
        <v>70411.8682550136</v>
      </c>
    </row>
    <row r="9208" customFormat="false" ht="15" hidden="false" customHeight="false" outlineLevel="0" collapsed="false">
      <c r="A9208" s="41" t="n">
        <v>-1.9770584193</v>
      </c>
      <c r="B9208" s="41" t="n">
        <v>-0.9662271349</v>
      </c>
      <c r="C9208" s="41" t="n">
        <v>3.0116093899</v>
      </c>
      <c r="D9208" s="42" t="n">
        <f aca="false">$B$5*A9208</f>
        <v>-5.05134084087808</v>
      </c>
      <c r="E9208" s="42" t="n">
        <f aca="false">$D$5*A9208+$F$5*B9208</f>
        <v>-6.37301139187048</v>
      </c>
      <c r="F9208" s="43" t="n">
        <f aca="false">Inputs!$B$5*D9208+Inputs!$B$6*E9208</f>
        <v>-186483.514494284</v>
      </c>
      <c r="G9208" s="43" t="n">
        <f aca="false">F9208*SQRT(($B$6-2)/C9208)</f>
        <v>-151969.390590725</v>
      </c>
    </row>
    <row r="9209" customFormat="false" ht="15" hidden="false" customHeight="false" outlineLevel="0" collapsed="false">
      <c r="A9209" s="41" t="n">
        <v>-1.2212879163</v>
      </c>
      <c r="B9209" s="41" t="n">
        <v>-1.7820470316</v>
      </c>
      <c r="C9209" s="41" t="n">
        <v>9.8235336165</v>
      </c>
      <c r="D9209" s="42" t="n">
        <f aca="false">$B$5*A9209</f>
        <v>-3.12036380405053</v>
      </c>
      <c r="E9209" s="42" t="n">
        <f aca="false">$D$5*A9209+$F$5*B9209</f>
        <v>-5.98330150789498</v>
      </c>
      <c r="F9209" s="43" t="n">
        <f aca="false">Inputs!$B$5*D9209+Inputs!$B$6*E9209</f>
        <v>-12871.305010304</v>
      </c>
      <c r="G9209" s="43" t="n">
        <f aca="false">F9209*SQRT(($B$6-2)/C9209)</f>
        <v>-5807.69381282749</v>
      </c>
    </row>
    <row r="9210" customFormat="false" ht="15" hidden="false" customHeight="false" outlineLevel="0" collapsed="false">
      <c r="A9210" s="41" t="n">
        <v>0.8793149834</v>
      </c>
      <c r="B9210" s="41" t="n">
        <v>2.0687718551</v>
      </c>
      <c r="C9210" s="41" t="n">
        <v>2.4289598633</v>
      </c>
      <c r="D9210" s="42" t="n">
        <f aca="false">$B$5*A9210</f>
        <v>2.2466304709484</v>
      </c>
      <c r="E9210" s="42" t="n">
        <f aca="false">$D$5*A9210+$F$5*B9210</f>
        <v>5.66464735159646</v>
      </c>
      <c r="F9210" s="43" t="n">
        <f aca="false">Inputs!$B$5*D9210+Inputs!$B$6*E9210</f>
        <v>-58569.3204849833</v>
      </c>
      <c r="G9210" s="43" t="n">
        <f aca="false">F9210*SQRT(($B$6-2)/C9210)</f>
        <v>-53146.5422163217</v>
      </c>
    </row>
    <row r="9211" customFormat="false" ht="15" hidden="false" customHeight="false" outlineLevel="0" collapsed="false">
      <c r="A9211" s="41" t="n">
        <v>-0.2576725047</v>
      </c>
      <c r="B9211" s="41" t="n">
        <v>0.8541566654</v>
      </c>
      <c r="C9211" s="41" t="n">
        <v>0.1631469702</v>
      </c>
      <c r="D9211" s="42" t="n">
        <f aca="false">$B$5*A9211</f>
        <v>-0.658347590468926</v>
      </c>
      <c r="E9211" s="42" t="n">
        <f aca="false">$D$5*A9211+$F$5*B9211</f>
        <v>0.861755846479688</v>
      </c>
      <c r="F9211" s="43" t="n">
        <f aca="false">Inputs!$B$5*D9211+Inputs!$B$6*E9211</f>
        <v>-108922.551370877</v>
      </c>
      <c r="G9211" s="43" t="n">
        <f aca="false">F9211*SQRT(($B$6-2)/C9211)</f>
        <v>-381367.163745897</v>
      </c>
    </row>
    <row r="9212" customFormat="false" ht="15" hidden="false" customHeight="false" outlineLevel="0" collapsed="false">
      <c r="A9212" s="41" t="n">
        <v>1.4846253177</v>
      </c>
      <c r="B9212" s="41" t="n">
        <v>0.2083317002</v>
      </c>
      <c r="C9212" s="41" t="n">
        <v>2.9047468327</v>
      </c>
      <c r="D9212" s="42" t="n">
        <f aca="false">$B$5*A9212</f>
        <v>3.7931850811747</v>
      </c>
      <c r="E9212" s="42" t="n">
        <f aca="false">$D$5*A9212+$F$5*B9212</f>
        <v>3.89253191537995</v>
      </c>
      <c r="F9212" s="43" t="n">
        <f aca="false">Inputs!$B$5*D9212+Inputs!$B$6*E9212</f>
        <v>184691.912348473</v>
      </c>
      <c r="G9212" s="43" t="n">
        <f aca="false">F9212*SQRT(($B$6-2)/C9212)</f>
        <v>153252.910983858</v>
      </c>
    </row>
    <row r="9213" customFormat="false" ht="15" hidden="false" customHeight="false" outlineLevel="0" collapsed="false">
      <c r="A9213" s="41" t="n">
        <v>-0.0253130649</v>
      </c>
      <c r="B9213" s="41" t="n">
        <v>-0.2456879277</v>
      </c>
      <c r="C9213" s="41" t="n">
        <v>1.4347865779</v>
      </c>
      <c r="D9213" s="42" t="n">
        <f aca="false">$B$5*A9213</f>
        <v>-0.0646743248904296</v>
      </c>
      <c r="E9213" s="42" t="n">
        <f aca="false">$D$5*A9213+$F$5*B9213</f>
        <v>-0.484474903466598</v>
      </c>
      <c r="F9213" s="43" t="n">
        <f aca="false">Inputs!$B$5*D9213+Inputs!$B$6*E9213</f>
        <v>17756.3126842869</v>
      </c>
      <c r="G9213" s="43" t="n">
        <f aca="false">F9213*SQRT(($B$6-2)/C9213)</f>
        <v>20963.9989569556</v>
      </c>
    </row>
    <row r="9214" customFormat="false" ht="15" hidden="false" customHeight="false" outlineLevel="0" collapsed="false">
      <c r="A9214" s="41" t="n">
        <v>0.5375588822</v>
      </c>
      <c r="B9214" s="41" t="n">
        <v>0.87469405</v>
      </c>
      <c r="C9214" s="41" t="n">
        <v>2.7143227926</v>
      </c>
      <c r="D9214" s="42" t="n">
        <f aca="false">$B$5*A9214</f>
        <v>1.37345113807767</v>
      </c>
      <c r="E9214" s="42" t="n">
        <f aca="false">$D$5*A9214+$F$5*B9214</f>
        <v>2.78954158425967</v>
      </c>
      <c r="F9214" s="43" t="n">
        <f aca="false">Inputs!$B$5*D9214+Inputs!$B$6*E9214</f>
        <v>-2131.96540521656</v>
      </c>
      <c r="G9214" s="43" t="n">
        <f aca="false">F9214*SQRT(($B$6-2)/C9214)</f>
        <v>-1830.05610486757</v>
      </c>
    </row>
    <row r="9215" customFormat="false" ht="15" hidden="false" customHeight="false" outlineLevel="0" collapsed="false">
      <c r="A9215" s="41" t="n">
        <v>0.461804906</v>
      </c>
      <c r="B9215" s="41" t="n">
        <v>0.4274630758</v>
      </c>
      <c r="C9215" s="41" t="n">
        <v>3.5707985846</v>
      </c>
      <c r="D9215" s="42" t="n">
        <f aca="false">$B$5*A9215</f>
        <v>1.17990139260609</v>
      </c>
      <c r="E9215" s="42" t="n">
        <f aca="false">$D$5*A9215+$F$5*B9215</f>
        <v>1.83702478446479</v>
      </c>
      <c r="F9215" s="43" t="n">
        <f aca="false">Inputs!$B$5*D9215+Inputs!$B$6*E9215</f>
        <v>26138.9000373694</v>
      </c>
      <c r="G9215" s="43" t="n">
        <f aca="false">F9215*SQRT(($B$6-2)/C9215)</f>
        <v>19562.2871151379</v>
      </c>
    </row>
    <row r="9216" customFormat="false" ht="15" hidden="false" customHeight="false" outlineLevel="0" collapsed="false">
      <c r="A9216" s="41" t="n">
        <v>-0.0512029012</v>
      </c>
      <c r="B9216" s="41" t="n">
        <v>-1.5929545251</v>
      </c>
      <c r="C9216" s="41" t="n">
        <v>1.4585295227</v>
      </c>
      <c r="D9216" s="42" t="n">
        <f aca="false">$B$5*A9216</f>
        <v>-0.130822288040725</v>
      </c>
      <c r="E9216" s="42" t="n">
        <f aca="false">$D$5*A9216+$F$5*B9216</f>
        <v>-2.87246703559856</v>
      </c>
      <c r="F9216" s="43" t="n">
        <f aca="false">Inputs!$B$5*D9216+Inputs!$B$6*E9216</f>
        <v>130541.122975855</v>
      </c>
      <c r="G9216" s="43" t="n">
        <f aca="false">F9216*SQRT(($B$6-2)/C9216)</f>
        <v>152863.827693689</v>
      </c>
    </row>
    <row r="9217" customFormat="false" ht="15" hidden="false" customHeight="false" outlineLevel="0" collapsed="false">
      <c r="A9217" s="41" t="n">
        <v>0.8977163888</v>
      </c>
      <c r="B9217" s="41" t="n">
        <v>-1.2846251196</v>
      </c>
      <c r="C9217" s="41" t="n">
        <v>0.5456728037</v>
      </c>
      <c r="D9217" s="42" t="n">
        <f aca="false">$B$5*A9217</f>
        <v>2.29364565761116</v>
      </c>
      <c r="E9217" s="42" t="n">
        <f aca="false">$D$5*A9217+$F$5*B9217</f>
        <v>-0.0820241872824239</v>
      </c>
      <c r="F9217" s="43" t="n">
        <f aca="false">Inputs!$B$5*D9217+Inputs!$B$6*E9217</f>
        <v>233465.775125237</v>
      </c>
      <c r="G9217" s="43" t="n">
        <f aca="false">F9217*SQRT(($B$6-2)/C9217)</f>
        <v>446963.508605</v>
      </c>
    </row>
    <row r="9218" customFormat="false" ht="15" hidden="false" customHeight="false" outlineLevel="0" collapsed="false">
      <c r="A9218" s="41" t="n">
        <v>0.6193856421</v>
      </c>
      <c r="B9218" s="41" t="n">
        <v>0.75573665</v>
      </c>
      <c r="C9218" s="41" t="n">
        <v>2.9509791752</v>
      </c>
      <c r="D9218" s="42" t="n">
        <f aca="false">$B$5*A9218</f>
        <v>1.58251671253143</v>
      </c>
      <c r="E9218" s="42" t="n">
        <f aca="false">$D$5*A9218+$F$5*B9218</f>
        <v>2.77884652668335</v>
      </c>
      <c r="F9218" s="43" t="n">
        <f aca="false">Inputs!$B$5*D9218+Inputs!$B$6*E9218</f>
        <v>19309.3449189755</v>
      </c>
      <c r="G9218" s="43" t="n">
        <f aca="false">F9218*SQRT(($B$6-2)/C9218)</f>
        <v>15896.4250156661</v>
      </c>
    </row>
    <row r="9219" customFormat="false" ht="15" hidden="false" customHeight="false" outlineLevel="0" collapsed="false">
      <c r="A9219" s="41" t="n">
        <v>-1.1404321045</v>
      </c>
      <c r="B9219" s="41" t="n">
        <v>-0.6078007906</v>
      </c>
      <c r="C9219" s="41" t="n">
        <v>8.9170473387</v>
      </c>
      <c r="D9219" s="42" t="n">
        <f aca="false">$B$5*A9219</f>
        <v>-2.91377898066818</v>
      </c>
      <c r="E9219" s="42" t="n">
        <f aca="false">$D$5*A9219+$F$5*B9219</f>
        <v>-3.76327493364331</v>
      </c>
      <c r="F9219" s="43" t="n">
        <f aca="false">Inputs!$B$5*D9219+Inputs!$B$6*E9219</f>
        <v>-103214.151384652</v>
      </c>
      <c r="G9219" s="43" t="n">
        <f aca="false">F9219*SQRT(($B$6-2)/C9219)</f>
        <v>-48881.4081018879</v>
      </c>
    </row>
    <row r="9220" customFormat="false" ht="15" hidden="false" customHeight="false" outlineLevel="0" collapsed="false">
      <c r="A9220" s="41" t="n">
        <v>2.1214745514</v>
      </c>
      <c r="B9220" s="41" t="n">
        <v>-0.0794822379</v>
      </c>
      <c r="C9220" s="41" t="n">
        <v>3.4274527621</v>
      </c>
      <c r="D9220" s="42" t="n">
        <f aca="false">$B$5*A9220</f>
        <v>5.42032088670629</v>
      </c>
      <c r="E9220" s="42" t="n">
        <f aca="false">$D$5*A9220+$F$5*B9220</f>
        <v>4.91098950390307</v>
      </c>
      <c r="F9220" s="43" t="n">
        <f aca="false">Inputs!$B$5*D9220+Inputs!$B$6*E9220</f>
        <v>296482.613475476</v>
      </c>
      <c r="G9220" s="43" t="n">
        <f aca="false">F9220*SQRT(($B$6-2)/C9220)</f>
        <v>226479.287002024</v>
      </c>
    </row>
    <row r="9221" customFormat="false" ht="15" hidden="false" customHeight="false" outlineLevel="0" collapsed="false">
      <c r="A9221" s="41" t="n">
        <v>-1.2202136754</v>
      </c>
      <c r="B9221" s="41" t="n">
        <v>0.8008792397</v>
      </c>
      <c r="C9221" s="41" t="n">
        <v>4.2747054367</v>
      </c>
      <c r="D9221" s="42" t="n">
        <f aca="false">$B$5*A9221</f>
        <v>-3.11761914214366</v>
      </c>
      <c r="E9221" s="42" t="n">
        <f aca="false">$D$5*A9221+$F$5*B9221</f>
        <v>-1.52069189670194</v>
      </c>
      <c r="F9221" s="43" t="n">
        <f aca="false">Inputs!$B$5*D9221+Inputs!$B$6*E9221</f>
        <v>-235727.319379269</v>
      </c>
      <c r="G9221" s="43" t="n">
        <f aca="false">F9221*SQRT(($B$6-2)/C9221)</f>
        <v>-161239.639551368</v>
      </c>
    </row>
    <row r="9222" customFormat="false" ht="15" hidden="false" customHeight="false" outlineLevel="0" collapsed="false">
      <c r="A9222" s="41" t="n">
        <v>-0.7726752056</v>
      </c>
      <c r="B9222" s="41" t="n">
        <v>-1.9205240225</v>
      </c>
      <c r="C9222" s="41" t="n">
        <v>2.5991332095</v>
      </c>
      <c r="D9222" s="42" t="n">
        <f aca="false">$B$5*A9222</f>
        <v>-1.97416818070711</v>
      </c>
      <c r="E9222" s="42" t="n">
        <f aca="false">$D$5*A9222+$F$5*B9222</f>
        <v>-5.15490252666849</v>
      </c>
      <c r="F9222" s="43" t="n">
        <f aca="false">Inputs!$B$5*D9222+Inputs!$B$6*E9222</f>
        <v>60328.3082627141</v>
      </c>
      <c r="G9222" s="43" t="n">
        <f aca="false">F9222*SQRT(($B$6-2)/C9222)</f>
        <v>52920.2485900559</v>
      </c>
    </row>
    <row r="9223" customFormat="false" ht="15" hidden="false" customHeight="false" outlineLevel="0" collapsed="false">
      <c r="A9223" s="41" t="n">
        <v>0.519769548</v>
      </c>
      <c r="B9223" s="41" t="n">
        <v>-0.9166178158</v>
      </c>
      <c r="C9223" s="41" t="n">
        <v>4.8566109777</v>
      </c>
      <c r="D9223" s="42" t="n">
        <f aca="false">$B$5*A9223</f>
        <v>1.32799977988852</v>
      </c>
      <c r="E9223" s="42" t="n">
        <f aca="false">$D$5*A9223+$F$5*B9223</f>
        <v>-0.345927352679992</v>
      </c>
      <c r="F9223" s="43" t="n">
        <f aca="false">Inputs!$B$5*D9223+Inputs!$B$6*E9223</f>
        <v>150096.345622851</v>
      </c>
      <c r="G9223" s="43" t="n">
        <f aca="false">F9223*SQRT(($B$6-2)/C9223)</f>
        <v>96320.4400189127</v>
      </c>
    </row>
    <row r="9224" customFormat="false" ht="15" hidden="false" customHeight="false" outlineLevel="0" collapsed="false">
      <c r="A9224" s="41" t="n">
        <v>0.3211883422</v>
      </c>
      <c r="B9224" s="41" t="n">
        <v>-0.8126900381</v>
      </c>
      <c r="C9224" s="41" t="n">
        <v>5.8623016619</v>
      </c>
      <c r="D9224" s="42" t="n">
        <f aca="false">$B$5*A9224</f>
        <v>0.820629160337723</v>
      </c>
      <c r="E9224" s="42" t="n">
        <f aca="false">$D$5*A9224+$F$5*B9224</f>
        <v>-0.639012068341074</v>
      </c>
      <c r="F9224" s="43" t="n">
        <f aca="false">Inputs!$B$5*D9224+Inputs!$B$6*E9224</f>
        <v>114013.519450826</v>
      </c>
      <c r="G9224" s="43" t="n">
        <f aca="false">F9224*SQRT(($B$6-2)/C9224)</f>
        <v>66594.3322481789</v>
      </c>
    </row>
    <row r="9225" customFormat="false" ht="15" hidden="false" customHeight="false" outlineLevel="0" collapsed="false">
      <c r="A9225" s="41" t="n">
        <v>0.7072041943</v>
      </c>
      <c r="B9225" s="41" t="n">
        <v>0.1834983246</v>
      </c>
      <c r="C9225" s="41" t="n">
        <v>7.7924189865</v>
      </c>
      <c r="D9225" s="42" t="n">
        <f aca="false">$B$5*A9225</f>
        <v>1.80689118471911</v>
      </c>
      <c r="E9225" s="42" t="n">
        <f aca="false">$D$5*A9225+$F$5*B9225</f>
        <v>1.99970918553911</v>
      </c>
      <c r="F9225" s="43" t="n">
        <f aca="false">Inputs!$B$5*D9225+Inputs!$B$6*E9225</f>
        <v>80703.6591949552</v>
      </c>
      <c r="G9225" s="43" t="n">
        <f aca="false">F9225*SQRT(($B$6-2)/C9225)</f>
        <v>40885.760139625</v>
      </c>
    </row>
    <row r="9226" customFormat="false" ht="15" hidden="false" customHeight="false" outlineLevel="0" collapsed="false">
      <c r="A9226" s="41" t="n">
        <v>-2.589208589</v>
      </c>
      <c r="B9226" s="41" t="n">
        <v>0.3820125407</v>
      </c>
      <c r="C9226" s="41" t="n">
        <v>9.4378463855</v>
      </c>
      <c r="D9226" s="42" t="n">
        <f aca="false">$B$5*A9226</f>
        <v>-6.61537108033397</v>
      </c>
      <c r="E9226" s="42" t="n">
        <f aca="false">$D$5*A9226+$F$5*B9226</f>
        <v>-5.50161123139569</v>
      </c>
      <c r="F9226" s="43" t="n">
        <f aca="false">Inputs!$B$5*D9226+Inputs!$B$6*E9226</f>
        <v>-386456.546463612</v>
      </c>
      <c r="G9226" s="43" t="n">
        <f aca="false">F9226*SQRT(($B$6-2)/C9226)</f>
        <v>-177901.337905307</v>
      </c>
    </row>
    <row r="9227" customFormat="false" ht="15" hidden="false" customHeight="false" outlineLevel="0" collapsed="false">
      <c r="A9227" s="41" t="n">
        <v>-0.2897313284</v>
      </c>
      <c r="B9227" s="41" t="n">
        <v>1.4167176422</v>
      </c>
      <c r="C9227" s="41" t="n">
        <v>4.4836535775</v>
      </c>
      <c r="D9227" s="42" t="n">
        <f aca="false">$B$5*A9227</f>
        <v>-0.740257180942058</v>
      </c>
      <c r="E9227" s="42" t="n">
        <f aca="false">$D$5*A9227+$F$5*B9227</f>
        <v>1.75686805150856</v>
      </c>
      <c r="F9227" s="43" t="n">
        <f aca="false">Inputs!$B$5*D9227+Inputs!$B$6*E9227</f>
        <v>-161869.120669634</v>
      </c>
      <c r="G9227" s="43" t="n">
        <f aca="false">F9227*SQRT(($B$6-2)/C9227)</f>
        <v>-108109.28130924</v>
      </c>
    </row>
    <row r="9228" customFormat="false" ht="15" hidden="false" customHeight="false" outlineLevel="0" collapsed="false">
      <c r="A9228" s="41" t="n">
        <v>0.395207849</v>
      </c>
      <c r="B9228" s="41" t="n">
        <v>0.7561578438</v>
      </c>
      <c r="C9228" s="41" t="n">
        <v>7.9493273051</v>
      </c>
      <c r="D9228" s="42" t="n">
        <f aca="false">$B$5*A9228</f>
        <v>1.00974737458497</v>
      </c>
      <c r="E9228" s="42" t="n">
        <f aca="false">$D$5*A9228+$F$5*B9228</f>
        <v>2.24612307402351</v>
      </c>
      <c r="F9228" s="43" t="n">
        <f aca="false">Inputs!$B$5*D9228+Inputs!$B$6*E9228</f>
        <v>-11331.4162426789</v>
      </c>
      <c r="G9228" s="43" t="n">
        <f aca="false">F9228*SQRT(($B$6-2)/C9228)</f>
        <v>-5683.73735945153</v>
      </c>
    </row>
    <row r="9229" customFormat="false" ht="15" hidden="false" customHeight="false" outlineLevel="0" collapsed="false">
      <c r="A9229" s="41" t="n">
        <v>-0.710540801</v>
      </c>
      <c r="B9229" s="41" t="n">
        <v>-0.7900677508</v>
      </c>
      <c r="C9229" s="41" t="n">
        <v>6.5500548942</v>
      </c>
      <c r="D9229" s="42" t="n">
        <f aca="false">$B$5*A9229</f>
        <v>-1.81541614155859</v>
      </c>
      <c r="E9229" s="42" t="n">
        <f aca="false">$D$5*A9229+$F$5*B9229</f>
        <v>-3.05503926735483</v>
      </c>
      <c r="F9229" s="43" t="n">
        <f aca="false">Inputs!$B$5*D9229+Inputs!$B$6*E9229</f>
        <v>-28789.650788117</v>
      </c>
      <c r="G9229" s="43" t="n">
        <f aca="false">F9229*SQRT(($B$6-2)/C9229)</f>
        <v>-15908.488743548</v>
      </c>
    </row>
    <row r="9230" customFormat="false" ht="15" hidden="false" customHeight="false" outlineLevel="0" collapsed="false">
      <c r="A9230" s="41" t="n">
        <v>-0.0256493311</v>
      </c>
      <c r="B9230" s="41" t="n">
        <v>-0.3606161268</v>
      </c>
      <c r="C9230" s="41" t="n">
        <v>4.9452925693</v>
      </c>
      <c r="D9230" s="42" t="n">
        <f aca="false">$B$5*A9230</f>
        <v>-0.0655334776463043</v>
      </c>
      <c r="E9230" s="42" t="n">
        <f aca="false">$D$5*A9230+$F$5*B9230</f>
        <v>-0.68372669754913</v>
      </c>
      <c r="F9230" s="43" t="n">
        <f aca="false">Inputs!$B$5*D9230+Inputs!$B$6*E9230</f>
        <v>27632.9871128261</v>
      </c>
      <c r="G9230" s="43" t="n">
        <f aca="false">F9230*SQRT(($B$6-2)/C9230)</f>
        <v>17573.0375601211</v>
      </c>
    </row>
    <row r="9231" customFormat="false" ht="15" hidden="false" customHeight="false" outlineLevel="0" collapsed="false">
      <c r="A9231" s="41" t="n">
        <v>1.3380090522</v>
      </c>
      <c r="B9231" s="41" t="n">
        <v>-0.1533190587</v>
      </c>
      <c r="C9231" s="41" t="n">
        <v>3.3690136398</v>
      </c>
      <c r="D9231" s="42" t="n">
        <f aca="false">$B$5*A9231</f>
        <v>3.41858374282913</v>
      </c>
      <c r="E9231" s="42" t="n">
        <f aca="false">$D$5*A9231+$F$5*B9231</f>
        <v>2.91916722859223</v>
      </c>
      <c r="F9231" s="43" t="n">
        <f aca="false">Inputs!$B$5*D9231+Inputs!$B$6*E9231</f>
        <v>195900.012853301</v>
      </c>
      <c r="G9231" s="43" t="n">
        <f aca="false">F9231*SQRT(($B$6-2)/C9231)</f>
        <v>150937.821569233</v>
      </c>
    </row>
    <row r="9232" customFormat="false" ht="15" hidden="false" customHeight="false" outlineLevel="0" collapsed="false">
      <c r="A9232" s="41" t="n">
        <v>-1.22482175</v>
      </c>
      <c r="B9232" s="41" t="n">
        <v>-0.8275809137</v>
      </c>
      <c r="C9232" s="41" t="n">
        <v>0.3780035784</v>
      </c>
      <c r="D9232" s="42" t="n">
        <f aca="false">$B$5*A9232</f>
        <v>-3.12939267154348</v>
      </c>
      <c r="E9232" s="42" t="n">
        <f aca="false">$D$5*A9232+$F$5*B9232</f>
        <v>-4.34359159357142</v>
      </c>
      <c r="F9232" s="43" t="n">
        <f aca="false">Inputs!$B$5*D9232+Inputs!$B$6*E9232</f>
        <v>-95759.6874757773</v>
      </c>
      <c r="G9232" s="43" t="n">
        <f aca="false">F9232*SQRT(($B$6-2)/C9232)</f>
        <v>-220267.165072624</v>
      </c>
    </row>
    <row r="9233" customFormat="false" ht="15" hidden="false" customHeight="false" outlineLevel="0" collapsed="false">
      <c r="A9233" s="41" t="n">
        <v>0.9650510846</v>
      </c>
      <c r="B9233" s="41" t="n">
        <v>-0.1672573443</v>
      </c>
      <c r="C9233" s="41" t="n">
        <v>13.3064479954</v>
      </c>
      <c r="D9233" s="42" t="n">
        <f aca="false">$B$5*A9233</f>
        <v>2.46568432656615</v>
      </c>
      <c r="E9233" s="42" t="n">
        <f aca="false">$D$5*A9233+$F$5*B9233</f>
        <v>2.00761313436179</v>
      </c>
      <c r="F9233" s="43" t="n">
        <f aca="false">Inputs!$B$5*D9233+Inputs!$B$6*E9233</f>
        <v>146187.775938526</v>
      </c>
      <c r="G9233" s="43" t="n">
        <f aca="false">F9233*SQRT(($B$6-2)/C9233)</f>
        <v>56675.4511960304</v>
      </c>
    </row>
    <row r="9234" customFormat="false" ht="15" hidden="false" customHeight="false" outlineLevel="0" collapsed="false">
      <c r="A9234" s="41" t="n">
        <v>-0.2207117679</v>
      </c>
      <c r="B9234" s="41" t="n">
        <v>1.0601875692</v>
      </c>
      <c r="C9234" s="41" t="n">
        <v>3.7643900704</v>
      </c>
      <c r="D9234" s="42" t="n">
        <f aca="false">$B$5*A9234</f>
        <v>-0.563913719681795</v>
      </c>
      <c r="E9234" s="42" t="n">
        <f aca="false">$D$5*A9234+$F$5*B9234</f>
        <v>1.3054698659769</v>
      </c>
      <c r="F9234" s="43" t="n">
        <f aca="false">Inputs!$B$5*D9234+Inputs!$B$6*E9234</f>
        <v>-121664.865267025</v>
      </c>
      <c r="G9234" s="43" t="n">
        <f aca="false">F9234*SQRT(($B$6-2)/C9234)</f>
        <v>-88681.4667966079</v>
      </c>
    </row>
    <row r="9235" customFormat="false" ht="15" hidden="false" customHeight="false" outlineLevel="0" collapsed="false">
      <c r="A9235" s="41" t="n">
        <v>-0.9147631889</v>
      </c>
      <c r="B9235" s="41" t="n">
        <v>-2.2351762984</v>
      </c>
      <c r="C9235" s="41" t="n">
        <v>2.3817485465</v>
      </c>
      <c r="D9235" s="42" t="n">
        <f aca="false">$B$5*A9235</f>
        <v>-2.33719985748245</v>
      </c>
      <c r="E9235" s="42" t="n">
        <f aca="false">$D$5*A9235+$F$5*B9235</f>
        <v>-6.03633740301811</v>
      </c>
      <c r="F9235" s="43" t="n">
        <f aca="false">Inputs!$B$5*D9235+Inputs!$B$6*E9235</f>
        <v>68096.8844026603</v>
      </c>
      <c r="G9235" s="43" t="n">
        <f aca="false">F9235*SQRT(($B$6-2)/C9235)</f>
        <v>62401.3931589461</v>
      </c>
    </row>
    <row r="9236" customFormat="false" ht="15" hidden="false" customHeight="false" outlineLevel="0" collapsed="false">
      <c r="A9236" s="41" t="n">
        <v>-0.8528666464</v>
      </c>
      <c r="B9236" s="41" t="n">
        <v>0.2420890885</v>
      </c>
      <c r="C9236" s="41" t="n">
        <v>2.3890082492</v>
      </c>
      <c r="D9236" s="42" t="n">
        <f aca="false">$B$5*A9236</f>
        <v>-2.17905555077547</v>
      </c>
      <c r="E9236" s="42" t="n">
        <f aca="false">$D$5*A9236+$F$5*B9236</f>
        <v>-1.61144511933828</v>
      </c>
      <c r="F9236" s="43" t="n">
        <f aca="false">Inputs!$B$5*D9236+Inputs!$B$6*E9236</f>
        <v>-137333.299110633</v>
      </c>
      <c r="G9236" s="43" t="n">
        <f aca="false">F9236*SQRT(($B$6-2)/C9236)</f>
        <v>-125655.651501221</v>
      </c>
    </row>
    <row r="9237" customFormat="false" ht="15" hidden="false" customHeight="false" outlineLevel="0" collapsed="false">
      <c r="A9237" s="41" t="n">
        <v>-0.2495115203</v>
      </c>
      <c r="B9237" s="41" t="n">
        <v>-1.5604296201</v>
      </c>
      <c r="C9237" s="41" t="n">
        <v>5.8033526162</v>
      </c>
      <c r="D9237" s="42" t="n">
        <f aca="false">$B$5*A9237</f>
        <v>-0.637496454559606</v>
      </c>
      <c r="E9237" s="42" t="n">
        <f aca="false">$D$5*A9237+$F$5*B9237</f>
        <v>-3.28819761469611</v>
      </c>
      <c r="F9237" s="43" t="n">
        <f aca="false">Inputs!$B$5*D9237+Inputs!$B$6*E9237</f>
        <v>100660.235278845</v>
      </c>
      <c r="G9237" s="43" t="n">
        <f aca="false">F9237*SQRT(($B$6-2)/C9237)</f>
        <v>59092.6490472493</v>
      </c>
    </row>
    <row r="9238" customFormat="false" ht="15" hidden="false" customHeight="false" outlineLevel="0" collapsed="false">
      <c r="A9238" s="41" t="n">
        <v>1.0160595314</v>
      </c>
      <c r="B9238" s="41" t="n">
        <v>0.1634969461</v>
      </c>
      <c r="C9238" s="41" t="n">
        <v>1.1404473077</v>
      </c>
      <c r="D9238" s="42" t="n">
        <f aca="false">$B$5*A9238</f>
        <v>2.59600978788551</v>
      </c>
      <c r="E9238" s="42" t="n">
        <f aca="false">$D$5*A9238+$F$5*B9238</f>
        <v>2.70012031737597</v>
      </c>
      <c r="F9238" s="43" t="n">
        <f aca="false">Inputs!$B$5*D9238+Inputs!$B$6*E9238</f>
        <v>124594.962919753</v>
      </c>
      <c r="G9238" s="43" t="n">
        <f aca="false">F9238*SQRT(($B$6-2)/C9238)</f>
        <v>164997.692589966</v>
      </c>
    </row>
    <row r="9239" customFormat="false" ht="15" hidden="false" customHeight="false" outlineLevel="0" collapsed="false">
      <c r="A9239" s="41" t="n">
        <v>0.3890146947</v>
      </c>
      <c r="B9239" s="41" t="n">
        <v>0.4196102598</v>
      </c>
      <c r="C9239" s="41" t="n">
        <v>8.8997384839</v>
      </c>
      <c r="D9239" s="42" t="n">
        <f aca="false">$B$5*A9239</f>
        <v>0.993924001363386</v>
      </c>
      <c r="E9239" s="42" t="n">
        <f aca="false">$D$5*A9239+$F$5*B9239</f>
        <v>1.65025427830653</v>
      </c>
      <c r="F9239" s="43" t="n">
        <f aca="false">Inputs!$B$5*D9239+Inputs!$B$6*E9239</f>
        <v>16879.6862210123</v>
      </c>
      <c r="G9239" s="43" t="n">
        <f aca="false">F9239*SQRT(($B$6-2)/C9239)</f>
        <v>8001.85623575838</v>
      </c>
    </row>
    <row r="9240" customFormat="false" ht="15" hidden="false" customHeight="false" outlineLevel="0" collapsed="false">
      <c r="A9240" s="41" t="n">
        <v>-1.2985242458</v>
      </c>
      <c r="B9240" s="41" t="n">
        <v>0.3028789164</v>
      </c>
      <c r="C9240" s="41" t="n">
        <v>4.437975078</v>
      </c>
      <c r="D9240" s="42" t="n">
        <f aca="false">$B$5*A9240</f>
        <v>-3.31770092964796</v>
      </c>
      <c r="E9240" s="42" t="n">
        <f aca="false">$D$5*A9240+$F$5*B9240</f>
        <v>-2.56695802393409</v>
      </c>
      <c r="F9240" s="43" t="n">
        <f aca="false">Inputs!$B$5*D9240+Inputs!$B$6*E9240</f>
        <v>-203422.191768092</v>
      </c>
      <c r="G9240" s="43" t="n">
        <f aca="false">F9240*SQRT(($B$6-2)/C9240)</f>
        <v>-136559.179150831</v>
      </c>
    </row>
    <row r="9241" customFormat="false" ht="15" hidden="false" customHeight="false" outlineLevel="0" collapsed="false">
      <c r="A9241" s="41" t="n">
        <v>0.9074537832</v>
      </c>
      <c r="B9241" s="41" t="n">
        <v>1.1403102304</v>
      </c>
      <c r="C9241" s="41" t="n">
        <v>1.9718316815</v>
      </c>
      <c r="D9241" s="42" t="n">
        <f aca="false">$B$5*A9241</f>
        <v>2.31852448644914</v>
      </c>
      <c r="E9241" s="42" t="n">
        <f aca="false">$D$5*A9241+$F$5*B9241</f>
        <v>4.12839022685364</v>
      </c>
      <c r="F9241" s="43" t="n">
        <f aca="false">Inputs!$B$5*D9241+Inputs!$B$6*E9241</f>
        <v>25432.9373022318</v>
      </c>
      <c r="G9241" s="43" t="n">
        <f aca="false">F9241*SQRT(($B$6-2)/C9241)</f>
        <v>25613.9524161997</v>
      </c>
    </row>
    <row r="9242" customFormat="false" ht="15" hidden="false" customHeight="false" outlineLevel="0" collapsed="false">
      <c r="A9242" s="41" t="n">
        <v>0.721263325</v>
      </c>
      <c r="B9242" s="41" t="n">
        <v>0.5131296586</v>
      </c>
      <c r="C9242" s="41" t="n">
        <v>5.2468598676</v>
      </c>
      <c r="D9242" s="42" t="n">
        <f aca="false">$B$5*A9242</f>
        <v>1.84281195488902</v>
      </c>
      <c r="E9242" s="42" t="n">
        <f aca="false">$D$5*A9242+$F$5*B9242</f>
        <v>2.60235316726318</v>
      </c>
      <c r="F9242" s="43" t="n">
        <f aca="false">Inputs!$B$5*D9242+Inputs!$B$6*E9242</f>
        <v>54163.5371257423</v>
      </c>
      <c r="G9242" s="43" t="n">
        <f aca="false">F9242*SQRT(($B$6-2)/C9242)</f>
        <v>33440.4631055877</v>
      </c>
    </row>
    <row r="9243" customFormat="false" ht="15" hidden="false" customHeight="false" outlineLevel="0" collapsed="false">
      <c r="A9243" s="41" t="n">
        <v>-1.7374212648</v>
      </c>
      <c r="B9243" s="41" t="n">
        <v>-0.0149346528</v>
      </c>
      <c r="C9243" s="41" t="n">
        <v>6.1675050578</v>
      </c>
      <c r="D9243" s="42" t="n">
        <f aca="false">$B$5*A9243</f>
        <v>-4.43907317407527</v>
      </c>
      <c r="E9243" s="42" t="n">
        <f aca="false">$D$5*A9243+$F$5*B9243</f>
        <v>-4.16013481279319</v>
      </c>
      <c r="F9243" s="43" t="n">
        <f aca="false">Inputs!$B$5*D9243+Inputs!$B$6*E9243</f>
        <v>-235900.576767867</v>
      </c>
      <c r="G9243" s="43" t="n">
        <f aca="false">F9243*SQRT(($B$6-2)/C9243)</f>
        <v>-134335.019715242</v>
      </c>
    </row>
    <row r="9244" customFormat="false" ht="15" hidden="false" customHeight="false" outlineLevel="0" collapsed="false">
      <c r="A9244" s="41" t="n">
        <v>-0.9565743494</v>
      </c>
      <c r="B9244" s="41" t="n">
        <v>1.2821678819</v>
      </c>
      <c r="C9244" s="41" t="n">
        <v>1.8991065563</v>
      </c>
      <c r="D9244" s="42" t="n">
        <f aca="false">$B$5*A9244</f>
        <v>-2.4440264542974</v>
      </c>
      <c r="E9244" s="42" t="n">
        <f aca="false">$D$5*A9244+$F$5*B9244</f>
        <v>-0.0622765203850886</v>
      </c>
      <c r="F9244" s="43" t="n">
        <f aca="false">Inputs!$B$5*D9244+Inputs!$B$6*E9244</f>
        <v>-241288.819410485</v>
      </c>
      <c r="G9244" s="43" t="n">
        <f aca="false">F9244*SQRT(($B$6-2)/C9244)</f>
        <v>-247615.330676083</v>
      </c>
    </row>
    <row r="9245" customFormat="false" ht="15" hidden="false" customHeight="false" outlineLevel="0" collapsed="false">
      <c r="A9245" s="41" t="n">
        <v>1.1303794924</v>
      </c>
      <c r="B9245" s="41" t="n">
        <v>-0.9505288107</v>
      </c>
      <c r="C9245" s="41" t="n">
        <v>5.113987075</v>
      </c>
      <c r="D9245" s="42" t="n">
        <f aca="false">$B$5*A9245</f>
        <v>2.88809477752955</v>
      </c>
      <c r="E9245" s="42" t="n">
        <f aca="false">$D$5*A9245+$F$5*B9245</f>
        <v>1.04851701664987</v>
      </c>
      <c r="F9245" s="43" t="n">
        <f aca="false">Inputs!$B$5*D9245+Inputs!$B$6*E9245</f>
        <v>236383.626920461</v>
      </c>
      <c r="G9245" s="43" t="n">
        <f aca="false">F9245*SQRT(($B$6-2)/C9245)</f>
        <v>147826.596059725</v>
      </c>
    </row>
    <row r="9246" customFormat="false" ht="15" hidden="false" customHeight="false" outlineLevel="0" collapsed="false">
      <c r="A9246" s="41" t="n">
        <v>-0.0459781837</v>
      </c>
      <c r="B9246" s="41" t="n">
        <v>0.2485094435</v>
      </c>
      <c r="C9246" s="41" t="n">
        <v>2.6226637475</v>
      </c>
      <c r="D9246" s="42" t="n">
        <f aca="false">$B$5*A9246</f>
        <v>-0.117473249574201</v>
      </c>
      <c r="E9246" s="42" t="n">
        <f aca="false">$D$5*A9246+$F$5*B9246</f>
        <v>0.319703152885049</v>
      </c>
      <c r="F9246" s="43" t="n">
        <f aca="false">Inputs!$B$5*D9246+Inputs!$B$6*E9246</f>
        <v>-27732.4826016726</v>
      </c>
      <c r="G9246" s="43" t="n">
        <f aca="false">F9246*SQRT(($B$6-2)/C9246)</f>
        <v>-24217.6746530515</v>
      </c>
    </row>
    <row r="9247" customFormat="false" ht="15" hidden="false" customHeight="false" outlineLevel="0" collapsed="false">
      <c r="A9247" s="41" t="n">
        <v>0.9007912575</v>
      </c>
      <c r="B9247" s="41" t="n">
        <v>-1.6756182499</v>
      </c>
      <c r="C9247" s="41" t="n">
        <v>2.6644480889</v>
      </c>
      <c r="D9247" s="42" t="n">
        <f aca="false">$B$5*A9247</f>
        <v>2.30150187960896</v>
      </c>
      <c r="E9247" s="42" t="n">
        <f aca="false">$D$5*A9247+$F$5*B9247</f>
        <v>-0.749852448100598</v>
      </c>
      <c r="F9247" s="43" t="n">
        <f aca="false">Inputs!$B$5*D9247+Inputs!$B$6*E9247</f>
        <v>267642.810365926</v>
      </c>
      <c r="G9247" s="43" t="n">
        <f aca="false">F9247*SQRT(($B$6-2)/C9247)</f>
        <v>231881.952015033</v>
      </c>
    </row>
    <row r="9248" customFormat="false" ht="15" hidden="false" customHeight="false" outlineLevel="0" collapsed="false">
      <c r="A9248" s="41" t="n">
        <v>-2.2096223138</v>
      </c>
      <c r="B9248" s="41" t="n">
        <v>0.0381485108</v>
      </c>
      <c r="C9248" s="41" t="n">
        <v>2.9031136395</v>
      </c>
      <c r="D9248" s="42" t="n">
        <f aca="false">$B$5*A9248</f>
        <v>-5.64553648372481</v>
      </c>
      <c r="E9248" s="42" t="n">
        <f aca="false">$D$5*A9248+$F$5*B9248</f>
        <v>-5.19211762592371</v>
      </c>
      <c r="F9248" s="43" t="n">
        <f aca="false">Inputs!$B$5*D9248+Inputs!$B$6*E9248</f>
        <v>-304947.767076296</v>
      </c>
      <c r="G9248" s="43" t="n">
        <f aca="false">F9248*SQRT(($B$6-2)/C9248)</f>
        <v>-253109.495041138</v>
      </c>
    </row>
    <row r="9249" customFormat="false" ht="15" hidden="false" customHeight="false" outlineLevel="0" collapsed="false">
      <c r="A9249" s="41" t="n">
        <v>-2.5314168224</v>
      </c>
      <c r="B9249" s="41" t="n">
        <v>0.1585724098</v>
      </c>
      <c r="C9249" s="41" t="n">
        <v>0.1998692462</v>
      </c>
      <c r="D9249" s="42" t="n">
        <f aca="false">$B$5*A9249</f>
        <v>-6.46771438590182</v>
      </c>
      <c r="E9249" s="42" t="n">
        <f aca="false">$D$5*A9249+$F$5*B9249</f>
        <v>-5.74991463222646</v>
      </c>
      <c r="F9249" s="43" t="n">
        <f aca="false">Inputs!$B$5*D9249+Inputs!$B$6*E9249</f>
        <v>-359275.706978859</v>
      </c>
      <c r="G9249" s="43" t="n">
        <f aca="false">F9249*SQRT(($B$6-2)/C9249)</f>
        <v>-1136501.10735608</v>
      </c>
    </row>
    <row r="9250" customFormat="false" ht="15" hidden="false" customHeight="false" outlineLevel="0" collapsed="false">
      <c r="A9250" s="41" t="n">
        <v>0.5922077736</v>
      </c>
      <c r="B9250" s="41" t="n">
        <v>1.2360799083</v>
      </c>
      <c r="C9250" s="41" t="n">
        <v>7.3688618499</v>
      </c>
      <c r="D9250" s="42" t="n">
        <f aca="false">$B$5*A9250</f>
        <v>1.51307785539808</v>
      </c>
      <c r="E9250" s="42" t="n">
        <f aca="false">$D$5*A9250+$F$5*B9250</f>
        <v>3.54360441189795</v>
      </c>
      <c r="F9250" s="43" t="n">
        <f aca="false">Inputs!$B$5*D9250+Inputs!$B$6*E9250</f>
        <v>-25872.4350550899</v>
      </c>
      <c r="G9250" s="43" t="n">
        <f aca="false">F9250*SQRT(($B$6-2)/C9250)</f>
        <v>-13478.8269013691</v>
      </c>
    </row>
    <row r="9251" customFormat="false" ht="15" hidden="false" customHeight="false" outlineLevel="0" collapsed="false">
      <c r="A9251" s="41" t="n">
        <v>-0.6225682513</v>
      </c>
      <c r="B9251" s="41" t="n">
        <v>0.1611816461</v>
      </c>
      <c r="C9251" s="41" t="n">
        <v>2.7138438083</v>
      </c>
      <c r="D9251" s="42" t="n">
        <f aca="false">$B$5*A9251</f>
        <v>-1.59064820914052</v>
      </c>
      <c r="E9251" s="42" t="n">
        <f aca="false">$D$5*A9251+$F$5*B9251</f>
        <v>-1.20313633218524</v>
      </c>
      <c r="F9251" s="43" t="n">
        <f aca="false">Inputs!$B$5*D9251+Inputs!$B$6*E9251</f>
        <v>-98908.0043047904</v>
      </c>
      <c r="G9251" s="43" t="n">
        <f aca="false">F9251*SQRT(($B$6-2)/C9251)</f>
        <v>-84909.0559964786</v>
      </c>
    </row>
    <row r="9252" customFormat="false" ht="15" hidden="false" customHeight="false" outlineLevel="0" collapsed="false">
      <c r="A9252" s="41" t="n">
        <v>0.6515098397</v>
      </c>
      <c r="B9252" s="41" t="n">
        <v>-1.1757200084</v>
      </c>
      <c r="C9252" s="41" t="n">
        <v>2.6339136383</v>
      </c>
      <c r="D9252" s="42" t="n">
        <f aca="false">$B$5*A9252</f>
        <v>1.66459333188331</v>
      </c>
      <c r="E9252" s="42" t="n">
        <f aca="false">$D$5*A9252+$F$5*B9252</f>
        <v>-0.47984300740406</v>
      </c>
      <c r="F9252" s="43" t="n">
        <f aca="false">Inputs!$B$5*D9252+Inputs!$B$6*E9252</f>
        <v>190451.483558534</v>
      </c>
      <c r="G9252" s="43" t="n">
        <f aca="false">F9252*SQRT(($B$6-2)/C9252)</f>
        <v>165958.152827689</v>
      </c>
    </row>
    <row r="9253" customFormat="false" ht="15" hidden="false" customHeight="false" outlineLevel="0" collapsed="false">
      <c r="A9253" s="41" t="n">
        <v>0.9153477978</v>
      </c>
      <c r="B9253" s="41" t="n">
        <v>0.2743423252</v>
      </c>
      <c r="C9253" s="41" t="n">
        <v>8.0864667165</v>
      </c>
      <c r="D9253" s="42" t="n">
        <f aca="false">$B$5*A9253</f>
        <v>2.33869352038269</v>
      </c>
      <c r="E9253" s="42" t="n">
        <f aca="false">$D$5*A9253+$F$5*B9253</f>
        <v>2.65186953519178</v>
      </c>
      <c r="F9253" s="43" t="n">
        <f aca="false">Inputs!$B$5*D9253+Inputs!$B$6*E9253</f>
        <v>101275.87527868</v>
      </c>
      <c r="G9253" s="43" t="n">
        <f aca="false">F9253*SQRT(($B$6-2)/C9253)</f>
        <v>50366.4801590887</v>
      </c>
    </row>
    <row r="9254" customFormat="false" ht="15" hidden="false" customHeight="false" outlineLevel="0" collapsed="false">
      <c r="A9254" s="41" t="n">
        <v>-0.6054463307</v>
      </c>
      <c r="B9254" s="41" t="n">
        <v>0.1413805722</v>
      </c>
      <c r="C9254" s="41" t="n">
        <v>4.7370128534</v>
      </c>
      <c r="D9254" s="42" t="n">
        <f aca="false">$B$5*A9254</f>
        <v>-1.54690207804154</v>
      </c>
      <c r="E9254" s="42" t="n">
        <f aca="false">$D$5*A9254+$F$5*B9254</f>
        <v>-1.19658461101413</v>
      </c>
      <c r="F9254" s="43" t="n">
        <f aca="false">Inputs!$B$5*D9254+Inputs!$B$6*E9254</f>
        <v>-94860.9772534469</v>
      </c>
      <c r="G9254" s="43" t="n">
        <f aca="false">F9254*SQRT(($B$6-2)/C9254)</f>
        <v>-61638.2515207217</v>
      </c>
    </row>
    <row r="9255" customFormat="false" ht="15" hidden="false" customHeight="false" outlineLevel="0" collapsed="false">
      <c r="A9255" s="41" t="n">
        <v>-0.1393344852</v>
      </c>
      <c r="B9255" s="41" t="n">
        <v>0.7800739502</v>
      </c>
      <c r="C9255" s="41" t="n">
        <v>1.7138647604</v>
      </c>
      <c r="D9255" s="42" t="n">
        <f aca="false">$B$5*A9255</f>
        <v>-0.355996549602555</v>
      </c>
      <c r="E9255" s="42" t="n">
        <f aca="false">$D$5*A9255+$F$5*B9255</f>
        <v>1.01542964635505</v>
      </c>
      <c r="F9255" s="43" t="n">
        <f aca="false">Inputs!$B$5*D9255+Inputs!$B$6*E9255</f>
        <v>-86371.1372780078</v>
      </c>
      <c r="G9255" s="43" t="n">
        <f aca="false">F9255*SQRT(($B$6-2)/C9255)</f>
        <v>-93302.9470270056</v>
      </c>
    </row>
    <row r="9256" customFormat="false" ht="15" hidden="false" customHeight="false" outlineLevel="0" collapsed="false">
      <c r="A9256" s="41" t="n">
        <v>-0.3604600901</v>
      </c>
      <c r="B9256" s="41" t="n">
        <v>0.2270904934</v>
      </c>
      <c r="C9256" s="41" t="n">
        <v>4.2680478161</v>
      </c>
      <c r="D9256" s="42" t="n">
        <f aca="false">$B$5*A9256</f>
        <v>-0.920967613730605</v>
      </c>
      <c r="E9256" s="42" t="n">
        <f aca="false">$D$5*A9256+$F$5*B9256</f>
        <v>-0.465619213372939</v>
      </c>
      <c r="F9256" s="43" t="n">
        <f aca="false">Inputs!$B$5*D9256+Inputs!$B$6*E9256</f>
        <v>-68815.8007044135</v>
      </c>
      <c r="G9256" s="43" t="n">
        <f aca="false">F9256*SQRT(($B$6-2)/C9256)</f>
        <v>-47107.3340806542</v>
      </c>
    </row>
    <row r="9257" customFormat="false" ht="15" hidden="false" customHeight="false" outlineLevel="0" collapsed="false">
      <c r="A9257" s="41" t="n">
        <v>-0.6209316182</v>
      </c>
      <c r="B9257" s="41" t="n">
        <v>-0.9378428387</v>
      </c>
      <c r="C9257" s="41" t="n">
        <v>4.8562258924</v>
      </c>
      <c r="D9257" s="42" t="n">
        <f aca="false">$B$5*A9257</f>
        <v>-1.58646664751399</v>
      </c>
      <c r="E9257" s="42" t="n">
        <f aca="false">$D$5*A9257+$F$5*B9257</f>
        <v>-3.09697614609479</v>
      </c>
      <c r="F9257" s="43" t="n">
        <f aca="false">Inputs!$B$5*D9257+Inputs!$B$6*E9257</f>
        <v>-3797.85744665939</v>
      </c>
      <c r="G9257" s="43" t="n">
        <f aca="false">F9257*SQRT(($B$6-2)/C9257)</f>
        <v>-2437.27322273317</v>
      </c>
    </row>
    <row r="9258" customFormat="false" ht="15" hidden="false" customHeight="false" outlineLevel="0" collapsed="false">
      <c r="A9258" s="41" t="n">
        <v>0.1715327919</v>
      </c>
      <c r="B9258" s="41" t="n">
        <v>-0.896767667</v>
      </c>
      <c r="C9258" s="41" t="n">
        <v>3.0252879537</v>
      </c>
      <c r="D9258" s="42" t="n">
        <f aca="false">$B$5*A9258</f>
        <v>0.438262516077342</v>
      </c>
      <c r="E9258" s="42" t="n">
        <f aca="false">$D$5*A9258+$F$5*B9258</f>
        <v>-1.14031116465772</v>
      </c>
      <c r="F9258" s="43" t="n">
        <f aca="false">Inputs!$B$5*D9258+Inputs!$B$6*E9258</f>
        <v>100841.80984062</v>
      </c>
      <c r="G9258" s="43" t="n">
        <f aca="false">F9258*SQRT(($B$6-2)/C9258)</f>
        <v>81992.1491785332</v>
      </c>
    </row>
    <row r="9259" customFormat="false" ht="15" hidden="false" customHeight="false" outlineLevel="0" collapsed="false">
      <c r="A9259" s="41" t="n">
        <v>0.8005802914</v>
      </c>
      <c r="B9259" s="41" t="n">
        <v>0.5922325322</v>
      </c>
      <c r="C9259" s="41" t="n">
        <v>11.0042300353</v>
      </c>
      <c r="D9259" s="42" t="n">
        <f aca="false">$B$5*A9259</f>
        <v>2.04546506207071</v>
      </c>
      <c r="E9259" s="42" t="n">
        <f aca="false">$D$5*A9259+$F$5*B9259</f>
        <v>2.92768529519907</v>
      </c>
      <c r="F9259" s="43" t="n">
        <f aca="false">Inputs!$B$5*D9259+Inputs!$B$6*E9259</f>
        <v>58162.2414471176</v>
      </c>
      <c r="G9259" s="43" t="n">
        <f aca="false">F9259*SQRT(($B$6-2)/C9259)</f>
        <v>24795.6959651264</v>
      </c>
    </row>
    <row r="9260" customFormat="false" ht="15" hidden="false" customHeight="false" outlineLevel="0" collapsed="false">
      <c r="A9260" s="41" t="n">
        <v>-0.7651144563</v>
      </c>
      <c r="B9260" s="41" t="n">
        <v>0.2137804319</v>
      </c>
      <c r="C9260" s="41" t="n">
        <v>2.9236342275</v>
      </c>
      <c r="D9260" s="42" t="n">
        <f aca="false">$B$5*A9260</f>
        <v>-1.95485063229584</v>
      </c>
      <c r="E9260" s="42" t="n">
        <f aca="false">$D$5*A9260+$F$5*B9260</f>
        <v>-1.45151288933008</v>
      </c>
      <c r="F9260" s="43" t="n">
        <f aca="false">Inputs!$B$5*D9260+Inputs!$B$6*E9260</f>
        <v>-122909.41876308</v>
      </c>
      <c r="G9260" s="43" t="n">
        <f aca="false">F9260*SQRT(($B$6-2)/C9260)</f>
        <v>-101657.317134379</v>
      </c>
    </row>
    <row r="9261" customFormat="false" ht="15" hidden="false" customHeight="false" outlineLevel="0" collapsed="false">
      <c r="A9261" s="41" t="n">
        <v>-0.7696999003</v>
      </c>
      <c r="B9261" s="41" t="n">
        <v>-1.6043128058</v>
      </c>
      <c r="C9261" s="41" t="n">
        <v>3.4599765413</v>
      </c>
      <c r="D9261" s="42" t="n">
        <f aca="false">$B$5*A9261</f>
        <v>-1.96656634100968</v>
      </c>
      <c r="E9261" s="42" t="n">
        <f aca="false">$D$5*A9261+$F$5*B9261</f>
        <v>-4.60180659270301</v>
      </c>
      <c r="F9261" s="43" t="n">
        <f aca="false">Inputs!$B$5*D9261+Inputs!$B$6*E9261</f>
        <v>33433.6955341829</v>
      </c>
      <c r="G9261" s="43" t="n">
        <f aca="false">F9261*SQRT(($B$6-2)/C9261)</f>
        <v>25419.2541817075</v>
      </c>
    </row>
    <row r="9262" customFormat="false" ht="15" hidden="false" customHeight="false" outlineLevel="0" collapsed="false">
      <c r="A9262" s="41" t="n">
        <v>-0.5972251674</v>
      </c>
      <c r="B9262" s="41" t="n">
        <v>-0.0503168293</v>
      </c>
      <c r="C9262" s="41" t="n">
        <v>3.5690572101</v>
      </c>
      <c r="D9262" s="42" t="n">
        <f aca="false">$B$5*A9262</f>
        <v>-1.52589718636437</v>
      </c>
      <c r="E9262" s="42" t="n">
        <f aca="false">$D$5*A9262+$F$5*B9262</f>
        <v>-1.50803403701099</v>
      </c>
      <c r="F9262" s="43" t="n">
        <f aca="false">Inputs!$B$5*D9262+Inputs!$B$6*E9262</f>
        <v>-77188.0167858878</v>
      </c>
      <c r="G9262" s="43" t="n">
        <f aca="false">F9262*SQRT(($B$6-2)/C9262)</f>
        <v>-57781.4087045313</v>
      </c>
    </row>
    <row r="9263" customFormat="false" ht="15" hidden="false" customHeight="false" outlineLevel="0" collapsed="false">
      <c r="A9263" s="41" t="n">
        <v>0.5214087249</v>
      </c>
      <c r="B9263" s="41" t="n">
        <v>0.1494799305</v>
      </c>
      <c r="C9263" s="41" t="n">
        <v>5.8837993221</v>
      </c>
      <c r="D9263" s="42" t="n">
        <f aca="false">$B$5*A9263</f>
        <v>1.33218784086818</v>
      </c>
      <c r="E9263" s="42" t="n">
        <f aca="false">$D$5*A9263+$F$5*B9263</f>
        <v>1.49885147895394</v>
      </c>
      <c r="F9263" s="43" t="n">
        <f aca="false">Inputs!$B$5*D9263+Inputs!$B$6*E9263</f>
        <v>58276.2101391213</v>
      </c>
      <c r="G9263" s="43" t="n">
        <f aca="false">F9263*SQRT(($B$6-2)/C9263)</f>
        <v>33976.4009107126</v>
      </c>
    </row>
    <row r="9264" customFormat="false" ht="15" hidden="false" customHeight="false" outlineLevel="0" collapsed="false">
      <c r="A9264" s="41" t="n">
        <v>0.907674615</v>
      </c>
      <c r="B9264" s="41" t="n">
        <v>-0.9811661714</v>
      </c>
      <c r="C9264" s="41" t="n">
        <v>1.5632452889</v>
      </c>
      <c r="D9264" s="42" t="n">
        <f aca="false">$B$5*A9264</f>
        <v>2.3190887068482</v>
      </c>
      <c r="E9264" s="42" t="n">
        <f aca="false">$D$5*A9264+$F$5*B9264</f>
        <v>0.465668312569498</v>
      </c>
      <c r="F9264" s="43" t="n">
        <f aca="false">Inputs!$B$5*D9264+Inputs!$B$6*E9264</f>
        <v>208625.455056345</v>
      </c>
      <c r="G9264" s="43" t="n">
        <f aca="false">F9264*SQRT(($B$6-2)/C9264)</f>
        <v>235976.48649703</v>
      </c>
    </row>
    <row r="9265" customFormat="false" ht="15" hidden="false" customHeight="false" outlineLevel="0" collapsed="false">
      <c r="A9265" s="41" t="n">
        <v>-0.3766983879</v>
      </c>
      <c r="B9265" s="41" t="n">
        <v>1.6443667018</v>
      </c>
      <c r="C9265" s="41" t="n">
        <v>6.4379527573</v>
      </c>
      <c r="D9265" s="42" t="n">
        <f aca="false">$B$5*A9265</f>
        <v>-0.962456107981838</v>
      </c>
      <c r="E9265" s="42" t="n">
        <f aca="false">$D$5*A9265+$F$5*B9265</f>
        <v>1.9430140244953</v>
      </c>
      <c r="F9265" s="43" t="n">
        <f aca="false">Inputs!$B$5*D9265+Inputs!$B$6*E9265</f>
        <v>-193396.312022949</v>
      </c>
      <c r="G9265" s="43" t="n">
        <f aca="false">F9265*SQRT(($B$6-2)/C9265)</f>
        <v>-107792.685813405</v>
      </c>
    </row>
    <row r="9266" customFormat="false" ht="15" hidden="false" customHeight="false" outlineLevel="0" collapsed="false">
      <c r="A9266" s="41" t="n">
        <v>-1.931080053</v>
      </c>
      <c r="B9266" s="41" t="n">
        <v>-0.4519543059</v>
      </c>
      <c r="C9266" s="41" t="n">
        <v>14.1849103309</v>
      </c>
      <c r="D9266" s="42" t="n">
        <f aca="false">$B$5*A9266</f>
        <v>-4.93386712476489</v>
      </c>
      <c r="E9266" s="42" t="n">
        <f aca="false">$D$5*A9266+$F$5*B9266</f>
        <v>-5.37558412643608</v>
      </c>
      <c r="F9266" s="43" t="n">
        <f aca="false">Inputs!$B$5*D9266+Inputs!$B$6*E9266</f>
        <v>-224607.506154685</v>
      </c>
      <c r="G9266" s="43" t="n">
        <f aca="false">F9266*SQRT(($B$6-2)/C9266)</f>
        <v>-84338.5181920672</v>
      </c>
    </row>
    <row r="9267" customFormat="false" ht="15" hidden="false" customHeight="false" outlineLevel="0" collapsed="false">
      <c r="A9267" s="41" t="n">
        <v>-1.0714939478</v>
      </c>
      <c r="B9267" s="41" t="n">
        <v>-0.1953984043</v>
      </c>
      <c r="C9267" s="41" t="n">
        <v>0.8905504897</v>
      </c>
      <c r="D9267" s="42" t="n">
        <f aca="false">$B$5*A9267</f>
        <v>-2.73764350432911</v>
      </c>
      <c r="E9267" s="42" t="n">
        <f aca="false">$D$5*A9267+$F$5*B9267</f>
        <v>-2.88711704251496</v>
      </c>
      <c r="F9267" s="43" t="n">
        <f aca="false">Inputs!$B$5*D9267+Inputs!$B$6*E9267</f>
        <v>-129408.498307163</v>
      </c>
      <c r="G9267" s="43" t="n">
        <f aca="false">F9267*SQRT(($B$6-2)/C9267)</f>
        <v>-193931.573854227</v>
      </c>
    </row>
    <row r="9268" customFormat="false" ht="15" hidden="false" customHeight="false" outlineLevel="0" collapsed="false">
      <c r="A9268" s="41" t="n">
        <v>-0.4344474874</v>
      </c>
      <c r="B9268" s="41" t="n">
        <v>0.6021554381</v>
      </c>
      <c r="C9268" s="41" t="n">
        <v>1.6638842617</v>
      </c>
      <c r="D9268" s="42" t="n">
        <f aca="false">$B$5*A9268</f>
        <v>-1.11000378891054</v>
      </c>
      <c r="E9268" s="42" t="n">
        <f aca="false">$D$5*A9268+$F$5*B9268</f>
        <v>0.00596255329712614</v>
      </c>
      <c r="F9268" s="43" t="n">
        <f aca="false">Inputs!$B$5*D9268+Inputs!$B$6*E9268</f>
        <v>-111298.50655591</v>
      </c>
      <c r="G9268" s="43" t="n">
        <f aca="false">F9268*SQRT(($B$6-2)/C9268)</f>
        <v>-122023.303334189</v>
      </c>
    </row>
    <row r="9269" customFormat="false" ht="15" hidden="false" customHeight="false" outlineLevel="0" collapsed="false">
      <c r="A9269" s="41" t="n">
        <v>0.2555206594</v>
      </c>
      <c r="B9269" s="41" t="n">
        <v>-1.3056175719</v>
      </c>
      <c r="C9269" s="41" t="n">
        <v>0.7563071811</v>
      </c>
      <c r="D9269" s="42" t="n">
        <f aca="false">$B$5*A9269</f>
        <v>0.652849672986553</v>
      </c>
      <c r="E9269" s="42" t="n">
        <f aca="false">$D$5*A9269+$F$5*B9269</f>
        <v>-1.64643392355337</v>
      </c>
      <c r="F9269" s="43" t="n">
        <f aca="false">Inputs!$B$5*D9269+Inputs!$B$6*E9269</f>
        <v>147606.663476324</v>
      </c>
      <c r="G9269" s="43" t="n">
        <f aca="false">F9269*SQRT(($B$6-2)/C9269)</f>
        <v>240033.495333311</v>
      </c>
    </row>
    <row r="9270" customFormat="false" ht="15" hidden="false" customHeight="false" outlineLevel="0" collapsed="false">
      <c r="A9270" s="41" t="n">
        <v>-0.5881620732</v>
      </c>
      <c r="B9270" s="41" t="n">
        <v>-0.0001170491</v>
      </c>
      <c r="C9270" s="41" t="n">
        <v>0.3076899033</v>
      </c>
      <c r="D9270" s="42" t="n">
        <f aca="false">$B$5*A9270</f>
        <v>-1.50274117972832</v>
      </c>
      <c r="E9270" s="42" t="n">
        <f aca="false">$D$5*A9270+$F$5*B9270</f>
        <v>-1.3997854212859</v>
      </c>
      <c r="F9270" s="43" t="n">
        <f aca="false">Inputs!$B$5*D9270+Inputs!$B$6*E9270</f>
        <v>-80284.8469085366</v>
      </c>
      <c r="G9270" s="43" t="n">
        <f aca="false">F9270*SQRT(($B$6-2)/C9270)</f>
        <v>-204687.800261161</v>
      </c>
    </row>
    <row r="9271" customFormat="false" ht="15" hidden="false" customHeight="false" outlineLevel="0" collapsed="false">
      <c r="A9271" s="41" t="n">
        <v>0.739380884</v>
      </c>
      <c r="B9271" s="41" t="n">
        <v>2.4329562847</v>
      </c>
      <c r="C9271" s="41" t="n">
        <v>1.6210378865</v>
      </c>
      <c r="D9271" s="42" t="n">
        <f aca="false">$B$5*A9271</f>
        <v>1.88910192023365</v>
      </c>
      <c r="E9271" s="42" t="n">
        <f aca="false">$D$5*A9271+$F$5*B9271</f>
        <v>5.96051528093582</v>
      </c>
      <c r="F9271" s="43" t="n">
        <f aca="false">Inputs!$B$5*D9271+Inputs!$B$6*E9271</f>
        <v>-109115.572023426</v>
      </c>
      <c r="G9271" s="43" t="n">
        <f aca="false">F9271*SQRT(($B$6-2)/C9271)</f>
        <v>-121200.705817724</v>
      </c>
    </row>
    <row r="9272" customFormat="false" ht="15" hidden="false" customHeight="false" outlineLevel="0" collapsed="false">
      <c r="A9272" s="41" t="n">
        <v>0.702795789</v>
      </c>
      <c r="B9272" s="41" t="n">
        <v>-1.0124999205</v>
      </c>
      <c r="C9272" s="41" t="n">
        <v>1.723905701</v>
      </c>
      <c r="D9272" s="42" t="n">
        <f aca="false">$B$5*A9272</f>
        <v>1.79562780599562</v>
      </c>
      <c r="E9272" s="42" t="n">
        <f aca="false">$D$5*A9272+$F$5*B9272</f>
        <v>-0.0759642214041663</v>
      </c>
      <c r="F9272" s="43" t="n">
        <f aca="false">Inputs!$B$5*D9272+Inputs!$B$6*E9272</f>
        <v>183360.991669771</v>
      </c>
      <c r="G9272" s="43" t="n">
        <f aca="false">F9272*SQRT(($B$6-2)/C9272)</f>
        <v>197499.133233034</v>
      </c>
    </row>
    <row r="9273" customFormat="false" ht="15" hidden="false" customHeight="false" outlineLevel="0" collapsed="false">
      <c r="A9273" s="41" t="n">
        <v>-0.0938452554</v>
      </c>
      <c r="B9273" s="41" t="n">
        <v>0.180976195</v>
      </c>
      <c r="C9273" s="41" t="n">
        <v>6.1920332784</v>
      </c>
      <c r="D9273" s="42" t="n">
        <f aca="false">$B$5*A9273</f>
        <v>-0.23977256650438</v>
      </c>
      <c r="E9273" s="42" t="n">
        <f aca="false">$D$5*A9273+$F$5*B9273</f>
        <v>0.0891865962570832</v>
      </c>
      <c r="F9273" s="43" t="n">
        <f aca="false">Inputs!$B$5*D9273+Inputs!$B$6*E9273</f>
        <v>-28436.5864632922</v>
      </c>
      <c r="G9273" s="43" t="n">
        <f aca="false">F9273*SQRT(($B$6-2)/C9273)</f>
        <v>-16161.2824061666</v>
      </c>
    </row>
    <row r="9274" customFormat="false" ht="15" hidden="false" customHeight="false" outlineLevel="0" collapsed="false">
      <c r="A9274" s="41" t="n">
        <v>-0.5193908703</v>
      </c>
      <c r="B9274" s="41" t="n">
        <v>0.4702578059</v>
      </c>
      <c r="C9274" s="41" t="n">
        <v>7.9392450313</v>
      </c>
      <c r="D9274" s="42" t="n">
        <f aca="false">$B$5*A9274</f>
        <v>-1.32703226668159</v>
      </c>
      <c r="E9274" s="42" t="n">
        <f aca="false">$D$5*A9274+$F$5*B9274</f>
        <v>-0.423921178262746</v>
      </c>
      <c r="F9274" s="43" t="n">
        <f aca="false">Inputs!$B$5*D9274+Inputs!$B$6*E9274</f>
        <v>-111507.167755022</v>
      </c>
      <c r="G9274" s="43" t="n">
        <f aca="false">F9274*SQRT(($B$6-2)/C9274)</f>
        <v>-55966.5040970241</v>
      </c>
    </row>
    <row r="9275" customFormat="false" ht="15" hidden="false" customHeight="false" outlineLevel="0" collapsed="false">
      <c r="A9275" s="41" t="n">
        <v>-2.2713770884</v>
      </c>
      <c r="B9275" s="41" t="n">
        <v>0.5531496213</v>
      </c>
      <c r="C9275" s="41" t="n">
        <v>4.2440011264</v>
      </c>
      <c r="D9275" s="42" t="n">
        <f aca="false">$B$5*A9275</f>
        <v>-5.80331857656082</v>
      </c>
      <c r="E9275" s="42" t="n">
        <f aca="false">$D$5*A9275+$F$5*B9275</f>
        <v>-4.44979327475278</v>
      </c>
      <c r="F9275" s="43" t="n">
        <f aca="false">Inputs!$B$5*D9275+Inputs!$B$6*E9275</f>
        <v>-357842.193918443</v>
      </c>
      <c r="G9275" s="43" t="n">
        <f aca="false">F9275*SQRT(($B$6-2)/C9275)</f>
        <v>-245651.149323916</v>
      </c>
    </row>
    <row r="9276" customFormat="false" ht="15" hidden="false" customHeight="false" outlineLevel="0" collapsed="false">
      <c r="A9276" s="41" t="n">
        <v>-0.4763874224</v>
      </c>
      <c r="B9276" s="41" t="n">
        <v>-0.1097052317</v>
      </c>
      <c r="C9276" s="41" t="n">
        <v>7.2787269873</v>
      </c>
      <c r="D9276" s="42" t="n">
        <f aca="false">$B$5*A9276</f>
        <v>-1.21715940174482</v>
      </c>
      <c r="E9276" s="42" t="n">
        <f aca="false">$D$5*A9276+$F$5*B9276</f>
        <v>-1.3230385990837</v>
      </c>
      <c r="F9276" s="43" t="n">
        <f aca="false">Inputs!$B$5*D9276+Inputs!$B$6*E9276</f>
        <v>-55564.0102202977</v>
      </c>
      <c r="G9276" s="43" t="n">
        <f aca="false">F9276*SQRT(($B$6-2)/C9276)</f>
        <v>-29126.0013521462</v>
      </c>
    </row>
    <row r="9277" customFormat="false" ht="15" hidden="false" customHeight="false" outlineLevel="0" collapsed="false">
      <c r="A9277" s="41" t="n">
        <v>1.465722939</v>
      </c>
      <c r="B9277" s="41" t="n">
        <v>-1.2615171756</v>
      </c>
      <c r="C9277" s="41" t="n">
        <v>5.8130912341</v>
      </c>
      <c r="D9277" s="42" t="n">
        <f aca="false">$B$5*A9277</f>
        <v>3.74488991873289</v>
      </c>
      <c r="E9277" s="42" t="n">
        <f aca="false">$D$5*A9277+$F$5*B9277</f>
        <v>1.30949879490914</v>
      </c>
      <c r="F9277" s="43" t="n">
        <f aca="false">Inputs!$B$5*D9277+Inputs!$B$6*E9277</f>
        <v>309014.052127832</v>
      </c>
      <c r="G9277" s="43" t="n">
        <f aca="false">F9277*SQRT(($B$6-2)/C9277)</f>
        <v>181254.858803637</v>
      </c>
    </row>
    <row r="9278" customFormat="false" ht="15" hidden="false" customHeight="false" outlineLevel="0" collapsed="false">
      <c r="A9278" s="41" t="n">
        <v>0.2727192786</v>
      </c>
      <c r="B9278" s="41" t="n">
        <v>0.793921579</v>
      </c>
      <c r="C9278" s="41" t="n">
        <v>2.0677234771</v>
      </c>
      <c r="D9278" s="42" t="n">
        <f aca="false">$B$5*A9278</f>
        <v>0.696791767324074</v>
      </c>
      <c r="E9278" s="42" t="n">
        <f aca="false">$D$5*A9278+$F$5*B9278</f>
        <v>2.01985908004082</v>
      </c>
      <c r="F9278" s="43" t="n">
        <f aca="false">Inputs!$B$5*D9278+Inputs!$B$6*E9278</f>
        <v>-31313.7772696335</v>
      </c>
      <c r="G9278" s="43" t="n">
        <f aca="false">F9278*SQRT(($B$6-2)/C9278)</f>
        <v>-30796.7031311642</v>
      </c>
    </row>
    <row r="9279" customFormat="false" ht="15" hidden="false" customHeight="false" outlineLevel="0" collapsed="false">
      <c r="A9279" s="41" t="n">
        <v>0.1703364583</v>
      </c>
      <c r="B9279" s="41" t="n">
        <v>-1.6141923055</v>
      </c>
      <c r="C9279" s="41" t="n">
        <v>4.6456729596</v>
      </c>
      <c r="D9279" s="42" t="n">
        <f aca="false">$B$5*A9279</f>
        <v>0.435205910003388</v>
      </c>
      <c r="E9279" s="42" t="n">
        <f aca="false">$D$5*A9279+$F$5*B9279</f>
        <v>-2.3819668908257</v>
      </c>
      <c r="F9279" s="43" t="n">
        <f aca="false">Inputs!$B$5*D9279+Inputs!$B$6*E9279</f>
        <v>162618.935541624</v>
      </c>
      <c r="G9279" s="43" t="n">
        <f aca="false">F9279*SQRT(($B$6-2)/C9279)</f>
        <v>106699.355216659</v>
      </c>
    </row>
    <row r="9280" customFormat="false" ht="15" hidden="false" customHeight="false" outlineLevel="0" collapsed="false">
      <c r="A9280" s="41" t="n">
        <v>1.3503966273</v>
      </c>
      <c r="B9280" s="41" t="n">
        <v>-0.2113540504</v>
      </c>
      <c r="C9280" s="41" t="n">
        <v>1.4363696643</v>
      </c>
      <c r="D9280" s="42" t="n">
        <f aca="false">$B$5*A9280</f>
        <v>3.45023372515197</v>
      </c>
      <c r="E9280" s="42" t="n">
        <f aca="false">$D$5*A9280+$F$5*B9280</f>
        <v>2.84843295709661</v>
      </c>
      <c r="F9280" s="43" t="n">
        <f aca="false">Inputs!$B$5*D9280+Inputs!$B$6*E9280</f>
        <v>202601.724660366</v>
      </c>
      <c r="G9280" s="43" t="n">
        <f aca="false">F9280*SQRT(($B$6-2)/C9280)</f>
        <v>239069.968125504</v>
      </c>
    </row>
    <row r="9281" customFormat="false" ht="15" hidden="false" customHeight="false" outlineLevel="0" collapsed="false">
      <c r="A9281" s="41" t="n">
        <v>-0.5275408501</v>
      </c>
      <c r="B9281" s="41" t="n">
        <v>-0.3104828822</v>
      </c>
      <c r="C9281" s="41" t="n">
        <v>3.4599842492</v>
      </c>
      <c r="D9281" s="42" t="n">
        <f aca="false">$B$5*A9281</f>
        <v>-1.34785528607959</v>
      </c>
      <c r="E9281" s="42" t="n">
        <f aca="false">$D$5*A9281+$F$5*B9281</f>
        <v>-1.79145434753819</v>
      </c>
      <c r="F9281" s="43" t="n">
        <f aca="false">Inputs!$B$5*D9281+Inputs!$B$6*E9281</f>
        <v>-45212.8112310499</v>
      </c>
      <c r="G9281" s="43" t="n">
        <f aca="false">F9281*SQRT(($B$6-2)/C9281)</f>
        <v>-34374.7420813655</v>
      </c>
    </row>
    <row r="9282" customFormat="false" ht="15" hidden="false" customHeight="false" outlineLevel="0" collapsed="false">
      <c r="A9282" s="41" t="n">
        <v>-0.382146391</v>
      </c>
      <c r="B9282" s="41" t="n">
        <v>-1.1901796727</v>
      </c>
      <c r="C9282" s="41" t="n">
        <v>4.0624147897</v>
      </c>
      <c r="D9282" s="42" t="n">
        <f aca="false">$B$5*A9282</f>
        <v>-0.976375636252532</v>
      </c>
      <c r="E9282" s="42" t="n">
        <f aca="false">$D$5*A9282+$F$5*B9282</f>
        <v>-2.96448693099734</v>
      </c>
      <c r="F9282" s="43" t="n">
        <f aca="false">Inputs!$B$5*D9282+Inputs!$B$6*E9282</f>
        <v>50586.7829246136</v>
      </c>
      <c r="G9282" s="43" t="n">
        <f aca="false">F9282*SQRT(($B$6-2)/C9282)</f>
        <v>35494.4071547431</v>
      </c>
    </row>
    <row r="9283" customFormat="false" ht="15" hidden="false" customHeight="false" outlineLevel="0" collapsed="false">
      <c r="A9283" s="41" t="n">
        <v>0.1649505861</v>
      </c>
      <c r="B9283" s="41" t="n">
        <v>-0.5972330079</v>
      </c>
      <c r="C9283" s="41" t="n">
        <v>5.336937816</v>
      </c>
      <c r="D9283" s="42" t="n">
        <f aca="false">$B$5*A9283</f>
        <v>0.421445124817666</v>
      </c>
      <c r="E9283" s="42" t="n">
        <f aca="false">$D$5*A9283+$F$5*B9283</f>
        <v>-0.638754319436568</v>
      </c>
      <c r="F9283" s="43" t="n">
        <f aca="false">Inputs!$B$5*D9283+Inputs!$B$6*E9283</f>
        <v>74082.228453595</v>
      </c>
      <c r="G9283" s="43" t="n">
        <f aca="false">F9283*SQRT(($B$6-2)/C9283)</f>
        <v>45350.5923848036</v>
      </c>
    </row>
    <row r="9284" customFormat="false" ht="15" hidden="false" customHeight="false" outlineLevel="0" collapsed="false">
      <c r="A9284" s="41" t="n">
        <v>0.6708882721</v>
      </c>
      <c r="B9284" s="41" t="n">
        <v>0.5175954936</v>
      </c>
      <c r="C9284" s="41" t="n">
        <v>10.2126096286</v>
      </c>
      <c r="D9284" s="42" t="n">
        <f aca="false">$B$5*A9284</f>
        <v>1.71410480107347</v>
      </c>
      <c r="E9284" s="42" t="n">
        <f aca="false">$D$5*A9284+$F$5*B9284</f>
        <v>2.49019266017341</v>
      </c>
      <c r="F9284" s="43" t="n">
        <f aca="false">Inputs!$B$5*D9284+Inputs!$B$6*E9284</f>
        <v>46900.8470986765</v>
      </c>
      <c r="G9284" s="43" t="n">
        <f aca="false">F9284*SQRT(($B$6-2)/C9284)</f>
        <v>20755.2189338607</v>
      </c>
    </row>
    <row r="9285" customFormat="false" ht="15" hidden="false" customHeight="false" outlineLevel="0" collapsed="false">
      <c r="A9285" s="41" t="n">
        <v>1.6256694118</v>
      </c>
      <c r="B9285" s="41" t="n">
        <v>-0.2116331434</v>
      </c>
      <c r="C9285" s="41" t="n">
        <v>1.0733370664</v>
      </c>
      <c r="D9285" s="42" t="n">
        <f aca="false">$B$5*A9285</f>
        <v>4.15354964397009</v>
      </c>
      <c r="E9285" s="42" t="n">
        <f aca="false">$D$5*A9285+$F$5*B9285</f>
        <v>3.50298680086915</v>
      </c>
      <c r="F9285" s="43" t="n">
        <f aca="false">Inputs!$B$5*D9285+Inputs!$B$6*E9285</f>
        <v>240205.624353551</v>
      </c>
      <c r="G9285" s="43" t="n">
        <f aca="false">F9285*SQRT(($B$6-2)/C9285)</f>
        <v>327891.46049593</v>
      </c>
    </row>
    <row r="9286" customFormat="false" ht="15" hidden="false" customHeight="false" outlineLevel="0" collapsed="false">
      <c r="A9286" s="41" t="n">
        <v>-0.803249751</v>
      </c>
      <c r="B9286" s="41" t="n">
        <v>-1.4697423352</v>
      </c>
      <c r="C9286" s="41" t="n">
        <v>3.3882152993</v>
      </c>
      <c r="D9286" s="42" t="n">
        <f aca="false">$B$5*A9286</f>
        <v>-2.05228547272166</v>
      </c>
      <c r="E9286" s="42" t="n">
        <f aca="false">$D$5*A9286+$F$5*B9286</f>
        <v>-4.44927260831951</v>
      </c>
      <c r="F9286" s="43" t="n">
        <f aca="false">Inputs!$B$5*D9286+Inputs!$B$6*E9286</f>
        <v>17235.083143809</v>
      </c>
      <c r="G9286" s="43" t="n">
        <f aca="false">F9286*SQRT(($B$6-2)/C9286)</f>
        <v>13241.6736770501</v>
      </c>
    </row>
    <row r="9287" customFormat="false" ht="15" hidden="false" customHeight="false" outlineLevel="0" collapsed="false">
      <c r="A9287" s="41" t="n">
        <v>2.1933433861</v>
      </c>
      <c r="B9287" s="41" t="n">
        <v>0.6621079965</v>
      </c>
      <c r="C9287" s="41" t="n">
        <v>8.9852051198</v>
      </c>
      <c r="D9287" s="42" t="n">
        <f aca="false">$B$5*A9287</f>
        <v>5.6039441809714</v>
      </c>
      <c r="E9287" s="42" t="n">
        <f aca="false">$D$5*A9287+$F$5*B9287</f>
        <v>6.36254445944556</v>
      </c>
      <c r="F9287" s="43" t="n">
        <f aca="false">Inputs!$B$5*D9287+Inputs!$B$6*E9287</f>
        <v>242267.195124862</v>
      </c>
      <c r="G9287" s="43" t="n">
        <f aca="false">F9287*SQRT(($B$6-2)/C9287)</f>
        <v>114299.83701774</v>
      </c>
    </row>
    <row r="9288" customFormat="false" ht="15" hidden="false" customHeight="false" outlineLevel="0" collapsed="false">
      <c r="A9288" s="41" t="n">
        <v>-0.6924199212</v>
      </c>
      <c r="B9288" s="41" t="n">
        <v>1.6931550893</v>
      </c>
      <c r="C9288" s="41" t="n">
        <v>1.9304984416</v>
      </c>
      <c r="D9288" s="42" t="n">
        <f aca="false">$B$5*A9288</f>
        <v>-1.76911769164288</v>
      </c>
      <c r="E9288" s="42" t="n">
        <f aca="false">$D$5*A9288+$F$5*B9288</f>
        <v>1.2759719811032</v>
      </c>
      <c r="F9288" s="43" t="n">
        <f aca="false">Inputs!$B$5*D9288+Inputs!$B$6*E9288</f>
        <v>-240710.368219448</v>
      </c>
      <c r="G9288" s="43" t="n">
        <f aca="false">F9288*SQRT(($B$6-2)/C9288)</f>
        <v>-245005.067666658</v>
      </c>
    </row>
    <row r="9289" customFormat="false" ht="15" hidden="false" customHeight="false" outlineLevel="0" collapsed="false">
      <c r="A9289" s="41" t="n">
        <v>1.3561623839</v>
      </c>
      <c r="B9289" s="41" t="n">
        <v>-1.3512775025</v>
      </c>
      <c r="C9289" s="41" t="n">
        <v>1.4982908266</v>
      </c>
      <c r="D9289" s="42" t="n">
        <f aca="false">$B$5*A9289</f>
        <v>3.46496510663662</v>
      </c>
      <c r="E9289" s="42" t="n">
        <f aca="false">$D$5*A9289+$F$5*B9289</f>
        <v>0.893796694241158</v>
      </c>
      <c r="F9289" s="43" t="n">
        <f aca="false">Inputs!$B$5*D9289+Inputs!$B$6*E9289</f>
        <v>301806.675951604</v>
      </c>
      <c r="G9289" s="43" t="n">
        <f aca="false">F9289*SQRT(($B$6-2)/C9289)</f>
        <v>348695.047931005</v>
      </c>
    </row>
    <row r="9290" customFormat="false" ht="15" hidden="false" customHeight="false" outlineLevel="0" collapsed="false">
      <c r="A9290" s="41" t="n">
        <v>-0.7534748751</v>
      </c>
      <c r="B9290" s="41" t="n">
        <v>-0.1323248452</v>
      </c>
      <c r="C9290" s="41" t="n">
        <v>5.7256977418</v>
      </c>
      <c r="D9290" s="42" t="n">
        <f aca="false">$B$5*A9290</f>
        <v>-1.92511175795995</v>
      </c>
      <c r="E9290" s="42" t="n">
        <f aca="false">$D$5*A9290+$F$5*B9290</f>
        <v>-2.02145081741386</v>
      </c>
      <c r="F9290" s="43" t="n">
        <f aca="false">Inputs!$B$5*D9290+Inputs!$B$6*E9290</f>
        <v>-91438.6349253017</v>
      </c>
      <c r="G9290" s="43" t="n">
        <f aca="false">F9290*SQRT(($B$6-2)/C9290)</f>
        <v>-54041.8892049093</v>
      </c>
    </row>
    <row r="9291" customFormat="false" ht="15" hidden="false" customHeight="false" outlineLevel="0" collapsed="false">
      <c r="A9291" s="41" t="n">
        <v>-1.070085096</v>
      </c>
      <c r="B9291" s="41" t="n">
        <v>-0.0965794629</v>
      </c>
      <c r="C9291" s="41" t="n">
        <v>5.1058839202</v>
      </c>
      <c r="D9291" s="42" t="n">
        <f aca="false">$B$5*A9291</f>
        <v>-2.73404391892151</v>
      </c>
      <c r="E9291" s="42" t="n">
        <f aca="false">$D$5*A9291+$F$5*B9291</f>
        <v>-2.71312950661034</v>
      </c>
      <c r="F9291" s="43" t="n">
        <f aca="false">Inputs!$B$5*D9291+Inputs!$B$6*E9291</f>
        <v>-137747.916561634</v>
      </c>
      <c r="G9291" s="43" t="n">
        <f aca="false">F9291*SQRT(($B$6-2)/C9291)</f>
        <v>-86211.3742773676</v>
      </c>
    </row>
    <row r="9292" customFormat="false" ht="15" hidden="false" customHeight="false" outlineLevel="0" collapsed="false">
      <c r="A9292" s="41" t="n">
        <v>0.7119619464</v>
      </c>
      <c r="B9292" s="41" t="n">
        <v>-1.3732608583</v>
      </c>
      <c r="C9292" s="41" t="n">
        <v>0.7640677623</v>
      </c>
      <c r="D9292" s="42" t="n">
        <f aca="false">$B$5*A9292</f>
        <v>1.81904713684419</v>
      </c>
      <c r="E9292" s="42" t="n">
        <f aca="false">$D$5*A9292+$F$5*B9292</f>
        <v>-0.677094458039323</v>
      </c>
      <c r="F9292" s="43" t="n">
        <f aca="false">Inputs!$B$5*D9292+Inputs!$B$6*E9292</f>
        <v>215759.436586385</v>
      </c>
      <c r="G9292" s="43" t="n">
        <f aca="false">F9292*SQRT(($B$6-2)/C9292)</f>
        <v>349075.090341094</v>
      </c>
    </row>
    <row r="9293" customFormat="false" ht="15" hidden="false" customHeight="false" outlineLevel="0" collapsed="false">
      <c r="A9293" s="41" t="n">
        <v>0.293000548</v>
      </c>
      <c r="B9293" s="41" t="n">
        <v>1.1684979754</v>
      </c>
      <c r="C9293" s="41" t="n">
        <v>2.1988676982</v>
      </c>
      <c r="D9293" s="42" t="n">
        <f aca="false">$B$5*A9293</f>
        <v>0.748609965221</v>
      </c>
      <c r="E9293" s="42" t="n">
        <f aca="false">$D$5*A9293+$F$5*B9293</f>
        <v>2.71491782007322</v>
      </c>
      <c r="F9293" s="43" t="n">
        <f aca="false">Inputs!$B$5*D9293+Inputs!$B$6*E9293</f>
        <v>-60884.8944815612</v>
      </c>
      <c r="G9293" s="43" t="n">
        <f aca="false">F9293*SQRT(($B$6-2)/C9293)</f>
        <v>-58066.4139490478</v>
      </c>
    </row>
    <row r="9294" customFormat="false" ht="15" hidden="false" customHeight="false" outlineLevel="0" collapsed="false">
      <c r="A9294" s="41" t="n">
        <v>0.4002202393</v>
      </c>
      <c r="B9294" s="41" t="n">
        <v>-0.0756163548</v>
      </c>
      <c r="C9294" s="41" t="n">
        <v>1.2800813767</v>
      </c>
      <c r="D9294" s="42" t="n">
        <f aca="false">$B$5*A9294</f>
        <v>1.02255392171865</v>
      </c>
      <c r="E9294" s="42" t="n">
        <f aca="false">$D$5*A9294+$F$5*B9294</f>
        <v>0.821789094144794</v>
      </c>
      <c r="F9294" s="43" t="n">
        <f aca="false">Inputs!$B$5*D9294+Inputs!$B$6*E9294</f>
        <v>61165.9374646252</v>
      </c>
      <c r="G9294" s="43" t="n">
        <f aca="false">F9294*SQRT(($B$6-2)/C9294)</f>
        <v>76454.9915354586</v>
      </c>
    </row>
    <row r="9295" customFormat="false" ht="15" hidden="false" customHeight="false" outlineLevel="0" collapsed="false">
      <c r="A9295" s="41" t="n">
        <v>-0.6681017596</v>
      </c>
      <c r="B9295" s="41" t="n">
        <v>0.8308418721</v>
      </c>
      <c r="C9295" s="41" t="n">
        <v>1.2856240654</v>
      </c>
      <c r="D9295" s="42" t="n">
        <f aca="false">$B$5*A9295</f>
        <v>-1.70698532283375</v>
      </c>
      <c r="E9295" s="42" t="n">
        <f aca="false">$D$5*A9295+$F$5*B9295</f>
        <v>-0.155155298475667</v>
      </c>
      <c r="F9295" s="43" t="n">
        <f aca="false">Inputs!$B$5*D9295+Inputs!$B$6*E9295</f>
        <v>-162940.767359591</v>
      </c>
      <c r="G9295" s="43" t="n">
        <f aca="false">F9295*SQRT(($B$6-2)/C9295)</f>
        <v>-203229.972518967</v>
      </c>
    </row>
    <row r="9296" customFormat="false" ht="15" hidden="false" customHeight="false" outlineLevel="0" collapsed="false">
      <c r="A9296" s="41" t="n">
        <v>-1.176920112</v>
      </c>
      <c r="B9296" s="41" t="n">
        <v>0.2427918111</v>
      </c>
      <c r="C9296" s="41" t="n">
        <v>4.837573078</v>
      </c>
      <c r="D9296" s="42" t="n">
        <f aca="false">$B$5*A9296</f>
        <v>-3.00700503847595</v>
      </c>
      <c r="E9296" s="42" t="n">
        <f aca="false">$D$5*A9296+$F$5*B9296</f>
        <v>-2.38134537783954</v>
      </c>
      <c r="F9296" s="43" t="n">
        <f aca="false">Inputs!$B$5*D9296+Inputs!$B$6*E9296</f>
        <v>-181633.234955618</v>
      </c>
      <c r="G9296" s="43" t="n">
        <f aca="false">F9296*SQRT(($B$6-2)/C9296)</f>
        <v>-116787.54964066</v>
      </c>
    </row>
    <row r="9297" customFormat="false" ht="15" hidden="false" customHeight="false" outlineLevel="0" collapsed="false">
      <c r="A9297" s="41" t="n">
        <v>0.0255157331</v>
      </c>
      <c r="B9297" s="41" t="n">
        <v>1.1256110262</v>
      </c>
      <c r="C9297" s="41" t="n">
        <v>4.829797757</v>
      </c>
      <c r="D9297" s="42" t="n">
        <f aca="false">$B$5*A9297</f>
        <v>0.0651921376904023</v>
      </c>
      <c r="E9297" s="42" t="n">
        <f aca="false">$D$5*A9297+$F$5*B9297</f>
        <v>2.0043594141931</v>
      </c>
      <c r="F9297" s="43" t="n">
        <f aca="false">Inputs!$B$5*D9297+Inputs!$B$6*E9297</f>
        <v>-93698.7569406149</v>
      </c>
      <c r="G9297" s="43" t="n">
        <f aca="false">F9297*SQRT(($B$6-2)/C9297)</f>
        <v>-60295.4241309771</v>
      </c>
    </row>
    <row r="9298" customFormat="false" ht="15" hidden="false" customHeight="false" outlineLevel="0" collapsed="false">
      <c r="A9298" s="41" t="n">
        <v>-0.5827487611</v>
      </c>
      <c r="B9298" s="41" t="n">
        <v>-0.4977358119</v>
      </c>
      <c r="C9298" s="41" t="n">
        <v>3.4033465111</v>
      </c>
      <c r="D9298" s="42" t="n">
        <f aca="false">$B$5*A9298</f>
        <v>-1.48891028620073</v>
      </c>
      <c r="E9298" s="42" t="n">
        <f aca="false">$D$5*A9298+$F$5*B9298</f>
        <v>-2.24616435977615</v>
      </c>
      <c r="F9298" s="43" t="n">
        <f aca="false">Inputs!$B$5*D9298+Inputs!$B$6*E9298</f>
        <v>-36582.8106312658</v>
      </c>
      <c r="G9298" s="43" t="n">
        <f aca="false">F9298*SQRT(($B$6-2)/C9298)</f>
        <v>-28043.9369677434</v>
      </c>
    </row>
    <row r="9299" customFormat="false" ht="15" hidden="false" customHeight="false" outlineLevel="0" collapsed="false">
      <c r="A9299" s="41" t="n">
        <v>-1.2418648706</v>
      </c>
      <c r="B9299" s="41" t="n">
        <v>0.4372842746</v>
      </c>
      <c r="C9299" s="41" t="n">
        <v>1.0576424063</v>
      </c>
      <c r="D9299" s="42" t="n">
        <f aca="false">$B$5*A9299</f>
        <v>-3.17293747037308</v>
      </c>
      <c r="E9299" s="42" t="n">
        <f aca="false">$D$5*A9299+$F$5*B9299</f>
        <v>-2.20004837096983</v>
      </c>
      <c r="F9299" s="43" t="n">
        <f aca="false">Inputs!$B$5*D9299+Inputs!$B$6*E9299</f>
        <v>-207291.328488817</v>
      </c>
      <c r="G9299" s="43" t="n">
        <f aca="false">F9299*SQRT(($B$6-2)/C9299)</f>
        <v>-285053.714686097</v>
      </c>
    </row>
    <row r="9300" customFormat="false" ht="15" hidden="false" customHeight="false" outlineLevel="0" collapsed="false">
      <c r="A9300" s="41" t="n">
        <v>-0.423815843</v>
      </c>
      <c r="B9300" s="41" t="n">
        <v>-0.8620739773</v>
      </c>
      <c r="C9300" s="41" t="n">
        <v>1.3255808928</v>
      </c>
      <c r="D9300" s="42" t="n">
        <f aca="false">$B$5*A9300</f>
        <v>-1.0828401709622</v>
      </c>
      <c r="E9300" s="42" t="n">
        <f aca="false">$D$5*A9300+$F$5*B9300</f>
        <v>-2.4970883939081</v>
      </c>
      <c r="F9300" s="43" t="n">
        <f aca="false">Inputs!$B$5*D9300+Inputs!$B$6*E9300</f>
        <v>16570.4025991848</v>
      </c>
      <c r="G9300" s="43" t="n">
        <f aca="false">F9300*SQRT(($B$6-2)/C9300)</f>
        <v>20353.7736447081</v>
      </c>
    </row>
    <row r="9301" customFormat="false" ht="15" hidden="false" customHeight="false" outlineLevel="0" collapsed="false">
      <c r="A9301" s="41" t="n">
        <v>-0.7668162667</v>
      </c>
      <c r="B9301" s="41" t="n">
        <v>0.5371054965</v>
      </c>
      <c r="C9301" s="41" t="n">
        <v>4.5389639076</v>
      </c>
      <c r="D9301" s="42" t="n">
        <f aca="false">$B$5*A9301</f>
        <v>-1.95919872049244</v>
      </c>
      <c r="E9301" s="42" t="n">
        <f aca="false">$D$5*A9301+$F$5*B9301</f>
        <v>-0.897262766221749</v>
      </c>
      <c r="F9301" s="43" t="n">
        <f aca="false">Inputs!$B$5*D9301+Inputs!$B$6*E9301</f>
        <v>-151056.733738157</v>
      </c>
      <c r="G9301" s="43" t="n">
        <f aca="false">F9301*SQRT(($B$6-2)/C9301)</f>
        <v>-100271.317877572</v>
      </c>
    </row>
    <row r="9302" customFormat="false" ht="15" hidden="false" customHeight="false" outlineLevel="0" collapsed="false">
      <c r="A9302" s="41" t="n">
        <v>-1.1029604997</v>
      </c>
      <c r="B9302" s="41" t="n">
        <v>-1.014165965</v>
      </c>
      <c r="C9302" s="41" t="n">
        <v>0.8641268322</v>
      </c>
      <c r="D9302" s="42" t="n">
        <f aca="false">$B$5*A9302</f>
        <v>-2.8180398533608</v>
      </c>
      <c r="E9302" s="42" t="n">
        <f aca="false">$D$5*A9302+$F$5*B9302</f>
        <v>-4.37579673047059</v>
      </c>
      <c r="F9302" s="43" t="n">
        <f aca="false">Inputs!$B$5*D9302+Inputs!$B$6*E9302</f>
        <v>-63014.1488125502</v>
      </c>
      <c r="G9302" s="43" t="n">
        <f aca="false">F9302*SQRT(($B$6-2)/C9302)</f>
        <v>-95865.9381609532</v>
      </c>
    </row>
    <row r="9303" customFormat="false" ht="15" hidden="false" customHeight="false" outlineLevel="0" collapsed="false">
      <c r="A9303" s="41" t="n">
        <v>0.8963614255</v>
      </c>
      <c r="B9303" s="41" t="n">
        <v>-0.1661205758</v>
      </c>
      <c r="C9303" s="41" t="n">
        <v>0.5230920341</v>
      </c>
      <c r="D9303" s="42" t="n">
        <f aca="false">$B$5*A9303</f>
        <v>2.29018375613755</v>
      </c>
      <c r="E9303" s="42" t="n">
        <f aca="false">$D$5*A9303+$F$5*B9303</f>
        <v>1.84612296658386</v>
      </c>
      <c r="F9303" s="43" t="n">
        <f aca="false">Inputs!$B$5*D9303+Inputs!$B$6*E9303</f>
        <v>136712.227284562</v>
      </c>
      <c r="G9303" s="43" t="n">
        <f aca="false">F9303*SQRT(($B$6-2)/C9303)</f>
        <v>267321.139313508</v>
      </c>
    </row>
    <row r="9304" customFormat="false" ht="15" hidden="false" customHeight="false" outlineLevel="0" collapsed="false">
      <c r="A9304" s="41" t="n">
        <v>0.955445086</v>
      </c>
      <c r="B9304" s="41" t="n">
        <v>-0.3593558153</v>
      </c>
      <c r="C9304" s="41" t="n">
        <v>2.3455887742</v>
      </c>
      <c r="D9304" s="42" t="n">
        <f aca="false">$B$5*A9304</f>
        <v>2.44114121111144</v>
      </c>
      <c r="E9304" s="42" t="n">
        <f aca="false">$D$5*A9304+$F$5*B9304</f>
        <v>1.6530498664913</v>
      </c>
      <c r="F9304" s="43" t="n">
        <f aca="false">Inputs!$B$5*D9304+Inputs!$B$6*E9304</f>
        <v>161461.627786579</v>
      </c>
      <c r="G9304" s="43" t="n">
        <f aca="false">F9304*SQRT(($B$6-2)/C9304)</f>
        <v>149093.389156235</v>
      </c>
    </row>
    <row r="9305" customFormat="false" ht="15" hidden="false" customHeight="false" outlineLevel="0" collapsed="false">
      <c r="A9305" s="41" t="n">
        <v>-0.0011258994</v>
      </c>
      <c r="B9305" s="41" t="n">
        <v>0.1562992719</v>
      </c>
      <c r="C9305" s="41" t="n">
        <v>3.4157352454</v>
      </c>
      <c r="D9305" s="42" t="n">
        <f aca="false">$B$5*A9305</f>
        <v>-0.00287664823983996</v>
      </c>
      <c r="E9305" s="42" t="n">
        <f aca="false">$D$5*A9305+$F$5*B9305</f>
        <v>0.267209709079584</v>
      </c>
      <c r="F9305" s="43" t="n">
        <f aca="false">Inputs!$B$5*D9305+Inputs!$B$6*E9305</f>
        <v>-13648.1502779632</v>
      </c>
      <c r="G9305" s="43" t="n">
        <f aca="false">F9305*SQRT(($B$6-2)/C9305)</f>
        <v>-10443.5149584343</v>
      </c>
    </row>
    <row r="9306" customFormat="false" ht="15" hidden="false" customHeight="false" outlineLevel="0" collapsed="false">
      <c r="A9306" s="41" t="n">
        <v>1.3872862671</v>
      </c>
      <c r="B9306" s="41" t="n">
        <v>1.3058728262</v>
      </c>
      <c r="C9306" s="41" t="n">
        <v>0.6215178835</v>
      </c>
      <c r="D9306" s="42" t="n">
        <f aca="false">$B$5*A9306</f>
        <v>3.54448594466554</v>
      </c>
      <c r="E9306" s="42" t="n">
        <f aca="false">$D$5*A9306+$F$5*B9306</f>
        <v>5.55607804052683</v>
      </c>
      <c r="F9306" s="43" t="n">
        <f aca="false">Inputs!$B$5*D9306+Inputs!$B$6*E9306</f>
        <v>76644.6924402129</v>
      </c>
      <c r="G9306" s="43" t="n">
        <f aca="false">F9306*SQRT(($B$6-2)/C9306)</f>
        <v>137489.733100658</v>
      </c>
    </row>
    <row r="9307" customFormat="false" ht="15" hidden="false" customHeight="false" outlineLevel="0" collapsed="false">
      <c r="A9307" s="41" t="n">
        <v>1.1532370382</v>
      </c>
      <c r="B9307" s="41" t="n">
        <v>-0.6288188699</v>
      </c>
      <c r="C9307" s="41" t="n">
        <v>4.6862162409</v>
      </c>
      <c r="D9307" s="42" t="n">
        <f aca="false">$B$5*A9307</f>
        <v>2.94649530504793</v>
      </c>
      <c r="E9307" s="42" t="n">
        <f aca="false">$D$5*A9307+$F$5*B9307</f>
        <v>1.65841937880991</v>
      </c>
      <c r="F9307" s="43" t="n">
        <f aca="false">Inputs!$B$5*D9307+Inputs!$B$6*E9307</f>
        <v>211728.561564297</v>
      </c>
      <c r="G9307" s="43" t="n">
        <f aca="false">F9307*SQRT(($B$6-2)/C9307)</f>
        <v>138319.459257471</v>
      </c>
    </row>
    <row r="9308" customFormat="false" ht="15" hidden="false" customHeight="false" outlineLevel="0" collapsed="false">
      <c r="A9308" s="41" t="n">
        <v>-0.9868295694</v>
      </c>
      <c r="B9308" s="41" t="n">
        <v>0.7607914631</v>
      </c>
      <c r="C9308" s="41" t="n">
        <v>3.1224067718</v>
      </c>
      <c r="D9308" s="42" t="n">
        <f aca="false">$B$5*A9308</f>
        <v>-2.52132787692803</v>
      </c>
      <c r="E9308" s="42" t="n">
        <f aca="false">$D$5*A9308+$F$5*B9308</f>
        <v>-1.03455526193639</v>
      </c>
      <c r="F9308" s="43" t="n">
        <f aca="false">Inputs!$B$5*D9308+Inputs!$B$6*E9308</f>
        <v>-200405.024595983</v>
      </c>
      <c r="G9308" s="43" t="n">
        <f aca="false">F9308*SQRT(($B$6-2)/C9308)</f>
        <v>-160390.582189515</v>
      </c>
    </row>
    <row r="9309" customFormat="false" ht="15" hidden="false" customHeight="false" outlineLevel="0" collapsed="false">
      <c r="A9309" s="41" t="n">
        <v>1.3767597023</v>
      </c>
      <c r="B9309" s="41" t="n">
        <v>1.1628187321</v>
      </c>
      <c r="C9309" s="41" t="n">
        <v>1.2099730053</v>
      </c>
      <c r="D9309" s="42" t="n">
        <f aca="false">$B$5*A9309</f>
        <v>3.51759080278743</v>
      </c>
      <c r="E9309" s="42" t="n">
        <f aca="false">$D$5*A9309+$F$5*B9309</f>
        <v>5.28401130553629</v>
      </c>
      <c r="F9309" s="43" t="n">
        <f aca="false">Inputs!$B$5*D9309+Inputs!$B$6*E9309</f>
        <v>87558.5150019286</v>
      </c>
      <c r="G9309" s="43" t="n">
        <f aca="false">F9309*SQRT(($B$6-2)/C9309)</f>
        <v>112570.746094138</v>
      </c>
    </row>
    <row r="9310" customFormat="false" ht="15" hidden="false" customHeight="false" outlineLevel="0" collapsed="false">
      <c r="A9310" s="41" t="n">
        <v>0.0130492573</v>
      </c>
      <c r="B9310" s="41" t="n">
        <v>0.7278085449</v>
      </c>
      <c r="C9310" s="41" t="n">
        <v>3.6625376056</v>
      </c>
      <c r="D9310" s="42" t="n">
        <f aca="false">$B$5*A9310</f>
        <v>0.0333405658118867</v>
      </c>
      <c r="E9310" s="42" t="n">
        <f aca="false">$D$5*A9310+$F$5*B9310</f>
        <v>1.2877911508412</v>
      </c>
      <c r="F9310" s="43" t="n">
        <f aca="false">Inputs!$B$5*D9310+Inputs!$B$6*E9310</f>
        <v>-61055.5009608713</v>
      </c>
      <c r="G9310" s="43" t="n">
        <f aca="false">F9310*SQRT(($B$6-2)/C9310)</f>
        <v>-45117.8868272698</v>
      </c>
    </row>
    <row r="9311" customFormat="false" ht="15" hidden="false" customHeight="false" outlineLevel="0" collapsed="false">
      <c r="A9311" s="41" t="n">
        <v>0.7453876531</v>
      </c>
      <c r="B9311" s="41" t="n">
        <v>0.1489427914</v>
      </c>
      <c r="C9311" s="41" t="n">
        <v>0.3854311835</v>
      </c>
      <c r="D9311" s="42" t="n">
        <f aca="false">$B$5*A9311</f>
        <v>1.90444908336265</v>
      </c>
      <c r="E9311" s="42" t="n">
        <f aca="false">$D$5*A9311+$F$5*B9311</f>
        <v>2.03090150722693</v>
      </c>
      <c r="F9311" s="43" t="n">
        <f aca="false">Inputs!$B$5*D9311+Inputs!$B$6*E9311</f>
        <v>88899.8329749183</v>
      </c>
      <c r="G9311" s="43" t="n">
        <f aca="false">F9311*SQRT(($B$6-2)/C9311)</f>
        <v>202508.155765058</v>
      </c>
    </row>
    <row r="9312" customFormat="false" ht="15" hidden="false" customHeight="false" outlineLevel="0" collapsed="false">
      <c r="A9312" s="41" t="n">
        <v>0.1923736247</v>
      </c>
      <c r="B9312" s="41" t="n">
        <v>0.0981953368</v>
      </c>
      <c r="C9312" s="41" t="n">
        <v>2.5073551776</v>
      </c>
      <c r="D9312" s="42" t="n">
        <f aca="false">$B$5*A9312</f>
        <v>0.491510386172058</v>
      </c>
      <c r="E9312" s="42" t="n">
        <f aca="false">$D$5*A9312+$F$5*B9312</f>
        <v>0.627328178420733</v>
      </c>
      <c r="F9312" s="43" t="n">
        <f aca="false">Inputs!$B$5*D9312+Inputs!$B$6*E9312</f>
        <v>17784.6296961692</v>
      </c>
      <c r="G9312" s="43" t="n">
        <f aca="false">F9312*SQRT(($B$6-2)/C9312)</f>
        <v>15883.7080439012</v>
      </c>
    </row>
    <row r="9313" customFormat="false" ht="15" hidden="false" customHeight="false" outlineLevel="0" collapsed="false">
      <c r="A9313" s="41" t="n">
        <v>-0.7880965333</v>
      </c>
      <c r="B9313" s="41" t="n">
        <v>-0.6860524376</v>
      </c>
      <c r="C9313" s="41" t="n">
        <v>2.6000242128</v>
      </c>
      <c r="D9313" s="42" t="n">
        <f aca="false">$B$5*A9313</f>
        <v>-2.01356933429525</v>
      </c>
      <c r="E9313" s="42" t="n">
        <f aca="false">$D$5*A9313+$F$5*B9313</f>
        <v>-3.05998208855631</v>
      </c>
      <c r="F9313" s="43" t="n">
        <f aca="false">Inputs!$B$5*D9313+Inputs!$B$6*E9313</f>
        <v>-48357.8290017095</v>
      </c>
      <c r="G9313" s="43" t="n">
        <f aca="false">F9313*SQRT(($B$6-2)/C9313)</f>
        <v>-42412.4242373899</v>
      </c>
    </row>
    <row r="9314" customFormat="false" ht="15" hidden="false" customHeight="false" outlineLevel="0" collapsed="false">
      <c r="A9314" s="41" t="n">
        <v>-0.7014903615</v>
      </c>
      <c r="B9314" s="41" t="n">
        <v>-1.5992367768</v>
      </c>
      <c r="C9314" s="41" t="n">
        <v>3.4482702609</v>
      </c>
      <c r="D9314" s="42" t="n">
        <f aca="false">$B$5*A9314</f>
        <v>-1.7922924674031</v>
      </c>
      <c r="E9314" s="42" t="n">
        <f aca="false">$D$5*A9314+$F$5*B9314</f>
        <v>-4.43073100032723</v>
      </c>
      <c r="F9314" s="43" t="n">
        <f aca="false">Inputs!$B$5*D9314+Inputs!$B$6*E9314</f>
        <v>42307.303276051</v>
      </c>
      <c r="G9314" s="43" t="n">
        <f aca="false">F9314*SQRT(($B$6-2)/C9314)</f>
        <v>32220.3084155001</v>
      </c>
    </row>
    <row r="9315" customFormat="false" ht="15" hidden="false" customHeight="false" outlineLevel="0" collapsed="false">
      <c r="A9315" s="41" t="n">
        <v>0.1428599273</v>
      </c>
      <c r="B9315" s="41" t="n">
        <v>-0.0405733728</v>
      </c>
      <c r="C9315" s="41" t="n">
        <v>3.7789180269</v>
      </c>
      <c r="D9315" s="42" t="n">
        <f aca="false">$B$5*A9315</f>
        <v>0.365003976741803</v>
      </c>
      <c r="E9315" s="42" t="n">
        <f aca="false">$D$5*A9315+$F$5*B9315</f>
        <v>0.269887900934673</v>
      </c>
      <c r="F9315" s="43" t="n">
        <f aca="false">Inputs!$B$5*D9315+Inputs!$B$6*E9315</f>
        <v>23006.0026274467</v>
      </c>
      <c r="G9315" s="43" t="n">
        <f aca="false">F9315*SQRT(($B$6-2)/C9315)</f>
        <v>16736.8000314549</v>
      </c>
    </row>
    <row r="9316" customFormat="false" ht="15" hidden="false" customHeight="false" outlineLevel="0" collapsed="false">
      <c r="A9316" s="41" t="n">
        <v>0.7619641357</v>
      </c>
      <c r="B9316" s="41" t="n">
        <v>1.260717283</v>
      </c>
      <c r="C9316" s="41" t="n">
        <v>5.9293073681</v>
      </c>
      <c r="D9316" s="42" t="n">
        <f aca="false">$B$5*A9316</f>
        <v>1.94680163235062</v>
      </c>
      <c r="E9316" s="42" t="n">
        <f aca="false">$D$5*A9316+$F$5*B9316</f>
        <v>3.99009703175681</v>
      </c>
      <c r="F9316" s="43" t="n">
        <f aca="false">Inputs!$B$5*D9316+Inputs!$B$6*E9316</f>
        <v>-4824.68835277841</v>
      </c>
      <c r="G9316" s="43" t="n">
        <f aca="false">F9316*SQRT(($B$6-2)/C9316)</f>
        <v>-2802.09129777712</v>
      </c>
    </row>
    <row r="9317" customFormat="false" ht="15" hidden="false" customHeight="false" outlineLevel="0" collapsed="false">
      <c r="A9317" s="41" t="n">
        <v>1.3242943648</v>
      </c>
      <c r="B9317" s="41" t="n">
        <v>1.4184654583</v>
      </c>
      <c r="C9317" s="41" t="n">
        <v>3.2944091693</v>
      </c>
      <c r="D9317" s="42" t="n">
        <f aca="false">$B$5*A9317</f>
        <v>3.38354301772601</v>
      </c>
      <c r="E9317" s="42" t="n">
        <f aca="false">$D$5*A9317+$F$5*B9317</f>
        <v>5.60060196885065</v>
      </c>
      <c r="F9317" s="43" t="n">
        <f aca="false">Inputs!$B$5*D9317+Inputs!$B$6*E9317</f>
        <v>58324.2033300681</v>
      </c>
      <c r="G9317" s="43" t="n">
        <f aca="false">F9317*SQRT(($B$6-2)/C9317)</f>
        <v>45443.8423070105</v>
      </c>
    </row>
    <row r="9318" customFormat="false" ht="15" hidden="false" customHeight="false" outlineLevel="0" collapsed="false">
      <c r="A9318" s="41" t="n">
        <v>-0.7570810273</v>
      </c>
      <c r="B9318" s="41" t="n">
        <v>-1.431959278</v>
      </c>
      <c r="C9318" s="41" t="n">
        <v>0.8295635816</v>
      </c>
      <c r="D9318" s="42" t="n">
        <f aca="false">$B$5*A9318</f>
        <v>-1.93432539763213</v>
      </c>
      <c r="E9318" s="42" t="n">
        <f aca="false">$D$5*A9318+$F$5*B9318</f>
        <v>-4.27416839482548</v>
      </c>
      <c r="F9318" s="43" t="n">
        <f aca="false">Inputs!$B$5*D9318+Inputs!$B$6*E9318</f>
        <v>20275.8799780612</v>
      </c>
      <c r="G9318" s="43" t="n">
        <f aca="false">F9318*SQRT(($B$6-2)/C9318)</f>
        <v>31482.5477417989</v>
      </c>
    </row>
    <row r="9319" customFormat="false" ht="15" hidden="false" customHeight="false" outlineLevel="0" collapsed="false">
      <c r="A9319" s="41" t="n">
        <v>0.9307435781</v>
      </c>
      <c r="B9319" s="41" t="n">
        <v>1.3821334382</v>
      </c>
      <c r="C9319" s="41" t="n">
        <v>1.5039231853</v>
      </c>
      <c r="D9319" s="42" t="n">
        <f aca="false">$B$5*A9319</f>
        <v>2.37802940092491</v>
      </c>
      <c r="E9319" s="42" t="n">
        <f aca="false">$D$5*A9319+$F$5*B9319</f>
        <v>4.60137719839095</v>
      </c>
      <c r="F9319" s="43" t="n">
        <f aca="false">Inputs!$B$5*D9319+Inputs!$B$6*E9319</f>
        <v>7734.08017294348</v>
      </c>
      <c r="G9319" s="43" t="n">
        <f aca="false">F9319*SQRT(($B$6-2)/C9319)</f>
        <v>8918.89066902429</v>
      </c>
    </row>
    <row r="9320" customFormat="false" ht="15" hidden="false" customHeight="false" outlineLevel="0" collapsed="false">
      <c r="A9320" s="41" t="n">
        <v>1.5559924472</v>
      </c>
      <c r="B9320" s="41" t="n">
        <v>0.4849962097</v>
      </c>
      <c r="C9320" s="41" t="n">
        <v>16.8899848652</v>
      </c>
      <c r="D9320" s="42" t="n">
        <f aca="false">$B$5*A9320</f>
        <v>3.97552652967233</v>
      </c>
      <c r="E9320" s="42" t="n">
        <f aca="false">$D$5*A9320+$F$5*B9320</f>
        <v>4.540085147962</v>
      </c>
      <c r="F9320" s="43" t="n">
        <f aca="false">Inputs!$B$5*D9320+Inputs!$B$6*E9320</f>
        <v>170548.395569133</v>
      </c>
      <c r="G9320" s="43" t="n">
        <f aca="false">F9320*SQRT(($B$6-2)/C9320)</f>
        <v>58687.8238015191</v>
      </c>
    </row>
    <row r="9321" customFormat="false" ht="15" hidden="false" customHeight="false" outlineLevel="0" collapsed="false">
      <c r="A9321" s="41" t="n">
        <v>-1.9967039476</v>
      </c>
      <c r="B9321" s="41" t="n">
        <v>0.3656094634</v>
      </c>
      <c r="C9321" s="41" t="n">
        <v>0.6176300914</v>
      </c>
      <c r="D9321" s="42" t="n">
        <f aca="false">$B$5*A9321</f>
        <v>-5.10153473422674</v>
      </c>
      <c r="E9321" s="42" t="n">
        <f aca="false">$D$5*A9321+$F$5*B9321</f>
        <v>-4.12001832271963</v>
      </c>
      <c r="F9321" s="43" t="n">
        <f aca="false">Inputs!$B$5*D9321+Inputs!$B$6*E9321</f>
        <v>-304152.557286693</v>
      </c>
      <c r="G9321" s="43" t="n">
        <f aca="false">F9321*SQRT(($B$6-2)/C9321)</f>
        <v>-547321.169978046</v>
      </c>
    </row>
    <row r="9322" customFormat="false" ht="15" hidden="false" customHeight="false" outlineLevel="0" collapsed="false">
      <c r="A9322" s="41" t="n">
        <v>0.5554408679</v>
      </c>
      <c r="B9322" s="41" t="n">
        <v>1.2520750213</v>
      </c>
      <c r="C9322" s="41" t="n">
        <v>12.2194511133</v>
      </c>
      <c r="D9322" s="42" t="n">
        <f aca="false">$B$5*A9322</f>
        <v>1.4191392188145</v>
      </c>
      <c r="E9322" s="42" t="n">
        <f aca="false">$D$5*A9322+$F$5*B9322</f>
        <v>3.48373380189455</v>
      </c>
      <c r="F9322" s="43" t="n">
        <f aca="false">Inputs!$B$5*D9322+Inputs!$B$6*E9322</f>
        <v>-32272.7682132774</v>
      </c>
      <c r="G9322" s="43" t="n">
        <f aca="false">F9322*SQRT(($B$6-2)/C9322)</f>
        <v>-13056.4577446844</v>
      </c>
    </row>
    <row r="9323" customFormat="false" ht="15" hidden="false" customHeight="false" outlineLevel="0" collapsed="false">
      <c r="A9323" s="41" t="n">
        <v>1.429628694</v>
      </c>
      <c r="B9323" s="41" t="n">
        <v>0.9096334034</v>
      </c>
      <c r="C9323" s="41" t="n">
        <v>11.0281613791</v>
      </c>
      <c r="D9323" s="42" t="n">
        <f aca="false">$B$5*A9323</f>
        <v>3.65266991546474</v>
      </c>
      <c r="E9323" s="42" t="n">
        <f aca="false">$D$5*A9323+$F$5*B9323</f>
        <v>4.9726313770817</v>
      </c>
      <c r="F9323" s="43" t="n">
        <f aca="false">Inputs!$B$5*D9323+Inputs!$B$6*E9323</f>
        <v>116635.422692389</v>
      </c>
      <c r="G9323" s="43" t="n">
        <f aca="false">F9323*SQRT(($B$6-2)/C9323)</f>
        <v>49669.9713056313</v>
      </c>
    </row>
    <row r="9324" customFormat="false" ht="15" hidden="false" customHeight="false" outlineLevel="0" collapsed="false">
      <c r="A9324" s="41" t="n">
        <v>-0.5872788983</v>
      </c>
      <c r="B9324" s="41" t="n">
        <v>-1.0291173146</v>
      </c>
      <c r="C9324" s="41" t="n">
        <v>0.8119554324</v>
      </c>
      <c r="D9324" s="42" t="n">
        <f aca="false">$B$5*A9324</f>
        <v>-1.50048468725523</v>
      </c>
      <c r="E9324" s="42" t="n">
        <f aca="false">$D$5*A9324+$F$5*B9324</f>
        <v>-3.17450422970204</v>
      </c>
      <c r="F9324" s="43" t="n">
        <f aca="false">Inputs!$B$5*D9324+Inputs!$B$6*E9324</f>
        <v>8676.74275957947</v>
      </c>
      <c r="G9324" s="43" t="n">
        <f aca="false">F9324*SQRT(($B$6-2)/C9324)</f>
        <v>13617.7583727727</v>
      </c>
    </row>
    <row r="9325" customFormat="false" ht="15" hidden="false" customHeight="false" outlineLevel="0" collapsed="false">
      <c r="A9325" s="41" t="n">
        <v>0.5339611518</v>
      </c>
      <c r="B9325" s="41" t="n">
        <v>-0.7924151104</v>
      </c>
      <c r="C9325" s="41" t="n">
        <v>6.707896687</v>
      </c>
      <c r="D9325" s="42" t="n">
        <f aca="false">$B$5*A9325</f>
        <v>1.36425901591953</v>
      </c>
      <c r="E9325" s="42" t="n">
        <f aca="false">$D$5*A9325+$F$5*B9325</f>
        <v>-0.0976908645520334</v>
      </c>
      <c r="F9325" s="43" t="n">
        <f aca="false">Inputs!$B$5*D9325+Inputs!$B$6*E9325</f>
        <v>141310.444819555</v>
      </c>
      <c r="G9325" s="43" t="n">
        <f aca="false">F9325*SQRT(($B$6-2)/C9325)</f>
        <v>77160.6857601781</v>
      </c>
    </row>
    <row r="9326" customFormat="false" ht="15" hidden="false" customHeight="false" outlineLevel="0" collapsed="false">
      <c r="A9326" s="41" t="n">
        <v>1.4751371068</v>
      </c>
      <c r="B9326" s="41" t="n">
        <v>-1.7045589374</v>
      </c>
      <c r="C9326" s="41" t="n">
        <v>4.6335896189</v>
      </c>
      <c r="D9326" s="42" t="n">
        <f aca="false">$B$5*A9326</f>
        <v>3.76894291070662</v>
      </c>
      <c r="E9326" s="42" t="n">
        <f aca="false">$D$5*A9326+$F$5*B9326</f>
        <v>0.566880772362462</v>
      </c>
      <c r="F9326" s="43" t="n">
        <f aca="false">Inputs!$B$5*D9326+Inputs!$B$6*E9326</f>
        <v>348550.252452539</v>
      </c>
      <c r="G9326" s="43" t="n">
        <f aca="false">F9326*SQRT(($B$6-2)/C9326)</f>
        <v>228992.688436699</v>
      </c>
    </row>
    <row r="9327" customFormat="false" ht="15" hidden="false" customHeight="false" outlineLevel="0" collapsed="false">
      <c r="A9327" s="41" t="n">
        <v>0.5668866124</v>
      </c>
      <c r="B9327" s="41" t="n">
        <v>0.3195349747</v>
      </c>
      <c r="C9327" s="41" t="n">
        <v>7.5806446559</v>
      </c>
      <c r="D9327" s="42" t="n">
        <f aca="false">$B$5*A9327</f>
        <v>1.44838284463896</v>
      </c>
      <c r="E9327" s="42" t="n">
        <f aca="false">$D$5*A9327+$F$5*B9327</f>
        <v>1.9007116940323</v>
      </c>
      <c r="F9327" s="43" t="n">
        <f aca="false">Inputs!$B$5*D9327+Inputs!$B$6*E9327</f>
        <v>49802.6997622809</v>
      </c>
      <c r="G9327" s="43" t="n">
        <f aca="false">F9327*SQRT(($B$6-2)/C9327)</f>
        <v>25580.8407590745</v>
      </c>
    </row>
    <row r="9328" customFormat="false" ht="15" hidden="false" customHeight="false" outlineLevel="0" collapsed="false">
      <c r="A9328" s="41" t="n">
        <v>-0.2067666675</v>
      </c>
      <c r="B9328" s="41" t="n">
        <v>-0.9251162743</v>
      </c>
      <c r="C9328" s="41" t="n">
        <v>1.5640011951</v>
      </c>
      <c r="D9328" s="42" t="n">
        <f aca="false">$B$5*A9328</f>
        <v>-0.52828429442404</v>
      </c>
      <c r="E9328" s="42" t="n">
        <f aca="false">$D$5*A9328+$F$5*B9328</f>
        <v>-2.08945874939471</v>
      </c>
      <c r="F9328" s="43" t="n">
        <f aca="false">Inputs!$B$5*D9328+Inputs!$B$6*E9328</f>
        <v>51644.5080273313</v>
      </c>
      <c r="G9328" s="43" t="n">
        <f aca="false">F9328*SQRT(($B$6-2)/C9328)</f>
        <v>58401.0428397696</v>
      </c>
    </row>
    <row r="9329" customFormat="false" ht="15" hidden="false" customHeight="false" outlineLevel="0" collapsed="false">
      <c r="A9329" s="41" t="n">
        <v>-2.0617763024</v>
      </c>
      <c r="B9329" s="41" t="n">
        <v>-0.5314286861</v>
      </c>
      <c r="C9329" s="41" t="n">
        <v>4.6490249563</v>
      </c>
      <c r="D9329" s="42" t="n">
        <f aca="false">$B$5*A9329</f>
        <v>-5.26779317161259</v>
      </c>
      <c r="E9329" s="42" t="n">
        <f aca="false">$D$5*A9329+$F$5*B9329</f>
        <v>-5.82381926748459</v>
      </c>
      <c r="F9329" s="43" t="n">
        <f aca="false">Inputs!$B$5*D9329+Inputs!$B$6*E9329</f>
        <v>-235588.353787029</v>
      </c>
      <c r="G9329" s="43" t="n">
        <f aca="false">F9329*SQRT(($B$6-2)/C9329)</f>
        <v>-154521.130394704</v>
      </c>
    </row>
    <row r="9330" customFormat="false" ht="15" hidden="false" customHeight="false" outlineLevel="0" collapsed="false">
      <c r="A9330" s="41" t="n">
        <v>-0.5138831812</v>
      </c>
      <c r="B9330" s="41" t="n">
        <v>1.1117366588</v>
      </c>
      <c r="C9330" s="41" t="n">
        <v>1.9010222259</v>
      </c>
      <c r="D9330" s="42" t="n">
        <f aca="false">$B$5*A9330</f>
        <v>-1.31296024199173</v>
      </c>
      <c r="E9330" s="42" t="n">
        <f aca="false">$D$5*A9330+$F$5*B9330</f>
        <v>0.696854840316347</v>
      </c>
      <c r="F9330" s="43" t="n">
        <f aca="false">Inputs!$B$5*D9330+Inputs!$B$6*E9330</f>
        <v>-166138.76621499</v>
      </c>
      <c r="G9330" s="43" t="n">
        <f aca="false">F9330*SQRT(($B$6-2)/C9330)</f>
        <v>-170408.942575827</v>
      </c>
    </row>
    <row r="9331" customFormat="false" ht="15" hidden="false" customHeight="false" outlineLevel="0" collapsed="false">
      <c r="A9331" s="41" t="n">
        <v>-0.7828556383</v>
      </c>
      <c r="B9331" s="41" t="n">
        <v>0.4527706136</v>
      </c>
      <c r="C9331" s="41" t="n">
        <v>1.2307555372</v>
      </c>
      <c r="D9331" s="42" t="n">
        <f aca="false">$B$5*A9331</f>
        <v>-2.00017896267152</v>
      </c>
      <c r="E9331" s="42" t="n">
        <f aca="false">$D$5*A9331+$F$5*B9331</f>
        <v>-1.08105464262335</v>
      </c>
      <c r="F9331" s="43" t="n">
        <f aca="false">Inputs!$B$5*D9331+Inputs!$B$6*E9331</f>
        <v>-145965.164135984</v>
      </c>
      <c r="G9331" s="43" t="n">
        <f aca="false">F9331*SQRT(($B$6-2)/C9331)</f>
        <v>-186070.840175828</v>
      </c>
    </row>
    <row r="9332" customFormat="false" ht="15" hidden="false" customHeight="false" outlineLevel="0" collapsed="false">
      <c r="A9332" s="41" t="n">
        <v>-1.2922398034</v>
      </c>
      <c r="B9332" s="41" t="n">
        <v>0.4802481941</v>
      </c>
      <c r="C9332" s="41" t="n">
        <v>3.6303329669</v>
      </c>
      <c r="D9332" s="42" t="n">
        <f aca="false">$B$5*A9332</f>
        <v>-3.30164431733577</v>
      </c>
      <c r="E9332" s="42" t="n">
        <f aca="false">$D$5*A9332+$F$5*B9332</f>
        <v>-2.24573224214843</v>
      </c>
      <c r="F9332" s="43" t="n">
        <f aca="false">Inputs!$B$5*D9332+Inputs!$B$6*E9332</f>
        <v>-217877.819626155</v>
      </c>
      <c r="G9332" s="43" t="n">
        <f aca="false">F9332*SQRT(($B$6-2)/C9332)</f>
        <v>-161716.66949255</v>
      </c>
    </row>
    <row r="9333" customFormat="false" ht="15" hidden="false" customHeight="false" outlineLevel="0" collapsed="false">
      <c r="A9333" s="41" t="n">
        <v>-2.2377003522</v>
      </c>
      <c r="B9333" s="41" t="n">
        <v>2.0952961779</v>
      </c>
      <c r="C9333" s="41" t="n">
        <v>5.784577554</v>
      </c>
      <c r="D9333" s="42" t="n">
        <f aca="false">$B$5*A9333</f>
        <v>-5.71727525518301</v>
      </c>
      <c r="E9333" s="42" t="n">
        <f aca="false">$D$5*A9333+$F$5*B9333</f>
        <v>-1.70676366081561</v>
      </c>
      <c r="F9333" s="43" t="n">
        <f aca="false">Inputs!$B$5*D9333+Inputs!$B$6*E9333</f>
        <v>-486389.34247752</v>
      </c>
      <c r="G9333" s="43" t="n">
        <f aca="false">F9333*SQRT(($B$6-2)/C9333)</f>
        <v>-285998.150170643</v>
      </c>
    </row>
    <row r="9334" customFormat="false" ht="15" hidden="false" customHeight="false" outlineLevel="0" collapsed="false">
      <c r="A9334" s="41" t="n">
        <v>-0.1410675268</v>
      </c>
      <c r="B9334" s="41" t="n">
        <v>-2.7945007244</v>
      </c>
      <c r="C9334" s="41" t="n">
        <v>5.4044328618</v>
      </c>
      <c r="D9334" s="42" t="n">
        <f aca="false">$B$5*A9334</f>
        <v>-0.360424432829253</v>
      </c>
      <c r="E9334" s="42" t="n">
        <f aca="false">$D$5*A9334+$F$5*B9334</f>
        <v>-5.16107092237991</v>
      </c>
      <c r="F9334" s="43" t="n">
        <f aca="false">Inputs!$B$5*D9334+Inputs!$B$6*E9334</f>
        <v>222011.10283607</v>
      </c>
      <c r="G9334" s="43" t="n">
        <f aca="false">F9334*SQRT(($B$6-2)/C9334)</f>
        <v>135056.232007607</v>
      </c>
    </row>
    <row r="9335" customFormat="false" ht="15" hidden="false" customHeight="false" outlineLevel="0" collapsed="false">
      <c r="A9335" s="41" t="n">
        <v>-0.7177494756</v>
      </c>
      <c r="B9335" s="41" t="n">
        <v>-0.8756622331</v>
      </c>
      <c r="C9335" s="41" t="n">
        <v>7.0535542402</v>
      </c>
      <c r="D9335" s="42" t="n">
        <f aca="false">$B$5*A9335</f>
        <v>-1.83383414684367</v>
      </c>
      <c r="E9335" s="42" t="n">
        <f aca="false">$D$5*A9335+$F$5*B9335</f>
        <v>-3.21999273086012</v>
      </c>
      <c r="F9335" s="43" t="n">
        <f aca="false">Inputs!$B$5*D9335+Inputs!$B$6*E9335</f>
        <v>-22383.7781413609</v>
      </c>
      <c r="G9335" s="43" t="n">
        <f aca="false">F9335*SQRT(($B$6-2)/C9335)</f>
        <v>-11919.1252992051</v>
      </c>
    </row>
    <row r="9336" customFormat="false" ht="15" hidden="false" customHeight="false" outlineLevel="0" collapsed="false">
      <c r="A9336" s="41" t="n">
        <v>-0.6558181319</v>
      </c>
      <c r="B9336" s="41" t="n">
        <v>-0.3646413958</v>
      </c>
      <c r="C9336" s="41" t="n">
        <v>1.6788017808</v>
      </c>
      <c r="D9336" s="42" t="n">
        <f aca="false">$B$5*A9336</f>
        <v>-1.675600923835</v>
      </c>
      <c r="E9336" s="42" t="n">
        <f aca="false">$D$5*A9336+$F$5*B9336</f>
        <v>-2.19021931297537</v>
      </c>
      <c r="F9336" s="43" t="n">
        <f aca="false">Inputs!$B$5*D9336+Inputs!$B$6*E9336</f>
        <v>-58049.1267347312</v>
      </c>
      <c r="G9336" s="43" t="n">
        <f aca="false">F9336*SQRT(($B$6-2)/C9336)</f>
        <v>-63359.3886333118</v>
      </c>
    </row>
    <row r="9337" customFormat="false" ht="15" hidden="false" customHeight="false" outlineLevel="0" collapsed="false">
      <c r="A9337" s="41" t="n">
        <v>-0.6626171533</v>
      </c>
      <c r="B9337" s="41" t="n">
        <v>-0.8164120771</v>
      </c>
      <c r="C9337" s="41" t="n">
        <v>10.9744939088</v>
      </c>
      <c r="D9337" s="42" t="n">
        <f aca="false">$B$5*A9337</f>
        <v>-1.69297227419094</v>
      </c>
      <c r="E9337" s="42" t="n">
        <f aca="false">$D$5*A9337+$F$5*B9337</f>
        <v>-2.98649065559604</v>
      </c>
      <c r="F9337" s="43" t="n">
        <f aca="false">Inputs!$B$5*D9337+Inputs!$B$6*E9337</f>
        <v>-19972.6946392919</v>
      </c>
      <c r="G9337" s="43" t="n">
        <f aca="false">F9337*SQRT(($B$6-2)/C9337)</f>
        <v>-8526.27643637762</v>
      </c>
    </row>
    <row r="9338" customFormat="false" ht="15" hidden="false" customHeight="false" outlineLevel="0" collapsed="false">
      <c r="A9338" s="41" t="n">
        <v>-1.158682952</v>
      </c>
      <c r="B9338" s="41" t="n">
        <v>0.8217894239</v>
      </c>
      <c r="C9338" s="41" t="n">
        <v>3.5496887956</v>
      </c>
      <c r="D9338" s="42" t="n">
        <f aca="false">$B$5*A9338</f>
        <v>-2.96040949520301</v>
      </c>
      <c r="E9338" s="42" t="n">
        <f aca="false">$D$5*A9338+$F$5*B9338</f>
        <v>-1.33816759400315</v>
      </c>
      <c r="F9338" s="43" t="n">
        <f aca="false">Inputs!$B$5*D9338+Inputs!$B$6*E9338</f>
        <v>-229132.569820143</v>
      </c>
      <c r="G9338" s="43" t="n">
        <f aca="false">F9338*SQRT(($B$6-2)/C9338)</f>
        <v>-171991.381091839</v>
      </c>
    </row>
    <row r="9339" customFormat="false" ht="15" hidden="false" customHeight="false" outlineLevel="0" collapsed="false">
      <c r="A9339" s="41" t="n">
        <v>1.2011356152</v>
      </c>
      <c r="B9339" s="41" t="n">
        <v>-0.2545738232</v>
      </c>
      <c r="C9339" s="41" t="n">
        <v>1.1665410617</v>
      </c>
      <c r="D9339" s="42" t="n">
        <f aca="false">$B$5*A9339</f>
        <v>3.06887511732769</v>
      </c>
      <c r="E9339" s="42" t="n">
        <f aca="false">$D$5*A9339+$F$5*B9339</f>
        <v>2.41862377149059</v>
      </c>
      <c r="F9339" s="43" t="n">
        <f aca="false">Inputs!$B$5*D9339+Inputs!$B$6*E9339</f>
        <v>185956.323158239</v>
      </c>
      <c r="G9339" s="43" t="n">
        <f aca="false">F9339*SQRT(($B$6-2)/C9339)</f>
        <v>243487.086526909</v>
      </c>
    </row>
    <row r="9340" customFormat="false" ht="15" hidden="false" customHeight="false" outlineLevel="0" collapsed="false">
      <c r="A9340" s="41" t="n">
        <v>-0.01763665</v>
      </c>
      <c r="B9340" s="41" t="n">
        <v>-1.1263308602</v>
      </c>
      <c r="C9340" s="41" t="n">
        <v>6.6847769857</v>
      </c>
      <c r="D9340" s="42" t="n">
        <f aca="false">$B$5*A9340</f>
        <v>-0.0450612534114269</v>
      </c>
      <c r="E9340" s="42" t="n">
        <f aca="false">$D$5*A9340+$F$5*B9340</f>
        <v>-1.98685341328759</v>
      </c>
      <c r="F9340" s="43" t="n">
        <f aca="false">Inputs!$B$5*D9340+Inputs!$B$6*E9340</f>
        <v>94836.5453232369</v>
      </c>
      <c r="G9340" s="43" t="n">
        <f aca="false">F9340*SQRT(($B$6-2)/C9340)</f>
        <v>51873.7042356346</v>
      </c>
    </row>
    <row r="9341" customFormat="false" ht="15" hidden="false" customHeight="false" outlineLevel="0" collapsed="false">
      <c r="A9341" s="41" t="n">
        <v>0.0710206983</v>
      </c>
      <c r="B9341" s="41" t="n">
        <v>0.2299637622</v>
      </c>
      <c r="C9341" s="41" t="n">
        <v>3.1782167387</v>
      </c>
      <c r="D9341" s="42" t="n">
        <f aca="false">$B$5*A9341</f>
        <v>0.181456324389994</v>
      </c>
      <c r="E9341" s="42" t="n">
        <f aca="false">$D$5*A9341+$F$5*B9341</f>
        <v>0.566088617301199</v>
      </c>
      <c r="F9341" s="43" t="n">
        <f aca="false">Inputs!$B$5*D9341+Inputs!$B$6*E9341</f>
        <v>-10158.7984260605</v>
      </c>
      <c r="G9341" s="43" t="n">
        <f aca="false">F9341*SQRT(($B$6-2)/C9341)</f>
        <v>-8058.71107543941</v>
      </c>
    </row>
    <row r="9342" customFormat="false" ht="15" hidden="false" customHeight="false" outlineLevel="0" collapsed="false">
      <c r="A9342" s="41" t="n">
        <v>-0.2193986097</v>
      </c>
      <c r="B9342" s="41" t="n">
        <v>0.3960749778</v>
      </c>
      <c r="C9342" s="41" t="n">
        <v>2.1193385061</v>
      </c>
      <c r="D9342" s="42" t="n">
        <f aca="false">$B$5*A9342</f>
        <v>-0.560558629320559</v>
      </c>
      <c r="E9342" s="42" t="n">
        <f aca="false">$D$5*A9342+$F$5*B9342</f>
        <v>0.161841972368912</v>
      </c>
      <c r="F9342" s="43" t="n">
        <f aca="false">Inputs!$B$5*D9342+Inputs!$B$6*E9342</f>
        <v>-64147.9615505015</v>
      </c>
      <c r="G9342" s="43" t="n">
        <f aca="false">F9342*SQRT(($B$6-2)/C9342)</f>
        <v>-62315.7309577427</v>
      </c>
    </row>
    <row r="9343" customFormat="false" ht="15" hidden="false" customHeight="false" outlineLevel="0" collapsed="false">
      <c r="A9343" s="41" t="n">
        <v>0.3087087821</v>
      </c>
      <c r="B9343" s="41" t="n">
        <v>-1.0541393891</v>
      </c>
      <c r="C9343" s="41" t="n">
        <v>3.1950281199</v>
      </c>
      <c r="D9343" s="42" t="n">
        <f aca="false">$B$5*A9343</f>
        <v>0.788744158360066</v>
      </c>
      <c r="E9343" s="42" t="n">
        <f aca="false">$D$5*A9343+$F$5*B9343</f>
        <v>-1.08562958166382</v>
      </c>
      <c r="F9343" s="43" t="n">
        <f aca="false">Inputs!$B$5*D9343+Inputs!$B$6*E9343</f>
        <v>133155.894919198</v>
      </c>
      <c r="G9343" s="43" t="n">
        <f aca="false">F9343*SQRT(($B$6-2)/C9343)</f>
        <v>105350.852239966</v>
      </c>
    </row>
    <row r="9344" customFormat="false" ht="15" hidden="false" customHeight="false" outlineLevel="0" collapsed="false">
      <c r="A9344" s="41" t="n">
        <v>1.1930475137</v>
      </c>
      <c r="B9344" s="41" t="n">
        <v>-0.2076462598</v>
      </c>
      <c r="C9344" s="41" t="n">
        <v>0.5014543158</v>
      </c>
      <c r="D9344" s="42" t="n">
        <f aca="false">$B$5*A9344</f>
        <v>3.0482101956272</v>
      </c>
      <c r="E9344" s="42" t="n">
        <f aca="false">$D$5*A9344+$F$5*B9344</f>
        <v>2.48040932888523</v>
      </c>
      <c r="F9344" s="43" t="n">
        <f aca="false">Inputs!$B$5*D9344+Inputs!$B$6*E9344</f>
        <v>180800.553118458</v>
      </c>
      <c r="G9344" s="43" t="n">
        <f aca="false">F9344*SQRT(($B$6-2)/C9344)</f>
        <v>361076.368459423</v>
      </c>
    </row>
    <row r="9345" customFormat="false" ht="15" hidden="false" customHeight="false" outlineLevel="0" collapsed="false">
      <c r="A9345" s="41" t="n">
        <v>1.6755716019</v>
      </c>
      <c r="B9345" s="41" t="n">
        <v>0.4204205894</v>
      </c>
      <c r="C9345" s="41" t="n">
        <v>9.5020706751</v>
      </c>
      <c r="D9345" s="42" t="n">
        <f aca="false">$B$5*A9345</f>
        <v>4.28104864371671</v>
      </c>
      <c r="E9345" s="42" t="n">
        <f aca="false">$D$5*A9345+$F$5*B9345</f>
        <v>4.71312866050555</v>
      </c>
      <c r="F9345" s="43" t="n">
        <f aca="false">Inputs!$B$5*D9345+Inputs!$B$6*E9345</f>
        <v>192448.431346394</v>
      </c>
      <c r="G9345" s="43" t="n">
        <f aca="false">F9345*SQRT(($B$6-2)/C9345)</f>
        <v>88291.7744497927</v>
      </c>
    </row>
    <row r="9346" customFormat="false" ht="15" hidden="false" customHeight="false" outlineLevel="0" collapsed="false">
      <c r="A9346" s="41" t="n">
        <v>1.9709331304</v>
      </c>
      <c r="B9346" s="41" t="n">
        <v>1.1752691693</v>
      </c>
      <c r="C9346" s="41" t="n">
        <v>5.0573487035</v>
      </c>
      <c r="D9346" s="42" t="n">
        <f aca="false">$B$5*A9346</f>
        <v>5.03569086226303</v>
      </c>
      <c r="E9346" s="42" t="n">
        <f aca="false">$D$5*A9346+$F$5*B9346</f>
        <v>6.71939788203332</v>
      </c>
      <c r="F9346" s="43" t="n">
        <f aca="false">Inputs!$B$5*D9346+Inputs!$B$6*E9346</f>
        <v>167599.192124637</v>
      </c>
      <c r="G9346" s="43" t="n">
        <f aca="false">F9346*SQRT(($B$6-2)/C9346)</f>
        <v>105396.325270017</v>
      </c>
    </row>
    <row r="9347" customFormat="false" ht="15" hidden="false" customHeight="false" outlineLevel="0" collapsed="false">
      <c r="A9347" s="41" t="n">
        <v>0.2271896281</v>
      </c>
      <c r="B9347" s="41" t="n">
        <v>-0.7231068666</v>
      </c>
      <c r="C9347" s="41" t="n">
        <v>3.5545915389</v>
      </c>
      <c r="D9347" s="42" t="n">
        <f aca="false">$B$5*A9347</f>
        <v>0.580464510225124</v>
      </c>
      <c r="E9347" s="42" t="n">
        <f aca="false">$D$5*A9347+$F$5*B9347</f>
        <v>-0.708003028033539</v>
      </c>
      <c r="F9347" s="43" t="n">
        <f aca="false">Inputs!$B$5*D9347+Inputs!$B$6*E9347</f>
        <v>93446.6024241894</v>
      </c>
      <c r="G9347" s="43" t="n">
        <f aca="false">F9347*SQRT(($B$6-2)/C9347)</f>
        <v>70094.4548060252</v>
      </c>
    </row>
    <row r="9348" customFormat="false" ht="15" hidden="false" customHeight="false" outlineLevel="0" collapsed="false">
      <c r="A9348" s="41" t="n">
        <v>-0.7015674748</v>
      </c>
      <c r="B9348" s="41" t="n">
        <v>0.533034285</v>
      </c>
      <c r="C9348" s="41" t="n">
        <v>2.6344438294</v>
      </c>
      <c r="D9348" s="42" t="n">
        <f aca="false">$B$5*A9348</f>
        <v>-1.79248949019103</v>
      </c>
      <c r="E9348" s="42" t="n">
        <f aca="false">$D$5*A9348+$F$5*B9348</f>
        <v>-0.749027477021851</v>
      </c>
      <c r="F9348" s="43" t="n">
        <f aca="false">Inputs!$B$5*D9348+Inputs!$B$6*E9348</f>
        <v>-141797.575168011</v>
      </c>
      <c r="G9348" s="43" t="n">
        <f aca="false">F9348*SQRT(($B$6-2)/C9348)</f>
        <v>-123549.027268898</v>
      </c>
    </row>
    <row r="9349" customFormat="false" ht="15" hidden="false" customHeight="false" outlineLevel="0" collapsed="false">
      <c r="A9349" s="41" t="n">
        <v>0.1431260838</v>
      </c>
      <c r="B9349" s="41" t="n">
        <v>-0.589026236</v>
      </c>
      <c r="C9349" s="41" t="n">
        <v>7.3008696714</v>
      </c>
      <c r="D9349" s="42" t="n">
        <f aca="false">$B$5*A9349</f>
        <v>0.365684000753937</v>
      </c>
      <c r="E9349" s="42" t="n">
        <f aca="false">$D$5*A9349+$F$5*B9349</f>
        <v>-0.676516642297161</v>
      </c>
      <c r="F9349" s="43" t="n">
        <f aca="false">Inputs!$B$5*D9349+Inputs!$B$6*E9349</f>
        <v>70394.2321902517</v>
      </c>
      <c r="G9349" s="43" t="n">
        <f aca="false">F9349*SQRT(($B$6-2)/C9349)</f>
        <v>36843.830546814</v>
      </c>
    </row>
    <row r="9350" customFormat="false" ht="15" hidden="false" customHeight="false" outlineLevel="0" collapsed="false">
      <c r="A9350" s="41" t="n">
        <v>0.8330599476</v>
      </c>
      <c r="B9350" s="41" t="n">
        <v>0.0387713304</v>
      </c>
      <c r="C9350" s="41" t="n">
        <v>9.8831747084</v>
      </c>
      <c r="D9350" s="42" t="n">
        <f aca="false">$B$5*A9350</f>
        <v>2.12844987033896</v>
      </c>
      <c r="E9350" s="42" t="n">
        <f aca="false">$D$5*A9350+$F$5*B9350</f>
        <v>2.04928748318383</v>
      </c>
      <c r="F9350" s="43" t="n">
        <f aca="false">Inputs!$B$5*D9350+Inputs!$B$6*E9350</f>
        <v>110380.612874705</v>
      </c>
      <c r="G9350" s="43" t="n">
        <f aca="false">F9350*SQRT(($B$6-2)/C9350)</f>
        <v>49654.6085649467</v>
      </c>
    </row>
    <row r="9351" customFormat="false" ht="15" hidden="false" customHeight="false" outlineLevel="0" collapsed="false">
      <c r="A9351" s="41" t="n">
        <v>0.8390098153</v>
      </c>
      <c r="B9351" s="41" t="n">
        <v>-0.9754700667</v>
      </c>
      <c r="C9351" s="41" t="n">
        <v>1.0355277517</v>
      </c>
      <c r="D9351" s="42" t="n">
        <f aca="false">$B$5*A9351</f>
        <v>2.14365165164063</v>
      </c>
      <c r="E9351" s="42" t="n">
        <f aca="false">$D$5*A9351+$F$5*B9351</f>
        <v>0.312110107967017</v>
      </c>
      <c r="F9351" s="43" t="n">
        <f aca="false">Inputs!$B$5*D9351+Inputs!$B$6*E9351</f>
        <v>198759.659765712</v>
      </c>
      <c r="G9351" s="43" t="n">
        <f aca="false">F9351*SQRT(($B$6-2)/C9351)</f>
        <v>276224.611444742</v>
      </c>
    </row>
    <row r="9352" customFormat="false" ht="15" hidden="false" customHeight="false" outlineLevel="0" collapsed="false">
      <c r="A9352" s="41" t="n">
        <v>0.999471668</v>
      </c>
      <c r="B9352" s="41" t="n">
        <v>0.5009955693</v>
      </c>
      <c r="C9352" s="41" t="n">
        <v>3.5506953206</v>
      </c>
      <c r="D9352" s="42" t="n">
        <f aca="false">$B$5*A9352</f>
        <v>2.55362816120349</v>
      </c>
      <c r="E9352" s="42" t="n">
        <f aca="false">$D$5*A9352+$F$5*B9352</f>
        <v>3.24342188234637</v>
      </c>
      <c r="F9352" s="43" t="n">
        <f aca="false">Inputs!$B$5*D9352+Inputs!$B$6*E9352</f>
        <v>93191.7220030304</v>
      </c>
      <c r="G9352" s="43" t="n">
        <f aca="false">F9352*SQRT(($B$6-2)/C9352)</f>
        <v>69941.6108800295</v>
      </c>
    </row>
    <row r="9353" customFormat="false" ht="15" hidden="false" customHeight="false" outlineLevel="0" collapsed="false">
      <c r="A9353" s="41" t="n">
        <v>1.1975696645</v>
      </c>
      <c r="B9353" s="41" t="n">
        <v>0.9774305007</v>
      </c>
      <c r="C9353" s="41" t="n">
        <v>4.4246148458</v>
      </c>
      <c r="D9353" s="42" t="n">
        <f aca="false">$B$5*A9353</f>
        <v>3.05976419160509</v>
      </c>
      <c r="E9353" s="42" t="n">
        <f aca="false">$D$5*A9353+$F$5*B9353</f>
        <v>4.53749479134434</v>
      </c>
      <c r="F9353" s="43" t="n">
        <f aca="false">Inputs!$B$5*D9353+Inputs!$B$6*E9353</f>
        <v>79101.6795932924</v>
      </c>
      <c r="G9353" s="43" t="n">
        <f aca="false">F9353*SQRT(($B$6-2)/C9353)</f>
        <v>53181.7919687079</v>
      </c>
    </row>
    <row r="9354" customFormat="false" ht="15" hidden="false" customHeight="false" outlineLevel="0" collapsed="false">
      <c r="A9354" s="41" t="n">
        <v>-0.0849534007</v>
      </c>
      <c r="B9354" s="41" t="n">
        <v>-0.1653745406</v>
      </c>
      <c r="C9354" s="41" t="n">
        <v>7.2538723318</v>
      </c>
      <c r="D9354" s="42" t="n">
        <f aca="false">$B$5*A9354</f>
        <v>-0.217054073030036</v>
      </c>
      <c r="E9354" s="42" t="n">
        <f aca="false">$D$5*A9354+$F$5*B9354</f>
        <v>-0.487713632426868</v>
      </c>
      <c r="F9354" s="43" t="n">
        <f aca="false">Inputs!$B$5*D9354+Inputs!$B$6*E9354</f>
        <v>2680.27431833975</v>
      </c>
      <c r="G9354" s="43" t="n">
        <f aca="false">F9354*SQRT(($B$6-2)/C9354)</f>
        <v>1407.37324009035</v>
      </c>
    </row>
    <row r="9355" customFormat="false" ht="15" hidden="false" customHeight="false" outlineLevel="0" collapsed="false">
      <c r="A9355" s="41" t="n">
        <v>1.7830309926</v>
      </c>
      <c r="B9355" s="41" t="n">
        <v>-0.2905684694</v>
      </c>
      <c r="C9355" s="41" t="n">
        <v>5.6195214552</v>
      </c>
      <c r="D9355" s="42" t="n">
        <f aca="false">$B$5*A9355</f>
        <v>4.55560502691705</v>
      </c>
      <c r="E9355" s="42" t="n">
        <f aca="false">$D$5*A9355+$F$5*B9355</f>
        <v>3.74114137371893</v>
      </c>
      <c r="F9355" s="43" t="n">
        <f aca="false">Inputs!$B$5*D9355+Inputs!$B$6*E9355</f>
        <v>268503.434005759</v>
      </c>
      <c r="G9355" s="43" t="n">
        <f aca="false">F9355*SQRT(($B$6-2)/C9355)</f>
        <v>160182.539812559</v>
      </c>
    </row>
    <row r="9356" customFormat="false" ht="15" hidden="false" customHeight="false" outlineLevel="0" collapsed="false">
      <c r="A9356" s="41" t="n">
        <v>0.7484336988</v>
      </c>
      <c r="B9356" s="41" t="n">
        <v>-0.3813869922</v>
      </c>
      <c r="C9356" s="41" t="n">
        <v>4.6443055238</v>
      </c>
      <c r="D9356" s="42" t="n">
        <f aca="false">$B$5*A9356</f>
        <v>1.91223166322847</v>
      </c>
      <c r="E9356" s="42" t="n">
        <f aca="false">$D$5*A9356+$F$5*B9356</f>
        <v>1.12240587989558</v>
      </c>
      <c r="F9356" s="43" t="n">
        <f aca="false">Inputs!$B$5*D9356+Inputs!$B$6*E9356</f>
        <v>135102.872328068</v>
      </c>
      <c r="G9356" s="43" t="n">
        <f aca="false">F9356*SQRT(($B$6-2)/C9356)</f>
        <v>88658.2570641036</v>
      </c>
    </row>
    <row r="9357" customFormat="false" ht="15" hidden="false" customHeight="false" outlineLevel="0" collapsed="false">
      <c r="A9357" s="41" t="n">
        <v>-1.8618830801</v>
      </c>
      <c r="B9357" s="41" t="n">
        <v>-1.2273390978</v>
      </c>
      <c r="C9357" s="41" t="n">
        <v>3.294130118</v>
      </c>
      <c r="D9357" s="42" t="n">
        <f aca="false">$B$5*A9357</f>
        <v>-4.75707037871898</v>
      </c>
      <c r="E9357" s="42" t="n">
        <f aca="false">$D$5*A9357+$F$5*B9357</f>
        <v>-6.54981516537641</v>
      </c>
      <c r="F9357" s="43" t="n">
        <f aca="false">Inputs!$B$5*D9357+Inputs!$B$6*E9357</f>
        <v>-148216.279603078</v>
      </c>
      <c r="G9357" s="43" t="n">
        <f aca="false">F9357*SQRT(($B$6-2)/C9357)</f>
        <v>-115488.976025053</v>
      </c>
    </row>
    <row r="9358" customFormat="false" ht="15" hidden="false" customHeight="false" outlineLevel="0" collapsed="false">
      <c r="A9358" s="41" t="n">
        <v>0.4059208849</v>
      </c>
      <c r="B9358" s="41" t="n">
        <v>0.7011316996</v>
      </c>
      <c r="C9358" s="41" t="n">
        <v>0.9079459508</v>
      </c>
      <c r="D9358" s="42" t="n">
        <f aca="false">$B$5*A9358</f>
        <v>1.03711894602827</v>
      </c>
      <c r="E9358" s="42" t="n">
        <f aca="false">$D$5*A9358+$F$5*B9358</f>
        <v>2.17659959987656</v>
      </c>
      <c r="F9358" s="43" t="n">
        <f aca="false">Inputs!$B$5*D9358+Inputs!$B$6*E9358</f>
        <v>-5118.08539100067</v>
      </c>
      <c r="G9358" s="43" t="n">
        <f aca="false">F9358*SQRT(($B$6-2)/C9358)</f>
        <v>-7596.13242394762</v>
      </c>
    </row>
    <row r="9359" customFormat="false" ht="15" hidden="false" customHeight="false" outlineLevel="0" collapsed="false">
      <c r="A9359" s="41" t="n">
        <v>0.4092134092</v>
      </c>
      <c r="B9359" s="41" t="n">
        <v>1.1459495014</v>
      </c>
      <c r="C9359" s="41" t="n">
        <v>3.7479086041</v>
      </c>
      <c r="D9359" s="42" t="n">
        <f aca="false">$B$5*A9359</f>
        <v>1.04553127330389</v>
      </c>
      <c r="E9359" s="42" t="n">
        <f aca="false">$D$5*A9359+$F$5*B9359</f>
        <v>2.95252107926247</v>
      </c>
      <c r="F9359" s="43" t="n">
        <f aca="false">Inputs!$B$5*D9359+Inputs!$B$6*E9359</f>
        <v>-43072.9266327343</v>
      </c>
      <c r="G9359" s="43" t="n">
        <f aca="false">F9359*SQRT(($B$6-2)/C9359)</f>
        <v>-31464.7933149907</v>
      </c>
    </row>
    <row r="9360" customFormat="false" ht="15" hidden="false" customHeight="false" outlineLevel="0" collapsed="false">
      <c r="A9360" s="41" t="n">
        <v>0.3912601552</v>
      </c>
      <c r="B9360" s="41" t="n">
        <v>-0.7752347063</v>
      </c>
      <c r="C9360" s="41" t="n">
        <v>2.7313749567</v>
      </c>
      <c r="D9360" s="42" t="n">
        <f aca="false">$B$5*A9360</f>
        <v>0.999661103625769</v>
      </c>
      <c r="E9360" s="42" t="n">
        <f aca="false">$D$5*A9360+$F$5*B9360</f>
        <v>-0.407594252598329</v>
      </c>
      <c r="F9360" s="43" t="n">
        <f aca="false">Inputs!$B$5*D9360+Inputs!$B$6*E9360</f>
        <v>120345.822992493</v>
      </c>
      <c r="G9360" s="43" t="n">
        <f aca="false">F9360*SQRT(($B$6-2)/C9360)</f>
        <v>102980.585684563</v>
      </c>
    </row>
    <row r="9361" customFormat="false" ht="15" hidden="false" customHeight="false" outlineLevel="0" collapsed="false">
      <c r="A9361" s="41" t="n">
        <v>0.5943021815</v>
      </c>
      <c r="B9361" s="41" t="n">
        <v>0.1696079609</v>
      </c>
      <c r="C9361" s="41" t="n">
        <v>1.0284590112</v>
      </c>
      <c r="D9361" s="42" t="n">
        <f aca="false">$B$5*A9361</f>
        <v>1.5184290215849</v>
      </c>
      <c r="E9361" s="42" t="n">
        <f aca="false">$D$5*A9361+$F$5*B9361</f>
        <v>1.70706382355333</v>
      </c>
      <c r="F9361" s="43" t="n">
        <f aca="false">Inputs!$B$5*D9361+Inputs!$B$6*E9361</f>
        <v>66489.7109808234</v>
      </c>
      <c r="G9361" s="43" t="n">
        <f aca="false">F9361*SQRT(($B$6-2)/C9361)</f>
        <v>92720.5393244386</v>
      </c>
    </row>
    <row r="9362" customFormat="false" ht="15" hidden="false" customHeight="false" outlineLevel="0" collapsed="false">
      <c r="A9362" s="41" t="n">
        <v>-0.5755580049</v>
      </c>
      <c r="B9362" s="41" t="n">
        <v>0.4725193015</v>
      </c>
      <c r="C9362" s="41" t="n">
        <v>9.8998171598</v>
      </c>
      <c r="D9362" s="42" t="n">
        <f aca="false">$B$5*A9362</f>
        <v>-1.47053806203413</v>
      </c>
      <c r="E9362" s="42" t="n">
        <f aca="false">$D$5*A9362+$F$5*B9362</f>
        <v>-0.553670783053809</v>
      </c>
      <c r="F9362" s="43" t="n">
        <f aca="false">Inputs!$B$5*D9362+Inputs!$B$6*E9362</f>
        <v>-119370.267050722</v>
      </c>
      <c r="G9362" s="43" t="n">
        <f aca="false">F9362*SQRT(($B$6-2)/C9362)</f>
        <v>-53653.4405423242</v>
      </c>
    </row>
    <row r="9363" customFormat="false" ht="15" hidden="false" customHeight="false" outlineLevel="0" collapsed="false">
      <c r="A9363" s="41" t="n">
        <v>0.079370166</v>
      </c>
      <c r="B9363" s="41" t="n">
        <v>-0.6050005509</v>
      </c>
      <c r="C9363" s="41" t="n">
        <v>3.5074335625</v>
      </c>
      <c r="D9363" s="42" t="n">
        <f aca="false">$B$5*A9363</f>
        <v>0.202789030991317</v>
      </c>
      <c r="E9363" s="42" t="n">
        <f aca="false">$D$5*A9363+$F$5*B9363</f>
        <v>-0.855813006039131</v>
      </c>
      <c r="F9363" s="43" t="n">
        <f aca="false">Inputs!$B$5*D9363+Inputs!$B$6*E9363</f>
        <v>63069.5534010883</v>
      </c>
      <c r="G9363" s="43" t="n">
        <f aca="false">F9363*SQRT(($B$6-2)/C9363)</f>
        <v>47625.5524936444</v>
      </c>
    </row>
    <row r="9364" customFormat="false" ht="15" hidden="false" customHeight="false" outlineLevel="0" collapsed="false">
      <c r="A9364" s="41" t="n">
        <v>-0.1778657736</v>
      </c>
      <c r="B9364" s="41" t="n">
        <v>1.4135671355</v>
      </c>
      <c r="C9364" s="41" t="n">
        <v>5.5079214756</v>
      </c>
      <c r="D9364" s="42" t="n">
        <f aca="false">$B$5*A9364</f>
        <v>-0.454443145235012</v>
      </c>
      <c r="E9364" s="42" t="n">
        <f aca="false">$D$5*A9364+$F$5*B9364</f>
        <v>2.01762184387583</v>
      </c>
      <c r="F9364" s="43" t="n">
        <f aca="false">Inputs!$B$5*D9364+Inputs!$B$6*E9364</f>
        <v>-146325.406717293</v>
      </c>
      <c r="G9364" s="43" t="n">
        <f aca="false">F9364*SQRT(($B$6-2)/C9364)</f>
        <v>-88174.0659415951</v>
      </c>
    </row>
    <row r="9365" customFormat="false" ht="15" hidden="false" customHeight="false" outlineLevel="0" collapsed="false">
      <c r="A9365" s="41" t="n">
        <v>1.3808878161</v>
      </c>
      <c r="B9365" s="41" t="n">
        <v>0.1881441393</v>
      </c>
      <c r="C9365" s="41" t="n">
        <v>2.8353599793</v>
      </c>
      <c r="D9365" s="42" t="n">
        <f aca="false">$B$5*A9365</f>
        <v>3.52813804288422</v>
      </c>
      <c r="E9365" s="42" t="n">
        <f aca="false">$D$5*A9365+$F$5*B9365</f>
        <v>3.61082066292764</v>
      </c>
      <c r="F9365" s="43" t="n">
        <f aca="false">Inputs!$B$5*D9365+Inputs!$B$6*E9365</f>
        <v>172272.77114204</v>
      </c>
      <c r="G9365" s="43" t="n">
        <f aca="false">F9365*SQRT(($B$6-2)/C9365)</f>
        <v>144686.341404404</v>
      </c>
    </row>
    <row r="9366" customFormat="false" ht="15" hidden="false" customHeight="false" outlineLevel="0" collapsed="false">
      <c r="A9366" s="41" t="n">
        <v>0.0572671579</v>
      </c>
      <c r="B9366" s="41" t="n">
        <v>-1.4330459873</v>
      </c>
      <c r="C9366" s="41" t="n">
        <v>1.3631876599</v>
      </c>
      <c r="D9366" s="42" t="n">
        <f aca="false">$B$5*A9366</f>
        <v>0.146316330725172</v>
      </c>
      <c r="E9366" s="42" t="n">
        <f aca="false">$D$5*A9366+$F$5*B9366</f>
        <v>-2.3382318386865</v>
      </c>
      <c r="F9366" s="43" t="n">
        <f aca="false">Inputs!$B$5*D9366+Inputs!$B$6*E9366</f>
        <v>131543.225006842</v>
      </c>
      <c r="G9366" s="43" t="n">
        <f aca="false">F9366*SQRT(($B$6-2)/C9366)</f>
        <v>159332.973075361</v>
      </c>
    </row>
    <row r="9367" customFormat="false" ht="15" hidden="false" customHeight="false" outlineLevel="0" collapsed="false">
      <c r="A9367" s="41" t="n">
        <v>1.7193651134</v>
      </c>
      <c r="B9367" s="41" t="n">
        <v>1.0363418874</v>
      </c>
      <c r="C9367" s="41" t="n">
        <v>5.8039170224</v>
      </c>
      <c r="D9367" s="42" t="n">
        <f aca="false">$B$5*A9367</f>
        <v>4.39294010379999</v>
      </c>
      <c r="E9367" s="42" t="n">
        <f aca="false">$D$5*A9367+$F$5*B9367</f>
        <v>5.88087779219243</v>
      </c>
      <c r="F9367" s="43" t="n">
        <f aca="false">Inputs!$B$5*D9367+Inputs!$B$6*E9367</f>
        <v>145250.120770378</v>
      </c>
      <c r="G9367" s="43" t="n">
        <f aca="false">F9367*SQRT(($B$6-2)/C9367)</f>
        <v>85265.0208527521</v>
      </c>
    </row>
    <row r="9368" customFormat="false" ht="15" hidden="false" customHeight="false" outlineLevel="0" collapsed="false">
      <c r="A9368" s="41" t="n">
        <v>0.7519515707</v>
      </c>
      <c r="B9368" s="41" t="n">
        <v>-2.2747307171</v>
      </c>
      <c r="C9368" s="41" t="n">
        <v>10.3611671846</v>
      </c>
      <c r="D9368" s="42" t="n">
        <f aca="false">$B$5*A9368</f>
        <v>1.92121974867297</v>
      </c>
      <c r="E9368" s="42" t="n">
        <f aca="false">$D$5*A9368+$F$5*B9368</f>
        <v>-2.13854362568476</v>
      </c>
      <c r="F9368" s="43" t="n">
        <f aca="false">Inputs!$B$5*D9368+Inputs!$B$6*E9368</f>
        <v>299049.156151535</v>
      </c>
      <c r="G9368" s="43" t="n">
        <f aca="false">F9368*SQRT(($B$6-2)/C9368)</f>
        <v>131387.254740169</v>
      </c>
    </row>
    <row r="9369" customFormat="false" ht="15" hidden="false" customHeight="false" outlineLevel="0" collapsed="false">
      <c r="A9369" s="41" t="n">
        <v>0.0409226507</v>
      </c>
      <c r="B9369" s="41" t="n">
        <v>-0.1271287083</v>
      </c>
      <c r="C9369" s="41" t="n">
        <v>7.1800238328</v>
      </c>
      <c r="D9369" s="42" t="n">
        <f aca="false">$B$5*A9369</f>
        <v>0.104556473789524</v>
      </c>
      <c r="E9369" s="42" t="n">
        <f aca="false">$D$5*A9369+$F$5*B9369</f>
        <v>-0.122139738231789</v>
      </c>
      <c r="F9369" s="43" t="n">
        <f aca="false">Inputs!$B$5*D9369+Inputs!$B$6*E9369</f>
        <v>16562.6342905419</v>
      </c>
      <c r="G9369" s="43" t="n">
        <f aca="false">F9369*SQRT(($B$6-2)/C9369)</f>
        <v>8741.40953689719</v>
      </c>
    </row>
    <row r="9370" customFormat="false" ht="15" hidden="false" customHeight="false" outlineLevel="0" collapsed="false">
      <c r="A9370" s="41" t="n">
        <v>0.6828154383</v>
      </c>
      <c r="B9370" s="41" t="n">
        <v>-0.4510308135</v>
      </c>
      <c r="C9370" s="41" t="n">
        <v>4.7934820257</v>
      </c>
      <c r="D9370" s="42" t="n">
        <f aca="false">$B$5*A9370</f>
        <v>1.74457844876838</v>
      </c>
      <c r="E9370" s="42" t="n">
        <f aca="false">$D$5*A9370+$F$5*B9370</f>
        <v>0.846004390882986</v>
      </c>
      <c r="F9370" s="43" t="n">
        <f aca="false">Inputs!$B$5*D9370+Inputs!$B$6*E9370</f>
        <v>132157.625332688</v>
      </c>
      <c r="G9370" s="43" t="n">
        <f aca="false">F9370*SQRT(($B$6-2)/C9370)</f>
        <v>85365.3593141233</v>
      </c>
    </row>
    <row r="9371" customFormat="false" ht="15" hidden="false" customHeight="false" outlineLevel="0" collapsed="false">
      <c r="A9371" s="41" t="n">
        <v>-0.2317102165</v>
      </c>
      <c r="B9371" s="41" t="n">
        <v>0.619412939</v>
      </c>
      <c r="C9371" s="41" t="n">
        <v>2.7612345173</v>
      </c>
      <c r="D9371" s="42" t="n">
        <f aca="false">$B$5*A9371</f>
        <v>-0.592014514305329</v>
      </c>
      <c r="E9371" s="42" t="n">
        <f aca="false">$D$5*A9371+$F$5*B9371</f>
        <v>0.518192986700917</v>
      </c>
      <c r="F9371" s="43" t="n">
        <f aca="false">Inputs!$B$5*D9371+Inputs!$B$6*E9371</f>
        <v>-85111.1007655788</v>
      </c>
      <c r="G9371" s="43" t="n">
        <f aca="false">F9371*SQRT(($B$6-2)/C9371)</f>
        <v>-72435.1824521488</v>
      </c>
    </row>
    <row r="9372" customFormat="false" ht="15" hidden="false" customHeight="false" outlineLevel="0" collapsed="false">
      <c r="A9372" s="41" t="n">
        <v>-0.7735783671</v>
      </c>
      <c r="B9372" s="41" t="n">
        <v>-0.5740426834</v>
      </c>
      <c r="C9372" s="41" t="n">
        <v>4.1343181897</v>
      </c>
      <c r="D9372" s="42" t="n">
        <f aca="false">$B$5*A9372</f>
        <v>-1.97647573850425</v>
      </c>
      <c r="E9372" s="42" t="n">
        <f aca="false">$D$5*A9372+$F$5*B9372</f>
        <v>-2.83202262618397</v>
      </c>
      <c r="F9372" s="43" t="n">
        <f aca="false">Inputs!$B$5*D9372+Inputs!$B$6*E9372</f>
        <v>-56046.442541226</v>
      </c>
      <c r="G9372" s="43" t="n">
        <f aca="false">F9372*SQRT(($B$6-2)/C9372)</f>
        <v>-38981.7292181622</v>
      </c>
    </row>
    <row r="9373" customFormat="false" ht="15" hidden="false" customHeight="false" outlineLevel="0" collapsed="false">
      <c r="A9373" s="41" t="n">
        <v>0.1933266398</v>
      </c>
      <c r="B9373" s="41" t="n">
        <v>1.3384857033</v>
      </c>
      <c r="C9373" s="41" t="n">
        <v>5.6712226394</v>
      </c>
      <c r="D9373" s="42" t="n">
        <f aca="false">$B$5*A9373</f>
        <v>0.493945318822307</v>
      </c>
      <c r="E9373" s="42" t="n">
        <f aca="false">$D$5*A9373+$F$5*B9373</f>
        <v>2.77126035155745</v>
      </c>
      <c r="F9373" s="43" t="n">
        <f aca="false">Inputs!$B$5*D9373+Inputs!$B$6*E9373</f>
        <v>-89168.4856956419</v>
      </c>
      <c r="G9373" s="43" t="n">
        <f aca="false">F9373*SQRT(($B$6-2)/C9373)</f>
        <v>-52952.6916357677</v>
      </c>
    </row>
    <row r="9374" customFormat="false" ht="15" hidden="false" customHeight="false" outlineLevel="0" collapsed="false">
      <c r="A9374" s="41" t="n">
        <v>0.8084697372</v>
      </c>
      <c r="B9374" s="41" t="n">
        <v>1.0754040689</v>
      </c>
      <c r="C9374" s="41" t="n">
        <v>2.5675104962</v>
      </c>
      <c r="D9374" s="42" t="n">
        <f aca="false">$B$5*A9374</f>
        <v>2.0656224228206</v>
      </c>
      <c r="E9374" s="42" t="n">
        <f aca="false">$D$5*A9374+$F$5*B9374</f>
        <v>3.78077264827586</v>
      </c>
      <c r="F9374" s="43" t="n">
        <f aca="false">Inputs!$B$5*D9374+Inputs!$B$6*E9374</f>
        <v>17523.609868267</v>
      </c>
      <c r="G9374" s="43" t="n">
        <f aca="false">F9374*SQRT(($B$6-2)/C9374)</f>
        <v>15466.1586143877</v>
      </c>
    </row>
    <row r="9375" customFormat="false" ht="15" hidden="false" customHeight="false" outlineLevel="0" collapsed="false">
      <c r="A9375" s="41" t="n">
        <v>0.0633168062</v>
      </c>
      <c r="B9375" s="41" t="n">
        <v>1.4950780238</v>
      </c>
      <c r="C9375" s="41" t="n">
        <v>5.6150927284</v>
      </c>
      <c r="D9375" s="42" t="n">
        <f aca="false">$B$5*A9375</f>
        <v>0.16177304926845</v>
      </c>
      <c r="E9375" s="42" t="n">
        <f aca="false">$D$5*A9375+$F$5*B9375</f>
        <v>2.73228544023379</v>
      </c>
      <c r="F9375" s="43" t="n">
        <f aca="false">Inputs!$B$5*D9375+Inputs!$B$6*E9375</f>
        <v>-120436.967084844</v>
      </c>
      <c r="G9375" s="43" t="n">
        <f aca="false">F9375*SQRT(($B$6-2)/C9375)</f>
        <v>-71878.0591563001</v>
      </c>
    </row>
    <row r="9376" customFormat="false" ht="15" hidden="false" customHeight="false" outlineLevel="0" collapsed="false">
      <c r="A9376" s="41" t="n">
        <v>-1.7411824245</v>
      </c>
      <c r="B9376" s="41" t="n">
        <v>2.0222392184</v>
      </c>
      <c r="C9376" s="41" t="n">
        <v>2.9382635788</v>
      </c>
      <c r="D9376" s="42" t="n">
        <f aca="false">$B$5*A9376</f>
        <v>-4.44868285450565</v>
      </c>
      <c r="E9376" s="42" t="n">
        <f aca="false">$D$5*A9376+$F$5*B9376</f>
        <v>-0.651406338569943</v>
      </c>
      <c r="F9376" s="43" t="n">
        <f aca="false">Inputs!$B$5*D9376+Inputs!$B$6*E9376</f>
        <v>-412297.968522068</v>
      </c>
      <c r="G9376" s="43" t="n">
        <f aca="false">F9376*SQRT(($B$6-2)/C9376)</f>
        <v>-340158.099850446</v>
      </c>
    </row>
    <row r="9377" customFormat="false" ht="15" hidden="false" customHeight="false" outlineLevel="0" collapsed="false">
      <c r="A9377" s="41" t="n">
        <v>2.1517589752</v>
      </c>
      <c r="B9377" s="41" t="n">
        <v>0.4566163495</v>
      </c>
      <c r="C9377" s="41" t="n">
        <v>0.3492437949</v>
      </c>
      <c r="D9377" s="42" t="n">
        <f aca="false">$B$5*A9377</f>
        <v>5.49769692440454</v>
      </c>
      <c r="E9377" s="42" t="n">
        <f aca="false">$D$5*A9377+$F$5*B9377</f>
        <v>5.90875915999764</v>
      </c>
      <c r="F9377" s="43" t="n">
        <f aca="false">Inputs!$B$5*D9377+Inputs!$B$6*E9377</f>
        <v>254331.734440572</v>
      </c>
      <c r="G9377" s="43" t="n">
        <f aca="false">F9377*SQRT(($B$6-2)/C9377)</f>
        <v>608626.981525827</v>
      </c>
    </row>
    <row r="9378" customFormat="false" ht="15" hidden="false" customHeight="false" outlineLevel="0" collapsed="false">
      <c r="A9378" s="41" t="n">
        <v>0.8322626374</v>
      </c>
      <c r="B9378" s="41" t="n">
        <v>-0.037999864</v>
      </c>
      <c r="C9378" s="41" t="n">
        <v>1.4376787892</v>
      </c>
      <c r="D9378" s="42" t="n">
        <f aca="false">$B$5*A9378</f>
        <v>2.1264127602886</v>
      </c>
      <c r="E9378" s="42" t="n">
        <f aca="false">$D$5*A9378+$F$5*B9378</f>
        <v>1.91482598691608</v>
      </c>
      <c r="F9378" s="43" t="n">
        <f aca="false">Inputs!$B$5*D9378+Inputs!$B$6*E9378</f>
        <v>116899.976683056</v>
      </c>
      <c r="G9378" s="43" t="n">
        <f aca="false">F9378*SQRT(($B$6-2)/C9378)</f>
        <v>137879.115795378</v>
      </c>
    </row>
    <row r="9379" customFormat="false" ht="15" hidden="false" customHeight="false" outlineLevel="0" collapsed="false">
      <c r="A9379" s="41" t="n">
        <v>-0.2095683631</v>
      </c>
      <c r="B9379" s="41" t="n">
        <v>-0.6108703754</v>
      </c>
      <c r="C9379" s="41" t="n">
        <v>3.0644557291</v>
      </c>
      <c r="D9379" s="42" t="n">
        <f aca="false">$B$5*A9379</f>
        <v>-0.535442565150809</v>
      </c>
      <c r="E9379" s="42" t="n">
        <f aca="false">$D$5*A9379+$F$5*B9379</f>
        <v>-1.55350329784373</v>
      </c>
      <c r="F9379" s="43" t="n">
        <f aca="false">Inputs!$B$5*D9379+Inputs!$B$6*E9379</f>
        <v>24130.9083771058</v>
      </c>
      <c r="G9379" s="43" t="n">
        <f aca="false">F9379*SQRT(($B$6-2)/C9379)</f>
        <v>19494.4951479128</v>
      </c>
    </row>
    <row r="9380" customFormat="false" ht="15" hidden="false" customHeight="false" outlineLevel="0" collapsed="false">
      <c r="A9380" s="41" t="n">
        <v>-0.0490120163</v>
      </c>
      <c r="B9380" s="41" t="n">
        <v>0.5559334756</v>
      </c>
      <c r="C9380" s="41" t="n">
        <v>3.7433613917</v>
      </c>
      <c r="D9380" s="42" t="n">
        <f aca="false">$B$5*A9380</f>
        <v>-0.125224625237746</v>
      </c>
      <c r="E9380" s="42" t="n">
        <f aca="false">$D$5*A9380+$F$5*B9380</f>
        <v>0.843326594064038</v>
      </c>
      <c r="F9380" s="43" t="n">
        <f aca="false">Inputs!$B$5*D9380+Inputs!$B$6*E9380</f>
        <v>-54688.7922269765</v>
      </c>
      <c r="G9380" s="43" t="n">
        <f aca="false">F9380*SQRT(($B$6-2)/C9380)</f>
        <v>-39974.4458258814</v>
      </c>
    </row>
    <row r="9381" customFormat="false" ht="15" hidden="false" customHeight="false" outlineLevel="0" collapsed="false">
      <c r="A9381" s="41" t="n">
        <v>0.4198838472</v>
      </c>
      <c r="B9381" s="41" t="n">
        <v>1.9866030717</v>
      </c>
      <c r="C9381" s="41" t="n">
        <v>6.6839813291</v>
      </c>
      <c r="D9381" s="42" t="n">
        <f aca="false">$B$5*A9381</f>
        <v>1.07279400804824</v>
      </c>
      <c r="E9381" s="42" t="n">
        <f aca="false">$D$5*A9381+$F$5*B9381</f>
        <v>4.42950613136285</v>
      </c>
      <c r="F9381" s="43" t="n">
        <f aca="false">Inputs!$B$5*D9381+Inputs!$B$6*E9381</f>
        <v>-114195.905763318</v>
      </c>
      <c r="G9381" s="43" t="n">
        <f aca="false">F9381*SQRT(($B$6-2)/C9381)</f>
        <v>-62466.6070475668</v>
      </c>
    </row>
    <row r="9382" customFormat="false" ht="15" hidden="false" customHeight="false" outlineLevel="0" collapsed="false">
      <c r="A9382" s="41" t="n">
        <v>0.1002745458</v>
      </c>
      <c r="B9382" s="41" t="n">
        <v>-1.4888285613</v>
      </c>
      <c r="C9382" s="41" t="n">
        <v>4.3291347344</v>
      </c>
      <c r="D9382" s="42" t="n">
        <f aca="false">$B$5*A9382</f>
        <v>0.256199262275406</v>
      </c>
      <c r="E9382" s="42" t="n">
        <f aca="false">$D$5*A9382+$F$5*B9382</f>
        <v>-2.33221422694618</v>
      </c>
      <c r="F9382" s="43" t="n">
        <f aca="false">Inputs!$B$5*D9382+Inputs!$B$6*E9382</f>
        <v>142230.637574849</v>
      </c>
      <c r="G9382" s="43" t="n">
        <f aca="false">F9382*SQRT(($B$6-2)/C9382)</f>
        <v>96673.5358909494</v>
      </c>
    </row>
    <row r="9383" customFormat="false" ht="15" hidden="false" customHeight="false" outlineLevel="0" collapsed="false">
      <c r="A9383" s="41" t="n">
        <v>1.6443106212</v>
      </c>
      <c r="B9383" s="41" t="n">
        <v>-1.2209542783</v>
      </c>
      <c r="C9383" s="41" t="n">
        <v>0.6698512884</v>
      </c>
      <c r="D9383" s="42" t="n">
        <f aca="false">$B$5*A9383</f>
        <v>4.20117752458624</v>
      </c>
      <c r="E9383" s="42" t="n">
        <f aca="false">$D$5*A9383+$F$5*B9383</f>
        <v>1.80450562280414</v>
      </c>
      <c r="F9383" s="43" t="n">
        <f aca="false">Inputs!$B$5*D9383+Inputs!$B$6*E9383</f>
        <v>329892.471318417</v>
      </c>
      <c r="G9383" s="43" t="n">
        <f aca="false">F9383*SQRT(($B$6-2)/C9383)</f>
        <v>570030.64444898</v>
      </c>
    </row>
    <row r="9384" customFormat="false" ht="15" hidden="false" customHeight="false" outlineLevel="0" collapsed="false">
      <c r="A9384" s="41" t="n">
        <v>-0.5593909255</v>
      </c>
      <c r="B9384" s="41" t="n">
        <v>0.2717431414</v>
      </c>
      <c r="C9384" s="41" t="n">
        <v>5.6681674783</v>
      </c>
      <c r="D9384" s="42" t="n">
        <f aca="false">$B$5*A9384</f>
        <v>-1.42923152923078</v>
      </c>
      <c r="E9384" s="42" t="n">
        <f aca="false">$D$5*A9384+$F$5*B9384</f>
        <v>-0.861888899026474</v>
      </c>
      <c r="F9384" s="43" t="n">
        <f aca="false">Inputs!$B$5*D9384+Inputs!$B$6*E9384</f>
        <v>-99828.7079717548</v>
      </c>
      <c r="G9384" s="43" t="n">
        <f aca="false">F9384*SQRT(($B$6-2)/C9384)</f>
        <v>-59299.2377947069</v>
      </c>
    </row>
    <row r="9385" customFormat="false" ht="15" hidden="false" customHeight="false" outlineLevel="0" collapsed="false">
      <c r="A9385" s="41" t="n">
        <v>0.4171750823</v>
      </c>
      <c r="B9385" s="41" t="n">
        <v>-1.4454383189</v>
      </c>
      <c r="C9385" s="41" t="n">
        <v>2.6512978843</v>
      </c>
      <c r="D9385" s="42" t="n">
        <f aca="false">$B$5*A9385</f>
        <v>1.06587317321902</v>
      </c>
      <c r="E9385" s="42" t="n">
        <f aca="false">$D$5*A9385+$F$5*B9385</f>
        <v>-1.5031977129831</v>
      </c>
      <c r="F9385" s="43" t="n">
        <f aca="false">Inputs!$B$5*D9385+Inputs!$B$6*E9385</f>
        <v>181747.202971057</v>
      </c>
      <c r="G9385" s="43" t="n">
        <f aca="false">F9385*SQRT(($B$6-2)/C9385)</f>
        <v>157853.229369409</v>
      </c>
    </row>
    <row r="9386" customFormat="false" ht="15" hidden="false" customHeight="false" outlineLevel="0" collapsed="false">
      <c r="A9386" s="41" t="n">
        <v>-0.7464722364</v>
      </c>
      <c r="B9386" s="41" t="n">
        <v>-1.4807824613</v>
      </c>
      <c r="C9386" s="41" t="n">
        <v>0.8994908059</v>
      </c>
      <c r="D9386" s="42" t="n">
        <f aca="false">$B$5*A9386</f>
        <v>-1.90722016987438</v>
      </c>
      <c r="E9386" s="42" t="n">
        <f aca="false">$D$5*A9386+$F$5*B9386</f>
        <v>-4.33322900138122</v>
      </c>
      <c r="F9386" s="43" t="n">
        <f aca="false">Inputs!$B$5*D9386+Inputs!$B$6*E9386</f>
        <v>25939.4330816231</v>
      </c>
      <c r="G9386" s="43" t="n">
        <f aca="false">F9386*SQRT(($B$6-2)/C9386)</f>
        <v>38679.1671067757</v>
      </c>
    </row>
    <row r="9387" customFormat="false" ht="15" hidden="false" customHeight="false" outlineLevel="0" collapsed="false">
      <c r="A9387" s="41" t="n">
        <v>0.6217130633</v>
      </c>
      <c r="B9387" s="41" t="n">
        <v>1.1833798847</v>
      </c>
      <c r="C9387" s="41" t="n">
        <v>5.6316359785</v>
      </c>
      <c r="D9387" s="42" t="n">
        <f aca="false">$B$5*A9387</f>
        <v>1.58846322258228</v>
      </c>
      <c r="E9387" s="42" t="n">
        <f aca="false">$D$5*A9387+$F$5*B9387</f>
        <v>3.52281537167979</v>
      </c>
      <c r="F9387" s="43" t="n">
        <f aca="false">Inputs!$B$5*D9387+Inputs!$B$6*E9387</f>
        <v>-17294.4463257614</v>
      </c>
      <c r="G9387" s="43" t="n">
        <f aca="false">F9387*SQRT(($B$6-2)/C9387)</f>
        <v>-10306.337811205</v>
      </c>
    </row>
    <row r="9388" customFormat="false" ht="15" hidden="false" customHeight="false" outlineLevel="0" collapsed="false">
      <c r="A9388" s="41" t="n">
        <v>-1.2218380442</v>
      </c>
      <c r="B9388" s="41" t="n">
        <v>0.995659953</v>
      </c>
      <c r="C9388" s="41" t="n">
        <v>6.2810533002</v>
      </c>
      <c r="D9388" s="42" t="n">
        <f aca="false">$B$5*A9388</f>
        <v>-3.12176936875305</v>
      </c>
      <c r="E9388" s="42" t="n">
        <f aca="false">$D$5*A9388+$F$5*B9388</f>
        <v>-1.18822072759312</v>
      </c>
      <c r="F9388" s="43" t="n">
        <f aca="false">Inputs!$B$5*D9388+Inputs!$B$6*E9388</f>
        <v>-252765.900495649</v>
      </c>
      <c r="G9388" s="43" t="n">
        <f aca="false">F9388*SQRT(($B$6-2)/C9388)</f>
        <v>-142632.089109833</v>
      </c>
    </row>
    <row r="9389" customFormat="false" ht="15" hidden="false" customHeight="false" outlineLevel="0" collapsed="false">
      <c r="A9389" s="41" t="n">
        <v>0.9307787443</v>
      </c>
      <c r="B9389" s="41" t="n">
        <v>-0.6590707899</v>
      </c>
      <c r="C9389" s="41" t="n">
        <v>3.9043845278</v>
      </c>
      <c r="D9389" s="42" t="n">
        <f aca="false">$B$5*A9389</f>
        <v>2.37811924979358</v>
      </c>
      <c r="E9389" s="42" t="n">
        <f aca="false">$D$5*A9389+$F$5*B9389</f>
        <v>1.07682299937677</v>
      </c>
      <c r="F9389" s="43" t="n">
        <f aca="false">Inputs!$B$5*D9389+Inputs!$B$6*E9389</f>
        <v>183970.77501052</v>
      </c>
      <c r="G9389" s="43" t="n">
        <f aca="false">F9389*SQRT(($B$6-2)/C9389)</f>
        <v>131670.214841592</v>
      </c>
    </row>
    <row r="9390" customFormat="false" ht="15" hidden="false" customHeight="false" outlineLevel="0" collapsed="false">
      <c r="A9390" s="41" t="n">
        <v>-1.9825790359</v>
      </c>
      <c r="B9390" s="41" t="n">
        <v>-1.0712560192</v>
      </c>
      <c r="C9390" s="41" t="n">
        <v>4.4902360031</v>
      </c>
      <c r="D9390" s="42" t="n">
        <f aca="false">$B$5*A9390</f>
        <v>-5.06544589504652</v>
      </c>
      <c r="E9390" s="42" t="n">
        <f aca="false">$D$5*A9390+$F$5*B9390</f>
        <v>-6.56750621707768</v>
      </c>
      <c r="F9390" s="43" t="n">
        <f aca="false">Inputs!$B$5*D9390+Inputs!$B$6*E9390</f>
        <v>-178169.278650768</v>
      </c>
      <c r="G9390" s="43" t="n">
        <f aca="false">F9390*SQRT(($B$6-2)/C9390)</f>
        <v>-118908.591722232</v>
      </c>
    </row>
    <row r="9391" customFormat="false" ht="15" hidden="false" customHeight="false" outlineLevel="0" collapsed="false">
      <c r="A9391" s="41" t="n">
        <v>-0.5952575869</v>
      </c>
      <c r="B9391" s="41" t="n">
        <v>1.5416708468</v>
      </c>
      <c r="C9391" s="41" t="n">
        <v>3.8067134546</v>
      </c>
      <c r="D9391" s="42" t="n">
        <f aca="false">$B$5*A9391</f>
        <v>-1.52087006139915</v>
      </c>
      <c r="E9391" s="42" t="n">
        <f aca="false">$D$5*A9391+$F$5*B9391</f>
        <v>1.24560372792825</v>
      </c>
      <c r="F9391" s="43" t="n">
        <f aca="false">Inputs!$B$5*D9391+Inputs!$B$6*E9391</f>
        <v>-214367.192536328</v>
      </c>
      <c r="G9391" s="43" t="n">
        <f aca="false">F9391*SQRT(($B$6-2)/C9391)</f>
        <v>-155381.111762106</v>
      </c>
    </row>
    <row r="9392" customFormat="false" ht="15" hidden="false" customHeight="false" outlineLevel="0" collapsed="false">
      <c r="A9392" s="41" t="n">
        <v>-0.118302575</v>
      </c>
      <c r="B9392" s="41" t="n">
        <v>-1.006827976</v>
      </c>
      <c r="C9392" s="41" t="n">
        <v>5.4997618134</v>
      </c>
      <c r="D9392" s="42" t="n">
        <f aca="false">$B$5*A9392</f>
        <v>-0.302260480947308</v>
      </c>
      <c r="E9392" s="42" t="n">
        <f aca="false">$D$5*A9392+$F$5*B9392</f>
        <v>-2.02004589181758</v>
      </c>
      <c r="F9392" s="43" t="n">
        <f aca="false">Inputs!$B$5*D9392+Inputs!$B$6*E9392</f>
        <v>70776.246496148</v>
      </c>
      <c r="G9392" s="43" t="n">
        <f aca="false">F9392*SQRT(($B$6-2)/C9392)</f>
        <v>42680.6066775922</v>
      </c>
    </row>
    <row r="9393" customFormat="false" ht="15" hidden="false" customHeight="false" outlineLevel="0" collapsed="false">
      <c r="A9393" s="41" t="n">
        <v>0.147848555</v>
      </c>
      <c r="B9393" s="41" t="n">
        <v>-1.2953476709</v>
      </c>
      <c r="C9393" s="41" t="n">
        <v>3.0026086513</v>
      </c>
      <c r="D9393" s="42" t="n">
        <f aca="false">$B$5*A9393</f>
        <v>0.377749810954364</v>
      </c>
      <c r="E9393" s="42" t="n">
        <f aca="false">$D$5*A9393+$F$5*B9393</f>
        <v>-1.88491565848707</v>
      </c>
      <c r="F9393" s="43" t="n">
        <f aca="false">Inputs!$B$5*D9393+Inputs!$B$6*E9393</f>
        <v>132020.76401979</v>
      </c>
      <c r="G9393" s="43" t="n">
        <f aca="false">F9393*SQRT(($B$6-2)/C9393)</f>
        <v>107747.666597852</v>
      </c>
    </row>
    <row r="9394" customFormat="false" ht="15" hidden="false" customHeight="false" outlineLevel="0" collapsed="false">
      <c r="A9394" s="41" t="n">
        <v>0.5143400502</v>
      </c>
      <c r="B9394" s="41" t="n">
        <v>-0.9776640593</v>
      </c>
      <c r="C9394" s="41" t="n">
        <v>0.3064933572</v>
      </c>
      <c r="D9394" s="42" t="n">
        <f aca="false">$B$5*A9394</f>
        <v>1.31412753225291</v>
      </c>
      <c r="E9394" s="42" t="n">
        <f aca="false">$D$5*A9394+$F$5*B9394</f>
        <v>-0.464258575942042</v>
      </c>
      <c r="F9394" s="43" t="n">
        <f aca="false">Inputs!$B$5*D9394+Inputs!$B$6*E9394</f>
        <v>154625.682022393</v>
      </c>
      <c r="G9394" s="43" t="n">
        <f aca="false">F9394*SQRT(($B$6-2)/C9394)</f>
        <v>394989.992943781</v>
      </c>
    </row>
    <row r="9395" customFormat="false" ht="15" hidden="false" customHeight="false" outlineLevel="0" collapsed="false">
      <c r="A9395" s="41" t="n">
        <v>-0.8325237402</v>
      </c>
      <c r="B9395" s="41" t="n">
        <v>0.3754920484</v>
      </c>
      <c r="C9395" s="41" t="n">
        <v>1.459814527</v>
      </c>
      <c r="D9395" s="42" t="n">
        <f aca="false">$B$5*A9395</f>
        <v>-2.12707987220822</v>
      </c>
      <c r="E9395" s="42" t="n">
        <f aca="false">$D$5*A9395+$F$5*B9395</f>
        <v>-1.33268457939234</v>
      </c>
      <c r="F9395" s="43" t="n">
        <f aca="false">Inputs!$B$5*D9395+Inputs!$B$6*E9395</f>
        <v>-146073.758251205</v>
      </c>
      <c r="G9395" s="43" t="n">
        <f aca="false">F9395*SQRT(($B$6-2)/C9395)</f>
        <v>-170977.262914193</v>
      </c>
    </row>
    <row r="9396" customFormat="false" ht="15" hidden="false" customHeight="false" outlineLevel="0" collapsed="false">
      <c r="A9396" s="41" t="n">
        <v>1.7502336828</v>
      </c>
      <c r="B9396" s="41" t="n">
        <v>2.1977875602</v>
      </c>
      <c r="C9396" s="41" t="n">
        <v>1.7341935397</v>
      </c>
      <c r="D9396" s="42" t="n">
        <f aca="false">$B$5*A9396</f>
        <v>4.47180862067715</v>
      </c>
      <c r="E9396" s="42" t="n">
        <f aca="false">$D$5*A9396+$F$5*B9396</f>
        <v>7.95985202422582</v>
      </c>
      <c r="F9396" s="43" t="n">
        <f aca="false">Inputs!$B$5*D9396+Inputs!$B$6*E9396</f>
        <v>49188.2608564246</v>
      </c>
      <c r="G9396" s="43" t="n">
        <f aca="false">F9396*SQRT(($B$6-2)/C9396)</f>
        <v>52823.5620156842</v>
      </c>
    </row>
    <row r="9397" customFormat="false" ht="15" hidden="false" customHeight="false" outlineLevel="0" collapsed="false">
      <c r="A9397" s="41" t="n">
        <v>-1.0398655058</v>
      </c>
      <c r="B9397" s="41" t="n">
        <v>-0.5966063267</v>
      </c>
      <c r="C9397" s="41" t="n">
        <v>2.6645917953</v>
      </c>
      <c r="D9397" s="42" t="n">
        <f aca="false">$B$5*A9397</f>
        <v>-2.65683352964738</v>
      </c>
      <c r="E9397" s="42" t="n">
        <f aca="false">$D$5*A9397+$F$5*B9397</f>
        <v>-3.50463790260682</v>
      </c>
      <c r="F9397" s="43" t="n">
        <f aca="false">Inputs!$B$5*D9397+Inputs!$B$6*E9397</f>
        <v>-90451.4578343967</v>
      </c>
      <c r="G9397" s="43" t="n">
        <f aca="false">F9397*SQRT(($B$6-2)/C9397)</f>
        <v>-78363.7527339558</v>
      </c>
    </row>
    <row r="9398" customFormat="false" ht="15" hidden="false" customHeight="false" outlineLevel="0" collapsed="false">
      <c r="A9398" s="41" t="n">
        <v>0.515532285</v>
      </c>
      <c r="B9398" s="41" t="n">
        <v>1.1687893483</v>
      </c>
      <c r="C9398" s="41" t="n">
        <v>2.9069877996</v>
      </c>
      <c r="D9398" s="42" t="n">
        <f aca="false">$B$5*A9398</f>
        <v>1.31717366598288</v>
      </c>
      <c r="E9398" s="42" t="n">
        <f aca="false">$D$5*A9398+$F$5*B9398</f>
        <v>3.24495475820873</v>
      </c>
      <c r="F9398" s="43" t="n">
        <f aca="false">Inputs!$B$5*D9398+Inputs!$B$6*E9398</f>
        <v>-30530.3713121487</v>
      </c>
      <c r="G9398" s="43" t="n">
        <f aca="false">F9398*SQRT(($B$6-2)/C9398)</f>
        <v>-25323.6020148141</v>
      </c>
    </row>
    <row r="9399" customFormat="false" ht="15" hidden="false" customHeight="false" outlineLevel="0" collapsed="false">
      <c r="A9399" s="41" t="n">
        <v>-2.1640836896</v>
      </c>
      <c r="B9399" s="41" t="n">
        <v>0.0873368189</v>
      </c>
      <c r="C9399" s="41" t="n">
        <v>9.2349917033</v>
      </c>
      <c r="D9399" s="42" t="n">
        <f aca="false">$B$5*A9399</f>
        <v>-5.52918629901944</v>
      </c>
      <c r="E9399" s="42" t="n">
        <f aca="false">$D$5*A9399+$F$5*B9399</f>
        <v>-4.99881883690824</v>
      </c>
      <c r="F9399" s="43" t="n">
        <f aca="false">Inputs!$B$5*D9399+Inputs!$B$6*E9399</f>
        <v>-302977.688056532</v>
      </c>
      <c r="G9399" s="43" t="n">
        <f aca="false">F9399*SQRT(($B$6-2)/C9399)</f>
        <v>-140996.194221103</v>
      </c>
    </row>
    <row r="9400" customFormat="false" ht="15" hidden="false" customHeight="false" outlineLevel="0" collapsed="false">
      <c r="A9400" s="41" t="n">
        <v>-0.4871429766</v>
      </c>
      <c r="B9400" s="41" t="n">
        <v>-1.924021199</v>
      </c>
      <c r="C9400" s="41" t="n">
        <v>3.463993333</v>
      </c>
      <c r="D9400" s="42" t="n">
        <f aca="false">$B$5*A9400</f>
        <v>-1.24463960651084</v>
      </c>
      <c r="E9400" s="42" t="n">
        <f aca="false">$D$5*A9400+$F$5*B9400</f>
        <v>-4.48149224121207</v>
      </c>
      <c r="F9400" s="43" t="n">
        <f aca="false">Inputs!$B$5*D9400+Inputs!$B$6*E9400</f>
        <v>99610.6514095195</v>
      </c>
      <c r="G9400" s="43" t="n">
        <f aca="false">F9400*SQRT(($B$6-2)/C9400)</f>
        <v>75688.910576832</v>
      </c>
    </row>
    <row r="9401" customFormat="false" ht="15" hidden="false" customHeight="false" outlineLevel="0" collapsed="false">
      <c r="A9401" s="41" t="n">
        <v>-1.33716778</v>
      </c>
      <c r="B9401" s="41" t="n">
        <v>-0.5677744596</v>
      </c>
      <c r="C9401" s="41" t="n">
        <v>4.4883865207</v>
      </c>
      <c r="D9401" s="42" t="n">
        <f aca="false">$B$5*A9401</f>
        <v>-3.41643431083426</v>
      </c>
      <c r="E9401" s="42" t="n">
        <f aca="false">$D$5*A9401+$F$5*B9401</f>
        <v>-4.16230951029726</v>
      </c>
      <c r="F9401" s="43" t="n">
        <f aca="false">Inputs!$B$5*D9401+Inputs!$B$6*E9401</f>
        <v>-133527.955568563</v>
      </c>
      <c r="G9401" s="43" t="n">
        <f aca="false">F9401*SQRT(($B$6-2)/C9401)</f>
        <v>-89133.7283174356</v>
      </c>
    </row>
    <row r="9402" customFormat="false" ht="15" hidden="false" customHeight="false" outlineLevel="0" collapsed="false">
      <c r="A9402" s="41" t="n">
        <v>0.05881502</v>
      </c>
      <c r="B9402" s="41" t="n">
        <v>1.0081028603</v>
      </c>
      <c r="C9402" s="41" t="n">
        <v>3.0956692972</v>
      </c>
      <c r="D9402" s="42" t="n">
        <f aca="false">$B$5*A9402</f>
        <v>0.150271084396308</v>
      </c>
      <c r="E9402" s="42" t="n">
        <f aca="false">$D$5*A9402+$F$5*B9402</f>
        <v>1.88069142958128</v>
      </c>
      <c r="F9402" s="43" t="n">
        <f aca="false">Inputs!$B$5*D9402+Inputs!$B$6*E9402</f>
        <v>-79007.4630394332</v>
      </c>
      <c r="G9402" s="43" t="n">
        <f aca="false">F9402*SQRT(($B$6-2)/C9402)</f>
        <v>-63504.6950018533</v>
      </c>
    </row>
    <row r="9403" customFormat="false" ht="15" hidden="false" customHeight="false" outlineLevel="0" collapsed="false">
      <c r="A9403" s="41" t="n">
        <v>0.3543481151</v>
      </c>
      <c r="B9403" s="41" t="n">
        <v>0.9475394372</v>
      </c>
      <c r="C9403" s="41" t="n">
        <v>3.810947178</v>
      </c>
      <c r="D9403" s="42" t="n">
        <f aca="false">$B$5*A9403</f>
        <v>0.905351651837654</v>
      </c>
      <c r="E9403" s="42" t="n">
        <f aca="false">$D$5*A9403+$F$5*B9403</f>
        <v>2.47936083500205</v>
      </c>
      <c r="F9403" s="43" t="n">
        <f aca="false">Inputs!$B$5*D9403+Inputs!$B$6*E9403</f>
        <v>-33432.8765663371</v>
      </c>
      <c r="G9403" s="43" t="n">
        <f aca="false">F9403*SQRT(($B$6-2)/C9403)</f>
        <v>-24219.8962330686</v>
      </c>
    </row>
    <row r="9404" customFormat="false" ht="15" hidden="false" customHeight="false" outlineLevel="0" collapsed="false">
      <c r="A9404" s="41" t="n">
        <v>0.0267243358</v>
      </c>
      <c r="B9404" s="41" t="n">
        <v>-0.7049459469</v>
      </c>
      <c r="C9404" s="41" t="n">
        <v>4.4510421983</v>
      </c>
      <c r="D9404" s="42" t="n">
        <f aca="false">$B$5*A9404</f>
        <v>0.0682800910454008</v>
      </c>
      <c r="E9404" s="42" t="n">
        <f aca="false">$D$5*A9404+$F$5*B9404</f>
        <v>-1.15366853096103</v>
      </c>
      <c r="F9404" s="43" t="n">
        <f aca="false">Inputs!$B$5*D9404+Inputs!$B$6*E9404</f>
        <v>64511.4356525917</v>
      </c>
      <c r="G9404" s="43" t="n">
        <f aca="false">F9404*SQRT(($B$6-2)/C9404)</f>
        <v>43243.5011644899</v>
      </c>
    </row>
    <row r="9405" customFormat="false" ht="15" hidden="false" customHeight="false" outlineLevel="0" collapsed="false">
      <c r="A9405" s="41" t="n">
        <v>-0.1837499539</v>
      </c>
      <c r="B9405" s="41" t="n">
        <v>0.6955173475</v>
      </c>
      <c r="C9405" s="41" t="n">
        <v>7.2003996737</v>
      </c>
      <c r="D9405" s="42" t="n">
        <f aca="false">$B$5*A9405</f>
        <v>-0.469477096672322</v>
      </c>
      <c r="E9405" s="42" t="n">
        <f aca="false">$D$5*A9405+$F$5*B9405</f>
        <v>0.763731501413115</v>
      </c>
      <c r="F9405" s="43" t="n">
        <f aca="false">Inputs!$B$5*D9405+Inputs!$B$6*E9405</f>
        <v>-85134.284737888</v>
      </c>
      <c r="G9405" s="43" t="n">
        <f aca="false">F9405*SQRT(($B$6-2)/C9405)</f>
        <v>-44868.4624779814</v>
      </c>
    </row>
    <row r="9406" customFormat="false" ht="15" hidden="false" customHeight="false" outlineLevel="0" collapsed="false">
      <c r="A9406" s="41" t="n">
        <v>1.0325621693</v>
      </c>
      <c r="B9406" s="41" t="n">
        <v>-0.1478746844</v>
      </c>
      <c r="C9406" s="41" t="n">
        <v>7.0840474345</v>
      </c>
      <c r="D9406" s="42" t="n">
        <f aca="false">$B$5*A9406</f>
        <v>2.63817366528677</v>
      </c>
      <c r="E9406" s="42" t="n">
        <f aca="false">$D$5*A9406+$F$5*B9406</f>
        <v>2.20173058802447</v>
      </c>
      <c r="F9406" s="43" t="n">
        <f aca="false">Inputs!$B$5*D9406+Inputs!$B$6*E9406</f>
        <v>153730.837127454</v>
      </c>
      <c r="G9406" s="43" t="n">
        <f aca="false">F9406*SQRT(($B$6-2)/C9406)</f>
        <v>81683.673299285</v>
      </c>
    </row>
    <row r="9407" customFormat="false" ht="15" hidden="false" customHeight="false" outlineLevel="0" collapsed="false">
      <c r="A9407" s="41" t="n">
        <v>-0.9291152624</v>
      </c>
      <c r="B9407" s="41" t="n">
        <v>0.3356581595</v>
      </c>
      <c r="C9407" s="41" t="n">
        <v>0.8670761561</v>
      </c>
      <c r="D9407" s="42" t="n">
        <f aca="false">$B$5*A9407</f>
        <v>-2.37386909007271</v>
      </c>
      <c r="E9407" s="42" t="n">
        <f aca="false">$D$5*A9407+$F$5*B9407</f>
        <v>-1.6313155322679</v>
      </c>
      <c r="F9407" s="43" t="n">
        <f aca="false">Inputs!$B$5*D9407+Inputs!$B$6*E9407</f>
        <v>-155821.132393876</v>
      </c>
      <c r="G9407" s="43" t="n">
        <f aca="false">F9407*SQRT(($B$6-2)/C9407)</f>
        <v>-236653.391179653</v>
      </c>
    </row>
    <row r="9408" customFormat="false" ht="15" hidden="false" customHeight="false" outlineLevel="0" collapsed="false">
      <c r="A9408" s="41" t="n">
        <v>0.4779809638</v>
      </c>
      <c r="B9408" s="41" t="n">
        <v>1.2327190861</v>
      </c>
      <c r="C9408" s="41" t="n">
        <v>1.7938648738</v>
      </c>
      <c r="D9408" s="42" t="n">
        <f aca="false">$B$5*A9408</f>
        <v>1.22123086502425</v>
      </c>
      <c r="E9408" s="42" t="n">
        <f aca="false">$D$5*A9408+$F$5*B9408</f>
        <v>3.26598840545801</v>
      </c>
      <c r="F9408" s="43" t="n">
        <f aca="false">Inputs!$B$5*D9408+Inputs!$B$6*E9408</f>
        <v>-41176.3337704759</v>
      </c>
      <c r="G9408" s="43" t="n">
        <f aca="false">F9408*SQRT(($B$6-2)/C9408)</f>
        <v>-43477.8250318622</v>
      </c>
    </row>
    <row r="9409" customFormat="false" ht="15" hidden="false" customHeight="false" outlineLevel="0" collapsed="false">
      <c r="A9409" s="41" t="n">
        <v>-0.678762873</v>
      </c>
      <c r="B9409" s="41" t="n">
        <v>-0.6677972543</v>
      </c>
      <c r="C9409" s="41" t="n">
        <v>2.6485644017</v>
      </c>
      <c r="D9409" s="42" t="n">
        <f aca="false">$B$5*A9409</f>
        <v>-1.73422423342988</v>
      </c>
      <c r="E9409" s="42" t="n">
        <f aca="false">$D$5*A9409+$F$5*B9409</f>
        <v>-2.76829100711941</v>
      </c>
      <c r="F9409" s="43" t="n">
        <f aca="false">Inputs!$B$5*D9409+Inputs!$B$6*E9409</f>
        <v>-35007.8729870177</v>
      </c>
      <c r="G9409" s="43" t="n">
        <f aca="false">F9409*SQRT(($B$6-2)/C9409)</f>
        <v>-30421.1378244683</v>
      </c>
    </row>
    <row r="9410" customFormat="false" ht="15" hidden="false" customHeight="false" outlineLevel="0" collapsed="false">
      <c r="A9410" s="41" t="n">
        <v>0.7561601975</v>
      </c>
      <c r="B9410" s="41" t="n">
        <v>-0.407433571</v>
      </c>
      <c r="C9410" s="41" t="n">
        <v>6.6976533573</v>
      </c>
      <c r="D9410" s="42" t="n">
        <f aca="false">$B$5*A9410</f>
        <v>1.93197269771652</v>
      </c>
      <c r="E9410" s="42" t="n">
        <f aca="false">$D$5*A9410+$F$5*B9410</f>
        <v>1.09581597918457</v>
      </c>
      <c r="F9410" s="43" t="n">
        <f aca="false">Inputs!$B$5*D9410+Inputs!$B$6*E9410</f>
        <v>138406.470812424</v>
      </c>
      <c r="G9410" s="43" t="n">
        <f aca="false">F9410*SQRT(($B$6-2)/C9410)</f>
        <v>75632.7792262089</v>
      </c>
    </row>
    <row r="9411" customFormat="false" ht="15" hidden="false" customHeight="false" outlineLevel="0" collapsed="false">
      <c r="A9411" s="41" t="n">
        <v>-0.4496841827</v>
      </c>
      <c r="B9411" s="41" t="n">
        <v>1.2541398701</v>
      </c>
      <c r="C9411" s="41" t="n">
        <v>4.1476399011</v>
      </c>
      <c r="D9411" s="42" t="n">
        <f aca="false">$B$5*A9411</f>
        <v>-1.14893321077161</v>
      </c>
      <c r="E9411" s="42" t="n">
        <f aca="false">$D$5*A9411+$F$5*B9411</f>
        <v>1.09551593677587</v>
      </c>
      <c r="F9411" s="43" t="n">
        <f aca="false">Inputs!$B$5*D9411+Inputs!$B$6*E9411</f>
        <v>-169669.117915954</v>
      </c>
      <c r="G9411" s="43" t="n">
        <f aca="false">F9411*SQRT(($B$6-2)/C9411)</f>
        <v>-117819.52782966</v>
      </c>
    </row>
    <row r="9412" customFormat="false" ht="15" hidden="false" customHeight="false" outlineLevel="0" collapsed="false">
      <c r="A9412" s="41" t="n">
        <v>-1.3710056063</v>
      </c>
      <c r="B9412" s="41" t="n">
        <v>2.0562031398</v>
      </c>
      <c r="C9412" s="41" t="n">
        <v>2.896549378</v>
      </c>
      <c r="D9412" s="42" t="n">
        <f aca="false">$B$5*A9412</f>
        <v>-3.50288921387969</v>
      </c>
      <c r="E9412" s="42" t="n">
        <f aca="false">$D$5*A9412+$F$5*B9412</f>
        <v>0.288108920004562</v>
      </c>
      <c r="F9412" s="43" t="n">
        <f aca="false">Inputs!$B$5*D9412+Inputs!$B$6*E9412</f>
        <v>-364694.367388197</v>
      </c>
      <c r="G9412" s="43" t="n">
        <f aca="false">F9412*SQRT(($B$6-2)/C9412)</f>
        <v>-303042.531615884</v>
      </c>
    </row>
    <row r="9413" customFormat="false" ht="15" hidden="false" customHeight="false" outlineLevel="0" collapsed="false">
      <c r="A9413" s="41" t="n">
        <v>-0.6126354131</v>
      </c>
      <c r="B9413" s="41" t="n">
        <v>0.8667284028</v>
      </c>
      <c r="C9413" s="41" t="n">
        <v>1.1214259831</v>
      </c>
      <c r="D9413" s="42" t="n">
        <f aca="false">$B$5*A9413</f>
        <v>-1.5652700256859</v>
      </c>
      <c r="E9413" s="42" t="n">
        <f aca="false">$D$5*A9413+$F$5*B9413</f>
        <v>0.0387986085876297</v>
      </c>
      <c r="F9413" s="43" t="n">
        <f aca="false">Inputs!$B$5*D9413+Inputs!$B$6*E9413</f>
        <v>-158466.932997972</v>
      </c>
      <c r="G9413" s="43" t="n">
        <f aca="false">F9413*SQRT(($B$6-2)/C9413)</f>
        <v>-211625.668614175</v>
      </c>
    </row>
    <row r="9414" customFormat="false" ht="15" hidden="false" customHeight="false" outlineLevel="0" collapsed="false">
      <c r="A9414" s="41" t="n">
        <v>-0.1087996619</v>
      </c>
      <c r="B9414" s="41" t="n">
        <v>0.2713622849</v>
      </c>
      <c r="C9414" s="41" t="n">
        <v>5.8384230273</v>
      </c>
      <c r="D9414" s="42" t="n">
        <f aca="false">$B$5*A9414</f>
        <v>-0.277980746681114</v>
      </c>
      <c r="E9414" s="42" t="n">
        <f aca="false">$D$5*A9414+$F$5*B9414</f>
        <v>0.209674943232687</v>
      </c>
      <c r="F9414" s="43" t="n">
        <f aca="false">Inputs!$B$5*D9414+Inputs!$B$6*E9414</f>
        <v>-38281.8218297457</v>
      </c>
      <c r="G9414" s="43" t="n">
        <f aca="false">F9414*SQRT(($B$6-2)/C9414)</f>
        <v>-22405.7670326416</v>
      </c>
    </row>
    <row r="9415" customFormat="false" ht="15" hidden="false" customHeight="false" outlineLevel="0" collapsed="false">
      <c r="A9415" s="41" t="n">
        <v>-0.2627864998</v>
      </c>
      <c r="B9415" s="41" t="n">
        <v>0.856576652</v>
      </c>
      <c r="C9415" s="41" t="n">
        <v>7.4284925131</v>
      </c>
      <c r="D9415" s="42" t="n">
        <f aca="false">$B$5*A9415</f>
        <v>-0.671413735635151</v>
      </c>
      <c r="E9415" s="42" t="n">
        <f aca="false">$D$5*A9415+$F$5*B9415</f>
        <v>0.853765344215048</v>
      </c>
      <c r="F9415" s="43" t="n">
        <f aca="false">Inputs!$B$5*D9415+Inputs!$B$6*E9415</f>
        <v>-109829.640774267</v>
      </c>
      <c r="G9415" s="43" t="n">
        <f aca="false">F9415*SQRT(($B$6-2)/C9415)</f>
        <v>-56988.1050210056</v>
      </c>
    </row>
    <row r="9416" customFormat="false" ht="15" hidden="false" customHeight="false" outlineLevel="0" collapsed="false">
      <c r="A9416" s="41" t="n">
        <v>-0.347323874</v>
      </c>
      <c r="B9416" s="41" t="n">
        <v>-0.5729464718</v>
      </c>
      <c r="C9416" s="41" t="n">
        <v>1.5256244728</v>
      </c>
      <c r="D9416" s="42" t="n">
        <f aca="false">$B$5*A9416</f>
        <v>-0.887404870094519</v>
      </c>
      <c r="E9416" s="42" t="n">
        <f aca="false">$D$5*A9416+$F$5*B9416</f>
        <v>-1.81581974765597</v>
      </c>
      <c r="F9416" s="43" t="n">
        <f aca="false">Inputs!$B$5*D9416+Inputs!$B$6*E9416</f>
        <v>2050.50037334666</v>
      </c>
      <c r="G9416" s="43" t="n">
        <f aca="false">F9416*SQRT(($B$6-2)/C9416)</f>
        <v>2347.74555618862</v>
      </c>
    </row>
    <row r="9417" customFormat="false" ht="15" hidden="false" customHeight="false" outlineLevel="0" collapsed="false">
      <c r="A9417" s="41" t="n">
        <v>1.8133418259</v>
      </c>
      <c r="B9417" s="41" t="n">
        <v>0.029382697</v>
      </c>
      <c r="C9417" s="41" t="n">
        <v>0.6433707415</v>
      </c>
      <c r="D9417" s="42" t="n">
        <f aca="false">$B$5*A9417</f>
        <v>4.63304854030779</v>
      </c>
      <c r="E9417" s="42" t="n">
        <f aca="false">$D$5*A9417+$F$5*B9417</f>
        <v>4.36574253428778</v>
      </c>
      <c r="F9417" s="43" t="n">
        <f aca="false">Inputs!$B$5*D9417+Inputs!$B$6*E9417</f>
        <v>245017.72731639</v>
      </c>
      <c r="G9417" s="43" t="n">
        <f aca="false">F9417*SQRT(($B$6-2)/C9417)</f>
        <v>431998.114917104</v>
      </c>
    </row>
    <row r="9418" customFormat="false" ht="15" hidden="false" customHeight="false" outlineLevel="0" collapsed="false">
      <c r="A9418" s="41" t="n">
        <v>-0.675695561</v>
      </c>
      <c r="B9418" s="41" t="n">
        <v>-1.4902865899</v>
      </c>
      <c r="C9418" s="41" t="n">
        <v>3.2475213239</v>
      </c>
      <c r="D9418" s="42" t="n">
        <f aca="false">$B$5*A9418</f>
        <v>-1.72638731863462</v>
      </c>
      <c r="E9418" s="42" t="n">
        <f aca="false">$D$5*A9418+$F$5*B9418</f>
        <v>-4.18122088685545</v>
      </c>
      <c r="F9418" s="43" t="n">
        <f aca="false">Inputs!$B$5*D9418+Inputs!$B$6*E9418</f>
        <v>36422.3124793105</v>
      </c>
      <c r="G9418" s="43" t="n">
        <f aca="false">F9418*SQRT(($B$6-2)/C9418)</f>
        <v>28582.9143634455</v>
      </c>
    </row>
    <row r="9419" customFormat="false" ht="15" hidden="false" customHeight="false" outlineLevel="0" collapsed="false">
      <c r="A9419" s="41" t="n">
        <v>1.865578031</v>
      </c>
      <c r="B9419" s="41" t="n">
        <v>-0.5519253765</v>
      </c>
      <c r="C9419" s="41" t="n">
        <v>3.3126703808</v>
      </c>
      <c r="D9419" s="42" t="n">
        <f aca="false">$B$5*A9419</f>
        <v>4.76651089711945</v>
      </c>
      <c r="E9419" s="42" t="n">
        <f aca="false">$D$5*A9419+$F$5*B9419</f>
        <v>3.48627273692507</v>
      </c>
      <c r="F9419" s="43" t="n">
        <f aca="false">Inputs!$B$5*D9419+Inputs!$B$6*E9419</f>
        <v>302337.452865692</v>
      </c>
      <c r="G9419" s="43" t="n">
        <f aca="false">F9419*SQRT(($B$6-2)/C9419)</f>
        <v>234918.833372458</v>
      </c>
    </row>
    <row r="9420" customFormat="false" ht="15" hidden="false" customHeight="false" outlineLevel="0" collapsed="false">
      <c r="A9420" s="41" t="n">
        <v>2.0618382385</v>
      </c>
      <c r="B9420" s="41" t="n">
        <v>0.3988543514</v>
      </c>
      <c r="C9420" s="41" t="n">
        <v>8.9076978118</v>
      </c>
      <c r="D9420" s="42" t="n">
        <f aca="false">$B$5*A9420</f>
        <v>5.26795141698784</v>
      </c>
      <c r="E9420" s="42" t="n">
        <f aca="false">$D$5*A9420+$F$5*B9420</f>
        <v>5.59504466569584</v>
      </c>
      <c r="F9420" s="43" t="n">
        <f aca="false">Inputs!$B$5*D9420+Inputs!$B$6*E9420</f>
        <v>247042.908413992</v>
      </c>
      <c r="G9420" s="43" t="n">
        <f aca="false">F9420*SQRT(($B$6-2)/C9420)</f>
        <v>117058.957402938</v>
      </c>
    </row>
    <row r="9421" customFormat="false" ht="15" hidden="false" customHeight="false" outlineLevel="0" collapsed="false">
      <c r="A9421" s="41" t="n">
        <v>0.1428852003</v>
      </c>
      <c r="B9421" s="41" t="n">
        <v>0.1698438123</v>
      </c>
      <c r="C9421" s="41" t="n">
        <v>2.077897825</v>
      </c>
      <c r="D9421" s="42" t="n">
        <f aca="false">$B$5*A9421</f>
        <v>0.365068548701754</v>
      </c>
      <c r="E9421" s="42" t="n">
        <f aca="false">$D$5*A9421+$F$5*B9421</f>
        <v>0.633284727009867</v>
      </c>
      <c r="F9421" s="43" t="n">
        <f aca="false">Inputs!$B$5*D9421+Inputs!$B$6*E9421</f>
        <v>4842.61851968206</v>
      </c>
      <c r="G9421" s="43" t="n">
        <f aca="false">F9421*SQRT(($B$6-2)/C9421)</f>
        <v>4750.97956206712</v>
      </c>
    </row>
    <row r="9422" customFormat="false" ht="15" hidden="false" customHeight="false" outlineLevel="0" collapsed="false">
      <c r="A9422" s="41" t="n">
        <v>2.2159509393</v>
      </c>
      <c r="B9422" s="41" t="n">
        <v>-2.1922185694</v>
      </c>
      <c r="C9422" s="41" t="n">
        <v>1.7802993778</v>
      </c>
      <c r="D9422" s="42" t="n">
        <f aca="false">$B$5*A9422</f>
        <v>5.66170598288715</v>
      </c>
      <c r="E9422" s="42" t="n">
        <f aca="false">$D$5*A9422+$F$5*B9422</f>
        <v>1.48764883023729</v>
      </c>
      <c r="F9422" s="43" t="n">
        <f aca="false">Inputs!$B$5*D9422+Inputs!$B$6*E9422</f>
        <v>491788.156776851</v>
      </c>
      <c r="G9422" s="43" t="n">
        <f aca="false">F9422*SQRT(($B$6-2)/C9422)</f>
        <v>521250.570930477</v>
      </c>
    </row>
    <row r="9423" customFormat="false" ht="15" hidden="false" customHeight="false" outlineLevel="0" collapsed="false">
      <c r="A9423" s="41" t="n">
        <v>0.2143415195</v>
      </c>
      <c r="B9423" s="41" t="n">
        <v>-0.2652036075</v>
      </c>
      <c r="C9423" s="41" t="n">
        <v>1.7186478885</v>
      </c>
      <c r="D9423" s="42" t="n">
        <f aca="false">$B$5*A9423</f>
        <v>0.547637874924081</v>
      </c>
      <c r="E9423" s="42" t="n">
        <f aca="false">$D$5*A9423+$F$5*B9423</f>
        <v>0.0521056373828558</v>
      </c>
      <c r="F9423" s="43" t="n">
        <f aca="false">Inputs!$B$5*D9423+Inputs!$B$6*E9423</f>
        <v>52158.5056232653</v>
      </c>
      <c r="G9423" s="43" t="n">
        <f aca="false">F9423*SQRT(($B$6-2)/C9423)</f>
        <v>56266.0831260216</v>
      </c>
    </row>
    <row r="9424" customFormat="false" ht="15" hidden="false" customHeight="false" outlineLevel="0" collapsed="false">
      <c r="A9424" s="41" t="n">
        <v>-0.2130933851</v>
      </c>
      <c r="B9424" s="41" t="n">
        <v>0.1493118521</v>
      </c>
      <c r="C9424" s="41" t="n">
        <v>1.2040229003</v>
      </c>
      <c r="D9424" s="42" t="n">
        <f aca="false">$B$5*A9424</f>
        <v>-0.544448918943783</v>
      </c>
      <c r="E9424" s="42" t="n">
        <f aca="false">$D$5*A9424+$F$5*B9424</f>
        <v>-0.24925102649327</v>
      </c>
      <c r="F9424" s="43" t="n">
        <f aca="false">Inputs!$B$5*D9424+Inputs!$B$6*E9424</f>
        <v>-41982.3405697148</v>
      </c>
      <c r="G9424" s="43" t="n">
        <f aca="false">F9424*SQRT(($B$6-2)/C9424)</f>
        <v>-54108.347636745</v>
      </c>
    </row>
    <row r="9425" customFormat="false" ht="15" hidden="false" customHeight="false" outlineLevel="0" collapsed="false">
      <c r="A9425" s="41" t="n">
        <v>-0.2662541495</v>
      </c>
      <c r="B9425" s="41" t="n">
        <v>0.1881306672</v>
      </c>
      <c r="C9425" s="41" t="n">
        <v>2.9541644381</v>
      </c>
      <c r="D9425" s="42" t="n">
        <f aca="false">$B$5*A9425</f>
        <v>-0.680273504461643</v>
      </c>
      <c r="E9425" s="42" t="n">
        <f aca="false">$D$5*A9425+$F$5*B9425</f>
        <v>-0.30872156425177</v>
      </c>
      <c r="F9425" s="43" t="n">
        <f aca="false">Inputs!$B$5*D9425+Inputs!$B$6*E9425</f>
        <v>-52591.2722335758</v>
      </c>
      <c r="G9425" s="43" t="n">
        <f aca="false">F9425*SQRT(($B$6-2)/C9425)</f>
        <v>-43272.4357583409</v>
      </c>
    </row>
    <row r="9426" customFormat="false" ht="15" hidden="false" customHeight="false" outlineLevel="0" collapsed="false">
      <c r="A9426" s="41" t="n">
        <v>-0.0235774622</v>
      </c>
      <c r="B9426" s="41" t="n">
        <v>-1.3135581782</v>
      </c>
      <c r="C9426" s="41" t="n">
        <v>6.090315398</v>
      </c>
      <c r="D9426" s="42" t="n">
        <f aca="false">$B$5*A9426</f>
        <v>-0.0602398981094787</v>
      </c>
      <c r="E9426" s="42" t="n">
        <f aca="false">$D$5*A9426+$F$5*B9426</f>
        <v>-2.32428381228176</v>
      </c>
      <c r="F9426" s="43" t="n">
        <f aca="false">Inputs!$B$5*D9426+Inputs!$B$6*E9426</f>
        <v>110190.20080314</v>
      </c>
      <c r="G9426" s="43" t="n">
        <f aca="false">F9426*SQRT(($B$6-2)/C9426)</f>
        <v>63144.8709999112</v>
      </c>
    </row>
    <row r="9427" customFormat="false" ht="15" hidden="false" customHeight="false" outlineLevel="0" collapsed="false">
      <c r="A9427" s="41" t="n">
        <v>0.3813660378</v>
      </c>
      <c r="B9427" s="41" t="n">
        <v>0.7160544517</v>
      </c>
      <c r="C9427" s="41" t="n">
        <v>6.277787093</v>
      </c>
      <c r="D9427" s="42" t="n">
        <f aca="false">$B$5*A9427</f>
        <v>0.974381850964758</v>
      </c>
      <c r="E9427" s="42" t="n">
        <f aca="false">$D$5*A9427+$F$5*B9427</f>
        <v>2.14393696268151</v>
      </c>
      <c r="F9427" s="43" t="n">
        <f aca="false">Inputs!$B$5*D9427+Inputs!$B$6*E9427</f>
        <v>-9758.66303759979</v>
      </c>
      <c r="G9427" s="43" t="n">
        <f aca="false">F9427*SQRT(($B$6-2)/C9427)</f>
        <v>-5508.10269362429</v>
      </c>
    </row>
    <row r="9428" customFormat="false" ht="15" hidden="false" customHeight="false" outlineLevel="0" collapsed="false">
      <c r="A9428" s="41" t="n">
        <v>-0.5420656175</v>
      </c>
      <c r="B9428" s="41" t="n">
        <v>1.8678960782</v>
      </c>
      <c r="C9428" s="41" t="n">
        <v>1.2598844662</v>
      </c>
      <c r="D9428" s="42" t="n">
        <f aca="false">$B$5*A9428</f>
        <v>-1.38496574779162</v>
      </c>
      <c r="E9428" s="42" t="n">
        <f aca="false">$D$5*A9428+$F$5*B9428</f>
        <v>1.93548626766721</v>
      </c>
      <c r="F9428" s="43" t="n">
        <f aca="false">Inputs!$B$5*D9428+Inputs!$B$6*E9428</f>
        <v>-235270.888162522</v>
      </c>
      <c r="G9428" s="43" t="n">
        <f aca="false">F9428*SQRT(($B$6-2)/C9428)</f>
        <v>-296427.048056339</v>
      </c>
    </row>
    <row r="9429" customFormat="false" ht="15" hidden="false" customHeight="false" outlineLevel="0" collapsed="false">
      <c r="A9429" s="41" t="n">
        <v>1.3355717457</v>
      </c>
      <c r="B9429" s="41" t="n">
        <v>0.8439522992</v>
      </c>
      <c r="C9429" s="41" t="n">
        <v>6.8972701611</v>
      </c>
      <c r="D9429" s="42" t="n">
        <f aca="false">$B$5*A9429</f>
        <v>3.41235647825009</v>
      </c>
      <c r="E9429" s="42" t="n">
        <f aca="false">$D$5*A9429+$F$5*B9429</f>
        <v>4.63540013226085</v>
      </c>
      <c r="F9429" s="43" t="n">
        <f aca="false">Inputs!$B$5*D9429+Inputs!$B$6*E9429</f>
        <v>109465.641211967</v>
      </c>
      <c r="G9429" s="43" t="n">
        <f aca="false">F9429*SQRT(($B$6-2)/C9429)</f>
        <v>58945.9816439979</v>
      </c>
    </row>
    <row r="9430" customFormat="false" ht="15" hidden="false" customHeight="false" outlineLevel="0" collapsed="false">
      <c r="A9430" s="41" t="n">
        <v>0.831820744</v>
      </c>
      <c r="B9430" s="41" t="n">
        <v>0.0300969526</v>
      </c>
      <c r="C9430" s="41" t="n">
        <v>3.5045719055</v>
      </c>
      <c r="D9430" s="42" t="n">
        <f aca="false">$B$5*A9430</f>
        <v>2.12528373235652</v>
      </c>
      <c r="E9430" s="42" t="n">
        <f aca="false">$D$5*A9430+$F$5*B9430</f>
        <v>2.03136025647995</v>
      </c>
      <c r="F9430" s="43" t="n">
        <f aca="false">Inputs!$B$5*D9430+Inputs!$B$6*E9430</f>
        <v>110960.360411655</v>
      </c>
      <c r="G9430" s="43" t="n">
        <f aca="false">F9430*SQRT(($B$6-2)/C9430)</f>
        <v>83823.4186272324</v>
      </c>
    </row>
    <row r="9431" customFormat="false" ht="15" hidden="false" customHeight="false" outlineLevel="0" collapsed="false">
      <c r="A9431" s="41" t="n">
        <v>1.1413721047</v>
      </c>
      <c r="B9431" s="41" t="n">
        <v>1.5707546121</v>
      </c>
      <c r="C9431" s="41" t="n">
        <v>0.4612252758</v>
      </c>
      <c r="D9431" s="42" t="n">
        <f aca="false">$B$5*A9431</f>
        <v>2.91618066053476</v>
      </c>
      <c r="E9431" s="42" t="n">
        <f aca="false">$D$5*A9431+$F$5*B9431</f>
        <v>5.42828682292373</v>
      </c>
      <c r="F9431" s="43" t="n">
        <f aca="false">Inputs!$B$5*D9431+Inputs!$B$6*E9431</f>
        <v>20203.7249072896</v>
      </c>
      <c r="G9431" s="43" t="n">
        <f aca="false">F9431*SQRT(($B$6-2)/C9431)</f>
        <v>42071.6838967524</v>
      </c>
    </row>
    <row r="9432" customFormat="false" ht="15" hidden="false" customHeight="false" outlineLevel="0" collapsed="false">
      <c r="A9432" s="41" t="n">
        <v>0.8080240128</v>
      </c>
      <c r="B9432" s="41" t="n">
        <v>-0.5702833418</v>
      </c>
      <c r="C9432" s="41" t="n">
        <v>5.6040739094</v>
      </c>
      <c r="D9432" s="42" t="n">
        <f aca="false">$B$5*A9432</f>
        <v>2.06448360676766</v>
      </c>
      <c r="E9432" s="42" t="n">
        <f aca="false">$D$5*A9432+$F$5*B9432</f>
        <v>0.938030559947784</v>
      </c>
      <c r="F9432" s="43" t="n">
        <f aca="false">Inputs!$B$5*D9432+Inputs!$B$6*E9432</f>
        <v>159546.832679377</v>
      </c>
      <c r="G9432" s="43" t="n">
        <f aca="false">F9432*SQRT(($B$6-2)/C9432)</f>
        <v>95312.8065142217</v>
      </c>
    </row>
    <row r="9433" customFormat="false" ht="15" hidden="false" customHeight="false" outlineLevel="0" collapsed="false">
      <c r="A9433" s="41" t="n">
        <v>-0.0396814383</v>
      </c>
      <c r="B9433" s="41" t="n">
        <v>0.573670033</v>
      </c>
      <c r="C9433" s="41" t="n">
        <v>7.1571108766</v>
      </c>
      <c r="D9433" s="42" t="n">
        <f aca="false">$B$5*A9433</f>
        <v>-0.101385203367204</v>
      </c>
      <c r="E9433" s="42" t="n">
        <f aca="false">$D$5*A9433+$F$5*B9433</f>
        <v>0.896156024238834</v>
      </c>
      <c r="F9433" s="43" t="n">
        <f aca="false">Inputs!$B$5*D9433+Inputs!$B$6*E9433</f>
        <v>-54946.3215486621</v>
      </c>
      <c r="G9433" s="43" t="n">
        <f aca="false">F9433*SQRT(($B$6-2)/C9433)</f>
        <v>-29045.894027913</v>
      </c>
    </row>
    <row r="9434" customFormat="false" ht="15" hidden="false" customHeight="false" outlineLevel="0" collapsed="false">
      <c r="A9434" s="41" t="n">
        <v>0.837744904</v>
      </c>
      <c r="B9434" s="41" t="n">
        <v>-0.0774772145</v>
      </c>
      <c r="C9434" s="41" t="n">
        <v>2.194207341</v>
      </c>
      <c r="D9434" s="42" t="n">
        <f aca="false">$B$5*A9434</f>
        <v>2.14041983104929</v>
      </c>
      <c r="E9434" s="42" t="n">
        <f aca="false">$D$5*A9434+$F$5*B9434</f>
        <v>1.85970422959951</v>
      </c>
      <c r="F9434" s="43" t="n">
        <f aca="false">Inputs!$B$5*D9434+Inputs!$B$6*E9434</f>
        <v>121056.771624953</v>
      </c>
      <c r="G9434" s="43" t="n">
        <f aca="false">F9434*SQRT(($B$6-2)/C9434)</f>
        <v>115575.359720193</v>
      </c>
    </row>
    <row r="9435" customFormat="false" ht="15" hidden="false" customHeight="false" outlineLevel="0" collapsed="false">
      <c r="A9435" s="41" t="n">
        <v>-0.5668085471</v>
      </c>
      <c r="B9435" s="41" t="n">
        <v>1.5842069874</v>
      </c>
      <c r="C9435" s="41" t="n">
        <v>3.4449530238</v>
      </c>
      <c r="D9435" s="42" t="n">
        <f aca="false">$B$5*A9435</f>
        <v>-1.44818338951194</v>
      </c>
      <c r="E9435" s="42" t="n">
        <f aca="false">$D$5*A9435+$F$5*B9435</f>
        <v>1.38674975731812</v>
      </c>
      <c r="F9435" s="43" t="n">
        <f aca="false">Inputs!$B$5*D9435+Inputs!$B$6*E9435</f>
        <v>-214155.8268171</v>
      </c>
      <c r="G9435" s="43" t="n">
        <f aca="false">F9435*SQRT(($B$6-2)/C9435)</f>
        <v>-163174.857113466</v>
      </c>
    </row>
    <row r="9436" customFormat="false" ht="15" hidden="false" customHeight="false" outlineLevel="0" collapsed="false">
      <c r="A9436" s="41" t="n">
        <v>-1.0723197145</v>
      </c>
      <c r="B9436" s="41" t="n">
        <v>-0.9413317556</v>
      </c>
      <c r="C9436" s="41" t="n">
        <v>2.8730023475</v>
      </c>
      <c r="D9436" s="42" t="n">
        <f aca="false">$B$5*A9436</f>
        <v>-2.73975332011201</v>
      </c>
      <c r="E9436" s="42" t="n">
        <f aca="false">$D$5*A9436+$F$5*B9436</f>
        <v>-4.17711823112093</v>
      </c>
      <c r="F9436" s="43" t="n">
        <f aca="false">Inputs!$B$5*D9436+Inputs!$B$6*E9436</f>
        <v>-65119.4204551541</v>
      </c>
      <c r="G9436" s="43" t="n">
        <f aca="false">F9436*SQRT(($B$6-2)/C9436)</f>
        <v>-54332.2304652322</v>
      </c>
    </row>
    <row r="9437" customFormat="false" ht="15" hidden="false" customHeight="false" outlineLevel="0" collapsed="false">
      <c r="A9437" s="41" t="n">
        <v>-1.3271278095</v>
      </c>
      <c r="B9437" s="41" t="n">
        <v>-0.9435508196</v>
      </c>
      <c r="C9437" s="41" t="n">
        <v>3.6913996247</v>
      </c>
      <c r="D9437" s="42" t="n">
        <f aca="false">$B$5*A9437</f>
        <v>-3.390782406706</v>
      </c>
      <c r="E9437" s="42" t="n">
        <f aca="false">$D$5*A9437+$F$5*B9437</f>
        <v>-4.78728822745501</v>
      </c>
      <c r="F9437" s="43" t="n">
        <f aca="false">Inputs!$B$5*D9437+Inputs!$B$6*E9437</f>
        <v>-99713.8292978494</v>
      </c>
      <c r="G9437" s="43" t="n">
        <f aca="false">F9437*SQRT(($B$6-2)/C9437)</f>
        <v>-73396.4172134448</v>
      </c>
    </row>
    <row r="9438" customFormat="false" ht="15" hidden="false" customHeight="false" outlineLevel="0" collapsed="false">
      <c r="A9438" s="41" t="n">
        <v>1.2473448771</v>
      </c>
      <c r="B9438" s="41" t="n">
        <v>1.2808327565</v>
      </c>
      <c r="C9438" s="41" t="n">
        <v>2.8024257527</v>
      </c>
      <c r="D9438" s="42" t="n">
        <f aca="false">$B$5*A9438</f>
        <v>3.18693876662792</v>
      </c>
      <c r="E9438" s="42" t="n">
        <f aca="false">$D$5*A9438+$F$5*B9438</f>
        <v>5.17983741390568</v>
      </c>
      <c r="F9438" s="43" t="n">
        <f aca="false">Inputs!$B$5*D9438+Inputs!$B$6*E9438</f>
        <v>59702.0059675076</v>
      </c>
      <c r="G9438" s="43" t="n">
        <f aca="false">F9438*SQRT(($B$6-2)/C9438)</f>
        <v>50435.5619103332</v>
      </c>
    </row>
    <row r="9439" customFormat="false" ht="15" hidden="false" customHeight="false" outlineLevel="0" collapsed="false">
      <c r="A9439" s="41" t="n">
        <v>-0.0740455345</v>
      </c>
      <c r="B9439" s="41" t="n">
        <v>0.4963143956</v>
      </c>
      <c r="C9439" s="41" t="n">
        <v>3.9746599672</v>
      </c>
      <c r="D9439" s="42" t="n">
        <f aca="false">$B$5*A9439</f>
        <v>-0.189184714449119</v>
      </c>
      <c r="E9439" s="42" t="n">
        <f aca="false">$D$5*A9439+$F$5*B9439</f>
        <v>0.68081022909232</v>
      </c>
      <c r="F9439" s="43" t="n">
        <f aca="false">Inputs!$B$5*D9439+Inputs!$B$6*E9439</f>
        <v>-52958.9828995279</v>
      </c>
      <c r="G9439" s="43" t="n">
        <f aca="false">F9439*SQRT(($B$6-2)/C9439)</f>
        <v>-37566.8381016051</v>
      </c>
    </row>
    <row r="9440" customFormat="false" ht="15" hidden="false" customHeight="false" outlineLevel="0" collapsed="false">
      <c r="A9440" s="41" t="n">
        <v>-0.0105045776</v>
      </c>
      <c r="B9440" s="41" t="n">
        <v>-1.191976826</v>
      </c>
      <c r="C9440" s="41" t="n">
        <v>0.2822392693</v>
      </c>
      <c r="D9440" s="42" t="n">
        <f aca="false">$B$5*A9440</f>
        <v>-0.0268389650649981</v>
      </c>
      <c r="E9440" s="42" t="n">
        <f aca="false">$D$5*A9440+$F$5*B9440</f>
        <v>-2.08323582158249</v>
      </c>
      <c r="F9440" s="43" t="n">
        <f aca="false">Inputs!$B$5*D9440+Inputs!$B$6*E9440</f>
        <v>101477.894572625</v>
      </c>
      <c r="G9440" s="43" t="n">
        <f aca="false">F9440*SQRT(($B$6-2)/C9440)</f>
        <v>270133.052628134</v>
      </c>
    </row>
    <row r="9441" customFormat="false" ht="15" hidden="false" customHeight="false" outlineLevel="0" collapsed="false">
      <c r="A9441" s="41" t="n">
        <v>2.2181070077</v>
      </c>
      <c r="B9441" s="41" t="n">
        <v>1.3747399651</v>
      </c>
      <c r="C9441" s="41" t="n">
        <v>2.1171960858</v>
      </c>
      <c r="D9441" s="42" t="n">
        <f aca="false">$B$5*A9441</f>
        <v>5.66721469029728</v>
      </c>
      <c r="E9441" s="42" t="n">
        <f aca="false">$D$5*A9441+$F$5*B9441</f>
        <v>7.65200490146309</v>
      </c>
      <c r="F9441" s="43" t="n">
        <f aca="false">Inputs!$B$5*D9441+Inputs!$B$6*E9441</f>
        <v>184121.223956573</v>
      </c>
      <c r="G9441" s="43" t="n">
        <f aca="false">F9441*SQRT(($B$6-2)/C9441)</f>
        <v>178952.722472714</v>
      </c>
    </row>
    <row r="9442" customFormat="false" ht="15" hidden="false" customHeight="false" outlineLevel="0" collapsed="false">
      <c r="A9442" s="41" t="n">
        <v>0.3544194053</v>
      </c>
      <c r="B9442" s="41" t="n">
        <v>-0.8558899224</v>
      </c>
      <c r="C9442" s="41" t="n">
        <v>3.0702653877</v>
      </c>
      <c r="D9442" s="42" t="n">
        <f aca="false">$B$5*A9442</f>
        <v>0.905533796732969</v>
      </c>
      <c r="E9442" s="42" t="n">
        <f aca="false">$D$5*A9442+$F$5*B9442</f>
        <v>-0.634530991628486</v>
      </c>
      <c r="F9442" s="43" t="n">
        <f aca="false">Inputs!$B$5*D9442+Inputs!$B$6*E9442</f>
        <v>122279.929254721</v>
      </c>
      <c r="G9442" s="43" t="n">
        <f aca="false">F9442*SQRT(($B$6-2)/C9442)</f>
        <v>98692.0609532538</v>
      </c>
    </row>
    <row r="9443" customFormat="false" ht="15" hidden="false" customHeight="false" outlineLevel="0" collapsed="false">
      <c r="A9443" s="41" t="n">
        <v>-0.2249343772</v>
      </c>
      <c r="B9443" s="41" t="n">
        <v>-0.6924255514</v>
      </c>
      <c r="C9443" s="41" t="n">
        <v>5.1411352373</v>
      </c>
      <c r="D9443" s="42" t="n">
        <f aca="false">$B$5*A9443</f>
        <v>-0.574702393705759</v>
      </c>
      <c r="E9443" s="42" t="n">
        <f aca="false">$D$5*A9443+$F$5*B9443</f>
        <v>-1.73089301773714</v>
      </c>
      <c r="F9443" s="43" t="n">
        <f aca="false">Inputs!$B$5*D9443+Inputs!$B$6*E9443</f>
        <v>29074.4115162811</v>
      </c>
      <c r="G9443" s="43" t="n">
        <f aca="false">F9443*SQRT(($B$6-2)/C9443)</f>
        <v>18134.1171437544</v>
      </c>
    </row>
    <row r="9444" customFormat="false" ht="15" hidden="false" customHeight="false" outlineLevel="0" collapsed="false">
      <c r="A9444" s="41" t="n">
        <v>0.0975822409</v>
      </c>
      <c r="B9444" s="41" t="n">
        <v>0.3099231746</v>
      </c>
      <c r="C9444" s="41" t="n">
        <v>0.2874578118</v>
      </c>
      <c r="D9444" s="42" t="n">
        <f aca="false">$B$5*A9444</f>
        <v>0.249320482384682</v>
      </c>
      <c r="E9444" s="42" t="n">
        <f aca="false">$D$5*A9444+$F$5*B9444</f>
        <v>0.767363604697079</v>
      </c>
      <c r="F9444" s="43" t="n">
        <f aca="false">Inputs!$B$5*D9444+Inputs!$B$6*E9444</f>
        <v>-13436.1319963857</v>
      </c>
      <c r="G9444" s="43" t="n">
        <f aca="false">F9444*SQRT(($B$6-2)/C9444)</f>
        <v>-35440.6927123013</v>
      </c>
    </row>
    <row r="9445" customFormat="false" ht="15" hidden="false" customHeight="false" outlineLevel="0" collapsed="false">
      <c r="A9445" s="41" t="n">
        <v>-0.3411254938</v>
      </c>
      <c r="B9445" s="41" t="n">
        <v>-1.4544127529</v>
      </c>
      <c r="C9445" s="41" t="n">
        <v>7.1819292467</v>
      </c>
      <c r="D9445" s="42" t="n">
        <f aca="false">$B$5*A9445</f>
        <v>-0.871568144813212</v>
      </c>
      <c r="E9445" s="42" t="n">
        <f aca="false">$D$5*A9445+$F$5*B9445</f>
        <v>-3.32313708339922</v>
      </c>
      <c r="F9445" s="43" t="n">
        <f aca="false">Inputs!$B$5*D9445+Inputs!$B$6*E9445</f>
        <v>79000.0396886399</v>
      </c>
      <c r="G9445" s="43" t="n">
        <f aca="false">F9445*SQRT(($B$6-2)/C9445)</f>
        <v>41689.0257620377</v>
      </c>
    </row>
    <row r="9446" customFormat="false" ht="15" hidden="false" customHeight="false" outlineLevel="0" collapsed="false">
      <c r="A9446" s="41" t="n">
        <v>2.1320589857</v>
      </c>
      <c r="B9446" s="41" t="n">
        <v>0.2375267468</v>
      </c>
      <c r="C9446" s="41" t="n">
        <v>3.4635024884</v>
      </c>
      <c r="D9446" s="42" t="n">
        <f aca="false">$B$5*A9446</f>
        <v>5.44736388388597</v>
      </c>
      <c r="E9446" s="42" t="n">
        <f aca="false">$D$5*A9446+$F$5*B9446</f>
        <v>5.48356956997287</v>
      </c>
      <c r="F9446" s="43" t="n">
        <f aca="false">Inputs!$B$5*D9446+Inputs!$B$6*E9446</f>
        <v>270557.909889953</v>
      </c>
      <c r="G9446" s="43" t="n">
        <f aca="false">F9446*SQRT(($B$6-2)/C9446)</f>
        <v>205597.335075598</v>
      </c>
    </row>
    <row r="9447" customFormat="false" ht="15" hidden="false" customHeight="false" outlineLevel="0" collapsed="false">
      <c r="A9447" s="41" t="n">
        <v>0.4565920002</v>
      </c>
      <c r="B9447" s="41" t="n">
        <v>-0.4224093861</v>
      </c>
      <c r="C9447" s="41" t="n">
        <v>6.7758467914</v>
      </c>
      <c r="D9447" s="42" t="n">
        <f aca="false">$B$5*A9447</f>
        <v>1.16658253277365</v>
      </c>
      <c r="E9447" s="42" t="n">
        <f aca="false">$D$5*A9447+$F$5*B9447</f>
        <v>0.357107740494071</v>
      </c>
      <c r="F9447" s="43" t="n">
        <f aca="false">Inputs!$B$5*D9447+Inputs!$B$6*E9447</f>
        <v>98802.8662526619</v>
      </c>
      <c r="G9447" s="43" t="n">
        <f aca="false">F9447*SQRT(($B$6-2)/C9447)</f>
        <v>53678.7943229524</v>
      </c>
    </row>
    <row r="9448" customFormat="false" ht="15" hidden="false" customHeight="false" outlineLevel="0" collapsed="false">
      <c r="A9448" s="41" t="n">
        <v>-1.5620111153</v>
      </c>
      <c r="B9448" s="41" t="n">
        <v>-0.0833005309</v>
      </c>
      <c r="C9448" s="41" t="n">
        <v>4.3967321666</v>
      </c>
      <c r="D9448" s="42" t="n">
        <f aca="false">$B$5*A9448</f>
        <v>-3.990904094485</v>
      </c>
      <c r="E9448" s="42" t="n">
        <f aca="false">$D$5*A9448+$F$5*B9448</f>
        <v>-3.86078135113386</v>
      </c>
      <c r="F9448" s="43" t="n">
        <f aca="false">Inputs!$B$5*D9448+Inputs!$B$6*E9448</f>
        <v>-206051.341891807</v>
      </c>
      <c r="G9448" s="43" t="n">
        <f aca="false">F9448*SQRT(($B$6-2)/C9448)</f>
        <v>-138971.402243551</v>
      </c>
    </row>
    <row r="9449" customFormat="false" ht="15" hidden="false" customHeight="false" outlineLevel="0" collapsed="false">
      <c r="A9449" s="41" t="n">
        <v>-0.323222009</v>
      </c>
      <c r="B9449" s="41" t="n">
        <v>0.7095343807</v>
      </c>
      <c r="C9449" s="41" t="n">
        <v>8.4542635788</v>
      </c>
      <c r="D9449" s="42" t="n">
        <f aca="false">$B$5*A9449</f>
        <v>-0.825825134348048</v>
      </c>
      <c r="E9449" s="42" t="n">
        <f aca="false">$D$5*A9449+$F$5*B9449</f>
        <v>0.456049330394678</v>
      </c>
      <c r="F9449" s="43" t="n">
        <f aca="false">Inputs!$B$5*D9449+Inputs!$B$6*E9449</f>
        <v>-105384.979954539</v>
      </c>
      <c r="G9449" s="43" t="n">
        <f aca="false">F9449*SQRT(($B$6-2)/C9449)</f>
        <v>-51257.3114985125</v>
      </c>
    </row>
    <row r="9450" customFormat="false" ht="15" hidden="false" customHeight="false" outlineLevel="0" collapsed="false">
      <c r="A9450" s="41" t="n">
        <v>0.9060775734</v>
      </c>
      <c r="B9450" s="41" t="n">
        <v>0.7650294797</v>
      </c>
      <c r="C9450" s="41" t="n">
        <v>4.6053536599</v>
      </c>
      <c r="D9450" s="42" t="n">
        <f aca="false">$B$5*A9450</f>
        <v>2.31500830063465</v>
      </c>
      <c r="E9450" s="42" t="n">
        <f aca="false">$D$5*A9450+$F$5*B9450</f>
        <v>3.47710149662886</v>
      </c>
      <c r="F9450" s="43" t="n">
        <f aca="false">Inputs!$B$5*D9450+Inputs!$B$6*E9450</f>
        <v>57645.755232022</v>
      </c>
      <c r="G9450" s="43" t="n">
        <f aca="false">F9450*SQRT(($B$6-2)/C9450)</f>
        <v>37988.3856179894</v>
      </c>
    </row>
    <row r="9451" customFormat="false" ht="15" hidden="false" customHeight="false" outlineLevel="0" collapsed="false">
      <c r="A9451" s="41" t="n">
        <v>0.9882723359</v>
      </c>
      <c r="B9451" s="41" t="n">
        <v>1.8036658075</v>
      </c>
      <c r="C9451" s="41" t="n">
        <v>0.6918866627</v>
      </c>
      <c r="D9451" s="42" t="n">
        <f aca="false">$B$5*A9451</f>
        <v>2.52501411364929</v>
      </c>
      <c r="E9451" s="42" t="n">
        <f aca="false">$D$5*A9451+$F$5*B9451</f>
        <v>5.46615056944219</v>
      </c>
      <c r="F9451" s="43" t="n">
        <f aca="false">Inputs!$B$5*D9451+Inputs!$B$6*E9451</f>
        <v>-20806.1171071809</v>
      </c>
      <c r="G9451" s="43" t="n">
        <f aca="false">F9451*SQRT(($B$6-2)/C9451)</f>
        <v>-35374.3572060282</v>
      </c>
    </row>
    <row r="9452" customFormat="false" ht="15" hidden="false" customHeight="false" outlineLevel="0" collapsed="false">
      <c r="A9452" s="41" t="n">
        <v>0.3898517395</v>
      </c>
      <c r="B9452" s="41" t="n">
        <v>1.0992158208</v>
      </c>
      <c r="C9452" s="41" t="n">
        <v>5.3184325921</v>
      </c>
      <c r="D9452" s="42" t="n">
        <f aca="false">$B$5*A9452</f>
        <v>0.996062632444091</v>
      </c>
      <c r="E9452" s="42" t="n">
        <f aca="false">$D$5*A9452+$F$5*B9452</f>
        <v>2.82575116660323</v>
      </c>
      <c r="F9452" s="43" t="n">
        <f aca="false">Inputs!$B$5*D9452+Inputs!$B$6*E9452</f>
        <v>-41681.2950857525</v>
      </c>
      <c r="G9452" s="43" t="n">
        <f aca="false">F9452*SQRT(($B$6-2)/C9452)</f>
        <v>-25560.2073601522</v>
      </c>
    </row>
    <row r="9453" customFormat="false" ht="15" hidden="false" customHeight="false" outlineLevel="0" collapsed="false">
      <c r="A9453" s="41" t="n">
        <v>0.4938605738</v>
      </c>
      <c r="B9453" s="41" t="n">
        <v>-1.9000354</v>
      </c>
      <c r="C9453" s="41" t="n">
        <v>3.7284408153</v>
      </c>
      <c r="D9453" s="42" t="n">
        <f aca="false">$B$5*A9453</f>
        <v>1.26180291982403</v>
      </c>
      <c r="E9453" s="42" t="n">
        <f aca="false">$D$5*A9453+$F$5*B9453</f>
        <v>-2.10569079518918</v>
      </c>
      <c r="F9453" s="43" t="n">
        <f aca="false">Inputs!$B$5*D9453+Inputs!$B$6*E9453</f>
        <v>231464.831741862</v>
      </c>
      <c r="G9453" s="43" t="n">
        <f aca="false">F9453*SQRT(($B$6-2)/C9453)</f>
        <v>169526.027635514</v>
      </c>
    </row>
    <row r="9454" customFormat="false" ht="15" hidden="false" customHeight="false" outlineLevel="0" collapsed="false">
      <c r="A9454" s="41" t="n">
        <v>-0.1545202827</v>
      </c>
      <c r="B9454" s="41" t="n">
        <v>-0.8677115069</v>
      </c>
      <c r="C9454" s="41" t="n">
        <v>1.9999444257</v>
      </c>
      <c r="D9454" s="42" t="n">
        <f aca="false">$B$5*A9454</f>
        <v>-0.394795928702448</v>
      </c>
      <c r="E9454" s="42" t="n">
        <f aca="false">$D$5*A9454+$F$5*B9454</f>
        <v>-1.8660105302134</v>
      </c>
      <c r="F9454" s="43" t="n">
        <f aca="false">Inputs!$B$5*D9454+Inputs!$B$6*E9454</f>
        <v>53820.9336404252</v>
      </c>
      <c r="G9454" s="43" t="n">
        <f aca="false">F9454*SQRT(($B$6-2)/C9454)</f>
        <v>53821.6814211874</v>
      </c>
    </row>
    <row r="9455" customFormat="false" ht="15" hidden="false" customHeight="false" outlineLevel="0" collapsed="false">
      <c r="A9455" s="41" t="n">
        <v>0.2314333307</v>
      </c>
      <c r="B9455" s="41" t="n">
        <v>-0.7910101593</v>
      </c>
      <c r="C9455" s="41" t="n">
        <v>3.8536859312</v>
      </c>
      <c r="D9455" s="42" t="n">
        <f aca="false">$B$5*A9455</f>
        <v>0.591307077167334</v>
      </c>
      <c r="E9455" s="42" t="n">
        <f aca="false">$D$5*A9455+$F$5*B9455</f>
        <v>-0.815156392417171</v>
      </c>
      <c r="F9455" s="43" t="n">
        <f aca="false">Inputs!$B$5*D9455+Inputs!$B$6*E9455</f>
        <v>99888.5273375919</v>
      </c>
      <c r="G9455" s="43" t="n">
        <f aca="false">F9455*SQRT(($B$6-2)/C9455)</f>
        <v>71960.2145331252</v>
      </c>
    </row>
    <row r="9456" customFormat="false" ht="15" hidden="false" customHeight="false" outlineLevel="0" collapsed="false">
      <c r="A9456" s="41" t="n">
        <v>0.60568089</v>
      </c>
      <c r="B9456" s="41" t="n">
        <v>0.9810280981</v>
      </c>
      <c r="C9456" s="41" t="n">
        <v>4.6858817368</v>
      </c>
      <c r="D9456" s="42" t="n">
        <f aca="false">$B$5*A9456</f>
        <v>1.54750137190161</v>
      </c>
      <c r="E9456" s="42" t="n">
        <f aca="false">$D$5*A9456+$F$5*B9456</f>
        <v>3.13525560190249</v>
      </c>
      <c r="F9456" s="43" t="n">
        <f aca="false">Inputs!$B$5*D9456+Inputs!$B$6*E9456</f>
        <v>-2012.6429049634</v>
      </c>
      <c r="G9456" s="43" t="n">
        <f aca="false">F9456*SQRT(($B$6-2)/C9456)</f>
        <v>-1314.87982765855</v>
      </c>
    </row>
    <row r="9457" customFormat="false" ht="15" hidden="false" customHeight="false" outlineLevel="0" collapsed="false">
      <c r="A9457" s="41" t="n">
        <v>1.203570046</v>
      </c>
      <c r="B9457" s="41" t="n">
        <v>1.6192615615</v>
      </c>
      <c r="C9457" s="41" t="n">
        <v>4.0138761539</v>
      </c>
      <c r="D9457" s="42" t="n">
        <f aca="false">$B$5*A9457</f>
        <v>3.07509503455638</v>
      </c>
      <c r="E9457" s="42" t="n">
        <f aca="false">$D$5*A9457+$F$5*B9457</f>
        <v>5.66005138776244</v>
      </c>
      <c r="F9457" s="43" t="n">
        <f aca="false">Inputs!$B$5*D9457+Inputs!$B$6*E9457</f>
        <v>24506.9340675155</v>
      </c>
      <c r="G9457" s="43" t="n">
        <f aca="false">F9457*SQRT(($B$6-2)/C9457)</f>
        <v>17299.0397255719</v>
      </c>
    </row>
    <row r="9458" customFormat="false" ht="15" hidden="false" customHeight="false" outlineLevel="0" collapsed="false">
      <c r="A9458" s="41" t="n">
        <v>-1.6760240841</v>
      </c>
      <c r="B9458" s="41" t="n">
        <v>-1.1990000349</v>
      </c>
      <c r="C9458" s="41" t="n">
        <v>0.8856979757</v>
      </c>
      <c r="D9458" s="42" t="n">
        <f aca="false">$B$5*A9458</f>
        <v>-4.28220472580024</v>
      </c>
      <c r="E9458" s="42" t="n">
        <f aca="false">$D$5*A9458+$F$5*B9458</f>
        <v>-6.05861304476222</v>
      </c>
      <c r="F9458" s="43" t="n">
        <f aca="false">Inputs!$B$5*D9458+Inputs!$B$6*E9458</f>
        <v>-125289.820341913</v>
      </c>
      <c r="G9458" s="43" t="n">
        <f aca="false">F9458*SQRT(($B$6-2)/C9458)</f>
        <v>-188272.963339438</v>
      </c>
    </row>
    <row r="9459" customFormat="false" ht="15" hidden="false" customHeight="false" outlineLevel="0" collapsed="false">
      <c r="A9459" s="41" t="n">
        <v>2.9278151862</v>
      </c>
      <c r="B9459" s="41" t="n">
        <v>1.0095237199</v>
      </c>
      <c r="C9459" s="41" t="n">
        <v>9.0171840074</v>
      </c>
      <c r="D9459" s="42" t="n">
        <f aca="false">$B$5*A9459</f>
        <v>7.48050349965454</v>
      </c>
      <c r="E9459" s="42" t="n">
        <f aca="false">$D$5*A9459+$F$5*B9459</f>
        <v>8.7101827509211</v>
      </c>
      <c r="F9459" s="43" t="n">
        <f aca="false">Inputs!$B$5*D9459+Inputs!$B$6*E9459</f>
        <v>312541.212419398</v>
      </c>
      <c r="G9459" s="43" t="n">
        <f aca="false">F9459*SQRT(($B$6-2)/C9459)</f>
        <v>147192.887275498</v>
      </c>
    </row>
    <row r="9460" customFormat="false" ht="15" hidden="false" customHeight="false" outlineLevel="0" collapsed="false">
      <c r="A9460" s="41" t="n">
        <v>0.224447971</v>
      </c>
      <c r="B9460" s="41" t="n">
        <v>0.0320375103</v>
      </c>
      <c r="C9460" s="41" t="n">
        <v>5.8843923323</v>
      </c>
      <c r="D9460" s="42" t="n">
        <f aca="false">$B$5*A9460</f>
        <v>0.57345963654728</v>
      </c>
      <c r="E9460" s="42" t="n">
        <f aca="false">$D$5*A9460+$F$5*B9460</f>
        <v>0.589414248804702</v>
      </c>
      <c r="F9460" s="43" t="n">
        <f aca="false">Inputs!$B$5*D9460+Inputs!$B$6*E9460</f>
        <v>27875.2512144929</v>
      </c>
      <c r="G9460" s="43" t="n">
        <f aca="false">F9460*SQRT(($B$6-2)/C9460)</f>
        <v>16251.1080319063</v>
      </c>
    </row>
    <row r="9461" customFormat="false" ht="15" hidden="false" customHeight="false" outlineLevel="0" collapsed="false">
      <c r="A9461" s="41" t="n">
        <v>-0.0568601471</v>
      </c>
      <c r="B9461" s="41" t="n">
        <v>-1.9337465575</v>
      </c>
      <c r="C9461" s="41" t="n">
        <v>3.2947634749</v>
      </c>
      <c r="D9461" s="42" t="n">
        <f aca="false">$B$5*A9461</f>
        <v>-0.14527642707</v>
      </c>
      <c r="E9461" s="42" t="n">
        <f aca="false">$D$5*A9461+$F$5*B9461</f>
        <v>-3.47438966753112</v>
      </c>
      <c r="F9461" s="43" t="n">
        <f aca="false">Inputs!$B$5*D9461+Inputs!$B$6*E9461</f>
        <v>159191.840669556</v>
      </c>
      <c r="G9461" s="43" t="n">
        <f aca="false">F9461*SQRT(($B$6-2)/C9461)</f>
        <v>124029.125257003</v>
      </c>
    </row>
    <row r="9462" customFormat="false" ht="15" hidden="false" customHeight="false" outlineLevel="0" collapsed="false">
      <c r="A9462" s="41" t="n">
        <v>-0.7723291046</v>
      </c>
      <c r="B9462" s="41" t="n">
        <v>-0.1118475945</v>
      </c>
      <c r="C9462" s="41" t="n">
        <v>2.6447565656</v>
      </c>
      <c r="D9462" s="42" t="n">
        <f aca="false">$B$5*A9462</f>
        <v>-1.97328390025322</v>
      </c>
      <c r="E9462" s="42" t="n">
        <f aca="false">$D$5*A9462+$F$5*B9462</f>
        <v>-2.03095713527632</v>
      </c>
      <c r="F9462" s="43" t="n">
        <f aca="false">Inputs!$B$5*D9462+Inputs!$B$6*E9462</f>
        <v>-95780.5332615061</v>
      </c>
      <c r="G9462" s="43" t="n">
        <f aca="false">F9462*SQRT(($B$6-2)/C9462)</f>
        <v>-83291.25319957</v>
      </c>
    </row>
    <row r="9463" customFormat="false" ht="15" hidden="false" customHeight="false" outlineLevel="0" collapsed="false">
      <c r="A9463" s="41" t="n">
        <v>-0.7158598755</v>
      </c>
      <c r="B9463" s="41" t="n">
        <v>-0.5851359905</v>
      </c>
      <c r="C9463" s="41" t="n">
        <v>8.6241950228</v>
      </c>
      <c r="D9463" s="42" t="n">
        <f aca="false">$B$5*A9463</f>
        <v>-1.82900626008783</v>
      </c>
      <c r="E9463" s="42" t="n">
        <f aca="false">$D$5*A9463+$F$5*B9463</f>
        <v>-2.71383171182623</v>
      </c>
      <c r="F9463" s="43" t="n">
        <f aca="false">Inputs!$B$5*D9463+Inputs!$B$6*E9463</f>
        <v>-47209.0404174714</v>
      </c>
      <c r="G9463" s="43" t="n">
        <f aca="false">F9463*SQRT(($B$6-2)/C9463)</f>
        <v>-22734.2633430668</v>
      </c>
    </row>
    <row r="9464" customFormat="false" ht="15" hidden="false" customHeight="false" outlineLevel="0" collapsed="false">
      <c r="A9464" s="41" t="n">
        <v>2.558731422</v>
      </c>
      <c r="B9464" s="41" t="n">
        <v>-0.2516530416</v>
      </c>
      <c r="C9464" s="41" t="n">
        <v>3.9853071455</v>
      </c>
      <c r="D9464" s="42" t="n">
        <f aca="false">$B$5*A9464</f>
        <v>6.53750258799277</v>
      </c>
      <c r="E9464" s="42" t="n">
        <f aca="false">$D$5*A9464+$F$5*B9464</f>
        <v>5.65418566522563</v>
      </c>
      <c r="F9464" s="43" t="n">
        <f aca="false">Inputs!$B$5*D9464+Inputs!$B$6*E9464</f>
        <v>371040.975537995</v>
      </c>
      <c r="G9464" s="43" t="n">
        <f aca="false">F9464*SQRT(($B$6-2)/C9464)</f>
        <v>262848.783895057</v>
      </c>
    </row>
    <row r="9465" customFormat="false" ht="15" hidden="false" customHeight="false" outlineLevel="0" collapsed="false">
      <c r="A9465" s="41" t="n">
        <v>0.2781200083</v>
      </c>
      <c r="B9465" s="41" t="n">
        <v>0.242536285</v>
      </c>
      <c r="C9465" s="41" t="n">
        <v>0.9444264652</v>
      </c>
      <c r="D9465" s="42" t="n">
        <f aca="false">$B$5*A9465</f>
        <v>0.710590513095993</v>
      </c>
      <c r="E9465" s="42" t="n">
        <f aca="false">$D$5*A9465+$F$5*B9465</f>
        <v>1.08060914633975</v>
      </c>
      <c r="F9465" s="43" t="n">
        <f aca="false">Inputs!$B$5*D9465+Inputs!$B$6*E9465</f>
        <v>17028.5939926116</v>
      </c>
      <c r="G9465" s="43" t="n">
        <f aca="false">F9465*SQRT(($B$6-2)/C9465)</f>
        <v>24780.4799971545</v>
      </c>
    </row>
    <row r="9466" customFormat="false" ht="15" hidden="false" customHeight="false" outlineLevel="0" collapsed="false">
      <c r="A9466" s="41" t="n">
        <v>0.5894594986</v>
      </c>
      <c r="B9466" s="41" t="n">
        <v>-0.4772827659</v>
      </c>
      <c r="C9466" s="41" t="n">
        <v>8.6506676976</v>
      </c>
      <c r="D9466" s="42" t="n">
        <f aca="false">$B$5*A9466</f>
        <v>1.50605607313108</v>
      </c>
      <c r="E9466" s="42" t="n">
        <f aca="false">$D$5*A9466+$F$5*B9466</f>
        <v>0.578525322918488</v>
      </c>
      <c r="F9466" s="43" t="n">
        <f aca="false">Inputs!$B$5*D9466+Inputs!$B$6*E9466</f>
        <v>121679.341167183</v>
      </c>
      <c r="G9466" s="43" t="n">
        <f aca="false">F9466*SQRT(($B$6-2)/C9466)</f>
        <v>58506.8926003838</v>
      </c>
    </row>
    <row r="9467" customFormat="false" ht="15" hidden="false" customHeight="false" outlineLevel="0" collapsed="false">
      <c r="A9467" s="41" t="n">
        <v>1.246981248</v>
      </c>
      <c r="B9467" s="41" t="n">
        <v>0.4435621936</v>
      </c>
      <c r="C9467" s="41" t="n">
        <v>2.3207534739</v>
      </c>
      <c r="D9467" s="42" t="n">
        <f aca="false">$B$5*A9467</f>
        <v>3.18600970226349</v>
      </c>
      <c r="E9467" s="42" t="n">
        <f aca="false">$D$5*A9467+$F$5*B9467</f>
        <v>3.73321990769292</v>
      </c>
      <c r="F9467" s="43" t="n">
        <f aca="false">Inputs!$B$5*D9467+Inputs!$B$6*E9467</f>
        <v>131939.974841703</v>
      </c>
      <c r="G9467" s="43" t="n">
        <f aca="false">F9467*SQRT(($B$6-2)/C9467)</f>
        <v>122483.303201983</v>
      </c>
    </row>
    <row r="9468" customFormat="false" ht="15" hidden="false" customHeight="false" outlineLevel="0" collapsed="false">
      <c r="A9468" s="41" t="n">
        <v>-1.2871643737</v>
      </c>
      <c r="B9468" s="41" t="n">
        <v>-0.1075039992</v>
      </c>
      <c r="C9468" s="41" t="n">
        <v>0.9342177019</v>
      </c>
      <c r="D9468" s="42" t="n">
        <f aca="false">$B$5*A9468</f>
        <v>-3.28867670591956</v>
      </c>
      <c r="E9468" s="42" t="n">
        <f aca="false">$D$5*A9468+$F$5*B9468</f>
        <v>-3.24855259387559</v>
      </c>
      <c r="F9468" s="43" t="n">
        <f aca="false">Inputs!$B$5*D9468+Inputs!$B$6*E9468</f>
        <v>-166440.040898177</v>
      </c>
      <c r="G9468" s="43" t="n">
        <f aca="false">F9468*SQRT(($B$6-2)/C9468)</f>
        <v>-243527.923448634</v>
      </c>
    </row>
    <row r="9469" customFormat="false" ht="15" hidden="false" customHeight="false" outlineLevel="0" collapsed="false">
      <c r="A9469" s="41" t="n">
        <v>-0.1721483207</v>
      </c>
      <c r="B9469" s="41" t="n">
        <v>-0.2181654553</v>
      </c>
      <c r="C9469" s="41" t="n">
        <v>4.0468540795</v>
      </c>
      <c r="D9469" s="42" t="n">
        <f aca="false">$B$5*A9469</f>
        <v>-0.439835178643012</v>
      </c>
      <c r="E9469" s="42" t="n">
        <f aca="false">$D$5*A9469+$F$5*B9469</f>
        <v>-0.786358016297695</v>
      </c>
      <c r="F9469" s="43" t="n">
        <f aca="false">Inputs!$B$5*D9469+Inputs!$B$6*E9469</f>
        <v>-4665.61704941647</v>
      </c>
      <c r="G9469" s="43" t="n">
        <f aca="false">F9469*SQRT(($B$6-2)/C9469)</f>
        <v>-3279.93558523729</v>
      </c>
    </row>
    <row r="9470" customFormat="false" ht="15" hidden="false" customHeight="false" outlineLevel="0" collapsed="false">
      <c r="A9470" s="41" t="n">
        <v>0.5092968022</v>
      </c>
      <c r="B9470" s="41" t="n">
        <v>0.6347251892</v>
      </c>
      <c r="C9470" s="41" t="n">
        <v>1.8968141392</v>
      </c>
      <c r="D9470" s="42" t="n">
        <f aca="false">$B$5*A9470</f>
        <v>1.30124214437342</v>
      </c>
      <c r="E9470" s="42" t="n">
        <f aca="false">$D$5*A9470+$F$5*B9470</f>
        <v>2.30792460686138</v>
      </c>
      <c r="F9470" s="43" t="n">
        <f aca="false">Inputs!$B$5*D9470+Inputs!$B$6*E9470</f>
        <v>14727.9840942733</v>
      </c>
      <c r="G9470" s="43" t="n">
        <f aca="false">F9470*SQRT(($B$6-2)/C9470)</f>
        <v>15123.2772901032</v>
      </c>
    </row>
    <row r="9471" customFormat="false" ht="15" hidden="false" customHeight="false" outlineLevel="0" collapsed="false">
      <c r="A9471" s="41" t="n">
        <v>0.5166530828</v>
      </c>
      <c r="B9471" s="41" t="n">
        <v>0.3389153581</v>
      </c>
      <c r="C9471" s="41" t="n">
        <v>3.0340113012</v>
      </c>
      <c r="D9471" s="42" t="n">
        <f aca="false">$B$5*A9471</f>
        <v>1.32003727974676</v>
      </c>
      <c r="E9471" s="42" t="n">
        <f aca="false">$D$5*A9471+$F$5*B9471</f>
        <v>1.81464156633414</v>
      </c>
      <c r="F9471" s="43" t="n">
        <f aca="false">Inputs!$B$5*D9471+Inputs!$B$6*E9471</f>
        <v>41271.6496579692</v>
      </c>
      <c r="G9471" s="43" t="n">
        <f aca="false">F9471*SQRT(($B$6-2)/C9471)</f>
        <v>33508.7501317638</v>
      </c>
    </row>
    <row r="9472" customFormat="false" ht="15" hidden="false" customHeight="false" outlineLevel="0" collapsed="false">
      <c r="A9472" s="41" t="n">
        <v>0.0856377077</v>
      </c>
      <c r="B9472" s="41" t="n">
        <v>-2.1512070041</v>
      </c>
      <c r="C9472" s="41" t="n">
        <v>4.5326753087</v>
      </c>
      <c r="D9472" s="42" t="n">
        <f aca="false">$B$5*A9472</f>
        <v>0.21880246238619</v>
      </c>
      <c r="E9472" s="42" t="n">
        <f aca="false">$D$5*A9472+$F$5*B9472</f>
        <v>-3.51080210622129</v>
      </c>
      <c r="F9472" s="43" t="n">
        <f aca="false">Inputs!$B$5*D9472+Inputs!$B$6*E9472</f>
        <v>197420.351549684</v>
      </c>
      <c r="G9472" s="43" t="n">
        <f aca="false">F9472*SQRT(($B$6-2)/C9472)</f>
        <v>131138.319403088</v>
      </c>
    </row>
    <row r="9473" customFormat="false" ht="15" hidden="false" customHeight="false" outlineLevel="0" collapsed="false">
      <c r="A9473" s="41" t="n">
        <v>0.7778926289</v>
      </c>
      <c r="B9473" s="41" t="n">
        <v>0.4883540951</v>
      </c>
      <c r="C9473" s="41" t="n">
        <v>0.0875848351</v>
      </c>
      <c r="D9473" s="42" t="n">
        <f aca="false">$B$5*A9473</f>
        <v>1.98749858265283</v>
      </c>
      <c r="E9473" s="42" t="n">
        <f aca="false">$D$5*A9473+$F$5*B9473</f>
        <v>2.69432650481847</v>
      </c>
      <c r="F9473" s="43" t="n">
        <f aca="false">Inputs!$B$5*D9473+Inputs!$B$6*E9473</f>
        <v>64033.5330243592</v>
      </c>
      <c r="G9473" s="43" t="n">
        <f aca="false">F9473*SQRT(($B$6-2)/C9473)</f>
        <v>305990.542799542</v>
      </c>
    </row>
    <row r="9474" customFormat="false" ht="15" hidden="false" customHeight="false" outlineLevel="0" collapsed="false">
      <c r="A9474" s="41" t="n">
        <v>-0.9847612767</v>
      </c>
      <c r="B9474" s="41" t="n">
        <v>0.2805822784</v>
      </c>
      <c r="C9474" s="41" t="n">
        <v>3.6726849082</v>
      </c>
      <c r="D9474" s="42" t="n">
        <f aca="false">$B$5*A9474</f>
        <v>-2.51604343450366</v>
      </c>
      <c r="E9474" s="42" t="n">
        <f aca="false">$D$5*A9474+$F$5*B9474</f>
        <v>-1.85883207713654</v>
      </c>
      <c r="F9474" s="43" t="n">
        <f aca="false">Inputs!$B$5*D9474+Inputs!$B$6*E9474</f>
        <v>-158662.739593539</v>
      </c>
      <c r="G9474" s="43" t="n">
        <f aca="false">F9474*SQRT(($B$6-2)/C9474)</f>
        <v>-117084.151103931</v>
      </c>
    </row>
    <row r="9475" customFormat="false" ht="15" hidden="false" customHeight="false" outlineLevel="0" collapsed="false">
      <c r="A9475" s="41" t="n">
        <v>0.6479384811</v>
      </c>
      <c r="B9475" s="41" t="n">
        <v>1.1712470652</v>
      </c>
      <c r="C9475" s="41" t="n">
        <v>7.4008398798</v>
      </c>
      <c r="D9475" s="42" t="n">
        <f aca="false">$B$5*A9475</f>
        <v>1.65546858909499</v>
      </c>
      <c r="E9475" s="42" t="n">
        <f aca="false">$D$5*A9475+$F$5*B9475</f>
        <v>3.56427077894058</v>
      </c>
      <c r="F9475" s="43" t="n">
        <f aca="false">Inputs!$B$5*D9475+Inputs!$B$6*E9475</f>
        <v>-12666.68003753</v>
      </c>
      <c r="G9475" s="43" t="n">
        <f aca="false">F9475*SQRT(($B$6-2)/C9475)</f>
        <v>-6584.71972345304</v>
      </c>
    </row>
    <row r="9476" customFormat="false" ht="15" hidden="false" customHeight="false" outlineLevel="0" collapsed="false">
      <c r="A9476" s="41" t="n">
        <v>0.5103014432</v>
      </c>
      <c r="B9476" s="41" t="n">
        <v>0.3216018068</v>
      </c>
      <c r="C9476" s="41" t="n">
        <v>1.0289589091</v>
      </c>
      <c r="D9476" s="42" t="n">
        <f aca="false">$B$5*A9476</f>
        <v>1.30380898006436</v>
      </c>
      <c r="E9476" s="42" t="n">
        <f aca="false">$D$5*A9476+$F$5*B9476</f>
        <v>1.76963120509751</v>
      </c>
      <c r="F9476" s="43" t="n">
        <f aca="false">Inputs!$B$5*D9476+Inputs!$B$6*E9476</f>
        <v>41899.3377515601</v>
      </c>
      <c r="G9476" s="43" t="n">
        <f aca="false">F9476*SQRT(($B$6-2)/C9476)</f>
        <v>58414.8331587293</v>
      </c>
    </row>
    <row r="9477" customFormat="false" ht="15" hidden="false" customHeight="false" outlineLevel="0" collapsed="false">
      <c r="A9477" s="41" t="n">
        <v>0.9467723175</v>
      </c>
      <c r="B9477" s="41" t="n">
        <v>-0.3065400202</v>
      </c>
      <c r="C9477" s="41" t="n">
        <v>0.2143322174</v>
      </c>
      <c r="D9477" s="42" t="n">
        <f aca="false">$B$5*A9477</f>
        <v>2.41898247806649</v>
      </c>
      <c r="E9477" s="42" t="n">
        <f aca="false">$D$5*A9477+$F$5*B9477</f>
        <v>1.72361162826626</v>
      </c>
      <c r="F9477" s="43" t="n">
        <f aca="false">Inputs!$B$5*D9477+Inputs!$B$6*E9477</f>
        <v>155717.666393336</v>
      </c>
      <c r="G9477" s="43" t="n">
        <f aca="false">F9477*SQRT(($B$6-2)/C9477)</f>
        <v>475673.717604587</v>
      </c>
    </row>
    <row r="9478" customFormat="false" ht="15" hidden="false" customHeight="false" outlineLevel="0" collapsed="false">
      <c r="A9478" s="41" t="n">
        <v>0.4120032196</v>
      </c>
      <c r="B9478" s="41" t="n">
        <v>-0.6211131942</v>
      </c>
      <c r="C9478" s="41" t="n">
        <v>6.0298321523</v>
      </c>
      <c r="D9478" s="42" t="n">
        <f aca="false">$B$5*A9478</f>
        <v>1.05265917760569</v>
      </c>
      <c r="E9478" s="42" t="n">
        <f aca="false">$D$5*A9478+$F$5*B9478</f>
        <v>-0.0921058579989306</v>
      </c>
      <c r="F9478" s="43" t="n">
        <f aca="false">Inputs!$B$5*D9478+Inputs!$B$6*E9478</f>
        <v>109871.210660515</v>
      </c>
      <c r="G9478" s="43" t="n">
        <f aca="false">F9478*SQRT(($B$6-2)/C9478)</f>
        <v>63277.0605252008</v>
      </c>
    </row>
    <row r="9479" customFormat="false" ht="15" hidden="false" customHeight="false" outlineLevel="0" collapsed="false">
      <c r="A9479" s="41" t="n">
        <v>1.1102967076</v>
      </c>
      <c r="B9479" s="41" t="n">
        <v>-1.6097111143</v>
      </c>
      <c r="C9479" s="41" t="n">
        <v>3.5414835071</v>
      </c>
      <c r="D9479" s="42" t="n">
        <f aca="false">$B$5*A9479</f>
        <v>2.83678370342648</v>
      </c>
      <c r="E9479" s="42" t="n">
        <f aca="false">$D$5*A9479+$F$5*B9479</f>
        <v>-0.137511055753754</v>
      </c>
      <c r="F9479" s="43" t="n">
        <f aca="false">Inputs!$B$5*D9479+Inputs!$B$6*E9479</f>
        <v>290553.923130335</v>
      </c>
      <c r="G9479" s="43" t="n">
        <f aca="false">F9479*SQRT(($B$6-2)/C9479)</f>
        <v>218347.95551655</v>
      </c>
    </row>
    <row r="9480" customFormat="false" ht="15" hidden="false" customHeight="false" outlineLevel="0" collapsed="false">
      <c r="A9480" s="41" t="n">
        <v>0.8167371742</v>
      </c>
      <c r="B9480" s="41" t="n">
        <v>0.0177089618</v>
      </c>
      <c r="C9480" s="41" t="n">
        <v>4.9370287822</v>
      </c>
      <c r="D9480" s="42" t="n">
        <f aca="false">$B$5*A9480</f>
        <v>2.08674554278499</v>
      </c>
      <c r="E9480" s="42" t="n">
        <f aca="false">$D$5*A9480+$F$5*B9480</f>
        <v>1.97407668425992</v>
      </c>
      <c r="F9480" s="43" t="n">
        <f aca="false">Inputs!$B$5*D9480+Inputs!$B$6*E9480</f>
        <v>109970.720065503</v>
      </c>
      <c r="G9480" s="43" t="n">
        <f aca="false">F9480*SQRT(($B$6-2)/C9480)</f>
        <v>69993.7459746664</v>
      </c>
    </row>
    <row r="9481" customFormat="false" ht="15" hidden="false" customHeight="false" outlineLevel="0" collapsed="false">
      <c r="A9481" s="41" t="n">
        <v>0.9653873307</v>
      </c>
      <c r="B9481" s="41" t="n">
        <v>-0.7805443704</v>
      </c>
      <c r="C9481" s="41" t="n">
        <v>2.3461309209</v>
      </c>
      <c r="D9481" s="42" t="n">
        <f aca="false">$B$5*A9481</f>
        <v>2.46654342796697</v>
      </c>
      <c r="E9481" s="42" t="n">
        <f aca="false">$D$5*A9481+$F$5*B9481</f>
        <v>0.949423350632695</v>
      </c>
      <c r="F9481" s="43" t="n">
        <f aca="false">Inputs!$B$5*D9481+Inputs!$B$6*E9481</f>
        <v>199183.175265062</v>
      </c>
      <c r="G9481" s="43" t="n">
        <f aca="false">F9481*SQRT(($B$6-2)/C9481)</f>
        <v>183904.149086451</v>
      </c>
    </row>
    <row r="9482" customFormat="false" ht="15" hidden="false" customHeight="false" outlineLevel="0" collapsed="false">
      <c r="A9482" s="41" t="n">
        <v>0.0899835788</v>
      </c>
      <c r="B9482" s="41" t="n">
        <v>0.0606300897</v>
      </c>
      <c r="C9482" s="41" t="n">
        <v>3.9594573661</v>
      </c>
      <c r="D9482" s="42" t="n">
        <f aca="false">$B$5*A9482</f>
        <v>0.229906067602062</v>
      </c>
      <c r="E9482" s="42" t="n">
        <f aca="false">$D$5*A9482+$F$5*B9482</f>
        <v>0.318816493580196</v>
      </c>
      <c r="F9482" s="43" t="n">
        <f aca="false">Inputs!$B$5*D9482+Inputs!$B$6*E9482</f>
        <v>7049.78208119636</v>
      </c>
      <c r="G9482" s="43" t="n">
        <f aca="false">F9482*SQRT(($B$6-2)/C9482)</f>
        <v>5010.40526278419</v>
      </c>
    </row>
    <row r="9483" customFormat="false" ht="15" hidden="false" customHeight="false" outlineLevel="0" collapsed="false">
      <c r="A9483" s="41" t="n">
        <v>0.4338835601</v>
      </c>
      <c r="B9483" s="41" t="n">
        <v>-1.0475619506</v>
      </c>
      <c r="C9483" s="41" t="n">
        <v>8.7179312823</v>
      </c>
      <c r="D9483" s="42" t="n">
        <f aca="false">$B$5*A9483</f>
        <v>1.10856296704409</v>
      </c>
      <c r="E9483" s="42" t="n">
        <f aca="false">$D$5*A9483+$F$5*B9483</f>
        <v>-0.776407649366087</v>
      </c>
      <c r="F9483" s="43" t="n">
        <f aca="false">Inputs!$B$5*D9483+Inputs!$B$6*E9483</f>
        <v>149676.679172713</v>
      </c>
      <c r="G9483" s="43" t="n">
        <f aca="false">F9483*SQRT(($B$6-2)/C9483)</f>
        <v>71690.633183377</v>
      </c>
    </row>
    <row r="9484" customFormat="false" ht="15" hidden="false" customHeight="false" outlineLevel="0" collapsed="false">
      <c r="A9484" s="41" t="n">
        <v>0.6362150881</v>
      </c>
      <c r="B9484" s="41" t="n">
        <v>-1.8458941281</v>
      </c>
      <c r="C9484" s="41" t="n">
        <v>4.9905427137</v>
      </c>
      <c r="D9484" s="42" t="n">
        <f aca="false">$B$5*A9484</f>
        <v>1.62551557745078</v>
      </c>
      <c r="E9484" s="42" t="n">
        <f aca="false">$D$5*A9484+$F$5*B9484</f>
        <v>-1.6734575907198</v>
      </c>
      <c r="F9484" s="43" t="n">
        <f aca="false">Inputs!$B$5*D9484+Inputs!$B$6*E9484</f>
        <v>246224.437281069</v>
      </c>
      <c r="G9484" s="43" t="n">
        <f aca="false">F9484*SQRT(($B$6-2)/C9484)</f>
        <v>155873.491276482</v>
      </c>
    </row>
    <row r="9485" customFormat="false" ht="15" hidden="false" customHeight="false" outlineLevel="0" collapsed="false">
      <c r="A9485" s="41" t="n">
        <v>-0.6678420571</v>
      </c>
      <c r="B9485" s="41" t="n">
        <v>-1.5627300071</v>
      </c>
      <c r="C9485" s="41" t="n">
        <v>1.1538099304</v>
      </c>
      <c r="D9485" s="42" t="n">
        <f aca="false">$B$5*A9485</f>
        <v>-1.70632178864987</v>
      </c>
      <c r="E9485" s="42" t="n">
        <f aca="false">$D$5*A9485+$F$5*B9485</f>
        <v>-4.28762404637706</v>
      </c>
      <c r="F9485" s="43" t="n">
        <f aca="false">Inputs!$B$5*D9485+Inputs!$B$6*E9485</f>
        <v>43749.0234538662</v>
      </c>
      <c r="G9485" s="43" t="n">
        <f aca="false">F9485*SQRT(($B$6-2)/C9485)</f>
        <v>57599.1699514389</v>
      </c>
    </row>
    <row r="9486" customFormat="false" ht="15" hidden="false" customHeight="false" outlineLevel="0" collapsed="false">
      <c r="A9486" s="41" t="n">
        <v>0.8282193997</v>
      </c>
      <c r="B9486" s="41" t="n">
        <v>0.4001307775</v>
      </c>
      <c r="C9486" s="41" t="n">
        <v>6.9779409381</v>
      </c>
      <c r="D9486" s="42" t="n">
        <f aca="false">$B$5*A9486</f>
        <v>2.11608237676325</v>
      </c>
      <c r="E9486" s="42" t="n">
        <f aca="false">$D$5*A9486+$F$5*B9486</f>
        <v>2.66174436006852</v>
      </c>
      <c r="F9486" s="43" t="n">
        <f aca="false">Inputs!$B$5*D9486+Inputs!$B$6*E9486</f>
        <v>78521.0196728991</v>
      </c>
      <c r="G9486" s="43" t="n">
        <f aca="false">F9486*SQRT(($B$6-2)/C9486)</f>
        <v>42037.5390669799</v>
      </c>
    </row>
    <row r="9487" customFormat="false" ht="15" hidden="false" customHeight="false" outlineLevel="0" collapsed="false">
      <c r="A9487" s="41" t="n">
        <v>0.4560386469</v>
      </c>
      <c r="B9487" s="41" t="n">
        <v>1.4731893962</v>
      </c>
      <c r="C9487" s="41" t="n">
        <v>3.1469608868</v>
      </c>
      <c r="D9487" s="42" t="n">
        <f aca="false">$B$5*A9487</f>
        <v>1.16516872724498</v>
      </c>
      <c r="E9487" s="42" t="n">
        <f aca="false">$D$5*A9487+$F$5*B9487</f>
        <v>3.62900548607405</v>
      </c>
      <c r="F9487" s="43" t="n">
        <f aca="false">Inputs!$B$5*D9487+Inputs!$B$6*E9487</f>
        <v>-64933.401579205</v>
      </c>
      <c r="G9487" s="43" t="n">
        <f aca="false">F9487*SQRT(($B$6-2)/C9487)</f>
        <v>-51765.1503245612</v>
      </c>
    </row>
    <row r="9488" customFormat="false" ht="15" hidden="false" customHeight="false" outlineLevel="0" collapsed="false">
      <c r="A9488" s="41" t="n">
        <v>-0.3159416692</v>
      </c>
      <c r="B9488" s="41" t="n">
        <v>0.6095856814</v>
      </c>
      <c r="C9488" s="41" t="n">
        <v>0.3355446098</v>
      </c>
      <c r="D9488" s="42" t="n">
        <f aca="false">$B$5*A9488</f>
        <v>-0.807224026050889</v>
      </c>
      <c r="E9488" s="42" t="n">
        <f aca="false">$D$5*A9488+$F$5*B9488</f>
        <v>0.300787685936913</v>
      </c>
      <c r="F9488" s="43" t="n">
        <f aca="false">Inputs!$B$5*D9488+Inputs!$B$6*E9488</f>
        <v>-95761.7869019345</v>
      </c>
      <c r="G9488" s="43" t="n">
        <f aca="false">F9488*SQRT(($B$6-2)/C9488)</f>
        <v>-233793.32409328</v>
      </c>
    </row>
    <row r="9489" customFormat="false" ht="15" hidden="false" customHeight="false" outlineLevel="0" collapsed="false">
      <c r="A9489" s="41" t="n">
        <v>0.0660223472</v>
      </c>
      <c r="B9489" s="41" t="n">
        <v>-0.0862345547</v>
      </c>
      <c r="C9489" s="41" t="n">
        <v>1.6109107549</v>
      </c>
      <c r="D9489" s="42" t="n">
        <f aca="false">$B$5*A9489</f>
        <v>0.16868564710398</v>
      </c>
      <c r="E9489" s="42" t="n">
        <f aca="false">$D$5*A9489+$F$5*B9489</f>
        <v>0.00820094284124606</v>
      </c>
      <c r="F9489" s="43" t="n">
        <f aca="false">Inputs!$B$5*D9489+Inputs!$B$6*E9489</f>
        <v>16458.5175683357</v>
      </c>
      <c r="G9489" s="43" t="n">
        <f aca="false">F9489*SQRT(($B$6-2)/C9489)</f>
        <v>18338.7602451196</v>
      </c>
    </row>
    <row r="9490" customFormat="false" ht="15" hidden="false" customHeight="false" outlineLevel="0" collapsed="false">
      <c r="A9490" s="41" t="n">
        <v>1.3066258321</v>
      </c>
      <c r="B9490" s="41" t="n">
        <v>2.0818793634</v>
      </c>
      <c r="C9490" s="41" t="n">
        <v>1.2997285163</v>
      </c>
      <c r="D9490" s="42" t="n">
        <f aca="false">$B$5*A9490</f>
        <v>3.33840030471629</v>
      </c>
      <c r="E9490" s="42" t="n">
        <f aca="false">$D$5*A9490+$F$5*B9490</f>
        <v>6.70410435983067</v>
      </c>
      <c r="F9490" s="43" t="n">
        <f aca="false">Inputs!$B$5*D9490+Inputs!$B$6*E9490</f>
        <v>-1365.18751990411</v>
      </c>
      <c r="G9490" s="43" t="n">
        <f aca="false">F9490*SQRT(($B$6-2)/C9490)</f>
        <v>-1693.48355433756</v>
      </c>
    </row>
    <row r="9491" customFormat="false" ht="15" hidden="false" customHeight="false" outlineLevel="0" collapsed="false">
      <c r="A9491" s="41" t="n">
        <v>-0.4314666629</v>
      </c>
      <c r="B9491" s="41" t="n">
        <v>0.8337195915</v>
      </c>
      <c r="C9491" s="41" t="n">
        <v>3.0271956186</v>
      </c>
      <c r="D9491" s="42" t="n">
        <f aca="false">$B$5*A9491</f>
        <v>-1.10238784777833</v>
      </c>
      <c r="E9491" s="42" t="n">
        <f aca="false">$D$5*A9491+$F$5*B9491</f>
        <v>0.412907781888406</v>
      </c>
      <c r="F9491" s="43" t="n">
        <f aca="false">Inputs!$B$5*D9491+Inputs!$B$6*E9491</f>
        <v>-130884.173872253</v>
      </c>
      <c r="G9491" s="43" t="n">
        <f aca="false">F9491*SQRT(($B$6-2)/C9491)</f>
        <v>-106385.365716971</v>
      </c>
    </row>
    <row r="9492" customFormat="false" ht="15" hidden="false" customHeight="false" outlineLevel="0" collapsed="false">
      <c r="A9492" s="41" t="n">
        <v>0.3191169126</v>
      </c>
      <c r="B9492" s="41" t="n">
        <v>0.3311124225</v>
      </c>
      <c r="C9492" s="41" t="n">
        <v>7.1161782917</v>
      </c>
      <c r="D9492" s="42" t="n">
        <f aca="false">$B$5*A9492</f>
        <v>0.815336703202749</v>
      </c>
      <c r="E9492" s="42" t="n">
        <f aca="false">$D$5*A9492+$F$5*B9492</f>
        <v>1.33111322609204</v>
      </c>
      <c r="F9492" s="43" t="n">
        <f aca="false">Inputs!$B$5*D9492+Inputs!$B$6*E9492</f>
        <v>14978.0090156731</v>
      </c>
      <c r="G9492" s="43" t="n">
        <f aca="false">F9492*SQRT(($B$6-2)/C9492)</f>
        <v>7940.46023565384</v>
      </c>
    </row>
    <row r="9493" customFormat="false" ht="15" hidden="false" customHeight="false" outlineLevel="0" collapsed="false">
      <c r="A9493" s="41" t="n">
        <v>0.247177729</v>
      </c>
      <c r="B9493" s="41" t="n">
        <v>-0.3330779915</v>
      </c>
      <c r="C9493" s="41" t="n">
        <v>5.8336189004</v>
      </c>
      <c r="D9493" s="42" t="n">
        <f aca="false">$B$5*A9493</f>
        <v>0.631533669043157</v>
      </c>
      <c r="E9493" s="42" t="n">
        <f aca="false">$D$5*A9493+$F$5*B9493</f>
        <v>0.0130405721857618</v>
      </c>
      <c r="F9493" s="43" t="n">
        <f aca="false">Inputs!$B$5*D9493+Inputs!$B$6*E9493</f>
        <v>62501.3382950276</v>
      </c>
      <c r="G9493" s="43" t="n">
        <f aca="false">F9493*SQRT(($B$6-2)/C9493)</f>
        <v>36596.1406016455</v>
      </c>
    </row>
    <row r="9494" customFormat="false" ht="15" hidden="false" customHeight="false" outlineLevel="0" collapsed="false">
      <c r="A9494" s="41" t="n">
        <v>-3.5849805609</v>
      </c>
      <c r="B9494" s="41" t="n">
        <v>1.5348093246</v>
      </c>
      <c r="C9494" s="41" t="n">
        <v>1.9601507256</v>
      </c>
      <c r="D9494" s="42" t="n">
        <f aca="false">$B$5*A9494</f>
        <v>-9.1595465992552</v>
      </c>
      <c r="E9494" s="42" t="n">
        <f aca="false">$D$5*A9494+$F$5*B9494</f>
        <v>-5.88055275026323</v>
      </c>
      <c r="F9494" s="43" t="n">
        <f aca="false">Inputs!$B$5*D9494+Inputs!$B$6*E9494</f>
        <v>-621927.022412358</v>
      </c>
      <c r="G9494" s="43" t="n">
        <f aca="false">F9494*SQRT(($B$6-2)/C9494)</f>
        <v>-628217.009479565</v>
      </c>
    </row>
    <row r="9495" customFormat="false" ht="15" hidden="false" customHeight="false" outlineLevel="0" collapsed="false">
      <c r="A9495" s="41" t="n">
        <v>-0.6947325877</v>
      </c>
      <c r="B9495" s="41" t="n">
        <v>-0.241557145</v>
      </c>
      <c r="C9495" s="41" t="n">
        <v>4.645044905</v>
      </c>
      <c r="D9495" s="42" t="n">
        <f aca="false">$B$5*A9495</f>
        <v>-1.77502650375928</v>
      </c>
      <c r="E9495" s="42" t="n">
        <f aca="false">$D$5*A9495+$F$5*B9495</f>
        <v>-2.0702846427738</v>
      </c>
      <c r="F9495" s="43" t="n">
        <f aca="false">Inputs!$B$5*D9495+Inputs!$B$6*E9495</f>
        <v>-73988.4182372377</v>
      </c>
      <c r="G9495" s="43" t="n">
        <f aca="false">F9495*SQRT(($B$6-2)/C9495)</f>
        <v>-48549.3905259879</v>
      </c>
    </row>
    <row r="9496" customFormat="false" ht="15" hidden="false" customHeight="false" outlineLevel="0" collapsed="false">
      <c r="A9496" s="41" t="n">
        <v>-0.2202929</v>
      </c>
      <c r="B9496" s="41" t="n">
        <v>-0.7838033933</v>
      </c>
      <c r="C9496" s="41" t="n">
        <v>2.1996213862</v>
      </c>
      <c r="D9496" s="42" t="n">
        <f aca="false">$B$5*A9496</f>
        <v>-0.562843521396531</v>
      </c>
      <c r="E9496" s="42" t="n">
        <f aca="false">$D$5*A9496+$F$5*B9496</f>
        <v>-1.87763438786425</v>
      </c>
      <c r="F9496" s="43" t="n">
        <f aca="false">Inputs!$B$5*D9496+Inputs!$B$6*E9496</f>
        <v>37597.3672535596</v>
      </c>
      <c r="G9496" s="43" t="n">
        <f aca="false">F9496*SQRT(($B$6-2)/C9496)</f>
        <v>35850.7681712179</v>
      </c>
    </row>
    <row r="9497" customFormat="false" ht="15" hidden="false" customHeight="false" outlineLevel="0" collapsed="false">
      <c r="A9497" s="41" t="n">
        <v>0.240240142</v>
      </c>
      <c r="B9497" s="41" t="n">
        <v>-0.0443124354</v>
      </c>
      <c r="C9497" s="41" t="n">
        <v>2.6218850939</v>
      </c>
      <c r="D9497" s="42" t="n">
        <f aca="false">$B$5*A9497</f>
        <v>0.613808286622413</v>
      </c>
      <c r="E9497" s="42" t="n">
        <f aca="false">$D$5*A9497+$F$5*B9497</f>
        <v>0.495156268807653</v>
      </c>
      <c r="F9497" s="43" t="n">
        <f aca="false">Inputs!$B$5*D9497+Inputs!$B$6*E9497</f>
        <v>36623.0152218586</v>
      </c>
      <c r="G9497" s="43" t="n">
        <f aca="false">F9497*SQRT(($B$6-2)/C9497)</f>
        <v>31986.1719864087</v>
      </c>
    </row>
    <row r="9498" customFormat="false" ht="15" hidden="false" customHeight="false" outlineLevel="0" collapsed="false">
      <c r="A9498" s="41" t="n">
        <v>-0.7165359788</v>
      </c>
      <c r="B9498" s="41" t="n">
        <v>0.1493020167</v>
      </c>
      <c r="C9498" s="41" t="n">
        <v>4.2093009049</v>
      </c>
      <c r="D9498" s="42" t="n">
        <f aca="false">$B$5*A9498</f>
        <v>-1.83073368917065</v>
      </c>
      <c r="E9498" s="42" t="n">
        <f aca="false">$D$5*A9498+$F$5*B9498</f>
        <v>-1.44725387532778</v>
      </c>
      <c r="F9498" s="43" t="n">
        <f aca="false">Inputs!$B$5*D9498+Inputs!$B$6*E9498</f>
        <v>-110710.675150676</v>
      </c>
      <c r="G9498" s="43" t="n">
        <f aca="false">F9498*SQRT(($B$6-2)/C9498)</f>
        <v>-76313.172896212</v>
      </c>
    </row>
    <row r="9499" customFormat="false" ht="15" hidden="false" customHeight="false" outlineLevel="0" collapsed="false">
      <c r="A9499" s="41" t="n">
        <v>-0.033046693</v>
      </c>
      <c r="B9499" s="41" t="n">
        <v>0.9278385713</v>
      </c>
      <c r="C9499" s="41" t="n">
        <v>1.024816439</v>
      </c>
      <c r="D9499" s="42" t="n">
        <f aca="false">$B$5*A9499</f>
        <v>-0.084433574838908</v>
      </c>
      <c r="E9499" s="42" t="n">
        <f aca="false">$D$5*A9499+$F$5*B9499</f>
        <v>1.52350250790501</v>
      </c>
      <c r="F9499" s="43" t="n">
        <f aca="false">Inputs!$B$5*D9499+Inputs!$B$6*E9499</f>
        <v>-84618.4828791413</v>
      </c>
      <c r="G9499" s="43" t="n">
        <f aca="false">F9499*SQRT(($B$6-2)/C9499)</f>
        <v>-118210.809350163</v>
      </c>
    </row>
    <row r="9500" customFormat="false" ht="15" hidden="false" customHeight="false" outlineLevel="0" collapsed="false">
      <c r="A9500" s="41" t="n">
        <v>-1.3403827877</v>
      </c>
      <c r="B9500" s="41" t="n">
        <v>-0.8053893209</v>
      </c>
      <c r="C9500" s="41" t="n">
        <v>2.8125812485</v>
      </c>
      <c r="D9500" s="42" t="n">
        <f aca="false">$B$5*A9500</f>
        <v>-3.42464858489931</v>
      </c>
      <c r="E9500" s="42" t="n">
        <f aca="false">$D$5*A9500+$F$5*B9500</f>
        <v>-4.58026002409506</v>
      </c>
      <c r="F9500" s="43" t="n">
        <f aca="false">Inputs!$B$5*D9500+Inputs!$B$6*E9500</f>
        <v>-113451.857285178</v>
      </c>
      <c r="G9500" s="43" t="n">
        <f aca="false">F9500*SQRT(($B$6-2)/C9500)</f>
        <v>-95669.6244869241</v>
      </c>
    </row>
    <row r="9501" customFormat="false" ht="15" hidden="false" customHeight="false" outlineLevel="0" collapsed="false">
      <c r="A9501" s="41" t="n">
        <v>0.7252976108</v>
      </c>
      <c r="B9501" s="41" t="n">
        <v>-0.6397429434</v>
      </c>
      <c r="C9501" s="41" t="n">
        <v>2.8451410078</v>
      </c>
      <c r="D9501" s="42" t="n">
        <f aca="false">$B$5*A9501</f>
        <v>1.85311946650647</v>
      </c>
      <c r="E9501" s="42" t="n">
        <f aca="false">$D$5*A9501+$F$5*B9501</f>
        <v>0.62123684607264</v>
      </c>
      <c r="F9501" s="43" t="n">
        <f aca="false">Inputs!$B$5*D9501+Inputs!$B$6*E9501</f>
        <v>154250.104347015</v>
      </c>
      <c r="G9501" s="43" t="n">
        <f aca="false">F9501*SQRT(($B$6-2)/C9501)</f>
        <v>129326.810406614</v>
      </c>
    </row>
    <row r="9502" customFormat="false" ht="15" hidden="false" customHeight="false" outlineLevel="0" collapsed="false">
      <c r="A9502" s="41" t="n">
        <v>-0.9034022625</v>
      </c>
      <c r="B9502" s="41" t="n">
        <v>-0.590290941</v>
      </c>
      <c r="C9502" s="41" t="n">
        <v>1.7573088072</v>
      </c>
      <c r="D9502" s="42" t="n">
        <f aca="false">$B$5*A9502</f>
        <v>-2.3081729400407</v>
      </c>
      <c r="E9502" s="42" t="n">
        <f aca="false">$D$5*A9502+$F$5*B9502</f>
        <v>-3.16900657393273</v>
      </c>
      <c r="F9502" s="43" t="n">
        <f aca="false">Inputs!$B$5*D9502+Inputs!$B$6*E9502</f>
        <v>-72366.9653074339</v>
      </c>
      <c r="G9502" s="43" t="n">
        <f aca="false">F9502*SQRT(($B$6-2)/C9502)</f>
        <v>-77202.4914568644</v>
      </c>
    </row>
    <row r="9503" customFormat="false" ht="15" hidden="false" customHeight="false" outlineLevel="0" collapsed="false">
      <c r="A9503" s="41" t="n">
        <v>-0.1009787167</v>
      </c>
      <c r="B9503" s="41" t="n">
        <v>-0.0971789361</v>
      </c>
      <c r="C9503" s="41" t="n">
        <v>4.5934264085</v>
      </c>
      <c r="D9503" s="42" t="n">
        <f aca="false">$B$5*A9503</f>
        <v>-0.257998403459806</v>
      </c>
      <c r="E9503" s="42" t="n">
        <f aca="false">$D$5*A9503+$F$5*B9503</f>
        <v>-0.408090904075884</v>
      </c>
      <c r="F9503" s="43" t="n">
        <f aca="false">Inputs!$B$5*D9503+Inputs!$B$6*E9503</f>
        <v>-5395.29514218638</v>
      </c>
      <c r="G9503" s="43" t="n">
        <f aca="false">F9503*SQRT(($B$6-2)/C9503)</f>
        <v>-3560.09693776694</v>
      </c>
    </row>
    <row r="9504" customFormat="false" ht="15" hidden="false" customHeight="false" outlineLevel="0" collapsed="false">
      <c r="A9504" s="41" t="n">
        <v>-0.2099584361</v>
      </c>
      <c r="B9504" s="41" t="n">
        <v>-1.0285651484</v>
      </c>
      <c r="C9504" s="41" t="n">
        <v>4.6227008365</v>
      </c>
      <c r="D9504" s="42" t="n">
        <f aca="false">$B$5*A9504</f>
        <v>-0.536439193098972</v>
      </c>
      <c r="E9504" s="42" t="n">
        <f aca="false">$D$5*A9504+$F$5*B9504</f>
        <v>-2.2756836025641</v>
      </c>
      <c r="F9504" s="43" t="n">
        <f aca="false">Inputs!$B$5*D9504+Inputs!$B$6*E9504</f>
        <v>60140.2608183079</v>
      </c>
      <c r="G9504" s="43" t="n">
        <f aca="false">F9504*SQRT(($B$6-2)/C9504)</f>
        <v>39557.8255440627</v>
      </c>
    </row>
    <row r="9505" customFormat="false" ht="15" hidden="false" customHeight="false" outlineLevel="0" collapsed="false">
      <c r="A9505" s="41" t="n">
        <v>0.7731589273</v>
      </c>
      <c r="B9505" s="41" t="n">
        <v>1.3262197623</v>
      </c>
      <c r="C9505" s="41" t="n">
        <v>1.4122796236</v>
      </c>
      <c r="D9505" s="42" t="n">
        <f aca="false">$B$5*A9505</f>
        <v>1.97540407902704</v>
      </c>
      <c r="E9505" s="42" t="n">
        <f aca="false">$D$5*A9505+$F$5*B9505</f>
        <v>4.12984205795823</v>
      </c>
      <c r="F9505" s="43" t="n">
        <f aca="false">Inputs!$B$5*D9505+Inputs!$B$6*E9505</f>
        <v>-8951.69499520742</v>
      </c>
      <c r="G9505" s="43" t="n">
        <f aca="false">F9505*SQRT(($B$6-2)/C9505)</f>
        <v>-10652.7056654898</v>
      </c>
    </row>
    <row r="9506" customFormat="false" ht="15" hidden="false" customHeight="false" outlineLevel="0" collapsed="false">
      <c r="A9506" s="41" t="n">
        <v>-1.9104286864</v>
      </c>
      <c r="B9506" s="41" t="n">
        <v>-1.5535406174</v>
      </c>
      <c r="C9506" s="41" t="n">
        <v>0.9875892057</v>
      </c>
      <c r="D9506" s="42" t="n">
        <f aca="false">$B$5*A9506</f>
        <v>-4.88110333665009</v>
      </c>
      <c r="E9506" s="42" t="n">
        <f aca="false">$D$5*A9506+$F$5*B9506</f>
        <v>-7.22860033184395</v>
      </c>
      <c r="F9506" s="43" t="n">
        <f aca="false">Inputs!$B$5*D9506+Inputs!$B$6*E9506</f>
        <v>-126680.317072811</v>
      </c>
      <c r="G9506" s="43" t="n">
        <f aca="false">F9506*SQRT(($B$6-2)/C9506)</f>
        <v>-180275.194298293</v>
      </c>
    </row>
    <row r="9507" customFormat="false" ht="15" hidden="false" customHeight="false" outlineLevel="0" collapsed="false">
      <c r="A9507" s="41" t="n">
        <v>1.0028569748</v>
      </c>
      <c r="B9507" s="41" t="n">
        <v>1.5697963406</v>
      </c>
      <c r="C9507" s="41" t="n">
        <v>3.1737064988</v>
      </c>
      <c r="D9507" s="42" t="n">
        <f aca="false">$B$5*A9507</f>
        <v>2.56227754572891</v>
      </c>
      <c r="E9507" s="42" t="n">
        <f aca="false">$D$5*A9507+$F$5*B9507</f>
        <v>5.09702321659051</v>
      </c>
      <c r="F9507" s="43" t="n">
        <f aca="false">Inputs!$B$5*D9507+Inputs!$B$6*E9507</f>
        <v>1376.59374336552</v>
      </c>
      <c r="G9507" s="43" t="n">
        <f aca="false">F9507*SQRT(($B$6-2)/C9507)</f>
        <v>1092.7917523809</v>
      </c>
    </row>
    <row r="9508" customFormat="false" ht="15" hidden="false" customHeight="false" outlineLevel="0" collapsed="false">
      <c r="A9508" s="41" t="n">
        <v>-2.1291789717</v>
      </c>
      <c r="B9508" s="41" t="n">
        <v>0.8154365013</v>
      </c>
      <c r="C9508" s="41" t="n">
        <v>1.5586520851</v>
      </c>
      <c r="D9508" s="42" t="n">
        <f aca="false">$B$5*A9508</f>
        <v>-5.44000551136724</v>
      </c>
      <c r="E9508" s="42" t="n">
        <f aca="false">$D$5*A9508+$F$5*B9508</f>
        <v>-3.65851797811949</v>
      </c>
      <c r="F9508" s="43" t="n">
        <f aca="false">Inputs!$B$5*D9508+Inputs!$B$6*E9508</f>
        <v>-361074.652230749</v>
      </c>
      <c r="G9508" s="43" t="n">
        <f aca="false">F9508*SQRT(($B$6-2)/C9508)</f>
        <v>-409013.278074281</v>
      </c>
    </row>
    <row r="9509" customFormat="false" ht="15" hidden="false" customHeight="false" outlineLevel="0" collapsed="false">
      <c r="A9509" s="41" t="n">
        <v>1.6378798864</v>
      </c>
      <c r="B9509" s="41" t="n">
        <v>-0.8624122658</v>
      </c>
      <c r="C9509" s="41" t="n">
        <v>2.3763073459</v>
      </c>
      <c r="D9509" s="42" t="n">
        <f aca="false">$B$5*A9509</f>
        <v>4.18474713840494</v>
      </c>
      <c r="E9509" s="42" t="n">
        <f aca="false">$D$5*A9509+$F$5*B9509</f>
        <v>2.40831352101147</v>
      </c>
      <c r="F9509" s="43" t="n">
        <f aca="false">Inputs!$B$5*D9509+Inputs!$B$6*E9509</f>
        <v>298059.03778992</v>
      </c>
      <c r="G9509" s="43" t="n">
        <f aca="false">F9509*SQRT(($B$6-2)/C9509)</f>
        <v>273442.482149274</v>
      </c>
    </row>
    <row r="9510" customFormat="false" ht="15" hidden="false" customHeight="false" outlineLevel="0" collapsed="false">
      <c r="A9510" s="41" t="n">
        <v>1.5796678269</v>
      </c>
      <c r="B9510" s="41" t="n">
        <v>-0.1779942809</v>
      </c>
      <c r="C9510" s="41" t="n">
        <v>0.0713316526</v>
      </c>
      <c r="D9510" s="42" t="n">
        <f aca="false">$B$5*A9510</f>
        <v>4.03601660484383</v>
      </c>
      <c r="E9510" s="42" t="n">
        <f aca="false">$D$5*A9510+$F$5*B9510</f>
        <v>3.45160770555666</v>
      </c>
      <c r="F9510" s="43" t="n">
        <f aca="false">Inputs!$B$5*D9510+Inputs!$B$6*E9510</f>
        <v>231021.27520655</v>
      </c>
      <c r="G9510" s="43" t="n">
        <f aca="false">F9510*SQRT(($B$6-2)/C9510)</f>
        <v>1223279.87720257</v>
      </c>
    </row>
    <row r="9511" customFormat="false" ht="15" hidden="false" customHeight="false" outlineLevel="0" collapsed="false">
      <c r="A9511" s="41" t="n">
        <v>0.3146370906</v>
      </c>
      <c r="B9511" s="41" t="n">
        <v>-0.7192333145</v>
      </c>
      <c r="C9511" s="41" t="n">
        <v>2.8231828963</v>
      </c>
      <c r="D9511" s="42" t="n">
        <f aca="false">$B$5*A9511</f>
        <v>0.803890856379226</v>
      </c>
      <c r="E9511" s="42" t="n">
        <f aca="false">$D$5*A9511+$F$5*B9511</f>
        <v>-0.493225476879104</v>
      </c>
      <c r="F9511" s="43" t="n">
        <f aca="false">Inputs!$B$5*D9511+Inputs!$B$6*E9511</f>
        <v>105050.359481878</v>
      </c>
      <c r="G9511" s="43" t="n">
        <f aca="false">F9511*SQRT(($B$6-2)/C9511)</f>
        <v>88418.4777414701</v>
      </c>
    </row>
    <row r="9512" customFormat="false" ht="15" hidden="false" customHeight="false" outlineLevel="0" collapsed="false">
      <c r="A9512" s="41" t="n">
        <v>1.001028526</v>
      </c>
      <c r="B9512" s="41" t="n">
        <v>0.8344521176</v>
      </c>
      <c r="C9512" s="41" t="n">
        <v>2.4709111927</v>
      </c>
      <c r="D9512" s="42" t="n">
        <f aca="false">$B$5*A9512</f>
        <v>2.55760589920156</v>
      </c>
      <c r="E9512" s="42" t="n">
        <f aca="false">$D$5*A9512+$F$5*B9512</f>
        <v>3.82292077539465</v>
      </c>
      <c r="F9512" s="43" t="n">
        <f aca="false">Inputs!$B$5*D9512+Inputs!$B$6*E9512</f>
        <v>64614.5511504232</v>
      </c>
      <c r="G9512" s="43" t="n">
        <f aca="false">F9512*SQRT(($B$6-2)/C9512)</f>
        <v>58132.2003044311</v>
      </c>
    </row>
    <row r="9513" customFormat="false" ht="15" hidden="false" customHeight="false" outlineLevel="0" collapsed="false">
      <c r="A9513" s="41" t="n">
        <v>1.7247093557</v>
      </c>
      <c r="B9513" s="41" t="n">
        <v>1.4406073691</v>
      </c>
      <c r="C9513" s="41" t="n">
        <v>1.0652111173</v>
      </c>
      <c r="D9513" s="42" t="n">
        <f aca="false">$B$5*A9513</f>
        <v>4.40659452550549</v>
      </c>
      <c r="E9513" s="42" t="n">
        <f aca="false">$D$5*A9513+$F$5*B9513</f>
        <v>6.59165802489702</v>
      </c>
      <c r="F9513" s="43" t="n">
        <f aca="false">Inputs!$B$5*D9513+Inputs!$B$6*E9513</f>
        <v>111076.551305698</v>
      </c>
      <c r="G9513" s="43" t="n">
        <f aca="false">F9513*SQRT(($B$6-2)/C9513)</f>
        <v>152201.712869334</v>
      </c>
    </row>
    <row r="9514" customFormat="false" ht="15" hidden="false" customHeight="false" outlineLevel="0" collapsed="false">
      <c r="A9514" s="41" t="n">
        <v>-0.0091500442</v>
      </c>
      <c r="B9514" s="41" t="n">
        <v>3.1083786152</v>
      </c>
      <c r="C9514" s="41" t="n">
        <v>5.5975196498</v>
      </c>
      <c r="D9514" s="42" t="n">
        <f aca="false">$B$5*A9514</f>
        <v>-0.02337816197645</v>
      </c>
      <c r="E9514" s="42" t="n">
        <f aca="false">$D$5*A9514+$F$5*B9514</f>
        <v>5.34560189598352</v>
      </c>
      <c r="F9514" s="43" t="n">
        <f aca="false">Inputs!$B$5*D9514+Inputs!$B$6*E9514</f>
        <v>-269617.910996821</v>
      </c>
      <c r="G9514" s="43" t="n">
        <f aca="false">F9514*SQRT(($B$6-2)/C9514)</f>
        <v>-161163.215538956</v>
      </c>
    </row>
    <row r="9515" customFormat="false" ht="15" hidden="false" customHeight="false" outlineLevel="0" collapsed="false">
      <c r="A9515" s="41" t="n">
        <v>1.3507926485</v>
      </c>
      <c r="B9515" s="41" t="n">
        <v>0.540516035</v>
      </c>
      <c r="C9515" s="41" t="n">
        <v>2.4212751342</v>
      </c>
      <c r="D9515" s="42" t="n">
        <f aca="false">$B$5*A9515</f>
        <v>3.4512455506205</v>
      </c>
      <c r="E9515" s="42" t="n">
        <f aca="false">$D$5*A9515+$F$5*B9515</f>
        <v>4.14766275064329</v>
      </c>
      <c r="F9515" s="43" t="n">
        <f aca="false">Inputs!$B$5*D9515+Inputs!$B$6*E9515</f>
        <v>137741.417529885</v>
      </c>
      <c r="G9515" s="43" t="n">
        <f aca="false">F9515*SQRT(($B$6-2)/C9515)</f>
        <v>125186.49350713</v>
      </c>
    </row>
    <row r="9516" customFormat="false" ht="15" hidden="false" customHeight="false" outlineLevel="0" collapsed="false">
      <c r="A9516" s="41" t="n">
        <v>-0.9971543977</v>
      </c>
      <c r="B9516" s="41" t="n">
        <v>-1.5300327292</v>
      </c>
      <c r="C9516" s="41" t="n">
        <v>3.4796650353</v>
      </c>
      <c r="D9516" s="42" t="n">
        <f aca="false">$B$5*A9516</f>
        <v>-2.5477075864792</v>
      </c>
      <c r="E9516" s="42" t="n">
        <f aca="false">$D$5*A9516+$F$5*B9516</f>
        <v>-5.01479184200843</v>
      </c>
      <c r="F9516" s="43" t="n">
        <f aca="false">Inputs!$B$5*D9516+Inputs!$B$6*E9516</f>
        <v>-4031.16654749887</v>
      </c>
      <c r="G9516" s="43" t="n">
        <f aca="false">F9516*SQRT(($B$6-2)/C9516)</f>
        <v>-3056.16656100974</v>
      </c>
    </row>
    <row r="9517" customFormat="false" ht="15" hidden="false" customHeight="false" outlineLevel="0" collapsed="false">
      <c r="A9517" s="41" t="n">
        <v>-1.4450278571</v>
      </c>
      <c r="B9517" s="41" t="n">
        <v>-0.9336654869</v>
      </c>
      <c r="C9517" s="41" t="n">
        <v>5.3897319776</v>
      </c>
      <c r="D9517" s="42" t="n">
        <f aca="false">$B$5*A9517</f>
        <v>-3.69201443898667</v>
      </c>
      <c r="E9517" s="42" t="n">
        <f aca="false">$D$5*A9517+$F$5*B9517</f>
        <v>-5.05077230262457</v>
      </c>
      <c r="F9517" s="43" t="n">
        <f aca="false">Inputs!$B$5*D9517+Inputs!$B$6*E9517</f>
        <v>-116662.828767438</v>
      </c>
      <c r="G9517" s="43" t="n">
        <f aca="false">F9517*SQRT(($B$6-2)/C9517)</f>
        <v>-71066.3345544773</v>
      </c>
    </row>
    <row r="9518" customFormat="false" ht="15" hidden="false" customHeight="false" outlineLevel="0" collapsed="false">
      <c r="A9518" s="41" t="n">
        <v>1.3773026559</v>
      </c>
      <c r="B9518" s="41" t="n">
        <v>0.4870889133</v>
      </c>
      <c r="C9518" s="41" t="n">
        <v>4.8083586746</v>
      </c>
      <c r="D9518" s="42" t="n">
        <f aca="false">$B$5*A9518</f>
        <v>3.51897803731101</v>
      </c>
      <c r="E9518" s="42" t="n">
        <f aca="false">$D$5*A9518+$F$5*B9518</f>
        <v>4.11849066059686</v>
      </c>
      <c r="F9518" s="43" t="n">
        <f aca="false">Inputs!$B$5*D9518+Inputs!$B$6*E9518</f>
        <v>145973.270701258</v>
      </c>
      <c r="G9518" s="43" t="n">
        <f aca="false">F9518*SQRT(($B$6-2)/C9518)</f>
        <v>94143.4065052455</v>
      </c>
    </row>
    <row r="9519" customFormat="false" ht="15" hidden="false" customHeight="false" outlineLevel="0" collapsed="false">
      <c r="A9519" s="41" t="n">
        <v>-0.6133731834</v>
      </c>
      <c r="B9519" s="41" t="n">
        <v>-0.1358690109</v>
      </c>
      <c r="C9519" s="41" t="n">
        <v>0.7933856712</v>
      </c>
      <c r="D9519" s="42" t="n">
        <f aca="false">$B$5*A9519</f>
        <v>-1.56715501259939</v>
      </c>
      <c r="E9519" s="42" t="n">
        <f aca="false">$D$5*A9519+$F$5*B9519</f>
        <v>-1.69418640596354</v>
      </c>
      <c r="F9519" s="43" t="n">
        <f aca="false">Inputs!$B$5*D9519+Inputs!$B$6*E9519</f>
        <v>-72006.1809617622</v>
      </c>
      <c r="G9519" s="43" t="n">
        <f aca="false">F9519*SQRT(($B$6-2)/C9519)</f>
        <v>-114325.365644907</v>
      </c>
    </row>
    <row r="9520" customFormat="false" ht="15" hidden="false" customHeight="false" outlineLevel="0" collapsed="false">
      <c r="A9520" s="41" t="n">
        <v>-0.2577464029</v>
      </c>
      <c r="B9520" s="41" t="n">
        <v>0.8000506705</v>
      </c>
      <c r="C9520" s="41" t="n">
        <v>3.6065031813</v>
      </c>
      <c r="D9520" s="42" t="n">
        <f aca="false">$B$5*A9520</f>
        <v>-0.658536398746963</v>
      </c>
      <c r="E9520" s="42" t="n">
        <f aca="false">$D$5*A9520+$F$5*B9520</f>
        <v>0.768152777909827</v>
      </c>
      <c r="F9520" s="43" t="n">
        <f aca="false">Inputs!$B$5*D9520+Inputs!$B$6*E9520</f>
        <v>-104261.278770188</v>
      </c>
      <c r="G9520" s="43" t="n">
        <f aca="false">F9520*SQRT(($B$6-2)/C9520)</f>
        <v>-77641.6730759115</v>
      </c>
    </row>
    <row r="9521" customFormat="false" ht="15" hidden="false" customHeight="false" outlineLevel="0" collapsed="false">
      <c r="A9521" s="41" t="n">
        <v>-0.8787977624</v>
      </c>
      <c r="B9521" s="41" t="n">
        <v>0.3496863861</v>
      </c>
      <c r="C9521" s="41" t="n">
        <v>1.7319730215</v>
      </c>
      <c r="D9521" s="42" t="n">
        <f aca="false">$B$5*A9521</f>
        <v>-2.24530898265268</v>
      </c>
      <c r="E9521" s="42" t="n">
        <f aca="false">$D$5*A9521+$F$5*B9521</f>
        <v>-1.48735746087301</v>
      </c>
      <c r="F9521" s="43" t="n">
        <f aca="false">Inputs!$B$5*D9521+Inputs!$B$6*E9521</f>
        <v>-150163.025221617</v>
      </c>
      <c r="G9521" s="43" t="n">
        <f aca="false">F9521*SQRT(($B$6-2)/C9521)</f>
        <v>-161364.295235236</v>
      </c>
    </row>
    <row r="9522" customFormat="false" ht="15" hidden="false" customHeight="false" outlineLevel="0" collapsed="false">
      <c r="A9522" s="41" t="n">
        <v>0.3000857759</v>
      </c>
      <c r="B9522" s="41" t="n">
        <v>-0.8488680102</v>
      </c>
      <c r="C9522" s="41" t="n">
        <v>6.7274048596</v>
      </c>
      <c r="D9522" s="42" t="n">
        <f aca="false">$B$5*A9522</f>
        <v>0.766712566898734</v>
      </c>
      <c r="E9522" s="42" t="n">
        <f aca="false">$D$5*A9522+$F$5*B9522</f>
        <v>-0.751697587276284</v>
      </c>
      <c r="F9522" s="43" t="n">
        <f aca="false">Inputs!$B$5*D9522+Inputs!$B$6*E9522</f>
        <v>114256.136053688</v>
      </c>
      <c r="G9522" s="43" t="n">
        <f aca="false">F9522*SQRT(($B$6-2)/C9522)</f>
        <v>62297.518598028</v>
      </c>
    </row>
    <row r="9523" customFormat="false" ht="15" hidden="false" customHeight="false" outlineLevel="0" collapsed="false">
      <c r="A9523" s="41" t="n">
        <v>1.5880060292</v>
      </c>
      <c r="B9523" s="41" t="n">
        <v>-0.2955712065</v>
      </c>
      <c r="C9523" s="41" t="n">
        <v>10.0062004855</v>
      </c>
      <c r="D9523" s="42" t="n">
        <f aca="false">$B$5*A9523</f>
        <v>4.05732052859556</v>
      </c>
      <c r="E9523" s="42" t="n">
        <f aca="false">$D$5*A9523+$F$5*B9523</f>
        <v>3.26842389755469</v>
      </c>
      <c r="F9523" s="43" t="n">
        <f aca="false">Inputs!$B$5*D9523+Inputs!$B$6*E9523</f>
        <v>242310.857981822</v>
      </c>
      <c r="G9523" s="43" t="n">
        <f aca="false">F9523*SQRT(($B$6-2)/C9523)</f>
        <v>108331.12995122</v>
      </c>
    </row>
    <row r="9524" customFormat="false" ht="15" hidden="false" customHeight="false" outlineLevel="0" collapsed="false">
      <c r="A9524" s="41" t="n">
        <v>-0.9927501246</v>
      </c>
      <c r="B9524" s="41" t="n">
        <v>0.8528799795</v>
      </c>
      <c r="C9524" s="41" t="n">
        <v>7.3489996613</v>
      </c>
      <c r="D9524" s="42" t="n">
        <f aca="false">$B$5*A9524</f>
        <v>-2.53645476543597</v>
      </c>
      <c r="E9524" s="42" t="n">
        <f aca="false">$D$5*A9524+$F$5*B9524</f>
        <v>-0.889630417061168</v>
      </c>
      <c r="F9524" s="43" t="n">
        <f aca="false">Inputs!$B$5*D9524+Inputs!$B$6*E9524</f>
        <v>-209163.955690538</v>
      </c>
      <c r="G9524" s="43" t="n">
        <f aca="false">F9524*SQRT(($B$6-2)/C9524)</f>
        <v>-109115.822515394</v>
      </c>
    </row>
    <row r="9525" customFormat="false" ht="15" hidden="false" customHeight="false" outlineLevel="0" collapsed="false">
      <c r="A9525" s="41" t="n">
        <v>0.0544955772</v>
      </c>
      <c r="B9525" s="41" t="n">
        <v>0.4084283127</v>
      </c>
      <c r="C9525" s="41" t="n">
        <v>5.5126349645</v>
      </c>
      <c r="D9525" s="42" t="n">
        <f aca="false">$B$5*A9525</f>
        <v>0.139235002906514</v>
      </c>
      <c r="E9525" s="42" t="n">
        <f aca="false">$D$5*A9525+$F$5*B9525</f>
        <v>0.834928295656914</v>
      </c>
      <c r="F9525" s="43" t="n">
        <f aca="false">Inputs!$B$5*D9525+Inputs!$B$6*E9525</f>
        <v>-27822.9144921943</v>
      </c>
      <c r="G9525" s="43" t="n">
        <f aca="false">F9525*SQRT(($B$6-2)/C9525)</f>
        <v>-16758.6102647814</v>
      </c>
    </row>
    <row r="9526" customFormat="false" ht="15" hidden="false" customHeight="false" outlineLevel="0" collapsed="false">
      <c r="A9526" s="41" t="n">
        <v>-1.1846798002</v>
      </c>
      <c r="B9526" s="41" t="n">
        <v>0.8124162516</v>
      </c>
      <c r="C9526" s="41" t="n">
        <v>3.0532547097</v>
      </c>
      <c r="D9526" s="42" t="n">
        <f aca="false">$B$5*A9526</f>
        <v>-3.0268308714076</v>
      </c>
      <c r="E9526" s="42" t="n">
        <f aca="false">$D$5*A9526+$F$5*B9526</f>
        <v>-1.41621444978535</v>
      </c>
      <c r="F9526" s="43" t="n">
        <f aca="false">Inputs!$B$5*D9526+Inputs!$B$6*E9526</f>
        <v>-231872.364651492</v>
      </c>
      <c r="G9526" s="43" t="n">
        <f aca="false">F9526*SQRT(($B$6-2)/C9526)</f>
        <v>-187664.649059486</v>
      </c>
    </row>
    <row r="9527" customFormat="false" ht="15" hidden="false" customHeight="false" outlineLevel="0" collapsed="false">
      <c r="A9527" s="41" t="n">
        <v>2.1724283645</v>
      </c>
      <c r="B9527" s="41" t="n">
        <v>-1.2628337298</v>
      </c>
      <c r="C9527" s="41" t="n">
        <v>5.8479784851</v>
      </c>
      <c r="D9527" s="42" t="n">
        <f aca="false">$B$5*A9527</f>
        <v>5.55050676012203</v>
      </c>
      <c r="E9527" s="42" t="n">
        <f aca="false">$D$5*A9527+$F$5*B9527</f>
        <v>2.98889306743418</v>
      </c>
      <c r="F9527" s="43" t="n">
        <f aca="false">Inputs!$B$5*D9527+Inputs!$B$6*E9527</f>
        <v>405606.022640493</v>
      </c>
      <c r="G9527" s="43" t="n">
        <f aca="false">F9527*SQRT(($B$6-2)/C9527)</f>
        <v>237200.99679505</v>
      </c>
    </row>
    <row r="9528" customFormat="false" ht="15" hidden="false" customHeight="false" outlineLevel="0" collapsed="false">
      <c r="A9528" s="41" t="n">
        <v>0.354208806</v>
      </c>
      <c r="B9528" s="41" t="n">
        <v>-0.7853096954</v>
      </c>
      <c r="C9528" s="41" t="n">
        <v>0.5355876731</v>
      </c>
      <c r="D9528" s="42" t="n">
        <f aca="false">$B$5*A9528</f>
        <v>0.90499572014668</v>
      </c>
      <c r="E9528" s="42" t="n">
        <f aca="false">$D$5*A9528+$F$5*B9528</f>
        <v>-0.513158122549159</v>
      </c>
      <c r="F9528" s="43" t="n">
        <f aca="false">Inputs!$B$5*D9528+Inputs!$B$6*E9528</f>
        <v>116157.478142126</v>
      </c>
      <c r="G9528" s="43" t="n">
        <f aca="false">F9528*SQRT(($B$6-2)/C9528)</f>
        <v>224464.097240519</v>
      </c>
    </row>
    <row r="9529" customFormat="false" ht="15" hidden="false" customHeight="false" outlineLevel="0" collapsed="false">
      <c r="A9529" s="41" t="n">
        <v>2.6896060596</v>
      </c>
      <c r="B9529" s="41" t="n">
        <v>1.2396324782</v>
      </c>
      <c r="C9529" s="41" t="n">
        <v>1.9091955599</v>
      </c>
      <c r="D9529" s="42" t="n">
        <f aca="false">$B$5*A9529</f>
        <v>6.87188441277368</v>
      </c>
      <c r="E9529" s="42" t="n">
        <f aca="false">$D$5*A9529+$F$5*B9529</f>
        <v>8.5406822135392</v>
      </c>
      <c r="F9529" s="43" t="n">
        <f aca="false">Inputs!$B$5*D9529+Inputs!$B$6*E9529</f>
        <v>260154.330600408</v>
      </c>
      <c r="G9529" s="43" t="n">
        <f aca="false">F9529*SQRT(($B$6-2)/C9529)</f>
        <v>266269.148629515</v>
      </c>
    </row>
    <row r="9530" customFormat="false" ht="15" hidden="false" customHeight="false" outlineLevel="0" collapsed="false">
      <c r="A9530" s="41" t="n">
        <v>0.282107343</v>
      </c>
      <c r="B9530" s="41" t="n">
        <v>-1.2278674759</v>
      </c>
      <c r="C9530" s="41" t="n">
        <v>4.6596339862</v>
      </c>
      <c r="D9530" s="42" t="n">
        <f aca="false">$B$5*A9530</f>
        <v>0.720778065684091</v>
      </c>
      <c r="E9530" s="42" t="n">
        <f aca="false">$D$5*A9530+$F$5*B9530</f>
        <v>-1.44891403556408</v>
      </c>
      <c r="F9530" s="43" t="n">
        <f aca="false">Inputs!$B$5*D9530+Inputs!$B$6*E9530</f>
        <v>144523.508346613</v>
      </c>
      <c r="G9530" s="43" t="n">
        <f aca="false">F9530*SQRT(($B$6-2)/C9530)</f>
        <v>94684.2168395314</v>
      </c>
    </row>
    <row r="9531" customFormat="false" ht="15" hidden="false" customHeight="false" outlineLevel="0" collapsed="false">
      <c r="A9531" s="41" t="n">
        <v>-0.9860560748</v>
      </c>
      <c r="B9531" s="41" t="n">
        <v>0.7462745057</v>
      </c>
      <c r="C9531" s="41" t="n">
        <v>2.7693615003</v>
      </c>
      <c r="D9531" s="42" t="n">
        <f aca="false">$B$5*A9531</f>
        <v>-2.51935161521262</v>
      </c>
      <c r="E9531" s="42" t="n">
        <f aca="false">$D$5*A9531+$F$5*B9531</f>
        <v>-1.05778173786001</v>
      </c>
      <c r="F9531" s="43" t="n">
        <f aca="false">Inputs!$B$5*D9531+Inputs!$B$6*E9531</f>
        <v>-199046.074628262</v>
      </c>
      <c r="G9531" s="43" t="n">
        <f aca="false">F9531*SQRT(($B$6-2)/C9531)</f>
        <v>-169152.643769689</v>
      </c>
    </row>
    <row r="9532" customFormat="false" ht="15" hidden="false" customHeight="false" outlineLevel="0" collapsed="false">
      <c r="A9532" s="41" t="n">
        <v>-1.3624921977</v>
      </c>
      <c r="B9532" s="41" t="n">
        <v>-1.3311138447</v>
      </c>
      <c r="C9532" s="41" t="n">
        <v>1.2274194766</v>
      </c>
      <c r="D9532" s="42" t="n">
        <f aca="false">$B$5*A9532</f>
        <v>-3.48113764187936</v>
      </c>
      <c r="E9532" s="42" t="n">
        <f aca="false">$D$5*A9532+$F$5*B9532</f>
        <v>-5.54066316112837</v>
      </c>
      <c r="F9532" s="43" t="n">
        <f aca="false">Inputs!$B$5*D9532+Inputs!$B$6*E9532</f>
        <v>-71080.6061315174</v>
      </c>
      <c r="G9532" s="43" t="n">
        <f aca="false">F9532*SQRT(($B$6-2)/C9532)</f>
        <v>-90733.9076702769</v>
      </c>
    </row>
    <row r="9533" customFormat="false" ht="15" hidden="false" customHeight="false" outlineLevel="0" collapsed="false">
      <c r="A9533" s="41" t="n">
        <v>0.0088312652</v>
      </c>
      <c r="B9533" s="41" t="n">
        <v>0.1334166695</v>
      </c>
      <c r="C9533" s="41" t="n">
        <v>4.5736231694</v>
      </c>
      <c r="D9533" s="42" t="n">
        <f aca="false">$B$5*A9533</f>
        <v>0.022563688632519</v>
      </c>
      <c r="E9533" s="42" t="n">
        <f aca="false">$D$5*A9533+$F$5*B9533</f>
        <v>0.25139125217253</v>
      </c>
      <c r="F9533" s="43" t="n">
        <f aca="false">Inputs!$B$5*D9533+Inputs!$B$6*E9533</f>
        <v>-10313.1937453746</v>
      </c>
      <c r="G9533" s="43" t="n">
        <f aca="false">F9533*SQRT(($B$6-2)/C9533)</f>
        <v>-6819.89965585559</v>
      </c>
    </row>
    <row r="9534" customFormat="false" ht="15" hidden="false" customHeight="false" outlineLevel="0" collapsed="false">
      <c r="A9534" s="41" t="n">
        <v>0.3800314072</v>
      </c>
      <c r="B9534" s="41" t="n">
        <v>-0.4395252978</v>
      </c>
      <c r="C9534" s="41" t="n">
        <v>8.3318999804</v>
      </c>
      <c r="D9534" s="42" t="n">
        <f aca="false">$B$5*A9534</f>
        <v>0.970971899093102</v>
      </c>
      <c r="E9534" s="42" t="n">
        <f aca="false">$D$5*A9534+$F$5*B9534</f>
        <v>0.145370281735963</v>
      </c>
      <c r="F9534" s="43" t="n">
        <f aca="false">Inputs!$B$5*D9534+Inputs!$B$6*E9534</f>
        <v>89828.675822512</v>
      </c>
      <c r="G9534" s="43" t="n">
        <f aca="false">F9534*SQRT(($B$6-2)/C9534)</f>
        <v>44010.6691390801</v>
      </c>
    </row>
    <row r="9535" customFormat="false" ht="15" hidden="false" customHeight="false" outlineLevel="0" collapsed="false">
      <c r="A9535" s="41" t="n">
        <v>0.9201465461</v>
      </c>
      <c r="B9535" s="41" t="n">
        <v>-0.861814713</v>
      </c>
      <c r="C9535" s="41" t="n">
        <v>7.8397700647</v>
      </c>
      <c r="D9535" s="42" t="n">
        <f aca="false">$B$5*A9535</f>
        <v>2.35095421689841</v>
      </c>
      <c r="E9535" s="42" t="n">
        <f aca="false">$D$5*A9535+$F$5*B9535</f>
        <v>0.701435825104527</v>
      </c>
      <c r="F9535" s="43" t="n">
        <f aca="false">Inputs!$B$5*D9535+Inputs!$B$6*E9535</f>
        <v>200023.630434614</v>
      </c>
      <c r="G9535" s="43" t="n">
        <f aca="false">F9535*SQRT(($B$6-2)/C9535)</f>
        <v>101028.6711467</v>
      </c>
    </row>
    <row r="9536" customFormat="false" ht="15" hidden="false" customHeight="false" outlineLevel="0" collapsed="false">
      <c r="A9536" s="41" t="n">
        <v>0.6266443536</v>
      </c>
      <c r="B9536" s="41" t="n">
        <v>0.2141206787</v>
      </c>
      <c r="C9536" s="41" t="n">
        <v>1.9350982768</v>
      </c>
      <c r="D9536" s="42" t="n">
        <f aca="false">$B$5*A9536</f>
        <v>1.60106256099709</v>
      </c>
      <c r="E9536" s="42" t="n">
        <f aca="false">$D$5*A9536+$F$5*B9536</f>
        <v>1.86088694668218</v>
      </c>
      <c r="F9536" s="43" t="n">
        <f aca="false">Inputs!$B$5*D9536+Inputs!$B$6*E9536</f>
        <v>67061.9087656002</v>
      </c>
      <c r="G9536" s="43" t="n">
        <f aca="false">F9536*SQRT(($B$6-2)/C9536)</f>
        <v>68177.2367638434</v>
      </c>
    </row>
    <row r="9537" customFormat="false" ht="15" hidden="false" customHeight="false" outlineLevel="0" collapsed="false">
      <c r="A9537" s="41" t="n">
        <v>0.6006490856</v>
      </c>
      <c r="B9537" s="41" t="n">
        <v>1.1819980519</v>
      </c>
      <c r="C9537" s="41" t="n">
        <v>9.3308876811</v>
      </c>
      <c r="D9537" s="42" t="n">
        <f aca="false">$B$5*A9537</f>
        <v>1.5346452221688</v>
      </c>
      <c r="E9537" s="42" t="n">
        <f aca="false">$D$5*A9537+$F$5*B9537</f>
        <v>3.47030571485003</v>
      </c>
      <c r="F9537" s="43" t="n">
        <f aca="false">Inputs!$B$5*D9537+Inputs!$B$6*E9537</f>
        <v>-20050.7635256212</v>
      </c>
      <c r="G9537" s="43" t="n">
        <f aca="false">F9537*SQRT(($B$6-2)/C9537)</f>
        <v>-9282.91624420318</v>
      </c>
    </row>
    <row r="9538" customFormat="false" ht="15" hidden="false" customHeight="false" outlineLevel="0" collapsed="false">
      <c r="A9538" s="41" t="n">
        <v>-0.4553323451</v>
      </c>
      <c r="B9538" s="41" t="n">
        <v>-0.6610775318</v>
      </c>
      <c r="C9538" s="41" t="n">
        <v>2.2450731649</v>
      </c>
      <c r="D9538" s="42" t="n">
        <f aca="false">$B$5*A9538</f>
        <v>-1.16336414165788</v>
      </c>
      <c r="E9538" s="42" t="n">
        <f aca="false">$D$5*A9538+$F$5*B9538</f>
        <v>-2.22501520071328</v>
      </c>
      <c r="F9538" s="43" t="n">
        <f aca="false">Inputs!$B$5*D9538+Inputs!$B$6*E9538</f>
        <v>-5085.65413012341</v>
      </c>
      <c r="G9538" s="43" t="n">
        <f aca="false">F9538*SQRT(($B$6-2)/C9538)</f>
        <v>-4800.05893160714</v>
      </c>
    </row>
    <row r="9539" customFormat="false" ht="15" hidden="false" customHeight="false" outlineLevel="0" collapsed="false">
      <c r="A9539" s="41" t="n">
        <v>-1.6883937562</v>
      </c>
      <c r="B9539" s="41" t="n">
        <v>-2.0190020959</v>
      </c>
      <c r="C9539" s="41" t="n">
        <v>3.6710134474</v>
      </c>
      <c r="D9539" s="42" t="n">
        <f aca="false">$B$5*A9539</f>
        <v>-4.31380896635127</v>
      </c>
      <c r="E9539" s="42" t="n">
        <f aca="false">$D$5*A9539+$F$5*B9539</f>
        <v>-7.50398169651137</v>
      </c>
      <c r="F9539" s="43" t="n">
        <f aca="false">Inputs!$B$5*D9539+Inputs!$B$6*E9539</f>
        <v>-56181.8118095582</v>
      </c>
      <c r="G9539" s="43" t="n">
        <f aca="false">F9539*SQRT(($B$6-2)/C9539)</f>
        <v>-41468.4450465244</v>
      </c>
    </row>
    <row r="9540" customFormat="false" ht="15" hidden="false" customHeight="false" outlineLevel="0" collapsed="false">
      <c r="A9540" s="41" t="n">
        <v>-0.1759741581</v>
      </c>
      <c r="B9540" s="41" t="n">
        <v>-0.1075228809</v>
      </c>
      <c r="C9540" s="41" t="n">
        <v>6.4963562721</v>
      </c>
      <c r="D9540" s="42" t="n">
        <f aca="false">$B$5*A9540</f>
        <v>-0.449610109176436</v>
      </c>
      <c r="E9540" s="42" t="n">
        <f aca="false">$D$5*A9540+$F$5*B9540</f>
        <v>-0.604410491522481</v>
      </c>
      <c r="F9540" s="43" t="n">
        <f aca="false">Inputs!$B$5*D9540+Inputs!$B$6*E9540</f>
        <v>-14740.4863415196</v>
      </c>
      <c r="G9540" s="43" t="n">
        <f aca="false">F9540*SQRT(($B$6-2)/C9540)</f>
        <v>-8178.84340898624</v>
      </c>
    </row>
    <row r="9541" customFormat="false" ht="15" hidden="false" customHeight="false" outlineLevel="0" collapsed="false">
      <c r="A9541" s="41" t="n">
        <v>-1.0860831239</v>
      </c>
      <c r="B9541" s="41" t="n">
        <v>-0.8710996999</v>
      </c>
      <c r="C9541" s="41" t="n">
        <v>0.2727155944</v>
      </c>
      <c r="D9541" s="42" t="n">
        <f aca="false">$B$5*A9541</f>
        <v>-2.77491852885509</v>
      </c>
      <c r="E9541" s="42" t="n">
        <f aca="false">$D$5*A9541+$F$5*B9541</f>
        <v>-4.0885966667519</v>
      </c>
      <c r="F9541" s="43" t="n">
        <f aca="false">Inputs!$B$5*D9541+Inputs!$B$6*E9541</f>
        <v>-73062.0195479134</v>
      </c>
      <c r="G9541" s="43" t="n">
        <f aca="false">F9541*SQRT(($B$6-2)/C9541)</f>
        <v>-197857.120461565</v>
      </c>
    </row>
    <row r="9542" customFormat="false" ht="15" hidden="false" customHeight="false" outlineLevel="0" collapsed="false">
      <c r="A9542" s="41" t="n">
        <v>1.5234538573</v>
      </c>
      <c r="B9542" s="41" t="n">
        <v>0.8758397803</v>
      </c>
      <c r="C9542" s="41" t="n">
        <v>3.5087115435</v>
      </c>
      <c r="D9542" s="42" t="n">
        <f aca="false">$B$5*A9542</f>
        <v>3.89239114709489</v>
      </c>
      <c r="E9542" s="42" t="n">
        <f aca="false">$D$5*A9542+$F$5*B9542</f>
        <v>5.13754364522074</v>
      </c>
      <c r="F9542" s="43" t="n">
        <f aca="false">Inputs!$B$5*D9542+Inputs!$B$6*E9542</f>
        <v>132361.932448452</v>
      </c>
      <c r="G9542" s="43" t="n">
        <f aca="false">F9542*SQRT(($B$6-2)/C9542)</f>
        <v>99931.9274748876</v>
      </c>
    </row>
    <row r="9543" customFormat="false" ht="15" hidden="false" customHeight="false" outlineLevel="0" collapsed="false">
      <c r="A9543" s="41" t="n">
        <v>-1.2616068747</v>
      </c>
      <c r="B9543" s="41" t="n">
        <v>-0.4423480511</v>
      </c>
      <c r="C9543" s="41" t="n">
        <v>1.519276322</v>
      </c>
      <c r="D9543" s="42" t="n">
        <f aca="false">$B$5*A9543</f>
        <v>-3.22337785727193</v>
      </c>
      <c r="E9543" s="42" t="n">
        <f aca="false">$D$5*A9543+$F$5*B9543</f>
        <v>-3.76592635718476</v>
      </c>
      <c r="F9543" s="43" t="n">
        <f aca="false">Inputs!$B$5*D9543+Inputs!$B$6*E9543</f>
        <v>-134041.467867955</v>
      </c>
      <c r="G9543" s="43" t="n">
        <f aca="false">F9543*SQRT(($B$6-2)/C9543)</f>
        <v>-153792.723620125</v>
      </c>
    </row>
    <row r="9544" customFormat="false" ht="15" hidden="false" customHeight="false" outlineLevel="0" collapsed="false">
      <c r="A9544" s="41" t="n">
        <v>0.4060026917</v>
      </c>
      <c r="B9544" s="41" t="n">
        <v>-0.6264510244</v>
      </c>
      <c r="C9544" s="41" t="n">
        <v>2.4817630886</v>
      </c>
      <c r="D9544" s="42" t="n">
        <f aca="false">$B$5*A9544</f>
        <v>1.03732796060562</v>
      </c>
      <c r="E9544" s="42" t="n">
        <f aca="false">$D$5*A9544+$F$5*B9544</f>
        <v>-0.115601709292627</v>
      </c>
      <c r="F9544" s="43" t="n">
        <f aca="false">Inputs!$B$5*D9544+Inputs!$B$6*E9544</f>
        <v>109512.881525193</v>
      </c>
      <c r="G9544" s="43" t="n">
        <f aca="false">F9544*SQRT(($B$6-2)/C9544)</f>
        <v>98310.5314192304</v>
      </c>
    </row>
    <row r="9545" customFormat="false" ht="15" hidden="false" customHeight="false" outlineLevel="0" collapsed="false">
      <c r="A9545" s="41" t="n">
        <v>-0.8086953154</v>
      </c>
      <c r="B9545" s="41" t="n">
        <v>-0.3382457838</v>
      </c>
      <c r="C9545" s="41" t="n">
        <v>6.4948971291</v>
      </c>
      <c r="D9545" s="42" t="n">
        <f aca="false">$B$5*A9545</f>
        <v>-2.06619877016742</v>
      </c>
      <c r="E9545" s="42" t="n">
        <f aca="false">$D$5*A9545+$F$5*B9545</f>
        <v>-2.50842552322518</v>
      </c>
      <c r="F9545" s="43" t="n">
        <f aca="false">Inputs!$B$5*D9545+Inputs!$B$6*E9545</f>
        <v>-81198.6008554827</v>
      </c>
      <c r="G9545" s="43" t="n">
        <f aca="false">F9545*SQRT(($B$6-2)/C9545)</f>
        <v>-45058.5700747053</v>
      </c>
    </row>
    <row r="9546" customFormat="false" ht="15" hidden="false" customHeight="false" outlineLevel="0" collapsed="false">
      <c r="A9546" s="41" t="n">
        <v>1.0906608853</v>
      </c>
      <c r="B9546" s="41" t="n">
        <v>1.1814013025</v>
      </c>
      <c r="C9546" s="41" t="n">
        <v>2.2322605677</v>
      </c>
      <c r="D9546" s="42" t="n">
        <f aca="false">$B$5*A9546</f>
        <v>2.78661460869465</v>
      </c>
      <c r="E9546" s="42" t="n">
        <f aca="false">$D$5*A9546+$F$5*B9546</f>
        <v>4.63530139294742</v>
      </c>
      <c r="F9546" s="43" t="n">
        <f aca="false">Inputs!$B$5*D9546+Inputs!$B$6*E9546</f>
        <v>46896.3912220937</v>
      </c>
      <c r="G9546" s="43" t="n">
        <f aca="false">F9546*SQRT(($B$6-2)/C9546)</f>
        <v>44389.6763070169</v>
      </c>
    </row>
    <row r="9547" customFormat="false" ht="15" hidden="false" customHeight="false" outlineLevel="0" collapsed="false">
      <c r="A9547" s="41" t="n">
        <v>-0.7354468178</v>
      </c>
      <c r="B9547" s="41" t="n">
        <v>0.4605510946</v>
      </c>
      <c r="C9547" s="41" t="n">
        <v>3.0634640953</v>
      </c>
      <c r="D9547" s="42" t="n">
        <f aca="false">$B$5*A9547</f>
        <v>-1.87905046749316</v>
      </c>
      <c r="E9547" s="42" t="n">
        <f aca="false">$D$5*A9547+$F$5*B9547</f>
        <v>-0.954806288999834</v>
      </c>
      <c r="F9547" s="43" t="n">
        <f aca="false">Inputs!$B$5*D9547+Inputs!$B$6*E9547</f>
        <v>-140164.732299325</v>
      </c>
      <c r="G9547" s="43" t="n">
        <f aca="false">F9547*SQRT(($B$6-2)/C9547)</f>
        <v>-113252.383893077</v>
      </c>
    </row>
    <row r="9548" customFormat="false" ht="15" hidden="false" customHeight="false" outlineLevel="0" collapsed="false">
      <c r="A9548" s="41" t="n">
        <v>-0.0064117529</v>
      </c>
      <c r="B9548" s="41" t="n">
        <v>-1.0082354925</v>
      </c>
      <c r="C9548" s="41" t="n">
        <v>3.1938083771</v>
      </c>
      <c r="D9548" s="42" t="n">
        <f aca="false">$B$5*A9548</f>
        <v>-0.0163818878436864</v>
      </c>
      <c r="E9548" s="42" t="n">
        <f aca="false">$D$5*A9548+$F$5*B9548</f>
        <v>-1.75622227520069</v>
      </c>
      <c r="F9548" s="43" t="n">
        <f aca="false">Inputs!$B$5*D9548+Inputs!$B$6*E9548</f>
        <v>86172.924975666</v>
      </c>
      <c r="G9548" s="43" t="n">
        <f aca="false">F9548*SQRT(($B$6-2)/C9548)</f>
        <v>68191.6822677389</v>
      </c>
    </row>
    <row r="9549" customFormat="false" ht="15" hidden="false" customHeight="false" outlineLevel="0" collapsed="false">
      <c r="A9549" s="41" t="n">
        <v>-0.2970745133</v>
      </c>
      <c r="B9549" s="41" t="n">
        <v>-1.264234188</v>
      </c>
      <c r="C9549" s="41" t="n">
        <v>5.2880147514</v>
      </c>
      <c r="D9549" s="42" t="n">
        <f aca="false">$B$5*A9549</f>
        <v>-0.759018857089504</v>
      </c>
      <c r="E9549" s="42" t="n">
        <f aca="false">$D$5*A9549+$F$5*B9549</f>
        <v>-2.88992414305359</v>
      </c>
      <c r="F9549" s="43" t="n">
        <f aca="false">Inputs!$B$5*D9549+Inputs!$B$6*E9549</f>
        <v>68594.3214437288</v>
      </c>
      <c r="G9549" s="43" t="n">
        <f aca="false">F9549*SQRT(($B$6-2)/C9549)</f>
        <v>42184.8814648493</v>
      </c>
    </row>
    <row r="9550" customFormat="false" ht="15" hidden="false" customHeight="false" outlineLevel="0" collapsed="false">
      <c r="A9550" s="41" t="n">
        <v>1.1630552372</v>
      </c>
      <c r="B9550" s="41" t="n">
        <v>1.5524720427</v>
      </c>
      <c r="C9550" s="41" t="n">
        <v>6.2149165769</v>
      </c>
      <c r="D9550" s="42" t="n">
        <f aca="false">$B$5*A9550</f>
        <v>2.97158058786427</v>
      </c>
      <c r="E9550" s="42" t="n">
        <f aca="false">$D$5*A9550+$F$5*B9550</f>
        <v>5.44831441746554</v>
      </c>
      <c r="F9550" s="43" t="n">
        <f aca="false">Inputs!$B$5*D9550+Inputs!$B$6*E9550</f>
        <v>24742.3379131501</v>
      </c>
      <c r="G9550" s="43" t="n">
        <f aca="false">F9550*SQRT(($B$6-2)/C9550)</f>
        <v>14035.8293706236</v>
      </c>
    </row>
    <row r="9551" customFormat="false" ht="15" hidden="false" customHeight="false" outlineLevel="0" collapsed="false">
      <c r="A9551" s="41" t="n">
        <v>-0.4105730816</v>
      </c>
      <c r="B9551" s="41" t="n">
        <v>-0.6490793125</v>
      </c>
      <c r="C9551" s="41" t="n">
        <v>4.0498944251</v>
      </c>
      <c r="D9551" s="42" t="n">
        <f aca="false">$B$5*A9551</f>
        <v>-1.04900520642458</v>
      </c>
      <c r="E9551" s="42" t="n">
        <f aca="false">$D$5*A9551+$F$5*B9551</f>
        <v>-2.09778874485954</v>
      </c>
      <c r="F9551" s="43" t="n">
        <f aca="false">Inputs!$B$5*D9551+Inputs!$B$6*E9551</f>
        <v>-11.0833994810382</v>
      </c>
      <c r="G9551" s="43" t="n">
        <f aca="false">F9551*SQRT(($B$6-2)/C9551)</f>
        <v>-7.78872075783583</v>
      </c>
    </row>
    <row r="9552" customFormat="false" ht="15" hidden="false" customHeight="false" outlineLevel="0" collapsed="false">
      <c r="A9552" s="41" t="n">
        <v>1.0545944376</v>
      </c>
      <c r="B9552" s="41" t="n">
        <v>1.216148941</v>
      </c>
      <c r="C9552" s="41" t="n">
        <v>2.4147411508</v>
      </c>
      <c r="D9552" s="42" t="n">
        <f aca="false">$B$5*A9552</f>
        <v>2.69446562691752</v>
      </c>
      <c r="E9552" s="42" t="n">
        <f aca="false">$D$5*A9552+$F$5*B9552</f>
        <v>4.60947840183711</v>
      </c>
      <c r="F9552" s="43" t="n">
        <f aca="false">Inputs!$B$5*D9552+Inputs!$B$6*E9552</f>
        <v>38972.6425998963</v>
      </c>
      <c r="G9552" s="43" t="n">
        <f aca="false">F9552*SQRT(($B$6-2)/C9552)</f>
        <v>35468.2336722809</v>
      </c>
    </row>
    <row r="9553" customFormat="false" ht="15" hidden="false" customHeight="false" outlineLevel="0" collapsed="false">
      <c r="A9553" s="41" t="n">
        <v>-1.1144114019</v>
      </c>
      <c r="B9553" s="41" t="n">
        <v>-0.1480446688</v>
      </c>
      <c r="C9553" s="41" t="n">
        <v>3.8214181535</v>
      </c>
      <c r="D9553" s="42" t="n">
        <f aca="false">$B$5*A9553</f>
        <v>-2.84729665699548</v>
      </c>
      <c r="E9553" s="42" t="n">
        <f aca="false">$D$5*A9553+$F$5*B9553</f>
        <v>-2.90747509818644</v>
      </c>
      <c r="F9553" s="43" t="n">
        <f aca="false">Inputs!$B$5*D9553+Inputs!$B$6*E9553</f>
        <v>-139355.910790226</v>
      </c>
      <c r="G9553" s="43" t="n">
        <f aca="false">F9553*SQRT(($B$6-2)/C9553)</f>
        <v>-100815.686253662</v>
      </c>
    </row>
    <row r="9554" customFormat="false" ht="15" hidden="false" customHeight="false" outlineLevel="0" collapsed="false">
      <c r="A9554" s="41" t="n">
        <v>-0.0589383879</v>
      </c>
      <c r="B9554" s="41" t="n">
        <v>-0.7707762737</v>
      </c>
      <c r="C9554" s="41" t="n">
        <v>2.3280992395</v>
      </c>
      <c r="D9554" s="42" t="n">
        <f aca="false">$B$5*A9554</f>
        <v>-0.150586286671385</v>
      </c>
      <c r="E9554" s="42" t="n">
        <f aca="false">$D$5*A9554+$F$5*B9554</f>
        <v>-1.47118265042144</v>
      </c>
      <c r="F9554" s="43" t="n">
        <f aca="false">Inputs!$B$5*D9554+Inputs!$B$6*E9554</f>
        <v>58500.5038539335</v>
      </c>
      <c r="G9554" s="43" t="n">
        <f aca="false">F9554*SQRT(($B$6-2)/C9554)</f>
        <v>54221.791159742</v>
      </c>
    </row>
    <row r="9555" customFormat="false" ht="15" hidden="false" customHeight="false" outlineLevel="0" collapsed="false">
      <c r="A9555" s="41" t="n">
        <v>0.3859816941</v>
      </c>
      <c r="B9555" s="41" t="n">
        <v>-0.6999453351</v>
      </c>
      <c r="C9555" s="41" t="n">
        <v>9.8629106117</v>
      </c>
      <c r="D9555" s="42" t="n">
        <f aca="false">$B$5*A9555</f>
        <v>0.986174751441569</v>
      </c>
      <c r="E9555" s="42" t="n">
        <f aca="false">$D$5*A9555+$F$5*B9555</f>
        <v>-0.290149317579196</v>
      </c>
      <c r="F9555" s="43" t="n">
        <f aca="false">Inputs!$B$5*D9555+Inputs!$B$6*E9555</f>
        <v>113124.941023117</v>
      </c>
      <c r="G9555" s="43" t="n">
        <f aca="false">F9555*SQRT(($B$6-2)/C9555)</f>
        <v>50941.3928173175</v>
      </c>
    </row>
    <row r="9556" customFormat="false" ht="15" hidden="false" customHeight="false" outlineLevel="0" collapsed="false">
      <c r="A9556" s="41" t="n">
        <v>-0.5402607454</v>
      </c>
      <c r="B9556" s="41" t="n">
        <v>-0.1013427298</v>
      </c>
      <c r="C9556" s="41" t="n">
        <v>3.0691504147</v>
      </c>
      <c r="D9556" s="42" t="n">
        <f aca="false">$B$5*A9556</f>
        <v>-1.38035433921497</v>
      </c>
      <c r="E9556" s="42" t="n">
        <f aca="false">$D$5*A9556+$F$5*B9556</f>
        <v>-1.46059087776041</v>
      </c>
      <c r="F9556" s="43" t="n">
        <f aca="false">Inputs!$B$5*D9556+Inputs!$B$6*E9556</f>
        <v>-65005.890033477</v>
      </c>
      <c r="G9556" s="43" t="n">
        <f aca="false">F9556*SQRT(($B$6-2)/C9556)</f>
        <v>-52475.745861573</v>
      </c>
    </row>
    <row r="9557" customFormat="false" ht="15" hidden="false" customHeight="false" outlineLevel="0" collapsed="false">
      <c r="A9557" s="41" t="n">
        <v>-1.4890622822</v>
      </c>
      <c r="B9557" s="41" t="n">
        <v>-2.05645327</v>
      </c>
      <c r="C9557" s="41" t="n">
        <v>7.2194075646</v>
      </c>
      <c r="D9557" s="42" t="n">
        <f aca="false">$B$5*A9557</f>
        <v>-3.80452142802697</v>
      </c>
      <c r="E9557" s="42" t="n">
        <f aca="false">$D$5*A9557+$F$5*B9557</f>
        <v>-7.09432355171294</v>
      </c>
      <c r="F9557" s="43" t="n">
        <f aca="false">Inputs!$B$5*D9557+Inputs!$B$6*E9557</f>
        <v>-25735.9652170498</v>
      </c>
      <c r="G9557" s="43" t="n">
        <f aca="false">F9557*SQRT(($B$6-2)/C9557)</f>
        <v>-13545.8006112196</v>
      </c>
    </row>
    <row r="9558" customFormat="false" ht="15" hidden="false" customHeight="false" outlineLevel="0" collapsed="false">
      <c r="A9558" s="41" t="n">
        <v>0.9182723666</v>
      </c>
      <c r="B9558" s="41" t="n">
        <v>-0.7403230891</v>
      </c>
      <c r="C9558" s="41" t="n">
        <v>7.2505027527</v>
      </c>
      <c r="D9558" s="42" t="n">
        <f aca="false">$B$5*A9558</f>
        <v>2.3461657294369</v>
      </c>
      <c r="E9558" s="42" t="n">
        <f aca="false">$D$5*A9558+$F$5*B9558</f>
        <v>0.906761026244311</v>
      </c>
      <c r="F9558" s="43" t="n">
        <f aca="false">Inputs!$B$5*D9558+Inputs!$B$6*E9558</f>
        <v>189278.521631474</v>
      </c>
      <c r="G9558" s="43" t="n">
        <f aca="false">F9558*SQRT(($B$6-2)/C9558)</f>
        <v>99410.5032087024</v>
      </c>
    </row>
    <row r="9559" customFormat="false" ht="15" hidden="false" customHeight="false" outlineLevel="0" collapsed="false">
      <c r="A9559" s="41" t="n">
        <v>2.134864083</v>
      </c>
      <c r="B9559" s="41" t="n">
        <v>1.9718379251</v>
      </c>
      <c r="C9559" s="41" t="n">
        <v>4.0641786919</v>
      </c>
      <c r="D9559" s="42" t="n">
        <f aca="false">$B$5*A9559</f>
        <v>5.45453084588153</v>
      </c>
      <c r="E9559" s="42" t="n">
        <f aca="false">$D$5*A9559+$F$5*B9559</f>
        <v>8.48495658382436</v>
      </c>
      <c r="F9559" s="43" t="n">
        <f aca="false">Inputs!$B$5*D9559+Inputs!$B$6*E9559</f>
        <v>121205.255396935</v>
      </c>
      <c r="G9559" s="43" t="n">
        <f aca="false">F9559*SQRT(($B$6-2)/C9559)</f>
        <v>85025.6677937451</v>
      </c>
    </row>
    <row r="9560" customFormat="false" ht="15" hidden="false" customHeight="false" outlineLevel="0" collapsed="false">
      <c r="A9560" s="41" t="n">
        <v>-0.5064786217</v>
      </c>
      <c r="B9560" s="41" t="n">
        <v>2.3390529956</v>
      </c>
      <c r="C9560" s="41" t="n">
        <v>4.4466030399</v>
      </c>
      <c r="D9560" s="42" t="n">
        <f aca="false">$B$5*A9560</f>
        <v>-1.2940417550892</v>
      </c>
      <c r="E9560" s="42" t="n">
        <f aca="false">$D$5*A9560+$F$5*B9560</f>
        <v>2.83373619739015</v>
      </c>
      <c r="F9560" s="43" t="n">
        <f aca="false">Inputs!$B$5*D9560+Inputs!$B$6*E9560</f>
        <v>-271090.985378428</v>
      </c>
      <c r="G9560" s="43" t="n">
        <f aca="false">F9560*SQRT(($B$6-2)/C9560)</f>
        <v>-181809.215866062</v>
      </c>
    </row>
    <row r="9561" customFormat="false" ht="15" hidden="false" customHeight="false" outlineLevel="0" collapsed="false">
      <c r="A9561" s="41" t="n">
        <v>0.9375745294</v>
      </c>
      <c r="B9561" s="41" t="n">
        <v>-0.6453138029</v>
      </c>
      <c r="C9561" s="41" t="n">
        <v>4.4589453132</v>
      </c>
      <c r="D9561" s="42" t="n">
        <f aca="false">$B$5*A9561</f>
        <v>2.3954823314741</v>
      </c>
      <c r="E9561" s="42" t="n">
        <f aca="false">$D$5*A9561+$F$5*B9561</f>
        <v>1.11674896650554</v>
      </c>
      <c r="F9561" s="43" t="n">
        <f aca="false">Inputs!$B$5*D9561+Inputs!$B$6*E9561</f>
        <v>183710.784822133</v>
      </c>
      <c r="G9561" s="43" t="n">
        <f aca="false">F9561*SQRT(($B$6-2)/C9561)</f>
        <v>123036.389235289</v>
      </c>
    </row>
    <row r="9562" customFormat="false" ht="15" hidden="false" customHeight="false" outlineLevel="0" collapsed="false">
      <c r="A9562" s="41" t="n">
        <v>-2.5818397398</v>
      </c>
      <c r="B9562" s="41" t="n">
        <v>0.6881551376</v>
      </c>
      <c r="C9562" s="41" t="n">
        <v>5.1045686009</v>
      </c>
      <c r="D9562" s="42" t="n">
        <f aca="false">$B$5*A9562</f>
        <v>-6.59654383246366</v>
      </c>
      <c r="E9562" s="42" t="n">
        <f aca="false">$D$5*A9562+$F$5*B9562</f>
        <v>-4.95544640627656</v>
      </c>
      <c r="F9562" s="43" t="n">
        <f aca="false">Inputs!$B$5*D9562+Inputs!$B$6*E9562</f>
        <v>-411882.062932538</v>
      </c>
      <c r="G9562" s="43" t="n">
        <f aca="false">F9562*SQRT(($B$6-2)/C9562)</f>
        <v>-257815.102807174</v>
      </c>
    </row>
    <row r="9563" customFormat="false" ht="15" hidden="false" customHeight="false" outlineLevel="0" collapsed="false">
      <c r="A9563" s="41" t="n">
        <v>0.0312958749</v>
      </c>
      <c r="B9563" s="41" t="n">
        <v>0.4313615857</v>
      </c>
      <c r="C9563" s="41" t="n">
        <v>1.1643795214</v>
      </c>
      <c r="D9563" s="42" t="n">
        <f aca="false">$B$5*A9563</f>
        <v>0.0799602730451199</v>
      </c>
      <c r="E9563" s="42" t="n">
        <f aca="false">$D$5*A9563+$F$5*B9563</f>
        <v>0.819322466278279</v>
      </c>
      <c r="F9563" s="43" t="n">
        <f aca="false">Inputs!$B$5*D9563+Inputs!$B$6*E9563</f>
        <v>-32970.096009402</v>
      </c>
      <c r="G9563" s="43" t="n">
        <f aca="false">F9563*SQRT(($B$6-2)/C9563)</f>
        <v>-43210.3645512983</v>
      </c>
    </row>
    <row r="9564" customFormat="false" ht="15" hidden="false" customHeight="false" outlineLevel="0" collapsed="false">
      <c r="A9564" s="41" t="n">
        <v>-0.2288361765</v>
      </c>
      <c r="B9564" s="41" t="n">
        <v>-1.1438569306</v>
      </c>
      <c r="C9564" s="41" t="n">
        <v>12.8887508509</v>
      </c>
      <c r="D9564" s="42" t="n">
        <f aca="false">$B$5*A9564</f>
        <v>-0.584671405225398</v>
      </c>
      <c r="E9564" s="42" t="n">
        <f aca="false">$D$5*A9564+$F$5*B9564</f>
        <v>-2.51968427794164</v>
      </c>
      <c r="F9564" s="43" t="n">
        <f aca="false">Inputs!$B$5*D9564+Inputs!$B$6*E9564</f>
        <v>67517.0733745421</v>
      </c>
      <c r="G9564" s="43" t="n">
        <f aca="false">F9564*SQRT(($B$6-2)/C9564)</f>
        <v>26596.4206079565</v>
      </c>
    </row>
    <row r="9565" customFormat="false" ht="15" hidden="false" customHeight="false" outlineLevel="0" collapsed="false">
      <c r="A9565" s="41" t="n">
        <v>-0.4270266644</v>
      </c>
      <c r="B9565" s="41" t="n">
        <v>0.7066372859</v>
      </c>
      <c r="C9565" s="41" t="n">
        <v>3.7815361933</v>
      </c>
      <c r="D9565" s="42" t="n">
        <f aca="false">$B$5*A9565</f>
        <v>-1.09104374912269</v>
      </c>
      <c r="E9565" s="42" t="n">
        <f aca="false">$D$5*A9565+$F$5*B9565</f>
        <v>0.204034494326363</v>
      </c>
      <c r="F9565" s="43" t="n">
        <f aca="false">Inputs!$B$5*D9565+Inputs!$B$6*E9565</f>
        <v>-119306.099628587</v>
      </c>
      <c r="G9565" s="43" t="n">
        <f aca="false">F9565*SQRT(($B$6-2)/C9565)</f>
        <v>-86764.7890149791</v>
      </c>
    </row>
    <row r="9566" customFormat="false" ht="15" hidden="false" customHeight="false" outlineLevel="0" collapsed="false">
      <c r="A9566" s="41" t="n">
        <v>-0.3543753674</v>
      </c>
      <c r="B9566" s="41" t="n">
        <v>-0.3604178573</v>
      </c>
      <c r="C9566" s="41" t="n">
        <v>8.3020429972</v>
      </c>
      <c r="D9566" s="42" t="n">
        <f aca="false">$B$5*A9566</f>
        <v>-0.905421280865635</v>
      </c>
      <c r="E9566" s="42" t="n">
        <f aca="false">$D$5*A9566+$F$5*B9566</f>
        <v>-1.46561680993405</v>
      </c>
      <c r="F9566" s="43" t="n">
        <f aca="false">Inputs!$B$5*D9566+Inputs!$B$6*E9566</f>
        <v>-17261.2875898609</v>
      </c>
      <c r="G9566" s="43" t="n">
        <f aca="false">F9566*SQRT(($B$6-2)/C9566)</f>
        <v>-8472.19019955633</v>
      </c>
    </row>
    <row r="9567" customFormat="false" ht="15" hidden="false" customHeight="false" outlineLevel="0" collapsed="false">
      <c r="A9567" s="41" t="n">
        <v>-1.5193870881</v>
      </c>
      <c r="B9567" s="41" t="n">
        <v>0.0912004818</v>
      </c>
      <c r="C9567" s="41" t="n">
        <v>3.8367612408</v>
      </c>
      <c r="D9567" s="42" t="n">
        <f aca="false">$B$5*A9567</f>
        <v>-3.88200064110384</v>
      </c>
      <c r="E9567" s="42" t="n">
        <f aca="false">$D$5*A9567+$F$5*B9567</f>
        <v>-3.45803509626049</v>
      </c>
      <c r="F9567" s="43" t="n">
        <f aca="false">Inputs!$B$5*D9567+Inputs!$B$6*E9567</f>
        <v>-215298.30929736</v>
      </c>
      <c r="G9567" s="43" t="n">
        <f aca="false">F9567*SQRT(($B$6-2)/C9567)</f>
        <v>-155443.737577101</v>
      </c>
    </row>
    <row r="9568" customFormat="false" ht="15" hidden="false" customHeight="false" outlineLevel="0" collapsed="false">
      <c r="A9568" s="41" t="n">
        <v>-1.1119319415</v>
      </c>
      <c r="B9568" s="41" t="n">
        <v>0.9185261997</v>
      </c>
      <c r="C9568" s="41" t="n">
        <v>4.0055308377</v>
      </c>
      <c r="D9568" s="42" t="n">
        <f aca="false">$B$5*A9568</f>
        <v>-2.84096169012774</v>
      </c>
      <c r="E9568" s="42" t="n">
        <f aca="false">$D$5*A9568+$F$5*B9568</f>
        <v>-1.05987977707944</v>
      </c>
      <c r="F9568" s="43" t="n">
        <f aca="false">Inputs!$B$5*D9568+Inputs!$B$6*E9568</f>
        <v>-231102.180158802</v>
      </c>
      <c r="G9568" s="43" t="n">
        <f aca="false">F9568*SQRT(($B$6-2)/C9568)</f>
        <v>-163301.058780395</v>
      </c>
    </row>
    <row r="9569" customFormat="false" ht="15" hidden="false" customHeight="false" outlineLevel="0" collapsed="false">
      <c r="A9569" s="41" t="n">
        <v>-0.7341009002</v>
      </c>
      <c r="B9569" s="41" t="n">
        <v>-0.2957040905</v>
      </c>
      <c r="C9569" s="41" t="n">
        <v>2.0138510571</v>
      </c>
      <c r="D9569" s="42" t="n">
        <f aca="false">$B$5*A9569</f>
        <v>-1.87561167758439</v>
      </c>
      <c r="E9569" s="42" t="n">
        <f aca="false">$D$5*A9569+$F$5*B9569</f>
        <v>-2.25746293234635</v>
      </c>
      <c r="F9569" s="43" t="n">
        <f aca="false">Inputs!$B$5*D9569+Inputs!$B$6*E9569</f>
        <v>-74688.0211411216</v>
      </c>
      <c r="G9569" s="43" t="n">
        <f aca="false">F9569*SQRT(($B$6-2)/C9569)</f>
        <v>-74430.7297701761</v>
      </c>
    </row>
    <row r="9570" customFormat="false" ht="15" hidden="false" customHeight="false" outlineLevel="0" collapsed="false">
      <c r="A9570" s="41" t="n">
        <v>2.1639835657</v>
      </c>
      <c r="B9570" s="41" t="n">
        <v>-0.3065742227</v>
      </c>
      <c r="C9570" s="41" t="n">
        <v>2.2729669745</v>
      </c>
      <c r="D9570" s="42" t="n">
        <f aca="false">$B$5*A9570</f>
        <v>5.52893048465388</v>
      </c>
      <c r="E9570" s="42" t="n">
        <f aca="false">$D$5*A9570+$F$5*B9570</f>
        <v>4.62001363368498</v>
      </c>
      <c r="F9570" s="43" t="n">
        <f aca="false">Inputs!$B$5*D9570+Inputs!$B$6*E9570</f>
        <v>321892.366781139</v>
      </c>
      <c r="G9570" s="43" t="n">
        <f aca="false">F9570*SQRT(($B$6-2)/C9570)</f>
        <v>301945.883511265</v>
      </c>
    </row>
    <row r="9571" customFormat="false" ht="15" hidden="false" customHeight="false" outlineLevel="0" collapsed="false">
      <c r="A9571" s="41" t="n">
        <v>-0.4405748161</v>
      </c>
      <c r="B9571" s="41" t="n">
        <v>0.5856219859</v>
      </c>
      <c r="C9571" s="41" t="n">
        <v>0.4459823696</v>
      </c>
      <c r="D9571" s="42" t="n">
        <f aca="false">$B$5*A9571</f>
        <v>-1.12565897916979</v>
      </c>
      <c r="E9571" s="42" t="n">
        <f aca="false">$D$5*A9571+$F$5*B9571</f>
        <v>-0.0371670087353091</v>
      </c>
      <c r="F9571" s="43" t="n">
        <f aca="false">Inputs!$B$5*D9571+Inputs!$B$6*E9571</f>
        <v>-110707.547480214</v>
      </c>
      <c r="G9571" s="43" t="n">
        <f aca="false">F9571*SQRT(($B$6-2)/C9571)</f>
        <v>-234440.90131633</v>
      </c>
    </row>
    <row r="9572" customFormat="false" ht="15" hidden="false" customHeight="false" outlineLevel="0" collapsed="false">
      <c r="A9572" s="41" t="n">
        <v>-1.7852618022</v>
      </c>
      <c r="B9572" s="41" t="n">
        <v>1.2508093218</v>
      </c>
      <c r="C9572" s="41" t="n">
        <v>11.3104102087</v>
      </c>
      <c r="D9572" s="42" t="n">
        <f aca="false">$B$5*A9572</f>
        <v>-4.5613046964517</v>
      </c>
      <c r="E9572" s="42" t="n">
        <f aca="false">$D$5*A9572+$F$5*B9572</f>
        <v>-2.08835930890916</v>
      </c>
      <c r="F9572" s="43" t="n">
        <f aca="false">Inputs!$B$5*D9572+Inputs!$B$6*E9572</f>
        <v>-351712.504199712</v>
      </c>
      <c r="G9572" s="43" t="n">
        <f aca="false">F9572*SQRT(($B$6-2)/C9572)</f>
        <v>-147898.45201172</v>
      </c>
    </row>
    <row r="9573" customFormat="false" ht="15" hidden="false" customHeight="false" outlineLevel="0" collapsed="false">
      <c r="A9573" s="41" t="n">
        <v>0.9939400435</v>
      </c>
      <c r="B9573" s="41" t="n">
        <v>0.5244517449</v>
      </c>
      <c r="C9573" s="41" t="n">
        <v>7.3804560192</v>
      </c>
      <c r="D9573" s="42" t="n">
        <f aca="false">$B$5*A9573</f>
        <v>2.5394949820923</v>
      </c>
      <c r="E9573" s="42" t="n">
        <f aca="false">$D$5*A9573+$F$5*B9573</f>
        <v>3.27076171487194</v>
      </c>
      <c r="F9573" s="43" t="n">
        <f aca="false">Inputs!$B$5*D9573+Inputs!$B$6*E9573</f>
        <v>90411.412465633</v>
      </c>
      <c r="G9573" s="43" t="n">
        <f aca="false">F9573*SQRT(($B$6-2)/C9573)</f>
        <v>47064.8472667086</v>
      </c>
    </row>
    <row r="9574" customFormat="false" ht="15" hidden="false" customHeight="false" outlineLevel="0" collapsed="false">
      <c r="A9574" s="41" t="n">
        <v>-3.3770974935</v>
      </c>
      <c r="B9574" s="41" t="n">
        <v>-0.2594116985</v>
      </c>
      <c r="C9574" s="41" t="n">
        <v>2.0075029486</v>
      </c>
      <c r="D9574" s="42" t="n">
        <f aca="false">$B$5*A9574</f>
        <v>-8.62840992760519</v>
      </c>
      <c r="E9574" s="42" t="n">
        <f aca="false">$D$5*A9574+$F$5*B9574</f>
        <v>-8.48403775928738</v>
      </c>
      <c r="F9574" s="43" t="n">
        <f aca="false">Inputs!$B$5*D9574+Inputs!$B$6*E9574</f>
        <v>-438639.10479615</v>
      </c>
      <c r="G9574" s="43" t="n">
        <f aca="false">F9574*SQRT(($B$6-2)/C9574)</f>
        <v>-437818.640873503</v>
      </c>
    </row>
    <row r="9575" customFormat="false" ht="15" hidden="false" customHeight="false" outlineLevel="0" collapsed="false">
      <c r="A9575" s="41" t="n">
        <v>-1.272866226</v>
      </c>
      <c r="B9575" s="41" t="n">
        <v>1.124106784</v>
      </c>
      <c r="C9575" s="41" t="n">
        <v>3.5595219472</v>
      </c>
      <c r="D9575" s="42" t="n">
        <f aca="false">$B$5*A9575</f>
        <v>-3.25214525256398</v>
      </c>
      <c r="E9575" s="42" t="n">
        <f aca="false">$D$5*A9575+$F$5*B9575</f>
        <v>-1.08785192718056</v>
      </c>
      <c r="F9575" s="43" t="n">
        <f aca="false">Inputs!$B$5*D9575+Inputs!$B$6*E9575</f>
        <v>-270821.92889737</v>
      </c>
      <c r="G9575" s="43" t="n">
        <f aca="false">F9575*SQRT(($B$6-2)/C9575)</f>
        <v>-203003.248335452</v>
      </c>
    </row>
    <row r="9576" customFormat="false" ht="15" hidden="false" customHeight="false" outlineLevel="0" collapsed="false">
      <c r="A9576" s="41" t="n">
        <v>1.0525610873</v>
      </c>
      <c r="B9576" s="41" t="n">
        <v>0.3880098898</v>
      </c>
      <c r="C9576" s="41" t="n">
        <v>5.1562412587</v>
      </c>
      <c r="D9576" s="42" t="n">
        <f aca="false">$B$5*A9576</f>
        <v>2.68927046155774</v>
      </c>
      <c r="E9576" s="42" t="n">
        <f aca="false">$D$5*A9576+$F$5*B9576</f>
        <v>3.17465543367746</v>
      </c>
      <c r="F9576" s="43" t="n">
        <f aca="false">Inputs!$B$5*D9576+Inputs!$B$6*E9576</f>
        <v>110194.274471901</v>
      </c>
      <c r="G9576" s="43" t="n">
        <f aca="false">F9576*SQRT(($B$6-2)/C9576)</f>
        <v>68628.959235975</v>
      </c>
    </row>
    <row r="9577" customFormat="false" ht="15" hidden="false" customHeight="false" outlineLevel="0" collapsed="false">
      <c r="A9577" s="41" t="n">
        <v>-1.2031111971</v>
      </c>
      <c r="B9577" s="41" t="n">
        <v>1.4942942105</v>
      </c>
      <c r="C9577" s="41" t="n">
        <v>1.259223596</v>
      </c>
      <c r="D9577" s="42" t="n">
        <f aca="false">$B$5*A9577</f>
        <v>-3.07392268569418</v>
      </c>
      <c r="E9577" s="42" t="n">
        <f aca="false">$D$5*A9577+$F$5*B9577</f>
        <v>-0.282644660480495</v>
      </c>
      <c r="F9577" s="43" t="n">
        <f aca="false">Inputs!$B$5*D9577+Inputs!$B$6*E9577</f>
        <v>-293260.035545393</v>
      </c>
      <c r="G9577" s="43" t="n">
        <f aca="false">F9577*SQRT(($B$6-2)/C9577)</f>
        <v>-369586.802032359</v>
      </c>
    </row>
    <row r="9578" customFormat="false" ht="15" hidden="false" customHeight="false" outlineLevel="0" collapsed="false">
      <c r="A9578" s="41" t="n">
        <v>-0.262261139</v>
      </c>
      <c r="B9578" s="41" t="n">
        <v>1.8053710669</v>
      </c>
      <c r="C9578" s="41" t="n">
        <v>1.8434574128</v>
      </c>
      <c r="D9578" s="42" t="n">
        <f aca="false">$B$5*A9578</f>
        <v>-0.670071450329198</v>
      </c>
      <c r="E9578" s="42" t="n">
        <f aca="false">$D$5*A9578+$F$5*B9578</f>
        <v>2.49334088719903</v>
      </c>
      <c r="F9578" s="43" t="n">
        <f aca="false">Inputs!$B$5*D9578+Inputs!$B$6*E9578</f>
        <v>-191674.189392872</v>
      </c>
      <c r="G9578" s="43" t="n">
        <f aca="false">F9578*SQRT(($B$6-2)/C9578)</f>
        <v>-199646.673571377</v>
      </c>
    </row>
    <row r="9579" customFormat="false" ht="15" hidden="false" customHeight="false" outlineLevel="0" collapsed="false">
      <c r="A9579" s="41" t="n">
        <v>0.2653870669</v>
      </c>
      <c r="B9579" s="41" t="n">
        <v>0.5068080189</v>
      </c>
      <c r="C9579" s="41" t="n">
        <v>3.1950645545</v>
      </c>
      <c r="D9579" s="42" t="n">
        <f aca="false">$B$5*A9579</f>
        <v>0.678058127461632</v>
      </c>
      <c r="E9579" s="42" t="n">
        <f aca="false">$D$5*A9579+$F$5*B9579</f>
        <v>1.50663971896284</v>
      </c>
      <c r="F9579" s="43" t="n">
        <f aca="false">Inputs!$B$5*D9579+Inputs!$B$6*E9579</f>
        <v>-7526.17320197895</v>
      </c>
      <c r="G9579" s="43" t="n">
        <f aca="false">F9579*SQRT(($B$6-2)/C9579)</f>
        <v>-5954.55605317644</v>
      </c>
    </row>
    <row r="9580" customFormat="false" ht="15" hidden="false" customHeight="false" outlineLevel="0" collapsed="false">
      <c r="A9580" s="41" t="n">
        <v>-0.4603043846</v>
      </c>
      <c r="B9580" s="41" t="n">
        <v>1.4069555778</v>
      </c>
      <c r="C9580" s="41" t="n">
        <v>8.6971166377</v>
      </c>
      <c r="D9580" s="42" t="n">
        <f aca="false">$B$5*A9580</f>
        <v>-1.17606759338375</v>
      </c>
      <c r="E9580" s="42" t="n">
        <f aca="false">$D$5*A9580+$F$5*B9580</f>
        <v>1.33411789441665</v>
      </c>
      <c r="F9580" s="43" t="n">
        <f aca="false">Inputs!$B$5*D9580+Inputs!$B$6*E9580</f>
        <v>-184312.654059207</v>
      </c>
      <c r="G9580" s="43" t="n">
        <f aca="false">F9580*SQRT(($B$6-2)/C9580)</f>
        <v>-88385.80128779</v>
      </c>
    </row>
    <row r="9581" customFormat="false" ht="15" hidden="false" customHeight="false" outlineLevel="0" collapsed="false">
      <c r="A9581" s="41" t="n">
        <v>0.6084338843</v>
      </c>
      <c r="B9581" s="41" t="n">
        <v>1.4428916925</v>
      </c>
      <c r="C9581" s="41" t="n">
        <v>1.9568344943</v>
      </c>
      <c r="D9581" s="42" t="n">
        <f aca="false">$B$5*A9581</f>
        <v>1.55453521187647</v>
      </c>
      <c r="E9581" s="42" t="n">
        <f aca="false">$D$5*A9581+$F$5*B9581</f>
        <v>3.93932694843379</v>
      </c>
      <c r="F9581" s="43" t="n">
        <f aca="false">Inputs!$B$5*D9581+Inputs!$B$6*E9581</f>
        <v>-41512.8262340429</v>
      </c>
      <c r="G9581" s="43" t="n">
        <f aca="false">F9581*SQRT(($B$6-2)/C9581)</f>
        <v>-41968.1911926882</v>
      </c>
    </row>
    <row r="9582" customFormat="false" ht="15" hidden="false" customHeight="false" outlineLevel="0" collapsed="false">
      <c r="A9582" s="41" t="n">
        <v>0.1775411985</v>
      </c>
      <c r="B9582" s="41" t="n">
        <v>-0.0470386593</v>
      </c>
      <c r="C9582" s="41" t="n">
        <v>5.2591645518</v>
      </c>
      <c r="D9582" s="42" t="n">
        <f aca="false">$B$5*A9582</f>
        <v>0.453613862982876</v>
      </c>
      <c r="E9582" s="42" t="n">
        <f aca="false">$D$5*A9582+$F$5*B9582</f>
        <v>0.341251134599793</v>
      </c>
      <c r="F9582" s="43" t="n">
        <f aca="false">Inputs!$B$5*D9582+Inputs!$B$6*E9582</f>
        <v>28298.829568298</v>
      </c>
      <c r="G9582" s="43" t="n">
        <f aca="false">F9582*SQRT(($B$6-2)/C9582)</f>
        <v>17451.1917984904</v>
      </c>
    </row>
    <row r="9583" customFormat="false" ht="15" hidden="false" customHeight="false" outlineLevel="0" collapsed="false">
      <c r="A9583" s="41" t="n">
        <v>0.5951301629</v>
      </c>
      <c r="B9583" s="41" t="n">
        <v>1.4425405091</v>
      </c>
      <c r="C9583" s="41" t="n">
        <v>10.9241493512</v>
      </c>
      <c r="D9583" s="42" t="n">
        <f aca="false">$B$5*A9583</f>
        <v>1.52054449587766</v>
      </c>
      <c r="E9583" s="42" t="n">
        <f aca="false">$D$5*A9583+$F$5*B9583</f>
        <v>3.90706317103422</v>
      </c>
      <c r="F9583" s="43" t="n">
        <f aca="false">Inputs!$B$5*D9583+Inputs!$B$6*E9583</f>
        <v>-43298.7089639453</v>
      </c>
      <c r="G9583" s="43" t="n">
        <f aca="false">F9583*SQRT(($B$6-2)/C9583)</f>
        <v>-18526.6173013654</v>
      </c>
    </row>
    <row r="9584" customFormat="false" ht="15" hidden="false" customHeight="false" outlineLevel="0" collapsed="false">
      <c r="A9584" s="41" t="n">
        <v>1.0167343072</v>
      </c>
      <c r="B9584" s="41" t="n">
        <v>0.1382238072</v>
      </c>
      <c r="C9584" s="41" t="n">
        <v>7.4421546244</v>
      </c>
      <c r="D9584" s="42" t="n">
        <f aca="false">$B$5*A9584</f>
        <v>2.59773382523499</v>
      </c>
      <c r="E9584" s="42" t="n">
        <f aca="false">$D$5*A9584+$F$5*B9584</f>
        <v>2.65808575570198</v>
      </c>
      <c r="F9584" s="43" t="n">
        <f aca="false">Inputs!$B$5*D9584+Inputs!$B$6*E9584</f>
        <v>126869.0947384</v>
      </c>
      <c r="G9584" s="43" t="n">
        <f aca="false">F9584*SQRT(($B$6-2)/C9584)</f>
        <v>65769.0387297649</v>
      </c>
    </row>
    <row r="9585" customFormat="false" ht="15" hidden="false" customHeight="false" outlineLevel="0" collapsed="false">
      <c r="A9585" s="41" t="n">
        <v>-1.8572185076</v>
      </c>
      <c r="B9585" s="41" t="n">
        <v>0.8103860394</v>
      </c>
      <c r="C9585" s="41" t="n">
        <v>1.1195819365</v>
      </c>
      <c r="D9585" s="42" t="n">
        <f aca="false">$B$5*A9585</f>
        <v>-4.74515249842547</v>
      </c>
      <c r="E9585" s="42" t="n">
        <f aca="false">$D$5*A9585+$F$5*B9585</f>
        <v>-3.020085025955</v>
      </c>
      <c r="F9585" s="43" t="n">
        <f aca="false">Inputs!$B$5*D9585+Inputs!$B$6*E9585</f>
        <v>-323510.998544797</v>
      </c>
      <c r="G9585" s="43" t="n">
        <f aca="false">F9585*SQRT(($B$6-2)/C9585)</f>
        <v>-432390.463155573</v>
      </c>
    </row>
    <row r="9586" customFormat="false" ht="15" hidden="false" customHeight="false" outlineLevel="0" collapsed="false">
      <c r="A9586" s="41" t="n">
        <v>-1.4387047975</v>
      </c>
      <c r="B9586" s="41" t="n">
        <v>0.0350057562</v>
      </c>
      <c r="C9586" s="41" t="n">
        <v>2.3377939657</v>
      </c>
      <c r="D9586" s="42" t="n">
        <f aca="false">$B$5*A9586</f>
        <v>-3.67585916057659</v>
      </c>
      <c r="E9586" s="42" t="n">
        <f aca="false">$D$5*A9586+$F$5*B9586</f>
        <v>-3.36307842526673</v>
      </c>
      <c r="F9586" s="43" t="n">
        <f aca="false">Inputs!$B$5*D9586+Inputs!$B$6*E9586</f>
        <v>-199431.994794322</v>
      </c>
      <c r="G9586" s="43" t="n">
        <f aca="false">F9586*SQRT(($B$6-2)/C9586)</f>
        <v>-184461.915620738</v>
      </c>
    </row>
    <row r="9587" customFormat="false" ht="15" hidden="false" customHeight="false" outlineLevel="0" collapsed="false">
      <c r="A9587" s="41" t="n">
        <v>-0.1157661874</v>
      </c>
      <c r="B9587" s="41" t="n">
        <v>-1.4177684831</v>
      </c>
      <c r="C9587" s="41" t="n">
        <v>3.2116215049</v>
      </c>
      <c r="D9587" s="42" t="n">
        <f aca="false">$B$5*A9587</f>
        <v>-0.295780066333807</v>
      </c>
      <c r="E9587" s="42" t="n">
        <f aca="false">$D$5*A9587+$F$5*B9587</f>
        <v>-2.72359953600836</v>
      </c>
      <c r="F9587" s="43" t="n">
        <f aca="false">Inputs!$B$5*D9587+Inputs!$B$6*E9587</f>
        <v>106601.970167037</v>
      </c>
      <c r="G9587" s="43" t="n">
        <f aca="false">F9587*SQRT(($B$6-2)/C9587)</f>
        <v>84123.6388757532</v>
      </c>
    </row>
    <row r="9588" customFormat="false" ht="15" hidden="false" customHeight="false" outlineLevel="0" collapsed="false">
      <c r="A9588" s="41" t="n">
        <v>0.3725030899</v>
      </c>
      <c r="B9588" s="41" t="n">
        <v>2.1543177402</v>
      </c>
      <c r="C9588" s="41" t="n">
        <v>1.7250282706</v>
      </c>
      <c r="D9588" s="42" t="n">
        <f aca="false">$B$5*A9588</f>
        <v>0.951737213729559</v>
      </c>
      <c r="E9588" s="42" t="n">
        <f aca="false">$D$5*A9588+$F$5*B9588</f>
        <v>4.60635981547224</v>
      </c>
      <c r="F9588" s="43" t="n">
        <f aca="false">Inputs!$B$5*D9588+Inputs!$B$6*E9588</f>
        <v>-135144.269400656</v>
      </c>
      <c r="G9588" s="43" t="n">
        <f aca="false">F9588*SQRT(($B$6-2)/C9588)</f>
        <v>-145517.265205955</v>
      </c>
    </row>
    <row r="9589" customFormat="false" ht="15" hidden="false" customHeight="false" outlineLevel="0" collapsed="false">
      <c r="A9589" s="41" t="n">
        <v>-0.3126055312</v>
      </c>
      <c r="B9589" s="41" t="n">
        <v>0.7658796624</v>
      </c>
      <c r="C9589" s="41" t="n">
        <v>6.6279259633</v>
      </c>
      <c r="D9589" s="42" t="n">
        <f aca="false">$B$5*A9589</f>
        <v>-0.798700266729618</v>
      </c>
      <c r="E9589" s="42" t="n">
        <f aca="false">$D$5*A9589+$F$5*B9589</f>
        <v>0.578606068848172</v>
      </c>
      <c r="F9589" s="43" t="n">
        <f aca="false">Inputs!$B$5*D9589+Inputs!$B$6*E9589</f>
        <v>-108800.33011537</v>
      </c>
      <c r="G9589" s="43" t="n">
        <f aca="false">F9589*SQRT(($B$6-2)/C9589)</f>
        <v>-59766.3022284695</v>
      </c>
    </row>
    <row r="9590" customFormat="false" ht="15" hidden="false" customHeight="false" outlineLevel="0" collapsed="false">
      <c r="A9590" s="41" t="n">
        <v>2.3556898387</v>
      </c>
      <c r="B9590" s="41" t="n">
        <v>0.862613219</v>
      </c>
      <c r="C9590" s="41" t="n">
        <v>1.0097221376</v>
      </c>
      <c r="D9590" s="42" t="n">
        <f aca="false">$B$5*A9590</f>
        <v>6.01873580188891</v>
      </c>
      <c r="E9590" s="42" t="n">
        <f aca="false">$D$5*A9590+$F$5*B9590</f>
        <v>7.0950833624576</v>
      </c>
      <c r="F9590" s="43" t="n">
        <f aca="false">Inputs!$B$5*D9590+Inputs!$B$6*E9590</f>
        <v>247119.412066011</v>
      </c>
      <c r="G9590" s="43" t="n">
        <f aca="false">F9590*SQRT(($B$6-2)/C9590)</f>
        <v>347793.06735973</v>
      </c>
    </row>
    <row r="9591" customFormat="false" ht="15" hidden="false" customHeight="false" outlineLevel="0" collapsed="false">
      <c r="A9591" s="41" t="n">
        <v>-0.6448433077</v>
      </c>
      <c r="B9591" s="41" t="n">
        <v>0.2370147961</v>
      </c>
      <c r="C9591" s="41" t="n">
        <v>1.9939475789</v>
      </c>
      <c r="D9591" s="42" t="n">
        <f aca="false">$B$5*A9591</f>
        <v>-1.64756048903462</v>
      </c>
      <c r="E9591" s="42" t="n">
        <f aca="false">$D$5*A9591+$F$5*B9591</f>
        <v>-1.12519732140289</v>
      </c>
      <c r="F9591" s="43" t="n">
        <f aca="false">Inputs!$B$5*D9591+Inputs!$B$6*E9591</f>
        <v>-108496.182833317</v>
      </c>
      <c r="G9591" s="43" t="n">
        <f aca="false">F9591*SQRT(($B$6-2)/C9591)</f>
        <v>-108660.722523009</v>
      </c>
    </row>
    <row r="9592" customFormat="false" ht="15" hidden="false" customHeight="false" outlineLevel="0" collapsed="false">
      <c r="A9592" s="41" t="n">
        <v>0.4807801831</v>
      </c>
      <c r="B9592" s="41" t="n">
        <v>1.4338131333</v>
      </c>
      <c r="C9592" s="41" t="n">
        <v>4.4132112097</v>
      </c>
      <c r="D9592" s="42" t="n">
        <f aca="false">$B$5*A9592</f>
        <v>1.2283828088589</v>
      </c>
      <c r="E9592" s="42" t="n">
        <f aca="false">$D$5*A9592+$F$5*B9592</f>
        <v>3.61988740462276</v>
      </c>
      <c r="F9592" s="43" t="n">
        <f aca="false">Inputs!$B$5*D9592+Inputs!$B$6*E9592</f>
        <v>-58156.0893452479</v>
      </c>
      <c r="G9592" s="43" t="n">
        <f aca="false">F9592*SQRT(($B$6-2)/C9592)</f>
        <v>-39150.0964752895</v>
      </c>
    </row>
    <row r="9593" customFormat="false" ht="15" hidden="false" customHeight="false" outlineLevel="0" collapsed="false">
      <c r="A9593" s="41" t="n">
        <v>1.2140503406</v>
      </c>
      <c r="B9593" s="41" t="n">
        <v>-2.7698836185</v>
      </c>
      <c r="C9593" s="41" t="n">
        <v>3.4072849714</v>
      </c>
      <c r="D9593" s="42" t="n">
        <f aca="false">$B$5*A9593</f>
        <v>3.10187195708968</v>
      </c>
      <c r="E9593" s="42" t="n">
        <f aca="false">$D$5*A9593+$F$5*B9593</f>
        <v>-1.89394149753914</v>
      </c>
      <c r="F9593" s="43" t="n">
        <f aca="false">Inputs!$B$5*D9593+Inputs!$B$6*E9593</f>
        <v>404884.270585925</v>
      </c>
      <c r="G9593" s="43" t="n">
        <f aca="false">F9593*SQRT(($B$6-2)/C9593)</f>
        <v>310199.914733259</v>
      </c>
    </row>
    <row r="9594" customFormat="false" ht="15" hidden="false" customHeight="false" outlineLevel="0" collapsed="false">
      <c r="A9594" s="41" t="n">
        <v>-0.8562045522</v>
      </c>
      <c r="B9594" s="41" t="n">
        <v>-0.0700267226</v>
      </c>
      <c r="C9594" s="41" t="n">
        <v>1.703745625</v>
      </c>
      <c r="D9594" s="42" t="n">
        <f aca="false">$B$5*A9594</f>
        <v>-2.18758382678692</v>
      </c>
      <c r="E9594" s="42" t="n">
        <f aca="false">$D$5*A9594+$F$5*B9594</f>
        <v>-2.15833217453338</v>
      </c>
      <c r="F9594" s="43" t="n">
        <f aca="false">Inputs!$B$5*D9594+Inputs!$B$6*E9594</f>
        <v>-110841.773952023</v>
      </c>
      <c r="G9594" s="43" t="n">
        <f aca="false">F9594*SQRT(($B$6-2)/C9594)</f>
        <v>-120092.556144464</v>
      </c>
    </row>
    <row r="9595" customFormat="false" ht="15" hidden="false" customHeight="false" outlineLevel="0" collapsed="false">
      <c r="A9595" s="41" t="n">
        <v>-1.0152870625</v>
      </c>
      <c r="B9595" s="41" t="n">
        <v>-3.7000915591</v>
      </c>
      <c r="C9595" s="41" t="n">
        <v>9.3496134307</v>
      </c>
      <c r="D9595" s="42" t="n">
        <f aca="false">$B$5*A9595</f>
        <v>-2.59403614681108</v>
      </c>
      <c r="E9595" s="42" t="n">
        <f aca="false">$D$5*A9595+$F$5*B9595</f>
        <v>-8.80507694683053</v>
      </c>
      <c r="F9595" s="43" t="n">
        <f aca="false">Inputs!$B$5*D9595+Inputs!$B$6*E9595</f>
        <v>180850.232660418</v>
      </c>
      <c r="G9595" s="43" t="n">
        <f aca="false">F9595*SQRT(($B$6-2)/C9595)</f>
        <v>83644.4716420467</v>
      </c>
    </row>
    <row r="9596" customFormat="false" ht="15" hidden="false" customHeight="false" outlineLevel="0" collapsed="false">
      <c r="A9596" s="41" t="n">
        <v>-0.7256184878</v>
      </c>
      <c r="B9596" s="41" t="n">
        <v>-0.0036106075</v>
      </c>
      <c r="C9596" s="41" t="n">
        <v>1.3352427238</v>
      </c>
      <c r="D9596" s="42" t="n">
        <f aca="false">$B$5*A9596</f>
        <v>-1.85393930019432</v>
      </c>
      <c r="E9596" s="42" t="n">
        <f aca="false">$D$5*A9596+$F$5*B9596</f>
        <v>-1.7329075139282</v>
      </c>
      <c r="F9596" s="43" t="n">
        <f aca="false">Inputs!$B$5*D9596+Inputs!$B$6*E9596</f>
        <v>-98748.5543230221</v>
      </c>
      <c r="G9596" s="43" t="n">
        <f aca="false">F9596*SQRT(($B$6-2)/C9596)</f>
        <v>-120855.281451895</v>
      </c>
    </row>
    <row r="9597" customFormat="false" ht="15" hidden="false" customHeight="false" outlineLevel="0" collapsed="false">
      <c r="A9597" s="41" t="n">
        <v>-0.5252846828</v>
      </c>
      <c r="B9597" s="41" t="n">
        <v>-0.9969432551</v>
      </c>
      <c r="C9597" s="41" t="n">
        <v>5.9742778222</v>
      </c>
      <c r="D9597" s="42" t="n">
        <f aca="false">$B$5*A9597</f>
        <v>-1.34209082817836</v>
      </c>
      <c r="E9597" s="42" t="n">
        <f aca="false">$D$5*A9597+$F$5*B9597</f>
        <v>-2.97142717374634</v>
      </c>
      <c r="F9597" s="43" t="n">
        <f aca="false">Inputs!$B$5*D9597+Inputs!$B$6*E9597</f>
        <v>14362.2758694815</v>
      </c>
      <c r="G9597" s="43" t="n">
        <f aca="false">F9597*SQRT(($B$6-2)/C9597)</f>
        <v>8309.895354824</v>
      </c>
    </row>
    <row r="9598" customFormat="false" ht="15" hidden="false" customHeight="false" outlineLevel="0" collapsed="false">
      <c r="A9598" s="41" t="n">
        <v>0.0414646248</v>
      </c>
      <c r="B9598" s="41" t="n">
        <v>0.3430881753</v>
      </c>
      <c r="C9598" s="41" t="n">
        <v>4.9828355304</v>
      </c>
      <c r="D9598" s="42" t="n">
        <f aca="false">$B$5*A9598</f>
        <v>0.105941205712113</v>
      </c>
      <c r="E9598" s="42" t="n">
        <f aca="false">$D$5*A9598+$F$5*B9598</f>
        <v>0.691094286534052</v>
      </c>
      <c r="F9598" s="43" t="n">
        <f aca="false">Inputs!$B$5*D9598+Inputs!$B$6*E9598</f>
        <v>-23960.5937554913</v>
      </c>
      <c r="G9598" s="43" t="n">
        <f aca="false">F9598*SQRT(($B$6-2)/C9598)</f>
        <v>-15180.0882880452</v>
      </c>
    </row>
    <row r="9599" customFormat="false" ht="15" hidden="false" customHeight="false" outlineLevel="0" collapsed="false">
      <c r="A9599" s="41" t="n">
        <v>-0.468597114</v>
      </c>
      <c r="B9599" s="41" t="n">
        <v>1.3717438225</v>
      </c>
      <c r="C9599" s="41" t="n">
        <v>5.1979800887</v>
      </c>
      <c r="D9599" s="42" t="n">
        <f aca="false">$B$5*A9599</f>
        <v>-1.19725533487467</v>
      </c>
      <c r="E9599" s="42" t="n">
        <f aca="false">$D$5*A9599+$F$5*B9599</f>
        <v>1.25358291679091</v>
      </c>
      <c r="F9599" s="43" t="n">
        <f aca="false">Inputs!$B$5*D9599+Inputs!$B$6*E9599</f>
        <v>-182404.679327012</v>
      </c>
      <c r="G9599" s="43" t="n">
        <f aca="false">F9599*SQRT(($B$6-2)/C9599)</f>
        <v>-113144.557264627</v>
      </c>
    </row>
    <row r="9600" customFormat="false" ht="15" hidden="false" customHeight="false" outlineLevel="0" collapsed="false">
      <c r="A9600" s="41" t="n">
        <v>0.0577144159</v>
      </c>
      <c r="B9600" s="41" t="n">
        <v>-0.8715136696</v>
      </c>
      <c r="C9600" s="41" t="n">
        <v>0.7239742639</v>
      </c>
      <c r="D9600" s="42" t="n">
        <f aca="false">$B$5*A9600</f>
        <v>0.147459065092429</v>
      </c>
      <c r="E9600" s="42" t="n">
        <f aca="false">$D$5*A9600+$F$5*B9600</f>
        <v>-1.36754478876173</v>
      </c>
      <c r="F9600" s="43" t="n">
        <f aca="false">Inputs!$B$5*D9600+Inputs!$B$6*E9600</f>
        <v>83123.1459473292</v>
      </c>
      <c r="G9600" s="43" t="n">
        <f aca="false">F9600*SQRT(($B$6-2)/C9600)</f>
        <v>138157.798844074</v>
      </c>
    </row>
    <row r="9601" customFormat="false" ht="15" hidden="false" customHeight="false" outlineLevel="0" collapsed="false">
      <c r="A9601" s="41" t="n">
        <v>-1.1245373223</v>
      </c>
      <c r="B9601" s="41" t="n">
        <v>-0.2129698033</v>
      </c>
      <c r="C9601" s="41" t="n">
        <v>3.2406722172</v>
      </c>
      <c r="D9601" s="42" t="n">
        <f aca="false">$B$5*A9601</f>
        <v>-2.8731681612306</v>
      </c>
      <c r="E9601" s="42" t="n">
        <f aca="false">$D$5*A9601+$F$5*B9601</f>
        <v>-3.04367972462105</v>
      </c>
      <c r="F9601" s="43" t="n">
        <f aca="false">Inputs!$B$5*D9601+Inputs!$B$6*E9601</f>
        <v>-135132.829892008</v>
      </c>
      <c r="G9601" s="43" t="n">
        <f aca="false">F9601*SQRT(($B$6-2)/C9601)</f>
        <v>-106159.366090698</v>
      </c>
    </row>
    <row r="9602" customFormat="false" ht="15" hidden="false" customHeight="false" outlineLevel="0" collapsed="false">
      <c r="A9602" s="41" t="n">
        <v>1.1134206535</v>
      </c>
      <c r="B9602" s="41" t="n">
        <v>-0.8236887091</v>
      </c>
      <c r="C9602" s="41" t="n">
        <v>4.1136497281</v>
      </c>
      <c r="D9602" s="42" t="n">
        <f aca="false">$B$5*A9602</f>
        <v>2.84476531659244</v>
      </c>
      <c r="E9602" s="42" t="n">
        <f aca="false">$D$5*A9602+$F$5*B9602</f>
        <v>1.22718239964641</v>
      </c>
      <c r="F9602" s="43" t="n">
        <f aca="false">Inputs!$B$5*D9602+Inputs!$B$6*E9602</f>
        <v>223117.411676923</v>
      </c>
      <c r="G9602" s="43" t="n">
        <f aca="false">F9602*SQRT(($B$6-2)/C9602)</f>
        <v>155573.207694236</v>
      </c>
    </row>
    <row r="9603" customFormat="false" ht="15" hidden="false" customHeight="false" outlineLevel="0" collapsed="false">
      <c r="A9603" s="41" t="n">
        <v>0.595879484</v>
      </c>
      <c r="B9603" s="41" t="n">
        <v>0.09455691</v>
      </c>
      <c r="C9603" s="41" t="n">
        <v>4.5737221629</v>
      </c>
      <c r="D9603" s="42" t="n">
        <f aca="false">$B$5*A9603</f>
        <v>1.52245899483146</v>
      </c>
      <c r="E9603" s="42" t="n">
        <f aca="false">$D$5*A9603+$F$5*B9603</f>
        <v>1.58122317483108</v>
      </c>
      <c r="F9603" s="43" t="n">
        <f aca="false">Inputs!$B$5*D9603+Inputs!$B$6*E9603</f>
        <v>73184.7407415919</v>
      </c>
      <c r="G9603" s="43" t="n">
        <f aca="false">F9603*SQRT(($B$6-2)/C9603)</f>
        <v>48395.0170143392</v>
      </c>
    </row>
    <row r="9604" customFormat="false" ht="15" hidden="false" customHeight="false" outlineLevel="0" collapsed="false">
      <c r="A9604" s="41" t="n">
        <v>1.9932329695</v>
      </c>
      <c r="B9604" s="41" t="n">
        <v>0.3902514637</v>
      </c>
      <c r="C9604" s="41" t="n">
        <v>2.9462991643</v>
      </c>
      <c r="D9604" s="42" t="n">
        <f aca="false">$B$5*A9604</f>
        <v>5.09266646141135</v>
      </c>
      <c r="E9604" s="42" t="n">
        <f aca="false">$D$5*A9604+$F$5*B9604</f>
        <v>5.41693741520067</v>
      </c>
      <c r="F9604" s="43" t="n">
        <f aca="false">Inputs!$B$5*D9604+Inputs!$B$6*E9604</f>
        <v>238419.775381101</v>
      </c>
      <c r="G9604" s="43" t="n">
        <f aca="false">F9604*SQRT(($B$6-2)/C9604)</f>
        <v>196434.990879446</v>
      </c>
    </row>
    <row r="9605" customFormat="false" ht="15" hidden="false" customHeight="false" outlineLevel="0" collapsed="false">
      <c r="A9605" s="41" t="n">
        <v>-0.6982262394</v>
      </c>
      <c r="B9605" s="41" t="n">
        <v>0.7363695288</v>
      </c>
      <c r="C9605" s="41" t="n">
        <v>5.281611864</v>
      </c>
      <c r="D9605" s="42" t="n">
        <f aca="false">$B$5*A9605</f>
        <v>-1.78395270712471</v>
      </c>
      <c r="E9605" s="42" t="n">
        <f aca="false">$D$5*A9605+$F$5*B9605</f>
        <v>-0.38996872936613</v>
      </c>
      <c r="F9605" s="43" t="n">
        <f aca="false">Inputs!$B$5*D9605+Inputs!$B$6*E9605</f>
        <v>-158896.834244164</v>
      </c>
      <c r="G9605" s="43" t="n">
        <f aca="false">F9605*SQRT(($B$6-2)/C9605)</f>
        <v>-97779.3174322576</v>
      </c>
    </row>
    <row r="9606" customFormat="false" ht="15" hidden="false" customHeight="false" outlineLevel="0" collapsed="false">
      <c r="A9606" s="41" t="n">
        <v>0.7700219909</v>
      </c>
      <c r="B9606" s="41" t="n">
        <v>-0.3970110123</v>
      </c>
      <c r="C9606" s="41" t="n">
        <v>3.0790891214</v>
      </c>
      <c r="D9606" s="42" t="n">
        <f aca="false">$B$5*A9606</f>
        <v>1.96738927541888</v>
      </c>
      <c r="E9606" s="42" t="n">
        <f aca="false">$D$5*A9606+$F$5*B9606</f>
        <v>1.14679842837502</v>
      </c>
      <c r="F9606" s="43" t="n">
        <f aca="false">Inputs!$B$5*D9606+Inputs!$B$6*E9606</f>
        <v>139399.006123137</v>
      </c>
      <c r="G9606" s="43" t="n">
        <f aca="false">F9606*SQRT(($B$6-2)/C9606)</f>
        <v>112347.534343748</v>
      </c>
    </row>
    <row r="9607" customFormat="false" ht="15" hidden="false" customHeight="false" outlineLevel="0" collapsed="false">
      <c r="A9607" s="41" t="n">
        <v>-1.1639957043</v>
      </c>
      <c r="B9607" s="41" t="n">
        <v>0.5360351912</v>
      </c>
      <c r="C9607" s="41" t="n">
        <v>1.6296995389</v>
      </c>
      <c r="D9607" s="42" t="n">
        <f aca="false">$B$5*A9607</f>
        <v>-2.9739834606501</v>
      </c>
      <c r="E9607" s="42" t="n">
        <f aca="false">$D$5*A9607+$F$5*B9607</f>
        <v>-1.84423426316784</v>
      </c>
      <c r="F9607" s="43" t="n">
        <f aca="false">Inputs!$B$5*D9607+Inputs!$B$6*E9607</f>
        <v>-205186.632906618</v>
      </c>
      <c r="G9607" s="43" t="n">
        <f aca="false">F9607*SQRT(($B$6-2)/C9607)</f>
        <v>-227305.681635335</v>
      </c>
    </row>
    <row r="9608" customFormat="false" ht="15" hidden="false" customHeight="false" outlineLevel="0" collapsed="false">
      <c r="A9608" s="41" t="n">
        <v>0.0635151768</v>
      </c>
      <c r="B9608" s="41" t="n">
        <v>-1.5165500917</v>
      </c>
      <c r="C9608" s="41" t="n">
        <v>1.7239627933</v>
      </c>
      <c r="D9608" s="42" t="n">
        <f aca="false">$B$5*A9608</f>
        <v>0.162279881794807</v>
      </c>
      <c r="E9608" s="42" t="n">
        <f aca="false">$D$5*A9608+$F$5*B9608</f>
        <v>-2.46755436995912</v>
      </c>
      <c r="F9608" s="43" t="n">
        <f aca="false">Inputs!$B$5*D9608+Inputs!$B$6*E9608</f>
        <v>139605.706677437</v>
      </c>
      <c r="G9608" s="43" t="n">
        <f aca="false">F9608*SQRT(($B$6-2)/C9608)</f>
        <v>150367.585049924</v>
      </c>
    </row>
    <row r="9609" customFormat="false" ht="15" hidden="false" customHeight="false" outlineLevel="0" collapsed="false">
      <c r="A9609" s="41" t="n">
        <v>0.254520999</v>
      </c>
      <c r="B9609" s="41" t="n">
        <v>-0.636992898</v>
      </c>
      <c r="C9609" s="41" t="n">
        <v>4.7331218499</v>
      </c>
      <c r="D9609" s="42" t="n">
        <f aca="false">$B$5*A9609</f>
        <v>0.650295562619235</v>
      </c>
      <c r="E9609" s="42" t="n">
        <f aca="false">$D$5*A9609+$F$5*B9609</f>
        <v>-0.494268821407767</v>
      </c>
      <c r="F9609" s="43" t="n">
        <f aca="false">Inputs!$B$5*D9609+Inputs!$B$6*E9609</f>
        <v>89742.9973323119</v>
      </c>
      <c r="G9609" s="43" t="n">
        <f aca="false">F9609*SQRT(($B$6-2)/C9609)</f>
        <v>58336.6822017623</v>
      </c>
    </row>
    <row r="9610" customFormat="false" ht="15" hidden="false" customHeight="false" outlineLevel="0" collapsed="false">
      <c r="A9610" s="41" t="n">
        <v>-1.5156020419</v>
      </c>
      <c r="B9610" s="41" t="n">
        <v>-0.3521163434</v>
      </c>
      <c r="C9610" s="41" t="n">
        <v>1.7960951381</v>
      </c>
      <c r="D9610" s="42" t="n">
        <f aca="false">$B$5*A9610</f>
        <v>-3.87232993119056</v>
      </c>
      <c r="E9610" s="42" t="n">
        <f aca="false">$D$5*A9610+$F$5*B9610</f>
        <v>-4.2145230721949</v>
      </c>
      <c r="F9610" s="43" t="n">
        <f aca="false">Inputs!$B$5*D9610+Inputs!$B$6*E9610</f>
        <v>-176506.839509311</v>
      </c>
      <c r="G9610" s="43" t="n">
        <f aca="false">F9610*SQRT(($B$6-2)/C9610)</f>
        <v>-186256.68445687</v>
      </c>
    </row>
    <row r="9611" customFormat="false" ht="15" hidden="false" customHeight="false" outlineLevel="0" collapsed="false">
      <c r="A9611" s="41" t="n">
        <v>1.2829187342</v>
      </c>
      <c r="B9611" s="41" t="n">
        <v>1.2080615001</v>
      </c>
      <c r="C9611" s="41" t="n">
        <v>5.5768503429</v>
      </c>
      <c r="D9611" s="42" t="n">
        <f aca="false">$B$5*A9611</f>
        <v>3.27782919024039</v>
      </c>
      <c r="E9611" s="42" t="n">
        <f aca="false">$D$5*A9611+$F$5*B9611</f>
        <v>5.13883117482338</v>
      </c>
      <c r="F9611" s="43" t="n">
        <f aca="false">Inputs!$B$5*D9611+Inputs!$B$6*E9611</f>
        <v>70841.36028287</v>
      </c>
      <c r="G9611" s="43" t="n">
        <f aca="false">F9611*SQRT(($B$6-2)/C9611)</f>
        <v>42423.5878183078</v>
      </c>
    </row>
    <row r="9612" customFormat="false" ht="15" hidden="false" customHeight="false" outlineLevel="0" collapsed="false">
      <c r="A9612" s="41" t="n">
        <v>0.946752102</v>
      </c>
      <c r="B9612" s="41" t="n">
        <v>0.2692328901</v>
      </c>
      <c r="C9612" s="41" t="n">
        <v>1.7853627262</v>
      </c>
      <c r="D9612" s="42" t="n">
        <f aca="false">$B$5*A9612</f>
        <v>2.41893082790797</v>
      </c>
      <c r="E9612" s="42" t="n">
        <f aca="false">$D$5*A9612+$F$5*B9612</f>
        <v>2.71777614683927</v>
      </c>
      <c r="F9612" s="43" t="n">
        <f aca="false">Inputs!$B$5*D9612+Inputs!$B$6*E9612</f>
        <v>106004.275448833</v>
      </c>
      <c r="G9612" s="43" t="n">
        <f aca="false">F9612*SQRT(($B$6-2)/C9612)</f>
        <v>112195.42498586</v>
      </c>
    </row>
    <row r="9613" customFormat="false" ht="15" hidden="false" customHeight="false" outlineLevel="0" collapsed="false">
      <c r="A9613" s="41" t="n">
        <v>0.5957972034</v>
      </c>
      <c r="B9613" s="41" t="n">
        <v>0.0986445815</v>
      </c>
      <c r="C9613" s="41" t="n">
        <v>1.2010494489</v>
      </c>
      <c r="D9613" s="42" t="n">
        <f aca="false">$B$5*A9613</f>
        <v>1.52224876970552</v>
      </c>
      <c r="E9613" s="42" t="n">
        <f aca="false">$D$5*A9613+$F$5*B9613</f>
        <v>1.58808574460857</v>
      </c>
      <c r="F9613" s="43" t="n">
        <f aca="false">Inputs!$B$5*D9613+Inputs!$B$6*E9613</f>
        <v>72820.5897401233</v>
      </c>
      <c r="G9613" s="43" t="n">
        <f aca="false">F9613*SQRT(($B$6-2)/C9613)</f>
        <v>93969.8958364243</v>
      </c>
    </row>
    <row r="9614" customFormat="false" ht="15" hidden="false" customHeight="false" outlineLevel="0" collapsed="false">
      <c r="A9614" s="41" t="n">
        <v>-1.1050508262</v>
      </c>
      <c r="B9614" s="41" t="n">
        <v>-0.9055018989</v>
      </c>
      <c r="C9614" s="41" t="n">
        <v>11.4208266758</v>
      </c>
      <c r="D9614" s="42" t="n">
        <f aca="false">$B$5*A9614</f>
        <v>-2.82338059166026</v>
      </c>
      <c r="E9614" s="42" t="n">
        <f aca="false">$D$5*A9614+$F$5*B9614</f>
        <v>-4.19313578313092</v>
      </c>
      <c r="F9614" s="43" t="n">
        <f aca="false">Inputs!$B$5*D9614+Inputs!$B$6*E9614</f>
        <v>-72681.2700094794</v>
      </c>
      <c r="G9614" s="43" t="n">
        <f aca="false">F9614*SQRT(($B$6-2)/C9614)</f>
        <v>-30415.064019237</v>
      </c>
    </row>
    <row r="9615" customFormat="false" ht="15" hidden="false" customHeight="false" outlineLevel="0" collapsed="false">
      <c r="A9615" s="41" t="n">
        <v>-0.6071809256</v>
      </c>
      <c r="B9615" s="41" t="n">
        <v>1.4013590766</v>
      </c>
      <c r="C9615" s="41" t="n">
        <v>8.1892410352</v>
      </c>
      <c r="D9615" s="42" t="n">
        <f aca="false">$B$5*A9615</f>
        <v>-1.55133392991562</v>
      </c>
      <c r="E9615" s="42" t="n">
        <f aca="false">$D$5*A9615+$F$5*B9615</f>
        <v>0.974948539089928</v>
      </c>
      <c r="F9615" s="43" t="n">
        <f aca="false">Inputs!$B$5*D9615+Inputs!$B$6*E9615</f>
        <v>-203880.819946058</v>
      </c>
      <c r="G9615" s="43" t="n">
        <f aca="false">F9615*SQRT(($B$6-2)/C9615)</f>
        <v>-100755.680917473</v>
      </c>
    </row>
    <row r="9616" customFormat="false" ht="15" hidden="false" customHeight="false" outlineLevel="0" collapsed="false">
      <c r="A9616" s="41" t="n">
        <v>1.0766907311</v>
      </c>
      <c r="B9616" s="41" t="n">
        <v>-1.0798775633</v>
      </c>
      <c r="C9616" s="41" t="n">
        <v>3.7032354663</v>
      </c>
      <c r="D9616" s="42" t="n">
        <f aca="false">$B$5*A9616</f>
        <v>2.75092117152813</v>
      </c>
      <c r="E9616" s="42" t="n">
        <f aca="false">$D$5*A9616+$F$5*B9616</f>
        <v>0.697407665528995</v>
      </c>
      <c r="F9616" s="43" t="n">
        <f aca="false">Inputs!$B$5*D9616+Inputs!$B$6*E9616</f>
        <v>240221.733876363</v>
      </c>
      <c r="G9616" s="43" t="n">
        <f aca="false">F9616*SQRT(($B$6-2)/C9616)</f>
        <v>176537.361578284</v>
      </c>
    </row>
    <row r="9617" customFormat="false" ht="15" hidden="false" customHeight="false" outlineLevel="0" collapsed="false">
      <c r="A9617" s="41" t="n">
        <v>0.0533911154</v>
      </c>
      <c r="B9617" s="41" t="n">
        <v>-0.4026071428</v>
      </c>
      <c r="C9617" s="41" t="n">
        <v>2.2661633195</v>
      </c>
      <c r="D9617" s="42" t="n">
        <f aca="false">$B$5*A9617</f>
        <v>0.136413127263859</v>
      </c>
      <c r="E9617" s="42" t="n">
        <f aca="false">$D$5*A9617+$F$5*B9617</f>
        <v>-0.568150763398817</v>
      </c>
      <c r="F9617" s="43" t="n">
        <f aca="false">Inputs!$B$5*D9617+Inputs!$B$6*E9617</f>
        <v>42048.8508963268</v>
      </c>
      <c r="G9617" s="43" t="n">
        <f aca="false">F9617*SQRT(($B$6-2)/C9617)</f>
        <v>39502.4040579963</v>
      </c>
    </row>
    <row r="9618" customFormat="false" ht="15" hidden="false" customHeight="false" outlineLevel="0" collapsed="false">
      <c r="A9618" s="41" t="n">
        <v>-0.1551005393</v>
      </c>
      <c r="B9618" s="41" t="n">
        <v>-0.536042819</v>
      </c>
      <c r="C9618" s="41" t="n">
        <v>5.6485878946</v>
      </c>
      <c r="D9618" s="42" t="n">
        <f aca="false">$B$5*A9618</f>
        <v>-0.396278471571771</v>
      </c>
      <c r="E9618" s="42" t="n">
        <f aca="false">$D$5*A9618+$F$5*B9618</f>
        <v>-1.29468426689872</v>
      </c>
      <c r="F9618" s="43" t="n">
        <f aca="false">Inputs!$B$5*D9618+Inputs!$B$6*E9618</f>
        <v>25106.3661877589</v>
      </c>
      <c r="G9618" s="43" t="n">
        <f aca="false">F9618*SQRT(($B$6-2)/C9618)</f>
        <v>14939.2539994579</v>
      </c>
    </row>
    <row r="9619" customFormat="false" ht="15" hidden="false" customHeight="false" outlineLevel="0" collapsed="false">
      <c r="A9619" s="41" t="n">
        <v>1.4056916228</v>
      </c>
      <c r="B9619" s="41" t="n">
        <v>-0.0189065369</v>
      </c>
      <c r="C9619" s="41" t="n">
        <v>13.109229135</v>
      </c>
      <c r="D9619" s="42" t="n">
        <f aca="false">$B$5*A9619</f>
        <v>3.59151122425805</v>
      </c>
      <c r="E9619" s="42" t="n">
        <f aca="false">$D$5*A9619+$F$5*B9619</f>
        <v>3.31231991280817</v>
      </c>
      <c r="F9619" s="43" t="n">
        <f aca="false">Inputs!$B$5*D9619+Inputs!$B$6*E9619</f>
        <v>193535.126785396</v>
      </c>
      <c r="G9619" s="43" t="n">
        <f aca="false">F9619*SQRT(($B$6-2)/C9619)</f>
        <v>75593.8077612874</v>
      </c>
    </row>
    <row r="9620" customFormat="false" ht="15" hidden="false" customHeight="false" outlineLevel="0" collapsed="false">
      <c r="A9620" s="41" t="n">
        <v>0.2161568046</v>
      </c>
      <c r="B9620" s="41" t="n">
        <v>0.2242582061</v>
      </c>
      <c r="C9620" s="41" t="n">
        <v>2.4933180733</v>
      </c>
      <c r="D9620" s="42" t="n">
        <f aca="false">$B$5*A9620</f>
        <v>0.552275888487036</v>
      </c>
      <c r="E9620" s="42" t="n">
        <f aca="false">$D$5*A9620+$F$5*B9620</f>
        <v>0.90160069175621</v>
      </c>
      <c r="F9620" s="43" t="n">
        <f aca="false">Inputs!$B$5*D9620+Inputs!$B$6*E9620</f>
        <v>10147.5542608931</v>
      </c>
      <c r="G9620" s="43" t="n">
        <f aca="false">F9620*SQRT(($B$6-2)/C9620)</f>
        <v>9088.40218700618</v>
      </c>
    </row>
    <row r="9621" customFormat="false" ht="15" hidden="false" customHeight="false" outlineLevel="0" collapsed="false">
      <c r="A9621" s="41" t="n">
        <v>-1.027770175</v>
      </c>
      <c r="B9621" s="41" t="n">
        <v>0.1085536978</v>
      </c>
      <c r="C9621" s="41" t="n">
        <v>11.1067066306</v>
      </c>
      <c r="D9621" s="42" t="n">
        <f aca="false">$B$5*A9621</f>
        <v>-2.62593022509272</v>
      </c>
      <c r="E9621" s="42" t="n">
        <f aca="false">$D$5*A9621+$F$5*B9621</f>
        <v>-2.25822490841897</v>
      </c>
      <c r="F9621" s="43" t="n">
        <f aca="false">Inputs!$B$5*D9621+Inputs!$B$6*E9621</f>
        <v>-149681.777088323</v>
      </c>
      <c r="G9621" s="43" t="n">
        <f aca="false">F9621*SQRT(($B$6-2)/C9621)</f>
        <v>-63517.1902175618</v>
      </c>
    </row>
    <row r="9622" customFormat="false" ht="15" hidden="false" customHeight="false" outlineLevel="0" collapsed="false">
      <c r="A9622" s="41" t="n">
        <v>1.0623168218</v>
      </c>
      <c r="B9622" s="41" t="n">
        <v>1.4726909855</v>
      </c>
      <c r="C9622" s="41" t="n">
        <v>2.2568082163</v>
      </c>
      <c r="D9622" s="42" t="n">
        <f aca="false">$B$5*A9622</f>
        <v>2.71419614894843</v>
      </c>
      <c r="E9622" s="42" t="n">
        <f aca="false">$D$5*A9622+$F$5*B9622</f>
        <v>5.07083702063192</v>
      </c>
      <c r="F9622" s="43" t="n">
        <f aca="false">Inputs!$B$5*D9622+Inputs!$B$6*E9622</f>
        <v>17877.7638632474</v>
      </c>
      <c r="G9622" s="43" t="n">
        <f aca="false">F9622*SQRT(($B$6-2)/C9622)</f>
        <v>16829.8741075652</v>
      </c>
    </row>
    <row r="9623" customFormat="false" ht="15" hidden="false" customHeight="false" outlineLevel="0" collapsed="false">
      <c r="A9623" s="41" t="n">
        <v>-1.1478149677</v>
      </c>
      <c r="B9623" s="41" t="n">
        <v>-1.5186012374</v>
      </c>
      <c r="C9623" s="41" t="n">
        <v>0.8671846441</v>
      </c>
      <c r="D9623" s="42" t="n">
        <f aca="false">$B$5*A9623</f>
        <v>-2.9326420340007</v>
      </c>
      <c r="E9623" s="42" t="n">
        <f aca="false">$D$5*A9623+$F$5*B9623</f>
        <v>-5.35356263586116</v>
      </c>
      <c r="F9623" s="43" t="n">
        <f aca="false">Inputs!$B$5*D9623+Inputs!$B$6*E9623</f>
        <v>-25586.0716070122</v>
      </c>
      <c r="G9623" s="43" t="n">
        <f aca="false">F9623*SQRT(($B$6-2)/C9623)</f>
        <v>-38856.4230958958</v>
      </c>
    </row>
    <row r="9624" customFormat="false" ht="15" hidden="false" customHeight="false" outlineLevel="0" collapsed="false">
      <c r="A9624" s="41" t="n">
        <v>0.06213458</v>
      </c>
      <c r="B9624" s="41" t="n">
        <v>1.1091875757</v>
      </c>
      <c r="C9624" s="41" t="n">
        <v>3.5553876138</v>
      </c>
      <c r="D9624" s="42" t="n">
        <f aca="false">$B$5*A9624</f>
        <v>0.158752487291667</v>
      </c>
      <c r="E9624" s="42" t="n">
        <f aca="false">$D$5*A9624+$F$5*B9624</f>
        <v>2.06313807591838</v>
      </c>
      <c r="F9624" s="43" t="n">
        <f aca="false">Inputs!$B$5*D9624+Inputs!$B$6*E9624</f>
        <v>-87281.6550667523</v>
      </c>
      <c r="G9624" s="43" t="n">
        <f aca="false">F9624*SQRT(($B$6-2)/C9624)</f>
        <v>-65462.7873404905</v>
      </c>
    </row>
    <row r="9625" customFormat="false" ht="15" hidden="false" customHeight="false" outlineLevel="0" collapsed="false">
      <c r="A9625" s="41" t="n">
        <v>0.3595964543</v>
      </c>
      <c r="B9625" s="41" t="n">
        <v>0.6802960761</v>
      </c>
      <c r="C9625" s="41" t="n">
        <v>0.704858033</v>
      </c>
      <c r="D9625" s="42" t="n">
        <f aca="false">$B$5*A9625</f>
        <v>0.918761043228895</v>
      </c>
      <c r="E9625" s="42" t="n">
        <f aca="false">$D$5*A9625+$F$5*B9625</f>
        <v>2.03038875362749</v>
      </c>
      <c r="F9625" s="43" t="n">
        <f aca="false">Inputs!$B$5*D9625+Inputs!$B$6*E9625</f>
        <v>-9643.33335848489</v>
      </c>
      <c r="G9625" s="43" t="n">
        <f aca="false">F9625*SQRT(($B$6-2)/C9625)</f>
        <v>-16243.9390432628</v>
      </c>
    </row>
    <row r="9626" customFormat="false" ht="15" hidden="false" customHeight="false" outlineLevel="0" collapsed="false">
      <c r="A9626" s="41" t="n">
        <v>-1.3602490209</v>
      </c>
      <c r="B9626" s="41" t="n">
        <v>-0.5719874843</v>
      </c>
      <c r="C9626" s="41" t="n">
        <v>5.4446371672</v>
      </c>
      <c r="D9626" s="42" t="n">
        <f aca="false">$B$5*A9626</f>
        <v>-3.47540637442032</v>
      </c>
      <c r="E9626" s="42" t="n">
        <f aca="false">$D$5*A9626+$F$5*B9626</f>
        <v>-4.22450816670753</v>
      </c>
      <c r="F9626" s="43" t="n">
        <f aca="false">Inputs!$B$5*D9626+Inputs!$B$6*E9626</f>
        <v>-136315.229106656</v>
      </c>
      <c r="G9626" s="43" t="n">
        <f aca="false">F9626*SQRT(($B$6-2)/C9626)</f>
        <v>-82618.0430798187</v>
      </c>
    </row>
    <row r="9627" customFormat="false" ht="15" hidden="false" customHeight="false" outlineLevel="0" collapsed="false">
      <c r="A9627" s="41" t="n">
        <v>-2.1961123058</v>
      </c>
      <c r="B9627" s="41" t="n">
        <v>-0.1424880492</v>
      </c>
      <c r="C9627" s="41" t="n">
        <v>1.1208205969</v>
      </c>
      <c r="D9627" s="42" t="n">
        <f aca="false">$B$5*A9627</f>
        <v>-5.6110187099935</v>
      </c>
      <c r="E9627" s="42" t="n">
        <f aca="false">$D$5*A9627+$F$5*B9627</f>
        <v>-5.47188253584259</v>
      </c>
      <c r="F9627" s="43" t="n">
        <f aca="false">Inputs!$B$5*D9627+Inputs!$B$6*E9627</f>
        <v>-287507.74420722</v>
      </c>
      <c r="G9627" s="43" t="n">
        <f aca="false">F9627*SQRT(($B$6-2)/C9627)</f>
        <v>-384057.714745422</v>
      </c>
    </row>
    <row r="9628" customFormat="false" ht="15" hidden="false" customHeight="false" outlineLevel="0" collapsed="false">
      <c r="A9628" s="41" t="n">
        <v>-2.1642194408</v>
      </c>
      <c r="B9628" s="41" t="n">
        <v>1.3326617018</v>
      </c>
      <c r="C9628" s="41" t="n">
        <v>4.8913516562</v>
      </c>
      <c r="D9628" s="42" t="n">
        <f aca="false">$B$5*A9628</f>
        <v>-5.52953314035406</v>
      </c>
      <c r="E9628" s="42" t="n">
        <f aca="false">$D$5*A9628+$F$5*B9628</f>
        <v>-2.84878415602294</v>
      </c>
      <c r="F9628" s="43" t="n">
        <f aca="false">Inputs!$B$5*D9628+Inputs!$B$6*E9628</f>
        <v>-410514.106234259</v>
      </c>
      <c r="G9628" s="43" t="n">
        <f aca="false">F9628*SQRT(($B$6-2)/C9628)</f>
        <v>-262499.596089364</v>
      </c>
    </row>
    <row r="9629" customFormat="false" ht="15" hidden="false" customHeight="false" outlineLevel="0" collapsed="false">
      <c r="A9629" s="41" t="n">
        <v>1.5548214679</v>
      </c>
      <c r="B9629" s="41" t="n">
        <v>0.1406434921</v>
      </c>
      <c r="C9629" s="41" t="n">
        <v>6.321088842</v>
      </c>
      <c r="D9629" s="42" t="n">
        <f aca="false">$B$5*A9629</f>
        <v>3.97253470327804</v>
      </c>
      <c r="E9629" s="42" t="n">
        <f aca="false">$D$5*A9629+$F$5*B9629</f>
        <v>3.94268958832993</v>
      </c>
      <c r="F9629" s="43" t="n">
        <f aca="false">Inputs!$B$5*D9629+Inputs!$B$6*E9629</f>
        <v>200118.990911307</v>
      </c>
      <c r="G9629" s="43" t="n">
        <f aca="false">F9629*SQRT(($B$6-2)/C9629)</f>
        <v>112566.031401049</v>
      </c>
    </row>
    <row r="9630" customFormat="false" ht="15" hidden="false" customHeight="false" outlineLevel="0" collapsed="false">
      <c r="A9630" s="41" t="n">
        <v>-1.5125731077</v>
      </c>
      <c r="B9630" s="41" t="n">
        <v>0.3757126539</v>
      </c>
      <c r="C9630" s="41" t="n">
        <v>10.4159067001</v>
      </c>
      <c r="D9630" s="42" t="n">
        <f aca="false">$B$5*A9630</f>
        <v>-3.86459107083143</v>
      </c>
      <c r="E9630" s="42" t="n">
        <f aca="false">$D$5*A9630+$F$5*B9630</f>
        <v>-2.95054084412002</v>
      </c>
      <c r="F9630" s="43" t="n">
        <f aca="false">Inputs!$B$5*D9630+Inputs!$B$6*E9630</f>
        <v>-238932.064877142</v>
      </c>
      <c r="G9630" s="43" t="n">
        <f aca="false">F9630*SQRT(($B$6-2)/C9630)</f>
        <v>-104698.604622338</v>
      </c>
    </row>
    <row r="9631" customFormat="false" ht="15" hidden="false" customHeight="false" outlineLevel="0" collapsed="false">
      <c r="A9631" s="41" t="n">
        <v>1.8591325585</v>
      </c>
      <c r="B9631" s="41" t="n">
        <v>0.4757354997</v>
      </c>
      <c r="C9631" s="41" t="n">
        <v>0.8784840108</v>
      </c>
      <c r="D9631" s="42" t="n">
        <f aca="false">$B$5*A9631</f>
        <v>4.75004285643832</v>
      </c>
      <c r="E9631" s="42" t="n">
        <f aca="false">$D$5*A9631+$F$5*B9631</f>
        <v>5.24544278678953</v>
      </c>
      <c r="F9631" s="43" t="n">
        <f aca="false">Inputs!$B$5*D9631+Inputs!$B$6*E9631</f>
        <v>212732.146304356</v>
      </c>
      <c r="G9631" s="43" t="n">
        <f aca="false">F9631*SQRT(($B$6-2)/C9631)</f>
        <v>320982.37709056</v>
      </c>
    </row>
    <row r="9632" customFormat="false" ht="15" hidden="false" customHeight="false" outlineLevel="0" collapsed="false">
      <c r="A9632" s="41" t="n">
        <v>1.1849839905</v>
      </c>
      <c r="B9632" s="41" t="n">
        <v>-0.4851653117</v>
      </c>
      <c r="C9632" s="41" t="n">
        <v>1.9917044783</v>
      </c>
      <c r="D9632" s="42" t="n">
        <f aca="false">$B$5*A9632</f>
        <v>3.02760807094343</v>
      </c>
      <c r="E9632" s="42" t="n">
        <f aca="false">$D$5*A9632+$F$5*B9632</f>
        <v>1.98201701074876</v>
      </c>
      <c r="F9632" s="43" t="n">
        <f aca="false">Inputs!$B$5*D9632+Inputs!$B$6*E9632</f>
        <v>203659.956556904</v>
      </c>
      <c r="G9632" s="43" t="n">
        <f aca="false">F9632*SQRT(($B$6-2)/C9632)</f>
        <v>204083.641418287</v>
      </c>
    </row>
    <row r="9633" customFormat="false" ht="15" hidden="false" customHeight="false" outlineLevel="0" collapsed="false">
      <c r="A9633" s="41" t="n">
        <v>-0.8712100478</v>
      </c>
      <c r="B9633" s="41" t="n">
        <v>-0.0708620092</v>
      </c>
      <c r="C9633" s="41" t="n">
        <v>2.6095272982</v>
      </c>
      <c r="D9633" s="42" t="n">
        <f aca="false">$B$5*A9633</f>
        <v>-2.22592253849212</v>
      </c>
      <c r="E9633" s="42" t="n">
        <f aca="false">$D$5*A9633+$F$5*B9633</f>
        <v>-2.19548139556525</v>
      </c>
      <c r="F9633" s="43" t="n">
        <f aca="false">Inputs!$B$5*D9633+Inputs!$B$6*E9633</f>
        <v>-112818.18407095</v>
      </c>
      <c r="G9633" s="43" t="n">
        <f aca="false">F9633*SQRT(($B$6-2)/C9633)</f>
        <v>-98767.2997805478</v>
      </c>
    </row>
    <row r="9634" customFormat="false" ht="15" hidden="false" customHeight="false" outlineLevel="0" collapsed="false">
      <c r="A9634" s="41" t="n">
        <v>-1.9267053549</v>
      </c>
      <c r="B9634" s="41" t="n">
        <v>2.2640885613</v>
      </c>
      <c r="C9634" s="41" t="n">
        <v>5.0976093012</v>
      </c>
      <c r="D9634" s="42" t="n">
        <f aca="false">$B$5*A9634</f>
        <v>-4.92268986719712</v>
      </c>
      <c r="E9634" s="42" t="n">
        <f aca="false">$D$5*A9634+$F$5*B9634</f>
        <v>-0.675262456834517</v>
      </c>
      <c r="F9634" s="43" t="n">
        <f aca="false">Inputs!$B$5*D9634+Inputs!$B$6*E9634</f>
        <v>-458505.863877986</v>
      </c>
      <c r="G9634" s="43" t="n">
        <f aca="false">F9634*SQRT(($B$6-2)/C9634)</f>
        <v>-287194.830822167</v>
      </c>
    </row>
    <row r="9635" customFormat="false" ht="15" hidden="false" customHeight="false" outlineLevel="0" collapsed="false">
      <c r="A9635" s="41" t="n">
        <v>0.1396500465</v>
      </c>
      <c r="B9635" s="41" t="n">
        <v>0.8667729544</v>
      </c>
      <c r="C9635" s="41" t="n">
        <v>3.0750481667</v>
      </c>
      <c r="D9635" s="42" t="n">
        <f aca="false">$B$5*A9635</f>
        <v>0.356802801793654</v>
      </c>
      <c r="E9635" s="42" t="n">
        <f aca="false">$D$5*A9635+$F$5*B9635</f>
        <v>1.82900485699275</v>
      </c>
      <c r="F9635" s="43" t="n">
        <f aca="false">Inputs!$B$5*D9635+Inputs!$B$6*E9635</f>
        <v>-55769.9626702721</v>
      </c>
      <c r="G9635" s="43" t="n">
        <f aca="false">F9635*SQRT(($B$6-2)/C9635)</f>
        <v>-44976.8866932191</v>
      </c>
    </row>
    <row r="9636" customFormat="false" ht="15" hidden="false" customHeight="false" outlineLevel="0" collapsed="false">
      <c r="A9636" s="41" t="n">
        <v>-0.4615085284</v>
      </c>
      <c r="B9636" s="41" t="n">
        <v>-1.5430863699</v>
      </c>
      <c r="C9636" s="41" t="n">
        <v>1.40725114</v>
      </c>
      <c r="D9636" s="42" t="n">
        <f aca="false">$B$5*A9636</f>
        <v>-1.17914415434717</v>
      </c>
      <c r="E9636" s="42" t="n">
        <f aca="false">$D$5*A9636+$F$5*B9636</f>
        <v>-3.76271575431517</v>
      </c>
      <c r="F9636" s="43" t="n">
        <f aca="false">Inputs!$B$5*D9636+Inputs!$B$6*E9636</f>
        <v>70221.3722810409</v>
      </c>
      <c r="G9636" s="43" t="n">
        <f aca="false">F9636*SQRT(($B$6-2)/C9636)</f>
        <v>83714.0793736225</v>
      </c>
    </row>
    <row r="9637" customFormat="false" ht="15" hidden="false" customHeight="false" outlineLevel="0" collapsed="false">
      <c r="A9637" s="41" t="n">
        <v>1.4258148307</v>
      </c>
      <c r="B9637" s="41" t="n">
        <v>-1.1241002813</v>
      </c>
      <c r="C9637" s="41" t="n">
        <v>2.2379986337</v>
      </c>
      <c r="D9637" s="42" t="n">
        <f aca="false">$B$5*A9637</f>
        <v>3.64292557849384</v>
      </c>
      <c r="E9637" s="42" t="n">
        <f aca="false">$D$5*A9637+$F$5*B9637</f>
        <v>1.45181779298979</v>
      </c>
      <c r="F9637" s="43" t="n">
        <f aca="false">Inputs!$B$5*D9637+Inputs!$B$6*E9637</f>
        <v>291701.668199895</v>
      </c>
      <c r="G9637" s="43" t="n">
        <f aca="false">F9637*SQRT(($B$6-2)/C9637)</f>
        <v>275755.384953189</v>
      </c>
    </row>
    <row r="9638" customFormat="false" ht="15" hidden="false" customHeight="false" outlineLevel="0" collapsed="false">
      <c r="A9638" s="41" t="n">
        <v>0.3488387636</v>
      </c>
      <c r="B9638" s="41" t="n">
        <v>0.4430848113</v>
      </c>
      <c r="C9638" s="41" t="n">
        <v>4.0390531553</v>
      </c>
      <c r="D9638" s="42" t="n">
        <f aca="false">$B$5*A9638</f>
        <v>0.891275379752302</v>
      </c>
      <c r="E9638" s="42" t="n">
        <f aca="false">$D$5*A9638+$F$5*B9638</f>
        <v>1.59518667118759</v>
      </c>
      <c r="F9638" s="43" t="n">
        <f aca="false">Inputs!$B$5*D9638+Inputs!$B$6*E9638</f>
        <v>9368.20441585057</v>
      </c>
      <c r="G9638" s="43" t="n">
        <f aca="false">F9638*SQRT(($B$6-2)/C9638)</f>
        <v>6592.21817163769</v>
      </c>
    </row>
    <row r="9639" customFormat="false" ht="15" hidden="false" customHeight="false" outlineLevel="0" collapsed="false">
      <c r="A9639" s="41" t="n">
        <v>0.0739513037</v>
      </c>
      <c r="B9639" s="41" t="n">
        <v>-0.7845842362</v>
      </c>
      <c r="C9639" s="41" t="n">
        <v>2.467662624</v>
      </c>
      <c r="D9639" s="42" t="n">
        <f aca="false">$B$5*A9639</f>
        <v>0.188943956824629</v>
      </c>
      <c r="E9639" s="42" t="n">
        <f aca="false">$D$5*A9639+$F$5*B9639</f>
        <v>-1.17880277978381</v>
      </c>
      <c r="F9639" s="43" t="n">
        <f aca="false">Inputs!$B$5*D9639+Inputs!$B$6*E9639</f>
        <v>77834.5346716532</v>
      </c>
      <c r="G9639" s="43" t="n">
        <f aca="false">F9639*SQRT(($B$6-2)/C9639)</f>
        <v>70071.9881036051</v>
      </c>
    </row>
    <row r="9640" customFormat="false" ht="15" hidden="false" customHeight="false" outlineLevel="0" collapsed="false">
      <c r="A9640" s="41" t="n">
        <v>-0.149632237</v>
      </c>
      <c r="B9640" s="41" t="n">
        <v>-0.950050826</v>
      </c>
      <c r="C9640" s="41" t="n">
        <v>9.4365213414</v>
      </c>
      <c r="D9640" s="42" t="n">
        <f aca="false">$B$5*A9640</f>
        <v>-0.382307079290891</v>
      </c>
      <c r="E9640" s="42" t="n">
        <f aca="false">$D$5*A9640+$F$5*B9640</f>
        <v>-1.99655795070993</v>
      </c>
      <c r="F9640" s="43" t="n">
        <f aca="false">Inputs!$B$5*D9640+Inputs!$B$6*E9640</f>
        <v>61597.1896064072</v>
      </c>
      <c r="G9640" s="43" t="n">
        <f aca="false">F9640*SQRT(($B$6-2)/C9640)</f>
        <v>28357.6300454746</v>
      </c>
    </row>
    <row r="9641" customFormat="false" ht="15" hidden="false" customHeight="false" outlineLevel="0" collapsed="false">
      <c r="A9641" s="41" t="n">
        <v>0.8091776926</v>
      </c>
      <c r="B9641" s="41" t="n">
        <v>0.5715469275</v>
      </c>
      <c r="C9641" s="41" t="n">
        <v>4.5455878261</v>
      </c>
      <c r="D9641" s="42" t="n">
        <f aca="false">$B$5*A9641</f>
        <v>2.06743123331938</v>
      </c>
      <c r="E9641" s="42" t="n">
        <f aca="false">$D$5*A9641+$F$5*B9641</f>
        <v>2.9124248152414</v>
      </c>
      <c r="F9641" s="43" t="n">
        <f aca="false">Inputs!$B$5*D9641+Inputs!$B$6*E9641</f>
        <v>61121.8825698684</v>
      </c>
      <c r="G9641" s="43" t="n">
        <f aca="false">F9641*SQRT(($B$6-2)/C9641)</f>
        <v>40543.0758004363</v>
      </c>
    </row>
    <row r="9642" customFormat="false" ht="15" hidden="false" customHeight="false" outlineLevel="0" collapsed="false">
      <c r="A9642" s="41" t="n">
        <v>-0.0214024331</v>
      </c>
      <c r="B9642" s="41" t="n">
        <v>-0.5683514717</v>
      </c>
      <c r="C9642" s="41" t="n">
        <v>1.408560747</v>
      </c>
      <c r="D9642" s="42" t="n">
        <f aca="false">$B$5*A9642</f>
        <v>-0.0546827465272719</v>
      </c>
      <c r="E9642" s="42" t="n">
        <f aca="false">$D$5*A9642+$F$5*B9642</f>
        <v>-1.03232666510567</v>
      </c>
      <c r="F9642" s="43" t="n">
        <f aca="false">Inputs!$B$5*D9642+Inputs!$B$6*E9642</f>
        <v>46148.0586025563</v>
      </c>
      <c r="G9642" s="43" t="n">
        <f aca="false">F9642*SQRT(($B$6-2)/C9642)</f>
        <v>54989.6103738603</v>
      </c>
    </row>
    <row r="9643" customFormat="false" ht="15" hidden="false" customHeight="false" outlineLevel="0" collapsed="false">
      <c r="A9643" s="41" t="n">
        <v>2.1073178998</v>
      </c>
      <c r="B9643" s="41" t="n">
        <v>-1.3020639862</v>
      </c>
      <c r="C9643" s="41" t="n">
        <v>3.312224695</v>
      </c>
      <c r="D9643" s="42" t="n">
        <f aca="false">$B$5*A9643</f>
        <v>5.38415095277866</v>
      </c>
      <c r="E9643" s="42" t="n">
        <f aca="false">$D$5*A9643+$F$5*B9643</f>
        <v>2.76621637465725</v>
      </c>
      <c r="F9643" s="43" t="n">
        <f aca="false">Inputs!$B$5*D9643+Inputs!$B$6*E9643</f>
        <v>400104.276545003</v>
      </c>
      <c r="G9643" s="43" t="n">
        <f aca="false">F9643*SQRT(($B$6-2)/C9643)</f>
        <v>310905.421911391</v>
      </c>
    </row>
    <row r="9644" customFormat="false" ht="15" hidden="false" customHeight="false" outlineLevel="0" collapsed="false">
      <c r="A9644" s="41" t="n">
        <v>-1.5446130969</v>
      </c>
      <c r="B9644" s="41" t="n">
        <v>-0.0820059806</v>
      </c>
      <c r="C9644" s="41" t="n">
        <v>5.3189702956</v>
      </c>
      <c r="D9644" s="42" t="n">
        <f aca="false">$B$5*A9644</f>
        <v>-3.94645253957071</v>
      </c>
      <c r="E9644" s="42" t="n">
        <f aca="false">$D$5*A9644+$F$5*B9644</f>
        <v>-3.81714588097872</v>
      </c>
      <c r="F9644" s="43" t="n">
        <f aca="false">Inputs!$B$5*D9644+Inputs!$B$6*E9644</f>
        <v>-203787.959908135</v>
      </c>
      <c r="G9644" s="43" t="n">
        <f aca="false">F9644*SQRT(($B$6-2)/C9644)</f>
        <v>-124962.509181229</v>
      </c>
    </row>
    <row r="9645" customFormat="false" ht="15" hidden="false" customHeight="false" outlineLevel="0" collapsed="false">
      <c r="A9645" s="41" t="n">
        <v>-0.2580473266</v>
      </c>
      <c r="B9645" s="41" t="n">
        <v>1.0975824548</v>
      </c>
      <c r="C9645" s="41" t="n">
        <v>4.2534100055</v>
      </c>
      <c r="D9645" s="42" t="n">
        <f aca="false">$B$5*A9645</f>
        <v>-0.659305252191535</v>
      </c>
      <c r="E9645" s="42" t="n">
        <f aca="false">$D$5*A9645+$F$5*B9645</f>
        <v>1.28119803277334</v>
      </c>
      <c r="F9645" s="43" t="n">
        <f aca="false">Inputs!$B$5*D9645+Inputs!$B$6*E9645</f>
        <v>-129990.42685782</v>
      </c>
      <c r="G9645" s="43" t="n">
        <f aca="false">F9645*SQRT(($B$6-2)/C9645)</f>
        <v>-89136.9446203402</v>
      </c>
    </row>
    <row r="9646" customFormat="false" ht="15" hidden="false" customHeight="false" outlineLevel="0" collapsed="false">
      <c r="A9646" s="41" t="n">
        <v>0.6461164549</v>
      </c>
      <c r="B9646" s="41" t="n">
        <v>0.029525587</v>
      </c>
      <c r="C9646" s="41" t="n">
        <v>2.3480568291</v>
      </c>
      <c r="D9646" s="42" t="n">
        <f aca="false">$B$5*A9646</f>
        <v>1.65081335216958</v>
      </c>
      <c r="E9646" s="42" t="n">
        <f aca="false">$D$5*A9646+$F$5*B9646</f>
        <v>1.58847398910979</v>
      </c>
      <c r="F9646" s="43" t="n">
        <f aca="false">Inputs!$B$5*D9646+Inputs!$B$6*E9646</f>
        <v>85657.635761469</v>
      </c>
      <c r="G9646" s="43" t="n">
        <f aca="false">F9646*SQRT(($B$6-2)/C9646)</f>
        <v>79054.5333102711</v>
      </c>
    </row>
    <row r="9647" customFormat="false" ht="15" hidden="false" customHeight="false" outlineLevel="0" collapsed="false">
      <c r="A9647" s="41" t="n">
        <v>0.5003377828</v>
      </c>
      <c r="B9647" s="41" t="n">
        <v>0.4821657482</v>
      </c>
      <c r="C9647" s="41" t="n">
        <v>2.9243559954</v>
      </c>
      <c r="D9647" s="42" t="n">
        <f aca="false">$B$5*A9647</f>
        <v>1.27835204656566</v>
      </c>
      <c r="E9647" s="42" t="n">
        <f aca="false">$D$5*A9647+$F$5*B9647</f>
        <v>2.0231746797066</v>
      </c>
      <c r="F9647" s="43" t="n">
        <f aca="false">Inputs!$B$5*D9647+Inputs!$B$6*E9647</f>
        <v>26676.4706712359</v>
      </c>
      <c r="G9647" s="43" t="n">
        <f aca="false">F9647*SQRT(($B$6-2)/C9647)</f>
        <v>22061.1551602348</v>
      </c>
    </row>
    <row r="9648" customFormat="false" ht="15" hidden="false" customHeight="false" outlineLevel="0" collapsed="false">
      <c r="A9648" s="41" t="n">
        <v>2.1035567202</v>
      </c>
      <c r="B9648" s="41" t="n">
        <v>0.2533633905</v>
      </c>
      <c r="C9648" s="41" t="n">
        <v>3.24176138</v>
      </c>
      <c r="D9648" s="42" t="n">
        <f aca="false">$B$5*A9648</f>
        <v>5.37454122150421</v>
      </c>
      <c r="E9648" s="42" t="n">
        <f aca="false">$D$5*A9648+$F$5*B9648</f>
        <v>5.44309176118258</v>
      </c>
      <c r="F9648" s="43" t="n">
        <f aca="false">Inputs!$B$5*D9648+Inputs!$B$6*E9648</f>
        <v>265299.534091292</v>
      </c>
      <c r="G9648" s="43" t="n">
        <f aca="false">F9648*SQRT(($B$6-2)/C9648)</f>
        <v>208382.365196225</v>
      </c>
    </row>
    <row r="9649" customFormat="false" ht="15" hidden="false" customHeight="false" outlineLevel="0" collapsed="false">
      <c r="A9649" s="41" t="n">
        <v>-0.6810771327</v>
      </c>
      <c r="B9649" s="41" t="n">
        <v>0.1985010998</v>
      </c>
      <c r="C9649" s="41" t="n">
        <v>6.8245754601</v>
      </c>
      <c r="D9649" s="42" t="n">
        <f aca="false">$B$5*A9649</f>
        <v>-1.74013711613729</v>
      </c>
      <c r="E9649" s="42" t="n">
        <f aca="false">$D$5*A9649+$F$5*B9649</f>
        <v>-1.27792219786849</v>
      </c>
      <c r="F9649" s="43" t="n">
        <f aca="false">Inputs!$B$5*D9649+Inputs!$B$6*E9649</f>
        <v>-110117.601720305</v>
      </c>
      <c r="G9649" s="43" t="n">
        <f aca="false">F9649*SQRT(($B$6-2)/C9649)</f>
        <v>-59612.0314574209</v>
      </c>
    </row>
    <row r="9650" customFormat="false" ht="15" hidden="false" customHeight="false" outlineLevel="0" collapsed="false">
      <c r="A9650" s="41" t="n">
        <v>-2.6186794133</v>
      </c>
      <c r="B9650" s="41" t="n">
        <v>-0.0326475414</v>
      </c>
      <c r="C9650" s="41" t="n">
        <v>5.4246415996</v>
      </c>
      <c r="D9650" s="42" t="n">
        <f aca="false">$B$5*A9650</f>
        <v>-6.6906683891781</v>
      </c>
      <c r="E9650" s="42" t="n">
        <f aca="false">$D$5*A9650+$F$5*B9650</f>
        <v>-6.28775160241356</v>
      </c>
      <c r="F9650" s="43" t="n">
        <f aca="false">Inputs!$B$5*D9650+Inputs!$B$6*E9650</f>
        <v>-354679.258797132</v>
      </c>
      <c r="G9650" s="43" t="n">
        <f aca="false">F9650*SQRT(($B$6-2)/C9650)</f>
        <v>-215360.110313221</v>
      </c>
    </row>
    <row r="9651" customFormat="false" ht="15" hidden="false" customHeight="false" outlineLevel="0" collapsed="false">
      <c r="A9651" s="41" t="n">
        <v>1.0929824711</v>
      </c>
      <c r="B9651" s="41" t="n">
        <v>0.6021841189</v>
      </c>
      <c r="C9651" s="41" t="n">
        <v>0.8538156326</v>
      </c>
      <c r="D9651" s="42" t="n">
        <f aca="false">$B$5*A9651</f>
        <v>2.79254620942666</v>
      </c>
      <c r="E9651" s="42" t="n">
        <f aca="false">$D$5*A9651+$F$5*B9651</f>
        <v>3.64066580763591</v>
      </c>
      <c r="F9651" s="43" t="n">
        <f aca="false">Inputs!$B$5*D9651+Inputs!$B$6*E9651</f>
        <v>97221.3305608703</v>
      </c>
      <c r="G9651" s="43" t="n">
        <f aca="false">F9651*SQRT(($B$6-2)/C9651)</f>
        <v>148797.113781069</v>
      </c>
    </row>
    <row r="9652" customFormat="false" ht="15" hidden="false" customHeight="false" outlineLevel="0" collapsed="false">
      <c r="A9652" s="41" t="n">
        <v>0.2985560436</v>
      </c>
      <c r="B9652" s="41" t="n">
        <v>0.6492391556</v>
      </c>
      <c r="C9652" s="41" t="n">
        <v>9.1246847518</v>
      </c>
      <c r="D9652" s="42" t="n">
        <f aca="false">$B$5*A9652</f>
        <v>0.762804134468429</v>
      </c>
      <c r="E9652" s="42" t="n">
        <f aca="false">$D$5*A9652+$F$5*B9652</f>
        <v>1.83151037342249</v>
      </c>
      <c r="F9652" s="43" t="n">
        <f aca="false">Inputs!$B$5*D9652+Inputs!$B$6*E9652</f>
        <v>-15295.1052242818</v>
      </c>
      <c r="G9652" s="43" t="n">
        <f aca="false">F9652*SQRT(($B$6-2)/C9652)</f>
        <v>-7160.75034270922</v>
      </c>
    </row>
    <row r="9653" customFormat="false" ht="15" hidden="false" customHeight="false" outlineLevel="0" collapsed="false">
      <c r="A9653" s="41" t="n">
        <v>1.1032565449</v>
      </c>
      <c r="B9653" s="41" t="n">
        <v>1.4252334073</v>
      </c>
      <c r="C9653" s="41" t="n">
        <v>11.0625573045</v>
      </c>
      <c r="D9653" s="42" t="n">
        <f aca="false">$B$5*A9653</f>
        <v>2.81879624234501</v>
      </c>
      <c r="E9653" s="42" t="n">
        <f aca="false">$D$5*A9653+$F$5*B9653</f>
        <v>5.08630958190225</v>
      </c>
      <c r="F9653" s="43" t="n">
        <f aca="false">Inputs!$B$5*D9653+Inputs!$B$6*E9653</f>
        <v>27564.1451393886</v>
      </c>
      <c r="G9653" s="43" t="n">
        <f aca="false">F9653*SQRT(($B$6-2)/C9653)</f>
        <v>11720.1119260608</v>
      </c>
    </row>
    <row r="9654" customFormat="false" ht="15" hidden="false" customHeight="false" outlineLevel="0" collapsed="false">
      <c r="A9654" s="41" t="n">
        <v>0.4474559003</v>
      </c>
      <c r="B9654" s="41" t="n">
        <v>-0.3161114345</v>
      </c>
      <c r="C9654" s="41" t="n">
        <v>2.5366464226</v>
      </c>
      <c r="D9654" s="42" t="n">
        <f aca="false">$B$5*A9654</f>
        <v>1.14323999817746</v>
      </c>
      <c r="E9654" s="42" t="n">
        <f aca="false">$D$5*A9654+$F$5*B9654</f>
        <v>0.518916976388327</v>
      </c>
      <c r="F9654" s="43" t="n">
        <f aca="false">Inputs!$B$5*D9654+Inputs!$B$6*E9654</f>
        <v>88378.1509983294</v>
      </c>
      <c r="G9654" s="43" t="n">
        <f aca="false">F9654*SQRT(($B$6-2)/C9654)</f>
        <v>78474.7500336837</v>
      </c>
    </row>
    <row r="9655" customFormat="false" ht="15" hidden="false" customHeight="false" outlineLevel="0" collapsed="false">
      <c r="A9655" s="41" t="n">
        <v>-2.3135219906</v>
      </c>
      <c r="B9655" s="41" t="n">
        <v>0.978173427</v>
      </c>
      <c r="C9655" s="41" t="n">
        <v>4.8996230274</v>
      </c>
      <c r="D9655" s="42" t="n">
        <f aca="false">$B$5*A9655</f>
        <v>-5.91099787608958</v>
      </c>
      <c r="E9655" s="42" t="n">
        <f aca="false">$D$5*A9655+$F$5*B9655</f>
        <v>-3.81617331322663</v>
      </c>
      <c r="F9655" s="43" t="n">
        <f aca="false">Inputs!$B$5*D9655+Inputs!$B$6*E9655</f>
        <v>-400291.121947627</v>
      </c>
      <c r="G9655" s="43" t="n">
        <f aca="false">F9655*SQRT(($B$6-2)/C9655)</f>
        <v>-255746.454873584</v>
      </c>
    </row>
    <row r="9656" customFormat="false" ht="15" hidden="false" customHeight="false" outlineLevel="0" collapsed="false">
      <c r="A9656" s="41" t="n">
        <v>0.5152025136</v>
      </c>
      <c r="B9656" s="41" t="n">
        <v>0.1526594875</v>
      </c>
      <c r="C9656" s="41" t="n">
        <v>16.3776553692</v>
      </c>
      <c r="D9656" s="42" t="n">
        <f aca="false">$B$5*A9656</f>
        <v>1.31633110729836</v>
      </c>
      <c r="E9656" s="42" t="n">
        <f aca="false">$D$5*A9656+$F$5*B9656</f>
        <v>1.48957353622065</v>
      </c>
      <c r="F9656" s="43" t="n">
        <f aca="false">Inputs!$B$5*D9656+Inputs!$B$6*E9656</f>
        <v>57154.4339188039</v>
      </c>
      <c r="G9656" s="43" t="n">
        <f aca="false">F9656*SQRT(($B$6-2)/C9656)</f>
        <v>19972.8049795147</v>
      </c>
    </row>
    <row r="9657" customFormat="false" ht="15" hidden="false" customHeight="false" outlineLevel="0" collapsed="false">
      <c r="A9657" s="41" t="n">
        <v>-0.6880514952</v>
      </c>
      <c r="B9657" s="41" t="n">
        <v>0.9651520033</v>
      </c>
      <c r="C9657" s="41" t="n">
        <v>3.4549437782</v>
      </c>
      <c r="D9657" s="42" t="n">
        <f aca="false">$B$5*A9657</f>
        <v>-1.75795645915286</v>
      </c>
      <c r="E9657" s="42" t="n">
        <f aca="false">$D$5*A9657+$F$5*B9657</f>
        <v>0.0292918146033854</v>
      </c>
      <c r="F9657" s="43" t="n">
        <f aca="false">Inputs!$B$5*D9657+Inputs!$B$6*E9657</f>
        <v>-177260.236645456</v>
      </c>
      <c r="G9657" s="43" t="n">
        <f aca="false">F9657*SQRT(($B$6-2)/C9657)</f>
        <v>-134867.041366483</v>
      </c>
    </row>
    <row r="9658" customFormat="false" ht="15" hidden="false" customHeight="false" outlineLevel="0" collapsed="false">
      <c r="A9658" s="41" t="n">
        <v>-0.2572364258</v>
      </c>
      <c r="B9658" s="41" t="n">
        <v>-0.034422111</v>
      </c>
      <c r="C9658" s="41" t="n">
        <v>4.0270106022</v>
      </c>
      <c r="D9658" s="42" t="n">
        <f aca="false">$B$5*A9658</f>
        <v>-0.657233418456652</v>
      </c>
      <c r="E9658" s="42" t="n">
        <f aca="false">$D$5*A9658+$F$5*B9658</f>
        <v>-0.671554852385761</v>
      </c>
      <c r="F9658" s="43" t="n">
        <f aca="false">Inputs!$B$5*D9658+Inputs!$B$6*E9658</f>
        <v>-32145.5992263771</v>
      </c>
      <c r="G9658" s="43" t="n">
        <f aca="false">F9658*SQRT(($B$6-2)/C9658)</f>
        <v>-22654.0125719472</v>
      </c>
    </row>
    <row r="9659" customFormat="false" ht="15" hidden="false" customHeight="false" outlineLevel="0" collapsed="false">
      <c r="A9659" s="41" t="n">
        <v>-0.0559885892</v>
      </c>
      <c r="B9659" s="41" t="n">
        <v>0.4498517182</v>
      </c>
      <c r="C9659" s="41" t="n">
        <v>5.7055936152</v>
      </c>
      <c r="D9659" s="42" t="n">
        <f aca="false">$B$5*A9659</f>
        <v>-0.143049615776776</v>
      </c>
      <c r="E9659" s="42" t="n">
        <f aca="false">$D$5*A9659+$F$5*B9659</f>
        <v>0.643549150291463</v>
      </c>
      <c r="F9659" s="43" t="n">
        <f aca="false">Inputs!$B$5*D9659+Inputs!$B$6*E9659</f>
        <v>-46482.4190922508</v>
      </c>
      <c r="G9659" s="43" t="n">
        <f aca="false">F9659*SQRT(($B$6-2)/C9659)</f>
        <v>-27520.308761166</v>
      </c>
    </row>
    <row r="9660" customFormat="false" ht="15" hidden="false" customHeight="false" outlineLevel="0" collapsed="false">
      <c r="A9660" s="41" t="n">
        <v>-1.148632011</v>
      </c>
      <c r="B9660" s="41" t="n">
        <v>0.5625518619</v>
      </c>
      <c r="C9660" s="41" t="n">
        <v>8.3345747409</v>
      </c>
      <c r="D9660" s="42" t="n">
        <f aca="false">$B$5*A9660</f>
        <v>-2.93472956168818</v>
      </c>
      <c r="E9660" s="42" t="n">
        <f aca="false">$D$5*A9660+$F$5*B9660</f>
        <v>-1.76188749420484</v>
      </c>
      <c r="F9660" s="43" t="n">
        <f aca="false">Inputs!$B$5*D9660+Inputs!$B$6*E9660</f>
        <v>-205378.581458576</v>
      </c>
      <c r="G9660" s="43" t="n">
        <f aca="false">F9660*SQRT(($B$6-2)/C9660)</f>
        <v>-100607.052351725</v>
      </c>
    </row>
    <row r="9661" customFormat="false" ht="15" hidden="false" customHeight="false" outlineLevel="0" collapsed="false">
      <c r="A9661" s="41" t="n">
        <v>-0.7208883568</v>
      </c>
      <c r="B9661" s="41" t="n">
        <v>-0.6858037069</v>
      </c>
      <c r="C9661" s="41" t="n">
        <v>0.5954778108</v>
      </c>
      <c r="D9661" s="42" t="n">
        <f aca="false">$B$5*A9661</f>
        <v>-1.84185391937312</v>
      </c>
      <c r="E9661" s="42" t="n">
        <f aca="false">$D$5*A9661+$F$5*B9661</f>
        <v>-2.89962483580984</v>
      </c>
      <c r="F9661" s="43" t="n">
        <f aca="false">Inputs!$B$5*D9661+Inputs!$B$6*E9661</f>
        <v>-39204.1501468201</v>
      </c>
      <c r="G9661" s="43" t="n">
        <f aca="false">F9661*SQRT(($B$6-2)/C9661)</f>
        <v>-71847.9283221089</v>
      </c>
    </row>
    <row r="9662" customFormat="false" ht="15" hidden="false" customHeight="false" outlineLevel="0" collapsed="false">
      <c r="A9662" s="41" t="n">
        <v>0.8852400476</v>
      </c>
      <c r="B9662" s="41" t="n">
        <v>-0.9950284611</v>
      </c>
      <c r="C9662" s="41" t="n">
        <v>3.376958951</v>
      </c>
      <c r="D9662" s="42" t="n">
        <f aca="false">$B$5*A9662</f>
        <v>2.26176887985231</v>
      </c>
      <c r="E9662" s="42" t="n">
        <f aca="false">$D$5*A9662+$F$5*B9662</f>
        <v>0.388346658668202</v>
      </c>
      <c r="F9662" s="43" t="n">
        <f aca="false">Inputs!$B$5*D9662+Inputs!$B$6*E9662</f>
        <v>206759.555051821</v>
      </c>
      <c r="G9662" s="43" t="n">
        <f aca="false">F9662*SQRT(($B$6-2)/C9662)</f>
        <v>159117.408135085</v>
      </c>
    </row>
    <row r="9663" customFormat="false" ht="15" hidden="false" customHeight="false" outlineLevel="0" collapsed="false">
      <c r="A9663" s="41" t="n">
        <v>0.883442401</v>
      </c>
      <c r="B9663" s="41" t="n">
        <v>0.1013667247</v>
      </c>
      <c r="C9663" s="41" t="n">
        <v>8.3155726192</v>
      </c>
      <c r="D9663" s="42" t="n">
        <f aca="false">$B$5*A9663</f>
        <v>2.25717593226947</v>
      </c>
      <c r="E9663" s="42" t="n">
        <f aca="false">$D$5*A9663+$F$5*B9663</f>
        <v>2.27726319960561</v>
      </c>
      <c r="F9663" s="43" t="n">
        <f aca="false">Inputs!$B$5*D9663+Inputs!$B$6*E9663</f>
        <v>111854.433246667</v>
      </c>
      <c r="G9663" s="43" t="n">
        <f aca="false">F9663*SQRT(($B$6-2)/C9663)</f>
        <v>54855.7451972303</v>
      </c>
    </row>
    <row r="9664" customFormat="false" ht="15" hidden="false" customHeight="false" outlineLevel="0" collapsed="false">
      <c r="A9664" s="41" t="n">
        <v>-1.6482767489</v>
      </c>
      <c r="B9664" s="41" t="n">
        <v>1.3644758516</v>
      </c>
      <c r="C9664" s="41" t="n">
        <v>5.8402780206</v>
      </c>
      <c r="D9664" s="42" t="n">
        <f aca="false">$B$5*A9664</f>
        <v>-4.21131089375509</v>
      </c>
      <c r="E9664" s="42" t="n">
        <f aca="false">$D$5*A9664+$F$5*B9664</f>
        <v>-1.56611830534087</v>
      </c>
      <c r="F9664" s="43" t="n">
        <f aca="false">Inputs!$B$5*D9664+Inputs!$B$6*E9664</f>
        <v>-342825.174108466</v>
      </c>
      <c r="G9664" s="43" t="n">
        <f aca="false">F9664*SQRT(($B$6-2)/C9664)</f>
        <v>-200618.483035126</v>
      </c>
    </row>
    <row r="9665" customFormat="false" ht="15" hidden="false" customHeight="false" outlineLevel="0" collapsed="false">
      <c r="A9665" s="41" t="n">
        <v>0.3102537273</v>
      </c>
      <c r="B9665" s="41" t="n">
        <v>0.3941258659</v>
      </c>
      <c r="C9665" s="41" t="n">
        <v>4.5618591309</v>
      </c>
      <c r="D9665" s="42" t="n">
        <f aca="false">$B$5*A9665</f>
        <v>0.792691459415764</v>
      </c>
      <c r="E9665" s="42" t="n">
        <f aca="false">$D$5*A9665+$F$5*B9665</f>
        <v>1.4188306060137</v>
      </c>
      <c r="F9665" s="43" t="n">
        <f aca="false">Inputs!$B$5*D9665+Inputs!$B$6*E9665</f>
        <v>8327.61564089141</v>
      </c>
      <c r="G9665" s="43" t="n">
        <f aca="false">F9665*SQRT(($B$6-2)/C9665)</f>
        <v>5513.97426624474</v>
      </c>
    </row>
    <row r="9666" customFormat="false" ht="15" hidden="false" customHeight="false" outlineLevel="0" collapsed="false">
      <c r="A9666" s="41" t="n">
        <v>1.0072423106</v>
      </c>
      <c r="B9666" s="41" t="n">
        <v>1.4992207446</v>
      </c>
      <c r="C9666" s="41" t="n">
        <v>4.0451499223</v>
      </c>
      <c r="D9666" s="42" t="n">
        <f aca="false">$B$5*A9666</f>
        <v>2.57348198238655</v>
      </c>
      <c r="E9666" s="42" t="n">
        <f aca="false">$D$5*A9666+$F$5*B9666</f>
        <v>4.98559249620446</v>
      </c>
      <c r="F9666" s="43" t="n">
        <f aca="false">Inputs!$B$5*D9666+Inputs!$B$6*E9666</f>
        <v>8068.57342843179</v>
      </c>
      <c r="G9666" s="43" t="n">
        <f aca="false">F9666*SQRT(($B$6-2)/C9666)</f>
        <v>5673.4135609273</v>
      </c>
    </row>
    <row r="9667" customFormat="false" ht="15" hidden="false" customHeight="false" outlineLevel="0" collapsed="false">
      <c r="A9667" s="41" t="n">
        <v>0.2010268962</v>
      </c>
      <c r="B9667" s="41" t="n">
        <v>0.6172873225</v>
      </c>
      <c r="C9667" s="41" t="n">
        <v>8.0334382292</v>
      </c>
      <c r="D9667" s="42" t="n">
        <f aca="false">$B$5*A9667</f>
        <v>0.5136193048102</v>
      </c>
      <c r="E9667" s="42" t="n">
        <f aca="false">$D$5*A9667+$F$5*B9667</f>
        <v>1.54425855440376</v>
      </c>
      <c r="F9667" s="43" t="n">
        <f aca="false">Inputs!$B$5*D9667+Inputs!$B$6*E9667</f>
        <v>-25850.9972391679</v>
      </c>
      <c r="G9667" s="43" t="n">
        <f aca="false">F9667*SQRT(($B$6-2)/C9667)</f>
        <v>-12898.5701449539</v>
      </c>
    </row>
    <row r="9668" customFormat="false" ht="15" hidden="false" customHeight="false" outlineLevel="0" collapsed="false">
      <c r="A9668" s="41" t="n">
        <v>0.3711859306</v>
      </c>
      <c r="B9668" s="41" t="n">
        <v>-0.3428677067</v>
      </c>
      <c r="C9668" s="41" t="n">
        <v>5.3544935391</v>
      </c>
      <c r="D9668" s="42" t="n">
        <f aca="false">$B$5*A9668</f>
        <v>0.948371900645696</v>
      </c>
      <c r="E9668" s="42" t="n">
        <f aca="false">$D$5*A9668+$F$5*B9668</f>
        <v>0.291224643213968</v>
      </c>
      <c r="F9668" s="43" t="n">
        <f aca="false">Inputs!$B$5*D9668+Inputs!$B$6*E9668</f>
        <v>80275.9579038712</v>
      </c>
      <c r="G9668" s="43" t="n">
        <f aca="false">F9668*SQRT(($B$6-2)/C9668)</f>
        <v>49061.5534123249</v>
      </c>
    </row>
    <row r="9669" customFormat="false" ht="15" hidden="false" customHeight="false" outlineLevel="0" collapsed="false">
      <c r="A9669" s="41" t="n">
        <v>-1.5834363029</v>
      </c>
      <c r="B9669" s="41" t="n">
        <v>0.2149220591</v>
      </c>
      <c r="C9669" s="41" t="n">
        <v>10.5104861343</v>
      </c>
      <c r="D9669" s="42" t="n">
        <f aca="false">$B$5*A9669</f>
        <v>-4.04564497826003</v>
      </c>
      <c r="E9669" s="42" t="n">
        <f aca="false">$D$5*A9669+$F$5*B9669</f>
        <v>-3.39681029257588</v>
      </c>
      <c r="F9669" s="43" t="n">
        <f aca="false">Inputs!$B$5*D9669+Inputs!$B$6*E9669</f>
        <v>-234723.983197209</v>
      </c>
      <c r="G9669" s="43" t="n">
        <f aca="false">F9669*SQRT(($B$6-2)/C9669)</f>
        <v>-102390.829751734</v>
      </c>
    </row>
    <row r="9670" customFormat="false" ht="15" hidden="false" customHeight="false" outlineLevel="0" collapsed="false">
      <c r="A9670" s="41" t="n">
        <v>1.3789378306</v>
      </c>
      <c r="B9670" s="41" t="n">
        <v>0.5833329634</v>
      </c>
      <c r="C9670" s="41" t="n">
        <v>3.0480597438</v>
      </c>
      <c r="D9670" s="42" t="n">
        <f aca="false">$B$5*A9670</f>
        <v>3.52315587275757</v>
      </c>
      <c r="E9670" s="42" t="n">
        <f aca="false">$D$5*A9670+$F$5*B9670</f>
        <v>4.28857057269914</v>
      </c>
      <c r="F9670" s="43" t="n">
        <f aca="false">Inputs!$B$5*D9670+Inputs!$B$6*E9670</f>
        <v>137887.0586408</v>
      </c>
      <c r="G9670" s="43" t="n">
        <f aca="false">F9670*SQRT(($B$6-2)/C9670)</f>
        <v>111693.208770775</v>
      </c>
    </row>
    <row r="9671" customFormat="false" ht="15" hidden="false" customHeight="false" outlineLevel="0" collapsed="false">
      <c r="A9671" s="41" t="n">
        <v>-1.067423191</v>
      </c>
      <c r="B9671" s="41" t="n">
        <v>1.0975215056</v>
      </c>
      <c r="C9671" s="41" t="n">
        <v>0.3478181788</v>
      </c>
      <c r="D9671" s="42" t="n">
        <f aca="false">$B$5*A9671</f>
        <v>-2.72724281010764</v>
      </c>
      <c r="E9671" s="42" t="n">
        <f aca="false">$D$5*A9671+$F$5*B9671</f>
        <v>-0.644888162174629</v>
      </c>
      <c r="F9671" s="43" t="n">
        <f aca="false">Inputs!$B$5*D9671+Inputs!$B$6*E9671</f>
        <v>-240479.872902033</v>
      </c>
      <c r="G9671" s="43" t="n">
        <f aca="false">F9671*SQRT(($B$6-2)/C9671)</f>
        <v>-576657.033052899</v>
      </c>
    </row>
    <row r="9672" customFormat="false" ht="15" hidden="false" customHeight="false" outlineLevel="0" collapsed="false">
      <c r="A9672" s="41" t="n">
        <v>-0.3094698519</v>
      </c>
      <c r="B9672" s="41" t="n">
        <v>-2.0920258725</v>
      </c>
      <c r="C9672" s="41" t="n">
        <v>7.3676718637</v>
      </c>
      <c r="D9672" s="42" t="n">
        <f aca="false">$B$5*A9672</f>
        <v>-0.790688674984345</v>
      </c>
      <c r="E9672" s="42" t="n">
        <f aca="false">$D$5*A9672+$F$5*B9672</f>
        <v>-4.34880455890668</v>
      </c>
      <c r="F9672" s="43" t="n">
        <f aca="false">Inputs!$B$5*D9672+Inputs!$B$6*E9672</f>
        <v>138371.360446899</v>
      </c>
      <c r="G9672" s="43" t="n">
        <f aca="false">F9672*SQRT(($B$6-2)/C9672)</f>
        <v>72093.4935033176</v>
      </c>
    </row>
    <row r="9673" customFormat="false" ht="15" hidden="false" customHeight="false" outlineLevel="0" collapsed="false">
      <c r="A9673" s="41" t="n">
        <v>1.0179038152</v>
      </c>
      <c r="B9673" s="41" t="n">
        <v>-0.9453806241</v>
      </c>
      <c r="C9673" s="41" t="n">
        <v>2.7974772622</v>
      </c>
      <c r="D9673" s="42" t="n">
        <f aca="false">$B$5*A9673</f>
        <v>2.60072189249009</v>
      </c>
      <c r="E9673" s="42" t="n">
        <f aca="false">$D$5*A9673+$F$5*B9673</f>
        <v>0.789760866941129</v>
      </c>
      <c r="F9673" s="43" t="n">
        <f aca="false">Inputs!$B$5*D9673+Inputs!$B$6*E9673</f>
        <v>220584.145901953</v>
      </c>
      <c r="G9673" s="43" t="n">
        <f aca="false">F9673*SQRT(($B$6-2)/C9673)</f>
        <v>186511.669804219</v>
      </c>
    </row>
    <row r="9674" customFormat="false" ht="15" hidden="false" customHeight="false" outlineLevel="0" collapsed="false">
      <c r="A9674" s="41" t="n">
        <v>1.7807283731</v>
      </c>
      <c r="B9674" s="41" t="n">
        <v>1.1477734006</v>
      </c>
      <c r="C9674" s="41" t="n">
        <v>3.6403499498</v>
      </c>
      <c r="D9674" s="42" t="n">
        <f aca="false">$B$5*A9674</f>
        <v>4.549721884665</v>
      </c>
      <c r="E9674" s="42" t="n">
        <f aca="false">$D$5*A9674+$F$5*B9674</f>
        <v>6.21931079424763</v>
      </c>
      <c r="F9674" s="43" t="n">
        <f aca="false">Inputs!$B$5*D9674+Inputs!$B$6*E9674</f>
        <v>144006.648754119</v>
      </c>
      <c r="G9674" s="43" t="n">
        <f aca="false">F9674*SQRT(($B$6-2)/C9674)</f>
        <v>106739.699126694</v>
      </c>
    </row>
    <row r="9675" customFormat="false" ht="15" hidden="false" customHeight="false" outlineLevel="0" collapsed="false">
      <c r="A9675" s="41" t="n">
        <v>-0.2277992737</v>
      </c>
      <c r="B9675" s="41" t="n">
        <v>0.4593598458</v>
      </c>
      <c r="C9675" s="41" t="n">
        <v>4.238329482</v>
      </c>
      <c r="D9675" s="42" t="n">
        <f aca="false">$B$5*A9675</f>
        <v>-0.582022141344002</v>
      </c>
      <c r="E9675" s="42" t="n">
        <f aca="false">$D$5*A9675+$F$5*B9675</f>
        <v>0.251128643240091</v>
      </c>
      <c r="F9675" s="43" t="n">
        <f aca="false">Inputs!$B$5*D9675+Inputs!$B$6*E9675</f>
        <v>-70758.6462964047</v>
      </c>
      <c r="G9675" s="43" t="n">
        <f aca="false">F9675*SQRT(($B$6-2)/C9675)</f>
        <v>-48606.8140425543</v>
      </c>
    </row>
    <row r="9676" customFormat="false" ht="15" hidden="false" customHeight="false" outlineLevel="0" collapsed="false">
      <c r="A9676" s="41" t="n">
        <v>2.4239185657</v>
      </c>
      <c r="B9676" s="41" t="n">
        <v>1.0000070378</v>
      </c>
      <c r="C9676" s="41" t="n">
        <v>2.3018405499</v>
      </c>
      <c r="D9676" s="42" t="n">
        <f aca="false">$B$5*A9676</f>
        <v>6.19305870092507</v>
      </c>
      <c r="E9676" s="42" t="n">
        <f aca="false">$D$5*A9676+$F$5*B9676</f>
        <v>7.49468361156047</v>
      </c>
      <c r="F9676" s="43" t="n">
        <f aca="false">Inputs!$B$5*D9676+Inputs!$B$6*E9676</f>
        <v>244571.689514483</v>
      </c>
      <c r="G9676" s="43" t="n">
        <f aca="false">F9676*SQRT(($B$6-2)/C9676)</f>
        <v>227973.078189193</v>
      </c>
    </row>
    <row r="9677" customFormat="false" ht="15" hidden="false" customHeight="false" outlineLevel="0" collapsed="false">
      <c r="A9677" s="41" t="n">
        <v>0.2382000248</v>
      </c>
      <c r="B9677" s="41" t="n">
        <v>2.8891539942</v>
      </c>
      <c r="C9677" s="41" t="n">
        <v>1.0809450776</v>
      </c>
      <c r="D9677" s="42" t="n">
        <f aca="false">$B$5*A9677</f>
        <v>0.608595831981752</v>
      </c>
      <c r="E9677" s="42" t="n">
        <f aca="false">$D$5*A9677+$F$5*B9677</f>
        <v>5.55564823124381</v>
      </c>
      <c r="F9677" s="43" t="n">
        <f aca="false">Inputs!$B$5*D9677+Inputs!$B$6*E9677</f>
        <v>-216922.828364015</v>
      </c>
      <c r="G9677" s="43" t="n">
        <f aca="false">F9677*SQRT(($B$6-2)/C9677)</f>
        <v>-295065.50594561</v>
      </c>
    </row>
    <row r="9678" customFormat="false" ht="15" hidden="false" customHeight="false" outlineLevel="0" collapsed="false">
      <c r="A9678" s="41" t="n">
        <v>0.117581011</v>
      </c>
      <c r="B9678" s="41" t="n">
        <v>0.5818148189</v>
      </c>
      <c r="C9678" s="41" t="n">
        <v>7.0434603722</v>
      </c>
      <c r="D9678" s="42" t="n">
        <f aca="false">$B$5*A9678</f>
        <v>0.300416900774397</v>
      </c>
      <c r="E9678" s="42" t="n">
        <f aca="false">$D$5*A9678+$F$5*B9678</f>
        <v>1.28443979671128</v>
      </c>
      <c r="F9678" s="43" t="n">
        <f aca="false">Inputs!$B$5*D9678+Inputs!$B$6*E9678</f>
        <v>-34180.2997581241</v>
      </c>
      <c r="G9678" s="43" t="n">
        <f aca="false">F9678*SQRT(($B$6-2)/C9678)</f>
        <v>-18213.6852464781</v>
      </c>
    </row>
    <row r="9679" customFormat="false" ht="15" hidden="false" customHeight="false" outlineLevel="0" collapsed="false">
      <c r="A9679" s="41" t="n">
        <v>-0.9362131891</v>
      </c>
      <c r="B9679" s="41" t="n">
        <v>-1.6747188656</v>
      </c>
      <c r="C9679" s="41" t="n">
        <v>0.0917369678</v>
      </c>
      <c r="D9679" s="42" t="n">
        <f aca="false">$B$5*A9679</f>
        <v>-2.39200413690555</v>
      </c>
      <c r="E9679" s="42" t="n">
        <f aca="false">$D$5*A9679+$F$5*B9679</f>
        <v>-5.11961285350026</v>
      </c>
      <c r="F9679" s="43" t="n">
        <f aca="false">Inputs!$B$5*D9679+Inputs!$B$6*E9679</f>
        <v>16780.2289844585</v>
      </c>
      <c r="G9679" s="43" t="n">
        <f aca="false">F9679*SQRT(($B$6-2)/C9679)</f>
        <v>78350.3047764755</v>
      </c>
    </row>
    <row r="9680" customFormat="false" ht="15" hidden="false" customHeight="false" outlineLevel="0" collapsed="false">
      <c r="A9680" s="41" t="n">
        <v>-0.2878022919</v>
      </c>
      <c r="B9680" s="41" t="n">
        <v>0.0384080844</v>
      </c>
      <c r="C9680" s="41" t="n">
        <v>13.4210094579</v>
      </c>
      <c r="D9680" s="42" t="n">
        <f aca="false">$B$5*A9680</f>
        <v>-0.735328535050327</v>
      </c>
      <c r="E9680" s="42" t="n">
        <f aca="false">$D$5*A9680+$F$5*B9680</f>
        <v>-0.618529886315936</v>
      </c>
      <c r="F9680" s="43" t="n">
        <f aca="false">Inputs!$B$5*D9680+Inputs!$B$6*E9680</f>
        <v>-42606.3591892359</v>
      </c>
      <c r="G9680" s="43" t="n">
        <f aca="false">F9680*SQRT(($B$6-2)/C9680)</f>
        <v>-16447.3839569977</v>
      </c>
    </row>
    <row r="9681" customFormat="false" ht="15" hidden="false" customHeight="false" outlineLevel="0" collapsed="false">
      <c r="A9681" s="41" t="n">
        <v>0.3292635844</v>
      </c>
      <c r="B9681" s="41" t="n">
        <v>-1.4197710468</v>
      </c>
      <c r="C9681" s="41" t="n">
        <v>3.712564198</v>
      </c>
      <c r="D9681" s="42" t="n">
        <f aca="false">$B$5*A9681</f>
        <v>0.841261226809124</v>
      </c>
      <c r="E9681" s="42" t="n">
        <f aca="false">$D$5*A9681+$F$5*B9681</f>
        <v>-1.66807002566941</v>
      </c>
      <c r="F9681" s="43" t="n">
        <f aca="false">Inputs!$B$5*D9681+Inputs!$B$6*E9681</f>
        <v>167529.623964383</v>
      </c>
      <c r="G9681" s="43" t="n">
        <f aca="false">F9681*SQRT(($B$6-2)/C9681)</f>
        <v>122961.633900983</v>
      </c>
    </row>
    <row r="9682" customFormat="false" ht="15" hidden="false" customHeight="false" outlineLevel="0" collapsed="false">
      <c r="A9682" s="41" t="n">
        <v>0.6606743221</v>
      </c>
      <c r="B9682" s="41" t="n">
        <v>-0.830385524</v>
      </c>
      <c r="C9682" s="41" t="n">
        <v>0.3562102089</v>
      </c>
      <c r="D9682" s="42" t="n">
        <f aca="false">$B$5*A9682</f>
        <v>1.68800838314367</v>
      </c>
      <c r="E9682" s="42" t="n">
        <f aca="false">$D$5*A9682+$F$5*B9682</f>
        <v>0.138269055149607</v>
      </c>
      <c r="F9682" s="43" t="n">
        <f aca="false">Inputs!$B$5*D9682+Inputs!$B$6*E9682</f>
        <v>161887.385556886</v>
      </c>
      <c r="G9682" s="43" t="n">
        <f aca="false">F9682*SQRT(($B$6-2)/C9682)</f>
        <v>383596.668013821</v>
      </c>
    </row>
    <row r="9683" customFormat="false" ht="15" hidden="false" customHeight="false" outlineLevel="0" collapsed="false">
      <c r="A9683" s="41" t="n">
        <v>0.6087343594</v>
      </c>
      <c r="B9683" s="41" t="n">
        <v>0.9349264828</v>
      </c>
      <c r="C9683" s="41" t="n">
        <v>7.7864618513</v>
      </c>
      <c r="D9683" s="42" t="n">
        <f aca="false">$B$5*A9683</f>
        <v>1.55530291915789</v>
      </c>
      <c r="E9683" s="42" t="n">
        <f aca="false">$D$5*A9683+$F$5*B9683</f>
        <v>3.06291589648868</v>
      </c>
      <c r="F9683" s="43" t="n">
        <f aca="false">Inputs!$B$5*D9683+Inputs!$B$6*E9683</f>
        <v>2384.49709135495</v>
      </c>
      <c r="G9683" s="43" t="n">
        <f aca="false">F9683*SQRT(($B$6-2)/C9683)</f>
        <v>1208.48625370397</v>
      </c>
    </row>
    <row r="9684" customFormat="false" ht="15" hidden="false" customHeight="false" outlineLevel="0" collapsed="false">
      <c r="A9684" s="41" t="n">
        <v>-0.3955090901</v>
      </c>
      <c r="B9684" s="41" t="n">
        <v>-0.9638189323</v>
      </c>
      <c r="C9684" s="41" t="n">
        <v>0.5800688606</v>
      </c>
      <c r="D9684" s="42" t="n">
        <f aca="false">$B$5*A9684</f>
        <v>-1.01051703897957</v>
      </c>
      <c r="E9684" s="42" t="n">
        <f aca="false">$D$5*A9684+$F$5*B9684</f>
        <v>-2.60541751618072</v>
      </c>
      <c r="F9684" s="43" t="n">
        <f aca="false">Inputs!$B$5*D9684+Inputs!$B$6*E9684</f>
        <v>29219.1719110793</v>
      </c>
      <c r="G9684" s="43" t="n">
        <f aca="false">F9684*SQRT(($B$6-2)/C9684)</f>
        <v>54255.4194463889</v>
      </c>
    </row>
    <row r="9685" customFormat="false" ht="15" hidden="false" customHeight="false" outlineLevel="0" collapsed="false">
      <c r="A9685" s="41" t="n">
        <v>1.5436493174</v>
      </c>
      <c r="B9685" s="41" t="n">
        <v>0.8729120943</v>
      </c>
      <c r="C9685" s="41" t="n">
        <v>2.227684869</v>
      </c>
      <c r="D9685" s="42" t="n">
        <f aca="false">$B$5*A9685</f>
        <v>3.94399010411487</v>
      </c>
      <c r="E9685" s="42" t="n">
        <f aca="false">$D$5*A9685+$F$5*B9685</f>
        <v>5.18054515088089</v>
      </c>
      <c r="F9685" s="43" t="n">
        <f aca="false">Inputs!$B$5*D9685+Inputs!$B$6*E9685</f>
        <v>135371.752867442</v>
      </c>
      <c r="G9685" s="43" t="n">
        <f aca="false">F9685*SQRT(($B$6-2)/C9685)</f>
        <v>128267.364895272</v>
      </c>
    </row>
    <row r="9686" customFormat="false" ht="15" hidden="false" customHeight="false" outlineLevel="0" collapsed="false">
      <c r="A9686" s="41" t="n">
        <v>0.1519763338</v>
      </c>
      <c r="B9686" s="41" t="n">
        <v>1.4684277637</v>
      </c>
      <c r="C9686" s="41" t="n">
        <v>11.2903424947</v>
      </c>
      <c r="D9686" s="42" t="n">
        <f aca="false">$B$5*A9686</f>
        <v>0.388296195133509</v>
      </c>
      <c r="E9686" s="42" t="n">
        <f aca="false">$D$5*A9686+$F$5*B9686</f>
        <v>2.89724038630465</v>
      </c>
      <c r="F9686" s="43" t="n">
        <f aca="false">Inputs!$B$5*D9686+Inputs!$B$6*E9686</f>
        <v>-106032.399801882</v>
      </c>
      <c r="G9686" s="43" t="n">
        <f aca="false">F9686*SQRT(($B$6-2)/C9686)</f>
        <v>-44627.2401950807</v>
      </c>
    </row>
    <row r="9687" customFormat="false" ht="15" hidden="false" customHeight="false" outlineLevel="0" collapsed="false">
      <c r="A9687" s="41" t="n">
        <v>0.083261724</v>
      </c>
      <c r="B9687" s="41" t="n">
        <v>-0.6205072102</v>
      </c>
      <c r="C9687" s="41" t="n">
        <v>5.0529622403</v>
      </c>
      <c r="D9687" s="42" t="n">
        <f aca="false">$B$5*A9687</f>
        <v>0.212731876214376</v>
      </c>
      <c r="E9687" s="42" t="n">
        <f aca="false">$D$5*A9687+$F$5*B9687</f>
        <v>-0.8733287384342</v>
      </c>
      <c r="F9687" s="43" t="n">
        <f aca="false">Inputs!$B$5*D9687+Inputs!$B$6*E9687</f>
        <v>64939.6245431476</v>
      </c>
      <c r="G9687" s="43" t="n">
        <f aca="false">F9687*SQRT(($B$6-2)/C9687)</f>
        <v>40855.6142893172</v>
      </c>
    </row>
    <row r="9688" customFormat="false" ht="15" hidden="false" customHeight="false" outlineLevel="0" collapsed="false">
      <c r="A9688" s="41" t="n">
        <v>-1.0017020644</v>
      </c>
      <c r="B9688" s="41" t="n">
        <v>-0.1077991354</v>
      </c>
      <c r="C9688" s="41" t="n">
        <v>4.5221136484</v>
      </c>
      <c r="D9688" s="42" t="n">
        <f aca="false">$B$5*A9688</f>
        <v>-2.55932677502121</v>
      </c>
      <c r="E9688" s="42" t="n">
        <f aca="false">$D$5*A9688+$F$5*B9688</f>
        <v>-2.56977958347055</v>
      </c>
      <c r="F9688" s="43" t="n">
        <f aca="false">Inputs!$B$5*D9688+Inputs!$B$6*E9688</f>
        <v>-127443.698328594</v>
      </c>
      <c r="G9688" s="43" t="n">
        <f aca="false">F9688*SQRT(($B$6-2)/C9688)</f>
        <v>-84754.4729196306</v>
      </c>
    </row>
    <row r="9689" customFormat="false" ht="15" hidden="false" customHeight="false" outlineLevel="0" collapsed="false">
      <c r="A9689" s="41" t="n">
        <v>0.771720478</v>
      </c>
      <c r="B9689" s="41" t="n">
        <v>1.3897592151</v>
      </c>
      <c r="C9689" s="41" t="n">
        <v>4.9812795151</v>
      </c>
      <c r="D9689" s="42" t="n">
        <f aca="false">$B$5*A9689</f>
        <v>1.97172887265697</v>
      </c>
      <c r="E9689" s="42" t="n">
        <f aca="false">$D$5*A9689+$F$5*B9689</f>
        <v>4.23613553301803</v>
      </c>
      <c r="F9689" s="43" t="n">
        <f aca="false">Inputs!$B$5*D9689+Inputs!$B$6*E9689</f>
        <v>-14633.8893852051</v>
      </c>
      <c r="G9689" s="43" t="n">
        <f aca="false">F9689*SQRT(($B$6-2)/C9689)</f>
        <v>-9272.65944376227</v>
      </c>
    </row>
    <row r="9690" customFormat="false" ht="15" hidden="false" customHeight="false" outlineLevel="0" collapsed="false">
      <c r="A9690" s="41" t="n">
        <v>0.023510216</v>
      </c>
      <c r="B9690" s="41" t="n">
        <v>1.2131249279</v>
      </c>
      <c r="C9690" s="41" t="n">
        <v>1.6291166852</v>
      </c>
      <c r="D9690" s="42" t="n">
        <f aca="false">$B$5*A9690</f>
        <v>0.0600680855453492</v>
      </c>
      <c r="E9690" s="42" t="n">
        <f aca="false">$D$5*A9690+$F$5*B9690</f>
        <v>2.15070124594461</v>
      </c>
      <c r="F9690" s="43" t="n">
        <f aca="false">Inputs!$B$5*D9690+Inputs!$B$6*E9690</f>
        <v>-101528.253742696</v>
      </c>
      <c r="G9690" s="43" t="n">
        <f aca="false">F9690*SQRT(($B$6-2)/C9690)</f>
        <v>-112493.082798379</v>
      </c>
    </row>
    <row r="9691" customFormat="false" ht="15" hidden="false" customHeight="false" outlineLevel="0" collapsed="false">
      <c r="A9691" s="41" t="n">
        <v>-0.2142694315</v>
      </c>
      <c r="B9691" s="41" t="n">
        <v>-0.7815980187</v>
      </c>
      <c r="C9691" s="41" t="n">
        <v>5.1809318206</v>
      </c>
      <c r="D9691" s="42" t="n">
        <f aca="false">$B$5*A9691</f>
        <v>-0.547453691667288</v>
      </c>
      <c r="E9691" s="42" t="n">
        <f aca="false">$D$5*A9691+$F$5*B9691</f>
        <v>-1.85949289742549</v>
      </c>
      <c r="F9691" s="43" t="n">
        <f aca="false">Inputs!$B$5*D9691+Inputs!$B$6*E9691</f>
        <v>38229.2757045459</v>
      </c>
      <c r="G9691" s="43" t="n">
        <f aca="false">F9691*SQRT(($B$6-2)/C9691)</f>
        <v>23752.379809206</v>
      </c>
    </row>
    <row r="9692" customFormat="false" ht="15" hidden="false" customHeight="false" outlineLevel="0" collapsed="false">
      <c r="A9692" s="41" t="n">
        <v>-1.3063132338</v>
      </c>
      <c r="B9692" s="41" t="n">
        <v>-0.5062399623</v>
      </c>
      <c r="C9692" s="41" t="n">
        <v>4.7056231412</v>
      </c>
      <c r="D9692" s="42" t="n">
        <f aca="false">$B$5*A9692</f>
        <v>-3.33760162292512</v>
      </c>
      <c r="E9692" s="42" t="n">
        <f aca="false">$D$5*A9692+$F$5*B9692</f>
        <v>-3.98263406196671</v>
      </c>
      <c r="F9692" s="43" t="n">
        <f aca="false">Inputs!$B$5*D9692+Inputs!$B$6*E9692</f>
        <v>-134628.459194176</v>
      </c>
      <c r="G9692" s="43" t="n">
        <f aca="false">F9692*SQRT(($B$6-2)/C9692)</f>
        <v>-87769.4348117557</v>
      </c>
    </row>
    <row r="9693" customFormat="false" ht="15" hidden="false" customHeight="false" outlineLevel="0" collapsed="false">
      <c r="A9693" s="41" t="n">
        <v>-1.2686574274</v>
      </c>
      <c r="B9693" s="41" t="n">
        <v>2.0095116312</v>
      </c>
      <c r="C9693" s="41" t="n">
        <v>3.2035483274</v>
      </c>
      <c r="D9693" s="42" t="n">
        <f aca="false">$B$5*A9693</f>
        <v>-3.24139186457521</v>
      </c>
      <c r="E9693" s="42" t="n">
        <f aca="false">$D$5*A9693+$F$5*B9693</f>
        <v>0.451031101291749</v>
      </c>
      <c r="F9693" s="43" t="n">
        <f aca="false">Inputs!$B$5*D9693+Inputs!$B$6*E9693</f>
        <v>-346690.741522108</v>
      </c>
      <c r="G9693" s="43" t="n">
        <f aca="false">F9693*SQRT(($B$6-2)/C9693)</f>
        <v>-273931.264146101</v>
      </c>
    </row>
    <row r="9694" customFormat="false" ht="15" hidden="false" customHeight="false" outlineLevel="0" collapsed="false">
      <c r="A9694" s="41" t="n">
        <v>0.4392964263</v>
      </c>
      <c r="B9694" s="41" t="n">
        <v>-0.0956148492</v>
      </c>
      <c r="C9694" s="41" t="n">
        <v>9.2041804896</v>
      </c>
      <c r="D9694" s="42" t="n">
        <f aca="false">$B$5*A9694</f>
        <v>1.12239272130697</v>
      </c>
      <c r="E9694" s="42" t="n">
        <f aca="false">$D$5*A9694+$F$5*B9694</f>
        <v>0.88024202557296</v>
      </c>
      <c r="F9694" s="43" t="n">
        <f aca="false">Inputs!$B$5*D9694+Inputs!$B$6*E9694</f>
        <v>68227.1708520486</v>
      </c>
      <c r="G9694" s="43" t="n">
        <f aca="false">F9694*SQRT(($B$6-2)/C9694)</f>
        <v>31803.8574037612</v>
      </c>
    </row>
    <row r="9695" customFormat="false" ht="15" hidden="false" customHeight="false" outlineLevel="0" collapsed="false">
      <c r="A9695" s="41" t="n">
        <v>1.7220017623</v>
      </c>
      <c r="B9695" s="41" t="n">
        <v>-1.302267369</v>
      </c>
      <c r="C9695" s="41" t="n">
        <v>6.3491169566</v>
      </c>
      <c r="D9695" s="42" t="n">
        <f aca="false">$B$5*A9695</f>
        <v>4.39967668383304</v>
      </c>
      <c r="E9695" s="42" t="n">
        <f aca="false">$D$5*A9695+$F$5*B9695</f>
        <v>1.84897159570511</v>
      </c>
      <c r="F9695" s="43" t="n">
        <f aca="false">Inputs!$B$5*D9695+Inputs!$B$6*E9695</f>
        <v>347519.088598048</v>
      </c>
      <c r="G9695" s="43" t="n">
        <f aca="false">F9695*SQRT(($B$6-2)/C9695)</f>
        <v>195045.977798388</v>
      </c>
    </row>
    <row r="9696" customFormat="false" ht="15" hidden="false" customHeight="false" outlineLevel="0" collapsed="false">
      <c r="A9696" s="41" t="n">
        <v>-0.1371428359</v>
      </c>
      <c r="B9696" s="41" t="n">
        <v>1.9996737921</v>
      </c>
      <c r="C9696" s="41" t="n">
        <v>1.2622485171</v>
      </c>
      <c r="D9696" s="42" t="n">
        <f aca="false">$B$5*A9696</f>
        <v>-0.350396933774364</v>
      </c>
      <c r="E9696" s="42" t="n">
        <f aca="false">$D$5*A9696+$F$5*B9696</f>
        <v>3.12658201177809</v>
      </c>
      <c r="F9696" s="43" t="n">
        <f aca="false">Inputs!$B$5*D9696+Inputs!$B$6*E9696</f>
        <v>-191368.793966341</v>
      </c>
      <c r="G9696" s="43" t="n">
        <f aca="false">F9696*SQRT(($B$6-2)/C9696)</f>
        <v>-240887.177591402</v>
      </c>
    </row>
    <row r="9697" customFormat="false" ht="15" hidden="false" customHeight="false" outlineLevel="0" collapsed="false">
      <c r="A9697" s="41" t="n">
        <v>-0.1440405067</v>
      </c>
      <c r="B9697" s="41" t="n">
        <v>2.4468137784</v>
      </c>
      <c r="C9697" s="41" t="n">
        <v>2.6144065797</v>
      </c>
      <c r="D9697" s="42" t="n">
        <f aca="false">$B$5*A9697</f>
        <v>-0.368020331180753</v>
      </c>
      <c r="E9697" s="42" t="n">
        <f aca="false">$D$5*A9697+$F$5*B9697</f>
        <v>3.88226484596743</v>
      </c>
      <c r="F9697" s="43" t="n">
        <f aca="false">Inputs!$B$5*D9697+Inputs!$B$6*E9697</f>
        <v>-230915.275416447</v>
      </c>
      <c r="G9697" s="43" t="n">
        <f aca="false">F9697*SQRT(($B$6-2)/C9697)</f>
        <v>-201967.317395127</v>
      </c>
    </row>
    <row r="9698" customFormat="false" ht="15" hidden="false" customHeight="false" outlineLevel="0" collapsed="false">
      <c r="A9698" s="41" t="n">
        <v>0.7856048394</v>
      </c>
      <c r="B9698" s="41" t="n">
        <v>1.3059259086</v>
      </c>
      <c r="C9698" s="41" t="n">
        <v>2.1981418199</v>
      </c>
      <c r="D9698" s="42" t="n">
        <f aca="false">$B$5*A9698</f>
        <v>2.00720311110368</v>
      </c>
      <c r="E9698" s="42" t="n">
        <f aca="false">$D$5*A9698+$F$5*B9698</f>
        <v>4.12441590150354</v>
      </c>
      <c r="F9698" s="43" t="n">
        <f aca="false">Inputs!$B$5*D9698+Inputs!$B$6*E9698</f>
        <v>-5500.48396480919</v>
      </c>
      <c r="G9698" s="43" t="n">
        <f aca="false">F9698*SQRT(($B$6-2)/C9698)</f>
        <v>-5246.72191359143</v>
      </c>
    </row>
    <row r="9699" customFormat="false" ht="15" hidden="false" customHeight="false" outlineLevel="0" collapsed="false">
      <c r="A9699" s="41" t="n">
        <v>1.3348948235</v>
      </c>
      <c r="B9699" s="41" t="n">
        <v>0.0016024602</v>
      </c>
      <c r="C9699" s="41" t="n">
        <v>1.6736853054</v>
      </c>
      <c r="D9699" s="42" t="n">
        <f aca="false">$B$5*A9699</f>
        <v>3.41062695689575</v>
      </c>
      <c r="E9699" s="42" t="n">
        <f aca="false">$D$5*A9699+$F$5*B9699</f>
        <v>3.17926650626461</v>
      </c>
      <c r="F9699" s="43" t="n">
        <f aca="false">Inputs!$B$5*D9699+Inputs!$B$6*E9699</f>
        <v>182099.370376345</v>
      </c>
      <c r="G9699" s="43" t="n">
        <f aca="false">F9699*SQRT(($B$6-2)/C9699)</f>
        <v>199061.164549021</v>
      </c>
    </row>
    <row r="9700" customFormat="false" ht="15" hidden="false" customHeight="false" outlineLevel="0" collapsed="false">
      <c r="A9700" s="41" t="n">
        <v>-0.4882116646</v>
      </c>
      <c r="B9700" s="41" t="n">
        <v>-0.1154403199</v>
      </c>
      <c r="C9700" s="41" t="n">
        <v>8.4506223548</v>
      </c>
      <c r="D9700" s="42" t="n">
        <f aca="false">$B$5*A9700</f>
        <v>-1.24737008088016</v>
      </c>
      <c r="E9700" s="42" t="n">
        <f aca="false">$D$5*A9700+$F$5*B9700</f>
        <v>-1.36107845302038</v>
      </c>
      <c r="F9700" s="43" t="n">
        <f aca="false">Inputs!$B$5*D9700+Inputs!$B$6*E9700</f>
        <v>-56683.0854369972</v>
      </c>
      <c r="G9700" s="43" t="n">
        <f aca="false">F9700*SQRT(($B$6-2)/C9700)</f>
        <v>-27575.5468040137</v>
      </c>
    </row>
    <row r="9701" customFormat="false" ht="15" hidden="false" customHeight="false" outlineLevel="0" collapsed="false">
      <c r="A9701" s="41" t="n">
        <v>-0.9869325033</v>
      </c>
      <c r="B9701" s="41" t="n">
        <v>-0.0659628832</v>
      </c>
      <c r="C9701" s="41" t="n">
        <v>2.6029545078</v>
      </c>
      <c r="D9701" s="42" t="n">
        <f aca="false">$B$5*A9701</f>
        <v>-2.52159087078188</v>
      </c>
      <c r="E9701" s="42" t="n">
        <f aca="false">$D$5*A9701+$F$5*B9701</f>
        <v>-2.46239360336639</v>
      </c>
      <c r="F9701" s="43" t="n">
        <f aca="false">Inputs!$B$5*D9701+Inputs!$B$6*E9701</f>
        <v>-129039.406909868</v>
      </c>
      <c r="G9701" s="43" t="n">
        <f aca="false">F9701*SQRT(($B$6-2)/C9701)</f>
        <v>-113110.798203988</v>
      </c>
    </row>
    <row r="9702" customFormat="false" ht="15" hidden="false" customHeight="false" outlineLevel="0" collapsed="false">
      <c r="A9702" s="41" t="n">
        <v>-0.0044060492</v>
      </c>
      <c r="B9702" s="41" t="n">
        <v>1.6892349953</v>
      </c>
      <c r="C9702" s="41" t="n">
        <v>6.4327398015</v>
      </c>
      <c r="D9702" s="42" t="n">
        <f aca="false">$B$5*A9702</f>
        <v>-0.0112573589397315</v>
      </c>
      <c r="E9702" s="42" t="n">
        <f aca="false">$D$5*A9702+$F$5*B9702</f>
        <v>2.9063924128693</v>
      </c>
      <c r="F9702" s="43" t="n">
        <f aca="false">Inputs!$B$5*D9702+Inputs!$B$6*E9702</f>
        <v>-146445.356537438</v>
      </c>
      <c r="G9702" s="43" t="n">
        <f aca="false">F9702*SQRT(($B$6-2)/C9702)</f>
        <v>-81656.8478437135</v>
      </c>
    </row>
    <row r="9703" customFormat="false" ht="15" hidden="false" customHeight="false" outlineLevel="0" collapsed="false">
      <c r="A9703" s="41" t="n">
        <v>0.5932757107</v>
      </c>
      <c r="B9703" s="41" t="n">
        <v>2.3626175578</v>
      </c>
      <c r="C9703" s="41" t="n">
        <v>5.2711004795</v>
      </c>
      <c r="D9703" s="42" t="n">
        <f aca="false">$B$5*A9703</f>
        <v>1.51580641123439</v>
      </c>
      <c r="E9703" s="42" t="n">
        <f aca="false">$D$5*A9703+$F$5*B9703</f>
        <v>5.49138818998042</v>
      </c>
      <c r="F9703" s="43" t="n">
        <f aca="false">Inputs!$B$5*D9703+Inputs!$B$6*E9703</f>
        <v>-122988.768375581</v>
      </c>
      <c r="G9703" s="43" t="n">
        <f aca="false">F9703*SQRT(($B$6-2)/C9703)</f>
        <v>-75758.2271146985</v>
      </c>
    </row>
    <row r="9704" customFormat="false" ht="15" hidden="false" customHeight="false" outlineLevel="0" collapsed="false">
      <c r="A9704" s="41" t="n">
        <v>-2.1595440976</v>
      </c>
      <c r="B9704" s="41" t="n">
        <v>-1.2170437</v>
      </c>
      <c r="C9704" s="41" t="n">
        <v>1.2306157949</v>
      </c>
      <c r="D9704" s="42" t="n">
        <f aca="false">$B$5*A9704</f>
        <v>-5.5175877411586</v>
      </c>
      <c r="E9704" s="42" t="n">
        <f aca="false">$D$5*A9704+$F$5*B9704</f>
        <v>-7.24034817799692</v>
      </c>
      <c r="F9704" s="43" t="n">
        <f aca="false">Inputs!$B$5*D9704+Inputs!$B$6*E9704</f>
        <v>-189741.365216014</v>
      </c>
      <c r="G9704" s="43" t="n">
        <f aca="false">F9704*SQRT(($B$6-2)/C9704)</f>
        <v>-241888.809145997</v>
      </c>
    </row>
    <row r="9705" customFormat="false" ht="15" hidden="false" customHeight="false" outlineLevel="0" collapsed="false">
      <c r="A9705" s="41" t="n">
        <v>-0.3553453277</v>
      </c>
      <c r="B9705" s="41" t="n">
        <v>1.492494464</v>
      </c>
      <c r="C9705" s="41" t="n">
        <v>8.4486541089</v>
      </c>
      <c r="D9705" s="42" t="n">
        <f aca="false">$B$5*A9705</f>
        <v>-0.907899508129731</v>
      </c>
      <c r="E9705" s="42" t="n">
        <f aca="false">$D$5*A9705+$F$5*B9705</f>
        <v>1.73158097709735</v>
      </c>
      <c r="F9705" s="43" t="n">
        <f aca="false">Inputs!$B$5*D9705+Inputs!$B$6*E9705</f>
        <v>-177368.99966784</v>
      </c>
      <c r="G9705" s="43" t="n">
        <f aca="false">F9705*SQRT(($B$6-2)/C9705)</f>
        <v>-86297.6460073752</v>
      </c>
    </row>
    <row r="9706" customFormat="false" ht="15" hidden="false" customHeight="false" outlineLevel="0" collapsed="false">
      <c r="A9706" s="41" t="n">
        <v>-0.1095772003</v>
      </c>
      <c r="B9706" s="41" t="n">
        <v>-1.4678268357</v>
      </c>
      <c r="C9706" s="41" t="n">
        <v>3.4573649052</v>
      </c>
      <c r="D9706" s="42" t="n">
        <f aca="false">$B$5*A9706</f>
        <v>-0.279967340216707</v>
      </c>
      <c r="E9706" s="42" t="n">
        <f aca="false">$D$5*A9706+$F$5*B9706</f>
        <v>-2.79531027548453</v>
      </c>
      <c r="F9706" s="43" t="n">
        <f aca="false">Inputs!$B$5*D9706+Inputs!$B$6*E9706</f>
        <v>111768.779752556</v>
      </c>
      <c r="G9706" s="43" t="n">
        <f aca="false">F9706*SQRT(($B$6-2)/C9706)</f>
        <v>85008.6066202897</v>
      </c>
    </row>
    <row r="9707" customFormat="false" ht="15" hidden="false" customHeight="false" outlineLevel="0" collapsed="false">
      <c r="A9707" s="41" t="n">
        <v>-0.2451244361</v>
      </c>
      <c r="B9707" s="41" t="n">
        <v>-1.1975982578</v>
      </c>
      <c r="C9707" s="41" t="n">
        <v>2.6078967283</v>
      </c>
      <c r="D9707" s="42" t="n">
        <f aca="false">$B$5*A9707</f>
        <v>-0.626287550778363</v>
      </c>
      <c r="E9707" s="42" t="n">
        <f aca="false">$D$5*A9707+$F$5*B9707</f>
        <v>-2.65124115556601</v>
      </c>
      <c r="F9707" s="43" t="n">
        <f aca="false">Inputs!$B$5*D9707+Inputs!$B$6*E9707</f>
        <v>69933.302700464</v>
      </c>
      <c r="G9707" s="43" t="n">
        <f aca="false">F9707*SQRT(($B$6-2)/C9707)</f>
        <v>61242.6313027541</v>
      </c>
    </row>
    <row r="9708" customFormat="false" ht="15" hidden="false" customHeight="false" outlineLevel="0" collapsed="false">
      <c r="A9708" s="41" t="n">
        <v>-1.3936257681</v>
      </c>
      <c r="B9708" s="41" t="n">
        <v>1.9988278177</v>
      </c>
      <c r="C9708" s="41" t="n">
        <v>0.921037123</v>
      </c>
      <c r="D9708" s="42" t="n">
        <f aca="false">$B$5*A9708</f>
        <v>-3.56068323049154</v>
      </c>
      <c r="E9708" s="42" t="n">
        <f aca="false">$D$5*A9708+$F$5*B9708</f>
        <v>0.135209744824946</v>
      </c>
      <c r="F9708" s="43" t="n">
        <f aca="false">Inputs!$B$5*D9708+Inputs!$B$6*E9708</f>
        <v>-362828.810290401</v>
      </c>
      <c r="G9708" s="43" t="n">
        <f aca="false">F9708*SQRT(($B$6-2)/C9708)</f>
        <v>-534660.616779525</v>
      </c>
    </row>
    <row r="9709" customFormat="false" ht="15" hidden="false" customHeight="false" outlineLevel="0" collapsed="false">
      <c r="A9709" s="41" t="n">
        <v>-0.3516088667</v>
      </c>
      <c r="B9709" s="41" t="n">
        <v>0.1731528628</v>
      </c>
      <c r="C9709" s="41" t="n">
        <v>1.763467355</v>
      </c>
      <c r="D9709" s="42" t="n">
        <f aca="false">$B$5*A9709</f>
        <v>-0.89835293233541</v>
      </c>
      <c r="E9709" s="42" t="n">
        <f aca="false">$D$5*A9709+$F$5*B9709</f>
        <v>-0.537693449158737</v>
      </c>
      <c r="F9709" s="43" t="n">
        <f aca="false">Inputs!$B$5*D9709+Inputs!$B$6*E9709</f>
        <v>-62950.6207756042</v>
      </c>
      <c r="G9709" s="43" t="n">
        <f aca="false">F9709*SQRT(($B$6-2)/C9709)</f>
        <v>-67039.5827735355</v>
      </c>
    </row>
    <row r="9710" customFormat="false" ht="15" hidden="false" customHeight="false" outlineLevel="0" collapsed="false">
      <c r="A9710" s="41" t="n">
        <v>-0.0929563472</v>
      </c>
      <c r="B9710" s="41" t="n">
        <v>-0.2514956246</v>
      </c>
      <c r="C9710" s="41" t="n">
        <v>1.4276893073</v>
      </c>
      <c r="D9710" s="42" t="n">
        <f aca="false">$B$5*A9710</f>
        <v>-0.237501425575706</v>
      </c>
      <c r="E9710" s="42" t="n">
        <f aca="false">$D$5*A9710+$F$5*B9710</f>
        <v>-0.655466442186917</v>
      </c>
      <c r="F9710" s="43" t="n">
        <f aca="false">Inputs!$B$5*D9710+Inputs!$B$6*E9710</f>
        <v>9023.17955177524</v>
      </c>
      <c r="G9710" s="43" t="n">
        <f aca="false">F9710*SQRT(($B$6-2)/C9710)</f>
        <v>10679.6678010161</v>
      </c>
    </row>
    <row r="9711" customFormat="false" ht="15" hidden="false" customHeight="false" outlineLevel="0" collapsed="false">
      <c r="A9711" s="41" t="n">
        <v>-0.8406610323</v>
      </c>
      <c r="B9711" s="41" t="n">
        <v>-0.3106346042</v>
      </c>
      <c r="C9711" s="41" t="n">
        <v>0.6916475475</v>
      </c>
      <c r="D9711" s="42" t="n">
        <f aca="false">$B$5*A9711</f>
        <v>-2.14787047481137</v>
      </c>
      <c r="E9711" s="42" t="n">
        <f aca="false">$D$5*A9711+$F$5*B9711</f>
        <v>-2.53681330538445</v>
      </c>
      <c r="F9711" s="43" t="n">
        <f aca="false">Inputs!$B$5*D9711+Inputs!$B$6*E9711</f>
        <v>-87946.3822119148</v>
      </c>
      <c r="G9711" s="43" t="n">
        <f aca="false">F9711*SQRT(($B$6-2)/C9711)</f>
        <v>-149551.425174839</v>
      </c>
    </row>
    <row r="9712" customFormat="false" ht="15" hidden="false" customHeight="false" outlineLevel="0" collapsed="false">
      <c r="A9712" s="41" t="n">
        <v>0.3372354785</v>
      </c>
      <c r="B9712" s="41" t="n">
        <v>1.4186353121</v>
      </c>
      <c r="C9712" s="41" t="n">
        <v>4.9959691347</v>
      </c>
      <c r="D9712" s="42" t="n">
        <f aca="false">$B$5*A9712</f>
        <v>0.861629241154772</v>
      </c>
      <c r="E9712" s="42" t="n">
        <f aca="false">$D$5*A9712+$F$5*B9712</f>
        <v>3.25210195639023</v>
      </c>
      <c r="F9712" s="43" t="n">
        <f aca="false">Inputs!$B$5*D9712+Inputs!$B$6*E9712</f>
        <v>-76442.1737040343</v>
      </c>
      <c r="G9712" s="43" t="n">
        <f aca="false">F9712*SQRT(($B$6-2)/C9712)</f>
        <v>-48365.7751630669</v>
      </c>
    </row>
    <row r="9713" customFormat="false" ht="15" hidden="false" customHeight="false" outlineLevel="0" collapsed="false">
      <c r="A9713" s="41" t="n">
        <v>0.9474356366</v>
      </c>
      <c r="B9713" s="41" t="n">
        <v>-1.2190668975</v>
      </c>
      <c r="C9713" s="41" t="n">
        <v>1.4865314313</v>
      </c>
      <c r="D9713" s="42" t="n">
        <f aca="false">$B$5*A9713</f>
        <v>2.42067724379909</v>
      </c>
      <c r="E9713" s="42" t="n">
        <f aca="false">$D$5*A9713+$F$5*B9713</f>
        <v>0.149489419350473</v>
      </c>
      <c r="F9713" s="43" t="n">
        <f aca="false">Inputs!$B$5*D9713+Inputs!$B$6*E9713</f>
        <v>234593.253412385</v>
      </c>
      <c r="G9713" s="43" t="n">
        <f aca="false">F9713*SQRT(($B$6-2)/C9713)</f>
        <v>272109.351855995</v>
      </c>
    </row>
    <row r="9714" customFormat="false" ht="15" hidden="false" customHeight="false" outlineLevel="0" collapsed="false">
      <c r="A9714" s="41" t="n">
        <v>0.9885324182</v>
      </c>
      <c r="B9714" s="41" t="n">
        <v>0.4754380115</v>
      </c>
      <c r="C9714" s="41" t="n">
        <v>3.8835958703</v>
      </c>
      <c r="D9714" s="42" t="n">
        <f aca="false">$B$5*A9714</f>
        <v>2.52567861821382</v>
      </c>
      <c r="E9714" s="42" t="n">
        <f aca="false">$D$5*A9714+$F$5*B9714</f>
        <v>3.17325960804683</v>
      </c>
      <c r="F9714" s="43" t="n">
        <f aca="false">Inputs!$B$5*D9714+Inputs!$B$6*E9714</f>
        <v>93904.8814190409</v>
      </c>
      <c r="G9714" s="43" t="n">
        <f aca="false">F9714*SQRT(($B$6-2)/C9714)</f>
        <v>67388.5561109973</v>
      </c>
    </row>
    <row r="9715" customFormat="false" ht="15" hidden="false" customHeight="false" outlineLevel="0" collapsed="false">
      <c r="A9715" s="41" t="n">
        <v>-0.6247210006</v>
      </c>
      <c r="B9715" s="41" t="n">
        <v>0.1820970962</v>
      </c>
      <c r="C9715" s="41" t="n">
        <v>7.858793046</v>
      </c>
      <c r="D9715" s="42" t="n">
        <f aca="false">$B$5*A9715</f>
        <v>-1.59614843632304</v>
      </c>
      <c r="E9715" s="42" t="n">
        <f aca="false">$D$5*A9715+$F$5*B9715</f>
        <v>-1.17214335279485</v>
      </c>
      <c r="F9715" s="43" t="n">
        <f aca="false">Inputs!$B$5*D9715+Inputs!$B$6*E9715</f>
        <v>-101007.675992562</v>
      </c>
      <c r="G9715" s="43" t="n">
        <f aca="false">F9715*SQRT(($B$6-2)/C9715)</f>
        <v>-50955.5449563615</v>
      </c>
    </row>
    <row r="9716" customFormat="false" ht="15" hidden="false" customHeight="false" outlineLevel="0" collapsed="false">
      <c r="A9716" s="41" t="n">
        <v>0.5722871836</v>
      </c>
      <c r="B9716" s="41" t="n">
        <v>0.0470529478</v>
      </c>
      <c r="C9716" s="41" t="n">
        <v>5.9160055673</v>
      </c>
      <c r="D9716" s="42" t="n">
        <f aca="false">$B$5*A9716</f>
        <v>1.46218118544686</v>
      </c>
      <c r="E9716" s="42" t="n">
        <f aca="false">$D$5*A9716+$F$5*B9716</f>
        <v>1.44305602546873</v>
      </c>
      <c r="F9716" s="43" t="n">
        <f aca="false">Inputs!$B$5*D9716+Inputs!$B$6*E9716</f>
        <v>74065.3172712498</v>
      </c>
      <c r="G9716" s="43" t="n">
        <f aca="false">F9716*SQRT(($B$6-2)/C9716)</f>
        <v>43064.1221201881</v>
      </c>
    </row>
    <row r="9717" customFormat="false" ht="15" hidden="false" customHeight="false" outlineLevel="0" collapsed="false">
      <c r="A9717" s="41" t="n">
        <v>0.4802433342</v>
      </c>
      <c r="B9717" s="41" t="n">
        <v>-0.8629510169</v>
      </c>
      <c r="C9717" s="41" t="n">
        <v>4.3446434552</v>
      </c>
      <c r="D9717" s="42" t="n">
        <f aca="false">$B$5*A9717</f>
        <v>1.22701117170975</v>
      </c>
      <c r="E9717" s="42" t="n">
        <f aca="false">$D$5*A9717+$F$5*B9717</f>
        <v>-0.347314607634007</v>
      </c>
      <c r="F9717" s="43" t="n">
        <f aca="false">Inputs!$B$5*D9717+Inputs!$B$6*E9717</f>
        <v>140066.847552675</v>
      </c>
      <c r="G9717" s="43" t="n">
        <f aca="false">F9717*SQRT(($B$6-2)/C9717)</f>
        <v>95032.7465846378</v>
      </c>
    </row>
    <row r="9718" customFormat="false" ht="15" hidden="false" customHeight="false" outlineLevel="0" collapsed="false">
      <c r="A9718" s="41" t="n">
        <v>1.9928320442</v>
      </c>
      <c r="B9718" s="41" t="n">
        <v>-1.929284729</v>
      </c>
      <c r="C9718" s="41" t="n">
        <v>0.406002183</v>
      </c>
      <c r="D9718" s="42" t="n">
        <f aca="false">$B$5*A9718</f>
        <v>5.09164210607502</v>
      </c>
      <c r="E9718" s="42" t="n">
        <f aca="false">$D$5*A9718+$F$5*B9718</f>
        <v>1.41073734922855</v>
      </c>
      <c r="F9718" s="43" t="n">
        <f aca="false">Inputs!$B$5*D9718+Inputs!$B$6*E9718</f>
        <v>438627.343146075</v>
      </c>
      <c r="G9718" s="43" t="n">
        <f aca="false">F9718*SQRT(($B$6-2)/C9718)</f>
        <v>973523.66865876</v>
      </c>
    </row>
    <row r="9719" customFormat="false" ht="15" hidden="false" customHeight="false" outlineLevel="0" collapsed="false">
      <c r="A9719" s="41" t="n">
        <v>0.5778512233</v>
      </c>
      <c r="B9719" s="41" t="n">
        <v>0.366763463</v>
      </c>
      <c r="C9719" s="41" t="n">
        <v>0.6955932998</v>
      </c>
      <c r="D9719" s="42" t="n">
        <f aca="false">$B$5*A9719</f>
        <v>1.47639718468214</v>
      </c>
      <c r="E9719" s="42" t="n">
        <f aca="false">$D$5*A9719+$F$5*B9719</f>
        <v>2.00835447422419</v>
      </c>
      <c r="F9719" s="43" t="n">
        <f aca="false">Inputs!$B$5*D9719+Inputs!$B$6*E9719</f>
        <v>47221.9947570049</v>
      </c>
      <c r="G9719" s="43" t="n">
        <f aca="false">F9719*SQRT(($B$6-2)/C9719)</f>
        <v>80072.176113235</v>
      </c>
    </row>
    <row r="9720" customFormat="false" ht="15" hidden="false" customHeight="false" outlineLevel="0" collapsed="false">
      <c r="A9720" s="41" t="n">
        <v>0.6429433935</v>
      </c>
      <c r="B9720" s="41" t="n">
        <v>-0.7083703516</v>
      </c>
      <c r="C9720" s="41" t="n">
        <v>2.1054748505</v>
      </c>
      <c r="D9720" s="42" t="n">
        <f aca="false">$B$5*A9720</f>
        <v>1.6427062499798</v>
      </c>
      <c r="E9720" s="42" t="n">
        <f aca="false">$D$5*A9720+$F$5*B9720</f>
        <v>0.306765763634023</v>
      </c>
      <c r="F9720" s="43" t="n">
        <f aca="false">Inputs!$B$5*D9720+Inputs!$B$6*E9720</f>
        <v>148932.336816279</v>
      </c>
      <c r="G9720" s="43" t="n">
        <f aca="false">F9720*SQRT(($B$6-2)/C9720)</f>
        <v>145153.988101306</v>
      </c>
    </row>
    <row r="9721" customFormat="false" ht="15" hidden="false" customHeight="false" outlineLevel="0" collapsed="false">
      <c r="A9721" s="41" t="n">
        <v>1.1691970283</v>
      </c>
      <c r="B9721" s="41" t="n">
        <v>-0.1079806817</v>
      </c>
      <c r="C9721" s="41" t="n">
        <v>4.6055917369</v>
      </c>
      <c r="D9721" s="42" t="n">
        <f aca="false">$B$5*A9721</f>
        <v>2.9872727292379</v>
      </c>
      <c r="E9721" s="42" t="n">
        <f aca="false">$D$5*A9721+$F$5*B9721</f>
        <v>2.59575197871163</v>
      </c>
      <c r="F9721" s="43" t="n">
        <f aca="false">Inputs!$B$5*D9721+Inputs!$B$6*E9721</f>
        <v>168939.673988208</v>
      </c>
      <c r="G9721" s="43" t="n">
        <f aca="false">F9721*SQRT(($B$6-2)/C9721)</f>
        <v>111327.877955743</v>
      </c>
    </row>
    <row r="9722" customFormat="false" ht="15" hidden="false" customHeight="false" outlineLevel="0" collapsed="false">
      <c r="A9722" s="41" t="n">
        <v>-1.1862149391</v>
      </c>
      <c r="B9722" s="41" t="n">
        <v>-1.0948103883</v>
      </c>
      <c r="C9722" s="41" t="n">
        <v>1.4616061074</v>
      </c>
      <c r="D9722" s="42" t="n">
        <f aca="false">$B$5*A9722</f>
        <v>-3.03075311758216</v>
      </c>
      <c r="E9722" s="42" t="n">
        <f aca="false">$D$5*A9722+$F$5*B9722</f>
        <v>-4.71316028345496</v>
      </c>
      <c r="F9722" s="43" t="n">
        <f aca="false">Inputs!$B$5*D9722+Inputs!$B$6*E9722</f>
        <v>-67417.2975854678</v>
      </c>
      <c r="G9722" s="43" t="n">
        <f aca="false">F9722*SQRT(($B$6-2)/C9722)</f>
        <v>-78862.6130878392</v>
      </c>
    </row>
    <row r="9723" customFormat="false" ht="15" hidden="false" customHeight="false" outlineLevel="0" collapsed="false">
      <c r="A9723" s="41" t="n">
        <v>0.1247050688</v>
      </c>
      <c r="B9723" s="41" t="n">
        <v>-1.5965215235</v>
      </c>
      <c r="C9723" s="41" t="n">
        <v>1.4248981266</v>
      </c>
      <c r="D9723" s="42" t="n">
        <f aca="false">$B$5*A9723</f>
        <v>0.318618711993844</v>
      </c>
      <c r="E9723" s="42" t="n">
        <f aca="false">$D$5*A9723+$F$5*B9723</f>
        <v>-2.46003786654983</v>
      </c>
      <c r="F9723" s="43" t="n">
        <f aca="false">Inputs!$B$5*D9723+Inputs!$B$6*E9723</f>
        <v>154863.764526876</v>
      </c>
      <c r="G9723" s="43" t="n">
        <f aca="false">F9723*SQRT(($B$6-2)/C9723)</f>
        <v>183473.31262652</v>
      </c>
    </row>
    <row r="9724" customFormat="false" ht="15" hidden="false" customHeight="false" outlineLevel="0" collapsed="false">
      <c r="A9724" s="41" t="n">
        <v>1.8005059834</v>
      </c>
      <c r="B9724" s="41" t="n">
        <v>1.0489212805</v>
      </c>
      <c r="C9724" s="41" t="n">
        <v>7.591671952</v>
      </c>
      <c r="D9724" s="42" t="n">
        <f aca="false">$B$5*A9724</f>
        <v>4.60025324462286</v>
      </c>
      <c r="E9724" s="42" t="n">
        <f aca="false">$D$5*A9724+$F$5*B9724</f>
        <v>6.09568101443839</v>
      </c>
      <c r="F9724" s="43" t="n">
        <f aca="false">Inputs!$B$5*D9724+Inputs!$B$6*E9724</f>
        <v>155241.273740366</v>
      </c>
      <c r="G9724" s="43" t="n">
        <f aca="false">F9724*SQRT(($B$6-2)/C9724)</f>
        <v>79680.7619919421</v>
      </c>
    </row>
    <row r="9725" customFormat="false" ht="15" hidden="false" customHeight="false" outlineLevel="0" collapsed="false">
      <c r="A9725" s="41" t="n">
        <v>1.8268443209</v>
      </c>
      <c r="B9725" s="41" t="n">
        <v>1.7214234891</v>
      </c>
      <c r="C9725" s="41" t="n">
        <v>2.8967067974</v>
      </c>
      <c r="D9725" s="42" t="n">
        <f aca="false">$B$5*A9725</f>
        <v>4.66754711848911</v>
      </c>
      <c r="E9725" s="42" t="n">
        <f aca="false">$D$5*A9725+$F$5*B9725</f>
        <v>7.31959479465352</v>
      </c>
      <c r="F9725" s="43" t="n">
        <f aca="false">Inputs!$B$5*D9725+Inputs!$B$6*E9725</f>
        <v>100774.972116235</v>
      </c>
      <c r="G9725" s="43" t="n">
        <f aca="false">F9725*SQRT(($B$6-2)/C9725)</f>
        <v>83736.6177835938</v>
      </c>
    </row>
    <row r="9726" customFormat="false" ht="15" hidden="false" customHeight="false" outlineLevel="0" collapsed="false">
      <c r="A9726" s="41" t="n">
        <v>-0.3519064648</v>
      </c>
      <c r="B9726" s="41" t="n">
        <v>-0.8693294627</v>
      </c>
      <c r="C9726" s="41" t="n">
        <v>0.7349027103</v>
      </c>
      <c r="D9726" s="42" t="n">
        <f aca="false">$B$5*A9726</f>
        <v>-0.899113288945019</v>
      </c>
      <c r="E9726" s="42" t="n">
        <f aca="false">$D$5*A9726+$F$5*B9726</f>
        <v>-2.33850208163823</v>
      </c>
      <c r="F9726" s="43" t="n">
        <f aca="false">Inputs!$B$5*D9726+Inputs!$B$6*E9726</f>
        <v>27013.7751874095</v>
      </c>
      <c r="G9726" s="43" t="n">
        <f aca="false">F9726*SQRT(($B$6-2)/C9726)</f>
        <v>44564.1220094664</v>
      </c>
    </row>
    <row r="9727" customFormat="false" ht="15" hidden="false" customHeight="false" outlineLevel="0" collapsed="false">
      <c r="A9727" s="41" t="n">
        <v>-2.6777726822</v>
      </c>
      <c r="B9727" s="41" t="n">
        <v>-0.4062341249</v>
      </c>
      <c r="C9727" s="41" t="n">
        <v>4.689697468</v>
      </c>
      <c r="D9727" s="42" t="n">
        <f aca="false">$B$5*A9727</f>
        <v>-6.84165039340297</v>
      </c>
      <c r="E9727" s="42" t="n">
        <f aca="false">$D$5*A9727+$F$5*B9727</f>
        <v>-7.073457750009</v>
      </c>
      <c r="F9727" s="43" t="n">
        <f aca="false">Inputs!$B$5*D9727+Inputs!$B$6*E9727</f>
        <v>-330492.151839847</v>
      </c>
      <c r="G9727" s="43" t="n">
        <f aca="false">F9727*SQRT(($B$6-2)/C9727)</f>
        <v>-215825.9866535</v>
      </c>
    </row>
    <row r="9728" customFormat="false" ht="15" hidden="false" customHeight="false" outlineLevel="0" collapsed="false">
      <c r="A9728" s="41" t="n">
        <v>1.7656528558</v>
      </c>
      <c r="B9728" s="41" t="n">
        <v>-0.8278506575</v>
      </c>
      <c r="C9728" s="41" t="n">
        <v>1.0575740482</v>
      </c>
      <c r="D9728" s="42" t="n">
        <f aca="false">$B$5*A9728</f>
        <v>4.51120426905412</v>
      </c>
      <c r="E9728" s="42" t="n">
        <f aca="false">$D$5*A9728+$F$5*B9728</f>
        <v>2.77203958518302</v>
      </c>
      <c r="F9728" s="43" t="n">
        <f aca="false">Inputs!$B$5*D9728+Inputs!$B$6*E9728</f>
        <v>312518.447646261</v>
      </c>
      <c r="G9728" s="43" t="n">
        <f aca="false">F9728*SQRT(($B$6-2)/C9728)</f>
        <v>429769.175961538</v>
      </c>
    </row>
    <row r="9729" customFormat="false" ht="15" hidden="false" customHeight="false" outlineLevel="0" collapsed="false">
      <c r="A9729" s="41" t="n">
        <v>-0.2099209949</v>
      </c>
      <c r="B9729" s="41" t="n">
        <v>-0.5545702491</v>
      </c>
      <c r="C9729" s="41" t="n">
        <v>4.599724836</v>
      </c>
      <c r="D9729" s="42" t="n">
        <f aca="false">$B$5*A9729</f>
        <v>-0.53634353165526</v>
      </c>
      <c r="E9729" s="42" t="n">
        <f aca="false">$D$5*A9729+$F$5*B9729</f>
        <v>-1.45712649085706</v>
      </c>
      <c r="F9729" s="43" t="n">
        <f aca="false">Inputs!$B$5*D9729+Inputs!$B$6*E9729</f>
        <v>19221.9713773268</v>
      </c>
      <c r="G9729" s="43" t="n">
        <f aca="false">F9729*SQRT(($B$6-2)/C9729)</f>
        <v>12674.9716894329</v>
      </c>
    </row>
    <row r="9730" customFormat="false" ht="15" hidden="false" customHeight="false" outlineLevel="0" collapsed="false">
      <c r="A9730" s="41" t="n">
        <v>0.3749951536</v>
      </c>
      <c r="B9730" s="41" t="n">
        <v>1.2860846842</v>
      </c>
      <c r="C9730" s="41" t="n">
        <v>2.5315950727</v>
      </c>
      <c r="D9730" s="42" t="n">
        <f aca="false">$B$5*A9730</f>
        <v>0.958104381752008</v>
      </c>
      <c r="E9730" s="42" t="n">
        <f aca="false">$D$5*A9730+$F$5*B9730</f>
        <v>3.11307337086848</v>
      </c>
      <c r="F9730" s="43" t="n">
        <f aca="false">Inputs!$B$5*D9730+Inputs!$B$6*E9730</f>
        <v>-59843.2303682231</v>
      </c>
      <c r="G9730" s="43" t="n">
        <f aca="false">F9730*SQRT(($B$6-2)/C9730)</f>
        <v>-53190.3570849133</v>
      </c>
    </row>
    <row r="9731" customFormat="false" ht="15" hidden="false" customHeight="false" outlineLevel="0" collapsed="false">
      <c r="A9731" s="41" t="n">
        <v>-1.5392106175</v>
      </c>
      <c r="B9731" s="41" t="n">
        <v>-1.3477759816</v>
      </c>
      <c r="C9731" s="41" t="n">
        <v>3.6205449999</v>
      </c>
      <c r="D9731" s="42" t="n">
        <f aca="false">$B$5*A9731</f>
        <v>-3.93264932335372</v>
      </c>
      <c r="E9731" s="42" t="n">
        <f aca="false">$D$5*A9731+$F$5*B9731</f>
        <v>-5.9899514118561</v>
      </c>
      <c r="F9731" s="43" t="n">
        <f aca="false">Inputs!$B$5*D9731+Inputs!$B$6*E9731</f>
        <v>-93767.3617425669</v>
      </c>
      <c r="G9731" s="43" t="n">
        <f aca="false">F9731*SQRT(($B$6-2)/C9731)</f>
        <v>-69691.4851775122</v>
      </c>
    </row>
    <row r="9732" customFormat="false" ht="15" hidden="false" customHeight="false" outlineLevel="0" collapsed="false">
      <c r="A9732" s="41" t="n">
        <v>1.4866200393</v>
      </c>
      <c r="B9732" s="41" t="n">
        <v>0.7330668745</v>
      </c>
      <c r="C9732" s="41" t="n">
        <v>1.3859390678</v>
      </c>
      <c r="D9732" s="42" t="n">
        <f aca="false">$B$5*A9732</f>
        <v>3.79828155105435</v>
      </c>
      <c r="E9732" s="42" t="n">
        <f aca="false">$D$5*A9732+$F$5*B9732</f>
        <v>4.80336203116547</v>
      </c>
      <c r="F9732" s="43" t="n">
        <f aca="false">Inputs!$B$5*D9732+Inputs!$B$6*E9732</f>
        <v>139660.053547162</v>
      </c>
      <c r="G9732" s="43" t="n">
        <f aca="false">F9732*SQRT(($B$6-2)/C9732)</f>
        <v>167770.320229416</v>
      </c>
    </row>
    <row r="9733" customFormat="false" ht="15" hidden="false" customHeight="false" outlineLevel="0" collapsed="false">
      <c r="A9733" s="41" t="n">
        <v>-0.2593805613</v>
      </c>
      <c r="B9733" s="41" t="n">
        <v>1.7070827619</v>
      </c>
      <c r="C9733" s="41" t="n">
        <v>2.4078672278</v>
      </c>
      <c r="D9733" s="42" t="n">
        <f aca="false">$B$5*A9733</f>
        <v>-0.662711637569348</v>
      </c>
      <c r="E9733" s="42" t="n">
        <f aca="false">$D$5*A9733+$F$5*B9733</f>
        <v>2.33047669890951</v>
      </c>
      <c r="F9733" s="43" t="n">
        <f aca="false">Inputs!$B$5*D9733+Inputs!$B$6*E9733</f>
        <v>-182794.99870241</v>
      </c>
      <c r="G9733" s="43" t="n">
        <f aca="false">F9733*SQRT(($B$6-2)/C9733)</f>
        <v>-166595.412867463</v>
      </c>
    </row>
    <row r="9734" customFormat="false" ht="15" hidden="false" customHeight="false" outlineLevel="0" collapsed="false">
      <c r="A9734" s="41" t="n">
        <v>-1.3650288864</v>
      </c>
      <c r="B9734" s="41" t="n">
        <v>0.9312134912</v>
      </c>
      <c r="C9734" s="41" t="n">
        <v>2.1217407211</v>
      </c>
      <c r="D9734" s="42" t="n">
        <f aca="false">$B$5*A9734</f>
        <v>-3.48761882579675</v>
      </c>
      <c r="E9734" s="42" t="n">
        <f aca="false">$D$5*A9734+$F$5*B9734</f>
        <v>-1.6402384762456</v>
      </c>
      <c r="F9734" s="43" t="n">
        <f aca="false">Inputs!$B$5*D9734+Inputs!$B$6*E9734</f>
        <v>-266749.958767395</v>
      </c>
      <c r="G9734" s="43" t="n">
        <f aca="false">F9734*SQRT(($B$6-2)/C9734)</f>
        <v>-258984.160270769</v>
      </c>
    </row>
    <row r="9735" customFormat="false" ht="15" hidden="false" customHeight="false" outlineLevel="0" collapsed="false">
      <c r="A9735" s="41" t="n">
        <v>-0.0682381089</v>
      </c>
      <c r="B9735" s="41" t="n">
        <v>0.606543836</v>
      </c>
      <c r="C9735" s="41" t="n">
        <v>1.5564946015</v>
      </c>
      <c r="D9735" s="42" t="n">
        <f aca="false">$B$5*A9735</f>
        <v>-0.174346869584612</v>
      </c>
      <c r="E9735" s="42" t="n">
        <f aca="false">$D$5*A9735+$F$5*B9735</f>
        <v>0.884967572396612</v>
      </c>
      <c r="F9735" s="43" t="n">
        <f aca="false">Inputs!$B$5*D9735+Inputs!$B$6*E9735</f>
        <v>-61683.0655782918</v>
      </c>
      <c r="G9735" s="43" t="n">
        <f aca="false">F9735*SQRT(($B$6-2)/C9735)</f>
        <v>-69920.9206440548</v>
      </c>
    </row>
    <row r="9736" customFormat="false" ht="15" hidden="false" customHeight="false" outlineLevel="0" collapsed="false">
      <c r="A9736" s="41" t="n">
        <v>-2.3871521121</v>
      </c>
      <c r="B9736" s="41" t="n">
        <v>-0.2607033599</v>
      </c>
      <c r="C9736" s="41" t="n">
        <v>2.4768670571</v>
      </c>
      <c r="D9736" s="42" t="n">
        <f aca="false">$B$5*A9736</f>
        <v>-6.09912121944706</v>
      </c>
      <c r="E9736" s="42" t="n">
        <f aca="false">$D$5*A9736+$F$5*B9736</f>
        <v>-6.13060615317716</v>
      </c>
      <c r="F9736" s="43" t="n">
        <f aca="false">Inputs!$B$5*D9736+Inputs!$B$6*E9736</f>
        <v>-303381.814285848</v>
      </c>
      <c r="G9736" s="43" t="n">
        <f aca="false">F9736*SQRT(($B$6-2)/C9736)</f>
        <v>-272617.162710628</v>
      </c>
    </row>
    <row r="9737" customFormat="false" ht="15" hidden="false" customHeight="false" outlineLevel="0" collapsed="false">
      <c r="A9737" s="41" t="n">
        <v>0.736796716</v>
      </c>
      <c r="B9737" s="41" t="n">
        <v>-0.0633302184</v>
      </c>
      <c r="C9737" s="41" t="n">
        <v>0.4089052145</v>
      </c>
      <c r="D9737" s="42" t="n">
        <f aca="false">$B$5*A9737</f>
        <v>1.88249942774751</v>
      </c>
      <c r="E9737" s="42" t="n">
        <f aca="false">$D$5*A9737+$F$5*B9737</f>
        <v>1.64391739633613</v>
      </c>
      <c r="F9737" s="43" t="n">
        <f aca="false">Inputs!$B$5*D9737+Inputs!$B$6*E9737</f>
        <v>106054.072957945</v>
      </c>
      <c r="G9737" s="43" t="n">
        <f aca="false">F9737*SQRT(($B$6-2)/C9737)</f>
        <v>234547.617309488</v>
      </c>
    </row>
    <row r="9738" customFormat="false" ht="15" hidden="false" customHeight="false" outlineLevel="0" collapsed="false">
      <c r="A9738" s="41" t="n">
        <v>1.2552977728</v>
      </c>
      <c r="B9738" s="41" t="n">
        <v>1.2218050071</v>
      </c>
      <c r="C9738" s="41" t="n">
        <v>5.6554663819</v>
      </c>
      <c r="D9738" s="42" t="n">
        <f aca="false">$B$5*A9738</f>
        <v>3.20725824047881</v>
      </c>
      <c r="E9738" s="42" t="n">
        <f aca="false">$D$5*A9738+$F$5*B9738</f>
        <v>5.09683619455511</v>
      </c>
      <c r="F9738" s="43" t="n">
        <f aca="false">Inputs!$B$5*D9738+Inputs!$B$6*E9738</f>
        <v>65884.0143201254</v>
      </c>
      <c r="G9738" s="43" t="n">
        <f aca="false">F9738*SQRT(($B$6-2)/C9738)</f>
        <v>39179.6758147227</v>
      </c>
    </row>
    <row r="9739" customFormat="false" ht="15" hidden="false" customHeight="false" outlineLevel="0" collapsed="false">
      <c r="A9739" s="41" t="n">
        <v>-0.9585636252</v>
      </c>
      <c r="B9739" s="41" t="n">
        <v>0.8239926513</v>
      </c>
      <c r="C9739" s="41" t="n">
        <v>5.421348006</v>
      </c>
      <c r="D9739" s="42" t="n">
        <f aca="false">$B$5*A9739</f>
        <v>-2.44910901027764</v>
      </c>
      <c r="E9739" s="42" t="n">
        <f aca="false">$D$5*A9739+$F$5*B9739</f>
        <v>-0.858161670299396</v>
      </c>
      <c r="F9739" s="43" t="n">
        <f aca="false">Inputs!$B$5*D9739+Inputs!$B$6*E9739</f>
        <v>-202002.817512795</v>
      </c>
      <c r="G9739" s="43" t="n">
        <f aca="false">F9739*SQRT(($B$6-2)/C9739)</f>
        <v>-122692.716362461</v>
      </c>
    </row>
    <row r="9740" customFormat="false" ht="15" hidden="false" customHeight="false" outlineLevel="0" collapsed="false">
      <c r="A9740" s="41" t="n">
        <v>-0.9926626572</v>
      </c>
      <c r="B9740" s="41" t="n">
        <v>0.0540154412</v>
      </c>
      <c r="C9740" s="41" t="n">
        <v>2.6015526372</v>
      </c>
      <c r="D9740" s="42" t="n">
        <f aca="false">$B$5*A9740</f>
        <v>-2.53623128814994</v>
      </c>
      <c r="E9740" s="42" t="n">
        <f aca="false">$D$5*A9740+$F$5*B9740</f>
        <v>-2.26885711332553</v>
      </c>
      <c r="F9740" s="43" t="n">
        <f aca="false">Inputs!$B$5*D9740+Inputs!$B$6*E9740</f>
        <v>-140180.273148717</v>
      </c>
      <c r="G9740" s="43" t="n">
        <f aca="false">F9740*SQRT(($B$6-2)/C9740)</f>
        <v>-122909.539359585</v>
      </c>
    </row>
    <row r="9741" customFormat="false" ht="15" hidden="false" customHeight="false" outlineLevel="0" collapsed="false">
      <c r="A9741" s="41" t="n">
        <v>0.6561282493</v>
      </c>
      <c r="B9741" s="41" t="n">
        <v>-0.8352829313</v>
      </c>
      <c r="C9741" s="41" t="n">
        <v>2.6667405002</v>
      </c>
      <c r="D9741" s="42" t="n">
        <f aca="false">$B$5*A9741</f>
        <v>1.67639326698115</v>
      </c>
      <c r="E9741" s="42" t="n">
        <f aca="false">$D$5*A9741+$F$5*B9741</f>
        <v>0.118994705257935</v>
      </c>
      <c r="F9741" s="43" t="n">
        <f aca="false">Inputs!$B$5*D9741+Inputs!$B$6*E9741</f>
        <v>161689.591435219</v>
      </c>
      <c r="G9741" s="43" t="n">
        <f aca="false">F9741*SQRT(($B$6-2)/C9741)</f>
        <v>140025.355242581</v>
      </c>
    </row>
    <row r="9742" customFormat="false" ht="15" hidden="false" customHeight="false" outlineLevel="0" collapsed="false">
      <c r="A9742" s="41" t="n">
        <v>0.7869261856</v>
      </c>
      <c r="B9742" s="41" t="n">
        <v>-0.5053557462</v>
      </c>
      <c r="C9742" s="41" t="n">
        <v>2.3996433768</v>
      </c>
      <c r="D9742" s="42" t="n">
        <f aca="false">$B$5*A9742</f>
        <v>2.01057912162509</v>
      </c>
      <c r="E9742" s="42" t="n">
        <f aca="false">$D$5*A9742+$F$5*B9742</f>
        <v>0.999939786491513</v>
      </c>
      <c r="F9742" s="43" t="n">
        <f aca="false">Inputs!$B$5*D9742+Inputs!$B$6*E9742</f>
        <v>151060.922837933</v>
      </c>
      <c r="G9742" s="43" t="n">
        <f aca="false">F9742*SQRT(($B$6-2)/C9742)</f>
        <v>137909.371557419</v>
      </c>
    </row>
    <row r="9743" customFormat="false" ht="15" hidden="false" customHeight="false" outlineLevel="0" collapsed="false">
      <c r="A9743" s="41" t="n">
        <v>-0.5806975274</v>
      </c>
      <c r="B9743" s="41" t="n">
        <v>0.7066509835</v>
      </c>
      <c r="C9743" s="41" t="n">
        <v>5.6441518265</v>
      </c>
      <c r="D9743" s="42" t="n">
        <f aca="false">$B$5*A9743</f>
        <v>-1.48366942914671</v>
      </c>
      <c r="E9743" s="42" t="n">
        <f aca="false">$D$5*A9743+$F$5*B9743</f>
        <v>-0.161615167784695</v>
      </c>
      <c r="F9743" s="43" t="n">
        <f aca="false">Inputs!$B$5*D9743+Inputs!$B$6*E9743</f>
        <v>-140286.184525437</v>
      </c>
      <c r="G9743" s="43" t="n">
        <f aca="false">F9743*SQRT(($B$6-2)/C9743)</f>
        <v>-83508.475902243</v>
      </c>
    </row>
    <row r="9744" customFormat="false" ht="15" hidden="false" customHeight="false" outlineLevel="0" collapsed="false">
      <c r="A9744" s="41" t="n">
        <v>-0.8359729437</v>
      </c>
      <c r="B9744" s="41" t="n">
        <v>-0.8868354694</v>
      </c>
      <c r="C9744" s="41" t="n">
        <v>2.0269270551</v>
      </c>
      <c r="D9744" s="42" t="n">
        <f aca="false">$B$5*A9744</f>
        <v>-2.13589251139883</v>
      </c>
      <c r="E9744" s="42" t="n">
        <f aca="false">$D$5*A9744+$F$5*B9744</f>
        <v>-3.52060917867694</v>
      </c>
      <c r="F9744" s="43" t="n">
        <f aca="false">Inputs!$B$5*D9744+Inputs!$B$6*E9744</f>
        <v>-37558.792206036</v>
      </c>
      <c r="G9744" s="43" t="n">
        <f aca="false">F9744*SQRT(($B$6-2)/C9744)</f>
        <v>-37308.4800359335</v>
      </c>
    </row>
    <row r="9745" customFormat="false" ht="15" hidden="false" customHeight="false" outlineLevel="0" collapsed="false">
      <c r="A9745" s="41" t="n">
        <v>1.04115604</v>
      </c>
      <c r="B9745" s="41" t="n">
        <v>0.1085571519</v>
      </c>
      <c r="C9745" s="41" t="n">
        <v>6.6094178229</v>
      </c>
      <c r="D9745" s="42" t="n">
        <f aca="false">$B$5*A9745</f>
        <v>2.66013081618548</v>
      </c>
      <c r="E9745" s="42" t="n">
        <f aca="false">$D$5*A9745+$F$5*B9745</f>
        <v>2.66497268409539</v>
      </c>
      <c r="F9745" s="43" t="n">
        <f aca="false">Inputs!$B$5*D9745+Inputs!$B$6*E9745</f>
        <v>132764.447413779</v>
      </c>
      <c r="G9745" s="43" t="n">
        <f aca="false">F9745*SQRT(($B$6-2)/C9745)</f>
        <v>73032.3350401411</v>
      </c>
    </row>
    <row r="9746" customFormat="false" ht="15" hidden="false" customHeight="false" outlineLevel="0" collapsed="false">
      <c r="A9746" s="41" t="n">
        <v>-1.4541194953</v>
      </c>
      <c r="B9746" s="41" t="n">
        <v>0.8556413784</v>
      </c>
      <c r="C9746" s="41" t="n">
        <v>0.9495581607</v>
      </c>
      <c r="D9746" s="42" t="n">
        <f aca="false">$B$5*A9746</f>
        <v>-3.71524337491584</v>
      </c>
      <c r="E9746" s="42" t="n">
        <f aca="false">$D$5*A9746+$F$5*B9746</f>
        <v>-1.98273112357873</v>
      </c>
      <c r="F9746" s="43" t="n">
        <f aca="false">Inputs!$B$5*D9746+Inputs!$B$6*E9746</f>
        <v>-272387.781312648</v>
      </c>
      <c r="G9746" s="43" t="n">
        <f aca="false">F9746*SQRT(($B$6-2)/C9746)</f>
        <v>-395313.672024853</v>
      </c>
    </row>
    <row r="9747" customFormat="false" ht="15" hidden="false" customHeight="false" outlineLevel="0" collapsed="false">
      <c r="A9747" s="41" t="n">
        <v>-0.4066012322</v>
      </c>
      <c r="B9747" s="41" t="n">
        <v>-1.4030133396</v>
      </c>
      <c r="C9747" s="41" t="n">
        <v>6.6356238535</v>
      </c>
      <c r="D9747" s="42" t="n">
        <f aca="false">$B$5*A9747</f>
        <v>-1.03885721843789</v>
      </c>
      <c r="E9747" s="42" t="n">
        <f aca="false">$D$5*A9747+$F$5*B9747</f>
        <v>-3.3901887063948</v>
      </c>
      <c r="F9747" s="43" t="n">
        <f aca="false">Inputs!$B$5*D9747+Inputs!$B$6*E9747</f>
        <v>65623.7134759508</v>
      </c>
      <c r="G9747" s="43" t="n">
        <f aca="false">F9747*SQRT(($B$6-2)/C9747)</f>
        <v>36027.5658255501</v>
      </c>
    </row>
    <row r="9748" customFormat="false" ht="15" hidden="false" customHeight="false" outlineLevel="0" collapsed="false">
      <c r="A9748" s="41" t="n">
        <v>-2.5073150112</v>
      </c>
      <c r="B9748" s="41" t="n">
        <v>0.903414297</v>
      </c>
      <c r="C9748" s="41" t="n">
        <v>0.2686656134</v>
      </c>
      <c r="D9748" s="42" t="n">
        <f aca="false">$B$5*A9748</f>
        <v>-6.40613478761317</v>
      </c>
      <c r="E9748" s="42" t="n">
        <f aca="false">$D$5*A9748+$F$5*B9748</f>
        <v>-4.406410731032</v>
      </c>
      <c r="F9748" s="43" t="n">
        <f aca="false">Inputs!$B$5*D9748+Inputs!$B$6*E9748</f>
        <v>-420292.942209717</v>
      </c>
      <c r="G9748" s="43" t="n">
        <f aca="false">F9748*SQRT(($B$6-2)/C9748)</f>
        <v>-1146729.67879993</v>
      </c>
    </row>
    <row r="9749" customFormat="false" ht="15" hidden="false" customHeight="false" outlineLevel="0" collapsed="false">
      <c r="A9749" s="41" t="n">
        <v>-0.8599180661</v>
      </c>
      <c r="B9749" s="41" t="n">
        <v>-1.2438447713</v>
      </c>
      <c r="C9749" s="41" t="n">
        <v>2.3233812972</v>
      </c>
      <c r="D9749" s="42" t="n">
        <f aca="false">$B$5*A9749</f>
        <v>-2.19707177324471</v>
      </c>
      <c r="E9749" s="42" t="n">
        <f aca="false">$D$5*A9749+$F$5*B9749</f>
        <v>-4.19405249741675</v>
      </c>
      <c r="F9749" s="43" t="n">
        <f aca="false">Inputs!$B$5*D9749+Inputs!$B$6*E9749</f>
        <v>-10004.552453633</v>
      </c>
      <c r="G9749" s="43" t="n">
        <f aca="false">F9749*SQRT(($B$6-2)/C9749)</f>
        <v>-9282.23199786187</v>
      </c>
    </row>
    <row r="9750" customFormat="false" ht="15" hidden="false" customHeight="false" outlineLevel="0" collapsed="false">
      <c r="A9750" s="41" t="n">
        <v>0.6394028304</v>
      </c>
      <c r="B9750" s="41" t="n">
        <v>0.8057915963</v>
      </c>
      <c r="C9750" s="41" t="n">
        <v>5.7241276086</v>
      </c>
      <c r="D9750" s="42" t="n">
        <f aca="false">$B$5*A9750</f>
        <v>1.63366018901764</v>
      </c>
      <c r="E9750" s="42" t="n">
        <f aca="false">$D$5*A9750+$F$5*B9750</f>
        <v>2.91291128022285</v>
      </c>
      <c r="F9750" s="43" t="n">
        <f aca="false">Inputs!$B$5*D9750+Inputs!$B$6*E9750</f>
        <v>17720.4548906218</v>
      </c>
      <c r="G9750" s="43" t="n">
        <f aca="false">F9750*SQRT(($B$6-2)/C9750)</f>
        <v>10474.5460528942</v>
      </c>
    </row>
    <row r="9751" customFormat="false" ht="15" hidden="false" customHeight="false" outlineLevel="0" collapsed="false">
      <c r="A9751" s="41" t="n">
        <v>-0.7871029986</v>
      </c>
      <c r="B9751" s="41" t="n">
        <v>0.9126406596</v>
      </c>
      <c r="C9751" s="41" t="n">
        <v>6.3793287123</v>
      </c>
      <c r="D9751" s="42" t="n">
        <f aca="false">$B$5*A9751</f>
        <v>-2.0110308749569</v>
      </c>
      <c r="E9751" s="42" t="n">
        <f aca="false">$D$5*A9751+$F$5*B9751</f>
        <v>-0.297083603103679</v>
      </c>
      <c r="F9751" s="43" t="n">
        <f aca="false">Inputs!$B$5*D9751+Inputs!$B$6*E9751</f>
        <v>-186248.907340506</v>
      </c>
      <c r="G9751" s="43" t="n">
        <f aca="false">F9751*SQRT(($B$6-2)/C9751)</f>
        <v>-104284.854834247</v>
      </c>
    </row>
    <row r="9752" customFormat="false" ht="15" hidden="false" customHeight="false" outlineLevel="0" collapsed="false">
      <c r="A9752" s="41" t="n">
        <v>2.0548929211</v>
      </c>
      <c r="B9752" s="41" t="n">
        <v>1.346663271</v>
      </c>
      <c r="C9752" s="41" t="n">
        <v>0.9927740023</v>
      </c>
      <c r="D9752" s="42" t="n">
        <f aca="false">$B$5*A9752</f>
        <v>5.25020628356487</v>
      </c>
      <c r="E9752" s="42" t="n">
        <f aca="false">$D$5*A9752+$F$5*B9752</f>
        <v>7.21514137535757</v>
      </c>
      <c r="F9752" s="43" t="n">
        <f aca="false">Inputs!$B$5*D9752+Inputs!$B$6*E9752</f>
        <v>164263.559588608</v>
      </c>
      <c r="G9752" s="43" t="n">
        <f aca="false">F9752*SQRT(($B$6-2)/C9752)</f>
        <v>233147.643190342</v>
      </c>
    </row>
    <row r="9753" customFormat="false" ht="15" hidden="false" customHeight="false" outlineLevel="0" collapsed="false">
      <c r="A9753" s="41" t="n">
        <v>1.1910570952</v>
      </c>
      <c r="B9753" s="41" t="n">
        <v>0.3141291221</v>
      </c>
      <c r="C9753" s="41" t="n">
        <v>4.7806337405</v>
      </c>
      <c r="D9753" s="42" t="n">
        <f aca="false">$B$5*A9753</f>
        <v>3.04312472007355</v>
      </c>
      <c r="E9753" s="42" t="n">
        <f aca="false">$D$5*A9753+$F$5*B9753</f>
        <v>3.37664564899404</v>
      </c>
      <c r="F9753" s="43" t="n">
        <f aca="false">Inputs!$B$5*D9753+Inputs!$B$6*E9753</f>
        <v>135480.189557653</v>
      </c>
      <c r="G9753" s="43" t="n">
        <f aca="false">F9753*SQRT(($B$6-2)/C9753)</f>
        <v>87629.0406856333</v>
      </c>
    </row>
    <row r="9754" customFormat="false" ht="15" hidden="false" customHeight="false" outlineLevel="0" collapsed="false">
      <c r="A9754" s="41" t="n">
        <v>-0.4437182055</v>
      </c>
      <c r="B9754" s="41" t="n">
        <v>-0.0558860529</v>
      </c>
      <c r="C9754" s="41" t="n">
        <v>4.4107083309</v>
      </c>
      <c r="D9754" s="42" t="n">
        <f aca="false">$B$5*A9754</f>
        <v>-1.13369027005123</v>
      </c>
      <c r="E9754" s="42" t="n">
        <f aca="false">$D$5*A9754+$F$5*B9754</f>
        <v>-1.15236736512615</v>
      </c>
      <c r="F9754" s="43" t="n">
        <f aca="false">Inputs!$B$5*D9754+Inputs!$B$6*E9754</f>
        <v>-55750.6587488158</v>
      </c>
      <c r="G9754" s="43" t="n">
        <f aca="false">F9754*SQRT(($B$6-2)/C9754)</f>
        <v>-37541.4317131053</v>
      </c>
    </row>
    <row r="9755" customFormat="false" ht="15" hidden="false" customHeight="false" outlineLevel="0" collapsed="false">
      <c r="A9755" s="41" t="n">
        <v>0.4407416037</v>
      </c>
      <c r="B9755" s="41" t="n">
        <v>-1.2575119587</v>
      </c>
      <c r="C9755" s="41" t="n">
        <v>4.9807133814</v>
      </c>
      <c r="D9755" s="42" t="n">
        <f aca="false">$B$5*A9755</f>
        <v>1.12608511782478</v>
      </c>
      <c r="E9755" s="42" t="n">
        <f aca="false">$D$5*A9755+$F$5*B9755</f>
        <v>-1.12261832382923</v>
      </c>
      <c r="F9755" s="43" t="n">
        <f aca="false">Inputs!$B$5*D9755+Inputs!$B$6*E9755</f>
        <v>168739.427973939</v>
      </c>
      <c r="G9755" s="43" t="n">
        <f aca="false">F9755*SQRT(($B$6-2)/C9755)</f>
        <v>106926.609221228</v>
      </c>
    </row>
    <row r="9756" customFormat="false" ht="15" hidden="false" customHeight="false" outlineLevel="0" collapsed="false">
      <c r="A9756" s="41" t="n">
        <v>-0.7693819076</v>
      </c>
      <c r="B9756" s="41" t="n">
        <v>-1.427750143</v>
      </c>
      <c r="C9756" s="41" t="n">
        <v>15.176590902</v>
      </c>
      <c r="D9756" s="42" t="n">
        <f aca="false">$B$5*A9756</f>
        <v>-1.96575387664498</v>
      </c>
      <c r="E9756" s="42" t="n">
        <f aca="false">$D$5*A9756+$F$5*B9756</f>
        <v>-4.29617131969673</v>
      </c>
      <c r="F9756" s="43" t="n">
        <f aca="false">Inputs!$B$5*D9756+Inputs!$B$6*E9756</f>
        <v>18233.1783203391</v>
      </c>
      <c r="G9756" s="43" t="n">
        <f aca="false">F9756*SQRT(($B$6-2)/C9756)</f>
        <v>6618.96772581855</v>
      </c>
    </row>
    <row r="9757" customFormat="false" ht="15" hidden="false" customHeight="false" outlineLevel="0" collapsed="false">
      <c r="A9757" s="41" t="n">
        <v>0.2351866223</v>
      </c>
      <c r="B9757" s="41" t="n">
        <v>0.0830539224</v>
      </c>
      <c r="C9757" s="41" t="n">
        <v>16.2788313753</v>
      </c>
      <c r="D9757" s="42" t="n">
        <f aca="false">$B$5*A9757</f>
        <v>0.600896654775019</v>
      </c>
      <c r="E9757" s="42" t="n">
        <f aca="false">$D$5*A9757+$F$5*B9757</f>
        <v>0.70306011432607</v>
      </c>
      <c r="F9757" s="43" t="n">
        <f aca="false">Inputs!$B$5*D9757+Inputs!$B$6*E9757</f>
        <v>24936.6597611984</v>
      </c>
      <c r="G9757" s="43" t="n">
        <f aca="false">F9757*SQRT(($B$6-2)/C9757)</f>
        <v>8740.60844169473</v>
      </c>
    </row>
    <row r="9758" customFormat="false" ht="15" hidden="false" customHeight="false" outlineLevel="0" collapsed="false">
      <c r="A9758" s="41" t="n">
        <v>-0.6527086655</v>
      </c>
      <c r="B9758" s="41" t="n">
        <v>0.8204992054</v>
      </c>
      <c r="C9758" s="41" t="n">
        <v>7.8108340289</v>
      </c>
      <c r="D9758" s="42" t="n">
        <f aca="false">$B$5*A9758</f>
        <v>-1.66765630547353</v>
      </c>
      <c r="E9758" s="42" t="n">
        <f aca="false">$D$5*A9758+$F$5*B9758</f>
        <v>-0.136385220544026</v>
      </c>
      <c r="F9758" s="43" t="n">
        <f aca="false">Inputs!$B$5*D9758+Inputs!$B$6*E9758</f>
        <v>-159946.369520152</v>
      </c>
      <c r="G9758" s="43" t="n">
        <f aca="false">F9758*SQRT(($B$6-2)/C9758)</f>
        <v>-80935.8029948373</v>
      </c>
    </row>
    <row r="9759" customFormat="false" ht="15" hidden="false" customHeight="false" outlineLevel="0" collapsed="false">
      <c r="A9759" s="41" t="n">
        <v>-1.0446003659</v>
      </c>
      <c r="B9759" s="41" t="n">
        <v>-0.6898347402</v>
      </c>
      <c r="C9759" s="41" t="n">
        <v>1.4932092501</v>
      </c>
      <c r="D9759" s="42" t="n">
        <f aca="false">$B$5*A9759</f>
        <v>-2.66893099321522</v>
      </c>
      <c r="E9759" s="42" t="n">
        <f aca="false">$D$5*A9759+$F$5*B9759</f>
        <v>-3.67688655486402</v>
      </c>
      <c r="F9759" s="43" t="n">
        <f aca="false">Inputs!$B$5*D9759+Inputs!$B$6*E9759</f>
        <v>-83048.7715783207</v>
      </c>
      <c r="G9759" s="43" t="n">
        <f aca="false">F9759*SQRT(($B$6-2)/C9759)</f>
        <v>-96114.2707058405</v>
      </c>
    </row>
    <row r="9760" customFormat="false" ht="15" hidden="false" customHeight="false" outlineLevel="0" collapsed="false">
      <c r="A9760" s="41" t="n">
        <v>0.7805264849</v>
      </c>
      <c r="B9760" s="41" t="n">
        <v>0.9288157801</v>
      </c>
      <c r="C9760" s="41" t="n">
        <v>2.2100495765</v>
      </c>
      <c r="D9760" s="42" t="n">
        <f aca="false">$B$5*A9760</f>
        <v>1.99422802688771</v>
      </c>
      <c r="E9760" s="42" t="n">
        <f aca="false">$D$5*A9760+$F$5*B9760</f>
        <v>3.46115872504025</v>
      </c>
      <c r="F9760" s="43" t="n">
        <f aca="false">Inputs!$B$5*D9760+Inputs!$B$6*E9760</f>
        <v>26364.8664367584</v>
      </c>
      <c r="G9760" s="43" t="n">
        <f aca="false">F9760*SQRT(($B$6-2)/C9760)</f>
        <v>25080.6949140588</v>
      </c>
    </row>
    <row r="9761" customFormat="false" ht="15" hidden="false" customHeight="false" outlineLevel="0" collapsed="false">
      <c r="A9761" s="41" t="n">
        <v>-0.7957262027</v>
      </c>
      <c r="B9761" s="41" t="n">
        <v>0.2320426047</v>
      </c>
      <c r="C9761" s="41" t="n">
        <v>3.7298870394</v>
      </c>
      <c r="D9761" s="42" t="n">
        <f aca="false">$B$5*A9761</f>
        <v>-2.03306297204838</v>
      </c>
      <c r="E9761" s="42" t="n">
        <f aca="false">$D$5*A9761+$F$5*B9761</f>
        <v>-1.49282212449968</v>
      </c>
      <c r="F9761" s="43" t="n">
        <f aca="false">Inputs!$B$5*D9761+Inputs!$B$6*E9761</f>
        <v>-128665.190979854</v>
      </c>
      <c r="G9761" s="43" t="n">
        <f aca="false">F9761*SQRT(($B$6-2)/C9761)</f>
        <v>-94216.7734200758</v>
      </c>
    </row>
    <row r="9762" customFormat="false" ht="15" hidden="false" customHeight="false" outlineLevel="0" collapsed="false">
      <c r="A9762" s="41" t="n">
        <v>-0.7788072408</v>
      </c>
      <c r="B9762" s="41" t="n">
        <v>-0.1973395336</v>
      </c>
      <c r="C9762" s="41" t="n">
        <v>2.336828027</v>
      </c>
      <c r="D9762" s="42" t="n">
        <f aca="false">$B$5*A9762</f>
        <v>-1.98983539597049</v>
      </c>
      <c r="E9762" s="42" t="n">
        <f aca="false">$D$5*A9762+$F$5*B9762</f>
        <v>-2.19399515260881</v>
      </c>
      <c r="F9762" s="43" t="n">
        <f aca="false">Inputs!$B$5*D9762+Inputs!$B$6*E9762</f>
        <v>-89283.7819666088</v>
      </c>
      <c r="G9762" s="43" t="n">
        <f aca="false">F9762*SQRT(($B$6-2)/C9762)</f>
        <v>-82598.8878265841</v>
      </c>
    </row>
    <row r="9763" customFormat="false" ht="15" hidden="false" customHeight="false" outlineLevel="0" collapsed="false">
      <c r="A9763" s="41" t="n">
        <v>0.1438373942</v>
      </c>
      <c r="B9763" s="41" t="n">
        <v>0.5603661988</v>
      </c>
      <c r="C9763" s="41" t="n">
        <v>1.5019073485</v>
      </c>
      <c r="D9763" s="42" t="n">
        <f aca="false">$B$5*A9763</f>
        <v>0.367501383204038</v>
      </c>
      <c r="E9763" s="42" t="n">
        <f aca="false">$D$5*A9763+$F$5*B9763</f>
        <v>1.30988288275426</v>
      </c>
      <c r="F9763" s="43" t="n">
        <f aca="false">Inputs!$B$5*D9763+Inputs!$B$6*E9763</f>
        <v>-28744.0058173093</v>
      </c>
      <c r="G9763" s="43" t="n">
        <f aca="false">F9763*SQRT(($B$6-2)/C9763)</f>
        <v>-33169.6370062803</v>
      </c>
    </row>
    <row r="9764" customFormat="false" ht="15" hidden="false" customHeight="false" outlineLevel="0" collapsed="false">
      <c r="A9764" s="41" t="n">
        <v>0.3175590135</v>
      </c>
      <c r="B9764" s="41" t="n">
        <v>0.2731623405</v>
      </c>
      <c r="C9764" s="41" t="n">
        <v>6.4570286176</v>
      </c>
      <c r="D9764" s="42" t="n">
        <f aca="false">$B$5*A9764</f>
        <v>0.811356305217047</v>
      </c>
      <c r="E9764" s="42" t="n">
        <f aca="false">$D$5*A9764+$F$5*B9764</f>
        <v>1.22734109134757</v>
      </c>
      <c r="F9764" s="43" t="n">
        <f aca="false">Inputs!$B$5*D9764+Inputs!$B$6*E9764</f>
        <v>19768.5759543259</v>
      </c>
      <c r="G9764" s="43" t="n">
        <f aca="false">F9764*SQRT(($B$6-2)/C9764)</f>
        <v>11002.0604775881</v>
      </c>
    </row>
    <row r="9765" customFormat="false" ht="15" hidden="false" customHeight="false" outlineLevel="0" collapsed="false">
      <c r="A9765" s="41" t="n">
        <v>-1.0784983371</v>
      </c>
      <c r="B9765" s="41" t="n">
        <v>0.3882766393</v>
      </c>
      <c r="C9765" s="41" t="n">
        <v>0.9697779996</v>
      </c>
      <c r="D9765" s="42" t="n">
        <f aca="false">$B$5*A9765</f>
        <v>-2.75553956515923</v>
      </c>
      <c r="E9765" s="42" t="n">
        <f aca="false">$D$5*A9765+$F$5*B9765</f>
        <v>-1.89592701479584</v>
      </c>
      <c r="F9765" s="43" t="n">
        <f aca="false">Inputs!$B$5*D9765+Inputs!$B$6*E9765</f>
        <v>-180757.605776132</v>
      </c>
      <c r="G9765" s="43" t="n">
        <f aca="false">F9765*SQRT(($B$6-2)/C9765)</f>
        <v>-259582.502153485</v>
      </c>
    </row>
    <row r="9766" customFormat="false" ht="15" hidden="false" customHeight="false" outlineLevel="0" collapsed="false">
      <c r="A9766" s="41" t="n">
        <v>0.5510653512</v>
      </c>
      <c r="B9766" s="41" t="n">
        <v>0.6889345301</v>
      </c>
      <c r="C9766" s="41" t="n">
        <v>0.3004315819</v>
      </c>
      <c r="D9766" s="42" t="n">
        <f aca="false">$B$5*A9766</f>
        <v>1.40795986974171</v>
      </c>
      <c r="E9766" s="42" t="n">
        <f aca="false">$D$5*A9766+$F$5*B9766</f>
        <v>2.50092221088675</v>
      </c>
      <c r="F9766" s="43" t="n">
        <f aca="false">Inputs!$B$5*D9766+Inputs!$B$6*E9766</f>
        <v>15749.8764298337</v>
      </c>
      <c r="G9766" s="43" t="n">
        <f aca="false">F9766*SQRT(($B$6-2)/C9766)</f>
        <v>40636.786414351</v>
      </c>
    </row>
    <row r="9767" customFormat="false" ht="15" hidden="false" customHeight="false" outlineLevel="0" collapsed="false">
      <c r="A9767" s="41" t="n">
        <v>-0.7195201795</v>
      </c>
      <c r="B9767" s="41" t="n">
        <v>0.9155856166</v>
      </c>
      <c r="C9767" s="41" t="n">
        <v>5.4460529779</v>
      </c>
      <c r="D9767" s="42" t="n">
        <f aca="false">$B$5*A9767</f>
        <v>-1.83835825641972</v>
      </c>
      <c r="E9767" s="42" t="n">
        <f aca="false">$D$5*A9767+$F$5*B9767</f>
        <v>-0.131179161842512</v>
      </c>
      <c r="F9767" s="43" t="n">
        <f aca="false">Inputs!$B$5*D9767+Inputs!$B$6*E9767</f>
        <v>-177276.867549846</v>
      </c>
      <c r="G9767" s="43" t="n">
        <f aca="false">F9767*SQRT(($B$6-2)/C9767)</f>
        <v>-107430.138635047</v>
      </c>
    </row>
    <row r="9768" customFormat="false" ht="15" hidden="false" customHeight="false" outlineLevel="0" collapsed="false">
      <c r="A9768" s="41" t="n">
        <v>-1.3172348618</v>
      </c>
      <c r="B9768" s="41" t="n">
        <v>-0.430818154</v>
      </c>
      <c r="C9768" s="41" t="n">
        <v>5.3078209642</v>
      </c>
      <c r="D9768" s="42" t="n">
        <f aca="false">$B$5*A9768</f>
        <v>-3.3655061426028</v>
      </c>
      <c r="E9768" s="42" t="n">
        <f aca="false">$D$5*A9768+$F$5*B9768</f>
        <v>-3.87838885317177</v>
      </c>
      <c r="F9768" s="43" t="n">
        <f aca="false">Inputs!$B$5*D9768+Inputs!$B$6*E9768</f>
        <v>-142631.171601692</v>
      </c>
      <c r="G9768" s="43" t="n">
        <f aca="false">F9768*SQRT(($B$6-2)/C9768)</f>
        <v>-87553.0570441913</v>
      </c>
    </row>
    <row r="9769" customFormat="false" ht="15" hidden="false" customHeight="false" outlineLevel="0" collapsed="false">
      <c r="A9769" s="41" t="n">
        <v>-0.2755190823</v>
      </c>
      <c r="B9769" s="41" t="n">
        <v>-1.2624090625</v>
      </c>
      <c r="C9769" s="41" t="n">
        <v>0.7291989933</v>
      </c>
      <c r="D9769" s="42" t="n">
        <f aca="false">$B$5*A9769</f>
        <v>-0.703945204287894</v>
      </c>
      <c r="E9769" s="42" t="n">
        <f aca="false">$D$5*A9769+$F$5*B9769</f>
        <v>-2.83547957676778</v>
      </c>
      <c r="F9769" s="43" t="n">
        <f aca="false">Inputs!$B$5*D9769+Inputs!$B$6*E9769</f>
        <v>71379.4584095997</v>
      </c>
      <c r="G9769" s="43" t="n">
        <f aca="false">F9769*SQRT(($B$6-2)/C9769)</f>
        <v>118212.993764339</v>
      </c>
    </row>
    <row r="9770" customFormat="false" ht="15" hidden="false" customHeight="false" outlineLevel="0" collapsed="false">
      <c r="A9770" s="41" t="n">
        <v>-0.2907110115</v>
      </c>
      <c r="B9770" s="41" t="n">
        <v>0.2214809143</v>
      </c>
      <c r="C9770" s="41" t="n">
        <v>0.7089050367</v>
      </c>
      <c r="D9770" s="42" t="n">
        <f aca="false">$B$5*A9770</f>
        <v>-0.742760249746621</v>
      </c>
      <c r="E9770" s="42" t="n">
        <f aca="false">$D$5*A9770+$F$5*B9770</f>
        <v>-0.309331464311704</v>
      </c>
      <c r="F9770" s="43" t="n">
        <f aca="false">Inputs!$B$5*D9770+Inputs!$B$6*E9770</f>
        <v>-58809.4517590769</v>
      </c>
      <c r="G9770" s="43" t="n">
        <f aca="false">F9770*SQRT(($B$6-2)/C9770)</f>
        <v>-98779.7897918036</v>
      </c>
    </row>
    <row r="9771" customFormat="false" ht="15" hidden="false" customHeight="false" outlineLevel="0" collapsed="false">
      <c r="A9771" s="41" t="n">
        <v>-1.8257721818</v>
      </c>
      <c r="B9771" s="41" t="n">
        <v>-0.3946883838</v>
      </c>
      <c r="C9771" s="41" t="n">
        <v>3.0914140787</v>
      </c>
      <c r="D9771" s="42" t="n">
        <f aca="false">$B$5*A9771</f>
        <v>-4.66480782663508</v>
      </c>
      <c r="E9771" s="42" t="n">
        <f aca="false">$D$5*A9771+$F$5*B9771</f>
        <v>-5.02611119067831</v>
      </c>
      <c r="F9771" s="43" t="n">
        <f aca="false">Inputs!$B$5*D9771+Inputs!$B$6*E9771</f>
        <v>-215175.223129592</v>
      </c>
      <c r="G9771" s="43" t="n">
        <f aca="false">F9771*SQRT(($B$6-2)/C9771)</f>
        <v>-173072.740136563</v>
      </c>
    </row>
    <row r="9772" customFormat="false" ht="15" hidden="false" customHeight="false" outlineLevel="0" collapsed="false">
      <c r="A9772" s="41" t="n">
        <v>-1.7484009323</v>
      </c>
      <c r="B9772" s="41" t="n">
        <v>2.0415387843</v>
      </c>
      <c r="C9772" s="41" t="n">
        <v>3.9556784066</v>
      </c>
      <c r="D9772" s="42" t="n">
        <f aca="false">$B$5*A9772</f>
        <v>-4.46712598340078</v>
      </c>
      <c r="E9772" s="42" t="n">
        <f aca="false">$D$5*A9772+$F$5*B9772</f>
        <v>-0.635257995343176</v>
      </c>
      <c r="F9772" s="43" t="n">
        <f aca="false">Inputs!$B$5*D9772+Inputs!$B$6*E9772</f>
        <v>-414949.698572919</v>
      </c>
      <c r="G9772" s="43" t="n">
        <f aca="false">F9772*SQRT(($B$6-2)/C9772)</f>
        <v>-295052.951240363</v>
      </c>
    </row>
    <row r="9773" customFormat="false" ht="15" hidden="false" customHeight="false" outlineLevel="0" collapsed="false">
      <c r="A9773" s="41" t="n">
        <v>0.2124912169</v>
      </c>
      <c r="B9773" s="41" t="n">
        <v>0.1258292838</v>
      </c>
      <c r="C9773" s="41" t="n">
        <v>2.4001449094</v>
      </c>
      <c r="D9773" s="42" t="n">
        <f aca="false">$B$5*A9773</f>
        <v>0.542910392417686</v>
      </c>
      <c r="E9773" s="42" t="n">
        <f aca="false">$D$5*A9773+$F$5*B9773</f>
        <v>0.722916517863541</v>
      </c>
      <c r="F9773" s="43" t="n">
        <f aca="false">Inputs!$B$5*D9773+Inputs!$B$6*E9773</f>
        <v>18145.2133485915</v>
      </c>
      <c r="G9773" s="43" t="n">
        <f aca="false">F9773*SQRT(($B$6-2)/C9773)</f>
        <v>16563.7377268903</v>
      </c>
    </row>
    <row r="9774" customFormat="false" ht="15" hidden="false" customHeight="false" outlineLevel="0" collapsed="false">
      <c r="A9774" s="41" t="n">
        <v>0.2320734117</v>
      </c>
      <c r="B9774" s="41" t="n">
        <v>0.6045206306</v>
      </c>
      <c r="C9774" s="41" t="n">
        <v>1.9932205369</v>
      </c>
      <c r="D9774" s="42" t="n">
        <f aca="false">$B$5*A9774</f>
        <v>0.592942470064786</v>
      </c>
      <c r="E9774" s="42" t="n">
        <f aca="false">$D$5*A9774+$F$5*B9774</f>
        <v>1.59609165145653</v>
      </c>
      <c r="F9774" s="43" t="n">
        <f aca="false">Inputs!$B$5*D9774+Inputs!$B$6*E9774</f>
        <v>-20510.3355663479</v>
      </c>
      <c r="G9774" s="43" t="n">
        <f aca="false">F9774*SQRT(($B$6-2)/C9774)</f>
        <v>-20545.1864585802</v>
      </c>
    </row>
    <row r="9775" customFormat="false" ht="15" hidden="false" customHeight="false" outlineLevel="0" collapsed="false">
      <c r="A9775" s="41" t="n">
        <v>0.9781548498</v>
      </c>
      <c r="B9775" s="41" t="n">
        <v>-1.5635539288</v>
      </c>
      <c r="C9775" s="41" t="n">
        <v>2.9453125213</v>
      </c>
      <c r="D9775" s="42" t="n">
        <f aca="false">$B$5*A9775</f>
        <v>2.49916415886543</v>
      </c>
      <c r="E9775" s="42" t="n">
        <f aca="false">$D$5*A9775+$F$5*B9775</f>
        <v>-0.372252551954744</v>
      </c>
      <c r="F9775" s="43" t="n">
        <f aca="false">Inputs!$B$5*D9775+Inputs!$B$6*E9775</f>
        <v>268529.04348428</v>
      </c>
      <c r="G9775" s="43" t="n">
        <f aca="false">F9775*SQRT(($B$6-2)/C9775)</f>
        <v>221279.188896075</v>
      </c>
    </row>
    <row r="9776" customFormat="false" ht="15" hidden="false" customHeight="false" outlineLevel="0" collapsed="false">
      <c r="A9776" s="41" t="n">
        <v>1.3101775974</v>
      </c>
      <c r="B9776" s="41" t="n">
        <v>1.245825294</v>
      </c>
      <c r="C9776" s="41" t="n">
        <v>5.1405853547</v>
      </c>
      <c r="D9776" s="42" t="n">
        <f aca="false">$B$5*A9776</f>
        <v>3.34747498705343</v>
      </c>
      <c r="E9776" s="42" t="n">
        <f aca="false">$D$5*A9776+$F$5*B9776</f>
        <v>5.26890445173999</v>
      </c>
      <c r="F9776" s="43" t="n">
        <f aca="false">Inputs!$B$5*D9776+Inputs!$B$6*E9776</f>
        <v>71302.2761183433</v>
      </c>
      <c r="G9776" s="43" t="n">
        <f aca="false">F9776*SQRT(($B$6-2)/C9776)</f>
        <v>44474.6054705646</v>
      </c>
    </row>
    <row r="9777" customFormat="false" ht="15" hidden="false" customHeight="false" outlineLevel="0" collapsed="false">
      <c r="A9777" s="41" t="n">
        <v>-0.0663466109</v>
      </c>
      <c r="B9777" s="41" t="n">
        <v>-0.1187286907</v>
      </c>
      <c r="C9777" s="41" t="n">
        <v>0.7670992281</v>
      </c>
      <c r="D9777" s="42" t="n">
        <f aca="false">$B$5*A9777</f>
        <v>-0.169514133735955</v>
      </c>
      <c r="E9777" s="42" t="n">
        <f aca="false">$D$5*A9777+$F$5*B9777</f>
        <v>-0.36289168395109</v>
      </c>
      <c r="F9777" s="43" t="n">
        <f aca="false">Inputs!$B$5*D9777+Inputs!$B$6*E9777</f>
        <v>1193.17082395895</v>
      </c>
      <c r="G9777" s="43" t="n">
        <f aca="false">F9777*SQRT(($B$6-2)/C9777)</f>
        <v>1926.60130528539</v>
      </c>
    </row>
    <row r="9778" customFormat="false" ht="15" hidden="false" customHeight="false" outlineLevel="0" collapsed="false">
      <c r="A9778" s="41" t="n">
        <v>-3.1027607966</v>
      </c>
      <c r="B9778" s="41" t="n">
        <v>-1.2439911622</v>
      </c>
      <c r="C9778" s="41" t="n">
        <v>3.4883141986</v>
      </c>
      <c r="D9778" s="42" t="n">
        <f aca="false">$B$5*A9778</f>
        <v>-7.92748569204658</v>
      </c>
      <c r="E9778" s="42" t="n">
        <f aca="false">$D$5*A9778+$F$5*B9778</f>
        <v>-9.53134652776861</v>
      </c>
      <c r="F9778" s="43" t="n">
        <f aca="false">Inputs!$B$5*D9778+Inputs!$B$6*E9778</f>
        <v>-316181.242816228</v>
      </c>
      <c r="G9778" s="43" t="n">
        <f aca="false">F9778*SQRT(($B$6-2)/C9778)</f>
        <v>-239410.559833721</v>
      </c>
    </row>
    <row r="9779" customFormat="false" ht="15" hidden="false" customHeight="false" outlineLevel="0" collapsed="false">
      <c r="A9779" s="41" t="n">
        <v>0.5188492763</v>
      </c>
      <c r="B9779" s="41" t="n">
        <v>1.2006174663</v>
      </c>
      <c r="C9779" s="41" t="n">
        <v>1.5023346368</v>
      </c>
      <c r="D9779" s="42" t="n">
        <f aca="false">$B$5*A9779</f>
        <v>1.32564850590615</v>
      </c>
      <c r="E9779" s="42" t="n">
        <f aca="false">$D$5*A9779+$F$5*B9779</f>
        <v>3.30780685343051</v>
      </c>
      <c r="F9779" s="43" t="n">
        <f aca="false">Inputs!$B$5*D9779+Inputs!$B$6*E9779</f>
        <v>-32825.4920809101</v>
      </c>
      <c r="G9779" s="43" t="n">
        <f aca="false">F9779*SQRT(($B$6-2)/C9779)</f>
        <v>-37874.150709367</v>
      </c>
    </row>
    <row r="9780" customFormat="false" ht="15" hidden="false" customHeight="false" outlineLevel="0" collapsed="false">
      <c r="A9780" s="41" t="n">
        <v>0.7288369221</v>
      </c>
      <c r="B9780" s="41" t="n">
        <v>-0.0757150658</v>
      </c>
      <c r="C9780" s="41" t="n">
        <v>13.8931638253</v>
      </c>
      <c r="D9780" s="42" t="n">
        <f aca="false">$B$5*A9780</f>
        <v>1.86216232914712</v>
      </c>
      <c r="E9780" s="42" t="n">
        <f aca="false">$D$5*A9780+$F$5*B9780</f>
        <v>1.60359090235065</v>
      </c>
      <c r="F9780" s="43" t="n">
        <f aca="false">Inputs!$B$5*D9780+Inputs!$B$6*E9780</f>
        <v>106036.687797179</v>
      </c>
      <c r="G9780" s="43" t="n">
        <f aca="false">F9780*SQRT(($B$6-2)/C9780)</f>
        <v>40231.9027561399</v>
      </c>
    </row>
    <row r="9781" customFormat="false" ht="15" hidden="false" customHeight="false" outlineLevel="0" collapsed="false">
      <c r="A9781" s="41" t="n">
        <v>1.9258727006</v>
      </c>
      <c r="B9781" s="41" t="n">
        <v>1.0051755564</v>
      </c>
      <c r="C9781" s="41" t="n">
        <v>3.6567578484</v>
      </c>
      <c r="D9781" s="42" t="n">
        <f aca="false">$B$5*A9781</f>
        <v>4.92056245374749</v>
      </c>
      <c r="E9781" s="42" t="n">
        <f aca="false">$D$5*A9781+$F$5*B9781</f>
        <v>6.31846444592951</v>
      </c>
      <c r="F9781" s="43" t="n">
        <f aca="false">Inputs!$B$5*D9781+Inputs!$B$6*E9781</f>
        <v>176133.023078273</v>
      </c>
      <c r="G9781" s="43" t="n">
        <f aca="false">F9781*SQRT(($B$6-2)/C9781)</f>
        <v>130258.983862864</v>
      </c>
    </row>
    <row r="9782" customFormat="false" ht="15" hidden="false" customHeight="false" outlineLevel="0" collapsed="false">
      <c r="A9782" s="41" t="n">
        <v>-0.3938264187</v>
      </c>
      <c r="B9782" s="41" t="n">
        <v>2.182110652</v>
      </c>
      <c r="C9782" s="41" t="n">
        <v>8.855496778</v>
      </c>
      <c r="D9782" s="42" t="n">
        <f aca="false">$B$5*A9782</f>
        <v>-1.00621785050763</v>
      </c>
      <c r="E9782" s="42" t="n">
        <f aca="false">$D$5*A9782+$F$5*B9782</f>
        <v>2.83080270188733</v>
      </c>
      <c r="F9782" s="43" t="n">
        <f aca="false">Inputs!$B$5*D9782+Inputs!$B$6*E9782</f>
        <v>-242161.92014513</v>
      </c>
      <c r="G9782" s="43" t="n">
        <f aca="false">F9782*SQRT(($B$6-2)/C9782)</f>
        <v>-115083.850639355</v>
      </c>
    </row>
    <row r="9783" customFormat="false" ht="15" hidden="false" customHeight="false" outlineLevel="0" collapsed="false">
      <c r="A9783" s="41" t="n">
        <v>-1.0961672347</v>
      </c>
      <c r="B9783" s="41" t="n">
        <v>-1.4718402205</v>
      </c>
      <c r="C9783" s="41" t="n">
        <v>4.9354100002</v>
      </c>
      <c r="D9783" s="42" t="n">
        <f aca="false">$B$5*A9783</f>
        <v>-2.80068321048043</v>
      </c>
      <c r="E9783" s="42" t="n">
        <f aca="false">$D$5*A9783+$F$5*B9783</f>
        <v>-5.14991799731472</v>
      </c>
      <c r="F9783" s="43" t="n">
        <f aca="false">Inputs!$B$5*D9783+Inputs!$B$6*E9783</f>
        <v>-22572.4211823072</v>
      </c>
      <c r="G9783" s="43" t="n">
        <f aca="false">F9783*SQRT(($B$6-2)/C9783)</f>
        <v>-14369.1647661177</v>
      </c>
    </row>
    <row r="9784" customFormat="false" ht="15" hidden="false" customHeight="false" outlineLevel="0" collapsed="false">
      <c r="A9784" s="41" t="n">
        <v>-0.4211053871</v>
      </c>
      <c r="B9784" s="41" t="n">
        <v>-0.758640178</v>
      </c>
      <c r="C9784" s="41" t="n">
        <v>11.1473475171</v>
      </c>
      <c r="D9784" s="42" t="n">
        <f aca="false">$B$5*A9784</f>
        <v>-1.07591501566511</v>
      </c>
      <c r="E9784" s="42" t="n">
        <f aca="false">$D$5*A9784+$F$5*B9784</f>
        <v>-2.31203489690456</v>
      </c>
      <c r="F9784" s="43" t="n">
        <f aca="false">Inputs!$B$5*D9784+Inputs!$B$6*E9784</f>
        <v>8010.24327871656</v>
      </c>
      <c r="G9784" s="43" t="n">
        <f aca="false">F9784*SQRT(($B$6-2)/C9784)</f>
        <v>3392.93026639075</v>
      </c>
    </row>
    <row r="9785" customFormat="false" ht="15" hidden="false" customHeight="false" outlineLevel="0" collapsed="false">
      <c r="A9785" s="41" t="n">
        <v>-0.3649316145</v>
      </c>
      <c r="B9785" s="41" t="n">
        <v>0.7980906964</v>
      </c>
      <c r="C9785" s="41" t="n">
        <v>2.9896321713</v>
      </c>
      <c r="D9785" s="42" t="n">
        <f aca="false">$B$5*A9785</f>
        <v>-0.93239226036836</v>
      </c>
      <c r="E9785" s="42" t="n">
        <f aca="false">$D$5*A9785+$F$5*B9785</f>
        <v>0.509711779352094</v>
      </c>
      <c r="F9785" s="43" t="n">
        <f aca="false">Inputs!$B$5*D9785+Inputs!$B$6*E9785</f>
        <v>-118724.815004441</v>
      </c>
      <c r="G9785" s="43" t="n">
        <f aca="false">F9785*SQRT(($B$6-2)/C9785)</f>
        <v>-97106.3477441818</v>
      </c>
    </row>
    <row r="9786" customFormat="false" ht="15" hidden="false" customHeight="false" outlineLevel="0" collapsed="false">
      <c r="A9786" s="41" t="n">
        <v>-0.0339795716</v>
      </c>
      <c r="B9786" s="41" t="n">
        <v>-0.0082967676</v>
      </c>
      <c r="C9786" s="41" t="n">
        <v>3.3234213074</v>
      </c>
      <c r="D9786" s="42" t="n">
        <f aca="false">$B$5*A9786</f>
        <v>-0.0868170591738978</v>
      </c>
      <c r="E9786" s="42" t="n">
        <f aca="false">$D$5*A9786+$F$5*B9786</f>
        <v>-0.0951837714398751</v>
      </c>
      <c r="F9786" s="43" t="n">
        <f aca="false">Inputs!$B$5*D9786+Inputs!$B$6*E9786</f>
        <v>-3922.51734539602</v>
      </c>
      <c r="G9786" s="43" t="n">
        <f aca="false">F9786*SQRT(($B$6-2)/C9786)</f>
        <v>-3042.89642933541</v>
      </c>
    </row>
    <row r="9787" customFormat="false" ht="15" hidden="false" customHeight="false" outlineLevel="0" collapsed="false">
      <c r="A9787" s="41" t="n">
        <v>0.0588148162</v>
      </c>
      <c r="B9787" s="41" t="n">
        <v>-2.312325493</v>
      </c>
      <c r="C9787" s="41" t="n">
        <v>2.6495424987</v>
      </c>
      <c r="D9787" s="42" t="n">
        <f aca="false">$B$5*A9787</f>
        <v>0.150270563691784</v>
      </c>
      <c r="E9787" s="42" t="n">
        <f aca="false">$D$5*A9787+$F$5*B9787</f>
        <v>-3.85283997355222</v>
      </c>
      <c r="F9787" s="43" t="n">
        <f aca="false">Inputs!$B$5*D9787+Inputs!$B$6*E9787</f>
        <v>207669.055046789</v>
      </c>
      <c r="G9787" s="43" t="n">
        <f aca="false">F9787*SQRT(($B$6-2)/C9787)</f>
        <v>180426.921690897</v>
      </c>
    </row>
    <row r="9788" customFormat="false" ht="15" hidden="false" customHeight="false" outlineLevel="0" collapsed="false">
      <c r="A9788" s="41" t="n">
        <v>-1.5152605079</v>
      </c>
      <c r="B9788" s="41" t="n">
        <v>-0.3853112654</v>
      </c>
      <c r="C9788" s="41" t="n">
        <v>1.6894508521</v>
      </c>
      <c r="D9788" s="42" t="n">
        <f aca="false">$B$5*A9788</f>
        <v>-3.87145731932137</v>
      </c>
      <c r="E9788" s="42" t="n">
        <f aca="false">$D$5*A9788+$F$5*B9788</f>
        <v>-4.27102950625478</v>
      </c>
      <c r="F9788" s="43" t="n">
        <f aca="false">Inputs!$B$5*D9788+Inputs!$B$6*E9788</f>
        <v>-173594.256619398</v>
      </c>
      <c r="G9788" s="43" t="n">
        <f aca="false">F9788*SQRT(($B$6-2)/C9788)</f>
        <v>-188876.344625545</v>
      </c>
    </row>
    <row r="9789" customFormat="false" ht="15" hidden="false" customHeight="false" outlineLevel="0" collapsed="false">
      <c r="A9789" s="41" t="n">
        <v>-0.8429288013</v>
      </c>
      <c r="B9789" s="41" t="n">
        <v>-0.2317874871</v>
      </c>
      <c r="C9789" s="41" t="n">
        <v>0.8228983117</v>
      </c>
      <c r="D9789" s="42" t="n">
        <f aca="false">$B$5*A9789</f>
        <v>-2.15366457480131</v>
      </c>
      <c r="E9789" s="42" t="n">
        <f aca="false">$D$5*A9789+$F$5*B9789</f>
        <v>-2.40606084645248</v>
      </c>
      <c r="F9789" s="43" t="n">
        <f aca="false">Inputs!$B$5*D9789+Inputs!$B$6*E9789</f>
        <v>-95063.4151575075</v>
      </c>
      <c r="G9789" s="43" t="n">
        <f aca="false">F9789*SQRT(($B$6-2)/C9789)</f>
        <v>-148202.429952202</v>
      </c>
    </row>
    <row r="9790" customFormat="false" ht="15" hidden="false" customHeight="false" outlineLevel="0" collapsed="false">
      <c r="A9790" s="41" t="n">
        <v>1.4041283796</v>
      </c>
      <c r="B9790" s="41" t="n">
        <v>-0.0744494974</v>
      </c>
      <c r="C9790" s="41" t="n">
        <v>3.9763459934</v>
      </c>
      <c r="D9790" s="42" t="n">
        <f aca="false">$B$5*A9790</f>
        <v>3.58751717221421</v>
      </c>
      <c r="E9790" s="42" t="n">
        <f aca="false">$D$5*A9790+$F$5*B9790</f>
        <v>3.21269154477247</v>
      </c>
      <c r="F9790" s="43" t="n">
        <f aca="false">Inputs!$B$5*D9790+Inputs!$B$6*E9790</f>
        <v>198117.139982798</v>
      </c>
      <c r="G9790" s="43" t="n">
        <f aca="false">F9790*SQRT(($B$6-2)/C9790)</f>
        <v>140506.030473588</v>
      </c>
    </row>
    <row r="9791" customFormat="false" ht="15" hidden="false" customHeight="false" outlineLevel="0" collapsed="false">
      <c r="A9791" s="41" t="n">
        <v>-1.3221682177</v>
      </c>
      <c r="B9791" s="41" t="n">
        <v>-0.7930997873</v>
      </c>
      <c r="C9791" s="41" t="n">
        <v>6.2941390118</v>
      </c>
      <c r="D9791" s="42" t="n">
        <f aca="false">$B$5*A9791</f>
        <v>-3.37811075858025</v>
      </c>
      <c r="E9791" s="42" t="n">
        <f aca="false">$D$5*A9791+$F$5*B9791</f>
        <v>-4.5156959723393</v>
      </c>
      <c r="F9791" s="43" t="n">
        <f aca="false">Inputs!$B$5*D9791+Inputs!$B$6*E9791</f>
        <v>-112026.27724106</v>
      </c>
      <c r="G9791" s="43" t="n">
        <f aca="false">F9791*SQRT(($B$6-2)/C9791)</f>
        <v>-63149.0376698335</v>
      </c>
    </row>
    <row r="9792" customFormat="false" ht="15" hidden="false" customHeight="false" outlineLevel="0" collapsed="false">
      <c r="A9792" s="41" t="n">
        <v>1.710575909</v>
      </c>
      <c r="B9792" s="41" t="n">
        <v>1.5324939715</v>
      </c>
      <c r="C9792" s="41" t="n">
        <v>2.8490858047</v>
      </c>
      <c r="D9792" s="42" t="n">
        <f aca="false">$B$5*A9792</f>
        <v>4.37048387958773</v>
      </c>
      <c r="E9792" s="42" t="n">
        <f aca="false">$D$5*A9792+$F$5*B9792</f>
        <v>6.71669091930629</v>
      </c>
      <c r="F9792" s="43" t="n">
        <f aca="false">Inputs!$B$5*D9792+Inputs!$B$6*E9792</f>
        <v>101213.841993458</v>
      </c>
      <c r="G9792" s="43" t="n">
        <f aca="false">F9792*SQRT(($B$6-2)/C9792)</f>
        <v>84801.228532159</v>
      </c>
    </row>
    <row r="9793" customFormat="false" ht="15" hidden="false" customHeight="false" outlineLevel="0" collapsed="false">
      <c r="A9793" s="41" t="n">
        <v>0.5958774356</v>
      </c>
      <c r="B9793" s="41" t="n">
        <v>-1.5624830707</v>
      </c>
      <c r="C9793" s="41" t="n">
        <v>2.09235868</v>
      </c>
      <c r="D9793" s="42" t="n">
        <f aca="false">$B$5*A9793</f>
        <v>1.52245376121445</v>
      </c>
      <c r="E9793" s="42" t="n">
        <f aca="false">$D$5*A9793+$F$5*B9793</f>
        <v>-1.28006613366224</v>
      </c>
      <c r="F9793" s="43" t="n">
        <f aca="false">Inputs!$B$5*D9793+Inputs!$B$6*E9793</f>
        <v>216248.682804557</v>
      </c>
      <c r="G9793" s="43" t="n">
        <f aca="false">F9793*SQRT(($B$6-2)/C9793)</f>
        <v>211422.10920518</v>
      </c>
    </row>
    <row r="9794" customFormat="false" ht="15" hidden="false" customHeight="false" outlineLevel="0" collapsed="false">
      <c r="A9794" s="41" t="n">
        <v>0.3068049351</v>
      </c>
      <c r="B9794" s="41" t="n">
        <v>0.3836970992</v>
      </c>
      <c r="C9794" s="41" t="n">
        <v>8.6454602164</v>
      </c>
      <c r="D9794" s="42" t="n">
        <f aca="false">$B$5*A9794</f>
        <v>0.78387987108762</v>
      </c>
      <c r="E9794" s="42" t="n">
        <f aca="false">$D$5*A9794+$F$5*B9794</f>
        <v>1.39261608805203</v>
      </c>
      <c r="F9794" s="43" t="n">
        <f aca="false">Inputs!$B$5*D9794+Inputs!$B$6*E9794</f>
        <v>8757.18270616031</v>
      </c>
      <c r="G9794" s="43" t="n">
        <f aca="false">F9794*SQRT(($B$6-2)/C9794)</f>
        <v>4211.97078564601</v>
      </c>
    </row>
    <row r="9795" customFormat="false" ht="15" hidden="false" customHeight="false" outlineLevel="0" collapsed="false">
      <c r="A9795" s="41" t="n">
        <v>0.0255402084</v>
      </c>
      <c r="B9795" s="41" t="n">
        <v>-0.5700110556</v>
      </c>
      <c r="C9795" s="41" t="n">
        <v>1.1869227652</v>
      </c>
      <c r="D9795" s="42" t="n">
        <f aca="false">$B$5*A9795</f>
        <v>0.0652546715443723</v>
      </c>
      <c r="E9795" s="42" t="n">
        <f aca="false">$D$5*A9795+$F$5*B9795</f>
        <v>-0.923488204139191</v>
      </c>
      <c r="F9795" s="43" t="n">
        <f aca="false">Inputs!$B$5*D9795+Inputs!$B$6*E9795</f>
        <v>52699.8773613968</v>
      </c>
      <c r="G9795" s="43" t="n">
        <f aca="false">F9795*SQRT(($B$6-2)/C9795)</f>
        <v>68409.0205675184</v>
      </c>
    </row>
    <row r="9796" customFormat="false" ht="15" hidden="false" customHeight="false" outlineLevel="0" collapsed="false">
      <c r="A9796" s="41" t="n">
        <v>-0.3626310439</v>
      </c>
      <c r="B9796" s="41" t="n">
        <v>-0.6397149072</v>
      </c>
      <c r="C9796" s="41" t="n">
        <v>3.2057056078</v>
      </c>
      <c r="D9796" s="42" t="n">
        <f aca="false">$B$5*A9796</f>
        <v>-0.926514353010814</v>
      </c>
      <c r="E9796" s="42" t="n">
        <f aca="false">$D$5*A9796+$F$5*B9796</f>
        <v>-1.96753652173465</v>
      </c>
      <c r="F9796" s="43" t="n">
        <f aca="false">Inputs!$B$5*D9796+Inputs!$B$6*E9796</f>
        <v>5725.39078565093</v>
      </c>
      <c r="G9796" s="43" t="n">
        <f aca="false">F9796*SQRT(($B$6-2)/C9796)</f>
        <v>4522.28901363175</v>
      </c>
    </row>
    <row r="9797" customFormat="false" ht="15" hidden="false" customHeight="false" outlineLevel="0" collapsed="false">
      <c r="A9797" s="41" t="n">
        <v>-1.1450739584</v>
      </c>
      <c r="B9797" s="41" t="n">
        <v>1.3659878355</v>
      </c>
      <c r="C9797" s="41" t="n">
        <v>5.4903921201</v>
      </c>
      <c r="D9797" s="42" t="n">
        <f aca="false">$B$5*A9797</f>
        <v>-2.92563881543763</v>
      </c>
      <c r="E9797" s="42" t="n">
        <f aca="false">$D$5*A9797+$F$5*B9797</f>
        <v>-0.366092262836948</v>
      </c>
      <c r="F9797" s="43" t="n">
        <f aca="false">Inputs!$B$5*D9797+Inputs!$B$6*E9797</f>
        <v>-274259.268401916</v>
      </c>
      <c r="G9797" s="43" t="n">
        <f aca="false">F9797*SQRT(($B$6-2)/C9797)</f>
        <v>-165529.205183584</v>
      </c>
    </row>
    <row r="9798" customFormat="false" ht="15" hidden="false" customHeight="false" outlineLevel="0" collapsed="false">
      <c r="A9798" s="41" t="n">
        <v>0.882313795</v>
      </c>
      <c r="B9798" s="41" t="n">
        <v>-0.2849294426</v>
      </c>
      <c r="C9798" s="41" t="n">
        <v>1.4685921915</v>
      </c>
      <c r="D9798" s="42" t="n">
        <f aca="false">$B$5*A9798</f>
        <v>2.25429236872608</v>
      </c>
      <c r="E9798" s="42" t="n">
        <f aca="false">$D$5*A9798+$F$5*B9798</f>
        <v>1.60754285592653</v>
      </c>
      <c r="F9798" s="43" t="n">
        <f aca="false">Inputs!$B$5*D9798+Inputs!$B$6*E9798</f>
        <v>145052.094076281</v>
      </c>
      <c r="G9798" s="43" t="n">
        <f aca="false">F9798*SQRT(($B$6-2)/C9798)</f>
        <v>169273.273703801</v>
      </c>
    </row>
    <row r="9799" customFormat="false" ht="15" hidden="false" customHeight="false" outlineLevel="0" collapsed="false">
      <c r="A9799" s="41" t="n">
        <v>0.3521783084</v>
      </c>
      <c r="B9799" s="41" t="n">
        <v>0.3897008904</v>
      </c>
      <c r="C9799" s="41" t="n">
        <v>3.2409149632</v>
      </c>
      <c r="D9799" s="42" t="n">
        <f aca="false">$B$5*A9799</f>
        <v>0.899807843372752</v>
      </c>
      <c r="E9799" s="42" t="n">
        <f aca="false">$D$5*A9799+$F$5*B9799</f>
        <v>1.51095302721951</v>
      </c>
      <c r="F9799" s="43" t="n">
        <f aca="false">Inputs!$B$5*D9799+Inputs!$B$6*E9799</f>
        <v>14433.1329762999</v>
      </c>
      <c r="G9799" s="43" t="n">
        <f aca="false">F9799*SQRT(($B$6-2)/C9799)</f>
        <v>11338.1394137952</v>
      </c>
    </row>
    <row r="9800" customFormat="false" ht="15" hidden="false" customHeight="false" outlineLevel="0" collapsed="false">
      <c r="A9800" s="41" t="n">
        <v>2.3428835581</v>
      </c>
      <c r="B9800" s="41" t="n">
        <v>0.8725686809</v>
      </c>
      <c r="C9800" s="41" t="n">
        <v>6.4573872676</v>
      </c>
      <c r="D9800" s="42" t="n">
        <f aca="false">$B$5*A9800</f>
        <v>5.98601603620923</v>
      </c>
      <c r="E9800" s="42" t="n">
        <f aca="false">$D$5*A9800+$F$5*B9800</f>
        <v>7.0818002307283</v>
      </c>
      <c r="F9800" s="43" t="n">
        <f aca="false">Inputs!$B$5*D9800+Inputs!$B$6*E9800</f>
        <v>244511.592084508</v>
      </c>
      <c r="G9800" s="43" t="n">
        <f aca="false">F9800*SQRT(($B$6-2)/C9800)</f>
        <v>136077.410048058</v>
      </c>
    </row>
    <row r="9801" customFormat="false" ht="15" hidden="false" customHeight="false" outlineLevel="0" collapsed="false">
      <c r="A9801" s="41" t="n">
        <v>0.8347696187</v>
      </c>
      <c r="B9801" s="41" t="n">
        <v>0.0379810131</v>
      </c>
      <c r="C9801" s="41" t="n">
        <v>1.4493678769</v>
      </c>
      <c r="D9801" s="42" t="n">
        <f aca="false">$B$5*A9801</f>
        <v>2.13281804245142</v>
      </c>
      <c r="E9801" s="42" t="n">
        <f aca="false">$D$5*A9801+$F$5*B9801</f>
        <v>2.05199111977781</v>
      </c>
      <c r="F9801" s="43" t="n">
        <f aca="false">Inputs!$B$5*D9801+Inputs!$B$6*E9801</f>
        <v>110682.248256252</v>
      </c>
      <c r="G9801" s="43" t="n">
        <f aca="false">F9801*SQRT(($B$6-2)/C9801)</f>
        <v>130018.05181182</v>
      </c>
    </row>
    <row r="9802" customFormat="false" ht="15" hidden="false" customHeight="false" outlineLevel="0" collapsed="false">
      <c r="A9802" s="41" t="n">
        <v>-0.4344239584</v>
      </c>
      <c r="B9802" s="41" t="n">
        <v>1.3827102527</v>
      </c>
      <c r="C9802" s="41" t="n">
        <v>5.0299538177</v>
      </c>
      <c r="D9802" s="42" t="n">
        <f aca="false">$B$5*A9802</f>
        <v>-1.10994367283229</v>
      </c>
      <c r="E9802" s="42" t="n">
        <f aca="false">$D$5*A9802+$F$5*B9802</f>
        <v>1.3538371631866</v>
      </c>
      <c r="F9802" s="43" t="n">
        <f aca="false">Inputs!$B$5*D9802+Inputs!$B$6*E9802</f>
        <v>-178686.225442559</v>
      </c>
      <c r="G9802" s="43" t="n">
        <f aca="false">F9802*SQRT(($B$6-2)/C9802)</f>
        <v>-112674.093817908</v>
      </c>
    </row>
    <row r="9803" customFormat="false" ht="15" hidden="false" customHeight="false" outlineLevel="0" collapsed="false">
      <c r="A9803" s="41" t="n">
        <v>0.6522721176</v>
      </c>
      <c r="B9803" s="41" t="n">
        <v>-0.8295419541</v>
      </c>
      <c r="C9803" s="41" t="n">
        <v>0.5820907372</v>
      </c>
      <c r="D9803" s="42" t="n">
        <f aca="false">$B$5*A9803</f>
        <v>1.66654093517656</v>
      </c>
      <c r="E9803" s="42" t="n">
        <f aca="false">$D$5*A9803+$F$5*B9803</f>
        <v>0.119731901197583</v>
      </c>
      <c r="F9803" s="43" t="n">
        <f aca="false">Inputs!$B$5*D9803+Inputs!$B$6*E9803</f>
        <v>160667.498457777</v>
      </c>
      <c r="G9803" s="43" t="n">
        <f aca="false">F9803*SQRT(($B$6-2)/C9803)</f>
        <v>297815.766337273</v>
      </c>
    </row>
    <row r="9804" customFormat="false" ht="15" hidden="false" customHeight="false" outlineLevel="0" collapsed="false">
      <c r="A9804" s="41" t="n">
        <v>0.4538665543</v>
      </c>
      <c r="B9804" s="41" t="n">
        <v>0.8373860884</v>
      </c>
      <c r="C9804" s="41" t="n">
        <v>2.8057884443</v>
      </c>
      <c r="D9804" s="42" t="n">
        <f aca="false">$B$5*A9804</f>
        <v>1.15961907835578</v>
      </c>
      <c r="E9804" s="42" t="n">
        <f aca="false">$D$5*A9804+$F$5*B9804</f>
        <v>2.52596702777722</v>
      </c>
      <c r="F9804" s="43" t="n">
        <f aca="false">Inputs!$B$5*D9804+Inputs!$B$6*E9804</f>
        <v>-10336.4435532829</v>
      </c>
      <c r="G9804" s="43" t="n">
        <f aca="false">F9804*SQRT(($B$6-2)/C9804)</f>
        <v>-8726.87336569379</v>
      </c>
    </row>
    <row r="9805" customFormat="false" ht="15" hidden="false" customHeight="false" outlineLevel="0" collapsed="false">
      <c r="A9805" s="41" t="n">
        <v>-2.0958309563</v>
      </c>
      <c r="B9805" s="41" t="n">
        <v>-0.9223867926</v>
      </c>
      <c r="C9805" s="41" t="n">
        <v>7.2343468176</v>
      </c>
      <c r="D9805" s="42" t="n">
        <f aca="false">$B$5*A9805</f>
        <v>-5.35480206441402</v>
      </c>
      <c r="E9805" s="42" t="n">
        <f aca="false">$D$5*A9805+$F$5*B9805</f>
        <v>-6.57994001101135</v>
      </c>
      <c r="F9805" s="43" t="n">
        <f aca="false">Inputs!$B$5*D9805+Inputs!$B$6*E9805</f>
        <v>-206483.205890834</v>
      </c>
      <c r="G9805" s="43" t="n">
        <f aca="false">F9805*SQRT(($B$6-2)/C9805)</f>
        <v>-108567.558090245</v>
      </c>
    </row>
    <row r="9806" customFormat="false" ht="15" hidden="false" customHeight="false" outlineLevel="0" collapsed="false">
      <c r="A9806" s="41" t="n">
        <v>0.362764826</v>
      </c>
      <c r="B9806" s="41" t="n">
        <v>-1.9244613038</v>
      </c>
      <c r="C9806" s="41" t="n">
        <v>5.1862452452</v>
      </c>
      <c r="D9806" s="42" t="n">
        <f aca="false">$B$5*A9806</f>
        <v>0.926856163338172</v>
      </c>
      <c r="E9806" s="42" t="n">
        <f aca="false">$D$5*A9806+$F$5*B9806</f>
        <v>-2.45982193184205</v>
      </c>
      <c r="F9806" s="43" t="n">
        <f aca="false">Inputs!$B$5*D9806+Inputs!$B$6*E9806</f>
        <v>215676.71292592</v>
      </c>
      <c r="G9806" s="43" t="n">
        <f aca="false">F9806*SQRT(($B$6-2)/C9806)</f>
        <v>133934.274316496</v>
      </c>
    </row>
    <row r="9807" customFormat="false" ht="15" hidden="false" customHeight="false" outlineLevel="0" collapsed="false">
      <c r="A9807" s="41" t="n">
        <v>-1.7661311659</v>
      </c>
      <c r="B9807" s="41" t="n">
        <v>-0.2704617404</v>
      </c>
      <c r="C9807" s="41" t="n">
        <v>7.5548989612</v>
      </c>
      <c r="D9807" s="42" t="n">
        <f aca="false">$B$5*A9807</f>
        <v>-4.51242634085491</v>
      </c>
      <c r="E9807" s="42" t="n">
        <f aca="false">$D$5*A9807+$F$5*B9807</f>
        <v>-4.66968250014242</v>
      </c>
      <c r="F9807" s="43" t="n">
        <f aca="false">Inputs!$B$5*D9807+Inputs!$B$6*E9807</f>
        <v>-217758.50907837</v>
      </c>
      <c r="G9807" s="43" t="n">
        <f aca="false">F9807*SQRT(($B$6-2)/C9807)</f>
        <v>-112040.69702602</v>
      </c>
    </row>
    <row r="9808" customFormat="false" ht="15" hidden="false" customHeight="false" outlineLevel="0" collapsed="false">
      <c r="A9808" s="41" t="n">
        <v>0.4915442591</v>
      </c>
      <c r="B9808" s="41" t="n">
        <v>0.5377837069</v>
      </c>
      <c r="C9808" s="41" t="n">
        <v>0.1940603875</v>
      </c>
      <c r="D9808" s="42" t="n">
        <f aca="false">$B$5*A9808</f>
        <v>1.25588478663676</v>
      </c>
      <c r="E9808" s="42" t="n">
        <f aca="false">$D$5*A9808+$F$5*B9808</f>
        <v>2.09828771405862</v>
      </c>
      <c r="F9808" s="43" t="n">
        <f aca="false">Inputs!$B$5*D9808+Inputs!$B$6*E9808</f>
        <v>20674.0929607446</v>
      </c>
      <c r="G9808" s="43" t="n">
        <f aca="false">F9808*SQRT(($B$6-2)/C9808)</f>
        <v>66370.1830523141</v>
      </c>
    </row>
    <row r="9809" customFormat="false" ht="15" hidden="false" customHeight="false" outlineLevel="0" collapsed="false">
      <c r="A9809" s="41" t="n">
        <v>1.5823995527</v>
      </c>
      <c r="B9809" s="41" t="n">
        <v>0.0822638879</v>
      </c>
      <c r="C9809" s="41" t="n">
        <v>2.8938715961</v>
      </c>
      <c r="D9809" s="42" t="n">
        <f aca="false">$B$5*A9809</f>
        <v>4.04299610426829</v>
      </c>
      <c r="E9809" s="42" t="n">
        <f aca="false">$D$5*A9809+$F$5*B9809</f>
        <v>3.90750741105422</v>
      </c>
      <c r="F9809" s="43" t="n">
        <f aca="false">Inputs!$B$5*D9809+Inputs!$B$6*E9809</f>
        <v>208924.239874118</v>
      </c>
      <c r="G9809" s="43" t="n">
        <f aca="false">F9809*SQRT(($B$6-2)/C9809)</f>
        <v>173685.754671111</v>
      </c>
    </row>
    <row r="9810" customFormat="false" ht="15" hidden="false" customHeight="false" outlineLevel="0" collapsed="false">
      <c r="A9810" s="41" t="n">
        <v>-0.3726528535</v>
      </c>
      <c r="B9810" s="41" t="n">
        <v>-1.3073595862</v>
      </c>
      <c r="C9810" s="41" t="n">
        <v>1.5786083851</v>
      </c>
      <c r="D9810" s="42" t="n">
        <f aca="false">$B$5*A9810</f>
        <v>-0.95211985643843</v>
      </c>
      <c r="E9810" s="42" t="n">
        <f aca="false">$D$5*A9810+$F$5*B9810</f>
        <v>-3.14423597902286</v>
      </c>
      <c r="F9810" s="43" t="n">
        <f aca="false">Inputs!$B$5*D9810+Inputs!$B$6*E9810</f>
        <v>61999.8133073</v>
      </c>
      <c r="G9810" s="43" t="n">
        <f aca="false">F9810*SQRT(($B$6-2)/C9810)</f>
        <v>69785.9792427161</v>
      </c>
    </row>
    <row r="9811" customFormat="false" ht="15" hidden="false" customHeight="false" outlineLevel="0" collapsed="false">
      <c r="A9811" s="41" t="n">
        <v>-0.3846276164</v>
      </c>
      <c r="B9811" s="41" t="n">
        <v>0.707529308</v>
      </c>
      <c r="C9811" s="41" t="n">
        <v>3.0160486517</v>
      </c>
      <c r="D9811" s="42" t="n">
        <f aca="false">$B$5*A9811</f>
        <v>-0.982715112656513</v>
      </c>
      <c r="E9811" s="42" t="n">
        <f aca="false">$D$5*A9811+$F$5*B9811</f>
        <v>0.306467046785929</v>
      </c>
      <c r="F9811" s="43" t="n">
        <f aca="false">Inputs!$B$5*D9811+Inputs!$B$6*E9811</f>
        <v>-113594.863604948</v>
      </c>
      <c r="G9811" s="43" t="n">
        <f aca="false">F9811*SQRT(($B$6-2)/C9811)</f>
        <v>-92502.7237648829</v>
      </c>
    </row>
    <row r="9812" customFormat="false" ht="15" hidden="false" customHeight="false" outlineLevel="0" collapsed="false">
      <c r="A9812" s="41" t="n">
        <v>0.7527222035</v>
      </c>
      <c r="B9812" s="41" t="n">
        <v>0.2646190067</v>
      </c>
      <c r="C9812" s="41" t="n">
        <v>6.680076767</v>
      </c>
      <c r="D9812" s="42" t="n">
        <f aca="false">$B$5*A9812</f>
        <v>1.92318869855223</v>
      </c>
      <c r="E9812" s="42" t="n">
        <f aca="false">$D$5*A9812+$F$5*B9812</f>
        <v>2.24809796592604</v>
      </c>
      <c r="F9812" s="43" t="n">
        <f aca="false">Inputs!$B$5*D9812+Inputs!$B$6*E9812</f>
        <v>79913.9715589207</v>
      </c>
      <c r="G9812" s="43" t="n">
        <f aca="false">F9812*SQRT(($B$6-2)/C9812)</f>
        <v>43726.7284900561</v>
      </c>
    </row>
    <row r="9813" customFormat="false" ht="15" hidden="false" customHeight="false" outlineLevel="0" collapsed="false">
      <c r="A9813" s="41" t="n">
        <v>0.5471149353</v>
      </c>
      <c r="B9813" s="41" t="n">
        <v>1.2763835591</v>
      </c>
      <c r="C9813" s="41" t="n">
        <v>9.430905511</v>
      </c>
      <c r="D9813" s="42" t="n">
        <f aca="false">$B$5*A9813</f>
        <v>1.3978666438768</v>
      </c>
      <c r="E9813" s="42" t="n">
        <f aca="false">$D$5*A9813+$F$5*B9813</f>
        <v>3.50589614450931</v>
      </c>
      <c r="F9813" s="43" t="n">
        <f aca="false">Inputs!$B$5*D9813+Inputs!$B$6*E9813</f>
        <v>-35508.1428377856</v>
      </c>
      <c r="G9813" s="43" t="n">
        <f aca="false">F9813*SQRT(($B$6-2)/C9813)</f>
        <v>-16351.826079155</v>
      </c>
    </row>
    <row r="9814" customFormat="false" ht="15" hidden="false" customHeight="false" outlineLevel="0" collapsed="false">
      <c r="A9814" s="41" t="n">
        <v>0.0752718431</v>
      </c>
      <c r="B9814" s="41" t="n">
        <v>1.3673188378</v>
      </c>
      <c r="C9814" s="41" t="n">
        <v>12.5013696294</v>
      </c>
      <c r="D9814" s="42" t="n">
        <f aca="false">$B$5*A9814</f>
        <v>0.192317905989758</v>
      </c>
      <c r="E9814" s="42" t="n">
        <f aca="false">$D$5*A9814+$F$5*B9814</f>
        <v>2.54012604712842</v>
      </c>
      <c r="F9814" s="43" t="n">
        <f aca="false">Inputs!$B$5*D9814+Inputs!$B$6*E9814</f>
        <v>-107774.511757445</v>
      </c>
      <c r="G9814" s="43" t="n">
        <f aca="false">F9814*SQRT(($B$6-2)/C9814)</f>
        <v>-43107.4431188081</v>
      </c>
    </row>
    <row r="9815" customFormat="false" ht="15" hidden="false" customHeight="false" outlineLevel="0" collapsed="false">
      <c r="A9815" s="41" t="n">
        <v>-0.7266468393</v>
      </c>
      <c r="B9815" s="41" t="n">
        <v>-0.0732910445</v>
      </c>
      <c r="C9815" s="41" t="n">
        <v>2.1465580744</v>
      </c>
      <c r="D9815" s="42" t="n">
        <f aca="false">$B$5*A9815</f>
        <v>-1.85656671569202</v>
      </c>
      <c r="E9815" s="42" t="n">
        <f aca="false">$D$5*A9815+$F$5*B9815</f>
        <v>-1.85567486794068</v>
      </c>
      <c r="F9815" s="43" t="n">
        <f aca="false">Inputs!$B$5*D9815+Inputs!$B$6*E9815</f>
        <v>-92872.928172168</v>
      </c>
      <c r="G9815" s="43" t="n">
        <f aca="false">F9815*SQRT(($B$6-2)/C9815)</f>
        <v>-89646.3919704155</v>
      </c>
    </row>
    <row r="9816" customFormat="false" ht="15" hidden="false" customHeight="false" outlineLevel="0" collapsed="false">
      <c r="A9816" s="41" t="n">
        <v>-0.4808332299</v>
      </c>
      <c r="B9816" s="41" t="n">
        <v>0.7927051317</v>
      </c>
      <c r="C9816" s="41" t="n">
        <v>0.4903302938</v>
      </c>
      <c r="D9816" s="42" t="n">
        <f aca="false">$B$5*A9816</f>
        <v>-1.22851834226788</v>
      </c>
      <c r="E9816" s="42" t="n">
        <f aca="false">$D$5*A9816+$F$5*B9816</f>
        <v>0.224614213216291</v>
      </c>
      <c r="F9816" s="43" t="n">
        <f aca="false">Inputs!$B$5*D9816+Inputs!$B$6*E9816</f>
        <v>-134082.544887602</v>
      </c>
      <c r="G9816" s="43" t="n">
        <f aca="false">F9816*SQRT(($B$6-2)/C9816)</f>
        <v>-270796.395446521</v>
      </c>
    </row>
    <row r="9817" customFormat="false" ht="15" hidden="false" customHeight="false" outlineLevel="0" collapsed="false">
      <c r="A9817" s="41" t="n">
        <v>-1.0144844466</v>
      </c>
      <c r="B9817" s="41" t="n">
        <v>-0.3217654755</v>
      </c>
      <c r="C9817" s="41" t="n">
        <v>0.337897527</v>
      </c>
      <c r="D9817" s="42" t="n">
        <f aca="false">$B$5*A9817</f>
        <v>-2.59198548081375</v>
      </c>
      <c r="E9817" s="42" t="n">
        <f aca="false">$D$5*A9817+$F$5*B9817</f>
        <v>-2.9696615546208</v>
      </c>
      <c r="F9817" s="43" t="n">
        <f aca="false">Inputs!$B$5*D9817+Inputs!$B$6*E9817</f>
        <v>-110715.470350335</v>
      </c>
      <c r="G9817" s="43" t="n">
        <f aca="false">F9817*SQRT(($B$6-2)/C9817)</f>
        <v>-269358.571754027</v>
      </c>
    </row>
    <row r="9818" customFormat="false" ht="15" hidden="false" customHeight="false" outlineLevel="0" collapsed="false">
      <c r="A9818" s="41" t="n">
        <v>-1.8596764908</v>
      </c>
      <c r="B9818" s="41" t="n">
        <v>0.5943760856</v>
      </c>
      <c r="C9818" s="41" t="n">
        <v>0.944621474</v>
      </c>
      <c r="D9818" s="42" t="n">
        <f aca="false">$B$5*A9818</f>
        <v>-4.7514325915189</v>
      </c>
      <c r="E9818" s="42" t="n">
        <f aca="false">$D$5*A9818+$F$5*B9818</f>
        <v>-3.3989279813858</v>
      </c>
      <c r="F9818" s="43" t="n">
        <f aca="false">Inputs!$B$5*D9818+Inputs!$B$6*E9818</f>
        <v>-305196.8600826</v>
      </c>
      <c r="G9818" s="43" t="n">
        <f aca="false">F9818*SQRT(($B$6-2)/C9818)</f>
        <v>-444085.048935761</v>
      </c>
    </row>
    <row r="9819" customFormat="false" ht="15" hidden="false" customHeight="false" outlineLevel="0" collapsed="false">
      <c r="A9819" s="41" t="n">
        <v>1.2467902757</v>
      </c>
      <c r="B9819" s="41" t="n">
        <v>0.9107079513</v>
      </c>
      <c r="C9819" s="41" t="n">
        <v>6.2073050407</v>
      </c>
      <c r="D9819" s="42" t="n">
        <f aca="false">$B$5*A9819</f>
        <v>3.18552177223115</v>
      </c>
      <c r="E9819" s="42" t="n">
        <f aca="false">$D$5*A9819+$F$5*B9819</f>
        <v>4.53940677281628</v>
      </c>
      <c r="F9819" s="43" t="n">
        <f aca="false">Inputs!$B$5*D9819+Inputs!$B$6*E9819</f>
        <v>91581.8385823007</v>
      </c>
      <c r="G9819" s="43" t="n">
        <f aca="false">F9819*SQRT(($B$6-2)/C9819)</f>
        <v>51984.3732047578</v>
      </c>
    </row>
    <row r="9820" customFormat="false" ht="15" hidden="false" customHeight="false" outlineLevel="0" collapsed="false">
      <c r="A9820" s="41" t="n">
        <v>0.8126276135</v>
      </c>
      <c r="B9820" s="41" t="n">
        <v>0.839400396</v>
      </c>
      <c r="C9820" s="41" t="n">
        <v>4.5203587745</v>
      </c>
      <c r="D9820" s="42" t="n">
        <f aca="false">$B$5*A9820</f>
        <v>2.07624570545124</v>
      </c>
      <c r="E9820" s="42" t="n">
        <f aca="false">$D$5*A9820+$F$5*B9820</f>
        <v>3.38314866994176</v>
      </c>
      <c r="F9820" s="43" t="n">
        <f aca="false">Inputs!$B$5*D9820+Inputs!$B$6*E9820</f>
        <v>38467.1370480356</v>
      </c>
      <c r="G9820" s="43" t="n">
        <f aca="false">F9820*SQRT(($B$6-2)/C9820)</f>
        <v>25586.9434809232</v>
      </c>
    </row>
    <row r="9821" customFormat="false" ht="15" hidden="false" customHeight="false" outlineLevel="0" collapsed="false">
      <c r="A9821" s="41" t="n">
        <v>0.6996938284</v>
      </c>
      <c r="B9821" s="41" t="n">
        <v>0.6143956225</v>
      </c>
      <c r="C9821" s="41" t="n">
        <v>4.7430873802</v>
      </c>
      <c r="D9821" s="42" t="n">
        <f aca="false">$B$5*A9821</f>
        <v>1.78770236478832</v>
      </c>
      <c r="E9821" s="42" t="n">
        <f aca="false">$D$5*A9821+$F$5*B9821</f>
        <v>2.72588708741014</v>
      </c>
      <c r="F9821" s="43" t="n">
        <f aca="false">Inputs!$B$5*D9821+Inputs!$B$6*E9821</f>
        <v>42475.8821083245</v>
      </c>
      <c r="G9821" s="43" t="n">
        <f aca="false">F9821*SQRT(($B$6-2)/C9821)</f>
        <v>27582.069077081</v>
      </c>
    </row>
    <row r="9822" customFormat="false" ht="15" hidden="false" customHeight="false" outlineLevel="0" collapsed="false">
      <c r="A9822" s="41" t="n">
        <v>0.6789134576</v>
      </c>
      <c r="B9822" s="41" t="n">
        <v>-0.6556821299</v>
      </c>
      <c r="C9822" s="41" t="n">
        <v>2.9687809447</v>
      </c>
      <c r="D9822" s="42" t="n">
        <f aca="false">$B$5*A9822</f>
        <v>1.73460897377572</v>
      </c>
      <c r="E9822" s="42" t="n">
        <f aca="false">$D$5*A9822+$F$5*B9822</f>
        <v>0.483338779605527</v>
      </c>
      <c r="F9822" s="43" t="n">
        <f aca="false">Inputs!$B$5*D9822+Inputs!$B$6*E9822</f>
        <v>149293.958397296</v>
      </c>
      <c r="G9822" s="43" t="n">
        <f aca="false">F9822*SQRT(($B$6-2)/C9822)</f>
        <v>122537.256899652</v>
      </c>
    </row>
    <row r="9823" customFormat="false" ht="15" hidden="false" customHeight="false" outlineLevel="0" collapsed="false">
      <c r="A9823" s="41" t="n">
        <v>-0.2001934435</v>
      </c>
      <c r="B9823" s="41" t="n">
        <v>0.0702432607</v>
      </c>
      <c r="C9823" s="41" t="n">
        <v>2.1398579099</v>
      </c>
      <c r="D9823" s="42" t="n">
        <f aca="false">$B$5*A9823</f>
        <v>-0.511489851466104</v>
      </c>
      <c r="E9823" s="42" t="n">
        <f aca="false">$D$5*A9823+$F$5*B9823</f>
        <v>-0.355085726470375</v>
      </c>
      <c r="F9823" s="43" t="n">
        <f aca="false">Inputs!$B$5*D9823+Inputs!$B$6*E9823</f>
        <v>-33394.6988230917</v>
      </c>
      <c r="G9823" s="43" t="n">
        <f aca="false">F9823*SQRT(($B$6-2)/C9823)</f>
        <v>-32284.9457264582</v>
      </c>
    </row>
    <row r="9824" customFormat="false" ht="15" hidden="false" customHeight="false" outlineLevel="0" collapsed="false">
      <c r="A9824" s="41" t="n">
        <v>-0.3357051387</v>
      </c>
      <c r="B9824" s="41" t="n">
        <v>-1.566309636</v>
      </c>
      <c r="C9824" s="41" t="n">
        <v>8.55785705</v>
      </c>
      <c r="D9824" s="42" t="n">
        <f aca="false">$B$5*A9824</f>
        <v>-0.857719256575308</v>
      </c>
      <c r="E9824" s="42" t="n">
        <f aca="false">$D$5*A9824+$F$5*B9824</f>
        <v>-3.50345618374001</v>
      </c>
      <c r="F9824" s="43" t="n">
        <f aca="false">Inputs!$B$5*D9824+Inputs!$B$6*E9824</f>
        <v>89400.8835294698</v>
      </c>
      <c r="G9824" s="43" t="n">
        <f aca="false">F9824*SQRT(($B$6-2)/C9824)</f>
        <v>43218.9582860297</v>
      </c>
    </row>
    <row r="9825" customFormat="false" ht="15" hidden="false" customHeight="false" outlineLevel="0" collapsed="false">
      <c r="A9825" s="41" t="n">
        <v>-1.2350089869</v>
      </c>
      <c r="B9825" s="41" t="n">
        <v>0.229976115</v>
      </c>
      <c r="C9825" s="41" t="n">
        <v>0.1888589875</v>
      </c>
      <c r="D9825" s="42" t="n">
        <f aca="false">$B$5*A9825</f>
        <v>-3.15542083808946</v>
      </c>
      <c r="E9825" s="42" t="n">
        <f aca="false">$D$5*A9825+$F$5*B9825</f>
        <v>-2.54170238811824</v>
      </c>
      <c r="F9825" s="43" t="n">
        <f aca="false">Inputs!$B$5*D9825+Inputs!$B$6*E9825</f>
        <v>-188456.964403034</v>
      </c>
      <c r="G9825" s="43" t="n">
        <f aca="false">F9825*SQRT(($B$6-2)/C9825)</f>
        <v>-613279.376940792</v>
      </c>
    </row>
    <row r="9826" customFormat="false" ht="15" hidden="false" customHeight="false" outlineLevel="0" collapsed="false">
      <c r="A9826" s="41" t="n">
        <v>0.9057759087</v>
      </c>
      <c r="B9826" s="41" t="n">
        <v>0.0093419092</v>
      </c>
      <c r="C9826" s="41" t="n">
        <v>1.0274566829</v>
      </c>
      <c r="D9826" s="42" t="n">
        <f aca="false">$B$5*A9826</f>
        <v>2.31423755395135</v>
      </c>
      <c r="E9826" s="42" t="n">
        <f aca="false">$D$5*A9826+$F$5*B9826</f>
        <v>2.17150441181053</v>
      </c>
      <c r="F9826" s="43" t="n">
        <f aca="false">Inputs!$B$5*D9826+Inputs!$B$6*E9826</f>
        <v>122848.534804609</v>
      </c>
      <c r="G9826" s="43" t="n">
        <f aca="false">F9826*SQRT(($B$6-2)/C9826)</f>
        <v>171397.000858916</v>
      </c>
    </row>
    <row r="9827" customFormat="false" ht="15" hidden="false" customHeight="false" outlineLevel="0" collapsed="false">
      <c r="A9827" s="41" t="n">
        <v>2.7648218619</v>
      </c>
      <c r="B9827" s="41" t="n">
        <v>-0.9197624302</v>
      </c>
      <c r="C9827" s="41" t="n">
        <v>5.3470151814</v>
      </c>
      <c r="D9827" s="42" t="n">
        <f aca="false">$B$5*A9827</f>
        <v>7.06405913575021</v>
      </c>
      <c r="E9827" s="42" t="n">
        <f aca="false">$D$5*A9827+$F$5*B9827</f>
        <v>4.99094185059774</v>
      </c>
      <c r="F9827" s="43" t="n">
        <f aca="false">Inputs!$B$5*D9827+Inputs!$B$6*E9827</f>
        <v>456858.821045134</v>
      </c>
      <c r="G9827" s="43" t="n">
        <f aca="false">F9827*SQRT(($B$6-2)/C9827)</f>
        <v>279409.587362326</v>
      </c>
    </row>
    <row r="9828" customFormat="false" ht="15" hidden="false" customHeight="false" outlineLevel="0" collapsed="false">
      <c r="A9828" s="41" t="n">
        <v>0.4449421421</v>
      </c>
      <c r="B9828" s="41" t="n">
        <v>1.2912026106</v>
      </c>
      <c r="C9828" s="41" t="n">
        <v>2.3392434249</v>
      </c>
      <c r="D9828" s="42" t="n">
        <f aca="false">$B$5*A9828</f>
        <v>1.13681740118397</v>
      </c>
      <c r="E9828" s="42" t="n">
        <f aca="false">$D$5*A9828+$F$5*B9828</f>
        <v>3.28835572349265</v>
      </c>
      <c r="F9828" s="43" t="n">
        <f aca="false">Inputs!$B$5*D9828+Inputs!$B$6*E9828</f>
        <v>-50736.0460562361</v>
      </c>
      <c r="G9828" s="43" t="n">
        <f aca="false">F9828*SQRT(($B$6-2)/C9828)</f>
        <v>-46913.0758159207</v>
      </c>
    </row>
    <row r="9829" customFormat="false" ht="15" hidden="false" customHeight="false" outlineLevel="0" collapsed="false">
      <c r="A9829" s="41" t="n">
        <v>1.0656771212</v>
      </c>
      <c r="B9829" s="41" t="n">
        <v>0.6550668618</v>
      </c>
      <c r="C9829" s="41" t="n">
        <v>6.034946888</v>
      </c>
      <c r="D9829" s="42" t="n">
        <f aca="false">$B$5*A9829</f>
        <v>2.72278164011607</v>
      </c>
      <c r="E9829" s="42" t="n">
        <f aca="false">$D$5*A9829+$F$5*B9829</f>
        <v>3.66700530733376</v>
      </c>
      <c r="F9829" s="43" t="n">
        <f aca="false">Inputs!$B$5*D9829+Inputs!$B$6*E9829</f>
        <v>88927.8986449191</v>
      </c>
      <c r="G9829" s="43" t="n">
        <f aca="false">F9829*SQRT(($B$6-2)/C9829)</f>
        <v>51193.6743812806</v>
      </c>
    </row>
    <row r="9830" customFormat="false" ht="15" hidden="false" customHeight="false" outlineLevel="0" collapsed="false">
      <c r="A9830" s="41" t="n">
        <v>1.0702539738</v>
      </c>
      <c r="B9830" s="41" t="n">
        <v>0.0553943477</v>
      </c>
      <c r="C9830" s="41" t="n">
        <v>5.5902380174</v>
      </c>
      <c r="D9830" s="42" t="n">
        <f aca="false">$B$5*A9830</f>
        <v>2.73447539799159</v>
      </c>
      <c r="E9830" s="42" t="n">
        <f aca="false">$D$5*A9830+$F$5*B9830</f>
        <v>2.64241520094884</v>
      </c>
      <c r="F9830" s="43" t="n">
        <f aca="false">Inputs!$B$5*D9830+Inputs!$B$6*E9830</f>
        <v>141326.779751717</v>
      </c>
      <c r="G9830" s="43" t="n">
        <f aca="false">F9830*SQRT(($B$6-2)/C9830)</f>
        <v>84532.6164507276</v>
      </c>
    </row>
    <row r="9831" customFormat="false" ht="15" hidden="false" customHeight="false" outlineLevel="0" collapsed="false">
      <c r="A9831" s="41" t="n">
        <v>1.6628817448</v>
      </c>
      <c r="B9831" s="41" t="n">
        <v>1.2831591064</v>
      </c>
      <c r="C9831" s="41" t="n">
        <v>5.1420542355</v>
      </c>
      <c r="D9831" s="42" t="n">
        <f aca="false">$B$5*A9831</f>
        <v>4.24862633752263</v>
      </c>
      <c r="E9831" s="42" t="n">
        <f aca="false">$D$5*A9831+$F$5*B9831</f>
        <v>6.17266089590546</v>
      </c>
      <c r="F9831" s="43" t="n">
        <f aca="false">Inputs!$B$5*D9831+Inputs!$B$6*E9831</f>
        <v>116229.58895699</v>
      </c>
      <c r="G9831" s="43" t="n">
        <f aca="false">F9831*SQRT(($B$6-2)/C9831)</f>
        <v>72487.5419772097</v>
      </c>
    </row>
    <row r="9832" customFormat="false" ht="15" hidden="false" customHeight="false" outlineLevel="0" collapsed="false">
      <c r="A9832" s="41" t="n">
        <v>-0.8522276007</v>
      </c>
      <c r="B9832" s="41" t="n">
        <v>0.3215679376</v>
      </c>
      <c r="C9832" s="41" t="n">
        <v>4.9394622243</v>
      </c>
      <c r="D9832" s="42" t="n">
        <f aca="false">$B$5*A9832</f>
        <v>-2.17742280304678</v>
      </c>
      <c r="E9832" s="42" t="n">
        <f aca="false">$D$5*A9832+$F$5*B9832</f>
        <v>-1.47268479987667</v>
      </c>
      <c r="F9832" s="43" t="n">
        <f aca="false">Inputs!$B$5*D9832+Inputs!$B$6*E9832</f>
        <v>-144108.040310845</v>
      </c>
      <c r="G9832" s="43" t="n">
        <f aca="false">F9832*SQRT(($B$6-2)/C9832)</f>
        <v>-91698.7416381958</v>
      </c>
    </row>
    <row r="9833" customFormat="false" ht="15" hidden="false" customHeight="false" outlineLevel="0" collapsed="false">
      <c r="A9833" s="41" t="n">
        <v>-1.5472966295</v>
      </c>
      <c r="B9833" s="41" t="n">
        <v>1.5217889732</v>
      </c>
      <c r="C9833" s="41" t="n">
        <v>6.4701885424</v>
      </c>
      <c r="D9833" s="42" t="n">
        <f aca="false">$B$5*A9833</f>
        <v>-3.95330890642759</v>
      </c>
      <c r="E9833" s="42" t="n">
        <f aca="false">$D$5*A9833+$F$5*B9833</f>
        <v>-1.05418769800942</v>
      </c>
      <c r="F9833" s="43" t="n">
        <f aca="false">Inputs!$B$5*D9833+Inputs!$B$6*E9833</f>
        <v>-342621.505742288</v>
      </c>
      <c r="G9833" s="43" t="n">
        <f aca="false">F9833*SQRT(($B$6-2)/C9833)</f>
        <v>-190489.547025974</v>
      </c>
    </row>
    <row r="9834" customFormat="false" ht="15" hidden="false" customHeight="false" outlineLevel="0" collapsed="false">
      <c r="A9834" s="41" t="n">
        <v>0.224231441</v>
      </c>
      <c r="B9834" s="41" t="n">
        <v>1.3487728441</v>
      </c>
      <c r="C9834" s="41" t="n">
        <v>6.4729595781</v>
      </c>
      <c r="D9834" s="42" t="n">
        <f aca="false">$B$5*A9834</f>
        <v>0.572906407152742</v>
      </c>
      <c r="E9834" s="42" t="n">
        <f aca="false">$D$5*A9834+$F$5*B9834</f>
        <v>2.86256430248377</v>
      </c>
      <c r="F9834" s="43" t="n">
        <f aca="false">Inputs!$B$5*D9834+Inputs!$B$6*E9834</f>
        <v>-85837.5744089142</v>
      </c>
      <c r="G9834" s="43" t="n">
        <f aca="false">F9834*SQRT(($B$6-2)/C9834)</f>
        <v>-47713.4683630533</v>
      </c>
    </row>
    <row r="9835" customFormat="false" ht="15" hidden="false" customHeight="false" outlineLevel="0" collapsed="false">
      <c r="A9835" s="41" t="n">
        <v>-0.1093575048</v>
      </c>
      <c r="B9835" s="41" t="n">
        <v>-1.8562674988</v>
      </c>
      <c r="C9835" s="41" t="n">
        <v>3.2690689193</v>
      </c>
      <c r="D9835" s="42" t="n">
        <f aca="false">$B$5*A9835</f>
        <v>-0.27940602303919</v>
      </c>
      <c r="E9835" s="42" t="n">
        <f aca="false">$D$5*A9835+$F$5*B9835</f>
        <v>-3.46552521335117</v>
      </c>
      <c r="F9835" s="43" t="n">
        <f aca="false">Inputs!$B$5*D9835+Inputs!$B$6*E9835</f>
        <v>145335.65836364</v>
      </c>
      <c r="G9835" s="43" t="n">
        <f aca="false">F9835*SQRT(($B$6-2)/C9835)</f>
        <v>113677.664338368</v>
      </c>
    </row>
    <row r="9836" customFormat="false" ht="15" hidden="false" customHeight="false" outlineLevel="0" collapsed="false">
      <c r="A9836" s="41" t="n">
        <v>2.6373675411</v>
      </c>
      <c r="B9836" s="41" t="n">
        <v>0.1310885472</v>
      </c>
      <c r="C9836" s="41" t="n">
        <v>2.6193607503</v>
      </c>
      <c r="D9836" s="42" t="n">
        <f aca="false">$B$5*A9836</f>
        <v>6.73841614527583</v>
      </c>
      <c r="E9836" s="42" t="n">
        <f aca="false">$D$5*A9836+$F$5*B9836</f>
        <v>6.50220409491608</v>
      </c>
      <c r="F9836" s="43" t="n">
        <f aca="false">Inputs!$B$5*D9836+Inputs!$B$6*E9836</f>
        <v>348731.409781779</v>
      </c>
      <c r="G9836" s="43" t="n">
        <f aca="false">F9836*SQRT(($B$6-2)/C9836)</f>
        <v>304725.22439461</v>
      </c>
    </row>
    <row r="9837" customFormat="false" ht="15" hidden="false" customHeight="false" outlineLevel="0" collapsed="false">
      <c r="A9837" s="41" t="n">
        <v>-1.0002086234</v>
      </c>
      <c r="B9837" s="41" t="n">
        <v>1.1457622884</v>
      </c>
      <c r="C9837" s="41" t="n">
        <v>4.2595077453</v>
      </c>
      <c r="D9837" s="42" t="n">
        <f aca="false">$B$5*A9837</f>
        <v>-2.55551106606537</v>
      </c>
      <c r="E9837" s="42" t="n">
        <f aca="false">$D$5*A9837+$F$5*B9837</f>
        <v>-0.401645696153517</v>
      </c>
      <c r="F9837" s="43" t="n">
        <f aca="false">Inputs!$B$5*D9837+Inputs!$B$6*E9837</f>
        <v>-235468.821798861</v>
      </c>
      <c r="G9837" s="43" t="n">
        <f aca="false">F9837*SQRT(($B$6-2)/C9837)</f>
        <v>-161349.900694373</v>
      </c>
    </row>
    <row r="9838" customFormat="false" ht="15" hidden="false" customHeight="false" outlineLevel="0" collapsed="false">
      <c r="A9838" s="41" t="n">
        <v>2.0358572812</v>
      </c>
      <c r="B9838" s="41" t="n">
        <v>-0.2024381745</v>
      </c>
      <c r="C9838" s="41" t="n">
        <v>7.7631354782</v>
      </c>
      <c r="D9838" s="42" t="n">
        <f aca="false">$B$5*A9838</f>
        <v>5.20157064168375</v>
      </c>
      <c r="E9838" s="42" t="n">
        <f aca="false">$D$5*A9838+$F$5*B9838</f>
        <v>4.49494222073927</v>
      </c>
      <c r="F9838" s="43" t="n">
        <f aca="false">Inputs!$B$5*D9838+Inputs!$B$6*E9838</f>
        <v>295409.953131412</v>
      </c>
      <c r="G9838" s="43" t="n">
        <f aca="false">F9838*SQRT(($B$6-2)/C9838)</f>
        <v>149941.392191734</v>
      </c>
    </row>
    <row r="9839" customFormat="false" ht="15" hidden="false" customHeight="false" outlineLevel="0" collapsed="false">
      <c r="A9839" s="41" t="n">
        <v>-0.0992424107</v>
      </c>
      <c r="B9839" s="41" t="n">
        <v>0.2380462347</v>
      </c>
      <c r="C9839" s="41" t="n">
        <v>1.5967929221</v>
      </c>
      <c r="D9839" s="42" t="n">
        <f aca="false">$B$5*A9839</f>
        <v>-0.253562179762801</v>
      </c>
      <c r="E9839" s="42" t="n">
        <f aca="false">$D$5*A9839+$F$5*B9839</f>
        <v>0.17488896016764</v>
      </c>
      <c r="F9839" s="43" t="n">
        <f aca="false">Inputs!$B$5*D9839+Inputs!$B$6*E9839</f>
        <v>-34100.6659846621</v>
      </c>
      <c r="G9839" s="43" t="n">
        <f aca="false">F9839*SQRT(($B$6-2)/C9839)</f>
        <v>-38163.9711795049</v>
      </c>
    </row>
    <row r="9840" customFormat="false" ht="15" hidden="false" customHeight="false" outlineLevel="0" collapsed="false">
      <c r="A9840" s="41" t="n">
        <v>-1.1109706316</v>
      </c>
      <c r="B9840" s="41" t="n">
        <v>-0.6906674496</v>
      </c>
      <c r="C9840" s="41" t="n">
        <v>2.798071109</v>
      </c>
      <c r="D9840" s="42" t="n">
        <f aca="false">$B$5*A9840</f>
        <v>-2.83850556444566</v>
      </c>
      <c r="E9840" s="42" t="n">
        <f aca="false">$D$5*A9840+$F$5*B9840</f>
        <v>-3.83625830719813</v>
      </c>
      <c r="F9840" s="43" t="n">
        <f aca="false">Inputs!$B$5*D9840+Inputs!$B$6*E9840</f>
        <v>-92037.6410846599</v>
      </c>
      <c r="G9840" s="43" t="n">
        <f aca="false">F9840*SQRT(($B$6-2)/C9840)</f>
        <v>-77812.8107951291</v>
      </c>
    </row>
    <row r="9841" customFormat="false" ht="15" hidden="false" customHeight="false" outlineLevel="0" collapsed="false">
      <c r="A9841" s="41" t="n">
        <v>1.7819258644</v>
      </c>
      <c r="B9841" s="41" t="n">
        <v>-0.1322064379</v>
      </c>
      <c r="C9841" s="41" t="n">
        <v>2.0535625058</v>
      </c>
      <c r="D9841" s="42" t="n">
        <f aca="false">$B$5*A9841</f>
        <v>4.55278144863703</v>
      </c>
      <c r="E9841" s="42" t="n">
        <f aca="false">$D$5*A9841+$F$5*B9841</f>
        <v>4.01196236818995</v>
      </c>
      <c r="F9841" s="43" t="n">
        <f aca="false">Inputs!$B$5*D9841+Inputs!$B$6*E9841</f>
        <v>254680.026454206</v>
      </c>
      <c r="G9841" s="43" t="n">
        <f aca="false">F9841*SQRT(($B$6-2)/C9841)</f>
        <v>251336.707167386</v>
      </c>
    </row>
    <row r="9842" customFormat="false" ht="15" hidden="false" customHeight="false" outlineLevel="0" collapsed="false">
      <c r="A9842" s="41" t="n">
        <v>-0.837556978</v>
      </c>
      <c r="B9842" s="41" t="n">
        <v>-0.4520418964</v>
      </c>
      <c r="C9842" s="41" t="n">
        <v>1.3299406671</v>
      </c>
      <c r="D9842" s="42" t="n">
        <f aca="false">$B$5*A9842</f>
        <v>-2.13993968424655</v>
      </c>
      <c r="E9842" s="42" t="n">
        <f aca="false">$D$5*A9842+$F$5*B9842</f>
        <v>-2.77360117925684</v>
      </c>
      <c r="F9842" s="43" t="n">
        <f aca="false">Inputs!$B$5*D9842+Inputs!$B$6*E9842</f>
        <v>-75313.9094618129</v>
      </c>
      <c r="G9842" s="43" t="n">
        <f aca="false">F9842*SQRT(($B$6-2)/C9842)</f>
        <v>-92357.9015244165</v>
      </c>
    </row>
    <row r="9843" customFormat="false" ht="15" hidden="false" customHeight="false" outlineLevel="0" collapsed="false">
      <c r="A9843" s="41" t="n">
        <v>1.0728236873</v>
      </c>
      <c r="B9843" s="41" t="n">
        <v>-1.9758968851</v>
      </c>
      <c r="C9843" s="41" t="n">
        <v>2.2236185762</v>
      </c>
      <c r="D9843" s="42" t="n">
        <f aca="false">$B$5*A9843</f>
        <v>2.74104095954769</v>
      </c>
      <c r="E9843" s="42" t="n">
        <f aca="false">$D$5*A9843+$F$5*B9843</f>
        <v>-0.858990611488943</v>
      </c>
      <c r="F9843" s="43" t="n">
        <f aca="false">Inputs!$B$5*D9843+Inputs!$B$6*E9843</f>
        <v>317053.626529216</v>
      </c>
      <c r="G9843" s="43" t="n">
        <f aca="false">F9843*SQRT(($B$6-2)/C9843)</f>
        <v>300689.0245393</v>
      </c>
    </row>
    <row r="9844" customFormat="false" ht="15" hidden="false" customHeight="false" outlineLevel="0" collapsed="false">
      <c r="A9844" s="41" t="n">
        <v>0.2546498974</v>
      </c>
      <c r="B9844" s="41" t="n">
        <v>2.462218745</v>
      </c>
      <c r="C9844" s="41" t="n">
        <v>0.8904523108</v>
      </c>
      <c r="D9844" s="42" t="n">
        <f aca="false">$B$5*A9844</f>
        <v>0.65062489520035</v>
      </c>
      <c r="E9844" s="42" t="n">
        <f aca="false">$D$5*A9844+$F$5*B9844</f>
        <v>4.85758411589134</v>
      </c>
      <c r="F9844" s="43" t="n">
        <f aca="false">Inputs!$B$5*D9844+Inputs!$B$6*E9844</f>
        <v>-177816.716274532</v>
      </c>
      <c r="G9844" s="43" t="n">
        <f aca="false">F9844*SQRT(($B$6-2)/C9844)</f>
        <v>-266490.81873005</v>
      </c>
    </row>
    <row r="9845" customFormat="false" ht="15" hidden="false" customHeight="false" outlineLevel="0" collapsed="false">
      <c r="A9845" s="41" t="n">
        <v>2.0310626273</v>
      </c>
      <c r="B9845" s="41" t="n">
        <v>0.5732027808</v>
      </c>
      <c r="C9845" s="41" t="n">
        <v>0.7627682372</v>
      </c>
      <c r="D9845" s="42" t="n">
        <f aca="false">$B$5*A9845</f>
        <v>5.18932040627011</v>
      </c>
      <c r="E9845" s="42" t="n">
        <f aca="false">$D$5*A9845+$F$5*B9845</f>
        <v>5.82286656245842</v>
      </c>
      <c r="F9845" s="43" t="n">
        <f aca="false">Inputs!$B$5*D9845+Inputs!$B$6*E9845</f>
        <v>227788.71250409</v>
      </c>
      <c r="G9845" s="43" t="n">
        <f aca="false">F9845*SQRT(($B$6-2)/C9845)</f>
        <v>368850.94265076</v>
      </c>
    </row>
    <row r="9846" customFormat="false" ht="15" hidden="false" customHeight="false" outlineLevel="0" collapsed="false">
      <c r="A9846" s="41" t="n">
        <v>1.31644261</v>
      </c>
      <c r="B9846" s="41" t="n">
        <v>1.3068262848</v>
      </c>
      <c r="C9846" s="41" t="n">
        <v>10.1647178112</v>
      </c>
      <c r="D9846" s="42" t="n">
        <f aca="false">$B$5*A9846</f>
        <v>3.36348195665334</v>
      </c>
      <c r="E9846" s="42" t="n">
        <f aca="false">$D$5*A9846+$F$5*B9846</f>
        <v>5.38914571600185</v>
      </c>
      <c r="F9846" s="43" t="n">
        <f aca="false">Inputs!$B$5*D9846+Inputs!$B$6*E9846</f>
        <v>66890.909865242</v>
      </c>
      <c r="G9846" s="43" t="n">
        <f aca="false">F9846*SQRT(($B$6-2)/C9846)</f>
        <v>29671.1540219992</v>
      </c>
    </row>
    <row r="9847" customFormat="false" ht="15" hidden="false" customHeight="false" outlineLevel="0" collapsed="false">
      <c r="A9847" s="41" t="n">
        <v>-0.1258520035</v>
      </c>
      <c r="B9847" s="41" t="n">
        <v>0.9247938034</v>
      </c>
      <c r="C9847" s="41" t="n">
        <v>1.193980625</v>
      </c>
      <c r="D9847" s="42" t="n">
        <f aca="false">$B$5*A9847</f>
        <v>-0.321549104963204</v>
      </c>
      <c r="E9847" s="42" t="n">
        <f aca="false">$D$5*A9847+$F$5*B9847</f>
        <v>1.29740658533119</v>
      </c>
      <c r="F9847" s="43" t="n">
        <f aca="false">Inputs!$B$5*D9847+Inputs!$B$6*E9847</f>
        <v>-97025.23976288</v>
      </c>
      <c r="G9847" s="43" t="n">
        <f aca="false">F9847*SQRT(($B$6-2)/C9847)</f>
        <v>-125574.391603893</v>
      </c>
    </row>
    <row r="9848" customFormat="false" ht="15" hidden="false" customHeight="false" outlineLevel="0" collapsed="false">
      <c r="A9848" s="41" t="n">
        <v>1.7885830188</v>
      </c>
      <c r="B9848" s="41" t="n">
        <v>-1.2637622431</v>
      </c>
      <c r="C9848" s="41" t="n">
        <v>5.1086662925</v>
      </c>
      <c r="D9848" s="42" t="n">
        <f aca="false">$B$5*A9848</f>
        <v>4.56979033192368</v>
      </c>
      <c r="E9848" s="42" t="n">
        <f aca="false">$D$5*A9848+$F$5*B9848</f>
        <v>2.07389605174153</v>
      </c>
      <c r="F9848" s="43" t="n">
        <f aca="false">Inputs!$B$5*D9848+Inputs!$B$6*E9848</f>
        <v>353284.230605291</v>
      </c>
      <c r="G9848" s="43" t="n">
        <f aca="false">F9848*SQRT(($B$6-2)/C9848)</f>
        <v>221047.436605046</v>
      </c>
    </row>
    <row r="9849" customFormat="false" ht="15" hidden="false" customHeight="false" outlineLevel="0" collapsed="false">
      <c r="A9849" s="41" t="n">
        <v>0.5766508775</v>
      </c>
      <c r="B9849" s="41" t="n">
        <v>0.3614754481</v>
      </c>
      <c r="C9849" s="41" t="n">
        <v>12.4808842259</v>
      </c>
      <c r="D9849" s="42" t="n">
        <f aca="false">$B$5*A9849</f>
        <v>1.47333032752531</v>
      </c>
      <c r="E9849" s="42" t="n">
        <f aca="false">$D$5*A9849+$F$5*B9849</f>
        <v>1.99636709609257</v>
      </c>
      <c r="F9849" s="43" t="n">
        <f aca="false">Inputs!$B$5*D9849+Inputs!$B$6*E9849</f>
        <v>47514.6779479023</v>
      </c>
      <c r="G9849" s="43" t="n">
        <f aca="false">F9849*SQRT(($B$6-2)/C9849)</f>
        <v>19020.4203460057</v>
      </c>
    </row>
    <row r="9850" customFormat="false" ht="15" hidden="false" customHeight="false" outlineLevel="0" collapsed="false">
      <c r="A9850" s="41" t="n">
        <v>0.103164485</v>
      </c>
      <c r="B9850" s="41" t="n">
        <v>0.0146333057</v>
      </c>
      <c r="C9850" s="41" t="n">
        <v>7.3092239141</v>
      </c>
      <c r="D9850" s="42" t="n">
        <f aca="false">$B$5*A9850</f>
        <v>0.263582993462157</v>
      </c>
      <c r="E9850" s="42" t="n">
        <f aca="false">$D$5*A9850+$F$5*B9850</f>
        <v>0.27075693031077</v>
      </c>
      <c r="F9850" s="43" t="n">
        <f aca="false">Inputs!$B$5*D9850+Inputs!$B$6*E9850</f>
        <v>12820.4528306772</v>
      </c>
      <c r="G9850" s="43" t="n">
        <f aca="false">F9850*SQRT(($B$6-2)/C9850)</f>
        <v>6706.29617769081</v>
      </c>
    </row>
    <row r="9851" customFormat="false" ht="15" hidden="false" customHeight="false" outlineLevel="0" collapsed="false">
      <c r="A9851" s="41" t="n">
        <v>0.2316699725</v>
      </c>
      <c r="B9851" s="41" t="n">
        <v>0.3155721978</v>
      </c>
      <c r="C9851" s="41" t="n">
        <v>4.9615709279</v>
      </c>
      <c r="D9851" s="42" t="n">
        <f aca="false">$B$5*A9851</f>
        <v>0.591911691769174</v>
      </c>
      <c r="E9851" s="42" t="n">
        <f aca="false">$D$5*A9851+$F$5*B9851</f>
        <v>1.0961915569703</v>
      </c>
      <c r="F9851" s="43" t="n">
        <f aca="false">Inputs!$B$5*D9851+Inputs!$B$6*E9851</f>
        <v>4381.59132840244</v>
      </c>
      <c r="G9851" s="43" t="n">
        <f aca="false">F9851*SQRT(($B$6-2)/C9851)</f>
        <v>2781.87277427918</v>
      </c>
    </row>
    <row r="9852" customFormat="false" ht="15" hidden="false" customHeight="false" outlineLevel="0" collapsed="false">
      <c r="A9852" s="41" t="n">
        <v>1.1186152929</v>
      </c>
      <c r="B9852" s="41" t="n">
        <v>0.4765146632</v>
      </c>
      <c r="C9852" s="41" t="n">
        <v>5.6173715539</v>
      </c>
      <c r="D9852" s="42" t="n">
        <f aca="false">$B$5*A9852</f>
        <v>2.85803750617404</v>
      </c>
      <c r="E9852" s="42" t="n">
        <f aca="false">$D$5*A9852+$F$5*B9852</f>
        <v>3.48466233492681</v>
      </c>
      <c r="F9852" s="43" t="n">
        <f aca="false">Inputs!$B$5*D9852+Inputs!$B$6*E9852</f>
        <v>111570.633871064</v>
      </c>
      <c r="G9852" s="43" t="n">
        <f aca="false">F9852*SQRT(($B$6-2)/C9852)</f>
        <v>66573.0298626025</v>
      </c>
    </row>
    <row r="9853" customFormat="false" ht="15" hidden="false" customHeight="false" outlineLevel="0" collapsed="false">
      <c r="A9853" s="41" t="n">
        <v>-0.1778765947</v>
      </c>
      <c r="B9853" s="41" t="n">
        <v>-0.8399214575</v>
      </c>
      <c r="C9853" s="41" t="n">
        <v>2.0859005219</v>
      </c>
      <c r="D9853" s="42" t="n">
        <f aca="false">$B$5*A9853</f>
        <v>-0.454470792907858</v>
      </c>
      <c r="E9853" s="42" t="n">
        <f aca="false">$D$5*A9853+$F$5*B9853</f>
        <v>-1.87360261489065</v>
      </c>
      <c r="F9853" s="43" t="n">
        <f aca="false">Inputs!$B$5*D9853+Inputs!$B$6*E9853</f>
        <v>48233.0514537469</v>
      </c>
      <c r="G9853" s="43" t="n">
        <f aca="false">F9853*SQRT(($B$6-2)/C9853)</f>
        <v>47229.4556180768</v>
      </c>
    </row>
    <row r="9854" customFormat="false" ht="15" hidden="false" customHeight="false" outlineLevel="0" collapsed="false">
      <c r="A9854" s="41" t="n">
        <v>-0.4724425178</v>
      </c>
      <c r="B9854" s="41" t="n">
        <v>0.2611661029</v>
      </c>
      <c r="C9854" s="41" t="n">
        <v>7.4330448008</v>
      </c>
      <c r="D9854" s="42" t="n">
        <f aca="false">$B$5*A9854</f>
        <v>-1.20708025713037</v>
      </c>
      <c r="E9854" s="42" t="n">
        <f aca="false">$D$5*A9854+$F$5*B9854</f>
        <v>-0.673251368354913</v>
      </c>
      <c r="F9854" s="43" t="n">
        <f aca="false">Inputs!$B$5*D9854+Inputs!$B$6*E9854</f>
        <v>-87045.4572952914</v>
      </c>
      <c r="G9854" s="43" t="n">
        <f aca="false">F9854*SQRT(($B$6-2)/C9854)</f>
        <v>-45152.0771175349</v>
      </c>
    </row>
    <row r="9855" customFormat="false" ht="15" hidden="false" customHeight="false" outlineLevel="0" collapsed="false">
      <c r="A9855" s="41" t="n">
        <v>-0.7060707379</v>
      </c>
      <c r="B9855" s="41" t="n">
        <v>0.9458770887</v>
      </c>
      <c r="C9855" s="41" t="n">
        <v>10.8193639644</v>
      </c>
      <c r="D9855" s="42" t="n">
        <f aca="false">$B$5*A9855</f>
        <v>-1.80399522851024</v>
      </c>
      <c r="E9855" s="42" t="n">
        <f aca="false">$D$5*A9855+$F$5*B9855</f>
        <v>-0.0468694059032133</v>
      </c>
      <c r="F9855" s="43" t="n">
        <f aca="false">Inputs!$B$5*D9855+Inputs!$B$6*E9855</f>
        <v>-178056.052555863</v>
      </c>
      <c r="G9855" s="43" t="n">
        <f aca="false">F9855*SQRT(($B$6-2)/C9855)</f>
        <v>-76554.5262838203</v>
      </c>
    </row>
    <row r="9856" customFormat="false" ht="15" hidden="false" customHeight="false" outlineLevel="0" collapsed="false">
      <c r="A9856" s="41" t="n">
        <v>0.4300551407</v>
      </c>
      <c r="B9856" s="41" t="n">
        <v>1.1435274201</v>
      </c>
      <c r="C9856" s="41" t="n">
        <v>2.4435407564</v>
      </c>
      <c r="D9856" s="42" t="n">
        <f aca="false">$B$5*A9856</f>
        <v>1.09878143955737</v>
      </c>
      <c r="E9856" s="42" t="n">
        <f aca="false">$D$5*A9856+$F$5*B9856</f>
        <v>2.99793349453854</v>
      </c>
      <c r="F9856" s="43" t="n">
        <f aca="false">Inputs!$B$5*D9856+Inputs!$B$6*E9856</f>
        <v>-40018.5307711896</v>
      </c>
      <c r="G9856" s="43" t="n">
        <f aca="false">F9856*SQRT(($B$6-2)/C9856)</f>
        <v>-36204.8159705886</v>
      </c>
    </row>
    <row r="9857" customFormat="false" ht="15" hidden="false" customHeight="false" outlineLevel="0" collapsed="false">
      <c r="A9857" s="41" t="n">
        <v>-0.638819221</v>
      </c>
      <c r="B9857" s="41" t="n">
        <v>-0.8310676646</v>
      </c>
      <c r="C9857" s="41" t="n">
        <v>0.7275862113</v>
      </c>
      <c r="D9857" s="42" t="n">
        <f aca="false">$B$5*A9857</f>
        <v>-1.63216907981795</v>
      </c>
      <c r="E9857" s="42" t="n">
        <f aca="false">$D$5*A9857+$F$5*B9857</f>
        <v>-2.95516783867707</v>
      </c>
      <c r="F9857" s="43" t="n">
        <f aca="false">Inputs!$B$5*D9857+Inputs!$B$6*E9857</f>
        <v>-15458.5160479416</v>
      </c>
      <c r="G9857" s="43" t="n">
        <f aca="false">F9857*SQRT(($B$6-2)/C9857)</f>
        <v>-25629.5256861956</v>
      </c>
    </row>
    <row r="9858" customFormat="false" ht="15" hidden="false" customHeight="false" outlineLevel="0" collapsed="false">
      <c r="A9858" s="41" t="n">
        <v>1.1360572263</v>
      </c>
      <c r="B9858" s="41" t="n">
        <v>0.1299539567</v>
      </c>
      <c r="C9858" s="41" t="n">
        <v>6.286262892</v>
      </c>
      <c r="D9858" s="42" t="n">
        <f aca="false">$B$5*A9858</f>
        <v>2.90260126294886</v>
      </c>
      <c r="E9858" s="42" t="n">
        <f aca="false">$D$5*A9858+$F$5*B9858</f>
        <v>2.9277452033377</v>
      </c>
      <c r="F9858" s="43" t="n">
        <f aca="false">Inputs!$B$5*D9858+Inputs!$B$6*E9858</f>
        <v>143872.866128001</v>
      </c>
      <c r="G9858" s="43" t="n">
        <f aca="false">F9858*SQRT(($B$6-2)/C9858)</f>
        <v>81151.7002854182</v>
      </c>
    </row>
    <row r="9859" customFormat="false" ht="15" hidden="false" customHeight="false" outlineLevel="0" collapsed="false">
      <c r="A9859" s="41" t="n">
        <v>-0.2025171289</v>
      </c>
      <c r="B9859" s="41" t="n">
        <v>0.6986604957</v>
      </c>
      <c r="C9859" s="41" t="n">
        <v>14.9893865349</v>
      </c>
      <c r="D9859" s="42" t="n">
        <f aca="false">$B$5*A9859</f>
        <v>-0.517426816630001</v>
      </c>
      <c r="E9859" s="42" t="n">
        <f aca="false">$D$5*A9859+$F$5*B9859</f>
        <v>0.724500773722634</v>
      </c>
      <c r="F9859" s="43" t="n">
        <f aca="false">Inputs!$B$5*D9859+Inputs!$B$6*E9859</f>
        <v>-87967.7203491318</v>
      </c>
      <c r="G9859" s="43" t="n">
        <f aca="false">F9859*SQRT(($B$6-2)/C9859)</f>
        <v>-32132.6398116592</v>
      </c>
    </row>
    <row r="9860" customFormat="false" ht="15" hidden="false" customHeight="false" outlineLevel="0" collapsed="false">
      <c r="A9860" s="41" t="n">
        <v>0.6614492386</v>
      </c>
      <c r="B9860" s="41" t="n">
        <v>-1.2557637367</v>
      </c>
      <c r="C9860" s="41" t="n">
        <v>1.319365991</v>
      </c>
      <c r="D9860" s="42" t="n">
        <f aca="false">$B$5*A9860</f>
        <v>1.68998827778234</v>
      </c>
      <c r="E9860" s="42" t="n">
        <f aca="false">$D$5*A9860+$F$5*B9860</f>
        <v>-0.594406390878226</v>
      </c>
      <c r="F9860" s="43" t="n">
        <f aca="false">Inputs!$B$5*D9860+Inputs!$B$6*E9860</f>
        <v>198719.147322146</v>
      </c>
      <c r="G9860" s="43" t="n">
        <f aca="false">F9860*SQRT(($B$6-2)/C9860)</f>
        <v>244665.12589217</v>
      </c>
    </row>
    <row r="9861" customFormat="false" ht="15" hidden="false" customHeight="false" outlineLevel="0" collapsed="false">
      <c r="A9861" s="41" t="n">
        <v>1.3846451231</v>
      </c>
      <c r="B9861" s="41" t="n">
        <v>-0.4104069434</v>
      </c>
      <c r="C9861" s="41" t="n">
        <v>0.1612103311</v>
      </c>
      <c r="D9861" s="42" t="n">
        <f aca="false">$B$5*A9861</f>
        <v>3.53773787975072</v>
      </c>
      <c r="E9861" s="42" t="n">
        <f aca="false">$D$5*A9861+$F$5*B9861</f>
        <v>2.58621680115292</v>
      </c>
      <c r="F9861" s="43" t="n">
        <f aca="false">Inputs!$B$5*D9861+Inputs!$B$6*E9861</f>
        <v>224462.947917426</v>
      </c>
      <c r="G9861" s="43" t="n">
        <f aca="false">F9861*SQRT(($B$6-2)/C9861)</f>
        <v>790611.678371967</v>
      </c>
    </row>
    <row r="9862" customFormat="false" ht="15" hidden="false" customHeight="false" outlineLevel="0" collapsed="false">
      <c r="A9862" s="41" t="n">
        <v>1.7000180477</v>
      </c>
      <c r="B9862" s="41" t="n">
        <v>-1.3335486136</v>
      </c>
      <c r="C9862" s="41" t="n">
        <v>2.8307574807</v>
      </c>
      <c r="D9862" s="42" t="n">
        <f aca="false">$B$5*A9862</f>
        <v>4.34350877583945</v>
      </c>
      <c r="E9862" s="42" t="n">
        <f aca="false">$D$5*A9862+$F$5*B9862</f>
        <v>1.74264470357777</v>
      </c>
      <c r="F9862" s="43" t="n">
        <f aca="false">Inputs!$B$5*D9862+Inputs!$B$6*E9862</f>
        <v>347218.642405057</v>
      </c>
      <c r="G9862" s="43" t="n">
        <f aca="false">F9862*SQRT(($B$6-2)/C9862)</f>
        <v>291854.706149937</v>
      </c>
    </row>
    <row r="9863" customFormat="false" ht="15" hidden="false" customHeight="false" outlineLevel="0" collapsed="false">
      <c r="A9863" s="41" t="n">
        <v>0.3173988825</v>
      </c>
      <c r="B9863" s="41" t="n">
        <v>-0.1856212009</v>
      </c>
      <c r="C9863" s="41" t="n">
        <v>1.9537107497</v>
      </c>
      <c r="D9863" s="42" t="n">
        <f aca="false">$B$5*A9863</f>
        <v>0.810947174028866</v>
      </c>
      <c r="E9863" s="42" t="n">
        <f aca="false">$D$5*A9863+$F$5*B9863</f>
        <v>0.434758154885565</v>
      </c>
      <c r="F9863" s="43" t="n">
        <f aca="false">Inputs!$B$5*D9863+Inputs!$B$6*E9863</f>
        <v>59356.8096586084</v>
      </c>
      <c r="G9863" s="43" t="n">
        <f aca="false">F9863*SQRT(($B$6-2)/C9863)</f>
        <v>60055.8633948096</v>
      </c>
    </row>
    <row r="9864" customFormat="false" ht="15" hidden="false" customHeight="false" outlineLevel="0" collapsed="false">
      <c r="A9864" s="41" t="n">
        <v>-1.9752346764</v>
      </c>
      <c r="B9864" s="41" t="n">
        <v>0.6582079781</v>
      </c>
      <c r="C9864" s="41" t="n">
        <v>3.8292235736</v>
      </c>
      <c r="D9864" s="42" t="n">
        <f aca="false">$B$5*A9864</f>
        <v>-5.04668121782188</v>
      </c>
      <c r="E9864" s="42" t="n">
        <f aca="false">$D$5*A9864+$F$5*B9864</f>
        <v>-3.56368747260278</v>
      </c>
      <c r="F9864" s="43" t="n">
        <f aca="false">Inputs!$B$5*D9864+Inputs!$B$6*E9864</f>
        <v>-326483.748152049</v>
      </c>
      <c r="G9864" s="43" t="n">
        <f aca="false">F9864*SQRT(($B$6-2)/C9864)</f>
        <v>-235950.66383738</v>
      </c>
    </row>
    <row r="9865" customFormat="false" ht="15" hidden="false" customHeight="false" outlineLevel="0" collapsed="false">
      <c r="A9865" s="41" t="n">
        <v>-1.9239370267</v>
      </c>
      <c r="B9865" s="41" t="n">
        <v>-0.291666861</v>
      </c>
      <c r="C9865" s="41" t="n">
        <v>1.6865375271</v>
      </c>
      <c r="D9865" s="42" t="n">
        <f aca="false">$B$5*A9865</f>
        <v>-4.91561684944453</v>
      </c>
      <c r="E9865" s="42" t="n">
        <f aca="false">$D$5*A9865+$F$5*B9865</f>
        <v>-5.08181122723238</v>
      </c>
      <c r="F9865" s="43" t="n">
        <f aca="false">Inputs!$B$5*D9865+Inputs!$B$6*E9865</f>
        <v>-237471.123582834</v>
      </c>
      <c r="G9865" s="43" t="n">
        <f aca="false">F9865*SQRT(($B$6-2)/C9865)</f>
        <v>-258599.571174504</v>
      </c>
    </row>
    <row r="9866" customFormat="false" ht="15" hidden="false" customHeight="false" outlineLevel="0" collapsed="false">
      <c r="A9866" s="41" t="n">
        <v>1.1042754777</v>
      </c>
      <c r="B9866" s="41" t="n">
        <v>-0.5300359773</v>
      </c>
      <c r="C9866" s="41" t="n">
        <v>2.7488549173</v>
      </c>
      <c r="D9866" s="42" t="n">
        <f aca="false">$B$5*A9866</f>
        <v>2.82139959327107</v>
      </c>
      <c r="E9866" s="42" t="n">
        <f aca="false">$D$5*A9866+$F$5*B9866</f>
        <v>1.71248384789752</v>
      </c>
      <c r="F9866" s="43" t="n">
        <f aca="false">Inputs!$B$5*D9866+Inputs!$B$6*E9866</f>
        <v>196515.766932231</v>
      </c>
      <c r="G9866" s="43" t="n">
        <f aca="false">F9866*SQRT(($B$6-2)/C9866)</f>
        <v>167624.111586941</v>
      </c>
    </row>
    <row r="9867" customFormat="false" ht="15" hidden="false" customHeight="false" outlineLevel="0" collapsed="false">
      <c r="A9867" s="41" t="n">
        <v>-0.9037341515</v>
      </c>
      <c r="B9867" s="41" t="n">
        <v>0.8003564706</v>
      </c>
      <c r="C9867" s="41" t="n">
        <v>1.2276654399</v>
      </c>
      <c r="D9867" s="42" t="n">
        <f aca="false">$B$5*A9867</f>
        <v>-2.30902090914671</v>
      </c>
      <c r="E9867" s="42" t="n">
        <f aca="false">$D$5*A9867+$F$5*B9867</f>
        <v>-0.768503763952644</v>
      </c>
      <c r="F9867" s="43" t="n">
        <f aca="false">Inputs!$B$5*D9867+Inputs!$B$6*E9867</f>
        <v>-192476.902717039</v>
      </c>
      <c r="G9867" s="43" t="n">
        <f aca="false">F9867*SQRT(($B$6-2)/C9867)</f>
        <v>-245670.836313572</v>
      </c>
    </row>
    <row r="9868" customFormat="false" ht="15" hidden="false" customHeight="false" outlineLevel="0" collapsed="false">
      <c r="A9868" s="41" t="n">
        <v>-0.2495180505</v>
      </c>
      <c r="B9868" s="41" t="n">
        <v>-0.4050596947</v>
      </c>
      <c r="C9868" s="41" t="n">
        <v>0.3540740224</v>
      </c>
      <c r="D9868" s="42" t="n">
        <f aca="false">$B$5*A9868</f>
        <v>-0.637513139077189</v>
      </c>
      <c r="E9868" s="42" t="n">
        <f aca="false">$D$5*A9868+$F$5*B9868</f>
        <v>-1.2931846562395</v>
      </c>
      <c r="F9868" s="43" t="n">
        <f aca="false">Inputs!$B$5*D9868+Inputs!$B$6*E9868</f>
        <v>907.918904256025</v>
      </c>
      <c r="G9868" s="43" t="n">
        <f aca="false">F9868*SQRT(($B$6-2)/C9868)</f>
        <v>2157.81905717667</v>
      </c>
    </row>
    <row r="9869" customFormat="false" ht="15" hidden="false" customHeight="false" outlineLevel="0" collapsed="false">
      <c r="A9869" s="41" t="n">
        <v>1.2749924772</v>
      </c>
      <c r="B9869" s="41" t="n">
        <v>-1.1672787352</v>
      </c>
      <c r="C9869" s="41" t="n">
        <v>3.007594819</v>
      </c>
      <c r="D9869" s="42" t="n">
        <f aca="false">$B$5*A9869</f>
        <v>3.25757777768296</v>
      </c>
      <c r="E9869" s="42" t="n">
        <f aca="false">$D$5*A9869+$F$5*B9869</f>
        <v>1.01836460557795</v>
      </c>
      <c r="F9869" s="43" t="n">
        <f aca="false">Inputs!$B$5*D9869+Inputs!$B$6*E9869</f>
        <v>274839.547489398</v>
      </c>
      <c r="G9869" s="43" t="n">
        <f aca="false">F9869*SQRT(($B$6-2)/C9869)</f>
        <v>224122.035769927</v>
      </c>
    </row>
    <row r="9870" customFormat="false" ht="15" hidden="false" customHeight="false" outlineLevel="0" collapsed="false">
      <c r="A9870" s="41" t="n">
        <v>-0.4596072555</v>
      </c>
      <c r="B9870" s="41" t="n">
        <v>0.8664470111</v>
      </c>
      <c r="C9870" s="41" t="n">
        <v>5.3834010277</v>
      </c>
      <c r="D9870" s="42" t="n">
        <f aca="false">$B$5*A9870</f>
        <v>-1.1742864438437</v>
      </c>
      <c r="E9870" s="42" t="n">
        <f aca="false">$D$5*A9870+$F$5*B9870</f>
        <v>0.402456657478711</v>
      </c>
      <c r="F9870" s="43" t="n">
        <f aca="false">Inputs!$B$5*D9870+Inputs!$B$6*E9870</f>
        <v>-137551.477258305</v>
      </c>
      <c r="G9870" s="43" t="n">
        <f aca="false">F9870*SQRT(($B$6-2)/C9870)</f>
        <v>-83840.1198031124</v>
      </c>
    </row>
    <row r="9871" customFormat="false" ht="15" hidden="false" customHeight="false" outlineLevel="0" collapsed="false">
      <c r="A9871" s="41" t="n">
        <v>-1.2319473555</v>
      </c>
      <c r="B9871" s="41" t="n">
        <v>1.7753471597</v>
      </c>
      <c r="C9871" s="41" t="n">
        <v>0.928531542</v>
      </c>
      <c r="D9871" s="42" t="n">
        <f aca="false">$B$5*A9871</f>
        <v>-3.14759843710244</v>
      </c>
      <c r="E9871" s="42" t="n">
        <f aca="false">$D$5*A9871+$F$5*B9871</f>
        <v>0.134043761860315</v>
      </c>
      <c r="F9871" s="43" t="n">
        <f aca="false">Inputs!$B$5*D9871+Inputs!$B$6*E9871</f>
        <v>-321462.031803259</v>
      </c>
      <c r="G9871" s="43" t="n">
        <f aca="false">F9871*SQRT(($B$6-2)/C9871)</f>
        <v>-471787.415798247</v>
      </c>
    </row>
    <row r="9872" customFormat="false" ht="15" hidden="false" customHeight="false" outlineLevel="0" collapsed="false">
      <c r="A9872" s="41" t="n">
        <v>-0.2168474851</v>
      </c>
      <c r="B9872" s="41" t="n">
        <v>0.8745273814</v>
      </c>
      <c r="C9872" s="41" t="n">
        <v>13.375097997</v>
      </c>
      <c r="D9872" s="42" t="n">
        <f aca="false">$B$5*A9872</f>
        <v>-0.554040561995714</v>
      </c>
      <c r="E9872" s="42" t="n">
        <f aca="false">$D$5*A9872+$F$5*B9872</f>
        <v>0.994077584877145</v>
      </c>
      <c r="F9872" s="43" t="n">
        <f aca="false">Inputs!$B$5*D9872+Inputs!$B$6*E9872</f>
        <v>-105107.935443429</v>
      </c>
      <c r="G9872" s="43" t="n">
        <f aca="false">F9872*SQRT(($B$6-2)/C9872)</f>
        <v>-40644.521694104</v>
      </c>
    </row>
    <row r="9873" customFormat="false" ht="15" hidden="false" customHeight="false" outlineLevel="0" collapsed="false">
      <c r="A9873" s="41" t="n">
        <v>0.872435178</v>
      </c>
      <c r="B9873" s="41" t="n">
        <v>-0.152287924</v>
      </c>
      <c r="C9873" s="41" t="n">
        <v>4.7051968138</v>
      </c>
      <c r="D9873" s="42" t="n">
        <f aca="false">$B$5*A9873</f>
        <v>2.22905271924664</v>
      </c>
      <c r="E9873" s="42" t="n">
        <f aca="false">$D$5*A9873+$F$5*B9873</f>
        <v>1.81307381280223</v>
      </c>
      <c r="F9873" s="43" t="n">
        <f aca="false">Inputs!$B$5*D9873+Inputs!$B$6*E9873</f>
        <v>132251.581284553</v>
      </c>
      <c r="G9873" s="43" t="n">
        <f aca="false">F9873*SQRT(($B$6-2)/C9873)</f>
        <v>86223.7633214507</v>
      </c>
    </row>
    <row r="9874" customFormat="false" ht="15" hidden="false" customHeight="false" outlineLevel="0" collapsed="false">
      <c r="A9874" s="41" t="n">
        <v>-0.4790121118</v>
      </c>
      <c r="B9874" s="41" t="n">
        <v>-0.042964562</v>
      </c>
      <c r="C9874" s="41" t="n">
        <v>2.0885565261</v>
      </c>
      <c r="D9874" s="42" t="n">
        <f aca="false">$B$5*A9874</f>
        <v>-1.22386542551803</v>
      </c>
      <c r="E9874" s="42" t="n">
        <f aca="false">$D$5*A9874+$F$5*B9874</f>
        <v>-1.21404020330713</v>
      </c>
      <c r="F9874" s="43" t="n">
        <f aca="false">Inputs!$B$5*D9874+Inputs!$B$6*E9874</f>
        <v>-61684.5323864465</v>
      </c>
      <c r="G9874" s="43" t="n">
        <f aca="false">F9874*SQRT(($B$6-2)/C9874)</f>
        <v>-60362.6305587307</v>
      </c>
    </row>
    <row r="9875" customFormat="false" ht="15" hidden="false" customHeight="false" outlineLevel="0" collapsed="false">
      <c r="A9875" s="41" t="n">
        <v>0.7126842475</v>
      </c>
      <c r="B9875" s="41" t="n">
        <v>-0.986424844</v>
      </c>
      <c r="C9875" s="41" t="n">
        <v>8.283183689</v>
      </c>
      <c r="D9875" s="42" t="n">
        <f aca="false">$B$5*A9875</f>
        <v>1.82089260029141</v>
      </c>
      <c r="E9875" s="42" t="n">
        <f aca="false">$D$5*A9875+$F$5*B9875</f>
        <v>-0.00740877479246449</v>
      </c>
      <c r="F9875" s="43" t="n">
        <f aca="false">Inputs!$B$5*D9875+Inputs!$B$6*E9875</f>
        <v>182459.698768765</v>
      </c>
      <c r="G9875" s="43" t="n">
        <f aca="false">F9875*SQRT(($B$6-2)/C9875)</f>
        <v>89656.8146632789</v>
      </c>
    </row>
    <row r="9876" customFormat="false" ht="15" hidden="false" customHeight="false" outlineLevel="0" collapsed="false">
      <c r="A9876" s="41" t="n">
        <v>-1.2032585887</v>
      </c>
      <c r="B9876" s="41" t="n">
        <v>1.4842027218</v>
      </c>
      <c r="C9876" s="41" t="n">
        <v>6.4690000834</v>
      </c>
      <c r="D9876" s="42" t="n">
        <f aca="false">$B$5*A9876</f>
        <v>-3.07429926799514</v>
      </c>
      <c r="E9876" s="42" t="n">
        <f aca="false">$D$5*A9876+$F$5*B9876</f>
        <v>-0.300420812892265</v>
      </c>
      <c r="F9876" s="43" t="n">
        <f aca="false">Inputs!$B$5*D9876+Inputs!$B$6*E9876</f>
        <v>-292408.886154901</v>
      </c>
      <c r="G9876" s="43" t="n">
        <f aca="false">F9876*SQRT(($B$6-2)/C9876)</f>
        <v>-162587.437360502</v>
      </c>
    </row>
    <row r="9877" customFormat="false" ht="15" hidden="false" customHeight="false" outlineLevel="0" collapsed="false">
      <c r="A9877" s="41" t="n">
        <v>-0.7348550704</v>
      </c>
      <c r="B9877" s="41" t="n">
        <v>0.354083882</v>
      </c>
      <c r="C9877" s="41" t="n">
        <v>5.1934310358</v>
      </c>
      <c r="D9877" s="42" t="n">
        <f aca="false">$B$5*A9877</f>
        <v>-1.8775385658822</v>
      </c>
      <c r="E9877" s="42" t="n">
        <f aca="false">$D$5*A9877+$F$5*B9877</f>
        <v>-1.13723983253603</v>
      </c>
      <c r="F9877" s="43" t="n">
        <f aca="false">Inputs!$B$5*D9877+Inputs!$B$6*E9877</f>
        <v>-130891.864961418</v>
      </c>
      <c r="G9877" s="43" t="n">
        <f aca="false">F9877*SQRT(($B$6-2)/C9877)</f>
        <v>-81227.010377053</v>
      </c>
    </row>
    <row r="9878" customFormat="false" ht="15" hidden="false" customHeight="false" outlineLevel="0" collapsed="false">
      <c r="A9878" s="41" t="n">
        <v>-0.2022042089</v>
      </c>
      <c r="B9878" s="41" t="n">
        <v>-0.1578656112</v>
      </c>
      <c r="C9878" s="41" t="n">
        <v>3.7084566461</v>
      </c>
      <c r="D9878" s="42" t="n">
        <f aca="false">$B$5*A9878</f>
        <v>-0.516627312902394</v>
      </c>
      <c r="E9878" s="42" t="n">
        <f aca="false">$D$5*A9878+$F$5*B9878</f>
        <v>-0.753756226411468</v>
      </c>
      <c r="F9878" s="43" t="n">
        <f aca="false">Inputs!$B$5*D9878+Inputs!$B$6*E9878</f>
        <v>-13974.919969666</v>
      </c>
      <c r="G9878" s="43" t="n">
        <f aca="false">F9878*SQRT(($B$6-2)/C9878)</f>
        <v>-10262.8439225748</v>
      </c>
    </row>
    <row r="9879" customFormat="false" ht="15" hidden="false" customHeight="false" outlineLevel="0" collapsed="false">
      <c r="A9879" s="41" t="n">
        <v>1.4303897214</v>
      </c>
      <c r="B9879" s="41" t="n">
        <v>-0.0851691878</v>
      </c>
      <c r="C9879" s="41" t="n">
        <v>2.141232513</v>
      </c>
      <c r="D9879" s="42" t="n">
        <f aca="false">$B$5*A9879</f>
        <v>3.65461432375795</v>
      </c>
      <c r="E9879" s="42" t="n">
        <f aca="false">$D$5*A9879+$F$5*B9879</f>
        <v>3.25667254904378</v>
      </c>
      <c r="F9879" s="43" t="n">
        <f aca="false">Inputs!$B$5*D9879+Inputs!$B$6*E9879</f>
        <v>202627.804923607</v>
      </c>
      <c r="G9879" s="43" t="n">
        <f aca="false">F9879*SQRT(($B$6-2)/C9879)</f>
        <v>195831.307226783</v>
      </c>
    </row>
    <row r="9880" customFormat="false" ht="15" hidden="false" customHeight="false" outlineLevel="0" collapsed="false">
      <c r="A9880" s="41" t="n">
        <v>-0.3568261282</v>
      </c>
      <c r="B9880" s="41" t="n">
        <v>-0.2697156363</v>
      </c>
      <c r="C9880" s="41" t="n">
        <v>4.3599376719</v>
      </c>
      <c r="D9880" s="42" t="n">
        <f aca="false">$B$5*A9880</f>
        <v>-0.911682920885684</v>
      </c>
      <c r="E9880" s="42" t="n">
        <f aca="false">$D$5*A9880+$F$5*B9880</f>
        <v>-1.31482906231336</v>
      </c>
      <c r="F9880" s="43" t="n">
        <f aca="false">Inputs!$B$5*D9880+Inputs!$B$6*E9880</f>
        <v>-25426.8389729002</v>
      </c>
      <c r="G9880" s="43" t="n">
        <f aca="false">F9880*SQRT(($B$6-2)/C9880)</f>
        <v>-17221.3514615045</v>
      </c>
    </row>
    <row r="9881" customFormat="false" ht="15" hidden="false" customHeight="false" outlineLevel="0" collapsed="false">
      <c r="A9881" s="41" t="n">
        <v>-0.5034584191</v>
      </c>
      <c r="B9881" s="41" t="n">
        <v>-0.6700906926</v>
      </c>
      <c r="C9881" s="41" t="n">
        <v>3.6973191726</v>
      </c>
      <c r="D9881" s="42" t="n">
        <f aca="false">$B$5*A9881</f>
        <v>-1.28632520377631</v>
      </c>
      <c r="E9881" s="42" t="n">
        <f aca="false">$D$5*A9881+$F$5*B9881</f>
        <v>-2.35509884491876</v>
      </c>
      <c r="F9881" s="43" t="n">
        <f aca="false">Inputs!$B$5*D9881+Inputs!$B$6*E9881</f>
        <v>-10877.5781316931</v>
      </c>
      <c r="G9881" s="43" t="n">
        <f aca="false">F9881*SQRT(($B$6-2)/C9881)</f>
        <v>-8000.2533041145</v>
      </c>
    </row>
    <row r="9882" customFormat="false" ht="15" hidden="false" customHeight="false" outlineLevel="0" collapsed="false">
      <c r="A9882" s="41" t="n">
        <v>-0.4994468629</v>
      </c>
      <c r="B9882" s="41" t="n">
        <v>1.6632101129</v>
      </c>
      <c r="C9882" s="41" t="n">
        <v>7.9762525169</v>
      </c>
      <c r="D9882" s="42" t="n">
        <f aca="false">$B$5*A9882</f>
        <v>-1.27607576578767</v>
      </c>
      <c r="E9882" s="42" t="n">
        <f aca="false">$D$5*A9882+$F$5*B9882</f>
        <v>1.68346100184013</v>
      </c>
      <c r="F9882" s="43" t="n">
        <f aca="false">Inputs!$B$5*D9882+Inputs!$B$6*E9882</f>
        <v>-211780.626670773</v>
      </c>
      <c r="G9882" s="43" t="n">
        <f aca="false">F9882*SQRT(($B$6-2)/C9882)</f>
        <v>-106047.828378834</v>
      </c>
    </row>
    <row r="9883" customFormat="false" ht="15" hidden="false" customHeight="false" outlineLevel="0" collapsed="false">
      <c r="A9883" s="41" t="n">
        <v>0.7114888271</v>
      </c>
      <c r="B9883" s="41" t="n">
        <v>-0.3451965489</v>
      </c>
      <c r="C9883" s="41" t="n">
        <v>4.9040744489</v>
      </c>
      <c r="D9883" s="42" t="n">
        <f aca="false">$B$5*A9883</f>
        <v>1.8178383274234</v>
      </c>
      <c r="E9883" s="42" t="n">
        <f aca="false">$D$5*A9883+$F$5*B9883</f>
        <v>1.09698395677636</v>
      </c>
      <c r="F9883" s="43" t="n">
        <f aca="false">Inputs!$B$5*D9883+Inputs!$B$6*E9883</f>
        <v>126934.634903523</v>
      </c>
      <c r="G9883" s="43" t="n">
        <f aca="false">F9883*SQRT(($B$6-2)/C9883)</f>
        <v>81061.8682400224</v>
      </c>
    </row>
    <row r="9884" customFormat="false" ht="15" hidden="false" customHeight="false" outlineLevel="0" collapsed="false">
      <c r="A9884" s="41" t="n">
        <v>0.9816556346</v>
      </c>
      <c r="B9884" s="41" t="n">
        <v>-1.5871938014</v>
      </c>
      <c r="C9884" s="41" t="n">
        <v>2.5156003899</v>
      </c>
      <c r="D9884" s="42" t="n">
        <f aca="false">$B$5*A9884</f>
        <v>2.50810858714471</v>
      </c>
      <c r="E9884" s="42" t="n">
        <f aca="false">$D$5*A9884+$F$5*B9884</f>
        <v>-0.404742143659103</v>
      </c>
      <c r="F9884" s="43" t="n">
        <f aca="false">Inputs!$B$5*D9884+Inputs!$B$6*E9884</f>
        <v>271047.965897426</v>
      </c>
      <c r="G9884" s="43" t="n">
        <f aca="false">F9884*SQRT(($B$6-2)/C9884)</f>
        <v>241679.783699098</v>
      </c>
    </row>
    <row r="9885" customFormat="false" ht="15" hidden="false" customHeight="false" outlineLevel="0" collapsed="false">
      <c r="A9885" s="41" t="n">
        <v>1.3756783517</v>
      </c>
      <c r="B9885" s="41" t="n">
        <v>1.2951557698</v>
      </c>
      <c r="C9885" s="41" t="n">
        <v>2.4806455367</v>
      </c>
      <c r="D9885" s="42" t="n">
        <f aca="false">$B$5*A9885</f>
        <v>3.5148279757532</v>
      </c>
      <c r="E9885" s="42" t="n">
        <f aca="false">$D$5*A9885+$F$5*B9885</f>
        <v>5.5099503697387</v>
      </c>
      <c r="F9885" s="43" t="n">
        <f aca="false">Inputs!$B$5*D9885+Inputs!$B$6*E9885</f>
        <v>75985.2790883854</v>
      </c>
      <c r="G9885" s="43" t="n">
        <f aca="false">F9885*SQRT(($B$6-2)/C9885)</f>
        <v>68227.9158162327</v>
      </c>
    </row>
    <row r="9886" customFormat="false" ht="15" hidden="false" customHeight="false" outlineLevel="0" collapsed="false">
      <c r="A9886" s="41" t="n">
        <v>2.236334014</v>
      </c>
      <c r="B9886" s="41" t="n">
        <v>1.0115514391</v>
      </c>
      <c r="C9886" s="41" t="n">
        <v>1.6397747759</v>
      </c>
      <c r="D9886" s="42" t="n">
        <f aca="false">$B$5*A9886</f>
        <v>5.71378429108972</v>
      </c>
      <c r="E9886" s="42" t="n">
        <f aca="false">$D$5*A9886+$F$5*B9886</f>
        <v>7.06824392631483</v>
      </c>
      <c r="F9886" s="43" t="n">
        <f aca="false">Inputs!$B$5*D9886+Inputs!$B$6*E9886</f>
        <v>217966.23279323</v>
      </c>
      <c r="G9886" s="43" t="n">
        <f aca="false">F9886*SQRT(($B$6-2)/C9886)</f>
        <v>240719.967018321</v>
      </c>
    </row>
    <row r="9887" customFormat="false" ht="15" hidden="false" customHeight="false" outlineLevel="0" collapsed="false">
      <c r="A9887" s="41" t="n">
        <v>0.4372345439</v>
      </c>
      <c r="B9887" s="41" t="n">
        <v>1.2911403849</v>
      </c>
      <c r="C9887" s="41" t="n">
        <v>3.8588324128</v>
      </c>
      <c r="D9887" s="42" t="n">
        <f aca="false">$B$5*A9887</f>
        <v>1.11712465705832</v>
      </c>
      <c r="E9887" s="42" t="n">
        <f aca="false">$D$5*A9887+$F$5*B9887</f>
        <v>3.2699073687941</v>
      </c>
      <c r="F9887" s="43" t="n">
        <f aca="false">Inputs!$B$5*D9887+Inputs!$B$6*E9887</f>
        <v>-51782.9027338732</v>
      </c>
      <c r="G9887" s="43" t="n">
        <f aca="false">F9887*SQRT(($B$6-2)/C9887)</f>
        <v>-37279.7876983938</v>
      </c>
    </row>
    <row r="9888" customFormat="false" ht="15" hidden="false" customHeight="false" outlineLevel="0" collapsed="false">
      <c r="A9888" s="41" t="n">
        <v>-0.6258094314</v>
      </c>
      <c r="B9888" s="41" t="n">
        <v>-0.3954164917</v>
      </c>
      <c r="C9888" s="41" t="n">
        <v>2.2360740804</v>
      </c>
      <c r="D9888" s="42" t="n">
        <f aca="false">$B$5*A9888</f>
        <v>-1.59892935311277</v>
      </c>
      <c r="E9888" s="42" t="n">
        <f aca="false">$D$5*A9888+$F$5*B9888</f>
        <v>-2.17195169782471</v>
      </c>
      <c r="F9888" s="43" t="n">
        <f aca="false">Inputs!$B$5*D9888+Inputs!$B$6*E9888</f>
        <v>-51295.3504200417</v>
      </c>
      <c r="G9888" s="43" t="n">
        <f aca="false">F9888*SQRT(($B$6-2)/C9888)</f>
        <v>-48512.081038667</v>
      </c>
    </row>
    <row r="9889" customFormat="false" ht="15" hidden="false" customHeight="false" outlineLevel="0" collapsed="false">
      <c r="A9889" s="41" t="n">
        <v>-0.0642448185</v>
      </c>
      <c r="B9889" s="41" t="n">
        <v>1.3688815309</v>
      </c>
      <c r="C9889" s="41" t="n">
        <v>1.0315566596</v>
      </c>
      <c r="D9889" s="42" t="n">
        <f aca="false">$B$5*A9889</f>
        <v>-0.164144100313814</v>
      </c>
      <c r="E9889" s="42" t="n">
        <f aca="false">$D$5*A9889+$F$5*B9889</f>
        <v>2.21083226955184</v>
      </c>
      <c r="F9889" s="43" t="n">
        <f aca="false">Inputs!$B$5*D9889+Inputs!$B$6*E9889</f>
        <v>-126956.023508973</v>
      </c>
      <c r="G9889" s="43" t="n">
        <f aca="false">F9889*SQRT(($B$6-2)/C9889)</f>
        <v>-176775.374237686</v>
      </c>
    </row>
    <row r="9890" customFormat="false" ht="15" hidden="false" customHeight="false" outlineLevel="0" collapsed="false">
      <c r="A9890" s="41" t="n">
        <v>-0.8558783528</v>
      </c>
      <c r="B9890" s="41" t="n">
        <v>-0.9620616976</v>
      </c>
      <c r="C9890" s="41" t="n">
        <v>6.0587290782</v>
      </c>
      <c r="D9890" s="42" t="n">
        <f aca="false">$B$5*A9890</f>
        <v>-2.18675039448395</v>
      </c>
      <c r="E9890" s="42" t="n">
        <f aca="false">$D$5*A9890+$F$5*B9890</f>
        <v>-3.6978723127444</v>
      </c>
      <c r="F9890" s="43" t="n">
        <f aca="false">Inputs!$B$5*D9890+Inputs!$B$6*E9890</f>
        <v>-33781.4238111756</v>
      </c>
      <c r="G9890" s="43" t="n">
        <f aca="false">F9890*SQRT(($B$6-2)/C9890)</f>
        <v>-19408.9562672215</v>
      </c>
    </row>
    <row r="9891" customFormat="false" ht="15" hidden="false" customHeight="false" outlineLevel="0" collapsed="false">
      <c r="A9891" s="41" t="n">
        <v>0.2365380782</v>
      </c>
      <c r="B9891" s="41" t="n">
        <v>0.7175304971</v>
      </c>
      <c r="C9891" s="41" t="n">
        <v>2.0548903045</v>
      </c>
      <c r="D9891" s="42" t="n">
        <f aca="false">$B$5*A9891</f>
        <v>0.604349594918656</v>
      </c>
      <c r="E9891" s="42" t="n">
        <f aca="false">$D$5*A9891+$F$5*B9891</f>
        <v>1.80185486663219</v>
      </c>
      <c r="F9891" s="43" t="n">
        <f aca="false">Inputs!$B$5*D9891+Inputs!$B$6*E9891</f>
        <v>-29657.7838397439</v>
      </c>
      <c r="G9891" s="43" t="n">
        <f aca="false">F9891*SQRT(($B$6-2)/C9891)</f>
        <v>-29258.9927835401</v>
      </c>
    </row>
    <row r="9892" customFormat="false" ht="15" hidden="false" customHeight="false" outlineLevel="0" collapsed="false">
      <c r="A9892" s="41" t="n">
        <v>-0.7030805759</v>
      </c>
      <c r="B9892" s="41" t="n">
        <v>0.6704179528</v>
      </c>
      <c r="C9892" s="41" t="n">
        <v>2.6372556408</v>
      </c>
      <c r="D9892" s="42" t="n">
        <f aca="false">$B$5*A9892</f>
        <v>-1.79635543027059</v>
      </c>
      <c r="E9892" s="42" t="n">
        <f aca="false">$D$5*A9892+$F$5*B9892</f>
        <v>-0.515401561010467</v>
      </c>
      <c r="F9892" s="43" t="n">
        <f aca="false">Inputs!$B$5*D9892+Inputs!$B$6*E9892</f>
        <v>-153865.464976536</v>
      </c>
      <c r="G9892" s="43" t="n">
        <f aca="false">F9892*SQRT(($B$6-2)/C9892)</f>
        <v>-133992.360026064</v>
      </c>
    </row>
    <row r="9893" customFormat="false" ht="15" hidden="false" customHeight="false" outlineLevel="0" collapsed="false">
      <c r="A9893" s="41" t="n">
        <v>1.3683993421</v>
      </c>
      <c r="B9893" s="41" t="n">
        <v>1.2004616935</v>
      </c>
      <c r="C9893" s="41" t="n">
        <v>9.1691428767</v>
      </c>
      <c r="D9893" s="42" t="n">
        <f aca="false">$B$5*A9893</f>
        <v>3.49623026608783</v>
      </c>
      <c r="E9893" s="42" t="n">
        <f aca="false">$D$5*A9893+$F$5*B9893</f>
        <v>5.32911686534355</v>
      </c>
      <c r="F9893" s="43" t="n">
        <f aca="false">Inputs!$B$5*D9893+Inputs!$B$6*E9893</f>
        <v>83167.1833416054</v>
      </c>
      <c r="G9893" s="43" t="n">
        <f aca="false">F9893*SQRT(($B$6-2)/C9893)</f>
        <v>38842.0927602721</v>
      </c>
    </row>
    <row r="9894" customFormat="false" ht="15" hidden="false" customHeight="false" outlineLevel="0" collapsed="false">
      <c r="A9894" s="41" t="n">
        <v>0.3532927685</v>
      </c>
      <c r="B9894" s="41" t="n">
        <v>-0.0905977489</v>
      </c>
      <c r="C9894" s="41" t="n">
        <v>6.7352055189</v>
      </c>
      <c r="D9894" s="42" t="n">
        <f aca="false">$B$5*A9894</f>
        <v>0.902655264452324</v>
      </c>
      <c r="E9894" s="42" t="n">
        <f aca="false">$D$5*A9894+$F$5*B9894</f>
        <v>0.684252018353437</v>
      </c>
      <c r="F9894" s="43" t="n">
        <f aca="false">Inputs!$B$5*D9894+Inputs!$B$6*E9894</f>
        <v>56052.9255275605</v>
      </c>
      <c r="G9894" s="43" t="n">
        <f aca="false">F9894*SQRT(($B$6-2)/C9894)</f>
        <v>30544.8400994519</v>
      </c>
    </row>
    <row r="9895" customFormat="false" ht="15" hidden="false" customHeight="false" outlineLevel="0" collapsed="false">
      <c r="A9895" s="41" t="n">
        <v>1.7356236356</v>
      </c>
      <c r="B9895" s="41" t="n">
        <v>0.0154039945</v>
      </c>
      <c r="C9895" s="41" t="n">
        <v>4.8501300564</v>
      </c>
      <c r="D9895" s="42" t="n">
        <f aca="false">$B$5*A9895</f>
        <v>4.43448027094905</v>
      </c>
      <c r="E9895" s="42" t="n">
        <f aca="false">$D$5*A9895+$F$5*B9895</f>
        <v>4.15666762936983</v>
      </c>
      <c r="F9895" s="43" t="n">
        <f aca="false">Inputs!$B$5*D9895+Inputs!$B$6*E9895</f>
        <v>235614.645626414</v>
      </c>
      <c r="G9895" s="43" t="n">
        <f aca="false">F9895*SQRT(($B$6-2)/C9895)</f>
        <v>151300.578309053</v>
      </c>
    </row>
    <row r="9896" customFormat="false" ht="15" hidden="false" customHeight="false" outlineLevel="0" collapsed="false">
      <c r="A9896" s="41" t="n">
        <v>0.9403546196</v>
      </c>
      <c r="B9896" s="41" t="n">
        <v>1.9582814792</v>
      </c>
      <c r="C9896" s="41" t="n">
        <v>3.8260722477</v>
      </c>
      <c r="D9896" s="42" t="n">
        <f aca="false">$B$5*A9896</f>
        <v>2.40258540087837</v>
      </c>
      <c r="E9896" s="42" t="n">
        <f aca="false">$D$5*A9896+$F$5*B9896</f>
        <v>5.61910789366153</v>
      </c>
      <c r="F9896" s="43" t="n">
        <f aca="false">Inputs!$B$5*D9896+Inputs!$B$6*E9896</f>
        <v>-40696.8545952395</v>
      </c>
      <c r="G9896" s="43" t="n">
        <f aca="false">F9896*SQRT(($B$6-2)/C9896)</f>
        <v>-29423.8338170299</v>
      </c>
    </row>
    <row r="9897" customFormat="false" ht="15" hidden="false" customHeight="false" outlineLevel="0" collapsed="false">
      <c r="A9897" s="41" t="n">
        <v>0.8352680796</v>
      </c>
      <c r="B9897" s="41" t="n">
        <v>-0.9970912329</v>
      </c>
      <c r="C9897" s="41" t="n">
        <v>10.5946301392</v>
      </c>
      <c r="D9897" s="42" t="n">
        <f aca="false">$B$5*A9897</f>
        <v>2.13409159910366</v>
      </c>
      <c r="E9897" s="42" t="n">
        <f aca="false">$D$5*A9897+$F$5*B9897</f>
        <v>0.265872092554479</v>
      </c>
      <c r="F9897" s="43" t="n">
        <f aca="false">Inputs!$B$5*D9897+Inputs!$B$6*E9897</f>
        <v>200115.555282642</v>
      </c>
      <c r="G9897" s="43" t="n">
        <f aca="false">F9897*SQRT(($B$6-2)/C9897)</f>
        <v>86946.6685340844</v>
      </c>
    </row>
    <row r="9898" customFormat="false" ht="15" hidden="false" customHeight="false" outlineLevel="0" collapsed="false">
      <c r="A9898" s="41" t="n">
        <v>-1.2390227813</v>
      </c>
      <c r="B9898" s="41" t="n">
        <v>-0.2976294201</v>
      </c>
      <c r="C9898" s="41" t="n">
        <v>2.7095814146</v>
      </c>
      <c r="D9898" s="42" t="n">
        <f aca="false">$B$5*A9898</f>
        <v>-3.16567599462995</v>
      </c>
      <c r="E9898" s="42" t="n">
        <f aca="false">$D$5*A9898+$F$5*B9898</f>
        <v>-3.46229344426339</v>
      </c>
      <c r="F9898" s="43" t="n">
        <f aca="false">Inputs!$B$5*D9898+Inputs!$B$6*E9898</f>
        <v>-143452.927249825</v>
      </c>
      <c r="G9898" s="43" t="n">
        <f aca="false">F9898*SQRT(($B$6-2)/C9898)</f>
        <v>-123246.135425924</v>
      </c>
    </row>
    <row r="9899" customFormat="false" ht="15" hidden="false" customHeight="false" outlineLevel="0" collapsed="false">
      <c r="A9899" s="41" t="n">
        <v>0.7094991235</v>
      </c>
      <c r="B9899" s="41" t="n">
        <v>0.4447858668</v>
      </c>
      <c r="C9899" s="41" t="n">
        <v>1.6818435142</v>
      </c>
      <c r="D9899" s="42" t="n">
        <f aca="false">$B$5*A9899</f>
        <v>1.81275467842355</v>
      </c>
      <c r="E9899" s="42" t="n">
        <f aca="false">$D$5*A9899+$F$5*B9899</f>
        <v>2.45634695987468</v>
      </c>
      <c r="F9899" s="43" t="n">
        <f aca="false">Inputs!$B$5*D9899+Inputs!$B$6*E9899</f>
        <v>58458.1198486215</v>
      </c>
      <c r="G9899" s="43" t="n">
        <f aca="false">F9899*SQRT(($B$6-2)/C9899)</f>
        <v>63748.0711608584</v>
      </c>
    </row>
    <row r="9900" customFormat="false" ht="15" hidden="false" customHeight="false" outlineLevel="0" collapsed="false">
      <c r="A9900" s="41" t="n">
        <v>2.2070820655</v>
      </c>
      <c r="B9900" s="41" t="n">
        <v>0.4350562878</v>
      </c>
      <c r="C9900" s="41" t="n">
        <v>7.9506660883</v>
      </c>
      <c r="D9900" s="42" t="n">
        <f aca="false">$B$5*A9900</f>
        <v>5.6390462051076</v>
      </c>
      <c r="E9900" s="42" t="n">
        <f aca="false">$D$5*A9900+$F$5*B9900</f>
        <v>6.00317659716044</v>
      </c>
      <c r="F9900" s="43" t="n">
        <f aca="false">Inputs!$B$5*D9900+Inputs!$B$6*E9900</f>
        <v>263745.790652738</v>
      </c>
      <c r="G9900" s="43" t="n">
        <f aca="false">F9900*SQRT(($B$6-2)/C9900)</f>
        <v>132281.398510531</v>
      </c>
    </row>
    <row r="9901" customFormat="false" ht="15" hidden="false" customHeight="false" outlineLevel="0" collapsed="false">
      <c r="A9901" s="41" t="n">
        <v>-0.3274412168</v>
      </c>
      <c r="B9901" s="41" t="n">
        <v>-1.1333421031</v>
      </c>
      <c r="C9901" s="41" t="n">
        <v>4.8576894303</v>
      </c>
      <c r="D9901" s="42" t="n">
        <f aca="false">$B$5*A9901</f>
        <v>-0.836605117614216</v>
      </c>
      <c r="E9901" s="42" t="n">
        <f aca="false">$D$5*A9901+$F$5*B9901</f>
        <v>-2.73616721209997</v>
      </c>
      <c r="F9901" s="43" t="n">
        <f aca="false">Inputs!$B$5*D9901+Inputs!$B$6*E9901</f>
        <v>53147.8488435769</v>
      </c>
      <c r="G9901" s="43" t="n">
        <f aca="false">F9901*SQRT(($B$6-2)/C9901)</f>
        <v>34102.4684911816</v>
      </c>
    </row>
    <row r="9902" customFormat="false" ht="15" hidden="false" customHeight="false" outlineLevel="0" collapsed="false">
      <c r="A9902" s="41" t="n">
        <v>1.1804373779</v>
      </c>
      <c r="B9902" s="41" t="n">
        <v>-0.0060612292</v>
      </c>
      <c r="C9902" s="41" t="n">
        <v>1.3689518537</v>
      </c>
      <c r="D9902" s="42" t="n">
        <f aca="false">$B$5*A9902</f>
        <v>3.01599157560377</v>
      </c>
      <c r="E9902" s="42" t="n">
        <f aca="false">$D$5*A9902+$F$5*B9902</f>
        <v>2.79848821710653</v>
      </c>
      <c r="F9902" s="43" t="n">
        <f aca="false">Inputs!$B$5*D9902+Inputs!$B$6*E9902</f>
        <v>161674.74670505</v>
      </c>
      <c r="G9902" s="43" t="n">
        <f aca="false">F9902*SQRT(($B$6-2)/C9902)</f>
        <v>195417.341140772</v>
      </c>
    </row>
    <row r="9903" customFormat="false" ht="15" hidden="false" customHeight="false" outlineLevel="0" collapsed="false">
      <c r="A9903" s="41" t="n">
        <v>-1.5061397682</v>
      </c>
      <c r="B9903" s="41" t="n">
        <v>0.0222606029</v>
      </c>
      <c r="C9903" s="41" t="n">
        <v>4.8650756675</v>
      </c>
      <c r="D9903" s="42" t="n">
        <f aca="false">$B$5*A9903</f>
        <v>-3.84815402969883</v>
      </c>
      <c r="E9903" s="42" t="n">
        <f aca="false">$D$5*A9903+$F$5*B9903</f>
        <v>-3.54555348192316</v>
      </c>
      <c r="F9903" s="43" t="n">
        <f aca="false">Inputs!$B$5*D9903+Inputs!$B$6*E9903</f>
        <v>-207537.728873725</v>
      </c>
      <c r="G9903" s="43" t="n">
        <f aca="false">F9903*SQRT(($B$6-2)/C9903)</f>
        <v>-133066.047784445</v>
      </c>
    </row>
    <row r="9904" customFormat="false" ht="15" hidden="false" customHeight="false" outlineLevel="0" collapsed="false">
      <c r="A9904" s="41" t="n">
        <v>-0.9957381111</v>
      </c>
      <c r="B9904" s="41" t="n">
        <v>-0.4256375103</v>
      </c>
      <c r="C9904" s="41" t="n">
        <v>0.7413876893</v>
      </c>
      <c r="D9904" s="42" t="n">
        <f aca="false">$B$5*A9904</f>
        <v>-2.54408900532089</v>
      </c>
      <c r="E9904" s="42" t="n">
        <f aca="false">$D$5*A9904+$F$5*B9904</f>
        <v>-3.10441345276165</v>
      </c>
      <c r="F9904" s="43" t="n">
        <f aca="false">Inputs!$B$5*D9904+Inputs!$B$6*E9904</f>
        <v>-99188.2278940064</v>
      </c>
      <c r="G9904" s="43" t="n">
        <f aca="false">F9904*SQRT(($B$6-2)/C9904)</f>
        <v>-162911.763113216</v>
      </c>
    </row>
    <row r="9905" customFormat="false" ht="15" hidden="false" customHeight="false" outlineLevel="0" collapsed="false">
      <c r="A9905" s="41" t="n">
        <v>0.0061919764</v>
      </c>
      <c r="B9905" s="41" t="n">
        <v>-0.9051780483</v>
      </c>
      <c r="C9905" s="41" t="n">
        <v>6.8640532503</v>
      </c>
      <c r="D9905" s="42" t="n">
        <f aca="false">$B$5*A9905</f>
        <v>0.0158203637129486</v>
      </c>
      <c r="E9905" s="42" t="n">
        <f aca="false">$D$5*A9905+$F$5*B9905</f>
        <v>-1.54827673432836</v>
      </c>
      <c r="F9905" s="43" t="n">
        <f aca="false">Inputs!$B$5*D9905+Inputs!$B$6*E9905</f>
        <v>78995.8730877127</v>
      </c>
      <c r="G9905" s="43" t="n">
        <f aca="false">F9905*SQRT(($B$6-2)/C9905)</f>
        <v>42641.1667357199</v>
      </c>
    </row>
    <row r="9906" customFormat="false" ht="15" hidden="false" customHeight="false" outlineLevel="0" collapsed="false">
      <c r="A9906" s="41" t="n">
        <v>-0.487624169</v>
      </c>
      <c r="B9906" s="41" t="n">
        <v>-0.7441198341</v>
      </c>
      <c r="C9906" s="41" t="n">
        <v>3.9511439847</v>
      </c>
      <c r="D9906" s="42" t="n">
        <f aca="false">$B$5*A9906</f>
        <v>-1.24586904252482</v>
      </c>
      <c r="E9906" s="42" t="n">
        <f aca="false">$D$5*A9906+$F$5*B9906</f>
        <v>-2.44524925844838</v>
      </c>
      <c r="F9906" s="43" t="n">
        <f aca="false">Inputs!$B$5*D9906+Inputs!$B$6*E9906</f>
        <v>-2324.44133006346</v>
      </c>
      <c r="G9906" s="43" t="n">
        <f aca="false">F9906*SQRT(($B$6-2)/C9906)</f>
        <v>-1653.75876353002</v>
      </c>
    </row>
    <row r="9907" customFormat="false" ht="15" hidden="false" customHeight="false" outlineLevel="0" collapsed="false">
      <c r="A9907" s="41" t="n">
        <v>-0.7172891963</v>
      </c>
      <c r="B9907" s="41" t="n">
        <v>-1.0080205171</v>
      </c>
      <c r="C9907" s="41" t="n">
        <v>4.4120467924</v>
      </c>
      <c r="D9907" s="42" t="n">
        <f aca="false">$B$5*A9907</f>
        <v>-1.83265814334088</v>
      </c>
      <c r="E9907" s="42" t="n">
        <f aca="false">$D$5*A9907+$F$5*B9907</f>
        <v>-3.44744637569391</v>
      </c>
      <c r="F9907" s="43" t="n">
        <f aca="false">Inputs!$B$5*D9907+Inputs!$B$6*E9907</f>
        <v>-10893.495549393</v>
      </c>
      <c r="G9907" s="43" t="n">
        <f aca="false">F9907*SQRT(($B$6-2)/C9907)</f>
        <v>-7334.35966550522</v>
      </c>
    </row>
    <row r="9908" customFormat="false" ht="15" hidden="false" customHeight="false" outlineLevel="0" collapsed="false">
      <c r="A9908" s="41" t="n">
        <v>-0.4827645646</v>
      </c>
      <c r="B9908" s="41" t="n">
        <v>-0.8946984418</v>
      </c>
      <c r="C9908" s="41" t="n">
        <v>4.6232372387</v>
      </c>
      <c r="D9908" s="42" t="n">
        <f aca="false">$B$5*A9908</f>
        <v>-1.23345286001014</v>
      </c>
      <c r="E9908" s="42" t="n">
        <f aca="false">$D$5*A9908+$F$5*B9908</f>
        <v>-2.69369616395556</v>
      </c>
      <c r="F9908" s="43" t="n">
        <f aca="false">Inputs!$B$5*D9908+Inputs!$B$6*E9908</f>
        <v>11339.5221967643</v>
      </c>
      <c r="G9908" s="43" t="n">
        <f aca="false">F9908*SQRT(($B$6-2)/C9908)</f>
        <v>7458.24530693067</v>
      </c>
    </row>
    <row r="9909" customFormat="false" ht="15" hidden="false" customHeight="false" outlineLevel="0" collapsed="false">
      <c r="A9909" s="41" t="n">
        <v>0.586584116</v>
      </c>
      <c r="B9909" s="41" t="n">
        <v>0.2008000535</v>
      </c>
      <c r="C9909" s="41" t="n">
        <v>4.8122820764</v>
      </c>
      <c r="D9909" s="42" t="n">
        <f aca="false">$B$5*A9909</f>
        <v>1.49870953373763</v>
      </c>
      <c r="E9909" s="42" t="n">
        <f aca="false">$D$5*A9909+$F$5*B9909</f>
        <v>1.74255877871664</v>
      </c>
      <c r="F9909" s="43" t="n">
        <f aca="false">Inputs!$B$5*D9909+Inputs!$B$6*E9909</f>
        <v>62743.0144379315</v>
      </c>
      <c r="G9909" s="43" t="n">
        <f aca="false">F9909*SQRT(($B$6-2)/C9909)</f>
        <v>40448.7253196716</v>
      </c>
    </row>
    <row r="9910" customFormat="false" ht="15" hidden="false" customHeight="false" outlineLevel="0" collapsed="false">
      <c r="A9910" s="41" t="n">
        <v>1.194715225</v>
      </c>
      <c r="B9910" s="41" t="n">
        <v>1.8867033904</v>
      </c>
      <c r="C9910" s="41" t="n">
        <v>3.1302122309</v>
      </c>
      <c r="D9910" s="42" t="n">
        <f aca="false">$B$5*A9910</f>
        <v>3.05247116137219</v>
      </c>
      <c r="E9910" s="42" t="n">
        <f aca="false">$D$5*A9910+$F$5*B9910</f>
        <v>6.10078423211486</v>
      </c>
      <c r="F9910" s="43" t="n">
        <f aca="false">Inputs!$B$5*D9910+Inputs!$B$6*E9910</f>
        <v>207.904531476088</v>
      </c>
      <c r="G9910" s="43" t="n">
        <f aca="false">F9910*SQRT(($B$6-2)/C9910)</f>
        <v>166.185091711056</v>
      </c>
    </row>
    <row r="9911" customFormat="false" ht="15" hidden="false" customHeight="false" outlineLevel="0" collapsed="false">
      <c r="A9911" s="41" t="n">
        <v>0.6773250139</v>
      </c>
      <c r="B9911" s="41" t="n">
        <v>0.4495870246</v>
      </c>
      <c r="C9911" s="41" t="n">
        <v>3.4015385281</v>
      </c>
      <c r="D9911" s="42" t="n">
        <f aca="false">$B$5*A9911</f>
        <v>1.73055053500785</v>
      </c>
      <c r="E9911" s="42" t="n">
        <f aca="false">$D$5*A9911+$F$5*B9911</f>
        <v>2.38807621258335</v>
      </c>
      <c r="F9911" s="43" t="n">
        <f aca="false">Inputs!$B$5*D9911+Inputs!$B$6*E9911</f>
        <v>53651.2428716173</v>
      </c>
      <c r="G9911" s="43" t="n">
        <f aca="false">F9911*SQRT(($B$6-2)/C9911)</f>
        <v>41139.3180027191</v>
      </c>
    </row>
    <row r="9912" customFormat="false" ht="15" hidden="false" customHeight="false" outlineLevel="0" collapsed="false">
      <c r="A9912" s="41" t="n">
        <v>0.7403372723</v>
      </c>
      <c r="B9912" s="41" t="n">
        <v>0.466588817</v>
      </c>
      <c r="C9912" s="41" t="n">
        <v>2.2118292007</v>
      </c>
      <c r="D9912" s="42" t="n">
        <f aca="false">$B$5*A9912</f>
        <v>1.89154547133582</v>
      </c>
      <c r="E9912" s="42" t="n">
        <f aca="false">$D$5*A9912+$F$5*B9912</f>
        <v>2.56737716444644</v>
      </c>
      <c r="F9912" s="43" t="n">
        <f aca="false">Inputs!$B$5*D9912+Inputs!$B$6*E9912</f>
        <v>60785.6889112597</v>
      </c>
      <c r="G9912" s="43" t="n">
        <f aca="false">F9912*SQRT(($B$6-2)/C9912)</f>
        <v>57801.691438625</v>
      </c>
    </row>
    <row r="9913" customFormat="false" ht="15" hidden="false" customHeight="false" outlineLevel="0" collapsed="false">
      <c r="A9913" s="41" t="n">
        <v>0.0501993454</v>
      </c>
      <c r="B9913" s="41" t="n">
        <v>-0.0293258063</v>
      </c>
      <c r="C9913" s="41" t="n">
        <v>3.8383964899</v>
      </c>
      <c r="D9913" s="42" t="n">
        <f aca="false">$B$5*A9913</f>
        <v>0.128258225011958</v>
      </c>
      <c r="E9913" s="42" t="n">
        <f aca="false">$D$5*A9913+$F$5*B9913</f>
        <v>0.0688155805326613</v>
      </c>
      <c r="F9913" s="43" t="n">
        <f aca="false">Inputs!$B$5*D9913+Inputs!$B$6*E9913</f>
        <v>9385.04347456272</v>
      </c>
      <c r="G9913" s="43" t="n">
        <f aca="false">F9913*SQRT(($B$6-2)/C9913)</f>
        <v>6774.4863157422</v>
      </c>
    </row>
    <row r="9914" customFormat="false" ht="15" hidden="false" customHeight="false" outlineLevel="0" collapsed="false">
      <c r="A9914" s="41" t="n">
        <v>-1.0216699641</v>
      </c>
      <c r="B9914" s="41" t="n">
        <v>0.8389195543</v>
      </c>
      <c r="C9914" s="41" t="n">
        <v>3.1407158958</v>
      </c>
      <c r="D9914" s="42" t="n">
        <f aca="false">$B$5*A9914</f>
        <v>-2.61034432021691</v>
      </c>
      <c r="E9914" s="42" t="n">
        <f aca="false">$D$5*A9914+$F$5*B9914</f>
        <v>-0.98255380040204</v>
      </c>
      <c r="F9914" s="43" t="n">
        <f aca="false">Inputs!$B$5*D9914+Inputs!$B$6*E9914</f>
        <v>-211906.742001589</v>
      </c>
      <c r="G9914" s="43" t="n">
        <f aca="false">F9914*SQRT(($B$6-2)/C9914)</f>
        <v>-169100.715790379</v>
      </c>
    </row>
    <row r="9915" customFormat="false" ht="15" hidden="false" customHeight="false" outlineLevel="0" collapsed="false">
      <c r="A9915" s="41" t="n">
        <v>-0.0312948099</v>
      </c>
      <c r="B9915" s="41" t="n">
        <v>1.4495189743</v>
      </c>
      <c r="C9915" s="41" t="n">
        <v>3.5615770674</v>
      </c>
      <c r="D9915" s="42" t="n">
        <f aca="false">$B$5*A9915</f>
        <v>-0.0799575519935096</v>
      </c>
      <c r="E9915" s="42" t="n">
        <f aca="false">$D$5*A9915+$F$5*B9915</f>
        <v>2.42847995905215</v>
      </c>
      <c r="F9915" s="43" t="n">
        <f aca="false">Inputs!$B$5*D9915+Inputs!$B$6*E9915</f>
        <v>-129419.753151959</v>
      </c>
      <c r="G9915" s="43" t="n">
        <f aca="false">F9915*SQRT(($B$6-2)/C9915)</f>
        <v>-96982.7270455318</v>
      </c>
    </row>
    <row r="9916" customFormat="false" ht="15" hidden="false" customHeight="false" outlineLevel="0" collapsed="false">
      <c r="A9916" s="41" t="n">
        <v>0.9151359036</v>
      </c>
      <c r="B9916" s="41" t="n">
        <v>-0.6259516223</v>
      </c>
      <c r="C9916" s="41" t="n">
        <v>0.9400845422</v>
      </c>
      <c r="D9916" s="42" t="n">
        <f aca="false">$B$5*A9916</f>
        <v>2.33815213535534</v>
      </c>
      <c r="E9916" s="42" t="n">
        <f aca="false">$D$5*A9916+$F$5*B9916</f>
        <v>1.09678782185274</v>
      </c>
      <c r="F9916" s="43" t="n">
        <f aca="false">Inputs!$B$5*D9916+Inputs!$B$6*E9916</f>
        <v>178975.822442897</v>
      </c>
      <c r="G9916" s="43" t="n">
        <f aca="false">F9916*SQRT(($B$6-2)/C9916)</f>
        <v>261051.329169687</v>
      </c>
    </row>
    <row r="9917" customFormat="false" ht="15" hidden="false" customHeight="false" outlineLevel="0" collapsed="false">
      <c r="A9917" s="41" t="n">
        <v>1.2466910469</v>
      </c>
      <c r="B9917" s="41" t="n">
        <v>-2.5607419565</v>
      </c>
      <c r="C9917" s="41" t="n">
        <v>1.8991978808</v>
      </c>
      <c r="D9917" s="42" t="n">
        <f aca="false">$B$5*A9917</f>
        <v>3.18526824482643</v>
      </c>
      <c r="E9917" s="42" t="n">
        <f aca="false">$D$5*A9917+$F$5*B9917</f>
        <v>-1.4551358858509</v>
      </c>
      <c r="F9917" s="43" t="n">
        <f aca="false">Inputs!$B$5*D9917+Inputs!$B$6*E9917</f>
        <v>391283.618775188</v>
      </c>
      <c r="G9917" s="43" t="n">
        <f aca="false">F9917*SQRT(($B$6-2)/C9917)</f>
        <v>401533.28858891</v>
      </c>
    </row>
    <row r="9918" customFormat="false" ht="15" hidden="false" customHeight="false" outlineLevel="0" collapsed="false">
      <c r="A9918" s="41" t="n">
        <v>1.930225745</v>
      </c>
      <c r="B9918" s="41" t="n">
        <v>-1.3384452777</v>
      </c>
      <c r="C9918" s="41" t="n">
        <v>2.8839008513</v>
      </c>
      <c r="D9918" s="42" t="n">
        <f aca="false">$B$5*A9918</f>
        <v>4.93168438658732</v>
      </c>
      <c r="E9918" s="42" t="n">
        <f aca="false">$D$5*A9918+$F$5*B9918</f>
        <v>2.28198884976613</v>
      </c>
      <c r="F9918" s="43" t="n">
        <f aca="false">Inputs!$B$5*D9918+Inputs!$B$6*E9918</f>
        <v>379068.996170426</v>
      </c>
      <c r="G9918" s="43" t="n">
        <f aca="false">F9918*SQRT(($B$6-2)/C9918)</f>
        <v>315677.11611485</v>
      </c>
    </row>
    <row r="9919" customFormat="false" ht="15" hidden="false" customHeight="false" outlineLevel="0" collapsed="false">
      <c r="A9919" s="41" t="n">
        <v>0.4951121792</v>
      </c>
      <c r="B9919" s="41" t="n">
        <v>0.4274161661</v>
      </c>
      <c r="C9919" s="41" t="n">
        <v>1.206095507</v>
      </c>
      <c r="D9919" s="42" t="n">
        <f aca="false">$B$5*A9919</f>
        <v>1.2650007441331</v>
      </c>
      <c r="E9919" s="42" t="n">
        <f aca="false">$D$5*A9919+$F$5*B9919</f>
        <v>1.91620136513343</v>
      </c>
      <c r="F9919" s="43" t="n">
        <f aca="false">Inputs!$B$5*D9919+Inputs!$B$6*E9919</f>
        <v>30690.0061566381</v>
      </c>
      <c r="G9919" s="43" t="n">
        <f aca="false">F9919*SQRT(($B$6-2)/C9919)</f>
        <v>39520.3810716277</v>
      </c>
    </row>
    <row r="9920" customFormat="false" ht="15" hidden="false" customHeight="false" outlineLevel="0" collapsed="false">
      <c r="A9920" s="41" t="n">
        <v>1.1237168618</v>
      </c>
      <c r="B9920" s="41" t="n">
        <v>-0.3286968073</v>
      </c>
      <c r="C9920" s="41" t="n">
        <v>0.531711951</v>
      </c>
      <c r="D9920" s="42" t="n">
        <f aca="false">$B$5*A9920</f>
        <v>2.87107190267217</v>
      </c>
      <c r="E9920" s="42" t="n">
        <f aca="false">$D$5*A9920+$F$5*B9920</f>
        <v>2.10640760418226</v>
      </c>
      <c r="F9920" s="43" t="n">
        <f aca="false">Inputs!$B$5*D9920+Inputs!$B$6*E9920</f>
        <v>181786.810058104</v>
      </c>
      <c r="G9920" s="43" t="n">
        <f aca="false">F9920*SQRT(($B$6-2)/C9920)</f>
        <v>352564.966831114</v>
      </c>
    </row>
    <row r="9921" customFormat="false" ht="15" hidden="false" customHeight="false" outlineLevel="0" collapsed="false">
      <c r="A9921" s="41" t="n">
        <v>-2.1455184719</v>
      </c>
      <c r="B9921" s="41" t="n">
        <v>-0.3272879114</v>
      </c>
      <c r="C9921" s="41" t="n">
        <v>3.839379566</v>
      </c>
      <c r="D9921" s="42" t="n">
        <f aca="false">$B$5*A9921</f>
        <v>-5.48175257552785</v>
      </c>
      <c r="E9921" s="42" t="n">
        <f aca="false">$D$5*A9921+$F$5*B9921</f>
        <v>-5.67059218379047</v>
      </c>
      <c r="F9921" s="43" t="n">
        <f aca="false">Inputs!$B$5*D9921+Inputs!$B$6*E9921</f>
        <v>-264645.648363262</v>
      </c>
      <c r="G9921" s="43" t="n">
        <f aca="false">F9921*SQRT(($B$6-2)/C9921)</f>
        <v>-191006.976654264</v>
      </c>
    </row>
    <row r="9922" customFormat="false" ht="15" hidden="false" customHeight="false" outlineLevel="0" collapsed="false">
      <c r="A9922" s="41" t="n">
        <v>-0.2191623025</v>
      </c>
      <c r="B9922" s="41" t="n">
        <v>-2.0491920166</v>
      </c>
      <c r="C9922" s="41" t="n">
        <v>1.3198164514</v>
      </c>
      <c r="D9922" s="42" t="n">
        <f aca="false">$B$5*A9922</f>
        <v>-0.559954869614371</v>
      </c>
      <c r="E9922" s="42" t="n">
        <f aca="false">$D$5*A9922+$F$5*B9922</f>
        <v>-4.05994669510179</v>
      </c>
      <c r="F9922" s="43" t="n">
        <f aca="false">Inputs!$B$5*D9922+Inputs!$B$6*E9922</f>
        <v>147001.847793652</v>
      </c>
      <c r="G9922" s="43" t="n">
        <f aca="false">F9922*SQRT(($B$6-2)/C9922)</f>
        <v>180959.348030662</v>
      </c>
    </row>
    <row r="9923" customFormat="false" ht="15" hidden="false" customHeight="false" outlineLevel="0" collapsed="false">
      <c r="A9923" s="41" t="n">
        <v>0.045371609</v>
      </c>
      <c r="B9923" s="41" t="n">
        <v>-1.0758514887</v>
      </c>
      <c r="C9923" s="41" t="n">
        <v>1.9019819015</v>
      </c>
      <c r="D9923" s="42" t="n">
        <f aca="false">$B$5*A9923</f>
        <v>0.11592346453738</v>
      </c>
      <c r="E9923" s="42" t="n">
        <f aca="false">$D$5*A9923+$F$5*B9923</f>
        <v>-1.7497547575885</v>
      </c>
      <c r="F9923" s="43" t="n">
        <f aca="false">Inputs!$B$5*D9923+Inputs!$B$6*E9923</f>
        <v>99080.0843331628</v>
      </c>
      <c r="G9923" s="43" t="n">
        <f aca="false">F9923*SQRT(($B$6-2)/C9923)</f>
        <v>101601.045127465</v>
      </c>
    </row>
    <row r="9924" customFormat="false" ht="15" hidden="false" customHeight="false" outlineLevel="0" collapsed="false">
      <c r="A9924" s="41" t="n">
        <v>0.6490851031</v>
      </c>
      <c r="B9924" s="41" t="n">
        <v>-0.2460797358</v>
      </c>
      <c r="C9924" s="41" t="n">
        <v>4.329849512</v>
      </c>
      <c r="D9924" s="42" t="n">
        <f aca="false">$B$5*A9924</f>
        <v>1.65839818312272</v>
      </c>
      <c r="E9924" s="42" t="n">
        <f aca="false">$D$5*A9924+$F$5*B9924</f>
        <v>1.11963821262154</v>
      </c>
      <c r="F9924" s="43" t="n">
        <f aca="false">Inputs!$B$5*D9924+Inputs!$B$6*E9924</f>
        <v>109857.907681194</v>
      </c>
      <c r="G9924" s="43" t="n">
        <f aca="false">F9924*SQRT(($B$6-2)/C9924)</f>
        <v>74663.7708634103</v>
      </c>
    </row>
    <row r="9925" customFormat="false" ht="15" hidden="false" customHeight="false" outlineLevel="0" collapsed="false">
      <c r="A9925" s="41" t="n">
        <v>1.9610948855</v>
      </c>
      <c r="B9925" s="41" t="n">
        <v>-0.2561786568</v>
      </c>
      <c r="C9925" s="41" t="n">
        <v>5.886673462</v>
      </c>
      <c r="D9925" s="42" t="n">
        <f aca="false">$B$5*A9925</f>
        <v>5.01055436261244</v>
      </c>
      <c r="E9925" s="42" t="n">
        <f aca="false">$D$5*A9925+$F$5*B9925</f>
        <v>4.22424245980965</v>
      </c>
      <c r="F9925" s="43" t="n">
        <f aca="false">Inputs!$B$5*D9925+Inputs!$B$6*E9925</f>
        <v>289843.313270761</v>
      </c>
      <c r="G9925" s="43" t="n">
        <f aca="false">F9925*SQRT(($B$6-2)/C9925)</f>
        <v>168944.209268067</v>
      </c>
    </row>
    <row r="9926" customFormat="false" ht="15" hidden="false" customHeight="false" outlineLevel="0" collapsed="false">
      <c r="A9926" s="41" t="n">
        <v>0.4303912663</v>
      </c>
      <c r="B9926" s="41" t="n">
        <v>-0.2130715065</v>
      </c>
      <c r="C9926" s="41" t="n">
        <v>2.2748371881</v>
      </c>
      <c r="D9926" s="42" t="n">
        <f aca="false">$B$5*A9926</f>
        <v>1.09964023308334</v>
      </c>
      <c r="E9926" s="42" t="n">
        <f aca="false">$D$5*A9926+$F$5*B9926</f>
        <v>0.656233795220326</v>
      </c>
      <c r="F9926" s="43" t="n">
        <f aca="false">Inputs!$B$5*D9926+Inputs!$B$6*E9926</f>
        <v>77152.3335473173</v>
      </c>
      <c r="G9926" s="43" t="n">
        <f aca="false">F9926*SQRT(($B$6-2)/C9926)</f>
        <v>72341.7323401211</v>
      </c>
    </row>
    <row r="9927" customFormat="false" ht="15" hidden="false" customHeight="false" outlineLevel="0" collapsed="false">
      <c r="A9927" s="41" t="n">
        <v>-1.6232681885</v>
      </c>
      <c r="B9927" s="41" t="n">
        <v>-0.2047130051</v>
      </c>
      <c r="C9927" s="41" t="n">
        <v>6.8610939575</v>
      </c>
      <c r="D9927" s="42" t="n">
        <f aca="false">$B$5*A9927</f>
        <v>-4.14741457117459</v>
      </c>
      <c r="E9927" s="42" t="n">
        <f aca="false">$D$5*A9927+$F$5*B9927</f>
        <v>-4.21619624115971</v>
      </c>
      <c r="F9927" s="43" t="n">
        <f aca="false">Inputs!$B$5*D9927+Inputs!$B$6*E9927</f>
        <v>-203931.645059474</v>
      </c>
      <c r="G9927" s="43" t="n">
        <f aca="false">F9927*SQRT(($B$6-2)/C9927)</f>
        <v>-110103.959485684</v>
      </c>
    </row>
    <row r="9928" customFormat="false" ht="15" hidden="false" customHeight="false" outlineLevel="0" collapsed="false">
      <c r="A9928" s="41" t="n">
        <v>0.7534134412</v>
      </c>
      <c r="B9928" s="41" t="n">
        <v>0.6019898057</v>
      </c>
      <c r="C9928" s="41" t="n">
        <v>8.1101263522</v>
      </c>
      <c r="D9928" s="42" t="n">
        <f aca="false">$B$5*A9928</f>
        <v>1.92495479569467</v>
      </c>
      <c r="E9928" s="42" t="n">
        <f aca="false">$D$5*A9928+$F$5*B9928</f>
        <v>2.83229594975272</v>
      </c>
      <c r="F9928" s="43" t="n">
        <f aca="false">Inputs!$B$5*D9928+Inputs!$B$6*E9928</f>
        <v>50880.6820818309</v>
      </c>
      <c r="G9928" s="43" t="n">
        <f aca="false">F9928*SQRT(($B$6-2)/C9928)</f>
        <v>25267.0251282633</v>
      </c>
    </row>
    <row r="9929" customFormat="false" ht="15" hidden="false" customHeight="false" outlineLevel="0" collapsed="false">
      <c r="A9929" s="41" t="n">
        <v>-0.2932677378</v>
      </c>
      <c r="B9929" s="41" t="n">
        <v>-1.4567561169</v>
      </c>
      <c r="C9929" s="41" t="n">
        <v>3.0137978052</v>
      </c>
      <c r="D9929" s="42" t="n">
        <f aca="false">$B$5*A9929</f>
        <v>-0.74929262929194</v>
      </c>
      <c r="E9929" s="42" t="n">
        <f aca="false">$D$5*A9929+$F$5*B9929</f>
        <v>-3.21330174054012</v>
      </c>
      <c r="F9929" s="43" t="n">
        <f aca="false">Inputs!$B$5*D9929+Inputs!$B$6*E9929</f>
        <v>85735.8240978117</v>
      </c>
      <c r="G9929" s="43" t="n">
        <f aca="false">F9929*SQRT(($B$6-2)/C9929)</f>
        <v>69842.5791067514</v>
      </c>
    </row>
    <row r="9930" customFormat="false" ht="15" hidden="false" customHeight="false" outlineLevel="0" collapsed="false">
      <c r="A9930" s="41" t="n">
        <v>0.6444585877</v>
      </c>
      <c r="B9930" s="41" t="n">
        <v>0.4194865855</v>
      </c>
      <c r="C9930" s="41" t="n">
        <v>3.0093055656</v>
      </c>
      <c r="D9930" s="42" t="n">
        <f aca="false">$B$5*A9930</f>
        <v>1.64657753788389</v>
      </c>
      <c r="E9930" s="42" t="n">
        <f aca="false">$D$5*A9930+$F$5*B9930</f>
        <v>2.25789190168254</v>
      </c>
      <c r="F9930" s="43" t="n">
        <f aca="false">Inputs!$B$5*D9930+Inputs!$B$6*E9930</f>
        <v>51763.1587042624</v>
      </c>
      <c r="G9930" s="43" t="n">
        <f aca="false">F9930*SQRT(($B$6-2)/C9930)</f>
        <v>42199.0451100279</v>
      </c>
    </row>
    <row r="9931" customFormat="false" ht="15" hidden="false" customHeight="false" outlineLevel="0" collapsed="false">
      <c r="A9931" s="41" t="n">
        <v>0.8434108539</v>
      </c>
      <c r="B9931" s="41" t="n">
        <v>-0.2741121952</v>
      </c>
      <c r="C9931" s="41" t="n">
        <v>1.8072979738</v>
      </c>
      <c r="D9931" s="42" t="n">
        <f aca="false">$B$5*A9931</f>
        <v>2.15489620860741</v>
      </c>
      <c r="E9931" s="42" t="n">
        <f aca="false">$D$5*A9931+$F$5*B9931</f>
        <v>1.53364851189519</v>
      </c>
      <c r="F9931" s="43" t="n">
        <f aca="false">Inputs!$B$5*D9931+Inputs!$B$6*E9931</f>
        <v>138807.195265981</v>
      </c>
      <c r="G9931" s="43" t="n">
        <f aca="false">F9931*SQRT(($B$6-2)/C9931)</f>
        <v>146019.916564745</v>
      </c>
    </row>
    <row r="9932" customFormat="false" ht="15" hidden="false" customHeight="false" outlineLevel="0" collapsed="false">
      <c r="A9932" s="41" t="n">
        <v>-1.6843747928</v>
      </c>
      <c r="B9932" s="41" t="n">
        <v>0.5337601831</v>
      </c>
      <c r="C9932" s="41" t="n">
        <v>3.6275738797</v>
      </c>
      <c r="D9932" s="42" t="n">
        <f aca="false">$B$5*A9932</f>
        <v>-4.3035406031293</v>
      </c>
      <c r="E9932" s="42" t="n">
        <f aca="false">$D$5*A9932+$F$5*B9932</f>
        <v>-3.08645036296975</v>
      </c>
      <c r="F9932" s="43" t="n">
        <f aca="false">Inputs!$B$5*D9932+Inputs!$B$6*E9932</f>
        <v>-276031.542164443</v>
      </c>
      <c r="G9932" s="43" t="n">
        <f aca="false">F9932*SQRT(($B$6-2)/C9932)</f>
        <v>-204958.331316442</v>
      </c>
    </row>
    <row r="9933" customFormat="false" ht="15" hidden="false" customHeight="false" outlineLevel="0" collapsed="false">
      <c r="A9933" s="41" t="n">
        <v>-0.0091427651</v>
      </c>
      <c r="B9933" s="41" t="n">
        <v>1.3916837734</v>
      </c>
      <c r="C9933" s="41" t="n">
        <v>5.9085118715</v>
      </c>
      <c r="D9933" s="42" t="n">
        <f aca="false">$B$5*A9933</f>
        <v>-0.0233595640358146</v>
      </c>
      <c r="E9933" s="42" t="n">
        <f aca="false">$D$5*A9933+$F$5*B9933</f>
        <v>2.38132608839023</v>
      </c>
      <c r="F9933" s="43" t="n">
        <f aca="false">Inputs!$B$5*D9933+Inputs!$B$6*E9933</f>
        <v>-121402.260823093</v>
      </c>
      <c r="G9933" s="43" t="n">
        <f aca="false">F9933*SQRT(($B$6-2)/C9933)</f>
        <v>-70632.1971623136</v>
      </c>
    </row>
    <row r="9934" customFormat="false" ht="15" hidden="false" customHeight="false" outlineLevel="0" collapsed="false">
      <c r="A9934" s="41" t="n">
        <v>0.0287330324</v>
      </c>
      <c r="B9934" s="41" t="n">
        <v>-0.0454668892</v>
      </c>
      <c r="C9934" s="41" t="n">
        <v>7.7107977639</v>
      </c>
      <c r="D9934" s="42" t="n">
        <f aca="false">$B$5*A9934</f>
        <v>0.0734122667431252</v>
      </c>
      <c r="E9934" s="42" t="n">
        <f aca="false">$D$5*A9934+$F$5*B9934</f>
        <v>-0.0101369202850266</v>
      </c>
      <c r="F9934" s="43" t="n">
        <f aca="false">Inputs!$B$5*D9934+Inputs!$B$6*E9934</f>
        <v>7848.07268856385</v>
      </c>
      <c r="G9934" s="43" t="n">
        <f aca="false">F9934*SQRT(($B$6-2)/C9934)</f>
        <v>3996.94671254176</v>
      </c>
    </row>
    <row r="9935" customFormat="false" ht="15" hidden="false" customHeight="false" outlineLevel="0" collapsed="false">
      <c r="A9935" s="41" t="n">
        <v>0.4172544719</v>
      </c>
      <c r="B9935" s="41" t="n">
        <v>-0.5969310688</v>
      </c>
      <c r="C9935" s="41" t="n">
        <v>1.3765899244</v>
      </c>
      <c r="D9935" s="42" t="n">
        <f aca="false">$B$5*A9935</f>
        <v>1.06607601190345</v>
      </c>
      <c r="E9935" s="42" t="n">
        <f aca="false">$D$5*A9935+$F$5*B9935</f>
        <v>-0.0378536934219754</v>
      </c>
      <c r="F9935" s="43" t="n">
        <f aca="false">Inputs!$B$5*D9935+Inputs!$B$6*E9935</f>
        <v>108500.285861444</v>
      </c>
      <c r="G9935" s="43" t="n">
        <f aca="false">F9935*SQRT(($B$6-2)/C9935)</f>
        <v>130780.678738192</v>
      </c>
    </row>
    <row r="9936" customFormat="false" ht="15" hidden="false" customHeight="false" outlineLevel="0" collapsed="false">
      <c r="A9936" s="41" t="n">
        <v>-0.6451357211</v>
      </c>
      <c r="B9936" s="41" t="n">
        <v>-0.0978952663</v>
      </c>
      <c r="C9936" s="41" t="n">
        <v>3.1791483961</v>
      </c>
      <c r="D9936" s="42" t="n">
        <f aca="false">$B$5*A9936</f>
        <v>-1.6483075988496</v>
      </c>
      <c r="E9936" s="42" t="n">
        <f aca="false">$D$5*A9936+$F$5*B9936</f>
        <v>-1.70419720474636</v>
      </c>
      <c r="F9936" s="43" t="n">
        <f aca="false">Inputs!$B$5*D9936+Inputs!$B$6*E9936</f>
        <v>-79620.8996476417</v>
      </c>
      <c r="G9936" s="43" t="n">
        <f aca="false">F9936*SQRT(($B$6-2)/C9936)</f>
        <v>-63151.9373314911</v>
      </c>
    </row>
    <row r="9937" customFormat="false" ht="15" hidden="false" customHeight="false" outlineLevel="0" collapsed="false">
      <c r="A9937" s="41" t="n">
        <v>-0.9204063083</v>
      </c>
      <c r="B9937" s="41" t="n">
        <v>-0.2290954655</v>
      </c>
      <c r="C9937" s="41" t="n">
        <v>5.1696694058</v>
      </c>
      <c r="D9937" s="42" t="n">
        <f aca="false">$B$5*A9937</f>
        <v>-2.35161790361447</v>
      </c>
      <c r="E9937" s="42" t="n">
        <f aca="false">$D$5*A9937+$F$5*B9937</f>
        <v>-2.58577694557237</v>
      </c>
      <c r="F9937" s="43" t="n">
        <f aca="false">Inputs!$B$5*D9937+Inputs!$B$6*E9937</f>
        <v>-105872.943082829</v>
      </c>
      <c r="G9937" s="43" t="n">
        <f aca="false">F9937*SQRT(($B$6-2)/C9937)</f>
        <v>-65851.9436709126</v>
      </c>
    </row>
    <row r="9938" customFormat="false" ht="15" hidden="false" customHeight="false" outlineLevel="0" collapsed="false">
      <c r="A9938" s="41" t="n">
        <v>1.9395613574</v>
      </c>
      <c r="B9938" s="41" t="n">
        <v>1.0426337267</v>
      </c>
      <c r="C9938" s="41" t="n">
        <v>0.5629974959</v>
      </c>
      <c r="D9938" s="42" t="n">
        <f aca="false">$B$5*A9938</f>
        <v>4.95553667123929</v>
      </c>
      <c r="E9938" s="42" t="n">
        <f aca="false">$D$5*A9938+$F$5*B9938</f>
        <v>6.415718491113</v>
      </c>
      <c r="F9938" s="43" t="n">
        <f aca="false">Inputs!$B$5*D9938+Inputs!$B$6*E9938</f>
        <v>174767.742568279</v>
      </c>
      <c r="G9938" s="43" t="n">
        <f aca="false">F9938*SQRT(($B$6-2)/C9938)</f>
        <v>329399.581320155</v>
      </c>
    </row>
    <row r="9939" customFormat="false" ht="15" hidden="false" customHeight="false" outlineLevel="0" collapsed="false">
      <c r="A9939" s="41" t="n">
        <v>0.3080379414</v>
      </c>
      <c r="B9939" s="41" t="n">
        <v>1.551677261</v>
      </c>
      <c r="C9939" s="41" t="n">
        <v>0.0523444013</v>
      </c>
      <c r="D9939" s="42" t="n">
        <f aca="false">$B$5*A9939</f>
        <v>0.787030175104663</v>
      </c>
      <c r="E9939" s="42" t="n">
        <f aca="false">$D$5*A9939+$F$5*B9939</f>
        <v>3.41235328700041</v>
      </c>
      <c r="F9939" s="43" t="n">
        <f aca="false">Inputs!$B$5*D9939+Inputs!$B$6*E9939</f>
        <v>-91914.6468395543</v>
      </c>
      <c r="G9939" s="43" t="n">
        <f aca="false">F9939*SQRT(($B$6-2)/C9939)</f>
        <v>-568152.081716734</v>
      </c>
    </row>
    <row r="9940" customFormat="false" ht="15" hidden="false" customHeight="false" outlineLevel="0" collapsed="false">
      <c r="A9940" s="41" t="n">
        <v>-0.824896098</v>
      </c>
      <c r="B9940" s="41" t="n">
        <v>2.4904398699</v>
      </c>
      <c r="C9940" s="41" t="n">
        <v>3.07500586</v>
      </c>
      <c r="D9940" s="42" t="n">
        <f aca="false">$B$5*A9940</f>
        <v>-2.10759141390657</v>
      </c>
      <c r="E9940" s="42" t="n">
        <f aca="false">$D$5*A9940+$F$5*B9940</f>
        <v>2.3374402788674</v>
      </c>
      <c r="F9940" s="43" t="n">
        <f aca="false">Inputs!$B$5*D9940+Inputs!$B$6*E9940</f>
        <v>-327631.155334027</v>
      </c>
      <c r="G9940" s="43" t="n">
        <f aca="false">F9940*SQRT(($B$6-2)/C9940)</f>
        <v>-264227.014226545</v>
      </c>
    </row>
    <row r="9941" customFormat="false" ht="15" hidden="false" customHeight="false" outlineLevel="0" collapsed="false">
      <c r="A9941" s="41" t="n">
        <v>-0.4605025176</v>
      </c>
      <c r="B9941" s="41" t="n">
        <v>2.0038058955</v>
      </c>
      <c r="C9941" s="41" t="n">
        <v>1.4186416027</v>
      </c>
      <c r="D9941" s="42" t="n">
        <f aca="false">$B$5*A9941</f>
        <v>-1.17657381884732</v>
      </c>
      <c r="E9941" s="42" t="n">
        <f aca="false">$D$5*A9941+$F$5*B9941</f>
        <v>2.36425433693773</v>
      </c>
      <c r="F9941" s="43" t="n">
        <f aca="false">Inputs!$B$5*D9941+Inputs!$B$6*E9941</f>
        <v>-235870.098731619</v>
      </c>
      <c r="G9941" s="43" t="n">
        <f aca="false">F9941*SQRT(($B$6-2)/C9941)</f>
        <v>-280060.294276061</v>
      </c>
    </row>
    <row r="9942" customFormat="false" ht="15" hidden="false" customHeight="false" outlineLevel="0" collapsed="false">
      <c r="A9942" s="41" t="n">
        <v>1.9994030478</v>
      </c>
      <c r="B9942" s="41" t="n">
        <v>-1.7532298068</v>
      </c>
      <c r="C9942" s="41" t="n">
        <v>1.2286732493</v>
      </c>
      <c r="D9942" s="42" t="n">
        <f aca="false">$B$5*A9942</f>
        <v>5.10843087595972</v>
      </c>
      <c r="E9942" s="42" t="n">
        <f aca="false">$D$5*A9942+$F$5*B9942</f>
        <v>1.73037547261506</v>
      </c>
      <c r="F9942" s="43" t="n">
        <f aca="false">Inputs!$B$5*D9942+Inputs!$B$6*E9942</f>
        <v>424324.31396522</v>
      </c>
      <c r="G9942" s="43" t="n">
        <f aca="false">F9942*SQRT(($B$6-2)/C9942)</f>
        <v>541370.658715348</v>
      </c>
    </row>
    <row r="9943" customFormat="false" ht="15" hidden="false" customHeight="false" outlineLevel="0" collapsed="false">
      <c r="A9943" s="41" t="n">
        <v>1.4670921431</v>
      </c>
      <c r="B9943" s="41" t="n">
        <v>-0.2839091405</v>
      </c>
      <c r="C9943" s="41" t="n">
        <v>1.491884137</v>
      </c>
      <c r="D9943" s="42" t="n">
        <f aca="false">$B$5*A9943</f>
        <v>3.74838820513774</v>
      </c>
      <c r="E9943" s="42" t="n">
        <f aca="false">$D$5*A9943+$F$5*B9943</f>
        <v>3.00083609318734</v>
      </c>
      <c r="F9943" s="43" t="n">
        <f aca="false">Inputs!$B$5*D9943+Inputs!$B$6*E9943</f>
        <v>224797.015854407</v>
      </c>
      <c r="G9943" s="43" t="n">
        <f aca="false">F9943*SQRT(($B$6-2)/C9943)</f>
        <v>260278.317976031</v>
      </c>
    </row>
    <row r="9944" customFormat="false" ht="15" hidden="false" customHeight="false" outlineLevel="0" collapsed="false">
      <c r="A9944" s="41" t="n">
        <v>-0.5679684573</v>
      </c>
      <c r="B9944" s="41" t="n">
        <v>0.5246381202</v>
      </c>
      <c r="C9944" s="41" t="n">
        <v>1.5080678378</v>
      </c>
      <c r="D9944" s="42" t="n">
        <f aca="false">$B$5*A9944</f>
        <v>-1.45114693459883</v>
      </c>
      <c r="E9944" s="42" t="n">
        <f aca="false">$D$5*A9944+$F$5*B9944</f>
        <v>-0.445614911976294</v>
      </c>
      <c r="F9944" s="43" t="n">
        <f aca="false">Inputs!$B$5*D9944+Inputs!$B$6*E9944</f>
        <v>-122833.947861068</v>
      </c>
      <c r="G9944" s="43" t="n">
        <f aca="false">F9944*SQRT(($B$6-2)/C9944)</f>
        <v>-141456.519792139</v>
      </c>
    </row>
    <row r="9945" customFormat="false" ht="15" hidden="false" customHeight="false" outlineLevel="0" collapsed="false">
      <c r="A9945" s="41" t="n">
        <v>-1.0079153248</v>
      </c>
      <c r="B9945" s="41" t="n">
        <v>0.5019970879</v>
      </c>
      <c r="C9945" s="41" t="n">
        <v>4.2680120523</v>
      </c>
      <c r="D9945" s="42" t="n">
        <f aca="false">$B$5*A9945</f>
        <v>-2.57520151888672</v>
      </c>
      <c r="E9945" s="42" t="n">
        <f aca="false">$D$5*A9945+$F$5*B9945</f>
        <v>-1.53160239543849</v>
      </c>
      <c r="F9945" s="43" t="n">
        <f aca="false">Inputs!$B$5*D9945+Inputs!$B$6*E9945</f>
        <v>-180940.032116747</v>
      </c>
      <c r="G9945" s="43" t="n">
        <f aca="false">F9945*SQRT(($B$6-2)/C9945)</f>
        <v>-123861.644650212</v>
      </c>
    </row>
    <row r="9946" customFormat="false" ht="15" hidden="false" customHeight="false" outlineLevel="0" collapsed="false">
      <c r="A9946" s="41" t="n">
        <v>-0.9407944823</v>
      </c>
      <c r="B9946" s="41" t="n">
        <v>0.1770792793</v>
      </c>
      <c r="C9946" s="41" t="n">
        <v>0.2570094405</v>
      </c>
      <c r="D9946" s="42" t="n">
        <f aca="false">$B$5*A9946</f>
        <v>-2.40370924041655</v>
      </c>
      <c r="E9946" s="42" t="n">
        <f aca="false">$D$5*A9946+$F$5*B9946</f>
        <v>-1.93293244807313</v>
      </c>
      <c r="F9946" s="43" t="n">
        <f aca="false">Inputs!$B$5*D9946+Inputs!$B$6*E9946</f>
        <v>-143724.301637998</v>
      </c>
      <c r="G9946" s="43" t="n">
        <f aca="false">F9946*SQRT(($B$6-2)/C9946)</f>
        <v>-400931.950502632</v>
      </c>
    </row>
    <row r="9947" customFormat="false" ht="15" hidden="false" customHeight="false" outlineLevel="0" collapsed="false">
      <c r="A9947" s="41" t="n">
        <v>1.3353625791</v>
      </c>
      <c r="B9947" s="41" t="n">
        <v>0.3865179354</v>
      </c>
      <c r="C9947" s="41" t="n">
        <v>4.0365938086</v>
      </c>
      <c r="D9947" s="42" t="n">
        <f aca="false">$B$5*A9947</f>
        <v>3.41182206218084</v>
      </c>
      <c r="E9947" s="42" t="n">
        <f aca="false">$D$5*A9947+$F$5*B9947</f>
        <v>3.84503019608806</v>
      </c>
      <c r="F9947" s="43" t="n">
        <f aca="false">Inputs!$B$5*D9947+Inputs!$B$6*E9947</f>
        <v>148930.696413681</v>
      </c>
      <c r="G9947" s="43" t="n">
        <f aca="false">F9947*SQRT(($B$6-2)/C9947)</f>
        <v>104831.474232866</v>
      </c>
    </row>
    <row r="9948" customFormat="false" ht="15" hidden="false" customHeight="false" outlineLevel="0" collapsed="false">
      <c r="A9948" s="41" t="n">
        <v>-0.3597915873</v>
      </c>
      <c r="B9948" s="41" t="n">
        <v>0.5414111108</v>
      </c>
      <c r="C9948" s="41" t="n">
        <v>2.401598368</v>
      </c>
      <c r="D9948" s="42" t="n">
        <f aca="false">$B$5*A9948</f>
        <v>-0.919259603758356</v>
      </c>
      <c r="E9948" s="42" t="n">
        <f aca="false">$D$5*A9948+$F$5*B9948</f>
        <v>0.078722899782669</v>
      </c>
      <c r="F9948" s="43" t="n">
        <f aca="false">Inputs!$B$5*D9948+Inputs!$B$6*E9948</f>
        <v>-95862.1053649691</v>
      </c>
      <c r="G9948" s="43" t="n">
        <f aca="false">F9948*SQRT(($B$6-2)/C9948)</f>
        <v>-87480.6035879366</v>
      </c>
    </row>
    <row r="9949" customFormat="false" ht="15" hidden="false" customHeight="false" outlineLevel="0" collapsed="false">
      <c r="A9949" s="41" t="n">
        <v>-1.406480242</v>
      </c>
      <c r="B9949" s="41" t="n">
        <v>-0.8388607842</v>
      </c>
      <c r="C9949" s="41" t="n">
        <v>0.8232544215</v>
      </c>
      <c r="D9949" s="42" t="n">
        <f aca="false">$B$5*A9949</f>
        <v>-3.59352612899428</v>
      </c>
      <c r="E9949" s="42" t="n">
        <f aca="false">$D$5*A9949+$F$5*B9949</f>
        <v>-4.79534138182358</v>
      </c>
      <c r="F9949" s="43" t="n">
        <f aca="false">Inputs!$B$5*D9949+Inputs!$B$6*E9949</f>
        <v>-119585.543808249</v>
      </c>
      <c r="G9949" s="43" t="n">
        <f aca="false">F9949*SQRT(($B$6-2)/C9949)</f>
        <v>-186391.73232707</v>
      </c>
    </row>
    <row r="9950" customFormat="false" ht="15" hidden="false" customHeight="false" outlineLevel="0" collapsed="false">
      <c r="A9950" s="41" t="n">
        <v>-0.4302700605</v>
      </c>
      <c r="B9950" s="41" t="n">
        <v>0.7868502461</v>
      </c>
      <c r="C9950" s="41" t="n">
        <v>4.8577845593</v>
      </c>
      <c r="D9950" s="42" t="n">
        <f aca="false">$B$5*A9950</f>
        <v>-1.09933055492627</v>
      </c>
      <c r="E9950" s="42" t="n">
        <f aca="false">$D$5*A9950+$F$5*B9950</f>
        <v>0.334823824755208</v>
      </c>
      <c r="F9950" s="43" t="n">
        <f aca="false">Inputs!$B$5*D9950+Inputs!$B$6*E9950</f>
        <v>-126674.246730388</v>
      </c>
      <c r="G9950" s="43" t="n">
        <f aca="false">F9950*SQRT(($B$6-2)/C9950)</f>
        <v>-81280.0951242948</v>
      </c>
    </row>
    <row r="9951" customFormat="false" ht="15" hidden="false" customHeight="false" outlineLevel="0" collapsed="false">
      <c r="A9951" s="41" t="n">
        <v>0.4057987538</v>
      </c>
      <c r="B9951" s="41" t="n">
        <v>0.5351664545</v>
      </c>
      <c r="C9951" s="41" t="n">
        <v>4.2072009636</v>
      </c>
      <c r="D9951" s="42" t="n">
        <f aca="false">$B$5*A9951</f>
        <v>1.03680690375003</v>
      </c>
      <c r="E9951" s="42" t="n">
        <f aca="false">$D$5*A9951+$F$5*B9951</f>
        <v>1.88972942794907</v>
      </c>
      <c r="F9951" s="43" t="n">
        <f aca="false">Inputs!$B$5*D9951+Inputs!$B$6*E9951</f>
        <v>9194.21897754994</v>
      </c>
      <c r="G9951" s="43" t="n">
        <f aca="false">F9951*SQRT(($B$6-2)/C9951)</f>
        <v>6339.18187710601</v>
      </c>
    </row>
    <row r="9952" customFormat="false" ht="15" hidden="false" customHeight="false" outlineLevel="0" collapsed="false">
      <c r="A9952" s="41" t="n">
        <v>-0.0273825489</v>
      </c>
      <c r="B9952" s="41" t="n">
        <v>-0.788099646</v>
      </c>
      <c r="C9952" s="41" t="n">
        <v>1.6265646991</v>
      </c>
      <c r="D9952" s="42" t="n">
        <f aca="false">$B$5*A9952</f>
        <v>-0.0699618110601327</v>
      </c>
      <c r="E9952" s="42" t="n">
        <f aca="false">$D$5*A9952+$F$5*B9952</f>
        <v>-1.42600579553229</v>
      </c>
      <c r="F9952" s="43" t="n">
        <f aca="false">Inputs!$B$5*D9952+Inputs!$B$6*E9952</f>
        <v>64304.1086706014</v>
      </c>
      <c r="G9952" s="43" t="n">
        <f aca="false">F9952*SQRT(($B$6-2)/C9952)</f>
        <v>71304.6823099234</v>
      </c>
    </row>
    <row r="9953" customFormat="false" ht="15" hidden="false" customHeight="false" outlineLevel="0" collapsed="false">
      <c r="A9953" s="41" t="n">
        <v>1.4881169366</v>
      </c>
      <c r="B9953" s="41" t="n">
        <v>-0.6977934545</v>
      </c>
      <c r="C9953" s="41" t="n">
        <v>4.6355341621</v>
      </c>
      <c r="D9953" s="42" t="n">
        <f aca="false">$B$5*A9953</f>
        <v>3.80210609078078</v>
      </c>
      <c r="E9953" s="42" t="n">
        <f aca="false">$D$5*A9953+$F$5*B9953</f>
        <v>2.33619403259588</v>
      </c>
      <c r="F9953" s="43" t="n">
        <f aca="false">Inputs!$B$5*D9953+Inputs!$B$6*E9953</f>
        <v>263400.907448284</v>
      </c>
      <c r="G9953" s="43" t="n">
        <f aca="false">F9953*SQRT(($B$6-2)/C9953)</f>
        <v>173014.448069615</v>
      </c>
    </row>
    <row r="9954" customFormat="false" ht="15" hidden="false" customHeight="false" outlineLevel="0" collapsed="false">
      <c r="A9954" s="41" t="n">
        <v>0.4190389497</v>
      </c>
      <c r="B9954" s="41" t="n">
        <v>-0.1121046532</v>
      </c>
      <c r="C9954" s="41" t="n">
        <v>7.3163097444</v>
      </c>
      <c r="D9954" s="42" t="n">
        <f aca="false">$B$5*A9954</f>
        <v>1.0706353134915</v>
      </c>
      <c r="E9954" s="42" t="n">
        <f aca="false">$D$5*A9954+$F$5*B9954</f>
        <v>0.803563904941666</v>
      </c>
      <c r="F9954" s="43" t="n">
        <f aca="false">Inputs!$B$5*D9954+Inputs!$B$6*E9954</f>
        <v>66885.3361020667</v>
      </c>
      <c r="G9954" s="43" t="n">
        <f aca="false">F9954*SQRT(($B$6-2)/C9954)</f>
        <v>34970.3412118293</v>
      </c>
    </row>
    <row r="9955" customFormat="false" ht="15" hidden="false" customHeight="false" outlineLevel="0" collapsed="false">
      <c r="A9955" s="41" t="n">
        <v>0.562993167</v>
      </c>
      <c r="B9955" s="41" t="n">
        <v>-0.6054869852</v>
      </c>
      <c r="C9955" s="41" t="n">
        <v>0.3090094922</v>
      </c>
      <c r="D9955" s="42" t="n">
        <f aca="false">$B$5*A9955</f>
        <v>1.43843517715035</v>
      </c>
      <c r="E9955" s="42" t="n">
        <f aca="false">$D$5*A9955+$F$5*B9955</f>
        <v>0.294170450443613</v>
      </c>
      <c r="F9955" s="43" t="n">
        <f aca="false">Inputs!$B$5*D9955+Inputs!$B$6*E9955</f>
        <v>129134.995192855</v>
      </c>
      <c r="G9955" s="43" t="n">
        <f aca="false">F9955*SQRT(($B$6-2)/C9955)</f>
        <v>328528.490607755</v>
      </c>
    </row>
    <row r="9956" customFormat="false" ht="15" hidden="false" customHeight="false" outlineLevel="0" collapsed="false">
      <c r="A9956" s="41" t="n">
        <v>1.0526771609</v>
      </c>
      <c r="B9956" s="41" t="n">
        <v>1.3782779158</v>
      </c>
      <c r="C9956" s="41" t="n">
        <v>1.252083586</v>
      </c>
      <c r="D9956" s="42" t="n">
        <f aca="false">$B$5*A9956</f>
        <v>2.68956702705652</v>
      </c>
      <c r="E9956" s="42" t="n">
        <f aca="false">$D$5*A9956+$F$5*B9956</f>
        <v>4.88487136570916</v>
      </c>
      <c r="F9956" s="43" t="n">
        <f aca="false">Inputs!$B$5*D9956+Inputs!$B$6*E9956</f>
        <v>24713.1344201936</v>
      </c>
      <c r="G9956" s="43" t="n">
        <f aca="false">F9956*SQRT(($B$6-2)/C9956)</f>
        <v>31233.8965907242</v>
      </c>
    </row>
    <row r="9957" customFormat="false" ht="15" hidden="false" customHeight="false" outlineLevel="0" collapsed="false">
      <c r="A9957" s="41" t="n">
        <v>0.9913230825</v>
      </c>
      <c r="B9957" s="41" t="n">
        <v>0.157625326</v>
      </c>
      <c r="C9957" s="41" t="n">
        <v>5.4967682992</v>
      </c>
      <c r="D9957" s="42" t="n">
        <f aca="false">$B$5*A9957</f>
        <v>2.53280870421136</v>
      </c>
      <c r="E9957" s="42" t="n">
        <f aca="false">$D$5*A9957+$F$5*B9957</f>
        <v>2.63111897791852</v>
      </c>
      <c r="F9957" s="43" t="n">
        <f aca="false">Inputs!$B$5*D9957+Inputs!$B$6*E9957</f>
        <v>121724.921525211</v>
      </c>
      <c r="G9957" s="43" t="n">
        <f aca="false">F9957*SQRT(($B$6-2)/C9957)</f>
        <v>73424.4641304637</v>
      </c>
    </row>
    <row r="9958" customFormat="false" ht="15" hidden="false" customHeight="false" outlineLevel="0" collapsed="false">
      <c r="A9958" s="41" t="n">
        <v>-0.4351252461</v>
      </c>
      <c r="B9958" s="41" t="n">
        <v>2.8221117839</v>
      </c>
      <c r="C9958" s="41" t="n">
        <v>2.7269303353</v>
      </c>
      <c r="D9958" s="42" t="n">
        <f aca="false">$B$5*A9958</f>
        <v>-1.11173544750401</v>
      </c>
      <c r="E9958" s="42" t="n">
        <f aca="false">$D$5*A9958+$F$5*B9958</f>
        <v>3.83764685736361</v>
      </c>
      <c r="F9958" s="43" t="n">
        <f aca="false">Inputs!$B$5*D9958+Inputs!$B$6*E9958</f>
        <v>-303055.887618582</v>
      </c>
      <c r="G9958" s="43" t="n">
        <f aca="false">F9958*SQRT(($B$6-2)/C9958)</f>
        <v>-259537.849571651</v>
      </c>
    </row>
    <row r="9959" customFormat="false" ht="15" hidden="false" customHeight="false" outlineLevel="0" collapsed="false">
      <c r="A9959" s="41" t="n">
        <v>-0.9916245448</v>
      </c>
      <c r="B9959" s="41" t="n">
        <v>0.8812295517</v>
      </c>
      <c r="C9959" s="41" t="n">
        <v>2.2073481559</v>
      </c>
      <c r="D9959" s="42" t="n">
        <f aca="false">$B$5*A9959</f>
        <v>-2.53357893376711</v>
      </c>
      <c r="E9959" s="42" t="n">
        <f aca="false">$D$5*A9959+$F$5*B9959</f>
        <v>-0.83799953728709</v>
      </c>
      <c r="F9959" s="43" t="n">
        <f aca="false">Inputs!$B$5*D9959+Inputs!$B$6*E9959</f>
        <v>-211457.916512356</v>
      </c>
      <c r="G9959" s="43" t="n">
        <f aca="false">F9959*SQRT(($B$6-2)/C9959)</f>
        <v>-201281.345835938</v>
      </c>
    </row>
    <row r="9960" customFormat="false" ht="15" hidden="false" customHeight="false" outlineLevel="0" collapsed="false">
      <c r="A9960" s="41" t="n">
        <v>0.3327848881</v>
      </c>
      <c r="B9960" s="41" t="n">
        <v>-0.0625374422</v>
      </c>
      <c r="C9960" s="41" t="n">
        <v>5.2276813153</v>
      </c>
      <c r="D9960" s="42" t="n">
        <f aca="false">$B$5*A9960</f>
        <v>0.85025808042726</v>
      </c>
      <c r="E9960" s="42" t="n">
        <f aca="false">$D$5*A9960+$F$5*B9960</f>
        <v>0.683904692093969</v>
      </c>
      <c r="F9960" s="43" t="n">
        <f aca="false">Inputs!$B$5*D9960+Inputs!$B$6*E9960</f>
        <v>50830.5734380276</v>
      </c>
      <c r="G9960" s="43" t="n">
        <f aca="false">F9960*SQRT(($B$6-2)/C9960)</f>
        <v>31440.2111924275</v>
      </c>
    </row>
    <row r="9961" customFormat="false" ht="15" hidden="false" customHeight="false" outlineLevel="0" collapsed="false">
      <c r="A9961" s="41" t="n">
        <v>0.1851629397</v>
      </c>
      <c r="B9961" s="41" t="n">
        <v>-0.5102153034</v>
      </c>
      <c r="C9961" s="41" t="n">
        <v>1.9175577425</v>
      </c>
      <c r="D9961" s="42" t="n">
        <f aca="false">$B$5*A9961</f>
        <v>0.47308724435913</v>
      </c>
      <c r="E9961" s="42" t="n">
        <f aca="false">$D$5*A9961+$F$5*B9961</f>
        <v>-0.440399918825988</v>
      </c>
      <c r="F9961" s="43" t="n">
        <f aca="false">Inputs!$B$5*D9961+Inputs!$B$6*E9961</f>
        <v>69328.7203772124</v>
      </c>
      <c r="G9961" s="43" t="n">
        <f aca="false">F9961*SQRT(($B$6-2)/C9961)</f>
        <v>70803.3745331461</v>
      </c>
    </row>
    <row r="9962" customFormat="false" ht="15" hidden="false" customHeight="false" outlineLevel="0" collapsed="false">
      <c r="A9962" s="41" t="n">
        <v>0.4270555432</v>
      </c>
      <c r="B9962" s="41" t="n">
        <v>0.316824486</v>
      </c>
      <c r="C9962" s="41" t="n">
        <v>5.2974297628</v>
      </c>
      <c r="D9962" s="42" t="n">
        <f aca="false">$B$5*A9962</f>
        <v>1.09111753382245</v>
      </c>
      <c r="E9962" s="42" t="n">
        <f aca="false">$D$5*A9962+$F$5*B9962</f>
        <v>1.56329106340445</v>
      </c>
      <c r="F9962" s="43" t="n">
        <f aca="false">Inputs!$B$5*D9962+Inputs!$B$6*E9962</f>
        <v>30947.2002120229</v>
      </c>
      <c r="G9962" s="43" t="n">
        <f aca="false">F9962*SQRT(($B$6-2)/C9962)</f>
        <v>19015.325274002</v>
      </c>
    </row>
    <row r="9963" customFormat="false" ht="15" hidden="false" customHeight="false" outlineLevel="0" collapsed="false">
      <c r="A9963" s="41" t="n">
        <v>2.6776532229</v>
      </c>
      <c r="B9963" s="41" t="n">
        <v>1.0708222151</v>
      </c>
      <c r="C9963" s="41" t="n">
        <v>1.0201969248</v>
      </c>
      <c r="D9963" s="42" t="n">
        <f aca="false">$B$5*A9963</f>
        <v>6.84134517751505</v>
      </c>
      <c r="E9963" s="42" t="n">
        <f aca="false">$D$5*A9963+$F$5*B9963</f>
        <v>8.22074721985304</v>
      </c>
      <c r="F9963" s="43" t="n">
        <f aca="false">Inputs!$B$5*D9963+Inputs!$B$6*E9963</f>
        <v>273097.156758853</v>
      </c>
      <c r="G9963" s="43" t="n">
        <f aca="false">F9963*SQRT(($B$6-2)/C9963)</f>
        <v>382375.600004037</v>
      </c>
    </row>
    <row r="9964" customFormat="false" ht="15" hidden="false" customHeight="false" outlineLevel="0" collapsed="false">
      <c r="A9964" s="41" t="n">
        <v>0.5158827721</v>
      </c>
      <c r="B9964" s="41" t="n">
        <v>0.5755589333</v>
      </c>
      <c r="C9964" s="41" t="n">
        <v>3.0791863356</v>
      </c>
      <c r="D9964" s="42" t="n">
        <f aca="false">$B$5*A9964</f>
        <v>1.31806915282593</v>
      </c>
      <c r="E9964" s="42" t="n">
        <f aca="false">$D$5*A9964+$F$5*B9964</f>
        <v>2.22143150220488</v>
      </c>
      <c r="F9964" s="43" t="n">
        <f aca="false">Inputs!$B$5*D9964+Inputs!$B$6*E9964</f>
        <v>20735.340172349</v>
      </c>
      <c r="G9964" s="43" t="n">
        <f aca="false">F9964*SQRT(($B$6-2)/C9964)</f>
        <v>16711.2207815837</v>
      </c>
    </row>
    <row r="9965" customFormat="false" ht="15" hidden="false" customHeight="false" outlineLevel="0" collapsed="false">
      <c r="A9965" s="41" t="n">
        <v>1.8395376555</v>
      </c>
      <c r="B9965" s="41" t="n">
        <v>-0.9704265647</v>
      </c>
      <c r="C9965" s="41" t="n">
        <v>5.9993991437</v>
      </c>
      <c r="D9965" s="42" t="n">
        <f aca="false">$B$5*A9965</f>
        <v>4.69997830961932</v>
      </c>
      <c r="E9965" s="42" t="n">
        <f aca="false">$D$5*A9965+$F$5*B9965</f>
        <v>2.70166281182103</v>
      </c>
      <c r="F9965" s="43" t="n">
        <f aca="false">Inputs!$B$5*D9965+Inputs!$B$6*E9965</f>
        <v>334914.690370881</v>
      </c>
      <c r="G9965" s="43" t="n">
        <f aca="false">F9965*SQRT(($B$6-2)/C9965)</f>
        <v>193372.769320831</v>
      </c>
    </row>
    <row r="9966" customFormat="false" ht="15" hidden="false" customHeight="false" outlineLevel="0" collapsed="false">
      <c r="A9966" s="41" t="n">
        <v>-0.1827327438</v>
      </c>
      <c r="B9966" s="41" t="n">
        <v>-1.9071388277</v>
      </c>
      <c r="C9966" s="41" t="n">
        <v>0.6527917393</v>
      </c>
      <c r="D9966" s="42" t="n">
        <f aca="false">$B$5*A9966</f>
        <v>-0.466878147206932</v>
      </c>
      <c r="E9966" s="42" t="n">
        <f aca="false">$D$5*A9966+$F$5*B9966</f>
        <v>-3.72796981864909</v>
      </c>
      <c r="F9966" s="43" t="n">
        <f aca="false">Inputs!$B$5*D9966+Inputs!$B$6*E9966</f>
        <v>139710.676211761</v>
      </c>
      <c r="G9966" s="43" t="n">
        <f aca="false">F9966*SQRT(($B$6-2)/C9966)</f>
        <v>244544.14404908</v>
      </c>
    </row>
    <row r="9967" customFormat="false" ht="15" hidden="false" customHeight="false" outlineLevel="0" collapsed="false">
      <c r="A9967" s="41" t="n">
        <v>0.5587738422</v>
      </c>
      <c r="B9967" s="41" t="n">
        <v>0.8481737505</v>
      </c>
      <c r="C9967" s="41" t="n">
        <v>1.5160638044</v>
      </c>
      <c r="D9967" s="42" t="n">
        <f aca="false">$B$5*A9967</f>
        <v>1.42765489495175</v>
      </c>
      <c r="E9967" s="42" t="n">
        <f aca="false">$D$5*A9967+$F$5*B9967</f>
        <v>2.7942306672659</v>
      </c>
      <c r="F9967" s="43" t="n">
        <f aca="false">Inputs!$B$5*D9967+Inputs!$B$6*E9967</f>
        <v>3053.95613188023</v>
      </c>
      <c r="G9967" s="43" t="n">
        <f aca="false">F9967*SQRT(($B$6-2)/C9967)</f>
        <v>3507.6726188173</v>
      </c>
    </row>
    <row r="9968" customFormat="false" ht="15" hidden="false" customHeight="false" outlineLevel="0" collapsed="false">
      <c r="A9968" s="41" t="n">
        <v>-0.9956000522</v>
      </c>
      <c r="B9968" s="41" t="n">
        <v>1.435080018</v>
      </c>
      <c r="C9968" s="41" t="n">
        <v>2.2014947757</v>
      </c>
      <c r="D9968" s="42" t="n">
        <f aca="false">$B$5*A9968</f>
        <v>-2.54373626786346</v>
      </c>
      <c r="E9968" s="42" t="n">
        <f aca="false">$D$5*A9968+$F$5*B9968</f>
        <v>0.10889856039961</v>
      </c>
      <c r="F9968" s="43" t="n">
        <f aca="false">Inputs!$B$5*D9968+Inputs!$B$6*E9968</f>
        <v>-259818.554806326</v>
      </c>
      <c r="G9968" s="43" t="n">
        <f aca="false">F9968*SQRT(($B$6-2)/C9968)</f>
        <v>-247643.156518683</v>
      </c>
    </row>
    <row r="9969" customFormat="false" ht="15" hidden="false" customHeight="false" outlineLevel="0" collapsed="false">
      <c r="A9969" s="41" t="n">
        <v>-0.7188799926</v>
      </c>
      <c r="B9969" s="41" t="n">
        <v>-0.342468109</v>
      </c>
      <c r="C9969" s="41" t="n">
        <v>9.9308081036</v>
      </c>
      <c r="D9969" s="42" t="n">
        <f aca="false">$B$5*A9969</f>
        <v>-1.83672259295009</v>
      </c>
      <c r="E9969" s="42" t="n">
        <f aca="false">$D$5*A9969+$F$5*B9969</f>
        <v>-2.30199295096769</v>
      </c>
      <c r="F9969" s="43" t="n">
        <f aca="false">Inputs!$B$5*D9969+Inputs!$B$6*E9969</f>
        <v>-68572.6117466251</v>
      </c>
      <c r="G9969" s="43" t="n">
        <f aca="false">F9969*SQRT(($B$6-2)/C9969)</f>
        <v>-30773.2520346428</v>
      </c>
    </row>
    <row r="9970" customFormat="false" ht="15" hidden="false" customHeight="false" outlineLevel="0" collapsed="false">
      <c r="A9970" s="41" t="n">
        <v>0.1195659156</v>
      </c>
      <c r="B9970" s="41" t="n">
        <v>1.5941963628</v>
      </c>
      <c r="C9970" s="41" t="n">
        <v>3.8811022869</v>
      </c>
      <c r="D9970" s="42" t="n">
        <f aca="false">$B$5*A9970</f>
        <v>0.305488288434645</v>
      </c>
      <c r="E9970" s="42" t="n">
        <f aca="false">$D$5*A9970+$F$5*B9970</f>
        <v>3.0372871684566</v>
      </c>
      <c r="F9970" s="43" t="n">
        <f aca="false">Inputs!$B$5*D9970+Inputs!$B$6*E9970</f>
        <v>-121315.529579366</v>
      </c>
      <c r="G9970" s="43" t="n">
        <f aca="false">F9970*SQRT(($B$6-2)/C9970)</f>
        <v>-87087.104620594</v>
      </c>
    </row>
    <row r="9971" customFormat="false" ht="15" hidden="false" customHeight="false" outlineLevel="0" collapsed="false">
      <c r="A9971" s="41" t="n">
        <v>-0.8581978181</v>
      </c>
      <c r="B9971" s="41" t="n">
        <v>0.2912471254</v>
      </c>
      <c r="C9971" s="41" t="n">
        <v>0.8520348594</v>
      </c>
      <c r="D9971" s="42" t="n">
        <f aca="false">$B$5*A9971</f>
        <v>-2.19267657738503</v>
      </c>
      <c r="E9971" s="42" t="n">
        <f aca="false">$D$5*A9971+$F$5*B9971</f>
        <v>-1.53924774783527</v>
      </c>
      <c r="F9971" s="43" t="n">
        <f aca="false">Inputs!$B$5*D9971+Inputs!$B$6*E9971</f>
        <v>-142305.27034674</v>
      </c>
      <c r="G9971" s="43" t="n">
        <f aca="false">F9971*SQRT(($B$6-2)/C9971)</f>
        <v>-218025.504848024</v>
      </c>
    </row>
    <row r="9972" customFormat="false" ht="15" hidden="false" customHeight="false" outlineLevel="0" collapsed="false">
      <c r="A9972" s="41" t="n">
        <v>0.7748377548</v>
      </c>
      <c r="B9972" s="41" t="n">
        <v>0.5684701637</v>
      </c>
      <c r="C9972" s="41" t="n">
        <v>11.0357421859</v>
      </c>
      <c r="D9972" s="42" t="n">
        <f aca="false">$B$5*A9972</f>
        <v>1.9796934464189</v>
      </c>
      <c r="E9972" s="42" t="n">
        <f aca="false">$D$5*A9972+$F$5*B9972</f>
        <v>2.82539713287947</v>
      </c>
      <c r="F9972" s="43" t="n">
        <f aca="false">Inputs!$B$5*D9972+Inputs!$B$6*E9972</f>
        <v>56699.4879979162</v>
      </c>
      <c r="G9972" s="43" t="n">
        <f aca="false">F9972*SQRT(($B$6-2)/C9972)</f>
        <v>24137.5597585717</v>
      </c>
    </row>
    <row r="9973" customFormat="false" ht="15" hidden="false" customHeight="false" outlineLevel="0" collapsed="false">
      <c r="A9973" s="41" t="n">
        <v>0.6054010331</v>
      </c>
      <c r="B9973" s="41" t="n">
        <v>0.7615002222</v>
      </c>
      <c r="C9973" s="41" t="n">
        <v>9.3221972072</v>
      </c>
      <c r="D9973" s="42" t="n">
        <f aca="false">$B$5*A9973</f>
        <v>1.54678634366837</v>
      </c>
      <c r="E9973" s="42" t="n">
        <f aca="false">$D$5*A9973+$F$5*B9973</f>
        <v>2.7555211371618</v>
      </c>
      <c r="F9973" s="43" t="n">
        <f aca="false">Inputs!$B$5*D9973+Inputs!$B$6*E9973</f>
        <v>16902.5775087468</v>
      </c>
      <c r="G9973" s="43" t="n">
        <f aca="false">F9973*SQRT(($B$6-2)/C9973)</f>
        <v>7829.04502929205</v>
      </c>
    </row>
    <row r="9974" customFormat="false" ht="15" hidden="false" customHeight="false" outlineLevel="0" collapsed="false">
      <c r="A9974" s="41" t="n">
        <v>-0.5547227246</v>
      </c>
      <c r="B9974" s="41" t="n">
        <v>1.6877797868</v>
      </c>
      <c r="C9974" s="41" t="n">
        <v>3.6552644593</v>
      </c>
      <c r="D9974" s="42" t="n">
        <f aca="false">$B$5*A9974</f>
        <v>-1.41730437845497</v>
      </c>
      <c r="E9974" s="42" t="n">
        <f aca="false">$D$5*A9974+$F$5*B9974</f>
        <v>1.59435278015854</v>
      </c>
      <c r="F9974" s="43" t="n">
        <f aca="false">Inputs!$B$5*D9974+Inputs!$B$6*E9974</f>
        <v>-221448.076853424</v>
      </c>
      <c r="G9974" s="43" t="n">
        <f aca="false">F9974*SQRT(($B$6-2)/C9974)</f>
        <v>-163805.133870553</v>
      </c>
    </row>
    <row r="9975" customFormat="false" ht="15" hidden="false" customHeight="false" outlineLevel="0" collapsed="false">
      <c r="A9975" s="41" t="n">
        <v>-0.1111493982</v>
      </c>
      <c r="B9975" s="41" t="n">
        <v>-0.243848203</v>
      </c>
      <c r="C9975" s="41" t="n">
        <v>13.2011474563</v>
      </c>
      <c r="D9975" s="42" t="n">
        <f aca="false">$B$5*A9975</f>
        <v>-0.283984271322377</v>
      </c>
      <c r="E9975" s="42" t="n">
        <f aca="false">$D$5*A9975+$F$5*B9975</f>
        <v>-0.68555326272723</v>
      </c>
      <c r="F9975" s="43" t="n">
        <f aca="false">Inputs!$B$5*D9975+Inputs!$B$6*E9975</f>
        <v>5879.23600412382</v>
      </c>
      <c r="G9975" s="43" t="n">
        <f aca="false">F9975*SQRT(($B$6-2)/C9975)</f>
        <v>2288.39004983897</v>
      </c>
    </row>
    <row r="9976" customFormat="false" ht="15" hidden="false" customHeight="false" outlineLevel="0" collapsed="false">
      <c r="A9976" s="41" t="n">
        <v>1.3476255013</v>
      </c>
      <c r="B9976" s="41" t="n">
        <v>-0.6305668669</v>
      </c>
      <c r="C9976" s="41" t="n">
        <v>1.8000973177</v>
      </c>
      <c r="D9976" s="42" t="n">
        <f aca="false">$B$5*A9976</f>
        <v>3.44315355908183</v>
      </c>
      <c r="E9976" s="42" t="n">
        <f aca="false">$D$5*A9976+$F$5*B9976</f>
        <v>2.11796545460561</v>
      </c>
      <c r="F9976" s="43" t="n">
        <f aca="false">Inputs!$B$5*D9976+Inputs!$B$6*E9976</f>
        <v>238417.083177902</v>
      </c>
      <c r="G9976" s="43" t="n">
        <f aca="false">F9976*SQRT(($B$6-2)/C9976)</f>
        <v>251306.878568423</v>
      </c>
    </row>
    <row r="9977" customFormat="false" ht="15" hidden="false" customHeight="false" outlineLevel="0" collapsed="false">
      <c r="A9977" s="41" t="n">
        <v>0.3202781907</v>
      </c>
      <c r="B9977" s="41" t="n">
        <v>-0.722834624</v>
      </c>
      <c r="C9977" s="41" t="n">
        <v>2.4640473857</v>
      </c>
      <c r="D9977" s="42" t="n">
        <f aca="false">$B$5*A9977</f>
        <v>0.818303743244097</v>
      </c>
      <c r="E9977" s="42" t="n">
        <f aca="false">$D$5*A9977+$F$5*B9977</f>
        <v>-0.486020524625003</v>
      </c>
      <c r="F9977" s="43" t="n">
        <f aca="false">Inputs!$B$5*D9977+Inputs!$B$6*E9977</f>
        <v>106131.40055566</v>
      </c>
      <c r="G9977" s="43" t="n">
        <f aca="false">F9977*SQRT(($B$6-2)/C9977)</f>
        <v>95616.8353196707</v>
      </c>
    </row>
    <row r="9978" customFormat="false" ht="15" hidden="false" customHeight="false" outlineLevel="0" collapsed="false">
      <c r="A9978" s="41" t="n">
        <v>2.5192358154</v>
      </c>
      <c r="B9978" s="41" t="n">
        <v>2.3086545167</v>
      </c>
      <c r="C9978" s="41" t="n">
        <v>1.2696579005</v>
      </c>
      <c r="D9978" s="42" t="n">
        <f aca="false">$B$5*A9978</f>
        <v>6.4365921805378</v>
      </c>
      <c r="E9978" s="42" t="n">
        <f aca="false">$D$5*A9978+$F$5*B9978</f>
        <v>9.98119902631139</v>
      </c>
      <c r="F9978" s="43" t="n">
        <f aca="false">Inputs!$B$5*D9978+Inputs!$B$6*E9978</f>
        <v>144599.266738211</v>
      </c>
      <c r="G9978" s="43" t="n">
        <f aca="false">F9978*SQRT(($B$6-2)/C9978)</f>
        <v>181483.743422906</v>
      </c>
    </row>
    <row r="9979" customFormat="false" ht="15" hidden="false" customHeight="false" outlineLevel="0" collapsed="false">
      <c r="A9979" s="41" t="n">
        <v>-0.1102409814</v>
      </c>
      <c r="B9979" s="41" t="n">
        <v>0.5198571735</v>
      </c>
      <c r="C9979" s="41" t="n">
        <v>5.2546049231</v>
      </c>
      <c r="D9979" s="42" t="n">
        <f aca="false">$B$5*A9979</f>
        <v>-0.281663286349153</v>
      </c>
      <c r="E9979" s="42" t="n">
        <f aca="false">$D$5*A9979+$F$5*B9979</f>
        <v>0.635332343256986</v>
      </c>
      <c r="F9979" s="43" t="n">
        <f aca="false">Inputs!$B$5*D9979+Inputs!$B$6*E9979</f>
        <v>-59932.9457977647</v>
      </c>
      <c r="G9979" s="43" t="n">
        <f aca="false">F9979*SQRT(($B$6-2)/C9979)</f>
        <v>-36975.2047954954</v>
      </c>
    </row>
    <row r="9980" customFormat="false" ht="15" hidden="false" customHeight="false" outlineLevel="0" collapsed="false">
      <c r="A9980" s="41" t="n">
        <v>0.005199805</v>
      </c>
      <c r="B9980" s="41" t="n">
        <v>-0.3485994884</v>
      </c>
      <c r="C9980" s="41" t="n">
        <v>11.8046789749</v>
      </c>
      <c r="D9980" s="42" t="n">
        <f aca="false">$B$5*A9980</f>
        <v>0.0132853875761556</v>
      </c>
      <c r="E9980" s="42" t="n">
        <f aca="false">$D$5*A9980+$F$5*B9980</f>
        <v>-0.589568806397634</v>
      </c>
      <c r="F9980" s="43" t="n">
        <f aca="false">Inputs!$B$5*D9980+Inputs!$B$6*E9980</f>
        <v>30806.9790774972</v>
      </c>
      <c r="G9980" s="43" t="n">
        <f aca="false">F9980*SQRT(($B$6-2)/C9980)</f>
        <v>12680.5187610824</v>
      </c>
    </row>
    <row r="9981" customFormat="false" ht="15" hidden="false" customHeight="false" outlineLevel="0" collapsed="false">
      <c r="A9981" s="41" t="n">
        <v>0.1196314991</v>
      </c>
      <c r="B9981" s="41" t="n">
        <v>-0.0406014352</v>
      </c>
      <c r="C9981" s="41" t="n">
        <v>6.5976124182</v>
      </c>
      <c r="D9981" s="42" t="n">
        <f aca="false">$B$5*A9981</f>
        <v>0.305655852836791</v>
      </c>
      <c r="E9981" s="42" t="n">
        <f aca="false">$D$5*A9981+$F$5*B9981</f>
        <v>0.21456535944871</v>
      </c>
      <c r="F9981" s="43" t="n">
        <f aca="false">Inputs!$B$5*D9981+Inputs!$B$6*E9981</f>
        <v>19837.3173112436</v>
      </c>
      <c r="G9981" s="43" t="n">
        <f aca="false">F9981*SQRT(($B$6-2)/C9981)</f>
        <v>10922.0595110217</v>
      </c>
    </row>
    <row r="9982" customFormat="false" ht="15" hidden="false" customHeight="false" outlineLevel="0" collapsed="false">
      <c r="A9982" s="41" t="n">
        <v>-1.5206674074</v>
      </c>
      <c r="B9982" s="41" t="n">
        <v>0.2630233216</v>
      </c>
      <c r="C9982" s="41" t="n">
        <v>1.3794112769</v>
      </c>
      <c r="D9982" s="42" t="n">
        <f aca="false">$B$5*A9982</f>
        <v>-3.88527182879679</v>
      </c>
      <c r="E9982" s="42" t="n">
        <f aca="false">$D$5*A9982+$F$5*B9982</f>
        <v>-3.1643876096401</v>
      </c>
      <c r="F9982" s="43" t="n">
        <f aca="false">Inputs!$B$5*D9982+Inputs!$B$6*E9982</f>
        <v>-230307.802397674</v>
      </c>
      <c r="G9982" s="43" t="n">
        <f aca="false">F9982*SQRT(($B$6-2)/C9982)</f>
        <v>-277317.172219772</v>
      </c>
    </row>
    <row r="9983" customFormat="false" ht="15" hidden="false" customHeight="false" outlineLevel="0" collapsed="false">
      <c r="A9983" s="41" t="n">
        <v>-0.0422928725</v>
      </c>
      <c r="B9983" s="41" t="n">
        <v>0.3122004566</v>
      </c>
      <c r="C9983" s="41" t="n">
        <v>1.9107661164</v>
      </c>
      <c r="D9983" s="42" t="n">
        <f aca="false">$B$5*A9983</f>
        <v>-0.108057360395521</v>
      </c>
      <c r="E9983" s="42" t="n">
        <f aca="false">$D$5*A9983+$F$5*B9983</f>
        <v>0.438450771931883</v>
      </c>
      <c r="F9983" s="43" t="n">
        <f aca="false">Inputs!$B$5*D9983+Inputs!$B$6*E9983</f>
        <v>-32728.2746361463</v>
      </c>
      <c r="G9983" s="43" t="n">
        <f aca="false">F9983*SQRT(($B$6-2)/C9983)</f>
        <v>-33483.7694533443</v>
      </c>
    </row>
    <row r="9984" customFormat="false" ht="15" hidden="false" customHeight="false" outlineLevel="0" collapsed="false">
      <c r="A9984" s="41" t="n">
        <v>-0.0775177778</v>
      </c>
      <c r="B9984" s="41" t="n">
        <v>-0.3603393635</v>
      </c>
      <c r="C9984" s="41" t="n">
        <v>6.0328786616</v>
      </c>
      <c r="D9984" s="42" t="n">
        <f aca="false">$B$5*A9984</f>
        <v>-0.198056219822726</v>
      </c>
      <c r="E9984" s="42" t="n">
        <f aca="false">$D$5*A9984+$F$5*B9984</f>
        <v>-0.806674322254883</v>
      </c>
      <c r="F9984" s="43" t="n">
        <f aca="false">Inputs!$B$5*D9984+Inputs!$B$6*E9984</f>
        <v>20528.0941304716</v>
      </c>
      <c r="G9984" s="43" t="n">
        <f aca="false">F9984*SQRT(($B$6-2)/C9984)</f>
        <v>11819.5606378203</v>
      </c>
    </row>
    <row r="9985" customFormat="false" ht="15" hidden="false" customHeight="false" outlineLevel="0" collapsed="false">
      <c r="A9985" s="41" t="n">
        <v>0.8749100603</v>
      </c>
      <c r="B9985" s="41" t="n">
        <v>0.5331344037</v>
      </c>
      <c r="C9985" s="41" t="n">
        <v>1.3340589142</v>
      </c>
      <c r="D9985" s="42" t="n">
        <f aca="false">$B$5*A9985</f>
        <v>2.23537598916943</v>
      </c>
      <c r="E9985" s="42" t="n">
        <f aca="false">$D$5*A9985+$F$5*B9985</f>
        <v>3.00251214833891</v>
      </c>
      <c r="F9985" s="43" t="n">
        <f aca="false">Inputs!$B$5*D9985+Inputs!$B$6*E9985</f>
        <v>73411.9914999979</v>
      </c>
      <c r="G9985" s="43" t="n">
        <f aca="false">F9985*SQRT(($B$6-2)/C9985)</f>
        <v>89886.5059413809</v>
      </c>
    </row>
    <row r="9986" customFormat="false" ht="15" hidden="false" customHeight="false" outlineLevel="0" collapsed="false">
      <c r="A9986" s="41" t="n">
        <v>1.3960472999</v>
      </c>
      <c r="B9986" s="41" t="n">
        <v>0.4947297645</v>
      </c>
      <c r="C9986" s="41" t="n">
        <v>3.0459661025</v>
      </c>
      <c r="D9986" s="42" t="n">
        <f aca="false">$B$5*A9986</f>
        <v>3.56687019105852</v>
      </c>
      <c r="E9986" s="42" t="n">
        <f aca="false">$D$5*A9986+$F$5*B9986</f>
        <v>4.1762889838919</v>
      </c>
      <c r="F9986" s="43" t="n">
        <f aca="false">Inputs!$B$5*D9986+Inputs!$B$6*E9986</f>
        <v>147872.569911257</v>
      </c>
      <c r="G9986" s="43" t="n">
        <f aca="false">F9986*SQRT(($B$6-2)/C9986)</f>
        <v>119822.97150679</v>
      </c>
    </row>
    <row r="9987" customFormat="false" ht="15" hidden="false" customHeight="false" outlineLevel="0" collapsed="false">
      <c r="A9987" s="41" t="n">
        <v>-0.1976065518</v>
      </c>
      <c r="B9987" s="41" t="n">
        <v>0.6167685262</v>
      </c>
      <c r="C9987" s="41" t="n">
        <v>0.5925770642</v>
      </c>
      <c r="D9987" s="42" t="n">
        <f aca="false">$B$5*A9987</f>
        <v>-0.504880399986282</v>
      </c>
      <c r="E9987" s="42" t="n">
        <f aca="false">$D$5*A9987+$F$5*B9987</f>
        <v>0.594779427068092</v>
      </c>
      <c r="F9987" s="43" t="n">
        <f aca="false">Inputs!$B$5*D9987+Inputs!$B$6*E9987</f>
        <v>-80227.0113520328</v>
      </c>
      <c r="G9987" s="43" t="n">
        <f aca="false">F9987*SQRT(($B$6-2)/C9987)</f>
        <v>-147388.362157663</v>
      </c>
    </row>
    <row r="9988" customFormat="false" ht="15" hidden="false" customHeight="false" outlineLevel="0" collapsed="false">
      <c r="A9988" s="41" t="n">
        <v>-1.9806131592</v>
      </c>
      <c r="B9988" s="41" t="n">
        <v>2.1036798887</v>
      </c>
      <c r="C9988" s="41" t="n">
        <v>2.4339801073</v>
      </c>
      <c r="D9988" s="42" t="n">
        <f aca="false">$B$5*A9988</f>
        <v>-5.06042312325288</v>
      </c>
      <c r="E9988" s="42" t="n">
        <f aca="false">$D$5*A9988+$F$5*B9988</f>
        <v>-1.0805255815651</v>
      </c>
      <c r="F9988" s="43" t="n">
        <f aca="false">Inputs!$B$5*D9988+Inputs!$B$6*E9988</f>
        <v>-452016.033247033</v>
      </c>
      <c r="G9988" s="43" t="n">
        <f aca="false">F9988*SQRT(($B$6-2)/C9988)</f>
        <v>-409741.851300904</v>
      </c>
    </row>
    <row r="9989" customFormat="false" ht="15" hidden="false" customHeight="false" outlineLevel="0" collapsed="false">
      <c r="A9989" s="41" t="n">
        <v>0.2743801438</v>
      </c>
      <c r="B9989" s="41" t="n">
        <v>2.1844558941</v>
      </c>
      <c r="C9989" s="41" t="n">
        <v>3.6464908348</v>
      </c>
      <c r="D9989" s="42" t="n">
        <f aca="false">$B$5*A9989</f>
        <v>0.70103524143392</v>
      </c>
      <c r="E9989" s="42" t="n">
        <f aca="false">$D$5*A9989+$F$5*B9989</f>
        <v>4.42490853490667</v>
      </c>
      <c r="F9989" s="43" t="n">
        <f aca="false">Inputs!$B$5*D9989+Inputs!$B$6*E9989</f>
        <v>-151141.902601942</v>
      </c>
      <c r="G9989" s="43" t="n">
        <f aca="false">F9989*SQRT(($B$6-2)/C9989)</f>
        <v>-111934.07625434</v>
      </c>
    </row>
    <row r="9990" customFormat="false" ht="15" hidden="false" customHeight="false" outlineLevel="0" collapsed="false">
      <c r="A9990" s="41" t="n">
        <v>-0.8693450597</v>
      </c>
      <c r="B9990" s="41" t="n">
        <v>-1.1176453826</v>
      </c>
      <c r="C9990" s="41" t="n">
        <v>3.782338317</v>
      </c>
      <c r="D9990" s="42" t="n">
        <f aca="false">$B$5*A9990</f>
        <v>-2.22115753485575</v>
      </c>
      <c r="E9990" s="42" t="n">
        <f aca="false">$D$5*A9990+$F$5*B9990</f>
        <v>-3.99857077444246</v>
      </c>
      <c r="F9990" s="43" t="n">
        <f aca="false">Inputs!$B$5*D9990+Inputs!$B$6*E9990</f>
        <v>-22187.2147634524</v>
      </c>
      <c r="G9990" s="43" t="n">
        <f aca="false">F9990*SQRT(($B$6-2)/C9990)</f>
        <v>-16133.8345435812</v>
      </c>
    </row>
    <row r="9991" customFormat="false" ht="15" hidden="false" customHeight="false" outlineLevel="0" collapsed="false">
      <c r="A9991" s="41" t="n">
        <v>0.3658332927</v>
      </c>
      <c r="B9991" s="41" t="n">
        <v>0.3625347428</v>
      </c>
      <c r="C9991" s="41" t="n">
        <v>4.8117396646</v>
      </c>
      <c r="D9991" s="42" t="n">
        <f aca="false">$B$5*A9991</f>
        <v>0.934696028366578</v>
      </c>
      <c r="E9991" s="42" t="n">
        <f aca="false">$D$5*A9991+$F$5*B9991</f>
        <v>1.49653726954543</v>
      </c>
      <c r="F9991" s="43" t="n">
        <f aca="false">Inputs!$B$5*D9991+Inputs!$B$6*E9991</f>
        <v>18642.7393593863</v>
      </c>
      <c r="G9991" s="43" t="n">
        <f aca="false">F9991*SQRT(($B$6-2)/C9991)</f>
        <v>12019.147491213</v>
      </c>
    </row>
    <row r="9992" customFormat="false" ht="15" hidden="false" customHeight="false" outlineLevel="0" collapsed="false">
      <c r="A9992" s="41" t="n">
        <v>0.3382447744</v>
      </c>
      <c r="B9992" s="41" t="n">
        <v>0.1858262033</v>
      </c>
      <c r="C9992" s="41" t="n">
        <v>8.880013112</v>
      </c>
      <c r="D9992" s="42" t="n">
        <f aca="false">$B$5*A9992</f>
        <v>0.864207970012974</v>
      </c>
      <c r="E9992" s="42" t="n">
        <f aca="false">$D$5*A9992+$F$5*B9992</f>
        <v>1.12575749412268</v>
      </c>
      <c r="F9992" s="43" t="n">
        <f aca="false">Inputs!$B$5*D9992+Inputs!$B$6*E9992</f>
        <v>30132.9222951632</v>
      </c>
      <c r="G9992" s="43" t="n">
        <f aca="false">F9992*SQRT(($B$6-2)/C9992)</f>
        <v>14300.4415080769</v>
      </c>
    </row>
    <row r="9993" customFormat="false" ht="15" hidden="false" customHeight="false" outlineLevel="0" collapsed="false">
      <c r="A9993" s="41" t="n">
        <v>-0.6281171609</v>
      </c>
      <c r="B9993" s="41" t="n">
        <v>-1.4853557941</v>
      </c>
      <c r="C9993" s="41" t="n">
        <v>6.8954280112</v>
      </c>
      <c r="D9993" s="42" t="n">
        <f aca="false">$B$5*A9993</f>
        <v>-1.60482555130259</v>
      </c>
      <c r="E9993" s="42" t="n">
        <f aca="false">$D$5*A9993+$F$5*B9993</f>
        <v>-4.05948968151586</v>
      </c>
      <c r="F9993" s="43" t="n">
        <f aca="false">Inputs!$B$5*D9993+Inputs!$B$6*E9993</f>
        <v>42491.9289455337</v>
      </c>
      <c r="G9993" s="43" t="n">
        <f aca="false">F9993*SQRT(($B$6-2)/C9993)</f>
        <v>22884.4684894913</v>
      </c>
    </row>
    <row r="9994" customFormat="false" ht="15" hidden="false" customHeight="false" outlineLevel="0" collapsed="false">
      <c r="A9994" s="41" t="n">
        <v>0.2831505567</v>
      </c>
      <c r="B9994" s="41" t="n">
        <v>-1.2825920003</v>
      </c>
      <c r="C9994" s="41" t="n">
        <v>6.4945797534</v>
      </c>
      <c r="D9994" s="42" t="n">
        <f aca="false">$B$5*A9994</f>
        <v>0.723443453776386</v>
      </c>
      <c r="E9994" s="42" t="n">
        <f aca="false">$D$5*A9994+$F$5*B9994</f>
        <v>-1.54092688058271</v>
      </c>
      <c r="F9994" s="43" t="n">
        <f aca="false">Inputs!$B$5*D9994+Inputs!$B$6*E9994</f>
        <v>149390.689406774</v>
      </c>
      <c r="G9994" s="43" t="n">
        <f aca="false">F9994*SQRT(($B$6-2)/C9994)</f>
        <v>82901.617106868</v>
      </c>
    </row>
    <row r="9995" customFormat="false" ht="15" hidden="false" customHeight="false" outlineLevel="0" collapsed="false">
      <c r="A9995" s="41" t="n">
        <v>-1.3770062977</v>
      </c>
      <c r="B9995" s="41" t="n">
        <v>-0.3806317985</v>
      </c>
      <c r="C9995" s="41" t="n">
        <v>5.8231142864</v>
      </c>
      <c r="D9995" s="42" t="n">
        <f aca="false">$B$5*A9995</f>
        <v>-3.51822084861867</v>
      </c>
      <c r="E9995" s="42" t="n">
        <f aca="false">$D$5*A9995+$F$5*B9995</f>
        <v>-3.93396122810841</v>
      </c>
      <c r="F9995" s="43" t="n">
        <f aca="false">Inputs!$B$5*D9995+Inputs!$B$6*E9995</f>
        <v>-155124.023456446</v>
      </c>
      <c r="G9995" s="43" t="n">
        <f aca="false">F9995*SQRT(($B$6-2)/C9995)</f>
        <v>-90910.9929930753</v>
      </c>
    </row>
    <row r="9996" customFormat="false" ht="15" hidden="false" customHeight="false" outlineLevel="0" collapsed="false">
      <c r="A9996" s="41" t="n">
        <v>0.4306589853</v>
      </c>
      <c r="B9996" s="41" t="n">
        <v>1.9877592373</v>
      </c>
      <c r="C9996" s="41" t="n">
        <v>3.8180785511</v>
      </c>
      <c r="D9996" s="42" t="n">
        <f aca="false">$B$5*A9996</f>
        <v>1.10032424924865</v>
      </c>
      <c r="E9996" s="42" t="n">
        <f aca="false">$D$5*A9996+$F$5*B9996</f>
        <v>4.45714292120241</v>
      </c>
      <c r="F9996" s="43" t="n">
        <f aca="false">Inputs!$B$5*D9996+Inputs!$B$6*E9996</f>
        <v>-112824.721135255</v>
      </c>
      <c r="G9996" s="43" t="n">
        <f aca="false">F9996*SQRT(($B$6-2)/C9996)</f>
        <v>-81657.6424242356</v>
      </c>
    </row>
    <row r="9997" customFormat="false" ht="15" hidden="false" customHeight="false" outlineLevel="0" collapsed="false">
      <c r="A9997" s="41" t="n">
        <v>0.9792593033</v>
      </c>
      <c r="B9997" s="41" t="n">
        <v>1.4332175871</v>
      </c>
      <c r="C9997" s="41" t="n">
        <v>3.0856686843</v>
      </c>
      <c r="D9997" s="42" t="n">
        <f aca="false">$B$5*A9997</f>
        <v>2.50198601330177</v>
      </c>
      <c r="E9997" s="42" t="n">
        <f aca="false">$D$5*A9997+$F$5*B9997</f>
        <v>4.80503389309529</v>
      </c>
      <c r="F9997" s="43" t="n">
        <f aca="false">Inputs!$B$5*D9997+Inputs!$B$6*E9997</f>
        <v>9946.90667541232</v>
      </c>
      <c r="G9997" s="43" t="n">
        <f aca="false">F9997*SQRT(($B$6-2)/C9997)</f>
        <v>8008.07984467636</v>
      </c>
    </row>
    <row r="9998" customFormat="false" ht="15" hidden="false" customHeight="false" outlineLevel="0" collapsed="false">
      <c r="A9998" s="41" t="n">
        <v>0.6536616875</v>
      </c>
      <c r="B9998" s="41" t="n">
        <v>0.3668537189</v>
      </c>
      <c r="C9998" s="41" t="n">
        <v>7.1609849999</v>
      </c>
      <c r="D9998" s="42" t="n">
        <f aca="false">$B$5*A9998</f>
        <v>1.67009125575313</v>
      </c>
      <c r="E9998" s="42" t="n">
        <f aca="false">$D$5*A9998+$F$5*B9998</f>
        <v>2.18890798056619</v>
      </c>
      <c r="F9998" s="43" t="n">
        <f aca="false">Inputs!$B$5*D9998+Inputs!$B$6*E9998</f>
        <v>57563.7265470036</v>
      </c>
      <c r="G9998" s="43" t="n">
        <f aca="false">F9998*SQRT(($B$6-2)/C9998)</f>
        <v>30421.2823719089</v>
      </c>
    </row>
    <row r="9999" customFormat="false" ht="15" hidden="false" customHeight="false" outlineLevel="0" collapsed="false">
      <c r="A9999" s="41" t="n">
        <v>2.5057903149</v>
      </c>
      <c r="B9999" s="41" t="n">
        <v>-1.3228556139</v>
      </c>
      <c r="C9999" s="41" t="n">
        <v>5.9747078885</v>
      </c>
      <c r="D9999" s="42" t="n">
        <f aca="false">$B$5*A9999</f>
        <v>6.40223922205226</v>
      </c>
      <c r="E9999" s="42" t="n">
        <f aca="false">$D$5*A9999+$F$5*B9999</f>
        <v>3.67851465570149</v>
      </c>
      <c r="F9999" s="43" t="n">
        <f aca="false">Inputs!$B$5*D9999+Inputs!$B$6*E9999</f>
        <v>456298.189420152</v>
      </c>
      <c r="G9999" s="43" t="n">
        <f aca="false">F9999*SQRT(($B$6-2)/C9999)</f>
        <v>264000.898463634</v>
      </c>
    </row>
    <row r="10000" customFormat="false" ht="15" hidden="false" customHeight="false" outlineLevel="0" collapsed="false">
      <c r="A10000" s="41" t="n">
        <v>-0.4132303164</v>
      </c>
      <c r="B10000" s="41" t="n">
        <v>-0.3351797696</v>
      </c>
      <c r="C10000" s="41" t="n">
        <v>1.6842526578</v>
      </c>
      <c r="D10000" s="42" t="n">
        <f aca="false">$B$5*A10000</f>
        <v>-1.05579438298002</v>
      </c>
      <c r="E10000" s="42" t="n">
        <f aca="false">$D$5*A10000+$F$5*B10000</f>
        <v>-1.56208760441609</v>
      </c>
      <c r="F10000" s="43" t="n">
        <f aca="false">Inputs!$B$5*D10000+Inputs!$B$6*E10000</f>
        <v>-27475.058077197</v>
      </c>
      <c r="G10000" s="43" t="n">
        <f aca="false">F10000*SQRT(($B$6-2)/C10000)</f>
        <v>-29939.8759274328</v>
      </c>
    </row>
    <row r="10001" customFormat="false" ht="15" hidden="false" customHeight="false" outlineLevel="0" collapsed="false">
      <c r="A10001" s="41" t="n">
        <v>0.8935570214</v>
      </c>
      <c r="B10001" s="41" t="n">
        <v>-0.9787767577</v>
      </c>
      <c r="C10001" s="41" t="n">
        <v>5.1092137555</v>
      </c>
      <c r="D10001" s="42" t="n">
        <f aca="false">$B$5*A10001</f>
        <v>2.28301856525277</v>
      </c>
      <c r="E10001" s="42" t="n">
        <f aca="false">$D$5*A10001+$F$5*B10001</f>
        <v>0.436200165367396</v>
      </c>
      <c r="F10001" s="43" t="n">
        <f aca="false">Inputs!$B$5*D10001+Inputs!$B$6*E10001</f>
        <v>206491.848256907</v>
      </c>
      <c r="G10001" s="43" t="n">
        <f aca="false">F10001*SQRT(($B$6-2)/C10001)</f>
        <v>129193.56219654</v>
      </c>
    </row>
    <row r="10002" customFormat="false" ht="15" hidden="false" customHeight="false" outlineLevel="0" collapsed="false">
      <c r="A10002" s="41" t="n">
        <v>0.7634296076</v>
      </c>
      <c r="B10002" s="41" t="n">
        <v>0.5796498318</v>
      </c>
      <c r="C10002" s="41" t="n">
        <v>3.8734720507</v>
      </c>
      <c r="D10002" s="42" t="n">
        <f aca="false">$B$5*A10002</f>
        <v>1.95054588087022</v>
      </c>
      <c r="E10002" s="42" t="n">
        <f aca="false">$D$5*A10002+$F$5*B10002</f>
        <v>2.8175548735102</v>
      </c>
      <c r="F10002" s="43" t="n">
        <f aca="false">Inputs!$B$5*D10002+Inputs!$B$6*E10002</f>
        <v>54176.844411512</v>
      </c>
      <c r="G10002" s="43" t="n">
        <f aca="false">F10002*SQRT(($B$6-2)/C10002)</f>
        <v>38929.4699001352</v>
      </c>
    </row>
    <row r="10003" customFormat="false" ht="15" hidden="false" customHeight="false" outlineLevel="0" collapsed="false">
      <c r="A10003" s="41" t="n">
        <v>0.8133474349</v>
      </c>
      <c r="B10003" s="41" t="n">
        <v>0.7952230468</v>
      </c>
      <c r="C10003" s="41" t="n">
        <v>4.5536414522</v>
      </c>
      <c r="D10003" s="42" t="n">
        <f aca="false">$B$5*A10003</f>
        <v>2.07808483331942</v>
      </c>
      <c r="E10003" s="42" t="n">
        <f aca="false">$D$5*A10003+$F$5*B10003</f>
        <v>3.30857855979107</v>
      </c>
      <c r="F10003" s="43" t="n">
        <f aca="false">Inputs!$B$5*D10003+Inputs!$B$6*E10003</f>
        <v>42379.5553423882</v>
      </c>
      <c r="G10003" s="43" t="n">
        <f aca="false">F10003*SQRT(($B$6-2)/C10003)</f>
        <v>28086.1349069481</v>
      </c>
    </row>
    <row r="10004" customFormat="false" ht="15" hidden="false" customHeight="false" outlineLevel="0" collapsed="false">
      <c r="A10004" s="41" t="n">
        <v>1.5383196366</v>
      </c>
      <c r="B10004" s="41" t="n">
        <v>-0.0492094629</v>
      </c>
      <c r="C10004" s="41" t="n">
        <v>7.8841643711</v>
      </c>
      <c r="D10004" s="42" t="n">
        <f aca="false">$B$5*A10004</f>
        <v>3.93037288672207</v>
      </c>
      <c r="E10004" s="42" t="n">
        <f aca="false">$D$5*A10004+$F$5*B10004</f>
        <v>3.57559451301522</v>
      </c>
      <c r="F10004" s="43" t="n">
        <f aca="false">Inputs!$B$5*D10004+Inputs!$B$6*E10004</f>
        <v>214257.563021445</v>
      </c>
      <c r="G10004" s="43" t="n">
        <f aca="false">F10004*SQRT(($B$6-2)/C10004)</f>
        <v>107912.890069132</v>
      </c>
    </row>
    <row r="10005" customFormat="false" ht="15" hidden="false" customHeight="false" outlineLevel="0" collapsed="false">
      <c r="A10005" s="41" t="n">
        <v>0.5301579095</v>
      </c>
      <c r="B10005" s="41" t="n">
        <v>-0.7365492856</v>
      </c>
      <c r="C10005" s="41" t="n">
        <v>1.7932580645</v>
      </c>
      <c r="D10005" s="42" t="n">
        <f aca="false">$B$5*A10005</f>
        <v>1.35454181537037</v>
      </c>
      <c r="E10005" s="42" t="n">
        <f aca="false">$D$5*A10005+$F$5*B10005</f>
        <v>-0.0102750159573941</v>
      </c>
      <c r="F10005" s="43" t="n">
        <f aca="false">Inputs!$B$5*D10005+Inputs!$B$6*E10005</f>
        <v>135967.932334907</v>
      </c>
      <c r="G10005" s="43" t="n">
        <f aca="false">F10005*SQRT(($B$6-2)/C10005)</f>
        <v>143591.950492888</v>
      </c>
    </row>
    <row r="10006" customFormat="false" ht="15" hidden="false" customHeight="false" outlineLevel="0" collapsed="false">
      <c r="A10006" s="41" t="n">
        <v>-0.9647950103</v>
      </c>
      <c r="B10006" s="41" t="n">
        <v>1.7648287846</v>
      </c>
      <c r="C10006" s="41" t="n">
        <v>1.6307665681</v>
      </c>
      <c r="D10006" s="42" t="n">
        <f aca="false">$B$5*A10006</f>
        <v>-2.46503006235359</v>
      </c>
      <c r="E10006" s="42" t="n">
        <f aca="false">$D$5*A10006+$F$5*B10006</f>
        <v>0.751593684581648</v>
      </c>
      <c r="F10006" s="43" t="n">
        <f aca="false">Inputs!$B$5*D10006+Inputs!$B$6*E10006</f>
        <v>-284082.690464442</v>
      </c>
      <c r="G10006" s="43" t="n">
        <f aca="false">F10006*SQRT(($B$6-2)/C10006)</f>
        <v>-314603.732222981</v>
      </c>
    </row>
    <row r="10007" customFormat="false" ht="15" hidden="false" customHeight="false" outlineLevel="0" collapsed="false">
      <c r="A10007" s="41" t="n">
        <v>-0.8121187874</v>
      </c>
      <c r="B10007" s="41" t="n">
        <v>0.641312077</v>
      </c>
      <c r="C10007" s="41" t="n">
        <v>4.1526049664</v>
      </c>
      <c r="D10007" s="42" t="n">
        <f aca="false">$B$5*A10007</f>
        <v>-2.07494566594065</v>
      </c>
      <c r="E10007" s="42" t="n">
        <f aca="false">$D$5*A10007+$F$5*B10007</f>
        <v>-0.825125968112319</v>
      </c>
      <c r="F10007" s="43" t="n">
        <f aca="false">Inputs!$B$5*D10007+Inputs!$B$6*E10007</f>
        <v>-166238.268188449</v>
      </c>
      <c r="G10007" s="43" t="n">
        <f aca="false">F10007*SQRT(($B$6-2)/C10007)</f>
        <v>-115368.087765702</v>
      </c>
    </row>
    <row r="10008" customFormat="false" ht="15" hidden="false" customHeight="false" outlineLevel="0" collapsed="false">
      <c r="A10008" s="41" t="n">
        <v>0.5310427995</v>
      </c>
      <c r="B10008" s="41" t="n">
        <v>1.1749808943</v>
      </c>
      <c r="C10008" s="41" t="n">
        <v>1.9584100047</v>
      </c>
      <c r="D10008" s="42" t="n">
        <f aca="false">$B$5*A10008</f>
        <v>1.35680268988629</v>
      </c>
      <c r="E10008" s="42" t="n">
        <f aca="false">$D$5*A10008+$F$5*B10008</f>
        <v>3.29255460675309</v>
      </c>
      <c r="F10008" s="43" t="n">
        <f aca="false">Inputs!$B$5*D10008+Inputs!$B$6*E10008</f>
        <v>-28947.4613490253</v>
      </c>
      <c r="G10008" s="43" t="n">
        <f aca="false">F10008*SQRT(($B$6-2)/C10008)</f>
        <v>-29253.2195763847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580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9" topLeftCell="B20" activePane="bottomRight" state="frozen"/>
      <selection pane="topLeft" activeCell="A1" activeCellId="0" sqref="A1"/>
      <selection pane="topRight" activeCell="B1" activeCellId="0" sqref="B1"/>
      <selection pane="bottomLeft" activeCell="A20" activeCellId="0" sqref="A20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6" min="2" style="0" width="14"/>
    <col collapsed="false" customWidth="true" hidden="false" outlineLevel="0" max="10" min="7" style="0" width="10"/>
    <col collapsed="false" customWidth="true" hidden="false" outlineLevel="0" max="17" min="12" style="0" width="11"/>
  </cols>
  <sheetData>
    <row r="1" customFormat="false" ht="17.35" hidden="false" customHeight="false" outlineLevel="0" collapsed="false">
      <c r="A1" s="1" t="s">
        <v>112</v>
      </c>
    </row>
    <row r="2" customFormat="false" ht="15" hidden="false" customHeight="false" outlineLevel="0" collapsed="false">
      <c r="A2" s="2" t="s">
        <v>113</v>
      </c>
    </row>
    <row r="4" customFormat="false" ht="15" hidden="false" customHeight="false" outlineLevel="0" collapsed="false">
      <c r="A4" s="3" t="s">
        <v>114</v>
      </c>
      <c r="L4" s="25" t="s">
        <v>115</v>
      </c>
    </row>
    <row r="5" customFormat="false" ht="15" hidden="false" customHeight="false" outlineLevel="0" collapsed="false">
      <c r="A5" s="10" t="s">
        <v>15</v>
      </c>
      <c r="B5" s="10" t="s">
        <v>16</v>
      </c>
      <c r="C5" s="10" t="s">
        <v>17</v>
      </c>
      <c r="D5" s="10" t="s">
        <v>18</v>
      </c>
      <c r="E5" s="10" t="s">
        <v>19</v>
      </c>
      <c r="L5" s="10" t="s">
        <v>116</v>
      </c>
      <c r="M5" s="10" t="s">
        <v>117</v>
      </c>
      <c r="N5" s="10" t="s">
        <v>16</v>
      </c>
      <c r="O5" s="10" t="s">
        <v>17</v>
      </c>
      <c r="P5" s="10" t="s">
        <v>18</v>
      </c>
      <c r="Q5" s="10" t="s">
        <v>19</v>
      </c>
    </row>
    <row r="6" customFormat="false" ht="15" hidden="false" customHeight="false" outlineLevel="0" collapsed="false">
      <c r="A6" s="4" t="s">
        <v>118</v>
      </c>
      <c r="B6" s="44" t="n">
        <f aca="false">COUNT($B$20:$B$5803)</f>
        <v>5784</v>
      </c>
      <c r="C6" s="44" t="n">
        <f aca="false">COUNT($B$20:$B$5803)</f>
        <v>5784</v>
      </c>
      <c r="D6" s="44" t="n">
        <f aca="false">COUNT($B$20:$B$5803)</f>
        <v>5784</v>
      </c>
      <c r="E6" s="44" t="n">
        <f aca="false">COUNT($B$20:$B$5803)</f>
        <v>5784</v>
      </c>
      <c r="L6" s="45" t="s">
        <v>119</v>
      </c>
      <c r="M6" s="46" t="n">
        <f aca="false">SUMPRODUCT(--(TEXT($A$20:$A$5803,"yyyy")=$L6))</f>
        <v>100</v>
      </c>
      <c r="N6" s="46" t="n">
        <f aca="false">SUMPRODUCT((TEXT($A$20:$A$5803,"yyyy")=$L6)*$G$20:$G$5803)</f>
        <v>4</v>
      </c>
      <c r="O6" s="46" t="n">
        <f aca="false">SUMPRODUCT((TEXT($A$20:$A$5803,"yyyy")=$L6)*$H$20:$H$5803)</f>
        <v>3</v>
      </c>
      <c r="P6" s="46" t="n">
        <f aca="false">SUMPRODUCT((TEXT($A$20:$A$5803,"yyyy")=$L6)*$I$20:$I$5803)</f>
        <v>1</v>
      </c>
      <c r="Q6" s="46" t="n">
        <f aca="false">SUMPRODUCT((TEXT($A$20:$A$5803,"yyyy")=$L6)*$J$20:$J$5803)</f>
        <v>2</v>
      </c>
    </row>
    <row r="7" customFormat="false" ht="15" hidden="false" customHeight="false" outlineLevel="0" collapsed="false">
      <c r="A7" s="4" t="s">
        <v>120</v>
      </c>
      <c r="B7" s="47" t="n">
        <f aca="false">B6*(1-Inputs!$B$8)</f>
        <v>289.2</v>
      </c>
      <c r="C7" s="47" t="n">
        <f aca="false">C6*(1-Inputs!$B$8)</f>
        <v>289.2</v>
      </c>
      <c r="D7" s="47" t="n">
        <f aca="false">D6*(1-Inputs!$B$9)</f>
        <v>57.8400000000001</v>
      </c>
      <c r="E7" s="47" t="n">
        <f aca="false">E6*(1-Inputs!$B$9)</f>
        <v>57.8400000000001</v>
      </c>
      <c r="L7" s="45" t="s">
        <v>121</v>
      </c>
      <c r="M7" s="46" t="n">
        <f aca="false">SUMPRODUCT(--(TEXT($A$20:$A$5803,"yyyy")=$L7))</f>
        <v>170</v>
      </c>
      <c r="N7" s="46" t="n">
        <f aca="false">SUMPRODUCT((TEXT($A$20:$A$5803,"yyyy")=$L7)*$G$20:$G$5803)</f>
        <v>4</v>
      </c>
      <c r="O7" s="46" t="n">
        <f aca="false">SUMPRODUCT((TEXT($A$20:$A$5803,"yyyy")=$L7)*$H$20:$H$5803)</f>
        <v>3</v>
      </c>
      <c r="P7" s="46" t="n">
        <f aca="false">SUMPRODUCT((TEXT($A$20:$A$5803,"yyyy")=$L7)*$I$20:$I$5803)</f>
        <v>0</v>
      </c>
      <c r="Q7" s="46" t="n">
        <f aca="false">SUMPRODUCT((TEXT($A$20:$A$5803,"yyyy")=$L7)*$J$20:$J$5803)</f>
        <v>2</v>
      </c>
    </row>
    <row r="8" customFormat="false" ht="15" hidden="false" customHeight="false" outlineLevel="0" collapsed="false">
      <c r="A8" s="4" t="s">
        <v>122</v>
      </c>
      <c r="B8" s="44" t="n">
        <f aca="false">SUM(G20:G5803)</f>
        <v>331</v>
      </c>
      <c r="C8" s="44" t="n">
        <f aca="false">SUM(H20:H5803)</f>
        <v>304</v>
      </c>
      <c r="D8" s="44" t="n">
        <f aca="false">SUM(I20:I5803)</f>
        <v>97</v>
      </c>
      <c r="E8" s="44" t="n">
        <f aca="false">SUM(J20:J5803)</f>
        <v>111</v>
      </c>
      <c r="L8" s="45" t="s">
        <v>123</v>
      </c>
      <c r="M8" s="46" t="n">
        <f aca="false">SUMPRODUCT(--(TEXT($A$20:$A$5803,"yyyy")=$L8))</f>
        <v>118</v>
      </c>
      <c r="N8" s="46" t="n">
        <f aca="false">SUMPRODUCT((TEXT($A$20:$A$5803,"yyyy")=$L8)*$G$20:$G$5803)</f>
        <v>11</v>
      </c>
      <c r="O8" s="46" t="n">
        <f aca="false">SUMPRODUCT((TEXT($A$20:$A$5803,"yyyy")=$L8)*$H$20:$H$5803)</f>
        <v>9</v>
      </c>
      <c r="P8" s="46" t="n">
        <f aca="false">SUMPRODUCT((TEXT($A$20:$A$5803,"yyyy")=$L8)*$I$20:$I$5803)</f>
        <v>4</v>
      </c>
      <c r="Q8" s="46" t="n">
        <f aca="false">SUMPRODUCT((TEXT($A$20:$A$5803,"yyyy")=$L8)*$J$20:$J$5803)</f>
        <v>4</v>
      </c>
    </row>
    <row r="9" customFormat="false" ht="15" hidden="false" customHeight="false" outlineLevel="0" collapsed="false">
      <c r="A9" s="4" t="s">
        <v>124</v>
      </c>
      <c r="B9" s="48" t="n">
        <f aca="false">B8/B6</f>
        <v>0.0572268326417704</v>
      </c>
      <c r="C9" s="48" t="n">
        <f aca="false">C8/C6</f>
        <v>0.0525587828492393</v>
      </c>
      <c r="D9" s="48" t="n">
        <f aca="false">D8/D6</f>
        <v>0.0167704011065007</v>
      </c>
      <c r="E9" s="48" t="n">
        <f aca="false">E8/E6</f>
        <v>0.0191908713692946</v>
      </c>
      <c r="L9" s="45" t="s">
        <v>125</v>
      </c>
      <c r="M9" s="46" t="n">
        <f aca="false">SUMPRODUCT(--(TEXT($A$20:$A$5803,"yyyy")=$L9))</f>
        <v>168</v>
      </c>
      <c r="N9" s="46" t="n">
        <f aca="false">SUMPRODUCT((TEXT($A$20:$A$5803,"yyyy")=$L9)*$G$20:$G$5803)</f>
        <v>11</v>
      </c>
      <c r="O9" s="46" t="n">
        <f aca="false">SUMPRODUCT((TEXT($A$20:$A$5803,"yyyy")=$L9)*$H$20:$H$5803)</f>
        <v>8</v>
      </c>
      <c r="P9" s="46" t="n">
        <f aca="false">SUMPRODUCT((TEXT($A$20:$A$5803,"yyyy")=$L9)*$I$20:$I$5803)</f>
        <v>1</v>
      </c>
      <c r="Q9" s="46" t="n">
        <f aca="false">SUMPRODUCT((TEXT($A$20:$A$5803,"yyyy")=$L9)*$J$20:$J$5803)</f>
        <v>1</v>
      </c>
    </row>
    <row r="10" customFormat="false" ht="15" hidden="false" customHeight="false" outlineLevel="0" collapsed="false">
      <c r="A10" s="4" t="s">
        <v>126</v>
      </c>
      <c r="B10" s="49" t="n">
        <f aca="false">-2*((B6-B8)*LN(Inputs!$B$8)+B8*LN(1-Inputs!$B$8)-((B6-B8)*LN(1-B9)+IF(B8&gt;0,B8*LN(B9),0)))</f>
        <v>6.08871396167888</v>
      </c>
      <c r="C10" s="49" t="n">
        <f aca="false">-2*((C6-C8)*LN(Inputs!$B$8)+C8*LN(1-Inputs!$B$8)-((C6-C8)*LN(1-C9)+IF(C8&gt;0,C8*LN(C9),0)))</f>
        <v>0.784699343421835</v>
      </c>
      <c r="D10" s="49" t="n">
        <f aca="false">-2*((D6-D8)*LN(Inputs!$B$9)+D8*LN(1-Inputs!$B$9)-((D6-D8)*LN(1-D9)+IF(D8&gt;0,D8*LN(D9),0)))</f>
        <v>22.2523172916783</v>
      </c>
      <c r="E10" s="49" t="n">
        <f aca="false">-2*((E6-E8)*LN(Inputs!$B$9)+E8*LN(1-Inputs!$B$9)-((E6-E8)*LN(1-E9)+IF(E8&gt;0,E8*LN(E9),0)))</f>
        <v>38.8856727168206</v>
      </c>
      <c r="L10" s="45" t="s">
        <v>127</v>
      </c>
      <c r="M10" s="46" t="n">
        <f aca="false">SUMPRODUCT(--(TEXT($A$20:$A$5803,"yyyy")=$L10))</f>
        <v>175</v>
      </c>
      <c r="N10" s="46" t="n">
        <f aca="false">SUMPRODUCT((TEXT($A$20:$A$5803,"yyyy")=$L10)*$G$20:$G$5803)</f>
        <v>10</v>
      </c>
      <c r="O10" s="46" t="n">
        <f aca="false">SUMPRODUCT((TEXT($A$20:$A$5803,"yyyy")=$L10)*$H$20:$H$5803)</f>
        <v>8</v>
      </c>
      <c r="P10" s="46" t="n">
        <f aca="false">SUMPRODUCT((TEXT($A$20:$A$5803,"yyyy")=$L10)*$I$20:$I$5803)</f>
        <v>3</v>
      </c>
      <c r="Q10" s="46" t="n">
        <f aca="false">SUMPRODUCT((TEXT($A$20:$A$5803,"yyyy")=$L10)*$J$20:$J$5803)</f>
        <v>3</v>
      </c>
    </row>
    <row r="11" customFormat="false" ht="15" hidden="false" customHeight="false" outlineLevel="0" collapsed="false">
      <c r="A11" s="4" t="s">
        <v>128</v>
      </c>
      <c r="B11" s="50" t="n">
        <f aca="false">CHIDIST(B10,1)</f>
        <v>0.0136048076778493</v>
      </c>
      <c r="C11" s="50" t="n">
        <f aca="false">CHIDIST(C10,1)</f>
        <v>0.375707755730056</v>
      </c>
      <c r="D11" s="50" t="n">
        <f aca="false">CHIDIST(D10,1)</f>
        <v>2.39070091543539E-006</v>
      </c>
      <c r="E11" s="50" t="n">
        <f aca="false">CHIDIST(E10,1)</f>
        <v>4.49366609203676E-010</v>
      </c>
      <c r="L11" s="45" t="s">
        <v>129</v>
      </c>
      <c r="M11" s="46" t="n">
        <f aca="false">SUMPRODUCT(--(TEXT($A$20:$A$5803,"yyyy")=$L11))</f>
        <v>204</v>
      </c>
      <c r="N11" s="46" t="n">
        <f aca="false">SUMPRODUCT((TEXT($A$20:$A$5803,"yyyy")=$L11)*$G$20:$G$5803)</f>
        <v>14</v>
      </c>
      <c r="O11" s="46" t="n">
        <f aca="false">SUMPRODUCT((TEXT($A$20:$A$5803,"yyyy")=$L11)*$H$20:$H$5803)</f>
        <v>14</v>
      </c>
      <c r="P11" s="46" t="n">
        <f aca="false">SUMPRODUCT((TEXT($A$20:$A$5803,"yyyy")=$L11)*$I$20:$I$5803)</f>
        <v>5</v>
      </c>
      <c r="Q11" s="46" t="n">
        <f aca="false">SUMPRODUCT((TEXT($A$20:$A$5803,"yyyy")=$L11)*$J$20:$J$5803)</f>
        <v>5</v>
      </c>
    </row>
    <row r="12" customFormat="false" ht="15" hidden="false" customHeight="false" outlineLevel="0" collapsed="false">
      <c r="A12" s="4" t="s">
        <v>130</v>
      </c>
      <c r="B12" s="45" t="str">
        <f aca="false">IF(B11&gt;0.05,"Pass","Reject")</f>
        <v>Reject</v>
      </c>
      <c r="C12" s="45" t="str">
        <f aca="false">IF(C11&gt;0.05,"Pass","Reject")</f>
        <v>Pass</v>
      </c>
      <c r="D12" s="45" t="str">
        <f aca="false">IF(D11&gt;0.05,"Pass","Reject")</f>
        <v>Reject</v>
      </c>
      <c r="E12" s="45" t="str">
        <f aca="false">IF(E11&gt;0.05,"Pass","Reject")</f>
        <v>Reject</v>
      </c>
      <c r="L12" s="45" t="s">
        <v>131</v>
      </c>
      <c r="M12" s="46" t="n">
        <f aca="false">SUMPRODUCT(--(TEXT($A$20:$A$5803,"yyyy")=$L12))</f>
        <v>243</v>
      </c>
      <c r="N12" s="46" t="n">
        <f aca="false">SUMPRODUCT((TEXT($A$20:$A$5803,"yyyy")=$L12)*$G$20:$G$5803)</f>
        <v>13</v>
      </c>
      <c r="O12" s="46" t="n">
        <f aca="false">SUMPRODUCT((TEXT($A$20:$A$5803,"yyyy")=$L12)*$H$20:$H$5803)</f>
        <v>16</v>
      </c>
      <c r="P12" s="46" t="n">
        <f aca="false">SUMPRODUCT((TEXT($A$20:$A$5803,"yyyy")=$L12)*$I$20:$I$5803)</f>
        <v>5</v>
      </c>
      <c r="Q12" s="46" t="n">
        <f aca="false">SUMPRODUCT((TEXT($A$20:$A$5803,"yyyy")=$L12)*$J$20:$J$5803)</f>
        <v>2</v>
      </c>
    </row>
    <row r="13" customFormat="false" ht="15" hidden="false" customHeight="false" outlineLevel="0" collapsed="false">
      <c r="A13" s="4" t="s">
        <v>132</v>
      </c>
      <c r="B13" s="44" t="n">
        <f aca="false">SUM(G5554:G5803)</f>
        <v>22</v>
      </c>
      <c r="C13" s="44" t="n">
        <f aca="false">SUM(H5554:H5803)</f>
        <v>18</v>
      </c>
      <c r="D13" s="44" t="n">
        <f aca="false">SUM(I5554:I5803)</f>
        <v>8</v>
      </c>
      <c r="E13" s="44" t="n">
        <f aca="false">SUM(J5554:J5803)</f>
        <v>9</v>
      </c>
      <c r="L13" s="45" t="s">
        <v>133</v>
      </c>
      <c r="M13" s="46" t="n">
        <f aca="false">SUMPRODUCT(--(TEXT($A$20:$A$5803,"yyyy")=$L13))</f>
        <v>253</v>
      </c>
      <c r="N13" s="46" t="n">
        <f aca="false">SUMPRODUCT((TEXT($A$20:$A$5803,"yyyy")=$L13)*$G$20:$G$5803)</f>
        <v>32</v>
      </c>
      <c r="O13" s="46" t="n">
        <f aca="false">SUMPRODUCT((TEXT($A$20:$A$5803,"yyyy")=$L13)*$H$20:$H$5803)</f>
        <v>25</v>
      </c>
      <c r="P13" s="46" t="n">
        <f aca="false">SUMPRODUCT((TEXT($A$20:$A$5803,"yyyy")=$L13)*$I$20:$I$5803)</f>
        <v>11</v>
      </c>
      <c r="Q13" s="46" t="n">
        <f aca="false">SUMPRODUCT((TEXT($A$20:$A$5803,"yyyy")=$L13)*$J$20:$J$5803)</f>
        <v>10</v>
      </c>
    </row>
    <row r="14" customFormat="false" ht="15" hidden="false" customHeight="false" outlineLevel="0" collapsed="false">
      <c r="A14" s="4" t="s">
        <v>134</v>
      </c>
      <c r="B14" s="45" t="str">
        <f aca="false">"n/a"</f>
        <v>n/a</v>
      </c>
      <c r="C14" s="45" t="str">
        <f aca="false">"n/a"</f>
        <v>n/a</v>
      </c>
      <c r="D14" s="45" t="str">
        <f aca="false">IF(D13&lt;=4,"Green",IF(D13&lt;=9,"Yellow","Red"))</f>
        <v>Yellow</v>
      </c>
      <c r="E14" s="45" t="str">
        <f aca="false">IF(E13&lt;=4,"Green",IF(E13&lt;=9,"Yellow","Red"))</f>
        <v>Yellow</v>
      </c>
      <c r="L14" s="45" t="s">
        <v>135</v>
      </c>
      <c r="M14" s="46" t="n">
        <f aca="false">SUMPRODUCT(--(TEXT($A$20:$A$5803,"yyyy")=$L14))</f>
        <v>250</v>
      </c>
      <c r="N14" s="46" t="n">
        <f aca="false">SUMPRODUCT((TEXT($A$20:$A$5803,"yyyy")=$L14)*$G$20:$G$5803)</f>
        <v>1</v>
      </c>
      <c r="O14" s="46" t="n">
        <f aca="false">SUMPRODUCT((TEXT($A$20:$A$5803,"yyyy")=$L14)*$H$20:$H$5803)</f>
        <v>0</v>
      </c>
      <c r="P14" s="46" t="n">
        <f aca="false">SUMPRODUCT((TEXT($A$20:$A$5803,"yyyy")=$L14)*$I$20:$I$5803)</f>
        <v>0</v>
      </c>
      <c r="Q14" s="46" t="n">
        <f aca="false">SUMPRODUCT((TEXT($A$20:$A$5803,"yyyy")=$L14)*$J$20:$J$5803)</f>
        <v>0</v>
      </c>
    </row>
    <row r="15" customFormat="false" ht="15" hidden="false" customHeight="false" outlineLevel="0" collapsed="false">
      <c r="A15" s="2" t="s">
        <v>136</v>
      </c>
      <c r="L15" s="45" t="s">
        <v>137</v>
      </c>
      <c r="M15" s="46" t="n">
        <f aca="false">SUMPRODUCT(--(TEXT($A$20:$A$5803,"yyyy")=$L15))</f>
        <v>252</v>
      </c>
      <c r="N15" s="46" t="n">
        <f aca="false">SUMPRODUCT((TEXT($A$20:$A$5803,"yyyy")=$L15)*$G$20:$G$5803)</f>
        <v>12</v>
      </c>
      <c r="O15" s="46" t="n">
        <f aca="false">SUMPRODUCT((TEXT($A$20:$A$5803,"yyyy")=$L15)*$H$20:$H$5803)</f>
        <v>10</v>
      </c>
      <c r="P15" s="46" t="n">
        <f aca="false">SUMPRODUCT((TEXT($A$20:$A$5803,"yyyy")=$L15)*$I$20:$I$5803)</f>
        <v>5</v>
      </c>
      <c r="Q15" s="46" t="n">
        <f aca="false">SUMPRODUCT((TEXT($A$20:$A$5803,"yyyy")=$L15)*$J$20:$J$5803)</f>
        <v>3</v>
      </c>
    </row>
    <row r="16" customFormat="false" ht="15" hidden="false" customHeight="false" outlineLevel="0" collapsed="false">
      <c r="L16" s="45" t="s">
        <v>138</v>
      </c>
      <c r="M16" s="46" t="n">
        <f aca="false">SUMPRODUCT(--(TEXT($A$20:$A$5803,"yyyy")=$L16))</f>
        <v>209</v>
      </c>
      <c r="N16" s="46" t="n">
        <f aca="false">SUMPRODUCT((TEXT($A$20:$A$5803,"yyyy")=$L16)*$G$20:$G$5803)</f>
        <v>23</v>
      </c>
      <c r="O16" s="46" t="n">
        <f aca="false">SUMPRODUCT((TEXT($A$20:$A$5803,"yyyy")=$L16)*$H$20:$H$5803)</f>
        <v>21</v>
      </c>
      <c r="P16" s="46" t="n">
        <f aca="false">SUMPRODUCT((TEXT($A$20:$A$5803,"yyyy")=$L16)*$I$20:$I$5803)</f>
        <v>7</v>
      </c>
      <c r="Q16" s="46" t="n">
        <f aca="false">SUMPRODUCT((TEXT($A$20:$A$5803,"yyyy")=$L16)*$J$20:$J$5803)</f>
        <v>7</v>
      </c>
    </row>
    <row r="17" customFormat="false" ht="15" hidden="false" customHeight="false" outlineLevel="0" collapsed="false">
      <c r="L17" s="45" t="s">
        <v>139</v>
      </c>
      <c r="M17" s="46" t="n">
        <f aca="false">SUMPRODUCT(--(TEXT($A$20:$A$5803,"yyyy")=$L17))</f>
        <v>249</v>
      </c>
      <c r="N17" s="46" t="n">
        <f aca="false">SUMPRODUCT((TEXT($A$20:$A$5803,"yyyy")=$L17)*$G$20:$G$5803)</f>
        <v>8</v>
      </c>
      <c r="O17" s="46" t="n">
        <f aca="false">SUMPRODUCT((TEXT($A$20:$A$5803,"yyyy")=$L17)*$H$20:$H$5803)</f>
        <v>5</v>
      </c>
      <c r="P17" s="46" t="n">
        <f aca="false">SUMPRODUCT((TEXT($A$20:$A$5803,"yyyy")=$L17)*$I$20:$I$5803)</f>
        <v>2</v>
      </c>
      <c r="Q17" s="46" t="n">
        <f aca="false">SUMPRODUCT((TEXT($A$20:$A$5803,"yyyy")=$L17)*$J$20:$J$5803)</f>
        <v>1</v>
      </c>
    </row>
    <row r="18" customFormat="false" ht="15" hidden="false" customHeight="false" outlineLevel="0" collapsed="false">
      <c r="L18" s="45" t="s">
        <v>140</v>
      </c>
      <c r="M18" s="46" t="n">
        <f aca="false">SUMPRODUCT(--(TEXT($A$20:$A$5803,"yyyy")=$L18))</f>
        <v>250</v>
      </c>
      <c r="N18" s="46" t="n">
        <f aca="false">SUMPRODUCT((TEXT($A$20:$A$5803,"yyyy")=$L18)*$G$20:$G$5803)</f>
        <v>10</v>
      </c>
      <c r="O18" s="46" t="n">
        <f aca="false">SUMPRODUCT((TEXT($A$20:$A$5803,"yyyy")=$L18)*$H$20:$H$5803)</f>
        <v>11</v>
      </c>
      <c r="P18" s="46" t="n">
        <f aca="false">SUMPRODUCT((TEXT($A$20:$A$5803,"yyyy")=$L18)*$I$20:$I$5803)</f>
        <v>2</v>
      </c>
      <c r="Q18" s="46" t="n">
        <f aca="false">SUMPRODUCT((TEXT($A$20:$A$5803,"yyyy")=$L18)*$J$20:$J$5803)</f>
        <v>2</v>
      </c>
    </row>
    <row r="19" customFormat="false" ht="15" hidden="false" customHeight="false" outlineLevel="0" collapsed="false">
      <c r="A19" s="10" t="s">
        <v>54</v>
      </c>
      <c r="B19" s="10" t="s">
        <v>141</v>
      </c>
      <c r="C19" s="10" t="s">
        <v>142</v>
      </c>
      <c r="D19" s="10" t="s">
        <v>143</v>
      </c>
      <c r="E19" s="10" t="s">
        <v>144</v>
      </c>
      <c r="F19" s="10" t="s">
        <v>145</v>
      </c>
      <c r="G19" s="10" t="s">
        <v>146</v>
      </c>
      <c r="H19" s="10" t="s">
        <v>147</v>
      </c>
      <c r="I19" s="10" t="s">
        <v>148</v>
      </c>
      <c r="J19" s="10" t="s">
        <v>149</v>
      </c>
      <c r="L19" s="45" t="s">
        <v>150</v>
      </c>
      <c r="M19" s="46" t="n">
        <f aca="false">SUMPRODUCT(--(TEXT($A$20:$A$5803,"yyyy")=$L19))</f>
        <v>248</v>
      </c>
      <c r="N19" s="46" t="n">
        <f aca="false">SUMPRODUCT((TEXT($A$20:$A$5803,"yyyy")=$L19)*$G$20:$G$5803)</f>
        <v>18</v>
      </c>
      <c r="O19" s="46" t="n">
        <f aca="false">SUMPRODUCT((TEXT($A$20:$A$5803,"yyyy")=$L19)*$H$20:$H$5803)</f>
        <v>18</v>
      </c>
      <c r="P19" s="46" t="n">
        <f aca="false">SUMPRODUCT((TEXT($A$20:$A$5803,"yyyy")=$L19)*$I$20:$I$5803)</f>
        <v>9</v>
      </c>
      <c r="Q19" s="46" t="n">
        <f aca="false">SUMPRODUCT((TEXT($A$20:$A$5803,"yyyy")=$L19)*$J$20:$J$5803)</f>
        <v>7</v>
      </c>
    </row>
    <row r="20" customFormat="false" ht="15" hidden="false" customHeight="false" outlineLevel="0" collapsed="false">
      <c r="A20" s="51" t="n">
        <f aca="false">Prices_MTM!A253</f>
        <v>37041</v>
      </c>
      <c r="B20" s="43" t="n">
        <f aca="false">Prices_MTM!I253</f>
        <v>4499.99999999982</v>
      </c>
      <c r="C20" s="43" t="n">
        <f aca="false">-PERCENTILE(Prices_MTM!I3:I252,1-Inputs!$B$8)</f>
        <v>127350</v>
      </c>
      <c r="D20" s="43" t="n">
        <f aca="false">NORMSINV(Inputs!$B$8)*STDEV(Prices_MTM!I3:I252)</f>
        <v>131273.853290536</v>
      </c>
      <c r="E20" s="43" t="n">
        <f aca="false">-PERCENTILE(Prices_MTM!I3:I252,1-Inputs!$B$9)</f>
        <v>268675</v>
      </c>
      <c r="F20" s="43" t="n">
        <f aca="false">NORMSINV(Inputs!$B$9)*STDEV(Prices_MTM!I3:I252)</f>
        <v>185663.115863742</v>
      </c>
      <c r="G20" s="52" t="n">
        <f aca="false">IF(-B20&gt;C20,1,0)</f>
        <v>0</v>
      </c>
      <c r="H20" s="52" t="n">
        <f aca="false">IF(-B20&gt;D20,1,0)</f>
        <v>0</v>
      </c>
      <c r="I20" s="52" t="n">
        <f aca="false">IF(-B20&gt;E20,1,0)</f>
        <v>0</v>
      </c>
      <c r="J20" s="52" t="n">
        <f aca="false">IF(-B20&gt;F20,1,0)</f>
        <v>0</v>
      </c>
      <c r="L20" s="45" t="s">
        <v>151</v>
      </c>
      <c r="M20" s="46" t="n">
        <f aca="false">SUMPRODUCT(--(TEXT($A$20:$A$5803,"yyyy")=$L20))</f>
        <v>243</v>
      </c>
      <c r="N20" s="46" t="n">
        <f aca="false">SUMPRODUCT((TEXT($A$20:$A$5803,"yyyy")=$L20)*$G$20:$G$5803)</f>
        <v>11</v>
      </c>
      <c r="O20" s="46" t="n">
        <f aca="false">SUMPRODUCT((TEXT($A$20:$A$5803,"yyyy")=$L20)*$H$20:$H$5803)</f>
        <v>10</v>
      </c>
      <c r="P20" s="46" t="n">
        <f aca="false">SUMPRODUCT((TEXT($A$20:$A$5803,"yyyy")=$L20)*$I$20:$I$5803)</f>
        <v>0</v>
      </c>
      <c r="Q20" s="46" t="n">
        <f aca="false">SUMPRODUCT((TEXT($A$20:$A$5803,"yyyy")=$L20)*$J$20:$J$5803)</f>
        <v>4</v>
      </c>
    </row>
    <row r="21" customFormat="false" ht="15" hidden="false" customHeight="false" outlineLevel="0" collapsed="false">
      <c r="A21" s="51" t="n">
        <f aca="false">Prices_MTM!A254</f>
        <v>37042</v>
      </c>
      <c r="B21" s="43" t="n">
        <f aca="false">Prices_MTM!I254</f>
        <v>-13500</v>
      </c>
      <c r="C21" s="43" t="n">
        <f aca="false">-PERCENTILE(Prices_MTM!I4:I253,1-Inputs!$B$8)</f>
        <v>127350</v>
      </c>
      <c r="D21" s="43" t="n">
        <f aca="false">NORMSINV(Inputs!$B$8)*STDEV(Prices_MTM!I4:I253)</f>
        <v>131009.967830969</v>
      </c>
      <c r="E21" s="43" t="n">
        <f aca="false">-PERCENTILE(Prices_MTM!I4:I253,1-Inputs!$B$9)</f>
        <v>268675</v>
      </c>
      <c r="F21" s="43" t="n">
        <f aca="false">NORMSINV(Inputs!$B$9)*STDEV(Prices_MTM!I4:I253)</f>
        <v>185289.897622438</v>
      </c>
      <c r="G21" s="52" t="n">
        <f aca="false">IF(-B21&gt;C21,1,0)</f>
        <v>0</v>
      </c>
      <c r="H21" s="52" t="n">
        <f aca="false">IF(-B21&gt;D21,1,0)</f>
        <v>0</v>
      </c>
      <c r="I21" s="52" t="n">
        <f aca="false">IF(-B21&gt;E21,1,0)</f>
        <v>0</v>
      </c>
      <c r="J21" s="52" t="n">
        <f aca="false">IF(-B21&gt;F21,1,0)</f>
        <v>0</v>
      </c>
      <c r="L21" s="45" t="s">
        <v>152</v>
      </c>
      <c r="M21" s="46" t="n">
        <f aca="false">SUMPRODUCT(--(TEXT($A$20:$A$5803,"yyyy")=$L21))</f>
        <v>251</v>
      </c>
      <c r="N21" s="46" t="n">
        <f aca="false">SUMPRODUCT((TEXT($A$20:$A$5803,"yyyy")=$L21)*$G$20:$G$5803)</f>
        <v>7</v>
      </c>
      <c r="O21" s="46" t="n">
        <f aca="false">SUMPRODUCT((TEXT($A$20:$A$5803,"yyyy")=$L21)*$H$20:$H$5803)</f>
        <v>7</v>
      </c>
      <c r="P21" s="46" t="n">
        <f aca="false">SUMPRODUCT((TEXT($A$20:$A$5803,"yyyy")=$L21)*$I$20:$I$5803)</f>
        <v>3</v>
      </c>
      <c r="Q21" s="46" t="n">
        <f aca="false">SUMPRODUCT((TEXT($A$20:$A$5803,"yyyy")=$L21)*$J$20:$J$5803)</f>
        <v>1</v>
      </c>
    </row>
    <row r="22" customFormat="false" ht="15" hidden="false" customHeight="false" outlineLevel="0" collapsed="false">
      <c r="A22" s="51" t="n">
        <f aca="false">Prices_MTM!A255</f>
        <v>37046</v>
      </c>
      <c r="B22" s="43" t="n">
        <f aca="false">Prices_MTM!I255</f>
        <v>-44999.9999999999</v>
      </c>
      <c r="C22" s="43" t="n">
        <f aca="false">-PERCENTILE(Prices_MTM!I5:I254,1-Inputs!$B$8)</f>
        <v>127350</v>
      </c>
      <c r="D22" s="43" t="n">
        <f aca="false">NORMSINV(Inputs!$B$8)*STDEV(Prices_MTM!I5:I254)</f>
        <v>130998.060121931</v>
      </c>
      <c r="E22" s="43" t="n">
        <f aca="false">-PERCENTILE(Prices_MTM!I5:I254,1-Inputs!$B$9)</f>
        <v>268675</v>
      </c>
      <c r="F22" s="43" t="n">
        <f aca="false">NORMSINV(Inputs!$B$9)*STDEV(Prices_MTM!I5:I254)</f>
        <v>185273.056322306</v>
      </c>
      <c r="G22" s="52" t="n">
        <f aca="false">IF(-B22&gt;C22,1,0)</f>
        <v>0</v>
      </c>
      <c r="H22" s="52" t="n">
        <f aca="false">IF(-B22&gt;D22,1,0)</f>
        <v>0</v>
      </c>
      <c r="I22" s="52" t="n">
        <f aca="false">IF(-B22&gt;E22,1,0)</f>
        <v>0</v>
      </c>
      <c r="J22" s="52" t="n">
        <f aca="false">IF(-B22&gt;F22,1,0)</f>
        <v>0</v>
      </c>
      <c r="L22" s="45" t="s">
        <v>153</v>
      </c>
      <c r="M22" s="46" t="n">
        <f aca="false">SUMPRODUCT(--(TEXT($A$20:$A$5803,"yyyy")=$L22))</f>
        <v>249</v>
      </c>
      <c r="N22" s="46" t="n">
        <f aca="false">SUMPRODUCT((TEXT($A$20:$A$5803,"yyyy")=$L22)*$G$20:$G$5803)</f>
        <v>11</v>
      </c>
      <c r="O22" s="46" t="n">
        <f aca="false">SUMPRODUCT((TEXT($A$20:$A$5803,"yyyy")=$L22)*$H$20:$H$5803)</f>
        <v>12</v>
      </c>
      <c r="P22" s="46" t="n">
        <f aca="false">SUMPRODUCT((TEXT($A$20:$A$5803,"yyyy")=$L22)*$I$20:$I$5803)</f>
        <v>2</v>
      </c>
      <c r="Q22" s="46" t="n">
        <f aca="false">SUMPRODUCT((TEXT($A$20:$A$5803,"yyyy")=$L22)*$J$20:$J$5803)</f>
        <v>6</v>
      </c>
    </row>
    <row r="23" customFormat="false" ht="15" hidden="false" customHeight="false" outlineLevel="0" collapsed="false">
      <c r="A23" s="51" t="n">
        <f aca="false">Prices_MTM!A256</f>
        <v>37048</v>
      </c>
      <c r="B23" s="43" t="n">
        <f aca="false">Prices_MTM!I256</f>
        <v>-47000.0000000002</v>
      </c>
      <c r="C23" s="43" t="n">
        <f aca="false">-PERCENTILE(Prices_MTM!I6:I255,1-Inputs!$B$8)</f>
        <v>127350</v>
      </c>
      <c r="D23" s="43" t="n">
        <f aca="false">NORMSINV(Inputs!$B$8)*STDEV(Prices_MTM!I6:I255)</f>
        <v>131079.374915757</v>
      </c>
      <c r="E23" s="43" t="n">
        <f aca="false">-PERCENTILE(Prices_MTM!I6:I255,1-Inputs!$B$9)</f>
        <v>268675</v>
      </c>
      <c r="F23" s="43" t="n">
        <f aca="false">NORMSINV(Inputs!$B$9)*STDEV(Prices_MTM!I6:I255)</f>
        <v>185388.061386979</v>
      </c>
      <c r="G23" s="52" t="n">
        <f aca="false">IF(-B23&gt;C23,1,0)</f>
        <v>0</v>
      </c>
      <c r="H23" s="52" t="n">
        <f aca="false">IF(-B23&gt;D23,1,0)</f>
        <v>0</v>
      </c>
      <c r="I23" s="52" t="n">
        <f aca="false">IF(-B23&gt;E23,1,0)</f>
        <v>0</v>
      </c>
      <c r="J23" s="52" t="n">
        <f aca="false">IF(-B23&gt;F23,1,0)</f>
        <v>0</v>
      </c>
      <c r="L23" s="45" t="s">
        <v>154</v>
      </c>
      <c r="M23" s="46" t="n">
        <f aca="false">SUMPRODUCT(--(TEXT($A$20:$A$5803,"yyyy")=$L23))</f>
        <v>246</v>
      </c>
      <c r="N23" s="46" t="n">
        <f aca="false">SUMPRODUCT((TEXT($A$20:$A$5803,"yyyy")=$L23)*$G$20:$G$5803)</f>
        <v>23</v>
      </c>
      <c r="O23" s="46" t="n">
        <f aca="false">SUMPRODUCT((TEXT($A$20:$A$5803,"yyyy")=$L23)*$H$20:$H$5803)</f>
        <v>24</v>
      </c>
      <c r="P23" s="46" t="n">
        <f aca="false">SUMPRODUCT((TEXT($A$20:$A$5803,"yyyy")=$L23)*$I$20:$I$5803)</f>
        <v>5</v>
      </c>
      <c r="Q23" s="46" t="n">
        <f aca="false">SUMPRODUCT((TEXT($A$20:$A$5803,"yyyy")=$L23)*$J$20:$J$5803)</f>
        <v>10</v>
      </c>
    </row>
    <row r="24" customFormat="false" ht="15" hidden="false" customHeight="false" outlineLevel="0" collapsed="false">
      <c r="A24" s="51" t="n">
        <f aca="false">Prices_MTM!A257</f>
        <v>37049</v>
      </c>
      <c r="B24" s="43" t="n">
        <f aca="false">Prices_MTM!I257</f>
        <v>44000.0000000001</v>
      </c>
      <c r="C24" s="43" t="n">
        <f aca="false">-PERCENTILE(Prices_MTM!I7:I256,1-Inputs!$B$8)</f>
        <v>127350</v>
      </c>
      <c r="D24" s="43" t="n">
        <f aca="false">NORMSINV(Inputs!$B$8)*STDEV(Prices_MTM!I7:I256)</f>
        <v>131153.105576738</v>
      </c>
      <c r="E24" s="43" t="n">
        <f aca="false">-PERCENTILE(Prices_MTM!I7:I256,1-Inputs!$B$9)</f>
        <v>268675</v>
      </c>
      <c r="F24" s="43" t="n">
        <f aca="false">NORMSINV(Inputs!$B$9)*STDEV(Prices_MTM!I7:I256)</f>
        <v>185492.340067838</v>
      </c>
      <c r="G24" s="52" t="n">
        <f aca="false">IF(-B24&gt;C24,1,0)</f>
        <v>0</v>
      </c>
      <c r="H24" s="52" t="n">
        <f aca="false">IF(-B24&gt;D24,1,0)</f>
        <v>0</v>
      </c>
      <c r="I24" s="52" t="n">
        <f aca="false">IF(-B24&gt;E24,1,0)</f>
        <v>0</v>
      </c>
      <c r="J24" s="52" t="n">
        <f aca="false">IF(-B24&gt;F24,1,0)</f>
        <v>0</v>
      </c>
      <c r="L24" s="45" t="s">
        <v>155</v>
      </c>
      <c r="M24" s="46" t="n">
        <f aca="false">SUMPRODUCT(--(TEXT($A$20:$A$5803,"yyyy")=$L24))</f>
        <v>250</v>
      </c>
      <c r="N24" s="46" t="n">
        <f aca="false">SUMPRODUCT((TEXT($A$20:$A$5803,"yyyy")=$L24)*$G$20:$G$5803)</f>
        <v>7</v>
      </c>
      <c r="O24" s="46" t="n">
        <f aca="false">SUMPRODUCT((TEXT($A$20:$A$5803,"yyyy")=$L24)*$H$20:$H$5803)</f>
        <v>7</v>
      </c>
      <c r="P24" s="46" t="n">
        <f aca="false">SUMPRODUCT((TEXT($A$20:$A$5803,"yyyy")=$L24)*$I$20:$I$5803)</f>
        <v>2</v>
      </c>
      <c r="Q24" s="46" t="n">
        <f aca="false">SUMPRODUCT((TEXT($A$20:$A$5803,"yyyy")=$L24)*$J$20:$J$5803)</f>
        <v>2</v>
      </c>
    </row>
    <row r="25" customFormat="false" ht="15" hidden="false" customHeight="false" outlineLevel="0" collapsed="false">
      <c r="A25" s="51" t="n">
        <f aca="false">Prices_MTM!A258</f>
        <v>37054</v>
      </c>
      <c r="B25" s="43" t="n">
        <f aca="false">Prices_MTM!I258</f>
        <v>97999.9999999999</v>
      </c>
      <c r="C25" s="43" t="n">
        <f aca="false">-PERCENTILE(Prices_MTM!I8:I257,1-Inputs!$B$8)</f>
        <v>127350</v>
      </c>
      <c r="D25" s="43" t="n">
        <f aca="false">NORMSINV(Inputs!$B$8)*STDEV(Prices_MTM!I8:I257)</f>
        <v>131167.037707439</v>
      </c>
      <c r="E25" s="43" t="n">
        <f aca="false">-PERCENTILE(Prices_MTM!I8:I257,1-Inputs!$B$9)</f>
        <v>268675</v>
      </c>
      <c r="F25" s="43" t="n">
        <f aca="false">NORMSINV(Inputs!$B$9)*STDEV(Prices_MTM!I8:I257)</f>
        <v>185512.044546161</v>
      </c>
      <c r="G25" s="52" t="n">
        <f aca="false">IF(-B25&gt;C25,1,0)</f>
        <v>0</v>
      </c>
      <c r="H25" s="52" t="n">
        <f aca="false">IF(-B25&gt;D25,1,0)</f>
        <v>0</v>
      </c>
      <c r="I25" s="52" t="n">
        <f aca="false">IF(-B25&gt;E25,1,0)</f>
        <v>0</v>
      </c>
      <c r="J25" s="52" t="n">
        <f aca="false">IF(-B25&gt;F25,1,0)</f>
        <v>0</v>
      </c>
      <c r="L25" s="45" t="s">
        <v>156</v>
      </c>
      <c r="M25" s="46" t="n">
        <f aca="false">SUMPRODUCT(--(TEXT($A$20:$A$5803,"yyyy")=$L25))</f>
        <v>249</v>
      </c>
      <c r="N25" s="46" t="n">
        <f aca="false">SUMPRODUCT((TEXT($A$20:$A$5803,"yyyy")=$L25)*$G$20:$G$5803)</f>
        <v>14</v>
      </c>
      <c r="O25" s="46" t="n">
        <f aca="false">SUMPRODUCT((TEXT($A$20:$A$5803,"yyyy")=$L25)*$H$20:$H$5803)</f>
        <v>12</v>
      </c>
      <c r="P25" s="46" t="n">
        <f aca="false">SUMPRODUCT((TEXT($A$20:$A$5803,"yyyy")=$L25)*$I$20:$I$5803)</f>
        <v>5</v>
      </c>
      <c r="Q25" s="46" t="n">
        <f aca="false">SUMPRODUCT((TEXT($A$20:$A$5803,"yyyy")=$L25)*$J$20:$J$5803)</f>
        <v>7</v>
      </c>
    </row>
    <row r="26" customFormat="false" ht="15" hidden="false" customHeight="false" outlineLevel="0" collapsed="false">
      <c r="A26" s="51" t="n">
        <f aca="false">Prices_MTM!A259</f>
        <v>37055</v>
      </c>
      <c r="B26" s="43" t="n">
        <f aca="false">Prices_MTM!I259</f>
        <v>-36999.9999999999</v>
      </c>
      <c r="C26" s="43" t="n">
        <f aca="false">-PERCENTILE(Prices_MTM!I9:I258,1-Inputs!$B$8)</f>
        <v>127350</v>
      </c>
      <c r="D26" s="43" t="n">
        <f aca="false">NORMSINV(Inputs!$B$8)*STDEV(Prices_MTM!I9:I258)</f>
        <v>131534.591284295</v>
      </c>
      <c r="E26" s="43" t="n">
        <f aca="false">-PERCENTILE(Prices_MTM!I9:I258,1-Inputs!$B$9)</f>
        <v>268675</v>
      </c>
      <c r="F26" s="43" t="n">
        <f aca="false">NORMSINV(Inputs!$B$9)*STDEV(Prices_MTM!I9:I258)</f>
        <v>186031.88258409</v>
      </c>
      <c r="G26" s="52" t="n">
        <f aca="false">IF(-B26&gt;C26,1,0)</f>
        <v>0</v>
      </c>
      <c r="H26" s="52" t="n">
        <f aca="false">IF(-B26&gt;D26,1,0)</f>
        <v>0</v>
      </c>
      <c r="I26" s="52" t="n">
        <f aca="false">IF(-B26&gt;E26,1,0)</f>
        <v>0</v>
      </c>
      <c r="J26" s="52" t="n">
        <f aca="false">IF(-B26&gt;F26,1,0)</f>
        <v>0</v>
      </c>
      <c r="L26" s="45" t="s">
        <v>157</v>
      </c>
      <c r="M26" s="46" t="n">
        <f aca="false">SUMPRODUCT(--(TEXT($A$20:$A$5803,"yyyy")=$L26))</f>
        <v>246</v>
      </c>
      <c r="N26" s="46" t="n">
        <f aca="false">SUMPRODUCT((TEXT($A$20:$A$5803,"yyyy")=$L26)*$G$20:$G$5803)</f>
        <v>18</v>
      </c>
      <c r="O26" s="46" t="n">
        <f aca="false">SUMPRODUCT((TEXT($A$20:$A$5803,"yyyy")=$L26)*$H$20:$H$5803)</f>
        <v>15</v>
      </c>
      <c r="P26" s="46" t="n">
        <f aca="false">SUMPRODUCT((TEXT($A$20:$A$5803,"yyyy")=$L26)*$I$20:$I$5803)</f>
        <v>5</v>
      </c>
      <c r="Q26" s="46" t="n">
        <f aca="false">SUMPRODUCT((TEXT($A$20:$A$5803,"yyyy")=$L26)*$J$20:$J$5803)</f>
        <v>5</v>
      </c>
    </row>
    <row r="27" customFormat="false" ht="15" hidden="false" customHeight="false" outlineLevel="0" collapsed="false">
      <c r="A27" s="51" t="n">
        <f aca="false">Prices_MTM!A260</f>
        <v>37056</v>
      </c>
      <c r="B27" s="43" t="n">
        <f aca="false">Prices_MTM!I260</f>
        <v>62500.0000000002</v>
      </c>
      <c r="C27" s="43" t="n">
        <f aca="false">-PERCENTILE(Prices_MTM!I10:I259,1-Inputs!$B$8)</f>
        <v>127350</v>
      </c>
      <c r="D27" s="43" t="n">
        <f aca="false">NORMSINV(Inputs!$B$8)*STDEV(Prices_MTM!I10:I259)</f>
        <v>130190.007731411</v>
      </c>
      <c r="E27" s="43" t="n">
        <f aca="false">-PERCENTILE(Prices_MTM!I10:I259,1-Inputs!$B$9)</f>
        <v>268675</v>
      </c>
      <c r="F27" s="43" t="n">
        <f aca="false">NORMSINV(Inputs!$B$9)*STDEV(Prices_MTM!I10:I259)</f>
        <v>184130.212405985</v>
      </c>
      <c r="G27" s="52" t="n">
        <f aca="false">IF(-B27&gt;C27,1,0)</f>
        <v>0</v>
      </c>
      <c r="H27" s="52" t="n">
        <f aca="false">IF(-B27&gt;D27,1,0)</f>
        <v>0</v>
      </c>
      <c r="I27" s="52" t="n">
        <f aca="false">IF(-B27&gt;E27,1,0)</f>
        <v>0</v>
      </c>
      <c r="J27" s="52" t="n">
        <f aca="false">IF(-B27&gt;F27,1,0)</f>
        <v>0</v>
      </c>
      <c r="L27" s="45" t="s">
        <v>158</v>
      </c>
      <c r="M27" s="46" t="n">
        <f aca="false">SUMPRODUCT(--(TEXT($A$20:$A$5803,"yyyy")=$L27))</f>
        <v>245</v>
      </c>
      <c r="N27" s="46" t="n">
        <f aca="false">SUMPRODUCT((TEXT($A$20:$A$5803,"yyyy")=$L27)*$G$20:$G$5803)</f>
        <v>22</v>
      </c>
      <c r="O27" s="46" t="n">
        <f aca="false">SUMPRODUCT((TEXT($A$20:$A$5803,"yyyy")=$L27)*$H$20:$H$5803)</f>
        <v>22</v>
      </c>
      <c r="P27" s="46" t="n">
        <f aca="false">SUMPRODUCT((TEXT($A$20:$A$5803,"yyyy")=$L27)*$I$20:$I$5803)</f>
        <v>5</v>
      </c>
      <c r="Q27" s="46" t="n">
        <f aca="false">SUMPRODUCT((TEXT($A$20:$A$5803,"yyyy")=$L27)*$J$20:$J$5803)</f>
        <v>8</v>
      </c>
    </row>
    <row r="28" customFormat="false" ht="15" hidden="false" customHeight="false" outlineLevel="0" collapsed="false">
      <c r="A28" s="51" t="n">
        <f aca="false">Prices_MTM!A261</f>
        <v>37057</v>
      </c>
      <c r="B28" s="43" t="n">
        <f aca="false">Prices_MTM!I261</f>
        <v>-41500.0000000001</v>
      </c>
      <c r="C28" s="43" t="n">
        <f aca="false">-PERCENTILE(Prices_MTM!I11:I260,1-Inputs!$B$8)</f>
        <v>127350</v>
      </c>
      <c r="D28" s="43" t="n">
        <f aca="false">NORMSINV(Inputs!$B$8)*STDEV(Prices_MTM!I11:I260)</f>
        <v>130338.179166203</v>
      </c>
      <c r="E28" s="43" t="n">
        <f aca="false">-PERCENTILE(Prices_MTM!I11:I260,1-Inputs!$B$9)</f>
        <v>268675</v>
      </c>
      <c r="F28" s="43" t="n">
        <f aca="false">NORMSINV(Inputs!$B$9)*STDEV(Prices_MTM!I11:I260)</f>
        <v>184339.77409383</v>
      </c>
      <c r="G28" s="52" t="n">
        <f aca="false">IF(-B28&gt;C28,1,0)</f>
        <v>0</v>
      </c>
      <c r="H28" s="52" t="n">
        <f aca="false">IF(-B28&gt;D28,1,0)</f>
        <v>0</v>
      </c>
      <c r="I28" s="52" t="n">
        <f aca="false">IF(-B28&gt;E28,1,0)</f>
        <v>0</v>
      </c>
      <c r="J28" s="52" t="n">
        <f aca="false">IF(-B28&gt;F28,1,0)</f>
        <v>0</v>
      </c>
      <c r="L28" s="45" t="s">
        <v>159</v>
      </c>
      <c r="M28" s="46" t="n">
        <f aca="false">SUMPRODUCT(--(TEXT($A$20:$A$5803,"yyyy")=$L28))</f>
        <v>243</v>
      </c>
      <c r="N28" s="46" t="n">
        <f aca="false">SUMPRODUCT((TEXT($A$20:$A$5803,"yyyy")=$L28)*$G$20:$G$5803)</f>
        <v>7</v>
      </c>
      <c r="O28" s="46" t="n">
        <f aca="false">SUMPRODUCT((TEXT($A$20:$A$5803,"yyyy")=$L28)*$H$20:$H$5803)</f>
        <v>7</v>
      </c>
      <c r="P28" s="46" t="n">
        <f aca="false">SUMPRODUCT((TEXT($A$20:$A$5803,"yyyy")=$L28)*$I$20:$I$5803)</f>
        <v>3</v>
      </c>
      <c r="Q28" s="46" t="n">
        <f aca="false">SUMPRODUCT((TEXT($A$20:$A$5803,"yyyy")=$L28)*$J$20:$J$5803)</f>
        <v>3</v>
      </c>
    </row>
    <row r="29" customFormat="false" ht="15" hidden="false" customHeight="false" outlineLevel="0" collapsed="false">
      <c r="A29" s="51" t="n">
        <f aca="false">Prices_MTM!A262</f>
        <v>37060</v>
      </c>
      <c r="B29" s="43" t="n">
        <f aca="false">Prices_MTM!I262</f>
        <v>-70999.9999999999</v>
      </c>
      <c r="C29" s="43" t="n">
        <f aca="false">-PERCENTILE(Prices_MTM!I12:I261,1-Inputs!$B$8)</f>
        <v>127350</v>
      </c>
      <c r="D29" s="43" t="n">
        <f aca="false">NORMSINV(Inputs!$B$8)*STDEV(Prices_MTM!I12:I261)</f>
        <v>130294.383198683</v>
      </c>
      <c r="E29" s="43" t="n">
        <f aca="false">-PERCENTILE(Prices_MTM!I12:I261,1-Inputs!$B$9)</f>
        <v>268675</v>
      </c>
      <c r="F29" s="43" t="n">
        <f aca="false">NORMSINV(Inputs!$B$9)*STDEV(Prices_MTM!I12:I261)</f>
        <v>184277.83262119</v>
      </c>
      <c r="G29" s="52" t="n">
        <f aca="false">IF(-B29&gt;C29,1,0)</f>
        <v>0</v>
      </c>
      <c r="H29" s="52" t="n">
        <f aca="false">IF(-B29&gt;D29,1,0)</f>
        <v>0</v>
      </c>
      <c r="I29" s="52" t="n">
        <f aca="false">IF(-B29&gt;E29,1,0)</f>
        <v>0</v>
      </c>
      <c r="J29" s="52" t="n">
        <f aca="false">IF(-B29&gt;F29,1,0)</f>
        <v>0</v>
      </c>
      <c r="L29" s="45" t="s">
        <v>160</v>
      </c>
      <c r="M29" s="46" t="n">
        <f aca="false">SUMPRODUCT(--(TEXT($A$20:$A$5803,"yyyy")=$L29))</f>
        <v>246</v>
      </c>
      <c r="N29" s="46" t="n">
        <f aca="false">SUMPRODUCT((TEXT($A$20:$A$5803,"yyyy")=$L29)*$G$20:$G$5803)</f>
        <v>14</v>
      </c>
      <c r="O29" s="46" t="n">
        <f aca="false">SUMPRODUCT((TEXT($A$20:$A$5803,"yyyy")=$L29)*$H$20:$H$5803)</f>
        <v>14</v>
      </c>
      <c r="P29" s="46" t="n">
        <f aca="false">SUMPRODUCT((TEXT($A$20:$A$5803,"yyyy")=$L29)*$I$20:$I$5803)</f>
        <v>1</v>
      </c>
      <c r="Q29" s="46" t="n">
        <f aca="false">SUMPRODUCT((TEXT($A$20:$A$5803,"yyyy")=$L29)*$J$20:$J$5803)</f>
        <v>4</v>
      </c>
    </row>
    <row r="30" customFormat="false" ht="15" hidden="false" customHeight="false" outlineLevel="0" collapsed="false">
      <c r="A30" s="51" t="n">
        <f aca="false">Prices_MTM!A263</f>
        <v>37061</v>
      </c>
      <c r="B30" s="43" t="n">
        <f aca="false">Prices_MTM!I263</f>
        <v>40499.9999999998</v>
      </c>
      <c r="C30" s="43" t="n">
        <f aca="false">-PERCENTILE(Prices_MTM!I13:I262,1-Inputs!$B$8)</f>
        <v>127350</v>
      </c>
      <c r="D30" s="43" t="n">
        <f aca="false">NORMSINV(Inputs!$B$8)*STDEV(Prices_MTM!I13:I262)</f>
        <v>130428.796049493</v>
      </c>
      <c r="E30" s="43" t="n">
        <f aca="false">-PERCENTILE(Prices_MTM!I13:I262,1-Inputs!$B$9)</f>
        <v>268675</v>
      </c>
      <c r="F30" s="43" t="n">
        <f aca="false">NORMSINV(Inputs!$B$9)*STDEV(Prices_MTM!I13:I262)</f>
        <v>184467.935281147</v>
      </c>
      <c r="G30" s="52" t="n">
        <f aca="false">IF(-B30&gt;C30,1,0)</f>
        <v>0</v>
      </c>
      <c r="H30" s="52" t="n">
        <f aca="false">IF(-B30&gt;D30,1,0)</f>
        <v>0</v>
      </c>
      <c r="I30" s="52" t="n">
        <f aca="false">IF(-B30&gt;E30,1,0)</f>
        <v>0</v>
      </c>
      <c r="J30" s="52" t="n">
        <f aca="false">IF(-B30&gt;F30,1,0)</f>
        <v>0</v>
      </c>
      <c r="L30" s="45" t="s">
        <v>161</v>
      </c>
      <c r="M30" s="46" t="n">
        <f aca="false">SUMPRODUCT(--(TEXT($A$20:$A$5803,"yyyy")=$L30))</f>
        <v>244</v>
      </c>
      <c r="N30" s="46" t="n">
        <f aca="false">SUMPRODUCT((TEXT($A$20:$A$5803,"yyyy")=$L30)*$G$20:$G$5803)</f>
        <v>4</v>
      </c>
      <c r="O30" s="46" t="n">
        <f aca="false">SUMPRODUCT((TEXT($A$20:$A$5803,"yyyy")=$L30)*$H$20:$H$5803)</f>
        <v>5</v>
      </c>
      <c r="P30" s="46" t="n">
        <f aca="false">SUMPRODUCT((TEXT($A$20:$A$5803,"yyyy")=$L30)*$I$20:$I$5803)</f>
        <v>3</v>
      </c>
      <c r="Q30" s="46" t="n">
        <f aca="false">SUMPRODUCT((TEXT($A$20:$A$5803,"yyyy")=$L30)*$J$20:$J$5803)</f>
        <v>3</v>
      </c>
    </row>
    <row r="31" customFormat="false" ht="15" hidden="false" customHeight="false" outlineLevel="0" collapsed="false">
      <c r="A31" s="51" t="n">
        <f aca="false">Prices_MTM!A264</f>
        <v>37062</v>
      </c>
      <c r="B31" s="43" t="n">
        <f aca="false">Prices_MTM!I264</f>
        <v>-74999.9999999998</v>
      </c>
      <c r="C31" s="43" t="n">
        <f aca="false">-PERCENTILE(Prices_MTM!I14:I263,1-Inputs!$B$8)</f>
        <v>127350</v>
      </c>
      <c r="D31" s="43" t="n">
        <f aca="false">NORMSINV(Inputs!$B$8)*STDEV(Prices_MTM!I14:I263)</f>
        <v>130374.546513919</v>
      </c>
      <c r="E31" s="43" t="n">
        <f aca="false">-PERCENTILE(Prices_MTM!I14:I263,1-Inputs!$B$9)</f>
        <v>268675</v>
      </c>
      <c r="F31" s="43" t="n">
        <f aca="false">NORMSINV(Inputs!$B$9)*STDEV(Prices_MTM!I14:I263)</f>
        <v>184391.209127718</v>
      </c>
      <c r="G31" s="52" t="n">
        <f aca="false">IF(-B31&gt;C31,1,0)</f>
        <v>0</v>
      </c>
      <c r="H31" s="52" t="n">
        <f aca="false">IF(-B31&gt;D31,1,0)</f>
        <v>0</v>
      </c>
      <c r="I31" s="52" t="n">
        <f aca="false">IF(-B31&gt;E31,1,0)</f>
        <v>0</v>
      </c>
      <c r="J31" s="52" t="n">
        <f aca="false">IF(-B31&gt;F31,1,0)</f>
        <v>0</v>
      </c>
      <c r="L31" s="45" t="s">
        <v>162</v>
      </c>
      <c r="M31" s="46" t="n">
        <f aca="false">SUMPRODUCT(--(TEXT($A$20:$A$5803,"yyyy")=$L31))</f>
        <v>183</v>
      </c>
      <c r="N31" s="46" t="n">
        <f aca="false">SUMPRODUCT((TEXT($A$20:$A$5803,"yyyy")=$L31)*$G$20:$G$5803)</f>
        <v>22</v>
      </c>
      <c r="O31" s="46" t="n">
        <f aca="false">SUMPRODUCT((TEXT($A$20:$A$5803,"yyyy")=$L31)*$H$20:$H$5803)</f>
        <v>18</v>
      </c>
      <c r="P31" s="46" t="n">
        <f aca="false">SUMPRODUCT((TEXT($A$20:$A$5803,"yyyy")=$L31)*$I$20:$I$5803)</f>
        <v>8</v>
      </c>
      <c r="Q31" s="46" t="n">
        <f aca="false">SUMPRODUCT((TEXT($A$20:$A$5803,"yyyy")=$L31)*$J$20:$J$5803)</f>
        <v>9</v>
      </c>
    </row>
    <row r="32" customFormat="false" ht="15" hidden="false" customHeight="false" outlineLevel="0" collapsed="false">
      <c r="A32" s="51" t="n">
        <f aca="false">Prices_MTM!A265</f>
        <v>37063</v>
      </c>
      <c r="B32" s="43" t="n">
        <f aca="false">Prices_MTM!I265</f>
        <v>10000.0000000001</v>
      </c>
      <c r="C32" s="43" t="n">
        <f aca="false">-PERCENTILE(Prices_MTM!I15:I264,1-Inputs!$B$8)</f>
        <v>122150</v>
      </c>
      <c r="D32" s="43" t="n">
        <f aca="false">NORMSINV(Inputs!$B$8)*STDEV(Prices_MTM!I15:I264)</f>
        <v>127085.286969818</v>
      </c>
      <c r="E32" s="43" t="n">
        <f aca="false">-PERCENTILE(Prices_MTM!I15:I264,1-Inputs!$B$9)</f>
        <v>244550</v>
      </c>
      <c r="F32" s="43" t="n">
        <f aca="false">NORMSINV(Inputs!$B$9)*STDEV(Prices_MTM!I15:I264)</f>
        <v>179739.146584153</v>
      </c>
      <c r="G32" s="52" t="n">
        <f aca="false">IF(-B32&gt;C32,1,0)</f>
        <v>0</v>
      </c>
      <c r="H32" s="52" t="n">
        <f aca="false">IF(-B32&gt;D32,1,0)</f>
        <v>0</v>
      </c>
      <c r="I32" s="52" t="n">
        <f aca="false">IF(-B32&gt;E32,1,0)</f>
        <v>0</v>
      </c>
      <c r="J32" s="52" t="n">
        <f aca="false">IF(-B32&gt;F32,1,0)</f>
        <v>0</v>
      </c>
    </row>
    <row r="33" customFormat="false" ht="15" hidden="false" customHeight="false" outlineLevel="0" collapsed="false">
      <c r="A33" s="51" t="n">
        <f aca="false">Prices_MTM!A266</f>
        <v>37064</v>
      </c>
      <c r="B33" s="43" t="n">
        <f aca="false">Prices_MTM!I266</f>
        <v>8999.99999999981</v>
      </c>
      <c r="C33" s="43" t="n">
        <f aca="false">-PERCENTILE(Prices_MTM!I16:I265,1-Inputs!$B$8)</f>
        <v>122150</v>
      </c>
      <c r="D33" s="43" t="n">
        <f aca="false">NORMSINV(Inputs!$B$8)*STDEV(Prices_MTM!I16:I265)</f>
        <v>127070.550572544</v>
      </c>
      <c r="E33" s="43" t="n">
        <f aca="false">-PERCENTILE(Prices_MTM!I16:I265,1-Inputs!$B$9)</f>
        <v>244550</v>
      </c>
      <c r="F33" s="43" t="n">
        <f aca="false">NORMSINV(Inputs!$B$9)*STDEV(Prices_MTM!I16:I265)</f>
        <v>179718.304616268</v>
      </c>
      <c r="G33" s="52" t="n">
        <f aca="false">IF(-B33&gt;C33,1,0)</f>
        <v>0</v>
      </c>
      <c r="H33" s="52" t="n">
        <f aca="false">IF(-B33&gt;D33,1,0)</f>
        <v>0</v>
      </c>
      <c r="I33" s="52" t="n">
        <f aca="false">IF(-B33&gt;E33,1,0)</f>
        <v>0</v>
      </c>
      <c r="J33" s="52" t="n">
        <f aca="false">IF(-B33&gt;F33,1,0)</f>
        <v>0</v>
      </c>
    </row>
    <row r="34" customFormat="false" ht="15" hidden="false" customHeight="false" outlineLevel="0" collapsed="false">
      <c r="A34" s="51" t="n">
        <f aca="false">Prices_MTM!A267</f>
        <v>37067</v>
      </c>
      <c r="B34" s="43" t="n">
        <f aca="false">Prices_MTM!I267</f>
        <v>-16000</v>
      </c>
      <c r="C34" s="43" t="n">
        <f aca="false">-PERCENTILE(Prices_MTM!I17:I266,1-Inputs!$B$8)</f>
        <v>122150</v>
      </c>
      <c r="D34" s="43" t="n">
        <f aca="false">NORMSINV(Inputs!$B$8)*STDEV(Prices_MTM!I17:I266)</f>
        <v>127066.145045693</v>
      </c>
      <c r="E34" s="43" t="n">
        <f aca="false">-PERCENTILE(Prices_MTM!I17:I266,1-Inputs!$B$9)</f>
        <v>244550</v>
      </c>
      <c r="F34" s="43" t="n">
        <f aca="false">NORMSINV(Inputs!$B$9)*STDEV(Prices_MTM!I17:I266)</f>
        <v>179712.07379557</v>
      </c>
      <c r="G34" s="52" t="n">
        <f aca="false">IF(-B34&gt;C34,1,0)</f>
        <v>0</v>
      </c>
      <c r="H34" s="52" t="n">
        <f aca="false">IF(-B34&gt;D34,1,0)</f>
        <v>0</v>
      </c>
      <c r="I34" s="52" t="n">
        <f aca="false">IF(-B34&gt;E34,1,0)</f>
        <v>0</v>
      </c>
      <c r="J34" s="52" t="n">
        <f aca="false">IF(-B34&gt;F34,1,0)</f>
        <v>0</v>
      </c>
    </row>
    <row r="35" customFormat="false" ht="15" hidden="false" customHeight="false" outlineLevel="0" collapsed="false">
      <c r="A35" s="51" t="n">
        <f aca="false">Prices_MTM!A268</f>
        <v>37068</v>
      </c>
      <c r="B35" s="43" t="n">
        <f aca="false">Prices_MTM!I268</f>
        <v>-29000.0000000001</v>
      </c>
      <c r="C35" s="43" t="n">
        <f aca="false">-PERCENTILE(Prices_MTM!I18:I267,1-Inputs!$B$8)</f>
        <v>122150</v>
      </c>
      <c r="D35" s="43" t="n">
        <f aca="false">NORMSINV(Inputs!$B$8)*STDEV(Prices_MTM!I18:I267)</f>
        <v>126970.393250321</v>
      </c>
      <c r="E35" s="43" t="n">
        <f aca="false">-PERCENTILE(Prices_MTM!I18:I267,1-Inputs!$B$9)</f>
        <v>244550</v>
      </c>
      <c r="F35" s="43" t="n">
        <f aca="false">NORMSINV(Inputs!$B$9)*STDEV(Prices_MTM!I18:I267)</f>
        <v>179576.650204102</v>
      </c>
      <c r="G35" s="52" t="n">
        <f aca="false">IF(-B35&gt;C35,1,0)</f>
        <v>0</v>
      </c>
      <c r="H35" s="52" t="n">
        <f aca="false">IF(-B35&gt;D35,1,0)</f>
        <v>0</v>
      </c>
      <c r="I35" s="52" t="n">
        <f aca="false">IF(-B35&gt;E35,1,0)</f>
        <v>0</v>
      </c>
      <c r="J35" s="52" t="n">
        <f aca="false">IF(-B35&gt;F35,1,0)</f>
        <v>0</v>
      </c>
    </row>
    <row r="36" customFormat="false" ht="15" hidden="false" customHeight="false" outlineLevel="0" collapsed="false">
      <c r="A36" s="51" t="n">
        <f aca="false">Prices_MTM!A269</f>
        <v>37069</v>
      </c>
      <c r="B36" s="43" t="n">
        <f aca="false">Prices_MTM!I269</f>
        <v>-59499.9999999997</v>
      </c>
      <c r="C36" s="43" t="n">
        <f aca="false">-PERCENTILE(Prices_MTM!I19:I268,1-Inputs!$B$8)</f>
        <v>122150</v>
      </c>
      <c r="D36" s="43" t="n">
        <f aca="false">NORMSINV(Inputs!$B$8)*STDEV(Prices_MTM!I19:I268)</f>
        <v>126821.159342348</v>
      </c>
      <c r="E36" s="43" t="n">
        <f aca="false">-PERCENTILE(Prices_MTM!I19:I268,1-Inputs!$B$9)</f>
        <v>244550</v>
      </c>
      <c r="F36" s="43" t="n">
        <f aca="false">NORMSINV(Inputs!$B$9)*STDEV(Prices_MTM!I19:I268)</f>
        <v>179365.585840162</v>
      </c>
      <c r="G36" s="52" t="n">
        <f aca="false">IF(-B36&gt;C36,1,0)</f>
        <v>0</v>
      </c>
      <c r="H36" s="52" t="n">
        <f aca="false">IF(-B36&gt;D36,1,0)</f>
        <v>0</v>
      </c>
      <c r="I36" s="52" t="n">
        <f aca="false">IF(-B36&gt;E36,1,0)</f>
        <v>0</v>
      </c>
      <c r="J36" s="52" t="n">
        <f aca="false">IF(-B36&gt;F36,1,0)</f>
        <v>0</v>
      </c>
    </row>
    <row r="37" customFormat="false" ht="15" hidden="false" customHeight="false" outlineLevel="0" collapsed="false">
      <c r="A37" s="51" t="n">
        <f aca="false">Prices_MTM!A270</f>
        <v>37071</v>
      </c>
      <c r="B37" s="43" t="n">
        <f aca="false">Prices_MTM!I270</f>
        <v>71999.9999999999</v>
      </c>
      <c r="C37" s="43" t="n">
        <f aca="false">-PERCENTILE(Prices_MTM!I20:I269,1-Inputs!$B$8)</f>
        <v>122150</v>
      </c>
      <c r="D37" s="43" t="n">
        <f aca="false">NORMSINV(Inputs!$B$8)*STDEV(Prices_MTM!I20:I269)</f>
        <v>126854.022091751</v>
      </c>
      <c r="E37" s="43" t="n">
        <f aca="false">-PERCENTILE(Prices_MTM!I20:I269,1-Inputs!$B$9)</f>
        <v>244550</v>
      </c>
      <c r="F37" s="43" t="n">
        <f aca="false">NORMSINV(Inputs!$B$9)*STDEV(Prices_MTM!I20:I269)</f>
        <v>179412.064253776</v>
      </c>
      <c r="G37" s="52" t="n">
        <f aca="false">IF(-B37&gt;C37,1,0)</f>
        <v>0</v>
      </c>
      <c r="H37" s="52" t="n">
        <f aca="false">IF(-B37&gt;D37,1,0)</f>
        <v>0</v>
      </c>
      <c r="I37" s="52" t="n">
        <f aca="false">IF(-B37&gt;E37,1,0)</f>
        <v>0</v>
      </c>
      <c r="J37" s="52" t="n">
        <f aca="false">IF(-B37&gt;F37,1,0)</f>
        <v>0</v>
      </c>
    </row>
    <row r="38" customFormat="false" ht="15" hidden="false" customHeight="false" outlineLevel="0" collapsed="false">
      <c r="A38" s="51" t="n">
        <f aca="false">Prices_MTM!A271</f>
        <v>37075</v>
      </c>
      <c r="B38" s="43" t="n">
        <f aca="false">Prices_MTM!I271</f>
        <v>23500.0000000001</v>
      </c>
      <c r="C38" s="43" t="n">
        <f aca="false">-PERCENTILE(Prices_MTM!I21:I270,1-Inputs!$B$8)</f>
        <v>122150</v>
      </c>
      <c r="D38" s="43" t="n">
        <f aca="false">NORMSINV(Inputs!$B$8)*STDEV(Prices_MTM!I21:I270)</f>
        <v>126982.901127721</v>
      </c>
      <c r="E38" s="43" t="n">
        <f aca="false">-PERCENTILE(Prices_MTM!I21:I270,1-Inputs!$B$9)</f>
        <v>244550</v>
      </c>
      <c r="F38" s="43" t="n">
        <f aca="false">NORMSINV(Inputs!$B$9)*STDEV(Prices_MTM!I21:I270)</f>
        <v>179594.340333802</v>
      </c>
      <c r="G38" s="52" t="n">
        <f aca="false">IF(-B38&gt;C38,1,0)</f>
        <v>0</v>
      </c>
      <c r="H38" s="52" t="n">
        <f aca="false">IF(-B38&gt;D38,1,0)</f>
        <v>0</v>
      </c>
      <c r="I38" s="52" t="n">
        <f aca="false">IF(-B38&gt;E38,1,0)</f>
        <v>0</v>
      </c>
      <c r="J38" s="52" t="n">
        <f aca="false">IF(-B38&gt;F38,1,0)</f>
        <v>0</v>
      </c>
    </row>
    <row r="39" customFormat="false" ht="15" hidden="false" customHeight="false" outlineLevel="0" collapsed="false">
      <c r="A39" s="51" t="n">
        <f aca="false">Prices_MTM!A272</f>
        <v>37077</v>
      </c>
      <c r="B39" s="43" t="n">
        <f aca="false">Prices_MTM!I272</f>
        <v>72499.9999999998</v>
      </c>
      <c r="C39" s="43" t="n">
        <f aca="false">-PERCENTILE(Prices_MTM!I22:I271,1-Inputs!$B$8)</f>
        <v>122150</v>
      </c>
      <c r="D39" s="43" t="n">
        <f aca="false">NORMSINV(Inputs!$B$8)*STDEV(Prices_MTM!I22:I271)</f>
        <v>126809.45191835</v>
      </c>
      <c r="E39" s="43" t="n">
        <f aca="false">-PERCENTILE(Prices_MTM!I22:I271,1-Inputs!$B$9)</f>
        <v>244550</v>
      </c>
      <c r="F39" s="43" t="n">
        <f aca="false">NORMSINV(Inputs!$B$9)*STDEV(Prices_MTM!I22:I271)</f>
        <v>179349.027806983</v>
      </c>
      <c r="G39" s="52" t="n">
        <f aca="false">IF(-B39&gt;C39,1,0)</f>
        <v>0</v>
      </c>
      <c r="H39" s="52" t="n">
        <f aca="false">IF(-B39&gt;D39,1,0)</f>
        <v>0</v>
      </c>
      <c r="I39" s="52" t="n">
        <f aca="false">IF(-B39&gt;E39,1,0)</f>
        <v>0</v>
      </c>
      <c r="J39" s="52" t="n">
        <f aca="false">IF(-B39&gt;F39,1,0)</f>
        <v>0</v>
      </c>
    </row>
    <row r="40" customFormat="false" ht="15" hidden="false" customHeight="false" outlineLevel="0" collapsed="false">
      <c r="A40" s="51" t="n">
        <f aca="false">Prices_MTM!A273</f>
        <v>37078</v>
      </c>
      <c r="B40" s="43" t="n">
        <f aca="false">Prices_MTM!I273</f>
        <v>60000.0000000001</v>
      </c>
      <c r="C40" s="43" t="n">
        <f aca="false">-PERCENTILE(Prices_MTM!I23:I272,1-Inputs!$B$8)</f>
        <v>122150</v>
      </c>
      <c r="D40" s="43" t="n">
        <f aca="false">NORMSINV(Inputs!$B$8)*STDEV(Prices_MTM!I23:I272)</f>
        <v>126796.803875544</v>
      </c>
      <c r="E40" s="43" t="n">
        <f aca="false">-PERCENTILE(Prices_MTM!I23:I272,1-Inputs!$B$9)</f>
        <v>244550</v>
      </c>
      <c r="F40" s="43" t="n">
        <f aca="false">NORMSINV(Inputs!$B$9)*STDEV(Prices_MTM!I23:I272)</f>
        <v>179331.139438675</v>
      </c>
      <c r="G40" s="52" t="n">
        <f aca="false">IF(-B40&gt;C40,1,0)</f>
        <v>0</v>
      </c>
      <c r="H40" s="52" t="n">
        <f aca="false">IF(-B40&gt;D40,1,0)</f>
        <v>0</v>
      </c>
      <c r="I40" s="52" t="n">
        <f aca="false">IF(-B40&gt;E40,1,0)</f>
        <v>0</v>
      </c>
      <c r="J40" s="52" t="n">
        <f aca="false">IF(-B40&gt;F40,1,0)</f>
        <v>0</v>
      </c>
    </row>
    <row r="41" customFormat="false" ht="15" hidden="false" customHeight="false" outlineLevel="0" collapsed="false">
      <c r="A41" s="51" t="n">
        <f aca="false">Prices_MTM!A274</f>
        <v>37081</v>
      </c>
      <c r="B41" s="43" t="n">
        <f aca="false">Prices_MTM!I274</f>
        <v>999.999999999804</v>
      </c>
      <c r="C41" s="43" t="n">
        <f aca="false">-PERCENTILE(Prices_MTM!I24:I273,1-Inputs!$B$8)</f>
        <v>122150</v>
      </c>
      <c r="D41" s="43" t="n">
        <f aca="false">NORMSINV(Inputs!$B$8)*STDEV(Prices_MTM!I24:I273)</f>
        <v>126647.910385026</v>
      </c>
      <c r="E41" s="43" t="n">
        <f aca="false">-PERCENTILE(Prices_MTM!I24:I273,1-Inputs!$B$9)</f>
        <v>244550</v>
      </c>
      <c r="F41" s="43" t="n">
        <f aca="false">NORMSINV(Inputs!$B$9)*STDEV(Prices_MTM!I24:I273)</f>
        <v>179120.556533638</v>
      </c>
      <c r="G41" s="52" t="n">
        <f aca="false">IF(-B41&gt;C41,1,0)</f>
        <v>0</v>
      </c>
      <c r="H41" s="52" t="n">
        <f aca="false">IF(-B41&gt;D41,1,0)</f>
        <v>0</v>
      </c>
      <c r="I41" s="52" t="n">
        <f aca="false">IF(-B41&gt;E41,1,0)</f>
        <v>0</v>
      </c>
      <c r="J41" s="52" t="n">
        <f aca="false">IF(-B41&gt;F41,1,0)</f>
        <v>0</v>
      </c>
    </row>
    <row r="42" customFormat="false" ht="15" hidden="false" customHeight="false" outlineLevel="0" collapsed="false">
      <c r="A42" s="51" t="n">
        <f aca="false">Prices_MTM!A275</f>
        <v>37082</v>
      </c>
      <c r="B42" s="43" t="n">
        <f aca="false">Prices_MTM!I275</f>
        <v>3999.99999999991</v>
      </c>
      <c r="C42" s="43" t="n">
        <f aca="false">-PERCENTILE(Prices_MTM!I25:I274,1-Inputs!$B$8)</f>
        <v>122150</v>
      </c>
      <c r="D42" s="43" t="n">
        <f aca="false">NORMSINV(Inputs!$B$8)*STDEV(Prices_MTM!I25:I274)</f>
        <v>126625.987766286</v>
      </c>
      <c r="E42" s="43" t="n">
        <f aca="false">-PERCENTILE(Prices_MTM!I25:I274,1-Inputs!$B$9)</f>
        <v>244550</v>
      </c>
      <c r="F42" s="43" t="n">
        <f aca="false">NORMSINV(Inputs!$B$9)*STDEV(Prices_MTM!I25:I274)</f>
        <v>179089.550955595</v>
      </c>
      <c r="G42" s="52" t="n">
        <f aca="false">IF(-B42&gt;C42,1,0)</f>
        <v>0</v>
      </c>
      <c r="H42" s="52" t="n">
        <f aca="false">IF(-B42&gt;D42,1,0)</f>
        <v>0</v>
      </c>
      <c r="I42" s="52" t="n">
        <f aca="false">IF(-B42&gt;E42,1,0)</f>
        <v>0</v>
      </c>
      <c r="J42" s="52" t="n">
        <f aca="false">IF(-B42&gt;F42,1,0)</f>
        <v>0</v>
      </c>
    </row>
    <row r="43" customFormat="false" ht="15" hidden="false" customHeight="false" outlineLevel="0" collapsed="false">
      <c r="A43" s="51" t="n">
        <f aca="false">Prices_MTM!A276</f>
        <v>37083</v>
      </c>
      <c r="B43" s="43" t="n">
        <f aca="false">Prices_MTM!I276</f>
        <v>-2499.99999999986</v>
      </c>
      <c r="C43" s="43" t="n">
        <f aca="false">-PERCENTILE(Prices_MTM!I26:I275,1-Inputs!$B$8)</f>
        <v>122150</v>
      </c>
      <c r="D43" s="43" t="n">
        <f aca="false">NORMSINV(Inputs!$B$8)*STDEV(Prices_MTM!I26:I275)</f>
        <v>126422.785211235</v>
      </c>
      <c r="E43" s="43" t="n">
        <f aca="false">-PERCENTILE(Prices_MTM!I26:I275,1-Inputs!$B$9)</f>
        <v>244550</v>
      </c>
      <c r="F43" s="43" t="n">
        <f aca="false">NORMSINV(Inputs!$B$9)*STDEV(Prices_MTM!I26:I275)</f>
        <v>178802.157704186</v>
      </c>
      <c r="G43" s="52" t="n">
        <f aca="false">IF(-B43&gt;C43,1,0)</f>
        <v>0</v>
      </c>
      <c r="H43" s="52" t="n">
        <f aca="false">IF(-B43&gt;D43,1,0)</f>
        <v>0</v>
      </c>
      <c r="I43" s="52" t="n">
        <f aca="false">IF(-B43&gt;E43,1,0)</f>
        <v>0</v>
      </c>
      <c r="J43" s="52" t="n">
        <f aca="false">IF(-B43&gt;F43,1,0)</f>
        <v>0</v>
      </c>
    </row>
    <row r="44" customFormat="false" ht="15" hidden="false" customHeight="false" outlineLevel="0" collapsed="false">
      <c r="A44" s="51" t="n">
        <f aca="false">Prices_MTM!A277</f>
        <v>37084</v>
      </c>
      <c r="B44" s="43" t="n">
        <f aca="false">Prices_MTM!I277</f>
        <v>19000.0000000001</v>
      </c>
      <c r="C44" s="43" t="n">
        <f aca="false">-PERCENTILE(Prices_MTM!I27:I276,1-Inputs!$B$8)</f>
        <v>122150</v>
      </c>
      <c r="D44" s="43" t="n">
        <f aca="false">NORMSINV(Inputs!$B$8)*STDEV(Prices_MTM!I27:I276)</f>
        <v>126410.581033203</v>
      </c>
      <c r="E44" s="43" t="n">
        <f aca="false">-PERCENTILE(Prices_MTM!I27:I276,1-Inputs!$B$9)</f>
        <v>244550</v>
      </c>
      <c r="F44" s="43" t="n">
        <f aca="false">NORMSINV(Inputs!$B$9)*STDEV(Prices_MTM!I27:I276)</f>
        <v>178784.897102298</v>
      </c>
      <c r="G44" s="52" t="n">
        <f aca="false">IF(-B44&gt;C44,1,0)</f>
        <v>0</v>
      </c>
      <c r="H44" s="52" t="n">
        <f aca="false">IF(-B44&gt;D44,1,0)</f>
        <v>0</v>
      </c>
      <c r="I44" s="52" t="n">
        <f aca="false">IF(-B44&gt;E44,1,0)</f>
        <v>0</v>
      </c>
      <c r="J44" s="52" t="n">
        <f aca="false">IF(-B44&gt;F44,1,0)</f>
        <v>0</v>
      </c>
    </row>
    <row r="45" customFormat="false" ht="15" hidden="false" customHeight="false" outlineLevel="0" collapsed="false">
      <c r="A45" s="51" t="n">
        <f aca="false">Prices_MTM!A278</f>
        <v>37085</v>
      </c>
      <c r="B45" s="43" t="n">
        <f aca="false">Prices_MTM!I278</f>
        <v>-48000</v>
      </c>
      <c r="C45" s="43" t="n">
        <f aca="false">-PERCENTILE(Prices_MTM!I28:I277,1-Inputs!$B$8)</f>
        <v>122150</v>
      </c>
      <c r="D45" s="43" t="n">
        <f aca="false">NORMSINV(Inputs!$B$8)*STDEV(Prices_MTM!I28:I277)</f>
        <v>126417.060378804</v>
      </c>
      <c r="E45" s="43" t="n">
        <f aca="false">-PERCENTILE(Prices_MTM!I28:I277,1-Inputs!$B$9)</f>
        <v>244550</v>
      </c>
      <c r="F45" s="43" t="n">
        <f aca="false">NORMSINV(Inputs!$B$9)*STDEV(Prices_MTM!I28:I277)</f>
        <v>178794.060964429</v>
      </c>
      <c r="G45" s="52" t="n">
        <f aca="false">IF(-B45&gt;C45,1,0)</f>
        <v>0</v>
      </c>
      <c r="H45" s="52" t="n">
        <f aca="false">IF(-B45&gt;D45,1,0)</f>
        <v>0</v>
      </c>
      <c r="I45" s="52" t="n">
        <f aca="false">IF(-B45&gt;E45,1,0)</f>
        <v>0</v>
      </c>
      <c r="J45" s="52" t="n">
        <f aca="false">IF(-B45&gt;F45,1,0)</f>
        <v>0</v>
      </c>
    </row>
    <row r="46" customFormat="false" ht="15" hidden="false" customHeight="false" outlineLevel="0" collapsed="false">
      <c r="A46" s="51" t="n">
        <f aca="false">Prices_MTM!A279</f>
        <v>37088</v>
      </c>
      <c r="B46" s="43" t="n">
        <f aca="false">Prices_MTM!I279</f>
        <v>-33000</v>
      </c>
      <c r="C46" s="43" t="n">
        <f aca="false">-PERCENTILE(Prices_MTM!I29:I278,1-Inputs!$B$8)</f>
        <v>122150</v>
      </c>
      <c r="D46" s="43" t="n">
        <f aca="false">NORMSINV(Inputs!$B$8)*STDEV(Prices_MTM!I29:I278)</f>
        <v>126461.48801582</v>
      </c>
      <c r="E46" s="43" t="n">
        <f aca="false">-PERCENTILE(Prices_MTM!I29:I278,1-Inputs!$B$9)</f>
        <v>244550</v>
      </c>
      <c r="F46" s="43" t="n">
        <f aca="false">NORMSINV(Inputs!$B$9)*STDEV(Prices_MTM!I29:I278)</f>
        <v>178856.895819292</v>
      </c>
      <c r="G46" s="52" t="n">
        <f aca="false">IF(-B46&gt;C46,1,0)</f>
        <v>0</v>
      </c>
      <c r="H46" s="52" t="n">
        <f aca="false">IF(-B46&gt;D46,1,0)</f>
        <v>0</v>
      </c>
      <c r="I46" s="52" t="n">
        <f aca="false">IF(-B46&gt;E46,1,0)</f>
        <v>0</v>
      </c>
      <c r="J46" s="52" t="n">
        <f aca="false">IF(-B46&gt;F46,1,0)</f>
        <v>0</v>
      </c>
    </row>
    <row r="47" customFormat="false" ht="15" hidden="false" customHeight="false" outlineLevel="0" collapsed="false">
      <c r="A47" s="51" t="n">
        <f aca="false">Prices_MTM!A280</f>
        <v>37090</v>
      </c>
      <c r="B47" s="43" t="n">
        <f aca="false">Prices_MTM!I280</f>
        <v>-113000</v>
      </c>
      <c r="C47" s="43" t="n">
        <f aca="false">-PERCENTILE(Prices_MTM!I30:I279,1-Inputs!$B$8)</f>
        <v>122150</v>
      </c>
      <c r="D47" s="43" t="n">
        <f aca="false">NORMSINV(Inputs!$B$8)*STDEV(Prices_MTM!I30:I279)</f>
        <v>126471.770737021</v>
      </c>
      <c r="E47" s="43" t="n">
        <f aca="false">-PERCENTILE(Prices_MTM!I30:I279,1-Inputs!$B$9)</f>
        <v>244550</v>
      </c>
      <c r="F47" s="43" t="n">
        <f aca="false">NORMSINV(Inputs!$B$9)*STDEV(Prices_MTM!I30:I279)</f>
        <v>178871.438868116</v>
      </c>
      <c r="G47" s="52" t="n">
        <f aca="false">IF(-B47&gt;C47,1,0)</f>
        <v>0</v>
      </c>
      <c r="H47" s="52" t="n">
        <f aca="false">IF(-B47&gt;D47,1,0)</f>
        <v>0</v>
      </c>
      <c r="I47" s="52" t="n">
        <f aca="false">IF(-B47&gt;E47,1,0)</f>
        <v>0</v>
      </c>
      <c r="J47" s="52" t="n">
        <f aca="false">IF(-B47&gt;F47,1,0)</f>
        <v>0</v>
      </c>
    </row>
    <row r="48" customFormat="false" ht="15" hidden="false" customHeight="false" outlineLevel="0" collapsed="false">
      <c r="A48" s="51" t="n">
        <f aca="false">Prices_MTM!A281</f>
        <v>37092</v>
      </c>
      <c r="B48" s="43" t="n">
        <f aca="false">Prices_MTM!I281</f>
        <v>85500.0000000004</v>
      </c>
      <c r="C48" s="43" t="n">
        <f aca="false">-PERCENTILE(Prices_MTM!I31:I280,1-Inputs!$B$8)</f>
        <v>122150</v>
      </c>
      <c r="D48" s="43" t="n">
        <f aca="false">NORMSINV(Inputs!$B$8)*STDEV(Prices_MTM!I31:I280)</f>
        <v>127000.787071024</v>
      </c>
      <c r="E48" s="43" t="n">
        <f aca="false">-PERCENTILE(Prices_MTM!I31:I280,1-Inputs!$B$9)</f>
        <v>244550</v>
      </c>
      <c r="F48" s="43" t="n">
        <f aca="false">NORMSINV(Inputs!$B$9)*STDEV(Prices_MTM!I31:I280)</f>
        <v>179619.636764741</v>
      </c>
      <c r="G48" s="52" t="n">
        <f aca="false">IF(-B48&gt;C48,1,0)</f>
        <v>0</v>
      </c>
      <c r="H48" s="52" t="n">
        <f aca="false">IF(-B48&gt;D48,1,0)</f>
        <v>0</v>
      </c>
      <c r="I48" s="52" t="n">
        <f aca="false">IF(-B48&gt;E48,1,0)</f>
        <v>0</v>
      </c>
      <c r="J48" s="52" t="n">
        <f aca="false">IF(-B48&gt;F48,1,0)</f>
        <v>0</v>
      </c>
    </row>
    <row r="49" customFormat="false" ht="15" hidden="false" customHeight="false" outlineLevel="0" collapsed="false">
      <c r="A49" s="51" t="n">
        <f aca="false">Prices_MTM!A282</f>
        <v>37095</v>
      </c>
      <c r="B49" s="43" t="n">
        <f aca="false">Prices_MTM!I282</f>
        <v>-29500.0000000004</v>
      </c>
      <c r="C49" s="43" t="n">
        <f aca="false">-PERCENTILE(Prices_MTM!I32:I281,1-Inputs!$B$8)</f>
        <v>122150</v>
      </c>
      <c r="D49" s="43" t="n">
        <f aca="false">NORMSINV(Inputs!$B$8)*STDEV(Prices_MTM!I32:I281)</f>
        <v>127300.019722486</v>
      </c>
      <c r="E49" s="43" t="n">
        <f aca="false">-PERCENTILE(Prices_MTM!I32:I281,1-Inputs!$B$9)</f>
        <v>244550</v>
      </c>
      <c r="F49" s="43" t="n">
        <f aca="false">NORMSINV(Inputs!$B$9)*STDEV(Prices_MTM!I32:I281)</f>
        <v>180042.847214088</v>
      </c>
      <c r="G49" s="52" t="n">
        <f aca="false">IF(-B49&gt;C49,1,0)</f>
        <v>0</v>
      </c>
      <c r="H49" s="52" t="n">
        <f aca="false">IF(-B49&gt;D49,1,0)</f>
        <v>0</v>
      </c>
      <c r="I49" s="52" t="n">
        <f aca="false">IF(-B49&gt;E49,1,0)</f>
        <v>0</v>
      </c>
      <c r="J49" s="52" t="n">
        <f aca="false">IF(-B49&gt;F49,1,0)</f>
        <v>0</v>
      </c>
    </row>
    <row r="50" customFormat="false" ht="15" hidden="false" customHeight="false" outlineLevel="0" collapsed="false">
      <c r="A50" s="51" t="n">
        <f aca="false">Prices_MTM!A283</f>
        <v>37096</v>
      </c>
      <c r="B50" s="43" t="n">
        <f aca="false">Prices_MTM!I283</f>
        <v>33500.0000000001</v>
      </c>
      <c r="C50" s="43" t="n">
        <f aca="false">-PERCENTILE(Prices_MTM!I33:I282,1-Inputs!$B$8)</f>
        <v>122150</v>
      </c>
      <c r="D50" s="43" t="n">
        <f aca="false">NORMSINV(Inputs!$B$8)*STDEV(Prices_MTM!I33:I282)</f>
        <v>127330.913297973</v>
      </c>
      <c r="E50" s="43" t="n">
        <f aca="false">-PERCENTILE(Prices_MTM!I33:I282,1-Inputs!$B$9)</f>
        <v>244550</v>
      </c>
      <c r="F50" s="43" t="n">
        <f aca="false">NORMSINV(Inputs!$B$9)*STDEV(Prices_MTM!I33:I282)</f>
        <v>180086.540587455</v>
      </c>
      <c r="G50" s="52" t="n">
        <f aca="false">IF(-B50&gt;C50,1,0)</f>
        <v>0</v>
      </c>
      <c r="H50" s="52" t="n">
        <f aca="false">IF(-B50&gt;D50,1,0)</f>
        <v>0</v>
      </c>
      <c r="I50" s="52" t="n">
        <f aca="false">IF(-B50&gt;E50,1,0)</f>
        <v>0</v>
      </c>
      <c r="J50" s="52" t="n">
        <f aca="false">IF(-B50&gt;F50,1,0)</f>
        <v>0</v>
      </c>
    </row>
    <row r="51" customFormat="false" ht="15" hidden="false" customHeight="false" outlineLevel="0" collapsed="false">
      <c r="A51" s="51" t="n">
        <f aca="false">Prices_MTM!A284</f>
        <v>37098</v>
      </c>
      <c r="B51" s="43" t="n">
        <f aca="false">Prices_MTM!I284</f>
        <v>27499.9999999999</v>
      </c>
      <c r="C51" s="43" t="n">
        <f aca="false">-PERCENTILE(Prices_MTM!I34:I283,1-Inputs!$B$8)</f>
        <v>122150</v>
      </c>
      <c r="D51" s="43" t="n">
        <f aca="false">NORMSINV(Inputs!$B$8)*STDEV(Prices_MTM!I34:I283)</f>
        <v>127380.706228533</v>
      </c>
      <c r="E51" s="43" t="n">
        <f aca="false">-PERCENTILE(Prices_MTM!I34:I283,1-Inputs!$B$9)</f>
        <v>244550</v>
      </c>
      <c r="F51" s="43" t="n">
        <f aca="false">NORMSINV(Inputs!$B$9)*STDEV(Prices_MTM!I34:I283)</f>
        <v>180156.963679366</v>
      </c>
      <c r="G51" s="52" t="n">
        <f aca="false">IF(-B51&gt;C51,1,0)</f>
        <v>0</v>
      </c>
      <c r="H51" s="52" t="n">
        <f aca="false">IF(-B51&gt;D51,1,0)</f>
        <v>0</v>
      </c>
      <c r="I51" s="52" t="n">
        <f aca="false">IF(-B51&gt;E51,1,0)</f>
        <v>0</v>
      </c>
      <c r="J51" s="52" t="n">
        <f aca="false">IF(-B51&gt;F51,1,0)</f>
        <v>0</v>
      </c>
    </row>
    <row r="52" customFormat="false" ht="15" hidden="false" customHeight="false" outlineLevel="0" collapsed="false">
      <c r="A52" s="51" t="n">
        <f aca="false">Prices_MTM!A285</f>
        <v>37099</v>
      </c>
      <c r="B52" s="43" t="n">
        <f aca="false">Prices_MTM!I285</f>
        <v>30000.0000000003</v>
      </c>
      <c r="C52" s="43" t="n">
        <f aca="false">-PERCENTILE(Prices_MTM!I35:I284,1-Inputs!$B$8)</f>
        <v>122150</v>
      </c>
      <c r="D52" s="43" t="n">
        <f aca="false">NORMSINV(Inputs!$B$8)*STDEV(Prices_MTM!I35:I284)</f>
        <v>127374.233974903</v>
      </c>
      <c r="E52" s="43" t="n">
        <f aca="false">-PERCENTILE(Prices_MTM!I35:I284,1-Inputs!$B$9)</f>
        <v>244550</v>
      </c>
      <c r="F52" s="43" t="n">
        <f aca="false">NORMSINV(Inputs!$B$9)*STDEV(Prices_MTM!I35:I284)</f>
        <v>180147.809847543</v>
      </c>
      <c r="G52" s="52" t="n">
        <f aca="false">IF(-B52&gt;C52,1,0)</f>
        <v>0</v>
      </c>
      <c r="H52" s="52" t="n">
        <f aca="false">IF(-B52&gt;D52,1,0)</f>
        <v>0</v>
      </c>
      <c r="I52" s="52" t="n">
        <f aca="false">IF(-B52&gt;E52,1,0)</f>
        <v>0</v>
      </c>
      <c r="J52" s="52" t="n">
        <f aca="false">IF(-B52&gt;F52,1,0)</f>
        <v>0</v>
      </c>
    </row>
    <row r="53" customFormat="false" ht="15" hidden="false" customHeight="false" outlineLevel="0" collapsed="false">
      <c r="A53" s="51" t="n">
        <f aca="false">Prices_MTM!A286</f>
        <v>37102</v>
      </c>
      <c r="B53" s="43" t="n">
        <f aca="false">Prices_MTM!I286</f>
        <v>-19999.9999999999</v>
      </c>
      <c r="C53" s="43" t="n">
        <f aca="false">-PERCENTILE(Prices_MTM!I36:I285,1-Inputs!$B$8)</f>
        <v>122150</v>
      </c>
      <c r="D53" s="43" t="n">
        <f aca="false">NORMSINV(Inputs!$B$8)*STDEV(Prices_MTM!I36:I285)</f>
        <v>127372.918269185</v>
      </c>
      <c r="E53" s="43" t="n">
        <f aca="false">-PERCENTILE(Prices_MTM!I36:I285,1-Inputs!$B$9)</f>
        <v>244550</v>
      </c>
      <c r="F53" s="43" t="n">
        <f aca="false">NORMSINV(Inputs!$B$9)*STDEV(Prices_MTM!I36:I285)</f>
        <v>180145.949019838</v>
      </c>
      <c r="G53" s="52" t="n">
        <f aca="false">IF(-B53&gt;C53,1,0)</f>
        <v>0</v>
      </c>
      <c r="H53" s="52" t="n">
        <f aca="false">IF(-B53&gt;D53,1,0)</f>
        <v>0</v>
      </c>
      <c r="I53" s="52" t="n">
        <f aca="false">IF(-B53&gt;E53,1,0)</f>
        <v>0</v>
      </c>
      <c r="J53" s="52" t="n">
        <f aca="false">IF(-B53&gt;F53,1,0)</f>
        <v>0</v>
      </c>
    </row>
    <row r="54" customFormat="false" ht="15" hidden="false" customHeight="false" outlineLevel="0" collapsed="false">
      <c r="A54" s="51" t="n">
        <f aca="false">Prices_MTM!A287</f>
        <v>37103</v>
      </c>
      <c r="B54" s="43" t="n">
        <f aca="false">Prices_MTM!I287</f>
        <v>15499.9999999998</v>
      </c>
      <c r="C54" s="43" t="n">
        <f aca="false">-PERCENTILE(Prices_MTM!I37:I286,1-Inputs!$B$8)</f>
        <v>122150</v>
      </c>
      <c r="D54" s="43" t="n">
        <f aca="false">NORMSINV(Inputs!$B$8)*STDEV(Prices_MTM!I37:I286)</f>
        <v>127140.2071681</v>
      </c>
      <c r="E54" s="43" t="n">
        <f aca="false">-PERCENTILE(Prices_MTM!I37:I286,1-Inputs!$B$9)</f>
        <v>244550</v>
      </c>
      <c r="F54" s="43" t="n">
        <f aca="false">NORMSINV(Inputs!$B$9)*STDEV(Prices_MTM!I37:I286)</f>
        <v>179816.82126865</v>
      </c>
      <c r="G54" s="52" t="n">
        <f aca="false">IF(-B54&gt;C54,1,0)</f>
        <v>0</v>
      </c>
      <c r="H54" s="52" t="n">
        <f aca="false">IF(-B54&gt;D54,1,0)</f>
        <v>0</v>
      </c>
      <c r="I54" s="52" t="n">
        <f aca="false">IF(-B54&gt;E54,1,0)</f>
        <v>0</v>
      </c>
      <c r="J54" s="52" t="n">
        <f aca="false">IF(-B54&gt;F54,1,0)</f>
        <v>0</v>
      </c>
    </row>
    <row r="55" customFormat="false" ht="15" hidden="false" customHeight="false" outlineLevel="0" collapsed="false">
      <c r="A55" s="51" t="n">
        <f aca="false">Prices_MTM!A288</f>
        <v>37104</v>
      </c>
      <c r="B55" s="43" t="n">
        <f aca="false">Prices_MTM!I288</f>
        <v>19000</v>
      </c>
      <c r="C55" s="43" t="n">
        <f aca="false">-PERCENTILE(Prices_MTM!I38:I287,1-Inputs!$B$8)</f>
        <v>122150</v>
      </c>
      <c r="D55" s="43" t="n">
        <f aca="false">NORMSINV(Inputs!$B$8)*STDEV(Prices_MTM!I38:I287)</f>
        <v>127121.44195206</v>
      </c>
      <c r="E55" s="43" t="n">
        <f aca="false">-PERCENTILE(Prices_MTM!I38:I287,1-Inputs!$B$9)</f>
        <v>244550</v>
      </c>
      <c r="F55" s="43" t="n">
        <f aca="false">NORMSINV(Inputs!$B$9)*STDEV(Prices_MTM!I38:I287)</f>
        <v>179790.281265498</v>
      </c>
      <c r="G55" s="52" t="n">
        <f aca="false">IF(-B55&gt;C55,1,0)</f>
        <v>0</v>
      </c>
      <c r="H55" s="52" t="n">
        <f aca="false">IF(-B55&gt;D55,1,0)</f>
        <v>0</v>
      </c>
      <c r="I55" s="52" t="n">
        <f aca="false">IF(-B55&gt;E55,1,0)</f>
        <v>0</v>
      </c>
      <c r="J55" s="52" t="n">
        <f aca="false">IF(-B55&gt;F55,1,0)</f>
        <v>0</v>
      </c>
    </row>
    <row r="56" customFormat="false" ht="15" hidden="false" customHeight="false" outlineLevel="0" collapsed="false">
      <c r="A56" s="51" t="n">
        <f aca="false">Prices_MTM!A289</f>
        <v>37105</v>
      </c>
      <c r="B56" s="43" t="n">
        <f aca="false">Prices_MTM!I289</f>
        <v>40000.0000000002</v>
      </c>
      <c r="C56" s="43" t="n">
        <f aca="false">-PERCENTILE(Prices_MTM!I39:I288,1-Inputs!$B$8)</f>
        <v>122150</v>
      </c>
      <c r="D56" s="43" t="n">
        <f aca="false">NORMSINV(Inputs!$B$8)*STDEV(Prices_MTM!I39:I288)</f>
        <v>126977.198767331</v>
      </c>
      <c r="E56" s="43" t="n">
        <f aca="false">-PERCENTILE(Prices_MTM!I39:I288,1-Inputs!$B$9)</f>
        <v>244550</v>
      </c>
      <c r="F56" s="43" t="n">
        <f aca="false">NORMSINV(Inputs!$B$9)*STDEV(Prices_MTM!I39:I288)</f>
        <v>179586.275376682</v>
      </c>
      <c r="G56" s="52" t="n">
        <f aca="false">IF(-B56&gt;C56,1,0)</f>
        <v>0</v>
      </c>
      <c r="H56" s="52" t="n">
        <f aca="false">IF(-B56&gt;D56,1,0)</f>
        <v>0</v>
      </c>
      <c r="I56" s="52" t="n">
        <f aca="false">IF(-B56&gt;E56,1,0)</f>
        <v>0</v>
      </c>
      <c r="J56" s="52" t="n">
        <f aca="false">IF(-B56&gt;F56,1,0)</f>
        <v>0</v>
      </c>
    </row>
    <row r="57" customFormat="false" ht="15" hidden="false" customHeight="false" outlineLevel="0" collapsed="false">
      <c r="A57" s="51" t="n">
        <f aca="false">Prices_MTM!A290</f>
        <v>37106</v>
      </c>
      <c r="B57" s="43" t="n">
        <f aca="false">Prices_MTM!I290</f>
        <v>-40499.9999999999</v>
      </c>
      <c r="C57" s="43" t="n">
        <f aca="false">-PERCENTILE(Prices_MTM!I40:I289,1-Inputs!$B$8)</f>
        <v>122150</v>
      </c>
      <c r="D57" s="43" t="n">
        <f aca="false">NORMSINV(Inputs!$B$8)*STDEV(Prices_MTM!I40:I289)</f>
        <v>126778.381177362</v>
      </c>
      <c r="E57" s="43" t="n">
        <f aca="false">-PERCENTILE(Prices_MTM!I40:I289,1-Inputs!$B$9)</f>
        <v>244550</v>
      </c>
      <c r="F57" s="43" t="n">
        <f aca="false">NORMSINV(Inputs!$B$9)*STDEV(Prices_MTM!I40:I289)</f>
        <v>179305.083865069</v>
      </c>
      <c r="G57" s="52" t="n">
        <f aca="false">IF(-B57&gt;C57,1,0)</f>
        <v>0</v>
      </c>
      <c r="H57" s="52" t="n">
        <f aca="false">IF(-B57&gt;D57,1,0)</f>
        <v>0</v>
      </c>
      <c r="I57" s="52" t="n">
        <f aca="false">IF(-B57&gt;E57,1,0)</f>
        <v>0</v>
      </c>
      <c r="J57" s="52" t="n">
        <f aca="false">IF(-B57&gt;F57,1,0)</f>
        <v>0</v>
      </c>
    </row>
    <row r="58" customFormat="false" ht="15" hidden="false" customHeight="false" outlineLevel="0" collapsed="false">
      <c r="A58" s="51" t="n">
        <f aca="false">Prices_MTM!A291</f>
        <v>37109</v>
      </c>
      <c r="B58" s="43" t="n">
        <f aca="false">Prices_MTM!I291</f>
        <v>29499.9999999998</v>
      </c>
      <c r="C58" s="43" t="n">
        <f aca="false">-PERCENTILE(Prices_MTM!I41:I290,1-Inputs!$B$8)</f>
        <v>119375</v>
      </c>
      <c r="D58" s="43" t="n">
        <f aca="false">NORMSINV(Inputs!$B$8)*STDEV(Prices_MTM!I41:I290)</f>
        <v>124327.872311099</v>
      </c>
      <c r="E58" s="43" t="n">
        <f aca="false">-PERCENTILE(Prices_MTM!I41:I290,1-Inputs!$B$9)</f>
        <v>232790</v>
      </c>
      <c r="F58" s="43" t="n">
        <f aca="false">NORMSINV(Inputs!$B$9)*STDEV(Prices_MTM!I41:I290)</f>
        <v>175839.282411407</v>
      </c>
      <c r="G58" s="52" t="n">
        <f aca="false">IF(-B58&gt;C58,1,0)</f>
        <v>0</v>
      </c>
      <c r="H58" s="52" t="n">
        <f aca="false">IF(-B58&gt;D58,1,0)</f>
        <v>0</v>
      </c>
      <c r="I58" s="52" t="n">
        <f aca="false">IF(-B58&gt;E58,1,0)</f>
        <v>0</v>
      </c>
      <c r="J58" s="52" t="n">
        <f aca="false">IF(-B58&gt;F58,1,0)</f>
        <v>0</v>
      </c>
    </row>
    <row r="59" customFormat="false" ht="15" hidden="false" customHeight="false" outlineLevel="0" collapsed="false">
      <c r="A59" s="51" t="n">
        <f aca="false">Prices_MTM!A292</f>
        <v>37110</v>
      </c>
      <c r="B59" s="43" t="n">
        <f aca="false">Prices_MTM!I292</f>
        <v>19500.0000000002</v>
      </c>
      <c r="C59" s="43" t="n">
        <f aca="false">-PERCENTILE(Prices_MTM!I42:I291,1-Inputs!$B$8)</f>
        <v>119375</v>
      </c>
      <c r="D59" s="43" t="n">
        <f aca="false">NORMSINV(Inputs!$B$8)*STDEV(Prices_MTM!I42:I291)</f>
        <v>123319.265957025</v>
      </c>
      <c r="E59" s="43" t="n">
        <f aca="false">-PERCENTILE(Prices_MTM!I42:I291,1-Inputs!$B$9)</f>
        <v>232790</v>
      </c>
      <c r="F59" s="43" t="n">
        <f aca="false">NORMSINV(Inputs!$B$9)*STDEV(Prices_MTM!I42:I291)</f>
        <v>174412.791197174</v>
      </c>
      <c r="G59" s="52" t="n">
        <f aca="false">IF(-B59&gt;C59,1,0)</f>
        <v>0</v>
      </c>
      <c r="H59" s="52" t="n">
        <f aca="false">IF(-B59&gt;D59,1,0)</f>
        <v>0</v>
      </c>
      <c r="I59" s="52" t="n">
        <f aca="false">IF(-B59&gt;E59,1,0)</f>
        <v>0</v>
      </c>
      <c r="J59" s="52" t="n">
        <f aca="false">IF(-B59&gt;F59,1,0)</f>
        <v>0</v>
      </c>
    </row>
    <row r="60" customFormat="false" ht="15" hidden="false" customHeight="false" outlineLevel="0" collapsed="false">
      <c r="A60" s="51" t="n">
        <f aca="false">Prices_MTM!A293</f>
        <v>37111</v>
      </c>
      <c r="B60" s="43" t="n">
        <f aca="false">Prices_MTM!I293</f>
        <v>-38500</v>
      </c>
      <c r="C60" s="43" t="n">
        <f aca="false">-PERCENTILE(Prices_MTM!I43:I292,1-Inputs!$B$8)</f>
        <v>119375</v>
      </c>
      <c r="D60" s="43" t="n">
        <f aca="false">NORMSINV(Inputs!$B$8)*STDEV(Prices_MTM!I43:I292)</f>
        <v>123314.513442891</v>
      </c>
      <c r="E60" s="43" t="n">
        <f aca="false">-PERCENTILE(Prices_MTM!I43:I292,1-Inputs!$B$9)</f>
        <v>232790</v>
      </c>
      <c r="F60" s="43" t="n">
        <f aca="false">NORMSINV(Inputs!$B$9)*STDEV(Prices_MTM!I43:I292)</f>
        <v>174406.06962574</v>
      </c>
      <c r="G60" s="52" t="n">
        <f aca="false">IF(-B60&gt;C60,1,0)</f>
        <v>0</v>
      </c>
      <c r="H60" s="52" t="n">
        <f aca="false">IF(-B60&gt;D60,1,0)</f>
        <v>0</v>
      </c>
      <c r="I60" s="52" t="n">
        <f aca="false">IF(-B60&gt;E60,1,0)</f>
        <v>0</v>
      </c>
      <c r="J60" s="52" t="n">
        <f aca="false">IF(-B60&gt;F60,1,0)</f>
        <v>0</v>
      </c>
    </row>
    <row r="61" customFormat="false" ht="15" hidden="false" customHeight="false" outlineLevel="0" collapsed="false">
      <c r="A61" s="51" t="n">
        <f aca="false">Prices_MTM!A294</f>
        <v>37112</v>
      </c>
      <c r="B61" s="43" t="n">
        <f aca="false">Prices_MTM!I294</f>
        <v>26499.9999999997</v>
      </c>
      <c r="C61" s="43" t="n">
        <f aca="false">-PERCENTILE(Prices_MTM!I44:I293,1-Inputs!$B$8)</f>
        <v>119375</v>
      </c>
      <c r="D61" s="43" t="n">
        <f aca="false">NORMSINV(Inputs!$B$8)*STDEV(Prices_MTM!I44:I293)</f>
        <v>123355.405241678</v>
      </c>
      <c r="E61" s="43" t="n">
        <f aca="false">-PERCENTILE(Prices_MTM!I44:I293,1-Inputs!$B$9)</f>
        <v>232790</v>
      </c>
      <c r="F61" s="43" t="n">
        <f aca="false">NORMSINV(Inputs!$B$9)*STDEV(Prices_MTM!I44:I293)</f>
        <v>174463.903677121</v>
      </c>
      <c r="G61" s="52" t="n">
        <f aca="false">IF(-B61&gt;C61,1,0)</f>
        <v>0</v>
      </c>
      <c r="H61" s="52" t="n">
        <f aca="false">IF(-B61&gt;D61,1,0)</f>
        <v>0</v>
      </c>
      <c r="I61" s="52" t="n">
        <f aca="false">IF(-B61&gt;E61,1,0)</f>
        <v>0</v>
      </c>
      <c r="J61" s="52" t="n">
        <f aca="false">IF(-B61&gt;F61,1,0)</f>
        <v>0</v>
      </c>
    </row>
    <row r="62" customFormat="false" ht="15" hidden="false" customHeight="false" outlineLevel="0" collapsed="false">
      <c r="A62" s="51" t="n">
        <f aca="false">Prices_MTM!A295</f>
        <v>37119</v>
      </c>
      <c r="B62" s="43" t="n">
        <f aca="false">Prices_MTM!I295</f>
        <v>-19999.9999999999</v>
      </c>
      <c r="C62" s="43" t="n">
        <f aca="false">-PERCENTILE(Prices_MTM!I45:I294,1-Inputs!$B$8)</f>
        <v>119375</v>
      </c>
      <c r="D62" s="43" t="n">
        <f aca="false">NORMSINV(Inputs!$B$8)*STDEV(Prices_MTM!I45:I294)</f>
        <v>123388.046479546</v>
      </c>
      <c r="E62" s="43" t="n">
        <f aca="false">-PERCENTILE(Prices_MTM!I45:I294,1-Inputs!$B$9)</f>
        <v>232790</v>
      </c>
      <c r="F62" s="43" t="n">
        <f aca="false">NORMSINV(Inputs!$B$9)*STDEV(Prices_MTM!I45:I294)</f>
        <v>174510.068802744</v>
      </c>
      <c r="G62" s="52" t="n">
        <f aca="false">IF(-B62&gt;C62,1,0)</f>
        <v>0</v>
      </c>
      <c r="H62" s="52" t="n">
        <f aca="false">IF(-B62&gt;D62,1,0)</f>
        <v>0</v>
      </c>
      <c r="I62" s="52" t="n">
        <f aca="false">IF(-B62&gt;E62,1,0)</f>
        <v>0</v>
      </c>
      <c r="J62" s="52" t="n">
        <f aca="false">IF(-B62&gt;F62,1,0)</f>
        <v>0</v>
      </c>
    </row>
    <row r="63" customFormat="false" ht="15" hidden="false" customHeight="false" outlineLevel="0" collapsed="false">
      <c r="A63" s="51" t="n">
        <f aca="false">Prices_MTM!A296</f>
        <v>37120</v>
      </c>
      <c r="B63" s="43" t="n">
        <f aca="false">Prices_MTM!I296</f>
        <v>-57000</v>
      </c>
      <c r="C63" s="43" t="n">
        <f aca="false">-PERCENTILE(Prices_MTM!I46:I295,1-Inputs!$B$8)</f>
        <v>119375</v>
      </c>
      <c r="D63" s="43" t="n">
        <f aca="false">NORMSINV(Inputs!$B$8)*STDEV(Prices_MTM!I46:I295)</f>
        <v>122916.104834819</v>
      </c>
      <c r="E63" s="43" t="n">
        <f aca="false">-PERCENTILE(Prices_MTM!I46:I295,1-Inputs!$B$9)</f>
        <v>232790</v>
      </c>
      <c r="F63" s="43" t="n">
        <f aca="false">NORMSINV(Inputs!$B$9)*STDEV(Prices_MTM!I46:I295)</f>
        <v>173842.592728342</v>
      </c>
      <c r="G63" s="52" t="n">
        <f aca="false">IF(-B63&gt;C63,1,0)</f>
        <v>0</v>
      </c>
      <c r="H63" s="52" t="n">
        <f aca="false">IF(-B63&gt;D63,1,0)</f>
        <v>0</v>
      </c>
      <c r="I63" s="52" t="n">
        <f aca="false">IF(-B63&gt;E63,1,0)</f>
        <v>0</v>
      </c>
      <c r="J63" s="52" t="n">
        <f aca="false">IF(-B63&gt;F63,1,0)</f>
        <v>0</v>
      </c>
    </row>
    <row r="64" customFormat="false" ht="15" hidden="false" customHeight="false" outlineLevel="0" collapsed="false">
      <c r="A64" s="51" t="n">
        <f aca="false">Prices_MTM!A297</f>
        <v>37123</v>
      </c>
      <c r="B64" s="43" t="n">
        <f aca="false">Prices_MTM!I297</f>
        <v>71500</v>
      </c>
      <c r="C64" s="43" t="n">
        <f aca="false">-PERCENTILE(Prices_MTM!I47:I296,1-Inputs!$B$8)</f>
        <v>119375</v>
      </c>
      <c r="D64" s="43" t="n">
        <f aca="false">NORMSINV(Inputs!$B$8)*STDEV(Prices_MTM!I47:I296)</f>
        <v>122857.637398487</v>
      </c>
      <c r="E64" s="43" t="n">
        <f aca="false">-PERCENTILE(Prices_MTM!I47:I296,1-Inputs!$B$9)</f>
        <v>232790</v>
      </c>
      <c r="F64" s="43" t="n">
        <f aca="false">NORMSINV(Inputs!$B$9)*STDEV(Prices_MTM!I47:I296)</f>
        <v>173759.90111738</v>
      </c>
      <c r="G64" s="52" t="n">
        <f aca="false">IF(-B64&gt;C64,1,0)</f>
        <v>0</v>
      </c>
      <c r="H64" s="52" t="n">
        <f aca="false">IF(-B64&gt;D64,1,0)</f>
        <v>0</v>
      </c>
      <c r="I64" s="52" t="n">
        <f aca="false">IF(-B64&gt;E64,1,0)</f>
        <v>0</v>
      </c>
      <c r="J64" s="52" t="n">
        <f aca="false">IF(-B64&gt;F64,1,0)</f>
        <v>0</v>
      </c>
    </row>
    <row r="65" customFormat="false" ht="15" hidden="false" customHeight="false" outlineLevel="0" collapsed="false">
      <c r="A65" s="51" t="n">
        <f aca="false">Prices_MTM!A298</f>
        <v>37125</v>
      </c>
      <c r="B65" s="43" t="n">
        <f aca="false">Prices_MTM!I298</f>
        <v>-70999.9999999997</v>
      </c>
      <c r="C65" s="43" t="n">
        <f aca="false">-PERCENTILE(Prices_MTM!I48:I297,1-Inputs!$B$8)</f>
        <v>119375</v>
      </c>
      <c r="D65" s="43" t="n">
        <f aca="false">NORMSINV(Inputs!$B$8)*STDEV(Prices_MTM!I48:I297)</f>
        <v>123075.078988206</v>
      </c>
      <c r="E65" s="43" t="n">
        <f aca="false">-PERCENTILE(Prices_MTM!I48:I297,1-Inputs!$B$9)</f>
        <v>232790</v>
      </c>
      <c r="F65" s="43" t="n">
        <f aca="false">NORMSINV(Inputs!$B$9)*STDEV(Prices_MTM!I48:I297)</f>
        <v>174067.432907249</v>
      </c>
      <c r="G65" s="52" t="n">
        <f aca="false">IF(-B65&gt;C65,1,0)</f>
        <v>0</v>
      </c>
      <c r="H65" s="52" t="n">
        <f aca="false">IF(-B65&gt;D65,1,0)</f>
        <v>0</v>
      </c>
      <c r="I65" s="52" t="n">
        <f aca="false">IF(-B65&gt;E65,1,0)</f>
        <v>0</v>
      </c>
      <c r="J65" s="52" t="n">
        <f aca="false">IF(-B65&gt;F65,1,0)</f>
        <v>0</v>
      </c>
    </row>
    <row r="66" customFormat="false" ht="15" hidden="false" customHeight="false" outlineLevel="0" collapsed="false">
      <c r="A66" s="51" t="n">
        <f aca="false">Prices_MTM!A299</f>
        <v>37126</v>
      </c>
      <c r="B66" s="43" t="n">
        <f aca="false">Prices_MTM!I299</f>
        <v>-151500</v>
      </c>
      <c r="C66" s="43" t="n">
        <f aca="false">-PERCENTILE(Prices_MTM!I49:I298,1-Inputs!$B$8)</f>
        <v>119375</v>
      </c>
      <c r="D66" s="43" t="n">
        <f aca="false">NORMSINV(Inputs!$B$8)*STDEV(Prices_MTM!I49:I298)</f>
        <v>123228.036979202</v>
      </c>
      <c r="E66" s="43" t="n">
        <f aca="false">-PERCENTILE(Prices_MTM!I49:I298,1-Inputs!$B$9)</f>
        <v>232790</v>
      </c>
      <c r="F66" s="43" t="n">
        <f aca="false">NORMSINV(Inputs!$B$9)*STDEV(Prices_MTM!I49:I298)</f>
        <v>174283.764312878</v>
      </c>
      <c r="G66" s="52" t="n">
        <f aca="false">IF(-B66&gt;C66,1,0)</f>
        <v>1</v>
      </c>
      <c r="H66" s="52" t="n">
        <f aca="false">IF(-B66&gt;D66,1,0)</f>
        <v>1</v>
      </c>
      <c r="I66" s="52" t="n">
        <f aca="false">IF(-B66&gt;E66,1,0)</f>
        <v>0</v>
      </c>
      <c r="J66" s="52" t="n">
        <f aca="false">IF(-B66&gt;F66,1,0)</f>
        <v>0</v>
      </c>
    </row>
    <row r="67" customFormat="false" ht="15" hidden="false" customHeight="false" outlineLevel="0" collapsed="false">
      <c r="A67" s="51" t="n">
        <f aca="false">Prices_MTM!A300</f>
        <v>37127</v>
      </c>
      <c r="B67" s="43" t="n">
        <f aca="false">Prices_MTM!I300</f>
        <v>237500</v>
      </c>
      <c r="C67" s="43" t="n">
        <f aca="false">-PERCENTILE(Prices_MTM!I50:I299,1-Inputs!$B$8)</f>
        <v>122150</v>
      </c>
      <c r="D67" s="43" t="n">
        <f aca="false">NORMSINV(Inputs!$B$8)*STDEV(Prices_MTM!I50:I299)</f>
        <v>123801.909889855</v>
      </c>
      <c r="E67" s="43" t="n">
        <f aca="false">-PERCENTILE(Prices_MTM!I50:I299,1-Inputs!$B$9)</f>
        <v>232790</v>
      </c>
      <c r="F67" s="43" t="n">
        <f aca="false">NORMSINV(Inputs!$B$9)*STDEV(Prices_MTM!I50:I299)</f>
        <v>175095.403721876</v>
      </c>
      <c r="G67" s="52" t="n">
        <f aca="false">IF(-B67&gt;C67,1,0)</f>
        <v>0</v>
      </c>
      <c r="H67" s="52" t="n">
        <f aca="false">IF(-B67&gt;D67,1,0)</f>
        <v>0</v>
      </c>
      <c r="I67" s="52" t="n">
        <f aca="false">IF(-B67&gt;E67,1,0)</f>
        <v>0</v>
      </c>
      <c r="J67" s="52" t="n">
        <f aca="false">IF(-B67&gt;F67,1,0)</f>
        <v>0</v>
      </c>
    </row>
    <row r="68" customFormat="false" ht="15" hidden="false" customHeight="false" outlineLevel="0" collapsed="false">
      <c r="A68" s="51" t="n">
        <f aca="false">Prices_MTM!A301</f>
        <v>37131</v>
      </c>
      <c r="B68" s="43" t="n">
        <f aca="false">Prices_MTM!I301</f>
        <v>-124500</v>
      </c>
      <c r="C68" s="43" t="n">
        <f aca="false">-PERCENTILE(Prices_MTM!I51:I300,1-Inputs!$B$8)</f>
        <v>122150</v>
      </c>
      <c r="D68" s="43" t="n">
        <f aca="false">NORMSINV(Inputs!$B$8)*STDEV(Prices_MTM!I51:I300)</f>
        <v>125694.531066644</v>
      </c>
      <c r="E68" s="43" t="n">
        <f aca="false">-PERCENTILE(Prices_MTM!I51:I300,1-Inputs!$B$9)</f>
        <v>232790</v>
      </c>
      <c r="F68" s="43" t="n">
        <f aca="false">NORMSINV(Inputs!$B$9)*STDEV(Prices_MTM!I51:I300)</f>
        <v>177772.173969906</v>
      </c>
      <c r="G68" s="52" t="n">
        <f aca="false">IF(-B68&gt;C68,1,0)</f>
        <v>1</v>
      </c>
      <c r="H68" s="52" t="n">
        <f aca="false">IF(-B68&gt;D68,1,0)</f>
        <v>0</v>
      </c>
      <c r="I68" s="52" t="n">
        <f aca="false">IF(-B68&gt;E68,1,0)</f>
        <v>0</v>
      </c>
      <c r="J68" s="52" t="n">
        <f aca="false">IF(-B68&gt;F68,1,0)</f>
        <v>0</v>
      </c>
    </row>
    <row r="69" customFormat="false" ht="15" hidden="false" customHeight="false" outlineLevel="0" collapsed="false">
      <c r="A69" s="51" t="n">
        <f aca="false">Prices_MTM!A302</f>
        <v>37132</v>
      </c>
      <c r="B69" s="43" t="n">
        <f aca="false">Prices_MTM!I302</f>
        <v>-19500</v>
      </c>
      <c r="C69" s="43" t="n">
        <f aca="false">-PERCENTILE(Prices_MTM!I52:I301,1-Inputs!$B$8)</f>
        <v>124050</v>
      </c>
      <c r="D69" s="43" t="n">
        <f aca="false">NORMSINV(Inputs!$B$8)*STDEV(Prices_MTM!I52:I301)</f>
        <v>126288.35943994</v>
      </c>
      <c r="E69" s="43" t="n">
        <f aca="false">-PERCENTILE(Prices_MTM!I52:I301,1-Inputs!$B$9)</f>
        <v>232790</v>
      </c>
      <c r="F69" s="43" t="n">
        <f aca="false">NORMSINV(Inputs!$B$9)*STDEV(Prices_MTM!I52:I301)</f>
        <v>178612.036770538</v>
      </c>
      <c r="G69" s="52" t="n">
        <f aca="false">IF(-B69&gt;C69,1,0)</f>
        <v>0</v>
      </c>
      <c r="H69" s="52" t="n">
        <f aca="false">IF(-B69&gt;D69,1,0)</f>
        <v>0</v>
      </c>
      <c r="I69" s="52" t="n">
        <f aca="false">IF(-B69&gt;E69,1,0)</f>
        <v>0</v>
      </c>
      <c r="J69" s="52" t="n">
        <f aca="false">IF(-B69&gt;F69,1,0)</f>
        <v>0</v>
      </c>
    </row>
    <row r="70" customFormat="false" ht="15" hidden="false" customHeight="false" outlineLevel="0" collapsed="false">
      <c r="A70" s="51" t="n">
        <f aca="false">Prices_MTM!A303</f>
        <v>37133</v>
      </c>
      <c r="B70" s="43" t="n">
        <f aca="false">Prices_MTM!I303</f>
        <v>-43500</v>
      </c>
      <c r="C70" s="43" t="n">
        <f aca="false">-PERCENTILE(Prices_MTM!I53:I302,1-Inputs!$B$8)</f>
        <v>124050</v>
      </c>
      <c r="D70" s="43" t="n">
        <f aca="false">NORMSINV(Inputs!$B$8)*STDEV(Prices_MTM!I53:I302)</f>
        <v>126289.401574607</v>
      </c>
      <c r="E70" s="43" t="n">
        <f aca="false">-PERCENTILE(Prices_MTM!I53:I302,1-Inputs!$B$9)</f>
        <v>232790</v>
      </c>
      <c r="F70" s="43" t="n">
        <f aca="false">NORMSINV(Inputs!$B$9)*STDEV(Prices_MTM!I53:I302)</f>
        <v>178613.510681485</v>
      </c>
      <c r="G70" s="52" t="n">
        <f aca="false">IF(-B70&gt;C70,1,0)</f>
        <v>0</v>
      </c>
      <c r="H70" s="52" t="n">
        <f aca="false">IF(-B70&gt;D70,1,0)</f>
        <v>0</v>
      </c>
      <c r="I70" s="52" t="n">
        <f aca="false">IF(-B70&gt;E70,1,0)</f>
        <v>0</v>
      </c>
      <c r="J70" s="52" t="n">
        <f aca="false">IF(-B70&gt;F70,1,0)</f>
        <v>0</v>
      </c>
    </row>
    <row r="71" customFormat="false" ht="15" hidden="false" customHeight="false" outlineLevel="0" collapsed="false">
      <c r="A71" s="51" t="n">
        <f aca="false">Prices_MTM!A304</f>
        <v>37139</v>
      </c>
      <c r="B71" s="43" t="n">
        <f aca="false">Prices_MTM!I304</f>
        <v>59500.0000000002</v>
      </c>
      <c r="C71" s="43" t="n">
        <f aca="false">-PERCENTILE(Prices_MTM!I54:I303,1-Inputs!$B$8)</f>
        <v>124050</v>
      </c>
      <c r="D71" s="43" t="n">
        <f aca="false">NORMSINV(Inputs!$B$8)*STDEV(Prices_MTM!I54:I303)</f>
        <v>126368.28575872</v>
      </c>
      <c r="E71" s="43" t="n">
        <f aca="false">-PERCENTILE(Prices_MTM!I54:I303,1-Inputs!$B$9)</f>
        <v>232790</v>
      </c>
      <c r="F71" s="43" t="n">
        <f aca="false">NORMSINV(Inputs!$B$9)*STDEV(Prices_MTM!I54:I303)</f>
        <v>178725.078088457</v>
      </c>
      <c r="G71" s="52" t="n">
        <f aca="false">IF(-B71&gt;C71,1,0)</f>
        <v>0</v>
      </c>
      <c r="H71" s="52" t="n">
        <f aca="false">IF(-B71&gt;D71,1,0)</f>
        <v>0</v>
      </c>
      <c r="I71" s="52" t="n">
        <f aca="false">IF(-B71&gt;E71,1,0)</f>
        <v>0</v>
      </c>
      <c r="J71" s="52" t="n">
        <f aca="false">IF(-B71&gt;F71,1,0)</f>
        <v>0</v>
      </c>
    </row>
    <row r="72" customFormat="false" ht="15" hidden="false" customHeight="false" outlineLevel="0" collapsed="false">
      <c r="A72" s="51" t="n">
        <f aca="false">Prices_MTM!A305</f>
        <v>37140</v>
      </c>
      <c r="B72" s="43" t="n">
        <f aca="false">Prices_MTM!I305</f>
        <v>33999.9999999998</v>
      </c>
      <c r="C72" s="43" t="n">
        <f aca="false">-PERCENTILE(Prices_MTM!I55:I304,1-Inputs!$B$8)</f>
        <v>124050</v>
      </c>
      <c r="D72" s="43" t="n">
        <f aca="false">NORMSINV(Inputs!$B$8)*STDEV(Prices_MTM!I55:I304)</f>
        <v>125926.115822034</v>
      </c>
      <c r="E72" s="43" t="n">
        <f aca="false">-PERCENTILE(Prices_MTM!I55:I304,1-Inputs!$B$9)</f>
        <v>232790</v>
      </c>
      <c r="F72" s="43" t="n">
        <f aca="false">NORMSINV(Inputs!$B$9)*STDEV(Prices_MTM!I55:I304)</f>
        <v>178099.708708884</v>
      </c>
      <c r="G72" s="52" t="n">
        <f aca="false">IF(-B72&gt;C72,1,0)</f>
        <v>0</v>
      </c>
      <c r="H72" s="52" t="n">
        <f aca="false">IF(-B72&gt;D72,1,0)</f>
        <v>0</v>
      </c>
      <c r="I72" s="52" t="n">
        <f aca="false">IF(-B72&gt;E72,1,0)</f>
        <v>0</v>
      </c>
      <c r="J72" s="52" t="n">
        <f aca="false">IF(-B72&gt;F72,1,0)</f>
        <v>0</v>
      </c>
    </row>
    <row r="73" customFormat="false" ht="15" hidden="false" customHeight="false" outlineLevel="0" collapsed="false">
      <c r="A73" s="51" t="n">
        <f aca="false">Prices_MTM!A306</f>
        <v>37144</v>
      </c>
      <c r="B73" s="43" t="n">
        <f aca="false">Prices_MTM!I306</f>
        <v>-36999.9999999999</v>
      </c>
      <c r="C73" s="43" t="n">
        <f aca="false">-PERCENTILE(Prices_MTM!I56:I305,1-Inputs!$B$8)</f>
        <v>124050</v>
      </c>
      <c r="D73" s="43" t="n">
        <f aca="false">NORMSINV(Inputs!$B$8)*STDEV(Prices_MTM!I56:I305)</f>
        <v>125953.117968199</v>
      </c>
      <c r="E73" s="43" t="n">
        <f aca="false">-PERCENTILE(Prices_MTM!I56:I305,1-Inputs!$B$9)</f>
        <v>232790</v>
      </c>
      <c r="F73" s="43" t="n">
        <f aca="false">NORMSINV(Inputs!$B$9)*STDEV(Prices_MTM!I56:I305)</f>
        <v>178137.8983595</v>
      </c>
      <c r="G73" s="52" t="n">
        <f aca="false">IF(-B73&gt;C73,1,0)</f>
        <v>0</v>
      </c>
      <c r="H73" s="52" t="n">
        <f aca="false">IF(-B73&gt;D73,1,0)</f>
        <v>0</v>
      </c>
      <c r="I73" s="52" t="n">
        <f aca="false">IF(-B73&gt;E73,1,0)</f>
        <v>0</v>
      </c>
      <c r="J73" s="52" t="n">
        <f aca="false">IF(-B73&gt;F73,1,0)</f>
        <v>0</v>
      </c>
    </row>
    <row r="74" customFormat="false" ht="15" hidden="false" customHeight="false" outlineLevel="0" collapsed="false">
      <c r="A74" s="51" t="n">
        <f aca="false">Prices_MTM!A307</f>
        <v>37147</v>
      </c>
      <c r="B74" s="43" t="n">
        <f aca="false">Prices_MTM!I307</f>
        <v>61499.9999999998</v>
      </c>
      <c r="C74" s="43" t="n">
        <f aca="false">-PERCENTILE(Prices_MTM!I57:I306,1-Inputs!$B$8)</f>
        <v>124050</v>
      </c>
      <c r="D74" s="43" t="n">
        <f aca="false">NORMSINV(Inputs!$B$8)*STDEV(Prices_MTM!I57:I306)</f>
        <v>125806.353192811</v>
      </c>
      <c r="E74" s="43" t="n">
        <f aca="false">-PERCENTILE(Prices_MTM!I57:I306,1-Inputs!$B$9)</f>
        <v>232790</v>
      </c>
      <c r="F74" s="43" t="n">
        <f aca="false">NORMSINV(Inputs!$B$9)*STDEV(Prices_MTM!I57:I306)</f>
        <v>177930.326136894</v>
      </c>
      <c r="G74" s="52" t="n">
        <f aca="false">IF(-B74&gt;C74,1,0)</f>
        <v>0</v>
      </c>
      <c r="H74" s="52" t="n">
        <f aca="false">IF(-B74&gt;D74,1,0)</f>
        <v>0</v>
      </c>
      <c r="I74" s="52" t="n">
        <f aca="false">IF(-B74&gt;E74,1,0)</f>
        <v>0</v>
      </c>
      <c r="J74" s="52" t="n">
        <f aca="false">IF(-B74&gt;F74,1,0)</f>
        <v>0</v>
      </c>
    </row>
    <row r="75" customFormat="false" ht="15" hidden="false" customHeight="false" outlineLevel="0" collapsed="false">
      <c r="A75" s="51" t="n">
        <f aca="false">Prices_MTM!A308</f>
        <v>37153</v>
      </c>
      <c r="B75" s="43" t="n">
        <f aca="false">Prices_MTM!I308</f>
        <v>-46999.9999999999</v>
      </c>
      <c r="C75" s="43" t="n">
        <f aca="false">-PERCENTILE(Prices_MTM!I58:I307,1-Inputs!$B$8)</f>
        <v>124050</v>
      </c>
      <c r="D75" s="43" t="n">
        <f aca="false">NORMSINV(Inputs!$B$8)*STDEV(Prices_MTM!I58:I307)</f>
        <v>125936.179796255</v>
      </c>
      <c r="E75" s="43" t="n">
        <f aca="false">-PERCENTILE(Prices_MTM!I58:I307,1-Inputs!$B$9)</f>
        <v>232790</v>
      </c>
      <c r="F75" s="43" t="n">
        <f aca="false">NORMSINV(Inputs!$B$9)*STDEV(Prices_MTM!I58:I307)</f>
        <v>178113.942379681</v>
      </c>
      <c r="G75" s="52" t="n">
        <f aca="false">IF(-B75&gt;C75,1,0)</f>
        <v>0</v>
      </c>
      <c r="H75" s="52" t="n">
        <f aca="false">IF(-B75&gt;D75,1,0)</f>
        <v>0</v>
      </c>
      <c r="I75" s="52" t="n">
        <f aca="false">IF(-B75&gt;E75,1,0)</f>
        <v>0</v>
      </c>
      <c r="J75" s="52" t="n">
        <f aca="false">IF(-B75&gt;F75,1,0)</f>
        <v>0</v>
      </c>
    </row>
    <row r="76" customFormat="false" ht="15" hidden="false" customHeight="false" outlineLevel="0" collapsed="false">
      <c r="A76" s="51" t="n">
        <f aca="false">Prices_MTM!A309</f>
        <v>37158</v>
      </c>
      <c r="B76" s="43" t="n">
        <f aca="false">Prices_MTM!I309</f>
        <v>-286500</v>
      </c>
      <c r="C76" s="43" t="n">
        <f aca="false">-PERCENTILE(Prices_MTM!I59:I308,1-Inputs!$B$8)</f>
        <v>124050</v>
      </c>
      <c r="D76" s="43" t="n">
        <f aca="false">NORMSINV(Inputs!$B$8)*STDEV(Prices_MTM!I59:I308)</f>
        <v>125465.178312117</v>
      </c>
      <c r="E76" s="43" t="n">
        <f aca="false">-PERCENTILE(Prices_MTM!I59:I308,1-Inputs!$B$9)</f>
        <v>232790</v>
      </c>
      <c r="F76" s="43" t="n">
        <f aca="false">NORMSINV(Inputs!$B$9)*STDEV(Prices_MTM!I59:I308)</f>
        <v>177447.795992342</v>
      </c>
      <c r="G76" s="52" t="n">
        <f aca="false">IF(-B76&gt;C76,1,0)</f>
        <v>1</v>
      </c>
      <c r="H76" s="52" t="n">
        <f aca="false">IF(-B76&gt;D76,1,0)</f>
        <v>1</v>
      </c>
      <c r="I76" s="52" t="n">
        <f aca="false">IF(-B76&gt;E76,1,0)</f>
        <v>1</v>
      </c>
      <c r="J76" s="52" t="n">
        <f aca="false">IF(-B76&gt;F76,1,0)</f>
        <v>1</v>
      </c>
    </row>
    <row r="77" customFormat="false" ht="15" hidden="false" customHeight="false" outlineLevel="0" collapsed="false">
      <c r="A77" s="51" t="n">
        <f aca="false">Prices_MTM!A310</f>
        <v>37159</v>
      </c>
      <c r="B77" s="43" t="n">
        <f aca="false">Prices_MTM!I310</f>
        <v>41999.9999999998</v>
      </c>
      <c r="C77" s="43" t="n">
        <f aca="false">-PERCENTILE(Prices_MTM!I60:I309,1-Inputs!$B$8)</f>
        <v>127800</v>
      </c>
      <c r="D77" s="43" t="n">
        <f aca="false">NORMSINV(Inputs!$B$8)*STDEV(Prices_MTM!I60:I309)</f>
        <v>128671.056272678</v>
      </c>
      <c r="E77" s="43" t="n">
        <f aca="false">-PERCENTILE(Prices_MTM!I60:I309,1-Inputs!$B$9)</f>
        <v>267145</v>
      </c>
      <c r="F77" s="43" t="n">
        <f aca="false">NORMSINV(Inputs!$B$9)*STDEV(Prices_MTM!I60:I309)</f>
        <v>181981.9303711</v>
      </c>
      <c r="G77" s="52" t="n">
        <f aca="false">IF(-B77&gt;C77,1,0)</f>
        <v>0</v>
      </c>
      <c r="H77" s="52" t="n">
        <f aca="false">IF(-B77&gt;D77,1,0)</f>
        <v>0</v>
      </c>
      <c r="I77" s="52" t="n">
        <f aca="false">IF(-B77&gt;E77,1,0)</f>
        <v>0</v>
      </c>
      <c r="J77" s="52" t="n">
        <f aca="false">IF(-B77&gt;F77,1,0)</f>
        <v>0</v>
      </c>
    </row>
    <row r="78" customFormat="false" ht="15" hidden="false" customHeight="false" outlineLevel="0" collapsed="false">
      <c r="A78" s="51" t="n">
        <f aca="false">Prices_MTM!A311</f>
        <v>37161</v>
      </c>
      <c r="B78" s="43" t="n">
        <f aca="false">Prices_MTM!I311</f>
        <v>50000.0000000002</v>
      </c>
      <c r="C78" s="43" t="n">
        <f aca="false">-PERCENTILE(Prices_MTM!I61:I310,1-Inputs!$B$8)</f>
        <v>127800</v>
      </c>
      <c r="D78" s="43" t="n">
        <f aca="false">NORMSINV(Inputs!$B$8)*STDEV(Prices_MTM!I61:I310)</f>
        <v>128659.748412029</v>
      </c>
      <c r="E78" s="43" t="n">
        <f aca="false">-PERCENTILE(Prices_MTM!I61:I310,1-Inputs!$B$9)</f>
        <v>267145</v>
      </c>
      <c r="F78" s="43" t="n">
        <f aca="false">NORMSINV(Inputs!$B$9)*STDEV(Prices_MTM!I61:I310)</f>
        <v>181965.937447991</v>
      </c>
      <c r="G78" s="52" t="n">
        <f aca="false">IF(-B78&gt;C78,1,0)</f>
        <v>0</v>
      </c>
      <c r="H78" s="52" t="n">
        <f aca="false">IF(-B78&gt;D78,1,0)</f>
        <v>0</v>
      </c>
      <c r="I78" s="52" t="n">
        <f aca="false">IF(-B78&gt;E78,1,0)</f>
        <v>0</v>
      </c>
      <c r="J78" s="52" t="n">
        <f aca="false">IF(-B78&gt;F78,1,0)</f>
        <v>0</v>
      </c>
    </row>
    <row r="79" customFormat="false" ht="15" hidden="false" customHeight="false" outlineLevel="0" collapsed="false">
      <c r="A79" s="51" t="n">
        <f aca="false">Prices_MTM!A312</f>
        <v>37162</v>
      </c>
      <c r="B79" s="43" t="n">
        <f aca="false">Prices_MTM!I312</f>
        <v>44000</v>
      </c>
      <c r="C79" s="43" t="n">
        <f aca="false">-PERCENTILE(Prices_MTM!I62:I311,1-Inputs!$B$8)</f>
        <v>127800</v>
      </c>
      <c r="D79" s="43" t="n">
        <f aca="false">NORMSINV(Inputs!$B$8)*STDEV(Prices_MTM!I62:I311)</f>
        <v>128639.453257551</v>
      </c>
      <c r="E79" s="43" t="n">
        <f aca="false">-PERCENTILE(Prices_MTM!I62:I311,1-Inputs!$B$9)</f>
        <v>267145</v>
      </c>
      <c r="F79" s="43" t="n">
        <f aca="false">NORMSINV(Inputs!$B$9)*STDEV(Prices_MTM!I62:I311)</f>
        <v>181937.233623712</v>
      </c>
      <c r="G79" s="52" t="n">
        <f aca="false">IF(-B79&gt;C79,1,0)</f>
        <v>0</v>
      </c>
      <c r="H79" s="52" t="n">
        <f aca="false">IF(-B79&gt;D79,1,0)</f>
        <v>0</v>
      </c>
      <c r="I79" s="52" t="n">
        <f aca="false">IF(-B79&gt;E79,1,0)</f>
        <v>0</v>
      </c>
      <c r="J79" s="52" t="n">
        <f aca="false">IF(-B79&gt;F79,1,0)</f>
        <v>0</v>
      </c>
    </row>
    <row r="80" customFormat="false" ht="15" hidden="false" customHeight="false" outlineLevel="0" collapsed="false">
      <c r="A80" s="51" t="n">
        <f aca="false">Prices_MTM!A313</f>
        <v>37165</v>
      </c>
      <c r="B80" s="43" t="n">
        <f aca="false">Prices_MTM!I313</f>
        <v>500.000000000076</v>
      </c>
      <c r="C80" s="43" t="n">
        <f aca="false">-PERCENTILE(Prices_MTM!I63:I312,1-Inputs!$B$8)</f>
        <v>127800</v>
      </c>
      <c r="D80" s="43" t="n">
        <f aca="false">NORMSINV(Inputs!$B$8)*STDEV(Prices_MTM!I63:I312)</f>
        <v>128529.246408612</v>
      </c>
      <c r="E80" s="43" t="n">
        <f aca="false">-PERCENTILE(Prices_MTM!I63:I312,1-Inputs!$B$9)</f>
        <v>267145</v>
      </c>
      <c r="F80" s="43" t="n">
        <f aca="false">NORMSINV(Inputs!$B$9)*STDEV(Prices_MTM!I63:I312)</f>
        <v>181781.365974133</v>
      </c>
      <c r="G80" s="52" t="n">
        <f aca="false">IF(-B80&gt;C80,1,0)</f>
        <v>0</v>
      </c>
      <c r="H80" s="52" t="n">
        <f aca="false">IF(-B80&gt;D80,1,0)</f>
        <v>0</v>
      </c>
      <c r="I80" s="52" t="n">
        <f aca="false">IF(-B80&gt;E80,1,0)</f>
        <v>0</v>
      </c>
      <c r="J80" s="52" t="n">
        <f aca="false">IF(-B80&gt;F80,1,0)</f>
        <v>0</v>
      </c>
    </row>
    <row r="81" customFormat="false" ht="15" hidden="false" customHeight="false" outlineLevel="0" collapsed="false">
      <c r="A81" s="51" t="n">
        <f aca="false">Prices_MTM!A314</f>
        <v>37166</v>
      </c>
      <c r="B81" s="43" t="n">
        <f aca="false">Prices_MTM!I314</f>
        <v>-45500.0000000002</v>
      </c>
      <c r="C81" s="43" t="n">
        <f aca="false">-PERCENTILE(Prices_MTM!I64:I313,1-Inputs!$B$8)</f>
        <v>127800</v>
      </c>
      <c r="D81" s="43" t="n">
        <f aca="false">NORMSINV(Inputs!$B$8)*STDEV(Prices_MTM!I64:I313)</f>
        <v>128523.997491149</v>
      </c>
      <c r="E81" s="43" t="n">
        <f aca="false">-PERCENTILE(Prices_MTM!I64:I313,1-Inputs!$B$9)</f>
        <v>267145</v>
      </c>
      <c r="F81" s="43" t="n">
        <f aca="false">NORMSINV(Inputs!$B$9)*STDEV(Prices_MTM!I64:I313)</f>
        <v>181773.942329998</v>
      </c>
      <c r="G81" s="52" t="n">
        <f aca="false">IF(-B81&gt;C81,1,0)</f>
        <v>0</v>
      </c>
      <c r="H81" s="52" t="n">
        <f aca="false">IF(-B81&gt;D81,1,0)</f>
        <v>0</v>
      </c>
      <c r="I81" s="52" t="n">
        <f aca="false">IF(-B81&gt;E81,1,0)</f>
        <v>0</v>
      </c>
      <c r="J81" s="52" t="n">
        <f aca="false">IF(-B81&gt;F81,1,0)</f>
        <v>0</v>
      </c>
    </row>
    <row r="82" customFormat="false" ht="15" hidden="false" customHeight="false" outlineLevel="0" collapsed="false">
      <c r="A82" s="51" t="n">
        <f aca="false">Prices_MTM!A315</f>
        <v>37175</v>
      </c>
      <c r="B82" s="43" t="n">
        <f aca="false">Prices_MTM!I315</f>
        <v>74499.9999999999</v>
      </c>
      <c r="C82" s="43" t="n">
        <f aca="false">-PERCENTILE(Prices_MTM!I65:I314,1-Inputs!$B$8)</f>
        <v>127800</v>
      </c>
      <c r="D82" s="43" t="n">
        <f aca="false">NORMSINV(Inputs!$B$8)*STDEV(Prices_MTM!I65:I314)</f>
        <v>128360.583400082</v>
      </c>
      <c r="E82" s="43" t="n">
        <f aca="false">-PERCENTILE(Prices_MTM!I65:I314,1-Inputs!$B$9)</f>
        <v>267145</v>
      </c>
      <c r="F82" s="43" t="n">
        <f aca="false">NORMSINV(Inputs!$B$9)*STDEV(Prices_MTM!I65:I314)</f>
        <v>181542.8226625</v>
      </c>
      <c r="G82" s="52" t="n">
        <f aca="false">IF(-B82&gt;C82,1,0)</f>
        <v>0</v>
      </c>
      <c r="H82" s="52" t="n">
        <f aca="false">IF(-B82&gt;D82,1,0)</f>
        <v>0</v>
      </c>
      <c r="I82" s="52" t="n">
        <f aca="false">IF(-B82&gt;E82,1,0)</f>
        <v>0</v>
      </c>
      <c r="J82" s="52" t="n">
        <f aca="false">IF(-B82&gt;F82,1,0)</f>
        <v>0</v>
      </c>
    </row>
    <row r="83" customFormat="false" ht="15" hidden="false" customHeight="false" outlineLevel="0" collapsed="false">
      <c r="A83" s="51" t="n">
        <f aca="false">Prices_MTM!A316</f>
        <v>37176</v>
      </c>
      <c r="B83" s="43" t="n">
        <f aca="false">Prices_MTM!I316</f>
        <v>-59500.0000000001</v>
      </c>
      <c r="C83" s="43" t="n">
        <f aca="false">-PERCENTILE(Prices_MTM!I66:I315,1-Inputs!$B$8)</f>
        <v>124050</v>
      </c>
      <c r="D83" s="43" t="n">
        <f aca="false">NORMSINV(Inputs!$B$8)*STDEV(Prices_MTM!I66:I315)</f>
        <v>127665.752061535</v>
      </c>
      <c r="E83" s="43" t="n">
        <f aca="false">-PERCENTILE(Prices_MTM!I66:I315,1-Inputs!$B$9)</f>
        <v>267145</v>
      </c>
      <c r="F83" s="43" t="n">
        <f aca="false">NORMSINV(Inputs!$B$9)*STDEV(Prices_MTM!I66:I315)</f>
        <v>180560.109440631</v>
      </c>
      <c r="G83" s="52" t="n">
        <f aca="false">IF(-B83&gt;C83,1,0)</f>
        <v>0</v>
      </c>
      <c r="H83" s="52" t="n">
        <f aca="false">IF(-B83&gt;D83,1,0)</f>
        <v>0</v>
      </c>
      <c r="I83" s="52" t="n">
        <f aca="false">IF(-B83&gt;E83,1,0)</f>
        <v>0</v>
      </c>
      <c r="J83" s="52" t="n">
        <f aca="false">IF(-B83&gt;F83,1,0)</f>
        <v>0</v>
      </c>
    </row>
    <row r="84" customFormat="false" ht="15" hidden="false" customHeight="false" outlineLevel="0" collapsed="false">
      <c r="A84" s="51" t="n">
        <f aca="false">Prices_MTM!A317</f>
        <v>37180</v>
      </c>
      <c r="B84" s="43" t="n">
        <f aca="false">Prices_MTM!I317</f>
        <v>-42999.9999999996</v>
      </c>
      <c r="C84" s="43" t="n">
        <f aca="false">-PERCENTILE(Prices_MTM!I67:I316,1-Inputs!$B$8)</f>
        <v>124050</v>
      </c>
      <c r="D84" s="43" t="n">
        <f aca="false">NORMSINV(Inputs!$B$8)*STDEV(Prices_MTM!I67:I316)</f>
        <v>127568.671839778</v>
      </c>
      <c r="E84" s="43" t="n">
        <f aca="false">-PERCENTILE(Prices_MTM!I67:I316,1-Inputs!$B$9)</f>
        <v>267145</v>
      </c>
      <c r="F84" s="43" t="n">
        <f aca="false">NORMSINV(Inputs!$B$9)*STDEV(Prices_MTM!I67:I316)</f>
        <v>180422.807030377</v>
      </c>
      <c r="G84" s="52" t="n">
        <f aca="false">IF(-B84&gt;C84,1,0)</f>
        <v>0</v>
      </c>
      <c r="H84" s="52" t="n">
        <f aca="false">IF(-B84&gt;D84,1,0)</f>
        <v>0</v>
      </c>
      <c r="I84" s="52" t="n">
        <f aca="false">IF(-B84&gt;E84,1,0)</f>
        <v>0</v>
      </c>
      <c r="J84" s="52" t="n">
        <f aca="false">IF(-B84&gt;F84,1,0)</f>
        <v>0</v>
      </c>
    </row>
    <row r="85" customFormat="false" ht="15" hidden="false" customHeight="false" outlineLevel="0" collapsed="false">
      <c r="A85" s="51" t="n">
        <f aca="false">Prices_MTM!A318</f>
        <v>37181</v>
      </c>
      <c r="B85" s="43" t="n">
        <f aca="false">Prices_MTM!I318</f>
        <v>37999.9999999999</v>
      </c>
      <c r="C85" s="43" t="n">
        <f aca="false">-PERCENTILE(Prices_MTM!I68:I317,1-Inputs!$B$8)</f>
        <v>124050</v>
      </c>
      <c r="D85" s="43" t="n">
        <f aca="false">NORMSINV(Inputs!$B$8)*STDEV(Prices_MTM!I68:I317)</f>
        <v>127631.970824493</v>
      </c>
      <c r="E85" s="43" t="n">
        <f aca="false">-PERCENTILE(Prices_MTM!I68:I317,1-Inputs!$B$9)</f>
        <v>267145</v>
      </c>
      <c r="F85" s="43" t="n">
        <f aca="false">NORMSINV(Inputs!$B$9)*STDEV(Prices_MTM!I68:I317)</f>
        <v>180512.33199242</v>
      </c>
      <c r="G85" s="52" t="n">
        <f aca="false">IF(-B85&gt;C85,1,0)</f>
        <v>0</v>
      </c>
      <c r="H85" s="52" t="n">
        <f aca="false">IF(-B85&gt;D85,1,0)</f>
        <v>0</v>
      </c>
      <c r="I85" s="52" t="n">
        <f aca="false">IF(-B85&gt;E85,1,0)</f>
        <v>0</v>
      </c>
      <c r="J85" s="52" t="n">
        <f aca="false">IF(-B85&gt;F85,1,0)</f>
        <v>0</v>
      </c>
    </row>
    <row r="86" customFormat="false" ht="15" hidden="false" customHeight="false" outlineLevel="0" collapsed="false">
      <c r="A86" s="51" t="n">
        <f aca="false">Prices_MTM!A319</f>
        <v>37182</v>
      </c>
      <c r="B86" s="43" t="n">
        <f aca="false">Prices_MTM!I319</f>
        <v>-43000.0000000003</v>
      </c>
      <c r="C86" s="43" t="n">
        <f aca="false">-PERCENTILE(Prices_MTM!I69:I318,1-Inputs!$B$8)</f>
        <v>124050</v>
      </c>
      <c r="D86" s="43" t="n">
        <f aca="false">NORMSINV(Inputs!$B$8)*STDEV(Prices_MTM!I69:I318)</f>
        <v>127494.298519841</v>
      </c>
      <c r="E86" s="43" t="n">
        <f aca="false">-PERCENTILE(Prices_MTM!I69:I318,1-Inputs!$B$9)</f>
        <v>267145</v>
      </c>
      <c r="F86" s="43" t="n">
        <f aca="false">NORMSINV(Inputs!$B$9)*STDEV(Prices_MTM!I69:I318)</f>
        <v>180317.619424692</v>
      </c>
      <c r="G86" s="52" t="n">
        <f aca="false">IF(-B86&gt;C86,1,0)</f>
        <v>0</v>
      </c>
      <c r="H86" s="52" t="n">
        <f aca="false">IF(-B86&gt;D86,1,0)</f>
        <v>0</v>
      </c>
      <c r="I86" s="52" t="n">
        <f aca="false">IF(-B86&gt;E86,1,0)</f>
        <v>0</v>
      </c>
      <c r="J86" s="52" t="n">
        <f aca="false">IF(-B86&gt;F86,1,0)</f>
        <v>0</v>
      </c>
    </row>
    <row r="87" customFormat="false" ht="15" hidden="false" customHeight="false" outlineLevel="0" collapsed="false">
      <c r="A87" s="51" t="n">
        <f aca="false">Prices_MTM!A320</f>
        <v>37183</v>
      </c>
      <c r="B87" s="43" t="n">
        <f aca="false">Prices_MTM!I320</f>
        <v>31000.0000000001</v>
      </c>
      <c r="C87" s="43" t="n">
        <f aca="false">-PERCENTILE(Prices_MTM!I70:I319,1-Inputs!$B$8)</f>
        <v>124050</v>
      </c>
      <c r="D87" s="43" t="n">
        <f aca="false">NORMSINV(Inputs!$B$8)*STDEV(Prices_MTM!I70:I319)</f>
        <v>127493.553996537</v>
      </c>
      <c r="E87" s="43" t="n">
        <f aca="false">-PERCENTILE(Prices_MTM!I70:I319,1-Inputs!$B$9)</f>
        <v>267145</v>
      </c>
      <c r="F87" s="43" t="n">
        <f aca="false">NORMSINV(Inputs!$B$9)*STDEV(Prices_MTM!I70:I319)</f>
        <v>180316.566431175</v>
      </c>
      <c r="G87" s="52" t="n">
        <f aca="false">IF(-B87&gt;C87,1,0)</f>
        <v>0</v>
      </c>
      <c r="H87" s="52" t="n">
        <f aca="false">IF(-B87&gt;D87,1,0)</f>
        <v>0</v>
      </c>
      <c r="I87" s="52" t="n">
        <f aca="false">IF(-B87&gt;E87,1,0)</f>
        <v>0</v>
      </c>
      <c r="J87" s="52" t="n">
        <f aca="false">IF(-B87&gt;F87,1,0)</f>
        <v>0</v>
      </c>
    </row>
    <row r="88" customFormat="false" ht="15" hidden="false" customHeight="false" outlineLevel="0" collapsed="false">
      <c r="A88" s="51" t="n">
        <f aca="false">Prices_MTM!A321</f>
        <v>37187</v>
      </c>
      <c r="B88" s="43" t="n">
        <f aca="false">Prices_MTM!I321</f>
        <v>-103500</v>
      </c>
      <c r="C88" s="43" t="n">
        <f aca="false">-PERCENTILE(Prices_MTM!I71:I320,1-Inputs!$B$8)</f>
        <v>124050</v>
      </c>
      <c r="D88" s="43" t="n">
        <f aca="false">NORMSINV(Inputs!$B$8)*STDEV(Prices_MTM!I71:I320)</f>
        <v>127529.194194984</v>
      </c>
      <c r="E88" s="43" t="n">
        <f aca="false">-PERCENTILE(Prices_MTM!I71:I320,1-Inputs!$B$9)</f>
        <v>267145</v>
      </c>
      <c r="F88" s="43" t="n">
        <f aca="false">NORMSINV(Inputs!$B$9)*STDEV(Prices_MTM!I71:I320)</f>
        <v>180366.973043976</v>
      </c>
      <c r="G88" s="52" t="n">
        <f aca="false">IF(-B88&gt;C88,1,0)</f>
        <v>0</v>
      </c>
      <c r="H88" s="52" t="n">
        <f aca="false">IF(-B88&gt;D88,1,0)</f>
        <v>0</v>
      </c>
      <c r="I88" s="52" t="n">
        <f aca="false">IF(-B88&gt;E88,1,0)</f>
        <v>0</v>
      </c>
      <c r="J88" s="52" t="n">
        <f aca="false">IF(-B88&gt;F88,1,0)</f>
        <v>0</v>
      </c>
    </row>
    <row r="89" customFormat="false" ht="15" hidden="false" customHeight="false" outlineLevel="0" collapsed="false">
      <c r="A89" s="51" t="n">
        <f aca="false">Prices_MTM!A322</f>
        <v>37188</v>
      </c>
      <c r="B89" s="43" t="n">
        <f aca="false">Prices_MTM!I322</f>
        <v>81499.9999999998</v>
      </c>
      <c r="C89" s="43" t="n">
        <f aca="false">-PERCENTILE(Prices_MTM!I72:I321,1-Inputs!$B$8)</f>
        <v>124050</v>
      </c>
      <c r="D89" s="43" t="n">
        <f aca="false">NORMSINV(Inputs!$B$8)*STDEV(Prices_MTM!I72:I321)</f>
        <v>127968.540676569</v>
      </c>
      <c r="E89" s="43" t="n">
        <f aca="false">-PERCENTILE(Prices_MTM!I72:I321,1-Inputs!$B$9)</f>
        <v>267145</v>
      </c>
      <c r="F89" s="43" t="n">
        <f aca="false">NORMSINV(Inputs!$B$9)*STDEV(Prices_MTM!I72:I321)</f>
        <v>180988.349157118</v>
      </c>
      <c r="G89" s="52" t="n">
        <f aca="false">IF(-B89&gt;C89,1,0)</f>
        <v>0</v>
      </c>
      <c r="H89" s="52" t="n">
        <f aca="false">IF(-B89&gt;D89,1,0)</f>
        <v>0</v>
      </c>
      <c r="I89" s="52" t="n">
        <f aca="false">IF(-B89&gt;E89,1,0)</f>
        <v>0</v>
      </c>
      <c r="J89" s="52" t="n">
        <f aca="false">IF(-B89&gt;F89,1,0)</f>
        <v>0</v>
      </c>
    </row>
    <row r="90" customFormat="false" ht="15" hidden="false" customHeight="false" outlineLevel="0" collapsed="false">
      <c r="A90" s="51" t="n">
        <f aca="false">Prices_MTM!A323</f>
        <v>37189</v>
      </c>
      <c r="B90" s="43" t="n">
        <f aca="false">Prices_MTM!I323</f>
        <v>-40000</v>
      </c>
      <c r="C90" s="43" t="n">
        <f aca="false">-PERCENTILE(Prices_MTM!I73:I322,1-Inputs!$B$8)</f>
        <v>124050</v>
      </c>
      <c r="D90" s="43" t="n">
        <f aca="false">NORMSINV(Inputs!$B$8)*STDEV(Prices_MTM!I73:I322)</f>
        <v>128223.054927954</v>
      </c>
      <c r="E90" s="43" t="n">
        <f aca="false">-PERCENTILE(Prices_MTM!I73:I322,1-Inputs!$B$9)</f>
        <v>267145</v>
      </c>
      <c r="F90" s="43" t="n">
        <f aca="false">NORMSINV(Inputs!$B$9)*STDEV(Prices_MTM!I73:I322)</f>
        <v>181348.313519856</v>
      </c>
      <c r="G90" s="52" t="n">
        <f aca="false">IF(-B90&gt;C90,1,0)</f>
        <v>0</v>
      </c>
      <c r="H90" s="52" t="n">
        <f aca="false">IF(-B90&gt;D90,1,0)</f>
        <v>0</v>
      </c>
      <c r="I90" s="52" t="n">
        <f aca="false">IF(-B90&gt;E90,1,0)</f>
        <v>0</v>
      </c>
      <c r="J90" s="52" t="n">
        <f aca="false">IF(-B90&gt;F90,1,0)</f>
        <v>0</v>
      </c>
    </row>
    <row r="91" customFormat="false" ht="15" hidden="false" customHeight="false" outlineLevel="0" collapsed="false">
      <c r="A91" s="51" t="n">
        <f aca="false">Prices_MTM!A324</f>
        <v>37190</v>
      </c>
      <c r="B91" s="43" t="n">
        <f aca="false">Prices_MTM!I324</f>
        <v>50000.0000000002</v>
      </c>
      <c r="C91" s="43" t="n">
        <f aca="false">-PERCENTILE(Prices_MTM!I74:I323,1-Inputs!$B$8)</f>
        <v>124050</v>
      </c>
      <c r="D91" s="43" t="n">
        <f aca="false">NORMSINV(Inputs!$B$8)*STDEV(Prices_MTM!I74:I323)</f>
        <v>127836.021695251</v>
      </c>
      <c r="E91" s="43" t="n">
        <f aca="false">-PERCENTILE(Prices_MTM!I74:I323,1-Inputs!$B$9)</f>
        <v>267145</v>
      </c>
      <c r="F91" s="43" t="n">
        <f aca="false">NORMSINV(Inputs!$B$9)*STDEV(Prices_MTM!I74:I323)</f>
        <v>180800.925032924</v>
      </c>
      <c r="G91" s="52" t="n">
        <f aca="false">IF(-B91&gt;C91,1,0)</f>
        <v>0</v>
      </c>
      <c r="H91" s="52" t="n">
        <f aca="false">IF(-B91&gt;D91,1,0)</f>
        <v>0</v>
      </c>
      <c r="I91" s="52" t="n">
        <f aca="false">IF(-B91&gt;E91,1,0)</f>
        <v>0</v>
      </c>
      <c r="J91" s="52" t="n">
        <f aca="false">IF(-B91&gt;F91,1,0)</f>
        <v>0</v>
      </c>
    </row>
    <row r="92" customFormat="false" ht="15" hidden="false" customHeight="false" outlineLevel="0" collapsed="false">
      <c r="A92" s="51" t="n">
        <f aca="false">Prices_MTM!A325</f>
        <v>37193</v>
      </c>
      <c r="B92" s="43" t="n">
        <f aca="false">Prices_MTM!I325</f>
        <v>-8999.99999999999</v>
      </c>
      <c r="C92" s="43" t="n">
        <f aca="false">-PERCENTILE(Prices_MTM!I75:I324,1-Inputs!$B$8)</f>
        <v>124050</v>
      </c>
      <c r="D92" s="43" t="n">
        <f aca="false">NORMSINV(Inputs!$B$8)*STDEV(Prices_MTM!I75:I324)</f>
        <v>127868.897580331</v>
      </c>
      <c r="E92" s="43" t="n">
        <f aca="false">-PERCENTILE(Prices_MTM!I75:I324,1-Inputs!$B$9)</f>
        <v>267145</v>
      </c>
      <c r="F92" s="43" t="n">
        <f aca="false">NORMSINV(Inputs!$B$9)*STDEV(Prices_MTM!I75:I324)</f>
        <v>180847.422024577</v>
      </c>
      <c r="G92" s="52" t="n">
        <f aca="false">IF(-B92&gt;C92,1,0)</f>
        <v>0</v>
      </c>
      <c r="H92" s="52" t="n">
        <f aca="false">IF(-B92&gt;D92,1,0)</f>
        <v>0</v>
      </c>
      <c r="I92" s="52" t="n">
        <f aca="false">IF(-B92&gt;E92,1,0)</f>
        <v>0</v>
      </c>
      <c r="J92" s="52" t="n">
        <f aca="false">IF(-B92&gt;F92,1,0)</f>
        <v>0</v>
      </c>
    </row>
    <row r="93" customFormat="false" ht="15" hidden="false" customHeight="false" outlineLevel="0" collapsed="false">
      <c r="A93" s="51" t="n">
        <f aca="false">Prices_MTM!A326</f>
        <v>37194</v>
      </c>
      <c r="B93" s="43" t="n">
        <f aca="false">Prices_MTM!I326</f>
        <v>-20000.0000000003</v>
      </c>
      <c r="C93" s="43" t="n">
        <f aca="false">-PERCENTILE(Prices_MTM!I76:I325,1-Inputs!$B$8)</f>
        <v>124050</v>
      </c>
      <c r="D93" s="43" t="n">
        <f aca="false">NORMSINV(Inputs!$B$8)*STDEV(Prices_MTM!I76:I325)</f>
        <v>127858.158011768</v>
      </c>
      <c r="E93" s="43" t="n">
        <f aca="false">-PERCENTILE(Prices_MTM!I76:I325,1-Inputs!$B$9)</f>
        <v>267145</v>
      </c>
      <c r="F93" s="43" t="n">
        <f aca="false">NORMSINV(Inputs!$B$9)*STDEV(Prices_MTM!I76:I325)</f>
        <v>180832.232847811</v>
      </c>
      <c r="G93" s="52" t="n">
        <f aca="false">IF(-B93&gt;C93,1,0)</f>
        <v>0</v>
      </c>
      <c r="H93" s="52" t="n">
        <f aca="false">IF(-B93&gt;D93,1,0)</f>
        <v>0</v>
      </c>
      <c r="I93" s="52" t="n">
        <f aca="false">IF(-B93&gt;E93,1,0)</f>
        <v>0</v>
      </c>
      <c r="J93" s="52" t="n">
        <f aca="false">IF(-B93&gt;F93,1,0)</f>
        <v>0</v>
      </c>
    </row>
    <row r="94" customFormat="false" ht="15" hidden="false" customHeight="false" outlineLevel="0" collapsed="false">
      <c r="A94" s="51" t="n">
        <f aca="false">Prices_MTM!A327</f>
        <v>37195</v>
      </c>
      <c r="B94" s="43" t="n">
        <f aca="false">Prices_MTM!I327</f>
        <v>-23999.9999999998</v>
      </c>
      <c r="C94" s="43" t="n">
        <f aca="false">-PERCENTILE(Prices_MTM!I77:I326,1-Inputs!$B$8)</f>
        <v>124050</v>
      </c>
      <c r="D94" s="43" t="n">
        <f aca="false">NORMSINV(Inputs!$B$8)*STDEV(Prices_MTM!I77:I326)</f>
        <v>127619.181059776</v>
      </c>
      <c r="E94" s="43" t="n">
        <f aca="false">-PERCENTILE(Prices_MTM!I77:I326,1-Inputs!$B$9)</f>
        <v>267145</v>
      </c>
      <c r="F94" s="43" t="n">
        <f aca="false">NORMSINV(Inputs!$B$9)*STDEV(Prices_MTM!I77:I326)</f>
        <v>180494.24318411</v>
      </c>
      <c r="G94" s="52" t="n">
        <f aca="false">IF(-B94&gt;C94,1,0)</f>
        <v>0</v>
      </c>
      <c r="H94" s="52" t="n">
        <f aca="false">IF(-B94&gt;D94,1,0)</f>
        <v>0</v>
      </c>
      <c r="I94" s="52" t="n">
        <f aca="false">IF(-B94&gt;E94,1,0)</f>
        <v>0</v>
      </c>
      <c r="J94" s="52" t="n">
        <f aca="false">IF(-B94&gt;F94,1,0)</f>
        <v>0</v>
      </c>
    </row>
    <row r="95" customFormat="false" ht="15" hidden="false" customHeight="false" outlineLevel="0" collapsed="false">
      <c r="A95" s="51" t="n">
        <f aca="false">Prices_MTM!A328</f>
        <v>37196</v>
      </c>
      <c r="B95" s="43" t="n">
        <f aca="false">Prices_MTM!I328</f>
        <v>-61000.0000000001</v>
      </c>
      <c r="C95" s="43" t="n">
        <f aca="false">-PERCENTILE(Prices_MTM!I78:I327,1-Inputs!$B$8)</f>
        <v>124050</v>
      </c>
      <c r="D95" s="43" t="n">
        <f aca="false">NORMSINV(Inputs!$B$8)*STDEV(Prices_MTM!I78:I327)</f>
        <v>127629.48173701</v>
      </c>
      <c r="E95" s="43" t="n">
        <f aca="false">-PERCENTILE(Prices_MTM!I78:I327,1-Inputs!$B$9)</f>
        <v>267145</v>
      </c>
      <c r="F95" s="43" t="n">
        <f aca="false">NORMSINV(Inputs!$B$9)*STDEV(Prices_MTM!I78:I327)</f>
        <v>180508.811628494</v>
      </c>
      <c r="G95" s="52" t="n">
        <f aca="false">IF(-B95&gt;C95,1,0)</f>
        <v>0</v>
      </c>
      <c r="H95" s="52" t="n">
        <f aca="false">IF(-B95&gt;D95,1,0)</f>
        <v>0</v>
      </c>
      <c r="I95" s="52" t="n">
        <f aca="false">IF(-B95&gt;E95,1,0)</f>
        <v>0</v>
      </c>
      <c r="J95" s="52" t="n">
        <f aca="false">IF(-B95&gt;F95,1,0)</f>
        <v>0</v>
      </c>
    </row>
    <row r="96" customFormat="false" ht="15" hidden="false" customHeight="false" outlineLevel="0" collapsed="false">
      <c r="A96" s="51" t="n">
        <f aca="false">Prices_MTM!A329</f>
        <v>37197</v>
      </c>
      <c r="B96" s="43" t="n">
        <f aca="false">Prices_MTM!I329</f>
        <v>15000</v>
      </c>
      <c r="C96" s="43" t="n">
        <f aca="false">-PERCENTILE(Prices_MTM!I79:I328,1-Inputs!$B$8)</f>
        <v>124050</v>
      </c>
      <c r="D96" s="43" t="n">
        <f aca="false">NORMSINV(Inputs!$B$8)*STDEV(Prices_MTM!I79:I328)</f>
        <v>127457.137272533</v>
      </c>
      <c r="E96" s="43" t="n">
        <f aca="false">-PERCENTILE(Prices_MTM!I79:I328,1-Inputs!$B$9)</f>
        <v>267145</v>
      </c>
      <c r="F96" s="43" t="n">
        <f aca="false">NORMSINV(Inputs!$B$9)*STDEV(Prices_MTM!I79:I328)</f>
        <v>180265.061563461</v>
      </c>
      <c r="G96" s="52" t="n">
        <f aca="false">IF(-B96&gt;C96,1,0)</f>
        <v>0</v>
      </c>
      <c r="H96" s="52" t="n">
        <f aca="false">IF(-B96&gt;D96,1,0)</f>
        <v>0</v>
      </c>
      <c r="I96" s="52" t="n">
        <f aca="false">IF(-B96&gt;E96,1,0)</f>
        <v>0</v>
      </c>
      <c r="J96" s="52" t="n">
        <f aca="false">IF(-B96&gt;F96,1,0)</f>
        <v>0</v>
      </c>
    </row>
    <row r="97" customFormat="false" ht="15" hidden="false" customHeight="false" outlineLevel="0" collapsed="false">
      <c r="A97" s="51" t="n">
        <f aca="false">Prices_MTM!A330</f>
        <v>37200</v>
      </c>
      <c r="B97" s="43" t="n">
        <f aca="false">Prices_MTM!I330</f>
        <v>-31500</v>
      </c>
      <c r="C97" s="43" t="n">
        <f aca="false">-PERCENTILE(Prices_MTM!I80:I329,1-Inputs!$B$8)</f>
        <v>124050</v>
      </c>
      <c r="D97" s="43" t="n">
        <f aca="false">NORMSINV(Inputs!$B$8)*STDEV(Prices_MTM!I80:I329)</f>
        <v>127445.990647525</v>
      </c>
      <c r="E97" s="43" t="n">
        <f aca="false">-PERCENTILE(Prices_MTM!I80:I329,1-Inputs!$B$9)</f>
        <v>267145</v>
      </c>
      <c r="F97" s="43" t="n">
        <f aca="false">NORMSINV(Inputs!$B$9)*STDEV(Prices_MTM!I80:I329)</f>
        <v>180249.296678996</v>
      </c>
      <c r="G97" s="52" t="n">
        <f aca="false">IF(-B97&gt;C97,1,0)</f>
        <v>0</v>
      </c>
      <c r="H97" s="52" t="n">
        <f aca="false">IF(-B97&gt;D97,1,0)</f>
        <v>0</v>
      </c>
      <c r="I97" s="52" t="n">
        <f aca="false">IF(-B97&gt;E97,1,0)</f>
        <v>0</v>
      </c>
      <c r="J97" s="52" t="n">
        <f aca="false">IF(-B97&gt;F97,1,0)</f>
        <v>0</v>
      </c>
    </row>
    <row r="98" customFormat="false" ht="15" hidden="false" customHeight="false" outlineLevel="0" collapsed="false">
      <c r="A98" s="51" t="n">
        <f aca="false">Prices_MTM!A331</f>
        <v>37201</v>
      </c>
      <c r="B98" s="43" t="n">
        <f aca="false">Prices_MTM!I331</f>
        <v>0</v>
      </c>
      <c r="C98" s="43" t="n">
        <f aca="false">-PERCENTILE(Prices_MTM!I81:I330,1-Inputs!$B$8)</f>
        <v>124050</v>
      </c>
      <c r="D98" s="43" t="n">
        <f aca="false">NORMSINV(Inputs!$B$8)*STDEV(Prices_MTM!I81:I330)</f>
        <v>127468.590219426</v>
      </c>
      <c r="E98" s="43" t="n">
        <f aca="false">-PERCENTILE(Prices_MTM!I81:I330,1-Inputs!$B$9)</f>
        <v>267145</v>
      </c>
      <c r="F98" s="43" t="n">
        <f aca="false">NORMSINV(Inputs!$B$9)*STDEV(Prices_MTM!I81:I330)</f>
        <v>180281.259684813</v>
      </c>
      <c r="G98" s="52" t="n">
        <f aca="false">IF(-B98&gt;C98,1,0)</f>
        <v>0</v>
      </c>
      <c r="H98" s="52" t="n">
        <f aca="false">IF(-B98&gt;D98,1,0)</f>
        <v>0</v>
      </c>
      <c r="I98" s="52" t="n">
        <f aca="false">IF(-B98&gt;E98,1,0)</f>
        <v>0</v>
      </c>
      <c r="J98" s="52" t="n">
        <f aca="false">IF(-B98&gt;F98,1,0)</f>
        <v>0</v>
      </c>
    </row>
    <row r="99" customFormat="false" ht="15" hidden="false" customHeight="false" outlineLevel="0" collapsed="false">
      <c r="A99" s="51" t="n">
        <f aca="false">Prices_MTM!A332</f>
        <v>37203</v>
      </c>
      <c r="B99" s="43" t="n">
        <f aca="false">Prices_MTM!I332</f>
        <v>83000.0000000002</v>
      </c>
      <c r="C99" s="43" t="n">
        <f aca="false">-PERCENTILE(Prices_MTM!I82:I331,1-Inputs!$B$8)</f>
        <v>124050</v>
      </c>
      <c r="D99" s="43" t="n">
        <f aca="false">NORMSINV(Inputs!$B$8)*STDEV(Prices_MTM!I82:I331)</f>
        <v>126865.565200387</v>
      </c>
      <c r="E99" s="43" t="n">
        <f aca="false">-PERCENTILE(Prices_MTM!I82:I331,1-Inputs!$B$9)</f>
        <v>267145</v>
      </c>
      <c r="F99" s="43" t="n">
        <f aca="false">NORMSINV(Inputs!$B$9)*STDEV(Prices_MTM!I82:I331)</f>
        <v>179428.389892603</v>
      </c>
      <c r="G99" s="52" t="n">
        <f aca="false">IF(-B99&gt;C99,1,0)</f>
        <v>0</v>
      </c>
      <c r="H99" s="52" t="n">
        <f aca="false">IF(-B99&gt;D99,1,0)</f>
        <v>0</v>
      </c>
      <c r="I99" s="52" t="n">
        <f aca="false">IF(-B99&gt;E99,1,0)</f>
        <v>0</v>
      </c>
      <c r="J99" s="52" t="n">
        <f aca="false">IF(-B99&gt;F99,1,0)</f>
        <v>0</v>
      </c>
    </row>
    <row r="100" customFormat="false" ht="15" hidden="false" customHeight="false" outlineLevel="0" collapsed="false">
      <c r="A100" s="51" t="n">
        <f aca="false">Prices_MTM!A333</f>
        <v>37204</v>
      </c>
      <c r="B100" s="43" t="n">
        <f aca="false">Prices_MTM!I333</f>
        <v>43000</v>
      </c>
      <c r="C100" s="43" t="n">
        <f aca="false">-PERCENTILE(Prices_MTM!I83:I332,1-Inputs!$B$8)</f>
        <v>124050</v>
      </c>
      <c r="D100" s="43" t="n">
        <f aca="false">NORMSINV(Inputs!$B$8)*STDEV(Prices_MTM!I83:I332)</f>
        <v>126604.724595716</v>
      </c>
      <c r="E100" s="43" t="n">
        <f aca="false">-PERCENTILE(Prices_MTM!I83:I332,1-Inputs!$B$9)</f>
        <v>267145</v>
      </c>
      <c r="F100" s="43" t="n">
        <f aca="false">NORMSINV(Inputs!$B$9)*STDEV(Prices_MTM!I83:I332)</f>
        <v>179059.478047684</v>
      </c>
      <c r="G100" s="52" t="n">
        <f aca="false">IF(-B100&gt;C100,1,0)</f>
        <v>0</v>
      </c>
      <c r="H100" s="52" t="n">
        <f aca="false">IF(-B100&gt;D100,1,0)</f>
        <v>0</v>
      </c>
      <c r="I100" s="52" t="n">
        <f aca="false">IF(-B100&gt;E100,1,0)</f>
        <v>0</v>
      </c>
      <c r="J100" s="52" t="n">
        <f aca="false">IF(-B100&gt;F100,1,0)</f>
        <v>0</v>
      </c>
    </row>
    <row r="101" customFormat="false" ht="15" hidden="false" customHeight="false" outlineLevel="0" collapsed="false">
      <c r="A101" s="51" t="n">
        <f aca="false">Prices_MTM!A334</f>
        <v>37207</v>
      </c>
      <c r="B101" s="43" t="n">
        <f aca="false">Prices_MTM!I334</f>
        <v>-35000</v>
      </c>
      <c r="C101" s="43" t="n">
        <f aca="false">-PERCENTILE(Prices_MTM!I84:I333,1-Inputs!$B$8)</f>
        <v>124050</v>
      </c>
      <c r="D101" s="43" t="n">
        <f aca="false">NORMSINV(Inputs!$B$8)*STDEV(Prices_MTM!I84:I333)</f>
        <v>126641.575194387</v>
      </c>
      <c r="E101" s="43" t="n">
        <f aca="false">-PERCENTILE(Prices_MTM!I84:I333,1-Inputs!$B$9)</f>
        <v>267145</v>
      </c>
      <c r="F101" s="43" t="n">
        <f aca="false">NORMSINV(Inputs!$B$9)*STDEV(Prices_MTM!I84:I333)</f>
        <v>179111.59655262</v>
      </c>
      <c r="G101" s="52" t="n">
        <f aca="false">IF(-B101&gt;C101,1,0)</f>
        <v>0</v>
      </c>
      <c r="H101" s="52" t="n">
        <f aca="false">IF(-B101&gt;D101,1,0)</f>
        <v>0</v>
      </c>
      <c r="I101" s="52" t="n">
        <f aca="false">IF(-B101&gt;E101,1,0)</f>
        <v>0</v>
      </c>
      <c r="J101" s="52" t="n">
        <f aca="false">IF(-B101&gt;F101,1,0)</f>
        <v>0</v>
      </c>
    </row>
    <row r="102" customFormat="false" ht="15" hidden="false" customHeight="false" outlineLevel="0" collapsed="false">
      <c r="A102" s="51" t="n">
        <f aca="false">Prices_MTM!A335</f>
        <v>37208</v>
      </c>
      <c r="B102" s="43" t="n">
        <f aca="false">Prices_MTM!I335</f>
        <v>-19500.0000000002</v>
      </c>
      <c r="C102" s="43" t="n">
        <f aca="false">-PERCENTILE(Prices_MTM!I85:I334,1-Inputs!$B$8)</f>
        <v>124050</v>
      </c>
      <c r="D102" s="43" t="n">
        <f aca="false">NORMSINV(Inputs!$B$8)*STDEV(Prices_MTM!I85:I334)</f>
        <v>126686.243882764</v>
      </c>
      <c r="E102" s="43" t="n">
        <f aca="false">-PERCENTILE(Prices_MTM!I85:I334,1-Inputs!$B$9)</f>
        <v>267145</v>
      </c>
      <c r="F102" s="43" t="n">
        <f aca="false">NORMSINV(Inputs!$B$9)*STDEV(Prices_MTM!I85:I334)</f>
        <v>179174.772331023</v>
      </c>
      <c r="G102" s="52" t="n">
        <f aca="false">IF(-B102&gt;C102,1,0)</f>
        <v>0</v>
      </c>
      <c r="H102" s="52" t="n">
        <f aca="false">IF(-B102&gt;D102,1,0)</f>
        <v>0</v>
      </c>
      <c r="I102" s="52" t="n">
        <f aca="false">IF(-B102&gt;E102,1,0)</f>
        <v>0</v>
      </c>
      <c r="J102" s="52" t="n">
        <f aca="false">IF(-B102&gt;F102,1,0)</f>
        <v>0</v>
      </c>
    </row>
    <row r="103" customFormat="false" ht="15" hidden="false" customHeight="false" outlineLevel="0" collapsed="false">
      <c r="A103" s="51" t="n">
        <f aca="false">Prices_MTM!A336</f>
        <v>37210</v>
      </c>
      <c r="B103" s="43" t="n">
        <f aca="false">Prices_MTM!I336</f>
        <v>-208000</v>
      </c>
      <c r="C103" s="43" t="n">
        <f aca="false">-PERCENTILE(Prices_MTM!I86:I335,1-Inputs!$B$8)</f>
        <v>124050</v>
      </c>
      <c r="D103" s="43" t="n">
        <f aca="false">NORMSINV(Inputs!$B$8)*STDEV(Prices_MTM!I86:I335)</f>
        <v>126690.439930999</v>
      </c>
      <c r="E103" s="43" t="n">
        <f aca="false">-PERCENTILE(Prices_MTM!I86:I335,1-Inputs!$B$9)</f>
        <v>267145</v>
      </c>
      <c r="F103" s="43" t="n">
        <f aca="false">NORMSINV(Inputs!$B$9)*STDEV(Prices_MTM!I86:I335)</f>
        <v>179180.706882116</v>
      </c>
      <c r="G103" s="52" t="n">
        <f aca="false">IF(-B103&gt;C103,1,0)</f>
        <v>1</v>
      </c>
      <c r="H103" s="52" t="n">
        <f aca="false">IF(-B103&gt;D103,1,0)</f>
        <v>1</v>
      </c>
      <c r="I103" s="52" t="n">
        <f aca="false">IF(-B103&gt;E103,1,0)</f>
        <v>0</v>
      </c>
      <c r="J103" s="52" t="n">
        <f aca="false">IF(-B103&gt;F103,1,0)</f>
        <v>1</v>
      </c>
    </row>
    <row r="104" customFormat="false" ht="15" hidden="false" customHeight="false" outlineLevel="0" collapsed="false">
      <c r="A104" s="51" t="n">
        <f aca="false">Prices_MTM!A337</f>
        <v>37211</v>
      </c>
      <c r="B104" s="43" t="n">
        <f aca="false">Prices_MTM!I337</f>
        <v>41500.0000000001</v>
      </c>
      <c r="C104" s="43" t="n">
        <f aca="false">-PERCENTILE(Prices_MTM!I87:I336,1-Inputs!$B$8)</f>
        <v>127800</v>
      </c>
      <c r="D104" s="43" t="n">
        <f aca="false">NORMSINV(Inputs!$B$8)*STDEV(Prices_MTM!I87:I336)</f>
        <v>128422.358138571</v>
      </c>
      <c r="E104" s="43" t="n">
        <f aca="false">-PERCENTILE(Prices_MTM!I87:I336,1-Inputs!$B$9)</f>
        <v>267145</v>
      </c>
      <c r="F104" s="43" t="n">
        <f aca="false">NORMSINV(Inputs!$B$9)*STDEV(Prices_MTM!I87:I336)</f>
        <v>181630.19185402</v>
      </c>
      <c r="G104" s="52" t="n">
        <f aca="false">IF(-B104&gt;C104,1,0)</f>
        <v>0</v>
      </c>
      <c r="H104" s="52" t="n">
        <f aca="false">IF(-B104&gt;D104,1,0)</f>
        <v>0</v>
      </c>
      <c r="I104" s="52" t="n">
        <f aca="false">IF(-B104&gt;E104,1,0)</f>
        <v>0</v>
      </c>
      <c r="J104" s="52" t="n">
        <f aca="false">IF(-B104&gt;F104,1,0)</f>
        <v>0</v>
      </c>
    </row>
    <row r="105" customFormat="false" ht="15" hidden="false" customHeight="false" outlineLevel="0" collapsed="false">
      <c r="A105" s="51" t="n">
        <f aca="false">Prices_MTM!A338</f>
        <v>37214</v>
      </c>
      <c r="B105" s="43" t="n">
        <f aca="false">Prices_MTM!I338</f>
        <v>-19500.0000000002</v>
      </c>
      <c r="C105" s="43" t="n">
        <f aca="false">-PERCENTILE(Prices_MTM!I88:I337,1-Inputs!$B$8)</f>
        <v>127800</v>
      </c>
      <c r="D105" s="43" t="n">
        <f aca="false">NORMSINV(Inputs!$B$8)*STDEV(Prices_MTM!I88:I337)</f>
        <v>128503.365590727</v>
      </c>
      <c r="E105" s="43" t="n">
        <f aca="false">-PERCENTILE(Prices_MTM!I88:I337,1-Inputs!$B$9)</f>
        <v>267145</v>
      </c>
      <c r="F105" s="43" t="n">
        <f aca="false">NORMSINV(Inputs!$B$9)*STDEV(Prices_MTM!I88:I337)</f>
        <v>181744.762239504</v>
      </c>
      <c r="G105" s="52" t="n">
        <f aca="false">IF(-B105&gt;C105,1,0)</f>
        <v>0</v>
      </c>
      <c r="H105" s="52" t="n">
        <f aca="false">IF(-B105&gt;D105,1,0)</f>
        <v>0</v>
      </c>
      <c r="I105" s="52" t="n">
        <f aca="false">IF(-B105&gt;E105,1,0)</f>
        <v>0</v>
      </c>
      <c r="J105" s="52" t="n">
        <f aca="false">IF(-B105&gt;F105,1,0)</f>
        <v>0</v>
      </c>
    </row>
    <row r="106" customFormat="false" ht="15" hidden="false" customHeight="false" outlineLevel="0" collapsed="false">
      <c r="A106" s="51" t="n">
        <f aca="false">Prices_MTM!A339</f>
        <v>37216</v>
      </c>
      <c r="B106" s="43" t="n">
        <f aca="false">Prices_MTM!I339</f>
        <v>-30500</v>
      </c>
      <c r="C106" s="43" t="n">
        <f aca="false">-PERCENTILE(Prices_MTM!I89:I338,1-Inputs!$B$8)</f>
        <v>127800</v>
      </c>
      <c r="D106" s="43" t="n">
        <f aca="false">NORMSINV(Inputs!$B$8)*STDEV(Prices_MTM!I89:I338)</f>
        <v>128346.095866831</v>
      </c>
      <c r="E106" s="43" t="n">
        <f aca="false">-PERCENTILE(Prices_MTM!I89:I338,1-Inputs!$B$9)</f>
        <v>267145</v>
      </c>
      <c r="F106" s="43" t="n">
        <f aca="false">NORMSINV(Inputs!$B$9)*STDEV(Prices_MTM!I89:I338)</f>
        <v>181522.332667753</v>
      </c>
      <c r="G106" s="52" t="n">
        <f aca="false">IF(-B106&gt;C106,1,0)</f>
        <v>0</v>
      </c>
      <c r="H106" s="52" t="n">
        <f aca="false">IF(-B106&gt;D106,1,0)</f>
        <v>0</v>
      </c>
      <c r="I106" s="52" t="n">
        <f aca="false">IF(-B106&gt;E106,1,0)</f>
        <v>0</v>
      </c>
      <c r="J106" s="52" t="n">
        <f aca="false">IF(-B106&gt;F106,1,0)</f>
        <v>0</v>
      </c>
    </row>
    <row r="107" customFormat="false" ht="15" hidden="false" customHeight="false" outlineLevel="0" collapsed="false">
      <c r="A107" s="51" t="n">
        <f aca="false">Prices_MTM!A340</f>
        <v>37223</v>
      </c>
      <c r="B107" s="43" t="n">
        <f aca="false">Prices_MTM!I340</f>
        <v>80500.0000000003</v>
      </c>
      <c r="C107" s="43" t="n">
        <f aca="false">-PERCENTILE(Prices_MTM!I90:I339,1-Inputs!$B$8)</f>
        <v>127800</v>
      </c>
      <c r="D107" s="43" t="n">
        <f aca="false">NORMSINV(Inputs!$B$8)*STDEV(Prices_MTM!I90:I339)</f>
        <v>127939.688817835</v>
      </c>
      <c r="E107" s="43" t="n">
        <f aca="false">-PERCENTILE(Prices_MTM!I90:I339,1-Inputs!$B$9)</f>
        <v>267145</v>
      </c>
      <c r="F107" s="43" t="n">
        <f aca="false">NORMSINV(Inputs!$B$9)*STDEV(Prices_MTM!I90:I339)</f>
        <v>180947.543422719</v>
      </c>
      <c r="G107" s="52" t="n">
        <f aca="false">IF(-B107&gt;C107,1,0)</f>
        <v>0</v>
      </c>
      <c r="H107" s="52" t="n">
        <f aca="false">IF(-B107&gt;D107,1,0)</f>
        <v>0</v>
      </c>
      <c r="I107" s="52" t="n">
        <f aca="false">IF(-B107&gt;E107,1,0)</f>
        <v>0</v>
      </c>
      <c r="J107" s="52" t="n">
        <f aca="false">IF(-B107&gt;F107,1,0)</f>
        <v>0</v>
      </c>
    </row>
    <row r="108" customFormat="false" ht="15" hidden="false" customHeight="false" outlineLevel="0" collapsed="false">
      <c r="A108" s="51" t="n">
        <f aca="false">Prices_MTM!A341</f>
        <v>37225</v>
      </c>
      <c r="B108" s="43" t="n">
        <f aca="false">Prices_MTM!I341</f>
        <v>3499.99999999984</v>
      </c>
      <c r="C108" s="43" t="n">
        <f aca="false">-PERCENTILE(Prices_MTM!I91:I340,1-Inputs!$B$8)</f>
        <v>127800</v>
      </c>
      <c r="D108" s="43" t="n">
        <f aca="false">NORMSINV(Inputs!$B$8)*STDEV(Prices_MTM!I91:I340)</f>
        <v>127928.95268658</v>
      </c>
      <c r="E108" s="43" t="n">
        <f aca="false">-PERCENTILE(Prices_MTM!I91:I340,1-Inputs!$B$9)</f>
        <v>267145</v>
      </c>
      <c r="F108" s="43" t="n">
        <f aca="false">NORMSINV(Inputs!$B$9)*STDEV(Prices_MTM!I91:I340)</f>
        <v>180932.359107402</v>
      </c>
      <c r="G108" s="52" t="n">
        <f aca="false">IF(-B108&gt;C108,1,0)</f>
        <v>0</v>
      </c>
      <c r="H108" s="52" t="n">
        <f aca="false">IF(-B108&gt;D108,1,0)</f>
        <v>0</v>
      </c>
      <c r="I108" s="52" t="n">
        <f aca="false">IF(-B108&gt;E108,1,0)</f>
        <v>0</v>
      </c>
      <c r="J108" s="52" t="n">
        <f aca="false">IF(-B108&gt;F108,1,0)</f>
        <v>0</v>
      </c>
    </row>
    <row r="109" customFormat="false" ht="15" hidden="false" customHeight="false" outlineLevel="0" collapsed="false">
      <c r="A109" s="51" t="n">
        <f aca="false">Prices_MTM!A342</f>
        <v>37229</v>
      </c>
      <c r="B109" s="43" t="n">
        <f aca="false">Prices_MTM!I342</f>
        <v>7000.00000000003</v>
      </c>
      <c r="C109" s="43" t="n">
        <f aca="false">-PERCENTILE(Prices_MTM!I92:I341,1-Inputs!$B$8)</f>
        <v>127800</v>
      </c>
      <c r="D109" s="43" t="n">
        <f aca="false">NORMSINV(Inputs!$B$8)*STDEV(Prices_MTM!I92:I341)</f>
        <v>127888.440804958</v>
      </c>
      <c r="E109" s="43" t="n">
        <f aca="false">-PERCENTILE(Prices_MTM!I92:I341,1-Inputs!$B$9)</f>
        <v>267145</v>
      </c>
      <c r="F109" s="43" t="n">
        <f aca="false">NORMSINV(Inputs!$B$9)*STDEV(Prices_MTM!I92:I341)</f>
        <v>180875.062380119</v>
      </c>
      <c r="G109" s="52" t="n">
        <f aca="false">IF(-B109&gt;C109,1,0)</f>
        <v>0</v>
      </c>
      <c r="H109" s="52" t="n">
        <f aca="false">IF(-B109&gt;D109,1,0)</f>
        <v>0</v>
      </c>
      <c r="I109" s="52" t="n">
        <f aca="false">IF(-B109&gt;E109,1,0)</f>
        <v>0</v>
      </c>
      <c r="J109" s="52" t="n">
        <f aca="false">IF(-B109&gt;F109,1,0)</f>
        <v>0</v>
      </c>
    </row>
    <row r="110" customFormat="false" ht="15" hidden="false" customHeight="false" outlineLevel="0" collapsed="false">
      <c r="A110" s="51" t="n">
        <f aca="false">Prices_MTM!A343</f>
        <v>37230</v>
      </c>
      <c r="B110" s="43" t="n">
        <f aca="false">Prices_MTM!I343</f>
        <v>-8499.99999999991</v>
      </c>
      <c r="C110" s="43" t="n">
        <f aca="false">-PERCENTILE(Prices_MTM!I93:I342,1-Inputs!$B$8)</f>
        <v>127800</v>
      </c>
      <c r="D110" s="43" t="n">
        <f aca="false">NORMSINV(Inputs!$B$8)*STDEV(Prices_MTM!I93:I342)</f>
        <v>127891.287334535</v>
      </c>
      <c r="E110" s="43" t="n">
        <f aca="false">-PERCENTILE(Prices_MTM!I93:I342,1-Inputs!$B$9)</f>
        <v>267145</v>
      </c>
      <c r="F110" s="43" t="n">
        <f aca="false">NORMSINV(Inputs!$B$9)*STDEV(Prices_MTM!I93:I342)</f>
        <v>180879.088281221</v>
      </c>
      <c r="G110" s="52" t="n">
        <f aca="false">IF(-B110&gt;C110,1,0)</f>
        <v>0</v>
      </c>
      <c r="H110" s="52" t="n">
        <f aca="false">IF(-B110&gt;D110,1,0)</f>
        <v>0</v>
      </c>
      <c r="I110" s="52" t="n">
        <f aca="false">IF(-B110&gt;E110,1,0)</f>
        <v>0</v>
      </c>
      <c r="J110" s="52" t="n">
        <f aca="false">IF(-B110&gt;F110,1,0)</f>
        <v>0</v>
      </c>
    </row>
    <row r="111" customFormat="false" ht="15" hidden="false" customHeight="false" outlineLevel="0" collapsed="false">
      <c r="A111" s="51" t="n">
        <f aca="false">Prices_MTM!A344</f>
        <v>37231</v>
      </c>
      <c r="B111" s="43" t="n">
        <f aca="false">Prices_MTM!I344</f>
        <v>-58000</v>
      </c>
      <c r="C111" s="43" t="n">
        <f aca="false">-PERCENTILE(Prices_MTM!I94:I343,1-Inputs!$B$8)</f>
        <v>127800</v>
      </c>
      <c r="D111" s="43" t="n">
        <f aca="false">NORMSINV(Inputs!$B$8)*STDEV(Prices_MTM!I94:I343)</f>
        <v>127510.422527411</v>
      </c>
      <c r="E111" s="43" t="n">
        <f aca="false">-PERCENTILE(Prices_MTM!I94:I343,1-Inputs!$B$9)</f>
        <v>267145</v>
      </c>
      <c r="F111" s="43" t="n">
        <f aca="false">NORMSINV(Inputs!$B$9)*STDEV(Prices_MTM!I94:I343)</f>
        <v>180340.4239163</v>
      </c>
      <c r="G111" s="52" t="n">
        <f aca="false">IF(-B111&gt;C111,1,0)</f>
        <v>0</v>
      </c>
      <c r="H111" s="52" t="n">
        <f aca="false">IF(-B111&gt;D111,1,0)</f>
        <v>0</v>
      </c>
      <c r="I111" s="52" t="n">
        <f aca="false">IF(-B111&gt;E111,1,0)</f>
        <v>0</v>
      </c>
      <c r="J111" s="52" t="n">
        <f aca="false">IF(-B111&gt;F111,1,0)</f>
        <v>0</v>
      </c>
    </row>
    <row r="112" customFormat="false" ht="15" hidden="false" customHeight="false" outlineLevel="0" collapsed="false">
      <c r="A112" s="51" t="n">
        <f aca="false">Prices_MTM!A345</f>
        <v>37232</v>
      </c>
      <c r="B112" s="43" t="n">
        <f aca="false">Prices_MTM!I345</f>
        <v>76999.9999999998</v>
      </c>
      <c r="C112" s="43" t="n">
        <f aca="false">-PERCENTILE(Prices_MTM!I95:I344,1-Inputs!$B$8)</f>
        <v>127800</v>
      </c>
      <c r="D112" s="43" t="n">
        <f aca="false">NORMSINV(Inputs!$B$8)*STDEV(Prices_MTM!I95:I344)</f>
        <v>127593.305761755</v>
      </c>
      <c r="E112" s="43" t="n">
        <f aca="false">-PERCENTILE(Prices_MTM!I95:I344,1-Inputs!$B$9)</f>
        <v>267145</v>
      </c>
      <c r="F112" s="43" t="n">
        <f aca="false">NORMSINV(Inputs!$B$9)*STDEV(Prices_MTM!I95:I344)</f>
        <v>180457.647256329</v>
      </c>
      <c r="G112" s="52" t="n">
        <f aca="false">IF(-B112&gt;C112,1,0)</f>
        <v>0</v>
      </c>
      <c r="H112" s="52" t="n">
        <f aca="false">IF(-B112&gt;D112,1,0)</f>
        <v>0</v>
      </c>
      <c r="I112" s="52" t="n">
        <f aca="false">IF(-B112&gt;E112,1,0)</f>
        <v>0</v>
      </c>
      <c r="J112" s="52" t="n">
        <f aca="false">IF(-B112&gt;F112,1,0)</f>
        <v>0</v>
      </c>
    </row>
    <row r="113" customFormat="false" ht="15" hidden="false" customHeight="false" outlineLevel="0" collapsed="false">
      <c r="A113" s="51" t="n">
        <f aca="false">Prices_MTM!A346</f>
        <v>37236</v>
      </c>
      <c r="B113" s="43" t="n">
        <f aca="false">Prices_MTM!I346</f>
        <v>-93999.9999999999</v>
      </c>
      <c r="C113" s="43" t="n">
        <f aca="false">-PERCENTILE(Prices_MTM!I96:I345,1-Inputs!$B$8)</f>
        <v>127800</v>
      </c>
      <c r="D113" s="43" t="n">
        <f aca="false">NORMSINV(Inputs!$B$8)*STDEV(Prices_MTM!I96:I345)</f>
        <v>127443.198286471</v>
      </c>
      <c r="E113" s="43" t="n">
        <f aca="false">-PERCENTILE(Prices_MTM!I96:I345,1-Inputs!$B$9)</f>
        <v>267145</v>
      </c>
      <c r="F113" s="43" t="n">
        <f aca="false">NORMSINV(Inputs!$B$9)*STDEV(Prices_MTM!I96:I345)</f>
        <v>180245.347389469</v>
      </c>
      <c r="G113" s="52" t="n">
        <f aca="false">IF(-B113&gt;C113,1,0)</f>
        <v>0</v>
      </c>
      <c r="H113" s="52" t="n">
        <f aca="false">IF(-B113&gt;D113,1,0)</f>
        <v>0</v>
      </c>
      <c r="I113" s="52" t="n">
        <f aca="false">IF(-B113&gt;E113,1,0)</f>
        <v>0</v>
      </c>
      <c r="J113" s="52" t="n">
        <f aca="false">IF(-B113&gt;F113,1,0)</f>
        <v>0</v>
      </c>
    </row>
    <row r="114" customFormat="false" ht="15" hidden="false" customHeight="false" outlineLevel="0" collapsed="false">
      <c r="A114" s="51" t="n">
        <f aca="false">Prices_MTM!A347</f>
        <v>37242</v>
      </c>
      <c r="B114" s="43" t="n">
        <f aca="false">Prices_MTM!I347</f>
        <v>75500.0000000003</v>
      </c>
      <c r="C114" s="43" t="n">
        <f aca="false">-PERCENTILE(Prices_MTM!I97:I346,1-Inputs!$B$8)</f>
        <v>124050</v>
      </c>
      <c r="D114" s="43" t="n">
        <f aca="false">NORMSINV(Inputs!$B$8)*STDEV(Prices_MTM!I97:I346)</f>
        <v>123619.255283489</v>
      </c>
      <c r="E114" s="43" t="n">
        <f aca="false">-PERCENTILE(Prices_MTM!I97:I346,1-Inputs!$B$9)</f>
        <v>232790</v>
      </c>
      <c r="F114" s="43" t="n">
        <f aca="false">NORMSINV(Inputs!$B$9)*STDEV(Prices_MTM!I97:I346)</f>
        <v>174837.071826417</v>
      </c>
      <c r="G114" s="52" t="n">
        <f aca="false">IF(-B114&gt;C114,1,0)</f>
        <v>0</v>
      </c>
      <c r="H114" s="52" t="n">
        <f aca="false">IF(-B114&gt;D114,1,0)</f>
        <v>0</v>
      </c>
      <c r="I114" s="52" t="n">
        <f aca="false">IF(-B114&gt;E114,1,0)</f>
        <v>0</v>
      </c>
      <c r="J114" s="52" t="n">
        <f aca="false">IF(-B114&gt;F114,1,0)</f>
        <v>0</v>
      </c>
    </row>
    <row r="115" customFormat="false" ht="15" hidden="false" customHeight="false" outlineLevel="0" collapsed="false">
      <c r="A115" s="51" t="n">
        <f aca="false">Prices_MTM!A348</f>
        <v>37243</v>
      </c>
      <c r="B115" s="43" t="n">
        <f aca="false">Prices_MTM!I348</f>
        <v>13499.9999999996</v>
      </c>
      <c r="C115" s="43" t="n">
        <f aca="false">-PERCENTILE(Prices_MTM!I98:I347,1-Inputs!$B$8)</f>
        <v>124050</v>
      </c>
      <c r="D115" s="43" t="n">
        <f aca="false">NORMSINV(Inputs!$B$8)*STDEV(Prices_MTM!I98:I347)</f>
        <v>123677.568251678</v>
      </c>
      <c r="E115" s="43" t="n">
        <f aca="false">-PERCENTILE(Prices_MTM!I98:I347,1-Inputs!$B$9)</f>
        <v>232790</v>
      </c>
      <c r="F115" s="43" t="n">
        <f aca="false">NORMSINV(Inputs!$B$9)*STDEV(Prices_MTM!I98:I347)</f>
        <v>174919.544970138</v>
      </c>
      <c r="G115" s="52" t="n">
        <f aca="false">IF(-B115&gt;C115,1,0)</f>
        <v>0</v>
      </c>
      <c r="H115" s="52" t="n">
        <f aca="false">IF(-B115&gt;D115,1,0)</f>
        <v>0</v>
      </c>
      <c r="I115" s="52" t="n">
        <f aca="false">IF(-B115&gt;E115,1,0)</f>
        <v>0</v>
      </c>
      <c r="J115" s="52" t="n">
        <f aca="false">IF(-B115&gt;F115,1,0)</f>
        <v>0</v>
      </c>
    </row>
    <row r="116" customFormat="false" ht="15" hidden="false" customHeight="false" outlineLevel="0" collapsed="false">
      <c r="A116" s="51" t="n">
        <f aca="false">Prices_MTM!A349</f>
        <v>37244</v>
      </c>
      <c r="B116" s="43" t="n">
        <f aca="false">Prices_MTM!I349</f>
        <v>-26999.9999999998</v>
      </c>
      <c r="C116" s="43" t="n">
        <f aca="false">-PERCENTILE(Prices_MTM!I99:I348,1-Inputs!$B$8)</f>
        <v>124050</v>
      </c>
      <c r="D116" s="43" t="n">
        <f aca="false">NORMSINV(Inputs!$B$8)*STDEV(Prices_MTM!I99:I348)</f>
        <v>123594.29254435</v>
      </c>
      <c r="E116" s="43" t="n">
        <f aca="false">-PERCENTILE(Prices_MTM!I99:I348,1-Inputs!$B$9)</f>
        <v>232790</v>
      </c>
      <c r="F116" s="43" t="n">
        <f aca="false">NORMSINV(Inputs!$B$9)*STDEV(Prices_MTM!I99:I348)</f>
        <v>174801.766548078</v>
      </c>
      <c r="G116" s="52" t="n">
        <f aca="false">IF(-B116&gt;C116,1,0)</f>
        <v>0</v>
      </c>
      <c r="H116" s="52" t="n">
        <f aca="false">IF(-B116&gt;D116,1,0)</f>
        <v>0</v>
      </c>
      <c r="I116" s="52" t="n">
        <f aca="false">IF(-B116&gt;E116,1,0)</f>
        <v>0</v>
      </c>
      <c r="J116" s="52" t="n">
        <f aca="false">IF(-B116&gt;F116,1,0)</f>
        <v>0</v>
      </c>
    </row>
    <row r="117" customFormat="false" ht="15" hidden="false" customHeight="false" outlineLevel="0" collapsed="false">
      <c r="A117" s="51" t="n">
        <f aca="false">Prices_MTM!A350</f>
        <v>37245</v>
      </c>
      <c r="B117" s="43" t="n">
        <f aca="false">Prices_MTM!I350</f>
        <v>-61999.9999999999</v>
      </c>
      <c r="C117" s="43" t="n">
        <f aca="false">-PERCENTILE(Prices_MTM!I100:I349,1-Inputs!$B$8)</f>
        <v>124050</v>
      </c>
      <c r="D117" s="43" t="n">
        <f aca="false">NORMSINV(Inputs!$B$8)*STDEV(Prices_MTM!I100:I349)</f>
        <v>123225.468237335</v>
      </c>
      <c r="E117" s="43" t="n">
        <f aca="false">-PERCENTILE(Prices_MTM!I100:I349,1-Inputs!$B$9)</f>
        <v>232790</v>
      </c>
      <c r="F117" s="43" t="n">
        <f aca="false">NORMSINV(Inputs!$B$9)*STDEV(Prices_MTM!I100:I349)</f>
        <v>174280.131292236</v>
      </c>
      <c r="G117" s="52" t="n">
        <f aca="false">IF(-B117&gt;C117,1,0)</f>
        <v>0</v>
      </c>
      <c r="H117" s="52" t="n">
        <f aca="false">IF(-B117&gt;D117,1,0)</f>
        <v>0</v>
      </c>
      <c r="I117" s="52" t="n">
        <f aca="false">IF(-B117&gt;E117,1,0)</f>
        <v>0</v>
      </c>
      <c r="J117" s="52" t="n">
        <f aca="false">IF(-B117&gt;F117,1,0)</f>
        <v>0</v>
      </c>
    </row>
    <row r="118" customFormat="false" ht="15" hidden="false" customHeight="false" outlineLevel="0" collapsed="false">
      <c r="A118" s="51" t="n">
        <f aca="false">Prices_MTM!A351</f>
        <v>37246</v>
      </c>
      <c r="B118" s="43" t="n">
        <f aca="false">Prices_MTM!I351</f>
        <v>69999.9999999999</v>
      </c>
      <c r="C118" s="43" t="n">
        <f aca="false">-PERCENTILE(Prices_MTM!I101:I350,1-Inputs!$B$8)</f>
        <v>124050</v>
      </c>
      <c r="D118" s="43" t="n">
        <f aca="false">NORMSINV(Inputs!$B$8)*STDEV(Prices_MTM!I101:I350)</f>
        <v>123257.4441207</v>
      </c>
      <c r="E118" s="43" t="n">
        <f aca="false">-PERCENTILE(Prices_MTM!I101:I350,1-Inputs!$B$9)</f>
        <v>232790</v>
      </c>
      <c r="F118" s="43" t="n">
        <f aca="false">NORMSINV(Inputs!$B$9)*STDEV(Prices_MTM!I101:I350)</f>
        <v>174325.355394288</v>
      </c>
      <c r="G118" s="52" t="n">
        <f aca="false">IF(-B118&gt;C118,1,0)</f>
        <v>0</v>
      </c>
      <c r="H118" s="52" t="n">
        <f aca="false">IF(-B118&gt;D118,1,0)</f>
        <v>0</v>
      </c>
      <c r="I118" s="52" t="n">
        <f aca="false">IF(-B118&gt;E118,1,0)</f>
        <v>0</v>
      </c>
      <c r="J118" s="52" t="n">
        <f aca="false">IF(-B118&gt;F118,1,0)</f>
        <v>0</v>
      </c>
    </row>
    <row r="119" customFormat="false" ht="15" hidden="false" customHeight="false" outlineLevel="0" collapsed="false">
      <c r="A119" s="51" t="n">
        <f aca="false">Prices_MTM!A352</f>
        <v>37256</v>
      </c>
      <c r="B119" s="43" t="n">
        <f aca="false">Prices_MTM!I352</f>
        <v>35000</v>
      </c>
      <c r="C119" s="43" t="n">
        <f aca="false">-PERCENTILE(Prices_MTM!I102:I351,1-Inputs!$B$8)</f>
        <v>118775</v>
      </c>
      <c r="D119" s="43" t="n">
        <f aca="false">NORMSINV(Inputs!$B$8)*STDEV(Prices_MTM!I102:I351)</f>
        <v>122102.094929943</v>
      </c>
      <c r="E119" s="43" t="n">
        <f aca="false">-PERCENTILE(Prices_MTM!I102:I351,1-Inputs!$B$9)</f>
        <v>232790</v>
      </c>
      <c r="F119" s="43" t="n">
        <f aca="false">NORMSINV(Inputs!$B$9)*STDEV(Prices_MTM!I102:I351)</f>
        <v>172691.322985778</v>
      </c>
      <c r="G119" s="52" t="n">
        <f aca="false">IF(-B119&gt;C119,1,0)</f>
        <v>0</v>
      </c>
      <c r="H119" s="52" t="n">
        <f aca="false">IF(-B119&gt;D119,1,0)</f>
        <v>0</v>
      </c>
      <c r="I119" s="52" t="n">
        <f aca="false">IF(-B119&gt;E119,1,0)</f>
        <v>0</v>
      </c>
      <c r="J119" s="52" t="n">
        <f aca="false">IF(-B119&gt;F119,1,0)</f>
        <v>0</v>
      </c>
    </row>
    <row r="120" customFormat="false" ht="15" hidden="false" customHeight="false" outlineLevel="0" collapsed="false">
      <c r="A120" s="51" t="n">
        <f aca="false">Prices_MTM!A353</f>
        <v>37258</v>
      </c>
      <c r="B120" s="43" t="n">
        <f aca="false">Prices_MTM!I353</f>
        <v>77999.9999999999</v>
      </c>
      <c r="C120" s="43" t="n">
        <f aca="false">-PERCENTILE(Prices_MTM!I103:I352,1-Inputs!$B$8)</f>
        <v>118775</v>
      </c>
      <c r="D120" s="43" t="n">
        <f aca="false">NORMSINV(Inputs!$B$8)*STDEV(Prices_MTM!I103:I352)</f>
        <v>122156.922308204</v>
      </c>
      <c r="E120" s="43" t="n">
        <f aca="false">-PERCENTILE(Prices_MTM!I103:I352,1-Inputs!$B$9)</f>
        <v>232790</v>
      </c>
      <c r="F120" s="43" t="n">
        <f aca="false">NORMSINV(Inputs!$B$9)*STDEV(Prices_MTM!I103:I352)</f>
        <v>172768.866393147</v>
      </c>
      <c r="G120" s="52" t="n">
        <f aca="false">IF(-B120&gt;C120,1,0)</f>
        <v>0</v>
      </c>
      <c r="H120" s="52" t="n">
        <f aca="false">IF(-B120&gt;D120,1,0)</f>
        <v>0</v>
      </c>
      <c r="I120" s="52" t="n">
        <f aca="false">IF(-B120&gt;E120,1,0)</f>
        <v>0</v>
      </c>
      <c r="J120" s="52" t="n">
        <f aca="false">IF(-B120&gt;F120,1,0)</f>
        <v>0</v>
      </c>
    </row>
    <row r="121" customFormat="false" ht="15" hidden="false" customHeight="false" outlineLevel="0" collapsed="false">
      <c r="A121" s="51" t="n">
        <f aca="false">Prices_MTM!A354</f>
        <v>37260</v>
      </c>
      <c r="B121" s="43" t="n">
        <f aca="false">Prices_MTM!I354</f>
        <v>-19500</v>
      </c>
      <c r="C121" s="43" t="n">
        <f aca="false">-PERCENTILE(Prices_MTM!I104:I353,1-Inputs!$B$8)</f>
        <v>118775</v>
      </c>
      <c r="D121" s="43" t="n">
        <f aca="false">NORMSINV(Inputs!$B$8)*STDEV(Prices_MTM!I104:I353)</f>
        <v>122211.494416676</v>
      </c>
      <c r="E121" s="43" t="n">
        <f aca="false">-PERCENTILE(Prices_MTM!I104:I353,1-Inputs!$B$9)</f>
        <v>232790</v>
      </c>
      <c r="F121" s="43" t="n">
        <f aca="false">NORMSINV(Inputs!$B$9)*STDEV(Prices_MTM!I104:I353)</f>
        <v>172846.048767582</v>
      </c>
      <c r="G121" s="52" t="n">
        <f aca="false">IF(-B121&gt;C121,1,0)</f>
        <v>0</v>
      </c>
      <c r="H121" s="52" t="n">
        <f aca="false">IF(-B121&gt;D121,1,0)</f>
        <v>0</v>
      </c>
      <c r="I121" s="52" t="n">
        <f aca="false">IF(-B121&gt;E121,1,0)</f>
        <v>0</v>
      </c>
      <c r="J121" s="52" t="n">
        <f aca="false">IF(-B121&gt;F121,1,0)</f>
        <v>0</v>
      </c>
    </row>
    <row r="122" customFormat="false" ht="15" hidden="false" customHeight="false" outlineLevel="0" collapsed="false">
      <c r="A122" s="51" t="n">
        <f aca="false">Prices_MTM!A355</f>
        <v>37263</v>
      </c>
      <c r="B122" s="43" t="n">
        <f aca="false">Prices_MTM!I355</f>
        <v>1000.00000000033</v>
      </c>
      <c r="C122" s="43" t="n">
        <f aca="false">-PERCENTILE(Prices_MTM!I105:I354,1-Inputs!$B$8)</f>
        <v>118775</v>
      </c>
      <c r="D122" s="43" t="n">
        <f aca="false">NORMSINV(Inputs!$B$8)*STDEV(Prices_MTM!I105:I354)</f>
        <v>121780.61667893</v>
      </c>
      <c r="E122" s="43" t="n">
        <f aca="false">-PERCENTILE(Prices_MTM!I105:I354,1-Inputs!$B$9)</f>
        <v>232790</v>
      </c>
      <c r="F122" s="43" t="n">
        <f aca="false">NORMSINV(Inputs!$B$9)*STDEV(Prices_MTM!I105:I354)</f>
        <v>172236.650160465</v>
      </c>
      <c r="G122" s="52" t="n">
        <f aca="false">IF(-B122&gt;C122,1,0)</f>
        <v>0</v>
      </c>
      <c r="H122" s="52" t="n">
        <f aca="false">IF(-B122&gt;D122,1,0)</f>
        <v>0</v>
      </c>
      <c r="I122" s="52" t="n">
        <f aca="false">IF(-B122&gt;E122,1,0)</f>
        <v>0</v>
      </c>
      <c r="J122" s="52" t="n">
        <f aca="false">IF(-B122&gt;F122,1,0)</f>
        <v>0</v>
      </c>
    </row>
    <row r="123" customFormat="false" ht="15" hidden="false" customHeight="false" outlineLevel="0" collapsed="false">
      <c r="A123" s="51" t="n">
        <f aca="false">Prices_MTM!A356</f>
        <v>37265</v>
      </c>
      <c r="B123" s="43" t="n">
        <f aca="false">Prices_MTM!I356</f>
        <v>-66500.0000000003</v>
      </c>
      <c r="C123" s="43" t="n">
        <f aca="false">-PERCENTILE(Prices_MTM!I106:I355,1-Inputs!$B$8)</f>
        <v>118775</v>
      </c>
      <c r="D123" s="43" t="n">
        <f aca="false">NORMSINV(Inputs!$B$8)*STDEV(Prices_MTM!I106:I355)</f>
        <v>121593.175786818</v>
      </c>
      <c r="E123" s="43" t="n">
        <f aca="false">-PERCENTILE(Prices_MTM!I106:I355,1-Inputs!$B$9)</f>
        <v>232790</v>
      </c>
      <c r="F123" s="43" t="n">
        <f aca="false">NORMSINV(Inputs!$B$9)*STDEV(Prices_MTM!I106:I355)</f>
        <v>171971.548929736</v>
      </c>
      <c r="G123" s="52" t="n">
        <f aca="false">IF(-B123&gt;C123,1,0)</f>
        <v>0</v>
      </c>
      <c r="H123" s="52" t="n">
        <f aca="false">IF(-B123&gt;D123,1,0)</f>
        <v>0</v>
      </c>
      <c r="I123" s="52" t="n">
        <f aca="false">IF(-B123&gt;E123,1,0)</f>
        <v>0</v>
      </c>
      <c r="J123" s="52" t="n">
        <f aca="false">IF(-B123&gt;F123,1,0)</f>
        <v>0</v>
      </c>
    </row>
    <row r="124" customFormat="false" ht="15" hidden="false" customHeight="false" outlineLevel="0" collapsed="false">
      <c r="A124" s="51" t="n">
        <f aca="false">Prices_MTM!A357</f>
        <v>37266</v>
      </c>
      <c r="B124" s="43" t="n">
        <f aca="false">Prices_MTM!I357</f>
        <v>41000</v>
      </c>
      <c r="C124" s="43" t="n">
        <f aca="false">-PERCENTILE(Prices_MTM!I107:I356,1-Inputs!$B$8)</f>
        <v>118775</v>
      </c>
      <c r="D124" s="43" t="n">
        <f aca="false">NORMSINV(Inputs!$B$8)*STDEV(Prices_MTM!I107:I356)</f>
        <v>121572.578931423</v>
      </c>
      <c r="E124" s="43" t="n">
        <f aca="false">-PERCENTILE(Prices_MTM!I107:I356,1-Inputs!$B$9)</f>
        <v>232790</v>
      </c>
      <c r="F124" s="43" t="n">
        <f aca="false">NORMSINV(Inputs!$B$9)*STDEV(Prices_MTM!I107:I356)</f>
        <v>171942.418404091</v>
      </c>
      <c r="G124" s="52" t="n">
        <f aca="false">IF(-B124&gt;C124,1,0)</f>
        <v>0</v>
      </c>
      <c r="H124" s="52" t="n">
        <f aca="false">IF(-B124&gt;D124,1,0)</f>
        <v>0</v>
      </c>
      <c r="I124" s="52" t="n">
        <f aca="false">IF(-B124&gt;E124,1,0)</f>
        <v>0</v>
      </c>
      <c r="J124" s="52" t="n">
        <f aca="false">IF(-B124&gt;F124,1,0)</f>
        <v>0</v>
      </c>
    </row>
    <row r="125" customFormat="false" ht="15" hidden="false" customHeight="false" outlineLevel="0" collapsed="false">
      <c r="A125" s="51" t="n">
        <f aca="false">Prices_MTM!A358</f>
        <v>37267</v>
      </c>
      <c r="B125" s="43" t="n">
        <f aca="false">Prices_MTM!I358</f>
        <v>-99499.9999999997</v>
      </c>
      <c r="C125" s="43" t="n">
        <f aca="false">-PERCENTILE(Prices_MTM!I108:I357,1-Inputs!$B$8)</f>
        <v>118775</v>
      </c>
      <c r="D125" s="43" t="n">
        <f aca="false">NORMSINV(Inputs!$B$8)*STDEV(Prices_MTM!I108:I357)</f>
        <v>120961.686530627</v>
      </c>
      <c r="E125" s="43" t="n">
        <f aca="false">-PERCENTILE(Prices_MTM!I108:I357,1-Inputs!$B$9)</f>
        <v>232790</v>
      </c>
      <c r="F125" s="43" t="n">
        <f aca="false">NORMSINV(Inputs!$B$9)*STDEV(Prices_MTM!I108:I357)</f>
        <v>171078.421623726</v>
      </c>
      <c r="G125" s="52" t="n">
        <f aca="false">IF(-B125&gt;C125,1,0)</f>
        <v>0</v>
      </c>
      <c r="H125" s="52" t="n">
        <f aca="false">IF(-B125&gt;D125,1,0)</f>
        <v>0</v>
      </c>
      <c r="I125" s="52" t="n">
        <f aca="false">IF(-B125&gt;E125,1,0)</f>
        <v>0</v>
      </c>
      <c r="J125" s="52" t="n">
        <f aca="false">IF(-B125&gt;F125,1,0)</f>
        <v>0</v>
      </c>
    </row>
    <row r="126" customFormat="false" ht="15" hidden="false" customHeight="false" outlineLevel="0" collapsed="false">
      <c r="A126" s="51" t="n">
        <f aca="false">Prices_MTM!A359</f>
        <v>37271</v>
      </c>
      <c r="B126" s="43" t="n">
        <f aca="false">Prices_MTM!I359</f>
        <v>-7000.00000000038</v>
      </c>
      <c r="C126" s="43" t="n">
        <f aca="false">-PERCENTILE(Prices_MTM!I109:I358,1-Inputs!$B$8)</f>
        <v>118775</v>
      </c>
      <c r="D126" s="43" t="n">
        <f aca="false">NORMSINV(Inputs!$B$8)*STDEV(Prices_MTM!I109:I358)</f>
        <v>121130.774203184</v>
      </c>
      <c r="E126" s="43" t="n">
        <f aca="false">-PERCENTILE(Prices_MTM!I109:I358,1-Inputs!$B$9)</f>
        <v>232790</v>
      </c>
      <c r="F126" s="43" t="n">
        <f aca="false">NORMSINV(Inputs!$B$9)*STDEV(Prices_MTM!I109:I358)</f>
        <v>171317.565545796</v>
      </c>
      <c r="G126" s="52" t="n">
        <f aca="false">IF(-B126&gt;C126,1,0)</f>
        <v>0</v>
      </c>
      <c r="H126" s="52" t="n">
        <f aca="false">IF(-B126&gt;D126,1,0)</f>
        <v>0</v>
      </c>
      <c r="I126" s="52" t="n">
        <f aca="false">IF(-B126&gt;E126,1,0)</f>
        <v>0</v>
      </c>
      <c r="J126" s="52" t="n">
        <f aca="false">IF(-B126&gt;F126,1,0)</f>
        <v>0</v>
      </c>
    </row>
    <row r="127" customFormat="false" ht="15" hidden="false" customHeight="false" outlineLevel="0" collapsed="false">
      <c r="A127" s="51" t="n">
        <f aca="false">Prices_MTM!A360</f>
        <v>37278</v>
      </c>
      <c r="B127" s="43" t="n">
        <f aca="false">Prices_MTM!I360</f>
        <v>-54999.9999999999</v>
      </c>
      <c r="C127" s="43" t="n">
        <f aca="false">-PERCENTILE(Prices_MTM!I110:I359,1-Inputs!$B$8)</f>
        <v>118775</v>
      </c>
      <c r="D127" s="43" t="n">
        <f aca="false">NORMSINV(Inputs!$B$8)*STDEV(Prices_MTM!I110:I359)</f>
        <v>121126.129360106</v>
      </c>
      <c r="E127" s="43" t="n">
        <f aca="false">-PERCENTILE(Prices_MTM!I110:I359,1-Inputs!$B$9)</f>
        <v>232790</v>
      </c>
      <c r="F127" s="43" t="n">
        <f aca="false">NORMSINV(Inputs!$B$9)*STDEV(Prices_MTM!I110:I359)</f>
        <v>171310.996255591</v>
      </c>
      <c r="G127" s="52" t="n">
        <f aca="false">IF(-B127&gt;C127,1,0)</f>
        <v>0</v>
      </c>
      <c r="H127" s="52" t="n">
        <f aca="false">IF(-B127&gt;D127,1,0)</f>
        <v>0</v>
      </c>
      <c r="I127" s="52" t="n">
        <f aca="false">IF(-B127&gt;E127,1,0)</f>
        <v>0</v>
      </c>
      <c r="J127" s="52" t="n">
        <f aca="false">IF(-B127&gt;F127,1,0)</f>
        <v>0</v>
      </c>
    </row>
    <row r="128" customFormat="false" ht="15" hidden="false" customHeight="false" outlineLevel="0" collapsed="false">
      <c r="A128" s="51" t="n">
        <f aca="false">Prices_MTM!A361</f>
        <v>37279</v>
      </c>
      <c r="B128" s="43" t="n">
        <f aca="false">Prices_MTM!I361</f>
        <v>64500.0000000001</v>
      </c>
      <c r="C128" s="43" t="n">
        <f aca="false">-PERCENTILE(Prices_MTM!I111:I360,1-Inputs!$B$8)</f>
        <v>112100</v>
      </c>
      <c r="D128" s="43" t="n">
        <f aca="false">NORMSINV(Inputs!$B$8)*STDEV(Prices_MTM!I111:I360)</f>
        <v>119840.345852424</v>
      </c>
      <c r="E128" s="43" t="n">
        <f aca="false">-PERCENTILE(Prices_MTM!I111:I360,1-Inputs!$B$9)</f>
        <v>232790</v>
      </c>
      <c r="F128" s="43" t="n">
        <f aca="false">NORMSINV(Inputs!$B$9)*STDEV(Prices_MTM!I111:I360)</f>
        <v>169492.48810352</v>
      </c>
      <c r="G128" s="52" t="n">
        <f aca="false">IF(-B128&gt;C128,1,0)</f>
        <v>0</v>
      </c>
      <c r="H128" s="52" t="n">
        <f aca="false">IF(-B128&gt;D128,1,0)</f>
        <v>0</v>
      </c>
      <c r="I128" s="52" t="n">
        <f aca="false">IF(-B128&gt;E128,1,0)</f>
        <v>0</v>
      </c>
      <c r="J128" s="52" t="n">
        <f aca="false">IF(-B128&gt;F128,1,0)</f>
        <v>0</v>
      </c>
    </row>
    <row r="129" customFormat="false" ht="15" hidden="false" customHeight="false" outlineLevel="0" collapsed="false">
      <c r="A129" s="51" t="n">
        <f aca="false">Prices_MTM!A362</f>
        <v>37280</v>
      </c>
      <c r="B129" s="43" t="n">
        <f aca="false">Prices_MTM!I362</f>
        <v>45999.9999999999</v>
      </c>
      <c r="C129" s="43" t="n">
        <f aca="false">-PERCENTILE(Prices_MTM!I112:I361,1-Inputs!$B$8)</f>
        <v>112100</v>
      </c>
      <c r="D129" s="43" t="n">
        <f aca="false">NORMSINV(Inputs!$B$8)*STDEV(Prices_MTM!I112:I361)</f>
        <v>120042.300464417</v>
      </c>
      <c r="E129" s="43" t="n">
        <f aca="false">-PERCENTILE(Prices_MTM!I112:I361,1-Inputs!$B$9)</f>
        <v>232790</v>
      </c>
      <c r="F129" s="43" t="n">
        <f aca="false">NORMSINV(Inputs!$B$9)*STDEV(Prices_MTM!I112:I361)</f>
        <v>169778.116365249</v>
      </c>
      <c r="G129" s="52" t="n">
        <f aca="false">IF(-B129&gt;C129,1,0)</f>
        <v>0</v>
      </c>
      <c r="H129" s="52" t="n">
        <f aca="false">IF(-B129&gt;D129,1,0)</f>
        <v>0</v>
      </c>
      <c r="I129" s="52" t="n">
        <f aca="false">IF(-B129&gt;E129,1,0)</f>
        <v>0</v>
      </c>
      <c r="J129" s="52" t="n">
        <f aca="false">IF(-B129&gt;F129,1,0)</f>
        <v>0</v>
      </c>
    </row>
    <row r="130" customFormat="false" ht="15" hidden="false" customHeight="false" outlineLevel="0" collapsed="false">
      <c r="A130" s="51" t="n">
        <f aca="false">Prices_MTM!A363</f>
        <v>37281</v>
      </c>
      <c r="B130" s="43" t="n">
        <f aca="false">Prices_MTM!I363</f>
        <v>16500.0000000001</v>
      </c>
      <c r="C130" s="43" t="n">
        <f aca="false">-PERCENTILE(Prices_MTM!I113:I362,1-Inputs!$B$8)</f>
        <v>112100</v>
      </c>
      <c r="D130" s="43" t="n">
        <f aca="false">NORMSINV(Inputs!$B$8)*STDEV(Prices_MTM!I113:I362)</f>
        <v>120094.734526459</v>
      </c>
      <c r="E130" s="43" t="n">
        <f aca="false">-PERCENTILE(Prices_MTM!I113:I362,1-Inputs!$B$9)</f>
        <v>232790</v>
      </c>
      <c r="F130" s="43" t="n">
        <f aca="false">NORMSINV(Inputs!$B$9)*STDEV(Prices_MTM!I113:I362)</f>
        <v>169852.274859817</v>
      </c>
      <c r="G130" s="52" t="n">
        <f aca="false">IF(-B130&gt;C130,1,0)</f>
        <v>0</v>
      </c>
      <c r="H130" s="52" t="n">
        <f aca="false">IF(-B130&gt;D130,1,0)</f>
        <v>0</v>
      </c>
      <c r="I130" s="52" t="n">
        <f aca="false">IF(-B130&gt;E130,1,0)</f>
        <v>0</v>
      </c>
      <c r="J130" s="52" t="n">
        <f aca="false">IF(-B130&gt;F130,1,0)</f>
        <v>0</v>
      </c>
    </row>
    <row r="131" customFormat="false" ht="15" hidden="false" customHeight="false" outlineLevel="0" collapsed="false">
      <c r="A131" s="51" t="n">
        <f aca="false">Prices_MTM!A364</f>
        <v>37285</v>
      </c>
      <c r="B131" s="43" t="n">
        <f aca="false">Prices_MTM!I364</f>
        <v>-61000.0000000001</v>
      </c>
      <c r="C131" s="43" t="n">
        <f aca="false">-PERCENTILE(Prices_MTM!I114:I363,1-Inputs!$B$8)</f>
        <v>112100</v>
      </c>
      <c r="D131" s="43" t="n">
        <f aca="false">NORMSINV(Inputs!$B$8)*STDEV(Prices_MTM!I114:I363)</f>
        <v>119973.394153943</v>
      </c>
      <c r="E131" s="43" t="n">
        <f aca="false">-PERCENTILE(Prices_MTM!I114:I363,1-Inputs!$B$9)</f>
        <v>232790</v>
      </c>
      <c r="F131" s="43" t="n">
        <f aca="false">NORMSINV(Inputs!$B$9)*STDEV(Prices_MTM!I114:I363)</f>
        <v>169680.660855377</v>
      </c>
      <c r="G131" s="52" t="n">
        <f aca="false">IF(-B131&gt;C131,1,0)</f>
        <v>0</v>
      </c>
      <c r="H131" s="52" t="n">
        <f aca="false">IF(-B131&gt;D131,1,0)</f>
        <v>0</v>
      </c>
      <c r="I131" s="52" t="n">
        <f aca="false">IF(-B131&gt;E131,1,0)</f>
        <v>0</v>
      </c>
      <c r="J131" s="52" t="n">
        <f aca="false">IF(-B131&gt;F131,1,0)</f>
        <v>0</v>
      </c>
    </row>
    <row r="132" customFormat="false" ht="15" hidden="false" customHeight="false" outlineLevel="0" collapsed="false">
      <c r="A132" s="51" t="n">
        <f aca="false">Prices_MTM!A365</f>
        <v>37287</v>
      </c>
      <c r="B132" s="43" t="n">
        <f aca="false">Prices_MTM!I365</f>
        <v>50500.0000000001</v>
      </c>
      <c r="C132" s="43" t="n">
        <f aca="false">-PERCENTILE(Prices_MTM!I115:I364,1-Inputs!$B$8)</f>
        <v>112100</v>
      </c>
      <c r="D132" s="43" t="n">
        <f aca="false">NORMSINV(Inputs!$B$8)*STDEV(Prices_MTM!I115:I364)</f>
        <v>119988.668084441</v>
      </c>
      <c r="E132" s="43" t="n">
        <f aca="false">-PERCENTILE(Prices_MTM!I115:I364,1-Inputs!$B$9)</f>
        <v>232790</v>
      </c>
      <c r="F132" s="43" t="n">
        <f aca="false">NORMSINV(Inputs!$B$9)*STDEV(Prices_MTM!I115:I364)</f>
        <v>169702.263066758</v>
      </c>
      <c r="G132" s="52" t="n">
        <f aca="false">IF(-B132&gt;C132,1,0)</f>
        <v>0</v>
      </c>
      <c r="H132" s="52" t="n">
        <f aca="false">IF(-B132&gt;D132,1,0)</f>
        <v>0</v>
      </c>
      <c r="I132" s="52" t="n">
        <f aca="false">IF(-B132&gt;E132,1,0)</f>
        <v>0</v>
      </c>
      <c r="J132" s="52" t="n">
        <f aca="false">IF(-B132&gt;F132,1,0)</f>
        <v>0</v>
      </c>
    </row>
    <row r="133" customFormat="false" ht="15" hidden="false" customHeight="false" outlineLevel="0" collapsed="false">
      <c r="A133" s="51" t="n">
        <f aca="false">Prices_MTM!A366</f>
        <v>37288</v>
      </c>
      <c r="B133" s="43" t="n">
        <f aca="false">Prices_MTM!I366</f>
        <v>37499.9999999998</v>
      </c>
      <c r="C133" s="43" t="n">
        <f aca="false">-PERCENTILE(Prices_MTM!I116:I365,1-Inputs!$B$8)</f>
        <v>112100</v>
      </c>
      <c r="D133" s="43" t="n">
        <f aca="false">NORMSINV(Inputs!$B$8)*STDEV(Prices_MTM!I116:I365)</f>
        <v>119851.306565172</v>
      </c>
      <c r="E133" s="43" t="n">
        <f aca="false">-PERCENTILE(Prices_MTM!I116:I365,1-Inputs!$B$9)</f>
        <v>232790</v>
      </c>
      <c r="F133" s="43" t="n">
        <f aca="false">NORMSINV(Inputs!$B$9)*STDEV(Prices_MTM!I116:I365)</f>
        <v>169507.990048728</v>
      </c>
      <c r="G133" s="52" t="n">
        <f aca="false">IF(-B133&gt;C133,1,0)</f>
        <v>0</v>
      </c>
      <c r="H133" s="52" t="n">
        <f aca="false">IF(-B133&gt;D133,1,0)</f>
        <v>0</v>
      </c>
      <c r="I133" s="52" t="n">
        <f aca="false">IF(-B133&gt;E133,1,0)</f>
        <v>0</v>
      </c>
      <c r="J133" s="52" t="n">
        <f aca="false">IF(-B133&gt;F133,1,0)</f>
        <v>0</v>
      </c>
    </row>
    <row r="134" customFormat="false" ht="15" hidden="false" customHeight="false" outlineLevel="0" collapsed="false">
      <c r="A134" s="51" t="n">
        <f aca="false">Prices_MTM!A367</f>
        <v>37294</v>
      </c>
      <c r="B134" s="43" t="n">
        <f aca="false">Prices_MTM!I367</f>
        <v>-51000</v>
      </c>
      <c r="C134" s="43" t="n">
        <f aca="false">-PERCENTILE(Prices_MTM!I117:I366,1-Inputs!$B$8)</f>
        <v>112100</v>
      </c>
      <c r="D134" s="43" t="n">
        <f aca="false">NORMSINV(Inputs!$B$8)*STDEV(Prices_MTM!I117:I366)</f>
        <v>119869.619207354</v>
      </c>
      <c r="E134" s="43" t="n">
        <f aca="false">-PERCENTILE(Prices_MTM!I117:I366,1-Inputs!$B$9)</f>
        <v>232790</v>
      </c>
      <c r="F134" s="43" t="n">
        <f aca="false">NORMSINV(Inputs!$B$9)*STDEV(Prices_MTM!I117:I366)</f>
        <v>169533.889968035</v>
      </c>
      <c r="G134" s="52" t="n">
        <f aca="false">IF(-B134&gt;C134,1,0)</f>
        <v>0</v>
      </c>
      <c r="H134" s="52" t="n">
        <f aca="false">IF(-B134&gt;D134,1,0)</f>
        <v>0</v>
      </c>
      <c r="I134" s="52" t="n">
        <f aca="false">IF(-B134&gt;E134,1,0)</f>
        <v>0</v>
      </c>
      <c r="J134" s="52" t="n">
        <f aca="false">IF(-B134&gt;F134,1,0)</f>
        <v>0</v>
      </c>
    </row>
    <row r="135" customFormat="false" ht="15" hidden="false" customHeight="false" outlineLevel="0" collapsed="false">
      <c r="A135" s="51" t="n">
        <f aca="false">Prices_MTM!A368</f>
        <v>37295</v>
      </c>
      <c r="B135" s="43" t="n">
        <f aca="false">Prices_MTM!I368</f>
        <v>20500</v>
      </c>
      <c r="C135" s="43" t="n">
        <f aca="false">-PERCENTILE(Prices_MTM!I118:I367,1-Inputs!$B$8)</f>
        <v>112100</v>
      </c>
      <c r="D135" s="43" t="n">
        <f aca="false">NORMSINV(Inputs!$B$8)*STDEV(Prices_MTM!I118:I367)</f>
        <v>119384.097708242</v>
      </c>
      <c r="E135" s="43" t="n">
        <f aca="false">-PERCENTILE(Prices_MTM!I118:I367,1-Inputs!$B$9)</f>
        <v>232790</v>
      </c>
      <c r="F135" s="43" t="n">
        <f aca="false">NORMSINV(Inputs!$B$9)*STDEV(Prices_MTM!I118:I367)</f>
        <v>168847.207646426</v>
      </c>
      <c r="G135" s="52" t="n">
        <f aca="false">IF(-B135&gt;C135,1,0)</f>
        <v>0</v>
      </c>
      <c r="H135" s="52" t="n">
        <f aca="false">IF(-B135&gt;D135,1,0)</f>
        <v>0</v>
      </c>
      <c r="I135" s="52" t="n">
        <f aca="false">IF(-B135&gt;E135,1,0)</f>
        <v>0</v>
      </c>
      <c r="J135" s="52" t="n">
        <f aca="false">IF(-B135&gt;F135,1,0)</f>
        <v>0</v>
      </c>
    </row>
    <row r="136" customFormat="false" ht="15" hidden="false" customHeight="false" outlineLevel="0" collapsed="false">
      <c r="A136" s="51" t="n">
        <f aca="false">Prices_MTM!A369</f>
        <v>37306</v>
      </c>
      <c r="B136" s="43" t="n">
        <f aca="false">Prices_MTM!I369</f>
        <v>43500.0000000001</v>
      </c>
      <c r="C136" s="43" t="n">
        <f aca="false">-PERCENTILE(Prices_MTM!I119:I368,1-Inputs!$B$8)</f>
        <v>112100</v>
      </c>
      <c r="D136" s="43" t="n">
        <f aca="false">NORMSINV(Inputs!$B$8)*STDEV(Prices_MTM!I119:I368)</f>
        <v>119392.641305787</v>
      </c>
      <c r="E136" s="43" t="n">
        <f aca="false">-PERCENTILE(Prices_MTM!I119:I368,1-Inputs!$B$9)</f>
        <v>232790</v>
      </c>
      <c r="F136" s="43" t="n">
        <f aca="false">NORMSINV(Inputs!$B$9)*STDEV(Prices_MTM!I119:I368)</f>
        <v>168859.291019476</v>
      </c>
      <c r="G136" s="52" t="n">
        <f aca="false">IF(-B136&gt;C136,1,0)</f>
        <v>0</v>
      </c>
      <c r="H136" s="52" t="n">
        <f aca="false">IF(-B136&gt;D136,1,0)</f>
        <v>0</v>
      </c>
      <c r="I136" s="52" t="n">
        <f aca="false">IF(-B136&gt;E136,1,0)</f>
        <v>0</v>
      </c>
      <c r="J136" s="52" t="n">
        <f aca="false">IF(-B136&gt;F136,1,0)</f>
        <v>0</v>
      </c>
    </row>
    <row r="137" customFormat="false" ht="15" hidden="false" customHeight="false" outlineLevel="0" collapsed="false">
      <c r="A137" s="51" t="n">
        <f aca="false">Prices_MTM!A370</f>
        <v>37307</v>
      </c>
      <c r="B137" s="43" t="n">
        <f aca="false">Prices_MTM!I370</f>
        <v>-9000.00000000017</v>
      </c>
      <c r="C137" s="43" t="n">
        <f aca="false">-PERCENTILE(Prices_MTM!I120:I369,1-Inputs!$B$8)</f>
        <v>112100</v>
      </c>
      <c r="D137" s="43" t="n">
        <f aca="false">NORMSINV(Inputs!$B$8)*STDEV(Prices_MTM!I120:I369)</f>
        <v>119337.478646427</v>
      </c>
      <c r="E137" s="43" t="n">
        <f aca="false">-PERCENTILE(Prices_MTM!I120:I369,1-Inputs!$B$9)</f>
        <v>232790</v>
      </c>
      <c r="F137" s="43" t="n">
        <f aca="false">NORMSINV(Inputs!$B$9)*STDEV(Prices_MTM!I120:I369)</f>
        <v>168781.27341765</v>
      </c>
      <c r="G137" s="52" t="n">
        <f aca="false">IF(-B137&gt;C137,1,0)</f>
        <v>0</v>
      </c>
      <c r="H137" s="52" t="n">
        <f aca="false">IF(-B137&gt;D137,1,0)</f>
        <v>0</v>
      </c>
      <c r="I137" s="52" t="n">
        <f aca="false">IF(-B137&gt;E137,1,0)</f>
        <v>0</v>
      </c>
      <c r="J137" s="52" t="n">
        <f aca="false">IF(-B137&gt;F137,1,0)</f>
        <v>0</v>
      </c>
    </row>
    <row r="138" customFormat="false" ht="15" hidden="false" customHeight="false" outlineLevel="0" collapsed="false">
      <c r="A138" s="51" t="n">
        <f aca="false">Prices_MTM!A371</f>
        <v>37309</v>
      </c>
      <c r="B138" s="43" t="n">
        <f aca="false">Prices_MTM!I371</f>
        <v>26000.0000000003</v>
      </c>
      <c r="C138" s="43" t="n">
        <f aca="false">-PERCENTILE(Prices_MTM!I121:I370,1-Inputs!$B$8)</f>
        <v>110750</v>
      </c>
      <c r="D138" s="43" t="n">
        <f aca="false">NORMSINV(Inputs!$B$8)*STDEV(Prices_MTM!I121:I370)</f>
        <v>118797.458452679</v>
      </c>
      <c r="E138" s="43" t="n">
        <f aca="false">-PERCENTILE(Prices_MTM!I121:I370,1-Inputs!$B$9)</f>
        <v>232790</v>
      </c>
      <c r="F138" s="43" t="n">
        <f aca="false">NORMSINV(Inputs!$B$9)*STDEV(Prices_MTM!I121:I370)</f>
        <v>168017.512552197</v>
      </c>
      <c r="G138" s="52" t="n">
        <f aca="false">IF(-B138&gt;C138,1,0)</f>
        <v>0</v>
      </c>
      <c r="H138" s="52" t="n">
        <f aca="false">IF(-B138&gt;D138,1,0)</f>
        <v>0</v>
      </c>
      <c r="I138" s="52" t="n">
        <f aca="false">IF(-B138&gt;E138,1,0)</f>
        <v>0</v>
      </c>
      <c r="J138" s="52" t="n">
        <f aca="false">IF(-B138&gt;F138,1,0)</f>
        <v>0</v>
      </c>
    </row>
    <row r="139" customFormat="false" ht="15" hidden="false" customHeight="false" outlineLevel="0" collapsed="false">
      <c r="A139" s="51" t="n">
        <f aca="false">Prices_MTM!A372</f>
        <v>37314</v>
      </c>
      <c r="B139" s="43" t="n">
        <f aca="false">Prices_MTM!I372</f>
        <v>18499.9999999997</v>
      </c>
      <c r="C139" s="43" t="n">
        <f aca="false">-PERCENTILE(Prices_MTM!I122:I371,1-Inputs!$B$8)</f>
        <v>110750</v>
      </c>
      <c r="D139" s="43" t="n">
        <f aca="false">NORMSINV(Inputs!$B$8)*STDEV(Prices_MTM!I122:I371)</f>
        <v>115805.360529841</v>
      </c>
      <c r="E139" s="43" t="n">
        <f aca="false">-PERCENTILE(Prices_MTM!I122:I371,1-Inputs!$B$9)</f>
        <v>232790</v>
      </c>
      <c r="F139" s="43" t="n">
        <f aca="false">NORMSINV(Inputs!$B$9)*STDEV(Prices_MTM!I122:I371)</f>
        <v>163785.731360446</v>
      </c>
      <c r="G139" s="52" t="n">
        <f aca="false">IF(-B139&gt;C139,1,0)</f>
        <v>0</v>
      </c>
      <c r="H139" s="52" t="n">
        <f aca="false">IF(-B139&gt;D139,1,0)</f>
        <v>0</v>
      </c>
      <c r="I139" s="52" t="n">
        <f aca="false">IF(-B139&gt;E139,1,0)</f>
        <v>0</v>
      </c>
      <c r="J139" s="52" t="n">
        <f aca="false">IF(-B139&gt;F139,1,0)</f>
        <v>0</v>
      </c>
    </row>
    <row r="140" customFormat="false" ht="15" hidden="false" customHeight="false" outlineLevel="0" collapsed="false">
      <c r="A140" s="51" t="n">
        <f aca="false">Prices_MTM!A373</f>
        <v>37315</v>
      </c>
      <c r="B140" s="43" t="n">
        <f aca="false">Prices_MTM!I373</f>
        <v>38000.0000000003</v>
      </c>
      <c r="C140" s="43" t="n">
        <f aca="false">-PERCENTILE(Prices_MTM!I123:I372,1-Inputs!$B$8)</f>
        <v>110750</v>
      </c>
      <c r="D140" s="43" t="n">
        <f aca="false">NORMSINV(Inputs!$B$8)*STDEV(Prices_MTM!I123:I372)</f>
        <v>115812.897572105</v>
      </c>
      <c r="E140" s="43" t="n">
        <f aca="false">-PERCENTILE(Prices_MTM!I123:I372,1-Inputs!$B$9)</f>
        <v>232790</v>
      </c>
      <c r="F140" s="43" t="n">
        <f aca="false">NORMSINV(Inputs!$B$9)*STDEV(Prices_MTM!I123:I372)</f>
        <v>163796.391143153</v>
      </c>
      <c r="G140" s="52" t="n">
        <f aca="false">IF(-B140&gt;C140,1,0)</f>
        <v>0</v>
      </c>
      <c r="H140" s="52" t="n">
        <f aca="false">IF(-B140&gt;D140,1,0)</f>
        <v>0</v>
      </c>
      <c r="I140" s="52" t="n">
        <f aca="false">IF(-B140&gt;E140,1,0)</f>
        <v>0</v>
      </c>
      <c r="J140" s="52" t="n">
        <f aca="false">IF(-B140&gt;F140,1,0)</f>
        <v>0</v>
      </c>
    </row>
    <row r="141" customFormat="false" ht="15" hidden="false" customHeight="false" outlineLevel="0" collapsed="false">
      <c r="A141" s="51" t="n">
        <f aca="false">Prices_MTM!A374</f>
        <v>37316</v>
      </c>
      <c r="B141" s="43" t="n">
        <f aca="false">Prices_MTM!I374</f>
        <v>4000.00000000009</v>
      </c>
      <c r="C141" s="43" t="n">
        <f aca="false">-PERCENTILE(Prices_MTM!I124:I373,1-Inputs!$B$8)</f>
        <v>105975</v>
      </c>
      <c r="D141" s="43" t="n">
        <f aca="false">NORMSINV(Inputs!$B$8)*STDEV(Prices_MTM!I124:I373)</f>
        <v>114614.827608411</v>
      </c>
      <c r="E141" s="43" t="n">
        <f aca="false">-PERCENTILE(Prices_MTM!I124:I373,1-Inputs!$B$9)</f>
        <v>232790</v>
      </c>
      <c r="F141" s="43" t="n">
        <f aca="false">NORMSINV(Inputs!$B$9)*STDEV(Prices_MTM!I124:I373)</f>
        <v>162101.93793022</v>
      </c>
      <c r="G141" s="52" t="n">
        <f aca="false">IF(-B141&gt;C141,1,0)</f>
        <v>0</v>
      </c>
      <c r="H141" s="52" t="n">
        <f aca="false">IF(-B141&gt;D141,1,0)</f>
        <v>0</v>
      </c>
      <c r="I141" s="52" t="n">
        <f aca="false">IF(-B141&gt;E141,1,0)</f>
        <v>0</v>
      </c>
      <c r="J141" s="52" t="n">
        <f aca="false">IF(-B141&gt;F141,1,0)</f>
        <v>0</v>
      </c>
    </row>
    <row r="142" customFormat="false" ht="15" hidden="false" customHeight="false" outlineLevel="0" collapsed="false">
      <c r="A142" s="51" t="n">
        <f aca="false">Prices_MTM!A375</f>
        <v>37322</v>
      </c>
      <c r="B142" s="43" t="n">
        <f aca="false">Prices_MTM!I375</f>
        <v>61499.9999999999</v>
      </c>
      <c r="C142" s="43" t="n">
        <f aca="false">-PERCENTILE(Prices_MTM!I125:I374,1-Inputs!$B$8)</f>
        <v>105975</v>
      </c>
      <c r="D142" s="43" t="n">
        <f aca="false">NORMSINV(Inputs!$B$8)*STDEV(Prices_MTM!I125:I374)</f>
        <v>114503.461781673</v>
      </c>
      <c r="E142" s="43" t="n">
        <f aca="false">-PERCENTILE(Prices_MTM!I125:I374,1-Inputs!$B$9)</f>
        <v>232790</v>
      </c>
      <c r="F142" s="43" t="n">
        <f aca="false">NORMSINV(Inputs!$B$9)*STDEV(Prices_MTM!I125:I374)</f>
        <v>161944.431116223</v>
      </c>
      <c r="G142" s="52" t="n">
        <f aca="false">IF(-B142&gt;C142,1,0)</f>
        <v>0</v>
      </c>
      <c r="H142" s="52" t="n">
        <f aca="false">IF(-B142&gt;D142,1,0)</f>
        <v>0</v>
      </c>
      <c r="I142" s="52" t="n">
        <f aca="false">IF(-B142&gt;E142,1,0)</f>
        <v>0</v>
      </c>
      <c r="J142" s="52" t="n">
        <f aca="false">IF(-B142&gt;F142,1,0)</f>
        <v>0</v>
      </c>
    </row>
    <row r="143" customFormat="false" ht="15" hidden="false" customHeight="false" outlineLevel="0" collapsed="false">
      <c r="A143" s="51" t="n">
        <f aca="false">Prices_MTM!A376</f>
        <v>37323</v>
      </c>
      <c r="B143" s="43" t="n">
        <f aca="false">Prices_MTM!I376</f>
        <v>64000.0000000001</v>
      </c>
      <c r="C143" s="43" t="n">
        <f aca="false">-PERCENTILE(Prices_MTM!I126:I375,1-Inputs!$B$8)</f>
        <v>105975</v>
      </c>
      <c r="D143" s="43" t="n">
        <f aca="false">NORMSINV(Inputs!$B$8)*STDEV(Prices_MTM!I126:I375)</f>
        <v>114652.207786016</v>
      </c>
      <c r="E143" s="43" t="n">
        <f aca="false">-PERCENTILE(Prices_MTM!I126:I375,1-Inputs!$B$9)</f>
        <v>232790</v>
      </c>
      <c r="F143" s="43" t="n">
        <f aca="false">NORMSINV(Inputs!$B$9)*STDEV(Prices_MTM!I126:I375)</f>
        <v>162154.805428748</v>
      </c>
      <c r="G143" s="52" t="n">
        <f aca="false">IF(-B143&gt;C143,1,0)</f>
        <v>0</v>
      </c>
      <c r="H143" s="52" t="n">
        <f aca="false">IF(-B143&gt;D143,1,0)</f>
        <v>0</v>
      </c>
      <c r="I143" s="52" t="n">
        <f aca="false">IF(-B143&gt;E143,1,0)</f>
        <v>0</v>
      </c>
      <c r="J143" s="52" t="n">
        <f aca="false">IF(-B143&gt;F143,1,0)</f>
        <v>0</v>
      </c>
    </row>
    <row r="144" customFormat="false" ht="15" hidden="false" customHeight="false" outlineLevel="0" collapsed="false">
      <c r="A144" s="51" t="n">
        <f aca="false">Prices_MTM!A377</f>
        <v>37326</v>
      </c>
      <c r="B144" s="43" t="n">
        <f aca="false">Prices_MTM!I377</f>
        <v>7999.99999999983</v>
      </c>
      <c r="C144" s="43" t="n">
        <f aca="false">-PERCENTILE(Prices_MTM!I127:I376,1-Inputs!$B$8)</f>
        <v>105975</v>
      </c>
      <c r="D144" s="43" t="n">
        <f aca="false">NORMSINV(Inputs!$B$8)*STDEV(Prices_MTM!I127:I376)</f>
        <v>114836.103063164</v>
      </c>
      <c r="E144" s="43" t="n">
        <f aca="false">-PERCENTILE(Prices_MTM!I127:I376,1-Inputs!$B$9)</f>
        <v>232790</v>
      </c>
      <c r="F144" s="43" t="n">
        <f aca="false">NORMSINV(Inputs!$B$9)*STDEV(Prices_MTM!I127:I376)</f>
        <v>162414.892028571</v>
      </c>
      <c r="G144" s="52" t="n">
        <f aca="false">IF(-B144&gt;C144,1,0)</f>
        <v>0</v>
      </c>
      <c r="H144" s="52" t="n">
        <f aca="false">IF(-B144&gt;D144,1,0)</f>
        <v>0</v>
      </c>
      <c r="I144" s="52" t="n">
        <f aca="false">IF(-B144&gt;E144,1,0)</f>
        <v>0</v>
      </c>
      <c r="J144" s="52" t="n">
        <f aca="false">IF(-B144&gt;F144,1,0)</f>
        <v>0</v>
      </c>
    </row>
    <row r="145" customFormat="false" ht="15" hidden="false" customHeight="false" outlineLevel="0" collapsed="false">
      <c r="A145" s="51" t="n">
        <f aca="false">Prices_MTM!A378</f>
        <v>37328</v>
      </c>
      <c r="B145" s="43" t="n">
        <f aca="false">Prices_MTM!I378</f>
        <v>-44999.9999999999</v>
      </c>
      <c r="C145" s="43" t="n">
        <f aca="false">-PERCENTILE(Prices_MTM!I128:I377,1-Inputs!$B$8)</f>
        <v>105975</v>
      </c>
      <c r="D145" s="43" t="n">
        <f aca="false">NORMSINV(Inputs!$B$8)*STDEV(Prices_MTM!I128:I377)</f>
        <v>114684.146413808</v>
      </c>
      <c r="E145" s="43" t="n">
        <f aca="false">-PERCENTILE(Prices_MTM!I128:I377,1-Inputs!$B$9)</f>
        <v>232790</v>
      </c>
      <c r="F145" s="43" t="n">
        <f aca="false">NORMSINV(Inputs!$B$9)*STDEV(Prices_MTM!I128:I377)</f>
        <v>162199.976839534</v>
      </c>
      <c r="G145" s="52" t="n">
        <f aca="false">IF(-B145&gt;C145,1,0)</f>
        <v>0</v>
      </c>
      <c r="H145" s="52" t="n">
        <f aca="false">IF(-B145&gt;D145,1,0)</f>
        <v>0</v>
      </c>
      <c r="I145" s="52" t="n">
        <f aca="false">IF(-B145&gt;E145,1,0)</f>
        <v>0</v>
      </c>
      <c r="J145" s="52" t="n">
        <f aca="false">IF(-B145&gt;F145,1,0)</f>
        <v>0</v>
      </c>
    </row>
    <row r="146" customFormat="false" ht="15" hidden="false" customHeight="false" outlineLevel="0" collapsed="false">
      <c r="A146" s="51" t="n">
        <f aca="false">Prices_MTM!A379</f>
        <v>37329</v>
      </c>
      <c r="B146" s="43" t="n">
        <f aca="false">Prices_MTM!I379</f>
        <v>26000</v>
      </c>
      <c r="C146" s="43" t="n">
        <f aca="false">-PERCENTILE(Prices_MTM!I129:I378,1-Inputs!$B$8)</f>
        <v>105975</v>
      </c>
      <c r="D146" s="43" t="n">
        <f aca="false">NORMSINV(Inputs!$B$8)*STDEV(Prices_MTM!I129:I378)</f>
        <v>114764.21888699</v>
      </c>
      <c r="E146" s="43" t="n">
        <f aca="false">-PERCENTILE(Prices_MTM!I129:I378,1-Inputs!$B$9)</f>
        <v>232790</v>
      </c>
      <c r="F146" s="43" t="n">
        <f aca="false">NORMSINV(Inputs!$B$9)*STDEV(Prices_MTM!I129:I378)</f>
        <v>162313.224866412</v>
      </c>
      <c r="G146" s="52" t="n">
        <f aca="false">IF(-B146&gt;C146,1,0)</f>
        <v>0</v>
      </c>
      <c r="H146" s="52" t="n">
        <f aca="false">IF(-B146&gt;D146,1,0)</f>
        <v>0</v>
      </c>
      <c r="I146" s="52" t="n">
        <f aca="false">IF(-B146&gt;E146,1,0)</f>
        <v>0</v>
      </c>
      <c r="J146" s="52" t="n">
        <f aca="false">IF(-B146&gt;F146,1,0)</f>
        <v>0</v>
      </c>
    </row>
    <row r="147" customFormat="false" ht="15" hidden="false" customHeight="false" outlineLevel="0" collapsed="false">
      <c r="A147" s="51" t="n">
        <f aca="false">Prices_MTM!A380</f>
        <v>37330</v>
      </c>
      <c r="B147" s="43" t="n">
        <f aca="false">Prices_MTM!I380</f>
        <v>-8000.00000000001</v>
      </c>
      <c r="C147" s="43" t="n">
        <f aca="false">-PERCENTILE(Prices_MTM!I130:I379,1-Inputs!$B$8)</f>
        <v>105975</v>
      </c>
      <c r="D147" s="43" t="n">
        <f aca="false">NORMSINV(Inputs!$B$8)*STDEV(Prices_MTM!I130:I379)</f>
        <v>114357.314910779</v>
      </c>
      <c r="E147" s="43" t="n">
        <f aca="false">-PERCENTILE(Prices_MTM!I130:I379,1-Inputs!$B$9)</f>
        <v>232790</v>
      </c>
      <c r="F147" s="43" t="n">
        <f aca="false">NORMSINV(Inputs!$B$9)*STDEV(Prices_MTM!I130:I379)</f>
        <v>161737.732807734</v>
      </c>
      <c r="G147" s="52" t="n">
        <f aca="false">IF(-B147&gt;C147,1,0)</f>
        <v>0</v>
      </c>
      <c r="H147" s="52" t="n">
        <f aca="false">IF(-B147&gt;D147,1,0)</f>
        <v>0</v>
      </c>
      <c r="I147" s="52" t="n">
        <f aca="false">IF(-B147&gt;E147,1,0)</f>
        <v>0</v>
      </c>
      <c r="J147" s="52" t="n">
        <f aca="false">IF(-B147&gt;F147,1,0)</f>
        <v>0</v>
      </c>
    </row>
    <row r="148" customFormat="false" ht="15" hidden="false" customHeight="false" outlineLevel="0" collapsed="false">
      <c r="A148" s="51" t="n">
        <f aca="false">Prices_MTM!A381</f>
        <v>37333</v>
      </c>
      <c r="B148" s="43" t="n">
        <f aca="false">Prices_MTM!I381</f>
        <v>61000.0000000001</v>
      </c>
      <c r="C148" s="43" t="n">
        <f aca="false">-PERCENTILE(Prices_MTM!I131:I380,1-Inputs!$B$8)</f>
        <v>105975</v>
      </c>
      <c r="D148" s="43" t="n">
        <f aca="false">NORMSINV(Inputs!$B$8)*STDEV(Prices_MTM!I131:I380)</f>
        <v>113633.499022817</v>
      </c>
      <c r="E148" s="43" t="n">
        <f aca="false">-PERCENTILE(Prices_MTM!I131:I380,1-Inputs!$B$9)</f>
        <v>232790</v>
      </c>
      <c r="F148" s="43" t="n">
        <f aca="false">NORMSINV(Inputs!$B$9)*STDEV(Prices_MTM!I131:I380)</f>
        <v>160714.026184503</v>
      </c>
      <c r="G148" s="52" t="n">
        <f aca="false">IF(-B148&gt;C148,1,0)</f>
        <v>0</v>
      </c>
      <c r="H148" s="52" t="n">
        <f aca="false">IF(-B148&gt;D148,1,0)</f>
        <v>0</v>
      </c>
      <c r="I148" s="52" t="n">
        <f aca="false">IF(-B148&gt;E148,1,0)</f>
        <v>0</v>
      </c>
      <c r="J148" s="52" t="n">
        <f aca="false">IF(-B148&gt;F148,1,0)</f>
        <v>0</v>
      </c>
    </row>
    <row r="149" customFormat="false" ht="15" hidden="false" customHeight="false" outlineLevel="0" collapsed="false">
      <c r="A149" s="51" t="n">
        <f aca="false">Prices_MTM!A382</f>
        <v>37334</v>
      </c>
      <c r="B149" s="43" t="n">
        <f aca="false">Prices_MTM!I382</f>
        <v>-36500.0000000002</v>
      </c>
      <c r="C149" s="43" t="n">
        <f aca="false">-PERCENTILE(Prices_MTM!I132:I381,1-Inputs!$B$8)</f>
        <v>105975</v>
      </c>
      <c r="D149" s="43" t="n">
        <f aca="false">NORMSINV(Inputs!$B$8)*STDEV(Prices_MTM!I132:I381)</f>
        <v>112525.296172029</v>
      </c>
      <c r="E149" s="43" t="n">
        <f aca="false">-PERCENTILE(Prices_MTM!I132:I381,1-Inputs!$B$9)</f>
        <v>232790</v>
      </c>
      <c r="F149" s="43" t="n">
        <f aca="false">NORMSINV(Inputs!$B$9)*STDEV(Prices_MTM!I132:I381)</f>
        <v>159146.673744325</v>
      </c>
      <c r="G149" s="52" t="n">
        <f aca="false">IF(-B149&gt;C149,1,0)</f>
        <v>0</v>
      </c>
      <c r="H149" s="52" t="n">
        <f aca="false">IF(-B149&gt;D149,1,0)</f>
        <v>0</v>
      </c>
      <c r="I149" s="52" t="n">
        <f aca="false">IF(-B149&gt;E149,1,0)</f>
        <v>0</v>
      </c>
      <c r="J149" s="52" t="n">
        <f aca="false">IF(-B149&gt;F149,1,0)</f>
        <v>0</v>
      </c>
    </row>
    <row r="150" customFormat="false" ht="15" hidden="false" customHeight="false" outlineLevel="0" collapsed="false">
      <c r="A150" s="51" t="n">
        <f aca="false">Prices_MTM!A383</f>
        <v>37335</v>
      </c>
      <c r="B150" s="43" t="n">
        <f aca="false">Prices_MTM!I383</f>
        <v>-23499.9999999998</v>
      </c>
      <c r="C150" s="43" t="n">
        <f aca="false">-PERCENTILE(Prices_MTM!I133:I382,1-Inputs!$B$8)</f>
        <v>105975</v>
      </c>
      <c r="D150" s="43" t="n">
        <f aca="false">NORMSINV(Inputs!$B$8)*STDEV(Prices_MTM!I133:I382)</f>
        <v>112509.603991161</v>
      </c>
      <c r="E150" s="43" t="n">
        <f aca="false">-PERCENTILE(Prices_MTM!I133:I382,1-Inputs!$B$9)</f>
        <v>232790</v>
      </c>
      <c r="F150" s="43" t="n">
        <f aca="false">NORMSINV(Inputs!$B$9)*STDEV(Prices_MTM!I133:I382)</f>
        <v>159124.479993463</v>
      </c>
      <c r="G150" s="52" t="n">
        <f aca="false">IF(-B150&gt;C150,1,0)</f>
        <v>0</v>
      </c>
      <c r="H150" s="52" t="n">
        <f aca="false">IF(-B150&gt;D150,1,0)</f>
        <v>0</v>
      </c>
      <c r="I150" s="52" t="n">
        <f aca="false">IF(-B150&gt;E150,1,0)</f>
        <v>0</v>
      </c>
      <c r="J150" s="52" t="n">
        <f aca="false">IF(-B150&gt;F150,1,0)</f>
        <v>0</v>
      </c>
    </row>
    <row r="151" customFormat="false" ht="15" hidden="false" customHeight="false" outlineLevel="0" collapsed="false">
      <c r="A151" s="51" t="n">
        <f aca="false">Prices_MTM!A384</f>
        <v>37336</v>
      </c>
      <c r="B151" s="43" t="n">
        <f aca="false">Prices_MTM!I384</f>
        <v>108500</v>
      </c>
      <c r="C151" s="43" t="n">
        <f aca="false">-PERCENTILE(Prices_MTM!I134:I383,1-Inputs!$B$8)</f>
        <v>105975</v>
      </c>
      <c r="D151" s="43" t="n">
        <f aca="false">NORMSINV(Inputs!$B$8)*STDEV(Prices_MTM!I134:I383)</f>
        <v>112468.387614983</v>
      </c>
      <c r="E151" s="43" t="n">
        <f aca="false">-PERCENTILE(Prices_MTM!I134:I383,1-Inputs!$B$9)</f>
        <v>232790</v>
      </c>
      <c r="F151" s="43" t="n">
        <f aca="false">NORMSINV(Inputs!$B$9)*STDEV(Prices_MTM!I134:I383)</f>
        <v>159066.186886085</v>
      </c>
      <c r="G151" s="52" t="n">
        <f aca="false">IF(-B151&gt;C151,1,0)</f>
        <v>0</v>
      </c>
      <c r="H151" s="52" t="n">
        <f aca="false">IF(-B151&gt;D151,1,0)</f>
        <v>0</v>
      </c>
      <c r="I151" s="52" t="n">
        <f aca="false">IF(-B151&gt;E151,1,0)</f>
        <v>0</v>
      </c>
      <c r="J151" s="52" t="n">
        <f aca="false">IF(-B151&gt;F151,1,0)</f>
        <v>0</v>
      </c>
    </row>
    <row r="152" customFormat="false" ht="15" hidden="false" customHeight="false" outlineLevel="0" collapsed="false">
      <c r="A152" s="51" t="n">
        <f aca="false">Prices_MTM!A385</f>
        <v>37337</v>
      </c>
      <c r="B152" s="43" t="n">
        <f aca="false">Prices_MTM!I385</f>
        <v>-46999.9999999999</v>
      </c>
      <c r="C152" s="43" t="n">
        <f aca="false">-PERCENTILE(Prices_MTM!I135:I384,1-Inputs!$B$8)</f>
        <v>105975</v>
      </c>
      <c r="D152" s="43" t="n">
        <f aca="false">NORMSINV(Inputs!$B$8)*STDEV(Prices_MTM!I135:I384)</f>
        <v>112955.622193693</v>
      </c>
      <c r="E152" s="43" t="n">
        <f aca="false">-PERCENTILE(Prices_MTM!I135:I384,1-Inputs!$B$9)</f>
        <v>232790</v>
      </c>
      <c r="F152" s="43" t="n">
        <f aca="false">NORMSINV(Inputs!$B$9)*STDEV(Prices_MTM!I135:I384)</f>
        <v>159755.292048859</v>
      </c>
      <c r="G152" s="52" t="n">
        <f aca="false">IF(-B152&gt;C152,1,0)</f>
        <v>0</v>
      </c>
      <c r="H152" s="52" t="n">
        <f aca="false">IF(-B152&gt;D152,1,0)</f>
        <v>0</v>
      </c>
      <c r="I152" s="52" t="n">
        <f aca="false">IF(-B152&gt;E152,1,0)</f>
        <v>0</v>
      </c>
      <c r="J152" s="52" t="n">
        <f aca="false">IF(-B152&gt;F152,1,0)</f>
        <v>0</v>
      </c>
    </row>
    <row r="153" customFormat="false" ht="15" hidden="false" customHeight="false" outlineLevel="0" collapsed="false">
      <c r="A153" s="51" t="n">
        <f aca="false">Prices_MTM!A386</f>
        <v>37340</v>
      </c>
      <c r="B153" s="43" t="n">
        <f aca="false">Prices_MTM!I386</f>
        <v>17000.0000000002</v>
      </c>
      <c r="C153" s="43" t="n">
        <f aca="false">-PERCENTILE(Prices_MTM!I136:I385,1-Inputs!$B$8)</f>
        <v>105975</v>
      </c>
      <c r="D153" s="43" t="n">
        <f aca="false">NORMSINV(Inputs!$B$8)*STDEV(Prices_MTM!I136:I385)</f>
        <v>112764.520985823</v>
      </c>
      <c r="E153" s="43" t="n">
        <f aca="false">-PERCENTILE(Prices_MTM!I136:I385,1-Inputs!$B$9)</f>
        <v>232790</v>
      </c>
      <c r="F153" s="43" t="n">
        <f aca="false">NORMSINV(Inputs!$B$9)*STDEV(Prices_MTM!I136:I385)</f>
        <v>159485.013963703</v>
      </c>
      <c r="G153" s="52" t="n">
        <f aca="false">IF(-B153&gt;C153,1,0)</f>
        <v>0</v>
      </c>
      <c r="H153" s="52" t="n">
        <f aca="false">IF(-B153&gt;D153,1,0)</f>
        <v>0</v>
      </c>
      <c r="I153" s="52" t="n">
        <f aca="false">IF(-B153&gt;E153,1,0)</f>
        <v>0</v>
      </c>
      <c r="J153" s="52" t="n">
        <f aca="false">IF(-B153&gt;F153,1,0)</f>
        <v>0</v>
      </c>
    </row>
    <row r="154" customFormat="false" ht="15" hidden="false" customHeight="false" outlineLevel="0" collapsed="false">
      <c r="A154" s="51" t="n">
        <f aca="false">Prices_MTM!A387</f>
        <v>37341</v>
      </c>
      <c r="B154" s="43" t="n">
        <f aca="false">Prices_MTM!I387</f>
        <v>13499.9999999998</v>
      </c>
      <c r="C154" s="43" t="n">
        <f aca="false">-PERCENTILE(Prices_MTM!I137:I386,1-Inputs!$B$8)</f>
        <v>102600</v>
      </c>
      <c r="D154" s="43" t="n">
        <f aca="false">NORMSINV(Inputs!$B$8)*STDEV(Prices_MTM!I137:I386)</f>
        <v>109860.286073638</v>
      </c>
      <c r="E154" s="43" t="n">
        <f aca="false">-PERCENTILE(Prices_MTM!I137:I386,1-Inputs!$B$9)</f>
        <v>213100</v>
      </c>
      <c r="F154" s="43" t="n">
        <f aca="false">NORMSINV(Inputs!$B$9)*STDEV(Prices_MTM!I137:I386)</f>
        <v>155377.499104647</v>
      </c>
      <c r="G154" s="52" t="n">
        <f aca="false">IF(-B154&gt;C154,1,0)</f>
        <v>0</v>
      </c>
      <c r="H154" s="52" t="n">
        <f aca="false">IF(-B154&gt;D154,1,0)</f>
        <v>0</v>
      </c>
      <c r="I154" s="52" t="n">
        <f aca="false">IF(-B154&gt;E154,1,0)</f>
        <v>0</v>
      </c>
      <c r="J154" s="52" t="n">
        <f aca="false">IF(-B154&gt;F154,1,0)</f>
        <v>0</v>
      </c>
    </row>
    <row r="155" customFormat="false" ht="15" hidden="false" customHeight="false" outlineLevel="0" collapsed="false">
      <c r="A155" s="51" t="n">
        <f aca="false">Prices_MTM!A388</f>
        <v>37342</v>
      </c>
      <c r="B155" s="43" t="n">
        <f aca="false">Prices_MTM!I388</f>
        <v>-22500</v>
      </c>
      <c r="C155" s="43" t="n">
        <f aca="false">-PERCENTILE(Prices_MTM!I138:I387,1-Inputs!$B$8)</f>
        <v>102600</v>
      </c>
      <c r="D155" s="43" t="n">
        <f aca="false">NORMSINV(Inputs!$B$8)*STDEV(Prices_MTM!I138:I387)</f>
        <v>109497.21633004</v>
      </c>
      <c r="E155" s="43" t="n">
        <f aca="false">-PERCENTILE(Prices_MTM!I138:I387,1-Inputs!$B$9)</f>
        <v>213100</v>
      </c>
      <c r="F155" s="43" t="n">
        <f aca="false">NORMSINV(Inputs!$B$9)*STDEV(Prices_MTM!I138:I387)</f>
        <v>154864.002637661</v>
      </c>
      <c r="G155" s="52" t="n">
        <f aca="false">IF(-B155&gt;C155,1,0)</f>
        <v>0</v>
      </c>
      <c r="H155" s="52" t="n">
        <f aca="false">IF(-B155&gt;D155,1,0)</f>
        <v>0</v>
      </c>
      <c r="I155" s="52" t="n">
        <f aca="false">IF(-B155&gt;E155,1,0)</f>
        <v>0</v>
      </c>
      <c r="J155" s="52" t="n">
        <f aca="false">IF(-B155&gt;F155,1,0)</f>
        <v>0</v>
      </c>
    </row>
    <row r="156" customFormat="false" ht="15" hidden="false" customHeight="false" outlineLevel="0" collapsed="false">
      <c r="A156" s="51" t="n">
        <f aca="false">Prices_MTM!A389</f>
        <v>37343</v>
      </c>
      <c r="B156" s="43" t="n">
        <f aca="false">Prices_MTM!I389</f>
        <v>31500.0000000001</v>
      </c>
      <c r="C156" s="43" t="n">
        <f aca="false">-PERCENTILE(Prices_MTM!I139:I388,1-Inputs!$B$8)</f>
        <v>102600</v>
      </c>
      <c r="D156" s="43" t="n">
        <f aca="false">NORMSINV(Inputs!$B$8)*STDEV(Prices_MTM!I139:I388)</f>
        <v>109518.469778595</v>
      </c>
      <c r="E156" s="43" t="n">
        <f aca="false">-PERCENTILE(Prices_MTM!I139:I388,1-Inputs!$B$9)</f>
        <v>213100</v>
      </c>
      <c r="F156" s="43" t="n">
        <f aca="false">NORMSINV(Inputs!$B$9)*STDEV(Prices_MTM!I139:I388)</f>
        <v>154894.061795541</v>
      </c>
      <c r="G156" s="52" t="n">
        <f aca="false">IF(-B156&gt;C156,1,0)</f>
        <v>0</v>
      </c>
      <c r="H156" s="52" t="n">
        <f aca="false">IF(-B156&gt;D156,1,0)</f>
        <v>0</v>
      </c>
      <c r="I156" s="52" t="n">
        <f aca="false">IF(-B156&gt;E156,1,0)</f>
        <v>0</v>
      </c>
      <c r="J156" s="52" t="n">
        <f aca="false">IF(-B156&gt;F156,1,0)</f>
        <v>0</v>
      </c>
    </row>
    <row r="157" customFormat="false" ht="15" hidden="false" customHeight="false" outlineLevel="0" collapsed="false">
      <c r="A157" s="51" t="n">
        <f aca="false">Prices_MTM!A390</f>
        <v>37347</v>
      </c>
      <c r="B157" s="43" t="n">
        <f aca="false">Prices_MTM!I390</f>
        <v>25000</v>
      </c>
      <c r="C157" s="43" t="n">
        <f aca="false">-PERCENTILE(Prices_MTM!I140:I389,1-Inputs!$B$8)</f>
        <v>102600</v>
      </c>
      <c r="D157" s="43" t="n">
        <f aca="false">NORMSINV(Inputs!$B$8)*STDEV(Prices_MTM!I140:I389)</f>
        <v>109081.103700049</v>
      </c>
      <c r="E157" s="43" t="n">
        <f aca="false">-PERCENTILE(Prices_MTM!I140:I389,1-Inputs!$B$9)</f>
        <v>213100</v>
      </c>
      <c r="F157" s="43" t="n">
        <f aca="false">NORMSINV(Inputs!$B$9)*STDEV(Prices_MTM!I140:I389)</f>
        <v>154275.48660421</v>
      </c>
      <c r="G157" s="52" t="n">
        <f aca="false">IF(-B157&gt;C157,1,0)</f>
        <v>0</v>
      </c>
      <c r="H157" s="52" t="n">
        <f aca="false">IF(-B157&gt;D157,1,0)</f>
        <v>0</v>
      </c>
      <c r="I157" s="52" t="n">
        <f aca="false">IF(-B157&gt;E157,1,0)</f>
        <v>0</v>
      </c>
      <c r="J157" s="52" t="n">
        <f aca="false">IF(-B157&gt;F157,1,0)</f>
        <v>0</v>
      </c>
    </row>
    <row r="158" customFormat="false" ht="15" hidden="false" customHeight="false" outlineLevel="0" collapsed="false">
      <c r="A158" s="51" t="n">
        <f aca="false">Prices_MTM!A391</f>
        <v>37348</v>
      </c>
      <c r="B158" s="43" t="n">
        <f aca="false">Prices_MTM!I391</f>
        <v>47500</v>
      </c>
      <c r="C158" s="43" t="n">
        <f aca="false">-PERCENTILE(Prices_MTM!I141:I390,1-Inputs!$B$8)</f>
        <v>102600</v>
      </c>
      <c r="D158" s="43" t="n">
        <f aca="false">NORMSINV(Inputs!$B$8)*STDEV(Prices_MTM!I141:I390)</f>
        <v>108741.424714316</v>
      </c>
      <c r="E158" s="43" t="n">
        <f aca="false">-PERCENTILE(Prices_MTM!I141:I390,1-Inputs!$B$9)</f>
        <v>213100</v>
      </c>
      <c r="F158" s="43" t="n">
        <f aca="false">NORMSINV(Inputs!$B$9)*STDEV(Prices_MTM!I141:I390)</f>
        <v>153795.072132449</v>
      </c>
      <c r="G158" s="52" t="n">
        <f aca="false">IF(-B158&gt;C158,1,0)</f>
        <v>0</v>
      </c>
      <c r="H158" s="52" t="n">
        <f aca="false">IF(-B158&gt;D158,1,0)</f>
        <v>0</v>
      </c>
      <c r="I158" s="52" t="n">
        <f aca="false">IF(-B158&gt;E158,1,0)</f>
        <v>0</v>
      </c>
      <c r="J158" s="52" t="n">
        <f aca="false">IF(-B158&gt;F158,1,0)</f>
        <v>0</v>
      </c>
    </row>
    <row r="159" customFormat="false" ht="15" hidden="false" customHeight="false" outlineLevel="0" collapsed="false">
      <c r="A159" s="51" t="n">
        <f aca="false">Prices_MTM!A392</f>
        <v>37349</v>
      </c>
      <c r="B159" s="43" t="n">
        <f aca="false">Prices_MTM!I392</f>
        <v>-7499.99999999993</v>
      </c>
      <c r="C159" s="43" t="n">
        <f aca="false">-PERCENTILE(Prices_MTM!I142:I391,1-Inputs!$B$8)</f>
        <v>102600</v>
      </c>
      <c r="D159" s="43" t="n">
        <f aca="false">NORMSINV(Inputs!$B$8)*STDEV(Prices_MTM!I142:I391)</f>
        <v>108853.01510451</v>
      </c>
      <c r="E159" s="43" t="n">
        <f aca="false">-PERCENTILE(Prices_MTM!I142:I391,1-Inputs!$B$9)</f>
        <v>213100</v>
      </c>
      <c r="F159" s="43" t="n">
        <f aca="false">NORMSINV(Inputs!$B$9)*STDEV(Prices_MTM!I142:I391)</f>
        <v>153952.896550827</v>
      </c>
      <c r="G159" s="52" t="n">
        <f aca="false">IF(-B159&gt;C159,1,0)</f>
        <v>0</v>
      </c>
      <c r="H159" s="52" t="n">
        <f aca="false">IF(-B159&gt;D159,1,0)</f>
        <v>0</v>
      </c>
      <c r="I159" s="52" t="n">
        <f aca="false">IF(-B159&gt;E159,1,0)</f>
        <v>0</v>
      </c>
      <c r="J159" s="52" t="n">
        <f aca="false">IF(-B159&gt;F159,1,0)</f>
        <v>0</v>
      </c>
    </row>
    <row r="160" customFormat="false" ht="15" hidden="false" customHeight="false" outlineLevel="0" collapsed="false">
      <c r="A160" s="51" t="n">
        <f aca="false">Prices_MTM!A393</f>
        <v>37350</v>
      </c>
      <c r="B160" s="43" t="n">
        <f aca="false">Prices_MTM!I393</f>
        <v>-103500</v>
      </c>
      <c r="C160" s="43" t="n">
        <f aca="false">-PERCENTILE(Prices_MTM!I143:I392,1-Inputs!$B$8)</f>
        <v>102600</v>
      </c>
      <c r="D160" s="43" t="n">
        <f aca="false">NORMSINV(Inputs!$B$8)*STDEV(Prices_MTM!I143:I392)</f>
        <v>108639.564560517</v>
      </c>
      <c r="E160" s="43" t="n">
        <f aca="false">-PERCENTILE(Prices_MTM!I143:I392,1-Inputs!$B$9)</f>
        <v>213100</v>
      </c>
      <c r="F160" s="43" t="n">
        <f aca="false">NORMSINV(Inputs!$B$9)*STDEV(Prices_MTM!I143:I392)</f>
        <v>153651.00937309</v>
      </c>
      <c r="G160" s="52" t="n">
        <f aca="false">IF(-B160&gt;C160,1,0)</f>
        <v>1</v>
      </c>
      <c r="H160" s="52" t="n">
        <f aca="false">IF(-B160&gt;D160,1,0)</f>
        <v>0</v>
      </c>
      <c r="I160" s="52" t="n">
        <f aca="false">IF(-B160&gt;E160,1,0)</f>
        <v>0</v>
      </c>
      <c r="J160" s="52" t="n">
        <f aca="false">IF(-B160&gt;F160,1,0)</f>
        <v>0</v>
      </c>
    </row>
    <row r="161" customFormat="false" ht="15" hidden="false" customHeight="false" outlineLevel="0" collapsed="false">
      <c r="A161" s="51" t="n">
        <f aca="false">Prices_MTM!A394</f>
        <v>37351</v>
      </c>
      <c r="B161" s="43" t="n">
        <f aca="false">Prices_MTM!I394</f>
        <v>35999.9999999999</v>
      </c>
      <c r="C161" s="43" t="n">
        <f aca="false">-PERCENTILE(Prices_MTM!I144:I393,1-Inputs!$B$8)</f>
        <v>103500</v>
      </c>
      <c r="D161" s="43" t="n">
        <f aca="false">NORMSINV(Inputs!$B$8)*STDEV(Prices_MTM!I144:I393)</f>
        <v>109147.671493882</v>
      </c>
      <c r="E161" s="43" t="n">
        <f aca="false">-PERCENTILE(Prices_MTM!I144:I393,1-Inputs!$B$9)</f>
        <v>213100</v>
      </c>
      <c r="F161" s="43" t="n">
        <f aca="false">NORMSINV(Inputs!$B$9)*STDEV(Prices_MTM!I144:I393)</f>
        <v>154369.634705369</v>
      </c>
      <c r="G161" s="52" t="n">
        <f aca="false">IF(-B161&gt;C161,1,0)</f>
        <v>0</v>
      </c>
      <c r="H161" s="52" t="n">
        <f aca="false">IF(-B161&gt;D161,1,0)</f>
        <v>0</v>
      </c>
      <c r="I161" s="52" t="n">
        <f aca="false">IF(-B161&gt;E161,1,0)</f>
        <v>0</v>
      </c>
      <c r="J161" s="52" t="n">
        <f aca="false">IF(-B161&gt;F161,1,0)</f>
        <v>0</v>
      </c>
    </row>
    <row r="162" customFormat="false" ht="15" hidden="false" customHeight="false" outlineLevel="0" collapsed="false">
      <c r="A162" s="51" t="n">
        <f aca="false">Prices_MTM!A395</f>
        <v>37354</v>
      </c>
      <c r="B162" s="43" t="n">
        <f aca="false">Prices_MTM!I395</f>
        <v>-53500</v>
      </c>
      <c r="C162" s="43" t="n">
        <f aca="false">-PERCENTILE(Prices_MTM!I145:I394,1-Inputs!$B$8)</f>
        <v>103500</v>
      </c>
      <c r="D162" s="43" t="n">
        <f aca="false">NORMSINV(Inputs!$B$8)*STDEV(Prices_MTM!I145:I394)</f>
        <v>108769.091533128</v>
      </c>
      <c r="E162" s="43" t="n">
        <f aca="false">-PERCENTILE(Prices_MTM!I145:I394,1-Inputs!$B$9)</f>
        <v>213100</v>
      </c>
      <c r="F162" s="43" t="n">
        <f aca="false">NORMSINV(Inputs!$B$9)*STDEV(Prices_MTM!I145:I394)</f>
        <v>153834.201842271</v>
      </c>
      <c r="G162" s="52" t="n">
        <f aca="false">IF(-B162&gt;C162,1,0)</f>
        <v>0</v>
      </c>
      <c r="H162" s="52" t="n">
        <f aca="false">IF(-B162&gt;D162,1,0)</f>
        <v>0</v>
      </c>
      <c r="I162" s="52" t="n">
        <f aca="false">IF(-B162&gt;E162,1,0)</f>
        <v>0</v>
      </c>
      <c r="J162" s="52" t="n">
        <f aca="false">IF(-B162&gt;F162,1,0)</f>
        <v>0</v>
      </c>
    </row>
    <row r="163" customFormat="false" ht="15" hidden="false" customHeight="false" outlineLevel="0" collapsed="false">
      <c r="A163" s="51" t="n">
        <f aca="false">Prices_MTM!A396</f>
        <v>37355</v>
      </c>
      <c r="B163" s="43" t="n">
        <f aca="false">Prices_MTM!I396</f>
        <v>-27000.0000000001</v>
      </c>
      <c r="C163" s="43" t="n">
        <f aca="false">-PERCENTILE(Prices_MTM!I146:I395,1-Inputs!$B$8)</f>
        <v>103500</v>
      </c>
      <c r="D163" s="43" t="n">
        <f aca="false">NORMSINV(Inputs!$B$8)*STDEV(Prices_MTM!I146:I395)</f>
        <v>108720.047596413</v>
      </c>
      <c r="E163" s="43" t="n">
        <f aca="false">-PERCENTILE(Prices_MTM!I146:I395,1-Inputs!$B$9)</f>
        <v>213100</v>
      </c>
      <c r="F163" s="43" t="n">
        <f aca="false">NORMSINV(Inputs!$B$9)*STDEV(Prices_MTM!I146:I395)</f>
        <v>153764.83806665</v>
      </c>
      <c r="G163" s="52" t="n">
        <f aca="false">IF(-B163&gt;C163,1,0)</f>
        <v>0</v>
      </c>
      <c r="H163" s="52" t="n">
        <f aca="false">IF(-B163&gt;D163,1,0)</f>
        <v>0</v>
      </c>
      <c r="I163" s="52" t="n">
        <f aca="false">IF(-B163&gt;E163,1,0)</f>
        <v>0</v>
      </c>
      <c r="J163" s="52" t="n">
        <f aca="false">IF(-B163&gt;F163,1,0)</f>
        <v>0</v>
      </c>
    </row>
    <row r="164" customFormat="false" ht="15" hidden="false" customHeight="false" outlineLevel="0" collapsed="false">
      <c r="A164" s="51" t="n">
        <f aca="false">Prices_MTM!A397</f>
        <v>37356</v>
      </c>
      <c r="B164" s="43" t="n">
        <f aca="false">Prices_MTM!I397</f>
        <v>87500</v>
      </c>
      <c r="C164" s="43" t="n">
        <f aca="false">-PERCENTILE(Prices_MTM!I147:I396,1-Inputs!$B$8)</f>
        <v>103500</v>
      </c>
      <c r="D164" s="43" t="n">
        <f aca="false">NORMSINV(Inputs!$B$8)*STDEV(Prices_MTM!I147:I396)</f>
        <v>108674.998661149</v>
      </c>
      <c r="E164" s="43" t="n">
        <f aca="false">-PERCENTILE(Prices_MTM!I147:I396,1-Inputs!$B$9)</f>
        <v>213100</v>
      </c>
      <c r="F164" s="43" t="n">
        <f aca="false">NORMSINV(Inputs!$B$9)*STDEV(Prices_MTM!I147:I396)</f>
        <v>153701.124497818</v>
      </c>
      <c r="G164" s="52" t="n">
        <f aca="false">IF(-B164&gt;C164,1,0)</f>
        <v>0</v>
      </c>
      <c r="H164" s="52" t="n">
        <f aca="false">IF(-B164&gt;D164,1,0)</f>
        <v>0</v>
      </c>
      <c r="I164" s="52" t="n">
        <f aca="false">IF(-B164&gt;E164,1,0)</f>
        <v>0</v>
      </c>
      <c r="J164" s="52" t="n">
        <f aca="false">IF(-B164&gt;F164,1,0)</f>
        <v>0</v>
      </c>
    </row>
    <row r="165" customFormat="false" ht="15" hidden="false" customHeight="false" outlineLevel="0" collapsed="false">
      <c r="A165" s="51" t="n">
        <f aca="false">Prices_MTM!A398</f>
        <v>37357</v>
      </c>
      <c r="B165" s="43" t="n">
        <f aca="false">Prices_MTM!I398</f>
        <v>-76499.9999999999</v>
      </c>
      <c r="C165" s="43" t="n">
        <f aca="false">-PERCENTILE(Prices_MTM!I148:I397,1-Inputs!$B$8)</f>
        <v>103500</v>
      </c>
      <c r="D165" s="43" t="n">
        <f aca="false">NORMSINV(Inputs!$B$8)*STDEV(Prices_MTM!I148:I397)</f>
        <v>108550.398188576</v>
      </c>
      <c r="E165" s="43" t="n">
        <f aca="false">-PERCENTILE(Prices_MTM!I148:I397,1-Inputs!$B$9)</f>
        <v>213100</v>
      </c>
      <c r="F165" s="43" t="n">
        <f aca="false">NORMSINV(Inputs!$B$9)*STDEV(Prices_MTM!I148:I397)</f>
        <v>153524.899671653</v>
      </c>
      <c r="G165" s="52" t="n">
        <f aca="false">IF(-B165&gt;C165,1,0)</f>
        <v>0</v>
      </c>
      <c r="H165" s="52" t="n">
        <f aca="false">IF(-B165&gt;D165,1,0)</f>
        <v>0</v>
      </c>
      <c r="I165" s="52" t="n">
        <f aca="false">IF(-B165&gt;E165,1,0)</f>
        <v>0</v>
      </c>
      <c r="J165" s="52" t="n">
        <f aca="false">IF(-B165&gt;F165,1,0)</f>
        <v>0</v>
      </c>
    </row>
    <row r="166" customFormat="false" ht="15" hidden="false" customHeight="false" outlineLevel="0" collapsed="false">
      <c r="A166" s="51" t="n">
        <f aca="false">Prices_MTM!A399</f>
        <v>37361</v>
      </c>
      <c r="B166" s="43" t="n">
        <f aca="false">Prices_MTM!I399</f>
        <v>1500.00000000006</v>
      </c>
      <c r="C166" s="43" t="n">
        <f aca="false">-PERCENTILE(Prices_MTM!I149:I398,1-Inputs!$B$8)</f>
        <v>103500</v>
      </c>
      <c r="D166" s="43" t="n">
        <f aca="false">NORMSINV(Inputs!$B$8)*STDEV(Prices_MTM!I149:I398)</f>
        <v>108819.654111383</v>
      </c>
      <c r="E166" s="43" t="n">
        <f aca="false">-PERCENTILE(Prices_MTM!I149:I398,1-Inputs!$B$9)</f>
        <v>213100</v>
      </c>
      <c r="F166" s="43" t="n">
        <f aca="false">NORMSINV(Inputs!$B$9)*STDEV(Prices_MTM!I149:I398)</f>
        <v>153905.713461606</v>
      </c>
      <c r="G166" s="52" t="n">
        <f aca="false">IF(-B166&gt;C166,1,0)</f>
        <v>0</v>
      </c>
      <c r="H166" s="52" t="n">
        <f aca="false">IF(-B166&gt;D166,1,0)</f>
        <v>0</v>
      </c>
      <c r="I166" s="52" t="n">
        <f aca="false">IF(-B166&gt;E166,1,0)</f>
        <v>0</v>
      </c>
      <c r="J166" s="52" t="n">
        <f aca="false">IF(-B166&gt;F166,1,0)</f>
        <v>0</v>
      </c>
    </row>
    <row r="167" customFormat="false" ht="15" hidden="false" customHeight="false" outlineLevel="0" collapsed="false">
      <c r="A167" s="51" t="n">
        <f aca="false">Prices_MTM!A400</f>
        <v>37362</v>
      </c>
      <c r="B167" s="43" t="n">
        <f aca="false">Prices_MTM!I400</f>
        <v>7000.00000000003</v>
      </c>
      <c r="C167" s="43" t="n">
        <f aca="false">-PERCENTILE(Prices_MTM!I150:I399,1-Inputs!$B$8)</f>
        <v>103500</v>
      </c>
      <c r="D167" s="43" t="n">
        <f aca="false">NORMSINV(Inputs!$B$8)*STDEV(Prices_MTM!I150:I399)</f>
        <v>108058.482339271</v>
      </c>
      <c r="E167" s="43" t="n">
        <f aca="false">-PERCENTILE(Prices_MTM!I150:I399,1-Inputs!$B$9)</f>
        <v>213100</v>
      </c>
      <c r="F167" s="43" t="n">
        <f aca="false">NORMSINV(Inputs!$B$9)*STDEV(Prices_MTM!I150:I399)</f>
        <v>152829.173698542</v>
      </c>
      <c r="G167" s="52" t="n">
        <f aca="false">IF(-B167&gt;C167,1,0)</f>
        <v>0</v>
      </c>
      <c r="H167" s="52" t="n">
        <f aca="false">IF(-B167&gt;D167,1,0)</f>
        <v>0</v>
      </c>
      <c r="I167" s="52" t="n">
        <f aca="false">IF(-B167&gt;E167,1,0)</f>
        <v>0</v>
      </c>
      <c r="J167" s="52" t="n">
        <f aca="false">IF(-B167&gt;F167,1,0)</f>
        <v>0</v>
      </c>
    </row>
    <row r="168" customFormat="false" ht="15" hidden="false" customHeight="false" outlineLevel="0" collapsed="false">
      <c r="A168" s="51" t="n">
        <f aca="false">Prices_MTM!A401</f>
        <v>37363</v>
      </c>
      <c r="B168" s="43" t="n">
        <f aca="false">Prices_MTM!I401</f>
        <v>40499.9999999999</v>
      </c>
      <c r="C168" s="43" t="n">
        <f aca="false">-PERCENTILE(Prices_MTM!I151:I400,1-Inputs!$B$8)</f>
        <v>103500</v>
      </c>
      <c r="D168" s="43" t="n">
        <f aca="false">NORMSINV(Inputs!$B$8)*STDEV(Prices_MTM!I151:I400)</f>
        <v>107893.240196674</v>
      </c>
      <c r="E168" s="43" t="n">
        <f aca="false">-PERCENTILE(Prices_MTM!I151:I400,1-Inputs!$B$9)</f>
        <v>213100</v>
      </c>
      <c r="F168" s="43" t="n">
        <f aca="false">NORMSINV(Inputs!$B$9)*STDEV(Prices_MTM!I151:I400)</f>
        <v>152595.46858288</v>
      </c>
      <c r="G168" s="52" t="n">
        <f aca="false">IF(-B168&gt;C168,1,0)</f>
        <v>0</v>
      </c>
      <c r="H168" s="52" t="n">
        <f aca="false">IF(-B168&gt;D168,1,0)</f>
        <v>0</v>
      </c>
      <c r="I168" s="52" t="n">
        <f aca="false">IF(-B168&gt;E168,1,0)</f>
        <v>0</v>
      </c>
      <c r="J168" s="52" t="n">
        <f aca="false">IF(-B168&gt;F168,1,0)</f>
        <v>0</v>
      </c>
    </row>
    <row r="169" customFormat="false" ht="15" hidden="false" customHeight="false" outlineLevel="0" collapsed="false">
      <c r="A169" s="51" t="n">
        <f aca="false">Prices_MTM!A402</f>
        <v>37364</v>
      </c>
      <c r="B169" s="43" t="n">
        <f aca="false">Prices_MTM!I402</f>
        <v>-40000</v>
      </c>
      <c r="C169" s="43" t="n">
        <f aca="false">-PERCENTILE(Prices_MTM!I152:I401,1-Inputs!$B$8)</f>
        <v>103500</v>
      </c>
      <c r="D169" s="43" t="n">
        <f aca="false">NORMSINV(Inputs!$B$8)*STDEV(Prices_MTM!I152:I401)</f>
        <v>107821.460408221</v>
      </c>
      <c r="E169" s="43" t="n">
        <f aca="false">-PERCENTILE(Prices_MTM!I152:I401,1-Inputs!$B$9)</f>
        <v>213100</v>
      </c>
      <c r="F169" s="43" t="n">
        <f aca="false">NORMSINV(Inputs!$B$9)*STDEV(Prices_MTM!I152:I401)</f>
        <v>152493.949058268</v>
      </c>
      <c r="G169" s="52" t="n">
        <f aca="false">IF(-B169&gt;C169,1,0)</f>
        <v>0</v>
      </c>
      <c r="H169" s="52" t="n">
        <f aca="false">IF(-B169&gt;D169,1,0)</f>
        <v>0</v>
      </c>
      <c r="I169" s="52" t="n">
        <f aca="false">IF(-B169&gt;E169,1,0)</f>
        <v>0</v>
      </c>
      <c r="J169" s="52" t="n">
        <f aca="false">IF(-B169&gt;F169,1,0)</f>
        <v>0</v>
      </c>
    </row>
    <row r="170" customFormat="false" ht="15" hidden="false" customHeight="false" outlineLevel="0" collapsed="false">
      <c r="A170" s="51" t="n">
        <f aca="false">Prices_MTM!A403</f>
        <v>37365</v>
      </c>
      <c r="B170" s="43" t="n">
        <f aca="false">Prices_MTM!I403</f>
        <v>59000</v>
      </c>
      <c r="C170" s="43" t="n">
        <f aca="false">-PERCENTILE(Prices_MTM!I153:I402,1-Inputs!$B$8)</f>
        <v>103500</v>
      </c>
      <c r="D170" s="43" t="n">
        <f aca="false">NORMSINV(Inputs!$B$8)*STDEV(Prices_MTM!I153:I402)</f>
        <v>107894.314536747</v>
      </c>
      <c r="E170" s="43" t="n">
        <f aca="false">-PERCENTILE(Prices_MTM!I153:I402,1-Inputs!$B$9)</f>
        <v>213100</v>
      </c>
      <c r="F170" s="43" t="n">
        <f aca="false">NORMSINV(Inputs!$B$9)*STDEV(Prices_MTM!I153:I402)</f>
        <v>152596.988042548</v>
      </c>
      <c r="G170" s="52" t="n">
        <f aca="false">IF(-B170&gt;C170,1,0)</f>
        <v>0</v>
      </c>
      <c r="H170" s="52" t="n">
        <f aca="false">IF(-B170&gt;D170,1,0)</f>
        <v>0</v>
      </c>
      <c r="I170" s="52" t="n">
        <f aca="false">IF(-B170&gt;E170,1,0)</f>
        <v>0</v>
      </c>
      <c r="J170" s="52" t="n">
        <f aca="false">IF(-B170&gt;F170,1,0)</f>
        <v>0</v>
      </c>
    </row>
    <row r="171" customFormat="false" ht="15" hidden="false" customHeight="false" outlineLevel="0" collapsed="false">
      <c r="A171" s="51" t="n">
        <f aca="false">Prices_MTM!A404</f>
        <v>37368</v>
      </c>
      <c r="B171" s="43" t="n">
        <f aca="false">Prices_MTM!I404</f>
        <v>-19999.9999999999</v>
      </c>
      <c r="C171" s="43" t="n">
        <f aca="false">-PERCENTILE(Prices_MTM!I154:I403,1-Inputs!$B$8)</f>
        <v>103500</v>
      </c>
      <c r="D171" s="43" t="n">
        <f aca="false">NORMSINV(Inputs!$B$8)*STDEV(Prices_MTM!I154:I403)</f>
        <v>107700.962702723</v>
      </c>
      <c r="E171" s="43" t="n">
        <f aca="false">-PERCENTILE(Prices_MTM!I154:I403,1-Inputs!$B$9)</f>
        <v>213100</v>
      </c>
      <c r="F171" s="43" t="n">
        <f aca="false">NORMSINV(Inputs!$B$9)*STDEV(Prices_MTM!I154:I403)</f>
        <v>152323.526853872</v>
      </c>
      <c r="G171" s="52" t="n">
        <f aca="false">IF(-B171&gt;C171,1,0)</f>
        <v>0</v>
      </c>
      <c r="H171" s="52" t="n">
        <f aca="false">IF(-B171&gt;D171,1,0)</f>
        <v>0</v>
      </c>
      <c r="I171" s="52" t="n">
        <f aca="false">IF(-B171&gt;E171,1,0)</f>
        <v>0</v>
      </c>
      <c r="J171" s="52" t="n">
        <f aca="false">IF(-B171&gt;F171,1,0)</f>
        <v>0</v>
      </c>
    </row>
    <row r="172" customFormat="false" ht="15" hidden="false" customHeight="false" outlineLevel="0" collapsed="false">
      <c r="A172" s="51" t="n">
        <f aca="false">Prices_MTM!A405</f>
        <v>37369</v>
      </c>
      <c r="B172" s="43" t="n">
        <f aca="false">Prices_MTM!I405</f>
        <v>-15000</v>
      </c>
      <c r="C172" s="43" t="n">
        <f aca="false">-PERCENTILE(Prices_MTM!I155:I404,1-Inputs!$B$8)</f>
        <v>103500</v>
      </c>
      <c r="D172" s="43" t="n">
        <f aca="false">NORMSINV(Inputs!$B$8)*STDEV(Prices_MTM!I155:I404)</f>
        <v>107583.738734435</v>
      </c>
      <c r="E172" s="43" t="n">
        <f aca="false">-PERCENTILE(Prices_MTM!I155:I404,1-Inputs!$B$9)</f>
        <v>213100</v>
      </c>
      <c r="F172" s="43" t="n">
        <f aca="false">NORMSINV(Inputs!$B$9)*STDEV(Prices_MTM!I155:I404)</f>
        <v>152157.734758488</v>
      </c>
      <c r="G172" s="52" t="n">
        <f aca="false">IF(-B172&gt;C172,1,0)</f>
        <v>0</v>
      </c>
      <c r="H172" s="52" t="n">
        <f aca="false">IF(-B172&gt;D172,1,0)</f>
        <v>0</v>
      </c>
      <c r="I172" s="52" t="n">
        <f aca="false">IF(-B172&gt;E172,1,0)</f>
        <v>0</v>
      </c>
      <c r="J172" s="52" t="n">
        <f aca="false">IF(-B172&gt;F172,1,0)</f>
        <v>0</v>
      </c>
    </row>
    <row r="173" customFormat="false" ht="15" hidden="false" customHeight="false" outlineLevel="0" collapsed="false">
      <c r="A173" s="51" t="n">
        <f aca="false">Prices_MTM!A406</f>
        <v>37370</v>
      </c>
      <c r="B173" s="43" t="n">
        <f aca="false">Prices_MTM!I406</f>
        <v>3000.00000000011</v>
      </c>
      <c r="C173" s="43" t="n">
        <f aca="false">-PERCENTILE(Prices_MTM!I156:I405,1-Inputs!$B$8)</f>
        <v>103500</v>
      </c>
      <c r="D173" s="43" t="n">
        <f aca="false">NORMSINV(Inputs!$B$8)*STDEV(Prices_MTM!I156:I405)</f>
        <v>107553.641403687</v>
      </c>
      <c r="E173" s="43" t="n">
        <f aca="false">-PERCENTILE(Prices_MTM!I156:I405,1-Inputs!$B$9)</f>
        <v>213100</v>
      </c>
      <c r="F173" s="43" t="n">
        <f aca="false">NORMSINV(Inputs!$B$9)*STDEV(Prices_MTM!I156:I405)</f>
        <v>152115.16752925</v>
      </c>
      <c r="G173" s="52" t="n">
        <f aca="false">IF(-B173&gt;C173,1,0)</f>
        <v>0</v>
      </c>
      <c r="H173" s="52" t="n">
        <f aca="false">IF(-B173&gt;D173,1,0)</f>
        <v>0</v>
      </c>
      <c r="I173" s="52" t="n">
        <f aca="false">IF(-B173&gt;E173,1,0)</f>
        <v>0</v>
      </c>
      <c r="J173" s="52" t="n">
        <f aca="false">IF(-B173&gt;F173,1,0)</f>
        <v>0</v>
      </c>
    </row>
    <row r="174" customFormat="false" ht="15" hidden="false" customHeight="false" outlineLevel="0" collapsed="false">
      <c r="A174" s="51" t="n">
        <f aca="false">Prices_MTM!A407</f>
        <v>37371</v>
      </c>
      <c r="B174" s="43" t="n">
        <f aca="false">Prices_MTM!I407</f>
        <v>-5500.00000000015</v>
      </c>
      <c r="C174" s="43" t="n">
        <f aca="false">-PERCENTILE(Prices_MTM!I157:I406,1-Inputs!$B$8)</f>
        <v>103500</v>
      </c>
      <c r="D174" s="43" t="n">
        <f aca="false">NORMSINV(Inputs!$B$8)*STDEV(Prices_MTM!I157:I406)</f>
        <v>107546.369611021</v>
      </c>
      <c r="E174" s="43" t="n">
        <f aca="false">-PERCENTILE(Prices_MTM!I157:I406,1-Inputs!$B$9)</f>
        <v>213100</v>
      </c>
      <c r="F174" s="43" t="n">
        <f aca="false">NORMSINV(Inputs!$B$9)*STDEV(Prices_MTM!I157:I406)</f>
        <v>152104.882894113</v>
      </c>
      <c r="G174" s="52" t="n">
        <f aca="false">IF(-B174&gt;C174,1,0)</f>
        <v>0</v>
      </c>
      <c r="H174" s="52" t="n">
        <f aca="false">IF(-B174&gt;D174,1,0)</f>
        <v>0</v>
      </c>
      <c r="I174" s="52" t="n">
        <f aca="false">IF(-B174&gt;E174,1,0)</f>
        <v>0</v>
      </c>
      <c r="J174" s="52" t="n">
        <f aca="false">IF(-B174&gt;F174,1,0)</f>
        <v>0</v>
      </c>
    </row>
    <row r="175" customFormat="false" ht="15" hidden="false" customHeight="false" outlineLevel="0" collapsed="false">
      <c r="A175" s="51" t="n">
        <f aca="false">Prices_MTM!A408</f>
        <v>37372</v>
      </c>
      <c r="B175" s="43" t="n">
        <f aca="false">Prices_MTM!I408</f>
        <v>83500.0000000001</v>
      </c>
      <c r="C175" s="43" t="n">
        <f aca="false">-PERCENTILE(Prices_MTM!I158:I407,1-Inputs!$B$8)</f>
        <v>103500</v>
      </c>
      <c r="D175" s="43" t="n">
        <f aca="false">NORMSINV(Inputs!$B$8)*STDEV(Prices_MTM!I158:I407)</f>
        <v>107546.05272335</v>
      </c>
      <c r="E175" s="43" t="n">
        <f aca="false">-PERCENTILE(Prices_MTM!I158:I407,1-Inputs!$B$9)</f>
        <v>213100</v>
      </c>
      <c r="F175" s="43" t="n">
        <f aca="false">NORMSINV(Inputs!$B$9)*STDEV(Prices_MTM!I158:I407)</f>
        <v>152104.434713831</v>
      </c>
      <c r="G175" s="52" t="n">
        <f aca="false">IF(-B175&gt;C175,1,0)</f>
        <v>0</v>
      </c>
      <c r="H175" s="52" t="n">
        <f aca="false">IF(-B175&gt;D175,1,0)</f>
        <v>0</v>
      </c>
      <c r="I175" s="52" t="n">
        <f aca="false">IF(-B175&gt;E175,1,0)</f>
        <v>0</v>
      </c>
      <c r="J175" s="52" t="n">
        <f aca="false">IF(-B175&gt;F175,1,0)</f>
        <v>0</v>
      </c>
    </row>
    <row r="176" customFormat="false" ht="15" hidden="false" customHeight="false" outlineLevel="0" collapsed="false">
      <c r="A176" s="51" t="n">
        <f aca="false">Prices_MTM!A409</f>
        <v>37376</v>
      </c>
      <c r="B176" s="43" t="n">
        <f aca="false">Prices_MTM!I409</f>
        <v>-13000.0000000001</v>
      </c>
      <c r="C176" s="43" t="n">
        <f aca="false">-PERCENTILE(Prices_MTM!I159:I408,1-Inputs!$B$8)</f>
        <v>103500</v>
      </c>
      <c r="D176" s="43" t="n">
        <f aca="false">NORMSINV(Inputs!$B$8)*STDEV(Prices_MTM!I159:I408)</f>
        <v>107810.896522996</v>
      </c>
      <c r="E176" s="43" t="n">
        <f aca="false">-PERCENTILE(Prices_MTM!I159:I408,1-Inputs!$B$9)</f>
        <v>213100</v>
      </c>
      <c r="F176" s="43" t="n">
        <f aca="false">NORMSINV(Inputs!$B$9)*STDEV(Prices_MTM!I159:I408)</f>
        <v>152479.008353799</v>
      </c>
      <c r="G176" s="52" t="n">
        <f aca="false">IF(-B176&gt;C176,1,0)</f>
        <v>0</v>
      </c>
      <c r="H176" s="52" t="n">
        <f aca="false">IF(-B176&gt;D176,1,0)</f>
        <v>0</v>
      </c>
      <c r="I176" s="52" t="n">
        <f aca="false">IF(-B176&gt;E176,1,0)</f>
        <v>0</v>
      </c>
      <c r="J176" s="52" t="n">
        <f aca="false">IF(-B176&gt;F176,1,0)</f>
        <v>0</v>
      </c>
    </row>
    <row r="177" customFormat="false" ht="15" hidden="false" customHeight="false" outlineLevel="0" collapsed="false">
      <c r="A177" s="51" t="n">
        <f aca="false">Prices_MTM!A410</f>
        <v>37377</v>
      </c>
      <c r="B177" s="43" t="n">
        <f aca="false">Prices_MTM!I410</f>
        <v>-58500.0000000003</v>
      </c>
      <c r="C177" s="43" t="n">
        <f aca="false">-PERCENTILE(Prices_MTM!I160:I409,1-Inputs!$B$8)</f>
        <v>103500</v>
      </c>
      <c r="D177" s="43" t="n">
        <f aca="false">NORMSINV(Inputs!$B$8)*STDEV(Prices_MTM!I160:I409)</f>
        <v>107774.950628199</v>
      </c>
      <c r="E177" s="43" t="n">
        <f aca="false">-PERCENTILE(Prices_MTM!I160:I409,1-Inputs!$B$9)</f>
        <v>213100</v>
      </c>
      <c r="F177" s="43" t="n">
        <f aca="false">NORMSINV(Inputs!$B$9)*STDEV(Prices_MTM!I160:I409)</f>
        <v>152428.169388816</v>
      </c>
      <c r="G177" s="52" t="n">
        <f aca="false">IF(-B177&gt;C177,1,0)</f>
        <v>0</v>
      </c>
      <c r="H177" s="52" t="n">
        <f aca="false">IF(-B177&gt;D177,1,0)</f>
        <v>0</v>
      </c>
      <c r="I177" s="52" t="n">
        <f aca="false">IF(-B177&gt;E177,1,0)</f>
        <v>0</v>
      </c>
      <c r="J177" s="52" t="n">
        <f aca="false">IF(-B177&gt;F177,1,0)</f>
        <v>0</v>
      </c>
    </row>
    <row r="178" customFormat="false" ht="15" hidden="false" customHeight="false" outlineLevel="0" collapsed="false">
      <c r="A178" s="51" t="n">
        <f aca="false">Prices_MTM!A411</f>
        <v>37378</v>
      </c>
      <c r="B178" s="43" t="n">
        <f aca="false">Prices_MTM!I411</f>
        <v>20000.0000000001</v>
      </c>
      <c r="C178" s="43" t="n">
        <f aca="false">-PERCENTILE(Prices_MTM!I161:I410,1-Inputs!$B$8)</f>
        <v>103500</v>
      </c>
      <c r="D178" s="43" t="n">
        <f aca="false">NORMSINV(Inputs!$B$8)*STDEV(Prices_MTM!I161:I410)</f>
        <v>107893.599519703</v>
      </c>
      <c r="E178" s="43" t="n">
        <f aca="false">-PERCENTILE(Prices_MTM!I161:I410,1-Inputs!$B$9)</f>
        <v>213100</v>
      </c>
      <c r="F178" s="43" t="n">
        <f aca="false">NORMSINV(Inputs!$B$9)*STDEV(Prices_MTM!I161:I410)</f>
        <v>152595.976780298</v>
      </c>
      <c r="G178" s="52" t="n">
        <f aca="false">IF(-B178&gt;C178,1,0)</f>
        <v>0</v>
      </c>
      <c r="H178" s="52" t="n">
        <f aca="false">IF(-B178&gt;D178,1,0)</f>
        <v>0</v>
      </c>
      <c r="I178" s="52" t="n">
        <f aca="false">IF(-B178&gt;E178,1,0)</f>
        <v>0</v>
      </c>
      <c r="J178" s="52" t="n">
        <f aca="false">IF(-B178&gt;F178,1,0)</f>
        <v>0</v>
      </c>
    </row>
    <row r="179" customFormat="false" ht="15" hidden="false" customHeight="false" outlineLevel="0" collapsed="false">
      <c r="A179" s="51" t="n">
        <f aca="false">Prices_MTM!A412</f>
        <v>37383</v>
      </c>
      <c r="B179" s="43" t="n">
        <f aca="false">Prices_MTM!I412</f>
        <v>58000</v>
      </c>
      <c r="C179" s="43" t="n">
        <f aca="false">-PERCENTILE(Prices_MTM!I162:I411,1-Inputs!$B$8)</f>
        <v>103500</v>
      </c>
      <c r="D179" s="43" t="n">
        <f aca="false">NORMSINV(Inputs!$B$8)*STDEV(Prices_MTM!I162:I411)</f>
        <v>107813.632779657</v>
      </c>
      <c r="E179" s="43" t="n">
        <f aca="false">-PERCENTILE(Prices_MTM!I162:I411,1-Inputs!$B$9)</f>
        <v>213100</v>
      </c>
      <c r="F179" s="43" t="n">
        <f aca="false">NORMSINV(Inputs!$B$9)*STDEV(Prices_MTM!I162:I411)</f>
        <v>152482.878293811</v>
      </c>
      <c r="G179" s="52" t="n">
        <f aca="false">IF(-B179&gt;C179,1,0)</f>
        <v>0</v>
      </c>
      <c r="H179" s="52" t="n">
        <f aca="false">IF(-B179&gt;D179,1,0)</f>
        <v>0</v>
      </c>
      <c r="I179" s="52" t="n">
        <f aca="false">IF(-B179&gt;E179,1,0)</f>
        <v>0</v>
      </c>
      <c r="J179" s="52" t="n">
        <f aca="false">IF(-B179&gt;F179,1,0)</f>
        <v>0</v>
      </c>
    </row>
    <row r="180" customFormat="false" ht="15" hidden="false" customHeight="false" outlineLevel="0" collapsed="false">
      <c r="A180" s="51" t="n">
        <f aca="false">Prices_MTM!A413</f>
        <v>37384</v>
      </c>
      <c r="B180" s="43" t="n">
        <f aca="false">Prices_MTM!I413</f>
        <v>69000.0000000003</v>
      </c>
      <c r="C180" s="43" t="n">
        <f aca="false">-PERCENTILE(Prices_MTM!I163:I412,1-Inputs!$B$8)</f>
        <v>103500</v>
      </c>
      <c r="D180" s="43" t="n">
        <f aca="false">NORMSINV(Inputs!$B$8)*STDEV(Prices_MTM!I163:I412)</f>
        <v>107627.649132894</v>
      </c>
      <c r="E180" s="43" t="n">
        <f aca="false">-PERCENTILE(Prices_MTM!I163:I412,1-Inputs!$B$9)</f>
        <v>213100</v>
      </c>
      <c r="F180" s="43" t="n">
        <f aca="false">NORMSINV(Inputs!$B$9)*STDEV(Prices_MTM!I163:I412)</f>
        <v>152219.838072989</v>
      </c>
      <c r="G180" s="52" t="n">
        <f aca="false">IF(-B180&gt;C180,1,0)</f>
        <v>0</v>
      </c>
      <c r="H180" s="52" t="n">
        <f aca="false">IF(-B180&gt;D180,1,0)</f>
        <v>0</v>
      </c>
      <c r="I180" s="52" t="n">
        <f aca="false">IF(-B180&gt;E180,1,0)</f>
        <v>0</v>
      </c>
      <c r="J180" s="52" t="n">
        <f aca="false">IF(-B180&gt;F180,1,0)</f>
        <v>0</v>
      </c>
    </row>
    <row r="181" customFormat="false" ht="15" hidden="false" customHeight="false" outlineLevel="0" collapsed="false">
      <c r="A181" s="51" t="n">
        <f aca="false">Prices_MTM!A414</f>
        <v>37385</v>
      </c>
      <c r="B181" s="43" t="n">
        <f aca="false">Prices_MTM!I414</f>
        <v>1999.99999999996</v>
      </c>
      <c r="C181" s="43" t="n">
        <f aca="false">-PERCENTILE(Prices_MTM!I164:I413,1-Inputs!$B$8)</f>
        <v>103500</v>
      </c>
      <c r="D181" s="43" t="n">
        <f aca="false">NORMSINV(Inputs!$B$8)*STDEV(Prices_MTM!I164:I413)</f>
        <v>106982.951534604</v>
      </c>
      <c r="E181" s="43" t="n">
        <f aca="false">-PERCENTILE(Prices_MTM!I164:I413,1-Inputs!$B$9)</f>
        <v>213100</v>
      </c>
      <c r="F181" s="43" t="n">
        <f aca="false">NORMSINV(Inputs!$B$9)*STDEV(Prices_MTM!I164:I413)</f>
        <v>151308.029956688</v>
      </c>
      <c r="G181" s="52" t="n">
        <f aca="false">IF(-B181&gt;C181,1,0)</f>
        <v>0</v>
      </c>
      <c r="H181" s="52" t="n">
        <f aca="false">IF(-B181&gt;D181,1,0)</f>
        <v>0</v>
      </c>
      <c r="I181" s="52" t="n">
        <f aca="false">IF(-B181&gt;E181,1,0)</f>
        <v>0</v>
      </c>
      <c r="J181" s="52" t="n">
        <f aca="false">IF(-B181&gt;F181,1,0)</f>
        <v>0</v>
      </c>
    </row>
    <row r="182" customFormat="false" ht="15" hidden="false" customHeight="false" outlineLevel="0" collapsed="false">
      <c r="A182" s="51" t="n">
        <f aca="false">Prices_MTM!A415</f>
        <v>37386</v>
      </c>
      <c r="B182" s="43" t="n">
        <f aca="false">Prices_MTM!I415</f>
        <v>-26000</v>
      </c>
      <c r="C182" s="43" t="n">
        <f aca="false">-PERCENTILE(Prices_MTM!I165:I414,1-Inputs!$B$8)</f>
        <v>103500</v>
      </c>
      <c r="D182" s="43" t="n">
        <f aca="false">NORMSINV(Inputs!$B$8)*STDEV(Prices_MTM!I165:I414)</f>
        <v>106964.724695061</v>
      </c>
      <c r="E182" s="43" t="n">
        <f aca="false">-PERCENTILE(Prices_MTM!I165:I414,1-Inputs!$B$9)</f>
        <v>213100</v>
      </c>
      <c r="F182" s="43" t="n">
        <f aca="false">NORMSINV(Inputs!$B$9)*STDEV(Prices_MTM!I165:I414)</f>
        <v>151282.251389692</v>
      </c>
      <c r="G182" s="52" t="n">
        <f aca="false">IF(-B182&gt;C182,1,0)</f>
        <v>0</v>
      </c>
      <c r="H182" s="52" t="n">
        <f aca="false">IF(-B182&gt;D182,1,0)</f>
        <v>0</v>
      </c>
      <c r="I182" s="52" t="n">
        <f aca="false">IF(-B182&gt;E182,1,0)</f>
        <v>0</v>
      </c>
      <c r="J182" s="52" t="n">
        <f aca="false">IF(-B182&gt;F182,1,0)</f>
        <v>0</v>
      </c>
    </row>
    <row r="183" customFormat="false" ht="15" hidden="false" customHeight="false" outlineLevel="0" collapsed="false">
      <c r="A183" s="51" t="n">
        <f aca="false">Prices_MTM!A416</f>
        <v>37389</v>
      </c>
      <c r="B183" s="43" t="n">
        <f aca="false">Prices_MTM!I416</f>
        <v>99499.9999999999</v>
      </c>
      <c r="C183" s="43" t="n">
        <f aca="false">-PERCENTILE(Prices_MTM!I166:I415,1-Inputs!$B$8)</f>
        <v>103500</v>
      </c>
      <c r="D183" s="43" t="n">
        <f aca="false">NORMSINV(Inputs!$B$8)*STDEV(Prices_MTM!I166:I415)</f>
        <v>106994.3253063</v>
      </c>
      <c r="E183" s="43" t="n">
        <f aca="false">-PERCENTILE(Prices_MTM!I166:I415,1-Inputs!$B$9)</f>
        <v>213100</v>
      </c>
      <c r="F183" s="43" t="n">
        <f aca="false">NORMSINV(Inputs!$B$9)*STDEV(Prices_MTM!I166:I415)</f>
        <v>151324.116099048</v>
      </c>
      <c r="G183" s="52" t="n">
        <f aca="false">IF(-B183&gt;C183,1,0)</f>
        <v>0</v>
      </c>
      <c r="H183" s="52" t="n">
        <f aca="false">IF(-B183&gt;D183,1,0)</f>
        <v>0</v>
      </c>
      <c r="I183" s="52" t="n">
        <f aca="false">IF(-B183&gt;E183,1,0)</f>
        <v>0</v>
      </c>
      <c r="J183" s="52" t="n">
        <f aca="false">IF(-B183&gt;F183,1,0)</f>
        <v>0</v>
      </c>
    </row>
    <row r="184" customFormat="false" ht="15" hidden="false" customHeight="false" outlineLevel="0" collapsed="false">
      <c r="A184" s="51" t="n">
        <f aca="false">Prices_MTM!A417</f>
        <v>37390</v>
      </c>
      <c r="B184" s="43" t="n">
        <f aca="false">Prices_MTM!I417</f>
        <v>14000.0000000001</v>
      </c>
      <c r="C184" s="43" t="n">
        <f aca="false">-PERCENTILE(Prices_MTM!I167:I416,1-Inputs!$B$8)</f>
        <v>103500</v>
      </c>
      <c r="D184" s="43" t="n">
        <f aca="false">NORMSINV(Inputs!$B$8)*STDEV(Prices_MTM!I167:I416)</f>
        <v>107301.307389076</v>
      </c>
      <c r="E184" s="43" t="n">
        <f aca="false">-PERCENTILE(Prices_MTM!I167:I416,1-Inputs!$B$9)</f>
        <v>213100</v>
      </c>
      <c r="F184" s="43" t="n">
        <f aca="false">NORMSINV(Inputs!$B$9)*STDEV(Prices_MTM!I167:I416)</f>
        <v>151758.286716989</v>
      </c>
      <c r="G184" s="52" t="n">
        <f aca="false">IF(-B184&gt;C184,1,0)</f>
        <v>0</v>
      </c>
      <c r="H184" s="52" t="n">
        <f aca="false">IF(-B184&gt;D184,1,0)</f>
        <v>0</v>
      </c>
      <c r="I184" s="52" t="n">
        <f aca="false">IF(-B184&gt;E184,1,0)</f>
        <v>0</v>
      </c>
      <c r="J184" s="52" t="n">
        <f aca="false">IF(-B184&gt;F184,1,0)</f>
        <v>0</v>
      </c>
    </row>
    <row r="185" customFormat="false" ht="15" hidden="false" customHeight="false" outlineLevel="0" collapsed="false">
      <c r="A185" s="51" t="n">
        <f aca="false">Prices_MTM!A418</f>
        <v>37391</v>
      </c>
      <c r="B185" s="43" t="n">
        <f aca="false">Prices_MTM!I418</f>
        <v>-102500</v>
      </c>
      <c r="C185" s="43" t="n">
        <f aca="false">-PERCENTILE(Prices_MTM!I168:I417,1-Inputs!$B$8)</f>
        <v>103500</v>
      </c>
      <c r="D185" s="43" t="n">
        <f aca="false">NORMSINV(Inputs!$B$8)*STDEV(Prices_MTM!I168:I417)</f>
        <v>107313.478898559</v>
      </c>
      <c r="E185" s="43" t="n">
        <f aca="false">-PERCENTILE(Prices_MTM!I168:I417,1-Inputs!$B$9)</f>
        <v>213100</v>
      </c>
      <c r="F185" s="43" t="n">
        <f aca="false">NORMSINV(Inputs!$B$9)*STDEV(Prices_MTM!I168:I417)</f>
        <v>151775.501115124</v>
      </c>
      <c r="G185" s="52" t="n">
        <f aca="false">IF(-B185&gt;C185,1,0)</f>
        <v>0</v>
      </c>
      <c r="H185" s="52" t="n">
        <f aca="false">IF(-B185&gt;D185,1,0)</f>
        <v>0</v>
      </c>
      <c r="I185" s="52" t="n">
        <f aca="false">IF(-B185&gt;E185,1,0)</f>
        <v>0</v>
      </c>
      <c r="J185" s="52" t="n">
        <f aca="false">IF(-B185&gt;F185,1,0)</f>
        <v>0</v>
      </c>
    </row>
    <row r="186" customFormat="false" ht="15" hidden="false" customHeight="false" outlineLevel="0" collapsed="false">
      <c r="A186" s="51" t="n">
        <f aca="false">Prices_MTM!A419</f>
        <v>37392</v>
      </c>
      <c r="B186" s="43" t="n">
        <f aca="false">Prices_MTM!I419</f>
        <v>55999.9999999999</v>
      </c>
      <c r="C186" s="43" t="n">
        <f aca="false">-PERCENTILE(Prices_MTM!I169:I418,1-Inputs!$B$8)</f>
        <v>103050</v>
      </c>
      <c r="D186" s="43" t="n">
        <f aca="false">NORMSINV(Inputs!$B$8)*STDEV(Prices_MTM!I169:I418)</f>
        <v>106246.795261571</v>
      </c>
      <c r="E186" s="43" t="n">
        <f aca="false">-PERCENTILE(Prices_MTM!I169:I418,1-Inputs!$B$9)</f>
        <v>213100</v>
      </c>
      <c r="F186" s="43" t="n">
        <f aca="false">NORMSINV(Inputs!$B$9)*STDEV(Prices_MTM!I169:I418)</f>
        <v>150266.870091354</v>
      </c>
      <c r="G186" s="52" t="n">
        <f aca="false">IF(-B186&gt;C186,1,0)</f>
        <v>0</v>
      </c>
      <c r="H186" s="52" t="n">
        <f aca="false">IF(-B186&gt;D186,1,0)</f>
        <v>0</v>
      </c>
      <c r="I186" s="52" t="n">
        <f aca="false">IF(-B186&gt;E186,1,0)</f>
        <v>0</v>
      </c>
      <c r="J186" s="52" t="n">
        <f aca="false">IF(-B186&gt;F186,1,0)</f>
        <v>0</v>
      </c>
    </row>
    <row r="187" customFormat="false" ht="15" hidden="false" customHeight="false" outlineLevel="0" collapsed="false">
      <c r="A187" s="51" t="n">
        <f aca="false">Prices_MTM!A420</f>
        <v>37397</v>
      </c>
      <c r="B187" s="43" t="n">
        <f aca="false">Prices_MTM!I420</f>
        <v>-28999.9999999997</v>
      </c>
      <c r="C187" s="43" t="n">
        <f aca="false">-PERCENTILE(Prices_MTM!I170:I419,1-Inputs!$B$8)</f>
        <v>103050</v>
      </c>
      <c r="D187" s="43" t="n">
        <f aca="false">NORMSINV(Inputs!$B$8)*STDEV(Prices_MTM!I170:I419)</f>
        <v>106343.536738298</v>
      </c>
      <c r="E187" s="43" t="n">
        <f aca="false">-PERCENTILE(Prices_MTM!I170:I419,1-Inputs!$B$9)</f>
        <v>213100</v>
      </c>
      <c r="F187" s="43" t="n">
        <f aca="false">NORMSINV(Inputs!$B$9)*STDEV(Prices_MTM!I170:I419)</f>
        <v>150403.693408047</v>
      </c>
      <c r="G187" s="52" t="n">
        <f aca="false">IF(-B187&gt;C187,1,0)</f>
        <v>0</v>
      </c>
      <c r="H187" s="52" t="n">
        <f aca="false">IF(-B187&gt;D187,1,0)</f>
        <v>0</v>
      </c>
      <c r="I187" s="52" t="n">
        <f aca="false">IF(-B187&gt;E187,1,0)</f>
        <v>0</v>
      </c>
      <c r="J187" s="52" t="n">
        <f aca="false">IF(-B187&gt;F187,1,0)</f>
        <v>0</v>
      </c>
    </row>
    <row r="188" customFormat="false" ht="15" hidden="false" customHeight="false" outlineLevel="0" collapsed="false">
      <c r="A188" s="51" t="n">
        <f aca="false">Prices_MTM!A421</f>
        <v>37398</v>
      </c>
      <c r="B188" s="43" t="n">
        <f aca="false">Prices_MTM!I421</f>
        <v>-500.00000000008</v>
      </c>
      <c r="C188" s="43" t="n">
        <f aca="false">-PERCENTILE(Prices_MTM!I171:I420,1-Inputs!$B$8)</f>
        <v>102050</v>
      </c>
      <c r="D188" s="43" t="n">
        <f aca="false">NORMSINV(Inputs!$B$8)*STDEV(Prices_MTM!I171:I420)</f>
        <v>105795.030752863</v>
      </c>
      <c r="E188" s="43" t="n">
        <f aca="false">-PERCENTILE(Prices_MTM!I171:I420,1-Inputs!$B$9)</f>
        <v>213100</v>
      </c>
      <c r="F188" s="43" t="n">
        <f aca="false">NORMSINV(Inputs!$B$9)*STDEV(Prices_MTM!I171:I420)</f>
        <v>149627.930925473</v>
      </c>
      <c r="G188" s="52" t="n">
        <f aca="false">IF(-B188&gt;C188,1,0)</f>
        <v>0</v>
      </c>
      <c r="H188" s="52" t="n">
        <f aca="false">IF(-B188&gt;D188,1,0)</f>
        <v>0</v>
      </c>
      <c r="I188" s="52" t="n">
        <f aca="false">IF(-B188&gt;E188,1,0)</f>
        <v>0</v>
      </c>
      <c r="J188" s="52" t="n">
        <f aca="false">IF(-B188&gt;F188,1,0)</f>
        <v>0</v>
      </c>
    </row>
    <row r="189" customFormat="false" ht="15" hidden="false" customHeight="false" outlineLevel="0" collapsed="false">
      <c r="A189" s="51" t="n">
        <f aca="false">Prices_MTM!A422</f>
        <v>37399</v>
      </c>
      <c r="B189" s="43" t="n">
        <f aca="false">Prices_MTM!I422</f>
        <v>-25500.0000000001</v>
      </c>
      <c r="C189" s="43" t="n">
        <f aca="false">-PERCENTILE(Prices_MTM!I172:I421,1-Inputs!$B$8)</f>
        <v>102050</v>
      </c>
      <c r="D189" s="43" t="n">
        <f aca="false">NORMSINV(Inputs!$B$8)*STDEV(Prices_MTM!I172:I421)</f>
        <v>105781.101705578</v>
      </c>
      <c r="E189" s="43" t="n">
        <f aca="false">-PERCENTILE(Prices_MTM!I172:I421,1-Inputs!$B$9)</f>
        <v>213100</v>
      </c>
      <c r="F189" s="43" t="n">
        <f aca="false">NORMSINV(Inputs!$B$9)*STDEV(Prices_MTM!I172:I421)</f>
        <v>149608.230808083</v>
      </c>
      <c r="G189" s="52" t="n">
        <f aca="false">IF(-B189&gt;C189,1,0)</f>
        <v>0</v>
      </c>
      <c r="H189" s="52" t="n">
        <f aca="false">IF(-B189&gt;D189,1,0)</f>
        <v>0</v>
      </c>
      <c r="I189" s="52" t="n">
        <f aca="false">IF(-B189&gt;E189,1,0)</f>
        <v>0</v>
      </c>
      <c r="J189" s="52" t="n">
        <f aca="false">IF(-B189&gt;F189,1,0)</f>
        <v>0</v>
      </c>
    </row>
    <row r="190" customFormat="false" ht="15" hidden="false" customHeight="false" outlineLevel="0" collapsed="false">
      <c r="A190" s="51" t="n">
        <f aca="false">Prices_MTM!A423</f>
        <v>37400</v>
      </c>
      <c r="B190" s="43" t="n">
        <f aca="false">Prices_MTM!I423</f>
        <v>21500</v>
      </c>
      <c r="C190" s="43" t="n">
        <f aca="false">-PERCENTILE(Prices_MTM!I173:I422,1-Inputs!$B$8)</f>
        <v>102050</v>
      </c>
      <c r="D190" s="43" t="n">
        <f aca="false">NORMSINV(Inputs!$B$8)*STDEV(Prices_MTM!I173:I422)</f>
        <v>105723.837645847</v>
      </c>
      <c r="E190" s="43" t="n">
        <f aca="false">-PERCENTILE(Prices_MTM!I173:I422,1-Inputs!$B$9)</f>
        <v>213100</v>
      </c>
      <c r="F190" s="43" t="n">
        <f aca="false">NORMSINV(Inputs!$B$9)*STDEV(Prices_MTM!I173:I422)</f>
        <v>149527.241155612</v>
      </c>
      <c r="G190" s="52" t="n">
        <f aca="false">IF(-B190&gt;C190,1,0)</f>
        <v>0</v>
      </c>
      <c r="H190" s="52" t="n">
        <f aca="false">IF(-B190&gt;D190,1,0)</f>
        <v>0</v>
      </c>
      <c r="I190" s="52" t="n">
        <f aca="false">IF(-B190&gt;E190,1,0)</f>
        <v>0</v>
      </c>
      <c r="J190" s="52" t="n">
        <f aca="false">IF(-B190&gt;F190,1,0)</f>
        <v>0</v>
      </c>
    </row>
    <row r="191" customFormat="false" ht="15" hidden="false" customHeight="false" outlineLevel="0" collapsed="false">
      <c r="A191" s="51" t="n">
        <f aca="false">Prices_MTM!A424</f>
        <v>37404</v>
      </c>
      <c r="B191" s="43" t="n">
        <f aca="false">Prices_MTM!I424</f>
        <v>-208500</v>
      </c>
      <c r="C191" s="43" t="n">
        <f aca="false">-PERCENTILE(Prices_MTM!I174:I423,1-Inputs!$B$8)</f>
        <v>102050</v>
      </c>
      <c r="D191" s="43" t="n">
        <f aca="false">NORMSINV(Inputs!$B$8)*STDEV(Prices_MTM!I174:I423)</f>
        <v>105671.426686416</v>
      </c>
      <c r="E191" s="43" t="n">
        <f aca="false">-PERCENTILE(Prices_MTM!I174:I423,1-Inputs!$B$9)</f>
        <v>213100</v>
      </c>
      <c r="F191" s="43" t="n">
        <f aca="false">NORMSINV(Inputs!$B$9)*STDEV(Prices_MTM!I174:I423)</f>
        <v>149453.115335507</v>
      </c>
      <c r="G191" s="52" t="n">
        <f aca="false">IF(-B191&gt;C191,1,0)</f>
        <v>1</v>
      </c>
      <c r="H191" s="52" t="n">
        <f aca="false">IF(-B191&gt;D191,1,0)</f>
        <v>1</v>
      </c>
      <c r="I191" s="52" t="n">
        <f aca="false">IF(-B191&gt;E191,1,0)</f>
        <v>0</v>
      </c>
      <c r="J191" s="52" t="n">
        <f aca="false">IF(-B191&gt;F191,1,0)</f>
        <v>1</v>
      </c>
    </row>
    <row r="192" customFormat="false" ht="15" hidden="false" customHeight="false" outlineLevel="0" collapsed="false">
      <c r="A192" s="51" t="n">
        <f aca="false">Prices_MTM!A425</f>
        <v>37412</v>
      </c>
      <c r="B192" s="43" t="n">
        <f aca="false">Prices_MTM!I425</f>
        <v>70000.0000000001</v>
      </c>
      <c r="C192" s="43" t="n">
        <f aca="false">-PERCENTILE(Prices_MTM!I175:I424,1-Inputs!$B$8)</f>
        <v>103050</v>
      </c>
      <c r="D192" s="43" t="n">
        <f aca="false">NORMSINV(Inputs!$B$8)*STDEV(Prices_MTM!I175:I424)</f>
        <v>107714.230353372</v>
      </c>
      <c r="E192" s="43" t="n">
        <f aca="false">-PERCENTILE(Prices_MTM!I175:I424,1-Inputs!$B$9)</f>
        <v>213345</v>
      </c>
      <c r="F192" s="43" t="n">
        <f aca="false">NORMSINV(Inputs!$B$9)*STDEV(Prices_MTM!I175:I424)</f>
        <v>152342.291545378</v>
      </c>
      <c r="G192" s="52" t="n">
        <f aca="false">IF(-B192&gt;C192,1,0)</f>
        <v>0</v>
      </c>
      <c r="H192" s="52" t="n">
        <f aca="false">IF(-B192&gt;D192,1,0)</f>
        <v>0</v>
      </c>
      <c r="I192" s="52" t="n">
        <f aca="false">IF(-B192&gt;E192,1,0)</f>
        <v>0</v>
      </c>
      <c r="J192" s="52" t="n">
        <f aca="false">IF(-B192&gt;F192,1,0)</f>
        <v>0</v>
      </c>
    </row>
    <row r="193" customFormat="false" ht="15" hidden="false" customHeight="false" outlineLevel="0" collapsed="false">
      <c r="A193" s="51" t="n">
        <f aca="false">Prices_MTM!A426</f>
        <v>37414</v>
      </c>
      <c r="B193" s="43" t="n">
        <f aca="false">Prices_MTM!I426</f>
        <v>-19999.9999999999</v>
      </c>
      <c r="C193" s="43" t="n">
        <f aca="false">-PERCENTILE(Prices_MTM!I176:I425,1-Inputs!$B$8)</f>
        <v>103050</v>
      </c>
      <c r="D193" s="43" t="n">
        <f aca="false">NORMSINV(Inputs!$B$8)*STDEV(Prices_MTM!I176:I425)</f>
        <v>107913.554571107</v>
      </c>
      <c r="E193" s="43" t="n">
        <f aca="false">-PERCENTILE(Prices_MTM!I176:I425,1-Inputs!$B$9)</f>
        <v>213345</v>
      </c>
      <c r="F193" s="43" t="n">
        <f aca="false">NORMSINV(Inputs!$B$9)*STDEV(Prices_MTM!I176:I425)</f>
        <v>152624.199590309</v>
      </c>
      <c r="G193" s="52" t="n">
        <f aca="false">IF(-B193&gt;C193,1,0)</f>
        <v>0</v>
      </c>
      <c r="H193" s="52" t="n">
        <f aca="false">IF(-B193&gt;D193,1,0)</f>
        <v>0</v>
      </c>
      <c r="I193" s="52" t="n">
        <f aca="false">IF(-B193&gt;E193,1,0)</f>
        <v>0</v>
      </c>
      <c r="J193" s="52" t="n">
        <f aca="false">IF(-B193&gt;F193,1,0)</f>
        <v>0</v>
      </c>
    </row>
    <row r="194" customFormat="false" ht="15" hidden="false" customHeight="false" outlineLevel="0" collapsed="false">
      <c r="A194" s="51" t="n">
        <f aca="false">Prices_MTM!A427</f>
        <v>37417</v>
      </c>
      <c r="B194" s="43" t="n">
        <f aca="false">Prices_MTM!I427</f>
        <v>-40000</v>
      </c>
      <c r="C194" s="43" t="n">
        <f aca="false">-PERCENTILE(Prices_MTM!I177:I426,1-Inputs!$B$8)</f>
        <v>103050</v>
      </c>
      <c r="D194" s="43" t="n">
        <f aca="false">NORMSINV(Inputs!$B$8)*STDEV(Prices_MTM!I177:I426)</f>
        <v>107908.602856801</v>
      </c>
      <c r="E194" s="43" t="n">
        <f aca="false">-PERCENTILE(Prices_MTM!I177:I426,1-Inputs!$B$9)</f>
        <v>213345</v>
      </c>
      <c r="F194" s="43" t="n">
        <f aca="false">NORMSINV(Inputs!$B$9)*STDEV(Prices_MTM!I177:I426)</f>
        <v>152617.196286271</v>
      </c>
      <c r="G194" s="52" t="n">
        <f aca="false">IF(-B194&gt;C194,1,0)</f>
        <v>0</v>
      </c>
      <c r="H194" s="52" t="n">
        <f aca="false">IF(-B194&gt;D194,1,0)</f>
        <v>0</v>
      </c>
      <c r="I194" s="52" t="n">
        <f aca="false">IF(-B194&gt;E194,1,0)</f>
        <v>0</v>
      </c>
      <c r="J194" s="52" t="n">
        <f aca="false">IF(-B194&gt;F194,1,0)</f>
        <v>0</v>
      </c>
    </row>
    <row r="195" customFormat="false" ht="15" hidden="false" customHeight="false" outlineLevel="0" collapsed="false">
      <c r="A195" s="51" t="n">
        <f aca="false">Prices_MTM!A428</f>
        <v>37418</v>
      </c>
      <c r="B195" s="43" t="n">
        <f aca="false">Prices_MTM!I428</f>
        <v>20000.0000000001</v>
      </c>
      <c r="C195" s="43" t="n">
        <f aca="false">-PERCENTILE(Prices_MTM!I178:I427,1-Inputs!$B$8)</f>
        <v>102050</v>
      </c>
      <c r="D195" s="43" t="n">
        <f aca="false">NORMSINV(Inputs!$B$8)*STDEV(Prices_MTM!I178:I427)</f>
        <v>103469.323064974</v>
      </c>
      <c r="E195" s="43" t="n">
        <f aca="false">-PERCENTILE(Prices_MTM!I178:I427,1-Inputs!$B$9)</f>
        <v>208255</v>
      </c>
      <c r="F195" s="43" t="n">
        <f aca="false">NORMSINV(Inputs!$B$9)*STDEV(Prices_MTM!I178:I427)</f>
        <v>146338.638160019</v>
      </c>
      <c r="G195" s="52" t="n">
        <f aca="false">IF(-B195&gt;C195,1,0)</f>
        <v>0</v>
      </c>
      <c r="H195" s="52" t="n">
        <f aca="false">IF(-B195&gt;D195,1,0)</f>
        <v>0</v>
      </c>
      <c r="I195" s="52" t="n">
        <f aca="false">IF(-B195&gt;E195,1,0)</f>
        <v>0</v>
      </c>
      <c r="J195" s="52" t="n">
        <f aca="false">IF(-B195&gt;F195,1,0)</f>
        <v>0</v>
      </c>
    </row>
    <row r="196" customFormat="false" ht="15" hidden="false" customHeight="false" outlineLevel="0" collapsed="false">
      <c r="A196" s="51" t="n">
        <f aca="false">Prices_MTM!A429</f>
        <v>37420</v>
      </c>
      <c r="B196" s="43" t="n">
        <f aca="false">Prices_MTM!I429</f>
        <v>65499.9999999999</v>
      </c>
      <c r="C196" s="43" t="n">
        <f aca="false">-PERCENTILE(Prices_MTM!I179:I428,1-Inputs!$B$8)</f>
        <v>102050</v>
      </c>
      <c r="D196" s="43" t="n">
        <f aca="false">NORMSINV(Inputs!$B$8)*STDEV(Prices_MTM!I179:I428)</f>
        <v>102875.234586206</v>
      </c>
      <c r="E196" s="43" t="n">
        <f aca="false">-PERCENTILE(Prices_MTM!I179:I428,1-Inputs!$B$9)</f>
        <v>208255</v>
      </c>
      <c r="F196" s="43" t="n">
        <f aca="false">NORMSINV(Inputs!$B$9)*STDEV(Prices_MTM!I179:I428)</f>
        <v>145498.407487255</v>
      </c>
      <c r="G196" s="52" t="n">
        <f aca="false">IF(-B196&gt;C196,1,0)</f>
        <v>0</v>
      </c>
      <c r="H196" s="52" t="n">
        <f aca="false">IF(-B196&gt;D196,1,0)</f>
        <v>0</v>
      </c>
      <c r="I196" s="52" t="n">
        <f aca="false">IF(-B196&gt;E196,1,0)</f>
        <v>0</v>
      </c>
      <c r="J196" s="52" t="n">
        <f aca="false">IF(-B196&gt;F196,1,0)</f>
        <v>0</v>
      </c>
    </row>
    <row r="197" customFormat="false" ht="15" hidden="false" customHeight="false" outlineLevel="0" collapsed="false">
      <c r="A197" s="51" t="n">
        <f aca="false">Prices_MTM!A430</f>
        <v>37421</v>
      </c>
      <c r="B197" s="43" t="n">
        <f aca="false">Prices_MTM!I430</f>
        <v>23499.9999999999</v>
      </c>
      <c r="C197" s="43" t="n">
        <f aca="false">-PERCENTILE(Prices_MTM!I180:I429,1-Inputs!$B$8)</f>
        <v>102050</v>
      </c>
      <c r="D197" s="43" t="n">
        <f aca="false">NORMSINV(Inputs!$B$8)*STDEV(Prices_MTM!I180:I429)</f>
        <v>102929.519698672</v>
      </c>
      <c r="E197" s="43" t="n">
        <f aca="false">-PERCENTILE(Prices_MTM!I180:I429,1-Inputs!$B$9)</f>
        <v>208255</v>
      </c>
      <c r="F197" s="43" t="n">
        <f aca="false">NORMSINV(Inputs!$B$9)*STDEV(Prices_MTM!I180:I429)</f>
        <v>145575.183957761</v>
      </c>
      <c r="G197" s="52" t="n">
        <f aca="false">IF(-B197&gt;C197,1,0)</f>
        <v>0</v>
      </c>
      <c r="H197" s="52" t="n">
        <f aca="false">IF(-B197&gt;D197,1,0)</f>
        <v>0</v>
      </c>
      <c r="I197" s="52" t="n">
        <f aca="false">IF(-B197&gt;E197,1,0)</f>
        <v>0</v>
      </c>
      <c r="J197" s="52" t="n">
        <f aca="false">IF(-B197&gt;F197,1,0)</f>
        <v>0</v>
      </c>
    </row>
    <row r="198" customFormat="false" ht="15" hidden="false" customHeight="false" outlineLevel="0" collapsed="false">
      <c r="A198" s="51" t="n">
        <f aca="false">Prices_MTM!A431</f>
        <v>37432</v>
      </c>
      <c r="B198" s="43" t="n">
        <f aca="false">Prices_MTM!I431</f>
        <v>-51500.0000000001</v>
      </c>
      <c r="C198" s="43" t="n">
        <f aca="false">-PERCENTILE(Prices_MTM!I181:I430,1-Inputs!$B$8)</f>
        <v>102050</v>
      </c>
      <c r="D198" s="43" t="n">
        <f aca="false">NORMSINV(Inputs!$B$8)*STDEV(Prices_MTM!I181:I430)</f>
        <v>102526.618761727</v>
      </c>
      <c r="E198" s="43" t="n">
        <f aca="false">-PERCENTILE(Prices_MTM!I181:I430,1-Inputs!$B$9)</f>
        <v>208255</v>
      </c>
      <c r="F198" s="43" t="n">
        <f aca="false">NORMSINV(Inputs!$B$9)*STDEV(Prices_MTM!I181:I430)</f>
        <v>145005.353473909</v>
      </c>
      <c r="G198" s="52" t="n">
        <f aca="false">IF(-B198&gt;C198,1,0)</f>
        <v>0</v>
      </c>
      <c r="H198" s="52" t="n">
        <f aca="false">IF(-B198&gt;D198,1,0)</f>
        <v>0</v>
      </c>
      <c r="I198" s="52" t="n">
        <f aca="false">IF(-B198&gt;E198,1,0)</f>
        <v>0</v>
      </c>
      <c r="J198" s="52" t="n">
        <f aca="false">IF(-B198&gt;F198,1,0)</f>
        <v>0</v>
      </c>
    </row>
    <row r="199" customFormat="false" ht="15" hidden="false" customHeight="false" outlineLevel="0" collapsed="false">
      <c r="A199" s="51" t="n">
        <f aca="false">Prices_MTM!A432</f>
        <v>37434</v>
      </c>
      <c r="B199" s="43" t="n">
        <f aca="false">Prices_MTM!I432</f>
        <v>67500.0000000001</v>
      </c>
      <c r="C199" s="43" t="n">
        <f aca="false">-PERCENTILE(Prices_MTM!I182:I431,1-Inputs!$B$8)</f>
        <v>102050</v>
      </c>
      <c r="D199" s="43" t="n">
        <f aca="false">NORMSINV(Inputs!$B$8)*STDEV(Prices_MTM!I182:I431)</f>
        <v>102442.563343488</v>
      </c>
      <c r="E199" s="43" t="n">
        <f aca="false">-PERCENTILE(Prices_MTM!I182:I431,1-Inputs!$B$9)</f>
        <v>208255</v>
      </c>
      <c r="F199" s="43" t="n">
        <f aca="false">NORMSINV(Inputs!$B$9)*STDEV(Prices_MTM!I182:I431)</f>
        <v>144886.472291828</v>
      </c>
      <c r="G199" s="52" t="n">
        <f aca="false">IF(-B199&gt;C199,1,0)</f>
        <v>0</v>
      </c>
      <c r="H199" s="52" t="n">
        <f aca="false">IF(-B199&gt;D199,1,0)</f>
        <v>0</v>
      </c>
      <c r="I199" s="52" t="n">
        <f aca="false">IF(-B199&gt;E199,1,0)</f>
        <v>0</v>
      </c>
      <c r="J199" s="52" t="n">
        <f aca="false">IF(-B199&gt;F199,1,0)</f>
        <v>0</v>
      </c>
    </row>
    <row r="200" customFormat="false" ht="15" hidden="false" customHeight="false" outlineLevel="0" collapsed="false">
      <c r="A200" s="51" t="n">
        <f aca="false">Prices_MTM!A433</f>
        <v>37435</v>
      </c>
      <c r="B200" s="43" t="n">
        <f aca="false">Prices_MTM!I433</f>
        <v>5000.00000000007</v>
      </c>
      <c r="C200" s="43" t="n">
        <f aca="false">-PERCENTILE(Prices_MTM!I183:I432,1-Inputs!$B$8)</f>
        <v>102050</v>
      </c>
      <c r="D200" s="43" t="n">
        <f aca="false">NORMSINV(Inputs!$B$8)*STDEV(Prices_MTM!I183:I432)</f>
        <v>102538.016135939</v>
      </c>
      <c r="E200" s="43" t="n">
        <f aca="false">-PERCENTILE(Prices_MTM!I183:I432,1-Inputs!$B$9)</f>
        <v>208255</v>
      </c>
      <c r="F200" s="43" t="n">
        <f aca="false">NORMSINV(Inputs!$B$9)*STDEV(Prices_MTM!I183:I432)</f>
        <v>145021.472997757</v>
      </c>
      <c r="G200" s="52" t="n">
        <f aca="false">IF(-B200&gt;C200,1,0)</f>
        <v>0</v>
      </c>
      <c r="H200" s="52" t="n">
        <f aca="false">IF(-B200&gt;D200,1,0)</f>
        <v>0</v>
      </c>
      <c r="I200" s="52" t="n">
        <f aca="false">IF(-B200&gt;E200,1,0)</f>
        <v>0</v>
      </c>
      <c r="J200" s="52" t="n">
        <f aca="false">IF(-B200&gt;F200,1,0)</f>
        <v>0</v>
      </c>
    </row>
    <row r="201" customFormat="false" ht="15" hidden="false" customHeight="false" outlineLevel="0" collapsed="false">
      <c r="A201" s="51" t="n">
        <f aca="false">Prices_MTM!A434</f>
        <v>37438</v>
      </c>
      <c r="B201" s="43" t="n">
        <f aca="false">Prices_MTM!I434</f>
        <v>-16000</v>
      </c>
      <c r="C201" s="43" t="n">
        <f aca="false">-PERCENTILE(Prices_MTM!I184:I433,1-Inputs!$B$8)</f>
        <v>102050</v>
      </c>
      <c r="D201" s="43" t="n">
        <f aca="false">NORMSINV(Inputs!$B$8)*STDEV(Prices_MTM!I184:I433)</f>
        <v>102539.389457849</v>
      </c>
      <c r="E201" s="43" t="n">
        <f aca="false">-PERCENTILE(Prices_MTM!I184:I433,1-Inputs!$B$9)</f>
        <v>208255</v>
      </c>
      <c r="F201" s="43" t="n">
        <f aca="false">NORMSINV(Inputs!$B$9)*STDEV(Prices_MTM!I184:I433)</f>
        <v>145023.415313143</v>
      </c>
      <c r="G201" s="52" t="n">
        <f aca="false">IF(-B201&gt;C201,1,0)</f>
        <v>0</v>
      </c>
      <c r="H201" s="52" t="n">
        <f aca="false">IF(-B201&gt;D201,1,0)</f>
        <v>0</v>
      </c>
      <c r="I201" s="52" t="n">
        <f aca="false">IF(-B201&gt;E201,1,0)</f>
        <v>0</v>
      </c>
      <c r="J201" s="52" t="n">
        <f aca="false">IF(-B201&gt;F201,1,0)</f>
        <v>0</v>
      </c>
    </row>
    <row r="202" customFormat="false" ht="15" hidden="false" customHeight="false" outlineLevel="0" collapsed="false">
      <c r="A202" s="51" t="n">
        <f aca="false">Prices_MTM!A435</f>
        <v>37439</v>
      </c>
      <c r="B202" s="43" t="n">
        <f aca="false">Prices_MTM!I435</f>
        <v>4499.99999999982</v>
      </c>
      <c r="C202" s="43" t="n">
        <f aca="false">-PERCENTILE(Prices_MTM!I185:I434,1-Inputs!$B$8)</f>
        <v>102050</v>
      </c>
      <c r="D202" s="43" t="n">
        <f aca="false">NORMSINV(Inputs!$B$8)*STDEV(Prices_MTM!I185:I434)</f>
        <v>102382.960659752</v>
      </c>
      <c r="E202" s="43" t="n">
        <f aca="false">-PERCENTILE(Prices_MTM!I185:I434,1-Inputs!$B$9)</f>
        <v>208255</v>
      </c>
      <c r="F202" s="43" t="n">
        <f aca="false">NORMSINV(Inputs!$B$9)*STDEV(Prices_MTM!I185:I434)</f>
        <v>144802.175078797</v>
      </c>
      <c r="G202" s="52" t="n">
        <f aca="false">IF(-B202&gt;C202,1,0)</f>
        <v>0</v>
      </c>
      <c r="H202" s="52" t="n">
        <f aca="false">IF(-B202&gt;D202,1,0)</f>
        <v>0</v>
      </c>
      <c r="I202" s="52" t="n">
        <f aca="false">IF(-B202&gt;E202,1,0)</f>
        <v>0</v>
      </c>
      <c r="J202" s="52" t="n">
        <f aca="false">IF(-B202&gt;F202,1,0)</f>
        <v>0</v>
      </c>
    </row>
    <row r="203" customFormat="false" ht="15" hidden="false" customHeight="false" outlineLevel="0" collapsed="false">
      <c r="A203" s="51" t="n">
        <f aca="false">Prices_MTM!A436</f>
        <v>37440</v>
      </c>
      <c r="B203" s="43" t="n">
        <f aca="false">Prices_MTM!I436</f>
        <v>1500.00000000023</v>
      </c>
      <c r="C203" s="43" t="n">
        <f aca="false">-PERCENTILE(Prices_MTM!I186:I435,1-Inputs!$B$8)</f>
        <v>102050</v>
      </c>
      <c r="D203" s="43" t="n">
        <f aca="false">NORMSINV(Inputs!$B$8)*STDEV(Prices_MTM!I186:I435)</f>
        <v>102195.974342787</v>
      </c>
      <c r="E203" s="43" t="n">
        <f aca="false">-PERCENTILE(Prices_MTM!I186:I435,1-Inputs!$B$9)</f>
        <v>208255</v>
      </c>
      <c r="F203" s="43" t="n">
        <f aca="false">NORMSINV(Inputs!$B$9)*STDEV(Prices_MTM!I186:I435)</f>
        <v>144537.716762374</v>
      </c>
      <c r="G203" s="52" t="n">
        <f aca="false">IF(-B203&gt;C203,1,0)</f>
        <v>0</v>
      </c>
      <c r="H203" s="52" t="n">
        <f aca="false">IF(-B203&gt;D203,1,0)</f>
        <v>0</v>
      </c>
      <c r="I203" s="52" t="n">
        <f aca="false">IF(-B203&gt;E203,1,0)</f>
        <v>0</v>
      </c>
      <c r="J203" s="52" t="n">
        <f aca="false">IF(-B203&gt;F203,1,0)</f>
        <v>0</v>
      </c>
    </row>
    <row r="204" customFormat="false" ht="15" hidden="false" customHeight="false" outlineLevel="0" collapsed="false">
      <c r="A204" s="51" t="n">
        <f aca="false">Prices_MTM!A437</f>
        <v>37445</v>
      </c>
      <c r="B204" s="43" t="n">
        <f aca="false">Prices_MTM!I437</f>
        <v>-42499.9999999999</v>
      </c>
      <c r="C204" s="43" t="n">
        <f aca="false">-PERCENTILE(Prices_MTM!I187:I436,1-Inputs!$B$8)</f>
        <v>102050</v>
      </c>
      <c r="D204" s="43" t="n">
        <f aca="false">NORMSINV(Inputs!$B$8)*STDEV(Prices_MTM!I187:I436)</f>
        <v>100809.340004446</v>
      </c>
      <c r="E204" s="43" t="n">
        <f aca="false">-PERCENTILE(Prices_MTM!I187:I436,1-Inputs!$B$9)</f>
        <v>208255</v>
      </c>
      <c r="F204" s="43" t="n">
        <f aca="false">NORMSINV(Inputs!$B$9)*STDEV(Prices_MTM!I187:I436)</f>
        <v>142576.573355924</v>
      </c>
      <c r="G204" s="52" t="n">
        <f aca="false">IF(-B204&gt;C204,1,0)</f>
        <v>0</v>
      </c>
      <c r="H204" s="52" t="n">
        <f aca="false">IF(-B204&gt;D204,1,0)</f>
        <v>0</v>
      </c>
      <c r="I204" s="52" t="n">
        <f aca="false">IF(-B204&gt;E204,1,0)</f>
        <v>0</v>
      </c>
      <c r="J204" s="52" t="n">
        <f aca="false">IF(-B204&gt;F204,1,0)</f>
        <v>0</v>
      </c>
    </row>
    <row r="205" customFormat="false" ht="15" hidden="false" customHeight="false" outlineLevel="0" collapsed="false">
      <c r="A205" s="51" t="n">
        <f aca="false">Prices_MTM!A438</f>
        <v>37446</v>
      </c>
      <c r="B205" s="43" t="n">
        <f aca="false">Prices_MTM!I438</f>
        <v>10999.9999999999</v>
      </c>
      <c r="C205" s="43" t="n">
        <f aca="false">-PERCENTILE(Prices_MTM!I188:I437,1-Inputs!$B$8)</f>
        <v>102050</v>
      </c>
      <c r="D205" s="43" t="n">
        <f aca="false">NORMSINV(Inputs!$B$8)*STDEV(Prices_MTM!I188:I437)</f>
        <v>100545.528408461</v>
      </c>
      <c r="E205" s="43" t="n">
        <f aca="false">-PERCENTILE(Prices_MTM!I188:I437,1-Inputs!$B$9)</f>
        <v>208255</v>
      </c>
      <c r="F205" s="43" t="n">
        <f aca="false">NORMSINV(Inputs!$B$9)*STDEV(Prices_MTM!I188:I437)</f>
        <v>142203.459581292</v>
      </c>
      <c r="G205" s="52" t="n">
        <f aca="false">IF(-B205&gt;C205,1,0)</f>
        <v>0</v>
      </c>
      <c r="H205" s="52" t="n">
        <f aca="false">IF(-B205&gt;D205,1,0)</f>
        <v>0</v>
      </c>
      <c r="I205" s="52" t="n">
        <f aca="false">IF(-B205&gt;E205,1,0)</f>
        <v>0</v>
      </c>
      <c r="J205" s="52" t="n">
        <f aca="false">IF(-B205&gt;F205,1,0)</f>
        <v>0</v>
      </c>
    </row>
    <row r="206" customFormat="false" ht="15" hidden="false" customHeight="false" outlineLevel="0" collapsed="false">
      <c r="A206" s="51" t="n">
        <f aca="false">Prices_MTM!A439</f>
        <v>37447</v>
      </c>
      <c r="B206" s="43" t="n">
        <f aca="false">Prices_MTM!I439</f>
        <v>10999.9999999999</v>
      </c>
      <c r="C206" s="43" t="n">
        <f aca="false">-PERCENTILE(Prices_MTM!I189:I438,1-Inputs!$B$8)</f>
        <v>102050</v>
      </c>
      <c r="D206" s="43" t="n">
        <f aca="false">NORMSINV(Inputs!$B$8)*STDEV(Prices_MTM!I189:I438)</f>
        <v>100546.855244225</v>
      </c>
      <c r="E206" s="43" t="n">
        <f aca="false">-PERCENTILE(Prices_MTM!I189:I438,1-Inputs!$B$9)</f>
        <v>208255</v>
      </c>
      <c r="F206" s="43" t="n">
        <f aca="false">NORMSINV(Inputs!$B$9)*STDEV(Prices_MTM!I189:I438)</f>
        <v>142205.336150434</v>
      </c>
      <c r="G206" s="52" t="n">
        <f aca="false">IF(-B206&gt;C206,1,0)</f>
        <v>0</v>
      </c>
      <c r="H206" s="52" t="n">
        <f aca="false">IF(-B206&gt;D206,1,0)</f>
        <v>0</v>
      </c>
      <c r="I206" s="52" t="n">
        <f aca="false">IF(-B206&gt;E206,1,0)</f>
        <v>0</v>
      </c>
      <c r="J206" s="52" t="n">
        <f aca="false">IF(-B206&gt;F206,1,0)</f>
        <v>0</v>
      </c>
    </row>
    <row r="207" customFormat="false" ht="15" hidden="false" customHeight="false" outlineLevel="0" collapsed="false">
      <c r="A207" s="51" t="n">
        <f aca="false">Prices_MTM!A440</f>
        <v>37448</v>
      </c>
      <c r="B207" s="43" t="n">
        <f aca="false">Prices_MTM!I440</f>
        <v>27500.0000000002</v>
      </c>
      <c r="C207" s="43" t="n">
        <f aca="false">-PERCENTILE(Prices_MTM!I190:I439,1-Inputs!$B$8)</f>
        <v>102050</v>
      </c>
      <c r="D207" s="43" t="n">
        <f aca="false">NORMSINV(Inputs!$B$8)*STDEV(Prices_MTM!I190:I439)</f>
        <v>100535.484391891</v>
      </c>
      <c r="E207" s="43" t="n">
        <f aca="false">-PERCENTILE(Prices_MTM!I190:I439,1-Inputs!$B$9)</f>
        <v>208255</v>
      </c>
      <c r="F207" s="43" t="n">
        <f aca="false">NORMSINV(Inputs!$B$9)*STDEV(Prices_MTM!I190:I439)</f>
        <v>142189.254136984</v>
      </c>
      <c r="G207" s="52" t="n">
        <f aca="false">IF(-B207&gt;C207,1,0)</f>
        <v>0</v>
      </c>
      <c r="H207" s="52" t="n">
        <f aca="false">IF(-B207&gt;D207,1,0)</f>
        <v>0</v>
      </c>
      <c r="I207" s="52" t="n">
        <f aca="false">IF(-B207&gt;E207,1,0)</f>
        <v>0</v>
      </c>
      <c r="J207" s="52" t="n">
        <f aca="false">IF(-B207&gt;F207,1,0)</f>
        <v>0</v>
      </c>
    </row>
    <row r="208" customFormat="false" ht="15" hidden="false" customHeight="false" outlineLevel="0" collapsed="false">
      <c r="A208" s="51" t="n">
        <f aca="false">Prices_MTM!A441</f>
        <v>37453</v>
      </c>
      <c r="B208" s="43" t="n">
        <f aca="false">Prices_MTM!I441</f>
        <v>61499.9999999997</v>
      </c>
      <c r="C208" s="43" t="n">
        <f aca="false">-PERCENTILE(Prices_MTM!I191:I440,1-Inputs!$B$8)</f>
        <v>102050</v>
      </c>
      <c r="D208" s="43" t="n">
        <f aca="false">NORMSINV(Inputs!$B$8)*STDEV(Prices_MTM!I191:I440)</f>
        <v>100556.05729457</v>
      </c>
      <c r="E208" s="43" t="n">
        <f aca="false">-PERCENTILE(Prices_MTM!I191:I440,1-Inputs!$B$9)</f>
        <v>208255</v>
      </c>
      <c r="F208" s="43" t="n">
        <f aca="false">NORMSINV(Inputs!$B$9)*STDEV(Prices_MTM!I191:I440)</f>
        <v>142218.350785843</v>
      </c>
      <c r="G208" s="52" t="n">
        <f aca="false">IF(-B208&gt;C208,1,0)</f>
        <v>0</v>
      </c>
      <c r="H208" s="52" t="n">
        <f aca="false">IF(-B208&gt;D208,1,0)</f>
        <v>0</v>
      </c>
      <c r="I208" s="52" t="n">
        <f aca="false">IF(-B208&gt;E208,1,0)</f>
        <v>0</v>
      </c>
      <c r="J208" s="52" t="n">
        <f aca="false">IF(-B208&gt;F208,1,0)</f>
        <v>0</v>
      </c>
    </row>
    <row r="209" customFormat="false" ht="15" hidden="false" customHeight="false" outlineLevel="0" collapsed="false">
      <c r="A209" s="51" t="n">
        <f aca="false">Prices_MTM!A442</f>
        <v>37455</v>
      </c>
      <c r="B209" s="43" t="n">
        <f aca="false">Prices_MTM!I442</f>
        <v>-56999.9999999999</v>
      </c>
      <c r="C209" s="43" t="n">
        <f aca="false">-PERCENTILE(Prices_MTM!I192:I441,1-Inputs!$B$8)</f>
        <v>100600</v>
      </c>
      <c r="D209" s="43" t="n">
        <f aca="false">NORMSINV(Inputs!$B$8)*STDEV(Prices_MTM!I192:I441)</f>
        <v>98197.1026027644</v>
      </c>
      <c r="E209" s="43" t="n">
        <f aca="false">-PERCENTILE(Prices_MTM!I192:I441,1-Inputs!$B$9)</f>
        <v>199180</v>
      </c>
      <c r="F209" s="43" t="n">
        <f aca="false">NORMSINV(Inputs!$B$9)*STDEV(Prices_MTM!I192:I441)</f>
        <v>138882.036148285</v>
      </c>
      <c r="G209" s="52" t="n">
        <f aca="false">IF(-B209&gt;C209,1,0)</f>
        <v>0</v>
      </c>
      <c r="H209" s="52" t="n">
        <f aca="false">IF(-B209&gt;D209,1,0)</f>
        <v>0</v>
      </c>
      <c r="I209" s="52" t="n">
        <f aca="false">IF(-B209&gt;E209,1,0)</f>
        <v>0</v>
      </c>
      <c r="J209" s="52" t="n">
        <f aca="false">IF(-B209&gt;F209,1,0)</f>
        <v>0</v>
      </c>
    </row>
    <row r="210" customFormat="false" ht="15" hidden="false" customHeight="false" outlineLevel="0" collapsed="false">
      <c r="A210" s="51" t="n">
        <f aca="false">Prices_MTM!A443</f>
        <v>37456</v>
      </c>
      <c r="B210" s="43" t="n">
        <f aca="false">Prices_MTM!I443</f>
        <v>50499.9999999997</v>
      </c>
      <c r="C210" s="43" t="n">
        <f aca="false">-PERCENTILE(Prices_MTM!I193:I442,1-Inputs!$B$8)</f>
        <v>100600</v>
      </c>
      <c r="D210" s="43" t="n">
        <f aca="false">NORMSINV(Inputs!$B$8)*STDEV(Prices_MTM!I193:I442)</f>
        <v>98307.8844371435</v>
      </c>
      <c r="E210" s="43" t="n">
        <f aca="false">-PERCENTILE(Prices_MTM!I193:I442,1-Inputs!$B$9)</f>
        <v>199180</v>
      </c>
      <c r="F210" s="43" t="n">
        <f aca="false">NORMSINV(Inputs!$B$9)*STDEV(Prices_MTM!I193:I442)</f>
        <v>139038.717010744</v>
      </c>
      <c r="G210" s="52" t="n">
        <f aca="false">IF(-B210&gt;C210,1,0)</f>
        <v>0</v>
      </c>
      <c r="H210" s="52" t="n">
        <f aca="false">IF(-B210&gt;D210,1,0)</f>
        <v>0</v>
      </c>
      <c r="I210" s="52" t="n">
        <f aca="false">IF(-B210&gt;E210,1,0)</f>
        <v>0</v>
      </c>
      <c r="J210" s="52" t="n">
        <f aca="false">IF(-B210&gt;F210,1,0)</f>
        <v>0</v>
      </c>
    </row>
    <row r="211" customFormat="false" ht="15" hidden="false" customHeight="false" outlineLevel="0" collapsed="false">
      <c r="A211" s="51" t="n">
        <f aca="false">Prices_MTM!A444</f>
        <v>37459</v>
      </c>
      <c r="B211" s="43" t="n">
        <f aca="false">Prices_MTM!I444</f>
        <v>-88499.9999999998</v>
      </c>
      <c r="C211" s="43" t="n">
        <f aca="false">-PERCENTILE(Prices_MTM!I194:I443,1-Inputs!$B$8)</f>
        <v>100600</v>
      </c>
      <c r="D211" s="43" t="n">
        <f aca="false">NORMSINV(Inputs!$B$8)*STDEV(Prices_MTM!I194:I443)</f>
        <v>98296.3080835281</v>
      </c>
      <c r="E211" s="43" t="n">
        <f aca="false">-PERCENTILE(Prices_MTM!I194:I443,1-Inputs!$B$9)</f>
        <v>199180</v>
      </c>
      <c r="F211" s="43" t="n">
        <f aca="false">NORMSINV(Inputs!$B$9)*STDEV(Prices_MTM!I194:I443)</f>
        <v>139022.344352909</v>
      </c>
      <c r="G211" s="52" t="n">
        <f aca="false">IF(-B211&gt;C211,1,0)</f>
        <v>0</v>
      </c>
      <c r="H211" s="52" t="n">
        <f aca="false">IF(-B211&gt;D211,1,0)</f>
        <v>0</v>
      </c>
      <c r="I211" s="52" t="n">
        <f aca="false">IF(-B211&gt;E211,1,0)</f>
        <v>0</v>
      </c>
      <c r="J211" s="52" t="n">
        <f aca="false">IF(-B211&gt;F211,1,0)</f>
        <v>0</v>
      </c>
    </row>
    <row r="212" customFormat="false" ht="15" hidden="false" customHeight="false" outlineLevel="0" collapsed="false">
      <c r="A212" s="51" t="n">
        <f aca="false">Prices_MTM!A445</f>
        <v>37461</v>
      </c>
      <c r="B212" s="43" t="n">
        <f aca="false">Prices_MTM!I445</f>
        <v>30500.0000000002</v>
      </c>
      <c r="C212" s="43" t="n">
        <f aca="false">-PERCENTILE(Prices_MTM!I195:I444,1-Inputs!$B$8)</f>
        <v>100600</v>
      </c>
      <c r="D212" s="43" t="n">
        <f aca="false">NORMSINV(Inputs!$B$8)*STDEV(Prices_MTM!I195:I444)</f>
        <v>98286.5655230876</v>
      </c>
      <c r="E212" s="43" t="n">
        <f aca="false">-PERCENTILE(Prices_MTM!I195:I444,1-Inputs!$B$9)</f>
        <v>199180</v>
      </c>
      <c r="F212" s="43" t="n">
        <f aca="false">NORMSINV(Inputs!$B$9)*STDEV(Prices_MTM!I195:I444)</f>
        <v>139008.565263757</v>
      </c>
      <c r="G212" s="52" t="n">
        <f aca="false">IF(-B212&gt;C212,1,0)</f>
        <v>0</v>
      </c>
      <c r="H212" s="52" t="n">
        <f aca="false">IF(-B212&gt;D212,1,0)</f>
        <v>0</v>
      </c>
      <c r="I212" s="52" t="n">
        <f aca="false">IF(-B212&gt;E212,1,0)</f>
        <v>0</v>
      </c>
      <c r="J212" s="52" t="n">
        <f aca="false">IF(-B212&gt;F212,1,0)</f>
        <v>0</v>
      </c>
    </row>
    <row r="213" customFormat="false" ht="15" hidden="false" customHeight="false" outlineLevel="0" collapsed="false">
      <c r="A213" s="51" t="n">
        <f aca="false">Prices_MTM!A446</f>
        <v>37463</v>
      </c>
      <c r="B213" s="43" t="n">
        <f aca="false">Prices_MTM!I446</f>
        <v>-6500.00000000013</v>
      </c>
      <c r="C213" s="43" t="n">
        <f aca="false">-PERCENTILE(Prices_MTM!I196:I445,1-Inputs!$B$8)</f>
        <v>100600</v>
      </c>
      <c r="D213" s="43" t="n">
        <f aca="false">NORMSINV(Inputs!$B$8)*STDEV(Prices_MTM!I196:I445)</f>
        <v>98319.0580415574</v>
      </c>
      <c r="E213" s="43" t="n">
        <f aca="false">-PERCENTILE(Prices_MTM!I196:I445,1-Inputs!$B$9)</f>
        <v>199180</v>
      </c>
      <c r="F213" s="43" t="n">
        <f aca="false">NORMSINV(Inputs!$B$9)*STDEV(Prices_MTM!I196:I445)</f>
        <v>139054.520052697</v>
      </c>
      <c r="G213" s="52" t="n">
        <f aca="false">IF(-B213&gt;C213,1,0)</f>
        <v>0</v>
      </c>
      <c r="H213" s="52" t="n">
        <f aca="false">IF(-B213&gt;D213,1,0)</f>
        <v>0</v>
      </c>
      <c r="I213" s="52" t="n">
        <f aca="false">IF(-B213&gt;E213,1,0)</f>
        <v>0</v>
      </c>
      <c r="J213" s="52" t="n">
        <f aca="false">IF(-B213&gt;F213,1,0)</f>
        <v>0</v>
      </c>
    </row>
    <row r="214" customFormat="false" ht="15" hidden="false" customHeight="false" outlineLevel="0" collapsed="false">
      <c r="A214" s="51" t="n">
        <f aca="false">Prices_MTM!A447</f>
        <v>37466</v>
      </c>
      <c r="B214" s="43" t="n">
        <f aca="false">Prices_MTM!I447</f>
        <v>-6000.00000000005</v>
      </c>
      <c r="C214" s="43" t="n">
        <f aca="false">-PERCENTILE(Prices_MTM!I197:I446,1-Inputs!$B$8)</f>
        <v>100600</v>
      </c>
      <c r="D214" s="43" t="n">
        <f aca="false">NORMSINV(Inputs!$B$8)*STDEV(Prices_MTM!I197:I446)</f>
        <v>98172.6226001994</v>
      </c>
      <c r="E214" s="43" t="n">
        <f aca="false">-PERCENTILE(Prices_MTM!I197:I446,1-Inputs!$B$9)</f>
        <v>199180</v>
      </c>
      <c r="F214" s="43" t="n">
        <f aca="false">NORMSINV(Inputs!$B$9)*STDEV(Prices_MTM!I197:I446)</f>
        <v>138847.413613495</v>
      </c>
      <c r="G214" s="52" t="n">
        <f aca="false">IF(-B214&gt;C214,1,0)</f>
        <v>0</v>
      </c>
      <c r="H214" s="52" t="n">
        <f aca="false">IF(-B214&gt;D214,1,0)</f>
        <v>0</v>
      </c>
      <c r="I214" s="52" t="n">
        <f aca="false">IF(-B214&gt;E214,1,0)</f>
        <v>0</v>
      </c>
      <c r="J214" s="52" t="n">
        <f aca="false">IF(-B214&gt;F214,1,0)</f>
        <v>0</v>
      </c>
    </row>
    <row r="215" customFormat="false" ht="15" hidden="false" customHeight="false" outlineLevel="0" collapsed="false">
      <c r="A215" s="51" t="n">
        <f aca="false">Prices_MTM!A448</f>
        <v>37467</v>
      </c>
      <c r="B215" s="43" t="n">
        <f aca="false">Prices_MTM!I448</f>
        <v>51500.0000000001</v>
      </c>
      <c r="C215" s="43" t="n">
        <f aca="false">-PERCENTILE(Prices_MTM!I198:I447,1-Inputs!$B$8)</f>
        <v>100600</v>
      </c>
      <c r="D215" s="43" t="n">
        <f aca="false">NORMSINV(Inputs!$B$8)*STDEV(Prices_MTM!I198:I447)</f>
        <v>98168.4067509662</v>
      </c>
      <c r="E215" s="43" t="n">
        <f aca="false">-PERCENTILE(Prices_MTM!I198:I447,1-Inputs!$B$9)</f>
        <v>199180</v>
      </c>
      <c r="F215" s="43" t="n">
        <f aca="false">NORMSINV(Inputs!$B$9)*STDEV(Prices_MTM!I198:I447)</f>
        <v>138841.451057471</v>
      </c>
      <c r="G215" s="52" t="n">
        <f aca="false">IF(-B215&gt;C215,1,0)</f>
        <v>0</v>
      </c>
      <c r="H215" s="52" t="n">
        <f aca="false">IF(-B215&gt;D215,1,0)</f>
        <v>0</v>
      </c>
      <c r="I215" s="52" t="n">
        <f aca="false">IF(-B215&gt;E215,1,0)</f>
        <v>0</v>
      </c>
      <c r="J215" s="52" t="n">
        <f aca="false">IF(-B215&gt;F215,1,0)</f>
        <v>0</v>
      </c>
    </row>
    <row r="216" customFormat="false" ht="15" hidden="false" customHeight="false" outlineLevel="0" collapsed="false">
      <c r="A216" s="51" t="n">
        <f aca="false">Prices_MTM!A449</f>
        <v>37468</v>
      </c>
      <c r="B216" s="43" t="n">
        <f aca="false">Prices_MTM!I449</f>
        <v>-57500.0000000001</v>
      </c>
      <c r="C216" s="43" t="n">
        <f aca="false">-PERCENTILE(Prices_MTM!I199:I448,1-Inputs!$B$8)</f>
        <v>100600</v>
      </c>
      <c r="D216" s="43" t="n">
        <f aca="false">NORMSINV(Inputs!$B$8)*STDEV(Prices_MTM!I199:I448)</f>
        <v>98263.2318835505</v>
      </c>
      <c r="E216" s="43" t="n">
        <f aca="false">-PERCENTILE(Prices_MTM!I199:I448,1-Inputs!$B$9)</f>
        <v>199180</v>
      </c>
      <c r="F216" s="43" t="n">
        <f aca="false">NORMSINV(Inputs!$B$9)*STDEV(Prices_MTM!I199:I448)</f>
        <v>138975.564052074</v>
      </c>
      <c r="G216" s="52" t="n">
        <f aca="false">IF(-B216&gt;C216,1,0)</f>
        <v>0</v>
      </c>
      <c r="H216" s="52" t="n">
        <f aca="false">IF(-B216&gt;D216,1,0)</f>
        <v>0</v>
      </c>
      <c r="I216" s="52" t="n">
        <f aca="false">IF(-B216&gt;E216,1,0)</f>
        <v>0</v>
      </c>
      <c r="J216" s="52" t="n">
        <f aca="false">IF(-B216&gt;F216,1,0)</f>
        <v>0</v>
      </c>
    </row>
    <row r="217" customFormat="false" ht="15" hidden="false" customHeight="false" outlineLevel="0" collapsed="false">
      <c r="A217" s="51" t="n">
        <f aca="false">Prices_MTM!A450</f>
        <v>37469</v>
      </c>
      <c r="B217" s="43" t="n">
        <f aca="false">Prices_MTM!I450</f>
        <v>-26499.9999999997</v>
      </c>
      <c r="C217" s="43" t="n">
        <f aca="false">-PERCENTILE(Prices_MTM!I200:I449,1-Inputs!$B$8)</f>
        <v>100600</v>
      </c>
      <c r="D217" s="43" t="n">
        <f aca="false">NORMSINV(Inputs!$B$8)*STDEV(Prices_MTM!I200:I449)</f>
        <v>98432.7340393121</v>
      </c>
      <c r="E217" s="43" t="n">
        <f aca="false">-PERCENTILE(Prices_MTM!I200:I449,1-Inputs!$B$9)</f>
        <v>199180</v>
      </c>
      <c r="F217" s="43" t="n">
        <f aca="false">NORMSINV(Inputs!$B$9)*STDEV(Prices_MTM!I200:I449)</f>
        <v>139215.294185649</v>
      </c>
      <c r="G217" s="52" t="n">
        <f aca="false">IF(-B217&gt;C217,1,0)</f>
        <v>0</v>
      </c>
      <c r="H217" s="52" t="n">
        <f aca="false">IF(-B217&gt;D217,1,0)</f>
        <v>0</v>
      </c>
      <c r="I217" s="52" t="n">
        <f aca="false">IF(-B217&gt;E217,1,0)</f>
        <v>0</v>
      </c>
      <c r="J217" s="52" t="n">
        <f aca="false">IF(-B217&gt;F217,1,0)</f>
        <v>0</v>
      </c>
    </row>
    <row r="218" customFormat="false" ht="15" hidden="false" customHeight="false" outlineLevel="0" collapsed="false">
      <c r="A218" s="51" t="n">
        <f aca="false">Prices_MTM!A451</f>
        <v>37470</v>
      </c>
      <c r="B218" s="43" t="n">
        <f aca="false">Prices_MTM!I451</f>
        <v>66999.9999999998</v>
      </c>
      <c r="C218" s="43" t="n">
        <f aca="false">-PERCENTILE(Prices_MTM!I201:I450,1-Inputs!$B$8)</f>
        <v>100600</v>
      </c>
      <c r="D218" s="43" t="n">
        <f aca="false">NORMSINV(Inputs!$B$8)*STDEV(Prices_MTM!I201:I450)</f>
        <v>98312.7810304839</v>
      </c>
      <c r="E218" s="43" t="n">
        <f aca="false">-PERCENTILE(Prices_MTM!I201:I450,1-Inputs!$B$9)</f>
        <v>199180</v>
      </c>
      <c r="F218" s="43" t="n">
        <f aca="false">NORMSINV(Inputs!$B$9)*STDEV(Prices_MTM!I201:I450)</f>
        <v>139045.642356149</v>
      </c>
      <c r="G218" s="52" t="n">
        <f aca="false">IF(-B218&gt;C218,1,0)</f>
        <v>0</v>
      </c>
      <c r="H218" s="52" t="n">
        <f aca="false">IF(-B218&gt;D218,1,0)</f>
        <v>0</v>
      </c>
      <c r="I218" s="52" t="n">
        <f aca="false">IF(-B218&gt;E218,1,0)</f>
        <v>0</v>
      </c>
      <c r="J218" s="52" t="n">
        <f aca="false">IF(-B218&gt;F218,1,0)</f>
        <v>0</v>
      </c>
    </row>
    <row r="219" customFormat="false" ht="15" hidden="false" customHeight="false" outlineLevel="0" collapsed="false">
      <c r="A219" s="51" t="n">
        <f aca="false">Prices_MTM!A452</f>
        <v>37474</v>
      </c>
      <c r="B219" s="43" t="n">
        <f aca="false">Prices_MTM!I452</f>
        <v>4999.99999999989</v>
      </c>
      <c r="C219" s="43" t="n">
        <f aca="false">-PERCENTILE(Prices_MTM!I202:I451,1-Inputs!$B$8)</f>
        <v>100600</v>
      </c>
      <c r="D219" s="43" t="n">
        <f aca="false">NORMSINV(Inputs!$B$8)*STDEV(Prices_MTM!I202:I451)</f>
        <v>98538.1257836836</v>
      </c>
      <c r="E219" s="43" t="n">
        <f aca="false">-PERCENTILE(Prices_MTM!I202:I451,1-Inputs!$B$9)</f>
        <v>199180</v>
      </c>
      <c r="F219" s="43" t="n">
        <f aca="false">NORMSINV(Inputs!$B$9)*STDEV(Prices_MTM!I202:I451)</f>
        <v>139364.351740949</v>
      </c>
      <c r="G219" s="52" t="n">
        <f aca="false">IF(-B219&gt;C219,1,0)</f>
        <v>0</v>
      </c>
      <c r="H219" s="52" t="n">
        <f aca="false">IF(-B219&gt;D219,1,0)</f>
        <v>0</v>
      </c>
      <c r="I219" s="52" t="n">
        <f aca="false">IF(-B219&gt;E219,1,0)</f>
        <v>0</v>
      </c>
      <c r="J219" s="52" t="n">
        <f aca="false">IF(-B219&gt;F219,1,0)</f>
        <v>0</v>
      </c>
    </row>
    <row r="220" customFormat="false" ht="15" hidden="false" customHeight="false" outlineLevel="0" collapsed="false">
      <c r="A220" s="51" t="n">
        <f aca="false">Prices_MTM!A453</f>
        <v>37475</v>
      </c>
      <c r="B220" s="43" t="n">
        <f aca="false">Prices_MTM!I453</f>
        <v>-60500</v>
      </c>
      <c r="C220" s="43" t="n">
        <f aca="false">-PERCENTILE(Prices_MTM!I203:I452,1-Inputs!$B$8)</f>
        <v>100600</v>
      </c>
      <c r="D220" s="43" t="n">
        <f aca="false">NORMSINV(Inputs!$B$8)*STDEV(Prices_MTM!I203:I452)</f>
        <v>98537.8074935825</v>
      </c>
      <c r="E220" s="43" t="n">
        <f aca="false">-PERCENTILE(Prices_MTM!I203:I452,1-Inputs!$B$9)</f>
        <v>199180</v>
      </c>
      <c r="F220" s="43" t="n">
        <f aca="false">NORMSINV(Inputs!$B$9)*STDEV(Prices_MTM!I203:I452)</f>
        <v>139363.901577185</v>
      </c>
      <c r="G220" s="52" t="n">
        <f aca="false">IF(-B220&gt;C220,1,0)</f>
        <v>0</v>
      </c>
      <c r="H220" s="52" t="n">
        <f aca="false">IF(-B220&gt;D220,1,0)</f>
        <v>0</v>
      </c>
      <c r="I220" s="52" t="n">
        <f aca="false">IF(-B220&gt;E220,1,0)</f>
        <v>0</v>
      </c>
      <c r="J220" s="52" t="n">
        <f aca="false">IF(-B220&gt;F220,1,0)</f>
        <v>0</v>
      </c>
    </row>
    <row r="221" customFormat="false" ht="15" hidden="false" customHeight="false" outlineLevel="0" collapsed="false">
      <c r="A221" s="51" t="n">
        <f aca="false">Prices_MTM!A454</f>
        <v>37476</v>
      </c>
      <c r="B221" s="43" t="n">
        <f aca="false">Prices_MTM!I454</f>
        <v>18500.0000000002</v>
      </c>
      <c r="C221" s="43" t="n">
        <f aca="false">-PERCENTILE(Prices_MTM!I204:I453,1-Inputs!$B$8)</f>
        <v>100600</v>
      </c>
      <c r="D221" s="43" t="n">
        <f aca="false">NORMSINV(Inputs!$B$8)*STDEV(Prices_MTM!I204:I453)</f>
        <v>98689.5124154109</v>
      </c>
      <c r="E221" s="43" t="n">
        <f aca="false">-PERCENTILE(Prices_MTM!I204:I453,1-Inputs!$B$9)</f>
        <v>199180</v>
      </c>
      <c r="F221" s="43" t="n">
        <f aca="false">NORMSINV(Inputs!$B$9)*STDEV(Prices_MTM!I204:I453)</f>
        <v>139578.460743177</v>
      </c>
      <c r="G221" s="52" t="n">
        <f aca="false">IF(-B221&gt;C221,1,0)</f>
        <v>0</v>
      </c>
      <c r="H221" s="52" t="n">
        <f aca="false">IF(-B221&gt;D221,1,0)</f>
        <v>0</v>
      </c>
      <c r="I221" s="52" t="n">
        <f aca="false">IF(-B221&gt;E221,1,0)</f>
        <v>0</v>
      </c>
      <c r="J221" s="52" t="n">
        <f aca="false">IF(-B221&gt;F221,1,0)</f>
        <v>0</v>
      </c>
    </row>
    <row r="222" customFormat="false" ht="15" hidden="false" customHeight="false" outlineLevel="0" collapsed="false">
      <c r="A222" s="51" t="n">
        <f aca="false">Prices_MTM!A455</f>
        <v>37477</v>
      </c>
      <c r="B222" s="43" t="n">
        <f aca="false">Prices_MTM!I455</f>
        <v>21000.0000000001</v>
      </c>
      <c r="C222" s="43" t="n">
        <f aca="false">-PERCENTILE(Prices_MTM!I205:I454,1-Inputs!$B$8)</f>
        <v>100600</v>
      </c>
      <c r="D222" s="43" t="n">
        <f aca="false">NORMSINV(Inputs!$B$8)*STDEV(Prices_MTM!I205:I454)</f>
        <v>98527.2019956166</v>
      </c>
      <c r="E222" s="43" t="n">
        <f aca="false">-PERCENTILE(Prices_MTM!I205:I454,1-Inputs!$B$9)</f>
        <v>199180</v>
      </c>
      <c r="F222" s="43" t="n">
        <f aca="false">NORMSINV(Inputs!$B$9)*STDEV(Prices_MTM!I205:I454)</f>
        <v>139348.902019023</v>
      </c>
      <c r="G222" s="52" t="n">
        <f aca="false">IF(-B222&gt;C222,1,0)</f>
        <v>0</v>
      </c>
      <c r="H222" s="52" t="n">
        <f aca="false">IF(-B222&gt;D222,1,0)</f>
        <v>0</v>
      </c>
      <c r="I222" s="52" t="n">
        <f aca="false">IF(-B222&gt;E222,1,0)</f>
        <v>0</v>
      </c>
      <c r="J222" s="52" t="n">
        <f aca="false">IF(-B222&gt;F222,1,0)</f>
        <v>0</v>
      </c>
    </row>
    <row r="223" customFormat="false" ht="15" hidden="false" customHeight="false" outlineLevel="0" collapsed="false">
      <c r="A223" s="51" t="n">
        <f aca="false">Prices_MTM!A456</f>
        <v>37480</v>
      </c>
      <c r="B223" s="43" t="n">
        <f aca="false">Prices_MTM!I456</f>
        <v>89999.9999999999</v>
      </c>
      <c r="C223" s="43" t="n">
        <f aca="false">-PERCENTILE(Prices_MTM!I206:I455,1-Inputs!$B$8)</f>
        <v>100600</v>
      </c>
      <c r="D223" s="43" t="n">
        <f aca="false">NORMSINV(Inputs!$B$8)*STDEV(Prices_MTM!I206:I455)</f>
        <v>98330.4975685008</v>
      </c>
      <c r="E223" s="43" t="n">
        <f aca="false">-PERCENTILE(Prices_MTM!I206:I455,1-Inputs!$B$9)</f>
        <v>199180</v>
      </c>
      <c r="F223" s="43" t="n">
        <f aca="false">NORMSINV(Inputs!$B$9)*STDEV(Prices_MTM!I206:I455)</f>
        <v>139070.699193959</v>
      </c>
      <c r="G223" s="52" t="n">
        <f aca="false">IF(-B223&gt;C223,1,0)</f>
        <v>0</v>
      </c>
      <c r="H223" s="52" t="n">
        <f aca="false">IF(-B223&gt;D223,1,0)</f>
        <v>0</v>
      </c>
      <c r="I223" s="52" t="n">
        <f aca="false">IF(-B223&gt;E223,1,0)</f>
        <v>0</v>
      </c>
      <c r="J223" s="52" t="n">
        <f aca="false">IF(-B223&gt;F223,1,0)</f>
        <v>0</v>
      </c>
    </row>
    <row r="224" customFormat="false" ht="15" hidden="false" customHeight="false" outlineLevel="0" collapsed="false">
      <c r="A224" s="51" t="n">
        <f aca="false">Prices_MTM!A457</f>
        <v>37481</v>
      </c>
      <c r="B224" s="43" t="n">
        <f aca="false">Prices_MTM!I457</f>
        <v>27000.0000000001</v>
      </c>
      <c r="C224" s="43" t="n">
        <f aca="false">-PERCENTILE(Prices_MTM!I207:I456,1-Inputs!$B$8)</f>
        <v>100600</v>
      </c>
      <c r="D224" s="43" t="n">
        <f aca="false">NORMSINV(Inputs!$B$8)*STDEV(Prices_MTM!I207:I456)</f>
        <v>98756.7337092526</v>
      </c>
      <c r="E224" s="43" t="n">
        <f aca="false">-PERCENTILE(Prices_MTM!I207:I456,1-Inputs!$B$9)</f>
        <v>199180</v>
      </c>
      <c r="F224" s="43" t="n">
        <f aca="false">NORMSINV(Inputs!$B$9)*STDEV(Prices_MTM!I207:I456)</f>
        <v>139673.53310187</v>
      </c>
      <c r="G224" s="52" t="n">
        <f aca="false">IF(-B224&gt;C224,1,0)</f>
        <v>0</v>
      </c>
      <c r="H224" s="52" t="n">
        <f aca="false">IF(-B224&gt;D224,1,0)</f>
        <v>0</v>
      </c>
      <c r="I224" s="52" t="n">
        <f aca="false">IF(-B224&gt;E224,1,0)</f>
        <v>0</v>
      </c>
      <c r="J224" s="52" t="n">
        <f aca="false">IF(-B224&gt;F224,1,0)</f>
        <v>0</v>
      </c>
    </row>
    <row r="225" customFormat="false" ht="15" hidden="false" customHeight="false" outlineLevel="0" collapsed="false">
      <c r="A225" s="51" t="n">
        <f aca="false">Prices_MTM!A458</f>
        <v>37482</v>
      </c>
      <c r="B225" s="43" t="n">
        <f aca="false">Prices_MTM!I458</f>
        <v>-34000</v>
      </c>
      <c r="C225" s="43" t="n">
        <f aca="false">-PERCENTILE(Prices_MTM!I208:I457,1-Inputs!$B$8)</f>
        <v>100600</v>
      </c>
      <c r="D225" s="43" t="n">
        <f aca="false">NORMSINV(Inputs!$B$8)*STDEV(Prices_MTM!I208:I457)</f>
        <v>98670.7288053433</v>
      </c>
      <c r="E225" s="43" t="n">
        <f aca="false">-PERCENTILE(Prices_MTM!I208:I457,1-Inputs!$B$9)</f>
        <v>199180</v>
      </c>
      <c r="F225" s="43" t="n">
        <f aca="false">NORMSINV(Inputs!$B$9)*STDEV(Prices_MTM!I208:I457)</f>
        <v>139551.894725003</v>
      </c>
      <c r="G225" s="52" t="n">
        <f aca="false">IF(-B225&gt;C225,1,0)</f>
        <v>0</v>
      </c>
      <c r="H225" s="52" t="n">
        <f aca="false">IF(-B225&gt;D225,1,0)</f>
        <v>0</v>
      </c>
      <c r="I225" s="52" t="n">
        <f aca="false">IF(-B225&gt;E225,1,0)</f>
        <v>0</v>
      </c>
      <c r="J225" s="52" t="n">
        <f aca="false">IF(-B225&gt;F225,1,0)</f>
        <v>0</v>
      </c>
    </row>
    <row r="226" customFormat="false" ht="15" hidden="false" customHeight="false" outlineLevel="0" collapsed="false">
      <c r="A226" s="51" t="n">
        <f aca="false">Prices_MTM!A459</f>
        <v>37483</v>
      </c>
      <c r="B226" s="43" t="n">
        <f aca="false">Prices_MTM!I459</f>
        <v>70499.9999999997</v>
      </c>
      <c r="C226" s="43" t="n">
        <f aca="false">-PERCENTILE(Prices_MTM!I209:I458,1-Inputs!$B$8)</f>
        <v>100600</v>
      </c>
      <c r="D226" s="43" t="n">
        <f aca="false">NORMSINV(Inputs!$B$8)*STDEV(Prices_MTM!I209:I458)</f>
        <v>98661.0038901468</v>
      </c>
      <c r="E226" s="43" t="n">
        <f aca="false">-PERCENTILE(Prices_MTM!I209:I458,1-Inputs!$B$9)</f>
        <v>199180</v>
      </c>
      <c r="F226" s="43" t="n">
        <f aca="false">NORMSINV(Inputs!$B$9)*STDEV(Prices_MTM!I209:I458)</f>
        <v>139538.140591856</v>
      </c>
      <c r="G226" s="52" t="n">
        <f aca="false">IF(-B226&gt;C226,1,0)</f>
        <v>0</v>
      </c>
      <c r="H226" s="52" t="n">
        <f aca="false">IF(-B226&gt;D226,1,0)</f>
        <v>0</v>
      </c>
      <c r="I226" s="52" t="n">
        <f aca="false">IF(-B226&gt;E226,1,0)</f>
        <v>0</v>
      </c>
      <c r="J226" s="52" t="n">
        <f aca="false">IF(-B226&gt;F226,1,0)</f>
        <v>0</v>
      </c>
    </row>
    <row r="227" customFormat="false" ht="15" hidden="false" customHeight="false" outlineLevel="0" collapsed="false">
      <c r="A227" s="51" t="n">
        <f aca="false">Prices_MTM!A460</f>
        <v>37484</v>
      </c>
      <c r="B227" s="43" t="n">
        <f aca="false">Prices_MTM!I460</f>
        <v>-8499.99999999991</v>
      </c>
      <c r="C227" s="43" t="n">
        <f aca="false">-PERCENTILE(Prices_MTM!I210:I459,1-Inputs!$B$8)</f>
        <v>100600</v>
      </c>
      <c r="D227" s="43" t="n">
        <f aca="false">NORMSINV(Inputs!$B$8)*STDEV(Prices_MTM!I210:I459)</f>
        <v>98913.0159704797</v>
      </c>
      <c r="E227" s="43" t="n">
        <f aca="false">-PERCENTILE(Prices_MTM!I210:I459,1-Inputs!$B$9)</f>
        <v>199180</v>
      </c>
      <c r="F227" s="43" t="n">
        <f aca="false">NORMSINV(Inputs!$B$9)*STDEV(Prices_MTM!I210:I459)</f>
        <v>139894.566086324</v>
      </c>
      <c r="G227" s="52" t="n">
        <f aca="false">IF(-B227&gt;C227,1,0)</f>
        <v>0</v>
      </c>
      <c r="H227" s="52" t="n">
        <f aca="false">IF(-B227&gt;D227,1,0)</f>
        <v>0</v>
      </c>
      <c r="I227" s="52" t="n">
        <f aca="false">IF(-B227&gt;E227,1,0)</f>
        <v>0</v>
      </c>
      <c r="J227" s="52" t="n">
        <f aca="false">IF(-B227&gt;F227,1,0)</f>
        <v>0</v>
      </c>
    </row>
    <row r="228" customFormat="false" ht="15" hidden="false" customHeight="false" outlineLevel="0" collapsed="false">
      <c r="A228" s="51" t="n">
        <f aca="false">Prices_MTM!A461</f>
        <v>37487</v>
      </c>
      <c r="B228" s="43" t="n">
        <f aca="false">Prices_MTM!I461</f>
        <v>56500</v>
      </c>
      <c r="C228" s="43" t="n">
        <f aca="false">-PERCENTILE(Prices_MTM!I211:I460,1-Inputs!$B$8)</f>
        <v>100600</v>
      </c>
      <c r="D228" s="43" t="n">
        <f aca="false">NORMSINV(Inputs!$B$8)*STDEV(Prices_MTM!I211:I460)</f>
        <v>98827.3471185201</v>
      </c>
      <c r="E228" s="43" t="n">
        <f aca="false">-PERCENTILE(Prices_MTM!I211:I460,1-Inputs!$B$9)</f>
        <v>199180</v>
      </c>
      <c r="F228" s="43" t="n">
        <f aca="false">NORMSINV(Inputs!$B$9)*STDEV(Prices_MTM!I211:I460)</f>
        <v>139773.402994143</v>
      </c>
      <c r="G228" s="52" t="n">
        <f aca="false">IF(-B228&gt;C228,1,0)</f>
        <v>0</v>
      </c>
      <c r="H228" s="52" t="n">
        <f aca="false">IF(-B228&gt;D228,1,0)</f>
        <v>0</v>
      </c>
      <c r="I228" s="52" t="n">
        <f aca="false">IF(-B228&gt;E228,1,0)</f>
        <v>0</v>
      </c>
      <c r="J228" s="52" t="n">
        <f aca="false">IF(-B228&gt;F228,1,0)</f>
        <v>0</v>
      </c>
    </row>
    <row r="229" customFormat="false" ht="15" hidden="false" customHeight="false" outlineLevel="0" collapsed="false">
      <c r="A229" s="51" t="n">
        <f aca="false">Prices_MTM!A462</f>
        <v>37489</v>
      </c>
      <c r="B229" s="43" t="n">
        <f aca="false">Prices_MTM!I462</f>
        <v>46500.0000000002</v>
      </c>
      <c r="C229" s="43" t="n">
        <f aca="false">-PERCENTILE(Prices_MTM!I212:I461,1-Inputs!$B$8)</f>
        <v>100600</v>
      </c>
      <c r="D229" s="43" t="n">
        <f aca="false">NORMSINV(Inputs!$B$8)*STDEV(Prices_MTM!I212:I461)</f>
        <v>98771.0653644125</v>
      </c>
      <c r="E229" s="43" t="n">
        <f aca="false">-PERCENTILE(Prices_MTM!I212:I461,1-Inputs!$B$9)</f>
        <v>199180</v>
      </c>
      <c r="F229" s="43" t="n">
        <f aca="false">NORMSINV(Inputs!$B$9)*STDEV(Prices_MTM!I212:I461)</f>
        <v>139693.80263526</v>
      </c>
      <c r="G229" s="52" t="n">
        <f aca="false">IF(-B229&gt;C229,1,0)</f>
        <v>0</v>
      </c>
      <c r="H229" s="52" t="n">
        <f aca="false">IF(-B229&gt;D229,1,0)</f>
        <v>0</v>
      </c>
      <c r="I229" s="52" t="n">
        <f aca="false">IF(-B229&gt;E229,1,0)</f>
        <v>0</v>
      </c>
      <c r="J229" s="52" t="n">
        <f aca="false">IF(-B229&gt;F229,1,0)</f>
        <v>0</v>
      </c>
    </row>
    <row r="230" customFormat="false" ht="15" hidden="false" customHeight="false" outlineLevel="0" collapsed="false">
      <c r="A230" s="51" t="n">
        <f aca="false">Prices_MTM!A463</f>
        <v>37490</v>
      </c>
      <c r="B230" s="43" t="n">
        <f aca="false">Prices_MTM!I463</f>
        <v>-40000</v>
      </c>
      <c r="C230" s="43" t="n">
        <f aca="false">-PERCENTILE(Prices_MTM!I213:I462,1-Inputs!$B$8)</f>
        <v>100600</v>
      </c>
      <c r="D230" s="43" t="n">
        <f aca="false">NORMSINV(Inputs!$B$8)*STDEV(Prices_MTM!I213:I462)</f>
        <v>98812.432746035</v>
      </c>
      <c r="E230" s="43" t="n">
        <f aca="false">-PERCENTILE(Prices_MTM!I213:I462,1-Inputs!$B$9)</f>
        <v>199180</v>
      </c>
      <c r="F230" s="43" t="n">
        <f aca="false">NORMSINV(Inputs!$B$9)*STDEV(Prices_MTM!I213:I462)</f>
        <v>139752.30931252</v>
      </c>
      <c r="G230" s="52" t="n">
        <f aca="false">IF(-B230&gt;C230,1,0)</f>
        <v>0</v>
      </c>
      <c r="H230" s="52" t="n">
        <f aca="false">IF(-B230&gt;D230,1,0)</f>
        <v>0</v>
      </c>
      <c r="I230" s="52" t="n">
        <f aca="false">IF(-B230&gt;E230,1,0)</f>
        <v>0</v>
      </c>
      <c r="J230" s="52" t="n">
        <f aca="false">IF(-B230&gt;F230,1,0)</f>
        <v>0</v>
      </c>
    </row>
    <row r="231" customFormat="false" ht="15" hidden="false" customHeight="false" outlineLevel="0" collapsed="false">
      <c r="A231" s="51" t="n">
        <f aca="false">Prices_MTM!A464</f>
        <v>37494</v>
      </c>
      <c r="B231" s="43" t="n">
        <f aca="false">Prices_MTM!I464</f>
        <v>-75499.9999999999</v>
      </c>
      <c r="C231" s="43" t="n">
        <f aca="false">-PERCENTILE(Prices_MTM!I214:I463,1-Inputs!$B$8)</f>
        <v>100600</v>
      </c>
      <c r="D231" s="43" t="n">
        <f aca="false">NORMSINV(Inputs!$B$8)*STDEV(Prices_MTM!I214:I463)</f>
        <v>98487.3447102418</v>
      </c>
      <c r="E231" s="43" t="n">
        <f aca="false">-PERCENTILE(Prices_MTM!I214:I463,1-Inputs!$B$9)</f>
        <v>199180</v>
      </c>
      <c r="F231" s="43" t="n">
        <f aca="false">NORMSINV(Inputs!$B$9)*STDEV(Prices_MTM!I214:I463)</f>
        <v>139292.531099704</v>
      </c>
      <c r="G231" s="52" t="n">
        <f aca="false">IF(-B231&gt;C231,1,0)</f>
        <v>0</v>
      </c>
      <c r="H231" s="52" t="n">
        <f aca="false">IF(-B231&gt;D231,1,0)</f>
        <v>0</v>
      </c>
      <c r="I231" s="52" t="n">
        <f aca="false">IF(-B231&gt;E231,1,0)</f>
        <v>0</v>
      </c>
      <c r="J231" s="52" t="n">
        <f aca="false">IF(-B231&gt;F231,1,0)</f>
        <v>0</v>
      </c>
    </row>
    <row r="232" customFormat="false" ht="15" hidden="false" customHeight="false" outlineLevel="0" collapsed="false">
      <c r="A232" s="51" t="n">
        <f aca="false">Prices_MTM!A465</f>
        <v>37496</v>
      </c>
      <c r="B232" s="43" t="n">
        <f aca="false">Prices_MTM!I465</f>
        <v>-91000.0000000002</v>
      </c>
      <c r="C232" s="43" t="n">
        <f aca="false">-PERCENTILE(Prices_MTM!I215:I464,1-Inputs!$B$8)</f>
        <v>100600</v>
      </c>
      <c r="D232" s="43" t="n">
        <f aca="false">NORMSINV(Inputs!$B$8)*STDEV(Prices_MTM!I215:I464)</f>
        <v>98801.2606657133</v>
      </c>
      <c r="E232" s="43" t="n">
        <f aca="false">-PERCENTILE(Prices_MTM!I215:I464,1-Inputs!$B$9)</f>
        <v>199180</v>
      </c>
      <c r="F232" s="43" t="n">
        <f aca="false">NORMSINV(Inputs!$B$9)*STDEV(Prices_MTM!I215:I464)</f>
        <v>139736.508426119</v>
      </c>
      <c r="G232" s="52" t="n">
        <f aca="false">IF(-B232&gt;C232,1,0)</f>
        <v>0</v>
      </c>
      <c r="H232" s="52" t="n">
        <f aca="false">IF(-B232&gt;D232,1,0)</f>
        <v>0</v>
      </c>
      <c r="I232" s="52" t="n">
        <f aca="false">IF(-B232&gt;E232,1,0)</f>
        <v>0</v>
      </c>
      <c r="J232" s="52" t="n">
        <f aca="false">IF(-B232&gt;F232,1,0)</f>
        <v>0</v>
      </c>
    </row>
    <row r="233" customFormat="false" ht="15" hidden="false" customHeight="false" outlineLevel="0" collapsed="false">
      <c r="A233" s="51" t="n">
        <f aca="false">Prices_MTM!A466</f>
        <v>37497</v>
      </c>
      <c r="B233" s="43" t="n">
        <f aca="false">Prices_MTM!I466</f>
        <v>73499.9999999999</v>
      </c>
      <c r="C233" s="43" t="n">
        <f aca="false">-PERCENTILE(Prices_MTM!I216:I465,1-Inputs!$B$8)</f>
        <v>100600</v>
      </c>
      <c r="D233" s="43" t="n">
        <f aca="false">NORMSINV(Inputs!$B$8)*STDEV(Prices_MTM!I216:I465)</f>
        <v>99253.6776947308</v>
      </c>
      <c r="E233" s="43" t="n">
        <f aca="false">-PERCENTILE(Prices_MTM!I216:I465,1-Inputs!$B$9)</f>
        <v>199180</v>
      </c>
      <c r="F233" s="43" t="n">
        <f aca="false">NORMSINV(Inputs!$B$9)*STDEV(Prices_MTM!I216:I465)</f>
        <v>140376.370463926</v>
      </c>
      <c r="G233" s="52" t="n">
        <f aca="false">IF(-B233&gt;C233,1,0)</f>
        <v>0</v>
      </c>
      <c r="H233" s="52" t="n">
        <f aca="false">IF(-B233&gt;D233,1,0)</f>
        <v>0</v>
      </c>
      <c r="I233" s="52" t="n">
        <f aca="false">IF(-B233&gt;E233,1,0)</f>
        <v>0</v>
      </c>
      <c r="J233" s="52" t="n">
        <f aca="false">IF(-B233&gt;F233,1,0)</f>
        <v>0</v>
      </c>
    </row>
    <row r="234" customFormat="false" ht="15" hidden="false" customHeight="false" outlineLevel="0" collapsed="false">
      <c r="A234" s="51" t="n">
        <f aca="false">Prices_MTM!A467</f>
        <v>37502</v>
      </c>
      <c r="B234" s="43" t="n">
        <f aca="false">Prices_MTM!I467</f>
        <v>-80499.9999999996</v>
      </c>
      <c r="C234" s="43" t="n">
        <f aca="false">-PERCENTILE(Prices_MTM!I217:I466,1-Inputs!$B$8)</f>
        <v>97024.9999999998</v>
      </c>
      <c r="D234" s="43" t="n">
        <f aca="false">NORMSINV(Inputs!$B$8)*STDEV(Prices_MTM!I217:I466)</f>
        <v>98712.0947558784</v>
      </c>
      <c r="E234" s="43" t="n">
        <f aca="false">-PERCENTILE(Prices_MTM!I217:I466,1-Inputs!$B$9)</f>
        <v>199180</v>
      </c>
      <c r="F234" s="43" t="n">
        <f aca="false">NORMSINV(Inputs!$B$9)*STDEV(Prices_MTM!I217:I466)</f>
        <v>139610.399378249</v>
      </c>
      <c r="G234" s="52" t="n">
        <f aca="false">IF(-B234&gt;C234,1,0)</f>
        <v>0</v>
      </c>
      <c r="H234" s="52" t="n">
        <f aca="false">IF(-B234&gt;D234,1,0)</f>
        <v>0</v>
      </c>
      <c r="I234" s="52" t="n">
        <f aca="false">IF(-B234&gt;E234,1,0)</f>
        <v>0</v>
      </c>
      <c r="J234" s="52" t="n">
        <f aca="false">IF(-B234&gt;F234,1,0)</f>
        <v>0</v>
      </c>
    </row>
    <row r="235" customFormat="false" ht="15" hidden="false" customHeight="false" outlineLevel="0" collapsed="false">
      <c r="A235" s="51" t="n">
        <f aca="false">Prices_MTM!A468</f>
        <v>37503</v>
      </c>
      <c r="B235" s="43" t="n">
        <f aca="false">Prices_MTM!I468</f>
        <v>15499.9999999999</v>
      </c>
      <c r="C235" s="43" t="n">
        <f aca="false">-PERCENTILE(Prices_MTM!I218:I467,1-Inputs!$B$8)</f>
        <v>97024.9999999998</v>
      </c>
      <c r="D235" s="43" t="n">
        <f aca="false">NORMSINV(Inputs!$B$8)*STDEV(Prices_MTM!I218:I467)</f>
        <v>98980.7188797328</v>
      </c>
      <c r="E235" s="43" t="n">
        <f aca="false">-PERCENTILE(Prices_MTM!I218:I467,1-Inputs!$B$9)</f>
        <v>199180</v>
      </c>
      <c r="F235" s="43" t="n">
        <f aca="false">NORMSINV(Inputs!$B$9)*STDEV(Prices_MTM!I218:I467)</f>
        <v>139990.319602885</v>
      </c>
      <c r="G235" s="52" t="n">
        <f aca="false">IF(-B235&gt;C235,1,0)</f>
        <v>0</v>
      </c>
      <c r="H235" s="52" t="n">
        <f aca="false">IF(-B235&gt;D235,1,0)</f>
        <v>0</v>
      </c>
      <c r="I235" s="52" t="n">
        <f aca="false">IF(-B235&gt;E235,1,0)</f>
        <v>0</v>
      </c>
      <c r="J235" s="52" t="n">
        <f aca="false">IF(-B235&gt;F235,1,0)</f>
        <v>0</v>
      </c>
    </row>
    <row r="236" customFormat="false" ht="15" hidden="false" customHeight="false" outlineLevel="0" collapsed="false">
      <c r="A236" s="51" t="n">
        <f aca="false">Prices_MTM!A469</f>
        <v>37504</v>
      </c>
      <c r="B236" s="43" t="n">
        <f aca="false">Prices_MTM!I469</f>
        <v>66499.9999999997</v>
      </c>
      <c r="C236" s="43" t="n">
        <f aca="false">-PERCENTILE(Prices_MTM!I219:I468,1-Inputs!$B$8)</f>
        <v>97024.9999999998</v>
      </c>
      <c r="D236" s="43" t="n">
        <f aca="false">NORMSINV(Inputs!$B$8)*STDEV(Prices_MTM!I219:I468)</f>
        <v>98933.9663462832</v>
      </c>
      <c r="E236" s="43" t="n">
        <f aca="false">-PERCENTILE(Prices_MTM!I219:I468,1-Inputs!$B$9)</f>
        <v>199180</v>
      </c>
      <c r="F236" s="43" t="n">
        <f aca="false">NORMSINV(Inputs!$B$9)*STDEV(Prices_MTM!I219:I468)</f>
        <v>139924.196602628</v>
      </c>
      <c r="G236" s="52" t="n">
        <f aca="false">IF(-B236&gt;C236,1,0)</f>
        <v>0</v>
      </c>
      <c r="H236" s="52" t="n">
        <f aca="false">IF(-B236&gt;D236,1,0)</f>
        <v>0</v>
      </c>
      <c r="I236" s="52" t="n">
        <f aca="false">IF(-B236&gt;E236,1,0)</f>
        <v>0</v>
      </c>
      <c r="J236" s="52" t="n">
        <f aca="false">IF(-B236&gt;F236,1,0)</f>
        <v>0</v>
      </c>
    </row>
    <row r="237" customFormat="false" ht="15" hidden="false" customHeight="false" outlineLevel="0" collapsed="false">
      <c r="A237" s="51" t="n">
        <f aca="false">Prices_MTM!A470</f>
        <v>37509</v>
      </c>
      <c r="B237" s="43" t="n">
        <f aca="false">Prices_MTM!I470</f>
        <v>-12999.9999999999</v>
      </c>
      <c r="C237" s="43" t="n">
        <f aca="false">-PERCENTILE(Prices_MTM!I220:I469,1-Inputs!$B$8)</f>
        <v>97024.9999999998</v>
      </c>
      <c r="D237" s="43" t="n">
        <f aca="false">NORMSINV(Inputs!$B$8)*STDEV(Prices_MTM!I220:I469)</f>
        <v>99173.806835246</v>
      </c>
      <c r="E237" s="43" t="n">
        <f aca="false">-PERCENTILE(Prices_MTM!I220:I469,1-Inputs!$B$9)</f>
        <v>199180</v>
      </c>
      <c r="F237" s="43" t="n">
        <f aca="false">NORMSINV(Inputs!$B$9)*STDEV(Prices_MTM!I220:I469)</f>
        <v>140263.407583147</v>
      </c>
      <c r="G237" s="52" t="n">
        <f aca="false">IF(-B237&gt;C237,1,0)</f>
        <v>0</v>
      </c>
      <c r="H237" s="52" t="n">
        <f aca="false">IF(-B237&gt;D237,1,0)</f>
        <v>0</v>
      </c>
      <c r="I237" s="52" t="n">
        <f aca="false">IF(-B237&gt;E237,1,0)</f>
        <v>0</v>
      </c>
      <c r="J237" s="52" t="n">
        <f aca="false">IF(-B237&gt;F237,1,0)</f>
        <v>0</v>
      </c>
    </row>
    <row r="238" customFormat="false" ht="15" hidden="false" customHeight="false" outlineLevel="0" collapsed="false">
      <c r="A238" s="51" t="n">
        <f aca="false">Prices_MTM!A471</f>
        <v>37510</v>
      </c>
      <c r="B238" s="43" t="n">
        <f aca="false">Prices_MTM!I471</f>
        <v>27000</v>
      </c>
      <c r="C238" s="43" t="n">
        <f aca="false">-PERCENTILE(Prices_MTM!I221:I470,1-Inputs!$B$8)</f>
        <v>97024.9999999998</v>
      </c>
      <c r="D238" s="43" t="n">
        <f aca="false">NORMSINV(Inputs!$B$8)*STDEV(Prices_MTM!I221:I470)</f>
        <v>99165.2431344703</v>
      </c>
      <c r="E238" s="43" t="n">
        <f aca="false">-PERCENTILE(Prices_MTM!I221:I470,1-Inputs!$B$9)</f>
        <v>199180</v>
      </c>
      <c r="F238" s="43" t="n">
        <f aca="false">NORMSINV(Inputs!$B$9)*STDEV(Prices_MTM!I221:I470)</f>
        <v>140251.295777715</v>
      </c>
      <c r="G238" s="52" t="n">
        <f aca="false">IF(-B238&gt;C238,1,0)</f>
        <v>0</v>
      </c>
      <c r="H238" s="52" t="n">
        <f aca="false">IF(-B238&gt;D238,1,0)</f>
        <v>0</v>
      </c>
      <c r="I238" s="52" t="n">
        <f aca="false">IF(-B238&gt;E238,1,0)</f>
        <v>0</v>
      </c>
      <c r="J238" s="52" t="n">
        <f aca="false">IF(-B238&gt;F238,1,0)</f>
        <v>0</v>
      </c>
    </row>
    <row r="239" customFormat="false" ht="15" hidden="false" customHeight="false" outlineLevel="0" collapsed="false">
      <c r="A239" s="51" t="n">
        <f aca="false">Prices_MTM!A472</f>
        <v>37511</v>
      </c>
      <c r="B239" s="43" t="n">
        <f aca="false">Prices_MTM!I472</f>
        <v>-36000.0000000001</v>
      </c>
      <c r="C239" s="43" t="n">
        <f aca="false">-PERCENTILE(Prices_MTM!I222:I471,1-Inputs!$B$8)</f>
        <v>97024.9999999998</v>
      </c>
      <c r="D239" s="43" t="n">
        <f aca="false">NORMSINV(Inputs!$B$8)*STDEV(Prices_MTM!I222:I471)</f>
        <v>99169.5335686837</v>
      </c>
      <c r="E239" s="43" t="n">
        <f aca="false">-PERCENTILE(Prices_MTM!I222:I471,1-Inputs!$B$9)</f>
        <v>199180</v>
      </c>
      <c r="F239" s="43" t="n">
        <f aca="false">NORMSINV(Inputs!$B$9)*STDEV(Prices_MTM!I222:I471)</f>
        <v>140257.363820699</v>
      </c>
      <c r="G239" s="52" t="n">
        <f aca="false">IF(-B239&gt;C239,1,0)</f>
        <v>0</v>
      </c>
      <c r="H239" s="52" t="n">
        <f aca="false">IF(-B239&gt;D239,1,0)</f>
        <v>0</v>
      </c>
      <c r="I239" s="52" t="n">
        <f aca="false">IF(-B239&gt;E239,1,0)</f>
        <v>0</v>
      </c>
      <c r="J239" s="52" t="n">
        <f aca="false">IF(-B239&gt;F239,1,0)</f>
        <v>0</v>
      </c>
    </row>
    <row r="240" customFormat="false" ht="15" hidden="false" customHeight="false" outlineLevel="0" collapsed="false">
      <c r="A240" s="51" t="n">
        <f aca="false">Prices_MTM!A473</f>
        <v>37512</v>
      </c>
      <c r="B240" s="43" t="n">
        <f aca="false">Prices_MTM!I473</f>
        <v>49499.9999999999</v>
      </c>
      <c r="C240" s="43" t="n">
        <f aca="false">-PERCENTILE(Prices_MTM!I223:I472,1-Inputs!$B$8)</f>
        <v>97024.9999999998</v>
      </c>
      <c r="D240" s="43" t="n">
        <f aca="false">NORMSINV(Inputs!$B$8)*STDEV(Prices_MTM!I223:I472)</f>
        <v>99217.7148641611</v>
      </c>
      <c r="E240" s="43" t="n">
        <f aca="false">-PERCENTILE(Prices_MTM!I223:I472,1-Inputs!$B$9)</f>
        <v>199180</v>
      </c>
      <c r="F240" s="43" t="n">
        <f aca="false">NORMSINV(Inputs!$B$9)*STDEV(Prices_MTM!I223:I472)</f>
        <v>140325.507546357</v>
      </c>
      <c r="G240" s="52" t="n">
        <f aca="false">IF(-B240&gt;C240,1,0)</f>
        <v>0</v>
      </c>
      <c r="H240" s="52" t="n">
        <f aca="false">IF(-B240&gt;D240,1,0)</f>
        <v>0</v>
      </c>
      <c r="I240" s="52" t="n">
        <f aca="false">IF(-B240&gt;E240,1,0)</f>
        <v>0</v>
      </c>
      <c r="J240" s="52" t="n">
        <f aca="false">IF(-B240&gt;F240,1,0)</f>
        <v>0</v>
      </c>
    </row>
    <row r="241" customFormat="false" ht="15" hidden="false" customHeight="false" outlineLevel="0" collapsed="false">
      <c r="A241" s="51" t="n">
        <f aca="false">Prices_MTM!A474</f>
        <v>37516</v>
      </c>
      <c r="B241" s="43" t="n">
        <f aca="false">Prices_MTM!I474</f>
        <v>-36500</v>
      </c>
      <c r="C241" s="43" t="n">
        <f aca="false">-PERCENTILE(Prices_MTM!I224:I473,1-Inputs!$B$8)</f>
        <v>97024.9999999998</v>
      </c>
      <c r="D241" s="43" t="n">
        <f aca="false">NORMSINV(Inputs!$B$8)*STDEV(Prices_MTM!I224:I473)</f>
        <v>99270.7724626348</v>
      </c>
      <c r="E241" s="43" t="n">
        <f aca="false">-PERCENTILE(Prices_MTM!I224:I473,1-Inputs!$B$9)</f>
        <v>199180</v>
      </c>
      <c r="F241" s="43" t="n">
        <f aca="false">NORMSINV(Inputs!$B$9)*STDEV(Prices_MTM!I224:I473)</f>
        <v>140400.547920399</v>
      </c>
      <c r="G241" s="52" t="n">
        <f aca="false">IF(-B241&gt;C241,1,0)</f>
        <v>0</v>
      </c>
      <c r="H241" s="52" t="n">
        <f aca="false">IF(-B241&gt;D241,1,0)</f>
        <v>0</v>
      </c>
      <c r="I241" s="52" t="n">
        <f aca="false">IF(-B241&gt;E241,1,0)</f>
        <v>0</v>
      </c>
      <c r="J241" s="52" t="n">
        <f aca="false">IF(-B241&gt;F241,1,0)</f>
        <v>0</v>
      </c>
    </row>
    <row r="242" customFormat="false" ht="15" hidden="false" customHeight="false" outlineLevel="0" collapsed="false">
      <c r="A242" s="51" t="n">
        <f aca="false">Prices_MTM!A475</f>
        <v>37517</v>
      </c>
      <c r="B242" s="43" t="n">
        <f aca="false">Prices_MTM!I475</f>
        <v>16500.0000000003</v>
      </c>
      <c r="C242" s="43" t="n">
        <f aca="false">-PERCENTILE(Prices_MTM!I225:I474,1-Inputs!$B$8)</f>
        <v>97024.9999999998</v>
      </c>
      <c r="D242" s="43" t="n">
        <f aca="false">NORMSINV(Inputs!$B$8)*STDEV(Prices_MTM!I225:I474)</f>
        <v>99303.7261071692</v>
      </c>
      <c r="E242" s="43" t="n">
        <f aca="false">-PERCENTILE(Prices_MTM!I225:I474,1-Inputs!$B$9)</f>
        <v>199180</v>
      </c>
      <c r="F242" s="43" t="n">
        <f aca="false">NORMSINV(Inputs!$B$9)*STDEV(Prices_MTM!I225:I474)</f>
        <v>140447.154888733</v>
      </c>
      <c r="G242" s="52" t="n">
        <f aca="false">IF(-B242&gt;C242,1,0)</f>
        <v>0</v>
      </c>
      <c r="H242" s="52" t="n">
        <f aca="false">IF(-B242&gt;D242,1,0)</f>
        <v>0</v>
      </c>
      <c r="I242" s="52" t="n">
        <f aca="false">IF(-B242&gt;E242,1,0)</f>
        <v>0</v>
      </c>
      <c r="J242" s="52" t="n">
        <f aca="false">IF(-B242&gt;F242,1,0)</f>
        <v>0</v>
      </c>
    </row>
    <row r="243" customFormat="false" ht="15" hidden="false" customHeight="false" outlineLevel="0" collapsed="false">
      <c r="A243" s="51" t="n">
        <f aca="false">Prices_MTM!A476</f>
        <v>37518</v>
      </c>
      <c r="B243" s="43" t="n">
        <f aca="false">Prices_MTM!I476</f>
        <v>-10000.0000000001</v>
      </c>
      <c r="C243" s="43" t="n">
        <f aca="false">-PERCENTILE(Prices_MTM!I226:I475,1-Inputs!$B$8)</f>
        <v>97024.9999999998</v>
      </c>
      <c r="D243" s="43" t="n">
        <f aca="false">NORMSINV(Inputs!$B$8)*STDEV(Prices_MTM!I226:I475)</f>
        <v>99298.8744397475</v>
      </c>
      <c r="E243" s="43" t="n">
        <f aca="false">-PERCENTILE(Prices_MTM!I226:I475,1-Inputs!$B$9)</f>
        <v>199180</v>
      </c>
      <c r="F243" s="43" t="n">
        <f aca="false">NORMSINV(Inputs!$B$9)*STDEV(Prices_MTM!I226:I475)</f>
        <v>140440.293082912</v>
      </c>
      <c r="G243" s="52" t="n">
        <f aca="false">IF(-B243&gt;C243,1,0)</f>
        <v>0</v>
      </c>
      <c r="H243" s="52" t="n">
        <f aca="false">IF(-B243&gt;D243,1,0)</f>
        <v>0</v>
      </c>
      <c r="I243" s="52" t="n">
        <f aca="false">IF(-B243&gt;E243,1,0)</f>
        <v>0</v>
      </c>
      <c r="J243" s="52" t="n">
        <f aca="false">IF(-B243&gt;F243,1,0)</f>
        <v>0</v>
      </c>
    </row>
    <row r="244" customFormat="false" ht="15" hidden="false" customHeight="false" outlineLevel="0" collapsed="false">
      <c r="A244" s="51" t="n">
        <f aca="false">Prices_MTM!A477</f>
        <v>37519</v>
      </c>
      <c r="B244" s="43" t="n">
        <f aca="false">Prices_MTM!I477</f>
        <v>8000.00000000001</v>
      </c>
      <c r="C244" s="43" t="n">
        <f aca="false">-PERCENTILE(Prices_MTM!I227:I476,1-Inputs!$B$8)</f>
        <v>97024.9999999998</v>
      </c>
      <c r="D244" s="43" t="n">
        <f aca="false">NORMSINV(Inputs!$B$8)*STDEV(Prices_MTM!I227:I476)</f>
        <v>99277.8839069516</v>
      </c>
      <c r="E244" s="43" t="n">
        <f aca="false">-PERCENTILE(Prices_MTM!I227:I476,1-Inputs!$B$9)</f>
        <v>199180</v>
      </c>
      <c r="F244" s="43" t="n">
        <f aca="false">NORMSINV(Inputs!$B$9)*STDEV(Prices_MTM!I227:I476)</f>
        <v>140410.605771807</v>
      </c>
      <c r="G244" s="52" t="n">
        <f aca="false">IF(-B244&gt;C244,1,0)</f>
        <v>0</v>
      </c>
      <c r="H244" s="52" t="n">
        <f aca="false">IF(-B244&gt;D244,1,0)</f>
        <v>0</v>
      </c>
      <c r="I244" s="52" t="n">
        <f aca="false">IF(-B244&gt;E244,1,0)</f>
        <v>0</v>
      </c>
      <c r="J244" s="52" t="n">
        <f aca="false">IF(-B244&gt;F244,1,0)</f>
        <v>0</v>
      </c>
    </row>
    <row r="245" customFormat="false" ht="15" hidden="false" customHeight="false" outlineLevel="0" collapsed="false">
      <c r="A245" s="51" t="n">
        <f aca="false">Prices_MTM!A478</f>
        <v>37522</v>
      </c>
      <c r="B245" s="43" t="n">
        <f aca="false">Prices_MTM!I478</f>
        <v>82500.0000000003</v>
      </c>
      <c r="C245" s="43" t="n">
        <f aca="false">-PERCENTILE(Prices_MTM!I228:I477,1-Inputs!$B$8)</f>
        <v>92650</v>
      </c>
      <c r="D245" s="43" t="n">
        <f aca="false">NORMSINV(Inputs!$B$8)*STDEV(Prices_MTM!I228:I477)</f>
        <v>98714.082177206</v>
      </c>
      <c r="E245" s="43" t="n">
        <f aca="false">-PERCENTILE(Prices_MTM!I228:I477,1-Inputs!$B$9)</f>
        <v>199180</v>
      </c>
      <c r="F245" s="43" t="n">
        <f aca="false">NORMSINV(Inputs!$B$9)*STDEV(Prices_MTM!I228:I477)</f>
        <v>139613.210226159</v>
      </c>
      <c r="G245" s="52" t="n">
        <f aca="false">IF(-B245&gt;C245,1,0)</f>
        <v>0</v>
      </c>
      <c r="H245" s="52" t="n">
        <f aca="false">IF(-B245&gt;D245,1,0)</f>
        <v>0</v>
      </c>
      <c r="I245" s="52" t="n">
        <f aca="false">IF(-B245&gt;E245,1,0)</f>
        <v>0</v>
      </c>
      <c r="J245" s="52" t="n">
        <f aca="false">IF(-B245&gt;F245,1,0)</f>
        <v>0</v>
      </c>
    </row>
    <row r="246" customFormat="false" ht="15" hidden="false" customHeight="false" outlineLevel="0" collapsed="false">
      <c r="A246" s="51" t="n">
        <f aca="false">Prices_MTM!A479</f>
        <v>37524</v>
      </c>
      <c r="B246" s="43" t="n">
        <f aca="false">Prices_MTM!I479</f>
        <v>-3500.00000000001</v>
      </c>
      <c r="C246" s="43" t="n">
        <f aca="false">-PERCENTILE(Prices_MTM!I229:I478,1-Inputs!$B$8)</f>
        <v>92650</v>
      </c>
      <c r="D246" s="43" t="n">
        <f aca="false">NORMSINV(Inputs!$B$8)*STDEV(Prices_MTM!I229:I478)</f>
        <v>99006.4681530556</v>
      </c>
      <c r="E246" s="43" t="n">
        <f aca="false">-PERCENTILE(Prices_MTM!I229:I478,1-Inputs!$B$9)</f>
        <v>199180</v>
      </c>
      <c r="F246" s="43" t="n">
        <f aca="false">NORMSINV(Inputs!$B$9)*STDEV(Prices_MTM!I229:I478)</f>
        <v>140026.73729153</v>
      </c>
      <c r="G246" s="52" t="n">
        <f aca="false">IF(-B246&gt;C246,1,0)</f>
        <v>0</v>
      </c>
      <c r="H246" s="52" t="n">
        <f aca="false">IF(-B246&gt;D246,1,0)</f>
        <v>0</v>
      </c>
      <c r="I246" s="52" t="n">
        <f aca="false">IF(-B246&gt;E246,1,0)</f>
        <v>0</v>
      </c>
      <c r="J246" s="52" t="n">
        <f aca="false">IF(-B246&gt;F246,1,0)</f>
        <v>0</v>
      </c>
    </row>
    <row r="247" customFormat="false" ht="15" hidden="false" customHeight="false" outlineLevel="0" collapsed="false">
      <c r="A247" s="51" t="n">
        <f aca="false">Prices_MTM!A480</f>
        <v>37525</v>
      </c>
      <c r="B247" s="43" t="n">
        <f aca="false">Prices_MTM!I480</f>
        <v>-29000.0000000003</v>
      </c>
      <c r="C247" s="43" t="n">
        <f aca="false">-PERCENTILE(Prices_MTM!I230:I479,1-Inputs!$B$8)</f>
        <v>92650</v>
      </c>
      <c r="D247" s="43" t="n">
        <f aca="false">NORMSINV(Inputs!$B$8)*STDEV(Prices_MTM!I230:I479)</f>
        <v>98983.1661796226</v>
      </c>
      <c r="E247" s="43" t="n">
        <f aca="false">-PERCENTILE(Prices_MTM!I230:I479,1-Inputs!$B$9)</f>
        <v>199180</v>
      </c>
      <c r="F247" s="43" t="n">
        <f aca="false">NORMSINV(Inputs!$B$9)*STDEV(Prices_MTM!I230:I479)</f>
        <v>139993.780865822</v>
      </c>
      <c r="G247" s="52" t="n">
        <f aca="false">IF(-B247&gt;C247,1,0)</f>
        <v>0</v>
      </c>
      <c r="H247" s="52" t="n">
        <f aca="false">IF(-B247&gt;D247,1,0)</f>
        <v>0</v>
      </c>
      <c r="I247" s="52" t="n">
        <f aca="false">IF(-B247&gt;E247,1,0)</f>
        <v>0</v>
      </c>
      <c r="J247" s="52" t="n">
        <f aca="false">IF(-B247&gt;F247,1,0)</f>
        <v>0</v>
      </c>
    </row>
    <row r="248" customFormat="false" ht="15" hidden="false" customHeight="false" outlineLevel="0" collapsed="false">
      <c r="A248" s="51" t="n">
        <f aca="false">Prices_MTM!A481</f>
        <v>37526</v>
      </c>
      <c r="B248" s="43" t="n">
        <f aca="false">Prices_MTM!I481</f>
        <v>18500.0000000002</v>
      </c>
      <c r="C248" s="43" t="n">
        <f aca="false">-PERCENTILE(Prices_MTM!I231:I480,1-Inputs!$B$8)</f>
        <v>92650</v>
      </c>
      <c r="D248" s="43" t="n">
        <f aca="false">NORMSINV(Inputs!$B$8)*STDEV(Prices_MTM!I231:I480)</f>
        <v>98733.8854641859</v>
      </c>
      <c r="E248" s="43" t="n">
        <f aca="false">-PERCENTILE(Prices_MTM!I231:I480,1-Inputs!$B$9)</f>
        <v>199180</v>
      </c>
      <c r="F248" s="43" t="n">
        <f aca="false">NORMSINV(Inputs!$B$9)*STDEV(Prices_MTM!I231:I480)</f>
        <v>139641.218392849</v>
      </c>
      <c r="G248" s="52" t="n">
        <f aca="false">IF(-B248&gt;C248,1,0)</f>
        <v>0</v>
      </c>
      <c r="H248" s="52" t="n">
        <f aca="false">IF(-B248&gt;D248,1,0)</f>
        <v>0</v>
      </c>
      <c r="I248" s="52" t="n">
        <f aca="false">IF(-B248&gt;E248,1,0)</f>
        <v>0</v>
      </c>
      <c r="J248" s="52" t="n">
        <f aca="false">IF(-B248&gt;F248,1,0)</f>
        <v>0</v>
      </c>
    </row>
    <row r="249" customFormat="false" ht="15" hidden="false" customHeight="false" outlineLevel="0" collapsed="false">
      <c r="A249" s="51" t="n">
        <f aca="false">Prices_MTM!A482</f>
        <v>37529</v>
      </c>
      <c r="B249" s="43" t="n">
        <f aca="false">Prices_MTM!I482</f>
        <v>499.9999999999</v>
      </c>
      <c r="C249" s="43" t="n">
        <f aca="false">-PERCENTILE(Prices_MTM!I232:I481,1-Inputs!$B$8)</f>
        <v>89875</v>
      </c>
      <c r="D249" s="43" t="n">
        <f aca="false">NORMSINV(Inputs!$B$8)*STDEV(Prices_MTM!I232:I481)</f>
        <v>96721.7006694279</v>
      </c>
      <c r="E249" s="43" t="n">
        <f aca="false">-PERCENTILE(Prices_MTM!I232:I481,1-Inputs!$B$9)</f>
        <v>180315</v>
      </c>
      <c r="F249" s="43" t="n">
        <f aca="false">NORMSINV(Inputs!$B$9)*STDEV(Prices_MTM!I232:I481)</f>
        <v>136795.347038242</v>
      </c>
      <c r="G249" s="52" t="n">
        <f aca="false">IF(-B249&gt;C249,1,0)</f>
        <v>0</v>
      </c>
      <c r="H249" s="52" t="n">
        <f aca="false">IF(-B249&gt;D249,1,0)</f>
        <v>0</v>
      </c>
      <c r="I249" s="52" t="n">
        <f aca="false">IF(-B249&gt;E249,1,0)</f>
        <v>0</v>
      </c>
      <c r="J249" s="52" t="n">
        <f aca="false">IF(-B249&gt;F249,1,0)</f>
        <v>0</v>
      </c>
    </row>
    <row r="250" customFormat="false" ht="15" hidden="false" customHeight="false" outlineLevel="0" collapsed="false">
      <c r="A250" s="51" t="n">
        <f aca="false">Prices_MTM!A483</f>
        <v>37530</v>
      </c>
      <c r="B250" s="43" t="n">
        <f aca="false">Prices_MTM!I483</f>
        <v>-3500.00000000001</v>
      </c>
      <c r="C250" s="43" t="n">
        <f aca="false">-PERCENTILE(Prices_MTM!I233:I482,1-Inputs!$B$8)</f>
        <v>89875</v>
      </c>
      <c r="D250" s="43" t="n">
        <f aca="false">NORMSINV(Inputs!$B$8)*STDEV(Prices_MTM!I233:I482)</f>
        <v>96350.7111589613</v>
      </c>
      <c r="E250" s="43" t="n">
        <f aca="false">-PERCENTILE(Prices_MTM!I233:I482,1-Inputs!$B$9)</f>
        <v>180315</v>
      </c>
      <c r="F250" s="43" t="n">
        <f aca="false">NORMSINV(Inputs!$B$9)*STDEV(Prices_MTM!I233:I482)</f>
        <v>136270.649493838</v>
      </c>
      <c r="G250" s="52" t="n">
        <f aca="false">IF(-B250&gt;C250,1,0)</f>
        <v>0</v>
      </c>
      <c r="H250" s="52" t="n">
        <f aca="false">IF(-B250&gt;D250,1,0)</f>
        <v>0</v>
      </c>
      <c r="I250" s="52" t="n">
        <f aca="false">IF(-B250&gt;E250,1,0)</f>
        <v>0</v>
      </c>
      <c r="J250" s="52" t="n">
        <f aca="false">IF(-B250&gt;F250,1,0)</f>
        <v>0</v>
      </c>
    </row>
    <row r="251" customFormat="false" ht="15" hidden="false" customHeight="false" outlineLevel="0" collapsed="false">
      <c r="A251" s="51" t="n">
        <f aca="false">Prices_MTM!A484</f>
        <v>37531</v>
      </c>
      <c r="B251" s="43" t="n">
        <f aca="false">Prices_MTM!I484</f>
        <v>1999.99999999996</v>
      </c>
      <c r="C251" s="43" t="n">
        <f aca="false">-PERCENTILE(Prices_MTM!I234:I483,1-Inputs!$B$8)</f>
        <v>89875</v>
      </c>
      <c r="D251" s="43" t="n">
        <f aca="false">NORMSINV(Inputs!$B$8)*STDEV(Prices_MTM!I234:I483)</f>
        <v>94644.8763515777</v>
      </c>
      <c r="E251" s="43" t="n">
        <f aca="false">-PERCENTILE(Prices_MTM!I234:I483,1-Inputs!$B$9)</f>
        <v>180315</v>
      </c>
      <c r="F251" s="43" t="n">
        <f aca="false">NORMSINV(Inputs!$B$9)*STDEV(Prices_MTM!I234:I483)</f>
        <v>133858.054772582</v>
      </c>
      <c r="G251" s="52" t="n">
        <f aca="false">IF(-B251&gt;C251,1,0)</f>
        <v>0</v>
      </c>
      <c r="H251" s="52" t="n">
        <f aca="false">IF(-B251&gt;D251,1,0)</f>
        <v>0</v>
      </c>
      <c r="I251" s="52" t="n">
        <f aca="false">IF(-B251&gt;E251,1,0)</f>
        <v>0</v>
      </c>
      <c r="J251" s="52" t="n">
        <f aca="false">IF(-B251&gt;F251,1,0)</f>
        <v>0</v>
      </c>
    </row>
    <row r="252" customFormat="false" ht="15" hidden="false" customHeight="false" outlineLevel="0" collapsed="false">
      <c r="A252" s="51" t="n">
        <f aca="false">Prices_MTM!A485</f>
        <v>37536</v>
      </c>
      <c r="B252" s="43" t="n">
        <f aca="false">Prices_MTM!I485</f>
        <v>-56000.0000000001</v>
      </c>
      <c r="C252" s="43" t="n">
        <f aca="false">-PERCENTILE(Prices_MTM!I235:I484,1-Inputs!$B$8)</f>
        <v>89875</v>
      </c>
      <c r="D252" s="43" t="n">
        <f aca="false">NORMSINV(Inputs!$B$8)*STDEV(Prices_MTM!I235:I484)</f>
        <v>94643.3140821168</v>
      </c>
      <c r="E252" s="43" t="n">
        <f aca="false">-PERCENTILE(Prices_MTM!I235:I484,1-Inputs!$B$9)</f>
        <v>180315</v>
      </c>
      <c r="F252" s="43" t="n">
        <f aca="false">NORMSINV(Inputs!$B$9)*STDEV(Prices_MTM!I235:I484)</f>
        <v>133855.84522507</v>
      </c>
      <c r="G252" s="52" t="n">
        <f aca="false">IF(-B252&gt;C252,1,0)</f>
        <v>0</v>
      </c>
      <c r="H252" s="52" t="n">
        <f aca="false">IF(-B252&gt;D252,1,0)</f>
        <v>0</v>
      </c>
      <c r="I252" s="52" t="n">
        <f aca="false">IF(-B252&gt;E252,1,0)</f>
        <v>0</v>
      </c>
      <c r="J252" s="52" t="n">
        <f aca="false">IF(-B252&gt;F252,1,0)</f>
        <v>0</v>
      </c>
    </row>
    <row r="253" customFormat="false" ht="15" hidden="false" customHeight="false" outlineLevel="0" collapsed="false">
      <c r="A253" s="51" t="n">
        <f aca="false">Prices_MTM!A486</f>
        <v>37537</v>
      </c>
      <c r="B253" s="43" t="n">
        <f aca="false">Prices_MTM!I486</f>
        <v>-4000.00000000009</v>
      </c>
      <c r="C253" s="43" t="n">
        <f aca="false">-PERCENTILE(Prices_MTM!I236:I485,1-Inputs!$B$8)</f>
        <v>89875</v>
      </c>
      <c r="D253" s="43" t="n">
        <f aca="false">NORMSINV(Inputs!$B$8)*STDEV(Prices_MTM!I236:I485)</f>
        <v>94810.2236576407</v>
      </c>
      <c r="E253" s="43" t="n">
        <f aca="false">-PERCENTILE(Prices_MTM!I236:I485,1-Inputs!$B$9)</f>
        <v>180315</v>
      </c>
      <c r="F253" s="43" t="n">
        <f aca="false">NORMSINV(Inputs!$B$9)*STDEV(Prices_MTM!I236:I485)</f>
        <v>134091.908622941</v>
      </c>
      <c r="G253" s="52" t="n">
        <f aca="false">IF(-B253&gt;C253,1,0)</f>
        <v>0</v>
      </c>
      <c r="H253" s="52" t="n">
        <f aca="false">IF(-B253&gt;D253,1,0)</f>
        <v>0</v>
      </c>
      <c r="I253" s="52" t="n">
        <f aca="false">IF(-B253&gt;E253,1,0)</f>
        <v>0</v>
      </c>
      <c r="J253" s="52" t="n">
        <f aca="false">IF(-B253&gt;F253,1,0)</f>
        <v>0</v>
      </c>
    </row>
    <row r="254" customFormat="false" ht="15" hidden="false" customHeight="false" outlineLevel="0" collapsed="false">
      <c r="A254" s="51" t="n">
        <f aca="false">Prices_MTM!A487</f>
        <v>37538</v>
      </c>
      <c r="B254" s="43" t="n">
        <f aca="false">Prices_MTM!I487</f>
        <v>-25499.9999999999</v>
      </c>
      <c r="C254" s="43" t="n">
        <f aca="false">-PERCENTILE(Prices_MTM!I237:I486,1-Inputs!$B$8)</f>
        <v>89875</v>
      </c>
      <c r="D254" s="43" t="n">
        <f aca="false">NORMSINV(Inputs!$B$8)*STDEV(Prices_MTM!I237:I486)</f>
        <v>94778.737095691</v>
      </c>
      <c r="E254" s="43" t="n">
        <f aca="false">-PERCENTILE(Prices_MTM!I237:I486,1-Inputs!$B$9)</f>
        <v>180315</v>
      </c>
      <c r="F254" s="43" t="n">
        <f aca="false">NORMSINV(Inputs!$B$9)*STDEV(Prices_MTM!I237:I486)</f>
        <v>134047.376577504</v>
      </c>
      <c r="G254" s="52" t="n">
        <f aca="false">IF(-B254&gt;C254,1,0)</f>
        <v>0</v>
      </c>
      <c r="H254" s="52" t="n">
        <f aca="false">IF(-B254&gt;D254,1,0)</f>
        <v>0</v>
      </c>
      <c r="I254" s="52" t="n">
        <f aca="false">IF(-B254&gt;E254,1,0)</f>
        <v>0</v>
      </c>
      <c r="J254" s="52" t="n">
        <f aca="false">IF(-B254&gt;F254,1,0)</f>
        <v>0</v>
      </c>
    </row>
    <row r="255" customFormat="false" ht="15" hidden="false" customHeight="false" outlineLevel="0" collapsed="false">
      <c r="A255" s="51" t="n">
        <f aca="false">Prices_MTM!A488</f>
        <v>37540</v>
      </c>
      <c r="B255" s="43" t="n">
        <f aca="false">Prices_MTM!I488</f>
        <v>10500</v>
      </c>
      <c r="C255" s="43" t="n">
        <f aca="false">-PERCENTILE(Prices_MTM!I238:I487,1-Inputs!$B$8)</f>
        <v>89875</v>
      </c>
      <c r="D255" s="43" t="n">
        <f aca="false">NORMSINV(Inputs!$B$8)*STDEV(Prices_MTM!I238:I487)</f>
        <v>94701.8030700923</v>
      </c>
      <c r="E255" s="43" t="n">
        <f aca="false">-PERCENTILE(Prices_MTM!I238:I487,1-Inputs!$B$9)</f>
        <v>180315</v>
      </c>
      <c r="F255" s="43" t="n">
        <f aca="false">NORMSINV(Inputs!$B$9)*STDEV(Prices_MTM!I238:I487)</f>
        <v>133938.567316935</v>
      </c>
      <c r="G255" s="52" t="n">
        <f aca="false">IF(-B255&gt;C255,1,0)</f>
        <v>0</v>
      </c>
      <c r="H255" s="52" t="n">
        <f aca="false">IF(-B255&gt;D255,1,0)</f>
        <v>0</v>
      </c>
      <c r="I255" s="52" t="n">
        <f aca="false">IF(-B255&gt;E255,1,0)</f>
        <v>0</v>
      </c>
      <c r="J255" s="52" t="n">
        <f aca="false">IF(-B255&gt;F255,1,0)</f>
        <v>0</v>
      </c>
    </row>
    <row r="256" customFormat="false" ht="15" hidden="false" customHeight="false" outlineLevel="0" collapsed="false">
      <c r="A256" s="51" t="n">
        <f aca="false">Prices_MTM!A489</f>
        <v>37543</v>
      </c>
      <c r="B256" s="43" t="n">
        <f aca="false">Prices_MTM!I489</f>
        <v>51000</v>
      </c>
      <c r="C256" s="43" t="n">
        <f aca="false">-PERCENTILE(Prices_MTM!I239:I488,1-Inputs!$B$8)</f>
        <v>84899.9999999996</v>
      </c>
      <c r="D256" s="43" t="n">
        <f aca="false">NORMSINV(Inputs!$B$8)*STDEV(Prices_MTM!I239:I488)</f>
        <v>93719.9702962484</v>
      </c>
      <c r="E256" s="43" t="n">
        <f aca="false">-PERCENTILE(Prices_MTM!I239:I488,1-Inputs!$B$9)</f>
        <v>180315</v>
      </c>
      <c r="F256" s="43" t="n">
        <f aca="false">NORMSINV(Inputs!$B$9)*STDEV(Prices_MTM!I239:I488)</f>
        <v>132549.942488153</v>
      </c>
      <c r="G256" s="52" t="n">
        <f aca="false">IF(-B256&gt;C256,1,0)</f>
        <v>0</v>
      </c>
      <c r="H256" s="52" t="n">
        <f aca="false">IF(-B256&gt;D256,1,0)</f>
        <v>0</v>
      </c>
      <c r="I256" s="52" t="n">
        <f aca="false">IF(-B256&gt;E256,1,0)</f>
        <v>0</v>
      </c>
      <c r="J256" s="52" t="n">
        <f aca="false">IF(-B256&gt;F256,1,0)</f>
        <v>0</v>
      </c>
    </row>
    <row r="257" customFormat="false" ht="15" hidden="false" customHeight="false" outlineLevel="0" collapsed="false">
      <c r="A257" s="51" t="n">
        <f aca="false">Prices_MTM!A490</f>
        <v>37544</v>
      </c>
      <c r="B257" s="43" t="n">
        <f aca="false">Prices_MTM!I490</f>
        <v>-37999.9999999999</v>
      </c>
      <c r="C257" s="43" t="n">
        <f aca="false">-PERCENTILE(Prices_MTM!I240:I489,1-Inputs!$B$8)</f>
        <v>84899.9999999996</v>
      </c>
      <c r="D257" s="43" t="n">
        <f aca="false">NORMSINV(Inputs!$B$8)*STDEV(Prices_MTM!I240:I489)</f>
        <v>93251.9696980452</v>
      </c>
      <c r="E257" s="43" t="n">
        <f aca="false">-PERCENTILE(Prices_MTM!I240:I489,1-Inputs!$B$9)</f>
        <v>180315</v>
      </c>
      <c r="F257" s="43" t="n">
        <f aca="false">NORMSINV(Inputs!$B$9)*STDEV(Prices_MTM!I240:I489)</f>
        <v>131888.04031106</v>
      </c>
      <c r="G257" s="52" t="n">
        <f aca="false">IF(-B257&gt;C257,1,0)</f>
        <v>0</v>
      </c>
      <c r="H257" s="52" t="n">
        <f aca="false">IF(-B257&gt;D257,1,0)</f>
        <v>0</v>
      </c>
      <c r="I257" s="52" t="n">
        <f aca="false">IF(-B257&gt;E257,1,0)</f>
        <v>0</v>
      </c>
      <c r="J257" s="52" t="n">
        <f aca="false">IF(-B257&gt;F257,1,0)</f>
        <v>0</v>
      </c>
    </row>
    <row r="258" customFormat="false" ht="15" hidden="false" customHeight="false" outlineLevel="0" collapsed="false">
      <c r="A258" s="51" t="n">
        <f aca="false">Prices_MTM!A491</f>
        <v>37545</v>
      </c>
      <c r="B258" s="43" t="n">
        <f aca="false">Prices_MTM!I491</f>
        <v>-42499.9999999999</v>
      </c>
      <c r="C258" s="43" t="n">
        <f aca="false">-PERCENTILE(Prices_MTM!I241:I490,1-Inputs!$B$8)</f>
        <v>84899.9999999996</v>
      </c>
      <c r="D258" s="43" t="n">
        <f aca="false">NORMSINV(Inputs!$B$8)*STDEV(Prices_MTM!I241:I490)</f>
        <v>93285.8168423548</v>
      </c>
      <c r="E258" s="43" t="n">
        <f aca="false">-PERCENTILE(Prices_MTM!I241:I490,1-Inputs!$B$9)</f>
        <v>180315</v>
      </c>
      <c r="F258" s="43" t="n">
        <f aca="false">NORMSINV(Inputs!$B$9)*STDEV(Prices_MTM!I241:I490)</f>
        <v>131935.910973176</v>
      </c>
      <c r="G258" s="52" t="n">
        <f aca="false">IF(-B258&gt;C258,1,0)</f>
        <v>0</v>
      </c>
      <c r="H258" s="52" t="n">
        <f aca="false">IF(-B258&gt;D258,1,0)</f>
        <v>0</v>
      </c>
      <c r="I258" s="52" t="n">
        <f aca="false">IF(-B258&gt;E258,1,0)</f>
        <v>0</v>
      </c>
      <c r="J258" s="52" t="n">
        <f aca="false">IF(-B258&gt;F258,1,0)</f>
        <v>0</v>
      </c>
    </row>
    <row r="259" customFormat="false" ht="15" hidden="false" customHeight="false" outlineLevel="0" collapsed="false">
      <c r="A259" s="51" t="n">
        <f aca="false">Prices_MTM!A492</f>
        <v>37546</v>
      </c>
      <c r="B259" s="43" t="n">
        <f aca="false">Prices_MTM!I492</f>
        <v>52499.9999999999</v>
      </c>
      <c r="C259" s="43" t="n">
        <f aca="false">-PERCENTILE(Prices_MTM!I242:I491,1-Inputs!$B$8)</f>
        <v>84899.9999999996</v>
      </c>
      <c r="D259" s="43" t="n">
        <f aca="false">NORMSINV(Inputs!$B$8)*STDEV(Prices_MTM!I242:I491)</f>
        <v>93359.6120091941</v>
      </c>
      <c r="E259" s="43" t="n">
        <f aca="false">-PERCENTILE(Prices_MTM!I242:I491,1-Inputs!$B$9)</f>
        <v>180315</v>
      </c>
      <c r="F259" s="43" t="n">
        <f aca="false">NORMSINV(Inputs!$B$9)*STDEV(Prices_MTM!I242:I491)</f>
        <v>132040.280885902</v>
      </c>
      <c r="G259" s="52" t="n">
        <f aca="false">IF(-B259&gt;C259,1,0)</f>
        <v>0</v>
      </c>
      <c r="H259" s="52" t="n">
        <f aca="false">IF(-B259&gt;D259,1,0)</f>
        <v>0</v>
      </c>
      <c r="I259" s="52" t="n">
        <f aca="false">IF(-B259&gt;E259,1,0)</f>
        <v>0</v>
      </c>
      <c r="J259" s="52" t="n">
        <f aca="false">IF(-B259&gt;F259,1,0)</f>
        <v>0</v>
      </c>
    </row>
    <row r="260" customFormat="false" ht="15" hidden="false" customHeight="false" outlineLevel="0" collapsed="false">
      <c r="A260" s="51" t="n">
        <f aca="false">Prices_MTM!A493</f>
        <v>37547</v>
      </c>
      <c r="B260" s="43" t="n">
        <f aca="false">Prices_MTM!I493</f>
        <v>-4000.00000000009</v>
      </c>
      <c r="C260" s="43" t="n">
        <f aca="false">-PERCENTILE(Prices_MTM!I243:I492,1-Inputs!$B$8)</f>
        <v>84899.9999999996</v>
      </c>
      <c r="D260" s="43" t="n">
        <f aca="false">NORMSINV(Inputs!$B$8)*STDEV(Prices_MTM!I243:I492)</f>
        <v>93452.2900405034</v>
      </c>
      <c r="E260" s="43" t="n">
        <f aca="false">-PERCENTILE(Prices_MTM!I243:I492,1-Inputs!$B$9)</f>
        <v>180315</v>
      </c>
      <c r="F260" s="43" t="n">
        <f aca="false">NORMSINV(Inputs!$B$9)*STDEV(Prices_MTM!I243:I492)</f>
        <v>132171.357194197</v>
      </c>
      <c r="G260" s="52" t="n">
        <f aca="false">IF(-B260&gt;C260,1,0)</f>
        <v>0</v>
      </c>
      <c r="H260" s="52" t="n">
        <f aca="false">IF(-B260&gt;D260,1,0)</f>
        <v>0</v>
      </c>
      <c r="I260" s="52" t="n">
        <f aca="false">IF(-B260&gt;E260,1,0)</f>
        <v>0</v>
      </c>
      <c r="J260" s="52" t="n">
        <f aca="false">IF(-B260&gt;F260,1,0)</f>
        <v>0</v>
      </c>
    </row>
    <row r="261" customFormat="false" ht="15" hidden="false" customHeight="false" outlineLevel="0" collapsed="false">
      <c r="A261" s="51" t="n">
        <f aca="false">Prices_MTM!A494</f>
        <v>37550</v>
      </c>
      <c r="B261" s="43" t="n">
        <f aca="false">Prices_MTM!I494</f>
        <v>-65500.0000000001</v>
      </c>
      <c r="C261" s="43" t="n">
        <f aca="false">-PERCENTILE(Prices_MTM!I244:I493,1-Inputs!$B$8)</f>
        <v>84899.9999999996</v>
      </c>
      <c r="D261" s="43" t="n">
        <f aca="false">NORMSINV(Inputs!$B$8)*STDEV(Prices_MTM!I244:I493)</f>
        <v>93453.2243181387</v>
      </c>
      <c r="E261" s="43" t="n">
        <f aca="false">-PERCENTILE(Prices_MTM!I244:I493,1-Inputs!$B$9)</f>
        <v>180315</v>
      </c>
      <c r="F261" s="43" t="n">
        <f aca="false">NORMSINV(Inputs!$B$9)*STDEV(Prices_MTM!I244:I493)</f>
        <v>132172.678560886</v>
      </c>
      <c r="G261" s="52" t="n">
        <f aca="false">IF(-B261&gt;C261,1,0)</f>
        <v>0</v>
      </c>
      <c r="H261" s="52" t="n">
        <f aca="false">IF(-B261&gt;D261,1,0)</f>
        <v>0</v>
      </c>
      <c r="I261" s="52" t="n">
        <f aca="false">IF(-B261&gt;E261,1,0)</f>
        <v>0</v>
      </c>
      <c r="J261" s="52" t="n">
        <f aca="false">IF(-B261&gt;F261,1,0)</f>
        <v>0</v>
      </c>
    </row>
    <row r="262" customFormat="false" ht="15" hidden="false" customHeight="false" outlineLevel="0" collapsed="false">
      <c r="A262" s="51" t="n">
        <f aca="false">Prices_MTM!A495</f>
        <v>37553</v>
      </c>
      <c r="B262" s="43" t="n">
        <f aca="false">Prices_MTM!I495</f>
        <v>-32499.9999999998</v>
      </c>
      <c r="C262" s="43" t="n">
        <f aca="false">-PERCENTILE(Prices_MTM!I245:I494,1-Inputs!$B$8)</f>
        <v>84899.9999999996</v>
      </c>
      <c r="D262" s="43" t="n">
        <f aca="false">NORMSINV(Inputs!$B$8)*STDEV(Prices_MTM!I245:I494)</f>
        <v>93655.7373037884</v>
      </c>
      <c r="E262" s="43" t="n">
        <f aca="false">-PERCENTILE(Prices_MTM!I245:I494,1-Inputs!$B$9)</f>
        <v>180315</v>
      </c>
      <c r="F262" s="43" t="n">
        <f aca="false">NORMSINV(Inputs!$B$9)*STDEV(Prices_MTM!I245:I494)</f>
        <v>132459.096541132</v>
      </c>
      <c r="G262" s="52" t="n">
        <f aca="false">IF(-B262&gt;C262,1,0)</f>
        <v>0</v>
      </c>
      <c r="H262" s="52" t="n">
        <f aca="false">IF(-B262&gt;D262,1,0)</f>
        <v>0</v>
      </c>
      <c r="I262" s="52" t="n">
        <f aca="false">IF(-B262&gt;E262,1,0)</f>
        <v>0</v>
      </c>
      <c r="J262" s="52" t="n">
        <f aca="false">IF(-B262&gt;F262,1,0)</f>
        <v>0</v>
      </c>
    </row>
    <row r="263" customFormat="false" ht="15" hidden="false" customHeight="false" outlineLevel="0" collapsed="false">
      <c r="A263" s="51" t="n">
        <f aca="false">Prices_MTM!A496</f>
        <v>37558</v>
      </c>
      <c r="B263" s="43" t="n">
        <f aca="false">Prices_MTM!I496</f>
        <v>-52500.0000000002</v>
      </c>
      <c r="C263" s="43" t="n">
        <f aca="false">-PERCENTILE(Prices_MTM!I246:I495,1-Inputs!$B$8)</f>
        <v>84899.9999999996</v>
      </c>
      <c r="D263" s="43" t="n">
        <f aca="false">NORMSINV(Inputs!$B$8)*STDEV(Prices_MTM!I246:I495)</f>
        <v>93714.7900764036</v>
      </c>
      <c r="E263" s="43" t="n">
        <f aca="false">-PERCENTILE(Prices_MTM!I246:I495,1-Inputs!$B$9)</f>
        <v>180315</v>
      </c>
      <c r="F263" s="43" t="n">
        <f aca="false">NORMSINV(Inputs!$B$9)*STDEV(Prices_MTM!I246:I495)</f>
        <v>132542.616004371</v>
      </c>
      <c r="G263" s="52" t="n">
        <f aca="false">IF(-B263&gt;C263,1,0)</f>
        <v>0</v>
      </c>
      <c r="H263" s="52" t="n">
        <f aca="false">IF(-B263&gt;D263,1,0)</f>
        <v>0</v>
      </c>
      <c r="I263" s="52" t="n">
        <f aca="false">IF(-B263&gt;E263,1,0)</f>
        <v>0</v>
      </c>
      <c r="J263" s="52" t="n">
        <f aca="false">IF(-B263&gt;F263,1,0)</f>
        <v>0</v>
      </c>
    </row>
    <row r="264" customFormat="false" ht="15" hidden="false" customHeight="false" outlineLevel="0" collapsed="false">
      <c r="A264" s="51" t="n">
        <f aca="false">Prices_MTM!A497</f>
        <v>37559</v>
      </c>
      <c r="B264" s="43" t="n">
        <f aca="false">Prices_MTM!I497</f>
        <v>25000.0000000004</v>
      </c>
      <c r="C264" s="43" t="n">
        <f aca="false">-PERCENTILE(Prices_MTM!I247:I496,1-Inputs!$B$8)</f>
        <v>84899.9999999996</v>
      </c>
      <c r="D264" s="43" t="n">
        <f aca="false">NORMSINV(Inputs!$B$8)*STDEV(Prices_MTM!I247:I496)</f>
        <v>93717.0810952486</v>
      </c>
      <c r="E264" s="43" t="n">
        <f aca="false">-PERCENTILE(Prices_MTM!I247:I496,1-Inputs!$B$9)</f>
        <v>180315</v>
      </c>
      <c r="F264" s="43" t="n">
        <f aca="false">NORMSINV(Inputs!$B$9)*STDEV(Prices_MTM!I247:I496)</f>
        <v>132545.856236044</v>
      </c>
      <c r="G264" s="52" t="n">
        <f aca="false">IF(-B264&gt;C264,1,0)</f>
        <v>0</v>
      </c>
      <c r="H264" s="52" t="n">
        <f aca="false">IF(-B264&gt;D264,1,0)</f>
        <v>0</v>
      </c>
      <c r="I264" s="52" t="n">
        <f aca="false">IF(-B264&gt;E264,1,0)</f>
        <v>0</v>
      </c>
      <c r="J264" s="52" t="n">
        <f aca="false">IF(-B264&gt;F264,1,0)</f>
        <v>0</v>
      </c>
    </row>
    <row r="265" customFormat="false" ht="15" hidden="false" customHeight="false" outlineLevel="0" collapsed="false">
      <c r="A265" s="51" t="n">
        <f aca="false">Prices_MTM!A498</f>
        <v>37560</v>
      </c>
      <c r="B265" s="43" t="n">
        <f aca="false">Prices_MTM!I498</f>
        <v>21999.9999999997</v>
      </c>
      <c r="C265" s="43" t="n">
        <f aca="false">-PERCENTILE(Prices_MTM!I248:I497,1-Inputs!$B$8)</f>
        <v>84899.9999999996</v>
      </c>
      <c r="D265" s="43" t="n">
        <f aca="false">NORMSINV(Inputs!$B$8)*STDEV(Prices_MTM!I248:I497)</f>
        <v>93734.5772524358</v>
      </c>
      <c r="E265" s="43" t="n">
        <f aca="false">-PERCENTILE(Prices_MTM!I248:I497,1-Inputs!$B$9)</f>
        <v>180315</v>
      </c>
      <c r="F265" s="43" t="n">
        <f aca="false">NORMSINV(Inputs!$B$9)*STDEV(Prices_MTM!I248:I497)</f>
        <v>132570.60138504</v>
      </c>
      <c r="G265" s="52" t="n">
        <f aca="false">IF(-B265&gt;C265,1,0)</f>
        <v>0</v>
      </c>
      <c r="H265" s="52" t="n">
        <f aca="false">IF(-B265&gt;D265,1,0)</f>
        <v>0</v>
      </c>
      <c r="I265" s="52" t="n">
        <f aca="false">IF(-B265&gt;E265,1,0)</f>
        <v>0</v>
      </c>
      <c r="J265" s="52" t="n">
        <f aca="false">IF(-B265&gt;F265,1,0)</f>
        <v>0</v>
      </c>
    </row>
    <row r="266" customFormat="false" ht="15" hidden="false" customHeight="false" outlineLevel="0" collapsed="false">
      <c r="A266" s="51" t="n">
        <f aca="false">Prices_MTM!A499</f>
        <v>37561</v>
      </c>
      <c r="B266" s="43" t="n">
        <f aca="false">Prices_MTM!I499</f>
        <v>-27500</v>
      </c>
      <c r="C266" s="43" t="n">
        <f aca="false">-PERCENTILE(Prices_MTM!I249:I498,1-Inputs!$B$8)</f>
        <v>84899.9999999996</v>
      </c>
      <c r="D266" s="43" t="n">
        <f aca="false">NORMSINV(Inputs!$B$8)*STDEV(Prices_MTM!I249:I498)</f>
        <v>93747.0720447704</v>
      </c>
      <c r="E266" s="43" t="n">
        <f aca="false">-PERCENTILE(Prices_MTM!I249:I498,1-Inputs!$B$9)</f>
        <v>180315</v>
      </c>
      <c r="F266" s="43" t="n">
        <f aca="false">NORMSINV(Inputs!$B$9)*STDEV(Prices_MTM!I249:I498)</f>
        <v>132588.273008282</v>
      </c>
      <c r="G266" s="52" t="n">
        <f aca="false">IF(-B266&gt;C266,1,0)</f>
        <v>0</v>
      </c>
      <c r="H266" s="52" t="n">
        <f aca="false">IF(-B266&gt;D266,1,0)</f>
        <v>0</v>
      </c>
      <c r="I266" s="52" t="n">
        <f aca="false">IF(-B266&gt;E266,1,0)</f>
        <v>0</v>
      </c>
      <c r="J266" s="52" t="n">
        <f aca="false">IF(-B266&gt;F266,1,0)</f>
        <v>0</v>
      </c>
    </row>
    <row r="267" customFormat="false" ht="15" hidden="false" customHeight="false" outlineLevel="0" collapsed="false">
      <c r="A267" s="51" t="n">
        <f aca="false">Prices_MTM!A500</f>
        <v>37564</v>
      </c>
      <c r="B267" s="43" t="n">
        <f aca="false">Prices_MTM!I500</f>
        <v>13500.0000000002</v>
      </c>
      <c r="C267" s="43" t="n">
        <f aca="false">-PERCENTILE(Prices_MTM!I250:I499,1-Inputs!$B$8)</f>
        <v>84899.9999999996</v>
      </c>
      <c r="D267" s="43" t="n">
        <f aca="false">NORMSINV(Inputs!$B$8)*STDEV(Prices_MTM!I250:I499)</f>
        <v>93424.567317152</v>
      </c>
      <c r="E267" s="43" t="n">
        <f aca="false">-PERCENTILE(Prices_MTM!I250:I499,1-Inputs!$B$9)</f>
        <v>180315</v>
      </c>
      <c r="F267" s="43" t="n">
        <f aca="false">NORMSINV(Inputs!$B$9)*STDEV(Prices_MTM!I250:I499)</f>
        <v>132132.148417516</v>
      </c>
      <c r="G267" s="52" t="n">
        <f aca="false">IF(-B267&gt;C267,1,0)</f>
        <v>0</v>
      </c>
      <c r="H267" s="52" t="n">
        <f aca="false">IF(-B267&gt;D267,1,0)</f>
        <v>0</v>
      </c>
      <c r="I267" s="52" t="n">
        <f aca="false">IF(-B267&gt;E267,1,0)</f>
        <v>0</v>
      </c>
      <c r="J267" s="52" t="n">
        <f aca="false">IF(-B267&gt;F267,1,0)</f>
        <v>0</v>
      </c>
    </row>
    <row r="268" customFormat="false" ht="15" hidden="false" customHeight="false" outlineLevel="0" collapsed="false">
      <c r="A268" s="51" t="n">
        <f aca="false">Prices_MTM!A501</f>
        <v>37567</v>
      </c>
      <c r="B268" s="43" t="n">
        <f aca="false">Prices_MTM!I501</f>
        <v>-110500</v>
      </c>
      <c r="C268" s="43" t="n">
        <f aca="false">-PERCENTILE(Prices_MTM!I251:I500,1-Inputs!$B$8)</f>
        <v>84899.9999999996</v>
      </c>
      <c r="D268" s="43" t="n">
        <f aca="false">NORMSINV(Inputs!$B$8)*STDEV(Prices_MTM!I251:I500)</f>
        <v>93257.8404450403</v>
      </c>
      <c r="E268" s="43" t="n">
        <f aca="false">-PERCENTILE(Prices_MTM!I251:I500,1-Inputs!$B$9)</f>
        <v>180315</v>
      </c>
      <c r="F268" s="43" t="n">
        <f aca="false">NORMSINV(Inputs!$B$9)*STDEV(Prices_MTM!I251:I500)</f>
        <v>131896.343420569</v>
      </c>
      <c r="G268" s="52" t="n">
        <f aca="false">IF(-B268&gt;C268,1,0)</f>
        <v>1</v>
      </c>
      <c r="H268" s="52" t="n">
        <f aca="false">IF(-B268&gt;D268,1,0)</f>
        <v>1</v>
      </c>
      <c r="I268" s="52" t="n">
        <f aca="false">IF(-B268&gt;E268,1,0)</f>
        <v>0</v>
      </c>
      <c r="J268" s="52" t="n">
        <f aca="false">IF(-B268&gt;F268,1,0)</f>
        <v>0</v>
      </c>
    </row>
    <row r="269" customFormat="false" ht="15" hidden="false" customHeight="false" outlineLevel="0" collapsed="false">
      <c r="A269" s="51" t="n">
        <f aca="false">Prices_MTM!A502</f>
        <v>37575</v>
      </c>
      <c r="B269" s="43" t="n">
        <f aca="false">Prices_MTM!I502</f>
        <v>65500.0000000001</v>
      </c>
      <c r="C269" s="43" t="n">
        <f aca="false">-PERCENTILE(Prices_MTM!I252:I501,1-Inputs!$B$8)</f>
        <v>89875</v>
      </c>
      <c r="D269" s="43" t="n">
        <f aca="false">NORMSINV(Inputs!$B$8)*STDEV(Prices_MTM!I252:I501)</f>
        <v>93946.1471883028</v>
      </c>
      <c r="E269" s="43" t="n">
        <f aca="false">-PERCENTILE(Prices_MTM!I252:I501,1-Inputs!$B$9)</f>
        <v>180315</v>
      </c>
      <c r="F269" s="43" t="n">
        <f aca="false">NORMSINV(Inputs!$B$9)*STDEV(Prices_MTM!I252:I501)</f>
        <v>132869.828782816</v>
      </c>
      <c r="G269" s="52" t="n">
        <f aca="false">IF(-B269&gt;C269,1,0)</f>
        <v>0</v>
      </c>
      <c r="H269" s="52" t="n">
        <f aca="false">IF(-B269&gt;D269,1,0)</f>
        <v>0</v>
      </c>
      <c r="I269" s="52" t="n">
        <f aca="false">IF(-B269&gt;E269,1,0)</f>
        <v>0</v>
      </c>
      <c r="J269" s="52" t="n">
        <f aca="false">IF(-B269&gt;F269,1,0)</f>
        <v>0</v>
      </c>
    </row>
    <row r="270" customFormat="false" ht="15" hidden="false" customHeight="false" outlineLevel="0" collapsed="false">
      <c r="A270" s="51" t="n">
        <f aca="false">Prices_MTM!A503</f>
        <v>37578</v>
      </c>
      <c r="B270" s="43" t="n">
        <f aca="false">Prices_MTM!I503</f>
        <v>117000</v>
      </c>
      <c r="C270" s="43" t="n">
        <f aca="false">-PERCENTILE(Prices_MTM!I253:I502,1-Inputs!$B$8)</f>
        <v>89875</v>
      </c>
      <c r="D270" s="43" t="n">
        <f aca="false">NORMSINV(Inputs!$B$8)*STDEV(Prices_MTM!I253:I502)</f>
        <v>94066.8222727079</v>
      </c>
      <c r="E270" s="43" t="n">
        <f aca="false">-PERCENTILE(Prices_MTM!I253:I502,1-Inputs!$B$9)</f>
        <v>180315</v>
      </c>
      <c r="F270" s="43" t="n">
        <f aca="false">NORMSINV(Inputs!$B$9)*STDEV(Prices_MTM!I253:I502)</f>
        <v>133040.501857584</v>
      </c>
      <c r="G270" s="52" t="n">
        <f aca="false">IF(-B270&gt;C270,1,0)</f>
        <v>0</v>
      </c>
      <c r="H270" s="52" t="n">
        <f aca="false">IF(-B270&gt;D270,1,0)</f>
        <v>0</v>
      </c>
      <c r="I270" s="52" t="n">
        <f aca="false">IF(-B270&gt;E270,1,0)</f>
        <v>0</v>
      </c>
      <c r="J270" s="52" t="n">
        <f aca="false">IF(-B270&gt;F270,1,0)</f>
        <v>0</v>
      </c>
    </row>
    <row r="271" customFormat="false" ht="15" hidden="false" customHeight="false" outlineLevel="0" collapsed="false">
      <c r="A271" s="51" t="n">
        <f aca="false">Prices_MTM!A504</f>
        <v>37579</v>
      </c>
      <c r="B271" s="43" t="n">
        <f aca="false">Prices_MTM!I504</f>
        <v>-62000.0000000001</v>
      </c>
      <c r="C271" s="43" t="n">
        <f aca="false">-PERCENTILE(Prices_MTM!I254:I503,1-Inputs!$B$8)</f>
        <v>89875</v>
      </c>
      <c r="D271" s="43" t="n">
        <f aca="false">NORMSINV(Inputs!$B$8)*STDEV(Prices_MTM!I254:I503)</f>
        <v>94851.9819105325</v>
      </c>
      <c r="E271" s="43" t="n">
        <f aca="false">-PERCENTILE(Prices_MTM!I254:I503,1-Inputs!$B$9)</f>
        <v>180315</v>
      </c>
      <c r="F271" s="43" t="n">
        <f aca="false">NORMSINV(Inputs!$B$9)*STDEV(Prices_MTM!I254:I503)</f>
        <v>134150.968116896</v>
      </c>
      <c r="G271" s="52" t="n">
        <f aca="false">IF(-B271&gt;C271,1,0)</f>
        <v>0</v>
      </c>
      <c r="H271" s="52" t="n">
        <f aca="false">IF(-B271&gt;D271,1,0)</f>
        <v>0</v>
      </c>
      <c r="I271" s="52" t="n">
        <f aca="false">IF(-B271&gt;E271,1,0)</f>
        <v>0</v>
      </c>
      <c r="J271" s="52" t="n">
        <f aca="false">IF(-B271&gt;F271,1,0)</f>
        <v>0</v>
      </c>
    </row>
    <row r="272" customFormat="false" ht="15" hidden="false" customHeight="false" outlineLevel="0" collapsed="false">
      <c r="A272" s="51" t="n">
        <f aca="false">Prices_MTM!A505</f>
        <v>37580</v>
      </c>
      <c r="B272" s="43" t="n">
        <f aca="false">Prices_MTM!I505</f>
        <v>59000</v>
      </c>
      <c r="C272" s="43" t="n">
        <f aca="false">-PERCENTILE(Prices_MTM!I255:I504,1-Inputs!$B$8)</f>
        <v>89875</v>
      </c>
      <c r="D272" s="43" t="n">
        <f aca="false">NORMSINV(Inputs!$B$8)*STDEV(Prices_MTM!I255:I504)</f>
        <v>95062.6203062117</v>
      </c>
      <c r="E272" s="43" t="n">
        <f aca="false">-PERCENTILE(Prices_MTM!I255:I504,1-Inputs!$B$9)</f>
        <v>180315</v>
      </c>
      <c r="F272" s="43" t="n">
        <f aca="false">NORMSINV(Inputs!$B$9)*STDEV(Prices_MTM!I255:I504)</f>
        <v>134448.878019607</v>
      </c>
      <c r="G272" s="52" t="n">
        <f aca="false">IF(-B272&gt;C272,1,0)</f>
        <v>0</v>
      </c>
      <c r="H272" s="52" t="n">
        <f aca="false">IF(-B272&gt;D272,1,0)</f>
        <v>0</v>
      </c>
      <c r="I272" s="52" t="n">
        <f aca="false">IF(-B272&gt;E272,1,0)</f>
        <v>0</v>
      </c>
      <c r="J272" s="52" t="n">
        <f aca="false">IF(-B272&gt;F272,1,0)</f>
        <v>0</v>
      </c>
    </row>
    <row r="273" customFormat="false" ht="15" hidden="false" customHeight="false" outlineLevel="0" collapsed="false">
      <c r="A273" s="51" t="n">
        <f aca="false">Prices_MTM!A506</f>
        <v>37585</v>
      </c>
      <c r="B273" s="43" t="n">
        <f aca="false">Prices_MTM!I506</f>
        <v>-38999.9999999999</v>
      </c>
      <c r="C273" s="43" t="n">
        <f aca="false">-PERCENTILE(Prices_MTM!I256:I505,1-Inputs!$B$8)</f>
        <v>89875</v>
      </c>
      <c r="D273" s="43" t="n">
        <f aca="false">NORMSINV(Inputs!$B$8)*STDEV(Prices_MTM!I256:I505)</f>
        <v>95142.0410201453</v>
      </c>
      <c r="E273" s="43" t="n">
        <f aca="false">-PERCENTILE(Prices_MTM!I256:I505,1-Inputs!$B$9)</f>
        <v>180315</v>
      </c>
      <c r="F273" s="43" t="n">
        <f aca="false">NORMSINV(Inputs!$B$9)*STDEV(Prices_MTM!I256:I505)</f>
        <v>134561.204250943</v>
      </c>
      <c r="G273" s="52" t="n">
        <f aca="false">IF(-B273&gt;C273,1,0)</f>
        <v>0</v>
      </c>
      <c r="H273" s="52" t="n">
        <f aca="false">IF(-B273&gt;D273,1,0)</f>
        <v>0</v>
      </c>
      <c r="I273" s="52" t="n">
        <f aca="false">IF(-B273&gt;E273,1,0)</f>
        <v>0</v>
      </c>
      <c r="J273" s="52" t="n">
        <f aca="false">IF(-B273&gt;F273,1,0)</f>
        <v>0</v>
      </c>
    </row>
    <row r="274" customFormat="false" ht="15" hidden="false" customHeight="false" outlineLevel="0" collapsed="false">
      <c r="A274" s="51" t="n">
        <f aca="false">Prices_MTM!A507</f>
        <v>37592</v>
      </c>
      <c r="B274" s="43" t="n">
        <f aca="false">Prices_MTM!I507</f>
        <v>-18000.0000000002</v>
      </c>
      <c r="C274" s="43" t="n">
        <f aca="false">-PERCENTILE(Prices_MTM!I257:I506,1-Inputs!$B$8)</f>
        <v>89875</v>
      </c>
      <c r="D274" s="43" t="n">
        <f aca="false">NORMSINV(Inputs!$B$8)*STDEV(Prices_MTM!I257:I506)</f>
        <v>95102.2530362131</v>
      </c>
      <c r="E274" s="43" t="n">
        <f aca="false">-PERCENTILE(Prices_MTM!I257:I506,1-Inputs!$B$9)</f>
        <v>180315</v>
      </c>
      <c r="F274" s="43" t="n">
        <f aca="false">NORMSINV(Inputs!$B$9)*STDEV(Prices_MTM!I257:I506)</f>
        <v>134504.931345977</v>
      </c>
      <c r="G274" s="52" t="n">
        <f aca="false">IF(-B274&gt;C274,1,0)</f>
        <v>0</v>
      </c>
      <c r="H274" s="52" t="n">
        <f aca="false">IF(-B274&gt;D274,1,0)</f>
        <v>0</v>
      </c>
      <c r="I274" s="52" t="n">
        <f aca="false">IF(-B274&gt;E274,1,0)</f>
        <v>0</v>
      </c>
      <c r="J274" s="52" t="n">
        <f aca="false">IF(-B274&gt;F274,1,0)</f>
        <v>0</v>
      </c>
    </row>
    <row r="275" customFormat="false" ht="15" hidden="false" customHeight="false" outlineLevel="0" collapsed="false">
      <c r="A275" s="51" t="n">
        <f aca="false">Prices_MTM!A508</f>
        <v>37593</v>
      </c>
      <c r="B275" s="43" t="n">
        <f aca="false">Prices_MTM!I508</f>
        <v>-10999.9999999999</v>
      </c>
      <c r="C275" s="43" t="n">
        <f aca="false">-PERCENTILE(Prices_MTM!I258:I507,1-Inputs!$B$8)</f>
        <v>89875</v>
      </c>
      <c r="D275" s="43" t="n">
        <f aca="false">NORMSINV(Inputs!$B$8)*STDEV(Prices_MTM!I258:I507)</f>
        <v>95013.1842280705</v>
      </c>
      <c r="E275" s="43" t="n">
        <f aca="false">-PERCENTILE(Prices_MTM!I258:I507,1-Inputs!$B$9)</f>
        <v>180315</v>
      </c>
      <c r="F275" s="43" t="n">
        <f aca="false">NORMSINV(Inputs!$B$9)*STDEV(Prices_MTM!I258:I507)</f>
        <v>134378.959630883</v>
      </c>
      <c r="G275" s="52" t="n">
        <f aca="false">IF(-B275&gt;C275,1,0)</f>
        <v>0</v>
      </c>
      <c r="H275" s="52" t="n">
        <f aca="false">IF(-B275&gt;D275,1,0)</f>
        <v>0</v>
      </c>
      <c r="I275" s="52" t="n">
        <f aca="false">IF(-B275&gt;E275,1,0)</f>
        <v>0</v>
      </c>
      <c r="J275" s="52" t="n">
        <f aca="false">IF(-B275&gt;F275,1,0)</f>
        <v>0</v>
      </c>
    </row>
    <row r="276" customFormat="false" ht="15" hidden="false" customHeight="false" outlineLevel="0" collapsed="false">
      <c r="A276" s="51" t="n">
        <f aca="false">Prices_MTM!A509</f>
        <v>37594</v>
      </c>
      <c r="B276" s="43" t="n">
        <f aca="false">Prices_MTM!I509</f>
        <v>-48999.9999999998</v>
      </c>
      <c r="C276" s="43" t="n">
        <f aca="false">-PERCENTILE(Prices_MTM!I259:I508,1-Inputs!$B$8)</f>
        <v>89875</v>
      </c>
      <c r="D276" s="43" t="n">
        <f aca="false">NORMSINV(Inputs!$B$8)*STDEV(Prices_MTM!I259:I508)</f>
        <v>94470.5220231341</v>
      </c>
      <c r="E276" s="43" t="n">
        <f aca="false">-PERCENTILE(Prices_MTM!I259:I508,1-Inputs!$B$9)</f>
        <v>180315</v>
      </c>
      <c r="F276" s="43" t="n">
        <f aca="false">NORMSINV(Inputs!$B$9)*STDEV(Prices_MTM!I259:I508)</f>
        <v>133611.462118587</v>
      </c>
      <c r="G276" s="52" t="n">
        <f aca="false">IF(-B276&gt;C276,1,0)</f>
        <v>0</v>
      </c>
      <c r="H276" s="52" t="n">
        <f aca="false">IF(-B276&gt;D276,1,0)</f>
        <v>0</v>
      </c>
      <c r="I276" s="52" t="n">
        <f aca="false">IF(-B276&gt;E276,1,0)</f>
        <v>0</v>
      </c>
      <c r="J276" s="52" t="n">
        <f aca="false">IF(-B276&gt;F276,1,0)</f>
        <v>0</v>
      </c>
    </row>
    <row r="277" customFormat="false" ht="15" hidden="false" customHeight="false" outlineLevel="0" collapsed="false">
      <c r="A277" s="51" t="n">
        <f aca="false">Prices_MTM!A510</f>
        <v>37595</v>
      </c>
      <c r="B277" s="43" t="n">
        <f aca="false">Prices_MTM!I510</f>
        <v>42999.9999999998</v>
      </c>
      <c r="C277" s="43" t="n">
        <f aca="false">-PERCENTILE(Prices_MTM!I260:I509,1-Inputs!$B$8)</f>
        <v>89875</v>
      </c>
      <c r="D277" s="43" t="n">
        <f aca="false">NORMSINV(Inputs!$B$8)*STDEV(Prices_MTM!I260:I509)</f>
        <v>94529.6420717196</v>
      </c>
      <c r="E277" s="43" t="n">
        <f aca="false">-PERCENTILE(Prices_MTM!I260:I509,1-Inputs!$B$9)</f>
        <v>180315</v>
      </c>
      <c r="F277" s="43" t="n">
        <f aca="false">NORMSINV(Inputs!$B$9)*STDEV(Prices_MTM!I260:I509)</f>
        <v>133695.076731514</v>
      </c>
      <c r="G277" s="52" t="n">
        <f aca="false">IF(-B277&gt;C277,1,0)</f>
        <v>0</v>
      </c>
      <c r="H277" s="52" t="n">
        <f aca="false">IF(-B277&gt;D277,1,0)</f>
        <v>0</v>
      </c>
      <c r="I277" s="52" t="n">
        <f aca="false">IF(-B277&gt;E277,1,0)</f>
        <v>0</v>
      </c>
      <c r="J277" s="52" t="n">
        <f aca="false">IF(-B277&gt;F277,1,0)</f>
        <v>0</v>
      </c>
    </row>
    <row r="278" customFormat="false" ht="15" hidden="false" customHeight="false" outlineLevel="0" collapsed="false">
      <c r="A278" s="51" t="n">
        <f aca="false">Prices_MTM!A511</f>
        <v>37596</v>
      </c>
      <c r="B278" s="43" t="n">
        <f aca="false">Prices_MTM!I511</f>
        <v>-3999.99999999992</v>
      </c>
      <c r="C278" s="43" t="n">
        <f aca="false">-PERCENTILE(Prices_MTM!I261:I510,1-Inputs!$B$8)</f>
        <v>89875</v>
      </c>
      <c r="D278" s="43" t="n">
        <f aca="false">NORMSINV(Inputs!$B$8)*STDEV(Prices_MTM!I261:I510)</f>
        <v>94410.8510259342</v>
      </c>
      <c r="E278" s="43" t="n">
        <f aca="false">-PERCENTILE(Prices_MTM!I261:I510,1-Inputs!$B$9)</f>
        <v>180315</v>
      </c>
      <c r="F278" s="43" t="n">
        <f aca="false">NORMSINV(Inputs!$B$9)*STDEV(Prices_MTM!I261:I510)</f>
        <v>133527.06828852</v>
      </c>
      <c r="G278" s="52" t="n">
        <f aca="false">IF(-B278&gt;C278,1,0)</f>
        <v>0</v>
      </c>
      <c r="H278" s="52" t="n">
        <f aca="false">IF(-B278&gt;D278,1,0)</f>
        <v>0</v>
      </c>
      <c r="I278" s="52" t="n">
        <f aca="false">IF(-B278&gt;E278,1,0)</f>
        <v>0</v>
      </c>
      <c r="J278" s="52" t="n">
        <f aca="false">IF(-B278&gt;F278,1,0)</f>
        <v>0</v>
      </c>
    </row>
    <row r="279" customFormat="false" ht="15" hidden="false" customHeight="false" outlineLevel="0" collapsed="false">
      <c r="A279" s="51" t="n">
        <f aca="false">Prices_MTM!A512</f>
        <v>37600</v>
      </c>
      <c r="B279" s="43" t="n">
        <f aca="false">Prices_MTM!I512</f>
        <v>35999.9999999999</v>
      </c>
      <c r="C279" s="43" t="n">
        <f aca="false">-PERCENTILE(Prices_MTM!I262:I511,1-Inputs!$B$8)</f>
        <v>89875</v>
      </c>
      <c r="D279" s="43" t="n">
        <f aca="false">NORMSINV(Inputs!$B$8)*STDEV(Prices_MTM!I262:I511)</f>
        <v>94313.3880770219</v>
      </c>
      <c r="E279" s="43" t="n">
        <f aca="false">-PERCENTILE(Prices_MTM!I262:I511,1-Inputs!$B$9)</f>
        <v>180315</v>
      </c>
      <c r="F279" s="43" t="n">
        <f aca="false">NORMSINV(Inputs!$B$9)*STDEV(Prices_MTM!I262:I511)</f>
        <v>133389.224579946</v>
      </c>
      <c r="G279" s="52" t="n">
        <f aca="false">IF(-B279&gt;C279,1,0)</f>
        <v>0</v>
      </c>
      <c r="H279" s="52" t="n">
        <f aca="false">IF(-B279&gt;D279,1,0)</f>
        <v>0</v>
      </c>
      <c r="I279" s="52" t="n">
        <f aca="false">IF(-B279&gt;E279,1,0)</f>
        <v>0</v>
      </c>
      <c r="J279" s="52" t="n">
        <f aca="false">IF(-B279&gt;F279,1,0)</f>
        <v>0</v>
      </c>
    </row>
    <row r="280" customFormat="false" ht="15" hidden="false" customHeight="false" outlineLevel="0" collapsed="false">
      <c r="A280" s="51" t="n">
        <f aca="false">Prices_MTM!A513</f>
        <v>37601</v>
      </c>
      <c r="B280" s="43" t="n">
        <f aca="false">Prices_MTM!I513</f>
        <v>-49000.0000000002</v>
      </c>
      <c r="C280" s="43" t="n">
        <f aca="false">-PERCENTILE(Prices_MTM!I263:I512,1-Inputs!$B$8)</f>
        <v>89875</v>
      </c>
      <c r="D280" s="43" t="n">
        <f aca="false">NORMSINV(Inputs!$B$8)*STDEV(Prices_MTM!I263:I512)</f>
        <v>94096.0550996264</v>
      </c>
      <c r="E280" s="43" t="n">
        <f aca="false">-PERCENTILE(Prices_MTM!I263:I512,1-Inputs!$B$9)</f>
        <v>180315</v>
      </c>
      <c r="F280" s="43" t="n">
        <f aca="false">NORMSINV(Inputs!$B$9)*STDEV(Prices_MTM!I263:I512)</f>
        <v>133081.846402558</v>
      </c>
      <c r="G280" s="52" t="n">
        <f aca="false">IF(-B280&gt;C280,1,0)</f>
        <v>0</v>
      </c>
      <c r="H280" s="52" t="n">
        <f aca="false">IF(-B280&gt;D280,1,0)</f>
        <v>0</v>
      </c>
      <c r="I280" s="52" t="n">
        <f aca="false">IF(-B280&gt;E280,1,0)</f>
        <v>0</v>
      </c>
      <c r="J280" s="52" t="n">
        <f aca="false">IF(-B280&gt;F280,1,0)</f>
        <v>0</v>
      </c>
    </row>
    <row r="281" customFormat="false" ht="15" hidden="false" customHeight="false" outlineLevel="0" collapsed="false">
      <c r="A281" s="51" t="n">
        <f aca="false">Prices_MTM!A514</f>
        <v>37602</v>
      </c>
      <c r="B281" s="43" t="n">
        <f aca="false">Prices_MTM!I514</f>
        <v>49000.0000000002</v>
      </c>
      <c r="C281" s="43" t="n">
        <f aca="false">-PERCENTILE(Prices_MTM!I264:I513,1-Inputs!$B$8)</f>
        <v>89875</v>
      </c>
      <c r="D281" s="43" t="n">
        <f aca="false">NORMSINV(Inputs!$B$8)*STDEV(Prices_MTM!I264:I513)</f>
        <v>94141.466080394</v>
      </c>
      <c r="E281" s="43" t="n">
        <f aca="false">-PERCENTILE(Prices_MTM!I264:I513,1-Inputs!$B$9)</f>
        <v>180315</v>
      </c>
      <c r="F281" s="43" t="n">
        <f aca="false">NORMSINV(Inputs!$B$9)*STDEV(Prices_MTM!I264:I513)</f>
        <v>133146.072019254</v>
      </c>
      <c r="G281" s="52" t="n">
        <f aca="false">IF(-B281&gt;C281,1,0)</f>
        <v>0</v>
      </c>
      <c r="H281" s="52" t="n">
        <f aca="false">IF(-B281&gt;D281,1,0)</f>
        <v>0</v>
      </c>
      <c r="I281" s="52" t="n">
        <f aca="false">IF(-B281&gt;E281,1,0)</f>
        <v>0</v>
      </c>
      <c r="J281" s="52" t="n">
        <f aca="false">IF(-B281&gt;F281,1,0)</f>
        <v>0</v>
      </c>
    </row>
    <row r="282" customFormat="false" ht="15" hidden="false" customHeight="false" outlineLevel="0" collapsed="false">
      <c r="A282" s="51" t="n">
        <f aca="false">Prices_MTM!A515</f>
        <v>37603</v>
      </c>
      <c r="B282" s="43" t="n">
        <f aca="false">Prices_MTM!I515</f>
        <v>1500.00000000005</v>
      </c>
      <c r="C282" s="43" t="n">
        <f aca="false">-PERCENTILE(Prices_MTM!I265:I514,1-Inputs!$B$8)</f>
        <v>89875</v>
      </c>
      <c r="D282" s="43" t="n">
        <f aca="false">NORMSINV(Inputs!$B$8)*STDEV(Prices_MTM!I265:I514)</f>
        <v>93952.1589059157</v>
      </c>
      <c r="E282" s="43" t="n">
        <f aca="false">-PERCENTILE(Prices_MTM!I265:I514,1-Inputs!$B$9)</f>
        <v>180315</v>
      </c>
      <c r="F282" s="43" t="n">
        <f aca="false">NORMSINV(Inputs!$B$9)*STDEV(Prices_MTM!I265:I514)</f>
        <v>132878.33126976</v>
      </c>
      <c r="G282" s="52" t="n">
        <f aca="false">IF(-B282&gt;C282,1,0)</f>
        <v>0</v>
      </c>
      <c r="H282" s="52" t="n">
        <f aca="false">IF(-B282&gt;D282,1,0)</f>
        <v>0</v>
      </c>
      <c r="I282" s="52" t="n">
        <f aca="false">IF(-B282&gt;E282,1,0)</f>
        <v>0</v>
      </c>
      <c r="J282" s="52" t="n">
        <f aca="false">IF(-B282&gt;F282,1,0)</f>
        <v>0</v>
      </c>
    </row>
    <row r="283" customFormat="false" ht="15" hidden="false" customHeight="false" outlineLevel="0" collapsed="false">
      <c r="A283" s="51" t="n">
        <f aca="false">Prices_MTM!A516</f>
        <v>37606</v>
      </c>
      <c r="B283" s="43" t="n">
        <f aca="false">Prices_MTM!I516</f>
        <v>121500</v>
      </c>
      <c r="C283" s="43" t="n">
        <f aca="false">-PERCENTILE(Prices_MTM!I266:I515,1-Inputs!$B$8)</f>
        <v>89875</v>
      </c>
      <c r="D283" s="43" t="n">
        <f aca="false">NORMSINV(Inputs!$B$8)*STDEV(Prices_MTM!I266:I515)</f>
        <v>93946.9437803441</v>
      </c>
      <c r="E283" s="43" t="n">
        <f aca="false">-PERCENTILE(Prices_MTM!I266:I515,1-Inputs!$B$9)</f>
        <v>180315</v>
      </c>
      <c r="F283" s="43" t="n">
        <f aca="false">NORMSINV(Inputs!$B$9)*STDEV(Prices_MTM!I266:I515)</f>
        <v>132870.955418142</v>
      </c>
      <c r="G283" s="52" t="n">
        <f aca="false">IF(-B283&gt;C283,1,0)</f>
        <v>0</v>
      </c>
      <c r="H283" s="52" t="n">
        <f aca="false">IF(-B283&gt;D283,1,0)</f>
        <v>0</v>
      </c>
      <c r="I283" s="52" t="n">
        <f aca="false">IF(-B283&gt;E283,1,0)</f>
        <v>0</v>
      </c>
      <c r="J283" s="52" t="n">
        <f aca="false">IF(-B283&gt;F283,1,0)</f>
        <v>0</v>
      </c>
    </row>
    <row r="284" customFormat="false" ht="15" hidden="false" customHeight="false" outlineLevel="0" collapsed="false">
      <c r="A284" s="51" t="n">
        <f aca="false">Prices_MTM!A517</f>
        <v>37607</v>
      </c>
      <c r="B284" s="43" t="n">
        <f aca="false">Prices_MTM!I517</f>
        <v>-36999.9999999999</v>
      </c>
      <c r="C284" s="43" t="n">
        <f aca="false">-PERCENTILE(Prices_MTM!I267:I516,1-Inputs!$B$8)</f>
        <v>89875</v>
      </c>
      <c r="D284" s="43" t="n">
        <f aca="false">NORMSINV(Inputs!$B$8)*STDEV(Prices_MTM!I267:I516)</f>
        <v>94783.7166177914</v>
      </c>
      <c r="E284" s="43" t="n">
        <f aca="false">-PERCENTILE(Prices_MTM!I267:I516,1-Inputs!$B$9)</f>
        <v>180315</v>
      </c>
      <c r="F284" s="43" t="n">
        <f aca="false">NORMSINV(Inputs!$B$9)*STDEV(Prices_MTM!I267:I516)</f>
        <v>134054.419210637</v>
      </c>
      <c r="G284" s="52" t="n">
        <f aca="false">IF(-B284&gt;C284,1,0)</f>
        <v>0</v>
      </c>
      <c r="H284" s="52" t="n">
        <f aca="false">IF(-B284&gt;D284,1,0)</f>
        <v>0</v>
      </c>
      <c r="I284" s="52" t="n">
        <f aca="false">IF(-B284&gt;E284,1,0)</f>
        <v>0</v>
      </c>
      <c r="J284" s="52" t="n">
        <f aca="false">IF(-B284&gt;F284,1,0)</f>
        <v>0</v>
      </c>
    </row>
    <row r="285" customFormat="false" ht="15" hidden="false" customHeight="false" outlineLevel="0" collapsed="false">
      <c r="A285" s="51" t="n">
        <f aca="false">Prices_MTM!A518</f>
        <v>37608</v>
      </c>
      <c r="B285" s="43" t="n">
        <f aca="false">Prices_MTM!I518</f>
        <v>2000.00000000014</v>
      </c>
      <c r="C285" s="43" t="n">
        <f aca="false">-PERCENTILE(Prices_MTM!I268:I517,1-Inputs!$B$8)</f>
        <v>89875</v>
      </c>
      <c r="D285" s="43" t="n">
        <f aca="false">NORMSINV(Inputs!$B$8)*STDEV(Prices_MTM!I268:I517)</f>
        <v>94849.5013343583</v>
      </c>
      <c r="E285" s="43" t="n">
        <f aca="false">-PERCENTILE(Prices_MTM!I268:I517,1-Inputs!$B$9)</f>
        <v>180315</v>
      </c>
      <c r="F285" s="43" t="n">
        <f aca="false">NORMSINV(Inputs!$B$9)*STDEV(Prices_MTM!I268:I517)</f>
        <v>134147.459790675</v>
      </c>
      <c r="G285" s="52" t="n">
        <f aca="false">IF(-B285&gt;C285,1,0)</f>
        <v>0</v>
      </c>
      <c r="H285" s="52" t="n">
        <f aca="false">IF(-B285&gt;D285,1,0)</f>
        <v>0</v>
      </c>
      <c r="I285" s="52" t="n">
        <f aca="false">IF(-B285&gt;E285,1,0)</f>
        <v>0</v>
      </c>
      <c r="J285" s="52" t="n">
        <f aca="false">IF(-B285&gt;F285,1,0)</f>
        <v>0</v>
      </c>
    </row>
    <row r="286" customFormat="false" ht="15" hidden="false" customHeight="false" outlineLevel="0" collapsed="false">
      <c r="A286" s="51" t="n">
        <f aca="false">Prices_MTM!A519</f>
        <v>37609</v>
      </c>
      <c r="B286" s="43" t="n">
        <f aca="false">Prices_MTM!I519</f>
        <v>499.999999999902</v>
      </c>
      <c r="C286" s="43" t="n">
        <f aca="false">-PERCENTILE(Prices_MTM!I269:I518,1-Inputs!$B$8)</f>
        <v>89875</v>
      </c>
      <c r="D286" s="43" t="n">
        <f aca="false">NORMSINV(Inputs!$B$8)*STDEV(Prices_MTM!I269:I518)</f>
        <v>94798.5058146413</v>
      </c>
      <c r="E286" s="43" t="n">
        <f aca="false">-PERCENTILE(Prices_MTM!I269:I518,1-Inputs!$B$9)</f>
        <v>180315</v>
      </c>
      <c r="F286" s="43" t="n">
        <f aca="false">NORMSINV(Inputs!$B$9)*STDEV(Prices_MTM!I269:I518)</f>
        <v>134075.33585397</v>
      </c>
      <c r="G286" s="52" t="n">
        <f aca="false">IF(-B286&gt;C286,1,0)</f>
        <v>0</v>
      </c>
      <c r="H286" s="52" t="n">
        <f aca="false">IF(-B286&gt;D286,1,0)</f>
        <v>0</v>
      </c>
      <c r="I286" s="52" t="n">
        <f aca="false">IF(-B286&gt;E286,1,0)</f>
        <v>0</v>
      </c>
      <c r="J286" s="52" t="n">
        <f aca="false">IF(-B286&gt;F286,1,0)</f>
        <v>0</v>
      </c>
    </row>
    <row r="287" customFormat="false" ht="15" hidden="false" customHeight="false" outlineLevel="0" collapsed="false">
      <c r="A287" s="51" t="n">
        <f aca="false">Prices_MTM!A520</f>
        <v>37613</v>
      </c>
      <c r="B287" s="43" t="n">
        <f aca="false">Prices_MTM!I520</f>
        <v>134500</v>
      </c>
      <c r="C287" s="43" t="n">
        <f aca="false">-PERCENTILE(Prices_MTM!I270:I519,1-Inputs!$B$8)</f>
        <v>89875</v>
      </c>
      <c r="D287" s="43" t="n">
        <f aca="false">NORMSINV(Inputs!$B$8)*STDEV(Prices_MTM!I270:I519)</f>
        <v>94588.2599919381</v>
      </c>
      <c r="E287" s="43" t="n">
        <f aca="false">-PERCENTILE(Prices_MTM!I270:I519,1-Inputs!$B$9)</f>
        <v>180315</v>
      </c>
      <c r="F287" s="43" t="n">
        <f aca="false">NORMSINV(Inputs!$B$9)*STDEV(Prices_MTM!I270:I519)</f>
        <v>133777.98117471</v>
      </c>
      <c r="G287" s="52" t="n">
        <f aca="false">IF(-B287&gt;C287,1,0)</f>
        <v>0</v>
      </c>
      <c r="H287" s="52" t="n">
        <f aca="false">IF(-B287&gt;D287,1,0)</f>
        <v>0</v>
      </c>
      <c r="I287" s="52" t="n">
        <f aca="false">IF(-B287&gt;E287,1,0)</f>
        <v>0</v>
      </c>
      <c r="J287" s="52" t="n">
        <f aca="false">IF(-B287&gt;F287,1,0)</f>
        <v>0</v>
      </c>
    </row>
    <row r="288" customFormat="false" ht="15" hidden="false" customHeight="false" outlineLevel="0" collapsed="false">
      <c r="A288" s="51" t="n">
        <f aca="false">Prices_MTM!A521</f>
        <v>37617</v>
      </c>
      <c r="B288" s="43" t="n">
        <f aca="false">Prices_MTM!I521</f>
        <v>14999.9999999997</v>
      </c>
      <c r="C288" s="43" t="n">
        <f aca="false">-PERCENTILE(Prices_MTM!I271:I520,1-Inputs!$B$8)</f>
        <v>89875</v>
      </c>
      <c r="D288" s="43" t="n">
        <f aca="false">NORMSINV(Inputs!$B$8)*STDEV(Prices_MTM!I271:I520)</f>
        <v>95317.5270932152</v>
      </c>
      <c r="E288" s="43" t="n">
        <f aca="false">-PERCENTILE(Prices_MTM!I271:I520,1-Inputs!$B$9)</f>
        <v>180315</v>
      </c>
      <c r="F288" s="43" t="n">
        <f aca="false">NORMSINV(Inputs!$B$9)*STDEV(Prices_MTM!I271:I520)</f>
        <v>134809.397552961</v>
      </c>
      <c r="G288" s="52" t="n">
        <f aca="false">IF(-B288&gt;C288,1,0)</f>
        <v>0</v>
      </c>
      <c r="H288" s="52" t="n">
        <f aca="false">IF(-B288&gt;D288,1,0)</f>
        <v>0</v>
      </c>
      <c r="I288" s="52" t="n">
        <f aca="false">IF(-B288&gt;E288,1,0)</f>
        <v>0</v>
      </c>
      <c r="J288" s="52" t="n">
        <f aca="false">IF(-B288&gt;F288,1,0)</f>
        <v>0</v>
      </c>
    </row>
    <row r="289" customFormat="false" ht="15" hidden="false" customHeight="false" outlineLevel="0" collapsed="false">
      <c r="A289" s="51" t="n">
        <f aca="false">Prices_MTM!A522</f>
        <v>37620</v>
      </c>
      <c r="B289" s="43" t="n">
        <f aca="false">Prices_MTM!I522</f>
        <v>-153500</v>
      </c>
      <c r="C289" s="43" t="n">
        <f aca="false">-PERCENTILE(Prices_MTM!I272:I521,1-Inputs!$B$8)</f>
        <v>89875</v>
      </c>
      <c r="D289" s="43" t="n">
        <f aca="false">NORMSINV(Inputs!$B$8)*STDEV(Prices_MTM!I272:I521)</f>
        <v>95300.2210457534</v>
      </c>
      <c r="E289" s="43" t="n">
        <f aca="false">-PERCENTILE(Prices_MTM!I272:I521,1-Inputs!$B$9)</f>
        <v>180315</v>
      </c>
      <c r="F289" s="43" t="n">
        <f aca="false">NORMSINV(Inputs!$B$9)*STDEV(Prices_MTM!I272:I521)</f>
        <v>134784.921279777</v>
      </c>
      <c r="G289" s="52" t="n">
        <f aca="false">IF(-B289&gt;C289,1,0)</f>
        <v>1</v>
      </c>
      <c r="H289" s="52" t="n">
        <f aca="false">IF(-B289&gt;D289,1,0)</f>
        <v>1</v>
      </c>
      <c r="I289" s="52" t="n">
        <f aca="false">IF(-B289&gt;E289,1,0)</f>
        <v>0</v>
      </c>
      <c r="J289" s="52" t="n">
        <f aca="false">IF(-B289&gt;F289,1,0)</f>
        <v>1</v>
      </c>
    </row>
    <row r="290" customFormat="false" ht="15" hidden="false" customHeight="false" outlineLevel="0" collapsed="false">
      <c r="A290" s="51" t="n">
        <f aca="false">Prices_MTM!A523</f>
        <v>37623</v>
      </c>
      <c r="B290" s="43" t="n">
        <f aca="false">Prices_MTM!I523</f>
        <v>141000</v>
      </c>
      <c r="C290" s="43" t="n">
        <f aca="false">-PERCENTILE(Prices_MTM!I273:I522,1-Inputs!$B$8)</f>
        <v>92650</v>
      </c>
      <c r="D290" s="43" t="n">
        <f aca="false">NORMSINV(Inputs!$B$8)*STDEV(Prices_MTM!I273:I522)</f>
        <v>96361.6451674061</v>
      </c>
      <c r="E290" s="43" t="n">
        <f aca="false">-PERCENTILE(Prices_MTM!I273:I522,1-Inputs!$B$9)</f>
        <v>181295</v>
      </c>
      <c r="F290" s="43" t="n">
        <f aca="false">NORMSINV(Inputs!$B$9)*STDEV(Prices_MTM!I273:I522)</f>
        <v>136286.11367064</v>
      </c>
      <c r="G290" s="52" t="n">
        <f aca="false">IF(-B290&gt;C290,1,0)</f>
        <v>0</v>
      </c>
      <c r="H290" s="52" t="n">
        <f aca="false">IF(-B290&gt;D290,1,0)</f>
        <v>0</v>
      </c>
      <c r="I290" s="52" t="n">
        <f aca="false">IF(-B290&gt;E290,1,0)</f>
        <v>0</v>
      </c>
      <c r="J290" s="52" t="n">
        <f aca="false">IF(-B290&gt;F290,1,0)</f>
        <v>0</v>
      </c>
    </row>
    <row r="291" customFormat="false" ht="15" hidden="false" customHeight="false" outlineLevel="0" collapsed="false">
      <c r="A291" s="51" t="n">
        <f aca="false">Prices_MTM!A524</f>
        <v>37624</v>
      </c>
      <c r="B291" s="43" t="n">
        <f aca="false">Prices_MTM!I524</f>
        <v>73499.9999999999</v>
      </c>
      <c r="C291" s="43" t="n">
        <f aca="false">-PERCENTILE(Prices_MTM!I274:I523,1-Inputs!$B$8)</f>
        <v>92650</v>
      </c>
      <c r="D291" s="43" t="n">
        <f aca="false">NORMSINV(Inputs!$B$8)*STDEV(Prices_MTM!I274:I523)</f>
        <v>97269.5102160114</v>
      </c>
      <c r="E291" s="43" t="n">
        <f aca="false">-PERCENTILE(Prices_MTM!I274:I523,1-Inputs!$B$9)</f>
        <v>181295</v>
      </c>
      <c r="F291" s="43" t="n">
        <f aca="false">NORMSINV(Inputs!$B$9)*STDEV(Prices_MTM!I274:I523)</f>
        <v>137570.124534059</v>
      </c>
      <c r="G291" s="52" t="n">
        <f aca="false">IF(-B291&gt;C291,1,0)</f>
        <v>0</v>
      </c>
      <c r="H291" s="52" t="n">
        <f aca="false">IF(-B291&gt;D291,1,0)</f>
        <v>0</v>
      </c>
      <c r="I291" s="52" t="n">
        <f aca="false">IF(-B291&gt;E291,1,0)</f>
        <v>0</v>
      </c>
      <c r="J291" s="52" t="n">
        <f aca="false">IF(-B291&gt;F291,1,0)</f>
        <v>0</v>
      </c>
    </row>
    <row r="292" customFormat="false" ht="15" hidden="false" customHeight="false" outlineLevel="0" collapsed="false">
      <c r="A292" s="51" t="n">
        <f aca="false">Prices_MTM!A525</f>
        <v>37627</v>
      </c>
      <c r="B292" s="43" t="n">
        <f aca="false">Prices_MTM!I525</f>
        <v>-96999.9999999999</v>
      </c>
      <c r="C292" s="43" t="n">
        <f aca="false">-PERCENTILE(Prices_MTM!I275:I524,1-Inputs!$B$8)</f>
        <v>92650</v>
      </c>
      <c r="D292" s="43" t="n">
        <f aca="false">NORMSINV(Inputs!$B$8)*STDEV(Prices_MTM!I275:I524)</f>
        <v>97563.1396857605</v>
      </c>
      <c r="E292" s="43" t="n">
        <f aca="false">-PERCENTILE(Prices_MTM!I275:I524,1-Inputs!$B$9)</f>
        <v>181295</v>
      </c>
      <c r="F292" s="43" t="n">
        <f aca="false">NORMSINV(Inputs!$B$9)*STDEV(Prices_MTM!I275:I524)</f>
        <v>137985.410296581</v>
      </c>
      <c r="G292" s="52" t="n">
        <f aca="false">IF(-B292&gt;C292,1,0)</f>
        <v>1</v>
      </c>
      <c r="H292" s="52" t="n">
        <f aca="false">IF(-B292&gt;D292,1,0)</f>
        <v>0</v>
      </c>
      <c r="I292" s="52" t="n">
        <f aca="false">IF(-B292&gt;E292,1,0)</f>
        <v>0</v>
      </c>
      <c r="J292" s="52" t="n">
        <f aca="false">IF(-B292&gt;F292,1,0)</f>
        <v>0</v>
      </c>
    </row>
    <row r="293" customFormat="false" ht="15" hidden="false" customHeight="false" outlineLevel="0" collapsed="false">
      <c r="A293" s="51" t="n">
        <f aca="false">Prices_MTM!A526</f>
        <v>37628</v>
      </c>
      <c r="B293" s="43" t="n">
        <f aca="false">Prices_MTM!I526</f>
        <v>-76500.0000000001</v>
      </c>
      <c r="C293" s="43" t="n">
        <f aca="false">-PERCENTILE(Prices_MTM!I276:I525,1-Inputs!$B$8)</f>
        <v>95649.9999999999</v>
      </c>
      <c r="D293" s="43" t="n">
        <f aca="false">NORMSINV(Inputs!$B$8)*STDEV(Prices_MTM!I276:I525)</f>
        <v>98094.6635293003</v>
      </c>
      <c r="E293" s="43" t="n">
        <f aca="false">-PERCENTILE(Prices_MTM!I276:I525,1-Inputs!$B$9)</f>
        <v>181295</v>
      </c>
      <c r="F293" s="43" t="n">
        <f aca="false">NORMSINV(Inputs!$B$9)*STDEV(Prices_MTM!I276:I525)</f>
        <v>138737.154611796</v>
      </c>
      <c r="G293" s="52" t="n">
        <f aca="false">IF(-B293&gt;C293,1,0)</f>
        <v>0</v>
      </c>
      <c r="H293" s="52" t="n">
        <f aca="false">IF(-B293&gt;D293,1,0)</f>
        <v>0</v>
      </c>
      <c r="I293" s="52" t="n">
        <f aca="false">IF(-B293&gt;E293,1,0)</f>
        <v>0</v>
      </c>
      <c r="J293" s="52" t="n">
        <f aca="false">IF(-B293&gt;F293,1,0)</f>
        <v>0</v>
      </c>
    </row>
    <row r="294" customFormat="false" ht="15" hidden="false" customHeight="false" outlineLevel="0" collapsed="false">
      <c r="A294" s="51" t="n">
        <f aca="false">Prices_MTM!A527</f>
        <v>37629</v>
      </c>
      <c r="B294" s="43" t="n">
        <f aca="false">Prices_MTM!I527</f>
        <v>20000.0000000001</v>
      </c>
      <c r="C294" s="43" t="n">
        <f aca="false">-PERCENTILE(Prices_MTM!I277:I526,1-Inputs!$B$8)</f>
        <v>95649.9999999999</v>
      </c>
      <c r="D294" s="43" t="n">
        <f aca="false">NORMSINV(Inputs!$B$8)*STDEV(Prices_MTM!I277:I526)</f>
        <v>98422.2487034435</v>
      </c>
      <c r="E294" s="43" t="n">
        <f aca="false">-PERCENTILE(Prices_MTM!I277:I526,1-Inputs!$B$9)</f>
        <v>181295</v>
      </c>
      <c r="F294" s="43" t="n">
        <f aca="false">NORMSINV(Inputs!$B$9)*STDEV(Prices_MTM!I277:I526)</f>
        <v>139200.464575034</v>
      </c>
      <c r="G294" s="52" t="n">
        <f aca="false">IF(-B294&gt;C294,1,0)</f>
        <v>0</v>
      </c>
      <c r="H294" s="52" t="n">
        <f aca="false">IF(-B294&gt;D294,1,0)</f>
        <v>0</v>
      </c>
      <c r="I294" s="52" t="n">
        <f aca="false">IF(-B294&gt;E294,1,0)</f>
        <v>0</v>
      </c>
      <c r="J294" s="52" t="n">
        <f aca="false">IF(-B294&gt;F294,1,0)</f>
        <v>0</v>
      </c>
    </row>
    <row r="295" customFormat="false" ht="15" hidden="false" customHeight="false" outlineLevel="0" collapsed="false">
      <c r="A295" s="51" t="n">
        <f aca="false">Prices_MTM!A528</f>
        <v>37630</v>
      </c>
      <c r="B295" s="43" t="n">
        <f aca="false">Prices_MTM!I528</f>
        <v>80999.9999999999</v>
      </c>
      <c r="C295" s="43" t="n">
        <f aca="false">-PERCENTILE(Prices_MTM!I278:I527,1-Inputs!$B$8)</f>
        <v>95649.9999999999</v>
      </c>
      <c r="D295" s="43" t="n">
        <f aca="false">NORMSINV(Inputs!$B$8)*STDEV(Prices_MTM!I278:I527)</f>
        <v>98424.3588314871</v>
      </c>
      <c r="E295" s="43" t="n">
        <f aca="false">-PERCENTILE(Prices_MTM!I278:I527,1-Inputs!$B$9)</f>
        <v>181295</v>
      </c>
      <c r="F295" s="43" t="n">
        <f aca="false">NORMSINV(Inputs!$B$9)*STDEV(Prices_MTM!I278:I527)</f>
        <v>139203.448969395</v>
      </c>
      <c r="G295" s="52" t="n">
        <f aca="false">IF(-B295&gt;C295,1,0)</f>
        <v>0</v>
      </c>
      <c r="H295" s="52" t="n">
        <f aca="false">IF(-B295&gt;D295,1,0)</f>
        <v>0</v>
      </c>
      <c r="I295" s="52" t="n">
        <f aca="false">IF(-B295&gt;E295,1,0)</f>
        <v>0</v>
      </c>
      <c r="J295" s="52" t="n">
        <f aca="false">IF(-B295&gt;F295,1,0)</f>
        <v>0</v>
      </c>
    </row>
    <row r="296" customFormat="false" ht="15" hidden="false" customHeight="false" outlineLevel="0" collapsed="false">
      <c r="A296" s="51" t="n">
        <f aca="false">Prices_MTM!A529</f>
        <v>37631</v>
      </c>
      <c r="B296" s="43" t="n">
        <f aca="false">Prices_MTM!I529</f>
        <v>-26499.9999999999</v>
      </c>
      <c r="C296" s="43" t="n">
        <f aca="false">-PERCENTILE(Prices_MTM!I279:I528,1-Inputs!$B$8)</f>
        <v>95649.9999999999</v>
      </c>
      <c r="D296" s="43" t="n">
        <f aca="false">NORMSINV(Inputs!$B$8)*STDEV(Prices_MTM!I279:I528)</f>
        <v>98649.8782133079</v>
      </c>
      <c r="E296" s="43" t="n">
        <f aca="false">-PERCENTILE(Prices_MTM!I279:I528,1-Inputs!$B$9)</f>
        <v>181295</v>
      </c>
      <c r="F296" s="43" t="n">
        <f aca="false">NORMSINV(Inputs!$B$9)*STDEV(Prices_MTM!I279:I528)</f>
        <v>139522.405334786</v>
      </c>
      <c r="G296" s="52" t="n">
        <f aca="false">IF(-B296&gt;C296,1,0)</f>
        <v>0</v>
      </c>
      <c r="H296" s="52" t="n">
        <f aca="false">IF(-B296&gt;D296,1,0)</f>
        <v>0</v>
      </c>
      <c r="I296" s="52" t="n">
        <f aca="false">IF(-B296&gt;E296,1,0)</f>
        <v>0</v>
      </c>
      <c r="J296" s="52" t="n">
        <f aca="false">IF(-B296&gt;F296,1,0)</f>
        <v>0</v>
      </c>
    </row>
    <row r="297" customFormat="false" ht="15" hidden="false" customHeight="false" outlineLevel="0" collapsed="false">
      <c r="A297" s="51" t="n">
        <f aca="false">Prices_MTM!A530</f>
        <v>37634</v>
      </c>
      <c r="B297" s="43" t="n">
        <f aca="false">Prices_MTM!I530</f>
        <v>29499.9999999998</v>
      </c>
      <c r="C297" s="43" t="n">
        <f aca="false">-PERCENTILE(Prices_MTM!I280:I529,1-Inputs!$B$8)</f>
        <v>95649.9999999999</v>
      </c>
      <c r="D297" s="43" t="n">
        <f aca="false">NORMSINV(Inputs!$B$8)*STDEV(Prices_MTM!I280:I529)</f>
        <v>98627.9202730468</v>
      </c>
      <c r="E297" s="43" t="n">
        <f aca="false">-PERCENTILE(Prices_MTM!I280:I529,1-Inputs!$B$9)</f>
        <v>181295</v>
      </c>
      <c r="F297" s="43" t="n">
        <f aca="false">NORMSINV(Inputs!$B$9)*STDEV(Prices_MTM!I280:I529)</f>
        <v>139491.349800842</v>
      </c>
      <c r="G297" s="52" t="n">
        <f aca="false">IF(-B297&gt;C297,1,0)</f>
        <v>0</v>
      </c>
      <c r="H297" s="52" t="n">
        <f aca="false">IF(-B297&gt;D297,1,0)</f>
        <v>0</v>
      </c>
      <c r="I297" s="52" t="n">
        <f aca="false">IF(-B297&gt;E297,1,0)</f>
        <v>0</v>
      </c>
      <c r="J297" s="52" t="n">
        <f aca="false">IF(-B297&gt;F297,1,0)</f>
        <v>0</v>
      </c>
    </row>
    <row r="298" customFormat="false" ht="15" hidden="false" customHeight="false" outlineLevel="0" collapsed="false">
      <c r="A298" s="51" t="n">
        <f aca="false">Prices_MTM!A531</f>
        <v>37636</v>
      </c>
      <c r="B298" s="43" t="n">
        <f aca="false">Prices_MTM!I531</f>
        <v>51499.9999999999</v>
      </c>
      <c r="C298" s="43" t="n">
        <f aca="false">-PERCENTILE(Prices_MTM!I281:I530,1-Inputs!$B$8)</f>
        <v>92650</v>
      </c>
      <c r="D298" s="43" t="n">
        <f aca="false">NORMSINV(Inputs!$B$8)*STDEV(Prices_MTM!I281:I530)</f>
        <v>97951.0932480846</v>
      </c>
      <c r="E298" s="43" t="n">
        <f aca="false">-PERCENTILE(Prices_MTM!I281:I530,1-Inputs!$B$9)</f>
        <v>181295</v>
      </c>
      <c r="F298" s="43" t="n">
        <f aca="false">NORMSINV(Inputs!$B$9)*STDEV(Prices_MTM!I281:I530)</f>
        <v>138534.10042326</v>
      </c>
      <c r="G298" s="52" t="n">
        <f aca="false">IF(-B298&gt;C298,1,0)</f>
        <v>0</v>
      </c>
      <c r="H298" s="52" t="n">
        <f aca="false">IF(-B298&gt;D298,1,0)</f>
        <v>0</v>
      </c>
      <c r="I298" s="52" t="n">
        <f aca="false">IF(-B298&gt;E298,1,0)</f>
        <v>0</v>
      </c>
      <c r="J298" s="52" t="n">
        <f aca="false">IF(-B298&gt;F298,1,0)</f>
        <v>0</v>
      </c>
    </row>
    <row r="299" customFormat="false" ht="15" hidden="false" customHeight="false" outlineLevel="0" collapsed="false">
      <c r="A299" s="51" t="n">
        <f aca="false">Prices_MTM!A532</f>
        <v>37637</v>
      </c>
      <c r="B299" s="43" t="n">
        <f aca="false">Prices_MTM!I532</f>
        <v>7000.00000000021</v>
      </c>
      <c r="C299" s="43" t="n">
        <f aca="false">-PERCENTILE(Prices_MTM!I282:I531,1-Inputs!$B$8)</f>
        <v>92650</v>
      </c>
      <c r="D299" s="43" t="n">
        <f aca="false">NORMSINV(Inputs!$B$8)*STDEV(Prices_MTM!I282:I531)</f>
        <v>97697.8125984811</v>
      </c>
      <c r="E299" s="43" t="n">
        <f aca="false">-PERCENTILE(Prices_MTM!I282:I531,1-Inputs!$B$9)</f>
        <v>181295</v>
      </c>
      <c r="F299" s="43" t="n">
        <f aca="false">NORMSINV(Inputs!$B$9)*STDEV(Prices_MTM!I282:I531)</f>
        <v>138175.880767063</v>
      </c>
      <c r="G299" s="52" t="n">
        <f aca="false">IF(-B299&gt;C299,1,0)</f>
        <v>0</v>
      </c>
      <c r="H299" s="52" t="n">
        <f aca="false">IF(-B299&gt;D299,1,0)</f>
        <v>0</v>
      </c>
      <c r="I299" s="52" t="n">
        <f aca="false">IF(-B299&gt;E299,1,0)</f>
        <v>0</v>
      </c>
      <c r="J299" s="52" t="n">
        <f aca="false">IF(-B299&gt;F299,1,0)</f>
        <v>0</v>
      </c>
    </row>
    <row r="300" customFormat="false" ht="15" hidden="false" customHeight="false" outlineLevel="0" collapsed="false">
      <c r="A300" s="51" t="n">
        <f aca="false">Prices_MTM!A533</f>
        <v>37638</v>
      </c>
      <c r="B300" s="43" t="n">
        <f aca="false">Prices_MTM!I533</f>
        <v>66000.0000000004</v>
      </c>
      <c r="C300" s="43" t="n">
        <f aca="false">-PERCENTILE(Prices_MTM!I283:I532,1-Inputs!$B$8)</f>
        <v>92650</v>
      </c>
      <c r="D300" s="43" t="n">
        <f aca="false">NORMSINV(Inputs!$B$8)*STDEV(Prices_MTM!I283:I532)</f>
        <v>97646.2972495414</v>
      </c>
      <c r="E300" s="43" t="n">
        <f aca="false">-PERCENTILE(Prices_MTM!I283:I532,1-Inputs!$B$9)</f>
        <v>181295</v>
      </c>
      <c r="F300" s="43" t="n">
        <f aca="false">NORMSINV(Inputs!$B$9)*STDEV(Prices_MTM!I283:I532)</f>
        <v>138103.021625968</v>
      </c>
      <c r="G300" s="52" t="n">
        <f aca="false">IF(-B300&gt;C300,1,0)</f>
        <v>0</v>
      </c>
      <c r="H300" s="52" t="n">
        <f aca="false">IF(-B300&gt;D300,1,0)</f>
        <v>0</v>
      </c>
      <c r="I300" s="52" t="n">
        <f aca="false">IF(-B300&gt;E300,1,0)</f>
        <v>0</v>
      </c>
      <c r="J300" s="52" t="n">
        <f aca="false">IF(-B300&gt;F300,1,0)</f>
        <v>0</v>
      </c>
    </row>
    <row r="301" customFormat="false" ht="15" hidden="false" customHeight="false" outlineLevel="0" collapsed="false">
      <c r="A301" s="51" t="n">
        <f aca="false">Prices_MTM!A534</f>
        <v>37642</v>
      </c>
      <c r="B301" s="43" t="n">
        <f aca="false">Prices_MTM!I534</f>
        <v>66499.9999999996</v>
      </c>
      <c r="C301" s="43" t="n">
        <f aca="false">-PERCENTILE(Prices_MTM!I284:I533,1-Inputs!$B$8)</f>
        <v>92650</v>
      </c>
      <c r="D301" s="43" t="n">
        <f aca="false">NORMSINV(Inputs!$B$8)*STDEV(Prices_MTM!I284:I533)</f>
        <v>97820.3646926769</v>
      </c>
      <c r="E301" s="43" t="n">
        <f aca="false">-PERCENTILE(Prices_MTM!I284:I533,1-Inputs!$B$9)</f>
        <v>181295</v>
      </c>
      <c r="F301" s="43" t="n">
        <f aca="false">NORMSINV(Inputs!$B$9)*STDEV(Prices_MTM!I284:I533)</f>
        <v>138349.208532598</v>
      </c>
      <c r="G301" s="52" t="n">
        <f aca="false">IF(-B301&gt;C301,1,0)</f>
        <v>0</v>
      </c>
      <c r="H301" s="52" t="n">
        <f aca="false">IF(-B301&gt;D301,1,0)</f>
        <v>0</v>
      </c>
      <c r="I301" s="52" t="n">
        <f aca="false">IF(-B301&gt;E301,1,0)</f>
        <v>0</v>
      </c>
      <c r="J301" s="52" t="n">
        <f aca="false">IF(-B301&gt;F301,1,0)</f>
        <v>0</v>
      </c>
    </row>
    <row r="302" customFormat="false" ht="15" hidden="false" customHeight="false" outlineLevel="0" collapsed="false">
      <c r="A302" s="51" t="n">
        <f aca="false">Prices_MTM!A535</f>
        <v>37643</v>
      </c>
      <c r="B302" s="43" t="n">
        <f aca="false">Prices_MTM!I535</f>
        <v>-47499.9999999998</v>
      </c>
      <c r="C302" s="43" t="n">
        <f aca="false">-PERCENTILE(Prices_MTM!I285:I534,1-Inputs!$B$8)</f>
        <v>92650</v>
      </c>
      <c r="D302" s="43" t="n">
        <f aca="false">NORMSINV(Inputs!$B$8)*STDEV(Prices_MTM!I285:I534)</f>
        <v>98016.3309493665</v>
      </c>
      <c r="E302" s="43" t="n">
        <f aca="false">-PERCENTILE(Prices_MTM!I285:I534,1-Inputs!$B$9)</f>
        <v>181295</v>
      </c>
      <c r="F302" s="43" t="n">
        <f aca="false">NORMSINV(Inputs!$B$9)*STDEV(Prices_MTM!I285:I534)</f>
        <v>138626.367349141</v>
      </c>
      <c r="G302" s="52" t="n">
        <f aca="false">IF(-B302&gt;C302,1,0)</f>
        <v>0</v>
      </c>
      <c r="H302" s="52" t="n">
        <f aca="false">IF(-B302&gt;D302,1,0)</f>
        <v>0</v>
      </c>
      <c r="I302" s="52" t="n">
        <f aca="false">IF(-B302&gt;E302,1,0)</f>
        <v>0</v>
      </c>
      <c r="J302" s="52" t="n">
        <f aca="false">IF(-B302&gt;F302,1,0)</f>
        <v>0</v>
      </c>
    </row>
    <row r="303" customFormat="false" ht="15" hidden="false" customHeight="false" outlineLevel="0" collapsed="false">
      <c r="A303" s="51" t="n">
        <f aca="false">Prices_MTM!A536</f>
        <v>37644</v>
      </c>
      <c r="B303" s="43" t="n">
        <f aca="false">Prices_MTM!I536</f>
        <v>-8500.00000000008</v>
      </c>
      <c r="C303" s="43" t="n">
        <f aca="false">-PERCENTILE(Prices_MTM!I286:I535,1-Inputs!$B$8)</f>
        <v>92650</v>
      </c>
      <c r="D303" s="43" t="n">
        <f aca="false">NORMSINV(Inputs!$B$8)*STDEV(Prices_MTM!I286:I535)</f>
        <v>98105.5624367359</v>
      </c>
      <c r="E303" s="43" t="n">
        <f aca="false">-PERCENTILE(Prices_MTM!I286:I535,1-Inputs!$B$9)</f>
        <v>181295</v>
      </c>
      <c r="F303" s="43" t="n">
        <f aca="false">NORMSINV(Inputs!$B$9)*STDEV(Prices_MTM!I286:I535)</f>
        <v>138752.56914457</v>
      </c>
      <c r="G303" s="52" t="n">
        <f aca="false">IF(-B303&gt;C303,1,0)</f>
        <v>0</v>
      </c>
      <c r="H303" s="52" t="n">
        <f aca="false">IF(-B303&gt;D303,1,0)</f>
        <v>0</v>
      </c>
      <c r="I303" s="52" t="n">
        <f aca="false">IF(-B303&gt;E303,1,0)</f>
        <v>0</v>
      </c>
      <c r="J303" s="52" t="n">
        <f aca="false">IF(-B303&gt;F303,1,0)</f>
        <v>0</v>
      </c>
    </row>
    <row r="304" customFormat="false" ht="15" hidden="false" customHeight="false" outlineLevel="0" collapsed="false">
      <c r="A304" s="51" t="n">
        <f aca="false">Prices_MTM!A537</f>
        <v>37645</v>
      </c>
      <c r="B304" s="43" t="n">
        <f aca="false">Prices_MTM!I537</f>
        <v>96999.9999999997</v>
      </c>
      <c r="C304" s="43" t="n">
        <f aca="false">-PERCENTILE(Prices_MTM!I287:I536,1-Inputs!$B$8)</f>
        <v>92650</v>
      </c>
      <c r="D304" s="43" t="n">
        <f aca="false">NORMSINV(Inputs!$B$8)*STDEV(Prices_MTM!I287:I536)</f>
        <v>98085.488504006</v>
      </c>
      <c r="E304" s="43" t="n">
        <f aca="false">-PERCENTILE(Prices_MTM!I287:I536,1-Inputs!$B$9)</f>
        <v>181295</v>
      </c>
      <c r="F304" s="43" t="n">
        <f aca="false">NORMSINV(Inputs!$B$9)*STDEV(Prices_MTM!I287:I536)</f>
        <v>138724.178198431</v>
      </c>
      <c r="G304" s="52" t="n">
        <f aca="false">IF(-B304&gt;C304,1,0)</f>
        <v>0</v>
      </c>
      <c r="H304" s="52" t="n">
        <f aca="false">IF(-B304&gt;D304,1,0)</f>
        <v>0</v>
      </c>
      <c r="I304" s="52" t="n">
        <f aca="false">IF(-B304&gt;E304,1,0)</f>
        <v>0</v>
      </c>
      <c r="J304" s="52" t="n">
        <f aca="false">IF(-B304&gt;F304,1,0)</f>
        <v>0</v>
      </c>
    </row>
    <row r="305" customFormat="false" ht="15" hidden="false" customHeight="false" outlineLevel="0" collapsed="false">
      <c r="A305" s="51" t="n">
        <f aca="false">Prices_MTM!A538</f>
        <v>37648</v>
      </c>
      <c r="B305" s="43" t="n">
        <f aca="false">Prices_MTM!I538</f>
        <v>-225000</v>
      </c>
      <c r="C305" s="43" t="n">
        <f aca="false">-PERCENTILE(Prices_MTM!I288:I537,1-Inputs!$B$8)</f>
        <v>92650</v>
      </c>
      <c r="D305" s="43" t="n">
        <f aca="false">NORMSINV(Inputs!$B$8)*STDEV(Prices_MTM!I288:I537)</f>
        <v>98576.7992284178</v>
      </c>
      <c r="E305" s="43" t="n">
        <f aca="false">-PERCENTILE(Prices_MTM!I288:I537,1-Inputs!$B$9)</f>
        <v>181295</v>
      </c>
      <c r="F305" s="43" t="n">
        <f aca="false">NORMSINV(Inputs!$B$9)*STDEV(Prices_MTM!I288:I537)</f>
        <v>139419.048331859</v>
      </c>
      <c r="G305" s="52" t="n">
        <f aca="false">IF(-B305&gt;C305,1,0)</f>
        <v>1</v>
      </c>
      <c r="H305" s="52" t="n">
        <f aca="false">IF(-B305&gt;D305,1,0)</f>
        <v>1</v>
      </c>
      <c r="I305" s="52" t="n">
        <f aca="false">IF(-B305&gt;E305,1,0)</f>
        <v>1</v>
      </c>
      <c r="J305" s="52" t="n">
        <f aca="false">IF(-B305&gt;F305,1,0)</f>
        <v>1</v>
      </c>
    </row>
    <row r="306" customFormat="false" ht="15" hidden="false" customHeight="false" outlineLevel="0" collapsed="false">
      <c r="A306" s="51" t="n">
        <f aca="false">Prices_MTM!A539</f>
        <v>37650</v>
      </c>
      <c r="B306" s="43" t="n">
        <f aca="false">Prices_MTM!I539</f>
        <v>98999.9999999998</v>
      </c>
      <c r="C306" s="43" t="n">
        <f aca="false">-PERCENTILE(Prices_MTM!I289:I538,1-Inputs!$B$8)</f>
        <v>95649.9999999999</v>
      </c>
      <c r="D306" s="43" t="n">
        <f aca="false">NORMSINV(Inputs!$B$8)*STDEV(Prices_MTM!I289:I538)</f>
        <v>101344.955582687</v>
      </c>
      <c r="E306" s="43" t="n">
        <f aca="false">-PERCENTILE(Prices_MTM!I289:I538,1-Inputs!$B$9)</f>
        <v>208255</v>
      </c>
      <c r="F306" s="43" t="n">
        <f aca="false">NORMSINV(Inputs!$B$9)*STDEV(Prices_MTM!I289:I538)</f>
        <v>143334.10468961</v>
      </c>
      <c r="G306" s="52" t="n">
        <f aca="false">IF(-B306&gt;C306,1,0)</f>
        <v>0</v>
      </c>
      <c r="H306" s="52" t="n">
        <f aca="false">IF(-B306&gt;D306,1,0)</f>
        <v>0</v>
      </c>
      <c r="I306" s="52" t="n">
        <f aca="false">IF(-B306&gt;E306,1,0)</f>
        <v>0</v>
      </c>
      <c r="J306" s="52" t="n">
        <f aca="false">IF(-B306&gt;F306,1,0)</f>
        <v>0</v>
      </c>
    </row>
    <row r="307" customFormat="false" ht="15" hidden="false" customHeight="false" outlineLevel="0" collapsed="false">
      <c r="A307" s="51" t="n">
        <f aca="false">Prices_MTM!A540</f>
        <v>37652</v>
      </c>
      <c r="B307" s="43" t="n">
        <f aca="false">Prices_MTM!I540</f>
        <v>-18500.0000000001</v>
      </c>
      <c r="C307" s="43" t="n">
        <f aca="false">-PERCENTILE(Prices_MTM!I290:I539,1-Inputs!$B$8)</f>
        <v>95649.9999999999</v>
      </c>
      <c r="D307" s="43" t="n">
        <f aca="false">NORMSINV(Inputs!$B$8)*STDEV(Prices_MTM!I290:I539)</f>
        <v>101777.340114435</v>
      </c>
      <c r="E307" s="43" t="n">
        <f aca="false">-PERCENTILE(Prices_MTM!I290:I539,1-Inputs!$B$9)</f>
        <v>208255</v>
      </c>
      <c r="F307" s="43" t="n">
        <f aca="false">NORMSINV(Inputs!$B$9)*STDEV(Prices_MTM!I290:I539)</f>
        <v>143945.634384241</v>
      </c>
      <c r="G307" s="52" t="n">
        <f aca="false">IF(-B307&gt;C307,1,0)</f>
        <v>0</v>
      </c>
      <c r="H307" s="52" t="n">
        <f aca="false">IF(-B307&gt;D307,1,0)</f>
        <v>0</v>
      </c>
      <c r="I307" s="52" t="n">
        <f aca="false">IF(-B307&gt;E307,1,0)</f>
        <v>0</v>
      </c>
      <c r="J307" s="52" t="n">
        <f aca="false">IF(-B307&gt;F307,1,0)</f>
        <v>0</v>
      </c>
    </row>
    <row r="308" customFormat="false" ht="15" hidden="false" customHeight="false" outlineLevel="0" collapsed="false">
      <c r="A308" s="51" t="n">
        <f aca="false">Prices_MTM!A541</f>
        <v>37656</v>
      </c>
      <c r="B308" s="43" t="n">
        <f aca="false">Prices_MTM!I541</f>
        <v>32000.0000000002</v>
      </c>
      <c r="C308" s="43" t="n">
        <f aca="false">-PERCENTILE(Prices_MTM!I291:I540,1-Inputs!$B$8)</f>
        <v>95649.9999999999</v>
      </c>
      <c r="D308" s="43" t="n">
        <f aca="false">NORMSINV(Inputs!$B$8)*STDEV(Prices_MTM!I291:I540)</f>
        <v>101705.298910705</v>
      </c>
      <c r="E308" s="43" t="n">
        <f aca="false">-PERCENTILE(Prices_MTM!I291:I540,1-Inputs!$B$9)</f>
        <v>208255</v>
      </c>
      <c r="F308" s="43" t="n">
        <f aca="false">NORMSINV(Inputs!$B$9)*STDEV(Prices_MTM!I291:I540)</f>
        <v>143843.745135012</v>
      </c>
      <c r="G308" s="52" t="n">
        <f aca="false">IF(-B308&gt;C308,1,0)</f>
        <v>0</v>
      </c>
      <c r="H308" s="52" t="n">
        <f aca="false">IF(-B308&gt;D308,1,0)</f>
        <v>0</v>
      </c>
      <c r="I308" s="52" t="n">
        <f aca="false">IF(-B308&gt;E308,1,0)</f>
        <v>0</v>
      </c>
      <c r="J308" s="52" t="n">
        <f aca="false">IF(-B308&gt;F308,1,0)</f>
        <v>0</v>
      </c>
    </row>
    <row r="309" customFormat="false" ht="15" hidden="false" customHeight="false" outlineLevel="0" collapsed="false">
      <c r="A309" s="51" t="n">
        <f aca="false">Prices_MTM!A542</f>
        <v>37657</v>
      </c>
      <c r="B309" s="43" t="n">
        <f aca="false">Prices_MTM!I542</f>
        <v>-2000.00000000031</v>
      </c>
      <c r="C309" s="43" t="n">
        <f aca="false">-PERCENTILE(Prices_MTM!I292:I541,1-Inputs!$B$8)</f>
        <v>95649.9999999999</v>
      </c>
      <c r="D309" s="43" t="n">
        <f aca="false">NORMSINV(Inputs!$B$8)*STDEV(Prices_MTM!I292:I541)</f>
        <v>101713.188066634</v>
      </c>
      <c r="E309" s="43" t="n">
        <f aca="false">-PERCENTILE(Prices_MTM!I292:I541,1-Inputs!$B$9)</f>
        <v>208255</v>
      </c>
      <c r="F309" s="43" t="n">
        <f aca="false">NORMSINV(Inputs!$B$9)*STDEV(Prices_MTM!I292:I541)</f>
        <v>143854.902918794</v>
      </c>
      <c r="G309" s="52" t="n">
        <f aca="false">IF(-B309&gt;C309,1,0)</f>
        <v>0</v>
      </c>
      <c r="H309" s="52" t="n">
        <f aca="false">IF(-B309&gt;D309,1,0)</f>
        <v>0</v>
      </c>
      <c r="I309" s="52" t="n">
        <f aca="false">IF(-B309&gt;E309,1,0)</f>
        <v>0</v>
      </c>
      <c r="J309" s="52" t="n">
        <f aca="false">IF(-B309&gt;F309,1,0)</f>
        <v>0</v>
      </c>
    </row>
    <row r="310" customFormat="false" ht="15" hidden="false" customHeight="false" outlineLevel="0" collapsed="false">
      <c r="A310" s="51" t="n">
        <f aca="false">Prices_MTM!A543</f>
        <v>37659</v>
      </c>
      <c r="B310" s="43" t="n">
        <f aca="false">Prices_MTM!I543</f>
        <v>91000.0000000002</v>
      </c>
      <c r="C310" s="43" t="n">
        <f aca="false">-PERCENTILE(Prices_MTM!I293:I542,1-Inputs!$B$8)</f>
        <v>95649.9999999999</v>
      </c>
      <c r="D310" s="43" t="n">
        <f aca="false">NORMSINV(Inputs!$B$8)*STDEV(Prices_MTM!I293:I542)</f>
        <v>101695.783997321</v>
      </c>
      <c r="E310" s="43" t="n">
        <f aca="false">-PERCENTILE(Prices_MTM!I293:I542,1-Inputs!$B$9)</f>
        <v>208255</v>
      </c>
      <c r="F310" s="43" t="n">
        <f aca="false">NORMSINV(Inputs!$B$9)*STDEV(Prices_MTM!I293:I542)</f>
        <v>143830.288011435</v>
      </c>
      <c r="G310" s="52" t="n">
        <f aca="false">IF(-B310&gt;C310,1,0)</f>
        <v>0</v>
      </c>
      <c r="H310" s="52" t="n">
        <f aca="false">IF(-B310&gt;D310,1,0)</f>
        <v>0</v>
      </c>
      <c r="I310" s="52" t="n">
        <f aca="false">IF(-B310&gt;E310,1,0)</f>
        <v>0</v>
      </c>
      <c r="J310" s="52" t="n">
        <f aca="false">IF(-B310&gt;F310,1,0)</f>
        <v>0</v>
      </c>
    </row>
    <row r="311" customFormat="false" ht="15" hidden="false" customHeight="false" outlineLevel="0" collapsed="false">
      <c r="A311" s="51" t="n">
        <f aca="false">Prices_MTM!A544</f>
        <v>37662</v>
      </c>
      <c r="B311" s="43" t="n">
        <f aca="false">Prices_MTM!I544</f>
        <v>-70999.9999999997</v>
      </c>
      <c r="C311" s="43" t="n">
        <f aca="false">-PERCENTILE(Prices_MTM!I294:I543,1-Inputs!$B$8)</f>
        <v>95649.9999999999</v>
      </c>
      <c r="D311" s="43" t="n">
        <f aca="false">NORMSINV(Inputs!$B$8)*STDEV(Prices_MTM!I294:I543)</f>
        <v>102039.190042345</v>
      </c>
      <c r="E311" s="43" t="n">
        <f aca="false">-PERCENTILE(Prices_MTM!I294:I543,1-Inputs!$B$9)</f>
        <v>208255</v>
      </c>
      <c r="F311" s="43" t="n">
        <f aca="false">NORMSINV(Inputs!$B$9)*STDEV(Prices_MTM!I294:I543)</f>
        <v>144315.973734277</v>
      </c>
      <c r="G311" s="52" t="n">
        <f aca="false">IF(-B311&gt;C311,1,0)</f>
        <v>0</v>
      </c>
      <c r="H311" s="52" t="n">
        <f aca="false">IF(-B311&gt;D311,1,0)</f>
        <v>0</v>
      </c>
      <c r="I311" s="52" t="n">
        <f aca="false">IF(-B311&gt;E311,1,0)</f>
        <v>0</v>
      </c>
      <c r="J311" s="52" t="n">
        <f aca="false">IF(-B311&gt;F311,1,0)</f>
        <v>0</v>
      </c>
    </row>
    <row r="312" customFormat="false" ht="15" hidden="false" customHeight="false" outlineLevel="0" collapsed="false">
      <c r="A312" s="51" t="n">
        <f aca="false">Prices_MTM!A545</f>
        <v>37665</v>
      </c>
      <c r="B312" s="43" t="n">
        <f aca="false">Prices_MTM!I545</f>
        <v>179000</v>
      </c>
      <c r="C312" s="43" t="n">
        <f aca="false">-PERCENTILE(Prices_MTM!I295:I544,1-Inputs!$B$8)</f>
        <v>95649.9999999999</v>
      </c>
      <c r="D312" s="43" t="n">
        <f aca="false">NORMSINV(Inputs!$B$8)*STDEV(Prices_MTM!I295:I544)</f>
        <v>102284.985209665</v>
      </c>
      <c r="E312" s="43" t="n">
        <f aca="false">-PERCENTILE(Prices_MTM!I295:I544,1-Inputs!$B$9)</f>
        <v>208255</v>
      </c>
      <c r="F312" s="43" t="n">
        <f aca="false">NORMSINV(Inputs!$B$9)*STDEV(Prices_MTM!I295:I544)</f>
        <v>144663.606530031</v>
      </c>
      <c r="G312" s="52" t="n">
        <f aca="false">IF(-B312&gt;C312,1,0)</f>
        <v>0</v>
      </c>
      <c r="H312" s="52" t="n">
        <f aca="false">IF(-B312&gt;D312,1,0)</f>
        <v>0</v>
      </c>
      <c r="I312" s="52" t="n">
        <f aca="false">IF(-B312&gt;E312,1,0)</f>
        <v>0</v>
      </c>
      <c r="J312" s="52" t="n">
        <f aca="false">IF(-B312&gt;F312,1,0)</f>
        <v>0</v>
      </c>
    </row>
    <row r="313" customFormat="false" ht="15" hidden="false" customHeight="false" outlineLevel="0" collapsed="false">
      <c r="A313" s="51" t="n">
        <f aca="false">Prices_MTM!A546</f>
        <v>37672</v>
      </c>
      <c r="B313" s="43" t="n">
        <f aca="false">Prices_MTM!I546</f>
        <v>5499.99999999997</v>
      </c>
      <c r="C313" s="43" t="n">
        <f aca="false">-PERCENTILE(Prices_MTM!I296:I545,1-Inputs!$B$8)</f>
        <v>95649.9999999999</v>
      </c>
      <c r="D313" s="43" t="n">
        <f aca="false">NORMSINV(Inputs!$B$8)*STDEV(Prices_MTM!I296:I545)</f>
        <v>103917.54610713</v>
      </c>
      <c r="E313" s="43" t="n">
        <f aca="false">-PERCENTILE(Prices_MTM!I296:I545,1-Inputs!$B$9)</f>
        <v>208255</v>
      </c>
      <c r="F313" s="43" t="n">
        <f aca="false">NORMSINV(Inputs!$B$9)*STDEV(Prices_MTM!I296:I545)</f>
        <v>146972.568562173</v>
      </c>
      <c r="G313" s="52" t="n">
        <f aca="false">IF(-B313&gt;C313,1,0)</f>
        <v>0</v>
      </c>
      <c r="H313" s="52" t="n">
        <f aca="false">IF(-B313&gt;D313,1,0)</f>
        <v>0</v>
      </c>
      <c r="I313" s="52" t="n">
        <f aca="false">IF(-B313&gt;E313,1,0)</f>
        <v>0</v>
      </c>
      <c r="J313" s="52" t="n">
        <f aca="false">IF(-B313&gt;F313,1,0)</f>
        <v>0</v>
      </c>
    </row>
    <row r="314" customFormat="false" ht="15" hidden="false" customHeight="false" outlineLevel="0" collapsed="false">
      <c r="A314" s="51" t="n">
        <f aca="false">Prices_MTM!A547</f>
        <v>37673</v>
      </c>
      <c r="B314" s="43" t="n">
        <f aca="false">Prices_MTM!I547</f>
        <v>30999.9999999995</v>
      </c>
      <c r="C314" s="43" t="n">
        <f aca="false">-PERCENTILE(Prices_MTM!I297:I546,1-Inputs!$B$8)</f>
        <v>95649.9999999999</v>
      </c>
      <c r="D314" s="43" t="n">
        <f aca="false">NORMSINV(Inputs!$B$8)*STDEV(Prices_MTM!I297:I546)</f>
        <v>103734.86923009</v>
      </c>
      <c r="E314" s="43" t="n">
        <f aca="false">-PERCENTILE(Prices_MTM!I297:I546,1-Inputs!$B$9)</f>
        <v>208255</v>
      </c>
      <c r="F314" s="43" t="n">
        <f aca="false">NORMSINV(Inputs!$B$9)*STDEV(Prices_MTM!I297:I546)</f>
        <v>146714.205168874</v>
      </c>
      <c r="G314" s="52" t="n">
        <f aca="false">IF(-B314&gt;C314,1,0)</f>
        <v>0</v>
      </c>
      <c r="H314" s="52" t="n">
        <f aca="false">IF(-B314&gt;D314,1,0)</f>
        <v>0</v>
      </c>
      <c r="I314" s="52" t="n">
        <f aca="false">IF(-B314&gt;E314,1,0)</f>
        <v>0</v>
      </c>
      <c r="J314" s="52" t="n">
        <f aca="false">IF(-B314&gt;F314,1,0)</f>
        <v>0</v>
      </c>
    </row>
    <row r="315" customFormat="false" ht="15" hidden="false" customHeight="false" outlineLevel="0" collapsed="false">
      <c r="A315" s="51" t="n">
        <f aca="false">Prices_MTM!A548</f>
        <v>37678</v>
      </c>
      <c r="B315" s="43" t="n">
        <f aca="false">Prices_MTM!I548</f>
        <v>85000.0000000002</v>
      </c>
      <c r="C315" s="43" t="n">
        <f aca="false">-PERCENTILE(Prices_MTM!I298:I547,1-Inputs!$B$8)</f>
        <v>95649.9999999999</v>
      </c>
      <c r="D315" s="43" t="n">
        <f aca="false">NORMSINV(Inputs!$B$8)*STDEV(Prices_MTM!I298:I547)</f>
        <v>103526.68071718</v>
      </c>
      <c r="E315" s="43" t="n">
        <f aca="false">-PERCENTILE(Prices_MTM!I298:I547,1-Inputs!$B$9)</f>
        <v>208255</v>
      </c>
      <c r="F315" s="43" t="n">
        <f aca="false">NORMSINV(Inputs!$B$9)*STDEV(Prices_MTM!I298:I547)</f>
        <v>146419.760182116</v>
      </c>
      <c r="G315" s="52" t="n">
        <f aca="false">IF(-B315&gt;C315,1,0)</f>
        <v>0</v>
      </c>
      <c r="H315" s="52" t="n">
        <f aca="false">IF(-B315&gt;D315,1,0)</f>
        <v>0</v>
      </c>
      <c r="I315" s="52" t="n">
        <f aca="false">IF(-B315&gt;E315,1,0)</f>
        <v>0</v>
      </c>
      <c r="J315" s="52" t="n">
        <f aca="false">IF(-B315&gt;F315,1,0)</f>
        <v>0</v>
      </c>
    </row>
    <row r="316" customFormat="false" ht="15" hidden="false" customHeight="false" outlineLevel="0" collapsed="false">
      <c r="A316" s="51" t="n">
        <f aca="false">Prices_MTM!A549</f>
        <v>37685</v>
      </c>
      <c r="B316" s="43" t="n">
        <f aca="false">Prices_MTM!I549</f>
        <v>-133000</v>
      </c>
      <c r="C316" s="43" t="n">
        <f aca="false">-PERCENTILE(Prices_MTM!I299:I548,1-Inputs!$B$8)</f>
        <v>95649.9999999999</v>
      </c>
      <c r="D316" s="43" t="n">
        <f aca="false">NORMSINV(Inputs!$B$8)*STDEV(Prices_MTM!I299:I548)</f>
        <v>103601.085502914</v>
      </c>
      <c r="E316" s="43" t="n">
        <f aca="false">-PERCENTILE(Prices_MTM!I299:I548,1-Inputs!$B$9)</f>
        <v>208255</v>
      </c>
      <c r="F316" s="43" t="n">
        <f aca="false">NORMSINV(Inputs!$B$9)*STDEV(Prices_MTM!I299:I548)</f>
        <v>146524.992290477</v>
      </c>
      <c r="G316" s="52" t="n">
        <f aca="false">IF(-B316&gt;C316,1,0)</f>
        <v>1</v>
      </c>
      <c r="H316" s="52" t="n">
        <f aca="false">IF(-B316&gt;D316,1,0)</f>
        <v>1</v>
      </c>
      <c r="I316" s="52" t="n">
        <f aca="false">IF(-B316&gt;E316,1,0)</f>
        <v>0</v>
      </c>
      <c r="J316" s="52" t="n">
        <f aca="false">IF(-B316&gt;F316,1,0)</f>
        <v>0</v>
      </c>
    </row>
    <row r="317" customFormat="false" ht="15" hidden="false" customHeight="false" outlineLevel="0" collapsed="false">
      <c r="A317" s="51" t="n">
        <f aca="false">Prices_MTM!A550</f>
        <v>37686</v>
      </c>
      <c r="B317" s="43" t="n">
        <f aca="false">Prices_MTM!I550</f>
        <v>11500.0000000002</v>
      </c>
      <c r="C317" s="43" t="n">
        <f aca="false">-PERCENTILE(Prices_MTM!I300:I549,1-Inputs!$B$8)</f>
        <v>95649.9999999999</v>
      </c>
      <c r="D317" s="43" t="n">
        <f aca="false">NORMSINV(Inputs!$B$8)*STDEV(Prices_MTM!I300:I549)</f>
        <v>103319.259921798</v>
      </c>
      <c r="E317" s="43" t="n">
        <f aca="false">-PERCENTILE(Prices_MTM!I300:I549,1-Inputs!$B$9)</f>
        <v>208255</v>
      </c>
      <c r="F317" s="43" t="n">
        <f aca="false">NORMSINV(Inputs!$B$9)*STDEV(Prices_MTM!I300:I549)</f>
        <v>146126.400992906</v>
      </c>
      <c r="G317" s="52" t="n">
        <f aca="false">IF(-B317&gt;C317,1,0)</f>
        <v>0</v>
      </c>
      <c r="H317" s="52" t="n">
        <f aca="false">IF(-B317&gt;D317,1,0)</f>
        <v>0</v>
      </c>
      <c r="I317" s="52" t="n">
        <f aca="false">IF(-B317&gt;E317,1,0)</f>
        <v>0</v>
      </c>
      <c r="J317" s="52" t="n">
        <f aca="false">IF(-B317&gt;F317,1,0)</f>
        <v>0</v>
      </c>
    </row>
    <row r="318" customFormat="false" ht="15" hidden="false" customHeight="false" outlineLevel="0" collapsed="false">
      <c r="A318" s="51" t="n">
        <f aca="false">Prices_MTM!A551</f>
        <v>37687</v>
      </c>
      <c r="B318" s="43" t="n">
        <f aca="false">Prices_MTM!I551</f>
        <v>50999.9999999998</v>
      </c>
      <c r="C318" s="43" t="n">
        <f aca="false">-PERCENTILE(Prices_MTM!I301:I550,1-Inputs!$B$8)</f>
        <v>95649.9999999999</v>
      </c>
      <c r="D318" s="43" t="n">
        <f aca="false">NORMSINV(Inputs!$B$8)*STDEV(Prices_MTM!I301:I550)</f>
        <v>100375.020584188</v>
      </c>
      <c r="E318" s="43" t="n">
        <f aca="false">-PERCENTILE(Prices_MTM!I301:I550,1-Inputs!$B$9)</f>
        <v>208255</v>
      </c>
      <c r="F318" s="43" t="n">
        <f aca="false">NORMSINV(Inputs!$B$9)*STDEV(Prices_MTM!I301:I550)</f>
        <v>141962.307111549</v>
      </c>
      <c r="G318" s="52" t="n">
        <f aca="false">IF(-B318&gt;C318,1,0)</f>
        <v>0</v>
      </c>
      <c r="H318" s="52" t="n">
        <f aca="false">IF(-B318&gt;D318,1,0)</f>
        <v>0</v>
      </c>
      <c r="I318" s="52" t="n">
        <f aca="false">IF(-B318&gt;E318,1,0)</f>
        <v>0</v>
      </c>
      <c r="J318" s="52" t="n">
        <f aca="false">IF(-B318&gt;F318,1,0)</f>
        <v>0</v>
      </c>
    </row>
    <row r="319" customFormat="false" ht="15" hidden="false" customHeight="false" outlineLevel="0" collapsed="false">
      <c r="A319" s="51" t="n">
        <f aca="false">Prices_MTM!A552</f>
        <v>37691</v>
      </c>
      <c r="B319" s="43" t="n">
        <f aca="false">Prices_MTM!I552</f>
        <v>-74499.9999999998</v>
      </c>
      <c r="C319" s="43" t="n">
        <f aca="false">-PERCENTILE(Prices_MTM!I302:I551,1-Inputs!$B$8)</f>
        <v>92650</v>
      </c>
      <c r="D319" s="43" t="n">
        <f aca="false">NORMSINV(Inputs!$B$8)*STDEV(Prices_MTM!I302:I551)</f>
        <v>99630.6376025948</v>
      </c>
      <c r="E319" s="43" t="n">
        <f aca="false">-PERCENTILE(Prices_MTM!I302:I551,1-Inputs!$B$9)</f>
        <v>208255</v>
      </c>
      <c r="F319" s="43" t="n">
        <f aca="false">NORMSINV(Inputs!$B$9)*STDEV(Prices_MTM!I302:I551)</f>
        <v>140909.512055305</v>
      </c>
      <c r="G319" s="52" t="n">
        <f aca="false">IF(-B319&gt;C319,1,0)</f>
        <v>0</v>
      </c>
      <c r="H319" s="52" t="n">
        <f aca="false">IF(-B319&gt;D319,1,0)</f>
        <v>0</v>
      </c>
      <c r="I319" s="52" t="n">
        <f aca="false">IF(-B319&gt;E319,1,0)</f>
        <v>0</v>
      </c>
      <c r="J319" s="52" t="n">
        <f aca="false">IF(-B319&gt;F319,1,0)</f>
        <v>0</v>
      </c>
    </row>
    <row r="320" customFormat="false" ht="15" hidden="false" customHeight="false" outlineLevel="0" collapsed="false">
      <c r="A320" s="51" t="n">
        <f aca="false">Prices_MTM!A553</f>
        <v>37692</v>
      </c>
      <c r="B320" s="43" t="n">
        <f aca="false">Prices_MTM!I553</f>
        <v>101000</v>
      </c>
      <c r="C320" s="43" t="n">
        <f aca="false">-PERCENTILE(Prices_MTM!I303:I552,1-Inputs!$B$8)</f>
        <v>92650</v>
      </c>
      <c r="D320" s="43" t="n">
        <f aca="false">NORMSINV(Inputs!$B$8)*STDEV(Prices_MTM!I303:I552)</f>
        <v>99927.2775834994</v>
      </c>
      <c r="E320" s="43" t="n">
        <f aca="false">-PERCENTILE(Prices_MTM!I303:I552,1-Inputs!$B$9)</f>
        <v>208255</v>
      </c>
      <c r="F320" s="43" t="n">
        <f aca="false">NORMSINV(Inputs!$B$9)*STDEV(Prices_MTM!I303:I552)</f>
        <v>141329.055641205</v>
      </c>
      <c r="G320" s="52" t="n">
        <f aca="false">IF(-B320&gt;C320,1,0)</f>
        <v>0</v>
      </c>
      <c r="H320" s="52" t="n">
        <f aca="false">IF(-B320&gt;D320,1,0)</f>
        <v>0</v>
      </c>
      <c r="I320" s="52" t="n">
        <f aca="false">IF(-B320&gt;E320,1,0)</f>
        <v>0</v>
      </c>
      <c r="J320" s="52" t="n">
        <f aca="false">IF(-B320&gt;F320,1,0)</f>
        <v>0</v>
      </c>
    </row>
    <row r="321" customFormat="false" ht="15" hidden="false" customHeight="false" outlineLevel="0" collapsed="false">
      <c r="A321" s="51" t="n">
        <f aca="false">Prices_MTM!A554</f>
        <v>37699</v>
      </c>
      <c r="B321" s="43" t="n">
        <f aca="false">Prices_MTM!I554</f>
        <v>-498000</v>
      </c>
      <c r="C321" s="43" t="n">
        <f aca="false">-PERCENTILE(Prices_MTM!I304:I553,1-Inputs!$B$8)</f>
        <v>92650</v>
      </c>
      <c r="D321" s="43" t="n">
        <f aca="false">NORMSINV(Inputs!$B$8)*STDEV(Prices_MTM!I304:I553)</f>
        <v>100335.637856823</v>
      </c>
      <c r="E321" s="43" t="n">
        <f aca="false">-PERCENTILE(Prices_MTM!I304:I553,1-Inputs!$B$9)</f>
        <v>208255</v>
      </c>
      <c r="F321" s="43" t="n">
        <f aca="false">NORMSINV(Inputs!$B$9)*STDEV(Prices_MTM!I304:I553)</f>
        <v>141906.60736868</v>
      </c>
      <c r="G321" s="52" t="n">
        <f aca="false">IF(-B321&gt;C321,1,0)</f>
        <v>1</v>
      </c>
      <c r="H321" s="52" t="n">
        <f aca="false">IF(-B321&gt;D321,1,0)</f>
        <v>1</v>
      </c>
      <c r="I321" s="52" t="n">
        <f aca="false">IF(-B321&gt;E321,1,0)</f>
        <v>1</v>
      </c>
      <c r="J321" s="52" t="n">
        <f aca="false">IF(-B321&gt;F321,1,0)</f>
        <v>1</v>
      </c>
    </row>
    <row r="322" customFormat="false" ht="15" hidden="false" customHeight="false" outlineLevel="0" collapsed="false">
      <c r="A322" s="51" t="n">
        <f aca="false">Prices_MTM!A555</f>
        <v>37701</v>
      </c>
      <c r="B322" s="43" t="n">
        <f aca="false">Prices_MTM!I555</f>
        <v>-142500</v>
      </c>
      <c r="C322" s="43" t="n">
        <f aca="false">-PERCENTILE(Prices_MTM!I305:I554,1-Inputs!$B$8)</f>
        <v>95649.9999999999</v>
      </c>
      <c r="D322" s="43" t="n">
        <f aca="false">NORMSINV(Inputs!$B$8)*STDEV(Prices_MTM!I305:I554)</f>
        <v>112899.437985363</v>
      </c>
      <c r="E322" s="43" t="n">
        <f aca="false">-PERCENTILE(Prices_MTM!I305:I554,1-Inputs!$B$9)</f>
        <v>216915</v>
      </c>
      <c r="F322" s="43" t="n">
        <f aca="false">NORMSINV(Inputs!$B$9)*STDEV(Prices_MTM!I305:I554)</f>
        <v>159675.829650831</v>
      </c>
      <c r="G322" s="52" t="n">
        <f aca="false">IF(-B322&gt;C322,1,0)</f>
        <v>1</v>
      </c>
      <c r="H322" s="52" t="n">
        <f aca="false">IF(-B322&gt;D322,1,0)</f>
        <v>1</v>
      </c>
      <c r="I322" s="52" t="n">
        <f aca="false">IF(-B322&gt;E322,1,0)</f>
        <v>0</v>
      </c>
      <c r="J322" s="52" t="n">
        <f aca="false">IF(-B322&gt;F322,1,0)</f>
        <v>0</v>
      </c>
    </row>
    <row r="323" customFormat="false" ht="15" hidden="false" customHeight="false" outlineLevel="0" collapsed="false">
      <c r="A323" s="51" t="n">
        <f aca="false">Prices_MTM!A556</f>
        <v>37704</v>
      </c>
      <c r="B323" s="43" t="n">
        <f aca="false">Prices_MTM!I556</f>
        <v>185500</v>
      </c>
      <c r="C323" s="43" t="n">
        <f aca="false">-PERCENTILE(Prices_MTM!I306:I555,1-Inputs!$B$8)</f>
        <v>98374.9999999998</v>
      </c>
      <c r="D323" s="43" t="n">
        <f aca="false">NORMSINV(Inputs!$B$8)*STDEV(Prices_MTM!I306:I555)</f>
        <v>113824.192685073</v>
      </c>
      <c r="E323" s="43" t="n">
        <f aca="false">-PERCENTILE(Prices_MTM!I306:I555,1-Inputs!$B$9)</f>
        <v>216915</v>
      </c>
      <c r="F323" s="43" t="n">
        <f aca="false">NORMSINV(Inputs!$B$9)*STDEV(Prices_MTM!I306:I555)</f>
        <v>160983.727870119</v>
      </c>
      <c r="G323" s="52" t="n">
        <f aca="false">IF(-B323&gt;C323,1,0)</f>
        <v>0</v>
      </c>
      <c r="H323" s="52" t="n">
        <f aca="false">IF(-B323&gt;D323,1,0)</f>
        <v>0</v>
      </c>
      <c r="I323" s="52" t="n">
        <f aca="false">IF(-B323&gt;E323,1,0)</f>
        <v>0</v>
      </c>
      <c r="J323" s="52" t="n">
        <f aca="false">IF(-B323&gt;F323,1,0)</f>
        <v>0</v>
      </c>
    </row>
    <row r="324" customFormat="false" ht="15" hidden="false" customHeight="false" outlineLevel="0" collapsed="false">
      <c r="A324" s="51" t="n">
        <f aca="false">Prices_MTM!A557</f>
        <v>37705</v>
      </c>
      <c r="B324" s="43" t="n">
        <f aca="false">Prices_MTM!I557</f>
        <v>354000</v>
      </c>
      <c r="C324" s="43" t="n">
        <f aca="false">-PERCENTILE(Prices_MTM!I307:I556,1-Inputs!$B$8)</f>
        <v>98374.9999999998</v>
      </c>
      <c r="D324" s="43" t="n">
        <f aca="false">NORMSINV(Inputs!$B$8)*STDEV(Prices_MTM!I307:I556)</f>
        <v>115379.891089034</v>
      </c>
      <c r="E324" s="43" t="n">
        <f aca="false">-PERCENTILE(Prices_MTM!I307:I556,1-Inputs!$B$9)</f>
        <v>216915</v>
      </c>
      <c r="F324" s="43" t="n">
        <f aca="false">NORMSINV(Inputs!$B$9)*STDEV(Prices_MTM!I307:I556)</f>
        <v>163183.981810898</v>
      </c>
      <c r="G324" s="52" t="n">
        <f aca="false">IF(-B324&gt;C324,1,0)</f>
        <v>0</v>
      </c>
      <c r="H324" s="52" t="n">
        <f aca="false">IF(-B324&gt;D324,1,0)</f>
        <v>0</v>
      </c>
      <c r="I324" s="52" t="n">
        <f aca="false">IF(-B324&gt;E324,1,0)</f>
        <v>0</v>
      </c>
      <c r="J324" s="52" t="n">
        <f aca="false">IF(-B324&gt;F324,1,0)</f>
        <v>0</v>
      </c>
    </row>
    <row r="325" customFormat="false" ht="15" hidden="false" customHeight="false" outlineLevel="0" collapsed="false">
      <c r="A325" s="51" t="n">
        <f aca="false">Prices_MTM!A558</f>
        <v>37712</v>
      </c>
      <c r="B325" s="43" t="n">
        <f aca="false">Prices_MTM!I558</f>
        <v>-427000</v>
      </c>
      <c r="C325" s="43" t="n">
        <f aca="false">-PERCENTILE(Prices_MTM!I308:I557,1-Inputs!$B$8)</f>
        <v>98374.9999999998</v>
      </c>
      <c r="D325" s="43" t="n">
        <f aca="false">NORMSINV(Inputs!$B$8)*STDEV(Prices_MTM!I308:I557)</f>
        <v>120926.85281233</v>
      </c>
      <c r="E325" s="43" t="n">
        <f aca="false">-PERCENTILE(Prices_MTM!I308:I557,1-Inputs!$B$9)</f>
        <v>216915</v>
      </c>
      <c r="F325" s="43" t="n">
        <f aca="false">NORMSINV(Inputs!$B$9)*STDEV(Prices_MTM!I308:I557)</f>
        <v>171029.155631191</v>
      </c>
      <c r="G325" s="52" t="n">
        <f aca="false">IF(-B325&gt;C325,1,0)</f>
        <v>1</v>
      </c>
      <c r="H325" s="52" t="n">
        <f aca="false">IF(-B325&gt;D325,1,0)</f>
        <v>1</v>
      </c>
      <c r="I325" s="52" t="n">
        <f aca="false">IF(-B325&gt;E325,1,0)</f>
        <v>1</v>
      </c>
      <c r="J325" s="52" t="n">
        <f aca="false">IF(-B325&gt;F325,1,0)</f>
        <v>1</v>
      </c>
    </row>
    <row r="326" customFormat="false" ht="15" hidden="false" customHeight="false" outlineLevel="0" collapsed="false">
      <c r="A326" s="51" t="n">
        <f aca="false">Prices_MTM!A559</f>
        <v>37719</v>
      </c>
      <c r="B326" s="43" t="n">
        <f aca="false">Prices_MTM!I559</f>
        <v>1999.99999999997</v>
      </c>
      <c r="C326" s="43" t="n">
        <f aca="false">-PERCENTILE(Prices_MTM!I309:I558,1-Inputs!$B$8)</f>
        <v>101150</v>
      </c>
      <c r="D326" s="43" t="n">
        <f aca="false">NORMSINV(Inputs!$B$8)*STDEV(Prices_MTM!I309:I558)</f>
        <v>128808.590064215</v>
      </c>
      <c r="E326" s="43" t="n">
        <f aca="false">-PERCENTILE(Prices_MTM!I309:I558,1-Inputs!$B$9)</f>
        <v>256365</v>
      </c>
      <c r="F326" s="43" t="n">
        <f aca="false">NORMSINV(Inputs!$B$9)*STDEV(Prices_MTM!I309:I558)</f>
        <v>182176.447037087</v>
      </c>
      <c r="G326" s="52" t="n">
        <f aca="false">IF(-B326&gt;C326,1,0)</f>
        <v>0</v>
      </c>
      <c r="H326" s="52" t="n">
        <f aca="false">IF(-B326&gt;D326,1,0)</f>
        <v>0</v>
      </c>
      <c r="I326" s="52" t="n">
        <f aca="false">IF(-B326&gt;E326,1,0)</f>
        <v>0</v>
      </c>
      <c r="J326" s="52" t="n">
        <f aca="false">IF(-B326&gt;F326,1,0)</f>
        <v>0</v>
      </c>
    </row>
    <row r="327" customFormat="false" ht="15" hidden="false" customHeight="false" outlineLevel="0" collapsed="false">
      <c r="A327" s="51" t="n">
        <f aca="false">Prices_MTM!A560</f>
        <v>37721</v>
      </c>
      <c r="B327" s="43" t="n">
        <f aca="false">Prices_MTM!I560</f>
        <v>-91000</v>
      </c>
      <c r="C327" s="43" t="n">
        <f aca="false">-PERCENTILE(Prices_MTM!I310:I559,1-Inputs!$B$8)</f>
        <v>98374.9999999998</v>
      </c>
      <c r="D327" s="43" t="n">
        <f aca="false">NORMSINV(Inputs!$B$8)*STDEV(Prices_MTM!I310:I559)</f>
        <v>125269.474685012</v>
      </c>
      <c r="E327" s="43" t="n">
        <f aca="false">-PERCENTILE(Prices_MTM!I310:I559,1-Inputs!$B$9)</f>
        <v>216915</v>
      </c>
      <c r="F327" s="43" t="n">
        <f aca="false">NORMSINV(Inputs!$B$9)*STDEV(Prices_MTM!I310:I559)</f>
        <v>177171.008617832</v>
      </c>
      <c r="G327" s="52" t="n">
        <f aca="false">IF(-B327&gt;C327,1,0)</f>
        <v>0</v>
      </c>
      <c r="H327" s="52" t="n">
        <f aca="false">IF(-B327&gt;D327,1,0)</f>
        <v>0</v>
      </c>
      <c r="I327" s="52" t="n">
        <f aca="false">IF(-B327&gt;E327,1,0)</f>
        <v>0</v>
      </c>
      <c r="J327" s="52" t="n">
        <f aca="false">IF(-B327&gt;F327,1,0)</f>
        <v>0</v>
      </c>
    </row>
    <row r="328" customFormat="false" ht="15" hidden="false" customHeight="false" outlineLevel="0" collapsed="false">
      <c r="A328" s="51" t="n">
        <f aca="false">Prices_MTM!A561</f>
        <v>37726</v>
      </c>
      <c r="B328" s="43" t="n">
        <f aca="false">Prices_MTM!I561</f>
        <v>247000</v>
      </c>
      <c r="C328" s="43" t="n">
        <f aca="false">-PERCENTILE(Prices_MTM!I311:I560,1-Inputs!$B$8)</f>
        <v>98374.9999999998</v>
      </c>
      <c r="D328" s="43" t="n">
        <f aca="false">NORMSINV(Inputs!$B$8)*STDEV(Prices_MTM!I311:I560)</f>
        <v>125568.918709313</v>
      </c>
      <c r="E328" s="43" t="n">
        <f aca="false">-PERCENTILE(Prices_MTM!I311:I560,1-Inputs!$B$9)</f>
        <v>216915</v>
      </c>
      <c r="F328" s="43" t="n">
        <f aca="false">NORMSINV(Inputs!$B$9)*STDEV(Prices_MTM!I311:I560)</f>
        <v>177594.518015819</v>
      </c>
      <c r="G328" s="52" t="n">
        <f aca="false">IF(-B328&gt;C328,1,0)</f>
        <v>0</v>
      </c>
      <c r="H328" s="52" t="n">
        <f aca="false">IF(-B328&gt;D328,1,0)</f>
        <v>0</v>
      </c>
      <c r="I328" s="52" t="n">
        <f aca="false">IF(-B328&gt;E328,1,0)</f>
        <v>0</v>
      </c>
      <c r="J328" s="52" t="n">
        <f aca="false">IF(-B328&gt;F328,1,0)</f>
        <v>0</v>
      </c>
    </row>
    <row r="329" customFormat="false" ht="15" hidden="false" customHeight="false" outlineLevel="0" collapsed="false">
      <c r="A329" s="51" t="n">
        <f aca="false">Prices_MTM!A562</f>
        <v>37734</v>
      </c>
      <c r="B329" s="43" t="n">
        <f aca="false">Prices_MTM!I562</f>
        <v>-133000</v>
      </c>
      <c r="C329" s="43" t="n">
        <f aca="false">-PERCENTILE(Prices_MTM!I312:I561,1-Inputs!$B$8)</f>
        <v>98374.9999999998</v>
      </c>
      <c r="D329" s="43" t="n">
        <f aca="false">NORMSINV(Inputs!$B$8)*STDEV(Prices_MTM!I312:I561)</f>
        <v>128048.32161956</v>
      </c>
      <c r="E329" s="43" t="n">
        <f aca="false">-PERCENTILE(Prices_MTM!I312:I561,1-Inputs!$B$9)</f>
        <v>216915</v>
      </c>
      <c r="F329" s="43" t="n">
        <f aca="false">NORMSINV(Inputs!$B$9)*STDEV(Prices_MTM!I312:I561)</f>
        <v>181101.184867284</v>
      </c>
      <c r="G329" s="52" t="n">
        <f aca="false">IF(-B329&gt;C329,1,0)</f>
        <v>1</v>
      </c>
      <c r="H329" s="52" t="n">
        <f aca="false">IF(-B329&gt;D329,1,0)</f>
        <v>1</v>
      </c>
      <c r="I329" s="52" t="n">
        <f aca="false">IF(-B329&gt;E329,1,0)</f>
        <v>0</v>
      </c>
      <c r="J329" s="52" t="n">
        <f aca="false">IF(-B329&gt;F329,1,0)</f>
        <v>0</v>
      </c>
    </row>
    <row r="330" customFormat="false" ht="15" hidden="false" customHeight="false" outlineLevel="0" collapsed="false">
      <c r="A330" s="51" t="n">
        <f aca="false">Prices_MTM!A563</f>
        <v>37735</v>
      </c>
      <c r="B330" s="43" t="n">
        <f aca="false">Prices_MTM!I563</f>
        <v>-27000</v>
      </c>
      <c r="C330" s="43" t="n">
        <f aca="false">-PERCENTILE(Prices_MTM!I313:I562,1-Inputs!$B$8)</f>
        <v>101150</v>
      </c>
      <c r="D330" s="43" t="n">
        <f aca="false">NORMSINV(Inputs!$B$8)*STDEV(Prices_MTM!I313:I562)</f>
        <v>128739.693707903</v>
      </c>
      <c r="E330" s="43" t="n">
        <f aca="false">-PERCENTILE(Prices_MTM!I313:I562,1-Inputs!$B$9)</f>
        <v>216915</v>
      </c>
      <c r="F330" s="43" t="n">
        <f aca="false">NORMSINV(Inputs!$B$9)*STDEV(Prices_MTM!I313:I562)</f>
        <v>182079.005605576</v>
      </c>
      <c r="G330" s="52" t="n">
        <f aca="false">IF(-B330&gt;C330,1,0)</f>
        <v>0</v>
      </c>
      <c r="H330" s="52" t="n">
        <f aca="false">IF(-B330&gt;D330,1,0)</f>
        <v>0</v>
      </c>
      <c r="I330" s="52" t="n">
        <f aca="false">IF(-B330&gt;E330,1,0)</f>
        <v>0</v>
      </c>
      <c r="J330" s="52" t="n">
        <f aca="false">IF(-B330&gt;F330,1,0)</f>
        <v>0</v>
      </c>
    </row>
    <row r="331" customFormat="false" ht="15" hidden="false" customHeight="false" outlineLevel="0" collapsed="false">
      <c r="A331" s="51" t="n">
        <f aca="false">Prices_MTM!A564</f>
        <v>37736</v>
      </c>
      <c r="B331" s="43" t="n">
        <f aca="false">Prices_MTM!I564</f>
        <v>-171500</v>
      </c>
      <c r="C331" s="43" t="n">
        <f aca="false">-PERCENTILE(Prices_MTM!I314:I563,1-Inputs!$B$8)</f>
        <v>101150</v>
      </c>
      <c r="D331" s="43" t="n">
        <f aca="false">NORMSINV(Inputs!$B$8)*STDEV(Prices_MTM!I314:I563)</f>
        <v>128773.336868209</v>
      </c>
      <c r="E331" s="43" t="n">
        <f aca="false">-PERCENTILE(Prices_MTM!I314:I563,1-Inputs!$B$9)</f>
        <v>216915</v>
      </c>
      <c r="F331" s="43" t="n">
        <f aca="false">NORMSINV(Inputs!$B$9)*STDEV(Prices_MTM!I314:I563)</f>
        <v>182126.587769224</v>
      </c>
      <c r="G331" s="52" t="n">
        <f aca="false">IF(-B331&gt;C331,1,0)</f>
        <v>1</v>
      </c>
      <c r="H331" s="52" t="n">
        <f aca="false">IF(-B331&gt;D331,1,0)</f>
        <v>1</v>
      </c>
      <c r="I331" s="52" t="n">
        <f aca="false">IF(-B331&gt;E331,1,0)</f>
        <v>0</v>
      </c>
      <c r="J331" s="52" t="n">
        <f aca="false">IF(-B331&gt;F331,1,0)</f>
        <v>0</v>
      </c>
    </row>
    <row r="332" customFormat="false" ht="15" hidden="false" customHeight="false" outlineLevel="0" collapsed="false">
      <c r="A332" s="51" t="n">
        <f aca="false">Prices_MTM!A565</f>
        <v>37740</v>
      </c>
      <c r="B332" s="43" t="n">
        <f aca="false">Prices_MTM!I565</f>
        <v>-7000.00000000021</v>
      </c>
      <c r="C332" s="43" t="n">
        <f aca="false">-PERCENTILE(Prices_MTM!I315:I564,1-Inputs!$B$8)</f>
        <v>103050</v>
      </c>
      <c r="D332" s="43" t="n">
        <f aca="false">NORMSINV(Inputs!$B$8)*STDEV(Prices_MTM!I315:I564)</f>
        <v>129931.652685247</v>
      </c>
      <c r="E332" s="43" t="n">
        <f aca="false">-PERCENTILE(Prices_MTM!I315:I564,1-Inputs!$B$9)</f>
        <v>216915</v>
      </c>
      <c r="F332" s="43" t="n">
        <f aca="false">NORMSINV(Inputs!$B$9)*STDEV(Prices_MTM!I315:I564)</f>
        <v>183764.815933896</v>
      </c>
      <c r="G332" s="52" t="n">
        <f aca="false">IF(-B332&gt;C332,1,0)</f>
        <v>0</v>
      </c>
      <c r="H332" s="52" t="n">
        <f aca="false">IF(-B332&gt;D332,1,0)</f>
        <v>0</v>
      </c>
      <c r="I332" s="52" t="n">
        <f aca="false">IF(-B332&gt;E332,1,0)</f>
        <v>0</v>
      </c>
      <c r="J332" s="52" t="n">
        <f aca="false">IF(-B332&gt;F332,1,0)</f>
        <v>0</v>
      </c>
    </row>
    <row r="333" customFormat="false" ht="15" hidden="false" customHeight="false" outlineLevel="0" collapsed="false">
      <c r="A333" s="51" t="n">
        <f aca="false">Prices_MTM!A566</f>
        <v>37742</v>
      </c>
      <c r="B333" s="43" t="n">
        <f aca="false">Prices_MTM!I566</f>
        <v>45000.0000000001</v>
      </c>
      <c r="C333" s="43" t="n">
        <f aca="false">-PERCENTILE(Prices_MTM!I316:I565,1-Inputs!$B$8)</f>
        <v>103050</v>
      </c>
      <c r="D333" s="43" t="n">
        <f aca="false">NORMSINV(Inputs!$B$8)*STDEV(Prices_MTM!I316:I565)</f>
        <v>129705.009981558</v>
      </c>
      <c r="E333" s="43" t="n">
        <f aca="false">-PERCENTILE(Prices_MTM!I316:I565,1-Inputs!$B$9)</f>
        <v>216915</v>
      </c>
      <c r="F333" s="43" t="n">
        <f aca="false">NORMSINV(Inputs!$B$9)*STDEV(Prices_MTM!I316:I565)</f>
        <v>183444.270832948</v>
      </c>
      <c r="G333" s="52" t="n">
        <f aca="false">IF(-B333&gt;C333,1,0)</f>
        <v>0</v>
      </c>
      <c r="H333" s="52" t="n">
        <f aca="false">IF(-B333&gt;D333,1,0)</f>
        <v>0</v>
      </c>
      <c r="I333" s="52" t="n">
        <f aca="false">IF(-B333&gt;E333,1,0)</f>
        <v>0</v>
      </c>
      <c r="J333" s="52" t="n">
        <f aca="false">IF(-B333&gt;F333,1,0)</f>
        <v>0</v>
      </c>
    </row>
    <row r="334" customFormat="false" ht="15" hidden="false" customHeight="false" outlineLevel="0" collapsed="false">
      <c r="A334" s="51" t="n">
        <f aca="false">Prices_MTM!A567</f>
        <v>37757</v>
      </c>
      <c r="B334" s="43" t="n">
        <f aca="false">Prices_MTM!I567</f>
        <v>132500</v>
      </c>
      <c r="C334" s="43" t="n">
        <f aca="false">-PERCENTILE(Prices_MTM!I317:I566,1-Inputs!$B$8)</f>
        <v>103050</v>
      </c>
      <c r="D334" s="43" t="n">
        <f aca="false">NORMSINV(Inputs!$B$8)*STDEV(Prices_MTM!I317:I566)</f>
        <v>129636.525580721</v>
      </c>
      <c r="E334" s="43" t="n">
        <f aca="false">-PERCENTILE(Prices_MTM!I317:I566,1-Inputs!$B$9)</f>
        <v>216915</v>
      </c>
      <c r="F334" s="43" t="n">
        <f aca="false">NORMSINV(Inputs!$B$9)*STDEV(Prices_MTM!I317:I566)</f>
        <v>183347.412037928</v>
      </c>
      <c r="G334" s="52" t="n">
        <f aca="false">IF(-B334&gt;C334,1,0)</f>
        <v>0</v>
      </c>
      <c r="H334" s="52" t="n">
        <f aca="false">IF(-B334&gt;D334,1,0)</f>
        <v>0</v>
      </c>
      <c r="I334" s="52" t="n">
        <f aca="false">IF(-B334&gt;E334,1,0)</f>
        <v>0</v>
      </c>
      <c r="J334" s="52" t="n">
        <f aca="false">IF(-B334&gt;F334,1,0)</f>
        <v>0</v>
      </c>
    </row>
    <row r="335" customFormat="false" ht="15" hidden="false" customHeight="false" outlineLevel="0" collapsed="false">
      <c r="A335" s="51" t="n">
        <f aca="false">Prices_MTM!A568</f>
        <v>37761</v>
      </c>
      <c r="B335" s="43" t="n">
        <f aca="false">Prices_MTM!I568</f>
        <v>46499.9999999998</v>
      </c>
      <c r="C335" s="43" t="n">
        <f aca="false">-PERCENTILE(Prices_MTM!I318:I567,1-Inputs!$B$8)</f>
        <v>103050</v>
      </c>
      <c r="D335" s="43" t="n">
        <f aca="false">NORMSINV(Inputs!$B$8)*STDEV(Prices_MTM!I318:I567)</f>
        <v>130276.569574873</v>
      </c>
      <c r="E335" s="43" t="n">
        <f aca="false">-PERCENTILE(Prices_MTM!I318:I567,1-Inputs!$B$9)</f>
        <v>216915</v>
      </c>
      <c r="F335" s="43" t="n">
        <f aca="false">NORMSINV(Inputs!$B$9)*STDEV(Prices_MTM!I318:I567)</f>
        <v>184252.638473089</v>
      </c>
      <c r="G335" s="52" t="n">
        <f aca="false">IF(-B335&gt;C335,1,0)</f>
        <v>0</v>
      </c>
      <c r="H335" s="52" t="n">
        <f aca="false">IF(-B335&gt;D335,1,0)</f>
        <v>0</v>
      </c>
      <c r="I335" s="52" t="n">
        <f aca="false">IF(-B335&gt;E335,1,0)</f>
        <v>0</v>
      </c>
      <c r="J335" s="52" t="n">
        <f aca="false">IF(-B335&gt;F335,1,0)</f>
        <v>0</v>
      </c>
    </row>
    <row r="336" customFormat="false" ht="15" hidden="false" customHeight="false" outlineLevel="0" collapsed="false">
      <c r="A336" s="51" t="n">
        <f aca="false">Prices_MTM!A569</f>
        <v>37762</v>
      </c>
      <c r="B336" s="43" t="n">
        <f aca="false">Prices_MTM!I569</f>
        <v>-22499.9999999996</v>
      </c>
      <c r="C336" s="43" t="n">
        <f aca="false">-PERCENTILE(Prices_MTM!I319:I568,1-Inputs!$B$8)</f>
        <v>103050</v>
      </c>
      <c r="D336" s="43" t="n">
        <f aca="false">NORMSINV(Inputs!$B$8)*STDEV(Prices_MTM!I319:I568)</f>
        <v>130305.456272952</v>
      </c>
      <c r="E336" s="43" t="n">
        <f aca="false">-PERCENTILE(Prices_MTM!I319:I568,1-Inputs!$B$9)</f>
        <v>216915</v>
      </c>
      <c r="F336" s="43" t="n">
        <f aca="false">NORMSINV(Inputs!$B$9)*STDEV(Prices_MTM!I319:I568)</f>
        <v>184293.493481439</v>
      </c>
      <c r="G336" s="52" t="n">
        <f aca="false">IF(-B336&gt;C336,1,0)</f>
        <v>0</v>
      </c>
      <c r="H336" s="52" t="n">
        <f aca="false">IF(-B336&gt;D336,1,0)</f>
        <v>0</v>
      </c>
      <c r="I336" s="52" t="n">
        <f aca="false">IF(-B336&gt;E336,1,0)</f>
        <v>0</v>
      </c>
      <c r="J336" s="52" t="n">
        <f aca="false">IF(-B336&gt;F336,1,0)</f>
        <v>0</v>
      </c>
    </row>
    <row r="337" customFormat="false" ht="15" hidden="false" customHeight="false" outlineLevel="0" collapsed="false">
      <c r="A337" s="51" t="n">
        <f aca="false">Prices_MTM!A570</f>
        <v>37763</v>
      </c>
      <c r="B337" s="43" t="n">
        <f aca="false">Prices_MTM!I570</f>
        <v>-29000.0000000003</v>
      </c>
      <c r="C337" s="43" t="n">
        <f aca="false">-PERCENTILE(Prices_MTM!I320:I569,1-Inputs!$B$8)</f>
        <v>103050</v>
      </c>
      <c r="D337" s="43" t="n">
        <f aca="false">NORMSINV(Inputs!$B$8)*STDEV(Prices_MTM!I320:I569)</f>
        <v>130246.798316307</v>
      </c>
      <c r="E337" s="43" t="n">
        <f aca="false">-PERCENTILE(Prices_MTM!I320:I569,1-Inputs!$B$9)</f>
        <v>216915</v>
      </c>
      <c r="F337" s="43" t="n">
        <f aca="false">NORMSINV(Inputs!$B$9)*STDEV(Prices_MTM!I320:I569)</f>
        <v>184210.532413963</v>
      </c>
      <c r="G337" s="52" t="n">
        <f aca="false">IF(-B337&gt;C337,1,0)</f>
        <v>0</v>
      </c>
      <c r="H337" s="52" t="n">
        <f aca="false">IF(-B337&gt;D337,1,0)</f>
        <v>0</v>
      </c>
      <c r="I337" s="52" t="n">
        <f aca="false">IF(-B337&gt;E337,1,0)</f>
        <v>0</v>
      </c>
      <c r="J337" s="52" t="n">
        <f aca="false">IF(-B337&gt;F337,1,0)</f>
        <v>0</v>
      </c>
    </row>
    <row r="338" customFormat="false" ht="15" hidden="false" customHeight="false" outlineLevel="0" collapsed="false">
      <c r="A338" s="51" t="n">
        <f aca="false">Prices_MTM!A571</f>
        <v>37769</v>
      </c>
      <c r="B338" s="43" t="n">
        <f aca="false">Prices_MTM!I571</f>
        <v>-20999.9999999999</v>
      </c>
      <c r="C338" s="43" t="n">
        <f aca="false">-PERCENTILE(Prices_MTM!I321:I570,1-Inputs!$B$8)</f>
        <v>103050</v>
      </c>
      <c r="D338" s="43" t="n">
        <f aca="false">NORMSINV(Inputs!$B$8)*STDEV(Prices_MTM!I321:I570)</f>
        <v>130249.190878679</v>
      </c>
      <c r="E338" s="43" t="n">
        <f aca="false">-PERCENTILE(Prices_MTM!I321:I570,1-Inputs!$B$9)</f>
        <v>216915</v>
      </c>
      <c r="F338" s="43" t="n">
        <f aca="false">NORMSINV(Inputs!$B$9)*STDEV(Prices_MTM!I321:I570)</f>
        <v>184213.916260583</v>
      </c>
      <c r="G338" s="52" t="n">
        <f aca="false">IF(-B338&gt;C338,1,0)</f>
        <v>0</v>
      </c>
      <c r="H338" s="52" t="n">
        <f aca="false">IF(-B338&gt;D338,1,0)</f>
        <v>0</v>
      </c>
      <c r="I338" s="52" t="n">
        <f aca="false">IF(-B338&gt;E338,1,0)</f>
        <v>0</v>
      </c>
      <c r="J338" s="52" t="n">
        <f aca="false">IF(-B338&gt;F338,1,0)</f>
        <v>0</v>
      </c>
    </row>
    <row r="339" customFormat="false" ht="15" hidden="false" customHeight="false" outlineLevel="0" collapsed="false">
      <c r="A339" s="51" t="n">
        <f aca="false">Prices_MTM!A572</f>
        <v>37770</v>
      </c>
      <c r="B339" s="43" t="n">
        <f aca="false">Prices_MTM!I572</f>
        <v>73499.9999999998</v>
      </c>
      <c r="C339" s="43" t="n">
        <f aca="false">-PERCENTILE(Prices_MTM!I322:I571,1-Inputs!$B$8)</f>
        <v>101150</v>
      </c>
      <c r="D339" s="43" t="n">
        <f aca="false">NORMSINV(Inputs!$B$8)*STDEV(Prices_MTM!I322:I571)</f>
        <v>129809.543474198</v>
      </c>
      <c r="E339" s="43" t="n">
        <f aca="false">-PERCENTILE(Prices_MTM!I322:I571,1-Inputs!$B$9)</f>
        <v>216915</v>
      </c>
      <c r="F339" s="43" t="n">
        <f aca="false">NORMSINV(Inputs!$B$9)*STDEV(Prices_MTM!I322:I571)</f>
        <v>183592.114546446</v>
      </c>
      <c r="G339" s="52" t="n">
        <f aca="false">IF(-B339&gt;C339,1,0)</f>
        <v>0</v>
      </c>
      <c r="H339" s="52" t="n">
        <f aca="false">IF(-B339&gt;D339,1,0)</f>
        <v>0</v>
      </c>
      <c r="I339" s="52" t="n">
        <f aca="false">IF(-B339&gt;E339,1,0)</f>
        <v>0</v>
      </c>
      <c r="J339" s="52" t="n">
        <f aca="false">IF(-B339&gt;F339,1,0)</f>
        <v>0</v>
      </c>
    </row>
    <row r="340" customFormat="false" ht="15" hidden="false" customHeight="false" outlineLevel="0" collapsed="false">
      <c r="A340" s="51" t="n">
        <f aca="false">Prices_MTM!A573</f>
        <v>37782</v>
      </c>
      <c r="B340" s="43" t="n">
        <f aca="false">Prices_MTM!I573</f>
        <v>154500</v>
      </c>
      <c r="C340" s="43" t="n">
        <f aca="false">-PERCENTILE(Prices_MTM!I323:I572,1-Inputs!$B$8)</f>
        <v>101150</v>
      </c>
      <c r="D340" s="43" t="n">
        <f aca="false">NORMSINV(Inputs!$B$8)*STDEV(Prices_MTM!I323:I572)</f>
        <v>129758.756411253</v>
      </c>
      <c r="E340" s="43" t="n">
        <f aca="false">-PERCENTILE(Prices_MTM!I323:I572,1-Inputs!$B$9)</f>
        <v>216915</v>
      </c>
      <c r="F340" s="43" t="n">
        <f aca="false">NORMSINV(Inputs!$B$9)*STDEV(Prices_MTM!I323:I572)</f>
        <v>183520.285434132</v>
      </c>
      <c r="G340" s="52" t="n">
        <f aca="false">IF(-B340&gt;C340,1,0)</f>
        <v>0</v>
      </c>
      <c r="H340" s="52" t="n">
        <f aca="false">IF(-B340&gt;D340,1,0)</f>
        <v>0</v>
      </c>
      <c r="I340" s="52" t="n">
        <f aca="false">IF(-B340&gt;E340,1,0)</f>
        <v>0</v>
      </c>
      <c r="J340" s="52" t="n">
        <f aca="false">IF(-B340&gt;F340,1,0)</f>
        <v>0</v>
      </c>
    </row>
    <row r="341" customFormat="false" ht="15" hidden="false" customHeight="false" outlineLevel="0" collapsed="false">
      <c r="A341" s="51" t="n">
        <f aca="false">Prices_MTM!A574</f>
        <v>37789</v>
      </c>
      <c r="B341" s="43" t="n">
        <f aca="false">Prices_MTM!I574</f>
        <v>999.999999999978</v>
      </c>
      <c r="C341" s="43" t="n">
        <f aca="false">-PERCENTILE(Prices_MTM!I324:I573,1-Inputs!$B$8)</f>
        <v>101150</v>
      </c>
      <c r="D341" s="43" t="n">
        <f aca="false">NORMSINV(Inputs!$B$8)*STDEV(Prices_MTM!I324:I573)</f>
        <v>130654.780377634</v>
      </c>
      <c r="E341" s="43" t="n">
        <f aca="false">-PERCENTILE(Prices_MTM!I324:I573,1-Inputs!$B$9)</f>
        <v>216915</v>
      </c>
      <c r="F341" s="43" t="n">
        <f aca="false">NORMSINV(Inputs!$B$9)*STDEV(Prices_MTM!I324:I573)</f>
        <v>184787.549228993</v>
      </c>
      <c r="G341" s="52" t="n">
        <f aca="false">IF(-B341&gt;C341,1,0)</f>
        <v>0</v>
      </c>
      <c r="H341" s="52" t="n">
        <f aca="false">IF(-B341&gt;D341,1,0)</f>
        <v>0</v>
      </c>
      <c r="I341" s="52" t="n">
        <f aca="false">IF(-B341&gt;E341,1,0)</f>
        <v>0</v>
      </c>
      <c r="J341" s="52" t="n">
        <f aca="false">IF(-B341&gt;F341,1,0)</f>
        <v>0</v>
      </c>
    </row>
    <row r="342" customFormat="false" ht="15" hidden="false" customHeight="false" outlineLevel="0" collapsed="false">
      <c r="A342" s="51" t="n">
        <f aca="false">Prices_MTM!A575</f>
        <v>37791</v>
      </c>
      <c r="B342" s="43" t="n">
        <f aca="false">Prices_MTM!I575</f>
        <v>-75499.9999999999</v>
      </c>
      <c r="C342" s="43" t="n">
        <f aca="false">-PERCENTILE(Prices_MTM!I325:I574,1-Inputs!$B$8)</f>
        <v>101150</v>
      </c>
      <c r="D342" s="43" t="n">
        <f aca="false">NORMSINV(Inputs!$B$8)*STDEV(Prices_MTM!I325:I574)</f>
        <v>130560.353318535</v>
      </c>
      <c r="E342" s="43" t="n">
        <f aca="false">-PERCENTILE(Prices_MTM!I325:I574,1-Inputs!$B$9)</f>
        <v>216915</v>
      </c>
      <c r="F342" s="43" t="n">
        <f aca="false">NORMSINV(Inputs!$B$9)*STDEV(Prices_MTM!I325:I574)</f>
        <v>184653.999237317</v>
      </c>
      <c r="G342" s="52" t="n">
        <f aca="false">IF(-B342&gt;C342,1,0)</f>
        <v>0</v>
      </c>
      <c r="H342" s="52" t="n">
        <f aca="false">IF(-B342&gt;D342,1,0)</f>
        <v>0</v>
      </c>
      <c r="I342" s="52" t="n">
        <f aca="false">IF(-B342&gt;E342,1,0)</f>
        <v>0</v>
      </c>
      <c r="J342" s="52" t="n">
        <f aca="false">IF(-B342&gt;F342,1,0)</f>
        <v>0</v>
      </c>
    </row>
    <row r="343" customFormat="false" ht="15" hidden="false" customHeight="false" outlineLevel="0" collapsed="false">
      <c r="A343" s="51" t="n">
        <f aca="false">Prices_MTM!A576</f>
        <v>37792</v>
      </c>
      <c r="B343" s="43" t="n">
        <f aca="false">Prices_MTM!I576</f>
        <v>31000.0000000001</v>
      </c>
      <c r="C343" s="43" t="n">
        <f aca="false">-PERCENTILE(Prices_MTM!I326:I575,1-Inputs!$B$8)</f>
        <v>101150</v>
      </c>
      <c r="D343" s="43" t="n">
        <f aca="false">NORMSINV(Inputs!$B$8)*STDEV(Prices_MTM!I326:I575)</f>
        <v>130805.598441622</v>
      </c>
      <c r="E343" s="43" t="n">
        <f aca="false">-PERCENTILE(Prices_MTM!I326:I575,1-Inputs!$B$9)</f>
        <v>216915</v>
      </c>
      <c r="F343" s="43" t="n">
        <f aca="false">NORMSINV(Inputs!$B$9)*STDEV(Prices_MTM!I326:I575)</f>
        <v>185000.854095017</v>
      </c>
      <c r="G343" s="52" t="n">
        <f aca="false">IF(-B343&gt;C343,1,0)</f>
        <v>0</v>
      </c>
      <c r="H343" s="52" t="n">
        <f aca="false">IF(-B343&gt;D343,1,0)</f>
        <v>0</v>
      </c>
      <c r="I343" s="52" t="n">
        <f aca="false">IF(-B343&gt;E343,1,0)</f>
        <v>0</v>
      </c>
      <c r="J343" s="52" t="n">
        <f aca="false">IF(-B343&gt;F343,1,0)</f>
        <v>0</v>
      </c>
    </row>
    <row r="344" customFormat="false" ht="15" hidden="false" customHeight="false" outlineLevel="0" collapsed="false">
      <c r="A344" s="51" t="n">
        <f aca="false">Prices_MTM!A577</f>
        <v>37796</v>
      </c>
      <c r="B344" s="43" t="n">
        <f aca="false">Prices_MTM!I577</f>
        <v>-49499.9999999999</v>
      </c>
      <c r="C344" s="43" t="n">
        <f aca="false">-PERCENTILE(Prices_MTM!I327:I576,1-Inputs!$B$8)</f>
        <v>101150</v>
      </c>
      <c r="D344" s="43" t="n">
        <f aca="false">NORMSINV(Inputs!$B$8)*STDEV(Prices_MTM!I327:I576)</f>
        <v>130820.111611437</v>
      </c>
      <c r="E344" s="43" t="n">
        <f aca="false">-PERCENTILE(Prices_MTM!I327:I576,1-Inputs!$B$9)</f>
        <v>216915</v>
      </c>
      <c r="F344" s="43" t="n">
        <f aca="false">NORMSINV(Inputs!$B$9)*STDEV(Prices_MTM!I327:I576)</f>
        <v>185021.380348047</v>
      </c>
      <c r="G344" s="52" t="n">
        <f aca="false">IF(-B344&gt;C344,1,0)</f>
        <v>0</v>
      </c>
      <c r="H344" s="52" t="n">
        <f aca="false">IF(-B344&gt;D344,1,0)</f>
        <v>0</v>
      </c>
      <c r="I344" s="52" t="n">
        <f aca="false">IF(-B344&gt;E344,1,0)</f>
        <v>0</v>
      </c>
      <c r="J344" s="52" t="n">
        <f aca="false">IF(-B344&gt;F344,1,0)</f>
        <v>0</v>
      </c>
    </row>
    <row r="345" customFormat="false" ht="15" hidden="false" customHeight="false" outlineLevel="0" collapsed="false">
      <c r="A345" s="51" t="n">
        <f aca="false">Prices_MTM!A578</f>
        <v>37797</v>
      </c>
      <c r="B345" s="43" t="n">
        <f aca="false">Prices_MTM!I578</f>
        <v>141000</v>
      </c>
      <c r="C345" s="43" t="n">
        <f aca="false">-PERCENTILE(Prices_MTM!I328:I577,1-Inputs!$B$8)</f>
        <v>101150</v>
      </c>
      <c r="D345" s="43" t="n">
        <f aca="false">NORMSINV(Inputs!$B$8)*STDEV(Prices_MTM!I328:I577)</f>
        <v>130902.421995625</v>
      </c>
      <c r="E345" s="43" t="n">
        <f aca="false">-PERCENTILE(Prices_MTM!I328:I577,1-Inputs!$B$9)</f>
        <v>216915</v>
      </c>
      <c r="F345" s="43" t="n">
        <f aca="false">NORMSINV(Inputs!$B$9)*STDEV(Prices_MTM!I328:I577)</f>
        <v>185137.793495168</v>
      </c>
      <c r="G345" s="52" t="n">
        <f aca="false">IF(-B345&gt;C345,1,0)</f>
        <v>0</v>
      </c>
      <c r="H345" s="52" t="n">
        <f aca="false">IF(-B345&gt;D345,1,0)</f>
        <v>0</v>
      </c>
      <c r="I345" s="52" t="n">
        <f aca="false">IF(-B345&gt;E345,1,0)</f>
        <v>0</v>
      </c>
      <c r="J345" s="52" t="n">
        <f aca="false">IF(-B345&gt;F345,1,0)</f>
        <v>0</v>
      </c>
    </row>
    <row r="346" customFormat="false" ht="15" hidden="false" customHeight="false" outlineLevel="0" collapsed="false">
      <c r="A346" s="51" t="n">
        <f aca="false">Prices_MTM!A579</f>
        <v>37798</v>
      </c>
      <c r="B346" s="43" t="n">
        <f aca="false">Prices_MTM!I579</f>
        <v>-254000</v>
      </c>
      <c r="C346" s="43" t="n">
        <f aca="false">-PERCENTILE(Prices_MTM!I329:I578,1-Inputs!$B$8)</f>
        <v>101150</v>
      </c>
      <c r="D346" s="43" t="n">
        <f aca="false">NORMSINV(Inputs!$B$8)*STDEV(Prices_MTM!I329:I578)</f>
        <v>131530.053786116</v>
      </c>
      <c r="E346" s="43" t="n">
        <f aca="false">-PERCENTILE(Prices_MTM!I329:I578,1-Inputs!$B$9)</f>
        <v>216915</v>
      </c>
      <c r="F346" s="43" t="n">
        <f aca="false">NORMSINV(Inputs!$B$9)*STDEV(Prices_MTM!I329:I578)</f>
        <v>186025.465113824</v>
      </c>
      <c r="G346" s="52" t="n">
        <f aca="false">IF(-B346&gt;C346,1,0)</f>
        <v>1</v>
      </c>
      <c r="H346" s="52" t="n">
        <f aca="false">IF(-B346&gt;D346,1,0)</f>
        <v>1</v>
      </c>
      <c r="I346" s="52" t="n">
        <f aca="false">IF(-B346&gt;E346,1,0)</f>
        <v>1</v>
      </c>
      <c r="J346" s="52" t="n">
        <f aca="false">IF(-B346&gt;F346,1,0)</f>
        <v>1</v>
      </c>
    </row>
    <row r="347" customFormat="false" ht="15" hidden="false" customHeight="false" outlineLevel="0" collapsed="false">
      <c r="A347" s="51" t="n">
        <f aca="false">Prices_MTM!A580</f>
        <v>37802</v>
      </c>
      <c r="B347" s="43" t="n">
        <f aca="false">Prices_MTM!I580</f>
        <v>27000</v>
      </c>
      <c r="C347" s="43" t="n">
        <f aca="false">-PERCENTILE(Prices_MTM!I330:I579,1-Inputs!$B$8)</f>
        <v>103050</v>
      </c>
      <c r="D347" s="43" t="n">
        <f aca="false">NORMSINV(Inputs!$B$8)*STDEV(Prices_MTM!I330:I579)</f>
        <v>134210.357372652</v>
      </c>
      <c r="E347" s="43" t="n">
        <f aca="false">-PERCENTILE(Prices_MTM!I330:I579,1-Inputs!$B$9)</f>
        <v>239790</v>
      </c>
      <c r="F347" s="43" t="n">
        <f aca="false">NORMSINV(Inputs!$B$9)*STDEV(Prices_MTM!I330:I579)</f>
        <v>189816.269625638</v>
      </c>
      <c r="G347" s="52" t="n">
        <f aca="false">IF(-B347&gt;C347,1,0)</f>
        <v>0</v>
      </c>
      <c r="H347" s="52" t="n">
        <f aca="false">IF(-B347&gt;D347,1,0)</f>
        <v>0</v>
      </c>
      <c r="I347" s="52" t="n">
        <f aca="false">IF(-B347&gt;E347,1,0)</f>
        <v>0</v>
      </c>
      <c r="J347" s="52" t="n">
        <f aca="false">IF(-B347&gt;F347,1,0)</f>
        <v>0</v>
      </c>
    </row>
    <row r="348" customFormat="false" ht="15" hidden="false" customHeight="false" outlineLevel="0" collapsed="false">
      <c r="A348" s="51" t="n">
        <f aca="false">Prices_MTM!A581</f>
        <v>37803</v>
      </c>
      <c r="B348" s="43" t="n">
        <f aca="false">Prices_MTM!I581</f>
        <v>53500.0000000002</v>
      </c>
      <c r="C348" s="43" t="n">
        <f aca="false">-PERCENTILE(Prices_MTM!I331:I580,1-Inputs!$B$8)</f>
        <v>103050</v>
      </c>
      <c r="D348" s="43" t="n">
        <f aca="false">NORMSINV(Inputs!$B$8)*STDEV(Prices_MTM!I331:I580)</f>
        <v>134190.591983685</v>
      </c>
      <c r="E348" s="43" t="n">
        <f aca="false">-PERCENTILE(Prices_MTM!I331:I580,1-Inputs!$B$9)</f>
        <v>239790</v>
      </c>
      <c r="F348" s="43" t="n">
        <f aca="false">NORMSINV(Inputs!$B$9)*STDEV(Prices_MTM!I331:I580)</f>
        <v>189788.315058832</v>
      </c>
      <c r="G348" s="52" t="n">
        <f aca="false">IF(-B348&gt;C348,1,0)</f>
        <v>0</v>
      </c>
      <c r="H348" s="52" t="n">
        <f aca="false">IF(-B348&gt;D348,1,0)</f>
        <v>0</v>
      </c>
      <c r="I348" s="52" t="n">
        <f aca="false">IF(-B348&gt;E348,1,0)</f>
        <v>0</v>
      </c>
      <c r="J348" s="52" t="n">
        <f aca="false">IF(-B348&gt;F348,1,0)</f>
        <v>0</v>
      </c>
    </row>
    <row r="349" customFormat="false" ht="15" hidden="false" customHeight="false" outlineLevel="0" collapsed="false">
      <c r="A349" s="51" t="n">
        <f aca="false">Prices_MTM!A582</f>
        <v>37809</v>
      </c>
      <c r="B349" s="43" t="n">
        <f aca="false">Prices_MTM!I582</f>
        <v>21999.9999999997</v>
      </c>
      <c r="C349" s="43" t="n">
        <f aca="false">-PERCENTILE(Prices_MTM!I332:I581,1-Inputs!$B$8)</f>
        <v>103050</v>
      </c>
      <c r="D349" s="43" t="n">
        <f aca="false">NORMSINV(Inputs!$B$8)*STDEV(Prices_MTM!I332:I581)</f>
        <v>134297.129503325</v>
      </c>
      <c r="E349" s="43" t="n">
        <f aca="false">-PERCENTILE(Prices_MTM!I332:I581,1-Inputs!$B$9)</f>
        <v>239790</v>
      </c>
      <c r="F349" s="43" t="n">
        <f aca="false">NORMSINV(Inputs!$B$9)*STDEV(Prices_MTM!I332:I581)</f>
        <v>189938.993105959</v>
      </c>
      <c r="G349" s="52" t="n">
        <f aca="false">IF(-B349&gt;C349,1,0)</f>
        <v>0</v>
      </c>
      <c r="H349" s="52" t="n">
        <f aca="false">IF(-B349&gt;D349,1,0)</f>
        <v>0</v>
      </c>
      <c r="I349" s="52" t="n">
        <f aca="false">IF(-B349&gt;E349,1,0)</f>
        <v>0</v>
      </c>
      <c r="J349" s="52" t="n">
        <f aca="false">IF(-B349&gt;F349,1,0)</f>
        <v>0</v>
      </c>
    </row>
    <row r="350" customFormat="false" ht="15" hidden="false" customHeight="false" outlineLevel="0" collapsed="false">
      <c r="A350" s="51" t="n">
        <f aca="false">Prices_MTM!A583</f>
        <v>37818</v>
      </c>
      <c r="B350" s="43" t="n">
        <f aca="false">Prices_MTM!I583</f>
        <v>48000</v>
      </c>
      <c r="C350" s="43" t="n">
        <f aca="false">-PERCENTILE(Prices_MTM!I333:I582,1-Inputs!$B$8)</f>
        <v>103050</v>
      </c>
      <c r="D350" s="43" t="n">
        <f aca="false">NORMSINV(Inputs!$B$8)*STDEV(Prices_MTM!I333:I582)</f>
        <v>134048.315123375</v>
      </c>
      <c r="E350" s="43" t="n">
        <f aca="false">-PERCENTILE(Prices_MTM!I333:I582,1-Inputs!$B$9)</f>
        <v>239790</v>
      </c>
      <c r="F350" s="43" t="n">
        <f aca="false">NORMSINV(Inputs!$B$9)*STDEV(Prices_MTM!I333:I582)</f>
        <v>189587.090180165</v>
      </c>
      <c r="G350" s="52" t="n">
        <f aca="false">IF(-B350&gt;C350,1,0)</f>
        <v>0</v>
      </c>
      <c r="H350" s="52" t="n">
        <f aca="false">IF(-B350&gt;D350,1,0)</f>
        <v>0</v>
      </c>
      <c r="I350" s="52" t="n">
        <f aca="false">IF(-B350&gt;E350,1,0)</f>
        <v>0</v>
      </c>
      <c r="J350" s="52" t="n">
        <f aca="false">IF(-B350&gt;F350,1,0)</f>
        <v>0</v>
      </c>
    </row>
    <row r="351" customFormat="false" ht="15" hidden="false" customHeight="false" outlineLevel="0" collapsed="false">
      <c r="A351" s="51" t="n">
        <f aca="false">Prices_MTM!A584</f>
        <v>37819</v>
      </c>
      <c r="B351" s="43" t="n">
        <f aca="false">Prices_MTM!I584</f>
        <v>20000.0000000003</v>
      </c>
      <c r="C351" s="43" t="n">
        <f aca="false">-PERCENTILE(Prices_MTM!I334:I583,1-Inputs!$B$8)</f>
        <v>103050</v>
      </c>
      <c r="D351" s="43" t="n">
        <f aca="false">NORMSINV(Inputs!$B$8)*STDEV(Prices_MTM!I334:I583)</f>
        <v>134065.935890164</v>
      </c>
      <c r="E351" s="43" t="n">
        <f aca="false">-PERCENTILE(Prices_MTM!I334:I583,1-Inputs!$B$9)</f>
        <v>239790</v>
      </c>
      <c r="F351" s="43" t="n">
        <f aca="false">NORMSINV(Inputs!$B$9)*STDEV(Prices_MTM!I334:I583)</f>
        <v>189612.0115669</v>
      </c>
      <c r="G351" s="52" t="n">
        <f aca="false">IF(-B351&gt;C351,1,0)</f>
        <v>0</v>
      </c>
      <c r="H351" s="52" t="n">
        <f aca="false">IF(-B351&gt;D351,1,0)</f>
        <v>0</v>
      </c>
      <c r="I351" s="52" t="n">
        <f aca="false">IF(-B351&gt;E351,1,0)</f>
        <v>0</v>
      </c>
      <c r="J351" s="52" t="n">
        <f aca="false">IF(-B351&gt;F351,1,0)</f>
        <v>0</v>
      </c>
    </row>
    <row r="352" customFormat="false" ht="15" hidden="false" customHeight="false" outlineLevel="0" collapsed="false">
      <c r="A352" s="51" t="n">
        <f aca="false">Prices_MTM!A585</f>
        <v>37825</v>
      </c>
      <c r="B352" s="43" t="n">
        <f aca="false">Prices_MTM!I585</f>
        <v>-85000.0000000003</v>
      </c>
      <c r="C352" s="43" t="n">
        <f aca="false">-PERCENTILE(Prices_MTM!I335:I584,1-Inputs!$B$8)</f>
        <v>103050</v>
      </c>
      <c r="D352" s="43" t="n">
        <f aca="false">NORMSINV(Inputs!$B$8)*STDEV(Prices_MTM!I335:I584)</f>
        <v>134022.957903889</v>
      </c>
      <c r="E352" s="43" t="n">
        <f aca="false">-PERCENTILE(Prices_MTM!I335:I584,1-Inputs!$B$9)</f>
        <v>239790</v>
      </c>
      <c r="F352" s="43" t="n">
        <f aca="false">NORMSINV(Inputs!$B$9)*STDEV(Prices_MTM!I335:I584)</f>
        <v>189551.226980743</v>
      </c>
      <c r="G352" s="52" t="n">
        <f aca="false">IF(-B352&gt;C352,1,0)</f>
        <v>0</v>
      </c>
      <c r="H352" s="52" t="n">
        <f aca="false">IF(-B352&gt;D352,1,0)</f>
        <v>0</v>
      </c>
      <c r="I352" s="52" t="n">
        <f aca="false">IF(-B352&gt;E352,1,0)</f>
        <v>0</v>
      </c>
      <c r="J352" s="52" t="n">
        <f aca="false">IF(-B352&gt;F352,1,0)</f>
        <v>0</v>
      </c>
    </row>
    <row r="353" customFormat="false" ht="15" hidden="false" customHeight="false" outlineLevel="0" collapsed="false">
      <c r="A353" s="51" t="n">
        <f aca="false">Prices_MTM!A586</f>
        <v>37826</v>
      </c>
      <c r="B353" s="43" t="n">
        <f aca="false">Prices_MTM!I586</f>
        <v>56000.0000000001</v>
      </c>
      <c r="C353" s="43" t="n">
        <f aca="false">-PERCENTILE(Prices_MTM!I336:I585,1-Inputs!$B$8)</f>
        <v>103050</v>
      </c>
      <c r="D353" s="43" t="n">
        <f aca="false">NORMSINV(Inputs!$B$8)*STDEV(Prices_MTM!I336:I585)</f>
        <v>134311.362106589</v>
      </c>
      <c r="E353" s="43" t="n">
        <f aca="false">-PERCENTILE(Prices_MTM!I336:I585,1-Inputs!$B$9)</f>
        <v>239790</v>
      </c>
      <c r="F353" s="43" t="n">
        <f aca="false">NORMSINV(Inputs!$B$9)*STDEV(Prices_MTM!I336:I585)</f>
        <v>189959.122548362</v>
      </c>
      <c r="G353" s="52" t="n">
        <f aca="false">IF(-B353&gt;C353,1,0)</f>
        <v>0</v>
      </c>
      <c r="H353" s="52" t="n">
        <f aca="false">IF(-B353&gt;D353,1,0)</f>
        <v>0</v>
      </c>
      <c r="I353" s="52" t="n">
        <f aca="false">IF(-B353&gt;E353,1,0)</f>
        <v>0</v>
      </c>
      <c r="J353" s="52" t="n">
        <f aca="false">IF(-B353&gt;F353,1,0)</f>
        <v>0</v>
      </c>
    </row>
    <row r="354" customFormat="false" ht="15" hidden="false" customHeight="false" outlineLevel="0" collapsed="false">
      <c r="A354" s="51" t="n">
        <f aca="false">Prices_MTM!A587</f>
        <v>37827</v>
      </c>
      <c r="B354" s="43" t="n">
        <f aca="false">Prices_MTM!I587</f>
        <v>-69500</v>
      </c>
      <c r="C354" s="43" t="n">
        <f aca="false">-PERCENTILE(Prices_MTM!I337:I586,1-Inputs!$B$8)</f>
        <v>101150</v>
      </c>
      <c r="D354" s="43" t="n">
        <f aca="false">NORMSINV(Inputs!$B$8)*STDEV(Prices_MTM!I337:I586)</f>
        <v>132623.871539426</v>
      </c>
      <c r="E354" s="43" t="n">
        <f aca="false">-PERCENTILE(Prices_MTM!I337:I586,1-Inputs!$B$9)</f>
        <v>239790</v>
      </c>
      <c r="F354" s="43" t="n">
        <f aca="false">NORMSINV(Inputs!$B$9)*STDEV(Prices_MTM!I337:I586)</f>
        <v>187572.472436122</v>
      </c>
      <c r="G354" s="52" t="n">
        <f aca="false">IF(-B354&gt;C354,1,0)</f>
        <v>0</v>
      </c>
      <c r="H354" s="52" t="n">
        <f aca="false">IF(-B354&gt;D354,1,0)</f>
        <v>0</v>
      </c>
      <c r="I354" s="52" t="n">
        <f aca="false">IF(-B354&gt;E354,1,0)</f>
        <v>0</v>
      </c>
      <c r="J354" s="52" t="n">
        <f aca="false">IF(-B354&gt;F354,1,0)</f>
        <v>0</v>
      </c>
    </row>
    <row r="355" customFormat="false" ht="15" hidden="false" customHeight="false" outlineLevel="0" collapsed="false">
      <c r="A355" s="51" t="n">
        <f aca="false">Prices_MTM!A588</f>
        <v>37830</v>
      </c>
      <c r="B355" s="43" t="n">
        <f aca="false">Prices_MTM!I588</f>
        <v>-3499.99999999984</v>
      </c>
      <c r="C355" s="43" t="n">
        <f aca="false">-PERCENTILE(Prices_MTM!I338:I587,1-Inputs!$B$8)</f>
        <v>101150</v>
      </c>
      <c r="D355" s="43" t="n">
        <f aca="false">NORMSINV(Inputs!$B$8)*STDEV(Prices_MTM!I338:I587)</f>
        <v>132776.763205198</v>
      </c>
      <c r="E355" s="43" t="n">
        <f aca="false">-PERCENTILE(Prices_MTM!I338:I587,1-Inputs!$B$9)</f>
        <v>239790</v>
      </c>
      <c r="F355" s="43" t="n">
        <f aca="false">NORMSINV(Inputs!$B$9)*STDEV(Prices_MTM!I338:I587)</f>
        <v>187788.71003672</v>
      </c>
      <c r="G355" s="52" t="n">
        <f aca="false">IF(-B355&gt;C355,1,0)</f>
        <v>0</v>
      </c>
      <c r="H355" s="52" t="n">
        <f aca="false">IF(-B355&gt;D355,1,0)</f>
        <v>0</v>
      </c>
      <c r="I355" s="52" t="n">
        <f aca="false">IF(-B355&gt;E355,1,0)</f>
        <v>0</v>
      </c>
      <c r="J355" s="52" t="n">
        <f aca="false">IF(-B355&gt;F355,1,0)</f>
        <v>0</v>
      </c>
    </row>
    <row r="356" customFormat="false" ht="15" hidden="false" customHeight="false" outlineLevel="0" collapsed="false">
      <c r="A356" s="51" t="n">
        <f aca="false">Prices_MTM!A589</f>
        <v>37831</v>
      </c>
      <c r="B356" s="43" t="n">
        <f aca="false">Prices_MTM!I589</f>
        <v>-4999.99999999989</v>
      </c>
      <c r="C356" s="43" t="n">
        <f aca="false">-PERCENTILE(Prices_MTM!I339:I588,1-Inputs!$B$8)</f>
        <v>101150</v>
      </c>
      <c r="D356" s="43" t="n">
        <f aca="false">NORMSINV(Inputs!$B$8)*STDEV(Prices_MTM!I339:I588)</f>
        <v>132758.258295713</v>
      </c>
      <c r="E356" s="43" t="n">
        <f aca="false">-PERCENTILE(Prices_MTM!I339:I588,1-Inputs!$B$9)</f>
        <v>239790</v>
      </c>
      <c r="F356" s="43" t="n">
        <f aca="false">NORMSINV(Inputs!$B$9)*STDEV(Prices_MTM!I339:I588)</f>
        <v>187762.538190098</v>
      </c>
      <c r="G356" s="52" t="n">
        <f aca="false">IF(-B356&gt;C356,1,0)</f>
        <v>0</v>
      </c>
      <c r="H356" s="52" t="n">
        <f aca="false">IF(-B356&gt;D356,1,0)</f>
        <v>0</v>
      </c>
      <c r="I356" s="52" t="n">
        <f aca="false">IF(-B356&gt;E356,1,0)</f>
        <v>0</v>
      </c>
      <c r="J356" s="52" t="n">
        <f aca="false">IF(-B356&gt;F356,1,0)</f>
        <v>0</v>
      </c>
    </row>
    <row r="357" customFormat="false" ht="15" hidden="false" customHeight="false" outlineLevel="0" collapsed="false">
      <c r="A357" s="51" t="n">
        <f aca="false">Prices_MTM!A590</f>
        <v>37837</v>
      </c>
      <c r="B357" s="43" t="n">
        <f aca="false">Prices_MTM!I590</f>
        <v>77000</v>
      </c>
      <c r="C357" s="43" t="n">
        <f aca="false">-PERCENTILE(Prices_MTM!I340:I589,1-Inputs!$B$8)</f>
        <v>101150</v>
      </c>
      <c r="D357" s="43" t="n">
        <f aca="false">NORMSINV(Inputs!$B$8)*STDEV(Prices_MTM!I340:I589)</f>
        <v>132715.539851427</v>
      </c>
      <c r="E357" s="43" t="n">
        <f aca="false">-PERCENTILE(Prices_MTM!I340:I589,1-Inputs!$B$9)</f>
        <v>239790</v>
      </c>
      <c r="F357" s="43" t="n">
        <f aca="false">NORMSINV(Inputs!$B$9)*STDEV(Prices_MTM!I340:I589)</f>
        <v>187702.12067913</v>
      </c>
      <c r="G357" s="52" t="n">
        <f aca="false">IF(-B357&gt;C357,1,0)</f>
        <v>0</v>
      </c>
      <c r="H357" s="52" t="n">
        <f aca="false">IF(-B357&gt;D357,1,0)</f>
        <v>0</v>
      </c>
      <c r="I357" s="52" t="n">
        <f aca="false">IF(-B357&gt;E357,1,0)</f>
        <v>0</v>
      </c>
      <c r="J357" s="52" t="n">
        <f aca="false">IF(-B357&gt;F357,1,0)</f>
        <v>0</v>
      </c>
    </row>
    <row r="358" customFormat="false" ht="15" hidden="false" customHeight="false" outlineLevel="0" collapsed="false">
      <c r="A358" s="51" t="n">
        <f aca="false">Prices_MTM!A591</f>
        <v>37839</v>
      </c>
      <c r="B358" s="43" t="n">
        <f aca="false">Prices_MTM!I591</f>
        <v>-8000.00000000019</v>
      </c>
      <c r="C358" s="43" t="n">
        <f aca="false">-PERCENTILE(Prices_MTM!I341:I590,1-Inputs!$B$8)</f>
        <v>101150</v>
      </c>
      <c r="D358" s="43" t="n">
        <f aca="false">NORMSINV(Inputs!$B$8)*STDEV(Prices_MTM!I341:I590)</f>
        <v>132693.762792553</v>
      </c>
      <c r="E358" s="43" t="n">
        <f aca="false">-PERCENTILE(Prices_MTM!I341:I590,1-Inputs!$B$9)</f>
        <v>239790</v>
      </c>
      <c r="F358" s="43" t="n">
        <f aca="false">NORMSINV(Inputs!$B$9)*STDEV(Prices_MTM!I341:I590)</f>
        <v>187671.320969184</v>
      </c>
      <c r="G358" s="52" t="n">
        <f aca="false">IF(-B358&gt;C358,1,0)</f>
        <v>0</v>
      </c>
      <c r="H358" s="52" t="n">
        <f aca="false">IF(-B358&gt;D358,1,0)</f>
        <v>0</v>
      </c>
      <c r="I358" s="52" t="n">
        <f aca="false">IF(-B358&gt;E358,1,0)</f>
        <v>0</v>
      </c>
      <c r="J358" s="52" t="n">
        <f aca="false">IF(-B358&gt;F358,1,0)</f>
        <v>0</v>
      </c>
    </row>
    <row r="359" customFormat="false" ht="15" hidden="false" customHeight="false" outlineLevel="0" collapsed="false">
      <c r="A359" s="51" t="n">
        <f aca="false">Prices_MTM!A592</f>
        <v>37840</v>
      </c>
      <c r="B359" s="43" t="n">
        <f aca="false">Prices_MTM!I592</f>
        <v>61499.9999999998</v>
      </c>
      <c r="C359" s="43" t="n">
        <f aca="false">-PERCENTILE(Prices_MTM!I342:I591,1-Inputs!$B$8)</f>
        <v>101150</v>
      </c>
      <c r="D359" s="43" t="n">
        <f aca="false">NORMSINV(Inputs!$B$8)*STDEV(Prices_MTM!I342:I591)</f>
        <v>132698.451325272</v>
      </c>
      <c r="E359" s="43" t="n">
        <f aca="false">-PERCENTILE(Prices_MTM!I342:I591,1-Inputs!$B$9)</f>
        <v>239790</v>
      </c>
      <c r="F359" s="43" t="n">
        <f aca="false">NORMSINV(Inputs!$B$9)*STDEV(Prices_MTM!I342:I591)</f>
        <v>187677.952050482</v>
      </c>
      <c r="G359" s="52" t="n">
        <f aca="false">IF(-B359&gt;C359,1,0)</f>
        <v>0</v>
      </c>
      <c r="H359" s="52" t="n">
        <f aca="false">IF(-B359&gt;D359,1,0)</f>
        <v>0</v>
      </c>
      <c r="I359" s="52" t="n">
        <f aca="false">IF(-B359&gt;E359,1,0)</f>
        <v>0</v>
      </c>
      <c r="J359" s="52" t="n">
        <f aca="false">IF(-B359&gt;F359,1,0)</f>
        <v>0</v>
      </c>
    </row>
    <row r="360" customFormat="false" ht="15" hidden="false" customHeight="false" outlineLevel="0" collapsed="false">
      <c r="A360" s="51" t="n">
        <f aca="false">Prices_MTM!A593</f>
        <v>37841</v>
      </c>
      <c r="B360" s="43" t="n">
        <f aca="false">Prices_MTM!I593</f>
        <v>-44500</v>
      </c>
      <c r="C360" s="43" t="n">
        <f aca="false">-PERCENTILE(Prices_MTM!I343:I592,1-Inputs!$B$8)</f>
        <v>101150</v>
      </c>
      <c r="D360" s="43" t="n">
        <f aca="false">NORMSINV(Inputs!$B$8)*STDEV(Prices_MTM!I343:I592)</f>
        <v>132838.658392579</v>
      </c>
      <c r="E360" s="43" t="n">
        <f aca="false">-PERCENTILE(Prices_MTM!I343:I592,1-Inputs!$B$9)</f>
        <v>239790</v>
      </c>
      <c r="F360" s="43" t="n">
        <f aca="false">NORMSINV(Inputs!$B$9)*STDEV(Prices_MTM!I343:I592)</f>
        <v>187876.249581405</v>
      </c>
      <c r="G360" s="52" t="n">
        <f aca="false">IF(-B360&gt;C360,1,0)</f>
        <v>0</v>
      </c>
      <c r="H360" s="52" t="n">
        <f aca="false">IF(-B360&gt;D360,1,0)</f>
        <v>0</v>
      </c>
      <c r="I360" s="52" t="n">
        <f aca="false">IF(-B360&gt;E360,1,0)</f>
        <v>0</v>
      </c>
      <c r="J360" s="52" t="n">
        <f aca="false">IF(-B360&gt;F360,1,0)</f>
        <v>0</v>
      </c>
    </row>
    <row r="361" customFormat="false" ht="15" hidden="false" customHeight="false" outlineLevel="0" collapsed="false">
      <c r="A361" s="51" t="n">
        <f aca="false">Prices_MTM!A594</f>
        <v>37844</v>
      </c>
      <c r="B361" s="43" t="n">
        <f aca="false">Prices_MTM!I594</f>
        <v>-4999.99999999972</v>
      </c>
      <c r="C361" s="43" t="n">
        <f aca="false">-PERCENTILE(Prices_MTM!I344:I593,1-Inputs!$B$8)</f>
        <v>101150</v>
      </c>
      <c r="D361" s="43" t="n">
        <f aca="false">NORMSINV(Inputs!$B$8)*STDEV(Prices_MTM!I344:I593)</f>
        <v>132925.061560835</v>
      </c>
      <c r="E361" s="43" t="n">
        <f aca="false">-PERCENTILE(Prices_MTM!I344:I593,1-Inputs!$B$9)</f>
        <v>239790</v>
      </c>
      <c r="F361" s="43" t="n">
        <f aca="false">NORMSINV(Inputs!$B$9)*STDEV(Prices_MTM!I344:I593)</f>
        <v>187998.451231138</v>
      </c>
      <c r="G361" s="52" t="n">
        <f aca="false">IF(-B361&gt;C361,1,0)</f>
        <v>0</v>
      </c>
      <c r="H361" s="52" t="n">
        <f aca="false">IF(-B361&gt;D361,1,0)</f>
        <v>0</v>
      </c>
      <c r="I361" s="52" t="n">
        <f aca="false">IF(-B361&gt;E361,1,0)</f>
        <v>0</v>
      </c>
      <c r="J361" s="52" t="n">
        <f aca="false">IF(-B361&gt;F361,1,0)</f>
        <v>0</v>
      </c>
    </row>
    <row r="362" customFormat="false" ht="15" hidden="false" customHeight="false" outlineLevel="0" collapsed="false">
      <c r="A362" s="51" t="n">
        <f aca="false">Prices_MTM!A595</f>
        <v>37846</v>
      </c>
      <c r="B362" s="43" t="n">
        <f aca="false">Prices_MTM!I595</f>
        <v>-86499.9999999998</v>
      </c>
      <c r="C362" s="43" t="n">
        <f aca="false">-PERCENTILE(Prices_MTM!I345:I594,1-Inputs!$B$8)</f>
        <v>101150</v>
      </c>
      <c r="D362" s="43" t="n">
        <f aca="false">NORMSINV(Inputs!$B$8)*STDEV(Prices_MTM!I345:I594)</f>
        <v>132776.005585069</v>
      </c>
      <c r="E362" s="43" t="n">
        <f aca="false">-PERCENTILE(Prices_MTM!I345:I594,1-Inputs!$B$9)</f>
        <v>239790</v>
      </c>
      <c r="F362" s="43" t="n">
        <f aca="false">NORMSINV(Inputs!$B$9)*STDEV(Prices_MTM!I345:I594)</f>
        <v>187787.638520114</v>
      </c>
      <c r="G362" s="52" t="n">
        <f aca="false">IF(-B362&gt;C362,1,0)</f>
        <v>0</v>
      </c>
      <c r="H362" s="52" t="n">
        <f aca="false">IF(-B362&gt;D362,1,0)</f>
        <v>0</v>
      </c>
      <c r="I362" s="52" t="n">
        <f aca="false">IF(-B362&gt;E362,1,0)</f>
        <v>0</v>
      </c>
      <c r="J362" s="52" t="n">
        <f aca="false">IF(-B362&gt;F362,1,0)</f>
        <v>0</v>
      </c>
    </row>
    <row r="363" customFormat="false" ht="15" hidden="false" customHeight="false" outlineLevel="0" collapsed="false">
      <c r="A363" s="51" t="n">
        <f aca="false">Prices_MTM!A596</f>
        <v>37848</v>
      </c>
      <c r="B363" s="43" t="n">
        <f aca="false">Prices_MTM!I596</f>
        <v>40000</v>
      </c>
      <c r="C363" s="43" t="n">
        <f aca="false">-PERCENTILE(Prices_MTM!I346:I595,1-Inputs!$B$8)</f>
        <v>101150</v>
      </c>
      <c r="D363" s="43" t="n">
        <f aca="false">NORMSINV(Inputs!$B$8)*STDEV(Prices_MTM!I346:I595)</f>
        <v>132875.180609251</v>
      </c>
      <c r="E363" s="43" t="n">
        <f aca="false">-PERCENTILE(Prices_MTM!I346:I595,1-Inputs!$B$9)</f>
        <v>239790</v>
      </c>
      <c r="F363" s="43" t="n">
        <f aca="false">NORMSINV(Inputs!$B$9)*STDEV(Prices_MTM!I346:I595)</f>
        <v>187927.903649413</v>
      </c>
      <c r="G363" s="52" t="n">
        <f aca="false">IF(-B363&gt;C363,1,0)</f>
        <v>0</v>
      </c>
      <c r="H363" s="52" t="n">
        <f aca="false">IF(-B363&gt;D363,1,0)</f>
        <v>0</v>
      </c>
      <c r="I363" s="52" t="n">
        <f aca="false">IF(-B363&gt;E363,1,0)</f>
        <v>0</v>
      </c>
      <c r="J363" s="52" t="n">
        <f aca="false">IF(-B363&gt;F363,1,0)</f>
        <v>0</v>
      </c>
    </row>
    <row r="364" customFormat="false" ht="15" hidden="false" customHeight="false" outlineLevel="0" collapsed="false">
      <c r="A364" s="51" t="n">
        <f aca="false">Prices_MTM!A597</f>
        <v>37852</v>
      </c>
      <c r="B364" s="43" t="n">
        <f aca="false">Prices_MTM!I597</f>
        <v>-25000</v>
      </c>
      <c r="C364" s="43" t="n">
        <f aca="false">-PERCENTILE(Prices_MTM!I347:I596,1-Inputs!$B$8)</f>
        <v>101150</v>
      </c>
      <c r="D364" s="43" t="n">
        <f aca="false">NORMSINV(Inputs!$B$8)*STDEV(Prices_MTM!I347:I596)</f>
        <v>132550.372424474</v>
      </c>
      <c r="E364" s="43" t="n">
        <f aca="false">-PERCENTILE(Prices_MTM!I347:I596,1-Inputs!$B$9)</f>
        <v>239790</v>
      </c>
      <c r="F364" s="43" t="n">
        <f aca="false">NORMSINV(Inputs!$B$9)*STDEV(Prices_MTM!I347:I596)</f>
        <v>187468.52123523</v>
      </c>
      <c r="G364" s="52" t="n">
        <f aca="false">IF(-B364&gt;C364,1,0)</f>
        <v>0</v>
      </c>
      <c r="H364" s="52" t="n">
        <f aca="false">IF(-B364&gt;D364,1,0)</f>
        <v>0</v>
      </c>
      <c r="I364" s="52" t="n">
        <f aca="false">IF(-B364&gt;E364,1,0)</f>
        <v>0</v>
      </c>
      <c r="J364" s="52" t="n">
        <f aca="false">IF(-B364&gt;F364,1,0)</f>
        <v>0</v>
      </c>
    </row>
    <row r="365" customFormat="false" ht="15" hidden="false" customHeight="false" outlineLevel="0" collapsed="false">
      <c r="A365" s="51" t="n">
        <f aca="false">Prices_MTM!A598</f>
        <v>37854</v>
      </c>
      <c r="B365" s="43" t="n">
        <f aca="false">Prices_MTM!I598</f>
        <v>63500</v>
      </c>
      <c r="C365" s="43" t="n">
        <f aca="false">-PERCENTILE(Prices_MTM!I348:I597,1-Inputs!$B$8)</f>
        <v>101150</v>
      </c>
      <c r="D365" s="43" t="n">
        <f aca="false">NORMSINV(Inputs!$B$8)*STDEV(Prices_MTM!I348:I597)</f>
        <v>132364.244499662</v>
      </c>
      <c r="E365" s="43" t="n">
        <f aca="false">-PERCENTILE(Prices_MTM!I348:I597,1-Inputs!$B$9)</f>
        <v>239790</v>
      </c>
      <c r="F365" s="43" t="n">
        <f aca="false">NORMSINV(Inputs!$B$9)*STDEV(Prices_MTM!I348:I597)</f>
        <v>187205.27695921</v>
      </c>
      <c r="G365" s="52" t="n">
        <f aca="false">IF(-B365&gt;C365,1,0)</f>
        <v>0</v>
      </c>
      <c r="H365" s="52" t="n">
        <f aca="false">IF(-B365&gt;D365,1,0)</f>
        <v>0</v>
      </c>
      <c r="I365" s="52" t="n">
        <f aca="false">IF(-B365&gt;E365,1,0)</f>
        <v>0</v>
      </c>
      <c r="J365" s="52" t="n">
        <f aca="false">IF(-B365&gt;F365,1,0)</f>
        <v>0</v>
      </c>
    </row>
    <row r="366" customFormat="false" ht="15" hidden="false" customHeight="false" outlineLevel="0" collapsed="false">
      <c r="A366" s="51" t="n">
        <f aca="false">Prices_MTM!A599</f>
        <v>37855</v>
      </c>
      <c r="B366" s="43" t="n">
        <f aca="false">Prices_MTM!I599</f>
        <v>-27500</v>
      </c>
      <c r="C366" s="43" t="n">
        <f aca="false">-PERCENTILE(Prices_MTM!I349:I598,1-Inputs!$B$8)</f>
        <v>101150</v>
      </c>
      <c r="D366" s="43" t="n">
        <f aca="false">NORMSINV(Inputs!$B$8)*STDEV(Prices_MTM!I349:I598)</f>
        <v>132511.626962645</v>
      </c>
      <c r="E366" s="43" t="n">
        <f aca="false">-PERCENTILE(Prices_MTM!I349:I598,1-Inputs!$B$9)</f>
        <v>239790</v>
      </c>
      <c r="F366" s="43" t="n">
        <f aca="false">NORMSINV(Inputs!$B$9)*STDEV(Prices_MTM!I349:I598)</f>
        <v>187413.722789169</v>
      </c>
      <c r="G366" s="52" t="n">
        <f aca="false">IF(-B366&gt;C366,1,0)</f>
        <v>0</v>
      </c>
      <c r="H366" s="52" t="n">
        <f aca="false">IF(-B366&gt;D366,1,0)</f>
        <v>0</v>
      </c>
      <c r="I366" s="52" t="n">
        <f aca="false">IF(-B366&gt;E366,1,0)</f>
        <v>0</v>
      </c>
      <c r="J366" s="52" t="n">
        <f aca="false">IF(-B366&gt;F366,1,0)</f>
        <v>0</v>
      </c>
    </row>
    <row r="367" customFormat="false" ht="15" hidden="false" customHeight="false" outlineLevel="0" collapsed="false">
      <c r="A367" s="51" t="n">
        <f aca="false">Prices_MTM!A600</f>
        <v>37858</v>
      </c>
      <c r="B367" s="43" t="n">
        <f aca="false">Prices_MTM!I600</f>
        <v>-9000.00000000016</v>
      </c>
      <c r="C367" s="43" t="n">
        <f aca="false">-PERCENTILE(Prices_MTM!I350:I599,1-Inputs!$B$8)</f>
        <v>101150</v>
      </c>
      <c r="D367" s="43" t="n">
        <f aca="false">NORMSINV(Inputs!$B$8)*STDEV(Prices_MTM!I350:I599)</f>
        <v>132512.853682172</v>
      </c>
      <c r="E367" s="43" t="n">
        <f aca="false">-PERCENTILE(Prices_MTM!I350:I599,1-Inputs!$B$9)</f>
        <v>239790</v>
      </c>
      <c r="F367" s="43" t="n">
        <f aca="false">NORMSINV(Inputs!$B$9)*STDEV(Prices_MTM!I350:I599)</f>
        <v>187415.457762006</v>
      </c>
      <c r="G367" s="52" t="n">
        <f aca="false">IF(-B367&gt;C367,1,0)</f>
        <v>0</v>
      </c>
      <c r="H367" s="52" t="n">
        <f aca="false">IF(-B367&gt;D367,1,0)</f>
        <v>0</v>
      </c>
      <c r="I367" s="52" t="n">
        <f aca="false">IF(-B367&gt;E367,1,0)</f>
        <v>0</v>
      </c>
      <c r="J367" s="52" t="n">
        <f aca="false">IF(-B367&gt;F367,1,0)</f>
        <v>0</v>
      </c>
    </row>
    <row r="368" customFormat="false" ht="15" hidden="false" customHeight="false" outlineLevel="0" collapsed="false">
      <c r="A368" s="51" t="n">
        <f aca="false">Prices_MTM!A601</f>
        <v>37859</v>
      </c>
      <c r="B368" s="43" t="n">
        <f aca="false">Prices_MTM!I601</f>
        <v>52999.9999999999</v>
      </c>
      <c r="C368" s="43" t="n">
        <f aca="false">-PERCENTILE(Prices_MTM!I351:I600,1-Inputs!$B$8)</f>
        <v>101150</v>
      </c>
      <c r="D368" s="43" t="n">
        <f aca="false">NORMSINV(Inputs!$B$8)*STDEV(Prices_MTM!I351:I600)</f>
        <v>132346.408045968</v>
      </c>
      <c r="E368" s="43" t="n">
        <f aca="false">-PERCENTILE(Prices_MTM!I351:I600,1-Inputs!$B$9)</f>
        <v>239790</v>
      </c>
      <c r="F368" s="43" t="n">
        <f aca="false">NORMSINV(Inputs!$B$9)*STDEV(Prices_MTM!I351:I600)</f>
        <v>187180.05052237</v>
      </c>
      <c r="G368" s="52" t="n">
        <f aca="false">IF(-B368&gt;C368,1,0)</f>
        <v>0</v>
      </c>
      <c r="H368" s="52" t="n">
        <f aca="false">IF(-B368&gt;D368,1,0)</f>
        <v>0</v>
      </c>
      <c r="I368" s="52" t="n">
        <f aca="false">IF(-B368&gt;E368,1,0)</f>
        <v>0</v>
      </c>
      <c r="J368" s="52" t="n">
        <f aca="false">IF(-B368&gt;F368,1,0)</f>
        <v>0</v>
      </c>
    </row>
    <row r="369" customFormat="false" ht="15" hidden="false" customHeight="false" outlineLevel="0" collapsed="false">
      <c r="A369" s="51" t="n">
        <f aca="false">Prices_MTM!A602</f>
        <v>37862</v>
      </c>
      <c r="B369" s="43" t="n">
        <f aca="false">Prices_MTM!I602</f>
        <v>-39999.9999999997</v>
      </c>
      <c r="C369" s="43" t="n">
        <f aca="false">-PERCENTILE(Prices_MTM!I352:I601,1-Inputs!$B$8)</f>
        <v>101150</v>
      </c>
      <c r="D369" s="43" t="n">
        <f aca="false">NORMSINV(Inputs!$B$8)*STDEV(Prices_MTM!I352:I601)</f>
        <v>132264.522145349</v>
      </c>
      <c r="E369" s="43" t="n">
        <f aca="false">-PERCENTILE(Prices_MTM!I352:I601,1-Inputs!$B$9)</f>
        <v>239790</v>
      </c>
      <c r="F369" s="43" t="n">
        <f aca="false">NORMSINV(Inputs!$B$9)*STDEV(Prices_MTM!I352:I601)</f>
        <v>187064.23773046</v>
      </c>
      <c r="G369" s="52" t="n">
        <f aca="false">IF(-B369&gt;C369,1,0)</f>
        <v>0</v>
      </c>
      <c r="H369" s="52" t="n">
        <f aca="false">IF(-B369&gt;D369,1,0)</f>
        <v>0</v>
      </c>
      <c r="I369" s="52" t="n">
        <f aca="false">IF(-B369&gt;E369,1,0)</f>
        <v>0</v>
      </c>
      <c r="J369" s="52" t="n">
        <f aca="false">IF(-B369&gt;F369,1,0)</f>
        <v>0</v>
      </c>
    </row>
    <row r="370" customFormat="false" ht="15" hidden="false" customHeight="false" outlineLevel="0" collapsed="false">
      <c r="A370" s="51" t="n">
        <f aca="false">Prices_MTM!A603</f>
        <v>37866</v>
      </c>
      <c r="B370" s="43" t="n">
        <f aca="false">Prices_MTM!I603</f>
        <v>-104000</v>
      </c>
      <c r="C370" s="43" t="n">
        <f aca="false">-PERCENTILE(Prices_MTM!I353:I602,1-Inputs!$B$8)</f>
        <v>101150</v>
      </c>
      <c r="D370" s="43" t="n">
        <f aca="false">NORMSINV(Inputs!$B$8)*STDEV(Prices_MTM!I353:I602)</f>
        <v>132296.33532439</v>
      </c>
      <c r="E370" s="43" t="n">
        <f aca="false">-PERCENTILE(Prices_MTM!I353:I602,1-Inputs!$B$9)</f>
        <v>239790</v>
      </c>
      <c r="F370" s="43" t="n">
        <f aca="false">NORMSINV(Inputs!$B$9)*STDEV(Prices_MTM!I353:I602)</f>
        <v>187109.231716682</v>
      </c>
      <c r="G370" s="52" t="n">
        <f aca="false">IF(-B370&gt;C370,1,0)</f>
        <v>1</v>
      </c>
      <c r="H370" s="52" t="n">
        <f aca="false">IF(-B370&gt;D370,1,0)</f>
        <v>0</v>
      </c>
      <c r="I370" s="52" t="n">
        <f aca="false">IF(-B370&gt;E370,1,0)</f>
        <v>0</v>
      </c>
      <c r="J370" s="52" t="n">
        <f aca="false">IF(-B370&gt;F370,1,0)</f>
        <v>0</v>
      </c>
    </row>
    <row r="371" customFormat="false" ht="15" hidden="false" customHeight="false" outlineLevel="0" collapsed="false">
      <c r="A371" s="51" t="n">
        <f aca="false">Prices_MTM!A604</f>
        <v>37869</v>
      </c>
      <c r="B371" s="43" t="n">
        <f aca="false">Prices_MTM!I604</f>
        <v>-46000.0000000001</v>
      </c>
      <c r="C371" s="43" t="n">
        <f aca="false">-PERCENTILE(Prices_MTM!I354:I603,1-Inputs!$B$8)</f>
        <v>103050</v>
      </c>
      <c r="D371" s="43" t="n">
        <f aca="false">NORMSINV(Inputs!$B$8)*STDEV(Prices_MTM!I354:I603)</f>
        <v>132522.601764923</v>
      </c>
      <c r="E371" s="43" t="n">
        <f aca="false">-PERCENTILE(Prices_MTM!I354:I603,1-Inputs!$B$9)</f>
        <v>239790</v>
      </c>
      <c r="F371" s="43" t="n">
        <f aca="false">NORMSINV(Inputs!$B$9)*STDEV(Prices_MTM!I354:I603)</f>
        <v>187429.244661467</v>
      </c>
      <c r="G371" s="52" t="n">
        <f aca="false">IF(-B371&gt;C371,1,0)</f>
        <v>0</v>
      </c>
      <c r="H371" s="52" t="n">
        <f aca="false">IF(-B371&gt;D371,1,0)</f>
        <v>0</v>
      </c>
      <c r="I371" s="52" t="n">
        <f aca="false">IF(-B371&gt;E371,1,0)</f>
        <v>0</v>
      </c>
      <c r="J371" s="52" t="n">
        <f aca="false">IF(-B371&gt;F371,1,0)</f>
        <v>0</v>
      </c>
    </row>
    <row r="372" customFormat="false" ht="15" hidden="false" customHeight="false" outlineLevel="0" collapsed="false">
      <c r="A372" s="51" t="n">
        <f aca="false">Prices_MTM!A605</f>
        <v>37872</v>
      </c>
      <c r="B372" s="43" t="n">
        <f aca="false">Prices_MTM!I605</f>
        <v>-45499.9999999998</v>
      </c>
      <c r="C372" s="43" t="n">
        <f aca="false">-PERCENTILE(Prices_MTM!I355:I604,1-Inputs!$B$8)</f>
        <v>103050</v>
      </c>
      <c r="D372" s="43" t="n">
        <f aca="false">NORMSINV(Inputs!$B$8)*STDEV(Prices_MTM!I355:I604)</f>
        <v>132597.503764941</v>
      </c>
      <c r="E372" s="43" t="n">
        <f aca="false">-PERCENTILE(Prices_MTM!I355:I604,1-Inputs!$B$9)</f>
        <v>239790</v>
      </c>
      <c r="F372" s="43" t="n">
        <f aca="false">NORMSINV(Inputs!$B$9)*STDEV(Prices_MTM!I355:I604)</f>
        <v>187535.17998948</v>
      </c>
      <c r="G372" s="52" t="n">
        <f aca="false">IF(-B372&gt;C372,1,0)</f>
        <v>0</v>
      </c>
      <c r="H372" s="52" t="n">
        <f aca="false">IF(-B372&gt;D372,1,0)</f>
        <v>0</v>
      </c>
      <c r="I372" s="52" t="n">
        <f aca="false">IF(-B372&gt;E372,1,0)</f>
        <v>0</v>
      </c>
      <c r="J372" s="52" t="n">
        <f aca="false">IF(-B372&gt;F372,1,0)</f>
        <v>0</v>
      </c>
    </row>
    <row r="373" customFormat="false" ht="15" hidden="false" customHeight="false" outlineLevel="0" collapsed="false">
      <c r="A373" s="51" t="n">
        <f aca="false">Prices_MTM!A606</f>
        <v>37874</v>
      </c>
      <c r="B373" s="43" t="n">
        <f aca="false">Prices_MTM!I606</f>
        <v>91499.9999999997</v>
      </c>
      <c r="C373" s="43" t="n">
        <f aca="false">-PERCENTILE(Prices_MTM!I356:I605,1-Inputs!$B$8)</f>
        <v>103050</v>
      </c>
      <c r="D373" s="43" t="n">
        <f aca="false">NORMSINV(Inputs!$B$8)*STDEV(Prices_MTM!I356:I605)</f>
        <v>132688.301642879</v>
      </c>
      <c r="E373" s="43" t="n">
        <f aca="false">-PERCENTILE(Prices_MTM!I356:I605,1-Inputs!$B$9)</f>
        <v>239790</v>
      </c>
      <c r="F373" s="43" t="n">
        <f aca="false">NORMSINV(Inputs!$B$9)*STDEV(Prices_MTM!I356:I605)</f>
        <v>187663.597160982</v>
      </c>
      <c r="G373" s="52" t="n">
        <f aca="false">IF(-B373&gt;C373,1,0)</f>
        <v>0</v>
      </c>
      <c r="H373" s="52" t="n">
        <f aca="false">IF(-B373&gt;D373,1,0)</f>
        <v>0</v>
      </c>
      <c r="I373" s="52" t="n">
        <f aca="false">IF(-B373&gt;E373,1,0)</f>
        <v>0</v>
      </c>
      <c r="J373" s="52" t="n">
        <f aca="false">IF(-B373&gt;F373,1,0)</f>
        <v>0</v>
      </c>
    </row>
    <row r="374" customFormat="false" ht="15" hidden="false" customHeight="false" outlineLevel="0" collapsed="false">
      <c r="A374" s="51" t="n">
        <f aca="false">Prices_MTM!A607</f>
        <v>37875</v>
      </c>
      <c r="B374" s="43" t="n">
        <f aca="false">Prices_MTM!I607</f>
        <v>-41000</v>
      </c>
      <c r="C374" s="43" t="n">
        <f aca="false">-PERCENTILE(Prices_MTM!I357:I606,1-Inputs!$B$8)</f>
        <v>103050</v>
      </c>
      <c r="D374" s="43" t="n">
        <f aca="false">NORMSINV(Inputs!$B$8)*STDEV(Prices_MTM!I357:I606)</f>
        <v>132826.540823464</v>
      </c>
      <c r="E374" s="43" t="n">
        <f aca="false">-PERCENTILE(Prices_MTM!I357:I606,1-Inputs!$B$9)</f>
        <v>239790</v>
      </c>
      <c r="F374" s="43" t="n">
        <f aca="false">NORMSINV(Inputs!$B$9)*STDEV(Prices_MTM!I357:I606)</f>
        <v>187859.11147216</v>
      </c>
      <c r="G374" s="52" t="n">
        <f aca="false">IF(-B374&gt;C374,1,0)</f>
        <v>0</v>
      </c>
      <c r="H374" s="52" t="n">
        <f aca="false">IF(-B374&gt;D374,1,0)</f>
        <v>0</v>
      </c>
      <c r="I374" s="52" t="n">
        <f aca="false">IF(-B374&gt;E374,1,0)</f>
        <v>0</v>
      </c>
      <c r="J374" s="52" t="n">
        <f aca="false">IF(-B374&gt;F374,1,0)</f>
        <v>0</v>
      </c>
    </row>
    <row r="375" customFormat="false" ht="15" hidden="false" customHeight="false" outlineLevel="0" collapsed="false">
      <c r="A375" s="51" t="n">
        <f aca="false">Prices_MTM!A608</f>
        <v>37876</v>
      </c>
      <c r="B375" s="43" t="n">
        <f aca="false">Prices_MTM!I608</f>
        <v>-11999.9999999997</v>
      </c>
      <c r="C375" s="43" t="n">
        <f aca="false">-PERCENTILE(Prices_MTM!I358:I607,1-Inputs!$B$8)</f>
        <v>103050</v>
      </c>
      <c r="D375" s="43" t="n">
        <f aca="false">NORMSINV(Inputs!$B$8)*STDEV(Prices_MTM!I358:I607)</f>
        <v>132839.700997887</v>
      </c>
      <c r="E375" s="43" t="n">
        <f aca="false">-PERCENTILE(Prices_MTM!I358:I607,1-Inputs!$B$9)</f>
        <v>239790</v>
      </c>
      <c r="F375" s="43" t="n">
        <f aca="false">NORMSINV(Inputs!$B$9)*STDEV(Prices_MTM!I358:I607)</f>
        <v>187877.724157989</v>
      </c>
      <c r="G375" s="52" t="n">
        <f aca="false">IF(-B375&gt;C375,1,0)</f>
        <v>0</v>
      </c>
      <c r="H375" s="52" t="n">
        <f aca="false">IF(-B375&gt;D375,1,0)</f>
        <v>0</v>
      </c>
      <c r="I375" s="52" t="n">
        <f aca="false">IF(-B375&gt;E375,1,0)</f>
        <v>0</v>
      </c>
      <c r="J375" s="52" t="n">
        <f aca="false">IF(-B375&gt;F375,1,0)</f>
        <v>0</v>
      </c>
    </row>
    <row r="376" customFormat="false" ht="15" hidden="false" customHeight="false" outlineLevel="0" collapsed="false">
      <c r="A376" s="51" t="n">
        <f aca="false">Prices_MTM!A609</f>
        <v>37881</v>
      </c>
      <c r="B376" s="43" t="n">
        <f aca="false">Prices_MTM!I609</f>
        <v>-88000.0000000003</v>
      </c>
      <c r="C376" s="43" t="n">
        <f aca="false">-PERCENTILE(Prices_MTM!I359:I608,1-Inputs!$B$8)</f>
        <v>103050</v>
      </c>
      <c r="D376" s="43" t="n">
        <f aca="false">NORMSINV(Inputs!$B$8)*STDEV(Prices_MTM!I359:I608)</f>
        <v>132425.928971098</v>
      </c>
      <c r="E376" s="43" t="n">
        <f aca="false">-PERCENTILE(Prices_MTM!I359:I608,1-Inputs!$B$9)</f>
        <v>239790</v>
      </c>
      <c r="F376" s="43" t="n">
        <f aca="false">NORMSINV(Inputs!$B$9)*STDEV(Prices_MTM!I359:I608)</f>
        <v>187292.518484312</v>
      </c>
      <c r="G376" s="52" t="n">
        <f aca="false">IF(-B376&gt;C376,1,0)</f>
        <v>0</v>
      </c>
      <c r="H376" s="52" t="n">
        <f aca="false">IF(-B376&gt;D376,1,0)</f>
        <v>0</v>
      </c>
      <c r="I376" s="52" t="n">
        <f aca="false">IF(-B376&gt;E376,1,0)</f>
        <v>0</v>
      </c>
      <c r="J376" s="52" t="n">
        <f aca="false">IF(-B376&gt;F376,1,0)</f>
        <v>0</v>
      </c>
    </row>
    <row r="377" customFormat="false" ht="15" hidden="false" customHeight="false" outlineLevel="0" collapsed="false">
      <c r="A377" s="51" t="n">
        <f aca="false">Prices_MTM!A610</f>
        <v>37888</v>
      </c>
      <c r="B377" s="43" t="n">
        <f aca="false">Prices_MTM!I610</f>
        <v>66500.0000000003</v>
      </c>
      <c r="C377" s="43" t="n">
        <f aca="false">-PERCENTILE(Prices_MTM!I360:I609,1-Inputs!$B$8)</f>
        <v>103050</v>
      </c>
      <c r="D377" s="43" t="n">
        <f aca="false">NORMSINV(Inputs!$B$8)*STDEV(Prices_MTM!I360:I609)</f>
        <v>132754.410693507</v>
      </c>
      <c r="E377" s="43" t="n">
        <f aca="false">-PERCENTILE(Prices_MTM!I360:I609,1-Inputs!$B$9)</f>
        <v>239790</v>
      </c>
      <c r="F377" s="43" t="n">
        <f aca="false">NORMSINV(Inputs!$B$9)*STDEV(Prices_MTM!I360:I609)</f>
        <v>187757.096452873</v>
      </c>
      <c r="G377" s="52" t="n">
        <f aca="false">IF(-B377&gt;C377,1,0)</f>
        <v>0</v>
      </c>
      <c r="H377" s="52" t="n">
        <f aca="false">IF(-B377&gt;D377,1,0)</f>
        <v>0</v>
      </c>
      <c r="I377" s="52" t="n">
        <f aca="false">IF(-B377&gt;E377,1,0)</f>
        <v>0</v>
      </c>
      <c r="J377" s="52" t="n">
        <f aca="false">IF(-B377&gt;F377,1,0)</f>
        <v>0</v>
      </c>
    </row>
    <row r="378" customFormat="false" ht="15" hidden="false" customHeight="false" outlineLevel="0" collapsed="false">
      <c r="A378" s="51" t="n">
        <f aca="false">Prices_MTM!A611</f>
        <v>37889</v>
      </c>
      <c r="B378" s="43" t="n">
        <f aca="false">Prices_MTM!I611</f>
        <v>-1500.00000000023</v>
      </c>
      <c r="C378" s="43" t="n">
        <f aca="false">-PERCENTILE(Prices_MTM!I361:I610,1-Inputs!$B$8)</f>
        <v>103050</v>
      </c>
      <c r="D378" s="43" t="n">
        <f aca="false">NORMSINV(Inputs!$B$8)*STDEV(Prices_MTM!I361:I610)</f>
        <v>132791.031196725</v>
      </c>
      <c r="E378" s="43" t="n">
        <f aca="false">-PERCENTILE(Prices_MTM!I361:I610,1-Inputs!$B$9)</f>
        <v>239790</v>
      </c>
      <c r="F378" s="43" t="n">
        <f aca="false">NORMSINV(Inputs!$B$9)*STDEV(Prices_MTM!I361:I610)</f>
        <v>187808.889529418</v>
      </c>
      <c r="G378" s="52" t="n">
        <f aca="false">IF(-B378&gt;C378,1,0)</f>
        <v>0</v>
      </c>
      <c r="H378" s="52" t="n">
        <f aca="false">IF(-B378&gt;D378,1,0)</f>
        <v>0</v>
      </c>
      <c r="I378" s="52" t="n">
        <f aca="false">IF(-B378&gt;E378,1,0)</f>
        <v>0</v>
      </c>
      <c r="J378" s="52" t="n">
        <f aca="false">IF(-B378&gt;F378,1,0)</f>
        <v>0</v>
      </c>
    </row>
    <row r="379" customFormat="false" ht="15" hidden="false" customHeight="false" outlineLevel="0" collapsed="false">
      <c r="A379" s="51" t="n">
        <f aca="false">Prices_MTM!A612</f>
        <v>37895</v>
      </c>
      <c r="B379" s="43" t="n">
        <f aca="false">Prices_MTM!I612</f>
        <v>67000</v>
      </c>
      <c r="C379" s="43" t="n">
        <f aca="false">-PERCENTILE(Prices_MTM!I362:I611,1-Inputs!$B$8)</f>
        <v>103050</v>
      </c>
      <c r="D379" s="43" t="n">
        <f aca="false">NORMSINV(Inputs!$B$8)*STDEV(Prices_MTM!I362:I611)</f>
        <v>132632.584523143</v>
      </c>
      <c r="E379" s="43" t="n">
        <f aca="false">-PERCENTILE(Prices_MTM!I362:I611,1-Inputs!$B$9)</f>
        <v>239790</v>
      </c>
      <c r="F379" s="43" t="n">
        <f aca="false">NORMSINV(Inputs!$B$9)*STDEV(Prices_MTM!I362:I611)</f>
        <v>187584.795375265</v>
      </c>
      <c r="G379" s="52" t="n">
        <f aca="false">IF(-B379&gt;C379,1,0)</f>
        <v>0</v>
      </c>
      <c r="H379" s="52" t="n">
        <f aca="false">IF(-B379&gt;D379,1,0)</f>
        <v>0</v>
      </c>
      <c r="I379" s="52" t="n">
        <f aca="false">IF(-B379&gt;E379,1,0)</f>
        <v>0</v>
      </c>
      <c r="J379" s="52" t="n">
        <f aca="false">IF(-B379&gt;F379,1,0)</f>
        <v>0</v>
      </c>
    </row>
    <row r="380" customFormat="false" ht="15" hidden="false" customHeight="false" outlineLevel="0" collapsed="false">
      <c r="A380" s="51" t="n">
        <f aca="false">Prices_MTM!A613</f>
        <v>37903</v>
      </c>
      <c r="B380" s="43" t="n">
        <f aca="false">Prices_MTM!I613</f>
        <v>42499.9999999999</v>
      </c>
      <c r="C380" s="43" t="n">
        <f aca="false">-PERCENTILE(Prices_MTM!I363:I612,1-Inputs!$B$8)</f>
        <v>103050</v>
      </c>
      <c r="D380" s="43" t="n">
        <f aca="false">NORMSINV(Inputs!$B$8)*STDEV(Prices_MTM!I363:I612)</f>
        <v>132726.16079556</v>
      </c>
      <c r="E380" s="43" t="n">
        <f aca="false">-PERCENTILE(Prices_MTM!I363:I612,1-Inputs!$B$9)</f>
        <v>239790</v>
      </c>
      <c r="F380" s="43" t="n">
        <f aca="false">NORMSINV(Inputs!$B$9)*STDEV(Prices_MTM!I363:I612)</f>
        <v>187717.142083101</v>
      </c>
      <c r="G380" s="52" t="n">
        <f aca="false">IF(-B380&gt;C380,1,0)</f>
        <v>0</v>
      </c>
      <c r="H380" s="52" t="n">
        <f aca="false">IF(-B380&gt;D380,1,0)</f>
        <v>0</v>
      </c>
      <c r="I380" s="52" t="n">
        <f aca="false">IF(-B380&gt;E380,1,0)</f>
        <v>0</v>
      </c>
      <c r="J380" s="52" t="n">
        <f aca="false">IF(-B380&gt;F380,1,0)</f>
        <v>0</v>
      </c>
    </row>
    <row r="381" customFormat="false" ht="15" hidden="false" customHeight="false" outlineLevel="0" collapsed="false">
      <c r="A381" s="51" t="n">
        <f aca="false">Prices_MTM!A614</f>
        <v>37904</v>
      </c>
      <c r="B381" s="43" t="n">
        <f aca="false">Prices_MTM!I614</f>
        <v>58000</v>
      </c>
      <c r="C381" s="43" t="n">
        <f aca="false">-PERCENTILE(Prices_MTM!I364:I613,1-Inputs!$B$8)</f>
        <v>103050</v>
      </c>
      <c r="D381" s="43" t="n">
        <f aca="false">NORMSINV(Inputs!$B$8)*STDEV(Prices_MTM!I364:I613)</f>
        <v>132784.294203583</v>
      </c>
      <c r="E381" s="43" t="n">
        <f aca="false">-PERCENTILE(Prices_MTM!I364:I613,1-Inputs!$B$9)</f>
        <v>239790</v>
      </c>
      <c r="F381" s="43" t="n">
        <f aca="false">NORMSINV(Inputs!$B$9)*STDEV(Prices_MTM!I364:I613)</f>
        <v>187799.361271453</v>
      </c>
      <c r="G381" s="52" t="n">
        <f aca="false">IF(-B381&gt;C381,1,0)</f>
        <v>0</v>
      </c>
      <c r="H381" s="52" t="n">
        <f aca="false">IF(-B381&gt;D381,1,0)</f>
        <v>0</v>
      </c>
      <c r="I381" s="52" t="n">
        <f aca="false">IF(-B381&gt;E381,1,0)</f>
        <v>0</v>
      </c>
      <c r="J381" s="52" t="n">
        <f aca="false">IF(-B381&gt;F381,1,0)</f>
        <v>0</v>
      </c>
    </row>
    <row r="382" customFormat="false" ht="15" hidden="false" customHeight="false" outlineLevel="0" collapsed="false">
      <c r="A382" s="51" t="n">
        <f aca="false">Prices_MTM!A615</f>
        <v>37907</v>
      </c>
      <c r="B382" s="43" t="n">
        <f aca="false">Prices_MTM!I615</f>
        <v>-3499.99999999984</v>
      </c>
      <c r="C382" s="43" t="n">
        <f aca="false">-PERCENTILE(Prices_MTM!I365:I614,1-Inputs!$B$8)</f>
        <v>103050</v>
      </c>
      <c r="D382" s="43" t="n">
        <f aca="false">NORMSINV(Inputs!$B$8)*STDEV(Prices_MTM!I365:I614)</f>
        <v>132745.610510962</v>
      </c>
      <c r="E382" s="43" t="n">
        <f aca="false">-PERCENTILE(Prices_MTM!I365:I614,1-Inputs!$B$9)</f>
        <v>239790</v>
      </c>
      <c r="F382" s="43" t="n">
        <f aca="false">NORMSINV(Inputs!$B$9)*STDEV(Prices_MTM!I365:I614)</f>
        <v>187744.650186761</v>
      </c>
      <c r="G382" s="52" t="n">
        <f aca="false">IF(-B382&gt;C382,1,0)</f>
        <v>0</v>
      </c>
      <c r="H382" s="52" t="n">
        <f aca="false">IF(-B382&gt;D382,1,0)</f>
        <v>0</v>
      </c>
      <c r="I382" s="52" t="n">
        <f aca="false">IF(-B382&gt;E382,1,0)</f>
        <v>0</v>
      </c>
      <c r="J382" s="52" t="n">
        <f aca="false">IF(-B382&gt;F382,1,0)</f>
        <v>0</v>
      </c>
    </row>
    <row r="383" customFormat="false" ht="15" hidden="false" customHeight="false" outlineLevel="0" collapsed="false">
      <c r="A383" s="51" t="n">
        <f aca="false">Prices_MTM!A616</f>
        <v>37910</v>
      </c>
      <c r="B383" s="43" t="n">
        <f aca="false">Prices_MTM!I616</f>
        <v>-42499.9999999999</v>
      </c>
      <c r="C383" s="43" t="n">
        <f aca="false">-PERCENTILE(Prices_MTM!I366:I615,1-Inputs!$B$8)</f>
        <v>103050</v>
      </c>
      <c r="D383" s="43" t="n">
        <f aca="false">NORMSINV(Inputs!$B$8)*STDEV(Prices_MTM!I366:I615)</f>
        <v>132653.207810853</v>
      </c>
      <c r="E383" s="43" t="n">
        <f aca="false">-PERCENTILE(Prices_MTM!I366:I615,1-Inputs!$B$9)</f>
        <v>239790</v>
      </c>
      <c r="F383" s="43" t="n">
        <f aca="false">NORMSINV(Inputs!$B$9)*STDEV(Prices_MTM!I366:I615)</f>
        <v>187613.963284638</v>
      </c>
      <c r="G383" s="52" t="n">
        <f aca="false">IF(-B383&gt;C383,1,0)</f>
        <v>0</v>
      </c>
      <c r="H383" s="52" t="n">
        <f aca="false">IF(-B383&gt;D383,1,0)</f>
        <v>0</v>
      </c>
      <c r="I383" s="52" t="n">
        <f aca="false">IF(-B383&gt;E383,1,0)</f>
        <v>0</v>
      </c>
      <c r="J383" s="52" t="n">
        <f aca="false">IF(-B383&gt;F383,1,0)</f>
        <v>0</v>
      </c>
    </row>
    <row r="384" customFormat="false" ht="15" hidden="false" customHeight="false" outlineLevel="0" collapsed="false">
      <c r="A384" s="51" t="n">
        <f aca="false">Prices_MTM!A617</f>
        <v>37916</v>
      </c>
      <c r="B384" s="43" t="n">
        <f aca="false">Prices_MTM!I617</f>
        <v>-61000.0000000001</v>
      </c>
      <c r="C384" s="43" t="n">
        <f aca="false">-PERCENTILE(Prices_MTM!I367:I616,1-Inputs!$B$8)</f>
        <v>103050</v>
      </c>
      <c r="D384" s="43" t="n">
        <f aca="false">NORMSINV(Inputs!$B$8)*STDEV(Prices_MTM!I367:I616)</f>
        <v>132684.880300271</v>
      </c>
      <c r="E384" s="43" t="n">
        <f aca="false">-PERCENTILE(Prices_MTM!I367:I616,1-Inputs!$B$9)</f>
        <v>239790</v>
      </c>
      <c r="F384" s="43" t="n">
        <f aca="false">NORMSINV(Inputs!$B$9)*STDEV(Prices_MTM!I367:I616)</f>
        <v>187658.75829084</v>
      </c>
      <c r="G384" s="52" t="n">
        <f aca="false">IF(-B384&gt;C384,1,0)</f>
        <v>0</v>
      </c>
      <c r="H384" s="52" t="n">
        <f aca="false">IF(-B384&gt;D384,1,0)</f>
        <v>0</v>
      </c>
      <c r="I384" s="52" t="n">
        <f aca="false">IF(-B384&gt;E384,1,0)</f>
        <v>0</v>
      </c>
      <c r="J384" s="52" t="n">
        <f aca="false">IF(-B384&gt;F384,1,0)</f>
        <v>0</v>
      </c>
    </row>
    <row r="385" customFormat="false" ht="15" hidden="false" customHeight="false" outlineLevel="0" collapsed="false">
      <c r="A385" s="51" t="n">
        <f aca="false">Prices_MTM!A618</f>
        <v>37917</v>
      </c>
      <c r="B385" s="43" t="n">
        <f aca="false">Prices_MTM!I618</f>
        <v>11999.9999999999</v>
      </c>
      <c r="C385" s="43" t="n">
        <f aca="false">-PERCENTILE(Prices_MTM!I368:I617,1-Inputs!$B$8)</f>
        <v>103050</v>
      </c>
      <c r="D385" s="43" t="n">
        <f aca="false">NORMSINV(Inputs!$B$8)*STDEV(Prices_MTM!I368:I617)</f>
        <v>132732.494381131</v>
      </c>
      <c r="E385" s="43" t="n">
        <f aca="false">-PERCENTILE(Prices_MTM!I368:I617,1-Inputs!$B$9)</f>
        <v>239790</v>
      </c>
      <c r="F385" s="43" t="n">
        <f aca="false">NORMSINV(Inputs!$B$9)*STDEV(Prices_MTM!I368:I617)</f>
        <v>187726.09979404</v>
      </c>
      <c r="G385" s="52" t="n">
        <f aca="false">IF(-B385&gt;C385,1,0)</f>
        <v>0</v>
      </c>
      <c r="H385" s="52" t="n">
        <f aca="false">IF(-B385&gt;D385,1,0)</f>
        <v>0</v>
      </c>
      <c r="I385" s="52" t="n">
        <f aca="false">IF(-B385&gt;E385,1,0)</f>
        <v>0</v>
      </c>
      <c r="J385" s="52" t="n">
        <f aca="false">IF(-B385&gt;F385,1,0)</f>
        <v>0</v>
      </c>
    </row>
    <row r="386" customFormat="false" ht="15" hidden="false" customHeight="false" outlineLevel="0" collapsed="false">
      <c r="A386" s="51" t="n">
        <f aca="false">Prices_MTM!A619</f>
        <v>37918</v>
      </c>
      <c r="B386" s="43" t="n">
        <f aca="false">Prices_MTM!I619</f>
        <v>-51000.0000000002</v>
      </c>
      <c r="C386" s="43" t="n">
        <f aca="false">-PERCENTILE(Prices_MTM!I369:I618,1-Inputs!$B$8)</f>
        <v>103050</v>
      </c>
      <c r="D386" s="43" t="n">
        <f aca="false">NORMSINV(Inputs!$B$8)*STDEV(Prices_MTM!I369:I618)</f>
        <v>132722.659994362</v>
      </c>
      <c r="E386" s="43" t="n">
        <f aca="false">-PERCENTILE(Prices_MTM!I369:I618,1-Inputs!$B$9)</f>
        <v>239790</v>
      </c>
      <c r="F386" s="43" t="n">
        <f aca="false">NORMSINV(Inputs!$B$9)*STDEV(Prices_MTM!I369:I618)</f>
        <v>187712.190833159</v>
      </c>
      <c r="G386" s="52" t="n">
        <f aca="false">IF(-B386&gt;C386,1,0)</f>
        <v>0</v>
      </c>
      <c r="H386" s="52" t="n">
        <f aca="false">IF(-B386&gt;D386,1,0)</f>
        <v>0</v>
      </c>
      <c r="I386" s="52" t="n">
        <f aca="false">IF(-B386&gt;E386,1,0)</f>
        <v>0</v>
      </c>
      <c r="J386" s="52" t="n">
        <f aca="false">IF(-B386&gt;F386,1,0)</f>
        <v>0</v>
      </c>
    </row>
    <row r="387" customFormat="false" ht="15" hidden="false" customHeight="false" outlineLevel="0" collapsed="false">
      <c r="A387" s="51" t="n">
        <f aca="false">Prices_MTM!A620</f>
        <v>37922</v>
      </c>
      <c r="B387" s="43" t="n">
        <f aca="false">Prices_MTM!I620</f>
        <v>9000.00000000034</v>
      </c>
      <c r="C387" s="43" t="n">
        <f aca="false">-PERCENTILE(Prices_MTM!I370:I619,1-Inputs!$B$8)</f>
        <v>103050</v>
      </c>
      <c r="D387" s="43" t="n">
        <f aca="false">NORMSINV(Inputs!$B$8)*STDEV(Prices_MTM!I370:I619)</f>
        <v>132766.448831871</v>
      </c>
      <c r="E387" s="43" t="n">
        <f aca="false">-PERCENTILE(Prices_MTM!I370:I619,1-Inputs!$B$9)</f>
        <v>239790</v>
      </c>
      <c r="F387" s="43" t="n">
        <f aca="false">NORMSINV(Inputs!$B$9)*STDEV(Prices_MTM!I370:I619)</f>
        <v>187774.12222169</v>
      </c>
      <c r="G387" s="52" t="n">
        <f aca="false">IF(-B387&gt;C387,1,0)</f>
        <v>0</v>
      </c>
      <c r="H387" s="52" t="n">
        <f aca="false">IF(-B387&gt;D387,1,0)</f>
        <v>0</v>
      </c>
      <c r="I387" s="52" t="n">
        <f aca="false">IF(-B387&gt;E387,1,0)</f>
        <v>0</v>
      </c>
      <c r="J387" s="52" t="n">
        <f aca="false">IF(-B387&gt;F387,1,0)</f>
        <v>0</v>
      </c>
    </row>
    <row r="388" customFormat="false" ht="15" hidden="false" customHeight="false" outlineLevel="0" collapsed="false">
      <c r="A388" s="51" t="n">
        <f aca="false">Prices_MTM!A621</f>
        <v>37923</v>
      </c>
      <c r="B388" s="43" t="n">
        <f aca="false">Prices_MTM!I621</f>
        <v>-40500.0000000001</v>
      </c>
      <c r="C388" s="43" t="n">
        <f aca="false">-PERCENTILE(Prices_MTM!I371:I620,1-Inputs!$B$8)</f>
        <v>103050</v>
      </c>
      <c r="D388" s="43" t="n">
        <f aca="false">NORMSINV(Inputs!$B$8)*STDEV(Prices_MTM!I371:I620)</f>
        <v>132763.859054457</v>
      </c>
      <c r="E388" s="43" t="n">
        <f aca="false">-PERCENTILE(Prices_MTM!I371:I620,1-Inputs!$B$9)</f>
        <v>239790</v>
      </c>
      <c r="F388" s="43" t="n">
        <f aca="false">NORMSINV(Inputs!$B$9)*STDEV(Prices_MTM!I371:I620)</f>
        <v>187770.459450072</v>
      </c>
      <c r="G388" s="52" t="n">
        <f aca="false">IF(-B388&gt;C388,1,0)</f>
        <v>0</v>
      </c>
      <c r="H388" s="52" t="n">
        <f aca="false">IF(-B388&gt;D388,1,0)</f>
        <v>0</v>
      </c>
      <c r="I388" s="52" t="n">
        <f aca="false">IF(-B388&gt;E388,1,0)</f>
        <v>0</v>
      </c>
      <c r="J388" s="52" t="n">
        <f aca="false">IF(-B388&gt;F388,1,0)</f>
        <v>0</v>
      </c>
    </row>
    <row r="389" customFormat="false" ht="15" hidden="false" customHeight="false" outlineLevel="0" collapsed="false">
      <c r="A389" s="51" t="n">
        <f aca="false">Prices_MTM!A622</f>
        <v>37925</v>
      </c>
      <c r="B389" s="43" t="n">
        <f aca="false">Prices_MTM!I622</f>
        <v>62999.9999999999</v>
      </c>
      <c r="C389" s="43" t="n">
        <f aca="false">-PERCENTILE(Prices_MTM!I372:I621,1-Inputs!$B$8)</f>
        <v>103050</v>
      </c>
      <c r="D389" s="43" t="n">
        <f aca="false">NORMSINV(Inputs!$B$8)*STDEV(Prices_MTM!I372:I621)</f>
        <v>132812.348150386</v>
      </c>
      <c r="E389" s="43" t="n">
        <f aca="false">-PERCENTILE(Prices_MTM!I372:I621,1-Inputs!$B$9)</f>
        <v>239790</v>
      </c>
      <c r="F389" s="43" t="n">
        <f aca="false">NORMSINV(Inputs!$B$9)*STDEV(Prices_MTM!I372:I621)</f>
        <v>187839.038503782</v>
      </c>
      <c r="G389" s="52" t="n">
        <f aca="false">IF(-B389&gt;C389,1,0)</f>
        <v>0</v>
      </c>
      <c r="H389" s="52" t="n">
        <f aca="false">IF(-B389&gt;D389,1,0)</f>
        <v>0</v>
      </c>
      <c r="I389" s="52" t="n">
        <f aca="false">IF(-B389&gt;E389,1,0)</f>
        <v>0</v>
      </c>
      <c r="J389" s="52" t="n">
        <f aca="false">IF(-B389&gt;F389,1,0)</f>
        <v>0</v>
      </c>
    </row>
    <row r="390" customFormat="false" ht="15" hidden="false" customHeight="false" outlineLevel="0" collapsed="false">
      <c r="A390" s="51" t="n">
        <f aca="false">Prices_MTM!A623</f>
        <v>37932</v>
      </c>
      <c r="B390" s="43" t="n">
        <f aca="false">Prices_MTM!I623</f>
        <v>106500</v>
      </c>
      <c r="C390" s="43" t="n">
        <f aca="false">-PERCENTILE(Prices_MTM!I373:I622,1-Inputs!$B$8)</f>
        <v>103050</v>
      </c>
      <c r="D390" s="43" t="n">
        <f aca="false">NORMSINV(Inputs!$B$8)*STDEV(Prices_MTM!I373:I622)</f>
        <v>132954.740650978</v>
      </c>
      <c r="E390" s="43" t="n">
        <f aca="false">-PERCENTILE(Prices_MTM!I373:I622,1-Inputs!$B$9)</f>
        <v>239790</v>
      </c>
      <c r="F390" s="43" t="n">
        <f aca="false">NORMSINV(Inputs!$B$9)*STDEV(Prices_MTM!I373:I622)</f>
        <v>188040.426934706</v>
      </c>
      <c r="G390" s="52" t="n">
        <f aca="false">IF(-B390&gt;C390,1,0)</f>
        <v>0</v>
      </c>
      <c r="H390" s="52" t="n">
        <f aca="false">IF(-B390&gt;D390,1,0)</f>
        <v>0</v>
      </c>
      <c r="I390" s="52" t="n">
        <f aca="false">IF(-B390&gt;E390,1,0)</f>
        <v>0</v>
      </c>
      <c r="J390" s="52" t="n">
        <f aca="false">IF(-B390&gt;F390,1,0)</f>
        <v>0</v>
      </c>
    </row>
    <row r="391" customFormat="false" ht="15" hidden="false" customHeight="false" outlineLevel="0" collapsed="false">
      <c r="A391" s="51" t="n">
        <f aca="false">Prices_MTM!A624</f>
        <v>37935</v>
      </c>
      <c r="B391" s="43" t="n">
        <f aca="false">Prices_MTM!I624</f>
        <v>23500.0000000001</v>
      </c>
      <c r="C391" s="43" t="n">
        <f aca="false">-PERCENTILE(Prices_MTM!I374:I623,1-Inputs!$B$8)</f>
        <v>103050</v>
      </c>
      <c r="D391" s="43" t="n">
        <f aca="false">NORMSINV(Inputs!$B$8)*STDEV(Prices_MTM!I374:I623)</f>
        <v>133348.304718495</v>
      </c>
      <c r="E391" s="43" t="n">
        <f aca="false">-PERCENTILE(Prices_MTM!I374:I623,1-Inputs!$B$9)</f>
        <v>239790</v>
      </c>
      <c r="F391" s="43" t="n">
        <f aca="false">NORMSINV(Inputs!$B$9)*STDEV(Prices_MTM!I374:I623)</f>
        <v>188597.052105947</v>
      </c>
      <c r="G391" s="52" t="n">
        <f aca="false">IF(-B391&gt;C391,1,0)</f>
        <v>0</v>
      </c>
      <c r="H391" s="52" t="n">
        <f aca="false">IF(-B391&gt;D391,1,0)</f>
        <v>0</v>
      </c>
      <c r="I391" s="52" t="n">
        <f aca="false">IF(-B391&gt;E391,1,0)</f>
        <v>0</v>
      </c>
      <c r="J391" s="52" t="n">
        <f aca="false">IF(-B391&gt;F391,1,0)</f>
        <v>0</v>
      </c>
    </row>
    <row r="392" customFormat="false" ht="15" hidden="false" customHeight="false" outlineLevel="0" collapsed="false">
      <c r="A392" s="51" t="n">
        <f aca="false">Prices_MTM!A625</f>
        <v>37936</v>
      </c>
      <c r="B392" s="43" t="n">
        <f aca="false">Prices_MTM!I625</f>
        <v>17000</v>
      </c>
      <c r="C392" s="43" t="n">
        <f aca="false">-PERCENTILE(Prices_MTM!I375:I624,1-Inputs!$B$8)</f>
        <v>103050</v>
      </c>
      <c r="D392" s="43" t="n">
        <f aca="false">NORMSINV(Inputs!$B$8)*STDEV(Prices_MTM!I375:I624)</f>
        <v>133366.94304708</v>
      </c>
      <c r="E392" s="43" t="n">
        <f aca="false">-PERCENTILE(Prices_MTM!I375:I624,1-Inputs!$B$9)</f>
        <v>239790</v>
      </c>
      <c r="F392" s="43" t="n">
        <f aca="false">NORMSINV(Inputs!$B$9)*STDEV(Prices_MTM!I375:I624)</f>
        <v>188623.412649746</v>
      </c>
      <c r="G392" s="52" t="n">
        <f aca="false">IF(-B392&gt;C392,1,0)</f>
        <v>0</v>
      </c>
      <c r="H392" s="52" t="n">
        <f aca="false">IF(-B392&gt;D392,1,0)</f>
        <v>0</v>
      </c>
      <c r="I392" s="52" t="n">
        <f aca="false">IF(-B392&gt;E392,1,0)</f>
        <v>0</v>
      </c>
      <c r="J392" s="52" t="n">
        <f aca="false">IF(-B392&gt;F392,1,0)</f>
        <v>0</v>
      </c>
    </row>
    <row r="393" customFormat="false" ht="15" hidden="false" customHeight="false" outlineLevel="0" collapsed="false">
      <c r="A393" s="51" t="n">
        <f aca="false">Prices_MTM!A626</f>
        <v>37939</v>
      </c>
      <c r="B393" s="43" t="n">
        <f aca="false">Prices_MTM!I626</f>
        <v>65000</v>
      </c>
      <c r="C393" s="43" t="n">
        <f aca="false">-PERCENTILE(Prices_MTM!I376:I625,1-Inputs!$B$8)</f>
        <v>103050</v>
      </c>
      <c r="D393" s="43" t="n">
        <f aca="false">NORMSINV(Inputs!$B$8)*STDEV(Prices_MTM!I376:I625)</f>
        <v>133231.712510512</v>
      </c>
      <c r="E393" s="43" t="n">
        <f aca="false">-PERCENTILE(Prices_MTM!I376:I625,1-Inputs!$B$9)</f>
        <v>239790</v>
      </c>
      <c r="F393" s="43" t="n">
        <f aca="false">NORMSINV(Inputs!$B$9)*STDEV(Prices_MTM!I376:I625)</f>
        <v>188432.153521217</v>
      </c>
      <c r="G393" s="52" t="n">
        <f aca="false">IF(-B393&gt;C393,1,0)</f>
        <v>0</v>
      </c>
      <c r="H393" s="52" t="n">
        <f aca="false">IF(-B393&gt;D393,1,0)</f>
        <v>0</v>
      </c>
      <c r="I393" s="52" t="n">
        <f aca="false">IF(-B393&gt;E393,1,0)</f>
        <v>0</v>
      </c>
      <c r="J393" s="52" t="n">
        <f aca="false">IF(-B393&gt;F393,1,0)</f>
        <v>0</v>
      </c>
    </row>
    <row r="394" customFormat="false" ht="15" hidden="false" customHeight="false" outlineLevel="0" collapsed="false">
      <c r="A394" s="51" t="n">
        <f aca="false">Prices_MTM!A627</f>
        <v>37949</v>
      </c>
      <c r="B394" s="43" t="n">
        <f aca="false">Prices_MTM!I627</f>
        <v>-142500</v>
      </c>
      <c r="C394" s="43" t="n">
        <f aca="false">-PERCENTILE(Prices_MTM!I377:I626,1-Inputs!$B$8)</f>
        <v>103050</v>
      </c>
      <c r="D394" s="43" t="n">
        <f aca="false">NORMSINV(Inputs!$B$8)*STDEV(Prices_MTM!I377:I626)</f>
        <v>133236.819187937</v>
      </c>
      <c r="E394" s="43" t="n">
        <f aca="false">-PERCENTILE(Prices_MTM!I377:I626,1-Inputs!$B$9)</f>
        <v>239790</v>
      </c>
      <c r="F394" s="43" t="n">
        <f aca="false">NORMSINV(Inputs!$B$9)*STDEV(Prices_MTM!I377:I626)</f>
        <v>188439.375992552</v>
      </c>
      <c r="G394" s="52" t="n">
        <f aca="false">IF(-B394&gt;C394,1,0)</f>
        <v>1</v>
      </c>
      <c r="H394" s="52" t="n">
        <f aca="false">IF(-B394&gt;D394,1,0)</f>
        <v>1</v>
      </c>
      <c r="I394" s="52" t="n">
        <f aca="false">IF(-B394&gt;E394,1,0)</f>
        <v>0</v>
      </c>
      <c r="J394" s="52" t="n">
        <f aca="false">IF(-B394&gt;F394,1,0)</f>
        <v>0</v>
      </c>
    </row>
    <row r="395" customFormat="false" ht="15" hidden="false" customHeight="false" outlineLevel="0" collapsed="false">
      <c r="A395" s="51" t="n">
        <f aca="false">Prices_MTM!A628</f>
        <v>37951</v>
      </c>
      <c r="B395" s="43" t="n">
        <f aca="false">Prices_MTM!I628</f>
        <v>21999.9999999999</v>
      </c>
      <c r="C395" s="43" t="n">
        <f aca="false">-PERCENTILE(Prices_MTM!I378:I627,1-Inputs!$B$8)</f>
        <v>103775</v>
      </c>
      <c r="D395" s="43" t="n">
        <f aca="false">NORMSINV(Inputs!$B$8)*STDEV(Prices_MTM!I378:I627)</f>
        <v>134078.977494516</v>
      </c>
      <c r="E395" s="43" t="n">
        <f aca="false">-PERCENTILE(Prices_MTM!I378:I627,1-Inputs!$B$9)</f>
        <v>239790</v>
      </c>
      <c r="F395" s="43" t="n">
        <f aca="false">NORMSINV(Inputs!$B$9)*STDEV(Prices_MTM!I378:I627)</f>
        <v>189630.456556813</v>
      </c>
      <c r="G395" s="52" t="n">
        <f aca="false">IF(-B395&gt;C395,1,0)</f>
        <v>0</v>
      </c>
      <c r="H395" s="52" t="n">
        <f aca="false">IF(-B395&gt;D395,1,0)</f>
        <v>0</v>
      </c>
      <c r="I395" s="52" t="n">
        <f aca="false">IF(-B395&gt;E395,1,0)</f>
        <v>0</v>
      </c>
      <c r="J395" s="52" t="n">
        <f aca="false">IF(-B395&gt;F395,1,0)</f>
        <v>0</v>
      </c>
    </row>
    <row r="396" customFormat="false" ht="15" hidden="false" customHeight="false" outlineLevel="0" collapsed="false">
      <c r="A396" s="51" t="n">
        <f aca="false">Prices_MTM!A629</f>
        <v>37958</v>
      </c>
      <c r="B396" s="43" t="n">
        <f aca="false">Prices_MTM!I629</f>
        <v>-23499.9999999999</v>
      </c>
      <c r="C396" s="43" t="n">
        <f aca="false">-PERCENTILE(Prices_MTM!I379:I628,1-Inputs!$B$8)</f>
        <v>103775</v>
      </c>
      <c r="D396" s="43" t="n">
        <f aca="false">NORMSINV(Inputs!$B$8)*STDEV(Prices_MTM!I379:I628)</f>
        <v>134008.830197997</v>
      </c>
      <c r="E396" s="43" t="n">
        <f aca="false">-PERCENTILE(Prices_MTM!I379:I628,1-Inputs!$B$9)</f>
        <v>239790</v>
      </c>
      <c r="F396" s="43" t="n">
        <f aca="false">NORMSINV(Inputs!$B$9)*STDEV(Prices_MTM!I379:I628)</f>
        <v>189531.245896695</v>
      </c>
      <c r="G396" s="52" t="n">
        <f aca="false">IF(-B396&gt;C396,1,0)</f>
        <v>0</v>
      </c>
      <c r="H396" s="52" t="n">
        <f aca="false">IF(-B396&gt;D396,1,0)</f>
        <v>0</v>
      </c>
      <c r="I396" s="52" t="n">
        <f aca="false">IF(-B396&gt;E396,1,0)</f>
        <v>0</v>
      </c>
      <c r="J396" s="52" t="n">
        <f aca="false">IF(-B396&gt;F396,1,0)</f>
        <v>0</v>
      </c>
    </row>
    <row r="397" customFormat="false" ht="15" hidden="false" customHeight="false" outlineLevel="0" collapsed="false">
      <c r="A397" s="51" t="n">
        <f aca="false">Prices_MTM!A630</f>
        <v>37959</v>
      </c>
      <c r="B397" s="43" t="n">
        <f aca="false">Prices_MTM!I630</f>
        <v>63500</v>
      </c>
      <c r="C397" s="43" t="n">
        <f aca="false">-PERCENTILE(Prices_MTM!I380:I629,1-Inputs!$B$8)</f>
        <v>103775</v>
      </c>
      <c r="D397" s="43" t="n">
        <f aca="false">NORMSINV(Inputs!$B$8)*STDEV(Prices_MTM!I380:I629)</f>
        <v>134009.636915908</v>
      </c>
      <c r="E397" s="43" t="n">
        <f aca="false">-PERCENTILE(Prices_MTM!I380:I629,1-Inputs!$B$9)</f>
        <v>239790</v>
      </c>
      <c r="F397" s="43" t="n">
        <f aca="false">NORMSINV(Inputs!$B$9)*STDEV(Prices_MTM!I380:I629)</f>
        <v>189532.386853232</v>
      </c>
      <c r="G397" s="52" t="n">
        <f aca="false">IF(-B397&gt;C397,1,0)</f>
        <v>0</v>
      </c>
      <c r="H397" s="52" t="n">
        <f aca="false">IF(-B397&gt;D397,1,0)</f>
        <v>0</v>
      </c>
      <c r="I397" s="52" t="n">
        <f aca="false">IF(-B397&gt;E397,1,0)</f>
        <v>0</v>
      </c>
      <c r="J397" s="52" t="n">
        <f aca="false">IF(-B397&gt;F397,1,0)</f>
        <v>0</v>
      </c>
    </row>
    <row r="398" customFormat="false" ht="15" hidden="false" customHeight="false" outlineLevel="0" collapsed="false">
      <c r="A398" s="51" t="n">
        <f aca="false">Prices_MTM!A631</f>
        <v>37964</v>
      </c>
      <c r="B398" s="43" t="n">
        <f aca="false">Prices_MTM!I631</f>
        <v>-2999.99999999993</v>
      </c>
      <c r="C398" s="43" t="n">
        <f aca="false">-PERCENTILE(Prices_MTM!I381:I630,1-Inputs!$B$8)</f>
        <v>103775</v>
      </c>
      <c r="D398" s="43" t="n">
        <f aca="false">NORMSINV(Inputs!$B$8)*STDEV(Prices_MTM!I381:I630)</f>
        <v>134161.758477432</v>
      </c>
      <c r="E398" s="43" t="n">
        <f aca="false">-PERCENTILE(Prices_MTM!I381:I630,1-Inputs!$B$9)</f>
        <v>239790</v>
      </c>
      <c r="F398" s="43" t="n">
        <f aca="false">NORMSINV(Inputs!$B$9)*STDEV(Prices_MTM!I381:I630)</f>
        <v>189747.535280695</v>
      </c>
      <c r="G398" s="52" t="n">
        <f aca="false">IF(-B398&gt;C398,1,0)</f>
        <v>0</v>
      </c>
      <c r="H398" s="52" t="n">
        <f aca="false">IF(-B398&gt;D398,1,0)</f>
        <v>0</v>
      </c>
      <c r="I398" s="52" t="n">
        <f aca="false">IF(-B398&gt;E398,1,0)</f>
        <v>0</v>
      </c>
      <c r="J398" s="52" t="n">
        <f aca="false">IF(-B398&gt;F398,1,0)</f>
        <v>0</v>
      </c>
    </row>
    <row r="399" customFormat="false" ht="15" hidden="false" customHeight="false" outlineLevel="0" collapsed="false">
      <c r="A399" s="51" t="n">
        <f aca="false">Prices_MTM!A632</f>
        <v>37965</v>
      </c>
      <c r="B399" s="43" t="n">
        <f aca="false">Prices_MTM!I632</f>
        <v>32500.0000000003</v>
      </c>
      <c r="C399" s="43" t="n">
        <f aca="false">-PERCENTILE(Prices_MTM!I382:I631,1-Inputs!$B$8)</f>
        <v>103775</v>
      </c>
      <c r="D399" s="43" t="n">
        <f aca="false">NORMSINV(Inputs!$B$8)*STDEV(Prices_MTM!I382:I631)</f>
        <v>134019.193796178</v>
      </c>
      <c r="E399" s="43" t="n">
        <f aca="false">-PERCENTILE(Prices_MTM!I382:I631,1-Inputs!$B$9)</f>
        <v>239790</v>
      </c>
      <c r="F399" s="43" t="n">
        <f aca="false">NORMSINV(Inputs!$B$9)*STDEV(Prices_MTM!I382:I631)</f>
        <v>189545.903331376</v>
      </c>
      <c r="G399" s="52" t="n">
        <f aca="false">IF(-B399&gt;C399,1,0)</f>
        <v>0</v>
      </c>
      <c r="H399" s="52" t="n">
        <f aca="false">IF(-B399&gt;D399,1,0)</f>
        <v>0</v>
      </c>
      <c r="I399" s="52" t="n">
        <f aca="false">IF(-B399&gt;E399,1,0)</f>
        <v>0</v>
      </c>
      <c r="J399" s="52" t="n">
        <f aca="false">IF(-B399&gt;F399,1,0)</f>
        <v>0</v>
      </c>
    </row>
    <row r="400" customFormat="false" ht="15" hidden="false" customHeight="false" outlineLevel="0" collapsed="false">
      <c r="A400" s="51" t="n">
        <f aca="false">Prices_MTM!A633</f>
        <v>37966</v>
      </c>
      <c r="B400" s="43" t="n">
        <f aca="false">Prices_MTM!I633</f>
        <v>20499.9999999997</v>
      </c>
      <c r="C400" s="43" t="n">
        <f aca="false">-PERCENTILE(Prices_MTM!I383:I632,1-Inputs!$B$8)</f>
        <v>103775</v>
      </c>
      <c r="D400" s="43" t="n">
        <f aca="false">NORMSINV(Inputs!$B$8)*STDEV(Prices_MTM!I383:I632)</f>
        <v>133999.500798542</v>
      </c>
      <c r="E400" s="43" t="n">
        <f aca="false">-PERCENTILE(Prices_MTM!I383:I632,1-Inputs!$B$9)</f>
        <v>239790</v>
      </c>
      <c r="F400" s="43" t="n">
        <f aca="false">NORMSINV(Inputs!$B$9)*STDEV(Prices_MTM!I383:I632)</f>
        <v>189518.051149009</v>
      </c>
      <c r="G400" s="52" t="n">
        <f aca="false">IF(-B400&gt;C400,1,0)</f>
        <v>0</v>
      </c>
      <c r="H400" s="52" t="n">
        <f aca="false">IF(-B400&gt;D400,1,0)</f>
        <v>0</v>
      </c>
      <c r="I400" s="52" t="n">
        <f aca="false">IF(-B400&gt;E400,1,0)</f>
        <v>0</v>
      </c>
      <c r="J400" s="52" t="n">
        <f aca="false">IF(-B400&gt;F400,1,0)</f>
        <v>0</v>
      </c>
    </row>
    <row r="401" customFormat="false" ht="15" hidden="false" customHeight="false" outlineLevel="0" collapsed="false">
      <c r="A401" s="51" t="n">
        <f aca="false">Prices_MTM!A634</f>
        <v>37967</v>
      </c>
      <c r="B401" s="43" t="n">
        <f aca="false">Prices_MTM!I634</f>
        <v>82500.0000000005</v>
      </c>
      <c r="C401" s="43" t="n">
        <f aca="false">-PERCENTILE(Prices_MTM!I384:I633,1-Inputs!$B$8)</f>
        <v>103775</v>
      </c>
      <c r="D401" s="43" t="n">
        <f aca="false">NORMSINV(Inputs!$B$8)*STDEV(Prices_MTM!I384:I633)</f>
        <v>133987.919108265</v>
      </c>
      <c r="E401" s="43" t="n">
        <f aca="false">-PERCENTILE(Prices_MTM!I384:I633,1-Inputs!$B$9)</f>
        <v>239790</v>
      </c>
      <c r="F401" s="43" t="n">
        <f aca="false">NORMSINV(Inputs!$B$9)*STDEV(Prices_MTM!I384:I633)</f>
        <v>189501.670943432</v>
      </c>
      <c r="G401" s="52" t="n">
        <f aca="false">IF(-B401&gt;C401,1,0)</f>
        <v>0</v>
      </c>
      <c r="H401" s="52" t="n">
        <f aca="false">IF(-B401&gt;D401,1,0)</f>
        <v>0</v>
      </c>
      <c r="I401" s="52" t="n">
        <f aca="false">IF(-B401&gt;E401,1,0)</f>
        <v>0</v>
      </c>
      <c r="J401" s="52" t="n">
        <f aca="false">IF(-B401&gt;F401,1,0)</f>
        <v>0</v>
      </c>
    </row>
    <row r="402" customFormat="false" ht="15" hidden="false" customHeight="false" outlineLevel="0" collapsed="false">
      <c r="A402" s="51" t="n">
        <f aca="false">Prices_MTM!A635</f>
        <v>37971</v>
      </c>
      <c r="B402" s="43" t="n">
        <f aca="false">Prices_MTM!I635</f>
        <v>-32000.0000000006</v>
      </c>
      <c r="C402" s="43" t="n">
        <f aca="false">-PERCENTILE(Prices_MTM!I385:I634,1-Inputs!$B$8)</f>
        <v>103775</v>
      </c>
      <c r="D402" s="43" t="n">
        <f aca="false">NORMSINV(Inputs!$B$8)*STDEV(Prices_MTM!I385:I634)</f>
        <v>133790.173668016</v>
      </c>
      <c r="E402" s="43" t="n">
        <f aca="false">-PERCENTILE(Prices_MTM!I385:I634,1-Inputs!$B$9)</f>
        <v>239790</v>
      </c>
      <c r="F402" s="43" t="n">
        <f aca="false">NORMSINV(Inputs!$B$9)*STDEV(Prices_MTM!I385:I634)</f>
        <v>189221.995793628</v>
      </c>
      <c r="G402" s="52" t="n">
        <f aca="false">IF(-B402&gt;C402,1,0)</f>
        <v>0</v>
      </c>
      <c r="H402" s="52" t="n">
        <f aca="false">IF(-B402&gt;D402,1,0)</f>
        <v>0</v>
      </c>
      <c r="I402" s="52" t="n">
        <f aca="false">IF(-B402&gt;E402,1,0)</f>
        <v>0</v>
      </c>
      <c r="J402" s="52" t="n">
        <f aca="false">IF(-B402&gt;F402,1,0)</f>
        <v>0</v>
      </c>
    </row>
    <row r="403" customFormat="false" ht="15" hidden="false" customHeight="false" outlineLevel="0" collapsed="false">
      <c r="A403" s="51" t="n">
        <f aca="false">Prices_MTM!A636</f>
        <v>37974</v>
      </c>
      <c r="B403" s="43" t="n">
        <f aca="false">Prices_MTM!I636</f>
        <v>-32499.9999999996</v>
      </c>
      <c r="C403" s="43" t="n">
        <f aca="false">-PERCENTILE(Prices_MTM!I386:I635,1-Inputs!$B$8)</f>
        <v>103775</v>
      </c>
      <c r="D403" s="43" t="n">
        <f aca="false">NORMSINV(Inputs!$B$8)*STDEV(Prices_MTM!I386:I635)</f>
        <v>133739.900872661</v>
      </c>
      <c r="E403" s="43" t="n">
        <f aca="false">-PERCENTILE(Prices_MTM!I386:I635,1-Inputs!$B$9)</f>
        <v>239790</v>
      </c>
      <c r="F403" s="43" t="n">
        <f aca="false">NORMSINV(Inputs!$B$9)*STDEV(Prices_MTM!I386:I635)</f>
        <v>189150.89401978</v>
      </c>
      <c r="G403" s="52" t="n">
        <f aca="false">IF(-B403&gt;C403,1,0)</f>
        <v>0</v>
      </c>
      <c r="H403" s="52" t="n">
        <f aca="false">IF(-B403&gt;D403,1,0)</f>
        <v>0</v>
      </c>
      <c r="I403" s="52" t="n">
        <f aca="false">IF(-B403&gt;E403,1,0)</f>
        <v>0</v>
      </c>
      <c r="J403" s="52" t="n">
        <f aca="false">IF(-B403&gt;F403,1,0)</f>
        <v>0</v>
      </c>
    </row>
    <row r="404" customFormat="false" ht="15" hidden="false" customHeight="false" outlineLevel="0" collapsed="false">
      <c r="A404" s="51" t="n">
        <f aca="false">Prices_MTM!A637</f>
        <v>37977</v>
      </c>
      <c r="B404" s="43" t="n">
        <f aca="false">Prices_MTM!I637</f>
        <v>2499.99999999985</v>
      </c>
      <c r="C404" s="43" t="n">
        <f aca="false">-PERCENTILE(Prices_MTM!I387:I636,1-Inputs!$B$8)</f>
        <v>103775</v>
      </c>
      <c r="D404" s="43" t="n">
        <f aca="false">NORMSINV(Inputs!$B$8)*STDEV(Prices_MTM!I387:I636)</f>
        <v>133777.863453733</v>
      </c>
      <c r="E404" s="43" t="n">
        <f aca="false">-PERCENTILE(Prices_MTM!I387:I636,1-Inputs!$B$9)</f>
        <v>239790</v>
      </c>
      <c r="F404" s="43" t="n">
        <f aca="false">NORMSINV(Inputs!$B$9)*STDEV(Prices_MTM!I387:I636)</f>
        <v>189204.585222646</v>
      </c>
      <c r="G404" s="52" t="n">
        <f aca="false">IF(-B404&gt;C404,1,0)</f>
        <v>0</v>
      </c>
      <c r="H404" s="52" t="n">
        <f aca="false">IF(-B404&gt;D404,1,0)</f>
        <v>0</v>
      </c>
      <c r="I404" s="52" t="n">
        <f aca="false">IF(-B404&gt;E404,1,0)</f>
        <v>0</v>
      </c>
      <c r="J404" s="52" t="n">
        <f aca="false">IF(-B404&gt;F404,1,0)</f>
        <v>0</v>
      </c>
    </row>
    <row r="405" customFormat="false" ht="15" hidden="false" customHeight="false" outlineLevel="0" collapsed="false">
      <c r="A405" s="51" t="n">
        <f aca="false">Prices_MTM!A638</f>
        <v>37978</v>
      </c>
      <c r="B405" s="43" t="n">
        <f aca="false">Prices_MTM!I638</f>
        <v>56000.0000000001</v>
      </c>
      <c r="C405" s="43" t="n">
        <f aca="false">-PERCENTILE(Prices_MTM!I388:I637,1-Inputs!$B$8)</f>
        <v>103775</v>
      </c>
      <c r="D405" s="43" t="n">
        <f aca="false">NORMSINV(Inputs!$B$8)*STDEV(Prices_MTM!I388:I637)</f>
        <v>133772.118534939</v>
      </c>
      <c r="E405" s="43" t="n">
        <f aca="false">-PERCENTILE(Prices_MTM!I388:I637,1-Inputs!$B$9)</f>
        <v>239790</v>
      </c>
      <c r="F405" s="43" t="n">
        <f aca="false">NORMSINV(Inputs!$B$9)*STDEV(Prices_MTM!I388:I637)</f>
        <v>189196.460074363</v>
      </c>
      <c r="G405" s="52" t="n">
        <f aca="false">IF(-B405&gt;C405,1,0)</f>
        <v>0</v>
      </c>
      <c r="H405" s="52" t="n">
        <f aca="false">IF(-B405&gt;D405,1,0)</f>
        <v>0</v>
      </c>
      <c r="I405" s="52" t="n">
        <f aca="false">IF(-B405&gt;E405,1,0)</f>
        <v>0</v>
      </c>
      <c r="J405" s="52" t="n">
        <f aca="false">IF(-B405&gt;F405,1,0)</f>
        <v>0</v>
      </c>
    </row>
    <row r="406" customFormat="false" ht="15" hidden="false" customHeight="false" outlineLevel="0" collapsed="false">
      <c r="A406" s="51" t="n">
        <f aca="false">Prices_MTM!A639</f>
        <v>37984</v>
      </c>
      <c r="B406" s="43" t="n">
        <f aca="false">Prices_MTM!I639</f>
        <v>4499.99999999964</v>
      </c>
      <c r="C406" s="43" t="n">
        <f aca="false">-PERCENTILE(Prices_MTM!I389:I638,1-Inputs!$B$8)</f>
        <v>103775</v>
      </c>
      <c r="D406" s="43" t="n">
        <f aca="false">NORMSINV(Inputs!$B$8)*STDEV(Prices_MTM!I389:I638)</f>
        <v>133868.013493436</v>
      </c>
      <c r="E406" s="43" t="n">
        <f aca="false">-PERCENTILE(Prices_MTM!I389:I638,1-Inputs!$B$9)</f>
        <v>239790</v>
      </c>
      <c r="F406" s="43" t="n">
        <f aca="false">NORMSINV(Inputs!$B$9)*STDEV(Prices_MTM!I389:I638)</f>
        <v>189332.08614417</v>
      </c>
      <c r="G406" s="52" t="n">
        <f aca="false">IF(-B406&gt;C406,1,0)</f>
        <v>0</v>
      </c>
      <c r="H406" s="52" t="n">
        <f aca="false">IF(-B406&gt;D406,1,0)</f>
        <v>0</v>
      </c>
      <c r="I406" s="52" t="n">
        <f aca="false">IF(-B406&gt;E406,1,0)</f>
        <v>0</v>
      </c>
      <c r="J406" s="52" t="n">
        <f aca="false">IF(-B406&gt;F406,1,0)</f>
        <v>0</v>
      </c>
    </row>
    <row r="407" customFormat="false" ht="15" hidden="false" customHeight="false" outlineLevel="0" collapsed="false">
      <c r="A407" s="51" t="n">
        <f aca="false">Prices_MTM!A640</f>
        <v>37985</v>
      </c>
      <c r="B407" s="43" t="n">
        <f aca="false">Prices_MTM!I640</f>
        <v>3500.00000000001</v>
      </c>
      <c r="C407" s="43" t="n">
        <f aca="false">-PERCENTILE(Prices_MTM!I390:I639,1-Inputs!$B$8)</f>
        <v>103775</v>
      </c>
      <c r="D407" s="43" t="n">
        <f aca="false">NORMSINV(Inputs!$B$8)*STDEV(Prices_MTM!I390:I639)</f>
        <v>133832.523969118</v>
      </c>
      <c r="E407" s="43" t="n">
        <f aca="false">-PERCENTILE(Prices_MTM!I390:I639,1-Inputs!$B$9)</f>
        <v>239790</v>
      </c>
      <c r="F407" s="43" t="n">
        <f aca="false">NORMSINV(Inputs!$B$9)*STDEV(Prices_MTM!I390:I639)</f>
        <v>189281.892632664</v>
      </c>
      <c r="G407" s="52" t="n">
        <f aca="false">IF(-B407&gt;C407,1,0)</f>
        <v>0</v>
      </c>
      <c r="H407" s="52" t="n">
        <f aca="false">IF(-B407&gt;D407,1,0)</f>
        <v>0</v>
      </c>
      <c r="I407" s="52" t="n">
        <f aca="false">IF(-B407&gt;E407,1,0)</f>
        <v>0</v>
      </c>
      <c r="J407" s="52" t="n">
        <f aca="false">IF(-B407&gt;F407,1,0)</f>
        <v>0</v>
      </c>
    </row>
    <row r="408" customFormat="false" ht="15" hidden="false" customHeight="false" outlineLevel="0" collapsed="false">
      <c r="A408" s="51" t="n">
        <f aca="false">Prices_MTM!A641</f>
        <v>37992</v>
      </c>
      <c r="B408" s="43" t="n">
        <f aca="false">Prices_MTM!I641</f>
        <v>-1999.99999999977</v>
      </c>
      <c r="C408" s="43" t="n">
        <f aca="false">-PERCENTILE(Prices_MTM!I391:I640,1-Inputs!$B$8)</f>
        <v>103775</v>
      </c>
      <c r="D408" s="43" t="n">
        <f aca="false">NORMSINV(Inputs!$B$8)*STDEV(Prices_MTM!I391:I640)</f>
        <v>133810.634744507</v>
      </c>
      <c r="E408" s="43" t="n">
        <f aca="false">-PERCENTILE(Prices_MTM!I391:I640,1-Inputs!$B$9)</f>
        <v>239790</v>
      </c>
      <c r="F408" s="43" t="n">
        <f aca="false">NORMSINV(Inputs!$B$9)*STDEV(Prices_MTM!I391:I640)</f>
        <v>189250.934284576</v>
      </c>
      <c r="G408" s="52" t="n">
        <f aca="false">IF(-B408&gt;C408,1,0)</f>
        <v>0</v>
      </c>
      <c r="H408" s="52" t="n">
        <f aca="false">IF(-B408&gt;D408,1,0)</f>
        <v>0</v>
      </c>
      <c r="I408" s="52" t="n">
        <f aca="false">IF(-B408&gt;E408,1,0)</f>
        <v>0</v>
      </c>
      <c r="J408" s="52" t="n">
        <f aca="false">IF(-B408&gt;F408,1,0)</f>
        <v>0</v>
      </c>
    </row>
    <row r="409" customFormat="false" ht="15" hidden="false" customHeight="false" outlineLevel="0" collapsed="false">
      <c r="A409" s="51" t="n">
        <f aca="false">Prices_MTM!A642</f>
        <v>38000</v>
      </c>
      <c r="B409" s="43" t="n">
        <f aca="false">Prices_MTM!I642</f>
        <v>75999.9999999998</v>
      </c>
      <c r="C409" s="43" t="n">
        <f aca="false">-PERCENTILE(Prices_MTM!I392:I641,1-Inputs!$B$8)</f>
        <v>103775</v>
      </c>
      <c r="D409" s="43" t="n">
        <f aca="false">NORMSINV(Inputs!$B$8)*STDEV(Prices_MTM!I392:I641)</f>
        <v>133725.471064392</v>
      </c>
      <c r="E409" s="43" t="n">
        <f aca="false">-PERCENTILE(Prices_MTM!I392:I641,1-Inputs!$B$9)</f>
        <v>239790</v>
      </c>
      <c r="F409" s="43" t="n">
        <f aca="false">NORMSINV(Inputs!$B$9)*STDEV(Prices_MTM!I392:I641)</f>
        <v>189130.485666575</v>
      </c>
      <c r="G409" s="52" t="n">
        <f aca="false">IF(-B409&gt;C409,1,0)</f>
        <v>0</v>
      </c>
      <c r="H409" s="52" t="n">
        <f aca="false">IF(-B409&gt;D409,1,0)</f>
        <v>0</v>
      </c>
      <c r="I409" s="52" t="n">
        <f aca="false">IF(-B409&gt;E409,1,0)</f>
        <v>0</v>
      </c>
      <c r="J409" s="52" t="n">
        <f aca="false">IF(-B409&gt;F409,1,0)</f>
        <v>0</v>
      </c>
    </row>
    <row r="410" customFormat="false" ht="15" hidden="false" customHeight="false" outlineLevel="0" collapsed="false">
      <c r="A410" s="51" t="n">
        <f aca="false">Prices_MTM!A643</f>
        <v>38001</v>
      </c>
      <c r="B410" s="43" t="n">
        <f aca="false">Prices_MTM!I643</f>
        <v>-80499.9999999998</v>
      </c>
      <c r="C410" s="43" t="n">
        <f aca="false">-PERCENTILE(Prices_MTM!I393:I642,1-Inputs!$B$8)</f>
        <v>103775</v>
      </c>
      <c r="D410" s="43" t="n">
        <f aca="false">NORMSINV(Inputs!$B$8)*STDEV(Prices_MTM!I393:I642)</f>
        <v>133946.556126581</v>
      </c>
      <c r="E410" s="43" t="n">
        <f aca="false">-PERCENTILE(Prices_MTM!I393:I642,1-Inputs!$B$9)</f>
        <v>239790</v>
      </c>
      <c r="F410" s="43" t="n">
        <f aca="false">NORMSINV(Inputs!$B$9)*STDEV(Prices_MTM!I393:I642)</f>
        <v>189443.170489088</v>
      </c>
      <c r="G410" s="52" t="n">
        <f aca="false">IF(-B410&gt;C410,1,0)</f>
        <v>0</v>
      </c>
      <c r="H410" s="52" t="n">
        <f aca="false">IF(-B410&gt;D410,1,0)</f>
        <v>0</v>
      </c>
      <c r="I410" s="52" t="n">
        <f aca="false">IF(-B410&gt;E410,1,0)</f>
        <v>0</v>
      </c>
      <c r="J410" s="52" t="n">
        <f aca="false">IF(-B410&gt;F410,1,0)</f>
        <v>0</v>
      </c>
    </row>
    <row r="411" customFormat="false" ht="15" hidden="false" customHeight="false" outlineLevel="0" collapsed="false">
      <c r="A411" s="51" t="n">
        <f aca="false">Prices_MTM!A644</f>
        <v>38007</v>
      </c>
      <c r="B411" s="43" t="n">
        <f aca="false">Prices_MTM!I644</f>
        <v>166000</v>
      </c>
      <c r="C411" s="43" t="n">
        <f aca="false">-PERCENTILE(Prices_MTM!I394:I643,1-Inputs!$B$8)</f>
        <v>103325</v>
      </c>
      <c r="D411" s="43" t="n">
        <f aca="false">NORMSINV(Inputs!$B$8)*STDEV(Prices_MTM!I394:I643)</f>
        <v>133771.341697067</v>
      </c>
      <c r="E411" s="43" t="n">
        <f aca="false">-PERCENTILE(Prices_MTM!I394:I643,1-Inputs!$B$9)</f>
        <v>239790</v>
      </c>
      <c r="F411" s="43" t="n">
        <f aca="false">NORMSINV(Inputs!$B$9)*STDEV(Prices_MTM!I394:I643)</f>
        <v>189195.361377736</v>
      </c>
      <c r="G411" s="52" t="n">
        <f aca="false">IF(-B411&gt;C411,1,0)</f>
        <v>0</v>
      </c>
      <c r="H411" s="52" t="n">
        <f aca="false">IF(-B411&gt;D411,1,0)</f>
        <v>0</v>
      </c>
      <c r="I411" s="52" t="n">
        <f aca="false">IF(-B411&gt;E411,1,0)</f>
        <v>0</v>
      </c>
      <c r="J411" s="52" t="n">
        <f aca="false">IF(-B411&gt;F411,1,0)</f>
        <v>0</v>
      </c>
    </row>
    <row r="412" customFormat="false" ht="15" hidden="false" customHeight="false" outlineLevel="0" collapsed="false">
      <c r="A412" s="51" t="n">
        <f aca="false">Prices_MTM!A645</f>
        <v>38008</v>
      </c>
      <c r="B412" s="43" t="n">
        <f aca="false">Prices_MTM!I645</f>
        <v>-14500.0000000005</v>
      </c>
      <c r="C412" s="43" t="n">
        <f aca="false">-PERCENTILE(Prices_MTM!I395:I644,1-Inputs!$B$8)</f>
        <v>103325</v>
      </c>
      <c r="D412" s="43" t="n">
        <f aca="false">NORMSINV(Inputs!$B$8)*STDEV(Prices_MTM!I395:I644)</f>
        <v>134811.025621706</v>
      </c>
      <c r="E412" s="43" t="n">
        <f aca="false">-PERCENTILE(Prices_MTM!I395:I644,1-Inputs!$B$9)</f>
        <v>239790</v>
      </c>
      <c r="F412" s="43" t="n">
        <f aca="false">NORMSINV(Inputs!$B$9)*STDEV(Prices_MTM!I395:I644)</f>
        <v>190665.806193084</v>
      </c>
      <c r="G412" s="52" t="n">
        <f aca="false">IF(-B412&gt;C412,1,0)</f>
        <v>0</v>
      </c>
      <c r="H412" s="52" t="n">
        <f aca="false">IF(-B412&gt;D412,1,0)</f>
        <v>0</v>
      </c>
      <c r="I412" s="52" t="n">
        <f aca="false">IF(-B412&gt;E412,1,0)</f>
        <v>0</v>
      </c>
      <c r="J412" s="52" t="n">
        <f aca="false">IF(-B412&gt;F412,1,0)</f>
        <v>0</v>
      </c>
    </row>
    <row r="413" customFormat="false" ht="15" hidden="false" customHeight="false" outlineLevel="0" collapsed="false">
      <c r="A413" s="51" t="n">
        <f aca="false">Prices_MTM!A646</f>
        <v>38009</v>
      </c>
      <c r="B413" s="43" t="n">
        <f aca="false">Prices_MTM!I646</f>
        <v>-50999.9999999998</v>
      </c>
      <c r="C413" s="43" t="n">
        <f aca="false">-PERCENTILE(Prices_MTM!I396:I645,1-Inputs!$B$8)</f>
        <v>103325</v>
      </c>
      <c r="D413" s="43" t="n">
        <f aca="false">NORMSINV(Inputs!$B$8)*STDEV(Prices_MTM!I396:I645)</f>
        <v>134696.262930981</v>
      </c>
      <c r="E413" s="43" t="n">
        <f aca="false">-PERCENTILE(Prices_MTM!I396:I645,1-Inputs!$B$9)</f>
        <v>239790</v>
      </c>
      <c r="F413" s="43" t="n">
        <f aca="false">NORMSINV(Inputs!$B$9)*STDEV(Prices_MTM!I396:I645)</f>
        <v>190503.495129526</v>
      </c>
      <c r="G413" s="52" t="n">
        <f aca="false">IF(-B413&gt;C413,1,0)</f>
        <v>0</v>
      </c>
      <c r="H413" s="52" t="n">
        <f aca="false">IF(-B413&gt;D413,1,0)</f>
        <v>0</v>
      </c>
      <c r="I413" s="52" t="n">
        <f aca="false">IF(-B413&gt;E413,1,0)</f>
        <v>0</v>
      </c>
      <c r="J413" s="52" t="n">
        <f aca="false">IF(-B413&gt;F413,1,0)</f>
        <v>0</v>
      </c>
    </row>
    <row r="414" customFormat="false" ht="15" hidden="false" customHeight="false" outlineLevel="0" collapsed="false">
      <c r="A414" s="51" t="n">
        <f aca="false">Prices_MTM!A647</f>
        <v>38012</v>
      </c>
      <c r="B414" s="43" t="n">
        <f aca="false">Prices_MTM!I647</f>
        <v>-6500.00000000013</v>
      </c>
      <c r="C414" s="43" t="n">
        <f aca="false">-PERCENTILE(Prices_MTM!I397:I646,1-Inputs!$B$8)</f>
        <v>103325</v>
      </c>
      <c r="D414" s="43" t="n">
        <f aca="false">NORMSINV(Inputs!$B$8)*STDEV(Prices_MTM!I397:I646)</f>
        <v>134776.630438729</v>
      </c>
      <c r="E414" s="43" t="n">
        <f aca="false">-PERCENTILE(Prices_MTM!I397:I646,1-Inputs!$B$9)</f>
        <v>239790</v>
      </c>
      <c r="F414" s="43" t="n">
        <f aca="false">NORMSINV(Inputs!$B$9)*STDEV(Prices_MTM!I397:I646)</f>
        <v>190617.160429422</v>
      </c>
      <c r="G414" s="52" t="n">
        <f aca="false">IF(-B414&gt;C414,1,0)</f>
        <v>0</v>
      </c>
      <c r="H414" s="52" t="n">
        <f aca="false">IF(-B414&gt;D414,1,0)</f>
        <v>0</v>
      </c>
      <c r="I414" s="52" t="n">
        <f aca="false">IF(-B414&gt;E414,1,0)</f>
        <v>0</v>
      </c>
      <c r="J414" s="52" t="n">
        <f aca="false">IF(-B414&gt;F414,1,0)</f>
        <v>0</v>
      </c>
    </row>
    <row r="415" customFormat="false" ht="15" hidden="false" customHeight="false" outlineLevel="0" collapsed="false">
      <c r="A415" s="51" t="n">
        <f aca="false">Prices_MTM!A648</f>
        <v>38014</v>
      </c>
      <c r="B415" s="43" t="n">
        <f aca="false">Prices_MTM!I648</f>
        <v>-58999.9999999995</v>
      </c>
      <c r="C415" s="43" t="n">
        <f aca="false">-PERCENTILE(Prices_MTM!I398:I647,1-Inputs!$B$8)</f>
        <v>103325</v>
      </c>
      <c r="D415" s="43" t="n">
        <f aca="false">NORMSINV(Inputs!$B$8)*STDEV(Prices_MTM!I398:I647)</f>
        <v>134486.738920408</v>
      </c>
      <c r="E415" s="43" t="n">
        <f aca="false">-PERCENTILE(Prices_MTM!I398:I647,1-Inputs!$B$9)</f>
        <v>239790</v>
      </c>
      <c r="F415" s="43" t="n">
        <f aca="false">NORMSINV(Inputs!$B$9)*STDEV(Prices_MTM!I398:I647)</f>
        <v>190207.161322937</v>
      </c>
      <c r="G415" s="52" t="n">
        <f aca="false">IF(-B415&gt;C415,1,0)</f>
        <v>0</v>
      </c>
      <c r="H415" s="52" t="n">
        <f aca="false">IF(-B415&gt;D415,1,0)</f>
        <v>0</v>
      </c>
      <c r="I415" s="52" t="n">
        <f aca="false">IF(-B415&gt;E415,1,0)</f>
        <v>0</v>
      </c>
      <c r="J415" s="52" t="n">
        <f aca="false">IF(-B415&gt;F415,1,0)</f>
        <v>0</v>
      </c>
    </row>
    <row r="416" customFormat="false" ht="15" hidden="false" customHeight="false" outlineLevel="0" collapsed="false">
      <c r="A416" s="51" t="n">
        <f aca="false">Prices_MTM!A649</f>
        <v>38021</v>
      </c>
      <c r="B416" s="43" t="n">
        <f aca="false">Prices_MTM!I649</f>
        <v>0</v>
      </c>
      <c r="C416" s="43" t="n">
        <f aca="false">-PERCENTILE(Prices_MTM!I399:I648,1-Inputs!$B$8)</f>
        <v>103325</v>
      </c>
      <c r="D416" s="43" t="n">
        <f aca="false">NORMSINV(Inputs!$B$8)*STDEV(Prices_MTM!I399:I648)</f>
        <v>134387.893318356</v>
      </c>
      <c r="E416" s="43" t="n">
        <f aca="false">-PERCENTILE(Prices_MTM!I399:I648,1-Inputs!$B$9)</f>
        <v>239790</v>
      </c>
      <c r="F416" s="43" t="n">
        <f aca="false">NORMSINV(Inputs!$B$9)*STDEV(Prices_MTM!I399:I648)</f>
        <v>190067.362101642</v>
      </c>
      <c r="G416" s="52" t="n">
        <f aca="false">IF(-B416&gt;C416,1,0)</f>
        <v>0</v>
      </c>
      <c r="H416" s="52" t="n">
        <f aca="false">IF(-B416&gt;D416,1,0)</f>
        <v>0</v>
      </c>
      <c r="I416" s="52" t="n">
        <f aca="false">IF(-B416&gt;E416,1,0)</f>
        <v>0</v>
      </c>
      <c r="J416" s="52" t="n">
        <f aca="false">IF(-B416&gt;F416,1,0)</f>
        <v>0</v>
      </c>
    </row>
    <row r="417" customFormat="false" ht="15" hidden="false" customHeight="false" outlineLevel="0" collapsed="false">
      <c r="A417" s="51" t="n">
        <f aca="false">Prices_MTM!A650</f>
        <v>38022</v>
      </c>
      <c r="B417" s="43" t="n">
        <f aca="false">Prices_MTM!I650</f>
        <v>50499.9999999996</v>
      </c>
      <c r="C417" s="43" t="n">
        <f aca="false">-PERCENTILE(Prices_MTM!I400:I649,1-Inputs!$B$8)</f>
        <v>103325</v>
      </c>
      <c r="D417" s="43" t="n">
        <f aca="false">NORMSINV(Inputs!$B$8)*STDEV(Prices_MTM!I400:I649)</f>
        <v>134388.065170855</v>
      </c>
      <c r="E417" s="43" t="n">
        <f aca="false">-PERCENTILE(Prices_MTM!I400:I649,1-Inputs!$B$9)</f>
        <v>239790</v>
      </c>
      <c r="F417" s="43" t="n">
        <f aca="false">NORMSINV(Inputs!$B$9)*STDEV(Prices_MTM!I400:I649)</f>
        <v>190067.605155911</v>
      </c>
      <c r="G417" s="52" t="n">
        <f aca="false">IF(-B417&gt;C417,1,0)</f>
        <v>0</v>
      </c>
      <c r="H417" s="52" t="n">
        <f aca="false">IF(-B417&gt;D417,1,0)</f>
        <v>0</v>
      </c>
      <c r="I417" s="52" t="n">
        <f aca="false">IF(-B417&gt;E417,1,0)</f>
        <v>0</v>
      </c>
      <c r="J417" s="52" t="n">
        <f aca="false">IF(-B417&gt;F417,1,0)</f>
        <v>0</v>
      </c>
    </row>
    <row r="418" customFormat="false" ht="15" hidden="false" customHeight="false" outlineLevel="0" collapsed="false">
      <c r="A418" s="51" t="n">
        <f aca="false">Prices_MTM!A651</f>
        <v>38023</v>
      </c>
      <c r="B418" s="43" t="n">
        <f aca="false">Prices_MTM!I651</f>
        <v>-88999.9999999997</v>
      </c>
      <c r="C418" s="43" t="n">
        <f aca="false">-PERCENTILE(Prices_MTM!I401:I650,1-Inputs!$B$8)</f>
        <v>103325</v>
      </c>
      <c r="D418" s="43" t="n">
        <f aca="false">NORMSINV(Inputs!$B$8)*STDEV(Prices_MTM!I401:I650)</f>
        <v>134481.232295395</v>
      </c>
      <c r="E418" s="43" t="n">
        <f aca="false">-PERCENTILE(Prices_MTM!I401:I650,1-Inputs!$B$9)</f>
        <v>239790</v>
      </c>
      <c r="F418" s="43" t="n">
        <f aca="false">NORMSINV(Inputs!$B$9)*STDEV(Prices_MTM!I401:I650)</f>
        <v>190199.373198095</v>
      </c>
      <c r="G418" s="52" t="n">
        <f aca="false">IF(-B418&gt;C418,1,0)</f>
        <v>0</v>
      </c>
      <c r="H418" s="52" t="n">
        <f aca="false">IF(-B418&gt;D418,1,0)</f>
        <v>0</v>
      </c>
      <c r="I418" s="52" t="n">
        <f aca="false">IF(-B418&gt;E418,1,0)</f>
        <v>0</v>
      </c>
      <c r="J418" s="52" t="n">
        <f aca="false">IF(-B418&gt;F418,1,0)</f>
        <v>0</v>
      </c>
    </row>
    <row r="419" customFormat="false" ht="15" hidden="false" customHeight="false" outlineLevel="0" collapsed="false">
      <c r="A419" s="51" t="n">
        <f aca="false">Prices_MTM!A652</f>
        <v>38035</v>
      </c>
      <c r="B419" s="43" t="n">
        <f aca="false">Prices_MTM!I652</f>
        <v>177500</v>
      </c>
      <c r="C419" s="43" t="n">
        <f aca="false">-PERCENTILE(Prices_MTM!I402:I651,1-Inputs!$B$8)</f>
        <v>103325</v>
      </c>
      <c r="D419" s="43" t="n">
        <f aca="false">NORMSINV(Inputs!$B$8)*STDEV(Prices_MTM!I402:I651)</f>
        <v>134756.435492664</v>
      </c>
      <c r="E419" s="43" t="n">
        <f aca="false">-PERCENTILE(Prices_MTM!I402:I651,1-Inputs!$B$9)</f>
        <v>239790</v>
      </c>
      <c r="F419" s="43" t="n">
        <f aca="false">NORMSINV(Inputs!$B$9)*STDEV(Prices_MTM!I402:I651)</f>
        <v>190588.598331813</v>
      </c>
      <c r="G419" s="52" t="n">
        <f aca="false">IF(-B419&gt;C419,1,0)</f>
        <v>0</v>
      </c>
      <c r="H419" s="52" t="n">
        <f aca="false">IF(-B419&gt;D419,1,0)</f>
        <v>0</v>
      </c>
      <c r="I419" s="52" t="n">
        <f aca="false">IF(-B419&gt;E419,1,0)</f>
        <v>0</v>
      </c>
      <c r="J419" s="52" t="n">
        <f aca="false">IF(-B419&gt;F419,1,0)</f>
        <v>0</v>
      </c>
    </row>
    <row r="420" customFormat="false" ht="15" hidden="false" customHeight="false" outlineLevel="0" collapsed="false">
      <c r="A420" s="51" t="n">
        <f aca="false">Prices_MTM!A653</f>
        <v>38040</v>
      </c>
      <c r="B420" s="43" t="n">
        <f aca="false">Prices_MTM!I653</f>
        <v>16999.9999999998</v>
      </c>
      <c r="C420" s="43" t="n">
        <f aca="false">-PERCENTILE(Prices_MTM!I403:I652,1-Inputs!$B$8)</f>
        <v>103325</v>
      </c>
      <c r="D420" s="43" t="n">
        <f aca="false">NORMSINV(Inputs!$B$8)*STDEV(Prices_MTM!I403:I652)</f>
        <v>135917.581533024</v>
      </c>
      <c r="E420" s="43" t="n">
        <f aca="false">-PERCENTILE(Prices_MTM!I403:I652,1-Inputs!$B$9)</f>
        <v>239790</v>
      </c>
      <c r="F420" s="43" t="n">
        <f aca="false">NORMSINV(Inputs!$B$9)*STDEV(Prices_MTM!I403:I652)</f>
        <v>192230.829335339</v>
      </c>
      <c r="G420" s="52" t="n">
        <f aca="false">IF(-B420&gt;C420,1,0)</f>
        <v>0</v>
      </c>
      <c r="H420" s="52" t="n">
        <f aca="false">IF(-B420&gt;D420,1,0)</f>
        <v>0</v>
      </c>
      <c r="I420" s="52" t="n">
        <f aca="false">IF(-B420&gt;E420,1,0)</f>
        <v>0</v>
      </c>
      <c r="J420" s="52" t="n">
        <f aca="false">IF(-B420&gt;F420,1,0)</f>
        <v>0</v>
      </c>
    </row>
    <row r="421" customFormat="false" ht="15" hidden="false" customHeight="false" outlineLevel="0" collapsed="false">
      <c r="A421" s="51" t="n">
        <f aca="false">Prices_MTM!A654</f>
        <v>38041</v>
      </c>
      <c r="B421" s="43" t="n">
        <f aca="false">Prices_MTM!I654</f>
        <v>24500.0000000001</v>
      </c>
      <c r="C421" s="43" t="n">
        <f aca="false">-PERCENTILE(Prices_MTM!I404:I653,1-Inputs!$B$8)</f>
        <v>103325</v>
      </c>
      <c r="D421" s="43" t="n">
        <f aca="false">NORMSINV(Inputs!$B$8)*STDEV(Prices_MTM!I404:I653)</f>
        <v>135798.690677714</v>
      </c>
      <c r="E421" s="43" t="n">
        <f aca="false">-PERCENTILE(Prices_MTM!I404:I653,1-Inputs!$B$9)</f>
        <v>239790</v>
      </c>
      <c r="F421" s="43" t="n">
        <f aca="false">NORMSINV(Inputs!$B$9)*STDEV(Prices_MTM!I404:I653)</f>
        <v>192062.67972983</v>
      </c>
      <c r="G421" s="52" t="n">
        <f aca="false">IF(-B421&gt;C421,1,0)</f>
        <v>0</v>
      </c>
      <c r="H421" s="52" t="n">
        <f aca="false">IF(-B421&gt;D421,1,0)</f>
        <v>0</v>
      </c>
      <c r="I421" s="52" t="n">
        <f aca="false">IF(-B421&gt;E421,1,0)</f>
        <v>0</v>
      </c>
      <c r="J421" s="52" t="n">
        <f aca="false">IF(-B421&gt;F421,1,0)</f>
        <v>0</v>
      </c>
    </row>
    <row r="422" customFormat="false" ht="15" hidden="false" customHeight="false" outlineLevel="0" collapsed="false">
      <c r="A422" s="51" t="n">
        <f aca="false">Prices_MTM!A655</f>
        <v>38044</v>
      </c>
      <c r="B422" s="43" t="n">
        <f aca="false">Prices_MTM!I655</f>
        <v>-44000.0000000001</v>
      </c>
      <c r="C422" s="43" t="n">
        <f aca="false">-PERCENTILE(Prices_MTM!I405:I654,1-Inputs!$B$8)</f>
        <v>103325</v>
      </c>
      <c r="D422" s="43" t="n">
        <f aca="false">NORMSINV(Inputs!$B$8)*STDEV(Prices_MTM!I405:I654)</f>
        <v>135797.405305664</v>
      </c>
      <c r="E422" s="43" t="n">
        <f aca="false">-PERCENTILE(Prices_MTM!I405:I654,1-Inputs!$B$9)</f>
        <v>239790</v>
      </c>
      <c r="F422" s="43" t="n">
        <f aca="false">NORMSINV(Inputs!$B$9)*STDEV(Prices_MTM!I405:I654)</f>
        <v>192060.86180361</v>
      </c>
      <c r="G422" s="52" t="n">
        <f aca="false">IF(-B422&gt;C422,1,0)</f>
        <v>0</v>
      </c>
      <c r="H422" s="52" t="n">
        <f aca="false">IF(-B422&gt;D422,1,0)</f>
        <v>0</v>
      </c>
      <c r="I422" s="52" t="n">
        <f aca="false">IF(-B422&gt;E422,1,0)</f>
        <v>0</v>
      </c>
      <c r="J422" s="52" t="n">
        <f aca="false">IF(-B422&gt;F422,1,0)</f>
        <v>0</v>
      </c>
    </row>
    <row r="423" customFormat="false" ht="15" hidden="false" customHeight="false" outlineLevel="0" collapsed="false">
      <c r="A423" s="51" t="n">
        <f aca="false">Prices_MTM!A656</f>
        <v>38048</v>
      </c>
      <c r="B423" s="43" t="n">
        <f aca="false">Prices_MTM!I656</f>
        <v>-8499.99999999973</v>
      </c>
      <c r="C423" s="43" t="n">
        <f aca="false">-PERCENTILE(Prices_MTM!I406:I655,1-Inputs!$B$8)</f>
        <v>103325</v>
      </c>
      <c r="D423" s="43" t="n">
        <f aca="false">NORMSINV(Inputs!$B$8)*STDEV(Prices_MTM!I406:I655)</f>
        <v>135871.966932916</v>
      </c>
      <c r="E423" s="43" t="n">
        <f aca="false">-PERCENTILE(Prices_MTM!I406:I655,1-Inputs!$B$9)</f>
        <v>239790</v>
      </c>
      <c r="F423" s="43" t="n">
        <f aca="false">NORMSINV(Inputs!$B$9)*STDEV(Prices_MTM!I406:I655)</f>
        <v>192166.315735924</v>
      </c>
      <c r="G423" s="52" t="n">
        <f aca="false">IF(-B423&gt;C423,1,0)</f>
        <v>0</v>
      </c>
      <c r="H423" s="52" t="n">
        <f aca="false">IF(-B423&gt;D423,1,0)</f>
        <v>0</v>
      </c>
      <c r="I423" s="52" t="n">
        <f aca="false">IF(-B423&gt;E423,1,0)</f>
        <v>0</v>
      </c>
      <c r="J423" s="52" t="n">
        <f aca="false">IF(-B423&gt;F423,1,0)</f>
        <v>0</v>
      </c>
    </row>
    <row r="424" customFormat="false" ht="15" hidden="false" customHeight="false" outlineLevel="0" collapsed="false">
      <c r="A424" s="51" t="n">
        <f aca="false">Prices_MTM!A657</f>
        <v>38051</v>
      </c>
      <c r="B424" s="43" t="n">
        <f aca="false">Prices_MTM!I657</f>
        <v>58500.0000000001</v>
      </c>
      <c r="C424" s="43" t="n">
        <f aca="false">-PERCENTILE(Prices_MTM!I407:I656,1-Inputs!$B$8)</f>
        <v>103325</v>
      </c>
      <c r="D424" s="43" t="n">
        <f aca="false">NORMSINV(Inputs!$B$8)*STDEV(Prices_MTM!I407:I656)</f>
        <v>135876.851112682</v>
      </c>
      <c r="E424" s="43" t="n">
        <f aca="false">-PERCENTILE(Prices_MTM!I407:I656,1-Inputs!$B$9)</f>
        <v>239790</v>
      </c>
      <c r="F424" s="43" t="n">
        <f aca="false">NORMSINV(Inputs!$B$9)*STDEV(Prices_MTM!I407:I656)</f>
        <v>192173.223524574</v>
      </c>
      <c r="G424" s="52" t="n">
        <f aca="false">IF(-B424&gt;C424,1,0)</f>
        <v>0</v>
      </c>
      <c r="H424" s="52" t="n">
        <f aca="false">IF(-B424&gt;D424,1,0)</f>
        <v>0</v>
      </c>
      <c r="I424" s="52" t="n">
        <f aca="false">IF(-B424&gt;E424,1,0)</f>
        <v>0</v>
      </c>
      <c r="J424" s="52" t="n">
        <f aca="false">IF(-B424&gt;F424,1,0)</f>
        <v>0</v>
      </c>
    </row>
    <row r="425" customFormat="false" ht="15" hidden="false" customHeight="false" outlineLevel="0" collapsed="false">
      <c r="A425" s="51" t="n">
        <f aca="false">Prices_MTM!A658</f>
        <v>38057</v>
      </c>
      <c r="B425" s="43" t="n">
        <f aca="false">Prices_MTM!I658</f>
        <v>23000</v>
      </c>
      <c r="C425" s="43" t="n">
        <f aca="false">-PERCENTILE(Prices_MTM!I408:I657,1-Inputs!$B$8)</f>
        <v>103325</v>
      </c>
      <c r="D425" s="43" t="n">
        <f aca="false">NORMSINV(Inputs!$B$8)*STDEV(Prices_MTM!I408:I657)</f>
        <v>135998.775840667</v>
      </c>
      <c r="E425" s="43" t="n">
        <f aca="false">-PERCENTILE(Prices_MTM!I408:I657,1-Inputs!$B$9)</f>
        <v>239790</v>
      </c>
      <c r="F425" s="43" t="n">
        <f aca="false">NORMSINV(Inputs!$B$9)*STDEV(Prices_MTM!I408:I657)</f>
        <v>192345.663994105</v>
      </c>
      <c r="G425" s="52" t="n">
        <f aca="false">IF(-B425&gt;C425,1,0)</f>
        <v>0</v>
      </c>
      <c r="H425" s="52" t="n">
        <f aca="false">IF(-B425&gt;D425,1,0)</f>
        <v>0</v>
      </c>
      <c r="I425" s="52" t="n">
        <f aca="false">IF(-B425&gt;E425,1,0)</f>
        <v>0</v>
      </c>
      <c r="J425" s="52" t="n">
        <f aca="false">IF(-B425&gt;F425,1,0)</f>
        <v>0</v>
      </c>
    </row>
    <row r="426" customFormat="false" ht="15" hidden="false" customHeight="false" outlineLevel="0" collapsed="false">
      <c r="A426" s="51" t="n">
        <f aca="false">Prices_MTM!A659</f>
        <v>38058</v>
      </c>
      <c r="B426" s="43" t="n">
        <f aca="false">Prices_MTM!I659</f>
        <v>-51000.0000000002</v>
      </c>
      <c r="C426" s="43" t="n">
        <f aca="false">-PERCENTILE(Prices_MTM!I409:I658,1-Inputs!$B$8)</f>
        <v>103325</v>
      </c>
      <c r="D426" s="43" t="n">
        <f aca="false">NORMSINV(Inputs!$B$8)*STDEV(Prices_MTM!I409:I658)</f>
        <v>135754.084005002</v>
      </c>
      <c r="E426" s="43" t="n">
        <f aca="false">-PERCENTILE(Prices_MTM!I409:I658,1-Inputs!$B$9)</f>
        <v>239790</v>
      </c>
      <c r="F426" s="43" t="n">
        <f aca="false">NORMSINV(Inputs!$B$9)*STDEV(Prices_MTM!I409:I658)</f>
        <v>191999.591661365</v>
      </c>
      <c r="G426" s="52" t="n">
        <f aca="false">IF(-B426&gt;C426,1,0)</f>
        <v>0</v>
      </c>
      <c r="H426" s="52" t="n">
        <f aca="false">IF(-B426&gt;D426,1,0)</f>
        <v>0</v>
      </c>
      <c r="I426" s="52" t="n">
        <f aca="false">IF(-B426&gt;E426,1,0)</f>
        <v>0</v>
      </c>
      <c r="J426" s="52" t="n">
        <f aca="false">IF(-B426&gt;F426,1,0)</f>
        <v>0</v>
      </c>
    </row>
    <row r="427" customFormat="false" ht="15" hidden="false" customHeight="false" outlineLevel="0" collapsed="false">
      <c r="A427" s="51" t="n">
        <f aca="false">Prices_MTM!A660</f>
        <v>38061</v>
      </c>
      <c r="B427" s="43" t="n">
        <f aca="false">Prices_MTM!I660</f>
        <v>41499.9999999996</v>
      </c>
      <c r="C427" s="43" t="n">
        <f aca="false">-PERCENTILE(Prices_MTM!I410:I659,1-Inputs!$B$8)</f>
        <v>103325</v>
      </c>
      <c r="D427" s="43" t="n">
        <f aca="false">NORMSINV(Inputs!$B$8)*STDEV(Prices_MTM!I410:I659)</f>
        <v>135858.901819708</v>
      </c>
      <c r="E427" s="43" t="n">
        <f aca="false">-PERCENTILE(Prices_MTM!I410:I659,1-Inputs!$B$9)</f>
        <v>239790</v>
      </c>
      <c r="F427" s="43" t="n">
        <f aca="false">NORMSINV(Inputs!$B$9)*STDEV(Prices_MTM!I410:I659)</f>
        <v>192147.837496987</v>
      </c>
      <c r="G427" s="52" t="n">
        <f aca="false">IF(-B427&gt;C427,1,0)</f>
        <v>0</v>
      </c>
      <c r="H427" s="52" t="n">
        <f aca="false">IF(-B427&gt;D427,1,0)</f>
        <v>0</v>
      </c>
      <c r="I427" s="52" t="n">
        <f aca="false">IF(-B427&gt;E427,1,0)</f>
        <v>0</v>
      </c>
      <c r="J427" s="52" t="n">
        <f aca="false">IF(-B427&gt;F427,1,0)</f>
        <v>0</v>
      </c>
    </row>
    <row r="428" customFormat="false" ht="15" hidden="false" customHeight="false" outlineLevel="0" collapsed="false">
      <c r="A428" s="51" t="n">
        <f aca="false">Prices_MTM!A661</f>
        <v>38063</v>
      </c>
      <c r="B428" s="43" t="n">
        <f aca="false">Prices_MTM!I661</f>
        <v>49000.0000000002</v>
      </c>
      <c r="C428" s="43" t="n">
        <f aca="false">-PERCENTILE(Prices_MTM!I411:I660,1-Inputs!$B$8)</f>
        <v>103325</v>
      </c>
      <c r="D428" s="43" t="n">
        <f aca="false">NORMSINV(Inputs!$B$8)*STDEV(Prices_MTM!I411:I660)</f>
        <v>135770.097926361</v>
      </c>
      <c r="E428" s="43" t="n">
        <f aca="false">-PERCENTILE(Prices_MTM!I411:I660,1-Inputs!$B$9)</f>
        <v>239790</v>
      </c>
      <c r="F428" s="43" t="n">
        <f aca="false">NORMSINV(Inputs!$B$9)*STDEV(Prices_MTM!I411:I660)</f>
        <v>192022.240455944</v>
      </c>
      <c r="G428" s="52" t="n">
        <f aca="false">IF(-B428&gt;C428,1,0)</f>
        <v>0</v>
      </c>
      <c r="H428" s="52" t="n">
        <f aca="false">IF(-B428&gt;D428,1,0)</f>
        <v>0</v>
      </c>
      <c r="I428" s="52" t="n">
        <f aca="false">IF(-B428&gt;E428,1,0)</f>
        <v>0</v>
      </c>
      <c r="J428" s="52" t="n">
        <f aca="false">IF(-B428&gt;F428,1,0)</f>
        <v>0</v>
      </c>
    </row>
    <row r="429" customFormat="false" ht="15" hidden="false" customHeight="false" outlineLevel="0" collapsed="false">
      <c r="A429" s="51" t="n">
        <f aca="false">Prices_MTM!A662</f>
        <v>38068</v>
      </c>
      <c r="B429" s="43" t="n">
        <f aca="false">Prices_MTM!I662</f>
        <v>-40000.0000000002</v>
      </c>
      <c r="C429" s="43" t="n">
        <f aca="false">-PERCENTILE(Prices_MTM!I412:I661,1-Inputs!$B$8)</f>
        <v>103325</v>
      </c>
      <c r="D429" s="43" t="n">
        <f aca="false">NORMSINV(Inputs!$B$8)*STDEV(Prices_MTM!I412:I661)</f>
        <v>135843.514743796</v>
      </c>
      <c r="E429" s="43" t="n">
        <f aca="false">-PERCENTILE(Prices_MTM!I412:I661,1-Inputs!$B$9)</f>
        <v>239790</v>
      </c>
      <c r="F429" s="43" t="n">
        <f aca="false">NORMSINV(Inputs!$B$9)*STDEV(Prices_MTM!I412:I661)</f>
        <v>192126.075261886</v>
      </c>
      <c r="G429" s="52" t="n">
        <f aca="false">IF(-B429&gt;C429,1,0)</f>
        <v>0</v>
      </c>
      <c r="H429" s="52" t="n">
        <f aca="false">IF(-B429&gt;D429,1,0)</f>
        <v>0</v>
      </c>
      <c r="I429" s="52" t="n">
        <f aca="false">IF(-B429&gt;E429,1,0)</f>
        <v>0</v>
      </c>
      <c r="J429" s="52" t="n">
        <f aca="false">IF(-B429&gt;F429,1,0)</f>
        <v>0</v>
      </c>
    </row>
    <row r="430" customFormat="false" ht="15" hidden="false" customHeight="false" outlineLevel="0" collapsed="false">
      <c r="A430" s="51" t="n">
        <f aca="false">Prices_MTM!A663</f>
        <v>38069</v>
      </c>
      <c r="B430" s="43" t="n">
        <f aca="false">Prices_MTM!I663</f>
        <v>27500.0000000006</v>
      </c>
      <c r="C430" s="43" t="n">
        <f aca="false">-PERCENTILE(Prices_MTM!I413:I662,1-Inputs!$B$8)</f>
        <v>103325</v>
      </c>
      <c r="D430" s="43" t="n">
        <f aca="false">NORMSINV(Inputs!$B$8)*STDEV(Prices_MTM!I413:I662)</f>
        <v>135794.278979134</v>
      </c>
      <c r="E430" s="43" t="n">
        <f aca="false">-PERCENTILE(Prices_MTM!I413:I662,1-Inputs!$B$9)</f>
        <v>239790</v>
      </c>
      <c r="F430" s="43" t="n">
        <f aca="false">NORMSINV(Inputs!$B$9)*STDEV(Prices_MTM!I413:I662)</f>
        <v>192056.440180338</v>
      </c>
      <c r="G430" s="52" t="n">
        <f aca="false">IF(-B430&gt;C430,1,0)</f>
        <v>0</v>
      </c>
      <c r="H430" s="52" t="n">
        <f aca="false">IF(-B430&gt;D430,1,0)</f>
        <v>0</v>
      </c>
      <c r="I430" s="52" t="n">
        <f aca="false">IF(-B430&gt;E430,1,0)</f>
        <v>0</v>
      </c>
      <c r="J430" s="52" t="n">
        <f aca="false">IF(-B430&gt;F430,1,0)</f>
        <v>0</v>
      </c>
    </row>
    <row r="431" customFormat="false" ht="15" hidden="false" customHeight="false" outlineLevel="0" collapsed="false">
      <c r="A431" s="51" t="n">
        <f aca="false">Prices_MTM!A664</f>
        <v>38070</v>
      </c>
      <c r="B431" s="43" t="n">
        <f aca="false">Prices_MTM!I664</f>
        <v>-62000.0000000001</v>
      </c>
      <c r="C431" s="43" t="n">
        <f aca="false">-PERCENTILE(Prices_MTM!I414:I663,1-Inputs!$B$8)</f>
        <v>103325</v>
      </c>
      <c r="D431" s="43" t="n">
        <f aca="false">NORMSINV(Inputs!$B$8)*STDEV(Prices_MTM!I414:I663)</f>
        <v>135642.078488818</v>
      </c>
      <c r="E431" s="43" t="n">
        <f aca="false">-PERCENTILE(Prices_MTM!I414:I663,1-Inputs!$B$9)</f>
        <v>239790</v>
      </c>
      <c r="F431" s="43" t="n">
        <f aca="false">NORMSINV(Inputs!$B$9)*STDEV(Prices_MTM!I414:I663)</f>
        <v>191841.180122377</v>
      </c>
      <c r="G431" s="52" t="n">
        <f aca="false">IF(-B431&gt;C431,1,0)</f>
        <v>0</v>
      </c>
      <c r="H431" s="52" t="n">
        <f aca="false">IF(-B431&gt;D431,1,0)</f>
        <v>0</v>
      </c>
      <c r="I431" s="52" t="n">
        <f aca="false">IF(-B431&gt;E431,1,0)</f>
        <v>0</v>
      </c>
      <c r="J431" s="52" t="n">
        <f aca="false">IF(-B431&gt;F431,1,0)</f>
        <v>0</v>
      </c>
    </row>
    <row r="432" customFormat="false" ht="15" hidden="false" customHeight="false" outlineLevel="0" collapsed="false">
      <c r="A432" s="51" t="n">
        <f aca="false">Prices_MTM!A665</f>
        <v>38071</v>
      </c>
      <c r="B432" s="43" t="n">
        <f aca="false">Prices_MTM!I665</f>
        <v>-98000</v>
      </c>
      <c r="C432" s="43" t="n">
        <f aca="false">-PERCENTILE(Prices_MTM!I415:I664,1-Inputs!$B$8)</f>
        <v>103325</v>
      </c>
      <c r="D432" s="43" t="n">
        <f aca="false">NORMSINV(Inputs!$B$8)*STDEV(Prices_MTM!I415:I664)</f>
        <v>135807.212575913</v>
      </c>
      <c r="E432" s="43" t="n">
        <f aca="false">-PERCENTILE(Prices_MTM!I415:I664,1-Inputs!$B$9)</f>
        <v>239790</v>
      </c>
      <c r="F432" s="43" t="n">
        <f aca="false">NORMSINV(Inputs!$B$9)*STDEV(Prices_MTM!I415:I664)</f>
        <v>192074.732413079</v>
      </c>
      <c r="G432" s="52" t="n">
        <f aca="false">IF(-B432&gt;C432,1,0)</f>
        <v>0</v>
      </c>
      <c r="H432" s="52" t="n">
        <f aca="false">IF(-B432&gt;D432,1,0)</f>
        <v>0</v>
      </c>
      <c r="I432" s="52" t="n">
        <f aca="false">IF(-B432&gt;E432,1,0)</f>
        <v>0</v>
      </c>
      <c r="J432" s="52" t="n">
        <f aca="false">IF(-B432&gt;F432,1,0)</f>
        <v>0</v>
      </c>
    </row>
    <row r="433" customFormat="false" ht="15" hidden="false" customHeight="false" outlineLevel="0" collapsed="false">
      <c r="A433" s="51" t="n">
        <f aca="false">Prices_MTM!A666</f>
        <v>38076</v>
      </c>
      <c r="B433" s="43" t="n">
        <f aca="false">Prices_MTM!I666</f>
        <v>61999.9999999997</v>
      </c>
      <c r="C433" s="43" t="n">
        <f aca="false">-PERCENTILE(Prices_MTM!I416:I665,1-Inputs!$B$8)</f>
        <v>103325</v>
      </c>
      <c r="D433" s="43" t="n">
        <f aca="false">NORMSINV(Inputs!$B$8)*STDEV(Prices_MTM!I416:I665)</f>
        <v>136175.148162141</v>
      </c>
      <c r="E433" s="43" t="n">
        <f aca="false">-PERCENTILE(Prices_MTM!I416:I665,1-Inputs!$B$9)</f>
        <v>239790</v>
      </c>
      <c r="F433" s="43" t="n">
        <f aca="false">NORMSINV(Inputs!$B$9)*STDEV(Prices_MTM!I416:I665)</f>
        <v>192595.110734154</v>
      </c>
      <c r="G433" s="52" t="n">
        <f aca="false">IF(-B433&gt;C433,1,0)</f>
        <v>0</v>
      </c>
      <c r="H433" s="52" t="n">
        <f aca="false">IF(-B433&gt;D433,1,0)</f>
        <v>0</v>
      </c>
      <c r="I433" s="52" t="n">
        <f aca="false">IF(-B433&gt;E433,1,0)</f>
        <v>0</v>
      </c>
      <c r="J433" s="52" t="n">
        <f aca="false">IF(-B433&gt;F433,1,0)</f>
        <v>0</v>
      </c>
    </row>
    <row r="434" customFormat="false" ht="15" hidden="false" customHeight="false" outlineLevel="0" collapsed="false">
      <c r="A434" s="51" t="n">
        <f aca="false">Prices_MTM!A667</f>
        <v>38082</v>
      </c>
      <c r="B434" s="43" t="n">
        <f aca="false">Prices_MTM!I667</f>
        <v>-92500.0000000001</v>
      </c>
      <c r="C434" s="43" t="n">
        <f aca="false">-PERCENTILE(Prices_MTM!I417:I666,1-Inputs!$B$8)</f>
        <v>103325</v>
      </c>
      <c r="D434" s="43" t="n">
        <f aca="false">NORMSINV(Inputs!$B$8)*STDEV(Prices_MTM!I417:I666)</f>
        <v>135938.526979614</v>
      </c>
      <c r="E434" s="43" t="n">
        <f aca="false">-PERCENTILE(Prices_MTM!I417:I666,1-Inputs!$B$9)</f>
        <v>239790</v>
      </c>
      <c r="F434" s="43" t="n">
        <f aca="false">NORMSINV(Inputs!$B$9)*STDEV(Prices_MTM!I417:I666)</f>
        <v>192260.452880163</v>
      </c>
      <c r="G434" s="52" t="n">
        <f aca="false">IF(-B434&gt;C434,1,0)</f>
        <v>0</v>
      </c>
      <c r="H434" s="52" t="n">
        <f aca="false">IF(-B434&gt;D434,1,0)</f>
        <v>0</v>
      </c>
      <c r="I434" s="52" t="n">
        <f aca="false">IF(-B434&gt;E434,1,0)</f>
        <v>0</v>
      </c>
      <c r="J434" s="52" t="n">
        <f aca="false">IF(-B434&gt;F434,1,0)</f>
        <v>0</v>
      </c>
    </row>
    <row r="435" customFormat="false" ht="15" hidden="false" customHeight="false" outlineLevel="0" collapsed="false">
      <c r="A435" s="51" t="n">
        <f aca="false">Prices_MTM!A668</f>
        <v>38085</v>
      </c>
      <c r="B435" s="43" t="n">
        <f aca="false">Prices_MTM!I668</f>
        <v>144500</v>
      </c>
      <c r="C435" s="43" t="n">
        <f aca="false">-PERCENTILE(Prices_MTM!I418:I667,1-Inputs!$B$8)</f>
        <v>103325</v>
      </c>
      <c r="D435" s="43" t="n">
        <f aca="false">NORMSINV(Inputs!$B$8)*STDEV(Prices_MTM!I418:I667)</f>
        <v>136284.557892492</v>
      </c>
      <c r="E435" s="43" t="n">
        <f aca="false">-PERCENTILE(Prices_MTM!I418:I667,1-Inputs!$B$9)</f>
        <v>239790</v>
      </c>
      <c r="F435" s="43" t="n">
        <f aca="false">NORMSINV(Inputs!$B$9)*STDEV(Prices_MTM!I418:I667)</f>
        <v>192749.851003702</v>
      </c>
      <c r="G435" s="52" t="n">
        <f aca="false">IF(-B435&gt;C435,1,0)</f>
        <v>0</v>
      </c>
      <c r="H435" s="52" t="n">
        <f aca="false">IF(-B435&gt;D435,1,0)</f>
        <v>0</v>
      </c>
      <c r="I435" s="52" t="n">
        <f aca="false">IF(-B435&gt;E435,1,0)</f>
        <v>0</v>
      </c>
      <c r="J435" s="52" t="n">
        <f aca="false">IF(-B435&gt;F435,1,0)</f>
        <v>0</v>
      </c>
    </row>
    <row r="436" customFormat="false" ht="15" hidden="false" customHeight="false" outlineLevel="0" collapsed="false">
      <c r="A436" s="51" t="n">
        <f aca="false">Prices_MTM!A669</f>
        <v>38091</v>
      </c>
      <c r="B436" s="43" t="n">
        <f aca="false">Prices_MTM!I669</f>
        <v>-30000.0000000004</v>
      </c>
      <c r="C436" s="43" t="n">
        <f aca="false">-PERCENTILE(Prices_MTM!I419:I668,1-Inputs!$B$8)</f>
        <v>101300</v>
      </c>
      <c r="D436" s="43" t="n">
        <f aca="false">NORMSINV(Inputs!$B$8)*STDEV(Prices_MTM!I419:I668)</f>
        <v>136663.470269759</v>
      </c>
      <c r="E436" s="43" t="n">
        <f aca="false">-PERCENTILE(Prices_MTM!I419:I668,1-Inputs!$B$9)</f>
        <v>239790</v>
      </c>
      <c r="F436" s="43" t="n">
        <f aca="false">NORMSINV(Inputs!$B$9)*STDEV(Prices_MTM!I419:I668)</f>
        <v>193285.754009818</v>
      </c>
      <c r="G436" s="52" t="n">
        <f aca="false">IF(-B436&gt;C436,1,0)</f>
        <v>0</v>
      </c>
      <c r="H436" s="52" t="n">
        <f aca="false">IF(-B436&gt;D436,1,0)</f>
        <v>0</v>
      </c>
      <c r="I436" s="52" t="n">
        <f aca="false">IF(-B436&gt;E436,1,0)</f>
        <v>0</v>
      </c>
      <c r="J436" s="52" t="n">
        <f aca="false">IF(-B436&gt;F436,1,0)</f>
        <v>0</v>
      </c>
    </row>
    <row r="437" customFormat="false" ht="15" hidden="false" customHeight="false" outlineLevel="0" collapsed="false">
      <c r="A437" s="51" t="n">
        <f aca="false">Prices_MTM!A670</f>
        <v>38092</v>
      </c>
      <c r="B437" s="43" t="n">
        <f aca="false">Prices_MTM!I670</f>
        <v>103000</v>
      </c>
      <c r="C437" s="43" t="n">
        <f aca="false">-PERCENTILE(Prices_MTM!I420:I669,1-Inputs!$B$8)</f>
        <v>101300</v>
      </c>
      <c r="D437" s="43" t="n">
        <f aca="false">NORMSINV(Inputs!$B$8)*STDEV(Prices_MTM!I420:I669)</f>
        <v>136588.605828625</v>
      </c>
      <c r="E437" s="43" t="n">
        <f aca="false">-PERCENTILE(Prices_MTM!I420:I669,1-Inputs!$B$9)</f>
        <v>239790</v>
      </c>
      <c r="F437" s="43" t="n">
        <f aca="false">NORMSINV(Inputs!$B$9)*STDEV(Prices_MTM!I420:I669)</f>
        <v>193179.871802051</v>
      </c>
      <c r="G437" s="52" t="n">
        <f aca="false">IF(-B437&gt;C437,1,0)</f>
        <v>0</v>
      </c>
      <c r="H437" s="52" t="n">
        <f aca="false">IF(-B437&gt;D437,1,0)</f>
        <v>0</v>
      </c>
      <c r="I437" s="52" t="n">
        <f aca="false">IF(-B437&gt;E437,1,0)</f>
        <v>0</v>
      </c>
      <c r="J437" s="52" t="n">
        <f aca="false">IF(-B437&gt;F437,1,0)</f>
        <v>0</v>
      </c>
    </row>
    <row r="438" customFormat="false" ht="15" hidden="false" customHeight="false" outlineLevel="0" collapsed="false">
      <c r="A438" s="51" t="n">
        <f aca="false">Prices_MTM!A671</f>
        <v>38098</v>
      </c>
      <c r="B438" s="43" t="n">
        <f aca="false">Prices_MTM!I671</f>
        <v>-88500.0000000002</v>
      </c>
      <c r="C438" s="43" t="n">
        <f aca="false">-PERCENTILE(Prices_MTM!I421:I670,1-Inputs!$B$8)</f>
        <v>101300</v>
      </c>
      <c r="D438" s="43" t="n">
        <f aca="false">NORMSINV(Inputs!$B$8)*STDEV(Prices_MTM!I421:I670)</f>
        <v>136954.105148779</v>
      </c>
      <c r="E438" s="43" t="n">
        <f aca="false">-PERCENTILE(Prices_MTM!I421:I670,1-Inputs!$B$9)</f>
        <v>239790</v>
      </c>
      <c r="F438" s="43" t="n">
        <f aca="false">NORMSINV(Inputs!$B$9)*STDEV(Prices_MTM!I421:I670)</f>
        <v>193696.804465524</v>
      </c>
      <c r="G438" s="52" t="n">
        <f aca="false">IF(-B438&gt;C438,1,0)</f>
        <v>0</v>
      </c>
      <c r="H438" s="52" t="n">
        <f aca="false">IF(-B438&gt;D438,1,0)</f>
        <v>0</v>
      </c>
      <c r="I438" s="52" t="n">
        <f aca="false">IF(-B438&gt;E438,1,0)</f>
        <v>0</v>
      </c>
      <c r="J438" s="52" t="n">
        <f aca="false">IF(-B438&gt;F438,1,0)</f>
        <v>0</v>
      </c>
    </row>
    <row r="439" customFormat="false" ht="15" hidden="false" customHeight="false" outlineLevel="0" collapsed="false">
      <c r="A439" s="51" t="n">
        <f aca="false">Prices_MTM!A672</f>
        <v>38100</v>
      </c>
      <c r="B439" s="43" t="n">
        <f aca="false">Prices_MTM!I672</f>
        <v>33499.9999999997</v>
      </c>
      <c r="C439" s="43" t="n">
        <f aca="false">-PERCENTILE(Prices_MTM!I422:I671,1-Inputs!$B$8)</f>
        <v>101300</v>
      </c>
      <c r="D439" s="43" t="n">
        <f aca="false">NORMSINV(Inputs!$B$8)*STDEV(Prices_MTM!I422:I671)</f>
        <v>137280.001367482</v>
      </c>
      <c r="E439" s="43" t="n">
        <f aca="false">-PERCENTILE(Prices_MTM!I422:I671,1-Inputs!$B$9)</f>
        <v>239790</v>
      </c>
      <c r="F439" s="43" t="n">
        <f aca="false">NORMSINV(Inputs!$B$9)*STDEV(Prices_MTM!I422:I671)</f>
        <v>194157.725706853</v>
      </c>
      <c r="G439" s="52" t="n">
        <f aca="false">IF(-B439&gt;C439,1,0)</f>
        <v>0</v>
      </c>
      <c r="H439" s="52" t="n">
        <f aca="false">IF(-B439&gt;D439,1,0)</f>
        <v>0</v>
      </c>
      <c r="I439" s="52" t="n">
        <f aca="false">IF(-B439&gt;E439,1,0)</f>
        <v>0</v>
      </c>
      <c r="J439" s="52" t="n">
        <f aca="false">IF(-B439&gt;F439,1,0)</f>
        <v>0</v>
      </c>
    </row>
    <row r="440" customFormat="false" ht="15" hidden="false" customHeight="false" outlineLevel="0" collapsed="false">
      <c r="A440" s="51" t="n">
        <f aca="false">Prices_MTM!A673</f>
        <v>38103</v>
      </c>
      <c r="B440" s="43" t="n">
        <f aca="false">Prices_MTM!I673</f>
        <v>-39999.9999999995</v>
      </c>
      <c r="C440" s="43" t="n">
        <f aca="false">-PERCENTILE(Prices_MTM!I423:I672,1-Inputs!$B$8)</f>
        <v>101300</v>
      </c>
      <c r="D440" s="43" t="n">
        <f aca="false">NORMSINV(Inputs!$B$8)*STDEV(Prices_MTM!I423:I672)</f>
        <v>137288.518850271</v>
      </c>
      <c r="E440" s="43" t="n">
        <f aca="false">-PERCENTILE(Prices_MTM!I423:I672,1-Inputs!$B$9)</f>
        <v>239790</v>
      </c>
      <c r="F440" s="43" t="n">
        <f aca="false">NORMSINV(Inputs!$B$9)*STDEV(Prices_MTM!I423:I672)</f>
        <v>194169.772145304</v>
      </c>
      <c r="G440" s="52" t="n">
        <f aca="false">IF(-B440&gt;C440,1,0)</f>
        <v>0</v>
      </c>
      <c r="H440" s="52" t="n">
        <f aca="false">IF(-B440&gt;D440,1,0)</f>
        <v>0</v>
      </c>
      <c r="I440" s="52" t="n">
        <f aca="false">IF(-B440&gt;E440,1,0)</f>
        <v>0</v>
      </c>
      <c r="J440" s="52" t="n">
        <f aca="false">IF(-B440&gt;F440,1,0)</f>
        <v>0</v>
      </c>
    </row>
    <row r="441" customFormat="false" ht="15" hidden="false" customHeight="false" outlineLevel="0" collapsed="false">
      <c r="A441" s="51" t="n">
        <f aca="false">Prices_MTM!A674</f>
        <v>38104</v>
      </c>
      <c r="B441" s="43" t="n">
        <f aca="false">Prices_MTM!I674</f>
        <v>50499.9999999999</v>
      </c>
      <c r="C441" s="43" t="n">
        <f aca="false">-PERCENTILE(Prices_MTM!I424:I673,1-Inputs!$B$8)</f>
        <v>101300</v>
      </c>
      <c r="D441" s="43" t="n">
        <f aca="false">NORMSINV(Inputs!$B$8)*STDEV(Prices_MTM!I424:I673)</f>
        <v>137344.09805065</v>
      </c>
      <c r="E441" s="43" t="n">
        <f aca="false">-PERCENTILE(Prices_MTM!I424:I673,1-Inputs!$B$9)</f>
        <v>239790</v>
      </c>
      <c r="F441" s="43" t="n">
        <f aca="false">NORMSINV(Inputs!$B$9)*STDEV(Prices_MTM!I424:I673)</f>
        <v>194248.378869042</v>
      </c>
      <c r="G441" s="52" t="n">
        <f aca="false">IF(-B441&gt;C441,1,0)</f>
        <v>0</v>
      </c>
      <c r="H441" s="52" t="n">
        <f aca="false">IF(-B441&gt;D441,1,0)</f>
        <v>0</v>
      </c>
      <c r="I441" s="52" t="n">
        <f aca="false">IF(-B441&gt;E441,1,0)</f>
        <v>0</v>
      </c>
      <c r="J441" s="52" t="n">
        <f aca="false">IF(-B441&gt;F441,1,0)</f>
        <v>0</v>
      </c>
    </row>
    <row r="442" customFormat="false" ht="15" hidden="false" customHeight="false" outlineLevel="0" collapsed="false">
      <c r="A442" s="51" t="n">
        <f aca="false">Prices_MTM!A675</f>
        <v>38112</v>
      </c>
      <c r="B442" s="43" t="n">
        <f aca="false">Prices_MTM!I675</f>
        <v>96499.9999999996</v>
      </c>
      <c r="C442" s="43" t="n">
        <f aca="false">-PERCENTILE(Prices_MTM!I425:I674,1-Inputs!$B$8)</f>
        <v>97550</v>
      </c>
      <c r="D442" s="43" t="n">
        <f aca="false">NORMSINV(Inputs!$B$8)*STDEV(Prices_MTM!I425:I674)</f>
        <v>135662.50485924</v>
      </c>
      <c r="E442" s="43" t="n">
        <f aca="false">-PERCENTILE(Prices_MTM!I425:I674,1-Inputs!$B$9)</f>
        <v>239790</v>
      </c>
      <c r="F442" s="43" t="n">
        <f aca="false">NORMSINV(Inputs!$B$9)*STDEV(Prices_MTM!I425:I674)</f>
        <v>191870.06952787</v>
      </c>
      <c r="G442" s="52" t="n">
        <f aca="false">IF(-B442&gt;C442,1,0)</f>
        <v>0</v>
      </c>
      <c r="H442" s="52" t="n">
        <f aca="false">IF(-B442&gt;D442,1,0)</f>
        <v>0</v>
      </c>
      <c r="I442" s="52" t="n">
        <f aca="false">IF(-B442&gt;E442,1,0)</f>
        <v>0</v>
      </c>
      <c r="J442" s="52" t="n">
        <f aca="false">IF(-B442&gt;F442,1,0)</f>
        <v>0</v>
      </c>
    </row>
    <row r="443" customFormat="false" ht="15" hidden="false" customHeight="false" outlineLevel="0" collapsed="false">
      <c r="A443" s="51" t="n">
        <f aca="false">Prices_MTM!A676</f>
        <v>38113</v>
      </c>
      <c r="B443" s="43" t="n">
        <f aca="false">Prices_MTM!I676</f>
        <v>-51500.0000000001</v>
      </c>
      <c r="C443" s="43" t="n">
        <f aca="false">-PERCENTILE(Prices_MTM!I426:I675,1-Inputs!$B$8)</f>
        <v>97550</v>
      </c>
      <c r="D443" s="43" t="n">
        <f aca="false">NORMSINV(Inputs!$B$8)*STDEV(Prices_MTM!I426:I675)</f>
        <v>135832.435732978</v>
      </c>
      <c r="E443" s="43" t="n">
        <f aca="false">-PERCENTILE(Prices_MTM!I426:I675,1-Inputs!$B$9)</f>
        <v>239790</v>
      </c>
      <c r="F443" s="43" t="n">
        <f aca="false">NORMSINV(Inputs!$B$9)*STDEV(Prices_MTM!I426:I675)</f>
        <v>192110.406005461</v>
      </c>
      <c r="G443" s="52" t="n">
        <f aca="false">IF(-B443&gt;C443,1,0)</f>
        <v>0</v>
      </c>
      <c r="H443" s="52" t="n">
        <f aca="false">IF(-B443&gt;D443,1,0)</f>
        <v>0</v>
      </c>
      <c r="I443" s="52" t="n">
        <f aca="false">IF(-B443&gt;E443,1,0)</f>
        <v>0</v>
      </c>
      <c r="J443" s="52" t="n">
        <f aca="false">IF(-B443&gt;F443,1,0)</f>
        <v>0</v>
      </c>
    </row>
    <row r="444" customFormat="false" ht="15" hidden="false" customHeight="false" outlineLevel="0" collapsed="false">
      <c r="A444" s="51" t="n">
        <f aca="false">Prices_MTM!A677</f>
        <v>38114</v>
      </c>
      <c r="B444" s="43" t="n">
        <f aca="false">Prices_MTM!I677</f>
        <v>46999.9999999999</v>
      </c>
      <c r="C444" s="43" t="n">
        <f aca="false">-PERCENTILE(Prices_MTM!I427:I676,1-Inputs!$B$8)</f>
        <v>97550</v>
      </c>
      <c r="D444" s="43" t="n">
        <f aca="false">NORMSINV(Inputs!$B$8)*STDEV(Prices_MTM!I427:I676)</f>
        <v>135930.361832368</v>
      </c>
      <c r="E444" s="43" t="n">
        <f aca="false">-PERCENTILE(Prices_MTM!I427:I676,1-Inputs!$B$9)</f>
        <v>239790</v>
      </c>
      <c r="F444" s="43" t="n">
        <f aca="false">NORMSINV(Inputs!$B$9)*STDEV(Prices_MTM!I427:I676)</f>
        <v>192248.904756594</v>
      </c>
      <c r="G444" s="52" t="n">
        <f aca="false">IF(-B444&gt;C444,1,0)</f>
        <v>0</v>
      </c>
      <c r="H444" s="52" t="n">
        <f aca="false">IF(-B444&gt;D444,1,0)</f>
        <v>0</v>
      </c>
      <c r="I444" s="52" t="n">
        <f aca="false">IF(-B444&gt;E444,1,0)</f>
        <v>0</v>
      </c>
      <c r="J444" s="52" t="n">
        <f aca="false">IF(-B444&gt;F444,1,0)</f>
        <v>0</v>
      </c>
    </row>
    <row r="445" customFormat="false" ht="15" hidden="false" customHeight="false" outlineLevel="0" collapsed="false">
      <c r="A445" s="51" t="n">
        <f aca="false">Prices_MTM!A678</f>
        <v>38117</v>
      </c>
      <c r="B445" s="43" t="n">
        <f aca="false">Prices_MTM!I678</f>
        <v>-36999.9999999997</v>
      </c>
      <c r="C445" s="43" t="n">
        <f aca="false">-PERCENTILE(Prices_MTM!I428:I677,1-Inputs!$B$8)</f>
        <v>97550</v>
      </c>
      <c r="D445" s="43" t="n">
        <f aca="false">NORMSINV(Inputs!$B$8)*STDEV(Prices_MTM!I428:I677)</f>
        <v>135932.183865739</v>
      </c>
      <c r="E445" s="43" t="n">
        <f aca="false">-PERCENTILE(Prices_MTM!I428:I677,1-Inputs!$B$9)</f>
        <v>239790</v>
      </c>
      <c r="F445" s="43" t="n">
        <f aca="false">NORMSINV(Inputs!$B$9)*STDEV(Prices_MTM!I428:I677)</f>
        <v>192251.481693161</v>
      </c>
      <c r="G445" s="52" t="n">
        <f aca="false">IF(-B445&gt;C445,1,0)</f>
        <v>0</v>
      </c>
      <c r="H445" s="52" t="n">
        <f aca="false">IF(-B445&gt;D445,1,0)</f>
        <v>0</v>
      </c>
      <c r="I445" s="52" t="n">
        <f aca="false">IF(-B445&gt;E445,1,0)</f>
        <v>0</v>
      </c>
      <c r="J445" s="52" t="n">
        <f aca="false">IF(-B445&gt;F445,1,0)</f>
        <v>0</v>
      </c>
    </row>
    <row r="446" customFormat="false" ht="15" hidden="false" customHeight="false" outlineLevel="0" collapsed="false">
      <c r="A446" s="51" t="n">
        <f aca="false">Prices_MTM!A679</f>
        <v>38118</v>
      </c>
      <c r="B446" s="43" t="n">
        <f aca="false">Prices_MTM!I679</f>
        <v>82999.9999999998</v>
      </c>
      <c r="C446" s="43" t="n">
        <f aca="false">-PERCENTILE(Prices_MTM!I429:I678,1-Inputs!$B$8)</f>
        <v>97550</v>
      </c>
      <c r="D446" s="43" t="n">
        <f aca="false">NORMSINV(Inputs!$B$8)*STDEV(Prices_MTM!I429:I678)</f>
        <v>135985.927901301</v>
      </c>
      <c r="E446" s="43" t="n">
        <f aca="false">-PERCENTILE(Prices_MTM!I429:I678,1-Inputs!$B$9)</f>
        <v>239790</v>
      </c>
      <c r="F446" s="43" t="n">
        <f aca="false">NORMSINV(Inputs!$B$9)*STDEV(Prices_MTM!I429:I678)</f>
        <v>192327.492908277</v>
      </c>
      <c r="G446" s="52" t="n">
        <f aca="false">IF(-B446&gt;C446,1,0)</f>
        <v>0</v>
      </c>
      <c r="H446" s="52" t="n">
        <f aca="false">IF(-B446&gt;D446,1,0)</f>
        <v>0</v>
      </c>
      <c r="I446" s="52" t="n">
        <f aca="false">IF(-B446&gt;E446,1,0)</f>
        <v>0</v>
      </c>
      <c r="J446" s="52" t="n">
        <f aca="false">IF(-B446&gt;F446,1,0)</f>
        <v>0</v>
      </c>
    </row>
    <row r="447" customFormat="false" ht="15" hidden="false" customHeight="false" outlineLevel="0" collapsed="false">
      <c r="A447" s="51" t="n">
        <f aca="false">Prices_MTM!A680</f>
        <v>38121</v>
      </c>
      <c r="B447" s="43" t="n">
        <f aca="false">Prices_MTM!I680</f>
        <v>8500.00000000044</v>
      </c>
      <c r="C447" s="43" t="n">
        <f aca="false">-PERCENTILE(Prices_MTM!I430:I679,1-Inputs!$B$8)</f>
        <v>97550</v>
      </c>
      <c r="D447" s="43" t="n">
        <f aca="false">NORMSINV(Inputs!$B$8)*STDEV(Prices_MTM!I430:I679)</f>
        <v>136085.214048964</v>
      </c>
      <c r="E447" s="43" t="n">
        <f aca="false">-PERCENTILE(Prices_MTM!I430:I679,1-Inputs!$B$9)</f>
        <v>239790</v>
      </c>
      <c r="F447" s="43" t="n">
        <f aca="false">NORMSINV(Inputs!$B$9)*STDEV(Prices_MTM!I430:I679)</f>
        <v>192467.915201637</v>
      </c>
      <c r="G447" s="52" t="n">
        <f aca="false">IF(-B447&gt;C447,1,0)</f>
        <v>0</v>
      </c>
      <c r="H447" s="52" t="n">
        <f aca="false">IF(-B447&gt;D447,1,0)</f>
        <v>0</v>
      </c>
      <c r="I447" s="52" t="n">
        <f aca="false">IF(-B447&gt;E447,1,0)</f>
        <v>0</v>
      </c>
      <c r="J447" s="52" t="n">
        <f aca="false">IF(-B447&gt;F447,1,0)</f>
        <v>0</v>
      </c>
    </row>
    <row r="448" customFormat="false" ht="15" hidden="false" customHeight="false" outlineLevel="0" collapsed="false">
      <c r="A448" s="51" t="n">
        <f aca="false">Prices_MTM!A681</f>
        <v>38124</v>
      </c>
      <c r="B448" s="43" t="n">
        <f aca="false">Prices_MTM!I681</f>
        <v>18999.9999999998</v>
      </c>
      <c r="C448" s="43" t="n">
        <f aca="false">-PERCENTILE(Prices_MTM!I431:I680,1-Inputs!$B$8)</f>
        <v>97550</v>
      </c>
      <c r="D448" s="43" t="n">
        <f aca="false">NORMSINV(Inputs!$B$8)*STDEV(Prices_MTM!I431:I680)</f>
        <v>136069.911816124</v>
      </c>
      <c r="E448" s="43" t="n">
        <f aca="false">-PERCENTILE(Prices_MTM!I431:I680,1-Inputs!$B$9)</f>
        <v>239790</v>
      </c>
      <c r="F448" s="43" t="n">
        <f aca="false">NORMSINV(Inputs!$B$9)*STDEV(Prices_MTM!I431:I680)</f>
        <v>192446.272961711</v>
      </c>
      <c r="G448" s="52" t="n">
        <f aca="false">IF(-B448&gt;C448,1,0)</f>
        <v>0</v>
      </c>
      <c r="H448" s="52" t="n">
        <f aca="false">IF(-B448&gt;D448,1,0)</f>
        <v>0</v>
      </c>
      <c r="I448" s="52" t="n">
        <f aca="false">IF(-B448&gt;E448,1,0)</f>
        <v>0</v>
      </c>
      <c r="J448" s="52" t="n">
        <f aca="false">IF(-B448&gt;F448,1,0)</f>
        <v>0</v>
      </c>
    </row>
    <row r="449" customFormat="false" ht="15" hidden="false" customHeight="false" outlineLevel="0" collapsed="false">
      <c r="A449" s="51" t="n">
        <f aca="false">Prices_MTM!A682</f>
        <v>38125</v>
      </c>
      <c r="B449" s="43" t="n">
        <f aca="false">Prices_MTM!I682</f>
        <v>-98499.9999999999</v>
      </c>
      <c r="C449" s="43" t="n">
        <f aca="false">-PERCENTILE(Prices_MTM!I432:I681,1-Inputs!$B$8)</f>
        <v>97550</v>
      </c>
      <c r="D449" s="43" t="n">
        <f aca="false">NORMSINV(Inputs!$B$8)*STDEV(Prices_MTM!I432:I681)</f>
        <v>135959.610215016</v>
      </c>
      <c r="E449" s="43" t="n">
        <f aca="false">-PERCENTILE(Prices_MTM!I432:I681,1-Inputs!$B$9)</f>
        <v>239790</v>
      </c>
      <c r="F449" s="43" t="n">
        <f aca="false">NORMSINV(Inputs!$B$9)*STDEV(Prices_MTM!I432:I681)</f>
        <v>192290.271302332</v>
      </c>
      <c r="G449" s="52" t="n">
        <f aca="false">IF(-B449&gt;C449,1,0)</f>
        <v>1</v>
      </c>
      <c r="H449" s="52" t="n">
        <f aca="false">IF(-B449&gt;D449,1,0)</f>
        <v>0</v>
      </c>
      <c r="I449" s="52" t="n">
        <f aca="false">IF(-B449&gt;E449,1,0)</f>
        <v>0</v>
      </c>
      <c r="J449" s="52" t="n">
        <f aca="false">IF(-B449&gt;F449,1,0)</f>
        <v>0</v>
      </c>
    </row>
    <row r="450" customFormat="false" ht="15" hidden="false" customHeight="false" outlineLevel="0" collapsed="false">
      <c r="A450" s="51" t="n">
        <f aca="false">Prices_MTM!A683</f>
        <v>38128</v>
      </c>
      <c r="B450" s="43" t="n">
        <f aca="false">Prices_MTM!I683</f>
        <v>-7500.00000000028</v>
      </c>
      <c r="C450" s="43" t="n">
        <f aca="false">-PERCENTILE(Prices_MTM!I433:I682,1-Inputs!$B$8)</f>
        <v>98275</v>
      </c>
      <c r="D450" s="43" t="n">
        <f aca="false">NORMSINV(Inputs!$B$8)*STDEV(Prices_MTM!I433:I682)</f>
        <v>136206.724550209</v>
      </c>
      <c r="E450" s="43" t="n">
        <f aca="false">-PERCENTILE(Prices_MTM!I433:I682,1-Inputs!$B$9)</f>
        <v>239790</v>
      </c>
      <c r="F450" s="43" t="n">
        <f aca="false">NORMSINV(Inputs!$B$9)*STDEV(Prices_MTM!I433:I682)</f>
        <v>192639.769822384</v>
      </c>
      <c r="G450" s="52" t="n">
        <f aca="false">IF(-B450&gt;C450,1,0)</f>
        <v>0</v>
      </c>
      <c r="H450" s="52" t="n">
        <f aca="false">IF(-B450&gt;D450,1,0)</f>
        <v>0</v>
      </c>
      <c r="I450" s="52" t="n">
        <f aca="false">IF(-B450&gt;E450,1,0)</f>
        <v>0</v>
      </c>
      <c r="J450" s="52" t="n">
        <f aca="false">IF(-B450&gt;F450,1,0)</f>
        <v>0</v>
      </c>
    </row>
    <row r="451" customFormat="false" ht="15" hidden="false" customHeight="false" outlineLevel="0" collapsed="false">
      <c r="A451" s="51" t="n">
        <f aca="false">Prices_MTM!A684</f>
        <v>38131</v>
      </c>
      <c r="B451" s="43" t="n">
        <f aca="false">Prices_MTM!I684</f>
        <v>139000</v>
      </c>
      <c r="C451" s="43" t="n">
        <f aca="false">-PERCENTILE(Prices_MTM!I434:I683,1-Inputs!$B$8)</f>
        <v>98275</v>
      </c>
      <c r="D451" s="43" t="n">
        <f aca="false">NORMSINV(Inputs!$B$8)*STDEV(Prices_MTM!I434:I683)</f>
        <v>136210.750042155</v>
      </c>
      <c r="E451" s="43" t="n">
        <f aca="false">-PERCENTILE(Prices_MTM!I434:I683,1-Inputs!$B$9)</f>
        <v>239790</v>
      </c>
      <c r="F451" s="43" t="n">
        <f aca="false">NORMSINV(Inputs!$B$9)*STDEV(Prices_MTM!I434:I683)</f>
        <v>192645.463152463</v>
      </c>
      <c r="G451" s="52" t="n">
        <f aca="false">IF(-B451&gt;C451,1,0)</f>
        <v>0</v>
      </c>
      <c r="H451" s="52" t="n">
        <f aca="false">IF(-B451&gt;D451,1,0)</f>
        <v>0</v>
      </c>
      <c r="I451" s="52" t="n">
        <f aca="false">IF(-B451&gt;E451,1,0)</f>
        <v>0</v>
      </c>
      <c r="J451" s="52" t="n">
        <f aca="false">IF(-B451&gt;F451,1,0)</f>
        <v>0</v>
      </c>
    </row>
    <row r="452" customFormat="false" ht="15" hidden="false" customHeight="false" outlineLevel="0" collapsed="false">
      <c r="A452" s="51" t="n">
        <f aca="false">Prices_MTM!A685</f>
        <v>38132</v>
      </c>
      <c r="B452" s="43" t="n">
        <f aca="false">Prices_MTM!I685</f>
        <v>-19999.9999999999</v>
      </c>
      <c r="C452" s="43" t="n">
        <f aca="false">-PERCENTILE(Prices_MTM!I435:I684,1-Inputs!$B$8)</f>
        <v>98275</v>
      </c>
      <c r="D452" s="43" t="n">
        <f aca="false">NORMSINV(Inputs!$B$8)*STDEV(Prices_MTM!I435:I684)</f>
        <v>136931.275541655</v>
      </c>
      <c r="E452" s="43" t="n">
        <f aca="false">-PERCENTILE(Prices_MTM!I435:I684,1-Inputs!$B$9)</f>
        <v>239790</v>
      </c>
      <c r="F452" s="43" t="n">
        <f aca="false">NORMSINV(Inputs!$B$9)*STDEV(Prices_MTM!I435:I684)</f>
        <v>193664.516116501</v>
      </c>
      <c r="G452" s="52" t="n">
        <f aca="false">IF(-B452&gt;C452,1,0)</f>
        <v>0</v>
      </c>
      <c r="H452" s="52" t="n">
        <f aca="false">IF(-B452&gt;D452,1,0)</f>
        <v>0</v>
      </c>
      <c r="I452" s="52" t="n">
        <f aca="false">IF(-B452&gt;E452,1,0)</f>
        <v>0</v>
      </c>
      <c r="J452" s="52" t="n">
        <f aca="false">IF(-B452&gt;F452,1,0)</f>
        <v>0</v>
      </c>
    </row>
    <row r="453" customFormat="false" ht="15" hidden="false" customHeight="false" outlineLevel="0" collapsed="false">
      <c r="A453" s="51" t="n">
        <f aca="false">Prices_MTM!A686</f>
        <v>38134</v>
      </c>
      <c r="B453" s="43" t="n">
        <f aca="false">Prices_MTM!I686</f>
        <v>-148500</v>
      </c>
      <c r="C453" s="43" t="n">
        <f aca="false">-PERCENTILE(Prices_MTM!I436:I685,1-Inputs!$B$8)</f>
        <v>98275</v>
      </c>
      <c r="D453" s="43" t="n">
        <f aca="false">NORMSINV(Inputs!$B$8)*STDEV(Prices_MTM!I436:I685)</f>
        <v>136952.820306873</v>
      </c>
      <c r="E453" s="43" t="n">
        <f aca="false">-PERCENTILE(Prices_MTM!I436:I685,1-Inputs!$B$9)</f>
        <v>239790</v>
      </c>
      <c r="F453" s="43" t="n">
        <f aca="false">NORMSINV(Inputs!$B$9)*STDEV(Prices_MTM!I436:I685)</f>
        <v>193694.987289097</v>
      </c>
      <c r="G453" s="52" t="n">
        <f aca="false">IF(-B453&gt;C453,1,0)</f>
        <v>1</v>
      </c>
      <c r="H453" s="52" t="n">
        <f aca="false">IF(-B453&gt;D453,1,0)</f>
        <v>1</v>
      </c>
      <c r="I453" s="52" t="n">
        <f aca="false">IF(-B453&gt;E453,1,0)</f>
        <v>0</v>
      </c>
      <c r="J453" s="52" t="n">
        <f aca="false">IF(-B453&gt;F453,1,0)</f>
        <v>0</v>
      </c>
    </row>
    <row r="454" customFormat="false" ht="15" hidden="false" customHeight="false" outlineLevel="0" collapsed="false">
      <c r="A454" s="51" t="n">
        <f aca="false">Prices_MTM!A687</f>
        <v>38135</v>
      </c>
      <c r="B454" s="43" t="n">
        <f aca="false">Prices_MTM!I687</f>
        <v>66499.9999999999</v>
      </c>
      <c r="C454" s="43" t="n">
        <f aca="false">-PERCENTILE(Prices_MTM!I437:I686,1-Inputs!$B$8)</f>
        <v>101525</v>
      </c>
      <c r="D454" s="43" t="n">
        <f aca="false">NORMSINV(Inputs!$B$8)*STDEV(Prices_MTM!I437:I686)</f>
        <v>137860.034779685</v>
      </c>
      <c r="E454" s="43" t="n">
        <f aca="false">-PERCENTILE(Prices_MTM!I437:I686,1-Inputs!$B$9)</f>
        <v>239790</v>
      </c>
      <c r="F454" s="43" t="n">
        <f aca="false">NORMSINV(Inputs!$B$9)*STDEV(Prices_MTM!I437:I686)</f>
        <v>194978.078030757</v>
      </c>
      <c r="G454" s="52" t="n">
        <f aca="false">IF(-B454&gt;C454,1,0)</f>
        <v>0</v>
      </c>
      <c r="H454" s="52" t="n">
        <f aca="false">IF(-B454&gt;D454,1,0)</f>
        <v>0</v>
      </c>
      <c r="I454" s="52" t="n">
        <f aca="false">IF(-B454&gt;E454,1,0)</f>
        <v>0</v>
      </c>
      <c r="J454" s="52" t="n">
        <f aca="false">IF(-B454&gt;F454,1,0)</f>
        <v>0</v>
      </c>
    </row>
    <row r="455" customFormat="false" ht="15" hidden="false" customHeight="false" outlineLevel="0" collapsed="false">
      <c r="A455" s="51" t="n">
        <f aca="false">Prices_MTM!A688</f>
        <v>38139</v>
      </c>
      <c r="B455" s="43" t="n">
        <f aca="false">Prices_MTM!I688</f>
        <v>140500</v>
      </c>
      <c r="C455" s="43" t="n">
        <f aca="false">-PERCENTILE(Prices_MTM!I438:I687,1-Inputs!$B$8)</f>
        <v>101525</v>
      </c>
      <c r="D455" s="43" t="n">
        <f aca="false">NORMSINV(Inputs!$B$8)*STDEV(Prices_MTM!I438:I687)</f>
        <v>137938.173474398</v>
      </c>
      <c r="E455" s="43" t="n">
        <f aca="false">-PERCENTILE(Prices_MTM!I438:I687,1-Inputs!$B$9)</f>
        <v>239790</v>
      </c>
      <c r="F455" s="43" t="n">
        <f aca="false">NORMSINV(Inputs!$B$9)*STDEV(Prices_MTM!I438:I687)</f>
        <v>195088.591077843</v>
      </c>
      <c r="G455" s="52" t="n">
        <f aca="false">IF(-B455&gt;C455,1,0)</f>
        <v>0</v>
      </c>
      <c r="H455" s="52" t="n">
        <f aca="false">IF(-B455&gt;D455,1,0)</f>
        <v>0</v>
      </c>
      <c r="I455" s="52" t="n">
        <f aca="false">IF(-B455&gt;E455,1,0)</f>
        <v>0</v>
      </c>
      <c r="J455" s="52" t="n">
        <f aca="false">IF(-B455&gt;F455,1,0)</f>
        <v>0</v>
      </c>
    </row>
    <row r="456" customFormat="false" ht="15" hidden="false" customHeight="false" outlineLevel="0" collapsed="false">
      <c r="A456" s="51" t="n">
        <f aca="false">Prices_MTM!A689</f>
        <v>38140</v>
      </c>
      <c r="B456" s="43" t="n">
        <f aca="false">Prices_MTM!I689</f>
        <v>-184000</v>
      </c>
      <c r="C456" s="43" t="n">
        <f aca="false">-PERCENTILE(Prices_MTM!I439:I688,1-Inputs!$B$8)</f>
        <v>101525</v>
      </c>
      <c r="D456" s="43" t="n">
        <f aca="false">NORMSINV(Inputs!$B$8)*STDEV(Prices_MTM!I439:I688)</f>
        <v>138674.461082281</v>
      </c>
      <c r="E456" s="43" t="n">
        <f aca="false">-PERCENTILE(Prices_MTM!I439:I688,1-Inputs!$B$9)</f>
        <v>239790</v>
      </c>
      <c r="F456" s="43" t="n">
        <f aca="false">NORMSINV(Inputs!$B$9)*STDEV(Prices_MTM!I439:I688)</f>
        <v>196129.936692562</v>
      </c>
      <c r="G456" s="52" t="n">
        <f aca="false">IF(-B456&gt;C456,1,0)</f>
        <v>1</v>
      </c>
      <c r="H456" s="52" t="n">
        <f aca="false">IF(-B456&gt;D456,1,0)</f>
        <v>1</v>
      </c>
      <c r="I456" s="52" t="n">
        <f aca="false">IF(-B456&gt;E456,1,0)</f>
        <v>0</v>
      </c>
      <c r="J456" s="52" t="n">
        <f aca="false">IF(-B456&gt;F456,1,0)</f>
        <v>0</v>
      </c>
    </row>
    <row r="457" customFormat="false" ht="15" hidden="false" customHeight="false" outlineLevel="0" collapsed="false">
      <c r="A457" s="51" t="n">
        <f aca="false">Prices_MTM!A690</f>
        <v>38141</v>
      </c>
      <c r="B457" s="43" t="n">
        <f aca="false">Prices_MTM!I690</f>
        <v>19500</v>
      </c>
      <c r="C457" s="43" t="n">
        <f aca="false">-PERCENTILE(Prices_MTM!I440:I689,1-Inputs!$B$8)</f>
        <v>107575</v>
      </c>
      <c r="D457" s="43" t="n">
        <f aca="false">NORMSINV(Inputs!$B$8)*STDEV(Prices_MTM!I440:I689)</f>
        <v>140039.002131619</v>
      </c>
      <c r="E457" s="43" t="n">
        <f aca="false">-PERCENTILE(Prices_MTM!I440:I689,1-Inputs!$B$9)</f>
        <v>239790</v>
      </c>
      <c r="F457" s="43" t="n">
        <f aca="false">NORMSINV(Inputs!$B$9)*STDEV(Prices_MTM!I440:I689)</f>
        <v>198059.83313876</v>
      </c>
      <c r="G457" s="52" t="n">
        <f aca="false">IF(-B457&gt;C457,1,0)</f>
        <v>0</v>
      </c>
      <c r="H457" s="52" t="n">
        <f aca="false">IF(-B457&gt;D457,1,0)</f>
        <v>0</v>
      </c>
      <c r="I457" s="52" t="n">
        <f aca="false">IF(-B457&gt;E457,1,0)</f>
        <v>0</v>
      </c>
      <c r="J457" s="52" t="n">
        <f aca="false">IF(-B457&gt;F457,1,0)</f>
        <v>0</v>
      </c>
    </row>
    <row r="458" customFormat="false" ht="15" hidden="false" customHeight="false" outlineLevel="0" collapsed="false">
      <c r="A458" s="51" t="n">
        <f aca="false">Prices_MTM!A691</f>
        <v>38145</v>
      </c>
      <c r="B458" s="43" t="n">
        <f aca="false">Prices_MTM!I691</f>
        <v>-22500.0000000001</v>
      </c>
      <c r="C458" s="43" t="n">
        <f aca="false">-PERCENTILE(Prices_MTM!I441:I690,1-Inputs!$B$8)</f>
        <v>107575</v>
      </c>
      <c r="D458" s="43" t="n">
        <f aca="false">NORMSINV(Inputs!$B$8)*STDEV(Prices_MTM!I441:I690)</f>
        <v>140026.178698714</v>
      </c>
      <c r="E458" s="43" t="n">
        <f aca="false">-PERCENTILE(Prices_MTM!I441:I690,1-Inputs!$B$9)</f>
        <v>239790</v>
      </c>
      <c r="F458" s="43" t="n">
        <f aca="false">NORMSINV(Inputs!$B$9)*STDEV(Prices_MTM!I441:I690)</f>
        <v>198041.696712887</v>
      </c>
      <c r="G458" s="52" t="n">
        <f aca="false">IF(-B458&gt;C458,1,0)</f>
        <v>0</v>
      </c>
      <c r="H458" s="52" t="n">
        <f aca="false">IF(-B458&gt;D458,1,0)</f>
        <v>0</v>
      </c>
      <c r="I458" s="52" t="n">
        <f aca="false">IF(-B458&gt;E458,1,0)</f>
        <v>0</v>
      </c>
      <c r="J458" s="52" t="n">
        <f aca="false">IF(-B458&gt;F458,1,0)</f>
        <v>0</v>
      </c>
    </row>
    <row r="459" customFormat="false" ht="15" hidden="false" customHeight="false" outlineLevel="0" collapsed="false">
      <c r="A459" s="51" t="n">
        <f aca="false">Prices_MTM!A692</f>
        <v>38146</v>
      </c>
      <c r="B459" s="43" t="n">
        <f aca="false">Prices_MTM!I692</f>
        <v>-149000</v>
      </c>
      <c r="C459" s="43" t="n">
        <f aca="false">-PERCENTILE(Prices_MTM!I442:I691,1-Inputs!$B$8)</f>
        <v>107575</v>
      </c>
      <c r="D459" s="43" t="n">
        <f aca="false">NORMSINV(Inputs!$B$8)*STDEV(Prices_MTM!I442:I691)</f>
        <v>139916.356731321</v>
      </c>
      <c r="E459" s="43" t="n">
        <f aca="false">-PERCENTILE(Prices_MTM!I442:I691,1-Inputs!$B$9)</f>
        <v>239790</v>
      </c>
      <c r="F459" s="43" t="n">
        <f aca="false">NORMSINV(Inputs!$B$9)*STDEV(Prices_MTM!I442:I691)</f>
        <v>197886.373408624</v>
      </c>
      <c r="G459" s="52" t="n">
        <f aca="false">IF(-B459&gt;C459,1,0)</f>
        <v>1</v>
      </c>
      <c r="H459" s="52" t="n">
        <f aca="false">IF(-B459&gt;D459,1,0)</f>
        <v>1</v>
      </c>
      <c r="I459" s="52" t="n">
        <f aca="false">IF(-B459&gt;E459,1,0)</f>
        <v>0</v>
      </c>
      <c r="J459" s="52" t="n">
        <f aca="false">IF(-B459&gt;F459,1,0)</f>
        <v>0</v>
      </c>
    </row>
    <row r="460" customFormat="false" ht="15" hidden="false" customHeight="false" outlineLevel="0" collapsed="false">
      <c r="A460" s="51" t="n">
        <f aca="false">Prices_MTM!A693</f>
        <v>38147</v>
      </c>
      <c r="B460" s="43" t="n">
        <f aca="false">Prices_MTM!I693</f>
        <v>81000.0000000002</v>
      </c>
      <c r="C460" s="43" t="n">
        <f aca="false">-PERCENTILE(Prices_MTM!I443:I692,1-Inputs!$B$8)</f>
        <v>122875</v>
      </c>
      <c r="D460" s="43" t="n">
        <f aca="false">NORMSINV(Inputs!$B$8)*STDEV(Prices_MTM!I443:I692)</f>
        <v>140666.708052284</v>
      </c>
      <c r="E460" s="43" t="n">
        <f aca="false">-PERCENTILE(Prices_MTM!I443:I692,1-Inputs!$B$9)</f>
        <v>239790</v>
      </c>
      <c r="F460" s="43" t="n">
        <f aca="false">NORMSINV(Inputs!$B$9)*STDEV(Prices_MTM!I443:I692)</f>
        <v>198947.609601137</v>
      </c>
      <c r="G460" s="52" t="n">
        <f aca="false">IF(-B460&gt;C460,1,0)</f>
        <v>0</v>
      </c>
      <c r="H460" s="52" t="n">
        <f aca="false">IF(-B460&gt;D460,1,0)</f>
        <v>0</v>
      </c>
      <c r="I460" s="52" t="n">
        <f aca="false">IF(-B460&gt;E460,1,0)</f>
        <v>0</v>
      </c>
      <c r="J460" s="52" t="n">
        <f aca="false">IF(-B460&gt;F460,1,0)</f>
        <v>0</v>
      </c>
    </row>
    <row r="461" customFormat="false" ht="15" hidden="false" customHeight="false" outlineLevel="0" collapsed="false">
      <c r="A461" s="51" t="n">
        <f aca="false">Prices_MTM!A694</f>
        <v>38148</v>
      </c>
      <c r="B461" s="43" t="n">
        <f aca="false">Prices_MTM!I694</f>
        <v>32000</v>
      </c>
      <c r="C461" s="43" t="n">
        <f aca="false">-PERCENTILE(Prices_MTM!I444:I693,1-Inputs!$B$8)</f>
        <v>122875</v>
      </c>
      <c r="D461" s="43" t="n">
        <f aca="false">NORMSINV(Inputs!$B$8)*STDEV(Prices_MTM!I444:I693)</f>
        <v>140816.388267026</v>
      </c>
      <c r="E461" s="43" t="n">
        <f aca="false">-PERCENTILE(Prices_MTM!I444:I693,1-Inputs!$B$9)</f>
        <v>239790</v>
      </c>
      <c r="F461" s="43" t="n">
        <f aca="false">NORMSINV(Inputs!$B$9)*STDEV(Prices_MTM!I444:I693)</f>
        <v>199159.305185258</v>
      </c>
      <c r="G461" s="52" t="n">
        <f aca="false">IF(-B461&gt;C461,1,0)</f>
        <v>0</v>
      </c>
      <c r="H461" s="52" t="n">
        <f aca="false">IF(-B461&gt;D461,1,0)</f>
        <v>0</v>
      </c>
      <c r="I461" s="52" t="n">
        <f aca="false">IF(-B461&gt;E461,1,0)</f>
        <v>0</v>
      </c>
      <c r="J461" s="52" t="n">
        <f aca="false">IF(-B461&gt;F461,1,0)</f>
        <v>0</v>
      </c>
    </row>
    <row r="462" customFormat="false" ht="15" hidden="false" customHeight="false" outlineLevel="0" collapsed="false">
      <c r="A462" s="51" t="n">
        <f aca="false">Prices_MTM!A695</f>
        <v>38152</v>
      </c>
      <c r="B462" s="43" t="n">
        <f aca="false">Prices_MTM!I695</f>
        <v>-60500.0000000004</v>
      </c>
      <c r="C462" s="43" t="n">
        <f aca="false">-PERCENTILE(Prices_MTM!I445:I694,1-Inputs!$B$8)</f>
        <v>122875</v>
      </c>
      <c r="D462" s="43" t="n">
        <f aca="false">NORMSINV(Inputs!$B$8)*STDEV(Prices_MTM!I445:I694)</f>
        <v>140530.324020038</v>
      </c>
      <c r="E462" s="43" t="n">
        <f aca="false">-PERCENTILE(Prices_MTM!I445:I694,1-Inputs!$B$9)</f>
        <v>239790</v>
      </c>
      <c r="F462" s="43" t="n">
        <f aca="false">NORMSINV(Inputs!$B$9)*STDEV(Prices_MTM!I445:I694)</f>
        <v>198754.719061657</v>
      </c>
      <c r="G462" s="52" t="n">
        <f aca="false">IF(-B462&gt;C462,1,0)</f>
        <v>0</v>
      </c>
      <c r="H462" s="52" t="n">
        <f aca="false">IF(-B462&gt;D462,1,0)</f>
        <v>0</v>
      </c>
      <c r="I462" s="52" t="n">
        <f aca="false">IF(-B462&gt;E462,1,0)</f>
        <v>0</v>
      </c>
      <c r="J462" s="52" t="n">
        <f aca="false">IF(-B462&gt;F462,1,0)</f>
        <v>0</v>
      </c>
    </row>
    <row r="463" customFormat="false" ht="15" hidden="false" customHeight="false" outlineLevel="0" collapsed="false">
      <c r="A463" s="51" t="n">
        <f aca="false">Prices_MTM!A696</f>
        <v>38154</v>
      </c>
      <c r="B463" s="43" t="n">
        <f aca="false">Prices_MTM!I696</f>
        <v>7999.99999999983</v>
      </c>
      <c r="C463" s="43" t="n">
        <f aca="false">-PERCENTILE(Prices_MTM!I446:I695,1-Inputs!$B$8)</f>
        <v>122875</v>
      </c>
      <c r="D463" s="43" t="n">
        <f aca="false">NORMSINV(Inputs!$B$8)*STDEV(Prices_MTM!I446:I695)</f>
        <v>140653.709631155</v>
      </c>
      <c r="E463" s="43" t="n">
        <f aca="false">-PERCENTILE(Prices_MTM!I446:I695,1-Inputs!$B$9)</f>
        <v>239790</v>
      </c>
      <c r="F463" s="43" t="n">
        <f aca="false">NORMSINV(Inputs!$B$9)*STDEV(Prices_MTM!I446:I695)</f>
        <v>198929.22568608</v>
      </c>
      <c r="G463" s="52" t="n">
        <f aca="false">IF(-B463&gt;C463,1,0)</f>
        <v>0</v>
      </c>
      <c r="H463" s="52" t="n">
        <f aca="false">IF(-B463&gt;D463,1,0)</f>
        <v>0</v>
      </c>
      <c r="I463" s="52" t="n">
        <f aca="false">IF(-B463&gt;E463,1,0)</f>
        <v>0</v>
      </c>
      <c r="J463" s="52" t="n">
        <f aca="false">IF(-B463&gt;F463,1,0)</f>
        <v>0</v>
      </c>
    </row>
    <row r="464" customFormat="false" ht="15" hidden="false" customHeight="false" outlineLevel="0" collapsed="false">
      <c r="A464" s="51" t="n">
        <f aca="false">Prices_MTM!A697</f>
        <v>38155</v>
      </c>
      <c r="B464" s="43" t="n">
        <f aca="false">Prices_MTM!I697</f>
        <v>67000.0000000002</v>
      </c>
      <c r="C464" s="43" t="n">
        <f aca="false">-PERCENTILE(Prices_MTM!I447:I696,1-Inputs!$B$8)</f>
        <v>122875</v>
      </c>
      <c r="D464" s="43" t="n">
        <f aca="false">NORMSINV(Inputs!$B$8)*STDEV(Prices_MTM!I447:I696)</f>
        <v>140651.871470793</v>
      </c>
      <c r="E464" s="43" t="n">
        <f aca="false">-PERCENTILE(Prices_MTM!I447:I696,1-Inputs!$B$9)</f>
        <v>239790</v>
      </c>
      <c r="F464" s="43" t="n">
        <f aca="false">NORMSINV(Inputs!$B$9)*STDEV(Prices_MTM!I447:I696)</f>
        <v>198926.625940801</v>
      </c>
      <c r="G464" s="52" t="n">
        <f aca="false">IF(-B464&gt;C464,1,0)</f>
        <v>0</v>
      </c>
      <c r="H464" s="52" t="n">
        <f aca="false">IF(-B464&gt;D464,1,0)</f>
        <v>0</v>
      </c>
      <c r="I464" s="52" t="n">
        <f aca="false">IF(-B464&gt;E464,1,0)</f>
        <v>0</v>
      </c>
      <c r="J464" s="52" t="n">
        <f aca="false">IF(-B464&gt;F464,1,0)</f>
        <v>0</v>
      </c>
    </row>
    <row r="465" customFormat="false" ht="15" hidden="false" customHeight="false" outlineLevel="0" collapsed="false">
      <c r="A465" s="51" t="n">
        <f aca="false">Prices_MTM!A698</f>
        <v>38159</v>
      </c>
      <c r="B465" s="43" t="n">
        <f aca="false">Prices_MTM!I698</f>
        <v>-44000.0000000001</v>
      </c>
      <c r="C465" s="43" t="n">
        <f aca="false">-PERCENTILE(Prices_MTM!I448:I697,1-Inputs!$B$8)</f>
        <v>122875</v>
      </c>
      <c r="D465" s="43" t="n">
        <f aca="false">NORMSINV(Inputs!$B$8)*STDEV(Prices_MTM!I448:I697)</f>
        <v>140809.31421043</v>
      </c>
      <c r="E465" s="43" t="n">
        <f aca="false">-PERCENTILE(Prices_MTM!I448:I697,1-Inputs!$B$9)</f>
        <v>239790</v>
      </c>
      <c r="F465" s="43" t="n">
        <f aca="false">NORMSINV(Inputs!$B$9)*STDEV(Prices_MTM!I448:I697)</f>
        <v>199149.300212017</v>
      </c>
      <c r="G465" s="52" t="n">
        <f aca="false">IF(-B465&gt;C465,1,0)</f>
        <v>0</v>
      </c>
      <c r="H465" s="52" t="n">
        <f aca="false">IF(-B465&gt;D465,1,0)</f>
        <v>0</v>
      </c>
      <c r="I465" s="52" t="n">
        <f aca="false">IF(-B465&gt;E465,1,0)</f>
        <v>0</v>
      </c>
      <c r="J465" s="52" t="n">
        <f aca="false">IF(-B465&gt;F465,1,0)</f>
        <v>0</v>
      </c>
    </row>
    <row r="466" customFormat="false" ht="15" hidden="false" customHeight="false" outlineLevel="0" collapsed="false">
      <c r="A466" s="51" t="n">
        <f aca="false">Prices_MTM!A699</f>
        <v>38160</v>
      </c>
      <c r="B466" s="43" t="n">
        <f aca="false">Prices_MTM!I699</f>
        <v>35500</v>
      </c>
      <c r="C466" s="43" t="n">
        <f aca="false">-PERCENTILE(Prices_MTM!I449:I698,1-Inputs!$B$8)</f>
        <v>122875</v>
      </c>
      <c r="D466" s="43" t="n">
        <f aca="false">NORMSINV(Inputs!$B$8)*STDEV(Prices_MTM!I449:I698)</f>
        <v>140800.257030297</v>
      </c>
      <c r="E466" s="43" t="n">
        <f aca="false">-PERCENTILE(Prices_MTM!I449:I698,1-Inputs!$B$9)</f>
        <v>239790</v>
      </c>
      <c r="F466" s="43" t="n">
        <f aca="false">NORMSINV(Inputs!$B$9)*STDEV(Prices_MTM!I449:I698)</f>
        <v>199136.490469313</v>
      </c>
      <c r="G466" s="52" t="n">
        <f aca="false">IF(-B466&gt;C466,1,0)</f>
        <v>0</v>
      </c>
      <c r="H466" s="52" t="n">
        <f aca="false">IF(-B466&gt;D466,1,0)</f>
        <v>0</v>
      </c>
      <c r="I466" s="52" t="n">
        <f aca="false">IF(-B466&gt;E466,1,0)</f>
        <v>0</v>
      </c>
      <c r="J466" s="52" t="n">
        <f aca="false">IF(-B466&gt;F466,1,0)</f>
        <v>0</v>
      </c>
    </row>
    <row r="467" customFormat="false" ht="15" hidden="false" customHeight="false" outlineLevel="0" collapsed="false">
      <c r="A467" s="51" t="n">
        <f aca="false">Prices_MTM!A700</f>
        <v>38161</v>
      </c>
      <c r="B467" s="43" t="n">
        <f aca="false">Prices_MTM!I700</f>
        <v>-47999.9999999997</v>
      </c>
      <c r="C467" s="43" t="n">
        <f aca="false">-PERCENTILE(Prices_MTM!I450:I699,1-Inputs!$B$8)</f>
        <v>122875</v>
      </c>
      <c r="D467" s="43" t="n">
        <f aca="false">NORMSINV(Inputs!$B$8)*STDEV(Prices_MTM!I450:I699)</f>
        <v>140703.221110106</v>
      </c>
      <c r="E467" s="43" t="n">
        <f aca="false">-PERCENTILE(Prices_MTM!I450:I699,1-Inputs!$B$9)</f>
        <v>239790</v>
      </c>
      <c r="F467" s="43" t="n">
        <f aca="false">NORMSINV(Inputs!$B$9)*STDEV(Prices_MTM!I450:I699)</f>
        <v>198999.250715608</v>
      </c>
      <c r="G467" s="52" t="n">
        <f aca="false">IF(-B467&gt;C467,1,0)</f>
        <v>0</v>
      </c>
      <c r="H467" s="52" t="n">
        <f aca="false">IF(-B467&gt;D467,1,0)</f>
        <v>0</v>
      </c>
      <c r="I467" s="52" t="n">
        <f aca="false">IF(-B467&gt;E467,1,0)</f>
        <v>0</v>
      </c>
      <c r="J467" s="52" t="n">
        <f aca="false">IF(-B467&gt;F467,1,0)</f>
        <v>0</v>
      </c>
    </row>
    <row r="468" customFormat="false" ht="15" hidden="false" customHeight="false" outlineLevel="0" collapsed="false">
      <c r="A468" s="51" t="n">
        <f aca="false">Prices_MTM!A701</f>
        <v>38162</v>
      </c>
      <c r="B468" s="43" t="n">
        <f aca="false">Prices_MTM!I701</f>
        <v>30000.0000000001</v>
      </c>
      <c r="C468" s="43" t="n">
        <f aca="false">-PERCENTILE(Prices_MTM!I451:I700,1-Inputs!$B$8)</f>
        <v>122875</v>
      </c>
      <c r="D468" s="43" t="n">
        <f aca="false">NORMSINV(Inputs!$B$8)*STDEV(Prices_MTM!I451:I700)</f>
        <v>140769.466888479</v>
      </c>
      <c r="E468" s="43" t="n">
        <f aca="false">-PERCENTILE(Prices_MTM!I451:I700,1-Inputs!$B$9)</f>
        <v>239790</v>
      </c>
      <c r="F468" s="43" t="n">
        <f aca="false">NORMSINV(Inputs!$B$9)*STDEV(Prices_MTM!I451:I700)</f>
        <v>199092.943384158</v>
      </c>
      <c r="G468" s="52" t="n">
        <f aca="false">IF(-B468&gt;C468,1,0)</f>
        <v>0</v>
      </c>
      <c r="H468" s="52" t="n">
        <f aca="false">IF(-B468&gt;D468,1,0)</f>
        <v>0</v>
      </c>
      <c r="I468" s="52" t="n">
        <f aca="false">IF(-B468&gt;E468,1,0)</f>
        <v>0</v>
      </c>
      <c r="J468" s="52" t="n">
        <f aca="false">IF(-B468&gt;F468,1,0)</f>
        <v>0</v>
      </c>
    </row>
    <row r="469" customFormat="false" ht="15" hidden="false" customHeight="false" outlineLevel="0" collapsed="false">
      <c r="A469" s="51" t="n">
        <f aca="false">Prices_MTM!A702</f>
        <v>38167</v>
      </c>
      <c r="B469" s="43" t="n">
        <f aca="false">Prices_MTM!I702</f>
        <v>-116000</v>
      </c>
      <c r="C469" s="43" t="n">
        <f aca="false">-PERCENTILE(Prices_MTM!I452:I701,1-Inputs!$B$8)</f>
        <v>122875</v>
      </c>
      <c r="D469" s="43" t="n">
        <f aca="false">NORMSINV(Inputs!$B$8)*STDEV(Prices_MTM!I452:I701)</f>
        <v>140638.15254862</v>
      </c>
      <c r="E469" s="43" t="n">
        <f aca="false">-PERCENTILE(Prices_MTM!I452:I701,1-Inputs!$B$9)</f>
        <v>239790</v>
      </c>
      <c r="F469" s="43" t="n">
        <f aca="false">NORMSINV(Inputs!$B$9)*STDEV(Prices_MTM!I452:I701)</f>
        <v>198907.223007367</v>
      </c>
      <c r="G469" s="52" t="n">
        <f aca="false">IF(-B469&gt;C469,1,0)</f>
        <v>0</v>
      </c>
      <c r="H469" s="52" t="n">
        <f aca="false">IF(-B469&gt;D469,1,0)</f>
        <v>0</v>
      </c>
      <c r="I469" s="52" t="n">
        <f aca="false">IF(-B469&gt;E469,1,0)</f>
        <v>0</v>
      </c>
      <c r="J469" s="52" t="n">
        <f aca="false">IF(-B469&gt;F469,1,0)</f>
        <v>0</v>
      </c>
    </row>
    <row r="470" customFormat="false" ht="15" hidden="false" customHeight="false" outlineLevel="0" collapsed="false">
      <c r="A470" s="51" t="n">
        <f aca="false">Prices_MTM!A703</f>
        <v>38168</v>
      </c>
      <c r="B470" s="43" t="n">
        <f aca="false">Prices_MTM!I703</f>
        <v>101500</v>
      </c>
      <c r="C470" s="43" t="n">
        <f aca="false">-PERCENTILE(Prices_MTM!I453:I702,1-Inputs!$B$8)</f>
        <v>125350</v>
      </c>
      <c r="D470" s="43" t="n">
        <f aca="false">NORMSINV(Inputs!$B$8)*STDEV(Prices_MTM!I453:I702)</f>
        <v>141176.767017975</v>
      </c>
      <c r="E470" s="43" t="n">
        <f aca="false">-PERCENTILE(Prices_MTM!I453:I702,1-Inputs!$B$9)</f>
        <v>239790</v>
      </c>
      <c r="F470" s="43" t="n">
        <f aca="false">NORMSINV(Inputs!$B$9)*STDEV(Prices_MTM!I453:I702)</f>
        <v>199668.995729986</v>
      </c>
      <c r="G470" s="52" t="n">
        <f aca="false">IF(-B470&gt;C470,1,0)</f>
        <v>0</v>
      </c>
      <c r="H470" s="52" t="n">
        <f aca="false">IF(-B470&gt;D470,1,0)</f>
        <v>0</v>
      </c>
      <c r="I470" s="52" t="n">
        <f aca="false">IF(-B470&gt;E470,1,0)</f>
        <v>0</v>
      </c>
      <c r="J470" s="52" t="n">
        <f aca="false">IF(-B470&gt;F470,1,0)</f>
        <v>0</v>
      </c>
    </row>
    <row r="471" customFormat="false" ht="15" hidden="false" customHeight="false" outlineLevel="0" collapsed="false">
      <c r="A471" s="51" t="n">
        <f aca="false">Prices_MTM!A704</f>
        <v>38169</v>
      </c>
      <c r="B471" s="43" t="n">
        <f aca="false">Prices_MTM!I704</f>
        <v>46000.0000000001</v>
      </c>
      <c r="C471" s="43" t="n">
        <f aca="false">-PERCENTILE(Prices_MTM!I454:I703,1-Inputs!$B$8)</f>
        <v>125350</v>
      </c>
      <c r="D471" s="43" t="n">
        <f aca="false">NORMSINV(Inputs!$B$8)*STDEV(Prices_MTM!I454:I703)</f>
        <v>141403.408256013</v>
      </c>
      <c r="E471" s="43" t="n">
        <f aca="false">-PERCENTILE(Prices_MTM!I454:I703,1-Inputs!$B$9)</f>
        <v>239790</v>
      </c>
      <c r="F471" s="43" t="n">
        <f aca="false">NORMSINV(Inputs!$B$9)*STDEV(Prices_MTM!I454:I703)</f>
        <v>199989.538758034</v>
      </c>
      <c r="G471" s="52" t="n">
        <f aca="false">IF(-B471&gt;C471,1,0)</f>
        <v>0</v>
      </c>
      <c r="H471" s="52" t="n">
        <f aca="false">IF(-B471&gt;D471,1,0)</f>
        <v>0</v>
      </c>
      <c r="I471" s="52" t="n">
        <f aca="false">IF(-B471&gt;E471,1,0)</f>
        <v>0</v>
      </c>
      <c r="J471" s="52" t="n">
        <f aca="false">IF(-B471&gt;F471,1,0)</f>
        <v>0</v>
      </c>
    </row>
    <row r="472" customFormat="false" ht="15" hidden="false" customHeight="false" outlineLevel="0" collapsed="false">
      <c r="A472" s="51" t="n">
        <f aca="false">Prices_MTM!A705</f>
        <v>38170</v>
      </c>
      <c r="B472" s="43" t="n">
        <f aca="false">Prices_MTM!I705</f>
        <v>-8000.00000000054</v>
      </c>
      <c r="C472" s="43" t="n">
        <f aca="false">-PERCENTILE(Prices_MTM!I455:I704,1-Inputs!$B$8)</f>
        <v>125350</v>
      </c>
      <c r="D472" s="43" t="n">
        <f aca="false">NORMSINV(Inputs!$B$8)*STDEV(Prices_MTM!I455:I704)</f>
        <v>141465.865179002</v>
      </c>
      <c r="E472" s="43" t="n">
        <f aca="false">-PERCENTILE(Prices_MTM!I455:I704,1-Inputs!$B$9)</f>
        <v>239790</v>
      </c>
      <c r="F472" s="43" t="n">
        <f aca="false">NORMSINV(Inputs!$B$9)*STDEV(Prices_MTM!I455:I704)</f>
        <v>200077.87277611</v>
      </c>
      <c r="G472" s="52" t="n">
        <f aca="false">IF(-B472&gt;C472,1,0)</f>
        <v>0</v>
      </c>
      <c r="H472" s="52" t="n">
        <f aca="false">IF(-B472&gt;D472,1,0)</f>
        <v>0</v>
      </c>
      <c r="I472" s="52" t="n">
        <f aca="false">IF(-B472&gt;E472,1,0)</f>
        <v>0</v>
      </c>
      <c r="J472" s="52" t="n">
        <f aca="false">IF(-B472&gt;F472,1,0)</f>
        <v>0</v>
      </c>
    </row>
    <row r="473" customFormat="false" ht="15" hidden="false" customHeight="false" outlineLevel="0" collapsed="false">
      <c r="A473" s="51" t="n">
        <f aca="false">Prices_MTM!A706</f>
        <v>38174</v>
      </c>
      <c r="B473" s="43" t="n">
        <f aca="false">Prices_MTM!I706</f>
        <v>63500.0000000005</v>
      </c>
      <c r="C473" s="43" t="n">
        <f aca="false">-PERCENTILE(Prices_MTM!I456:I705,1-Inputs!$B$8)</f>
        <v>125350</v>
      </c>
      <c r="D473" s="43" t="n">
        <f aca="false">NORMSINV(Inputs!$B$8)*STDEV(Prices_MTM!I456:I705)</f>
        <v>141457.365100863</v>
      </c>
      <c r="E473" s="43" t="n">
        <f aca="false">-PERCENTILE(Prices_MTM!I456:I705,1-Inputs!$B$9)</f>
        <v>239790</v>
      </c>
      <c r="F473" s="43" t="n">
        <f aca="false">NORMSINV(Inputs!$B$9)*STDEV(Prices_MTM!I456:I705)</f>
        <v>200065.850953388</v>
      </c>
      <c r="G473" s="52" t="n">
        <f aca="false">IF(-B473&gt;C473,1,0)</f>
        <v>0</v>
      </c>
      <c r="H473" s="52" t="n">
        <f aca="false">IF(-B473&gt;D473,1,0)</f>
        <v>0</v>
      </c>
      <c r="I473" s="52" t="n">
        <f aca="false">IF(-B473&gt;E473,1,0)</f>
        <v>0</v>
      </c>
      <c r="J473" s="52" t="n">
        <f aca="false">IF(-B473&gt;F473,1,0)</f>
        <v>0</v>
      </c>
    </row>
    <row r="474" customFormat="false" ht="15" hidden="false" customHeight="false" outlineLevel="0" collapsed="false">
      <c r="A474" s="51" t="n">
        <f aca="false">Prices_MTM!A707</f>
        <v>38175</v>
      </c>
      <c r="B474" s="43" t="n">
        <f aca="false">Prices_MTM!I707</f>
        <v>4499.99999999982</v>
      </c>
      <c r="C474" s="43" t="n">
        <f aca="false">-PERCENTILE(Prices_MTM!I457:I706,1-Inputs!$B$8)</f>
        <v>125350</v>
      </c>
      <c r="D474" s="43" t="n">
        <f aca="false">NORMSINV(Inputs!$B$8)*STDEV(Prices_MTM!I457:I706)</f>
        <v>141306.295630921</v>
      </c>
      <c r="E474" s="43" t="n">
        <f aca="false">-PERCENTILE(Prices_MTM!I457:I706,1-Inputs!$B$9)</f>
        <v>239790</v>
      </c>
      <c r="F474" s="43" t="n">
        <f aca="false">NORMSINV(Inputs!$B$9)*STDEV(Prices_MTM!I457:I706)</f>
        <v>199852.190519125</v>
      </c>
      <c r="G474" s="52" t="n">
        <f aca="false">IF(-B474&gt;C474,1,0)</f>
        <v>0</v>
      </c>
      <c r="H474" s="52" t="n">
        <f aca="false">IF(-B474&gt;D474,1,0)</f>
        <v>0</v>
      </c>
      <c r="I474" s="52" t="n">
        <f aca="false">IF(-B474&gt;E474,1,0)</f>
        <v>0</v>
      </c>
      <c r="J474" s="52" t="n">
        <f aca="false">IF(-B474&gt;F474,1,0)</f>
        <v>0</v>
      </c>
    </row>
    <row r="475" customFormat="false" ht="15" hidden="false" customHeight="false" outlineLevel="0" collapsed="false">
      <c r="A475" s="51" t="n">
        <f aca="false">Prices_MTM!A708</f>
        <v>38176</v>
      </c>
      <c r="B475" s="43" t="n">
        <f aca="false">Prices_MTM!I708</f>
        <v>33500.0000000001</v>
      </c>
      <c r="C475" s="43" t="n">
        <f aca="false">-PERCENTILE(Prices_MTM!I458:I707,1-Inputs!$B$8)</f>
        <v>125350</v>
      </c>
      <c r="D475" s="43" t="n">
        <f aca="false">NORMSINV(Inputs!$B$8)*STDEV(Prices_MTM!I458:I707)</f>
        <v>141283.326423933</v>
      </c>
      <c r="E475" s="43" t="n">
        <f aca="false">-PERCENTILE(Prices_MTM!I458:I707,1-Inputs!$B$9)</f>
        <v>239790</v>
      </c>
      <c r="F475" s="43" t="n">
        <f aca="false">NORMSINV(Inputs!$B$9)*STDEV(Prices_MTM!I458:I707)</f>
        <v>199819.70473135</v>
      </c>
      <c r="G475" s="52" t="n">
        <f aca="false">IF(-B475&gt;C475,1,0)</f>
        <v>0</v>
      </c>
      <c r="H475" s="52" t="n">
        <f aca="false">IF(-B475&gt;D475,1,0)</f>
        <v>0</v>
      </c>
      <c r="I475" s="52" t="n">
        <f aca="false">IF(-B475&gt;E475,1,0)</f>
        <v>0</v>
      </c>
      <c r="J475" s="52" t="n">
        <f aca="false">IF(-B475&gt;F475,1,0)</f>
        <v>0</v>
      </c>
    </row>
    <row r="476" customFormat="false" ht="15" hidden="false" customHeight="false" outlineLevel="0" collapsed="false">
      <c r="A476" s="51" t="n">
        <f aca="false">Prices_MTM!A709</f>
        <v>38180</v>
      </c>
      <c r="B476" s="43" t="n">
        <f aca="false">Prices_MTM!I709</f>
        <v>-127000</v>
      </c>
      <c r="C476" s="43" t="n">
        <f aca="false">-PERCENTILE(Prices_MTM!I459:I708,1-Inputs!$B$8)</f>
        <v>125350</v>
      </c>
      <c r="D476" s="43" t="n">
        <f aca="false">NORMSINV(Inputs!$B$8)*STDEV(Prices_MTM!I459:I708)</f>
        <v>141268.712431143</v>
      </c>
      <c r="E476" s="43" t="n">
        <f aca="false">-PERCENTILE(Prices_MTM!I459:I708,1-Inputs!$B$9)</f>
        <v>239790</v>
      </c>
      <c r="F476" s="43" t="n">
        <f aca="false">NORMSINV(Inputs!$B$9)*STDEV(Prices_MTM!I459:I708)</f>
        <v>199799.035882463</v>
      </c>
      <c r="G476" s="52" t="n">
        <f aca="false">IF(-B476&gt;C476,1,0)</f>
        <v>1</v>
      </c>
      <c r="H476" s="52" t="n">
        <f aca="false">IF(-B476&gt;D476,1,0)</f>
        <v>0</v>
      </c>
      <c r="I476" s="52" t="n">
        <f aca="false">IF(-B476&gt;E476,1,0)</f>
        <v>0</v>
      </c>
      <c r="J476" s="52" t="n">
        <f aca="false">IF(-B476&gt;F476,1,0)</f>
        <v>0</v>
      </c>
    </row>
    <row r="477" customFormat="false" ht="15" hidden="false" customHeight="false" outlineLevel="0" collapsed="false">
      <c r="A477" s="51" t="n">
        <f aca="false">Prices_MTM!A710</f>
        <v>38181</v>
      </c>
      <c r="B477" s="43" t="n">
        <f aca="false">Prices_MTM!I710</f>
        <v>77499.9999999999</v>
      </c>
      <c r="C477" s="43" t="n">
        <f aca="false">-PERCENTILE(Prices_MTM!I460:I709,1-Inputs!$B$8)</f>
        <v>130300</v>
      </c>
      <c r="D477" s="43" t="n">
        <f aca="false">NORMSINV(Inputs!$B$8)*STDEV(Prices_MTM!I460:I709)</f>
        <v>141732.102651348</v>
      </c>
      <c r="E477" s="43" t="n">
        <f aca="false">-PERCENTILE(Prices_MTM!I460:I709,1-Inputs!$B$9)</f>
        <v>239790</v>
      </c>
      <c r="F477" s="43" t="n">
        <f aca="false">NORMSINV(Inputs!$B$9)*STDEV(Prices_MTM!I460:I709)</f>
        <v>200454.417513972</v>
      </c>
      <c r="G477" s="52" t="n">
        <f aca="false">IF(-B477&gt;C477,1,0)</f>
        <v>0</v>
      </c>
      <c r="H477" s="52" t="n">
        <f aca="false">IF(-B477&gt;D477,1,0)</f>
        <v>0</v>
      </c>
      <c r="I477" s="52" t="n">
        <f aca="false">IF(-B477&gt;E477,1,0)</f>
        <v>0</v>
      </c>
      <c r="J477" s="52" t="n">
        <f aca="false">IF(-B477&gt;F477,1,0)</f>
        <v>0</v>
      </c>
    </row>
    <row r="478" customFormat="false" ht="15" hidden="false" customHeight="false" outlineLevel="0" collapsed="false">
      <c r="A478" s="51" t="n">
        <f aca="false">Prices_MTM!A711</f>
        <v>38182</v>
      </c>
      <c r="B478" s="43" t="n">
        <f aca="false">Prices_MTM!I711</f>
        <v>101500</v>
      </c>
      <c r="C478" s="43" t="n">
        <f aca="false">-PERCENTILE(Prices_MTM!I461:I710,1-Inputs!$B$8)</f>
        <v>130300</v>
      </c>
      <c r="D478" s="43" t="n">
        <f aca="false">NORMSINV(Inputs!$B$8)*STDEV(Prices_MTM!I461:I710)</f>
        <v>141945.674750235</v>
      </c>
      <c r="E478" s="43" t="n">
        <f aca="false">-PERCENTILE(Prices_MTM!I461:I710,1-Inputs!$B$9)</f>
        <v>239790</v>
      </c>
      <c r="F478" s="43" t="n">
        <f aca="false">NORMSINV(Inputs!$B$9)*STDEV(Prices_MTM!I461:I710)</f>
        <v>200756.476609116</v>
      </c>
      <c r="G478" s="52" t="n">
        <f aca="false">IF(-B478&gt;C478,1,0)</f>
        <v>0</v>
      </c>
      <c r="H478" s="52" t="n">
        <f aca="false">IF(-B478&gt;D478,1,0)</f>
        <v>0</v>
      </c>
      <c r="I478" s="52" t="n">
        <f aca="false">IF(-B478&gt;E478,1,0)</f>
        <v>0</v>
      </c>
      <c r="J478" s="52" t="n">
        <f aca="false">IF(-B478&gt;F478,1,0)</f>
        <v>0</v>
      </c>
    </row>
    <row r="479" customFormat="false" ht="15" hidden="false" customHeight="false" outlineLevel="0" collapsed="false">
      <c r="A479" s="51" t="n">
        <f aca="false">Prices_MTM!A712</f>
        <v>38184</v>
      </c>
      <c r="B479" s="43" t="n">
        <f aca="false">Prices_MTM!I712</f>
        <v>-36999.9999999997</v>
      </c>
      <c r="C479" s="43" t="n">
        <f aca="false">-PERCENTILE(Prices_MTM!I462:I711,1-Inputs!$B$8)</f>
        <v>130300</v>
      </c>
      <c r="D479" s="43" t="n">
        <f aca="false">NORMSINV(Inputs!$B$8)*STDEV(Prices_MTM!I462:I711)</f>
        <v>142209.482947465</v>
      </c>
      <c r="E479" s="43" t="n">
        <f aca="false">-PERCENTILE(Prices_MTM!I462:I711,1-Inputs!$B$9)</f>
        <v>239790</v>
      </c>
      <c r="F479" s="43" t="n">
        <f aca="false">NORMSINV(Inputs!$B$9)*STDEV(Prices_MTM!I462:I711)</f>
        <v>201129.585576822</v>
      </c>
      <c r="G479" s="52" t="n">
        <f aca="false">IF(-B479&gt;C479,1,0)</f>
        <v>0</v>
      </c>
      <c r="H479" s="52" t="n">
        <f aca="false">IF(-B479&gt;D479,1,0)</f>
        <v>0</v>
      </c>
      <c r="I479" s="52" t="n">
        <f aca="false">IF(-B479&gt;E479,1,0)</f>
        <v>0</v>
      </c>
      <c r="J479" s="52" t="n">
        <f aca="false">IF(-B479&gt;F479,1,0)</f>
        <v>0</v>
      </c>
    </row>
    <row r="480" customFormat="false" ht="15" hidden="false" customHeight="false" outlineLevel="0" collapsed="false">
      <c r="A480" s="51" t="n">
        <f aca="false">Prices_MTM!A713</f>
        <v>38187</v>
      </c>
      <c r="B480" s="43" t="n">
        <f aca="false">Prices_MTM!I713</f>
        <v>15999.9999999997</v>
      </c>
      <c r="C480" s="43" t="n">
        <f aca="false">-PERCENTILE(Prices_MTM!I463:I712,1-Inputs!$B$8)</f>
        <v>130300</v>
      </c>
      <c r="D480" s="43" t="n">
        <f aca="false">NORMSINV(Inputs!$B$8)*STDEV(Prices_MTM!I463:I712)</f>
        <v>142193.640802062</v>
      </c>
      <c r="E480" s="43" t="n">
        <f aca="false">-PERCENTILE(Prices_MTM!I463:I712,1-Inputs!$B$9)</f>
        <v>239790</v>
      </c>
      <c r="F480" s="43" t="n">
        <f aca="false">NORMSINV(Inputs!$B$9)*STDEV(Prices_MTM!I463:I712)</f>
        <v>201107.179728256</v>
      </c>
      <c r="G480" s="52" t="n">
        <f aca="false">IF(-B480&gt;C480,1,0)</f>
        <v>0</v>
      </c>
      <c r="H480" s="52" t="n">
        <f aca="false">IF(-B480&gt;D480,1,0)</f>
        <v>0</v>
      </c>
      <c r="I480" s="52" t="n">
        <f aca="false">IF(-B480&gt;E480,1,0)</f>
        <v>0</v>
      </c>
      <c r="J480" s="52" t="n">
        <f aca="false">IF(-B480&gt;F480,1,0)</f>
        <v>0</v>
      </c>
    </row>
    <row r="481" customFormat="false" ht="15" hidden="false" customHeight="false" outlineLevel="0" collapsed="false">
      <c r="A481" s="51" t="n">
        <f aca="false">Prices_MTM!A714</f>
        <v>38188</v>
      </c>
      <c r="B481" s="43" t="n">
        <f aca="false">Prices_MTM!I714</f>
        <v>-63499.9999999998</v>
      </c>
      <c r="C481" s="43" t="n">
        <f aca="false">-PERCENTILE(Prices_MTM!I464:I713,1-Inputs!$B$8)</f>
        <v>130300</v>
      </c>
      <c r="D481" s="43" t="n">
        <f aca="false">NORMSINV(Inputs!$B$8)*STDEV(Prices_MTM!I464:I713)</f>
        <v>142132.811739797</v>
      </c>
      <c r="E481" s="43" t="n">
        <f aca="false">-PERCENTILE(Prices_MTM!I464:I713,1-Inputs!$B$9)</f>
        <v>239790</v>
      </c>
      <c r="F481" s="43" t="n">
        <f aca="false">NORMSINV(Inputs!$B$9)*STDEV(Prices_MTM!I464:I713)</f>
        <v>201021.148024669</v>
      </c>
      <c r="G481" s="52" t="n">
        <f aca="false">IF(-B481&gt;C481,1,0)</f>
        <v>0</v>
      </c>
      <c r="H481" s="52" t="n">
        <f aca="false">IF(-B481&gt;D481,1,0)</f>
        <v>0</v>
      </c>
      <c r="I481" s="52" t="n">
        <f aca="false">IF(-B481&gt;E481,1,0)</f>
        <v>0</v>
      </c>
      <c r="J481" s="52" t="n">
        <f aca="false">IF(-B481&gt;F481,1,0)</f>
        <v>0</v>
      </c>
    </row>
    <row r="482" customFormat="false" ht="15" hidden="false" customHeight="false" outlineLevel="0" collapsed="false">
      <c r="A482" s="51" t="n">
        <f aca="false">Prices_MTM!A715</f>
        <v>38189</v>
      </c>
      <c r="B482" s="43" t="n">
        <f aca="false">Prices_MTM!I715</f>
        <v>1000.00000000051</v>
      </c>
      <c r="C482" s="43" t="n">
        <f aca="false">-PERCENTILE(Prices_MTM!I465:I714,1-Inputs!$B$8)</f>
        <v>130300</v>
      </c>
      <c r="D482" s="43" t="n">
        <f aca="false">NORMSINV(Inputs!$B$8)*STDEV(Prices_MTM!I465:I714)</f>
        <v>142066.885625289</v>
      </c>
      <c r="E482" s="43" t="n">
        <f aca="false">-PERCENTILE(Prices_MTM!I465:I714,1-Inputs!$B$9)</f>
        <v>239790</v>
      </c>
      <c r="F482" s="43" t="n">
        <f aca="false">NORMSINV(Inputs!$B$9)*STDEV(Prices_MTM!I465:I714)</f>
        <v>200927.907462823</v>
      </c>
      <c r="G482" s="52" t="n">
        <f aca="false">IF(-B482&gt;C482,1,0)</f>
        <v>0</v>
      </c>
      <c r="H482" s="52" t="n">
        <f aca="false">IF(-B482&gt;D482,1,0)</f>
        <v>0</v>
      </c>
      <c r="I482" s="52" t="n">
        <f aca="false">IF(-B482&gt;E482,1,0)</f>
        <v>0</v>
      </c>
      <c r="J482" s="52" t="n">
        <f aca="false">IF(-B482&gt;F482,1,0)</f>
        <v>0</v>
      </c>
    </row>
    <row r="483" customFormat="false" ht="15" hidden="false" customHeight="false" outlineLevel="0" collapsed="false">
      <c r="A483" s="51" t="n">
        <f aca="false">Prices_MTM!A716</f>
        <v>38190</v>
      </c>
      <c r="B483" s="43" t="n">
        <f aca="false">Prices_MTM!I716</f>
        <v>53999.9999999996</v>
      </c>
      <c r="C483" s="43" t="n">
        <f aca="false">-PERCENTILE(Prices_MTM!I466:I715,1-Inputs!$B$8)</f>
        <v>130300</v>
      </c>
      <c r="D483" s="43" t="n">
        <f aca="false">NORMSINV(Inputs!$B$8)*STDEV(Prices_MTM!I466:I715)</f>
        <v>141731.867870107</v>
      </c>
      <c r="E483" s="43" t="n">
        <f aca="false">-PERCENTILE(Prices_MTM!I466:I715,1-Inputs!$B$9)</f>
        <v>239790</v>
      </c>
      <c r="F483" s="43" t="n">
        <f aca="false">NORMSINV(Inputs!$B$9)*STDEV(Prices_MTM!I466:I715)</f>
        <v>200454.085458383</v>
      </c>
      <c r="G483" s="52" t="n">
        <f aca="false">IF(-B483&gt;C483,1,0)</f>
        <v>0</v>
      </c>
      <c r="H483" s="52" t="n">
        <f aca="false">IF(-B483&gt;D483,1,0)</f>
        <v>0</v>
      </c>
      <c r="I483" s="52" t="n">
        <f aca="false">IF(-B483&gt;E483,1,0)</f>
        <v>0</v>
      </c>
      <c r="J483" s="52" t="n">
        <f aca="false">IF(-B483&gt;F483,1,0)</f>
        <v>0</v>
      </c>
    </row>
    <row r="484" customFormat="false" ht="15" hidden="false" customHeight="false" outlineLevel="0" collapsed="false">
      <c r="A484" s="51" t="n">
        <f aca="false">Prices_MTM!A717</f>
        <v>38191</v>
      </c>
      <c r="B484" s="43" t="n">
        <f aca="false">Prices_MTM!I717</f>
        <v>9499.99999999988</v>
      </c>
      <c r="C484" s="43" t="n">
        <f aca="false">-PERCENTILE(Prices_MTM!I467:I716,1-Inputs!$B$8)</f>
        <v>130300</v>
      </c>
      <c r="D484" s="43" t="n">
        <f aca="false">NORMSINV(Inputs!$B$8)*STDEV(Prices_MTM!I467:I716)</f>
        <v>141640.574189791</v>
      </c>
      <c r="E484" s="43" t="n">
        <f aca="false">-PERCENTILE(Prices_MTM!I467:I716,1-Inputs!$B$9)</f>
        <v>239790</v>
      </c>
      <c r="F484" s="43" t="n">
        <f aca="false">NORMSINV(Inputs!$B$9)*STDEV(Prices_MTM!I467:I716)</f>
        <v>200324.967064115</v>
      </c>
      <c r="G484" s="52" t="n">
        <f aca="false">IF(-B484&gt;C484,1,0)</f>
        <v>0</v>
      </c>
      <c r="H484" s="52" t="n">
        <f aca="false">IF(-B484&gt;D484,1,0)</f>
        <v>0</v>
      </c>
      <c r="I484" s="52" t="n">
        <f aca="false">IF(-B484&gt;E484,1,0)</f>
        <v>0</v>
      </c>
      <c r="J484" s="52" t="n">
        <f aca="false">IF(-B484&gt;F484,1,0)</f>
        <v>0</v>
      </c>
    </row>
    <row r="485" customFormat="false" ht="15" hidden="false" customHeight="false" outlineLevel="0" collapsed="false">
      <c r="A485" s="51" t="n">
        <f aca="false">Prices_MTM!A718</f>
        <v>38194</v>
      </c>
      <c r="B485" s="43" t="n">
        <f aca="false">Prices_MTM!I718</f>
        <v>-44999.9999999996</v>
      </c>
      <c r="C485" s="43" t="n">
        <f aca="false">-PERCENTILE(Prices_MTM!I468:I717,1-Inputs!$B$8)</f>
        <v>130300</v>
      </c>
      <c r="D485" s="43" t="n">
        <f aca="false">NORMSINV(Inputs!$B$8)*STDEV(Prices_MTM!I468:I717)</f>
        <v>141375.607569072</v>
      </c>
      <c r="E485" s="43" t="n">
        <f aca="false">-PERCENTILE(Prices_MTM!I468:I717,1-Inputs!$B$9)</f>
        <v>239790</v>
      </c>
      <c r="F485" s="43" t="n">
        <f aca="false">NORMSINV(Inputs!$B$9)*STDEV(Prices_MTM!I468:I717)</f>
        <v>199950.219715961</v>
      </c>
      <c r="G485" s="52" t="n">
        <f aca="false">IF(-B485&gt;C485,1,0)</f>
        <v>0</v>
      </c>
      <c r="H485" s="52" t="n">
        <f aca="false">IF(-B485&gt;D485,1,0)</f>
        <v>0</v>
      </c>
      <c r="I485" s="52" t="n">
        <f aca="false">IF(-B485&gt;E485,1,0)</f>
        <v>0</v>
      </c>
      <c r="J485" s="52" t="n">
        <f aca="false">IF(-B485&gt;F485,1,0)</f>
        <v>0</v>
      </c>
    </row>
    <row r="486" customFormat="false" ht="15" hidden="false" customHeight="false" outlineLevel="0" collapsed="false">
      <c r="A486" s="51" t="n">
        <f aca="false">Prices_MTM!A719</f>
        <v>38196</v>
      </c>
      <c r="B486" s="43" t="n">
        <f aca="false">Prices_MTM!I719</f>
        <v>69500</v>
      </c>
      <c r="C486" s="43" t="n">
        <f aca="false">-PERCENTILE(Prices_MTM!I469:I718,1-Inputs!$B$8)</f>
        <v>130300</v>
      </c>
      <c r="D486" s="43" t="n">
        <f aca="false">NORMSINV(Inputs!$B$8)*STDEV(Prices_MTM!I469:I718)</f>
        <v>141457.657716231</v>
      </c>
      <c r="E486" s="43" t="n">
        <f aca="false">-PERCENTILE(Prices_MTM!I469:I718,1-Inputs!$B$9)</f>
        <v>239790</v>
      </c>
      <c r="F486" s="43" t="n">
        <f aca="false">NORMSINV(Inputs!$B$9)*STDEV(Prices_MTM!I469:I718)</f>
        <v>200066.264804886</v>
      </c>
      <c r="G486" s="52" t="n">
        <f aca="false">IF(-B486&gt;C486,1,0)</f>
        <v>0</v>
      </c>
      <c r="H486" s="52" t="n">
        <f aca="false">IF(-B486&gt;D486,1,0)</f>
        <v>0</v>
      </c>
      <c r="I486" s="52" t="n">
        <f aca="false">IF(-B486&gt;E486,1,0)</f>
        <v>0</v>
      </c>
      <c r="J486" s="52" t="n">
        <f aca="false">IF(-B486&gt;F486,1,0)</f>
        <v>0</v>
      </c>
    </row>
    <row r="487" customFormat="false" ht="15" hidden="false" customHeight="false" outlineLevel="0" collapsed="false">
      <c r="A487" s="51" t="n">
        <f aca="false">Prices_MTM!A720</f>
        <v>38197</v>
      </c>
      <c r="B487" s="43" t="n">
        <f aca="false">Prices_MTM!I720</f>
        <v>-4500.00000000053</v>
      </c>
      <c r="C487" s="43" t="n">
        <f aca="false">-PERCENTILE(Prices_MTM!I470:I719,1-Inputs!$B$8)</f>
        <v>130300</v>
      </c>
      <c r="D487" s="43" t="n">
        <f aca="false">NORMSINV(Inputs!$B$8)*STDEV(Prices_MTM!I470:I719)</f>
        <v>141472.684558612</v>
      </c>
      <c r="E487" s="43" t="n">
        <f aca="false">-PERCENTILE(Prices_MTM!I470:I719,1-Inputs!$B$9)</f>
        <v>239790</v>
      </c>
      <c r="F487" s="43" t="n">
        <f aca="false">NORMSINV(Inputs!$B$9)*STDEV(Prices_MTM!I470:I719)</f>
        <v>200087.51755483</v>
      </c>
      <c r="G487" s="52" t="n">
        <f aca="false">IF(-B487&gt;C487,1,0)</f>
        <v>0</v>
      </c>
      <c r="H487" s="52" t="n">
        <f aca="false">IF(-B487&gt;D487,1,0)</f>
        <v>0</v>
      </c>
      <c r="I487" s="52" t="n">
        <f aca="false">IF(-B487&gt;E487,1,0)</f>
        <v>0</v>
      </c>
      <c r="J487" s="52" t="n">
        <f aca="false">IF(-B487&gt;F487,1,0)</f>
        <v>0</v>
      </c>
    </row>
    <row r="488" customFormat="false" ht="15" hidden="false" customHeight="false" outlineLevel="0" collapsed="false">
      <c r="A488" s="51" t="n">
        <f aca="false">Prices_MTM!A721</f>
        <v>38198</v>
      </c>
      <c r="B488" s="43" t="n">
        <f aca="false">Prices_MTM!I721</f>
        <v>76000.0000000002</v>
      </c>
      <c r="C488" s="43" t="n">
        <f aca="false">-PERCENTILE(Prices_MTM!I471:I720,1-Inputs!$B$8)</f>
        <v>130300</v>
      </c>
      <c r="D488" s="43" t="n">
        <f aca="false">NORMSINV(Inputs!$B$8)*STDEV(Prices_MTM!I471:I720)</f>
        <v>141465.138271161</v>
      </c>
      <c r="E488" s="43" t="n">
        <f aca="false">-PERCENTILE(Prices_MTM!I471:I720,1-Inputs!$B$9)</f>
        <v>239790</v>
      </c>
      <c r="F488" s="43" t="n">
        <f aca="false">NORMSINV(Inputs!$B$9)*STDEV(Prices_MTM!I471:I720)</f>
        <v>200076.844696478</v>
      </c>
      <c r="G488" s="52" t="n">
        <f aca="false">IF(-B488&gt;C488,1,0)</f>
        <v>0</v>
      </c>
      <c r="H488" s="52" t="n">
        <f aca="false">IF(-B488&gt;D488,1,0)</f>
        <v>0</v>
      </c>
      <c r="I488" s="52" t="n">
        <f aca="false">IF(-B488&gt;E488,1,0)</f>
        <v>0</v>
      </c>
      <c r="J488" s="52" t="n">
        <f aca="false">IF(-B488&gt;F488,1,0)</f>
        <v>0</v>
      </c>
    </row>
    <row r="489" customFormat="false" ht="15" hidden="false" customHeight="false" outlineLevel="0" collapsed="false">
      <c r="A489" s="51" t="n">
        <f aca="false">Prices_MTM!A722</f>
        <v>38202</v>
      </c>
      <c r="B489" s="43" t="n">
        <f aca="false">Prices_MTM!I722</f>
        <v>23500.0000000003</v>
      </c>
      <c r="C489" s="43" t="n">
        <f aca="false">-PERCENTILE(Prices_MTM!I472:I721,1-Inputs!$B$8)</f>
        <v>130300</v>
      </c>
      <c r="D489" s="43" t="n">
        <f aca="false">NORMSINV(Inputs!$B$8)*STDEV(Prices_MTM!I472:I721)</f>
        <v>141647.840234032</v>
      </c>
      <c r="E489" s="43" t="n">
        <f aca="false">-PERCENTILE(Prices_MTM!I472:I721,1-Inputs!$B$9)</f>
        <v>239790</v>
      </c>
      <c r="F489" s="43" t="n">
        <f aca="false">NORMSINV(Inputs!$B$9)*STDEV(Prices_MTM!I472:I721)</f>
        <v>200335.243569147</v>
      </c>
      <c r="G489" s="52" t="n">
        <f aca="false">IF(-B489&gt;C489,1,0)</f>
        <v>0</v>
      </c>
      <c r="H489" s="52" t="n">
        <f aca="false">IF(-B489&gt;D489,1,0)</f>
        <v>0</v>
      </c>
      <c r="I489" s="52" t="n">
        <f aca="false">IF(-B489&gt;E489,1,0)</f>
        <v>0</v>
      </c>
      <c r="J489" s="52" t="n">
        <f aca="false">IF(-B489&gt;F489,1,0)</f>
        <v>0</v>
      </c>
    </row>
    <row r="490" customFormat="false" ht="15" hidden="false" customHeight="false" outlineLevel="0" collapsed="false">
      <c r="A490" s="51" t="n">
        <f aca="false">Prices_MTM!A723</f>
        <v>38204</v>
      </c>
      <c r="B490" s="43" t="n">
        <f aca="false">Prices_MTM!I723</f>
        <v>-7500.00000000029</v>
      </c>
      <c r="C490" s="43" t="n">
        <f aca="false">-PERCENTILE(Prices_MTM!I473:I722,1-Inputs!$B$8)</f>
        <v>130300</v>
      </c>
      <c r="D490" s="43" t="n">
        <f aca="false">NORMSINV(Inputs!$B$8)*STDEV(Prices_MTM!I473:I722)</f>
        <v>141604.971590789</v>
      </c>
      <c r="E490" s="43" t="n">
        <f aca="false">-PERCENTILE(Prices_MTM!I473:I722,1-Inputs!$B$9)</f>
        <v>239790</v>
      </c>
      <c r="F490" s="43" t="n">
        <f aca="false">NORMSINV(Inputs!$B$9)*STDEV(Prices_MTM!I473:I722)</f>
        <v>200274.613628927</v>
      </c>
      <c r="G490" s="52" t="n">
        <f aca="false">IF(-B490&gt;C490,1,0)</f>
        <v>0</v>
      </c>
      <c r="H490" s="52" t="n">
        <f aca="false">IF(-B490&gt;D490,1,0)</f>
        <v>0</v>
      </c>
      <c r="I490" s="52" t="n">
        <f aca="false">IF(-B490&gt;E490,1,0)</f>
        <v>0</v>
      </c>
      <c r="J490" s="52" t="n">
        <f aca="false">IF(-B490&gt;F490,1,0)</f>
        <v>0</v>
      </c>
    </row>
    <row r="491" customFormat="false" ht="15" hidden="false" customHeight="false" outlineLevel="0" collapsed="false">
      <c r="A491" s="51" t="n">
        <f aca="false">Prices_MTM!A724</f>
        <v>38205</v>
      </c>
      <c r="B491" s="43" t="n">
        <f aca="false">Prices_MTM!I724</f>
        <v>-50999.9999999998</v>
      </c>
      <c r="C491" s="43" t="n">
        <f aca="false">-PERCENTILE(Prices_MTM!I474:I723,1-Inputs!$B$8)</f>
        <v>130300</v>
      </c>
      <c r="D491" s="43" t="n">
        <f aca="false">NORMSINV(Inputs!$B$8)*STDEV(Prices_MTM!I474:I723)</f>
        <v>141526.861553082</v>
      </c>
      <c r="E491" s="43" t="n">
        <f aca="false">-PERCENTILE(Prices_MTM!I474:I723,1-Inputs!$B$9)</f>
        <v>239790</v>
      </c>
      <c r="F491" s="43" t="n">
        <f aca="false">NORMSINV(Inputs!$B$9)*STDEV(Prices_MTM!I474:I723)</f>
        <v>200164.141111991</v>
      </c>
      <c r="G491" s="52" t="n">
        <f aca="false">IF(-B491&gt;C491,1,0)</f>
        <v>0</v>
      </c>
      <c r="H491" s="52" t="n">
        <f aca="false">IF(-B491&gt;D491,1,0)</f>
        <v>0</v>
      </c>
      <c r="I491" s="52" t="n">
        <f aca="false">IF(-B491&gt;E491,1,0)</f>
        <v>0</v>
      </c>
      <c r="J491" s="52" t="n">
        <f aca="false">IF(-B491&gt;F491,1,0)</f>
        <v>0</v>
      </c>
    </row>
    <row r="492" customFormat="false" ht="15" hidden="false" customHeight="false" outlineLevel="0" collapsed="false">
      <c r="A492" s="51" t="n">
        <f aca="false">Prices_MTM!A725</f>
        <v>38208</v>
      </c>
      <c r="B492" s="43" t="n">
        <f aca="false">Prices_MTM!I725</f>
        <v>61999.9999999998</v>
      </c>
      <c r="C492" s="43" t="n">
        <f aca="false">-PERCENTILE(Prices_MTM!I475:I724,1-Inputs!$B$8)</f>
        <v>130300</v>
      </c>
      <c r="D492" s="43" t="n">
        <f aca="false">NORMSINV(Inputs!$B$8)*STDEV(Prices_MTM!I475:I724)</f>
        <v>141578.898755688</v>
      </c>
      <c r="E492" s="43" t="n">
        <f aca="false">-PERCENTILE(Prices_MTM!I475:I724,1-Inputs!$B$9)</f>
        <v>239790</v>
      </c>
      <c r="F492" s="43" t="n">
        <f aca="false">NORMSINV(Inputs!$B$9)*STDEV(Prices_MTM!I475:I724)</f>
        <v>200237.738320684</v>
      </c>
      <c r="G492" s="52" t="n">
        <f aca="false">IF(-B492&gt;C492,1,0)</f>
        <v>0</v>
      </c>
      <c r="H492" s="52" t="n">
        <f aca="false">IF(-B492&gt;D492,1,0)</f>
        <v>0</v>
      </c>
      <c r="I492" s="52" t="n">
        <f aca="false">IF(-B492&gt;E492,1,0)</f>
        <v>0</v>
      </c>
      <c r="J492" s="52" t="n">
        <f aca="false">IF(-B492&gt;F492,1,0)</f>
        <v>0</v>
      </c>
    </row>
    <row r="493" customFormat="false" ht="15" hidden="false" customHeight="false" outlineLevel="0" collapsed="false">
      <c r="A493" s="51" t="n">
        <f aca="false">Prices_MTM!A726</f>
        <v>38209</v>
      </c>
      <c r="B493" s="43" t="n">
        <f aca="false">Prices_MTM!I726</f>
        <v>499.999999999898</v>
      </c>
      <c r="C493" s="43" t="n">
        <f aca="false">-PERCENTILE(Prices_MTM!I476:I725,1-Inputs!$B$8)</f>
        <v>130300</v>
      </c>
      <c r="D493" s="43" t="n">
        <f aca="false">NORMSINV(Inputs!$B$8)*STDEV(Prices_MTM!I476:I725)</f>
        <v>141705.198636404</v>
      </c>
      <c r="E493" s="43" t="n">
        <f aca="false">-PERCENTILE(Prices_MTM!I476:I725,1-Inputs!$B$9)</f>
        <v>239790</v>
      </c>
      <c r="F493" s="43" t="n">
        <f aca="false">NORMSINV(Inputs!$B$9)*STDEV(Prices_MTM!I476:I725)</f>
        <v>200416.366652216</v>
      </c>
      <c r="G493" s="52" t="n">
        <f aca="false">IF(-B493&gt;C493,1,0)</f>
        <v>0</v>
      </c>
      <c r="H493" s="52" t="n">
        <f aca="false">IF(-B493&gt;D493,1,0)</f>
        <v>0</v>
      </c>
      <c r="I493" s="52" t="n">
        <f aca="false">IF(-B493&gt;E493,1,0)</f>
        <v>0</v>
      </c>
      <c r="J493" s="52" t="n">
        <f aca="false">IF(-B493&gt;F493,1,0)</f>
        <v>0</v>
      </c>
    </row>
    <row r="494" customFormat="false" ht="15" hidden="false" customHeight="false" outlineLevel="0" collapsed="false">
      <c r="A494" s="51" t="n">
        <f aca="false">Prices_MTM!A727</f>
        <v>38210</v>
      </c>
      <c r="B494" s="43" t="n">
        <f aca="false">Prices_MTM!I727</f>
        <v>23499.9999999999</v>
      </c>
      <c r="C494" s="43" t="n">
        <f aca="false">-PERCENTILE(Prices_MTM!I477:I726,1-Inputs!$B$8)</f>
        <v>130300</v>
      </c>
      <c r="D494" s="43" t="n">
        <f aca="false">NORMSINV(Inputs!$B$8)*STDEV(Prices_MTM!I477:I726)</f>
        <v>141698.816334839</v>
      </c>
      <c r="E494" s="43" t="n">
        <f aca="false">-PERCENTILE(Prices_MTM!I477:I726,1-Inputs!$B$9)</f>
        <v>239790</v>
      </c>
      <c r="F494" s="43" t="n">
        <f aca="false">NORMSINV(Inputs!$B$9)*STDEV(Prices_MTM!I477:I726)</f>
        <v>200407.340041317</v>
      </c>
      <c r="G494" s="52" t="n">
        <f aca="false">IF(-B494&gt;C494,1,0)</f>
        <v>0</v>
      </c>
      <c r="H494" s="52" t="n">
        <f aca="false">IF(-B494&gt;D494,1,0)</f>
        <v>0</v>
      </c>
      <c r="I494" s="52" t="n">
        <f aca="false">IF(-B494&gt;E494,1,0)</f>
        <v>0</v>
      </c>
      <c r="J494" s="52" t="n">
        <f aca="false">IF(-B494&gt;F494,1,0)</f>
        <v>0</v>
      </c>
    </row>
    <row r="495" customFormat="false" ht="15" hidden="false" customHeight="false" outlineLevel="0" collapsed="false">
      <c r="A495" s="51" t="n">
        <f aca="false">Prices_MTM!A728</f>
        <v>38212</v>
      </c>
      <c r="B495" s="43" t="n">
        <f aca="false">Prices_MTM!I728</f>
        <v>105000</v>
      </c>
      <c r="C495" s="43" t="n">
        <f aca="false">-PERCENTILE(Prices_MTM!I478:I727,1-Inputs!$B$8)</f>
        <v>130300</v>
      </c>
      <c r="D495" s="43" t="n">
        <f aca="false">NORMSINV(Inputs!$B$8)*STDEV(Prices_MTM!I478:I727)</f>
        <v>141713.697497151</v>
      </c>
      <c r="E495" s="43" t="n">
        <f aca="false">-PERCENTILE(Prices_MTM!I478:I727,1-Inputs!$B$9)</f>
        <v>239790</v>
      </c>
      <c r="F495" s="43" t="n">
        <f aca="false">NORMSINV(Inputs!$B$9)*STDEV(Prices_MTM!I478:I727)</f>
        <v>200428.386753158</v>
      </c>
      <c r="G495" s="52" t="n">
        <f aca="false">IF(-B495&gt;C495,1,0)</f>
        <v>0</v>
      </c>
      <c r="H495" s="52" t="n">
        <f aca="false">IF(-B495&gt;D495,1,0)</f>
        <v>0</v>
      </c>
      <c r="I495" s="52" t="n">
        <f aca="false">IF(-B495&gt;E495,1,0)</f>
        <v>0</v>
      </c>
      <c r="J495" s="52" t="n">
        <f aca="false">IF(-B495&gt;F495,1,0)</f>
        <v>0</v>
      </c>
    </row>
    <row r="496" customFormat="false" ht="15" hidden="false" customHeight="false" outlineLevel="0" collapsed="false">
      <c r="A496" s="51" t="n">
        <f aca="false">Prices_MTM!A729</f>
        <v>38215</v>
      </c>
      <c r="B496" s="43" t="n">
        <f aca="false">Prices_MTM!I729</f>
        <v>-69999.9999999996</v>
      </c>
      <c r="C496" s="43" t="n">
        <f aca="false">-PERCENTILE(Prices_MTM!I479:I728,1-Inputs!$B$8)</f>
        <v>130300</v>
      </c>
      <c r="D496" s="43" t="n">
        <f aca="false">NORMSINV(Inputs!$B$8)*STDEV(Prices_MTM!I479:I728)</f>
        <v>141869.642524211</v>
      </c>
      <c r="E496" s="43" t="n">
        <f aca="false">-PERCENTILE(Prices_MTM!I479:I728,1-Inputs!$B$9)</f>
        <v>239790</v>
      </c>
      <c r="F496" s="43" t="n">
        <f aca="false">NORMSINV(Inputs!$B$9)*STDEV(Prices_MTM!I479:I728)</f>
        <v>200648.942780895</v>
      </c>
      <c r="G496" s="52" t="n">
        <f aca="false">IF(-B496&gt;C496,1,0)</f>
        <v>0</v>
      </c>
      <c r="H496" s="52" t="n">
        <f aca="false">IF(-B496&gt;D496,1,0)</f>
        <v>0</v>
      </c>
      <c r="I496" s="52" t="n">
        <f aca="false">IF(-B496&gt;E496,1,0)</f>
        <v>0</v>
      </c>
      <c r="J496" s="52" t="n">
        <f aca="false">IF(-B496&gt;F496,1,0)</f>
        <v>0</v>
      </c>
    </row>
    <row r="497" customFormat="false" ht="15" hidden="false" customHeight="false" outlineLevel="0" collapsed="false">
      <c r="A497" s="51" t="n">
        <f aca="false">Prices_MTM!A730</f>
        <v>38216</v>
      </c>
      <c r="B497" s="43" t="n">
        <f aca="false">Prices_MTM!I730</f>
        <v>87999.9999999999</v>
      </c>
      <c r="C497" s="43" t="n">
        <f aca="false">-PERCENTILE(Prices_MTM!I480:I729,1-Inputs!$B$8)</f>
        <v>130300</v>
      </c>
      <c r="D497" s="43" t="n">
        <f aca="false">NORMSINV(Inputs!$B$8)*STDEV(Prices_MTM!I480:I729)</f>
        <v>142073.05503196</v>
      </c>
      <c r="E497" s="43" t="n">
        <f aca="false">-PERCENTILE(Prices_MTM!I480:I729,1-Inputs!$B$9)</f>
        <v>239790</v>
      </c>
      <c r="F497" s="43" t="n">
        <f aca="false">NORMSINV(Inputs!$B$9)*STDEV(Prices_MTM!I480:I729)</f>
        <v>200936.632972412</v>
      </c>
      <c r="G497" s="52" t="n">
        <f aca="false">IF(-B497&gt;C497,1,0)</f>
        <v>0</v>
      </c>
      <c r="H497" s="52" t="n">
        <f aca="false">IF(-B497&gt;D497,1,0)</f>
        <v>0</v>
      </c>
      <c r="I497" s="52" t="n">
        <f aca="false">IF(-B497&gt;E497,1,0)</f>
        <v>0</v>
      </c>
      <c r="J497" s="52" t="n">
        <f aca="false">IF(-B497&gt;F497,1,0)</f>
        <v>0</v>
      </c>
    </row>
    <row r="498" customFormat="false" ht="15" hidden="false" customHeight="false" outlineLevel="0" collapsed="false">
      <c r="A498" s="51" t="n">
        <f aca="false">Prices_MTM!A731</f>
        <v>38217</v>
      </c>
      <c r="B498" s="43" t="n">
        <f aca="false">Prices_MTM!I731</f>
        <v>57499.9999999999</v>
      </c>
      <c r="C498" s="43" t="n">
        <f aca="false">-PERCENTILE(Prices_MTM!I481:I730,1-Inputs!$B$8)</f>
        <v>130300</v>
      </c>
      <c r="D498" s="43" t="n">
        <f aca="false">NORMSINV(Inputs!$B$8)*STDEV(Prices_MTM!I481:I730)</f>
        <v>142307.140521694</v>
      </c>
      <c r="E498" s="43" t="n">
        <f aca="false">-PERCENTILE(Prices_MTM!I481:I730,1-Inputs!$B$9)</f>
        <v>239790</v>
      </c>
      <c r="F498" s="43" t="n">
        <f aca="false">NORMSINV(Inputs!$B$9)*STDEV(Prices_MTM!I481:I730)</f>
        <v>201267.704547696</v>
      </c>
      <c r="G498" s="52" t="n">
        <f aca="false">IF(-B498&gt;C498,1,0)</f>
        <v>0</v>
      </c>
      <c r="H498" s="52" t="n">
        <f aca="false">IF(-B498&gt;D498,1,0)</f>
        <v>0</v>
      </c>
      <c r="I498" s="52" t="n">
        <f aca="false">IF(-B498&gt;E498,1,0)</f>
        <v>0</v>
      </c>
      <c r="J498" s="52" t="n">
        <f aca="false">IF(-B498&gt;F498,1,0)</f>
        <v>0</v>
      </c>
    </row>
    <row r="499" customFormat="false" ht="15" hidden="false" customHeight="false" outlineLevel="0" collapsed="false">
      <c r="A499" s="51" t="n">
        <f aca="false">Prices_MTM!A732</f>
        <v>38218</v>
      </c>
      <c r="B499" s="43" t="n">
        <f aca="false">Prices_MTM!I732</f>
        <v>93999.9999999994</v>
      </c>
      <c r="C499" s="43" t="n">
        <f aca="false">-PERCENTILE(Prices_MTM!I482:I731,1-Inputs!$B$8)</f>
        <v>130300</v>
      </c>
      <c r="D499" s="43" t="n">
        <f aca="false">NORMSINV(Inputs!$B$8)*STDEV(Prices_MTM!I482:I731)</f>
        <v>142409.45015468</v>
      </c>
      <c r="E499" s="43" t="n">
        <f aca="false">-PERCENTILE(Prices_MTM!I482:I731,1-Inputs!$B$9)</f>
        <v>239790</v>
      </c>
      <c r="F499" s="43" t="n">
        <f aca="false">NORMSINV(Inputs!$B$9)*STDEV(Prices_MTM!I482:I731)</f>
        <v>201412.403014045</v>
      </c>
      <c r="G499" s="52" t="n">
        <f aca="false">IF(-B499&gt;C499,1,0)</f>
        <v>0</v>
      </c>
      <c r="H499" s="52" t="n">
        <f aca="false">IF(-B499&gt;D499,1,0)</f>
        <v>0</v>
      </c>
      <c r="I499" s="52" t="n">
        <f aca="false">IF(-B499&gt;E499,1,0)</f>
        <v>0</v>
      </c>
      <c r="J499" s="52" t="n">
        <f aca="false">IF(-B499&gt;F499,1,0)</f>
        <v>0</v>
      </c>
    </row>
    <row r="500" customFormat="false" ht="15" hidden="false" customHeight="false" outlineLevel="0" collapsed="false">
      <c r="A500" s="51" t="n">
        <f aca="false">Prices_MTM!A733</f>
        <v>38219</v>
      </c>
      <c r="B500" s="43" t="n">
        <f aca="false">Prices_MTM!I733</f>
        <v>-136999.999999999</v>
      </c>
      <c r="C500" s="43" t="n">
        <f aca="false">-PERCENTILE(Prices_MTM!I483:I732,1-Inputs!$B$8)</f>
        <v>130300</v>
      </c>
      <c r="D500" s="43" t="n">
        <f aca="false">NORMSINV(Inputs!$B$8)*STDEV(Prices_MTM!I483:I732)</f>
        <v>142718.405927944</v>
      </c>
      <c r="E500" s="43" t="n">
        <f aca="false">-PERCENTILE(Prices_MTM!I483:I732,1-Inputs!$B$9)</f>
        <v>239790</v>
      </c>
      <c r="F500" s="43" t="n">
        <f aca="false">NORMSINV(Inputs!$B$9)*STDEV(Prices_MTM!I483:I732)</f>
        <v>201849.365060108</v>
      </c>
      <c r="G500" s="52" t="n">
        <f aca="false">IF(-B500&gt;C500,1,0)</f>
        <v>1</v>
      </c>
      <c r="H500" s="52" t="n">
        <f aca="false">IF(-B500&gt;D500,1,0)</f>
        <v>0</v>
      </c>
      <c r="I500" s="52" t="n">
        <f aca="false">IF(-B500&gt;E500,1,0)</f>
        <v>0</v>
      </c>
      <c r="J500" s="52" t="n">
        <f aca="false">IF(-B500&gt;F500,1,0)</f>
        <v>0</v>
      </c>
    </row>
    <row r="501" customFormat="false" ht="15" hidden="false" customHeight="false" outlineLevel="0" collapsed="false">
      <c r="A501" s="51" t="n">
        <f aca="false">Prices_MTM!A734</f>
        <v>38222</v>
      </c>
      <c r="B501" s="43" t="n">
        <f aca="false">Prices_MTM!I734</f>
        <v>-106500</v>
      </c>
      <c r="C501" s="43" t="n">
        <f aca="false">-PERCENTILE(Prices_MTM!I484:I733,1-Inputs!$B$8)</f>
        <v>133000</v>
      </c>
      <c r="D501" s="43" t="n">
        <f aca="false">NORMSINV(Inputs!$B$8)*STDEV(Prices_MTM!I484:I733)</f>
        <v>143469.213446543</v>
      </c>
      <c r="E501" s="43" t="n">
        <f aca="false">-PERCENTILE(Prices_MTM!I484:I733,1-Inputs!$B$9)</f>
        <v>239790</v>
      </c>
      <c r="F501" s="43" t="n">
        <f aca="false">NORMSINV(Inputs!$B$9)*STDEV(Prices_MTM!I484:I733)</f>
        <v>202911.246461642</v>
      </c>
      <c r="G501" s="52" t="n">
        <f aca="false">IF(-B501&gt;C501,1,0)</f>
        <v>0</v>
      </c>
      <c r="H501" s="52" t="n">
        <f aca="false">IF(-B501&gt;D501,1,0)</f>
        <v>0</v>
      </c>
      <c r="I501" s="52" t="n">
        <f aca="false">IF(-B501&gt;E501,1,0)</f>
        <v>0</v>
      </c>
      <c r="J501" s="52" t="n">
        <f aca="false">IF(-B501&gt;F501,1,0)</f>
        <v>0</v>
      </c>
    </row>
    <row r="502" customFormat="false" ht="15" hidden="false" customHeight="false" outlineLevel="0" collapsed="false">
      <c r="A502" s="51" t="n">
        <f aca="false">Prices_MTM!A735</f>
        <v>38223</v>
      </c>
      <c r="B502" s="43" t="n">
        <f aca="false">Prices_MTM!I735</f>
        <v>37999.9999999999</v>
      </c>
      <c r="C502" s="43" t="n">
        <f aca="false">-PERCENTILE(Prices_MTM!I485:I734,1-Inputs!$B$8)</f>
        <v>133000</v>
      </c>
      <c r="D502" s="43" t="n">
        <f aca="false">NORMSINV(Inputs!$B$8)*STDEV(Prices_MTM!I485:I734)</f>
        <v>143925.211425183</v>
      </c>
      <c r="E502" s="43" t="n">
        <f aca="false">-PERCENTILE(Prices_MTM!I485:I734,1-Inputs!$B$9)</f>
        <v>239790</v>
      </c>
      <c r="F502" s="43" t="n">
        <f aca="false">NORMSINV(Inputs!$B$9)*STDEV(Prices_MTM!I485:I734)</f>
        <v>203556.173104837</v>
      </c>
      <c r="G502" s="52" t="n">
        <f aca="false">IF(-B502&gt;C502,1,0)</f>
        <v>0</v>
      </c>
      <c r="H502" s="52" t="n">
        <f aca="false">IF(-B502&gt;D502,1,0)</f>
        <v>0</v>
      </c>
      <c r="I502" s="52" t="n">
        <f aca="false">IF(-B502&gt;E502,1,0)</f>
        <v>0</v>
      </c>
      <c r="J502" s="52" t="n">
        <f aca="false">IF(-B502&gt;F502,1,0)</f>
        <v>0</v>
      </c>
    </row>
    <row r="503" customFormat="false" ht="15" hidden="false" customHeight="false" outlineLevel="0" collapsed="false">
      <c r="A503" s="51" t="n">
        <f aca="false">Prices_MTM!A736</f>
        <v>38224</v>
      </c>
      <c r="B503" s="43" t="n">
        <f aca="false">Prices_MTM!I736</f>
        <v>-155000</v>
      </c>
      <c r="C503" s="43" t="n">
        <f aca="false">-PERCENTILE(Prices_MTM!I486:I735,1-Inputs!$B$8)</f>
        <v>133000</v>
      </c>
      <c r="D503" s="43" t="n">
        <f aca="false">NORMSINV(Inputs!$B$8)*STDEV(Prices_MTM!I486:I735)</f>
        <v>143837.883399267</v>
      </c>
      <c r="E503" s="43" t="n">
        <f aca="false">-PERCENTILE(Prices_MTM!I486:I735,1-Inputs!$B$9)</f>
        <v>239790</v>
      </c>
      <c r="F503" s="43" t="n">
        <f aca="false">NORMSINV(Inputs!$B$9)*STDEV(Prices_MTM!I486:I735)</f>
        <v>203432.663411267</v>
      </c>
      <c r="G503" s="52" t="n">
        <f aca="false">IF(-B503&gt;C503,1,0)</f>
        <v>1</v>
      </c>
      <c r="H503" s="52" t="n">
        <f aca="false">IF(-B503&gt;D503,1,0)</f>
        <v>1</v>
      </c>
      <c r="I503" s="52" t="n">
        <f aca="false">IF(-B503&gt;E503,1,0)</f>
        <v>0</v>
      </c>
      <c r="J503" s="52" t="n">
        <f aca="false">IF(-B503&gt;F503,1,0)</f>
        <v>0</v>
      </c>
    </row>
    <row r="504" customFormat="false" ht="15" hidden="false" customHeight="false" outlineLevel="0" collapsed="false">
      <c r="A504" s="51" t="n">
        <f aca="false">Prices_MTM!A737</f>
        <v>38225</v>
      </c>
      <c r="B504" s="43" t="n">
        <f aca="false">Prices_MTM!I737</f>
        <v>10000.0000000005</v>
      </c>
      <c r="C504" s="43" t="n">
        <f aca="false">-PERCENTILE(Prices_MTM!I487:I736,1-Inputs!$B$8)</f>
        <v>135200</v>
      </c>
      <c r="D504" s="43" t="n">
        <f aca="false">NORMSINV(Inputs!$B$8)*STDEV(Prices_MTM!I487:I736)</f>
        <v>144778.005712561</v>
      </c>
      <c r="E504" s="43" t="n">
        <f aca="false">-PERCENTILE(Prices_MTM!I487:I736,1-Inputs!$B$9)</f>
        <v>239790</v>
      </c>
      <c r="F504" s="43" t="n">
        <f aca="false">NORMSINV(Inputs!$B$9)*STDEV(Prices_MTM!I487:I736)</f>
        <v>204762.296339713</v>
      </c>
      <c r="G504" s="52" t="n">
        <f aca="false">IF(-B504&gt;C504,1,0)</f>
        <v>0</v>
      </c>
      <c r="H504" s="52" t="n">
        <f aca="false">IF(-B504&gt;D504,1,0)</f>
        <v>0</v>
      </c>
      <c r="I504" s="52" t="n">
        <f aca="false">IF(-B504&gt;E504,1,0)</f>
        <v>0</v>
      </c>
      <c r="J504" s="52" t="n">
        <f aca="false">IF(-B504&gt;F504,1,0)</f>
        <v>0</v>
      </c>
    </row>
    <row r="505" customFormat="false" ht="15" hidden="false" customHeight="false" outlineLevel="0" collapsed="false">
      <c r="A505" s="51" t="n">
        <f aca="false">Prices_MTM!A738</f>
        <v>38230</v>
      </c>
      <c r="B505" s="43" t="n">
        <f aca="false">Prices_MTM!I738</f>
        <v>-40500.0000000005</v>
      </c>
      <c r="C505" s="43" t="n">
        <f aca="false">-PERCENTILE(Prices_MTM!I488:I737,1-Inputs!$B$8)</f>
        <v>135200</v>
      </c>
      <c r="D505" s="43" t="n">
        <f aca="false">NORMSINV(Inputs!$B$8)*STDEV(Prices_MTM!I488:I737)</f>
        <v>144749.476385723</v>
      </c>
      <c r="E505" s="43" t="n">
        <f aca="false">-PERCENTILE(Prices_MTM!I488:I737,1-Inputs!$B$9)</f>
        <v>239790</v>
      </c>
      <c r="F505" s="43" t="n">
        <f aca="false">NORMSINV(Inputs!$B$9)*STDEV(Prices_MTM!I488:I737)</f>
        <v>204721.946768328</v>
      </c>
      <c r="G505" s="52" t="n">
        <f aca="false">IF(-B505&gt;C505,1,0)</f>
        <v>0</v>
      </c>
      <c r="H505" s="52" t="n">
        <f aca="false">IF(-B505&gt;D505,1,0)</f>
        <v>0</v>
      </c>
      <c r="I505" s="52" t="n">
        <f aca="false">IF(-B505&gt;E505,1,0)</f>
        <v>0</v>
      </c>
      <c r="J505" s="52" t="n">
        <f aca="false">IF(-B505&gt;F505,1,0)</f>
        <v>0</v>
      </c>
    </row>
    <row r="506" customFormat="false" ht="15" hidden="false" customHeight="false" outlineLevel="0" collapsed="false">
      <c r="A506" s="51" t="n">
        <f aca="false">Prices_MTM!A739</f>
        <v>38232</v>
      </c>
      <c r="B506" s="43" t="n">
        <f aca="false">Prices_MTM!I739</f>
        <v>51500.0000000001</v>
      </c>
      <c r="C506" s="43" t="n">
        <f aca="false">-PERCENTILE(Prices_MTM!I489:I738,1-Inputs!$B$8)</f>
        <v>135200</v>
      </c>
      <c r="D506" s="43" t="n">
        <f aca="false">NORMSINV(Inputs!$B$8)*STDEV(Prices_MTM!I489:I738)</f>
        <v>144818.086606881</v>
      </c>
      <c r="E506" s="43" t="n">
        <f aca="false">-PERCENTILE(Prices_MTM!I489:I738,1-Inputs!$B$9)</f>
        <v>239790</v>
      </c>
      <c r="F506" s="43" t="n">
        <f aca="false">NORMSINV(Inputs!$B$9)*STDEV(Prices_MTM!I489:I738)</f>
        <v>204818.98351343</v>
      </c>
      <c r="G506" s="52" t="n">
        <f aca="false">IF(-B506&gt;C506,1,0)</f>
        <v>0</v>
      </c>
      <c r="H506" s="52" t="n">
        <f aca="false">IF(-B506&gt;D506,1,0)</f>
        <v>0</v>
      </c>
      <c r="I506" s="52" t="n">
        <f aca="false">IF(-B506&gt;E506,1,0)</f>
        <v>0</v>
      </c>
      <c r="J506" s="52" t="n">
        <f aca="false">IF(-B506&gt;F506,1,0)</f>
        <v>0</v>
      </c>
    </row>
    <row r="507" customFormat="false" ht="15" hidden="false" customHeight="false" outlineLevel="0" collapsed="false">
      <c r="A507" s="51" t="n">
        <f aca="false">Prices_MTM!A740</f>
        <v>38237</v>
      </c>
      <c r="B507" s="43" t="n">
        <f aca="false">Prices_MTM!I740</f>
        <v>24000.0000000002</v>
      </c>
      <c r="C507" s="43" t="n">
        <f aca="false">-PERCENTILE(Prices_MTM!I490:I739,1-Inputs!$B$8)</f>
        <v>135200</v>
      </c>
      <c r="D507" s="43" t="n">
        <f aca="false">NORMSINV(Inputs!$B$8)*STDEV(Prices_MTM!I490:I739)</f>
        <v>144819.903248548</v>
      </c>
      <c r="E507" s="43" t="n">
        <f aca="false">-PERCENTILE(Prices_MTM!I490:I739,1-Inputs!$B$9)</f>
        <v>239790</v>
      </c>
      <c r="F507" s="43" t="n">
        <f aca="false">NORMSINV(Inputs!$B$9)*STDEV(Prices_MTM!I490:I739)</f>
        <v>204821.552824408</v>
      </c>
      <c r="G507" s="52" t="n">
        <f aca="false">IF(-B507&gt;C507,1,0)</f>
        <v>0</v>
      </c>
      <c r="H507" s="52" t="n">
        <f aca="false">IF(-B507&gt;D507,1,0)</f>
        <v>0</v>
      </c>
      <c r="I507" s="52" t="n">
        <f aca="false">IF(-B507&gt;E507,1,0)</f>
        <v>0</v>
      </c>
      <c r="J507" s="52" t="n">
        <f aca="false">IF(-B507&gt;F507,1,0)</f>
        <v>0</v>
      </c>
    </row>
    <row r="508" customFormat="false" ht="15" hidden="false" customHeight="false" outlineLevel="0" collapsed="false">
      <c r="A508" s="51" t="n">
        <f aca="false">Prices_MTM!A741</f>
        <v>38239</v>
      </c>
      <c r="B508" s="43" t="n">
        <f aca="false">Prices_MTM!I741</f>
        <v>71999.9999999999</v>
      </c>
      <c r="C508" s="43" t="n">
        <f aca="false">-PERCENTILE(Prices_MTM!I491:I740,1-Inputs!$B$8)</f>
        <v>135200</v>
      </c>
      <c r="D508" s="43" t="n">
        <f aca="false">NORMSINV(Inputs!$B$8)*STDEV(Prices_MTM!I491:I740)</f>
        <v>144773.610698827</v>
      </c>
      <c r="E508" s="43" t="n">
        <f aca="false">-PERCENTILE(Prices_MTM!I491:I740,1-Inputs!$B$9)</f>
        <v>239790</v>
      </c>
      <c r="F508" s="43" t="n">
        <f aca="false">NORMSINV(Inputs!$B$9)*STDEV(Prices_MTM!I491:I740)</f>
        <v>204756.080387917</v>
      </c>
      <c r="G508" s="52" t="n">
        <f aca="false">IF(-B508&gt;C508,1,0)</f>
        <v>0</v>
      </c>
      <c r="H508" s="52" t="n">
        <f aca="false">IF(-B508&gt;D508,1,0)</f>
        <v>0</v>
      </c>
      <c r="I508" s="52" t="n">
        <f aca="false">IF(-B508&gt;E508,1,0)</f>
        <v>0</v>
      </c>
      <c r="J508" s="52" t="n">
        <f aca="false">IF(-B508&gt;F508,1,0)</f>
        <v>0</v>
      </c>
    </row>
    <row r="509" customFormat="false" ht="15" hidden="false" customHeight="false" outlineLevel="0" collapsed="false">
      <c r="A509" s="51" t="n">
        <f aca="false">Prices_MTM!A742</f>
        <v>38243</v>
      </c>
      <c r="B509" s="43" t="n">
        <f aca="false">Prices_MTM!I742</f>
        <v>-26000.0000000002</v>
      </c>
      <c r="C509" s="43" t="n">
        <f aca="false">-PERCENTILE(Prices_MTM!I492:I741,1-Inputs!$B$8)</f>
        <v>135200</v>
      </c>
      <c r="D509" s="43" t="n">
        <f aca="false">NORMSINV(Inputs!$B$8)*STDEV(Prices_MTM!I492:I741)</f>
        <v>144871.947360094</v>
      </c>
      <c r="E509" s="43" t="n">
        <f aca="false">-PERCENTILE(Prices_MTM!I492:I741,1-Inputs!$B$9)</f>
        <v>239790</v>
      </c>
      <c r="F509" s="43" t="n">
        <f aca="false">NORMSINV(Inputs!$B$9)*STDEV(Prices_MTM!I492:I741)</f>
        <v>204895.159804548</v>
      </c>
      <c r="G509" s="52" t="n">
        <f aca="false">IF(-B509&gt;C509,1,0)</f>
        <v>0</v>
      </c>
      <c r="H509" s="52" t="n">
        <f aca="false">IF(-B509&gt;D509,1,0)</f>
        <v>0</v>
      </c>
      <c r="I509" s="52" t="n">
        <f aca="false">IF(-B509&gt;E509,1,0)</f>
        <v>0</v>
      </c>
      <c r="J509" s="52" t="n">
        <f aca="false">IF(-B509&gt;F509,1,0)</f>
        <v>0</v>
      </c>
    </row>
    <row r="510" customFormat="false" ht="15" hidden="false" customHeight="false" outlineLevel="0" collapsed="false">
      <c r="A510" s="51" t="n">
        <f aca="false">Prices_MTM!A743</f>
        <v>38244</v>
      </c>
      <c r="B510" s="43" t="n">
        <f aca="false">Prices_MTM!I743</f>
        <v>40499.9999999998</v>
      </c>
      <c r="C510" s="43" t="n">
        <f aca="false">-PERCENTILE(Prices_MTM!I493:I742,1-Inputs!$B$8)</f>
        <v>135200</v>
      </c>
      <c r="D510" s="43" t="n">
        <f aca="false">NORMSINV(Inputs!$B$8)*STDEV(Prices_MTM!I493:I742)</f>
        <v>144813.795340539</v>
      </c>
      <c r="E510" s="43" t="n">
        <f aca="false">-PERCENTILE(Prices_MTM!I493:I742,1-Inputs!$B$9)</f>
        <v>239790</v>
      </c>
      <c r="F510" s="43" t="n">
        <f aca="false">NORMSINV(Inputs!$B$9)*STDEV(Prices_MTM!I493:I742)</f>
        <v>204812.914293551</v>
      </c>
      <c r="G510" s="52" t="n">
        <f aca="false">IF(-B510&gt;C510,1,0)</f>
        <v>0</v>
      </c>
      <c r="H510" s="52" t="n">
        <f aca="false">IF(-B510&gt;D510,1,0)</f>
        <v>0</v>
      </c>
      <c r="I510" s="52" t="n">
        <f aca="false">IF(-B510&gt;E510,1,0)</f>
        <v>0</v>
      </c>
      <c r="J510" s="52" t="n">
        <f aca="false">IF(-B510&gt;F510,1,0)</f>
        <v>0</v>
      </c>
    </row>
    <row r="511" customFormat="false" ht="15" hidden="false" customHeight="false" outlineLevel="0" collapsed="false">
      <c r="A511" s="51" t="n">
        <f aca="false">Prices_MTM!A744</f>
        <v>38246</v>
      </c>
      <c r="B511" s="43" t="n">
        <f aca="false">Prices_MTM!I744</f>
        <v>-25999.9999999994</v>
      </c>
      <c r="C511" s="43" t="n">
        <f aca="false">-PERCENTILE(Prices_MTM!I494:I743,1-Inputs!$B$8)</f>
        <v>135200</v>
      </c>
      <c r="D511" s="43" t="n">
        <f aca="false">NORMSINV(Inputs!$B$8)*STDEV(Prices_MTM!I494:I743)</f>
        <v>144863.68014137</v>
      </c>
      <c r="E511" s="43" t="n">
        <f aca="false">-PERCENTILE(Prices_MTM!I494:I743,1-Inputs!$B$9)</f>
        <v>239790</v>
      </c>
      <c r="F511" s="43" t="n">
        <f aca="false">NORMSINV(Inputs!$B$9)*STDEV(Prices_MTM!I494:I743)</f>
        <v>204883.46731934</v>
      </c>
      <c r="G511" s="52" t="n">
        <f aca="false">IF(-B511&gt;C511,1,0)</f>
        <v>0</v>
      </c>
      <c r="H511" s="52" t="n">
        <f aca="false">IF(-B511&gt;D511,1,0)</f>
        <v>0</v>
      </c>
      <c r="I511" s="52" t="n">
        <f aca="false">IF(-B511&gt;E511,1,0)</f>
        <v>0</v>
      </c>
      <c r="J511" s="52" t="n">
        <f aca="false">IF(-B511&gt;F511,1,0)</f>
        <v>0</v>
      </c>
    </row>
    <row r="512" customFormat="false" ht="15" hidden="false" customHeight="false" outlineLevel="0" collapsed="false">
      <c r="A512" s="51" t="n">
        <f aca="false">Prices_MTM!A745</f>
        <v>38250</v>
      </c>
      <c r="B512" s="43" t="n">
        <f aca="false">Prices_MTM!I745</f>
        <v>83999.9999999996</v>
      </c>
      <c r="C512" s="43" t="n">
        <f aca="false">-PERCENTILE(Prices_MTM!I495:I744,1-Inputs!$B$8)</f>
        <v>135200</v>
      </c>
      <c r="D512" s="43" t="n">
        <f aca="false">NORMSINV(Inputs!$B$8)*STDEV(Prices_MTM!I495:I744)</f>
        <v>144717.76604501</v>
      </c>
      <c r="E512" s="43" t="n">
        <f aca="false">-PERCENTILE(Prices_MTM!I495:I744,1-Inputs!$B$9)</f>
        <v>239790</v>
      </c>
      <c r="F512" s="43" t="n">
        <f aca="false">NORMSINV(Inputs!$B$9)*STDEV(Prices_MTM!I495:I744)</f>
        <v>204677.098228316</v>
      </c>
      <c r="G512" s="52" t="n">
        <f aca="false">IF(-B512&gt;C512,1,0)</f>
        <v>0</v>
      </c>
      <c r="H512" s="52" t="n">
        <f aca="false">IF(-B512&gt;D512,1,0)</f>
        <v>0</v>
      </c>
      <c r="I512" s="52" t="n">
        <f aca="false">IF(-B512&gt;E512,1,0)</f>
        <v>0</v>
      </c>
      <c r="J512" s="52" t="n">
        <f aca="false">IF(-B512&gt;F512,1,0)</f>
        <v>0</v>
      </c>
    </row>
    <row r="513" customFormat="false" ht="15" hidden="false" customHeight="false" outlineLevel="0" collapsed="false">
      <c r="A513" s="51" t="n">
        <f aca="false">Prices_MTM!A746</f>
        <v>38252</v>
      </c>
      <c r="B513" s="43" t="n">
        <f aca="false">Prices_MTM!I746</f>
        <v>105000</v>
      </c>
      <c r="C513" s="43" t="n">
        <f aca="false">-PERCENTILE(Prices_MTM!I496:I745,1-Inputs!$B$8)</f>
        <v>135200</v>
      </c>
      <c r="D513" s="43" t="n">
        <f aca="false">NORMSINV(Inputs!$B$8)*STDEV(Prices_MTM!I496:I745)</f>
        <v>144909.749114399</v>
      </c>
      <c r="E513" s="43" t="n">
        <f aca="false">-PERCENTILE(Prices_MTM!I496:I745,1-Inputs!$B$9)</f>
        <v>239790</v>
      </c>
      <c r="F513" s="43" t="n">
        <f aca="false">NORMSINV(Inputs!$B$9)*STDEV(Prices_MTM!I496:I745)</f>
        <v>204948.623547047</v>
      </c>
      <c r="G513" s="52" t="n">
        <f aca="false">IF(-B513&gt;C513,1,0)</f>
        <v>0</v>
      </c>
      <c r="H513" s="52" t="n">
        <f aca="false">IF(-B513&gt;D513,1,0)</f>
        <v>0</v>
      </c>
      <c r="I513" s="52" t="n">
        <f aca="false">IF(-B513&gt;E513,1,0)</f>
        <v>0</v>
      </c>
      <c r="J513" s="52" t="n">
        <f aca="false">IF(-B513&gt;F513,1,0)</f>
        <v>0</v>
      </c>
    </row>
    <row r="514" customFormat="false" ht="15" hidden="false" customHeight="false" outlineLevel="0" collapsed="false">
      <c r="A514" s="51" t="n">
        <f aca="false">Prices_MTM!A747</f>
        <v>38253</v>
      </c>
      <c r="B514" s="43" t="n">
        <f aca="false">Prices_MTM!I747</f>
        <v>-47500.0000000001</v>
      </c>
      <c r="C514" s="43" t="n">
        <f aca="false">-PERCENTILE(Prices_MTM!I497:I746,1-Inputs!$B$8)</f>
        <v>135200</v>
      </c>
      <c r="D514" s="43" t="n">
        <f aca="false">NORMSINV(Inputs!$B$8)*STDEV(Prices_MTM!I497:I746)</f>
        <v>145168.327540727</v>
      </c>
      <c r="E514" s="43" t="n">
        <f aca="false">-PERCENTILE(Prices_MTM!I497:I746,1-Inputs!$B$9)</f>
        <v>239790</v>
      </c>
      <c r="F514" s="43" t="n">
        <f aca="false">NORMSINV(Inputs!$B$9)*STDEV(Prices_MTM!I497:I746)</f>
        <v>205314.335949966</v>
      </c>
      <c r="G514" s="52" t="n">
        <f aca="false">IF(-B514&gt;C514,1,0)</f>
        <v>0</v>
      </c>
      <c r="H514" s="52" t="n">
        <f aca="false">IF(-B514&gt;D514,1,0)</f>
        <v>0</v>
      </c>
      <c r="I514" s="52" t="n">
        <f aca="false">IF(-B514&gt;E514,1,0)</f>
        <v>0</v>
      </c>
      <c r="J514" s="52" t="n">
        <f aca="false">IF(-B514&gt;F514,1,0)</f>
        <v>0</v>
      </c>
    </row>
    <row r="515" customFormat="false" ht="15" hidden="false" customHeight="false" outlineLevel="0" collapsed="false">
      <c r="A515" s="51" t="n">
        <f aca="false">Prices_MTM!A748</f>
        <v>38254</v>
      </c>
      <c r="B515" s="43" t="n">
        <f aca="false">Prices_MTM!I748</f>
        <v>69000.0000000001</v>
      </c>
      <c r="C515" s="43" t="n">
        <f aca="false">-PERCENTILE(Prices_MTM!I498:I747,1-Inputs!$B$8)</f>
        <v>135200</v>
      </c>
      <c r="D515" s="43" t="n">
        <f aca="false">NORMSINV(Inputs!$B$8)*STDEV(Prices_MTM!I498:I747)</f>
        <v>145253.797181346</v>
      </c>
      <c r="E515" s="43" t="n">
        <f aca="false">-PERCENTILE(Prices_MTM!I498:I747,1-Inputs!$B$9)</f>
        <v>239790</v>
      </c>
      <c r="F515" s="43" t="n">
        <f aca="false">NORMSINV(Inputs!$B$9)*STDEV(Prices_MTM!I498:I747)</f>
        <v>205435.217293747</v>
      </c>
      <c r="G515" s="52" t="n">
        <f aca="false">IF(-B515&gt;C515,1,0)</f>
        <v>0</v>
      </c>
      <c r="H515" s="52" t="n">
        <f aca="false">IF(-B515&gt;D515,1,0)</f>
        <v>0</v>
      </c>
      <c r="I515" s="52" t="n">
        <f aca="false">IF(-B515&gt;E515,1,0)</f>
        <v>0</v>
      </c>
      <c r="J515" s="52" t="n">
        <f aca="false">IF(-B515&gt;F515,1,0)</f>
        <v>0</v>
      </c>
    </row>
    <row r="516" customFormat="false" ht="15" hidden="false" customHeight="false" outlineLevel="0" collapsed="false">
      <c r="A516" s="51" t="n">
        <f aca="false">Prices_MTM!A749</f>
        <v>38257</v>
      </c>
      <c r="B516" s="43" t="n">
        <f aca="false">Prices_MTM!I749</f>
        <v>33000.0000000005</v>
      </c>
      <c r="C516" s="43" t="n">
        <f aca="false">-PERCENTILE(Prices_MTM!I499:I748,1-Inputs!$B$8)</f>
        <v>135200</v>
      </c>
      <c r="D516" s="43" t="n">
        <f aca="false">NORMSINV(Inputs!$B$8)*STDEV(Prices_MTM!I499:I748)</f>
        <v>145398.035547767</v>
      </c>
      <c r="E516" s="43" t="n">
        <f aca="false">-PERCENTILE(Prices_MTM!I499:I748,1-Inputs!$B$9)</f>
        <v>239790</v>
      </c>
      <c r="F516" s="43" t="n">
        <f aca="false">NORMSINV(Inputs!$B$9)*STDEV(Prices_MTM!I499:I748)</f>
        <v>205639.216367938</v>
      </c>
      <c r="G516" s="52" t="n">
        <f aca="false">IF(-B516&gt;C516,1,0)</f>
        <v>0</v>
      </c>
      <c r="H516" s="52" t="n">
        <f aca="false">IF(-B516&gt;D516,1,0)</f>
        <v>0</v>
      </c>
      <c r="I516" s="52" t="n">
        <f aca="false">IF(-B516&gt;E516,1,0)</f>
        <v>0</v>
      </c>
      <c r="J516" s="52" t="n">
        <f aca="false">IF(-B516&gt;F516,1,0)</f>
        <v>0</v>
      </c>
    </row>
    <row r="517" customFormat="false" ht="15" hidden="false" customHeight="false" outlineLevel="0" collapsed="false">
      <c r="A517" s="51" t="n">
        <f aca="false">Prices_MTM!A750</f>
        <v>38258</v>
      </c>
      <c r="B517" s="43" t="n">
        <f aca="false">Prices_MTM!I750</f>
        <v>-12500.0000000007</v>
      </c>
      <c r="C517" s="43" t="n">
        <f aca="false">-PERCENTILE(Prices_MTM!I500:I749,1-Inputs!$B$8)</f>
        <v>135200</v>
      </c>
      <c r="D517" s="43" t="n">
        <f aca="false">NORMSINV(Inputs!$B$8)*STDEV(Prices_MTM!I500:I749)</f>
        <v>145389.359140386</v>
      </c>
      <c r="E517" s="43" t="n">
        <f aca="false">-PERCENTILE(Prices_MTM!I500:I749,1-Inputs!$B$9)</f>
        <v>239790</v>
      </c>
      <c r="F517" s="43" t="n">
        <f aca="false">NORMSINV(Inputs!$B$9)*STDEV(Prices_MTM!I500:I749)</f>
        <v>205626.945159404</v>
      </c>
      <c r="G517" s="52" t="n">
        <f aca="false">IF(-B517&gt;C517,1,0)</f>
        <v>0</v>
      </c>
      <c r="H517" s="52" t="n">
        <f aca="false">IF(-B517&gt;D517,1,0)</f>
        <v>0</v>
      </c>
      <c r="I517" s="52" t="n">
        <f aca="false">IF(-B517&gt;E517,1,0)</f>
        <v>0</v>
      </c>
      <c r="J517" s="52" t="n">
        <f aca="false">IF(-B517&gt;F517,1,0)</f>
        <v>0</v>
      </c>
    </row>
    <row r="518" customFormat="false" ht="15" hidden="false" customHeight="false" outlineLevel="0" collapsed="false">
      <c r="A518" s="51" t="n">
        <f aca="false">Prices_MTM!A751</f>
        <v>38259</v>
      </c>
      <c r="B518" s="43" t="n">
        <f aca="false">Prices_MTM!I751</f>
        <v>26000.0000000005</v>
      </c>
      <c r="C518" s="43" t="n">
        <f aca="false">-PERCENTILE(Prices_MTM!I501:I750,1-Inputs!$B$8)</f>
        <v>135200</v>
      </c>
      <c r="D518" s="43" t="n">
        <f aca="false">NORMSINV(Inputs!$B$8)*STDEV(Prices_MTM!I501:I750)</f>
        <v>145397.593779027</v>
      </c>
      <c r="E518" s="43" t="n">
        <f aca="false">-PERCENTILE(Prices_MTM!I501:I750,1-Inputs!$B$9)</f>
        <v>239790</v>
      </c>
      <c r="F518" s="43" t="n">
        <f aca="false">NORMSINV(Inputs!$B$9)*STDEV(Prices_MTM!I501:I750)</f>
        <v>205638.591565979</v>
      </c>
      <c r="G518" s="52" t="n">
        <f aca="false">IF(-B518&gt;C518,1,0)</f>
        <v>0</v>
      </c>
      <c r="H518" s="52" t="n">
        <f aca="false">IF(-B518&gt;D518,1,0)</f>
        <v>0</v>
      </c>
      <c r="I518" s="52" t="n">
        <f aca="false">IF(-B518&gt;E518,1,0)</f>
        <v>0</v>
      </c>
      <c r="J518" s="52" t="n">
        <f aca="false">IF(-B518&gt;F518,1,0)</f>
        <v>0</v>
      </c>
    </row>
    <row r="519" customFormat="false" ht="15" hidden="false" customHeight="false" outlineLevel="0" collapsed="false">
      <c r="A519" s="51" t="n">
        <f aca="false">Prices_MTM!A752</f>
        <v>38260</v>
      </c>
      <c r="B519" s="43" t="n">
        <f aca="false">Prices_MTM!I752</f>
        <v>-57999.9999999998</v>
      </c>
      <c r="C519" s="43" t="n">
        <f aca="false">-PERCENTILE(Prices_MTM!I502:I751,1-Inputs!$B$8)</f>
        <v>135200</v>
      </c>
      <c r="D519" s="43" t="n">
        <f aca="false">NORMSINV(Inputs!$B$8)*STDEV(Prices_MTM!I502:I751)</f>
        <v>144915.228102358</v>
      </c>
      <c r="E519" s="43" t="n">
        <f aca="false">-PERCENTILE(Prices_MTM!I502:I751,1-Inputs!$B$9)</f>
        <v>239790</v>
      </c>
      <c r="F519" s="43" t="n">
        <f aca="false">NORMSINV(Inputs!$B$9)*STDEV(Prices_MTM!I502:I751)</f>
        <v>204956.372584276</v>
      </c>
      <c r="G519" s="52" t="n">
        <f aca="false">IF(-B519&gt;C519,1,0)</f>
        <v>0</v>
      </c>
      <c r="H519" s="52" t="n">
        <f aca="false">IF(-B519&gt;D519,1,0)</f>
        <v>0</v>
      </c>
      <c r="I519" s="52" t="n">
        <f aca="false">IF(-B519&gt;E519,1,0)</f>
        <v>0</v>
      </c>
      <c r="J519" s="52" t="n">
        <f aca="false">IF(-B519&gt;F519,1,0)</f>
        <v>0</v>
      </c>
    </row>
    <row r="520" customFormat="false" ht="15" hidden="false" customHeight="false" outlineLevel="0" collapsed="false">
      <c r="A520" s="51" t="n">
        <f aca="false">Prices_MTM!A753</f>
        <v>38264</v>
      </c>
      <c r="B520" s="43" t="n">
        <f aca="false">Prices_MTM!I753</f>
        <v>67499.9999999997</v>
      </c>
      <c r="C520" s="43" t="n">
        <f aca="false">-PERCENTILE(Prices_MTM!I503:I752,1-Inputs!$B$8)</f>
        <v>135200</v>
      </c>
      <c r="D520" s="43" t="n">
        <f aca="false">NORMSINV(Inputs!$B$8)*STDEV(Prices_MTM!I503:I752)</f>
        <v>144926.663675124</v>
      </c>
      <c r="E520" s="43" t="n">
        <f aca="false">-PERCENTILE(Prices_MTM!I503:I752,1-Inputs!$B$9)</f>
        <v>239790</v>
      </c>
      <c r="F520" s="43" t="n">
        <f aca="false">NORMSINV(Inputs!$B$9)*STDEV(Prices_MTM!I503:I752)</f>
        <v>204972.546133069</v>
      </c>
      <c r="G520" s="52" t="n">
        <f aca="false">IF(-B520&gt;C520,1,0)</f>
        <v>0</v>
      </c>
      <c r="H520" s="52" t="n">
        <f aca="false">IF(-B520&gt;D520,1,0)</f>
        <v>0</v>
      </c>
      <c r="I520" s="52" t="n">
        <f aca="false">IF(-B520&gt;E520,1,0)</f>
        <v>0</v>
      </c>
      <c r="J520" s="52" t="n">
        <f aca="false">IF(-B520&gt;F520,1,0)</f>
        <v>0</v>
      </c>
    </row>
    <row r="521" customFormat="false" ht="15" hidden="false" customHeight="false" outlineLevel="0" collapsed="false">
      <c r="A521" s="51" t="n">
        <f aca="false">Prices_MTM!A754</f>
        <v>38265</v>
      </c>
      <c r="B521" s="43" t="n">
        <f aca="false">Prices_MTM!I754</f>
        <v>117500</v>
      </c>
      <c r="C521" s="43" t="n">
        <f aca="false">-PERCENTILE(Prices_MTM!I504:I753,1-Inputs!$B$8)</f>
        <v>135200</v>
      </c>
      <c r="D521" s="43" t="n">
        <f aca="false">NORMSINV(Inputs!$B$8)*STDEV(Prices_MTM!I504:I753)</f>
        <v>144601.157901796</v>
      </c>
      <c r="E521" s="43" t="n">
        <f aca="false">-PERCENTILE(Prices_MTM!I504:I753,1-Inputs!$B$9)</f>
        <v>239790</v>
      </c>
      <c r="F521" s="43" t="n">
        <f aca="false">NORMSINV(Inputs!$B$9)*STDEV(Prices_MTM!I504:I753)</f>
        <v>204512.177106085</v>
      </c>
      <c r="G521" s="52" t="n">
        <f aca="false">IF(-B521&gt;C521,1,0)</f>
        <v>0</v>
      </c>
      <c r="H521" s="52" t="n">
        <f aca="false">IF(-B521&gt;D521,1,0)</f>
        <v>0</v>
      </c>
      <c r="I521" s="52" t="n">
        <f aca="false">IF(-B521&gt;E521,1,0)</f>
        <v>0</v>
      </c>
      <c r="J521" s="52" t="n">
        <f aca="false">IF(-B521&gt;F521,1,0)</f>
        <v>0</v>
      </c>
    </row>
    <row r="522" customFormat="false" ht="15" hidden="false" customHeight="false" outlineLevel="0" collapsed="false">
      <c r="A522" s="51" t="n">
        <f aca="false">Prices_MTM!A755</f>
        <v>38266</v>
      </c>
      <c r="B522" s="43" t="n">
        <f aca="false">Prices_MTM!I755</f>
        <v>47499.9999999998</v>
      </c>
      <c r="C522" s="43" t="n">
        <f aca="false">-PERCENTILE(Prices_MTM!I505:I754,1-Inputs!$B$8)</f>
        <v>135200</v>
      </c>
      <c r="D522" s="43" t="n">
        <f aca="false">NORMSINV(Inputs!$B$8)*STDEV(Prices_MTM!I505:I754)</f>
        <v>144909.044618426</v>
      </c>
      <c r="E522" s="43" t="n">
        <f aca="false">-PERCENTILE(Prices_MTM!I505:I754,1-Inputs!$B$9)</f>
        <v>239790</v>
      </c>
      <c r="F522" s="43" t="n">
        <f aca="false">NORMSINV(Inputs!$B$9)*STDEV(Prices_MTM!I505:I754)</f>
        <v>204947.62716495</v>
      </c>
      <c r="G522" s="52" t="n">
        <f aca="false">IF(-B522&gt;C522,1,0)</f>
        <v>0</v>
      </c>
      <c r="H522" s="52" t="n">
        <f aca="false">IF(-B522&gt;D522,1,0)</f>
        <v>0</v>
      </c>
      <c r="I522" s="52" t="n">
        <f aca="false">IF(-B522&gt;E522,1,0)</f>
        <v>0</v>
      </c>
      <c r="J522" s="52" t="n">
        <f aca="false">IF(-B522&gt;F522,1,0)</f>
        <v>0</v>
      </c>
    </row>
    <row r="523" customFormat="false" ht="15" hidden="false" customHeight="false" outlineLevel="0" collapsed="false">
      <c r="A523" s="51" t="n">
        <f aca="false">Prices_MTM!A756</f>
        <v>38267</v>
      </c>
      <c r="B523" s="43" t="n">
        <f aca="false">Prices_MTM!I756</f>
        <v>6500.00000000084</v>
      </c>
      <c r="C523" s="43" t="n">
        <f aca="false">-PERCENTILE(Prices_MTM!I506:I755,1-Inputs!$B$8)</f>
        <v>135200</v>
      </c>
      <c r="D523" s="43" t="n">
        <f aca="false">NORMSINV(Inputs!$B$8)*STDEV(Prices_MTM!I506:I755)</f>
        <v>144867.635450562</v>
      </c>
      <c r="E523" s="43" t="n">
        <f aca="false">-PERCENTILE(Prices_MTM!I506:I755,1-Inputs!$B$9)</f>
        <v>239790</v>
      </c>
      <c r="F523" s="43" t="n">
        <f aca="false">NORMSINV(Inputs!$B$9)*STDEV(Prices_MTM!I506:I755)</f>
        <v>204889.061388611</v>
      </c>
      <c r="G523" s="52" t="n">
        <f aca="false">IF(-B523&gt;C523,1,0)</f>
        <v>0</v>
      </c>
      <c r="H523" s="52" t="n">
        <f aca="false">IF(-B523&gt;D523,1,0)</f>
        <v>0</v>
      </c>
      <c r="I523" s="52" t="n">
        <f aca="false">IF(-B523&gt;E523,1,0)</f>
        <v>0</v>
      </c>
      <c r="J523" s="52" t="n">
        <f aca="false">IF(-B523&gt;F523,1,0)</f>
        <v>0</v>
      </c>
    </row>
    <row r="524" customFormat="false" ht="15" hidden="false" customHeight="false" outlineLevel="0" collapsed="false">
      <c r="A524" s="51" t="n">
        <f aca="false">Prices_MTM!A757</f>
        <v>38268</v>
      </c>
      <c r="B524" s="43" t="n">
        <f aca="false">Prices_MTM!I757</f>
        <v>62499.9999999997</v>
      </c>
      <c r="C524" s="43" t="n">
        <f aca="false">-PERCENTILE(Prices_MTM!I507:I756,1-Inputs!$B$8)</f>
        <v>135200</v>
      </c>
      <c r="D524" s="43" t="n">
        <f aca="false">NORMSINV(Inputs!$B$8)*STDEV(Prices_MTM!I507:I756)</f>
        <v>144794.06334008</v>
      </c>
      <c r="E524" s="43" t="n">
        <f aca="false">-PERCENTILE(Prices_MTM!I507:I756,1-Inputs!$B$9)</f>
        <v>239790</v>
      </c>
      <c r="F524" s="43" t="n">
        <f aca="false">NORMSINV(Inputs!$B$9)*STDEV(Prices_MTM!I507:I756)</f>
        <v>204785.006948747</v>
      </c>
      <c r="G524" s="52" t="n">
        <f aca="false">IF(-B524&gt;C524,1,0)</f>
        <v>0</v>
      </c>
      <c r="H524" s="52" t="n">
        <f aca="false">IF(-B524&gt;D524,1,0)</f>
        <v>0</v>
      </c>
      <c r="I524" s="52" t="n">
        <f aca="false">IF(-B524&gt;E524,1,0)</f>
        <v>0</v>
      </c>
      <c r="J524" s="52" t="n">
        <f aca="false">IF(-B524&gt;F524,1,0)</f>
        <v>0</v>
      </c>
    </row>
    <row r="525" customFormat="false" ht="15" hidden="false" customHeight="false" outlineLevel="0" collapsed="false">
      <c r="A525" s="51" t="n">
        <f aca="false">Prices_MTM!A758</f>
        <v>38271</v>
      </c>
      <c r="B525" s="43" t="n">
        <f aca="false">Prices_MTM!I758</f>
        <v>-42000.0000000002</v>
      </c>
      <c r="C525" s="43" t="n">
        <f aca="false">-PERCENTILE(Prices_MTM!I508:I757,1-Inputs!$B$8)</f>
        <v>135200</v>
      </c>
      <c r="D525" s="43" t="n">
        <f aca="false">NORMSINV(Inputs!$B$8)*STDEV(Prices_MTM!I508:I757)</f>
        <v>144894.88075215</v>
      </c>
      <c r="E525" s="43" t="n">
        <f aca="false">-PERCENTILE(Prices_MTM!I508:I757,1-Inputs!$B$9)</f>
        <v>239790</v>
      </c>
      <c r="F525" s="43" t="n">
        <f aca="false">NORMSINV(Inputs!$B$9)*STDEV(Prices_MTM!I508:I757)</f>
        <v>204927.59493858</v>
      </c>
      <c r="G525" s="52" t="n">
        <f aca="false">IF(-B525&gt;C525,1,0)</f>
        <v>0</v>
      </c>
      <c r="H525" s="52" t="n">
        <f aca="false">IF(-B525&gt;D525,1,0)</f>
        <v>0</v>
      </c>
      <c r="I525" s="52" t="n">
        <f aca="false">IF(-B525&gt;E525,1,0)</f>
        <v>0</v>
      </c>
      <c r="J525" s="52" t="n">
        <f aca="false">IF(-B525&gt;F525,1,0)</f>
        <v>0</v>
      </c>
    </row>
    <row r="526" customFormat="false" ht="15" hidden="false" customHeight="false" outlineLevel="0" collapsed="false">
      <c r="A526" s="51" t="n">
        <f aca="false">Prices_MTM!A759</f>
        <v>38272</v>
      </c>
      <c r="B526" s="43" t="n">
        <f aca="false">Prices_MTM!I759</f>
        <v>-42499.9999999997</v>
      </c>
      <c r="C526" s="43" t="n">
        <f aca="false">-PERCENTILE(Prices_MTM!I509:I758,1-Inputs!$B$8)</f>
        <v>135200</v>
      </c>
      <c r="D526" s="43" t="n">
        <f aca="false">NORMSINV(Inputs!$B$8)*STDEV(Prices_MTM!I509:I758)</f>
        <v>144969.609352504</v>
      </c>
      <c r="E526" s="43" t="n">
        <f aca="false">-PERCENTILE(Prices_MTM!I509:I758,1-Inputs!$B$9)</f>
        <v>239790</v>
      </c>
      <c r="F526" s="43" t="n">
        <f aca="false">NORMSINV(Inputs!$B$9)*STDEV(Prices_MTM!I509:I758)</f>
        <v>205033.285024138</v>
      </c>
      <c r="G526" s="52" t="n">
        <f aca="false">IF(-B526&gt;C526,1,0)</f>
        <v>0</v>
      </c>
      <c r="H526" s="52" t="n">
        <f aca="false">IF(-B526&gt;D526,1,0)</f>
        <v>0</v>
      </c>
      <c r="I526" s="52" t="n">
        <f aca="false">IF(-B526&gt;E526,1,0)</f>
        <v>0</v>
      </c>
      <c r="J526" s="52" t="n">
        <f aca="false">IF(-B526&gt;F526,1,0)</f>
        <v>0</v>
      </c>
    </row>
    <row r="527" customFormat="false" ht="15" hidden="false" customHeight="false" outlineLevel="0" collapsed="false">
      <c r="A527" s="51" t="n">
        <f aca="false">Prices_MTM!A760</f>
        <v>38273</v>
      </c>
      <c r="B527" s="43" t="n">
        <f aca="false">Prices_MTM!I760</f>
        <v>79999.9999999997</v>
      </c>
      <c r="C527" s="43" t="n">
        <f aca="false">-PERCENTILE(Prices_MTM!I510:I759,1-Inputs!$B$8)</f>
        <v>135200</v>
      </c>
      <c r="D527" s="43" t="n">
        <f aca="false">NORMSINV(Inputs!$B$8)*STDEV(Prices_MTM!I510:I759)</f>
        <v>144944.58794311</v>
      </c>
      <c r="E527" s="43" t="n">
        <f aca="false">-PERCENTILE(Prices_MTM!I510:I759,1-Inputs!$B$9)</f>
        <v>239790</v>
      </c>
      <c r="F527" s="43" t="n">
        <f aca="false">NORMSINV(Inputs!$B$9)*STDEV(Prices_MTM!I510:I759)</f>
        <v>204997.896767338</v>
      </c>
      <c r="G527" s="52" t="n">
        <f aca="false">IF(-B527&gt;C527,1,0)</f>
        <v>0</v>
      </c>
      <c r="H527" s="52" t="n">
        <f aca="false">IF(-B527&gt;D527,1,0)</f>
        <v>0</v>
      </c>
      <c r="I527" s="52" t="n">
        <f aca="false">IF(-B527&gt;E527,1,0)</f>
        <v>0</v>
      </c>
      <c r="J527" s="52" t="n">
        <f aca="false">IF(-B527&gt;F527,1,0)</f>
        <v>0</v>
      </c>
    </row>
    <row r="528" customFormat="false" ht="15" hidden="false" customHeight="false" outlineLevel="0" collapsed="false">
      <c r="A528" s="51" t="n">
        <f aca="false">Prices_MTM!A761</f>
        <v>38275</v>
      </c>
      <c r="B528" s="43" t="n">
        <f aca="false">Prices_MTM!I761</f>
        <v>73000</v>
      </c>
      <c r="C528" s="43" t="n">
        <f aca="false">-PERCENTILE(Prices_MTM!I511:I760,1-Inputs!$B$8)</f>
        <v>135200</v>
      </c>
      <c r="D528" s="43" t="n">
        <f aca="false">NORMSINV(Inputs!$B$8)*STDEV(Prices_MTM!I511:I760)</f>
        <v>145099.298386036</v>
      </c>
      <c r="E528" s="43" t="n">
        <f aca="false">-PERCENTILE(Prices_MTM!I511:I760,1-Inputs!$B$9)</f>
        <v>239790</v>
      </c>
      <c r="F528" s="43" t="n">
        <f aca="false">NORMSINV(Inputs!$B$9)*STDEV(Prices_MTM!I511:I760)</f>
        <v>205216.706699174</v>
      </c>
      <c r="G528" s="52" t="n">
        <f aca="false">IF(-B528&gt;C528,1,0)</f>
        <v>0</v>
      </c>
      <c r="H528" s="52" t="n">
        <f aca="false">IF(-B528&gt;D528,1,0)</f>
        <v>0</v>
      </c>
      <c r="I528" s="52" t="n">
        <f aca="false">IF(-B528&gt;E528,1,0)</f>
        <v>0</v>
      </c>
      <c r="J528" s="52" t="n">
        <f aca="false">IF(-B528&gt;F528,1,0)</f>
        <v>0</v>
      </c>
    </row>
    <row r="529" customFormat="false" ht="15" hidden="false" customHeight="false" outlineLevel="0" collapsed="false">
      <c r="A529" s="51" t="n">
        <f aca="false">Prices_MTM!A762</f>
        <v>38278</v>
      </c>
      <c r="B529" s="43" t="n">
        <f aca="false">Prices_MTM!I762</f>
        <v>-36999.9999999994</v>
      </c>
      <c r="C529" s="43" t="n">
        <f aca="false">-PERCENTILE(Prices_MTM!I512:I761,1-Inputs!$B$8)</f>
        <v>135200</v>
      </c>
      <c r="D529" s="43" t="n">
        <f aca="false">NORMSINV(Inputs!$B$8)*STDEV(Prices_MTM!I512:I761)</f>
        <v>145263.999444983</v>
      </c>
      <c r="E529" s="43" t="n">
        <f aca="false">-PERCENTILE(Prices_MTM!I512:I761,1-Inputs!$B$9)</f>
        <v>239790</v>
      </c>
      <c r="F529" s="43" t="n">
        <f aca="false">NORMSINV(Inputs!$B$9)*STDEV(Prices_MTM!I512:I761)</f>
        <v>205449.646549903</v>
      </c>
      <c r="G529" s="52" t="n">
        <f aca="false">IF(-B529&gt;C529,1,0)</f>
        <v>0</v>
      </c>
      <c r="H529" s="52" t="n">
        <f aca="false">IF(-B529&gt;D529,1,0)</f>
        <v>0</v>
      </c>
      <c r="I529" s="52" t="n">
        <f aca="false">IF(-B529&gt;E529,1,0)</f>
        <v>0</v>
      </c>
      <c r="J529" s="52" t="n">
        <f aca="false">IF(-B529&gt;F529,1,0)</f>
        <v>0</v>
      </c>
    </row>
    <row r="530" customFormat="false" ht="15" hidden="false" customHeight="false" outlineLevel="0" collapsed="false">
      <c r="A530" s="51" t="n">
        <f aca="false">Prices_MTM!A763</f>
        <v>38279</v>
      </c>
      <c r="B530" s="43" t="n">
        <f aca="false">Prices_MTM!I763</f>
        <v>-33500.0000000004</v>
      </c>
      <c r="C530" s="43" t="n">
        <f aca="false">-PERCENTILE(Prices_MTM!I513:I762,1-Inputs!$B$8)</f>
        <v>135200</v>
      </c>
      <c r="D530" s="43" t="n">
        <f aca="false">NORMSINV(Inputs!$B$8)*STDEV(Prices_MTM!I513:I762)</f>
        <v>145299.094298932</v>
      </c>
      <c r="E530" s="43" t="n">
        <f aca="false">-PERCENTILE(Prices_MTM!I513:I762,1-Inputs!$B$9)</f>
        <v>239790</v>
      </c>
      <c r="F530" s="43" t="n">
        <f aca="false">NORMSINV(Inputs!$B$9)*STDEV(Prices_MTM!I513:I762)</f>
        <v>205499.281871573</v>
      </c>
      <c r="G530" s="52" t="n">
        <f aca="false">IF(-B530&gt;C530,1,0)</f>
        <v>0</v>
      </c>
      <c r="H530" s="52" t="n">
        <f aca="false">IF(-B530&gt;D530,1,0)</f>
        <v>0</v>
      </c>
      <c r="I530" s="52" t="n">
        <f aca="false">IF(-B530&gt;E530,1,0)</f>
        <v>0</v>
      </c>
      <c r="J530" s="52" t="n">
        <f aca="false">IF(-B530&gt;F530,1,0)</f>
        <v>0</v>
      </c>
    </row>
    <row r="531" customFormat="false" ht="15" hidden="false" customHeight="false" outlineLevel="0" collapsed="false">
      <c r="A531" s="51" t="n">
        <f aca="false">Prices_MTM!A764</f>
        <v>38281</v>
      </c>
      <c r="B531" s="43" t="n">
        <f aca="false">Prices_MTM!I764</f>
        <v>30499.9999999996</v>
      </c>
      <c r="C531" s="43" t="n">
        <f aca="false">-PERCENTILE(Prices_MTM!I514:I763,1-Inputs!$B$8)</f>
        <v>135200</v>
      </c>
      <c r="D531" s="43" t="n">
        <f aca="false">NORMSINV(Inputs!$B$8)*STDEV(Prices_MTM!I514:I763)</f>
        <v>145244.532948138</v>
      </c>
      <c r="E531" s="43" t="n">
        <f aca="false">-PERCENTILE(Prices_MTM!I514:I763,1-Inputs!$B$9)</f>
        <v>239790</v>
      </c>
      <c r="F531" s="43" t="n">
        <f aca="false">NORMSINV(Inputs!$B$9)*STDEV(Prices_MTM!I514:I763)</f>
        <v>205422.114711928</v>
      </c>
      <c r="G531" s="52" t="n">
        <f aca="false">IF(-B531&gt;C531,1,0)</f>
        <v>0</v>
      </c>
      <c r="H531" s="52" t="n">
        <f aca="false">IF(-B531&gt;D531,1,0)</f>
        <v>0</v>
      </c>
      <c r="I531" s="52" t="n">
        <f aca="false">IF(-B531&gt;E531,1,0)</f>
        <v>0</v>
      </c>
      <c r="J531" s="52" t="n">
        <f aca="false">IF(-B531&gt;F531,1,0)</f>
        <v>0</v>
      </c>
    </row>
    <row r="532" customFormat="false" ht="15" hidden="false" customHeight="false" outlineLevel="0" collapsed="false">
      <c r="A532" s="51" t="n">
        <f aca="false">Prices_MTM!A765</f>
        <v>38285</v>
      </c>
      <c r="B532" s="43" t="n">
        <f aca="false">Prices_MTM!I765</f>
        <v>70000.0000000006</v>
      </c>
      <c r="C532" s="43" t="n">
        <f aca="false">-PERCENTILE(Prices_MTM!I515:I764,1-Inputs!$B$8)</f>
        <v>135200</v>
      </c>
      <c r="D532" s="43" t="n">
        <f aca="false">NORMSINV(Inputs!$B$8)*STDEV(Prices_MTM!I515:I764)</f>
        <v>145197.549209368</v>
      </c>
      <c r="E532" s="43" t="n">
        <f aca="false">-PERCENTILE(Prices_MTM!I515:I764,1-Inputs!$B$9)</f>
        <v>239790</v>
      </c>
      <c r="F532" s="43" t="n">
        <f aca="false">NORMSINV(Inputs!$B$9)*STDEV(Prices_MTM!I515:I764)</f>
        <v>205355.664713574</v>
      </c>
      <c r="G532" s="52" t="n">
        <f aca="false">IF(-B532&gt;C532,1,0)</f>
        <v>0</v>
      </c>
      <c r="H532" s="52" t="n">
        <f aca="false">IF(-B532&gt;D532,1,0)</f>
        <v>0</v>
      </c>
      <c r="I532" s="52" t="n">
        <f aca="false">IF(-B532&gt;E532,1,0)</f>
        <v>0</v>
      </c>
      <c r="J532" s="52" t="n">
        <f aca="false">IF(-B532&gt;F532,1,0)</f>
        <v>0</v>
      </c>
    </row>
    <row r="533" customFormat="false" ht="15" hidden="false" customHeight="false" outlineLevel="0" collapsed="false">
      <c r="A533" s="51" t="n">
        <f aca="false">Prices_MTM!A766</f>
        <v>38286</v>
      </c>
      <c r="B533" s="43" t="n">
        <f aca="false">Prices_MTM!I766</f>
        <v>66999.9999999995</v>
      </c>
      <c r="C533" s="43" t="n">
        <f aca="false">-PERCENTILE(Prices_MTM!I516:I765,1-Inputs!$B$8)</f>
        <v>135200</v>
      </c>
      <c r="D533" s="43" t="n">
        <f aca="false">NORMSINV(Inputs!$B$8)*STDEV(Prices_MTM!I516:I765)</f>
        <v>145350.446689652</v>
      </c>
      <c r="E533" s="43" t="n">
        <f aca="false">-PERCENTILE(Prices_MTM!I516:I765,1-Inputs!$B$9)</f>
        <v>239790</v>
      </c>
      <c r="F533" s="43" t="n">
        <f aca="false">NORMSINV(Inputs!$B$9)*STDEV(Prices_MTM!I516:I765)</f>
        <v>205571.910537748</v>
      </c>
      <c r="G533" s="52" t="n">
        <f aca="false">IF(-B533&gt;C533,1,0)</f>
        <v>0</v>
      </c>
      <c r="H533" s="52" t="n">
        <f aca="false">IF(-B533&gt;D533,1,0)</f>
        <v>0</v>
      </c>
      <c r="I533" s="52" t="n">
        <f aca="false">IF(-B533&gt;E533,1,0)</f>
        <v>0</v>
      </c>
      <c r="J533" s="52" t="n">
        <f aca="false">IF(-B533&gt;F533,1,0)</f>
        <v>0</v>
      </c>
    </row>
    <row r="534" customFormat="false" ht="15" hidden="false" customHeight="false" outlineLevel="0" collapsed="false">
      <c r="A534" s="51" t="n">
        <f aca="false">Prices_MTM!A767</f>
        <v>38287</v>
      </c>
      <c r="B534" s="43" t="n">
        <f aca="false">Prices_MTM!I767</f>
        <v>-282500</v>
      </c>
      <c r="C534" s="43" t="n">
        <f aca="false">-PERCENTILE(Prices_MTM!I517:I766,1-Inputs!$B$8)</f>
        <v>135200</v>
      </c>
      <c r="D534" s="43" t="n">
        <f aca="false">NORMSINV(Inputs!$B$8)*STDEV(Prices_MTM!I517:I766)</f>
        <v>144990.193107238</v>
      </c>
      <c r="E534" s="43" t="n">
        <f aca="false">-PERCENTILE(Prices_MTM!I517:I766,1-Inputs!$B$9)</f>
        <v>239790</v>
      </c>
      <c r="F534" s="43" t="n">
        <f aca="false">NORMSINV(Inputs!$B$9)*STDEV(Prices_MTM!I517:I766)</f>
        <v>205062.397021268</v>
      </c>
      <c r="G534" s="52" t="n">
        <f aca="false">IF(-B534&gt;C534,1,0)</f>
        <v>1</v>
      </c>
      <c r="H534" s="52" t="n">
        <f aca="false">IF(-B534&gt;D534,1,0)</f>
        <v>1</v>
      </c>
      <c r="I534" s="52" t="n">
        <f aca="false">IF(-B534&gt;E534,1,0)</f>
        <v>1</v>
      </c>
      <c r="J534" s="52" t="n">
        <f aca="false">IF(-B534&gt;F534,1,0)</f>
        <v>1</v>
      </c>
    </row>
    <row r="535" customFormat="false" ht="15" hidden="false" customHeight="false" outlineLevel="0" collapsed="false">
      <c r="A535" s="51" t="n">
        <f aca="false">Prices_MTM!A768</f>
        <v>38288</v>
      </c>
      <c r="B535" s="43" t="n">
        <f aca="false">Prices_MTM!I768</f>
        <v>-101500</v>
      </c>
      <c r="C535" s="43" t="n">
        <f aca="false">-PERCENTILE(Prices_MTM!I518:I767,1-Inputs!$B$8)</f>
        <v>140025</v>
      </c>
      <c r="D535" s="43" t="n">
        <f aca="false">NORMSINV(Inputs!$B$8)*STDEV(Prices_MTM!I518:I767)</f>
        <v>147996.246926945</v>
      </c>
      <c r="E535" s="43" t="n">
        <f aca="false">-PERCENTILE(Prices_MTM!I518:I767,1-Inputs!$B$9)</f>
        <v>268535</v>
      </c>
      <c r="F535" s="43" t="n">
        <f aca="false">NORMSINV(Inputs!$B$9)*STDEV(Prices_MTM!I518:I767)</f>
        <v>209313.916304287</v>
      </c>
      <c r="G535" s="52" t="n">
        <f aca="false">IF(-B535&gt;C535,1,0)</f>
        <v>0</v>
      </c>
      <c r="H535" s="52" t="n">
        <f aca="false">IF(-B535&gt;D535,1,0)</f>
        <v>0</v>
      </c>
      <c r="I535" s="52" t="n">
        <f aca="false">IF(-B535&gt;E535,1,0)</f>
        <v>0</v>
      </c>
      <c r="J535" s="52" t="n">
        <f aca="false">IF(-B535&gt;F535,1,0)</f>
        <v>0</v>
      </c>
    </row>
    <row r="536" customFormat="false" ht="15" hidden="false" customHeight="false" outlineLevel="0" collapsed="false">
      <c r="A536" s="51" t="n">
        <f aca="false">Prices_MTM!A769</f>
        <v>38289</v>
      </c>
      <c r="B536" s="43" t="n">
        <f aca="false">Prices_MTM!I769</f>
        <v>119000</v>
      </c>
      <c r="C536" s="43" t="n">
        <f aca="false">-PERCENTILE(Prices_MTM!I519:I768,1-Inputs!$B$8)</f>
        <v>140025</v>
      </c>
      <c r="D536" s="43" t="n">
        <f aca="false">NORMSINV(Inputs!$B$8)*STDEV(Prices_MTM!I519:I768)</f>
        <v>148408.947247048</v>
      </c>
      <c r="E536" s="43" t="n">
        <f aca="false">-PERCENTILE(Prices_MTM!I519:I768,1-Inputs!$B$9)</f>
        <v>268535</v>
      </c>
      <c r="F536" s="43" t="n">
        <f aca="false">NORMSINV(Inputs!$B$9)*STDEV(Prices_MTM!I519:I768)</f>
        <v>209897.606242745</v>
      </c>
      <c r="G536" s="52" t="n">
        <f aca="false">IF(-B536&gt;C536,1,0)</f>
        <v>0</v>
      </c>
      <c r="H536" s="52" t="n">
        <f aca="false">IF(-B536&gt;D536,1,0)</f>
        <v>0</v>
      </c>
      <c r="I536" s="52" t="n">
        <f aca="false">IF(-B536&gt;E536,1,0)</f>
        <v>0</v>
      </c>
      <c r="J536" s="52" t="n">
        <f aca="false">IF(-B536&gt;F536,1,0)</f>
        <v>0</v>
      </c>
    </row>
    <row r="537" customFormat="false" ht="15" hidden="false" customHeight="false" outlineLevel="0" collapsed="false">
      <c r="A537" s="51" t="n">
        <f aca="false">Prices_MTM!A770</f>
        <v>38292</v>
      </c>
      <c r="B537" s="43" t="n">
        <f aca="false">Prices_MTM!I770</f>
        <v>-102000</v>
      </c>
      <c r="C537" s="43" t="n">
        <f aca="false">-PERCENTILE(Prices_MTM!I520:I769,1-Inputs!$B$8)</f>
        <v>140025</v>
      </c>
      <c r="D537" s="43" t="n">
        <f aca="false">NORMSINV(Inputs!$B$8)*STDEV(Prices_MTM!I520:I769)</f>
        <v>148886.073663343</v>
      </c>
      <c r="E537" s="43" t="n">
        <f aca="false">-PERCENTILE(Prices_MTM!I520:I769,1-Inputs!$B$9)</f>
        <v>268535</v>
      </c>
      <c r="F537" s="43" t="n">
        <f aca="false">NORMSINV(Inputs!$B$9)*STDEV(Prices_MTM!I520:I769)</f>
        <v>210572.415238518</v>
      </c>
      <c r="G537" s="52" t="n">
        <f aca="false">IF(-B537&gt;C537,1,0)</f>
        <v>0</v>
      </c>
      <c r="H537" s="52" t="n">
        <f aca="false">IF(-B537&gt;D537,1,0)</f>
        <v>0</v>
      </c>
      <c r="I537" s="52" t="n">
        <f aca="false">IF(-B537&gt;E537,1,0)</f>
        <v>0</v>
      </c>
      <c r="J537" s="52" t="n">
        <f aca="false">IF(-B537&gt;F537,1,0)</f>
        <v>0</v>
      </c>
    </row>
    <row r="538" customFormat="false" ht="15" hidden="false" customHeight="false" outlineLevel="0" collapsed="false">
      <c r="A538" s="51" t="n">
        <f aca="false">Prices_MTM!A771</f>
        <v>38293</v>
      </c>
      <c r="B538" s="43" t="n">
        <f aca="false">Prices_MTM!I771</f>
        <v>-20499.9999999998</v>
      </c>
      <c r="C538" s="43" t="n">
        <f aca="false">-PERCENTILE(Prices_MTM!I521:I770,1-Inputs!$B$8)</f>
        <v>140025</v>
      </c>
      <c r="D538" s="43" t="n">
        <f aca="false">NORMSINV(Inputs!$B$8)*STDEV(Prices_MTM!I521:I770)</f>
        <v>148681.941804049</v>
      </c>
      <c r="E538" s="43" t="n">
        <f aca="false">-PERCENTILE(Prices_MTM!I521:I770,1-Inputs!$B$9)</f>
        <v>268535</v>
      </c>
      <c r="F538" s="43" t="n">
        <f aca="false">NORMSINV(Inputs!$B$9)*STDEV(Prices_MTM!I521:I770)</f>
        <v>210283.707654382</v>
      </c>
      <c r="G538" s="52" t="n">
        <f aca="false">IF(-B538&gt;C538,1,0)</f>
        <v>0</v>
      </c>
      <c r="H538" s="52" t="n">
        <f aca="false">IF(-B538&gt;D538,1,0)</f>
        <v>0</v>
      </c>
      <c r="I538" s="52" t="n">
        <f aca="false">IF(-B538&gt;E538,1,0)</f>
        <v>0</v>
      </c>
      <c r="J538" s="52" t="n">
        <f aca="false">IF(-B538&gt;F538,1,0)</f>
        <v>0</v>
      </c>
    </row>
    <row r="539" customFormat="false" ht="15" hidden="false" customHeight="false" outlineLevel="0" collapsed="false">
      <c r="A539" s="51" t="n">
        <f aca="false">Prices_MTM!A772</f>
        <v>38294</v>
      </c>
      <c r="B539" s="43" t="n">
        <f aca="false">Prices_MTM!I772</f>
        <v>135500</v>
      </c>
      <c r="C539" s="43" t="n">
        <f aca="false">-PERCENTILE(Prices_MTM!I522:I771,1-Inputs!$B$8)</f>
        <v>140025</v>
      </c>
      <c r="D539" s="43" t="n">
        <f aca="false">NORMSINV(Inputs!$B$8)*STDEV(Prices_MTM!I522:I771)</f>
        <v>148699.159378419</v>
      </c>
      <c r="E539" s="43" t="n">
        <f aca="false">-PERCENTILE(Prices_MTM!I522:I771,1-Inputs!$B$9)</f>
        <v>268535</v>
      </c>
      <c r="F539" s="43" t="n">
        <f aca="false">NORMSINV(Inputs!$B$9)*STDEV(Prices_MTM!I522:I771)</f>
        <v>210308.058798384</v>
      </c>
      <c r="G539" s="52" t="n">
        <f aca="false">IF(-B539&gt;C539,1,0)</f>
        <v>0</v>
      </c>
      <c r="H539" s="52" t="n">
        <f aca="false">IF(-B539&gt;D539,1,0)</f>
        <v>0</v>
      </c>
      <c r="I539" s="52" t="n">
        <f aca="false">IF(-B539&gt;E539,1,0)</f>
        <v>0</v>
      </c>
      <c r="J539" s="52" t="n">
        <f aca="false">IF(-B539&gt;F539,1,0)</f>
        <v>0</v>
      </c>
    </row>
    <row r="540" customFormat="false" ht="15" hidden="false" customHeight="false" outlineLevel="0" collapsed="false">
      <c r="A540" s="51" t="n">
        <f aca="false">Prices_MTM!A773</f>
        <v>38295</v>
      </c>
      <c r="B540" s="43" t="n">
        <f aca="false">Prices_MTM!I773</f>
        <v>-169000</v>
      </c>
      <c r="C540" s="43" t="n">
        <f aca="false">-PERCENTILE(Prices_MTM!I523:I772,1-Inputs!$B$8)</f>
        <v>135200</v>
      </c>
      <c r="D540" s="43" t="n">
        <f aca="false">NORMSINV(Inputs!$B$8)*STDEV(Prices_MTM!I523:I772)</f>
        <v>148416.040760848</v>
      </c>
      <c r="E540" s="43" t="n">
        <f aca="false">-PERCENTILE(Prices_MTM!I523:I772,1-Inputs!$B$9)</f>
        <v>268535</v>
      </c>
      <c r="F540" s="43" t="n">
        <f aca="false">NORMSINV(Inputs!$B$9)*STDEV(Prices_MTM!I523:I772)</f>
        <v>209907.63873468</v>
      </c>
      <c r="G540" s="52" t="n">
        <f aca="false">IF(-B540&gt;C540,1,0)</f>
        <v>1</v>
      </c>
      <c r="H540" s="52" t="n">
        <f aca="false">IF(-B540&gt;D540,1,0)</f>
        <v>1</v>
      </c>
      <c r="I540" s="52" t="n">
        <f aca="false">IF(-B540&gt;E540,1,0)</f>
        <v>0</v>
      </c>
      <c r="J540" s="52" t="n">
        <f aca="false">IF(-B540&gt;F540,1,0)</f>
        <v>0</v>
      </c>
    </row>
    <row r="541" customFormat="false" ht="15" hidden="false" customHeight="false" outlineLevel="0" collapsed="false">
      <c r="A541" s="51" t="n">
        <f aca="false">Prices_MTM!A774</f>
        <v>38296</v>
      </c>
      <c r="B541" s="43" t="n">
        <f aca="false">Prices_MTM!I774</f>
        <v>132500</v>
      </c>
      <c r="C541" s="43" t="n">
        <f aca="false">-PERCENTILE(Prices_MTM!I524:I773,1-Inputs!$B$8)</f>
        <v>140025</v>
      </c>
      <c r="D541" s="43" t="n">
        <f aca="false">NORMSINV(Inputs!$B$8)*STDEV(Prices_MTM!I524:I773)</f>
        <v>148831.962203699</v>
      </c>
      <c r="E541" s="43" t="n">
        <f aca="false">-PERCENTILE(Prices_MTM!I524:I773,1-Inputs!$B$9)</f>
        <v>268535</v>
      </c>
      <c r="F541" s="43" t="n">
        <f aca="false">NORMSINV(Inputs!$B$9)*STDEV(Prices_MTM!I524:I773)</f>
        <v>210495.884368511</v>
      </c>
      <c r="G541" s="52" t="n">
        <f aca="false">IF(-B541&gt;C541,1,0)</f>
        <v>0</v>
      </c>
      <c r="H541" s="52" t="n">
        <f aca="false">IF(-B541&gt;D541,1,0)</f>
        <v>0</v>
      </c>
      <c r="I541" s="52" t="n">
        <f aca="false">IF(-B541&gt;E541,1,0)</f>
        <v>0</v>
      </c>
      <c r="J541" s="52" t="n">
        <f aca="false">IF(-B541&gt;F541,1,0)</f>
        <v>0</v>
      </c>
    </row>
    <row r="542" customFormat="false" ht="15" hidden="false" customHeight="false" outlineLevel="0" collapsed="false">
      <c r="A542" s="51" t="n">
        <f aca="false">Prices_MTM!A775</f>
        <v>38299</v>
      </c>
      <c r="B542" s="43" t="n">
        <f aca="false">Prices_MTM!I775</f>
        <v>-75499.9999999999</v>
      </c>
      <c r="C542" s="43" t="n">
        <f aca="false">-PERCENTILE(Prices_MTM!I525:I774,1-Inputs!$B$8)</f>
        <v>140025</v>
      </c>
      <c r="D542" s="43" t="n">
        <f aca="false">NORMSINV(Inputs!$B$8)*STDEV(Prices_MTM!I525:I774)</f>
        <v>149258.425755955</v>
      </c>
      <c r="E542" s="43" t="n">
        <f aca="false">-PERCENTILE(Prices_MTM!I525:I774,1-Inputs!$B$9)</f>
        <v>268535</v>
      </c>
      <c r="F542" s="43" t="n">
        <f aca="false">NORMSINV(Inputs!$B$9)*STDEV(Prices_MTM!I525:I774)</f>
        <v>211099.039908852</v>
      </c>
      <c r="G542" s="52" t="n">
        <f aca="false">IF(-B542&gt;C542,1,0)</f>
        <v>0</v>
      </c>
      <c r="H542" s="52" t="n">
        <f aca="false">IF(-B542&gt;D542,1,0)</f>
        <v>0</v>
      </c>
      <c r="I542" s="52" t="n">
        <f aca="false">IF(-B542&gt;E542,1,0)</f>
        <v>0</v>
      </c>
      <c r="J542" s="52" t="n">
        <f aca="false">IF(-B542&gt;F542,1,0)</f>
        <v>0</v>
      </c>
    </row>
    <row r="543" customFormat="false" ht="15" hidden="false" customHeight="false" outlineLevel="0" collapsed="false">
      <c r="A543" s="51" t="n">
        <f aca="false">Prices_MTM!A776</f>
        <v>38300</v>
      </c>
      <c r="B543" s="43" t="n">
        <f aca="false">Prices_MTM!I776</f>
        <v>-94500.0000000004</v>
      </c>
      <c r="C543" s="43" t="n">
        <f aca="false">-PERCENTILE(Prices_MTM!I526:I775,1-Inputs!$B$8)</f>
        <v>140025</v>
      </c>
      <c r="D543" s="43" t="n">
        <f aca="false">NORMSINV(Inputs!$B$8)*STDEV(Prices_MTM!I526:I775)</f>
        <v>149117.08722138</v>
      </c>
      <c r="E543" s="43" t="n">
        <f aca="false">-PERCENTILE(Prices_MTM!I526:I775,1-Inputs!$B$9)</f>
        <v>268535</v>
      </c>
      <c r="F543" s="43" t="n">
        <f aca="false">NORMSINV(Inputs!$B$9)*STDEV(Prices_MTM!I526:I775)</f>
        <v>210899.142122179</v>
      </c>
      <c r="G543" s="52" t="n">
        <f aca="false">IF(-B543&gt;C543,1,0)</f>
        <v>0</v>
      </c>
      <c r="H543" s="52" t="n">
        <f aca="false">IF(-B543&gt;D543,1,0)</f>
        <v>0</v>
      </c>
      <c r="I543" s="52" t="n">
        <f aca="false">IF(-B543&gt;E543,1,0)</f>
        <v>0</v>
      </c>
      <c r="J543" s="52" t="n">
        <f aca="false">IF(-B543&gt;F543,1,0)</f>
        <v>0</v>
      </c>
    </row>
    <row r="544" customFormat="false" ht="15" hidden="false" customHeight="false" outlineLevel="0" collapsed="false">
      <c r="A544" s="51" t="n">
        <f aca="false">Prices_MTM!A777</f>
        <v>38301</v>
      </c>
      <c r="B544" s="43" t="n">
        <f aca="false">Prices_MTM!I777</f>
        <v>165000.000000001</v>
      </c>
      <c r="C544" s="43" t="n">
        <f aca="false">-PERCENTILE(Prices_MTM!I527:I776,1-Inputs!$B$8)</f>
        <v>140025</v>
      </c>
      <c r="D544" s="43" t="n">
        <f aca="false">NORMSINV(Inputs!$B$8)*STDEV(Prices_MTM!I527:I776)</f>
        <v>149234.452532513</v>
      </c>
      <c r="E544" s="43" t="n">
        <f aca="false">-PERCENTILE(Prices_MTM!I527:I776,1-Inputs!$B$9)</f>
        <v>268535</v>
      </c>
      <c r="F544" s="43" t="n">
        <f aca="false">NORMSINV(Inputs!$B$9)*STDEV(Prices_MTM!I527:I776)</f>
        <v>211065.134121447</v>
      </c>
      <c r="G544" s="52" t="n">
        <f aca="false">IF(-B544&gt;C544,1,0)</f>
        <v>0</v>
      </c>
      <c r="H544" s="52" t="n">
        <f aca="false">IF(-B544&gt;D544,1,0)</f>
        <v>0</v>
      </c>
      <c r="I544" s="52" t="n">
        <f aca="false">IF(-B544&gt;E544,1,0)</f>
        <v>0</v>
      </c>
      <c r="J544" s="52" t="n">
        <f aca="false">IF(-B544&gt;F544,1,0)</f>
        <v>0</v>
      </c>
    </row>
    <row r="545" customFormat="false" ht="15" hidden="false" customHeight="false" outlineLevel="0" collapsed="false">
      <c r="A545" s="51" t="n">
        <f aca="false">Prices_MTM!A778</f>
        <v>38302</v>
      </c>
      <c r="B545" s="43" t="n">
        <f aca="false">Prices_MTM!I778</f>
        <v>-102500</v>
      </c>
      <c r="C545" s="43" t="n">
        <f aca="false">-PERCENTILE(Prices_MTM!I528:I777,1-Inputs!$B$8)</f>
        <v>140025</v>
      </c>
      <c r="D545" s="43" t="n">
        <f aca="false">NORMSINV(Inputs!$B$8)*STDEV(Prices_MTM!I528:I777)</f>
        <v>150163.015747916</v>
      </c>
      <c r="E545" s="43" t="n">
        <f aca="false">-PERCENTILE(Prices_MTM!I528:I777,1-Inputs!$B$9)</f>
        <v>268535</v>
      </c>
      <c r="F545" s="43" t="n">
        <f aca="false">NORMSINV(Inputs!$B$9)*STDEV(Prices_MTM!I528:I777)</f>
        <v>212378.41879716</v>
      </c>
      <c r="G545" s="52" t="n">
        <f aca="false">IF(-B545&gt;C545,1,0)</f>
        <v>0</v>
      </c>
      <c r="H545" s="52" t="n">
        <f aca="false">IF(-B545&gt;D545,1,0)</f>
        <v>0</v>
      </c>
      <c r="I545" s="52" t="n">
        <f aca="false">IF(-B545&gt;E545,1,0)</f>
        <v>0</v>
      </c>
      <c r="J545" s="52" t="n">
        <f aca="false">IF(-B545&gt;F545,1,0)</f>
        <v>0</v>
      </c>
    </row>
    <row r="546" customFormat="false" ht="15" hidden="false" customHeight="false" outlineLevel="0" collapsed="false">
      <c r="A546" s="51" t="n">
        <f aca="false">Prices_MTM!A779</f>
        <v>38303</v>
      </c>
      <c r="B546" s="43" t="n">
        <f aca="false">Prices_MTM!I779</f>
        <v>24499.9999999997</v>
      </c>
      <c r="C546" s="43" t="n">
        <f aca="false">-PERCENTILE(Prices_MTM!I529:I778,1-Inputs!$B$8)</f>
        <v>140025</v>
      </c>
      <c r="D546" s="43" t="n">
        <f aca="false">NORMSINV(Inputs!$B$8)*STDEV(Prices_MTM!I529:I778)</f>
        <v>150361.322499541</v>
      </c>
      <c r="E546" s="43" t="n">
        <f aca="false">-PERCENTILE(Prices_MTM!I529:I778,1-Inputs!$B$9)</f>
        <v>268535</v>
      </c>
      <c r="F546" s="43" t="n">
        <f aca="false">NORMSINV(Inputs!$B$9)*STDEV(Prices_MTM!I529:I778)</f>
        <v>212658.887820354</v>
      </c>
      <c r="G546" s="52" t="n">
        <f aca="false">IF(-B546&gt;C546,1,0)</f>
        <v>0</v>
      </c>
      <c r="H546" s="52" t="n">
        <f aca="false">IF(-B546&gt;D546,1,0)</f>
        <v>0</v>
      </c>
      <c r="I546" s="52" t="n">
        <f aca="false">IF(-B546&gt;E546,1,0)</f>
        <v>0</v>
      </c>
      <c r="J546" s="52" t="n">
        <f aca="false">IF(-B546&gt;F546,1,0)</f>
        <v>0</v>
      </c>
    </row>
    <row r="547" customFormat="false" ht="15" hidden="false" customHeight="false" outlineLevel="0" collapsed="false">
      <c r="A547" s="51" t="n">
        <f aca="false">Prices_MTM!A780</f>
        <v>38307</v>
      </c>
      <c r="B547" s="43" t="n">
        <f aca="false">Prices_MTM!I780</f>
        <v>-77499.9999999995</v>
      </c>
      <c r="C547" s="43" t="n">
        <f aca="false">-PERCENTILE(Prices_MTM!I530:I779,1-Inputs!$B$8)</f>
        <v>140025</v>
      </c>
      <c r="D547" s="43" t="n">
        <f aca="false">NORMSINV(Inputs!$B$8)*STDEV(Prices_MTM!I530:I779)</f>
        <v>150343.152188286</v>
      </c>
      <c r="E547" s="43" t="n">
        <f aca="false">-PERCENTILE(Prices_MTM!I530:I779,1-Inputs!$B$9)</f>
        <v>268535</v>
      </c>
      <c r="F547" s="43" t="n">
        <f aca="false">NORMSINV(Inputs!$B$9)*STDEV(Prices_MTM!I530:I779)</f>
        <v>212633.189202394</v>
      </c>
      <c r="G547" s="52" t="n">
        <f aca="false">IF(-B547&gt;C547,1,0)</f>
        <v>0</v>
      </c>
      <c r="H547" s="52" t="n">
        <f aca="false">IF(-B547&gt;D547,1,0)</f>
        <v>0</v>
      </c>
      <c r="I547" s="52" t="n">
        <f aca="false">IF(-B547&gt;E547,1,0)</f>
        <v>0</v>
      </c>
      <c r="J547" s="52" t="n">
        <f aca="false">IF(-B547&gt;F547,1,0)</f>
        <v>0</v>
      </c>
    </row>
    <row r="548" customFormat="false" ht="15" hidden="false" customHeight="false" outlineLevel="0" collapsed="false">
      <c r="A548" s="51" t="n">
        <f aca="false">Prices_MTM!A781</f>
        <v>38308</v>
      </c>
      <c r="B548" s="43" t="n">
        <f aca="false">Prices_MTM!I781</f>
        <v>85499.9999999997</v>
      </c>
      <c r="C548" s="43" t="n">
        <f aca="false">-PERCENTILE(Prices_MTM!I531:I780,1-Inputs!$B$8)</f>
        <v>140025</v>
      </c>
      <c r="D548" s="43" t="n">
        <f aca="false">NORMSINV(Inputs!$B$8)*STDEV(Prices_MTM!I531:I780)</f>
        <v>150558.118705652</v>
      </c>
      <c r="E548" s="43" t="n">
        <f aca="false">-PERCENTILE(Prices_MTM!I531:I780,1-Inputs!$B$9)</f>
        <v>268535</v>
      </c>
      <c r="F548" s="43" t="n">
        <f aca="false">NORMSINV(Inputs!$B$9)*STDEV(Prices_MTM!I531:I780)</f>
        <v>212937.220450203</v>
      </c>
      <c r="G548" s="52" t="n">
        <f aca="false">IF(-B548&gt;C548,1,0)</f>
        <v>0</v>
      </c>
      <c r="H548" s="52" t="n">
        <f aca="false">IF(-B548&gt;D548,1,0)</f>
        <v>0</v>
      </c>
      <c r="I548" s="52" t="n">
        <f aca="false">IF(-B548&gt;E548,1,0)</f>
        <v>0</v>
      </c>
      <c r="J548" s="52" t="n">
        <f aca="false">IF(-B548&gt;F548,1,0)</f>
        <v>0</v>
      </c>
    </row>
    <row r="549" customFormat="false" ht="15" hidden="false" customHeight="false" outlineLevel="0" collapsed="false">
      <c r="A549" s="51" t="n">
        <f aca="false">Prices_MTM!A782</f>
        <v>38309</v>
      </c>
      <c r="B549" s="43" t="n">
        <f aca="false">Prices_MTM!I782</f>
        <v>-81500.0000000001</v>
      </c>
      <c r="C549" s="43" t="n">
        <f aca="false">-PERCENTILE(Prices_MTM!I532:I781,1-Inputs!$B$8)</f>
        <v>140025</v>
      </c>
      <c r="D549" s="43" t="n">
        <f aca="false">NORMSINV(Inputs!$B$8)*STDEV(Prices_MTM!I532:I781)</f>
        <v>150717.106316508</v>
      </c>
      <c r="E549" s="43" t="n">
        <f aca="false">-PERCENTILE(Prices_MTM!I532:I781,1-Inputs!$B$9)</f>
        <v>268535</v>
      </c>
      <c r="F549" s="43" t="n">
        <f aca="false">NORMSINV(Inputs!$B$9)*STDEV(Prices_MTM!I532:I781)</f>
        <v>213162.079662265</v>
      </c>
      <c r="G549" s="52" t="n">
        <f aca="false">IF(-B549&gt;C549,1,0)</f>
        <v>0</v>
      </c>
      <c r="H549" s="52" t="n">
        <f aca="false">IF(-B549&gt;D549,1,0)</f>
        <v>0</v>
      </c>
      <c r="I549" s="52" t="n">
        <f aca="false">IF(-B549&gt;E549,1,0)</f>
        <v>0</v>
      </c>
      <c r="J549" s="52" t="n">
        <f aca="false">IF(-B549&gt;F549,1,0)</f>
        <v>0</v>
      </c>
    </row>
    <row r="550" customFormat="false" ht="15" hidden="false" customHeight="false" outlineLevel="0" collapsed="false">
      <c r="A550" s="51" t="n">
        <f aca="false">Prices_MTM!A783</f>
        <v>38310</v>
      </c>
      <c r="B550" s="43" t="n">
        <f aca="false">Prices_MTM!I783</f>
        <v>185500</v>
      </c>
      <c r="C550" s="43" t="n">
        <f aca="false">-PERCENTILE(Prices_MTM!I533:I782,1-Inputs!$B$8)</f>
        <v>140025</v>
      </c>
      <c r="D550" s="43" t="n">
        <f aca="false">NORMSINV(Inputs!$B$8)*STDEV(Prices_MTM!I533:I782)</f>
        <v>150977.277819549</v>
      </c>
      <c r="E550" s="43" t="n">
        <f aca="false">-PERCENTILE(Prices_MTM!I533:I782,1-Inputs!$B$9)</f>
        <v>268535</v>
      </c>
      <c r="F550" s="43" t="n">
        <f aca="false">NORMSINV(Inputs!$B$9)*STDEV(Prices_MTM!I533:I782)</f>
        <v>213530.04518398</v>
      </c>
      <c r="G550" s="52" t="n">
        <f aca="false">IF(-B550&gt;C550,1,0)</f>
        <v>0</v>
      </c>
      <c r="H550" s="52" t="n">
        <f aca="false">IF(-B550&gt;D550,1,0)</f>
        <v>0</v>
      </c>
      <c r="I550" s="52" t="n">
        <f aca="false">IF(-B550&gt;E550,1,0)</f>
        <v>0</v>
      </c>
      <c r="J550" s="52" t="n">
        <f aca="false">IF(-B550&gt;F550,1,0)</f>
        <v>0</v>
      </c>
    </row>
    <row r="551" customFormat="false" ht="15" hidden="false" customHeight="false" outlineLevel="0" collapsed="false">
      <c r="A551" s="51" t="n">
        <f aca="false">Prices_MTM!A784</f>
        <v>38313</v>
      </c>
      <c r="B551" s="43" t="n">
        <f aca="false">Prices_MTM!I784</f>
        <v>-40500.0000000001</v>
      </c>
      <c r="C551" s="43" t="n">
        <f aca="false">-PERCENTILE(Prices_MTM!I534:I783,1-Inputs!$B$8)</f>
        <v>140025</v>
      </c>
      <c r="D551" s="43" t="n">
        <f aca="false">NORMSINV(Inputs!$B$8)*STDEV(Prices_MTM!I534:I783)</f>
        <v>152023.956183642</v>
      </c>
      <c r="E551" s="43" t="n">
        <f aca="false">-PERCENTILE(Prices_MTM!I534:I783,1-Inputs!$B$9)</f>
        <v>268535</v>
      </c>
      <c r="F551" s="43" t="n">
        <f aca="false">NORMSINV(Inputs!$B$9)*STDEV(Prices_MTM!I534:I783)</f>
        <v>215010.382368526</v>
      </c>
      <c r="G551" s="52" t="n">
        <f aca="false">IF(-B551&gt;C551,1,0)</f>
        <v>0</v>
      </c>
      <c r="H551" s="52" t="n">
        <f aca="false">IF(-B551&gt;D551,1,0)</f>
        <v>0</v>
      </c>
      <c r="I551" s="52" t="n">
        <f aca="false">IF(-B551&gt;E551,1,0)</f>
        <v>0</v>
      </c>
      <c r="J551" s="52" t="n">
        <f aca="false">IF(-B551&gt;F551,1,0)</f>
        <v>0</v>
      </c>
    </row>
    <row r="552" customFormat="false" ht="15" hidden="false" customHeight="false" outlineLevel="0" collapsed="false">
      <c r="A552" s="51" t="n">
        <f aca="false">Prices_MTM!A785</f>
        <v>38314</v>
      </c>
      <c r="B552" s="43" t="n">
        <f aca="false">Prices_MTM!I785</f>
        <v>-12499.9999999996</v>
      </c>
      <c r="C552" s="43" t="n">
        <f aca="false">-PERCENTILE(Prices_MTM!I535:I784,1-Inputs!$B$8)</f>
        <v>140025</v>
      </c>
      <c r="D552" s="43" t="n">
        <f aca="false">NORMSINV(Inputs!$B$8)*STDEV(Prices_MTM!I535:I784)</f>
        <v>151952.434011204</v>
      </c>
      <c r="E552" s="43" t="n">
        <f aca="false">-PERCENTILE(Prices_MTM!I535:I784,1-Inputs!$B$9)</f>
        <v>268535</v>
      </c>
      <c r="F552" s="43" t="n">
        <f aca="false">NORMSINV(Inputs!$B$9)*STDEV(Prices_MTM!I535:I784)</f>
        <v>214909.22719516</v>
      </c>
      <c r="G552" s="52" t="n">
        <f aca="false">IF(-B552&gt;C552,1,0)</f>
        <v>0</v>
      </c>
      <c r="H552" s="52" t="n">
        <f aca="false">IF(-B552&gt;D552,1,0)</f>
        <v>0</v>
      </c>
      <c r="I552" s="52" t="n">
        <f aca="false">IF(-B552&gt;E552,1,0)</f>
        <v>0</v>
      </c>
      <c r="J552" s="52" t="n">
        <f aca="false">IF(-B552&gt;F552,1,0)</f>
        <v>0</v>
      </c>
    </row>
    <row r="553" customFormat="false" ht="15" hidden="false" customHeight="false" outlineLevel="0" collapsed="false">
      <c r="A553" s="51" t="n">
        <f aca="false">Prices_MTM!A786</f>
        <v>38315</v>
      </c>
      <c r="B553" s="43" t="n">
        <f aca="false">Prices_MTM!I786</f>
        <v>60500</v>
      </c>
      <c r="C553" s="43" t="n">
        <f aca="false">-PERCENTILE(Prices_MTM!I536:I785,1-Inputs!$B$8)</f>
        <v>140025</v>
      </c>
      <c r="D553" s="43" t="n">
        <f aca="false">NORMSINV(Inputs!$B$8)*STDEV(Prices_MTM!I536:I785)</f>
        <v>151868.554089033</v>
      </c>
      <c r="E553" s="43" t="n">
        <f aca="false">-PERCENTILE(Prices_MTM!I536:I785,1-Inputs!$B$9)</f>
        <v>268535</v>
      </c>
      <c r="F553" s="43" t="n">
        <f aca="false">NORMSINV(Inputs!$B$9)*STDEV(Prices_MTM!I536:I785)</f>
        <v>214790.594220517</v>
      </c>
      <c r="G553" s="52" t="n">
        <f aca="false">IF(-B553&gt;C553,1,0)</f>
        <v>0</v>
      </c>
      <c r="H553" s="52" t="n">
        <f aca="false">IF(-B553&gt;D553,1,0)</f>
        <v>0</v>
      </c>
      <c r="I553" s="52" t="n">
        <f aca="false">IF(-B553&gt;E553,1,0)</f>
        <v>0</v>
      </c>
      <c r="J553" s="52" t="n">
        <f aca="false">IF(-B553&gt;F553,1,0)</f>
        <v>0</v>
      </c>
    </row>
    <row r="554" customFormat="false" ht="15" hidden="false" customHeight="false" outlineLevel="0" collapsed="false">
      <c r="A554" s="51" t="n">
        <f aca="false">Prices_MTM!A787</f>
        <v>38320</v>
      </c>
      <c r="B554" s="43" t="n">
        <f aca="false">Prices_MTM!I787</f>
        <v>-14500</v>
      </c>
      <c r="C554" s="43" t="n">
        <f aca="false">-PERCENTILE(Prices_MTM!I537:I786,1-Inputs!$B$8)</f>
        <v>140025</v>
      </c>
      <c r="D554" s="43" t="n">
        <f aca="false">NORMSINV(Inputs!$B$8)*STDEV(Prices_MTM!I537:I786)</f>
        <v>151978.533477673</v>
      </c>
      <c r="E554" s="43" t="n">
        <f aca="false">-PERCENTILE(Prices_MTM!I537:I786,1-Inputs!$B$9)</f>
        <v>268535</v>
      </c>
      <c r="F554" s="43" t="n">
        <f aca="false">NORMSINV(Inputs!$B$9)*STDEV(Prices_MTM!I537:I786)</f>
        <v>214946.140168653</v>
      </c>
      <c r="G554" s="52" t="n">
        <f aca="false">IF(-B554&gt;C554,1,0)</f>
        <v>0</v>
      </c>
      <c r="H554" s="52" t="n">
        <f aca="false">IF(-B554&gt;D554,1,0)</f>
        <v>0</v>
      </c>
      <c r="I554" s="52" t="n">
        <f aca="false">IF(-B554&gt;E554,1,0)</f>
        <v>0</v>
      </c>
      <c r="J554" s="52" t="n">
        <f aca="false">IF(-B554&gt;F554,1,0)</f>
        <v>0</v>
      </c>
    </row>
    <row r="555" customFormat="false" ht="15" hidden="false" customHeight="false" outlineLevel="0" collapsed="false">
      <c r="A555" s="51" t="n">
        <f aca="false">Prices_MTM!A788</f>
        <v>38321</v>
      </c>
      <c r="B555" s="43" t="n">
        <f aca="false">Prices_MTM!I788</f>
        <v>-64000.0000000004</v>
      </c>
      <c r="C555" s="43" t="n">
        <f aca="false">-PERCENTILE(Prices_MTM!I538:I787,1-Inputs!$B$8)</f>
        <v>140025</v>
      </c>
      <c r="D555" s="43" t="n">
        <f aca="false">NORMSINV(Inputs!$B$8)*STDEV(Prices_MTM!I538:I787)</f>
        <v>151678.335850847</v>
      </c>
      <c r="E555" s="43" t="n">
        <f aca="false">-PERCENTILE(Prices_MTM!I538:I787,1-Inputs!$B$9)</f>
        <v>268535</v>
      </c>
      <c r="F555" s="43" t="n">
        <f aca="false">NORMSINV(Inputs!$B$9)*STDEV(Prices_MTM!I538:I787)</f>
        <v>214521.564936234</v>
      </c>
      <c r="G555" s="52" t="n">
        <f aca="false">IF(-B555&gt;C555,1,0)</f>
        <v>0</v>
      </c>
      <c r="H555" s="52" t="n">
        <f aca="false">IF(-B555&gt;D555,1,0)</f>
        <v>0</v>
      </c>
      <c r="I555" s="52" t="n">
        <f aca="false">IF(-B555&gt;E555,1,0)</f>
        <v>0</v>
      </c>
      <c r="J555" s="52" t="n">
        <f aca="false">IF(-B555&gt;F555,1,0)</f>
        <v>0</v>
      </c>
    </row>
    <row r="556" customFormat="false" ht="15" hidden="false" customHeight="false" outlineLevel="0" collapsed="false">
      <c r="A556" s="51" t="n">
        <f aca="false">Prices_MTM!A789</f>
        <v>38322</v>
      </c>
      <c r="B556" s="43" t="n">
        <f aca="false">Prices_MTM!I789</f>
        <v>-207999.999999999</v>
      </c>
      <c r="C556" s="43" t="n">
        <f aca="false">-PERCENTILE(Prices_MTM!I539:I788,1-Inputs!$B$8)</f>
        <v>135200</v>
      </c>
      <c r="D556" s="43" t="n">
        <f aca="false">NORMSINV(Inputs!$B$8)*STDEV(Prices_MTM!I539:I788)</f>
        <v>149959.018029807</v>
      </c>
      <c r="E556" s="43" t="n">
        <f aca="false">-PERCENTILE(Prices_MTM!I539:I788,1-Inputs!$B$9)</f>
        <v>268535</v>
      </c>
      <c r="F556" s="43" t="n">
        <f aca="false">NORMSINV(Inputs!$B$9)*STDEV(Prices_MTM!I539:I788)</f>
        <v>212089.900931462</v>
      </c>
      <c r="G556" s="52" t="n">
        <f aca="false">IF(-B556&gt;C556,1,0)</f>
        <v>1</v>
      </c>
      <c r="H556" s="52" t="n">
        <f aca="false">IF(-B556&gt;D556,1,0)</f>
        <v>1</v>
      </c>
      <c r="I556" s="52" t="n">
        <f aca="false">IF(-B556&gt;E556,1,0)</f>
        <v>0</v>
      </c>
      <c r="J556" s="52" t="n">
        <f aca="false">IF(-B556&gt;F556,1,0)</f>
        <v>0</v>
      </c>
    </row>
    <row r="557" customFormat="false" ht="15" hidden="false" customHeight="false" outlineLevel="0" collapsed="false">
      <c r="A557" s="51" t="n">
        <f aca="false">Prices_MTM!A790</f>
        <v>38323</v>
      </c>
      <c r="B557" s="43" t="n">
        <f aca="false">Prices_MTM!I790</f>
        <v>-90000.0000000002</v>
      </c>
      <c r="C557" s="43" t="n">
        <f aca="false">-PERCENTILE(Prices_MTM!I540:I789,1-Inputs!$B$8)</f>
        <v>140025</v>
      </c>
      <c r="D557" s="43" t="n">
        <f aca="false">NORMSINV(Inputs!$B$8)*STDEV(Prices_MTM!I540:I789)</f>
        <v>151242.279652665</v>
      </c>
      <c r="E557" s="43" t="n">
        <f aca="false">-PERCENTILE(Prices_MTM!I540:I789,1-Inputs!$B$9)</f>
        <v>268535</v>
      </c>
      <c r="F557" s="43" t="n">
        <f aca="false">NORMSINV(Inputs!$B$9)*STDEV(Prices_MTM!I540:I789)</f>
        <v>213904.842333699</v>
      </c>
      <c r="G557" s="52" t="n">
        <f aca="false">IF(-B557&gt;C557,1,0)</f>
        <v>0</v>
      </c>
      <c r="H557" s="52" t="n">
        <f aca="false">IF(-B557&gt;D557,1,0)</f>
        <v>0</v>
      </c>
      <c r="I557" s="52" t="n">
        <f aca="false">IF(-B557&gt;E557,1,0)</f>
        <v>0</v>
      </c>
      <c r="J557" s="52" t="n">
        <f aca="false">IF(-B557&gt;F557,1,0)</f>
        <v>0</v>
      </c>
    </row>
    <row r="558" customFormat="false" ht="15" hidden="false" customHeight="false" outlineLevel="0" collapsed="false">
      <c r="A558" s="51" t="n">
        <f aca="false">Prices_MTM!A791</f>
        <v>38324</v>
      </c>
      <c r="B558" s="43" t="n">
        <f aca="false">Prices_MTM!I791</f>
        <v>-78999.9999999999</v>
      </c>
      <c r="C558" s="43" t="n">
        <f aca="false">-PERCENTILE(Prices_MTM!I541:I790,1-Inputs!$B$8)</f>
        <v>140025</v>
      </c>
      <c r="D558" s="43" t="n">
        <f aca="false">NORMSINV(Inputs!$B$8)*STDEV(Prices_MTM!I541:I790)</f>
        <v>151534.427235906</v>
      </c>
      <c r="E558" s="43" t="n">
        <f aca="false">-PERCENTILE(Prices_MTM!I541:I790,1-Inputs!$B$9)</f>
        <v>268535</v>
      </c>
      <c r="F558" s="43" t="n">
        <f aca="false">NORMSINV(Inputs!$B$9)*STDEV(Prices_MTM!I541:I790)</f>
        <v>214318.032235854</v>
      </c>
      <c r="G558" s="52" t="n">
        <f aca="false">IF(-B558&gt;C558,1,0)</f>
        <v>0</v>
      </c>
      <c r="H558" s="52" t="n">
        <f aca="false">IF(-B558&gt;D558,1,0)</f>
        <v>0</v>
      </c>
      <c r="I558" s="52" t="n">
        <f aca="false">IF(-B558&gt;E558,1,0)</f>
        <v>0</v>
      </c>
      <c r="J558" s="52" t="n">
        <f aca="false">IF(-B558&gt;F558,1,0)</f>
        <v>0</v>
      </c>
    </row>
    <row r="559" customFormat="false" ht="15" hidden="false" customHeight="false" outlineLevel="0" collapsed="false">
      <c r="A559" s="51" t="n">
        <f aca="false">Prices_MTM!A792</f>
        <v>38327</v>
      </c>
      <c r="B559" s="43" t="n">
        <f aca="false">Prices_MTM!I792</f>
        <v>46999.9999999999</v>
      </c>
      <c r="C559" s="43" t="n">
        <f aca="false">-PERCENTILE(Prices_MTM!I542:I791,1-Inputs!$B$8)</f>
        <v>140025</v>
      </c>
      <c r="D559" s="43" t="n">
        <f aca="false">NORMSINV(Inputs!$B$8)*STDEV(Prices_MTM!I542:I791)</f>
        <v>151739.745706054</v>
      </c>
      <c r="E559" s="43" t="n">
        <f aca="false">-PERCENTILE(Prices_MTM!I542:I791,1-Inputs!$B$9)</f>
        <v>268535</v>
      </c>
      <c r="F559" s="43" t="n">
        <f aca="false">NORMSINV(Inputs!$B$9)*STDEV(Prices_MTM!I542:I791)</f>
        <v>214608.418066364</v>
      </c>
      <c r="G559" s="52" t="n">
        <f aca="false">IF(-B559&gt;C559,1,0)</f>
        <v>0</v>
      </c>
      <c r="H559" s="52" t="n">
        <f aca="false">IF(-B559&gt;D559,1,0)</f>
        <v>0</v>
      </c>
      <c r="I559" s="52" t="n">
        <f aca="false">IF(-B559&gt;E559,1,0)</f>
        <v>0</v>
      </c>
      <c r="J559" s="52" t="n">
        <f aca="false">IF(-B559&gt;F559,1,0)</f>
        <v>0</v>
      </c>
    </row>
    <row r="560" customFormat="false" ht="15" hidden="false" customHeight="false" outlineLevel="0" collapsed="false">
      <c r="A560" s="51" t="n">
        <f aca="false">Prices_MTM!A793</f>
        <v>38328</v>
      </c>
      <c r="B560" s="43" t="n">
        <f aca="false">Prices_MTM!I793</f>
        <v>-79000.0000000003</v>
      </c>
      <c r="C560" s="43" t="n">
        <f aca="false">-PERCENTILE(Prices_MTM!I543:I792,1-Inputs!$B$8)</f>
        <v>140025</v>
      </c>
      <c r="D560" s="43" t="n">
        <f aca="false">NORMSINV(Inputs!$B$8)*STDEV(Prices_MTM!I543:I792)</f>
        <v>151810.991605482</v>
      </c>
      <c r="E560" s="43" t="n">
        <f aca="false">-PERCENTILE(Prices_MTM!I543:I792,1-Inputs!$B$9)</f>
        <v>268535</v>
      </c>
      <c r="F560" s="43" t="n">
        <f aca="false">NORMSINV(Inputs!$B$9)*STDEV(Prices_MTM!I543:I792)</f>
        <v>214709.182501541</v>
      </c>
      <c r="G560" s="52" t="n">
        <f aca="false">IF(-B560&gt;C560,1,0)</f>
        <v>0</v>
      </c>
      <c r="H560" s="52" t="n">
        <f aca="false">IF(-B560&gt;D560,1,0)</f>
        <v>0</v>
      </c>
      <c r="I560" s="52" t="n">
        <f aca="false">IF(-B560&gt;E560,1,0)</f>
        <v>0</v>
      </c>
      <c r="J560" s="52" t="n">
        <f aca="false">IF(-B560&gt;F560,1,0)</f>
        <v>0</v>
      </c>
    </row>
    <row r="561" customFormat="false" ht="15" hidden="false" customHeight="false" outlineLevel="0" collapsed="false">
      <c r="A561" s="51" t="n">
        <f aca="false">Prices_MTM!A794</f>
        <v>38329</v>
      </c>
      <c r="B561" s="43" t="n">
        <f aca="false">Prices_MTM!I794</f>
        <v>55500.0000000003</v>
      </c>
      <c r="C561" s="43" t="n">
        <f aca="false">-PERCENTILE(Prices_MTM!I544:I793,1-Inputs!$B$8)</f>
        <v>140025</v>
      </c>
      <c r="D561" s="43" t="n">
        <f aca="false">NORMSINV(Inputs!$B$8)*STDEV(Prices_MTM!I544:I793)</f>
        <v>151761.680941985</v>
      </c>
      <c r="E561" s="43" t="n">
        <f aca="false">-PERCENTILE(Prices_MTM!I544:I793,1-Inputs!$B$9)</f>
        <v>268535</v>
      </c>
      <c r="F561" s="43" t="n">
        <f aca="false">NORMSINV(Inputs!$B$9)*STDEV(Prices_MTM!I544:I793)</f>
        <v>214639.441489141</v>
      </c>
      <c r="G561" s="52" t="n">
        <f aca="false">IF(-B561&gt;C561,1,0)</f>
        <v>0</v>
      </c>
      <c r="H561" s="52" t="n">
        <f aca="false">IF(-B561&gt;D561,1,0)</f>
        <v>0</v>
      </c>
      <c r="I561" s="52" t="n">
        <f aca="false">IF(-B561&gt;E561,1,0)</f>
        <v>0</v>
      </c>
      <c r="J561" s="52" t="n">
        <f aca="false">IF(-B561&gt;F561,1,0)</f>
        <v>0</v>
      </c>
    </row>
    <row r="562" customFormat="false" ht="15" hidden="false" customHeight="false" outlineLevel="0" collapsed="false">
      <c r="A562" s="51" t="n">
        <f aca="false">Prices_MTM!A795</f>
        <v>38330</v>
      </c>
      <c r="B562" s="43" t="n">
        <f aca="false">Prices_MTM!I795</f>
        <v>-26500.0000000004</v>
      </c>
      <c r="C562" s="43" t="n">
        <f aca="false">-PERCENTILE(Prices_MTM!I545:I794,1-Inputs!$B$8)</f>
        <v>140025</v>
      </c>
      <c r="D562" s="43" t="n">
        <f aca="false">NORMSINV(Inputs!$B$8)*STDEV(Prices_MTM!I545:I794)</f>
        <v>151674.609297915</v>
      </c>
      <c r="E562" s="43" t="n">
        <f aca="false">-PERCENTILE(Prices_MTM!I545:I794,1-Inputs!$B$9)</f>
        <v>268535</v>
      </c>
      <c r="F562" s="43" t="n">
        <f aca="false">NORMSINV(Inputs!$B$9)*STDEV(Prices_MTM!I545:I794)</f>
        <v>214516.294401308</v>
      </c>
      <c r="G562" s="52" t="n">
        <f aca="false">IF(-B562&gt;C562,1,0)</f>
        <v>0</v>
      </c>
      <c r="H562" s="52" t="n">
        <f aca="false">IF(-B562&gt;D562,1,0)</f>
        <v>0</v>
      </c>
      <c r="I562" s="52" t="n">
        <f aca="false">IF(-B562&gt;E562,1,0)</f>
        <v>0</v>
      </c>
      <c r="J562" s="52" t="n">
        <f aca="false">IF(-B562&gt;F562,1,0)</f>
        <v>0</v>
      </c>
    </row>
    <row r="563" customFormat="false" ht="15" hidden="false" customHeight="false" outlineLevel="0" collapsed="false">
      <c r="A563" s="51" t="n">
        <f aca="false">Prices_MTM!A796</f>
        <v>38331</v>
      </c>
      <c r="B563" s="43" t="n">
        <f aca="false">Prices_MTM!I796</f>
        <v>-115500</v>
      </c>
      <c r="C563" s="43" t="n">
        <f aca="false">-PERCENTILE(Prices_MTM!I546:I795,1-Inputs!$B$8)</f>
        <v>140025</v>
      </c>
      <c r="D563" s="43" t="n">
        <f aca="false">NORMSINV(Inputs!$B$8)*STDEV(Prices_MTM!I546:I795)</f>
        <v>150573.161159606</v>
      </c>
      <c r="E563" s="43" t="n">
        <f aca="false">-PERCENTILE(Prices_MTM!I546:I795,1-Inputs!$B$9)</f>
        <v>268535</v>
      </c>
      <c r="F563" s="43" t="n">
        <f aca="false">NORMSINV(Inputs!$B$9)*STDEV(Prices_MTM!I546:I795)</f>
        <v>212958.495279892</v>
      </c>
      <c r="G563" s="52" t="n">
        <f aca="false">IF(-B563&gt;C563,1,0)</f>
        <v>0</v>
      </c>
      <c r="H563" s="52" t="n">
        <f aca="false">IF(-B563&gt;D563,1,0)</f>
        <v>0</v>
      </c>
      <c r="I563" s="52" t="n">
        <f aca="false">IF(-B563&gt;E563,1,0)</f>
        <v>0</v>
      </c>
      <c r="J563" s="52" t="n">
        <f aca="false">IF(-B563&gt;F563,1,0)</f>
        <v>0</v>
      </c>
    </row>
    <row r="564" customFormat="false" ht="15" hidden="false" customHeight="false" outlineLevel="0" collapsed="false">
      <c r="A564" s="51" t="n">
        <f aca="false">Prices_MTM!A797</f>
        <v>38334</v>
      </c>
      <c r="B564" s="43" t="n">
        <f aca="false">Prices_MTM!I797</f>
        <v>58500.0000000001</v>
      </c>
      <c r="C564" s="43" t="n">
        <f aca="false">-PERCENTILE(Prices_MTM!I547:I796,1-Inputs!$B$8)</f>
        <v>140025</v>
      </c>
      <c r="D564" s="43" t="n">
        <f aca="false">NORMSINV(Inputs!$B$8)*STDEV(Prices_MTM!I547:I796)</f>
        <v>151061.773588728</v>
      </c>
      <c r="E564" s="43" t="n">
        <f aca="false">-PERCENTILE(Prices_MTM!I547:I796,1-Inputs!$B$9)</f>
        <v>268535</v>
      </c>
      <c r="F564" s="43" t="n">
        <f aca="false">NORMSINV(Inputs!$B$9)*STDEV(Prices_MTM!I547:I796)</f>
        <v>213649.549162799</v>
      </c>
      <c r="G564" s="52" t="n">
        <f aca="false">IF(-B564&gt;C564,1,0)</f>
        <v>0</v>
      </c>
      <c r="H564" s="52" t="n">
        <f aca="false">IF(-B564&gt;D564,1,0)</f>
        <v>0</v>
      </c>
      <c r="I564" s="52" t="n">
        <f aca="false">IF(-B564&gt;E564,1,0)</f>
        <v>0</v>
      </c>
      <c r="J564" s="52" t="n">
        <f aca="false">IF(-B564&gt;F564,1,0)</f>
        <v>0</v>
      </c>
    </row>
    <row r="565" customFormat="false" ht="15" hidden="false" customHeight="false" outlineLevel="0" collapsed="false">
      <c r="A565" s="51" t="n">
        <f aca="false">Prices_MTM!A798</f>
        <v>38335</v>
      </c>
      <c r="B565" s="43" t="n">
        <f aca="false">Prices_MTM!I798</f>
        <v>56999.9999999997</v>
      </c>
      <c r="C565" s="43" t="n">
        <f aca="false">-PERCENTILE(Prices_MTM!I548:I797,1-Inputs!$B$8)</f>
        <v>140025</v>
      </c>
      <c r="D565" s="43" t="n">
        <f aca="false">NORMSINV(Inputs!$B$8)*STDEV(Prices_MTM!I548:I797)</f>
        <v>151148.558543698</v>
      </c>
      <c r="E565" s="43" t="n">
        <f aca="false">-PERCENTILE(Prices_MTM!I548:I797,1-Inputs!$B$9)</f>
        <v>268535</v>
      </c>
      <c r="F565" s="43" t="n">
        <f aca="false">NORMSINV(Inputs!$B$9)*STDEV(Prices_MTM!I548:I797)</f>
        <v>213772.290780767</v>
      </c>
      <c r="G565" s="52" t="n">
        <f aca="false">IF(-B565&gt;C565,1,0)</f>
        <v>0</v>
      </c>
      <c r="H565" s="52" t="n">
        <f aca="false">IF(-B565&gt;D565,1,0)</f>
        <v>0</v>
      </c>
      <c r="I565" s="52" t="n">
        <f aca="false">IF(-B565&gt;E565,1,0)</f>
        <v>0</v>
      </c>
      <c r="J565" s="52" t="n">
        <f aca="false">IF(-B565&gt;F565,1,0)</f>
        <v>0</v>
      </c>
    </row>
    <row r="566" customFormat="false" ht="15" hidden="false" customHeight="false" outlineLevel="0" collapsed="false">
      <c r="A566" s="51" t="n">
        <f aca="false">Prices_MTM!A799</f>
        <v>38336</v>
      </c>
      <c r="B566" s="43" t="n">
        <f aca="false">Prices_MTM!I799</f>
        <v>20000.0000000003</v>
      </c>
      <c r="C566" s="43" t="n">
        <f aca="false">-PERCENTILE(Prices_MTM!I549:I798,1-Inputs!$B$8)</f>
        <v>140025</v>
      </c>
      <c r="D566" s="43" t="n">
        <f aca="false">NORMSINV(Inputs!$B$8)*STDEV(Prices_MTM!I549:I798)</f>
        <v>151007.316000456</v>
      </c>
      <c r="E566" s="43" t="n">
        <f aca="false">-PERCENTILE(Prices_MTM!I549:I798,1-Inputs!$B$9)</f>
        <v>268535</v>
      </c>
      <c r="F566" s="43" t="n">
        <f aca="false">NORMSINV(Inputs!$B$9)*STDEV(Prices_MTM!I549:I798)</f>
        <v>213572.528756468</v>
      </c>
      <c r="G566" s="52" t="n">
        <f aca="false">IF(-B566&gt;C566,1,0)</f>
        <v>0</v>
      </c>
      <c r="H566" s="52" t="n">
        <f aca="false">IF(-B566&gt;D566,1,0)</f>
        <v>0</v>
      </c>
      <c r="I566" s="52" t="n">
        <f aca="false">IF(-B566&gt;E566,1,0)</f>
        <v>0</v>
      </c>
      <c r="J566" s="52" t="n">
        <f aca="false">IF(-B566&gt;F566,1,0)</f>
        <v>0</v>
      </c>
    </row>
    <row r="567" customFormat="false" ht="15" hidden="false" customHeight="false" outlineLevel="0" collapsed="false">
      <c r="A567" s="51" t="n">
        <f aca="false">Prices_MTM!A800</f>
        <v>38337</v>
      </c>
      <c r="B567" s="43" t="n">
        <f aca="false">Prices_MTM!I800</f>
        <v>-3000.00000000047</v>
      </c>
      <c r="C567" s="43" t="n">
        <f aca="false">-PERCENTILE(Prices_MTM!I550:I799,1-Inputs!$B$8)</f>
        <v>140025</v>
      </c>
      <c r="D567" s="43" t="n">
        <f aca="false">NORMSINV(Inputs!$B$8)*STDEV(Prices_MTM!I550:I799)</f>
        <v>150371.726819857</v>
      </c>
      <c r="E567" s="43" t="n">
        <f aca="false">-PERCENTILE(Prices_MTM!I550:I799,1-Inputs!$B$9)</f>
        <v>268535</v>
      </c>
      <c r="F567" s="43" t="n">
        <f aca="false">NORMSINV(Inputs!$B$9)*STDEV(Prices_MTM!I550:I799)</f>
        <v>212673.602849128</v>
      </c>
      <c r="G567" s="52" t="n">
        <f aca="false">IF(-B567&gt;C567,1,0)</f>
        <v>0</v>
      </c>
      <c r="H567" s="52" t="n">
        <f aca="false">IF(-B567&gt;D567,1,0)</f>
        <v>0</v>
      </c>
      <c r="I567" s="52" t="n">
        <f aca="false">IF(-B567&gt;E567,1,0)</f>
        <v>0</v>
      </c>
      <c r="J567" s="52" t="n">
        <f aca="false">IF(-B567&gt;F567,1,0)</f>
        <v>0</v>
      </c>
    </row>
    <row r="568" customFormat="false" ht="15" hidden="false" customHeight="false" outlineLevel="0" collapsed="false">
      <c r="A568" s="51" t="n">
        <f aca="false">Prices_MTM!A801</f>
        <v>38338</v>
      </c>
      <c r="B568" s="43" t="n">
        <f aca="false">Prices_MTM!I801</f>
        <v>136500.000000001</v>
      </c>
      <c r="C568" s="43" t="n">
        <f aca="false">-PERCENTILE(Prices_MTM!I551:I800,1-Inputs!$B$8)</f>
        <v>140025</v>
      </c>
      <c r="D568" s="43" t="n">
        <f aca="false">NORMSINV(Inputs!$B$8)*STDEV(Prices_MTM!I551:I800)</f>
        <v>150368.729181976</v>
      </c>
      <c r="E568" s="43" t="n">
        <f aca="false">-PERCENTILE(Prices_MTM!I551:I800,1-Inputs!$B$9)</f>
        <v>268535</v>
      </c>
      <c r="F568" s="43" t="n">
        <f aca="false">NORMSINV(Inputs!$B$9)*STDEV(Prices_MTM!I551:I800)</f>
        <v>212669.363232668</v>
      </c>
      <c r="G568" s="52" t="n">
        <f aca="false">IF(-B568&gt;C568,1,0)</f>
        <v>0</v>
      </c>
      <c r="H568" s="52" t="n">
        <f aca="false">IF(-B568&gt;D568,1,0)</f>
        <v>0</v>
      </c>
      <c r="I568" s="52" t="n">
        <f aca="false">IF(-B568&gt;E568,1,0)</f>
        <v>0</v>
      </c>
      <c r="J568" s="52" t="n">
        <f aca="false">IF(-B568&gt;F568,1,0)</f>
        <v>0</v>
      </c>
    </row>
    <row r="569" customFormat="false" ht="15" hidden="false" customHeight="false" outlineLevel="0" collapsed="false">
      <c r="A569" s="51" t="n">
        <f aca="false">Prices_MTM!A802</f>
        <v>38341</v>
      </c>
      <c r="B569" s="43" t="n">
        <f aca="false">Prices_MTM!I802</f>
        <v>-54500.0000000002</v>
      </c>
      <c r="C569" s="43" t="n">
        <f aca="false">-PERCENTILE(Prices_MTM!I552:I801,1-Inputs!$B$8)</f>
        <v>140025</v>
      </c>
      <c r="D569" s="43" t="n">
        <f aca="false">NORMSINV(Inputs!$B$8)*STDEV(Prices_MTM!I552:I801)</f>
        <v>150937.403628998</v>
      </c>
      <c r="E569" s="43" t="n">
        <f aca="false">-PERCENTILE(Prices_MTM!I552:I801,1-Inputs!$B$9)</f>
        <v>268535</v>
      </c>
      <c r="F569" s="43" t="n">
        <f aca="false">NORMSINV(Inputs!$B$9)*STDEV(Prices_MTM!I552:I801)</f>
        <v>213473.650355347</v>
      </c>
      <c r="G569" s="52" t="n">
        <f aca="false">IF(-B569&gt;C569,1,0)</f>
        <v>0</v>
      </c>
      <c r="H569" s="52" t="n">
        <f aca="false">IF(-B569&gt;D569,1,0)</f>
        <v>0</v>
      </c>
      <c r="I569" s="52" t="n">
        <f aca="false">IF(-B569&gt;E569,1,0)</f>
        <v>0</v>
      </c>
      <c r="J569" s="52" t="n">
        <f aca="false">IF(-B569&gt;F569,1,0)</f>
        <v>0</v>
      </c>
    </row>
    <row r="570" customFormat="false" ht="15" hidden="false" customHeight="false" outlineLevel="0" collapsed="false">
      <c r="A570" s="51" t="n">
        <f aca="false">Prices_MTM!A803</f>
        <v>38342</v>
      </c>
      <c r="B570" s="43" t="n">
        <f aca="false">Prices_MTM!I803</f>
        <v>14500</v>
      </c>
      <c r="C570" s="43" t="n">
        <f aca="false">-PERCENTILE(Prices_MTM!I553:I802,1-Inputs!$B$8)</f>
        <v>140025</v>
      </c>
      <c r="D570" s="43" t="n">
        <f aca="false">NORMSINV(Inputs!$B$8)*STDEV(Prices_MTM!I553:I802)</f>
        <v>150842.001295752</v>
      </c>
      <c r="E570" s="43" t="n">
        <f aca="false">-PERCENTILE(Prices_MTM!I553:I802,1-Inputs!$B$9)</f>
        <v>268535</v>
      </c>
      <c r="F570" s="43" t="n">
        <f aca="false">NORMSINV(Inputs!$B$9)*STDEV(Prices_MTM!I553:I802)</f>
        <v>213338.721014835</v>
      </c>
      <c r="G570" s="52" t="n">
        <f aca="false">IF(-B570&gt;C570,1,0)</f>
        <v>0</v>
      </c>
      <c r="H570" s="52" t="n">
        <f aca="false">IF(-B570&gt;D570,1,0)</f>
        <v>0</v>
      </c>
      <c r="I570" s="52" t="n">
        <f aca="false">IF(-B570&gt;E570,1,0)</f>
        <v>0</v>
      </c>
      <c r="J570" s="52" t="n">
        <f aca="false">IF(-B570&gt;F570,1,0)</f>
        <v>0</v>
      </c>
    </row>
    <row r="571" customFormat="false" ht="15" hidden="false" customHeight="false" outlineLevel="0" collapsed="false">
      <c r="A571" s="51" t="n">
        <f aca="false">Prices_MTM!A804</f>
        <v>38343</v>
      </c>
      <c r="B571" s="43" t="n">
        <f aca="false">Prices_MTM!I804</f>
        <v>-55000.0000000001</v>
      </c>
      <c r="C571" s="43" t="n">
        <f aca="false">-PERCENTILE(Prices_MTM!I554:I803,1-Inputs!$B$8)</f>
        <v>140025</v>
      </c>
      <c r="D571" s="43" t="n">
        <f aca="false">NORMSINV(Inputs!$B$8)*STDEV(Prices_MTM!I554:I803)</f>
        <v>150491.787232282</v>
      </c>
      <c r="E571" s="43" t="n">
        <f aca="false">-PERCENTILE(Prices_MTM!I554:I803,1-Inputs!$B$9)</f>
        <v>268535</v>
      </c>
      <c r="F571" s="43" t="n">
        <f aca="false">NORMSINV(Inputs!$B$9)*STDEV(Prices_MTM!I554:I803)</f>
        <v>212843.406581585</v>
      </c>
      <c r="G571" s="52" t="n">
        <f aca="false">IF(-B571&gt;C571,1,0)</f>
        <v>0</v>
      </c>
      <c r="H571" s="52" t="n">
        <f aca="false">IF(-B571&gt;D571,1,0)</f>
        <v>0</v>
      </c>
      <c r="I571" s="52" t="n">
        <f aca="false">IF(-B571&gt;E571,1,0)</f>
        <v>0</v>
      </c>
      <c r="J571" s="52" t="n">
        <f aca="false">IF(-B571&gt;F571,1,0)</f>
        <v>0</v>
      </c>
    </row>
    <row r="572" customFormat="false" ht="15" hidden="false" customHeight="false" outlineLevel="0" collapsed="false">
      <c r="A572" s="51" t="n">
        <f aca="false">Prices_MTM!A805</f>
        <v>38344</v>
      </c>
      <c r="B572" s="43" t="n">
        <f aca="false">Prices_MTM!I805</f>
        <v>-178500</v>
      </c>
      <c r="C572" s="43" t="n">
        <f aca="false">-PERCENTILE(Prices_MTM!I555:I804,1-Inputs!$B$8)</f>
        <v>135200</v>
      </c>
      <c r="D572" s="43" t="n">
        <f aca="false">NORMSINV(Inputs!$B$8)*STDEV(Prices_MTM!I555:I804)</f>
        <v>141292.503365607</v>
      </c>
      <c r="E572" s="43" t="n">
        <f aca="false">-PERCENTILE(Prices_MTM!I555:I804,1-Inputs!$B$9)</f>
        <v>231460</v>
      </c>
      <c r="F572" s="43" t="n">
        <f aca="false">NORMSINV(Inputs!$B$9)*STDEV(Prices_MTM!I555:I804)</f>
        <v>199832.683855087</v>
      </c>
      <c r="G572" s="52" t="n">
        <f aca="false">IF(-B572&gt;C572,1,0)</f>
        <v>1</v>
      </c>
      <c r="H572" s="52" t="n">
        <f aca="false">IF(-B572&gt;D572,1,0)</f>
        <v>1</v>
      </c>
      <c r="I572" s="52" t="n">
        <f aca="false">IF(-B572&gt;E572,1,0)</f>
        <v>0</v>
      </c>
      <c r="J572" s="52" t="n">
        <f aca="false">IF(-B572&gt;F572,1,0)</f>
        <v>0</v>
      </c>
    </row>
    <row r="573" customFormat="false" ht="15" hidden="false" customHeight="false" outlineLevel="0" collapsed="false">
      <c r="A573" s="51" t="n">
        <f aca="false">Prices_MTM!A806</f>
        <v>38348</v>
      </c>
      <c r="B573" s="43" t="n">
        <f aca="false">Prices_MTM!I806</f>
        <v>-58500.0000000001</v>
      </c>
      <c r="C573" s="43" t="n">
        <f aca="false">-PERCENTILE(Prices_MTM!I556:I805,1-Inputs!$B$8)</f>
        <v>135200</v>
      </c>
      <c r="D573" s="43" t="n">
        <f aca="false">NORMSINV(Inputs!$B$8)*STDEV(Prices_MTM!I556:I805)</f>
        <v>141744.79946327</v>
      </c>
      <c r="E573" s="43" t="n">
        <f aca="false">-PERCENTILE(Prices_MTM!I556:I805,1-Inputs!$B$9)</f>
        <v>231460</v>
      </c>
      <c r="F573" s="43" t="n">
        <f aca="false">NORMSINV(Inputs!$B$9)*STDEV(Prices_MTM!I556:I805)</f>
        <v>200472.374857372</v>
      </c>
      <c r="G573" s="52" t="n">
        <f aca="false">IF(-B573&gt;C573,1,0)</f>
        <v>0</v>
      </c>
      <c r="H573" s="52" t="n">
        <f aca="false">IF(-B573&gt;D573,1,0)</f>
        <v>0</v>
      </c>
      <c r="I573" s="52" t="n">
        <f aca="false">IF(-B573&gt;E573,1,0)</f>
        <v>0</v>
      </c>
      <c r="J573" s="52" t="n">
        <f aca="false">IF(-B573&gt;F573,1,0)</f>
        <v>0</v>
      </c>
    </row>
    <row r="574" customFormat="false" ht="15" hidden="false" customHeight="false" outlineLevel="0" collapsed="false">
      <c r="A574" s="51" t="n">
        <f aca="false">Prices_MTM!A807</f>
        <v>38349</v>
      </c>
      <c r="B574" s="43" t="n">
        <f aca="false">Prices_MTM!I807</f>
        <v>20000.0000000003</v>
      </c>
      <c r="C574" s="43" t="n">
        <f aca="false">-PERCENTILE(Prices_MTM!I557:I806,1-Inputs!$B$8)</f>
        <v>135200</v>
      </c>
      <c r="D574" s="43" t="n">
        <f aca="false">NORMSINV(Inputs!$B$8)*STDEV(Prices_MTM!I557:I806)</f>
        <v>140600.650412383</v>
      </c>
      <c r="E574" s="43" t="n">
        <f aca="false">-PERCENTILE(Prices_MTM!I557:I806,1-Inputs!$B$9)</f>
        <v>231460</v>
      </c>
      <c r="F574" s="43" t="n">
        <f aca="false">NORMSINV(Inputs!$B$9)*STDEV(Prices_MTM!I557:I806)</f>
        <v>198854.183020418</v>
      </c>
      <c r="G574" s="52" t="n">
        <f aca="false">IF(-B574&gt;C574,1,0)</f>
        <v>0</v>
      </c>
      <c r="H574" s="52" t="n">
        <f aca="false">IF(-B574&gt;D574,1,0)</f>
        <v>0</v>
      </c>
      <c r="I574" s="52" t="n">
        <f aca="false">IF(-B574&gt;E574,1,0)</f>
        <v>0</v>
      </c>
      <c r="J574" s="52" t="n">
        <f aca="false">IF(-B574&gt;F574,1,0)</f>
        <v>0</v>
      </c>
    </row>
    <row r="575" customFormat="false" ht="15" hidden="false" customHeight="false" outlineLevel="0" collapsed="false">
      <c r="A575" s="51" t="n">
        <f aca="false">Prices_MTM!A808</f>
        <v>38351</v>
      </c>
      <c r="B575" s="43" t="n">
        <f aca="false">Prices_MTM!I808</f>
        <v>180000</v>
      </c>
      <c r="C575" s="43" t="n">
        <f aca="false">-PERCENTILE(Prices_MTM!I558:I807,1-Inputs!$B$8)</f>
        <v>135200</v>
      </c>
      <c r="D575" s="43" t="n">
        <f aca="false">NORMSINV(Inputs!$B$8)*STDEV(Prices_MTM!I558:I807)</f>
        <v>135726.03940526</v>
      </c>
      <c r="E575" s="43" t="n">
        <f aca="false">-PERCENTILE(Prices_MTM!I558:I807,1-Inputs!$B$9)</f>
        <v>231460</v>
      </c>
      <c r="F575" s="43" t="n">
        <f aca="false">NORMSINV(Inputs!$B$9)*STDEV(Prices_MTM!I558:I807)</f>
        <v>191959.927648764</v>
      </c>
      <c r="G575" s="52" t="n">
        <f aca="false">IF(-B575&gt;C575,1,0)</f>
        <v>0</v>
      </c>
      <c r="H575" s="52" t="n">
        <f aca="false">IF(-B575&gt;D575,1,0)</f>
        <v>0</v>
      </c>
      <c r="I575" s="52" t="n">
        <f aca="false">IF(-B575&gt;E575,1,0)</f>
        <v>0</v>
      </c>
      <c r="J575" s="52" t="n">
        <f aca="false">IF(-B575&gt;F575,1,0)</f>
        <v>0</v>
      </c>
    </row>
    <row r="576" customFormat="false" ht="15" hidden="false" customHeight="false" outlineLevel="0" collapsed="false">
      <c r="A576" s="51" t="n">
        <f aca="false">Prices_MTM!A809</f>
        <v>38356</v>
      </c>
      <c r="B576" s="43" t="n">
        <f aca="false">Prices_MTM!I809</f>
        <v>12500</v>
      </c>
      <c r="C576" s="43" t="n">
        <f aca="false">-PERCENTILE(Prices_MTM!I559:I808,1-Inputs!$B$8)</f>
        <v>130300</v>
      </c>
      <c r="D576" s="43" t="n">
        <f aca="false">NORMSINV(Inputs!$B$8)*STDEV(Prices_MTM!I559:I808)</f>
        <v>129485.715441764</v>
      </c>
      <c r="E576" s="43" t="n">
        <f aca="false">-PERCENTILE(Prices_MTM!I559:I808,1-Inputs!$B$9)</f>
        <v>196240</v>
      </c>
      <c r="F576" s="43" t="n">
        <f aca="false">NORMSINV(Inputs!$B$9)*STDEV(Prices_MTM!I559:I808)</f>
        <v>183134.118380427</v>
      </c>
      <c r="G576" s="52" t="n">
        <f aca="false">IF(-B576&gt;C576,1,0)</f>
        <v>0</v>
      </c>
      <c r="H576" s="52" t="n">
        <f aca="false">IF(-B576&gt;D576,1,0)</f>
        <v>0</v>
      </c>
      <c r="I576" s="52" t="n">
        <f aca="false">IF(-B576&gt;E576,1,0)</f>
        <v>0</v>
      </c>
      <c r="J576" s="52" t="n">
        <f aca="false">IF(-B576&gt;F576,1,0)</f>
        <v>0</v>
      </c>
    </row>
    <row r="577" customFormat="false" ht="15" hidden="false" customHeight="false" outlineLevel="0" collapsed="false">
      <c r="A577" s="51" t="n">
        <f aca="false">Prices_MTM!A810</f>
        <v>38357</v>
      </c>
      <c r="B577" s="43" t="n">
        <f aca="false">Prices_MTM!I810</f>
        <v>-67500.0000000004</v>
      </c>
      <c r="C577" s="43" t="n">
        <f aca="false">-PERCENTILE(Prices_MTM!I560:I809,1-Inputs!$B$8)</f>
        <v>130300</v>
      </c>
      <c r="D577" s="43" t="n">
        <f aca="false">NORMSINV(Inputs!$B$8)*STDEV(Prices_MTM!I560:I809)</f>
        <v>129489.282945191</v>
      </c>
      <c r="E577" s="43" t="n">
        <f aca="false">-PERCENTILE(Prices_MTM!I560:I809,1-Inputs!$B$9)</f>
        <v>196240</v>
      </c>
      <c r="F577" s="43" t="n">
        <f aca="false">NORMSINV(Inputs!$B$9)*STDEV(Prices_MTM!I560:I809)</f>
        <v>183139.163968604</v>
      </c>
      <c r="G577" s="52" t="n">
        <f aca="false">IF(-B577&gt;C577,1,0)</f>
        <v>0</v>
      </c>
      <c r="H577" s="52" t="n">
        <f aca="false">IF(-B577&gt;D577,1,0)</f>
        <v>0</v>
      </c>
      <c r="I577" s="52" t="n">
        <f aca="false">IF(-B577&gt;E577,1,0)</f>
        <v>0</v>
      </c>
      <c r="J577" s="52" t="n">
        <f aca="false">IF(-B577&gt;F577,1,0)</f>
        <v>0</v>
      </c>
    </row>
    <row r="578" customFormat="false" ht="15" hidden="false" customHeight="false" outlineLevel="0" collapsed="false">
      <c r="A578" s="51" t="n">
        <f aca="false">Prices_MTM!A811</f>
        <v>38358</v>
      </c>
      <c r="B578" s="43" t="n">
        <f aca="false">Prices_MTM!I811</f>
        <v>97500.0000000002</v>
      </c>
      <c r="C578" s="43" t="n">
        <f aca="false">-PERCENTILE(Prices_MTM!I561:I810,1-Inputs!$B$8)</f>
        <v>130300</v>
      </c>
      <c r="D578" s="43" t="n">
        <f aca="false">NORMSINV(Inputs!$B$8)*STDEV(Prices_MTM!I561:I810)</f>
        <v>129326.459742983</v>
      </c>
      <c r="E578" s="43" t="n">
        <f aca="false">-PERCENTILE(Prices_MTM!I561:I810,1-Inputs!$B$9)</f>
        <v>196240</v>
      </c>
      <c r="F578" s="43" t="n">
        <f aca="false">NORMSINV(Inputs!$B$9)*STDEV(Prices_MTM!I561:I810)</f>
        <v>182908.880006497</v>
      </c>
      <c r="G578" s="52" t="n">
        <f aca="false">IF(-B578&gt;C578,1,0)</f>
        <v>0</v>
      </c>
      <c r="H578" s="52" t="n">
        <f aca="false">IF(-B578&gt;D578,1,0)</f>
        <v>0</v>
      </c>
      <c r="I578" s="52" t="n">
        <f aca="false">IF(-B578&gt;E578,1,0)</f>
        <v>0</v>
      </c>
      <c r="J578" s="52" t="n">
        <f aca="false">IF(-B578&gt;F578,1,0)</f>
        <v>0</v>
      </c>
    </row>
    <row r="579" customFormat="false" ht="15" hidden="false" customHeight="false" outlineLevel="0" collapsed="false">
      <c r="A579" s="51" t="n">
        <f aca="false">Prices_MTM!A812</f>
        <v>38359</v>
      </c>
      <c r="B579" s="43" t="n">
        <f aca="false">Prices_MTM!I812</f>
        <v>-20499.9999999998</v>
      </c>
      <c r="C579" s="43" t="n">
        <f aca="false">-PERCENTILE(Prices_MTM!I562:I811,1-Inputs!$B$8)</f>
        <v>130300</v>
      </c>
      <c r="D579" s="43" t="n">
        <f aca="false">NORMSINV(Inputs!$B$8)*STDEV(Prices_MTM!I562:I811)</f>
        <v>127183.036378149</v>
      </c>
      <c r="E579" s="43" t="n">
        <f aca="false">-PERCENTILE(Prices_MTM!I562:I811,1-Inputs!$B$9)</f>
        <v>196240</v>
      </c>
      <c r="F579" s="43" t="n">
        <f aca="false">NORMSINV(Inputs!$B$9)*STDEV(Prices_MTM!I562:I811)</f>
        <v>179877.395437749</v>
      </c>
      <c r="G579" s="52" t="n">
        <f aca="false">IF(-B579&gt;C579,1,0)</f>
        <v>0</v>
      </c>
      <c r="H579" s="52" t="n">
        <f aca="false">IF(-B579&gt;D579,1,0)</f>
        <v>0</v>
      </c>
      <c r="I579" s="52" t="n">
        <f aca="false">IF(-B579&gt;E579,1,0)</f>
        <v>0</v>
      </c>
      <c r="J579" s="52" t="n">
        <f aca="false">IF(-B579&gt;F579,1,0)</f>
        <v>0</v>
      </c>
    </row>
    <row r="580" customFormat="false" ht="15" hidden="false" customHeight="false" outlineLevel="0" collapsed="false">
      <c r="A580" s="51" t="n">
        <f aca="false">Prices_MTM!A813</f>
        <v>38362</v>
      </c>
      <c r="B580" s="43" t="n">
        <f aca="false">Prices_MTM!I813</f>
        <v>-72499.9999999998</v>
      </c>
      <c r="C580" s="43" t="n">
        <f aca="false">-PERCENTILE(Prices_MTM!I563:I812,1-Inputs!$B$8)</f>
        <v>122050</v>
      </c>
      <c r="D580" s="43" t="n">
        <f aca="false">NORMSINV(Inputs!$B$8)*STDEV(Prices_MTM!I563:I812)</f>
        <v>126414.76904098</v>
      </c>
      <c r="E580" s="43" t="n">
        <f aca="false">-PERCENTILE(Prices_MTM!I563:I812,1-Inputs!$B$9)</f>
        <v>196240</v>
      </c>
      <c r="F580" s="43" t="n">
        <f aca="false">NORMSINV(Inputs!$B$9)*STDEV(Prices_MTM!I563:I812)</f>
        <v>178790.820281618</v>
      </c>
      <c r="G580" s="52" t="n">
        <f aca="false">IF(-B580&gt;C580,1,0)</f>
        <v>0</v>
      </c>
      <c r="H580" s="52" t="n">
        <f aca="false">IF(-B580&gt;D580,1,0)</f>
        <v>0</v>
      </c>
      <c r="I580" s="52" t="n">
        <f aca="false">IF(-B580&gt;E580,1,0)</f>
        <v>0</v>
      </c>
      <c r="J580" s="52" t="n">
        <f aca="false">IF(-B580&gt;F580,1,0)</f>
        <v>0</v>
      </c>
    </row>
    <row r="581" customFormat="false" ht="15" hidden="false" customHeight="false" outlineLevel="0" collapsed="false">
      <c r="A581" s="51" t="n">
        <f aca="false">Prices_MTM!A814</f>
        <v>38363</v>
      </c>
      <c r="B581" s="43" t="n">
        <f aca="false">Prices_MTM!I814</f>
        <v>97999.9999999993</v>
      </c>
      <c r="C581" s="43" t="n">
        <f aca="false">-PERCENTILE(Prices_MTM!I564:I813,1-Inputs!$B$8)</f>
        <v>122050</v>
      </c>
      <c r="D581" s="43" t="n">
        <f aca="false">NORMSINV(Inputs!$B$8)*STDEV(Prices_MTM!I564:I813)</f>
        <v>126621.197823051</v>
      </c>
      <c r="E581" s="43" t="n">
        <f aca="false">-PERCENTILE(Prices_MTM!I564:I813,1-Inputs!$B$9)</f>
        <v>196240</v>
      </c>
      <c r="F581" s="43" t="n">
        <f aca="false">NORMSINV(Inputs!$B$9)*STDEV(Prices_MTM!I564:I813)</f>
        <v>179082.776447469</v>
      </c>
      <c r="G581" s="52" t="n">
        <f aca="false">IF(-B581&gt;C581,1,0)</f>
        <v>0</v>
      </c>
      <c r="H581" s="52" t="n">
        <f aca="false">IF(-B581&gt;D581,1,0)</f>
        <v>0</v>
      </c>
      <c r="I581" s="52" t="n">
        <f aca="false">IF(-B581&gt;E581,1,0)</f>
        <v>0</v>
      </c>
      <c r="J581" s="52" t="n">
        <f aca="false">IF(-B581&gt;F581,1,0)</f>
        <v>0</v>
      </c>
    </row>
    <row r="582" customFormat="false" ht="15" hidden="false" customHeight="false" outlineLevel="0" collapsed="false">
      <c r="A582" s="51" t="n">
        <f aca="false">Prices_MTM!A815</f>
        <v>38365</v>
      </c>
      <c r="B582" s="43" t="n">
        <f aca="false">Prices_MTM!I815</f>
        <v>129500.000000001</v>
      </c>
      <c r="C582" s="43" t="n">
        <f aca="false">-PERCENTILE(Prices_MTM!I565:I814,1-Inputs!$B$8)</f>
        <v>115775</v>
      </c>
      <c r="D582" s="43" t="n">
        <f aca="false">NORMSINV(Inputs!$B$8)*STDEV(Prices_MTM!I565:I814)</f>
        <v>125686.33203031</v>
      </c>
      <c r="E582" s="43" t="n">
        <f aca="false">-PERCENTILE(Prices_MTM!I565:I814,1-Inputs!$B$9)</f>
        <v>196240</v>
      </c>
      <c r="F582" s="43" t="n">
        <f aca="false">NORMSINV(Inputs!$B$9)*STDEV(Prices_MTM!I565:I814)</f>
        <v>177760.577916353</v>
      </c>
      <c r="G582" s="52" t="n">
        <f aca="false">IF(-B582&gt;C582,1,0)</f>
        <v>0</v>
      </c>
      <c r="H582" s="52" t="n">
        <f aca="false">IF(-B582&gt;D582,1,0)</f>
        <v>0</v>
      </c>
      <c r="I582" s="52" t="n">
        <f aca="false">IF(-B582&gt;E582,1,0)</f>
        <v>0</v>
      </c>
      <c r="J582" s="52" t="n">
        <f aca="false">IF(-B582&gt;F582,1,0)</f>
        <v>0</v>
      </c>
    </row>
    <row r="583" customFormat="false" ht="15" hidden="false" customHeight="false" outlineLevel="0" collapsed="false">
      <c r="A583" s="51" t="n">
        <f aca="false">Prices_MTM!A816</f>
        <v>38370</v>
      </c>
      <c r="B583" s="43" t="n">
        <f aca="false">Prices_MTM!I816</f>
        <v>64000.0000000001</v>
      </c>
      <c r="C583" s="43" t="n">
        <f aca="false">-PERCENTILE(Prices_MTM!I566:I815,1-Inputs!$B$8)</f>
        <v>115775</v>
      </c>
      <c r="D583" s="43" t="n">
        <f aca="false">NORMSINV(Inputs!$B$8)*STDEV(Prices_MTM!I566:I815)</f>
        <v>126356.148077292</v>
      </c>
      <c r="E583" s="43" t="n">
        <f aca="false">-PERCENTILE(Prices_MTM!I566:I815,1-Inputs!$B$9)</f>
        <v>196240</v>
      </c>
      <c r="F583" s="43" t="n">
        <f aca="false">NORMSINV(Inputs!$B$9)*STDEV(Prices_MTM!I566:I815)</f>
        <v>178707.911533985</v>
      </c>
      <c r="G583" s="52" t="n">
        <f aca="false">IF(-B583&gt;C583,1,0)</f>
        <v>0</v>
      </c>
      <c r="H583" s="52" t="n">
        <f aca="false">IF(-B583&gt;D583,1,0)</f>
        <v>0</v>
      </c>
      <c r="I583" s="52" t="n">
        <f aca="false">IF(-B583&gt;E583,1,0)</f>
        <v>0</v>
      </c>
      <c r="J583" s="52" t="n">
        <f aca="false">IF(-B583&gt;F583,1,0)</f>
        <v>0</v>
      </c>
    </row>
    <row r="584" customFormat="false" ht="15" hidden="false" customHeight="false" outlineLevel="0" collapsed="false">
      <c r="A584" s="51" t="n">
        <f aca="false">Prices_MTM!A817</f>
        <v>38371</v>
      </c>
      <c r="B584" s="43" t="n">
        <f aca="false">Prices_MTM!I817</f>
        <v>-84000</v>
      </c>
      <c r="C584" s="43" t="n">
        <f aca="false">-PERCENTILE(Prices_MTM!I567:I816,1-Inputs!$B$8)</f>
        <v>115775</v>
      </c>
      <c r="D584" s="43" t="n">
        <f aca="false">NORMSINV(Inputs!$B$8)*STDEV(Prices_MTM!I567:I816)</f>
        <v>126437.572571128</v>
      </c>
      <c r="E584" s="43" t="n">
        <f aca="false">-PERCENTILE(Prices_MTM!I567:I816,1-Inputs!$B$9)</f>
        <v>196240</v>
      </c>
      <c r="F584" s="43" t="n">
        <f aca="false">NORMSINV(Inputs!$B$9)*STDEV(Prices_MTM!I567:I816)</f>
        <v>178823.071749475</v>
      </c>
      <c r="G584" s="52" t="n">
        <f aca="false">IF(-B584&gt;C584,1,0)</f>
        <v>0</v>
      </c>
      <c r="H584" s="52" t="n">
        <f aca="false">IF(-B584&gt;D584,1,0)</f>
        <v>0</v>
      </c>
      <c r="I584" s="52" t="n">
        <f aca="false">IF(-B584&gt;E584,1,0)</f>
        <v>0</v>
      </c>
      <c r="J584" s="52" t="n">
        <f aca="false">IF(-B584&gt;F584,1,0)</f>
        <v>0</v>
      </c>
    </row>
    <row r="585" customFormat="false" ht="15" hidden="false" customHeight="false" outlineLevel="0" collapsed="false">
      <c r="A585" s="51" t="n">
        <f aca="false">Prices_MTM!A818</f>
        <v>38372</v>
      </c>
      <c r="B585" s="43" t="n">
        <f aca="false">Prices_MTM!I818</f>
        <v>-5000.00000000043</v>
      </c>
      <c r="C585" s="43" t="n">
        <f aca="false">-PERCENTILE(Prices_MTM!I568:I817,1-Inputs!$B$8)</f>
        <v>115775</v>
      </c>
      <c r="D585" s="43" t="n">
        <f aca="false">NORMSINV(Inputs!$B$8)*STDEV(Prices_MTM!I568:I817)</f>
        <v>126064.973173548</v>
      </c>
      <c r="E585" s="43" t="n">
        <f aca="false">-PERCENTILE(Prices_MTM!I568:I817,1-Inputs!$B$9)</f>
        <v>196240</v>
      </c>
      <c r="F585" s="43" t="n">
        <f aca="false">NORMSINV(Inputs!$B$9)*STDEV(Prices_MTM!I568:I817)</f>
        <v>178296.097311005</v>
      </c>
      <c r="G585" s="52" t="n">
        <f aca="false">IF(-B585&gt;C585,1,0)</f>
        <v>0</v>
      </c>
      <c r="H585" s="52" t="n">
        <f aca="false">IF(-B585&gt;D585,1,0)</f>
        <v>0</v>
      </c>
      <c r="I585" s="52" t="n">
        <f aca="false">IF(-B585&gt;E585,1,0)</f>
        <v>0</v>
      </c>
      <c r="J585" s="52" t="n">
        <f aca="false">IF(-B585&gt;F585,1,0)</f>
        <v>0</v>
      </c>
    </row>
    <row r="586" customFormat="false" ht="15" hidden="false" customHeight="false" outlineLevel="0" collapsed="false">
      <c r="A586" s="51" t="n">
        <f aca="false">Prices_MTM!A819</f>
        <v>38376</v>
      </c>
      <c r="B586" s="43" t="n">
        <f aca="false">Prices_MTM!I819</f>
        <v>76000.0000000002</v>
      </c>
      <c r="C586" s="43" t="n">
        <f aca="false">-PERCENTILE(Prices_MTM!I569:I818,1-Inputs!$B$8)</f>
        <v>115775</v>
      </c>
      <c r="D586" s="43" t="n">
        <f aca="false">NORMSINV(Inputs!$B$8)*STDEV(Prices_MTM!I569:I818)</f>
        <v>125989.343992577</v>
      </c>
      <c r="E586" s="43" t="n">
        <f aca="false">-PERCENTILE(Prices_MTM!I569:I818,1-Inputs!$B$9)</f>
        <v>196240</v>
      </c>
      <c r="F586" s="43" t="n">
        <f aca="false">NORMSINV(Inputs!$B$9)*STDEV(Prices_MTM!I569:I818)</f>
        <v>178189.133517093</v>
      </c>
      <c r="G586" s="52" t="n">
        <f aca="false">IF(-B586&gt;C586,1,0)</f>
        <v>0</v>
      </c>
      <c r="H586" s="52" t="n">
        <f aca="false">IF(-B586&gt;D586,1,0)</f>
        <v>0</v>
      </c>
      <c r="I586" s="52" t="n">
        <f aca="false">IF(-B586&gt;E586,1,0)</f>
        <v>0</v>
      </c>
      <c r="J586" s="52" t="n">
        <f aca="false">IF(-B586&gt;F586,1,0)</f>
        <v>0</v>
      </c>
    </row>
    <row r="587" customFormat="false" ht="15" hidden="false" customHeight="false" outlineLevel="0" collapsed="false">
      <c r="A587" s="51" t="n">
        <f aca="false">Prices_MTM!A820</f>
        <v>38377</v>
      </c>
      <c r="B587" s="43" t="n">
        <f aca="false">Prices_MTM!I820</f>
        <v>62000.0000000001</v>
      </c>
      <c r="C587" s="43" t="n">
        <f aca="false">-PERCENTILE(Prices_MTM!I570:I819,1-Inputs!$B$8)</f>
        <v>115775</v>
      </c>
      <c r="D587" s="43" t="n">
        <f aca="false">NORMSINV(Inputs!$B$8)*STDEV(Prices_MTM!I570:I819)</f>
        <v>126184.057731883</v>
      </c>
      <c r="E587" s="43" t="n">
        <f aca="false">-PERCENTILE(Prices_MTM!I570:I819,1-Inputs!$B$9)</f>
        <v>196240</v>
      </c>
      <c r="F587" s="43" t="n">
        <f aca="false">NORMSINV(Inputs!$B$9)*STDEV(Prices_MTM!I570:I819)</f>
        <v>178464.520874399</v>
      </c>
      <c r="G587" s="52" t="n">
        <f aca="false">IF(-B587&gt;C587,1,0)</f>
        <v>0</v>
      </c>
      <c r="H587" s="52" t="n">
        <f aca="false">IF(-B587&gt;D587,1,0)</f>
        <v>0</v>
      </c>
      <c r="I587" s="52" t="n">
        <f aca="false">IF(-B587&gt;E587,1,0)</f>
        <v>0</v>
      </c>
      <c r="J587" s="52" t="n">
        <f aca="false">IF(-B587&gt;F587,1,0)</f>
        <v>0</v>
      </c>
    </row>
    <row r="588" customFormat="false" ht="15" hidden="false" customHeight="false" outlineLevel="0" collapsed="false">
      <c r="A588" s="51" t="n">
        <f aca="false">Prices_MTM!A821</f>
        <v>38378</v>
      </c>
      <c r="B588" s="43" t="n">
        <f aca="false">Prices_MTM!I821</f>
        <v>-53000.0000000001</v>
      </c>
      <c r="C588" s="43" t="n">
        <f aca="false">-PERCENTILE(Prices_MTM!I571:I820,1-Inputs!$B$8)</f>
        <v>115775</v>
      </c>
      <c r="D588" s="43" t="n">
        <f aca="false">NORMSINV(Inputs!$B$8)*STDEV(Prices_MTM!I571:I820)</f>
        <v>126280.481527039</v>
      </c>
      <c r="E588" s="43" t="n">
        <f aca="false">-PERCENTILE(Prices_MTM!I571:I820,1-Inputs!$B$9)</f>
        <v>196240</v>
      </c>
      <c r="F588" s="43" t="n">
        <f aca="false">NORMSINV(Inputs!$B$9)*STDEV(Prices_MTM!I571:I820)</f>
        <v>178600.894887985</v>
      </c>
      <c r="G588" s="52" t="n">
        <f aca="false">IF(-B588&gt;C588,1,0)</f>
        <v>0</v>
      </c>
      <c r="H588" s="52" t="n">
        <f aca="false">IF(-B588&gt;D588,1,0)</f>
        <v>0</v>
      </c>
      <c r="I588" s="52" t="n">
        <f aca="false">IF(-B588&gt;E588,1,0)</f>
        <v>0</v>
      </c>
      <c r="J588" s="52" t="n">
        <f aca="false">IF(-B588&gt;F588,1,0)</f>
        <v>0</v>
      </c>
    </row>
    <row r="589" customFormat="false" ht="15" hidden="false" customHeight="false" outlineLevel="0" collapsed="false">
      <c r="A589" s="51" t="n">
        <f aca="false">Prices_MTM!A822</f>
        <v>38379</v>
      </c>
      <c r="B589" s="43" t="n">
        <f aca="false">Prices_MTM!I822</f>
        <v>-28500</v>
      </c>
      <c r="C589" s="43" t="n">
        <f aca="false">-PERCENTILE(Prices_MTM!I572:I821,1-Inputs!$B$8)</f>
        <v>115775</v>
      </c>
      <c r="D589" s="43" t="n">
        <f aca="false">NORMSINV(Inputs!$B$8)*STDEV(Prices_MTM!I572:I821)</f>
        <v>126394.167697478</v>
      </c>
      <c r="E589" s="43" t="n">
        <f aca="false">-PERCENTILE(Prices_MTM!I572:I821,1-Inputs!$B$9)</f>
        <v>196240</v>
      </c>
      <c r="F589" s="43" t="n">
        <f aca="false">NORMSINV(Inputs!$B$9)*STDEV(Prices_MTM!I572:I821)</f>
        <v>178761.683408359</v>
      </c>
      <c r="G589" s="52" t="n">
        <f aca="false">IF(-B589&gt;C589,1,0)</f>
        <v>0</v>
      </c>
      <c r="H589" s="52" t="n">
        <f aca="false">IF(-B589&gt;D589,1,0)</f>
        <v>0</v>
      </c>
      <c r="I589" s="52" t="n">
        <f aca="false">IF(-B589&gt;E589,1,0)</f>
        <v>0</v>
      </c>
      <c r="J589" s="52" t="n">
        <f aca="false">IF(-B589&gt;F589,1,0)</f>
        <v>0</v>
      </c>
    </row>
    <row r="590" customFormat="false" ht="15" hidden="false" customHeight="false" outlineLevel="0" collapsed="false">
      <c r="A590" s="51" t="n">
        <f aca="false">Prices_MTM!A823</f>
        <v>38380</v>
      </c>
      <c r="B590" s="43" t="n">
        <f aca="false">Prices_MTM!I823</f>
        <v>-77000</v>
      </c>
      <c r="C590" s="43" t="n">
        <f aca="false">-PERCENTILE(Prices_MTM!I573:I822,1-Inputs!$B$8)</f>
        <v>115775</v>
      </c>
      <c r="D590" s="43" t="n">
        <f aca="false">NORMSINV(Inputs!$B$8)*STDEV(Prices_MTM!I573:I822)</f>
        <v>126232.196288829</v>
      </c>
      <c r="E590" s="43" t="n">
        <f aca="false">-PERCENTILE(Prices_MTM!I573:I822,1-Inputs!$B$9)</f>
        <v>196240</v>
      </c>
      <c r="F590" s="43" t="n">
        <f aca="false">NORMSINV(Inputs!$B$9)*STDEV(Prices_MTM!I573:I822)</f>
        <v>178532.604154137</v>
      </c>
      <c r="G590" s="52" t="n">
        <f aca="false">IF(-B590&gt;C590,1,0)</f>
        <v>0</v>
      </c>
      <c r="H590" s="52" t="n">
        <f aca="false">IF(-B590&gt;D590,1,0)</f>
        <v>0</v>
      </c>
      <c r="I590" s="52" t="n">
        <f aca="false">IF(-B590&gt;E590,1,0)</f>
        <v>0</v>
      </c>
      <c r="J590" s="52" t="n">
        <f aca="false">IF(-B590&gt;F590,1,0)</f>
        <v>0</v>
      </c>
    </row>
    <row r="591" customFormat="false" ht="15" hidden="false" customHeight="false" outlineLevel="0" collapsed="false">
      <c r="A591" s="51" t="n">
        <f aca="false">Prices_MTM!A824</f>
        <v>38383</v>
      </c>
      <c r="B591" s="43" t="n">
        <f aca="false">Prices_MTM!I824</f>
        <v>122000</v>
      </c>
      <c r="C591" s="43" t="n">
        <f aca="false">-PERCENTILE(Prices_MTM!I574:I823,1-Inputs!$B$8)</f>
        <v>115775</v>
      </c>
      <c r="D591" s="43" t="n">
        <f aca="false">NORMSINV(Inputs!$B$8)*STDEV(Prices_MTM!I574:I823)</f>
        <v>125525.26891015</v>
      </c>
      <c r="E591" s="43" t="n">
        <f aca="false">-PERCENTILE(Prices_MTM!I574:I823,1-Inputs!$B$9)</f>
        <v>196240</v>
      </c>
      <c r="F591" s="43" t="n">
        <f aca="false">NORMSINV(Inputs!$B$9)*STDEV(Prices_MTM!I574:I823)</f>
        <v>177532.783271874</v>
      </c>
      <c r="G591" s="52" t="n">
        <f aca="false">IF(-B591&gt;C591,1,0)</f>
        <v>0</v>
      </c>
      <c r="H591" s="52" t="n">
        <f aca="false">IF(-B591&gt;D591,1,0)</f>
        <v>0</v>
      </c>
      <c r="I591" s="52" t="n">
        <f aca="false">IF(-B591&gt;E591,1,0)</f>
        <v>0</v>
      </c>
      <c r="J591" s="52" t="n">
        <f aca="false">IF(-B591&gt;F591,1,0)</f>
        <v>0</v>
      </c>
    </row>
    <row r="592" customFormat="false" ht="15" hidden="false" customHeight="false" outlineLevel="0" collapsed="false">
      <c r="A592" s="51" t="n">
        <f aca="false">Prices_MTM!A825</f>
        <v>38384</v>
      </c>
      <c r="B592" s="43" t="n">
        <f aca="false">Prices_MTM!I825</f>
        <v>-145500</v>
      </c>
      <c r="C592" s="43" t="n">
        <f aca="false">-PERCENTILE(Prices_MTM!I575:I824,1-Inputs!$B$8)</f>
        <v>115775</v>
      </c>
      <c r="D592" s="43" t="n">
        <f aca="false">NORMSINV(Inputs!$B$8)*STDEV(Prices_MTM!I575:I824)</f>
        <v>126134.920887801</v>
      </c>
      <c r="E592" s="43" t="n">
        <f aca="false">-PERCENTILE(Prices_MTM!I575:I824,1-Inputs!$B$9)</f>
        <v>196240</v>
      </c>
      <c r="F592" s="43" t="n">
        <f aca="false">NORMSINV(Inputs!$B$9)*STDEV(Prices_MTM!I575:I824)</f>
        <v>178395.025698115</v>
      </c>
      <c r="G592" s="52" t="n">
        <f aca="false">IF(-B592&gt;C592,1,0)</f>
        <v>1</v>
      </c>
      <c r="H592" s="52" t="n">
        <f aca="false">IF(-B592&gt;D592,1,0)</f>
        <v>1</v>
      </c>
      <c r="I592" s="52" t="n">
        <f aca="false">IF(-B592&gt;E592,1,0)</f>
        <v>0</v>
      </c>
      <c r="J592" s="52" t="n">
        <f aca="false">IF(-B592&gt;F592,1,0)</f>
        <v>0</v>
      </c>
    </row>
    <row r="593" customFormat="false" ht="15" hidden="false" customHeight="false" outlineLevel="0" collapsed="false">
      <c r="A593" s="51" t="n">
        <f aca="false">Prices_MTM!A826</f>
        <v>38385</v>
      </c>
      <c r="B593" s="43" t="n">
        <f aca="false">Prices_MTM!I826</f>
        <v>2499.99999999951</v>
      </c>
      <c r="C593" s="43" t="n">
        <f aca="false">-PERCENTILE(Prices_MTM!I576:I825,1-Inputs!$B$8)</f>
        <v>122050</v>
      </c>
      <c r="D593" s="43" t="n">
        <f aca="false">NORMSINV(Inputs!$B$8)*STDEV(Prices_MTM!I576:I825)</f>
        <v>126819.003351983</v>
      </c>
      <c r="E593" s="43" t="n">
        <f aca="false">-PERCENTILE(Prices_MTM!I576:I825,1-Inputs!$B$9)</f>
        <v>196240</v>
      </c>
      <c r="F593" s="43" t="n">
        <f aca="false">NORMSINV(Inputs!$B$9)*STDEV(Prices_MTM!I576:I825)</f>
        <v>179362.536581846</v>
      </c>
      <c r="G593" s="52" t="n">
        <f aca="false">IF(-B593&gt;C593,1,0)</f>
        <v>0</v>
      </c>
      <c r="H593" s="52" t="n">
        <f aca="false">IF(-B593&gt;D593,1,0)</f>
        <v>0</v>
      </c>
      <c r="I593" s="52" t="n">
        <f aca="false">IF(-B593&gt;E593,1,0)</f>
        <v>0</v>
      </c>
      <c r="J593" s="52" t="n">
        <f aca="false">IF(-B593&gt;F593,1,0)</f>
        <v>0</v>
      </c>
    </row>
    <row r="594" customFormat="false" ht="15" hidden="false" customHeight="false" outlineLevel="0" collapsed="false">
      <c r="A594" s="51" t="n">
        <f aca="false">Prices_MTM!A827</f>
        <v>38386</v>
      </c>
      <c r="B594" s="43" t="n">
        <f aca="false">Prices_MTM!I827</f>
        <v>27000</v>
      </c>
      <c r="C594" s="43" t="n">
        <f aca="false">-PERCENTILE(Prices_MTM!I577:I826,1-Inputs!$B$8)</f>
        <v>122050</v>
      </c>
      <c r="D594" s="43" t="n">
        <f aca="false">NORMSINV(Inputs!$B$8)*STDEV(Prices_MTM!I577:I826)</f>
        <v>126785.562944463</v>
      </c>
      <c r="E594" s="43" t="n">
        <f aca="false">-PERCENTILE(Prices_MTM!I577:I826,1-Inputs!$B$9)</f>
        <v>196240</v>
      </c>
      <c r="F594" s="43" t="n">
        <f aca="false">NORMSINV(Inputs!$B$9)*STDEV(Prices_MTM!I577:I826)</f>
        <v>179315.241175332</v>
      </c>
      <c r="G594" s="52" t="n">
        <f aca="false">IF(-B594&gt;C594,1,0)</f>
        <v>0</v>
      </c>
      <c r="H594" s="52" t="n">
        <f aca="false">IF(-B594&gt;D594,1,0)</f>
        <v>0</v>
      </c>
      <c r="I594" s="52" t="n">
        <f aca="false">IF(-B594&gt;E594,1,0)</f>
        <v>0</v>
      </c>
      <c r="J594" s="52" t="n">
        <f aca="false">IF(-B594&gt;F594,1,0)</f>
        <v>0</v>
      </c>
    </row>
    <row r="595" customFormat="false" ht="15" hidden="false" customHeight="false" outlineLevel="0" collapsed="false">
      <c r="A595" s="51" t="n">
        <f aca="false">Prices_MTM!A828</f>
        <v>38387</v>
      </c>
      <c r="B595" s="43" t="n">
        <f aca="false">Prices_MTM!I828</f>
        <v>-1499.99999999935</v>
      </c>
      <c r="C595" s="43" t="n">
        <f aca="false">-PERCENTILE(Prices_MTM!I578:I827,1-Inputs!$B$8)</f>
        <v>122050</v>
      </c>
      <c r="D595" s="43" t="n">
        <f aca="false">NORMSINV(Inputs!$B$8)*STDEV(Prices_MTM!I578:I827)</f>
        <v>126691.099978589</v>
      </c>
      <c r="E595" s="43" t="n">
        <f aca="false">-PERCENTILE(Prices_MTM!I578:I827,1-Inputs!$B$9)</f>
        <v>196240</v>
      </c>
      <c r="F595" s="43" t="n">
        <f aca="false">NORMSINV(Inputs!$B$9)*STDEV(Prices_MTM!I578:I827)</f>
        <v>179181.640400019</v>
      </c>
      <c r="G595" s="52" t="n">
        <f aca="false">IF(-B595&gt;C595,1,0)</f>
        <v>0</v>
      </c>
      <c r="H595" s="52" t="n">
        <f aca="false">IF(-B595&gt;D595,1,0)</f>
        <v>0</v>
      </c>
      <c r="I595" s="52" t="n">
        <f aca="false">IF(-B595&gt;E595,1,0)</f>
        <v>0</v>
      </c>
      <c r="J595" s="52" t="n">
        <f aca="false">IF(-B595&gt;F595,1,0)</f>
        <v>0</v>
      </c>
    </row>
    <row r="596" customFormat="false" ht="15" hidden="false" customHeight="false" outlineLevel="0" collapsed="false">
      <c r="A596" s="51" t="n">
        <f aca="false">Prices_MTM!A829</f>
        <v>38390</v>
      </c>
      <c r="B596" s="43" t="n">
        <f aca="false">Prices_MTM!I829</f>
        <v>-82000.0000000004</v>
      </c>
      <c r="C596" s="43" t="n">
        <f aca="false">-PERCENTILE(Prices_MTM!I579:I828,1-Inputs!$B$8)</f>
        <v>122050</v>
      </c>
      <c r="D596" s="43" t="n">
        <f aca="false">NORMSINV(Inputs!$B$8)*STDEV(Prices_MTM!I579:I828)</f>
        <v>125872.930747163</v>
      </c>
      <c r="E596" s="43" t="n">
        <f aca="false">-PERCENTILE(Prices_MTM!I579:I828,1-Inputs!$B$9)</f>
        <v>196240</v>
      </c>
      <c r="F596" s="43" t="n">
        <f aca="false">NORMSINV(Inputs!$B$9)*STDEV(Prices_MTM!I579:I828)</f>
        <v>178024.488042541</v>
      </c>
      <c r="G596" s="52" t="n">
        <f aca="false">IF(-B596&gt;C596,1,0)</f>
        <v>0</v>
      </c>
      <c r="H596" s="52" t="n">
        <f aca="false">IF(-B596&gt;D596,1,0)</f>
        <v>0</v>
      </c>
      <c r="I596" s="52" t="n">
        <f aca="false">IF(-B596&gt;E596,1,0)</f>
        <v>0</v>
      </c>
      <c r="J596" s="52" t="n">
        <f aca="false">IF(-B596&gt;F596,1,0)</f>
        <v>0</v>
      </c>
    </row>
    <row r="597" customFormat="false" ht="15" hidden="false" customHeight="false" outlineLevel="0" collapsed="false">
      <c r="A597" s="51" t="n">
        <f aca="false">Prices_MTM!A830</f>
        <v>38391</v>
      </c>
      <c r="B597" s="43" t="n">
        <f aca="false">Prices_MTM!I830</f>
        <v>499.999999999901</v>
      </c>
      <c r="C597" s="43" t="n">
        <f aca="false">-PERCENTILE(Prices_MTM!I580:I829,1-Inputs!$B$8)</f>
        <v>115775</v>
      </c>
      <c r="D597" s="43" t="n">
        <f aca="false">NORMSINV(Inputs!$B$8)*STDEV(Prices_MTM!I580:I829)</f>
        <v>123306.672484579</v>
      </c>
      <c r="E597" s="43" t="n">
        <f aca="false">-PERCENTILE(Prices_MTM!I580:I829,1-Inputs!$B$9)</f>
        <v>181305</v>
      </c>
      <c r="F597" s="43" t="n">
        <f aca="false">NORMSINV(Inputs!$B$9)*STDEV(Prices_MTM!I580:I829)</f>
        <v>174394.980008767</v>
      </c>
      <c r="G597" s="52" t="n">
        <f aca="false">IF(-B597&gt;C597,1,0)</f>
        <v>0</v>
      </c>
      <c r="H597" s="52" t="n">
        <f aca="false">IF(-B597&gt;D597,1,0)</f>
        <v>0</v>
      </c>
      <c r="I597" s="52" t="n">
        <f aca="false">IF(-B597&gt;E597,1,0)</f>
        <v>0</v>
      </c>
      <c r="J597" s="52" t="n">
        <f aca="false">IF(-B597&gt;F597,1,0)</f>
        <v>0</v>
      </c>
    </row>
    <row r="598" customFormat="false" ht="15" hidden="false" customHeight="false" outlineLevel="0" collapsed="false">
      <c r="A598" s="51" t="n">
        <f aca="false">Prices_MTM!A831</f>
        <v>38393</v>
      </c>
      <c r="B598" s="43" t="n">
        <f aca="false">Prices_MTM!I831</f>
        <v>102500</v>
      </c>
      <c r="C598" s="43" t="n">
        <f aca="false">-PERCENTILE(Prices_MTM!I581:I830,1-Inputs!$B$8)</f>
        <v>115775</v>
      </c>
      <c r="D598" s="43" t="n">
        <f aca="false">NORMSINV(Inputs!$B$8)*STDEV(Prices_MTM!I581:I830)</f>
        <v>123282.433598262</v>
      </c>
      <c r="E598" s="43" t="n">
        <f aca="false">-PERCENTILE(Prices_MTM!I581:I830,1-Inputs!$B$9)</f>
        <v>181305</v>
      </c>
      <c r="F598" s="43" t="n">
        <f aca="false">NORMSINV(Inputs!$B$9)*STDEV(Prices_MTM!I581:I830)</f>
        <v>174360.698489288</v>
      </c>
      <c r="G598" s="52" t="n">
        <f aca="false">IF(-B598&gt;C598,1,0)</f>
        <v>0</v>
      </c>
      <c r="H598" s="52" t="n">
        <f aca="false">IF(-B598&gt;D598,1,0)</f>
        <v>0</v>
      </c>
      <c r="I598" s="52" t="n">
        <f aca="false">IF(-B598&gt;E598,1,0)</f>
        <v>0</v>
      </c>
      <c r="J598" s="52" t="n">
        <f aca="false">IF(-B598&gt;F598,1,0)</f>
        <v>0</v>
      </c>
    </row>
    <row r="599" customFormat="false" ht="15" hidden="false" customHeight="false" outlineLevel="0" collapsed="false">
      <c r="A599" s="51" t="n">
        <f aca="false">Prices_MTM!A832</f>
        <v>38394</v>
      </c>
      <c r="B599" s="43" t="n">
        <f aca="false">Prices_MTM!I832</f>
        <v>-8499.99999999973</v>
      </c>
      <c r="C599" s="43" t="n">
        <f aca="false">-PERCENTILE(Prices_MTM!I582:I831,1-Inputs!$B$8)</f>
        <v>115775</v>
      </c>
      <c r="D599" s="43" t="n">
        <f aca="false">NORMSINV(Inputs!$B$8)*STDEV(Prices_MTM!I582:I831)</f>
        <v>123604.117613072</v>
      </c>
      <c r="E599" s="43" t="n">
        <f aca="false">-PERCENTILE(Prices_MTM!I582:I831,1-Inputs!$B$9)</f>
        <v>181305</v>
      </c>
      <c r="F599" s="43" t="n">
        <f aca="false">NORMSINV(Inputs!$B$9)*STDEV(Prices_MTM!I582:I831)</f>
        <v>174815.662330267</v>
      </c>
      <c r="G599" s="52" t="n">
        <f aca="false">IF(-B599&gt;C599,1,0)</f>
        <v>0</v>
      </c>
      <c r="H599" s="52" t="n">
        <f aca="false">IF(-B599&gt;D599,1,0)</f>
        <v>0</v>
      </c>
      <c r="I599" s="52" t="n">
        <f aca="false">IF(-B599&gt;E599,1,0)</f>
        <v>0</v>
      </c>
      <c r="J599" s="52" t="n">
        <f aca="false">IF(-B599&gt;F599,1,0)</f>
        <v>0</v>
      </c>
    </row>
    <row r="600" customFormat="false" ht="15" hidden="false" customHeight="false" outlineLevel="0" collapsed="false">
      <c r="A600" s="51" t="n">
        <f aca="false">Prices_MTM!A833</f>
        <v>38398</v>
      </c>
      <c r="B600" s="43" t="n">
        <f aca="false">Prices_MTM!I833</f>
        <v>-10000.0000000001</v>
      </c>
      <c r="C600" s="43" t="n">
        <f aca="false">-PERCENTILE(Prices_MTM!I583:I832,1-Inputs!$B$8)</f>
        <v>115775</v>
      </c>
      <c r="D600" s="43" t="n">
        <f aca="false">NORMSINV(Inputs!$B$8)*STDEV(Prices_MTM!I583:I832)</f>
        <v>123595.277525955</v>
      </c>
      <c r="E600" s="43" t="n">
        <f aca="false">-PERCENTILE(Prices_MTM!I583:I832,1-Inputs!$B$9)</f>
        <v>181305</v>
      </c>
      <c r="F600" s="43" t="n">
        <f aca="false">NORMSINV(Inputs!$B$9)*STDEV(Prices_MTM!I583:I832)</f>
        <v>174803.159626359</v>
      </c>
      <c r="G600" s="52" t="n">
        <f aca="false">IF(-B600&gt;C600,1,0)</f>
        <v>0</v>
      </c>
      <c r="H600" s="52" t="n">
        <f aca="false">IF(-B600&gt;D600,1,0)</f>
        <v>0</v>
      </c>
      <c r="I600" s="52" t="n">
        <f aca="false">IF(-B600&gt;E600,1,0)</f>
        <v>0</v>
      </c>
      <c r="J600" s="52" t="n">
        <f aca="false">IF(-B600&gt;F600,1,0)</f>
        <v>0</v>
      </c>
    </row>
    <row r="601" customFormat="false" ht="15" hidden="false" customHeight="false" outlineLevel="0" collapsed="false">
      <c r="A601" s="51" t="n">
        <f aca="false">Prices_MTM!A834</f>
        <v>38399</v>
      </c>
      <c r="B601" s="43" t="n">
        <f aca="false">Prices_MTM!I834</f>
        <v>79500.0000000002</v>
      </c>
      <c r="C601" s="43" t="n">
        <f aca="false">-PERCENTILE(Prices_MTM!I584:I833,1-Inputs!$B$8)</f>
        <v>115775</v>
      </c>
      <c r="D601" s="43" t="n">
        <f aca="false">NORMSINV(Inputs!$B$8)*STDEV(Prices_MTM!I584:I833)</f>
        <v>123515.07551649</v>
      </c>
      <c r="E601" s="43" t="n">
        <f aca="false">-PERCENTILE(Prices_MTM!I584:I833,1-Inputs!$B$9)</f>
        <v>181305</v>
      </c>
      <c r="F601" s="43" t="n">
        <f aca="false">NORMSINV(Inputs!$B$9)*STDEV(Prices_MTM!I584:I833)</f>
        <v>174689.728393843</v>
      </c>
      <c r="G601" s="52" t="n">
        <f aca="false">IF(-B601&gt;C601,1,0)</f>
        <v>0</v>
      </c>
      <c r="H601" s="52" t="n">
        <f aca="false">IF(-B601&gt;D601,1,0)</f>
        <v>0</v>
      </c>
      <c r="I601" s="52" t="n">
        <f aca="false">IF(-B601&gt;E601,1,0)</f>
        <v>0</v>
      </c>
      <c r="J601" s="52" t="n">
        <f aca="false">IF(-B601&gt;F601,1,0)</f>
        <v>0</v>
      </c>
    </row>
    <row r="602" customFormat="false" ht="15" hidden="false" customHeight="false" outlineLevel="0" collapsed="false">
      <c r="A602" s="51" t="n">
        <f aca="false">Prices_MTM!A835</f>
        <v>38401</v>
      </c>
      <c r="B602" s="43" t="n">
        <f aca="false">Prices_MTM!I835</f>
        <v>-11999.9999999997</v>
      </c>
      <c r="C602" s="43" t="n">
        <f aca="false">-PERCENTILE(Prices_MTM!I585:I834,1-Inputs!$B$8)</f>
        <v>115775</v>
      </c>
      <c r="D602" s="43" t="n">
        <f aca="false">NORMSINV(Inputs!$B$8)*STDEV(Prices_MTM!I585:I834)</f>
        <v>123758.076024723</v>
      </c>
      <c r="E602" s="43" t="n">
        <f aca="false">-PERCENTILE(Prices_MTM!I585:I834,1-Inputs!$B$9)</f>
        <v>181305</v>
      </c>
      <c r="F602" s="43" t="n">
        <f aca="false">NORMSINV(Inputs!$B$9)*STDEV(Prices_MTM!I585:I834)</f>
        <v>175033.40864992</v>
      </c>
      <c r="G602" s="52" t="n">
        <f aca="false">IF(-B602&gt;C602,1,0)</f>
        <v>0</v>
      </c>
      <c r="H602" s="52" t="n">
        <f aca="false">IF(-B602&gt;D602,1,0)</f>
        <v>0</v>
      </c>
      <c r="I602" s="52" t="n">
        <f aca="false">IF(-B602&gt;E602,1,0)</f>
        <v>0</v>
      </c>
      <c r="J602" s="52" t="n">
        <f aca="false">IF(-B602&gt;F602,1,0)</f>
        <v>0</v>
      </c>
    </row>
    <row r="603" customFormat="false" ht="15" hidden="false" customHeight="false" outlineLevel="0" collapsed="false">
      <c r="A603" s="51" t="n">
        <f aca="false">Prices_MTM!A836</f>
        <v>38406</v>
      </c>
      <c r="B603" s="43" t="n">
        <f aca="false">Prices_MTM!I836</f>
        <v>213000</v>
      </c>
      <c r="C603" s="43" t="n">
        <f aca="false">-PERCENTILE(Prices_MTM!I586:I835,1-Inputs!$B$8)</f>
        <v>115775</v>
      </c>
      <c r="D603" s="43" t="n">
        <f aca="false">NORMSINV(Inputs!$B$8)*STDEV(Prices_MTM!I586:I835)</f>
        <v>123424.064384682</v>
      </c>
      <c r="E603" s="43" t="n">
        <f aca="false">-PERCENTILE(Prices_MTM!I586:I835,1-Inputs!$B$9)</f>
        <v>181305</v>
      </c>
      <c r="F603" s="43" t="n">
        <f aca="false">NORMSINV(Inputs!$B$9)*STDEV(Prices_MTM!I586:I835)</f>
        <v>174561.009613323</v>
      </c>
      <c r="G603" s="52" t="n">
        <f aca="false">IF(-B603&gt;C603,1,0)</f>
        <v>0</v>
      </c>
      <c r="H603" s="52" t="n">
        <f aca="false">IF(-B603&gt;D603,1,0)</f>
        <v>0</v>
      </c>
      <c r="I603" s="52" t="n">
        <f aca="false">IF(-B603&gt;E603,1,0)</f>
        <v>0</v>
      </c>
      <c r="J603" s="52" t="n">
        <f aca="false">IF(-B603&gt;F603,1,0)</f>
        <v>0</v>
      </c>
    </row>
    <row r="604" customFormat="false" ht="15" hidden="false" customHeight="false" outlineLevel="0" collapsed="false">
      <c r="A604" s="51" t="n">
        <f aca="false">Prices_MTM!A837</f>
        <v>38407</v>
      </c>
      <c r="B604" s="43" t="n">
        <f aca="false">Prices_MTM!I837</f>
        <v>-22000.0000000002</v>
      </c>
      <c r="C604" s="43" t="n">
        <f aca="false">-PERCENTILE(Prices_MTM!I587:I836,1-Inputs!$B$8)</f>
        <v>115775</v>
      </c>
      <c r="D604" s="43" t="n">
        <f aca="false">NORMSINV(Inputs!$B$8)*STDEV(Prices_MTM!I587:I836)</f>
        <v>125214.724386526</v>
      </c>
      <c r="E604" s="43" t="n">
        <f aca="false">-PERCENTILE(Prices_MTM!I587:I836,1-Inputs!$B$9)</f>
        <v>181305</v>
      </c>
      <c r="F604" s="43" t="n">
        <f aca="false">NORMSINV(Inputs!$B$9)*STDEV(Prices_MTM!I587:I836)</f>
        <v>177093.574225859</v>
      </c>
      <c r="G604" s="52" t="n">
        <f aca="false">IF(-B604&gt;C604,1,0)</f>
        <v>0</v>
      </c>
      <c r="H604" s="52" t="n">
        <f aca="false">IF(-B604&gt;D604,1,0)</f>
        <v>0</v>
      </c>
      <c r="I604" s="52" t="n">
        <f aca="false">IF(-B604&gt;E604,1,0)</f>
        <v>0</v>
      </c>
      <c r="J604" s="52" t="n">
        <f aca="false">IF(-B604&gt;F604,1,0)</f>
        <v>0</v>
      </c>
    </row>
    <row r="605" customFormat="false" ht="15" hidden="false" customHeight="false" outlineLevel="0" collapsed="false">
      <c r="A605" s="51" t="n">
        <f aca="false">Prices_MTM!A838</f>
        <v>38408</v>
      </c>
      <c r="B605" s="43" t="n">
        <f aca="false">Prices_MTM!I838</f>
        <v>-25499.9999999992</v>
      </c>
      <c r="C605" s="43" t="n">
        <f aca="false">-PERCENTILE(Prices_MTM!I588:I837,1-Inputs!$B$8)</f>
        <v>115775</v>
      </c>
      <c r="D605" s="43" t="n">
        <f aca="false">NORMSINV(Inputs!$B$8)*STDEV(Prices_MTM!I588:I837)</f>
        <v>125007.788461743</v>
      </c>
      <c r="E605" s="43" t="n">
        <f aca="false">-PERCENTILE(Prices_MTM!I588:I837,1-Inputs!$B$9)</f>
        <v>181305</v>
      </c>
      <c r="F605" s="43" t="n">
        <f aca="false">NORMSINV(Inputs!$B$9)*STDEV(Prices_MTM!I588:I837)</f>
        <v>176800.900798392</v>
      </c>
      <c r="G605" s="52" t="n">
        <f aca="false">IF(-B605&gt;C605,1,0)</f>
        <v>0</v>
      </c>
      <c r="H605" s="52" t="n">
        <f aca="false">IF(-B605&gt;D605,1,0)</f>
        <v>0</v>
      </c>
      <c r="I605" s="52" t="n">
        <f aca="false">IF(-B605&gt;E605,1,0)</f>
        <v>0</v>
      </c>
      <c r="J605" s="52" t="n">
        <f aca="false">IF(-B605&gt;F605,1,0)</f>
        <v>0</v>
      </c>
    </row>
    <row r="606" customFormat="false" ht="15" hidden="false" customHeight="false" outlineLevel="0" collapsed="false">
      <c r="A606" s="51" t="n">
        <f aca="false">Prices_MTM!A839</f>
        <v>38413</v>
      </c>
      <c r="B606" s="43" t="n">
        <f aca="false">Prices_MTM!I839</f>
        <v>29999.9999999997</v>
      </c>
      <c r="C606" s="43" t="n">
        <f aca="false">-PERCENTILE(Prices_MTM!I589:I838,1-Inputs!$B$8)</f>
        <v>115775</v>
      </c>
      <c r="D606" s="43" t="n">
        <f aca="false">NORMSINV(Inputs!$B$8)*STDEV(Prices_MTM!I589:I838)</f>
        <v>125044.046787228</v>
      </c>
      <c r="E606" s="43" t="n">
        <f aca="false">-PERCENTILE(Prices_MTM!I589:I838,1-Inputs!$B$9)</f>
        <v>181305</v>
      </c>
      <c r="F606" s="43" t="n">
        <f aca="false">NORMSINV(Inputs!$B$9)*STDEV(Prices_MTM!I589:I838)</f>
        <v>176852.181640058</v>
      </c>
      <c r="G606" s="52" t="n">
        <f aca="false">IF(-B606&gt;C606,1,0)</f>
        <v>0</v>
      </c>
      <c r="H606" s="52" t="n">
        <f aca="false">IF(-B606&gt;D606,1,0)</f>
        <v>0</v>
      </c>
      <c r="I606" s="52" t="n">
        <f aca="false">IF(-B606&gt;E606,1,0)</f>
        <v>0</v>
      </c>
      <c r="J606" s="52" t="n">
        <f aca="false">IF(-B606&gt;F606,1,0)</f>
        <v>0</v>
      </c>
    </row>
    <row r="607" customFormat="false" ht="15" hidden="false" customHeight="false" outlineLevel="0" collapsed="false">
      <c r="A607" s="51" t="n">
        <f aca="false">Prices_MTM!A840</f>
        <v>38414</v>
      </c>
      <c r="B607" s="43" t="n">
        <f aca="false">Prices_MTM!I840</f>
        <v>-32000</v>
      </c>
      <c r="C607" s="43" t="n">
        <f aca="false">-PERCENTILE(Prices_MTM!I590:I839,1-Inputs!$B$8)</f>
        <v>115775</v>
      </c>
      <c r="D607" s="43" t="n">
        <f aca="false">NORMSINV(Inputs!$B$8)*STDEV(Prices_MTM!I590:I839)</f>
        <v>125068.405279809</v>
      </c>
      <c r="E607" s="43" t="n">
        <f aca="false">-PERCENTILE(Prices_MTM!I590:I839,1-Inputs!$B$9)</f>
        <v>181305</v>
      </c>
      <c r="F607" s="43" t="n">
        <f aca="false">NORMSINV(Inputs!$B$9)*STDEV(Prices_MTM!I590:I839)</f>
        <v>176886.632320959</v>
      </c>
      <c r="G607" s="52" t="n">
        <f aca="false">IF(-B607&gt;C607,1,0)</f>
        <v>0</v>
      </c>
      <c r="H607" s="52" t="n">
        <f aca="false">IF(-B607&gt;D607,1,0)</f>
        <v>0</v>
      </c>
      <c r="I607" s="52" t="n">
        <f aca="false">IF(-B607&gt;E607,1,0)</f>
        <v>0</v>
      </c>
      <c r="J607" s="52" t="n">
        <f aca="false">IF(-B607&gt;F607,1,0)</f>
        <v>0</v>
      </c>
    </row>
    <row r="608" customFormat="false" ht="15" hidden="false" customHeight="false" outlineLevel="0" collapsed="false">
      <c r="A608" s="51" t="n">
        <f aca="false">Prices_MTM!A841</f>
        <v>38415</v>
      </c>
      <c r="B608" s="43" t="n">
        <f aca="false">Prices_MTM!I841</f>
        <v>49500.0000000001</v>
      </c>
      <c r="C608" s="43" t="n">
        <f aca="false">-PERCENTILE(Prices_MTM!I591:I840,1-Inputs!$B$8)</f>
        <v>115775</v>
      </c>
      <c r="D608" s="43" t="n">
        <f aca="false">NORMSINV(Inputs!$B$8)*STDEV(Prices_MTM!I591:I840)</f>
        <v>124896.336960584</v>
      </c>
      <c r="E608" s="43" t="n">
        <f aca="false">-PERCENTILE(Prices_MTM!I591:I840,1-Inputs!$B$9)</f>
        <v>181305</v>
      </c>
      <c r="F608" s="43" t="n">
        <f aca="false">NORMSINV(Inputs!$B$9)*STDEV(Prices_MTM!I591:I840)</f>
        <v>176643.272813427</v>
      </c>
      <c r="G608" s="52" t="n">
        <f aca="false">IF(-B608&gt;C608,1,0)</f>
        <v>0</v>
      </c>
      <c r="H608" s="52" t="n">
        <f aca="false">IF(-B608&gt;D608,1,0)</f>
        <v>0</v>
      </c>
      <c r="I608" s="52" t="n">
        <f aca="false">IF(-B608&gt;E608,1,0)</f>
        <v>0</v>
      </c>
      <c r="J608" s="52" t="n">
        <f aca="false">IF(-B608&gt;F608,1,0)</f>
        <v>0</v>
      </c>
    </row>
    <row r="609" customFormat="false" ht="15" hidden="false" customHeight="false" outlineLevel="0" collapsed="false">
      <c r="A609" s="51" t="n">
        <f aca="false">Prices_MTM!A842</f>
        <v>38418</v>
      </c>
      <c r="B609" s="43" t="n">
        <f aca="false">Prices_MTM!I842</f>
        <v>31499.9999999998</v>
      </c>
      <c r="C609" s="43" t="n">
        <f aca="false">-PERCENTILE(Prices_MTM!I592:I841,1-Inputs!$B$8)</f>
        <v>115775</v>
      </c>
      <c r="D609" s="43" t="n">
        <f aca="false">NORMSINV(Inputs!$B$8)*STDEV(Prices_MTM!I592:I841)</f>
        <v>124978.903324514</v>
      </c>
      <c r="E609" s="43" t="n">
        <f aca="false">-PERCENTILE(Prices_MTM!I592:I841,1-Inputs!$B$9)</f>
        <v>181305</v>
      </c>
      <c r="F609" s="43" t="n">
        <f aca="false">NORMSINV(Inputs!$B$9)*STDEV(Prices_MTM!I592:I841)</f>
        <v>176760.047997583</v>
      </c>
      <c r="G609" s="52" t="n">
        <f aca="false">IF(-B609&gt;C609,1,0)</f>
        <v>0</v>
      </c>
      <c r="H609" s="52" t="n">
        <f aca="false">IF(-B609&gt;D609,1,0)</f>
        <v>0</v>
      </c>
      <c r="I609" s="52" t="n">
        <f aca="false">IF(-B609&gt;E609,1,0)</f>
        <v>0</v>
      </c>
      <c r="J609" s="52" t="n">
        <f aca="false">IF(-B609&gt;F609,1,0)</f>
        <v>0</v>
      </c>
    </row>
    <row r="610" customFormat="false" ht="15" hidden="false" customHeight="false" outlineLevel="0" collapsed="false">
      <c r="A610" s="51" t="n">
        <f aca="false">Prices_MTM!A843</f>
        <v>38419</v>
      </c>
      <c r="B610" s="43" t="n">
        <f aca="false">Prices_MTM!I843</f>
        <v>-6000.00000000023</v>
      </c>
      <c r="C610" s="43" t="n">
        <f aca="false">-PERCENTILE(Prices_MTM!I593:I842,1-Inputs!$B$8)</f>
        <v>115775</v>
      </c>
      <c r="D610" s="43" t="n">
        <f aca="false">NORMSINV(Inputs!$B$8)*STDEV(Prices_MTM!I593:I842)</f>
        <v>124868.773411534</v>
      </c>
      <c r="E610" s="43" t="n">
        <f aca="false">-PERCENTILE(Prices_MTM!I593:I842,1-Inputs!$B$9)</f>
        <v>181305</v>
      </c>
      <c r="F610" s="43" t="n">
        <f aca="false">NORMSINV(Inputs!$B$9)*STDEV(Prices_MTM!I593:I842)</f>
        <v>176604.289159999</v>
      </c>
      <c r="G610" s="52" t="n">
        <f aca="false">IF(-B610&gt;C610,1,0)</f>
        <v>0</v>
      </c>
      <c r="H610" s="52" t="n">
        <f aca="false">IF(-B610&gt;D610,1,0)</f>
        <v>0</v>
      </c>
      <c r="I610" s="52" t="n">
        <f aca="false">IF(-B610&gt;E610,1,0)</f>
        <v>0</v>
      </c>
      <c r="J610" s="52" t="n">
        <f aca="false">IF(-B610&gt;F610,1,0)</f>
        <v>0</v>
      </c>
    </row>
    <row r="611" customFormat="false" ht="15" hidden="false" customHeight="false" outlineLevel="0" collapsed="false">
      <c r="A611" s="51" t="n">
        <f aca="false">Prices_MTM!A844</f>
        <v>38428</v>
      </c>
      <c r="B611" s="43" t="n">
        <f aca="false">Prices_MTM!I844</f>
        <v>48000.0000000001</v>
      </c>
      <c r="C611" s="43" t="n">
        <f aca="false">-PERCENTILE(Prices_MTM!I594:I843,1-Inputs!$B$8)</f>
        <v>115775</v>
      </c>
      <c r="D611" s="43" t="n">
        <f aca="false">NORMSINV(Inputs!$B$8)*STDEV(Prices_MTM!I594:I843)</f>
        <v>124769.700826808</v>
      </c>
      <c r="E611" s="43" t="n">
        <f aca="false">-PERCENTILE(Prices_MTM!I594:I843,1-Inputs!$B$9)</f>
        <v>181305</v>
      </c>
      <c r="F611" s="43" t="n">
        <f aca="false">NORMSINV(Inputs!$B$9)*STDEV(Prices_MTM!I594:I843)</f>
        <v>176464.168912776</v>
      </c>
      <c r="G611" s="52" t="n">
        <f aca="false">IF(-B611&gt;C611,1,0)</f>
        <v>0</v>
      </c>
      <c r="H611" s="52" t="n">
        <f aca="false">IF(-B611&gt;D611,1,0)</f>
        <v>0</v>
      </c>
      <c r="I611" s="52" t="n">
        <f aca="false">IF(-B611&gt;E611,1,0)</f>
        <v>0</v>
      </c>
      <c r="J611" s="52" t="n">
        <f aca="false">IF(-B611&gt;F611,1,0)</f>
        <v>0</v>
      </c>
    </row>
    <row r="612" customFormat="false" ht="15" hidden="false" customHeight="false" outlineLevel="0" collapsed="false">
      <c r="A612" s="51" t="n">
        <f aca="false">Prices_MTM!A845</f>
        <v>38429</v>
      </c>
      <c r="B612" s="43" t="n">
        <f aca="false">Prices_MTM!I845</f>
        <v>43000</v>
      </c>
      <c r="C612" s="43" t="n">
        <f aca="false">-PERCENTILE(Prices_MTM!I595:I844,1-Inputs!$B$8)</f>
        <v>115775</v>
      </c>
      <c r="D612" s="43" t="n">
        <f aca="false">NORMSINV(Inputs!$B$8)*STDEV(Prices_MTM!I595:I844)</f>
        <v>124848.167914791</v>
      </c>
      <c r="E612" s="43" t="n">
        <f aca="false">-PERCENTILE(Prices_MTM!I595:I844,1-Inputs!$B$9)</f>
        <v>181305</v>
      </c>
      <c r="F612" s="43" t="n">
        <f aca="false">NORMSINV(Inputs!$B$9)*STDEV(Prices_MTM!I595:I844)</f>
        <v>176575.146412732</v>
      </c>
      <c r="G612" s="52" t="n">
        <f aca="false">IF(-B612&gt;C612,1,0)</f>
        <v>0</v>
      </c>
      <c r="H612" s="52" t="n">
        <f aca="false">IF(-B612&gt;D612,1,0)</f>
        <v>0</v>
      </c>
      <c r="I612" s="52" t="n">
        <f aca="false">IF(-B612&gt;E612,1,0)</f>
        <v>0</v>
      </c>
      <c r="J612" s="52" t="n">
        <f aca="false">IF(-B612&gt;F612,1,0)</f>
        <v>0</v>
      </c>
    </row>
    <row r="613" customFormat="false" ht="15" hidden="false" customHeight="false" outlineLevel="0" collapsed="false">
      <c r="A613" s="51" t="n">
        <f aca="false">Prices_MTM!A846</f>
        <v>38432</v>
      </c>
      <c r="B613" s="43" t="n">
        <f aca="false">Prices_MTM!I846</f>
        <v>-999.999999999447</v>
      </c>
      <c r="C613" s="43" t="n">
        <f aca="false">-PERCENTILE(Prices_MTM!I596:I845,1-Inputs!$B$8)</f>
        <v>115775</v>
      </c>
      <c r="D613" s="43" t="n">
        <f aca="false">NORMSINV(Inputs!$B$8)*STDEV(Prices_MTM!I596:I845)</f>
        <v>124547.91041495</v>
      </c>
      <c r="E613" s="43" t="n">
        <f aca="false">-PERCENTILE(Prices_MTM!I596:I845,1-Inputs!$B$9)</f>
        <v>181305</v>
      </c>
      <c r="F613" s="43" t="n">
        <f aca="false">NORMSINV(Inputs!$B$9)*STDEV(Prices_MTM!I596:I845)</f>
        <v>176150.486500764</v>
      </c>
      <c r="G613" s="52" t="n">
        <f aca="false">IF(-B613&gt;C613,1,0)</f>
        <v>0</v>
      </c>
      <c r="H613" s="52" t="n">
        <f aca="false">IF(-B613&gt;D613,1,0)</f>
        <v>0</v>
      </c>
      <c r="I613" s="52" t="n">
        <f aca="false">IF(-B613&gt;E613,1,0)</f>
        <v>0</v>
      </c>
      <c r="J613" s="52" t="n">
        <f aca="false">IF(-B613&gt;F613,1,0)</f>
        <v>0</v>
      </c>
    </row>
    <row r="614" customFormat="false" ht="15" hidden="false" customHeight="false" outlineLevel="0" collapsed="false">
      <c r="A614" s="51" t="n">
        <f aca="false">Prices_MTM!A847</f>
        <v>38433</v>
      </c>
      <c r="B614" s="43" t="n">
        <f aca="false">Prices_MTM!I847</f>
        <v>-55000.0000000001</v>
      </c>
      <c r="C614" s="43" t="n">
        <f aca="false">-PERCENTILE(Prices_MTM!I597:I846,1-Inputs!$B$8)</f>
        <v>115775</v>
      </c>
      <c r="D614" s="43" t="n">
        <f aca="false">NORMSINV(Inputs!$B$8)*STDEV(Prices_MTM!I597:I846)</f>
        <v>124496.163886502</v>
      </c>
      <c r="E614" s="43" t="n">
        <f aca="false">-PERCENTILE(Prices_MTM!I597:I846,1-Inputs!$B$9)</f>
        <v>181305</v>
      </c>
      <c r="F614" s="43" t="n">
        <f aca="false">NORMSINV(Inputs!$B$9)*STDEV(Prices_MTM!I597:I846)</f>
        <v>176077.300398079</v>
      </c>
      <c r="G614" s="52" t="n">
        <f aca="false">IF(-B614&gt;C614,1,0)</f>
        <v>0</v>
      </c>
      <c r="H614" s="52" t="n">
        <f aca="false">IF(-B614&gt;D614,1,0)</f>
        <v>0</v>
      </c>
      <c r="I614" s="52" t="n">
        <f aca="false">IF(-B614&gt;E614,1,0)</f>
        <v>0</v>
      </c>
      <c r="J614" s="52" t="n">
        <f aca="false">IF(-B614&gt;F614,1,0)</f>
        <v>0</v>
      </c>
    </row>
    <row r="615" customFormat="false" ht="15" hidden="false" customHeight="false" outlineLevel="0" collapsed="false">
      <c r="A615" s="51" t="n">
        <f aca="false">Prices_MTM!A848</f>
        <v>38434</v>
      </c>
      <c r="B615" s="43" t="n">
        <f aca="false">Prices_MTM!I848</f>
        <v>-458500</v>
      </c>
      <c r="C615" s="43" t="n">
        <f aca="false">-PERCENTILE(Prices_MTM!I598:I847,1-Inputs!$B$8)</f>
        <v>115775</v>
      </c>
      <c r="D615" s="43" t="n">
        <f aca="false">NORMSINV(Inputs!$B$8)*STDEV(Prices_MTM!I598:I847)</f>
        <v>124613.654689943</v>
      </c>
      <c r="E615" s="43" t="n">
        <f aca="false">-PERCENTILE(Prices_MTM!I598:I847,1-Inputs!$B$9)</f>
        <v>181305</v>
      </c>
      <c r="F615" s="43" t="n">
        <f aca="false">NORMSINV(Inputs!$B$9)*STDEV(Prices_MTM!I598:I847)</f>
        <v>176243.469883513</v>
      </c>
      <c r="G615" s="52" t="n">
        <f aca="false">IF(-B615&gt;C615,1,0)</f>
        <v>1</v>
      </c>
      <c r="H615" s="52" t="n">
        <f aca="false">IF(-B615&gt;D615,1,0)</f>
        <v>1</v>
      </c>
      <c r="I615" s="52" t="n">
        <f aca="false">IF(-B615&gt;E615,1,0)</f>
        <v>1</v>
      </c>
      <c r="J615" s="52" t="n">
        <f aca="false">IF(-B615&gt;F615,1,0)</f>
        <v>1</v>
      </c>
    </row>
    <row r="616" customFormat="false" ht="15" hidden="false" customHeight="false" outlineLevel="0" collapsed="false">
      <c r="A616" s="51" t="n">
        <f aca="false">Prices_MTM!A849</f>
        <v>38442</v>
      </c>
      <c r="B616" s="43" t="n">
        <f aca="false">Prices_MTM!I849</f>
        <v>503000</v>
      </c>
      <c r="C616" s="43" t="n">
        <f aca="false">-PERCENTILE(Prices_MTM!I599:I848,1-Inputs!$B$8)</f>
        <v>122050</v>
      </c>
      <c r="D616" s="43" t="n">
        <f aca="false">NORMSINV(Inputs!$B$8)*STDEV(Prices_MTM!I599:I848)</f>
        <v>133461.384722177</v>
      </c>
      <c r="E616" s="43" t="n">
        <f aca="false">-PERCENTILE(Prices_MTM!I599:I848,1-Inputs!$B$9)</f>
        <v>196240</v>
      </c>
      <c r="F616" s="43" t="n">
        <f aca="false">NORMSINV(Inputs!$B$9)*STDEV(Prices_MTM!I599:I848)</f>
        <v>188756.983313108</v>
      </c>
      <c r="G616" s="52" t="n">
        <f aca="false">IF(-B616&gt;C616,1,0)</f>
        <v>0</v>
      </c>
      <c r="H616" s="52" t="n">
        <f aca="false">IF(-B616&gt;D616,1,0)</f>
        <v>0</v>
      </c>
      <c r="I616" s="52" t="n">
        <f aca="false">IF(-B616&gt;E616,1,0)</f>
        <v>0</v>
      </c>
      <c r="J616" s="52" t="n">
        <f aca="false">IF(-B616&gt;F616,1,0)</f>
        <v>0</v>
      </c>
    </row>
    <row r="617" customFormat="false" ht="15" hidden="false" customHeight="false" outlineLevel="0" collapsed="false">
      <c r="A617" s="51" t="n">
        <f aca="false">Prices_MTM!A850</f>
        <v>38447</v>
      </c>
      <c r="B617" s="43" t="n">
        <f aca="false">Prices_MTM!I850</f>
        <v>-13500.0000000005</v>
      </c>
      <c r="C617" s="43" t="n">
        <f aca="false">-PERCENTILE(Prices_MTM!I600:I849,1-Inputs!$B$8)</f>
        <v>122050</v>
      </c>
      <c r="D617" s="43" t="n">
        <f aca="false">NORMSINV(Inputs!$B$8)*STDEV(Prices_MTM!I600:I849)</f>
        <v>143209.423897198</v>
      </c>
      <c r="E617" s="43" t="n">
        <f aca="false">-PERCENTILE(Prices_MTM!I600:I849,1-Inputs!$B$9)</f>
        <v>196240</v>
      </c>
      <c r="F617" s="43" t="n">
        <f aca="false">NORMSINV(Inputs!$B$9)*STDEV(Prices_MTM!I600:I849)</f>
        <v>202543.82114433</v>
      </c>
      <c r="G617" s="52" t="n">
        <f aca="false">IF(-B617&gt;C617,1,0)</f>
        <v>0</v>
      </c>
      <c r="H617" s="52" t="n">
        <f aca="false">IF(-B617&gt;D617,1,0)</f>
        <v>0</v>
      </c>
      <c r="I617" s="52" t="n">
        <f aca="false">IF(-B617&gt;E617,1,0)</f>
        <v>0</v>
      </c>
      <c r="J617" s="52" t="n">
        <f aca="false">IF(-B617&gt;F617,1,0)</f>
        <v>0</v>
      </c>
    </row>
    <row r="618" customFormat="false" ht="15" hidden="false" customHeight="false" outlineLevel="0" collapsed="false">
      <c r="A618" s="51" t="n">
        <f aca="false">Prices_MTM!A851</f>
        <v>38448</v>
      </c>
      <c r="B618" s="43" t="n">
        <f aca="false">Prices_MTM!I851</f>
        <v>27500.0000000006</v>
      </c>
      <c r="C618" s="43" t="n">
        <f aca="false">-PERCENTILE(Prices_MTM!I601:I850,1-Inputs!$B$8)</f>
        <v>122050</v>
      </c>
      <c r="D618" s="43" t="n">
        <f aca="false">NORMSINV(Inputs!$B$8)*STDEV(Prices_MTM!I601:I850)</f>
        <v>143214.923816594</v>
      </c>
      <c r="E618" s="43" t="n">
        <f aca="false">-PERCENTILE(Prices_MTM!I601:I850,1-Inputs!$B$9)</f>
        <v>196240</v>
      </c>
      <c r="F618" s="43" t="n">
        <f aca="false">NORMSINV(Inputs!$B$9)*STDEV(Prices_MTM!I601:I850)</f>
        <v>202551.599785288</v>
      </c>
      <c r="G618" s="52" t="n">
        <f aca="false">IF(-B618&gt;C618,1,0)</f>
        <v>0</v>
      </c>
      <c r="H618" s="52" t="n">
        <f aca="false">IF(-B618&gt;D618,1,0)</f>
        <v>0</v>
      </c>
      <c r="I618" s="52" t="n">
        <f aca="false">IF(-B618&gt;E618,1,0)</f>
        <v>0</v>
      </c>
      <c r="J618" s="52" t="n">
        <f aca="false">IF(-B618&gt;F618,1,0)</f>
        <v>0</v>
      </c>
    </row>
    <row r="619" customFormat="false" ht="15" hidden="false" customHeight="false" outlineLevel="0" collapsed="false">
      <c r="A619" s="51" t="n">
        <f aca="false">Prices_MTM!A852</f>
        <v>38449</v>
      </c>
      <c r="B619" s="43" t="n">
        <f aca="false">Prices_MTM!I852</f>
        <v>-96500.0000000007</v>
      </c>
      <c r="C619" s="43" t="n">
        <f aca="false">-PERCENTILE(Prices_MTM!I602:I851,1-Inputs!$B$8)</f>
        <v>122050</v>
      </c>
      <c r="D619" s="43" t="n">
        <f aca="false">NORMSINV(Inputs!$B$8)*STDEV(Prices_MTM!I602:I851)</f>
        <v>143146.321372171</v>
      </c>
      <c r="E619" s="43" t="n">
        <f aca="false">-PERCENTILE(Prices_MTM!I602:I851,1-Inputs!$B$9)</f>
        <v>196240</v>
      </c>
      <c r="F619" s="43" t="n">
        <f aca="false">NORMSINV(Inputs!$B$9)*STDEV(Prices_MTM!I602:I851)</f>
        <v>202454.574038972</v>
      </c>
      <c r="G619" s="52" t="n">
        <f aca="false">IF(-B619&gt;C619,1,0)</f>
        <v>0</v>
      </c>
      <c r="H619" s="52" t="n">
        <f aca="false">IF(-B619&gt;D619,1,0)</f>
        <v>0</v>
      </c>
      <c r="I619" s="52" t="n">
        <f aca="false">IF(-B619&gt;E619,1,0)</f>
        <v>0</v>
      </c>
      <c r="J619" s="52" t="n">
        <f aca="false">IF(-B619&gt;F619,1,0)</f>
        <v>0</v>
      </c>
    </row>
    <row r="620" customFormat="false" ht="15" hidden="false" customHeight="false" outlineLevel="0" collapsed="false">
      <c r="A620" s="51" t="n">
        <f aca="false">Prices_MTM!A853</f>
        <v>38450</v>
      </c>
      <c r="B620" s="43" t="n">
        <f aca="false">Prices_MTM!I853</f>
        <v>-32999.9999999995</v>
      </c>
      <c r="C620" s="43" t="n">
        <f aca="false">-PERCENTILE(Prices_MTM!I603:I852,1-Inputs!$B$8)</f>
        <v>122050</v>
      </c>
      <c r="D620" s="43" t="n">
        <f aca="false">NORMSINV(Inputs!$B$8)*STDEV(Prices_MTM!I603:I852)</f>
        <v>143458.561117102</v>
      </c>
      <c r="E620" s="43" t="n">
        <f aca="false">-PERCENTILE(Prices_MTM!I603:I852,1-Inputs!$B$9)</f>
        <v>196240</v>
      </c>
      <c r="F620" s="43" t="n">
        <f aca="false">NORMSINV(Inputs!$B$9)*STDEV(Prices_MTM!I603:I852)</f>
        <v>202896.180668831</v>
      </c>
      <c r="G620" s="52" t="n">
        <f aca="false">IF(-B620&gt;C620,1,0)</f>
        <v>0</v>
      </c>
      <c r="H620" s="52" t="n">
        <f aca="false">IF(-B620&gt;D620,1,0)</f>
        <v>0</v>
      </c>
      <c r="I620" s="52" t="n">
        <f aca="false">IF(-B620&gt;E620,1,0)</f>
        <v>0</v>
      </c>
      <c r="J620" s="52" t="n">
        <f aca="false">IF(-B620&gt;F620,1,0)</f>
        <v>0</v>
      </c>
    </row>
    <row r="621" customFormat="false" ht="15" hidden="false" customHeight="false" outlineLevel="0" collapsed="false">
      <c r="A621" s="51" t="n">
        <f aca="false">Prices_MTM!A854</f>
        <v>38454</v>
      </c>
      <c r="B621" s="43" t="n">
        <f aca="false">Prices_MTM!I854</f>
        <v>-177000</v>
      </c>
      <c r="C621" s="43" t="n">
        <f aca="false">-PERCENTILE(Prices_MTM!I604:I853,1-Inputs!$B$8)</f>
        <v>122050</v>
      </c>
      <c r="D621" s="43" t="n">
        <f aca="false">NORMSINV(Inputs!$B$8)*STDEV(Prices_MTM!I604:I853)</f>
        <v>143064.574693818</v>
      </c>
      <c r="E621" s="43" t="n">
        <f aca="false">-PERCENTILE(Prices_MTM!I604:I853,1-Inputs!$B$9)</f>
        <v>196240</v>
      </c>
      <c r="F621" s="43" t="n">
        <f aca="false">NORMSINV(Inputs!$B$9)*STDEV(Prices_MTM!I604:I853)</f>
        <v>202338.958151769</v>
      </c>
      <c r="G621" s="52" t="n">
        <f aca="false">IF(-B621&gt;C621,1,0)</f>
        <v>1</v>
      </c>
      <c r="H621" s="52" t="n">
        <f aca="false">IF(-B621&gt;D621,1,0)</f>
        <v>1</v>
      </c>
      <c r="I621" s="52" t="n">
        <f aca="false">IF(-B621&gt;E621,1,0)</f>
        <v>0</v>
      </c>
      <c r="J621" s="52" t="n">
        <f aca="false">IF(-B621&gt;F621,1,0)</f>
        <v>0</v>
      </c>
    </row>
    <row r="622" customFormat="false" ht="15" hidden="false" customHeight="false" outlineLevel="0" collapsed="false">
      <c r="A622" s="51" t="n">
        <f aca="false">Prices_MTM!A855</f>
        <v>38460</v>
      </c>
      <c r="B622" s="43" t="n">
        <f aca="false">Prices_MTM!I855</f>
        <v>45500.0000000005</v>
      </c>
      <c r="C622" s="43" t="n">
        <f aca="false">-PERCENTILE(Prices_MTM!I605:I854,1-Inputs!$B$8)</f>
        <v>132500</v>
      </c>
      <c r="D622" s="43" t="n">
        <f aca="false">NORMSINV(Inputs!$B$8)*STDEV(Prices_MTM!I605:I854)</f>
        <v>144214.514566626</v>
      </c>
      <c r="E622" s="43" t="n">
        <f aca="false">-PERCENTILE(Prices_MTM!I605:I854,1-Inputs!$B$9)</f>
        <v>196240</v>
      </c>
      <c r="F622" s="43" t="n">
        <f aca="false">NORMSINV(Inputs!$B$9)*STDEV(Prices_MTM!I605:I854)</f>
        <v>203965.340058675</v>
      </c>
      <c r="G622" s="52" t="n">
        <f aca="false">IF(-B622&gt;C622,1,0)</f>
        <v>0</v>
      </c>
      <c r="H622" s="52" t="n">
        <f aca="false">IF(-B622&gt;D622,1,0)</f>
        <v>0</v>
      </c>
      <c r="I622" s="52" t="n">
        <f aca="false">IF(-B622&gt;E622,1,0)</f>
        <v>0</v>
      </c>
      <c r="J622" s="52" t="n">
        <f aca="false">IF(-B622&gt;F622,1,0)</f>
        <v>0</v>
      </c>
    </row>
    <row r="623" customFormat="false" ht="15" hidden="false" customHeight="false" outlineLevel="0" collapsed="false">
      <c r="A623" s="51" t="n">
        <f aca="false">Prices_MTM!A856</f>
        <v>38462</v>
      </c>
      <c r="B623" s="43" t="n">
        <f aca="false">Prices_MTM!I856</f>
        <v>45499.9999999998</v>
      </c>
      <c r="C623" s="43" t="n">
        <f aca="false">-PERCENTILE(Prices_MTM!I606:I855,1-Inputs!$B$8)</f>
        <v>132500</v>
      </c>
      <c r="D623" s="43" t="n">
        <f aca="false">NORMSINV(Inputs!$B$8)*STDEV(Prices_MTM!I606:I855)</f>
        <v>144183.904951824</v>
      </c>
      <c r="E623" s="43" t="n">
        <f aca="false">-PERCENTILE(Prices_MTM!I606:I855,1-Inputs!$B$9)</f>
        <v>196240</v>
      </c>
      <c r="F623" s="43" t="n">
        <f aca="false">NORMSINV(Inputs!$B$9)*STDEV(Prices_MTM!I606:I855)</f>
        <v>203922.048296325</v>
      </c>
      <c r="G623" s="52" t="n">
        <f aca="false">IF(-B623&gt;C623,1,0)</f>
        <v>0</v>
      </c>
      <c r="H623" s="52" t="n">
        <f aca="false">IF(-B623&gt;D623,1,0)</f>
        <v>0</v>
      </c>
      <c r="I623" s="52" t="n">
        <f aca="false">IF(-B623&gt;E623,1,0)</f>
        <v>0</v>
      </c>
      <c r="J623" s="52" t="n">
        <f aca="false">IF(-B623&gt;F623,1,0)</f>
        <v>0</v>
      </c>
    </row>
    <row r="624" customFormat="false" ht="15" hidden="false" customHeight="false" outlineLevel="0" collapsed="false">
      <c r="A624" s="51" t="n">
        <f aca="false">Prices_MTM!A857</f>
        <v>38464</v>
      </c>
      <c r="B624" s="43" t="n">
        <f aca="false">Prices_MTM!I857</f>
        <v>71999.9999999996</v>
      </c>
      <c r="C624" s="43" t="n">
        <f aca="false">-PERCENTILE(Prices_MTM!I607:I856,1-Inputs!$B$8)</f>
        <v>132500</v>
      </c>
      <c r="D624" s="43" t="n">
        <f aca="false">NORMSINV(Inputs!$B$8)*STDEV(Prices_MTM!I607:I856)</f>
        <v>143962.062921937</v>
      </c>
      <c r="E624" s="43" t="n">
        <f aca="false">-PERCENTILE(Prices_MTM!I607:I856,1-Inputs!$B$9)</f>
        <v>196240</v>
      </c>
      <c r="F624" s="43" t="n">
        <f aca="false">NORMSINV(Inputs!$B$9)*STDEV(Prices_MTM!I607:I856)</f>
        <v>203608.292879949</v>
      </c>
      <c r="G624" s="52" t="n">
        <f aca="false">IF(-B624&gt;C624,1,0)</f>
        <v>0</v>
      </c>
      <c r="H624" s="52" t="n">
        <f aca="false">IF(-B624&gt;D624,1,0)</f>
        <v>0</v>
      </c>
      <c r="I624" s="52" t="n">
        <f aca="false">IF(-B624&gt;E624,1,0)</f>
        <v>0</v>
      </c>
      <c r="J624" s="52" t="n">
        <f aca="false">IF(-B624&gt;F624,1,0)</f>
        <v>0</v>
      </c>
    </row>
    <row r="625" customFormat="false" ht="15" hidden="false" customHeight="false" outlineLevel="0" collapsed="false">
      <c r="A625" s="51" t="n">
        <f aca="false">Prices_MTM!A858</f>
        <v>38467</v>
      </c>
      <c r="B625" s="43" t="n">
        <f aca="false">Prices_MTM!I858</f>
        <v>-79500.0000000002</v>
      </c>
      <c r="C625" s="43" t="n">
        <f aca="false">-PERCENTILE(Prices_MTM!I608:I857,1-Inputs!$B$8)</f>
        <v>132500</v>
      </c>
      <c r="D625" s="43" t="n">
        <f aca="false">NORMSINV(Inputs!$B$8)*STDEV(Prices_MTM!I608:I857)</f>
        <v>144054.246287909</v>
      </c>
      <c r="E625" s="43" t="n">
        <f aca="false">-PERCENTILE(Prices_MTM!I608:I857,1-Inputs!$B$9)</f>
        <v>196240</v>
      </c>
      <c r="F625" s="43" t="n">
        <f aca="false">NORMSINV(Inputs!$B$9)*STDEV(Prices_MTM!I608:I857)</f>
        <v>203738.669573617</v>
      </c>
      <c r="G625" s="52" t="n">
        <f aca="false">IF(-B625&gt;C625,1,0)</f>
        <v>0</v>
      </c>
      <c r="H625" s="52" t="n">
        <f aca="false">IF(-B625&gt;D625,1,0)</f>
        <v>0</v>
      </c>
      <c r="I625" s="52" t="n">
        <f aca="false">IF(-B625&gt;E625,1,0)</f>
        <v>0</v>
      </c>
      <c r="J625" s="52" t="n">
        <f aca="false">IF(-B625&gt;F625,1,0)</f>
        <v>0</v>
      </c>
    </row>
    <row r="626" customFormat="false" ht="15" hidden="false" customHeight="false" outlineLevel="0" collapsed="false">
      <c r="A626" s="51" t="n">
        <f aca="false">Prices_MTM!A859</f>
        <v>38469</v>
      </c>
      <c r="B626" s="43" t="n">
        <f aca="false">Prices_MTM!I859</f>
        <v>-88499.9999999998</v>
      </c>
      <c r="C626" s="43" t="n">
        <f aca="false">-PERCENTILE(Prices_MTM!I609:I858,1-Inputs!$B$8)</f>
        <v>132500</v>
      </c>
      <c r="D626" s="43" t="n">
        <f aca="false">NORMSINV(Inputs!$B$8)*STDEV(Prices_MTM!I609:I858)</f>
        <v>144311.277759018</v>
      </c>
      <c r="E626" s="43" t="n">
        <f aca="false">-PERCENTILE(Prices_MTM!I609:I858,1-Inputs!$B$9)</f>
        <v>196240</v>
      </c>
      <c r="F626" s="43" t="n">
        <f aca="false">NORMSINV(Inputs!$B$9)*STDEV(Prices_MTM!I609:I858)</f>
        <v>204102.194088249</v>
      </c>
      <c r="G626" s="52" t="n">
        <f aca="false">IF(-B626&gt;C626,1,0)</f>
        <v>0</v>
      </c>
      <c r="H626" s="52" t="n">
        <f aca="false">IF(-B626&gt;D626,1,0)</f>
        <v>0</v>
      </c>
      <c r="I626" s="52" t="n">
        <f aca="false">IF(-B626&gt;E626,1,0)</f>
        <v>0</v>
      </c>
      <c r="J626" s="52" t="n">
        <f aca="false">IF(-B626&gt;F626,1,0)</f>
        <v>0</v>
      </c>
    </row>
    <row r="627" customFormat="false" ht="15" hidden="false" customHeight="false" outlineLevel="0" collapsed="false">
      <c r="A627" s="51" t="n">
        <f aca="false">Prices_MTM!A860</f>
        <v>38470</v>
      </c>
      <c r="B627" s="43" t="n">
        <f aca="false">Prices_MTM!I860</f>
        <v>82500.0000000003</v>
      </c>
      <c r="C627" s="43" t="n">
        <f aca="false">-PERCENTILE(Prices_MTM!I610:I859,1-Inputs!$B$8)</f>
        <v>132500</v>
      </c>
      <c r="D627" s="43" t="n">
        <f aca="false">NORMSINV(Inputs!$B$8)*STDEV(Prices_MTM!I610:I859)</f>
        <v>144314.774815329</v>
      </c>
      <c r="E627" s="43" t="n">
        <f aca="false">-PERCENTILE(Prices_MTM!I610:I859,1-Inputs!$B$9)</f>
        <v>196240</v>
      </c>
      <c r="F627" s="43" t="n">
        <f aca="false">NORMSINV(Inputs!$B$9)*STDEV(Prices_MTM!I610:I859)</f>
        <v>204107.140041725</v>
      </c>
      <c r="G627" s="52" t="n">
        <f aca="false">IF(-B627&gt;C627,1,0)</f>
        <v>0</v>
      </c>
      <c r="H627" s="52" t="n">
        <f aca="false">IF(-B627&gt;D627,1,0)</f>
        <v>0</v>
      </c>
      <c r="I627" s="52" t="n">
        <f aca="false">IF(-B627&gt;E627,1,0)</f>
        <v>0</v>
      </c>
      <c r="J627" s="52" t="n">
        <f aca="false">IF(-B627&gt;F627,1,0)</f>
        <v>0</v>
      </c>
    </row>
    <row r="628" customFormat="false" ht="15" hidden="false" customHeight="false" outlineLevel="0" collapsed="false">
      <c r="A628" s="51" t="n">
        <f aca="false">Prices_MTM!A861</f>
        <v>38477</v>
      </c>
      <c r="B628" s="43" t="n">
        <f aca="false">Prices_MTM!I861</f>
        <v>-33500.0000000004</v>
      </c>
      <c r="C628" s="43" t="n">
        <f aca="false">-PERCENTILE(Prices_MTM!I611:I860,1-Inputs!$B$8)</f>
        <v>132500</v>
      </c>
      <c r="D628" s="43" t="n">
        <f aca="false">NORMSINV(Inputs!$B$8)*STDEV(Prices_MTM!I611:I860)</f>
        <v>144398.866877778</v>
      </c>
      <c r="E628" s="43" t="n">
        <f aca="false">-PERCENTILE(Prices_MTM!I611:I860,1-Inputs!$B$9)</f>
        <v>196240</v>
      </c>
      <c r="F628" s="43" t="n">
        <f aca="false">NORMSINV(Inputs!$B$9)*STDEV(Prices_MTM!I611:I860)</f>
        <v>204226.073050412</v>
      </c>
      <c r="G628" s="52" t="n">
        <f aca="false">IF(-B628&gt;C628,1,0)</f>
        <v>0</v>
      </c>
      <c r="H628" s="52" t="n">
        <f aca="false">IF(-B628&gt;D628,1,0)</f>
        <v>0</v>
      </c>
      <c r="I628" s="52" t="n">
        <f aca="false">IF(-B628&gt;E628,1,0)</f>
        <v>0</v>
      </c>
      <c r="J628" s="52" t="n">
        <f aca="false">IF(-B628&gt;F628,1,0)</f>
        <v>0</v>
      </c>
    </row>
    <row r="629" customFormat="false" ht="15" hidden="false" customHeight="false" outlineLevel="0" collapsed="false">
      <c r="A629" s="51" t="n">
        <f aca="false">Prices_MTM!A862</f>
        <v>38481</v>
      </c>
      <c r="B629" s="43" t="n">
        <f aca="false">Prices_MTM!I862</f>
        <v>97000.0000000003</v>
      </c>
      <c r="C629" s="43" t="n">
        <f aca="false">-PERCENTILE(Prices_MTM!I612:I861,1-Inputs!$B$8)</f>
        <v>132500</v>
      </c>
      <c r="D629" s="43" t="n">
        <f aca="false">NORMSINV(Inputs!$B$8)*STDEV(Prices_MTM!I612:I861)</f>
        <v>144452.173117911</v>
      </c>
      <c r="E629" s="43" t="n">
        <f aca="false">-PERCENTILE(Prices_MTM!I612:I861,1-Inputs!$B$9)</f>
        <v>196240</v>
      </c>
      <c r="F629" s="43" t="n">
        <f aca="false">NORMSINV(Inputs!$B$9)*STDEV(Prices_MTM!I612:I861)</f>
        <v>204301.465083098</v>
      </c>
      <c r="G629" s="52" t="n">
        <f aca="false">IF(-B629&gt;C629,1,0)</f>
        <v>0</v>
      </c>
      <c r="H629" s="52" t="n">
        <f aca="false">IF(-B629&gt;D629,1,0)</f>
        <v>0</v>
      </c>
      <c r="I629" s="52" t="n">
        <f aca="false">IF(-B629&gt;E629,1,0)</f>
        <v>0</v>
      </c>
      <c r="J629" s="52" t="n">
        <f aca="false">IF(-B629&gt;F629,1,0)</f>
        <v>0</v>
      </c>
    </row>
    <row r="630" customFormat="false" ht="15" hidden="false" customHeight="false" outlineLevel="0" collapsed="false">
      <c r="A630" s="51" t="n">
        <f aca="false">Prices_MTM!A863</f>
        <v>38482</v>
      </c>
      <c r="B630" s="43" t="n">
        <f aca="false">Prices_MTM!I863</f>
        <v>-73000</v>
      </c>
      <c r="C630" s="43" t="n">
        <f aca="false">-PERCENTILE(Prices_MTM!I613:I862,1-Inputs!$B$8)</f>
        <v>132500</v>
      </c>
      <c r="D630" s="43" t="n">
        <f aca="false">NORMSINV(Inputs!$B$8)*STDEV(Prices_MTM!I613:I862)</f>
        <v>144626.641944354</v>
      </c>
      <c r="E630" s="43" t="n">
        <f aca="false">-PERCENTILE(Prices_MTM!I613:I862,1-Inputs!$B$9)</f>
        <v>196240</v>
      </c>
      <c r="F630" s="43" t="n">
        <f aca="false">NORMSINV(Inputs!$B$9)*STDEV(Prices_MTM!I613:I862)</f>
        <v>204548.219673799</v>
      </c>
      <c r="G630" s="52" t="n">
        <f aca="false">IF(-B630&gt;C630,1,0)</f>
        <v>0</v>
      </c>
      <c r="H630" s="52" t="n">
        <f aca="false">IF(-B630&gt;D630,1,0)</f>
        <v>0</v>
      </c>
      <c r="I630" s="52" t="n">
        <f aca="false">IF(-B630&gt;E630,1,0)</f>
        <v>0</v>
      </c>
      <c r="J630" s="52" t="n">
        <f aca="false">IF(-B630&gt;F630,1,0)</f>
        <v>0</v>
      </c>
    </row>
    <row r="631" customFormat="false" ht="15" hidden="false" customHeight="false" outlineLevel="0" collapsed="false">
      <c r="A631" s="51" t="n">
        <f aca="false">Prices_MTM!A864</f>
        <v>38483</v>
      </c>
      <c r="B631" s="43" t="n">
        <f aca="false">Prices_MTM!I864</f>
        <v>-51999.9999999996</v>
      </c>
      <c r="C631" s="43" t="n">
        <f aca="false">-PERCENTILE(Prices_MTM!I614:I863,1-Inputs!$B$8)</f>
        <v>132500</v>
      </c>
      <c r="D631" s="43" t="n">
        <f aca="false">NORMSINV(Inputs!$B$8)*STDEV(Prices_MTM!I614:I863)</f>
        <v>144797.632856502</v>
      </c>
      <c r="E631" s="43" t="n">
        <f aca="false">-PERCENTILE(Prices_MTM!I614:I863,1-Inputs!$B$9)</f>
        <v>196240</v>
      </c>
      <c r="F631" s="43" t="n">
        <f aca="false">NORMSINV(Inputs!$B$9)*STDEV(Prices_MTM!I614:I863)</f>
        <v>204790.055383941</v>
      </c>
      <c r="G631" s="52" t="n">
        <f aca="false">IF(-B631&gt;C631,1,0)</f>
        <v>0</v>
      </c>
      <c r="H631" s="52" t="n">
        <f aca="false">IF(-B631&gt;D631,1,0)</f>
        <v>0</v>
      </c>
      <c r="I631" s="52" t="n">
        <f aca="false">IF(-B631&gt;E631,1,0)</f>
        <v>0</v>
      </c>
      <c r="J631" s="52" t="n">
        <f aca="false">IF(-B631&gt;F631,1,0)</f>
        <v>0</v>
      </c>
    </row>
    <row r="632" customFormat="false" ht="15" hidden="false" customHeight="false" outlineLevel="0" collapsed="false">
      <c r="A632" s="51" t="n">
        <f aca="false">Prices_MTM!A865</f>
        <v>38484</v>
      </c>
      <c r="B632" s="43" t="n">
        <f aca="false">Prices_MTM!I865</f>
        <v>-80500.0000000003</v>
      </c>
      <c r="C632" s="43" t="n">
        <f aca="false">-PERCENTILE(Prices_MTM!I615:I864,1-Inputs!$B$8)</f>
        <v>132500</v>
      </c>
      <c r="D632" s="43" t="n">
        <f aca="false">NORMSINV(Inputs!$B$8)*STDEV(Prices_MTM!I615:I864)</f>
        <v>144806.019101023</v>
      </c>
      <c r="E632" s="43" t="n">
        <f aca="false">-PERCENTILE(Prices_MTM!I615:I864,1-Inputs!$B$9)</f>
        <v>196240</v>
      </c>
      <c r="F632" s="43" t="n">
        <f aca="false">NORMSINV(Inputs!$B$9)*STDEV(Prices_MTM!I615:I864)</f>
        <v>204801.916209606</v>
      </c>
      <c r="G632" s="52" t="n">
        <f aca="false">IF(-B632&gt;C632,1,0)</f>
        <v>0</v>
      </c>
      <c r="H632" s="52" t="n">
        <f aca="false">IF(-B632&gt;D632,1,0)</f>
        <v>0</v>
      </c>
      <c r="I632" s="52" t="n">
        <f aca="false">IF(-B632&gt;E632,1,0)</f>
        <v>0</v>
      </c>
      <c r="J632" s="52" t="n">
        <f aca="false">IF(-B632&gt;F632,1,0)</f>
        <v>0</v>
      </c>
    </row>
    <row r="633" customFormat="false" ht="15" hidden="false" customHeight="false" outlineLevel="0" collapsed="false">
      <c r="A633" s="51" t="n">
        <f aca="false">Prices_MTM!A866</f>
        <v>38488</v>
      </c>
      <c r="B633" s="43" t="n">
        <f aca="false">Prices_MTM!I866</f>
        <v>30000.0000000001</v>
      </c>
      <c r="C633" s="43" t="n">
        <f aca="false">-PERCENTILE(Prices_MTM!I616:I865,1-Inputs!$B$8)</f>
        <v>132500</v>
      </c>
      <c r="D633" s="43" t="n">
        <f aca="false">NORMSINV(Inputs!$B$8)*STDEV(Prices_MTM!I616:I865)</f>
        <v>145069.487803635</v>
      </c>
      <c r="E633" s="43" t="n">
        <f aca="false">-PERCENTILE(Prices_MTM!I616:I865,1-Inputs!$B$9)</f>
        <v>196240</v>
      </c>
      <c r="F633" s="43" t="n">
        <f aca="false">NORMSINV(Inputs!$B$9)*STDEV(Prices_MTM!I616:I865)</f>
        <v>205174.545023597</v>
      </c>
      <c r="G633" s="52" t="n">
        <f aca="false">IF(-B633&gt;C633,1,0)</f>
        <v>0</v>
      </c>
      <c r="H633" s="52" t="n">
        <f aca="false">IF(-B633&gt;D633,1,0)</f>
        <v>0</v>
      </c>
      <c r="I633" s="52" t="n">
        <f aca="false">IF(-B633&gt;E633,1,0)</f>
        <v>0</v>
      </c>
      <c r="J633" s="52" t="n">
        <f aca="false">IF(-B633&gt;F633,1,0)</f>
        <v>0</v>
      </c>
    </row>
    <row r="634" customFormat="false" ht="15" hidden="false" customHeight="false" outlineLevel="0" collapsed="false">
      <c r="A634" s="51" t="n">
        <f aca="false">Prices_MTM!A867</f>
        <v>38490</v>
      </c>
      <c r="B634" s="43" t="n">
        <f aca="false">Prices_MTM!I867</f>
        <v>-211500</v>
      </c>
      <c r="C634" s="43" t="n">
        <f aca="false">-PERCENTILE(Prices_MTM!I617:I866,1-Inputs!$B$8)</f>
        <v>132500</v>
      </c>
      <c r="D634" s="43" t="n">
        <f aca="false">NORMSINV(Inputs!$B$8)*STDEV(Prices_MTM!I617:I866)</f>
        <v>145015.811049711</v>
      </c>
      <c r="E634" s="43" t="n">
        <f aca="false">-PERCENTILE(Prices_MTM!I617:I866,1-Inputs!$B$9)</f>
        <v>196240</v>
      </c>
      <c r="F634" s="43" t="n">
        <f aca="false">NORMSINV(Inputs!$B$9)*STDEV(Prices_MTM!I617:I866)</f>
        <v>205098.628966184</v>
      </c>
      <c r="G634" s="52" t="n">
        <f aca="false">IF(-B634&gt;C634,1,0)</f>
        <v>1</v>
      </c>
      <c r="H634" s="52" t="n">
        <f aca="false">IF(-B634&gt;D634,1,0)</f>
        <v>1</v>
      </c>
      <c r="I634" s="52" t="n">
        <f aca="false">IF(-B634&gt;E634,1,0)</f>
        <v>1</v>
      </c>
      <c r="J634" s="52" t="n">
        <f aca="false">IF(-B634&gt;F634,1,0)</f>
        <v>1</v>
      </c>
    </row>
    <row r="635" customFormat="false" ht="15" hidden="false" customHeight="false" outlineLevel="0" collapsed="false">
      <c r="A635" s="51" t="n">
        <f aca="false">Prices_MTM!A868</f>
        <v>38495</v>
      </c>
      <c r="B635" s="43" t="n">
        <f aca="false">Prices_MTM!I868</f>
        <v>172500</v>
      </c>
      <c r="C635" s="43" t="n">
        <f aca="false">-PERCENTILE(Prices_MTM!I618:I867,1-Inputs!$B$8)</f>
        <v>140025</v>
      </c>
      <c r="D635" s="43" t="n">
        <f aca="false">NORMSINV(Inputs!$B$8)*STDEV(Prices_MTM!I618:I867)</f>
        <v>146582.981647789</v>
      </c>
      <c r="E635" s="43" t="n">
        <f aca="false">-PERCENTILE(Prices_MTM!I618:I867,1-Inputs!$B$9)</f>
        <v>209785</v>
      </c>
      <c r="F635" s="43" t="n">
        <f aca="false">NORMSINV(Inputs!$B$9)*STDEV(Prices_MTM!I618:I867)</f>
        <v>207315.108250032</v>
      </c>
      <c r="G635" s="52" t="n">
        <f aca="false">IF(-B635&gt;C635,1,0)</f>
        <v>0</v>
      </c>
      <c r="H635" s="52" t="n">
        <f aca="false">IF(-B635&gt;D635,1,0)</f>
        <v>0</v>
      </c>
      <c r="I635" s="52" t="n">
        <f aca="false">IF(-B635&gt;E635,1,0)</f>
        <v>0</v>
      </c>
      <c r="J635" s="52" t="n">
        <f aca="false">IF(-B635&gt;F635,1,0)</f>
        <v>0</v>
      </c>
    </row>
    <row r="636" customFormat="false" ht="15" hidden="false" customHeight="false" outlineLevel="0" collapsed="false">
      <c r="A636" s="51" t="n">
        <f aca="false">Prices_MTM!A869</f>
        <v>38496</v>
      </c>
      <c r="B636" s="43" t="n">
        <f aca="false">Prices_MTM!I869</f>
        <v>45500.0000000002</v>
      </c>
      <c r="C636" s="43" t="n">
        <f aca="false">-PERCENTILE(Prices_MTM!I619:I868,1-Inputs!$B$8)</f>
        <v>140025</v>
      </c>
      <c r="D636" s="43" t="n">
        <f aca="false">NORMSINV(Inputs!$B$8)*STDEV(Prices_MTM!I619:I868)</f>
        <v>147635.122414238</v>
      </c>
      <c r="E636" s="43" t="n">
        <f aca="false">-PERCENTILE(Prices_MTM!I619:I868,1-Inputs!$B$9)</f>
        <v>209785</v>
      </c>
      <c r="F636" s="43" t="n">
        <f aca="false">NORMSINV(Inputs!$B$9)*STDEV(Prices_MTM!I619:I868)</f>
        <v>208803.171014471</v>
      </c>
      <c r="G636" s="52" t="n">
        <f aca="false">IF(-B636&gt;C636,1,0)</f>
        <v>0</v>
      </c>
      <c r="H636" s="52" t="n">
        <f aca="false">IF(-B636&gt;D636,1,0)</f>
        <v>0</v>
      </c>
      <c r="I636" s="52" t="n">
        <f aca="false">IF(-B636&gt;E636,1,0)</f>
        <v>0</v>
      </c>
      <c r="J636" s="52" t="n">
        <f aca="false">IF(-B636&gt;F636,1,0)</f>
        <v>0</v>
      </c>
    </row>
    <row r="637" customFormat="false" ht="15" hidden="false" customHeight="false" outlineLevel="0" collapsed="false">
      <c r="A637" s="51" t="n">
        <f aca="false">Prices_MTM!A870</f>
        <v>38497</v>
      </c>
      <c r="B637" s="43" t="n">
        <f aca="false">Prices_MTM!I870</f>
        <v>25499.9999999996</v>
      </c>
      <c r="C637" s="43" t="n">
        <f aca="false">-PERCENTILE(Prices_MTM!I620:I869,1-Inputs!$B$8)</f>
        <v>140025</v>
      </c>
      <c r="D637" s="43" t="n">
        <f aca="false">NORMSINV(Inputs!$B$8)*STDEV(Prices_MTM!I620:I869)</f>
        <v>147587.096640427</v>
      </c>
      <c r="E637" s="43" t="n">
        <f aca="false">-PERCENTILE(Prices_MTM!I620:I869,1-Inputs!$B$9)</f>
        <v>209785</v>
      </c>
      <c r="F637" s="43" t="n">
        <f aca="false">NORMSINV(Inputs!$B$9)*STDEV(Prices_MTM!I620:I869)</f>
        <v>208735.247246074</v>
      </c>
      <c r="G637" s="52" t="n">
        <f aca="false">IF(-B637&gt;C637,1,0)</f>
        <v>0</v>
      </c>
      <c r="H637" s="52" t="n">
        <f aca="false">IF(-B637&gt;D637,1,0)</f>
        <v>0</v>
      </c>
      <c r="I637" s="52" t="n">
        <f aca="false">IF(-B637&gt;E637,1,0)</f>
        <v>0</v>
      </c>
      <c r="J637" s="52" t="n">
        <f aca="false">IF(-B637&gt;F637,1,0)</f>
        <v>0</v>
      </c>
    </row>
    <row r="638" customFormat="false" ht="15" hidden="false" customHeight="false" outlineLevel="0" collapsed="false">
      <c r="A638" s="51" t="n">
        <f aca="false">Prices_MTM!A871</f>
        <v>38498</v>
      </c>
      <c r="B638" s="43" t="n">
        <f aca="false">Prices_MTM!I871</f>
        <v>28500.0000000004</v>
      </c>
      <c r="C638" s="43" t="n">
        <f aca="false">-PERCENTILE(Prices_MTM!I621:I870,1-Inputs!$B$8)</f>
        <v>140025</v>
      </c>
      <c r="D638" s="43" t="n">
        <f aca="false">NORMSINV(Inputs!$B$8)*STDEV(Prices_MTM!I621:I870)</f>
        <v>147602.903474518</v>
      </c>
      <c r="E638" s="43" t="n">
        <f aca="false">-PERCENTILE(Prices_MTM!I621:I870,1-Inputs!$B$9)</f>
        <v>209785</v>
      </c>
      <c r="F638" s="43" t="n">
        <f aca="false">NORMSINV(Inputs!$B$9)*STDEV(Prices_MTM!I621:I870)</f>
        <v>208757.603153177</v>
      </c>
      <c r="G638" s="52" t="n">
        <f aca="false">IF(-B638&gt;C638,1,0)</f>
        <v>0</v>
      </c>
      <c r="H638" s="52" t="n">
        <f aca="false">IF(-B638&gt;D638,1,0)</f>
        <v>0</v>
      </c>
      <c r="I638" s="52" t="n">
        <f aca="false">IF(-B638&gt;E638,1,0)</f>
        <v>0</v>
      </c>
      <c r="J638" s="52" t="n">
        <f aca="false">IF(-B638&gt;F638,1,0)</f>
        <v>0</v>
      </c>
    </row>
    <row r="639" customFormat="false" ht="15" hidden="false" customHeight="false" outlineLevel="0" collapsed="false">
      <c r="A639" s="51" t="n">
        <f aca="false">Prices_MTM!A872</f>
        <v>38499</v>
      </c>
      <c r="B639" s="43" t="n">
        <f aca="false">Prices_MTM!I872</f>
        <v>90499.9999999998</v>
      </c>
      <c r="C639" s="43" t="n">
        <f aca="false">-PERCENTILE(Prices_MTM!I622:I871,1-Inputs!$B$8)</f>
        <v>140025</v>
      </c>
      <c r="D639" s="43" t="n">
        <f aca="false">NORMSINV(Inputs!$B$8)*STDEV(Prices_MTM!I622:I871)</f>
        <v>147550.027980813</v>
      </c>
      <c r="E639" s="43" t="n">
        <f aca="false">-PERCENTILE(Prices_MTM!I622:I871,1-Inputs!$B$9)</f>
        <v>209785</v>
      </c>
      <c r="F639" s="43" t="n">
        <f aca="false">NORMSINV(Inputs!$B$9)*STDEV(Prices_MTM!I622:I871)</f>
        <v>208682.820333386</v>
      </c>
      <c r="G639" s="52" t="n">
        <f aca="false">IF(-B639&gt;C639,1,0)</f>
        <v>0</v>
      </c>
      <c r="H639" s="52" t="n">
        <f aca="false">IF(-B639&gt;D639,1,0)</f>
        <v>0</v>
      </c>
      <c r="I639" s="52" t="n">
        <f aca="false">IF(-B639&gt;E639,1,0)</f>
        <v>0</v>
      </c>
      <c r="J639" s="52" t="n">
        <f aca="false">IF(-B639&gt;F639,1,0)</f>
        <v>0</v>
      </c>
    </row>
    <row r="640" customFormat="false" ht="15" hidden="false" customHeight="false" outlineLevel="0" collapsed="false">
      <c r="A640" s="51" t="n">
        <f aca="false">Prices_MTM!A873</f>
        <v>38503</v>
      </c>
      <c r="B640" s="43" t="n">
        <f aca="false">Prices_MTM!I873</f>
        <v>49000.0000000002</v>
      </c>
      <c r="C640" s="43" t="n">
        <f aca="false">-PERCENTILE(Prices_MTM!I623:I872,1-Inputs!$B$8)</f>
        <v>140025</v>
      </c>
      <c r="D640" s="43" t="n">
        <f aca="false">NORMSINV(Inputs!$B$8)*STDEV(Prices_MTM!I623:I872)</f>
        <v>147696.065353894</v>
      </c>
      <c r="E640" s="43" t="n">
        <f aca="false">-PERCENTILE(Prices_MTM!I623:I872,1-Inputs!$B$9)</f>
        <v>209785</v>
      </c>
      <c r="F640" s="43" t="n">
        <f aca="false">NORMSINV(Inputs!$B$9)*STDEV(Prices_MTM!I623:I872)</f>
        <v>208889.363777027</v>
      </c>
      <c r="G640" s="52" t="n">
        <f aca="false">IF(-B640&gt;C640,1,0)</f>
        <v>0</v>
      </c>
      <c r="H640" s="52" t="n">
        <f aca="false">IF(-B640&gt;D640,1,0)</f>
        <v>0</v>
      </c>
      <c r="I640" s="52" t="n">
        <f aca="false">IF(-B640&gt;E640,1,0)</f>
        <v>0</v>
      </c>
      <c r="J640" s="52" t="n">
        <f aca="false">IF(-B640&gt;F640,1,0)</f>
        <v>0</v>
      </c>
    </row>
    <row r="641" customFormat="false" ht="15" hidden="false" customHeight="false" outlineLevel="0" collapsed="false">
      <c r="A641" s="51" t="n">
        <f aca="false">Prices_MTM!A874</f>
        <v>38504</v>
      </c>
      <c r="B641" s="43" t="n">
        <f aca="false">Prices_MTM!I874</f>
        <v>174000</v>
      </c>
      <c r="C641" s="43" t="n">
        <f aca="false">-PERCENTILE(Prices_MTM!I624:I873,1-Inputs!$B$8)</f>
        <v>140025</v>
      </c>
      <c r="D641" s="43" t="n">
        <f aca="false">NORMSINV(Inputs!$B$8)*STDEV(Prices_MTM!I624:I873)</f>
        <v>147386.056152521</v>
      </c>
      <c r="E641" s="43" t="n">
        <f aca="false">-PERCENTILE(Prices_MTM!I624:I873,1-Inputs!$B$9)</f>
        <v>209785</v>
      </c>
      <c r="F641" s="43" t="n">
        <f aca="false">NORMSINV(Inputs!$B$9)*STDEV(Prices_MTM!I624:I873)</f>
        <v>208450.911847488</v>
      </c>
      <c r="G641" s="52" t="n">
        <f aca="false">IF(-B641&gt;C641,1,0)</f>
        <v>0</v>
      </c>
      <c r="H641" s="52" t="n">
        <f aca="false">IF(-B641&gt;D641,1,0)</f>
        <v>0</v>
      </c>
      <c r="I641" s="52" t="n">
        <f aca="false">IF(-B641&gt;E641,1,0)</f>
        <v>0</v>
      </c>
      <c r="J641" s="52" t="n">
        <f aca="false">IF(-B641&gt;F641,1,0)</f>
        <v>0</v>
      </c>
    </row>
    <row r="642" customFormat="false" ht="15" hidden="false" customHeight="false" outlineLevel="0" collapsed="false">
      <c r="A642" s="51" t="n">
        <f aca="false">Prices_MTM!A875</f>
        <v>38505</v>
      </c>
      <c r="B642" s="43" t="n">
        <f aca="false">Prices_MTM!I875</f>
        <v>-136000</v>
      </c>
      <c r="C642" s="43" t="n">
        <f aca="false">-PERCENTILE(Prices_MTM!I625:I874,1-Inputs!$B$8)</f>
        <v>140025</v>
      </c>
      <c r="D642" s="43" t="n">
        <f aca="false">NORMSINV(Inputs!$B$8)*STDEV(Prices_MTM!I625:I874)</f>
        <v>148425.594444544</v>
      </c>
      <c r="E642" s="43" t="n">
        <f aca="false">-PERCENTILE(Prices_MTM!I625:I874,1-Inputs!$B$9)</f>
        <v>209785</v>
      </c>
      <c r="F642" s="43" t="n">
        <f aca="false">NORMSINV(Inputs!$B$9)*STDEV(Prices_MTM!I625:I874)</f>
        <v>209921.150691848</v>
      </c>
      <c r="G642" s="52" t="n">
        <f aca="false">IF(-B642&gt;C642,1,0)</f>
        <v>0</v>
      </c>
      <c r="H642" s="52" t="n">
        <f aca="false">IF(-B642&gt;D642,1,0)</f>
        <v>0</v>
      </c>
      <c r="I642" s="52" t="n">
        <f aca="false">IF(-B642&gt;E642,1,0)</f>
        <v>0</v>
      </c>
      <c r="J642" s="52" t="n">
        <f aca="false">IF(-B642&gt;F642,1,0)</f>
        <v>0</v>
      </c>
    </row>
    <row r="643" customFormat="false" ht="15" hidden="false" customHeight="false" outlineLevel="0" collapsed="false">
      <c r="A643" s="51" t="n">
        <f aca="false">Prices_MTM!A876</f>
        <v>38509</v>
      </c>
      <c r="B643" s="43" t="n">
        <f aca="false">Prices_MTM!I876</f>
        <v>34499.9999999999</v>
      </c>
      <c r="C643" s="43" t="n">
        <f aca="false">-PERCENTILE(Prices_MTM!I626:I875,1-Inputs!$B$8)</f>
        <v>140025</v>
      </c>
      <c r="D643" s="43" t="n">
        <f aca="false">NORMSINV(Inputs!$B$8)*STDEV(Prices_MTM!I626:I875)</f>
        <v>149143.178969524</v>
      </c>
      <c r="E643" s="43" t="n">
        <f aca="false">-PERCENTILE(Prices_MTM!I626:I875,1-Inputs!$B$9)</f>
        <v>209785</v>
      </c>
      <c r="F643" s="43" t="n">
        <f aca="false">NORMSINV(Inputs!$B$9)*STDEV(Prices_MTM!I626:I875)</f>
        <v>210936.0441795</v>
      </c>
      <c r="G643" s="52" t="n">
        <f aca="false">IF(-B643&gt;C643,1,0)</f>
        <v>0</v>
      </c>
      <c r="H643" s="52" t="n">
        <f aca="false">IF(-B643&gt;D643,1,0)</f>
        <v>0</v>
      </c>
      <c r="I643" s="52" t="n">
        <f aca="false">IF(-B643&gt;E643,1,0)</f>
        <v>0</v>
      </c>
      <c r="J643" s="52" t="n">
        <f aca="false">IF(-B643&gt;F643,1,0)</f>
        <v>0</v>
      </c>
    </row>
    <row r="644" customFormat="false" ht="15" hidden="false" customHeight="false" outlineLevel="0" collapsed="false">
      <c r="A644" s="51" t="n">
        <f aca="false">Prices_MTM!A877</f>
        <v>38510</v>
      </c>
      <c r="B644" s="43" t="n">
        <f aca="false">Prices_MTM!I877</f>
        <v>-12499.9999999996</v>
      </c>
      <c r="C644" s="43" t="n">
        <f aca="false">-PERCENTILE(Prices_MTM!I627:I876,1-Inputs!$B$8)</f>
        <v>140025</v>
      </c>
      <c r="D644" s="43" t="n">
        <f aca="false">NORMSINV(Inputs!$B$8)*STDEV(Prices_MTM!I627:I876)</f>
        <v>149042.275391294</v>
      </c>
      <c r="E644" s="43" t="n">
        <f aca="false">-PERCENTILE(Prices_MTM!I627:I876,1-Inputs!$B$9)</f>
        <v>209785</v>
      </c>
      <c r="F644" s="43" t="n">
        <f aca="false">NORMSINV(Inputs!$B$9)*STDEV(Prices_MTM!I627:I876)</f>
        <v>210793.334323222</v>
      </c>
      <c r="G644" s="52" t="n">
        <f aca="false">IF(-B644&gt;C644,1,0)</f>
        <v>0</v>
      </c>
      <c r="H644" s="52" t="n">
        <f aca="false">IF(-B644&gt;D644,1,0)</f>
        <v>0</v>
      </c>
      <c r="I644" s="52" t="n">
        <f aca="false">IF(-B644&gt;E644,1,0)</f>
        <v>0</v>
      </c>
      <c r="J644" s="52" t="n">
        <f aca="false">IF(-B644&gt;F644,1,0)</f>
        <v>0</v>
      </c>
    </row>
    <row r="645" customFormat="false" ht="15" hidden="false" customHeight="false" outlineLevel="0" collapsed="false">
      <c r="A645" s="51" t="n">
        <f aca="false">Prices_MTM!A878</f>
        <v>38511</v>
      </c>
      <c r="B645" s="43" t="n">
        <f aca="false">Prices_MTM!I878</f>
        <v>-148000.000000001</v>
      </c>
      <c r="C645" s="43" t="n">
        <f aca="false">-PERCENTILE(Prices_MTM!I628:I877,1-Inputs!$B$8)</f>
        <v>136549.999999999</v>
      </c>
      <c r="D645" s="43" t="n">
        <f aca="false">NORMSINV(Inputs!$B$8)*STDEV(Prices_MTM!I628:I877)</f>
        <v>148262.577655474</v>
      </c>
      <c r="E645" s="43" t="n">
        <f aca="false">-PERCENTILE(Prices_MTM!I628:I877,1-Inputs!$B$9)</f>
        <v>209785</v>
      </c>
      <c r="F645" s="43" t="n">
        <f aca="false">NORMSINV(Inputs!$B$9)*STDEV(Prices_MTM!I628:I877)</f>
        <v>209690.592936148</v>
      </c>
      <c r="G645" s="52" t="n">
        <f aca="false">IF(-B645&gt;C645,1,0)</f>
        <v>1</v>
      </c>
      <c r="H645" s="52" t="n">
        <f aca="false">IF(-B645&gt;D645,1,0)</f>
        <v>0</v>
      </c>
      <c r="I645" s="52" t="n">
        <f aca="false">IF(-B645&gt;E645,1,0)</f>
        <v>0</v>
      </c>
      <c r="J645" s="52" t="n">
        <f aca="false">IF(-B645&gt;F645,1,0)</f>
        <v>0</v>
      </c>
    </row>
    <row r="646" customFormat="false" ht="15" hidden="false" customHeight="false" outlineLevel="0" collapsed="false">
      <c r="A646" s="51" t="n">
        <f aca="false">Prices_MTM!A879</f>
        <v>38512</v>
      </c>
      <c r="B646" s="43" t="n">
        <f aca="false">Prices_MTM!I879</f>
        <v>213000</v>
      </c>
      <c r="C646" s="43" t="n">
        <f aca="false">-PERCENTILE(Prices_MTM!I629:I878,1-Inputs!$B$8)</f>
        <v>141675</v>
      </c>
      <c r="D646" s="43" t="n">
        <f aca="false">NORMSINV(Inputs!$B$8)*STDEV(Prices_MTM!I629:I878)</f>
        <v>149100.845857172</v>
      </c>
      <c r="E646" s="43" t="n">
        <f aca="false">-PERCENTILE(Prices_MTM!I629:I878,1-Inputs!$B$9)</f>
        <v>209785</v>
      </c>
      <c r="F646" s="43" t="n">
        <f aca="false">NORMSINV(Inputs!$B$9)*STDEV(Prices_MTM!I629:I878)</f>
        <v>210876.171650838</v>
      </c>
      <c r="G646" s="52" t="n">
        <f aca="false">IF(-B646&gt;C646,1,0)</f>
        <v>0</v>
      </c>
      <c r="H646" s="52" t="n">
        <f aca="false">IF(-B646&gt;D646,1,0)</f>
        <v>0</v>
      </c>
      <c r="I646" s="52" t="n">
        <f aca="false">IF(-B646&gt;E646,1,0)</f>
        <v>0</v>
      </c>
      <c r="J646" s="52" t="n">
        <f aca="false">IF(-B646&gt;F646,1,0)</f>
        <v>0</v>
      </c>
    </row>
    <row r="647" customFormat="false" ht="15" hidden="false" customHeight="false" outlineLevel="0" collapsed="false">
      <c r="A647" s="51" t="n">
        <f aca="false">Prices_MTM!A880</f>
        <v>38516</v>
      </c>
      <c r="B647" s="43" t="n">
        <f aca="false">Prices_MTM!I880</f>
        <v>78999.9999999999</v>
      </c>
      <c r="C647" s="43" t="n">
        <f aca="false">-PERCENTILE(Prices_MTM!I630:I879,1-Inputs!$B$8)</f>
        <v>141675</v>
      </c>
      <c r="D647" s="43" t="n">
        <f aca="false">NORMSINV(Inputs!$B$8)*STDEV(Prices_MTM!I630:I879)</f>
        <v>150646.431474579</v>
      </c>
      <c r="E647" s="43" t="n">
        <f aca="false">-PERCENTILE(Prices_MTM!I630:I879,1-Inputs!$B$9)</f>
        <v>209785</v>
      </c>
      <c r="F647" s="43" t="n">
        <f aca="false">NORMSINV(Inputs!$B$9)*STDEV(Prices_MTM!I630:I879)</f>
        <v>213062.122884607</v>
      </c>
      <c r="G647" s="52" t="n">
        <f aca="false">IF(-B647&gt;C647,1,0)</f>
        <v>0</v>
      </c>
      <c r="H647" s="52" t="n">
        <f aca="false">IF(-B647&gt;D647,1,0)</f>
        <v>0</v>
      </c>
      <c r="I647" s="52" t="n">
        <f aca="false">IF(-B647&gt;E647,1,0)</f>
        <v>0</v>
      </c>
      <c r="J647" s="52" t="n">
        <f aca="false">IF(-B647&gt;F647,1,0)</f>
        <v>0</v>
      </c>
    </row>
    <row r="648" customFormat="false" ht="15" hidden="false" customHeight="false" outlineLevel="0" collapsed="false">
      <c r="A648" s="51" t="n">
        <f aca="false">Prices_MTM!A881</f>
        <v>38517</v>
      </c>
      <c r="B648" s="43" t="n">
        <f aca="false">Prices_MTM!I881</f>
        <v>-120000</v>
      </c>
      <c r="C648" s="43" t="n">
        <f aca="false">-PERCENTILE(Prices_MTM!I631:I880,1-Inputs!$B$8)</f>
        <v>141675</v>
      </c>
      <c r="D648" s="43" t="n">
        <f aca="false">NORMSINV(Inputs!$B$8)*STDEV(Prices_MTM!I631:I880)</f>
        <v>150720.354391994</v>
      </c>
      <c r="E648" s="43" t="n">
        <f aca="false">-PERCENTILE(Prices_MTM!I631:I880,1-Inputs!$B$9)</f>
        <v>209785</v>
      </c>
      <c r="F648" s="43" t="n">
        <f aca="false">NORMSINV(Inputs!$B$9)*STDEV(Prices_MTM!I631:I880)</f>
        <v>213166.67347741</v>
      </c>
      <c r="G648" s="52" t="n">
        <f aca="false">IF(-B648&gt;C648,1,0)</f>
        <v>0</v>
      </c>
      <c r="H648" s="52" t="n">
        <f aca="false">IF(-B648&gt;D648,1,0)</f>
        <v>0</v>
      </c>
      <c r="I648" s="52" t="n">
        <f aca="false">IF(-B648&gt;E648,1,0)</f>
        <v>0</v>
      </c>
      <c r="J648" s="52" t="n">
        <f aca="false">IF(-B648&gt;F648,1,0)</f>
        <v>0</v>
      </c>
    </row>
    <row r="649" customFormat="false" ht="15" hidden="false" customHeight="false" outlineLevel="0" collapsed="false">
      <c r="A649" s="51" t="n">
        <f aca="false">Prices_MTM!A882</f>
        <v>38520</v>
      </c>
      <c r="B649" s="43" t="n">
        <f aca="false">Prices_MTM!I882</f>
        <v>167000</v>
      </c>
      <c r="C649" s="43" t="n">
        <f aca="false">-PERCENTILE(Prices_MTM!I632:I881,1-Inputs!$B$8)</f>
        <v>141675</v>
      </c>
      <c r="D649" s="43" t="n">
        <f aca="false">NORMSINV(Inputs!$B$8)*STDEV(Prices_MTM!I632:I881)</f>
        <v>151279.44830695</v>
      </c>
      <c r="E649" s="43" t="n">
        <f aca="false">-PERCENTILE(Prices_MTM!I632:I881,1-Inputs!$B$9)</f>
        <v>209785</v>
      </c>
      <c r="F649" s="43" t="n">
        <f aca="false">NORMSINV(Inputs!$B$9)*STDEV(Prices_MTM!I632:I881)</f>
        <v>213957.41067076</v>
      </c>
      <c r="G649" s="52" t="n">
        <f aca="false">IF(-B649&gt;C649,1,0)</f>
        <v>0</v>
      </c>
      <c r="H649" s="52" t="n">
        <f aca="false">IF(-B649&gt;D649,1,0)</f>
        <v>0</v>
      </c>
      <c r="I649" s="52" t="n">
        <f aca="false">IF(-B649&gt;E649,1,0)</f>
        <v>0</v>
      </c>
      <c r="J649" s="52" t="n">
        <f aca="false">IF(-B649&gt;F649,1,0)</f>
        <v>0</v>
      </c>
    </row>
    <row r="650" customFormat="false" ht="15" hidden="false" customHeight="false" outlineLevel="0" collapsed="false">
      <c r="A650" s="51" t="n">
        <f aca="false">Prices_MTM!A883</f>
        <v>38525</v>
      </c>
      <c r="B650" s="43" t="n">
        <f aca="false">Prices_MTM!I883</f>
        <v>30000.0000000004</v>
      </c>
      <c r="C650" s="43" t="n">
        <f aca="false">-PERCENTILE(Prices_MTM!I633:I882,1-Inputs!$B$8)</f>
        <v>141675</v>
      </c>
      <c r="D650" s="43" t="n">
        <f aca="false">NORMSINV(Inputs!$B$8)*STDEV(Prices_MTM!I633:I882)</f>
        <v>152192.571126316</v>
      </c>
      <c r="E650" s="43" t="n">
        <f aca="false">-PERCENTILE(Prices_MTM!I633:I882,1-Inputs!$B$9)</f>
        <v>209785</v>
      </c>
      <c r="F650" s="43" t="n">
        <f aca="false">NORMSINV(Inputs!$B$9)*STDEV(Prices_MTM!I633:I882)</f>
        <v>215248.857699701</v>
      </c>
      <c r="G650" s="52" t="n">
        <f aca="false">IF(-B650&gt;C650,1,0)</f>
        <v>0</v>
      </c>
      <c r="H650" s="52" t="n">
        <f aca="false">IF(-B650&gt;D650,1,0)</f>
        <v>0</v>
      </c>
      <c r="I650" s="52" t="n">
        <f aca="false">IF(-B650&gt;E650,1,0)</f>
        <v>0</v>
      </c>
      <c r="J650" s="52" t="n">
        <f aca="false">IF(-B650&gt;F650,1,0)</f>
        <v>0</v>
      </c>
    </row>
    <row r="651" customFormat="false" ht="15" hidden="false" customHeight="false" outlineLevel="0" collapsed="false">
      <c r="A651" s="51" t="n">
        <f aca="false">Prices_MTM!A884</f>
        <v>38526</v>
      </c>
      <c r="B651" s="43" t="n">
        <f aca="false">Prices_MTM!I884</f>
        <v>47499.9999999994</v>
      </c>
      <c r="C651" s="43" t="n">
        <f aca="false">-PERCENTILE(Prices_MTM!I634:I883,1-Inputs!$B$8)</f>
        <v>141675</v>
      </c>
      <c r="D651" s="43" t="n">
        <f aca="false">NORMSINV(Inputs!$B$8)*STDEV(Prices_MTM!I634:I883)</f>
        <v>152206.148267246</v>
      </c>
      <c r="E651" s="43" t="n">
        <f aca="false">-PERCENTILE(Prices_MTM!I634:I883,1-Inputs!$B$9)</f>
        <v>209785</v>
      </c>
      <c r="F651" s="43" t="n">
        <f aca="false">NORMSINV(Inputs!$B$9)*STDEV(Prices_MTM!I634:I883)</f>
        <v>215268.060109217</v>
      </c>
      <c r="G651" s="52" t="n">
        <f aca="false">IF(-B651&gt;C651,1,0)</f>
        <v>0</v>
      </c>
      <c r="H651" s="52" t="n">
        <f aca="false">IF(-B651&gt;D651,1,0)</f>
        <v>0</v>
      </c>
      <c r="I651" s="52" t="n">
        <f aca="false">IF(-B651&gt;E651,1,0)</f>
        <v>0</v>
      </c>
      <c r="J651" s="52" t="n">
        <f aca="false">IF(-B651&gt;F651,1,0)</f>
        <v>0</v>
      </c>
    </row>
    <row r="652" customFormat="false" ht="15" hidden="false" customHeight="false" outlineLevel="0" collapsed="false">
      <c r="A652" s="51" t="n">
        <f aca="false">Prices_MTM!A885</f>
        <v>38527</v>
      </c>
      <c r="B652" s="43" t="n">
        <f aca="false">Prices_MTM!I885</f>
        <v>31000.0000000006</v>
      </c>
      <c r="C652" s="43" t="n">
        <f aca="false">-PERCENTILE(Prices_MTM!I635:I884,1-Inputs!$B$8)</f>
        <v>141675</v>
      </c>
      <c r="D652" s="43" t="n">
        <f aca="false">NORMSINV(Inputs!$B$8)*STDEV(Prices_MTM!I635:I884)</f>
        <v>152056.61052598</v>
      </c>
      <c r="E652" s="43" t="n">
        <f aca="false">-PERCENTILE(Prices_MTM!I635:I884,1-Inputs!$B$9)</f>
        <v>209785</v>
      </c>
      <c r="F652" s="43" t="n">
        <f aca="false">NORMSINV(Inputs!$B$9)*STDEV(Prices_MTM!I635:I884)</f>
        <v>215056.566028051</v>
      </c>
      <c r="G652" s="52" t="n">
        <f aca="false">IF(-B652&gt;C652,1,0)</f>
        <v>0</v>
      </c>
      <c r="H652" s="52" t="n">
        <f aca="false">IF(-B652&gt;D652,1,0)</f>
        <v>0</v>
      </c>
      <c r="I652" s="52" t="n">
        <f aca="false">IF(-B652&gt;E652,1,0)</f>
        <v>0</v>
      </c>
      <c r="J652" s="52" t="n">
        <f aca="false">IF(-B652&gt;F652,1,0)</f>
        <v>0</v>
      </c>
    </row>
    <row r="653" customFormat="false" ht="15" hidden="false" customHeight="false" outlineLevel="0" collapsed="false">
      <c r="A653" s="51" t="n">
        <f aca="false">Prices_MTM!A886</f>
        <v>38530</v>
      </c>
      <c r="B653" s="43" t="n">
        <f aca="false">Prices_MTM!I886</f>
        <v>-49500.0000000001</v>
      </c>
      <c r="C653" s="43" t="n">
        <f aca="false">-PERCENTILE(Prices_MTM!I636:I885,1-Inputs!$B$8)</f>
        <v>141675</v>
      </c>
      <c r="D653" s="43" t="n">
        <f aca="false">NORMSINV(Inputs!$B$8)*STDEV(Prices_MTM!I636:I885)</f>
        <v>152030.785757648</v>
      </c>
      <c r="E653" s="43" t="n">
        <f aca="false">-PERCENTILE(Prices_MTM!I636:I885,1-Inputs!$B$9)</f>
        <v>209785</v>
      </c>
      <c r="F653" s="43" t="n">
        <f aca="false">NORMSINV(Inputs!$B$9)*STDEV(Prices_MTM!I636:I885)</f>
        <v>215020.041565375</v>
      </c>
      <c r="G653" s="52" t="n">
        <f aca="false">IF(-B653&gt;C653,1,0)</f>
        <v>0</v>
      </c>
      <c r="H653" s="52" t="n">
        <f aca="false">IF(-B653&gt;D653,1,0)</f>
        <v>0</v>
      </c>
      <c r="I653" s="52" t="n">
        <f aca="false">IF(-B653&gt;E653,1,0)</f>
        <v>0</v>
      </c>
      <c r="J653" s="52" t="n">
        <f aca="false">IF(-B653&gt;F653,1,0)</f>
        <v>0</v>
      </c>
    </row>
    <row r="654" customFormat="false" ht="15" hidden="false" customHeight="false" outlineLevel="0" collapsed="false">
      <c r="A654" s="51" t="n">
        <f aca="false">Prices_MTM!A887</f>
        <v>38531</v>
      </c>
      <c r="B654" s="43" t="n">
        <f aca="false">Prices_MTM!I887</f>
        <v>-108500</v>
      </c>
      <c r="C654" s="43" t="n">
        <f aca="false">-PERCENTILE(Prices_MTM!I637:I886,1-Inputs!$B$8)</f>
        <v>141675</v>
      </c>
      <c r="D654" s="43" t="n">
        <f aca="false">NORMSINV(Inputs!$B$8)*STDEV(Prices_MTM!I637:I886)</f>
        <v>152087.063377969</v>
      </c>
      <c r="E654" s="43" t="n">
        <f aca="false">-PERCENTILE(Prices_MTM!I637:I886,1-Inputs!$B$9)</f>
        <v>209785</v>
      </c>
      <c r="F654" s="43" t="n">
        <f aca="false">NORMSINV(Inputs!$B$9)*STDEV(Prices_MTM!I637:I886)</f>
        <v>215099.636077765</v>
      </c>
      <c r="G654" s="52" t="n">
        <f aca="false">IF(-B654&gt;C654,1,0)</f>
        <v>0</v>
      </c>
      <c r="H654" s="52" t="n">
        <f aca="false">IF(-B654&gt;D654,1,0)</f>
        <v>0</v>
      </c>
      <c r="I654" s="52" t="n">
        <f aca="false">IF(-B654&gt;E654,1,0)</f>
        <v>0</v>
      </c>
      <c r="J654" s="52" t="n">
        <f aca="false">IF(-B654&gt;F654,1,0)</f>
        <v>0</v>
      </c>
    </row>
    <row r="655" customFormat="false" ht="15" hidden="false" customHeight="false" outlineLevel="0" collapsed="false">
      <c r="A655" s="51" t="n">
        <f aca="false">Prices_MTM!A888</f>
        <v>38532</v>
      </c>
      <c r="B655" s="43" t="n">
        <f aca="false">Prices_MTM!I888</f>
        <v>7499.99999999958</v>
      </c>
      <c r="C655" s="43" t="n">
        <f aca="false">-PERCENTILE(Prices_MTM!I638:I887,1-Inputs!$B$8)</f>
        <v>141675</v>
      </c>
      <c r="D655" s="43" t="n">
        <f aca="false">NORMSINV(Inputs!$B$8)*STDEV(Prices_MTM!I638:I887)</f>
        <v>152546.892649641</v>
      </c>
      <c r="E655" s="43" t="n">
        <f aca="false">-PERCENTILE(Prices_MTM!I638:I887,1-Inputs!$B$9)</f>
        <v>209785</v>
      </c>
      <c r="F655" s="43" t="n">
        <f aca="false">NORMSINV(Inputs!$B$9)*STDEV(Prices_MTM!I638:I887)</f>
        <v>215749.981391808</v>
      </c>
      <c r="G655" s="52" t="n">
        <f aca="false">IF(-B655&gt;C655,1,0)</f>
        <v>0</v>
      </c>
      <c r="H655" s="52" t="n">
        <f aca="false">IF(-B655&gt;D655,1,0)</f>
        <v>0</v>
      </c>
      <c r="I655" s="52" t="n">
        <f aca="false">IF(-B655&gt;E655,1,0)</f>
        <v>0</v>
      </c>
      <c r="J655" s="52" t="n">
        <f aca="false">IF(-B655&gt;F655,1,0)</f>
        <v>0</v>
      </c>
    </row>
    <row r="656" customFormat="false" ht="15" hidden="false" customHeight="false" outlineLevel="0" collapsed="false">
      <c r="A656" s="51" t="n">
        <f aca="false">Prices_MTM!A889</f>
        <v>38533</v>
      </c>
      <c r="B656" s="43" t="n">
        <f aca="false">Prices_MTM!I889</f>
        <v>-56999.9999999993</v>
      </c>
      <c r="C656" s="43" t="n">
        <f aca="false">-PERCENTILE(Prices_MTM!I639:I888,1-Inputs!$B$8)</f>
        <v>141675</v>
      </c>
      <c r="D656" s="43" t="n">
        <f aca="false">NORMSINV(Inputs!$B$8)*STDEV(Prices_MTM!I639:I888)</f>
        <v>152453.601195018</v>
      </c>
      <c r="E656" s="43" t="n">
        <f aca="false">-PERCENTILE(Prices_MTM!I639:I888,1-Inputs!$B$9)</f>
        <v>209785</v>
      </c>
      <c r="F656" s="43" t="n">
        <f aca="false">NORMSINV(Inputs!$B$9)*STDEV(Prices_MTM!I639:I888)</f>
        <v>215618.037507214</v>
      </c>
      <c r="G656" s="52" t="n">
        <f aca="false">IF(-B656&gt;C656,1,0)</f>
        <v>0</v>
      </c>
      <c r="H656" s="52" t="n">
        <f aca="false">IF(-B656&gt;D656,1,0)</f>
        <v>0</v>
      </c>
      <c r="I656" s="52" t="n">
        <f aca="false">IF(-B656&gt;E656,1,0)</f>
        <v>0</v>
      </c>
      <c r="J656" s="52" t="n">
        <f aca="false">IF(-B656&gt;F656,1,0)</f>
        <v>0</v>
      </c>
    </row>
    <row r="657" customFormat="false" ht="15" hidden="false" customHeight="false" outlineLevel="0" collapsed="false">
      <c r="A657" s="51" t="n">
        <f aca="false">Prices_MTM!A890</f>
        <v>38534</v>
      </c>
      <c r="B657" s="43" t="n">
        <f aca="false">Prices_MTM!I890</f>
        <v>195500</v>
      </c>
      <c r="C657" s="43" t="n">
        <f aca="false">-PERCENTILE(Prices_MTM!I640:I889,1-Inputs!$B$8)</f>
        <v>141675</v>
      </c>
      <c r="D657" s="43" t="n">
        <f aca="false">NORMSINV(Inputs!$B$8)*STDEV(Prices_MTM!I640:I889)</f>
        <v>152588.469990616</v>
      </c>
      <c r="E657" s="43" t="n">
        <f aca="false">-PERCENTILE(Prices_MTM!I640:I889,1-Inputs!$B$9)</f>
        <v>209785</v>
      </c>
      <c r="F657" s="43" t="n">
        <f aca="false">NORMSINV(Inputs!$B$9)*STDEV(Prices_MTM!I640:I889)</f>
        <v>215808.785018587</v>
      </c>
      <c r="G657" s="52" t="n">
        <f aca="false">IF(-B657&gt;C657,1,0)</f>
        <v>0</v>
      </c>
      <c r="H657" s="52" t="n">
        <f aca="false">IF(-B657&gt;D657,1,0)</f>
        <v>0</v>
      </c>
      <c r="I657" s="52" t="n">
        <f aca="false">IF(-B657&gt;E657,1,0)</f>
        <v>0</v>
      </c>
      <c r="J657" s="52" t="n">
        <f aca="false">IF(-B657&gt;F657,1,0)</f>
        <v>0</v>
      </c>
    </row>
    <row r="658" customFormat="false" ht="15" hidden="false" customHeight="false" outlineLevel="0" collapsed="false">
      <c r="A658" s="51" t="n">
        <f aca="false">Prices_MTM!A891</f>
        <v>38538</v>
      </c>
      <c r="B658" s="43" t="n">
        <f aca="false">Prices_MTM!I891</f>
        <v>-12500</v>
      </c>
      <c r="C658" s="43" t="n">
        <f aca="false">-PERCENTILE(Prices_MTM!I641:I890,1-Inputs!$B$8)</f>
        <v>141675</v>
      </c>
      <c r="D658" s="43" t="n">
        <f aca="false">NORMSINV(Inputs!$B$8)*STDEV(Prices_MTM!I641:I890)</f>
        <v>153877.850588296</v>
      </c>
      <c r="E658" s="43" t="n">
        <f aca="false">-PERCENTILE(Prices_MTM!I641:I890,1-Inputs!$B$9)</f>
        <v>209785</v>
      </c>
      <c r="F658" s="43" t="n">
        <f aca="false">NORMSINV(Inputs!$B$9)*STDEV(Prices_MTM!I641:I890)</f>
        <v>217632.380603686</v>
      </c>
      <c r="G658" s="52" t="n">
        <f aca="false">IF(-B658&gt;C658,1,0)</f>
        <v>0</v>
      </c>
      <c r="H658" s="52" t="n">
        <f aca="false">IF(-B658&gt;D658,1,0)</f>
        <v>0</v>
      </c>
      <c r="I658" s="52" t="n">
        <f aca="false">IF(-B658&gt;E658,1,0)</f>
        <v>0</v>
      </c>
      <c r="J658" s="52" t="n">
        <f aca="false">IF(-B658&gt;F658,1,0)</f>
        <v>0</v>
      </c>
    </row>
    <row r="659" customFormat="false" ht="15" hidden="false" customHeight="false" outlineLevel="0" collapsed="false">
      <c r="A659" s="51" t="n">
        <f aca="false">Prices_MTM!A892</f>
        <v>38539</v>
      </c>
      <c r="B659" s="43" t="n">
        <f aca="false">Prices_MTM!I892</f>
        <v>127000</v>
      </c>
      <c r="C659" s="43" t="n">
        <f aca="false">-PERCENTILE(Prices_MTM!I642:I891,1-Inputs!$B$8)</f>
        <v>141675</v>
      </c>
      <c r="D659" s="43" t="n">
        <f aca="false">NORMSINV(Inputs!$B$8)*STDEV(Prices_MTM!I642:I891)</f>
        <v>153887.049197231</v>
      </c>
      <c r="E659" s="43" t="n">
        <f aca="false">-PERCENTILE(Prices_MTM!I642:I891,1-Inputs!$B$9)</f>
        <v>209785</v>
      </c>
      <c r="F659" s="43" t="n">
        <f aca="false">NORMSINV(Inputs!$B$9)*STDEV(Prices_MTM!I642:I891)</f>
        <v>217645.390371844</v>
      </c>
      <c r="G659" s="52" t="n">
        <f aca="false">IF(-B659&gt;C659,1,0)</f>
        <v>0</v>
      </c>
      <c r="H659" s="52" t="n">
        <f aca="false">IF(-B659&gt;D659,1,0)</f>
        <v>0</v>
      </c>
      <c r="I659" s="52" t="n">
        <f aca="false">IF(-B659&gt;E659,1,0)</f>
        <v>0</v>
      </c>
      <c r="J659" s="52" t="n">
        <f aca="false">IF(-B659&gt;F659,1,0)</f>
        <v>0</v>
      </c>
    </row>
    <row r="660" customFormat="false" ht="15" hidden="false" customHeight="false" outlineLevel="0" collapsed="false">
      <c r="A660" s="51" t="n">
        <f aca="false">Prices_MTM!A893</f>
        <v>38540</v>
      </c>
      <c r="B660" s="43" t="n">
        <f aca="false">Prices_MTM!I893</f>
        <v>-6500.00000000013</v>
      </c>
      <c r="C660" s="43" t="n">
        <f aca="false">-PERCENTILE(Prices_MTM!I643:I892,1-Inputs!$B$8)</f>
        <v>141675</v>
      </c>
      <c r="D660" s="43" t="n">
        <f aca="false">NORMSINV(Inputs!$B$8)*STDEV(Prices_MTM!I643:I892)</f>
        <v>154233.299242259</v>
      </c>
      <c r="E660" s="43" t="n">
        <f aca="false">-PERCENTILE(Prices_MTM!I643:I892,1-Inputs!$B$9)</f>
        <v>209785</v>
      </c>
      <c r="F660" s="43" t="n">
        <f aca="false">NORMSINV(Inputs!$B$9)*STDEV(Prices_MTM!I643:I892)</f>
        <v>218135.098418164</v>
      </c>
      <c r="G660" s="52" t="n">
        <f aca="false">IF(-B660&gt;C660,1,0)</f>
        <v>0</v>
      </c>
      <c r="H660" s="52" t="n">
        <f aca="false">IF(-B660&gt;D660,1,0)</f>
        <v>0</v>
      </c>
      <c r="I660" s="52" t="n">
        <f aca="false">IF(-B660&gt;E660,1,0)</f>
        <v>0</v>
      </c>
      <c r="J660" s="52" t="n">
        <f aca="false">IF(-B660&gt;F660,1,0)</f>
        <v>0</v>
      </c>
    </row>
    <row r="661" customFormat="false" ht="15" hidden="false" customHeight="false" outlineLevel="0" collapsed="false">
      <c r="A661" s="51" t="n">
        <f aca="false">Prices_MTM!A894</f>
        <v>38544</v>
      </c>
      <c r="B661" s="43" t="n">
        <f aca="false">Prices_MTM!I894</f>
        <v>-80500.0000000003</v>
      </c>
      <c r="C661" s="43" t="n">
        <f aca="false">-PERCENTILE(Prices_MTM!I644:I893,1-Inputs!$B$8)</f>
        <v>141675</v>
      </c>
      <c r="D661" s="43" t="n">
        <f aca="false">NORMSINV(Inputs!$B$8)*STDEV(Prices_MTM!I644:I893)</f>
        <v>153977.700650537</v>
      </c>
      <c r="E661" s="43" t="n">
        <f aca="false">-PERCENTILE(Prices_MTM!I644:I893,1-Inputs!$B$9)</f>
        <v>209785</v>
      </c>
      <c r="F661" s="43" t="n">
        <f aca="false">NORMSINV(Inputs!$B$9)*STDEV(Prices_MTM!I644:I893)</f>
        <v>217773.600452195</v>
      </c>
      <c r="G661" s="52" t="n">
        <f aca="false">IF(-B661&gt;C661,1,0)</f>
        <v>0</v>
      </c>
      <c r="H661" s="52" t="n">
        <f aca="false">IF(-B661&gt;D661,1,0)</f>
        <v>0</v>
      </c>
      <c r="I661" s="52" t="n">
        <f aca="false">IF(-B661&gt;E661,1,0)</f>
        <v>0</v>
      </c>
      <c r="J661" s="52" t="n">
        <f aca="false">IF(-B661&gt;F661,1,0)</f>
        <v>0</v>
      </c>
    </row>
    <row r="662" customFormat="false" ht="15" hidden="false" customHeight="false" outlineLevel="0" collapsed="false">
      <c r="A662" s="51" t="n">
        <f aca="false">Prices_MTM!A895</f>
        <v>38546</v>
      </c>
      <c r="B662" s="43" t="n">
        <f aca="false">Prices_MTM!I895</f>
        <v>-34499.9999999995</v>
      </c>
      <c r="C662" s="43" t="n">
        <f aca="false">-PERCENTILE(Prices_MTM!I645:I894,1-Inputs!$B$8)</f>
        <v>141675</v>
      </c>
      <c r="D662" s="43" t="n">
        <f aca="false">NORMSINV(Inputs!$B$8)*STDEV(Prices_MTM!I645:I894)</f>
        <v>153322.146711437</v>
      </c>
      <c r="E662" s="43" t="n">
        <f aca="false">-PERCENTILE(Prices_MTM!I645:I894,1-Inputs!$B$9)</f>
        <v>209785</v>
      </c>
      <c r="F662" s="43" t="n">
        <f aca="false">NORMSINV(Inputs!$B$9)*STDEV(Prices_MTM!I645:I894)</f>
        <v>216846.43800591</v>
      </c>
      <c r="G662" s="52" t="n">
        <f aca="false">IF(-B662&gt;C662,1,0)</f>
        <v>0</v>
      </c>
      <c r="H662" s="52" t="n">
        <f aca="false">IF(-B662&gt;D662,1,0)</f>
        <v>0</v>
      </c>
      <c r="I662" s="52" t="n">
        <f aca="false">IF(-B662&gt;E662,1,0)</f>
        <v>0</v>
      </c>
      <c r="J662" s="52" t="n">
        <f aca="false">IF(-B662&gt;F662,1,0)</f>
        <v>0</v>
      </c>
    </row>
    <row r="663" customFormat="false" ht="15" hidden="false" customHeight="false" outlineLevel="0" collapsed="false">
      <c r="A663" s="51" t="n">
        <f aca="false">Prices_MTM!A896</f>
        <v>38547</v>
      </c>
      <c r="B663" s="43" t="n">
        <f aca="false">Prices_MTM!I896</f>
        <v>-140000</v>
      </c>
      <c r="C663" s="43" t="n">
        <f aca="false">-PERCENTILE(Prices_MTM!I646:I895,1-Inputs!$B$8)</f>
        <v>141675</v>
      </c>
      <c r="D663" s="43" t="n">
        <f aca="false">NORMSINV(Inputs!$B$8)*STDEV(Prices_MTM!I646:I895)</f>
        <v>153363.400520408</v>
      </c>
      <c r="E663" s="43" t="n">
        <f aca="false">-PERCENTILE(Prices_MTM!I646:I895,1-Inputs!$B$9)</f>
        <v>209785</v>
      </c>
      <c r="F663" s="43" t="n">
        <f aca="false">NORMSINV(Inputs!$B$9)*STDEV(Prices_MTM!I646:I895)</f>
        <v>216904.784055202</v>
      </c>
      <c r="G663" s="52" t="n">
        <f aca="false">IF(-B663&gt;C663,1,0)</f>
        <v>0</v>
      </c>
      <c r="H663" s="52" t="n">
        <f aca="false">IF(-B663&gt;D663,1,0)</f>
        <v>0</v>
      </c>
      <c r="I663" s="52" t="n">
        <f aca="false">IF(-B663&gt;E663,1,0)</f>
        <v>0</v>
      </c>
      <c r="J663" s="52" t="n">
        <f aca="false">IF(-B663&gt;F663,1,0)</f>
        <v>0</v>
      </c>
    </row>
    <row r="664" customFormat="false" ht="15" hidden="false" customHeight="false" outlineLevel="0" collapsed="false">
      <c r="A664" s="51" t="n">
        <f aca="false">Prices_MTM!A897</f>
        <v>38551</v>
      </c>
      <c r="B664" s="43" t="n">
        <f aca="false">Prices_MTM!I897</f>
        <v>-44000.0000000001</v>
      </c>
      <c r="C664" s="43" t="n">
        <f aca="false">-PERCENTILE(Prices_MTM!I647:I896,1-Inputs!$B$8)</f>
        <v>143025</v>
      </c>
      <c r="D664" s="43" t="n">
        <f aca="false">NORMSINV(Inputs!$B$8)*STDEV(Prices_MTM!I647:I896)</f>
        <v>153991.987016956</v>
      </c>
      <c r="E664" s="43" t="n">
        <f aca="false">-PERCENTILE(Prices_MTM!I647:I896,1-Inputs!$B$9)</f>
        <v>209785</v>
      </c>
      <c r="F664" s="43" t="n">
        <f aca="false">NORMSINV(Inputs!$B$9)*STDEV(Prices_MTM!I647:I896)</f>
        <v>217793.805932854</v>
      </c>
      <c r="G664" s="52" t="n">
        <f aca="false">IF(-B664&gt;C664,1,0)</f>
        <v>0</v>
      </c>
      <c r="H664" s="52" t="n">
        <f aca="false">IF(-B664&gt;D664,1,0)</f>
        <v>0</v>
      </c>
      <c r="I664" s="52" t="n">
        <f aca="false">IF(-B664&gt;E664,1,0)</f>
        <v>0</v>
      </c>
      <c r="J664" s="52" t="n">
        <f aca="false">IF(-B664&gt;F664,1,0)</f>
        <v>0</v>
      </c>
    </row>
    <row r="665" customFormat="false" ht="15" hidden="false" customHeight="false" outlineLevel="0" collapsed="false">
      <c r="A665" s="51" t="n">
        <f aca="false">Prices_MTM!A898</f>
        <v>38552</v>
      </c>
      <c r="B665" s="43" t="n">
        <f aca="false">Prices_MTM!I898</f>
        <v>24000.0000000002</v>
      </c>
      <c r="C665" s="43" t="n">
        <f aca="false">-PERCENTILE(Prices_MTM!I648:I897,1-Inputs!$B$8)</f>
        <v>143025</v>
      </c>
      <c r="D665" s="43" t="n">
        <f aca="false">NORMSINV(Inputs!$B$8)*STDEV(Prices_MTM!I648:I897)</f>
        <v>154069.730412752</v>
      </c>
      <c r="E665" s="43" t="n">
        <f aca="false">-PERCENTILE(Prices_MTM!I648:I897,1-Inputs!$B$9)</f>
        <v>209785</v>
      </c>
      <c r="F665" s="43" t="n">
        <f aca="false">NORMSINV(Inputs!$B$9)*STDEV(Prices_MTM!I648:I897)</f>
        <v>217903.759901139</v>
      </c>
      <c r="G665" s="52" t="n">
        <f aca="false">IF(-B665&gt;C665,1,0)</f>
        <v>0</v>
      </c>
      <c r="H665" s="52" t="n">
        <f aca="false">IF(-B665&gt;D665,1,0)</f>
        <v>0</v>
      </c>
      <c r="I665" s="52" t="n">
        <f aca="false">IF(-B665&gt;E665,1,0)</f>
        <v>0</v>
      </c>
      <c r="J665" s="52" t="n">
        <f aca="false">IF(-B665&gt;F665,1,0)</f>
        <v>0</v>
      </c>
    </row>
    <row r="666" customFormat="false" ht="15" hidden="false" customHeight="false" outlineLevel="0" collapsed="false">
      <c r="A666" s="51" t="n">
        <f aca="false">Prices_MTM!A899</f>
        <v>38553</v>
      </c>
      <c r="B666" s="43" t="n">
        <f aca="false">Prices_MTM!I899</f>
        <v>-70000.0000000003</v>
      </c>
      <c r="C666" s="43" t="n">
        <f aca="false">-PERCENTILE(Prices_MTM!I649:I898,1-Inputs!$B$8)</f>
        <v>143025</v>
      </c>
      <c r="D666" s="43" t="n">
        <f aca="false">NORMSINV(Inputs!$B$8)*STDEV(Prices_MTM!I649:I898)</f>
        <v>153942.48121713</v>
      </c>
      <c r="E666" s="43" t="n">
        <f aca="false">-PERCENTILE(Prices_MTM!I649:I898,1-Inputs!$B$9)</f>
        <v>209785</v>
      </c>
      <c r="F666" s="43" t="n">
        <f aca="false">NORMSINV(Inputs!$B$9)*STDEV(Prices_MTM!I649:I898)</f>
        <v>217723.78893542</v>
      </c>
      <c r="G666" s="52" t="n">
        <f aca="false">IF(-B666&gt;C666,1,0)</f>
        <v>0</v>
      </c>
      <c r="H666" s="52" t="n">
        <f aca="false">IF(-B666&gt;D666,1,0)</f>
        <v>0</v>
      </c>
      <c r="I666" s="52" t="n">
        <f aca="false">IF(-B666&gt;E666,1,0)</f>
        <v>0</v>
      </c>
      <c r="J666" s="52" t="n">
        <f aca="false">IF(-B666&gt;F666,1,0)</f>
        <v>0</v>
      </c>
    </row>
    <row r="667" customFormat="false" ht="15" hidden="false" customHeight="false" outlineLevel="0" collapsed="false">
      <c r="A667" s="51" t="n">
        <f aca="false">Prices_MTM!A900</f>
        <v>38554</v>
      </c>
      <c r="B667" s="43" t="n">
        <f aca="false">Prices_MTM!I900</f>
        <v>98000.0000000004</v>
      </c>
      <c r="C667" s="43" t="n">
        <f aca="false">-PERCENTILE(Prices_MTM!I650:I899,1-Inputs!$B$8)</f>
        <v>143025</v>
      </c>
      <c r="D667" s="43" t="n">
        <f aca="false">NORMSINV(Inputs!$B$8)*STDEV(Prices_MTM!I650:I899)</f>
        <v>154136.314093173</v>
      </c>
      <c r="E667" s="43" t="n">
        <f aca="false">-PERCENTILE(Prices_MTM!I650:I899,1-Inputs!$B$9)</f>
        <v>209785</v>
      </c>
      <c r="F667" s="43" t="n">
        <f aca="false">NORMSINV(Inputs!$B$9)*STDEV(Prices_MTM!I650:I899)</f>
        <v>217997.930471003</v>
      </c>
      <c r="G667" s="52" t="n">
        <f aca="false">IF(-B667&gt;C667,1,0)</f>
        <v>0</v>
      </c>
      <c r="H667" s="52" t="n">
        <f aca="false">IF(-B667&gt;D667,1,0)</f>
        <v>0</v>
      </c>
      <c r="I667" s="52" t="n">
        <f aca="false">IF(-B667&gt;E667,1,0)</f>
        <v>0</v>
      </c>
      <c r="J667" s="52" t="n">
        <f aca="false">IF(-B667&gt;F667,1,0)</f>
        <v>0</v>
      </c>
    </row>
    <row r="668" customFormat="false" ht="15" hidden="false" customHeight="false" outlineLevel="0" collapsed="false">
      <c r="A668" s="51" t="n">
        <f aca="false">Prices_MTM!A901</f>
        <v>38555</v>
      </c>
      <c r="B668" s="43" t="n">
        <f aca="false">Prices_MTM!I901</f>
        <v>-25499.9999999999</v>
      </c>
      <c r="C668" s="43" t="n">
        <f aca="false">-PERCENTILE(Prices_MTM!I651:I900,1-Inputs!$B$8)</f>
        <v>143025</v>
      </c>
      <c r="D668" s="43" t="n">
        <f aca="false">NORMSINV(Inputs!$B$8)*STDEV(Prices_MTM!I651:I900)</f>
        <v>154370.658031953</v>
      </c>
      <c r="E668" s="43" t="n">
        <f aca="false">-PERCENTILE(Prices_MTM!I651:I900,1-Inputs!$B$9)</f>
        <v>209785</v>
      </c>
      <c r="F668" s="43" t="n">
        <f aca="false">NORMSINV(Inputs!$B$9)*STDEV(Prices_MTM!I651:I900)</f>
        <v>218329.367575704</v>
      </c>
      <c r="G668" s="52" t="n">
        <f aca="false">IF(-B668&gt;C668,1,0)</f>
        <v>0</v>
      </c>
      <c r="H668" s="52" t="n">
        <f aca="false">IF(-B668&gt;D668,1,0)</f>
        <v>0</v>
      </c>
      <c r="I668" s="52" t="n">
        <f aca="false">IF(-B668&gt;E668,1,0)</f>
        <v>0</v>
      </c>
      <c r="J668" s="52" t="n">
        <f aca="false">IF(-B668&gt;F668,1,0)</f>
        <v>0</v>
      </c>
    </row>
    <row r="669" customFormat="false" ht="15" hidden="false" customHeight="false" outlineLevel="0" collapsed="false">
      <c r="A669" s="51" t="n">
        <f aca="false">Prices_MTM!A902</f>
        <v>38559</v>
      </c>
      <c r="B669" s="43" t="n">
        <f aca="false">Prices_MTM!I902</f>
        <v>49999.9999999996</v>
      </c>
      <c r="C669" s="43" t="n">
        <f aca="false">-PERCENTILE(Prices_MTM!I652:I901,1-Inputs!$B$8)</f>
        <v>143025</v>
      </c>
      <c r="D669" s="43" t="n">
        <f aca="false">NORMSINV(Inputs!$B$8)*STDEV(Prices_MTM!I652:I901)</f>
        <v>154094.715938475</v>
      </c>
      <c r="E669" s="43" t="n">
        <f aca="false">-PERCENTILE(Prices_MTM!I652:I901,1-Inputs!$B$9)</f>
        <v>209785</v>
      </c>
      <c r="F669" s="43" t="n">
        <f aca="false">NORMSINV(Inputs!$B$9)*STDEV(Prices_MTM!I652:I901)</f>
        <v>217939.097406978</v>
      </c>
      <c r="G669" s="52" t="n">
        <f aca="false">IF(-B669&gt;C669,1,0)</f>
        <v>0</v>
      </c>
      <c r="H669" s="52" t="n">
        <f aca="false">IF(-B669&gt;D669,1,0)</f>
        <v>0</v>
      </c>
      <c r="I669" s="52" t="n">
        <f aca="false">IF(-B669&gt;E669,1,0)</f>
        <v>0</v>
      </c>
      <c r="J669" s="52" t="n">
        <f aca="false">IF(-B669&gt;F669,1,0)</f>
        <v>0</v>
      </c>
    </row>
    <row r="670" customFormat="false" ht="15" hidden="false" customHeight="false" outlineLevel="0" collapsed="false">
      <c r="A670" s="51" t="n">
        <f aca="false">Prices_MTM!A903</f>
        <v>38560</v>
      </c>
      <c r="B670" s="43" t="n">
        <f aca="false">Prices_MTM!I903</f>
        <v>18999.9999999998</v>
      </c>
      <c r="C670" s="43" t="n">
        <f aca="false">-PERCENTILE(Prices_MTM!I653:I902,1-Inputs!$B$8)</f>
        <v>143025</v>
      </c>
      <c r="D670" s="43" t="n">
        <f aca="false">NORMSINV(Inputs!$B$8)*STDEV(Prices_MTM!I653:I902)</f>
        <v>153107.603140393</v>
      </c>
      <c r="E670" s="43" t="n">
        <f aca="false">-PERCENTILE(Prices_MTM!I653:I902,1-Inputs!$B$9)</f>
        <v>209785</v>
      </c>
      <c r="F670" s="43" t="n">
        <f aca="false">NORMSINV(Inputs!$B$9)*STDEV(Prices_MTM!I653:I902)</f>
        <v>216543.004939157</v>
      </c>
      <c r="G670" s="52" t="n">
        <f aca="false">IF(-B670&gt;C670,1,0)</f>
        <v>0</v>
      </c>
      <c r="H670" s="52" t="n">
        <f aca="false">IF(-B670&gt;D670,1,0)</f>
        <v>0</v>
      </c>
      <c r="I670" s="52" t="n">
        <f aca="false">IF(-B670&gt;E670,1,0)</f>
        <v>0</v>
      </c>
      <c r="J670" s="52" t="n">
        <f aca="false">IF(-B670&gt;F670,1,0)</f>
        <v>0</v>
      </c>
    </row>
    <row r="671" customFormat="false" ht="15" hidden="false" customHeight="false" outlineLevel="0" collapsed="false">
      <c r="A671" s="51" t="n">
        <f aca="false">Prices_MTM!A904</f>
        <v>38561</v>
      </c>
      <c r="B671" s="43" t="n">
        <f aca="false">Prices_MTM!I904</f>
        <v>82000</v>
      </c>
      <c r="C671" s="43" t="n">
        <f aca="false">-PERCENTILE(Prices_MTM!I654:I903,1-Inputs!$B$8)</f>
        <v>143025</v>
      </c>
      <c r="D671" s="43" t="n">
        <f aca="false">NORMSINV(Inputs!$B$8)*STDEV(Prices_MTM!I654:I903)</f>
        <v>153109.582548105</v>
      </c>
      <c r="E671" s="43" t="n">
        <f aca="false">-PERCENTILE(Prices_MTM!I654:I903,1-Inputs!$B$9)</f>
        <v>209785</v>
      </c>
      <c r="F671" s="43" t="n">
        <f aca="false">NORMSINV(Inputs!$B$9)*STDEV(Prices_MTM!I654:I903)</f>
        <v>216545.804453257</v>
      </c>
      <c r="G671" s="52" t="n">
        <f aca="false">IF(-B671&gt;C671,1,0)</f>
        <v>0</v>
      </c>
      <c r="H671" s="52" t="n">
        <f aca="false">IF(-B671&gt;D671,1,0)</f>
        <v>0</v>
      </c>
      <c r="I671" s="52" t="n">
        <f aca="false">IF(-B671&gt;E671,1,0)</f>
        <v>0</v>
      </c>
      <c r="J671" s="52" t="n">
        <f aca="false">IF(-B671&gt;F671,1,0)</f>
        <v>0</v>
      </c>
    </row>
    <row r="672" customFormat="false" ht="15" hidden="false" customHeight="false" outlineLevel="0" collapsed="false">
      <c r="A672" s="51" t="n">
        <f aca="false">Prices_MTM!A905</f>
        <v>38565</v>
      </c>
      <c r="B672" s="43" t="n">
        <f aca="false">Prices_MTM!I905</f>
        <v>46000.0000000001</v>
      </c>
      <c r="C672" s="43" t="n">
        <f aca="false">-PERCENTILE(Prices_MTM!I655:I904,1-Inputs!$B$8)</f>
        <v>143025</v>
      </c>
      <c r="D672" s="43" t="n">
        <f aca="false">NORMSINV(Inputs!$B$8)*STDEV(Prices_MTM!I655:I904)</f>
        <v>153309.713795845</v>
      </c>
      <c r="E672" s="43" t="n">
        <f aca="false">-PERCENTILE(Prices_MTM!I655:I904,1-Inputs!$B$9)</f>
        <v>209785</v>
      </c>
      <c r="F672" s="43" t="n">
        <f aca="false">NORMSINV(Inputs!$B$9)*STDEV(Prices_MTM!I655:I904)</f>
        <v>216828.853896126</v>
      </c>
      <c r="G672" s="52" t="n">
        <f aca="false">IF(-B672&gt;C672,1,0)</f>
        <v>0</v>
      </c>
      <c r="H672" s="52" t="n">
        <f aca="false">IF(-B672&gt;D672,1,0)</f>
        <v>0</v>
      </c>
      <c r="I672" s="52" t="n">
        <f aca="false">IF(-B672&gt;E672,1,0)</f>
        <v>0</v>
      </c>
      <c r="J672" s="52" t="n">
        <f aca="false">IF(-B672&gt;F672,1,0)</f>
        <v>0</v>
      </c>
    </row>
    <row r="673" customFormat="false" ht="15" hidden="false" customHeight="false" outlineLevel="0" collapsed="false">
      <c r="A673" s="51" t="n">
        <f aca="false">Prices_MTM!A906</f>
        <v>38566</v>
      </c>
      <c r="B673" s="43" t="n">
        <f aca="false">Prices_MTM!I906</f>
        <v>57499.9999999999</v>
      </c>
      <c r="C673" s="43" t="n">
        <f aca="false">-PERCENTILE(Prices_MTM!I656:I905,1-Inputs!$B$8)</f>
        <v>143025</v>
      </c>
      <c r="D673" s="43" t="n">
        <f aca="false">NORMSINV(Inputs!$B$8)*STDEV(Prices_MTM!I656:I905)</f>
        <v>153287.591080692</v>
      </c>
      <c r="E673" s="43" t="n">
        <f aca="false">-PERCENTILE(Prices_MTM!I656:I905,1-Inputs!$B$9)</f>
        <v>209785</v>
      </c>
      <c r="F673" s="43" t="n">
        <f aca="false">NORMSINV(Inputs!$B$9)*STDEV(Prices_MTM!I656:I905)</f>
        <v>216797.565317907</v>
      </c>
      <c r="G673" s="52" t="n">
        <f aca="false">IF(-B673&gt;C673,1,0)</f>
        <v>0</v>
      </c>
      <c r="H673" s="52" t="n">
        <f aca="false">IF(-B673&gt;D673,1,0)</f>
        <v>0</v>
      </c>
      <c r="I673" s="52" t="n">
        <f aca="false">IF(-B673&gt;E673,1,0)</f>
        <v>0</v>
      </c>
      <c r="J673" s="52" t="n">
        <f aca="false">IF(-B673&gt;F673,1,0)</f>
        <v>0</v>
      </c>
    </row>
    <row r="674" customFormat="false" ht="15" hidden="false" customHeight="false" outlineLevel="0" collapsed="false">
      <c r="A674" s="51" t="n">
        <f aca="false">Prices_MTM!A907</f>
        <v>38567</v>
      </c>
      <c r="B674" s="43" t="n">
        <f aca="false">Prices_MTM!I907</f>
        <v>-106500</v>
      </c>
      <c r="C674" s="43" t="n">
        <f aca="false">-PERCENTILE(Prices_MTM!I657:I906,1-Inputs!$B$8)</f>
        <v>143025</v>
      </c>
      <c r="D674" s="43" t="n">
        <f aca="false">NORMSINV(Inputs!$B$8)*STDEV(Prices_MTM!I657:I906)</f>
        <v>153379.820267845</v>
      </c>
      <c r="E674" s="43" t="n">
        <f aca="false">-PERCENTILE(Prices_MTM!I657:I906,1-Inputs!$B$9)</f>
        <v>209785</v>
      </c>
      <c r="F674" s="43" t="n">
        <f aca="false">NORMSINV(Inputs!$B$9)*STDEV(Prices_MTM!I657:I906)</f>
        <v>216928.006817348</v>
      </c>
      <c r="G674" s="52" t="n">
        <f aca="false">IF(-B674&gt;C674,1,0)</f>
        <v>0</v>
      </c>
      <c r="H674" s="52" t="n">
        <f aca="false">IF(-B674&gt;D674,1,0)</f>
        <v>0</v>
      </c>
      <c r="I674" s="52" t="n">
        <f aca="false">IF(-B674&gt;E674,1,0)</f>
        <v>0</v>
      </c>
      <c r="J674" s="52" t="n">
        <f aca="false">IF(-B674&gt;F674,1,0)</f>
        <v>0</v>
      </c>
    </row>
    <row r="675" customFormat="false" ht="15" hidden="false" customHeight="false" outlineLevel="0" collapsed="false">
      <c r="A675" s="51" t="n">
        <f aca="false">Prices_MTM!A908</f>
        <v>38568</v>
      </c>
      <c r="B675" s="43" t="n">
        <f aca="false">Prices_MTM!I908</f>
        <v>55000.0000000004</v>
      </c>
      <c r="C675" s="43" t="n">
        <f aca="false">-PERCENTILE(Prices_MTM!I658:I907,1-Inputs!$B$8)</f>
        <v>143025</v>
      </c>
      <c r="D675" s="43" t="n">
        <f aca="false">NORMSINV(Inputs!$B$8)*STDEV(Prices_MTM!I658:I907)</f>
        <v>153713.547221771</v>
      </c>
      <c r="E675" s="43" t="n">
        <f aca="false">-PERCENTILE(Prices_MTM!I658:I907,1-Inputs!$B$9)</f>
        <v>209785</v>
      </c>
      <c r="F675" s="43" t="n">
        <f aca="false">NORMSINV(Inputs!$B$9)*STDEV(Prices_MTM!I658:I907)</f>
        <v>217400.003216938</v>
      </c>
      <c r="G675" s="52" t="n">
        <f aca="false">IF(-B675&gt;C675,1,0)</f>
        <v>0</v>
      </c>
      <c r="H675" s="52" t="n">
        <f aca="false">IF(-B675&gt;D675,1,0)</f>
        <v>0</v>
      </c>
      <c r="I675" s="52" t="n">
        <f aca="false">IF(-B675&gt;E675,1,0)</f>
        <v>0</v>
      </c>
      <c r="J675" s="52" t="n">
        <f aca="false">IF(-B675&gt;F675,1,0)</f>
        <v>0</v>
      </c>
    </row>
    <row r="676" customFormat="false" ht="15" hidden="false" customHeight="false" outlineLevel="0" collapsed="false">
      <c r="A676" s="51" t="n">
        <f aca="false">Prices_MTM!A909</f>
        <v>38569</v>
      </c>
      <c r="B676" s="43" t="n">
        <f aca="false">Prices_MTM!I909</f>
        <v>78499.9999999997</v>
      </c>
      <c r="C676" s="43" t="n">
        <f aca="false">-PERCENTILE(Prices_MTM!I659:I908,1-Inputs!$B$8)</f>
        <v>143025</v>
      </c>
      <c r="D676" s="43" t="n">
        <f aca="false">NORMSINV(Inputs!$B$8)*STDEV(Prices_MTM!I659:I908)</f>
        <v>153791.982490376</v>
      </c>
      <c r="E676" s="43" t="n">
        <f aca="false">-PERCENTILE(Prices_MTM!I659:I908,1-Inputs!$B$9)</f>
        <v>209785</v>
      </c>
      <c r="F676" s="43" t="n">
        <f aca="false">NORMSINV(Inputs!$B$9)*STDEV(Prices_MTM!I659:I908)</f>
        <v>217510.935714141</v>
      </c>
      <c r="G676" s="52" t="n">
        <f aca="false">IF(-B676&gt;C676,1,0)</f>
        <v>0</v>
      </c>
      <c r="H676" s="52" t="n">
        <f aca="false">IF(-B676&gt;D676,1,0)</f>
        <v>0</v>
      </c>
      <c r="I676" s="52" t="n">
        <f aca="false">IF(-B676&gt;E676,1,0)</f>
        <v>0</v>
      </c>
      <c r="J676" s="52" t="n">
        <f aca="false">IF(-B676&gt;F676,1,0)</f>
        <v>0</v>
      </c>
    </row>
    <row r="677" customFormat="false" ht="15" hidden="false" customHeight="false" outlineLevel="0" collapsed="false">
      <c r="A677" s="51" t="n">
        <f aca="false">Prices_MTM!A910</f>
        <v>38572</v>
      </c>
      <c r="B677" s="43" t="n">
        <f aca="false">Prices_MTM!I910</f>
        <v>56500.0000000001</v>
      </c>
      <c r="C677" s="43" t="n">
        <f aca="false">-PERCENTILE(Prices_MTM!I660:I909,1-Inputs!$B$8)</f>
        <v>143025</v>
      </c>
      <c r="D677" s="43" t="n">
        <f aca="false">NORMSINV(Inputs!$B$8)*STDEV(Prices_MTM!I660:I909)</f>
        <v>153875.319830243</v>
      </c>
      <c r="E677" s="43" t="n">
        <f aca="false">-PERCENTILE(Prices_MTM!I660:I909,1-Inputs!$B$9)</f>
        <v>209785</v>
      </c>
      <c r="F677" s="43" t="n">
        <f aca="false">NORMSINV(Inputs!$B$9)*STDEV(Prices_MTM!I660:I909)</f>
        <v>217628.801304276</v>
      </c>
      <c r="G677" s="52" t="n">
        <f aca="false">IF(-B677&gt;C677,1,0)</f>
        <v>0</v>
      </c>
      <c r="H677" s="52" t="n">
        <f aca="false">IF(-B677&gt;D677,1,0)</f>
        <v>0</v>
      </c>
      <c r="I677" s="52" t="n">
        <f aca="false">IF(-B677&gt;E677,1,0)</f>
        <v>0</v>
      </c>
      <c r="J677" s="52" t="n">
        <f aca="false">IF(-B677&gt;F677,1,0)</f>
        <v>0</v>
      </c>
    </row>
    <row r="678" customFormat="false" ht="15" hidden="false" customHeight="false" outlineLevel="0" collapsed="false">
      <c r="A678" s="51" t="n">
        <f aca="false">Prices_MTM!A911</f>
        <v>38573</v>
      </c>
      <c r="B678" s="43" t="n">
        <f aca="false">Prices_MTM!I911</f>
        <v>-90499.9999999998</v>
      </c>
      <c r="C678" s="43" t="n">
        <f aca="false">-PERCENTILE(Prices_MTM!I661:I910,1-Inputs!$B$8)</f>
        <v>143025</v>
      </c>
      <c r="D678" s="43" t="n">
        <f aca="false">NORMSINV(Inputs!$B$8)*STDEV(Prices_MTM!I661:I910)</f>
        <v>153921.99375863</v>
      </c>
      <c r="E678" s="43" t="n">
        <f aca="false">-PERCENTILE(Prices_MTM!I661:I910,1-Inputs!$B$9)</f>
        <v>209785</v>
      </c>
      <c r="F678" s="43" t="n">
        <f aca="false">NORMSINV(Inputs!$B$9)*STDEV(Prices_MTM!I661:I910)</f>
        <v>217694.813131892</v>
      </c>
      <c r="G678" s="52" t="n">
        <f aca="false">IF(-B678&gt;C678,1,0)</f>
        <v>0</v>
      </c>
      <c r="H678" s="52" t="n">
        <f aca="false">IF(-B678&gt;D678,1,0)</f>
        <v>0</v>
      </c>
      <c r="I678" s="52" t="n">
        <f aca="false">IF(-B678&gt;E678,1,0)</f>
        <v>0</v>
      </c>
      <c r="J678" s="52" t="n">
        <f aca="false">IF(-B678&gt;F678,1,0)</f>
        <v>0</v>
      </c>
    </row>
    <row r="679" customFormat="false" ht="15" hidden="false" customHeight="false" outlineLevel="0" collapsed="false">
      <c r="A679" s="51" t="n">
        <f aca="false">Prices_MTM!A912</f>
        <v>38574</v>
      </c>
      <c r="B679" s="43" t="n">
        <f aca="false">Prices_MTM!I912</f>
        <v>117999.999999999</v>
      </c>
      <c r="C679" s="43" t="n">
        <f aca="false">-PERCENTILE(Prices_MTM!I662:I911,1-Inputs!$B$8)</f>
        <v>143025</v>
      </c>
      <c r="D679" s="43" t="n">
        <f aca="false">NORMSINV(Inputs!$B$8)*STDEV(Prices_MTM!I662:I911)</f>
        <v>154172.204028927</v>
      </c>
      <c r="E679" s="43" t="n">
        <f aca="false">-PERCENTILE(Prices_MTM!I662:I911,1-Inputs!$B$9)</f>
        <v>209785</v>
      </c>
      <c r="F679" s="43" t="n">
        <f aca="false">NORMSINV(Inputs!$B$9)*STDEV(Prices_MTM!I662:I911)</f>
        <v>218048.690292043</v>
      </c>
      <c r="G679" s="52" t="n">
        <f aca="false">IF(-B679&gt;C679,1,0)</f>
        <v>0</v>
      </c>
      <c r="H679" s="52" t="n">
        <f aca="false">IF(-B679&gt;D679,1,0)</f>
        <v>0</v>
      </c>
      <c r="I679" s="52" t="n">
        <f aca="false">IF(-B679&gt;E679,1,0)</f>
        <v>0</v>
      </c>
      <c r="J679" s="52" t="n">
        <f aca="false">IF(-B679&gt;F679,1,0)</f>
        <v>0</v>
      </c>
    </row>
    <row r="680" customFormat="false" ht="15" hidden="false" customHeight="false" outlineLevel="0" collapsed="false">
      <c r="A680" s="51" t="n">
        <f aca="false">Prices_MTM!A913</f>
        <v>38575</v>
      </c>
      <c r="B680" s="43" t="n">
        <f aca="false">Prices_MTM!I913</f>
        <v>-19499.9999999997</v>
      </c>
      <c r="C680" s="43" t="n">
        <f aca="false">-PERCENTILE(Prices_MTM!I663:I912,1-Inputs!$B$8)</f>
        <v>143025</v>
      </c>
      <c r="D680" s="43" t="n">
        <f aca="false">NORMSINV(Inputs!$B$8)*STDEV(Prices_MTM!I663:I912)</f>
        <v>154553.498885914</v>
      </c>
      <c r="E680" s="43" t="n">
        <f aca="false">-PERCENTILE(Prices_MTM!I663:I912,1-Inputs!$B$9)</f>
        <v>209785</v>
      </c>
      <c r="F680" s="43" t="n">
        <f aca="false">NORMSINV(Inputs!$B$9)*STDEV(Prices_MTM!I663:I912)</f>
        <v>218587.962884692</v>
      </c>
      <c r="G680" s="52" t="n">
        <f aca="false">IF(-B680&gt;C680,1,0)</f>
        <v>0</v>
      </c>
      <c r="H680" s="52" t="n">
        <f aca="false">IF(-B680&gt;D680,1,0)</f>
        <v>0</v>
      </c>
      <c r="I680" s="52" t="n">
        <f aca="false">IF(-B680&gt;E680,1,0)</f>
        <v>0</v>
      </c>
      <c r="J680" s="52" t="n">
        <f aca="false">IF(-B680&gt;F680,1,0)</f>
        <v>0</v>
      </c>
    </row>
    <row r="681" customFormat="false" ht="15" hidden="false" customHeight="false" outlineLevel="0" collapsed="false">
      <c r="A681" s="51" t="n">
        <f aca="false">Prices_MTM!A914</f>
        <v>38579</v>
      </c>
      <c r="B681" s="43" t="n">
        <f aca="false">Prices_MTM!I914</f>
        <v>14999.9999999991</v>
      </c>
      <c r="C681" s="43" t="n">
        <f aca="false">-PERCENTILE(Prices_MTM!I664:I913,1-Inputs!$B$8)</f>
        <v>143025</v>
      </c>
      <c r="D681" s="43" t="n">
        <f aca="false">NORMSINV(Inputs!$B$8)*STDEV(Prices_MTM!I664:I913)</f>
        <v>154556.598250504</v>
      </c>
      <c r="E681" s="43" t="n">
        <f aca="false">-PERCENTILE(Prices_MTM!I664:I913,1-Inputs!$B$9)</f>
        <v>209785</v>
      </c>
      <c r="F681" s="43" t="n">
        <f aca="false">NORMSINV(Inputs!$B$9)*STDEV(Prices_MTM!I664:I913)</f>
        <v>218592.346375178</v>
      </c>
      <c r="G681" s="52" t="n">
        <f aca="false">IF(-B681&gt;C681,1,0)</f>
        <v>0</v>
      </c>
      <c r="H681" s="52" t="n">
        <f aca="false">IF(-B681&gt;D681,1,0)</f>
        <v>0</v>
      </c>
      <c r="I681" s="52" t="n">
        <f aca="false">IF(-B681&gt;E681,1,0)</f>
        <v>0</v>
      </c>
      <c r="J681" s="52" t="n">
        <f aca="false">IF(-B681&gt;F681,1,0)</f>
        <v>0</v>
      </c>
    </row>
    <row r="682" customFormat="false" ht="15" hidden="false" customHeight="false" outlineLevel="0" collapsed="false">
      <c r="A682" s="51" t="n">
        <f aca="false">Prices_MTM!A915</f>
        <v>38580</v>
      </c>
      <c r="B682" s="43" t="n">
        <f aca="false">Prices_MTM!I915</f>
        <v>69000.0000000012</v>
      </c>
      <c r="C682" s="43" t="n">
        <f aca="false">-PERCENTILE(Prices_MTM!I665:I914,1-Inputs!$B$8)</f>
        <v>143025</v>
      </c>
      <c r="D682" s="43" t="n">
        <f aca="false">NORMSINV(Inputs!$B$8)*STDEV(Prices_MTM!I665:I914)</f>
        <v>154402.254295044</v>
      </c>
      <c r="E682" s="43" t="n">
        <f aca="false">-PERCENTILE(Prices_MTM!I665:I914,1-Inputs!$B$9)</f>
        <v>209785</v>
      </c>
      <c r="F682" s="43" t="n">
        <f aca="false">NORMSINV(Inputs!$B$9)*STDEV(Prices_MTM!I665:I914)</f>
        <v>218374.05477356</v>
      </c>
      <c r="G682" s="52" t="n">
        <f aca="false">IF(-B682&gt;C682,1,0)</f>
        <v>0</v>
      </c>
      <c r="H682" s="52" t="n">
        <f aca="false">IF(-B682&gt;D682,1,0)</f>
        <v>0</v>
      </c>
      <c r="I682" s="52" t="n">
        <f aca="false">IF(-B682&gt;E682,1,0)</f>
        <v>0</v>
      </c>
      <c r="J682" s="52" t="n">
        <f aca="false">IF(-B682&gt;F682,1,0)</f>
        <v>0</v>
      </c>
    </row>
    <row r="683" customFormat="false" ht="15" hidden="false" customHeight="false" outlineLevel="0" collapsed="false">
      <c r="A683" s="51" t="n">
        <f aca="false">Prices_MTM!A916</f>
        <v>38581</v>
      </c>
      <c r="B683" s="43" t="n">
        <f aca="false">Prices_MTM!I916</f>
        <v>-197500</v>
      </c>
      <c r="C683" s="43" t="n">
        <f aca="false">-PERCENTILE(Prices_MTM!I666:I915,1-Inputs!$B$8)</f>
        <v>143025</v>
      </c>
      <c r="D683" s="43" t="n">
        <f aca="false">NORMSINV(Inputs!$B$8)*STDEV(Prices_MTM!I666:I915)</f>
        <v>154167.196537429</v>
      </c>
      <c r="E683" s="43" t="n">
        <f aca="false">-PERCENTILE(Prices_MTM!I666:I915,1-Inputs!$B$9)</f>
        <v>209785</v>
      </c>
      <c r="F683" s="43" t="n">
        <f aca="false">NORMSINV(Inputs!$B$9)*STDEV(Prices_MTM!I666:I915)</f>
        <v>218041.608101257</v>
      </c>
      <c r="G683" s="52" t="n">
        <f aca="false">IF(-B683&gt;C683,1,0)</f>
        <v>1</v>
      </c>
      <c r="H683" s="52" t="n">
        <f aca="false">IF(-B683&gt;D683,1,0)</f>
        <v>1</v>
      </c>
      <c r="I683" s="52" t="n">
        <f aca="false">IF(-B683&gt;E683,1,0)</f>
        <v>0</v>
      </c>
      <c r="J683" s="52" t="n">
        <f aca="false">IF(-B683&gt;F683,1,0)</f>
        <v>0</v>
      </c>
    </row>
    <row r="684" customFormat="false" ht="15" hidden="false" customHeight="false" outlineLevel="0" collapsed="false">
      <c r="A684" s="51" t="n">
        <f aca="false">Prices_MTM!A917</f>
        <v>38582</v>
      </c>
      <c r="B684" s="43" t="n">
        <f aca="false">Prices_MTM!I917</f>
        <v>101000</v>
      </c>
      <c r="C684" s="43" t="n">
        <f aca="false">-PERCENTILE(Prices_MTM!I667:I916,1-Inputs!$B$8)</f>
        <v>146875</v>
      </c>
      <c r="D684" s="43" t="n">
        <f aca="false">NORMSINV(Inputs!$B$8)*STDEV(Prices_MTM!I667:I916)</f>
        <v>155497.519129984</v>
      </c>
      <c r="E684" s="43" t="n">
        <f aca="false">-PERCENTILE(Prices_MTM!I667:I916,1-Inputs!$B$9)</f>
        <v>209785</v>
      </c>
      <c r="F684" s="43" t="n">
        <f aca="false">NORMSINV(Inputs!$B$9)*STDEV(Prices_MTM!I667:I916)</f>
        <v>219923.108731021</v>
      </c>
      <c r="G684" s="52" t="n">
        <f aca="false">IF(-B684&gt;C684,1,0)</f>
        <v>0</v>
      </c>
      <c r="H684" s="52" t="n">
        <f aca="false">IF(-B684&gt;D684,1,0)</f>
        <v>0</v>
      </c>
      <c r="I684" s="52" t="n">
        <f aca="false">IF(-B684&gt;E684,1,0)</f>
        <v>0</v>
      </c>
      <c r="J684" s="52" t="n">
        <f aca="false">IF(-B684&gt;F684,1,0)</f>
        <v>0</v>
      </c>
    </row>
    <row r="685" customFormat="false" ht="15" hidden="false" customHeight="false" outlineLevel="0" collapsed="false">
      <c r="A685" s="51" t="n">
        <f aca="false">Prices_MTM!A918</f>
        <v>38586</v>
      </c>
      <c r="B685" s="43" t="n">
        <f aca="false">Prices_MTM!I918</f>
        <v>-7000.00000000076</v>
      </c>
      <c r="C685" s="43" t="n">
        <f aca="false">-PERCENTILE(Prices_MTM!I668:I917,1-Inputs!$B$8)</f>
        <v>146875</v>
      </c>
      <c r="D685" s="43" t="n">
        <f aca="false">NORMSINV(Inputs!$B$8)*STDEV(Prices_MTM!I668:I917)</f>
        <v>155485.092724063</v>
      </c>
      <c r="E685" s="43" t="n">
        <f aca="false">-PERCENTILE(Prices_MTM!I668:I917,1-Inputs!$B$9)</f>
        <v>209785</v>
      </c>
      <c r="F685" s="43" t="n">
        <f aca="false">NORMSINV(Inputs!$B$9)*STDEV(Prices_MTM!I668:I917)</f>
        <v>219905.533827989</v>
      </c>
      <c r="G685" s="52" t="n">
        <f aca="false">IF(-B685&gt;C685,1,0)</f>
        <v>0</v>
      </c>
      <c r="H685" s="52" t="n">
        <f aca="false">IF(-B685&gt;D685,1,0)</f>
        <v>0</v>
      </c>
      <c r="I685" s="52" t="n">
        <f aca="false">IF(-B685&gt;E685,1,0)</f>
        <v>0</v>
      </c>
      <c r="J685" s="52" t="n">
        <f aca="false">IF(-B685&gt;F685,1,0)</f>
        <v>0</v>
      </c>
    </row>
    <row r="686" customFormat="false" ht="15" hidden="false" customHeight="false" outlineLevel="0" collapsed="false">
      <c r="A686" s="51" t="n">
        <f aca="false">Prices_MTM!A919</f>
        <v>38587</v>
      </c>
      <c r="B686" s="43" t="n">
        <f aca="false">Prices_MTM!I919</f>
        <v>70500.0000000013</v>
      </c>
      <c r="C686" s="43" t="n">
        <f aca="false">-PERCENTILE(Prices_MTM!I669:I918,1-Inputs!$B$8)</f>
        <v>146875</v>
      </c>
      <c r="D686" s="43" t="n">
        <f aca="false">NORMSINV(Inputs!$B$8)*STDEV(Prices_MTM!I669:I918)</f>
        <v>154811.380911916</v>
      </c>
      <c r="E686" s="43" t="n">
        <f aca="false">-PERCENTILE(Prices_MTM!I669:I918,1-Inputs!$B$9)</f>
        <v>209785</v>
      </c>
      <c r="F686" s="43" t="n">
        <f aca="false">NORMSINV(Inputs!$B$9)*STDEV(Prices_MTM!I669:I918)</f>
        <v>218952.690355339</v>
      </c>
      <c r="G686" s="52" t="n">
        <f aca="false">IF(-B686&gt;C686,1,0)</f>
        <v>0</v>
      </c>
      <c r="H686" s="52" t="n">
        <f aca="false">IF(-B686&gt;D686,1,0)</f>
        <v>0</v>
      </c>
      <c r="I686" s="52" t="n">
        <f aca="false">IF(-B686&gt;E686,1,0)</f>
        <v>0</v>
      </c>
      <c r="J686" s="52" t="n">
        <f aca="false">IF(-B686&gt;F686,1,0)</f>
        <v>0</v>
      </c>
    </row>
    <row r="687" customFormat="false" ht="15" hidden="false" customHeight="false" outlineLevel="0" collapsed="false">
      <c r="A687" s="51" t="n">
        <f aca="false">Prices_MTM!A920</f>
        <v>38588</v>
      </c>
      <c r="B687" s="43" t="n">
        <f aca="false">Prices_MTM!I920</f>
        <v>124499.999999999</v>
      </c>
      <c r="C687" s="43" t="n">
        <f aca="false">-PERCENTILE(Prices_MTM!I670:I919,1-Inputs!$B$8)</f>
        <v>146875</v>
      </c>
      <c r="D687" s="43" t="n">
        <f aca="false">NORMSINV(Inputs!$B$8)*STDEV(Prices_MTM!I670:I919)</f>
        <v>154917.84845131</v>
      </c>
      <c r="E687" s="43" t="n">
        <f aca="false">-PERCENTILE(Prices_MTM!I670:I919,1-Inputs!$B$9)</f>
        <v>209785</v>
      </c>
      <c r="F687" s="43" t="n">
        <f aca="false">NORMSINV(Inputs!$B$9)*STDEV(Prices_MTM!I670:I919)</f>
        <v>219103.26942807</v>
      </c>
      <c r="G687" s="52" t="n">
        <f aca="false">IF(-B687&gt;C687,1,0)</f>
        <v>0</v>
      </c>
      <c r="H687" s="52" t="n">
        <f aca="false">IF(-B687&gt;D687,1,0)</f>
        <v>0</v>
      </c>
      <c r="I687" s="52" t="n">
        <f aca="false">IF(-B687&gt;E687,1,0)</f>
        <v>0</v>
      </c>
      <c r="J687" s="52" t="n">
        <f aca="false">IF(-B687&gt;F687,1,0)</f>
        <v>0</v>
      </c>
    </row>
    <row r="688" customFormat="false" ht="15" hidden="false" customHeight="false" outlineLevel="0" collapsed="false">
      <c r="A688" s="51" t="n">
        <f aca="false">Prices_MTM!A921</f>
        <v>38589</v>
      </c>
      <c r="B688" s="43" t="n">
        <f aca="false">Prices_MTM!I921</f>
        <v>-12499.9999999986</v>
      </c>
      <c r="C688" s="43" t="n">
        <f aca="false">-PERCENTILE(Prices_MTM!I671:I920,1-Inputs!$B$8)</f>
        <v>146875</v>
      </c>
      <c r="D688" s="43" t="n">
        <f aca="false">NORMSINV(Inputs!$B$8)*STDEV(Prices_MTM!I671:I920)</f>
        <v>155081.158262332</v>
      </c>
      <c r="E688" s="43" t="n">
        <f aca="false">-PERCENTILE(Prices_MTM!I671:I920,1-Inputs!$B$9)</f>
        <v>209785</v>
      </c>
      <c r="F688" s="43" t="n">
        <f aca="false">NORMSINV(Inputs!$B$9)*STDEV(Prices_MTM!I671:I920)</f>
        <v>219334.24161031</v>
      </c>
      <c r="G688" s="52" t="n">
        <f aca="false">IF(-B688&gt;C688,1,0)</f>
        <v>0</v>
      </c>
      <c r="H688" s="52" t="n">
        <f aca="false">IF(-B688&gt;D688,1,0)</f>
        <v>0</v>
      </c>
      <c r="I688" s="52" t="n">
        <f aca="false">IF(-B688&gt;E688,1,0)</f>
        <v>0</v>
      </c>
      <c r="J688" s="52" t="n">
        <f aca="false">IF(-B688&gt;F688,1,0)</f>
        <v>0</v>
      </c>
    </row>
    <row r="689" customFormat="false" ht="15" hidden="false" customHeight="false" outlineLevel="0" collapsed="false">
      <c r="A689" s="51" t="n">
        <f aca="false">Prices_MTM!A922</f>
        <v>38590</v>
      </c>
      <c r="B689" s="43" t="n">
        <f aca="false">Prices_MTM!I922</f>
        <v>-141500.000000001</v>
      </c>
      <c r="C689" s="43" t="n">
        <f aca="false">-PERCENTILE(Prices_MTM!I672:I921,1-Inputs!$B$8)</f>
        <v>146875</v>
      </c>
      <c r="D689" s="43" t="n">
        <f aca="false">NORMSINV(Inputs!$B$8)*STDEV(Prices_MTM!I672:I921)</f>
        <v>154782.197650018</v>
      </c>
      <c r="E689" s="43" t="n">
        <f aca="false">-PERCENTILE(Prices_MTM!I672:I921,1-Inputs!$B$9)</f>
        <v>209785</v>
      </c>
      <c r="F689" s="43" t="n">
        <f aca="false">NORMSINV(Inputs!$B$9)*STDEV(Prices_MTM!I672:I921)</f>
        <v>218911.415911121</v>
      </c>
      <c r="G689" s="52" t="n">
        <f aca="false">IF(-B689&gt;C689,1,0)</f>
        <v>0</v>
      </c>
      <c r="H689" s="52" t="n">
        <f aca="false">IF(-B689&gt;D689,1,0)</f>
        <v>0</v>
      </c>
      <c r="I689" s="52" t="n">
        <f aca="false">IF(-B689&gt;E689,1,0)</f>
        <v>0</v>
      </c>
      <c r="J689" s="52" t="n">
        <f aca="false">IF(-B689&gt;F689,1,0)</f>
        <v>0</v>
      </c>
    </row>
    <row r="690" customFormat="false" ht="15" hidden="false" customHeight="false" outlineLevel="0" collapsed="false">
      <c r="A690" s="51" t="n">
        <f aca="false">Prices_MTM!A923</f>
        <v>38593</v>
      </c>
      <c r="B690" s="43" t="n">
        <f aca="false">Prices_MTM!I923</f>
        <v>209000</v>
      </c>
      <c r="C690" s="43" t="n">
        <f aca="false">-PERCENTILE(Prices_MTM!I673:I922,1-Inputs!$B$8)</f>
        <v>146875</v>
      </c>
      <c r="D690" s="43" t="n">
        <f aca="false">NORMSINV(Inputs!$B$8)*STDEV(Prices_MTM!I673:I922)</f>
        <v>155510.111779105</v>
      </c>
      <c r="E690" s="43" t="n">
        <f aca="false">-PERCENTILE(Prices_MTM!I673:I922,1-Inputs!$B$9)</f>
        <v>209785</v>
      </c>
      <c r="F690" s="43" t="n">
        <f aca="false">NORMSINV(Inputs!$B$9)*STDEV(Prices_MTM!I673:I922)</f>
        <v>219940.918754985</v>
      </c>
      <c r="G690" s="52" t="n">
        <f aca="false">IF(-B690&gt;C690,1,0)</f>
        <v>0</v>
      </c>
      <c r="H690" s="52" t="n">
        <f aca="false">IF(-B690&gt;D690,1,0)</f>
        <v>0</v>
      </c>
      <c r="I690" s="52" t="n">
        <f aca="false">IF(-B690&gt;E690,1,0)</f>
        <v>0</v>
      </c>
      <c r="J690" s="52" t="n">
        <f aca="false">IF(-B690&gt;F690,1,0)</f>
        <v>0</v>
      </c>
    </row>
    <row r="691" customFormat="false" ht="15" hidden="false" customHeight="false" outlineLevel="0" collapsed="false">
      <c r="A691" s="51" t="n">
        <f aca="false">Prices_MTM!A924</f>
        <v>38595</v>
      </c>
      <c r="B691" s="43" t="n">
        <f aca="false">Prices_MTM!I924</f>
        <v>20499.9999999998</v>
      </c>
      <c r="C691" s="43" t="n">
        <f aca="false">-PERCENTILE(Prices_MTM!I674:I923,1-Inputs!$B$8)</f>
        <v>146875</v>
      </c>
      <c r="D691" s="43" t="n">
        <f aca="false">NORMSINV(Inputs!$B$8)*STDEV(Prices_MTM!I674:I923)</f>
        <v>156877.832365891</v>
      </c>
      <c r="E691" s="43" t="n">
        <f aca="false">-PERCENTILE(Prices_MTM!I674:I923,1-Inputs!$B$9)</f>
        <v>209785</v>
      </c>
      <c r="F691" s="43" t="n">
        <f aca="false">NORMSINV(Inputs!$B$9)*STDEV(Prices_MTM!I674:I923)</f>
        <v>221875.312081671</v>
      </c>
      <c r="G691" s="52" t="n">
        <f aca="false">IF(-B691&gt;C691,1,0)</f>
        <v>0</v>
      </c>
      <c r="H691" s="52" t="n">
        <f aca="false">IF(-B691&gt;D691,1,0)</f>
        <v>0</v>
      </c>
      <c r="I691" s="52" t="n">
        <f aca="false">IF(-B691&gt;E691,1,0)</f>
        <v>0</v>
      </c>
      <c r="J691" s="52" t="n">
        <f aca="false">IF(-B691&gt;F691,1,0)</f>
        <v>0</v>
      </c>
    </row>
    <row r="692" customFormat="false" ht="15" hidden="false" customHeight="false" outlineLevel="0" collapsed="false">
      <c r="A692" s="51" t="n">
        <f aca="false">Prices_MTM!A925</f>
        <v>38596</v>
      </c>
      <c r="B692" s="43" t="n">
        <f aca="false">Prices_MTM!I925</f>
        <v>87500</v>
      </c>
      <c r="C692" s="43" t="n">
        <f aca="false">-PERCENTILE(Prices_MTM!I675:I924,1-Inputs!$B$8)</f>
        <v>146875</v>
      </c>
      <c r="D692" s="43" t="n">
        <f aca="false">NORMSINV(Inputs!$B$8)*STDEV(Prices_MTM!I675:I924)</f>
        <v>156816.477988827</v>
      </c>
      <c r="E692" s="43" t="n">
        <f aca="false">-PERCENTILE(Prices_MTM!I675:I924,1-Inputs!$B$9)</f>
        <v>209785</v>
      </c>
      <c r="F692" s="43" t="n">
        <f aca="false">NORMSINV(Inputs!$B$9)*STDEV(Prices_MTM!I675:I924)</f>
        <v>221788.537415337</v>
      </c>
      <c r="G692" s="52" t="n">
        <f aca="false">IF(-B692&gt;C692,1,0)</f>
        <v>0</v>
      </c>
      <c r="H692" s="52" t="n">
        <f aca="false">IF(-B692&gt;D692,1,0)</f>
        <v>0</v>
      </c>
      <c r="I692" s="52" t="n">
        <f aca="false">IF(-B692&gt;E692,1,0)</f>
        <v>0</v>
      </c>
      <c r="J692" s="52" t="n">
        <f aca="false">IF(-B692&gt;F692,1,0)</f>
        <v>0</v>
      </c>
    </row>
    <row r="693" customFormat="false" ht="15" hidden="false" customHeight="false" outlineLevel="0" collapsed="false">
      <c r="A693" s="51" t="n">
        <f aca="false">Prices_MTM!A926</f>
        <v>38601</v>
      </c>
      <c r="B693" s="43" t="n">
        <f aca="false">Prices_MTM!I926</f>
        <v>-235500</v>
      </c>
      <c r="C693" s="43" t="n">
        <f aca="false">-PERCENTILE(Prices_MTM!I676:I925,1-Inputs!$B$8)</f>
        <v>146875</v>
      </c>
      <c r="D693" s="43" t="n">
        <f aca="false">NORMSINV(Inputs!$B$8)*STDEV(Prices_MTM!I676:I925)</f>
        <v>156762.776849565</v>
      </c>
      <c r="E693" s="43" t="n">
        <f aca="false">-PERCENTILE(Prices_MTM!I676:I925,1-Inputs!$B$9)</f>
        <v>209785</v>
      </c>
      <c r="F693" s="43" t="n">
        <f aca="false">NORMSINV(Inputs!$B$9)*STDEV(Prices_MTM!I676:I925)</f>
        <v>221712.586869278</v>
      </c>
      <c r="G693" s="52" t="n">
        <f aca="false">IF(-B693&gt;C693,1,0)</f>
        <v>1</v>
      </c>
      <c r="H693" s="52" t="n">
        <f aca="false">IF(-B693&gt;D693,1,0)</f>
        <v>1</v>
      </c>
      <c r="I693" s="52" t="n">
        <f aca="false">IF(-B693&gt;E693,1,0)</f>
        <v>1</v>
      </c>
      <c r="J693" s="52" t="n">
        <f aca="false">IF(-B693&gt;F693,1,0)</f>
        <v>1</v>
      </c>
    </row>
    <row r="694" customFormat="false" ht="15" hidden="false" customHeight="false" outlineLevel="0" collapsed="false">
      <c r="A694" s="51" t="n">
        <f aca="false">Prices_MTM!A927</f>
        <v>38602</v>
      </c>
      <c r="B694" s="43" t="n">
        <f aca="false">Prices_MTM!I927</f>
        <v>-117000.000000001</v>
      </c>
      <c r="C694" s="43" t="n">
        <f aca="false">-PERCENTILE(Prices_MTM!I677:I926,1-Inputs!$B$8)</f>
        <v>148275.000000001</v>
      </c>
      <c r="D694" s="43" t="n">
        <f aca="false">NORMSINV(Inputs!$B$8)*STDEV(Prices_MTM!I677:I926)</f>
        <v>158651.847636064</v>
      </c>
      <c r="E694" s="43" t="n">
        <f aca="false">-PERCENTILE(Prices_MTM!I677:I926,1-Inputs!$B$9)</f>
        <v>223740</v>
      </c>
      <c r="F694" s="43" t="n">
        <f aca="false">NORMSINV(Inputs!$B$9)*STDEV(Prices_MTM!I677:I926)</f>
        <v>224384.335732567</v>
      </c>
      <c r="G694" s="52" t="n">
        <f aca="false">IF(-B694&gt;C694,1,0)</f>
        <v>0</v>
      </c>
      <c r="H694" s="52" t="n">
        <f aca="false">IF(-B694&gt;D694,1,0)</f>
        <v>0</v>
      </c>
      <c r="I694" s="52" t="n">
        <f aca="false">IF(-B694&gt;E694,1,0)</f>
        <v>0</v>
      </c>
      <c r="J694" s="52" t="n">
        <f aca="false">IF(-B694&gt;F694,1,0)</f>
        <v>0</v>
      </c>
    </row>
    <row r="695" customFormat="false" ht="15" hidden="false" customHeight="false" outlineLevel="0" collapsed="false">
      <c r="A695" s="51" t="n">
        <f aca="false">Prices_MTM!A928</f>
        <v>38603</v>
      </c>
      <c r="B695" s="43" t="n">
        <f aca="false">Prices_MTM!I928</f>
        <v>139000</v>
      </c>
      <c r="C695" s="43" t="n">
        <f aca="false">-PERCENTILE(Prices_MTM!I678:I927,1-Inputs!$B$8)</f>
        <v>148275.000000001</v>
      </c>
      <c r="D695" s="43" t="n">
        <f aca="false">NORMSINV(Inputs!$B$8)*STDEV(Prices_MTM!I678:I927)</f>
        <v>159098.451508416</v>
      </c>
      <c r="E695" s="43" t="n">
        <f aca="false">-PERCENTILE(Prices_MTM!I678:I927,1-Inputs!$B$9)</f>
        <v>223740</v>
      </c>
      <c r="F695" s="43" t="n">
        <f aca="false">NORMSINV(Inputs!$B$9)*STDEV(Prices_MTM!I678:I927)</f>
        <v>225015.976111967</v>
      </c>
      <c r="G695" s="52" t="n">
        <f aca="false">IF(-B695&gt;C695,1,0)</f>
        <v>0</v>
      </c>
      <c r="H695" s="52" t="n">
        <f aca="false">IF(-B695&gt;D695,1,0)</f>
        <v>0</v>
      </c>
      <c r="I695" s="52" t="n">
        <f aca="false">IF(-B695&gt;E695,1,0)</f>
        <v>0</v>
      </c>
      <c r="J695" s="52" t="n">
        <f aca="false">IF(-B695&gt;F695,1,0)</f>
        <v>0</v>
      </c>
    </row>
    <row r="696" customFormat="false" ht="15" hidden="false" customHeight="false" outlineLevel="0" collapsed="false">
      <c r="A696" s="51" t="n">
        <f aca="false">Prices_MTM!A929</f>
        <v>38607</v>
      </c>
      <c r="B696" s="43" t="n">
        <f aca="false">Prices_MTM!I929</f>
        <v>-102500</v>
      </c>
      <c r="C696" s="43" t="n">
        <f aca="false">-PERCENTILE(Prices_MTM!I679:I928,1-Inputs!$B$8)</f>
        <v>148275.000000001</v>
      </c>
      <c r="D696" s="43" t="n">
        <f aca="false">NORMSINV(Inputs!$B$8)*STDEV(Prices_MTM!I679:I928)</f>
        <v>159652.303333145</v>
      </c>
      <c r="E696" s="43" t="n">
        <f aca="false">-PERCENTILE(Prices_MTM!I679:I928,1-Inputs!$B$9)</f>
        <v>223740</v>
      </c>
      <c r="F696" s="43" t="n">
        <f aca="false">NORMSINV(Inputs!$B$9)*STDEV(Prices_MTM!I679:I928)</f>
        <v>225799.299317071</v>
      </c>
      <c r="G696" s="52" t="n">
        <f aca="false">IF(-B696&gt;C696,1,0)</f>
        <v>0</v>
      </c>
      <c r="H696" s="52" t="n">
        <f aca="false">IF(-B696&gt;D696,1,0)</f>
        <v>0</v>
      </c>
      <c r="I696" s="52" t="n">
        <f aca="false">IF(-B696&gt;E696,1,0)</f>
        <v>0</v>
      </c>
      <c r="J696" s="52" t="n">
        <f aca="false">IF(-B696&gt;F696,1,0)</f>
        <v>0</v>
      </c>
    </row>
    <row r="697" customFormat="false" ht="15" hidden="false" customHeight="false" outlineLevel="0" collapsed="false">
      <c r="A697" s="51" t="n">
        <f aca="false">Prices_MTM!A930</f>
        <v>38608</v>
      </c>
      <c r="B697" s="43" t="n">
        <f aca="false">Prices_MTM!I930</f>
        <v>-42000.0000000002</v>
      </c>
      <c r="C697" s="43" t="n">
        <f aca="false">-PERCENTILE(Prices_MTM!I680:I929,1-Inputs!$B$8)</f>
        <v>148275.000000001</v>
      </c>
      <c r="D697" s="43" t="n">
        <f aca="false">NORMSINV(Inputs!$B$8)*STDEV(Prices_MTM!I680:I929)</f>
        <v>159836.178396559</v>
      </c>
      <c r="E697" s="43" t="n">
        <f aca="false">-PERCENTILE(Prices_MTM!I680:I929,1-Inputs!$B$9)</f>
        <v>223740</v>
      </c>
      <c r="F697" s="43" t="n">
        <f aca="false">NORMSINV(Inputs!$B$9)*STDEV(Prices_MTM!I680:I929)</f>
        <v>226059.357328224</v>
      </c>
      <c r="G697" s="52" t="n">
        <f aca="false">IF(-B697&gt;C697,1,0)</f>
        <v>0</v>
      </c>
      <c r="H697" s="52" t="n">
        <f aca="false">IF(-B697&gt;D697,1,0)</f>
        <v>0</v>
      </c>
      <c r="I697" s="52" t="n">
        <f aca="false">IF(-B697&gt;E697,1,0)</f>
        <v>0</v>
      </c>
      <c r="J697" s="52" t="n">
        <f aca="false">IF(-B697&gt;F697,1,0)</f>
        <v>0</v>
      </c>
    </row>
    <row r="698" customFormat="false" ht="15" hidden="false" customHeight="false" outlineLevel="0" collapsed="false">
      <c r="A698" s="51" t="n">
        <f aca="false">Prices_MTM!A931</f>
        <v>38609</v>
      </c>
      <c r="B698" s="43" t="n">
        <f aca="false">Prices_MTM!I931</f>
        <v>182500</v>
      </c>
      <c r="C698" s="43" t="n">
        <f aca="false">-PERCENTILE(Prices_MTM!I681:I930,1-Inputs!$B$8)</f>
        <v>148275.000000001</v>
      </c>
      <c r="D698" s="43" t="n">
        <f aca="false">NORMSINV(Inputs!$B$8)*STDEV(Prices_MTM!I681:I930)</f>
        <v>159908.601330562</v>
      </c>
      <c r="E698" s="43" t="n">
        <f aca="false">-PERCENTILE(Prices_MTM!I681:I930,1-Inputs!$B$9)</f>
        <v>223740</v>
      </c>
      <c r="F698" s="43" t="n">
        <f aca="false">NORMSINV(Inputs!$B$9)*STDEV(Prices_MTM!I681:I930)</f>
        <v>226161.786465862</v>
      </c>
      <c r="G698" s="52" t="n">
        <f aca="false">IF(-B698&gt;C698,1,0)</f>
        <v>0</v>
      </c>
      <c r="H698" s="52" t="n">
        <f aca="false">IF(-B698&gt;D698,1,0)</f>
        <v>0</v>
      </c>
      <c r="I698" s="52" t="n">
        <f aca="false">IF(-B698&gt;E698,1,0)</f>
        <v>0</v>
      </c>
      <c r="J698" s="52" t="n">
        <f aca="false">IF(-B698&gt;F698,1,0)</f>
        <v>0</v>
      </c>
    </row>
    <row r="699" customFormat="false" ht="15" hidden="false" customHeight="false" outlineLevel="0" collapsed="false">
      <c r="A699" s="51" t="n">
        <f aca="false">Prices_MTM!A932</f>
        <v>38610</v>
      </c>
      <c r="B699" s="43" t="n">
        <f aca="false">Prices_MTM!I932</f>
        <v>-66000</v>
      </c>
      <c r="C699" s="43" t="n">
        <f aca="false">-PERCENTILE(Prices_MTM!I682:I931,1-Inputs!$B$8)</f>
        <v>148275.000000001</v>
      </c>
      <c r="D699" s="43" t="n">
        <f aca="false">NORMSINV(Inputs!$B$8)*STDEV(Prices_MTM!I682:I931)</f>
        <v>160973.505633945</v>
      </c>
      <c r="E699" s="43" t="n">
        <f aca="false">-PERCENTILE(Prices_MTM!I682:I931,1-Inputs!$B$9)</f>
        <v>223740</v>
      </c>
      <c r="F699" s="43" t="n">
        <f aca="false">NORMSINV(Inputs!$B$9)*STDEV(Prices_MTM!I682:I931)</f>
        <v>227667.900944159</v>
      </c>
      <c r="G699" s="52" t="n">
        <f aca="false">IF(-B699&gt;C699,1,0)</f>
        <v>0</v>
      </c>
      <c r="H699" s="52" t="n">
        <f aca="false">IF(-B699&gt;D699,1,0)</f>
        <v>0</v>
      </c>
      <c r="I699" s="52" t="n">
        <f aca="false">IF(-B699&gt;E699,1,0)</f>
        <v>0</v>
      </c>
      <c r="J699" s="52" t="n">
        <f aca="false">IF(-B699&gt;F699,1,0)</f>
        <v>0</v>
      </c>
    </row>
    <row r="700" customFormat="false" ht="15" hidden="false" customHeight="false" outlineLevel="0" collapsed="false">
      <c r="A700" s="51" t="n">
        <f aca="false">Prices_MTM!A933</f>
        <v>38614</v>
      </c>
      <c r="B700" s="43" t="n">
        <f aca="false">Prices_MTM!I933</f>
        <v>149999.999999999</v>
      </c>
      <c r="C700" s="43" t="n">
        <f aca="false">-PERCENTILE(Prices_MTM!I683:I932,1-Inputs!$B$8)</f>
        <v>148275.000000001</v>
      </c>
      <c r="D700" s="43" t="n">
        <f aca="false">NORMSINV(Inputs!$B$8)*STDEV(Prices_MTM!I683:I932)</f>
        <v>160782.056430816</v>
      </c>
      <c r="E700" s="43" t="n">
        <f aca="false">-PERCENTILE(Prices_MTM!I683:I932,1-Inputs!$B$9)</f>
        <v>223740</v>
      </c>
      <c r="F700" s="43" t="n">
        <f aca="false">NORMSINV(Inputs!$B$9)*STDEV(Prices_MTM!I683:I932)</f>
        <v>227397.130682667</v>
      </c>
      <c r="G700" s="52" t="n">
        <f aca="false">IF(-B700&gt;C700,1,0)</f>
        <v>0</v>
      </c>
      <c r="H700" s="52" t="n">
        <f aca="false">IF(-B700&gt;D700,1,0)</f>
        <v>0</v>
      </c>
      <c r="I700" s="52" t="n">
        <f aca="false">IF(-B700&gt;E700,1,0)</f>
        <v>0</v>
      </c>
      <c r="J700" s="52" t="n">
        <f aca="false">IF(-B700&gt;F700,1,0)</f>
        <v>0</v>
      </c>
    </row>
    <row r="701" customFormat="false" ht="15" hidden="false" customHeight="false" outlineLevel="0" collapsed="false">
      <c r="A701" s="51" t="n">
        <f aca="false">Prices_MTM!A934</f>
        <v>38616</v>
      </c>
      <c r="B701" s="43" t="n">
        <f aca="false">Prices_MTM!I934</f>
        <v>-38499.9999999998</v>
      </c>
      <c r="C701" s="43" t="n">
        <f aca="false">-PERCENTILE(Prices_MTM!I684:I933,1-Inputs!$B$8)</f>
        <v>148275.000000001</v>
      </c>
      <c r="D701" s="43" t="n">
        <f aca="false">NORMSINV(Inputs!$B$8)*STDEV(Prices_MTM!I684:I933)</f>
        <v>161481.972384581</v>
      </c>
      <c r="E701" s="43" t="n">
        <f aca="false">-PERCENTILE(Prices_MTM!I684:I933,1-Inputs!$B$9)</f>
        <v>223740</v>
      </c>
      <c r="F701" s="43" t="n">
        <f aca="false">NORMSINV(Inputs!$B$9)*STDEV(Prices_MTM!I684:I933)</f>
        <v>228387.035172871</v>
      </c>
      <c r="G701" s="52" t="n">
        <f aca="false">IF(-B701&gt;C701,1,0)</f>
        <v>0</v>
      </c>
      <c r="H701" s="52" t="n">
        <f aca="false">IF(-B701&gt;D701,1,0)</f>
        <v>0</v>
      </c>
      <c r="I701" s="52" t="n">
        <f aca="false">IF(-B701&gt;E701,1,0)</f>
        <v>0</v>
      </c>
      <c r="J701" s="52" t="n">
        <f aca="false">IF(-B701&gt;F701,1,0)</f>
        <v>0</v>
      </c>
    </row>
    <row r="702" customFormat="false" ht="15" hidden="false" customHeight="false" outlineLevel="0" collapsed="false">
      <c r="A702" s="51" t="n">
        <f aca="false">Prices_MTM!A935</f>
        <v>38617</v>
      </c>
      <c r="B702" s="43" t="n">
        <f aca="false">Prices_MTM!I935</f>
        <v>-5499.99999999997</v>
      </c>
      <c r="C702" s="43" t="n">
        <f aca="false">-PERCENTILE(Prices_MTM!I685:I934,1-Inputs!$B$8)</f>
        <v>148275.000000001</v>
      </c>
      <c r="D702" s="43" t="n">
        <f aca="false">NORMSINV(Inputs!$B$8)*STDEV(Prices_MTM!I685:I934)</f>
        <v>160944.327160319</v>
      </c>
      <c r="E702" s="43" t="n">
        <f aca="false">-PERCENTILE(Prices_MTM!I685:I934,1-Inputs!$B$9)</f>
        <v>223740</v>
      </c>
      <c r="F702" s="43" t="n">
        <f aca="false">NORMSINV(Inputs!$B$9)*STDEV(Prices_MTM!I685:I934)</f>
        <v>227626.633272085</v>
      </c>
      <c r="G702" s="52" t="n">
        <f aca="false">IF(-B702&gt;C702,1,0)</f>
        <v>0</v>
      </c>
      <c r="H702" s="52" t="n">
        <f aca="false">IF(-B702&gt;D702,1,0)</f>
        <v>0</v>
      </c>
      <c r="I702" s="52" t="n">
        <f aca="false">IF(-B702&gt;E702,1,0)</f>
        <v>0</v>
      </c>
      <c r="J702" s="52" t="n">
        <f aca="false">IF(-B702&gt;F702,1,0)</f>
        <v>0</v>
      </c>
    </row>
    <row r="703" customFormat="false" ht="15" hidden="false" customHeight="false" outlineLevel="0" collapsed="false">
      <c r="A703" s="51" t="n">
        <f aca="false">Prices_MTM!A936</f>
        <v>38621</v>
      </c>
      <c r="B703" s="43" t="n">
        <f aca="false">Prices_MTM!I936</f>
        <v>36500.0000000013</v>
      </c>
      <c r="C703" s="43" t="n">
        <f aca="false">-PERCENTILE(Prices_MTM!I686:I935,1-Inputs!$B$8)</f>
        <v>148275.000000001</v>
      </c>
      <c r="D703" s="43" t="n">
        <f aca="false">NORMSINV(Inputs!$B$8)*STDEV(Prices_MTM!I686:I935)</f>
        <v>160926.967023956</v>
      </c>
      <c r="E703" s="43" t="n">
        <f aca="false">-PERCENTILE(Prices_MTM!I686:I935,1-Inputs!$B$9)</f>
        <v>223740</v>
      </c>
      <c r="F703" s="43" t="n">
        <f aca="false">NORMSINV(Inputs!$B$9)*STDEV(Prices_MTM!I686:I935)</f>
        <v>227602.080499935</v>
      </c>
      <c r="G703" s="52" t="n">
        <f aca="false">IF(-B703&gt;C703,1,0)</f>
        <v>0</v>
      </c>
      <c r="H703" s="52" t="n">
        <f aca="false">IF(-B703&gt;D703,1,0)</f>
        <v>0</v>
      </c>
      <c r="I703" s="52" t="n">
        <f aca="false">IF(-B703&gt;E703,1,0)</f>
        <v>0</v>
      </c>
      <c r="J703" s="52" t="n">
        <f aca="false">IF(-B703&gt;F703,1,0)</f>
        <v>0</v>
      </c>
    </row>
    <row r="704" customFormat="false" ht="15" hidden="false" customHeight="false" outlineLevel="0" collapsed="false">
      <c r="A704" s="51" t="n">
        <f aca="false">Prices_MTM!A937</f>
        <v>38622</v>
      </c>
      <c r="B704" s="43" t="n">
        <f aca="false">Prices_MTM!I937</f>
        <v>-145500.000000001</v>
      </c>
      <c r="C704" s="43" t="n">
        <f aca="false">-PERCENTILE(Prices_MTM!I687:I936,1-Inputs!$B$8)</f>
        <v>146875</v>
      </c>
      <c r="D704" s="43" t="n">
        <f aca="false">NORMSINV(Inputs!$B$8)*STDEV(Prices_MTM!I687:I936)</f>
        <v>160158.40769001</v>
      </c>
      <c r="E704" s="43" t="n">
        <f aca="false">-PERCENTILE(Prices_MTM!I687:I936,1-Inputs!$B$9)</f>
        <v>223740</v>
      </c>
      <c r="F704" s="43" t="n">
        <f aca="false">NORMSINV(Inputs!$B$9)*STDEV(Prices_MTM!I687:I936)</f>
        <v>226515.09236719</v>
      </c>
      <c r="G704" s="52" t="n">
        <f aca="false">IF(-B704&gt;C704,1,0)</f>
        <v>0</v>
      </c>
      <c r="H704" s="52" t="n">
        <f aca="false">IF(-B704&gt;D704,1,0)</f>
        <v>0</v>
      </c>
      <c r="I704" s="52" t="n">
        <f aca="false">IF(-B704&gt;E704,1,0)</f>
        <v>0</v>
      </c>
      <c r="J704" s="52" t="n">
        <f aca="false">IF(-B704&gt;F704,1,0)</f>
        <v>0</v>
      </c>
    </row>
    <row r="705" customFormat="false" ht="15" hidden="false" customHeight="false" outlineLevel="0" collapsed="false">
      <c r="A705" s="51" t="n">
        <f aca="false">Prices_MTM!A938</f>
        <v>38623</v>
      </c>
      <c r="B705" s="43" t="n">
        <f aca="false">Prices_MTM!I938</f>
        <v>129500</v>
      </c>
      <c r="C705" s="43" t="n">
        <f aca="false">-PERCENTILE(Prices_MTM!I688:I937,1-Inputs!$B$8)</f>
        <v>146875.000000001</v>
      </c>
      <c r="D705" s="43" t="n">
        <f aca="false">NORMSINV(Inputs!$B$8)*STDEV(Prices_MTM!I688:I937)</f>
        <v>160801.864063992</v>
      </c>
      <c r="E705" s="43" t="n">
        <f aca="false">-PERCENTILE(Prices_MTM!I688:I937,1-Inputs!$B$9)</f>
        <v>223740</v>
      </c>
      <c r="F705" s="43" t="n">
        <f aca="false">NORMSINV(Inputs!$B$9)*STDEV(Prices_MTM!I688:I937)</f>
        <v>227425.144996266</v>
      </c>
      <c r="G705" s="52" t="n">
        <f aca="false">IF(-B705&gt;C705,1,0)</f>
        <v>0</v>
      </c>
      <c r="H705" s="52" t="n">
        <f aca="false">IF(-B705&gt;D705,1,0)</f>
        <v>0</v>
      </c>
      <c r="I705" s="52" t="n">
        <f aca="false">IF(-B705&gt;E705,1,0)</f>
        <v>0</v>
      </c>
      <c r="J705" s="52" t="n">
        <f aca="false">IF(-B705&gt;F705,1,0)</f>
        <v>0</v>
      </c>
    </row>
    <row r="706" customFormat="false" ht="15" hidden="false" customHeight="false" outlineLevel="0" collapsed="false">
      <c r="A706" s="51" t="n">
        <f aca="false">Prices_MTM!A939</f>
        <v>38625</v>
      </c>
      <c r="B706" s="43" t="n">
        <f aca="false">Prices_MTM!I939</f>
        <v>40499.9999999994</v>
      </c>
      <c r="C706" s="43" t="n">
        <f aca="false">-PERCENTILE(Prices_MTM!I689:I938,1-Inputs!$B$8)</f>
        <v>146875.000000001</v>
      </c>
      <c r="D706" s="43" t="n">
        <f aca="false">NORMSINV(Inputs!$B$8)*STDEV(Prices_MTM!I689:I938)</f>
        <v>160705.119891271</v>
      </c>
      <c r="E706" s="43" t="n">
        <f aca="false">-PERCENTILE(Prices_MTM!I689:I938,1-Inputs!$B$9)</f>
        <v>223740</v>
      </c>
      <c r="F706" s="43" t="n">
        <f aca="false">NORMSINV(Inputs!$B$9)*STDEV(Prices_MTM!I689:I938)</f>
        <v>227288.317866576</v>
      </c>
      <c r="G706" s="52" t="n">
        <f aca="false">IF(-B706&gt;C706,1,0)</f>
        <v>0</v>
      </c>
      <c r="H706" s="52" t="n">
        <f aca="false">IF(-B706&gt;D706,1,0)</f>
        <v>0</v>
      </c>
      <c r="I706" s="52" t="n">
        <f aca="false">IF(-B706&gt;E706,1,0)</f>
        <v>0</v>
      </c>
      <c r="J706" s="52" t="n">
        <f aca="false">IF(-B706&gt;F706,1,0)</f>
        <v>0</v>
      </c>
    </row>
    <row r="707" customFormat="false" ht="15" hidden="false" customHeight="false" outlineLevel="0" collapsed="false">
      <c r="A707" s="51" t="n">
        <f aca="false">Prices_MTM!A940</f>
        <v>38628</v>
      </c>
      <c r="B707" s="43" t="n">
        <f aca="false">Prices_MTM!I940</f>
        <v>-81999.9999999993</v>
      </c>
      <c r="C707" s="43" t="n">
        <f aca="false">-PERCENTILE(Prices_MTM!I690:I939,1-Inputs!$B$8)</f>
        <v>145500</v>
      </c>
      <c r="D707" s="43" t="n">
        <f aca="false">NORMSINV(Inputs!$B$8)*STDEV(Prices_MTM!I690:I939)</f>
        <v>159531.157056411</v>
      </c>
      <c r="E707" s="43" t="n">
        <f aca="false">-PERCENTILE(Prices_MTM!I690:I939,1-Inputs!$B$9)</f>
        <v>223740</v>
      </c>
      <c r="F707" s="43" t="n">
        <f aca="false">NORMSINV(Inputs!$B$9)*STDEV(Prices_MTM!I690:I939)</f>
        <v>225627.959826</v>
      </c>
      <c r="G707" s="52" t="n">
        <f aca="false">IF(-B707&gt;C707,1,0)</f>
        <v>0</v>
      </c>
      <c r="H707" s="52" t="n">
        <f aca="false">IF(-B707&gt;D707,1,0)</f>
        <v>0</v>
      </c>
      <c r="I707" s="52" t="n">
        <f aca="false">IF(-B707&gt;E707,1,0)</f>
        <v>0</v>
      </c>
      <c r="J707" s="52" t="n">
        <f aca="false">IF(-B707&gt;F707,1,0)</f>
        <v>0</v>
      </c>
    </row>
    <row r="708" customFormat="false" ht="15" hidden="false" customHeight="false" outlineLevel="0" collapsed="false">
      <c r="A708" s="51" t="n">
        <f aca="false">Prices_MTM!A941</f>
        <v>38629</v>
      </c>
      <c r="B708" s="43" t="n">
        <f aca="false">Prices_MTM!I941</f>
        <v>-38499.9999999998</v>
      </c>
      <c r="C708" s="43" t="n">
        <f aca="false">-PERCENTILE(Prices_MTM!I691:I940,1-Inputs!$B$8)</f>
        <v>145500</v>
      </c>
      <c r="D708" s="43" t="n">
        <f aca="false">NORMSINV(Inputs!$B$8)*STDEV(Prices_MTM!I691:I940)</f>
        <v>159785.392793758</v>
      </c>
      <c r="E708" s="43" t="n">
        <f aca="false">-PERCENTILE(Prices_MTM!I691:I940,1-Inputs!$B$9)</f>
        <v>223740</v>
      </c>
      <c r="F708" s="43" t="n">
        <f aca="false">NORMSINV(Inputs!$B$9)*STDEV(Prices_MTM!I691:I940)</f>
        <v>225987.530281019</v>
      </c>
      <c r="G708" s="52" t="n">
        <f aca="false">IF(-B708&gt;C708,1,0)</f>
        <v>0</v>
      </c>
      <c r="H708" s="52" t="n">
        <f aca="false">IF(-B708&gt;D708,1,0)</f>
        <v>0</v>
      </c>
      <c r="I708" s="52" t="n">
        <f aca="false">IF(-B708&gt;E708,1,0)</f>
        <v>0</v>
      </c>
      <c r="J708" s="52" t="n">
        <f aca="false">IF(-B708&gt;F708,1,0)</f>
        <v>0</v>
      </c>
    </row>
    <row r="709" customFormat="false" ht="15" hidden="false" customHeight="false" outlineLevel="0" collapsed="false">
      <c r="A709" s="51" t="n">
        <f aca="false">Prices_MTM!A942</f>
        <v>38631</v>
      </c>
      <c r="B709" s="43" t="n">
        <f aca="false">Prices_MTM!I942</f>
        <v>-94500</v>
      </c>
      <c r="C709" s="43" t="n">
        <f aca="false">-PERCENTILE(Prices_MTM!I692:I941,1-Inputs!$B$8)</f>
        <v>145500</v>
      </c>
      <c r="D709" s="43" t="n">
        <f aca="false">NORMSINV(Inputs!$B$8)*STDEV(Prices_MTM!I692:I941)</f>
        <v>159824.361025718</v>
      </c>
      <c r="E709" s="43" t="n">
        <f aca="false">-PERCENTILE(Prices_MTM!I692:I941,1-Inputs!$B$9)</f>
        <v>223740</v>
      </c>
      <c r="F709" s="43" t="n">
        <f aca="false">NORMSINV(Inputs!$B$9)*STDEV(Prices_MTM!I692:I941)</f>
        <v>226042.643795127</v>
      </c>
      <c r="G709" s="52" t="n">
        <f aca="false">IF(-B709&gt;C709,1,0)</f>
        <v>0</v>
      </c>
      <c r="H709" s="52" t="n">
        <f aca="false">IF(-B709&gt;D709,1,0)</f>
        <v>0</v>
      </c>
      <c r="I709" s="52" t="n">
        <f aca="false">IF(-B709&gt;E709,1,0)</f>
        <v>0</v>
      </c>
      <c r="J709" s="52" t="n">
        <f aca="false">IF(-B709&gt;F709,1,0)</f>
        <v>0</v>
      </c>
    </row>
    <row r="710" customFormat="false" ht="15" hidden="false" customHeight="false" outlineLevel="0" collapsed="false">
      <c r="A710" s="51" t="n">
        <f aca="false">Prices_MTM!A943</f>
        <v>38632</v>
      </c>
      <c r="B710" s="43" t="n">
        <f aca="false">Prices_MTM!I943</f>
        <v>-4499.99999999982</v>
      </c>
      <c r="C710" s="43" t="n">
        <f aca="false">-PERCENTILE(Prices_MTM!I693:I942,1-Inputs!$B$8)</f>
        <v>143700</v>
      </c>
      <c r="D710" s="43" t="n">
        <f aca="false">NORMSINV(Inputs!$B$8)*STDEV(Prices_MTM!I693:I942)</f>
        <v>159352.562806598</v>
      </c>
      <c r="E710" s="43" t="n">
        <f aca="false">-PERCENTILE(Prices_MTM!I693:I942,1-Inputs!$B$9)</f>
        <v>223740</v>
      </c>
      <c r="F710" s="43" t="n">
        <f aca="false">NORMSINV(Inputs!$B$9)*STDEV(Prices_MTM!I693:I942)</f>
        <v>225375.3705703</v>
      </c>
      <c r="G710" s="52" t="n">
        <f aca="false">IF(-B710&gt;C710,1,0)</f>
        <v>0</v>
      </c>
      <c r="H710" s="52" t="n">
        <f aca="false">IF(-B710&gt;D710,1,0)</f>
        <v>0</v>
      </c>
      <c r="I710" s="52" t="n">
        <f aca="false">IF(-B710&gt;E710,1,0)</f>
        <v>0</v>
      </c>
      <c r="J710" s="52" t="n">
        <f aca="false">IF(-B710&gt;F710,1,0)</f>
        <v>0</v>
      </c>
    </row>
    <row r="711" customFormat="false" ht="15" hidden="false" customHeight="false" outlineLevel="0" collapsed="false">
      <c r="A711" s="51" t="n">
        <f aca="false">Prices_MTM!A944</f>
        <v>38636</v>
      </c>
      <c r="B711" s="43" t="n">
        <f aca="false">Prices_MTM!I944</f>
        <v>162500</v>
      </c>
      <c r="C711" s="43" t="n">
        <f aca="false">-PERCENTILE(Prices_MTM!I694:I943,1-Inputs!$B$8)</f>
        <v>143700</v>
      </c>
      <c r="D711" s="43" t="n">
        <f aca="false">NORMSINV(Inputs!$B$8)*STDEV(Prices_MTM!I694:I943)</f>
        <v>159160.555474859</v>
      </c>
      <c r="E711" s="43" t="n">
        <f aca="false">-PERCENTILE(Prices_MTM!I694:I943,1-Inputs!$B$9)</f>
        <v>223740</v>
      </c>
      <c r="F711" s="43" t="n">
        <f aca="false">NORMSINV(Inputs!$B$9)*STDEV(Prices_MTM!I694:I943)</f>
        <v>225103.810936862</v>
      </c>
      <c r="G711" s="52" t="n">
        <f aca="false">IF(-B711&gt;C711,1,0)</f>
        <v>0</v>
      </c>
      <c r="H711" s="52" t="n">
        <f aca="false">IF(-B711&gt;D711,1,0)</f>
        <v>0</v>
      </c>
      <c r="I711" s="52" t="n">
        <f aca="false">IF(-B711&gt;E711,1,0)</f>
        <v>0</v>
      </c>
      <c r="J711" s="52" t="n">
        <f aca="false">IF(-B711&gt;F711,1,0)</f>
        <v>0</v>
      </c>
    </row>
    <row r="712" customFormat="false" ht="15" hidden="false" customHeight="false" outlineLevel="0" collapsed="false">
      <c r="A712" s="51" t="n">
        <f aca="false">Prices_MTM!A945</f>
        <v>38637</v>
      </c>
      <c r="B712" s="43" t="n">
        <f aca="false">Prices_MTM!I945</f>
        <v>-61500.0000000006</v>
      </c>
      <c r="C712" s="43" t="n">
        <f aca="false">-PERCENTILE(Prices_MTM!I695:I944,1-Inputs!$B$8)</f>
        <v>143700</v>
      </c>
      <c r="D712" s="43" t="n">
        <f aca="false">NORMSINV(Inputs!$B$8)*STDEV(Prices_MTM!I695:I944)</f>
        <v>159976.53512764</v>
      </c>
      <c r="E712" s="43" t="n">
        <f aca="false">-PERCENTILE(Prices_MTM!I695:I944,1-Inputs!$B$9)</f>
        <v>223740</v>
      </c>
      <c r="F712" s="43" t="n">
        <f aca="false">NORMSINV(Inputs!$B$9)*STDEV(Prices_MTM!I695:I944)</f>
        <v>226257.866531479</v>
      </c>
      <c r="G712" s="52" t="n">
        <f aca="false">IF(-B712&gt;C712,1,0)</f>
        <v>0</v>
      </c>
      <c r="H712" s="52" t="n">
        <f aca="false">IF(-B712&gt;D712,1,0)</f>
        <v>0</v>
      </c>
      <c r="I712" s="52" t="n">
        <f aca="false">IF(-B712&gt;E712,1,0)</f>
        <v>0</v>
      </c>
      <c r="J712" s="52" t="n">
        <f aca="false">IF(-B712&gt;F712,1,0)</f>
        <v>0</v>
      </c>
    </row>
    <row r="713" customFormat="false" ht="15" hidden="false" customHeight="false" outlineLevel="0" collapsed="false">
      <c r="A713" s="51" t="n">
        <f aca="false">Prices_MTM!A946</f>
        <v>38638</v>
      </c>
      <c r="B713" s="43" t="n">
        <f aca="false">Prices_MTM!I946</f>
        <v>-86499.9999999998</v>
      </c>
      <c r="C713" s="43" t="n">
        <f aca="false">-PERCENTILE(Prices_MTM!I696:I945,1-Inputs!$B$8)</f>
        <v>143700</v>
      </c>
      <c r="D713" s="43" t="n">
        <f aca="false">NORMSINV(Inputs!$B$8)*STDEV(Prices_MTM!I696:I945)</f>
        <v>159981.064253352</v>
      </c>
      <c r="E713" s="43" t="n">
        <f aca="false">-PERCENTILE(Prices_MTM!I696:I945,1-Inputs!$B$9)</f>
        <v>223740</v>
      </c>
      <c r="F713" s="43" t="n">
        <f aca="false">NORMSINV(Inputs!$B$9)*STDEV(Prices_MTM!I696:I945)</f>
        <v>226264.272160405</v>
      </c>
      <c r="G713" s="52" t="n">
        <f aca="false">IF(-B713&gt;C713,1,0)</f>
        <v>0</v>
      </c>
      <c r="H713" s="52" t="n">
        <f aca="false">IF(-B713&gt;D713,1,0)</f>
        <v>0</v>
      </c>
      <c r="I713" s="52" t="n">
        <f aca="false">IF(-B713&gt;E713,1,0)</f>
        <v>0</v>
      </c>
      <c r="J713" s="52" t="n">
        <f aca="false">IF(-B713&gt;F713,1,0)</f>
        <v>0</v>
      </c>
    </row>
    <row r="714" customFormat="false" ht="15" hidden="false" customHeight="false" outlineLevel="0" collapsed="false">
      <c r="A714" s="51" t="n">
        <f aca="false">Prices_MTM!A947</f>
        <v>38642</v>
      </c>
      <c r="B714" s="43" t="n">
        <f aca="false">Prices_MTM!I947</f>
        <v>104500.000000001</v>
      </c>
      <c r="C714" s="43" t="n">
        <f aca="false">-PERCENTILE(Prices_MTM!I697:I946,1-Inputs!$B$8)</f>
        <v>143700</v>
      </c>
      <c r="D714" s="43" t="n">
        <f aca="false">NORMSINV(Inputs!$B$8)*STDEV(Prices_MTM!I697:I946)</f>
        <v>160267.979897226</v>
      </c>
      <c r="E714" s="43" t="n">
        <f aca="false">-PERCENTILE(Prices_MTM!I697:I946,1-Inputs!$B$9)</f>
        <v>223740</v>
      </c>
      <c r="F714" s="43" t="n">
        <f aca="false">NORMSINV(Inputs!$B$9)*STDEV(Prices_MTM!I697:I946)</f>
        <v>226670.062430869</v>
      </c>
      <c r="G714" s="52" t="n">
        <f aca="false">IF(-B714&gt;C714,1,0)</f>
        <v>0</v>
      </c>
      <c r="H714" s="52" t="n">
        <f aca="false">IF(-B714&gt;D714,1,0)</f>
        <v>0</v>
      </c>
      <c r="I714" s="52" t="n">
        <f aca="false">IF(-B714&gt;E714,1,0)</f>
        <v>0</v>
      </c>
      <c r="J714" s="52" t="n">
        <f aca="false">IF(-B714&gt;F714,1,0)</f>
        <v>0</v>
      </c>
    </row>
    <row r="715" customFormat="false" ht="15" hidden="false" customHeight="false" outlineLevel="0" collapsed="false">
      <c r="A715" s="51" t="n">
        <f aca="false">Prices_MTM!A948</f>
        <v>38644</v>
      </c>
      <c r="B715" s="43" t="n">
        <f aca="false">Prices_MTM!I948</f>
        <v>-131000.000000001</v>
      </c>
      <c r="C715" s="43" t="n">
        <f aca="false">-PERCENTILE(Prices_MTM!I698:I947,1-Inputs!$B$8)</f>
        <v>143700</v>
      </c>
      <c r="D715" s="43" t="n">
        <f aca="false">NORMSINV(Inputs!$B$8)*STDEV(Prices_MTM!I698:I947)</f>
        <v>160472.183056255</v>
      </c>
      <c r="E715" s="43" t="n">
        <f aca="false">-PERCENTILE(Prices_MTM!I698:I947,1-Inputs!$B$9)</f>
        <v>223740</v>
      </c>
      <c r="F715" s="43" t="n">
        <f aca="false">NORMSINV(Inputs!$B$9)*STDEV(Prices_MTM!I698:I947)</f>
        <v>226958.870855581</v>
      </c>
      <c r="G715" s="52" t="n">
        <f aca="false">IF(-B715&gt;C715,1,0)</f>
        <v>0</v>
      </c>
      <c r="H715" s="52" t="n">
        <f aca="false">IF(-B715&gt;D715,1,0)</f>
        <v>0</v>
      </c>
      <c r="I715" s="52" t="n">
        <f aca="false">IF(-B715&gt;E715,1,0)</f>
        <v>0</v>
      </c>
      <c r="J715" s="52" t="n">
        <f aca="false">IF(-B715&gt;F715,1,0)</f>
        <v>0</v>
      </c>
    </row>
    <row r="716" customFormat="false" ht="15" hidden="false" customHeight="false" outlineLevel="0" collapsed="false">
      <c r="A716" s="51" t="n">
        <f aca="false">Prices_MTM!A949</f>
        <v>38649</v>
      </c>
      <c r="B716" s="43" t="n">
        <f aca="false">Prices_MTM!I949</f>
        <v>-123500</v>
      </c>
      <c r="C716" s="43" t="n">
        <f aca="false">-PERCENTILE(Prices_MTM!I699:I948,1-Inputs!$B$8)</f>
        <v>143700</v>
      </c>
      <c r="D716" s="43" t="n">
        <f aca="false">NORMSINV(Inputs!$B$8)*STDEV(Prices_MTM!I699:I948)</f>
        <v>161017.80437544</v>
      </c>
      <c r="E716" s="43" t="n">
        <f aca="false">-PERCENTILE(Prices_MTM!I699:I948,1-Inputs!$B$9)</f>
        <v>223740</v>
      </c>
      <c r="F716" s="43" t="n">
        <f aca="false">NORMSINV(Inputs!$B$9)*STDEV(Prices_MTM!I699:I948)</f>
        <v>227730.553499628</v>
      </c>
      <c r="G716" s="52" t="n">
        <f aca="false">IF(-B716&gt;C716,1,0)</f>
        <v>0</v>
      </c>
      <c r="H716" s="52" t="n">
        <f aca="false">IF(-B716&gt;D716,1,0)</f>
        <v>0</v>
      </c>
      <c r="I716" s="52" t="n">
        <f aca="false">IF(-B716&gt;E716,1,0)</f>
        <v>0</v>
      </c>
      <c r="J716" s="52" t="n">
        <f aca="false">IF(-B716&gt;F716,1,0)</f>
        <v>0</v>
      </c>
    </row>
    <row r="717" customFormat="false" ht="15" hidden="false" customHeight="false" outlineLevel="0" collapsed="false">
      <c r="A717" s="51" t="n">
        <f aca="false">Prices_MTM!A950</f>
        <v>38650</v>
      </c>
      <c r="B717" s="43" t="n">
        <f aca="false">Prices_MTM!I950</f>
        <v>166000</v>
      </c>
      <c r="C717" s="43" t="n">
        <f aca="false">-PERCENTILE(Prices_MTM!I700:I949,1-Inputs!$B$8)</f>
        <v>143700</v>
      </c>
      <c r="D717" s="43" t="n">
        <f aca="false">NORMSINV(Inputs!$B$8)*STDEV(Prices_MTM!I700:I949)</f>
        <v>161540.425757569</v>
      </c>
      <c r="E717" s="43" t="n">
        <f aca="false">-PERCENTILE(Prices_MTM!I700:I949,1-Inputs!$B$9)</f>
        <v>223740</v>
      </c>
      <c r="F717" s="43" t="n">
        <f aca="false">NORMSINV(Inputs!$B$9)*STDEV(Prices_MTM!I700:I949)</f>
        <v>228469.706893779</v>
      </c>
      <c r="G717" s="52" t="n">
        <f aca="false">IF(-B717&gt;C717,1,0)</f>
        <v>0</v>
      </c>
      <c r="H717" s="52" t="n">
        <f aca="false">IF(-B717&gt;D717,1,0)</f>
        <v>0</v>
      </c>
      <c r="I717" s="52" t="n">
        <f aca="false">IF(-B717&gt;E717,1,0)</f>
        <v>0</v>
      </c>
      <c r="J717" s="52" t="n">
        <f aca="false">IF(-B717&gt;F717,1,0)</f>
        <v>0</v>
      </c>
    </row>
    <row r="718" customFormat="false" ht="15" hidden="false" customHeight="false" outlineLevel="0" collapsed="false">
      <c r="A718" s="51" t="n">
        <f aca="false">Prices_MTM!A951</f>
        <v>38651</v>
      </c>
      <c r="B718" s="43" t="n">
        <f aca="false">Prices_MTM!I951</f>
        <v>-190000</v>
      </c>
      <c r="C718" s="43" t="n">
        <f aca="false">-PERCENTILE(Prices_MTM!I701:I950,1-Inputs!$B$8)</f>
        <v>143700</v>
      </c>
      <c r="D718" s="43" t="n">
        <f aca="false">NORMSINV(Inputs!$B$8)*STDEV(Prices_MTM!I701:I950)</f>
        <v>162317.312976011</v>
      </c>
      <c r="E718" s="43" t="n">
        <f aca="false">-PERCENTILE(Prices_MTM!I701:I950,1-Inputs!$B$9)</f>
        <v>223740</v>
      </c>
      <c r="F718" s="43" t="n">
        <f aca="false">NORMSINV(Inputs!$B$9)*STDEV(Prices_MTM!I701:I950)</f>
        <v>229568.473312492</v>
      </c>
      <c r="G718" s="52" t="n">
        <f aca="false">IF(-B718&gt;C718,1,0)</f>
        <v>1</v>
      </c>
      <c r="H718" s="52" t="n">
        <f aca="false">IF(-B718&gt;D718,1,0)</f>
        <v>1</v>
      </c>
      <c r="I718" s="52" t="n">
        <f aca="false">IF(-B718&gt;E718,1,0)</f>
        <v>0</v>
      </c>
      <c r="J718" s="52" t="n">
        <f aca="false">IF(-B718&gt;F718,1,0)</f>
        <v>0</v>
      </c>
    </row>
    <row r="719" customFormat="false" ht="15" hidden="false" customHeight="false" outlineLevel="0" collapsed="false">
      <c r="A719" s="51" t="n">
        <f aca="false">Prices_MTM!A952</f>
        <v>38652</v>
      </c>
      <c r="B719" s="43" t="n">
        <f aca="false">Prices_MTM!I952</f>
        <v>41000</v>
      </c>
      <c r="C719" s="43" t="n">
        <f aca="false">-PERCENTILE(Prices_MTM!I702:I951,1-Inputs!$B$8)</f>
        <v>145500</v>
      </c>
      <c r="D719" s="43" t="n">
        <f aca="false">NORMSINV(Inputs!$B$8)*STDEV(Prices_MTM!I702:I951)</f>
        <v>163562.648154659</v>
      </c>
      <c r="E719" s="43" t="n">
        <f aca="false">-PERCENTILE(Prices_MTM!I702:I951,1-Inputs!$B$9)</f>
        <v>223740</v>
      </c>
      <c r="F719" s="43" t="n">
        <f aca="false">NORMSINV(Inputs!$B$9)*STDEV(Prices_MTM!I702:I951)</f>
        <v>231329.774620916</v>
      </c>
      <c r="G719" s="52" t="n">
        <f aca="false">IF(-B719&gt;C719,1,0)</f>
        <v>0</v>
      </c>
      <c r="H719" s="52" t="n">
        <f aca="false">IF(-B719&gt;D719,1,0)</f>
        <v>0</v>
      </c>
      <c r="I719" s="52" t="n">
        <f aca="false">IF(-B719&gt;E719,1,0)</f>
        <v>0</v>
      </c>
      <c r="J719" s="52" t="n">
        <f aca="false">IF(-B719&gt;F719,1,0)</f>
        <v>0</v>
      </c>
    </row>
    <row r="720" customFormat="false" ht="15" hidden="false" customHeight="false" outlineLevel="0" collapsed="false">
      <c r="A720" s="51" t="n">
        <f aca="false">Prices_MTM!A953</f>
        <v>38653</v>
      </c>
      <c r="B720" s="43" t="n">
        <f aca="false">Prices_MTM!I953</f>
        <v>-41500.0000000003</v>
      </c>
      <c r="C720" s="43" t="n">
        <f aca="false">-PERCENTILE(Prices_MTM!I703:I952,1-Inputs!$B$8)</f>
        <v>145500</v>
      </c>
      <c r="D720" s="43" t="n">
        <f aca="false">NORMSINV(Inputs!$B$8)*STDEV(Prices_MTM!I703:I952)</f>
        <v>163121.294711856</v>
      </c>
      <c r="E720" s="43" t="n">
        <f aca="false">-PERCENTILE(Prices_MTM!I703:I952,1-Inputs!$B$9)</f>
        <v>223740</v>
      </c>
      <c r="F720" s="43" t="n">
        <f aca="false">NORMSINV(Inputs!$B$9)*STDEV(Prices_MTM!I703:I952)</f>
        <v>230705.560024225</v>
      </c>
      <c r="G720" s="52" t="n">
        <f aca="false">IF(-B720&gt;C720,1,0)</f>
        <v>0</v>
      </c>
      <c r="H720" s="52" t="n">
        <f aca="false">IF(-B720&gt;D720,1,0)</f>
        <v>0</v>
      </c>
      <c r="I720" s="52" t="n">
        <f aca="false">IF(-B720&gt;E720,1,0)</f>
        <v>0</v>
      </c>
      <c r="J720" s="52" t="n">
        <f aca="false">IF(-B720&gt;F720,1,0)</f>
        <v>0</v>
      </c>
    </row>
    <row r="721" customFormat="false" ht="15" hidden="false" customHeight="false" outlineLevel="0" collapsed="false">
      <c r="A721" s="51" t="n">
        <f aca="false">Prices_MTM!A954</f>
        <v>38656</v>
      </c>
      <c r="B721" s="43" t="n">
        <f aca="false">Prices_MTM!I954</f>
        <v>-100000</v>
      </c>
      <c r="C721" s="43" t="n">
        <f aca="false">-PERCENTILE(Prices_MTM!I704:I953,1-Inputs!$B$8)</f>
        <v>145500</v>
      </c>
      <c r="D721" s="43" t="n">
        <f aca="false">NORMSINV(Inputs!$B$8)*STDEV(Prices_MTM!I704:I953)</f>
        <v>162880.964766363</v>
      </c>
      <c r="E721" s="43" t="n">
        <f aca="false">-PERCENTILE(Prices_MTM!I704:I953,1-Inputs!$B$9)</f>
        <v>223740</v>
      </c>
      <c r="F721" s="43" t="n">
        <f aca="false">NORMSINV(Inputs!$B$9)*STDEV(Prices_MTM!I704:I953)</f>
        <v>230365.656795995</v>
      </c>
      <c r="G721" s="52" t="n">
        <f aca="false">IF(-B721&gt;C721,1,0)</f>
        <v>0</v>
      </c>
      <c r="H721" s="52" t="n">
        <f aca="false">IF(-B721&gt;D721,1,0)</f>
        <v>0</v>
      </c>
      <c r="I721" s="52" t="n">
        <f aca="false">IF(-B721&gt;E721,1,0)</f>
        <v>0</v>
      </c>
      <c r="J721" s="52" t="n">
        <f aca="false">IF(-B721&gt;F721,1,0)</f>
        <v>0</v>
      </c>
    </row>
    <row r="722" customFormat="false" ht="15" hidden="false" customHeight="false" outlineLevel="0" collapsed="false">
      <c r="A722" s="51" t="n">
        <f aca="false">Prices_MTM!A955</f>
        <v>38657</v>
      </c>
      <c r="B722" s="43" t="n">
        <f aca="false">Prices_MTM!I955</f>
        <v>94000.0000000005</v>
      </c>
      <c r="C722" s="43" t="n">
        <f aca="false">-PERCENTILE(Prices_MTM!I705:I954,1-Inputs!$B$8)</f>
        <v>145500</v>
      </c>
      <c r="D722" s="43" t="n">
        <f aca="false">NORMSINV(Inputs!$B$8)*STDEV(Prices_MTM!I705:I954)</f>
        <v>163184.652171674</v>
      </c>
      <c r="E722" s="43" t="n">
        <f aca="false">-PERCENTILE(Prices_MTM!I705:I954,1-Inputs!$B$9)</f>
        <v>223740</v>
      </c>
      <c r="F722" s="43" t="n">
        <f aca="false">NORMSINV(Inputs!$B$9)*STDEV(Prices_MTM!I705:I954)</f>
        <v>230795.167688723</v>
      </c>
      <c r="G722" s="52" t="n">
        <f aca="false">IF(-B722&gt;C722,1,0)</f>
        <v>0</v>
      </c>
      <c r="H722" s="52" t="n">
        <f aca="false">IF(-B722&gt;D722,1,0)</f>
        <v>0</v>
      </c>
      <c r="I722" s="52" t="n">
        <f aca="false">IF(-B722&gt;E722,1,0)</f>
        <v>0</v>
      </c>
      <c r="J722" s="52" t="n">
        <f aca="false">IF(-B722&gt;F722,1,0)</f>
        <v>0</v>
      </c>
    </row>
    <row r="723" customFormat="false" ht="15" hidden="false" customHeight="false" outlineLevel="0" collapsed="false">
      <c r="A723" s="51" t="n">
        <f aca="false">Prices_MTM!A956</f>
        <v>38659</v>
      </c>
      <c r="B723" s="43" t="n">
        <f aca="false">Prices_MTM!I956</f>
        <v>42000.0000000002</v>
      </c>
      <c r="C723" s="43" t="n">
        <f aca="false">-PERCENTILE(Prices_MTM!I706:I955,1-Inputs!$B$8)</f>
        <v>145500</v>
      </c>
      <c r="D723" s="43" t="n">
        <f aca="false">NORMSINV(Inputs!$B$8)*STDEV(Prices_MTM!I706:I955)</f>
        <v>163448.485105636</v>
      </c>
      <c r="E723" s="43" t="n">
        <f aca="false">-PERCENTILE(Prices_MTM!I706:I955,1-Inputs!$B$9)</f>
        <v>223740</v>
      </c>
      <c r="F723" s="43" t="n">
        <f aca="false">NORMSINV(Inputs!$B$9)*STDEV(Prices_MTM!I706:I955)</f>
        <v>231168.311642061</v>
      </c>
      <c r="G723" s="52" t="n">
        <f aca="false">IF(-B723&gt;C723,1,0)</f>
        <v>0</v>
      </c>
      <c r="H723" s="52" t="n">
        <f aca="false">IF(-B723&gt;D723,1,0)</f>
        <v>0</v>
      </c>
      <c r="I723" s="52" t="n">
        <f aca="false">IF(-B723&gt;E723,1,0)</f>
        <v>0</v>
      </c>
      <c r="J723" s="52" t="n">
        <f aca="false">IF(-B723&gt;F723,1,0)</f>
        <v>0</v>
      </c>
    </row>
    <row r="724" customFormat="false" ht="15" hidden="false" customHeight="false" outlineLevel="0" collapsed="false">
      <c r="A724" s="51" t="n">
        <f aca="false">Prices_MTM!A957</f>
        <v>38660</v>
      </c>
      <c r="B724" s="43" t="n">
        <f aca="false">Prices_MTM!I957</f>
        <v>-156500</v>
      </c>
      <c r="C724" s="43" t="n">
        <f aca="false">-PERCENTILE(Prices_MTM!I707:I956,1-Inputs!$B$8)</f>
        <v>145500</v>
      </c>
      <c r="D724" s="43" t="n">
        <f aca="false">NORMSINV(Inputs!$B$8)*STDEV(Prices_MTM!I707:I956)</f>
        <v>163379.198238431</v>
      </c>
      <c r="E724" s="43" t="n">
        <f aca="false">-PERCENTILE(Prices_MTM!I707:I956,1-Inputs!$B$9)</f>
        <v>223740</v>
      </c>
      <c r="F724" s="43" t="n">
        <f aca="false">NORMSINV(Inputs!$B$9)*STDEV(Prices_MTM!I707:I956)</f>
        <v>231070.317903543</v>
      </c>
      <c r="G724" s="52" t="n">
        <f aca="false">IF(-B724&gt;C724,1,0)</f>
        <v>1</v>
      </c>
      <c r="H724" s="52" t="n">
        <f aca="false">IF(-B724&gt;D724,1,0)</f>
        <v>0</v>
      </c>
      <c r="I724" s="52" t="n">
        <f aca="false">IF(-B724&gt;E724,1,0)</f>
        <v>0</v>
      </c>
      <c r="J724" s="52" t="n">
        <f aca="false">IF(-B724&gt;F724,1,0)</f>
        <v>0</v>
      </c>
    </row>
    <row r="725" customFormat="false" ht="15" hidden="false" customHeight="false" outlineLevel="0" collapsed="false">
      <c r="A725" s="51" t="n">
        <f aca="false">Prices_MTM!A958</f>
        <v>38663</v>
      </c>
      <c r="B725" s="43" t="n">
        <f aca="false">Prices_MTM!I958</f>
        <v>-5500.00000000034</v>
      </c>
      <c r="C725" s="43" t="n">
        <f aca="false">-PERCENTILE(Prices_MTM!I708:I957,1-Inputs!$B$8)</f>
        <v>146875.000000001</v>
      </c>
      <c r="D725" s="43" t="n">
        <f aca="false">NORMSINV(Inputs!$B$8)*STDEV(Prices_MTM!I708:I957)</f>
        <v>164232.683450801</v>
      </c>
      <c r="E725" s="43" t="n">
        <f aca="false">-PERCENTILE(Prices_MTM!I708:I957,1-Inputs!$B$9)</f>
        <v>223740</v>
      </c>
      <c r="F725" s="43" t="n">
        <f aca="false">NORMSINV(Inputs!$B$9)*STDEV(Prices_MTM!I708:I957)</f>
        <v>232277.418326819</v>
      </c>
      <c r="G725" s="52" t="n">
        <f aca="false">IF(-B725&gt;C725,1,0)</f>
        <v>0</v>
      </c>
      <c r="H725" s="52" t="n">
        <f aca="false">IF(-B725&gt;D725,1,0)</f>
        <v>0</v>
      </c>
      <c r="I725" s="52" t="n">
        <f aca="false">IF(-B725&gt;E725,1,0)</f>
        <v>0</v>
      </c>
      <c r="J725" s="52" t="n">
        <f aca="false">IF(-B725&gt;F725,1,0)</f>
        <v>0</v>
      </c>
    </row>
    <row r="726" customFormat="false" ht="15" hidden="false" customHeight="false" outlineLevel="0" collapsed="false">
      <c r="A726" s="51" t="n">
        <f aca="false">Prices_MTM!A959</f>
        <v>38665</v>
      </c>
      <c r="B726" s="43" t="n">
        <f aca="false">Prices_MTM!I959</f>
        <v>48999.9999999998</v>
      </c>
      <c r="C726" s="43" t="n">
        <f aca="false">-PERCENTILE(Prices_MTM!I709:I958,1-Inputs!$B$8)</f>
        <v>146875.000000001</v>
      </c>
      <c r="D726" s="43" t="n">
        <f aca="false">NORMSINV(Inputs!$B$8)*STDEV(Prices_MTM!I709:I958)</f>
        <v>164205.63514272</v>
      </c>
      <c r="E726" s="43" t="n">
        <f aca="false">-PERCENTILE(Prices_MTM!I709:I958,1-Inputs!$B$9)</f>
        <v>223740</v>
      </c>
      <c r="F726" s="43" t="n">
        <f aca="false">NORMSINV(Inputs!$B$9)*STDEV(Prices_MTM!I709:I958)</f>
        <v>232239.163388526</v>
      </c>
      <c r="G726" s="52" t="n">
        <f aca="false">IF(-B726&gt;C726,1,0)</f>
        <v>0</v>
      </c>
      <c r="H726" s="52" t="n">
        <f aca="false">IF(-B726&gt;D726,1,0)</f>
        <v>0</v>
      </c>
      <c r="I726" s="52" t="n">
        <f aca="false">IF(-B726&gt;E726,1,0)</f>
        <v>0</v>
      </c>
      <c r="J726" s="52" t="n">
        <f aca="false">IF(-B726&gt;F726,1,0)</f>
        <v>0</v>
      </c>
    </row>
    <row r="727" customFormat="false" ht="15" hidden="false" customHeight="false" outlineLevel="0" collapsed="false">
      <c r="A727" s="51" t="n">
        <f aca="false">Prices_MTM!A960</f>
        <v>38667</v>
      </c>
      <c r="B727" s="43" t="n">
        <f aca="false">Prices_MTM!I960</f>
        <v>-49499.9999999994</v>
      </c>
      <c r="C727" s="43" t="n">
        <f aca="false">-PERCENTILE(Prices_MTM!I710:I959,1-Inputs!$B$8)</f>
        <v>146875.000000001</v>
      </c>
      <c r="D727" s="43" t="n">
        <f aca="false">NORMSINV(Inputs!$B$8)*STDEV(Prices_MTM!I710:I959)</f>
        <v>163706.517521702</v>
      </c>
      <c r="E727" s="43" t="n">
        <f aca="false">-PERCENTILE(Prices_MTM!I710:I959,1-Inputs!$B$9)</f>
        <v>223740</v>
      </c>
      <c r="F727" s="43" t="n">
        <f aca="false">NORMSINV(Inputs!$B$9)*STDEV(Prices_MTM!I710:I959)</f>
        <v>231533.251812245</v>
      </c>
      <c r="G727" s="52" t="n">
        <f aca="false">IF(-B727&gt;C727,1,0)</f>
        <v>0</v>
      </c>
      <c r="H727" s="52" t="n">
        <f aca="false">IF(-B727&gt;D727,1,0)</f>
        <v>0</v>
      </c>
      <c r="I727" s="52" t="n">
        <f aca="false">IF(-B727&gt;E727,1,0)</f>
        <v>0</v>
      </c>
      <c r="J727" s="52" t="n">
        <f aca="false">IF(-B727&gt;F727,1,0)</f>
        <v>0</v>
      </c>
    </row>
    <row r="728" customFormat="false" ht="15" hidden="false" customHeight="false" outlineLevel="0" collapsed="false">
      <c r="A728" s="51" t="n">
        <f aca="false">Prices_MTM!A961</f>
        <v>38670</v>
      </c>
      <c r="B728" s="43" t="n">
        <f aca="false">Prices_MTM!I961</f>
        <v>24999.9999999996</v>
      </c>
      <c r="C728" s="43" t="n">
        <f aca="false">-PERCENTILE(Prices_MTM!I711:I960,1-Inputs!$B$8)</f>
        <v>146875.000000001</v>
      </c>
      <c r="D728" s="43" t="n">
        <f aca="false">NORMSINV(Inputs!$B$8)*STDEV(Prices_MTM!I711:I960)</f>
        <v>163621.274829541</v>
      </c>
      <c r="E728" s="43" t="n">
        <f aca="false">-PERCENTILE(Prices_MTM!I711:I960,1-Inputs!$B$9)</f>
        <v>223740</v>
      </c>
      <c r="F728" s="43" t="n">
        <f aca="false">NORMSINV(Inputs!$B$9)*STDEV(Prices_MTM!I711:I960)</f>
        <v>231412.691446</v>
      </c>
      <c r="G728" s="52" t="n">
        <f aca="false">IF(-B728&gt;C728,1,0)</f>
        <v>0</v>
      </c>
      <c r="H728" s="52" t="n">
        <f aca="false">IF(-B728&gt;D728,1,0)</f>
        <v>0</v>
      </c>
      <c r="I728" s="52" t="n">
        <f aca="false">IF(-B728&gt;E728,1,0)</f>
        <v>0</v>
      </c>
      <c r="J728" s="52" t="n">
        <f aca="false">IF(-B728&gt;F728,1,0)</f>
        <v>0</v>
      </c>
    </row>
    <row r="729" customFormat="false" ht="15" hidden="false" customHeight="false" outlineLevel="0" collapsed="false">
      <c r="A729" s="51" t="n">
        <f aca="false">Prices_MTM!A962</f>
        <v>38672</v>
      </c>
      <c r="B729" s="43" t="n">
        <f aca="false">Prices_MTM!I962</f>
        <v>46000.0000000001</v>
      </c>
      <c r="C729" s="43" t="n">
        <f aca="false">-PERCENTILE(Prices_MTM!I712:I961,1-Inputs!$B$8)</f>
        <v>146875.000000001</v>
      </c>
      <c r="D729" s="43" t="n">
        <f aca="false">NORMSINV(Inputs!$B$8)*STDEV(Prices_MTM!I712:I961)</f>
        <v>163317.367062151</v>
      </c>
      <c r="E729" s="43" t="n">
        <f aca="false">-PERCENTILE(Prices_MTM!I712:I961,1-Inputs!$B$9)</f>
        <v>223740</v>
      </c>
      <c r="F729" s="43" t="n">
        <f aca="false">NORMSINV(Inputs!$B$9)*STDEV(Prices_MTM!I712:I961)</f>
        <v>230982.868890978</v>
      </c>
      <c r="G729" s="52" t="n">
        <f aca="false">IF(-B729&gt;C729,1,0)</f>
        <v>0</v>
      </c>
      <c r="H729" s="52" t="n">
        <f aca="false">IF(-B729&gt;D729,1,0)</f>
        <v>0</v>
      </c>
      <c r="I729" s="52" t="n">
        <f aca="false">IF(-B729&gt;E729,1,0)</f>
        <v>0</v>
      </c>
      <c r="J729" s="52" t="n">
        <f aca="false">IF(-B729&gt;F729,1,0)</f>
        <v>0</v>
      </c>
    </row>
    <row r="730" customFormat="false" ht="15" hidden="false" customHeight="false" outlineLevel="0" collapsed="false">
      <c r="A730" s="51" t="n">
        <f aca="false">Prices_MTM!A963</f>
        <v>38674</v>
      </c>
      <c r="B730" s="43" t="n">
        <f aca="false">Prices_MTM!I963</f>
        <v>-113000.000000001</v>
      </c>
      <c r="C730" s="43" t="n">
        <f aca="false">-PERCENTILE(Prices_MTM!I713:I962,1-Inputs!$B$8)</f>
        <v>146875.000000001</v>
      </c>
      <c r="D730" s="43" t="n">
        <f aca="false">NORMSINV(Inputs!$B$8)*STDEV(Prices_MTM!I713:I962)</f>
        <v>163322.911113328</v>
      </c>
      <c r="E730" s="43" t="n">
        <f aca="false">-PERCENTILE(Prices_MTM!I713:I962,1-Inputs!$B$9)</f>
        <v>223740</v>
      </c>
      <c r="F730" s="43" t="n">
        <f aca="false">NORMSINV(Inputs!$B$9)*STDEV(Prices_MTM!I713:I962)</f>
        <v>230990.709948357</v>
      </c>
      <c r="G730" s="52" t="n">
        <f aca="false">IF(-B730&gt;C730,1,0)</f>
        <v>0</v>
      </c>
      <c r="H730" s="52" t="n">
        <f aca="false">IF(-B730&gt;D730,1,0)</f>
        <v>0</v>
      </c>
      <c r="I730" s="52" t="n">
        <f aca="false">IF(-B730&gt;E730,1,0)</f>
        <v>0</v>
      </c>
      <c r="J730" s="52" t="n">
        <f aca="false">IF(-B730&gt;F730,1,0)</f>
        <v>0</v>
      </c>
    </row>
    <row r="731" customFormat="false" ht="15" hidden="false" customHeight="false" outlineLevel="0" collapsed="false">
      <c r="A731" s="51" t="n">
        <f aca="false">Prices_MTM!A964</f>
        <v>38677</v>
      </c>
      <c r="B731" s="43" t="n">
        <f aca="false">Prices_MTM!I964</f>
        <v>119000.000000001</v>
      </c>
      <c r="C731" s="43" t="n">
        <f aca="false">-PERCENTILE(Prices_MTM!I714:I963,1-Inputs!$B$8)</f>
        <v>146875.000000001</v>
      </c>
      <c r="D731" s="43" t="n">
        <f aca="false">NORMSINV(Inputs!$B$8)*STDEV(Prices_MTM!I714:I963)</f>
        <v>163767.754921049</v>
      </c>
      <c r="E731" s="43" t="n">
        <f aca="false">-PERCENTILE(Prices_MTM!I714:I963,1-Inputs!$B$9)</f>
        <v>223740</v>
      </c>
      <c r="F731" s="43" t="n">
        <f aca="false">NORMSINV(Inputs!$B$9)*STDEV(Prices_MTM!I714:I963)</f>
        <v>231619.861034762</v>
      </c>
      <c r="G731" s="52" t="n">
        <f aca="false">IF(-B731&gt;C731,1,0)</f>
        <v>0</v>
      </c>
      <c r="H731" s="52" t="n">
        <f aca="false">IF(-B731&gt;D731,1,0)</f>
        <v>0</v>
      </c>
      <c r="I731" s="52" t="n">
        <f aca="false">IF(-B731&gt;E731,1,0)</f>
        <v>0</v>
      </c>
      <c r="J731" s="52" t="n">
        <f aca="false">IF(-B731&gt;F731,1,0)</f>
        <v>0</v>
      </c>
    </row>
    <row r="732" customFormat="false" ht="15" hidden="false" customHeight="false" outlineLevel="0" collapsed="false">
      <c r="A732" s="51" t="n">
        <f aca="false">Prices_MTM!A965</f>
        <v>38678</v>
      </c>
      <c r="B732" s="43" t="n">
        <f aca="false">Prices_MTM!I965</f>
        <v>12499.9999999996</v>
      </c>
      <c r="C732" s="43" t="n">
        <f aca="false">-PERCENTILE(Prices_MTM!I715:I964,1-Inputs!$B$8)</f>
        <v>146875.000000001</v>
      </c>
      <c r="D732" s="43" t="n">
        <f aca="false">NORMSINV(Inputs!$B$8)*STDEV(Prices_MTM!I715:I964)</f>
        <v>164060.989848893</v>
      </c>
      <c r="E732" s="43" t="n">
        <f aca="false">-PERCENTILE(Prices_MTM!I715:I964,1-Inputs!$B$9)</f>
        <v>223740</v>
      </c>
      <c r="F732" s="43" t="n">
        <f aca="false">NORMSINV(Inputs!$B$9)*STDEV(Prices_MTM!I715:I964)</f>
        <v>232034.588789138</v>
      </c>
      <c r="G732" s="52" t="n">
        <f aca="false">IF(-B732&gt;C732,1,0)</f>
        <v>0</v>
      </c>
      <c r="H732" s="52" t="n">
        <f aca="false">IF(-B732&gt;D732,1,0)</f>
        <v>0</v>
      </c>
      <c r="I732" s="52" t="n">
        <f aca="false">IF(-B732&gt;E732,1,0)</f>
        <v>0</v>
      </c>
      <c r="J732" s="52" t="n">
        <f aca="false">IF(-B732&gt;F732,1,0)</f>
        <v>0</v>
      </c>
    </row>
    <row r="733" customFormat="false" ht="15" hidden="false" customHeight="false" outlineLevel="0" collapsed="false">
      <c r="A733" s="51" t="n">
        <f aca="false">Prices_MTM!A966</f>
        <v>38679</v>
      </c>
      <c r="B733" s="43" t="n">
        <f aca="false">Prices_MTM!I966</f>
        <v>29000.0000000006</v>
      </c>
      <c r="C733" s="43" t="n">
        <f aca="false">-PERCENTILE(Prices_MTM!I716:I965,1-Inputs!$B$8)</f>
        <v>146875.000000001</v>
      </c>
      <c r="D733" s="43" t="n">
        <f aca="false">NORMSINV(Inputs!$B$8)*STDEV(Prices_MTM!I716:I965)</f>
        <v>164063.161259838</v>
      </c>
      <c r="E733" s="43" t="n">
        <f aca="false">-PERCENTILE(Prices_MTM!I716:I965,1-Inputs!$B$9)</f>
        <v>223740</v>
      </c>
      <c r="F733" s="43" t="n">
        <f aca="false">NORMSINV(Inputs!$B$9)*STDEV(Prices_MTM!I716:I965)</f>
        <v>232037.659857076</v>
      </c>
      <c r="G733" s="52" t="n">
        <f aca="false">IF(-B733&gt;C733,1,0)</f>
        <v>0</v>
      </c>
      <c r="H733" s="52" t="n">
        <f aca="false">IF(-B733&gt;D733,1,0)</f>
        <v>0</v>
      </c>
      <c r="I733" s="52" t="n">
        <f aca="false">IF(-B733&gt;E733,1,0)</f>
        <v>0</v>
      </c>
      <c r="J733" s="52" t="n">
        <f aca="false">IF(-B733&gt;F733,1,0)</f>
        <v>0</v>
      </c>
    </row>
    <row r="734" customFormat="false" ht="15" hidden="false" customHeight="false" outlineLevel="0" collapsed="false">
      <c r="A734" s="51" t="n">
        <f aca="false">Prices_MTM!A967</f>
        <v>38685</v>
      </c>
      <c r="B734" s="43" t="n">
        <f aca="false">Prices_MTM!I967</f>
        <v>-164500</v>
      </c>
      <c r="C734" s="43" t="n">
        <f aca="false">-PERCENTILE(Prices_MTM!I717:I966,1-Inputs!$B$8)</f>
        <v>146875.000000001</v>
      </c>
      <c r="D734" s="43" t="n">
        <f aca="false">NORMSINV(Inputs!$B$8)*STDEV(Prices_MTM!I717:I966)</f>
        <v>164000.848395124</v>
      </c>
      <c r="E734" s="43" t="n">
        <f aca="false">-PERCENTILE(Prices_MTM!I717:I966,1-Inputs!$B$9)</f>
        <v>223740</v>
      </c>
      <c r="F734" s="43" t="n">
        <f aca="false">NORMSINV(Inputs!$B$9)*STDEV(Prices_MTM!I717:I966)</f>
        <v>231949.529583368</v>
      </c>
      <c r="G734" s="52" t="n">
        <f aca="false">IF(-B734&gt;C734,1,0)</f>
        <v>1</v>
      </c>
      <c r="H734" s="52" t="n">
        <f aca="false">IF(-B734&gt;D734,1,0)</f>
        <v>1</v>
      </c>
      <c r="I734" s="52" t="n">
        <f aca="false">IF(-B734&gt;E734,1,0)</f>
        <v>0</v>
      </c>
      <c r="J734" s="52" t="n">
        <f aca="false">IF(-B734&gt;F734,1,0)</f>
        <v>0</v>
      </c>
    </row>
    <row r="735" customFormat="false" ht="15" hidden="false" customHeight="false" outlineLevel="0" collapsed="false">
      <c r="A735" s="51" t="n">
        <f aca="false">Prices_MTM!A968</f>
        <v>38686</v>
      </c>
      <c r="B735" s="43" t="n">
        <f aca="false">Prices_MTM!I968</f>
        <v>86499.9999999998</v>
      </c>
      <c r="C735" s="43" t="n">
        <f aca="false">-PERCENTILE(Prices_MTM!I718:I967,1-Inputs!$B$8)</f>
        <v>151850</v>
      </c>
      <c r="D735" s="43" t="n">
        <f aca="false">NORMSINV(Inputs!$B$8)*STDEV(Prices_MTM!I718:I967)</f>
        <v>164931.684402391</v>
      </c>
      <c r="E735" s="43" t="n">
        <f aca="false">-PERCENTILE(Prices_MTM!I718:I967,1-Inputs!$B$9)</f>
        <v>223740</v>
      </c>
      <c r="F735" s="43" t="n">
        <f aca="false">NORMSINV(Inputs!$B$9)*STDEV(Prices_MTM!I718:I967)</f>
        <v>233266.028711986</v>
      </c>
      <c r="G735" s="52" t="n">
        <f aca="false">IF(-B735&gt;C735,1,0)</f>
        <v>0</v>
      </c>
      <c r="H735" s="52" t="n">
        <f aca="false">IF(-B735&gt;D735,1,0)</f>
        <v>0</v>
      </c>
      <c r="I735" s="52" t="n">
        <f aca="false">IF(-B735&gt;E735,1,0)</f>
        <v>0</v>
      </c>
      <c r="J735" s="52" t="n">
        <f aca="false">IF(-B735&gt;F735,1,0)</f>
        <v>0</v>
      </c>
    </row>
    <row r="736" customFormat="false" ht="15" hidden="false" customHeight="false" outlineLevel="0" collapsed="false">
      <c r="A736" s="51" t="n">
        <f aca="false">Prices_MTM!A969</f>
        <v>38687</v>
      </c>
      <c r="B736" s="43" t="n">
        <f aca="false">Prices_MTM!I969</f>
        <v>93000.0000000003</v>
      </c>
      <c r="C736" s="43" t="n">
        <f aca="false">-PERCENTILE(Prices_MTM!I719:I968,1-Inputs!$B$8)</f>
        <v>151850</v>
      </c>
      <c r="D736" s="43" t="n">
        <f aca="false">NORMSINV(Inputs!$B$8)*STDEV(Prices_MTM!I719:I968)</f>
        <v>165082.017179633</v>
      </c>
      <c r="E736" s="43" t="n">
        <f aca="false">-PERCENTILE(Prices_MTM!I719:I968,1-Inputs!$B$9)</f>
        <v>223740</v>
      </c>
      <c r="F736" s="43" t="n">
        <f aca="false">NORMSINV(Inputs!$B$9)*STDEV(Prices_MTM!I719:I968)</f>
        <v>233478.647227705</v>
      </c>
      <c r="G736" s="52" t="n">
        <f aca="false">IF(-B736&gt;C736,1,0)</f>
        <v>0</v>
      </c>
      <c r="H736" s="52" t="n">
        <f aca="false">IF(-B736&gt;D736,1,0)</f>
        <v>0</v>
      </c>
      <c r="I736" s="52" t="n">
        <f aca="false">IF(-B736&gt;E736,1,0)</f>
        <v>0</v>
      </c>
      <c r="J736" s="52" t="n">
        <f aca="false">IF(-B736&gt;F736,1,0)</f>
        <v>0</v>
      </c>
    </row>
    <row r="737" customFormat="false" ht="15" hidden="false" customHeight="false" outlineLevel="0" collapsed="false">
      <c r="A737" s="51" t="n">
        <f aca="false">Prices_MTM!A970</f>
        <v>38688</v>
      </c>
      <c r="B737" s="43" t="n">
        <f aca="false">Prices_MTM!I970</f>
        <v>22000.0000000002</v>
      </c>
      <c r="C737" s="43" t="n">
        <f aca="false">-PERCENTILE(Prices_MTM!I720:I969,1-Inputs!$B$8)</f>
        <v>151850</v>
      </c>
      <c r="D737" s="43" t="n">
        <f aca="false">NORMSINV(Inputs!$B$8)*STDEV(Prices_MTM!I720:I969)</f>
        <v>165201.926506548</v>
      </c>
      <c r="E737" s="43" t="n">
        <f aca="false">-PERCENTILE(Prices_MTM!I720:I969,1-Inputs!$B$9)</f>
        <v>223740</v>
      </c>
      <c r="F737" s="43" t="n">
        <f aca="false">NORMSINV(Inputs!$B$9)*STDEV(Prices_MTM!I720:I969)</f>
        <v>233648.237277042</v>
      </c>
      <c r="G737" s="52" t="n">
        <f aca="false">IF(-B737&gt;C737,1,0)</f>
        <v>0</v>
      </c>
      <c r="H737" s="52" t="n">
        <f aca="false">IF(-B737&gt;D737,1,0)</f>
        <v>0</v>
      </c>
      <c r="I737" s="52" t="n">
        <f aca="false">IF(-B737&gt;E737,1,0)</f>
        <v>0</v>
      </c>
      <c r="J737" s="52" t="n">
        <f aca="false">IF(-B737&gt;F737,1,0)</f>
        <v>0</v>
      </c>
    </row>
    <row r="738" customFormat="false" ht="15" hidden="false" customHeight="false" outlineLevel="0" collapsed="false">
      <c r="A738" s="51" t="n">
        <f aca="false">Prices_MTM!A971</f>
        <v>38692</v>
      </c>
      <c r="B738" s="43" t="n">
        <f aca="false">Prices_MTM!I971</f>
        <v>26499.9999999997</v>
      </c>
      <c r="C738" s="43" t="n">
        <f aca="false">-PERCENTILE(Prices_MTM!I721:I970,1-Inputs!$B$8)</f>
        <v>151850</v>
      </c>
      <c r="D738" s="43" t="n">
        <f aca="false">NORMSINV(Inputs!$B$8)*STDEV(Prices_MTM!I721:I970)</f>
        <v>165210.555646585</v>
      </c>
      <c r="E738" s="43" t="n">
        <f aca="false">-PERCENTILE(Prices_MTM!I721:I970,1-Inputs!$B$9)</f>
        <v>223740</v>
      </c>
      <c r="F738" s="43" t="n">
        <f aca="false">NORMSINV(Inputs!$B$9)*STDEV(Prices_MTM!I721:I970)</f>
        <v>233660.441634469</v>
      </c>
      <c r="G738" s="52" t="n">
        <f aca="false">IF(-B738&gt;C738,1,0)</f>
        <v>0</v>
      </c>
      <c r="H738" s="52" t="n">
        <f aca="false">IF(-B738&gt;D738,1,0)</f>
        <v>0</v>
      </c>
      <c r="I738" s="52" t="n">
        <f aca="false">IF(-B738&gt;E738,1,0)</f>
        <v>0</v>
      </c>
      <c r="J738" s="52" t="n">
        <f aca="false">IF(-B738&gt;F738,1,0)</f>
        <v>0</v>
      </c>
    </row>
    <row r="739" customFormat="false" ht="15" hidden="false" customHeight="false" outlineLevel="0" collapsed="false">
      <c r="A739" s="51" t="n">
        <f aca="false">Prices_MTM!A972</f>
        <v>38695</v>
      </c>
      <c r="B739" s="43" t="n">
        <f aca="false">Prices_MTM!I972</f>
        <v>-130000</v>
      </c>
      <c r="C739" s="43" t="n">
        <f aca="false">-PERCENTILE(Prices_MTM!I722:I971,1-Inputs!$B$8)</f>
        <v>151850</v>
      </c>
      <c r="D739" s="43" t="n">
        <f aca="false">NORMSINV(Inputs!$B$8)*STDEV(Prices_MTM!I722:I971)</f>
        <v>165055.854998106</v>
      </c>
      <c r="E739" s="43" t="n">
        <f aca="false">-PERCENTILE(Prices_MTM!I722:I971,1-Inputs!$B$9)</f>
        <v>223740</v>
      </c>
      <c r="F739" s="43" t="n">
        <f aca="false">NORMSINV(Inputs!$B$9)*STDEV(Prices_MTM!I722:I971)</f>
        <v>233441.645555107</v>
      </c>
      <c r="G739" s="52" t="n">
        <f aca="false">IF(-B739&gt;C739,1,0)</f>
        <v>0</v>
      </c>
      <c r="H739" s="52" t="n">
        <f aca="false">IF(-B739&gt;D739,1,0)</f>
        <v>0</v>
      </c>
      <c r="I739" s="52" t="n">
        <f aca="false">IF(-B739&gt;E739,1,0)</f>
        <v>0</v>
      </c>
      <c r="J739" s="52" t="n">
        <f aca="false">IF(-B739&gt;F739,1,0)</f>
        <v>0</v>
      </c>
    </row>
    <row r="740" customFormat="false" ht="15" hidden="false" customHeight="false" outlineLevel="0" collapsed="false">
      <c r="A740" s="51" t="n">
        <f aca="false">Prices_MTM!A973</f>
        <v>38698</v>
      </c>
      <c r="B740" s="43" t="n">
        <f aca="false">Prices_MTM!I973</f>
        <v>192500</v>
      </c>
      <c r="C740" s="43" t="n">
        <f aca="false">-PERCENTILE(Prices_MTM!I723:I972,1-Inputs!$B$8)</f>
        <v>151850</v>
      </c>
      <c r="D740" s="43" t="n">
        <f aca="false">NORMSINV(Inputs!$B$8)*STDEV(Prices_MTM!I723:I972)</f>
        <v>165626.775409217</v>
      </c>
      <c r="E740" s="43" t="n">
        <f aca="false">-PERCENTILE(Prices_MTM!I723:I972,1-Inputs!$B$9)</f>
        <v>223740</v>
      </c>
      <c r="F740" s="43" t="n">
        <f aca="false">NORMSINV(Inputs!$B$9)*STDEV(Prices_MTM!I723:I972)</f>
        <v>234249.109187658</v>
      </c>
      <c r="G740" s="52" t="n">
        <f aca="false">IF(-B740&gt;C740,1,0)</f>
        <v>0</v>
      </c>
      <c r="H740" s="52" t="n">
        <f aca="false">IF(-B740&gt;D740,1,0)</f>
        <v>0</v>
      </c>
      <c r="I740" s="52" t="n">
        <f aca="false">IF(-B740&gt;E740,1,0)</f>
        <v>0</v>
      </c>
      <c r="J740" s="52" t="n">
        <f aca="false">IF(-B740&gt;F740,1,0)</f>
        <v>0</v>
      </c>
    </row>
    <row r="741" customFormat="false" ht="15" hidden="false" customHeight="false" outlineLevel="0" collapsed="false">
      <c r="A741" s="51" t="n">
        <f aca="false">Prices_MTM!A974</f>
        <v>38699</v>
      </c>
      <c r="B741" s="43" t="n">
        <f aca="false">Prices_MTM!I974</f>
        <v>-96500</v>
      </c>
      <c r="C741" s="43" t="n">
        <f aca="false">-PERCENTILE(Prices_MTM!I724:I973,1-Inputs!$B$8)</f>
        <v>151850</v>
      </c>
      <c r="D741" s="43" t="n">
        <f aca="false">NORMSINV(Inputs!$B$8)*STDEV(Prices_MTM!I724:I973)</f>
        <v>166791.205290354</v>
      </c>
      <c r="E741" s="43" t="n">
        <f aca="false">-PERCENTILE(Prices_MTM!I724:I973,1-Inputs!$B$9)</f>
        <v>223740</v>
      </c>
      <c r="F741" s="43" t="n">
        <f aca="false">NORMSINV(Inputs!$B$9)*STDEV(Prices_MTM!I724:I973)</f>
        <v>235895.984589862</v>
      </c>
      <c r="G741" s="52" t="n">
        <f aca="false">IF(-B741&gt;C741,1,0)</f>
        <v>0</v>
      </c>
      <c r="H741" s="52" t="n">
        <f aca="false">IF(-B741&gt;D741,1,0)</f>
        <v>0</v>
      </c>
      <c r="I741" s="52" t="n">
        <f aca="false">IF(-B741&gt;E741,1,0)</f>
        <v>0</v>
      </c>
      <c r="J741" s="52" t="n">
        <f aca="false">IF(-B741&gt;F741,1,0)</f>
        <v>0</v>
      </c>
    </row>
    <row r="742" customFormat="false" ht="15" hidden="false" customHeight="false" outlineLevel="0" collapsed="false">
      <c r="A742" s="51" t="n">
        <f aca="false">Prices_MTM!A975</f>
        <v>38700</v>
      </c>
      <c r="B742" s="43" t="n">
        <f aca="false">Prices_MTM!I975</f>
        <v>-71500.0000000004</v>
      </c>
      <c r="C742" s="43" t="n">
        <f aca="false">-PERCENTILE(Prices_MTM!I725:I974,1-Inputs!$B$8)</f>
        <v>151850</v>
      </c>
      <c r="D742" s="43" t="n">
        <f aca="false">NORMSINV(Inputs!$B$8)*STDEV(Prices_MTM!I725:I974)</f>
        <v>167020.762403594</v>
      </c>
      <c r="E742" s="43" t="n">
        <f aca="false">-PERCENTILE(Prices_MTM!I725:I974,1-Inputs!$B$9)</f>
        <v>223740</v>
      </c>
      <c r="F742" s="43" t="n">
        <f aca="false">NORMSINV(Inputs!$B$9)*STDEV(Prices_MTM!I725:I974)</f>
        <v>236220.651595854</v>
      </c>
      <c r="G742" s="52" t="n">
        <f aca="false">IF(-B742&gt;C742,1,0)</f>
        <v>0</v>
      </c>
      <c r="H742" s="52" t="n">
        <f aca="false">IF(-B742&gt;D742,1,0)</f>
        <v>0</v>
      </c>
      <c r="I742" s="52" t="n">
        <f aca="false">IF(-B742&gt;E742,1,0)</f>
        <v>0</v>
      </c>
      <c r="J742" s="52" t="n">
        <f aca="false">IF(-B742&gt;F742,1,0)</f>
        <v>0</v>
      </c>
    </row>
    <row r="743" customFormat="false" ht="15" hidden="false" customHeight="false" outlineLevel="0" collapsed="false">
      <c r="A743" s="51" t="n">
        <f aca="false">Prices_MTM!A976</f>
        <v>38701</v>
      </c>
      <c r="B743" s="43" t="n">
        <f aca="false">Prices_MTM!I976</f>
        <v>-89000.0000000001</v>
      </c>
      <c r="C743" s="43" t="n">
        <f aca="false">-PERCENTILE(Prices_MTM!I726:I975,1-Inputs!$B$8)</f>
        <v>151850</v>
      </c>
      <c r="D743" s="43" t="n">
        <f aca="false">NORMSINV(Inputs!$B$8)*STDEV(Prices_MTM!I726:I975)</f>
        <v>167091.451402394</v>
      </c>
      <c r="E743" s="43" t="n">
        <f aca="false">-PERCENTILE(Prices_MTM!I726:I975,1-Inputs!$B$9)</f>
        <v>223740</v>
      </c>
      <c r="F743" s="43" t="n">
        <f aca="false">NORMSINV(Inputs!$B$9)*STDEV(Prices_MTM!I726:I975)</f>
        <v>236320.628395846</v>
      </c>
      <c r="G743" s="52" t="n">
        <f aca="false">IF(-B743&gt;C743,1,0)</f>
        <v>0</v>
      </c>
      <c r="H743" s="52" t="n">
        <f aca="false">IF(-B743&gt;D743,1,0)</f>
        <v>0</v>
      </c>
      <c r="I743" s="52" t="n">
        <f aca="false">IF(-B743&gt;E743,1,0)</f>
        <v>0</v>
      </c>
      <c r="J743" s="52" t="n">
        <f aca="false">IF(-B743&gt;F743,1,0)</f>
        <v>0</v>
      </c>
    </row>
    <row r="744" customFormat="false" ht="15" hidden="false" customHeight="false" outlineLevel="0" collapsed="false">
      <c r="A744" s="51" t="n">
        <f aca="false">Prices_MTM!A977</f>
        <v>38702</v>
      </c>
      <c r="B744" s="43" t="n">
        <f aca="false">Prices_MTM!I977</f>
        <v>-122000</v>
      </c>
      <c r="C744" s="43" t="n">
        <f aca="false">-PERCENTILE(Prices_MTM!I727:I976,1-Inputs!$B$8)</f>
        <v>151850</v>
      </c>
      <c r="D744" s="43" t="n">
        <f aca="false">NORMSINV(Inputs!$B$8)*STDEV(Prices_MTM!I727:I976)</f>
        <v>167365.901531668</v>
      </c>
      <c r="E744" s="43" t="n">
        <f aca="false">-PERCENTILE(Prices_MTM!I727:I976,1-Inputs!$B$9)</f>
        <v>223740</v>
      </c>
      <c r="F744" s="43" t="n">
        <f aca="false">NORMSINV(Inputs!$B$9)*STDEV(Prices_MTM!I727:I976)</f>
        <v>236708.788451127</v>
      </c>
      <c r="G744" s="52" t="n">
        <f aca="false">IF(-B744&gt;C744,1,0)</f>
        <v>0</v>
      </c>
      <c r="H744" s="52" t="n">
        <f aca="false">IF(-B744&gt;D744,1,0)</f>
        <v>0</v>
      </c>
      <c r="I744" s="52" t="n">
        <f aca="false">IF(-B744&gt;E744,1,0)</f>
        <v>0</v>
      </c>
      <c r="J744" s="52" t="n">
        <f aca="false">IF(-B744&gt;F744,1,0)</f>
        <v>0</v>
      </c>
    </row>
    <row r="745" customFormat="false" ht="15" hidden="false" customHeight="false" outlineLevel="0" collapsed="false">
      <c r="A745" s="51" t="n">
        <f aca="false">Prices_MTM!A978</f>
        <v>38705</v>
      </c>
      <c r="B745" s="43" t="n">
        <f aca="false">Prices_MTM!I978</f>
        <v>31000.0000000002</v>
      </c>
      <c r="C745" s="43" t="n">
        <f aca="false">-PERCENTILE(Prices_MTM!I728:I977,1-Inputs!$B$8)</f>
        <v>151850</v>
      </c>
      <c r="D745" s="43" t="n">
        <f aca="false">NORMSINV(Inputs!$B$8)*STDEV(Prices_MTM!I728:I977)</f>
        <v>167853.788406415</v>
      </c>
      <c r="E745" s="43" t="n">
        <f aca="false">-PERCENTILE(Prices_MTM!I728:I977,1-Inputs!$B$9)</f>
        <v>223740</v>
      </c>
      <c r="F745" s="43" t="n">
        <f aca="false">NORMSINV(Inputs!$B$9)*STDEV(Prices_MTM!I728:I977)</f>
        <v>237398.816168634</v>
      </c>
      <c r="G745" s="52" t="n">
        <f aca="false">IF(-B745&gt;C745,1,0)</f>
        <v>0</v>
      </c>
      <c r="H745" s="52" t="n">
        <f aca="false">IF(-B745&gt;D745,1,0)</f>
        <v>0</v>
      </c>
      <c r="I745" s="52" t="n">
        <f aca="false">IF(-B745&gt;E745,1,0)</f>
        <v>0</v>
      </c>
      <c r="J745" s="52" t="n">
        <f aca="false">IF(-B745&gt;F745,1,0)</f>
        <v>0</v>
      </c>
    </row>
    <row r="746" customFormat="false" ht="15" hidden="false" customHeight="false" outlineLevel="0" collapsed="false">
      <c r="A746" s="51" t="n">
        <f aca="false">Prices_MTM!A979</f>
        <v>38706</v>
      </c>
      <c r="B746" s="43" t="n">
        <f aca="false">Prices_MTM!I979</f>
        <v>50500.0000000003</v>
      </c>
      <c r="C746" s="43" t="n">
        <f aca="false">-PERCENTILE(Prices_MTM!I729:I978,1-Inputs!$B$8)</f>
        <v>151850</v>
      </c>
      <c r="D746" s="43" t="n">
        <f aca="false">NORMSINV(Inputs!$B$8)*STDEV(Prices_MTM!I729:I978)</f>
        <v>167537.508154185</v>
      </c>
      <c r="E746" s="43" t="n">
        <f aca="false">-PERCENTILE(Prices_MTM!I729:I978,1-Inputs!$B$9)</f>
        <v>223740</v>
      </c>
      <c r="F746" s="43" t="n">
        <f aca="false">NORMSINV(Inputs!$B$9)*STDEV(Prices_MTM!I729:I978)</f>
        <v>236951.494972195</v>
      </c>
      <c r="G746" s="52" t="n">
        <f aca="false">IF(-B746&gt;C746,1,0)</f>
        <v>0</v>
      </c>
      <c r="H746" s="52" t="n">
        <f aca="false">IF(-B746&gt;D746,1,0)</f>
        <v>0</v>
      </c>
      <c r="I746" s="52" t="n">
        <f aca="false">IF(-B746&gt;E746,1,0)</f>
        <v>0</v>
      </c>
      <c r="J746" s="52" t="n">
        <f aca="false">IF(-B746&gt;F746,1,0)</f>
        <v>0</v>
      </c>
    </row>
    <row r="747" customFormat="false" ht="15" hidden="false" customHeight="false" outlineLevel="0" collapsed="false">
      <c r="A747" s="51" t="n">
        <f aca="false">Prices_MTM!A980</f>
        <v>38707</v>
      </c>
      <c r="B747" s="43" t="n">
        <f aca="false">Prices_MTM!I980</f>
        <v>76500.0000000001</v>
      </c>
      <c r="C747" s="43" t="n">
        <f aca="false">-PERCENTILE(Prices_MTM!I730:I979,1-Inputs!$B$8)</f>
        <v>151850</v>
      </c>
      <c r="D747" s="43" t="n">
        <f aca="false">NORMSINV(Inputs!$B$8)*STDEV(Prices_MTM!I730:I979)</f>
        <v>167444.647782415</v>
      </c>
      <c r="E747" s="43" t="n">
        <f aca="false">-PERCENTILE(Prices_MTM!I730:I979,1-Inputs!$B$9)</f>
        <v>223740</v>
      </c>
      <c r="F747" s="43" t="n">
        <f aca="false">NORMSINV(Inputs!$B$9)*STDEV(Prices_MTM!I730:I979)</f>
        <v>236820.160776307</v>
      </c>
      <c r="G747" s="52" t="n">
        <f aca="false">IF(-B747&gt;C747,1,0)</f>
        <v>0</v>
      </c>
      <c r="H747" s="52" t="n">
        <f aca="false">IF(-B747&gt;D747,1,0)</f>
        <v>0</v>
      </c>
      <c r="I747" s="52" t="n">
        <f aca="false">IF(-B747&gt;E747,1,0)</f>
        <v>0</v>
      </c>
      <c r="J747" s="52" t="n">
        <f aca="false">IF(-B747&gt;F747,1,0)</f>
        <v>0</v>
      </c>
    </row>
    <row r="748" customFormat="false" ht="15" hidden="false" customHeight="false" outlineLevel="0" collapsed="false">
      <c r="A748" s="51" t="n">
        <f aca="false">Prices_MTM!A981</f>
        <v>38709</v>
      </c>
      <c r="B748" s="43" t="n">
        <f aca="false">Prices_MTM!I981</f>
        <v>-59500.0000000006</v>
      </c>
      <c r="C748" s="43" t="n">
        <f aca="false">-PERCENTILE(Prices_MTM!I731:I980,1-Inputs!$B$8)</f>
        <v>151850</v>
      </c>
      <c r="D748" s="43" t="n">
        <f aca="false">NORMSINV(Inputs!$B$8)*STDEV(Prices_MTM!I731:I980)</f>
        <v>167385.009906222</v>
      </c>
      <c r="E748" s="43" t="n">
        <f aca="false">-PERCENTILE(Prices_MTM!I731:I980,1-Inputs!$B$9)</f>
        <v>223740</v>
      </c>
      <c r="F748" s="43" t="n">
        <f aca="false">NORMSINV(Inputs!$B$9)*STDEV(Prices_MTM!I731:I980)</f>
        <v>236735.813789912</v>
      </c>
      <c r="G748" s="52" t="n">
        <f aca="false">IF(-B748&gt;C748,1,0)</f>
        <v>0</v>
      </c>
      <c r="H748" s="52" t="n">
        <f aca="false">IF(-B748&gt;D748,1,0)</f>
        <v>0</v>
      </c>
      <c r="I748" s="52" t="n">
        <f aca="false">IF(-B748&gt;E748,1,0)</f>
        <v>0</v>
      </c>
      <c r="J748" s="52" t="n">
        <f aca="false">IF(-B748&gt;F748,1,0)</f>
        <v>0</v>
      </c>
    </row>
    <row r="749" customFormat="false" ht="15" hidden="false" customHeight="false" outlineLevel="0" collapsed="false">
      <c r="A749" s="51" t="n">
        <f aca="false">Prices_MTM!A982</f>
        <v>38714</v>
      </c>
      <c r="B749" s="43" t="n">
        <f aca="false">Prices_MTM!I982</f>
        <v>141500.000000001</v>
      </c>
      <c r="C749" s="43" t="n">
        <f aca="false">-PERCENTILE(Prices_MTM!I732:I981,1-Inputs!$B$8)</f>
        <v>151850</v>
      </c>
      <c r="D749" s="43" t="n">
        <f aca="false">NORMSINV(Inputs!$B$8)*STDEV(Prices_MTM!I732:I981)</f>
        <v>167408.47663226</v>
      </c>
      <c r="E749" s="43" t="n">
        <f aca="false">-PERCENTILE(Prices_MTM!I732:I981,1-Inputs!$B$9)</f>
        <v>223740</v>
      </c>
      <c r="F749" s="43" t="n">
        <f aca="false">NORMSINV(Inputs!$B$9)*STDEV(Prices_MTM!I732:I981)</f>
        <v>236769.003228372</v>
      </c>
      <c r="G749" s="52" t="n">
        <f aca="false">IF(-B749&gt;C749,1,0)</f>
        <v>0</v>
      </c>
      <c r="H749" s="52" t="n">
        <f aca="false">IF(-B749&gt;D749,1,0)</f>
        <v>0</v>
      </c>
      <c r="I749" s="52" t="n">
        <f aca="false">IF(-B749&gt;E749,1,0)</f>
        <v>0</v>
      </c>
      <c r="J749" s="52" t="n">
        <f aca="false">IF(-B749&gt;F749,1,0)</f>
        <v>0</v>
      </c>
    </row>
    <row r="750" customFormat="false" ht="15" hidden="false" customHeight="false" outlineLevel="0" collapsed="false">
      <c r="A750" s="51" t="n">
        <f aca="false">Prices_MTM!A983</f>
        <v>38715</v>
      </c>
      <c r="B750" s="43" t="n">
        <f aca="false">Prices_MTM!I983</f>
        <v>4499.99999999945</v>
      </c>
      <c r="C750" s="43" t="n">
        <f aca="false">-PERCENTILE(Prices_MTM!I733:I982,1-Inputs!$B$8)</f>
        <v>151850</v>
      </c>
      <c r="D750" s="43" t="n">
        <f aca="false">NORMSINV(Inputs!$B$8)*STDEV(Prices_MTM!I733:I982)</f>
        <v>167765.103289435</v>
      </c>
      <c r="E750" s="43" t="n">
        <f aca="false">-PERCENTILE(Prices_MTM!I733:I982,1-Inputs!$B$9)</f>
        <v>223740</v>
      </c>
      <c r="F750" s="43" t="n">
        <f aca="false">NORMSINV(Inputs!$B$9)*STDEV(Prices_MTM!I733:I982)</f>
        <v>237273.387115274</v>
      </c>
      <c r="G750" s="52" t="n">
        <f aca="false">IF(-B750&gt;C750,1,0)</f>
        <v>0</v>
      </c>
      <c r="H750" s="52" t="n">
        <f aca="false">IF(-B750&gt;D750,1,0)</f>
        <v>0</v>
      </c>
      <c r="I750" s="52" t="n">
        <f aca="false">IF(-B750&gt;E750,1,0)</f>
        <v>0</v>
      </c>
      <c r="J750" s="52" t="n">
        <f aca="false">IF(-B750&gt;F750,1,0)</f>
        <v>0</v>
      </c>
    </row>
    <row r="751" customFormat="false" ht="15" hidden="false" customHeight="false" outlineLevel="0" collapsed="false">
      <c r="A751" s="51" t="n">
        <f aca="false">Prices_MTM!A984</f>
        <v>38720</v>
      </c>
      <c r="B751" s="43" t="n">
        <f aca="false">Prices_MTM!I984</f>
        <v>95500.0000000002</v>
      </c>
      <c r="C751" s="43" t="n">
        <f aca="false">-PERCENTILE(Prices_MTM!I734:I983,1-Inputs!$B$8)</f>
        <v>151850</v>
      </c>
      <c r="D751" s="43" t="n">
        <f aca="false">NORMSINV(Inputs!$B$8)*STDEV(Prices_MTM!I734:I983)</f>
        <v>167135.427617817</v>
      </c>
      <c r="E751" s="43" t="n">
        <f aca="false">-PERCENTILE(Prices_MTM!I734:I983,1-Inputs!$B$9)</f>
        <v>223740</v>
      </c>
      <c r="F751" s="43" t="n">
        <f aca="false">NORMSINV(Inputs!$B$9)*STDEV(Prices_MTM!I734:I983)</f>
        <v>236382.824796535</v>
      </c>
      <c r="G751" s="52" t="n">
        <f aca="false">IF(-B751&gt;C751,1,0)</f>
        <v>0</v>
      </c>
      <c r="H751" s="52" t="n">
        <f aca="false">IF(-B751&gt;D751,1,0)</f>
        <v>0</v>
      </c>
      <c r="I751" s="52" t="n">
        <f aca="false">IF(-B751&gt;E751,1,0)</f>
        <v>0</v>
      </c>
      <c r="J751" s="52" t="n">
        <f aca="false">IF(-B751&gt;F751,1,0)</f>
        <v>0</v>
      </c>
    </row>
    <row r="752" customFormat="false" ht="15" hidden="false" customHeight="false" outlineLevel="0" collapsed="false">
      <c r="A752" s="51" t="n">
        <f aca="false">Prices_MTM!A985</f>
        <v>38721</v>
      </c>
      <c r="B752" s="43" t="n">
        <f aca="false">Prices_MTM!I985</f>
        <v>42999.9999999996</v>
      </c>
      <c r="C752" s="43" t="n">
        <f aca="false">-PERCENTILE(Prices_MTM!I735:I984,1-Inputs!$B$8)</f>
        <v>151850</v>
      </c>
      <c r="D752" s="43" t="n">
        <f aca="false">NORMSINV(Inputs!$B$8)*STDEV(Prices_MTM!I735:I984)</f>
        <v>167023.556225613</v>
      </c>
      <c r="E752" s="43" t="n">
        <f aca="false">-PERCENTILE(Prices_MTM!I735:I984,1-Inputs!$B$9)</f>
        <v>223740</v>
      </c>
      <c r="F752" s="43" t="n">
        <f aca="false">NORMSINV(Inputs!$B$9)*STDEV(Prices_MTM!I735:I984)</f>
        <v>236224.602951652</v>
      </c>
      <c r="G752" s="52" t="n">
        <f aca="false">IF(-B752&gt;C752,1,0)</f>
        <v>0</v>
      </c>
      <c r="H752" s="52" t="n">
        <f aca="false">IF(-B752&gt;D752,1,0)</f>
        <v>0</v>
      </c>
      <c r="I752" s="52" t="n">
        <f aca="false">IF(-B752&gt;E752,1,0)</f>
        <v>0</v>
      </c>
      <c r="J752" s="52" t="n">
        <f aca="false">IF(-B752&gt;F752,1,0)</f>
        <v>0</v>
      </c>
    </row>
    <row r="753" customFormat="false" ht="15" hidden="false" customHeight="false" outlineLevel="0" collapsed="false">
      <c r="A753" s="51" t="n">
        <f aca="false">Prices_MTM!A986</f>
        <v>38722</v>
      </c>
      <c r="B753" s="43" t="n">
        <f aca="false">Prices_MTM!I986</f>
        <v>-81499.9999999994</v>
      </c>
      <c r="C753" s="43" t="n">
        <f aca="false">-PERCENTILE(Prices_MTM!I736:I985,1-Inputs!$B$8)</f>
        <v>151850</v>
      </c>
      <c r="D753" s="43" t="n">
        <f aca="false">NORMSINV(Inputs!$B$8)*STDEV(Prices_MTM!I736:I985)</f>
        <v>167035.613644665</v>
      </c>
      <c r="E753" s="43" t="n">
        <f aca="false">-PERCENTILE(Prices_MTM!I736:I985,1-Inputs!$B$9)</f>
        <v>223740</v>
      </c>
      <c r="F753" s="43" t="n">
        <f aca="false">NORMSINV(Inputs!$B$9)*STDEV(Prices_MTM!I736:I985)</f>
        <v>236241.655989514</v>
      </c>
      <c r="G753" s="52" t="n">
        <f aca="false">IF(-B753&gt;C753,1,0)</f>
        <v>0</v>
      </c>
      <c r="H753" s="52" t="n">
        <f aca="false">IF(-B753&gt;D753,1,0)</f>
        <v>0</v>
      </c>
      <c r="I753" s="52" t="n">
        <f aca="false">IF(-B753&gt;E753,1,0)</f>
        <v>0</v>
      </c>
      <c r="J753" s="52" t="n">
        <f aca="false">IF(-B753&gt;F753,1,0)</f>
        <v>0</v>
      </c>
    </row>
    <row r="754" customFormat="false" ht="15" hidden="false" customHeight="false" outlineLevel="0" collapsed="false">
      <c r="A754" s="51" t="n">
        <f aca="false">Prices_MTM!A987</f>
        <v>38726</v>
      </c>
      <c r="B754" s="43" t="n">
        <f aca="false">Prices_MTM!I987</f>
        <v>33500.0000000001</v>
      </c>
      <c r="C754" s="43" t="n">
        <f aca="false">-PERCENTILE(Prices_MTM!I737:I986,1-Inputs!$B$8)</f>
        <v>146875.000000001</v>
      </c>
      <c r="D754" s="43" t="n">
        <f aca="false">NORMSINV(Inputs!$B$8)*STDEV(Prices_MTM!I737:I986)</f>
        <v>166452.071944598</v>
      </c>
      <c r="E754" s="43" t="n">
        <f aca="false">-PERCENTILE(Prices_MTM!I737:I986,1-Inputs!$B$9)</f>
        <v>223740</v>
      </c>
      <c r="F754" s="43" t="n">
        <f aca="false">NORMSINV(Inputs!$B$9)*STDEV(Prices_MTM!I737:I986)</f>
        <v>235416.341827134</v>
      </c>
      <c r="G754" s="52" t="n">
        <f aca="false">IF(-B754&gt;C754,1,0)</f>
        <v>0</v>
      </c>
      <c r="H754" s="52" t="n">
        <f aca="false">IF(-B754&gt;D754,1,0)</f>
        <v>0</v>
      </c>
      <c r="I754" s="52" t="n">
        <f aca="false">IF(-B754&gt;E754,1,0)</f>
        <v>0</v>
      </c>
      <c r="J754" s="52" t="n">
        <f aca="false">IF(-B754&gt;F754,1,0)</f>
        <v>0</v>
      </c>
    </row>
    <row r="755" customFormat="false" ht="15" hidden="false" customHeight="false" outlineLevel="0" collapsed="false">
      <c r="A755" s="51" t="n">
        <f aca="false">Prices_MTM!A988</f>
        <v>38727</v>
      </c>
      <c r="B755" s="43" t="n">
        <f aca="false">Prices_MTM!I988</f>
        <v>-5500.00000000068</v>
      </c>
      <c r="C755" s="43" t="n">
        <f aca="false">-PERCENTILE(Prices_MTM!I738:I987,1-Inputs!$B$8)</f>
        <v>146875.000000001</v>
      </c>
      <c r="D755" s="43" t="n">
        <f aca="false">NORMSINV(Inputs!$B$8)*STDEV(Prices_MTM!I738:I987)</f>
        <v>166479.634645742</v>
      </c>
      <c r="E755" s="43" t="n">
        <f aca="false">-PERCENTILE(Prices_MTM!I738:I987,1-Inputs!$B$9)</f>
        <v>223740</v>
      </c>
      <c r="F755" s="43" t="n">
        <f aca="false">NORMSINV(Inputs!$B$9)*STDEV(Prices_MTM!I738:I987)</f>
        <v>235455.324281352</v>
      </c>
      <c r="G755" s="52" t="n">
        <f aca="false">IF(-B755&gt;C755,1,0)</f>
        <v>0</v>
      </c>
      <c r="H755" s="52" t="n">
        <f aca="false">IF(-B755&gt;D755,1,0)</f>
        <v>0</v>
      </c>
      <c r="I755" s="52" t="n">
        <f aca="false">IF(-B755&gt;E755,1,0)</f>
        <v>0</v>
      </c>
      <c r="J755" s="52" t="n">
        <f aca="false">IF(-B755&gt;F755,1,0)</f>
        <v>0</v>
      </c>
    </row>
    <row r="756" customFormat="false" ht="15" hidden="false" customHeight="false" outlineLevel="0" collapsed="false">
      <c r="A756" s="51" t="n">
        <f aca="false">Prices_MTM!A989</f>
        <v>38734</v>
      </c>
      <c r="B756" s="43" t="n">
        <f aca="false">Prices_MTM!I989</f>
        <v>250000</v>
      </c>
      <c r="C756" s="43" t="n">
        <f aca="false">-PERCENTILE(Prices_MTM!I739:I988,1-Inputs!$B$8)</f>
        <v>146875.000000001</v>
      </c>
      <c r="D756" s="43" t="n">
        <f aca="false">NORMSINV(Inputs!$B$8)*STDEV(Prices_MTM!I739:I988)</f>
        <v>166418.178933972</v>
      </c>
      <c r="E756" s="43" t="n">
        <f aca="false">-PERCENTILE(Prices_MTM!I739:I988,1-Inputs!$B$9)</f>
        <v>223740</v>
      </c>
      <c r="F756" s="43" t="n">
        <f aca="false">NORMSINV(Inputs!$B$9)*STDEV(Prices_MTM!I739:I988)</f>
        <v>235368.40629541</v>
      </c>
      <c r="G756" s="52" t="n">
        <f aca="false">IF(-B756&gt;C756,1,0)</f>
        <v>0</v>
      </c>
      <c r="H756" s="52" t="n">
        <f aca="false">IF(-B756&gt;D756,1,0)</f>
        <v>0</v>
      </c>
      <c r="I756" s="52" t="n">
        <f aca="false">IF(-B756&gt;E756,1,0)</f>
        <v>0</v>
      </c>
      <c r="J756" s="52" t="n">
        <f aca="false">IF(-B756&gt;F756,1,0)</f>
        <v>0</v>
      </c>
    </row>
    <row r="757" customFormat="false" ht="15" hidden="false" customHeight="false" outlineLevel="0" collapsed="false">
      <c r="A757" s="51" t="n">
        <f aca="false">Prices_MTM!A990</f>
        <v>38735</v>
      </c>
      <c r="B757" s="43" t="n">
        <f aca="false">Prices_MTM!I990</f>
        <v>-78999.9999999996</v>
      </c>
      <c r="C757" s="43" t="n">
        <f aca="false">-PERCENTILE(Prices_MTM!I740:I989,1-Inputs!$B$8)</f>
        <v>146875.000000001</v>
      </c>
      <c r="D757" s="43" t="n">
        <f aca="false">NORMSINV(Inputs!$B$8)*STDEV(Prices_MTM!I740:I989)</f>
        <v>168304.679235883</v>
      </c>
      <c r="E757" s="43" t="n">
        <f aca="false">-PERCENTILE(Prices_MTM!I740:I989,1-Inputs!$B$9)</f>
        <v>223740</v>
      </c>
      <c r="F757" s="43" t="n">
        <f aca="false">NORMSINV(Inputs!$B$9)*STDEV(Prices_MTM!I740:I989)</f>
        <v>238036.519673293</v>
      </c>
      <c r="G757" s="52" t="n">
        <f aca="false">IF(-B757&gt;C757,1,0)</f>
        <v>0</v>
      </c>
      <c r="H757" s="52" t="n">
        <f aca="false">IF(-B757&gt;D757,1,0)</f>
        <v>0</v>
      </c>
      <c r="I757" s="52" t="n">
        <f aca="false">IF(-B757&gt;E757,1,0)</f>
        <v>0</v>
      </c>
      <c r="J757" s="52" t="n">
        <f aca="false">IF(-B757&gt;F757,1,0)</f>
        <v>0</v>
      </c>
    </row>
    <row r="758" customFormat="false" ht="15" hidden="false" customHeight="false" outlineLevel="0" collapsed="false">
      <c r="A758" s="51" t="n">
        <f aca="false">Prices_MTM!A991</f>
        <v>38736</v>
      </c>
      <c r="B758" s="43" t="n">
        <f aca="false">Prices_MTM!I991</f>
        <v>107999.999999999</v>
      </c>
      <c r="C758" s="43" t="n">
        <f aca="false">-PERCENTILE(Prices_MTM!I741:I990,1-Inputs!$B$8)</f>
        <v>146875.000000001</v>
      </c>
      <c r="D758" s="43" t="n">
        <f aca="false">NORMSINV(Inputs!$B$8)*STDEV(Prices_MTM!I741:I990)</f>
        <v>168517.704332725</v>
      </c>
      <c r="E758" s="43" t="n">
        <f aca="false">-PERCENTILE(Prices_MTM!I741:I990,1-Inputs!$B$9)</f>
        <v>223740</v>
      </c>
      <c r="F758" s="43" t="n">
        <f aca="false">NORMSINV(Inputs!$B$9)*STDEV(Prices_MTM!I741:I990)</f>
        <v>238337.805133006</v>
      </c>
      <c r="G758" s="52" t="n">
        <f aca="false">IF(-B758&gt;C758,1,0)</f>
        <v>0</v>
      </c>
      <c r="H758" s="52" t="n">
        <f aca="false">IF(-B758&gt;D758,1,0)</f>
        <v>0</v>
      </c>
      <c r="I758" s="52" t="n">
        <f aca="false">IF(-B758&gt;E758,1,0)</f>
        <v>0</v>
      </c>
      <c r="J758" s="52" t="n">
        <f aca="false">IF(-B758&gt;F758,1,0)</f>
        <v>0</v>
      </c>
    </row>
    <row r="759" customFormat="false" ht="15" hidden="false" customHeight="false" outlineLevel="0" collapsed="false">
      <c r="A759" s="51" t="n">
        <f aca="false">Prices_MTM!A992</f>
        <v>38737</v>
      </c>
      <c r="B759" s="43" t="n">
        <f aca="false">Prices_MTM!I992</f>
        <v>65999.9999999997</v>
      </c>
      <c r="C759" s="43" t="n">
        <f aca="false">-PERCENTILE(Prices_MTM!I742:I991,1-Inputs!$B$8)</f>
        <v>146875.000000001</v>
      </c>
      <c r="D759" s="43" t="n">
        <f aca="false">NORMSINV(Inputs!$B$8)*STDEV(Prices_MTM!I742:I991)</f>
        <v>168716.230850588</v>
      </c>
      <c r="E759" s="43" t="n">
        <f aca="false">-PERCENTILE(Prices_MTM!I742:I991,1-Inputs!$B$9)</f>
        <v>223740</v>
      </c>
      <c r="F759" s="43" t="n">
        <f aca="false">NORMSINV(Inputs!$B$9)*STDEV(Prices_MTM!I742:I991)</f>
        <v>238618.584975786</v>
      </c>
      <c r="G759" s="52" t="n">
        <f aca="false">IF(-B759&gt;C759,1,0)</f>
        <v>0</v>
      </c>
      <c r="H759" s="52" t="n">
        <f aca="false">IF(-B759&gt;D759,1,0)</f>
        <v>0</v>
      </c>
      <c r="I759" s="52" t="n">
        <f aca="false">IF(-B759&gt;E759,1,0)</f>
        <v>0</v>
      </c>
      <c r="J759" s="52" t="n">
        <f aca="false">IF(-B759&gt;F759,1,0)</f>
        <v>0</v>
      </c>
    </row>
    <row r="760" customFormat="false" ht="15" hidden="false" customHeight="false" outlineLevel="0" collapsed="false">
      <c r="A760" s="51" t="n">
        <f aca="false">Prices_MTM!A993</f>
        <v>38740</v>
      </c>
      <c r="B760" s="43" t="n">
        <f aca="false">Prices_MTM!I993</f>
        <v>8000.00000000054</v>
      </c>
      <c r="C760" s="43" t="n">
        <f aca="false">-PERCENTILE(Prices_MTM!I743:I992,1-Inputs!$B$8)</f>
        <v>146875.000000001</v>
      </c>
      <c r="D760" s="43" t="n">
        <f aca="false">NORMSINV(Inputs!$B$8)*STDEV(Prices_MTM!I743:I992)</f>
        <v>168806.988824547</v>
      </c>
      <c r="E760" s="43" t="n">
        <f aca="false">-PERCENTILE(Prices_MTM!I743:I992,1-Inputs!$B$9)</f>
        <v>223740</v>
      </c>
      <c r="F760" s="43" t="n">
        <f aca="false">NORMSINV(Inputs!$B$9)*STDEV(Prices_MTM!I743:I992)</f>
        <v>238746.945710329</v>
      </c>
      <c r="G760" s="52" t="n">
        <f aca="false">IF(-B760&gt;C760,1,0)</f>
        <v>0</v>
      </c>
      <c r="H760" s="52" t="n">
        <f aca="false">IF(-B760&gt;D760,1,0)</f>
        <v>0</v>
      </c>
      <c r="I760" s="52" t="n">
        <f aca="false">IF(-B760&gt;E760,1,0)</f>
        <v>0</v>
      </c>
      <c r="J760" s="52" t="n">
        <f aca="false">IF(-B760&gt;F760,1,0)</f>
        <v>0</v>
      </c>
    </row>
    <row r="761" customFormat="false" ht="15" hidden="false" customHeight="false" outlineLevel="0" collapsed="false">
      <c r="A761" s="51" t="n">
        <f aca="false">Prices_MTM!A994</f>
        <v>38741</v>
      </c>
      <c r="B761" s="43" t="n">
        <f aca="false">Prices_MTM!I994</f>
        <v>-86000.0000000003</v>
      </c>
      <c r="C761" s="43" t="n">
        <f aca="false">-PERCENTILE(Prices_MTM!I744:I993,1-Inputs!$B$8)</f>
        <v>146875.000000001</v>
      </c>
      <c r="D761" s="43" t="n">
        <f aca="false">NORMSINV(Inputs!$B$8)*STDEV(Prices_MTM!I744:I993)</f>
        <v>168766.289514349</v>
      </c>
      <c r="E761" s="43" t="n">
        <f aca="false">-PERCENTILE(Prices_MTM!I744:I993,1-Inputs!$B$9)</f>
        <v>223740</v>
      </c>
      <c r="F761" s="43" t="n">
        <f aca="false">NORMSINV(Inputs!$B$9)*STDEV(Prices_MTM!I744:I993)</f>
        <v>238689.383899234</v>
      </c>
      <c r="G761" s="52" t="n">
        <f aca="false">IF(-B761&gt;C761,1,0)</f>
        <v>0</v>
      </c>
      <c r="H761" s="52" t="n">
        <f aca="false">IF(-B761&gt;D761,1,0)</f>
        <v>0</v>
      </c>
      <c r="I761" s="52" t="n">
        <f aca="false">IF(-B761&gt;E761,1,0)</f>
        <v>0</v>
      </c>
      <c r="J761" s="52" t="n">
        <f aca="false">IF(-B761&gt;F761,1,0)</f>
        <v>0</v>
      </c>
    </row>
    <row r="762" customFormat="false" ht="15" hidden="false" customHeight="false" outlineLevel="0" collapsed="false">
      <c r="A762" s="51" t="n">
        <f aca="false">Prices_MTM!A995</f>
        <v>38742</v>
      </c>
      <c r="B762" s="43" t="n">
        <f aca="false">Prices_MTM!I995</f>
        <v>-62500.0000000004</v>
      </c>
      <c r="C762" s="43" t="n">
        <f aca="false">-PERCENTILE(Prices_MTM!I745:I994,1-Inputs!$B$8)</f>
        <v>146875.000000001</v>
      </c>
      <c r="D762" s="43" t="n">
        <f aca="false">NORMSINV(Inputs!$B$8)*STDEV(Prices_MTM!I745:I994)</f>
        <v>169000.26932103</v>
      </c>
      <c r="E762" s="43" t="n">
        <f aca="false">-PERCENTILE(Prices_MTM!I745:I994,1-Inputs!$B$9)</f>
        <v>223740</v>
      </c>
      <c r="F762" s="43" t="n">
        <f aca="false">NORMSINV(Inputs!$B$9)*STDEV(Prices_MTM!I745:I994)</f>
        <v>239020.30600496</v>
      </c>
      <c r="G762" s="52" t="n">
        <f aca="false">IF(-B762&gt;C762,1,0)</f>
        <v>0</v>
      </c>
      <c r="H762" s="52" t="n">
        <f aca="false">IF(-B762&gt;D762,1,0)</f>
        <v>0</v>
      </c>
      <c r="I762" s="52" t="n">
        <f aca="false">IF(-B762&gt;E762,1,0)</f>
        <v>0</v>
      </c>
      <c r="J762" s="52" t="n">
        <f aca="false">IF(-B762&gt;F762,1,0)</f>
        <v>0</v>
      </c>
    </row>
    <row r="763" customFormat="false" ht="15" hidden="false" customHeight="false" outlineLevel="0" collapsed="false">
      <c r="A763" s="51" t="n">
        <f aca="false">Prices_MTM!A996</f>
        <v>38743</v>
      </c>
      <c r="B763" s="43" t="n">
        <f aca="false">Prices_MTM!I996</f>
        <v>4000.00000000027</v>
      </c>
      <c r="C763" s="43" t="n">
        <f aca="false">-PERCENTILE(Prices_MTM!I746:I995,1-Inputs!$B$8)</f>
        <v>146875.000000001</v>
      </c>
      <c r="D763" s="43" t="n">
        <f aca="false">NORMSINV(Inputs!$B$8)*STDEV(Prices_MTM!I746:I995)</f>
        <v>168938.5540986</v>
      </c>
      <c r="E763" s="43" t="n">
        <f aca="false">-PERCENTILE(Prices_MTM!I746:I995,1-Inputs!$B$9)</f>
        <v>223740</v>
      </c>
      <c r="F763" s="43" t="n">
        <f aca="false">NORMSINV(Inputs!$B$9)*STDEV(Prices_MTM!I746:I995)</f>
        <v>238933.020988138</v>
      </c>
      <c r="G763" s="52" t="n">
        <f aca="false">IF(-B763&gt;C763,1,0)</f>
        <v>0</v>
      </c>
      <c r="H763" s="52" t="n">
        <f aca="false">IF(-B763&gt;D763,1,0)</f>
        <v>0</v>
      </c>
      <c r="I763" s="52" t="n">
        <f aca="false">IF(-B763&gt;E763,1,0)</f>
        <v>0</v>
      </c>
      <c r="J763" s="52" t="n">
        <f aca="false">IF(-B763&gt;F763,1,0)</f>
        <v>0</v>
      </c>
    </row>
    <row r="764" customFormat="false" ht="15" hidden="false" customHeight="false" outlineLevel="0" collapsed="false">
      <c r="A764" s="51" t="n">
        <f aca="false">Prices_MTM!A997</f>
        <v>38744</v>
      </c>
      <c r="B764" s="43" t="n">
        <f aca="false">Prices_MTM!I997</f>
        <v>100000</v>
      </c>
      <c r="C764" s="43" t="n">
        <f aca="false">-PERCENTILE(Prices_MTM!I747:I996,1-Inputs!$B$8)</f>
        <v>146875.000000001</v>
      </c>
      <c r="D764" s="43" t="n">
        <f aca="false">NORMSINV(Inputs!$B$8)*STDEV(Prices_MTM!I747:I996)</f>
        <v>168608.259068971</v>
      </c>
      <c r="E764" s="43" t="n">
        <f aca="false">-PERCENTILE(Prices_MTM!I747:I996,1-Inputs!$B$9)</f>
        <v>223740</v>
      </c>
      <c r="F764" s="43" t="n">
        <f aca="false">NORMSINV(Inputs!$B$9)*STDEV(Prices_MTM!I747:I996)</f>
        <v>238465.878424573</v>
      </c>
      <c r="G764" s="52" t="n">
        <f aca="false">IF(-B764&gt;C764,1,0)</f>
        <v>0</v>
      </c>
      <c r="H764" s="52" t="n">
        <f aca="false">IF(-B764&gt;D764,1,0)</f>
        <v>0</v>
      </c>
      <c r="I764" s="52" t="n">
        <f aca="false">IF(-B764&gt;E764,1,0)</f>
        <v>0</v>
      </c>
      <c r="J764" s="52" t="n">
        <f aca="false">IF(-B764&gt;F764,1,0)</f>
        <v>0</v>
      </c>
    </row>
    <row r="765" customFormat="false" ht="15" hidden="false" customHeight="false" outlineLevel="0" collapsed="false">
      <c r="A765" s="51" t="n">
        <f aca="false">Prices_MTM!A998</f>
        <v>38747</v>
      </c>
      <c r="B765" s="43" t="n">
        <f aca="false">Prices_MTM!I998</f>
        <v>45499.9999999998</v>
      </c>
      <c r="C765" s="43" t="n">
        <f aca="false">-PERCENTILE(Prices_MTM!I748:I997,1-Inputs!$B$8)</f>
        <v>146875.000000001</v>
      </c>
      <c r="D765" s="43" t="n">
        <f aca="false">NORMSINV(Inputs!$B$8)*STDEV(Prices_MTM!I748:I997)</f>
        <v>168821.547900653</v>
      </c>
      <c r="E765" s="43" t="n">
        <f aca="false">-PERCENTILE(Prices_MTM!I748:I997,1-Inputs!$B$9)</f>
        <v>223740</v>
      </c>
      <c r="F765" s="43" t="n">
        <f aca="false">NORMSINV(Inputs!$B$9)*STDEV(Prices_MTM!I748:I997)</f>
        <v>238767.536889504</v>
      </c>
      <c r="G765" s="52" t="n">
        <f aca="false">IF(-B765&gt;C765,1,0)</f>
        <v>0</v>
      </c>
      <c r="H765" s="52" t="n">
        <f aca="false">IF(-B765&gt;D765,1,0)</f>
        <v>0</v>
      </c>
      <c r="I765" s="52" t="n">
        <f aca="false">IF(-B765&gt;E765,1,0)</f>
        <v>0</v>
      </c>
      <c r="J765" s="52" t="n">
        <f aca="false">IF(-B765&gt;F765,1,0)</f>
        <v>0</v>
      </c>
    </row>
    <row r="766" customFormat="false" ht="15" hidden="false" customHeight="false" outlineLevel="0" collapsed="false">
      <c r="A766" s="51" t="n">
        <f aca="false">Prices_MTM!A999</f>
        <v>38748</v>
      </c>
      <c r="B766" s="43" t="n">
        <f aca="false">Prices_MTM!I999</f>
        <v>47500.0000000001</v>
      </c>
      <c r="C766" s="43" t="n">
        <f aca="false">-PERCENTILE(Prices_MTM!I749:I998,1-Inputs!$B$8)</f>
        <v>146875.000000001</v>
      </c>
      <c r="D766" s="43" t="n">
        <f aca="false">NORMSINV(Inputs!$B$8)*STDEV(Prices_MTM!I749:I998)</f>
        <v>168741.056192585</v>
      </c>
      <c r="E766" s="43" t="n">
        <f aca="false">-PERCENTILE(Prices_MTM!I749:I998,1-Inputs!$B$9)</f>
        <v>223740</v>
      </c>
      <c r="F766" s="43" t="n">
        <f aca="false">NORMSINV(Inputs!$B$9)*STDEV(Prices_MTM!I749:I998)</f>
        <v>238653.695930724</v>
      </c>
      <c r="G766" s="52" t="n">
        <f aca="false">IF(-B766&gt;C766,1,0)</f>
        <v>0</v>
      </c>
      <c r="H766" s="52" t="n">
        <f aca="false">IF(-B766&gt;D766,1,0)</f>
        <v>0</v>
      </c>
      <c r="I766" s="52" t="n">
        <f aca="false">IF(-B766&gt;E766,1,0)</f>
        <v>0</v>
      </c>
      <c r="J766" s="52" t="n">
        <f aca="false">IF(-B766&gt;F766,1,0)</f>
        <v>0</v>
      </c>
    </row>
    <row r="767" customFormat="false" ht="15" hidden="false" customHeight="false" outlineLevel="0" collapsed="false">
      <c r="A767" s="51" t="n">
        <f aca="false">Prices_MTM!A1000</f>
        <v>38749</v>
      </c>
      <c r="B767" s="43" t="n">
        <f aca="false">Prices_MTM!I1000</f>
        <v>-247500</v>
      </c>
      <c r="C767" s="43" t="n">
        <f aca="false">-PERCENTILE(Prices_MTM!I750:I999,1-Inputs!$B$8)</f>
        <v>146875.000000001</v>
      </c>
      <c r="D767" s="43" t="n">
        <f aca="false">NORMSINV(Inputs!$B$8)*STDEV(Prices_MTM!I750:I999)</f>
        <v>168774.873833225</v>
      </c>
      <c r="E767" s="43" t="n">
        <f aca="false">-PERCENTILE(Prices_MTM!I750:I999,1-Inputs!$B$9)</f>
        <v>223740</v>
      </c>
      <c r="F767" s="43" t="n">
        <f aca="false">NORMSINV(Inputs!$B$9)*STDEV(Prices_MTM!I750:I999)</f>
        <v>238701.524865239</v>
      </c>
      <c r="G767" s="52" t="n">
        <f aca="false">IF(-B767&gt;C767,1,0)</f>
        <v>1</v>
      </c>
      <c r="H767" s="52" t="n">
        <f aca="false">IF(-B767&gt;D767,1,0)</f>
        <v>1</v>
      </c>
      <c r="I767" s="52" t="n">
        <f aca="false">IF(-B767&gt;E767,1,0)</f>
        <v>1</v>
      </c>
      <c r="J767" s="52" t="n">
        <f aca="false">IF(-B767&gt;F767,1,0)</f>
        <v>1</v>
      </c>
    </row>
    <row r="768" customFormat="false" ht="15" hidden="false" customHeight="false" outlineLevel="0" collapsed="false">
      <c r="A768" s="51" t="n">
        <f aca="false">Prices_MTM!A1001</f>
        <v>38750</v>
      </c>
      <c r="B768" s="43" t="n">
        <f aca="false">Prices_MTM!I1001</f>
        <v>-82500.0000000007</v>
      </c>
      <c r="C768" s="43" t="n">
        <f aca="false">-PERCENTILE(Prices_MTM!I751:I1000,1-Inputs!$B$8)</f>
        <v>152675</v>
      </c>
      <c r="D768" s="43" t="n">
        <f aca="false">NORMSINV(Inputs!$B$8)*STDEV(Prices_MTM!I751:I1000)</f>
        <v>170783.961717621</v>
      </c>
      <c r="E768" s="43" t="n">
        <f aca="false">-PERCENTILE(Prices_MTM!I751:I1000,1-Inputs!$B$9)</f>
        <v>241620</v>
      </c>
      <c r="F768" s="43" t="n">
        <f aca="false">NORMSINV(Inputs!$B$9)*STDEV(Prices_MTM!I751:I1000)</f>
        <v>241543.01620042</v>
      </c>
      <c r="G768" s="52" t="n">
        <f aca="false">IF(-B768&gt;C768,1,0)</f>
        <v>0</v>
      </c>
      <c r="H768" s="52" t="n">
        <f aca="false">IF(-B768&gt;D768,1,0)</f>
        <v>0</v>
      </c>
      <c r="I768" s="52" t="n">
        <f aca="false">IF(-B768&gt;E768,1,0)</f>
        <v>0</v>
      </c>
      <c r="J768" s="52" t="n">
        <f aca="false">IF(-B768&gt;F768,1,0)</f>
        <v>0</v>
      </c>
    </row>
    <row r="769" customFormat="false" ht="15" hidden="false" customHeight="false" outlineLevel="0" collapsed="false">
      <c r="A769" s="51" t="n">
        <f aca="false">Prices_MTM!A1002</f>
        <v>38754</v>
      </c>
      <c r="B769" s="43" t="n">
        <f aca="false">Prices_MTM!I1002</f>
        <v>48500.0000000007</v>
      </c>
      <c r="C769" s="43" t="n">
        <f aca="false">-PERCENTILE(Prices_MTM!I752:I1001,1-Inputs!$B$8)</f>
        <v>152675</v>
      </c>
      <c r="D769" s="43" t="n">
        <f aca="false">NORMSINV(Inputs!$B$8)*STDEV(Prices_MTM!I752:I1001)</f>
        <v>170998.848049899</v>
      </c>
      <c r="E769" s="43" t="n">
        <f aca="false">-PERCENTILE(Prices_MTM!I752:I1001,1-Inputs!$B$9)</f>
        <v>241620</v>
      </c>
      <c r="F769" s="43" t="n">
        <f aca="false">NORMSINV(Inputs!$B$9)*STDEV(Prices_MTM!I752:I1001)</f>
        <v>241846.934040928</v>
      </c>
      <c r="G769" s="52" t="n">
        <f aca="false">IF(-B769&gt;C769,1,0)</f>
        <v>0</v>
      </c>
      <c r="H769" s="52" t="n">
        <f aca="false">IF(-B769&gt;D769,1,0)</f>
        <v>0</v>
      </c>
      <c r="I769" s="52" t="n">
        <f aca="false">IF(-B769&gt;E769,1,0)</f>
        <v>0</v>
      </c>
      <c r="J769" s="52" t="n">
        <f aca="false">IF(-B769&gt;F769,1,0)</f>
        <v>0</v>
      </c>
    </row>
    <row r="770" customFormat="false" ht="15" hidden="false" customHeight="false" outlineLevel="0" collapsed="false">
      <c r="A770" s="51" t="n">
        <f aca="false">Prices_MTM!A1003</f>
        <v>38755</v>
      </c>
      <c r="B770" s="43" t="n">
        <f aca="false">Prices_MTM!I1003</f>
        <v>-126000</v>
      </c>
      <c r="C770" s="43" t="n">
        <f aca="false">-PERCENTILE(Prices_MTM!I753:I1002,1-Inputs!$B$8)</f>
        <v>152675</v>
      </c>
      <c r="D770" s="43" t="n">
        <f aca="false">NORMSINV(Inputs!$B$8)*STDEV(Prices_MTM!I753:I1002)</f>
        <v>170947.104670203</v>
      </c>
      <c r="E770" s="43" t="n">
        <f aca="false">-PERCENTILE(Prices_MTM!I753:I1002,1-Inputs!$B$9)</f>
        <v>241620</v>
      </c>
      <c r="F770" s="43" t="n">
        <f aca="false">NORMSINV(Inputs!$B$9)*STDEV(Prices_MTM!I753:I1002)</f>
        <v>241773.752391583</v>
      </c>
      <c r="G770" s="52" t="n">
        <f aca="false">IF(-B770&gt;C770,1,0)</f>
        <v>0</v>
      </c>
      <c r="H770" s="52" t="n">
        <f aca="false">IF(-B770&gt;D770,1,0)</f>
        <v>0</v>
      </c>
      <c r="I770" s="52" t="n">
        <f aca="false">IF(-B770&gt;E770,1,0)</f>
        <v>0</v>
      </c>
      <c r="J770" s="52" t="n">
        <f aca="false">IF(-B770&gt;F770,1,0)</f>
        <v>0</v>
      </c>
    </row>
    <row r="771" customFormat="false" ht="15" hidden="false" customHeight="false" outlineLevel="0" collapsed="false">
      <c r="A771" s="51" t="n">
        <f aca="false">Prices_MTM!A1004</f>
        <v>38756</v>
      </c>
      <c r="B771" s="43" t="n">
        <f aca="false">Prices_MTM!I1004</f>
        <v>-8999.99999999999</v>
      </c>
      <c r="C771" s="43" t="n">
        <f aca="false">-PERCENTILE(Prices_MTM!I754:I1003,1-Inputs!$B$8)</f>
        <v>152675</v>
      </c>
      <c r="D771" s="43" t="n">
        <f aca="false">NORMSINV(Inputs!$B$8)*STDEV(Prices_MTM!I754:I1003)</f>
        <v>171339.868947053</v>
      </c>
      <c r="E771" s="43" t="n">
        <f aca="false">-PERCENTILE(Prices_MTM!I754:I1003,1-Inputs!$B$9)</f>
        <v>241620</v>
      </c>
      <c r="F771" s="43" t="n">
        <f aca="false">NORMSINV(Inputs!$B$9)*STDEV(Prices_MTM!I754:I1003)</f>
        <v>242329.246403621</v>
      </c>
      <c r="G771" s="52" t="n">
        <f aca="false">IF(-B771&gt;C771,1,0)</f>
        <v>0</v>
      </c>
      <c r="H771" s="52" t="n">
        <f aca="false">IF(-B771&gt;D771,1,0)</f>
        <v>0</v>
      </c>
      <c r="I771" s="52" t="n">
        <f aca="false">IF(-B771&gt;E771,1,0)</f>
        <v>0</v>
      </c>
      <c r="J771" s="52" t="n">
        <f aca="false">IF(-B771&gt;F771,1,0)</f>
        <v>0</v>
      </c>
    </row>
    <row r="772" customFormat="false" ht="15" hidden="false" customHeight="false" outlineLevel="0" collapsed="false">
      <c r="A772" s="51" t="n">
        <f aca="false">Prices_MTM!A1005</f>
        <v>38757</v>
      </c>
      <c r="B772" s="43" t="n">
        <f aca="false">Prices_MTM!I1005</f>
        <v>20999.9999999997</v>
      </c>
      <c r="C772" s="43" t="n">
        <f aca="false">-PERCENTILE(Prices_MTM!I755:I1004,1-Inputs!$B$8)</f>
        <v>152675</v>
      </c>
      <c r="D772" s="43" t="n">
        <f aca="false">NORMSINV(Inputs!$B$8)*STDEV(Prices_MTM!I755:I1004)</f>
        <v>170920.852434111</v>
      </c>
      <c r="E772" s="43" t="n">
        <f aca="false">-PERCENTILE(Prices_MTM!I755:I1004,1-Inputs!$B$9)</f>
        <v>241620</v>
      </c>
      <c r="F772" s="43" t="n">
        <f aca="false">NORMSINV(Inputs!$B$9)*STDEV(Prices_MTM!I755:I1004)</f>
        <v>241736.623353096</v>
      </c>
      <c r="G772" s="52" t="n">
        <f aca="false">IF(-B772&gt;C772,1,0)</f>
        <v>0</v>
      </c>
      <c r="H772" s="52" t="n">
        <f aca="false">IF(-B772&gt;D772,1,0)</f>
        <v>0</v>
      </c>
      <c r="I772" s="52" t="n">
        <f aca="false">IF(-B772&gt;E772,1,0)</f>
        <v>0</v>
      </c>
      <c r="J772" s="52" t="n">
        <f aca="false">IF(-B772&gt;F772,1,0)</f>
        <v>0</v>
      </c>
    </row>
    <row r="773" customFormat="false" ht="15" hidden="false" customHeight="false" outlineLevel="0" collapsed="false">
      <c r="A773" s="51" t="n">
        <f aca="false">Prices_MTM!A1006</f>
        <v>38758</v>
      </c>
      <c r="B773" s="43" t="n">
        <f aca="false">Prices_MTM!I1006</f>
        <v>-12999.9999999995</v>
      </c>
      <c r="C773" s="43" t="n">
        <f aca="false">-PERCENTILE(Prices_MTM!I756:I1005,1-Inputs!$B$8)</f>
        <v>152675</v>
      </c>
      <c r="D773" s="43" t="n">
        <f aca="false">NORMSINV(Inputs!$B$8)*STDEV(Prices_MTM!I756:I1005)</f>
        <v>170866.135132559</v>
      </c>
      <c r="E773" s="43" t="n">
        <f aca="false">-PERCENTILE(Prices_MTM!I756:I1005,1-Inputs!$B$9)</f>
        <v>241620</v>
      </c>
      <c r="F773" s="43" t="n">
        <f aca="false">NORMSINV(Inputs!$B$9)*STDEV(Prices_MTM!I756:I1005)</f>
        <v>241659.235629318</v>
      </c>
      <c r="G773" s="52" t="n">
        <f aca="false">IF(-B773&gt;C773,1,0)</f>
        <v>0</v>
      </c>
      <c r="H773" s="52" t="n">
        <f aca="false">IF(-B773&gt;D773,1,0)</f>
        <v>0</v>
      </c>
      <c r="I773" s="52" t="n">
        <f aca="false">IF(-B773&gt;E773,1,0)</f>
        <v>0</v>
      </c>
      <c r="J773" s="52" t="n">
        <f aca="false">IF(-B773&gt;F773,1,0)</f>
        <v>0</v>
      </c>
    </row>
    <row r="774" customFormat="false" ht="15" hidden="false" customHeight="false" outlineLevel="0" collapsed="false">
      <c r="A774" s="51" t="n">
        <f aca="false">Prices_MTM!A1007</f>
        <v>38761</v>
      </c>
      <c r="B774" s="43" t="n">
        <f aca="false">Prices_MTM!I1007</f>
        <v>-50000</v>
      </c>
      <c r="C774" s="43" t="n">
        <f aca="false">-PERCENTILE(Prices_MTM!I757:I1006,1-Inputs!$B$8)</f>
        <v>152675</v>
      </c>
      <c r="D774" s="43" t="n">
        <f aca="false">NORMSINV(Inputs!$B$8)*STDEV(Prices_MTM!I757:I1006)</f>
        <v>170872.252113445</v>
      </c>
      <c r="E774" s="43" t="n">
        <f aca="false">-PERCENTILE(Prices_MTM!I757:I1006,1-Inputs!$B$9)</f>
        <v>241620</v>
      </c>
      <c r="F774" s="43" t="n">
        <f aca="false">NORMSINV(Inputs!$B$9)*STDEV(Prices_MTM!I757:I1006)</f>
        <v>241667.886992118</v>
      </c>
      <c r="G774" s="52" t="n">
        <f aca="false">IF(-B774&gt;C774,1,0)</f>
        <v>0</v>
      </c>
      <c r="H774" s="52" t="n">
        <f aca="false">IF(-B774&gt;D774,1,0)</f>
        <v>0</v>
      </c>
      <c r="I774" s="52" t="n">
        <f aca="false">IF(-B774&gt;E774,1,0)</f>
        <v>0</v>
      </c>
      <c r="J774" s="52" t="n">
        <f aca="false">IF(-B774&gt;F774,1,0)</f>
        <v>0</v>
      </c>
    </row>
    <row r="775" customFormat="false" ht="15" hidden="false" customHeight="false" outlineLevel="0" collapsed="false">
      <c r="A775" s="51" t="n">
        <f aca="false">Prices_MTM!A1008</f>
        <v>38762</v>
      </c>
      <c r="B775" s="43" t="n">
        <f aca="false">Prices_MTM!I1008</f>
        <v>-120500</v>
      </c>
      <c r="C775" s="43" t="n">
        <f aca="false">-PERCENTILE(Prices_MTM!I758:I1007,1-Inputs!$B$8)</f>
        <v>152675</v>
      </c>
      <c r="D775" s="43" t="n">
        <f aca="false">NORMSINV(Inputs!$B$8)*STDEV(Prices_MTM!I758:I1007)</f>
        <v>170837.688661596</v>
      </c>
      <c r="E775" s="43" t="n">
        <f aca="false">-PERCENTILE(Prices_MTM!I758:I1007,1-Inputs!$B$9)</f>
        <v>241620</v>
      </c>
      <c r="F775" s="43" t="n">
        <f aca="false">NORMSINV(Inputs!$B$9)*STDEV(Prices_MTM!I758:I1007)</f>
        <v>241619.003242578</v>
      </c>
      <c r="G775" s="52" t="n">
        <f aca="false">IF(-B775&gt;C775,1,0)</f>
        <v>0</v>
      </c>
      <c r="H775" s="52" t="n">
        <f aca="false">IF(-B775&gt;D775,1,0)</f>
        <v>0</v>
      </c>
      <c r="I775" s="52" t="n">
        <f aca="false">IF(-B775&gt;E775,1,0)</f>
        <v>0</v>
      </c>
      <c r="J775" s="52" t="n">
        <f aca="false">IF(-B775&gt;F775,1,0)</f>
        <v>0</v>
      </c>
    </row>
    <row r="776" customFormat="false" ht="15" hidden="false" customHeight="false" outlineLevel="0" collapsed="false">
      <c r="A776" s="51" t="n">
        <f aca="false">Prices_MTM!A1009</f>
        <v>38763</v>
      </c>
      <c r="B776" s="43" t="n">
        <f aca="false">Prices_MTM!I1009</f>
        <v>-170000</v>
      </c>
      <c r="C776" s="43" t="n">
        <f aca="false">-PERCENTILE(Prices_MTM!I759:I1008,1-Inputs!$B$8)</f>
        <v>152675</v>
      </c>
      <c r="D776" s="43" t="n">
        <f aca="false">NORMSINV(Inputs!$B$8)*STDEV(Prices_MTM!I759:I1008)</f>
        <v>171248.035505425</v>
      </c>
      <c r="E776" s="43" t="n">
        <f aca="false">-PERCENTILE(Prices_MTM!I759:I1008,1-Inputs!$B$9)</f>
        <v>241620</v>
      </c>
      <c r="F776" s="43" t="n">
        <f aca="false">NORMSINV(Inputs!$B$9)*STDEV(Prices_MTM!I759:I1008)</f>
        <v>242199.36461463</v>
      </c>
      <c r="G776" s="52" t="n">
        <f aca="false">IF(-B776&gt;C776,1,0)</f>
        <v>1</v>
      </c>
      <c r="H776" s="52" t="n">
        <f aca="false">IF(-B776&gt;D776,1,0)</f>
        <v>0</v>
      </c>
      <c r="I776" s="52" t="n">
        <f aca="false">IF(-B776&gt;E776,1,0)</f>
        <v>0</v>
      </c>
      <c r="J776" s="52" t="n">
        <f aca="false">IF(-B776&gt;F776,1,0)</f>
        <v>0</v>
      </c>
    </row>
    <row r="777" customFormat="false" ht="15" hidden="false" customHeight="false" outlineLevel="0" collapsed="false">
      <c r="A777" s="51" t="n">
        <f aca="false">Prices_MTM!A1010</f>
        <v>38764</v>
      </c>
      <c r="B777" s="43" t="n">
        <f aca="false">Prices_MTM!I1010</f>
        <v>144500</v>
      </c>
      <c r="C777" s="43" t="n">
        <f aca="false">-PERCENTILE(Prices_MTM!I760:I1009,1-Inputs!$B$8)</f>
        <v>160900</v>
      </c>
      <c r="D777" s="43" t="n">
        <f aca="false">NORMSINV(Inputs!$B$8)*STDEV(Prices_MTM!I760:I1009)</f>
        <v>172110.465139226</v>
      </c>
      <c r="E777" s="43" t="n">
        <f aca="false">-PERCENTILE(Prices_MTM!I760:I1009,1-Inputs!$B$9)</f>
        <v>241620</v>
      </c>
      <c r="F777" s="43" t="n">
        <f aca="false">NORMSINV(Inputs!$B$9)*STDEV(Prices_MTM!I760:I1009)</f>
        <v>243419.115303828</v>
      </c>
      <c r="G777" s="52" t="n">
        <f aca="false">IF(-B777&gt;C777,1,0)</f>
        <v>0</v>
      </c>
      <c r="H777" s="52" t="n">
        <f aca="false">IF(-B777&gt;D777,1,0)</f>
        <v>0</v>
      </c>
      <c r="I777" s="52" t="n">
        <f aca="false">IF(-B777&gt;E777,1,0)</f>
        <v>0</v>
      </c>
      <c r="J777" s="52" t="n">
        <f aca="false">IF(-B777&gt;F777,1,0)</f>
        <v>0</v>
      </c>
    </row>
    <row r="778" customFormat="false" ht="15" hidden="false" customHeight="false" outlineLevel="0" collapsed="false">
      <c r="A778" s="51" t="n">
        <f aca="false">Prices_MTM!A1011</f>
        <v>38769</v>
      </c>
      <c r="B778" s="43" t="n">
        <f aca="false">Prices_MTM!I1011</f>
        <v>131500</v>
      </c>
      <c r="C778" s="43" t="n">
        <f aca="false">-PERCENTILE(Prices_MTM!I761:I1010,1-Inputs!$B$8)</f>
        <v>160900</v>
      </c>
      <c r="D778" s="43" t="n">
        <f aca="false">NORMSINV(Inputs!$B$8)*STDEV(Prices_MTM!I761:I1010)</f>
        <v>172564.915059496</v>
      </c>
      <c r="E778" s="43" t="n">
        <f aca="false">-PERCENTILE(Prices_MTM!I761:I1010,1-Inputs!$B$9)</f>
        <v>241620</v>
      </c>
      <c r="F778" s="43" t="n">
        <f aca="false">NORMSINV(Inputs!$B$9)*STDEV(Prices_MTM!I761:I1010)</f>
        <v>244061.852498526</v>
      </c>
      <c r="G778" s="52" t="n">
        <f aca="false">IF(-B778&gt;C778,1,0)</f>
        <v>0</v>
      </c>
      <c r="H778" s="52" t="n">
        <f aca="false">IF(-B778&gt;D778,1,0)</f>
        <v>0</v>
      </c>
      <c r="I778" s="52" t="n">
        <f aca="false">IF(-B778&gt;E778,1,0)</f>
        <v>0</v>
      </c>
      <c r="J778" s="52" t="n">
        <f aca="false">IF(-B778&gt;F778,1,0)</f>
        <v>0</v>
      </c>
    </row>
    <row r="779" customFormat="false" ht="15" hidden="false" customHeight="false" outlineLevel="0" collapsed="false">
      <c r="A779" s="51" t="n">
        <f aca="false">Prices_MTM!A1012</f>
        <v>38770</v>
      </c>
      <c r="B779" s="43" t="n">
        <f aca="false">Prices_MTM!I1012</f>
        <v>-186000</v>
      </c>
      <c r="C779" s="43" t="n">
        <f aca="false">-PERCENTILE(Prices_MTM!I762:I1011,1-Inputs!$B$8)</f>
        <v>160900</v>
      </c>
      <c r="D779" s="43" t="n">
        <f aca="false">NORMSINV(Inputs!$B$8)*STDEV(Prices_MTM!I762:I1011)</f>
        <v>172938.402706001</v>
      </c>
      <c r="E779" s="43" t="n">
        <f aca="false">-PERCENTILE(Prices_MTM!I762:I1011,1-Inputs!$B$9)</f>
        <v>241620</v>
      </c>
      <c r="F779" s="43" t="n">
        <f aca="false">NORMSINV(Inputs!$B$9)*STDEV(Prices_MTM!I762:I1011)</f>
        <v>244590.083204404</v>
      </c>
      <c r="G779" s="52" t="n">
        <f aca="false">IF(-B779&gt;C779,1,0)</f>
        <v>1</v>
      </c>
      <c r="H779" s="52" t="n">
        <f aca="false">IF(-B779&gt;D779,1,0)</f>
        <v>1</v>
      </c>
      <c r="I779" s="52" t="n">
        <f aca="false">IF(-B779&gt;E779,1,0)</f>
        <v>0</v>
      </c>
      <c r="J779" s="52" t="n">
        <f aca="false">IF(-B779&gt;F779,1,0)</f>
        <v>0</v>
      </c>
    </row>
    <row r="780" customFormat="false" ht="15" hidden="false" customHeight="false" outlineLevel="0" collapsed="false">
      <c r="A780" s="51" t="n">
        <f aca="false">Prices_MTM!A1013</f>
        <v>38771</v>
      </c>
      <c r="B780" s="43" t="n">
        <f aca="false">Prices_MTM!I1013</f>
        <v>-100000</v>
      </c>
      <c r="C780" s="43" t="n">
        <f aca="false">-PERCENTILE(Prices_MTM!I763:I1012,1-Inputs!$B$8)</f>
        <v>166975</v>
      </c>
      <c r="D780" s="43" t="n">
        <f aca="false">NORMSINV(Inputs!$B$8)*STDEV(Prices_MTM!I763:I1012)</f>
        <v>173984.337913308</v>
      </c>
      <c r="E780" s="43" t="n">
        <f aca="false">-PERCENTILE(Prices_MTM!I763:I1012,1-Inputs!$B$9)</f>
        <v>241620</v>
      </c>
      <c r="F780" s="43" t="n">
        <f aca="false">NORMSINV(Inputs!$B$9)*STDEV(Prices_MTM!I763:I1012)</f>
        <v>246069.369328125</v>
      </c>
      <c r="G780" s="52" t="n">
        <f aca="false">IF(-B780&gt;C780,1,0)</f>
        <v>0</v>
      </c>
      <c r="H780" s="52" t="n">
        <f aca="false">IF(-B780&gt;D780,1,0)</f>
        <v>0</v>
      </c>
      <c r="I780" s="52" t="n">
        <f aca="false">IF(-B780&gt;E780,1,0)</f>
        <v>0</v>
      </c>
      <c r="J780" s="52" t="n">
        <f aca="false">IF(-B780&gt;F780,1,0)</f>
        <v>0</v>
      </c>
    </row>
    <row r="781" customFormat="false" ht="15" hidden="false" customHeight="false" outlineLevel="0" collapsed="false">
      <c r="A781" s="51" t="n">
        <f aca="false">Prices_MTM!A1014</f>
        <v>38772</v>
      </c>
      <c r="B781" s="43" t="n">
        <f aca="false">Prices_MTM!I1014</f>
        <v>272000</v>
      </c>
      <c r="C781" s="43" t="n">
        <f aca="false">-PERCENTILE(Prices_MTM!I764:I1013,1-Inputs!$B$8)</f>
        <v>166975</v>
      </c>
      <c r="D781" s="43" t="n">
        <f aca="false">NORMSINV(Inputs!$B$8)*STDEV(Prices_MTM!I764:I1013)</f>
        <v>174261.884658077</v>
      </c>
      <c r="E781" s="43" t="n">
        <f aca="false">-PERCENTILE(Prices_MTM!I764:I1013,1-Inputs!$B$9)</f>
        <v>241620</v>
      </c>
      <c r="F781" s="43" t="n">
        <f aca="false">NORMSINV(Inputs!$B$9)*STDEV(Prices_MTM!I764:I1013)</f>
        <v>246461.908985795</v>
      </c>
      <c r="G781" s="52" t="n">
        <f aca="false">IF(-B781&gt;C781,1,0)</f>
        <v>0</v>
      </c>
      <c r="H781" s="52" t="n">
        <f aca="false">IF(-B781&gt;D781,1,0)</f>
        <v>0</v>
      </c>
      <c r="I781" s="52" t="n">
        <f aca="false">IF(-B781&gt;E781,1,0)</f>
        <v>0</v>
      </c>
      <c r="J781" s="52" t="n">
        <f aca="false">IF(-B781&gt;F781,1,0)</f>
        <v>0</v>
      </c>
    </row>
    <row r="782" customFormat="false" ht="15" hidden="false" customHeight="false" outlineLevel="0" collapsed="false">
      <c r="A782" s="51" t="n">
        <f aca="false">Prices_MTM!A1015</f>
        <v>38776</v>
      </c>
      <c r="B782" s="43" t="n">
        <f aca="false">Prices_MTM!I1015</f>
        <v>8499.99999999973</v>
      </c>
      <c r="C782" s="43" t="n">
        <f aca="false">-PERCENTILE(Prices_MTM!I765:I1014,1-Inputs!$B$8)</f>
        <v>166975</v>
      </c>
      <c r="D782" s="43" t="n">
        <f aca="false">NORMSINV(Inputs!$B$8)*STDEV(Prices_MTM!I765:I1014)</f>
        <v>176517.548967551</v>
      </c>
      <c r="E782" s="43" t="n">
        <f aca="false">-PERCENTILE(Prices_MTM!I765:I1014,1-Inputs!$B$9)</f>
        <v>241620</v>
      </c>
      <c r="F782" s="43" t="n">
        <f aca="false">NORMSINV(Inputs!$B$9)*STDEV(Prices_MTM!I765:I1014)</f>
        <v>249652.138064488</v>
      </c>
      <c r="G782" s="52" t="n">
        <f aca="false">IF(-B782&gt;C782,1,0)</f>
        <v>0</v>
      </c>
      <c r="H782" s="52" t="n">
        <f aca="false">IF(-B782&gt;D782,1,0)</f>
        <v>0</v>
      </c>
      <c r="I782" s="52" t="n">
        <f aca="false">IF(-B782&gt;E782,1,0)</f>
        <v>0</v>
      </c>
      <c r="J782" s="52" t="n">
        <f aca="false">IF(-B782&gt;F782,1,0)</f>
        <v>0</v>
      </c>
    </row>
    <row r="783" customFormat="false" ht="15" hidden="false" customHeight="false" outlineLevel="0" collapsed="false">
      <c r="A783" s="51" t="n">
        <f aca="false">Prices_MTM!A1016</f>
        <v>38777</v>
      </c>
      <c r="B783" s="43" t="n">
        <f aca="false">Prices_MTM!I1016</f>
        <v>-2999.99999999975</v>
      </c>
      <c r="C783" s="43" t="n">
        <f aca="false">-PERCENTILE(Prices_MTM!I766:I1015,1-Inputs!$B$8)</f>
        <v>166975</v>
      </c>
      <c r="D783" s="43" t="n">
        <f aca="false">NORMSINV(Inputs!$B$8)*STDEV(Prices_MTM!I766:I1015)</f>
        <v>176372.092930074</v>
      </c>
      <c r="E783" s="43" t="n">
        <f aca="false">-PERCENTILE(Prices_MTM!I766:I1015,1-Inputs!$B$9)</f>
        <v>241620</v>
      </c>
      <c r="F783" s="43" t="n">
        <f aca="false">NORMSINV(Inputs!$B$9)*STDEV(Prices_MTM!I766:I1015)</f>
        <v>249446.416814885</v>
      </c>
      <c r="G783" s="52" t="n">
        <f aca="false">IF(-B783&gt;C783,1,0)</f>
        <v>0</v>
      </c>
      <c r="H783" s="52" t="n">
        <f aca="false">IF(-B783&gt;D783,1,0)</f>
        <v>0</v>
      </c>
      <c r="I783" s="52" t="n">
        <f aca="false">IF(-B783&gt;E783,1,0)</f>
        <v>0</v>
      </c>
      <c r="J783" s="52" t="n">
        <f aca="false">IF(-B783&gt;F783,1,0)</f>
        <v>0</v>
      </c>
    </row>
    <row r="784" customFormat="false" ht="15" hidden="false" customHeight="false" outlineLevel="0" collapsed="false">
      <c r="A784" s="51" t="n">
        <f aca="false">Prices_MTM!A1017</f>
        <v>38783</v>
      </c>
      <c r="B784" s="43" t="n">
        <f aca="false">Prices_MTM!I1017</f>
        <v>16499.9999999999</v>
      </c>
      <c r="C784" s="43" t="n">
        <f aca="false">-PERCENTILE(Prices_MTM!I767:I1016,1-Inputs!$B$8)</f>
        <v>166975</v>
      </c>
      <c r="D784" s="43" t="n">
        <f aca="false">NORMSINV(Inputs!$B$8)*STDEV(Prices_MTM!I767:I1016)</f>
        <v>176236.543892878</v>
      </c>
      <c r="E784" s="43" t="n">
        <f aca="false">-PERCENTILE(Prices_MTM!I767:I1016,1-Inputs!$B$9)</f>
        <v>241620</v>
      </c>
      <c r="F784" s="43" t="n">
        <f aca="false">NORMSINV(Inputs!$B$9)*STDEV(Prices_MTM!I767:I1016)</f>
        <v>249254.707224838</v>
      </c>
      <c r="G784" s="52" t="n">
        <f aca="false">IF(-B784&gt;C784,1,0)</f>
        <v>0</v>
      </c>
      <c r="H784" s="52" t="n">
        <f aca="false">IF(-B784&gt;D784,1,0)</f>
        <v>0</v>
      </c>
      <c r="I784" s="52" t="n">
        <f aca="false">IF(-B784&gt;E784,1,0)</f>
        <v>0</v>
      </c>
      <c r="J784" s="52" t="n">
        <f aca="false">IF(-B784&gt;F784,1,0)</f>
        <v>0</v>
      </c>
    </row>
    <row r="785" customFormat="false" ht="15" hidden="false" customHeight="false" outlineLevel="0" collapsed="false">
      <c r="A785" s="51" t="n">
        <f aca="false">Prices_MTM!A1018</f>
        <v>38784</v>
      </c>
      <c r="B785" s="43" t="n">
        <f aca="false">Prices_MTM!I1018</f>
        <v>-76499.9999999997</v>
      </c>
      <c r="C785" s="43" t="n">
        <f aca="false">-PERCENTILE(Prices_MTM!I768:I1017,1-Inputs!$B$8)</f>
        <v>160900</v>
      </c>
      <c r="D785" s="43" t="n">
        <f aca="false">NORMSINV(Inputs!$B$8)*STDEV(Prices_MTM!I768:I1017)</f>
        <v>173748.05702407</v>
      </c>
      <c r="E785" s="43" t="n">
        <f aca="false">-PERCENTILE(Prices_MTM!I768:I1017,1-Inputs!$B$9)</f>
        <v>223740</v>
      </c>
      <c r="F785" s="43" t="n">
        <f aca="false">NORMSINV(Inputs!$B$9)*STDEV(Prices_MTM!I768:I1017)</f>
        <v>245735.192757427</v>
      </c>
      <c r="G785" s="52" t="n">
        <f aca="false">IF(-B785&gt;C785,1,0)</f>
        <v>0</v>
      </c>
      <c r="H785" s="52" t="n">
        <f aca="false">IF(-B785&gt;D785,1,0)</f>
        <v>0</v>
      </c>
      <c r="I785" s="52" t="n">
        <f aca="false">IF(-B785&gt;E785,1,0)</f>
        <v>0</v>
      </c>
      <c r="J785" s="52" t="n">
        <f aca="false">IF(-B785&gt;F785,1,0)</f>
        <v>0</v>
      </c>
    </row>
    <row r="786" customFormat="false" ht="15" hidden="false" customHeight="false" outlineLevel="0" collapsed="false">
      <c r="A786" s="51" t="n">
        <f aca="false">Prices_MTM!A1019</f>
        <v>38786</v>
      </c>
      <c r="B786" s="43" t="n">
        <f aca="false">Prices_MTM!I1019</f>
        <v>-46000.0000000004</v>
      </c>
      <c r="C786" s="43" t="n">
        <f aca="false">-PERCENTILE(Prices_MTM!I769:I1018,1-Inputs!$B$8)</f>
        <v>160900</v>
      </c>
      <c r="D786" s="43" t="n">
        <f aca="false">NORMSINV(Inputs!$B$8)*STDEV(Prices_MTM!I769:I1018)</f>
        <v>173606.218968919</v>
      </c>
      <c r="E786" s="43" t="n">
        <f aca="false">-PERCENTILE(Prices_MTM!I769:I1018,1-Inputs!$B$9)</f>
        <v>223740</v>
      </c>
      <c r="F786" s="43" t="n">
        <f aca="false">NORMSINV(Inputs!$B$9)*STDEV(Prices_MTM!I769:I1018)</f>
        <v>245534.58848927</v>
      </c>
      <c r="G786" s="52" t="n">
        <f aca="false">IF(-B786&gt;C786,1,0)</f>
        <v>0</v>
      </c>
      <c r="H786" s="52" t="n">
        <f aca="false">IF(-B786&gt;D786,1,0)</f>
        <v>0</v>
      </c>
      <c r="I786" s="52" t="n">
        <f aca="false">IF(-B786&gt;E786,1,0)</f>
        <v>0</v>
      </c>
      <c r="J786" s="52" t="n">
        <f aca="false">IF(-B786&gt;F786,1,0)</f>
        <v>0</v>
      </c>
    </row>
    <row r="787" customFormat="false" ht="15" hidden="false" customHeight="false" outlineLevel="0" collapsed="false">
      <c r="A787" s="51" t="n">
        <f aca="false">Prices_MTM!A1020</f>
        <v>38789</v>
      </c>
      <c r="B787" s="43" t="n">
        <f aca="false">Prices_MTM!I1020</f>
        <v>92500.0000000004</v>
      </c>
      <c r="C787" s="43" t="n">
        <f aca="false">-PERCENTILE(Prices_MTM!I770:I1019,1-Inputs!$B$8)</f>
        <v>160900</v>
      </c>
      <c r="D787" s="43" t="n">
        <f aca="false">NORMSINV(Inputs!$B$8)*STDEV(Prices_MTM!I770:I1019)</f>
        <v>173243.424442791</v>
      </c>
      <c r="E787" s="43" t="n">
        <f aca="false">-PERCENTILE(Prices_MTM!I770:I1019,1-Inputs!$B$9)</f>
        <v>223740</v>
      </c>
      <c r="F787" s="43" t="n">
        <f aca="false">NORMSINV(Inputs!$B$9)*STDEV(Prices_MTM!I770:I1019)</f>
        <v>245021.481267605</v>
      </c>
      <c r="G787" s="52" t="n">
        <f aca="false">IF(-B787&gt;C787,1,0)</f>
        <v>0</v>
      </c>
      <c r="H787" s="52" t="n">
        <f aca="false">IF(-B787&gt;D787,1,0)</f>
        <v>0</v>
      </c>
      <c r="I787" s="52" t="n">
        <f aca="false">IF(-B787&gt;E787,1,0)</f>
        <v>0</v>
      </c>
      <c r="J787" s="52" t="n">
        <f aca="false">IF(-B787&gt;F787,1,0)</f>
        <v>0</v>
      </c>
    </row>
    <row r="788" customFormat="false" ht="15" hidden="false" customHeight="false" outlineLevel="0" collapsed="false">
      <c r="A788" s="51" t="n">
        <f aca="false">Prices_MTM!A1021</f>
        <v>38798</v>
      </c>
      <c r="B788" s="43" t="n">
        <f aca="false">Prices_MTM!I1021</f>
        <v>-190000</v>
      </c>
      <c r="C788" s="43" t="n">
        <f aca="false">-PERCENTILE(Prices_MTM!I771:I1020,1-Inputs!$B$8)</f>
        <v>160900</v>
      </c>
      <c r="D788" s="43" t="n">
        <f aca="false">NORMSINV(Inputs!$B$8)*STDEV(Prices_MTM!I771:I1020)</f>
        <v>173167.592146739</v>
      </c>
      <c r="E788" s="43" t="n">
        <f aca="false">-PERCENTILE(Prices_MTM!I771:I1020,1-Inputs!$B$9)</f>
        <v>223740</v>
      </c>
      <c r="F788" s="43" t="n">
        <f aca="false">NORMSINV(Inputs!$B$9)*STDEV(Prices_MTM!I771:I1020)</f>
        <v>244914.230204159</v>
      </c>
      <c r="G788" s="52" t="n">
        <f aca="false">IF(-B788&gt;C788,1,0)</f>
        <v>1</v>
      </c>
      <c r="H788" s="52" t="n">
        <f aca="false">IF(-B788&gt;D788,1,0)</f>
        <v>1</v>
      </c>
      <c r="I788" s="52" t="n">
        <f aca="false">IF(-B788&gt;E788,1,0)</f>
        <v>0</v>
      </c>
      <c r="J788" s="52" t="n">
        <f aca="false">IF(-B788&gt;F788,1,0)</f>
        <v>0</v>
      </c>
    </row>
    <row r="789" customFormat="false" ht="15" hidden="false" customHeight="false" outlineLevel="0" collapsed="false">
      <c r="A789" s="51" t="n">
        <f aca="false">Prices_MTM!A1022</f>
        <v>38800</v>
      </c>
      <c r="B789" s="43" t="n">
        <f aca="false">Prices_MTM!I1022</f>
        <v>309500</v>
      </c>
      <c r="C789" s="43" t="n">
        <f aca="false">-PERCENTILE(Prices_MTM!I772:I1021,1-Inputs!$B$8)</f>
        <v>166975</v>
      </c>
      <c r="D789" s="43" t="n">
        <f aca="false">NORMSINV(Inputs!$B$8)*STDEV(Prices_MTM!I772:I1021)</f>
        <v>174299.393535179</v>
      </c>
      <c r="E789" s="43" t="n">
        <f aca="false">-PERCENTILE(Prices_MTM!I772:I1021,1-Inputs!$B$9)</f>
        <v>223740</v>
      </c>
      <c r="F789" s="43" t="n">
        <f aca="false">NORMSINV(Inputs!$B$9)*STDEV(Prices_MTM!I772:I1021)</f>
        <v>246514.958506478</v>
      </c>
      <c r="G789" s="52" t="n">
        <f aca="false">IF(-B789&gt;C789,1,0)</f>
        <v>0</v>
      </c>
      <c r="H789" s="52" t="n">
        <f aca="false">IF(-B789&gt;D789,1,0)</f>
        <v>0</v>
      </c>
      <c r="I789" s="52" t="n">
        <f aca="false">IF(-B789&gt;E789,1,0)</f>
        <v>0</v>
      </c>
      <c r="J789" s="52" t="n">
        <f aca="false">IF(-B789&gt;F789,1,0)</f>
        <v>0</v>
      </c>
    </row>
    <row r="790" customFormat="false" ht="15" hidden="false" customHeight="false" outlineLevel="0" collapsed="false">
      <c r="A790" s="51" t="n">
        <f aca="false">Prices_MTM!A1023</f>
        <v>38803</v>
      </c>
      <c r="B790" s="43" t="n">
        <f aca="false">Prices_MTM!I1023</f>
        <v>-5499.99999999997</v>
      </c>
      <c r="C790" s="43" t="n">
        <f aca="false">-PERCENTILE(Prices_MTM!I773:I1022,1-Inputs!$B$8)</f>
        <v>166975</v>
      </c>
      <c r="D790" s="43" t="n">
        <f aca="false">NORMSINV(Inputs!$B$8)*STDEV(Prices_MTM!I773:I1022)</f>
        <v>176680.056028551</v>
      </c>
      <c r="E790" s="43" t="n">
        <f aca="false">-PERCENTILE(Prices_MTM!I773:I1022,1-Inputs!$B$9)</f>
        <v>223740</v>
      </c>
      <c r="F790" s="43" t="n">
        <f aca="false">NORMSINV(Inputs!$B$9)*STDEV(Prices_MTM!I773:I1022)</f>
        <v>249881.974902052</v>
      </c>
      <c r="G790" s="52" t="n">
        <f aca="false">IF(-B790&gt;C790,1,0)</f>
        <v>0</v>
      </c>
      <c r="H790" s="52" t="n">
        <f aca="false">IF(-B790&gt;D790,1,0)</f>
        <v>0</v>
      </c>
      <c r="I790" s="52" t="n">
        <f aca="false">IF(-B790&gt;E790,1,0)</f>
        <v>0</v>
      </c>
      <c r="J790" s="52" t="n">
        <f aca="false">IF(-B790&gt;F790,1,0)</f>
        <v>0</v>
      </c>
    </row>
    <row r="791" customFormat="false" ht="15" hidden="false" customHeight="false" outlineLevel="0" collapsed="false">
      <c r="A791" s="51" t="n">
        <f aca="false">Prices_MTM!A1024</f>
        <v>38806</v>
      </c>
      <c r="B791" s="43" t="n">
        <f aca="false">Prices_MTM!I1024</f>
        <v>127000</v>
      </c>
      <c r="C791" s="43" t="n">
        <f aca="false">-PERCENTILE(Prices_MTM!I774:I1023,1-Inputs!$B$8)</f>
        <v>160900</v>
      </c>
      <c r="D791" s="43" t="n">
        <f aca="false">NORMSINV(Inputs!$B$8)*STDEV(Prices_MTM!I774:I1023)</f>
        <v>175778.33842054</v>
      </c>
      <c r="E791" s="43" t="n">
        <f aca="false">-PERCENTILE(Prices_MTM!I774:I1023,1-Inputs!$B$9)</f>
        <v>223740</v>
      </c>
      <c r="F791" s="43" t="n">
        <f aca="false">NORMSINV(Inputs!$B$9)*STDEV(Prices_MTM!I774:I1023)</f>
        <v>248606.658481181</v>
      </c>
      <c r="G791" s="52" t="n">
        <f aca="false">IF(-B791&gt;C791,1,0)</f>
        <v>0</v>
      </c>
      <c r="H791" s="52" t="n">
        <f aca="false">IF(-B791&gt;D791,1,0)</f>
        <v>0</v>
      </c>
      <c r="I791" s="52" t="n">
        <f aca="false">IF(-B791&gt;E791,1,0)</f>
        <v>0</v>
      </c>
      <c r="J791" s="52" t="n">
        <f aca="false">IF(-B791&gt;F791,1,0)</f>
        <v>0</v>
      </c>
    </row>
    <row r="792" customFormat="false" ht="15" hidden="false" customHeight="false" outlineLevel="0" collapsed="false">
      <c r="A792" s="51" t="n">
        <f aca="false">Prices_MTM!A1025</f>
        <v>38810</v>
      </c>
      <c r="B792" s="43" t="n">
        <f aca="false">Prices_MTM!I1025</f>
        <v>-129500.000000001</v>
      </c>
      <c r="C792" s="43" t="n">
        <f aca="false">-PERCENTILE(Prices_MTM!I775:I1024,1-Inputs!$B$8)</f>
        <v>160900</v>
      </c>
      <c r="D792" s="43" t="n">
        <f aca="false">NORMSINV(Inputs!$B$8)*STDEV(Prices_MTM!I775:I1024)</f>
        <v>175735.075827845</v>
      </c>
      <c r="E792" s="43" t="n">
        <f aca="false">-PERCENTILE(Prices_MTM!I775:I1024,1-Inputs!$B$9)</f>
        <v>223740</v>
      </c>
      <c r="F792" s="43" t="n">
        <f aca="false">NORMSINV(Inputs!$B$9)*STDEV(Prices_MTM!I775:I1024)</f>
        <v>248545.471370734</v>
      </c>
      <c r="G792" s="52" t="n">
        <f aca="false">IF(-B792&gt;C792,1,0)</f>
        <v>0</v>
      </c>
      <c r="H792" s="52" t="n">
        <f aca="false">IF(-B792&gt;D792,1,0)</f>
        <v>0</v>
      </c>
      <c r="I792" s="52" t="n">
        <f aca="false">IF(-B792&gt;E792,1,0)</f>
        <v>0</v>
      </c>
      <c r="J792" s="52" t="n">
        <f aca="false">IF(-B792&gt;F792,1,0)</f>
        <v>0</v>
      </c>
    </row>
    <row r="793" customFormat="false" ht="15" hidden="false" customHeight="false" outlineLevel="0" collapsed="false">
      <c r="A793" s="51" t="n">
        <f aca="false">Prices_MTM!A1026</f>
        <v>38813</v>
      </c>
      <c r="B793" s="43" t="n">
        <f aca="false">Prices_MTM!I1026</f>
        <v>100000.000000001</v>
      </c>
      <c r="C793" s="43" t="n">
        <f aca="false">-PERCENTILE(Prices_MTM!I776:I1025,1-Inputs!$B$8)</f>
        <v>160900</v>
      </c>
      <c r="D793" s="43" t="n">
        <f aca="false">NORMSINV(Inputs!$B$8)*STDEV(Prices_MTM!I776:I1025)</f>
        <v>176084.95435367</v>
      </c>
      <c r="E793" s="43" t="n">
        <f aca="false">-PERCENTILE(Prices_MTM!I776:I1025,1-Inputs!$B$9)</f>
        <v>223740</v>
      </c>
      <c r="F793" s="43" t="n">
        <f aca="false">NORMSINV(Inputs!$B$9)*STDEV(Prices_MTM!I776:I1025)</f>
        <v>249040.311246689</v>
      </c>
      <c r="G793" s="52" t="n">
        <f aca="false">IF(-B793&gt;C793,1,0)</f>
        <v>0</v>
      </c>
      <c r="H793" s="52" t="n">
        <f aca="false">IF(-B793&gt;D793,1,0)</f>
        <v>0</v>
      </c>
      <c r="I793" s="52" t="n">
        <f aca="false">IF(-B793&gt;E793,1,0)</f>
        <v>0</v>
      </c>
      <c r="J793" s="52" t="n">
        <f aca="false">IF(-B793&gt;F793,1,0)</f>
        <v>0</v>
      </c>
    </row>
    <row r="794" customFormat="false" ht="15" hidden="false" customHeight="false" outlineLevel="0" collapsed="false">
      <c r="A794" s="51" t="n">
        <f aca="false">Prices_MTM!A1027</f>
        <v>38819</v>
      </c>
      <c r="B794" s="43" t="n">
        <f aca="false">Prices_MTM!I1027</f>
        <v>32999.9999999998</v>
      </c>
      <c r="C794" s="43" t="n">
        <f aca="false">-PERCENTILE(Prices_MTM!I777:I1026,1-Inputs!$B$8)</f>
        <v>160900</v>
      </c>
      <c r="D794" s="43" t="n">
        <f aca="false">NORMSINV(Inputs!$B$8)*STDEV(Prices_MTM!I777:I1026)</f>
        <v>176085.830495273</v>
      </c>
      <c r="E794" s="43" t="n">
        <f aca="false">-PERCENTILE(Prices_MTM!I777:I1026,1-Inputs!$B$9)</f>
        <v>223740</v>
      </c>
      <c r="F794" s="43" t="n">
        <f aca="false">NORMSINV(Inputs!$B$9)*STDEV(Prices_MTM!I777:I1026)</f>
        <v>249041.550390477</v>
      </c>
      <c r="G794" s="52" t="n">
        <f aca="false">IF(-B794&gt;C794,1,0)</f>
        <v>0</v>
      </c>
      <c r="H794" s="52" t="n">
        <f aca="false">IF(-B794&gt;D794,1,0)</f>
        <v>0</v>
      </c>
      <c r="I794" s="52" t="n">
        <f aca="false">IF(-B794&gt;E794,1,0)</f>
        <v>0</v>
      </c>
      <c r="J794" s="52" t="n">
        <f aca="false">IF(-B794&gt;F794,1,0)</f>
        <v>0</v>
      </c>
    </row>
    <row r="795" customFormat="false" ht="15" hidden="false" customHeight="false" outlineLevel="0" collapsed="false">
      <c r="A795" s="51" t="n">
        <f aca="false">Prices_MTM!A1028</f>
        <v>38825</v>
      </c>
      <c r="B795" s="43" t="n">
        <f aca="false">Prices_MTM!I1028</f>
        <v>203500</v>
      </c>
      <c r="C795" s="43" t="n">
        <f aca="false">-PERCENTILE(Prices_MTM!I778:I1027,1-Inputs!$B$8)</f>
        <v>160900</v>
      </c>
      <c r="D795" s="43" t="n">
        <f aca="false">NORMSINV(Inputs!$B$8)*STDEV(Prices_MTM!I778:I1027)</f>
        <v>175300.522089102</v>
      </c>
      <c r="E795" s="43" t="n">
        <f aca="false">-PERCENTILE(Prices_MTM!I778:I1027,1-Inputs!$B$9)</f>
        <v>223740</v>
      </c>
      <c r="F795" s="43" t="n">
        <f aca="false">NORMSINV(Inputs!$B$9)*STDEV(Prices_MTM!I778:I1027)</f>
        <v>247930.873725254</v>
      </c>
      <c r="G795" s="52" t="n">
        <f aca="false">IF(-B795&gt;C795,1,0)</f>
        <v>0</v>
      </c>
      <c r="H795" s="52" t="n">
        <f aca="false">IF(-B795&gt;D795,1,0)</f>
        <v>0</v>
      </c>
      <c r="I795" s="52" t="n">
        <f aca="false">IF(-B795&gt;E795,1,0)</f>
        <v>0</v>
      </c>
      <c r="J795" s="52" t="n">
        <f aca="false">IF(-B795&gt;F795,1,0)</f>
        <v>0</v>
      </c>
    </row>
    <row r="796" customFormat="false" ht="15" hidden="false" customHeight="false" outlineLevel="0" collapsed="false">
      <c r="A796" s="51" t="n">
        <f aca="false">Prices_MTM!A1029</f>
        <v>38826</v>
      </c>
      <c r="B796" s="43" t="n">
        <f aca="false">Prices_MTM!I1029</f>
        <v>-7000.00000000074</v>
      </c>
      <c r="C796" s="43" t="n">
        <f aca="false">-PERCENTILE(Prices_MTM!I779:I1028,1-Inputs!$B$8)</f>
        <v>160900</v>
      </c>
      <c r="D796" s="43" t="n">
        <f aca="false">NORMSINV(Inputs!$B$8)*STDEV(Prices_MTM!I779:I1028)</f>
        <v>176196.3099169</v>
      </c>
      <c r="E796" s="43" t="n">
        <f aca="false">-PERCENTILE(Prices_MTM!I779:I1028,1-Inputs!$B$9)</f>
        <v>223740</v>
      </c>
      <c r="F796" s="43" t="n">
        <f aca="false">NORMSINV(Inputs!$B$9)*STDEV(Prices_MTM!I779:I1028)</f>
        <v>249197.80354481</v>
      </c>
      <c r="G796" s="52" t="n">
        <f aca="false">IF(-B796&gt;C796,1,0)</f>
        <v>0</v>
      </c>
      <c r="H796" s="52" t="n">
        <f aca="false">IF(-B796&gt;D796,1,0)</f>
        <v>0</v>
      </c>
      <c r="I796" s="52" t="n">
        <f aca="false">IF(-B796&gt;E796,1,0)</f>
        <v>0</v>
      </c>
      <c r="J796" s="52" t="n">
        <f aca="false">IF(-B796&gt;F796,1,0)</f>
        <v>0</v>
      </c>
    </row>
    <row r="797" customFormat="false" ht="15" hidden="false" customHeight="false" outlineLevel="0" collapsed="false">
      <c r="A797" s="51" t="n">
        <f aca="false">Prices_MTM!A1030</f>
        <v>38828</v>
      </c>
      <c r="B797" s="43" t="n">
        <f aca="false">Prices_MTM!I1030</f>
        <v>103500.000000001</v>
      </c>
      <c r="C797" s="43" t="n">
        <f aca="false">-PERCENTILE(Prices_MTM!I780:I1029,1-Inputs!$B$8)</f>
        <v>160900</v>
      </c>
      <c r="D797" s="43" t="n">
        <f aca="false">NORMSINV(Inputs!$B$8)*STDEV(Prices_MTM!I780:I1029)</f>
        <v>176186.497898075</v>
      </c>
      <c r="E797" s="43" t="n">
        <f aca="false">-PERCENTILE(Prices_MTM!I780:I1029,1-Inputs!$B$9)</f>
        <v>223740</v>
      </c>
      <c r="F797" s="43" t="n">
        <f aca="false">NORMSINV(Inputs!$B$9)*STDEV(Prices_MTM!I780:I1029)</f>
        <v>249183.92621934</v>
      </c>
      <c r="G797" s="52" t="n">
        <f aca="false">IF(-B797&gt;C797,1,0)</f>
        <v>0</v>
      </c>
      <c r="H797" s="52" t="n">
        <f aca="false">IF(-B797&gt;D797,1,0)</f>
        <v>0</v>
      </c>
      <c r="I797" s="52" t="n">
        <f aca="false">IF(-B797&gt;E797,1,0)</f>
        <v>0</v>
      </c>
      <c r="J797" s="52" t="n">
        <f aca="false">IF(-B797&gt;F797,1,0)</f>
        <v>0</v>
      </c>
    </row>
    <row r="798" customFormat="false" ht="15" hidden="false" customHeight="false" outlineLevel="0" collapsed="false">
      <c r="A798" s="51" t="n">
        <f aca="false">Prices_MTM!A1031</f>
        <v>38831</v>
      </c>
      <c r="B798" s="43" t="n">
        <f aca="false">Prices_MTM!I1031</f>
        <v>-355000</v>
      </c>
      <c r="C798" s="43" t="n">
        <f aca="false">-PERCENTILE(Prices_MTM!I781:I1030,1-Inputs!$B$8)</f>
        <v>160900</v>
      </c>
      <c r="D798" s="43" t="n">
        <f aca="false">NORMSINV(Inputs!$B$8)*STDEV(Prices_MTM!I781:I1030)</f>
        <v>176286.954002774</v>
      </c>
      <c r="E798" s="43" t="n">
        <f aca="false">-PERCENTILE(Prices_MTM!I781:I1030,1-Inputs!$B$9)</f>
        <v>223740</v>
      </c>
      <c r="F798" s="43" t="n">
        <f aca="false">NORMSINV(Inputs!$B$9)*STDEV(Prices_MTM!I781:I1030)</f>
        <v>249326.003205261</v>
      </c>
      <c r="G798" s="52" t="n">
        <f aca="false">IF(-B798&gt;C798,1,0)</f>
        <v>1</v>
      </c>
      <c r="H798" s="52" t="n">
        <f aca="false">IF(-B798&gt;D798,1,0)</f>
        <v>1</v>
      </c>
      <c r="I798" s="52" t="n">
        <f aca="false">IF(-B798&gt;E798,1,0)</f>
        <v>1</v>
      </c>
      <c r="J798" s="52" t="n">
        <f aca="false">IF(-B798&gt;F798,1,0)</f>
        <v>1</v>
      </c>
    </row>
    <row r="799" customFormat="false" ht="15" hidden="false" customHeight="false" outlineLevel="0" collapsed="false">
      <c r="A799" s="51" t="n">
        <f aca="false">Prices_MTM!A1032</f>
        <v>38832</v>
      </c>
      <c r="B799" s="43" t="n">
        <f aca="false">Prices_MTM!I1032</f>
        <v>-220999.999999999</v>
      </c>
      <c r="C799" s="43" t="n">
        <f aca="false">-PERCENTILE(Prices_MTM!I782:I1031,1-Inputs!$B$8)</f>
        <v>167525</v>
      </c>
      <c r="D799" s="43" t="n">
        <f aca="false">NORMSINV(Inputs!$B$8)*STDEV(Prices_MTM!I782:I1031)</f>
        <v>180000.846165914</v>
      </c>
      <c r="E799" s="43" t="n">
        <f aca="false">-PERCENTILE(Prices_MTM!I782:I1031,1-Inputs!$B$9)</f>
        <v>241620</v>
      </c>
      <c r="F799" s="43" t="n">
        <f aca="false">NORMSINV(Inputs!$B$9)*STDEV(Prices_MTM!I782:I1031)</f>
        <v>254578.631765378</v>
      </c>
      <c r="G799" s="52" t="n">
        <f aca="false">IF(-B799&gt;C799,1,0)</f>
        <v>1</v>
      </c>
      <c r="H799" s="52" t="n">
        <f aca="false">IF(-B799&gt;D799,1,0)</f>
        <v>1</v>
      </c>
      <c r="I799" s="52" t="n">
        <f aca="false">IF(-B799&gt;E799,1,0)</f>
        <v>0</v>
      </c>
      <c r="J799" s="52" t="n">
        <f aca="false">IF(-B799&gt;F799,1,0)</f>
        <v>0</v>
      </c>
    </row>
    <row r="800" customFormat="false" ht="15" hidden="false" customHeight="false" outlineLevel="0" collapsed="false">
      <c r="A800" s="51" t="n">
        <f aca="false">Prices_MTM!A1033</f>
        <v>38833</v>
      </c>
      <c r="B800" s="43" t="n">
        <f aca="false">Prices_MTM!I1033</f>
        <v>397999.999999999</v>
      </c>
      <c r="C800" s="43" t="n">
        <f aca="false">-PERCENTILE(Prices_MTM!I783:I1032,1-Inputs!$B$8)</f>
        <v>173850</v>
      </c>
      <c r="D800" s="43" t="n">
        <f aca="false">NORMSINV(Inputs!$B$8)*STDEV(Prices_MTM!I783:I1032)</f>
        <v>181289.412185214</v>
      </c>
      <c r="E800" s="43" t="n">
        <f aca="false">-PERCENTILE(Prices_MTM!I783:I1032,1-Inputs!$B$9)</f>
        <v>241620</v>
      </c>
      <c r="F800" s="43" t="n">
        <f aca="false">NORMSINV(Inputs!$B$9)*STDEV(Prices_MTM!I783:I1032)</f>
        <v>256401.07527673</v>
      </c>
      <c r="G800" s="52" t="n">
        <f aca="false">IF(-B800&gt;C800,1,0)</f>
        <v>0</v>
      </c>
      <c r="H800" s="52" t="n">
        <f aca="false">IF(-B800&gt;D800,1,0)</f>
        <v>0</v>
      </c>
      <c r="I800" s="52" t="n">
        <f aca="false">IF(-B800&gt;E800,1,0)</f>
        <v>0</v>
      </c>
      <c r="J800" s="52" t="n">
        <f aca="false">IF(-B800&gt;F800,1,0)</f>
        <v>0</v>
      </c>
    </row>
    <row r="801" customFormat="false" ht="15" hidden="false" customHeight="false" outlineLevel="0" collapsed="false">
      <c r="A801" s="51" t="n">
        <f aca="false">Prices_MTM!A1034</f>
        <v>38834</v>
      </c>
      <c r="B801" s="43" t="n">
        <f aca="false">Prices_MTM!I1034</f>
        <v>-11499.9999999995</v>
      </c>
      <c r="C801" s="43" t="n">
        <f aca="false">-PERCENTILE(Prices_MTM!I784:I1033,1-Inputs!$B$8)</f>
        <v>173850</v>
      </c>
      <c r="D801" s="43" t="n">
        <f aca="false">NORMSINV(Inputs!$B$8)*STDEV(Prices_MTM!I784:I1033)</f>
        <v>184937.121359684</v>
      </c>
      <c r="E801" s="43" t="n">
        <f aca="false">-PERCENTILE(Prices_MTM!I784:I1033,1-Inputs!$B$9)</f>
        <v>241620</v>
      </c>
      <c r="F801" s="43" t="n">
        <f aca="false">NORMSINV(Inputs!$B$9)*STDEV(Prices_MTM!I784:I1033)</f>
        <v>261560.099972972</v>
      </c>
      <c r="G801" s="52" t="n">
        <f aca="false">IF(-B801&gt;C801,1,0)</f>
        <v>0</v>
      </c>
      <c r="H801" s="52" t="n">
        <f aca="false">IF(-B801&gt;D801,1,0)</f>
        <v>0</v>
      </c>
      <c r="I801" s="52" t="n">
        <f aca="false">IF(-B801&gt;E801,1,0)</f>
        <v>0</v>
      </c>
      <c r="J801" s="52" t="n">
        <f aca="false">IF(-B801&gt;F801,1,0)</f>
        <v>0</v>
      </c>
    </row>
    <row r="802" customFormat="false" ht="15" hidden="false" customHeight="false" outlineLevel="0" collapsed="false">
      <c r="A802" s="51" t="n">
        <f aca="false">Prices_MTM!A1035</f>
        <v>38835</v>
      </c>
      <c r="B802" s="43" t="n">
        <f aca="false">Prices_MTM!I1035</f>
        <v>85999.9999999992</v>
      </c>
      <c r="C802" s="43" t="n">
        <f aca="false">-PERCENTILE(Prices_MTM!I785:I1034,1-Inputs!$B$8)</f>
        <v>173850</v>
      </c>
      <c r="D802" s="43" t="n">
        <f aca="false">NORMSINV(Inputs!$B$8)*STDEV(Prices_MTM!I785:I1034)</f>
        <v>184887.791990723</v>
      </c>
      <c r="E802" s="43" t="n">
        <f aca="false">-PERCENTILE(Prices_MTM!I785:I1034,1-Inputs!$B$9)</f>
        <v>241620</v>
      </c>
      <c r="F802" s="43" t="n">
        <f aca="false">NORMSINV(Inputs!$B$9)*STDEV(Prices_MTM!I785:I1034)</f>
        <v>261490.332505078</v>
      </c>
      <c r="G802" s="52" t="n">
        <f aca="false">IF(-B802&gt;C802,1,0)</f>
        <v>0</v>
      </c>
      <c r="H802" s="52" t="n">
        <f aca="false">IF(-B802&gt;D802,1,0)</f>
        <v>0</v>
      </c>
      <c r="I802" s="52" t="n">
        <f aca="false">IF(-B802&gt;E802,1,0)</f>
        <v>0</v>
      </c>
      <c r="J802" s="52" t="n">
        <f aca="false">IF(-B802&gt;F802,1,0)</f>
        <v>0</v>
      </c>
    </row>
    <row r="803" customFormat="false" ht="15" hidden="false" customHeight="false" outlineLevel="0" collapsed="false">
      <c r="A803" s="51" t="n">
        <f aca="false">Prices_MTM!A1036</f>
        <v>38838</v>
      </c>
      <c r="B803" s="43" t="n">
        <f aca="false">Prices_MTM!I1036</f>
        <v>134000</v>
      </c>
      <c r="C803" s="43" t="n">
        <f aca="false">-PERCENTILE(Prices_MTM!I786:I1035,1-Inputs!$B$8)</f>
        <v>173850</v>
      </c>
      <c r="D803" s="43" t="n">
        <f aca="false">NORMSINV(Inputs!$B$8)*STDEV(Prices_MTM!I786:I1035)</f>
        <v>185081.884578967</v>
      </c>
      <c r="E803" s="43" t="n">
        <f aca="false">-PERCENTILE(Prices_MTM!I786:I1035,1-Inputs!$B$9)</f>
        <v>241620</v>
      </c>
      <c r="F803" s="43" t="n">
        <f aca="false">NORMSINV(Inputs!$B$9)*STDEV(Prices_MTM!I786:I1035)</f>
        <v>261764.841356583</v>
      </c>
      <c r="G803" s="52" t="n">
        <f aca="false">IF(-B803&gt;C803,1,0)</f>
        <v>0</v>
      </c>
      <c r="H803" s="52" t="n">
        <f aca="false">IF(-B803&gt;D803,1,0)</f>
        <v>0</v>
      </c>
      <c r="I803" s="52" t="n">
        <f aca="false">IF(-B803&gt;E803,1,0)</f>
        <v>0</v>
      </c>
      <c r="J803" s="52" t="n">
        <f aca="false">IF(-B803&gt;F803,1,0)</f>
        <v>0</v>
      </c>
    </row>
    <row r="804" customFormat="false" ht="15" hidden="false" customHeight="false" outlineLevel="0" collapsed="false">
      <c r="A804" s="51" t="n">
        <f aca="false">Prices_MTM!A1037</f>
        <v>38839</v>
      </c>
      <c r="B804" s="43" t="n">
        <f aca="false">Prices_MTM!I1037</f>
        <v>33000.0000000005</v>
      </c>
      <c r="C804" s="43" t="n">
        <f aca="false">-PERCENTILE(Prices_MTM!I787:I1036,1-Inputs!$B$8)</f>
        <v>173850</v>
      </c>
      <c r="D804" s="43" t="n">
        <f aca="false">NORMSINV(Inputs!$B$8)*STDEV(Prices_MTM!I787:I1036)</f>
        <v>185485.770289076</v>
      </c>
      <c r="E804" s="43" t="n">
        <f aca="false">-PERCENTILE(Prices_MTM!I787:I1036,1-Inputs!$B$9)</f>
        <v>241620</v>
      </c>
      <c r="F804" s="43" t="n">
        <f aca="false">NORMSINV(Inputs!$B$9)*STDEV(Prices_MTM!I787:I1036)</f>
        <v>262336.064623913</v>
      </c>
      <c r="G804" s="52" t="n">
        <f aca="false">IF(-B804&gt;C804,1,0)</f>
        <v>0</v>
      </c>
      <c r="H804" s="52" t="n">
        <f aca="false">IF(-B804&gt;D804,1,0)</f>
        <v>0</v>
      </c>
      <c r="I804" s="52" t="n">
        <f aca="false">IF(-B804&gt;E804,1,0)</f>
        <v>0</v>
      </c>
      <c r="J804" s="52" t="n">
        <f aca="false">IF(-B804&gt;F804,1,0)</f>
        <v>0</v>
      </c>
    </row>
    <row r="805" customFormat="false" ht="15" hidden="false" customHeight="false" outlineLevel="0" collapsed="false">
      <c r="A805" s="51" t="n">
        <f aca="false">Prices_MTM!A1038</f>
        <v>38840</v>
      </c>
      <c r="B805" s="43" t="n">
        <f aca="false">Prices_MTM!I1038</f>
        <v>-200000</v>
      </c>
      <c r="C805" s="43" t="n">
        <f aca="false">-PERCENTILE(Prices_MTM!I788:I1037,1-Inputs!$B$8)</f>
        <v>173850</v>
      </c>
      <c r="D805" s="43" t="n">
        <f aca="false">NORMSINV(Inputs!$B$8)*STDEV(Prices_MTM!I788:I1037)</f>
        <v>185500.965004358</v>
      </c>
      <c r="E805" s="43" t="n">
        <f aca="false">-PERCENTILE(Prices_MTM!I788:I1037,1-Inputs!$B$9)</f>
        <v>241620</v>
      </c>
      <c r="F805" s="43" t="n">
        <f aca="false">NORMSINV(Inputs!$B$9)*STDEV(Prices_MTM!I788:I1037)</f>
        <v>262357.554799704</v>
      </c>
      <c r="G805" s="52" t="n">
        <f aca="false">IF(-B805&gt;C805,1,0)</f>
        <v>1</v>
      </c>
      <c r="H805" s="52" t="n">
        <f aca="false">IF(-B805&gt;D805,1,0)</f>
        <v>1</v>
      </c>
      <c r="I805" s="52" t="n">
        <f aca="false">IF(-B805&gt;E805,1,0)</f>
        <v>0</v>
      </c>
      <c r="J805" s="52" t="n">
        <f aca="false">IF(-B805&gt;F805,1,0)</f>
        <v>0</v>
      </c>
    </row>
    <row r="806" customFormat="false" ht="15" hidden="false" customHeight="false" outlineLevel="0" collapsed="false">
      <c r="A806" s="51" t="n">
        <f aca="false">Prices_MTM!A1039</f>
        <v>38842</v>
      </c>
      <c r="B806" s="43" t="n">
        <f aca="false">Prices_MTM!I1039</f>
        <v>-91499.9999999999</v>
      </c>
      <c r="C806" s="43" t="n">
        <f aca="false">-PERCENTILE(Prices_MTM!I789:I1038,1-Inputs!$B$8)</f>
        <v>177825</v>
      </c>
      <c r="D806" s="43" t="n">
        <f aca="false">NORMSINV(Inputs!$B$8)*STDEV(Prices_MTM!I789:I1038)</f>
        <v>186578.141597685</v>
      </c>
      <c r="E806" s="43" t="n">
        <f aca="false">-PERCENTILE(Prices_MTM!I789:I1038,1-Inputs!$B$9)</f>
        <v>241620</v>
      </c>
      <c r="F806" s="43" t="n">
        <f aca="false">NORMSINV(Inputs!$B$9)*STDEV(Prices_MTM!I789:I1038)</f>
        <v>263881.026211867</v>
      </c>
      <c r="G806" s="52" t="n">
        <f aca="false">IF(-B806&gt;C806,1,0)</f>
        <v>0</v>
      </c>
      <c r="H806" s="52" t="n">
        <f aca="false">IF(-B806&gt;D806,1,0)</f>
        <v>0</v>
      </c>
      <c r="I806" s="52" t="n">
        <f aca="false">IF(-B806&gt;E806,1,0)</f>
        <v>0</v>
      </c>
      <c r="J806" s="52" t="n">
        <f aca="false">IF(-B806&gt;F806,1,0)</f>
        <v>0</v>
      </c>
    </row>
    <row r="807" customFormat="false" ht="15" hidden="false" customHeight="false" outlineLevel="0" collapsed="false">
      <c r="A807" s="51" t="n">
        <f aca="false">Prices_MTM!A1040</f>
        <v>38845</v>
      </c>
      <c r="B807" s="43" t="n">
        <f aca="false">Prices_MTM!I1040</f>
        <v>113999.999999999</v>
      </c>
      <c r="C807" s="43" t="n">
        <f aca="false">-PERCENTILE(Prices_MTM!I790:I1039,1-Inputs!$B$8)</f>
        <v>173850</v>
      </c>
      <c r="D807" s="43" t="n">
        <f aca="false">NORMSINV(Inputs!$B$8)*STDEV(Prices_MTM!I790:I1039)</f>
        <v>185534.999702094</v>
      </c>
      <c r="E807" s="43" t="n">
        <f aca="false">-PERCENTILE(Prices_MTM!I790:I1039,1-Inputs!$B$9)</f>
        <v>241620</v>
      </c>
      <c r="F807" s="43" t="n">
        <f aca="false">NORMSINV(Inputs!$B$9)*STDEV(Prices_MTM!I790:I1039)</f>
        <v>262405.690722211</v>
      </c>
      <c r="G807" s="52" t="n">
        <f aca="false">IF(-B807&gt;C807,1,0)</f>
        <v>0</v>
      </c>
      <c r="H807" s="52" t="n">
        <f aca="false">IF(-B807&gt;D807,1,0)</f>
        <v>0</v>
      </c>
      <c r="I807" s="52" t="n">
        <f aca="false">IF(-B807&gt;E807,1,0)</f>
        <v>0</v>
      </c>
      <c r="J807" s="52" t="n">
        <f aca="false">IF(-B807&gt;F807,1,0)</f>
        <v>0</v>
      </c>
    </row>
    <row r="808" customFormat="false" ht="15" hidden="false" customHeight="false" outlineLevel="0" collapsed="false">
      <c r="A808" s="51" t="n">
        <f aca="false">Prices_MTM!A1041</f>
        <v>38847</v>
      </c>
      <c r="B808" s="43" t="n">
        <f aca="false">Prices_MTM!I1041</f>
        <v>161500.000000001</v>
      </c>
      <c r="C808" s="43" t="n">
        <f aca="false">-PERCENTILE(Prices_MTM!I791:I1040,1-Inputs!$B$8)</f>
        <v>173850</v>
      </c>
      <c r="D808" s="43" t="n">
        <f aca="false">NORMSINV(Inputs!$B$8)*STDEV(Prices_MTM!I791:I1040)</f>
        <v>185627.99587104</v>
      </c>
      <c r="E808" s="43" t="n">
        <f aca="false">-PERCENTILE(Prices_MTM!I791:I1040,1-Inputs!$B$9)</f>
        <v>241620</v>
      </c>
      <c r="F808" s="43" t="n">
        <f aca="false">NORMSINV(Inputs!$B$9)*STDEV(Prices_MTM!I791:I1040)</f>
        <v>262537.216978637</v>
      </c>
      <c r="G808" s="52" t="n">
        <f aca="false">IF(-B808&gt;C808,1,0)</f>
        <v>0</v>
      </c>
      <c r="H808" s="52" t="n">
        <f aca="false">IF(-B808&gt;D808,1,0)</f>
        <v>0</v>
      </c>
      <c r="I808" s="52" t="n">
        <f aca="false">IF(-B808&gt;E808,1,0)</f>
        <v>0</v>
      </c>
      <c r="J808" s="52" t="n">
        <f aca="false">IF(-B808&gt;F808,1,0)</f>
        <v>0</v>
      </c>
    </row>
    <row r="809" customFormat="false" ht="15" hidden="false" customHeight="false" outlineLevel="0" collapsed="false">
      <c r="A809" s="51" t="n">
        <f aca="false">Prices_MTM!A1042</f>
        <v>38852</v>
      </c>
      <c r="B809" s="43" t="n">
        <f aca="false">Prices_MTM!I1042</f>
        <v>-233000.000000001</v>
      </c>
      <c r="C809" s="43" t="n">
        <f aca="false">-PERCENTILE(Prices_MTM!I792:I1041,1-Inputs!$B$8)</f>
        <v>173850</v>
      </c>
      <c r="D809" s="43" t="n">
        <f aca="false">NORMSINV(Inputs!$B$8)*STDEV(Prices_MTM!I792:I1041)</f>
        <v>186136.161147937</v>
      </c>
      <c r="E809" s="43" t="n">
        <f aca="false">-PERCENTILE(Prices_MTM!I792:I1041,1-Inputs!$B$9)</f>
        <v>241620</v>
      </c>
      <c r="F809" s="43" t="n">
        <f aca="false">NORMSINV(Inputs!$B$9)*STDEV(Prices_MTM!I792:I1041)</f>
        <v>263255.924827286</v>
      </c>
      <c r="G809" s="52" t="n">
        <f aca="false">IF(-B809&gt;C809,1,0)</f>
        <v>1</v>
      </c>
      <c r="H809" s="52" t="n">
        <f aca="false">IF(-B809&gt;D809,1,0)</f>
        <v>1</v>
      </c>
      <c r="I809" s="52" t="n">
        <f aca="false">IF(-B809&gt;E809,1,0)</f>
        <v>0</v>
      </c>
      <c r="J809" s="52" t="n">
        <f aca="false">IF(-B809&gt;F809,1,0)</f>
        <v>0</v>
      </c>
    </row>
    <row r="810" customFormat="false" ht="15" hidden="false" customHeight="false" outlineLevel="0" collapsed="false">
      <c r="A810" s="51" t="n">
        <f aca="false">Prices_MTM!A1043</f>
        <v>38853</v>
      </c>
      <c r="B810" s="43" t="n">
        <f aca="false">Prices_MTM!I1043</f>
        <v>16500.0000000006</v>
      </c>
      <c r="C810" s="43" t="n">
        <f aca="false">-PERCENTILE(Prices_MTM!I793:I1042,1-Inputs!$B$8)</f>
        <v>177825</v>
      </c>
      <c r="D810" s="43" t="n">
        <f aca="false">NORMSINV(Inputs!$B$8)*STDEV(Prices_MTM!I793:I1042)</f>
        <v>187731.517451334</v>
      </c>
      <c r="E810" s="43" t="n">
        <f aca="false">-PERCENTILE(Prices_MTM!I793:I1042,1-Inputs!$B$9)</f>
        <v>241620</v>
      </c>
      <c r="F810" s="43" t="n">
        <f aca="false">NORMSINV(Inputs!$B$9)*STDEV(Prices_MTM!I793:I1042)</f>
        <v>265512.267692046</v>
      </c>
      <c r="G810" s="52" t="n">
        <f aca="false">IF(-B810&gt;C810,1,0)</f>
        <v>0</v>
      </c>
      <c r="H810" s="52" t="n">
        <f aca="false">IF(-B810&gt;D810,1,0)</f>
        <v>0</v>
      </c>
      <c r="I810" s="52" t="n">
        <f aca="false">IF(-B810&gt;E810,1,0)</f>
        <v>0</v>
      </c>
      <c r="J810" s="52" t="n">
        <f aca="false">IF(-B810&gt;F810,1,0)</f>
        <v>0</v>
      </c>
    </row>
    <row r="811" customFormat="false" ht="15" hidden="false" customHeight="false" outlineLevel="0" collapsed="false">
      <c r="A811" s="51" t="n">
        <f aca="false">Prices_MTM!A1044</f>
        <v>38854</v>
      </c>
      <c r="B811" s="43" t="n">
        <f aca="false">Prices_MTM!I1044</f>
        <v>-18000</v>
      </c>
      <c r="C811" s="43" t="n">
        <f aca="false">-PERCENTILE(Prices_MTM!I794:I1043,1-Inputs!$B$8)</f>
        <v>177825</v>
      </c>
      <c r="D811" s="43" t="n">
        <f aca="false">NORMSINV(Inputs!$B$8)*STDEV(Prices_MTM!I794:I1043)</f>
        <v>187532.950933772</v>
      </c>
      <c r="E811" s="43" t="n">
        <f aca="false">-PERCENTILE(Prices_MTM!I794:I1043,1-Inputs!$B$9)</f>
        <v>241620</v>
      </c>
      <c r="F811" s="43" t="n">
        <f aca="false">NORMSINV(Inputs!$B$9)*STDEV(Prices_MTM!I794:I1043)</f>
        <v>265231.431276928</v>
      </c>
      <c r="G811" s="52" t="n">
        <f aca="false">IF(-B811&gt;C811,1,0)</f>
        <v>0</v>
      </c>
      <c r="H811" s="52" t="n">
        <f aca="false">IF(-B811&gt;D811,1,0)</f>
        <v>0</v>
      </c>
      <c r="I811" s="52" t="n">
        <f aca="false">IF(-B811&gt;E811,1,0)</f>
        <v>0</v>
      </c>
      <c r="J811" s="52" t="n">
        <f aca="false">IF(-B811&gt;F811,1,0)</f>
        <v>0</v>
      </c>
    </row>
    <row r="812" customFormat="false" ht="15" hidden="false" customHeight="false" outlineLevel="0" collapsed="false">
      <c r="A812" s="51" t="n">
        <f aca="false">Prices_MTM!A1045</f>
        <v>38855</v>
      </c>
      <c r="B812" s="43" t="n">
        <f aca="false">Prices_MTM!I1045</f>
        <v>104499.999999999</v>
      </c>
      <c r="C812" s="43" t="n">
        <f aca="false">-PERCENTILE(Prices_MTM!I795:I1044,1-Inputs!$B$8)</f>
        <v>177825</v>
      </c>
      <c r="D812" s="43" t="n">
        <f aca="false">NORMSINV(Inputs!$B$8)*STDEV(Prices_MTM!I795:I1044)</f>
        <v>187473.104061943</v>
      </c>
      <c r="E812" s="43" t="n">
        <f aca="false">-PERCENTILE(Prices_MTM!I795:I1044,1-Inputs!$B$9)</f>
        <v>241620</v>
      </c>
      <c r="F812" s="43" t="n">
        <f aca="false">NORMSINV(Inputs!$B$9)*STDEV(Prices_MTM!I795:I1044)</f>
        <v>265146.788704017</v>
      </c>
      <c r="G812" s="52" t="n">
        <f aca="false">IF(-B812&gt;C812,1,0)</f>
        <v>0</v>
      </c>
      <c r="H812" s="52" t="n">
        <f aca="false">IF(-B812&gt;D812,1,0)</f>
        <v>0</v>
      </c>
      <c r="I812" s="52" t="n">
        <f aca="false">IF(-B812&gt;E812,1,0)</f>
        <v>0</v>
      </c>
      <c r="J812" s="52" t="n">
        <f aca="false">IF(-B812&gt;F812,1,0)</f>
        <v>0</v>
      </c>
    </row>
    <row r="813" customFormat="false" ht="15" hidden="false" customHeight="false" outlineLevel="0" collapsed="false">
      <c r="A813" s="51" t="n">
        <f aca="false">Prices_MTM!A1046</f>
        <v>38856</v>
      </c>
      <c r="B813" s="43" t="n">
        <f aca="false">Prices_MTM!I1046</f>
        <v>-96000.0000000001</v>
      </c>
      <c r="C813" s="43" t="n">
        <f aca="false">-PERCENTILE(Prices_MTM!I796:I1045,1-Inputs!$B$8)</f>
        <v>177825</v>
      </c>
      <c r="D813" s="43" t="n">
        <f aca="false">NORMSINV(Inputs!$B$8)*STDEV(Prices_MTM!I796:I1045)</f>
        <v>187732.48344259</v>
      </c>
      <c r="E813" s="43" t="n">
        <f aca="false">-PERCENTILE(Prices_MTM!I796:I1045,1-Inputs!$B$9)</f>
        <v>241620</v>
      </c>
      <c r="F813" s="43" t="n">
        <f aca="false">NORMSINV(Inputs!$B$9)*STDEV(Prices_MTM!I796:I1045)</f>
        <v>265513.633911914</v>
      </c>
      <c r="G813" s="52" t="n">
        <f aca="false">IF(-B813&gt;C813,1,0)</f>
        <v>0</v>
      </c>
      <c r="H813" s="52" t="n">
        <f aca="false">IF(-B813&gt;D813,1,0)</f>
        <v>0</v>
      </c>
      <c r="I813" s="52" t="n">
        <f aca="false">IF(-B813&gt;E813,1,0)</f>
        <v>0</v>
      </c>
      <c r="J813" s="52" t="n">
        <f aca="false">IF(-B813&gt;F813,1,0)</f>
        <v>0</v>
      </c>
    </row>
    <row r="814" customFormat="false" ht="15" hidden="false" customHeight="false" outlineLevel="0" collapsed="false">
      <c r="A814" s="51" t="n">
        <f aca="false">Prices_MTM!A1047</f>
        <v>38859</v>
      </c>
      <c r="B814" s="43" t="n">
        <f aca="false">Prices_MTM!I1047</f>
        <v>99500.0000000012</v>
      </c>
      <c r="C814" s="43" t="n">
        <f aca="false">-PERCENTILE(Prices_MTM!I797:I1046,1-Inputs!$B$8)</f>
        <v>177825</v>
      </c>
      <c r="D814" s="43" t="n">
        <f aca="false">NORMSINV(Inputs!$B$8)*STDEV(Prices_MTM!I797:I1046)</f>
        <v>187607.316507879</v>
      </c>
      <c r="E814" s="43" t="n">
        <f aca="false">-PERCENTILE(Prices_MTM!I797:I1046,1-Inputs!$B$9)</f>
        <v>241620</v>
      </c>
      <c r="F814" s="43" t="n">
        <f aca="false">NORMSINV(Inputs!$B$9)*STDEV(Prices_MTM!I797:I1046)</f>
        <v>265336.607927538</v>
      </c>
      <c r="G814" s="52" t="n">
        <f aca="false">IF(-B814&gt;C814,1,0)</f>
        <v>0</v>
      </c>
      <c r="H814" s="52" t="n">
        <f aca="false">IF(-B814&gt;D814,1,0)</f>
        <v>0</v>
      </c>
      <c r="I814" s="52" t="n">
        <f aca="false">IF(-B814&gt;E814,1,0)</f>
        <v>0</v>
      </c>
      <c r="J814" s="52" t="n">
        <f aca="false">IF(-B814&gt;F814,1,0)</f>
        <v>0</v>
      </c>
    </row>
    <row r="815" customFormat="false" ht="15" hidden="false" customHeight="false" outlineLevel="0" collapsed="false">
      <c r="A815" s="51" t="n">
        <f aca="false">Prices_MTM!A1048</f>
        <v>38860</v>
      </c>
      <c r="B815" s="43" t="n">
        <f aca="false">Prices_MTM!I1048</f>
        <v>32499.9999999996</v>
      </c>
      <c r="C815" s="43" t="n">
        <f aca="false">-PERCENTILE(Prices_MTM!I798:I1047,1-Inputs!$B$8)</f>
        <v>177825</v>
      </c>
      <c r="D815" s="43" t="n">
        <f aca="false">NORMSINV(Inputs!$B$8)*STDEV(Prices_MTM!I798:I1047)</f>
        <v>187782.394321023</v>
      </c>
      <c r="E815" s="43" t="n">
        <f aca="false">-PERCENTILE(Prices_MTM!I798:I1047,1-Inputs!$B$9)</f>
        <v>241620</v>
      </c>
      <c r="F815" s="43" t="n">
        <f aca="false">NORMSINV(Inputs!$B$9)*STDEV(Prices_MTM!I798:I1047)</f>
        <v>265584.223819752</v>
      </c>
      <c r="G815" s="52" t="n">
        <f aca="false">IF(-B815&gt;C815,1,0)</f>
        <v>0</v>
      </c>
      <c r="H815" s="52" t="n">
        <f aca="false">IF(-B815&gt;D815,1,0)</f>
        <v>0</v>
      </c>
      <c r="I815" s="52" t="n">
        <f aca="false">IF(-B815&gt;E815,1,0)</f>
        <v>0</v>
      </c>
      <c r="J815" s="52" t="n">
        <f aca="false">IF(-B815&gt;F815,1,0)</f>
        <v>0</v>
      </c>
    </row>
    <row r="816" customFormat="false" ht="15" hidden="false" customHeight="false" outlineLevel="0" collapsed="false">
      <c r="A816" s="51" t="n">
        <f aca="false">Prices_MTM!A1049</f>
        <v>38861</v>
      </c>
      <c r="B816" s="43" t="n">
        <f aca="false">Prices_MTM!I1049</f>
        <v>-105000</v>
      </c>
      <c r="C816" s="43" t="n">
        <f aca="false">-PERCENTILE(Prices_MTM!I799:I1048,1-Inputs!$B$8)</f>
        <v>177825</v>
      </c>
      <c r="D816" s="43" t="n">
        <f aca="false">NORMSINV(Inputs!$B$8)*STDEV(Prices_MTM!I799:I1048)</f>
        <v>187726.416078466</v>
      </c>
      <c r="E816" s="43" t="n">
        <f aca="false">-PERCENTILE(Prices_MTM!I799:I1048,1-Inputs!$B$9)</f>
        <v>241620</v>
      </c>
      <c r="F816" s="43" t="n">
        <f aca="false">NORMSINV(Inputs!$B$9)*STDEV(Prices_MTM!I799:I1048)</f>
        <v>265505.052723047</v>
      </c>
      <c r="G816" s="52" t="n">
        <f aca="false">IF(-B816&gt;C816,1,0)</f>
        <v>0</v>
      </c>
      <c r="H816" s="52" t="n">
        <f aca="false">IF(-B816&gt;D816,1,0)</f>
        <v>0</v>
      </c>
      <c r="I816" s="52" t="n">
        <f aca="false">IF(-B816&gt;E816,1,0)</f>
        <v>0</v>
      </c>
      <c r="J816" s="52" t="n">
        <f aca="false">IF(-B816&gt;F816,1,0)</f>
        <v>0</v>
      </c>
    </row>
    <row r="817" customFormat="false" ht="15" hidden="false" customHeight="false" outlineLevel="0" collapsed="false">
      <c r="A817" s="51" t="n">
        <f aca="false">Prices_MTM!A1050</f>
        <v>38862</v>
      </c>
      <c r="B817" s="43" t="n">
        <f aca="false">Prices_MTM!I1050</f>
        <v>142000</v>
      </c>
      <c r="C817" s="43" t="n">
        <f aca="false">-PERCENTILE(Prices_MTM!I800:I1049,1-Inputs!$B$8)</f>
        <v>177825</v>
      </c>
      <c r="D817" s="43" t="n">
        <f aca="false">NORMSINV(Inputs!$B$8)*STDEV(Prices_MTM!I800:I1049)</f>
        <v>188069.548925894</v>
      </c>
      <c r="E817" s="43" t="n">
        <f aca="false">-PERCENTILE(Prices_MTM!I800:I1049,1-Inputs!$B$9)</f>
        <v>241620</v>
      </c>
      <c r="F817" s="43" t="n">
        <f aca="false">NORMSINV(Inputs!$B$9)*STDEV(Prices_MTM!I800:I1049)</f>
        <v>265990.352057315</v>
      </c>
      <c r="G817" s="52" t="n">
        <f aca="false">IF(-B817&gt;C817,1,0)</f>
        <v>0</v>
      </c>
      <c r="H817" s="52" t="n">
        <f aca="false">IF(-B817&gt;D817,1,0)</f>
        <v>0</v>
      </c>
      <c r="I817" s="52" t="n">
        <f aca="false">IF(-B817&gt;E817,1,0)</f>
        <v>0</v>
      </c>
      <c r="J817" s="52" t="n">
        <f aca="false">IF(-B817&gt;F817,1,0)</f>
        <v>0</v>
      </c>
    </row>
    <row r="818" customFormat="false" ht="15" hidden="false" customHeight="false" outlineLevel="0" collapsed="false">
      <c r="A818" s="51" t="n">
        <f aca="false">Prices_MTM!A1051</f>
        <v>38863</v>
      </c>
      <c r="B818" s="43" t="n">
        <f aca="false">Prices_MTM!I1051</f>
        <v>-25500.0000000003</v>
      </c>
      <c r="C818" s="43" t="n">
        <f aca="false">-PERCENTILE(Prices_MTM!I801:I1050,1-Inputs!$B$8)</f>
        <v>177825</v>
      </c>
      <c r="D818" s="43" t="n">
        <f aca="false">NORMSINV(Inputs!$B$8)*STDEV(Prices_MTM!I801:I1050)</f>
        <v>188609.028020908</v>
      </c>
      <c r="E818" s="43" t="n">
        <f aca="false">-PERCENTILE(Prices_MTM!I801:I1050,1-Inputs!$B$9)</f>
        <v>241620</v>
      </c>
      <c r="F818" s="43" t="n">
        <f aca="false">NORMSINV(Inputs!$B$9)*STDEV(Prices_MTM!I801:I1050)</f>
        <v>266753.347636503</v>
      </c>
      <c r="G818" s="52" t="n">
        <f aca="false">IF(-B818&gt;C818,1,0)</f>
        <v>0</v>
      </c>
      <c r="H818" s="52" t="n">
        <f aca="false">IF(-B818&gt;D818,1,0)</f>
        <v>0</v>
      </c>
      <c r="I818" s="52" t="n">
        <f aca="false">IF(-B818&gt;E818,1,0)</f>
        <v>0</v>
      </c>
      <c r="J818" s="52" t="n">
        <f aca="false">IF(-B818&gt;F818,1,0)</f>
        <v>0</v>
      </c>
    </row>
    <row r="819" customFormat="false" ht="15" hidden="false" customHeight="false" outlineLevel="0" collapsed="false">
      <c r="A819" s="51" t="n">
        <f aca="false">Prices_MTM!A1052</f>
        <v>38867</v>
      </c>
      <c r="B819" s="43" t="n">
        <f aca="false">Prices_MTM!I1052</f>
        <v>53000.0000000001</v>
      </c>
      <c r="C819" s="43" t="n">
        <f aca="false">-PERCENTILE(Prices_MTM!I802:I1051,1-Inputs!$B$8)</f>
        <v>177825</v>
      </c>
      <c r="D819" s="43" t="n">
        <f aca="false">NORMSINV(Inputs!$B$8)*STDEV(Prices_MTM!I802:I1051)</f>
        <v>188136.911364174</v>
      </c>
      <c r="E819" s="43" t="n">
        <f aca="false">-PERCENTILE(Prices_MTM!I802:I1051,1-Inputs!$B$9)</f>
        <v>241620</v>
      </c>
      <c r="F819" s="43" t="n">
        <f aca="false">NORMSINV(Inputs!$B$9)*STDEV(Prices_MTM!I802:I1051)</f>
        <v>266085.624039281</v>
      </c>
      <c r="G819" s="52" t="n">
        <f aca="false">IF(-B819&gt;C819,1,0)</f>
        <v>0</v>
      </c>
      <c r="H819" s="52" t="n">
        <f aca="false">IF(-B819&gt;D819,1,0)</f>
        <v>0</v>
      </c>
      <c r="I819" s="52" t="n">
        <f aca="false">IF(-B819&gt;E819,1,0)</f>
        <v>0</v>
      </c>
      <c r="J819" s="52" t="n">
        <f aca="false">IF(-B819&gt;F819,1,0)</f>
        <v>0</v>
      </c>
    </row>
    <row r="820" customFormat="false" ht="15" hidden="false" customHeight="false" outlineLevel="0" collapsed="false">
      <c r="A820" s="51" t="n">
        <f aca="false">Prices_MTM!A1053</f>
        <v>38868</v>
      </c>
      <c r="B820" s="43" t="n">
        <f aca="false">Prices_MTM!I1053</f>
        <v>69500.0000000007</v>
      </c>
      <c r="C820" s="43" t="n">
        <f aca="false">-PERCENTILE(Prices_MTM!I803:I1052,1-Inputs!$B$8)</f>
        <v>177825</v>
      </c>
      <c r="D820" s="43" t="n">
        <f aca="false">NORMSINV(Inputs!$B$8)*STDEV(Prices_MTM!I803:I1052)</f>
        <v>188102.034751277</v>
      </c>
      <c r="E820" s="43" t="n">
        <f aca="false">-PERCENTILE(Prices_MTM!I803:I1052,1-Inputs!$B$9)</f>
        <v>241620</v>
      </c>
      <c r="F820" s="43" t="n">
        <f aca="false">NORMSINV(Inputs!$B$9)*STDEV(Prices_MTM!I803:I1052)</f>
        <v>266036.297380095</v>
      </c>
      <c r="G820" s="52" t="n">
        <f aca="false">IF(-B820&gt;C820,1,0)</f>
        <v>0</v>
      </c>
      <c r="H820" s="52" t="n">
        <f aca="false">IF(-B820&gt;D820,1,0)</f>
        <v>0</v>
      </c>
      <c r="I820" s="52" t="n">
        <f aca="false">IF(-B820&gt;E820,1,0)</f>
        <v>0</v>
      </c>
      <c r="J820" s="52" t="n">
        <f aca="false">IF(-B820&gt;F820,1,0)</f>
        <v>0</v>
      </c>
    </row>
    <row r="821" customFormat="false" ht="15" hidden="false" customHeight="false" outlineLevel="0" collapsed="false">
      <c r="A821" s="51" t="n">
        <f aca="false">Prices_MTM!A1054</f>
        <v>38869</v>
      </c>
      <c r="B821" s="43" t="n">
        <f aca="false">Prices_MTM!I1054</f>
        <v>-191000</v>
      </c>
      <c r="C821" s="43" t="n">
        <f aca="false">-PERCENTILE(Prices_MTM!I804:I1053,1-Inputs!$B$8)</f>
        <v>177825</v>
      </c>
      <c r="D821" s="43" t="n">
        <f aca="false">NORMSINV(Inputs!$B$8)*STDEV(Prices_MTM!I804:I1053)</f>
        <v>188218.939364038</v>
      </c>
      <c r="E821" s="43" t="n">
        <f aca="false">-PERCENTILE(Prices_MTM!I804:I1053,1-Inputs!$B$9)</f>
        <v>241620</v>
      </c>
      <c r="F821" s="43" t="n">
        <f aca="false">NORMSINV(Inputs!$B$9)*STDEV(Prices_MTM!I804:I1053)</f>
        <v>266201.637804863</v>
      </c>
      <c r="G821" s="52" t="n">
        <f aca="false">IF(-B821&gt;C821,1,0)</f>
        <v>1</v>
      </c>
      <c r="H821" s="52" t="n">
        <f aca="false">IF(-B821&gt;D821,1,0)</f>
        <v>1</v>
      </c>
      <c r="I821" s="52" t="n">
        <f aca="false">IF(-B821&gt;E821,1,0)</f>
        <v>0</v>
      </c>
      <c r="J821" s="52" t="n">
        <f aca="false">IF(-B821&gt;F821,1,0)</f>
        <v>0</v>
      </c>
    </row>
    <row r="822" customFormat="false" ht="15" hidden="false" customHeight="false" outlineLevel="0" collapsed="false">
      <c r="A822" s="51" t="n">
        <f aca="false">Prices_MTM!A1055</f>
        <v>38870</v>
      </c>
      <c r="B822" s="43" t="n">
        <f aca="false">Prices_MTM!I1055</f>
        <v>279500</v>
      </c>
      <c r="C822" s="43" t="n">
        <f aca="false">-PERCENTILE(Prices_MTM!I805:I1054,1-Inputs!$B$8)</f>
        <v>182625</v>
      </c>
      <c r="D822" s="43" t="n">
        <f aca="false">NORMSINV(Inputs!$B$8)*STDEV(Prices_MTM!I805:I1054)</f>
        <v>189221.446444343</v>
      </c>
      <c r="E822" s="43" t="n">
        <f aca="false">-PERCENTILE(Prices_MTM!I805:I1054,1-Inputs!$B$9)</f>
        <v>241620</v>
      </c>
      <c r="F822" s="43" t="n">
        <f aca="false">NORMSINV(Inputs!$B$9)*STDEV(Prices_MTM!I805:I1054)</f>
        <v>267619.50269981</v>
      </c>
      <c r="G822" s="52" t="n">
        <f aca="false">IF(-B822&gt;C822,1,0)</f>
        <v>0</v>
      </c>
      <c r="H822" s="52" t="n">
        <f aca="false">IF(-B822&gt;D822,1,0)</f>
        <v>0</v>
      </c>
      <c r="I822" s="52" t="n">
        <f aca="false">IF(-B822&gt;E822,1,0)</f>
        <v>0</v>
      </c>
      <c r="J822" s="52" t="n">
        <f aca="false">IF(-B822&gt;F822,1,0)</f>
        <v>0</v>
      </c>
    </row>
    <row r="823" customFormat="false" ht="15" hidden="false" customHeight="false" outlineLevel="0" collapsed="false">
      <c r="A823" s="51" t="n">
        <f aca="false">Prices_MTM!A1056</f>
        <v>38873</v>
      </c>
      <c r="B823" s="43" t="n">
        <f aca="false">Prices_MTM!I1056</f>
        <v>-58500.0000000001</v>
      </c>
      <c r="C823" s="43" t="n">
        <f aca="false">-PERCENTILE(Prices_MTM!I806:I1055,1-Inputs!$B$8)</f>
        <v>181950</v>
      </c>
      <c r="D823" s="43" t="n">
        <f aca="false">NORMSINV(Inputs!$B$8)*STDEV(Prices_MTM!I806:I1055)</f>
        <v>190396.705635203</v>
      </c>
      <c r="E823" s="43" t="n">
        <f aca="false">-PERCENTILE(Prices_MTM!I806:I1055,1-Inputs!$B$9)</f>
        <v>241620</v>
      </c>
      <c r="F823" s="43" t="n">
        <f aca="false">NORMSINV(Inputs!$B$9)*STDEV(Prices_MTM!I806:I1055)</f>
        <v>269281.694201415</v>
      </c>
      <c r="G823" s="52" t="n">
        <f aca="false">IF(-B823&gt;C823,1,0)</f>
        <v>0</v>
      </c>
      <c r="H823" s="52" t="n">
        <f aca="false">IF(-B823&gt;D823,1,0)</f>
        <v>0</v>
      </c>
      <c r="I823" s="52" t="n">
        <f aca="false">IF(-B823&gt;E823,1,0)</f>
        <v>0</v>
      </c>
      <c r="J823" s="52" t="n">
        <f aca="false">IF(-B823&gt;F823,1,0)</f>
        <v>0</v>
      </c>
    </row>
    <row r="824" customFormat="false" ht="15" hidden="false" customHeight="false" outlineLevel="0" collapsed="false">
      <c r="A824" s="51" t="n">
        <f aca="false">Prices_MTM!A1057</f>
        <v>38874</v>
      </c>
      <c r="B824" s="43" t="n">
        <f aca="false">Prices_MTM!I1057</f>
        <v>37000.0000000005</v>
      </c>
      <c r="C824" s="43" t="n">
        <f aca="false">-PERCENTILE(Prices_MTM!I807:I1056,1-Inputs!$B$8)</f>
        <v>181950</v>
      </c>
      <c r="D824" s="43" t="n">
        <f aca="false">NORMSINV(Inputs!$B$8)*STDEV(Prices_MTM!I807:I1056)</f>
        <v>190396.705635203</v>
      </c>
      <c r="E824" s="43" t="n">
        <f aca="false">-PERCENTILE(Prices_MTM!I807:I1056,1-Inputs!$B$9)</f>
        <v>241620</v>
      </c>
      <c r="F824" s="43" t="n">
        <f aca="false">NORMSINV(Inputs!$B$9)*STDEV(Prices_MTM!I807:I1056)</f>
        <v>269281.694201415</v>
      </c>
      <c r="G824" s="52" t="n">
        <f aca="false">IF(-B824&gt;C824,1,0)</f>
        <v>0</v>
      </c>
      <c r="H824" s="52" t="n">
        <f aca="false">IF(-B824&gt;D824,1,0)</f>
        <v>0</v>
      </c>
      <c r="I824" s="52" t="n">
        <f aca="false">IF(-B824&gt;E824,1,0)</f>
        <v>0</v>
      </c>
      <c r="J824" s="52" t="n">
        <f aca="false">IF(-B824&gt;F824,1,0)</f>
        <v>0</v>
      </c>
    </row>
    <row r="825" customFormat="false" ht="15" hidden="false" customHeight="false" outlineLevel="0" collapsed="false">
      <c r="A825" s="51" t="n">
        <f aca="false">Prices_MTM!A1058</f>
        <v>38875</v>
      </c>
      <c r="B825" s="43" t="n">
        <f aca="false">Prices_MTM!I1058</f>
        <v>-99000.0000000002</v>
      </c>
      <c r="C825" s="43" t="n">
        <f aca="false">-PERCENTILE(Prices_MTM!I808:I1057,1-Inputs!$B$8)</f>
        <v>181950</v>
      </c>
      <c r="D825" s="43" t="n">
        <f aca="false">NORMSINV(Inputs!$B$8)*STDEV(Prices_MTM!I808:I1057)</f>
        <v>190417.927735846</v>
      </c>
      <c r="E825" s="43" t="n">
        <f aca="false">-PERCENTILE(Prices_MTM!I808:I1057,1-Inputs!$B$9)</f>
        <v>241620</v>
      </c>
      <c r="F825" s="43" t="n">
        <f aca="false">NORMSINV(Inputs!$B$9)*STDEV(Prices_MTM!I808:I1057)</f>
        <v>269311.709023345</v>
      </c>
      <c r="G825" s="52" t="n">
        <f aca="false">IF(-B825&gt;C825,1,0)</f>
        <v>0</v>
      </c>
      <c r="H825" s="52" t="n">
        <f aca="false">IF(-B825&gt;D825,1,0)</f>
        <v>0</v>
      </c>
      <c r="I825" s="52" t="n">
        <f aca="false">IF(-B825&gt;E825,1,0)</f>
        <v>0</v>
      </c>
      <c r="J825" s="52" t="n">
        <f aca="false">IF(-B825&gt;F825,1,0)</f>
        <v>0</v>
      </c>
    </row>
    <row r="826" customFormat="false" ht="15" hidden="false" customHeight="false" outlineLevel="0" collapsed="false">
      <c r="A826" s="51" t="n">
        <f aca="false">Prices_MTM!A1059</f>
        <v>38876</v>
      </c>
      <c r="B826" s="43" t="n">
        <f aca="false">Prices_MTM!I1059</f>
        <v>5499.99999999926</v>
      </c>
      <c r="C826" s="43" t="n">
        <f aca="false">-PERCENTILE(Prices_MTM!I809:I1058,1-Inputs!$B$8)</f>
        <v>181950</v>
      </c>
      <c r="D826" s="43" t="n">
        <f aca="false">NORMSINV(Inputs!$B$8)*STDEV(Prices_MTM!I809:I1058)</f>
        <v>189869.479222231</v>
      </c>
      <c r="E826" s="43" t="n">
        <f aca="false">-PERCENTILE(Prices_MTM!I809:I1058,1-Inputs!$B$9)</f>
        <v>241620</v>
      </c>
      <c r="F826" s="43" t="n">
        <f aca="false">NORMSINV(Inputs!$B$9)*STDEV(Prices_MTM!I809:I1058)</f>
        <v>268536.027824263</v>
      </c>
      <c r="G826" s="52" t="n">
        <f aca="false">IF(-B826&gt;C826,1,0)</f>
        <v>0</v>
      </c>
      <c r="H826" s="52" t="n">
        <f aca="false">IF(-B826&gt;D826,1,0)</f>
        <v>0</v>
      </c>
      <c r="I826" s="52" t="n">
        <f aca="false">IF(-B826&gt;E826,1,0)</f>
        <v>0</v>
      </c>
      <c r="J826" s="52" t="n">
        <f aca="false">IF(-B826&gt;F826,1,0)</f>
        <v>0</v>
      </c>
    </row>
    <row r="827" customFormat="false" ht="15" hidden="false" customHeight="false" outlineLevel="0" collapsed="false">
      <c r="A827" s="51" t="n">
        <f aca="false">Prices_MTM!A1060</f>
        <v>38877</v>
      </c>
      <c r="B827" s="43" t="n">
        <f aca="false">Prices_MTM!I1060</f>
        <v>-31499.999999999</v>
      </c>
      <c r="C827" s="43" t="n">
        <f aca="false">-PERCENTILE(Prices_MTM!I810:I1059,1-Inputs!$B$8)</f>
        <v>181950</v>
      </c>
      <c r="D827" s="43" t="n">
        <f aca="false">NORMSINV(Inputs!$B$8)*STDEV(Prices_MTM!I810:I1059)</f>
        <v>189868.088375243</v>
      </c>
      <c r="E827" s="43" t="n">
        <f aca="false">-PERCENTILE(Prices_MTM!I810:I1059,1-Inputs!$B$9)</f>
        <v>241620</v>
      </c>
      <c r="F827" s="43" t="n">
        <f aca="false">NORMSINV(Inputs!$B$9)*STDEV(Prices_MTM!I810:I1059)</f>
        <v>268534.060722825</v>
      </c>
      <c r="G827" s="52" t="n">
        <f aca="false">IF(-B827&gt;C827,1,0)</f>
        <v>0</v>
      </c>
      <c r="H827" s="52" t="n">
        <f aca="false">IF(-B827&gt;D827,1,0)</f>
        <v>0</v>
      </c>
      <c r="I827" s="52" t="n">
        <f aca="false">IF(-B827&gt;E827,1,0)</f>
        <v>0</v>
      </c>
      <c r="J827" s="52" t="n">
        <f aca="false">IF(-B827&gt;F827,1,0)</f>
        <v>0</v>
      </c>
    </row>
    <row r="828" customFormat="false" ht="15" hidden="false" customHeight="false" outlineLevel="0" collapsed="false">
      <c r="A828" s="51" t="n">
        <f aca="false">Prices_MTM!A1061</f>
        <v>38880</v>
      </c>
      <c r="B828" s="43" t="n">
        <f aca="false">Prices_MTM!I1061</f>
        <v>-108500.000000001</v>
      </c>
      <c r="C828" s="43" t="n">
        <f aca="false">-PERCENTILE(Prices_MTM!I811:I1060,1-Inputs!$B$8)</f>
        <v>181950</v>
      </c>
      <c r="D828" s="43" t="n">
        <f aca="false">NORMSINV(Inputs!$B$8)*STDEV(Prices_MTM!I811:I1060)</f>
        <v>189754.567226341</v>
      </c>
      <c r="E828" s="43" t="n">
        <f aca="false">-PERCENTILE(Prices_MTM!I811:I1060,1-Inputs!$B$9)</f>
        <v>241620</v>
      </c>
      <c r="F828" s="43" t="n">
        <f aca="false">NORMSINV(Inputs!$B$9)*STDEV(Prices_MTM!I811:I1060)</f>
        <v>268373.50559556</v>
      </c>
      <c r="G828" s="52" t="n">
        <f aca="false">IF(-B828&gt;C828,1,0)</f>
        <v>0</v>
      </c>
      <c r="H828" s="52" t="n">
        <f aca="false">IF(-B828&gt;D828,1,0)</f>
        <v>0</v>
      </c>
      <c r="I828" s="52" t="n">
        <f aca="false">IF(-B828&gt;E828,1,0)</f>
        <v>0</v>
      </c>
      <c r="J828" s="52" t="n">
        <f aca="false">IF(-B828&gt;F828,1,0)</f>
        <v>0</v>
      </c>
    </row>
    <row r="829" customFormat="false" ht="15" hidden="false" customHeight="false" outlineLevel="0" collapsed="false">
      <c r="A829" s="51" t="n">
        <f aca="false">Prices_MTM!A1062</f>
        <v>38881</v>
      </c>
      <c r="B829" s="43" t="n">
        <f aca="false">Prices_MTM!I1062</f>
        <v>-32499.9999999996</v>
      </c>
      <c r="C829" s="43" t="n">
        <f aca="false">-PERCENTILE(Prices_MTM!I812:I1061,1-Inputs!$B$8)</f>
        <v>181950</v>
      </c>
      <c r="D829" s="43" t="n">
        <f aca="false">NORMSINV(Inputs!$B$8)*STDEV(Prices_MTM!I812:I1061)</f>
        <v>189881.283385524</v>
      </c>
      <c r="E829" s="43" t="n">
        <f aca="false">-PERCENTILE(Prices_MTM!I812:I1061,1-Inputs!$B$9)</f>
        <v>241620</v>
      </c>
      <c r="F829" s="43" t="n">
        <f aca="false">NORMSINV(Inputs!$B$9)*STDEV(Prices_MTM!I812:I1061)</f>
        <v>268552.722677671</v>
      </c>
      <c r="G829" s="52" t="n">
        <f aca="false">IF(-B829&gt;C829,1,0)</f>
        <v>0</v>
      </c>
      <c r="H829" s="52" t="n">
        <f aca="false">IF(-B829&gt;D829,1,0)</f>
        <v>0</v>
      </c>
      <c r="I829" s="52" t="n">
        <f aca="false">IF(-B829&gt;E829,1,0)</f>
        <v>0</v>
      </c>
      <c r="J829" s="52" t="n">
        <f aca="false">IF(-B829&gt;F829,1,0)</f>
        <v>0</v>
      </c>
    </row>
    <row r="830" customFormat="false" ht="15" hidden="false" customHeight="false" outlineLevel="0" collapsed="false">
      <c r="A830" s="51" t="n">
        <f aca="false">Prices_MTM!A1063</f>
        <v>38882</v>
      </c>
      <c r="B830" s="43" t="n">
        <f aca="false">Prices_MTM!I1063</f>
        <v>71500.0000000004</v>
      </c>
      <c r="C830" s="43" t="n">
        <f aca="false">-PERCENTILE(Prices_MTM!I813:I1062,1-Inputs!$B$8)</f>
        <v>181950</v>
      </c>
      <c r="D830" s="43" t="n">
        <f aca="false">NORMSINV(Inputs!$B$8)*STDEV(Prices_MTM!I813:I1062)</f>
        <v>189902.782112115</v>
      </c>
      <c r="E830" s="43" t="n">
        <f aca="false">-PERCENTILE(Prices_MTM!I813:I1062,1-Inputs!$B$9)</f>
        <v>241620</v>
      </c>
      <c r="F830" s="43" t="n">
        <f aca="false">NORMSINV(Inputs!$B$9)*STDEV(Prices_MTM!I813:I1062)</f>
        <v>268583.128736958</v>
      </c>
      <c r="G830" s="52" t="n">
        <f aca="false">IF(-B830&gt;C830,1,0)</f>
        <v>0</v>
      </c>
      <c r="H830" s="52" t="n">
        <f aca="false">IF(-B830&gt;D830,1,0)</f>
        <v>0</v>
      </c>
      <c r="I830" s="52" t="n">
        <f aca="false">IF(-B830&gt;E830,1,0)</f>
        <v>0</v>
      </c>
      <c r="J830" s="52" t="n">
        <f aca="false">IF(-B830&gt;F830,1,0)</f>
        <v>0</v>
      </c>
    </row>
    <row r="831" customFormat="false" ht="15" hidden="false" customHeight="false" outlineLevel="0" collapsed="false">
      <c r="A831" s="51" t="n">
        <f aca="false">Prices_MTM!A1064</f>
        <v>38883</v>
      </c>
      <c r="B831" s="43" t="n">
        <f aca="false">Prices_MTM!I1064</f>
        <v>39999.9999999992</v>
      </c>
      <c r="C831" s="43" t="n">
        <f aca="false">-PERCENTILE(Prices_MTM!I814:I1063,1-Inputs!$B$8)</f>
        <v>181950</v>
      </c>
      <c r="D831" s="43" t="n">
        <f aca="false">NORMSINV(Inputs!$B$8)*STDEV(Prices_MTM!I814:I1063)</f>
        <v>189856.851120738</v>
      </c>
      <c r="E831" s="43" t="n">
        <f aca="false">-PERCENTILE(Prices_MTM!I814:I1063,1-Inputs!$B$9)</f>
        <v>241620</v>
      </c>
      <c r="F831" s="43" t="n">
        <f aca="false">NORMSINV(Inputs!$B$9)*STDEV(Prices_MTM!I814:I1063)</f>
        <v>268518.167659333</v>
      </c>
      <c r="G831" s="52" t="n">
        <f aca="false">IF(-B831&gt;C831,1,0)</f>
        <v>0</v>
      </c>
      <c r="H831" s="52" t="n">
        <f aca="false">IF(-B831&gt;D831,1,0)</f>
        <v>0</v>
      </c>
      <c r="I831" s="52" t="n">
        <f aca="false">IF(-B831&gt;E831,1,0)</f>
        <v>0</v>
      </c>
      <c r="J831" s="52" t="n">
        <f aca="false">IF(-B831&gt;F831,1,0)</f>
        <v>0</v>
      </c>
    </row>
    <row r="832" customFormat="false" ht="15" hidden="false" customHeight="false" outlineLevel="0" collapsed="false">
      <c r="A832" s="51" t="n">
        <f aca="false">Prices_MTM!A1065</f>
        <v>38884</v>
      </c>
      <c r="B832" s="43" t="n">
        <f aca="false">Prices_MTM!I1065</f>
        <v>48499.9999999999</v>
      </c>
      <c r="C832" s="43" t="n">
        <f aca="false">-PERCENTILE(Prices_MTM!I815:I1064,1-Inputs!$B$8)</f>
        <v>181950</v>
      </c>
      <c r="D832" s="43" t="n">
        <f aca="false">NORMSINV(Inputs!$B$8)*STDEV(Prices_MTM!I815:I1064)</f>
        <v>189645.109335651</v>
      </c>
      <c r="E832" s="43" t="n">
        <f aca="false">-PERCENTILE(Prices_MTM!I815:I1064,1-Inputs!$B$9)</f>
        <v>241620</v>
      </c>
      <c r="F832" s="43" t="n">
        <f aca="false">NORMSINV(Inputs!$B$9)*STDEV(Prices_MTM!I815:I1064)</f>
        <v>268218.697211926</v>
      </c>
      <c r="G832" s="52" t="n">
        <f aca="false">IF(-B832&gt;C832,1,0)</f>
        <v>0</v>
      </c>
      <c r="H832" s="52" t="n">
        <f aca="false">IF(-B832&gt;D832,1,0)</f>
        <v>0</v>
      </c>
      <c r="I832" s="52" t="n">
        <f aca="false">IF(-B832&gt;E832,1,0)</f>
        <v>0</v>
      </c>
      <c r="J832" s="52" t="n">
        <f aca="false">IF(-B832&gt;F832,1,0)</f>
        <v>0</v>
      </c>
    </row>
    <row r="833" customFormat="false" ht="15" hidden="false" customHeight="false" outlineLevel="0" collapsed="false">
      <c r="A833" s="51" t="n">
        <f aca="false">Prices_MTM!A1066</f>
        <v>38887</v>
      </c>
      <c r="B833" s="43" t="n">
        <f aca="false">Prices_MTM!I1066</f>
        <v>-123500.000000001</v>
      </c>
      <c r="C833" s="43" t="n">
        <f aca="false">-PERCENTILE(Prices_MTM!I816:I1065,1-Inputs!$B$8)</f>
        <v>181950</v>
      </c>
      <c r="D833" s="43" t="n">
        <f aca="false">NORMSINV(Inputs!$B$8)*STDEV(Prices_MTM!I816:I1065)</f>
        <v>189254.72672528</v>
      </c>
      <c r="E833" s="43" t="n">
        <f aca="false">-PERCENTILE(Prices_MTM!I816:I1065,1-Inputs!$B$9)</f>
        <v>241620</v>
      </c>
      <c r="F833" s="43" t="n">
        <f aca="false">NORMSINV(Inputs!$B$9)*STDEV(Prices_MTM!I816:I1065)</f>
        <v>267666.57163624</v>
      </c>
      <c r="G833" s="52" t="n">
        <f aca="false">IF(-B833&gt;C833,1,0)</f>
        <v>0</v>
      </c>
      <c r="H833" s="52" t="n">
        <f aca="false">IF(-B833&gt;D833,1,0)</f>
        <v>0</v>
      </c>
      <c r="I833" s="52" t="n">
        <f aca="false">IF(-B833&gt;E833,1,0)</f>
        <v>0</v>
      </c>
      <c r="J833" s="52" t="n">
        <f aca="false">IF(-B833&gt;F833,1,0)</f>
        <v>0</v>
      </c>
    </row>
    <row r="834" customFormat="false" ht="15" hidden="false" customHeight="false" outlineLevel="0" collapsed="false">
      <c r="A834" s="51" t="n">
        <f aca="false">Prices_MTM!A1067</f>
        <v>38888</v>
      </c>
      <c r="B834" s="43" t="n">
        <f aca="false">Prices_MTM!I1067</f>
        <v>-49499.999999999</v>
      </c>
      <c r="C834" s="43" t="n">
        <f aca="false">-PERCENTILE(Prices_MTM!I817:I1066,1-Inputs!$B$8)</f>
        <v>181950</v>
      </c>
      <c r="D834" s="43" t="n">
        <f aca="false">NORMSINV(Inputs!$B$8)*STDEV(Prices_MTM!I817:I1066)</f>
        <v>189622.324520458</v>
      </c>
      <c r="E834" s="43" t="n">
        <f aca="false">-PERCENTILE(Prices_MTM!I817:I1066,1-Inputs!$B$9)</f>
        <v>241620</v>
      </c>
      <c r="F834" s="43" t="n">
        <f aca="false">NORMSINV(Inputs!$B$9)*STDEV(Prices_MTM!I817:I1066)</f>
        <v>268186.472212986</v>
      </c>
      <c r="G834" s="52" t="n">
        <f aca="false">IF(-B834&gt;C834,1,0)</f>
        <v>0</v>
      </c>
      <c r="H834" s="52" t="n">
        <f aca="false">IF(-B834&gt;D834,1,0)</f>
        <v>0</v>
      </c>
      <c r="I834" s="52" t="n">
        <f aca="false">IF(-B834&gt;E834,1,0)</f>
        <v>0</v>
      </c>
      <c r="J834" s="52" t="n">
        <f aca="false">IF(-B834&gt;F834,1,0)</f>
        <v>0</v>
      </c>
    </row>
    <row r="835" customFormat="false" ht="15" hidden="false" customHeight="false" outlineLevel="0" collapsed="false">
      <c r="A835" s="51" t="n">
        <f aca="false">Prices_MTM!A1068</f>
        <v>38889</v>
      </c>
      <c r="B835" s="43" t="n">
        <f aca="false">Prices_MTM!I1068</f>
        <v>46999.9999999992</v>
      </c>
      <c r="C835" s="43" t="n">
        <f aca="false">-PERCENTILE(Prices_MTM!I818:I1067,1-Inputs!$B$8)</f>
        <v>181950</v>
      </c>
      <c r="D835" s="43" t="n">
        <f aca="false">NORMSINV(Inputs!$B$8)*STDEV(Prices_MTM!I818:I1067)</f>
        <v>189482.15989934</v>
      </c>
      <c r="E835" s="43" t="n">
        <f aca="false">-PERCENTILE(Prices_MTM!I818:I1067,1-Inputs!$B$9)</f>
        <v>241620</v>
      </c>
      <c r="F835" s="43" t="n">
        <f aca="false">NORMSINV(Inputs!$B$9)*STDEV(Prices_MTM!I818:I1067)</f>
        <v>267988.234714517</v>
      </c>
      <c r="G835" s="52" t="n">
        <f aca="false">IF(-B835&gt;C835,1,0)</f>
        <v>0</v>
      </c>
      <c r="H835" s="52" t="n">
        <f aca="false">IF(-B835&gt;D835,1,0)</f>
        <v>0</v>
      </c>
      <c r="I835" s="52" t="n">
        <f aca="false">IF(-B835&gt;E835,1,0)</f>
        <v>0</v>
      </c>
      <c r="J835" s="52" t="n">
        <f aca="false">IF(-B835&gt;F835,1,0)</f>
        <v>0</v>
      </c>
    </row>
    <row r="836" customFormat="false" ht="15" hidden="false" customHeight="false" outlineLevel="0" collapsed="false">
      <c r="A836" s="51" t="n">
        <f aca="false">Prices_MTM!A1069</f>
        <v>38890</v>
      </c>
      <c r="B836" s="43" t="n">
        <f aca="false">Prices_MTM!I1069</f>
        <v>-16499.9999999985</v>
      </c>
      <c r="C836" s="43" t="n">
        <f aca="false">-PERCENTILE(Prices_MTM!I819:I1068,1-Inputs!$B$8)</f>
        <v>181950</v>
      </c>
      <c r="D836" s="43" t="n">
        <f aca="false">NORMSINV(Inputs!$B$8)*STDEV(Prices_MTM!I819:I1068)</f>
        <v>189531.956718134</v>
      </c>
      <c r="E836" s="43" t="n">
        <f aca="false">-PERCENTILE(Prices_MTM!I819:I1068,1-Inputs!$B$9)</f>
        <v>241620</v>
      </c>
      <c r="F836" s="43" t="n">
        <f aca="false">NORMSINV(Inputs!$B$9)*STDEV(Prices_MTM!I819:I1068)</f>
        <v>268058.663305631</v>
      </c>
      <c r="G836" s="52" t="n">
        <f aca="false">IF(-B836&gt;C836,1,0)</f>
        <v>0</v>
      </c>
      <c r="H836" s="52" t="n">
        <f aca="false">IF(-B836&gt;D836,1,0)</f>
        <v>0</v>
      </c>
      <c r="I836" s="52" t="n">
        <f aca="false">IF(-B836&gt;E836,1,0)</f>
        <v>0</v>
      </c>
      <c r="J836" s="52" t="n">
        <f aca="false">IF(-B836&gt;F836,1,0)</f>
        <v>0</v>
      </c>
    </row>
    <row r="837" customFormat="false" ht="15" hidden="false" customHeight="false" outlineLevel="0" collapsed="false">
      <c r="A837" s="51" t="n">
        <f aca="false">Prices_MTM!A1070</f>
        <v>38891</v>
      </c>
      <c r="B837" s="43" t="n">
        <f aca="false">Prices_MTM!I1070</f>
        <v>-27500.0000000006</v>
      </c>
      <c r="C837" s="43" t="n">
        <f aca="false">-PERCENTILE(Prices_MTM!I820:I1069,1-Inputs!$B$8)</f>
        <v>181950</v>
      </c>
      <c r="D837" s="43" t="n">
        <f aca="false">NORMSINV(Inputs!$B$8)*STDEV(Prices_MTM!I820:I1069)</f>
        <v>189396.509057473</v>
      </c>
      <c r="E837" s="43" t="n">
        <f aca="false">-PERCENTILE(Prices_MTM!I820:I1069,1-Inputs!$B$9)</f>
        <v>241620</v>
      </c>
      <c r="F837" s="43" t="n">
        <f aca="false">NORMSINV(Inputs!$B$9)*STDEV(Prices_MTM!I820:I1069)</f>
        <v>267867.097094354</v>
      </c>
      <c r="G837" s="52" t="n">
        <f aca="false">IF(-B837&gt;C837,1,0)</f>
        <v>0</v>
      </c>
      <c r="H837" s="52" t="n">
        <f aca="false">IF(-B837&gt;D837,1,0)</f>
        <v>0</v>
      </c>
      <c r="I837" s="52" t="n">
        <f aca="false">IF(-B837&gt;E837,1,0)</f>
        <v>0</v>
      </c>
      <c r="J837" s="52" t="n">
        <f aca="false">IF(-B837&gt;F837,1,0)</f>
        <v>0</v>
      </c>
    </row>
    <row r="838" customFormat="false" ht="15" hidden="false" customHeight="false" outlineLevel="0" collapsed="false">
      <c r="A838" s="51" t="n">
        <f aca="false">Prices_MTM!A1071</f>
        <v>38894</v>
      </c>
      <c r="B838" s="43" t="n">
        <f aca="false">Prices_MTM!I1071</f>
        <v>116000</v>
      </c>
      <c r="C838" s="43" t="n">
        <f aca="false">-PERCENTILE(Prices_MTM!I821:I1070,1-Inputs!$B$8)</f>
        <v>181950</v>
      </c>
      <c r="D838" s="43" t="n">
        <f aca="false">NORMSINV(Inputs!$B$8)*STDEV(Prices_MTM!I821:I1070)</f>
        <v>189327.708385822</v>
      </c>
      <c r="E838" s="43" t="n">
        <f aca="false">-PERCENTILE(Prices_MTM!I821:I1070,1-Inputs!$B$9)</f>
        <v>241620</v>
      </c>
      <c r="F838" s="43" t="n">
        <f aca="false">NORMSINV(Inputs!$B$9)*STDEV(Prices_MTM!I821:I1070)</f>
        <v>267769.790991485</v>
      </c>
      <c r="G838" s="52" t="n">
        <f aca="false">IF(-B838&gt;C838,1,0)</f>
        <v>0</v>
      </c>
      <c r="H838" s="52" t="n">
        <f aca="false">IF(-B838&gt;D838,1,0)</f>
        <v>0</v>
      </c>
      <c r="I838" s="52" t="n">
        <f aca="false">IF(-B838&gt;E838,1,0)</f>
        <v>0</v>
      </c>
      <c r="J838" s="52" t="n">
        <f aca="false">IF(-B838&gt;F838,1,0)</f>
        <v>0</v>
      </c>
    </row>
    <row r="839" customFormat="false" ht="15" hidden="false" customHeight="false" outlineLevel="0" collapsed="false">
      <c r="A839" s="51" t="n">
        <f aca="false">Prices_MTM!A1072</f>
        <v>38896</v>
      </c>
      <c r="B839" s="43" t="n">
        <f aca="false">Prices_MTM!I1072</f>
        <v>-43499.9999999995</v>
      </c>
      <c r="C839" s="43" t="n">
        <f aca="false">-PERCENTILE(Prices_MTM!I822:I1071,1-Inputs!$B$8)</f>
        <v>181950</v>
      </c>
      <c r="D839" s="43" t="n">
        <f aca="false">NORMSINV(Inputs!$B$8)*STDEV(Prices_MTM!I822:I1071)</f>
        <v>189594.127497634</v>
      </c>
      <c r="E839" s="43" t="n">
        <f aca="false">-PERCENTILE(Prices_MTM!I822:I1071,1-Inputs!$B$9)</f>
        <v>241620</v>
      </c>
      <c r="F839" s="43" t="n">
        <f aca="false">NORMSINV(Inputs!$B$9)*STDEV(Prices_MTM!I822:I1071)</f>
        <v>268146.592625509</v>
      </c>
      <c r="G839" s="52" t="n">
        <f aca="false">IF(-B839&gt;C839,1,0)</f>
        <v>0</v>
      </c>
      <c r="H839" s="52" t="n">
        <f aca="false">IF(-B839&gt;D839,1,0)</f>
        <v>0</v>
      </c>
      <c r="I839" s="52" t="n">
        <f aca="false">IF(-B839&gt;E839,1,0)</f>
        <v>0</v>
      </c>
      <c r="J839" s="52" t="n">
        <f aca="false">IF(-B839&gt;F839,1,0)</f>
        <v>0</v>
      </c>
    </row>
    <row r="840" customFormat="false" ht="15" hidden="false" customHeight="false" outlineLevel="0" collapsed="false">
      <c r="A840" s="51" t="n">
        <f aca="false">Prices_MTM!A1073</f>
        <v>38897</v>
      </c>
      <c r="B840" s="43" t="n">
        <f aca="false">Prices_MTM!I1073</f>
        <v>71999.9999999999</v>
      </c>
      <c r="C840" s="43" t="n">
        <f aca="false">-PERCENTILE(Prices_MTM!I823:I1072,1-Inputs!$B$8)</f>
        <v>181950</v>
      </c>
      <c r="D840" s="43" t="n">
        <f aca="false">NORMSINV(Inputs!$B$8)*STDEV(Prices_MTM!I823:I1072)</f>
        <v>189628.78540805</v>
      </c>
      <c r="E840" s="43" t="n">
        <f aca="false">-PERCENTILE(Prices_MTM!I823:I1072,1-Inputs!$B$9)</f>
        <v>241620</v>
      </c>
      <c r="F840" s="43" t="n">
        <f aca="false">NORMSINV(Inputs!$B$9)*STDEV(Prices_MTM!I823:I1072)</f>
        <v>268195.609969603</v>
      </c>
      <c r="G840" s="52" t="n">
        <f aca="false">IF(-B840&gt;C840,1,0)</f>
        <v>0</v>
      </c>
      <c r="H840" s="52" t="n">
        <f aca="false">IF(-B840&gt;D840,1,0)</f>
        <v>0</v>
      </c>
      <c r="I840" s="52" t="n">
        <f aca="false">IF(-B840&gt;E840,1,0)</f>
        <v>0</v>
      </c>
      <c r="J840" s="52" t="n">
        <f aca="false">IF(-B840&gt;F840,1,0)</f>
        <v>0</v>
      </c>
    </row>
    <row r="841" customFormat="false" ht="15" hidden="false" customHeight="false" outlineLevel="0" collapsed="false">
      <c r="A841" s="51" t="n">
        <f aca="false">Prices_MTM!A1074</f>
        <v>38898</v>
      </c>
      <c r="B841" s="43" t="n">
        <f aca="false">Prices_MTM!I1074</f>
        <v>34999.9999999994</v>
      </c>
      <c r="C841" s="43" t="n">
        <f aca="false">-PERCENTILE(Prices_MTM!I824:I1073,1-Inputs!$B$8)</f>
        <v>181950</v>
      </c>
      <c r="D841" s="43" t="n">
        <f aca="false">NORMSINV(Inputs!$B$8)*STDEV(Prices_MTM!I824:I1073)</f>
        <v>189568.261049769</v>
      </c>
      <c r="E841" s="43" t="n">
        <f aca="false">-PERCENTILE(Prices_MTM!I824:I1073,1-Inputs!$B$9)</f>
        <v>241620</v>
      </c>
      <c r="F841" s="43" t="n">
        <f aca="false">NORMSINV(Inputs!$B$9)*STDEV(Prices_MTM!I824:I1073)</f>
        <v>268110.009214674</v>
      </c>
      <c r="G841" s="52" t="n">
        <f aca="false">IF(-B841&gt;C841,1,0)</f>
        <v>0</v>
      </c>
      <c r="H841" s="52" t="n">
        <f aca="false">IF(-B841&gt;D841,1,0)</f>
        <v>0</v>
      </c>
      <c r="I841" s="52" t="n">
        <f aca="false">IF(-B841&gt;E841,1,0)</f>
        <v>0</v>
      </c>
      <c r="J841" s="52" t="n">
        <f aca="false">IF(-B841&gt;F841,1,0)</f>
        <v>0</v>
      </c>
    </row>
    <row r="842" customFormat="false" ht="15" hidden="false" customHeight="false" outlineLevel="0" collapsed="false">
      <c r="A842" s="51" t="n">
        <f aca="false">Prices_MTM!A1075</f>
        <v>38903</v>
      </c>
      <c r="B842" s="43" t="n">
        <f aca="false">Prices_MTM!I1075</f>
        <v>142000.000000001</v>
      </c>
      <c r="C842" s="43" t="n">
        <f aca="false">-PERCENTILE(Prices_MTM!I825:I1074,1-Inputs!$B$8)</f>
        <v>181950</v>
      </c>
      <c r="D842" s="43" t="n">
        <f aca="false">NORMSINV(Inputs!$B$8)*STDEV(Prices_MTM!I825:I1074)</f>
        <v>189199.948401771</v>
      </c>
      <c r="E842" s="43" t="n">
        <f aca="false">-PERCENTILE(Prices_MTM!I825:I1074,1-Inputs!$B$9)</f>
        <v>241620</v>
      </c>
      <c r="F842" s="43" t="n">
        <f aca="false">NORMSINV(Inputs!$B$9)*STDEV(Prices_MTM!I825:I1074)</f>
        <v>267589.097607943</v>
      </c>
      <c r="G842" s="52" t="n">
        <f aca="false">IF(-B842&gt;C842,1,0)</f>
        <v>0</v>
      </c>
      <c r="H842" s="52" t="n">
        <f aca="false">IF(-B842&gt;D842,1,0)</f>
        <v>0</v>
      </c>
      <c r="I842" s="52" t="n">
        <f aca="false">IF(-B842&gt;E842,1,0)</f>
        <v>0</v>
      </c>
      <c r="J842" s="52" t="n">
        <f aca="false">IF(-B842&gt;F842,1,0)</f>
        <v>0</v>
      </c>
    </row>
    <row r="843" customFormat="false" ht="15" hidden="false" customHeight="false" outlineLevel="0" collapsed="false">
      <c r="A843" s="51" t="n">
        <f aca="false">Prices_MTM!A1076</f>
        <v>38904</v>
      </c>
      <c r="B843" s="43" t="n">
        <f aca="false">Prices_MTM!I1076</f>
        <v>-32000.0000000007</v>
      </c>
      <c r="C843" s="43" t="n">
        <f aca="false">-PERCENTILE(Prices_MTM!I826:I1075,1-Inputs!$B$8)</f>
        <v>181950</v>
      </c>
      <c r="D843" s="43" t="n">
        <f aca="false">NORMSINV(Inputs!$B$8)*STDEV(Prices_MTM!I826:I1075)</f>
        <v>189086.599814425</v>
      </c>
      <c r="E843" s="43" t="n">
        <f aca="false">-PERCENTILE(Prices_MTM!I826:I1075,1-Inputs!$B$9)</f>
        <v>241620</v>
      </c>
      <c r="F843" s="43" t="n">
        <f aca="false">NORMSINV(Inputs!$B$9)*STDEV(Prices_MTM!I826:I1075)</f>
        <v>267428.786537781</v>
      </c>
      <c r="G843" s="52" t="n">
        <f aca="false">IF(-B843&gt;C843,1,0)</f>
        <v>0</v>
      </c>
      <c r="H843" s="52" t="n">
        <f aca="false">IF(-B843&gt;D843,1,0)</f>
        <v>0</v>
      </c>
      <c r="I843" s="52" t="n">
        <f aca="false">IF(-B843&gt;E843,1,0)</f>
        <v>0</v>
      </c>
      <c r="J843" s="52" t="n">
        <f aca="false">IF(-B843&gt;F843,1,0)</f>
        <v>0</v>
      </c>
    </row>
    <row r="844" customFormat="false" ht="15" hidden="false" customHeight="false" outlineLevel="0" collapsed="false">
      <c r="A844" s="51" t="n">
        <f aca="false">Prices_MTM!A1077</f>
        <v>38905</v>
      </c>
      <c r="B844" s="43" t="n">
        <f aca="false">Prices_MTM!I1077</f>
        <v>-174999.999999999</v>
      </c>
      <c r="C844" s="43" t="n">
        <f aca="false">-PERCENTILE(Prices_MTM!I827:I1076,1-Inputs!$B$8)</f>
        <v>181950</v>
      </c>
      <c r="D844" s="43" t="n">
        <f aca="false">NORMSINV(Inputs!$B$8)*STDEV(Prices_MTM!I827:I1076)</f>
        <v>189126.977075</v>
      </c>
      <c r="E844" s="43" t="n">
        <f aca="false">-PERCENTILE(Prices_MTM!I827:I1076,1-Inputs!$B$9)</f>
        <v>241620</v>
      </c>
      <c r="F844" s="43" t="n">
        <f aca="false">NORMSINV(Inputs!$B$9)*STDEV(Prices_MTM!I827:I1076)</f>
        <v>267485.892867947</v>
      </c>
      <c r="G844" s="52" t="n">
        <f aca="false">IF(-B844&gt;C844,1,0)</f>
        <v>0</v>
      </c>
      <c r="H844" s="52" t="n">
        <f aca="false">IF(-B844&gt;D844,1,0)</f>
        <v>0</v>
      </c>
      <c r="I844" s="52" t="n">
        <f aca="false">IF(-B844&gt;E844,1,0)</f>
        <v>0</v>
      </c>
      <c r="J844" s="52" t="n">
        <f aca="false">IF(-B844&gt;F844,1,0)</f>
        <v>0</v>
      </c>
    </row>
    <row r="845" customFormat="false" ht="15" hidden="false" customHeight="false" outlineLevel="0" collapsed="false">
      <c r="A845" s="51" t="n">
        <f aca="false">Prices_MTM!A1078</f>
        <v>38908</v>
      </c>
      <c r="B845" s="43" t="n">
        <f aca="false">Prices_MTM!I1078</f>
        <v>61499.9999999995</v>
      </c>
      <c r="C845" s="43" t="n">
        <f aca="false">-PERCENTILE(Prices_MTM!I828:I1077,1-Inputs!$B$8)</f>
        <v>181950</v>
      </c>
      <c r="D845" s="43" t="n">
        <f aca="false">NORMSINV(Inputs!$B$8)*STDEV(Prices_MTM!I828:I1077)</f>
        <v>190043.263512145</v>
      </c>
      <c r="E845" s="43" t="n">
        <f aca="false">-PERCENTILE(Prices_MTM!I828:I1077,1-Inputs!$B$9)</f>
        <v>241620</v>
      </c>
      <c r="F845" s="43" t="n">
        <f aca="false">NORMSINV(Inputs!$B$9)*STDEV(Prices_MTM!I828:I1077)</f>
        <v>268781.814261888</v>
      </c>
      <c r="G845" s="52" t="n">
        <f aca="false">IF(-B845&gt;C845,1,0)</f>
        <v>0</v>
      </c>
      <c r="H845" s="52" t="n">
        <f aca="false">IF(-B845&gt;D845,1,0)</f>
        <v>0</v>
      </c>
      <c r="I845" s="52" t="n">
        <f aca="false">IF(-B845&gt;E845,1,0)</f>
        <v>0</v>
      </c>
      <c r="J845" s="52" t="n">
        <f aca="false">IF(-B845&gt;F845,1,0)</f>
        <v>0</v>
      </c>
    </row>
    <row r="846" customFormat="false" ht="15" hidden="false" customHeight="false" outlineLevel="0" collapsed="false">
      <c r="A846" s="51" t="n">
        <f aca="false">Prices_MTM!A1079</f>
        <v>38909</v>
      </c>
      <c r="B846" s="43" t="n">
        <f aca="false">Prices_MTM!I1079</f>
        <v>17499.9999999997</v>
      </c>
      <c r="C846" s="43" t="n">
        <f aca="false">-PERCENTILE(Prices_MTM!I829:I1078,1-Inputs!$B$8)</f>
        <v>181950</v>
      </c>
      <c r="D846" s="43" t="n">
        <f aca="false">NORMSINV(Inputs!$B$8)*STDEV(Prices_MTM!I829:I1078)</f>
        <v>190133.767327507</v>
      </c>
      <c r="E846" s="43" t="n">
        <f aca="false">-PERCENTILE(Prices_MTM!I829:I1078,1-Inputs!$B$9)</f>
        <v>241620</v>
      </c>
      <c r="F846" s="43" t="n">
        <f aca="false">NORMSINV(Inputs!$B$9)*STDEV(Prices_MTM!I829:I1078)</f>
        <v>268909.815535076</v>
      </c>
      <c r="G846" s="52" t="n">
        <f aca="false">IF(-B846&gt;C846,1,0)</f>
        <v>0</v>
      </c>
      <c r="H846" s="52" t="n">
        <f aca="false">IF(-B846&gt;D846,1,0)</f>
        <v>0</v>
      </c>
      <c r="I846" s="52" t="n">
        <f aca="false">IF(-B846&gt;E846,1,0)</f>
        <v>0</v>
      </c>
      <c r="J846" s="52" t="n">
        <f aca="false">IF(-B846&gt;F846,1,0)</f>
        <v>0</v>
      </c>
    </row>
    <row r="847" customFormat="false" ht="15" hidden="false" customHeight="false" outlineLevel="0" collapsed="false">
      <c r="A847" s="51" t="n">
        <f aca="false">Prices_MTM!A1080</f>
        <v>38915</v>
      </c>
      <c r="B847" s="43" t="n">
        <f aca="false">Prices_MTM!I1080</f>
        <v>66000.0000000004</v>
      </c>
      <c r="C847" s="43" t="n">
        <f aca="false">-PERCENTILE(Prices_MTM!I830:I1079,1-Inputs!$B$8)</f>
        <v>181950</v>
      </c>
      <c r="D847" s="43" t="n">
        <f aca="false">NORMSINV(Inputs!$B$8)*STDEV(Prices_MTM!I830:I1079)</f>
        <v>189920.741141439</v>
      </c>
      <c r="E847" s="43" t="n">
        <f aca="false">-PERCENTILE(Prices_MTM!I830:I1079,1-Inputs!$B$9)</f>
        <v>241620</v>
      </c>
      <c r="F847" s="43" t="n">
        <f aca="false">NORMSINV(Inputs!$B$9)*STDEV(Prices_MTM!I830:I1079)</f>
        <v>268608.528534851</v>
      </c>
      <c r="G847" s="52" t="n">
        <f aca="false">IF(-B847&gt;C847,1,0)</f>
        <v>0</v>
      </c>
      <c r="H847" s="52" t="n">
        <f aca="false">IF(-B847&gt;D847,1,0)</f>
        <v>0</v>
      </c>
      <c r="I847" s="52" t="n">
        <f aca="false">IF(-B847&gt;E847,1,0)</f>
        <v>0</v>
      </c>
      <c r="J847" s="52" t="n">
        <f aca="false">IF(-B847&gt;F847,1,0)</f>
        <v>0</v>
      </c>
    </row>
    <row r="848" customFormat="false" ht="15" hidden="false" customHeight="false" outlineLevel="0" collapsed="false">
      <c r="A848" s="51" t="n">
        <f aca="false">Prices_MTM!A1081</f>
        <v>38916</v>
      </c>
      <c r="B848" s="43" t="n">
        <f aca="false">Prices_MTM!I1081</f>
        <v>-192999.999999999</v>
      </c>
      <c r="C848" s="43" t="n">
        <f aca="false">-PERCENTILE(Prices_MTM!I831:I1080,1-Inputs!$B$8)</f>
        <v>181950</v>
      </c>
      <c r="D848" s="43" t="n">
        <f aca="false">NORMSINV(Inputs!$B$8)*STDEV(Prices_MTM!I831:I1080)</f>
        <v>190024.615463722</v>
      </c>
      <c r="E848" s="43" t="n">
        <f aca="false">-PERCENTILE(Prices_MTM!I831:I1080,1-Inputs!$B$9)</f>
        <v>241620</v>
      </c>
      <c r="F848" s="43" t="n">
        <f aca="false">NORMSINV(Inputs!$B$9)*STDEV(Prices_MTM!I831:I1080)</f>
        <v>268755.439971134</v>
      </c>
      <c r="G848" s="52" t="n">
        <f aca="false">IF(-B848&gt;C848,1,0)</f>
        <v>1</v>
      </c>
      <c r="H848" s="52" t="n">
        <f aca="false">IF(-B848&gt;D848,1,0)</f>
        <v>1</v>
      </c>
      <c r="I848" s="52" t="n">
        <f aca="false">IF(-B848&gt;E848,1,0)</f>
        <v>0</v>
      </c>
      <c r="J848" s="52" t="n">
        <f aca="false">IF(-B848&gt;F848,1,0)</f>
        <v>0</v>
      </c>
    </row>
    <row r="849" customFormat="false" ht="15" hidden="false" customHeight="false" outlineLevel="0" collapsed="false">
      <c r="A849" s="51" t="n">
        <f aca="false">Prices_MTM!A1082</f>
        <v>38917</v>
      </c>
      <c r="B849" s="43" t="n">
        <f aca="false">Prices_MTM!I1082</f>
        <v>76999.9999999996</v>
      </c>
      <c r="C849" s="43" t="n">
        <f aca="false">-PERCENTILE(Prices_MTM!I832:I1081,1-Inputs!$B$8)</f>
        <v>188200</v>
      </c>
      <c r="D849" s="43" t="n">
        <f aca="false">NORMSINV(Inputs!$B$8)*STDEV(Prices_MTM!I832:I1081)</f>
        <v>190872.847714489</v>
      </c>
      <c r="E849" s="43" t="n">
        <f aca="false">-PERCENTILE(Prices_MTM!I832:I1081,1-Inputs!$B$9)</f>
        <v>241620</v>
      </c>
      <c r="F849" s="43" t="n">
        <f aca="false">NORMSINV(Inputs!$B$9)*STDEV(Prices_MTM!I832:I1081)</f>
        <v>269955.111030572</v>
      </c>
      <c r="G849" s="52" t="n">
        <f aca="false">IF(-B849&gt;C849,1,0)</f>
        <v>0</v>
      </c>
      <c r="H849" s="52" t="n">
        <f aca="false">IF(-B849&gt;D849,1,0)</f>
        <v>0</v>
      </c>
      <c r="I849" s="52" t="n">
        <f aca="false">IF(-B849&gt;E849,1,0)</f>
        <v>0</v>
      </c>
      <c r="J849" s="52" t="n">
        <f aca="false">IF(-B849&gt;F849,1,0)</f>
        <v>0</v>
      </c>
    </row>
    <row r="850" customFormat="false" ht="15" hidden="false" customHeight="false" outlineLevel="0" collapsed="false">
      <c r="A850" s="51" t="n">
        <f aca="false">Prices_MTM!A1083</f>
        <v>38918</v>
      </c>
      <c r="B850" s="43" t="n">
        <f aca="false">Prices_MTM!I1083</f>
        <v>73999.9999999995</v>
      </c>
      <c r="C850" s="43" t="n">
        <f aca="false">-PERCENTILE(Prices_MTM!I833:I1082,1-Inputs!$B$8)</f>
        <v>188200</v>
      </c>
      <c r="D850" s="43" t="n">
        <f aca="false">NORMSINV(Inputs!$B$8)*STDEV(Prices_MTM!I833:I1082)</f>
        <v>191016.895864775</v>
      </c>
      <c r="E850" s="43" t="n">
        <f aca="false">-PERCENTILE(Prices_MTM!I833:I1082,1-Inputs!$B$9)</f>
        <v>241620</v>
      </c>
      <c r="F850" s="43" t="n">
        <f aca="false">NORMSINV(Inputs!$B$9)*STDEV(Prices_MTM!I833:I1082)</f>
        <v>270158.841078454</v>
      </c>
      <c r="G850" s="52" t="n">
        <f aca="false">IF(-B850&gt;C850,1,0)</f>
        <v>0</v>
      </c>
      <c r="H850" s="52" t="n">
        <f aca="false">IF(-B850&gt;D850,1,0)</f>
        <v>0</v>
      </c>
      <c r="I850" s="52" t="n">
        <f aca="false">IF(-B850&gt;E850,1,0)</f>
        <v>0</v>
      </c>
      <c r="J850" s="52" t="n">
        <f aca="false">IF(-B850&gt;F850,1,0)</f>
        <v>0</v>
      </c>
    </row>
    <row r="851" customFormat="false" ht="15" hidden="false" customHeight="false" outlineLevel="0" collapsed="false">
      <c r="A851" s="51" t="n">
        <f aca="false">Prices_MTM!A1084</f>
        <v>38919</v>
      </c>
      <c r="B851" s="43" t="n">
        <f aca="false">Prices_MTM!I1084</f>
        <v>-68000</v>
      </c>
      <c r="C851" s="43" t="n">
        <f aca="false">-PERCENTILE(Prices_MTM!I834:I1083,1-Inputs!$B$8)</f>
        <v>188200</v>
      </c>
      <c r="D851" s="43" t="n">
        <f aca="false">NORMSINV(Inputs!$B$8)*STDEV(Prices_MTM!I834:I1083)</f>
        <v>191145.949185527</v>
      </c>
      <c r="E851" s="43" t="n">
        <f aca="false">-PERCENTILE(Prices_MTM!I834:I1083,1-Inputs!$B$9)</f>
        <v>241620</v>
      </c>
      <c r="F851" s="43" t="n">
        <f aca="false">NORMSINV(Inputs!$B$9)*STDEV(Prices_MTM!I834:I1083)</f>
        <v>270341.363652772</v>
      </c>
      <c r="G851" s="52" t="n">
        <f aca="false">IF(-B851&gt;C851,1,0)</f>
        <v>0</v>
      </c>
      <c r="H851" s="52" t="n">
        <f aca="false">IF(-B851&gt;D851,1,0)</f>
        <v>0</v>
      </c>
      <c r="I851" s="52" t="n">
        <f aca="false">IF(-B851&gt;E851,1,0)</f>
        <v>0</v>
      </c>
      <c r="J851" s="52" t="n">
        <f aca="false">IF(-B851&gt;F851,1,0)</f>
        <v>0</v>
      </c>
    </row>
    <row r="852" customFormat="false" ht="15" hidden="false" customHeight="false" outlineLevel="0" collapsed="false">
      <c r="A852" s="51" t="n">
        <f aca="false">Prices_MTM!A1085</f>
        <v>38922</v>
      </c>
      <c r="B852" s="43" t="n">
        <f aca="false">Prices_MTM!I1085</f>
        <v>120500.000000001</v>
      </c>
      <c r="C852" s="43" t="n">
        <f aca="false">-PERCENTILE(Prices_MTM!I835:I1084,1-Inputs!$B$8)</f>
        <v>188200</v>
      </c>
      <c r="D852" s="43" t="n">
        <f aca="false">NORMSINV(Inputs!$B$8)*STDEV(Prices_MTM!I835:I1084)</f>
        <v>191138.444825722</v>
      </c>
      <c r="E852" s="43" t="n">
        <f aca="false">-PERCENTILE(Prices_MTM!I835:I1084,1-Inputs!$B$9)</f>
        <v>241620</v>
      </c>
      <c r="F852" s="43" t="n">
        <f aca="false">NORMSINV(Inputs!$B$9)*STDEV(Prices_MTM!I835:I1084)</f>
        <v>270330.750093491</v>
      </c>
      <c r="G852" s="52" t="n">
        <f aca="false">IF(-B852&gt;C852,1,0)</f>
        <v>0</v>
      </c>
      <c r="H852" s="52" t="n">
        <f aca="false">IF(-B852&gt;D852,1,0)</f>
        <v>0</v>
      </c>
      <c r="I852" s="52" t="n">
        <f aca="false">IF(-B852&gt;E852,1,0)</f>
        <v>0</v>
      </c>
      <c r="J852" s="52" t="n">
        <f aca="false">IF(-B852&gt;F852,1,0)</f>
        <v>0</v>
      </c>
    </row>
    <row r="853" customFormat="false" ht="15" hidden="false" customHeight="false" outlineLevel="0" collapsed="false">
      <c r="A853" s="51" t="n">
        <f aca="false">Prices_MTM!A1086</f>
        <v>38923</v>
      </c>
      <c r="B853" s="43" t="n">
        <f aca="false">Prices_MTM!I1086</f>
        <v>-103000.000000001</v>
      </c>
      <c r="C853" s="43" t="n">
        <f aca="false">-PERCENTILE(Prices_MTM!I836:I1085,1-Inputs!$B$8)</f>
        <v>188200</v>
      </c>
      <c r="D853" s="43" t="n">
        <f aca="false">NORMSINV(Inputs!$B$8)*STDEV(Prices_MTM!I836:I1085)</f>
        <v>191510.362959421</v>
      </c>
      <c r="E853" s="43" t="n">
        <f aca="false">-PERCENTILE(Prices_MTM!I836:I1085,1-Inputs!$B$9)</f>
        <v>241620</v>
      </c>
      <c r="F853" s="43" t="n">
        <f aca="false">NORMSINV(Inputs!$B$9)*STDEV(Prices_MTM!I836:I1085)</f>
        <v>270856.761007454</v>
      </c>
      <c r="G853" s="52" t="n">
        <f aca="false">IF(-B853&gt;C853,1,0)</f>
        <v>0</v>
      </c>
      <c r="H853" s="52" t="n">
        <f aca="false">IF(-B853&gt;D853,1,0)</f>
        <v>0</v>
      </c>
      <c r="I853" s="52" t="n">
        <f aca="false">IF(-B853&gt;E853,1,0)</f>
        <v>0</v>
      </c>
      <c r="J853" s="52" t="n">
        <f aca="false">IF(-B853&gt;F853,1,0)</f>
        <v>0</v>
      </c>
    </row>
    <row r="854" customFormat="false" ht="15" hidden="false" customHeight="false" outlineLevel="0" collapsed="false">
      <c r="A854" s="51" t="n">
        <f aca="false">Prices_MTM!A1087</f>
        <v>38924</v>
      </c>
      <c r="B854" s="43" t="n">
        <f aca="false">Prices_MTM!I1087</f>
        <v>-27500.0000000006</v>
      </c>
      <c r="C854" s="43" t="n">
        <f aca="false">-PERCENTILE(Prices_MTM!I837:I1086,1-Inputs!$B$8)</f>
        <v>188200</v>
      </c>
      <c r="D854" s="43" t="n">
        <f aca="false">NORMSINV(Inputs!$B$8)*STDEV(Prices_MTM!I837:I1086)</f>
        <v>190602.054168557</v>
      </c>
      <c r="E854" s="43" t="n">
        <f aca="false">-PERCENTILE(Prices_MTM!I837:I1086,1-Inputs!$B$9)</f>
        <v>241620</v>
      </c>
      <c r="F854" s="43" t="n">
        <f aca="false">NORMSINV(Inputs!$B$9)*STDEV(Prices_MTM!I837:I1086)</f>
        <v>269572.122550891</v>
      </c>
      <c r="G854" s="52" t="n">
        <f aca="false">IF(-B854&gt;C854,1,0)</f>
        <v>0</v>
      </c>
      <c r="H854" s="52" t="n">
        <f aca="false">IF(-B854&gt;D854,1,0)</f>
        <v>0</v>
      </c>
      <c r="I854" s="52" t="n">
        <f aca="false">IF(-B854&gt;E854,1,0)</f>
        <v>0</v>
      </c>
      <c r="J854" s="52" t="n">
        <f aca="false">IF(-B854&gt;F854,1,0)</f>
        <v>0</v>
      </c>
    </row>
    <row r="855" customFormat="false" ht="15" hidden="false" customHeight="false" outlineLevel="0" collapsed="false">
      <c r="A855" s="51" t="n">
        <f aca="false">Prices_MTM!A1088</f>
        <v>38925</v>
      </c>
      <c r="B855" s="43" t="n">
        <f aca="false">Prices_MTM!I1088</f>
        <v>-11999.999999999</v>
      </c>
      <c r="C855" s="43" t="n">
        <f aca="false">-PERCENTILE(Prices_MTM!I838:I1087,1-Inputs!$B$8)</f>
        <v>188200</v>
      </c>
      <c r="D855" s="43" t="n">
        <f aca="false">NORMSINV(Inputs!$B$8)*STDEV(Prices_MTM!I838:I1087)</f>
        <v>190611.010173082</v>
      </c>
      <c r="E855" s="43" t="n">
        <f aca="false">-PERCENTILE(Prices_MTM!I838:I1087,1-Inputs!$B$9)</f>
        <v>241620</v>
      </c>
      <c r="F855" s="43" t="n">
        <f aca="false">NORMSINV(Inputs!$B$9)*STDEV(Prices_MTM!I838:I1087)</f>
        <v>269584.789199003</v>
      </c>
      <c r="G855" s="52" t="n">
        <f aca="false">IF(-B855&gt;C855,1,0)</f>
        <v>0</v>
      </c>
      <c r="H855" s="52" t="n">
        <f aca="false">IF(-B855&gt;D855,1,0)</f>
        <v>0</v>
      </c>
      <c r="I855" s="52" t="n">
        <f aca="false">IF(-B855&gt;E855,1,0)</f>
        <v>0</v>
      </c>
      <c r="J855" s="52" t="n">
        <f aca="false">IF(-B855&gt;F855,1,0)</f>
        <v>0</v>
      </c>
    </row>
    <row r="856" customFormat="false" ht="15" hidden="false" customHeight="false" outlineLevel="0" collapsed="false">
      <c r="A856" s="51" t="n">
        <f aca="false">Prices_MTM!A1089</f>
        <v>38926</v>
      </c>
      <c r="B856" s="43" t="n">
        <f aca="false">Prices_MTM!I1089</f>
        <v>-49500.0000000005</v>
      </c>
      <c r="C856" s="43" t="n">
        <f aca="false">-PERCENTILE(Prices_MTM!I839:I1088,1-Inputs!$B$8)</f>
        <v>188200</v>
      </c>
      <c r="D856" s="43" t="n">
        <f aca="false">NORMSINV(Inputs!$B$8)*STDEV(Prices_MTM!I839:I1088)</f>
        <v>190593.632007909</v>
      </c>
      <c r="E856" s="43" t="n">
        <f aca="false">-PERCENTILE(Prices_MTM!I839:I1088,1-Inputs!$B$9)</f>
        <v>241620</v>
      </c>
      <c r="F856" s="43" t="n">
        <f aca="false">NORMSINV(Inputs!$B$9)*STDEV(Prices_MTM!I839:I1088)</f>
        <v>269560.210928364</v>
      </c>
      <c r="G856" s="52" t="n">
        <f aca="false">IF(-B856&gt;C856,1,0)</f>
        <v>0</v>
      </c>
      <c r="H856" s="52" t="n">
        <f aca="false">IF(-B856&gt;D856,1,0)</f>
        <v>0</v>
      </c>
      <c r="I856" s="52" t="n">
        <f aca="false">IF(-B856&gt;E856,1,0)</f>
        <v>0</v>
      </c>
      <c r="J856" s="52" t="n">
        <f aca="false">IF(-B856&gt;F856,1,0)</f>
        <v>0</v>
      </c>
    </row>
    <row r="857" customFormat="false" ht="15" hidden="false" customHeight="false" outlineLevel="0" collapsed="false">
      <c r="A857" s="51" t="n">
        <f aca="false">Prices_MTM!A1090</f>
        <v>38929</v>
      </c>
      <c r="B857" s="43" t="n">
        <f aca="false">Prices_MTM!I1090</f>
        <v>86000.0000000007</v>
      </c>
      <c r="C857" s="43" t="n">
        <f aca="false">-PERCENTILE(Prices_MTM!I840:I1089,1-Inputs!$B$8)</f>
        <v>188200</v>
      </c>
      <c r="D857" s="43" t="n">
        <f aca="false">NORMSINV(Inputs!$B$8)*STDEV(Prices_MTM!I840:I1089)</f>
        <v>190654.576501514</v>
      </c>
      <c r="E857" s="43" t="n">
        <f aca="false">-PERCENTILE(Prices_MTM!I840:I1089,1-Inputs!$B$9)</f>
        <v>241620</v>
      </c>
      <c r="F857" s="43" t="n">
        <f aca="false">NORMSINV(Inputs!$B$9)*STDEV(Prices_MTM!I840:I1089)</f>
        <v>269646.405888699</v>
      </c>
      <c r="G857" s="52" t="n">
        <f aca="false">IF(-B857&gt;C857,1,0)</f>
        <v>0</v>
      </c>
      <c r="H857" s="52" t="n">
        <f aca="false">IF(-B857&gt;D857,1,0)</f>
        <v>0</v>
      </c>
      <c r="I857" s="52" t="n">
        <f aca="false">IF(-B857&gt;E857,1,0)</f>
        <v>0</v>
      </c>
      <c r="J857" s="52" t="n">
        <f aca="false">IF(-B857&gt;F857,1,0)</f>
        <v>0</v>
      </c>
    </row>
    <row r="858" customFormat="false" ht="15" hidden="false" customHeight="false" outlineLevel="0" collapsed="false">
      <c r="A858" s="51" t="n">
        <f aca="false">Prices_MTM!A1091</f>
        <v>38930</v>
      </c>
      <c r="B858" s="43" t="n">
        <f aca="false">Prices_MTM!I1091</f>
        <v>-44999.9999999996</v>
      </c>
      <c r="C858" s="43" t="n">
        <f aca="false">-PERCENTILE(Prices_MTM!I841:I1090,1-Inputs!$B$8)</f>
        <v>188200</v>
      </c>
      <c r="D858" s="43" t="n">
        <f aca="false">NORMSINV(Inputs!$B$8)*STDEV(Prices_MTM!I841:I1090)</f>
        <v>190810.693138892</v>
      </c>
      <c r="E858" s="43" t="n">
        <f aca="false">-PERCENTILE(Prices_MTM!I841:I1090,1-Inputs!$B$9)</f>
        <v>241620</v>
      </c>
      <c r="F858" s="43" t="n">
        <f aca="false">NORMSINV(Inputs!$B$9)*STDEV(Prices_MTM!I841:I1090)</f>
        <v>269867.204628183</v>
      </c>
      <c r="G858" s="52" t="n">
        <f aca="false">IF(-B858&gt;C858,1,0)</f>
        <v>0</v>
      </c>
      <c r="H858" s="52" t="n">
        <f aca="false">IF(-B858&gt;D858,1,0)</f>
        <v>0</v>
      </c>
      <c r="I858" s="52" t="n">
        <f aca="false">IF(-B858&gt;E858,1,0)</f>
        <v>0</v>
      </c>
      <c r="J858" s="52" t="n">
        <f aca="false">IF(-B858&gt;F858,1,0)</f>
        <v>0</v>
      </c>
    </row>
    <row r="859" customFormat="false" ht="15" hidden="false" customHeight="false" outlineLevel="0" collapsed="false">
      <c r="A859" s="51" t="n">
        <f aca="false">Prices_MTM!A1092</f>
        <v>38931</v>
      </c>
      <c r="B859" s="43" t="n">
        <f aca="false">Prices_MTM!I1092</f>
        <v>60999.9999999992</v>
      </c>
      <c r="C859" s="43" t="n">
        <f aca="false">-PERCENTILE(Prices_MTM!I842:I1091,1-Inputs!$B$8)</f>
        <v>188200</v>
      </c>
      <c r="D859" s="43" t="n">
        <f aca="false">NORMSINV(Inputs!$B$8)*STDEV(Prices_MTM!I842:I1091)</f>
        <v>190819.157678777</v>
      </c>
      <c r="E859" s="43" t="n">
        <f aca="false">-PERCENTILE(Prices_MTM!I842:I1091,1-Inputs!$B$9)</f>
        <v>241620</v>
      </c>
      <c r="F859" s="43" t="n">
        <f aca="false">NORMSINV(Inputs!$B$9)*STDEV(Prices_MTM!I842:I1091)</f>
        <v>269879.176188474</v>
      </c>
      <c r="G859" s="52" t="n">
        <f aca="false">IF(-B859&gt;C859,1,0)</f>
        <v>0</v>
      </c>
      <c r="H859" s="52" t="n">
        <f aca="false">IF(-B859&gt;D859,1,0)</f>
        <v>0</v>
      </c>
      <c r="I859" s="52" t="n">
        <f aca="false">IF(-B859&gt;E859,1,0)</f>
        <v>0</v>
      </c>
      <c r="J859" s="52" t="n">
        <f aca="false">IF(-B859&gt;F859,1,0)</f>
        <v>0</v>
      </c>
    </row>
    <row r="860" customFormat="false" ht="15" hidden="false" customHeight="false" outlineLevel="0" collapsed="false">
      <c r="A860" s="51" t="n">
        <f aca="false">Prices_MTM!A1093</f>
        <v>38932</v>
      </c>
      <c r="B860" s="43" t="n">
        <f aca="false">Prices_MTM!I1093</f>
        <v>10500.0000000004</v>
      </c>
      <c r="C860" s="43" t="n">
        <f aca="false">-PERCENTILE(Prices_MTM!I843:I1092,1-Inputs!$B$8)</f>
        <v>188200</v>
      </c>
      <c r="D860" s="43" t="n">
        <f aca="false">NORMSINV(Inputs!$B$8)*STDEV(Prices_MTM!I843:I1092)</f>
        <v>190890.631151846</v>
      </c>
      <c r="E860" s="43" t="n">
        <f aca="false">-PERCENTILE(Prices_MTM!I843:I1092,1-Inputs!$B$9)</f>
        <v>241620</v>
      </c>
      <c r="F860" s="43" t="n">
        <f aca="false">NORMSINV(Inputs!$B$9)*STDEV(Prices_MTM!I843:I1092)</f>
        <v>269980.262485395</v>
      </c>
      <c r="G860" s="52" t="n">
        <f aca="false">IF(-B860&gt;C860,1,0)</f>
        <v>0</v>
      </c>
      <c r="H860" s="52" t="n">
        <f aca="false">IF(-B860&gt;D860,1,0)</f>
        <v>0</v>
      </c>
      <c r="I860" s="52" t="n">
        <f aca="false">IF(-B860&gt;E860,1,0)</f>
        <v>0</v>
      </c>
      <c r="J860" s="52" t="n">
        <f aca="false">IF(-B860&gt;F860,1,0)</f>
        <v>0</v>
      </c>
    </row>
    <row r="861" customFormat="false" ht="15" hidden="false" customHeight="false" outlineLevel="0" collapsed="false">
      <c r="A861" s="51" t="n">
        <f aca="false">Prices_MTM!A1094</f>
        <v>38933</v>
      </c>
      <c r="B861" s="43" t="n">
        <f aca="false">Prices_MTM!I1094</f>
        <v>-93500.0000000002</v>
      </c>
      <c r="C861" s="43" t="n">
        <f aca="false">-PERCENTILE(Prices_MTM!I844:I1093,1-Inputs!$B$8)</f>
        <v>188200</v>
      </c>
      <c r="D861" s="43" t="n">
        <f aca="false">NORMSINV(Inputs!$B$8)*STDEV(Prices_MTM!I844:I1093)</f>
        <v>190889.18948631</v>
      </c>
      <c r="E861" s="43" t="n">
        <f aca="false">-PERCENTILE(Prices_MTM!I844:I1093,1-Inputs!$B$9)</f>
        <v>241620</v>
      </c>
      <c r="F861" s="43" t="n">
        <f aca="false">NORMSINV(Inputs!$B$9)*STDEV(Prices_MTM!I844:I1093)</f>
        <v>269978.223510315</v>
      </c>
      <c r="G861" s="52" t="n">
        <f aca="false">IF(-B861&gt;C861,1,0)</f>
        <v>0</v>
      </c>
      <c r="H861" s="52" t="n">
        <f aca="false">IF(-B861&gt;D861,1,0)</f>
        <v>0</v>
      </c>
      <c r="I861" s="52" t="n">
        <f aca="false">IF(-B861&gt;E861,1,0)</f>
        <v>0</v>
      </c>
      <c r="J861" s="52" t="n">
        <f aca="false">IF(-B861&gt;F861,1,0)</f>
        <v>0</v>
      </c>
    </row>
    <row r="862" customFormat="false" ht="15" hidden="false" customHeight="false" outlineLevel="0" collapsed="false">
      <c r="A862" s="51" t="n">
        <f aca="false">Prices_MTM!A1095</f>
        <v>38936</v>
      </c>
      <c r="B862" s="43" t="n">
        <f aca="false">Prices_MTM!I1095</f>
        <v>162500</v>
      </c>
      <c r="C862" s="43" t="n">
        <f aca="false">-PERCENTILE(Prices_MTM!I845:I1094,1-Inputs!$B$8)</f>
        <v>188200</v>
      </c>
      <c r="D862" s="43" t="n">
        <f aca="false">NORMSINV(Inputs!$B$8)*STDEV(Prices_MTM!I845:I1094)</f>
        <v>191100.78069697</v>
      </c>
      <c r="E862" s="43" t="n">
        <f aca="false">-PERCENTILE(Prices_MTM!I845:I1094,1-Inputs!$B$9)</f>
        <v>241620</v>
      </c>
      <c r="F862" s="43" t="n">
        <f aca="false">NORMSINV(Inputs!$B$9)*STDEV(Prices_MTM!I845:I1094)</f>
        <v>270277.480997437</v>
      </c>
      <c r="G862" s="52" t="n">
        <f aca="false">IF(-B862&gt;C862,1,0)</f>
        <v>0</v>
      </c>
      <c r="H862" s="52" t="n">
        <f aca="false">IF(-B862&gt;D862,1,0)</f>
        <v>0</v>
      </c>
      <c r="I862" s="52" t="n">
        <f aca="false">IF(-B862&gt;E862,1,0)</f>
        <v>0</v>
      </c>
      <c r="J862" s="52" t="n">
        <f aca="false">IF(-B862&gt;F862,1,0)</f>
        <v>0</v>
      </c>
    </row>
    <row r="863" customFormat="false" ht="15" hidden="false" customHeight="false" outlineLevel="0" collapsed="false">
      <c r="A863" s="51" t="n">
        <f aca="false">Prices_MTM!A1096</f>
        <v>38937</v>
      </c>
      <c r="B863" s="43" t="n">
        <f aca="false">Prices_MTM!I1096</f>
        <v>-81499.9999999998</v>
      </c>
      <c r="C863" s="43" t="n">
        <f aca="false">-PERCENTILE(Prices_MTM!I846:I1095,1-Inputs!$B$8)</f>
        <v>188200</v>
      </c>
      <c r="D863" s="43" t="n">
        <f aca="false">NORMSINV(Inputs!$B$8)*STDEV(Prices_MTM!I846:I1095)</f>
        <v>191774.01492044</v>
      </c>
      <c r="E863" s="43" t="n">
        <f aca="false">-PERCENTILE(Prices_MTM!I846:I1095,1-Inputs!$B$9)</f>
        <v>241620</v>
      </c>
      <c r="F863" s="43" t="n">
        <f aca="false">NORMSINV(Inputs!$B$9)*STDEV(Prices_MTM!I846:I1095)</f>
        <v>271229.649007306</v>
      </c>
      <c r="G863" s="52" t="n">
        <f aca="false">IF(-B863&gt;C863,1,0)</f>
        <v>0</v>
      </c>
      <c r="H863" s="52" t="n">
        <f aca="false">IF(-B863&gt;D863,1,0)</f>
        <v>0</v>
      </c>
      <c r="I863" s="52" t="n">
        <f aca="false">IF(-B863&gt;E863,1,0)</f>
        <v>0</v>
      </c>
      <c r="J863" s="52" t="n">
        <f aca="false">IF(-B863&gt;F863,1,0)</f>
        <v>0</v>
      </c>
    </row>
    <row r="864" customFormat="false" ht="15" hidden="false" customHeight="false" outlineLevel="0" collapsed="false">
      <c r="A864" s="51" t="n">
        <f aca="false">Prices_MTM!A1097</f>
        <v>38938</v>
      </c>
      <c r="B864" s="43" t="n">
        <f aca="false">Prices_MTM!I1097</f>
        <v>-17500.0000000004</v>
      </c>
      <c r="C864" s="43" t="n">
        <f aca="false">-PERCENTILE(Prices_MTM!I847:I1096,1-Inputs!$B$8)</f>
        <v>188200</v>
      </c>
      <c r="D864" s="43" t="n">
        <f aca="false">NORMSINV(Inputs!$B$8)*STDEV(Prices_MTM!I847:I1096)</f>
        <v>191978.326116875</v>
      </c>
      <c r="E864" s="43" t="n">
        <f aca="false">-PERCENTILE(Prices_MTM!I847:I1096,1-Inputs!$B$9)</f>
        <v>241620</v>
      </c>
      <c r="F864" s="43" t="n">
        <f aca="false">NORMSINV(Inputs!$B$9)*STDEV(Prices_MTM!I847:I1096)</f>
        <v>271518.610231383</v>
      </c>
      <c r="G864" s="52" t="n">
        <f aca="false">IF(-B864&gt;C864,1,0)</f>
        <v>0</v>
      </c>
      <c r="H864" s="52" t="n">
        <f aca="false">IF(-B864&gt;D864,1,0)</f>
        <v>0</v>
      </c>
      <c r="I864" s="52" t="n">
        <f aca="false">IF(-B864&gt;E864,1,0)</f>
        <v>0</v>
      </c>
      <c r="J864" s="52" t="n">
        <f aca="false">IF(-B864&gt;F864,1,0)</f>
        <v>0</v>
      </c>
    </row>
    <row r="865" customFormat="false" ht="15" hidden="false" customHeight="false" outlineLevel="0" collapsed="false">
      <c r="A865" s="51" t="n">
        <f aca="false">Prices_MTM!A1098</f>
        <v>38939</v>
      </c>
      <c r="B865" s="43" t="n">
        <f aca="false">Prices_MTM!I1098</f>
        <v>-82499.9999999996</v>
      </c>
      <c r="C865" s="43" t="n">
        <f aca="false">-PERCENTILE(Prices_MTM!I848:I1097,1-Inputs!$B$8)</f>
        <v>188200</v>
      </c>
      <c r="D865" s="43" t="n">
        <f aca="false">NORMSINV(Inputs!$B$8)*STDEV(Prices_MTM!I848:I1097)</f>
        <v>191893.976908917</v>
      </c>
      <c r="E865" s="43" t="n">
        <f aca="false">-PERCENTILE(Prices_MTM!I848:I1097,1-Inputs!$B$9)</f>
        <v>241620</v>
      </c>
      <c r="F865" s="43" t="n">
        <f aca="false">NORMSINV(Inputs!$B$9)*STDEV(Prices_MTM!I848:I1097)</f>
        <v>271399.313536895</v>
      </c>
      <c r="G865" s="52" t="n">
        <f aca="false">IF(-B865&gt;C865,1,0)</f>
        <v>0</v>
      </c>
      <c r="H865" s="52" t="n">
        <f aca="false">IF(-B865&gt;D865,1,0)</f>
        <v>0</v>
      </c>
      <c r="I865" s="52" t="n">
        <f aca="false">IF(-B865&gt;E865,1,0)</f>
        <v>0</v>
      </c>
      <c r="J865" s="52" t="n">
        <f aca="false">IF(-B865&gt;F865,1,0)</f>
        <v>0</v>
      </c>
    </row>
    <row r="866" customFormat="false" ht="15" hidden="false" customHeight="false" outlineLevel="0" collapsed="false">
      <c r="A866" s="51" t="n">
        <f aca="false">Prices_MTM!A1099</f>
        <v>38940</v>
      </c>
      <c r="B866" s="43" t="n">
        <f aca="false">Prices_MTM!I1099</f>
        <v>45999.9999999994</v>
      </c>
      <c r="C866" s="43" t="n">
        <f aca="false">-PERCENTILE(Prices_MTM!I849:I1098,1-Inputs!$B$8)</f>
        <v>181950</v>
      </c>
      <c r="D866" s="43" t="n">
        <f aca="false">NORMSINV(Inputs!$B$8)*STDEV(Prices_MTM!I849:I1098)</f>
        <v>185951.169010623</v>
      </c>
      <c r="E866" s="43" t="n">
        <f aca="false">-PERCENTILE(Prices_MTM!I849:I1098,1-Inputs!$B$9)</f>
        <v>234275</v>
      </c>
      <c r="F866" s="43" t="n">
        <f aca="false">NORMSINV(Inputs!$B$9)*STDEV(Prices_MTM!I849:I1098)</f>
        <v>262994.286917199</v>
      </c>
      <c r="G866" s="52" t="n">
        <f aca="false">IF(-B866&gt;C866,1,0)</f>
        <v>0</v>
      </c>
      <c r="H866" s="52" t="n">
        <f aca="false">IF(-B866&gt;D866,1,0)</f>
        <v>0</v>
      </c>
      <c r="I866" s="52" t="n">
        <f aca="false">IF(-B866&gt;E866,1,0)</f>
        <v>0</v>
      </c>
      <c r="J866" s="52" t="n">
        <f aca="false">IF(-B866&gt;F866,1,0)</f>
        <v>0</v>
      </c>
    </row>
    <row r="867" customFormat="false" ht="15" hidden="false" customHeight="false" outlineLevel="0" collapsed="false">
      <c r="A867" s="51" t="n">
        <f aca="false">Prices_MTM!A1100</f>
        <v>38943</v>
      </c>
      <c r="B867" s="43" t="n">
        <f aca="false">Prices_MTM!I1100</f>
        <v>-34499.9999999999</v>
      </c>
      <c r="C867" s="43" t="n">
        <f aca="false">-PERCENTILE(Prices_MTM!I850:I1099,1-Inputs!$B$8)</f>
        <v>181950</v>
      </c>
      <c r="D867" s="43" t="n">
        <f aca="false">NORMSINV(Inputs!$B$8)*STDEV(Prices_MTM!I850:I1099)</f>
        <v>178585.888959877</v>
      </c>
      <c r="E867" s="43" t="n">
        <f aca="false">-PERCENTILE(Prices_MTM!I850:I1099,1-Inputs!$B$9)</f>
        <v>234275</v>
      </c>
      <c r="F867" s="43" t="n">
        <f aca="false">NORMSINV(Inputs!$B$9)*STDEV(Prices_MTM!I850:I1099)</f>
        <v>252577.430786649</v>
      </c>
      <c r="G867" s="52" t="n">
        <f aca="false">IF(-B867&gt;C867,1,0)</f>
        <v>0</v>
      </c>
      <c r="H867" s="52" t="n">
        <f aca="false">IF(-B867&gt;D867,1,0)</f>
        <v>0</v>
      </c>
      <c r="I867" s="52" t="n">
        <f aca="false">IF(-B867&gt;E867,1,0)</f>
        <v>0</v>
      </c>
      <c r="J867" s="52" t="n">
        <f aca="false">IF(-B867&gt;F867,1,0)</f>
        <v>0</v>
      </c>
    </row>
    <row r="868" customFormat="false" ht="15" hidden="false" customHeight="false" outlineLevel="0" collapsed="false">
      <c r="A868" s="51" t="n">
        <f aca="false">Prices_MTM!A1101</f>
        <v>38944</v>
      </c>
      <c r="B868" s="43" t="n">
        <f aca="false">Prices_MTM!I1101</f>
        <v>-27499.9999999992</v>
      </c>
      <c r="C868" s="43" t="n">
        <f aca="false">-PERCENTILE(Prices_MTM!I851:I1100,1-Inputs!$B$8)</f>
        <v>181950</v>
      </c>
      <c r="D868" s="43" t="n">
        <f aca="false">NORMSINV(Inputs!$B$8)*STDEV(Prices_MTM!I851:I1100)</f>
        <v>178620.628673498</v>
      </c>
      <c r="E868" s="43" t="n">
        <f aca="false">-PERCENTILE(Prices_MTM!I851:I1100,1-Inputs!$B$9)</f>
        <v>234275</v>
      </c>
      <c r="F868" s="43" t="n">
        <f aca="false">NORMSINV(Inputs!$B$9)*STDEV(Prices_MTM!I851:I1100)</f>
        <v>252626.563826575</v>
      </c>
      <c r="G868" s="52" t="n">
        <f aca="false">IF(-B868&gt;C868,1,0)</f>
        <v>0</v>
      </c>
      <c r="H868" s="52" t="n">
        <f aca="false">IF(-B868&gt;D868,1,0)</f>
        <v>0</v>
      </c>
      <c r="I868" s="52" t="n">
        <f aca="false">IF(-B868&gt;E868,1,0)</f>
        <v>0</v>
      </c>
      <c r="J868" s="52" t="n">
        <f aca="false">IF(-B868&gt;F868,1,0)</f>
        <v>0</v>
      </c>
    </row>
    <row r="869" customFormat="false" ht="15" hidden="false" customHeight="false" outlineLevel="0" collapsed="false">
      <c r="A869" s="51" t="n">
        <f aca="false">Prices_MTM!A1102</f>
        <v>38945</v>
      </c>
      <c r="B869" s="43" t="n">
        <f aca="false">Prices_MTM!I1102</f>
        <v>-86000.0000000007</v>
      </c>
      <c r="C869" s="43" t="n">
        <f aca="false">-PERCENTILE(Prices_MTM!I852:I1101,1-Inputs!$B$8)</f>
        <v>181950</v>
      </c>
      <c r="D869" s="43" t="n">
        <f aca="false">NORMSINV(Inputs!$B$8)*STDEV(Prices_MTM!I852:I1101)</f>
        <v>178630.799294285</v>
      </c>
      <c r="E869" s="43" t="n">
        <f aca="false">-PERCENTILE(Prices_MTM!I852:I1101,1-Inputs!$B$9)</f>
        <v>234275</v>
      </c>
      <c r="F869" s="43" t="n">
        <f aca="false">NORMSINV(Inputs!$B$9)*STDEV(Prices_MTM!I852:I1101)</f>
        <v>252640.948329644</v>
      </c>
      <c r="G869" s="52" t="n">
        <f aca="false">IF(-B869&gt;C869,1,0)</f>
        <v>0</v>
      </c>
      <c r="H869" s="52" t="n">
        <f aca="false">IF(-B869&gt;D869,1,0)</f>
        <v>0</v>
      </c>
      <c r="I869" s="52" t="n">
        <f aca="false">IF(-B869&gt;E869,1,0)</f>
        <v>0</v>
      </c>
      <c r="J869" s="52" t="n">
        <f aca="false">IF(-B869&gt;F869,1,0)</f>
        <v>0</v>
      </c>
    </row>
    <row r="870" customFormat="false" ht="15" hidden="false" customHeight="false" outlineLevel="0" collapsed="false">
      <c r="A870" s="51" t="n">
        <f aca="false">Prices_MTM!A1103</f>
        <v>38946</v>
      </c>
      <c r="B870" s="43" t="n">
        <f aca="false">Prices_MTM!I1103</f>
        <v>-39499.9999999996</v>
      </c>
      <c r="C870" s="43" t="n">
        <f aca="false">-PERCENTILE(Prices_MTM!I853:I1102,1-Inputs!$B$8)</f>
        <v>181950</v>
      </c>
      <c r="D870" s="43" t="n">
        <f aca="false">NORMSINV(Inputs!$B$8)*STDEV(Prices_MTM!I853:I1102)</f>
        <v>178570.624198062</v>
      </c>
      <c r="E870" s="43" t="n">
        <f aca="false">-PERCENTILE(Prices_MTM!I853:I1102,1-Inputs!$B$9)</f>
        <v>234275</v>
      </c>
      <c r="F870" s="43" t="n">
        <f aca="false">NORMSINV(Inputs!$B$9)*STDEV(Prices_MTM!I853:I1102)</f>
        <v>252555.84154271</v>
      </c>
      <c r="G870" s="52" t="n">
        <f aca="false">IF(-B870&gt;C870,1,0)</f>
        <v>0</v>
      </c>
      <c r="H870" s="52" t="n">
        <f aca="false">IF(-B870&gt;D870,1,0)</f>
        <v>0</v>
      </c>
      <c r="I870" s="52" t="n">
        <f aca="false">IF(-B870&gt;E870,1,0)</f>
        <v>0</v>
      </c>
      <c r="J870" s="52" t="n">
        <f aca="false">IF(-B870&gt;F870,1,0)</f>
        <v>0</v>
      </c>
    </row>
    <row r="871" customFormat="false" ht="15" hidden="false" customHeight="false" outlineLevel="0" collapsed="false">
      <c r="A871" s="51" t="n">
        <f aca="false">Prices_MTM!A1104</f>
        <v>38947</v>
      </c>
      <c r="B871" s="43" t="n">
        <f aca="false">Prices_MTM!I1104</f>
        <v>37000.0000000005</v>
      </c>
      <c r="C871" s="43" t="n">
        <f aca="false">-PERCENTILE(Prices_MTM!I854:I1103,1-Inputs!$B$8)</f>
        <v>181950</v>
      </c>
      <c r="D871" s="43" t="n">
        <f aca="false">NORMSINV(Inputs!$B$8)*STDEV(Prices_MTM!I854:I1103)</f>
        <v>178586.131113407</v>
      </c>
      <c r="E871" s="43" t="n">
        <f aca="false">-PERCENTILE(Prices_MTM!I854:I1103,1-Inputs!$B$9)</f>
        <v>234275</v>
      </c>
      <c r="F871" s="43" t="n">
        <f aca="false">NORMSINV(Inputs!$B$9)*STDEV(Prices_MTM!I854:I1103)</f>
        <v>252577.773269008</v>
      </c>
      <c r="G871" s="52" t="n">
        <f aca="false">IF(-B871&gt;C871,1,0)</f>
        <v>0</v>
      </c>
      <c r="H871" s="52" t="n">
        <f aca="false">IF(-B871&gt;D871,1,0)</f>
        <v>0</v>
      </c>
      <c r="I871" s="52" t="n">
        <f aca="false">IF(-B871&gt;E871,1,0)</f>
        <v>0</v>
      </c>
      <c r="J871" s="52" t="n">
        <f aca="false">IF(-B871&gt;F871,1,0)</f>
        <v>0</v>
      </c>
    </row>
    <row r="872" customFormat="false" ht="15" hidden="false" customHeight="false" outlineLevel="0" collapsed="false">
      <c r="A872" s="51" t="n">
        <f aca="false">Prices_MTM!A1105</f>
        <v>38950</v>
      </c>
      <c r="B872" s="43" t="n">
        <f aca="false">Prices_MTM!I1105</f>
        <v>95999.9999999994</v>
      </c>
      <c r="C872" s="43" t="n">
        <f aca="false">-PERCENTILE(Prices_MTM!I855:I1104,1-Inputs!$B$8)</f>
        <v>181050</v>
      </c>
      <c r="D872" s="43" t="n">
        <f aca="false">NORMSINV(Inputs!$B$8)*STDEV(Prices_MTM!I855:I1104)</f>
        <v>177628.210032704</v>
      </c>
      <c r="E872" s="43" t="n">
        <f aca="false">-PERCENTILE(Prices_MTM!I855:I1104,1-Inputs!$B$9)</f>
        <v>234275</v>
      </c>
      <c r="F872" s="43" t="n">
        <f aca="false">NORMSINV(Inputs!$B$9)*STDEV(Prices_MTM!I855:I1104)</f>
        <v>251222.967204152</v>
      </c>
      <c r="G872" s="52" t="n">
        <f aca="false">IF(-B872&gt;C872,1,0)</f>
        <v>0</v>
      </c>
      <c r="H872" s="52" t="n">
        <f aca="false">IF(-B872&gt;D872,1,0)</f>
        <v>0</v>
      </c>
      <c r="I872" s="52" t="n">
        <f aca="false">IF(-B872&gt;E872,1,0)</f>
        <v>0</v>
      </c>
      <c r="J872" s="52" t="n">
        <f aca="false">IF(-B872&gt;F872,1,0)</f>
        <v>0</v>
      </c>
    </row>
    <row r="873" customFormat="false" ht="15" hidden="false" customHeight="false" outlineLevel="0" collapsed="false">
      <c r="A873" s="51" t="n">
        <f aca="false">Prices_MTM!A1106</f>
        <v>38951</v>
      </c>
      <c r="B873" s="43" t="n">
        <f aca="false">Prices_MTM!I1106</f>
        <v>27999.9999999994</v>
      </c>
      <c r="C873" s="43" t="n">
        <f aca="false">-PERCENTILE(Prices_MTM!I856:I1105,1-Inputs!$B$8)</f>
        <v>181050</v>
      </c>
      <c r="D873" s="43" t="n">
        <f aca="false">NORMSINV(Inputs!$B$8)*STDEV(Prices_MTM!I856:I1105)</f>
        <v>177834.588463561</v>
      </c>
      <c r="E873" s="43" t="n">
        <f aca="false">-PERCENTILE(Prices_MTM!I856:I1105,1-Inputs!$B$9)</f>
        <v>234275</v>
      </c>
      <c r="F873" s="43" t="n">
        <f aca="false">NORMSINV(Inputs!$B$9)*STDEV(Prices_MTM!I856:I1105)</f>
        <v>251514.852157321</v>
      </c>
      <c r="G873" s="52" t="n">
        <f aca="false">IF(-B873&gt;C873,1,0)</f>
        <v>0</v>
      </c>
      <c r="H873" s="52" t="n">
        <f aca="false">IF(-B873&gt;D873,1,0)</f>
        <v>0</v>
      </c>
      <c r="I873" s="52" t="n">
        <f aca="false">IF(-B873&gt;E873,1,0)</f>
        <v>0</v>
      </c>
      <c r="J873" s="52" t="n">
        <f aca="false">IF(-B873&gt;F873,1,0)</f>
        <v>0</v>
      </c>
    </row>
    <row r="874" customFormat="false" ht="15" hidden="false" customHeight="false" outlineLevel="0" collapsed="false">
      <c r="A874" s="51" t="n">
        <f aca="false">Prices_MTM!A1107</f>
        <v>38952</v>
      </c>
      <c r="B874" s="43" t="n">
        <f aca="false">Prices_MTM!I1107</f>
        <v>-62999.9999999996</v>
      </c>
      <c r="C874" s="43" t="n">
        <f aca="false">-PERCENTILE(Prices_MTM!I857:I1106,1-Inputs!$B$8)</f>
        <v>181050</v>
      </c>
      <c r="D874" s="43" t="n">
        <f aca="false">NORMSINV(Inputs!$B$8)*STDEV(Prices_MTM!I857:I1106)</f>
        <v>177799.534108245</v>
      </c>
      <c r="E874" s="43" t="n">
        <f aca="false">-PERCENTILE(Prices_MTM!I857:I1106,1-Inputs!$B$9)</f>
        <v>234275</v>
      </c>
      <c r="F874" s="43" t="n">
        <f aca="false">NORMSINV(Inputs!$B$9)*STDEV(Prices_MTM!I857:I1106)</f>
        <v>251465.274113641</v>
      </c>
      <c r="G874" s="52" t="n">
        <f aca="false">IF(-B874&gt;C874,1,0)</f>
        <v>0</v>
      </c>
      <c r="H874" s="52" t="n">
        <f aca="false">IF(-B874&gt;D874,1,0)</f>
        <v>0</v>
      </c>
      <c r="I874" s="52" t="n">
        <f aca="false">IF(-B874&gt;E874,1,0)</f>
        <v>0</v>
      </c>
      <c r="J874" s="52" t="n">
        <f aca="false">IF(-B874&gt;F874,1,0)</f>
        <v>0</v>
      </c>
    </row>
    <row r="875" customFormat="false" ht="15" hidden="false" customHeight="false" outlineLevel="0" collapsed="false">
      <c r="A875" s="51" t="n">
        <f aca="false">Prices_MTM!A1108</f>
        <v>38953</v>
      </c>
      <c r="B875" s="43" t="n">
        <f aca="false">Prices_MTM!I1108</f>
        <v>42999.9999999993</v>
      </c>
      <c r="C875" s="43" t="n">
        <f aca="false">-PERCENTILE(Prices_MTM!I858:I1107,1-Inputs!$B$8)</f>
        <v>181050</v>
      </c>
      <c r="D875" s="43" t="n">
        <f aca="false">NORMSINV(Inputs!$B$8)*STDEV(Prices_MTM!I858:I1107)</f>
        <v>177792.636905102</v>
      </c>
      <c r="E875" s="43" t="n">
        <f aca="false">-PERCENTILE(Prices_MTM!I858:I1107,1-Inputs!$B$9)</f>
        <v>234275</v>
      </c>
      <c r="F875" s="43" t="n">
        <f aca="false">NORMSINV(Inputs!$B$9)*STDEV(Prices_MTM!I858:I1107)</f>
        <v>251455.519267613</v>
      </c>
      <c r="G875" s="52" t="n">
        <f aca="false">IF(-B875&gt;C875,1,0)</f>
        <v>0</v>
      </c>
      <c r="H875" s="52" t="n">
        <f aca="false">IF(-B875&gt;D875,1,0)</f>
        <v>0</v>
      </c>
      <c r="I875" s="52" t="n">
        <f aca="false">IF(-B875&gt;E875,1,0)</f>
        <v>0</v>
      </c>
      <c r="J875" s="52" t="n">
        <f aca="false">IF(-B875&gt;F875,1,0)</f>
        <v>0</v>
      </c>
    </row>
    <row r="876" customFormat="false" ht="15" hidden="false" customHeight="false" outlineLevel="0" collapsed="false">
      <c r="A876" s="51" t="n">
        <f aca="false">Prices_MTM!A1109</f>
        <v>38954</v>
      </c>
      <c r="B876" s="43" t="n">
        <f aca="false">Prices_MTM!I1109</f>
        <v>-47999.9999999997</v>
      </c>
      <c r="C876" s="43" t="n">
        <f aca="false">-PERCENTILE(Prices_MTM!I859:I1108,1-Inputs!$B$8)</f>
        <v>181050</v>
      </c>
      <c r="D876" s="43" t="n">
        <f aca="false">NORMSINV(Inputs!$B$8)*STDEV(Prices_MTM!I859:I1108)</f>
        <v>177628.689824195</v>
      </c>
      <c r="E876" s="43" t="n">
        <f aca="false">-PERCENTILE(Prices_MTM!I859:I1108,1-Inputs!$B$9)</f>
        <v>234275</v>
      </c>
      <c r="F876" s="43" t="n">
        <f aca="false">NORMSINV(Inputs!$B$9)*STDEV(Prices_MTM!I859:I1108)</f>
        <v>251223.645782414</v>
      </c>
      <c r="G876" s="52" t="n">
        <f aca="false">IF(-B876&gt;C876,1,0)</f>
        <v>0</v>
      </c>
      <c r="H876" s="52" t="n">
        <f aca="false">IF(-B876&gt;D876,1,0)</f>
        <v>0</v>
      </c>
      <c r="I876" s="52" t="n">
        <f aca="false">IF(-B876&gt;E876,1,0)</f>
        <v>0</v>
      </c>
      <c r="J876" s="52" t="n">
        <f aca="false">IF(-B876&gt;F876,1,0)</f>
        <v>0</v>
      </c>
    </row>
    <row r="877" customFormat="false" ht="15" hidden="false" customHeight="false" outlineLevel="0" collapsed="false">
      <c r="A877" s="51" t="n">
        <f aca="false">Prices_MTM!A1110</f>
        <v>38957</v>
      </c>
      <c r="B877" s="43" t="n">
        <f aca="false">Prices_MTM!I1110</f>
        <v>-8999.99999999962</v>
      </c>
      <c r="C877" s="43" t="n">
        <f aca="false">-PERCENTILE(Prices_MTM!I860:I1109,1-Inputs!$B$8)</f>
        <v>181050</v>
      </c>
      <c r="D877" s="43" t="n">
        <f aca="false">NORMSINV(Inputs!$B$8)*STDEV(Prices_MTM!I860:I1109)</f>
        <v>177449.693807402</v>
      </c>
      <c r="E877" s="43" t="n">
        <f aca="false">-PERCENTILE(Prices_MTM!I860:I1109,1-Inputs!$B$9)</f>
        <v>234275</v>
      </c>
      <c r="F877" s="43" t="n">
        <f aca="false">NORMSINV(Inputs!$B$9)*STDEV(Prices_MTM!I860:I1109)</f>
        <v>250970.488300006</v>
      </c>
      <c r="G877" s="52" t="n">
        <f aca="false">IF(-B877&gt;C877,1,0)</f>
        <v>0</v>
      </c>
      <c r="H877" s="52" t="n">
        <f aca="false">IF(-B877&gt;D877,1,0)</f>
        <v>0</v>
      </c>
      <c r="I877" s="52" t="n">
        <f aca="false">IF(-B877&gt;E877,1,0)</f>
        <v>0</v>
      </c>
      <c r="J877" s="52" t="n">
        <f aca="false">IF(-B877&gt;F877,1,0)</f>
        <v>0</v>
      </c>
    </row>
    <row r="878" customFormat="false" ht="15" hidden="false" customHeight="false" outlineLevel="0" collapsed="false">
      <c r="A878" s="51" t="n">
        <f aca="false">Prices_MTM!A1111</f>
        <v>38959</v>
      </c>
      <c r="B878" s="43" t="n">
        <f aca="false">Prices_MTM!I1111</f>
        <v>87500</v>
      </c>
      <c r="C878" s="43" t="n">
        <f aca="false">-PERCENTILE(Prices_MTM!I861:I1110,1-Inputs!$B$8)</f>
        <v>181050</v>
      </c>
      <c r="D878" s="43" t="n">
        <f aca="false">NORMSINV(Inputs!$B$8)*STDEV(Prices_MTM!I861:I1110)</f>
        <v>177265.340506388</v>
      </c>
      <c r="E878" s="43" t="n">
        <f aca="false">-PERCENTILE(Prices_MTM!I861:I1110,1-Inputs!$B$9)</f>
        <v>234275</v>
      </c>
      <c r="F878" s="43" t="n">
        <f aca="false">NORMSINV(Inputs!$B$9)*STDEV(Prices_MTM!I861:I1110)</f>
        <v>250709.75390829</v>
      </c>
      <c r="G878" s="52" t="n">
        <f aca="false">IF(-B878&gt;C878,1,0)</f>
        <v>0</v>
      </c>
      <c r="H878" s="52" t="n">
        <f aca="false">IF(-B878&gt;D878,1,0)</f>
        <v>0</v>
      </c>
      <c r="I878" s="52" t="n">
        <f aca="false">IF(-B878&gt;E878,1,0)</f>
        <v>0</v>
      </c>
      <c r="J878" s="52" t="n">
        <f aca="false">IF(-B878&gt;F878,1,0)</f>
        <v>0</v>
      </c>
    </row>
    <row r="879" customFormat="false" ht="15" hidden="false" customHeight="false" outlineLevel="0" collapsed="false">
      <c r="A879" s="51" t="n">
        <f aca="false">Prices_MTM!A1112</f>
        <v>38960</v>
      </c>
      <c r="B879" s="43" t="n">
        <f aca="false">Prices_MTM!I1112</f>
        <v>-7500.00000000028</v>
      </c>
      <c r="C879" s="43" t="n">
        <f aca="false">-PERCENTILE(Prices_MTM!I862:I1111,1-Inputs!$B$8)</f>
        <v>181050</v>
      </c>
      <c r="D879" s="43" t="n">
        <f aca="false">NORMSINV(Inputs!$B$8)*STDEV(Prices_MTM!I862:I1111)</f>
        <v>177436.422914202</v>
      </c>
      <c r="E879" s="43" t="n">
        <f aca="false">-PERCENTILE(Prices_MTM!I862:I1111,1-Inputs!$B$9)</f>
        <v>234275</v>
      </c>
      <c r="F879" s="43" t="n">
        <f aca="false">NORMSINV(Inputs!$B$9)*STDEV(Prices_MTM!I862:I1111)</f>
        <v>250951.7190225</v>
      </c>
      <c r="G879" s="52" t="n">
        <f aca="false">IF(-B879&gt;C879,1,0)</f>
        <v>0</v>
      </c>
      <c r="H879" s="52" t="n">
        <f aca="false">IF(-B879&gt;D879,1,0)</f>
        <v>0</v>
      </c>
      <c r="I879" s="52" t="n">
        <f aca="false">IF(-B879&gt;E879,1,0)</f>
        <v>0</v>
      </c>
      <c r="J879" s="52" t="n">
        <f aca="false">IF(-B879&gt;F879,1,0)</f>
        <v>0</v>
      </c>
    </row>
    <row r="880" customFormat="false" ht="15" hidden="false" customHeight="false" outlineLevel="0" collapsed="false">
      <c r="A880" s="51" t="n">
        <f aca="false">Prices_MTM!A1113</f>
        <v>38961</v>
      </c>
      <c r="B880" s="43" t="n">
        <f aca="false">Prices_MTM!I1113</f>
        <v>-255500</v>
      </c>
      <c r="C880" s="43" t="n">
        <f aca="false">-PERCENTILE(Prices_MTM!I863:I1112,1-Inputs!$B$8)</f>
        <v>181050</v>
      </c>
      <c r="D880" s="43" t="n">
        <f aca="false">NORMSINV(Inputs!$B$8)*STDEV(Prices_MTM!I863:I1112)</f>
        <v>177175.173421089</v>
      </c>
      <c r="E880" s="43" t="n">
        <f aca="false">-PERCENTILE(Prices_MTM!I863:I1112,1-Inputs!$B$9)</f>
        <v>234275</v>
      </c>
      <c r="F880" s="43" t="n">
        <f aca="false">NORMSINV(Inputs!$B$9)*STDEV(Prices_MTM!I863:I1112)</f>
        <v>250582.228878855</v>
      </c>
      <c r="G880" s="52" t="n">
        <f aca="false">IF(-B880&gt;C880,1,0)</f>
        <v>1</v>
      </c>
      <c r="H880" s="52" t="n">
        <f aca="false">IF(-B880&gt;D880,1,0)</f>
        <v>1</v>
      </c>
      <c r="I880" s="52" t="n">
        <f aca="false">IF(-B880&gt;E880,1,0)</f>
        <v>1</v>
      </c>
      <c r="J880" s="52" t="n">
        <f aca="false">IF(-B880&gt;F880,1,0)</f>
        <v>1</v>
      </c>
    </row>
    <row r="881" customFormat="false" ht="15" hidden="false" customHeight="false" outlineLevel="0" collapsed="false">
      <c r="A881" s="51" t="n">
        <f aca="false">Prices_MTM!A1114</f>
        <v>38965</v>
      </c>
      <c r="B881" s="43" t="n">
        <f aca="false">Prices_MTM!I1114</f>
        <v>173500.000000001</v>
      </c>
      <c r="C881" s="43" t="n">
        <f aca="false">-PERCENTILE(Prices_MTM!I864:I1113,1-Inputs!$B$8)</f>
        <v>188200</v>
      </c>
      <c r="D881" s="43" t="n">
        <f aca="false">NORMSINV(Inputs!$B$8)*STDEV(Prices_MTM!I864:I1113)</f>
        <v>179041.502061022</v>
      </c>
      <c r="E881" s="43" t="n">
        <f aca="false">-PERCENTILE(Prices_MTM!I864:I1113,1-Inputs!$B$9)</f>
        <v>241620</v>
      </c>
      <c r="F881" s="43" t="n">
        <f aca="false">NORMSINV(Inputs!$B$9)*STDEV(Prices_MTM!I864:I1113)</f>
        <v>253221.813090258</v>
      </c>
      <c r="G881" s="52" t="n">
        <f aca="false">IF(-B881&gt;C881,1,0)</f>
        <v>0</v>
      </c>
      <c r="H881" s="52" t="n">
        <f aca="false">IF(-B881&gt;D881,1,0)</f>
        <v>0</v>
      </c>
      <c r="I881" s="52" t="n">
        <f aca="false">IF(-B881&gt;E881,1,0)</f>
        <v>0</v>
      </c>
      <c r="J881" s="52" t="n">
        <f aca="false">IF(-B881&gt;F881,1,0)</f>
        <v>0</v>
      </c>
    </row>
    <row r="882" customFormat="false" ht="15" hidden="false" customHeight="false" outlineLevel="0" collapsed="false">
      <c r="A882" s="51" t="n">
        <f aca="false">Prices_MTM!A1115</f>
        <v>38966</v>
      </c>
      <c r="B882" s="43" t="n">
        <f aca="false">Prices_MTM!I1115</f>
        <v>-68500.0000000002</v>
      </c>
      <c r="C882" s="43" t="n">
        <f aca="false">-PERCENTILE(Prices_MTM!I865:I1114,1-Inputs!$B$8)</f>
        <v>188200</v>
      </c>
      <c r="D882" s="43" t="n">
        <f aca="false">NORMSINV(Inputs!$B$8)*STDEV(Prices_MTM!I865:I1114)</f>
        <v>179823.716978563</v>
      </c>
      <c r="E882" s="43" t="n">
        <f aca="false">-PERCENTILE(Prices_MTM!I865:I1114,1-Inputs!$B$9)</f>
        <v>241620</v>
      </c>
      <c r="F882" s="43" t="n">
        <f aca="false">NORMSINV(Inputs!$B$9)*STDEV(Prices_MTM!I865:I1114)</f>
        <v>254328.114575477</v>
      </c>
      <c r="G882" s="52" t="n">
        <f aca="false">IF(-B882&gt;C882,1,0)</f>
        <v>0</v>
      </c>
      <c r="H882" s="52" t="n">
        <f aca="false">IF(-B882&gt;D882,1,0)</f>
        <v>0</v>
      </c>
      <c r="I882" s="52" t="n">
        <f aca="false">IF(-B882&gt;E882,1,0)</f>
        <v>0</v>
      </c>
      <c r="J882" s="52" t="n">
        <f aca="false">IF(-B882&gt;F882,1,0)</f>
        <v>0</v>
      </c>
    </row>
    <row r="883" customFormat="false" ht="15" hidden="false" customHeight="false" outlineLevel="0" collapsed="false">
      <c r="A883" s="51" t="n">
        <f aca="false">Prices_MTM!A1116</f>
        <v>38967</v>
      </c>
      <c r="B883" s="43" t="n">
        <f aca="false">Prices_MTM!I1116</f>
        <v>6500.00000000048</v>
      </c>
      <c r="C883" s="43" t="n">
        <f aca="false">-PERCENTILE(Prices_MTM!I866:I1115,1-Inputs!$B$8)</f>
        <v>188200</v>
      </c>
      <c r="D883" s="43" t="n">
        <f aca="false">NORMSINV(Inputs!$B$8)*STDEV(Prices_MTM!I866:I1115)</f>
        <v>179766.830794912</v>
      </c>
      <c r="E883" s="43" t="n">
        <f aca="false">-PERCENTILE(Prices_MTM!I866:I1115,1-Inputs!$B$9)</f>
        <v>241620</v>
      </c>
      <c r="F883" s="43" t="n">
        <f aca="false">NORMSINV(Inputs!$B$9)*STDEV(Prices_MTM!I866:I1115)</f>
        <v>254247.659360355</v>
      </c>
      <c r="G883" s="52" t="n">
        <f aca="false">IF(-B883&gt;C883,1,0)</f>
        <v>0</v>
      </c>
      <c r="H883" s="52" t="n">
        <f aca="false">IF(-B883&gt;D883,1,0)</f>
        <v>0</v>
      </c>
      <c r="I883" s="52" t="n">
        <f aca="false">IF(-B883&gt;E883,1,0)</f>
        <v>0</v>
      </c>
      <c r="J883" s="52" t="n">
        <f aca="false">IF(-B883&gt;F883,1,0)</f>
        <v>0</v>
      </c>
    </row>
    <row r="884" customFormat="false" ht="15" hidden="false" customHeight="false" outlineLevel="0" collapsed="false">
      <c r="A884" s="51" t="n">
        <f aca="false">Prices_MTM!A1117</f>
        <v>38968</v>
      </c>
      <c r="B884" s="43" t="n">
        <f aca="false">Prices_MTM!I1117</f>
        <v>-96000.0000000008</v>
      </c>
      <c r="C884" s="43" t="n">
        <f aca="false">-PERCENTILE(Prices_MTM!I867:I1116,1-Inputs!$B$8)</f>
        <v>188200</v>
      </c>
      <c r="D884" s="43" t="n">
        <f aca="false">NORMSINV(Inputs!$B$8)*STDEV(Prices_MTM!I867:I1116)</f>
        <v>179746.473758501</v>
      </c>
      <c r="E884" s="43" t="n">
        <f aca="false">-PERCENTILE(Prices_MTM!I867:I1116,1-Inputs!$B$9)</f>
        <v>241620</v>
      </c>
      <c r="F884" s="43" t="n">
        <f aca="false">NORMSINV(Inputs!$B$9)*STDEV(Prices_MTM!I867:I1116)</f>
        <v>254218.868015278</v>
      </c>
      <c r="G884" s="52" t="n">
        <f aca="false">IF(-B884&gt;C884,1,0)</f>
        <v>0</v>
      </c>
      <c r="H884" s="52" t="n">
        <f aca="false">IF(-B884&gt;D884,1,0)</f>
        <v>0</v>
      </c>
      <c r="I884" s="52" t="n">
        <f aca="false">IF(-B884&gt;E884,1,0)</f>
        <v>0</v>
      </c>
      <c r="J884" s="52" t="n">
        <f aca="false">IF(-B884&gt;F884,1,0)</f>
        <v>0</v>
      </c>
    </row>
    <row r="885" customFormat="false" ht="15" hidden="false" customHeight="false" outlineLevel="0" collapsed="false">
      <c r="A885" s="51" t="n">
        <f aca="false">Prices_MTM!A1118</f>
        <v>38971</v>
      </c>
      <c r="B885" s="43" t="n">
        <f aca="false">Prices_MTM!I1118</f>
        <v>6500.00000000048</v>
      </c>
      <c r="C885" s="43" t="n">
        <f aca="false">-PERCENTILE(Prices_MTM!I868:I1117,1-Inputs!$B$8)</f>
        <v>181050</v>
      </c>
      <c r="D885" s="43" t="n">
        <f aca="false">NORMSINV(Inputs!$B$8)*STDEV(Prices_MTM!I868:I1117)</f>
        <v>178640.95218369</v>
      </c>
      <c r="E885" s="43" t="n">
        <f aca="false">-PERCENTILE(Prices_MTM!I868:I1117,1-Inputs!$B$9)</f>
        <v>241620</v>
      </c>
      <c r="F885" s="43" t="n">
        <f aca="false">NORMSINV(Inputs!$B$9)*STDEV(Prices_MTM!I868:I1117)</f>
        <v>252655.307754883</v>
      </c>
      <c r="G885" s="52" t="n">
        <f aca="false">IF(-B885&gt;C885,1,0)</f>
        <v>0</v>
      </c>
      <c r="H885" s="52" t="n">
        <f aca="false">IF(-B885&gt;D885,1,0)</f>
        <v>0</v>
      </c>
      <c r="I885" s="52" t="n">
        <f aca="false">IF(-B885&gt;E885,1,0)</f>
        <v>0</v>
      </c>
      <c r="J885" s="52" t="n">
        <f aca="false">IF(-B885&gt;F885,1,0)</f>
        <v>0</v>
      </c>
    </row>
    <row r="886" customFormat="false" ht="15" hidden="false" customHeight="false" outlineLevel="0" collapsed="false">
      <c r="A886" s="51" t="n">
        <f aca="false">Prices_MTM!A1119</f>
        <v>38972</v>
      </c>
      <c r="B886" s="43" t="n">
        <f aca="false">Prices_MTM!I1119</f>
        <v>-152000</v>
      </c>
      <c r="C886" s="43" t="n">
        <f aca="false">-PERCENTILE(Prices_MTM!I869:I1118,1-Inputs!$B$8)</f>
        <v>181050</v>
      </c>
      <c r="D886" s="43" t="n">
        <f aca="false">NORMSINV(Inputs!$B$8)*STDEV(Prices_MTM!I869:I1118)</f>
        <v>177775.603101525</v>
      </c>
      <c r="E886" s="43" t="n">
        <f aca="false">-PERCENTILE(Prices_MTM!I869:I1118,1-Inputs!$B$9)</f>
        <v>241620</v>
      </c>
      <c r="F886" s="43" t="n">
        <f aca="false">NORMSINV(Inputs!$B$9)*STDEV(Prices_MTM!I869:I1118)</f>
        <v>251431.428034152</v>
      </c>
      <c r="G886" s="52" t="n">
        <f aca="false">IF(-B886&gt;C886,1,0)</f>
        <v>0</v>
      </c>
      <c r="H886" s="52" t="n">
        <f aca="false">IF(-B886&gt;D886,1,0)</f>
        <v>0</v>
      </c>
      <c r="I886" s="52" t="n">
        <f aca="false">IF(-B886&gt;E886,1,0)</f>
        <v>0</v>
      </c>
      <c r="J886" s="52" t="n">
        <f aca="false">IF(-B886&gt;F886,1,0)</f>
        <v>0</v>
      </c>
    </row>
    <row r="887" customFormat="false" ht="15" hidden="false" customHeight="false" outlineLevel="0" collapsed="false">
      <c r="A887" s="51" t="n">
        <f aca="false">Prices_MTM!A1120</f>
        <v>38973</v>
      </c>
      <c r="B887" s="43" t="n">
        <f aca="false">Prices_MTM!I1120</f>
        <v>75499.9999999999</v>
      </c>
      <c r="C887" s="43" t="n">
        <f aca="false">-PERCENTILE(Prices_MTM!I870:I1119,1-Inputs!$B$8)</f>
        <v>181050</v>
      </c>
      <c r="D887" s="43" t="n">
        <f aca="false">NORMSINV(Inputs!$B$8)*STDEV(Prices_MTM!I870:I1119)</f>
        <v>178456.622728817</v>
      </c>
      <c r="E887" s="43" t="n">
        <f aca="false">-PERCENTILE(Prices_MTM!I870:I1119,1-Inputs!$B$9)</f>
        <v>241620</v>
      </c>
      <c r="F887" s="43" t="n">
        <f aca="false">NORMSINV(Inputs!$B$9)*STDEV(Prices_MTM!I870:I1119)</f>
        <v>252394.607089218</v>
      </c>
      <c r="G887" s="52" t="n">
        <f aca="false">IF(-B887&gt;C887,1,0)</f>
        <v>0</v>
      </c>
      <c r="H887" s="52" t="n">
        <f aca="false">IF(-B887&gt;D887,1,0)</f>
        <v>0</v>
      </c>
      <c r="I887" s="52" t="n">
        <f aca="false">IF(-B887&gt;E887,1,0)</f>
        <v>0</v>
      </c>
      <c r="J887" s="52" t="n">
        <f aca="false">IF(-B887&gt;F887,1,0)</f>
        <v>0</v>
      </c>
    </row>
    <row r="888" customFormat="false" ht="15" hidden="false" customHeight="false" outlineLevel="0" collapsed="false">
      <c r="A888" s="51" t="n">
        <f aca="false">Prices_MTM!A1121</f>
        <v>38974</v>
      </c>
      <c r="B888" s="43" t="n">
        <f aca="false">Prices_MTM!I1121</f>
        <v>-55500</v>
      </c>
      <c r="C888" s="43" t="n">
        <f aca="false">-PERCENTILE(Prices_MTM!I871:I1120,1-Inputs!$B$8)</f>
        <v>181050</v>
      </c>
      <c r="D888" s="43" t="n">
        <f aca="false">NORMSINV(Inputs!$B$8)*STDEV(Prices_MTM!I871:I1120)</f>
        <v>178601.230958151</v>
      </c>
      <c r="E888" s="43" t="n">
        <f aca="false">-PERCENTILE(Prices_MTM!I871:I1120,1-Inputs!$B$9)</f>
        <v>241620</v>
      </c>
      <c r="F888" s="43" t="n">
        <f aca="false">NORMSINV(Inputs!$B$9)*STDEV(Prices_MTM!I871:I1120)</f>
        <v>252599.129267585</v>
      </c>
      <c r="G888" s="52" t="n">
        <f aca="false">IF(-B888&gt;C888,1,0)</f>
        <v>0</v>
      </c>
      <c r="H888" s="52" t="n">
        <f aca="false">IF(-B888&gt;D888,1,0)</f>
        <v>0</v>
      </c>
      <c r="I888" s="52" t="n">
        <f aca="false">IF(-B888&gt;E888,1,0)</f>
        <v>0</v>
      </c>
      <c r="J888" s="52" t="n">
        <f aca="false">IF(-B888&gt;F888,1,0)</f>
        <v>0</v>
      </c>
    </row>
    <row r="889" customFormat="false" ht="15" hidden="false" customHeight="false" outlineLevel="0" collapsed="false">
      <c r="A889" s="51" t="n">
        <f aca="false">Prices_MTM!A1122</f>
        <v>38975</v>
      </c>
      <c r="B889" s="43" t="n">
        <f aca="false">Prices_MTM!I1122</f>
        <v>28999.9999999996</v>
      </c>
      <c r="C889" s="43" t="n">
        <f aca="false">-PERCENTILE(Prices_MTM!I872:I1121,1-Inputs!$B$8)</f>
        <v>181050</v>
      </c>
      <c r="D889" s="43" t="n">
        <f aca="false">NORMSINV(Inputs!$B$8)*STDEV(Prices_MTM!I872:I1121)</f>
        <v>178685.082215035</v>
      </c>
      <c r="E889" s="43" t="n">
        <f aca="false">-PERCENTILE(Prices_MTM!I872:I1121,1-Inputs!$B$9)</f>
        <v>241620</v>
      </c>
      <c r="F889" s="43" t="n">
        <f aca="false">NORMSINV(Inputs!$B$9)*STDEV(Prices_MTM!I872:I1121)</f>
        <v>252717.721700366</v>
      </c>
      <c r="G889" s="52" t="n">
        <f aca="false">IF(-B889&gt;C889,1,0)</f>
        <v>0</v>
      </c>
      <c r="H889" s="52" t="n">
        <f aca="false">IF(-B889&gt;D889,1,0)</f>
        <v>0</v>
      </c>
      <c r="I889" s="52" t="n">
        <f aca="false">IF(-B889&gt;E889,1,0)</f>
        <v>0</v>
      </c>
      <c r="J889" s="52" t="n">
        <f aca="false">IF(-B889&gt;F889,1,0)</f>
        <v>0</v>
      </c>
    </row>
    <row r="890" customFormat="false" ht="15" hidden="false" customHeight="false" outlineLevel="0" collapsed="false">
      <c r="A890" s="51" t="n">
        <f aca="false">Prices_MTM!A1123</f>
        <v>38979</v>
      </c>
      <c r="B890" s="43" t="n">
        <f aca="false">Prices_MTM!I1123</f>
        <v>-267500</v>
      </c>
      <c r="C890" s="43" t="n">
        <f aca="false">-PERCENTILE(Prices_MTM!I873:I1122,1-Inputs!$B$8)</f>
        <v>181050</v>
      </c>
      <c r="D890" s="43" t="n">
        <f aca="false">NORMSINV(Inputs!$B$8)*STDEV(Prices_MTM!I873:I1122)</f>
        <v>178471.306446187</v>
      </c>
      <c r="E890" s="43" t="n">
        <f aca="false">-PERCENTILE(Prices_MTM!I873:I1122,1-Inputs!$B$9)</f>
        <v>241620</v>
      </c>
      <c r="F890" s="43" t="n">
        <f aca="false">NORMSINV(Inputs!$B$9)*STDEV(Prices_MTM!I873:I1122)</f>
        <v>252415.37455091</v>
      </c>
      <c r="G890" s="52" t="n">
        <f aca="false">IF(-B890&gt;C890,1,0)</f>
        <v>1</v>
      </c>
      <c r="H890" s="52" t="n">
        <f aca="false">IF(-B890&gt;D890,1,0)</f>
        <v>1</v>
      </c>
      <c r="I890" s="52" t="n">
        <f aca="false">IF(-B890&gt;E890,1,0)</f>
        <v>1</v>
      </c>
      <c r="J890" s="52" t="n">
        <f aca="false">IF(-B890&gt;F890,1,0)</f>
        <v>1</v>
      </c>
    </row>
    <row r="891" customFormat="false" ht="15" hidden="false" customHeight="false" outlineLevel="0" collapsed="false">
      <c r="A891" s="51" t="n">
        <f aca="false">Prices_MTM!A1124</f>
        <v>38981</v>
      </c>
      <c r="B891" s="43" t="n">
        <f aca="false">Prices_MTM!I1124</f>
        <v>147499.999999999</v>
      </c>
      <c r="C891" s="43" t="n">
        <f aca="false">-PERCENTILE(Prices_MTM!I874:I1123,1-Inputs!$B$8)</f>
        <v>188200</v>
      </c>
      <c r="D891" s="43" t="n">
        <f aca="false">NORMSINV(Inputs!$B$8)*STDEV(Prices_MTM!I874:I1123)</f>
        <v>180599.696556497</v>
      </c>
      <c r="E891" s="43" t="n">
        <f aca="false">-PERCENTILE(Prices_MTM!I874:I1123,1-Inputs!$B$9)</f>
        <v>251580</v>
      </c>
      <c r="F891" s="43" t="n">
        <f aca="false">NORMSINV(Inputs!$B$9)*STDEV(Prices_MTM!I874:I1123)</f>
        <v>255425.597300898</v>
      </c>
      <c r="G891" s="52" t="n">
        <f aca="false">IF(-B891&gt;C891,1,0)</f>
        <v>0</v>
      </c>
      <c r="H891" s="52" t="n">
        <f aca="false">IF(-B891&gt;D891,1,0)</f>
        <v>0</v>
      </c>
      <c r="I891" s="52" t="n">
        <f aca="false">IF(-B891&gt;E891,1,0)</f>
        <v>0</v>
      </c>
      <c r="J891" s="52" t="n">
        <f aca="false">IF(-B891&gt;F891,1,0)</f>
        <v>0</v>
      </c>
    </row>
    <row r="892" customFormat="false" ht="15" hidden="false" customHeight="false" outlineLevel="0" collapsed="false">
      <c r="A892" s="51" t="n">
        <f aca="false">Prices_MTM!A1125</f>
        <v>38982</v>
      </c>
      <c r="B892" s="43" t="n">
        <f aca="false">Prices_MTM!I1125</f>
        <v>-160000</v>
      </c>
      <c r="C892" s="43" t="n">
        <f aca="false">-PERCENTILE(Prices_MTM!I875:I1124,1-Inputs!$B$8)</f>
        <v>188200</v>
      </c>
      <c r="D892" s="43" t="n">
        <f aca="false">NORMSINV(Inputs!$B$8)*STDEV(Prices_MTM!I875:I1124)</f>
        <v>180345.104873752</v>
      </c>
      <c r="E892" s="43" t="n">
        <f aca="false">-PERCENTILE(Prices_MTM!I875:I1124,1-Inputs!$B$9)</f>
        <v>251580</v>
      </c>
      <c r="F892" s="43" t="n">
        <f aca="false">NORMSINV(Inputs!$B$9)*STDEV(Prices_MTM!I875:I1124)</f>
        <v>255065.52342551</v>
      </c>
      <c r="G892" s="52" t="n">
        <f aca="false">IF(-B892&gt;C892,1,0)</f>
        <v>0</v>
      </c>
      <c r="H892" s="52" t="n">
        <f aca="false">IF(-B892&gt;D892,1,0)</f>
        <v>0</v>
      </c>
      <c r="I892" s="52" t="n">
        <f aca="false">IF(-B892&gt;E892,1,0)</f>
        <v>0</v>
      </c>
      <c r="J892" s="52" t="n">
        <f aca="false">IF(-B892&gt;F892,1,0)</f>
        <v>0</v>
      </c>
    </row>
    <row r="893" customFormat="false" ht="15" hidden="false" customHeight="false" outlineLevel="0" collapsed="false">
      <c r="A893" s="51" t="n">
        <f aca="false">Prices_MTM!A1126</f>
        <v>38985</v>
      </c>
      <c r="B893" s="43" t="n">
        <f aca="false">Prices_MTM!I1126</f>
        <v>141000</v>
      </c>
      <c r="C893" s="43" t="n">
        <f aca="false">-PERCENTILE(Prices_MTM!I876:I1125,1-Inputs!$B$8)</f>
        <v>188200</v>
      </c>
      <c r="D893" s="43" t="n">
        <f aca="false">NORMSINV(Inputs!$B$8)*STDEV(Prices_MTM!I876:I1125)</f>
        <v>180560.539886563</v>
      </c>
      <c r="E893" s="43" t="n">
        <f aca="false">-PERCENTILE(Prices_MTM!I876:I1125,1-Inputs!$B$9)</f>
        <v>251580</v>
      </c>
      <c r="F893" s="43" t="n">
        <f aca="false">NORMSINV(Inputs!$B$9)*STDEV(Prices_MTM!I876:I1125)</f>
        <v>255370.217275366</v>
      </c>
      <c r="G893" s="52" t="n">
        <f aca="false">IF(-B893&gt;C893,1,0)</f>
        <v>0</v>
      </c>
      <c r="H893" s="52" t="n">
        <f aca="false">IF(-B893&gt;D893,1,0)</f>
        <v>0</v>
      </c>
      <c r="I893" s="52" t="n">
        <f aca="false">IF(-B893&gt;E893,1,0)</f>
        <v>0</v>
      </c>
      <c r="J893" s="52" t="n">
        <f aca="false">IF(-B893&gt;F893,1,0)</f>
        <v>0</v>
      </c>
    </row>
    <row r="894" customFormat="false" ht="15" hidden="false" customHeight="false" outlineLevel="0" collapsed="false">
      <c r="A894" s="51" t="n">
        <f aca="false">Prices_MTM!A1127</f>
        <v>38986</v>
      </c>
      <c r="B894" s="43" t="n">
        <f aca="false">Prices_MTM!I1127</f>
        <v>-43000</v>
      </c>
      <c r="C894" s="43" t="n">
        <f aca="false">-PERCENTILE(Prices_MTM!I877:I1126,1-Inputs!$B$8)</f>
        <v>188200</v>
      </c>
      <c r="D894" s="43" t="n">
        <f aca="false">NORMSINV(Inputs!$B$8)*STDEV(Prices_MTM!I877:I1126)</f>
        <v>181114.104039247</v>
      </c>
      <c r="E894" s="43" t="n">
        <f aca="false">-PERCENTILE(Prices_MTM!I877:I1126,1-Inputs!$B$9)</f>
        <v>251580</v>
      </c>
      <c r="F894" s="43" t="n">
        <f aca="false">NORMSINV(Inputs!$B$9)*STDEV(Prices_MTM!I877:I1126)</f>
        <v>256153.133620409</v>
      </c>
      <c r="G894" s="52" t="n">
        <f aca="false">IF(-B894&gt;C894,1,0)</f>
        <v>0</v>
      </c>
      <c r="H894" s="52" t="n">
        <f aca="false">IF(-B894&gt;D894,1,0)</f>
        <v>0</v>
      </c>
      <c r="I894" s="52" t="n">
        <f aca="false">IF(-B894&gt;E894,1,0)</f>
        <v>0</v>
      </c>
      <c r="J894" s="52" t="n">
        <f aca="false">IF(-B894&gt;F894,1,0)</f>
        <v>0</v>
      </c>
    </row>
    <row r="895" customFormat="false" ht="15" hidden="false" customHeight="false" outlineLevel="0" collapsed="false">
      <c r="A895" s="51" t="n">
        <f aca="false">Prices_MTM!A1128</f>
        <v>38988</v>
      </c>
      <c r="B895" s="43" t="n">
        <f aca="false">Prices_MTM!I1128</f>
        <v>75499.9999999999</v>
      </c>
      <c r="C895" s="43" t="n">
        <f aca="false">-PERCENTILE(Prices_MTM!I878:I1127,1-Inputs!$B$8)</f>
        <v>188200</v>
      </c>
      <c r="D895" s="43" t="n">
        <f aca="false">NORMSINV(Inputs!$B$8)*STDEV(Prices_MTM!I878:I1127)</f>
        <v>181167.425601892</v>
      </c>
      <c r="E895" s="43" t="n">
        <f aca="false">-PERCENTILE(Prices_MTM!I878:I1127,1-Inputs!$B$9)</f>
        <v>251580</v>
      </c>
      <c r="F895" s="43" t="n">
        <f aca="false">NORMSINV(Inputs!$B$9)*STDEV(Prices_MTM!I878:I1127)</f>
        <v>256228.547324015</v>
      </c>
      <c r="G895" s="52" t="n">
        <f aca="false">IF(-B895&gt;C895,1,0)</f>
        <v>0</v>
      </c>
      <c r="H895" s="52" t="n">
        <f aca="false">IF(-B895&gt;D895,1,0)</f>
        <v>0</v>
      </c>
      <c r="I895" s="52" t="n">
        <f aca="false">IF(-B895&gt;E895,1,0)</f>
        <v>0</v>
      </c>
      <c r="J895" s="52" t="n">
        <f aca="false">IF(-B895&gt;F895,1,0)</f>
        <v>0</v>
      </c>
    </row>
    <row r="896" customFormat="false" ht="15" hidden="false" customHeight="false" outlineLevel="0" collapsed="false">
      <c r="A896" s="51" t="n">
        <f aca="false">Prices_MTM!A1129</f>
        <v>38989</v>
      </c>
      <c r="B896" s="43" t="n">
        <f aca="false">Prices_MTM!I1129</f>
        <v>123500</v>
      </c>
      <c r="C896" s="43" t="n">
        <f aca="false">-PERCENTILE(Prices_MTM!I879:I1128,1-Inputs!$B$8)</f>
        <v>188200</v>
      </c>
      <c r="D896" s="43" t="n">
        <f aca="false">NORMSINV(Inputs!$B$8)*STDEV(Prices_MTM!I879:I1128)</f>
        <v>180656.917484086</v>
      </c>
      <c r="E896" s="43" t="n">
        <f aca="false">-PERCENTILE(Prices_MTM!I879:I1128,1-Inputs!$B$9)</f>
        <v>251580</v>
      </c>
      <c r="F896" s="43" t="n">
        <f aca="false">NORMSINV(Inputs!$B$9)*STDEV(Prices_MTM!I879:I1128)</f>
        <v>255506.525950758</v>
      </c>
      <c r="G896" s="52" t="n">
        <f aca="false">IF(-B896&gt;C896,1,0)</f>
        <v>0</v>
      </c>
      <c r="H896" s="52" t="n">
        <f aca="false">IF(-B896&gt;D896,1,0)</f>
        <v>0</v>
      </c>
      <c r="I896" s="52" t="n">
        <f aca="false">IF(-B896&gt;E896,1,0)</f>
        <v>0</v>
      </c>
      <c r="J896" s="52" t="n">
        <f aca="false">IF(-B896&gt;F896,1,0)</f>
        <v>0</v>
      </c>
    </row>
    <row r="897" customFormat="false" ht="15" hidden="false" customHeight="false" outlineLevel="0" collapsed="false">
      <c r="A897" s="51" t="n">
        <f aca="false">Prices_MTM!A1130</f>
        <v>38992</v>
      </c>
      <c r="B897" s="43" t="n">
        <f aca="false">Prices_MTM!I1130</f>
        <v>-179499.999999999</v>
      </c>
      <c r="C897" s="43" t="n">
        <f aca="false">-PERCENTILE(Prices_MTM!I880:I1129,1-Inputs!$B$8)</f>
        <v>188200</v>
      </c>
      <c r="D897" s="43" t="n">
        <f aca="false">NORMSINV(Inputs!$B$8)*STDEV(Prices_MTM!I880:I1129)</f>
        <v>179760.032769428</v>
      </c>
      <c r="E897" s="43" t="n">
        <f aca="false">-PERCENTILE(Prices_MTM!I880:I1129,1-Inputs!$B$9)</f>
        <v>251580</v>
      </c>
      <c r="F897" s="43" t="n">
        <f aca="false">NORMSINV(Inputs!$B$9)*STDEV(Prices_MTM!I880:I1129)</f>
        <v>254238.044783184</v>
      </c>
      <c r="G897" s="52" t="n">
        <f aca="false">IF(-B897&gt;C897,1,0)</f>
        <v>0</v>
      </c>
      <c r="H897" s="52" t="n">
        <f aca="false">IF(-B897&gt;D897,1,0)</f>
        <v>0</v>
      </c>
      <c r="I897" s="52" t="n">
        <f aca="false">IF(-B897&gt;E897,1,0)</f>
        <v>0</v>
      </c>
      <c r="J897" s="52" t="n">
        <f aca="false">IF(-B897&gt;F897,1,0)</f>
        <v>0</v>
      </c>
    </row>
    <row r="898" customFormat="false" ht="15" hidden="false" customHeight="false" outlineLevel="0" collapsed="false">
      <c r="A898" s="51" t="n">
        <f aca="false">Prices_MTM!A1131</f>
        <v>38993</v>
      </c>
      <c r="B898" s="43" t="n">
        <f aca="false">Prices_MTM!I1131</f>
        <v>-106000</v>
      </c>
      <c r="C898" s="43" t="n">
        <f aca="false">-PERCENTILE(Prices_MTM!I881:I1130,1-Inputs!$B$8)</f>
        <v>188200</v>
      </c>
      <c r="D898" s="43" t="n">
        <f aca="false">NORMSINV(Inputs!$B$8)*STDEV(Prices_MTM!I881:I1130)</f>
        <v>180564.534137298</v>
      </c>
      <c r="E898" s="43" t="n">
        <f aca="false">-PERCENTILE(Prices_MTM!I881:I1130,1-Inputs!$B$9)</f>
        <v>251580</v>
      </c>
      <c r="F898" s="43" t="n">
        <f aca="false">NORMSINV(Inputs!$B$9)*STDEV(Prices_MTM!I881:I1130)</f>
        <v>255375.866420406</v>
      </c>
      <c r="G898" s="52" t="n">
        <f aca="false">IF(-B898&gt;C898,1,0)</f>
        <v>0</v>
      </c>
      <c r="H898" s="52" t="n">
        <f aca="false">IF(-B898&gt;D898,1,0)</f>
        <v>0</v>
      </c>
      <c r="I898" s="52" t="n">
        <f aca="false">IF(-B898&gt;E898,1,0)</f>
        <v>0</v>
      </c>
      <c r="J898" s="52" t="n">
        <f aca="false">IF(-B898&gt;F898,1,0)</f>
        <v>0</v>
      </c>
    </row>
    <row r="899" customFormat="false" ht="15" hidden="false" customHeight="false" outlineLevel="0" collapsed="false">
      <c r="A899" s="51" t="n">
        <f aca="false">Prices_MTM!A1132</f>
        <v>38994</v>
      </c>
      <c r="B899" s="43" t="n">
        <f aca="false">Prices_MTM!I1132</f>
        <v>112000</v>
      </c>
      <c r="C899" s="43" t="n">
        <f aca="false">-PERCENTILE(Prices_MTM!I882:I1131,1-Inputs!$B$8)</f>
        <v>188200</v>
      </c>
      <c r="D899" s="43" t="n">
        <f aca="false">NORMSINV(Inputs!$B$8)*STDEV(Prices_MTM!I882:I1131)</f>
        <v>180468.582454941</v>
      </c>
      <c r="E899" s="43" t="n">
        <f aca="false">-PERCENTILE(Prices_MTM!I882:I1131,1-Inputs!$B$9)</f>
        <v>251580</v>
      </c>
      <c r="F899" s="43" t="n">
        <f aca="false">NORMSINV(Inputs!$B$9)*STDEV(Prices_MTM!I882:I1131)</f>
        <v>255240.160124961</v>
      </c>
      <c r="G899" s="52" t="n">
        <f aca="false">IF(-B899&gt;C899,1,0)</f>
        <v>0</v>
      </c>
      <c r="H899" s="52" t="n">
        <f aca="false">IF(-B899&gt;D899,1,0)</f>
        <v>0</v>
      </c>
      <c r="I899" s="52" t="n">
        <f aca="false">IF(-B899&gt;E899,1,0)</f>
        <v>0</v>
      </c>
      <c r="J899" s="52" t="n">
        <f aca="false">IF(-B899&gt;F899,1,0)</f>
        <v>0</v>
      </c>
    </row>
    <row r="900" customFormat="false" ht="15" hidden="false" customHeight="false" outlineLevel="0" collapsed="false">
      <c r="A900" s="51" t="n">
        <f aca="false">Prices_MTM!A1133</f>
        <v>38995</v>
      </c>
      <c r="B900" s="43" t="n">
        <f aca="false">Prices_MTM!I1133</f>
        <v>-56499.9999999998</v>
      </c>
      <c r="C900" s="43" t="n">
        <f aca="false">-PERCENTILE(Prices_MTM!I883:I1132,1-Inputs!$B$8)</f>
        <v>188200</v>
      </c>
      <c r="D900" s="43" t="n">
        <f aca="false">NORMSINV(Inputs!$B$8)*STDEV(Prices_MTM!I883:I1132)</f>
        <v>180008.640696394</v>
      </c>
      <c r="E900" s="43" t="n">
        <f aca="false">-PERCENTILE(Prices_MTM!I883:I1132,1-Inputs!$B$9)</f>
        <v>251580</v>
      </c>
      <c r="F900" s="43" t="n">
        <f aca="false">NORMSINV(Inputs!$B$9)*STDEV(Prices_MTM!I883:I1132)</f>
        <v>254589.655718583</v>
      </c>
      <c r="G900" s="52" t="n">
        <f aca="false">IF(-B900&gt;C900,1,0)</f>
        <v>0</v>
      </c>
      <c r="H900" s="52" t="n">
        <f aca="false">IF(-B900&gt;D900,1,0)</f>
        <v>0</v>
      </c>
      <c r="I900" s="52" t="n">
        <f aca="false">IF(-B900&gt;E900,1,0)</f>
        <v>0</v>
      </c>
      <c r="J900" s="52" t="n">
        <f aca="false">IF(-B900&gt;F900,1,0)</f>
        <v>0</v>
      </c>
    </row>
    <row r="901" customFormat="false" ht="15" hidden="false" customHeight="false" outlineLevel="0" collapsed="false">
      <c r="A901" s="51" t="n">
        <f aca="false">Prices_MTM!A1134</f>
        <v>38996</v>
      </c>
      <c r="B901" s="43" t="n">
        <f aca="false">Prices_MTM!I1134</f>
        <v>17499.9999999997</v>
      </c>
      <c r="C901" s="43" t="n">
        <f aca="false">-PERCENTILE(Prices_MTM!I884:I1133,1-Inputs!$B$8)</f>
        <v>188200</v>
      </c>
      <c r="D901" s="43" t="n">
        <f aca="false">NORMSINV(Inputs!$B$8)*STDEV(Prices_MTM!I884:I1133)</f>
        <v>180080.413921404</v>
      </c>
      <c r="E901" s="43" t="n">
        <f aca="false">-PERCENTILE(Prices_MTM!I884:I1133,1-Inputs!$B$9)</f>
        <v>251580</v>
      </c>
      <c r="F901" s="43" t="n">
        <f aca="false">NORMSINV(Inputs!$B$9)*STDEV(Prices_MTM!I884:I1133)</f>
        <v>254691.165960393</v>
      </c>
      <c r="G901" s="52" t="n">
        <f aca="false">IF(-B901&gt;C901,1,0)</f>
        <v>0</v>
      </c>
      <c r="H901" s="52" t="n">
        <f aca="false">IF(-B901&gt;D901,1,0)</f>
        <v>0</v>
      </c>
      <c r="I901" s="52" t="n">
        <f aca="false">IF(-B901&gt;E901,1,0)</f>
        <v>0</v>
      </c>
      <c r="J901" s="52" t="n">
        <f aca="false">IF(-B901&gt;F901,1,0)</f>
        <v>0</v>
      </c>
    </row>
    <row r="902" customFormat="false" ht="15" hidden="false" customHeight="false" outlineLevel="0" collapsed="false">
      <c r="A902" s="51" t="n">
        <f aca="false">Prices_MTM!A1135</f>
        <v>38999</v>
      </c>
      <c r="B902" s="43" t="n">
        <f aca="false">Prices_MTM!I1135</f>
        <v>-92500.0000000001</v>
      </c>
      <c r="C902" s="43" t="n">
        <f aca="false">-PERCENTILE(Prices_MTM!I885:I1134,1-Inputs!$B$8)</f>
        <v>188200</v>
      </c>
      <c r="D902" s="43" t="n">
        <f aca="false">NORMSINV(Inputs!$B$8)*STDEV(Prices_MTM!I885:I1134)</f>
        <v>180022.056711823</v>
      </c>
      <c r="E902" s="43" t="n">
        <f aca="false">-PERCENTILE(Prices_MTM!I885:I1134,1-Inputs!$B$9)</f>
        <v>251580</v>
      </c>
      <c r="F902" s="43" t="n">
        <f aca="false">NORMSINV(Inputs!$B$9)*STDEV(Prices_MTM!I885:I1134)</f>
        <v>254608.630245228</v>
      </c>
      <c r="G902" s="52" t="n">
        <f aca="false">IF(-B902&gt;C902,1,0)</f>
        <v>0</v>
      </c>
      <c r="H902" s="52" t="n">
        <f aca="false">IF(-B902&gt;D902,1,0)</f>
        <v>0</v>
      </c>
      <c r="I902" s="52" t="n">
        <f aca="false">IF(-B902&gt;E902,1,0)</f>
        <v>0</v>
      </c>
      <c r="J902" s="52" t="n">
        <f aca="false">IF(-B902&gt;F902,1,0)</f>
        <v>0</v>
      </c>
    </row>
    <row r="903" customFormat="false" ht="15" hidden="false" customHeight="false" outlineLevel="0" collapsed="false">
      <c r="A903" s="51" t="n">
        <f aca="false">Prices_MTM!A1136</f>
        <v>39000</v>
      </c>
      <c r="B903" s="43" t="n">
        <f aca="false">Prices_MTM!I1136</f>
        <v>-70499.9999999998</v>
      </c>
      <c r="C903" s="43" t="n">
        <f aca="false">-PERCENTILE(Prices_MTM!I886:I1135,1-Inputs!$B$8)</f>
        <v>188200</v>
      </c>
      <c r="D903" s="43" t="n">
        <f aca="false">NORMSINV(Inputs!$B$8)*STDEV(Prices_MTM!I886:I1135)</f>
        <v>180250.819945521</v>
      </c>
      <c r="E903" s="43" t="n">
        <f aca="false">-PERCENTILE(Prices_MTM!I886:I1135,1-Inputs!$B$9)</f>
        <v>251580</v>
      </c>
      <c r="F903" s="43" t="n">
        <f aca="false">NORMSINV(Inputs!$B$9)*STDEV(Prices_MTM!I886:I1135)</f>
        <v>254932.174452233</v>
      </c>
      <c r="G903" s="52" t="n">
        <f aca="false">IF(-B903&gt;C903,1,0)</f>
        <v>0</v>
      </c>
      <c r="H903" s="52" t="n">
        <f aca="false">IF(-B903&gt;D903,1,0)</f>
        <v>0</v>
      </c>
      <c r="I903" s="52" t="n">
        <f aca="false">IF(-B903&gt;E903,1,0)</f>
        <v>0</v>
      </c>
      <c r="J903" s="52" t="n">
        <f aca="false">IF(-B903&gt;F903,1,0)</f>
        <v>0</v>
      </c>
    </row>
    <row r="904" customFormat="false" ht="15" hidden="false" customHeight="false" outlineLevel="0" collapsed="false">
      <c r="A904" s="51" t="n">
        <f aca="false">Prices_MTM!A1137</f>
        <v>39001</v>
      </c>
      <c r="B904" s="43" t="n">
        <f aca="false">Prices_MTM!I1137</f>
        <v>-91499.9999999999</v>
      </c>
      <c r="C904" s="43" t="n">
        <f aca="false">-PERCENTILE(Prices_MTM!I887:I1136,1-Inputs!$B$8)</f>
        <v>188200</v>
      </c>
      <c r="D904" s="43" t="n">
        <f aca="false">NORMSINV(Inputs!$B$8)*STDEV(Prices_MTM!I887:I1136)</f>
        <v>180326.33999764</v>
      </c>
      <c r="E904" s="43" t="n">
        <f aca="false">-PERCENTILE(Prices_MTM!I887:I1136,1-Inputs!$B$9)</f>
        <v>251580</v>
      </c>
      <c r="F904" s="43" t="n">
        <f aca="false">NORMSINV(Inputs!$B$9)*STDEV(Prices_MTM!I887:I1136)</f>
        <v>255038.983903127</v>
      </c>
      <c r="G904" s="52" t="n">
        <f aca="false">IF(-B904&gt;C904,1,0)</f>
        <v>0</v>
      </c>
      <c r="H904" s="52" t="n">
        <f aca="false">IF(-B904&gt;D904,1,0)</f>
        <v>0</v>
      </c>
      <c r="I904" s="52" t="n">
        <f aca="false">IF(-B904&gt;E904,1,0)</f>
        <v>0</v>
      </c>
      <c r="J904" s="52" t="n">
        <f aca="false">IF(-B904&gt;F904,1,0)</f>
        <v>0</v>
      </c>
    </row>
    <row r="905" customFormat="false" ht="15" hidden="false" customHeight="false" outlineLevel="0" collapsed="false">
      <c r="A905" s="51" t="n">
        <f aca="false">Prices_MTM!A1138</f>
        <v>39002</v>
      </c>
      <c r="B905" s="43" t="n">
        <f aca="false">Prices_MTM!I1138</f>
        <v>60999.9999999996</v>
      </c>
      <c r="C905" s="43" t="n">
        <f aca="false">-PERCENTILE(Prices_MTM!I888:I1137,1-Inputs!$B$8)</f>
        <v>188200</v>
      </c>
      <c r="D905" s="43" t="n">
        <f aca="false">NORMSINV(Inputs!$B$8)*STDEV(Prices_MTM!I888:I1137)</f>
        <v>180224.223125548</v>
      </c>
      <c r="E905" s="43" t="n">
        <f aca="false">-PERCENTILE(Prices_MTM!I888:I1137,1-Inputs!$B$9)</f>
        <v>251580</v>
      </c>
      <c r="F905" s="43" t="n">
        <f aca="false">NORMSINV(Inputs!$B$9)*STDEV(Prices_MTM!I888:I1137)</f>
        <v>254894.558062187</v>
      </c>
      <c r="G905" s="52" t="n">
        <f aca="false">IF(-B905&gt;C905,1,0)</f>
        <v>0</v>
      </c>
      <c r="H905" s="52" t="n">
        <f aca="false">IF(-B905&gt;D905,1,0)</f>
        <v>0</v>
      </c>
      <c r="I905" s="52" t="n">
        <f aca="false">IF(-B905&gt;E905,1,0)</f>
        <v>0</v>
      </c>
      <c r="J905" s="52" t="n">
        <f aca="false">IF(-B905&gt;F905,1,0)</f>
        <v>0</v>
      </c>
    </row>
    <row r="906" customFormat="false" ht="15" hidden="false" customHeight="false" outlineLevel="0" collapsed="false">
      <c r="A906" s="51" t="n">
        <f aca="false">Prices_MTM!A1139</f>
        <v>39003</v>
      </c>
      <c r="B906" s="43" t="n">
        <f aca="false">Prices_MTM!I1139</f>
        <v>-8999.99999999999</v>
      </c>
      <c r="C906" s="43" t="n">
        <f aca="false">-PERCENTILE(Prices_MTM!I889:I1138,1-Inputs!$B$8)</f>
        <v>188200</v>
      </c>
      <c r="D906" s="43" t="n">
        <f aca="false">NORMSINV(Inputs!$B$8)*STDEV(Prices_MTM!I889:I1138)</f>
        <v>180335.297373568</v>
      </c>
      <c r="E906" s="43" t="n">
        <f aca="false">-PERCENTILE(Prices_MTM!I889:I1138,1-Inputs!$B$9)</f>
        <v>251580</v>
      </c>
      <c r="F906" s="43" t="n">
        <f aca="false">NORMSINV(Inputs!$B$9)*STDEV(Prices_MTM!I889:I1138)</f>
        <v>255051.652490839</v>
      </c>
      <c r="G906" s="52" t="n">
        <f aca="false">IF(-B906&gt;C906,1,0)</f>
        <v>0</v>
      </c>
      <c r="H906" s="52" t="n">
        <f aca="false">IF(-B906&gt;D906,1,0)</f>
        <v>0</v>
      </c>
      <c r="I906" s="52" t="n">
        <f aca="false">IF(-B906&gt;E906,1,0)</f>
        <v>0</v>
      </c>
      <c r="J906" s="52" t="n">
        <f aca="false">IF(-B906&gt;F906,1,0)</f>
        <v>0</v>
      </c>
    </row>
    <row r="907" customFormat="false" ht="15" hidden="false" customHeight="false" outlineLevel="0" collapsed="false">
      <c r="A907" s="51" t="n">
        <f aca="false">Prices_MTM!A1140</f>
        <v>39006</v>
      </c>
      <c r="B907" s="43" t="n">
        <f aca="false">Prices_MTM!I1140</f>
        <v>159500</v>
      </c>
      <c r="C907" s="43" t="n">
        <f aca="false">-PERCENTILE(Prices_MTM!I890:I1139,1-Inputs!$B$8)</f>
        <v>188200</v>
      </c>
      <c r="D907" s="43" t="n">
        <f aca="false">NORMSINV(Inputs!$B$8)*STDEV(Prices_MTM!I890:I1139)</f>
        <v>180239.814925039</v>
      </c>
      <c r="E907" s="43" t="n">
        <f aca="false">-PERCENTILE(Prices_MTM!I890:I1139,1-Inputs!$B$9)</f>
        <v>251580</v>
      </c>
      <c r="F907" s="43" t="n">
        <f aca="false">NORMSINV(Inputs!$B$9)*STDEV(Prices_MTM!I890:I1139)</f>
        <v>254916.609841752</v>
      </c>
      <c r="G907" s="52" t="n">
        <f aca="false">IF(-B907&gt;C907,1,0)</f>
        <v>0</v>
      </c>
      <c r="H907" s="52" t="n">
        <f aca="false">IF(-B907&gt;D907,1,0)</f>
        <v>0</v>
      </c>
      <c r="I907" s="52" t="n">
        <f aca="false">IF(-B907&gt;E907,1,0)</f>
        <v>0</v>
      </c>
      <c r="J907" s="52" t="n">
        <f aca="false">IF(-B907&gt;F907,1,0)</f>
        <v>0</v>
      </c>
    </row>
    <row r="908" customFormat="false" ht="15" hidden="false" customHeight="false" outlineLevel="0" collapsed="false">
      <c r="A908" s="51" t="n">
        <f aca="false">Prices_MTM!A1141</f>
        <v>39007</v>
      </c>
      <c r="B908" s="43" t="n">
        <f aca="false">Prices_MTM!I1141</f>
        <v>-195500</v>
      </c>
      <c r="C908" s="43" t="n">
        <f aca="false">-PERCENTILE(Prices_MTM!I891:I1140,1-Inputs!$B$8)</f>
        <v>188200</v>
      </c>
      <c r="D908" s="43" t="n">
        <f aca="false">NORMSINV(Inputs!$B$8)*STDEV(Prices_MTM!I891:I1140)</f>
        <v>179854.25077346</v>
      </c>
      <c r="E908" s="43" t="n">
        <f aca="false">-PERCENTILE(Prices_MTM!I891:I1140,1-Inputs!$B$9)</f>
        <v>251580</v>
      </c>
      <c r="F908" s="43" t="n">
        <f aca="false">NORMSINV(Inputs!$B$9)*STDEV(Prices_MTM!I891:I1140)</f>
        <v>254371.299104289</v>
      </c>
      <c r="G908" s="52" t="n">
        <f aca="false">IF(-B908&gt;C908,1,0)</f>
        <v>1</v>
      </c>
      <c r="H908" s="52" t="n">
        <f aca="false">IF(-B908&gt;D908,1,0)</f>
        <v>1</v>
      </c>
      <c r="I908" s="52" t="n">
        <f aca="false">IF(-B908&gt;E908,1,0)</f>
        <v>0</v>
      </c>
      <c r="J908" s="52" t="n">
        <f aca="false">IF(-B908&gt;F908,1,0)</f>
        <v>0</v>
      </c>
    </row>
    <row r="909" customFormat="false" ht="15" hidden="false" customHeight="false" outlineLevel="0" collapsed="false">
      <c r="A909" s="51" t="n">
        <f aca="false">Prices_MTM!A1142</f>
        <v>39008</v>
      </c>
      <c r="B909" s="43" t="n">
        <f aca="false">Prices_MTM!I1142</f>
        <v>-43999.9999999998</v>
      </c>
      <c r="C909" s="43" t="n">
        <f aca="false">-PERCENTILE(Prices_MTM!I892:I1141,1-Inputs!$B$8)</f>
        <v>190000</v>
      </c>
      <c r="D909" s="43" t="n">
        <f aca="false">NORMSINV(Inputs!$B$8)*STDEV(Prices_MTM!I892:I1141)</f>
        <v>180995.90757808</v>
      </c>
      <c r="E909" s="43" t="n">
        <f aca="false">-PERCENTILE(Prices_MTM!I892:I1141,1-Inputs!$B$9)</f>
        <v>251580</v>
      </c>
      <c r="F909" s="43" t="n">
        <f aca="false">NORMSINV(Inputs!$B$9)*STDEV(Prices_MTM!I892:I1141)</f>
        <v>255985.966109786</v>
      </c>
      <c r="G909" s="52" t="n">
        <f aca="false">IF(-B909&gt;C909,1,0)</f>
        <v>0</v>
      </c>
      <c r="H909" s="52" t="n">
        <f aca="false">IF(-B909&gt;D909,1,0)</f>
        <v>0</v>
      </c>
      <c r="I909" s="52" t="n">
        <f aca="false">IF(-B909&gt;E909,1,0)</f>
        <v>0</v>
      </c>
      <c r="J909" s="52" t="n">
        <f aca="false">IF(-B909&gt;F909,1,0)</f>
        <v>0</v>
      </c>
    </row>
    <row r="910" customFormat="false" ht="15" hidden="false" customHeight="false" outlineLevel="0" collapsed="false">
      <c r="A910" s="51" t="n">
        <f aca="false">Prices_MTM!A1143</f>
        <v>39009</v>
      </c>
      <c r="B910" s="43" t="n">
        <f aca="false">Prices_MTM!I1143</f>
        <v>127500</v>
      </c>
      <c r="C910" s="43" t="n">
        <f aca="false">-PERCENTILE(Prices_MTM!I893:I1142,1-Inputs!$B$8)</f>
        <v>190000</v>
      </c>
      <c r="D910" s="43" t="n">
        <f aca="false">NORMSINV(Inputs!$B$8)*STDEV(Prices_MTM!I893:I1142)</f>
        <v>180557.900613537</v>
      </c>
      <c r="E910" s="43" t="n">
        <f aca="false">-PERCENTILE(Prices_MTM!I893:I1142,1-Inputs!$B$9)</f>
        <v>251580</v>
      </c>
      <c r="F910" s="43" t="n">
        <f aca="false">NORMSINV(Inputs!$B$9)*STDEV(Prices_MTM!I893:I1142)</f>
        <v>255366.484501159</v>
      </c>
      <c r="G910" s="52" t="n">
        <f aca="false">IF(-B910&gt;C910,1,0)</f>
        <v>0</v>
      </c>
      <c r="H910" s="52" t="n">
        <f aca="false">IF(-B910&gt;D910,1,0)</f>
        <v>0</v>
      </c>
      <c r="I910" s="52" t="n">
        <f aca="false">IF(-B910&gt;E910,1,0)</f>
        <v>0</v>
      </c>
      <c r="J910" s="52" t="n">
        <f aca="false">IF(-B910&gt;F910,1,0)</f>
        <v>0</v>
      </c>
    </row>
    <row r="911" customFormat="false" ht="15" hidden="false" customHeight="false" outlineLevel="0" collapsed="false">
      <c r="A911" s="51" t="n">
        <f aca="false">Prices_MTM!A1144</f>
        <v>39010</v>
      </c>
      <c r="B911" s="43" t="n">
        <f aca="false">Prices_MTM!I1144</f>
        <v>-129999.999999999</v>
      </c>
      <c r="C911" s="43" t="n">
        <f aca="false">-PERCENTILE(Prices_MTM!I894:I1143,1-Inputs!$B$8)</f>
        <v>190000</v>
      </c>
      <c r="D911" s="43" t="n">
        <f aca="false">NORMSINV(Inputs!$B$8)*STDEV(Prices_MTM!I894:I1143)</f>
        <v>181054.677295802</v>
      </c>
      <c r="E911" s="43" t="n">
        <f aca="false">-PERCENTILE(Prices_MTM!I894:I1143,1-Inputs!$B$9)</f>
        <v>251580</v>
      </c>
      <c r="F911" s="43" t="n">
        <f aca="false">NORMSINV(Inputs!$B$9)*STDEV(Prices_MTM!I894:I1143)</f>
        <v>256069.085243089</v>
      </c>
      <c r="G911" s="52" t="n">
        <f aca="false">IF(-B911&gt;C911,1,0)</f>
        <v>0</v>
      </c>
      <c r="H911" s="52" t="n">
        <f aca="false">IF(-B911&gt;D911,1,0)</f>
        <v>0</v>
      </c>
      <c r="I911" s="52" t="n">
        <f aca="false">IF(-B911&gt;E911,1,0)</f>
        <v>0</v>
      </c>
      <c r="J911" s="52" t="n">
        <f aca="false">IF(-B911&gt;F911,1,0)</f>
        <v>0</v>
      </c>
    </row>
    <row r="912" customFormat="false" ht="15" hidden="false" customHeight="false" outlineLevel="0" collapsed="false">
      <c r="A912" s="51" t="n">
        <f aca="false">Prices_MTM!A1145</f>
        <v>39013</v>
      </c>
      <c r="B912" s="43" t="n">
        <f aca="false">Prices_MTM!I1145</f>
        <v>7999.99999999983</v>
      </c>
      <c r="C912" s="43" t="n">
        <f aca="false">-PERCENTILE(Prices_MTM!I895:I1144,1-Inputs!$B$8)</f>
        <v>190000</v>
      </c>
      <c r="D912" s="43" t="n">
        <f aca="false">NORMSINV(Inputs!$B$8)*STDEV(Prices_MTM!I895:I1144)</f>
        <v>181364.040254705</v>
      </c>
      <c r="E912" s="43" t="n">
        <f aca="false">-PERCENTILE(Prices_MTM!I895:I1144,1-Inputs!$B$9)</f>
        <v>251580</v>
      </c>
      <c r="F912" s="43" t="n">
        <f aca="false">NORMSINV(Inputs!$B$9)*STDEV(Prices_MTM!I895:I1144)</f>
        <v>256506.623179571</v>
      </c>
      <c r="G912" s="52" t="n">
        <f aca="false">IF(-B912&gt;C912,1,0)</f>
        <v>0</v>
      </c>
      <c r="H912" s="52" t="n">
        <f aca="false">IF(-B912&gt;D912,1,0)</f>
        <v>0</v>
      </c>
      <c r="I912" s="52" t="n">
        <f aca="false">IF(-B912&gt;E912,1,0)</f>
        <v>0</v>
      </c>
      <c r="J912" s="52" t="n">
        <f aca="false">IF(-B912&gt;F912,1,0)</f>
        <v>0</v>
      </c>
    </row>
    <row r="913" customFormat="false" ht="15" hidden="false" customHeight="false" outlineLevel="0" collapsed="false">
      <c r="A913" s="51" t="n">
        <f aca="false">Prices_MTM!A1146</f>
        <v>39014</v>
      </c>
      <c r="B913" s="43" t="n">
        <f aca="false">Prices_MTM!I1146</f>
        <v>80999.9999999995</v>
      </c>
      <c r="C913" s="43" t="n">
        <f aca="false">-PERCENTILE(Prices_MTM!I896:I1145,1-Inputs!$B$8)</f>
        <v>190000</v>
      </c>
      <c r="D913" s="43" t="n">
        <f aca="false">NORMSINV(Inputs!$B$8)*STDEV(Prices_MTM!I896:I1145)</f>
        <v>181332.935725744</v>
      </c>
      <c r="E913" s="43" t="n">
        <f aca="false">-PERCENTILE(Prices_MTM!I896:I1145,1-Inputs!$B$9)</f>
        <v>251580</v>
      </c>
      <c r="F913" s="43" t="n">
        <f aca="false">NORMSINV(Inputs!$B$9)*STDEV(Prices_MTM!I896:I1145)</f>
        <v>256462.63145068</v>
      </c>
      <c r="G913" s="52" t="n">
        <f aca="false">IF(-B913&gt;C913,1,0)</f>
        <v>0</v>
      </c>
      <c r="H913" s="52" t="n">
        <f aca="false">IF(-B913&gt;D913,1,0)</f>
        <v>0</v>
      </c>
      <c r="I913" s="52" t="n">
        <f aca="false">IF(-B913&gt;E913,1,0)</f>
        <v>0</v>
      </c>
      <c r="J913" s="52" t="n">
        <f aca="false">IF(-B913&gt;F913,1,0)</f>
        <v>0</v>
      </c>
    </row>
    <row r="914" customFormat="false" ht="15" hidden="false" customHeight="false" outlineLevel="0" collapsed="false">
      <c r="A914" s="51" t="n">
        <f aca="false">Prices_MTM!A1147</f>
        <v>39015</v>
      </c>
      <c r="B914" s="43" t="n">
        <f aca="false">Prices_MTM!I1147</f>
        <v>42500.0000000008</v>
      </c>
      <c r="C914" s="43" t="n">
        <f aca="false">-PERCENTILE(Prices_MTM!I897:I1146,1-Inputs!$B$8)</f>
        <v>190000</v>
      </c>
      <c r="D914" s="43" t="n">
        <f aca="false">NORMSINV(Inputs!$B$8)*STDEV(Prices_MTM!I897:I1146)</f>
        <v>180948.601190838</v>
      </c>
      <c r="E914" s="43" t="n">
        <f aca="false">-PERCENTILE(Prices_MTM!I897:I1146,1-Inputs!$B$9)</f>
        <v>251580</v>
      </c>
      <c r="F914" s="43" t="n">
        <f aca="false">NORMSINV(Inputs!$B$9)*STDEV(Prices_MTM!I897:I1146)</f>
        <v>255919.059783543</v>
      </c>
      <c r="G914" s="52" t="n">
        <f aca="false">IF(-B914&gt;C914,1,0)</f>
        <v>0</v>
      </c>
      <c r="H914" s="52" t="n">
        <f aca="false">IF(-B914&gt;D914,1,0)</f>
        <v>0</v>
      </c>
      <c r="I914" s="52" t="n">
        <f aca="false">IF(-B914&gt;E914,1,0)</f>
        <v>0</v>
      </c>
      <c r="J914" s="52" t="n">
        <f aca="false">IF(-B914&gt;F914,1,0)</f>
        <v>0</v>
      </c>
    </row>
    <row r="915" customFormat="false" ht="15" hidden="false" customHeight="false" outlineLevel="0" collapsed="false">
      <c r="A915" s="51" t="n">
        <f aca="false">Prices_MTM!A1148</f>
        <v>39016</v>
      </c>
      <c r="B915" s="43" t="n">
        <f aca="false">Prices_MTM!I1148</f>
        <v>119500</v>
      </c>
      <c r="C915" s="43" t="n">
        <f aca="false">-PERCENTILE(Prices_MTM!I898:I1147,1-Inputs!$B$8)</f>
        <v>190000</v>
      </c>
      <c r="D915" s="43" t="n">
        <f aca="false">NORMSINV(Inputs!$B$8)*STDEV(Prices_MTM!I898:I1147)</f>
        <v>180944.149733581</v>
      </c>
      <c r="E915" s="43" t="n">
        <f aca="false">-PERCENTILE(Prices_MTM!I898:I1147,1-Inputs!$B$9)</f>
        <v>251580</v>
      </c>
      <c r="F915" s="43" t="n">
        <f aca="false">NORMSINV(Inputs!$B$9)*STDEV(Prices_MTM!I898:I1147)</f>
        <v>255912.764002594</v>
      </c>
      <c r="G915" s="52" t="n">
        <f aca="false">IF(-B915&gt;C915,1,0)</f>
        <v>0</v>
      </c>
      <c r="H915" s="52" t="n">
        <f aca="false">IF(-B915&gt;D915,1,0)</f>
        <v>0</v>
      </c>
      <c r="I915" s="52" t="n">
        <f aca="false">IF(-B915&gt;E915,1,0)</f>
        <v>0</v>
      </c>
      <c r="J915" s="52" t="n">
        <f aca="false">IF(-B915&gt;F915,1,0)</f>
        <v>0</v>
      </c>
    </row>
    <row r="916" customFormat="false" ht="15" hidden="false" customHeight="false" outlineLevel="0" collapsed="false">
      <c r="A916" s="51" t="n">
        <f aca="false">Prices_MTM!A1149</f>
        <v>39017</v>
      </c>
      <c r="B916" s="43" t="n">
        <f aca="false">Prices_MTM!I1149</f>
        <v>86499.9999999995</v>
      </c>
      <c r="C916" s="43" t="n">
        <f aca="false">-PERCENTILE(Prices_MTM!I899:I1148,1-Inputs!$B$8)</f>
        <v>190000</v>
      </c>
      <c r="D916" s="43" t="n">
        <f aca="false">NORMSINV(Inputs!$B$8)*STDEV(Prices_MTM!I899:I1148)</f>
        <v>181352.455832303</v>
      </c>
      <c r="E916" s="43" t="n">
        <f aca="false">-PERCENTILE(Prices_MTM!I899:I1148,1-Inputs!$B$9)</f>
        <v>251580</v>
      </c>
      <c r="F916" s="43" t="n">
        <f aca="false">NORMSINV(Inputs!$B$9)*STDEV(Prices_MTM!I899:I1148)</f>
        <v>256490.239109896</v>
      </c>
      <c r="G916" s="52" t="n">
        <f aca="false">IF(-B916&gt;C916,1,0)</f>
        <v>0</v>
      </c>
      <c r="H916" s="52" t="n">
        <f aca="false">IF(-B916&gt;D916,1,0)</f>
        <v>0</v>
      </c>
      <c r="I916" s="52" t="n">
        <f aca="false">IF(-B916&gt;E916,1,0)</f>
        <v>0</v>
      </c>
      <c r="J916" s="52" t="n">
        <f aca="false">IF(-B916&gt;F916,1,0)</f>
        <v>0</v>
      </c>
    </row>
    <row r="917" customFormat="false" ht="15" hidden="false" customHeight="false" outlineLevel="0" collapsed="false">
      <c r="A917" s="51" t="n">
        <f aca="false">Prices_MTM!A1150</f>
        <v>39020</v>
      </c>
      <c r="B917" s="43" t="n">
        <f aca="false">Prices_MTM!I1150</f>
        <v>-188500</v>
      </c>
      <c r="C917" s="43" t="n">
        <f aca="false">-PERCENTILE(Prices_MTM!I900:I1149,1-Inputs!$B$8)</f>
        <v>190000</v>
      </c>
      <c r="D917" s="43" t="n">
        <f aca="false">NORMSINV(Inputs!$B$8)*STDEV(Prices_MTM!I900:I1149)</f>
        <v>181420.657879211</v>
      </c>
      <c r="E917" s="43" t="n">
        <f aca="false">-PERCENTILE(Prices_MTM!I900:I1149,1-Inputs!$B$9)</f>
        <v>251580</v>
      </c>
      <c r="F917" s="43" t="n">
        <f aca="false">NORMSINV(Inputs!$B$9)*STDEV(Prices_MTM!I900:I1149)</f>
        <v>256586.698566368</v>
      </c>
      <c r="G917" s="52" t="n">
        <f aca="false">IF(-B917&gt;C917,1,0)</f>
        <v>0</v>
      </c>
      <c r="H917" s="52" t="n">
        <f aca="false">IF(-B917&gt;D917,1,0)</f>
        <v>1</v>
      </c>
      <c r="I917" s="52" t="n">
        <f aca="false">IF(-B917&gt;E917,1,0)</f>
        <v>0</v>
      </c>
      <c r="J917" s="52" t="n">
        <f aca="false">IF(-B917&gt;F917,1,0)</f>
        <v>0</v>
      </c>
    </row>
    <row r="918" customFormat="false" ht="15" hidden="false" customHeight="false" outlineLevel="0" collapsed="false">
      <c r="A918" s="51" t="n">
        <f aca="false">Prices_MTM!A1151</f>
        <v>39021</v>
      </c>
      <c r="B918" s="43" t="n">
        <f aca="false">Prices_MTM!I1151</f>
        <v>78500</v>
      </c>
      <c r="C918" s="43" t="n">
        <f aca="false">-PERCENTILE(Prices_MTM!I901:I1150,1-Inputs!$B$8)</f>
        <v>190000</v>
      </c>
      <c r="D918" s="43" t="n">
        <f aca="false">NORMSINV(Inputs!$B$8)*STDEV(Prices_MTM!I901:I1150)</f>
        <v>182207.666244354</v>
      </c>
      <c r="E918" s="43" t="n">
        <f aca="false">-PERCENTILE(Prices_MTM!I901:I1150,1-Inputs!$B$9)</f>
        <v>251580</v>
      </c>
      <c r="F918" s="43" t="n">
        <f aca="false">NORMSINV(Inputs!$B$9)*STDEV(Prices_MTM!I901:I1150)</f>
        <v>257699.779516005</v>
      </c>
      <c r="G918" s="52" t="n">
        <f aca="false">IF(-B918&gt;C918,1,0)</f>
        <v>0</v>
      </c>
      <c r="H918" s="52" t="n">
        <f aca="false">IF(-B918&gt;D918,1,0)</f>
        <v>0</v>
      </c>
      <c r="I918" s="52" t="n">
        <f aca="false">IF(-B918&gt;E918,1,0)</f>
        <v>0</v>
      </c>
      <c r="J918" s="52" t="n">
        <f aca="false">IF(-B918&gt;F918,1,0)</f>
        <v>0</v>
      </c>
    </row>
    <row r="919" customFormat="false" ht="15" hidden="false" customHeight="false" outlineLevel="0" collapsed="false">
      <c r="A919" s="51" t="n">
        <f aca="false">Prices_MTM!A1152</f>
        <v>39022</v>
      </c>
      <c r="B919" s="43" t="n">
        <f aca="false">Prices_MTM!I1152</f>
        <v>-19999.9999999996</v>
      </c>
      <c r="C919" s="43" t="n">
        <f aca="false">-PERCENTILE(Prices_MTM!I902:I1151,1-Inputs!$B$8)</f>
        <v>190000</v>
      </c>
      <c r="D919" s="43" t="n">
        <f aca="false">NORMSINV(Inputs!$B$8)*STDEV(Prices_MTM!I902:I1151)</f>
        <v>182369.772735267</v>
      </c>
      <c r="E919" s="43" t="n">
        <f aca="false">-PERCENTILE(Prices_MTM!I902:I1151,1-Inputs!$B$9)</f>
        <v>251580</v>
      </c>
      <c r="F919" s="43" t="n">
        <f aca="false">NORMSINV(Inputs!$B$9)*STDEV(Prices_MTM!I902:I1151)</f>
        <v>257929.049819651</v>
      </c>
      <c r="G919" s="52" t="n">
        <f aca="false">IF(-B919&gt;C919,1,0)</f>
        <v>0</v>
      </c>
      <c r="H919" s="52" t="n">
        <f aca="false">IF(-B919&gt;D919,1,0)</f>
        <v>0</v>
      </c>
      <c r="I919" s="52" t="n">
        <f aca="false">IF(-B919&gt;E919,1,0)</f>
        <v>0</v>
      </c>
      <c r="J919" s="52" t="n">
        <f aca="false">IF(-B919&gt;F919,1,0)</f>
        <v>0</v>
      </c>
    </row>
    <row r="920" customFormat="false" ht="15" hidden="false" customHeight="false" outlineLevel="0" collapsed="false">
      <c r="A920" s="51" t="n">
        <f aca="false">Prices_MTM!A1153</f>
        <v>39024</v>
      </c>
      <c r="B920" s="43" t="n">
        <f aca="false">Prices_MTM!I1153</f>
        <v>40000.0000000002</v>
      </c>
      <c r="C920" s="43" t="n">
        <f aca="false">-PERCENTILE(Prices_MTM!I903:I1152,1-Inputs!$B$8)</f>
        <v>190000</v>
      </c>
      <c r="D920" s="43" t="n">
        <f aca="false">NORMSINV(Inputs!$B$8)*STDEV(Prices_MTM!I903:I1152)</f>
        <v>182308.946648795</v>
      </c>
      <c r="E920" s="43" t="n">
        <f aca="false">-PERCENTILE(Prices_MTM!I903:I1152,1-Inputs!$B$9)</f>
        <v>251580</v>
      </c>
      <c r="F920" s="43" t="n">
        <f aca="false">NORMSINV(Inputs!$B$9)*STDEV(Prices_MTM!I903:I1152)</f>
        <v>257843.022324783</v>
      </c>
      <c r="G920" s="52" t="n">
        <f aca="false">IF(-B920&gt;C920,1,0)</f>
        <v>0</v>
      </c>
      <c r="H920" s="52" t="n">
        <f aca="false">IF(-B920&gt;D920,1,0)</f>
        <v>0</v>
      </c>
      <c r="I920" s="52" t="n">
        <f aca="false">IF(-B920&gt;E920,1,0)</f>
        <v>0</v>
      </c>
      <c r="J920" s="52" t="n">
        <f aca="false">IF(-B920&gt;F920,1,0)</f>
        <v>0</v>
      </c>
    </row>
    <row r="921" customFormat="false" ht="15" hidden="false" customHeight="false" outlineLevel="0" collapsed="false">
      <c r="A921" s="51" t="n">
        <f aca="false">Prices_MTM!A1154</f>
        <v>39027</v>
      </c>
      <c r="B921" s="43" t="n">
        <f aca="false">Prices_MTM!I1154</f>
        <v>74499.9999999994</v>
      </c>
      <c r="C921" s="43" t="n">
        <f aca="false">-PERCENTILE(Prices_MTM!I904:I1153,1-Inputs!$B$8)</f>
        <v>190000</v>
      </c>
      <c r="D921" s="43" t="n">
        <f aca="false">NORMSINV(Inputs!$B$8)*STDEV(Prices_MTM!I904:I1153)</f>
        <v>182345.464757127</v>
      </c>
      <c r="E921" s="43" t="n">
        <f aca="false">-PERCENTILE(Prices_MTM!I904:I1153,1-Inputs!$B$9)</f>
        <v>251580</v>
      </c>
      <c r="F921" s="43" t="n">
        <f aca="false">NORMSINV(Inputs!$B$9)*STDEV(Prices_MTM!I904:I1153)</f>
        <v>257894.670582288</v>
      </c>
      <c r="G921" s="52" t="n">
        <f aca="false">IF(-B921&gt;C921,1,0)</f>
        <v>0</v>
      </c>
      <c r="H921" s="52" t="n">
        <f aca="false">IF(-B921&gt;D921,1,0)</f>
        <v>0</v>
      </c>
      <c r="I921" s="52" t="n">
        <f aca="false">IF(-B921&gt;E921,1,0)</f>
        <v>0</v>
      </c>
      <c r="J921" s="52" t="n">
        <f aca="false">IF(-B921&gt;F921,1,0)</f>
        <v>0</v>
      </c>
    </row>
    <row r="922" customFormat="false" ht="15" hidden="false" customHeight="false" outlineLevel="0" collapsed="false">
      <c r="A922" s="51" t="n">
        <f aca="false">Prices_MTM!A1155</f>
        <v>39028</v>
      </c>
      <c r="B922" s="43" t="n">
        <f aca="false">Prices_MTM!I1155</f>
        <v>-115500</v>
      </c>
      <c r="C922" s="43" t="n">
        <f aca="false">-PERCENTILE(Prices_MTM!I905:I1154,1-Inputs!$B$8)</f>
        <v>190000</v>
      </c>
      <c r="D922" s="43" t="n">
        <f aca="false">NORMSINV(Inputs!$B$8)*STDEV(Prices_MTM!I905:I1154)</f>
        <v>182310.645691496</v>
      </c>
      <c r="E922" s="43" t="n">
        <f aca="false">-PERCENTILE(Prices_MTM!I905:I1154,1-Inputs!$B$9)</f>
        <v>251580</v>
      </c>
      <c r="F922" s="43" t="n">
        <f aca="false">NORMSINV(Inputs!$B$9)*STDEV(Prices_MTM!I905:I1154)</f>
        <v>257845.425313299</v>
      </c>
      <c r="G922" s="52" t="n">
        <f aca="false">IF(-B922&gt;C922,1,0)</f>
        <v>0</v>
      </c>
      <c r="H922" s="52" t="n">
        <f aca="false">IF(-B922&gt;D922,1,0)</f>
        <v>0</v>
      </c>
      <c r="I922" s="52" t="n">
        <f aca="false">IF(-B922&gt;E922,1,0)</f>
        <v>0</v>
      </c>
      <c r="J922" s="52" t="n">
        <f aca="false">IF(-B922&gt;F922,1,0)</f>
        <v>0</v>
      </c>
    </row>
    <row r="923" customFormat="false" ht="15" hidden="false" customHeight="false" outlineLevel="0" collapsed="false">
      <c r="A923" s="51" t="n">
        <f aca="false">Prices_MTM!A1156</f>
        <v>39030</v>
      </c>
      <c r="B923" s="43" t="n">
        <f aca="false">Prices_MTM!I1156</f>
        <v>87500.0000000004</v>
      </c>
      <c r="C923" s="43" t="n">
        <f aca="false">-PERCENTILE(Prices_MTM!I906:I1155,1-Inputs!$B$8)</f>
        <v>190000</v>
      </c>
      <c r="D923" s="43" t="n">
        <f aca="false">NORMSINV(Inputs!$B$8)*STDEV(Prices_MTM!I906:I1155)</f>
        <v>182644.906136989</v>
      </c>
      <c r="E923" s="43" t="n">
        <f aca="false">-PERCENTILE(Prices_MTM!I906:I1155,1-Inputs!$B$9)</f>
        <v>251580</v>
      </c>
      <c r="F923" s="43" t="n">
        <f aca="false">NORMSINV(Inputs!$B$9)*STDEV(Prices_MTM!I906:I1155)</f>
        <v>258318.176240194</v>
      </c>
      <c r="G923" s="52" t="n">
        <f aca="false">IF(-B923&gt;C923,1,0)</f>
        <v>0</v>
      </c>
      <c r="H923" s="52" t="n">
        <f aca="false">IF(-B923&gt;D923,1,0)</f>
        <v>0</v>
      </c>
      <c r="I923" s="52" t="n">
        <f aca="false">IF(-B923&gt;E923,1,0)</f>
        <v>0</v>
      </c>
      <c r="J923" s="52" t="n">
        <f aca="false">IF(-B923&gt;F923,1,0)</f>
        <v>0</v>
      </c>
    </row>
    <row r="924" customFormat="false" ht="15" hidden="false" customHeight="false" outlineLevel="0" collapsed="false">
      <c r="A924" s="51" t="n">
        <f aca="false">Prices_MTM!A1157</f>
        <v>39031</v>
      </c>
      <c r="B924" s="43" t="n">
        <f aca="false">Prices_MTM!I1157</f>
        <v>-125000</v>
      </c>
      <c r="C924" s="43" t="n">
        <f aca="false">-PERCENTILE(Prices_MTM!I907:I1156,1-Inputs!$B$8)</f>
        <v>190000</v>
      </c>
      <c r="D924" s="43" t="n">
        <f aca="false">NORMSINV(Inputs!$B$8)*STDEV(Prices_MTM!I907:I1156)</f>
        <v>182774.705165298</v>
      </c>
      <c r="E924" s="43" t="n">
        <f aca="false">-PERCENTILE(Prices_MTM!I907:I1156,1-Inputs!$B$9)</f>
        <v>251580</v>
      </c>
      <c r="F924" s="43" t="n">
        <f aca="false">NORMSINV(Inputs!$B$9)*STDEV(Prices_MTM!I907:I1156)</f>
        <v>258501.753482942</v>
      </c>
      <c r="G924" s="52" t="n">
        <f aca="false">IF(-B924&gt;C924,1,0)</f>
        <v>0</v>
      </c>
      <c r="H924" s="52" t="n">
        <f aca="false">IF(-B924&gt;D924,1,0)</f>
        <v>0</v>
      </c>
      <c r="I924" s="52" t="n">
        <f aca="false">IF(-B924&gt;E924,1,0)</f>
        <v>0</v>
      </c>
      <c r="J924" s="52" t="n">
        <f aca="false">IF(-B924&gt;F924,1,0)</f>
        <v>0</v>
      </c>
    </row>
    <row r="925" customFormat="false" ht="15" hidden="false" customHeight="false" outlineLevel="0" collapsed="false">
      <c r="A925" s="51" t="n">
        <f aca="false">Prices_MTM!A1158</f>
        <v>39034</v>
      </c>
      <c r="B925" s="43" t="n">
        <f aca="false">Prices_MTM!I1158</f>
        <v>8000.00000000054</v>
      </c>
      <c r="C925" s="43" t="n">
        <f aca="false">-PERCENTILE(Prices_MTM!I908:I1157,1-Inputs!$B$8)</f>
        <v>190000</v>
      </c>
      <c r="D925" s="43" t="n">
        <f aca="false">NORMSINV(Inputs!$B$8)*STDEV(Prices_MTM!I908:I1157)</f>
        <v>182901.707984907</v>
      </c>
      <c r="E925" s="43" t="n">
        <f aca="false">-PERCENTILE(Prices_MTM!I908:I1157,1-Inputs!$B$9)</f>
        <v>251580</v>
      </c>
      <c r="F925" s="43" t="n">
        <f aca="false">NORMSINV(Inputs!$B$9)*STDEV(Prices_MTM!I908:I1157)</f>
        <v>258681.375994364</v>
      </c>
      <c r="G925" s="52" t="n">
        <f aca="false">IF(-B925&gt;C925,1,0)</f>
        <v>0</v>
      </c>
      <c r="H925" s="52" t="n">
        <f aca="false">IF(-B925&gt;D925,1,0)</f>
        <v>0</v>
      </c>
      <c r="I925" s="52" t="n">
        <f aca="false">IF(-B925&gt;E925,1,0)</f>
        <v>0</v>
      </c>
      <c r="J925" s="52" t="n">
        <f aca="false">IF(-B925&gt;F925,1,0)</f>
        <v>0</v>
      </c>
    </row>
    <row r="926" customFormat="false" ht="15" hidden="false" customHeight="false" outlineLevel="0" collapsed="false">
      <c r="A926" s="51" t="n">
        <f aca="false">Prices_MTM!A1159</f>
        <v>39036</v>
      </c>
      <c r="B926" s="43" t="n">
        <f aca="false">Prices_MTM!I1159</f>
        <v>-34500.0000000003</v>
      </c>
      <c r="C926" s="43" t="n">
        <f aca="false">-PERCENTILE(Prices_MTM!I909:I1158,1-Inputs!$B$8)</f>
        <v>190000</v>
      </c>
      <c r="D926" s="43" t="n">
        <f aca="false">NORMSINV(Inputs!$B$8)*STDEV(Prices_MTM!I909:I1158)</f>
        <v>182812.723568833</v>
      </c>
      <c r="E926" s="43" t="n">
        <f aca="false">-PERCENTILE(Prices_MTM!I909:I1158,1-Inputs!$B$9)</f>
        <v>251580</v>
      </c>
      <c r="F926" s="43" t="n">
        <f aca="false">NORMSINV(Inputs!$B$9)*STDEV(Prices_MTM!I909:I1158)</f>
        <v>258555.523636583</v>
      </c>
      <c r="G926" s="52" t="n">
        <f aca="false">IF(-B926&gt;C926,1,0)</f>
        <v>0</v>
      </c>
      <c r="H926" s="52" t="n">
        <f aca="false">IF(-B926&gt;D926,1,0)</f>
        <v>0</v>
      </c>
      <c r="I926" s="52" t="n">
        <f aca="false">IF(-B926&gt;E926,1,0)</f>
        <v>0</v>
      </c>
      <c r="J926" s="52" t="n">
        <f aca="false">IF(-B926&gt;F926,1,0)</f>
        <v>0</v>
      </c>
    </row>
    <row r="927" customFormat="false" ht="15" hidden="false" customHeight="false" outlineLevel="0" collapsed="false">
      <c r="A927" s="51" t="n">
        <f aca="false">Prices_MTM!A1160</f>
        <v>39037</v>
      </c>
      <c r="B927" s="43" t="n">
        <f aca="false">Prices_MTM!I1160</f>
        <v>-332500</v>
      </c>
      <c r="C927" s="43" t="n">
        <f aca="false">-PERCENTILE(Prices_MTM!I910:I1159,1-Inputs!$B$8)</f>
        <v>190000</v>
      </c>
      <c r="D927" s="43" t="n">
        <f aca="false">NORMSINV(Inputs!$B$8)*STDEV(Prices_MTM!I910:I1159)</f>
        <v>182660.321943218</v>
      </c>
      <c r="E927" s="43" t="n">
        <f aca="false">-PERCENTILE(Prices_MTM!I910:I1159,1-Inputs!$B$9)</f>
        <v>251580</v>
      </c>
      <c r="F927" s="43" t="n">
        <f aca="false">NORMSINV(Inputs!$B$9)*STDEV(Prices_MTM!I910:I1159)</f>
        <v>258339.97910913</v>
      </c>
      <c r="G927" s="52" t="n">
        <f aca="false">IF(-B927&gt;C927,1,0)</f>
        <v>1</v>
      </c>
      <c r="H927" s="52" t="n">
        <f aca="false">IF(-B927&gt;D927,1,0)</f>
        <v>1</v>
      </c>
      <c r="I927" s="52" t="n">
        <f aca="false">IF(-B927&gt;E927,1,0)</f>
        <v>1</v>
      </c>
      <c r="J927" s="52" t="n">
        <f aca="false">IF(-B927&gt;F927,1,0)</f>
        <v>1</v>
      </c>
    </row>
    <row r="928" customFormat="false" ht="15" hidden="false" customHeight="false" outlineLevel="0" collapsed="false">
      <c r="A928" s="51" t="n">
        <f aca="false">Prices_MTM!A1161</f>
        <v>39038</v>
      </c>
      <c r="B928" s="43" t="n">
        <f aca="false">Prices_MTM!I1161</f>
        <v>91500.0000000003</v>
      </c>
      <c r="C928" s="43" t="n">
        <f aca="false">-PERCENTILE(Prices_MTM!I911:I1160,1-Inputs!$B$8)</f>
        <v>190550</v>
      </c>
      <c r="D928" s="43" t="n">
        <f aca="false">NORMSINV(Inputs!$B$8)*STDEV(Prices_MTM!I911:I1160)</f>
        <v>185787.832897126</v>
      </c>
      <c r="E928" s="43" t="n">
        <f aca="false">-PERCENTILE(Prices_MTM!I911:I1160,1-Inputs!$B$9)</f>
        <v>261620</v>
      </c>
      <c r="F928" s="43" t="n">
        <f aca="false">NORMSINV(Inputs!$B$9)*STDEV(Prices_MTM!I911:I1160)</f>
        <v>262763.277534868</v>
      </c>
      <c r="G928" s="52" t="n">
        <f aca="false">IF(-B928&gt;C928,1,0)</f>
        <v>0</v>
      </c>
      <c r="H928" s="52" t="n">
        <f aca="false">IF(-B928&gt;D928,1,0)</f>
        <v>0</v>
      </c>
      <c r="I928" s="52" t="n">
        <f aca="false">IF(-B928&gt;E928,1,0)</f>
        <v>0</v>
      </c>
      <c r="J928" s="52" t="n">
        <f aca="false">IF(-B928&gt;F928,1,0)</f>
        <v>0</v>
      </c>
    </row>
    <row r="929" customFormat="false" ht="15" hidden="false" customHeight="false" outlineLevel="0" collapsed="false">
      <c r="A929" s="51" t="n">
        <f aca="false">Prices_MTM!A1162</f>
        <v>39041</v>
      </c>
      <c r="B929" s="43" t="n">
        <f aca="false">Prices_MTM!I1162</f>
        <v>33500.0000000001</v>
      </c>
      <c r="C929" s="43" t="n">
        <f aca="false">-PERCENTILE(Prices_MTM!I912:I1161,1-Inputs!$B$8)</f>
        <v>190550</v>
      </c>
      <c r="D929" s="43" t="n">
        <f aca="false">NORMSINV(Inputs!$B$8)*STDEV(Prices_MTM!I912:I1161)</f>
        <v>185815.505517874</v>
      </c>
      <c r="E929" s="43" t="n">
        <f aca="false">-PERCENTILE(Prices_MTM!I912:I1161,1-Inputs!$B$9)</f>
        <v>261620</v>
      </c>
      <c r="F929" s="43" t="n">
        <f aca="false">NORMSINV(Inputs!$B$9)*STDEV(Prices_MTM!I912:I1161)</f>
        <v>262802.415450481</v>
      </c>
      <c r="G929" s="52" t="n">
        <f aca="false">IF(-B929&gt;C929,1,0)</f>
        <v>0</v>
      </c>
      <c r="H929" s="52" t="n">
        <f aca="false">IF(-B929&gt;D929,1,0)</f>
        <v>0</v>
      </c>
      <c r="I929" s="52" t="n">
        <f aca="false">IF(-B929&gt;E929,1,0)</f>
        <v>0</v>
      </c>
      <c r="J929" s="52" t="n">
        <f aca="false">IF(-B929&gt;F929,1,0)</f>
        <v>0</v>
      </c>
    </row>
    <row r="930" customFormat="false" ht="15" hidden="false" customHeight="false" outlineLevel="0" collapsed="false">
      <c r="A930" s="51" t="n">
        <f aca="false">Prices_MTM!A1163</f>
        <v>39042</v>
      </c>
      <c r="B930" s="43" t="n">
        <f aca="false">Prices_MTM!I1163</f>
        <v>51499.9999999997</v>
      </c>
      <c r="C930" s="43" t="n">
        <f aca="false">-PERCENTILE(Prices_MTM!I913:I1162,1-Inputs!$B$8)</f>
        <v>190550</v>
      </c>
      <c r="D930" s="43" t="n">
        <f aca="false">NORMSINV(Inputs!$B$8)*STDEV(Prices_MTM!I913:I1162)</f>
        <v>185431.401853272</v>
      </c>
      <c r="E930" s="43" t="n">
        <f aca="false">-PERCENTILE(Prices_MTM!I913:I1162,1-Inputs!$B$9)</f>
        <v>261620</v>
      </c>
      <c r="F930" s="43" t="n">
        <f aca="false">NORMSINV(Inputs!$B$9)*STDEV(Prices_MTM!I913:I1162)</f>
        <v>262259.17030762</v>
      </c>
      <c r="G930" s="52" t="n">
        <f aca="false">IF(-B930&gt;C930,1,0)</f>
        <v>0</v>
      </c>
      <c r="H930" s="52" t="n">
        <f aca="false">IF(-B930&gt;D930,1,0)</f>
        <v>0</v>
      </c>
      <c r="I930" s="52" t="n">
        <f aca="false">IF(-B930&gt;E930,1,0)</f>
        <v>0</v>
      </c>
      <c r="J930" s="52" t="n">
        <f aca="false">IF(-B930&gt;F930,1,0)</f>
        <v>0</v>
      </c>
    </row>
    <row r="931" customFormat="false" ht="15" hidden="false" customHeight="false" outlineLevel="0" collapsed="false">
      <c r="A931" s="51" t="n">
        <f aca="false">Prices_MTM!A1164</f>
        <v>39043</v>
      </c>
      <c r="B931" s="43" t="n">
        <f aca="false">Prices_MTM!I1164</f>
        <v>-29499.9999999995</v>
      </c>
      <c r="C931" s="43" t="n">
        <f aca="false">-PERCENTILE(Prices_MTM!I914:I1163,1-Inputs!$B$8)</f>
        <v>190550</v>
      </c>
      <c r="D931" s="43" t="n">
        <f aca="false">NORMSINV(Inputs!$B$8)*STDEV(Prices_MTM!I914:I1163)</f>
        <v>185505.990310895</v>
      </c>
      <c r="E931" s="43" t="n">
        <f aca="false">-PERCENTILE(Prices_MTM!I914:I1163,1-Inputs!$B$9)</f>
        <v>261620</v>
      </c>
      <c r="F931" s="43" t="n">
        <f aca="false">NORMSINV(Inputs!$B$9)*STDEV(Prices_MTM!I914:I1163)</f>
        <v>262364.662186639</v>
      </c>
      <c r="G931" s="52" t="n">
        <f aca="false">IF(-B931&gt;C931,1,0)</f>
        <v>0</v>
      </c>
      <c r="H931" s="52" t="n">
        <f aca="false">IF(-B931&gt;D931,1,0)</f>
        <v>0</v>
      </c>
      <c r="I931" s="52" t="n">
        <f aca="false">IF(-B931&gt;E931,1,0)</f>
        <v>0</v>
      </c>
      <c r="J931" s="52" t="n">
        <f aca="false">IF(-B931&gt;F931,1,0)</f>
        <v>0</v>
      </c>
    </row>
    <row r="932" customFormat="false" ht="15" hidden="false" customHeight="false" outlineLevel="0" collapsed="false">
      <c r="A932" s="51" t="n">
        <f aca="false">Prices_MTM!A1165</f>
        <v>39048</v>
      </c>
      <c r="B932" s="43" t="n">
        <f aca="false">Prices_MTM!I1165</f>
        <v>208999.999999999</v>
      </c>
      <c r="C932" s="43" t="n">
        <f aca="false">-PERCENTILE(Prices_MTM!I915:I1164,1-Inputs!$B$8)</f>
        <v>190550</v>
      </c>
      <c r="D932" s="43" t="n">
        <f aca="false">NORMSINV(Inputs!$B$8)*STDEV(Prices_MTM!I915:I1164)</f>
        <v>185519.98927839</v>
      </c>
      <c r="E932" s="43" t="n">
        <f aca="false">-PERCENTILE(Prices_MTM!I915:I1164,1-Inputs!$B$9)</f>
        <v>261620</v>
      </c>
      <c r="F932" s="43" t="n">
        <f aca="false">NORMSINV(Inputs!$B$9)*STDEV(Prices_MTM!I915:I1164)</f>
        <v>262384.461193516</v>
      </c>
      <c r="G932" s="52" t="n">
        <f aca="false">IF(-B932&gt;C932,1,0)</f>
        <v>0</v>
      </c>
      <c r="H932" s="52" t="n">
        <f aca="false">IF(-B932&gt;D932,1,0)</f>
        <v>0</v>
      </c>
      <c r="I932" s="52" t="n">
        <f aca="false">IF(-B932&gt;E932,1,0)</f>
        <v>0</v>
      </c>
      <c r="J932" s="52" t="n">
        <f aca="false">IF(-B932&gt;F932,1,0)</f>
        <v>0</v>
      </c>
    </row>
    <row r="933" customFormat="false" ht="15" hidden="false" customHeight="false" outlineLevel="0" collapsed="false">
      <c r="A933" s="51" t="n">
        <f aca="false">Prices_MTM!A1166</f>
        <v>39049</v>
      </c>
      <c r="B933" s="43" t="n">
        <f aca="false">Prices_MTM!I1166</f>
        <v>32000.0000000004</v>
      </c>
      <c r="C933" s="43" t="n">
        <f aca="false">-PERCENTILE(Prices_MTM!I916:I1165,1-Inputs!$B$8)</f>
        <v>190550</v>
      </c>
      <c r="D933" s="43" t="n">
        <f aca="false">NORMSINV(Inputs!$B$8)*STDEV(Prices_MTM!I916:I1165)</f>
        <v>186670.009705433</v>
      </c>
      <c r="E933" s="43" t="n">
        <f aca="false">-PERCENTILE(Prices_MTM!I916:I1165,1-Inputs!$B$9)</f>
        <v>261620</v>
      </c>
      <c r="F933" s="43" t="n">
        <f aca="false">NORMSINV(Inputs!$B$9)*STDEV(Prices_MTM!I916:I1165)</f>
        <v>264010.957029812</v>
      </c>
      <c r="G933" s="52" t="n">
        <f aca="false">IF(-B933&gt;C933,1,0)</f>
        <v>0</v>
      </c>
      <c r="H933" s="52" t="n">
        <f aca="false">IF(-B933&gt;D933,1,0)</f>
        <v>0</v>
      </c>
      <c r="I933" s="52" t="n">
        <f aca="false">IF(-B933&gt;E933,1,0)</f>
        <v>0</v>
      </c>
      <c r="J933" s="52" t="n">
        <f aca="false">IF(-B933&gt;F933,1,0)</f>
        <v>0</v>
      </c>
    </row>
    <row r="934" customFormat="false" ht="15" hidden="false" customHeight="false" outlineLevel="0" collapsed="false">
      <c r="A934" s="51" t="n">
        <f aca="false">Prices_MTM!A1167</f>
        <v>39050</v>
      </c>
      <c r="B934" s="43" t="n">
        <f aca="false">Prices_MTM!I1167</f>
        <v>102500</v>
      </c>
      <c r="C934" s="43" t="n">
        <f aca="false">-PERCENTILE(Prices_MTM!I917:I1166,1-Inputs!$B$8)</f>
        <v>190000</v>
      </c>
      <c r="D934" s="43" t="n">
        <f aca="false">NORMSINV(Inputs!$B$8)*STDEV(Prices_MTM!I917:I1166)</f>
        <v>185574.039617967</v>
      </c>
      <c r="E934" s="43" t="n">
        <f aca="false">-PERCENTILE(Prices_MTM!I917:I1166,1-Inputs!$B$9)</f>
        <v>261620</v>
      </c>
      <c r="F934" s="43" t="n">
        <f aca="false">NORMSINV(Inputs!$B$9)*STDEV(Prices_MTM!I917:I1166)</f>
        <v>262460.905620245</v>
      </c>
      <c r="G934" s="52" t="n">
        <f aca="false">IF(-B934&gt;C934,1,0)</f>
        <v>0</v>
      </c>
      <c r="H934" s="52" t="n">
        <f aca="false">IF(-B934&gt;D934,1,0)</f>
        <v>0</v>
      </c>
      <c r="I934" s="52" t="n">
        <f aca="false">IF(-B934&gt;E934,1,0)</f>
        <v>0</v>
      </c>
      <c r="J934" s="52" t="n">
        <f aca="false">IF(-B934&gt;F934,1,0)</f>
        <v>0</v>
      </c>
    </row>
    <row r="935" customFormat="false" ht="15" hidden="false" customHeight="false" outlineLevel="0" collapsed="false">
      <c r="A935" s="51" t="n">
        <f aca="false">Prices_MTM!A1168</f>
        <v>39051</v>
      </c>
      <c r="B935" s="43" t="n">
        <f aca="false">Prices_MTM!I1168</f>
        <v>-59500.0000000002</v>
      </c>
      <c r="C935" s="43" t="n">
        <f aca="false">-PERCENTILE(Prices_MTM!I918:I1167,1-Inputs!$B$8)</f>
        <v>190000</v>
      </c>
      <c r="D935" s="43" t="n">
        <f aca="false">NORMSINV(Inputs!$B$8)*STDEV(Prices_MTM!I918:I1167)</f>
        <v>185583.018593633</v>
      </c>
      <c r="E935" s="43" t="n">
        <f aca="false">-PERCENTILE(Prices_MTM!I918:I1167,1-Inputs!$B$9)</f>
        <v>261620</v>
      </c>
      <c r="F935" s="43" t="n">
        <f aca="false">NORMSINV(Inputs!$B$9)*STDEV(Prices_MTM!I918:I1167)</f>
        <v>262473.60475688</v>
      </c>
      <c r="G935" s="52" t="n">
        <f aca="false">IF(-B935&gt;C935,1,0)</f>
        <v>0</v>
      </c>
      <c r="H935" s="52" t="n">
        <f aca="false">IF(-B935&gt;D935,1,0)</f>
        <v>0</v>
      </c>
      <c r="I935" s="52" t="n">
        <f aca="false">IF(-B935&gt;E935,1,0)</f>
        <v>0</v>
      </c>
      <c r="J935" s="52" t="n">
        <f aca="false">IF(-B935&gt;F935,1,0)</f>
        <v>0</v>
      </c>
    </row>
    <row r="936" customFormat="false" ht="15" hidden="false" customHeight="false" outlineLevel="0" collapsed="false">
      <c r="A936" s="51" t="n">
        <f aca="false">Prices_MTM!A1169</f>
        <v>39052</v>
      </c>
      <c r="B936" s="43" t="n">
        <f aca="false">Prices_MTM!I1169</f>
        <v>27000.0000000003</v>
      </c>
      <c r="C936" s="43" t="n">
        <f aca="false">-PERCENTILE(Prices_MTM!I919:I1168,1-Inputs!$B$8)</f>
        <v>190000</v>
      </c>
      <c r="D936" s="43" t="n">
        <f aca="false">NORMSINV(Inputs!$B$8)*STDEV(Prices_MTM!I919:I1168)</f>
        <v>185683.384980973</v>
      </c>
      <c r="E936" s="43" t="n">
        <f aca="false">-PERCENTILE(Prices_MTM!I919:I1168,1-Inputs!$B$9)</f>
        <v>261620</v>
      </c>
      <c r="F936" s="43" t="n">
        <f aca="false">NORMSINV(Inputs!$B$9)*STDEV(Prices_MTM!I919:I1168)</f>
        <v>262615.554853829</v>
      </c>
      <c r="G936" s="52" t="n">
        <f aca="false">IF(-B936&gt;C936,1,0)</f>
        <v>0</v>
      </c>
      <c r="H936" s="52" t="n">
        <f aca="false">IF(-B936&gt;D936,1,0)</f>
        <v>0</v>
      </c>
      <c r="I936" s="52" t="n">
        <f aca="false">IF(-B936&gt;E936,1,0)</f>
        <v>0</v>
      </c>
      <c r="J936" s="52" t="n">
        <f aca="false">IF(-B936&gt;F936,1,0)</f>
        <v>0</v>
      </c>
    </row>
    <row r="937" customFormat="false" ht="15" hidden="false" customHeight="false" outlineLevel="0" collapsed="false">
      <c r="A937" s="51" t="n">
        <f aca="false">Prices_MTM!A1170</f>
        <v>39055</v>
      </c>
      <c r="B937" s="43" t="n">
        <f aca="false">Prices_MTM!I1170</f>
        <v>-65500.0000000001</v>
      </c>
      <c r="C937" s="43" t="n">
        <f aca="false">-PERCENTILE(Prices_MTM!I920:I1169,1-Inputs!$B$8)</f>
        <v>190000</v>
      </c>
      <c r="D937" s="43" t="n">
        <f aca="false">NORMSINV(Inputs!$B$8)*STDEV(Prices_MTM!I920:I1169)</f>
        <v>185557.261486526</v>
      </c>
      <c r="E937" s="43" t="n">
        <f aca="false">-PERCENTILE(Prices_MTM!I920:I1169,1-Inputs!$B$9)</f>
        <v>261620</v>
      </c>
      <c r="F937" s="43" t="n">
        <f aca="false">NORMSINV(Inputs!$B$9)*STDEV(Prices_MTM!I920:I1169)</f>
        <v>262437.175988763</v>
      </c>
      <c r="G937" s="52" t="n">
        <f aca="false">IF(-B937&gt;C937,1,0)</f>
        <v>0</v>
      </c>
      <c r="H937" s="52" t="n">
        <f aca="false">IF(-B937&gt;D937,1,0)</f>
        <v>0</v>
      </c>
      <c r="I937" s="52" t="n">
        <f aca="false">IF(-B937&gt;E937,1,0)</f>
        <v>0</v>
      </c>
      <c r="J937" s="52" t="n">
        <f aca="false">IF(-B937&gt;F937,1,0)</f>
        <v>0</v>
      </c>
    </row>
    <row r="938" customFormat="false" ht="15" hidden="false" customHeight="false" outlineLevel="0" collapsed="false">
      <c r="A938" s="51" t="n">
        <f aca="false">Prices_MTM!A1171</f>
        <v>39056</v>
      </c>
      <c r="B938" s="43" t="n">
        <f aca="false">Prices_MTM!I1171</f>
        <v>16999.9999999998</v>
      </c>
      <c r="C938" s="43" t="n">
        <f aca="false">-PERCENTILE(Prices_MTM!I921:I1170,1-Inputs!$B$8)</f>
        <v>190000</v>
      </c>
      <c r="D938" s="43" t="n">
        <f aca="false">NORMSINV(Inputs!$B$8)*STDEV(Prices_MTM!I921:I1170)</f>
        <v>185214.849802532</v>
      </c>
      <c r="E938" s="43" t="n">
        <f aca="false">-PERCENTILE(Prices_MTM!I921:I1170,1-Inputs!$B$9)</f>
        <v>261620</v>
      </c>
      <c r="F938" s="43" t="n">
        <f aca="false">NORMSINV(Inputs!$B$9)*STDEV(Prices_MTM!I921:I1170)</f>
        <v>261952.896609703</v>
      </c>
      <c r="G938" s="52" t="n">
        <f aca="false">IF(-B938&gt;C938,1,0)</f>
        <v>0</v>
      </c>
      <c r="H938" s="52" t="n">
        <f aca="false">IF(-B938&gt;D938,1,0)</f>
        <v>0</v>
      </c>
      <c r="I938" s="52" t="n">
        <f aca="false">IF(-B938&gt;E938,1,0)</f>
        <v>0</v>
      </c>
      <c r="J938" s="52" t="n">
        <f aca="false">IF(-B938&gt;F938,1,0)</f>
        <v>0</v>
      </c>
    </row>
    <row r="939" customFormat="false" ht="15" hidden="false" customHeight="false" outlineLevel="0" collapsed="false">
      <c r="A939" s="51" t="n">
        <f aca="false">Prices_MTM!A1172</f>
        <v>39057</v>
      </c>
      <c r="B939" s="43" t="n">
        <f aca="false">Prices_MTM!I1172</f>
        <v>-22499.9999999998</v>
      </c>
      <c r="C939" s="43" t="n">
        <f aca="false">-PERCENTILE(Prices_MTM!I922:I1171,1-Inputs!$B$8)</f>
        <v>190000</v>
      </c>
      <c r="D939" s="43" t="n">
        <f aca="false">NORMSINV(Inputs!$B$8)*STDEV(Prices_MTM!I922:I1171)</f>
        <v>185221.458917225</v>
      </c>
      <c r="E939" s="43" t="n">
        <f aca="false">-PERCENTILE(Prices_MTM!I922:I1171,1-Inputs!$B$9)</f>
        <v>261620</v>
      </c>
      <c r="F939" s="43" t="n">
        <f aca="false">NORMSINV(Inputs!$B$9)*STDEV(Prices_MTM!I922:I1171)</f>
        <v>261962.244006738</v>
      </c>
      <c r="G939" s="52" t="n">
        <f aca="false">IF(-B939&gt;C939,1,0)</f>
        <v>0</v>
      </c>
      <c r="H939" s="52" t="n">
        <f aca="false">IF(-B939&gt;D939,1,0)</f>
        <v>0</v>
      </c>
      <c r="I939" s="52" t="n">
        <f aca="false">IF(-B939&gt;E939,1,0)</f>
        <v>0</v>
      </c>
      <c r="J939" s="52" t="n">
        <f aca="false">IF(-B939&gt;F939,1,0)</f>
        <v>0</v>
      </c>
    </row>
    <row r="940" customFormat="false" ht="15" hidden="false" customHeight="false" outlineLevel="0" collapsed="false">
      <c r="A940" s="51" t="n">
        <f aca="false">Prices_MTM!A1173</f>
        <v>39058</v>
      </c>
      <c r="B940" s="43" t="n">
        <f aca="false">Prices_MTM!I1173</f>
        <v>60499.9999999997</v>
      </c>
      <c r="C940" s="43" t="n">
        <f aca="false">-PERCENTILE(Prices_MTM!I923:I1172,1-Inputs!$B$8)</f>
        <v>190000</v>
      </c>
      <c r="D940" s="43" t="n">
        <f aca="false">NORMSINV(Inputs!$B$8)*STDEV(Prices_MTM!I923:I1172)</f>
        <v>184657.04563725</v>
      </c>
      <c r="E940" s="43" t="n">
        <f aca="false">-PERCENTILE(Prices_MTM!I923:I1172,1-Inputs!$B$9)</f>
        <v>261620</v>
      </c>
      <c r="F940" s="43" t="n">
        <f aca="false">NORMSINV(Inputs!$B$9)*STDEV(Prices_MTM!I923:I1172)</f>
        <v>261163.98353393</v>
      </c>
      <c r="G940" s="52" t="n">
        <f aca="false">IF(-B940&gt;C940,1,0)</f>
        <v>0</v>
      </c>
      <c r="H940" s="52" t="n">
        <f aca="false">IF(-B940&gt;D940,1,0)</f>
        <v>0</v>
      </c>
      <c r="I940" s="52" t="n">
        <f aca="false">IF(-B940&gt;E940,1,0)</f>
        <v>0</v>
      </c>
      <c r="J940" s="52" t="n">
        <f aca="false">IF(-B940&gt;F940,1,0)</f>
        <v>0</v>
      </c>
    </row>
    <row r="941" customFormat="false" ht="15" hidden="false" customHeight="false" outlineLevel="0" collapsed="false">
      <c r="A941" s="51" t="n">
        <f aca="false">Prices_MTM!A1174</f>
        <v>39059</v>
      </c>
      <c r="B941" s="43" t="n">
        <f aca="false">Prices_MTM!I1174</f>
        <v>-72999.9999999997</v>
      </c>
      <c r="C941" s="43" t="n">
        <f aca="false">-PERCENTILE(Prices_MTM!I924:I1173,1-Inputs!$B$8)</f>
        <v>190000</v>
      </c>
      <c r="D941" s="43" t="n">
        <f aca="false">NORMSINV(Inputs!$B$8)*STDEV(Prices_MTM!I924:I1173)</f>
        <v>183464.106366712</v>
      </c>
      <c r="E941" s="43" t="n">
        <f aca="false">-PERCENTILE(Prices_MTM!I924:I1173,1-Inputs!$B$9)</f>
        <v>261620</v>
      </c>
      <c r="F941" s="43" t="n">
        <f aca="false">NORMSINV(Inputs!$B$9)*STDEV(Prices_MTM!I924:I1173)</f>
        <v>259476.78675824</v>
      </c>
      <c r="G941" s="52" t="n">
        <f aca="false">IF(-B941&gt;C941,1,0)</f>
        <v>0</v>
      </c>
      <c r="H941" s="52" t="n">
        <f aca="false">IF(-B941&gt;D941,1,0)</f>
        <v>0</v>
      </c>
      <c r="I941" s="52" t="n">
        <f aca="false">IF(-B941&gt;E941,1,0)</f>
        <v>0</v>
      </c>
      <c r="J941" s="52" t="n">
        <f aca="false">IF(-B941&gt;F941,1,0)</f>
        <v>0</v>
      </c>
    </row>
    <row r="942" customFormat="false" ht="15" hidden="false" customHeight="false" outlineLevel="0" collapsed="false">
      <c r="A942" s="51" t="n">
        <f aca="false">Prices_MTM!A1175</f>
        <v>39062</v>
      </c>
      <c r="B942" s="43" t="n">
        <f aca="false">Prices_MTM!I1175</f>
        <v>-26000.0000000005</v>
      </c>
      <c r="C942" s="43" t="n">
        <f aca="false">-PERCENTILE(Prices_MTM!I925:I1174,1-Inputs!$B$8)</f>
        <v>190000</v>
      </c>
      <c r="D942" s="43" t="n">
        <f aca="false">NORMSINV(Inputs!$B$8)*STDEV(Prices_MTM!I925:I1174)</f>
        <v>183599.365919706</v>
      </c>
      <c r="E942" s="43" t="n">
        <f aca="false">-PERCENTILE(Prices_MTM!I925:I1174,1-Inputs!$B$9)</f>
        <v>261620</v>
      </c>
      <c r="F942" s="43" t="n">
        <f aca="false">NORMSINV(Inputs!$B$9)*STDEV(Prices_MTM!I925:I1174)</f>
        <v>259668.086925254</v>
      </c>
      <c r="G942" s="52" t="n">
        <f aca="false">IF(-B942&gt;C942,1,0)</f>
        <v>0</v>
      </c>
      <c r="H942" s="52" t="n">
        <f aca="false">IF(-B942&gt;D942,1,0)</f>
        <v>0</v>
      </c>
      <c r="I942" s="52" t="n">
        <f aca="false">IF(-B942&gt;E942,1,0)</f>
        <v>0</v>
      </c>
      <c r="J942" s="52" t="n">
        <f aca="false">IF(-B942&gt;F942,1,0)</f>
        <v>0</v>
      </c>
    </row>
    <row r="943" customFormat="false" ht="15" hidden="false" customHeight="false" outlineLevel="0" collapsed="false">
      <c r="A943" s="51" t="n">
        <f aca="false">Prices_MTM!A1176</f>
        <v>39063</v>
      </c>
      <c r="B943" s="43" t="n">
        <f aca="false">Prices_MTM!I1176</f>
        <v>-19499.9999999993</v>
      </c>
      <c r="C943" s="43" t="n">
        <f aca="false">-PERCENTILE(Prices_MTM!I926:I1175,1-Inputs!$B$8)</f>
        <v>190000</v>
      </c>
      <c r="D943" s="43" t="n">
        <f aca="false">NORMSINV(Inputs!$B$8)*STDEV(Prices_MTM!I926:I1175)</f>
        <v>183377.709879419</v>
      </c>
      <c r="E943" s="43" t="n">
        <f aca="false">-PERCENTILE(Prices_MTM!I926:I1175,1-Inputs!$B$9)</f>
        <v>261620</v>
      </c>
      <c r="F943" s="43" t="n">
        <f aca="false">NORMSINV(Inputs!$B$9)*STDEV(Prices_MTM!I926:I1175)</f>
        <v>259354.594557519</v>
      </c>
      <c r="G943" s="52" t="n">
        <f aca="false">IF(-B943&gt;C943,1,0)</f>
        <v>0</v>
      </c>
      <c r="H943" s="52" t="n">
        <f aca="false">IF(-B943&gt;D943,1,0)</f>
        <v>0</v>
      </c>
      <c r="I943" s="52" t="n">
        <f aca="false">IF(-B943&gt;E943,1,0)</f>
        <v>0</v>
      </c>
      <c r="J943" s="52" t="n">
        <f aca="false">IF(-B943&gt;F943,1,0)</f>
        <v>0</v>
      </c>
    </row>
    <row r="944" customFormat="false" ht="15" hidden="false" customHeight="false" outlineLevel="0" collapsed="false">
      <c r="A944" s="51" t="n">
        <f aca="false">Prices_MTM!A1177</f>
        <v>39064</v>
      </c>
      <c r="B944" s="43" t="n">
        <f aca="false">Prices_MTM!I1177</f>
        <v>62500</v>
      </c>
      <c r="C944" s="43" t="n">
        <f aca="false">-PERCENTILE(Prices_MTM!I927:I1176,1-Inputs!$B$8)</f>
        <v>189325</v>
      </c>
      <c r="D944" s="43" t="n">
        <f aca="false">NORMSINV(Inputs!$B$8)*STDEV(Prices_MTM!I927:I1176)</f>
        <v>181764.698977951</v>
      </c>
      <c r="E944" s="43" t="n">
        <f aca="false">-PERCENTILE(Prices_MTM!I927:I1176,1-Inputs!$B$9)</f>
        <v>261620</v>
      </c>
      <c r="F944" s="43" t="n">
        <f aca="false">NORMSINV(Inputs!$B$9)*STDEV(Prices_MTM!I927:I1176)</f>
        <v>257073.282457798</v>
      </c>
      <c r="G944" s="52" t="n">
        <f aca="false">IF(-B944&gt;C944,1,0)</f>
        <v>0</v>
      </c>
      <c r="H944" s="52" t="n">
        <f aca="false">IF(-B944&gt;D944,1,0)</f>
        <v>0</v>
      </c>
      <c r="I944" s="52" t="n">
        <f aca="false">IF(-B944&gt;E944,1,0)</f>
        <v>0</v>
      </c>
      <c r="J944" s="52" t="n">
        <f aca="false">IF(-B944&gt;F944,1,0)</f>
        <v>0</v>
      </c>
    </row>
    <row r="945" customFormat="false" ht="15" hidden="false" customHeight="false" outlineLevel="0" collapsed="false">
      <c r="A945" s="51" t="n">
        <f aca="false">Prices_MTM!A1178</f>
        <v>39065</v>
      </c>
      <c r="B945" s="43" t="n">
        <f aca="false">Prices_MTM!I1178</f>
        <v>65999.9999999993</v>
      </c>
      <c r="C945" s="43" t="n">
        <f aca="false">-PERCENTILE(Prices_MTM!I928:I1177,1-Inputs!$B$8)</f>
        <v>189325</v>
      </c>
      <c r="D945" s="43" t="n">
        <f aca="false">NORMSINV(Inputs!$B$8)*STDEV(Prices_MTM!I928:I1177)</f>
        <v>181485.315195927</v>
      </c>
      <c r="E945" s="43" t="n">
        <f aca="false">-PERCENTILE(Prices_MTM!I928:I1177,1-Inputs!$B$9)</f>
        <v>261620</v>
      </c>
      <c r="F945" s="43" t="n">
        <f aca="false">NORMSINV(Inputs!$B$9)*STDEV(Prices_MTM!I928:I1177)</f>
        <v>256678.144643282</v>
      </c>
      <c r="G945" s="52" t="n">
        <f aca="false">IF(-B945&gt;C945,1,0)</f>
        <v>0</v>
      </c>
      <c r="H945" s="52" t="n">
        <f aca="false">IF(-B945&gt;D945,1,0)</f>
        <v>0</v>
      </c>
      <c r="I945" s="52" t="n">
        <f aca="false">IF(-B945&gt;E945,1,0)</f>
        <v>0</v>
      </c>
      <c r="J945" s="52" t="n">
        <f aca="false">IF(-B945&gt;F945,1,0)</f>
        <v>0</v>
      </c>
    </row>
    <row r="946" customFormat="false" ht="15" hidden="false" customHeight="false" outlineLevel="0" collapsed="false">
      <c r="A946" s="51" t="n">
        <f aca="false">Prices_MTM!A1179</f>
        <v>39066</v>
      </c>
      <c r="B946" s="43" t="n">
        <f aca="false">Prices_MTM!I1179</f>
        <v>89000.0000000004</v>
      </c>
      <c r="C946" s="43" t="n">
        <f aca="false">-PERCENTILE(Prices_MTM!I929:I1178,1-Inputs!$B$8)</f>
        <v>189325</v>
      </c>
      <c r="D946" s="43" t="n">
        <f aca="false">NORMSINV(Inputs!$B$8)*STDEV(Prices_MTM!I929:I1178)</f>
        <v>181032.310025154</v>
      </c>
      <c r="E946" s="43" t="n">
        <f aca="false">-PERCENTILE(Prices_MTM!I929:I1178,1-Inputs!$B$9)</f>
        <v>261620</v>
      </c>
      <c r="F946" s="43" t="n">
        <f aca="false">NORMSINV(Inputs!$B$9)*STDEV(Prices_MTM!I929:I1178)</f>
        <v>256037.450785366</v>
      </c>
      <c r="G946" s="52" t="n">
        <f aca="false">IF(-B946&gt;C946,1,0)</f>
        <v>0</v>
      </c>
      <c r="H946" s="52" t="n">
        <f aca="false">IF(-B946&gt;D946,1,0)</f>
        <v>0</v>
      </c>
      <c r="I946" s="52" t="n">
        <f aca="false">IF(-B946&gt;E946,1,0)</f>
        <v>0</v>
      </c>
      <c r="J946" s="52" t="n">
        <f aca="false">IF(-B946&gt;F946,1,0)</f>
        <v>0</v>
      </c>
    </row>
    <row r="947" customFormat="false" ht="15" hidden="false" customHeight="false" outlineLevel="0" collapsed="false">
      <c r="A947" s="51" t="n">
        <f aca="false">Prices_MTM!A1180</f>
        <v>39069</v>
      </c>
      <c r="B947" s="43" t="n">
        <f aca="false">Prices_MTM!I1180</f>
        <v>-116000</v>
      </c>
      <c r="C947" s="43" t="n">
        <f aca="false">-PERCENTILE(Prices_MTM!I930:I1179,1-Inputs!$B$8)</f>
        <v>189325</v>
      </c>
      <c r="D947" s="43" t="n">
        <f aca="false">NORMSINV(Inputs!$B$8)*STDEV(Prices_MTM!I930:I1179)</f>
        <v>180963.712858302</v>
      </c>
      <c r="E947" s="43" t="n">
        <f aca="false">-PERCENTILE(Prices_MTM!I930:I1179,1-Inputs!$B$9)</f>
        <v>261620</v>
      </c>
      <c r="F947" s="43" t="n">
        <f aca="false">NORMSINV(Inputs!$B$9)*STDEV(Prices_MTM!I930:I1179)</f>
        <v>255940.432503218</v>
      </c>
      <c r="G947" s="52" t="n">
        <f aca="false">IF(-B947&gt;C947,1,0)</f>
        <v>0</v>
      </c>
      <c r="H947" s="52" t="n">
        <f aca="false">IF(-B947&gt;D947,1,0)</f>
        <v>0</v>
      </c>
      <c r="I947" s="52" t="n">
        <f aca="false">IF(-B947&gt;E947,1,0)</f>
        <v>0</v>
      </c>
      <c r="J947" s="52" t="n">
        <f aca="false">IF(-B947&gt;F947,1,0)</f>
        <v>0</v>
      </c>
    </row>
    <row r="948" customFormat="false" ht="15" hidden="false" customHeight="false" outlineLevel="0" collapsed="false">
      <c r="A948" s="51" t="n">
        <f aca="false">Prices_MTM!A1181</f>
        <v>39070</v>
      </c>
      <c r="B948" s="43" t="n">
        <f aca="false">Prices_MTM!I1181</f>
        <v>99000.0000000002</v>
      </c>
      <c r="C948" s="43" t="n">
        <f aca="false">-PERCENTILE(Prices_MTM!I931:I1180,1-Inputs!$B$8)</f>
        <v>189325</v>
      </c>
      <c r="D948" s="43" t="n">
        <f aca="false">NORMSINV(Inputs!$B$8)*STDEV(Prices_MTM!I931:I1180)</f>
        <v>181311.955329021</v>
      </c>
      <c r="E948" s="43" t="n">
        <f aca="false">-PERCENTILE(Prices_MTM!I931:I1180,1-Inputs!$B$9)</f>
        <v>261620</v>
      </c>
      <c r="F948" s="43" t="n">
        <f aca="false">NORMSINV(Inputs!$B$9)*STDEV(Prices_MTM!I931:I1180)</f>
        <v>256432.958475216</v>
      </c>
      <c r="G948" s="52" t="n">
        <f aca="false">IF(-B948&gt;C948,1,0)</f>
        <v>0</v>
      </c>
      <c r="H948" s="52" t="n">
        <f aca="false">IF(-B948&gt;D948,1,0)</f>
        <v>0</v>
      </c>
      <c r="I948" s="52" t="n">
        <f aca="false">IF(-B948&gt;E948,1,0)</f>
        <v>0</v>
      </c>
      <c r="J948" s="52" t="n">
        <f aca="false">IF(-B948&gt;F948,1,0)</f>
        <v>0</v>
      </c>
    </row>
    <row r="949" customFormat="false" ht="15" hidden="false" customHeight="false" outlineLevel="0" collapsed="false">
      <c r="A949" s="51" t="n">
        <f aca="false">Prices_MTM!A1182</f>
        <v>39071</v>
      </c>
      <c r="B949" s="43" t="n">
        <f aca="false">Prices_MTM!I1182</f>
        <v>-26000.0000000002</v>
      </c>
      <c r="C949" s="43" t="n">
        <f aca="false">-PERCENTILE(Prices_MTM!I932:I1181,1-Inputs!$B$8)</f>
        <v>189325</v>
      </c>
      <c r="D949" s="43" t="n">
        <f aca="false">NORMSINV(Inputs!$B$8)*STDEV(Prices_MTM!I932:I1181)</f>
        <v>180601.93708751</v>
      </c>
      <c r="E949" s="43" t="n">
        <f aca="false">-PERCENTILE(Prices_MTM!I932:I1181,1-Inputs!$B$9)</f>
        <v>261620</v>
      </c>
      <c r="F949" s="43" t="n">
        <f aca="false">NORMSINV(Inputs!$B$9)*STDEV(Prices_MTM!I932:I1181)</f>
        <v>255428.766126666</v>
      </c>
      <c r="G949" s="52" t="n">
        <f aca="false">IF(-B949&gt;C949,1,0)</f>
        <v>0</v>
      </c>
      <c r="H949" s="52" t="n">
        <f aca="false">IF(-B949&gt;D949,1,0)</f>
        <v>0</v>
      </c>
      <c r="I949" s="52" t="n">
        <f aca="false">IF(-B949&gt;E949,1,0)</f>
        <v>0</v>
      </c>
      <c r="J949" s="52" t="n">
        <f aca="false">IF(-B949&gt;F949,1,0)</f>
        <v>0</v>
      </c>
    </row>
    <row r="950" customFormat="false" ht="15" hidden="false" customHeight="false" outlineLevel="0" collapsed="false">
      <c r="A950" s="51" t="n">
        <f aca="false">Prices_MTM!A1183</f>
        <v>39072</v>
      </c>
      <c r="B950" s="43" t="n">
        <f aca="false">Prices_MTM!I1183</f>
        <v>-53000.0000000001</v>
      </c>
      <c r="C950" s="43" t="n">
        <f aca="false">-PERCENTILE(Prices_MTM!I933:I1182,1-Inputs!$B$8)</f>
        <v>189325</v>
      </c>
      <c r="D950" s="43" t="n">
        <f aca="false">NORMSINV(Inputs!$B$8)*STDEV(Prices_MTM!I933:I1182)</f>
        <v>180493.489983192</v>
      </c>
      <c r="E950" s="43" t="n">
        <f aca="false">-PERCENTILE(Prices_MTM!I933:I1182,1-Inputs!$B$9)</f>
        <v>261620</v>
      </c>
      <c r="F950" s="43" t="n">
        <f aca="false">NORMSINV(Inputs!$B$9)*STDEV(Prices_MTM!I933:I1182)</f>
        <v>255275.387317488</v>
      </c>
      <c r="G950" s="52" t="n">
        <f aca="false">IF(-B950&gt;C950,1,0)</f>
        <v>0</v>
      </c>
      <c r="H950" s="52" t="n">
        <f aca="false">IF(-B950&gt;D950,1,0)</f>
        <v>0</v>
      </c>
      <c r="I950" s="52" t="n">
        <f aca="false">IF(-B950&gt;E950,1,0)</f>
        <v>0</v>
      </c>
      <c r="J950" s="52" t="n">
        <f aca="false">IF(-B950&gt;F950,1,0)</f>
        <v>0</v>
      </c>
    </row>
    <row r="951" customFormat="false" ht="15" hidden="false" customHeight="false" outlineLevel="0" collapsed="false">
      <c r="A951" s="51" t="n">
        <f aca="false">Prices_MTM!A1184</f>
        <v>39073</v>
      </c>
      <c r="B951" s="43" t="n">
        <f aca="false">Prices_MTM!I1184</f>
        <v>-13499.9999999994</v>
      </c>
      <c r="C951" s="43" t="n">
        <f aca="false">-PERCENTILE(Prices_MTM!I934:I1183,1-Inputs!$B$8)</f>
        <v>189325</v>
      </c>
      <c r="D951" s="43" t="n">
        <f aca="false">NORMSINV(Inputs!$B$8)*STDEV(Prices_MTM!I934:I1183)</f>
        <v>179884.172935256</v>
      </c>
      <c r="E951" s="43" t="n">
        <f aca="false">-PERCENTILE(Prices_MTM!I934:I1183,1-Inputs!$B$9)</f>
        <v>261620</v>
      </c>
      <c r="F951" s="43" t="n">
        <f aca="false">NORMSINV(Inputs!$B$9)*STDEV(Prices_MTM!I934:I1183)</f>
        <v>254413.618588734</v>
      </c>
      <c r="G951" s="52" t="n">
        <f aca="false">IF(-B951&gt;C951,1,0)</f>
        <v>0</v>
      </c>
      <c r="H951" s="52" t="n">
        <f aca="false">IF(-B951&gt;D951,1,0)</f>
        <v>0</v>
      </c>
      <c r="I951" s="52" t="n">
        <f aca="false">IF(-B951&gt;E951,1,0)</f>
        <v>0</v>
      </c>
      <c r="J951" s="52" t="n">
        <f aca="false">IF(-B951&gt;F951,1,0)</f>
        <v>0</v>
      </c>
    </row>
    <row r="952" customFormat="false" ht="15" hidden="false" customHeight="false" outlineLevel="0" collapsed="false">
      <c r="A952" s="51" t="n">
        <f aca="false">Prices_MTM!A1185</f>
        <v>39078</v>
      </c>
      <c r="B952" s="43" t="n">
        <f aca="false">Prices_MTM!I1185</f>
        <v>-89000.0000000001</v>
      </c>
      <c r="C952" s="43" t="n">
        <f aca="false">-PERCENTILE(Prices_MTM!I935:I1184,1-Inputs!$B$8)</f>
        <v>189325</v>
      </c>
      <c r="D952" s="43" t="n">
        <f aca="false">NORMSINV(Inputs!$B$8)*STDEV(Prices_MTM!I935:I1184)</f>
        <v>179847.371349313</v>
      </c>
      <c r="E952" s="43" t="n">
        <f aca="false">-PERCENTILE(Prices_MTM!I935:I1184,1-Inputs!$B$9)</f>
        <v>261620</v>
      </c>
      <c r="F952" s="43" t="n">
        <f aca="false">NORMSINV(Inputs!$B$9)*STDEV(Prices_MTM!I935:I1184)</f>
        <v>254361.569403435</v>
      </c>
      <c r="G952" s="52" t="n">
        <f aca="false">IF(-B952&gt;C952,1,0)</f>
        <v>0</v>
      </c>
      <c r="H952" s="52" t="n">
        <f aca="false">IF(-B952&gt;D952,1,0)</f>
        <v>0</v>
      </c>
      <c r="I952" s="52" t="n">
        <f aca="false">IF(-B952&gt;E952,1,0)</f>
        <v>0</v>
      </c>
      <c r="J952" s="52" t="n">
        <f aca="false">IF(-B952&gt;F952,1,0)</f>
        <v>0</v>
      </c>
    </row>
    <row r="953" customFormat="false" ht="15" hidden="false" customHeight="false" outlineLevel="0" collapsed="false">
      <c r="A953" s="51" t="n">
        <f aca="false">Prices_MTM!A1186</f>
        <v>39079</v>
      </c>
      <c r="B953" s="43" t="n">
        <f aca="false">Prices_MTM!I1186</f>
        <v>72500.0000000002</v>
      </c>
      <c r="C953" s="43" t="n">
        <f aca="false">-PERCENTILE(Prices_MTM!I936:I1185,1-Inputs!$B$8)</f>
        <v>189325</v>
      </c>
      <c r="D953" s="43" t="n">
        <f aca="false">NORMSINV(Inputs!$B$8)*STDEV(Prices_MTM!I936:I1185)</f>
        <v>180076.765113421</v>
      </c>
      <c r="E953" s="43" t="n">
        <f aca="false">-PERCENTILE(Prices_MTM!I936:I1185,1-Inputs!$B$9)</f>
        <v>261620</v>
      </c>
      <c r="F953" s="43" t="n">
        <f aca="false">NORMSINV(Inputs!$B$9)*STDEV(Prices_MTM!I936:I1185)</f>
        <v>254686.005381632</v>
      </c>
      <c r="G953" s="52" t="n">
        <f aca="false">IF(-B953&gt;C953,1,0)</f>
        <v>0</v>
      </c>
      <c r="H953" s="52" t="n">
        <f aca="false">IF(-B953&gt;D953,1,0)</f>
        <v>0</v>
      </c>
      <c r="I953" s="52" t="n">
        <f aca="false">IF(-B953&gt;E953,1,0)</f>
        <v>0</v>
      </c>
      <c r="J953" s="52" t="n">
        <f aca="false">IF(-B953&gt;F953,1,0)</f>
        <v>0</v>
      </c>
    </row>
    <row r="954" customFormat="false" ht="15" hidden="false" customHeight="false" outlineLevel="0" collapsed="false">
      <c r="A954" s="51" t="n">
        <f aca="false">Prices_MTM!A1187</f>
        <v>39080</v>
      </c>
      <c r="B954" s="43" t="n">
        <f aca="false">Prices_MTM!I1187</f>
        <v>68499.9999999999</v>
      </c>
      <c r="C954" s="43" t="n">
        <f aca="false">-PERCENTILE(Prices_MTM!I937:I1186,1-Inputs!$B$8)</f>
        <v>189325</v>
      </c>
      <c r="D954" s="43" t="n">
        <f aca="false">NORMSINV(Inputs!$B$8)*STDEV(Prices_MTM!I937:I1186)</f>
        <v>180199.114036686</v>
      </c>
      <c r="E954" s="43" t="n">
        <f aca="false">-PERCENTILE(Prices_MTM!I937:I1186,1-Inputs!$B$9)</f>
        <v>261620</v>
      </c>
      <c r="F954" s="43" t="n">
        <f aca="false">NORMSINV(Inputs!$B$9)*STDEV(Prices_MTM!I937:I1186)</f>
        <v>254859.045798642</v>
      </c>
      <c r="G954" s="52" t="n">
        <f aca="false">IF(-B954&gt;C954,1,0)</f>
        <v>0</v>
      </c>
      <c r="H954" s="52" t="n">
        <f aca="false">IF(-B954&gt;D954,1,0)</f>
        <v>0</v>
      </c>
      <c r="I954" s="52" t="n">
        <f aca="false">IF(-B954&gt;E954,1,0)</f>
        <v>0</v>
      </c>
      <c r="J954" s="52" t="n">
        <f aca="false">IF(-B954&gt;F954,1,0)</f>
        <v>0</v>
      </c>
    </row>
    <row r="955" customFormat="false" ht="15" hidden="false" customHeight="false" outlineLevel="0" collapsed="false">
      <c r="A955" s="51" t="n">
        <f aca="false">Prices_MTM!A1188</f>
        <v>39084</v>
      </c>
      <c r="B955" s="43" t="n">
        <f aca="false">Prices_MTM!I1188</f>
        <v>15500.0000000001</v>
      </c>
      <c r="C955" s="43" t="n">
        <f aca="false">-PERCENTILE(Prices_MTM!I938:I1187,1-Inputs!$B$8)</f>
        <v>189325</v>
      </c>
      <c r="D955" s="43" t="n">
        <f aca="false">NORMSINV(Inputs!$B$8)*STDEV(Prices_MTM!I938:I1187)</f>
        <v>179719.022380415</v>
      </c>
      <c r="E955" s="43" t="n">
        <f aca="false">-PERCENTILE(Prices_MTM!I938:I1187,1-Inputs!$B$9)</f>
        <v>261620</v>
      </c>
      <c r="F955" s="43" t="n">
        <f aca="false">NORMSINV(Inputs!$B$9)*STDEV(Prices_MTM!I938:I1187)</f>
        <v>254180.043007384</v>
      </c>
      <c r="G955" s="52" t="n">
        <f aca="false">IF(-B955&gt;C955,1,0)</f>
        <v>0</v>
      </c>
      <c r="H955" s="52" t="n">
        <f aca="false">IF(-B955&gt;D955,1,0)</f>
        <v>0</v>
      </c>
      <c r="I955" s="52" t="n">
        <f aca="false">IF(-B955&gt;E955,1,0)</f>
        <v>0</v>
      </c>
      <c r="J955" s="52" t="n">
        <f aca="false">IF(-B955&gt;F955,1,0)</f>
        <v>0</v>
      </c>
    </row>
    <row r="956" customFormat="false" ht="15" hidden="false" customHeight="false" outlineLevel="0" collapsed="false">
      <c r="A956" s="51" t="n">
        <f aca="false">Prices_MTM!A1189</f>
        <v>39085</v>
      </c>
      <c r="B956" s="43" t="n">
        <f aca="false">Prices_MTM!I1189</f>
        <v>-153000</v>
      </c>
      <c r="C956" s="43" t="n">
        <f aca="false">-PERCENTILE(Prices_MTM!I939:I1188,1-Inputs!$B$8)</f>
        <v>189325</v>
      </c>
      <c r="D956" s="43" t="n">
        <f aca="false">NORMSINV(Inputs!$B$8)*STDEV(Prices_MTM!I939:I1188)</f>
        <v>179210.724931985</v>
      </c>
      <c r="E956" s="43" t="n">
        <f aca="false">-PERCENTILE(Prices_MTM!I939:I1188,1-Inputs!$B$9)</f>
        <v>261620</v>
      </c>
      <c r="F956" s="43" t="n">
        <f aca="false">NORMSINV(Inputs!$B$9)*STDEV(Prices_MTM!I939:I1188)</f>
        <v>253461.148226012</v>
      </c>
      <c r="G956" s="52" t="n">
        <f aca="false">IF(-B956&gt;C956,1,0)</f>
        <v>0</v>
      </c>
      <c r="H956" s="52" t="n">
        <f aca="false">IF(-B956&gt;D956,1,0)</f>
        <v>0</v>
      </c>
      <c r="I956" s="52" t="n">
        <f aca="false">IF(-B956&gt;E956,1,0)</f>
        <v>0</v>
      </c>
      <c r="J956" s="52" t="n">
        <f aca="false">IF(-B956&gt;F956,1,0)</f>
        <v>0</v>
      </c>
    </row>
    <row r="957" customFormat="false" ht="15" hidden="false" customHeight="false" outlineLevel="0" collapsed="false">
      <c r="A957" s="51" t="n">
        <f aca="false">Prices_MTM!A1190</f>
        <v>39086</v>
      </c>
      <c r="B957" s="43" t="n">
        <f aca="false">Prices_MTM!I1190</f>
        <v>-163500</v>
      </c>
      <c r="C957" s="43" t="n">
        <f aca="false">-PERCENTILE(Prices_MTM!I940:I1189,1-Inputs!$B$8)</f>
        <v>189325</v>
      </c>
      <c r="D957" s="43" t="n">
        <f aca="false">NORMSINV(Inputs!$B$8)*STDEV(Prices_MTM!I940:I1189)</f>
        <v>179848.877269116</v>
      </c>
      <c r="E957" s="43" t="n">
        <f aca="false">-PERCENTILE(Prices_MTM!I940:I1189,1-Inputs!$B$9)</f>
        <v>261620</v>
      </c>
      <c r="F957" s="43" t="n">
        <f aca="false">NORMSINV(Inputs!$B$9)*STDEV(Prices_MTM!I940:I1189)</f>
        <v>254363.69925455</v>
      </c>
      <c r="G957" s="52" t="n">
        <f aca="false">IF(-B957&gt;C957,1,0)</f>
        <v>0</v>
      </c>
      <c r="H957" s="52" t="n">
        <f aca="false">IF(-B957&gt;D957,1,0)</f>
        <v>0</v>
      </c>
      <c r="I957" s="52" t="n">
        <f aca="false">IF(-B957&gt;E957,1,0)</f>
        <v>0</v>
      </c>
      <c r="J957" s="52" t="n">
        <f aca="false">IF(-B957&gt;F957,1,0)</f>
        <v>0</v>
      </c>
    </row>
    <row r="958" customFormat="false" ht="15" hidden="false" customHeight="false" outlineLevel="0" collapsed="false">
      <c r="A958" s="51" t="n">
        <f aca="false">Prices_MTM!A1191</f>
        <v>39087</v>
      </c>
      <c r="B958" s="43" t="n">
        <f aca="false">Prices_MTM!I1191</f>
        <v>152000</v>
      </c>
      <c r="C958" s="43" t="n">
        <f aca="false">-PERCENTILE(Prices_MTM!I941:I1190,1-Inputs!$B$8)</f>
        <v>189325</v>
      </c>
      <c r="D958" s="43" t="n">
        <f aca="false">NORMSINV(Inputs!$B$8)*STDEV(Prices_MTM!I941:I1190)</f>
        <v>180440.936477113</v>
      </c>
      <c r="E958" s="43" t="n">
        <f aca="false">-PERCENTILE(Prices_MTM!I941:I1190,1-Inputs!$B$9)</f>
        <v>261620</v>
      </c>
      <c r="F958" s="43" t="n">
        <f aca="false">NORMSINV(Inputs!$B$9)*STDEV(Prices_MTM!I941:I1190)</f>
        <v>255201.059890939</v>
      </c>
      <c r="G958" s="52" t="n">
        <f aca="false">IF(-B958&gt;C958,1,0)</f>
        <v>0</v>
      </c>
      <c r="H958" s="52" t="n">
        <f aca="false">IF(-B958&gt;D958,1,0)</f>
        <v>0</v>
      </c>
      <c r="I958" s="52" t="n">
        <f aca="false">IF(-B958&gt;E958,1,0)</f>
        <v>0</v>
      </c>
      <c r="J958" s="52" t="n">
        <f aca="false">IF(-B958&gt;F958,1,0)</f>
        <v>0</v>
      </c>
    </row>
    <row r="959" customFormat="false" ht="15" hidden="false" customHeight="false" outlineLevel="0" collapsed="false">
      <c r="A959" s="51" t="n">
        <f aca="false">Prices_MTM!A1192</f>
        <v>39090</v>
      </c>
      <c r="B959" s="43" t="n">
        <f aca="false">Prices_MTM!I1192</f>
        <v>-21000.0000000001</v>
      </c>
      <c r="C959" s="43" t="n">
        <f aca="false">-PERCENTILE(Prices_MTM!I942:I1191,1-Inputs!$B$8)</f>
        <v>189325</v>
      </c>
      <c r="D959" s="43" t="n">
        <f aca="false">NORMSINV(Inputs!$B$8)*STDEV(Prices_MTM!I942:I1191)</f>
        <v>181114.665245888</v>
      </c>
      <c r="E959" s="43" t="n">
        <f aca="false">-PERCENTILE(Prices_MTM!I942:I1191,1-Inputs!$B$9)</f>
        <v>261620</v>
      </c>
      <c r="F959" s="43" t="n">
        <f aca="false">NORMSINV(Inputs!$B$9)*STDEV(Prices_MTM!I942:I1191)</f>
        <v>256153.92734567</v>
      </c>
      <c r="G959" s="52" t="n">
        <f aca="false">IF(-B959&gt;C959,1,0)</f>
        <v>0</v>
      </c>
      <c r="H959" s="52" t="n">
        <f aca="false">IF(-B959&gt;D959,1,0)</f>
        <v>0</v>
      </c>
      <c r="I959" s="52" t="n">
        <f aca="false">IF(-B959&gt;E959,1,0)</f>
        <v>0</v>
      </c>
      <c r="J959" s="52" t="n">
        <f aca="false">IF(-B959&gt;F959,1,0)</f>
        <v>0</v>
      </c>
    </row>
    <row r="960" customFormat="false" ht="15" hidden="false" customHeight="false" outlineLevel="0" collapsed="false">
      <c r="A960" s="51" t="n">
        <f aca="false">Prices_MTM!A1193</f>
        <v>39091</v>
      </c>
      <c r="B960" s="43" t="n">
        <f aca="false">Prices_MTM!I1193</f>
        <v>-21000.0000000001</v>
      </c>
      <c r="C960" s="43" t="n">
        <f aca="false">-PERCENTILE(Prices_MTM!I943:I1192,1-Inputs!$B$8)</f>
        <v>189325</v>
      </c>
      <c r="D960" s="43" t="n">
        <f aca="false">NORMSINV(Inputs!$B$8)*STDEV(Prices_MTM!I943:I1192)</f>
        <v>180866.739239478</v>
      </c>
      <c r="E960" s="43" t="n">
        <f aca="false">-PERCENTILE(Prices_MTM!I943:I1192,1-Inputs!$B$9)</f>
        <v>261620</v>
      </c>
      <c r="F960" s="43" t="n">
        <f aca="false">NORMSINV(Inputs!$B$9)*STDEV(Prices_MTM!I943:I1192)</f>
        <v>255803.280863528</v>
      </c>
      <c r="G960" s="52" t="n">
        <f aca="false">IF(-B960&gt;C960,1,0)</f>
        <v>0</v>
      </c>
      <c r="H960" s="52" t="n">
        <f aca="false">IF(-B960&gt;D960,1,0)</f>
        <v>0</v>
      </c>
      <c r="I960" s="52" t="n">
        <f aca="false">IF(-B960&gt;E960,1,0)</f>
        <v>0</v>
      </c>
      <c r="J960" s="52" t="n">
        <f aca="false">IF(-B960&gt;F960,1,0)</f>
        <v>0</v>
      </c>
    </row>
    <row r="961" customFormat="false" ht="15" hidden="false" customHeight="false" outlineLevel="0" collapsed="false">
      <c r="A961" s="51" t="n">
        <f aca="false">Prices_MTM!A1194</f>
        <v>39092</v>
      </c>
      <c r="B961" s="43" t="n">
        <f aca="false">Prices_MTM!I1194</f>
        <v>-156499.999999999</v>
      </c>
      <c r="C961" s="43" t="n">
        <f aca="false">-PERCENTILE(Prices_MTM!I944:I1193,1-Inputs!$B$8)</f>
        <v>189325</v>
      </c>
      <c r="D961" s="43" t="n">
        <f aca="false">NORMSINV(Inputs!$B$8)*STDEV(Prices_MTM!I944:I1193)</f>
        <v>180877.940936663</v>
      </c>
      <c r="E961" s="43" t="n">
        <f aca="false">-PERCENTILE(Prices_MTM!I944:I1193,1-Inputs!$B$9)</f>
        <v>261620</v>
      </c>
      <c r="F961" s="43" t="n">
        <f aca="false">NORMSINV(Inputs!$B$9)*STDEV(Prices_MTM!I944:I1193)</f>
        <v>255819.123637622</v>
      </c>
      <c r="G961" s="52" t="n">
        <f aca="false">IF(-B961&gt;C961,1,0)</f>
        <v>0</v>
      </c>
      <c r="H961" s="52" t="n">
        <f aca="false">IF(-B961&gt;D961,1,0)</f>
        <v>0</v>
      </c>
      <c r="I961" s="52" t="n">
        <f aca="false">IF(-B961&gt;E961,1,0)</f>
        <v>0</v>
      </c>
      <c r="J961" s="52" t="n">
        <f aca="false">IF(-B961&gt;F961,1,0)</f>
        <v>0</v>
      </c>
    </row>
    <row r="962" customFormat="false" ht="15" hidden="false" customHeight="false" outlineLevel="0" collapsed="false">
      <c r="A962" s="51" t="n">
        <f aca="false">Prices_MTM!A1195</f>
        <v>39093</v>
      </c>
      <c r="B962" s="43" t="n">
        <f aca="false">Prices_MTM!I1195</f>
        <v>-182500.000000001</v>
      </c>
      <c r="C962" s="43" t="n">
        <f aca="false">-PERCENTILE(Prices_MTM!I945:I1194,1-Inputs!$B$8)</f>
        <v>189325</v>
      </c>
      <c r="D962" s="43" t="n">
        <f aca="false">NORMSINV(Inputs!$B$8)*STDEV(Prices_MTM!I945:I1194)</f>
        <v>180779.8004877</v>
      </c>
      <c r="E962" s="43" t="n">
        <f aca="false">-PERCENTILE(Prices_MTM!I945:I1194,1-Inputs!$B$9)</f>
        <v>261620</v>
      </c>
      <c r="F962" s="43" t="n">
        <f aca="false">NORMSINV(Inputs!$B$9)*STDEV(Prices_MTM!I945:I1194)</f>
        <v>255680.321727799</v>
      </c>
      <c r="G962" s="52" t="n">
        <f aca="false">IF(-B962&gt;C962,1,0)</f>
        <v>0</v>
      </c>
      <c r="H962" s="52" t="n">
        <f aca="false">IF(-B962&gt;D962,1,0)</f>
        <v>1</v>
      </c>
      <c r="I962" s="52" t="n">
        <f aca="false">IF(-B962&gt;E962,1,0)</f>
        <v>0</v>
      </c>
      <c r="J962" s="52" t="n">
        <f aca="false">IF(-B962&gt;F962,1,0)</f>
        <v>0</v>
      </c>
    </row>
    <row r="963" customFormat="false" ht="15" hidden="false" customHeight="false" outlineLevel="0" collapsed="false">
      <c r="A963" s="51" t="n">
        <f aca="false">Prices_MTM!A1196</f>
        <v>39094</v>
      </c>
      <c r="B963" s="43" t="n">
        <f aca="false">Prices_MTM!I1196</f>
        <v>191500</v>
      </c>
      <c r="C963" s="43" t="n">
        <f aca="false">-PERCENTILE(Prices_MTM!I946:I1195,1-Inputs!$B$8)</f>
        <v>189325</v>
      </c>
      <c r="D963" s="43" t="n">
        <f aca="false">NORMSINV(Inputs!$B$8)*STDEV(Prices_MTM!I946:I1195)</f>
        <v>181643.180054525</v>
      </c>
      <c r="E963" s="43" t="n">
        <f aca="false">-PERCENTILE(Prices_MTM!I946:I1195,1-Inputs!$B$9)</f>
        <v>261620</v>
      </c>
      <c r="F963" s="43" t="n">
        <f aca="false">NORMSINV(Inputs!$B$9)*STDEV(Prices_MTM!I946:I1195)</f>
        <v>256901.4159254</v>
      </c>
      <c r="G963" s="52" t="n">
        <f aca="false">IF(-B963&gt;C963,1,0)</f>
        <v>0</v>
      </c>
      <c r="H963" s="52" t="n">
        <f aca="false">IF(-B963&gt;D963,1,0)</f>
        <v>0</v>
      </c>
      <c r="I963" s="52" t="n">
        <f aca="false">IF(-B963&gt;E963,1,0)</f>
        <v>0</v>
      </c>
      <c r="J963" s="52" t="n">
        <f aca="false">IF(-B963&gt;F963,1,0)</f>
        <v>0</v>
      </c>
    </row>
    <row r="964" customFormat="false" ht="15" hidden="false" customHeight="false" outlineLevel="0" collapsed="false">
      <c r="A964" s="51" t="n">
        <f aca="false">Prices_MTM!A1197</f>
        <v>39098</v>
      </c>
      <c r="B964" s="43" t="n">
        <f aca="false">Prices_MTM!I1197</f>
        <v>-239500</v>
      </c>
      <c r="C964" s="43" t="n">
        <f aca="false">-PERCENTILE(Prices_MTM!I947:I1196,1-Inputs!$B$8)</f>
        <v>189325</v>
      </c>
      <c r="D964" s="43" t="n">
        <f aca="false">NORMSINV(Inputs!$B$8)*STDEV(Prices_MTM!I947:I1196)</f>
        <v>182558.59251461</v>
      </c>
      <c r="E964" s="43" t="n">
        <f aca="false">-PERCENTILE(Prices_MTM!I947:I1196,1-Inputs!$B$9)</f>
        <v>261620</v>
      </c>
      <c r="F964" s="43" t="n">
        <f aca="false">NORMSINV(Inputs!$B$9)*STDEV(Prices_MTM!I947:I1196)</f>
        <v>258196.101236904</v>
      </c>
      <c r="G964" s="52" t="n">
        <f aca="false">IF(-B964&gt;C964,1,0)</f>
        <v>1</v>
      </c>
      <c r="H964" s="52" t="n">
        <f aca="false">IF(-B964&gt;D964,1,0)</f>
        <v>1</v>
      </c>
      <c r="I964" s="52" t="n">
        <f aca="false">IF(-B964&gt;E964,1,0)</f>
        <v>0</v>
      </c>
      <c r="J964" s="52" t="n">
        <f aca="false">IF(-B964&gt;F964,1,0)</f>
        <v>0</v>
      </c>
    </row>
    <row r="965" customFormat="false" ht="15" hidden="false" customHeight="false" outlineLevel="0" collapsed="false">
      <c r="A965" s="51" t="n">
        <f aca="false">Prices_MTM!A1198</f>
        <v>39099</v>
      </c>
      <c r="B965" s="43" t="n">
        <f aca="false">Prices_MTM!I1198</f>
        <v>111500</v>
      </c>
      <c r="C965" s="43" t="n">
        <f aca="false">-PERCENTILE(Prices_MTM!I948:I1197,1-Inputs!$B$8)</f>
        <v>190000</v>
      </c>
      <c r="D965" s="43" t="n">
        <f aca="false">NORMSINV(Inputs!$B$8)*STDEV(Prices_MTM!I948:I1197)</f>
        <v>183878.149141301</v>
      </c>
      <c r="E965" s="43" t="n">
        <f aca="false">-PERCENTILE(Prices_MTM!I948:I1197,1-Inputs!$B$9)</f>
        <v>261620</v>
      </c>
      <c r="F965" s="43" t="n">
        <f aca="false">NORMSINV(Inputs!$B$9)*STDEV(Prices_MTM!I948:I1197)</f>
        <v>260062.375355695</v>
      </c>
      <c r="G965" s="52" t="n">
        <f aca="false">IF(-B965&gt;C965,1,0)</f>
        <v>0</v>
      </c>
      <c r="H965" s="52" t="n">
        <f aca="false">IF(-B965&gt;D965,1,0)</f>
        <v>0</v>
      </c>
      <c r="I965" s="52" t="n">
        <f aca="false">IF(-B965&gt;E965,1,0)</f>
        <v>0</v>
      </c>
      <c r="J965" s="52" t="n">
        <f aca="false">IF(-B965&gt;F965,1,0)</f>
        <v>0</v>
      </c>
    </row>
    <row r="966" customFormat="false" ht="15" hidden="false" customHeight="false" outlineLevel="0" collapsed="false">
      <c r="A966" s="51" t="n">
        <f aca="false">Prices_MTM!A1199</f>
        <v>39100</v>
      </c>
      <c r="B966" s="43" t="n">
        <f aca="false">Prices_MTM!I1199</f>
        <v>-161000</v>
      </c>
      <c r="C966" s="43" t="n">
        <f aca="false">-PERCENTILE(Prices_MTM!I949:I1198,1-Inputs!$B$8)</f>
        <v>190000</v>
      </c>
      <c r="D966" s="43" t="n">
        <f aca="false">NORMSINV(Inputs!$B$8)*STDEV(Prices_MTM!I949:I1198)</f>
        <v>183781.699363939</v>
      </c>
      <c r="E966" s="43" t="n">
        <f aca="false">-PERCENTILE(Prices_MTM!I949:I1198,1-Inputs!$B$9)</f>
        <v>261620</v>
      </c>
      <c r="F966" s="43" t="n">
        <f aca="false">NORMSINV(Inputs!$B$9)*STDEV(Prices_MTM!I949:I1198)</f>
        <v>259925.96459498</v>
      </c>
      <c r="G966" s="52" t="n">
        <f aca="false">IF(-B966&gt;C966,1,0)</f>
        <v>0</v>
      </c>
      <c r="H966" s="52" t="n">
        <f aca="false">IF(-B966&gt;D966,1,0)</f>
        <v>0</v>
      </c>
      <c r="I966" s="52" t="n">
        <f aca="false">IF(-B966&gt;E966,1,0)</f>
        <v>0</v>
      </c>
      <c r="J966" s="52" t="n">
        <f aca="false">IF(-B966&gt;F966,1,0)</f>
        <v>0</v>
      </c>
    </row>
    <row r="967" customFormat="false" ht="15" hidden="false" customHeight="false" outlineLevel="0" collapsed="false">
      <c r="A967" s="51" t="n">
        <f aca="false">Prices_MTM!A1200</f>
        <v>39101</v>
      </c>
      <c r="B967" s="43" t="n">
        <f aca="false">Prices_MTM!I1200</f>
        <v>73999.9999999998</v>
      </c>
      <c r="C967" s="43" t="n">
        <f aca="false">-PERCENTILE(Prices_MTM!I950:I1199,1-Inputs!$B$8)</f>
        <v>190000</v>
      </c>
      <c r="D967" s="43" t="n">
        <f aca="false">NORMSINV(Inputs!$B$8)*STDEV(Prices_MTM!I950:I1199)</f>
        <v>184091.031872256</v>
      </c>
      <c r="E967" s="43" t="n">
        <f aca="false">-PERCENTILE(Prices_MTM!I950:I1199,1-Inputs!$B$9)</f>
        <v>261620</v>
      </c>
      <c r="F967" s="43" t="n">
        <f aca="false">NORMSINV(Inputs!$B$9)*STDEV(Prices_MTM!I950:I1199)</f>
        <v>260363.459464617</v>
      </c>
      <c r="G967" s="52" t="n">
        <f aca="false">IF(-B967&gt;C967,1,0)</f>
        <v>0</v>
      </c>
      <c r="H967" s="52" t="n">
        <f aca="false">IF(-B967&gt;D967,1,0)</f>
        <v>0</v>
      </c>
      <c r="I967" s="52" t="n">
        <f aca="false">IF(-B967&gt;E967,1,0)</f>
        <v>0</v>
      </c>
      <c r="J967" s="52" t="n">
        <f aca="false">IF(-B967&gt;F967,1,0)</f>
        <v>0</v>
      </c>
    </row>
    <row r="968" customFormat="false" ht="15" hidden="false" customHeight="false" outlineLevel="0" collapsed="false">
      <c r="A968" s="51" t="n">
        <f aca="false">Prices_MTM!A1201</f>
        <v>39104</v>
      </c>
      <c r="B968" s="43" t="n">
        <f aca="false">Prices_MTM!I1201</f>
        <v>-189500</v>
      </c>
      <c r="C968" s="43" t="n">
        <f aca="false">-PERCENTILE(Prices_MTM!I951:I1200,1-Inputs!$B$8)</f>
        <v>190000</v>
      </c>
      <c r="D968" s="43" t="n">
        <f aca="false">NORMSINV(Inputs!$B$8)*STDEV(Prices_MTM!I951:I1200)</f>
        <v>183422.618124573</v>
      </c>
      <c r="E968" s="43" t="n">
        <f aca="false">-PERCENTILE(Prices_MTM!I951:I1200,1-Inputs!$B$9)</f>
        <v>261620</v>
      </c>
      <c r="F968" s="43" t="n">
        <f aca="false">NORMSINV(Inputs!$B$9)*STDEV(Prices_MTM!I951:I1200)</f>
        <v>259418.109145644</v>
      </c>
      <c r="G968" s="52" t="n">
        <f aca="false">IF(-B968&gt;C968,1,0)</f>
        <v>0</v>
      </c>
      <c r="H968" s="52" t="n">
        <f aca="false">IF(-B968&gt;D968,1,0)</f>
        <v>1</v>
      </c>
      <c r="I968" s="52" t="n">
        <f aca="false">IF(-B968&gt;E968,1,0)</f>
        <v>0</v>
      </c>
      <c r="J968" s="52" t="n">
        <f aca="false">IF(-B968&gt;F968,1,0)</f>
        <v>0</v>
      </c>
    </row>
    <row r="969" customFormat="false" ht="15" hidden="false" customHeight="false" outlineLevel="0" collapsed="false">
      <c r="A969" s="51" t="n">
        <f aca="false">Prices_MTM!A1202</f>
        <v>39105</v>
      </c>
      <c r="B969" s="43" t="n">
        <f aca="false">Prices_MTM!I1202</f>
        <v>270500</v>
      </c>
      <c r="C969" s="43" t="n">
        <f aca="false">-PERCENTILE(Prices_MTM!I952:I1201,1-Inputs!$B$8)</f>
        <v>189775</v>
      </c>
      <c r="D969" s="43" t="n">
        <f aca="false">NORMSINV(Inputs!$B$8)*STDEV(Prices_MTM!I952:I1201)</f>
        <v>183417.088238695</v>
      </c>
      <c r="E969" s="43" t="n">
        <f aca="false">-PERCENTILE(Prices_MTM!I952:I1201,1-Inputs!$B$9)</f>
        <v>261620</v>
      </c>
      <c r="F969" s="43" t="n">
        <f aca="false">NORMSINV(Inputs!$B$9)*STDEV(Prices_MTM!I952:I1201)</f>
        <v>259410.288122517</v>
      </c>
      <c r="G969" s="52" t="n">
        <f aca="false">IF(-B969&gt;C969,1,0)</f>
        <v>0</v>
      </c>
      <c r="H969" s="52" t="n">
        <f aca="false">IF(-B969&gt;D969,1,0)</f>
        <v>0</v>
      </c>
      <c r="I969" s="52" t="n">
        <f aca="false">IF(-B969&gt;E969,1,0)</f>
        <v>0</v>
      </c>
      <c r="J969" s="52" t="n">
        <f aca="false">IF(-B969&gt;F969,1,0)</f>
        <v>0</v>
      </c>
    </row>
    <row r="970" customFormat="false" ht="15" hidden="false" customHeight="false" outlineLevel="0" collapsed="false">
      <c r="A970" s="51" t="n">
        <f aca="false">Prices_MTM!A1203</f>
        <v>39106</v>
      </c>
      <c r="B970" s="43" t="n">
        <f aca="false">Prices_MTM!I1203</f>
        <v>4000.00000000027</v>
      </c>
      <c r="C970" s="43" t="n">
        <f aca="false">-PERCENTILE(Prices_MTM!I953:I1202,1-Inputs!$B$8)</f>
        <v>189775</v>
      </c>
      <c r="D970" s="43" t="n">
        <f aca="false">NORMSINV(Inputs!$B$8)*STDEV(Prices_MTM!I953:I1202)</f>
        <v>185557.367386438</v>
      </c>
      <c r="E970" s="43" t="n">
        <f aca="false">-PERCENTILE(Prices_MTM!I953:I1202,1-Inputs!$B$9)</f>
        <v>261620</v>
      </c>
      <c r="F970" s="43" t="n">
        <f aca="false">NORMSINV(Inputs!$B$9)*STDEV(Prices_MTM!I953:I1202)</f>
        <v>262437.325765031</v>
      </c>
      <c r="G970" s="52" t="n">
        <f aca="false">IF(-B970&gt;C970,1,0)</f>
        <v>0</v>
      </c>
      <c r="H970" s="52" t="n">
        <f aca="false">IF(-B970&gt;D970,1,0)</f>
        <v>0</v>
      </c>
      <c r="I970" s="52" t="n">
        <f aca="false">IF(-B970&gt;E970,1,0)</f>
        <v>0</v>
      </c>
      <c r="J970" s="52" t="n">
        <f aca="false">IF(-B970&gt;F970,1,0)</f>
        <v>0</v>
      </c>
    </row>
    <row r="971" customFormat="false" ht="15" hidden="false" customHeight="false" outlineLevel="0" collapsed="false">
      <c r="A971" s="51" t="n">
        <f aca="false">Prices_MTM!A1204</f>
        <v>39107</v>
      </c>
      <c r="B971" s="43" t="n">
        <f aca="false">Prices_MTM!I1204</f>
        <v>-103000</v>
      </c>
      <c r="C971" s="43" t="n">
        <f aca="false">-PERCENTILE(Prices_MTM!I954:I1203,1-Inputs!$B$8)</f>
        <v>189775</v>
      </c>
      <c r="D971" s="43" t="n">
        <f aca="false">NORMSINV(Inputs!$B$8)*STDEV(Prices_MTM!I954:I1203)</f>
        <v>185512.849049321</v>
      </c>
      <c r="E971" s="43" t="n">
        <f aca="false">-PERCENTILE(Prices_MTM!I954:I1203,1-Inputs!$B$9)</f>
        <v>261620</v>
      </c>
      <c r="F971" s="43" t="n">
        <f aca="false">NORMSINV(Inputs!$B$9)*STDEV(Prices_MTM!I954:I1203)</f>
        <v>262374.362631283</v>
      </c>
      <c r="G971" s="52" t="n">
        <f aca="false">IF(-B971&gt;C971,1,0)</f>
        <v>0</v>
      </c>
      <c r="H971" s="52" t="n">
        <f aca="false">IF(-B971&gt;D971,1,0)</f>
        <v>0</v>
      </c>
      <c r="I971" s="52" t="n">
        <f aca="false">IF(-B971&gt;E971,1,0)</f>
        <v>0</v>
      </c>
      <c r="J971" s="52" t="n">
        <f aca="false">IF(-B971&gt;F971,1,0)</f>
        <v>0</v>
      </c>
    </row>
    <row r="972" customFormat="false" ht="15" hidden="false" customHeight="false" outlineLevel="0" collapsed="false">
      <c r="A972" s="51" t="n">
        <f aca="false">Prices_MTM!A1205</f>
        <v>39108</v>
      </c>
      <c r="B972" s="43" t="n">
        <f aca="false">Prices_MTM!I1205</f>
        <v>208000</v>
      </c>
      <c r="C972" s="43" t="n">
        <f aca="false">-PERCENTILE(Prices_MTM!I955:I1204,1-Inputs!$B$8)</f>
        <v>189775</v>
      </c>
      <c r="D972" s="43" t="n">
        <f aca="false">NORMSINV(Inputs!$B$8)*STDEV(Prices_MTM!I955:I1204)</f>
        <v>185530.338989192</v>
      </c>
      <c r="E972" s="43" t="n">
        <f aca="false">-PERCENTILE(Prices_MTM!I955:I1204,1-Inputs!$B$9)</f>
        <v>261620</v>
      </c>
      <c r="F972" s="43" t="n">
        <f aca="false">NORMSINV(Inputs!$B$9)*STDEV(Prices_MTM!I955:I1204)</f>
        <v>262399.098987011</v>
      </c>
      <c r="G972" s="52" t="n">
        <f aca="false">IF(-B972&gt;C972,1,0)</f>
        <v>0</v>
      </c>
      <c r="H972" s="52" t="n">
        <f aca="false">IF(-B972&gt;D972,1,0)</f>
        <v>0</v>
      </c>
      <c r="I972" s="52" t="n">
        <f aca="false">IF(-B972&gt;E972,1,0)</f>
        <v>0</v>
      </c>
      <c r="J972" s="52" t="n">
        <f aca="false">IF(-B972&gt;F972,1,0)</f>
        <v>0</v>
      </c>
    </row>
    <row r="973" customFormat="false" ht="15" hidden="false" customHeight="false" outlineLevel="0" collapsed="false">
      <c r="A973" s="51" t="n">
        <f aca="false">Prices_MTM!A1206</f>
        <v>39112</v>
      </c>
      <c r="B973" s="43" t="n">
        <f aca="false">Prices_MTM!I1206</f>
        <v>195000</v>
      </c>
      <c r="C973" s="43" t="n">
        <f aca="false">-PERCENTILE(Prices_MTM!I956:I1205,1-Inputs!$B$8)</f>
        <v>189775</v>
      </c>
      <c r="D973" s="43" t="n">
        <f aca="false">NORMSINV(Inputs!$B$8)*STDEV(Prices_MTM!I956:I1205)</f>
        <v>186547.284943809</v>
      </c>
      <c r="E973" s="43" t="n">
        <f aca="false">-PERCENTILE(Prices_MTM!I956:I1205,1-Inputs!$B$9)</f>
        <v>261620</v>
      </c>
      <c r="F973" s="43" t="n">
        <f aca="false">NORMSINV(Inputs!$B$9)*STDEV(Prices_MTM!I956:I1205)</f>
        <v>263837.385057439</v>
      </c>
      <c r="G973" s="52" t="n">
        <f aca="false">IF(-B973&gt;C973,1,0)</f>
        <v>0</v>
      </c>
      <c r="H973" s="52" t="n">
        <f aca="false">IF(-B973&gt;D973,1,0)</f>
        <v>0</v>
      </c>
      <c r="I973" s="52" t="n">
        <f aca="false">IF(-B973&gt;E973,1,0)</f>
        <v>0</v>
      </c>
      <c r="J973" s="52" t="n">
        <f aca="false">IF(-B973&gt;F973,1,0)</f>
        <v>0</v>
      </c>
    </row>
    <row r="974" customFormat="false" ht="15" hidden="false" customHeight="false" outlineLevel="0" collapsed="false">
      <c r="A974" s="51" t="n">
        <f aca="false">Prices_MTM!A1207</f>
        <v>39113</v>
      </c>
      <c r="B974" s="43" t="n">
        <f aca="false">Prices_MTM!I1207</f>
        <v>22499.9999999998</v>
      </c>
      <c r="C974" s="43" t="n">
        <f aca="false">-PERCENTILE(Prices_MTM!I957:I1206,1-Inputs!$B$8)</f>
        <v>189775</v>
      </c>
      <c r="D974" s="43" t="n">
        <f aca="false">NORMSINV(Inputs!$B$8)*STDEV(Prices_MTM!I957:I1206)</f>
        <v>187610.99347177</v>
      </c>
      <c r="E974" s="43" t="n">
        <f aca="false">-PERCENTILE(Prices_MTM!I957:I1206,1-Inputs!$B$9)</f>
        <v>261620</v>
      </c>
      <c r="F974" s="43" t="n">
        <f aca="false">NORMSINV(Inputs!$B$9)*STDEV(Prices_MTM!I957:I1206)</f>
        <v>265341.808327738</v>
      </c>
      <c r="G974" s="52" t="n">
        <f aca="false">IF(-B974&gt;C974,1,0)</f>
        <v>0</v>
      </c>
      <c r="H974" s="52" t="n">
        <f aca="false">IF(-B974&gt;D974,1,0)</f>
        <v>0</v>
      </c>
      <c r="I974" s="52" t="n">
        <f aca="false">IF(-B974&gt;E974,1,0)</f>
        <v>0</v>
      </c>
      <c r="J974" s="52" t="n">
        <f aca="false">IF(-B974&gt;F974,1,0)</f>
        <v>0</v>
      </c>
    </row>
    <row r="975" customFormat="false" ht="15" hidden="false" customHeight="false" outlineLevel="0" collapsed="false">
      <c r="A975" s="51" t="n">
        <f aca="false">Prices_MTM!A1208</f>
        <v>39114</v>
      </c>
      <c r="B975" s="43" t="n">
        <f aca="false">Prices_MTM!I1208</f>
        <v>-93000</v>
      </c>
      <c r="C975" s="43" t="n">
        <f aca="false">-PERCENTILE(Prices_MTM!I958:I1207,1-Inputs!$B$8)</f>
        <v>189775</v>
      </c>
      <c r="D975" s="43" t="n">
        <f aca="false">NORMSINV(Inputs!$B$8)*STDEV(Prices_MTM!I958:I1207)</f>
        <v>186920.717104112</v>
      </c>
      <c r="E975" s="43" t="n">
        <f aca="false">-PERCENTILE(Prices_MTM!I958:I1207,1-Inputs!$B$9)</f>
        <v>261620</v>
      </c>
      <c r="F975" s="43" t="n">
        <f aca="false">NORMSINV(Inputs!$B$9)*STDEV(Prices_MTM!I958:I1207)</f>
        <v>264365.537288121</v>
      </c>
      <c r="G975" s="52" t="n">
        <f aca="false">IF(-B975&gt;C975,1,0)</f>
        <v>0</v>
      </c>
      <c r="H975" s="52" t="n">
        <f aca="false">IF(-B975&gt;D975,1,0)</f>
        <v>0</v>
      </c>
      <c r="I975" s="52" t="n">
        <f aca="false">IF(-B975&gt;E975,1,0)</f>
        <v>0</v>
      </c>
      <c r="J975" s="52" t="n">
        <f aca="false">IF(-B975&gt;F975,1,0)</f>
        <v>0</v>
      </c>
    </row>
    <row r="976" customFormat="false" ht="15" hidden="false" customHeight="false" outlineLevel="0" collapsed="false">
      <c r="A976" s="51" t="n">
        <f aca="false">Prices_MTM!A1209</f>
        <v>39115</v>
      </c>
      <c r="B976" s="43" t="n">
        <f aca="false">Prices_MTM!I1209</f>
        <v>156500</v>
      </c>
      <c r="C976" s="43" t="n">
        <f aca="false">-PERCENTILE(Prices_MTM!I959:I1208,1-Inputs!$B$8)</f>
        <v>189775</v>
      </c>
      <c r="D976" s="43" t="n">
        <f aca="false">NORMSINV(Inputs!$B$8)*STDEV(Prices_MTM!I959:I1208)</f>
        <v>187169.248698738</v>
      </c>
      <c r="E976" s="43" t="n">
        <f aca="false">-PERCENTILE(Prices_MTM!I959:I1208,1-Inputs!$B$9)</f>
        <v>261620</v>
      </c>
      <c r="F976" s="43" t="n">
        <f aca="false">NORMSINV(Inputs!$B$9)*STDEV(Prices_MTM!I959:I1208)</f>
        <v>264717.040265235</v>
      </c>
      <c r="G976" s="52" t="n">
        <f aca="false">IF(-B976&gt;C976,1,0)</f>
        <v>0</v>
      </c>
      <c r="H976" s="52" t="n">
        <f aca="false">IF(-B976&gt;D976,1,0)</f>
        <v>0</v>
      </c>
      <c r="I976" s="52" t="n">
        <f aca="false">IF(-B976&gt;E976,1,0)</f>
        <v>0</v>
      </c>
      <c r="J976" s="52" t="n">
        <f aca="false">IF(-B976&gt;F976,1,0)</f>
        <v>0</v>
      </c>
    </row>
    <row r="977" customFormat="false" ht="15" hidden="false" customHeight="false" outlineLevel="0" collapsed="false">
      <c r="A977" s="51" t="n">
        <f aca="false">Prices_MTM!A1210</f>
        <v>39118</v>
      </c>
      <c r="B977" s="43" t="n">
        <f aca="false">Prices_MTM!I1210</f>
        <v>-119000</v>
      </c>
      <c r="C977" s="43" t="n">
        <f aca="false">-PERCENTILE(Prices_MTM!I960:I1209,1-Inputs!$B$8)</f>
        <v>189775</v>
      </c>
      <c r="D977" s="43" t="n">
        <f aca="false">NORMSINV(Inputs!$B$8)*STDEV(Prices_MTM!I960:I1209)</f>
        <v>187811.338909425</v>
      </c>
      <c r="E977" s="43" t="n">
        <f aca="false">-PERCENTILE(Prices_MTM!I960:I1209,1-Inputs!$B$9)</f>
        <v>261620</v>
      </c>
      <c r="F977" s="43" t="n">
        <f aca="false">NORMSINV(Inputs!$B$9)*STDEV(Prices_MTM!I960:I1209)</f>
        <v>265625.160703491</v>
      </c>
      <c r="G977" s="52" t="n">
        <f aca="false">IF(-B977&gt;C977,1,0)</f>
        <v>0</v>
      </c>
      <c r="H977" s="52" t="n">
        <f aca="false">IF(-B977&gt;D977,1,0)</f>
        <v>0</v>
      </c>
      <c r="I977" s="52" t="n">
        <f aca="false">IF(-B977&gt;E977,1,0)</f>
        <v>0</v>
      </c>
      <c r="J977" s="52" t="n">
        <f aca="false">IF(-B977&gt;F977,1,0)</f>
        <v>0</v>
      </c>
    </row>
    <row r="978" customFormat="false" ht="15" hidden="false" customHeight="false" outlineLevel="0" collapsed="false">
      <c r="A978" s="51" t="n">
        <f aca="false">Prices_MTM!A1211</f>
        <v>39121</v>
      </c>
      <c r="B978" s="43" t="n">
        <f aca="false">Prices_MTM!I1211</f>
        <v>178500</v>
      </c>
      <c r="C978" s="43" t="n">
        <f aca="false">-PERCENTILE(Prices_MTM!I961:I1210,1-Inputs!$B$8)</f>
        <v>189775</v>
      </c>
      <c r="D978" s="43" t="n">
        <f aca="false">NORMSINV(Inputs!$B$8)*STDEV(Prices_MTM!I961:I1210)</f>
        <v>188148.831531502</v>
      </c>
      <c r="E978" s="43" t="n">
        <f aca="false">-PERCENTILE(Prices_MTM!I961:I1210,1-Inputs!$B$9)</f>
        <v>261620</v>
      </c>
      <c r="F978" s="43" t="n">
        <f aca="false">NORMSINV(Inputs!$B$9)*STDEV(Prices_MTM!I961:I1210)</f>
        <v>266102.48295941</v>
      </c>
      <c r="G978" s="52" t="n">
        <f aca="false">IF(-B978&gt;C978,1,0)</f>
        <v>0</v>
      </c>
      <c r="H978" s="52" t="n">
        <f aca="false">IF(-B978&gt;D978,1,0)</f>
        <v>0</v>
      </c>
      <c r="I978" s="52" t="n">
        <f aca="false">IF(-B978&gt;E978,1,0)</f>
        <v>0</v>
      </c>
      <c r="J978" s="52" t="n">
        <f aca="false">IF(-B978&gt;F978,1,0)</f>
        <v>0</v>
      </c>
    </row>
    <row r="979" customFormat="false" ht="15" hidden="false" customHeight="false" outlineLevel="0" collapsed="false">
      <c r="A979" s="51" t="n">
        <f aca="false">Prices_MTM!A1212</f>
        <v>39122</v>
      </c>
      <c r="B979" s="43" t="n">
        <f aca="false">Prices_MTM!I1212</f>
        <v>11500.0000000002</v>
      </c>
      <c r="C979" s="43" t="n">
        <f aca="false">-PERCENTILE(Prices_MTM!I962:I1211,1-Inputs!$B$8)</f>
        <v>189775</v>
      </c>
      <c r="D979" s="43" t="n">
        <f aca="false">NORMSINV(Inputs!$B$8)*STDEV(Prices_MTM!I962:I1211)</f>
        <v>189049.285225808</v>
      </c>
      <c r="E979" s="43" t="n">
        <f aca="false">-PERCENTILE(Prices_MTM!I962:I1211,1-Inputs!$B$9)</f>
        <v>261620</v>
      </c>
      <c r="F979" s="43" t="n">
        <f aca="false">NORMSINV(Inputs!$B$9)*STDEV(Prices_MTM!I962:I1211)</f>
        <v>267376.011803009</v>
      </c>
      <c r="G979" s="52" t="n">
        <f aca="false">IF(-B979&gt;C979,1,0)</f>
        <v>0</v>
      </c>
      <c r="H979" s="52" t="n">
        <f aca="false">IF(-B979&gt;D979,1,0)</f>
        <v>0</v>
      </c>
      <c r="I979" s="52" t="n">
        <f aca="false">IF(-B979&gt;E979,1,0)</f>
        <v>0</v>
      </c>
      <c r="J979" s="52" t="n">
        <f aca="false">IF(-B979&gt;F979,1,0)</f>
        <v>0</v>
      </c>
    </row>
    <row r="980" customFormat="false" ht="15" hidden="false" customHeight="false" outlineLevel="0" collapsed="false">
      <c r="A980" s="51" t="n">
        <f aca="false">Prices_MTM!A1213</f>
        <v>39125</v>
      </c>
      <c r="B980" s="43" t="n">
        <f aca="false">Prices_MTM!I1213</f>
        <v>-125500</v>
      </c>
      <c r="C980" s="43" t="n">
        <f aca="false">-PERCENTILE(Prices_MTM!I963:I1212,1-Inputs!$B$8)</f>
        <v>189775</v>
      </c>
      <c r="D980" s="43" t="n">
        <f aca="false">NORMSINV(Inputs!$B$8)*STDEV(Prices_MTM!I963:I1212)</f>
        <v>188992.599704284</v>
      </c>
      <c r="E980" s="43" t="n">
        <f aca="false">-PERCENTILE(Prices_MTM!I963:I1212,1-Inputs!$B$9)</f>
        <v>261620</v>
      </c>
      <c r="F980" s="43" t="n">
        <f aca="false">NORMSINV(Inputs!$B$9)*STDEV(Prices_MTM!I963:I1212)</f>
        <v>267295.840388164</v>
      </c>
      <c r="G980" s="52" t="n">
        <f aca="false">IF(-B980&gt;C980,1,0)</f>
        <v>0</v>
      </c>
      <c r="H980" s="52" t="n">
        <f aca="false">IF(-B980&gt;D980,1,0)</f>
        <v>0</v>
      </c>
      <c r="I980" s="52" t="n">
        <f aca="false">IF(-B980&gt;E980,1,0)</f>
        <v>0</v>
      </c>
      <c r="J980" s="52" t="n">
        <f aca="false">IF(-B980&gt;F980,1,0)</f>
        <v>0</v>
      </c>
    </row>
    <row r="981" customFormat="false" ht="15" hidden="false" customHeight="false" outlineLevel="0" collapsed="false">
      <c r="A981" s="51" t="n">
        <f aca="false">Prices_MTM!A1214</f>
        <v>39126</v>
      </c>
      <c r="B981" s="43" t="n">
        <f aca="false">Prices_MTM!I1214</f>
        <v>92000.0000000002</v>
      </c>
      <c r="C981" s="43" t="n">
        <f aca="false">-PERCENTILE(Prices_MTM!I964:I1213,1-Inputs!$B$8)</f>
        <v>189775</v>
      </c>
      <c r="D981" s="43" t="n">
        <f aca="false">NORMSINV(Inputs!$B$8)*STDEV(Prices_MTM!I964:I1213)</f>
        <v>189078.332315403</v>
      </c>
      <c r="E981" s="43" t="n">
        <f aca="false">-PERCENTILE(Prices_MTM!I964:I1213,1-Inputs!$B$9)</f>
        <v>261620</v>
      </c>
      <c r="F981" s="43" t="n">
        <f aca="false">NORMSINV(Inputs!$B$9)*STDEV(Prices_MTM!I964:I1213)</f>
        <v>267417.093656141</v>
      </c>
      <c r="G981" s="52" t="n">
        <f aca="false">IF(-B981&gt;C981,1,0)</f>
        <v>0</v>
      </c>
      <c r="H981" s="52" t="n">
        <f aca="false">IF(-B981&gt;D981,1,0)</f>
        <v>0</v>
      </c>
      <c r="I981" s="52" t="n">
        <f aca="false">IF(-B981&gt;E981,1,0)</f>
        <v>0</v>
      </c>
      <c r="J981" s="52" t="n">
        <f aca="false">IF(-B981&gt;F981,1,0)</f>
        <v>0</v>
      </c>
    </row>
    <row r="982" customFormat="false" ht="15" hidden="false" customHeight="false" outlineLevel="0" collapsed="false">
      <c r="A982" s="51" t="n">
        <f aca="false">Prices_MTM!A1215</f>
        <v>39128</v>
      </c>
      <c r="B982" s="43" t="n">
        <f aca="false">Prices_MTM!I1215</f>
        <v>-12499.9999999997</v>
      </c>
      <c r="C982" s="43" t="n">
        <f aca="false">-PERCENTILE(Prices_MTM!I965:I1214,1-Inputs!$B$8)</f>
        <v>189775</v>
      </c>
      <c r="D982" s="43" t="n">
        <f aca="false">NORMSINV(Inputs!$B$8)*STDEV(Prices_MTM!I965:I1214)</f>
        <v>188914.559259879</v>
      </c>
      <c r="E982" s="43" t="n">
        <f aca="false">-PERCENTILE(Prices_MTM!I965:I1214,1-Inputs!$B$9)</f>
        <v>261620</v>
      </c>
      <c r="F982" s="43" t="n">
        <f aca="false">NORMSINV(Inputs!$B$9)*STDEV(Prices_MTM!I965:I1214)</f>
        <v>267185.466298363</v>
      </c>
      <c r="G982" s="52" t="n">
        <f aca="false">IF(-B982&gt;C982,1,0)</f>
        <v>0</v>
      </c>
      <c r="H982" s="52" t="n">
        <f aca="false">IF(-B982&gt;D982,1,0)</f>
        <v>0</v>
      </c>
      <c r="I982" s="52" t="n">
        <f aca="false">IF(-B982&gt;E982,1,0)</f>
        <v>0</v>
      </c>
      <c r="J982" s="52" t="n">
        <f aca="false">IF(-B982&gt;F982,1,0)</f>
        <v>0</v>
      </c>
    </row>
    <row r="983" customFormat="false" ht="15" hidden="false" customHeight="false" outlineLevel="0" collapsed="false">
      <c r="A983" s="51" t="n">
        <f aca="false">Prices_MTM!A1216</f>
        <v>39129</v>
      </c>
      <c r="B983" s="43" t="n">
        <f aca="false">Prices_MTM!I1216</f>
        <v>19500</v>
      </c>
      <c r="C983" s="43" t="n">
        <f aca="false">-PERCENTILE(Prices_MTM!I966:I1215,1-Inputs!$B$8)</f>
        <v>189775</v>
      </c>
      <c r="D983" s="43" t="n">
        <f aca="false">NORMSINV(Inputs!$B$8)*STDEV(Prices_MTM!I966:I1215)</f>
        <v>188914.401090426</v>
      </c>
      <c r="E983" s="43" t="n">
        <f aca="false">-PERCENTILE(Prices_MTM!I966:I1215,1-Inputs!$B$9)</f>
        <v>261620</v>
      </c>
      <c r="F983" s="43" t="n">
        <f aca="false">NORMSINV(Inputs!$B$9)*STDEV(Prices_MTM!I966:I1215)</f>
        <v>267185.242596287</v>
      </c>
      <c r="G983" s="52" t="n">
        <f aca="false">IF(-B983&gt;C983,1,0)</f>
        <v>0</v>
      </c>
      <c r="H983" s="52" t="n">
        <f aca="false">IF(-B983&gt;D983,1,0)</f>
        <v>0</v>
      </c>
      <c r="I983" s="52" t="n">
        <f aca="false">IF(-B983&gt;E983,1,0)</f>
        <v>0</v>
      </c>
      <c r="J983" s="52" t="n">
        <f aca="false">IF(-B983&gt;F983,1,0)</f>
        <v>0</v>
      </c>
    </row>
    <row r="984" customFormat="false" ht="15" hidden="false" customHeight="false" outlineLevel="0" collapsed="false">
      <c r="A984" s="51" t="n">
        <f aca="false">Prices_MTM!A1217</f>
        <v>39133</v>
      </c>
      <c r="B984" s="43" t="n">
        <f aca="false">Prices_MTM!I1217</f>
        <v>-62500</v>
      </c>
      <c r="C984" s="43" t="n">
        <f aca="false">-PERCENTILE(Prices_MTM!I967:I1216,1-Inputs!$B$8)</f>
        <v>189775</v>
      </c>
      <c r="D984" s="43" t="n">
        <f aca="false">NORMSINV(Inputs!$B$8)*STDEV(Prices_MTM!I967:I1216)</f>
        <v>188901.05252055</v>
      </c>
      <c r="E984" s="43" t="n">
        <f aca="false">-PERCENTILE(Prices_MTM!I967:I1216,1-Inputs!$B$9)</f>
        <v>261620</v>
      </c>
      <c r="F984" s="43" t="n">
        <f aca="false">NORMSINV(Inputs!$B$9)*STDEV(Prices_MTM!I967:I1216)</f>
        <v>267166.363459174</v>
      </c>
      <c r="G984" s="52" t="n">
        <f aca="false">IF(-B984&gt;C984,1,0)</f>
        <v>0</v>
      </c>
      <c r="H984" s="52" t="n">
        <f aca="false">IF(-B984&gt;D984,1,0)</f>
        <v>0</v>
      </c>
      <c r="I984" s="52" t="n">
        <f aca="false">IF(-B984&gt;E984,1,0)</f>
        <v>0</v>
      </c>
      <c r="J984" s="52" t="n">
        <f aca="false">IF(-B984&gt;F984,1,0)</f>
        <v>0</v>
      </c>
    </row>
    <row r="985" customFormat="false" ht="15" hidden="false" customHeight="false" outlineLevel="0" collapsed="false">
      <c r="A985" s="51" t="n">
        <f aca="false">Prices_MTM!A1218</f>
        <v>39134</v>
      </c>
      <c r="B985" s="43" t="n">
        <f aca="false">Prices_MTM!I1218</f>
        <v>16499.9999999996</v>
      </c>
      <c r="C985" s="43" t="n">
        <f aca="false">-PERCENTILE(Prices_MTM!I968:I1217,1-Inputs!$B$8)</f>
        <v>189775</v>
      </c>
      <c r="D985" s="43" t="n">
        <f aca="false">NORMSINV(Inputs!$B$8)*STDEV(Prices_MTM!I968:I1217)</f>
        <v>188233.927333812</v>
      </c>
      <c r="E985" s="43" t="n">
        <f aca="false">-PERCENTILE(Prices_MTM!I968:I1217,1-Inputs!$B$9)</f>
        <v>261620</v>
      </c>
      <c r="F985" s="43" t="n">
        <f aca="false">NORMSINV(Inputs!$B$9)*STDEV(Prices_MTM!I968:I1217)</f>
        <v>266222.835576536</v>
      </c>
      <c r="G985" s="52" t="n">
        <f aca="false">IF(-B985&gt;C985,1,0)</f>
        <v>0</v>
      </c>
      <c r="H985" s="52" t="n">
        <f aca="false">IF(-B985&gt;D985,1,0)</f>
        <v>0</v>
      </c>
      <c r="I985" s="52" t="n">
        <f aca="false">IF(-B985&gt;E985,1,0)</f>
        <v>0</v>
      </c>
      <c r="J985" s="52" t="n">
        <f aca="false">IF(-B985&gt;F985,1,0)</f>
        <v>0</v>
      </c>
    </row>
    <row r="986" customFormat="false" ht="15" hidden="false" customHeight="false" outlineLevel="0" collapsed="false">
      <c r="A986" s="51" t="n">
        <f aca="false">Prices_MTM!A1219</f>
        <v>39135</v>
      </c>
      <c r="B986" s="43" t="n">
        <f aca="false">Prices_MTM!I1219</f>
        <v>44000.0000000005</v>
      </c>
      <c r="C986" s="43" t="n">
        <f aca="false">-PERCENTILE(Prices_MTM!I969:I1218,1-Inputs!$B$8)</f>
        <v>189775</v>
      </c>
      <c r="D986" s="43" t="n">
        <f aca="false">NORMSINV(Inputs!$B$8)*STDEV(Prices_MTM!I969:I1218)</f>
        <v>188025.999916443</v>
      </c>
      <c r="E986" s="43" t="n">
        <f aca="false">-PERCENTILE(Prices_MTM!I969:I1218,1-Inputs!$B$9)</f>
        <v>261620</v>
      </c>
      <c r="F986" s="43" t="n">
        <f aca="false">NORMSINV(Inputs!$B$9)*STDEV(Prices_MTM!I969:I1218)</f>
        <v>265928.759862184</v>
      </c>
      <c r="G986" s="52" t="n">
        <f aca="false">IF(-B986&gt;C986,1,0)</f>
        <v>0</v>
      </c>
      <c r="H986" s="52" t="n">
        <f aca="false">IF(-B986&gt;D986,1,0)</f>
        <v>0</v>
      </c>
      <c r="I986" s="52" t="n">
        <f aca="false">IF(-B986&gt;E986,1,0)</f>
        <v>0</v>
      </c>
      <c r="J986" s="52" t="n">
        <f aca="false">IF(-B986&gt;F986,1,0)</f>
        <v>0</v>
      </c>
    </row>
    <row r="987" customFormat="false" ht="15" hidden="false" customHeight="false" outlineLevel="0" collapsed="false">
      <c r="A987" s="51" t="n">
        <f aca="false">Prices_MTM!A1220</f>
        <v>39136</v>
      </c>
      <c r="B987" s="43" t="n">
        <f aca="false">Prices_MTM!I1220</f>
        <v>-88000.0000000003</v>
      </c>
      <c r="C987" s="43" t="n">
        <f aca="false">-PERCENTILE(Prices_MTM!I970:I1219,1-Inputs!$B$8)</f>
        <v>189775</v>
      </c>
      <c r="D987" s="43" t="n">
        <f aca="false">NORMSINV(Inputs!$B$8)*STDEV(Prices_MTM!I970:I1219)</f>
        <v>187831.458323265</v>
      </c>
      <c r="E987" s="43" t="n">
        <f aca="false">-PERCENTILE(Prices_MTM!I970:I1219,1-Inputs!$B$9)</f>
        <v>261620</v>
      </c>
      <c r="F987" s="43" t="n">
        <f aca="false">NORMSINV(Inputs!$B$9)*STDEV(Prices_MTM!I970:I1219)</f>
        <v>265653.615974432</v>
      </c>
      <c r="G987" s="52" t="n">
        <f aca="false">IF(-B987&gt;C987,1,0)</f>
        <v>0</v>
      </c>
      <c r="H987" s="52" t="n">
        <f aca="false">IF(-B987&gt;D987,1,0)</f>
        <v>0</v>
      </c>
      <c r="I987" s="52" t="n">
        <f aca="false">IF(-B987&gt;E987,1,0)</f>
        <v>0</v>
      </c>
      <c r="J987" s="52" t="n">
        <f aca="false">IF(-B987&gt;F987,1,0)</f>
        <v>0</v>
      </c>
    </row>
    <row r="988" customFormat="false" ht="15" hidden="false" customHeight="false" outlineLevel="0" collapsed="false">
      <c r="A988" s="51" t="n">
        <f aca="false">Prices_MTM!A1221</f>
        <v>39139</v>
      </c>
      <c r="B988" s="43" t="n">
        <f aca="false">Prices_MTM!I1221</f>
        <v>115000</v>
      </c>
      <c r="C988" s="43" t="n">
        <f aca="false">-PERCENTILE(Prices_MTM!I971:I1220,1-Inputs!$B$8)</f>
        <v>189775</v>
      </c>
      <c r="D988" s="43" t="n">
        <f aca="false">NORMSINV(Inputs!$B$8)*STDEV(Prices_MTM!I971:I1220)</f>
        <v>188038.239467379</v>
      </c>
      <c r="E988" s="43" t="n">
        <f aca="false">-PERCENTILE(Prices_MTM!I971:I1220,1-Inputs!$B$9)</f>
        <v>261620</v>
      </c>
      <c r="F988" s="43" t="n">
        <f aca="false">NORMSINV(Inputs!$B$9)*STDEV(Prices_MTM!I971:I1220)</f>
        <v>265946.070492645</v>
      </c>
      <c r="G988" s="52" t="n">
        <f aca="false">IF(-B988&gt;C988,1,0)</f>
        <v>0</v>
      </c>
      <c r="H988" s="52" t="n">
        <f aca="false">IF(-B988&gt;D988,1,0)</f>
        <v>0</v>
      </c>
      <c r="I988" s="52" t="n">
        <f aca="false">IF(-B988&gt;E988,1,0)</f>
        <v>0</v>
      </c>
      <c r="J988" s="52" t="n">
        <f aca="false">IF(-B988&gt;F988,1,0)</f>
        <v>0</v>
      </c>
    </row>
    <row r="989" customFormat="false" ht="15" hidden="false" customHeight="false" outlineLevel="0" collapsed="false">
      <c r="A989" s="51" t="n">
        <f aca="false">Prices_MTM!A1222</f>
        <v>39141</v>
      </c>
      <c r="B989" s="43" t="n">
        <f aca="false">Prices_MTM!I1222</f>
        <v>84500.0000000006</v>
      </c>
      <c r="C989" s="43" t="n">
        <f aca="false">-PERCENTILE(Prices_MTM!I972:I1221,1-Inputs!$B$8)</f>
        <v>189775</v>
      </c>
      <c r="D989" s="43" t="n">
        <f aca="false">NORMSINV(Inputs!$B$8)*STDEV(Prices_MTM!I972:I1221)</f>
        <v>188402.400546997</v>
      </c>
      <c r="E989" s="43" t="n">
        <f aca="false">-PERCENTILE(Prices_MTM!I972:I1221,1-Inputs!$B$9)</f>
        <v>261620</v>
      </c>
      <c r="F989" s="43" t="n">
        <f aca="false">NORMSINV(Inputs!$B$9)*STDEV(Prices_MTM!I972:I1221)</f>
        <v>266461.11045699</v>
      </c>
      <c r="G989" s="52" t="n">
        <f aca="false">IF(-B989&gt;C989,1,0)</f>
        <v>0</v>
      </c>
      <c r="H989" s="52" t="n">
        <f aca="false">IF(-B989&gt;D989,1,0)</f>
        <v>0</v>
      </c>
      <c r="I989" s="52" t="n">
        <f aca="false">IF(-B989&gt;E989,1,0)</f>
        <v>0</v>
      </c>
      <c r="J989" s="52" t="n">
        <f aca="false">IF(-B989&gt;F989,1,0)</f>
        <v>0</v>
      </c>
    </row>
    <row r="990" customFormat="false" ht="15" hidden="false" customHeight="false" outlineLevel="0" collapsed="false">
      <c r="A990" s="51" t="n">
        <f aca="false">Prices_MTM!A1223</f>
        <v>39142</v>
      </c>
      <c r="B990" s="43" t="n">
        <f aca="false">Prices_MTM!I1223</f>
        <v>-70500.0000000002</v>
      </c>
      <c r="C990" s="43" t="n">
        <f aca="false">-PERCENTILE(Prices_MTM!I973:I1222,1-Inputs!$B$8)</f>
        <v>189775</v>
      </c>
      <c r="D990" s="43" t="n">
        <f aca="false">NORMSINV(Inputs!$B$8)*STDEV(Prices_MTM!I973:I1222)</f>
        <v>188119.801490493</v>
      </c>
      <c r="E990" s="43" t="n">
        <f aca="false">-PERCENTILE(Prices_MTM!I973:I1222,1-Inputs!$B$9)</f>
        <v>261620</v>
      </c>
      <c r="F990" s="43" t="n">
        <f aca="false">NORMSINV(Inputs!$B$9)*STDEV(Prices_MTM!I973:I1222)</f>
        <v>266061.425218419</v>
      </c>
      <c r="G990" s="52" t="n">
        <f aca="false">IF(-B990&gt;C990,1,0)</f>
        <v>0</v>
      </c>
      <c r="H990" s="52" t="n">
        <f aca="false">IF(-B990&gt;D990,1,0)</f>
        <v>0</v>
      </c>
      <c r="I990" s="52" t="n">
        <f aca="false">IF(-B990&gt;E990,1,0)</f>
        <v>0</v>
      </c>
      <c r="J990" s="52" t="n">
        <f aca="false">IF(-B990&gt;F990,1,0)</f>
        <v>0</v>
      </c>
    </row>
    <row r="991" customFormat="false" ht="15" hidden="false" customHeight="false" outlineLevel="0" collapsed="false">
      <c r="A991" s="51" t="n">
        <f aca="false">Prices_MTM!A1224</f>
        <v>39143</v>
      </c>
      <c r="B991" s="43" t="n">
        <f aca="false">Prices_MTM!I1224</f>
        <v>-76000.0000000002</v>
      </c>
      <c r="C991" s="43" t="n">
        <f aca="false">-PERCENTILE(Prices_MTM!I974:I1223,1-Inputs!$B$8)</f>
        <v>189775</v>
      </c>
      <c r="D991" s="43" t="n">
        <f aca="false">NORMSINV(Inputs!$B$8)*STDEV(Prices_MTM!I974:I1223)</f>
        <v>187190.572941114</v>
      </c>
      <c r="E991" s="43" t="n">
        <f aca="false">-PERCENTILE(Prices_MTM!I974:I1223,1-Inputs!$B$9)</f>
        <v>261620</v>
      </c>
      <c r="F991" s="43" t="n">
        <f aca="false">NORMSINV(Inputs!$B$9)*STDEV(Prices_MTM!I974:I1223)</f>
        <v>264747.199548167</v>
      </c>
      <c r="G991" s="52" t="n">
        <f aca="false">IF(-B991&gt;C991,1,0)</f>
        <v>0</v>
      </c>
      <c r="H991" s="52" t="n">
        <f aca="false">IF(-B991&gt;D991,1,0)</f>
        <v>0</v>
      </c>
      <c r="I991" s="52" t="n">
        <f aca="false">IF(-B991&gt;E991,1,0)</f>
        <v>0</v>
      </c>
      <c r="J991" s="52" t="n">
        <f aca="false">IF(-B991&gt;F991,1,0)</f>
        <v>0</v>
      </c>
    </row>
    <row r="992" customFormat="false" ht="15" hidden="false" customHeight="false" outlineLevel="0" collapsed="false">
      <c r="A992" s="51" t="n">
        <f aca="false">Prices_MTM!A1225</f>
        <v>39147</v>
      </c>
      <c r="B992" s="43" t="n">
        <f aca="false">Prices_MTM!I1225</f>
        <v>19999.9999999999</v>
      </c>
      <c r="C992" s="43" t="n">
        <f aca="false">-PERCENTILE(Prices_MTM!I975:I1224,1-Inputs!$B$8)</f>
        <v>189775</v>
      </c>
      <c r="D992" s="43" t="n">
        <f aca="false">NORMSINV(Inputs!$B$8)*STDEV(Prices_MTM!I975:I1224)</f>
        <v>187088.513715938</v>
      </c>
      <c r="E992" s="43" t="n">
        <f aca="false">-PERCENTILE(Prices_MTM!I975:I1224,1-Inputs!$B$9)</f>
        <v>261620</v>
      </c>
      <c r="F992" s="43" t="n">
        <f aca="false">NORMSINV(Inputs!$B$9)*STDEV(Prices_MTM!I975:I1224)</f>
        <v>264602.855238361</v>
      </c>
      <c r="G992" s="52" t="n">
        <f aca="false">IF(-B992&gt;C992,1,0)</f>
        <v>0</v>
      </c>
      <c r="H992" s="52" t="n">
        <f aca="false">IF(-B992&gt;D992,1,0)</f>
        <v>0</v>
      </c>
      <c r="I992" s="52" t="n">
        <f aca="false">IF(-B992&gt;E992,1,0)</f>
        <v>0</v>
      </c>
      <c r="J992" s="52" t="n">
        <f aca="false">IF(-B992&gt;F992,1,0)</f>
        <v>0</v>
      </c>
    </row>
    <row r="993" customFormat="false" ht="15" hidden="false" customHeight="false" outlineLevel="0" collapsed="false">
      <c r="A993" s="51" t="n">
        <f aca="false">Prices_MTM!A1226</f>
        <v>39148</v>
      </c>
      <c r="B993" s="43" t="n">
        <f aca="false">Prices_MTM!I1226</f>
        <v>46500.0000000003</v>
      </c>
      <c r="C993" s="43" t="n">
        <f aca="false">-PERCENTILE(Prices_MTM!I976:I1225,1-Inputs!$B$8)</f>
        <v>189775</v>
      </c>
      <c r="D993" s="43" t="n">
        <f aca="false">NORMSINV(Inputs!$B$8)*STDEV(Prices_MTM!I976:I1225)</f>
        <v>186953.120094615</v>
      </c>
      <c r="E993" s="43" t="n">
        <f aca="false">-PERCENTILE(Prices_MTM!I976:I1225,1-Inputs!$B$9)</f>
        <v>261620</v>
      </c>
      <c r="F993" s="43" t="n">
        <f aca="false">NORMSINV(Inputs!$B$9)*STDEV(Prices_MTM!I976:I1225)</f>
        <v>264411.365455949</v>
      </c>
      <c r="G993" s="52" t="n">
        <f aca="false">IF(-B993&gt;C993,1,0)</f>
        <v>0</v>
      </c>
      <c r="H993" s="52" t="n">
        <f aca="false">IF(-B993&gt;D993,1,0)</f>
        <v>0</v>
      </c>
      <c r="I993" s="52" t="n">
        <f aca="false">IF(-B993&gt;E993,1,0)</f>
        <v>0</v>
      </c>
      <c r="J993" s="52" t="n">
        <f aca="false">IF(-B993&gt;F993,1,0)</f>
        <v>0</v>
      </c>
    </row>
    <row r="994" customFormat="false" ht="15" hidden="false" customHeight="false" outlineLevel="0" collapsed="false">
      <c r="A994" s="51" t="n">
        <f aca="false">Prices_MTM!A1227</f>
        <v>39149</v>
      </c>
      <c r="B994" s="43" t="n">
        <f aca="false">Prices_MTM!I1227</f>
        <v>-10499.9999999997</v>
      </c>
      <c r="C994" s="43" t="n">
        <f aca="false">-PERCENTILE(Prices_MTM!I977:I1226,1-Inputs!$B$8)</f>
        <v>189775</v>
      </c>
      <c r="D994" s="43" t="n">
        <f aca="false">NORMSINV(Inputs!$B$8)*STDEV(Prices_MTM!I977:I1226)</f>
        <v>186784.333433196</v>
      </c>
      <c r="E994" s="43" t="n">
        <f aca="false">-PERCENTILE(Prices_MTM!I977:I1226,1-Inputs!$B$9)</f>
        <v>261620</v>
      </c>
      <c r="F994" s="43" t="n">
        <f aca="false">NORMSINV(Inputs!$B$9)*STDEV(Prices_MTM!I977:I1226)</f>
        <v>264172.647259676</v>
      </c>
      <c r="G994" s="52" t="n">
        <f aca="false">IF(-B994&gt;C994,1,0)</f>
        <v>0</v>
      </c>
      <c r="H994" s="52" t="n">
        <f aca="false">IF(-B994&gt;D994,1,0)</f>
        <v>0</v>
      </c>
      <c r="I994" s="52" t="n">
        <f aca="false">IF(-B994&gt;E994,1,0)</f>
        <v>0</v>
      </c>
      <c r="J994" s="52" t="n">
        <f aca="false">IF(-B994&gt;F994,1,0)</f>
        <v>0</v>
      </c>
    </row>
    <row r="995" customFormat="false" ht="15" hidden="false" customHeight="false" outlineLevel="0" collapsed="false">
      <c r="A995" s="51" t="n">
        <f aca="false">Prices_MTM!A1228</f>
        <v>39150</v>
      </c>
      <c r="B995" s="43" t="n">
        <f aca="false">Prices_MTM!I1228</f>
        <v>-124500</v>
      </c>
      <c r="C995" s="43" t="n">
        <f aca="false">-PERCENTILE(Prices_MTM!I978:I1227,1-Inputs!$B$8)</f>
        <v>189775</v>
      </c>
      <c r="D995" s="43" t="n">
        <f aca="false">NORMSINV(Inputs!$B$8)*STDEV(Prices_MTM!I978:I1227)</f>
        <v>186349.791669496</v>
      </c>
      <c r="E995" s="43" t="n">
        <f aca="false">-PERCENTILE(Prices_MTM!I978:I1227,1-Inputs!$B$9)</f>
        <v>261620</v>
      </c>
      <c r="F995" s="43" t="n">
        <f aca="false">NORMSINV(Inputs!$B$9)*STDEV(Prices_MTM!I978:I1227)</f>
        <v>263558.06655073</v>
      </c>
      <c r="G995" s="52" t="n">
        <f aca="false">IF(-B995&gt;C995,1,0)</f>
        <v>0</v>
      </c>
      <c r="H995" s="52" t="n">
        <f aca="false">IF(-B995&gt;D995,1,0)</f>
        <v>0</v>
      </c>
      <c r="I995" s="52" t="n">
        <f aca="false">IF(-B995&gt;E995,1,0)</f>
        <v>0</v>
      </c>
      <c r="J995" s="52" t="n">
        <f aca="false">IF(-B995&gt;F995,1,0)</f>
        <v>0</v>
      </c>
    </row>
    <row r="996" customFormat="false" ht="15" hidden="false" customHeight="false" outlineLevel="0" collapsed="false">
      <c r="A996" s="51" t="n">
        <f aca="false">Prices_MTM!A1229</f>
        <v>39153</v>
      </c>
      <c r="B996" s="43" t="n">
        <f aca="false">Prices_MTM!I1229</f>
        <v>-129000.000000001</v>
      </c>
      <c r="C996" s="43" t="n">
        <f aca="false">-PERCENTILE(Prices_MTM!I979:I1228,1-Inputs!$B$8)</f>
        <v>189775</v>
      </c>
      <c r="D996" s="43" t="n">
        <f aca="false">NORMSINV(Inputs!$B$8)*STDEV(Prices_MTM!I979:I1228)</f>
        <v>186778.423869065</v>
      </c>
      <c r="E996" s="43" t="n">
        <f aca="false">-PERCENTILE(Prices_MTM!I979:I1228,1-Inputs!$B$9)</f>
        <v>261620</v>
      </c>
      <c r="F996" s="43" t="n">
        <f aca="false">NORMSINV(Inputs!$B$9)*STDEV(Prices_MTM!I979:I1228)</f>
        <v>264164.289250352</v>
      </c>
      <c r="G996" s="52" t="n">
        <f aca="false">IF(-B996&gt;C996,1,0)</f>
        <v>0</v>
      </c>
      <c r="H996" s="52" t="n">
        <f aca="false">IF(-B996&gt;D996,1,0)</f>
        <v>0</v>
      </c>
      <c r="I996" s="52" t="n">
        <f aca="false">IF(-B996&gt;E996,1,0)</f>
        <v>0</v>
      </c>
      <c r="J996" s="52" t="n">
        <f aca="false">IF(-B996&gt;F996,1,0)</f>
        <v>0</v>
      </c>
    </row>
    <row r="997" customFormat="false" ht="15" hidden="false" customHeight="false" outlineLevel="0" collapsed="false">
      <c r="A997" s="51" t="n">
        <f aca="false">Prices_MTM!A1230</f>
        <v>39154</v>
      </c>
      <c r="B997" s="43" t="n">
        <f aca="false">Prices_MTM!I1230</f>
        <v>-137500</v>
      </c>
      <c r="C997" s="43" t="n">
        <f aca="false">-PERCENTILE(Prices_MTM!I980:I1229,1-Inputs!$B$8)</f>
        <v>189775</v>
      </c>
      <c r="D997" s="43" t="n">
        <f aca="false">NORMSINV(Inputs!$B$8)*STDEV(Prices_MTM!I980:I1229)</f>
        <v>187186.884206943</v>
      </c>
      <c r="E997" s="43" t="n">
        <f aca="false">-PERCENTILE(Prices_MTM!I980:I1229,1-Inputs!$B$9)</f>
        <v>261620</v>
      </c>
      <c r="F997" s="43" t="n">
        <f aca="false">NORMSINV(Inputs!$B$9)*STDEV(Prices_MTM!I980:I1229)</f>
        <v>264741.982501035</v>
      </c>
      <c r="G997" s="52" t="n">
        <f aca="false">IF(-B997&gt;C997,1,0)</f>
        <v>0</v>
      </c>
      <c r="H997" s="52" t="n">
        <f aca="false">IF(-B997&gt;D997,1,0)</f>
        <v>0</v>
      </c>
      <c r="I997" s="52" t="n">
        <f aca="false">IF(-B997&gt;E997,1,0)</f>
        <v>0</v>
      </c>
      <c r="J997" s="52" t="n">
        <f aca="false">IF(-B997&gt;F997,1,0)</f>
        <v>0</v>
      </c>
    </row>
    <row r="998" customFormat="false" ht="15" hidden="false" customHeight="false" outlineLevel="0" collapsed="false">
      <c r="A998" s="51" t="n">
        <f aca="false">Prices_MTM!A1231</f>
        <v>39155</v>
      </c>
      <c r="B998" s="43" t="n">
        <f aca="false">Prices_MTM!I1231</f>
        <v>43499.9999999999</v>
      </c>
      <c r="C998" s="43" t="n">
        <f aca="false">-PERCENTILE(Prices_MTM!I981:I1230,1-Inputs!$B$8)</f>
        <v>189775</v>
      </c>
      <c r="D998" s="43" t="n">
        <f aca="false">NORMSINV(Inputs!$B$8)*STDEV(Prices_MTM!I981:I1230)</f>
        <v>187554.489426076</v>
      </c>
      <c r="E998" s="43" t="n">
        <f aca="false">-PERCENTILE(Prices_MTM!I981:I1230,1-Inputs!$B$9)</f>
        <v>261620</v>
      </c>
      <c r="F998" s="43" t="n">
        <f aca="false">NORMSINV(Inputs!$B$9)*STDEV(Prices_MTM!I981:I1230)</f>
        <v>265261.893577623</v>
      </c>
      <c r="G998" s="52" t="n">
        <f aca="false">IF(-B998&gt;C998,1,0)</f>
        <v>0</v>
      </c>
      <c r="H998" s="52" t="n">
        <f aca="false">IF(-B998&gt;D998,1,0)</f>
        <v>0</v>
      </c>
      <c r="I998" s="52" t="n">
        <f aca="false">IF(-B998&gt;E998,1,0)</f>
        <v>0</v>
      </c>
      <c r="J998" s="52" t="n">
        <f aca="false">IF(-B998&gt;F998,1,0)</f>
        <v>0</v>
      </c>
    </row>
    <row r="999" customFormat="false" ht="15" hidden="false" customHeight="false" outlineLevel="0" collapsed="false">
      <c r="A999" s="51" t="n">
        <f aca="false">Prices_MTM!A1232</f>
        <v>39156</v>
      </c>
      <c r="B999" s="43" t="n">
        <f aca="false">Prices_MTM!I1232</f>
        <v>-38499.9999999995</v>
      </c>
      <c r="C999" s="43" t="n">
        <f aca="false">-PERCENTILE(Prices_MTM!I982:I1231,1-Inputs!$B$8)</f>
        <v>189775</v>
      </c>
      <c r="D999" s="43" t="n">
        <f aca="false">NORMSINV(Inputs!$B$8)*STDEV(Prices_MTM!I982:I1231)</f>
        <v>187513.311763062</v>
      </c>
      <c r="E999" s="43" t="n">
        <f aca="false">-PERCENTILE(Prices_MTM!I982:I1231,1-Inputs!$B$9)</f>
        <v>261620</v>
      </c>
      <c r="F999" s="43" t="n">
        <f aca="false">NORMSINV(Inputs!$B$9)*STDEV(Prices_MTM!I982:I1231)</f>
        <v>265203.655223011</v>
      </c>
      <c r="G999" s="52" t="n">
        <f aca="false">IF(-B999&gt;C999,1,0)</f>
        <v>0</v>
      </c>
      <c r="H999" s="52" t="n">
        <f aca="false">IF(-B999&gt;D999,1,0)</f>
        <v>0</v>
      </c>
      <c r="I999" s="52" t="n">
        <f aca="false">IF(-B999&gt;E999,1,0)</f>
        <v>0</v>
      </c>
      <c r="J999" s="52" t="n">
        <f aca="false">IF(-B999&gt;F999,1,0)</f>
        <v>0</v>
      </c>
    </row>
    <row r="1000" customFormat="false" ht="15" hidden="false" customHeight="false" outlineLevel="0" collapsed="false">
      <c r="A1000" s="51" t="n">
        <f aca="false">Prices_MTM!A1233</f>
        <v>39157</v>
      </c>
      <c r="B1000" s="43" t="n">
        <f aca="false">Prices_MTM!I1233</f>
        <v>-72500.0000000002</v>
      </c>
      <c r="C1000" s="43" t="n">
        <f aca="false">-PERCENTILE(Prices_MTM!I983:I1232,1-Inputs!$B$8)</f>
        <v>189775</v>
      </c>
      <c r="D1000" s="43" t="n">
        <f aca="false">NORMSINV(Inputs!$B$8)*STDEV(Prices_MTM!I983:I1232)</f>
        <v>186962.263591678</v>
      </c>
      <c r="E1000" s="43" t="n">
        <f aca="false">-PERCENTILE(Prices_MTM!I983:I1232,1-Inputs!$B$9)</f>
        <v>261620</v>
      </c>
      <c r="F1000" s="43" t="n">
        <f aca="false">NORMSINV(Inputs!$B$9)*STDEV(Prices_MTM!I983:I1232)</f>
        <v>264424.297278334</v>
      </c>
      <c r="G1000" s="52" t="n">
        <f aca="false">IF(-B1000&gt;C1000,1,0)</f>
        <v>0</v>
      </c>
      <c r="H1000" s="52" t="n">
        <f aca="false">IF(-B1000&gt;D1000,1,0)</f>
        <v>0</v>
      </c>
      <c r="I1000" s="52" t="n">
        <f aca="false">IF(-B1000&gt;E1000,1,0)</f>
        <v>0</v>
      </c>
      <c r="J1000" s="52" t="n">
        <f aca="false">IF(-B1000&gt;F1000,1,0)</f>
        <v>0</v>
      </c>
    </row>
    <row r="1001" customFormat="false" ht="15" hidden="false" customHeight="false" outlineLevel="0" collapsed="false">
      <c r="A1001" s="51" t="n">
        <f aca="false">Prices_MTM!A1234</f>
        <v>39160</v>
      </c>
      <c r="B1001" s="43" t="n">
        <f aca="false">Prices_MTM!I1234</f>
        <v>-19000.0000000005</v>
      </c>
      <c r="C1001" s="43" t="n">
        <f aca="false">-PERCENTILE(Prices_MTM!I984:I1233,1-Inputs!$B$8)</f>
        <v>189775</v>
      </c>
      <c r="D1001" s="43" t="n">
        <f aca="false">NORMSINV(Inputs!$B$8)*STDEV(Prices_MTM!I984:I1233)</f>
        <v>187106.445829028</v>
      </c>
      <c r="E1001" s="43" t="n">
        <f aca="false">-PERCENTILE(Prices_MTM!I984:I1233,1-Inputs!$B$9)</f>
        <v>261620</v>
      </c>
      <c r="F1001" s="43" t="n">
        <f aca="false">NORMSINV(Inputs!$B$9)*STDEV(Prices_MTM!I984:I1233)</f>
        <v>264628.21696811</v>
      </c>
      <c r="G1001" s="52" t="n">
        <f aca="false">IF(-B1001&gt;C1001,1,0)</f>
        <v>0</v>
      </c>
      <c r="H1001" s="52" t="n">
        <f aca="false">IF(-B1001&gt;D1001,1,0)</f>
        <v>0</v>
      </c>
      <c r="I1001" s="52" t="n">
        <f aca="false">IF(-B1001&gt;E1001,1,0)</f>
        <v>0</v>
      </c>
      <c r="J1001" s="52" t="n">
        <f aca="false">IF(-B1001&gt;F1001,1,0)</f>
        <v>0</v>
      </c>
    </row>
    <row r="1002" customFormat="false" ht="15" hidden="false" customHeight="false" outlineLevel="0" collapsed="false">
      <c r="A1002" s="51" t="n">
        <f aca="false">Prices_MTM!A1235</f>
        <v>39161</v>
      </c>
      <c r="B1002" s="43" t="n">
        <f aca="false">Prices_MTM!I1235</f>
        <v>-5000.00000000007</v>
      </c>
      <c r="C1002" s="43" t="n">
        <f aca="false">-PERCENTILE(Prices_MTM!I985:I1234,1-Inputs!$B$8)</f>
        <v>189775</v>
      </c>
      <c r="D1002" s="43" t="n">
        <f aca="false">NORMSINV(Inputs!$B$8)*STDEV(Prices_MTM!I985:I1234)</f>
        <v>186837.616825882</v>
      </c>
      <c r="E1002" s="43" t="n">
        <f aca="false">-PERCENTILE(Prices_MTM!I985:I1234,1-Inputs!$B$9)</f>
        <v>261620</v>
      </c>
      <c r="F1002" s="43" t="n">
        <f aca="false">NORMSINV(Inputs!$B$9)*STDEV(Prices_MTM!I985:I1234)</f>
        <v>264248.006978782</v>
      </c>
      <c r="G1002" s="52" t="n">
        <f aca="false">IF(-B1002&gt;C1002,1,0)</f>
        <v>0</v>
      </c>
      <c r="H1002" s="52" t="n">
        <f aca="false">IF(-B1002&gt;D1002,1,0)</f>
        <v>0</v>
      </c>
      <c r="I1002" s="52" t="n">
        <f aca="false">IF(-B1002&gt;E1002,1,0)</f>
        <v>0</v>
      </c>
      <c r="J1002" s="52" t="n">
        <f aca="false">IF(-B1002&gt;F1002,1,0)</f>
        <v>0</v>
      </c>
    </row>
    <row r="1003" customFormat="false" ht="15" hidden="false" customHeight="false" outlineLevel="0" collapsed="false">
      <c r="A1003" s="51" t="n">
        <f aca="false">Prices_MTM!A1236</f>
        <v>39162</v>
      </c>
      <c r="B1003" s="43" t="n">
        <f aca="false">Prices_MTM!I1236</f>
        <v>53500</v>
      </c>
      <c r="C1003" s="43" t="n">
        <f aca="false">-PERCENTILE(Prices_MTM!I986:I1235,1-Inputs!$B$8)</f>
        <v>189775</v>
      </c>
      <c r="D1003" s="43" t="n">
        <f aca="false">NORMSINV(Inputs!$B$8)*STDEV(Prices_MTM!I986:I1235)</f>
        <v>186777.657716737</v>
      </c>
      <c r="E1003" s="43" t="n">
        <f aca="false">-PERCENTILE(Prices_MTM!I986:I1235,1-Inputs!$B$9)</f>
        <v>261620</v>
      </c>
      <c r="F1003" s="43" t="n">
        <f aca="false">NORMSINV(Inputs!$B$9)*STDEV(Prices_MTM!I986:I1235)</f>
        <v>264163.205666493</v>
      </c>
      <c r="G1003" s="52" t="n">
        <f aca="false">IF(-B1003&gt;C1003,1,0)</f>
        <v>0</v>
      </c>
      <c r="H1003" s="52" t="n">
        <f aca="false">IF(-B1003&gt;D1003,1,0)</f>
        <v>0</v>
      </c>
      <c r="I1003" s="52" t="n">
        <f aca="false">IF(-B1003&gt;E1003,1,0)</f>
        <v>0</v>
      </c>
      <c r="J1003" s="52" t="n">
        <f aca="false">IF(-B1003&gt;F1003,1,0)</f>
        <v>0</v>
      </c>
    </row>
    <row r="1004" customFormat="false" ht="15" hidden="false" customHeight="false" outlineLevel="0" collapsed="false">
      <c r="A1004" s="51" t="n">
        <f aca="false">Prices_MTM!A1237</f>
        <v>39163</v>
      </c>
      <c r="B1004" s="43" t="n">
        <f aca="false">Prices_MTM!I1237</f>
        <v>253500</v>
      </c>
      <c r="C1004" s="43" t="n">
        <f aca="false">-PERCENTILE(Prices_MTM!I987:I1236,1-Inputs!$B$8)</f>
        <v>189775</v>
      </c>
      <c r="D1004" s="43" t="n">
        <f aca="false">NORMSINV(Inputs!$B$8)*STDEV(Prices_MTM!I987:I1236)</f>
        <v>186685.76470724</v>
      </c>
      <c r="E1004" s="43" t="n">
        <f aca="false">-PERCENTILE(Prices_MTM!I987:I1236,1-Inputs!$B$9)</f>
        <v>261620</v>
      </c>
      <c r="F1004" s="43" t="n">
        <f aca="false">NORMSINV(Inputs!$B$9)*STDEV(Prices_MTM!I987:I1236)</f>
        <v>264033.239629529</v>
      </c>
      <c r="G1004" s="52" t="n">
        <f aca="false">IF(-B1004&gt;C1004,1,0)</f>
        <v>0</v>
      </c>
      <c r="H1004" s="52" t="n">
        <f aca="false">IF(-B1004&gt;D1004,1,0)</f>
        <v>0</v>
      </c>
      <c r="I1004" s="52" t="n">
        <f aca="false">IF(-B1004&gt;E1004,1,0)</f>
        <v>0</v>
      </c>
      <c r="J1004" s="52" t="n">
        <f aca="false">IF(-B1004&gt;F1004,1,0)</f>
        <v>0</v>
      </c>
    </row>
    <row r="1005" customFormat="false" ht="15" hidden="false" customHeight="false" outlineLevel="0" collapsed="false">
      <c r="A1005" s="51" t="n">
        <f aca="false">Prices_MTM!A1238</f>
        <v>39164</v>
      </c>
      <c r="B1005" s="43" t="n">
        <f aca="false">Prices_MTM!I1238</f>
        <v>9499.99999999988</v>
      </c>
      <c r="C1005" s="43" t="n">
        <f aca="false">-PERCENTILE(Prices_MTM!I988:I1237,1-Inputs!$B$8)</f>
        <v>189775</v>
      </c>
      <c r="D1005" s="43" t="n">
        <f aca="false">NORMSINV(Inputs!$B$8)*STDEV(Prices_MTM!I988:I1237)</f>
        <v>188534.458879993</v>
      </c>
      <c r="E1005" s="43" t="n">
        <f aca="false">-PERCENTILE(Prices_MTM!I988:I1237,1-Inputs!$B$9)</f>
        <v>261620</v>
      </c>
      <c r="F1005" s="43" t="n">
        <f aca="false">NORMSINV(Inputs!$B$9)*STDEV(Prices_MTM!I988:I1237)</f>
        <v>266647.883077472</v>
      </c>
      <c r="G1005" s="52" t="n">
        <f aca="false">IF(-B1005&gt;C1005,1,0)</f>
        <v>0</v>
      </c>
      <c r="H1005" s="52" t="n">
        <f aca="false">IF(-B1005&gt;D1005,1,0)</f>
        <v>0</v>
      </c>
      <c r="I1005" s="52" t="n">
        <f aca="false">IF(-B1005&gt;E1005,1,0)</f>
        <v>0</v>
      </c>
      <c r="J1005" s="52" t="n">
        <f aca="false">IF(-B1005&gt;F1005,1,0)</f>
        <v>0</v>
      </c>
    </row>
    <row r="1006" customFormat="false" ht="15" hidden="false" customHeight="false" outlineLevel="0" collapsed="false">
      <c r="A1006" s="51" t="n">
        <f aca="false">Prices_MTM!A1239</f>
        <v>39167</v>
      </c>
      <c r="B1006" s="43" t="n">
        <f aca="false">Prices_MTM!I1239</f>
        <v>3500.00000000001</v>
      </c>
      <c r="C1006" s="43" t="n">
        <f aca="false">-PERCENTILE(Prices_MTM!I989:I1238,1-Inputs!$B$8)</f>
        <v>189775</v>
      </c>
      <c r="D1006" s="43" t="n">
        <f aca="false">NORMSINV(Inputs!$B$8)*STDEV(Prices_MTM!I989:I1238)</f>
        <v>188537.157771813</v>
      </c>
      <c r="E1006" s="43" t="n">
        <f aca="false">-PERCENTILE(Prices_MTM!I989:I1238,1-Inputs!$B$9)</f>
        <v>261620</v>
      </c>
      <c r="F1006" s="43" t="n">
        <f aca="false">NORMSINV(Inputs!$B$9)*STDEV(Prices_MTM!I989:I1238)</f>
        <v>266651.700171677</v>
      </c>
      <c r="G1006" s="52" t="n">
        <f aca="false">IF(-B1006&gt;C1006,1,0)</f>
        <v>0</v>
      </c>
      <c r="H1006" s="52" t="n">
        <f aca="false">IF(-B1006&gt;D1006,1,0)</f>
        <v>0</v>
      </c>
      <c r="I1006" s="52" t="n">
        <f aca="false">IF(-B1006&gt;E1006,1,0)</f>
        <v>0</v>
      </c>
      <c r="J1006" s="52" t="n">
        <f aca="false">IF(-B1006&gt;F1006,1,0)</f>
        <v>0</v>
      </c>
    </row>
    <row r="1007" customFormat="false" ht="15" hidden="false" customHeight="false" outlineLevel="0" collapsed="false">
      <c r="A1007" s="51" t="n">
        <f aca="false">Prices_MTM!A1240</f>
        <v>39168</v>
      </c>
      <c r="B1007" s="43" t="n">
        <f aca="false">Prices_MTM!I1240</f>
        <v>130000</v>
      </c>
      <c r="C1007" s="43" t="n">
        <f aca="false">-PERCENTILE(Prices_MTM!I990:I1239,1-Inputs!$B$8)</f>
        <v>189775</v>
      </c>
      <c r="D1007" s="43" t="n">
        <f aca="false">NORMSINV(Inputs!$B$8)*STDEV(Prices_MTM!I990:I1239)</f>
        <v>186705.115702605</v>
      </c>
      <c r="E1007" s="43" t="n">
        <f aca="false">-PERCENTILE(Prices_MTM!I990:I1239,1-Inputs!$B$9)</f>
        <v>261620</v>
      </c>
      <c r="F1007" s="43" t="n">
        <f aca="false">NORMSINV(Inputs!$B$9)*STDEV(Prices_MTM!I990:I1239)</f>
        <v>264060.608111556</v>
      </c>
      <c r="G1007" s="52" t="n">
        <f aca="false">IF(-B1007&gt;C1007,1,0)</f>
        <v>0</v>
      </c>
      <c r="H1007" s="52" t="n">
        <f aca="false">IF(-B1007&gt;D1007,1,0)</f>
        <v>0</v>
      </c>
      <c r="I1007" s="52" t="n">
        <f aca="false">IF(-B1007&gt;E1007,1,0)</f>
        <v>0</v>
      </c>
      <c r="J1007" s="52" t="n">
        <f aca="false">IF(-B1007&gt;F1007,1,0)</f>
        <v>0</v>
      </c>
    </row>
    <row r="1008" customFormat="false" ht="15" hidden="false" customHeight="false" outlineLevel="0" collapsed="false">
      <c r="A1008" s="51" t="n">
        <f aca="false">Prices_MTM!A1241</f>
        <v>39169</v>
      </c>
      <c r="B1008" s="43" t="n">
        <f aca="false">Prices_MTM!I1241</f>
        <v>18000</v>
      </c>
      <c r="C1008" s="43" t="n">
        <f aca="false">-PERCENTILE(Prices_MTM!I991:I1240,1-Inputs!$B$8)</f>
        <v>189775</v>
      </c>
      <c r="D1008" s="43" t="n">
        <f aca="false">NORMSINV(Inputs!$B$8)*STDEV(Prices_MTM!I991:I1240)</f>
        <v>187035.17448668</v>
      </c>
      <c r="E1008" s="43" t="n">
        <f aca="false">-PERCENTILE(Prices_MTM!I991:I1240,1-Inputs!$B$9)</f>
        <v>261620</v>
      </c>
      <c r="F1008" s="43" t="n">
        <f aca="false">NORMSINV(Inputs!$B$9)*STDEV(Prices_MTM!I991:I1240)</f>
        <v>264527.416548525</v>
      </c>
      <c r="G1008" s="52" t="n">
        <f aca="false">IF(-B1008&gt;C1008,1,0)</f>
        <v>0</v>
      </c>
      <c r="H1008" s="52" t="n">
        <f aca="false">IF(-B1008&gt;D1008,1,0)</f>
        <v>0</v>
      </c>
      <c r="I1008" s="52" t="n">
        <f aca="false">IF(-B1008&gt;E1008,1,0)</f>
        <v>0</v>
      </c>
      <c r="J1008" s="52" t="n">
        <f aca="false">IF(-B1008&gt;F1008,1,0)</f>
        <v>0</v>
      </c>
    </row>
    <row r="1009" customFormat="false" ht="15" hidden="false" customHeight="false" outlineLevel="0" collapsed="false">
      <c r="A1009" s="51" t="n">
        <f aca="false">Prices_MTM!A1242</f>
        <v>39170</v>
      </c>
      <c r="B1009" s="43" t="n">
        <f aca="false">Prices_MTM!I1242</f>
        <v>147000</v>
      </c>
      <c r="C1009" s="43" t="n">
        <f aca="false">-PERCENTILE(Prices_MTM!I992:I1241,1-Inputs!$B$8)</f>
        <v>189775</v>
      </c>
      <c r="D1009" s="43" t="n">
        <f aca="false">NORMSINV(Inputs!$B$8)*STDEV(Prices_MTM!I992:I1241)</f>
        <v>186698.042332094</v>
      </c>
      <c r="E1009" s="43" t="n">
        <f aca="false">-PERCENTILE(Prices_MTM!I992:I1241,1-Inputs!$B$9)</f>
        <v>261620</v>
      </c>
      <c r="F1009" s="43" t="n">
        <f aca="false">NORMSINV(Inputs!$B$9)*STDEV(Prices_MTM!I992:I1241)</f>
        <v>264050.604108658</v>
      </c>
      <c r="G1009" s="52" t="n">
        <f aca="false">IF(-B1009&gt;C1009,1,0)</f>
        <v>0</v>
      </c>
      <c r="H1009" s="52" t="n">
        <f aca="false">IF(-B1009&gt;D1009,1,0)</f>
        <v>0</v>
      </c>
      <c r="I1009" s="52" t="n">
        <f aca="false">IF(-B1009&gt;E1009,1,0)</f>
        <v>0</v>
      </c>
      <c r="J1009" s="52" t="n">
        <f aca="false">IF(-B1009&gt;F1009,1,0)</f>
        <v>0</v>
      </c>
    </row>
    <row r="1010" customFormat="false" ht="15" hidden="false" customHeight="false" outlineLevel="0" collapsed="false">
      <c r="A1010" s="51" t="n">
        <f aca="false">Prices_MTM!A1243</f>
        <v>39171</v>
      </c>
      <c r="B1010" s="43" t="n">
        <f aca="false">Prices_MTM!I1243</f>
        <v>-79999.9999999997</v>
      </c>
      <c r="C1010" s="43" t="n">
        <f aca="false">-PERCENTILE(Prices_MTM!I993:I1242,1-Inputs!$B$8)</f>
        <v>189775</v>
      </c>
      <c r="D1010" s="43" t="n">
        <f aca="false">NORMSINV(Inputs!$B$8)*STDEV(Prices_MTM!I993:I1242)</f>
        <v>187206.192660493</v>
      </c>
      <c r="E1010" s="43" t="n">
        <f aca="false">-PERCENTILE(Prices_MTM!I993:I1242,1-Inputs!$B$9)</f>
        <v>261620</v>
      </c>
      <c r="F1010" s="43" t="n">
        <f aca="false">NORMSINV(Inputs!$B$9)*STDEV(Prices_MTM!I993:I1242)</f>
        <v>264769.290815362</v>
      </c>
      <c r="G1010" s="52" t="n">
        <f aca="false">IF(-B1010&gt;C1010,1,0)</f>
        <v>0</v>
      </c>
      <c r="H1010" s="52" t="n">
        <f aca="false">IF(-B1010&gt;D1010,1,0)</f>
        <v>0</v>
      </c>
      <c r="I1010" s="52" t="n">
        <f aca="false">IF(-B1010&gt;E1010,1,0)</f>
        <v>0</v>
      </c>
      <c r="J1010" s="52" t="n">
        <f aca="false">IF(-B1010&gt;F1010,1,0)</f>
        <v>0</v>
      </c>
    </row>
    <row r="1011" customFormat="false" ht="15" hidden="false" customHeight="false" outlineLevel="0" collapsed="false">
      <c r="A1011" s="51" t="n">
        <f aca="false">Prices_MTM!A1244</f>
        <v>39174</v>
      </c>
      <c r="B1011" s="43" t="n">
        <f aca="false">Prices_MTM!I1244</f>
        <v>-14499.9999999996</v>
      </c>
      <c r="C1011" s="43" t="n">
        <f aca="false">-PERCENTILE(Prices_MTM!I994:I1243,1-Inputs!$B$8)</f>
        <v>189775</v>
      </c>
      <c r="D1011" s="43" t="n">
        <f aca="false">NORMSINV(Inputs!$B$8)*STDEV(Prices_MTM!I994:I1243)</f>
        <v>187382.557039385</v>
      </c>
      <c r="E1011" s="43" t="n">
        <f aca="false">-PERCENTILE(Prices_MTM!I994:I1243,1-Inputs!$B$9)</f>
        <v>261620</v>
      </c>
      <c r="F1011" s="43" t="n">
        <f aca="false">NORMSINV(Inputs!$B$9)*STDEV(Prices_MTM!I994:I1243)</f>
        <v>265018.726322067</v>
      </c>
      <c r="G1011" s="52" t="n">
        <f aca="false">IF(-B1011&gt;C1011,1,0)</f>
        <v>0</v>
      </c>
      <c r="H1011" s="52" t="n">
        <f aca="false">IF(-B1011&gt;D1011,1,0)</f>
        <v>0</v>
      </c>
      <c r="I1011" s="52" t="n">
        <f aca="false">IF(-B1011&gt;E1011,1,0)</f>
        <v>0</v>
      </c>
      <c r="J1011" s="52" t="n">
        <f aca="false">IF(-B1011&gt;F1011,1,0)</f>
        <v>0</v>
      </c>
    </row>
    <row r="1012" customFormat="false" ht="15" hidden="false" customHeight="false" outlineLevel="0" collapsed="false">
      <c r="A1012" s="51" t="n">
        <f aca="false">Prices_MTM!A1245</f>
        <v>39175</v>
      </c>
      <c r="B1012" s="43" t="n">
        <f aca="false">Prices_MTM!I1245</f>
        <v>-96999.9999999999</v>
      </c>
      <c r="C1012" s="43" t="n">
        <f aca="false">-PERCENTILE(Prices_MTM!I995:I1244,1-Inputs!$B$8)</f>
        <v>189775</v>
      </c>
      <c r="D1012" s="43" t="n">
        <f aca="false">NORMSINV(Inputs!$B$8)*STDEV(Prices_MTM!I995:I1244)</f>
        <v>187180.275178538</v>
      </c>
      <c r="E1012" s="43" t="n">
        <f aca="false">-PERCENTILE(Prices_MTM!I995:I1244,1-Inputs!$B$9)</f>
        <v>261620</v>
      </c>
      <c r="F1012" s="43" t="n">
        <f aca="false">NORMSINV(Inputs!$B$9)*STDEV(Prices_MTM!I995:I1244)</f>
        <v>264732.635226039</v>
      </c>
      <c r="G1012" s="52" t="n">
        <f aca="false">IF(-B1012&gt;C1012,1,0)</f>
        <v>0</v>
      </c>
      <c r="H1012" s="52" t="n">
        <f aca="false">IF(-B1012&gt;D1012,1,0)</f>
        <v>0</v>
      </c>
      <c r="I1012" s="52" t="n">
        <f aca="false">IF(-B1012&gt;E1012,1,0)</f>
        <v>0</v>
      </c>
      <c r="J1012" s="52" t="n">
        <f aca="false">IF(-B1012&gt;F1012,1,0)</f>
        <v>0</v>
      </c>
    </row>
    <row r="1013" customFormat="false" ht="15" hidden="false" customHeight="false" outlineLevel="0" collapsed="false">
      <c r="A1013" s="51" t="n">
        <f aca="false">Prices_MTM!A1246</f>
        <v>39176</v>
      </c>
      <c r="B1013" s="43" t="n">
        <f aca="false">Prices_MTM!I1246</f>
        <v>-23499.9999999999</v>
      </c>
      <c r="C1013" s="43" t="n">
        <f aca="false">-PERCENTILE(Prices_MTM!I996:I1245,1-Inputs!$B$8)</f>
        <v>189775</v>
      </c>
      <c r="D1013" s="43" t="n">
        <f aca="false">NORMSINV(Inputs!$B$8)*STDEV(Prices_MTM!I996:I1245)</f>
        <v>187337.094376567</v>
      </c>
      <c r="E1013" s="43" t="n">
        <f aca="false">-PERCENTILE(Prices_MTM!I996:I1245,1-Inputs!$B$9)</f>
        <v>261620</v>
      </c>
      <c r="F1013" s="43" t="n">
        <f aca="false">NORMSINV(Inputs!$B$9)*STDEV(Prices_MTM!I996:I1245)</f>
        <v>264954.427610459</v>
      </c>
      <c r="G1013" s="52" t="n">
        <f aca="false">IF(-B1013&gt;C1013,1,0)</f>
        <v>0</v>
      </c>
      <c r="H1013" s="52" t="n">
        <f aca="false">IF(-B1013&gt;D1013,1,0)</f>
        <v>0</v>
      </c>
      <c r="I1013" s="52" t="n">
        <f aca="false">IF(-B1013&gt;E1013,1,0)</f>
        <v>0</v>
      </c>
      <c r="J1013" s="52" t="n">
        <f aca="false">IF(-B1013&gt;F1013,1,0)</f>
        <v>0</v>
      </c>
    </row>
    <row r="1014" customFormat="false" ht="15" hidden="false" customHeight="false" outlineLevel="0" collapsed="false">
      <c r="A1014" s="51" t="n">
        <f aca="false">Prices_MTM!A1247</f>
        <v>39177</v>
      </c>
      <c r="B1014" s="43" t="n">
        <f aca="false">Prices_MTM!I1247</f>
        <v>-67000.0000000002</v>
      </c>
      <c r="C1014" s="43" t="n">
        <f aca="false">-PERCENTILE(Prices_MTM!I997:I1246,1-Inputs!$B$8)</f>
        <v>189775</v>
      </c>
      <c r="D1014" s="43" t="n">
        <f aca="false">NORMSINV(Inputs!$B$8)*STDEV(Prices_MTM!I997:I1246)</f>
        <v>187350.193755928</v>
      </c>
      <c r="E1014" s="43" t="n">
        <f aca="false">-PERCENTILE(Prices_MTM!I997:I1246,1-Inputs!$B$9)</f>
        <v>261620</v>
      </c>
      <c r="F1014" s="43" t="n">
        <f aca="false">NORMSINV(Inputs!$B$9)*STDEV(Prices_MTM!I997:I1246)</f>
        <v>264972.954312671</v>
      </c>
      <c r="G1014" s="52" t="n">
        <f aca="false">IF(-B1014&gt;C1014,1,0)</f>
        <v>0</v>
      </c>
      <c r="H1014" s="52" t="n">
        <f aca="false">IF(-B1014&gt;D1014,1,0)</f>
        <v>0</v>
      </c>
      <c r="I1014" s="52" t="n">
        <f aca="false">IF(-B1014&gt;E1014,1,0)</f>
        <v>0</v>
      </c>
      <c r="J1014" s="52" t="n">
        <f aca="false">IF(-B1014&gt;F1014,1,0)</f>
        <v>0</v>
      </c>
    </row>
    <row r="1015" customFormat="false" ht="15" hidden="false" customHeight="false" outlineLevel="0" collapsed="false">
      <c r="A1015" s="51" t="n">
        <f aca="false">Prices_MTM!A1248</f>
        <v>39182</v>
      </c>
      <c r="B1015" s="43" t="n">
        <f aca="false">Prices_MTM!I1248</f>
        <v>-158500</v>
      </c>
      <c r="C1015" s="43" t="n">
        <f aca="false">-PERCENTILE(Prices_MTM!I998:I1247,1-Inputs!$B$8)</f>
        <v>189775</v>
      </c>
      <c r="D1015" s="43" t="n">
        <f aca="false">NORMSINV(Inputs!$B$8)*STDEV(Prices_MTM!I998:I1247)</f>
        <v>187171.645524563</v>
      </c>
      <c r="E1015" s="43" t="n">
        <f aca="false">-PERCENTILE(Prices_MTM!I998:I1247,1-Inputs!$B$9)</f>
        <v>261620</v>
      </c>
      <c r="F1015" s="43" t="n">
        <f aca="false">NORMSINV(Inputs!$B$9)*STDEV(Prices_MTM!I998:I1247)</f>
        <v>264720.430141738</v>
      </c>
      <c r="G1015" s="52" t="n">
        <f aca="false">IF(-B1015&gt;C1015,1,0)</f>
        <v>0</v>
      </c>
      <c r="H1015" s="52" t="n">
        <f aca="false">IF(-B1015&gt;D1015,1,0)</f>
        <v>0</v>
      </c>
      <c r="I1015" s="52" t="n">
        <f aca="false">IF(-B1015&gt;E1015,1,0)</f>
        <v>0</v>
      </c>
      <c r="J1015" s="52" t="n">
        <f aca="false">IF(-B1015&gt;F1015,1,0)</f>
        <v>0</v>
      </c>
    </row>
    <row r="1016" customFormat="false" ht="15" hidden="false" customHeight="false" outlineLevel="0" collapsed="false">
      <c r="A1016" s="51" t="n">
        <f aca="false">Prices_MTM!A1249</f>
        <v>39183</v>
      </c>
      <c r="B1016" s="43" t="n">
        <f aca="false">Prices_MTM!I1249</f>
        <v>-42000.0000000002</v>
      </c>
      <c r="C1016" s="43" t="n">
        <f aca="false">-PERCENTILE(Prices_MTM!I999:I1248,1-Inputs!$B$8)</f>
        <v>189775</v>
      </c>
      <c r="D1016" s="43" t="n">
        <f aca="false">NORMSINV(Inputs!$B$8)*STDEV(Prices_MTM!I999:I1248)</f>
        <v>187808.071750171</v>
      </c>
      <c r="E1016" s="43" t="n">
        <f aca="false">-PERCENTILE(Prices_MTM!I999:I1248,1-Inputs!$B$9)</f>
        <v>261620</v>
      </c>
      <c r="F1016" s="43" t="n">
        <f aca="false">NORMSINV(Inputs!$B$9)*STDEV(Prices_MTM!I999:I1248)</f>
        <v>265620.53989781</v>
      </c>
      <c r="G1016" s="52" t="n">
        <f aca="false">IF(-B1016&gt;C1016,1,0)</f>
        <v>0</v>
      </c>
      <c r="H1016" s="52" t="n">
        <f aca="false">IF(-B1016&gt;D1016,1,0)</f>
        <v>0</v>
      </c>
      <c r="I1016" s="52" t="n">
        <f aca="false">IF(-B1016&gt;E1016,1,0)</f>
        <v>0</v>
      </c>
      <c r="J1016" s="52" t="n">
        <f aca="false">IF(-B1016&gt;F1016,1,0)</f>
        <v>0</v>
      </c>
    </row>
    <row r="1017" customFormat="false" ht="15" hidden="false" customHeight="false" outlineLevel="0" collapsed="false">
      <c r="A1017" s="51" t="n">
        <f aca="false">Prices_MTM!A1250</f>
        <v>39185</v>
      </c>
      <c r="B1017" s="43" t="n">
        <f aca="false">Prices_MTM!I1250</f>
        <v>156000</v>
      </c>
      <c r="C1017" s="43" t="n">
        <f aca="false">-PERCENTILE(Prices_MTM!I1000:I1249,1-Inputs!$B$8)</f>
        <v>189775</v>
      </c>
      <c r="D1017" s="43" t="n">
        <f aca="false">NORMSINV(Inputs!$B$8)*STDEV(Prices_MTM!I1000:I1249)</f>
        <v>187776.975149565</v>
      </c>
      <c r="E1017" s="43" t="n">
        <f aca="false">-PERCENTILE(Prices_MTM!I1000:I1249,1-Inputs!$B$9)</f>
        <v>261620</v>
      </c>
      <c r="F1017" s="43" t="n">
        <f aca="false">NORMSINV(Inputs!$B$9)*STDEV(Prices_MTM!I1000:I1249)</f>
        <v>265576.559382143</v>
      </c>
      <c r="G1017" s="52" t="n">
        <f aca="false">IF(-B1017&gt;C1017,1,0)</f>
        <v>0</v>
      </c>
      <c r="H1017" s="52" t="n">
        <f aca="false">IF(-B1017&gt;D1017,1,0)</f>
        <v>0</v>
      </c>
      <c r="I1017" s="52" t="n">
        <f aca="false">IF(-B1017&gt;E1017,1,0)</f>
        <v>0</v>
      </c>
      <c r="J1017" s="52" t="n">
        <f aca="false">IF(-B1017&gt;F1017,1,0)</f>
        <v>0</v>
      </c>
    </row>
    <row r="1018" customFormat="false" ht="15" hidden="false" customHeight="false" outlineLevel="0" collapsed="false">
      <c r="A1018" s="51" t="n">
        <f aca="false">Prices_MTM!A1251</f>
        <v>39188</v>
      </c>
      <c r="B1018" s="43" t="n">
        <f aca="false">Prices_MTM!I1251</f>
        <v>84000.0000000003</v>
      </c>
      <c r="C1018" s="43" t="n">
        <f aca="false">-PERCENTILE(Prices_MTM!I1001:I1250,1-Inputs!$B$8)</f>
        <v>189050</v>
      </c>
      <c r="D1018" s="43" t="n">
        <f aca="false">NORMSINV(Inputs!$B$8)*STDEV(Prices_MTM!I1001:I1250)</f>
        <v>186767.40993813</v>
      </c>
      <c r="E1018" s="43" t="n">
        <f aca="false">-PERCENTILE(Prices_MTM!I1001:I1250,1-Inputs!$B$9)</f>
        <v>261620</v>
      </c>
      <c r="F1018" s="43" t="n">
        <f aca="false">NORMSINV(Inputs!$B$9)*STDEV(Prices_MTM!I1001:I1250)</f>
        <v>264148.712037647</v>
      </c>
      <c r="G1018" s="52" t="n">
        <f aca="false">IF(-B1018&gt;C1018,1,0)</f>
        <v>0</v>
      </c>
      <c r="H1018" s="52" t="n">
        <f aca="false">IF(-B1018&gt;D1018,1,0)</f>
        <v>0</v>
      </c>
      <c r="I1018" s="52" t="n">
        <f aca="false">IF(-B1018&gt;E1018,1,0)</f>
        <v>0</v>
      </c>
      <c r="J1018" s="52" t="n">
        <f aca="false">IF(-B1018&gt;F1018,1,0)</f>
        <v>0</v>
      </c>
    </row>
    <row r="1019" customFormat="false" ht="15" hidden="false" customHeight="false" outlineLevel="0" collapsed="false">
      <c r="A1019" s="51" t="n">
        <f aca="false">Prices_MTM!A1252</f>
        <v>39189</v>
      </c>
      <c r="B1019" s="43" t="n">
        <f aca="false">Prices_MTM!I1252</f>
        <v>-11000.0000000006</v>
      </c>
      <c r="C1019" s="43" t="n">
        <f aca="false">-PERCENTILE(Prices_MTM!I1002:I1251,1-Inputs!$B$8)</f>
        <v>189050</v>
      </c>
      <c r="D1019" s="43" t="n">
        <f aca="false">NORMSINV(Inputs!$B$8)*STDEV(Prices_MTM!I1002:I1251)</f>
        <v>186789.077452891</v>
      </c>
      <c r="E1019" s="43" t="n">
        <f aca="false">-PERCENTILE(Prices_MTM!I1002:I1251,1-Inputs!$B$9)</f>
        <v>261620</v>
      </c>
      <c r="F1019" s="43" t="n">
        <f aca="false">NORMSINV(Inputs!$B$9)*STDEV(Prices_MTM!I1002:I1251)</f>
        <v>264179.356817263</v>
      </c>
      <c r="G1019" s="52" t="n">
        <f aca="false">IF(-B1019&gt;C1019,1,0)</f>
        <v>0</v>
      </c>
      <c r="H1019" s="52" t="n">
        <f aca="false">IF(-B1019&gt;D1019,1,0)</f>
        <v>0</v>
      </c>
      <c r="I1019" s="52" t="n">
        <f aca="false">IF(-B1019&gt;E1019,1,0)</f>
        <v>0</v>
      </c>
      <c r="J1019" s="52" t="n">
        <f aca="false">IF(-B1019&gt;F1019,1,0)</f>
        <v>0</v>
      </c>
    </row>
    <row r="1020" customFormat="false" ht="15" hidden="false" customHeight="false" outlineLevel="0" collapsed="false">
      <c r="A1020" s="51" t="n">
        <f aca="false">Prices_MTM!A1253</f>
        <v>39190</v>
      </c>
      <c r="B1020" s="43" t="n">
        <f aca="false">Prices_MTM!I1253</f>
        <v>62500</v>
      </c>
      <c r="C1020" s="43" t="n">
        <f aca="false">-PERCENTILE(Prices_MTM!I1003:I1252,1-Inputs!$B$8)</f>
        <v>189050</v>
      </c>
      <c r="D1020" s="43" t="n">
        <f aca="false">NORMSINV(Inputs!$B$8)*STDEV(Prices_MTM!I1003:I1252)</f>
        <v>186719.76194799</v>
      </c>
      <c r="E1020" s="43" t="n">
        <f aca="false">-PERCENTILE(Prices_MTM!I1003:I1252,1-Inputs!$B$9)</f>
        <v>261620</v>
      </c>
      <c r="F1020" s="43" t="n">
        <f aca="false">NORMSINV(Inputs!$B$9)*STDEV(Prices_MTM!I1003:I1252)</f>
        <v>264081.322575905</v>
      </c>
      <c r="G1020" s="52" t="n">
        <f aca="false">IF(-B1020&gt;C1020,1,0)</f>
        <v>0</v>
      </c>
      <c r="H1020" s="52" t="n">
        <f aca="false">IF(-B1020&gt;D1020,1,0)</f>
        <v>0</v>
      </c>
      <c r="I1020" s="52" t="n">
        <f aca="false">IF(-B1020&gt;E1020,1,0)</f>
        <v>0</v>
      </c>
      <c r="J1020" s="52" t="n">
        <f aca="false">IF(-B1020&gt;F1020,1,0)</f>
        <v>0</v>
      </c>
    </row>
    <row r="1021" customFormat="false" ht="15" hidden="false" customHeight="false" outlineLevel="0" collapsed="false">
      <c r="A1021" s="51" t="n">
        <f aca="false">Prices_MTM!A1254</f>
        <v>39191</v>
      </c>
      <c r="B1021" s="43" t="n">
        <f aca="false">Prices_MTM!I1254</f>
        <v>-187000</v>
      </c>
      <c r="C1021" s="43" t="n">
        <f aca="false">-PERCENTILE(Prices_MTM!I1004:I1253,1-Inputs!$B$8)</f>
        <v>189050</v>
      </c>
      <c r="D1021" s="43" t="n">
        <f aca="false">NORMSINV(Inputs!$B$8)*STDEV(Prices_MTM!I1004:I1253)</f>
        <v>186382.317672987</v>
      </c>
      <c r="E1021" s="43" t="n">
        <f aca="false">-PERCENTILE(Prices_MTM!I1004:I1253,1-Inputs!$B$9)</f>
        <v>261620</v>
      </c>
      <c r="F1021" s="43" t="n">
        <f aca="false">NORMSINV(Inputs!$B$9)*STDEV(Prices_MTM!I1004:I1253)</f>
        <v>263604.068698175</v>
      </c>
      <c r="G1021" s="52" t="n">
        <f aca="false">IF(-B1021&gt;C1021,1,0)</f>
        <v>0</v>
      </c>
      <c r="H1021" s="52" t="n">
        <f aca="false">IF(-B1021&gt;D1021,1,0)</f>
        <v>1</v>
      </c>
      <c r="I1021" s="52" t="n">
        <f aca="false">IF(-B1021&gt;E1021,1,0)</f>
        <v>0</v>
      </c>
      <c r="J1021" s="52" t="n">
        <f aca="false">IF(-B1021&gt;F1021,1,0)</f>
        <v>0</v>
      </c>
    </row>
    <row r="1022" customFormat="false" ht="15" hidden="false" customHeight="false" outlineLevel="0" collapsed="false">
      <c r="A1022" s="51" t="n">
        <f aca="false">Prices_MTM!A1255</f>
        <v>39192</v>
      </c>
      <c r="B1022" s="43" t="n">
        <f aca="false">Prices_MTM!I1255</f>
        <v>166500</v>
      </c>
      <c r="C1022" s="43" t="n">
        <f aca="false">-PERCENTILE(Prices_MTM!I1005:I1254,1-Inputs!$B$8)</f>
        <v>189050</v>
      </c>
      <c r="D1022" s="43" t="n">
        <f aca="false">NORMSINV(Inputs!$B$8)*STDEV(Prices_MTM!I1005:I1254)</f>
        <v>187386.24203767</v>
      </c>
      <c r="E1022" s="43" t="n">
        <f aca="false">-PERCENTILE(Prices_MTM!I1005:I1254,1-Inputs!$B$9)</f>
        <v>261620</v>
      </c>
      <c r="F1022" s="43" t="n">
        <f aca="false">NORMSINV(Inputs!$B$9)*STDEV(Prices_MTM!I1005:I1254)</f>
        <v>265023.938085462</v>
      </c>
      <c r="G1022" s="52" t="n">
        <f aca="false">IF(-B1022&gt;C1022,1,0)</f>
        <v>0</v>
      </c>
      <c r="H1022" s="52" t="n">
        <f aca="false">IF(-B1022&gt;D1022,1,0)</f>
        <v>0</v>
      </c>
      <c r="I1022" s="52" t="n">
        <f aca="false">IF(-B1022&gt;E1022,1,0)</f>
        <v>0</v>
      </c>
      <c r="J1022" s="52" t="n">
        <f aca="false">IF(-B1022&gt;F1022,1,0)</f>
        <v>0</v>
      </c>
    </row>
    <row r="1023" customFormat="false" ht="15" hidden="false" customHeight="false" outlineLevel="0" collapsed="false">
      <c r="A1023" s="51" t="n">
        <f aca="false">Prices_MTM!A1256</f>
        <v>39195</v>
      </c>
      <c r="B1023" s="43" t="n">
        <f aca="false">Prices_MTM!I1256</f>
        <v>154000</v>
      </c>
      <c r="C1023" s="43" t="n">
        <f aca="false">-PERCENTILE(Prices_MTM!I1006:I1255,1-Inputs!$B$8)</f>
        <v>189050</v>
      </c>
      <c r="D1023" s="43" t="n">
        <f aca="false">NORMSINV(Inputs!$B$8)*STDEV(Prices_MTM!I1006:I1255)</f>
        <v>188184.431607102</v>
      </c>
      <c r="E1023" s="43" t="n">
        <f aca="false">-PERCENTILE(Prices_MTM!I1006:I1255,1-Inputs!$B$9)</f>
        <v>261620</v>
      </c>
      <c r="F1023" s="43" t="n">
        <f aca="false">NORMSINV(Inputs!$B$9)*STDEV(Prices_MTM!I1006:I1255)</f>
        <v>266152.832825703</v>
      </c>
      <c r="G1023" s="52" t="n">
        <f aca="false">IF(-B1023&gt;C1023,1,0)</f>
        <v>0</v>
      </c>
      <c r="H1023" s="52" t="n">
        <f aca="false">IF(-B1023&gt;D1023,1,0)</f>
        <v>0</v>
      </c>
      <c r="I1023" s="52" t="n">
        <f aca="false">IF(-B1023&gt;E1023,1,0)</f>
        <v>0</v>
      </c>
      <c r="J1023" s="52" t="n">
        <f aca="false">IF(-B1023&gt;F1023,1,0)</f>
        <v>0</v>
      </c>
    </row>
    <row r="1024" customFormat="false" ht="15" hidden="false" customHeight="false" outlineLevel="0" collapsed="false">
      <c r="A1024" s="51" t="n">
        <f aca="false">Prices_MTM!A1257</f>
        <v>39196</v>
      </c>
      <c r="B1024" s="43" t="n">
        <f aca="false">Prices_MTM!I1257</f>
        <v>-180000</v>
      </c>
      <c r="C1024" s="43" t="n">
        <f aca="false">-PERCENTILE(Prices_MTM!I1007:I1256,1-Inputs!$B$8)</f>
        <v>189050</v>
      </c>
      <c r="D1024" s="43" t="n">
        <f aca="false">NORMSINV(Inputs!$B$8)*STDEV(Prices_MTM!I1007:I1256)</f>
        <v>188867.171519787</v>
      </c>
      <c r="E1024" s="43" t="n">
        <f aca="false">-PERCENTILE(Prices_MTM!I1007:I1256,1-Inputs!$B$9)</f>
        <v>261620</v>
      </c>
      <c r="F1024" s="43" t="n">
        <f aca="false">NORMSINV(Inputs!$B$9)*STDEV(Prices_MTM!I1007:I1256)</f>
        <v>267118.44491323</v>
      </c>
      <c r="G1024" s="52" t="n">
        <f aca="false">IF(-B1024&gt;C1024,1,0)</f>
        <v>0</v>
      </c>
      <c r="H1024" s="52" t="n">
        <f aca="false">IF(-B1024&gt;D1024,1,0)</f>
        <v>0</v>
      </c>
      <c r="I1024" s="52" t="n">
        <f aca="false">IF(-B1024&gt;E1024,1,0)</f>
        <v>0</v>
      </c>
      <c r="J1024" s="52" t="n">
        <f aca="false">IF(-B1024&gt;F1024,1,0)</f>
        <v>0</v>
      </c>
    </row>
    <row r="1025" customFormat="false" ht="15" hidden="false" customHeight="false" outlineLevel="0" collapsed="false">
      <c r="A1025" s="51" t="n">
        <f aca="false">Prices_MTM!A1258</f>
        <v>39197</v>
      </c>
      <c r="B1025" s="43" t="n">
        <f aca="false">Prices_MTM!I1258</f>
        <v>148000</v>
      </c>
      <c r="C1025" s="43" t="n">
        <f aca="false">-PERCENTILE(Prices_MTM!I1008:I1257,1-Inputs!$B$8)</f>
        <v>189050</v>
      </c>
      <c r="D1025" s="43" t="n">
        <f aca="false">NORMSINV(Inputs!$B$8)*STDEV(Prices_MTM!I1008:I1257)</f>
        <v>189722.623799957</v>
      </c>
      <c r="E1025" s="43" t="n">
        <f aca="false">-PERCENTILE(Prices_MTM!I1008:I1257,1-Inputs!$B$9)</f>
        <v>261620</v>
      </c>
      <c r="F1025" s="43" t="n">
        <f aca="false">NORMSINV(Inputs!$B$9)*STDEV(Prices_MTM!I1008:I1257)</f>
        <v>268328.327398035</v>
      </c>
      <c r="G1025" s="52" t="n">
        <f aca="false">IF(-B1025&gt;C1025,1,0)</f>
        <v>0</v>
      </c>
      <c r="H1025" s="52" t="n">
        <f aca="false">IF(-B1025&gt;D1025,1,0)</f>
        <v>0</v>
      </c>
      <c r="I1025" s="52" t="n">
        <f aca="false">IF(-B1025&gt;E1025,1,0)</f>
        <v>0</v>
      </c>
      <c r="J1025" s="52" t="n">
        <f aca="false">IF(-B1025&gt;F1025,1,0)</f>
        <v>0</v>
      </c>
    </row>
    <row r="1026" customFormat="false" ht="15" hidden="false" customHeight="false" outlineLevel="0" collapsed="false">
      <c r="A1026" s="51" t="n">
        <f aca="false">Prices_MTM!A1259</f>
        <v>39198</v>
      </c>
      <c r="B1026" s="43" t="n">
        <f aca="false">Prices_MTM!I1259</f>
        <v>-28500.0000000004</v>
      </c>
      <c r="C1026" s="43" t="n">
        <f aca="false">-PERCENTILE(Prices_MTM!I1009:I1258,1-Inputs!$B$8)</f>
        <v>189050</v>
      </c>
      <c r="D1026" s="43" t="n">
        <f aca="false">NORMSINV(Inputs!$B$8)*STDEV(Prices_MTM!I1009:I1258)</f>
        <v>189935.218999281</v>
      </c>
      <c r="E1026" s="43" t="n">
        <f aca="false">-PERCENTILE(Prices_MTM!I1009:I1258,1-Inputs!$B$9)</f>
        <v>261620</v>
      </c>
      <c r="F1026" s="43" t="n">
        <f aca="false">NORMSINV(Inputs!$B$9)*STDEV(Prices_MTM!I1009:I1258)</f>
        <v>268629.004845484</v>
      </c>
      <c r="G1026" s="52" t="n">
        <f aca="false">IF(-B1026&gt;C1026,1,0)</f>
        <v>0</v>
      </c>
      <c r="H1026" s="52" t="n">
        <f aca="false">IF(-B1026&gt;D1026,1,0)</f>
        <v>0</v>
      </c>
      <c r="I1026" s="52" t="n">
        <f aca="false">IF(-B1026&gt;E1026,1,0)</f>
        <v>0</v>
      </c>
      <c r="J1026" s="52" t="n">
        <f aca="false">IF(-B1026&gt;F1026,1,0)</f>
        <v>0</v>
      </c>
    </row>
    <row r="1027" customFormat="false" ht="15" hidden="false" customHeight="false" outlineLevel="0" collapsed="false">
      <c r="A1027" s="51" t="n">
        <f aca="false">Prices_MTM!A1260</f>
        <v>39199</v>
      </c>
      <c r="B1027" s="43" t="n">
        <f aca="false">Prices_MTM!I1260</f>
        <v>148500.000000001</v>
      </c>
      <c r="C1027" s="43" t="n">
        <f aca="false">-PERCENTILE(Prices_MTM!I1010:I1259,1-Inputs!$B$8)</f>
        <v>189050</v>
      </c>
      <c r="D1027" s="43" t="n">
        <f aca="false">NORMSINV(Inputs!$B$8)*STDEV(Prices_MTM!I1010:I1259)</f>
        <v>189124.112375819</v>
      </c>
      <c r="E1027" s="43" t="n">
        <f aca="false">-PERCENTILE(Prices_MTM!I1010:I1259,1-Inputs!$B$9)</f>
        <v>261620</v>
      </c>
      <c r="F1027" s="43" t="n">
        <f aca="false">NORMSINV(Inputs!$B$9)*STDEV(Prices_MTM!I1010:I1259)</f>
        <v>267481.841269227</v>
      </c>
      <c r="G1027" s="52" t="n">
        <f aca="false">IF(-B1027&gt;C1027,1,0)</f>
        <v>0</v>
      </c>
      <c r="H1027" s="52" t="n">
        <f aca="false">IF(-B1027&gt;D1027,1,0)</f>
        <v>0</v>
      </c>
      <c r="I1027" s="52" t="n">
        <f aca="false">IF(-B1027&gt;E1027,1,0)</f>
        <v>0</v>
      </c>
      <c r="J1027" s="52" t="n">
        <f aca="false">IF(-B1027&gt;F1027,1,0)</f>
        <v>0</v>
      </c>
    </row>
    <row r="1028" customFormat="false" ht="15" hidden="false" customHeight="false" outlineLevel="0" collapsed="false">
      <c r="A1028" s="51" t="n">
        <f aca="false">Prices_MTM!A1261</f>
        <v>39202</v>
      </c>
      <c r="B1028" s="43" t="n">
        <f aca="false">Prices_MTM!I1261</f>
        <v>-64500.0000000003</v>
      </c>
      <c r="C1028" s="43" t="n">
        <f aca="false">-PERCENTILE(Prices_MTM!I1011:I1260,1-Inputs!$B$8)</f>
        <v>189050</v>
      </c>
      <c r="D1028" s="43" t="n">
        <f aca="false">NORMSINV(Inputs!$B$8)*STDEV(Prices_MTM!I1011:I1260)</f>
        <v>189157.540290531</v>
      </c>
      <c r="E1028" s="43" t="n">
        <f aca="false">-PERCENTILE(Prices_MTM!I1011:I1260,1-Inputs!$B$9)</f>
        <v>261620</v>
      </c>
      <c r="F1028" s="43" t="n">
        <f aca="false">NORMSINV(Inputs!$B$9)*STDEV(Prices_MTM!I1011:I1260)</f>
        <v>267529.119006924</v>
      </c>
      <c r="G1028" s="52" t="n">
        <f aca="false">IF(-B1028&gt;C1028,1,0)</f>
        <v>0</v>
      </c>
      <c r="H1028" s="52" t="n">
        <f aca="false">IF(-B1028&gt;D1028,1,0)</f>
        <v>0</v>
      </c>
      <c r="I1028" s="52" t="n">
        <f aca="false">IF(-B1028&gt;E1028,1,0)</f>
        <v>0</v>
      </c>
      <c r="J1028" s="52" t="n">
        <f aca="false">IF(-B1028&gt;F1028,1,0)</f>
        <v>0</v>
      </c>
    </row>
    <row r="1029" customFormat="false" ht="15" hidden="false" customHeight="false" outlineLevel="0" collapsed="false">
      <c r="A1029" s="51" t="n">
        <f aca="false">Prices_MTM!A1262</f>
        <v>39203</v>
      </c>
      <c r="B1029" s="43" t="n">
        <f aca="false">Prices_MTM!I1262</f>
        <v>-143500</v>
      </c>
      <c r="C1029" s="43" t="n">
        <f aca="false">-PERCENTILE(Prices_MTM!I1012:I1261,1-Inputs!$B$8)</f>
        <v>189050</v>
      </c>
      <c r="D1029" s="43" t="n">
        <f aca="false">NORMSINV(Inputs!$B$8)*STDEV(Prices_MTM!I1012:I1261)</f>
        <v>188787.262600602</v>
      </c>
      <c r="E1029" s="43" t="n">
        <f aca="false">-PERCENTILE(Prices_MTM!I1012:I1261,1-Inputs!$B$9)</f>
        <v>261620</v>
      </c>
      <c r="F1029" s="43" t="n">
        <f aca="false">NORMSINV(Inputs!$B$9)*STDEV(Prices_MTM!I1012:I1261)</f>
        <v>267005.42820389</v>
      </c>
      <c r="G1029" s="52" t="n">
        <f aca="false">IF(-B1029&gt;C1029,1,0)</f>
        <v>0</v>
      </c>
      <c r="H1029" s="52" t="n">
        <f aca="false">IF(-B1029&gt;D1029,1,0)</f>
        <v>0</v>
      </c>
      <c r="I1029" s="52" t="n">
        <f aca="false">IF(-B1029&gt;E1029,1,0)</f>
        <v>0</v>
      </c>
      <c r="J1029" s="52" t="n">
        <f aca="false">IF(-B1029&gt;F1029,1,0)</f>
        <v>0</v>
      </c>
    </row>
    <row r="1030" customFormat="false" ht="15" hidden="false" customHeight="false" outlineLevel="0" collapsed="false">
      <c r="A1030" s="51" t="n">
        <f aca="false">Prices_MTM!A1263</f>
        <v>39204</v>
      </c>
      <c r="B1030" s="43" t="n">
        <f aca="false">Prices_MTM!I1263</f>
        <v>26500.0000000001</v>
      </c>
      <c r="C1030" s="43" t="n">
        <f aca="false">-PERCENTILE(Prices_MTM!I1013:I1262,1-Inputs!$B$8)</f>
        <v>189050</v>
      </c>
      <c r="D1030" s="43" t="n">
        <f aca="false">NORMSINV(Inputs!$B$8)*STDEV(Prices_MTM!I1013:I1262)</f>
        <v>188383.013084707</v>
      </c>
      <c r="E1030" s="43" t="n">
        <f aca="false">-PERCENTILE(Prices_MTM!I1013:I1262,1-Inputs!$B$9)</f>
        <v>261620</v>
      </c>
      <c r="F1030" s="43" t="n">
        <f aca="false">NORMSINV(Inputs!$B$9)*STDEV(Prices_MTM!I1013:I1262)</f>
        <v>266433.690399095</v>
      </c>
      <c r="G1030" s="52" t="n">
        <f aca="false">IF(-B1030&gt;C1030,1,0)</f>
        <v>0</v>
      </c>
      <c r="H1030" s="52" t="n">
        <f aca="false">IF(-B1030&gt;D1030,1,0)</f>
        <v>0</v>
      </c>
      <c r="I1030" s="52" t="n">
        <f aca="false">IF(-B1030&gt;E1030,1,0)</f>
        <v>0</v>
      </c>
      <c r="J1030" s="52" t="n">
        <f aca="false">IF(-B1030&gt;F1030,1,0)</f>
        <v>0</v>
      </c>
    </row>
    <row r="1031" customFormat="false" ht="15" hidden="false" customHeight="false" outlineLevel="0" collapsed="false">
      <c r="A1031" s="51" t="n">
        <f aca="false">Prices_MTM!A1264</f>
        <v>39205</v>
      </c>
      <c r="B1031" s="43" t="n">
        <f aca="false">Prices_MTM!I1264</f>
        <v>-19000.0000000005</v>
      </c>
      <c r="C1031" s="43" t="n">
        <f aca="false">-PERCENTILE(Prices_MTM!I1014:I1263,1-Inputs!$B$8)</f>
        <v>189050</v>
      </c>
      <c r="D1031" s="43" t="n">
        <f aca="false">NORMSINV(Inputs!$B$8)*STDEV(Prices_MTM!I1014:I1263)</f>
        <v>188109.750064531</v>
      </c>
      <c r="E1031" s="43" t="n">
        <f aca="false">-PERCENTILE(Prices_MTM!I1014:I1263,1-Inputs!$B$9)</f>
        <v>261620</v>
      </c>
      <c r="F1031" s="43" t="n">
        <f aca="false">NORMSINV(Inputs!$B$9)*STDEV(Prices_MTM!I1014:I1263)</f>
        <v>266047.209294864</v>
      </c>
      <c r="G1031" s="52" t="n">
        <f aca="false">IF(-B1031&gt;C1031,1,0)</f>
        <v>0</v>
      </c>
      <c r="H1031" s="52" t="n">
        <f aca="false">IF(-B1031&gt;D1031,1,0)</f>
        <v>0</v>
      </c>
      <c r="I1031" s="52" t="n">
        <f aca="false">IF(-B1031&gt;E1031,1,0)</f>
        <v>0</v>
      </c>
      <c r="J1031" s="52" t="n">
        <f aca="false">IF(-B1031&gt;F1031,1,0)</f>
        <v>0</v>
      </c>
    </row>
    <row r="1032" customFormat="false" ht="15" hidden="false" customHeight="false" outlineLevel="0" collapsed="false">
      <c r="A1032" s="51" t="n">
        <f aca="false">Prices_MTM!A1265</f>
        <v>39206</v>
      </c>
      <c r="B1032" s="43" t="n">
        <f aca="false">Prices_MTM!I1265</f>
        <v>-148500</v>
      </c>
      <c r="C1032" s="43" t="n">
        <f aca="false">-PERCENTILE(Prices_MTM!I1015:I1264,1-Inputs!$B$8)</f>
        <v>189050</v>
      </c>
      <c r="D1032" s="43" t="n">
        <f aca="false">NORMSINV(Inputs!$B$8)*STDEV(Prices_MTM!I1015:I1264)</f>
        <v>185977.16354004</v>
      </c>
      <c r="E1032" s="43" t="n">
        <f aca="false">-PERCENTILE(Prices_MTM!I1015:I1264,1-Inputs!$B$9)</f>
        <v>261620</v>
      </c>
      <c r="F1032" s="43" t="n">
        <f aca="false">NORMSINV(Inputs!$B$9)*STDEV(Prices_MTM!I1015:I1264)</f>
        <v>263031.051476218</v>
      </c>
      <c r="G1032" s="52" t="n">
        <f aca="false">IF(-B1032&gt;C1032,1,0)</f>
        <v>0</v>
      </c>
      <c r="H1032" s="52" t="n">
        <f aca="false">IF(-B1032&gt;D1032,1,0)</f>
        <v>0</v>
      </c>
      <c r="I1032" s="52" t="n">
        <f aca="false">IF(-B1032&gt;E1032,1,0)</f>
        <v>0</v>
      </c>
      <c r="J1032" s="52" t="n">
        <f aca="false">IF(-B1032&gt;F1032,1,0)</f>
        <v>0</v>
      </c>
    </row>
    <row r="1033" customFormat="false" ht="15" hidden="false" customHeight="false" outlineLevel="0" collapsed="false">
      <c r="A1033" s="51" t="n">
        <f aca="false">Prices_MTM!A1266</f>
        <v>39209</v>
      </c>
      <c r="B1033" s="43" t="n">
        <f aca="false">Prices_MTM!I1266</f>
        <v>80999.9999999995</v>
      </c>
      <c r="C1033" s="43" t="n">
        <f aca="false">-PERCENTILE(Prices_MTM!I1016:I1265,1-Inputs!$B$8)</f>
        <v>189050</v>
      </c>
      <c r="D1033" s="43" t="n">
        <f aca="false">NORMSINV(Inputs!$B$8)*STDEV(Prices_MTM!I1016:I1265)</f>
        <v>186613.117304845</v>
      </c>
      <c r="E1033" s="43" t="n">
        <f aca="false">-PERCENTILE(Prices_MTM!I1016:I1265,1-Inputs!$B$9)</f>
        <v>261620</v>
      </c>
      <c r="F1033" s="43" t="n">
        <f aca="false">NORMSINV(Inputs!$B$9)*STDEV(Prices_MTM!I1016:I1265)</f>
        <v>263930.49302196</v>
      </c>
      <c r="G1033" s="52" t="n">
        <f aca="false">IF(-B1033&gt;C1033,1,0)</f>
        <v>0</v>
      </c>
      <c r="H1033" s="52" t="n">
        <f aca="false">IF(-B1033&gt;D1033,1,0)</f>
        <v>0</v>
      </c>
      <c r="I1033" s="52" t="n">
        <f aca="false">IF(-B1033&gt;E1033,1,0)</f>
        <v>0</v>
      </c>
      <c r="J1033" s="52" t="n">
        <f aca="false">IF(-B1033&gt;F1033,1,0)</f>
        <v>0</v>
      </c>
    </row>
    <row r="1034" customFormat="false" ht="15" hidden="false" customHeight="false" outlineLevel="0" collapsed="false">
      <c r="A1034" s="51" t="n">
        <f aca="false">Prices_MTM!A1267</f>
        <v>39210</v>
      </c>
      <c r="B1034" s="43" t="n">
        <f aca="false">Prices_MTM!I1267</f>
        <v>35500.0000000004</v>
      </c>
      <c r="C1034" s="43" t="n">
        <f aca="false">-PERCENTILE(Prices_MTM!I1017:I1266,1-Inputs!$B$8)</f>
        <v>189050</v>
      </c>
      <c r="D1034" s="43" t="n">
        <f aca="false">NORMSINV(Inputs!$B$8)*STDEV(Prices_MTM!I1017:I1266)</f>
        <v>186807.167145169</v>
      </c>
      <c r="E1034" s="43" t="n">
        <f aca="false">-PERCENTILE(Prices_MTM!I1017:I1266,1-Inputs!$B$9)</f>
        <v>261620</v>
      </c>
      <c r="F1034" s="43" t="n">
        <f aca="false">NORMSINV(Inputs!$B$9)*STDEV(Prices_MTM!I1017:I1266)</f>
        <v>264204.941414266</v>
      </c>
      <c r="G1034" s="52" t="n">
        <f aca="false">IF(-B1034&gt;C1034,1,0)</f>
        <v>0</v>
      </c>
      <c r="H1034" s="52" t="n">
        <f aca="false">IF(-B1034&gt;D1034,1,0)</f>
        <v>0</v>
      </c>
      <c r="I1034" s="52" t="n">
        <f aca="false">IF(-B1034&gt;E1034,1,0)</f>
        <v>0</v>
      </c>
      <c r="J1034" s="52" t="n">
        <f aca="false">IF(-B1034&gt;F1034,1,0)</f>
        <v>0</v>
      </c>
    </row>
    <row r="1035" customFormat="false" ht="15" hidden="false" customHeight="false" outlineLevel="0" collapsed="false">
      <c r="A1035" s="51" t="n">
        <f aca="false">Prices_MTM!A1268</f>
        <v>39211</v>
      </c>
      <c r="B1035" s="43" t="n">
        <f aca="false">Prices_MTM!I1268</f>
        <v>-69500</v>
      </c>
      <c r="C1035" s="43" t="n">
        <f aca="false">-PERCENTILE(Prices_MTM!I1018:I1267,1-Inputs!$B$8)</f>
        <v>189050</v>
      </c>
      <c r="D1035" s="43" t="n">
        <f aca="false">NORMSINV(Inputs!$B$8)*STDEV(Prices_MTM!I1018:I1267)</f>
        <v>186836.439871021</v>
      </c>
      <c r="E1035" s="43" t="n">
        <f aca="false">-PERCENTILE(Prices_MTM!I1018:I1267,1-Inputs!$B$9)</f>
        <v>261620</v>
      </c>
      <c r="F1035" s="43" t="n">
        <f aca="false">NORMSINV(Inputs!$B$9)*STDEV(Prices_MTM!I1018:I1267)</f>
        <v>264246.342389062</v>
      </c>
      <c r="G1035" s="52" t="n">
        <f aca="false">IF(-B1035&gt;C1035,1,0)</f>
        <v>0</v>
      </c>
      <c r="H1035" s="52" t="n">
        <f aca="false">IF(-B1035&gt;D1035,1,0)</f>
        <v>0</v>
      </c>
      <c r="I1035" s="52" t="n">
        <f aca="false">IF(-B1035&gt;E1035,1,0)</f>
        <v>0</v>
      </c>
      <c r="J1035" s="52" t="n">
        <f aca="false">IF(-B1035&gt;F1035,1,0)</f>
        <v>0</v>
      </c>
    </row>
    <row r="1036" customFormat="false" ht="15" hidden="false" customHeight="false" outlineLevel="0" collapsed="false">
      <c r="A1036" s="51" t="n">
        <f aca="false">Prices_MTM!A1269</f>
        <v>39212</v>
      </c>
      <c r="B1036" s="43" t="n">
        <f aca="false">Prices_MTM!I1269</f>
        <v>-25499.9999999996</v>
      </c>
      <c r="C1036" s="43" t="n">
        <f aca="false">-PERCENTILE(Prices_MTM!I1019:I1268,1-Inputs!$B$8)</f>
        <v>189050</v>
      </c>
      <c r="D1036" s="43" t="n">
        <f aca="false">NORMSINV(Inputs!$B$8)*STDEV(Prices_MTM!I1019:I1268)</f>
        <v>186806.898190078</v>
      </c>
      <c r="E1036" s="43" t="n">
        <f aca="false">-PERCENTILE(Prices_MTM!I1019:I1268,1-Inputs!$B$9)</f>
        <v>261620</v>
      </c>
      <c r="F1036" s="43" t="n">
        <f aca="false">NORMSINV(Inputs!$B$9)*STDEV(Prices_MTM!I1019:I1268)</f>
        <v>264204.561025948</v>
      </c>
      <c r="G1036" s="52" t="n">
        <f aca="false">IF(-B1036&gt;C1036,1,0)</f>
        <v>0</v>
      </c>
      <c r="H1036" s="52" t="n">
        <f aca="false">IF(-B1036&gt;D1036,1,0)</f>
        <v>0</v>
      </c>
      <c r="I1036" s="52" t="n">
        <f aca="false">IF(-B1036&gt;E1036,1,0)</f>
        <v>0</v>
      </c>
      <c r="J1036" s="52" t="n">
        <f aca="false">IF(-B1036&gt;F1036,1,0)</f>
        <v>0</v>
      </c>
    </row>
    <row r="1037" customFormat="false" ht="15" hidden="false" customHeight="false" outlineLevel="0" collapsed="false">
      <c r="A1037" s="51" t="n">
        <f aca="false">Prices_MTM!A1270</f>
        <v>39213</v>
      </c>
      <c r="B1037" s="43" t="n">
        <f aca="false">Prices_MTM!I1270</f>
        <v>22499.9999999994</v>
      </c>
      <c r="C1037" s="43" t="n">
        <f aca="false">-PERCENTILE(Prices_MTM!I1020:I1269,1-Inputs!$B$8)</f>
        <v>189050</v>
      </c>
      <c r="D1037" s="43" t="n">
        <f aca="false">NORMSINV(Inputs!$B$8)*STDEV(Prices_MTM!I1020:I1269)</f>
        <v>186764.722386184</v>
      </c>
      <c r="E1037" s="43" t="n">
        <f aca="false">-PERCENTILE(Prices_MTM!I1020:I1269,1-Inputs!$B$9)</f>
        <v>261620</v>
      </c>
      <c r="F1037" s="43" t="n">
        <f aca="false">NORMSINV(Inputs!$B$9)*STDEV(Prices_MTM!I1020:I1269)</f>
        <v>264144.910981642</v>
      </c>
      <c r="G1037" s="52" t="n">
        <f aca="false">IF(-B1037&gt;C1037,1,0)</f>
        <v>0</v>
      </c>
      <c r="H1037" s="52" t="n">
        <f aca="false">IF(-B1037&gt;D1037,1,0)</f>
        <v>0</v>
      </c>
      <c r="I1037" s="52" t="n">
        <f aca="false">IF(-B1037&gt;E1037,1,0)</f>
        <v>0</v>
      </c>
      <c r="J1037" s="52" t="n">
        <f aca="false">IF(-B1037&gt;F1037,1,0)</f>
        <v>0</v>
      </c>
    </row>
    <row r="1038" customFormat="false" ht="15" hidden="false" customHeight="false" outlineLevel="0" collapsed="false">
      <c r="A1038" s="51" t="n">
        <f aca="false">Prices_MTM!A1271</f>
        <v>39216</v>
      </c>
      <c r="B1038" s="43" t="n">
        <f aca="false">Prices_MTM!I1271</f>
        <v>-14000.0000000001</v>
      </c>
      <c r="C1038" s="43" t="n">
        <f aca="false">-PERCENTILE(Prices_MTM!I1021:I1270,1-Inputs!$B$8)</f>
        <v>189050</v>
      </c>
      <c r="D1038" s="43" t="n">
        <f aca="false">NORMSINV(Inputs!$B$8)*STDEV(Prices_MTM!I1021:I1270)</f>
        <v>186528.442716209</v>
      </c>
      <c r="E1038" s="43" t="n">
        <f aca="false">-PERCENTILE(Prices_MTM!I1021:I1270,1-Inputs!$B$9)</f>
        <v>261620</v>
      </c>
      <c r="F1038" s="43" t="n">
        <f aca="false">NORMSINV(Inputs!$B$9)*STDEV(Prices_MTM!I1021:I1270)</f>
        <v>263810.736135371</v>
      </c>
      <c r="G1038" s="52" t="n">
        <f aca="false">IF(-B1038&gt;C1038,1,0)</f>
        <v>0</v>
      </c>
      <c r="H1038" s="52" t="n">
        <f aca="false">IF(-B1038&gt;D1038,1,0)</f>
        <v>0</v>
      </c>
      <c r="I1038" s="52" t="n">
        <f aca="false">IF(-B1038&gt;E1038,1,0)</f>
        <v>0</v>
      </c>
      <c r="J1038" s="52" t="n">
        <f aca="false">IF(-B1038&gt;F1038,1,0)</f>
        <v>0</v>
      </c>
    </row>
    <row r="1039" customFormat="false" ht="15" hidden="false" customHeight="false" outlineLevel="0" collapsed="false">
      <c r="A1039" s="51" t="n">
        <f aca="false">Prices_MTM!A1272</f>
        <v>39217</v>
      </c>
      <c r="B1039" s="43" t="n">
        <f aca="false">Prices_MTM!I1272</f>
        <v>17000.0000000002</v>
      </c>
      <c r="C1039" s="43" t="n">
        <f aca="false">-PERCENTILE(Prices_MTM!I1022:I1271,1-Inputs!$B$8)</f>
        <v>187825</v>
      </c>
      <c r="D1039" s="43" t="n">
        <f aca="false">NORMSINV(Inputs!$B$8)*STDEV(Prices_MTM!I1022:I1271)</f>
        <v>185482.540429764</v>
      </c>
      <c r="E1039" s="43" t="n">
        <f aca="false">-PERCENTILE(Prices_MTM!I1022:I1271,1-Inputs!$B$9)</f>
        <v>261620</v>
      </c>
      <c r="F1039" s="43" t="n">
        <f aca="false">NORMSINV(Inputs!$B$9)*STDEV(Prices_MTM!I1022:I1271)</f>
        <v>262331.496572251</v>
      </c>
      <c r="G1039" s="52" t="n">
        <f aca="false">IF(-B1039&gt;C1039,1,0)</f>
        <v>0</v>
      </c>
      <c r="H1039" s="52" t="n">
        <f aca="false">IF(-B1039&gt;D1039,1,0)</f>
        <v>0</v>
      </c>
      <c r="I1039" s="52" t="n">
        <f aca="false">IF(-B1039&gt;E1039,1,0)</f>
        <v>0</v>
      </c>
      <c r="J1039" s="52" t="n">
        <f aca="false">IF(-B1039&gt;F1039,1,0)</f>
        <v>0</v>
      </c>
    </row>
    <row r="1040" customFormat="false" ht="15" hidden="false" customHeight="false" outlineLevel="0" collapsed="false">
      <c r="A1040" s="51" t="n">
        <f aca="false">Prices_MTM!A1273</f>
        <v>39218</v>
      </c>
      <c r="B1040" s="43" t="n">
        <f aca="false">Prices_MTM!I1273</f>
        <v>-63499.9999999998</v>
      </c>
      <c r="C1040" s="43" t="n">
        <f aca="false">-PERCENTILE(Prices_MTM!I1023:I1272,1-Inputs!$B$8)</f>
        <v>187825</v>
      </c>
      <c r="D1040" s="43" t="n">
        <f aca="false">NORMSINV(Inputs!$B$8)*STDEV(Prices_MTM!I1023:I1272)</f>
        <v>182655.122243673</v>
      </c>
      <c r="E1040" s="43" t="n">
        <f aca="false">-PERCENTILE(Prices_MTM!I1023:I1272,1-Inputs!$B$9)</f>
        <v>261620</v>
      </c>
      <c r="F1040" s="43" t="n">
        <f aca="false">NORMSINV(Inputs!$B$9)*STDEV(Prices_MTM!I1023:I1272)</f>
        <v>258332.625074836</v>
      </c>
      <c r="G1040" s="52" t="n">
        <f aca="false">IF(-B1040&gt;C1040,1,0)</f>
        <v>0</v>
      </c>
      <c r="H1040" s="52" t="n">
        <f aca="false">IF(-B1040&gt;D1040,1,0)</f>
        <v>0</v>
      </c>
      <c r="I1040" s="52" t="n">
        <f aca="false">IF(-B1040&gt;E1040,1,0)</f>
        <v>0</v>
      </c>
      <c r="J1040" s="52" t="n">
        <f aca="false">IF(-B1040&gt;F1040,1,0)</f>
        <v>0</v>
      </c>
    </row>
    <row r="1041" customFormat="false" ht="15" hidden="false" customHeight="false" outlineLevel="0" collapsed="false">
      <c r="A1041" s="51" t="n">
        <f aca="false">Prices_MTM!A1274</f>
        <v>39219</v>
      </c>
      <c r="B1041" s="43" t="n">
        <f aca="false">Prices_MTM!I1274</f>
        <v>113500</v>
      </c>
      <c r="C1041" s="43" t="n">
        <f aca="false">-PERCENTILE(Prices_MTM!I1024:I1273,1-Inputs!$B$8)</f>
        <v>187825</v>
      </c>
      <c r="D1041" s="43" t="n">
        <f aca="false">NORMSINV(Inputs!$B$8)*STDEV(Prices_MTM!I1024:I1273)</f>
        <v>182769.965859641</v>
      </c>
      <c r="E1041" s="43" t="n">
        <f aca="false">-PERCENTILE(Prices_MTM!I1024:I1273,1-Inputs!$B$9)</f>
        <v>261620</v>
      </c>
      <c r="F1041" s="43" t="n">
        <f aca="false">NORMSINV(Inputs!$B$9)*STDEV(Prices_MTM!I1024:I1273)</f>
        <v>258495.050592509</v>
      </c>
      <c r="G1041" s="52" t="n">
        <f aca="false">IF(-B1041&gt;C1041,1,0)</f>
        <v>0</v>
      </c>
      <c r="H1041" s="52" t="n">
        <f aca="false">IF(-B1041&gt;D1041,1,0)</f>
        <v>0</v>
      </c>
      <c r="I1041" s="52" t="n">
        <f aca="false">IF(-B1041&gt;E1041,1,0)</f>
        <v>0</v>
      </c>
      <c r="J1041" s="52" t="n">
        <f aca="false">IF(-B1041&gt;F1041,1,0)</f>
        <v>0</v>
      </c>
    </row>
    <row r="1042" customFormat="false" ht="15" hidden="false" customHeight="false" outlineLevel="0" collapsed="false">
      <c r="A1042" s="51" t="n">
        <f aca="false">Prices_MTM!A1275</f>
        <v>39220</v>
      </c>
      <c r="B1042" s="43" t="n">
        <f aca="false">Prices_MTM!I1275</f>
        <v>1000.00000000051</v>
      </c>
      <c r="C1042" s="43" t="n">
        <f aca="false">-PERCENTILE(Prices_MTM!I1025:I1274,1-Inputs!$B$8)</f>
        <v>187825</v>
      </c>
      <c r="D1042" s="43" t="n">
        <f aca="false">NORMSINV(Inputs!$B$8)*STDEV(Prices_MTM!I1025:I1274)</f>
        <v>182672.349421437</v>
      </c>
      <c r="E1042" s="43" t="n">
        <f aca="false">-PERCENTILE(Prices_MTM!I1025:I1274,1-Inputs!$B$9)</f>
        <v>261620</v>
      </c>
      <c r="F1042" s="43" t="n">
        <f aca="false">NORMSINV(Inputs!$B$9)*STDEV(Prices_MTM!I1025:I1274)</f>
        <v>258356.989801102</v>
      </c>
      <c r="G1042" s="52" t="n">
        <f aca="false">IF(-B1042&gt;C1042,1,0)</f>
        <v>0</v>
      </c>
      <c r="H1042" s="52" t="n">
        <f aca="false">IF(-B1042&gt;D1042,1,0)</f>
        <v>0</v>
      </c>
      <c r="I1042" s="52" t="n">
        <f aca="false">IF(-B1042&gt;E1042,1,0)</f>
        <v>0</v>
      </c>
      <c r="J1042" s="52" t="n">
        <f aca="false">IF(-B1042&gt;F1042,1,0)</f>
        <v>0</v>
      </c>
    </row>
    <row r="1043" customFormat="false" ht="15" hidden="false" customHeight="false" outlineLevel="0" collapsed="false">
      <c r="A1043" s="51" t="n">
        <f aca="false">Prices_MTM!A1276</f>
        <v>39223</v>
      </c>
      <c r="B1043" s="43" t="n">
        <f aca="false">Prices_MTM!I1276</f>
        <v>119499.999999999</v>
      </c>
      <c r="C1043" s="43" t="n">
        <f aca="false">-PERCENTILE(Prices_MTM!I1026:I1275,1-Inputs!$B$8)</f>
        <v>187825</v>
      </c>
      <c r="D1043" s="43" t="n">
        <f aca="false">NORMSINV(Inputs!$B$8)*STDEV(Prices_MTM!I1026:I1275)</f>
        <v>182181.599130897</v>
      </c>
      <c r="E1043" s="43" t="n">
        <f aca="false">-PERCENTILE(Prices_MTM!I1026:I1275,1-Inputs!$B$9)</f>
        <v>261620</v>
      </c>
      <c r="F1043" s="43" t="n">
        <f aca="false">NORMSINV(Inputs!$B$9)*STDEV(Prices_MTM!I1026:I1275)</f>
        <v>257662.912299993</v>
      </c>
      <c r="G1043" s="52" t="n">
        <f aca="false">IF(-B1043&gt;C1043,1,0)</f>
        <v>0</v>
      </c>
      <c r="H1043" s="52" t="n">
        <f aca="false">IF(-B1043&gt;D1043,1,0)</f>
        <v>0</v>
      </c>
      <c r="I1043" s="52" t="n">
        <f aca="false">IF(-B1043&gt;E1043,1,0)</f>
        <v>0</v>
      </c>
      <c r="J1043" s="52" t="n">
        <f aca="false">IF(-B1043&gt;F1043,1,0)</f>
        <v>0</v>
      </c>
    </row>
    <row r="1044" customFormat="false" ht="15" hidden="false" customHeight="false" outlineLevel="0" collapsed="false">
      <c r="A1044" s="51" t="n">
        <f aca="false">Prices_MTM!A1277</f>
        <v>39224</v>
      </c>
      <c r="B1044" s="43" t="n">
        <f aca="false">Prices_MTM!I1277</f>
        <v>-161000</v>
      </c>
      <c r="C1044" s="43" t="n">
        <f aca="false">-PERCENTILE(Prices_MTM!I1027:I1276,1-Inputs!$B$8)</f>
        <v>187825</v>
      </c>
      <c r="D1044" s="43" t="n">
        <f aca="false">NORMSINV(Inputs!$B$8)*STDEV(Prices_MTM!I1027:I1276)</f>
        <v>182310.14019703</v>
      </c>
      <c r="E1044" s="43" t="n">
        <f aca="false">-PERCENTILE(Prices_MTM!I1027:I1276,1-Inputs!$B$9)</f>
        <v>261620</v>
      </c>
      <c r="F1044" s="43" t="n">
        <f aca="false">NORMSINV(Inputs!$B$9)*STDEV(Prices_MTM!I1027:I1276)</f>
        <v>257844.710382829</v>
      </c>
      <c r="G1044" s="52" t="n">
        <f aca="false">IF(-B1044&gt;C1044,1,0)</f>
        <v>0</v>
      </c>
      <c r="H1044" s="52" t="n">
        <f aca="false">IF(-B1044&gt;D1044,1,0)</f>
        <v>0</v>
      </c>
      <c r="I1044" s="52" t="n">
        <f aca="false">IF(-B1044&gt;E1044,1,0)</f>
        <v>0</v>
      </c>
      <c r="J1044" s="52" t="n">
        <f aca="false">IF(-B1044&gt;F1044,1,0)</f>
        <v>0</v>
      </c>
    </row>
    <row r="1045" customFormat="false" ht="15" hidden="false" customHeight="false" outlineLevel="0" collapsed="false">
      <c r="A1045" s="51" t="n">
        <f aca="false">Prices_MTM!A1278</f>
        <v>39225</v>
      </c>
      <c r="B1045" s="43" t="n">
        <f aca="false">Prices_MTM!I1278</f>
        <v>-29000.0000000006</v>
      </c>
      <c r="C1045" s="43" t="n">
        <f aca="false">-PERCENTILE(Prices_MTM!I1028:I1277,1-Inputs!$B$8)</f>
        <v>187825</v>
      </c>
      <c r="D1045" s="43" t="n">
        <f aca="false">NORMSINV(Inputs!$B$8)*STDEV(Prices_MTM!I1028:I1277)</f>
        <v>183035.253061944</v>
      </c>
      <c r="E1045" s="43" t="n">
        <f aca="false">-PERCENTILE(Prices_MTM!I1028:I1277,1-Inputs!$B$9)</f>
        <v>261620</v>
      </c>
      <c r="F1045" s="43" t="n">
        <f aca="false">NORMSINV(Inputs!$B$9)*STDEV(Prices_MTM!I1028:I1277)</f>
        <v>258870.251345316</v>
      </c>
      <c r="G1045" s="52" t="n">
        <f aca="false">IF(-B1045&gt;C1045,1,0)</f>
        <v>0</v>
      </c>
      <c r="H1045" s="52" t="n">
        <f aca="false">IF(-B1045&gt;D1045,1,0)</f>
        <v>0</v>
      </c>
      <c r="I1045" s="52" t="n">
        <f aca="false">IF(-B1045&gt;E1045,1,0)</f>
        <v>0</v>
      </c>
      <c r="J1045" s="52" t="n">
        <f aca="false">IF(-B1045&gt;F1045,1,0)</f>
        <v>0</v>
      </c>
    </row>
    <row r="1046" customFormat="false" ht="15" hidden="false" customHeight="false" outlineLevel="0" collapsed="false">
      <c r="A1046" s="51" t="n">
        <f aca="false">Prices_MTM!A1279</f>
        <v>39226</v>
      </c>
      <c r="B1046" s="43" t="n">
        <f aca="false">Prices_MTM!I1279</f>
        <v>-195499.999999999</v>
      </c>
      <c r="C1046" s="43" t="n">
        <f aca="false">-PERCENTILE(Prices_MTM!I1029:I1278,1-Inputs!$B$8)</f>
        <v>187825</v>
      </c>
      <c r="D1046" s="43" t="n">
        <f aca="false">NORMSINV(Inputs!$B$8)*STDEV(Prices_MTM!I1029:I1278)</f>
        <v>181799.039008943</v>
      </c>
      <c r="E1046" s="43" t="n">
        <f aca="false">-PERCENTILE(Prices_MTM!I1029:I1278,1-Inputs!$B$9)</f>
        <v>261620</v>
      </c>
      <c r="F1046" s="43" t="n">
        <f aca="false">NORMSINV(Inputs!$B$9)*STDEV(Prices_MTM!I1029:I1278)</f>
        <v>257121.850218955</v>
      </c>
      <c r="G1046" s="52" t="n">
        <f aca="false">IF(-B1046&gt;C1046,1,0)</f>
        <v>1</v>
      </c>
      <c r="H1046" s="52" t="n">
        <f aca="false">IF(-B1046&gt;D1046,1,0)</f>
        <v>1</v>
      </c>
      <c r="I1046" s="52" t="n">
        <f aca="false">IF(-B1046&gt;E1046,1,0)</f>
        <v>0</v>
      </c>
      <c r="J1046" s="52" t="n">
        <f aca="false">IF(-B1046&gt;F1046,1,0)</f>
        <v>0</v>
      </c>
    </row>
    <row r="1047" customFormat="false" ht="15" hidden="false" customHeight="false" outlineLevel="0" collapsed="false">
      <c r="A1047" s="51" t="n">
        <f aca="false">Prices_MTM!A1280</f>
        <v>39227</v>
      </c>
      <c r="B1047" s="43" t="n">
        <f aca="false">Prices_MTM!I1280</f>
        <v>159000</v>
      </c>
      <c r="C1047" s="43" t="n">
        <f aca="false">-PERCENTILE(Prices_MTM!I1030:I1279,1-Inputs!$B$8)</f>
        <v>189050</v>
      </c>
      <c r="D1047" s="43" t="n">
        <f aca="false">NORMSINV(Inputs!$B$8)*STDEV(Prices_MTM!I1030:I1279)</f>
        <v>182904.188714059</v>
      </c>
      <c r="E1047" s="43" t="n">
        <f aca="false">-PERCENTILE(Prices_MTM!I1030:I1279,1-Inputs!$B$9)</f>
        <v>261620</v>
      </c>
      <c r="F1047" s="43" t="n">
        <f aca="false">NORMSINV(Inputs!$B$9)*STDEV(Prices_MTM!I1030:I1279)</f>
        <v>258684.884536945</v>
      </c>
      <c r="G1047" s="52" t="n">
        <f aca="false">IF(-B1047&gt;C1047,1,0)</f>
        <v>0</v>
      </c>
      <c r="H1047" s="52" t="n">
        <f aca="false">IF(-B1047&gt;D1047,1,0)</f>
        <v>0</v>
      </c>
      <c r="I1047" s="52" t="n">
        <f aca="false">IF(-B1047&gt;E1047,1,0)</f>
        <v>0</v>
      </c>
      <c r="J1047" s="52" t="n">
        <f aca="false">IF(-B1047&gt;F1047,1,0)</f>
        <v>0</v>
      </c>
    </row>
    <row r="1048" customFormat="false" ht="15" hidden="false" customHeight="false" outlineLevel="0" collapsed="false">
      <c r="A1048" s="51" t="n">
        <f aca="false">Prices_MTM!A1281</f>
        <v>39231</v>
      </c>
      <c r="B1048" s="43" t="n">
        <f aca="false">Prices_MTM!I1281</f>
        <v>-69500.0000000008</v>
      </c>
      <c r="C1048" s="43" t="n">
        <f aca="false">-PERCENTILE(Prices_MTM!I1031:I1280,1-Inputs!$B$8)</f>
        <v>189050</v>
      </c>
      <c r="D1048" s="43" t="n">
        <f aca="false">NORMSINV(Inputs!$B$8)*STDEV(Prices_MTM!I1031:I1280)</f>
        <v>183346.686892172</v>
      </c>
      <c r="E1048" s="43" t="n">
        <f aca="false">-PERCENTILE(Prices_MTM!I1031:I1280,1-Inputs!$B$9)</f>
        <v>261620</v>
      </c>
      <c r="F1048" s="43" t="n">
        <f aca="false">NORMSINV(Inputs!$B$9)*STDEV(Prices_MTM!I1031:I1280)</f>
        <v>259310.718154632</v>
      </c>
      <c r="G1048" s="52" t="n">
        <f aca="false">IF(-B1048&gt;C1048,1,0)</f>
        <v>0</v>
      </c>
      <c r="H1048" s="52" t="n">
        <f aca="false">IF(-B1048&gt;D1048,1,0)</f>
        <v>0</v>
      </c>
      <c r="I1048" s="52" t="n">
        <f aca="false">IF(-B1048&gt;E1048,1,0)</f>
        <v>0</v>
      </c>
      <c r="J1048" s="52" t="n">
        <f aca="false">IF(-B1048&gt;F1048,1,0)</f>
        <v>0</v>
      </c>
    </row>
    <row r="1049" customFormat="false" ht="15" hidden="false" customHeight="false" outlineLevel="0" collapsed="false">
      <c r="A1049" s="51" t="n">
        <f aca="false">Prices_MTM!A1282</f>
        <v>39232</v>
      </c>
      <c r="B1049" s="43" t="n">
        <f aca="false">Prices_MTM!I1282</f>
        <v>111500</v>
      </c>
      <c r="C1049" s="43" t="n">
        <f aca="false">-PERCENTILE(Prices_MTM!I1032:I1281,1-Inputs!$B$8)</f>
        <v>187825</v>
      </c>
      <c r="D1049" s="43" t="n">
        <f aca="false">NORMSINV(Inputs!$B$8)*STDEV(Prices_MTM!I1032:I1281)</f>
        <v>179761.770561364</v>
      </c>
      <c r="E1049" s="43" t="n">
        <f aca="false">-PERCENTILE(Prices_MTM!I1032:I1281,1-Inputs!$B$9)</f>
        <v>247660</v>
      </c>
      <c r="F1049" s="43" t="n">
        <f aca="false">NORMSINV(Inputs!$B$9)*STDEV(Prices_MTM!I1032:I1281)</f>
        <v>254240.502575483</v>
      </c>
      <c r="G1049" s="52" t="n">
        <f aca="false">IF(-B1049&gt;C1049,1,0)</f>
        <v>0</v>
      </c>
      <c r="H1049" s="52" t="n">
        <f aca="false">IF(-B1049&gt;D1049,1,0)</f>
        <v>0</v>
      </c>
      <c r="I1049" s="52" t="n">
        <f aca="false">IF(-B1049&gt;E1049,1,0)</f>
        <v>0</v>
      </c>
      <c r="J1049" s="52" t="n">
        <f aca="false">IF(-B1049&gt;F1049,1,0)</f>
        <v>0</v>
      </c>
    </row>
    <row r="1050" customFormat="false" ht="15" hidden="false" customHeight="false" outlineLevel="0" collapsed="false">
      <c r="A1050" s="51" t="n">
        <f aca="false">Prices_MTM!A1283</f>
        <v>39233</v>
      </c>
      <c r="B1050" s="43" t="n">
        <f aca="false">Prices_MTM!I1283</f>
        <v>27999.9999999994</v>
      </c>
      <c r="C1050" s="43" t="n">
        <f aca="false">-PERCENTILE(Prices_MTM!I1033:I1282,1-Inputs!$B$8)</f>
        <v>184975</v>
      </c>
      <c r="D1050" s="43" t="n">
        <f aca="false">NORMSINV(Inputs!$B$8)*STDEV(Prices_MTM!I1033:I1282)</f>
        <v>178682.390916188</v>
      </c>
      <c r="E1050" s="43" t="n">
        <f aca="false">-PERCENTILE(Prices_MTM!I1033:I1282,1-Inputs!$B$9)</f>
        <v>247660</v>
      </c>
      <c r="F1050" s="43" t="n">
        <f aca="false">NORMSINV(Inputs!$B$9)*STDEV(Prices_MTM!I1033:I1282)</f>
        <v>252713.915345048</v>
      </c>
      <c r="G1050" s="52" t="n">
        <f aca="false">IF(-B1050&gt;C1050,1,0)</f>
        <v>0</v>
      </c>
      <c r="H1050" s="52" t="n">
        <f aca="false">IF(-B1050&gt;D1050,1,0)</f>
        <v>0</v>
      </c>
      <c r="I1050" s="52" t="n">
        <f aca="false">IF(-B1050&gt;E1050,1,0)</f>
        <v>0</v>
      </c>
      <c r="J1050" s="52" t="n">
        <f aca="false">IF(-B1050&gt;F1050,1,0)</f>
        <v>0</v>
      </c>
    </row>
    <row r="1051" customFormat="false" ht="15" hidden="false" customHeight="false" outlineLevel="0" collapsed="false">
      <c r="A1051" s="51" t="n">
        <f aca="false">Prices_MTM!A1284</f>
        <v>39234</v>
      </c>
      <c r="B1051" s="43" t="n">
        <f aca="false">Prices_MTM!I1284</f>
        <v>83500.0000000008</v>
      </c>
      <c r="C1051" s="43" t="n">
        <f aca="false">-PERCENTILE(Prices_MTM!I1034:I1283,1-Inputs!$B$8)</f>
        <v>184975</v>
      </c>
      <c r="D1051" s="43" t="n">
        <f aca="false">NORMSINV(Inputs!$B$8)*STDEV(Prices_MTM!I1034:I1283)</f>
        <v>173794.313167641</v>
      </c>
      <c r="E1051" s="43" t="n">
        <f aca="false">-PERCENTILE(Prices_MTM!I1034:I1283,1-Inputs!$B$9)</f>
        <v>247660</v>
      </c>
      <c r="F1051" s="43" t="n">
        <f aca="false">NORMSINV(Inputs!$B$9)*STDEV(Prices_MTM!I1034:I1283)</f>
        <v>245800.613704005</v>
      </c>
      <c r="G1051" s="52" t="n">
        <f aca="false">IF(-B1051&gt;C1051,1,0)</f>
        <v>0</v>
      </c>
      <c r="H1051" s="52" t="n">
        <f aca="false">IF(-B1051&gt;D1051,1,0)</f>
        <v>0</v>
      </c>
      <c r="I1051" s="52" t="n">
        <f aca="false">IF(-B1051&gt;E1051,1,0)</f>
        <v>0</v>
      </c>
      <c r="J1051" s="52" t="n">
        <f aca="false">IF(-B1051&gt;F1051,1,0)</f>
        <v>0</v>
      </c>
    </row>
    <row r="1052" customFormat="false" ht="15" hidden="false" customHeight="false" outlineLevel="0" collapsed="false">
      <c r="A1052" s="51" t="n">
        <f aca="false">Prices_MTM!A1285</f>
        <v>39237</v>
      </c>
      <c r="B1052" s="43" t="n">
        <f aca="false">Prices_MTM!I1285</f>
        <v>-4500.00000000018</v>
      </c>
      <c r="C1052" s="43" t="n">
        <f aca="false">-PERCENTILE(Prices_MTM!I1035:I1284,1-Inputs!$B$8)</f>
        <v>184975</v>
      </c>
      <c r="D1052" s="43" t="n">
        <f aca="false">NORMSINV(Inputs!$B$8)*STDEV(Prices_MTM!I1035:I1284)</f>
        <v>174018.855943516</v>
      </c>
      <c r="E1052" s="43" t="n">
        <f aca="false">-PERCENTILE(Prices_MTM!I1035:I1284,1-Inputs!$B$9)</f>
        <v>247660</v>
      </c>
      <c r="F1052" s="43" t="n">
        <f aca="false">NORMSINV(Inputs!$B$9)*STDEV(Prices_MTM!I1035:I1284)</f>
        <v>246118.18883697</v>
      </c>
      <c r="G1052" s="52" t="n">
        <f aca="false">IF(-B1052&gt;C1052,1,0)</f>
        <v>0</v>
      </c>
      <c r="H1052" s="52" t="n">
        <f aca="false">IF(-B1052&gt;D1052,1,0)</f>
        <v>0</v>
      </c>
      <c r="I1052" s="52" t="n">
        <f aca="false">IF(-B1052&gt;E1052,1,0)</f>
        <v>0</v>
      </c>
      <c r="J1052" s="52" t="n">
        <f aca="false">IF(-B1052&gt;F1052,1,0)</f>
        <v>0</v>
      </c>
    </row>
    <row r="1053" customFormat="false" ht="15" hidden="false" customHeight="false" outlineLevel="0" collapsed="false">
      <c r="A1053" s="51" t="n">
        <f aca="false">Prices_MTM!A1286</f>
        <v>39238</v>
      </c>
      <c r="B1053" s="43" t="n">
        <f aca="false">Prices_MTM!I1286</f>
        <v>-77000.0000000003</v>
      </c>
      <c r="C1053" s="43" t="n">
        <f aca="false">-PERCENTILE(Prices_MTM!I1036:I1285,1-Inputs!$B$8)</f>
        <v>184975</v>
      </c>
      <c r="D1053" s="43" t="n">
        <f aca="false">NORMSINV(Inputs!$B$8)*STDEV(Prices_MTM!I1036:I1285)</f>
        <v>173778.130620293</v>
      </c>
      <c r="E1053" s="43" t="n">
        <f aca="false">-PERCENTILE(Prices_MTM!I1036:I1285,1-Inputs!$B$9)</f>
        <v>247660</v>
      </c>
      <c r="F1053" s="43" t="n">
        <f aca="false">NORMSINV(Inputs!$B$9)*STDEV(Prices_MTM!I1036:I1285)</f>
        <v>245777.726418473</v>
      </c>
      <c r="G1053" s="52" t="n">
        <f aca="false">IF(-B1053&gt;C1053,1,0)</f>
        <v>0</v>
      </c>
      <c r="H1053" s="52" t="n">
        <f aca="false">IF(-B1053&gt;D1053,1,0)</f>
        <v>0</v>
      </c>
      <c r="I1053" s="52" t="n">
        <f aca="false">IF(-B1053&gt;E1053,1,0)</f>
        <v>0</v>
      </c>
      <c r="J1053" s="52" t="n">
        <f aca="false">IF(-B1053&gt;F1053,1,0)</f>
        <v>0</v>
      </c>
    </row>
    <row r="1054" customFormat="false" ht="15" hidden="false" customHeight="false" outlineLevel="0" collapsed="false">
      <c r="A1054" s="51" t="n">
        <f aca="false">Prices_MTM!A1287</f>
        <v>39239</v>
      </c>
      <c r="B1054" s="43" t="n">
        <f aca="false">Prices_MTM!I1287</f>
        <v>27000.0000000003</v>
      </c>
      <c r="C1054" s="43" t="n">
        <f aca="false">-PERCENTILE(Prices_MTM!I1037:I1286,1-Inputs!$B$8)</f>
        <v>184975</v>
      </c>
      <c r="D1054" s="43" t="n">
        <f aca="false">NORMSINV(Inputs!$B$8)*STDEV(Prices_MTM!I1037:I1286)</f>
        <v>173369.671251023</v>
      </c>
      <c r="E1054" s="43" t="n">
        <f aca="false">-PERCENTILE(Prices_MTM!I1037:I1286,1-Inputs!$B$9)</f>
        <v>247660</v>
      </c>
      <c r="F1054" s="43" t="n">
        <f aca="false">NORMSINV(Inputs!$B$9)*STDEV(Prices_MTM!I1037:I1286)</f>
        <v>245200.034537709</v>
      </c>
      <c r="G1054" s="52" t="n">
        <f aca="false">IF(-B1054&gt;C1054,1,0)</f>
        <v>0</v>
      </c>
      <c r="H1054" s="52" t="n">
        <f aca="false">IF(-B1054&gt;D1054,1,0)</f>
        <v>0</v>
      </c>
      <c r="I1054" s="52" t="n">
        <f aca="false">IF(-B1054&gt;E1054,1,0)</f>
        <v>0</v>
      </c>
      <c r="J1054" s="52" t="n">
        <f aca="false">IF(-B1054&gt;F1054,1,0)</f>
        <v>0</v>
      </c>
    </row>
    <row r="1055" customFormat="false" ht="15" hidden="false" customHeight="false" outlineLevel="0" collapsed="false">
      <c r="A1055" s="51" t="n">
        <f aca="false">Prices_MTM!A1288</f>
        <v>39240</v>
      </c>
      <c r="B1055" s="43" t="n">
        <f aca="false">Prices_MTM!I1288</f>
        <v>53000.0000000008</v>
      </c>
      <c r="C1055" s="43" t="n">
        <f aca="false">-PERCENTILE(Prices_MTM!I1038:I1287,1-Inputs!$B$8)</f>
        <v>184975</v>
      </c>
      <c r="D1055" s="43" t="n">
        <f aca="false">NORMSINV(Inputs!$B$8)*STDEV(Prices_MTM!I1038:I1287)</f>
        <v>173357.314909792</v>
      </c>
      <c r="E1055" s="43" t="n">
        <f aca="false">-PERCENTILE(Prices_MTM!I1038:I1287,1-Inputs!$B$9)</f>
        <v>247660</v>
      </c>
      <c r="F1055" s="43" t="n">
        <f aca="false">NORMSINV(Inputs!$B$9)*STDEV(Prices_MTM!I1038:I1287)</f>
        <v>245182.558728505</v>
      </c>
      <c r="G1055" s="52" t="n">
        <f aca="false">IF(-B1055&gt;C1055,1,0)</f>
        <v>0</v>
      </c>
      <c r="H1055" s="52" t="n">
        <f aca="false">IF(-B1055&gt;D1055,1,0)</f>
        <v>0</v>
      </c>
      <c r="I1055" s="52" t="n">
        <f aca="false">IF(-B1055&gt;E1055,1,0)</f>
        <v>0</v>
      </c>
      <c r="J1055" s="52" t="n">
        <f aca="false">IF(-B1055&gt;F1055,1,0)</f>
        <v>0</v>
      </c>
    </row>
    <row r="1056" customFormat="false" ht="15" hidden="false" customHeight="false" outlineLevel="0" collapsed="false">
      <c r="A1056" s="51" t="n">
        <f aca="false">Prices_MTM!A1289</f>
        <v>39241</v>
      </c>
      <c r="B1056" s="43" t="n">
        <f aca="false">Prices_MTM!I1289</f>
        <v>-99000.0000000009</v>
      </c>
      <c r="C1056" s="43" t="n">
        <f aca="false">-PERCENTILE(Prices_MTM!I1039:I1288,1-Inputs!$B$8)</f>
        <v>181375.000000001</v>
      </c>
      <c r="D1056" s="43" t="n">
        <f aca="false">NORMSINV(Inputs!$B$8)*STDEV(Prices_MTM!I1039:I1288)</f>
        <v>172225.584775218</v>
      </c>
      <c r="E1056" s="43" t="n">
        <f aca="false">-PERCENTILE(Prices_MTM!I1039:I1288,1-Inputs!$B$9)</f>
        <v>247660</v>
      </c>
      <c r="F1056" s="43" t="n">
        <f aca="false">NORMSINV(Inputs!$B$9)*STDEV(Prices_MTM!I1039:I1288)</f>
        <v>243581.931201888</v>
      </c>
      <c r="G1056" s="52" t="n">
        <f aca="false">IF(-B1056&gt;C1056,1,0)</f>
        <v>0</v>
      </c>
      <c r="H1056" s="52" t="n">
        <f aca="false">IF(-B1056&gt;D1056,1,0)</f>
        <v>0</v>
      </c>
      <c r="I1056" s="52" t="n">
        <f aca="false">IF(-B1056&gt;E1056,1,0)</f>
        <v>0</v>
      </c>
      <c r="J1056" s="52" t="n">
        <f aca="false">IF(-B1056&gt;F1056,1,0)</f>
        <v>0</v>
      </c>
    </row>
    <row r="1057" customFormat="false" ht="15" hidden="false" customHeight="false" outlineLevel="0" collapsed="false">
      <c r="A1057" s="51" t="n">
        <f aca="false">Prices_MTM!A1290</f>
        <v>39244</v>
      </c>
      <c r="B1057" s="43" t="n">
        <f aca="false">Prices_MTM!I1290</f>
        <v>174500.000000001</v>
      </c>
      <c r="C1057" s="43" t="n">
        <f aca="false">-PERCENTILE(Prices_MTM!I1040:I1289,1-Inputs!$B$8)</f>
        <v>181375.000000001</v>
      </c>
      <c r="D1057" s="43" t="n">
        <f aca="false">NORMSINV(Inputs!$B$8)*STDEV(Prices_MTM!I1040:I1289)</f>
        <v>172269.762463017</v>
      </c>
      <c r="E1057" s="43" t="n">
        <f aca="false">-PERCENTILE(Prices_MTM!I1040:I1289,1-Inputs!$B$9)</f>
        <v>247660</v>
      </c>
      <c r="F1057" s="43" t="n">
        <f aca="false">NORMSINV(Inputs!$B$9)*STDEV(Prices_MTM!I1040:I1289)</f>
        <v>243644.412548803</v>
      </c>
      <c r="G1057" s="52" t="n">
        <f aca="false">IF(-B1057&gt;C1057,1,0)</f>
        <v>0</v>
      </c>
      <c r="H1057" s="52" t="n">
        <f aca="false">IF(-B1057&gt;D1057,1,0)</f>
        <v>0</v>
      </c>
      <c r="I1057" s="52" t="n">
        <f aca="false">IF(-B1057&gt;E1057,1,0)</f>
        <v>0</v>
      </c>
      <c r="J1057" s="52" t="n">
        <f aca="false">IF(-B1057&gt;F1057,1,0)</f>
        <v>0</v>
      </c>
    </row>
    <row r="1058" customFormat="false" ht="15" hidden="false" customHeight="false" outlineLevel="0" collapsed="false">
      <c r="A1058" s="51" t="n">
        <f aca="false">Prices_MTM!A1291</f>
        <v>39245</v>
      </c>
      <c r="B1058" s="43" t="n">
        <f aca="false">Prices_MTM!I1291</f>
        <v>-42500.0000000011</v>
      </c>
      <c r="C1058" s="43" t="n">
        <f aca="false">-PERCENTILE(Prices_MTM!I1041:I1290,1-Inputs!$B$8)</f>
        <v>181375.000000001</v>
      </c>
      <c r="D1058" s="43" t="n">
        <f aca="false">NORMSINV(Inputs!$B$8)*STDEV(Prices_MTM!I1041:I1290)</f>
        <v>172826.056315725</v>
      </c>
      <c r="E1058" s="43" t="n">
        <f aca="false">-PERCENTILE(Prices_MTM!I1041:I1290,1-Inputs!$B$9)</f>
        <v>247660</v>
      </c>
      <c r="F1058" s="43" t="n">
        <f aca="false">NORMSINV(Inputs!$B$9)*STDEV(Prices_MTM!I1041:I1290)</f>
        <v>244431.189560682</v>
      </c>
      <c r="G1058" s="52" t="n">
        <f aca="false">IF(-B1058&gt;C1058,1,0)</f>
        <v>0</v>
      </c>
      <c r="H1058" s="52" t="n">
        <f aca="false">IF(-B1058&gt;D1058,1,0)</f>
        <v>0</v>
      </c>
      <c r="I1058" s="52" t="n">
        <f aca="false">IF(-B1058&gt;E1058,1,0)</f>
        <v>0</v>
      </c>
      <c r="J1058" s="52" t="n">
        <f aca="false">IF(-B1058&gt;F1058,1,0)</f>
        <v>0</v>
      </c>
    </row>
    <row r="1059" customFormat="false" ht="15" hidden="false" customHeight="false" outlineLevel="0" collapsed="false">
      <c r="A1059" s="51" t="n">
        <f aca="false">Prices_MTM!A1292</f>
        <v>39246</v>
      </c>
      <c r="B1059" s="43" t="n">
        <f aca="false">Prices_MTM!I1292</f>
        <v>47000.0000000006</v>
      </c>
      <c r="C1059" s="43" t="n">
        <f aca="false">-PERCENTILE(Prices_MTM!I1042:I1291,1-Inputs!$B$8)</f>
        <v>181375.000000001</v>
      </c>
      <c r="D1059" s="43" t="n">
        <f aca="false">NORMSINV(Inputs!$B$8)*STDEV(Prices_MTM!I1042:I1291)</f>
        <v>172034.780792591</v>
      </c>
      <c r="E1059" s="43" t="n">
        <f aca="false">-PERCENTILE(Prices_MTM!I1042:I1291,1-Inputs!$B$9)</f>
        <v>247660</v>
      </c>
      <c r="F1059" s="43" t="n">
        <f aca="false">NORMSINV(Inputs!$B$9)*STDEV(Prices_MTM!I1042:I1291)</f>
        <v>243312.073488065</v>
      </c>
      <c r="G1059" s="52" t="n">
        <f aca="false">IF(-B1059&gt;C1059,1,0)</f>
        <v>0</v>
      </c>
      <c r="H1059" s="52" t="n">
        <f aca="false">IF(-B1059&gt;D1059,1,0)</f>
        <v>0</v>
      </c>
      <c r="I1059" s="52" t="n">
        <f aca="false">IF(-B1059&gt;E1059,1,0)</f>
        <v>0</v>
      </c>
      <c r="J1059" s="52" t="n">
        <f aca="false">IF(-B1059&gt;F1059,1,0)</f>
        <v>0</v>
      </c>
    </row>
    <row r="1060" customFormat="false" ht="15" hidden="false" customHeight="false" outlineLevel="0" collapsed="false">
      <c r="A1060" s="51" t="n">
        <f aca="false">Prices_MTM!A1293</f>
        <v>39247</v>
      </c>
      <c r="B1060" s="43" t="n">
        <f aca="false">Prices_MTM!I1293</f>
        <v>47999.9999999997</v>
      </c>
      <c r="C1060" s="43" t="n">
        <f aca="false">-PERCENTILE(Prices_MTM!I1043:I1292,1-Inputs!$B$8)</f>
        <v>179775</v>
      </c>
      <c r="D1060" s="43" t="n">
        <f aca="false">NORMSINV(Inputs!$B$8)*STDEV(Prices_MTM!I1043:I1292)</f>
        <v>170416.127955169</v>
      </c>
      <c r="E1060" s="43" t="n">
        <f aca="false">-PERCENTILE(Prices_MTM!I1043:I1292,1-Inputs!$B$9)</f>
        <v>247660</v>
      </c>
      <c r="F1060" s="43" t="n">
        <f aca="false">NORMSINV(Inputs!$B$9)*STDEV(Prices_MTM!I1043:I1292)</f>
        <v>241022.781890657</v>
      </c>
      <c r="G1060" s="52" t="n">
        <f aca="false">IF(-B1060&gt;C1060,1,0)</f>
        <v>0</v>
      </c>
      <c r="H1060" s="52" t="n">
        <f aca="false">IF(-B1060&gt;D1060,1,0)</f>
        <v>0</v>
      </c>
      <c r="I1060" s="52" t="n">
        <f aca="false">IF(-B1060&gt;E1060,1,0)</f>
        <v>0</v>
      </c>
      <c r="J1060" s="52" t="n">
        <f aca="false">IF(-B1060&gt;F1060,1,0)</f>
        <v>0</v>
      </c>
    </row>
    <row r="1061" customFormat="false" ht="15" hidden="false" customHeight="false" outlineLevel="0" collapsed="false">
      <c r="A1061" s="51" t="n">
        <f aca="false">Prices_MTM!A1294</f>
        <v>39248</v>
      </c>
      <c r="B1061" s="43" t="n">
        <f aca="false">Prices_MTM!I1294</f>
        <v>19500.0000000007</v>
      </c>
      <c r="C1061" s="43" t="n">
        <f aca="false">-PERCENTILE(Prices_MTM!I1044:I1293,1-Inputs!$B$8)</f>
        <v>179775</v>
      </c>
      <c r="D1061" s="43" t="n">
        <f aca="false">NORMSINV(Inputs!$B$8)*STDEV(Prices_MTM!I1044:I1293)</f>
        <v>170483.45504562</v>
      </c>
      <c r="E1061" s="43" t="n">
        <f aca="false">-PERCENTILE(Prices_MTM!I1044:I1293,1-Inputs!$B$9)</f>
        <v>247660</v>
      </c>
      <c r="F1061" s="43" t="n">
        <f aca="false">NORMSINV(Inputs!$B$9)*STDEV(Prices_MTM!I1044:I1293)</f>
        <v>241118.003879513</v>
      </c>
      <c r="G1061" s="52" t="n">
        <f aca="false">IF(-B1061&gt;C1061,1,0)</f>
        <v>0</v>
      </c>
      <c r="H1061" s="52" t="n">
        <f aca="false">IF(-B1061&gt;D1061,1,0)</f>
        <v>0</v>
      </c>
      <c r="I1061" s="52" t="n">
        <f aca="false">IF(-B1061&gt;E1061,1,0)</f>
        <v>0</v>
      </c>
      <c r="J1061" s="52" t="n">
        <f aca="false">IF(-B1061&gt;F1061,1,0)</f>
        <v>0</v>
      </c>
    </row>
    <row r="1062" customFormat="false" ht="15" hidden="false" customHeight="false" outlineLevel="0" collapsed="false">
      <c r="A1062" s="51" t="n">
        <f aca="false">Prices_MTM!A1295</f>
        <v>39251</v>
      </c>
      <c r="B1062" s="43" t="n">
        <f aca="false">Prices_MTM!I1295</f>
        <v>66999.9999999995</v>
      </c>
      <c r="C1062" s="43" t="n">
        <f aca="false">-PERCENTILE(Prices_MTM!I1045:I1294,1-Inputs!$B$8)</f>
        <v>179775</v>
      </c>
      <c r="D1062" s="43" t="n">
        <f aca="false">NORMSINV(Inputs!$B$8)*STDEV(Prices_MTM!I1045:I1294)</f>
        <v>170487.974541224</v>
      </c>
      <c r="E1062" s="43" t="n">
        <f aca="false">-PERCENTILE(Prices_MTM!I1045:I1294,1-Inputs!$B$9)</f>
        <v>247660</v>
      </c>
      <c r="F1062" s="43" t="n">
        <f aca="false">NORMSINV(Inputs!$B$9)*STDEV(Prices_MTM!I1045:I1294)</f>
        <v>241124.395888392</v>
      </c>
      <c r="G1062" s="52" t="n">
        <f aca="false">IF(-B1062&gt;C1062,1,0)</f>
        <v>0</v>
      </c>
      <c r="H1062" s="52" t="n">
        <f aca="false">IF(-B1062&gt;D1062,1,0)</f>
        <v>0</v>
      </c>
      <c r="I1062" s="52" t="n">
        <f aca="false">IF(-B1062&gt;E1062,1,0)</f>
        <v>0</v>
      </c>
      <c r="J1062" s="52" t="n">
        <f aca="false">IF(-B1062&gt;F1062,1,0)</f>
        <v>0</v>
      </c>
    </row>
    <row r="1063" customFormat="false" ht="15" hidden="false" customHeight="false" outlineLevel="0" collapsed="false">
      <c r="A1063" s="51" t="n">
        <f aca="false">Prices_MTM!A1296</f>
        <v>39252</v>
      </c>
      <c r="B1063" s="43" t="n">
        <f aca="false">Prices_MTM!I1296</f>
        <v>17000.0000000002</v>
      </c>
      <c r="C1063" s="43" t="n">
        <f aca="false">-PERCENTILE(Prices_MTM!I1046:I1295,1-Inputs!$B$8)</f>
        <v>179775</v>
      </c>
      <c r="D1063" s="43" t="n">
        <f aca="false">NORMSINV(Inputs!$B$8)*STDEV(Prices_MTM!I1046:I1295)</f>
        <v>170280.180915118</v>
      </c>
      <c r="E1063" s="43" t="n">
        <f aca="false">-PERCENTILE(Prices_MTM!I1046:I1295,1-Inputs!$B$9)</f>
        <v>247660</v>
      </c>
      <c r="F1063" s="43" t="n">
        <f aca="false">NORMSINV(Inputs!$B$9)*STDEV(Prices_MTM!I1046:I1295)</f>
        <v>240830.509397576</v>
      </c>
      <c r="G1063" s="52" t="n">
        <f aca="false">IF(-B1063&gt;C1063,1,0)</f>
        <v>0</v>
      </c>
      <c r="H1063" s="52" t="n">
        <f aca="false">IF(-B1063&gt;D1063,1,0)</f>
        <v>0</v>
      </c>
      <c r="I1063" s="52" t="n">
        <f aca="false">IF(-B1063&gt;E1063,1,0)</f>
        <v>0</v>
      </c>
      <c r="J1063" s="52" t="n">
        <f aca="false">IF(-B1063&gt;F1063,1,0)</f>
        <v>0</v>
      </c>
    </row>
    <row r="1064" customFormat="false" ht="15" hidden="false" customHeight="false" outlineLevel="0" collapsed="false">
      <c r="A1064" s="51" t="n">
        <f aca="false">Prices_MTM!A1297</f>
        <v>39253</v>
      </c>
      <c r="B1064" s="43" t="n">
        <f aca="false">Prices_MTM!I1297</f>
        <v>15999.9999999997</v>
      </c>
      <c r="C1064" s="43" t="n">
        <f aca="false">-PERCENTILE(Prices_MTM!I1047:I1296,1-Inputs!$B$8)</f>
        <v>179775</v>
      </c>
      <c r="D1064" s="43" t="n">
        <f aca="false">NORMSINV(Inputs!$B$8)*STDEV(Prices_MTM!I1047:I1296)</f>
        <v>170002.275144078</v>
      </c>
      <c r="E1064" s="43" t="n">
        <f aca="false">-PERCENTILE(Prices_MTM!I1047:I1296,1-Inputs!$B$9)</f>
        <v>247660</v>
      </c>
      <c r="F1064" s="43" t="n">
        <f aca="false">NORMSINV(Inputs!$B$9)*STDEV(Prices_MTM!I1047:I1296)</f>
        <v>240437.4619622</v>
      </c>
      <c r="G1064" s="52" t="n">
        <f aca="false">IF(-B1064&gt;C1064,1,0)</f>
        <v>0</v>
      </c>
      <c r="H1064" s="52" t="n">
        <f aca="false">IF(-B1064&gt;D1064,1,0)</f>
        <v>0</v>
      </c>
      <c r="I1064" s="52" t="n">
        <f aca="false">IF(-B1064&gt;E1064,1,0)</f>
        <v>0</v>
      </c>
      <c r="J1064" s="52" t="n">
        <f aca="false">IF(-B1064&gt;F1064,1,0)</f>
        <v>0</v>
      </c>
    </row>
    <row r="1065" customFormat="false" ht="15" hidden="false" customHeight="false" outlineLevel="0" collapsed="false">
      <c r="A1065" s="51" t="n">
        <f aca="false">Prices_MTM!A1298</f>
        <v>39254</v>
      </c>
      <c r="B1065" s="43" t="n">
        <f aca="false">Prices_MTM!I1298</f>
        <v>-78000.0000000008</v>
      </c>
      <c r="C1065" s="43" t="n">
        <f aca="false">-PERCENTILE(Prices_MTM!I1048:I1297,1-Inputs!$B$8)</f>
        <v>179775</v>
      </c>
      <c r="D1065" s="43" t="n">
        <f aca="false">NORMSINV(Inputs!$B$8)*STDEV(Prices_MTM!I1048:I1297)</f>
        <v>169688.813078929</v>
      </c>
      <c r="E1065" s="43" t="n">
        <f aca="false">-PERCENTILE(Prices_MTM!I1048:I1297,1-Inputs!$B$9)</f>
        <v>247660</v>
      </c>
      <c r="F1065" s="43" t="n">
        <f aca="false">NORMSINV(Inputs!$B$9)*STDEV(Prices_MTM!I1048:I1297)</f>
        <v>239994.126581529</v>
      </c>
      <c r="G1065" s="52" t="n">
        <f aca="false">IF(-B1065&gt;C1065,1,0)</f>
        <v>0</v>
      </c>
      <c r="H1065" s="52" t="n">
        <f aca="false">IF(-B1065&gt;D1065,1,0)</f>
        <v>0</v>
      </c>
      <c r="I1065" s="52" t="n">
        <f aca="false">IF(-B1065&gt;E1065,1,0)</f>
        <v>0</v>
      </c>
      <c r="J1065" s="52" t="n">
        <f aca="false">IF(-B1065&gt;F1065,1,0)</f>
        <v>0</v>
      </c>
    </row>
    <row r="1066" customFormat="false" ht="15" hidden="false" customHeight="false" outlineLevel="0" collapsed="false">
      <c r="A1066" s="51" t="n">
        <f aca="false">Prices_MTM!A1299</f>
        <v>39255</v>
      </c>
      <c r="B1066" s="43" t="n">
        <f aca="false">Prices_MTM!I1299</f>
        <v>38499.9999999998</v>
      </c>
      <c r="C1066" s="43" t="n">
        <f aca="false">-PERCENTILE(Prices_MTM!I1049:I1298,1-Inputs!$B$8)</f>
        <v>179775</v>
      </c>
      <c r="D1066" s="43" t="n">
        <f aca="false">NORMSINV(Inputs!$B$8)*STDEV(Prices_MTM!I1049:I1298)</f>
        <v>169840.382904714</v>
      </c>
      <c r="E1066" s="43" t="n">
        <f aca="false">-PERCENTILE(Prices_MTM!I1049:I1298,1-Inputs!$B$9)</f>
        <v>247660</v>
      </c>
      <c r="F1066" s="43" t="n">
        <f aca="false">NORMSINV(Inputs!$B$9)*STDEV(Prices_MTM!I1049:I1298)</f>
        <v>240208.49467861</v>
      </c>
      <c r="G1066" s="52" t="n">
        <f aca="false">IF(-B1066&gt;C1066,1,0)</f>
        <v>0</v>
      </c>
      <c r="H1066" s="52" t="n">
        <f aca="false">IF(-B1066&gt;D1066,1,0)</f>
        <v>0</v>
      </c>
      <c r="I1066" s="52" t="n">
        <f aca="false">IF(-B1066&gt;E1066,1,0)</f>
        <v>0</v>
      </c>
      <c r="J1066" s="52" t="n">
        <f aca="false">IF(-B1066&gt;F1066,1,0)</f>
        <v>0</v>
      </c>
    </row>
    <row r="1067" customFormat="false" ht="15" hidden="false" customHeight="false" outlineLevel="0" collapsed="false">
      <c r="A1067" s="51" t="n">
        <f aca="false">Prices_MTM!A1300</f>
        <v>39258</v>
      </c>
      <c r="B1067" s="43" t="n">
        <f aca="false">Prices_MTM!I1300</f>
        <v>32000.0000000007</v>
      </c>
      <c r="C1067" s="43" t="n">
        <f aca="false">-PERCENTILE(Prices_MTM!I1050:I1299,1-Inputs!$B$8)</f>
        <v>179775</v>
      </c>
      <c r="D1067" s="43" t="n">
        <f aca="false">NORMSINV(Inputs!$B$8)*STDEV(Prices_MTM!I1050:I1299)</f>
        <v>169546.380132947</v>
      </c>
      <c r="E1067" s="43" t="n">
        <f aca="false">-PERCENTILE(Prices_MTM!I1050:I1299,1-Inputs!$B$9)</f>
        <v>247660</v>
      </c>
      <c r="F1067" s="43" t="n">
        <f aca="false">NORMSINV(Inputs!$B$9)*STDEV(Prices_MTM!I1050:I1299)</f>
        <v>239792.680947919</v>
      </c>
      <c r="G1067" s="52" t="n">
        <f aca="false">IF(-B1067&gt;C1067,1,0)</f>
        <v>0</v>
      </c>
      <c r="H1067" s="52" t="n">
        <f aca="false">IF(-B1067&gt;D1067,1,0)</f>
        <v>0</v>
      </c>
      <c r="I1067" s="52" t="n">
        <f aca="false">IF(-B1067&gt;E1067,1,0)</f>
        <v>0</v>
      </c>
      <c r="J1067" s="52" t="n">
        <f aca="false">IF(-B1067&gt;F1067,1,0)</f>
        <v>0</v>
      </c>
    </row>
    <row r="1068" customFormat="false" ht="15" hidden="false" customHeight="false" outlineLevel="0" collapsed="false">
      <c r="A1068" s="51" t="n">
        <f aca="false">Prices_MTM!A1301</f>
        <v>39259</v>
      </c>
      <c r="B1068" s="43" t="n">
        <f aca="false">Prices_MTM!I1301</f>
        <v>-107500</v>
      </c>
      <c r="C1068" s="43" t="n">
        <f aca="false">-PERCENTILE(Prices_MTM!I1051:I1300,1-Inputs!$B$8)</f>
        <v>179775</v>
      </c>
      <c r="D1068" s="43" t="n">
        <f aca="false">NORMSINV(Inputs!$B$8)*STDEV(Prices_MTM!I1051:I1300)</f>
        <v>168923.567551662</v>
      </c>
      <c r="E1068" s="43" t="n">
        <f aca="false">-PERCENTILE(Prices_MTM!I1051:I1300,1-Inputs!$B$9)</f>
        <v>247660</v>
      </c>
      <c r="F1068" s="43" t="n">
        <f aca="false">NORMSINV(Inputs!$B$9)*STDEV(Prices_MTM!I1051:I1300)</f>
        <v>238911.825228809</v>
      </c>
      <c r="G1068" s="52" t="n">
        <f aca="false">IF(-B1068&gt;C1068,1,0)</f>
        <v>0</v>
      </c>
      <c r="H1068" s="52" t="n">
        <f aca="false">IF(-B1068&gt;D1068,1,0)</f>
        <v>0</v>
      </c>
      <c r="I1068" s="52" t="n">
        <f aca="false">IF(-B1068&gt;E1068,1,0)</f>
        <v>0</v>
      </c>
      <c r="J1068" s="52" t="n">
        <f aca="false">IF(-B1068&gt;F1068,1,0)</f>
        <v>0</v>
      </c>
    </row>
    <row r="1069" customFormat="false" ht="15" hidden="false" customHeight="false" outlineLevel="0" collapsed="false">
      <c r="A1069" s="51" t="n">
        <f aca="false">Prices_MTM!A1302</f>
        <v>39260</v>
      </c>
      <c r="B1069" s="43" t="n">
        <f aca="false">Prices_MTM!I1302</f>
        <v>98499.9999999999</v>
      </c>
      <c r="C1069" s="43" t="n">
        <f aca="false">-PERCENTILE(Prices_MTM!I1052:I1301,1-Inputs!$B$8)</f>
        <v>179775</v>
      </c>
      <c r="D1069" s="43" t="n">
        <f aca="false">NORMSINV(Inputs!$B$8)*STDEV(Prices_MTM!I1052:I1301)</f>
        <v>169265.692390669</v>
      </c>
      <c r="E1069" s="43" t="n">
        <f aca="false">-PERCENTILE(Prices_MTM!I1052:I1301,1-Inputs!$B$9)</f>
        <v>247660</v>
      </c>
      <c r="F1069" s="43" t="n">
        <f aca="false">NORMSINV(Inputs!$B$9)*STDEV(Prices_MTM!I1052:I1301)</f>
        <v>239395.698917531</v>
      </c>
      <c r="G1069" s="52" t="n">
        <f aca="false">IF(-B1069&gt;C1069,1,0)</f>
        <v>0</v>
      </c>
      <c r="H1069" s="52" t="n">
        <f aca="false">IF(-B1069&gt;D1069,1,0)</f>
        <v>0</v>
      </c>
      <c r="I1069" s="52" t="n">
        <f aca="false">IF(-B1069&gt;E1069,1,0)</f>
        <v>0</v>
      </c>
      <c r="J1069" s="52" t="n">
        <f aca="false">IF(-B1069&gt;F1069,1,0)</f>
        <v>0</v>
      </c>
    </row>
    <row r="1070" customFormat="false" ht="15" hidden="false" customHeight="false" outlineLevel="0" collapsed="false">
      <c r="A1070" s="51" t="n">
        <f aca="false">Prices_MTM!A1303</f>
        <v>39261</v>
      </c>
      <c r="B1070" s="43" t="n">
        <f aca="false">Prices_MTM!I1303</f>
        <v>57000</v>
      </c>
      <c r="C1070" s="43" t="n">
        <f aca="false">-PERCENTILE(Prices_MTM!I1053:I1302,1-Inputs!$B$8)</f>
        <v>179775</v>
      </c>
      <c r="D1070" s="43" t="n">
        <f aca="false">NORMSINV(Inputs!$B$8)*STDEV(Prices_MTM!I1053:I1302)</f>
        <v>169491.58894244</v>
      </c>
      <c r="E1070" s="43" t="n">
        <f aca="false">-PERCENTILE(Prices_MTM!I1053:I1302,1-Inputs!$B$9)</f>
        <v>247660</v>
      </c>
      <c r="F1070" s="43" t="n">
        <f aca="false">NORMSINV(Inputs!$B$9)*STDEV(Prices_MTM!I1053:I1302)</f>
        <v>239715.188721581</v>
      </c>
      <c r="G1070" s="52" t="n">
        <f aca="false">IF(-B1070&gt;C1070,1,0)</f>
        <v>0</v>
      </c>
      <c r="H1070" s="52" t="n">
        <f aca="false">IF(-B1070&gt;D1070,1,0)</f>
        <v>0</v>
      </c>
      <c r="I1070" s="52" t="n">
        <f aca="false">IF(-B1070&gt;E1070,1,0)</f>
        <v>0</v>
      </c>
      <c r="J1070" s="52" t="n">
        <f aca="false">IF(-B1070&gt;F1070,1,0)</f>
        <v>0</v>
      </c>
    </row>
    <row r="1071" customFormat="false" ht="15" hidden="false" customHeight="false" outlineLevel="0" collapsed="false">
      <c r="A1071" s="51" t="n">
        <f aca="false">Prices_MTM!A1304</f>
        <v>39262</v>
      </c>
      <c r="B1071" s="43" t="n">
        <f aca="false">Prices_MTM!I1304</f>
        <v>72999.9999999997</v>
      </c>
      <c r="C1071" s="43" t="n">
        <f aca="false">-PERCENTILE(Prices_MTM!I1054:I1303,1-Inputs!$B$8)</f>
        <v>179775</v>
      </c>
      <c r="D1071" s="43" t="n">
        <f aca="false">NORMSINV(Inputs!$B$8)*STDEV(Prices_MTM!I1054:I1303)</f>
        <v>169439.632486093</v>
      </c>
      <c r="E1071" s="43" t="n">
        <f aca="false">-PERCENTILE(Prices_MTM!I1054:I1303,1-Inputs!$B$9)</f>
        <v>247660</v>
      </c>
      <c r="F1071" s="43" t="n">
        <f aca="false">NORMSINV(Inputs!$B$9)*STDEV(Prices_MTM!I1054:I1303)</f>
        <v>239641.705713863</v>
      </c>
      <c r="G1071" s="52" t="n">
        <f aca="false">IF(-B1071&gt;C1071,1,0)</f>
        <v>0</v>
      </c>
      <c r="H1071" s="52" t="n">
        <f aca="false">IF(-B1071&gt;D1071,1,0)</f>
        <v>0</v>
      </c>
      <c r="I1071" s="52" t="n">
        <f aca="false">IF(-B1071&gt;E1071,1,0)</f>
        <v>0</v>
      </c>
      <c r="J1071" s="52" t="n">
        <f aca="false">IF(-B1071&gt;F1071,1,0)</f>
        <v>0</v>
      </c>
    </row>
    <row r="1072" customFormat="false" ht="15" hidden="false" customHeight="false" outlineLevel="0" collapsed="false">
      <c r="A1072" s="51" t="n">
        <f aca="false">Prices_MTM!A1305</f>
        <v>39265</v>
      </c>
      <c r="B1072" s="43" t="n">
        <f aca="false">Prices_MTM!I1305</f>
        <v>29999.9999999997</v>
      </c>
      <c r="C1072" s="43" t="n">
        <f aca="false">-PERCENTILE(Prices_MTM!I1055:I1304,1-Inputs!$B$8)</f>
        <v>177474.999999999</v>
      </c>
      <c r="D1072" s="43" t="n">
        <f aca="false">NORMSINV(Inputs!$B$8)*STDEV(Prices_MTM!I1055:I1304)</f>
        <v>168456.119957755</v>
      </c>
      <c r="E1072" s="43" t="n">
        <f aca="false">-PERCENTILE(Prices_MTM!I1055:I1304,1-Inputs!$B$9)</f>
        <v>247660</v>
      </c>
      <c r="F1072" s="43" t="n">
        <f aca="false">NORMSINV(Inputs!$B$9)*STDEV(Prices_MTM!I1055:I1304)</f>
        <v>238250.705176245</v>
      </c>
      <c r="G1072" s="52" t="n">
        <f aca="false">IF(-B1072&gt;C1072,1,0)</f>
        <v>0</v>
      </c>
      <c r="H1072" s="52" t="n">
        <f aca="false">IF(-B1072&gt;D1072,1,0)</f>
        <v>0</v>
      </c>
      <c r="I1072" s="52" t="n">
        <f aca="false">IF(-B1072&gt;E1072,1,0)</f>
        <v>0</v>
      </c>
      <c r="J1072" s="52" t="n">
        <f aca="false">IF(-B1072&gt;F1072,1,0)</f>
        <v>0</v>
      </c>
    </row>
    <row r="1073" customFormat="false" ht="15" hidden="false" customHeight="false" outlineLevel="0" collapsed="false">
      <c r="A1073" s="51" t="n">
        <f aca="false">Prices_MTM!A1306</f>
        <v>39266</v>
      </c>
      <c r="B1073" s="43" t="n">
        <f aca="false">Prices_MTM!I1306</f>
        <v>-38000.0000000003</v>
      </c>
      <c r="C1073" s="43" t="n">
        <f aca="false">-PERCENTILE(Prices_MTM!I1056:I1305,1-Inputs!$B$8)</f>
        <v>177474.999999999</v>
      </c>
      <c r="D1073" s="43" t="n">
        <f aca="false">NORMSINV(Inputs!$B$8)*STDEV(Prices_MTM!I1056:I1305)</f>
        <v>165929.958881882</v>
      </c>
      <c r="E1073" s="43" t="n">
        <f aca="false">-PERCENTILE(Prices_MTM!I1056:I1305,1-Inputs!$B$9)</f>
        <v>247660</v>
      </c>
      <c r="F1073" s="43" t="n">
        <f aca="false">NORMSINV(Inputs!$B$9)*STDEV(Prices_MTM!I1056:I1305)</f>
        <v>234677.907358829</v>
      </c>
      <c r="G1073" s="52" t="n">
        <f aca="false">IF(-B1073&gt;C1073,1,0)</f>
        <v>0</v>
      </c>
      <c r="H1073" s="52" t="n">
        <f aca="false">IF(-B1073&gt;D1073,1,0)</f>
        <v>0</v>
      </c>
      <c r="I1073" s="52" t="n">
        <f aca="false">IF(-B1073&gt;E1073,1,0)</f>
        <v>0</v>
      </c>
      <c r="J1073" s="52" t="n">
        <f aca="false">IF(-B1073&gt;F1073,1,0)</f>
        <v>0</v>
      </c>
    </row>
    <row r="1074" customFormat="false" ht="15" hidden="false" customHeight="false" outlineLevel="0" collapsed="false">
      <c r="A1074" s="51" t="n">
        <f aca="false">Prices_MTM!A1307</f>
        <v>39268</v>
      </c>
      <c r="B1074" s="43" t="n">
        <f aca="false">Prices_MTM!I1307</f>
        <v>-16999.9999999995</v>
      </c>
      <c r="C1074" s="43" t="n">
        <f aca="false">-PERCENTILE(Prices_MTM!I1057:I1306,1-Inputs!$B$8)</f>
        <v>177474.999999999</v>
      </c>
      <c r="D1074" s="43" t="n">
        <f aca="false">NORMSINV(Inputs!$B$8)*STDEV(Prices_MTM!I1057:I1306)</f>
        <v>165867.193508903</v>
      </c>
      <c r="E1074" s="43" t="n">
        <f aca="false">-PERCENTILE(Prices_MTM!I1057:I1306,1-Inputs!$B$9)</f>
        <v>247660</v>
      </c>
      <c r="F1074" s="43" t="n">
        <f aca="false">NORMSINV(Inputs!$B$9)*STDEV(Prices_MTM!I1057:I1306)</f>
        <v>234589.137094046</v>
      </c>
      <c r="G1074" s="52" t="n">
        <f aca="false">IF(-B1074&gt;C1074,1,0)</f>
        <v>0</v>
      </c>
      <c r="H1074" s="52" t="n">
        <f aca="false">IF(-B1074&gt;D1074,1,0)</f>
        <v>0</v>
      </c>
      <c r="I1074" s="52" t="n">
        <f aca="false">IF(-B1074&gt;E1074,1,0)</f>
        <v>0</v>
      </c>
      <c r="J1074" s="52" t="n">
        <f aca="false">IF(-B1074&gt;F1074,1,0)</f>
        <v>0</v>
      </c>
    </row>
    <row r="1075" customFormat="false" ht="15" hidden="false" customHeight="false" outlineLevel="0" collapsed="false">
      <c r="A1075" s="51" t="n">
        <f aca="false">Prices_MTM!A1308</f>
        <v>39269</v>
      </c>
      <c r="B1075" s="43" t="n">
        <f aca="false">Prices_MTM!I1308</f>
        <v>39999.9999999999</v>
      </c>
      <c r="C1075" s="43" t="n">
        <f aca="false">-PERCENTILE(Prices_MTM!I1058:I1307,1-Inputs!$B$8)</f>
        <v>177474.999999999</v>
      </c>
      <c r="D1075" s="43" t="n">
        <f aca="false">NORMSINV(Inputs!$B$8)*STDEV(Prices_MTM!I1058:I1307)</f>
        <v>165826.260338788</v>
      </c>
      <c r="E1075" s="43" t="n">
        <f aca="false">-PERCENTILE(Prices_MTM!I1058:I1307,1-Inputs!$B$9)</f>
        <v>247660</v>
      </c>
      <c r="F1075" s="43" t="n">
        <f aca="false">NORMSINV(Inputs!$B$9)*STDEV(Prices_MTM!I1058:I1307)</f>
        <v>234531.244530407</v>
      </c>
      <c r="G1075" s="52" t="n">
        <f aca="false">IF(-B1075&gt;C1075,1,0)</f>
        <v>0</v>
      </c>
      <c r="H1075" s="52" t="n">
        <f aca="false">IF(-B1075&gt;D1075,1,0)</f>
        <v>0</v>
      </c>
      <c r="I1075" s="52" t="n">
        <f aca="false">IF(-B1075&gt;E1075,1,0)</f>
        <v>0</v>
      </c>
      <c r="J1075" s="52" t="n">
        <f aca="false">IF(-B1075&gt;F1075,1,0)</f>
        <v>0</v>
      </c>
    </row>
    <row r="1076" customFormat="false" ht="15" hidden="false" customHeight="false" outlineLevel="0" collapsed="false">
      <c r="A1076" s="51" t="n">
        <f aca="false">Prices_MTM!A1309</f>
        <v>39272</v>
      </c>
      <c r="B1076" s="43" t="n">
        <f aca="false">Prices_MTM!I1309</f>
        <v>-91999.9999999995</v>
      </c>
      <c r="C1076" s="43" t="n">
        <f aca="false">-PERCENTILE(Prices_MTM!I1059:I1308,1-Inputs!$B$8)</f>
        <v>177474.999999999</v>
      </c>
      <c r="D1076" s="43" t="n">
        <f aca="false">NORMSINV(Inputs!$B$8)*STDEV(Prices_MTM!I1059:I1308)</f>
        <v>165570.131484565</v>
      </c>
      <c r="E1076" s="43" t="n">
        <f aca="false">-PERCENTILE(Prices_MTM!I1059:I1308,1-Inputs!$B$9)</f>
        <v>247660</v>
      </c>
      <c r="F1076" s="43" t="n">
        <f aca="false">NORMSINV(Inputs!$B$9)*STDEV(Prices_MTM!I1059:I1308)</f>
        <v>234168.996604063</v>
      </c>
      <c r="G1076" s="52" t="n">
        <f aca="false">IF(-B1076&gt;C1076,1,0)</f>
        <v>0</v>
      </c>
      <c r="H1076" s="52" t="n">
        <f aca="false">IF(-B1076&gt;D1076,1,0)</f>
        <v>0</v>
      </c>
      <c r="I1076" s="52" t="n">
        <f aca="false">IF(-B1076&gt;E1076,1,0)</f>
        <v>0</v>
      </c>
      <c r="J1076" s="52" t="n">
        <f aca="false">IF(-B1076&gt;F1076,1,0)</f>
        <v>0</v>
      </c>
    </row>
    <row r="1077" customFormat="false" ht="15" hidden="false" customHeight="false" outlineLevel="0" collapsed="false">
      <c r="A1077" s="51" t="n">
        <f aca="false">Prices_MTM!A1310</f>
        <v>39273</v>
      </c>
      <c r="B1077" s="43" t="n">
        <f aca="false">Prices_MTM!I1310</f>
        <v>26999.9999999996</v>
      </c>
      <c r="C1077" s="43" t="n">
        <f aca="false">-PERCENTILE(Prices_MTM!I1060:I1309,1-Inputs!$B$8)</f>
        <v>177474.999999999</v>
      </c>
      <c r="D1077" s="43" t="n">
        <f aca="false">NORMSINV(Inputs!$B$8)*STDEV(Prices_MTM!I1060:I1309)</f>
        <v>165838.222500365</v>
      </c>
      <c r="E1077" s="43" t="n">
        <f aca="false">-PERCENTILE(Prices_MTM!I1060:I1309,1-Inputs!$B$9)</f>
        <v>247660</v>
      </c>
      <c r="F1077" s="43" t="n">
        <f aca="false">NORMSINV(Inputs!$B$9)*STDEV(Prices_MTM!I1060:I1309)</f>
        <v>234548.162843804</v>
      </c>
      <c r="G1077" s="52" t="n">
        <f aca="false">IF(-B1077&gt;C1077,1,0)</f>
        <v>0</v>
      </c>
      <c r="H1077" s="52" t="n">
        <f aca="false">IF(-B1077&gt;D1077,1,0)</f>
        <v>0</v>
      </c>
      <c r="I1077" s="52" t="n">
        <f aca="false">IF(-B1077&gt;E1077,1,0)</f>
        <v>0</v>
      </c>
      <c r="J1077" s="52" t="n">
        <f aca="false">IF(-B1077&gt;F1077,1,0)</f>
        <v>0</v>
      </c>
    </row>
    <row r="1078" customFormat="false" ht="15" hidden="false" customHeight="false" outlineLevel="0" collapsed="false">
      <c r="A1078" s="51" t="n">
        <f aca="false">Prices_MTM!A1311</f>
        <v>39274</v>
      </c>
      <c r="B1078" s="43" t="n">
        <f aca="false">Prices_MTM!I1311</f>
        <v>0</v>
      </c>
      <c r="C1078" s="43" t="n">
        <f aca="false">-PERCENTILE(Prices_MTM!I1061:I1310,1-Inputs!$B$8)</f>
        <v>177474.999999999</v>
      </c>
      <c r="D1078" s="43" t="n">
        <f aca="false">NORMSINV(Inputs!$B$8)*STDEV(Prices_MTM!I1061:I1310)</f>
        <v>165834.945346712</v>
      </c>
      <c r="E1078" s="43" t="n">
        <f aca="false">-PERCENTILE(Prices_MTM!I1061:I1310,1-Inputs!$B$9)</f>
        <v>247660</v>
      </c>
      <c r="F1078" s="43" t="n">
        <f aca="false">NORMSINV(Inputs!$B$9)*STDEV(Prices_MTM!I1061:I1310)</f>
        <v>234543.527902854</v>
      </c>
      <c r="G1078" s="52" t="n">
        <f aca="false">IF(-B1078&gt;C1078,1,0)</f>
        <v>0</v>
      </c>
      <c r="H1078" s="52" t="n">
        <f aca="false">IF(-B1078&gt;D1078,1,0)</f>
        <v>0</v>
      </c>
      <c r="I1078" s="52" t="n">
        <f aca="false">IF(-B1078&gt;E1078,1,0)</f>
        <v>0</v>
      </c>
      <c r="J1078" s="52" t="n">
        <f aca="false">IF(-B1078&gt;F1078,1,0)</f>
        <v>0</v>
      </c>
    </row>
    <row r="1079" customFormat="false" ht="15" hidden="false" customHeight="false" outlineLevel="0" collapsed="false">
      <c r="A1079" s="51" t="n">
        <f aca="false">Prices_MTM!A1312</f>
        <v>39275</v>
      </c>
      <c r="B1079" s="43" t="n">
        <f aca="false">Prices_MTM!I1312</f>
        <v>-43000</v>
      </c>
      <c r="C1079" s="43" t="n">
        <f aca="false">-PERCENTILE(Prices_MTM!I1062:I1311,1-Inputs!$B$8)</f>
        <v>177474.999999999</v>
      </c>
      <c r="D1079" s="43" t="n">
        <f aca="false">NORMSINV(Inputs!$B$8)*STDEV(Prices_MTM!I1062:I1311)</f>
        <v>165456.39238786</v>
      </c>
      <c r="E1079" s="43" t="n">
        <f aca="false">-PERCENTILE(Prices_MTM!I1062:I1311,1-Inputs!$B$9)</f>
        <v>247660</v>
      </c>
      <c r="F1079" s="43" t="n">
        <f aca="false">NORMSINV(Inputs!$B$9)*STDEV(Prices_MTM!I1062:I1311)</f>
        <v>234008.133229062</v>
      </c>
      <c r="G1079" s="52" t="n">
        <f aca="false">IF(-B1079&gt;C1079,1,0)</f>
        <v>0</v>
      </c>
      <c r="H1079" s="52" t="n">
        <f aca="false">IF(-B1079&gt;D1079,1,0)</f>
        <v>0</v>
      </c>
      <c r="I1079" s="52" t="n">
        <f aca="false">IF(-B1079&gt;E1079,1,0)</f>
        <v>0</v>
      </c>
      <c r="J1079" s="52" t="n">
        <f aca="false">IF(-B1079&gt;F1079,1,0)</f>
        <v>0</v>
      </c>
    </row>
    <row r="1080" customFormat="false" ht="15" hidden="false" customHeight="false" outlineLevel="0" collapsed="false">
      <c r="A1080" s="51" t="n">
        <f aca="false">Prices_MTM!A1313</f>
        <v>39276</v>
      </c>
      <c r="B1080" s="43" t="n">
        <f aca="false">Prices_MTM!I1313</f>
        <v>140000</v>
      </c>
      <c r="C1080" s="43" t="n">
        <f aca="false">-PERCENTILE(Prices_MTM!I1063:I1312,1-Inputs!$B$8)</f>
        <v>177474.999999999</v>
      </c>
      <c r="D1080" s="43" t="n">
        <f aca="false">NORMSINV(Inputs!$B$8)*STDEV(Prices_MTM!I1063:I1312)</f>
        <v>165481.82420117</v>
      </c>
      <c r="E1080" s="43" t="n">
        <f aca="false">-PERCENTILE(Prices_MTM!I1063:I1312,1-Inputs!$B$9)</f>
        <v>247660</v>
      </c>
      <c r="F1080" s="43" t="n">
        <f aca="false">NORMSINV(Inputs!$B$9)*STDEV(Prices_MTM!I1063:I1312)</f>
        <v>234044.101927952</v>
      </c>
      <c r="G1080" s="52" t="n">
        <f aca="false">IF(-B1080&gt;C1080,1,0)</f>
        <v>0</v>
      </c>
      <c r="H1080" s="52" t="n">
        <f aca="false">IF(-B1080&gt;D1080,1,0)</f>
        <v>0</v>
      </c>
      <c r="I1080" s="52" t="n">
        <f aca="false">IF(-B1080&gt;E1080,1,0)</f>
        <v>0</v>
      </c>
      <c r="J1080" s="52" t="n">
        <f aca="false">IF(-B1080&gt;F1080,1,0)</f>
        <v>0</v>
      </c>
    </row>
    <row r="1081" customFormat="false" ht="15" hidden="false" customHeight="false" outlineLevel="0" collapsed="false">
      <c r="A1081" s="51" t="n">
        <f aca="false">Prices_MTM!A1314</f>
        <v>39279</v>
      </c>
      <c r="B1081" s="43" t="n">
        <f aca="false">Prices_MTM!I1314</f>
        <v>19500</v>
      </c>
      <c r="C1081" s="43" t="n">
        <f aca="false">-PERCENTILE(Prices_MTM!I1064:I1313,1-Inputs!$B$8)</f>
        <v>177474.999999999</v>
      </c>
      <c r="D1081" s="43" t="n">
        <f aca="false">NORMSINV(Inputs!$B$8)*STDEV(Prices_MTM!I1064:I1313)</f>
        <v>165960.138948158</v>
      </c>
      <c r="E1081" s="43" t="n">
        <f aca="false">-PERCENTILE(Prices_MTM!I1064:I1313,1-Inputs!$B$9)</f>
        <v>247660</v>
      </c>
      <c r="F1081" s="43" t="n">
        <f aca="false">NORMSINV(Inputs!$B$9)*STDEV(Prices_MTM!I1064:I1313)</f>
        <v>234720.591602502</v>
      </c>
      <c r="G1081" s="52" t="n">
        <f aca="false">IF(-B1081&gt;C1081,1,0)</f>
        <v>0</v>
      </c>
      <c r="H1081" s="52" t="n">
        <f aca="false">IF(-B1081&gt;D1081,1,0)</f>
        <v>0</v>
      </c>
      <c r="I1081" s="52" t="n">
        <f aca="false">IF(-B1081&gt;E1081,1,0)</f>
        <v>0</v>
      </c>
      <c r="J1081" s="52" t="n">
        <f aca="false">IF(-B1081&gt;F1081,1,0)</f>
        <v>0</v>
      </c>
    </row>
    <row r="1082" customFormat="false" ht="15" hidden="false" customHeight="false" outlineLevel="0" collapsed="false">
      <c r="A1082" s="51" t="n">
        <f aca="false">Prices_MTM!A1315</f>
        <v>39280</v>
      </c>
      <c r="B1082" s="43" t="n">
        <f aca="false">Prices_MTM!I1315</f>
        <v>21000.0000000001</v>
      </c>
      <c r="C1082" s="43" t="n">
        <f aca="false">-PERCENTILE(Prices_MTM!I1065:I1314,1-Inputs!$B$8)</f>
        <v>177474.999999999</v>
      </c>
      <c r="D1082" s="43" t="n">
        <f aca="false">NORMSINV(Inputs!$B$8)*STDEV(Prices_MTM!I1065:I1314)</f>
        <v>165919.328150934</v>
      </c>
      <c r="E1082" s="43" t="n">
        <f aca="false">-PERCENTILE(Prices_MTM!I1065:I1314,1-Inputs!$B$9)</f>
        <v>247660</v>
      </c>
      <c r="F1082" s="43" t="n">
        <f aca="false">NORMSINV(Inputs!$B$9)*STDEV(Prices_MTM!I1065:I1314)</f>
        <v>234662.872113178</v>
      </c>
      <c r="G1082" s="52" t="n">
        <f aca="false">IF(-B1082&gt;C1082,1,0)</f>
        <v>0</v>
      </c>
      <c r="H1082" s="52" t="n">
        <f aca="false">IF(-B1082&gt;D1082,1,0)</f>
        <v>0</v>
      </c>
      <c r="I1082" s="52" t="n">
        <f aca="false">IF(-B1082&gt;E1082,1,0)</f>
        <v>0</v>
      </c>
      <c r="J1082" s="52" t="n">
        <f aca="false">IF(-B1082&gt;F1082,1,0)</f>
        <v>0</v>
      </c>
    </row>
    <row r="1083" customFormat="false" ht="15" hidden="false" customHeight="false" outlineLevel="0" collapsed="false">
      <c r="A1083" s="51" t="n">
        <f aca="false">Prices_MTM!A1316</f>
        <v>39281</v>
      </c>
      <c r="B1083" s="43" t="n">
        <f aca="false">Prices_MTM!I1316</f>
        <v>79500.0000000002</v>
      </c>
      <c r="C1083" s="43" t="n">
        <f aca="false">-PERCENTILE(Prices_MTM!I1066:I1315,1-Inputs!$B$8)</f>
        <v>177474.999999999</v>
      </c>
      <c r="D1083" s="43" t="n">
        <f aca="false">NORMSINV(Inputs!$B$8)*STDEV(Prices_MTM!I1066:I1315)</f>
        <v>165855.385491912</v>
      </c>
      <c r="E1083" s="43" t="n">
        <f aca="false">-PERCENTILE(Prices_MTM!I1066:I1315,1-Inputs!$B$9)</f>
        <v>247660</v>
      </c>
      <c r="F1083" s="43" t="n">
        <f aca="false">NORMSINV(Inputs!$B$9)*STDEV(Prices_MTM!I1066:I1315)</f>
        <v>234572.436790278</v>
      </c>
      <c r="G1083" s="52" t="n">
        <f aca="false">IF(-B1083&gt;C1083,1,0)</f>
        <v>0</v>
      </c>
      <c r="H1083" s="52" t="n">
        <f aca="false">IF(-B1083&gt;D1083,1,0)</f>
        <v>0</v>
      </c>
      <c r="I1083" s="52" t="n">
        <f aca="false">IF(-B1083&gt;E1083,1,0)</f>
        <v>0</v>
      </c>
      <c r="J1083" s="52" t="n">
        <f aca="false">IF(-B1083&gt;F1083,1,0)</f>
        <v>0</v>
      </c>
    </row>
    <row r="1084" customFormat="false" ht="15" hidden="false" customHeight="false" outlineLevel="0" collapsed="false">
      <c r="A1084" s="51" t="n">
        <f aca="false">Prices_MTM!A1317</f>
        <v>39282</v>
      </c>
      <c r="B1084" s="43" t="n">
        <f aca="false">Prices_MTM!I1317</f>
        <v>68500.0000000002</v>
      </c>
      <c r="C1084" s="43" t="n">
        <f aca="false">-PERCENTILE(Prices_MTM!I1067:I1316,1-Inputs!$B$8)</f>
        <v>177474.999999999</v>
      </c>
      <c r="D1084" s="43" t="n">
        <f aca="false">NORMSINV(Inputs!$B$8)*STDEV(Prices_MTM!I1067:I1316)</f>
        <v>165567.849503264</v>
      </c>
      <c r="E1084" s="43" t="n">
        <f aca="false">-PERCENTILE(Prices_MTM!I1067:I1316,1-Inputs!$B$9)</f>
        <v>247660</v>
      </c>
      <c r="F1084" s="43" t="n">
        <f aca="false">NORMSINV(Inputs!$B$9)*STDEV(Prices_MTM!I1067:I1316)</f>
        <v>234165.769154361</v>
      </c>
      <c r="G1084" s="52" t="n">
        <f aca="false">IF(-B1084&gt;C1084,1,0)</f>
        <v>0</v>
      </c>
      <c r="H1084" s="52" t="n">
        <f aca="false">IF(-B1084&gt;D1084,1,0)</f>
        <v>0</v>
      </c>
      <c r="I1084" s="52" t="n">
        <f aca="false">IF(-B1084&gt;E1084,1,0)</f>
        <v>0</v>
      </c>
      <c r="J1084" s="52" t="n">
        <f aca="false">IF(-B1084&gt;F1084,1,0)</f>
        <v>0</v>
      </c>
    </row>
    <row r="1085" customFormat="false" ht="15" hidden="false" customHeight="false" outlineLevel="0" collapsed="false">
      <c r="A1085" s="51" t="n">
        <f aca="false">Prices_MTM!A1318</f>
        <v>39283</v>
      </c>
      <c r="B1085" s="43" t="n">
        <f aca="false">Prices_MTM!I1318</f>
        <v>-73000.0000000004</v>
      </c>
      <c r="C1085" s="43" t="n">
        <f aca="false">-PERCENTILE(Prices_MTM!I1068:I1317,1-Inputs!$B$8)</f>
        <v>177474.999999999</v>
      </c>
      <c r="D1085" s="43" t="n">
        <f aca="false">NORMSINV(Inputs!$B$8)*STDEV(Prices_MTM!I1068:I1317)</f>
        <v>165639.511768945</v>
      </c>
      <c r="E1085" s="43" t="n">
        <f aca="false">-PERCENTILE(Prices_MTM!I1068:I1317,1-Inputs!$B$9)</f>
        <v>247660</v>
      </c>
      <c r="F1085" s="43" t="n">
        <f aca="false">NORMSINV(Inputs!$B$9)*STDEV(Prices_MTM!I1068:I1317)</f>
        <v>234267.122464275</v>
      </c>
      <c r="G1085" s="52" t="n">
        <f aca="false">IF(-B1085&gt;C1085,1,0)</f>
        <v>0</v>
      </c>
      <c r="H1085" s="52" t="n">
        <f aca="false">IF(-B1085&gt;D1085,1,0)</f>
        <v>0</v>
      </c>
      <c r="I1085" s="52" t="n">
        <f aca="false">IF(-B1085&gt;E1085,1,0)</f>
        <v>0</v>
      </c>
      <c r="J1085" s="52" t="n">
        <f aca="false">IF(-B1085&gt;F1085,1,0)</f>
        <v>0</v>
      </c>
    </row>
    <row r="1086" customFormat="false" ht="15" hidden="false" customHeight="false" outlineLevel="0" collapsed="false">
      <c r="A1086" s="51" t="n">
        <f aca="false">Prices_MTM!A1319</f>
        <v>39286</v>
      </c>
      <c r="B1086" s="43" t="n">
        <f aca="false">Prices_MTM!I1319</f>
        <v>-51499.9999999994</v>
      </c>
      <c r="C1086" s="43" t="n">
        <f aca="false">-PERCENTILE(Prices_MTM!I1069:I1318,1-Inputs!$B$8)</f>
        <v>177474.999999999</v>
      </c>
      <c r="D1086" s="43" t="n">
        <f aca="false">NORMSINV(Inputs!$B$8)*STDEV(Prices_MTM!I1069:I1318)</f>
        <v>165743.701253344</v>
      </c>
      <c r="E1086" s="43" t="n">
        <f aca="false">-PERCENTILE(Prices_MTM!I1069:I1318,1-Inputs!$B$9)</f>
        <v>247660</v>
      </c>
      <c r="F1086" s="43" t="n">
        <f aca="false">NORMSINV(Inputs!$B$9)*STDEV(Prices_MTM!I1069:I1318)</f>
        <v>234414.479640353</v>
      </c>
      <c r="G1086" s="52" t="n">
        <f aca="false">IF(-B1086&gt;C1086,1,0)</f>
        <v>0</v>
      </c>
      <c r="H1086" s="52" t="n">
        <f aca="false">IF(-B1086&gt;D1086,1,0)</f>
        <v>0</v>
      </c>
      <c r="I1086" s="52" t="n">
        <f aca="false">IF(-B1086&gt;E1086,1,0)</f>
        <v>0</v>
      </c>
      <c r="J1086" s="52" t="n">
        <f aca="false">IF(-B1086&gt;F1086,1,0)</f>
        <v>0</v>
      </c>
    </row>
    <row r="1087" customFormat="false" ht="15" hidden="false" customHeight="false" outlineLevel="0" collapsed="false">
      <c r="A1087" s="51" t="n">
        <f aca="false">Prices_MTM!A1320</f>
        <v>39287</v>
      </c>
      <c r="B1087" s="43" t="n">
        <f aca="false">Prices_MTM!I1320</f>
        <v>-3000.00000000082</v>
      </c>
      <c r="C1087" s="43" t="n">
        <f aca="false">-PERCENTILE(Prices_MTM!I1070:I1319,1-Inputs!$B$8)</f>
        <v>177474.999999999</v>
      </c>
      <c r="D1087" s="43" t="n">
        <f aca="false">NORMSINV(Inputs!$B$8)*STDEV(Prices_MTM!I1070:I1319)</f>
        <v>165821.535025101</v>
      </c>
      <c r="E1087" s="43" t="n">
        <f aca="false">-PERCENTILE(Prices_MTM!I1070:I1319,1-Inputs!$B$9)</f>
        <v>247660</v>
      </c>
      <c r="F1087" s="43" t="n">
        <f aca="false">NORMSINV(Inputs!$B$9)*STDEV(Prices_MTM!I1070:I1319)</f>
        <v>234524.561429084</v>
      </c>
      <c r="G1087" s="52" t="n">
        <f aca="false">IF(-B1087&gt;C1087,1,0)</f>
        <v>0</v>
      </c>
      <c r="H1087" s="52" t="n">
        <f aca="false">IF(-B1087&gt;D1087,1,0)</f>
        <v>0</v>
      </c>
      <c r="I1087" s="52" t="n">
        <f aca="false">IF(-B1087&gt;E1087,1,0)</f>
        <v>0</v>
      </c>
      <c r="J1087" s="52" t="n">
        <f aca="false">IF(-B1087&gt;F1087,1,0)</f>
        <v>0</v>
      </c>
    </row>
    <row r="1088" customFormat="false" ht="15" hidden="false" customHeight="false" outlineLevel="0" collapsed="false">
      <c r="A1088" s="51" t="n">
        <f aca="false">Prices_MTM!A1321</f>
        <v>39288</v>
      </c>
      <c r="B1088" s="43" t="n">
        <f aca="false">Prices_MTM!I1321</f>
        <v>269500</v>
      </c>
      <c r="C1088" s="43" t="n">
        <f aca="false">-PERCENTILE(Prices_MTM!I1071:I1320,1-Inputs!$B$8)</f>
        <v>177474.999999999</v>
      </c>
      <c r="D1088" s="43" t="n">
        <f aca="false">NORMSINV(Inputs!$B$8)*STDEV(Prices_MTM!I1071:I1320)</f>
        <v>165797.197145132</v>
      </c>
      <c r="E1088" s="43" t="n">
        <f aca="false">-PERCENTILE(Prices_MTM!I1071:I1320,1-Inputs!$B$9)</f>
        <v>247660</v>
      </c>
      <c r="F1088" s="43" t="n">
        <f aca="false">NORMSINV(Inputs!$B$9)*STDEV(Prices_MTM!I1071:I1320)</f>
        <v>234490.139900994</v>
      </c>
      <c r="G1088" s="52" t="n">
        <f aca="false">IF(-B1088&gt;C1088,1,0)</f>
        <v>0</v>
      </c>
      <c r="H1088" s="52" t="n">
        <f aca="false">IF(-B1088&gt;D1088,1,0)</f>
        <v>0</v>
      </c>
      <c r="I1088" s="52" t="n">
        <f aca="false">IF(-B1088&gt;E1088,1,0)</f>
        <v>0</v>
      </c>
      <c r="J1088" s="52" t="n">
        <f aca="false">IF(-B1088&gt;F1088,1,0)</f>
        <v>0</v>
      </c>
    </row>
    <row r="1089" customFormat="false" ht="15" hidden="false" customHeight="false" outlineLevel="0" collapsed="false">
      <c r="A1089" s="51" t="n">
        <f aca="false">Prices_MTM!A1322</f>
        <v>39289</v>
      </c>
      <c r="B1089" s="43" t="n">
        <f aca="false">Prices_MTM!I1322</f>
        <v>-181500</v>
      </c>
      <c r="C1089" s="43" t="n">
        <f aca="false">-PERCENTILE(Prices_MTM!I1072:I1321,1-Inputs!$B$8)</f>
        <v>177474.999999999</v>
      </c>
      <c r="D1089" s="43" t="n">
        <f aca="false">NORMSINV(Inputs!$B$8)*STDEV(Prices_MTM!I1072:I1321)</f>
        <v>167722.367291365</v>
      </c>
      <c r="E1089" s="43" t="n">
        <f aca="false">-PERCENTILE(Prices_MTM!I1072:I1321,1-Inputs!$B$9)</f>
        <v>247660</v>
      </c>
      <c r="F1089" s="43" t="n">
        <f aca="false">NORMSINV(Inputs!$B$9)*STDEV(Prices_MTM!I1072:I1321)</f>
        <v>237212.944777655</v>
      </c>
      <c r="G1089" s="52" t="n">
        <f aca="false">IF(-B1089&gt;C1089,1,0)</f>
        <v>1</v>
      </c>
      <c r="H1089" s="52" t="n">
        <f aca="false">IF(-B1089&gt;D1089,1,0)</f>
        <v>1</v>
      </c>
      <c r="I1089" s="52" t="n">
        <f aca="false">IF(-B1089&gt;E1089,1,0)</f>
        <v>0</v>
      </c>
      <c r="J1089" s="52" t="n">
        <f aca="false">IF(-B1089&gt;F1089,1,0)</f>
        <v>0</v>
      </c>
    </row>
    <row r="1090" customFormat="false" ht="15" hidden="false" customHeight="false" outlineLevel="0" collapsed="false">
      <c r="A1090" s="51" t="n">
        <f aca="false">Prices_MTM!A1323</f>
        <v>39290</v>
      </c>
      <c r="B1090" s="43" t="n">
        <f aca="false">Prices_MTM!I1323</f>
        <v>242000.000000001</v>
      </c>
      <c r="C1090" s="43" t="n">
        <f aca="false">-PERCENTILE(Prices_MTM!I1073:I1322,1-Inputs!$B$8)</f>
        <v>179775</v>
      </c>
      <c r="D1090" s="43" t="n">
        <f aca="false">NORMSINV(Inputs!$B$8)*STDEV(Prices_MTM!I1073:I1322)</f>
        <v>168727.763506432</v>
      </c>
      <c r="E1090" s="43" t="n">
        <f aca="false">-PERCENTILE(Prices_MTM!I1073:I1322,1-Inputs!$B$9)</f>
        <v>247660</v>
      </c>
      <c r="F1090" s="43" t="n">
        <f aca="false">NORMSINV(Inputs!$B$9)*STDEV(Prices_MTM!I1073:I1322)</f>
        <v>238634.895831029</v>
      </c>
      <c r="G1090" s="52" t="n">
        <f aca="false">IF(-B1090&gt;C1090,1,0)</f>
        <v>0</v>
      </c>
      <c r="H1090" s="52" t="n">
        <f aca="false">IF(-B1090&gt;D1090,1,0)</f>
        <v>0</v>
      </c>
      <c r="I1090" s="52" t="n">
        <f aca="false">IF(-B1090&gt;E1090,1,0)</f>
        <v>0</v>
      </c>
      <c r="J1090" s="52" t="n">
        <f aca="false">IF(-B1090&gt;F1090,1,0)</f>
        <v>0</v>
      </c>
    </row>
    <row r="1091" customFormat="false" ht="15" hidden="false" customHeight="false" outlineLevel="0" collapsed="false">
      <c r="A1091" s="51" t="n">
        <f aca="false">Prices_MTM!A1324</f>
        <v>39293</v>
      </c>
      <c r="B1091" s="43" t="n">
        <f aca="false">Prices_MTM!I1324</f>
        <v>4499.99999999946</v>
      </c>
      <c r="C1091" s="43" t="n">
        <f aca="false">-PERCENTILE(Prices_MTM!I1074:I1323,1-Inputs!$B$8)</f>
        <v>179775</v>
      </c>
      <c r="D1091" s="43" t="n">
        <f aca="false">NORMSINV(Inputs!$B$8)*STDEV(Prices_MTM!I1074:I1323)</f>
        <v>170433.963437416</v>
      </c>
      <c r="E1091" s="43" t="n">
        <f aca="false">-PERCENTILE(Prices_MTM!I1074:I1323,1-Inputs!$B$9)</f>
        <v>247660</v>
      </c>
      <c r="F1091" s="43" t="n">
        <f aca="false">NORMSINV(Inputs!$B$9)*STDEV(Prices_MTM!I1074:I1323)</f>
        <v>241048.00695356</v>
      </c>
      <c r="G1091" s="52" t="n">
        <f aca="false">IF(-B1091&gt;C1091,1,0)</f>
        <v>0</v>
      </c>
      <c r="H1091" s="52" t="n">
        <f aca="false">IF(-B1091&gt;D1091,1,0)</f>
        <v>0</v>
      </c>
      <c r="I1091" s="52" t="n">
        <f aca="false">IF(-B1091&gt;E1091,1,0)</f>
        <v>0</v>
      </c>
      <c r="J1091" s="52" t="n">
        <f aca="false">IF(-B1091&gt;F1091,1,0)</f>
        <v>0</v>
      </c>
    </row>
    <row r="1092" customFormat="false" ht="15" hidden="false" customHeight="false" outlineLevel="0" collapsed="false">
      <c r="A1092" s="51" t="n">
        <f aca="false">Prices_MTM!A1325</f>
        <v>39294</v>
      </c>
      <c r="B1092" s="43" t="n">
        <f aca="false">Prices_MTM!I1325</f>
        <v>91000.0000000004</v>
      </c>
      <c r="C1092" s="43" t="n">
        <f aca="false">-PERCENTILE(Prices_MTM!I1075:I1324,1-Inputs!$B$8)</f>
        <v>179775</v>
      </c>
      <c r="D1092" s="43" t="n">
        <f aca="false">NORMSINV(Inputs!$B$8)*STDEV(Prices_MTM!I1075:I1324)</f>
        <v>170396.798823274</v>
      </c>
      <c r="E1092" s="43" t="n">
        <f aca="false">-PERCENTILE(Prices_MTM!I1075:I1324,1-Inputs!$B$9)</f>
        <v>247660</v>
      </c>
      <c r="F1092" s="43" t="n">
        <f aca="false">NORMSINV(Inputs!$B$9)*STDEV(Prices_MTM!I1075:I1324)</f>
        <v>240995.444330551</v>
      </c>
      <c r="G1092" s="52" t="n">
        <f aca="false">IF(-B1092&gt;C1092,1,0)</f>
        <v>0</v>
      </c>
      <c r="H1092" s="52" t="n">
        <f aca="false">IF(-B1092&gt;D1092,1,0)</f>
        <v>0</v>
      </c>
      <c r="I1092" s="52" t="n">
        <f aca="false">IF(-B1092&gt;E1092,1,0)</f>
        <v>0</v>
      </c>
      <c r="J1092" s="52" t="n">
        <f aca="false">IF(-B1092&gt;F1092,1,0)</f>
        <v>0</v>
      </c>
    </row>
    <row r="1093" customFormat="false" ht="15" hidden="false" customHeight="false" outlineLevel="0" collapsed="false">
      <c r="A1093" s="51" t="n">
        <f aca="false">Prices_MTM!A1326</f>
        <v>39295</v>
      </c>
      <c r="B1093" s="43" t="n">
        <f aca="false">Prices_MTM!I1326</f>
        <v>-176000.000000001</v>
      </c>
      <c r="C1093" s="43" t="n">
        <f aca="false">-PERCENTILE(Prices_MTM!I1076:I1325,1-Inputs!$B$8)</f>
        <v>179775</v>
      </c>
      <c r="D1093" s="43" t="n">
        <f aca="false">NORMSINV(Inputs!$B$8)*STDEV(Prices_MTM!I1076:I1325)</f>
        <v>170019.058463186</v>
      </c>
      <c r="E1093" s="43" t="n">
        <f aca="false">-PERCENTILE(Prices_MTM!I1076:I1325,1-Inputs!$B$9)</f>
        <v>247660</v>
      </c>
      <c r="F1093" s="43" t="n">
        <f aca="false">NORMSINV(Inputs!$B$9)*STDEV(Prices_MTM!I1076:I1325)</f>
        <v>240461.198930698</v>
      </c>
      <c r="G1093" s="52" t="n">
        <f aca="false">IF(-B1093&gt;C1093,1,0)</f>
        <v>0</v>
      </c>
      <c r="H1093" s="52" t="n">
        <f aca="false">IF(-B1093&gt;D1093,1,0)</f>
        <v>1</v>
      </c>
      <c r="I1093" s="52" t="n">
        <f aca="false">IF(-B1093&gt;E1093,1,0)</f>
        <v>0</v>
      </c>
      <c r="J1093" s="52" t="n">
        <f aca="false">IF(-B1093&gt;F1093,1,0)</f>
        <v>0</v>
      </c>
    </row>
    <row r="1094" customFormat="false" ht="15" hidden="false" customHeight="false" outlineLevel="0" collapsed="false">
      <c r="A1094" s="51" t="n">
        <f aca="false">Prices_MTM!A1327</f>
        <v>39296</v>
      </c>
      <c r="B1094" s="43" t="n">
        <f aca="false">Prices_MTM!I1327</f>
        <v>83500.0000000008</v>
      </c>
      <c r="C1094" s="43" t="n">
        <f aca="false">-PERCENTILE(Prices_MTM!I1077:I1326,1-Inputs!$B$8)</f>
        <v>179775</v>
      </c>
      <c r="D1094" s="43" t="n">
        <f aca="false">NORMSINV(Inputs!$B$8)*STDEV(Prices_MTM!I1077:I1326)</f>
        <v>170974.258007161</v>
      </c>
      <c r="E1094" s="43" t="n">
        <f aca="false">-PERCENTILE(Prices_MTM!I1077:I1326,1-Inputs!$B$9)</f>
        <v>247660</v>
      </c>
      <c r="F1094" s="43" t="n">
        <f aca="false">NORMSINV(Inputs!$B$9)*STDEV(Prices_MTM!I1077:I1326)</f>
        <v>241812.155874222</v>
      </c>
      <c r="G1094" s="52" t="n">
        <f aca="false">IF(-B1094&gt;C1094,1,0)</f>
        <v>0</v>
      </c>
      <c r="H1094" s="52" t="n">
        <f aca="false">IF(-B1094&gt;D1094,1,0)</f>
        <v>0</v>
      </c>
      <c r="I1094" s="52" t="n">
        <f aca="false">IF(-B1094&gt;E1094,1,0)</f>
        <v>0</v>
      </c>
      <c r="J1094" s="52" t="n">
        <f aca="false">IF(-B1094&gt;F1094,1,0)</f>
        <v>0</v>
      </c>
    </row>
    <row r="1095" customFormat="false" ht="15" hidden="false" customHeight="false" outlineLevel="0" collapsed="false">
      <c r="A1095" s="51" t="n">
        <f aca="false">Prices_MTM!A1328</f>
        <v>39297</v>
      </c>
      <c r="B1095" s="43" t="n">
        <f aca="false">Prices_MTM!I1328</f>
        <v>-104000.000000001</v>
      </c>
      <c r="C1095" s="43" t="n">
        <f aca="false">-PERCENTILE(Prices_MTM!I1078:I1327,1-Inputs!$B$8)</f>
        <v>179775</v>
      </c>
      <c r="D1095" s="43" t="n">
        <f aca="false">NORMSINV(Inputs!$B$8)*STDEV(Prices_MTM!I1078:I1327)</f>
        <v>170215.819468791</v>
      </c>
      <c r="E1095" s="43" t="n">
        <f aca="false">-PERCENTILE(Prices_MTM!I1078:I1327,1-Inputs!$B$9)</f>
        <v>247660</v>
      </c>
      <c r="F1095" s="43" t="n">
        <f aca="false">NORMSINV(Inputs!$B$9)*STDEV(Prices_MTM!I1078:I1327)</f>
        <v>240739.4817758</v>
      </c>
      <c r="G1095" s="52" t="n">
        <f aca="false">IF(-B1095&gt;C1095,1,0)</f>
        <v>0</v>
      </c>
      <c r="H1095" s="52" t="n">
        <f aca="false">IF(-B1095&gt;D1095,1,0)</f>
        <v>0</v>
      </c>
      <c r="I1095" s="52" t="n">
        <f aca="false">IF(-B1095&gt;E1095,1,0)</f>
        <v>0</v>
      </c>
      <c r="J1095" s="52" t="n">
        <f aca="false">IF(-B1095&gt;F1095,1,0)</f>
        <v>0</v>
      </c>
    </row>
    <row r="1096" customFormat="false" ht="15" hidden="false" customHeight="false" outlineLevel="0" collapsed="false">
      <c r="A1096" s="51" t="n">
        <f aca="false">Prices_MTM!A1329</f>
        <v>39300</v>
      </c>
      <c r="B1096" s="43" t="n">
        <f aca="false">Prices_MTM!I1329</f>
        <v>-204499.999999999</v>
      </c>
      <c r="C1096" s="43" t="n">
        <f aca="false">-PERCENTILE(Prices_MTM!I1079:I1328,1-Inputs!$B$8)</f>
        <v>179775</v>
      </c>
      <c r="D1096" s="43" t="n">
        <f aca="false">NORMSINV(Inputs!$B$8)*STDEV(Prices_MTM!I1079:I1328)</f>
        <v>170445.455282726</v>
      </c>
      <c r="E1096" s="43" t="n">
        <f aca="false">-PERCENTILE(Prices_MTM!I1079:I1328,1-Inputs!$B$9)</f>
        <v>247660</v>
      </c>
      <c r="F1096" s="43" t="n">
        <f aca="false">NORMSINV(Inputs!$B$9)*STDEV(Prices_MTM!I1079:I1328)</f>
        <v>241064.260089686</v>
      </c>
      <c r="G1096" s="52" t="n">
        <f aca="false">IF(-B1096&gt;C1096,1,0)</f>
        <v>1</v>
      </c>
      <c r="H1096" s="52" t="n">
        <f aca="false">IF(-B1096&gt;D1096,1,0)</f>
        <v>1</v>
      </c>
      <c r="I1096" s="52" t="n">
        <f aca="false">IF(-B1096&gt;E1096,1,0)</f>
        <v>0</v>
      </c>
      <c r="J1096" s="52" t="n">
        <f aca="false">IF(-B1096&gt;F1096,1,0)</f>
        <v>0</v>
      </c>
    </row>
    <row r="1097" customFormat="false" ht="15" hidden="false" customHeight="false" outlineLevel="0" collapsed="false">
      <c r="A1097" s="51" t="n">
        <f aca="false">Prices_MTM!A1330</f>
        <v>39301</v>
      </c>
      <c r="B1097" s="43" t="n">
        <f aca="false">Prices_MTM!I1330</f>
        <v>135500</v>
      </c>
      <c r="C1097" s="43" t="n">
        <f aca="false">-PERCENTILE(Prices_MTM!I1080:I1329,1-Inputs!$B$8)</f>
        <v>180825</v>
      </c>
      <c r="D1097" s="43" t="n">
        <f aca="false">NORMSINV(Inputs!$B$8)*STDEV(Prices_MTM!I1080:I1329)</f>
        <v>171759.737379292</v>
      </c>
      <c r="E1097" s="43" t="n">
        <f aca="false">-PERCENTILE(Prices_MTM!I1080:I1329,1-Inputs!$B$9)</f>
        <v>247660</v>
      </c>
      <c r="F1097" s="43" t="n">
        <f aca="false">NORMSINV(Inputs!$B$9)*STDEV(Prices_MTM!I1080:I1329)</f>
        <v>242923.074339865</v>
      </c>
      <c r="G1097" s="52" t="n">
        <f aca="false">IF(-B1097&gt;C1097,1,0)</f>
        <v>0</v>
      </c>
      <c r="H1097" s="52" t="n">
        <f aca="false">IF(-B1097&gt;D1097,1,0)</f>
        <v>0</v>
      </c>
      <c r="I1097" s="52" t="n">
        <f aca="false">IF(-B1097&gt;E1097,1,0)</f>
        <v>0</v>
      </c>
      <c r="J1097" s="52" t="n">
        <f aca="false">IF(-B1097&gt;F1097,1,0)</f>
        <v>0</v>
      </c>
    </row>
    <row r="1098" customFormat="false" ht="15" hidden="false" customHeight="false" outlineLevel="0" collapsed="false">
      <c r="A1098" s="51" t="n">
        <f aca="false">Prices_MTM!A1331</f>
        <v>39302</v>
      </c>
      <c r="B1098" s="43" t="n">
        <f aca="false">Prices_MTM!I1331</f>
        <v>-17499.9999999997</v>
      </c>
      <c r="C1098" s="43" t="n">
        <f aca="false">-PERCENTILE(Prices_MTM!I1081:I1330,1-Inputs!$B$8)</f>
        <v>180825</v>
      </c>
      <c r="D1098" s="43" t="n">
        <f aca="false">NORMSINV(Inputs!$B$8)*STDEV(Prices_MTM!I1081:I1330)</f>
        <v>172204.665877274</v>
      </c>
      <c r="E1098" s="43" t="n">
        <f aca="false">-PERCENTILE(Prices_MTM!I1081:I1330,1-Inputs!$B$9)</f>
        <v>247660</v>
      </c>
      <c r="F1098" s="43" t="n">
        <f aca="false">NORMSINV(Inputs!$B$9)*STDEV(Prices_MTM!I1081:I1330)</f>
        <v>243552.345205322</v>
      </c>
      <c r="G1098" s="52" t="n">
        <f aca="false">IF(-B1098&gt;C1098,1,0)</f>
        <v>0</v>
      </c>
      <c r="H1098" s="52" t="n">
        <f aca="false">IF(-B1098&gt;D1098,1,0)</f>
        <v>0</v>
      </c>
      <c r="I1098" s="52" t="n">
        <f aca="false">IF(-B1098&gt;E1098,1,0)</f>
        <v>0</v>
      </c>
      <c r="J1098" s="52" t="n">
        <f aca="false">IF(-B1098&gt;F1098,1,0)</f>
        <v>0</v>
      </c>
    </row>
    <row r="1099" customFormat="false" ht="15" hidden="false" customHeight="false" outlineLevel="0" collapsed="false">
      <c r="A1099" s="51" t="n">
        <f aca="false">Prices_MTM!A1332</f>
        <v>39303</v>
      </c>
      <c r="B1099" s="43" t="n">
        <f aca="false">Prices_MTM!I1332</f>
        <v>-28499.9999999997</v>
      </c>
      <c r="C1099" s="43" t="n">
        <f aca="false">-PERCENTILE(Prices_MTM!I1082:I1331,1-Inputs!$B$8)</f>
        <v>179775</v>
      </c>
      <c r="D1099" s="43" t="n">
        <f aca="false">NORMSINV(Inputs!$B$8)*STDEV(Prices_MTM!I1082:I1331)</f>
        <v>171036.194689346</v>
      </c>
      <c r="E1099" s="43" t="n">
        <f aca="false">-PERCENTILE(Prices_MTM!I1082:I1331,1-Inputs!$B$9)</f>
        <v>247660</v>
      </c>
      <c r="F1099" s="43" t="n">
        <f aca="false">NORMSINV(Inputs!$B$9)*STDEV(Prices_MTM!I1082:I1331)</f>
        <v>241899.754105801</v>
      </c>
      <c r="G1099" s="52" t="n">
        <f aca="false">IF(-B1099&gt;C1099,1,0)</f>
        <v>0</v>
      </c>
      <c r="H1099" s="52" t="n">
        <f aca="false">IF(-B1099&gt;D1099,1,0)</f>
        <v>0</v>
      </c>
      <c r="I1099" s="52" t="n">
        <f aca="false">IF(-B1099&gt;E1099,1,0)</f>
        <v>0</v>
      </c>
      <c r="J1099" s="52" t="n">
        <f aca="false">IF(-B1099&gt;F1099,1,0)</f>
        <v>0</v>
      </c>
    </row>
    <row r="1100" customFormat="false" ht="15" hidden="false" customHeight="false" outlineLevel="0" collapsed="false">
      <c r="A1100" s="51" t="n">
        <f aca="false">Prices_MTM!A1333</f>
        <v>39304</v>
      </c>
      <c r="B1100" s="43" t="n">
        <f aca="false">Prices_MTM!I1333</f>
        <v>12499.9999999993</v>
      </c>
      <c r="C1100" s="43" t="n">
        <f aca="false">-PERCENTILE(Prices_MTM!I1083:I1332,1-Inputs!$B$8)</f>
        <v>179775</v>
      </c>
      <c r="D1100" s="43" t="n">
        <f aca="false">NORMSINV(Inputs!$B$8)*STDEV(Prices_MTM!I1083:I1332)</f>
        <v>170873.930352381</v>
      </c>
      <c r="E1100" s="43" t="n">
        <f aca="false">-PERCENTILE(Prices_MTM!I1083:I1332,1-Inputs!$B$9)</f>
        <v>247660</v>
      </c>
      <c r="F1100" s="43" t="n">
        <f aca="false">NORMSINV(Inputs!$B$9)*STDEV(Prices_MTM!I1083:I1332)</f>
        <v>241670.260557472</v>
      </c>
      <c r="G1100" s="52" t="n">
        <f aca="false">IF(-B1100&gt;C1100,1,0)</f>
        <v>0</v>
      </c>
      <c r="H1100" s="52" t="n">
        <f aca="false">IF(-B1100&gt;D1100,1,0)</f>
        <v>0</v>
      </c>
      <c r="I1100" s="52" t="n">
        <f aca="false">IF(-B1100&gt;E1100,1,0)</f>
        <v>0</v>
      </c>
      <c r="J1100" s="52" t="n">
        <f aca="false">IF(-B1100&gt;F1100,1,0)</f>
        <v>0</v>
      </c>
    </row>
    <row r="1101" customFormat="false" ht="15" hidden="false" customHeight="false" outlineLevel="0" collapsed="false">
      <c r="A1101" s="51" t="n">
        <f aca="false">Prices_MTM!A1334</f>
        <v>39307</v>
      </c>
      <c r="B1101" s="43" t="n">
        <f aca="false">Prices_MTM!I1334</f>
        <v>-75500.0000000003</v>
      </c>
      <c r="C1101" s="43" t="n">
        <f aca="false">-PERCENTILE(Prices_MTM!I1084:I1333,1-Inputs!$B$8)</f>
        <v>179775</v>
      </c>
      <c r="D1101" s="43" t="n">
        <f aca="false">NORMSINV(Inputs!$B$8)*STDEV(Prices_MTM!I1084:I1333)</f>
        <v>170703.600966993</v>
      </c>
      <c r="E1101" s="43" t="n">
        <f aca="false">-PERCENTILE(Prices_MTM!I1084:I1333,1-Inputs!$B$9)</f>
        <v>247660</v>
      </c>
      <c r="F1101" s="43" t="n">
        <f aca="false">NORMSINV(Inputs!$B$9)*STDEV(Prices_MTM!I1084:I1333)</f>
        <v>241429.36045725</v>
      </c>
      <c r="G1101" s="52" t="n">
        <f aca="false">IF(-B1101&gt;C1101,1,0)</f>
        <v>0</v>
      </c>
      <c r="H1101" s="52" t="n">
        <f aca="false">IF(-B1101&gt;D1101,1,0)</f>
        <v>0</v>
      </c>
      <c r="I1101" s="52" t="n">
        <f aca="false">IF(-B1101&gt;E1101,1,0)</f>
        <v>0</v>
      </c>
      <c r="J1101" s="52" t="n">
        <f aca="false">IF(-B1101&gt;F1101,1,0)</f>
        <v>0</v>
      </c>
    </row>
    <row r="1102" customFormat="false" ht="15" hidden="false" customHeight="false" outlineLevel="0" collapsed="false">
      <c r="A1102" s="51" t="n">
        <f aca="false">Prices_MTM!A1335</f>
        <v>39308</v>
      </c>
      <c r="B1102" s="43" t="n">
        <f aca="false">Prices_MTM!I1335</f>
        <v>180500.000000001</v>
      </c>
      <c r="C1102" s="43" t="n">
        <f aca="false">-PERCENTILE(Prices_MTM!I1085:I1334,1-Inputs!$B$8)</f>
        <v>179775</v>
      </c>
      <c r="D1102" s="43" t="n">
        <f aca="false">NORMSINV(Inputs!$B$8)*STDEV(Prices_MTM!I1085:I1334)</f>
        <v>170737.649356372</v>
      </c>
      <c r="E1102" s="43" t="n">
        <f aca="false">-PERCENTILE(Prices_MTM!I1085:I1334,1-Inputs!$B$9)</f>
        <v>247660</v>
      </c>
      <c r="F1102" s="43" t="n">
        <f aca="false">NORMSINV(Inputs!$B$9)*STDEV(Prices_MTM!I1085:I1334)</f>
        <v>241477.515744107</v>
      </c>
      <c r="G1102" s="52" t="n">
        <f aca="false">IF(-B1102&gt;C1102,1,0)</f>
        <v>0</v>
      </c>
      <c r="H1102" s="52" t="n">
        <f aca="false">IF(-B1102&gt;D1102,1,0)</f>
        <v>0</v>
      </c>
      <c r="I1102" s="52" t="n">
        <f aca="false">IF(-B1102&gt;E1102,1,0)</f>
        <v>0</v>
      </c>
      <c r="J1102" s="52" t="n">
        <f aca="false">IF(-B1102&gt;F1102,1,0)</f>
        <v>0</v>
      </c>
    </row>
    <row r="1103" customFormat="false" ht="15" hidden="false" customHeight="false" outlineLevel="0" collapsed="false">
      <c r="A1103" s="51" t="n">
        <f aca="false">Prices_MTM!A1336</f>
        <v>39309</v>
      </c>
      <c r="B1103" s="43" t="n">
        <f aca="false">Prices_MTM!I1336</f>
        <v>-4500.00000000018</v>
      </c>
      <c r="C1103" s="43" t="n">
        <f aca="false">-PERCENTILE(Prices_MTM!I1086:I1335,1-Inputs!$B$8)</f>
        <v>179775</v>
      </c>
      <c r="D1103" s="43" t="n">
        <f aca="false">NORMSINV(Inputs!$B$8)*STDEV(Prices_MTM!I1086:I1335)</f>
        <v>171312.551569827</v>
      </c>
      <c r="E1103" s="43" t="n">
        <f aca="false">-PERCENTILE(Prices_MTM!I1086:I1335,1-Inputs!$B$9)</f>
        <v>247660</v>
      </c>
      <c r="F1103" s="43" t="n">
        <f aca="false">NORMSINV(Inputs!$B$9)*STDEV(Prices_MTM!I1086:I1335)</f>
        <v>242290.610915702</v>
      </c>
      <c r="G1103" s="52" t="n">
        <f aca="false">IF(-B1103&gt;C1103,1,0)</f>
        <v>0</v>
      </c>
      <c r="H1103" s="52" t="n">
        <f aca="false">IF(-B1103&gt;D1103,1,0)</f>
        <v>0</v>
      </c>
      <c r="I1103" s="52" t="n">
        <f aca="false">IF(-B1103&gt;E1103,1,0)</f>
        <v>0</v>
      </c>
      <c r="J1103" s="52" t="n">
        <f aca="false">IF(-B1103&gt;F1103,1,0)</f>
        <v>0</v>
      </c>
    </row>
    <row r="1104" customFormat="false" ht="15" hidden="false" customHeight="false" outlineLevel="0" collapsed="false">
      <c r="A1104" s="51" t="n">
        <f aca="false">Prices_MTM!A1337</f>
        <v>39310</v>
      </c>
      <c r="B1104" s="43" t="n">
        <f aca="false">Prices_MTM!I1337</f>
        <v>-110500</v>
      </c>
      <c r="C1104" s="43" t="n">
        <f aca="false">-PERCENTILE(Prices_MTM!I1087:I1336,1-Inputs!$B$8)</f>
        <v>179775</v>
      </c>
      <c r="D1104" s="43" t="n">
        <f aca="false">NORMSINV(Inputs!$B$8)*STDEV(Prices_MTM!I1087:I1336)</f>
        <v>170976.415560182</v>
      </c>
      <c r="E1104" s="43" t="n">
        <f aca="false">-PERCENTILE(Prices_MTM!I1087:I1336,1-Inputs!$B$9)</f>
        <v>247660</v>
      </c>
      <c r="F1104" s="43" t="n">
        <f aca="false">NORMSINV(Inputs!$B$9)*STDEV(Prices_MTM!I1087:I1336)</f>
        <v>241815.207342634</v>
      </c>
      <c r="G1104" s="52" t="n">
        <f aca="false">IF(-B1104&gt;C1104,1,0)</f>
        <v>0</v>
      </c>
      <c r="H1104" s="52" t="n">
        <f aca="false">IF(-B1104&gt;D1104,1,0)</f>
        <v>0</v>
      </c>
      <c r="I1104" s="52" t="n">
        <f aca="false">IF(-B1104&gt;E1104,1,0)</f>
        <v>0</v>
      </c>
      <c r="J1104" s="52" t="n">
        <f aca="false">IF(-B1104&gt;F1104,1,0)</f>
        <v>0</v>
      </c>
    </row>
    <row r="1105" customFormat="false" ht="15" hidden="false" customHeight="false" outlineLevel="0" collapsed="false">
      <c r="A1105" s="51" t="n">
        <f aca="false">Prices_MTM!A1338</f>
        <v>39311</v>
      </c>
      <c r="B1105" s="43" t="n">
        <f aca="false">Prices_MTM!I1338</f>
        <v>39500.000000001</v>
      </c>
      <c r="C1105" s="43" t="n">
        <f aca="false">-PERCENTILE(Prices_MTM!I1088:I1337,1-Inputs!$B$8)</f>
        <v>179775</v>
      </c>
      <c r="D1105" s="43" t="n">
        <f aca="false">NORMSINV(Inputs!$B$8)*STDEV(Prices_MTM!I1088:I1337)</f>
        <v>171340.15114665</v>
      </c>
      <c r="E1105" s="43" t="n">
        <f aca="false">-PERCENTILE(Prices_MTM!I1088:I1337,1-Inputs!$B$9)</f>
        <v>247660</v>
      </c>
      <c r="F1105" s="43" t="n">
        <f aca="false">NORMSINV(Inputs!$B$9)*STDEV(Prices_MTM!I1088:I1337)</f>
        <v>242329.645523896</v>
      </c>
      <c r="G1105" s="52" t="n">
        <f aca="false">IF(-B1105&gt;C1105,1,0)</f>
        <v>0</v>
      </c>
      <c r="H1105" s="52" t="n">
        <f aca="false">IF(-B1105&gt;D1105,1,0)</f>
        <v>0</v>
      </c>
      <c r="I1105" s="52" t="n">
        <f aca="false">IF(-B1105&gt;E1105,1,0)</f>
        <v>0</v>
      </c>
      <c r="J1105" s="52" t="n">
        <f aca="false">IF(-B1105&gt;F1105,1,0)</f>
        <v>0</v>
      </c>
    </row>
    <row r="1106" customFormat="false" ht="15" hidden="false" customHeight="false" outlineLevel="0" collapsed="false">
      <c r="A1106" s="51" t="n">
        <f aca="false">Prices_MTM!A1339</f>
        <v>39314</v>
      </c>
      <c r="B1106" s="43" t="n">
        <f aca="false">Prices_MTM!I1339</f>
        <v>-6500.00000000048</v>
      </c>
      <c r="C1106" s="43" t="n">
        <f aca="false">-PERCENTILE(Prices_MTM!I1089:I1338,1-Inputs!$B$8)</f>
        <v>179775</v>
      </c>
      <c r="D1106" s="43" t="n">
        <f aca="false">NORMSINV(Inputs!$B$8)*STDEV(Prices_MTM!I1089:I1338)</f>
        <v>171385.152642903</v>
      </c>
      <c r="E1106" s="43" t="n">
        <f aca="false">-PERCENTILE(Prices_MTM!I1089:I1338,1-Inputs!$B$9)</f>
        <v>247660</v>
      </c>
      <c r="F1106" s="43" t="n">
        <f aca="false">NORMSINV(Inputs!$B$9)*STDEV(Prices_MTM!I1089:I1338)</f>
        <v>242393.29199883</v>
      </c>
      <c r="G1106" s="52" t="n">
        <f aca="false">IF(-B1106&gt;C1106,1,0)</f>
        <v>0</v>
      </c>
      <c r="H1106" s="52" t="n">
        <f aca="false">IF(-B1106&gt;D1106,1,0)</f>
        <v>0</v>
      </c>
      <c r="I1106" s="52" t="n">
        <f aca="false">IF(-B1106&gt;E1106,1,0)</f>
        <v>0</v>
      </c>
      <c r="J1106" s="52" t="n">
        <f aca="false">IF(-B1106&gt;F1106,1,0)</f>
        <v>0</v>
      </c>
    </row>
    <row r="1107" customFormat="false" ht="15" hidden="false" customHeight="false" outlineLevel="0" collapsed="false">
      <c r="A1107" s="51" t="n">
        <f aca="false">Prices_MTM!A1340</f>
        <v>39315</v>
      </c>
      <c r="B1107" s="43" t="n">
        <f aca="false">Prices_MTM!I1340</f>
        <v>-138500.000000001</v>
      </c>
      <c r="C1107" s="43" t="n">
        <f aca="false">-PERCENTILE(Prices_MTM!I1090:I1339,1-Inputs!$B$8)</f>
        <v>179775</v>
      </c>
      <c r="D1107" s="43" t="n">
        <f aca="false">NORMSINV(Inputs!$B$8)*STDEV(Prices_MTM!I1090:I1339)</f>
        <v>171308.37239261</v>
      </c>
      <c r="E1107" s="43" t="n">
        <f aca="false">-PERCENTILE(Prices_MTM!I1090:I1339,1-Inputs!$B$9)</f>
        <v>247660</v>
      </c>
      <c r="F1107" s="43" t="n">
        <f aca="false">NORMSINV(Inputs!$B$9)*STDEV(Prices_MTM!I1090:I1339)</f>
        <v>242284.70022561</v>
      </c>
      <c r="G1107" s="52" t="n">
        <f aca="false">IF(-B1107&gt;C1107,1,0)</f>
        <v>0</v>
      </c>
      <c r="H1107" s="52" t="n">
        <f aca="false">IF(-B1107&gt;D1107,1,0)</f>
        <v>0</v>
      </c>
      <c r="I1107" s="52" t="n">
        <f aca="false">IF(-B1107&gt;E1107,1,0)</f>
        <v>0</v>
      </c>
      <c r="J1107" s="52" t="n">
        <f aca="false">IF(-B1107&gt;F1107,1,0)</f>
        <v>0</v>
      </c>
    </row>
    <row r="1108" customFormat="false" ht="15" hidden="false" customHeight="false" outlineLevel="0" collapsed="false">
      <c r="A1108" s="51" t="n">
        <f aca="false">Prices_MTM!A1341</f>
        <v>39316</v>
      </c>
      <c r="B1108" s="43" t="n">
        <f aca="false">Prices_MTM!I1341</f>
        <v>-11500.0000000002</v>
      </c>
      <c r="C1108" s="43" t="n">
        <f aca="false">-PERCENTILE(Prices_MTM!I1091:I1340,1-Inputs!$B$8)</f>
        <v>179775</v>
      </c>
      <c r="D1108" s="43" t="n">
        <f aca="false">NORMSINV(Inputs!$B$8)*STDEV(Prices_MTM!I1091:I1340)</f>
        <v>171678.838040324</v>
      </c>
      <c r="E1108" s="43" t="n">
        <f aca="false">-PERCENTILE(Prices_MTM!I1091:I1340,1-Inputs!$B$9)</f>
        <v>247660</v>
      </c>
      <c r="F1108" s="43" t="n">
        <f aca="false">NORMSINV(Inputs!$B$9)*STDEV(Prices_MTM!I1091:I1340)</f>
        <v>242808.656860926</v>
      </c>
      <c r="G1108" s="52" t="n">
        <f aca="false">IF(-B1108&gt;C1108,1,0)</f>
        <v>0</v>
      </c>
      <c r="H1108" s="52" t="n">
        <f aca="false">IF(-B1108&gt;D1108,1,0)</f>
        <v>0</v>
      </c>
      <c r="I1108" s="52" t="n">
        <f aca="false">IF(-B1108&gt;E1108,1,0)</f>
        <v>0</v>
      </c>
      <c r="J1108" s="52" t="n">
        <f aca="false">IF(-B1108&gt;F1108,1,0)</f>
        <v>0</v>
      </c>
    </row>
    <row r="1109" customFormat="false" ht="15" hidden="false" customHeight="false" outlineLevel="0" collapsed="false">
      <c r="A1109" s="51" t="n">
        <f aca="false">Prices_MTM!A1342</f>
        <v>39317</v>
      </c>
      <c r="B1109" s="43" t="n">
        <f aca="false">Prices_MTM!I1342</f>
        <v>6000.00000000023</v>
      </c>
      <c r="C1109" s="43" t="n">
        <f aca="false">-PERCENTILE(Prices_MTM!I1092:I1341,1-Inputs!$B$8)</f>
        <v>179775</v>
      </c>
      <c r="D1109" s="43" t="n">
        <f aca="false">NORMSINV(Inputs!$B$8)*STDEV(Prices_MTM!I1092:I1341)</f>
        <v>171620.176064076</v>
      </c>
      <c r="E1109" s="43" t="n">
        <f aca="false">-PERCENTILE(Prices_MTM!I1092:I1341,1-Inputs!$B$9)</f>
        <v>247660</v>
      </c>
      <c r="F1109" s="43" t="n">
        <f aca="false">NORMSINV(Inputs!$B$9)*STDEV(Prices_MTM!I1092:I1341)</f>
        <v>242725.690108446</v>
      </c>
      <c r="G1109" s="52" t="n">
        <f aca="false">IF(-B1109&gt;C1109,1,0)</f>
        <v>0</v>
      </c>
      <c r="H1109" s="52" t="n">
        <f aca="false">IF(-B1109&gt;D1109,1,0)</f>
        <v>0</v>
      </c>
      <c r="I1109" s="52" t="n">
        <f aca="false">IF(-B1109&gt;E1109,1,0)</f>
        <v>0</v>
      </c>
      <c r="J1109" s="52" t="n">
        <f aca="false">IF(-B1109&gt;F1109,1,0)</f>
        <v>0</v>
      </c>
    </row>
    <row r="1110" customFormat="false" ht="15" hidden="false" customHeight="false" outlineLevel="0" collapsed="false">
      <c r="A1110" s="51" t="n">
        <f aca="false">Prices_MTM!A1343</f>
        <v>39318</v>
      </c>
      <c r="B1110" s="43" t="n">
        <f aca="false">Prices_MTM!I1343</f>
        <v>93000.0000000007</v>
      </c>
      <c r="C1110" s="43" t="n">
        <f aca="false">-PERCENTILE(Prices_MTM!I1093:I1342,1-Inputs!$B$8)</f>
        <v>179775</v>
      </c>
      <c r="D1110" s="43" t="n">
        <f aca="false">NORMSINV(Inputs!$B$8)*STDEV(Prices_MTM!I1093:I1342)</f>
        <v>171501.288548136</v>
      </c>
      <c r="E1110" s="43" t="n">
        <f aca="false">-PERCENTILE(Prices_MTM!I1093:I1342,1-Inputs!$B$9)</f>
        <v>247660</v>
      </c>
      <c r="F1110" s="43" t="n">
        <f aca="false">NORMSINV(Inputs!$B$9)*STDEV(Prices_MTM!I1093:I1342)</f>
        <v>242557.545225872</v>
      </c>
      <c r="G1110" s="52" t="n">
        <f aca="false">IF(-B1110&gt;C1110,1,0)</f>
        <v>0</v>
      </c>
      <c r="H1110" s="52" t="n">
        <f aca="false">IF(-B1110&gt;D1110,1,0)</f>
        <v>0</v>
      </c>
      <c r="I1110" s="52" t="n">
        <f aca="false">IF(-B1110&gt;E1110,1,0)</f>
        <v>0</v>
      </c>
      <c r="J1110" s="52" t="n">
        <f aca="false">IF(-B1110&gt;F1110,1,0)</f>
        <v>0</v>
      </c>
    </row>
    <row r="1111" customFormat="false" ht="15" hidden="false" customHeight="false" outlineLevel="0" collapsed="false">
      <c r="A1111" s="51" t="n">
        <f aca="false">Prices_MTM!A1344</f>
        <v>39321</v>
      </c>
      <c r="B1111" s="43" t="n">
        <f aca="false">Prices_MTM!I1344</f>
        <v>113000</v>
      </c>
      <c r="C1111" s="43" t="n">
        <f aca="false">-PERCENTILE(Prices_MTM!I1094:I1343,1-Inputs!$B$8)</f>
        <v>179775</v>
      </c>
      <c r="D1111" s="43" t="n">
        <f aca="false">NORMSINV(Inputs!$B$8)*STDEV(Prices_MTM!I1094:I1343)</f>
        <v>171774.56681187</v>
      </c>
      <c r="E1111" s="43" t="n">
        <f aca="false">-PERCENTILE(Prices_MTM!I1094:I1343,1-Inputs!$B$9)</f>
        <v>247660</v>
      </c>
      <c r="F1111" s="43" t="n">
        <f aca="false">NORMSINV(Inputs!$B$9)*STDEV(Prices_MTM!I1094:I1343)</f>
        <v>242944.047889356</v>
      </c>
      <c r="G1111" s="52" t="n">
        <f aca="false">IF(-B1111&gt;C1111,1,0)</f>
        <v>0</v>
      </c>
      <c r="H1111" s="52" t="n">
        <f aca="false">IF(-B1111&gt;D1111,1,0)</f>
        <v>0</v>
      </c>
      <c r="I1111" s="52" t="n">
        <f aca="false">IF(-B1111&gt;E1111,1,0)</f>
        <v>0</v>
      </c>
      <c r="J1111" s="52" t="n">
        <f aca="false">IF(-B1111&gt;F1111,1,0)</f>
        <v>0</v>
      </c>
    </row>
    <row r="1112" customFormat="false" ht="15" hidden="false" customHeight="false" outlineLevel="0" collapsed="false">
      <c r="A1112" s="51" t="n">
        <f aca="false">Prices_MTM!A1345</f>
        <v>39322</v>
      </c>
      <c r="B1112" s="43" t="n">
        <f aca="false">Prices_MTM!I1345</f>
        <v>-59499.9999999999</v>
      </c>
      <c r="C1112" s="43" t="n">
        <f aca="false">-PERCENTILE(Prices_MTM!I1095:I1344,1-Inputs!$B$8)</f>
        <v>179775</v>
      </c>
      <c r="D1112" s="43" t="n">
        <f aca="false">NORMSINV(Inputs!$B$8)*STDEV(Prices_MTM!I1095:I1344)</f>
        <v>171901.836936381</v>
      </c>
      <c r="E1112" s="43" t="n">
        <f aca="false">-PERCENTILE(Prices_MTM!I1095:I1344,1-Inputs!$B$9)</f>
        <v>247660</v>
      </c>
      <c r="F1112" s="43" t="n">
        <f aca="false">NORMSINV(Inputs!$B$9)*STDEV(Prices_MTM!I1095:I1344)</f>
        <v>243124.048455202</v>
      </c>
      <c r="G1112" s="52" t="n">
        <f aca="false">IF(-B1112&gt;C1112,1,0)</f>
        <v>0</v>
      </c>
      <c r="H1112" s="52" t="n">
        <f aca="false">IF(-B1112&gt;D1112,1,0)</f>
        <v>0</v>
      </c>
      <c r="I1112" s="52" t="n">
        <f aca="false">IF(-B1112&gt;E1112,1,0)</f>
        <v>0</v>
      </c>
      <c r="J1112" s="52" t="n">
        <f aca="false">IF(-B1112&gt;F1112,1,0)</f>
        <v>0</v>
      </c>
    </row>
    <row r="1113" customFormat="false" ht="15" hidden="false" customHeight="false" outlineLevel="0" collapsed="false">
      <c r="A1113" s="51" t="n">
        <f aca="false">Prices_MTM!A1346</f>
        <v>39323</v>
      </c>
      <c r="B1113" s="43" t="n">
        <f aca="false">Prices_MTM!I1346</f>
        <v>131999.999999999</v>
      </c>
      <c r="C1113" s="43" t="n">
        <f aca="false">-PERCENTILE(Prices_MTM!I1096:I1345,1-Inputs!$B$8)</f>
        <v>179775</v>
      </c>
      <c r="D1113" s="43" t="n">
        <f aca="false">NORMSINV(Inputs!$B$8)*STDEV(Prices_MTM!I1096:I1345)</f>
        <v>171177.255555349</v>
      </c>
      <c r="E1113" s="43" t="n">
        <f aca="false">-PERCENTILE(Prices_MTM!I1096:I1345,1-Inputs!$B$9)</f>
        <v>247660</v>
      </c>
      <c r="F1113" s="43" t="n">
        <f aca="false">NORMSINV(Inputs!$B$9)*STDEV(Prices_MTM!I1096:I1345)</f>
        <v>242099.259180513</v>
      </c>
      <c r="G1113" s="52" t="n">
        <f aca="false">IF(-B1113&gt;C1113,1,0)</f>
        <v>0</v>
      </c>
      <c r="H1113" s="52" t="n">
        <f aca="false">IF(-B1113&gt;D1113,1,0)</f>
        <v>0</v>
      </c>
      <c r="I1113" s="52" t="n">
        <f aca="false">IF(-B1113&gt;E1113,1,0)</f>
        <v>0</v>
      </c>
      <c r="J1113" s="52" t="n">
        <f aca="false">IF(-B1113&gt;F1113,1,0)</f>
        <v>0</v>
      </c>
    </row>
    <row r="1114" customFormat="false" ht="15" hidden="false" customHeight="false" outlineLevel="0" collapsed="false">
      <c r="A1114" s="51" t="n">
        <f aca="false">Prices_MTM!A1347</f>
        <v>39324</v>
      </c>
      <c r="B1114" s="43" t="n">
        <f aca="false">Prices_MTM!I1347</f>
        <v>-63999.9999999986</v>
      </c>
      <c r="C1114" s="43" t="n">
        <f aca="false">-PERCENTILE(Prices_MTM!I1097:I1346,1-Inputs!$B$8)</f>
        <v>179775</v>
      </c>
      <c r="D1114" s="43" t="n">
        <f aca="false">NORMSINV(Inputs!$B$8)*STDEV(Prices_MTM!I1097:I1346)</f>
        <v>171519.713670202</v>
      </c>
      <c r="E1114" s="43" t="n">
        <f aca="false">-PERCENTILE(Prices_MTM!I1097:I1346,1-Inputs!$B$9)</f>
        <v>247660</v>
      </c>
      <c r="F1114" s="43" t="n">
        <f aca="false">NORMSINV(Inputs!$B$9)*STDEV(Prices_MTM!I1097:I1346)</f>
        <v>242583.604227624</v>
      </c>
      <c r="G1114" s="52" t="n">
        <f aca="false">IF(-B1114&gt;C1114,1,0)</f>
        <v>0</v>
      </c>
      <c r="H1114" s="52" t="n">
        <f aca="false">IF(-B1114&gt;D1114,1,0)</f>
        <v>0</v>
      </c>
      <c r="I1114" s="52" t="n">
        <f aca="false">IF(-B1114&gt;E1114,1,0)</f>
        <v>0</v>
      </c>
      <c r="J1114" s="52" t="n">
        <f aca="false">IF(-B1114&gt;F1114,1,0)</f>
        <v>0</v>
      </c>
    </row>
    <row r="1115" customFormat="false" ht="15" hidden="false" customHeight="false" outlineLevel="0" collapsed="false">
      <c r="A1115" s="51" t="n">
        <f aca="false">Prices_MTM!A1348</f>
        <v>39325</v>
      </c>
      <c r="B1115" s="43" t="n">
        <f aca="false">Prices_MTM!I1348</f>
        <v>19499.9999999993</v>
      </c>
      <c r="C1115" s="43" t="n">
        <f aca="false">-PERCENTILE(Prices_MTM!I1098:I1347,1-Inputs!$B$8)</f>
        <v>179775</v>
      </c>
      <c r="D1115" s="43" t="n">
        <f aca="false">NORMSINV(Inputs!$B$8)*STDEV(Prices_MTM!I1098:I1347)</f>
        <v>171640.561227872</v>
      </c>
      <c r="E1115" s="43" t="n">
        <f aca="false">-PERCENTILE(Prices_MTM!I1098:I1347,1-Inputs!$B$9)</f>
        <v>247660</v>
      </c>
      <c r="F1115" s="43" t="n">
        <f aca="false">NORMSINV(Inputs!$B$9)*STDEV(Prices_MTM!I1098:I1347)</f>
        <v>242754.521234622</v>
      </c>
      <c r="G1115" s="52" t="n">
        <f aca="false">IF(-B1115&gt;C1115,1,0)</f>
        <v>0</v>
      </c>
      <c r="H1115" s="52" t="n">
        <f aca="false">IF(-B1115&gt;D1115,1,0)</f>
        <v>0</v>
      </c>
      <c r="I1115" s="52" t="n">
        <f aca="false">IF(-B1115&gt;E1115,1,0)</f>
        <v>0</v>
      </c>
      <c r="J1115" s="52" t="n">
        <f aca="false">IF(-B1115&gt;F1115,1,0)</f>
        <v>0</v>
      </c>
    </row>
    <row r="1116" customFormat="false" ht="15" hidden="false" customHeight="false" outlineLevel="0" collapsed="false">
      <c r="A1116" s="51" t="n">
        <f aca="false">Prices_MTM!A1349</f>
        <v>39329</v>
      </c>
      <c r="B1116" s="43" t="n">
        <f aca="false">Prices_MTM!I1349</f>
        <v>12499.9999999993</v>
      </c>
      <c r="C1116" s="43" t="n">
        <f aca="false">-PERCENTILE(Prices_MTM!I1099:I1348,1-Inputs!$B$8)</f>
        <v>179775</v>
      </c>
      <c r="D1116" s="43" t="n">
        <f aca="false">NORMSINV(Inputs!$B$8)*STDEV(Prices_MTM!I1099:I1348)</f>
        <v>171434.456989925</v>
      </c>
      <c r="E1116" s="43" t="n">
        <f aca="false">-PERCENTILE(Prices_MTM!I1099:I1348,1-Inputs!$B$9)</f>
        <v>247660</v>
      </c>
      <c r="F1116" s="43" t="n">
        <f aca="false">NORMSINV(Inputs!$B$9)*STDEV(Prices_MTM!I1099:I1348)</f>
        <v>242463.024077719</v>
      </c>
      <c r="G1116" s="52" t="n">
        <f aca="false">IF(-B1116&gt;C1116,1,0)</f>
        <v>0</v>
      </c>
      <c r="H1116" s="52" t="n">
        <f aca="false">IF(-B1116&gt;D1116,1,0)</f>
        <v>0</v>
      </c>
      <c r="I1116" s="52" t="n">
        <f aca="false">IF(-B1116&gt;E1116,1,0)</f>
        <v>0</v>
      </c>
      <c r="J1116" s="52" t="n">
        <f aca="false">IF(-B1116&gt;F1116,1,0)</f>
        <v>0</v>
      </c>
    </row>
    <row r="1117" customFormat="false" ht="15" hidden="false" customHeight="false" outlineLevel="0" collapsed="false">
      <c r="A1117" s="51" t="n">
        <f aca="false">Prices_MTM!A1350</f>
        <v>39330</v>
      </c>
      <c r="B1117" s="43" t="n">
        <f aca="false">Prices_MTM!I1350</f>
        <v>42000.0000000002</v>
      </c>
      <c r="C1117" s="43" t="n">
        <f aca="false">-PERCENTILE(Prices_MTM!I1100:I1349,1-Inputs!$B$8)</f>
        <v>179775</v>
      </c>
      <c r="D1117" s="43" t="n">
        <f aca="false">NORMSINV(Inputs!$B$8)*STDEV(Prices_MTM!I1100:I1349)</f>
        <v>171373.481167015</v>
      </c>
      <c r="E1117" s="43" t="n">
        <f aca="false">-PERCENTILE(Prices_MTM!I1100:I1349,1-Inputs!$B$9)</f>
        <v>247660</v>
      </c>
      <c r="F1117" s="43" t="n">
        <f aca="false">NORMSINV(Inputs!$B$9)*STDEV(Prices_MTM!I1100:I1349)</f>
        <v>242376.784807749</v>
      </c>
      <c r="G1117" s="52" t="n">
        <f aca="false">IF(-B1117&gt;C1117,1,0)</f>
        <v>0</v>
      </c>
      <c r="H1117" s="52" t="n">
        <f aca="false">IF(-B1117&gt;D1117,1,0)</f>
        <v>0</v>
      </c>
      <c r="I1117" s="52" t="n">
        <f aca="false">IF(-B1117&gt;E1117,1,0)</f>
        <v>0</v>
      </c>
      <c r="J1117" s="52" t="n">
        <f aca="false">IF(-B1117&gt;F1117,1,0)</f>
        <v>0</v>
      </c>
    </row>
    <row r="1118" customFormat="false" ht="15" hidden="false" customHeight="false" outlineLevel="0" collapsed="false">
      <c r="A1118" s="51" t="n">
        <f aca="false">Prices_MTM!A1351</f>
        <v>39331</v>
      </c>
      <c r="B1118" s="43" t="n">
        <f aca="false">Prices_MTM!I1351</f>
        <v>-14499.9999999989</v>
      </c>
      <c r="C1118" s="43" t="n">
        <f aca="false">-PERCENTILE(Prices_MTM!I1101:I1350,1-Inputs!$B$8)</f>
        <v>179775</v>
      </c>
      <c r="D1118" s="43" t="n">
        <f aca="false">NORMSINV(Inputs!$B$8)*STDEV(Prices_MTM!I1101:I1350)</f>
        <v>171388.647537027</v>
      </c>
      <c r="E1118" s="43" t="n">
        <f aca="false">-PERCENTILE(Prices_MTM!I1101:I1350,1-Inputs!$B$9)</f>
        <v>247660</v>
      </c>
      <c r="F1118" s="43" t="n">
        <f aca="false">NORMSINV(Inputs!$B$9)*STDEV(Prices_MTM!I1101:I1350)</f>
        <v>242398.234894284</v>
      </c>
      <c r="G1118" s="52" t="n">
        <f aca="false">IF(-B1118&gt;C1118,1,0)</f>
        <v>0</v>
      </c>
      <c r="H1118" s="52" t="n">
        <f aca="false">IF(-B1118&gt;D1118,1,0)</f>
        <v>0</v>
      </c>
      <c r="I1118" s="52" t="n">
        <f aca="false">IF(-B1118&gt;E1118,1,0)</f>
        <v>0</v>
      </c>
      <c r="J1118" s="52" t="n">
        <f aca="false">IF(-B1118&gt;F1118,1,0)</f>
        <v>0</v>
      </c>
    </row>
    <row r="1119" customFormat="false" ht="15" hidden="false" customHeight="false" outlineLevel="0" collapsed="false">
      <c r="A1119" s="51" t="n">
        <f aca="false">Prices_MTM!A1352</f>
        <v>39332</v>
      </c>
      <c r="B1119" s="43" t="n">
        <f aca="false">Prices_MTM!I1352</f>
        <v>92499.9999999997</v>
      </c>
      <c r="C1119" s="43" t="n">
        <f aca="false">-PERCENTILE(Prices_MTM!I1102:I1351,1-Inputs!$B$8)</f>
        <v>179775</v>
      </c>
      <c r="D1119" s="43" t="n">
        <f aca="false">NORMSINV(Inputs!$B$8)*STDEV(Prices_MTM!I1102:I1351)</f>
        <v>171370.678054527</v>
      </c>
      <c r="E1119" s="43" t="n">
        <f aca="false">-PERCENTILE(Prices_MTM!I1102:I1351,1-Inputs!$B$9)</f>
        <v>247660</v>
      </c>
      <c r="F1119" s="43" t="n">
        <f aca="false">NORMSINV(Inputs!$B$9)*STDEV(Prices_MTM!I1102:I1351)</f>
        <v>242372.820312265</v>
      </c>
      <c r="G1119" s="52" t="n">
        <f aca="false">IF(-B1119&gt;C1119,1,0)</f>
        <v>0</v>
      </c>
      <c r="H1119" s="52" t="n">
        <f aca="false">IF(-B1119&gt;D1119,1,0)</f>
        <v>0</v>
      </c>
      <c r="I1119" s="52" t="n">
        <f aca="false">IF(-B1119&gt;E1119,1,0)</f>
        <v>0</v>
      </c>
      <c r="J1119" s="52" t="n">
        <f aca="false">IF(-B1119&gt;F1119,1,0)</f>
        <v>0</v>
      </c>
    </row>
    <row r="1120" customFormat="false" ht="15" hidden="false" customHeight="false" outlineLevel="0" collapsed="false">
      <c r="A1120" s="51" t="n">
        <f aca="false">Prices_MTM!A1353</f>
        <v>39335</v>
      </c>
      <c r="B1120" s="43" t="n">
        <f aca="false">Prices_MTM!I1353</f>
        <v>88499.9999999998</v>
      </c>
      <c r="C1120" s="43" t="n">
        <f aca="false">-PERCENTILE(Prices_MTM!I1103:I1352,1-Inputs!$B$8)</f>
        <v>179775</v>
      </c>
      <c r="D1120" s="43" t="n">
        <f aca="false">NORMSINV(Inputs!$B$8)*STDEV(Prices_MTM!I1103:I1352)</f>
        <v>171394.047441335</v>
      </c>
      <c r="E1120" s="43" t="n">
        <f aca="false">-PERCENTILE(Prices_MTM!I1103:I1352,1-Inputs!$B$9)</f>
        <v>247660</v>
      </c>
      <c r="F1120" s="43" t="n">
        <f aca="false">NORMSINV(Inputs!$B$9)*STDEV(Prices_MTM!I1103:I1352)</f>
        <v>242405.872081995</v>
      </c>
      <c r="G1120" s="52" t="n">
        <f aca="false">IF(-B1120&gt;C1120,1,0)</f>
        <v>0</v>
      </c>
      <c r="H1120" s="52" t="n">
        <f aca="false">IF(-B1120&gt;D1120,1,0)</f>
        <v>0</v>
      </c>
      <c r="I1120" s="52" t="n">
        <f aca="false">IF(-B1120&gt;E1120,1,0)</f>
        <v>0</v>
      </c>
      <c r="J1120" s="52" t="n">
        <f aca="false">IF(-B1120&gt;F1120,1,0)</f>
        <v>0</v>
      </c>
    </row>
    <row r="1121" customFormat="false" ht="15" hidden="false" customHeight="false" outlineLevel="0" collapsed="false">
      <c r="A1121" s="51" t="n">
        <f aca="false">Prices_MTM!A1354</f>
        <v>39336</v>
      </c>
      <c r="B1121" s="43" t="n">
        <f aca="false">Prices_MTM!I1354</f>
        <v>-7.05767888575792E-010</v>
      </c>
      <c r="C1121" s="43" t="n">
        <f aca="false">-PERCENTILE(Prices_MTM!I1104:I1353,1-Inputs!$B$8)</f>
        <v>179775</v>
      </c>
      <c r="D1121" s="43" t="n">
        <f aca="false">NORMSINV(Inputs!$B$8)*STDEV(Prices_MTM!I1104:I1353)</f>
        <v>171578.167164573</v>
      </c>
      <c r="E1121" s="43" t="n">
        <f aca="false">-PERCENTILE(Prices_MTM!I1104:I1353,1-Inputs!$B$9)</f>
        <v>247660</v>
      </c>
      <c r="F1121" s="43" t="n">
        <f aca="false">NORMSINV(Inputs!$B$9)*STDEV(Prices_MTM!I1104:I1353)</f>
        <v>242666.276120206</v>
      </c>
      <c r="G1121" s="52" t="n">
        <f aca="false">IF(-B1121&gt;C1121,1,0)</f>
        <v>0</v>
      </c>
      <c r="H1121" s="52" t="n">
        <f aca="false">IF(-B1121&gt;D1121,1,0)</f>
        <v>0</v>
      </c>
      <c r="I1121" s="52" t="n">
        <f aca="false">IF(-B1121&gt;E1121,1,0)</f>
        <v>0</v>
      </c>
      <c r="J1121" s="52" t="n">
        <f aca="false">IF(-B1121&gt;F1121,1,0)</f>
        <v>0</v>
      </c>
    </row>
    <row r="1122" customFormat="false" ht="15" hidden="false" customHeight="false" outlineLevel="0" collapsed="false">
      <c r="A1122" s="51" t="n">
        <f aca="false">Prices_MTM!A1355</f>
        <v>39337</v>
      </c>
      <c r="B1122" s="43" t="n">
        <f aca="false">Prices_MTM!I1355</f>
        <v>123000</v>
      </c>
      <c r="C1122" s="43" t="n">
        <f aca="false">-PERCENTILE(Prices_MTM!I1105:I1354,1-Inputs!$B$8)</f>
        <v>179775</v>
      </c>
      <c r="D1122" s="43" t="n">
        <f aca="false">NORMSINV(Inputs!$B$8)*STDEV(Prices_MTM!I1105:I1354)</f>
        <v>171539.454424965</v>
      </c>
      <c r="E1122" s="43" t="n">
        <f aca="false">-PERCENTILE(Prices_MTM!I1105:I1354,1-Inputs!$B$9)</f>
        <v>247660</v>
      </c>
      <c r="F1122" s="43" t="n">
        <f aca="false">NORMSINV(Inputs!$B$9)*STDEV(Prices_MTM!I1105:I1354)</f>
        <v>242611.523953807</v>
      </c>
      <c r="G1122" s="52" t="n">
        <f aca="false">IF(-B1122&gt;C1122,1,0)</f>
        <v>0</v>
      </c>
      <c r="H1122" s="52" t="n">
        <f aca="false">IF(-B1122&gt;D1122,1,0)</f>
        <v>0</v>
      </c>
      <c r="I1122" s="52" t="n">
        <f aca="false">IF(-B1122&gt;E1122,1,0)</f>
        <v>0</v>
      </c>
      <c r="J1122" s="52" t="n">
        <f aca="false">IF(-B1122&gt;F1122,1,0)</f>
        <v>0</v>
      </c>
    </row>
    <row r="1123" customFormat="false" ht="15" hidden="false" customHeight="false" outlineLevel="0" collapsed="false">
      <c r="A1123" s="51" t="n">
        <f aca="false">Prices_MTM!A1356</f>
        <v>39338</v>
      </c>
      <c r="B1123" s="43" t="n">
        <f aca="false">Prices_MTM!I1356</f>
        <v>-14499.9999999996</v>
      </c>
      <c r="C1123" s="43" t="n">
        <f aca="false">-PERCENTILE(Prices_MTM!I1106:I1355,1-Inputs!$B$8)</f>
        <v>179775</v>
      </c>
      <c r="D1123" s="43" t="n">
        <f aca="false">NORMSINV(Inputs!$B$8)*STDEV(Prices_MTM!I1106:I1355)</f>
        <v>171723.274232905</v>
      </c>
      <c r="E1123" s="43" t="n">
        <f aca="false">-PERCENTILE(Prices_MTM!I1106:I1355,1-Inputs!$B$9)</f>
        <v>247660</v>
      </c>
      <c r="F1123" s="43" t="n">
        <f aca="false">NORMSINV(Inputs!$B$9)*STDEV(Prices_MTM!I1106:I1355)</f>
        <v>242871.503816088</v>
      </c>
      <c r="G1123" s="52" t="n">
        <f aca="false">IF(-B1123&gt;C1123,1,0)</f>
        <v>0</v>
      </c>
      <c r="H1123" s="52" t="n">
        <f aca="false">IF(-B1123&gt;D1123,1,0)</f>
        <v>0</v>
      </c>
      <c r="I1123" s="52" t="n">
        <f aca="false">IF(-B1123&gt;E1123,1,0)</f>
        <v>0</v>
      </c>
      <c r="J1123" s="52" t="n">
        <f aca="false">IF(-B1123&gt;F1123,1,0)</f>
        <v>0</v>
      </c>
    </row>
    <row r="1124" customFormat="false" ht="15" hidden="false" customHeight="false" outlineLevel="0" collapsed="false">
      <c r="A1124" s="51" t="n">
        <f aca="false">Prices_MTM!A1357</f>
        <v>39339</v>
      </c>
      <c r="B1124" s="43" t="n">
        <f aca="false">Prices_MTM!I1357</f>
        <v>-112499.999999999</v>
      </c>
      <c r="C1124" s="43" t="n">
        <f aca="false">-PERCENTILE(Prices_MTM!I1107:I1356,1-Inputs!$B$8)</f>
        <v>179775</v>
      </c>
      <c r="D1124" s="43" t="n">
        <f aca="false">NORMSINV(Inputs!$B$8)*STDEV(Prices_MTM!I1107:I1356)</f>
        <v>171710.309354078</v>
      </c>
      <c r="E1124" s="43" t="n">
        <f aca="false">-PERCENTILE(Prices_MTM!I1107:I1356,1-Inputs!$B$9)</f>
        <v>247660</v>
      </c>
      <c r="F1124" s="43" t="n">
        <f aca="false">NORMSINV(Inputs!$B$9)*STDEV(Prices_MTM!I1107:I1356)</f>
        <v>242853.167340548</v>
      </c>
      <c r="G1124" s="52" t="n">
        <f aca="false">IF(-B1124&gt;C1124,1,0)</f>
        <v>0</v>
      </c>
      <c r="H1124" s="52" t="n">
        <f aca="false">IF(-B1124&gt;D1124,1,0)</f>
        <v>0</v>
      </c>
      <c r="I1124" s="52" t="n">
        <f aca="false">IF(-B1124&gt;E1124,1,0)</f>
        <v>0</v>
      </c>
      <c r="J1124" s="52" t="n">
        <f aca="false">IF(-B1124&gt;F1124,1,0)</f>
        <v>0</v>
      </c>
    </row>
    <row r="1125" customFormat="false" ht="15" hidden="false" customHeight="false" outlineLevel="0" collapsed="false">
      <c r="A1125" s="51" t="n">
        <f aca="false">Prices_MTM!A1358</f>
        <v>39342</v>
      </c>
      <c r="B1125" s="43" t="n">
        <f aca="false">Prices_MTM!I1358</f>
        <v>155000</v>
      </c>
      <c r="C1125" s="43" t="n">
        <f aca="false">-PERCENTILE(Prices_MTM!I1108:I1357,1-Inputs!$B$8)</f>
        <v>179775</v>
      </c>
      <c r="D1125" s="43" t="n">
        <f aca="false">NORMSINV(Inputs!$B$8)*STDEV(Prices_MTM!I1108:I1357)</f>
        <v>171990.406508523</v>
      </c>
      <c r="E1125" s="43" t="n">
        <f aca="false">-PERCENTILE(Prices_MTM!I1108:I1357,1-Inputs!$B$9)</f>
        <v>247660</v>
      </c>
      <c r="F1125" s="43" t="n">
        <f aca="false">NORMSINV(Inputs!$B$9)*STDEV(Prices_MTM!I1108:I1357)</f>
        <v>243249.314091294</v>
      </c>
      <c r="G1125" s="52" t="n">
        <f aca="false">IF(-B1125&gt;C1125,1,0)</f>
        <v>0</v>
      </c>
      <c r="H1125" s="52" t="n">
        <f aca="false">IF(-B1125&gt;D1125,1,0)</f>
        <v>0</v>
      </c>
      <c r="I1125" s="52" t="n">
        <f aca="false">IF(-B1125&gt;E1125,1,0)</f>
        <v>0</v>
      </c>
      <c r="J1125" s="52" t="n">
        <f aca="false">IF(-B1125&gt;F1125,1,0)</f>
        <v>0</v>
      </c>
    </row>
    <row r="1126" customFormat="false" ht="15" hidden="false" customHeight="false" outlineLevel="0" collapsed="false">
      <c r="A1126" s="51" t="n">
        <f aca="false">Prices_MTM!A1359</f>
        <v>39343</v>
      </c>
      <c r="B1126" s="43" t="n">
        <f aca="false">Prices_MTM!I1359</f>
        <v>145500.000000001</v>
      </c>
      <c r="C1126" s="43" t="n">
        <f aca="false">-PERCENTILE(Prices_MTM!I1109:I1358,1-Inputs!$B$8)</f>
        <v>179775</v>
      </c>
      <c r="D1126" s="43" t="n">
        <f aca="false">NORMSINV(Inputs!$B$8)*STDEV(Prices_MTM!I1109:I1358)</f>
        <v>172676.300878747</v>
      </c>
      <c r="E1126" s="43" t="n">
        <f aca="false">-PERCENTILE(Prices_MTM!I1109:I1358,1-Inputs!$B$9)</f>
        <v>247660</v>
      </c>
      <c r="F1126" s="43" t="n">
        <f aca="false">NORMSINV(Inputs!$B$9)*STDEV(Prices_MTM!I1109:I1358)</f>
        <v>244219.387588317</v>
      </c>
      <c r="G1126" s="52" t="n">
        <f aca="false">IF(-B1126&gt;C1126,1,0)</f>
        <v>0</v>
      </c>
      <c r="H1126" s="52" t="n">
        <f aca="false">IF(-B1126&gt;D1126,1,0)</f>
        <v>0</v>
      </c>
      <c r="I1126" s="52" t="n">
        <f aca="false">IF(-B1126&gt;E1126,1,0)</f>
        <v>0</v>
      </c>
      <c r="J1126" s="52" t="n">
        <f aca="false">IF(-B1126&gt;F1126,1,0)</f>
        <v>0</v>
      </c>
    </row>
    <row r="1127" customFormat="false" ht="15" hidden="false" customHeight="false" outlineLevel="0" collapsed="false">
      <c r="A1127" s="51" t="n">
        <f aca="false">Prices_MTM!A1360</f>
        <v>39344</v>
      </c>
      <c r="B1127" s="43" t="n">
        <f aca="false">Prices_MTM!I1360</f>
        <v>-25500.000000001</v>
      </c>
      <c r="C1127" s="43" t="n">
        <f aca="false">-PERCENTILE(Prices_MTM!I1110:I1359,1-Inputs!$B$8)</f>
        <v>179775</v>
      </c>
      <c r="D1127" s="43" t="n">
        <f aca="false">NORMSINV(Inputs!$B$8)*STDEV(Prices_MTM!I1110:I1359)</f>
        <v>173238.754581713</v>
      </c>
      <c r="E1127" s="43" t="n">
        <f aca="false">-PERCENTILE(Prices_MTM!I1110:I1359,1-Inputs!$B$9)</f>
        <v>247660</v>
      </c>
      <c r="F1127" s="43" t="n">
        <f aca="false">NORMSINV(Inputs!$B$9)*STDEV(Prices_MTM!I1110:I1359)</f>
        <v>245014.876593966</v>
      </c>
      <c r="G1127" s="52" t="n">
        <f aca="false">IF(-B1127&gt;C1127,1,0)</f>
        <v>0</v>
      </c>
      <c r="H1127" s="52" t="n">
        <f aca="false">IF(-B1127&gt;D1127,1,0)</f>
        <v>0</v>
      </c>
      <c r="I1127" s="52" t="n">
        <f aca="false">IF(-B1127&gt;E1127,1,0)</f>
        <v>0</v>
      </c>
      <c r="J1127" s="52" t="n">
        <f aca="false">IF(-B1127&gt;F1127,1,0)</f>
        <v>0</v>
      </c>
    </row>
    <row r="1128" customFormat="false" ht="15" hidden="false" customHeight="false" outlineLevel="0" collapsed="false">
      <c r="A1128" s="51" t="n">
        <f aca="false">Prices_MTM!A1361</f>
        <v>39345</v>
      </c>
      <c r="B1128" s="43" t="n">
        <f aca="false">Prices_MTM!I1361</f>
        <v>185500</v>
      </c>
      <c r="C1128" s="43" t="n">
        <f aca="false">-PERCENTILE(Prices_MTM!I1111:I1360,1-Inputs!$B$8)</f>
        <v>179775</v>
      </c>
      <c r="D1128" s="43" t="n">
        <f aca="false">NORMSINV(Inputs!$B$8)*STDEV(Prices_MTM!I1111:I1360)</f>
        <v>173259.539094192</v>
      </c>
      <c r="E1128" s="43" t="n">
        <f aca="false">-PERCENTILE(Prices_MTM!I1111:I1360,1-Inputs!$B$9)</f>
        <v>247660</v>
      </c>
      <c r="F1128" s="43" t="n">
        <f aca="false">NORMSINV(Inputs!$B$9)*STDEV(Prices_MTM!I1111:I1360)</f>
        <v>245044.272526604</v>
      </c>
      <c r="G1128" s="52" t="n">
        <f aca="false">IF(-B1128&gt;C1128,1,0)</f>
        <v>0</v>
      </c>
      <c r="H1128" s="52" t="n">
        <f aca="false">IF(-B1128&gt;D1128,1,0)</f>
        <v>0</v>
      </c>
      <c r="I1128" s="52" t="n">
        <f aca="false">IF(-B1128&gt;E1128,1,0)</f>
        <v>0</v>
      </c>
      <c r="J1128" s="52" t="n">
        <f aca="false">IF(-B1128&gt;F1128,1,0)</f>
        <v>0</v>
      </c>
    </row>
    <row r="1129" customFormat="false" ht="15" hidden="false" customHeight="false" outlineLevel="0" collapsed="false">
      <c r="A1129" s="51" t="n">
        <f aca="false">Prices_MTM!A1362</f>
        <v>39346</v>
      </c>
      <c r="B1129" s="43" t="n">
        <f aca="false">Prices_MTM!I1362</f>
        <v>-68499.9999999995</v>
      </c>
      <c r="C1129" s="43" t="n">
        <f aca="false">-PERCENTILE(Prices_MTM!I1112:I1361,1-Inputs!$B$8)</f>
        <v>179775</v>
      </c>
      <c r="D1129" s="43" t="n">
        <f aca="false">NORMSINV(Inputs!$B$8)*STDEV(Prices_MTM!I1112:I1361)</f>
        <v>174078.092784546</v>
      </c>
      <c r="E1129" s="43" t="n">
        <f aca="false">-PERCENTILE(Prices_MTM!I1112:I1361,1-Inputs!$B$9)</f>
        <v>247660</v>
      </c>
      <c r="F1129" s="43" t="n">
        <f aca="false">NORMSINV(Inputs!$B$9)*STDEV(Prices_MTM!I1112:I1361)</f>
        <v>246201.968631681</v>
      </c>
      <c r="G1129" s="52" t="n">
        <f aca="false">IF(-B1129&gt;C1129,1,0)</f>
        <v>0</v>
      </c>
      <c r="H1129" s="52" t="n">
        <f aca="false">IF(-B1129&gt;D1129,1,0)</f>
        <v>0</v>
      </c>
      <c r="I1129" s="52" t="n">
        <f aca="false">IF(-B1129&gt;E1129,1,0)</f>
        <v>0</v>
      </c>
      <c r="J1129" s="52" t="n">
        <f aca="false">IF(-B1129&gt;F1129,1,0)</f>
        <v>0</v>
      </c>
    </row>
    <row r="1130" customFormat="false" ht="15" hidden="false" customHeight="false" outlineLevel="0" collapsed="false">
      <c r="A1130" s="51" t="n">
        <f aca="false">Prices_MTM!A1363</f>
        <v>39349</v>
      </c>
      <c r="B1130" s="43" t="n">
        <f aca="false">Prices_MTM!I1363</f>
        <v>-34999.9999999994</v>
      </c>
      <c r="C1130" s="43" t="n">
        <f aca="false">-PERCENTILE(Prices_MTM!I1113:I1362,1-Inputs!$B$8)</f>
        <v>179775</v>
      </c>
      <c r="D1130" s="43" t="n">
        <f aca="false">NORMSINV(Inputs!$B$8)*STDEV(Prices_MTM!I1113:I1362)</f>
        <v>174234.404594318</v>
      </c>
      <c r="E1130" s="43" t="n">
        <f aca="false">-PERCENTILE(Prices_MTM!I1113:I1362,1-Inputs!$B$9)</f>
        <v>247660</v>
      </c>
      <c r="F1130" s="43" t="n">
        <f aca="false">NORMSINV(Inputs!$B$9)*STDEV(Prices_MTM!I1113:I1362)</f>
        <v>246423.043407207</v>
      </c>
      <c r="G1130" s="52" t="n">
        <f aca="false">IF(-B1130&gt;C1130,1,0)</f>
        <v>0</v>
      </c>
      <c r="H1130" s="52" t="n">
        <f aca="false">IF(-B1130&gt;D1130,1,0)</f>
        <v>0</v>
      </c>
      <c r="I1130" s="52" t="n">
        <f aca="false">IF(-B1130&gt;E1130,1,0)</f>
        <v>0</v>
      </c>
      <c r="J1130" s="52" t="n">
        <f aca="false">IF(-B1130&gt;F1130,1,0)</f>
        <v>0</v>
      </c>
    </row>
    <row r="1131" customFormat="false" ht="15" hidden="false" customHeight="false" outlineLevel="0" collapsed="false">
      <c r="A1131" s="51" t="n">
        <f aca="false">Prices_MTM!A1364</f>
        <v>39350</v>
      </c>
      <c r="B1131" s="43" t="n">
        <f aca="false">Prices_MTM!I1364</f>
        <v>-78499.9999999997</v>
      </c>
      <c r="C1131" s="43" t="n">
        <f aca="false">-PERCENTILE(Prices_MTM!I1114:I1363,1-Inputs!$B$8)</f>
        <v>177925</v>
      </c>
      <c r="D1131" s="43" t="n">
        <f aca="false">NORMSINV(Inputs!$B$8)*STDEV(Prices_MTM!I1114:I1363)</f>
        <v>172178.331625441</v>
      </c>
      <c r="E1131" s="43" t="n">
        <f aca="false">-PERCENTILE(Prices_MTM!I1114:I1363,1-Inputs!$B$9)</f>
        <v>222350</v>
      </c>
      <c r="F1131" s="43" t="n">
        <f aca="false">NORMSINV(Inputs!$B$9)*STDEV(Prices_MTM!I1114:I1363)</f>
        <v>243515.100170406</v>
      </c>
      <c r="G1131" s="52" t="n">
        <f aca="false">IF(-B1131&gt;C1131,1,0)</f>
        <v>0</v>
      </c>
      <c r="H1131" s="52" t="n">
        <f aca="false">IF(-B1131&gt;D1131,1,0)</f>
        <v>0</v>
      </c>
      <c r="I1131" s="52" t="n">
        <f aca="false">IF(-B1131&gt;E1131,1,0)</f>
        <v>0</v>
      </c>
      <c r="J1131" s="52" t="n">
        <f aca="false">IF(-B1131&gt;F1131,1,0)</f>
        <v>0</v>
      </c>
    </row>
    <row r="1132" customFormat="false" ht="15" hidden="false" customHeight="false" outlineLevel="0" collapsed="false">
      <c r="A1132" s="51" t="n">
        <f aca="false">Prices_MTM!A1365</f>
        <v>39351</v>
      </c>
      <c r="B1132" s="43" t="n">
        <f aca="false">Prices_MTM!I1365</f>
        <v>-58500.0000000001</v>
      </c>
      <c r="C1132" s="43" t="n">
        <f aca="false">-PERCENTILE(Prices_MTM!I1115:I1364,1-Inputs!$B$8)</f>
        <v>177925</v>
      </c>
      <c r="D1132" s="43" t="n">
        <f aca="false">NORMSINV(Inputs!$B$8)*STDEV(Prices_MTM!I1115:I1364)</f>
        <v>171474.428440731</v>
      </c>
      <c r="E1132" s="43" t="n">
        <f aca="false">-PERCENTILE(Prices_MTM!I1115:I1364,1-Inputs!$B$9)</f>
        <v>222350</v>
      </c>
      <c r="F1132" s="43" t="n">
        <f aca="false">NORMSINV(Inputs!$B$9)*STDEV(Prices_MTM!I1115:I1364)</f>
        <v>242519.556463387</v>
      </c>
      <c r="G1132" s="52" t="n">
        <f aca="false">IF(-B1132&gt;C1132,1,0)</f>
        <v>0</v>
      </c>
      <c r="H1132" s="52" t="n">
        <f aca="false">IF(-B1132&gt;D1132,1,0)</f>
        <v>0</v>
      </c>
      <c r="I1132" s="52" t="n">
        <f aca="false">IF(-B1132&gt;E1132,1,0)</f>
        <v>0</v>
      </c>
      <c r="J1132" s="52" t="n">
        <f aca="false">IF(-B1132&gt;F1132,1,0)</f>
        <v>0</v>
      </c>
    </row>
    <row r="1133" customFormat="false" ht="15" hidden="false" customHeight="false" outlineLevel="0" collapsed="false">
      <c r="A1133" s="51" t="n">
        <f aca="false">Prices_MTM!A1366</f>
        <v>39352</v>
      </c>
      <c r="B1133" s="43" t="n">
        <f aca="false">Prices_MTM!I1366</f>
        <v>121500</v>
      </c>
      <c r="C1133" s="43" t="n">
        <f aca="false">-PERCENTILE(Prices_MTM!I1116:I1365,1-Inputs!$B$8)</f>
        <v>177925</v>
      </c>
      <c r="D1133" s="43" t="n">
        <f aca="false">NORMSINV(Inputs!$B$8)*STDEV(Prices_MTM!I1116:I1365)</f>
        <v>171432.383794602</v>
      </c>
      <c r="E1133" s="43" t="n">
        <f aca="false">-PERCENTILE(Prices_MTM!I1116:I1365,1-Inputs!$B$9)</f>
        <v>222350</v>
      </c>
      <c r="F1133" s="43" t="n">
        <f aca="false">NORMSINV(Inputs!$B$9)*STDEV(Prices_MTM!I1116:I1365)</f>
        <v>242460.09191801</v>
      </c>
      <c r="G1133" s="52" t="n">
        <f aca="false">IF(-B1133&gt;C1133,1,0)</f>
        <v>0</v>
      </c>
      <c r="H1133" s="52" t="n">
        <f aca="false">IF(-B1133&gt;D1133,1,0)</f>
        <v>0</v>
      </c>
      <c r="I1133" s="52" t="n">
        <f aca="false">IF(-B1133&gt;E1133,1,0)</f>
        <v>0</v>
      </c>
      <c r="J1133" s="52" t="n">
        <f aca="false">IF(-B1133&gt;F1133,1,0)</f>
        <v>0</v>
      </c>
    </row>
    <row r="1134" customFormat="false" ht="15" hidden="false" customHeight="false" outlineLevel="0" collapsed="false">
      <c r="A1134" s="51" t="n">
        <f aca="false">Prices_MTM!A1367</f>
        <v>39353</v>
      </c>
      <c r="B1134" s="43" t="n">
        <f aca="false">Prices_MTM!I1367</f>
        <v>-226500</v>
      </c>
      <c r="C1134" s="43" t="n">
        <f aca="false">-PERCENTILE(Prices_MTM!I1117:I1366,1-Inputs!$B$8)</f>
        <v>177925</v>
      </c>
      <c r="D1134" s="43" t="n">
        <f aca="false">NORMSINV(Inputs!$B$8)*STDEV(Prices_MTM!I1117:I1366)</f>
        <v>171875.746330301</v>
      </c>
      <c r="E1134" s="43" t="n">
        <f aca="false">-PERCENTILE(Prices_MTM!I1117:I1366,1-Inputs!$B$9)</f>
        <v>222350</v>
      </c>
      <c r="F1134" s="43" t="n">
        <f aca="false">NORMSINV(Inputs!$B$9)*STDEV(Prices_MTM!I1117:I1366)</f>
        <v>243087.148013126</v>
      </c>
      <c r="G1134" s="52" t="n">
        <f aca="false">IF(-B1134&gt;C1134,1,0)</f>
        <v>1</v>
      </c>
      <c r="H1134" s="52" t="n">
        <f aca="false">IF(-B1134&gt;D1134,1,0)</f>
        <v>1</v>
      </c>
      <c r="I1134" s="52" t="n">
        <f aca="false">IF(-B1134&gt;E1134,1,0)</f>
        <v>1</v>
      </c>
      <c r="J1134" s="52" t="n">
        <f aca="false">IF(-B1134&gt;F1134,1,0)</f>
        <v>0</v>
      </c>
    </row>
    <row r="1135" customFormat="false" ht="15" hidden="false" customHeight="false" outlineLevel="0" collapsed="false">
      <c r="A1135" s="51" t="n">
        <f aca="false">Prices_MTM!A1368</f>
        <v>39356</v>
      </c>
      <c r="B1135" s="43" t="n">
        <f aca="false">Prices_MTM!I1368</f>
        <v>-999.999999999796</v>
      </c>
      <c r="C1135" s="43" t="n">
        <f aca="false">-PERCENTILE(Prices_MTM!I1118:I1367,1-Inputs!$B$8)</f>
        <v>179775</v>
      </c>
      <c r="D1135" s="43" t="n">
        <f aca="false">NORMSINV(Inputs!$B$8)*STDEV(Prices_MTM!I1118:I1367)</f>
        <v>173226.015718948</v>
      </c>
      <c r="E1135" s="43" t="n">
        <f aca="false">-PERCENTILE(Prices_MTM!I1118:I1367,1-Inputs!$B$9)</f>
        <v>233130</v>
      </c>
      <c r="F1135" s="43" t="n">
        <f aca="false">NORMSINV(Inputs!$B$9)*STDEV(Prices_MTM!I1118:I1367)</f>
        <v>244996.859777255</v>
      </c>
      <c r="G1135" s="52" t="n">
        <f aca="false">IF(-B1135&gt;C1135,1,0)</f>
        <v>0</v>
      </c>
      <c r="H1135" s="52" t="n">
        <f aca="false">IF(-B1135&gt;D1135,1,0)</f>
        <v>0</v>
      </c>
      <c r="I1135" s="52" t="n">
        <f aca="false">IF(-B1135&gt;E1135,1,0)</f>
        <v>0</v>
      </c>
      <c r="J1135" s="52" t="n">
        <f aca="false">IF(-B1135&gt;F1135,1,0)</f>
        <v>0</v>
      </c>
    </row>
    <row r="1136" customFormat="false" ht="15" hidden="false" customHeight="false" outlineLevel="0" collapsed="false">
      <c r="A1136" s="51" t="n">
        <f aca="false">Prices_MTM!A1369</f>
        <v>39357</v>
      </c>
      <c r="B1136" s="43" t="n">
        <f aca="false">Prices_MTM!I1369</f>
        <v>41999.9999999995</v>
      </c>
      <c r="C1136" s="43" t="n">
        <f aca="false">-PERCENTILE(Prices_MTM!I1119:I1368,1-Inputs!$B$8)</f>
        <v>179775</v>
      </c>
      <c r="D1136" s="43" t="n">
        <f aca="false">NORMSINV(Inputs!$B$8)*STDEV(Prices_MTM!I1119:I1368)</f>
        <v>173226.03312519</v>
      </c>
      <c r="E1136" s="43" t="n">
        <f aca="false">-PERCENTILE(Prices_MTM!I1119:I1368,1-Inputs!$B$9)</f>
        <v>233130</v>
      </c>
      <c r="F1136" s="43" t="n">
        <f aca="false">NORMSINV(Inputs!$B$9)*STDEV(Prices_MTM!I1119:I1368)</f>
        <v>244996.884395235</v>
      </c>
      <c r="G1136" s="52" t="n">
        <f aca="false">IF(-B1136&gt;C1136,1,0)</f>
        <v>0</v>
      </c>
      <c r="H1136" s="52" t="n">
        <f aca="false">IF(-B1136&gt;D1136,1,0)</f>
        <v>0</v>
      </c>
      <c r="I1136" s="52" t="n">
        <f aca="false">IF(-B1136&gt;E1136,1,0)</f>
        <v>0</v>
      </c>
      <c r="J1136" s="52" t="n">
        <f aca="false">IF(-B1136&gt;F1136,1,0)</f>
        <v>0</v>
      </c>
    </row>
    <row r="1137" customFormat="false" ht="15" hidden="false" customHeight="false" outlineLevel="0" collapsed="false">
      <c r="A1137" s="51" t="n">
        <f aca="false">Prices_MTM!A1370</f>
        <v>39358</v>
      </c>
      <c r="B1137" s="43" t="n">
        <f aca="false">Prices_MTM!I1370</f>
        <v>-49499.9999999997</v>
      </c>
      <c r="C1137" s="43" t="n">
        <f aca="false">-PERCENTILE(Prices_MTM!I1120:I1369,1-Inputs!$B$8)</f>
        <v>179775</v>
      </c>
      <c r="D1137" s="43" t="n">
        <f aca="false">NORMSINV(Inputs!$B$8)*STDEV(Prices_MTM!I1120:I1369)</f>
        <v>172516.850576682</v>
      </c>
      <c r="E1137" s="43" t="n">
        <f aca="false">-PERCENTILE(Prices_MTM!I1120:I1369,1-Inputs!$B$9)</f>
        <v>233130</v>
      </c>
      <c r="F1137" s="43" t="n">
        <f aca="false">NORMSINV(Inputs!$B$9)*STDEV(Prices_MTM!I1120:I1369)</f>
        <v>243993.873983248</v>
      </c>
      <c r="G1137" s="52" t="n">
        <f aca="false">IF(-B1137&gt;C1137,1,0)</f>
        <v>0</v>
      </c>
      <c r="H1137" s="52" t="n">
        <f aca="false">IF(-B1137&gt;D1137,1,0)</f>
        <v>0</v>
      </c>
      <c r="I1137" s="52" t="n">
        <f aca="false">IF(-B1137&gt;E1137,1,0)</f>
        <v>0</v>
      </c>
      <c r="J1137" s="52" t="n">
        <f aca="false">IF(-B1137&gt;F1137,1,0)</f>
        <v>0</v>
      </c>
    </row>
    <row r="1138" customFormat="false" ht="15" hidden="false" customHeight="false" outlineLevel="0" collapsed="false">
      <c r="A1138" s="51" t="n">
        <f aca="false">Prices_MTM!A1371</f>
        <v>39359</v>
      </c>
      <c r="B1138" s="43" t="n">
        <f aca="false">Prices_MTM!I1371</f>
        <v>149000</v>
      </c>
      <c r="C1138" s="43" t="n">
        <f aca="false">-PERCENTILE(Prices_MTM!I1121:I1370,1-Inputs!$B$8)</f>
        <v>179775</v>
      </c>
      <c r="D1138" s="43" t="n">
        <f aca="false">NORMSINV(Inputs!$B$8)*STDEV(Prices_MTM!I1121:I1370)</f>
        <v>172440.450973377</v>
      </c>
      <c r="E1138" s="43" t="n">
        <f aca="false">-PERCENTILE(Prices_MTM!I1121:I1370,1-Inputs!$B$9)</f>
        <v>233130</v>
      </c>
      <c r="F1138" s="43" t="n">
        <f aca="false">NORMSINV(Inputs!$B$9)*STDEV(Prices_MTM!I1121:I1370)</f>
        <v>243885.820566328</v>
      </c>
      <c r="G1138" s="52" t="n">
        <f aca="false">IF(-B1138&gt;C1138,1,0)</f>
        <v>0</v>
      </c>
      <c r="H1138" s="52" t="n">
        <f aca="false">IF(-B1138&gt;D1138,1,0)</f>
        <v>0</v>
      </c>
      <c r="I1138" s="52" t="n">
        <f aca="false">IF(-B1138&gt;E1138,1,0)</f>
        <v>0</v>
      </c>
      <c r="J1138" s="52" t="n">
        <f aca="false">IF(-B1138&gt;F1138,1,0)</f>
        <v>0</v>
      </c>
    </row>
    <row r="1139" customFormat="false" ht="15" hidden="false" customHeight="false" outlineLevel="0" collapsed="false">
      <c r="A1139" s="51" t="n">
        <f aca="false">Prices_MTM!A1372</f>
        <v>39360</v>
      </c>
      <c r="B1139" s="43" t="n">
        <f aca="false">Prices_MTM!I1372</f>
        <v>-88499.9999999998</v>
      </c>
      <c r="C1139" s="43" t="n">
        <f aca="false">-PERCENTILE(Prices_MTM!I1122:I1371,1-Inputs!$B$8)</f>
        <v>179775</v>
      </c>
      <c r="D1139" s="43" t="n">
        <f aca="false">NORMSINV(Inputs!$B$8)*STDEV(Prices_MTM!I1122:I1371)</f>
        <v>172997.41380686</v>
      </c>
      <c r="E1139" s="43" t="n">
        <f aca="false">-PERCENTILE(Prices_MTM!I1122:I1371,1-Inputs!$B$9)</f>
        <v>233130</v>
      </c>
      <c r="F1139" s="43" t="n">
        <f aca="false">NORMSINV(Inputs!$B$9)*STDEV(Prices_MTM!I1122:I1371)</f>
        <v>244673.543730482</v>
      </c>
      <c r="G1139" s="52" t="n">
        <f aca="false">IF(-B1139&gt;C1139,1,0)</f>
        <v>0</v>
      </c>
      <c r="H1139" s="52" t="n">
        <f aca="false">IF(-B1139&gt;D1139,1,0)</f>
        <v>0</v>
      </c>
      <c r="I1139" s="52" t="n">
        <f aca="false">IF(-B1139&gt;E1139,1,0)</f>
        <v>0</v>
      </c>
      <c r="J1139" s="52" t="n">
        <f aca="false">IF(-B1139&gt;F1139,1,0)</f>
        <v>0</v>
      </c>
    </row>
    <row r="1140" customFormat="false" ht="15" hidden="false" customHeight="false" outlineLevel="0" collapsed="false">
      <c r="A1140" s="51" t="n">
        <f aca="false">Prices_MTM!A1373</f>
        <v>39363</v>
      </c>
      <c r="B1140" s="43" t="n">
        <f aca="false">Prices_MTM!I1373</f>
        <v>-117500</v>
      </c>
      <c r="C1140" s="43" t="n">
        <f aca="false">-PERCENTILE(Prices_MTM!I1123:I1372,1-Inputs!$B$8)</f>
        <v>179775</v>
      </c>
      <c r="D1140" s="43" t="n">
        <f aca="false">NORMSINV(Inputs!$B$8)*STDEV(Prices_MTM!I1123:I1372)</f>
        <v>173243.588766221</v>
      </c>
      <c r="E1140" s="43" t="n">
        <f aca="false">-PERCENTILE(Prices_MTM!I1123:I1372,1-Inputs!$B$9)</f>
        <v>233130</v>
      </c>
      <c r="F1140" s="43" t="n">
        <f aca="false">NORMSINV(Inputs!$B$9)*STDEV(Prices_MTM!I1123:I1372)</f>
        <v>245021.713673368</v>
      </c>
      <c r="G1140" s="52" t="n">
        <f aca="false">IF(-B1140&gt;C1140,1,0)</f>
        <v>0</v>
      </c>
      <c r="H1140" s="52" t="n">
        <f aca="false">IF(-B1140&gt;D1140,1,0)</f>
        <v>0</v>
      </c>
      <c r="I1140" s="52" t="n">
        <f aca="false">IF(-B1140&gt;E1140,1,0)</f>
        <v>0</v>
      </c>
      <c r="J1140" s="52" t="n">
        <f aca="false">IF(-B1140&gt;F1140,1,0)</f>
        <v>0</v>
      </c>
    </row>
    <row r="1141" customFormat="false" ht="15" hidden="false" customHeight="false" outlineLevel="0" collapsed="false">
      <c r="A1141" s="51" t="n">
        <f aca="false">Prices_MTM!A1374</f>
        <v>39364</v>
      </c>
      <c r="B1141" s="43" t="n">
        <f aca="false">Prices_MTM!I1374</f>
        <v>82000.0000000007</v>
      </c>
      <c r="C1141" s="43" t="n">
        <f aca="false">-PERCENTILE(Prices_MTM!I1124:I1373,1-Inputs!$B$8)</f>
        <v>177925</v>
      </c>
      <c r="D1141" s="43" t="n">
        <f aca="false">NORMSINV(Inputs!$B$8)*STDEV(Prices_MTM!I1124:I1373)</f>
        <v>171387.872182094</v>
      </c>
      <c r="E1141" s="43" t="n">
        <f aca="false">-PERCENTILE(Prices_MTM!I1124:I1373,1-Inputs!$B$9)</f>
        <v>215720</v>
      </c>
      <c r="F1141" s="43" t="n">
        <f aca="false">NORMSINV(Inputs!$B$9)*STDEV(Prices_MTM!I1124:I1373)</f>
        <v>242397.138295006</v>
      </c>
      <c r="G1141" s="52" t="n">
        <f aca="false">IF(-B1141&gt;C1141,1,0)</f>
        <v>0</v>
      </c>
      <c r="H1141" s="52" t="n">
        <f aca="false">IF(-B1141&gt;D1141,1,0)</f>
        <v>0</v>
      </c>
      <c r="I1141" s="52" t="n">
        <f aca="false">IF(-B1141&gt;E1141,1,0)</f>
        <v>0</v>
      </c>
      <c r="J1141" s="52" t="n">
        <f aca="false">IF(-B1141&gt;F1141,1,0)</f>
        <v>0</v>
      </c>
    </row>
    <row r="1142" customFormat="false" ht="15" hidden="false" customHeight="false" outlineLevel="0" collapsed="false">
      <c r="A1142" s="51" t="n">
        <f aca="false">Prices_MTM!A1375</f>
        <v>39365</v>
      </c>
      <c r="B1142" s="43" t="n">
        <f aca="false">Prices_MTM!I1375</f>
        <v>105499.999999999</v>
      </c>
      <c r="C1142" s="43" t="n">
        <f aca="false">-PERCENTILE(Prices_MTM!I1125:I1374,1-Inputs!$B$8)</f>
        <v>177925</v>
      </c>
      <c r="D1142" s="43" t="n">
        <f aca="false">NORMSINV(Inputs!$B$8)*STDEV(Prices_MTM!I1125:I1374)</f>
        <v>170926.794867219</v>
      </c>
      <c r="E1142" s="43" t="n">
        <f aca="false">-PERCENTILE(Prices_MTM!I1125:I1374,1-Inputs!$B$9)</f>
        <v>215720</v>
      </c>
      <c r="F1142" s="43" t="n">
        <f aca="false">NORMSINV(Inputs!$B$9)*STDEV(Prices_MTM!I1125:I1374)</f>
        <v>241745.027849643</v>
      </c>
      <c r="G1142" s="52" t="n">
        <f aca="false">IF(-B1142&gt;C1142,1,0)</f>
        <v>0</v>
      </c>
      <c r="H1142" s="52" t="n">
        <f aca="false">IF(-B1142&gt;D1142,1,0)</f>
        <v>0</v>
      </c>
      <c r="I1142" s="52" t="n">
        <f aca="false">IF(-B1142&gt;E1142,1,0)</f>
        <v>0</v>
      </c>
      <c r="J1142" s="52" t="n">
        <f aca="false">IF(-B1142&gt;F1142,1,0)</f>
        <v>0</v>
      </c>
    </row>
    <row r="1143" customFormat="false" ht="15" hidden="false" customHeight="false" outlineLevel="0" collapsed="false">
      <c r="A1143" s="51" t="n">
        <f aca="false">Prices_MTM!A1376</f>
        <v>39366</v>
      </c>
      <c r="B1143" s="43" t="n">
        <f aca="false">Prices_MTM!I1376</f>
        <v>25999.9999999998</v>
      </c>
      <c r="C1143" s="43" t="n">
        <f aca="false">-PERCENTILE(Prices_MTM!I1126:I1375,1-Inputs!$B$8)</f>
        <v>177925</v>
      </c>
      <c r="D1143" s="43" t="n">
        <f aca="false">NORMSINV(Inputs!$B$8)*STDEV(Prices_MTM!I1126:I1375)</f>
        <v>170394.068535793</v>
      </c>
      <c r="E1143" s="43" t="n">
        <f aca="false">-PERCENTILE(Prices_MTM!I1126:I1375,1-Inputs!$B$9)</f>
        <v>215720</v>
      </c>
      <c r="F1143" s="43" t="n">
        <f aca="false">NORMSINV(Inputs!$B$9)*STDEV(Prices_MTM!I1126:I1375)</f>
        <v>240991.582832864</v>
      </c>
      <c r="G1143" s="52" t="n">
        <f aca="false">IF(-B1143&gt;C1143,1,0)</f>
        <v>0</v>
      </c>
      <c r="H1143" s="52" t="n">
        <f aca="false">IF(-B1143&gt;D1143,1,0)</f>
        <v>0</v>
      </c>
      <c r="I1143" s="52" t="n">
        <f aca="false">IF(-B1143&gt;E1143,1,0)</f>
        <v>0</v>
      </c>
      <c r="J1143" s="52" t="n">
        <f aca="false">IF(-B1143&gt;F1143,1,0)</f>
        <v>0</v>
      </c>
    </row>
    <row r="1144" customFormat="false" ht="15" hidden="false" customHeight="false" outlineLevel="0" collapsed="false">
      <c r="A1144" s="51" t="n">
        <f aca="false">Prices_MTM!A1377</f>
        <v>39367</v>
      </c>
      <c r="B1144" s="43" t="n">
        <f aca="false">Prices_MTM!I1377</f>
        <v>68500.000000001</v>
      </c>
      <c r="C1144" s="43" t="n">
        <f aca="false">-PERCENTILE(Prices_MTM!I1127:I1376,1-Inputs!$B$8)</f>
        <v>177925</v>
      </c>
      <c r="D1144" s="43" t="n">
        <f aca="false">NORMSINV(Inputs!$B$8)*STDEV(Prices_MTM!I1127:I1376)</f>
        <v>169814.236505206</v>
      </c>
      <c r="E1144" s="43" t="n">
        <f aca="false">-PERCENTILE(Prices_MTM!I1127:I1376,1-Inputs!$B$9)</f>
        <v>215720</v>
      </c>
      <c r="F1144" s="43" t="n">
        <f aca="false">NORMSINV(Inputs!$B$9)*STDEV(Prices_MTM!I1127:I1376)</f>
        <v>240171.515326823</v>
      </c>
      <c r="G1144" s="52" t="n">
        <f aca="false">IF(-B1144&gt;C1144,1,0)</f>
        <v>0</v>
      </c>
      <c r="H1144" s="52" t="n">
        <f aca="false">IF(-B1144&gt;D1144,1,0)</f>
        <v>0</v>
      </c>
      <c r="I1144" s="52" t="n">
        <f aca="false">IF(-B1144&gt;E1144,1,0)</f>
        <v>0</v>
      </c>
      <c r="J1144" s="52" t="n">
        <f aca="false">IF(-B1144&gt;F1144,1,0)</f>
        <v>0</v>
      </c>
    </row>
    <row r="1145" customFormat="false" ht="15" hidden="false" customHeight="false" outlineLevel="0" collapsed="false">
      <c r="A1145" s="51" t="n">
        <f aca="false">Prices_MTM!A1378</f>
        <v>39370</v>
      </c>
      <c r="B1145" s="43" t="n">
        <f aca="false">Prices_MTM!I1378</f>
        <v>161999.999999999</v>
      </c>
      <c r="C1145" s="43" t="n">
        <f aca="false">-PERCENTILE(Prices_MTM!I1128:I1377,1-Inputs!$B$8)</f>
        <v>177925</v>
      </c>
      <c r="D1145" s="43" t="n">
        <f aca="false">NORMSINV(Inputs!$B$8)*STDEV(Prices_MTM!I1128:I1377)</f>
        <v>169872.66411982</v>
      </c>
      <c r="E1145" s="43" t="n">
        <f aca="false">-PERCENTILE(Prices_MTM!I1128:I1377,1-Inputs!$B$9)</f>
        <v>215720</v>
      </c>
      <c r="F1145" s="43" t="n">
        <f aca="false">NORMSINV(Inputs!$B$9)*STDEV(Prices_MTM!I1128:I1377)</f>
        <v>240254.15061717</v>
      </c>
      <c r="G1145" s="52" t="n">
        <f aca="false">IF(-B1145&gt;C1145,1,0)</f>
        <v>0</v>
      </c>
      <c r="H1145" s="52" t="n">
        <f aca="false">IF(-B1145&gt;D1145,1,0)</f>
        <v>0</v>
      </c>
      <c r="I1145" s="52" t="n">
        <f aca="false">IF(-B1145&gt;E1145,1,0)</f>
        <v>0</v>
      </c>
      <c r="J1145" s="52" t="n">
        <f aca="false">IF(-B1145&gt;F1145,1,0)</f>
        <v>0</v>
      </c>
    </row>
    <row r="1146" customFormat="false" ht="15" hidden="false" customHeight="false" outlineLevel="0" collapsed="false">
      <c r="A1146" s="51" t="n">
        <f aca="false">Prices_MTM!A1379</f>
        <v>39371</v>
      </c>
      <c r="B1146" s="43" t="n">
        <f aca="false">Prices_MTM!I1379</f>
        <v>42499.9999999997</v>
      </c>
      <c r="C1146" s="43" t="n">
        <f aca="false">-PERCENTILE(Prices_MTM!I1129:I1378,1-Inputs!$B$8)</f>
        <v>177925</v>
      </c>
      <c r="D1146" s="43" t="n">
        <f aca="false">NORMSINV(Inputs!$B$8)*STDEV(Prices_MTM!I1129:I1378)</f>
        <v>170501.110687584</v>
      </c>
      <c r="E1146" s="43" t="n">
        <f aca="false">-PERCENTILE(Prices_MTM!I1129:I1378,1-Inputs!$B$9)</f>
        <v>215720</v>
      </c>
      <c r="F1146" s="43" t="n">
        <f aca="false">NORMSINV(Inputs!$B$9)*STDEV(Prices_MTM!I1129:I1378)</f>
        <v>241142.974590872</v>
      </c>
      <c r="G1146" s="52" t="n">
        <f aca="false">IF(-B1146&gt;C1146,1,0)</f>
        <v>0</v>
      </c>
      <c r="H1146" s="52" t="n">
        <f aca="false">IF(-B1146&gt;D1146,1,0)</f>
        <v>0</v>
      </c>
      <c r="I1146" s="52" t="n">
        <f aca="false">IF(-B1146&gt;E1146,1,0)</f>
        <v>0</v>
      </c>
      <c r="J1146" s="52" t="n">
        <f aca="false">IF(-B1146&gt;F1146,1,0)</f>
        <v>0</v>
      </c>
    </row>
    <row r="1147" customFormat="false" ht="15" hidden="false" customHeight="false" outlineLevel="0" collapsed="false">
      <c r="A1147" s="51" t="n">
        <f aca="false">Prices_MTM!A1380</f>
        <v>39372</v>
      </c>
      <c r="B1147" s="43" t="n">
        <f aca="false">Prices_MTM!I1380</f>
        <v>-79499.9999999995</v>
      </c>
      <c r="C1147" s="43" t="n">
        <f aca="false">-PERCENTILE(Prices_MTM!I1130:I1379,1-Inputs!$B$8)</f>
        <v>177925</v>
      </c>
      <c r="D1147" s="43" t="n">
        <f aca="false">NORMSINV(Inputs!$B$8)*STDEV(Prices_MTM!I1130:I1379)</f>
        <v>170097.826901776</v>
      </c>
      <c r="E1147" s="43" t="n">
        <f aca="false">-PERCENTILE(Prices_MTM!I1130:I1379,1-Inputs!$B$9)</f>
        <v>215720</v>
      </c>
      <c r="F1147" s="43" t="n">
        <f aca="false">NORMSINV(Inputs!$B$9)*STDEV(Prices_MTM!I1130:I1379)</f>
        <v>240572.602636567</v>
      </c>
      <c r="G1147" s="52" t="n">
        <f aca="false">IF(-B1147&gt;C1147,1,0)</f>
        <v>0</v>
      </c>
      <c r="H1147" s="52" t="n">
        <f aca="false">IF(-B1147&gt;D1147,1,0)</f>
        <v>0</v>
      </c>
      <c r="I1147" s="52" t="n">
        <f aca="false">IF(-B1147&gt;E1147,1,0)</f>
        <v>0</v>
      </c>
      <c r="J1147" s="52" t="n">
        <f aca="false">IF(-B1147&gt;F1147,1,0)</f>
        <v>0</v>
      </c>
    </row>
    <row r="1148" customFormat="false" ht="15" hidden="false" customHeight="false" outlineLevel="0" collapsed="false">
      <c r="A1148" s="51" t="n">
        <f aca="false">Prices_MTM!A1381</f>
        <v>39373</v>
      </c>
      <c r="B1148" s="43" t="n">
        <f aca="false">Prices_MTM!I1381</f>
        <v>239500</v>
      </c>
      <c r="C1148" s="43" t="n">
        <f aca="false">-PERCENTILE(Prices_MTM!I1131:I1380,1-Inputs!$B$8)</f>
        <v>170375</v>
      </c>
      <c r="D1148" s="43" t="n">
        <f aca="false">NORMSINV(Inputs!$B$8)*STDEV(Prices_MTM!I1131:I1380)</f>
        <v>169236.451174279</v>
      </c>
      <c r="E1148" s="43" t="n">
        <f aca="false">-PERCENTILE(Prices_MTM!I1131:I1380,1-Inputs!$B$9)</f>
        <v>215720</v>
      </c>
      <c r="F1148" s="43" t="n">
        <f aca="false">NORMSINV(Inputs!$B$9)*STDEV(Prices_MTM!I1131:I1380)</f>
        <v>239354.342507169</v>
      </c>
      <c r="G1148" s="52" t="n">
        <f aca="false">IF(-B1148&gt;C1148,1,0)</f>
        <v>0</v>
      </c>
      <c r="H1148" s="52" t="n">
        <f aca="false">IF(-B1148&gt;D1148,1,0)</f>
        <v>0</v>
      </c>
      <c r="I1148" s="52" t="n">
        <f aca="false">IF(-B1148&gt;E1148,1,0)</f>
        <v>0</v>
      </c>
      <c r="J1148" s="52" t="n">
        <f aca="false">IF(-B1148&gt;F1148,1,0)</f>
        <v>0</v>
      </c>
    </row>
    <row r="1149" customFormat="false" ht="15" hidden="false" customHeight="false" outlineLevel="0" collapsed="false">
      <c r="A1149" s="51" t="n">
        <f aca="false">Prices_MTM!A1382</f>
        <v>39374</v>
      </c>
      <c r="B1149" s="43" t="n">
        <f aca="false">Prices_MTM!I1382</f>
        <v>-51000.0000000005</v>
      </c>
      <c r="C1149" s="43" t="n">
        <f aca="false">-PERCENTILE(Prices_MTM!I1132:I1381,1-Inputs!$B$8)</f>
        <v>170375</v>
      </c>
      <c r="D1149" s="43" t="n">
        <f aca="false">NORMSINV(Inputs!$B$8)*STDEV(Prices_MTM!I1132:I1381)</f>
        <v>170581.022279492</v>
      </c>
      <c r="E1149" s="43" t="n">
        <f aca="false">-PERCENTILE(Prices_MTM!I1132:I1381,1-Inputs!$B$9)</f>
        <v>215720</v>
      </c>
      <c r="F1149" s="43" t="n">
        <f aca="false">NORMSINV(Inputs!$B$9)*STDEV(Prices_MTM!I1132:I1381)</f>
        <v>241255.995080294</v>
      </c>
      <c r="G1149" s="52" t="n">
        <f aca="false">IF(-B1149&gt;C1149,1,0)</f>
        <v>0</v>
      </c>
      <c r="H1149" s="52" t="n">
        <f aca="false">IF(-B1149&gt;D1149,1,0)</f>
        <v>0</v>
      </c>
      <c r="I1149" s="52" t="n">
        <f aca="false">IF(-B1149&gt;E1149,1,0)</f>
        <v>0</v>
      </c>
      <c r="J1149" s="52" t="n">
        <f aca="false">IF(-B1149&gt;F1149,1,0)</f>
        <v>0</v>
      </c>
    </row>
    <row r="1150" customFormat="false" ht="15" hidden="false" customHeight="false" outlineLevel="0" collapsed="false">
      <c r="A1150" s="51" t="n">
        <f aca="false">Prices_MTM!A1383</f>
        <v>39377</v>
      </c>
      <c r="B1150" s="43" t="n">
        <f aca="false">Prices_MTM!I1383</f>
        <v>-21500.0000000003</v>
      </c>
      <c r="C1150" s="43" t="n">
        <f aca="false">-PERCENTILE(Prices_MTM!I1133:I1382,1-Inputs!$B$8)</f>
        <v>170375</v>
      </c>
      <c r="D1150" s="43" t="n">
        <f aca="false">NORMSINV(Inputs!$B$8)*STDEV(Prices_MTM!I1133:I1382)</f>
        <v>170329.158677052</v>
      </c>
      <c r="E1150" s="43" t="n">
        <f aca="false">-PERCENTILE(Prices_MTM!I1133:I1382,1-Inputs!$B$9)</f>
        <v>215720</v>
      </c>
      <c r="F1150" s="43" t="n">
        <f aca="false">NORMSINV(Inputs!$B$9)*STDEV(Prices_MTM!I1133:I1382)</f>
        <v>240899.779580944</v>
      </c>
      <c r="G1150" s="52" t="n">
        <f aca="false">IF(-B1150&gt;C1150,1,0)</f>
        <v>0</v>
      </c>
      <c r="H1150" s="52" t="n">
        <f aca="false">IF(-B1150&gt;D1150,1,0)</f>
        <v>0</v>
      </c>
      <c r="I1150" s="52" t="n">
        <f aca="false">IF(-B1150&gt;E1150,1,0)</f>
        <v>0</v>
      </c>
      <c r="J1150" s="52" t="n">
        <f aca="false">IF(-B1150&gt;F1150,1,0)</f>
        <v>0</v>
      </c>
    </row>
    <row r="1151" customFormat="false" ht="15" hidden="false" customHeight="false" outlineLevel="0" collapsed="false">
      <c r="A1151" s="51" t="n">
        <f aca="false">Prices_MTM!A1384</f>
        <v>39378</v>
      </c>
      <c r="B1151" s="43" t="n">
        <f aca="false">Prices_MTM!I1384</f>
        <v>-94499.9999999993</v>
      </c>
      <c r="C1151" s="43" t="n">
        <f aca="false">-PERCENTILE(Prices_MTM!I1134:I1383,1-Inputs!$B$8)</f>
        <v>170375</v>
      </c>
      <c r="D1151" s="43" t="n">
        <f aca="false">NORMSINV(Inputs!$B$8)*STDEV(Prices_MTM!I1134:I1383)</f>
        <v>170228.647702772</v>
      </c>
      <c r="E1151" s="43" t="n">
        <f aca="false">-PERCENTILE(Prices_MTM!I1134:I1383,1-Inputs!$B$9)</f>
        <v>215720</v>
      </c>
      <c r="F1151" s="43" t="n">
        <f aca="false">NORMSINV(Inputs!$B$9)*STDEV(Prices_MTM!I1134:I1383)</f>
        <v>240757.624991926</v>
      </c>
      <c r="G1151" s="52" t="n">
        <f aca="false">IF(-B1151&gt;C1151,1,0)</f>
        <v>0</v>
      </c>
      <c r="H1151" s="52" t="n">
        <f aca="false">IF(-B1151&gt;D1151,1,0)</f>
        <v>0</v>
      </c>
      <c r="I1151" s="52" t="n">
        <f aca="false">IF(-B1151&gt;E1151,1,0)</f>
        <v>0</v>
      </c>
      <c r="J1151" s="52" t="n">
        <f aca="false">IF(-B1151&gt;F1151,1,0)</f>
        <v>0</v>
      </c>
    </row>
    <row r="1152" customFormat="false" ht="15" hidden="false" customHeight="false" outlineLevel="0" collapsed="false">
      <c r="A1152" s="51" t="n">
        <f aca="false">Prices_MTM!A1385</f>
        <v>39379</v>
      </c>
      <c r="B1152" s="43" t="n">
        <f aca="false">Prices_MTM!I1385</f>
        <v>127000</v>
      </c>
      <c r="C1152" s="43" t="n">
        <f aca="false">-PERCENTILE(Prices_MTM!I1135:I1384,1-Inputs!$B$8)</f>
        <v>170375</v>
      </c>
      <c r="D1152" s="43" t="n">
        <f aca="false">NORMSINV(Inputs!$B$8)*STDEV(Prices_MTM!I1135:I1384)</f>
        <v>170545.407667833</v>
      </c>
      <c r="E1152" s="43" t="n">
        <f aca="false">-PERCENTILE(Prices_MTM!I1135:I1384,1-Inputs!$B$9)</f>
        <v>215720</v>
      </c>
      <c r="F1152" s="43" t="n">
        <f aca="false">NORMSINV(Inputs!$B$9)*STDEV(Prices_MTM!I1135:I1384)</f>
        <v>241205.624655377</v>
      </c>
      <c r="G1152" s="52" t="n">
        <f aca="false">IF(-B1152&gt;C1152,1,0)</f>
        <v>0</v>
      </c>
      <c r="H1152" s="52" t="n">
        <f aca="false">IF(-B1152&gt;D1152,1,0)</f>
        <v>0</v>
      </c>
      <c r="I1152" s="52" t="n">
        <f aca="false">IF(-B1152&gt;E1152,1,0)</f>
        <v>0</v>
      </c>
      <c r="J1152" s="52" t="n">
        <f aca="false">IF(-B1152&gt;F1152,1,0)</f>
        <v>0</v>
      </c>
    </row>
    <row r="1153" customFormat="false" ht="15" hidden="false" customHeight="false" outlineLevel="0" collapsed="false">
      <c r="A1153" s="51" t="n">
        <f aca="false">Prices_MTM!A1386</f>
        <v>39380</v>
      </c>
      <c r="B1153" s="43" t="n">
        <f aca="false">Prices_MTM!I1386</f>
        <v>282500</v>
      </c>
      <c r="C1153" s="43" t="n">
        <f aca="false">-PERCENTILE(Prices_MTM!I1136:I1385,1-Inputs!$B$8)</f>
        <v>170375</v>
      </c>
      <c r="D1153" s="43" t="n">
        <f aca="false">NORMSINV(Inputs!$B$8)*STDEV(Prices_MTM!I1136:I1385)</f>
        <v>170701.753614999</v>
      </c>
      <c r="E1153" s="43" t="n">
        <f aca="false">-PERCENTILE(Prices_MTM!I1136:I1385,1-Inputs!$B$9)</f>
        <v>215720</v>
      </c>
      <c r="F1153" s="43" t="n">
        <f aca="false">NORMSINV(Inputs!$B$9)*STDEV(Prices_MTM!I1136:I1385)</f>
        <v>241426.74771207</v>
      </c>
      <c r="G1153" s="52" t="n">
        <f aca="false">IF(-B1153&gt;C1153,1,0)</f>
        <v>0</v>
      </c>
      <c r="H1153" s="52" t="n">
        <f aca="false">IF(-B1153&gt;D1153,1,0)</f>
        <v>0</v>
      </c>
      <c r="I1153" s="52" t="n">
        <f aca="false">IF(-B1153&gt;E1153,1,0)</f>
        <v>0</v>
      </c>
      <c r="J1153" s="52" t="n">
        <f aca="false">IF(-B1153&gt;F1153,1,0)</f>
        <v>0</v>
      </c>
    </row>
    <row r="1154" customFormat="false" ht="15" hidden="false" customHeight="false" outlineLevel="0" collapsed="false">
      <c r="A1154" s="51" t="n">
        <f aca="false">Prices_MTM!A1387</f>
        <v>39381</v>
      </c>
      <c r="B1154" s="43" t="n">
        <f aca="false">Prices_MTM!I1387</f>
        <v>-1499.99999999935</v>
      </c>
      <c r="C1154" s="43" t="n">
        <f aca="false">-PERCENTILE(Prices_MTM!I1137:I1386,1-Inputs!$B$8)</f>
        <v>170375</v>
      </c>
      <c r="D1154" s="43" t="n">
        <f aca="false">NORMSINV(Inputs!$B$8)*STDEV(Prices_MTM!I1137:I1386)</f>
        <v>172907.259928155</v>
      </c>
      <c r="E1154" s="43" t="n">
        <f aca="false">-PERCENTILE(Prices_MTM!I1137:I1386,1-Inputs!$B$9)</f>
        <v>215720</v>
      </c>
      <c r="F1154" s="43" t="n">
        <f aca="false">NORMSINV(Inputs!$B$9)*STDEV(Prices_MTM!I1137:I1386)</f>
        <v>244546.037379384</v>
      </c>
      <c r="G1154" s="52" t="n">
        <f aca="false">IF(-B1154&gt;C1154,1,0)</f>
        <v>0</v>
      </c>
      <c r="H1154" s="52" t="n">
        <f aca="false">IF(-B1154&gt;D1154,1,0)</f>
        <v>0</v>
      </c>
      <c r="I1154" s="52" t="n">
        <f aca="false">IF(-B1154&gt;E1154,1,0)</f>
        <v>0</v>
      </c>
      <c r="J1154" s="52" t="n">
        <f aca="false">IF(-B1154&gt;F1154,1,0)</f>
        <v>0</v>
      </c>
    </row>
    <row r="1155" customFormat="false" ht="15" hidden="false" customHeight="false" outlineLevel="0" collapsed="false">
      <c r="A1155" s="51" t="n">
        <f aca="false">Prices_MTM!A1388</f>
        <v>39384</v>
      </c>
      <c r="B1155" s="43" t="n">
        <f aca="false">Prices_MTM!I1388</f>
        <v>-86000.0000000007</v>
      </c>
      <c r="C1155" s="43" t="n">
        <f aca="false">-PERCENTILE(Prices_MTM!I1138:I1387,1-Inputs!$B$8)</f>
        <v>170375</v>
      </c>
      <c r="D1155" s="43" t="n">
        <f aca="false">NORMSINV(Inputs!$B$8)*STDEV(Prices_MTM!I1138:I1387)</f>
        <v>172598.206494033</v>
      </c>
      <c r="E1155" s="43" t="n">
        <f aca="false">-PERCENTILE(Prices_MTM!I1138:I1387,1-Inputs!$B$9)</f>
        <v>215720</v>
      </c>
      <c r="F1155" s="43" t="n">
        <f aca="false">NORMSINV(Inputs!$B$9)*STDEV(Prices_MTM!I1138:I1387)</f>
        <v>244108.937209706</v>
      </c>
      <c r="G1155" s="52" t="n">
        <f aca="false">IF(-B1155&gt;C1155,1,0)</f>
        <v>0</v>
      </c>
      <c r="H1155" s="52" t="n">
        <f aca="false">IF(-B1155&gt;D1155,1,0)</f>
        <v>0</v>
      </c>
      <c r="I1155" s="52" t="n">
        <f aca="false">IF(-B1155&gt;E1155,1,0)</f>
        <v>0</v>
      </c>
      <c r="J1155" s="52" t="n">
        <f aca="false">IF(-B1155&gt;F1155,1,0)</f>
        <v>0</v>
      </c>
    </row>
    <row r="1156" customFormat="false" ht="15" hidden="false" customHeight="false" outlineLevel="0" collapsed="false">
      <c r="A1156" s="51" t="n">
        <f aca="false">Prices_MTM!A1389</f>
        <v>39385</v>
      </c>
      <c r="B1156" s="43" t="n">
        <f aca="false">Prices_MTM!I1389</f>
        <v>-312000</v>
      </c>
      <c r="C1156" s="43" t="n">
        <f aca="false">-PERCENTILE(Prices_MTM!I1139:I1388,1-Inputs!$B$8)</f>
        <v>170375</v>
      </c>
      <c r="D1156" s="43" t="n">
        <f aca="false">NORMSINV(Inputs!$B$8)*STDEV(Prices_MTM!I1139:I1388)</f>
        <v>172787.645896232</v>
      </c>
      <c r="E1156" s="43" t="n">
        <f aca="false">-PERCENTILE(Prices_MTM!I1139:I1388,1-Inputs!$B$9)</f>
        <v>215720</v>
      </c>
      <c r="F1156" s="43" t="n">
        <f aca="false">NORMSINV(Inputs!$B$9)*STDEV(Prices_MTM!I1139:I1388)</f>
        <v>244376.864971391</v>
      </c>
      <c r="G1156" s="52" t="n">
        <f aca="false">IF(-B1156&gt;C1156,1,0)</f>
        <v>1</v>
      </c>
      <c r="H1156" s="52" t="n">
        <f aca="false">IF(-B1156&gt;D1156,1,0)</f>
        <v>1</v>
      </c>
      <c r="I1156" s="52" t="n">
        <f aca="false">IF(-B1156&gt;E1156,1,0)</f>
        <v>1</v>
      </c>
      <c r="J1156" s="52" t="n">
        <f aca="false">IF(-B1156&gt;F1156,1,0)</f>
        <v>1</v>
      </c>
    </row>
    <row r="1157" customFormat="false" ht="15" hidden="false" customHeight="false" outlineLevel="0" collapsed="false">
      <c r="A1157" s="51" t="n">
        <f aca="false">Prices_MTM!A1390</f>
        <v>39386</v>
      </c>
      <c r="B1157" s="43" t="n">
        <f aca="false">Prices_MTM!I1390</f>
        <v>383000</v>
      </c>
      <c r="C1157" s="43" t="n">
        <f aca="false">-PERCENTILE(Prices_MTM!I1140:I1389,1-Inputs!$B$8)</f>
        <v>178200</v>
      </c>
      <c r="D1157" s="43" t="n">
        <f aca="false">NORMSINV(Inputs!$B$8)*STDEV(Prices_MTM!I1140:I1389)</f>
        <v>175951.774439678</v>
      </c>
      <c r="E1157" s="43" t="n">
        <f aca="false">-PERCENTILE(Prices_MTM!I1140:I1389,1-Inputs!$B$9)</f>
        <v>233130</v>
      </c>
      <c r="F1157" s="43" t="n">
        <f aca="false">NORMSINV(Inputs!$B$9)*STDEV(Prices_MTM!I1140:I1389)</f>
        <v>248851.952352801</v>
      </c>
      <c r="G1157" s="52" t="n">
        <f aca="false">IF(-B1157&gt;C1157,1,0)</f>
        <v>0</v>
      </c>
      <c r="H1157" s="52" t="n">
        <f aca="false">IF(-B1157&gt;D1157,1,0)</f>
        <v>0</v>
      </c>
      <c r="I1157" s="52" t="n">
        <f aca="false">IF(-B1157&gt;E1157,1,0)</f>
        <v>0</v>
      </c>
      <c r="J1157" s="52" t="n">
        <f aca="false">IF(-B1157&gt;F1157,1,0)</f>
        <v>0</v>
      </c>
    </row>
    <row r="1158" customFormat="false" ht="15" hidden="false" customHeight="false" outlineLevel="0" collapsed="false">
      <c r="A1158" s="51" t="n">
        <f aca="false">Prices_MTM!A1391</f>
        <v>39387</v>
      </c>
      <c r="B1158" s="43" t="n">
        <f aca="false">Prices_MTM!I1391</f>
        <v>-87499.9999999993</v>
      </c>
      <c r="C1158" s="43" t="n">
        <f aca="false">-PERCENTILE(Prices_MTM!I1141:I1390,1-Inputs!$B$8)</f>
        <v>178200</v>
      </c>
      <c r="D1158" s="43" t="n">
        <f aca="false">NORMSINV(Inputs!$B$8)*STDEV(Prices_MTM!I1141:I1390)</f>
        <v>179562.933712555</v>
      </c>
      <c r="E1158" s="43" t="n">
        <f aca="false">-PERCENTILE(Prices_MTM!I1141:I1390,1-Inputs!$B$9)</f>
        <v>233130</v>
      </c>
      <c r="F1158" s="43" t="n">
        <f aca="false">NORMSINV(Inputs!$B$9)*STDEV(Prices_MTM!I1141:I1390)</f>
        <v>253959.283825723</v>
      </c>
      <c r="G1158" s="52" t="n">
        <f aca="false">IF(-B1158&gt;C1158,1,0)</f>
        <v>0</v>
      </c>
      <c r="H1158" s="52" t="n">
        <f aca="false">IF(-B1158&gt;D1158,1,0)</f>
        <v>0</v>
      </c>
      <c r="I1158" s="52" t="n">
        <f aca="false">IF(-B1158&gt;E1158,1,0)</f>
        <v>0</v>
      </c>
      <c r="J1158" s="52" t="n">
        <f aca="false">IF(-B1158&gt;F1158,1,0)</f>
        <v>0</v>
      </c>
    </row>
    <row r="1159" customFormat="false" ht="15" hidden="false" customHeight="false" outlineLevel="0" collapsed="false">
      <c r="A1159" s="51" t="n">
        <f aca="false">Prices_MTM!A1392</f>
        <v>39388</v>
      </c>
      <c r="B1159" s="43" t="n">
        <f aca="false">Prices_MTM!I1392</f>
        <v>140500</v>
      </c>
      <c r="C1159" s="43" t="n">
        <f aca="false">-PERCENTILE(Prices_MTM!I1142:I1391,1-Inputs!$B$8)</f>
        <v>170375</v>
      </c>
      <c r="D1159" s="43" t="n">
        <f aca="false">NORMSINV(Inputs!$B$8)*STDEV(Prices_MTM!I1142:I1391)</f>
        <v>178585.961605971</v>
      </c>
      <c r="E1159" s="43" t="n">
        <f aca="false">-PERCENTILE(Prices_MTM!I1142:I1391,1-Inputs!$B$9)</f>
        <v>233130</v>
      </c>
      <c r="F1159" s="43" t="n">
        <f aca="false">NORMSINV(Inputs!$B$9)*STDEV(Prices_MTM!I1142:I1391)</f>
        <v>252577.533531406</v>
      </c>
      <c r="G1159" s="52" t="n">
        <f aca="false">IF(-B1159&gt;C1159,1,0)</f>
        <v>0</v>
      </c>
      <c r="H1159" s="52" t="n">
        <f aca="false">IF(-B1159&gt;D1159,1,0)</f>
        <v>0</v>
      </c>
      <c r="I1159" s="52" t="n">
        <f aca="false">IF(-B1159&gt;E1159,1,0)</f>
        <v>0</v>
      </c>
      <c r="J1159" s="52" t="n">
        <f aca="false">IF(-B1159&gt;F1159,1,0)</f>
        <v>0</v>
      </c>
    </row>
    <row r="1160" customFormat="false" ht="15" hidden="false" customHeight="false" outlineLevel="0" collapsed="false">
      <c r="A1160" s="51" t="n">
        <f aca="false">Prices_MTM!A1393</f>
        <v>39391</v>
      </c>
      <c r="B1160" s="43" t="n">
        <f aca="false">Prices_MTM!I1393</f>
        <v>-177500</v>
      </c>
      <c r="C1160" s="43" t="n">
        <f aca="false">-PERCENTILE(Prices_MTM!I1143:I1392,1-Inputs!$B$8)</f>
        <v>170375</v>
      </c>
      <c r="D1160" s="43" t="n">
        <f aca="false">NORMSINV(Inputs!$B$8)*STDEV(Prices_MTM!I1143:I1392)</f>
        <v>179035.301601655</v>
      </c>
      <c r="E1160" s="43" t="n">
        <f aca="false">-PERCENTILE(Prices_MTM!I1143:I1392,1-Inputs!$B$9)</f>
        <v>233130</v>
      </c>
      <c r="F1160" s="43" t="n">
        <f aca="false">NORMSINV(Inputs!$B$9)*STDEV(Prices_MTM!I1143:I1392)</f>
        <v>253213.043662248</v>
      </c>
      <c r="G1160" s="52" t="n">
        <f aca="false">IF(-B1160&gt;C1160,1,0)</f>
        <v>1</v>
      </c>
      <c r="H1160" s="52" t="n">
        <f aca="false">IF(-B1160&gt;D1160,1,0)</f>
        <v>0</v>
      </c>
      <c r="I1160" s="52" t="n">
        <f aca="false">IF(-B1160&gt;E1160,1,0)</f>
        <v>0</v>
      </c>
      <c r="J1160" s="52" t="n">
        <f aca="false">IF(-B1160&gt;F1160,1,0)</f>
        <v>0</v>
      </c>
    </row>
    <row r="1161" customFormat="false" ht="15" hidden="false" customHeight="false" outlineLevel="0" collapsed="false">
      <c r="A1161" s="51" t="n">
        <f aca="false">Prices_MTM!A1394</f>
        <v>39392</v>
      </c>
      <c r="B1161" s="43" t="n">
        <f aca="false">Prices_MTM!I1394</f>
        <v>167500</v>
      </c>
      <c r="C1161" s="43" t="n">
        <f aca="false">-PERCENTILE(Prices_MTM!I1144:I1393,1-Inputs!$B$8)</f>
        <v>176825</v>
      </c>
      <c r="D1161" s="43" t="n">
        <f aca="false">NORMSINV(Inputs!$B$8)*STDEV(Prices_MTM!I1144:I1393)</f>
        <v>179643.815693406</v>
      </c>
      <c r="E1161" s="43" t="n">
        <f aca="false">-PERCENTILE(Prices_MTM!I1144:I1393,1-Inputs!$B$9)</f>
        <v>233130</v>
      </c>
      <c r="F1161" s="43" t="n">
        <f aca="false">NORMSINV(Inputs!$B$9)*STDEV(Prices_MTM!I1144:I1393)</f>
        <v>254073.676754746</v>
      </c>
      <c r="G1161" s="52" t="n">
        <f aca="false">IF(-B1161&gt;C1161,1,0)</f>
        <v>0</v>
      </c>
      <c r="H1161" s="52" t="n">
        <f aca="false">IF(-B1161&gt;D1161,1,0)</f>
        <v>0</v>
      </c>
      <c r="I1161" s="52" t="n">
        <f aca="false">IF(-B1161&gt;E1161,1,0)</f>
        <v>0</v>
      </c>
      <c r="J1161" s="52" t="n">
        <f aca="false">IF(-B1161&gt;F1161,1,0)</f>
        <v>0</v>
      </c>
    </row>
    <row r="1162" customFormat="false" ht="15" hidden="false" customHeight="false" outlineLevel="0" collapsed="false">
      <c r="A1162" s="51" t="n">
        <f aca="false">Prices_MTM!A1395</f>
        <v>39393</v>
      </c>
      <c r="B1162" s="43" t="n">
        <f aca="false">Prices_MTM!I1395</f>
        <v>-62000.0000000012</v>
      </c>
      <c r="C1162" s="43" t="n">
        <f aca="false">-PERCENTILE(Prices_MTM!I1145:I1394,1-Inputs!$B$8)</f>
        <v>176825</v>
      </c>
      <c r="D1162" s="43" t="n">
        <f aca="false">NORMSINV(Inputs!$B$8)*STDEV(Prices_MTM!I1145:I1394)</f>
        <v>179838.675965502</v>
      </c>
      <c r="E1162" s="43" t="n">
        <f aca="false">-PERCENTILE(Prices_MTM!I1145:I1394,1-Inputs!$B$9)</f>
        <v>233130</v>
      </c>
      <c r="F1162" s="43" t="n">
        <f aca="false">NORMSINV(Inputs!$B$9)*STDEV(Prices_MTM!I1145:I1394)</f>
        <v>254349.271356173</v>
      </c>
      <c r="G1162" s="52" t="n">
        <f aca="false">IF(-B1162&gt;C1162,1,0)</f>
        <v>0</v>
      </c>
      <c r="H1162" s="52" t="n">
        <f aca="false">IF(-B1162&gt;D1162,1,0)</f>
        <v>0</v>
      </c>
      <c r="I1162" s="52" t="n">
        <f aca="false">IF(-B1162&gt;E1162,1,0)</f>
        <v>0</v>
      </c>
      <c r="J1162" s="52" t="n">
        <f aca="false">IF(-B1162&gt;F1162,1,0)</f>
        <v>0</v>
      </c>
    </row>
    <row r="1163" customFormat="false" ht="15" hidden="false" customHeight="false" outlineLevel="0" collapsed="false">
      <c r="A1163" s="51" t="n">
        <f aca="false">Prices_MTM!A1396</f>
        <v>39394</v>
      </c>
      <c r="B1163" s="43" t="n">
        <f aca="false">Prices_MTM!I1396</f>
        <v>-72499.9999999994</v>
      </c>
      <c r="C1163" s="43" t="n">
        <f aca="false">-PERCENTILE(Prices_MTM!I1146:I1395,1-Inputs!$B$8)</f>
        <v>176825</v>
      </c>
      <c r="D1163" s="43" t="n">
        <f aca="false">NORMSINV(Inputs!$B$8)*STDEV(Prices_MTM!I1146:I1395)</f>
        <v>179988.204700089</v>
      </c>
      <c r="E1163" s="43" t="n">
        <f aca="false">-PERCENTILE(Prices_MTM!I1146:I1395,1-Inputs!$B$9)</f>
        <v>233130</v>
      </c>
      <c r="F1163" s="43" t="n">
        <f aca="false">NORMSINV(Inputs!$B$9)*STDEV(Prices_MTM!I1146:I1395)</f>
        <v>254560.752699021</v>
      </c>
      <c r="G1163" s="52" t="n">
        <f aca="false">IF(-B1163&gt;C1163,1,0)</f>
        <v>0</v>
      </c>
      <c r="H1163" s="52" t="n">
        <f aca="false">IF(-B1163&gt;D1163,1,0)</f>
        <v>0</v>
      </c>
      <c r="I1163" s="52" t="n">
        <f aca="false">IF(-B1163&gt;E1163,1,0)</f>
        <v>0</v>
      </c>
      <c r="J1163" s="52" t="n">
        <f aca="false">IF(-B1163&gt;F1163,1,0)</f>
        <v>0</v>
      </c>
    </row>
    <row r="1164" customFormat="false" ht="15" hidden="false" customHeight="false" outlineLevel="0" collapsed="false">
      <c r="A1164" s="51" t="n">
        <f aca="false">Prices_MTM!A1397</f>
        <v>39395</v>
      </c>
      <c r="B1164" s="43" t="n">
        <f aca="false">Prices_MTM!I1397</f>
        <v>189000</v>
      </c>
      <c r="C1164" s="43" t="n">
        <f aca="false">-PERCENTILE(Prices_MTM!I1147:I1396,1-Inputs!$B$8)</f>
        <v>176825</v>
      </c>
      <c r="D1164" s="43" t="n">
        <f aca="false">NORMSINV(Inputs!$B$8)*STDEV(Prices_MTM!I1147:I1396)</f>
        <v>180022.237632591</v>
      </c>
      <c r="E1164" s="43" t="n">
        <f aca="false">-PERCENTILE(Prices_MTM!I1147:I1396,1-Inputs!$B$9)</f>
        <v>233130</v>
      </c>
      <c r="F1164" s="43" t="n">
        <f aca="false">NORMSINV(Inputs!$B$9)*STDEV(Prices_MTM!I1147:I1396)</f>
        <v>254608.886124922</v>
      </c>
      <c r="G1164" s="52" t="n">
        <f aca="false">IF(-B1164&gt;C1164,1,0)</f>
        <v>0</v>
      </c>
      <c r="H1164" s="52" t="n">
        <f aca="false">IF(-B1164&gt;D1164,1,0)</f>
        <v>0</v>
      </c>
      <c r="I1164" s="52" t="n">
        <f aca="false">IF(-B1164&gt;E1164,1,0)</f>
        <v>0</v>
      </c>
      <c r="J1164" s="52" t="n">
        <f aca="false">IF(-B1164&gt;F1164,1,0)</f>
        <v>0</v>
      </c>
    </row>
    <row r="1165" customFormat="false" ht="15" hidden="false" customHeight="false" outlineLevel="0" collapsed="false">
      <c r="A1165" s="51" t="n">
        <f aca="false">Prices_MTM!A1398</f>
        <v>39398</v>
      </c>
      <c r="B1165" s="43" t="n">
        <f aca="false">Prices_MTM!I1398</f>
        <v>-158000</v>
      </c>
      <c r="C1165" s="43" t="n">
        <f aca="false">-PERCENTILE(Prices_MTM!I1148:I1397,1-Inputs!$B$8)</f>
        <v>176825</v>
      </c>
      <c r="D1165" s="43" t="n">
        <f aca="false">NORMSINV(Inputs!$B$8)*STDEV(Prices_MTM!I1148:I1397)</f>
        <v>180973.29096272</v>
      </c>
      <c r="E1165" s="43" t="n">
        <f aca="false">-PERCENTILE(Prices_MTM!I1148:I1397,1-Inputs!$B$9)</f>
        <v>233130</v>
      </c>
      <c r="F1165" s="43" t="n">
        <f aca="false">NORMSINV(Inputs!$B$9)*STDEV(Prices_MTM!I1148:I1397)</f>
        <v>255953.978999081</v>
      </c>
      <c r="G1165" s="52" t="n">
        <f aca="false">IF(-B1165&gt;C1165,1,0)</f>
        <v>0</v>
      </c>
      <c r="H1165" s="52" t="n">
        <f aca="false">IF(-B1165&gt;D1165,1,0)</f>
        <v>0</v>
      </c>
      <c r="I1165" s="52" t="n">
        <f aca="false">IF(-B1165&gt;E1165,1,0)</f>
        <v>0</v>
      </c>
      <c r="J1165" s="52" t="n">
        <f aca="false">IF(-B1165&gt;F1165,1,0)</f>
        <v>0</v>
      </c>
    </row>
    <row r="1166" customFormat="false" ht="15" hidden="false" customHeight="false" outlineLevel="0" collapsed="false">
      <c r="A1166" s="51" t="n">
        <f aca="false">Prices_MTM!A1399</f>
        <v>39399</v>
      </c>
      <c r="B1166" s="43" t="n">
        <f aca="false">Prices_MTM!I1399</f>
        <v>-198500</v>
      </c>
      <c r="C1166" s="43" t="n">
        <f aca="false">-PERCENTILE(Prices_MTM!I1149:I1398,1-Inputs!$B$8)</f>
        <v>176825</v>
      </c>
      <c r="D1166" s="43" t="n">
        <f aca="false">NORMSINV(Inputs!$B$8)*STDEV(Prices_MTM!I1149:I1398)</f>
        <v>181420.871094416</v>
      </c>
      <c r="E1166" s="43" t="n">
        <f aca="false">-PERCENTILE(Prices_MTM!I1149:I1398,1-Inputs!$B$9)</f>
        <v>233130</v>
      </c>
      <c r="F1166" s="43" t="n">
        <f aca="false">NORMSINV(Inputs!$B$9)*STDEV(Prices_MTM!I1149:I1398)</f>
        <v>256587.000120701</v>
      </c>
      <c r="G1166" s="52" t="n">
        <f aca="false">IF(-B1166&gt;C1166,1,0)</f>
        <v>1</v>
      </c>
      <c r="H1166" s="52" t="n">
        <f aca="false">IF(-B1166&gt;D1166,1,0)</f>
        <v>1</v>
      </c>
      <c r="I1166" s="52" t="n">
        <f aca="false">IF(-B1166&gt;E1166,1,0)</f>
        <v>0</v>
      </c>
      <c r="J1166" s="52" t="n">
        <f aca="false">IF(-B1166&gt;F1166,1,0)</f>
        <v>0</v>
      </c>
    </row>
    <row r="1167" customFormat="false" ht="15" hidden="false" customHeight="false" outlineLevel="0" collapsed="false">
      <c r="A1167" s="51" t="n">
        <f aca="false">Prices_MTM!A1400</f>
        <v>39400</v>
      </c>
      <c r="B1167" s="43" t="n">
        <f aca="false">Prices_MTM!I1400</f>
        <v>201999.999999999</v>
      </c>
      <c r="C1167" s="43" t="n">
        <f aca="false">-PERCENTILE(Prices_MTM!I1150:I1399,1-Inputs!$B$8)</f>
        <v>178875</v>
      </c>
      <c r="D1167" s="43" t="n">
        <f aca="false">NORMSINV(Inputs!$B$8)*STDEV(Prices_MTM!I1150:I1399)</f>
        <v>182484.950116789</v>
      </c>
      <c r="E1167" s="43" t="n">
        <f aca="false">-PERCENTILE(Prices_MTM!I1150:I1399,1-Inputs!$B$9)</f>
        <v>233130</v>
      </c>
      <c r="F1167" s="43" t="n">
        <f aca="false">NORMSINV(Inputs!$B$9)*STDEV(Prices_MTM!I1150:I1399)</f>
        <v>258091.947388316</v>
      </c>
      <c r="G1167" s="52" t="n">
        <f aca="false">IF(-B1167&gt;C1167,1,0)</f>
        <v>0</v>
      </c>
      <c r="H1167" s="52" t="n">
        <f aca="false">IF(-B1167&gt;D1167,1,0)</f>
        <v>0</v>
      </c>
      <c r="I1167" s="52" t="n">
        <f aca="false">IF(-B1167&gt;E1167,1,0)</f>
        <v>0</v>
      </c>
      <c r="J1167" s="52" t="n">
        <f aca="false">IF(-B1167&gt;F1167,1,0)</f>
        <v>0</v>
      </c>
    </row>
    <row r="1168" customFormat="false" ht="15" hidden="false" customHeight="false" outlineLevel="0" collapsed="false">
      <c r="A1168" s="51" t="n">
        <f aca="false">Prices_MTM!A1401</f>
        <v>39401</v>
      </c>
      <c r="B1168" s="43" t="n">
        <f aca="false">Prices_MTM!I1401</f>
        <v>-44499.9999999986</v>
      </c>
      <c r="C1168" s="43" t="n">
        <f aca="false">-PERCENTILE(Prices_MTM!I1151:I1400,1-Inputs!$B$8)</f>
        <v>176825</v>
      </c>
      <c r="D1168" s="43" t="n">
        <f aca="false">NORMSINV(Inputs!$B$8)*STDEV(Prices_MTM!I1151:I1400)</f>
        <v>182485.345390201</v>
      </c>
      <c r="E1168" s="43" t="n">
        <f aca="false">-PERCENTILE(Prices_MTM!I1151:I1400,1-Inputs!$B$9)</f>
        <v>233130</v>
      </c>
      <c r="F1168" s="43" t="n">
        <f aca="false">NORMSINV(Inputs!$B$9)*STDEV(Prices_MTM!I1151:I1400)</f>
        <v>258092.506431046</v>
      </c>
      <c r="G1168" s="52" t="n">
        <f aca="false">IF(-B1168&gt;C1168,1,0)</f>
        <v>0</v>
      </c>
      <c r="H1168" s="52" t="n">
        <f aca="false">IF(-B1168&gt;D1168,1,0)</f>
        <v>0</v>
      </c>
      <c r="I1168" s="52" t="n">
        <f aca="false">IF(-B1168&gt;E1168,1,0)</f>
        <v>0</v>
      </c>
      <c r="J1168" s="52" t="n">
        <f aca="false">IF(-B1168&gt;F1168,1,0)</f>
        <v>0</v>
      </c>
    </row>
    <row r="1169" customFormat="false" ht="15" hidden="false" customHeight="false" outlineLevel="0" collapsed="false">
      <c r="A1169" s="51" t="n">
        <f aca="false">Prices_MTM!A1402</f>
        <v>39402</v>
      </c>
      <c r="B1169" s="43" t="n">
        <f aca="false">Prices_MTM!I1402</f>
        <v>60499.9999999997</v>
      </c>
      <c r="C1169" s="43" t="n">
        <f aca="false">-PERCENTILE(Prices_MTM!I1152:I1401,1-Inputs!$B$8)</f>
        <v>176825</v>
      </c>
      <c r="D1169" s="43" t="n">
        <f aca="false">NORMSINV(Inputs!$B$8)*STDEV(Prices_MTM!I1152:I1401)</f>
        <v>182414.056932038</v>
      </c>
      <c r="E1169" s="43" t="n">
        <f aca="false">-PERCENTILE(Prices_MTM!I1152:I1401,1-Inputs!$B$9)</f>
        <v>233130</v>
      </c>
      <c r="F1169" s="43" t="n">
        <f aca="false">NORMSINV(Inputs!$B$9)*STDEV(Prices_MTM!I1152:I1401)</f>
        <v>257991.681804239</v>
      </c>
      <c r="G1169" s="52" t="n">
        <f aca="false">IF(-B1169&gt;C1169,1,0)</f>
        <v>0</v>
      </c>
      <c r="H1169" s="52" t="n">
        <f aca="false">IF(-B1169&gt;D1169,1,0)</f>
        <v>0</v>
      </c>
      <c r="I1169" s="52" t="n">
        <f aca="false">IF(-B1169&gt;E1169,1,0)</f>
        <v>0</v>
      </c>
      <c r="J1169" s="52" t="n">
        <f aca="false">IF(-B1169&gt;F1169,1,0)</f>
        <v>0</v>
      </c>
    </row>
    <row r="1170" customFormat="false" ht="15" hidden="false" customHeight="false" outlineLevel="0" collapsed="false">
      <c r="A1170" s="51" t="n">
        <f aca="false">Prices_MTM!A1403</f>
        <v>39405</v>
      </c>
      <c r="B1170" s="43" t="n">
        <f aca="false">Prices_MTM!I1403</f>
        <v>113999.999999999</v>
      </c>
      <c r="C1170" s="43" t="n">
        <f aca="false">-PERCENTILE(Prices_MTM!I1153:I1402,1-Inputs!$B$8)</f>
        <v>176825</v>
      </c>
      <c r="D1170" s="43" t="n">
        <f aca="false">NORMSINV(Inputs!$B$8)*STDEV(Prices_MTM!I1153:I1402)</f>
        <v>182476.703036113</v>
      </c>
      <c r="E1170" s="43" t="n">
        <f aca="false">-PERCENTILE(Prices_MTM!I1153:I1402,1-Inputs!$B$9)</f>
        <v>233130</v>
      </c>
      <c r="F1170" s="43" t="n">
        <f aca="false">NORMSINV(Inputs!$B$9)*STDEV(Prices_MTM!I1153:I1402)</f>
        <v>258080.283384733</v>
      </c>
      <c r="G1170" s="52" t="n">
        <f aca="false">IF(-B1170&gt;C1170,1,0)</f>
        <v>0</v>
      </c>
      <c r="H1170" s="52" t="n">
        <f aca="false">IF(-B1170&gt;D1170,1,0)</f>
        <v>0</v>
      </c>
      <c r="I1170" s="52" t="n">
        <f aca="false">IF(-B1170&gt;E1170,1,0)</f>
        <v>0</v>
      </c>
      <c r="J1170" s="52" t="n">
        <f aca="false">IF(-B1170&gt;F1170,1,0)</f>
        <v>0</v>
      </c>
    </row>
    <row r="1171" customFormat="false" ht="15" hidden="false" customHeight="false" outlineLevel="0" collapsed="false">
      <c r="A1171" s="51" t="n">
        <f aca="false">Prices_MTM!A1404</f>
        <v>39406</v>
      </c>
      <c r="B1171" s="43" t="n">
        <f aca="false">Prices_MTM!I1404</f>
        <v>214000</v>
      </c>
      <c r="C1171" s="43" t="n">
        <f aca="false">-PERCENTILE(Prices_MTM!I1154:I1403,1-Inputs!$B$8)</f>
        <v>176825</v>
      </c>
      <c r="D1171" s="43" t="n">
        <f aca="false">NORMSINV(Inputs!$B$8)*STDEV(Prices_MTM!I1154:I1403)</f>
        <v>182782.723339655</v>
      </c>
      <c r="E1171" s="43" t="n">
        <f aca="false">-PERCENTILE(Prices_MTM!I1154:I1403,1-Inputs!$B$9)</f>
        <v>233130</v>
      </c>
      <c r="F1171" s="43" t="n">
        <f aca="false">NORMSINV(Inputs!$B$9)*STDEV(Prices_MTM!I1154:I1403)</f>
        <v>258513.093739949</v>
      </c>
      <c r="G1171" s="52" t="n">
        <f aca="false">IF(-B1171&gt;C1171,1,0)</f>
        <v>0</v>
      </c>
      <c r="H1171" s="52" t="n">
        <f aca="false">IF(-B1171&gt;D1171,1,0)</f>
        <v>0</v>
      </c>
      <c r="I1171" s="52" t="n">
        <f aca="false">IF(-B1171&gt;E1171,1,0)</f>
        <v>0</v>
      </c>
      <c r="J1171" s="52" t="n">
        <f aca="false">IF(-B1171&gt;F1171,1,0)</f>
        <v>0</v>
      </c>
    </row>
    <row r="1172" customFormat="false" ht="15" hidden="false" customHeight="false" outlineLevel="0" collapsed="false">
      <c r="A1172" s="51" t="n">
        <f aca="false">Prices_MTM!A1405</f>
        <v>39407</v>
      </c>
      <c r="B1172" s="43" t="n">
        <f aca="false">Prices_MTM!I1405</f>
        <v>-101000.000000001</v>
      </c>
      <c r="C1172" s="43" t="n">
        <f aca="false">-PERCENTILE(Prices_MTM!I1155:I1404,1-Inputs!$B$8)</f>
        <v>176825</v>
      </c>
      <c r="D1172" s="43" t="n">
        <f aca="false">NORMSINV(Inputs!$B$8)*STDEV(Prices_MTM!I1155:I1404)</f>
        <v>183909.796063794</v>
      </c>
      <c r="E1172" s="43" t="n">
        <f aca="false">-PERCENTILE(Prices_MTM!I1155:I1404,1-Inputs!$B$9)</f>
        <v>233130</v>
      </c>
      <c r="F1172" s="43" t="n">
        <f aca="false">NORMSINV(Inputs!$B$9)*STDEV(Prices_MTM!I1155:I1404)</f>
        <v>260107.134202109</v>
      </c>
      <c r="G1172" s="52" t="n">
        <f aca="false">IF(-B1172&gt;C1172,1,0)</f>
        <v>0</v>
      </c>
      <c r="H1172" s="52" t="n">
        <f aca="false">IF(-B1172&gt;D1172,1,0)</f>
        <v>0</v>
      </c>
      <c r="I1172" s="52" t="n">
        <f aca="false">IF(-B1172&gt;E1172,1,0)</f>
        <v>0</v>
      </c>
      <c r="J1172" s="52" t="n">
        <f aca="false">IF(-B1172&gt;F1172,1,0)</f>
        <v>0</v>
      </c>
    </row>
    <row r="1173" customFormat="false" ht="15" hidden="false" customHeight="false" outlineLevel="0" collapsed="false">
      <c r="A1173" s="51" t="n">
        <f aca="false">Prices_MTM!A1406</f>
        <v>39409</v>
      </c>
      <c r="B1173" s="43" t="n">
        <f aca="false">Prices_MTM!I1406</f>
        <v>-50999.9999999998</v>
      </c>
      <c r="C1173" s="43" t="n">
        <f aca="false">-PERCENTILE(Prices_MTM!I1156:I1405,1-Inputs!$B$8)</f>
        <v>176825</v>
      </c>
      <c r="D1173" s="43" t="n">
        <f aca="false">NORMSINV(Inputs!$B$8)*STDEV(Prices_MTM!I1156:I1405)</f>
        <v>183809.985537123</v>
      </c>
      <c r="E1173" s="43" t="n">
        <f aca="false">-PERCENTILE(Prices_MTM!I1156:I1405,1-Inputs!$B$9)</f>
        <v>233130</v>
      </c>
      <c r="F1173" s="43" t="n">
        <f aca="false">NORMSINV(Inputs!$B$9)*STDEV(Prices_MTM!I1156:I1405)</f>
        <v>259965.970269511</v>
      </c>
      <c r="G1173" s="52" t="n">
        <f aca="false">IF(-B1173&gt;C1173,1,0)</f>
        <v>0</v>
      </c>
      <c r="H1173" s="52" t="n">
        <f aca="false">IF(-B1173&gt;D1173,1,0)</f>
        <v>0</v>
      </c>
      <c r="I1173" s="52" t="n">
        <f aca="false">IF(-B1173&gt;E1173,1,0)</f>
        <v>0</v>
      </c>
      <c r="J1173" s="52" t="n">
        <f aca="false">IF(-B1173&gt;F1173,1,0)</f>
        <v>0</v>
      </c>
    </row>
    <row r="1174" customFormat="false" ht="15" hidden="false" customHeight="false" outlineLevel="0" collapsed="false">
      <c r="A1174" s="51" t="n">
        <f aca="false">Prices_MTM!A1407</f>
        <v>39412</v>
      </c>
      <c r="B1174" s="43" t="n">
        <f aca="false">Prices_MTM!I1407</f>
        <v>-35499.9999999997</v>
      </c>
      <c r="C1174" s="43" t="n">
        <f aca="false">-PERCENTILE(Prices_MTM!I1157:I1406,1-Inputs!$B$8)</f>
        <v>176825</v>
      </c>
      <c r="D1174" s="43" t="n">
        <f aca="false">NORMSINV(Inputs!$B$8)*STDEV(Prices_MTM!I1157:I1406)</f>
        <v>183725.875476783</v>
      </c>
      <c r="E1174" s="43" t="n">
        <f aca="false">-PERCENTILE(Prices_MTM!I1157:I1406,1-Inputs!$B$9)</f>
        <v>233130</v>
      </c>
      <c r="F1174" s="43" t="n">
        <f aca="false">NORMSINV(Inputs!$B$9)*STDEV(Prices_MTM!I1157:I1406)</f>
        <v>259847.011806064</v>
      </c>
      <c r="G1174" s="52" t="n">
        <f aca="false">IF(-B1174&gt;C1174,1,0)</f>
        <v>0</v>
      </c>
      <c r="H1174" s="52" t="n">
        <f aca="false">IF(-B1174&gt;D1174,1,0)</f>
        <v>0</v>
      </c>
      <c r="I1174" s="52" t="n">
        <f aca="false">IF(-B1174&gt;E1174,1,0)</f>
        <v>0</v>
      </c>
      <c r="J1174" s="52" t="n">
        <f aca="false">IF(-B1174&gt;F1174,1,0)</f>
        <v>0</v>
      </c>
    </row>
    <row r="1175" customFormat="false" ht="15" hidden="false" customHeight="false" outlineLevel="0" collapsed="false">
      <c r="A1175" s="51" t="n">
        <f aca="false">Prices_MTM!A1408</f>
        <v>39413</v>
      </c>
      <c r="B1175" s="43" t="n">
        <f aca="false">Prices_MTM!I1408</f>
        <v>-244500</v>
      </c>
      <c r="C1175" s="43" t="n">
        <f aca="false">-PERCENTILE(Prices_MTM!I1158:I1407,1-Inputs!$B$8)</f>
        <v>176825</v>
      </c>
      <c r="D1175" s="43" t="n">
        <f aca="false">NORMSINV(Inputs!$B$8)*STDEV(Prices_MTM!I1158:I1407)</f>
        <v>183258.797953691</v>
      </c>
      <c r="E1175" s="43" t="n">
        <f aca="false">-PERCENTILE(Prices_MTM!I1158:I1407,1-Inputs!$B$9)</f>
        <v>233130</v>
      </c>
      <c r="F1175" s="43" t="n">
        <f aca="false">NORMSINV(Inputs!$B$9)*STDEV(Prices_MTM!I1158:I1407)</f>
        <v>259186.415151716</v>
      </c>
      <c r="G1175" s="52" t="n">
        <f aca="false">IF(-B1175&gt;C1175,1,0)</f>
        <v>1</v>
      </c>
      <c r="H1175" s="52" t="n">
        <f aca="false">IF(-B1175&gt;D1175,1,0)</f>
        <v>1</v>
      </c>
      <c r="I1175" s="52" t="n">
        <f aca="false">IF(-B1175&gt;E1175,1,0)</f>
        <v>1</v>
      </c>
      <c r="J1175" s="52" t="n">
        <f aca="false">IF(-B1175&gt;F1175,1,0)</f>
        <v>0</v>
      </c>
    </row>
    <row r="1176" customFormat="false" ht="15" hidden="false" customHeight="false" outlineLevel="0" collapsed="false">
      <c r="A1176" s="51" t="n">
        <f aca="false">Prices_MTM!A1409</f>
        <v>39414</v>
      </c>
      <c r="B1176" s="43" t="n">
        <f aca="false">Prices_MTM!I1409</f>
        <v>-288500.000000001</v>
      </c>
      <c r="C1176" s="43" t="n">
        <f aca="false">-PERCENTILE(Prices_MTM!I1159:I1408,1-Inputs!$B$8)</f>
        <v>178875</v>
      </c>
      <c r="D1176" s="43" t="n">
        <f aca="false">NORMSINV(Inputs!$B$8)*STDEV(Prices_MTM!I1159:I1408)</f>
        <v>185132.648324368</v>
      </c>
      <c r="E1176" s="43" t="n">
        <f aca="false">-PERCENTILE(Prices_MTM!I1159:I1408,1-Inputs!$B$9)</f>
        <v>242050</v>
      </c>
      <c r="F1176" s="43" t="n">
        <f aca="false">NORMSINV(Inputs!$B$9)*STDEV(Prices_MTM!I1159:I1408)</f>
        <v>261836.637490451</v>
      </c>
      <c r="G1176" s="52" t="n">
        <f aca="false">IF(-B1176&gt;C1176,1,0)</f>
        <v>1</v>
      </c>
      <c r="H1176" s="52" t="n">
        <f aca="false">IF(-B1176&gt;D1176,1,0)</f>
        <v>1</v>
      </c>
      <c r="I1176" s="52" t="n">
        <f aca="false">IF(-B1176&gt;E1176,1,0)</f>
        <v>1</v>
      </c>
      <c r="J1176" s="52" t="n">
        <f aca="false">IF(-B1176&gt;F1176,1,0)</f>
        <v>1</v>
      </c>
    </row>
    <row r="1177" customFormat="false" ht="15" hidden="false" customHeight="false" outlineLevel="0" collapsed="false">
      <c r="A1177" s="51" t="n">
        <f aca="false">Prices_MTM!A1410</f>
        <v>39415</v>
      </c>
      <c r="B1177" s="43" t="n">
        <f aca="false">Prices_MTM!I1410</f>
        <v>-7999.99999999912</v>
      </c>
      <c r="C1177" s="43" t="n">
        <f aca="false">-PERCENTILE(Prices_MTM!I1160:I1409,1-Inputs!$B$8)</f>
        <v>180825</v>
      </c>
      <c r="D1177" s="43" t="n">
        <f aca="false">NORMSINV(Inputs!$B$8)*STDEV(Prices_MTM!I1160:I1409)</f>
        <v>187621.017411365</v>
      </c>
      <c r="E1177" s="43" t="n">
        <f aca="false">-PERCENTILE(Prices_MTM!I1160:I1409,1-Inputs!$B$9)</f>
        <v>266940</v>
      </c>
      <c r="F1177" s="43" t="n">
        <f aca="false">NORMSINV(Inputs!$B$9)*STDEV(Prices_MTM!I1160:I1409)</f>
        <v>265355.985376798</v>
      </c>
      <c r="G1177" s="52" t="n">
        <f aca="false">IF(-B1177&gt;C1177,1,0)</f>
        <v>0</v>
      </c>
      <c r="H1177" s="52" t="n">
        <f aca="false">IF(-B1177&gt;D1177,1,0)</f>
        <v>0</v>
      </c>
      <c r="I1177" s="52" t="n">
        <f aca="false">IF(-B1177&gt;E1177,1,0)</f>
        <v>0</v>
      </c>
      <c r="J1177" s="52" t="n">
        <f aca="false">IF(-B1177&gt;F1177,1,0)</f>
        <v>0</v>
      </c>
    </row>
    <row r="1178" customFormat="false" ht="15" hidden="false" customHeight="false" outlineLevel="0" collapsed="false">
      <c r="A1178" s="51" t="n">
        <f aca="false">Prices_MTM!A1411</f>
        <v>39416</v>
      </c>
      <c r="B1178" s="43" t="n">
        <f aca="false">Prices_MTM!I1411</f>
        <v>-56500.0000000005</v>
      </c>
      <c r="C1178" s="43" t="n">
        <f aca="false">-PERCENTILE(Prices_MTM!I1161:I1410,1-Inputs!$B$8)</f>
        <v>178875</v>
      </c>
      <c r="D1178" s="43" t="n">
        <f aca="false">NORMSINV(Inputs!$B$8)*STDEV(Prices_MTM!I1161:I1410)</f>
        <v>184265.977323947</v>
      </c>
      <c r="E1178" s="43" t="n">
        <f aca="false">-PERCENTILE(Prices_MTM!I1161:I1410,1-Inputs!$B$9)</f>
        <v>242050</v>
      </c>
      <c r="F1178" s="43" t="n">
        <f aca="false">NORMSINV(Inputs!$B$9)*STDEV(Prices_MTM!I1161:I1410)</f>
        <v>260610.888155501</v>
      </c>
      <c r="G1178" s="52" t="n">
        <f aca="false">IF(-B1178&gt;C1178,1,0)</f>
        <v>0</v>
      </c>
      <c r="H1178" s="52" t="n">
        <f aca="false">IF(-B1178&gt;D1178,1,0)</f>
        <v>0</v>
      </c>
      <c r="I1178" s="52" t="n">
        <f aca="false">IF(-B1178&gt;E1178,1,0)</f>
        <v>0</v>
      </c>
      <c r="J1178" s="52" t="n">
        <f aca="false">IF(-B1178&gt;F1178,1,0)</f>
        <v>0</v>
      </c>
    </row>
    <row r="1179" customFormat="false" ht="15" hidden="false" customHeight="false" outlineLevel="0" collapsed="false">
      <c r="A1179" s="51" t="n">
        <f aca="false">Prices_MTM!A1412</f>
        <v>39419</v>
      </c>
      <c r="B1179" s="43" t="n">
        <f aca="false">Prices_MTM!I1412</f>
        <v>112000.000000001</v>
      </c>
      <c r="C1179" s="43" t="n">
        <f aca="false">-PERCENTILE(Prices_MTM!I1162:I1411,1-Inputs!$B$8)</f>
        <v>178875</v>
      </c>
      <c r="D1179" s="43" t="n">
        <f aca="false">NORMSINV(Inputs!$B$8)*STDEV(Prices_MTM!I1162:I1411)</f>
        <v>184174.633936266</v>
      </c>
      <c r="E1179" s="43" t="n">
        <f aca="false">-PERCENTILE(Prices_MTM!I1162:I1411,1-Inputs!$B$9)</f>
        <v>242050</v>
      </c>
      <c r="F1179" s="43" t="n">
        <f aca="false">NORMSINV(Inputs!$B$9)*STDEV(Prices_MTM!I1162:I1411)</f>
        <v>260481.69945916</v>
      </c>
      <c r="G1179" s="52" t="n">
        <f aca="false">IF(-B1179&gt;C1179,1,0)</f>
        <v>0</v>
      </c>
      <c r="H1179" s="52" t="n">
        <f aca="false">IF(-B1179&gt;D1179,1,0)</f>
        <v>0</v>
      </c>
      <c r="I1179" s="52" t="n">
        <f aca="false">IF(-B1179&gt;E1179,1,0)</f>
        <v>0</v>
      </c>
      <c r="J1179" s="52" t="n">
        <f aca="false">IF(-B1179&gt;F1179,1,0)</f>
        <v>0</v>
      </c>
    </row>
    <row r="1180" customFormat="false" ht="15" hidden="false" customHeight="false" outlineLevel="0" collapsed="false">
      <c r="A1180" s="51" t="n">
        <f aca="false">Prices_MTM!A1413</f>
        <v>39420</v>
      </c>
      <c r="B1180" s="43" t="n">
        <f aca="false">Prices_MTM!I1413</f>
        <v>-204000.000000001</v>
      </c>
      <c r="C1180" s="43" t="n">
        <f aca="false">-PERCENTILE(Prices_MTM!I1163:I1412,1-Inputs!$B$8)</f>
        <v>178875</v>
      </c>
      <c r="D1180" s="43" t="n">
        <f aca="false">NORMSINV(Inputs!$B$8)*STDEV(Prices_MTM!I1163:I1412)</f>
        <v>184479.361288783</v>
      </c>
      <c r="E1180" s="43" t="n">
        <f aca="false">-PERCENTILE(Prices_MTM!I1163:I1412,1-Inputs!$B$9)</f>
        <v>242050</v>
      </c>
      <c r="F1180" s="43" t="n">
        <f aca="false">NORMSINV(Inputs!$B$9)*STDEV(Prices_MTM!I1163:I1412)</f>
        <v>260912.681169067</v>
      </c>
      <c r="G1180" s="52" t="n">
        <f aca="false">IF(-B1180&gt;C1180,1,0)</f>
        <v>1</v>
      </c>
      <c r="H1180" s="52" t="n">
        <f aca="false">IF(-B1180&gt;D1180,1,0)</f>
        <v>1</v>
      </c>
      <c r="I1180" s="52" t="n">
        <f aca="false">IF(-B1180&gt;E1180,1,0)</f>
        <v>0</v>
      </c>
      <c r="J1180" s="52" t="n">
        <f aca="false">IF(-B1180&gt;F1180,1,0)</f>
        <v>0</v>
      </c>
    </row>
    <row r="1181" customFormat="false" ht="15" hidden="false" customHeight="false" outlineLevel="0" collapsed="false">
      <c r="A1181" s="51" t="n">
        <f aca="false">Prices_MTM!A1414</f>
        <v>39421</v>
      </c>
      <c r="B1181" s="43" t="n">
        <f aca="false">Prices_MTM!I1414</f>
        <v>-122500</v>
      </c>
      <c r="C1181" s="43" t="n">
        <f aca="false">-PERCENTILE(Prices_MTM!I1164:I1413,1-Inputs!$B$8)</f>
        <v>180825</v>
      </c>
      <c r="D1181" s="43" t="n">
        <f aca="false">NORMSINV(Inputs!$B$8)*STDEV(Prices_MTM!I1164:I1413)</f>
        <v>185721.107152941</v>
      </c>
      <c r="E1181" s="43" t="n">
        <f aca="false">-PERCENTILE(Prices_MTM!I1164:I1413,1-Inputs!$B$9)</f>
        <v>242050</v>
      </c>
      <c r="F1181" s="43" t="n">
        <f aca="false">NORMSINV(Inputs!$B$9)*STDEV(Prices_MTM!I1164:I1413)</f>
        <v>262668.906041511</v>
      </c>
      <c r="G1181" s="52" t="n">
        <f aca="false">IF(-B1181&gt;C1181,1,0)</f>
        <v>0</v>
      </c>
      <c r="H1181" s="52" t="n">
        <f aca="false">IF(-B1181&gt;D1181,1,0)</f>
        <v>0</v>
      </c>
      <c r="I1181" s="52" t="n">
        <f aca="false">IF(-B1181&gt;E1181,1,0)</f>
        <v>0</v>
      </c>
      <c r="J1181" s="52" t="n">
        <f aca="false">IF(-B1181&gt;F1181,1,0)</f>
        <v>0</v>
      </c>
    </row>
    <row r="1182" customFormat="false" ht="15" hidden="false" customHeight="false" outlineLevel="0" collapsed="false">
      <c r="A1182" s="51" t="n">
        <f aca="false">Prices_MTM!A1415</f>
        <v>39422</v>
      </c>
      <c r="B1182" s="43" t="n">
        <f aca="false">Prices_MTM!I1415</f>
        <v>392000</v>
      </c>
      <c r="C1182" s="43" t="n">
        <f aca="false">-PERCENTILE(Prices_MTM!I1165:I1414,1-Inputs!$B$8)</f>
        <v>180825</v>
      </c>
      <c r="D1182" s="43" t="n">
        <f aca="false">NORMSINV(Inputs!$B$8)*STDEV(Prices_MTM!I1165:I1414)</f>
        <v>186165.896695976</v>
      </c>
      <c r="E1182" s="43" t="n">
        <f aca="false">-PERCENTILE(Prices_MTM!I1165:I1414,1-Inputs!$B$9)</f>
        <v>242050</v>
      </c>
      <c r="F1182" s="43" t="n">
        <f aca="false">NORMSINV(Inputs!$B$9)*STDEV(Prices_MTM!I1165:I1414)</f>
        <v>263297.980380335</v>
      </c>
      <c r="G1182" s="52" t="n">
        <f aca="false">IF(-B1182&gt;C1182,1,0)</f>
        <v>0</v>
      </c>
      <c r="H1182" s="52" t="n">
        <f aca="false">IF(-B1182&gt;D1182,1,0)</f>
        <v>0</v>
      </c>
      <c r="I1182" s="52" t="n">
        <f aca="false">IF(-B1182&gt;E1182,1,0)</f>
        <v>0</v>
      </c>
      <c r="J1182" s="52" t="n">
        <f aca="false">IF(-B1182&gt;F1182,1,0)</f>
        <v>0</v>
      </c>
    </row>
    <row r="1183" customFormat="false" ht="15" hidden="false" customHeight="false" outlineLevel="0" collapsed="false">
      <c r="A1183" s="51" t="n">
        <f aca="false">Prices_MTM!A1416</f>
        <v>39423</v>
      </c>
      <c r="B1183" s="43" t="n">
        <f aca="false">Prices_MTM!I1416</f>
        <v>-202000</v>
      </c>
      <c r="C1183" s="43" t="n">
        <f aca="false">-PERCENTILE(Prices_MTM!I1166:I1415,1-Inputs!$B$8)</f>
        <v>180825</v>
      </c>
      <c r="D1183" s="43" t="n">
        <f aca="false">NORMSINV(Inputs!$B$8)*STDEV(Prices_MTM!I1166:I1415)</f>
        <v>189285.002157471</v>
      </c>
      <c r="E1183" s="43" t="n">
        <f aca="false">-PERCENTILE(Prices_MTM!I1166:I1415,1-Inputs!$B$9)</f>
        <v>242050</v>
      </c>
      <c r="F1183" s="43" t="n">
        <f aca="false">NORMSINV(Inputs!$B$9)*STDEV(Prices_MTM!I1166:I1415)</f>
        <v>267709.390757746</v>
      </c>
      <c r="G1183" s="52" t="n">
        <f aca="false">IF(-B1183&gt;C1183,1,0)</f>
        <v>1</v>
      </c>
      <c r="H1183" s="52" t="n">
        <f aca="false">IF(-B1183&gt;D1183,1,0)</f>
        <v>1</v>
      </c>
      <c r="I1183" s="52" t="n">
        <f aca="false">IF(-B1183&gt;E1183,1,0)</f>
        <v>0</v>
      </c>
      <c r="J1183" s="52" t="n">
        <f aca="false">IF(-B1183&gt;F1183,1,0)</f>
        <v>0</v>
      </c>
    </row>
    <row r="1184" customFormat="false" ht="15" hidden="false" customHeight="false" outlineLevel="0" collapsed="false">
      <c r="A1184" s="51" t="n">
        <f aca="false">Prices_MTM!A1417</f>
        <v>39426</v>
      </c>
      <c r="B1184" s="43" t="n">
        <f aca="false">Prices_MTM!I1417</f>
        <v>5499.99999999927</v>
      </c>
      <c r="C1184" s="43" t="n">
        <f aca="false">-PERCENTILE(Prices_MTM!I1167:I1416,1-Inputs!$B$8)</f>
        <v>182050.000000001</v>
      </c>
      <c r="D1184" s="43" t="n">
        <f aca="false">NORMSINV(Inputs!$B$8)*STDEV(Prices_MTM!I1167:I1416)</f>
        <v>190502.418079606</v>
      </c>
      <c r="E1184" s="43" t="n">
        <f aca="false">-PERCENTILE(Prices_MTM!I1167:I1416,1-Inputs!$B$9)</f>
        <v>242050</v>
      </c>
      <c r="F1184" s="43" t="n">
        <f aca="false">NORMSINV(Inputs!$B$9)*STDEV(Prices_MTM!I1167:I1416)</f>
        <v>269431.20532889</v>
      </c>
      <c r="G1184" s="52" t="n">
        <f aca="false">IF(-B1184&gt;C1184,1,0)</f>
        <v>0</v>
      </c>
      <c r="H1184" s="52" t="n">
        <f aca="false">IF(-B1184&gt;D1184,1,0)</f>
        <v>0</v>
      </c>
      <c r="I1184" s="52" t="n">
        <f aca="false">IF(-B1184&gt;E1184,1,0)</f>
        <v>0</v>
      </c>
      <c r="J1184" s="52" t="n">
        <f aca="false">IF(-B1184&gt;F1184,1,0)</f>
        <v>0</v>
      </c>
    </row>
    <row r="1185" customFormat="false" ht="15" hidden="false" customHeight="false" outlineLevel="0" collapsed="false">
      <c r="A1185" s="51" t="n">
        <f aca="false">Prices_MTM!A1418</f>
        <v>39427</v>
      </c>
      <c r="B1185" s="43" t="n">
        <f aca="false">Prices_MTM!I1418</f>
        <v>218000.000000001</v>
      </c>
      <c r="C1185" s="43" t="n">
        <f aca="false">-PERCENTILE(Prices_MTM!I1168:I1417,1-Inputs!$B$8)</f>
        <v>182050.000000001</v>
      </c>
      <c r="D1185" s="43" t="n">
        <f aca="false">NORMSINV(Inputs!$B$8)*STDEV(Prices_MTM!I1168:I1417)</f>
        <v>190232.580893722</v>
      </c>
      <c r="E1185" s="43" t="n">
        <f aca="false">-PERCENTILE(Prices_MTM!I1168:I1417,1-Inputs!$B$9)</f>
        <v>242050</v>
      </c>
      <c r="F1185" s="43" t="n">
        <f aca="false">NORMSINV(Inputs!$B$9)*STDEV(Prices_MTM!I1168:I1417)</f>
        <v>269049.569447476</v>
      </c>
      <c r="G1185" s="52" t="n">
        <f aca="false">IF(-B1185&gt;C1185,1,0)</f>
        <v>0</v>
      </c>
      <c r="H1185" s="52" t="n">
        <f aca="false">IF(-B1185&gt;D1185,1,0)</f>
        <v>0</v>
      </c>
      <c r="I1185" s="52" t="n">
        <f aca="false">IF(-B1185&gt;E1185,1,0)</f>
        <v>0</v>
      </c>
      <c r="J1185" s="52" t="n">
        <f aca="false">IF(-B1185&gt;F1185,1,0)</f>
        <v>0</v>
      </c>
    </row>
    <row r="1186" customFormat="false" ht="15" hidden="false" customHeight="false" outlineLevel="0" collapsed="false">
      <c r="A1186" s="51" t="n">
        <f aca="false">Prices_MTM!A1419</f>
        <v>39428</v>
      </c>
      <c r="B1186" s="43" t="n">
        <f aca="false">Prices_MTM!I1419</f>
        <v>232999.999999999</v>
      </c>
      <c r="C1186" s="43" t="n">
        <f aca="false">-PERCENTILE(Prices_MTM!I1169:I1418,1-Inputs!$B$8)</f>
        <v>182050.000000001</v>
      </c>
      <c r="D1186" s="43" t="n">
        <f aca="false">NORMSINV(Inputs!$B$8)*STDEV(Prices_MTM!I1169:I1418)</f>
        <v>191396.021821655</v>
      </c>
      <c r="E1186" s="43" t="n">
        <f aca="false">-PERCENTILE(Prices_MTM!I1169:I1418,1-Inputs!$B$9)</f>
        <v>242050</v>
      </c>
      <c r="F1186" s="43" t="n">
        <f aca="false">NORMSINV(Inputs!$B$9)*STDEV(Prices_MTM!I1169:I1418)</f>
        <v>270695.046154291</v>
      </c>
      <c r="G1186" s="52" t="n">
        <f aca="false">IF(-B1186&gt;C1186,1,0)</f>
        <v>0</v>
      </c>
      <c r="H1186" s="52" t="n">
        <f aca="false">IF(-B1186&gt;D1186,1,0)</f>
        <v>0</v>
      </c>
      <c r="I1186" s="52" t="n">
        <f aca="false">IF(-B1186&gt;E1186,1,0)</f>
        <v>0</v>
      </c>
      <c r="J1186" s="52" t="n">
        <f aca="false">IF(-B1186&gt;F1186,1,0)</f>
        <v>0</v>
      </c>
    </row>
    <row r="1187" customFormat="false" ht="15" hidden="false" customHeight="false" outlineLevel="0" collapsed="false">
      <c r="A1187" s="51" t="n">
        <f aca="false">Prices_MTM!A1420</f>
        <v>39429</v>
      </c>
      <c r="B1187" s="43" t="n">
        <f aca="false">Prices_MTM!I1420</f>
        <v>-250000</v>
      </c>
      <c r="C1187" s="43" t="n">
        <f aca="false">-PERCENTILE(Prices_MTM!I1170:I1419,1-Inputs!$B$8)</f>
        <v>182050.000000001</v>
      </c>
      <c r="D1187" s="43" t="n">
        <f aca="false">NORMSINV(Inputs!$B$8)*STDEV(Prices_MTM!I1170:I1419)</f>
        <v>192833.865233059</v>
      </c>
      <c r="E1187" s="43" t="n">
        <f aca="false">-PERCENTILE(Prices_MTM!I1170:I1419,1-Inputs!$B$9)</f>
        <v>242050</v>
      </c>
      <c r="F1187" s="43" t="n">
        <f aca="false">NORMSINV(Inputs!$B$9)*STDEV(Prices_MTM!I1170:I1419)</f>
        <v>272728.615530019</v>
      </c>
      <c r="G1187" s="52" t="n">
        <f aca="false">IF(-B1187&gt;C1187,1,0)</f>
        <v>1</v>
      </c>
      <c r="H1187" s="52" t="n">
        <f aca="false">IF(-B1187&gt;D1187,1,0)</f>
        <v>1</v>
      </c>
      <c r="I1187" s="52" t="n">
        <f aca="false">IF(-B1187&gt;E1187,1,0)</f>
        <v>1</v>
      </c>
      <c r="J1187" s="52" t="n">
        <f aca="false">IF(-B1187&gt;F1187,1,0)</f>
        <v>0</v>
      </c>
    </row>
    <row r="1188" customFormat="false" ht="15" hidden="false" customHeight="false" outlineLevel="0" collapsed="false">
      <c r="A1188" s="51" t="n">
        <f aca="false">Prices_MTM!A1421</f>
        <v>39430</v>
      </c>
      <c r="B1188" s="43" t="n">
        <f aca="false">Prices_MTM!I1421</f>
        <v>-68499.9999999995</v>
      </c>
      <c r="C1188" s="43" t="n">
        <f aca="false">-PERCENTILE(Prices_MTM!I1171:I1420,1-Inputs!$B$8)</f>
        <v>184975</v>
      </c>
      <c r="D1188" s="43" t="n">
        <f aca="false">NORMSINV(Inputs!$B$8)*STDEV(Prices_MTM!I1171:I1420)</f>
        <v>194535.292527048</v>
      </c>
      <c r="E1188" s="43" t="n">
        <f aca="false">-PERCENTILE(Prices_MTM!I1171:I1420,1-Inputs!$B$9)</f>
        <v>247305</v>
      </c>
      <c r="F1188" s="43" t="n">
        <f aca="false">NORMSINV(Inputs!$B$9)*STDEV(Prices_MTM!I1171:I1420)</f>
        <v>275134.976620971</v>
      </c>
      <c r="G1188" s="52" t="n">
        <f aca="false">IF(-B1188&gt;C1188,1,0)</f>
        <v>0</v>
      </c>
      <c r="H1188" s="52" t="n">
        <f aca="false">IF(-B1188&gt;D1188,1,0)</f>
        <v>0</v>
      </c>
      <c r="I1188" s="52" t="n">
        <f aca="false">IF(-B1188&gt;E1188,1,0)</f>
        <v>0</v>
      </c>
      <c r="J1188" s="52" t="n">
        <f aca="false">IF(-B1188&gt;F1188,1,0)</f>
        <v>0</v>
      </c>
    </row>
    <row r="1189" customFormat="false" ht="15" hidden="false" customHeight="false" outlineLevel="0" collapsed="false">
      <c r="A1189" s="51" t="n">
        <f aca="false">Prices_MTM!A1422</f>
        <v>39433</v>
      </c>
      <c r="B1189" s="43" t="n">
        <f aca="false">Prices_MTM!I1422</f>
        <v>14999.9999999999</v>
      </c>
      <c r="C1189" s="43" t="n">
        <f aca="false">-PERCENTILE(Prices_MTM!I1172:I1421,1-Inputs!$B$8)</f>
        <v>184975</v>
      </c>
      <c r="D1189" s="43" t="n">
        <f aca="false">NORMSINV(Inputs!$B$8)*STDEV(Prices_MTM!I1172:I1421)</f>
        <v>194687.300795447</v>
      </c>
      <c r="E1189" s="43" t="n">
        <f aca="false">-PERCENTILE(Prices_MTM!I1172:I1421,1-Inputs!$B$9)</f>
        <v>247305</v>
      </c>
      <c r="F1189" s="43" t="n">
        <f aca="false">NORMSINV(Inputs!$B$9)*STDEV(Prices_MTM!I1172:I1421)</f>
        <v>275349.964815805</v>
      </c>
      <c r="G1189" s="52" t="n">
        <f aca="false">IF(-B1189&gt;C1189,1,0)</f>
        <v>0</v>
      </c>
      <c r="H1189" s="52" t="n">
        <f aca="false">IF(-B1189&gt;D1189,1,0)</f>
        <v>0</v>
      </c>
      <c r="I1189" s="52" t="n">
        <f aca="false">IF(-B1189&gt;E1189,1,0)</f>
        <v>0</v>
      </c>
      <c r="J1189" s="52" t="n">
        <f aca="false">IF(-B1189&gt;F1189,1,0)</f>
        <v>0</v>
      </c>
    </row>
    <row r="1190" customFormat="false" ht="15" hidden="false" customHeight="false" outlineLevel="0" collapsed="false">
      <c r="A1190" s="51" t="n">
        <f aca="false">Prices_MTM!A1423</f>
        <v>39434</v>
      </c>
      <c r="B1190" s="43" t="n">
        <f aca="false">Prices_MTM!I1423</f>
        <v>-95499.9999999991</v>
      </c>
      <c r="C1190" s="43" t="n">
        <f aca="false">-PERCENTILE(Prices_MTM!I1173:I1422,1-Inputs!$B$8)</f>
        <v>184975</v>
      </c>
      <c r="D1190" s="43" t="n">
        <f aca="false">NORMSINV(Inputs!$B$8)*STDEV(Prices_MTM!I1173:I1422)</f>
        <v>194666.900214688</v>
      </c>
      <c r="E1190" s="43" t="n">
        <f aca="false">-PERCENTILE(Prices_MTM!I1173:I1422,1-Inputs!$B$9)</f>
        <v>247305</v>
      </c>
      <c r="F1190" s="43" t="n">
        <f aca="false">NORMSINV(Inputs!$B$9)*STDEV(Prices_MTM!I1173:I1422)</f>
        <v>275321.111885126</v>
      </c>
      <c r="G1190" s="52" t="n">
        <f aca="false">IF(-B1190&gt;C1190,1,0)</f>
        <v>0</v>
      </c>
      <c r="H1190" s="52" t="n">
        <f aca="false">IF(-B1190&gt;D1190,1,0)</f>
        <v>0</v>
      </c>
      <c r="I1190" s="52" t="n">
        <f aca="false">IF(-B1190&gt;E1190,1,0)</f>
        <v>0</v>
      </c>
      <c r="J1190" s="52" t="n">
        <f aca="false">IF(-B1190&gt;F1190,1,0)</f>
        <v>0</v>
      </c>
    </row>
    <row r="1191" customFormat="false" ht="15" hidden="false" customHeight="false" outlineLevel="0" collapsed="false">
      <c r="A1191" s="51" t="n">
        <f aca="false">Prices_MTM!A1424</f>
        <v>39435</v>
      </c>
      <c r="B1191" s="43" t="n">
        <f aca="false">Prices_MTM!I1424</f>
        <v>104499.999999999</v>
      </c>
      <c r="C1191" s="43" t="n">
        <f aca="false">-PERCENTILE(Prices_MTM!I1174:I1423,1-Inputs!$B$8)</f>
        <v>184975</v>
      </c>
      <c r="D1191" s="43" t="n">
        <f aca="false">NORMSINV(Inputs!$B$8)*STDEV(Prices_MTM!I1174:I1423)</f>
        <v>194869.328695281</v>
      </c>
      <c r="E1191" s="43" t="n">
        <f aca="false">-PERCENTILE(Prices_MTM!I1174:I1423,1-Inputs!$B$9)</f>
        <v>247305</v>
      </c>
      <c r="F1191" s="43" t="n">
        <f aca="false">NORMSINV(Inputs!$B$9)*STDEV(Prices_MTM!I1174:I1423)</f>
        <v>275607.410348257</v>
      </c>
      <c r="G1191" s="52" t="n">
        <f aca="false">IF(-B1191&gt;C1191,1,0)</f>
        <v>0</v>
      </c>
      <c r="H1191" s="52" t="n">
        <f aca="false">IF(-B1191&gt;D1191,1,0)</f>
        <v>0</v>
      </c>
      <c r="I1191" s="52" t="n">
        <f aca="false">IF(-B1191&gt;E1191,1,0)</f>
        <v>0</v>
      </c>
      <c r="J1191" s="52" t="n">
        <f aca="false">IF(-B1191&gt;F1191,1,0)</f>
        <v>0</v>
      </c>
    </row>
    <row r="1192" customFormat="false" ht="15" hidden="false" customHeight="false" outlineLevel="0" collapsed="false">
      <c r="A1192" s="51" t="n">
        <f aca="false">Prices_MTM!A1425</f>
        <v>39436</v>
      </c>
      <c r="B1192" s="43" t="n">
        <f aca="false">Prices_MTM!I1425</f>
        <v>-27000.0000000003</v>
      </c>
      <c r="C1192" s="43" t="n">
        <f aca="false">-PERCENTILE(Prices_MTM!I1175:I1424,1-Inputs!$B$8)</f>
        <v>184975</v>
      </c>
      <c r="D1192" s="43" t="n">
        <f aca="false">NORMSINV(Inputs!$B$8)*STDEV(Prices_MTM!I1175:I1424)</f>
        <v>194967.750764802</v>
      </c>
      <c r="E1192" s="43" t="n">
        <f aca="false">-PERCENTILE(Prices_MTM!I1175:I1424,1-Inputs!$B$9)</f>
        <v>247305</v>
      </c>
      <c r="F1192" s="43" t="n">
        <f aca="false">NORMSINV(Inputs!$B$9)*STDEV(Prices_MTM!I1175:I1424)</f>
        <v>275746.610559411</v>
      </c>
      <c r="G1192" s="52" t="n">
        <f aca="false">IF(-B1192&gt;C1192,1,0)</f>
        <v>0</v>
      </c>
      <c r="H1192" s="52" t="n">
        <f aca="false">IF(-B1192&gt;D1192,1,0)</f>
        <v>0</v>
      </c>
      <c r="I1192" s="52" t="n">
        <f aca="false">IF(-B1192&gt;E1192,1,0)</f>
        <v>0</v>
      </c>
      <c r="J1192" s="52" t="n">
        <f aca="false">IF(-B1192&gt;F1192,1,0)</f>
        <v>0</v>
      </c>
    </row>
    <row r="1193" customFormat="false" ht="15" hidden="false" customHeight="false" outlineLevel="0" collapsed="false">
      <c r="A1193" s="51" t="n">
        <f aca="false">Prices_MTM!A1426</f>
        <v>39437</v>
      </c>
      <c r="B1193" s="43" t="n">
        <f aca="false">Prices_MTM!I1426</f>
        <v>232500</v>
      </c>
      <c r="C1193" s="43" t="n">
        <f aca="false">-PERCENTILE(Prices_MTM!I1176:I1425,1-Inputs!$B$8)</f>
        <v>184975</v>
      </c>
      <c r="D1193" s="43" t="n">
        <f aca="false">NORMSINV(Inputs!$B$8)*STDEV(Prices_MTM!I1176:I1425)</f>
        <v>194969.570689192</v>
      </c>
      <c r="E1193" s="43" t="n">
        <f aca="false">-PERCENTILE(Prices_MTM!I1176:I1425,1-Inputs!$B$9)</f>
        <v>247305</v>
      </c>
      <c r="F1193" s="43" t="n">
        <f aca="false">NORMSINV(Inputs!$B$9)*STDEV(Prices_MTM!I1176:I1425)</f>
        <v>275749.184513206</v>
      </c>
      <c r="G1193" s="52" t="n">
        <f aca="false">IF(-B1193&gt;C1193,1,0)</f>
        <v>0</v>
      </c>
      <c r="H1193" s="52" t="n">
        <f aca="false">IF(-B1193&gt;D1193,1,0)</f>
        <v>0</v>
      </c>
      <c r="I1193" s="52" t="n">
        <f aca="false">IF(-B1193&gt;E1193,1,0)</f>
        <v>0</v>
      </c>
      <c r="J1193" s="52" t="n">
        <f aca="false">IF(-B1193&gt;F1193,1,0)</f>
        <v>0</v>
      </c>
    </row>
    <row r="1194" customFormat="false" ht="15" hidden="false" customHeight="false" outlineLevel="0" collapsed="false">
      <c r="A1194" s="51" t="n">
        <f aca="false">Prices_MTM!A1427</f>
        <v>39440</v>
      </c>
      <c r="B1194" s="43" t="n">
        <f aca="false">Prices_MTM!I1427</f>
        <v>53000.0000000001</v>
      </c>
      <c r="C1194" s="43" t="n">
        <f aca="false">-PERCENTILE(Prices_MTM!I1177:I1426,1-Inputs!$B$8)</f>
        <v>184975</v>
      </c>
      <c r="D1194" s="43" t="n">
        <f aca="false">NORMSINV(Inputs!$B$8)*STDEV(Prices_MTM!I1177:I1426)</f>
        <v>196366.739329779</v>
      </c>
      <c r="E1194" s="43" t="n">
        <f aca="false">-PERCENTILE(Prices_MTM!I1177:I1426,1-Inputs!$B$9)</f>
        <v>247305</v>
      </c>
      <c r="F1194" s="43" t="n">
        <f aca="false">NORMSINV(Inputs!$B$9)*STDEV(Prices_MTM!I1177:I1426)</f>
        <v>277725.226784353</v>
      </c>
      <c r="G1194" s="52" t="n">
        <f aca="false">IF(-B1194&gt;C1194,1,0)</f>
        <v>0</v>
      </c>
      <c r="H1194" s="52" t="n">
        <f aca="false">IF(-B1194&gt;D1194,1,0)</f>
        <v>0</v>
      </c>
      <c r="I1194" s="52" t="n">
        <f aca="false">IF(-B1194&gt;E1194,1,0)</f>
        <v>0</v>
      </c>
      <c r="J1194" s="52" t="n">
        <f aca="false">IF(-B1194&gt;F1194,1,0)</f>
        <v>0</v>
      </c>
    </row>
    <row r="1195" customFormat="false" ht="15" hidden="false" customHeight="false" outlineLevel="0" collapsed="false">
      <c r="A1195" s="51" t="n">
        <f aca="false">Prices_MTM!A1428</f>
        <v>39443</v>
      </c>
      <c r="B1195" s="43" t="n">
        <f aca="false">Prices_MTM!I1428</f>
        <v>59499.9999999999</v>
      </c>
      <c r="C1195" s="43" t="n">
        <f aca="false">-PERCENTILE(Prices_MTM!I1178:I1427,1-Inputs!$B$8)</f>
        <v>184975</v>
      </c>
      <c r="D1195" s="43" t="n">
        <f aca="false">NORMSINV(Inputs!$B$8)*STDEV(Prices_MTM!I1178:I1427)</f>
        <v>196340.135089801</v>
      </c>
      <c r="E1195" s="43" t="n">
        <f aca="false">-PERCENTILE(Prices_MTM!I1178:I1427,1-Inputs!$B$9)</f>
        <v>247305</v>
      </c>
      <c r="F1195" s="43" t="n">
        <f aca="false">NORMSINV(Inputs!$B$9)*STDEV(Prices_MTM!I1178:I1427)</f>
        <v>277687.599900053</v>
      </c>
      <c r="G1195" s="52" t="n">
        <f aca="false">IF(-B1195&gt;C1195,1,0)</f>
        <v>0</v>
      </c>
      <c r="H1195" s="52" t="n">
        <f aca="false">IF(-B1195&gt;D1195,1,0)</f>
        <v>0</v>
      </c>
      <c r="I1195" s="52" t="n">
        <f aca="false">IF(-B1195&gt;E1195,1,0)</f>
        <v>0</v>
      </c>
      <c r="J1195" s="52" t="n">
        <f aca="false">IF(-B1195&gt;F1195,1,0)</f>
        <v>0</v>
      </c>
    </row>
    <row r="1196" customFormat="false" ht="15" hidden="false" customHeight="false" outlineLevel="0" collapsed="false">
      <c r="A1196" s="51" t="n">
        <f aca="false">Prices_MTM!A1429</f>
        <v>39444</v>
      </c>
      <c r="B1196" s="43" t="n">
        <f aca="false">Prices_MTM!I1429</f>
        <v>-72999.9999999997</v>
      </c>
      <c r="C1196" s="43" t="n">
        <f aca="false">-PERCENTILE(Prices_MTM!I1179:I1428,1-Inputs!$B$8)</f>
        <v>184975</v>
      </c>
      <c r="D1196" s="43" t="n">
        <f aca="false">NORMSINV(Inputs!$B$8)*STDEV(Prices_MTM!I1179:I1428)</f>
        <v>196320.119845729</v>
      </c>
      <c r="E1196" s="43" t="n">
        <f aca="false">-PERCENTILE(Prices_MTM!I1179:I1428,1-Inputs!$B$9)</f>
        <v>247305</v>
      </c>
      <c r="F1196" s="43" t="n">
        <f aca="false">NORMSINV(Inputs!$B$9)*STDEV(Prices_MTM!I1179:I1428)</f>
        <v>277659.291958402</v>
      </c>
      <c r="G1196" s="52" t="n">
        <f aca="false">IF(-B1196&gt;C1196,1,0)</f>
        <v>0</v>
      </c>
      <c r="H1196" s="52" t="n">
        <f aca="false">IF(-B1196&gt;D1196,1,0)</f>
        <v>0</v>
      </c>
      <c r="I1196" s="52" t="n">
        <f aca="false">IF(-B1196&gt;E1196,1,0)</f>
        <v>0</v>
      </c>
      <c r="J1196" s="52" t="n">
        <f aca="false">IF(-B1196&gt;F1196,1,0)</f>
        <v>0</v>
      </c>
    </row>
    <row r="1197" customFormat="false" ht="15" hidden="false" customHeight="false" outlineLevel="0" collapsed="false">
      <c r="A1197" s="51" t="n">
        <f aca="false">Prices_MTM!A1430</f>
        <v>39447</v>
      </c>
      <c r="B1197" s="43" t="n">
        <f aca="false">Prices_MTM!I1430</f>
        <v>104000</v>
      </c>
      <c r="C1197" s="43" t="n">
        <f aca="false">-PERCENTILE(Prices_MTM!I1180:I1429,1-Inputs!$B$8)</f>
        <v>184975</v>
      </c>
      <c r="D1197" s="43" t="n">
        <f aca="false">NORMSINV(Inputs!$B$8)*STDEV(Prices_MTM!I1180:I1429)</f>
        <v>196309.127054</v>
      </c>
      <c r="E1197" s="43" t="n">
        <f aca="false">-PERCENTILE(Prices_MTM!I1180:I1429,1-Inputs!$B$9)</f>
        <v>247305</v>
      </c>
      <c r="F1197" s="43" t="n">
        <f aca="false">NORMSINV(Inputs!$B$9)*STDEV(Prices_MTM!I1180:I1429)</f>
        <v>277643.744643279</v>
      </c>
      <c r="G1197" s="52" t="n">
        <f aca="false">IF(-B1197&gt;C1197,1,0)</f>
        <v>0</v>
      </c>
      <c r="H1197" s="52" t="n">
        <f aca="false">IF(-B1197&gt;D1197,1,0)</f>
        <v>0</v>
      </c>
      <c r="I1197" s="52" t="n">
        <f aca="false">IF(-B1197&gt;E1197,1,0)</f>
        <v>0</v>
      </c>
      <c r="J1197" s="52" t="n">
        <f aca="false">IF(-B1197&gt;F1197,1,0)</f>
        <v>0</v>
      </c>
    </row>
    <row r="1198" customFormat="false" ht="15" hidden="false" customHeight="false" outlineLevel="0" collapsed="false">
      <c r="A1198" s="51" t="n">
        <f aca="false">Prices_MTM!A1431</f>
        <v>39449</v>
      </c>
      <c r="B1198" s="43" t="n">
        <f aca="false">Prices_MTM!I1431</f>
        <v>202500</v>
      </c>
      <c r="C1198" s="43" t="n">
        <f aca="false">-PERCENTILE(Prices_MTM!I1181:I1430,1-Inputs!$B$8)</f>
        <v>184975</v>
      </c>
      <c r="D1198" s="43" t="n">
        <f aca="false">NORMSINV(Inputs!$B$8)*STDEV(Prices_MTM!I1181:I1430)</f>
        <v>196152.10379069</v>
      </c>
      <c r="E1198" s="43" t="n">
        <f aca="false">-PERCENTILE(Prices_MTM!I1181:I1430,1-Inputs!$B$9)</f>
        <v>247305</v>
      </c>
      <c r="F1198" s="43" t="n">
        <f aca="false">NORMSINV(Inputs!$B$9)*STDEV(Prices_MTM!I1181:I1430)</f>
        <v>277421.663645438</v>
      </c>
      <c r="G1198" s="52" t="n">
        <f aca="false">IF(-B1198&gt;C1198,1,0)</f>
        <v>0</v>
      </c>
      <c r="H1198" s="52" t="n">
        <f aca="false">IF(-B1198&gt;D1198,1,0)</f>
        <v>0</v>
      </c>
      <c r="I1198" s="52" t="n">
        <f aca="false">IF(-B1198&gt;E1198,1,0)</f>
        <v>0</v>
      </c>
      <c r="J1198" s="52" t="n">
        <f aca="false">IF(-B1198&gt;F1198,1,0)</f>
        <v>0</v>
      </c>
    </row>
    <row r="1199" customFormat="false" ht="15" hidden="false" customHeight="false" outlineLevel="0" collapsed="false">
      <c r="A1199" s="51" t="n">
        <f aca="false">Prices_MTM!A1432</f>
        <v>39450</v>
      </c>
      <c r="B1199" s="43" t="n">
        <f aca="false">Prices_MTM!I1432</f>
        <v>-119000</v>
      </c>
      <c r="C1199" s="43" t="n">
        <f aca="false">-PERCENTILE(Prices_MTM!I1182:I1431,1-Inputs!$B$8)</f>
        <v>184975</v>
      </c>
      <c r="D1199" s="43" t="n">
        <f aca="false">NORMSINV(Inputs!$B$8)*STDEV(Prices_MTM!I1182:I1431)</f>
        <v>196971.471538984</v>
      </c>
      <c r="E1199" s="43" t="n">
        <f aca="false">-PERCENTILE(Prices_MTM!I1182:I1431,1-Inputs!$B$9)</f>
        <v>247305</v>
      </c>
      <c r="F1199" s="43" t="n">
        <f aca="false">NORMSINV(Inputs!$B$9)*STDEV(Prices_MTM!I1182:I1431)</f>
        <v>278580.511088195</v>
      </c>
      <c r="G1199" s="52" t="n">
        <f aca="false">IF(-B1199&gt;C1199,1,0)</f>
        <v>0</v>
      </c>
      <c r="H1199" s="52" t="n">
        <f aca="false">IF(-B1199&gt;D1199,1,0)</f>
        <v>0</v>
      </c>
      <c r="I1199" s="52" t="n">
        <f aca="false">IF(-B1199&gt;E1199,1,0)</f>
        <v>0</v>
      </c>
      <c r="J1199" s="52" t="n">
        <f aca="false">IF(-B1199&gt;F1199,1,0)</f>
        <v>0</v>
      </c>
    </row>
    <row r="1200" customFormat="false" ht="15" hidden="false" customHeight="false" outlineLevel="0" collapsed="false">
      <c r="A1200" s="51" t="n">
        <f aca="false">Prices_MTM!A1433</f>
        <v>39451</v>
      </c>
      <c r="B1200" s="43" t="n">
        <f aca="false">Prices_MTM!I1433</f>
        <v>-47999.9999999997</v>
      </c>
      <c r="C1200" s="43" t="n">
        <f aca="false">-PERCENTILE(Prices_MTM!I1183:I1432,1-Inputs!$B$8)</f>
        <v>184975</v>
      </c>
      <c r="D1200" s="43" t="n">
        <f aca="false">NORMSINV(Inputs!$B$8)*STDEV(Prices_MTM!I1183:I1432)</f>
        <v>197381.758244732</v>
      </c>
      <c r="E1200" s="43" t="n">
        <f aca="false">-PERCENTILE(Prices_MTM!I1183:I1432,1-Inputs!$B$9)</f>
        <v>247305</v>
      </c>
      <c r="F1200" s="43" t="n">
        <f aca="false">NORMSINV(Inputs!$B$9)*STDEV(Prices_MTM!I1183:I1432)</f>
        <v>279160.787405811</v>
      </c>
      <c r="G1200" s="52" t="n">
        <f aca="false">IF(-B1200&gt;C1200,1,0)</f>
        <v>0</v>
      </c>
      <c r="H1200" s="52" t="n">
        <f aca="false">IF(-B1200&gt;D1200,1,0)</f>
        <v>0</v>
      </c>
      <c r="I1200" s="52" t="n">
        <f aca="false">IF(-B1200&gt;E1200,1,0)</f>
        <v>0</v>
      </c>
      <c r="J1200" s="52" t="n">
        <f aca="false">IF(-B1200&gt;F1200,1,0)</f>
        <v>0</v>
      </c>
    </row>
    <row r="1201" customFormat="false" ht="15" hidden="false" customHeight="false" outlineLevel="0" collapsed="false">
      <c r="A1201" s="51" t="n">
        <f aca="false">Prices_MTM!A1434</f>
        <v>39454</v>
      </c>
      <c r="B1201" s="43" t="n">
        <f aca="false">Prices_MTM!I1434</f>
        <v>-148000</v>
      </c>
      <c r="C1201" s="43" t="n">
        <f aca="false">-PERCENTILE(Prices_MTM!I1184:I1433,1-Inputs!$B$8)</f>
        <v>184975</v>
      </c>
      <c r="D1201" s="43" t="n">
        <f aca="false">NORMSINV(Inputs!$B$8)*STDEV(Prices_MTM!I1184:I1433)</f>
        <v>197365.825917617</v>
      </c>
      <c r="E1201" s="43" t="n">
        <f aca="false">-PERCENTILE(Prices_MTM!I1184:I1433,1-Inputs!$B$9)</f>
        <v>247305</v>
      </c>
      <c r="F1201" s="43" t="n">
        <f aca="false">NORMSINV(Inputs!$B$9)*STDEV(Prices_MTM!I1184:I1433)</f>
        <v>279138.254011528</v>
      </c>
      <c r="G1201" s="52" t="n">
        <f aca="false">IF(-B1201&gt;C1201,1,0)</f>
        <v>0</v>
      </c>
      <c r="H1201" s="52" t="n">
        <f aca="false">IF(-B1201&gt;D1201,1,0)</f>
        <v>0</v>
      </c>
      <c r="I1201" s="52" t="n">
        <f aca="false">IF(-B1201&gt;E1201,1,0)</f>
        <v>0</v>
      </c>
      <c r="J1201" s="52" t="n">
        <f aca="false">IF(-B1201&gt;F1201,1,0)</f>
        <v>0</v>
      </c>
    </row>
    <row r="1202" customFormat="false" ht="15" hidden="false" customHeight="false" outlineLevel="0" collapsed="false">
      <c r="A1202" s="51" t="n">
        <f aca="false">Prices_MTM!A1435</f>
        <v>39455</v>
      </c>
      <c r="B1202" s="43" t="n">
        <f aca="false">Prices_MTM!I1435</f>
        <v>26000.0000000005</v>
      </c>
      <c r="C1202" s="43" t="n">
        <f aca="false">-PERCENTILE(Prices_MTM!I1185:I1434,1-Inputs!$B$8)</f>
        <v>184975</v>
      </c>
      <c r="D1202" s="43" t="n">
        <f aca="false">NORMSINV(Inputs!$B$8)*STDEV(Prices_MTM!I1185:I1434)</f>
        <v>198015.427129719</v>
      </c>
      <c r="E1202" s="43" t="n">
        <f aca="false">-PERCENTILE(Prices_MTM!I1185:I1434,1-Inputs!$B$9)</f>
        <v>247305</v>
      </c>
      <c r="F1202" s="43" t="n">
        <f aca="false">NORMSINV(Inputs!$B$9)*STDEV(Prices_MTM!I1185:I1434)</f>
        <v>280056.997402422</v>
      </c>
      <c r="G1202" s="52" t="n">
        <f aca="false">IF(-B1202&gt;C1202,1,0)</f>
        <v>0</v>
      </c>
      <c r="H1202" s="52" t="n">
        <f aca="false">IF(-B1202&gt;D1202,1,0)</f>
        <v>0</v>
      </c>
      <c r="I1202" s="52" t="n">
        <f aca="false">IF(-B1202&gt;E1202,1,0)</f>
        <v>0</v>
      </c>
      <c r="J1202" s="52" t="n">
        <f aca="false">IF(-B1202&gt;F1202,1,0)</f>
        <v>0</v>
      </c>
    </row>
    <row r="1203" customFormat="false" ht="15" hidden="false" customHeight="false" outlineLevel="0" collapsed="false">
      <c r="A1203" s="51" t="n">
        <f aca="false">Prices_MTM!A1436</f>
        <v>39456</v>
      </c>
      <c r="B1203" s="43" t="n">
        <f aca="false">Prices_MTM!I1436</f>
        <v>-98500.0000000007</v>
      </c>
      <c r="C1203" s="43" t="n">
        <f aca="false">-PERCENTILE(Prices_MTM!I1186:I1435,1-Inputs!$B$8)</f>
        <v>184975</v>
      </c>
      <c r="D1203" s="43" t="n">
        <f aca="false">NORMSINV(Inputs!$B$8)*STDEV(Prices_MTM!I1186:I1435)</f>
        <v>197771.79841243</v>
      </c>
      <c r="E1203" s="43" t="n">
        <f aca="false">-PERCENTILE(Prices_MTM!I1186:I1435,1-Inputs!$B$9)</f>
        <v>247305</v>
      </c>
      <c r="F1203" s="43" t="n">
        <f aca="false">NORMSINV(Inputs!$B$9)*STDEV(Prices_MTM!I1186:I1435)</f>
        <v>279712.428658288</v>
      </c>
      <c r="G1203" s="52" t="n">
        <f aca="false">IF(-B1203&gt;C1203,1,0)</f>
        <v>0</v>
      </c>
      <c r="H1203" s="52" t="n">
        <f aca="false">IF(-B1203&gt;D1203,1,0)</f>
        <v>0</v>
      </c>
      <c r="I1203" s="52" t="n">
        <f aca="false">IF(-B1203&gt;E1203,1,0)</f>
        <v>0</v>
      </c>
      <c r="J1203" s="52" t="n">
        <f aca="false">IF(-B1203&gt;F1203,1,0)</f>
        <v>0</v>
      </c>
    </row>
    <row r="1204" customFormat="false" ht="15" hidden="false" customHeight="false" outlineLevel="0" collapsed="false">
      <c r="A1204" s="51" t="n">
        <f aca="false">Prices_MTM!A1437</f>
        <v>39457</v>
      </c>
      <c r="B1204" s="43" t="n">
        <f aca="false">Prices_MTM!I1437</f>
        <v>26000.0000000005</v>
      </c>
      <c r="C1204" s="43" t="n">
        <f aca="false">-PERCENTILE(Prices_MTM!I1187:I1436,1-Inputs!$B$8)</f>
        <v>184975</v>
      </c>
      <c r="D1204" s="43" t="n">
        <f aca="false">NORMSINV(Inputs!$B$8)*STDEV(Prices_MTM!I1187:I1436)</f>
        <v>197959.342165678</v>
      </c>
      <c r="E1204" s="43" t="n">
        <f aca="false">-PERCENTILE(Prices_MTM!I1187:I1436,1-Inputs!$B$9)</f>
        <v>247305</v>
      </c>
      <c r="F1204" s="43" t="n">
        <f aca="false">NORMSINV(Inputs!$B$9)*STDEV(Prices_MTM!I1187:I1436)</f>
        <v>279977.675367484</v>
      </c>
      <c r="G1204" s="52" t="n">
        <f aca="false">IF(-B1204&gt;C1204,1,0)</f>
        <v>0</v>
      </c>
      <c r="H1204" s="52" t="n">
        <f aca="false">IF(-B1204&gt;D1204,1,0)</f>
        <v>0</v>
      </c>
      <c r="I1204" s="52" t="n">
        <f aca="false">IF(-B1204&gt;E1204,1,0)</f>
        <v>0</v>
      </c>
      <c r="J1204" s="52" t="n">
        <f aca="false">IF(-B1204&gt;F1204,1,0)</f>
        <v>0</v>
      </c>
    </row>
    <row r="1205" customFormat="false" ht="15" hidden="false" customHeight="false" outlineLevel="0" collapsed="false">
      <c r="A1205" s="51" t="n">
        <f aca="false">Prices_MTM!A1438</f>
        <v>39458</v>
      </c>
      <c r="B1205" s="43" t="n">
        <f aca="false">Prices_MTM!I1438</f>
        <v>-71000.0000000008</v>
      </c>
      <c r="C1205" s="43" t="n">
        <f aca="false">-PERCENTILE(Prices_MTM!I1188:I1437,1-Inputs!$B$8)</f>
        <v>184975</v>
      </c>
      <c r="D1205" s="43" t="n">
        <f aca="false">NORMSINV(Inputs!$B$8)*STDEV(Prices_MTM!I1188:I1437)</f>
        <v>197864.364815342</v>
      </c>
      <c r="E1205" s="43" t="n">
        <f aca="false">-PERCENTILE(Prices_MTM!I1188:I1437,1-Inputs!$B$9)</f>
        <v>247305</v>
      </c>
      <c r="F1205" s="43" t="n">
        <f aca="false">NORMSINV(Inputs!$B$9)*STDEV(Prices_MTM!I1188:I1437)</f>
        <v>279843.34708841</v>
      </c>
      <c r="G1205" s="52" t="n">
        <f aca="false">IF(-B1205&gt;C1205,1,0)</f>
        <v>0</v>
      </c>
      <c r="H1205" s="52" t="n">
        <f aca="false">IF(-B1205&gt;D1205,1,0)</f>
        <v>0</v>
      </c>
      <c r="I1205" s="52" t="n">
        <f aca="false">IF(-B1205&gt;E1205,1,0)</f>
        <v>0</v>
      </c>
      <c r="J1205" s="52" t="n">
        <f aca="false">IF(-B1205&gt;F1205,1,0)</f>
        <v>0</v>
      </c>
    </row>
    <row r="1206" customFormat="false" ht="15" hidden="false" customHeight="false" outlineLevel="0" collapsed="false">
      <c r="A1206" s="51" t="n">
        <f aca="false">Prices_MTM!A1439</f>
        <v>39461</v>
      </c>
      <c r="B1206" s="43" t="n">
        <f aca="false">Prices_MTM!I1439</f>
        <v>113000.000000001</v>
      </c>
      <c r="C1206" s="43" t="n">
        <f aca="false">-PERCENTILE(Prices_MTM!I1189:I1438,1-Inputs!$B$8)</f>
        <v>184975</v>
      </c>
      <c r="D1206" s="43" t="n">
        <f aca="false">NORMSINV(Inputs!$B$8)*STDEV(Prices_MTM!I1189:I1438)</f>
        <v>198025.978315466</v>
      </c>
      <c r="E1206" s="43" t="n">
        <f aca="false">-PERCENTILE(Prices_MTM!I1189:I1438,1-Inputs!$B$9)</f>
        <v>247305</v>
      </c>
      <c r="F1206" s="43" t="n">
        <f aca="false">NORMSINV(Inputs!$B$9)*STDEV(Prices_MTM!I1189:I1438)</f>
        <v>280071.920145775</v>
      </c>
      <c r="G1206" s="52" t="n">
        <f aca="false">IF(-B1206&gt;C1206,1,0)</f>
        <v>0</v>
      </c>
      <c r="H1206" s="52" t="n">
        <f aca="false">IF(-B1206&gt;D1206,1,0)</f>
        <v>0</v>
      </c>
      <c r="I1206" s="52" t="n">
        <f aca="false">IF(-B1206&gt;E1206,1,0)</f>
        <v>0</v>
      </c>
      <c r="J1206" s="52" t="n">
        <f aca="false">IF(-B1206&gt;F1206,1,0)</f>
        <v>0</v>
      </c>
    </row>
    <row r="1207" customFormat="false" ht="15" hidden="false" customHeight="false" outlineLevel="0" collapsed="false">
      <c r="A1207" s="51" t="n">
        <f aca="false">Prices_MTM!A1440</f>
        <v>39462</v>
      </c>
      <c r="B1207" s="43" t="n">
        <f aca="false">Prices_MTM!I1440</f>
        <v>-150500</v>
      </c>
      <c r="C1207" s="43" t="n">
        <f aca="false">-PERCENTILE(Prices_MTM!I1190:I1439,1-Inputs!$B$8)</f>
        <v>184975</v>
      </c>
      <c r="D1207" s="43" t="n">
        <f aca="false">NORMSINV(Inputs!$B$8)*STDEV(Prices_MTM!I1190:I1439)</f>
        <v>197636.687866046</v>
      </c>
      <c r="E1207" s="43" t="n">
        <f aca="false">-PERCENTILE(Prices_MTM!I1190:I1439,1-Inputs!$B$9)</f>
        <v>247305</v>
      </c>
      <c r="F1207" s="43" t="n">
        <f aca="false">NORMSINV(Inputs!$B$9)*STDEV(Prices_MTM!I1190:I1439)</f>
        <v>279521.339234165</v>
      </c>
      <c r="G1207" s="52" t="n">
        <f aca="false">IF(-B1207&gt;C1207,1,0)</f>
        <v>0</v>
      </c>
      <c r="H1207" s="52" t="n">
        <f aca="false">IF(-B1207&gt;D1207,1,0)</f>
        <v>0</v>
      </c>
      <c r="I1207" s="52" t="n">
        <f aca="false">IF(-B1207&gt;E1207,1,0)</f>
        <v>0</v>
      </c>
      <c r="J1207" s="52" t="n">
        <f aca="false">IF(-B1207&gt;F1207,1,0)</f>
        <v>0</v>
      </c>
    </row>
    <row r="1208" customFormat="false" ht="15" hidden="false" customHeight="false" outlineLevel="0" collapsed="false">
      <c r="A1208" s="51" t="n">
        <f aca="false">Prices_MTM!A1441</f>
        <v>39463</v>
      </c>
      <c r="B1208" s="43" t="n">
        <f aca="false">Prices_MTM!I1441</f>
        <v>31499.9999999998</v>
      </c>
      <c r="C1208" s="43" t="n">
        <f aca="false">-PERCENTILE(Prices_MTM!I1191:I1440,1-Inputs!$B$8)</f>
        <v>184975</v>
      </c>
      <c r="D1208" s="43" t="n">
        <f aca="false">NORMSINV(Inputs!$B$8)*STDEV(Prices_MTM!I1191:I1440)</f>
        <v>197519.294464816</v>
      </c>
      <c r="E1208" s="43" t="n">
        <f aca="false">-PERCENTILE(Prices_MTM!I1191:I1440,1-Inputs!$B$9)</f>
        <v>247305</v>
      </c>
      <c r="F1208" s="43" t="n">
        <f aca="false">NORMSINV(Inputs!$B$9)*STDEV(Prices_MTM!I1191:I1440)</f>
        <v>279355.307506537</v>
      </c>
      <c r="G1208" s="52" t="n">
        <f aca="false">IF(-B1208&gt;C1208,1,0)</f>
        <v>0</v>
      </c>
      <c r="H1208" s="52" t="n">
        <f aca="false">IF(-B1208&gt;D1208,1,0)</f>
        <v>0</v>
      </c>
      <c r="I1208" s="52" t="n">
        <f aca="false">IF(-B1208&gt;E1208,1,0)</f>
        <v>0</v>
      </c>
      <c r="J1208" s="52" t="n">
        <f aca="false">IF(-B1208&gt;F1208,1,0)</f>
        <v>0</v>
      </c>
    </row>
    <row r="1209" customFormat="false" ht="15" hidden="false" customHeight="false" outlineLevel="0" collapsed="false">
      <c r="A1209" s="51" t="n">
        <f aca="false">Prices_MTM!A1442</f>
        <v>39464</v>
      </c>
      <c r="B1209" s="43" t="n">
        <f aca="false">Prices_MTM!I1442</f>
        <v>-112000</v>
      </c>
      <c r="C1209" s="43" t="n">
        <f aca="false">-PERCENTILE(Prices_MTM!I1192:I1441,1-Inputs!$B$8)</f>
        <v>184975</v>
      </c>
      <c r="D1209" s="43" t="n">
        <f aca="false">NORMSINV(Inputs!$B$8)*STDEV(Prices_MTM!I1192:I1441)</f>
        <v>196956.632218352</v>
      </c>
      <c r="E1209" s="43" t="n">
        <f aca="false">-PERCENTILE(Prices_MTM!I1192:I1441,1-Inputs!$B$9)</f>
        <v>247305</v>
      </c>
      <c r="F1209" s="43" t="n">
        <f aca="false">NORMSINV(Inputs!$B$9)*STDEV(Prices_MTM!I1192:I1441)</f>
        <v>278559.52355384</v>
      </c>
      <c r="G1209" s="52" t="n">
        <f aca="false">IF(-B1209&gt;C1209,1,0)</f>
        <v>0</v>
      </c>
      <c r="H1209" s="52" t="n">
        <f aca="false">IF(-B1209&gt;D1209,1,0)</f>
        <v>0</v>
      </c>
      <c r="I1209" s="52" t="n">
        <f aca="false">IF(-B1209&gt;E1209,1,0)</f>
        <v>0</v>
      </c>
      <c r="J1209" s="52" t="n">
        <f aca="false">IF(-B1209&gt;F1209,1,0)</f>
        <v>0</v>
      </c>
    </row>
    <row r="1210" customFormat="false" ht="15" hidden="false" customHeight="false" outlineLevel="0" collapsed="false">
      <c r="A1210" s="51" t="n">
        <f aca="false">Prices_MTM!A1443</f>
        <v>39465</v>
      </c>
      <c r="B1210" s="43" t="n">
        <f aca="false">Prices_MTM!I1443</f>
        <v>8999.99999999963</v>
      </c>
      <c r="C1210" s="43" t="n">
        <f aca="false">-PERCENTILE(Prices_MTM!I1193:I1442,1-Inputs!$B$8)</f>
        <v>184975</v>
      </c>
      <c r="D1210" s="43" t="n">
        <f aca="false">NORMSINV(Inputs!$B$8)*STDEV(Prices_MTM!I1193:I1442)</f>
        <v>197323.101378228</v>
      </c>
      <c r="E1210" s="43" t="n">
        <f aca="false">-PERCENTILE(Prices_MTM!I1193:I1442,1-Inputs!$B$9)</f>
        <v>247305</v>
      </c>
      <c r="F1210" s="43" t="n">
        <f aca="false">NORMSINV(Inputs!$B$9)*STDEV(Prices_MTM!I1193:I1442)</f>
        <v>279077.82788014</v>
      </c>
      <c r="G1210" s="52" t="n">
        <f aca="false">IF(-B1210&gt;C1210,1,0)</f>
        <v>0</v>
      </c>
      <c r="H1210" s="52" t="n">
        <f aca="false">IF(-B1210&gt;D1210,1,0)</f>
        <v>0</v>
      </c>
      <c r="I1210" s="52" t="n">
        <f aca="false">IF(-B1210&gt;E1210,1,0)</f>
        <v>0</v>
      </c>
      <c r="J1210" s="52" t="n">
        <f aca="false">IF(-B1210&gt;F1210,1,0)</f>
        <v>0</v>
      </c>
    </row>
    <row r="1211" customFormat="false" ht="15" hidden="false" customHeight="false" outlineLevel="0" collapsed="false">
      <c r="A1211" s="51" t="n">
        <f aca="false">Prices_MTM!A1444</f>
        <v>39469</v>
      </c>
      <c r="B1211" s="43" t="n">
        <f aca="false">Prices_MTM!I1444</f>
        <v>-13499.9999999998</v>
      </c>
      <c r="C1211" s="43" t="n">
        <f aca="false">-PERCENTILE(Prices_MTM!I1194:I1443,1-Inputs!$B$8)</f>
        <v>184975</v>
      </c>
      <c r="D1211" s="43" t="n">
        <f aca="false">NORMSINV(Inputs!$B$8)*STDEV(Prices_MTM!I1194:I1443)</f>
        <v>197302.543366246</v>
      </c>
      <c r="E1211" s="43" t="n">
        <f aca="false">-PERCENTILE(Prices_MTM!I1194:I1443,1-Inputs!$B$9)</f>
        <v>247305</v>
      </c>
      <c r="F1211" s="43" t="n">
        <f aca="false">NORMSINV(Inputs!$B$9)*STDEV(Prices_MTM!I1194:I1443)</f>
        <v>279048.752291476</v>
      </c>
      <c r="G1211" s="52" t="n">
        <f aca="false">IF(-B1211&gt;C1211,1,0)</f>
        <v>0</v>
      </c>
      <c r="H1211" s="52" t="n">
        <f aca="false">IF(-B1211&gt;D1211,1,0)</f>
        <v>0</v>
      </c>
      <c r="I1211" s="52" t="n">
        <f aca="false">IF(-B1211&gt;E1211,1,0)</f>
        <v>0</v>
      </c>
      <c r="J1211" s="52" t="n">
        <f aca="false">IF(-B1211&gt;F1211,1,0)</f>
        <v>0</v>
      </c>
    </row>
    <row r="1212" customFormat="false" ht="15" hidden="false" customHeight="false" outlineLevel="0" collapsed="false">
      <c r="A1212" s="51" t="n">
        <f aca="false">Prices_MTM!A1445</f>
        <v>39470</v>
      </c>
      <c r="B1212" s="43" t="n">
        <f aca="false">Prices_MTM!I1445</f>
        <v>-146500</v>
      </c>
      <c r="C1212" s="43" t="n">
        <f aca="false">-PERCENTILE(Prices_MTM!I1195:I1444,1-Inputs!$B$8)</f>
        <v>184975</v>
      </c>
      <c r="D1212" s="43" t="n">
        <f aca="false">NORMSINV(Inputs!$B$8)*STDEV(Prices_MTM!I1195:I1444)</f>
        <v>196578.354823101</v>
      </c>
      <c r="E1212" s="43" t="n">
        <f aca="false">-PERCENTILE(Prices_MTM!I1195:I1444,1-Inputs!$B$9)</f>
        <v>247305</v>
      </c>
      <c r="F1212" s="43" t="n">
        <f aca="false">NORMSINV(Inputs!$B$9)*STDEV(Prices_MTM!I1195:I1444)</f>
        <v>278024.518614907</v>
      </c>
      <c r="G1212" s="52" t="n">
        <f aca="false">IF(-B1212&gt;C1212,1,0)</f>
        <v>0</v>
      </c>
      <c r="H1212" s="52" t="n">
        <f aca="false">IF(-B1212&gt;D1212,1,0)</f>
        <v>0</v>
      </c>
      <c r="I1212" s="52" t="n">
        <f aca="false">IF(-B1212&gt;E1212,1,0)</f>
        <v>0</v>
      </c>
      <c r="J1212" s="52" t="n">
        <f aca="false">IF(-B1212&gt;F1212,1,0)</f>
        <v>0</v>
      </c>
    </row>
    <row r="1213" customFormat="false" ht="15" hidden="false" customHeight="false" outlineLevel="0" collapsed="false">
      <c r="A1213" s="51" t="n">
        <f aca="false">Prices_MTM!A1446</f>
        <v>39471</v>
      </c>
      <c r="B1213" s="43" t="n">
        <f aca="false">Prices_MTM!I1446</f>
        <v>201500</v>
      </c>
      <c r="C1213" s="43" t="n">
        <f aca="false">-PERCENTILE(Prices_MTM!I1196:I1445,1-Inputs!$B$8)</f>
        <v>184525</v>
      </c>
      <c r="D1213" s="43" t="n">
        <f aca="false">NORMSINV(Inputs!$B$8)*STDEV(Prices_MTM!I1196:I1445)</f>
        <v>196236.502524224</v>
      </c>
      <c r="E1213" s="43" t="n">
        <f aca="false">-PERCENTILE(Prices_MTM!I1196:I1445,1-Inputs!$B$9)</f>
        <v>247305</v>
      </c>
      <c r="F1213" s="43" t="n">
        <f aca="false">NORMSINV(Inputs!$B$9)*STDEV(Prices_MTM!I1196:I1445)</f>
        <v>277541.030384893</v>
      </c>
      <c r="G1213" s="52" t="n">
        <f aca="false">IF(-B1213&gt;C1213,1,0)</f>
        <v>0</v>
      </c>
      <c r="H1213" s="52" t="n">
        <f aca="false">IF(-B1213&gt;D1213,1,0)</f>
        <v>0</v>
      </c>
      <c r="I1213" s="52" t="n">
        <f aca="false">IF(-B1213&gt;E1213,1,0)</f>
        <v>0</v>
      </c>
      <c r="J1213" s="52" t="n">
        <f aca="false">IF(-B1213&gt;F1213,1,0)</f>
        <v>0</v>
      </c>
    </row>
    <row r="1214" customFormat="false" ht="15" hidden="false" customHeight="false" outlineLevel="0" collapsed="false">
      <c r="A1214" s="51" t="n">
        <f aca="false">Prices_MTM!A1447</f>
        <v>39472</v>
      </c>
      <c r="B1214" s="43" t="n">
        <f aca="false">Prices_MTM!I1447</f>
        <v>-124500</v>
      </c>
      <c r="C1214" s="43" t="n">
        <f aca="false">-PERCENTILE(Prices_MTM!I1197:I1446,1-Inputs!$B$8)</f>
        <v>184525</v>
      </c>
      <c r="D1214" s="43" t="n">
        <f aca="false">NORMSINV(Inputs!$B$8)*STDEV(Prices_MTM!I1197:I1446)</f>
        <v>196341.268025081</v>
      </c>
      <c r="E1214" s="43" t="n">
        <f aca="false">-PERCENTILE(Prices_MTM!I1197:I1446,1-Inputs!$B$9)</f>
        <v>247305</v>
      </c>
      <c r="F1214" s="43" t="n">
        <f aca="false">NORMSINV(Inputs!$B$9)*STDEV(Prices_MTM!I1197:I1446)</f>
        <v>277689.202232039</v>
      </c>
      <c r="G1214" s="52" t="n">
        <f aca="false">IF(-B1214&gt;C1214,1,0)</f>
        <v>0</v>
      </c>
      <c r="H1214" s="52" t="n">
        <f aca="false">IF(-B1214&gt;D1214,1,0)</f>
        <v>0</v>
      </c>
      <c r="I1214" s="52" t="n">
        <f aca="false">IF(-B1214&gt;E1214,1,0)</f>
        <v>0</v>
      </c>
      <c r="J1214" s="52" t="n">
        <f aca="false">IF(-B1214&gt;F1214,1,0)</f>
        <v>0</v>
      </c>
    </row>
    <row r="1215" customFormat="false" ht="15" hidden="false" customHeight="false" outlineLevel="0" collapsed="false">
      <c r="A1215" s="51" t="n">
        <f aca="false">Prices_MTM!A1448</f>
        <v>39475</v>
      </c>
      <c r="B1215" s="43" t="n">
        <f aca="false">Prices_MTM!I1448</f>
        <v>64499.9999999989</v>
      </c>
      <c r="C1215" s="43" t="n">
        <f aca="false">-PERCENTILE(Prices_MTM!I1198:I1447,1-Inputs!$B$8)</f>
        <v>180825</v>
      </c>
      <c r="D1215" s="43" t="n">
        <f aca="false">NORMSINV(Inputs!$B$8)*STDEV(Prices_MTM!I1198:I1447)</f>
        <v>195131.596005952</v>
      </c>
      <c r="E1215" s="43" t="n">
        <f aca="false">-PERCENTILE(Prices_MTM!I1198:I1447,1-Inputs!$B$9)</f>
        <v>247305</v>
      </c>
      <c r="F1215" s="43" t="n">
        <f aca="false">NORMSINV(Inputs!$B$9)*STDEV(Prices_MTM!I1198:I1447)</f>
        <v>275978.340010698</v>
      </c>
      <c r="G1215" s="52" t="n">
        <f aca="false">IF(-B1215&gt;C1215,1,0)</f>
        <v>0</v>
      </c>
      <c r="H1215" s="52" t="n">
        <f aca="false">IF(-B1215&gt;D1215,1,0)</f>
        <v>0</v>
      </c>
      <c r="I1215" s="52" t="n">
        <f aca="false">IF(-B1215&gt;E1215,1,0)</f>
        <v>0</v>
      </c>
      <c r="J1215" s="52" t="n">
        <f aca="false">IF(-B1215&gt;F1215,1,0)</f>
        <v>0</v>
      </c>
    </row>
    <row r="1216" customFormat="false" ht="15" hidden="false" customHeight="false" outlineLevel="0" collapsed="false">
      <c r="A1216" s="51" t="n">
        <f aca="false">Prices_MTM!A1449</f>
        <v>39476</v>
      </c>
      <c r="B1216" s="43" t="n">
        <f aca="false">Prices_MTM!I1449</f>
        <v>-11999.9999999997</v>
      </c>
      <c r="C1216" s="43" t="n">
        <f aca="false">-PERCENTILE(Prices_MTM!I1199:I1448,1-Inputs!$B$8)</f>
        <v>180825</v>
      </c>
      <c r="D1216" s="43" t="n">
        <f aca="false">NORMSINV(Inputs!$B$8)*STDEV(Prices_MTM!I1199:I1448)</f>
        <v>194921.133236181</v>
      </c>
      <c r="E1216" s="43" t="n">
        <f aca="false">-PERCENTILE(Prices_MTM!I1199:I1448,1-Inputs!$B$9)</f>
        <v>247305</v>
      </c>
      <c r="F1216" s="43" t="n">
        <f aca="false">NORMSINV(Inputs!$B$9)*STDEV(Prices_MTM!I1199:I1448)</f>
        <v>275680.67849906</v>
      </c>
      <c r="G1216" s="52" t="n">
        <f aca="false">IF(-B1216&gt;C1216,1,0)</f>
        <v>0</v>
      </c>
      <c r="H1216" s="52" t="n">
        <f aca="false">IF(-B1216&gt;D1216,1,0)</f>
        <v>0</v>
      </c>
      <c r="I1216" s="52" t="n">
        <f aca="false">IF(-B1216&gt;E1216,1,0)</f>
        <v>0</v>
      </c>
      <c r="J1216" s="52" t="n">
        <f aca="false">IF(-B1216&gt;F1216,1,0)</f>
        <v>0</v>
      </c>
    </row>
    <row r="1217" customFormat="false" ht="15" hidden="false" customHeight="false" outlineLevel="0" collapsed="false">
      <c r="A1217" s="51" t="n">
        <f aca="false">Prices_MTM!A1450</f>
        <v>39477</v>
      </c>
      <c r="B1217" s="43" t="n">
        <f aca="false">Prices_MTM!I1450</f>
        <v>69500.0000000007</v>
      </c>
      <c r="C1217" s="43" t="n">
        <f aca="false">-PERCENTILE(Prices_MTM!I1200:I1449,1-Inputs!$B$8)</f>
        <v>180825</v>
      </c>
      <c r="D1217" s="43" t="n">
        <f aca="false">NORMSINV(Inputs!$B$8)*STDEV(Prices_MTM!I1200:I1449)</f>
        <v>194136.064268414</v>
      </c>
      <c r="E1217" s="43" t="n">
        <f aca="false">-PERCENTILE(Prices_MTM!I1200:I1449,1-Inputs!$B$9)</f>
        <v>247305</v>
      </c>
      <c r="F1217" s="43" t="n">
        <f aca="false">NORMSINV(Inputs!$B$9)*STDEV(Prices_MTM!I1200:I1449)</f>
        <v>274570.340476141</v>
      </c>
      <c r="G1217" s="52" t="n">
        <f aca="false">IF(-B1217&gt;C1217,1,0)</f>
        <v>0</v>
      </c>
      <c r="H1217" s="52" t="n">
        <f aca="false">IF(-B1217&gt;D1217,1,0)</f>
        <v>0</v>
      </c>
      <c r="I1217" s="52" t="n">
        <f aca="false">IF(-B1217&gt;E1217,1,0)</f>
        <v>0</v>
      </c>
      <c r="J1217" s="52" t="n">
        <f aca="false">IF(-B1217&gt;F1217,1,0)</f>
        <v>0</v>
      </c>
    </row>
    <row r="1218" customFormat="false" ht="15" hidden="false" customHeight="false" outlineLevel="0" collapsed="false">
      <c r="A1218" s="51" t="n">
        <f aca="false">Prices_MTM!A1451</f>
        <v>39478</v>
      </c>
      <c r="B1218" s="43" t="n">
        <f aca="false">Prices_MTM!I1451</f>
        <v>-23000.0000000004</v>
      </c>
      <c r="C1218" s="43" t="n">
        <f aca="false">-PERCENTILE(Prices_MTM!I1201:I1450,1-Inputs!$B$8)</f>
        <v>180825</v>
      </c>
      <c r="D1218" s="43" t="n">
        <f aca="false">NORMSINV(Inputs!$B$8)*STDEV(Prices_MTM!I1201:I1450)</f>
        <v>194120.037419798</v>
      </c>
      <c r="E1218" s="43" t="n">
        <f aca="false">-PERCENTILE(Prices_MTM!I1201:I1450,1-Inputs!$B$9)</f>
        <v>247305</v>
      </c>
      <c r="F1218" s="43" t="n">
        <f aca="false">NORMSINV(Inputs!$B$9)*STDEV(Prices_MTM!I1201:I1450)</f>
        <v>274547.673398296</v>
      </c>
      <c r="G1218" s="52" t="n">
        <f aca="false">IF(-B1218&gt;C1218,1,0)</f>
        <v>0</v>
      </c>
      <c r="H1218" s="52" t="n">
        <f aca="false">IF(-B1218&gt;D1218,1,0)</f>
        <v>0</v>
      </c>
      <c r="I1218" s="52" t="n">
        <f aca="false">IF(-B1218&gt;E1218,1,0)</f>
        <v>0</v>
      </c>
      <c r="J1218" s="52" t="n">
        <f aca="false">IF(-B1218&gt;F1218,1,0)</f>
        <v>0</v>
      </c>
    </row>
    <row r="1219" customFormat="false" ht="15" hidden="false" customHeight="false" outlineLevel="0" collapsed="false">
      <c r="A1219" s="51" t="n">
        <f aca="false">Prices_MTM!A1452</f>
        <v>39479</v>
      </c>
      <c r="B1219" s="43" t="n">
        <f aca="false">Prices_MTM!I1452</f>
        <v>-255500</v>
      </c>
      <c r="C1219" s="43" t="n">
        <f aca="false">-PERCENTILE(Prices_MTM!I1202:I1451,1-Inputs!$B$8)</f>
        <v>178875</v>
      </c>
      <c r="D1219" s="43" t="n">
        <f aca="false">NORMSINV(Inputs!$B$8)*STDEV(Prices_MTM!I1202:I1451)</f>
        <v>193048.1810022</v>
      </c>
      <c r="E1219" s="43" t="n">
        <f aca="false">-PERCENTILE(Prices_MTM!I1202:I1451,1-Inputs!$B$9)</f>
        <v>247305</v>
      </c>
      <c r="F1219" s="43" t="n">
        <f aca="false">NORMSINV(Inputs!$B$9)*STDEV(Prices_MTM!I1202:I1451)</f>
        <v>273031.726412195</v>
      </c>
      <c r="G1219" s="52" t="n">
        <f aca="false">IF(-B1219&gt;C1219,1,0)</f>
        <v>1</v>
      </c>
      <c r="H1219" s="52" t="n">
        <f aca="false">IF(-B1219&gt;D1219,1,0)</f>
        <v>1</v>
      </c>
      <c r="I1219" s="52" t="n">
        <f aca="false">IF(-B1219&gt;E1219,1,0)</f>
        <v>1</v>
      </c>
      <c r="J1219" s="52" t="n">
        <f aca="false">IF(-B1219&gt;F1219,1,0)</f>
        <v>0</v>
      </c>
    </row>
    <row r="1220" customFormat="false" ht="15" hidden="false" customHeight="false" outlineLevel="0" collapsed="false">
      <c r="A1220" s="51" t="n">
        <f aca="false">Prices_MTM!A1453</f>
        <v>39482</v>
      </c>
      <c r="B1220" s="43" t="n">
        <f aca="false">Prices_MTM!I1453</f>
        <v>119999.999999999</v>
      </c>
      <c r="C1220" s="43" t="n">
        <f aca="false">-PERCENTILE(Prices_MTM!I1203:I1452,1-Inputs!$B$8)</f>
        <v>180825</v>
      </c>
      <c r="D1220" s="43" t="n">
        <f aca="false">NORMSINV(Inputs!$B$8)*STDEV(Prices_MTM!I1203:I1452)</f>
        <v>193054.812563002</v>
      </c>
      <c r="E1220" s="43" t="n">
        <f aca="false">-PERCENTILE(Prices_MTM!I1203:I1452,1-Inputs!$B$9)</f>
        <v>252805</v>
      </c>
      <c r="F1220" s="43" t="n">
        <f aca="false">NORMSINV(Inputs!$B$9)*STDEV(Prices_MTM!I1203:I1452)</f>
        <v>273041.105555189</v>
      </c>
      <c r="G1220" s="52" t="n">
        <f aca="false">IF(-B1220&gt;C1220,1,0)</f>
        <v>0</v>
      </c>
      <c r="H1220" s="52" t="n">
        <f aca="false">IF(-B1220&gt;D1220,1,0)</f>
        <v>0</v>
      </c>
      <c r="I1220" s="52" t="n">
        <f aca="false">IF(-B1220&gt;E1220,1,0)</f>
        <v>0</v>
      </c>
      <c r="J1220" s="52" t="n">
        <f aca="false">IF(-B1220&gt;F1220,1,0)</f>
        <v>0</v>
      </c>
    </row>
    <row r="1221" customFormat="false" ht="15" hidden="false" customHeight="false" outlineLevel="0" collapsed="false">
      <c r="A1221" s="51" t="n">
        <f aca="false">Prices_MTM!A1454</f>
        <v>39483</v>
      </c>
      <c r="B1221" s="43" t="n">
        <f aca="false">Prices_MTM!I1454</f>
        <v>-100500</v>
      </c>
      <c r="C1221" s="43" t="n">
        <f aca="false">-PERCENTILE(Prices_MTM!I1204:I1453,1-Inputs!$B$8)</f>
        <v>180825</v>
      </c>
      <c r="D1221" s="43" t="n">
        <f aca="false">NORMSINV(Inputs!$B$8)*STDEV(Prices_MTM!I1204:I1453)</f>
        <v>193414.188138217</v>
      </c>
      <c r="E1221" s="43" t="n">
        <f aca="false">-PERCENTILE(Prices_MTM!I1204:I1453,1-Inputs!$B$9)</f>
        <v>252805</v>
      </c>
      <c r="F1221" s="43" t="n">
        <f aca="false">NORMSINV(Inputs!$B$9)*STDEV(Prices_MTM!I1204:I1453)</f>
        <v>273549.377289334</v>
      </c>
      <c r="G1221" s="52" t="n">
        <f aca="false">IF(-B1221&gt;C1221,1,0)</f>
        <v>0</v>
      </c>
      <c r="H1221" s="52" t="n">
        <f aca="false">IF(-B1221&gt;D1221,1,0)</f>
        <v>0</v>
      </c>
      <c r="I1221" s="52" t="n">
        <f aca="false">IF(-B1221&gt;E1221,1,0)</f>
        <v>0</v>
      </c>
      <c r="J1221" s="52" t="n">
        <f aca="false">IF(-B1221&gt;F1221,1,0)</f>
        <v>0</v>
      </c>
    </row>
    <row r="1222" customFormat="false" ht="15" hidden="false" customHeight="false" outlineLevel="0" collapsed="false">
      <c r="A1222" s="51" t="n">
        <f aca="false">Prices_MTM!A1455</f>
        <v>39484</v>
      </c>
      <c r="B1222" s="43" t="n">
        <f aca="false">Prices_MTM!I1455</f>
        <v>-72500.0000000002</v>
      </c>
      <c r="C1222" s="43" t="n">
        <f aca="false">-PERCENTILE(Prices_MTM!I1205:I1454,1-Inputs!$B$8)</f>
        <v>180825</v>
      </c>
      <c r="D1222" s="43" t="n">
        <f aca="false">NORMSINV(Inputs!$B$8)*STDEV(Prices_MTM!I1205:I1454)</f>
        <v>193398.894317213</v>
      </c>
      <c r="E1222" s="43" t="n">
        <f aca="false">-PERCENTILE(Prices_MTM!I1205:I1454,1-Inputs!$B$9)</f>
        <v>252805</v>
      </c>
      <c r="F1222" s="43" t="n">
        <f aca="false">NORMSINV(Inputs!$B$9)*STDEV(Prices_MTM!I1205:I1454)</f>
        <v>273527.746946428</v>
      </c>
      <c r="G1222" s="52" t="n">
        <f aca="false">IF(-B1222&gt;C1222,1,0)</f>
        <v>0</v>
      </c>
      <c r="H1222" s="52" t="n">
        <f aca="false">IF(-B1222&gt;D1222,1,0)</f>
        <v>0</v>
      </c>
      <c r="I1222" s="52" t="n">
        <f aca="false">IF(-B1222&gt;E1222,1,0)</f>
        <v>0</v>
      </c>
      <c r="J1222" s="52" t="n">
        <f aca="false">IF(-B1222&gt;F1222,1,0)</f>
        <v>0</v>
      </c>
    </row>
    <row r="1223" customFormat="false" ht="15" hidden="false" customHeight="false" outlineLevel="0" collapsed="false">
      <c r="A1223" s="51" t="n">
        <f aca="false">Prices_MTM!A1456</f>
        <v>39485</v>
      </c>
      <c r="B1223" s="43" t="n">
        <f aca="false">Prices_MTM!I1456</f>
        <v>100000</v>
      </c>
      <c r="C1223" s="43" t="n">
        <f aca="false">-PERCENTILE(Prices_MTM!I1206:I1455,1-Inputs!$B$8)</f>
        <v>180825</v>
      </c>
      <c r="D1223" s="43" t="n">
        <f aca="false">NORMSINV(Inputs!$B$8)*STDEV(Prices_MTM!I1206:I1455)</f>
        <v>192432.568978207</v>
      </c>
      <c r="E1223" s="43" t="n">
        <f aca="false">-PERCENTILE(Prices_MTM!I1206:I1455,1-Inputs!$B$9)</f>
        <v>252805</v>
      </c>
      <c r="F1223" s="43" t="n">
        <f aca="false">NORMSINV(Inputs!$B$9)*STDEV(Prices_MTM!I1206:I1455)</f>
        <v>272161.054578674</v>
      </c>
      <c r="G1223" s="52" t="n">
        <f aca="false">IF(-B1223&gt;C1223,1,0)</f>
        <v>0</v>
      </c>
      <c r="H1223" s="52" t="n">
        <f aca="false">IF(-B1223&gt;D1223,1,0)</f>
        <v>0</v>
      </c>
      <c r="I1223" s="52" t="n">
        <f aca="false">IF(-B1223&gt;E1223,1,0)</f>
        <v>0</v>
      </c>
      <c r="J1223" s="52" t="n">
        <f aca="false">IF(-B1223&gt;F1223,1,0)</f>
        <v>0</v>
      </c>
    </row>
    <row r="1224" customFormat="false" ht="15" hidden="false" customHeight="false" outlineLevel="0" collapsed="false">
      <c r="A1224" s="51" t="n">
        <f aca="false">Prices_MTM!A1457</f>
        <v>39486</v>
      </c>
      <c r="B1224" s="43" t="n">
        <f aca="false">Prices_MTM!I1457</f>
        <v>225000</v>
      </c>
      <c r="C1224" s="43" t="n">
        <f aca="false">-PERCENTILE(Prices_MTM!I1207:I1456,1-Inputs!$B$8)</f>
        <v>180825</v>
      </c>
      <c r="D1224" s="43" t="n">
        <f aca="false">NORMSINV(Inputs!$B$8)*STDEV(Prices_MTM!I1207:I1456)</f>
        <v>191671.146153493</v>
      </c>
      <c r="E1224" s="43" t="n">
        <f aca="false">-PERCENTILE(Prices_MTM!I1207:I1456,1-Inputs!$B$9)</f>
        <v>252805</v>
      </c>
      <c r="F1224" s="43" t="n">
        <f aca="false">NORMSINV(Inputs!$B$9)*STDEV(Prices_MTM!I1207:I1456)</f>
        <v>271084.159747125</v>
      </c>
      <c r="G1224" s="52" t="n">
        <f aca="false">IF(-B1224&gt;C1224,1,0)</f>
        <v>0</v>
      </c>
      <c r="H1224" s="52" t="n">
        <f aca="false">IF(-B1224&gt;D1224,1,0)</f>
        <v>0</v>
      </c>
      <c r="I1224" s="52" t="n">
        <f aca="false">IF(-B1224&gt;E1224,1,0)</f>
        <v>0</v>
      </c>
      <c r="J1224" s="52" t="n">
        <f aca="false">IF(-B1224&gt;F1224,1,0)</f>
        <v>0</v>
      </c>
    </row>
    <row r="1225" customFormat="false" ht="15" hidden="false" customHeight="false" outlineLevel="0" collapsed="false">
      <c r="A1225" s="51" t="n">
        <f aca="false">Prices_MTM!A1458</f>
        <v>39489</v>
      </c>
      <c r="B1225" s="43" t="n">
        <f aca="false">Prices_MTM!I1458</f>
        <v>55000.0000000004</v>
      </c>
      <c r="C1225" s="43" t="n">
        <f aca="false">-PERCENTILE(Prices_MTM!I1208:I1457,1-Inputs!$B$8)</f>
        <v>180825</v>
      </c>
      <c r="D1225" s="43" t="n">
        <f aca="false">NORMSINV(Inputs!$B$8)*STDEV(Prices_MTM!I1208:I1457)</f>
        <v>193017.567219386</v>
      </c>
      <c r="E1225" s="43" t="n">
        <f aca="false">-PERCENTILE(Prices_MTM!I1208:I1457,1-Inputs!$B$9)</f>
        <v>252805</v>
      </c>
      <c r="F1225" s="43" t="n">
        <f aca="false">NORMSINV(Inputs!$B$9)*STDEV(Prices_MTM!I1208:I1457)</f>
        <v>272988.428754945</v>
      </c>
      <c r="G1225" s="52" t="n">
        <f aca="false">IF(-B1225&gt;C1225,1,0)</f>
        <v>0</v>
      </c>
      <c r="H1225" s="52" t="n">
        <f aca="false">IF(-B1225&gt;D1225,1,0)</f>
        <v>0</v>
      </c>
      <c r="I1225" s="52" t="n">
        <f aca="false">IF(-B1225&gt;E1225,1,0)</f>
        <v>0</v>
      </c>
      <c r="J1225" s="52" t="n">
        <f aca="false">IF(-B1225&gt;F1225,1,0)</f>
        <v>0</v>
      </c>
    </row>
    <row r="1226" customFormat="false" ht="15" hidden="false" customHeight="false" outlineLevel="0" collapsed="false">
      <c r="A1226" s="51" t="n">
        <f aca="false">Prices_MTM!A1459</f>
        <v>39490</v>
      </c>
      <c r="B1226" s="43" t="n">
        <f aca="false">Prices_MTM!I1459</f>
        <v>-91500.0000000006</v>
      </c>
      <c r="C1226" s="43" t="n">
        <f aca="false">-PERCENTILE(Prices_MTM!I1209:I1458,1-Inputs!$B$8)</f>
        <v>180825</v>
      </c>
      <c r="D1226" s="43" t="n">
        <f aca="false">NORMSINV(Inputs!$B$8)*STDEV(Prices_MTM!I1209:I1458)</f>
        <v>192802.913294744</v>
      </c>
      <c r="E1226" s="43" t="n">
        <f aca="false">-PERCENTILE(Prices_MTM!I1209:I1458,1-Inputs!$B$9)</f>
        <v>252805</v>
      </c>
      <c r="F1226" s="43" t="n">
        <f aca="false">NORMSINV(Inputs!$B$9)*STDEV(Prices_MTM!I1209:I1458)</f>
        <v>272684.83961299</v>
      </c>
      <c r="G1226" s="52" t="n">
        <f aca="false">IF(-B1226&gt;C1226,1,0)</f>
        <v>0</v>
      </c>
      <c r="H1226" s="52" t="n">
        <f aca="false">IF(-B1226&gt;D1226,1,0)</f>
        <v>0</v>
      </c>
      <c r="I1226" s="52" t="n">
        <f aca="false">IF(-B1226&gt;E1226,1,0)</f>
        <v>0</v>
      </c>
      <c r="J1226" s="52" t="n">
        <f aca="false">IF(-B1226&gt;F1226,1,0)</f>
        <v>0</v>
      </c>
    </row>
    <row r="1227" customFormat="false" ht="15" hidden="false" customHeight="false" outlineLevel="0" collapsed="false">
      <c r="A1227" s="51" t="n">
        <f aca="false">Prices_MTM!A1460</f>
        <v>39491</v>
      </c>
      <c r="B1227" s="43" t="n">
        <f aca="false">Prices_MTM!I1460</f>
        <v>69000.0000000012</v>
      </c>
      <c r="C1227" s="43" t="n">
        <f aca="false">-PERCENTILE(Prices_MTM!I1210:I1459,1-Inputs!$B$8)</f>
        <v>180825</v>
      </c>
      <c r="D1227" s="43" t="n">
        <f aca="false">NORMSINV(Inputs!$B$8)*STDEV(Prices_MTM!I1210:I1459)</f>
        <v>192439.885668746</v>
      </c>
      <c r="E1227" s="43" t="n">
        <f aca="false">-PERCENTILE(Prices_MTM!I1210:I1459,1-Inputs!$B$9)</f>
        <v>252805</v>
      </c>
      <c r="F1227" s="43" t="n">
        <f aca="false">NORMSINV(Inputs!$B$9)*STDEV(Prices_MTM!I1210:I1459)</f>
        <v>272171.402713731</v>
      </c>
      <c r="G1227" s="52" t="n">
        <f aca="false">IF(-B1227&gt;C1227,1,0)</f>
        <v>0</v>
      </c>
      <c r="H1227" s="52" t="n">
        <f aca="false">IF(-B1227&gt;D1227,1,0)</f>
        <v>0</v>
      </c>
      <c r="I1227" s="52" t="n">
        <f aca="false">IF(-B1227&gt;E1227,1,0)</f>
        <v>0</v>
      </c>
      <c r="J1227" s="52" t="n">
        <f aca="false">IF(-B1227&gt;F1227,1,0)</f>
        <v>0</v>
      </c>
    </row>
    <row r="1228" customFormat="false" ht="15" hidden="false" customHeight="false" outlineLevel="0" collapsed="false">
      <c r="A1228" s="51" t="n">
        <f aca="false">Prices_MTM!A1461</f>
        <v>39492</v>
      </c>
      <c r="B1228" s="43" t="n">
        <f aca="false">Prices_MTM!I1461</f>
        <v>109000</v>
      </c>
      <c r="C1228" s="43" t="n">
        <f aca="false">-PERCENTILE(Prices_MTM!I1211:I1460,1-Inputs!$B$8)</f>
        <v>180825</v>
      </c>
      <c r="D1228" s="43" t="n">
        <f aca="false">NORMSINV(Inputs!$B$8)*STDEV(Prices_MTM!I1211:I1460)</f>
        <v>192105.968107916</v>
      </c>
      <c r="E1228" s="43" t="n">
        <f aca="false">-PERCENTILE(Prices_MTM!I1211:I1460,1-Inputs!$B$9)</f>
        <v>252805</v>
      </c>
      <c r="F1228" s="43" t="n">
        <f aca="false">NORMSINV(Inputs!$B$9)*STDEV(Prices_MTM!I1211:I1460)</f>
        <v>271699.136735158</v>
      </c>
      <c r="G1228" s="52" t="n">
        <f aca="false">IF(-B1228&gt;C1228,1,0)</f>
        <v>0</v>
      </c>
      <c r="H1228" s="52" t="n">
        <f aca="false">IF(-B1228&gt;D1228,1,0)</f>
        <v>0</v>
      </c>
      <c r="I1228" s="52" t="n">
        <f aca="false">IF(-B1228&gt;E1228,1,0)</f>
        <v>0</v>
      </c>
      <c r="J1228" s="52" t="n">
        <f aca="false">IF(-B1228&gt;F1228,1,0)</f>
        <v>0</v>
      </c>
    </row>
    <row r="1229" customFormat="false" ht="15" hidden="false" customHeight="false" outlineLevel="0" collapsed="false">
      <c r="A1229" s="51" t="n">
        <f aca="false">Prices_MTM!A1462</f>
        <v>39493</v>
      </c>
      <c r="B1229" s="43" t="n">
        <f aca="false">Prices_MTM!I1462</f>
        <v>-37000.0000000005</v>
      </c>
      <c r="C1229" s="43" t="n">
        <f aca="false">-PERCENTILE(Prices_MTM!I1212:I1461,1-Inputs!$B$8)</f>
        <v>180825</v>
      </c>
      <c r="D1229" s="43" t="n">
        <f aca="false">NORMSINV(Inputs!$B$8)*STDEV(Prices_MTM!I1212:I1461)</f>
        <v>191566.341805116</v>
      </c>
      <c r="E1229" s="43" t="n">
        <f aca="false">-PERCENTILE(Prices_MTM!I1212:I1461,1-Inputs!$B$9)</f>
        <v>252805</v>
      </c>
      <c r="F1229" s="43" t="n">
        <f aca="false">NORMSINV(Inputs!$B$9)*STDEV(Prices_MTM!I1212:I1461)</f>
        <v>270935.932957189</v>
      </c>
      <c r="G1229" s="52" t="n">
        <f aca="false">IF(-B1229&gt;C1229,1,0)</f>
        <v>0</v>
      </c>
      <c r="H1229" s="52" t="n">
        <f aca="false">IF(-B1229&gt;D1229,1,0)</f>
        <v>0</v>
      </c>
      <c r="I1229" s="52" t="n">
        <f aca="false">IF(-B1229&gt;E1229,1,0)</f>
        <v>0</v>
      </c>
      <c r="J1229" s="52" t="n">
        <f aca="false">IF(-B1229&gt;F1229,1,0)</f>
        <v>0</v>
      </c>
    </row>
    <row r="1230" customFormat="false" ht="15" hidden="false" customHeight="false" outlineLevel="0" collapsed="false">
      <c r="A1230" s="51" t="n">
        <f aca="false">Prices_MTM!A1463</f>
        <v>39497</v>
      </c>
      <c r="B1230" s="43" t="n">
        <f aca="false">Prices_MTM!I1463</f>
        <v>438500</v>
      </c>
      <c r="C1230" s="43" t="n">
        <f aca="false">-PERCENTILE(Prices_MTM!I1213:I1462,1-Inputs!$B$8)</f>
        <v>180825</v>
      </c>
      <c r="D1230" s="43" t="n">
        <f aca="false">NORMSINV(Inputs!$B$8)*STDEV(Prices_MTM!I1213:I1462)</f>
        <v>191619.09990496</v>
      </c>
      <c r="E1230" s="43" t="n">
        <f aca="false">-PERCENTILE(Prices_MTM!I1213:I1462,1-Inputs!$B$9)</f>
        <v>252805</v>
      </c>
      <c r="F1230" s="43" t="n">
        <f aca="false">NORMSINV(Inputs!$B$9)*STDEV(Prices_MTM!I1213:I1462)</f>
        <v>271010.549744603</v>
      </c>
      <c r="G1230" s="52" t="n">
        <f aca="false">IF(-B1230&gt;C1230,1,0)</f>
        <v>0</v>
      </c>
      <c r="H1230" s="52" t="n">
        <f aca="false">IF(-B1230&gt;D1230,1,0)</f>
        <v>0</v>
      </c>
      <c r="I1230" s="52" t="n">
        <f aca="false">IF(-B1230&gt;E1230,1,0)</f>
        <v>0</v>
      </c>
      <c r="J1230" s="52" t="n">
        <f aca="false">IF(-B1230&gt;F1230,1,0)</f>
        <v>0</v>
      </c>
    </row>
    <row r="1231" customFormat="false" ht="15" hidden="false" customHeight="false" outlineLevel="0" collapsed="false">
      <c r="A1231" s="51" t="n">
        <f aca="false">Prices_MTM!A1464</f>
        <v>39498</v>
      </c>
      <c r="B1231" s="43" t="n">
        <f aca="false">Prices_MTM!I1464</f>
        <v>44500.0000000007</v>
      </c>
      <c r="C1231" s="43" t="n">
        <f aca="false">-PERCENTILE(Prices_MTM!I1214:I1463,1-Inputs!$B$8)</f>
        <v>180825</v>
      </c>
      <c r="D1231" s="43" t="n">
        <f aca="false">NORMSINV(Inputs!$B$8)*STDEV(Prices_MTM!I1214:I1463)</f>
        <v>196327.671069642</v>
      </c>
      <c r="E1231" s="43" t="n">
        <f aca="false">-PERCENTILE(Prices_MTM!I1214:I1463,1-Inputs!$B$9)</f>
        <v>252805</v>
      </c>
      <c r="F1231" s="43" t="n">
        <f aca="false">NORMSINV(Inputs!$B$9)*STDEV(Prices_MTM!I1214:I1463)</f>
        <v>277669.971798485</v>
      </c>
      <c r="G1231" s="52" t="n">
        <f aca="false">IF(-B1231&gt;C1231,1,0)</f>
        <v>0</v>
      </c>
      <c r="H1231" s="52" t="n">
        <f aca="false">IF(-B1231&gt;D1231,1,0)</f>
        <v>0</v>
      </c>
      <c r="I1231" s="52" t="n">
        <f aca="false">IF(-B1231&gt;E1231,1,0)</f>
        <v>0</v>
      </c>
      <c r="J1231" s="52" t="n">
        <f aca="false">IF(-B1231&gt;F1231,1,0)</f>
        <v>0</v>
      </c>
    </row>
    <row r="1232" customFormat="false" ht="15" hidden="false" customHeight="false" outlineLevel="0" collapsed="false">
      <c r="A1232" s="51" t="n">
        <f aca="false">Prices_MTM!A1465</f>
        <v>39499</v>
      </c>
      <c r="B1232" s="43" t="n">
        <f aca="false">Prices_MTM!I1465</f>
        <v>-211000.000000001</v>
      </c>
      <c r="C1232" s="43" t="n">
        <f aca="false">-PERCENTILE(Prices_MTM!I1215:I1464,1-Inputs!$B$8)</f>
        <v>180825</v>
      </c>
      <c r="D1232" s="43" t="n">
        <f aca="false">NORMSINV(Inputs!$B$8)*STDEV(Prices_MTM!I1215:I1464)</f>
        <v>196170.52071617</v>
      </c>
      <c r="E1232" s="43" t="n">
        <f aca="false">-PERCENTILE(Prices_MTM!I1215:I1464,1-Inputs!$B$9)</f>
        <v>252805</v>
      </c>
      <c r="F1232" s="43" t="n">
        <f aca="false">NORMSINV(Inputs!$B$9)*STDEV(Prices_MTM!I1215:I1464)</f>
        <v>277447.711054602</v>
      </c>
      <c r="G1232" s="52" t="n">
        <f aca="false">IF(-B1232&gt;C1232,1,0)</f>
        <v>1</v>
      </c>
      <c r="H1232" s="52" t="n">
        <f aca="false">IF(-B1232&gt;D1232,1,0)</f>
        <v>1</v>
      </c>
      <c r="I1232" s="52" t="n">
        <f aca="false">IF(-B1232&gt;E1232,1,0)</f>
        <v>0</v>
      </c>
      <c r="J1232" s="52" t="n">
        <f aca="false">IF(-B1232&gt;F1232,1,0)</f>
        <v>0</v>
      </c>
    </row>
    <row r="1233" customFormat="false" ht="15" hidden="false" customHeight="false" outlineLevel="0" collapsed="false">
      <c r="A1233" s="51" t="n">
        <f aca="false">Prices_MTM!A1466</f>
        <v>39500</v>
      </c>
      <c r="B1233" s="43" t="n">
        <f aca="false">Prices_MTM!I1466</f>
        <v>118500.000000001</v>
      </c>
      <c r="C1233" s="43" t="n">
        <f aca="false">-PERCENTILE(Prices_MTM!I1216:I1465,1-Inputs!$B$8)</f>
        <v>184525</v>
      </c>
      <c r="D1233" s="43" t="n">
        <f aca="false">NORMSINV(Inputs!$B$8)*STDEV(Prices_MTM!I1216:I1465)</f>
        <v>197482.77555497</v>
      </c>
      <c r="E1233" s="43" t="n">
        <f aca="false">-PERCENTILE(Prices_MTM!I1216:I1465,1-Inputs!$B$9)</f>
        <v>252805</v>
      </c>
      <c r="F1233" s="43" t="n">
        <f aca="false">NORMSINV(Inputs!$B$9)*STDEV(Prices_MTM!I1216:I1465)</f>
        <v>279303.658115437</v>
      </c>
      <c r="G1233" s="52" t="n">
        <f aca="false">IF(-B1233&gt;C1233,1,0)</f>
        <v>0</v>
      </c>
      <c r="H1233" s="52" t="n">
        <f aca="false">IF(-B1233&gt;D1233,1,0)</f>
        <v>0</v>
      </c>
      <c r="I1233" s="52" t="n">
        <f aca="false">IF(-B1233&gt;E1233,1,0)</f>
        <v>0</v>
      </c>
      <c r="J1233" s="52" t="n">
        <f aca="false">IF(-B1233&gt;F1233,1,0)</f>
        <v>0</v>
      </c>
    </row>
    <row r="1234" customFormat="false" ht="15" hidden="false" customHeight="false" outlineLevel="0" collapsed="false">
      <c r="A1234" s="51" t="n">
        <f aca="false">Prices_MTM!A1467</f>
        <v>39503</v>
      </c>
      <c r="B1234" s="43" t="n">
        <f aca="false">Prices_MTM!I1467</f>
        <v>-31000.0000000002</v>
      </c>
      <c r="C1234" s="43" t="n">
        <f aca="false">-PERCENTILE(Prices_MTM!I1217:I1466,1-Inputs!$B$8)</f>
        <v>184525</v>
      </c>
      <c r="D1234" s="43" t="n">
        <f aca="false">NORMSINV(Inputs!$B$8)*STDEV(Prices_MTM!I1217:I1466)</f>
        <v>197815.832203818</v>
      </c>
      <c r="E1234" s="43" t="n">
        <f aca="false">-PERCENTILE(Prices_MTM!I1217:I1466,1-Inputs!$B$9)</f>
        <v>252805</v>
      </c>
      <c r="F1234" s="43" t="n">
        <f aca="false">NORMSINV(Inputs!$B$9)*STDEV(Prices_MTM!I1217:I1466)</f>
        <v>279774.706489763</v>
      </c>
      <c r="G1234" s="52" t="n">
        <f aca="false">IF(-B1234&gt;C1234,1,0)</f>
        <v>0</v>
      </c>
      <c r="H1234" s="52" t="n">
        <f aca="false">IF(-B1234&gt;D1234,1,0)</f>
        <v>0</v>
      </c>
      <c r="I1234" s="52" t="n">
        <f aca="false">IF(-B1234&gt;E1234,1,0)</f>
        <v>0</v>
      </c>
      <c r="J1234" s="52" t="n">
        <f aca="false">IF(-B1234&gt;F1234,1,0)</f>
        <v>0</v>
      </c>
    </row>
    <row r="1235" customFormat="false" ht="15" hidden="false" customHeight="false" outlineLevel="0" collapsed="false">
      <c r="A1235" s="51" t="n">
        <f aca="false">Prices_MTM!A1468</f>
        <v>39504</v>
      </c>
      <c r="B1235" s="43" t="n">
        <f aca="false">Prices_MTM!I1468</f>
        <v>61999.9999999998</v>
      </c>
      <c r="C1235" s="43" t="n">
        <f aca="false">-PERCENTILE(Prices_MTM!I1218:I1467,1-Inputs!$B$8)</f>
        <v>184525</v>
      </c>
      <c r="D1235" s="43" t="n">
        <f aca="false">NORMSINV(Inputs!$B$8)*STDEV(Prices_MTM!I1218:I1467)</f>
        <v>197720.966716954</v>
      </c>
      <c r="E1235" s="43" t="n">
        <f aca="false">-PERCENTILE(Prices_MTM!I1218:I1467,1-Inputs!$B$9)</f>
        <v>252805</v>
      </c>
      <c r="F1235" s="43" t="n">
        <f aca="false">NORMSINV(Inputs!$B$9)*STDEV(Prices_MTM!I1218:I1467)</f>
        <v>279640.536421334</v>
      </c>
      <c r="G1235" s="52" t="n">
        <f aca="false">IF(-B1235&gt;C1235,1,0)</f>
        <v>0</v>
      </c>
      <c r="H1235" s="52" t="n">
        <f aca="false">IF(-B1235&gt;D1235,1,0)</f>
        <v>0</v>
      </c>
      <c r="I1235" s="52" t="n">
        <f aca="false">IF(-B1235&gt;E1235,1,0)</f>
        <v>0</v>
      </c>
      <c r="J1235" s="52" t="n">
        <f aca="false">IF(-B1235&gt;F1235,1,0)</f>
        <v>0</v>
      </c>
    </row>
    <row r="1236" customFormat="false" ht="15" hidden="false" customHeight="false" outlineLevel="0" collapsed="false">
      <c r="A1236" s="51" t="n">
        <f aca="false">Prices_MTM!A1469</f>
        <v>39505</v>
      </c>
      <c r="B1236" s="43" t="n">
        <f aca="false">Prices_MTM!I1469</f>
        <v>-85499.9999999997</v>
      </c>
      <c r="C1236" s="43" t="n">
        <f aca="false">-PERCENTILE(Prices_MTM!I1219:I1468,1-Inputs!$B$8)</f>
        <v>184525</v>
      </c>
      <c r="D1236" s="43" t="n">
        <f aca="false">NORMSINV(Inputs!$B$8)*STDEV(Prices_MTM!I1219:I1468)</f>
        <v>197798.542187813</v>
      </c>
      <c r="E1236" s="43" t="n">
        <f aca="false">-PERCENTILE(Prices_MTM!I1219:I1468,1-Inputs!$B$9)</f>
        <v>252805</v>
      </c>
      <c r="F1236" s="43" t="n">
        <f aca="false">NORMSINV(Inputs!$B$9)*STDEV(Prices_MTM!I1219:I1468)</f>
        <v>279750.252890175</v>
      </c>
      <c r="G1236" s="52" t="n">
        <f aca="false">IF(-B1236&gt;C1236,1,0)</f>
        <v>0</v>
      </c>
      <c r="H1236" s="52" t="n">
        <f aca="false">IF(-B1236&gt;D1236,1,0)</f>
        <v>0</v>
      </c>
      <c r="I1236" s="52" t="n">
        <f aca="false">IF(-B1236&gt;E1236,1,0)</f>
        <v>0</v>
      </c>
      <c r="J1236" s="52" t="n">
        <f aca="false">IF(-B1236&gt;F1236,1,0)</f>
        <v>0</v>
      </c>
    </row>
    <row r="1237" customFormat="false" ht="15" hidden="false" customHeight="false" outlineLevel="0" collapsed="false">
      <c r="A1237" s="51" t="n">
        <f aca="false">Prices_MTM!A1470</f>
        <v>39506</v>
      </c>
      <c r="B1237" s="43" t="n">
        <f aca="false">Prices_MTM!I1470</f>
        <v>223499.999999999</v>
      </c>
      <c r="C1237" s="43" t="n">
        <f aca="false">-PERCENTILE(Prices_MTM!I1220:I1469,1-Inputs!$B$8)</f>
        <v>184525</v>
      </c>
      <c r="D1237" s="43" t="n">
        <f aca="false">NORMSINV(Inputs!$B$8)*STDEV(Prices_MTM!I1220:I1469)</f>
        <v>198003.320832187</v>
      </c>
      <c r="E1237" s="43" t="n">
        <f aca="false">-PERCENTILE(Prices_MTM!I1220:I1469,1-Inputs!$B$9)</f>
        <v>252805</v>
      </c>
      <c r="F1237" s="43" t="n">
        <f aca="false">NORMSINV(Inputs!$B$9)*STDEV(Prices_MTM!I1220:I1469)</f>
        <v>280039.875234791</v>
      </c>
      <c r="G1237" s="52" t="n">
        <f aca="false">IF(-B1237&gt;C1237,1,0)</f>
        <v>0</v>
      </c>
      <c r="H1237" s="52" t="n">
        <f aca="false">IF(-B1237&gt;D1237,1,0)</f>
        <v>0</v>
      </c>
      <c r="I1237" s="52" t="n">
        <f aca="false">IF(-B1237&gt;E1237,1,0)</f>
        <v>0</v>
      </c>
      <c r="J1237" s="52" t="n">
        <f aca="false">IF(-B1237&gt;F1237,1,0)</f>
        <v>0</v>
      </c>
    </row>
    <row r="1238" customFormat="false" ht="15" hidden="false" customHeight="false" outlineLevel="0" collapsed="false">
      <c r="A1238" s="51" t="n">
        <f aca="false">Prices_MTM!A1471</f>
        <v>39507</v>
      </c>
      <c r="B1238" s="43" t="n">
        <f aca="false">Prices_MTM!I1471</f>
        <v>-135500</v>
      </c>
      <c r="C1238" s="43" t="n">
        <f aca="false">-PERCENTILE(Prices_MTM!I1221:I1470,1-Inputs!$B$8)</f>
        <v>184525</v>
      </c>
      <c r="D1238" s="43" t="n">
        <f aca="false">NORMSINV(Inputs!$B$8)*STDEV(Prices_MTM!I1221:I1470)</f>
        <v>199015.001869112</v>
      </c>
      <c r="E1238" s="43" t="n">
        <f aca="false">-PERCENTILE(Prices_MTM!I1221:I1470,1-Inputs!$B$9)</f>
        <v>252805</v>
      </c>
      <c r="F1238" s="43" t="n">
        <f aca="false">NORMSINV(Inputs!$B$9)*STDEV(Prices_MTM!I1221:I1470)</f>
        <v>281470.715031655</v>
      </c>
      <c r="G1238" s="52" t="n">
        <f aca="false">IF(-B1238&gt;C1238,1,0)</f>
        <v>0</v>
      </c>
      <c r="H1238" s="52" t="n">
        <f aca="false">IF(-B1238&gt;D1238,1,0)</f>
        <v>0</v>
      </c>
      <c r="I1238" s="52" t="n">
        <f aca="false">IF(-B1238&gt;E1238,1,0)</f>
        <v>0</v>
      </c>
      <c r="J1238" s="52" t="n">
        <f aca="false">IF(-B1238&gt;F1238,1,0)</f>
        <v>0</v>
      </c>
    </row>
    <row r="1239" customFormat="false" ht="15" hidden="false" customHeight="false" outlineLevel="0" collapsed="false">
      <c r="A1239" s="51" t="n">
        <f aca="false">Prices_MTM!A1472</f>
        <v>39510</v>
      </c>
      <c r="B1239" s="43" t="n">
        <f aca="false">Prices_MTM!I1472</f>
        <v>17500.0000000004</v>
      </c>
      <c r="C1239" s="43" t="n">
        <f aca="false">-PERCENTILE(Prices_MTM!I1222:I1471,1-Inputs!$B$8)</f>
        <v>184525</v>
      </c>
      <c r="D1239" s="43" t="n">
        <f aca="false">NORMSINV(Inputs!$B$8)*STDEV(Prices_MTM!I1222:I1471)</f>
        <v>199271.77787343</v>
      </c>
      <c r="E1239" s="43" t="n">
        <f aca="false">-PERCENTILE(Prices_MTM!I1222:I1471,1-Inputs!$B$9)</f>
        <v>252805</v>
      </c>
      <c r="F1239" s="43" t="n">
        <f aca="false">NORMSINV(Inputs!$B$9)*STDEV(Prices_MTM!I1222:I1471)</f>
        <v>281833.878234729</v>
      </c>
      <c r="G1239" s="52" t="n">
        <f aca="false">IF(-B1239&gt;C1239,1,0)</f>
        <v>0</v>
      </c>
      <c r="H1239" s="52" t="n">
        <f aca="false">IF(-B1239&gt;D1239,1,0)</f>
        <v>0</v>
      </c>
      <c r="I1239" s="52" t="n">
        <f aca="false">IF(-B1239&gt;E1239,1,0)</f>
        <v>0</v>
      </c>
      <c r="J1239" s="52" t="n">
        <f aca="false">IF(-B1239&gt;F1239,1,0)</f>
        <v>0</v>
      </c>
    </row>
    <row r="1240" customFormat="false" ht="15" hidden="false" customHeight="false" outlineLevel="0" collapsed="false">
      <c r="A1240" s="51" t="n">
        <f aca="false">Prices_MTM!A1473</f>
        <v>39511</v>
      </c>
      <c r="B1240" s="43" t="n">
        <f aca="false">Prices_MTM!I1473</f>
        <v>-108500</v>
      </c>
      <c r="C1240" s="43" t="n">
        <f aca="false">-PERCENTILE(Prices_MTM!I1223:I1472,1-Inputs!$B$8)</f>
        <v>184525</v>
      </c>
      <c r="D1240" s="43" t="n">
        <f aca="false">NORMSINV(Inputs!$B$8)*STDEV(Prices_MTM!I1223:I1472)</f>
        <v>199114.266120196</v>
      </c>
      <c r="E1240" s="43" t="n">
        <f aca="false">-PERCENTILE(Prices_MTM!I1223:I1472,1-Inputs!$B$9)</f>
        <v>252805</v>
      </c>
      <c r="F1240" s="43" t="n">
        <f aca="false">NORMSINV(Inputs!$B$9)*STDEV(Prices_MTM!I1223:I1472)</f>
        <v>281611.106356265</v>
      </c>
      <c r="G1240" s="52" t="n">
        <f aca="false">IF(-B1240&gt;C1240,1,0)</f>
        <v>0</v>
      </c>
      <c r="H1240" s="52" t="n">
        <f aca="false">IF(-B1240&gt;D1240,1,0)</f>
        <v>0</v>
      </c>
      <c r="I1240" s="52" t="n">
        <f aca="false">IF(-B1240&gt;E1240,1,0)</f>
        <v>0</v>
      </c>
      <c r="J1240" s="52" t="n">
        <f aca="false">IF(-B1240&gt;F1240,1,0)</f>
        <v>0</v>
      </c>
    </row>
    <row r="1241" customFormat="false" ht="15" hidden="false" customHeight="false" outlineLevel="0" collapsed="false">
      <c r="A1241" s="51" t="n">
        <f aca="false">Prices_MTM!A1474</f>
        <v>39512</v>
      </c>
      <c r="B1241" s="43" t="n">
        <f aca="false">Prices_MTM!I1474</f>
        <v>355500</v>
      </c>
      <c r="C1241" s="43" t="n">
        <f aca="false">-PERCENTILE(Prices_MTM!I1224:I1473,1-Inputs!$B$8)</f>
        <v>184525</v>
      </c>
      <c r="D1241" s="43" t="n">
        <f aca="false">NORMSINV(Inputs!$B$8)*STDEV(Prices_MTM!I1224:I1473)</f>
        <v>199315.706845219</v>
      </c>
      <c r="E1241" s="43" t="n">
        <f aca="false">-PERCENTILE(Prices_MTM!I1224:I1473,1-Inputs!$B$9)</f>
        <v>252805</v>
      </c>
      <c r="F1241" s="43" t="n">
        <f aca="false">NORMSINV(Inputs!$B$9)*STDEV(Prices_MTM!I1224:I1473)</f>
        <v>281896.007817845</v>
      </c>
      <c r="G1241" s="52" t="n">
        <f aca="false">IF(-B1241&gt;C1241,1,0)</f>
        <v>0</v>
      </c>
      <c r="H1241" s="52" t="n">
        <f aca="false">IF(-B1241&gt;D1241,1,0)</f>
        <v>0</v>
      </c>
      <c r="I1241" s="52" t="n">
        <f aca="false">IF(-B1241&gt;E1241,1,0)</f>
        <v>0</v>
      </c>
      <c r="J1241" s="52" t="n">
        <f aca="false">IF(-B1241&gt;F1241,1,0)</f>
        <v>0</v>
      </c>
    </row>
    <row r="1242" customFormat="false" ht="15" hidden="false" customHeight="false" outlineLevel="0" collapsed="false">
      <c r="A1242" s="51" t="n">
        <f aca="false">Prices_MTM!A1475</f>
        <v>39513</v>
      </c>
      <c r="B1242" s="43" t="n">
        <f aca="false">Prices_MTM!I1475</f>
        <v>-19999.9999999996</v>
      </c>
      <c r="C1242" s="43" t="n">
        <f aca="false">-PERCENTILE(Prices_MTM!I1225:I1474,1-Inputs!$B$8)</f>
        <v>184525</v>
      </c>
      <c r="D1242" s="43" t="n">
        <f aca="false">NORMSINV(Inputs!$B$8)*STDEV(Prices_MTM!I1225:I1474)</f>
        <v>202380.050799964</v>
      </c>
      <c r="E1242" s="43" t="n">
        <f aca="false">-PERCENTILE(Prices_MTM!I1225:I1474,1-Inputs!$B$9)</f>
        <v>252805</v>
      </c>
      <c r="F1242" s="43" t="n">
        <f aca="false">NORMSINV(Inputs!$B$9)*STDEV(Prices_MTM!I1225:I1474)</f>
        <v>286229.967951224</v>
      </c>
      <c r="G1242" s="52" t="n">
        <f aca="false">IF(-B1242&gt;C1242,1,0)</f>
        <v>0</v>
      </c>
      <c r="H1242" s="52" t="n">
        <f aca="false">IF(-B1242&gt;D1242,1,0)</f>
        <v>0</v>
      </c>
      <c r="I1242" s="52" t="n">
        <f aca="false">IF(-B1242&gt;E1242,1,0)</f>
        <v>0</v>
      </c>
      <c r="J1242" s="52" t="n">
        <f aca="false">IF(-B1242&gt;F1242,1,0)</f>
        <v>0</v>
      </c>
    </row>
    <row r="1243" customFormat="false" ht="15" hidden="false" customHeight="false" outlineLevel="0" collapsed="false">
      <c r="A1243" s="51" t="n">
        <f aca="false">Prices_MTM!A1476</f>
        <v>39514</v>
      </c>
      <c r="B1243" s="43" t="n">
        <f aca="false">Prices_MTM!I1476</f>
        <v>-98499.9999999999</v>
      </c>
      <c r="C1243" s="43" t="n">
        <f aca="false">-PERCENTILE(Prices_MTM!I1226:I1475,1-Inputs!$B$8)</f>
        <v>184525</v>
      </c>
      <c r="D1243" s="43" t="n">
        <f aca="false">NORMSINV(Inputs!$B$8)*STDEV(Prices_MTM!I1226:I1475)</f>
        <v>202399.940621816</v>
      </c>
      <c r="E1243" s="43" t="n">
        <f aca="false">-PERCENTILE(Prices_MTM!I1226:I1475,1-Inputs!$B$9)</f>
        <v>252805</v>
      </c>
      <c r="F1243" s="43" t="n">
        <f aca="false">NORMSINV(Inputs!$B$9)*STDEV(Prices_MTM!I1226:I1475)</f>
        <v>286258.098505835</v>
      </c>
      <c r="G1243" s="52" t="n">
        <f aca="false">IF(-B1243&gt;C1243,1,0)</f>
        <v>0</v>
      </c>
      <c r="H1243" s="52" t="n">
        <f aca="false">IF(-B1243&gt;D1243,1,0)</f>
        <v>0</v>
      </c>
      <c r="I1243" s="52" t="n">
        <f aca="false">IF(-B1243&gt;E1243,1,0)</f>
        <v>0</v>
      </c>
      <c r="J1243" s="52" t="n">
        <f aca="false">IF(-B1243&gt;F1243,1,0)</f>
        <v>0</v>
      </c>
    </row>
    <row r="1244" customFormat="false" ht="15" hidden="false" customHeight="false" outlineLevel="0" collapsed="false">
      <c r="A1244" s="51" t="n">
        <f aca="false">Prices_MTM!A1477</f>
        <v>39517</v>
      </c>
      <c r="B1244" s="43" t="n">
        <f aca="false">Prices_MTM!I1477</f>
        <v>244500</v>
      </c>
      <c r="C1244" s="43" t="n">
        <f aca="false">-PERCENTILE(Prices_MTM!I1227:I1476,1-Inputs!$B$8)</f>
        <v>184525</v>
      </c>
      <c r="D1244" s="43" t="n">
        <f aca="false">NORMSINV(Inputs!$B$8)*STDEV(Prices_MTM!I1227:I1476)</f>
        <v>202671.364186104</v>
      </c>
      <c r="E1244" s="43" t="n">
        <f aca="false">-PERCENTILE(Prices_MTM!I1227:I1476,1-Inputs!$B$9)</f>
        <v>252805</v>
      </c>
      <c r="F1244" s="43" t="n">
        <f aca="false">NORMSINV(Inputs!$B$9)*STDEV(Prices_MTM!I1227:I1476)</f>
        <v>286641.978032499</v>
      </c>
      <c r="G1244" s="52" t="n">
        <f aca="false">IF(-B1244&gt;C1244,1,0)</f>
        <v>0</v>
      </c>
      <c r="H1244" s="52" t="n">
        <f aca="false">IF(-B1244&gt;D1244,1,0)</f>
        <v>0</v>
      </c>
      <c r="I1244" s="52" t="n">
        <f aca="false">IF(-B1244&gt;E1244,1,0)</f>
        <v>0</v>
      </c>
      <c r="J1244" s="52" t="n">
        <f aca="false">IF(-B1244&gt;F1244,1,0)</f>
        <v>0</v>
      </c>
    </row>
    <row r="1245" customFormat="false" ht="15" hidden="false" customHeight="false" outlineLevel="0" collapsed="false">
      <c r="A1245" s="51" t="n">
        <f aca="false">Prices_MTM!A1478</f>
        <v>39518</v>
      </c>
      <c r="B1245" s="43" t="n">
        <f aca="false">Prices_MTM!I1478</f>
        <v>10499.9999999997</v>
      </c>
      <c r="C1245" s="43" t="n">
        <f aca="false">-PERCENTILE(Prices_MTM!I1228:I1477,1-Inputs!$B$8)</f>
        <v>184525</v>
      </c>
      <c r="D1245" s="43" t="n">
        <f aca="false">NORMSINV(Inputs!$B$8)*STDEV(Prices_MTM!I1228:I1477)</f>
        <v>204140.981840288</v>
      </c>
      <c r="E1245" s="43" t="n">
        <f aca="false">-PERCENTILE(Prices_MTM!I1228:I1477,1-Inputs!$B$9)</f>
        <v>252805</v>
      </c>
      <c r="F1245" s="43" t="n">
        <f aca="false">NORMSINV(Inputs!$B$9)*STDEV(Prices_MTM!I1228:I1477)</f>
        <v>288720.486326152</v>
      </c>
      <c r="G1245" s="52" t="n">
        <f aca="false">IF(-B1245&gt;C1245,1,0)</f>
        <v>0</v>
      </c>
      <c r="H1245" s="52" t="n">
        <f aca="false">IF(-B1245&gt;D1245,1,0)</f>
        <v>0</v>
      </c>
      <c r="I1245" s="52" t="n">
        <f aca="false">IF(-B1245&gt;E1245,1,0)</f>
        <v>0</v>
      </c>
      <c r="J1245" s="52" t="n">
        <f aca="false">IF(-B1245&gt;F1245,1,0)</f>
        <v>0</v>
      </c>
    </row>
    <row r="1246" customFormat="false" ht="15" hidden="false" customHeight="false" outlineLevel="0" collapsed="false">
      <c r="A1246" s="51" t="n">
        <f aca="false">Prices_MTM!A1479</f>
        <v>39519</v>
      </c>
      <c r="B1246" s="43" t="n">
        <f aca="false">Prices_MTM!I1479</f>
        <v>52499.9999999999</v>
      </c>
      <c r="C1246" s="43" t="n">
        <f aca="false">-PERCENTILE(Prices_MTM!I1229:I1478,1-Inputs!$B$8)</f>
        <v>184525</v>
      </c>
      <c r="D1246" s="43" t="n">
        <f aca="false">NORMSINV(Inputs!$B$8)*STDEV(Prices_MTM!I1229:I1478)</f>
        <v>203659.76025442</v>
      </c>
      <c r="E1246" s="43" t="n">
        <f aca="false">-PERCENTILE(Prices_MTM!I1229:I1478,1-Inputs!$B$9)</f>
        <v>252805</v>
      </c>
      <c r="F1246" s="43" t="n">
        <f aca="false">NORMSINV(Inputs!$B$9)*STDEV(Prices_MTM!I1229:I1478)</f>
        <v>288039.885453902</v>
      </c>
      <c r="G1246" s="52" t="n">
        <f aca="false">IF(-B1246&gt;C1246,1,0)</f>
        <v>0</v>
      </c>
      <c r="H1246" s="52" t="n">
        <f aca="false">IF(-B1246&gt;D1246,1,0)</f>
        <v>0</v>
      </c>
      <c r="I1246" s="52" t="n">
        <f aca="false">IF(-B1246&gt;E1246,1,0)</f>
        <v>0</v>
      </c>
      <c r="J1246" s="52" t="n">
        <f aca="false">IF(-B1246&gt;F1246,1,0)</f>
        <v>0</v>
      </c>
    </row>
    <row r="1247" customFormat="false" ht="15" hidden="false" customHeight="false" outlineLevel="0" collapsed="false">
      <c r="A1247" s="51" t="n">
        <f aca="false">Prices_MTM!A1480</f>
        <v>39520</v>
      </c>
      <c r="B1247" s="43" t="n">
        <f aca="false">Prices_MTM!I1480</f>
        <v>-24500.0000000012</v>
      </c>
      <c r="C1247" s="43" t="n">
        <f aca="false">-PERCENTILE(Prices_MTM!I1230:I1479,1-Inputs!$B$8)</f>
        <v>184525</v>
      </c>
      <c r="D1247" s="43" t="n">
        <f aca="false">NORMSINV(Inputs!$B$8)*STDEV(Prices_MTM!I1230:I1479)</f>
        <v>203186.904902284</v>
      </c>
      <c r="E1247" s="43" t="n">
        <f aca="false">-PERCENTILE(Prices_MTM!I1230:I1479,1-Inputs!$B$9)</f>
        <v>252805</v>
      </c>
      <c r="F1247" s="43" t="n">
        <f aca="false">NORMSINV(Inputs!$B$9)*STDEV(Prices_MTM!I1230:I1479)</f>
        <v>287371.117105676</v>
      </c>
      <c r="G1247" s="52" t="n">
        <f aca="false">IF(-B1247&gt;C1247,1,0)</f>
        <v>0</v>
      </c>
      <c r="H1247" s="52" t="n">
        <f aca="false">IF(-B1247&gt;D1247,1,0)</f>
        <v>0</v>
      </c>
      <c r="I1247" s="52" t="n">
        <f aca="false">IF(-B1247&gt;E1247,1,0)</f>
        <v>0</v>
      </c>
      <c r="J1247" s="52" t="n">
        <f aca="false">IF(-B1247&gt;F1247,1,0)</f>
        <v>0</v>
      </c>
    </row>
    <row r="1248" customFormat="false" ht="15" hidden="false" customHeight="false" outlineLevel="0" collapsed="false">
      <c r="A1248" s="51" t="n">
        <f aca="false">Prices_MTM!A1481</f>
        <v>39521</v>
      </c>
      <c r="B1248" s="43" t="n">
        <f aca="false">Prices_MTM!I1481</f>
        <v>-16999.9999999988</v>
      </c>
      <c r="C1248" s="43" t="n">
        <f aca="false">-PERCENTILE(Prices_MTM!I1231:I1480,1-Inputs!$B$8)</f>
        <v>184525</v>
      </c>
      <c r="D1248" s="43" t="n">
        <f aca="false">NORMSINV(Inputs!$B$8)*STDEV(Prices_MTM!I1231:I1480)</f>
        <v>202629.514311907</v>
      </c>
      <c r="E1248" s="43" t="n">
        <f aca="false">-PERCENTILE(Prices_MTM!I1231:I1480,1-Inputs!$B$9)</f>
        <v>252805</v>
      </c>
      <c r="F1248" s="43" t="n">
        <f aca="false">NORMSINV(Inputs!$B$9)*STDEV(Prices_MTM!I1231:I1480)</f>
        <v>286582.788956783</v>
      </c>
      <c r="G1248" s="52" t="n">
        <f aca="false">IF(-B1248&gt;C1248,1,0)</f>
        <v>0</v>
      </c>
      <c r="H1248" s="52" t="n">
        <f aca="false">IF(-B1248&gt;D1248,1,0)</f>
        <v>0</v>
      </c>
      <c r="I1248" s="52" t="n">
        <f aca="false">IF(-B1248&gt;E1248,1,0)</f>
        <v>0</v>
      </c>
      <c r="J1248" s="52" t="n">
        <f aca="false">IF(-B1248&gt;F1248,1,0)</f>
        <v>0</v>
      </c>
    </row>
    <row r="1249" customFormat="false" ht="15" hidden="false" customHeight="false" outlineLevel="0" collapsed="false">
      <c r="A1249" s="51" t="n">
        <f aca="false">Prices_MTM!A1482</f>
        <v>39524</v>
      </c>
      <c r="B1249" s="43" t="n">
        <f aca="false">Prices_MTM!I1482</f>
        <v>-191500.000000001</v>
      </c>
      <c r="C1249" s="43" t="n">
        <f aca="false">-PERCENTILE(Prices_MTM!I1232:I1481,1-Inputs!$B$8)</f>
        <v>184525</v>
      </c>
      <c r="D1249" s="43" t="n">
        <f aca="false">NORMSINV(Inputs!$B$8)*STDEV(Prices_MTM!I1232:I1481)</f>
        <v>202622.925231272</v>
      </c>
      <c r="E1249" s="43" t="n">
        <f aca="false">-PERCENTILE(Prices_MTM!I1232:I1481,1-Inputs!$B$9)</f>
        <v>252805</v>
      </c>
      <c r="F1249" s="43" t="n">
        <f aca="false">NORMSINV(Inputs!$B$9)*STDEV(Prices_MTM!I1232:I1481)</f>
        <v>286573.469894299</v>
      </c>
      <c r="G1249" s="52" t="n">
        <f aca="false">IF(-B1249&gt;C1249,1,0)</f>
        <v>1</v>
      </c>
      <c r="H1249" s="52" t="n">
        <f aca="false">IF(-B1249&gt;D1249,1,0)</f>
        <v>0</v>
      </c>
      <c r="I1249" s="52" t="n">
        <f aca="false">IF(-B1249&gt;E1249,1,0)</f>
        <v>0</v>
      </c>
      <c r="J1249" s="52" t="n">
        <f aca="false">IF(-B1249&gt;F1249,1,0)</f>
        <v>0</v>
      </c>
    </row>
    <row r="1250" customFormat="false" ht="15" hidden="false" customHeight="false" outlineLevel="0" collapsed="false">
      <c r="A1250" s="51" t="n">
        <f aca="false">Prices_MTM!A1483</f>
        <v>39525</v>
      </c>
      <c r="B1250" s="43" t="n">
        <f aca="false">Prices_MTM!I1483</f>
        <v>336000</v>
      </c>
      <c r="C1250" s="43" t="n">
        <f aca="false">-PERCENTILE(Prices_MTM!I1233:I1482,1-Inputs!$B$8)</f>
        <v>189475</v>
      </c>
      <c r="D1250" s="43" t="n">
        <f aca="false">NORMSINV(Inputs!$B$8)*STDEV(Prices_MTM!I1233:I1482)</f>
        <v>203652.384539984</v>
      </c>
      <c r="E1250" s="43" t="n">
        <f aca="false">-PERCENTILE(Prices_MTM!I1233:I1482,1-Inputs!$B$9)</f>
        <v>252805</v>
      </c>
      <c r="F1250" s="43" t="n">
        <f aca="false">NORMSINV(Inputs!$B$9)*STDEV(Prices_MTM!I1233:I1482)</f>
        <v>288029.453840221</v>
      </c>
      <c r="G1250" s="52" t="n">
        <f aca="false">IF(-B1250&gt;C1250,1,0)</f>
        <v>0</v>
      </c>
      <c r="H1250" s="52" t="n">
        <f aca="false">IF(-B1250&gt;D1250,1,0)</f>
        <v>0</v>
      </c>
      <c r="I1250" s="52" t="n">
        <f aca="false">IF(-B1250&gt;E1250,1,0)</f>
        <v>0</v>
      </c>
      <c r="J1250" s="52" t="n">
        <f aca="false">IF(-B1250&gt;F1250,1,0)</f>
        <v>0</v>
      </c>
    </row>
    <row r="1251" customFormat="false" ht="15" hidden="false" customHeight="false" outlineLevel="0" collapsed="false">
      <c r="A1251" s="51" t="n">
        <f aca="false">Prices_MTM!A1484</f>
        <v>39526</v>
      </c>
      <c r="B1251" s="43" t="n">
        <f aca="false">Prices_MTM!I1484</f>
        <v>-497000</v>
      </c>
      <c r="C1251" s="43" t="n">
        <f aca="false">-PERCENTILE(Prices_MTM!I1234:I1483,1-Inputs!$B$8)</f>
        <v>189475</v>
      </c>
      <c r="D1251" s="43" t="n">
        <f aca="false">NORMSINV(Inputs!$B$8)*STDEV(Prices_MTM!I1234:I1483)</f>
        <v>206260.827200098</v>
      </c>
      <c r="E1251" s="43" t="n">
        <f aca="false">-PERCENTILE(Prices_MTM!I1234:I1483,1-Inputs!$B$9)</f>
        <v>252805</v>
      </c>
      <c r="F1251" s="43" t="n">
        <f aca="false">NORMSINV(Inputs!$B$9)*STDEV(Prices_MTM!I1234:I1483)</f>
        <v>291718.624072445</v>
      </c>
      <c r="G1251" s="52" t="n">
        <f aca="false">IF(-B1251&gt;C1251,1,0)</f>
        <v>1</v>
      </c>
      <c r="H1251" s="52" t="n">
        <f aca="false">IF(-B1251&gt;D1251,1,0)</f>
        <v>1</v>
      </c>
      <c r="I1251" s="52" t="n">
        <f aca="false">IF(-B1251&gt;E1251,1,0)</f>
        <v>1</v>
      </c>
      <c r="J1251" s="52" t="n">
        <f aca="false">IF(-B1251&gt;F1251,1,0)</f>
        <v>1</v>
      </c>
    </row>
    <row r="1252" customFormat="false" ht="15" hidden="false" customHeight="false" outlineLevel="0" collapsed="false">
      <c r="A1252" s="51" t="n">
        <f aca="false">Prices_MTM!A1485</f>
        <v>39527</v>
      </c>
      <c r="B1252" s="43" t="n">
        <f aca="false">Prices_MTM!I1485</f>
        <v>75499.9999999996</v>
      </c>
      <c r="C1252" s="43" t="n">
        <f aca="false">-PERCENTILE(Prices_MTM!I1235:I1484,1-Inputs!$B$8)</f>
        <v>193700</v>
      </c>
      <c r="D1252" s="43" t="n">
        <f aca="false">NORMSINV(Inputs!$B$8)*STDEV(Prices_MTM!I1235:I1484)</f>
        <v>212930.699770027</v>
      </c>
      <c r="E1252" s="43" t="n">
        <f aca="false">-PERCENTILE(Prices_MTM!I1235:I1484,1-Inputs!$B$9)</f>
        <v>272330</v>
      </c>
      <c r="F1252" s="43" t="n">
        <f aca="false">NORMSINV(Inputs!$B$9)*STDEV(Prices_MTM!I1235:I1484)</f>
        <v>301151.952132119</v>
      </c>
      <c r="G1252" s="52" t="n">
        <f aca="false">IF(-B1252&gt;C1252,1,0)</f>
        <v>0</v>
      </c>
      <c r="H1252" s="52" t="n">
        <f aca="false">IF(-B1252&gt;D1252,1,0)</f>
        <v>0</v>
      </c>
      <c r="I1252" s="52" t="n">
        <f aca="false">IF(-B1252&gt;E1252,1,0)</f>
        <v>0</v>
      </c>
      <c r="J1252" s="52" t="n">
        <f aca="false">IF(-B1252&gt;F1252,1,0)</f>
        <v>0</v>
      </c>
    </row>
    <row r="1253" customFormat="false" ht="15" hidden="false" customHeight="false" outlineLevel="0" collapsed="false">
      <c r="A1253" s="51" t="n">
        <f aca="false">Prices_MTM!A1486</f>
        <v>39531</v>
      </c>
      <c r="B1253" s="43" t="n">
        <f aca="false">Prices_MTM!I1486</f>
        <v>-144499.999999999</v>
      </c>
      <c r="C1253" s="43" t="n">
        <f aca="false">-PERCENTILE(Prices_MTM!I1236:I1485,1-Inputs!$B$8)</f>
        <v>193700</v>
      </c>
      <c r="D1253" s="43" t="n">
        <f aca="false">NORMSINV(Inputs!$B$8)*STDEV(Prices_MTM!I1236:I1485)</f>
        <v>213032.882241645</v>
      </c>
      <c r="E1253" s="43" t="n">
        <f aca="false">-PERCENTILE(Prices_MTM!I1236:I1485,1-Inputs!$B$9)</f>
        <v>272330</v>
      </c>
      <c r="F1253" s="43" t="n">
        <f aca="false">NORMSINV(Inputs!$B$9)*STDEV(Prices_MTM!I1236:I1485)</f>
        <v>301296.47075172</v>
      </c>
      <c r="G1253" s="52" t="n">
        <f aca="false">IF(-B1253&gt;C1253,1,0)</f>
        <v>0</v>
      </c>
      <c r="H1253" s="52" t="n">
        <f aca="false">IF(-B1253&gt;D1253,1,0)</f>
        <v>0</v>
      </c>
      <c r="I1253" s="52" t="n">
        <f aca="false">IF(-B1253&gt;E1253,1,0)</f>
        <v>0</v>
      </c>
      <c r="J1253" s="52" t="n">
        <f aca="false">IF(-B1253&gt;F1253,1,0)</f>
        <v>0</v>
      </c>
    </row>
    <row r="1254" customFormat="false" ht="15" hidden="false" customHeight="false" outlineLevel="0" collapsed="false">
      <c r="A1254" s="51" t="n">
        <f aca="false">Prices_MTM!A1487</f>
        <v>39532</v>
      </c>
      <c r="B1254" s="43" t="n">
        <f aca="false">Prices_MTM!I1487</f>
        <v>59000.0000000003</v>
      </c>
      <c r="C1254" s="43" t="n">
        <f aca="false">-PERCENTILE(Prices_MTM!I1237:I1486,1-Inputs!$B$8)</f>
        <v>193700</v>
      </c>
      <c r="D1254" s="43" t="n">
        <f aca="false">NORMSINV(Inputs!$B$8)*STDEV(Prices_MTM!I1237:I1486)</f>
        <v>213593.985042348</v>
      </c>
      <c r="E1254" s="43" t="n">
        <f aca="false">-PERCENTILE(Prices_MTM!I1237:I1486,1-Inputs!$B$9)</f>
        <v>272330</v>
      </c>
      <c r="F1254" s="43" t="n">
        <f aca="false">NORMSINV(Inputs!$B$9)*STDEV(Prices_MTM!I1237:I1486)</f>
        <v>302090.049150518</v>
      </c>
      <c r="G1254" s="52" t="n">
        <f aca="false">IF(-B1254&gt;C1254,1,0)</f>
        <v>0</v>
      </c>
      <c r="H1254" s="52" t="n">
        <f aca="false">IF(-B1254&gt;D1254,1,0)</f>
        <v>0</v>
      </c>
      <c r="I1254" s="52" t="n">
        <f aca="false">IF(-B1254&gt;E1254,1,0)</f>
        <v>0</v>
      </c>
      <c r="J1254" s="52" t="n">
        <f aca="false">IF(-B1254&gt;F1254,1,0)</f>
        <v>0</v>
      </c>
    </row>
    <row r="1255" customFormat="false" ht="15" hidden="false" customHeight="false" outlineLevel="0" collapsed="false">
      <c r="A1255" s="51" t="n">
        <f aca="false">Prices_MTM!A1488</f>
        <v>39533</v>
      </c>
      <c r="B1255" s="43" t="n">
        <f aca="false">Prices_MTM!I1488</f>
        <v>259000</v>
      </c>
      <c r="C1255" s="43" t="n">
        <f aca="false">-PERCENTILE(Prices_MTM!I1238:I1487,1-Inputs!$B$8)</f>
        <v>193700</v>
      </c>
      <c r="D1255" s="43" t="n">
        <f aca="false">NORMSINV(Inputs!$B$8)*STDEV(Prices_MTM!I1238:I1487)</f>
        <v>212135.520855689</v>
      </c>
      <c r="E1255" s="43" t="n">
        <f aca="false">-PERCENTILE(Prices_MTM!I1238:I1487,1-Inputs!$B$9)</f>
        <v>272330</v>
      </c>
      <c r="F1255" s="43" t="n">
        <f aca="false">NORMSINV(Inputs!$B$9)*STDEV(Prices_MTM!I1238:I1487)</f>
        <v>300027.315418832</v>
      </c>
      <c r="G1255" s="52" t="n">
        <f aca="false">IF(-B1255&gt;C1255,1,0)</f>
        <v>0</v>
      </c>
      <c r="H1255" s="52" t="n">
        <f aca="false">IF(-B1255&gt;D1255,1,0)</f>
        <v>0</v>
      </c>
      <c r="I1255" s="52" t="n">
        <f aca="false">IF(-B1255&gt;E1255,1,0)</f>
        <v>0</v>
      </c>
      <c r="J1255" s="52" t="n">
        <f aca="false">IF(-B1255&gt;F1255,1,0)</f>
        <v>0</v>
      </c>
    </row>
    <row r="1256" customFormat="false" ht="15" hidden="false" customHeight="false" outlineLevel="0" collapsed="false">
      <c r="A1256" s="51" t="n">
        <f aca="false">Prices_MTM!A1489</f>
        <v>39534</v>
      </c>
      <c r="B1256" s="43" t="n">
        <f aca="false">Prices_MTM!I1489</f>
        <v>120000</v>
      </c>
      <c r="C1256" s="43" t="n">
        <f aca="false">-PERCENTILE(Prices_MTM!I1239:I1488,1-Inputs!$B$8)</f>
        <v>193700</v>
      </c>
      <c r="D1256" s="43" t="n">
        <f aca="false">NORMSINV(Inputs!$B$8)*STDEV(Prices_MTM!I1239:I1488)</f>
        <v>213724.331999662</v>
      </c>
      <c r="E1256" s="43" t="n">
        <f aca="false">-PERCENTILE(Prices_MTM!I1239:I1488,1-Inputs!$B$9)</f>
        <v>272330</v>
      </c>
      <c r="F1256" s="43" t="n">
        <f aca="false">NORMSINV(Inputs!$B$9)*STDEV(Prices_MTM!I1239:I1488)</f>
        <v>302274.401339713</v>
      </c>
      <c r="G1256" s="52" t="n">
        <f aca="false">IF(-B1256&gt;C1256,1,0)</f>
        <v>0</v>
      </c>
      <c r="H1256" s="52" t="n">
        <f aca="false">IF(-B1256&gt;D1256,1,0)</f>
        <v>0</v>
      </c>
      <c r="I1256" s="52" t="n">
        <f aca="false">IF(-B1256&gt;E1256,1,0)</f>
        <v>0</v>
      </c>
      <c r="J1256" s="52" t="n">
        <f aca="false">IF(-B1256&gt;F1256,1,0)</f>
        <v>0</v>
      </c>
    </row>
    <row r="1257" customFormat="false" ht="15" hidden="false" customHeight="false" outlineLevel="0" collapsed="false">
      <c r="A1257" s="51" t="n">
        <f aca="false">Prices_MTM!A1490</f>
        <v>39535</v>
      </c>
      <c r="B1257" s="43" t="n">
        <f aca="false">Prices_MTM!I1490</f>
        <v>-136500</v>
      </c>
      <c r="C1257" s="43" t="n">
        <f aca="false">-PERCENTILE(Prices_MTM!I1240:I1489,1-Inputs!$B$8)</f>
        <v>193700</v>
      </c>
      <c r="D1257" s="43" t="n">
        <f aca="false">NORMSINV(Inputs!$B$8)*STDEV(Prices_MTM!I1240:I1489)</f>
        <v>214029.487833169</v>
      </c>
      <c r="E1257" s="43" t="n">
        <f aca="false">-PERCENTILE(Prices_MTM!I1240:I1489,1-Inputs!$B$9)</f>
        <v>272330</v>
      </c>
      <c r="F1257" s="43" t="n">
        <f aca="false">NORMSINV(Inputs!$B$9)*STDEV(Prices_MTM!I1240:I1489)</f>
        <v>302705.989058461</v>
      </c>
      <c r="G1257" s="52" t="n">
        <f aca="false">IF(-B1257&gt;C1257,1,0)</f>
        <v>0</v>
      </c>
      <c r="H1257" s="52" t="n">
        <f aca="false">IF(-B1257&gt;D1257,1,0)</f>
        <v>0</v>
      </c>
      <c r="I1257" s="52" t="n">
        <f aca="false">IF(-B1257&gt;E1257,1,0)</f>
        <v>0</v>
      </c>
      <c r="J1257" s="52" t="n">
        <f aca="false">IF(-B1257&gt;F1257,1,0)</f>
        <v>0</v>
      </c>
    </row>
    <row r="1258" customFormat="false" ht="15" hidden="false" customHeight="false" outlineLevel="0" collapsed="false">
      <c r="A1258" s="51" t="n">
        <f aca="false">Prices_MTM!A1491</f>
        <v>39538</v>
      </c>
      <c r="B1258" s="43" t="n">
        <f aca="false">Prices_MTM!I1491</f>
        <v>-387499.999999999</v>
      </c>
      <c r="C1258" s="43" t="n">
        <f aca="false">-PERCENTILE(Prices_MTM!I1241:I1490,1-Inputs!$B$8)</f>
        <v>193700</v>
      </c>
      <c r="D1258" s="43" t="n">
        <f aca="false">NORMSINV(Inputs!$B$8)*STDEV(Prices_MTM!I1241:I1490)</f>
        <v>214207.203991017</v>
      </c>
      <c r="E1258" s="43" t="n">
        <f aca="false">-PERCENTILE(Prices_MTM!I1241:I1490,1-Inputs!$B$9)</f>
        <v>272330</v>
      </c>
      <c r="F1258" s="43" t="n">
        <f aca="false">NORMSINV(Inputs!$B$9)*STDEV(Prices_MTM!I1241:I1490)</f>
        <v>302957.336411939</v>
      </c>
      <c r="G1258" s="52" t="n">
        <f aca="false">IF(-B1258&gt;C1258,1,0)</f>
        <v>1</v>
      </c>
      <c r="H1258" s="52" t="n">
        <f aca="false">IF(-B1258&gt;D1258,1,0)</f>
        <v>1</v>
      </c>
      <c r="I1258" s="52" t="n">
        <f aca="false">IF(-B1258&gt;E1258,1,0)</f>
        <v>1</v>
      </c>
      <c r="J1258" s="52" t="n">
        <f aca="false">IF(-B1258&gt;F1258,1,0)</f>
        <v>1</v>
      </c>
    </row>
    <row r="1259" customFormat="false" ht="15" hidden="false" customHeight="false" outlineLevel="0" collapsed="false">
      <c r="A1259" s="51" t="n">
        <f aca="false">Prices_MTM!A1492</f>
        <v>39539</v>
      </c>
      <c r="B1259" s="43" t="n">
        <f aca="false">Prices_MTM!I1492</f>
        <v>120000</v>
      </c>
      <c r="C1259" s="43" t="n">
        <f aca="false">-PERCENTILE(Prices_MTM!I1242:I1491,1-Inputs!$B$8)</f>
        <v>197150</v>
      </c>
      <c r="D1259" s="43" t="n">
        <f aca="false">NORMSINV(Inputs!$B$8)*STDEV(Prices_MTM!I1242:I1491)</f>
        <v>218146.889538094</v>
      </c>
      <c r="E1259" s="43" t="n">
        <f aca="false">-PERCENTILE(Prices_MTM!I1242:I1491,1-Inputs!$B$9)</f>
        <v>300485</v>
      </c>
      <c r="F1259" s="43" t="n">
        <f aca="false">NORMSINV(Inputs!$B$9)*STDEV(Prices_MTM!I1242:I1491)</f>
        <v>308529.308863869</v>
      </c>
      <c r="G1259" s="52" t="n">
        <f aca="false">IF(-B1259&gt;C1259,1,0)</f>
        <v>0</v>
      </c>
      <c r="H1259" s="52" t="n">
        <f aca="false">IF(-B1259&gt;D1259,1,0)</f>
        <v>0</v>
      </c>
      <c r="I1259" s="52" t="n">
        <f aca="false">IF(-B1259&gt;E1259,1,0)</f>
        <v>0</v>
      </c>
      <c r="J1259" s="52" t="n">
        <f aca="false">IF(-B1259&gt;F1259,1,0)</f>
        <v>0</v>
      </c>
    </row>
    <row r="1260" customFormat="false" ht="15" hidden="false" customHeight="false" outlineLevel="0" collapsed="false">
      <c r="A1260" s="51" t="n">
        <f aca="false">Prices_MTM!A1493</f>
        <v>39540</v>
      </c>
      <c r="B1260" s="43" t="n">
        <f aca="false">Prices_MTM!I1493</f>
        <v>383000</v>
      </c>
      <c r="C1260" s="43" t="n">
        <f aca="false">-PERCENTILE(Prices_MTM!I1243:I1492,1-Inputs!$B$8)</f>
        <v>197150</v>
      </c>
      <c r="D1260" s="43" t="n">
        <f aca="false">NORMSINV(Inputs!$B$8)*STDEV(Prices_MTM!I1243:I1492)</f>
        <v>217977.619064007</v>
      </c>
      <c r="E1260" s="43" t="n">
        <f aca="false">-PERCENTILE(Prices_MTM!I1243:I1492,1-Inputs!$B$9)</f>
        <v>300485</v>
      </c>
      <c r="F1260" s="43" t="n">
        <f aca="false">NORMSINV(Inputs!$B$9)*STDEV(Prices_MTM!I1243:I1492)</f>
        <v>308289.906402109</v>
      </c>
      <c r="G1260" s="52" t="n">
        <f aca="false">IF(-B1260&gt;C1260,1,0)</f>
        <v>0</v>
      </c>
      <c r="H1260" s="52" t="n">
        <f aca="false">IF(-B1260&gt;D1260,1,0)</f>
        <v>0</v>
      </c>
      <c r="I1260" s="52" t="n">
        <f aca="false">IF(-B1260&gt;E1260,1,0)</f>
        <v>0</v>
      </c>
      <c r="J1260" s="52" t="n">
        <f aca="false">IF(-B1260&gt;F1260,1,0)</f>
        <v>0</v>
      </c>
    </row>
    <row r="1261" customFormat="false" ht="15" hidden="false" customHeight="false" outlineLevel="0" collapsed="false">
      <c r="A1261" s="51" t="n">
        <f aca="false">Prices_MTM!A1494</f>
        <v>39541</v>
      </c>
      <c r="B1261" s="43" t="n">
        <f aca="false">Prices_MTM!I1494</f>
        <v>-264000</v>
      </c>
      <c r="C1261" s="43" t="n">
        <f aca="false">-PERCENTILE(Prices_MTM!I1244:I1493,1-Inputs!$B$8)</f>
        <v>197150</v>
      </c>
      <c r="D1261" s="43" t="n">
        <f aca="false">NORMSINV(Inputs!$B$8)*STDEV(Prices_MTM!I1244:I1493)</f>
        <v>221252.129759904</v>
      </c>
      <c r="E1261" s="43" t="n">
        <f aca="false">-PERCENTILE(Prices_MTM!I1244:I1493,1-Inputs!$B$9)</f>
        <v>300485</v>
      </c>
      <c r="F1261" s="43" t="n">
        <f aca="false">NORMSINV(Inputs!$B$9)*STDEV(Prices_MTM!I1244:I1493)</f>
        <v>312921.1093682</v>
      </c>
      <c r="G1261" s="52" t="n">
        <f aca="false">IF(-B1261&gt;C1261,1,0)</f>
        <v>1</v>
      </c>
      <c r="H1261" s="52" t="n">
        <f aca="false">IF(-B1261&gt;D1261,1,0)</f>
        <v>1</v>
      </c>
      <c r="I1261" s="52" t="n">
        <f aca="false">IF(-B1261&gt;E1261,1,0)</f>
        <v>0</v>
      </c>
      <c r="J1261" s="52" t="n">
        <f aca="false">IF(-B1261&gt;F1261,1,0)</f>
        <v>0</v>
      </c>
    </row>
    <row r="1262" customFormat="false" ht="15" hidden="false" customHeight="false" outlineLevel="0" collapsed="false">
      <c r="A1262" s="51" t="n">
        <f aca="false">Prices_MTM!A1495</f>
        <v>39542</v>
      </c>
      <c r="B1262" s="43" t="n">
        <f aca="false">Prices_MTM!I1495</f>
        <v>222000.000000001</v>
      </c>
      <c r="C1262" s="43" t="n">
        <f aca="false">-PERCENTILE(Prices_MTM!I1245:I1494,1-Inputs!$B$8)</f>
        <v>200425</v>
      </c>
      <c r="D1262" s="43" t="n">
        <f aca="false">NORMSINV(Inputs!$B$8)*STDEV(Prices_MTM!I1245:I1494)</f>
        <v>223060.992490675</v>
      </c>
      <c r="E1262" s="43" t="n">
        <f aca="false">-PERCENTILE(Prices_MTM!I1245:I1494,1-Inputs!$B$9)</f>
        <v>300485</v>
      </c>
      <c r="F1262" s="43" t="n">
        <f aca="false">NORMSINV(Inputs!$B$9)*STDEV(Prices_MTM!I1245:I1494)</f>
        <v>315479.418447628</v>
      </c>
      <c r="G1262" s="52" t="n">
        <f aca="false">IF(-B1262&gt;C1262,1,0)</f>
        <v>0</v>
      </c>
      <c r="H1262" s="52" t="n">
        <f aca="false">IF(-B1262&gt;D1262,1,0)</f>
        <v>0</v>
      </c>
      <c r="I1262" s="52" t="n">
        <f aca="false">IF(-B1262&gt;E1262,1,0)</f>
        <v>0</v>
      </c>
      <c r="J1262" s="52" t="n">
        <f aca="false">IF(-B1262&gt;F1262,1,0)</f>
        <v>0</v>
      </c>
    </row>
    <row r="1263" customFormat="false" ht="15" hidden="false" customHeight="false" outlineLevel="0" collapsed="false">
      <c r="A1263" s="51" t="n">
        <f aca="false">Prices_MTM!A1496</f>
        <v>39545</v>
      </c>
      <c r="B1263" s="43" t="n">
        <f aca="false">Prices_MTM!I1496</f>
        <v>93499.9999999988</v>
      </c>
      <c r="C1263" s="43" t="n">
        <f aca="false">-PERCENTILE(Prices_MTM!I1246:I1495,1-Inputs!$B$8)</f>
        <v>200425</v>
      </c>
      <c r="D1263" s="43" t="n">
        <f aca="false">NORMSINV(Inputs!$B$8)*STDEV(Prices_MTM!I1246:I1495)</f>
        <v>223888.926174886</v>
      </c>
      <c r="E1263" s="43" t="n">
        <f aca="false">-PERCENTILE(Prices_MTM!I1246:I1495,1-Inputs!$B$9)</f>
        <v>300485</v>
      </c>
      <c r="F1263" s="43" t="n">
        <f aca="false">NORMSINV(Inputs!$B$9)*STDEV(Prices_MTM!I1246:I1495)</f>
        <v>316650.380857019</v>
      </c>
      <c r="G1263" s="52" t="n">
        <f aca="false">IF(-B1263&gt;C1263,1,0)</f>
        <v>0</v>
      </c>
      <c r="H1263" s="52" t="n">
        <f aca="false">IF(-B1263&gt;D1263,1,0)</f>
        <v>0</v>
      </c>
      <c r="I1263" s="52" t="n">
        <f aca="false">IF(-B1263&gt;E1263,1,0)</f>
        <v>0</v>
      </c>
      <c r="J1263" s="52" t="n">
        <f aca="false">IF(-B1263&gt;F1263,1,0)</f>
        <v>0</v>
      </c>
    </row>
    <row r="1264" customFormat="false" ht="15" hidden="false" customHeight="false" outlineLevel="0" collapsed="false">
      <c r="A1264" s="51" t="n">
        <f aca="false">Prices_MTM!A1497</f>
        <v>39546</v>
      </c>
      <c r="B1264" s="43" t="n">
        <f aca="false">Prices_MTM!I1497</f>
        <v>9500.00000000131</v>
      </c>
      <c r="C1264" s="43" t="n">
        <f aca="false">-PERCENTILE(Prices_MTM!I1247:I1496,1-Inputs!$B$8)</f>
        <v>200425</v>
      </c>
      <c r="D1264" s="43" t="n">
        <f aca="false">NORMSINV(Inputs!$B$8)*STDEV(Prices_MTM!I1247:I1496)</f>
        <v>224030.88085559</v>
      </c>
      <c r="E1264" s="43" t="n">
        <f aca="false">-PERCENTILE(Prices_MTM!I1247:I1496,1-Inputs!$B$9)</f>
        <v>300485</v>
      </c>
      <c r="F1264" s="43" t="n">
        <f aca="false">NORMSINV(Inputs!$B$9)*STDEV(Prices_MTM!I1247:I1496)</f>
        <v>316851.15007092</v>
      </c>
      <c r="G1264" s="52" t="n">
        <f aca="false">IF(-B1264&gt;C1264,1,0)</f>
        <v>0</v>
      </c>
      <c r="H1264" s="52" t="n">
        <f aca="false">IF(-B1264&gt;D1264,1,0)</f>
        <v>0</v>
      </c>
      <c r="I1264" s="52" t="n">
        <f aca="false">IF(-B1264&gt;E1264,1,0)</f>
        <v>0</v>
      </c>
      <c r="J1264" s="52" t="n">
        <f aca="false">IF(-B1264&gt;F1264,1,0)</f>
        <v>0</v>
      </c>
    </row>
    <row r="1265" customFormat="false" ht="15" hidden="false" customHeight="false" outlineLevel="0" collapsed="false">
      <c r="A1265" s="51" t="n">
        <f aca="false">Prices_MTM!A1498</f>
        <v>39547</v>
      </c>
      <c r="B1265" s="43" t="n">
        <f aca="false">Prices_MTM!I1498</f>
        <v>114500</v>
      </c>
      <c r="C1265" s="43" t="n">
        <f aca="false">-PERCENTILE(Prices_MTM!I1248:I1497,1-Inputs!$B$8)</f>
        <v>200425</v>
      </c>
      <c r="D1265" s="43" t="n">
        <f aca="false">NORMSINV(Inputs!$B$8)*STDEV(Prices_MTM!I1248:I1497)</f>
        <v>223885.653559346</v>
      </c>
      <c r="E1265" s="43" t="n">
        <f aca="false">-PERCENTILE(Prices_MTM!I1248:I1497,1-Inputs!$B$9)</f>
        <v>300485</v>
      </c>
      <c r="F1265" s="43" t="n">
        <f aca="false">NORMSINV(Inputs!$B$9)*STDEV(Prices_MTM!I1248:I1497)</f>
        <v>316645.752334409</v>
      </c>
      <c r="G1265" s="52" t="n">
        <f aca="false">IF(-B1265&gt;C1265,1,0)</f>
        <v>0</v>
      </c>
      <c r="H1265" s="52" t="n">
        <f aca="false">IF(-B1265&gt;D1265,1,0)</f>
        <v>0</v>
      </c>
      <c r="I1265" s="52" t="n">
        <f aca="false">IF(-B1265&gt;E1265,1,0)</f>
        <v>0</v>
      </c>
      <c r="J1265" s="52" t="n">
        <f aca="false">IF(-B1265&gt;F1265,1,0)</f>
        <v>0</v>
      </c>
    </row>
    <row r="1266" customFormat="false" ht="15" hidden="false" customHeight="false" outlineLevel="0" collapsed="false">
      <c r="A1266" s="51" t="n">
        <f aca="false">Prices_MTM!A1499</f>
        <v>39548</v>
      </c>
      <c r="B1266" s="43" t="n">
        <f aca="false">Prices_MTM!I1499</f>
        <v>-77500.0000000013</v>
      </c>
      <c r="C1266" s="43" t="n">
        <f aca="false">-PERCENTILE(Prices_MTM!I1249:I1498,1-Inputs!$B$8)</f>
        <v>200425</v>
      </c>
      <c r="D1266" s="43" t="n">
        <f aca="false">NORMSINV(Inputs!$B$8)*STDEV(Prices_MTM!I1249:I1498)</f>
        <v>223446.964821648</v>
      </c>
      <c r="E1266" s="43" t="n">
        <f aca="false">-PERCENTILE(Prices_MTM!I1249:I1498,1-Inputs!$B$9)</f>
        <v>300485</v>
      </c>
      <c r="F1266" s="43" t="n">
        <f aca="false">NORMSINV(Inputs!$B$9)*STDEV(Prices_MTM!I1249:I1498)</f>
        <v>316025.306480998</v>
      </c>
      <c r="G1266" s="52" t="n">
        <f aca="false">IF(-B1266&gt;C1266,1,0)</f>
        <v>0</v>
      </c>
      <c r="H1266" s="52" t="n">
        <f aca="false">IF(-B1266&gt;D1266,1,0)</f>
        <v>0</v>
      </c>
      <c r="I1266" s="52" t="n">
        <f aca="false">IF(-B1266&gt;E1266,1,0)</f>
        <v>0</v>
      </c>
      <c r="J1266" s="52" t="n">
        <f aca="false">IF(-B1266&gt;F1266,1,0)</f>
        <v>0</v>
      </c>
    </row>
    <row r="1267" customFormat="false" ht="15" hidden="false" customHeight="false" outlineLevel="0" collapsed="false">
      <c r="A1267" s="51" t="n">
        <f aca="false">Prices_MTM!A1500</f>
        <v>39549</v>
      </c>
      <c r="B1267" s="43" t="n">
        <f aca="false">Prices_MTM!I1500</f>
        <v>18000.0000000007</v>
      </c>
      <c r="C1267" s="43" t="n">
        <f aca="false">-PERCENTILE(Prices_MTM!I1250:I1499,1-Inputs!$B$8)</f>
        <v>200425</v>
      </c>
      <c r="D1267" s="43" t="n">
        <f aca="false">NORMSINV(Inputs!$B$8)*STDEV(Prices_MTM!I1250:I1499)</f>
        <v>223570.019263187</v>
      </c>
      <c r="E1267" s="43" t="n">
        <f aca="false">-PERCENTILE(Prices_MTM!I1250:I1499,1-Inputs!$B$9)</f>
        <v>300485</v>
      </c>
      <c r="F1267" s="43" t="n">
        <f aca="false">NORMSINV(Inputs!$B$9)*STDEV(Prices_MTM!I1250:I1499)</f>
        <v>316199.344725967</v>
      </c>
      <c r="G1267" s="52" t="n">
        <f aca="false">IF(-B1267&gt;C1267,1,0)</f>
        <v>0</v>
      </c>
      <c r="H1267" s="52" t="n">
        <f aca="false">IF(-B1267&gt;D1267,1,0)</f>
        <v>0</v>
      </c>
      <c r="I1267" s="52" t="n">
        <f aca="false">IF(-B1267&gt;E1267,1,0)</f>
        <v>0</v>
      </c>
      <c r="J1267" s="52" t="n">
        <f aca="false">IF(-B1267&gt;F1267,1,0)</f>
        <v>0</v>
      </c>
    </row>
    <row r="1268" customFormat="false" ht="15" hidden="false" customHeight="false" outlineLevel="0" collapsed="false">
      <c r="A1268" s="51" t="n">
        <f aca="false">Prices_MTM!A1501</f>
        <v>39552</v>
      </c>
      <c r="B1268" s="43" t="n">
        <f aca="false">Prices_MTM!I1501</f>
        <v>98500</v>
      </c>
      <c r="C1268" s="43" t="n">
        <f aca="false">-PERCENTILE(Prices_MTM!I1251:I1500,1-Inputs!$B$8)</f>
        <v>200425</v>
      </c>
      <c r="D1268" s="43" t="n">
        <f aca="false">NORMSINV(Inputs!$B$8)*STDEV(Prices_MTM!I1251:I1500)</f>
        <v>223061.098584305</v>
      </c>
      <c r="E1268" s="43" t="n">
        <f aca="false">-PERCENTILE(Prices_MTM!I1251:I1500,1-Inputs!$B$9)</f>
        <v>300485</v>
      </c>
      <c r="F1268" s="43" t="n">
        <f aca="false">NORMSINV(Inputs!$B$9)*STDEV(Prices_MTM!I1251:I1500)</f>
        <v>315479.568497874</v>
      </c>
      <c r="G1268" s="52" t="n">
        <f aca="false">IF(-B1268&gt;C1268,1,0)</f>
        <v>0</v>
      </c>
      <c r="H1268" s="52" t="n">
        <f aca="false">IF(-B1268&gt;D1268,1,0)</f>
        <v>0</v>
      </c>
      <c r="I1268" s="52" t="n">
        <f aca="false">IF(-B1268&gt;E1268,1,0)</f>
        <v>0</v>
      </c>
      <c r="J1268" s="52" t="n">
        <f aca="false">IF(-B1268&gt;F1268,1,0)</f>
        <v>0</v>
      </c>
    </row>
    <row r="1269" customFormat="false" ht="15" hidden="false" customHeight="false" outlineLevel="0" collapsed="false">
      <c r="A1269" s="51" t="n">
        <f aca="false">Prices_MTM!A1502</f>
        <v>39553</v>
      </c>
      <c r="B1269" s="43" t="n">
        <f aca="false">Prices_MTM!I1502</f>
        <v>79999.9999999997</v>
      </c>
      <c r="C1269" s="43" t="n">
        <f aca="false">-PERCENTILE(Prices_MTM!I1252:I1501,1-Inputs!$B$8)</f>
        <v>200425</v>
      </c>
      <c r="D1269" s="43" t="n">
        <f aca="false">NORMSINV(Inputs!$B$8)*STDEV(Prices_MTM!I1252:I1501)</f>
        <v>223117.802232592</v>
      </c>
      <c r="E1269" s="43" t="n">
        <f aca="false">-PERCENTILE(Prices_MTM!I1252:I1501,1-Inputs!$B$9)</f>
        <v>300485</v>
      </c>
      <c r="F1269" s="43" t="n">
        <f aca="false">NORMSINV(Inputs!$B$9)*STDEV(Prices_MTM!I1252:I1501)</f>
        <v>315559.765549745</v>
      </c>
      <c r="G1269" s="52" t="n">
        <f aca="false">IF(-B1269&gt;C1269,1,0)</f>
        <v>0</v>
      </c>
      <c r="H1269" s="52" t="n">
        <f aca="false">IF(-B1269&gt;D1269,1,0)</f>
        <v>0</v>
      </c>
      <c r="I1269" s="52" t="n">
        <f aca="false">IF(-B1269&gt;E1269,1,0)</f>
        <v>0</v>
      </c>
      <c r="J1269" s="52" t="n">
        <f aca="false">IF(-B1269&gt;F1269,1,0)</f>
        <v>0</v>
      </c>
    </row>
    <row r="1270" customFormat="false" ht="15" hidden="false" customHeight="false" outlineLevel="0" collapsed="false">
      <c r="A1270" s="51" t="n">
        <f aca="false">Prices_MTM!A1503</f>
        <v>39554</v>
      </c>
      <c r="B1270" s="43" t="n">
        <f aca="false">Prices_MTM!I1503</f>
        <v>97500.0000000002</v>
      </c>
      <c r="C1270" s="43" t="n">
        <f aca="false">-PERCENTILE(Prices_MTM!I1253:I1502,1-Inputs!$B$8)</f>
        <v>200425</v>
      </c>
      <c r="D1270" s="43" t="n">
        <f aca="false">NORMSINV(Inputs!$B$8)*STDEV(Prices_MTM!I1253:I1502)</f>
        <v>223221.167941198</v>
      </c>
      <c r="E1270" s="43" t="n">
        <f aca="false">-PERCENTILE(Prices_MTM!I1253:I1502,1-Inputs!$B$9)</f>
        <v>300485</v>
      </c>
      <c r="F1270" s="43" t="n">
        <f aca="false">NORMSINV(Inputs!$B$9)*STDEV(Prices_MTM!I1253:I1502)</f>
        <v>315705.957643998</v>
      </c>
      <c r="G1270" s="52" t="n">
        <f aca="false">IF(-B1270&gt;C1270,1,0)</f>
        <v>0</v>
      </c>
      <c r="H1270" s="52" t="n">
        <f aca="false">IF(-B1270&gt;D1270,1,0)</f>
        <v>0</v>
      </c>
      <c r="I1270" s="52" t="n">
        <f aca="false">IF(-B1270&gt;E1270,1,0)</f>
        <v>0</v>
      </c>
      <c r="J1270" s="52" t="n">
        <f aca="false">IF(-B1270&gt;F1270,1,0)</f>
        <v>0</v>
      </c>
    </row>
    <row r="1271" customFormat="false" ht="15" hidden="false" customHeight="false" outlineLevel="0" collapsed="false">
      <c r="A1271" s="51" t="n">
        <f aca="false">Prices_MTM!A1504</f>
        <v>39555</v>
      </c>
      <c r="B1271" s="43" t="n">
        <f aca="false">Prices_MTM!I1504</f>
        <v>-19500</v>
      </c>
      <c r="C1271" s="43" t="n">
        <f aca="false">-PERCENTILE(Prices_MTM!I1254:I1503,1-Inputs!$B$8)</f>
        <v>200425</v>
      </c>
      <c r="D1271" s="43" t="n">
        <f aca="false">NORMSINV(Inputs!$B$8)*STDEV(Prices_MTM!I1254:I1503)</f>
        <v>223337.972297059</v>
      </c>
      <c r="E1271" s="43" t="n">
        <f aca="false">-PERCENTILE(Prices_MTM!I1254:I1503,1-Inputs!$B$9)</f>
        <v>300485</v>
      </c>
      <c r="F1271" s="43" t="n">
        <f aca="false">NORMSINV(Inputs!$B$9)*STDEV(Prices_MTM!I1254:I1503)</f>
        <v>315871.15627352</v>
      </c>
      <c r="G1271" s="52" t="n">
        <f aca="false">IF(-B1271&gt;C1271,1,0)</f>
        <v>0</v>
      </c>
      <c r="H1271" s="52" t="n">
        <f aca="false">IF(-B1271&gt;D1271,1,0)</f>
        <v>0</v>
      </c>
      <c r="I1271" s="52" t="n">
        <f aca="false">IF(-B1271&gt;E1271,1,0)</f>
        <v>0</v>
      </c>
      <c r="J1271" s="52" t="n">
        <f aca="false">IF(-B1271&gt;F1271,1,0)</f>
        <v>0</v>
      </c>
    </row>
    <row r="1272" customFormat="false" ht="15" hidden="false" customHeight="false" outlineLevel="0" collapsed="false">
      <c r="A1272" s="51" t="n">
        <f aca="false">Prices_MTM!A1505</f>
        <v>39556</v>
      </c>
      <c r="B1272" s="43" t="n">
        <f aca="false">Prices_MTM!I1505</f>
        <v>209500.000000001</v>
      </c>
      <c r="C1272" s="43" t="n">
        <f aca="false">-PERCENTILE(Prices_MTM!I1255:I1504,1-Inputs!$B$8)</f>
        <v>200425</v>
      </c>
      <c r="D1272" s="43" t="n">
        <f aca="false">NORMSINV(Inputs!$B$8)*STDEV(Prices_MTM!I1255:I1504)</f>
        <v>222398.226049203</v>
      </c>
      <c r="E1272" s="43" t="n">
        <f aca="false">-PERCENTILE(Prices_MTM!I1255:I1504,1-Inputs!$B$9)</f>
        <v>300485</v>
      </c>
      <c r="F1272" s="43" t="n">
        <f aca="false">NORMSINV(Inputs!$B$9)*STDEV(Prices_MTM!I1255:I1504)</f>
        <v>314542.055221599</v>
      </c>
      <c r="G1272" s="52" t="n">
        <f aca="false">IF(-B1272&gt;C1272,1,0)</f>
        <v>0</v>
      </c>
      <c r="H1272" s="52" t="n">
        <f aca="false">IF(-B1272&gt;D1272,1,0)</f>
        <v>0</v>
      </c>
      <c r="I1272" s="52" t="n">
        <f aca="false">IF(-B1272&gt;E1272,1,0)</f>
        <v>0</v>
      </c>
      <c r="J1272" s="52" t="n">
        <f aca="false">IF(-B1272&gt;F1272,1,0)</f>
        <v>0</v>
      </c>
    </row>
    <row r="1273" customFormat="false" ht="15" hidden="false" customHeight="false" outlineLevel="0" collapsed="false">
      <c r="A1273" s="51" t="n">
        <f aca="false">Prices_MTM!A1506</f>
        <v>39559</v>
      </c>
      <c r="B1273" s="43" t="n">
        <f aca="false">Prices_MTM!I1506</f>
        <v>58000.0000000005</v>
      </c>
      <c r="C1273" s="43" t="n">
        <f aca="false">-PERCENTILE(Prices_MTM!I1256:I1505,1-Inputs!$B$8)</f>
        <v>200425</v>
      </c>
      <c r="D1273" s="43" t="n">
        <f aca="false">NORMSINV(Inputs!$B$8)*STDEV(Prices_MTM!I1256:I1505)</f>
        <v>222767.146319902</v>
      </c>
      <c r="E1273" s="43" t="n">
        <f aca="false">-PERCENTILE(Prices_MTM!I1256:I1505,1-Inputs!$B$9)</f>
        <v>300485</v>
      </c>
      <c r="F1273" s="43" t="n">
        <f aca="false">NORMSINV(Inputs!$B$9)*STDEV(Prices_MTM!I1256:I1505)</f>
        <v>315063.826200712</v>
      </c>
      <c r="G1273" s="52" t="n">
        <f aca="false">IF(-B1273&gt;C1273,1,0)</f>
        <v>0</v>
      </c>
      <c r="H1273" s="52" t="n">
        <f aca="false">IF(-B1273&gt;D1273,1,0)</f>
        <v>0</v>
      </c>
      <c r="I1273" s="52" t="n">
        <f aca="false">IF(-B1273&gt;E1273,1,0)</f>
        <v>0</v>
      </c>
      <c r="J1273" s="52" t="n">
        <f aca="false">IF(-B1273&gt;F1273,1,0)</f>
        <v>0</v>
      </c>
    </row>
    <row r="1274" customFormat="false" ht="15" hidden="false" customHeight="false" outlineLevel="0" collapsed="false">
      <c r="A1274" s="51" t="n">
        <f aca="false">Prices_MTM!A1507</f>
        <v>39560</v>
      </c>
      <c r="B1274" s="43" t="n">
        <f aca="false">Prices_MTM!I1507</f>
        <v>59499.9999999992</v>
      </c>
      <c r="C1274" s="43" t="n">
        <f aca="false">-PERCENTILE(Prices_MTM!I1257:I1506,1-Inputs!$B$8)</f>
        <v>200425</v>
      </c>
      <c r="D1274" s="43" t="n">
        <f aca="false">NORMSINV(Inputs!$B$8)*STDEV(Prices_MTM!I1257:I1506)</f>
        <v>222327.224412945</v>
      </c>
      <c r="E1274" s="43" t="n">
        <f aca="false">-PERCENTILE(Prices_MTM!I1257:I1506,1-Inputs!$B$9)</f>
        <v>300485</v>
      </c>
      <c r="F1274" s="43" t="n">
        <f aca="false">NORMSINV(Inputs!$B$9)*STDEV(Prices_MTM!I1257:I1506)</f>
        <v>314441.636252486</v>
      </c>
      <c r="G1274" s="52" t="n">
        <f aca="false">IF(-B1274&gt;C1274,1,0)</f>
        <v>0</v>
      </c>
      <c r="H1274" s="52" t="n">
        <f aca="false">IF(-B1274&gt;D1274,1,0)</f>
        <v>0</v>
      </c>
      <c r="I1274" s="52" t="n">
        <f aca="false">IF(-B1274&gt;E1274,1,0)</f>
        <v>0</v>
      </c>
      <c r="J1274" s="52" t="n">
        <f aca="false">IF(-B1274&gt;F1274,1,0)</f>
        <v>0</v>
      </c>
    </row>
    <row r="1275" customFormat="false" ht="15" hidden="false" customHeight="false" outlineLevel="0" collapsed="false">
      <c r="A1275" s="51" t="n">
        <f aca="false">Prices_MTM!A1508</f>
        <v>39561</v>
      </c>
      <c r="B1275" s="43" t="n">
        <f aca="false">Prices_MTM!I1508</f>
        <v>-78999.9999999999</v>
      </c>
      <c r="C1275" s="43" t="n">
        <f aca="false">-PERCENTILE(Prices_MTM!I1258:I1507,1-Inputs!$B$8)</f>
        <v>200425</v>
      </c>
      <c r="D1275" s="43" t="n">
        <f aca="false">NORMSINV(Inputs!$B$8)*STDEV(Prices_MTM!I1258:I1507)</f>
        <v>221474.889542543</v>
      </c>
      <c r="E1275" s="43" t="n">
        <f aca="false">-PERCENTILE(Prices_MTM!I1258:I1507,1-Inputs!$B$9)</f>
        <v>300485</v>
      </c>
      <c r="F1275" s="43" t="n">
        <f aca="false">NORMSINV(Inputs!$B$9)*STDEV(Prices_MTM!I1258:I1507)</f>
        <v>313236.162779805</v>
      </c>
      <c r="G1275" s="52" t="n">
        <f aca="false">IF(-B1275&gt;C1275,1,0)</f>
        <v>0</v>
      </c>
      <c r="H1275" s="52" t="n">
        <f aca="false">IF(-B1275&gt;D1275,1,0)</f>
        <v>0</v>
      </c>
      <c r="I1275" s="52" t="n">
        <f aca="false">IF(-B1275&gt;E1275,1,0)</f>
        <v>0</v>
      </c>
      <c r="J1275" s="52" t="n">
        <f aca="false">IF(-B1275&gt;F1275,1,0)</f>
        <v>0</v>
      </c>
    </row>
    <row r="1276" customFormat="false" ht="15" hidden="false" customHeight="false" outlineLevel="0" collapsed="false">
      <c r="A1276" s="51" t="n">
        <f aca="false">Prices_MTM!A1509</f>
        <v>39562</v>
      </c>
      <c r="B1276" s="43" t="n">
        <f aca="false">Prices_MTM!I1509</f>
        <v>-193500</v>
      </c>
      <c r="C1276" s="43" t="n">
        <f aca="false">-PERCENTILE(Prices_MTM!I1259:I1508,1-Inputs!$B$8)</f>
        <v>200425</v>
      </c>
      <c r="D1276" s="43" t="n">
        <f aca="false">NORMSINV(Inputs!$B$8)*STDEV(Prices_MTM!I1259:I1508)</f>
        <v>221229.233610637</v>
      </c>
      <c r="E1276" s="43" t="n">
        <f aca="false">-PERCENTILE(Prices_MTM!I1259:I1508,1-Inputs!$B$9)</f>
        <v>300485</v>
      </c>
      <c r="F1276" s="43" t="n">
        <f aca="false">NORMSINV(Inputs!$B$9)*STDEV(Prices_MTM!I1259:I1508)</f>
        <v>312888.726907354</v>
      </c>
      <c r="G1276" s="52" t="n">
        <f aca="false">IF(-B1276&gt;C1276,1,0)</f>
        <v>0</v>
      </c>
      <c r="H1276" s="52" t="n">
        <f aca="false">IF(-B1276&gt;D1276,1,0)</f>
        <v>0</v>
      </c>
      <c r="I1276" s="52" t="n">
        <f aca="false">IF(-B1276&gt;E1276,1,0)</f>
        <v>0</v>
      </c>
      <c r="J1276" s="52" t="n">
        <f aca="false">IF(-B1276&gt;F1276,1,0)</f>
        <v>0</v>
      </c>
    </row>
    <row r="1277" customFormat="false" ht="15" hidden="false" customHeight="false" outlineLevel="0" collapsed="false">
      <c r="A1277" s="51" t="n">
        <f aca="false">Prices_MTM!A1510</f>
        <v>39563</v>
      </c>
      <c r="B1277" s="43" t="n">
        <f aca="false">Prices_MTM!I1510</f>
        <v>165500</v>
      </c>
      <c r="C1277" s="43" t="n">
        <f aca="false">-PERCENTILE(Prices_MTM!I1260:I1509,1-Inputs!$B$8)</f>
        <v>200425</v>
      </c>
      <c r="D1277" s="43" t="n">
        <f aca="false">NORMSINV(Inputs!$B$8)*STDEV(Prices_MTM!I1260:I1509)</f>
        <v>222221.121219556</v>
      </c>
      <c r="E1277" s="43" t="n">
        <f aca="false">-PERCENTILE(Prices_MTM!I1260:I1509,1-Inputs!$B$9)</f>
        <v>300485</v>
      </c>
      <c r="F1277" s="43" t="n">
        <f aca="false">NORMSINV(Inputs!$B$9)*STDEV(Prices_MTM!I1260:I1509)</f>
        <v>314291.572481263</v>
      </c>
      <c r="G1277" s="52" t="n">
        <f aca="false">IF(-B1277&gt;C1277,1,0)</f>
        <v>0</v>
      </c>
      <c r="H1277" s="52" t="n">
        <f aca="false">IF(-B1277&gt;D1277,1,0)</f>
        <v>0</v>
      </c>
      <c r="I1277" s="52" t="n">
        <f aca="false">IF(-B1277&gt;E1277,1,0)</f>
        <v>0</v>
      </c>
      <c r="J1277" s="52" t="n">
        <f aca="false">IF(-B1277&gt;F1277,1,0)</f>
        <v>0</v>
      </c>
    </row>
    <row r="1278" customFormat="false" ht="15" hidden="false" customHeight="false" outlineLevel="0" collapsed="false">
      <c r="A1278" s="51" t="n">
        <f aca="false">Prices_MTM!A1511</f>
        <v>39566</v>
      </c>
      <c r="B1278" s="43" t="n">
        <f aca="false">Prices_MTM!I1511</f>
        <v>-39999.9999999999</v>
      </c>
      <c r="C1278" s="43" t="n">
        <f aca="false">-PERCENTILE(Prices_MTM!I1261:I1510,1-Inputs!$B$8)</f>
        <v>200425</v>
      </c>
      <c r="D1278" s="43" t="n">
        <f aca="false">NORMSINV(Inputs!$B$8)*STDEV(Prices_MTM!I1261:I1510)</f>
        <v>222342.136284477</v>
      </c>
      <c r="E1278" s="43" t="n">
        <f aca="false">-PERCENTILE(Prices_MTM!I1261:I1510,1-Inputs!$B$9)</f>
        <v>300485</v>
      </c>
      <c r="F1278" s="43" t="n">
        <f aca="false">NORMSINV(Inputs!$B$9)*STDEV(Prices_MTM!I1261:I1510)</f>
        <v>314462.726396962</v>
      </c>
      <c r="G1278" s="52" t="n">
        <f aca="false">IF(-B1278&gt;C1278,1,0)</f>
        <v>0</v>
      </c>
      <c r="H1278" s="52" t="n">
        <f aca="false">IF(-B1278&gt;D1278,1,0)</f>
        <v>0</v>
      </c>
      <c r="I1278" s="52" t="n">
        <f aca="false">IF(-B1278&gt;E1278,1,0)</f>
        <v>0</v>
      </c>
      <c r="J1278" s="52" t="n">
        <f aca="false">IF(-B1278&gt;F1278,1,0)</f>
        <v>0</v>
      </c>
    </row>
    <row r="1279" customFormat="false" ht="15" hidden="false" customHeight="false" outlineLevel="0" collapsed="false">
      <c r="A1279" s="51" t="n">
        <f aca="false">Prices_MTM!A1512</f>
        <v>39567</v>
      </c>
      <c r="B1279" s="43" t="n">
        <f aca="false">Prices_MTM!I1512</f>
        <v>-219000</v>
      </c>
      <c r="C1279" s="43" t="n">
        <f aca="false">-PERCENTILE(Prices_MTM!I1262:I1511,1-Inputs!$B$8)</f>
        <v>200425</v>
      </c>
      <c r="D1279" s="43" t="n">
        <f aca="false">NORMSINV(Inputs!$B$8)*STDEV(Prices_MTM!I1262:I1511)</f>
        <v>222265.84742118</v>
      </c>
      <c r="E1279" s="43" t="n">
        <f aca="false">-PERCENTILE(Prices_MTM!I1262:I1511,1-Inputs!$B$9)</f>
        <v>300485</v>
      </c>
      <c r="F1279" s="43" t="n">
        <f aca="false">NORMSINV(Inputs!$B$9)*STDEV(Prices_MTM!I1262:I1511)</f>
        <v>314354.829601749</v>
      </c>
      <c r="G1279" s="52" t="n">
        <f aca="false">IF(-B1279&gt;C1279,1,0)</f>
        <v>1</v>
      </c>
      <c r="H1279" s="52" t="n">
        <f aca="false">IF(-B1279&gt;D1279,1,0)</f>
        <v>0</v>
      </c>
      <c r="I1279" s="52" t="n">
        <f aca="false">IF(-B1279&gt;E1279,1,0)</f>
        <v>0</v>
      </c>
      <c r="J1279" s="52" t="n">
        <f aca="false">IF(-B1279&gt;F1279,1,0)</f>
        <v>0</v>
      </c>
    </row>
    <row r="1280" customFormat="false" ht="15" hidden="false" customHeight="false" outlineLevel="0" collapsed="false">
      <c r="A1280" s="51" t="n">
        <f aca="false">Prices_MTM!A1513</f>
        <v>39568</v>
      </c>
      <c r="B1280" s="43" t="n">
        <f aca="false">Prices_MTM!I1513</f>
        <v>-60000.0000000001</v>
      </c>
      <c r="C1280" s="43" t="n">
        <f aca="false">-PERCENTILE(Prices_MTM!I1263:I1512,1-Inputs!$B$8)</f>
        <v>203100</v>
      </c>
      <c r="D1280" s="43" t="n">
        <f aca="false">NORMSINV(Inputs!$B$8)*STDEV(Prices_MTM!I1263:I1512)</f>
        <v>222975.595277751</v>
      </c>
      <c r="E1280" s="43" t="n">
        <f aca="false">-PERCENTILE(Prices_MTM!I1263:I1512,1-Inputs!$B$9)</f>
        <v>300485</v>
      </c>
      <c r="F1280" s="43" t="n">
        <f aca="false">NORMSINV(Inputs!$B$9)*STDEV(Prices_MTM!I1263:I1512)</f>
        <v>315358.639539718</v>
      </c>
      <c r="G1280" s="52" t="n">
        <f aca="false">IF(-B1280&gt;C1280,1,0)</f>
        <v>0</v>
      </c>
      <c r="H1280" s="52" t="n">
        <f aca="false">IF(-B1280&gt;D1280,1,0)</f>
        <v>0</v>
      </c>
      <c r="I1280" s="52" t="n">
        <f aca="false">IF(-B1280&gt;E1280,1,0)</f>
        <v>0</v>
      </c>
      <c r="J1280" s="52" t="n">
        <f aca="false">IF(-B1280&gt;F1280,1,0)</f>
        <v>0</v>
      </c>
    </row>
    <row r="1281" customFormat="false" ht="15" hidden="false" customHeight="false" outlineLevel="0" collapsed="false">
      <c r="A1281" s="51" t="n">
        <f aca="false">Prices_MTM!A1514</f>
        <v>39569</v>
      </c>
      <c r="B1281" s="43" t="n">
        <f aca="false">Prices_MTM!I1514</f>
        <v>80999.9999999995</v>
      </c>
      <c r="C1281" s="43" t="n">
        <f aca="false">-PERCENTILE(Prices_MTM!I1264:I1513,1-Inputs!$B$8)</f>
        <v>203100</v>
      </c>
      <c r="D1281" s="43" t="n">
        <f aca="false">NORMSINV(Inputs!$B$8)*STDEV(Prices_MTM!I1264:I1513)</f>
        <v>223092.66587147</v>
      </c>
      <c r="E1281" s="43" t="n">
        <f aca="false">-PERCENTILE(Prices_MTM!I1264:I1513,1-Inputs!$B$9)</f>
        <v>300485</v>
      </c>
      <c r="F1281" s="43" t="n">
        <f aca="false">NORMSINV(Inputs!$B$9)*STDEV(Prices_MTM!I1264:I1513)</f>
        <v>315524.214714522</v>
      </c>
      <c r="G1281" s="52" t="n">
        <f aca="false">IF(-B1281&gt;C1281,1,0)</f>
        <v>0</v>
      </c>
      <c r="H1281" s="52" t="n">
        <f aca="false">IF(-B1281&gt;D1281,1,0)</f>
        <v>0</v>
      </c>
      <c r="I1281" s="52" t="n">
        <f aca="false">IF(-B1281&gt;E1281,1,0)</f>
        <v>0</v>
      </c>
      <c r="J1281" s="52" t="n">
        <f aca="false">IF(-B1281&gt;F1281,1,0)</f>
        <v>0</v>
      </c>
    </row>
    <row r="1282" customFormat="false" ht="15" hidden="false" customHeight="false" outlineLevel="0" collapsed="false">
      <c r="A1282" s="51" t="n">
        <f aca="false">Prices_MTM!A1515</f>
        <v>39570</v>
      </c>
      <c r="B1282" s="43" t="n">
        <f aca="false">Prices_MTM!I1515</f>
        <v>145000</v>
      </c>
      <c r="C1282" s="43" t="n">
        <f aca="false">-PERCENTILE(Prices_MTM!I1265:I1514,1-Inputs!$B$8)</f>
        <v>203100</v>
      </c>
      <c r="D1282" s="43" t="n">
        <f aca="false">NORMSINV(Inputs!$B$8)*STDEV(Prices_MTM!I1265:I1514)</f>
        <v>223189.771427153</v>
      </c>
      <c r="E1282" s="43" t="n">
        <f aca="false">-PERCENTILE(Prices_MTM!I1265:I1514,1-Inputs!$B$9)</f>
        <v>300485</v>
      </c>
      <c r="F1282" s="43" t="n">
        <f aca="false">NORMSINV(Inputs!$B$9)*STDEV(Prices_MTM!I1265:I1514)</f>
        <v>315661.552955032</v>
      </c>
      <c r="G1282" s="52" t="n">
        <f aca="false">IF(-B1282&gt;C1282,1,0)</f>
        <v>0</v>
      </c>
      <c r="H1282" s="52" t="n">
        <f aca="false">IF(-B1282&gt;D1282,1,0)</f>
        <v>0</v>
      </c>
      <c r="I1282" s="52" t="n">
        <f aca="false">IF(-B1282&gt;E1282,1,0)</f>
        <v>0</v>
      </c>
      <c r="J1282" s="52" t="n">
        <f aca="false">IF(-B1282&gt;F1282,1,0)</f>
        <v>0</v>
      </c>
    </row>
    <row r="1283" customFormat="false" ht="15" hidden="false" customHeight="false" outlineLevel="0" collapsed="false">
      <c r="A1283" s="51" t="n">
        <f aca="false">Prices_MTM!A1516</f>
        <v>39573</v>
      </c>
      <c r="B1283" s="43" t="n">
        <f aca="false">Prices_MTM!I1516</f>
        <v>170000</v>
      </c>
      <c r="C1283" s="43" t="n">
        <f aca="false">-PERCENTILE(Prices_MTM!I1266:I1515,1-Inputs!$B$8)</f>
        <v>203100</v>
      </c>
      <c r="D1283" s="43" t="n">
        <f aca="false">NORMSINV(Inputs!$B$8)*STDEV(Prices_MTM!I1266:I1515)</f>
        <v>222995.433612762</v>
      </c>
      <c r="E1283" s="43" t="n">
        <f aca="false">-PERCENTILE(Prices_MTM!I1266:I1515,1-Inputs!$B$9)</f>
        <v>300485</v>
      </c>
      <c r="F1283" s="43" t="n">
        <f aca="false">NORMSINV(Inputs!$B$9)*STDEV(Prices_MTM!I1266:I1515)</f>
        <v>315386.697275507</v>
      </c>
      <c r="G1283" s="52" t="n">
        <f aca="false">IF(-B1283&gt;C1283,1,0)</f>
        <v>0</v>
      </c>
      <c r="H1283" s="52" t="n">
        <f aca="false">IF(-B1283&gt;D1283,1,0)</f>
        <v>0</v>
      </c>
      <c r="I1283" s="52" t="n">
        <f aca="false">IF(-B1283&gt;E1283,1,0)</f>
        <v>0</v>
      </c>
      <c r="J1283" s="52" t="n">
        <f aca="false">IF(-B1283&gt;F1283,1,0)</f>
        <v>0</v>
      </c>
    </row>
    <row r="1284" customFormat="false" ht="15" hidden="false" customHeight="false" outlineLevel="0" collapsed="false">
      <c r="A1284" s="51" t="n">
        <f aca="false">Prices_MTM!A1517</f>
        <v>39574</v>
      </c>
      <c r="B1284" s="43" t="n">
        <f aca="false">Prices_MTM!I1517</f>
        <v>-21999.9999999999</v>
      </c>
      <c r="C1284" s="43" t="n">
        <f aca="false">-PERCENTILE(Prices_MTM!I1267:I1516,1-Inputs!$B$8)</f>
        <v>203100</v>
      </c>
      <c r="D1284" s="43" t="n">
        <f aca="false">NORMSINV(Inputs!$B$8)*STDEV(Prices_MTM!I1267:I1516)</f>
        <v>223484.455998097</v>
      </c>
      <c r="E1284" s="43" t="n">
        <f aca="false">-PERCENTILE(Prices_MTM!I1267:I1516,1-Inputs!$B$9)</f>
        <v>300485</v>
      </c>
      <c r="F1284" s="43" t="n">
        <f aca="false">NORMSINV(Inputs!$B$9)*STDEV(Prices_MTM!I1267:I1516)</f>
        <v>316078.33096731</v>
      </c>
      <c r="G1284" s="52" t="n">
        <f aca="false">IF(-B1284&gt;C1284,1,0)</f>
        <v>0</v>
      </c>
      <c r="H1284" s="52" t="n">
        <f aca="false">IF(-B1284&gt;D1284,1,0)</f>
        <v>0</v>
      </c>
      <c r="I1284" s="52" t="n">
        <f aca="false">IF(-B1284&gt;E1284,1,0)</f>
        <v>0</v>
      </c>
      <c r="J1284" s="52" t="n">
        <f aca="false">IF(-B1284&gt;F1284,1,0)</f>
        <v>0</v>
      </c>
    </row>
    <row r="1285" customFormat="false" ht="15" hidden="false" customHeight="false" outlineLevel="0" collapsed="false">
      <c r="A1285" s="51" t="n">
        <f aca="false">Prices_MTM!A1518</f>
        <v>39575</v>
      </c>
      <c r="B1285" s="43" t="n">
        <f aca="false">Prices_MTM!I1518</f>
        <v>154500.000000001</v>
      </c>
      <c r="C1285" s="43" t="n">
        <f aca="false">-PERCENTILE(Prices_MTM!I1268:I1517,1-Inputs!$B$8)</f>
        <v>203100</v>
      </c>
      <c r="D1285" s="43" t="n">
        <f aca="false">NORMSINV(Inputs!$B$8)*STDEV(Prices_MTM!I1268:I1517)</f>
        <v>223501.013748585</v>
      </c>
      <c r="E1285" s="43" t="n">
        <f aca="false">-PERCENTILE(Prices_MTM!I1268:I1517,1-Inputs!$B$9)</f>
        <v>300485</v>
      </c>
      <c r="F1285" s="43" t="n">
        <f aca="false">NORMSINV(Inputs!$B$9)*STDEV(Prices_MTM!I1268:I1517)</f>
        <v>316101.748909803</v>
      </c>
      <c r="G1285" s="52" t="n">
        <f aca="false">IF(-B1285&gt;C1285,1,0)</f>
        <v>0</v>
      </c>
      <c r="H1285" s="52" t="n">
        <f aca="false">IF(-B1285&gt;D1285,1,0)</f>
        <v>0</v>
      </c>
      <c r="I1285" s="52" t="n">
        <f aca="false">IF(-B1285&gt;E1285,1,0)</f>
        <v>0</v>
      </c>
      <c r="J1285" s="52" t="n">
        <f aca="false">IF(-B1285&gt;F1285,1,0)</f>
        <v>0</v>
      </c>
    </row>
    <row r="1286" customFormat="false" ht="15" hidden="false" customHeight="false" outlineLevel="0" collapsed="false">
      <c r="A1286" s="51" t="n">
        <f aca="false">Prices_MTM!A1519</f>
        <v>39576</v>
      </c>
      <c r="B1286" s="43" t="n">
        <f aca="false">Prices_MTM!I1519</f>
        <v>41999.9999999995</v>
      </c>
      <c r="C1286" s="43" t="n">
        <f aca="false">-PERCENTILE(Prices_MTM!I1269:I1518,1-Inputs!$B$8)</f>
        <v>203100</v>
      </c>
      <c r="D1286" s="43" t="n">
        <f aca="false">NORMSINV(Inputs!$B$8)*STDEV(Prices_MTM!I1269:I1518)</f>
        <v>223821.969855447</v>
      </c>
      <c r="E1286" s="43" t="n">
        <f aca="false">-PERCENTILE(Prices_MTM!I1269:I1518,1-Inputs!$B$9)</f>
        <v>300485</v>
      </c>
      <c r="F1286" s="43" t="n">
        <f aca="false">NORMSINV(Inputs!$B$9)*STDEV(Prices_MTM!I1269:I1518)</f>
        <v>316555.68325668</v>
      </c>
      <c r="G1286" s="52" t="n">
        <f aca="false">IF(-B1286&gt;C1286,1,0)</f>
        <v>0</v>
      </c>
      <c r="H1286" s="52" t="n">
        <f aca="false">IF(-B1286&gt;D1286,1,0)</f>
        <v>0</v>
      </c>
      <c r="I1286" s="52" t="n">
        <f aca="false">IF(-B1286&gt;E1286,1,0)</f>
        <v>0</v>
      </c>
      <c r="J1286" s="52" t="n">
        <f aca="false">IF(-B1286&gt;F1286,1,0)</f>
        <v>0</v>
      </c>
    </row>
    <row r="1287" customFormat="false" ht="15" hidden="false" customHeight="false" outlineLevel="0" collapsed="false">
      <c r="A1287" s="51" t="n">
        <f aca="false">Prices_MTM!A1520</f>
        <v>39577</v>
      </c>
      <c r="B1287" s="43" t="n">
        <f aca="false">Prices_MTM!I1520</f>
        <v>32499.9999999996</v>
      </c>
      <c r="C1287" s="43" t="n">
        <f aca="false">-PERCENTILE(Prices_MTM!I1270:I1519,1-Inputs!$B$8)</f>
        <v>203100</v>
      </c>
      <c r="D1287" s="43" t="n">
        <f aca="false">NORMSINV(Inputs!$B$8)*STDEV(Prices_MTM!I1270:I1519)</f>
        <v>223804.474083027</v>
      </c>
      <c r="E1287" s="43" t="n">
        <f aca="false">-PERCENTILE(Prices_MTM!I1270:I1519,1-Inputs!$B$9)</f>
        <v>300485</v>
      </c>
      <c r="F1287" s="43" t="n">
        <f aca="false">NORMSINV(Inputs!$B$9)*STDEV(Prices_MTM!I1270:I1519)</f>
        <v>316530.938651867</v>
      </c>
      <c r="G1287" s="52" t="n">
        <f aca="false">IF(-B1287&gt;C1287,1,0)</f>
        <v>0</v>
      </c>
      <c r="H1287" s="52" t="n">
        <f aca="false">IF(-B1287&gt;D1287,1,0)</f>
        <v>0</v>
      </c>
      <c r="I1287" s="52" t="n">
        <f aca="false">IF(-B1287&gt;E1287,1,0)</f>
        <v>0</v>
      </c>
      <c r="J1287" s="52" t="n">
        <f aca="false">IF(-B1287&gt;F1287,1,0)</f>
        <v>0</v>
      </c>
    </row>
    <row r="1288" customFormat="false" ht="15" hidden="false" customHeight="false" outlineLevel="0" collapsed="false">
      <c r="A1288" s="51" t="n">
        <f aca="false">Prices_MTM!A1521</f>
        <v>39580</v>
      </c>
      <c r="B1288" s="43" t="n">
        <f aca="false">Prices_MTM!I1521</f>
        <v>-159500</v>
      </c>
      <c r="C1288" s="43" t="n">
        <f aca="false">-PERCENTILE(Prices_MTM!I1271:I1520,1-Inputs!$B$8)</f>
        <v>203100</v>
      </c>
      <c r="D1288" s="43" t="n">
        <f aca="false">NORMSINV(Inputs!$B$8)*STDEV(Prices_MTM!I1271:I1520)</f>
        <v>223811.152477834</v>
      </c>
      <c r="E1288" s="43" t="n">
        <f aca="false">-PERCENTILE(Prices_MTM!I1271:I1520,1-Inputs!$B$9)</f>
        <v>300485</v>
      </c>
      <c r="F1288" s="43" t="n">
        <f aca="false">NORMSINV(Inputs!$B$9)*STDEV(Prices_MTM!I1271:I1520)</f>
        <v>316540.384033089</v>
      </c>
      <c r="G1288" s="52" t="n">
        <f aca="false">IF(-B1288&gt;C1288,1,0)</f>
        <v>0</v>
      </c>
      <c r="H1288" s="52" t="n">
        <f aca="false">IF(-B1288&gt;D1288,1,0)</f>
        <v>0</v>
      </c>
      <c r="I1288" s="52" t="n">
        <f aca="false">IF(-B1288&gt;E1288,1,0)</f>
        <v>0</v>
      </c>
      <c r="J1288" s="52" t="n">
        <f aca="false">IF(-B1288&gt;F1288,1,0)</f>
        <v>0</v>
      </c>
    </row>
    <row r="1289" customFormat="false" ht="15" hidden="false" customHeight="false" outlineLevel="0" collapsed="false">
      <c r="A1289" s="51" t="n">
        <f aca="false">Prices_MTM!A1522</f>
        <v>39581</v>
      </c>
      <c r="B1289" s="43" t="n">
        <f aca="false">Prices_MTM!I1522</f>
        <v>170000</v>
      </c>
      <c r="C1289" s="43" t="n">
        <f aca="false">-PERCENTILE(Prices_MTM!I1272:I1521,1-Inputs!$B$8)</f>
        <v>203100</v>
      </c>
      <c r="D1289" s="43" t="n">
        <f aca="false">NORMSINV(Inputs!$B$8)*STDEV(Prices_MTM!I1272:I1521)</f>
        <v>224517.988355779</v>
      </c>
      <c r="E1289" s="43" t="n">
        <f aca="false">-PERCENTILE(Prices_MTM!I1272:I1521,1-Inputs!$B$9)</f>
        <v>300485</v>
      </c>
      <c r="F1289" s="43" t="n">
        <f aca="false">NORMSINV(Inputs!$B$9)*STDEV(Prices_MTM!I1272:I1521)</f>
        <v>317540.075504118</v>
      </c>
      <c r="G1289" s="52" t="n">
        <f aca="false">IF(-B1289&gt;C1289,1,0)</f>
        <v>0</v>
      </c>
      <c r="H1289" s="52" t="n">
        <f aca="false">IF(-B1289&gt;D1289,1,0)</f>
        <v>0</v>
      </c>
      <c r="I1289" s="52" t="n">
        <f aca="false">IF(-B1289&gt;E1289,1,0)</f>
        <v>0</v>
      </c>
      <c r="J1289" s="52" t="n">
        <f aca="false">IF(-B1289&gt;F1289,1,0)</f>
        <v>0</v>
      </c>
    </row>
    <row r="1290" customFormat="false" ht="15" hidden="false" customHeight="false" outlineLevel="0" collapsed="false">
      <c r="A1290" s="51" t="n">
        <f aca="false">Prices_MTM!A1523</f>
        <v>39582</v>
      </c>
      <c r="B1290" s="43" t="n">
        <f aca="false">Prices_MTM!I1523</f>
        <v>-65500.0000000008</v>
      </c>
      <c r="C1290" s="43" t="n">
        <f aca="false">-PERCENTILE(Prices_MTM!I1273:I1522,1-Inputs!$B$8)</f>
        <v>203100</v>
      </c>
      <c r="D1290" s="43" t="n">
        <f aca="false">NORMSINV(Inputs!$B$8)*STDEV(Prices_MTM!I1273:I1522)</f>
        <v>225109.657216389</v>
      </c>
      <c r="E1290" s="43" t="n">
        <f aca="false">-PERCENTILE(Prices_MTM!I1273:I1522,1-Inputs!$B$9)</f>
        <v>300485</v>
      </c>
      <c r="F1290" s="43" t="n">
        <f aca="false">NORMSINV(Inputs!$B$9)*STDEV(Prices_MTM!I1273:I1522)</f>
        <v>318376.884064748</v>
      </c>
      <c r="G1290" s="52" t="n">
        <f aca="false">IF(-B1290&gt;C1290,1,0)</f>
        <v>0</v>
      </c>
      <c r="H1290" s="52" t="n">
        <f aca="false">IF(-B1290&gt;D1290,1,0)</f>
        <v>0</v>
      </c>
      <c r="I1290" s="52" t="n">
        <f aca="false">IF(-B1290&gt;E1290,1,0)</f>
        <v>0</v>
      </c>
      <c r="J1290" s="52" t="n">
        <f aca="false">IF(-B1290&gt;F1290,1,0)</f>
        <v>0</v>
      </c>
    </row>
    <row r="1291" customFormat="false" ht="15" hidden="false" customHeight="false" outlineLevel="0" collapsed="false">
      <c r="A1291" s="51" t="n">
        <f aca="false">Prices_MTM!A1524</f>
        <v>39583</v>
      </c>
      <c r="B1291" s="43" t="n">
        <f aca="false">Prices_MTM!I1524</f>
        <v>-74999.9999999993</v>
      </c>
      <c r="C1291" s="43" t="n">
        <f aca="false">-PERCENTILE(Prices_MTM!I1274:I1523,1-Inputs!$B$8)</f>
        <v>203100</v>
      </c>
      <c r="D1291" s="43" t="n">
        <f aca="false">NORMSINV(Inputs!$B$8)*STDEV(Prices_MTM!I1274:I1523)</f>
        <v>225117.214923166</v>
      </c>
      <c r="E1291" s="43" t="n">
        <f aca="false">-PERCENTILE(Prices_MTM!I1274:I1523,1-Inputs!$B$9)</f>
        <v>300485</v>
      </c>
      <c r="F1291" s="43" t="n">
        <f aca="false">NORMSINV(Inputs!$B$9)*STDEV(Prices_MTM!I1274:I1523)</f>
        <v>318387.57307367</v>
      </c>
      <c r="G1291" s="52" t="n">
        <f aca="false">IF(-B1291&gt;C1291,1,0)</f>
        <v>0</v>
      </c>
      <c r="H1291" s="52" t="n">
        <f aca="false">IF(-B1291&gt;D1291,1,0)</f>
        <v>0</v>
      </c>
      <c r="I1291" s="52" t="n">
        <f aca="false">IF(-B1291&gt;E1291,1,0)</f>
        <v>0</v>
      </c>
      <c r="J1291" s="52" t="n">
        <f aca="false">IF(-B1291&gt;F1291,1,0)</f>
        <v>0</v>
      </c>
    </row>
    <row r="1292" customFormat="false" ht="15" hidden="false" customHeight="false" outlineLevel="0" collapsed="false">
      <c r="A1292" s="51" t="n">
        <f aca="false">Prices_MTM!A1525</f>
        <v>39584</v>
      </c>
      <c r="B1292" s="43" t="n">
        <f aca="false">Prices_MTM!I1525</f>
        <v>214000</v>
      </c>
      <c r="C1292" s="43" t="n">
        <f aca="false">-PERCENTILE(Prices_MTM!I1275:I1524,1-Inputs!$B$8)</f>
        <v>203100</v>
      </c>
      <c r="D1292" s="43" t="n">
        <f aca="false">NORMSINV(Inputs!$B$8)*STDEV(Prices_MTM!I1275:I1524)</f>
        <v>225064.065777176</v>
      </c>
      <c r="E1292" s="43" t="n">
        <f aca="false">-PERCENTILE(Prices_MTM!I1275:I1524,1-Inputs!$B$9)</f>
        <v>300485</v>
      </c>
      <c r="F1292" s="43" t="n">
        <f aca="false">NORMSINV(Inputs!$B$9)*STDEV(Prices_MTM!I1275:I1524)</f>
        <v>318312.403222228</v>
      </c>
      <c r="G1292" s="52" t="n">
        <f aca="false">IF(-B1292&gt;C1292,1,0)</f>
        <v>0</v>
      </c>
      <c r="H1292" s="52" t="n">
        <f aca="false">IF(-B1292&gt;D1292,1,0)</f>
        <v>0</v>
      </c>
      <c r="I1292" s="52" t="n">
        <f aca="false">IF(-B1292&gt;E1292,1,0)</f>
        <v>0</v>
      </c>
      <c r="J1292" s="52" t="n">
        <f aca="false">IF(-B1292&gt;F1292,1,0)</f>
        <v>0</v>
      </c>
    </row>
    <row r="1293" customFormat="false" ht="15" hidden="false" customHeight="false" outlineLevel="0" collapsed="false">
      <c r="A1293" s="51" t="n">
        <f aca="false">Prices_MTM!A1526</f>
        <v>39587</v>
      </c>
      <c r="B1293" s="43" t="n">
        <f aca="false">Prices_MTM!I1526</f>
        <v>104500.000000001</v>
      </c>
      <c r="C1293" s="43" t="n">
        <f aca="false">-PERCENTILE(Prices_MTM!I1276:I1525,1-Inputs!$B$8)</f>
        <v>203100</v>
      </c>
      <c r="D1293" s="43" t="n">
        <f aca="false">NORMSINV(Inputs!$B$8)*STDEV(Prices_MTM!I1276:I1525)</f>
        <v>226029.050466067</v>
      </c>
      <c r="E1293" s="43" t="n">
        <f aca="false">-PERCENTILE(Prices_MTM!I1276:I1525,1-Inputs!$B$9)</f>
        <v>300485</v>
      </c>
      <c r="F1293" s="43" t="n">
        <f aca="false">NORMSINV(Inputs!$B$9)*STDEV(Prices_MTM!I1276:I1525)</f>
        <v>319677.199482942</v>
      </c>
      <c r="G1293" s="52" t="n">
        <f aca="false">IF(-B1293&gt;C1293,1,0)</f>
        <v>0</v>
      </c>
      <c r="H1293" s="52" t="n">
        <f aca="false">IF(-B1293&gt;D1293,1,0)</f>
        <v>0</v>
      </c>
      <c r="I1293" s="52" t="n">
        <f aca="false">IF(-B1293&gt;E1293,1,0)</f>
        <v>0</v>
      </c>
      <c r="J1293" s="52" t="n">
        <f aca="false">IF(-B1293&gt;F1293,1,0)</f>
        <v>0</v>
      </c>
    </row>
    <row r="1294" customFormat="false" ht="15" hidden="false" customHeight="false" outlineLevel="0" collapsed="false">
      <c r="A1294" s="51" t="n">
        <f aca="false">Prices_MTM!A1527</f>
        <v>39588</v>
      </c>
      <c r="B1294" s="43" t="n">
        <f aca="false">Prices_MTM!I1527</f>
        <v>81499.9999999998</v>
      </c>
      <c r="C1294" s="43" t="n">
        <f aca="false">-PERCENTILE(Prices_MTM!I1277:I1526,1-Inputs!$B$8)</f>
        <v>203100</v>
      </c>
      <c r="D1294" s="43" t="n">
        <f aca="false">NORMSINV(Inputs!$B$8)*STDEV(Prices_MTM!I1277:I1526)</f>
        <v>225958.268474957</v>
      </c>
      <c r="E1294" s="43" t="n">
        <f aca="false">-PERCENTILE(Prices_MTM!I1277:I1526,1-Inputs!$B$9)</f>
        <v>300485</v>
      </c>
      <c r="F1294" s="43" t="n">
        <f aca="false">NORMSINV(Inputs!$B$9)*STDEV(Prices_MTM!I1277:I1526)</f>
        <v>319577.091162152</v>
      </c>
      <c r="G1294" s="52" t="n">
        <f aca="false">IF(-B1294&gt;C1294,1,0)</f>
        <v>0</v>
      </c>
      <c r="H1294" s="52" t="n">
        <f aca="false">IF(-B1294&gt;D1294,1,0)</f>
        <v>0</v>
      </c>
      <c r="I1294" s="52" t="n">
        <f aca="false">IF(-B1294&gt;E1294,1,0)</f>
        <v>0</v>
      </c>
      <c r="J1294" s="52" t="n">
        <f aca="false">IF(-B1294&gt;F1294,1,0)</f>
        <v>0</v>
      </c>
    </row>
    <row r="1295" customFormat="false" ht="15" hidden="false" customHeight="false" outlineLevel="0" collapsed="false">
      <c r="A1295" s="51" t="n">
        <f aca="false">Prices_MTM!A1528</f>
        <v>39589</v>
      </c>
      <c r="B1295" s="43" t="n">
        <f aca="false">Prices_MTM!I1528</f>
        <v>248000</v>
      </c>
      <c r="C1295" s="43" t="n">
        <f aca="false">-PERCENTILE(Prices_MTM!I1278:I1527,1-Inputs!$B$8)</f>
        <v>203100</v>
      </c>
      <c r="D1295" s="43" t="n">
        <f aca="false">NORMSINV(Inputs!$B$8)*STDEV(Prices_MTM!I1278:I1527)</f>
        <v>225327.000503047</v>
      </c>
      <c r="E1295" s="43" t="n">
        <f aca="false">-PERCENTILE(Prices_MTM!I1278:I1527,1-Inputs!$B$9)</f>
        <v>300485</v>
      </c>
      <c r="F1295" s="43" t="n">
        <f aca="false">NORMSINV(Inputs!$B$9)*STDEV(Prices_MTM!I1278:I1527)</f>
        <v>318684.276822723</v>
      </c>
      <c r="G1295" s="52" t="n">
        <f aca="false">IF(-B1295&gt;C1295,1,0)</f>
        <v>0</v>
      </c>
      <c r="H1295" s="52" t="n">
        <f aca="false">IF(-B1295&gt;D1295,1,0)</f>
        <v>0</v>
      </c>
      <c r="I1295" s="52" t="n">
        <f aca="false">IF(-B1295&gt;E1295,1,0)</f>
        <v>0</v>
      </c>
      <c r="J1295" s="52" t="n">
        <f aca="false">IF(-B1295&gt;F1295,1,0)</f>
        <v>0</v>
      </c>
    </row>
    <row r="1296" customFormat="false" ht="15" hidden="false" customHeight="false" outlineLevel="0" collapsed="false">
      <c r="A1296" s="51" t="n">
        <f aca="false">Prices_MTM!A1529</f>
        <v>39590</v>
      </c>
      <c r="B1296" s="43" t="n">
        <f aca="false">Prices_MTM!I1529</f>
        <v>-383000.000000001</v>
      </c>
      <c r="C1296" s="43" t="n">
        <f aca="false">-PERCENTILE(Prices_MTM!I1279:I1528,1-Inputs!$B$8)</f>
        <v>203100</v>
      </c>
      <c r="D1296" s="43" t="n">
        <f aca="false">NORMSINV(Inputs!$B$8)*STDEV(Prices_MTM!I1279:I1528)</f>
        <v>226581.13559691</v>
      </c>
      <c r="E1296" s="43" t="n">
        <f aca="false">-PERCENTILE(Prices_MTM!I1279:I1528,1-Inputs!$B$9)</f>
        <v>300485</v>
      </c>
      <c r="F1296" s="43" t="n">
        <f aca="false">NORMSINV(Inputs!$B$9)*STDEV(Prices_MTM!I1279:I1528)</f>
        <v>320458.024019169</v>
      </c>
      <c r="G1296" s="52" t="n">
        <f aca="false">IF(-B1296&gt;C1296,1,0)</f>
        <v>1</v>
      </c>
      <c r="H1296" s="52" t="n">
        <f aca="false">IF(-B1296&gt;D1296,1,0)</f>
        <v>1</v>
      </c>
      <c r="I1296" s="52" t="n">
        <f aca="false">IF(-B1296&gt;E1296,1,0)</f>
        <v>1</v>
      </c>
      <c r="J1296" s="52" t="n">
        <f aca="false">IF(-B1296&gt;F1296,1,0)</f>
        <v>1</v>
      </c>
    </row>
    <row r="1297" customFormat="false" ht="15" hidden="false" customHeight="false" outlineLevel="0" collapsed="false">
      <c r="A1297" s="51" t="n">
        <f aca="false">Prices_MTM!A1530</f>
        <v>39591</v>
      </c>
      <c r="B1297" s="43" t="n">
        <f aca="false">Prices_MTM!I1530</f>
        <v>120000.000000002</v>
      </c>
      <c r="C1297" s="43" t="n">
        <f aca="false">-PERCENTILE(Prices_MTM!I1280:I1529,1-Inputs!$B$8)</f>
        <v>204275</v>
      </c>
      <c r="D1297" s="43" t="n">
        <f aca="false">NORMSINV(Inputs!$B$8)*STDEV(Prices_MTM!I1280:I1529)</f>
        <v>229305.166815815</v>
      </c>
      <c r="E1297" s="43" t="n">
        <f aca="false">-PERCENTILE(Prices_MTM!I1280:I1529,1-Inputs!$B$9)</f>
        <v>348210.000000001</v>
      </c>
      <c r="F1297" s="43" t="n">
        <f aca="false">NORMSINV(Inputs!$B$9)*STDEV(Prices_MTM!I1280:I1529)</f>
        <v>324310.673355916</v>
      </c>
      <c r="G1297" s="52" t="n">
        <f aca="false">IF(-B1297&gt;C1297,1,0)</f>
        <v>0</v>
      </c>
      <c r="H1297" s="52" t="n">
        <f aca="false">IF(-B1297&gt;D1297,1,0)</f>
        <v>0</v>
      </c>
      <c r="I1297" s="52" t="n">
        <f aca="false">IF(-B1297&gt;E1297,1,0)</f>
        <v>0</v>
      </c>
      <c r="J1297" s="52" t="n">
        <f aca="false">IF(-B1297&gt;F1297,1,0)</f>
        <v>0</v>
      </c>
    </row>
    <row r="1298" customFormat="false" ht="15" hidden="false" customHeight="false" outlineLevel="0" collapsed="false">
      <c r="A1298" s="51" t="n">
        <f aca="false">Prices_MTM!A1531</f>
        <v>39595</v>
      </c>
      <c r="B1298" s="43" t="n">
        <f aca="false">Prices_MTM!I1531</f>
        <v>-237000</v>
      </c>
      <c r="C1298" s="43" t="n">
        <f aca="false">-PERCENTILE(Prices_MTM!I1281:I1530,1-Inputs!$B$8)</f>
        <v>204275</v>
      </c>
      <c r="D1298" s="43" t="n">
        <f aca="false">NORMSINV(Inputs!$B$8)*STDEV(Prices_MTM!I1281:I1530)</f>
        <v>229075.110062556</v>
      </c>
      <c r="E1298" s="43" t="n">
        <f aca="false">-PERCENTILE(Prices_MTM!I1281:I1530,1-Inputs!$B$9)</f>
        <v>348210.000000001</v>
      </c>
      <c r="F1298" s="43" t="n">
        <f aca="false">NORMSINV(Inputs!$B$9)*STDEV(Prices_MTM!I1281:I1530)</f>
        <v>323985.299699511</v>
      </c>
      <c r="G1298" s="52" t="n">
        <f aca="false">IF(-B1298&gt;C1298,1,0)</f>
        <v>1</v>
      </c>
      <c r="H1298" s="52" t="n">
        <f aca="false">IF(-B1298&gt;D1298,1,0)</f>
        <v>1</v>
      </c>
      <c r="I1298" s="52" t="n">
        <f aca="false">IF(-B1298&gt;E1298,1,0)</f>
        <v>0</v>
      </c>
      <c r="J1298" s="52" t="n">
        <f aca="false">IF(-B1298&gt;F1298,1,0)</f>
        <v>0</v>
      </c>
    </row>
    <row r="1299" customFormat="false" ht="15" hidden="false" customHeight="false" outlineLevel="0" collapsed="false">
      <c r="A1299" s="51" t="n">
        <f aca="false">Prices_MTM!A1532</f>
        <v>39596</v>
      </c>
      <c r="B1299" s="43" t="n">
        <f aca="false">Prices_MTM!I1532</f>
        <v>218499.999999999</v>
      </c>
      <c r="C1299" s="43" t="n">
        <f aca="false">-PERCENTILE(Prices_MTM!I1282:I1531,1-Inputs!$B$8)</f>
        <v>208075</v>
      </c>
      <c r="D1299" s="43" t="n">
        <f aca="false">NORMSINV(Inputs!$B$8)*STDEV(Prices_MTM!I1282:I1531)</f>
        <v>230405.295307352</v>
      </c>
      <c r="E1299" s="43" t="n">
        <f aca="false">-PERCENTILE(Prices_MTM!I1282:I1531,1-Inputs!$B$9)</f>
        <v>348210.000000001</v>
      </c>
      <c r="F1299" s="43" t="n">
        <f aca="false">NORMSINV(Inputs!$B$9)*STDEV(Prices_MTM!I1282:I1531)</f>
        <v>325866.606075717</v>
      </c>
      <c r="G1299" s="52" t="n">
        <f aca="false">IF(-B1299&gt;C1299,1,0)</f>
        <v>0</v>
      </c>
      <c r="H1299" s="52" t="n">
        <f aca="false">IF(-B1299&gt;D1299,1,0)</f>
        <v>0</v>
      </c>
      <c r="I1299" s="52" t="n">
        <f aca="false">IF(-B1299&gt;E1299,1,0)</f>
        <v>0</v>
      </c>
      <c r="J1299" s="52" t="n">
        <f aca="false">IF(-B1299&gt;F1299,1,0)</f>
        <v>0</v>
      </c>
    </row>
    <row r="1300" customFormat="false" ht="15" hidden="false" customHeight="false" outlineLevel="0" collapsed="false">
      <c r="A1300" s="51" t="n">
        <f aca="false">Prices_MTM!A1533</f>
        <v>39597</v>
      </c>
      <c r="B1300" s="43" t="n">
        <f aca="false">Prices_MTM!I1533</f>
        <v>-450000</v>
      </c>
      <c r="C1300" s="43" t="n">
        <f aca="false">-PERCENTILE(Prices_MTM!I1283:I1532,1-Inputs!$B$8)</f>
        <v>208075</v>
      </c>
      <c r="D1300" s="43" t="n">
        <f aca="false">NORMSINV(Inputs!$B$8)*STDEV(Prices_MTM!I1283:I1532)</f>
        <v>231163.268375679</v>
      </c>
      <c r="E1300" s="43" t="n">
        <f aca="false">-PERCENTILE(Prices_MTM!I1283:I1532,1-Inputs!$B$9)</f>
        <v>348210.000000001</v>
      </c>
      <c r="F1300" s="43" t="n">
        <f aca="false">NORMSINV(Inputs!$B$9)*STDEV(Prices_MTM!I1283:I1532)</f>
        <v>326938.621850975</v>
      </c>
      <c r="G1300" s="52" t="n">
        <f aca="false">IF(-B1300&gt;C1300,1,0)</f>
        <v>1</v>
      </c>
      <c r="H1300" s="52" t="n">
        <f aca="false">IF(-B1300&gt;D1300,1,0)</f>
        <v>1</v>
      </c>
      <c r="I1300" s="52" t="n">
        <f aca="false">IF(-B1300&gt;E1300,1,0)</f>
        <v>1</v>
      </c>
      <c r="J1300" s="52" t="n">
        <f aca="false">IF(-B1300&gt;F1300,1,0)</f>
        <v>1</v>
      </c>
    </row>
    <row r="1301" customFormat="false" ht="15" hidden="false" customHeight="false" outlineLevel="0" collapsed="false">
      <c r="A1301" s="51" t="n">
        <f aca="false">Prices_MTM!A1534</f>
        <v>39598</v>
      </c>
      <c r="B1301" s="43" t="n">
        <f aca="false">Prices_MTM!I1534</f>
        <v>139000</v>
      </c>
      <c r="C1301" s="43" t="n">
        <f aca="false">-PERCENTILE(Prices_MTM!I1284:I1533,1-Inputs!$B$8)</f>
        <v>215400</v>
      </c>
      <c r="D1301" s="43" t="n">
        <f aca="false">NORMSINV(Inputs!$B$8)*STDEV(Prices_MTM!I1284:I1533)</f>
        <v>236160.023591603</v>
      </c>
      <c r="E1301" s="43" t="n">
        <f aca="false">-PERCENTILE(Prices_MTM!I1284:I1533,1-Inputs!$B$9)</f>
        <v>385295</v>
      </c>
      <c r="F1301" s="43" t="n">
        <f aca="false">NORMSINV(Inputs!$B$9)*STDEV(Prices_MTM!I1284:I1533)</f>
        <v>334005.628108068</v>
      </c>
      <c r="G1301" s="52" t="n">
        <f aca="false">IF(-B1301&gt;C1301,1,0)</f>
        <v>0</v>
      </c>
      <c r="H1301" s="52" t="n">
        <f aca="false">IF(-B1301&gt;D1301,1,0)</f>
        <v>0</v>
      </c>
      <c r="I1301" s="52" t="n">
        <f aca="false">IF(-B1301&gt;E1301,1,0)</f>
        <v>0</v>
      </c>
      <c r="J1301" s="52" t="n">
        <f aca="false">IF(-B1301&gt;F1301,1,0)</f>
        <v>0</v>
      </c>
    </row>
    <row r="1302" customFormat="false" ht="15" hidden="false" customHeight="false" outlineLevel="0" collapsed="false">
      <c r="A1302" s="51" t="n">
        <f aca="false">Prices_MTM!A1535</f>
        <v>39601</v>
      </c>
      <c r="B1302" s="43" t="n">
        <f aca="false">Prices_MTM!I1535</f>
        <v>7500.00000000028</v>
      </c>
      <c r="C1302" s="43" t="n">
        <f aca="false">-PERCENTILE(Prices_MTM!I1285:I1534,1-Inputs!$B$8)</f>
        <v>215400</v>
      </c>
      <c r="D1302" s="43" t="n">
        <f aca="false">NORMSINV(Inputs!$B$8)*STDEV(Prices_MTM!I1285:I1534)</f>
        <v>236410.895143528</v>
      </c>
      <c r="E1302" s="43" t="n">
        <f aca="false">-PERCENTILE(Prices_MTM!I1285:I1534,1-Inputs!$B$9)</f>
        <v>385295</v>
      </c>
      <c r="F1302" s="43" t="n">
        <f aca="false">NORMSINV(Inputs!$B$9)*STDEV(Prices_MTM!I1285:I1534)</f>
        <v>334360.440531445</v>
      </c>
      <c r="G1302" s="52" t="n">
        <f aca="false">IF(-B1302&gt;C1302,1,0)</f>
        <v>0</v>
      </c>
      <c r="H1302" s="52" t="n">
        <f aca="false">IF(-B1302&gt;D1302,1,0)</f>
        <v>0</v>
      </c>
      <c r="I1302" s="52" t="n">
        <f aca="false">IF(-B1302&gt;E1302,1,0)</f>
        <v>0</v>
      </c>
      <c r="J1302" s="52" t="n">
        <f aca="false">IF(-B1302&gt;F1302,1,0)</f>
        <v>0</v>
      </c>
    </row>
    <row r="1303" customFormat="false" ht="15" hidden="false" customHeight="false" outlineLevel="0" collapsed="false">
      <c r="A1303" s="51" t="n">
        <f aca="false">Prices_MTM!A1536</f>
        <v>39602</v>
      </c>
      <c r="B1303" s="43" t="n">
        <f aca="false">Prices_MTM!I1536</f>
        <v>-231000</v>
      </c>
      <c r="C1303" s="43" t="n">
        <f aca="false">-PERCENTILE(Prices_MTM!I1286:I1535,1-Inputs!$B$8)</f>
        <v>215400</v>
      </c>
      <c r="D1303" s="43" t="n">
        <f aca="false">NORMSINV(Inputs!$B$8)*STDEV(Prices_MTM!I1286:I1535)</f>
        <v>236404.503930666</v>
      </c>
      <c r="E1303" s="43" t="n">
        <f aca="false">-PERCENTILE(Prices_MTM!I1286:I1535,1-Inputs!$B$9)</f>
        <v>385295</v>
      </c>
      <c r="F1303" s="43" t="n">
        <f aca="false">NORMSINV(Inputs!$B$9)*STDEV(Prices_MTM!I1286:I1535)</f>
        <v>334351.401317128</v>
      </c>
      <c r="G1303" s="52" t="n">
        <f aca="false">IF(-B1303&gt;C1303,1,0)</f>
        <v>1</v>
      </c>
      <c r="H1303" s="52" t="n">
        <f aca="false">IF(-B1303&gt;D1303,1,0)</f>
        <v>0</v>
      </c>
      <c r="I1303" s="52" t="n">
        <f aca="false">IF(-B1303&gt;E1303,1,0)</f>
        <v>0</v>
      </c>
      <c r="J1303" s="52" t="n">
        <f aca="false">IF(-B1303&gt;F1303,1,0)</f>
        <v>0</v>
      </c>
    </row>
    <row r="1304" customFormat="false" ht="15" hidden="false" customHeight="false" outlineLevel="0" collapsed="false">
      <c r="A1304" s="51" t="n">
        <f aca="false">Prices_MTM!A1537</f>
        <v>39603</v>
      </c>
      <c r="B1304" s="43" t="n">
        <f aca="false">Prices_MTM!I1537</f>
        <v>25000</v>
      </c>
      <c r="C1304" s="43" t="n">
        <f aca="false">-PERCENTILE(Prices_MTM!I1287:I1536,1-Inputs!$B$8)</f>
        <v>223125</v>
      </c>
      <c r="D1304" s="43" t="n">
        <f aca="false">NORMSINV(Inputs!$B$8)*STDEV(Prices_MTM!I1287:I1536)</f>
        <v>237582.235055308</v>
      </c>
      <c r="E1304" s="43" t="n">
        <f aca="false">-PERCENTILE(Prices_MTM!I1287:I1536,1-Inputs!$B$9)</f>
        <v>385295</v>
      </c>
      <c r="F1304" s="43" t="n">
        <f aca="false">NORMSINV(Inputs!$B$9)*STDEV(Prices_MTM!I1287:I1536)</f>
        <v>336017.088921854</v>
      </c>
      <c r="G1304" s="52" t="n">
        <f aca="false">IF(-B1304&gt;C1304,1,0)</f>
        <v>0</v>
      </c>
      <c r="H1304" s="52" t="n">
        <f aca="false">IF(-B1304&gt;D1304,1,0)</f>
        <v>0</v>
      </c>
      <c r="I1304" s="52" t="n">
        <f aca="false">IF(-B1304&gt;E1304,1,0)</f>
        <v>0</v>
      </c>
      <c r="J1304" s="52" t="n">
        <f aca="false">IF(-B1304&gt;F1304,1,0)</f>
        <v>0</v>
      </c>
    </row>
    <row r="1305" customFormat="false" ht="15" hidden="false" customHeight="false" outlineLevel="0" collapsed="false">
      <c r="A1305" s="51" t="n">
        <f aca="false">Prices_MTM!A1538</f>
        <v>39604</v>
      </c>
      <c r="B1305" s="43" t="n">
        <f aca="false">Prices_MTM!I1538</f>
        <v>531000.000000001</v>
      </c>
      <c r="C1305" s="43" t="n">
        <f aca="false">-PERCENTILE(Prices_MTM!I1288:I1537,1-Inputs!$B$8)</f>
        <v>223125</v>
      </c>
      <c r="D1305" s="43" t="n">
        <f aca="false">NORMSINV(Inputs!$B$8)*STDEV(Prices_MTM!I1288:I1537)</f>
        <v>237580.999496617</v>
      </c>
      <c r="E1305" s="43" t="n">
        <f aca="false">-PERCENTILE(Prices_MTM!I1288:I1537,1-Inputs!$B$9)</f>
        <v>385295</v>
      </c>
      <c r="F1305" s="43" t="n">
        <f aca="false">NORMSINV(Inputs!$B$9)*STDEV(Prices_MTM!I1288:I1537)</f>
        <v>336015.341447619</v>
      </c>
      <c r="G1305" s="52" t="n">
        <f aca="false">IF(-B1305&gt;C1305,1,0)</f>
        <v>0</v>
      </c>
      <c r="H1305" s="52" t="n">
        <f aca="false">IF(-B1305&gt;D1305,1,0)</f>
        <v>0</v>
      </c>
      <c r="I1305" s="52" t="n">
        <f aca="false">IF(-B1305&gt;E1305,1,0)</f>
        <v>0</v>
      </c>
      <c r="J1305" s="52" t="n">
        <f aca="false">IF(-B1305&gt;F1305,1,0)</f>
        <v>0</v>
      </c>
    </row>
    <row r="1306" customFormat="false" ht="15" hidden="false" customHeight="false" outlineLevel="0" collapsed="false">
      <c r="A1306" s="51" t="n">
        <f aca="false">Prices_MTM!A1539</f>
        <v>39605</v>
      </c>
      <c r="B1306" s="43" t="n">
        <f aca="false">Prices_MTM!I1539</f>
        <v>535499.999999998</v>
      </c>
      <c r="C1306" s="43" t="n">
        <f aca="false">-PERCENTILE(Prices_MTM!I1289:I1538,1-Inputs!$B$8)</f>
        <v>223125</v>
      </c>
      <c r="D1306" s="43" t="n">
        <f aca="false">NORMSINV(Inputs!$B$8)*STDEV(Prices_MTM!I1289:I1538)</f>
        <v>243594.427775578</v>
      </c>
      <c r="E1306" s="43" t="n">
        <f aca="false">-PERCENTILE(Prices_MTM!I1289:I1538,1-Inputs!$B$9)</f>
        <v>385295</v>
      </c>
      <c r="F1306" s="43" t="n">
        <f aca="false">NORMSINV(Inputs!$B$9)*STDEV(Prices_MTM!I1289:I1538)</f>
        <v>344520.247819371</v>
      </c>
      <c r="G1306" s="52" t="n">
        <f aca="false">IF(-B1306&gt;C1306,1,0)</f>
        <v>0</v>
      </c>
      <c r="H1306" s="52" t="n">
        <f aca="false">IF(-B1306&gt;D1306,1,0)</f>
        <v>0</v>
      </c>
      <c r="I1306" s="52" t="n">
        <f aca="false">IF(-B1306&gt;E1306,1,0)</f>
        <v>0</v>
      </c>
      <c r="J1306" s="52" t="n">
        <f aca="false">IF(-B1306&gt;F1306,1,0)</f>
        <v>0</v>
      </c>
    </row>
    <row r="1307" customFormat="false" ht="15" hidden="false" customHeight="false" outlineLevel="0" collapsed="false">
      <c r="A1307" s="51" t="n">
        <f aca="false">Prices_MTM!A1540</f>
        <v>39608</v>
      </c>
      <c r="B1307" s="43" t="n">
        <f aca="false">Prices_MTM!I1540</f>
        <v>-488000</v>
      </c>
      <c r="C1307" s="43" t="n">
        <f aca="false">-PERCENTILE(Prices_MTM!I1290:I1539,1-Inputs!$B$8)</f>
        <v>223125</v>
      </c>
      <c r="D1307" s="43" t="n">
        <f aca="false">NORMSINV(Inputs!$B$8)*STDEV(Prices_MTM!I1290:I1539)</f>
        <v>249261.974338641</v>
      </c>
      <c r="E1307" s="43" t="n">
        <f aca="false">-PERCENTILE(Prices_MTM!I1290:I1539,1-Inputs!$B$9)</f>
        <v>385295</v>
      </c>
      <c r="F1307" s="43" t="n">
        <f aca="false">NORMSINV(Inputs!$B$9)*STDEV(Prices_MTM!I1290:I1539)</f>
        <v>352535.967079719</v>
      </c>
      <c r="G1307" s="52" t="n">
        <f aca="false">IF(-B1307&gt;C1307,1,0)</f>
        <v>1</v>
      </c>
      <c r="H1307" s="52" t="n">
        <f aca="false">IF(-B1307&gt;D1307,1,0)</f>
        <v>1</v>
      </c>
      <c r="I1307" s="52" t="n">
        <f aca="false">IF(-B1307&gt;E1307,1,0)</f>
        <v>1</v>
      </c>
      <c r="J1307" s="52" t="n">
        <f aca="false">IF(-B1307&gt;F1307,1,0)</f>
        <v>1</v>
      </c>
    </row>
    <row r="1308" customFormat="false" ht="15" hidden="false" customHeight="false" outlineLevel="0" collapsed="false">
      <c r="A1308" s="51" t="n">
        <f aca="false">Prices_MTM!A1541</f>
        <v>39609</v>
      </c>
      <c r="B1308" s="43" t="n">
        <f aca="false">Prices_MTM!I1541</f>
        <v>-346500</v>
      </c>
      <c r="C1308" s="43" t="n">
        <f aca="false">-PERCENTILE(Prices_MTM!I1291:I1540,1-Inputs!$B$8)</f>
        <v>228975</v>
      </c>
      <c r="D1308" s="43" t="n">
        <f aca="false">NORMSINV(Inputs!$B$8)*STDEV(Prices_MTM!I1291:I1540)</f>
        <v>254190.94491643</v>
      </c>
      <c r="E1308" s="43" t="n">
        <f aca="false">-PERCENTILE(Prices_MTM!I1291:I1540,1-Inputs!$B$9)</f>
        <v>419375</v>
      </c>
      <c r="F1308" s="43" t="n">
        <f aca="false">NORMSINV(Inputs!$B$9)*STDEV(Prices_MTM!I1291:I1540)</f>
        <v>359507.104229533</v>
      </c>
      <c r="G1308" s="52" t="n">
        <f aca="false">IF(-B1308&gt;C1308,1,0)</f>
        <v>1</v>
      </c>
      <c r="H1308" s="52" t="n">
        <f aca="false">IF(-B1308&gt;D1308,1,0)</f>
        <v>1</v>
      </c>
      <c r="I1308" s="52" t="n">
        <f aca="false">IF(-B1308&gt;E1308,1,0)</f>
        <v>0</v>
      </c>
      <c r="J1308" s="52" t="n">
        <f aca="false">IF(-B1308&gt;F1308,1,0)</f>
        <v>0</v>
      </c>
    </row>
    <row r="1309" customFormat="false" ht="15" hidden="false" customHeight="false" outlineLevel="0" collapsed="false">
      <c r="A1309" s="51" t="n">
        <f aca="false">Prices_MTM!A1542</f>
        <v>39610</v>
      </c>
      <c r="B1309" s="43" t="n">
        <f aca="false">Prices_MTM!I1542</f>
        <v>541000.000000001</v>
      </c>
      <c r="C1309" s="43" t="n">
        <f aca="false">-PERCENTILE(Prices_MTM!I1292:I1541,1-Inputs!$B$8)</f>
        <v>234300</v>
      </c>
      <c r="D1309" s="43" t="n">
        <f aca="false">NORMSINV(Inputs!$B$8)*STDEV(Prices_MTM!I1292:I1541)</f>
        <v>256881.952362585</v>
      </c>
      <c r="E1309" s="43" t="n">
        <f aca="false">-PERCENTILE(Prices_MTM!I1292:I1541,1-Inputs!$B$9)</f>
        <v>419375</v>
      </c>
      <c r="F1309" s="43" t="n">
        <f aca="false">NORMSINV(Inputs!$B$9)*STDEV(Prices_MTM!I1292:I1541)</f>
        <v>363313.047414273</v>
      </c>
      <c r="G1309" s="52" t="n">
        <f aca="false">IF(-B1309&gt;C1309,1,0)</f>
        <v>0</v>
      </c>
      <c r="H1309" s="52" t="n">
        <f aca="false">IF(-B1309&gt;D1309,1,0)</f>
        <v>0</v>
      </c>
      <c r="I1309" s="52" t="n">
        <f aca="false">IF(-B1309&gt;E1309,1,0)</f>
        <v>0</v>
      </c>
      <c r="J1309" s="52" t="n">
        <f aca="false">IF(-B1309&gt;F1309,1,0)</f>
        <v>0</v>
      </c>
    </row>
    <row r="1310" customFormat="false" ht="15" hidden="false" customHeight="false" outlineLevel="0" collapsed="false">
      <c r="A1310" s="51" t="n">
        <f aca="false">Prices_MTM!A1543</f>
        <v>39611</v>
      </c>
      <c r="B1310" s="43" t="n">
        <f aca="false">Prices_MTM!I1543</f>
        <v>168499.999999999</v>
      </c>
      <c r="C1310" s="43" t="n">
        <f aca="false">-PERCENTILE(Prices_MTM!I1293:I1542,1-Inputs!$B$8)</f>
        <v>234300</v>
      </c>
      <c r="D1310" s="43" t="n">
        <f aca="false">NORMSINV(Inputs!$B$8)*STDEV(Prices_MTM!I1293:I1542)</f>
        <v>262666.257783192</v>
      </c>
      <c r="E1310" s="43" t="n">
        <f aca="false">-PERCENTILE(Prices_MTM!I1293:I1542,1-Inputs!$B$9)</f>
        <v>419375</v>
      </c>
      <c r="F1310" s="43" t="n">
        <f aca="false">NORMSINV(Inputs!$B$9)*STDEV(Prices_MTM!I1293:I1542)</f>
        <v>371493.900955005</v>
      </c>
      <c r="G1310" s="52" t="n">
        <f aca="false">IF(-B1310&gt;C1310,1,0)</f>
        <v>0</v>
      </c>
      <c r="H1310" s="52" t="n">
        <f aca="false">IF(-B1310&gt;D1310,1,0)</f>
        <v>0</v>
      </c>
      <c r="I1310" s="52" t="n">
        <f aca="false">IF(-B1310&gt;E1310,1,0)</f>
        <v>0</v>
      </c>
      <c r="J1310" s="52" t="n">
        <f aca="false">IF(-B1310&gt;F1310,1,0)</f>
        <v>0</v>
      </c>
    </row>
    <row r="1311" customFormat="false" ht="15" hidden="false" customHeight="false" outlineLevel="0" collapsed="false">
      <c r="A1311" s="51" t="n">
        <f aca="false">Prices_MTM!A1544</f>
        <v>39612</v>
      </c>
      <c r="B1311" s="43" t="n">
        <f aca="false">Prices_MTM!I1544</f>
        <v>-315999.999999998</v>
      </c>
      <c r="C1311" s="43" t="n">
        <f aca="false">-PERCENTILE(Prices_MTM!I1294:I1543,1-Inputs!$B$8)</f>
        <v>234300</v>
      </c>
      <c r="D1311" s="43" t="n">
        <f aca="false">NORMSINV(Inputs!$B$8)*STDEV(Prices_MTM!I1294:I1543)</f>
        <v>263129.23129042</v>
      </c>
      <c r="E1311" s="43" t="n">
        <f aca="false">-PERCENTILE(Prices_MTM!I1294:I1543,1-Inputs!$B$9)</f>
        <v>419375</v>
      </c>
      <c r="F1311" s="43" t="n">
        <f aca="false">NORMSINV(Inputs!$B$9)*STDEV(Prices_MTM!I1294:I1543)</f>
        <v>372148.6932214</v>
      </c>
      <c r="G1311" s="52" t="n">
        <f aca="false">IF(-B1311&gt;C1311,1,0)</f>
        <v>1</v>
      </c>
      <c r="H1311" s="52" t="n">
        <f aca="false">IF(-B1311&gt;D1311,1,0)</f>
        <v>1</v>
      </c>
      <c r="I1311" s="52" t="n">
        <f aca="false">IF(-B1311&gt;E1311,1,0)</f>
        <v>0</v>
      </c>
      <c r="J1311" s="52" t="n">
        <f aca="false">IF(-B1311&gt;F1311,1,0)</f>
        <v>0</v>
      </c>
    </row>
    <row r="1312" customFormat="false" ht="15" hidden="false" customHeight="false" outlineLevel="0" collapsed="false">
      <c r="A1312" s="51" t="n">
        <f aca="false">Prices_MTM!A1545</f>
        <v>39615</v>
      </c>
      <c r="B1312" s="43" t="n">
        <f aca="false">Prices_MTM!I1545</f>
        <v>-12500</v>
      </c>
      <c r="C1312" s="43" t="n">
        <f aca="false">-PERCENTILE(Prices_MTM!I1295:I1544,1-Inputs!$B$8)</f>
        <v>241125</v>
      </c>
      <c r="D1312" s="43" t="n">
        <f aca="false">NORMSINV(Inputs!$B$8)*STDEV(Prices_MTM!I1295:I1544)</f>
        <v>265379.340392329</v>
      </c>
      <c r="E1312" s="43" t="n">
        <f aca="false">-PERCENTILE(Prices_MTM!I1295:I1544,1-Inputs!$B$9)</f>
        <v>419375</v>
      </c>
      <c r="F1312" s="43" t="n">
        <f aca="false">NORMSINV(Inputs!$B$9)*STDEV(Prices_MTM!I1295:I1544)</f>
        <v>375331.065464021</v>
      </c>
      <c r="G1312" s="52" t="n">
        <f aca="false">IF(-B1312&gt;C1312,1,0)</f>
        <v>0</v>
      </c>
      <c r="H1312" s="52" t="n">
        <f aca="false">IF(-B1312&gt;D1312,1,0)</f>
        <v>0</v>
      </c>
      <c r="I1312" s="52" t="n">
        <f aca="false">IF(-B1312&gt;E1312,1,0)</f>
        <v>0</v>
      </c>
      <c r="J1312" s="52" t="n">
        <f aca="false">IF(-B1312&gt;F1312,1,0)</f>
        <v>0</v>
      </c>
    </row>
    <row r="1313" customFormat="false" ht="15" hidden="false" customHeight="false" outlineLevel="0" collapsed="false">
      <c r="A1313" s="51" t="n">
        <f aca="false">Prices_MTM!A1546</f>
        <v>39616</v>
      </c>
      <c r="B1313" s="43" t="n">
        <f aca="false">Prices_MTM!I1546</f>
        <v>78499.9999999997</v>
      </c>
      <c r="C1313" s="43" t="n">
        <f aca="false">-PERCENTILE(Prices_MTM!I1296:I1545,1-Inputs!$B$8)</f>
        <v>241125</v>
      </c>
      <c r="D1313" s="43" t="n">
        <f aca="false">NORMSINV(Inputs!$B$8)*STDEV(Prices_MTM!I1296:I1545)</f>
        <v>265336.302132052</v>
      </c>
      <c r="E1313" s="43" t="n">
        <f aca="false">-PERCENTILE(Prices_MTM!I1296:I1545,1-Inputs!$B$9)</f>
        <v>419375</v>
      </c>
      <c r="F1313" s="43" t="n">
        <f aca="false">NORMSINV(Inputs!$B$9)*STDEV(Prices_MTM!I1296:I1545)</f>
        <v>375270.195631194</v>
      </c>
      <c r="G1313" s="52" t="n">
        <f aca="false">IF(-B1313&gt;C1313,1,0)</f>
        <v>0</v>
      </c>
      <c r="H1313" s="52" t="n">
        <f aca="false">IF(-B1313&gt;D1313,1,0)</f>
        <v>0</v>
      </c>
      <c r="I1313" s="52" t="n">
        <f aca="false">IF(-B1313&gt;E1313,1,0)</f>
        <v>0</v>
      </c>
      <c r="J1313" s="52" t="n">
        <f aca="false">IF(-B1313&gt;F1313,1,0)</f>
        <v>0</v>
      </c>
    </row>
    <row r="1314" customFormat="false" ht="15" hidden="false" customHeight="false" outlineLevel="0" collapsed="false">
      <c r="A1314" s="51" t="n">
        <f aca="false">Prices_MTM!A1547</f>
        <v>39617</v>
      </c>
      <c r="B1314" s="43" t="n">
        <f aca="false">Prices_MTM!I1547</f>
        <v>362499.999999999</v>
      </c>
      <c r="C1314" s="43" t="n">
        <f aca="false">-PERCENTILE(Prices_MTM!I1297:I1546,1-Inputs!$B$8)</f>
        <v>241125</v>
      </c>
      <c r="D1314" s="43" t="n">
        <f aca="false">NORMSINV(Inputs!$B$8)*STDEV(Prices_MTM!I1297:I1546)</f>
        <v>265421.303887559</v>
      </c>
      <c r="E1314" s="43" t="n">
        <f aca="false">-PERCENTILE(Prices_MTM!I1297:I1546,1-Inputs!$B$9)</f>
        <v>419375</v>
      </c>
      <c r="F1314" s="43" t="n">
        <f aca="false">NORMSINV(Inputs!$B$9)*STDEV(Prices_MTM!I1297:I1546)</f>
        <v>375390.415236131</v>
      </c>
      <c r="G1314" s="52" t="n">
        <f aca="false">IF(-B1314&gt;C1314,1,0)</f>
        <v>0</v>
      </c>
      <c r="H1314" s="52" t="n">
        <f aca="false">IF(-B1314&gt;D1314,1,0)</f>
        <v>0</v>
      </c>
      <c r="I1314" s="52" t="n">
        <f aca="false">IF(-B1314&gt;E1314,1,0)</f>
        <v>0</v>
      </c>
      <c r="J1314" s="52" t="n">
        <f aca="false">IF(-B1314&gt;F1314,1,0)</f>
        <v>0</v>
      </c>
    </row>
    <row r="1315" customFormat="false" ht="15" hidden="false" customHeight="false" outlineLevel="0" collapsed="false">
      <c r="A1315" s="51" t="n">
        <f aca="false">Prices_MTM!A1548</f>
        <v>39618</v>
      </c>
      <c r="B1315" s="43" t="n">
        <f aca="false">Prices_MTM!I1548</f>
        <v>-602000</v>
      </c>
      <c r="C1315" s="43" t="n">
        <f aca="false">-PERCENTILE(Prices_MTM!I1298:I1547,1-Inputs!$B$8)</f>
        <v>241125</v>
      </c>
      <c r="D1315" s="43" t="n">
        <f aca="false">NORMSINV(Inputs!$B$8)*STDEV(Prices_MTM!I1298:I1547)</f>
        <v>267884.283601855</v>
      </c>
      <c r="E1315" s="43" t="n">
        <f aca="false">-PERCENTILE(Prices_MTM!I1298:I1547,1-Inputs!$B$9)</f>
        <v>419375</v>
      </c>
      <c r="F1315" s="43" t="n">
        <f aca="false">NORMSINV(Inputs!$B$9)*STDEV(Prices_MTM!I1298:I1547)</f>
        <v>378873.854448154</v>
      </c>
      <c r="G1315" s="52" t="n">
        <f aca="false">IF(-B1315&gt;C1315,1,0)</f>
        <v>1</v>
      </c>
      <c r="H1315" s="52" t="n">
        <f aca="false">IF(-B1315&gt;D1315,1,0)</f>
        <v>1</v>
      </c>
      <c r="I1315" s="52" t="n">
        <f aca="false">IF(-B1315&gt;E1315,1,0)</f>
        <v>1</v>
      </c>
      <c r="J1315" s="52" t="n">
        <f aca="false">IF(-B1315&gt;F1315,1,0)</f>
        <v>1</v>
      </c>
    </row>
    <row r="1316" customFormat="false" ht="15" hidden="false" customHeight="false" outlineLevel="0" collapsed="false">
      <c r="A1316" s="51" t="n">
        <f aca="false">Prices_MTM!A1549</f>
        <v>39619</v>
      </c>
      <c r="B1316" s="43" t="n">
        <f aca="false">Prices_MTM!I1549</f>
        <v>168000.000000001</v>
      </c>
      <c r="C1316" s="43" t="n">
        <f aca="false">-PERCENTILE(Prices_MTM!I1299:I1548,1-Inputs!$B$8)</f>
        <v>247525</v>
      </c>
      <c r="D1316" s="43" t="n">
        <f aca="false">NORMSINV(Inputs!$B$8)*STDEV(Prices_MTM!I1299:I1548)</f>
        <v>275314.771396093</v>
      </c>
      <c r="E1316" s="43" t="n">
        <f aca="false">-PERCENTILE(Prices_MTM!I1299:I1548,1-Inputs!$B$9)</f>
        <v>469380</v>
      </c>
      <c r="F1316" s="43" t="n">
        <f aca="false">NORMSINV(Inputs!$B$9)*STDEV(Prices_MTM!I1299:I1548)</f>
        <v>389382.935134712</v>
      </c>
      <c r="G1316" s="52" t="n">
        <f aca="false">IF(-B1316&gt;C1316,1,0)</f>
        <v>0</v>
      </c>
      <c r="H1316" s="52" t="n">
        <f aca="false">IF(-B1316&gt;D1316,1,0)</f>
        <v>0</v>
      </c>
      <c r="I1316" s="52" t="n">
        <f aca="false">IF(-B1316&gt;E1316,1,0)</f>
        <v>0</v>
      </c>
      <c r="J1316" s="52" t="n">
        <f aca="false">IF(-B1316&gt;F1316,1,0)</f>
        <v>0</v>
      </c>
    </row>
    <row r="1317" customFormat="false" ht="15" hidden="false" customHeight="false" outlineLevel="0" collapsed="false">
      <c r="A1317" s="51" t="n">
        <f aca="false">Prices_MTM!A1550</f>
        <v>39622</v>
      </c>
      <c r="B1317" s="43" t="n">
        <f aca="false">Prices_MTM!I1550</f>
        <v>106999.999999999</v>
      </c>
      <c r="C1317" s="43" t="n">
        <f aca="false">-PERCENTILE(Prices_MTM!I1300:I1549,1-Inputs!$B$8)</f>
        <v>247525</v>
      </c>
      <c r="D1317" s="43" t="n">
        <f aca="false">NORMSINV(Inputs!$B$8)*STDEV(Prices_MTM!I1300:I1549)</f>
        <v>275772.249219447</v>
      </c>
      <c r="E1317" s="43" t="n">
        <f aca="false">-PERCENTILE(Prices_MTM!I1300:I1549,1-Inputs!$B$9)</f>
        <v>469380</v>
      </c>
      <c r="F1317" s="43" t="n">
        <f aca="false">NORMSINV(Inputs!$B$9)*STDEV(Prices_MTM!I1300:I1549)</f>
        <v>390029.954750526</v>
      </c>
      <c r="G1317" s="52" t="n">
        <f aca="false">IF(-B1317&gt;C1317,1,0)</f>
        <v>0</v>
      </c>
      <c r="H1317" s="52" t="n">
        <f aca="false">IF(-B1317&gt;D1317,1,0)</f>
        <v>0</v>
      </c>
      <c r="I1317" s="52" t="n">
        <f aca="false">IF(-B1317&gt;E1317,1,0)</f>
        <v>0</v>
      </c>
      <c r="J1317" s="52" t="n">
        <f aca="false">IF(-B1317&gt;F1317,1,0)</f>
        <v>0</v>
      </c>
    </row>
    <row r="1318" customFormat="false" ht="15" hidden="false" customHeight="false" outlineLevel="0" collapsed="false">
      <c r="A1318" s="51" t="n">
        <f aca="false">Prices_MTM!A1551</f>
        <v>39623</v>
      </c>
      <c r="B1318" s="43" t="n">
        <f aca="false">Prices_MTM!I1551</f>
        <v>9500.00000000131</v>
      </c>
      <c r="C1318" s="43" t="n">
        <f aca="false">-PERCENTILE(Prices_MTM!I1301:I1550,1-Inputs!$B$8)</f>
        <v>247525</v>
      </c>
      <c r="D1318" s="43" t="n">
        <f aca="false">NORMSINV(Inputs!$B$8)*STDEV(Prices_MTM!I1301:I1550)</f>
        <v>275935.987601656</v>
      </c>
      <c r="E1318" s="43" t="n">
        <f aca="false">-PERCENTILE(Prices_MTM!I1301:I1550,1-Inputs!$B$9)</f>
        <v>469380</v>
      </c>
      <c r="F1318" s="43" t="n">
        <f aca="false">NORMSINV(Inputs!$B$9)*STDEV(Prices_MTM!I1301:I1550)</f>
        <v>390261.533069174</v>
      </c>
      <c r="G1318" s="52" t="n">
        <f aca="false">IF(-B1318&gt;C1318,1,0)</f>
        <v>0</v>
      </c>
      <c r="H1318" s="52" t="n">
        <f aca="false">IF(-B1318&gt;D1318,1,0)</f>
        <v>0</v>
      </c>
      <c r="I1318" s="52" t="n">
        <f aca="false">IF(-B1318&gt;E1318,1,0)</f>
        <v>0</v>
      </c>
      <c r="J1318" s="52" t="n">
        <f aca="false">IF(-B1318&gt;F1318,1,0)</f>
        <v>0</v>
      </c>
    </row>
    <row r="1319" customFormat="false" ht="15" hidden="false" customHeight="false" outlineLevel="0" collapsed="false">
      <c r="A1319" s="51" t="n">
        <f aca="false">Prices_MTM!A1552</f>
        <v>39624</v>
      </c>
      <c r="B1319" s="43" t="n">
        <f aca="false">Prices_MTM!I1552</f>
        <v>-68000.0000000021</v>
      </c>
      <c r="C1319" s="43" t="n">
        <f aca="false">-PERCENTILE(Prices_MTM!I1302:I1551,1-Inputs!$B$8)</f>
        <v>247525</v>
      </c>
      <c r="D1319" s="43" t="n">
        <f aca="false">NORMSINV(Inputs!$B$8)*STDEV(Prices_MTM!I1302:I1551)</f>
        <v>275643.471808195</v>
      </c>
      <c r="E1319" s="43" t="n">
        <f aca="false">-PERCENTILE(Prices_MTM!I1302:I1551,1-Inputs!$B$9)</f>
        <v>469380</v>
      </c>
      <c r="F1319" s="43" t="n">
        <f aca="false">NORMSINV(Inputs!$B$9)*STDEV(Prices_MTM!I1302:I1551)</f>
        <v>389847.822400278</v>
      </c>
      <c r="G1319" s="52" t="n">
        <f aca="false">IF(-B1319&gt;C1319,1,0)</f>
        <v>0</v>
      </c>
      <c r="H1319" s="52" t="n">
        <f aca="false">IF(-B1319&gt;D1319,1,0)</f>
        <v>0</v>
      </c>
      <c r="I1319" s="52" t="n">
        <f aca="false">IF(-B1319&gt;E1319,1,0)</f>
        <v>0</v>
      </c>
      <c r="J1319" s="52" t="n">
        <f aca="false">IF(-B1319&gt;F1319,1,0)</f>
        <v>0</v>
      </c>
    </row>
    <row r="1320" customFormat="false" ht="15" hidden="false" customHeight="false" outlineLevel="0" collapsed="false">
      <c r="A1320" s="51" t="n">
        <f aca="false">Prices_MTM!A1553</f>
        <v>39625</v>
      </c>
      <c r="B1320" s="43" t="n">
        <f aca="false">Prices_MTM!I1553</f>
        <v>237500.000000001</v>
      </c>
      <c r="C1320" s="43" t="n">
        <f aca="false">-PERCENTILE(Prices_MTM!I1303:I1552,1-Inputs!$B$8)</f>
        <v>247525</v>
      </c>
      <c r="D1320" s="43" t="n">
        <f aca="false">NORMSINV(Inputs!$B$8)*STDEV(Prices_MTM!I1303:I1552)</f>
        <v>275637.623853438</v>
      </c>
      <c r="E1320" s="43" t="n">
        <f aca="false">-PERCENTILE(Prices_MTM!I1303:I1552,1-Inputs!$B$9)</f>
        <v>469380</v>
      </c>
      <c r="F1320" s="43" t="n">
        <f aca="false">NORMSINV(Inputs!$B$9)*STDEV(Prices_MTM!I1303:I1552)</f>
        <v>389839.551526267</v>
      </c>
      <c r="G1320" s="52" t="n">
        <f aca="false">IF(-B1320&gt;C1320,1,0)</f>
        <v>0</v>
      </c>
      <c r="H1320" s="52" t="n">
        <f aca="false">IF(-B1320&gt;D1320,1,0)</f>
        <v>0</v>
      </c>
      <c r="I1320" s="52" t="n">
        <f aca="false">IF(-B1320&gt;E1320,1,0)</f>
        <v>0</v>
      </c>
      <c r="J1320" s="52" t="n">
        <f aca="false">IF(-B1320&gt;F1320,1,0)</f>
        <v>0</v>
      </c>
    </row>
    <row r="1321" customFormat="false" ht="15" hidden="false" customHeight="false" outlineLevel="0" collapsed="false">
      <c r="A1321" s="51" t="n">
        <f aca="false">Prices_MTM!A1554</f>
        <v>39626</v>
      </c>
      <c r="B1321" s="43" t="n">
        <f aca="false">Prices_MTM!I1554</f>
        <v>-50000</v>
      </c>
      <c r="C1321" s="43" t="n">
        <f aca="false">-PERCENTILE(Prices_MTM!I1304:I1553,1-Inputs!$B$8)</f>
        <v>247525</v>
      </c>
      <c r="D1321" s="43" t="n">
        <f aca="false">NORMSINV(Inputs!$B$8)*STDEV(Prices_MTM!I1304:I1553)</f>
        <v>276581.369763823</v>
      </c>
      <c r="E1321" s="43" t="n">
        <f aca="false">-PERCENTILE(Prices_MTM!I1304:I1553,1-Inputs!$B$9)</f>
        <v>469380</v>
      </c>
      <c r="F1321" s="43" t="n">
        <f aca="false">NORMSINV(Inputs!$B$9)*STDEV(Prices_MTM!I1304:I1553)</f>
        <v>391174.309377229</v>
      </c>
      <c r="G1321" s="52" t="n">
        <f aca="false">IF(-B1321&gt;C1321,1,0)</f>
        <v>0</v>
      </c>
      <c r="H1321" s="52" t="n">
        <f aca="false">IF(-B1321&gt;D1321,1,0)</f>
        <v>0</v>
      </c>
      <c r="I1321" s="52" t="n">
        <f aca="false">IF(-B1321&gt;E1321,1,0)</f>
        <v>0</v>
      </c>
      <c r="J1321" s="52" t="n">
        <f aca="false">IF(-B1321&gt;F1321,1,0)</f>
        <v>0</v>
      </c>
    </row>
    <row r="1322" customFormat="false" ht="15" hidden="false" customHeight="false" outlineLevel="0" collapsed="false">
      <c r="A1322" s="51" t="n">
        <f aca="false">Prices_MTM!A1555</f>
        <v>39629</v>
      </c>
      <c r="B1322" s="43" t="n">
        <f aca="false">Prices_MTM!I1555</f>
        <v>76000.0000000005</v>
      </c>
      <c r="C1322" s="43" t="n">
        <f aca="false">-PERCENTILE(Prices_MTM!I1305:I1554,1-Inputs!$B$8)</f>
        <v>247525</v>
      </c>
      <c r="D1322" s="43" t="n">
        <f aca="false">NORMSINV(Inputs!$B$8)*STDEV(Prices_MTM!I1305:I1554)</f>
        <v>276595.875395785</v>
      </c>
      <c r="E1322" s="43" t="n">
        <f aca="false">-PERCENTILE(Prices_MTM!I1305:I1554,1-Inputs!$B$9)</f>
        <v>469380</v>
      </c>
      <c r="F1322" s="43" t="n">
        <f aca="false">NORMSINV(Inputs!$B$9)*STDEV(Prices_MTM!I1305:I1554)</f>
        <v>391194.82496933</v>
      </c>
      <c r="G1322" s="52" t="n">
        <f aca="false">IF(-B1322&gt;C1322,1,0)</f>
        <v>0</v>
      </c>
      <c r="H1322" s="52" t="n">
        <f aca="false">IF(-B1322&gt;D1322,1,0)</f>
        <v>0</v>
      </c>
      <c r="I1322" s="52" t="n">
        <f aca="false">IF(-B1322&gt;E1322,1,0)</f>
        <v>0</v>
      </c>
      <c r="J1322" s="52" t="n">
        <f aca="false">IF(-B1322&gt;F1322,1,0)</f>
        <v>0</v>
      </c>
    </row>
    <row r="1323" customFormat="false" ht="15" hidden="false" customHeight="false" outlineLevel="0" collapsed="false">
      <c r="A1323" s="51" t="n">
        <f aca="false">Prices_MTM!A1556</f>
        <v>39630</v>
      </c>
      <c r="B1323" s="43" t="n">
        <f aca="false">Prices_MTM!I1556</f>
        <v>-3499.99999999967</v>
      </c>
      <c r="C1323" s="43" t="n">
        <f aca="false">-PERCENTILE(Prices_MTM!I1306:I1555,1-Inputs!$B$8)</f>
        <v>247525</v>
      </c>
      <c r="D1323" s="43" t="n">
        <f aca="false">NORMSINV(Inputs!$B$8)*STDEV(Prices_MTM!I1306:I1555)</f>
        <v>276665.712214241</v>
      </c>
      <c r="E1323" s="43" t="n">
        <f aca="false">-PERCENTILE(Prices_MTM!I1306:I1555,1-Inputs!$B$9)</f>
        <v>469380</v>
      </c>
      <c r="F1323" s="43" t="n">
        <f aca="false">NORMSINV(Inputs!$B$9)*STDEV(Prices_MTM!I1306:I1555)</f>
        <v>391293.596514398</v>
      </c>
      <c r="G1323" s="52" t="n">
        <f aca="false">IF(-B1323&gt;C1323,1,0)</f>
        <v>0</v>
      </c>
      <c r="H1323" s="52" t="n">
        <f aca="false">IF(-B1323&gt;D1323,1,0)</f>
        <v>0</v>
      </c>
      <c r="I1323" s="52" t="n">
        <f aca="false">IF(-B1323&gt;E1323,1,0)</f>
        <v>0</v>
      </c>
      <c r="J1323" s="52" t="n">
        <f aca="false">IF(-B1323&gt;F1323,1,0)</f>
        <v>0</v>
      </c>
    </row>
    <row r="1324" customFormat="false" ht="15" hidden="false" customHeight="false" outlineLevel="0" collapsed="false">
      <c r="A1324" s="51" t="n">
        <f aca="false">Prices_MTM!A1557</f>
        <v>39631</v>
      </c>
      <c r="B1324" s="43" t="n">
        <f aca="false">Prices_MTM!I1557</f>
        <v>239500</v>
      </c>
      <c r="C1324" s="43" t="n">
        <f aca="false">-PERCENTILE(Prices_MTM!I1307:I1556,1-Inputs!$B$8)</f>
        <v>247525</v>
      </c>
      <c r="D1324" s="43" t="n">
        <f aca="false">NORMSINV(Inputs!$B$8)*STDEV(Prices_MTM!I1307:I1556)</f>
        <v>276617.934384978</v>
      </c>
      <c r="E1324" s="43" t="n">
        <f aca="false">-PERCENTILE(Prices_MTM!I1307:I1556,1-Inputs!$B$9)</f>
        <v>469380</v>
      </c>
      <c r="F1324" s="43" t="n">
        <f aca="false">NORMSINV(Inputs!$B$9)*STDEV(Prices_MTM!I1307:I1556)</f>
        <v>391226.023418707</v>
      </c>
      <c r="G1324" s="52" t="n">
        <f aca="false">IF(-B1324&gt;C1324,1,0)</f>
        <v>0</v>
      </c>
      <c r="H1324" s="52" t="n">
        <f aca="false">IF(-B1324&gt;D1324,1,0)</f>
        <v>0</v>
      </c>
      <c r="I1324" s="52" t="n">
        <f aca="false">IF(-B1324&gt;E1324,1,0)</f>
        <v>0</v>
      </c>
      <c r="J1324" s="52" t="n">
        <f aca="false">IF(-B1324&gt;F1324,1,0)</f>
        <v>0</v>
      </c>
    </row>
    <row r="1325" customFormat="false" ht="15" hidden="false" customHeight="false" outlineLevel="0" collapsed="false">
      <c r="A1325" s="51" t="n">
        <f aca="false">Prices_MTM!A1558</f>
        <v>39632</v>
      </c>
      <c r="B1325" s="43" t="n">
        <f aca="false">Prices_MTM!I1558</f>
        <v>21500.0000000004</v>
      </c>
      <c r="C1325" s="43" t="n">
        <f aca="false">-PERCENTILE(Prices_MTM!I1308:I1557,1-Inputs!$B$8)</f>
        <v>247525</v>
      </c>
      <c r="D1325" s="43" t="n">
        <f aca="false">NORMSINV(Inputs!$B$8)*STDEV(Prices_MTM!I1308:I1557)</f>
        <v>277585.083821736</v>
      </c>
      <c r="E1325" s="43" t="n">
        <f aca="false">-PERCENTILE(Prices_MTM!I1308:I1557,1-Inputs!$B$9)</f>
        <v>469380</v>
      </c>
      <c r="F1325" s="43" t="n">
        <f aca="false">NORMSINV(Inputs!$B$9)*STDEV(Prices_MTM!I1308:I1557)</f>
        <v>392593.88132364</v>
      </c>
      <c r="G1325" s="52" t="n">
        <f aca="false">IF(-B1325&gt;C1325,1,0)</f>
        <v>0</v>
      </c>
      <c r="H1325" s="52" t="n">
        <f aca="false">IF(-B1325&gt;D1325,1,0)</f>
        <v>0</v>
      </c>
      <c r="I1325" s="52" t="n">
        <f aca="false">IF(-B1325&gt;E1325,1,0)</f>
        <v>0</v>
      </c>
      <c r="J1325" s="52" t="n">
        <f aca="false">IF(-B1325&gt;F1325,1,0)</f>
        <v>0</v>
      </c>
    </row>
    <row r="1326" customFormat="false" ht="15" hidden="false" customHeight="false" outlineLevel="0" collapsed="false">
      <c r="A1326" s="51" t="n">
        <f aca="false">Prices_MTM!A1559</f>
        <v>39636</v>
      </c>
      <c r="B1326" s="43" t="n">
        <f aca="false">Prices_MTM!I1559</f>
        <v>-176500.000000001</v>
      </c>
      <c r="C1326" s="43" t="n">
        <f aca="false">-PERCENTILE(Prices_MTM!I1309:I1558,1-Inputs!$B$8)</f>
        <v>247525</v>
      </c>
      <c r="D1326" s="43" t="n">
        <f aca="false">NORMSINV(Inputs!$B$8)*STDEV(Prices_MTM!I1309:I1558)</f>
        <v>277574.088777962</v>
      </c>
      <c r="E1326" s="43" t="n">
        <f aca="false">-PERCENTILE(Prices_MTM!I1309:I1558,1-Inputs!$B$9)</f>
        <v>469380</v>
      </c>
      <c r="F1326" s="43" t="n">
        <f aca="false">NORMSINV(Inputs!$B$9)*STDEV(Prices_MTM!I1309:I1558)</f>
        <v>392578.330823406</v>
      </c>
      <c r="G1326" s="52" t="n">
        <f aca="false">IF(-B1326&gt;C1326,1,0)</f>
        <v>0</v>
      </c>
      <c r="H1326" s="52" t="n">
        <f aca="false">IF(-B1326&gt;D1326,1,0)</f>
        <v>0</v>
      </c>
      <c r="I1326" s="52" t="n">
        <f aca="false">IF(-B1326&gt;E1326,1,0)</f>
        <v>0</v>
      </c>
      <c r="J1326" s="52" t="n">
        <f aca="false">IF(-B1326&gt;F1326,1,0)</f>
        <v>0</v>
      </c>
    </row>
    <row r="1327" customFormat="false" ht="15" hidden="false" customHeight="false" outlineLevel="0" collapsed="false">
      <c r="A1327" s="51" t="n">
        <f aca="false">Prices_MTM!A1560</f>
        <v>39637</v>
      </c>
      <c r="B1327" s="43" t="n">
        <f aca="false">Prices_MTM!I1560</f>
        <v>-258499.999999999</v>
      </c>
      <c r="C1327" s="43" t="n">
        <f aca="false">-PERCENTILE(Prices_MTM!I1310:I1559,1-Inputs!$B$8)</f>
        <v>247525</v>
      </c>
      <c r="D1327" s="43" t="n">
        <f aca="false">NORMSINV(Inputs!$B$8)*STDEV(Prices_MTM!I1310:I1559)</f>
        <v>278068.524513092</v>
      </c>
      <c r="E1327" s="43" t="n">
        <f aca="false">-PERCENTILE(Prices_MTM!I1310:I1559,1-Inputs!$B$9)</f>
        <v>469380</v>
      </c>
      <c r="F1327" s="43" t="n">
        <f aca="false">NORMSINV(Inputs!$B$9)*STDEV(Prices_MTM!I1310:I1559)</f>
        <v>393277.620719129</v>
      </c>
      <c r="G1327" s="52" t="n">
        <f aca="false">IF(-B1327&gt;C1327,1,0)</f>
        <v>1</v>
      </c>
      <c r="H1327" s="52" t="n">
        <f aca="false">IF(-B1327&gt;D1327,1,0)</f>
        <v>0</v>
      </c>
      <c r="I1327" s="52" t="n">
        <f aca="false">IF(-B1327&gt;E1327,1,0)</f>
        <v>0</v>
      </c>
      <c r="J1327" s="52" t="n">
        <f aca="false">IF(-B1327&gt;F1327,1,0)</f>
        <v>0</v>
      </c>
    </row>
    <row r="1328" customFormat="false" ht="15" hidden="false" customHeight="false" outlineLevel="0" collapsed="false">
      <c r="A1328" s="51" t="n">
        <f aca="false">Prices_MTM!A1561</f>
        <v>39638</v>
      </c>
      <c r="B1328" s="43" t="n">
        <f aca="false">Prices_MTM!I1561</f>
        <v>-6000.00000000023</v>
      </c>
      <c r="C1328" s="43" t="n">
        <f aca="false">-PERCENTILE(Prices_MTM!I1311:I1560,1-Inputs!$B$8)</f>
        <v>253025</v>
      </c>
      <c r="D1328" s="43" t="n">
        <f aca="false">NORMSINV(Inputs!$B$8)*STDEV(Prices_MTM!I1311:I1560)</f>
        <v>279519.162669215</v>
      </c>
      <c r="E1328" s="43" t="n">
        <f aca="false">-PERCENTILE(Prices_MTM!I1311:I1560,1-Inputs!$B$9)</f>
        <v>469380</v>
      </c>
      <c r="F1328" s="43" t="n">
        <f aca="false">NORMSINV(Inputs!$B$9)*STDEV(Prices_MTM!I1311:I1560)</f>
        <v>395329.285946481</v>
      </c>
      <c r="G1328" s="52" t="n">
        <f aca="false">IF(-B1328&gt;C1328,1,0)</f>
        <v>0</v>
      </c>
      <c r="H1328" s="52" t="n">
        <f aca="false">IF(-B1328&gt;D1328,1,0)</f>
        <v>0</v>
      </c>
      <c r="I1328" s="52" t="n">
        <f aca="false">IF(-B1328&gt;E1328,1,0)</f>
        <v>0</v>
      </c>
      <c r="J1328" s="52" t="n">
        <f aca="false">IF(-B1328&gt;F1328,1,0)</f>
        <v>0</v>
      </c>
    </row>
    <row r="1329" customFormat="false" ht="15" hidden="false" customHeight="false" outlineLevel="0" collapsed="false">
      <c r="A1329" s="51" t="n">
        <f aca="false">Prices_MTM!A1562</f>
        <v>39639</v>
      </c>
      <c r="B1329" s="43" t="n">
        <f aca="false">Prices_MTM!I1562</f>
        <v>464000</v>
      </c>
      <c r="C1329" s="43" t="n">
        <f aca="false">-PERCENTILE(Prices_MTM!I1312:I1561,1-Inputs!$B$8)</f>
        <v>253025</v>
      </c>
      <c r="D1329" s="43" t="n">
        <f aca="false">NORMSINV(Inputs!$B$8)*STDEV(Prices_MTM!I1312:I1561)</f>
        <v>279523.136509032</v>
      </c>
      <c r="E1329" s="43" t="n">
        <f aca="false">-PERCENTILE(Prices_MTM!I1312:I1561,1-Inputs!$B$9)</f>
        <v>469380</v>
      </c>
      <c r="F1329" s="43" t="n">
        <f aca="false">NORMSINV(Inputs!$B$9)*STDEV(Prices_MTM!I1312:I1561)</f>
        <v>395334.906223969</v>
      </c>
      <c r="G1329" s="52" t="n">
        <f aca="false">IF(-B1329&gt;C1329,1,0)</f>
        <v>0</v>
      </c>
      <c r="H1329" s="52" t="n">
        <f aca="false">IF(-B1329&gt;D1329,1,0)</f>
        <v>0</v>
      </c>
      <c r="I1329" s="52" t="n">
        <f aca="false">IF(-B1329&gt;E1329,1,0)</f>
        <v>0</v>
      </c>
      <c r="J1329" s="52" t="n">
        <f aca="false">IF(-B1329&gt;F1329,1,0)</f>
        <v>0</v>
      </c>
    </row>
    <row r="1330" customFormat="false" ht="15" hidden="false" customHeight="false" outlineLevel="0" collapsed="false">
      <c r="A1330" s="51" t="n">
        <f aca="false">Prices_MTM!A1563</f>
        <v>39640</v>
      </c>
      <c r="B1330" s="43" t="n">
        <f aca="false">Prices_MTM!I1563</f>
        <v>-44499.9999999993</v>
      </c>
      <c r="C1330" s="43" t="n">
        <f aca="false">-PERCENTILE(Prices_MTM!I1313:I1562,1-Inputs!$B$8)</f>
        <v>253025</v>
      </c>
      <c r="D1330" s="43" t="n">
        <f aca="false">NORMSINV(Inputs!$B$8)*STDEV(Prices_MTM!I1313:I1562)</f>
        <v>283349.103208562</v>
      </c>
      <c r="E1330" s="43" t="n">
        <f aca="false">-PERCENTILE(Prices_MTM!I1313:I1562,1-Inputs!$B$9)</f>
        <v>469380</v>
      </c>
      <c r="F1330" s="43" t="n">
        <f aca="false">NORMSINV(Inputs!$B$9)*STDEV(Prices_MTM!I1313:I1562)</f>
        <v>400746.043939668</v>
      </c>
      <c r="G1330" s="52" t="n">
        <f aca="false">IF(-B1330&gt;C1330,1,0)</f>
        <v>0</v>
      </c>
      <c r="H1330" s="52" t="n">
        <f aca="false">IF(-B1330&gt;D1330,1,0)</f>
        <v>0</v>
      </c>
      <c r="I1330" s="52" t="n">
        <f aca="false">IF(-B1330&gt;E1330,1,0)</f>
        <v>0</v>
      </c>
      <c r="J1330" s="52" t="n">
        <f aca="false">IF(-B1330&gt;F1330,1,0)</f>
        <v>0</v>
      </c>
    </row>
    <row r="1331" customFormat="false" ht="15" hidden="false" customHeight="false" outlineLevel="0" collapsed="false">
      <c r="A1331" s="51" t="n">
        <f aca="false">Prices_MTM!A1564</f>
        <v>39643</v>
      </c>
      <c r="B1331" s="43" t="n">
        <f aca="false">Prices_MTM!I1564</f>
        <v>82499.9999999989</v>
      </c>
      <c r="C1331" s="43" t="n">
        <f aca="false">-PERCENTILE(Prices_MTM!I1314:I1563,1-Inputs!$B$8)</f>
        <v>253025</v>
      </c>
      <c r="D1331" s="43" t="n">
        <f aca="false">NORMSINV(Inputs!$B$8)*STDEV(Prices_MTM!I1314:I1563)</f>
        <v>283122.150745306</v>
      </c>
      <c r="E1331" s="43" t="n">
        <f aca="false">-PERCENTILE(Prices_MTM!I1314:I1563,1-Inputs!$B$9)</f>
        <v>469380</v>
      </c>
      <c r="F1331" s="43" t="n">
        <f aca="false">NORMSINV(Inputs!$B$9)*STDEV(Prices_MTM!I1314:I1563)</f>
        <v>400425.060739854</v>
      </c>
      <c r="G1331" s="52" t="n">
        <f aca="false">IF(-B1331&gt;C1331,1,0)</f>
        <v>0</v>
      </c>
      <c r="H1331" s="52" t="n">
        <f aca="false">IF(-B1331&gt;D1331,1,0)</f>
        <v>0</v>
      </c>
      <c r="I1331" s="52" t="n">
        <f aca="false">IF(-B1331&gt;E1331,1,0)</f>
        <v>0</v>
      </c>
      <c r="J1331" s="52" t="n">
        <f aca="false">IF(-B1331&gt;F1331,1,0)</f>
        <v>0</v>
      </c>
    </row>
    <row r="1332" customFormat="false" ht="15" hidden="false" customHeight="false" outlineLevel="0" collapsed="false">
      <c r="A1332" s="51" t="n">
        <f aca="false">Prices_MTM!A1565</f>
        <v>39644</v>
      </c>
      <c r="B1332" s="43" t="n">
        <f aca="false">Prices_MTM!I1565</f>
        <v>-327499.999999999</v>
      </c>
      <c r="C1332" s="43" t="n">
        <f aca="false">-PERCENTILE(Prices_MTM!I1315:I1564,1-Inputs!$B$8)</f>
        <v>253025</v>
      </c>
      <c r="D1332" s="43" t="n">
        <f aca="false">NORMSINV(Inputs!$B$8)*STDEV(Prices_MTM!I1315:I1564)</f>
        <v>283208.110124277</v>
      </c>
      <c r="E1332" s="43" t="n">
        <f aca="false">-PERCENTILE(Prices_MTM!I1315:I1564,1-Inputs!$B$9)</f>
        <v>469380</v>
      </c>
      <c r="F1332" s="43" t="n">
        <f aca="false">NORMSINV(Inputs!$B$9)*STDEV(Prices_MTM!I1315:I1564)</f>
        <v>400546.634729932</v>
      </c>
      <c r="G1332" s="52" t="n">
        <f aca="false">IF(-B1332&gt;C1332,1,0)</f>
        <v>1</v>
      </c>
      <c r="H1332" s="52" t="n">
        <f aca="false">IF(-B1332&gt;D1332,1,0)</f>
        <v>1</v>
      </c>
      <c r="I1332" s="52" t="n">
        <f aca="false">IF(-B1332&gt;E1332,1,0)</f>
        <v>0</v>
      </c>
      <c r="J1332" s="52" t="n">
        <f aca="false">IF(-B1332&gt;F1332,1,0)</f>
        <v>0</v>
      </c>
    </row>
    <row r="1333" customFormat="false" ht="15" hidden="false" customHeight="false" outlineLevel="0" collapsed="false">
      <c r="A1333" s="51" t="n">
        <f aca="false">Prices_MTM!A1566</f>
        <v>39645</v>
      </c>
      <c r="B1333" s="43" t="n">
        <f aca="false">Prices_MTM!I1566</f>
        <v>-269500.000000001</v>
      </c>
      <c r="C1333" s="43" t="n">
        <f aca="false">-PERCENTILE(Prices_MTM!I1316:I1565,1-Inputs!$B$8)</f>
        <v>257150</v>
      </c>
      <c r="D1333" s="43" t="n">
        <f aca="false">NORMSINV(Inputs!$B$8)*STDEV(Prices_MTM!I1316:I1565)</f>
        <v>285447.144968667</v>
      </c>
      <c r="E1333" s="43" t="n">
        <f aca="false">-PERCENTILE(Prices_MTM!I1316:I1565,1-Inputs!$B$9)</f>
        <v>469380</v>
      </c>
      <c r="F1333" s="43" t="n">
        <f aca="false">NORMSINV(Inputs!$B$9)*STDEV(Prices_MTM!I1316:I1565)</f>
        <v>403713.34443881</v>
      </c>
      <c r="G1333" s="52" t="n">
        <f aca="false">IF(-B1333&gt;C1333,1,0)</f>
        <v>1</v>
      </c>
      <c r="H1333" s="52" t="n">
        <f aca="false">IF(-B1333&gt;D1333,1,0)</f>
        <v>0</v>
      </c>
      <c r="I1333" s="52" t="n">
        <f aca="false">IF(-B1333&gt;E1333,1,0)</f>
        <v>0</v>
      </c>
      <c r="J1333" s="52" t="n">
        <f aca="false">IF(-B1333&gt;F1333,1,0)</f>
        <v>0</v>
      </c>
    </row>
    <row r="1334" customFormat="false" ht="15" hidden="false" customHeight="false" outlineLevel="0" collapsed="false">
      <c r="A1334" s="51" t="n">
        <f aca="false">Prices_MTM!A1567</f>
        <v>39646</v>
      </c>
      <c r="B1334" s="43" t="n">
        <f aca="false">Prices_MTM!I1567</f>
        <v>-562499.999999999</v>
      </c>
      <c r="C1334" s="43" t="n">
        <f aca="false">-PERCENTILE(Prices_MTM!I1317:I1566,1-Inputs!$B$8)</f>
        <v>261525</v>
      </c>
      <c r="D1334" s="43" t="n">
        <f aca="false">NORMSINV(Inputs!$B$8)*STDEV(Prices_MTM!I1317:I1566)</f>
        <v>286884.60709528</v>
      </c>
      <c r="E1334" s="43" t="n">
        <f aca="false">-PERCENTILE(Prices_MTM!I1317:I1566,1-Inputs!$B$9)</f>
        <v>469380</v>
      </c>
      <c r="F1334" s="43" t="n">
        <f aca="false">NORMSINV(Inputs!$B$9)*STDEV(Prices_MTM!I1317:I1566)</f>
        <v>405746.374556182</v>
      </c>
      <c r="G1334" s="52" t="n">
        <f aca="false">IF(-B1334&gt;C1334,1,0)</f>
        <v>1</v>
      </c>
      <c r="H1334" s="52" t="n">
        <f aca="false">IF(-B1334&gt;D1334,1,0)</f>
        <v>1</v>
      </c>
      <c r="I1334" s="52" t="n">
        <f aca="false">IF(-B1334&gt;E1334,1,0)</f>
        <v>1</v>
      </c>
      <c r="J1334" s="52" t="n">
        <f aca="false">IF(-B1334&gt;F1334,1,0)</f>
        <v>1</v>
      </c>
    </row>
    <row r="1335" customFormat="false" ht="15" hidden="false" customHeight="false" outlineLevel="0" collapsed="false">
      <c r="A1335" s="51" t="n">
        <f aca="false">Prices_MTM!A1568</f>
        <v>39647</v>
      </c>
      <c r="B1335" s="43" t="n">
        <f aca="false">Prices_MTM!I1568</f>
        <v>191999.999999999</v>
      </c>
      <c r="C1335" s="43" t="n">
        <f aca="false">-PERCENTILE(Prices_MTM!I1318:I1567,1-Inputs!$B$8)</f>
        <v>267025</v>
      </c>
      <c r="D1335" s="43" t="n">
        <f aca="false">NORMSINV(Inputs!$B$8)*STDEV(Prices_MTM!I1318:I1567)</f>
        <v>292997.715248008</v>
      </c>
      <c r="E1335" s="43" t="n">
        <f aca="false">-PERCENTILE(Prices_MTM!I1318:I1567,1-Inputs!$B$9)</f>
        <v>492590</v>
      </c>
      <c r="F1335" s="43" t="n">
        <f aca="false">NORMSINV(Inputs!$B$9)*STDEV(Prices_MTM!I1318:I1567)</f>
        <v>414392.260075636</v>
      </c>
      <c r="G1335" s="52" t="n">
        <f aca="false">IF(-B1335&gt;C1335,1,0)</f>
        <v>0</v>
      </c>
      <c r="H1335" s="52" t="n">
        <f aca="false">IF(-B1335&gt;D1335,1,0)</f>
        <v>0</v>
      </c>
      <c r="I1335" s="52" t="n">
        <f aca="false">IF(-B1335&gt;E1335,1,0)</f>
        <v>0</v>
      </c>
      <c r="J1335" s="52" t="n">
        <f aca="false">IF(-B1335&gt;F1335,1,0)</f>
        <v>0</v>
      </c>
    </row>
    <row r="1336" customFormat="false" ht="15" hidden="false" customHeight="false" outlineLevel="0" collapsed="false">
      <c r="A1336" s="51" t="n">
        <f aca="false">Prices_MTM!A1569</f>
        <v>39650</v>
      </c>
      <c r="B1336" s="43" t="n">
        <f aca="false">Prices_MTM!I1569</f>
        <v>249000.000000001</v>
      </c>
      <c r="C1336" s="43" t="n">
        <f aca="false">-PERCENTILE(Prices_MTM!I1319:I1568,1-Inputs!$B$8)</f>
        <v>267025</v>
      </c>
      <c r="D1336" s="43" t="n">
        <f aca="false">NORMSINV(Inputs!$B$8)*STDEV(Prices_MTM!I1319:I1568)</f>
        <v>293476.074359196</v>
      </c>
      <c r="E1336" s="43" t="n">
        <f aca="false">-PERCENTILE(Prices_MTM!I1319:I1568,1-Inputs!$B$9)</f>
        <v>492590</v>
      </c>
      <c r="F1336" s="43" t="n">
        <f aca="false">NORMSINV(Inputs!$B$9)*STDEV(Prices_MTM!I1319:I1568)</f>
        <v>415068.81249532</v>
      </c>
      <c r="G1336" s="52" t="n">
        <f aca="false">IF(-B1336&gt;C1336,1,0)</f>
        <v>0</v>
      </c>
      <c r="H1336" s="52" t="n">
        <f aca="false">IF(-B1336&gt;D1336,1,0)</f>
        <v>0</v>
      </c>
      <c r="I1336" s="52" t="n">
        <f aca="false">IF(-B1336&gt;E1336,1,0)</f>
        <v>0</v>
      </c>
      <c r="J1336" s="52" t="n">
        <f aca="false">IF(-B1336&gt;F1336,1,0)</f>
        <v>0</v>
      </c>
    </row>
    <row r="1337" customFormat="false" ht="15" hidden="false" customHeight="false" outlineLevel="0" collapsed="false">
      <c r="A1337" s="51" t="n">
        <f aca="false">Prices_MTM!A1570</f>
        <v>39651</v>
      </c>
      <c r="B1337" s="43" t="n">
        <f aca="false">Prices_MTM!I1570</f>
        <v>-310000.000000001</v>
      </c>
      <c r="C1337" s="43" t="n">
        <f aca="false">-PERCENTILE(Prices_MTM!I1320:I1569,1-Inputs!$B$8)</f>
        <v>267025</v>
      </c>
      <c r="D1337" s="43" t="n">
        <f aca="false">NORMSINV(Inputs!$B$8)*STDEV(Prices_MTM!I1320:I1569)</f>
        <v>294440.588674363</v>
      </c>
      <c r="E1337" s="43" t="n">
        <f aca="false">-PERCENTILE(Prices_MTM!I1320:I1569,1-Inputs!$B$9)</f>
        <v>492590</v>
      </c>
      <c r="F1337" s="43" t="n">
        <f aca="false">NORMSINV(Inputs!$B$9)*STDEV(Prices_MTM!I1320:I1569)</f>
        <v>416432.943497499</v>
      </c>
      <c r="G1337" s="52" t="n">
        <f aca="false">IF(-B1337&gt;C1337,1,0)</f>
        <v>1</v>
      </c>
      <c r="H1337" s="52" t="n">
        <f aca="false">IF(-B1337&gt;D1337,1,0)</f>
        <v>1</v>
      </c>
      <c r="I1337" s="52" t="n">
        <f aca="false">IF(-B1337&gt;E1337,1,0)</f>
        <v>0</v>
      </c>
      <c r="J1337" s="52" t="n">
        <f aca="false">IF(-B1337&gt;F1337,1,0)</f>
        <v>0</v>
      </c>
    </row>
    <row r="1338" customFormat="false" ht="15" hidden="false" customHeight="false" outlineLevel="0" collapsed="false">
      <c r="A1338" s="51" t="n">
        <f aca="false">Prices_MTM!A1571</f>
        <v>39652</v>
      </c>
      <c r="B1338" s="43" t="n">
        <f aca="false">Prices_MTM!I1571</f>
        <v>-335999.999999999</v>
      </c>
      <c r="C1338" s="43" t="n">
        <f aca="false">-PERCENTILE(Prices_MTM!I1321:I1570,1-Inputs!$B$8)</f>
        <v>279950</v>
      </c>
      <c r="D1338" s="43" t="n">
        <f aca="false">NORMSINV(Inputs!$B$8)*STDEV(Prices_MTM!I1321:I1570)</f>
        <v>296342.292500063</v>
      </c>
      <c r="E1338" s="43" t="n">
        <f aca="false">-PERCENTILE(Prices_MTM!I1321:I1570,1-Inputs!$B$9)</f>
        <v>492590</v>
      </c>
      <c r="F1338" s="43" t="n">
        <f aca="false">NORMSINV(Inputs!$B$9)*STDEV(Prices_MTM!I1321:I1570)</f>
        <v>419122.559509211</v>
      </c>
      <c r="G1338" s="52" t="n">
        <f aca="false">IF(-B1338&gt;C1338,1,0)</f>
        <v>1</v>
      </c>
      <c r="H1338" s="52" t="n">
        <f aca="false">IF(-B1338&gt;D1338,1,0)</f>
        <v>1</v>
      </c>
      <c r="I1338" s="52" t="n">
        <f aca="false">IF(-B1338&gt;E1338,1,0)</f>
        <v>0</v>
      </c>
      <c r="J1338" s="52" t="n">
        <f aca="false">IF(-B1338&gt;F1338,1,0)</f>
        <v>0</v>
      </c>
    </row>
    <row r="1339" customFormat="false" ht="15" hidden="false" customHeight="false" outlineLevel="0" collapsed="false">
      <c r="A1339" s="51" t="n">
        <f aca="false">Prices_MTM!A1572</f>
        <v>39653</v>
      </c>
      <c r="B1339" s="43" t="n">
        <f aca="false">Prices_MTM!I1572</f>
        <v>160500</v>
      </c>
      <c r="C1339" s="43" t="n">
        <f aca="false">-PERCENTILE(Prices_MTM!I1322:I1571,1-Inputs!$B$8)</f>
        <v>300325</v>
      </c>
      <c r="D1339" s="43" t="n">
        <f aca="false">NORMSINV(Inputs!$B$8)*STDEV(Prices_MTM!I1322:I1571)</f>
        <v>297302.646079487</v>
      </c>
      <c r="E1339" s="43" t="n">
        <f aca="false">-PERCENTILE(Prices_MTM!I1322:I1571,1-Inputs!$B$9)</f>
        <v>492590</v>
      </c>
      <c r="F1339" s="43" t="n">
        <f aca="false">NORMSINV(Inputs!$B$9)*STDEV(Prices_MTM!I1322:I1571)</f>
        <v>420480.805903428</v>
      </c>
      <c r="G1339" s="52" t="n">
        <f aca="false">IF(-B1339&gt;C1339,1,0)</f>
        <v>0</v>
      </c>
      <c r="H1339" s="52" t="n">
        <f aca="false">IF(-B1339&gt;D1339,1,0)</f>
        <v>0</v>
      </c>
      <c r="I1339" s="52" t="n">
        <f aca="false">IF(-B1339&gt;E1339,1,0)</f>
        <v>0</v>
      </c>
      <c r="J1339" s="52" t="n">
        <f aca="false">IF(-B1339&gt;F1339,1,0)</f>
        <v>0</v>
      </c>
    </row>
    <row r="1340" customFormat="false" ht="15" hidden="false" customHeight="false" outlineLevel="0" collapsed="false">
      <c r="A1340" s="51" t="n">
        <f aca="false">Prices_MTM!A1573</f>
        <v>39654</v>
      </c>
      <c r="B1340" s="43" t="n">
        <f aca="false">Prices_MTM!I1573</f>
        <v>-166500</v>
      </c>
      <c r="C1340" s="43" t="n">
        <f aca="false">-PERCENTILE(Prices_MTM!I1323:I1572,1-Inputs!$B$8)</f>
        <v>300325</v>
      </c>
      <c r="D1340" s="43" t="n">
        <f aca="false">NORMSINV(Inputs!$B$8)*STDEV(Prices_MTM!I1323:I1572)</f>
        <v>297051.9312438</v>
      </c>
      <c r="E1340" s="43" t="n">
        <f aca="false">-PERCENTILE(Prices_MTM!I1323:I1572,1-Inputs!$B$9)</f>
        <v>492590</v>
      </c>
      <c r="F1340" s="43" t="n">
        <f aca="false">NORMSINV(Inputs!$B$9)*STDEV(Prices_MTM!I1323:I1572)</f>
        <v>420126.215126818</v>
      </c>
      <c r="G1340" s="52" t="n">
        <f aca="false">IF(-B1340&gt;C1340,1,0)</f>
        <v>0</v>
      </c>
      <c r="H1340" s="52" t="n">
        <f aca="false">IF(-B1340&gt;D1340,1,0)</f>
        <v>0</v>
      </c>
      <c r="I1340" s="52" t="n">
        <f aca="false">IF(-B1340&gt;E1340,1,0)</f>
        <v>0</v>
      </c>
      <c r="J1340" s="52" t="n">
        <f aca="false">IF(-B1340&gt;F1340,1,0)</f>
        <v>0</v>
      </c>
    </row>
    <row r="1341" customFormat="false" ht="15" hidden="false" customHeight="false" outlineLevel="0" collapsed="false">
      <c r="A1341" s="51" t="n">
        <f aca="false">Prices_MTM!A1574</f>
        <v>39657</v>
      </c>
      <c r="B1341" s="43" t="n">
        <f aca="false">Prices_MTM!I1574</f>
        <v>164500</v>
      </c>
      <c r="C1341" s="43" t="n">
        <f aca="false">-PERCENTILE(Prices_MTM!I1324:I1573,1-Inputs!$B$8)</f>
        <v>300325</v>
      </c>
      <c r="D1341" s="43" t="n">
        <f aca="false">NORMSINV(Inputs!$B$8)*STDEV(Prices_MTM!I1324:I1573)</f>
        <v>296628.271481941</v>
      </c>
      <c r="E1341" s="43" t="n">
        <f aca="false">-PERCENTILE(Prices_MTM!I1324:I1573,1-Inputs!$B$9)</f>
        <v>492590</v>
      </c>
      <c r="F1341" s="43" t="n">
        <f aca="false">NORMSINV(Inputs!$B$9)*STDEV(Prices_MTM!I1324:I1573)</f>
        <v>419527.02504074</v>
      </c>
      <c r="G1341" s="52" t="n">
        <f aca="false">IF(-B1341&gt;C1341,1,0)</f>
        <v>0</v>
      </c>
      <c r="H1341" s="52" t="n">
        <f aca="false">IF(-B1341&gt;D1341,1,0)</f>
        <v>0</v>
      </c>
      <c r="I1341" s="52" t="n">
        <f aca="false">IF(-B1341&gt;E1341,1,0)</f>
        <v>0</v>
      </c>
      <c r="J1341" s="52" t="n">
        <f aca="false">IF(-B1341&gt;F1341,1,0)</f>
        <v>0</v>
      </c>
    </row>
    <row r="1342" customFormat="false" ht="15" hidden="false" customHeight="false" outlineLevel="0" collapsed="false">
      <c r="A1342" s="51" t="n">
        <f aca="false">Prices_MTM!A1575</f>
        <v>39658</v>
      </c>
      <c r="B1342" s="43" t="n">
        <f aca="false">Prices_MTM!I1575</f>
        <v>-256000</v>
      </c>
      <c r="C1342" s="43" t="n">
        <f aca="false">-PERCENTILE(Prices_MTM!I1325:I1574,1-Inputs!$B$8)</f>
        <v>300325</v>
      </c>
      <c r="D1342" s="43" t="n">
        <f aca="false">NORMSINV(Inputs!$B$8)*STDEV(Prices_MTM!I1325:I1574)</f>
        <v>297070.906312208</v>
      </c>
      <c r="E1342" s="43" t="n">
        <f aca="false">-PERCENTILE(Prices_MTM!I1325:I1574,1-Inputs!$B$9)</f>
        <v>492590</v>
      </c>
      <c r="F1342" s="43" t="n">
        <f aca="false">NORMSINV(Inputs!$B$9)*STDEV(Prices_MTM!I1325:I1574)</f>
        <v>420153.051928176</v>
      </c>
      <c r="G1342" s="52" t="n">
        <f aca="false">IF(-B1342&gt;C1342,1,0)</f>
        <v>0</v>
      </c>
      <c r="H1342" s="52" t="n">
        <f aca="false">IF(-B1342&gt;D1342,1,0)</f>
        <v>0</v>
      </c>
      <c r="I1342" s="52" t="n">
        <f aca="false">IF(-B1342&gt;E1342,1,0)</f>
        <v>0</v>
      </c>
      <c r="J1342" s="52" t="n">
        <f aca="false">IF(-B1342&gt;F1342,1,0)</f>
        <v>0</v>
      </c>
    </row>
    <row r="1343" customFormat="false" ht="15" hidden="false" customHeight="false" outlineLevel="0" collapsed="false">
      <c r="A1343" s="51" t="n">
        <f aca="false">Prices_MTM!A1576</f>
        <v>39659</v>
      </c>
      <c r="B1343" s="43" t="n">
        <f aca="false">Prices_MTM!I1576</f>
        <v>618500</v>
      </c>
      <c r="C1343" s="43" t="n">
        <f aca="false">-PERCENTILE(Prices_MTM!I1326:I1575,1-Inputs!$B$8)</f>
        <v>300325</v>
      </c>
      <c r="D1343" s="43" t="n">
        <f aca="false">NORMSINV(Inputs!$B$8)*STDEV(Prices_MTM!I1326:I1575)</f>
        <v>298224.208692934</v>
      </c>
      <c r="E1343" s="43" t="n">
        <f aca="false">-PERCENTILE(Prices_MTM!I1326:I1575,1-Inputs!$B$9)</f>
        <v>492590</v>
      </c>
      <c r="F1343" s="43" t="n">
        <f aca="false">NORMSINV(Inputs!$B$9)*STDEV(Prices_MTM!I1326:I1575)</f>
        <v>421784.189494198</v>
      </c>
      <c r="G1343" s="52" t="n">
        <f aca="false">IF(-B1343&gt;C1343,1,0)</f>
        <v>0</v>
      </c>
      <c r="H1343" s="52" t="n">
        <f aca="false">IF(-B1343&gt;D1343,1,0)</f>
        <v>0</v>
      </c>
      <c r="I1343" s="52" t="n">
        <f aca="false">IF(-B1343&gt;E1343,1,0)</f>
        <v>0</v>
      </c>
      <c r="J1343" s="52" t="n">
        <f aca="false">IF(-B1343&gt;F1343,1,0)</f>
        <v>0</v>
      </c>
    </row>
    <row r="1344" customFormat="false" ht="15" hidden="false" customHeight="false" outlineLevel="0" collapsed="false">
      <c r="A1344" s="51" t="n">
        <f aca="false">Prices_MTM!A1577</f>
        <v>39660</v>
      </c>
      <c r="B1344" s="43" t="n">
        <f aca="false">Prices_MTM!I1577</f>
        <v>-338999.999999999</v>
      </c>
      <c r="C1344" s="43" t="n">
        <f aca="false">-PERCENTILE(Prices_MTM!I1327:I1576,1-Inputs!$B$8)</f>
        <v>300325</v>
      </c>
      <c r="D1344" s="43" t="n">
        <f aca="false">NORMSINV(Inputs!$B$8)*STDEV(Prices_MTM!I1327:I1576)</f>
        <v>304293.716876792</v>
      </c>
      <c r="E1344" s="43" t="n">
        <f aca="false">-PERCENTILE(Prices_MTM!I1327:I1576,1-Inputs!$B$9)</f>
        <v>492590</v>
      </c>
      <c r="F1344" s="43" t="n">
        <f aca="false">NORMSINV(Inputs!$B$9)*STDEV(Prices_MTM!I1327:I1576)</f>
        <v>430368.410745642</v>
      </c>
      <c r="G1344" s="52" t="n">
        <f aca="false">IF(-B1344&gt;C1344,1,0)</f>
        <v>1</v>
      </c>
      <c r="H1344" s="52" t="n">
        <f aca="false">IF(-B1344&gt;D1344,1,0)</f>
        <v>1</v>
      </c>
      <c r="I1344" s="52" t="n">
        <f aca="false">IF(-B1344&gt;E1344,1,0)</f>
        <v>0</v>
      </c>
      <c r="J1344" s="52" t="n">
        <f aca="false">IF(-B1344&gt;F1344,1,0)</f>
        <v>0</v>
      </c>
    </row>
    <row r="1345" customFormat="false" ht="15" hidden="false" customHeight="false" outlineLevel="0" collapsed="false">
      <c r="A1345" s="51" t="n">
        <f aca="false">Prices_MTM!A1578</f>
        <v>39661</v>
      </c>
      <c r="B1345" s="43" t="n">
        <f aca="false">Prices_MTM!I1578</f>
        <v>82999.9999999998</v>
      </c>
      <c r="C1345" s="43" t="n">
        <f aca="false">-PERCENTILE(Prices_MTM!I1328:I1577,1-Inputs!$B$8)</f>
        <v>311100.000000001</v>
      </c>
      <c r="D1345" s="43" t="n">
        <f aca="false">NORMSINV(Inputs!$B$8)*STDEV(Prices_MTM!I1328:I1577)</f>
        <v>306367.607934926</v>
      </c>
      <c r="E1345" s="43" t="n">
        <f aca="false">-PERCENTILE(Prices_MTM!I1328:I1577,1-Inputs!$B$9)</f>
        <v>492590</v>
      </c>
      <c r="F1345" s="43" t="n">
        <f aca="false">NORMSINV(Inputs!$B$9)*STDEV(Prices_MTM!I1328:I1577)</f>
        <v>433301.55444611</v>
      </c>
      <c r="G1345" s="52" t="n">
        <f aca="false">IF(-B1345&gt;C1345,1,0)</f>
        <v>0</v>
      </c>
      <c r="H1345" s="52" t="n">
        <f aca="false">IF(-B1345&gt;D1345,1,0)</f>
        <v>0</v>
      </c>
      <c r="I1345" s="52" t="n">
        <f aca="false">IF(-B1345&gt;E1345,1,0)</f>
        <v>0</v>
      </c>
      <c r="J1345" s="52" t="n">
        <f aca="false">IF(-B1345&gt;F1345,1,0)</f>
        <v>0</v>
      </c>
    </row>
    <row r="1346" customFormat="false" ht="15" hidden="false" customHeight="false" outlineLevel="0" collapsed="false">
      <c r="A1346" s="51" t="n">
        <f aca="false">Prices_MTM!A1579</f>
        <v>39664</v>
      </c>
      <c r="B1346" s="43" t="n">
        <f aca="false">Prices_MTM!I1579</f>
        <v>-243500</v>
      </c>
      <c r="C1346" s="43" t="n">
        <f aca="false">-PERCENTILE(Prices_MTM!I1329:I1578,1-Inputs!$B$8)</f>
        <v>311100.000000001</v>
      </c>
      <c r="D1346" s="43" t="n">
        <f aca="false">NORMSINV(Inputs!$B$8)*STDEV(Prices_MTM!I1329:I1578)</f>
        <v>306233.516437555</v>
      </c>
      <c r="E1346" s="43" t="n">
        <f aca="false">-PERCENTILE(Prices_MTM!I1329:I1578,1-Inputs!$B$9)</f>
        <v>492590</v>
      </c>
      <c r="F1346" s="43" t="n">
        <f aca="false">NORMSINV(Inputs!$B$9)*STDEV(Prices_MTM!I1329:I1578)</f>
        <v>433111.906282452</v>
      </c>
      <c r="G1346" s="52" t="n">
        <f aca="false">IF(-B1346&gt;C1346,1,0)</f>
        <v>0</v>
      </c>
      <c r="H1346" s="52" t="n">
        <f aca="false">IF(-B1346&gt;D1346,1,0)</f>
        <v>0</v>
      </c>
      <c r="I1346" s="52" t="n">
        <f aca="false">IF(-B1346&gt;E1346,1,0)</f>
        <v>0</v>
      </c>
      <c r="J1346" s="52" t="n">
        <f aca="false">IF(-B1346&gt;F1346,1,0)</f>
        <v>0</v>
      </c>
    </row>
    <row r="1347" customFormat="false" ht="15" hidden="false" customHeight="false" outlineLevel="0" collapsed="false">
      <c r="A1347" s="51" t="n">
        <f aca="false">Prices_MTM!A1580</f>
        <v>39665</v>
      </c>
      <c r="B1347" s="43" t="n">
        <f aca="false">Prices_MTM!I1580</f>
        <v>-5500.0000000007</v>
      </c>
      <c r="C1347" s="43" t="n">
        <f aca="false">-PERCENTILE(Prices_MTM!I1330:I1579,1-Inputs!$B$8)</f>
        <v>311100.000000001</v>
      </c>
      <c r="D1347" s="43" t="n">
        <f aca="false">NORMSINV(Inputs!$B$8)*STDEV(Prices_MTM!I1330:I1579)</f>
        <v>306557.163771756</v>
      </c>
      <c r="E1347" s="43" t="n">
        <f aca="false">-PERCENTILE(Prices_MTM!I1330:I1579,1-Inputs!$B$9)</f>
        <v>492590</v>
      </c>
      <c r="F1347" s="43" t="n">
        <f aca="false">NORMSINV(Inputs!$B$9)*STDEV(Prices_MTM!I1330:I1579)</f>
        <v>433569.646883512</v>
      </c>
      <c r="G1347" s="52" t="n">
        <f aca="false">IF(-B1347&gt;C1347,1,0)</f>
        <v>0</v>
      </c>
      <c r="H1347" s="52" t="n">
        <f aca="false">IF(-B1347&gt;D1347,1,0)</f>
        <v>0</v>
      </c>
      <c r="I1347" s="52" t="n">
        <f aca="false">IF(-B1347&gt;E1347,1,0)</f>
        <v>0</v>
      </c>
      <c r="J1347" s="52" t="n">
        <f aca="false">IF(-B1347&gt;F1347,1,0)</f>
        <v>0</v>
      </c>
    </row>
    <row r="1348" customFormat="false" ht="15" hidden="false" customHeight="false" outlineLevel="0" collapsed="false">
      <c r="A1348" s="51" t="n">
        <f aca="false">Prices_MTM!A1581</f>
        <v>39666</v>
      </c>
      <c r="B1348" s="43" t="n">
        <f aca="false">Prices_MTM!I1581</f>
        <v>87500</v>
      </c>
      <c r="C1348" s="43" t="n">
        <f aca="false">-PERCENTILE(Prices_MTM!I1331:I1580,1-Inputs!$B$8)</f>
        <v>311100.000000001</v>
      </c>
      <c r="D1348" s="43" t="n">
        <f aca="false">NORMSINV(Inputs!$B$8)*STDEV(Prices_MTM!I1331:I1580)</f>
        <v>306280.420858895</v>
      </c>
      <c r="E1348" s="43" t="n">
        <f aca="false">-PERCENTILE(Prices_MTM!I1331:I1580,1-Inputs!$B$9)</f>
        <v>492590</v>
      </c>
      <c r="F1348" s="43" t="n">
        <f aca="false">NORMSINV(Inputs!$B$9)*STDEV(Prices_MTM!I1331:I1580)</f>
        <v>433178.244100651</v>
      </c>
      <c r="G1348" s="52" t="n">
        <f aca="false">IF(-B1348&gt;C1348,1,0)</f>
        <v>0</v>
      </c>
      <c r="H1348" s="52" t="n">
        <f aca="false">IF(-B1348&gt;D1348,1,0)</f>
        <v>0</v>
      </c>
      <c r="I1348" s="52" t="n">
        <f aca="false">IF(-B1348&gt;E1348,1,0)</f>
        <v>0</v>
      </c>
      <c r="J1348" s="52" t="n">
        <f aca="false">IF(-B1348&gt;F1348,1,0)</f>
        <v>0</v>
      </c>
    </row>
    <row r="1349" customFormat="false" ht="15" hidden="false" customHeight="false" outlineLevel="0" collapsed="false">
      <c r="A1349" s="51" t="n">
        <f aca="false">Prices_MTM!A1582</f>
        <v>39667</v>
      </c>
      <c r="B1349" s="43" t="n">
        <f aca="false">Prices_MTM!I1582</f>
        <v>3500.00000000108</v>
      </c>
      <c r="C1349" s="43" t="n">
        <f aca="false">-PERCENTILE(Prices_MTM!I1332:I1581,1-Inputs!$B$8)</f>
        <v>311100.000000001</v>
      </c>
      <c r="D1349" s="43" t="n">
        <f aca="false">NORMSINV(Inputs!$B$8)*STDEV(Prices_MTM!I1332:I1581)</f>
        <v>306375.102945876</v>
      </c>
      <c r="E1349" s="43" t="n">
        <f aca="false">-PERCENTILE(Prices_MTM!I1332:I1581,1-Inputs!$B$9)</f>
        <v>492590</v>
      </c>
      <c r="F1349" s="43" t="n">
        <f aca="false">NORMSINV(Inputs!$B$9)*STDEV(Prices_MTM!I1332:I1581)</f>
        <v>433312.154783126</v>
      </c>
      <c r="G1349" s="52" t="n">
        <f aca="false">IF(-B1349&gt;C1349,1,0)</f>
        <v>0</v>
      </c>
      <c r="H1349" s="52" t="n">
        <f aca="false">IF(-B1349&gt;D1349,1,0)</f>
        <v>0</v>
      </c>
      <c r="I1349" s="52" t="n">
        <f aca="false">IF(-B1349&gt;E1349,1,0)</f>
        <v>0</v>
      </c>
      <c r="J1349" s="52" t="n">
        <f aca="false">IF(-B1349&gt;F1349,1,0)</f>
        <v>0</v>
      </c>
    </row>
    <row r="1350" customFormat="false" ht="15" hidden="false" customHeight="false" outlineLevel="0" collapsed="false">
      <c r="A1350" s="51" t="n">
        <f aca="false">Prices_MTM!A1583</f>
        <v>39668</v>
      </c>
      <c r="B1350" s="43" t="n">
        <f aca="false">Prices_MTM!I1583</f>
        <v>-246500</v>
      </c>
      <c r="C1350" s="43" t="n">
        <f aca="false">-PERCENTILE(Prices_MTM!I1333:I1582,1-Inputs!$B$8)</f>
        <v>311100.000000001</v>
      </c>
      <c r="D1350" s="43" t="n">
        <f aca="false">NORMSINV(Inputs!$B$8)*STDEV(Prices_MTM!I1333:I1582)</f>
        <v>306349.734956704</v>
      </c>
      <c r="E1350" s="43" t="n">
        <f aca="false">-PERCENTILE(Prices_MTM!I1333:I1582,1-Inputs!$B$9)</f>
        <v>492590</v>
      </c>
      <c r="F1350" s="43" t="n">
        <f aca="false">NORMSINV(Inputs!$B$9)*STDEV(Prices_MTM!I1333:I1582)</f>
        <v>433276.276351932</v>
      </c>
      <c r="G1350" s="52" t="n">
        <f aca="false">IF(-B1350&gt;C1350,1,0)</f>
        <v>0</v>
      </c>
      <c r="H1350" s="52" t="n">
        <f aca="false">IF(-B1350&gt;D1350,1,0)</f>
        <v>0</v>
      </c>
      <c r="I1350" s="52" t="n">
        <f aca="false">IF(-B1350&gt;E1350,1,0)</f>
        <v>0</v>
      </c>
      <c r="J1350" s="52" t="n">
        <f aca="false">IF(-B1350&gt;F1350,1,0)</f>
        <v>0</v>
      </c>
    </row>
    <row r="1351" customFormat="false" ht="15" hidden="false" customHeight="false" outlineLevel="0" collapsed="false">
      <c r="A1351" s="51" t="n">
        <f aca="false">Prices_MTM!A1584</f>
        <v>39671</v>
      </c>
      <c r="B1351" s="43" t="n">
        <f aca="false">Prices_MTM!I1584</f>
        <v>26499.9999999993</v>
      </c>
      <c r="C1351" s="43" t="n">
        <f aca="false">-PERCENTILE(Prices_MTM!I1334:I1583,1-Inputs!$B$8)</f>
        <v>311100.000000001</v>
      </c>
      <c r="D1351" s="43" t="n">
        <f aca="false">NORMSINV(Inputs!$B$8)*STDEV(Prices_MTM!I1334:I1583)</f>
        <v>307508.664211533</v>
      </c>
      <c r="E1351" s="43" t="n">
        <f aca="false">-PERCENTILE(Prices_MTM!I1334:I1583,1-Inputs!$B$9)</f>
        <v>492590</v>
      </c>
      <c r="F1351" s="43" t="n">
        <f aca="false">NORMSINV(Inputs!$B$9)*STDEV(Prices_MTM!I1334:I1583)</f>
        <v>434915.372113378</v>
      </c>
      <c r="G1351" s="52" t="n">
        <f aca="false">IF(-B1351&gt;C1351,1,0)</f>
        <v>0</v>
      </c>
      <c r="H1351" s="52" t="n">
        <f aca="false">IF(-B1351&gt;D1351,1,0)</f>
        <v>0</v>
      </c>
      <c r="I1351" s="52" t="n">
        <f aca="false">IF(-B1351&gt;E1351,1,0)</f>
        <v>0</v>
      </c>
      <c r="J1351" s="52" t="n">
        <f aca="false">IF(-B1351&gt;F1351,1,0)</f>
        <v>0</v>
      </c>
    </row>
    <row r="1352" customFormat="false" ht="15" hidden="false" customHeight="false" outlineLevel="0" collapsed="false">
      <c r="A1352" s="51" t="n">
        <f aca="false">Prices_MTM!A1585</f>
        <v>39672</v>
      </c>
      <c r="B1352" s="43" t="n">
        <f aca="false">Prices_MTM!I1585</f>
        <v>-56000.0000000002</v>
      </c>
      <c r="C1352" s="43" t="n">
        <f aca="false">-PERCENTILE(Prices_MTM!I1335:I1584,1-Inputs!$B$8)</f>
        <v>311100.000000001</v>
      </c>
      <c r="D1352" s="43" t="n">
        <f aca="false">NORMSINV(Inputs!$B$8)*STDEV(Prices_MTM!I1335:I1584)</f>
        <v>307387.599965776</v>
      </c>
      <c r="E1352" s="43" t="n">
        <f aca="false">-PERCENTILE(Prices_MTM!I1335:I1584,1-Inputs!$B$9)</f>
        <v>492590</v>
      </c>
      <c r="F1352" s="43" t="n">
        <f aca="false">NORMSINV(Inputs!$B$9)*STDEV(Prices_MTM!I1335:I1584)</f>
        <v>434744.148640283</v>
      </c>
      <c r="G1352" s="52" t="n">
        <f aca="false">IF(-B1352&gt;C1352,1,0)</f>
        <v>0</v>
      </c>
      <c r="H1352" s="52" t="n">
        <f aca="false">IF(-B1352&gt;D1352,1,0)</f>
        <v>0</v>
      </c>
      <c r="I1352" s="52" t="n">
        <f aca="false">IF(-B1352&gt;E1352,1,0)</f>
        <v>0</v>
      </c>
      <c r="J1352" s="52" t="n">
        <f aca="false">IF(-B1352&gt;F1352,1,0)</f>
        <v>0</v>
      </c>
    </row>
    <row r="1353" customFormat="false" ht="15" hidden="false" customHeight="false" outlineLevel="0" collapsed="false">
      <c r="A1353" s="51" t="n">
        <f aca="false">Prices_MTM!A1586</f>
        <v>39673</v>
      </c>
      <c r="B1353" s="43" t="n">
        <f aca="false">Prices_MTM!I1586</f>
        <v>201000</v>
      </c>
      <c r="C1353" s="43" t="n">
        <f aca="false">-PERCENTILE(Prices_MTM!I1336:I1585,1-Inputs!$B$8)</f>
        <v>311100.000000001</v>
      </c>
      <c r="D1353" s="43" t="n">
        <f aca="false">NORMSINV(Inputs!$B$8)*STDEV(Prices_MTM!I1336:I1585)</f>
        <v>306940.564793505</v>
      </c>
      <c r="E1353" s="43" t="n">
        <f aca="false">-PERCENTILE(Prices_MTM!I1336:I1585,1-Inputs!$B$9)</f>
        <v>492590</v>
      </c>
      <c r="F1353" s="43" t="n">
        <f aca="false">NORMSINV(Inputs!$B$9)*STDEV(Prices_MTM!I1336:I1585)</f>
        <v>434111.898265177</v>
      </c>
      <c r="G1353" s="52" t="n">
        <f aca="false">IF(-B1353&gt;C1353,1,0)</f>
        <v>0</v>
      </c>
      <c r="H1353" s="52" t="n">
        <f aca="false">IF(-B1353&gt;D1353,1,0)</f>
        <v>0</v>
      </c>
      <c r="I1353" s="52" t="n">
        <f aca="false">IF(-B1353&gt;E1353,1,0)</f>
        <v>0</v>
      </c>
      <c r="J1353" s="52" t="n">
        <f aca="false">IF(-B1353&gt;F1353,1,0)</f>
        <v>0</v>
      </c>
    </row>
    <row r="1354" customFormat="false" ht="15" hidden="false" customHeight="false" outlineLevel="0" collapsed="false">
      <c r="A1354" s="51" t="n">
        <f aca="false">Prices_MTM!A1587</f>
        <v>39674</v>
      </c>
      <c r="B1354" s="43" t="n">
        <f aca="false">Prices_MTM!I1587</f>
        <v>-147999.999999999</v>
      </c>
      <c r="C1354" s="43" t="n">
        <f aca="false">-PERCENTILE(Prices_MTM!I1337:I1586,1-Inputs!$B$8)</f>
        <v>311100.000000001</v>
      </c>
      <c r="D1354" s="43" t="n">
        <f aca="false">NORMSINV(Inputs!$B$8)*STDEV(Prices_MTM!I1337:I1586)</f>
        <v>307590.936015965</v>
      </c>
      <c r="E1354" s="43" t="n">
        <f aca="false">-PERCENTILE(Prices_MTM!I1337:I1586,1-Inputs!$B$9)</f>
        <v>492590</v>
      </c>
      <c r="F1354" s="43" t="n">
        <f aca="false">NORMSINV(Inputs!$B$9)*STDEV(Prices_MTM!I1337:I1586)</f>
        <v>435031.730696415</v>
      </c>
      <c r="G1354" s="52" t="n">
        <f aca="false">IF(-B1354&gt;C1354,1,0)</f>
        <v>0</v>
      </c>
      <c r="H1354" s="52" t="n">
        <f aca="false">IF(-B1354&gt;D1354,1,0)</f>
        <v>0</v>
      </c>
      <c r="I1354" s="52" t="n">
        <f aca="false">IF(-B1354&gt;E1354,1,0)</f>
        <v>0</v>
      </c>
      <c r="J1354" s="52" t="n">
        <f aca="false">IF(-B1354&gt;F1354,1,0)</f>
        <v>0</v>
      </c>
    </row>
    <row r="1355" customFormat="false" ht="15" hidden="false" customHeight="false" outlineLevel="0" collapsed="false">
      <c r="A1355" s="51" t="n">
        <f aca="false">Prices_MTM!A1588</f>
        <v>39675</v>
      </c>
      <c r="B1355" s="43" t="n">
        <f aca="false">Prices_MTM!I1588</f>
        <v>-8000.00000000055</v>
      </c>
      <c r="C1355" s="43" t="n">
        <f aca="false">-PERCENTILE(Prices_MTM!I1338:I1587,1-Inputs!$B$8)</f>
        <v>311100.000000001</v>
      </c>
      <c r="D1355" s="43" t="n">
        <f aca="false">NORMSINV(Inputs!$B$8)*STDEV(Prices_MTM!I1338:I1587)</f>
        <v>307774.137175831</v>
      </c>
      <c r="E1355" s="43" t="n">
        <f aca="false">-PERCENTILE(Prices_MTM!I1338:I1587,1-Inputs!$B$9)</f>
        <v>492590</v>
      </c>
      <c r="F1355" s="43" t="n">
        <f aca="false">NORMSINV(Inputs!$B$9)*STDEV(Prices_MTM!I1338:I1587)</f>
        <v>435290.835592918</v>
      </c>
      <c r="G1355" s="52" t="n">
        <f aca="false">IF(-B1355&gt;C1355,1,0)</f>
        <v>0</v>
      </c>
      <c r="H1355" s="52" t="n">
        <f aca="false">IF(-B1355&gt;D1355,1,0)</f>
        <v>0</v>
      </c>
      <c r="I1355" s="52" t="n">
        <f aca="false">IF(-B1355&gt;E1355,1,0)</f>
        <v>0</v>
      </c>
      <c r="J1355" s="52" t="n">
        <f aca="false">IF(-B1355&gt;F1355,1,0)</f>
        <v>0</v>
      </c>
    </row>
    <row r="1356" customFormat="false" ht="15" hidden="false" customHeight="false" outlineLevel="0" collapsed="false">
      <c r="A1356" s="51" t="n">
        <f aca="false">Prices_MTM!A1589</f>
        <v>39678</v>
      </c>
      <c r="B1356" s="43" t="n">
        <f aca="false">Prices_MTM!I1589</f>
        <v>-80499.9999999993</v>
      </c>
      <c r="C1356" s="43" t="n">
        <f aca="false">-PERCENTILE(Prices_MTM!I1339:I1588,1-Inputs!$B$8)</f>
        <v>311100.000000001</v>
      </c>
      <c r="D1356" s="43" t="n">
        <f aca="false">NORMSINV(Inputs!$B$8)*STDEV(Prices_MTM!I1339:I1588)</f>
        <v>307762.681808465</v>
      </c>
      <c r="E1356" s="43" t="n">
        <f aca="false">-PERCENTILE(Prices_MTM!I1339:I1588,1-Inputs!$B$9)</f>
        <v>492590</v>
      </c>
      <c r="F1356" s="43" t="n">
        <f aca="false">NORMSINV(Inputs!$B$9)*STDEV(Prices_MTM!I1339:I1588)</f>
        <v>435274.634048245</v>
      </c>
      <c r="G1356" s="52" t="n">
        <f aca="false">IF(-B1356&gt;C1356,1,0)</f>
        <v>0</v>
      </c>
      <c r="H1356" s="52" t="n">
        <f aca="false">IF(-B1356&gt;D1356,1,0)</f>
        <v>0</v>
      </c>
      <c r="I1356" s="52" t="n">
        <f aca="false">IF(-B1356&gt;E1356,1,0)</f>
        <v>0</v>
      </c>
      <c r="J1356" s="52" t="n">
        <f aca="false">IF(-B1356&gt;F1356,1,0)</f>
        <v>0</v>
      </c>
    </row>
    <row r="1357" customFormat="false" ht="15" hidden="false" customHeight="false" outlineLevel="0" collapsed="false">
      <c r="A1357" s="51" t="n">
        <f aca="false">Prices_MTM!A1590</f>
        <v>39679</v>
      </c>
      <c r="B1357" s="43" t="n">
        <f aca="false">Prices_MTM!I1590</f>
        <v>162500</v>
      </c>
      <c r="C1357" s="43" t="n">
        <f aca="false">-PERCENTILE(Prices_MTM!I1340:I1589,1-Inputs!$B$8)</f>
        <v>311100.000000001</v>
      </c>
      <c r="D1357" s="43" t="n">
        <f aca="false">NORMSINV(Inputs!$B$8)*STDEV(Prices_MTM!I1340:I1589)</f>
        <v>307898.966025342</v>
      </c>
      <c r="E1357" s="43" t="n">
        <f aca="false">-PERCENTILE(Prices_MTM!I1340:I1589,1-Inputs!$B$9)</f>
        <v>492590</v>
      </c>
      <c r="F1357" s="43" t="n">
        <f aca="false">NORMSINV(Inputs!$B$9)*STDEV(Prices_MTM!I1340:I1589)</f>
        <v>435467.383416944</v>
      </c>
      <c r="G1357" s="52" t="n">
        <f aca="false">IF(-B1357&gt;C1357,1,0)</f>
        <v>0</v>
      </c>
      <c r="H1357" s="52" t="n">
        <f aca="false">IF(-B1357&gt;D1357,1,0)</f>
        <v>0</v>
      </c>
      <c r="I1357" s="52" t="n">
        <f aca="false">IF(-B1357&gt;E1357,1,0)</f>
        <v>0</v>
      </c>
      <c r="J1357" s="52" t="n">
        <f aca="false">IF(-B1357&gt;F1357,1,0)</f>
        <v>0</v>
      </c>
    </row>
    <row r="1358" customFormat="false" ht="15" hidden="false" customHeight="false" outlineLevel="0" collapsed="false">
      <c r="A1358" s="51" t="n">
        <f aca="false">Prices_MTM!A1591</f>
        <v>39680</v>
      </c>
      <c r="B1358" s="43" t="n">
        <f aca="false">Prices_MTM!I1591</f>
        <v>124000</v>
      </c>
      <c r="C1358" s="43" t="n">
        <f aca="false">-PERCENTILE(Prices_MTM!I1341:I1590,1-Inputs!$B$8)</f>
        <v>311100.000000001</v>
      </c>
      <c r="D1358" s="43" t="n">
        <f aca="false">NORMSINV(Inputs!$B$8)*STDEV(Prices_MTM!I1341:I1590)</f>
        <v>307929.450157082</v>
      </c>
      <c r="E1358" s="43" t="n">
        <f aca="false">-PERCENTILE(Prices_MTM!I1341:I1590,1-Inputs!$B$9)</f>
        <v>492590</v>
      </c>
      <c r="F1358" s="43" t="n">
        <f aca="false">NORMSINV(Inputs!$B$9)*STDEV(Prices_MTM!I1341:I1590)</f>
        <v>435510.497706205</v>
      </c>
      <c r="G1358" s="52" t="n">
        <f aca="false">IF(-B1358&gt;C1358,1,0)</f>
        <v>0</v>
      </c>
      <c r="H1358" s="52" t="n">
        <f aca="false">IF(-B1358&gt;D1358,1,0)</f>
        <v>0</v>
      </c>
      <c r="I1358" s="52" t="n">
        <f aca="false">IF(-B1358&gt;E1358,1,0)</f>
        <v>0</v>
      </c>
      <c r="J1358" s="52" t="n">
        <f aca="false">IF(-B1358&gt;F1358,1,0)</f>
        <v>0</v>
      </c>
    </row>
    <row r="1359" customFormat="false" ht="15" hidden="false" customHeight="false" outlineLevel="0" collapsed="false">
      <c r="A1359" s="51" t="n">
        <f aca="false">Prices_MTM!A1592</f>
        <v>39681</v>
      </c>
      <c r="B1359" s="43" t="n">
        <f aca="false">Prices_MTM!I1592</f>
        <v>149000</v>
      </c>
      <c r="C1359" s="43" t="n">
        <f aca="false">-PERCENTILE(Prices_MTM!I1342:I1591,1-Inputs!$B$8)</f>
        <v>311100.000000001</v>
      </c>
      <c r="D1359" s="43" t="n">
        <f aca="false">NORMSINV(Inputs!$B$8)*STDEV(Prices_MTM!I1342:I1591)</f>
        <v>308150.490199238</v>
      </c>
      <c r="E1359" s="43" t="n">
        <f aca="false">-PERCENTILE(Prices_MTM!I1342:I1591,1-Inputs!$B$9)</f>
        <v>492590</v>
      </c>
      <c r="F1359" s="43" t="n">
        <f aca="false">NORMSINV(Inputs!$B$9)*STDEV(Prices_MTM!I1342:I1591)</f>
        <v>435823.118856028</v>
      </c>
      <c r="G1359" s="52" t="n">
        <f aca="false">IF(-B1359&gt;C1359,1,0)</f>
        <v>0</v>
      </c>
      <c r="H1359" s="52" t="n">
        <f aca="false">IF(-B1359&gt;D1359,1,0)</f>
        <v>0</v>
      </c>
      <c r="I1359" s="52" t="n">
        <f aca="false">IF(-B1359&gt;E1359,1,0)</f>
        <v>0</v>
      </c>
      <c r="J1359" s="52" t="n">
        <f aca="false">IF(-B1359&gt;F1359,1,0)</f>
        <v>0</v>
      </c>
    </row>
    <row r="1360" customFormat="false" ht="15" hidden="false" customHeight="false" outlineLevel="0" collapsed="false">
      <c r="A1360" s="51" t="n">
        <f aca="false">Prices_MTM!A1593</f>
        <v>39682</v>
      </c>
      <c r="B1360" s="43" t="n">
        <f aca="false">Prices_MTM!I1593</f>
        <v>-512500</v>
      </c>
      <c r="C1360" s="43" t="n">
        <f aca="false">-PERCENTILE(Prices_MTM!I1343:I1592,1-Inputs!$B$8)</f>
        <v>311100.000000001</v>
      </c>
      <c r="D1360" s="43" t="n">
        <f aca="false">NORMSINV(Inputs!$B$8)*STDEV(Prices_MTM!I1343:I1592)</f>
        <v>308487.836842356</v>
      </c>
      <c r="E1360" s="43" t="n">
        <f aca="false">-PERCENTILE(Prices_MTM!I1343:I1592,1-Inputs!$B$9)</f>
        <v>492590</v>
      </c>
      <c r="F1360" s="43" t="n">
        <f aca="false">NORMSINV(Inputs!$B$9)*STDEV(Prices_MTM!I1343:I1592)</f>
        <v>436300.234651119</v>
      </c>
      <c r="G1360" s="52" t="n">
        <f aca="false">IF(-B1360&gt;C1360,1,0)</f>
        <v>1</v>
      </c>
      <c r="H1360" s="52" t="n">
        <f aca="false">IF(-B1360&gt;D1360,1,0)</f>
        <v>1</v>
      </c>
      <c r="I1360" s="52" t="n">
        <f aca="false">IF(-B1360&gt;E1360,1,0)</f>
        <v>1</v>
      </c>
      <c r="J1360" s="52" t="n">
        <f aca="false">IF(-B1360&gt;F1360,1,0)</f>
        <v>1</v>
      </c>
    </row>
    <row r="1361" customFormat="false" ht="15" hidden="false" customHeight="false" outlineLevel="0" collapsed="false">
      <c r="A1361" s="51" t="n">
        <f aca="false">Prices_MTM!A1594</f>
        <v>39685</v>
      </c>
      <c r="B1361" s="43" t="n">
        <f aca="false">Prices_MTM!I1594</f>
        <v>249499.999999999</v>
      </c>
      <c r="C1361" s="43" t="n">
        <f aca="false">-PERCENTILE(Prices_MTM!I1344:I1593,1-Inputs!$B$8)</f>
        <v>314199.999999999</v>
      </c>
      <c r="D1361" s="43" t="n">
        <f aca="false">NORMSINV(Inputs!$B$8)*STDEV(Prices_MTM!I1344:I1593)</f>
        <v>313131.723039249</v>
      </c>
      <c r="E1361" s="43" t="n">
        <f aca="false">-PERCENTILE(Prices_MTM!I1344:I1593,1-Inputs!$B$9)</f>
        <v>504905</v>
      </c>
      <c r="F1361" s="43" t="n">
        <f aca="false">NORMSINV(Inputs!$B$9)*STDEV(Prices_MTM!I1344:I1593)</f>
        <v>442868.171520647</v>
      </c>
      <c r="G1361" s="52" t="n">
        <f aca="false">IF(-B1361&gt;C1361,1,0)</f>
        <v>0</v>
      </c>
      <c r="H1361" s="52" t="n">
        <f aca="false">IF(-B1361&gt;D1361,1,0)</f>
        <v>0</v>
      </c>
      <c r="I1361" s="52" t="n">
        <f aca="false">IF(-B1361&gt;E1361,1,0)</f>
        <v>0</v>
      </c>
      <c r="J1361" s="52" t="n">
        <f aca="false">IF(-B1361&gt;F1361,1,0)</f>
        <v>0</v>
      </c>
    </row>
    <row r="1362" customFormat="false" ht="15" hidden="false" customHeight="false" outlineLevel="0" collapsed="false">
      <c r="A1362" s="51" t="n">
        <f aca="false">Prices_MTM!A1595</f>
        <v>39686</v>
      </c>
      <c r="B1362" s="43" t="n">
        <f aca="false">Prices_MTM!I1595</f>
        <v>23000.0000000004</v>
      </c>
      <c r="C1362" s="43" t="n">
        <f aca="false">-PERCENTILE(Prices_MTM!I1345:I1594,1-Inputs!$B$8)</f>
        <v>314199.999999999</v>
      </c>
      <c r="D1362" s="43" t="n">
        <f aca="false">NORMSINV(Inputs!$B$8)*STDEV(Prices_MTM!I1345:I1594)</f>
        <v>313947.962517343</v>
      </c>
      <c r="E1362" s="43" t="n">
        <f aca="false">-PERCENTILE(Prices_MTM!I1345:I1594,1-Inputs!$B$9)</f>
        <v>504905</v>
      </c>
      <c r="F1362" s="43" t="n">
        <f aca="false">NORMSINV(Inputs!$B$9)*STDEV(Prices_MTM!I1345:I1594)</f>
        <v>444022.594591162</v>
      </c>
      <c r="G1362" s="52" t="n">
        <f aca="false">IF(-B1362&gt;C1362,1,0)</f>
        <v>0</v>
      </c>
      <c r="H1362" s="52" t="n">
        <f aca="false">IF(-B1362&gt;D1362,1,0)</f>
        <v>0</v>
      </c>
      <c r="I1362" s="52" t="n">
        <f aca="false">IF(-B1362&gt;E1362,1,0)</f>
        <v>0</v>
      </c>
      <c r="J1362" s="52" t="n">
        <f aca="false">IF(-B1362&gt;F1362,1,0)</f>
        <v>0</v>
      </c>
    </row>
    <row r="1363" customFormat="false" ht="15" hidden="false" customHeight="false" outlineLevel="0" collapsed="false">
      <c r="A1363" s="51" t="n">
        <f aca="false">Prices_MTM!A1596</f>
        <v>39687</v>
      </c>
      <c r="B1363" s="43" t="n">
        <f aca="false">Prices_MTM!I1596</f>
        <v>143500</v>
      </c>
      <c r="C1363" s="43" t="n">
        <f aca="false">-PERCENTILE(Prices_MTM!I1346:I1595,1-Inputs!$B$8)</f>
        <v>314199.999999999</v>
      </c>
      <c r="D1363" s="43" t="n">
        <f aca="false">NORMSINV(Inputs!$B$8)*STDEV(Prices_MTM!I1346:I1595)</f>
        <v>313869.760440934</v>
      </c>
      <c r="E1363" s="43" t="n">
        <f aca="false">-PERCENTILE(Prices_MTM!I1346:I1595,1-Inputs!$B$9)</f>
        <v>504905</v>
      </c>
      <c r="F1363" s="43" t="n">
        <f aca="false">NORMSINV(Inputs!$B$9)*STDEV(Prices_MTM!I1346:I1595)</f>
        <v>443911.991902133</v>
      </c>
      <c r="G1363" s="52" t="n">
        <f aca="false">IF(-B1363&gt;C1363,1,0)</f>
        <v>0</v>
      </c>
      <c r="H1363" s="52" t="n">
        <f aca="false">IF(-B1363&gt;D1363,1,0)</f>
        <v>0</v>
      </c>
      <c r="I1363" s="52" t="n">
        <f aca="false">IF(-B1363&gt;E1363,1,0)</f>
        <v>0</v>
      </c>
      <c r="J1363" s="52" t="n">
        <f aca="false">IF(-B1363&gt;F1363,1,0)</f>
        <v>0</v>
      </c>
    </row>
    <row r="1364" customFormat="false" ht="15" hidden="false" customHeight="false" outlineLevel="0" collapsed="false">
      <c r="A1364" s="51" t="n">
        <f aca="false">Prices_MTM!A1597</f>
        <v>39688</v>
      </c>
      <c r="B1364" s="43" t="n">
        <f aca="false">Prices_MTM!I1597</f>
        <v>-283500.000000001</v>
      </c>
      <c r="C1364" s="43" t="n">
        <f aca="false">-PERCENTILE(Prices_MTM!I1347:I1596,1-Inputs!$B$8)</f>
        <v>314199.999999999</v>
      </c>
      <c r="D1364" s="43" t="n">
        <f aca="false">NORMSINV(Inputs!$B$8)*STDEV(Prices_MTM!I1347:I1596)</f>
        <v>313920.884402604</v>
      </c>
      <c r="E1364" s="43" t="n">
        <f aca="false">-PERCENTILE(Prices_MTM!I1347:I1596,1-Inputs!$B$9)</f>
        <v>504905</v>
      </c>
      <c r="F1364" s="43" t="n">
        <f aca="false">NORMSINV(Inputs!$B$9)*STDEV(Prices_MTM!I1347:I1596)</f>
        <v>443984.297496743</v>
      </c>
      <c r="G1364" s="52" t="n">
        <f aca="false">IF(-B1364&gt;C1364,1,0)</f>
        <v>0</v>
      </c>
      <c r="H1364" s="52" t="n">
        <f aca="false">IF(-B1364&gt;D1364,1,0)</f>
        <v>0</v>
      </c>
      <c r="I1364" s="52" t="n">
        <f aca="false">IF(-B1364&gt;E1364,1,0)</f>
        <v>0</v>
      </c>
      <c r="J1364" s="52" t="n">
        <f aca="false">IF(-B1364&gt;F1364,1,0)</f>
        <v>0</v>
      </c>
    </row>
    <row r="1365" customFormat="false" ht="15" hidden="false" customHeight="false" outlineLevel="0" collapsed="false">
      <c r="A1365" s="51" t="n">
        <f aca="false">Prices_MTM!A1598</f>
        <v>39689</v>
      </c>
      <c r="B1365" s="43" t="n">
        <f aca="false">Prices_MTM!I1598</f>
        <v>-499.999999999545</v>
      </c>
      <c r="C1365" s="43" t="n">
        <f aca="false">-PERCENTILE(Prices_MTM!I1348:I1597,1-Inputs!$B$8)</f>
        <v>314199.999999999</v>
      </c>
      <c r="D1365" s="43" t="n">
        <f aca="false">NORMSINV(Inputs!$B$8)*STDEV(Prices_MTM!I1348:I1597)</f>
        <v>315305.563188452</v>
      </c>
      <c r="E1365" s="43" t="n">
        <f aca="false">-PERCENTILE(Prices_MTM!I1348:I1597,1-Inputs!$B$9)</f>
        <v>504905</v>
      </c>
      <c r="F1365" s="43" t="n">
        <f aca="false">NORMSINV(Inputs!$B$9)*STDEV(Prices_MTM!I1348:I1597)</f>
        <v>445942.675127984</v>
      </c>
      <c r="G1365" s="52" t="n">
        <f aca="false">IF(-B1365&gt;C1365,1,0)</f>
        <v>0</v>
      </c>
      <c r="H1365" s="52" t="n">
        <f aca="false">IF(-B1365&gt;D1365,1,0)</f>
        <v>0</v>
      </c>
      <c r="I1365" s="52" t="n">
        <f aca="false">IF(-B1365&gt;E1365,1,0)</f>
        <v>0</v>
      </c>
      <c r="J1365" s="52" t="n">
        <f aca="false">IF(-B1365&gt;F1365,1,0)</f>
        <v>0</v>
      </c>
    </row>
    <row r="1366" customFormat="false" ht="15" hidden="false" customHeight="false" outlineLevel="0" collapsed="false">
      <c r="A1366" s="51" t="n">
        <f aca="false">Prices_MTM!A1599</f>
        <v>39693</v>
      </c>
      <c r="B1366" s="43" t="n">
        <f aca="false">Prices_MTM!I1599</f>
        <v>-164500</v>
      </c>
      <c r="C1366" s="43" t="n">
        <f aca="false">-PERCENTILE(Prices_MTM!I1349:I1598,1-Inputs!$B$8)</f>
        <v>314199.999999999</v>
      </c>
      <c r="D1366" s="43" t="n">
        <f aca="false">NORMSINV(Inputs!$B$8)*STDEV(Prices_MTM!I1349:I1598)</f>
        <v>315304.824351135</v>
      </c>
      <c r="E1366" s="43" t="n">
        <f aca="false">-PERCENTILE(Prices_MTM!I1349:I1598,1-Inputs!$B$9)</f>
        <v>504905</v>
      </c>
      <c r="F1366" s="43" t="n">
        <f aca="false">NORMSINV(Inputs!$B$9)*STDEV(Prices_MTM!I1349:I1598)</f>
        <v>445941.630176266</v>
      </c>
      <c r="G1366" s="52" t="n">
        <f aca="false">IF(-B1366&gt;C1366,1,0)</f>
        <v>0</v>
      </c>
      <c r="H1366" s="52" t="n">
        <f aca="false">IF(-B1366&gt;D1366,1,0)</f>
        <v>0</v>
      </c>
      <c r="I1366" s="52" t="n">
        <f aca="false">IF(-B1366&gt;E1366,1,0)</f>
        <v>0</v>
      </c>
      <c r="J1366" s="52" t="n">
        <f aca="false">IF(-B1366&gt;F1366,1,0)</f>
        <v>0</v>
      </c>
    </row>
    <row r="1367" customFormat="false" ht="15" hidden="false" customHeight="false" outlineLevel="0" collapsed="false">
      <c r="A1367" s="51" t="n">
        <f aca="false">Prices_MTM!A1600</f>
        <v>39694</v>
      </c>
      <c r="B1367" s="43" t="n">
        <f aca="false">Prices_MTM!I1600</f>
        <v>28000.0000000001</v>
      </c>
      <c r="C1367" s="43" t="n">
        <f aca="false">-PERCENTILE(Prices_MTM!I1350:I1599,1-Inputs!$B$8)</f>
        <v>314199.999999999</v>
      </c>
      <c r="D1367" s="43" t="n">
        <f aca="false">NORMSINV(Inputs!$B$8)*STDEV(Prices_MTM!I1350:I1599)</f>
        <v>315816.978012194</v>
      </c>
      <c r="E1367" s="43" t="n">
        <f aca="false">-PERCENTILE(Prices_MTM!I1350:I1599,1-Inputs!$B$9)</f>
        <v>504905</v>
      </c>
      <c r="F1367" s="43" t="n">
        <f aca="false">NORMSINV(Inputs!$B$9)*STDEV(Prices_MTM!I1350:I1599)</f>
        <v>446665.978872749</v>
      </c>
      <c r="G1367" s="52" t="n">
        <f aca="false">IF(-B1367&gt;C1367,1,0)</f>
        <v>0</v>
      </c>
      <c r="H1367" s="52" t="n">
        <f aca="false">IF(-B1367&gt;D1367,1,0)</f>
        <v>0</v>
      </c>
      <c r="I1367" s="52" t="n">
        <f aca="false">IF(-B1367&gt;E1367,1,0)</f>
        <v>0</v>
      </c>
      <c r="J1367" s="52" t="n">
        <f aca="false">IF(-B1367&gt;F1367,1,0)</f>
        <v>0</v>
      </c>
    </row>
    <row r="1368" customFormat="false" ht="15" hidden="false" customHeight="false" outlineLevel="0" collapsed="false">
      <c r="A1368" s="51" t="n">
        <f aca="false">Prices_MTM!A1601</f>
        <v>39695</v>
      </c>
      <c r="B1368" s="43" t="n">
        <f aca="false">Prices_MTM!I1601</f>
        <v>-115500</v>
      </c>
      <c r="C1368" s="43" t="n">
        <f aca="false">-PERCENTILE(Prices_MTM!I1351:I1600,1-Inputs!$B$8)</f>
        <v>314199.999999999</v>
      </c>
      <c r="D1368" s="43" t="n">
        <f aca="false">NORMSINV(Inputs!$B$8)*STDEV(Prices_MTM!I1351:I1600)</f>
        <v>315803.805083004</v>
      </c>
      <c r="E1368" s="43" t="n">
        <f aca="false">-PERCENTILE(Prices_MTM!I1351:I1600,1-Inputs!$B$9)</f>
        <v>504905</v>
      </c>
      <c r="F1368" s="43" t="n">
        <f aca="false">NORMSINV(Inputs!$B$9)*STDEV(Prices_MTM!I1351:I1600)</f>
        <v>446647.348147612</v>
      </c>
      <c r="G1368" s="52" t="n">
        <f aca="false">IF(-B1368&gt;C1368,1,0)</f>
        <v>0</v>
      </c>
      <c r="H1368" s="52" t="n">
        <f aca="false">IF(-B1368&gt;D1368,1,0)</f>
        <v>0</v>
      </c>
      <c r="I1368" s="52" t="n">
        <f aca="false">IF(-B1368&gt;E1368,1,0)</f>
        <v>0</v>
      </c>
      <c r="J1368" s="52" t="n">
        <f aca="false">IF(-B1368&gt;F1368,1,0)</f>
        <v>0</v>
      </c>
    </row>
    <row r="1369" customFormat="false" ht="15" hidden="false" customHeight="false" outlineLevel="0" collapsed="false">
      <c r="A1369" s="51" t="n">
        <f aca="false">Prices_MTM!A1602</f>
        <v>39696</v>
      </c>
      <c r="B1369" s="43" t="n">
        <f aca="false">Prices_MTM!I1602</f>
        <v>-107000</v>
      </c>
      <c r="C1369" s="43" t="n">
        <f aca="false">-PERCENTILE(Prices_MTM!I1352:I1601,1-Inputs!$B$8)</f>
        <v>314199.999999999</v>
      </c>
      <c r="D1369" s="43" t="n">
        <f aca="false">NORMSINV(Inputs!$B$8)*STDEV(Prices_MTM!I1352:I1601)</f>
        <v>316055.373867392</v>
      </c>
      <c r="E1369" s="43" t="n">
        <f aca="false">-PERCENTILE(Prices_MTM!I1352:I1601,1-Inputs!$B$9)</f>
        <v>504905</v>
      </c>
      <c r="F1369" s="43" t="n">
        <f aca="false">NORMSINV(Inputs!$B$9)*STDEV(Prices_MTM!I1352:I1601)</f>
        <v>447003.146680165</v>
      </c>
      <c r="G1369" s="52" t="n">
        <f aca="false">IF(-B1369&gt;C1369,1,0)</f>
        <v>0</v>
      </c>
      <c r="H1369" s="52" t="n">
        <f aca="false">IF(-B1369&gt;D1369,1,0)</f>
        <v>0</v>
      </c>
      <c r="I1369" s="52" t="n">
        <f aca="false">IF(-B1369&gt;E1369,1,0)</f>
        <v>0</v>
      </c>
      <c r="J1369" s="52" t="n">
        <f aca="false">IF(-B1369&gt;F1369,1,0)</f>
        <v>0</v>
      </c>
    </row>
    <row r="1370" customFormat="false" ht="15" hidden="false" customHeight="false" outlineLevel="0" collapsed="false">
      <c r="A1370" s="51" t="n">
        <f aca="false">Prices_MTM!A1603</f>
        <v>39699</v>
      </c>
      <c r="B1370" s="43" t="n">
        <f aca="false">Prices_MTM!I1603</f>
        <v>59499.9999999999</v>
      </c>
      <c r="C1370" s="43" t="n">
        <f aca="false">-PERCENTILE(Prices_MTM!I1353:I1602,1-Inputs!$B$8)</f>
        <v>314199.999999999</v>
      </c>
      <c r="D1370" s="43" t="n">
        <f aca="false">NORMSINV(Inputs!$B$8)*STDEV(Prices_MTM!I1353:I1602)</f>
        <v>316151.86636771</v>
      </c>
      <c r="E1370" s="43" t="n">
        <f aca="false">-PERCENTILE(Prices_MTM!I1353:I1602,1-Inputs!$B$9)</f>
        <v>504905</v>
      </c>
      <c r="F1370" s="43" t="n">
        <f aca="false">NORMSINV(Inputs!$B$9)*STDEV(Prices_MTM!I1353:I1602)</f>
        <v>447139.617864773</v>
      </c>
      <c r="G1370" s="52" t="n">
        <f aca="false">IF(-B1370&gt;C1370,1,0)</f>
        <v>0</v>
      </c>
      <c r="H1370" s="52" t="n">
        <f aca="false">IF(-B1370&gt;D1370,1,0)</f>
        <v>0</v>
      </c>
      <c r="I1370" s="52" t="n">
        <f aca="false">IF(-B1370&gt;E1370,1,0)</f>
        <v>0</v>
      </c>
      <c r="J1370" s="52" t="n">
        <f aca="false">IF(-B1370&gt;F1370,1,0)</f>
        <v>0</v>
      </c>
    </row>
    <row r="1371" customFormat="false" ht="15" hidden="false" customHeight="false" outlineLevel="0" collapsed="false">
      <c r="A1371" s="51" t="n">
        <f aca="false">Prices_MTM!A1604</f>
        <v>39700</v>
      </c>
      <c r="B1371" s="43" t="n">
        <f aca="false">Prices_MTM!I1604</f>
        <v>-204999.999999999</v>
      </c>
      <c r="C1371" s="43" t="n">
        <f aca="false">-PERCENTILE(Prices_MTM!I1354:I1603,1-Inputs!$B$8)</f>
        <v>314199.999999999</v>
      </c>
      <c r="D1371" s="43" t="n">
        <f aca="false">NORMSINV(Inputs!$B$8)*STDEV(Prices_MTM!I1354:I1603)</f>
        <v>316084.447471384</v>
      </c>
      <c r="E1371" s="43" t="n">
        <f aca="false">-PERCENTILE(Prices_MTM!I1354:I1603,1-Inputs!$B$9)</f>
        <v>504905</v>
      </c>
      <c r="F1371" s="43" t="n">
        <f aca="false">NORMSINV(Inputs!$B$9)*STDEV(Prices_MTM!I1354:I1603)</f>
        <v>447044.266033115</v>
      </c>
      <c r="G1371" s="52" t="n">
        <f aca="false">IF(-B1371&gt;C1371,1,0)</f>
        <v>0</v>
      </c>
      <c r="H1371" s="52" t="n">
        <f aca="false">IF(-B1371&gt;D1371,1,0)</f>
        <v>0</v>
      </c>
      <c r="I1371" s="52" t="n">
        <f aca="false">IF(-B1371&gt;E1371,1,0)</f>
        <v>0</v>
      </c>
      <c r="J1371" s="52" t="n">
        <f aca="false">IF(-B1371&gt;F1371,1,0)</f>
        <v>0</v>
      </c>
    </row>
    <row r="1372" customFormat="false" ht="15" hidden="false" customHeight="false" outlineLevel="0" collapsed="false">
      <c r="A1372" s="51" t="n">
        <f aca="false">Prices_MTM!A1605</f>
        <v>39701</v>
      </c>
      <c r="B1372" s="43" t="n">
        <f aca="false">Prices_MTM!I1605</f>
        <v>89999.9999999991</v>
      </c>
      <c r="C1372" s="43" t="n">
        <f aca="false">-PERCENTILE(Prices_MTM!I1355:I1604,1-Inputs!$B$8)</f>
        <v>314199.999999999</v>
      </c>
      <c r="D1372" s="43" t="n">
        <f aca="false">NORMSINV(Inputs!$B$8)*STDEV(Prices_MTM!I1355:I1604)</f>
        <v>316847.396164323</v>
      </c>
      <c r="E1372" s="43" t="n">
        <f aca="false">-PERCENTILE(Prices_MTM!I1355:I1604,1-Inputs!$B$9)</f>
        <v>504905</v>
      </c>
      <c r="F1372" s="43" t="n">
        <f aca="false">NORMSINV(Inputs!$B$9)*STDEV(Prices_MTM!I1355:I1604)</f>
        <v>448123.318929215</v>
      </c>
      <c r="G1372" s="52" t="n">
        <f aca="false">IF(-B1372&gt;C1372,1,0)</f>
        <v>0</v>
      </c>
      <c r="H1372" s="52" t="n">
        <f aca="false">IF(-B1372&gt;D1372,1,0)</f>
        <v>0</v>
      </c>
      <c r="I1372" s="52" t="n">
        <f aca="false">IF(-B1372&gt;E1372,1,0)</f>
        <v>0</v>
      </c>
      <c r="J1372" s="52" t="n">
        <f aca="false">IF(-B1372&gt;F1372,1,0)</f>
        <v>0</v>
      </c>
    </row>
    <row r="1373" customFormat="false" ht="15" hidden="false" customHeight="false" outlineLevel="0" collapsed="false">
      <c r="A1373" s="51" t="n">
        <f aca="false">Prices_MTM!A1606</f>
        <v>39702</v>
      </c>
      <c r="B1373" s="43" t="n">
        <f aca="false">Prices_MTM!I1606</f>
        <v>-171500</v>
      </c>
      <c r="C1373" s="43" t="n">
        <f aca="false">-PERCENTILE(Prices_MTM!I1356:I1605,1-Inputs!$B$8)</f>
        <v>314199.999999999</v>
      </c>
      <c r="D1373" s="43" t="n">
        <f aca="false">NORMSINV(Inputs!$B$8)*STDEV(Prices_MTM!I1356:I1605)</f>
        <v>316732.986525818</v>
      </c>
      <c r="E1373" s="43" t="n">
        <f aca="false">-PERCENTILE(Prices_MTM!I1356:I1605,1-Inputs!$B$9)</f>
        <v>504905</v>
      </c>
      <c r="F1373" s="43" t="n">
        <f aca="false">NORMSINV(Inputs!$B$9)*STDEV(Prices_MTM!I1356:I1605)</f>
        <v>447961.507194148</v>
      </c>
      <c r="G1373" s="52" t="n">
        <f aca="false">IF(-B1373&gt;C1373,1,0)</f>
        <v>0</v>
      </c>
      <c r="H1373" s="52" t="n">
        <f aca="false">IF(-B1373&gt;D1373,1,0)</f>
        <v>0</v>
      </c>
      <c r="I1373" s="52" t="n">
        <f aca="false">IF(-B1373&gt;E1373,1,0)</f>
        <v>0</v>
      </c>
      <c r="J1373" s="52" t="n">
        <f aca="false">IF(-B1373&gt;F1373,1,0)</f>
        <v>0</v>
      </c>
    </row>
    <row r="1374" customFormat="false" ht="15" hidden="false" customHeight="false" outlineLevel="0" collapsed="false">
      <c r="A1374" s="51" t="n">
        <f aca="false">Prices_MTM!A1607</f>
        <v>39703</v>
      </c>
      <c r="B1374" s="43" t="n">
        <f aca="false">Prices_MTM!I1607</f>
        <v>106000</v>
      </c>
      <c r="C1374" s="43" t="n">
        <f aca="false">-PERCENTILE(Prices_MTM!I1357:I1606,1-Inputs!$B$8)</f>
        <v>314199.999999999</v>
      </c>
      <c r="D1374" s="43" t="n">
        <f aca="false">NORMSINV(Inputs!$B$8)*STDEV(Prices_MTM!I1357:I1606)</f>
        <v>317260.584674621</v>
      </c>
      <c r="E1374" s="43" t="n">
        <f aca="false">-PERCENTILE(Prices_MTM!I1357:I1606,1-Inputs!$B$9)</f>
        <v>504905</v>
      </c>
      <c r="F1374" s="43" t="n">
        <f aca="false">NORMSINV(Inputs!$B$9)*STDEV(Prices_MTM!I1357:I1606)</f>
        <v>448707.699324382</v>
      </c>
      <c r="G1374" s="52" t="n">
        <f aca="false">IF(-B1374&gt;C1374,1,0)</f>
        <v>0</v>
      </c>
      <c r="H1374" s="52" t="n">
        <f aca="false">IF(-B1374&gt;D1374,1,0)</f>
        <v>0</v>
      </c>
      <c r="I1374" s="52" t="n">
        <f aca="false">IF(-B1374&gt;E1374,1,0)</f>
        <v>0</v>
      </c>
      <c r="J1374" s="52" t="n">
        <f aca="false">IF(-B1374&gt;F1374,1,0)</f>
        <v>0</v>
      </c>
    </row>
    <row r="1375" customFormat="false" ht="15" hidden="false" customHeight="false" outlineLevel="0" collapsed="false">
      <c r="A1375" s="51" t="n">
        <f aca="false">Prices_MTM!A1608</f>
        <v>39706</v>
      </c>
      <c r="B1375" s="43" t="n">
        <f aca="false">Prices_MTM!I1608</f>
        <v>-371000</v>
      </c>
      <c r="C1375" s="43" t="n">
        <f aca="false">-PERCENTILE(Prices_MTM!I1358:I1607,1-Inputs!$B$8)</f>
        <v>314199.999999999</v>
      </c>
      <c r="D1375" s="43" t="n">
        <f aca="false">NORMSINV(Inputs!$B$8)*STDEV(Prices_MTM!I1358:I1607)</f>
        <v>317197.621810829</v>
      </c>
      <c r="E1375" s="43" t="n">
        <f aca="false">-PERCENTILE(Prices_MTM!I1358:I1607,1-Inputs!$B$9)</f>
        <v>504905</v>
      </c>
      <c r="F1375" s="43" t="n">
        <f aca="false">NORMSINV(Inputs!$B$9)*STDEV(Prices_MTM!I1358:I1607)</f>
        <v>448618.649744572</v>
      </c>
      <c r="G1375" s="52" t="n">
        <f aca="false">IF(-B1375&gt;C1375,1,0)</f>
        <v>1</v>
      </c>
      <c r="H1375" s="52" t="n">
        <f aca="false">IF(-B1375&gt;D1375,1,0)</f>
        <v>1</v>
      </c>
      <c r="I1375" s="52" t="n">
        <f aca="false">IF(-B1375&gt;E1375,1,0)</f>
        <v>0</v>
      </c>
      <c r="J1375" s="52" t="n">
        <f aca="false">IF(-B1375&gt;F1375,1,0)</f>
        <v>0</v>
      </c>
    </row>
    <row r="1376" customFormat="false" ht="15" hidden="false" customHeight="false" outlineLevel="0" collapsed="false">
      <c r="A1376" s="51" t="n">
        <f aca="false">Prices_MTM!A1609</f>
        <v>39707</v>
      </c>
      <c r="B1376" s="43" t="n">
        <f aca="false">Prices_MTM!I1609</f>
        <v>-173000</v>
      </c>
      <c r="C1376" s="43" t="n">
        <f aca="false">-PERCENTILE(Prices_MTM!I1359:I1608,1-Inputs!$B$8)</f>
        <v>322324.999999999</v>
      </c>
      <c r="D1376" s="43" t="n">
        <f aca="false">NORMSINV(Inputs!$B$8)*STDEV(Prices_MTM!I1359:I1608)</f>
        <v>319219.090934489</v>
      </c>
      <c r="E1376" s="43" t="n">
        <f aca="false">-PERCENTILE(Prices_MTM!I1359:I1608,1-Inputs!$B$9)</f>
        <v>504905</v>
      </c>
      <c r="F1376" s="43" t="n">
        <f aca="false">NORMSINV(Inputs!$B$9)*STDEV(Prices_MTM!I1359:I1608)</f>
        <v>451477.652102723</v>
      </c>
      <c r="G1376" s="52" t="n">
        <f aca="false">IF(-B1376&gt;C1376,1,0)</f>
        <v>0</v>
      </c>
      <c r="H1376" s="52" t="n">
        <f aca="false">IF(-B1376&gt;D1376,1,0)</f>
        <v>0</v>
      </c>
      <c r="I1376" s="52" t="n">
        <f aca="false">IF(-B1376&gt;E1376,1,0)</f>
        <v>0</v>
      </c>
      <c r="J1376" s="52" t="n">
        <f aca="false">IF(-B1376&gt;F1376,1,0)</f>
        <v>0</v>
      </c>
    </row>
    <row r="1377" customFormat="false" ht="15" hidden="false" customHeight="false" outlineLevel="0" collapsed="false">
      <c r="A1377" s="51" t="n">
        <f aca="false">Prices_MTM!A1610</f>
        <v>39708</v>
      </c>
      <c r="B1377" s="43" t="n">
        <f aca="false">Prices_MTM!I1610</f>
        <v>578000</v>
      </c>
      <c r="C1377" s="43" t="n">
        <f aca="false">-PERCENTILE(Prices_MTM!I1360:I1609,1-Inputs!$B$8)</f>
        <v>322324.999999999</v>
      </c>
      <c r="D1377" s="43" t="n">
        <f aca="false">NORMSINV(Inputs!$B$8)*STDEV(Prices_MTM!I1360:I1609)</f>
        <v>319399.101003356</v>
      </c>
      <c r="E1377" s="43" t="n">
        <f aca="false">-PERCENTILE(Prices_MTM!I1360:I1609,1-Inputs!$B$9)</f>
        <v>504905</v>
      </c>
      <c r="F1377" s="43" t="n">
        <f aca="false">NORMSINV(Inputs!$B$9)*STDEV(Prices_MTM!I1360:I1609)</f>
        <v>451732.243778331</v>
      </c>
      <c r="G1377" s="52" t="n">
        <f aca="false">IF(-B1377&gt;C1377,1,0)</f>
        <v>0</v>
      </c>
      <c r="H1377" s="52" t="n">
        <f aca="false">IF(-B1377&gt;D1377,1,0)</f>
        <v>0</v>
      </c>
      <c r="I1377" s="52" t="n">
        <f aca="false">IF(-B1377&gt;E1377,1,0)</f>
        <v>0</v>
      </c>
      <c r="J1377" s="52" t="n">
        <f aca="false">IF(-B1377&gt;F1377,1,0)</f>
        <v>0</v>
      </c>
    </row>
    <row r="1378" customFormat="false" ht="15" hidden="false" customHeight="false" outlineLevel="0" collapsed="false">
      <c r="A1378" s="51" t="n">
        <f aca="false">Prices_MTM!A1611</f>
        <v>39709</v>
      </c>
      <c r="B1378" s="43" t="n">
        <f aca="false">Prices_MTM!I1611</f>
        <v>-229000</v>
      </c>
      <c r="C1378" s="43" t="n">
        <f aca="false">-PERCENTILE(Prices_MTM!I1361:I1610,1-Inputs!$B$8)</f>
        <v>322324.999999999</v>
      </c>
      <c r="D1378" s="43" t="n">
        <f aca="false">NORMSINV(Inputs!$B$8)*STDEV(Prices_MTM!I1361:I1610)</f>
        <v>324951.973177025</v>
      </c>
      <c r="E1378" s="43" t="n">
        <f aca="false">-PERCENTILE(Prices_MTM!I1361:I1610,1-Inputs!$B$9)</f>
        <v>504905</v>
      </c>
      <c r="F1378" s="43" t="n">
        <f aca="false">NORMSINV(Inputs!$B$9)*STDEV(Prices_MTM!I1361:I1610)</f>
        <v>459585.776861379</v>
      </c>
      <c r="G1378" s="52" t="n">
        <f aca="false">IF(-B1378&gt;C1378,1,0)</f>
        <v>0</v>
      </c>
      <c r="H1378" s="52" t="n">
        <f aca="false">IF(-B1378&gt;D1378,1,0)</f>
        <v>0</v>
      </c>
      <c r="I1378" s="52" t="n">
        <f aca="false">IF(-B1378&gt;E1378,1,0)</f>
        <v>0</v>
      </c>
      <c r="J1378" s="52" t="n">
        <f aca="false">IF(-B1378&gt;F1378,1,0)</f>
        <v>0</v>
      </c>
    </row>
    <row r="1379" customFormat="false" ht="15" hidden="false" customHeight="false" outlineLevel="0" collapsed="false">
      <c r="A1379" s="51" t="n">
        <f aca="false">Prices_MTM!A1612</f>
        <v>39710</v>
      </c>
      <c r="B1379" s="43" t="n">
        <f aca="false">Prices_MTM!I1612</f>
        <v>526500</v>
      </c>
      <c r="C1379" s="43" t="n">
        <f aca="false">-PERCENTILE(Prices_MTM!I1362:I1611,1-Inputs!$B$8)</f>
        <v>322324.999999999</v>
      </c>
      <c r="D1379" s="43" t="n">
        <f aca="false">NORMSINV(Inputs!$B$8)*STDEV(Prices_MTM!I1362:I1611)</f>
        <v>325305.998139333</v>
      </c>
      <c r="E1379" s="43" t="n">
        <f aca="false">-PERCENTILE(Prices_MTM!I1362:I1611,1-Inputs!$B$9)</f>
        <v>504905</v>
      </c>
      <c r="F1379" s="43" t="n">
        <f aca="false">NORMSINV(Inputs!$B$9)*STDEV(Prices_MTM!I1362:I1611)</f>
        <v>460086.48112158</v>
      </c>
      <c r="G1379" s="52" t="n">
        <f aca="false">IF(-B1379&gt;C1379,1,0)</f>
        <v>0</v>
      </c>
      <c r="H1379" s="52" t="n">
        <f aca="false">IF(-B1379&gt;D1379,1,0)</f>
        <v>0</v>
      </c>
      <c r="I1379" s="52" t="n">
        <f aca="false">IF(-B1379&gt;E1379,1,0)</f>
        <v>0</v>
      </c>
      <c r="J1379" s="52" t="n">
        <f aca="false">IF(-B1379&gt;F1379,1,0)</f>
        <v>0</v>
      </c>
    </row>
    <row r="1380" customFormat="false" ht="15" hidden="false" customHeight="false" outlineLevel="0" collapsed="false">
      <c r="A1380" s="51" t="n">
        <f aca="false">Prices_MTM!A1613</f>
        <v>39713</v>
      </c>
      <c r="B1380" s="43" t="n">
        <f aca="false">Prices_MTM!I1613</f>
        <v>1507500</v>
      </c>
      <c r="C1380" s="43" t="n">
        <f aca="false">-PERCENTILE(Prices_MTM!I1363:I1612,1-Inputs!$B$8)</f>
        <v>322324.999999999</v>
      </c>
      <c r="D1380" s="43" t="n">
        <f aca="false">NORMSINV(Inputs!$B$8)*STDEV(Prices_MTM!I1363:I1612)</f>
        <v>329743.982967523</v>
      </c>
      <c r="E1380" s="43" t="n">
        <f aca="false">-PERCENTILE(Prices_MTM!I1363:I1612,1-Inputs!$B$9)</f>
        <v>504905</v>
      </c>
      <c r="F1380" s="43" t="n">
        <f aca="false">NORMSINV(Inputs!$B$9)*STDEV(Prices_MTM!I1363:I1612)</f>
        <v>466363.207756047</v>
      </c>
      <c r="G1380" s="52" t="n">
        <f aca="false">IF(-B1380&gt;C1380,1,0)</f>
        <v>0</v>
      </c>
      <c r="H1380" s="52" t="n">
        <f aca="false">IF(-B1380&gt;D1380,1,0)</f>
        <v>0</v>
      </c>
      <c r="I1380" s="52" t="n">
        <f aca="false">IF(-B1380&gt;E1380,1,0)</f>
        <v>0</v>
      </c>
      <c r="J1380" s="52" t="n">
        <f aca="false">IF(-B1380&gt;F1380,1,0)</f>
        <v>0</v>
      </c>
    </row>
    <row r="1381" customFormat="false" ht="15" hidden="false" customHeight="false" outlineLevel="0" collapsed="false">
      <c r="A1381" s="51" t="n">
        <f aca="false">Prices_MTM!A1614</f>
        <v>39714</v>
      </c>
      <c r="B1381" s="43" t="n">
        <f aca="false">Prices_MTM!I1614</f>
        <v>-1490500</v>
      </c>
      <c r="C1381" s="43" t="n">
        <f aca="false">-PERCENTILE(Prices_MTM!I1364:I1613,1-Inputs!$B$8)</f>
        <v>322324.999999999</v>
      </c>
      <c r="D1381" s="43" t="n">
        <f aca="false">NORMSINV(Inputs!$B$8)*STDEV(Prices_MTM!I1364:I1613)</f>
        <v>364866.469055972</v>
      </c>
      <c r="E1381" s="43" t="n">
        <f aca="false">-PERCENTILE(Prices_MTM!I1364:I1613,1-Inputs!$B$9)</f>
        <v>504905</v>
      </c>
      <c r="F1381" s="43" t="n">
        <f aca="false">NORMSINV(Inputs!$B$9)*STDEV(Prices_MTM!I1364:I1613)</f>
        <v>516037.610088324</v>
      </c>
      <c r="G1381" s="52" t="n">
        <f aca="false">IF(-B1381&gt;C1381,1,0)</f>
        <v>1</v>
      </c>
      <c r="H1381" s="52" t="n">
        <f aca="false">IF(-B1381&gt;D1381,1,0)</f>
        <v>1</v>
      </c>
      <c r="I1381" s="52" t="n">
        <f aca="false">IF(-B1381&gt;E1381,1,0)</f>
        <v>1</v>
      </c>
      <c r="J1381" s="52" t="n">
        <f aca="false">IF(-B1381&gt;F1381,1,0)</f>
        <v>1</v>
      </c>
    </row>
    <row r="1382" customFormat="false" ht="15" hidden="false" customHeight="false" outlineLevel="0" collapsed="false">
      <c r="A1382" s="51" t="n">
        <f aca="false">Prices_MTM!A1615</f>
        <v>39715</v>
      </c>
      <c r="B1382" s="43" t="n">
        <f aca="false">Prices_MTM!I1615</f>
        <v>-169499.999999999</v>
      </c>
      <c r="C1382" s="43" t="n">
        <f aca="false">-PERCENTILE(Prices_MTM!I1365:I1614,1-Inputs!$B$8)</f>
        <v>332174.999999999</v>
      </c>
      <c r="D1382" s="43" t="n">
        <f aca="false">NORMSINV(Inputs!$B$8)*STDEV(Prices_MTM!I1365:I1614)</f>
        <v>396820.681996366</v>
      </c>
      <c r="E1382" s="43" t="n">
        <f aca="false">-PERCENTILE(Prices_MTM!I1365:I1614,1-Inputs!$B$9)</f>
        <v>537999.999999999</v>
      </c>
      <c r="F1382" s="43" t="n">
        <f aca="false">NORMSINV(Inputs!$B$9)*STDEV(Prices_MTM!I1365:I1614)</f>
        <v>561231.063245799</v>
      </c>
      <c r="G1382" s="52" t="n">
        <f aca="false">IF(-B1382&gt;C1382,1,0)</f>
        <v>0</v>
      </c>
      <c r="H1382" s="52" t="n">
        <f aca="false">IF(-B1382&gt;D1382,1,0)</f>
        <v>0</v>
      </c>
      <c r="I1382" s="52" t="n">
        <f aca="false">IF(-B1382&gt;E1382,1,0)</f>
        <v>0</v>
      </c>
      <c r="J1382" s="52" t="n">
        <f aca="false">IF(-B1382&gt;F1382,1,0)</f>
        <v>0</v>
      </c>
    </row>
    <row r="1383" customFormat="false" ht="15" hidden="false" customHeight="false" outlineLevel="0" collapsed="false">
      <c r="A1383" s="51" t="n">
        <f aca="false">Prices_MTM!A1616</f>
        <v>39716</v>
      </c>
      <c r="B1383" s="43" t="n">
        <f aca="false">Prices_MTM!I1616</f>
        <v>552000</v>
      </c>
      <c r="C1383" s="43" t="n">
        <f aca="false">-PERCENTILE(Prices_MTM!I1366:I1615,1-Inputs!$B$8)</f>
        <v>332174.999999999</v>
      </c>
      <c r="D1383" s="43" t="n">
        <f aca="false">NORMSINV(Inputs!$B$8)*STDEV(Prices_MTM!I1366:I1615)</f>
        <v>397184.200655269</v>
      </c>
      <c r="E1383" s="43" t="n">
        <f aca="false">-PERCENTILE(Prices_MTM!I1366:I1615,1-Inputs!$B$9)</f>
        <v>537999.999999999</v>
      </c>
      <c r="F1383" s="43" t="n">
        <f aca="false">NORMSINV(Inputs!$B$9)*STDEV(Prices_MTM!I1366:I1615)</f>
        <v>561745.194622267</v>
      </c>
      <c r="G1383" s="52" t="n">
        <f aca="false">IF(-B1383&gt;C1383,1,0)</f>
        <v>0</v>
      </c>
      <c r="H1383" s="52" t="n">
        <f aca="false">IF(-B1383&gt;D1383,1,0)</f>
        <v>0</v>
      </c>
      <c r="I1383" s="52" t="n">
        <f aca="false">IF(-B1383&gt;E1383,1,0)</f>
        <v>0</v>
      </c>
      <c r="J1383" s="52" t="n">
        <f aca="false">IF(-B1383&gt;F1383,1,0)</f>
        <v>0</v>
      </c>
    </row>
    <row r="1384" customFormat="false" ht="15" hidden="false" customHeight="false" outlineLevel="0" collapsed="false">
      <c r="A1384" s="51" t="n">
        <f aca="false">Prices_MTM!A1617</f>
        <v>39717</v>
      </c>
      <c r="B1384" s="43" t="n">
        <f aca="false">Prices_MTM!I1617</f>
        <v>-498500.000000001</v>
      </c>
      <c r="C1384" s="43" t="n">
        <f aca="false">-PERCENTILE(Prices_MTM!I1367:I1616,1-Inputs!$B$8)</f>
        <v>332174.999999999</v>
      </c>
      <c r="D1384" s="43" t="n">
        <f aca="false">NORMSINV(Inputs!$B$8)*STDEV(Prices_MTM!I1367:I1616)</f>
        <v>401057.078813476</v>
      </c>
      <c r="E1384" s="43" t="n">
        <f aca="false">-PERCENTILE(Prices_MTM!I1367:I1616,1-Inputs!$B$9)</f>
        <v>537999.999999999</v>
      </c>
      <c r="F1384" s="43" t="n">
        <f aca="false">NORMSINV(Inputs!$B$9)*STDEV(Prices_MTM!I1367:I1616)</f>
        <v>567222.680109205</v>
      </c>
      <c r="G1384" s="52" t="n">
        <f aca="false">IF(-B1384&gt;C1384,1,0)</f>
        <v>1</v>
      </c>
      <c r="H1384" s="52" t="n">
        <f aca="false">IF(-B1384&gt;D1384,1,0)</f>
        <v>1</v>
      </c>
      <c r="I1384" s="52" t="n">
        <f aca="false">IF(-B1384&gt;E1384,1,0)</f>
        <v>0</v>
      </c>
      <c r="J1384" s="52" t="n">
        <f aca="false">IF(-B1384&gt;F1384,1,0)</f>
        <v>0</v>
      </c>
    </row>
    <row r="1385" customFormat="false" ht="15" hidden="false" customHeight="false" outlineLevel="0" collapsed="false">
      <c r="A1385" s="51" t="n">
        <f aca="false">Prices_MTM!A1618</f>
        <v>39720</v>
      </c>
      <c r="B1385" s="43" t="n">
        <f aca="false">Prices_MTM!I1618</f>
        <v>-801999.999999999</v>
      </c>
      <c r="C1385" s="43" t="n">
        <f aca="false">-PERCENTILE(Prices_MTM!I1368:I1617,1-Inputs!$B$8)</f>
        <v>337649.999999999</v>
      </c>
      <c r="D1385" s="43" t="n">
        <f aca="false">NORMSINV(Inputs!$B$8)*STDEV(Prices_MTM!I1368:I1617)</f>
        <v>403767.976306234</v>
      </c>
      <c r="E1385" s="43" t="n">
        <f aca="false">-PERCENTILE(Prices_MTM!I1368:I1617,1-Inputs!$B$9)</f>
        <v>537999.999999999</v>
      </c>
      <c r="F1385" s="43" t="n">
        <f aca="false">NORMSINV(Inputs!$B$9)*STDEV(Prices_MTM!I1368:I1617)</f>
        <v>571056.754166426</v>
      </c>
      <c r="G1385" s="52" t="n">
        <f aca="false">IF(-B1385&gt;C1385,1,0)</f>
        <v>1</v>
      </c>
      <c r="H1385" s="52" t="n">
        <f aca="false">IF(-B1385&gt;D1385,1,0)</f>
        <v>1</v>
      </c>
      <c r="I1385" s="52" t="n">
        <f aca="false">IF(-B1385&gt;E1385,1,0)</f>
        <v>1</v>
      </c>
      <c r="J1385" s="52" t="n">
        <f aca="false">IF(-B1385&gt;F1385,1,0)</f>
        <v>1</v>
      </c>
    </row>
    <row r="1386" customFormat="false" ht="15" hidden="false" customHeight="false" outlineLevel="0" collapsed="false">
      <c r="A1386" s="51" t="n">
        <f aca="false">Prices_MTM!A1619</f>
        <v>39721</v>
      </c>
      <c r="B1386" s="43" t="n">
        <f aca="false">Prices_MTM!I1619</f>
        <v>563000</v>
      </c>
      <c r="C1386" s="43" t="n">
        <f aca="false">-PERCENTILE(Prices_MTM!I1369:I1618,1-Inputs!$B$8)</f>
        <v>343125</v>
      </c>
      <c r="D1386" s="43" t="n">
        <f aca="false">NORMSINV(Inputs!$B$8)*STDEV(Prices_MTM!I1369:I1618)</f>
        <v>412425.947233948</v>
      </c>
      <c r="E1386" s="43" t="n">
        <f aca="false">-PERCENTILE(Prices_MTM!I1369:I1618,1-Inputs!$B$9)</f>
        <v>582644.999999999</v>
      </c>
      <c r="F1386" s="43" t="n">
        <f aca="false">NORMSINV(Inputs!$B$9)*STDEV(Prices_MTM!I1369:I1618)</f>
        <v>583301.887673243</v>
      </c>
      <c r="G1386" s="52" t="n">
        <f aca="false">IF(-B1386&gt;C1386,1,0)</f>
        <v>0</v>
      </c>
      <c r="H1386" s="52" t="n">
        <f aca="false">IF(-B1386&gt;D1386,1,0)</f>
        <v>0</v>
      </c>
      <c r="I1386" s="52" t="n">
        <f aca="false">IF(-B1386&gt;E1386,1,0)</f>
        <v>0</v>
      </c>
      <c r="J1386" s="52" t="n">
        <f aca="false">IF(-B1386&gt;F1386,1,0)</f>
        <v>0</v>
      </c>
    </row>
    <row r="1387" customFormat="false" ht="15" hidden="false" customHeight="false" outlineLevel="0" collapsed="false">
      <c r="A1387" s="51" t="n">
        <f aca="false">Prices_MTM!A1620</f>
        <v>39722</v>
      </c>
      <c r="B1387" s="43" t="n">
        <f aca="false">Prices_MTM!I1620</f>
        <v>-180500</v>
      </c>
      <c r="C1387" s="43" t="n">
        <f aca="false">-PERCENTILE(Prices_MTM!I1370:I1619,1-Inputs!$B$8)</f>
        <v>343125</v>
      </c>
      <c r="D1387" s="43" t="n">
        <f aca="false">NORMSINV(Inputs!$B$8)*STDEV(Prices_MTM!I1370:I1619)</f>
        <v>416504.283906249</v>
      </c>
      <c r="E1387" s="43" t="n">
        <f aca="false">-PERCENTILE(Prices_MTM!I1370:I1619,1-Inputs!$B$9)</f>
        <v>582644.999999999</v>
      </c>
      <c r="F1387" s="43" t="n">
        <f aca="false">NORMSINV(Inputs!$B$9)*STDEV(Prices_MTM!I1370:I1619)</f>
        <v>589069.957057518</v>
      </c>
      <c r="G1387" s="52" t="n">
        <f aca="false">IF(-B1387&gt;C1387,1,0)</f>
        <v>0</v>
      </c>
      <c r="H1387" s="52" t="n">
        <f aca="false">IF(-B1387&gt;D1387,1,0)</f>
        <v>0</v>
      </c>
      <c r="I1387" s="52" t="n">
        <f aca="false">IF(-B1387&gt;E1387,1,0)</f>
        <v>0</v>
      </c>
      <c r="J1387" s="52" t="n">
        <f aca="false">IF(-B1387&gt;F1387,1,0)</f>
        <v>0</v>
      </c>
    </row>
    <row r="1388" customFormat="false" ht="15" hidden="false" customHeight="false" outlineLevel="0" collapsed="false">
      <c r="A1388" s="51" t="n">
        <f aca="false">Prices_MTM!A1621</f>
        <v>39723</v>
      </c>
      <c r="B1388" s="43" t="n">
        <f aca="false">Prices_MTM!I1621</f>
        <v>-273500</v>
      </c>
      <c r="C1388" s="43" t="n">
        <f aca="false">-PERCENTILE(Prices_MTM!I1371:I1620,1-Inputs!$B$8)</f>
        <v>343125</v>
      </c>
      <c r="D1388" s="43" t="n">
        <f aca="false">NORMSINV(Inputs!$B$8)*STDEV(Prices_MTM!I1371:I1620)</f>
        <v>416913.115551543</v>
      </c>
      <c r="E1388" s="43" t="n">
        <f aca="false">-PERCENTILE(Prices_MTM!I1371:I1620,1-Inputs!$B$9)</f>
        <v>582644.999999999</v>
      </c>
      <c r="F1388" s="43" t="n">
        <f aca="false">NORMSINV(Inputs!$B$9)*STDEV(Prices_MTM!I1371:I1620)</f>
        <v>589648.175455366</v>
      </c>
      <c r="G1388" s="52" t="n">
        <f aca="false">IF(-B1388&gt;C1388,1,0)</f>
        <v>0</v>
      </c>
      <c r="H1388" s="52" t="n">
        <f aca="false">IF(-B1388&gt;D1388,1,0)</f>
        <v>0</v>
      </c>
      <c r="I1388" s="52" t="n">
        <f aca="false">IF(-B1388&gt;E1388,1,0)</f>
        <v>0</v>
      </c>
      <c r="J1388" s="52" t="n">
        <f aca="false">IF(-B1388&gt;F1388,1,0)</f>
        <v>0</v>
      </c>
    </row>
    <row r="1389" customFormat="false" ht="15" hidden="false" customHeight="false" outlineLevel="0" collapsed="false">
      <c r="A1389" s="51" t="n">
        <f aca="false">Prices_MTM!A1622</f>
        <v>39724</v>
      </c>
      <c r="B1389" s="43" t="n">
        <f aca="false">Prices_MTM!I1622</f>
        <v>3499.99999999895</v>
      </c>
      <c r="C1389" s="43" t="n">
        <f aca="false">-PERCENTILE(Prices_MTM!I1372:I1621,1-Inputs!$B$8)</f>
        <v>343125</v>
      </c>
      <c r="D1389" s="43" t="n">
        <f aca="false">NORMSINV(Inputs!$B$8)*STDEV(Prices_MTM!I1372:I1621)</f>
        <v>417637.36757095</v>
      </c>
      <c r="E1389" s="43" t="n">
        <f aca="false">-PERCENTILE(Prices_MTM!I1372:I1621,1-Inputs!$B$9)</f>
        <v>582644.999999999</v>
      </c>
      <c r="F1389" s="43" t="n">
        <f aca="false">NORMSINV(Inputs!$B$9)*STDEV(Prices_MTM!I1372:I1621)</f>
        <v>590672.498907623</v>
      </c>
      <c r="G1389" s="52" t="n">
        <f aca="false">IF(-B1389&gt;C1389,1,0)</f>
        <v>0</v>
      </c>
      <c r="H1389" s="52" t="n">
        <f aca="false">IF(-B1389&gt;D1389,1,0)</f>
        <v>0</v>
      </c>
      <c r="I1389" s="52" t="n">
        <f aca="false">IF(-B1389&gt;E1389,1,0)</f>
        <v>0</v>
      </c>
      <c r="J1389" s="52" t="n">
        <f aca="false">IF(-B1389&gt;F1389,1,0)</f>
        <v>0</v>
      </c>
    </row>
    <row r="1390" customFormat="false" ht="15" hidden="false" customHeight="false" outlineLevel="0" collapsed="false">
      <c r="A1390" s="51" t="n">
        <f aca="false">Prices_MTM!A1623</f>
        <v>39727</v>
      </c>
      <c r="B1390" s="43" t="n">
        <f aca="false">Prices_MTM!I1623</f>
        <v>-363999.999999999</v>
      </c>
      <c r="C1390" s="43" t="n">
        <f aca="false">-PERCENTILE(Prices_MTM!I1373:I1622,1-Inputs!$B$8)</f>
        <v>343125</v>
      </c>
      <c r="D1390" s="43" t="n">
        <f aca="false">NORMSINV(Inputs!$B$8)*STDEV(Prices_MTM!I1373:I1622)</f>
        <v>417528.638091017</v>
      </c>
      <c r="E1390" s="43" t="n">
        <f aca="false">-PERCENTILE(Prices_MTM!I1373:I1622,1-Inputs!$B$9)</f>
        <v>582644.999999999</v>
      </c>
      <c r="F1390" s="43" t="n">
        <f aca="false">NORMSINV(Inputs!$B$9)*STDEV(Prices_MTM!I1373:I1622)</f>
        <v>590518.720729222</v>
      </c>
      <c r="G1390" s="52" t="n">
        <f aca="false">IF(-B1390&gt;C1390,1,0)</f>
        <v>1</v>
      </c>
      <c r="H1390" s="52" t="n">
        <f aca="false">IF(-B1390&gt;D1390,1,0)</f>
        <v>0</v>
      </c>
      <c r="I1390" s="52" t="n">
        <f aca="false">IF(-B1390&gt;E1390,1,0)</f>
        <v>0</v>
      </c>
      <c r="J1390" s="52" t="n">
        <f aca="false">IF(-B1390&gt;F1390,1,0)</f>
        <v>0</v>
      </c>
    </row>
    <row r="1391" customFormat="false" ht="15" hidden="false" customHeight="false" outlineLevel="0" collapsed="false">
      <c r="A1391" s="51" t="n">
        <f aca="false">Prices_MTM!A1624</f>
        <v>39728</v>
      </c>
      <c r="B1391" s="43" t="n">
        <f aca="false">Prices_MTM!I1624</f>
        <v>280000</v>
      </c>
      <c r="C1391" s="43" t="n">
        <f aca="false">-PERCENTILE(Prices_MTM!I1374:I1623,1-Inputs!$B$8)</f>
        <v>356124.999999999</v>
      </c>
      <c r="D1391" s="43" t="n">
        <f aca="false">NORMSINV(Inputs!$B$8)*STDEV(Prices_MTM!I1374:I1623)</f>
        <v>419086.852318884</v>
      </c>
      <c r="E1391" s="43" t="n">
        <f aca="false">-PERCENTILE(Prices_MTM!I1374:I1623,1-Inputs!$B$9)</f>
        <v>582644.999999999</v>
      </c>
      <c r="F1391" s="43" t="n">
        <f aca="false">NORMSINV(Inputs!$B$9)*STDEV(Prices_MTM!I1374:I1623)</f>
        <v>592722.532847762</v>
      </c>
      <c r="G1391" s="52" t="n">
        <f aca="false">IF(-B1391&gt;C1391,1,0)</f>
        <v>0</v>
      </c>
      <c r="H1391" s="52" t="n">
        <f aca="false">IF(-B1391&gt;D1391,1,0)</f>
        <v>0</v>
      </c>
      <c r="I1391" s="52" t="n">
        <f aca="false">IF(-B1391&gt;E1391,1,0)</f>
        <v>0</v>
      </c>
      <c r="J1391" s="52" t="n">
        <f aca="false">IF(-B1391&gt;F1391,1,0)</f>
        <v>0</v>
      </c>
    </row>
    <row r="1392" customFormat="false" ht="15" hidden="false" customHeight="false" outlineLevel="0" collapsed="false">
      <c r="A1392" s="51" t="n">
        <f aca="false">Prices_MTM!A1625</f>
        <v>39729</v>
      </c>
      <c r="B1392" s="43" t="n">
        <f aca="false">Prices_MTM!I1625</f>
        <v>-4000.00000000061</v>
      </c>
      <c r="C1392" s="43" t="n">
        <f aca="false">-PERCENTILE(Prices_MTM!I1375:I1624,1-Inputs!$B$8)</f>
        <v>356124.999999999</v>
      </c>
      <c r="D1392" s="43" t="n">
        <f aca="false">NORMSINV(Inputs!$B$8)*STDEV(Prices_MTM!I1375:I1624)</f>
        <v>420002.116565303</v>
      </c>
      <c r="E1392" s="43" t="n">
        <f aca="false">-PERCENTILE(Prices_MTM!I1375:I1624,1-Inputs!$B$9)</f>
        <v>582644.999999999</v>
      </c>
      <c r="F1392" s="43" t="n">
        <f aca="false">NORMSINV(Inputs!$B$9)*STDEV(Prices_MTM!I1375:I1624)</f>
        <v>594017.00853785</v>
      </c>
      <c r="G1392" s="52" t="n">
        <f aca="false">IF(-B1392&gt;C1392,1,0)</f>
        <v>0</v>
      </c>
      <c r="H1392" s="52" t="n">
        <f aca="false">IF(-B1392&gt;D1392,1,0)</f>
        <v>0</v>
      </c>
      <c r="I1392" s="52" t="n">
        <f aca="false">IF(-B1392&gt;E1392,1,0)</f>
        <v>0</v>
      </c>
      <c r="J1392" s="52" t="n">
        <f aca="false">IF(-B1392&gt;F1392,1,0)</f>
        <v>0</v>
      </c>
    </row>
    <row r="1393" customFormat="false" ht="15" hidden="false" customHeight="false" outlineLevel="0" collapsed="false">
      <c r="A1393" s="51" t="n">
        <f aca="false">Prices_MTM!A1626</f>
        <v>39730</v>
      </c>
      <c r="B1393" s="43" t="n">
        <f aca="false">Prices_MTM!I1626</f>
        <v>-288000</v>
      </c>
      <c r="C1393" s="43" t="n">
        <f aca="false">-PERCENTILE(Prices_MTM!I1376:I1625,1-Inputs!$B$8)</f>
        <v>356124.999999999</v>
      </c>
      <c r="D1393" s="43" t="n">
        <f aca="false">NORMSINV(Inputs!$B$8)*STDEV(Prices_MTM!I1376:I1625)</f>
        <v>419865.952364575</v>
      </c>
      <c r="E1393" s="43" t="n">
        <f aca="false">-PERCENTILE(Prices_MTM!I1376:I1625,1-Inputs!$B$9)</f>
        <v>582644.999999999</v>
      </c>
      <c r="F1393" s="43" t="n">
        <f aca="false">NORMSINV(Inputs!$B$9)*STDEV(Prices_MTM!I1376:I1625)</f>
        <v>593824.428910281</v>
      </c>
      <c r="G1393" s="52" t="n">
        <f aca="false">IF(-B1393&gt;C1393,1,0)</f>
        <v>0</v>
      </c>
      <c r="H1393" s="52" t="n">
        <f aca="false">IF(-B1393&gt;D1393,1,0)</f>
        <v>0</v>
      </c>
      <c r="I1393" s="52" t="n">
        <f aca="false">IF(-B1393&gt;E1393,1,0)</f>
        <v>0</v>
      </c>
      <c r="J1393" s="52" t="n">
        <f aca="false">IF(-B1393&gt;F1393,1,0)</f>
        <v>0</v>
      </c>
    </row>
    <row r="1394" customFormat="false" ht="15" hidden="false" customHeight="false" outlineLevel="0" collapsed="false">
      <c r="A1394" s="51" t="n">
        <f aca="false">Prices_MTM!A1627</f>
        <v>39731</v>
      </c>
      <c r="B1394" s="43" t="n">
        <f aca="false">Prices_MTM!I1627</f>
        <v>-552500</v>
      </c>
      <c r="C1394" s="43" t="n">
        <f aca="false">-PERCENTILE(Prices_MTM!I1377:I1626,1-Inputs!$B$8)</f>
        <v>356124.999999999</v>
      </c>
      <c r="D1394" s="43" t="n">
        <f aca="false">NORMSINV(Inputs!$B$8)*STDEV(Prices_MTM!I1377:I1626)</f>
        <v>420944.05196158</v>
      </c>
      <c r="E1394" s="43" t="n">
        <f aca="false">-PERCENTILE(Prices_MTM!I1377:I1626,1-Inputs!$B$9)</f>
        <v>582644.999999999</v>
      </c>
      <c r="F1394" s="43" t="n">
        <f aca="false">NORMSINV(Inputs!$B$9)*STDEV(Prices_MTM!I1377:I1626)</f>
        <v>595349.20574416</v>
      </c>
      <c r="G1394" s="52" t="n">
        <f aca="false">IF(-B1394&gt;C1394,1,0)</f>
        <v>1</v>
      </c>
      <c r="H1394" s="52" t="n">
        <f aca="false">IF(-B1394&gt;D1394,1,0)</f>
        <v>1</v>
      </c>
      <c r="I1394" s="52" t="n">
        <f aca="false">IF(-B1394&gt;E1394,1,0)</f>
        <v>0</v>
      </c>
      <c r="J1394" s="52" t="n">
        <f aca="false">IF(-B1394&gt;F1394,1,0)</f>
        <v>0</v>
      </c>
    </row>
    <row r="1395" customFormat="false" ht="15" hidden="false" customHeight="false" outlineLevel="0" collapsed="false">
      <c r="A1395" s="51" t="n">
        <f aca="false">Prices_MTM!A1628</f>
        <v>39734</v>
      </c>
      <c r="B1395" s="43" t="n">
        <f aca="false">Prices_MTM!I1628</f>
        <v>383500</v>
      </c>
      <c r="C1395" s="43" t="n">
        <f aca="false">-PERCENTILE(Prices_MTM!I1378:I1627,1-Inputs!$B$8)</f>
        <v>367849.999999999</v>
      </c>
      <c r="D1395" s="43" t="n">
        <f aca="false">NORMSINV(Inputs!$B$8)*STDEV(Prices_MTM!I1378:I1627)</f>
        <v>424805.088406626</v>
      </c>
      <c r="E1395" s="43" t="n">
        <f aca="false">-PERCENTILE(Prices_MTM!I1378:I1627,1-Inputs!$B$9)</f>
        <v>582644.999999999</v>
      </c>
      <c r="F1395" s="43" t="n">
        <f aca="false">NORMSINV(Inputs!$B$9)*STDEV(Prices_MTM!I1378:I1627)</f>
        <v>600809.943270193</v>
      </c>
      <c r="G1395" s="52" t="n">
        <f aca="false">IF(-B1395&gt;C1395,1,0)</f>
        <v>0</v>
      </c>
      <c r="H1395" s="52" t="n">
        <f aca="false">IF(-B1395&gt;D1395,1,0)</f>
        <v>0</v>
      </c>
      <c r="I1395" s="52" t="n">
        <f aca="false">IF(-B1395&gt;E1395,1,0)</f>
        <v>0</v>
      </c>
      <c r="J1395" s="52" t="n">
        <f aca="false">IF(-B1395&gt;F1395,1,0)</f>
        <v>0</v>
      </c>
    </row>
    <row r="1396" customFormat="false" ht="15" hidden="false" customHeight="false" outlineLevel="0" collapsed="false">
      <c r="A1396" s="51" t="n">
        <f aca="false">Prices_MTM!A1629</f>
        <v>39735</v>
      </c>
      <c r="B1396" s="43" t="n">
        <f aca="false">Prices_MTM!I1629</f>
        <v>-278500</v>
      </c>
      <c r="C1396" s="43" t="n">
        <f aca="false">-PERCENTILE(Prices_MTM!I1379:I1628,1-Inputs!$B$8)</f>
        <v>367849.999999999</v>
      </c>
      <c r="D1396" s="43" t="n">
        <f aca="false">NORMSINV(Inputs!$B$8)*STDEV(Prices_MTM!I1379:I1628)</f>
        <v>426352.213646589</v>
      </c>
      <c r="E1396" s="43" t="n">
        <f aca="false">-PERCENTILE(Prices_MTM!I1379:I1628,1-Inputs!$B$9)</f>
        <v>582644.999999999</v>
      </c>
      <c r="F1396" s="43" t="n">
        <f aca="false">NORMSINV(Inputs!$B$9)*STDEV(Prices_MTM!I1379:I1628)</f>
        <v>602998.072021524</v>
      </c>
      <c r="G1396" s="52" t="n">
        <f aca="false">IF(-B1396&gt;C1396,1,0)</f>
        <v>0</v>
      </c>
      <c r="H1396" s="52" t="n">
        <f aca="false">IF(-B1396&gt;D1396,1,0)</f>
        <v>0</v>
      </c>
      <c r="I1396" s="52" t="n">
        <f aca="false">IF(-B1396&gt;E1396,1,0)</f>
        <v>0</v>
      </c>
      <c r="J1396" s="52" t="n">
        <f aca="false">IF(-B1396&gt;F1396,1,0)</f>
        <v>0</v>
      </c>
    </row>
    <row r="1397" customFormat="false" ht="15" hidden="false" customHeight="false" outlineLevel="0" collapsed="false">
      <c r="A1397" s="51" t="n">
        <f aca="false">Prices_MTM!A1630</f>
        <v>39736</v>
      </c>
      <c r="B1397" s="43" t="n">
        <f aca="false">Prices_MTM!I1630</f>
        <v>-25000</v>
      </c>
      <c r="C1397" s="43" t="n">
        <f aca="false">-PERCENTILE(Prices_MTM!I1380:I1629,1-Inputs!$B$8)</f>
        <v>367849.999999999</v>
      </c>
      <c r="D1397" s="43" t="n">
        <f aca="false">NORMSINV(Inputs!$B$8)*STDEV(Prices_MTM!I1380:I1629)</f>
        <v>427308.090343845</v>
      </c>
      <c r="E1397" s="43" t="n">
        <f aca="false">-PERCENTILE(Prices_MTM!I1380:I1629,1-Inputs!$B$9)</f>
        <v>582644.999999999</v>
      </c>
      <c r="F1397" s="43" t="n">
        <f aca="false">NORMSINV(Inputs!$B$9)*STDEV(Prices_MTM!I1380:I1629)</f>
        <v>604349.986675856</v>
      </c>
      <c r="G1397" s="52" t="n">
        <f aca="false">IF(-B1397&gt;C1397,1,0)</f>
        <v>0</v>
      </c>
      <c r="H1397" s="52" t="n">
        <f aca="false">IF(-B1397&gt;D1397,1,0)</f>
        <v>0</v>
      </c>
      <c r="I1397" s="52" t="n">
        <f aca="false">IF(-B1397&gt;E1397,1,0)</f>
        <v>0</v>
      </c>
      <c r="J1397" s="52" t="n">
        <f aca="false">IF(-B1397&gt;F1397,1,0)</f>
        <v>0</v>
      </c>
    </row>
    <row r="1398" customFormat="false" ht="15" hidden="false" customHeight="false" outlineLevel="0" collapsed="false">
      <c r="A1398" s="51" t="n">
        <f aca="false">Prices_MTM!A1631</f>
        <v>39737</v>
      </c>
      <c r="B1398" s="43" t="n">
        <f aca="false">Prices_MTM!I1631</f>
        <v>-320999.999999999</v>
      </c>
      <c r="C1398" s="43" t="n">
        <f aca="false">-PERCENTILE(Prices_MTM!I1381:I1630,1-Inputs!$B$8)</f>
        <v>367849.999999999</v>
      </c>
      <c r="D1398" s="43" t="n">
        <f aca="false">NORMSINV(Inputs!$B$8)*STDEV(Prices_MTM!I1381:I1630)</f>
        <v>427237.832591588</v>
      </c>
      <c r="E1398" s="43" t="n">
        <f aca="false">-PERCENTILE(Prices_MTM!I1381:I1630,1-Inputs!$B$9)</f>
        <v>582644.999999999</v>
      </c>
      <c r="F1398" s="43" t="n">
        <f aca="false">NORMSINV(Inputs!$B$9)*STDEV(Prices_MTM!I1381:I1630)</f>
        <v>604250.619796081</v>
      </c>
      <c r="G1398" s="52" t="n">
        <f aca="false">IF(-B1398&gt;C1398,1,0)</f>
        <v>0</v>
      </c>
      <c r="H1398" s="52" t="n">
        <f aca="false">IF(-B1398&gt;D1398,1,0)</f>
        <v>0</v>
      </c>
      <c r="I1398" s="52" t="n">
        <f aca="false">IF(-B1398&gt;E1398,1,0)</f>
        <v>0</v>
      </c>
      <c r="J1398" s="52" t="n">
        <f aca="false">IF(-B1398&gt;F1398,1,0)</f>
        <v>0</v>
      </c>
    </row>
    <row r="1399" customFormat="false" ht="15" hidden="false" customHeight="false" outlineLevel="0" collapsed="false">
      <c r="A1399" s="51" t="n">
        <f aca="false">Prices_MTM!A1632</f>
        <v>39738</v>
      </c>
      <c r="B1399" s="43" t="n">
        <f aca="false">Prices_MTM!I1632</f>
        <v>113500.000000001</v>
      </c>
      <c r="C1399" s="43" t="n">
        <f aca="false">-PERCENTILE(Prices_MTM!I1382:I1631,1-Inputs!$B$8)</f>
        <v>367849.999999999</v>
      </c>
      <c r="D1399" s="43" t="n">
        <f aca="false">NORMSINV(Inputs!$B$8)*STDEV(Prices_MTM!I1382:I1631)</f>
        <v>427781.748820333</v>
      </c>
      <c r="E1399" s="43" t="n">
        <f aca="false">-PERCENTILE(Prices_MTM!I1382:I1631,1-Inputs!$B$9)</f>
        <v>582644.999999999</v>
      </c>
      <c r="F1399" s="43" t="n">
        <f aca="false">NORMSINV(Inputs!$B$9)*STDEV(Prices_MTM!I1382:I1631)</f>
        <v>605019.89089818</v>
      </c>
      <c r="G1399" s="52" t="n">
        <f aca="false">IF(-B1399&gt;C1399,1,0)</f>
        <v>0</v>
      </c>
      <c r="H1399" s="52" t="n">
        <f aca="false">IF(-B1399&gt;D1399,1,0)</f>
        <v>0</v>
      </c>
      <c r="I1399" s="52" t="n">
        <f aca="false">IF(-B1399&gt;E1399,1,0)</f>
        <v>0</v>
      </c>
      <c r="J1399" s="52" t="n">
        <f aca="false">IF(-B1399&gt;F1399,1,0)</f>
        <v>0</v>
      </c>
    </row>
    <row r="1400" customFormat="false" ht="15" hidden="false" customHeight="false" outlineLevel="0" collapsed="false">
      <c r="A1400" s="51" t="n">
        <f aca="false">Prices_MTM!A1633</f>
        <v>39741</v>
      </c>
      <c r="B1400" s="43" t="n">
        <f aca="false">Prices_MTM!I1633</f>
        <v>147999.999999999</v>
      </c>
      <c r="C1400" s="43" t="n">
        <f aca="false">-PERCENTILE(Prices_MTM!I1383:I1632,1-Inputs!$B$8)</f>
        <v>367849.999999999</v>
      </c>
      <c r="D1400" s="43" t="n">
        <f aca="false">NORMSINV(Inputs!$B$8)*STDEV(Prices_MTM!I1383:I1632)</f>
        <v>427926.339258852</v>
      </c>
      <c r="E1400" s="43" t="n">
        <f aca="false">-PERCENTILE(Prices_MTM!I1383:I1632,1-Inputs!$B$9)</f>
        <v>582644.999999999</v>
      </c>
      <c r="F1400" s="43" t="n">
        <f aca="false">NORMSINV(Inputs!$B$9)*STDEV(Prices_MTM!I1383:I1632)</f>
        <v>605224.387914658</v>
      </c>
      <c r="G1400" s="52" t="n">
        <f aca="false">IF(-B1400&gt;C1400,1,0)</f>
        <v>0</v>
      </c>
      <c r="H1400" s="52" t="n">
        <f aca="false">IF(-B1400&gt;D1400,1,0)</f>
        <v>0</v>
      </c>
      <c r="I1400" s="52" t="n">
        <f aca="false">IF(-B1400&gt;E1400,1,0)</f>
        <v>0</v>
      </c>
      <c r="J1400" s="52" t="n">
        <f aca="false">IF(-B1400&gt;F1400,1,0)</f>
        <v>0</v>
      </c>
    </row>
    <row r="1401" customFormat="false" ht="15" hidden="false" customHeight="false" outlineLevel="0" collapsed="false">
      <c r="A1401" s="51" t="n">
        <f aca="false">Prices_MTM!A1634</f>
        <v>39742</v>
      </c>
      <c r="B1401" s="43" t="n">
        <f aca="false">Prices_MTM!I1634</f>
        <v>-205999.999999999</v>
      </c>
      <c r="C1401" s="43" t="n">
        <f aca="false">-PERCENTILE(Prices_MTM!I1384:I1633,1-Inputs!$B$8)</f>
        <v>367849.999999999</v>
      </c>
      <c r="D1401" s="43" t="n">
        <f aca="false">NORMSINV(Inputs!$B$8)*STDEV(Prices_MTM!I1384:I1633)</f>
        <v>428210.053154699</v>
      </c>
      <c r="E1401" s="43" t="n">
        <f aca="false">-PERCENTILE(Prices_MTM!I1384:I1633,1-Inputs!$B$9)</f>
        <v>582644.999999999</v>
      </c>
      <c r="F1401" s="43" t="n">
        <f aca="false">NORMSINV(Inputs!$B$9)*STDEV(Prices_MTM!I1384:I1633)</f>
        <v>605625.649891788</v>
      </c>
      <c r="G1401" s="52" t="n">
        <f aca="false">IF(-B1401&gt;C1401,1,0)</f>
        <v>0</v>
      </c>
      <c r="H1401" s="52" t="n">
        <f aca="false">IF(-B1401&gt;D1401,1,0)</f>
        <v>0</v>
      </c>
      <c r="I1401" s="52" t="n">
        <f aca="false">IF(-B1401&gt;E1401,1,0)</f>
        <v>0</v>
      </c>
      <c r="J1401" s="52" t="n">
        <f aca="false">IF(-B1401&gt;F1401,1,0)</f>
        <v>0</v>
      </c>
    </row>
    <row r="1402" customFormat="false" ht="15" hidden="false" customHeight="false" outlineLevel="0" collapsed="false">
      <c r="A1402" s="51" t="n">
        <f aca="false">Prices_MTM!A1635</f>
        <v>39743</v>
      </c>
      <c r="B1402" s="43" t="n">
        <f aca="false">Prices_MTM!I1635</f>
        <v>-285000.000000001</v>
      </c>
      <c r="C1402" s="43" t="n">
        <f aca="false">-PERCENTILE(Prices_MTM!I1385:I1634,1-Inputs!$B$8)</f>
        <v>367849.999999999</v>
      </c>
      <c r="D1402" s="43" t="n">
        <f aca="false">NORMSINV(Inputs!$B$8)*STDEV(Prices_MTM!I1385:I1634)</f>
        <v>428627.655141577</v>
      </c>
      <c r="E1402" s="43" t="n">
        <f aca="false">-PERCENTILE(Prices_MTM!I1385:I1634,1-Inputs!$B$9)</f>
        <v>582644.999999999</v>
      </c>
      <c r="F1402" s="43" t="n">
        <f aca="false">NORMSINV(Inputs!$B$9)*STDEV(Prices_MTM!I1385:I1634)</f>
        <v>606216.272351106</v>
      </c>
      <c r="G1402" s="52" t="n">
        <f aca="false">IF(-B1402&gt;C1402,1,0)</f>
        <v>0</v>
      </c>
      <c r="H1402" s="52" t="n">
        <f aca="false">IF(-B1402&gt;D1402,1,0)</f>
        <v>0</v>
      </c>
      <c r="I1402" s="52" t="n">
        <f aca="false">IF(-B1402&gt;E1402,1,0)</f>
        <v>0</v>
      </c>
      <c r="J1402" s="52" t="n">
        <f aca="false">IF(-B1402&gt;F1402,1,0)</f>
        <v>0</v>
      </c>
    </row>
    <row r="1403" customFormat="false" ht="15" hidden="false" customHeight="false" outlineLevel="0" collapsed="false">
      <c r="A1403" s="51" t="n">
        <f aca="false">Prices_MTM!A1636</f>
        <v>39744</v>
      </c>
      <c r="B1403" s="43" t="n">
        <f aca="false">Prices_MTM!I1636</f>
        <v>-80500</v>
      </c>
      <c r="C1403" s="43" t="n">
        <f aca="false">-PERCENTILE(Prices_MTM!I1386:I1635,1-Inputs!$B$8)</f>
        <v>367849.999999999</v>
      </c>
      <c r="D1403" s="43" t="n">
        <f aca="false">NORMSINV(Inputs!$B$8)*STDEV(Prices_MTM!I1386:I1635)</f>
        <v>429414.170136767</v>
      </c>
      <c r="E1403" s="43" t="n">
        <f aca="false">-PERCENTILE(Prices_MTM!I1386:I1635,1-Inputs!$B$9)</f>
        <v>582644.999999999</v>
      </c>
      <c r="F1403" s="43" t="n">
        <f aca="false">NORMSINV(Inputs!$B$9)*STDEV(Prices_MTM!I1386:I1635)</f>
        <v>607328.655518204</v>
      </c>
      <c r="G1403" s="52" t="n">
        <f aca="false">IF(-B1403&gt;C1403,1,0)</f>
        <v>0</v>
      </c>
      <c r="H1403" s="52" t="n">
        <f aca="false">IF(-B1403&gt;D1403,1,0)</f>
        <v>0</v>
      </c>
      <c r="I1403" s="52" t="n">
        <f aca="false">IF(-B1403&gt;E1403,1,0)</f>
        <v>0</v>
      </c>
      <c r="J1403" s="52" t="n">
        <f aca="false">IF(-B1403&gt;F1403,1,0)</f>
        <v>0</v>
      </c>
    </row>
    <row r="1404" customFormat="false" ht="15" hidden="false" customHeight="false" outlineLevel="0" collapsed="false">
      <c r="A1404" s="51" t="n">
        <f aca="false">Prices_MTM!A1637</f>
        <v>39745</v>
      </c>
      <c r="B1404" s="43" t="n">
        <f aca="false">Prices_MTM!I1637</f>
        <v>-158500</v>
      </c>
      <c r="C1404" s="43" t="n">
        <f aca="false">-PERCENTILE(Prices_MTM!I1387:I1636,1-Inputs!$B$8)</f>
        <v>367849.999999999</v>
      </c>
      <c r="D1404" s="43" t="n">
        <f aca="false">NORMSINV(Inputs!$B$8)*STDEV(Prices_MTM!I1387:I1636)</f>
        <v>428437.837978556</v>
      </c>
      <c r="E1404" s="43" t="n">
        <f aca="false">-PERCENTILE(Prices_MTM!I1387:I1636,1-Inputs!$B$9)</f>
        <v>582644.999999999</v>
      </c>
      <c r="F1404" s="43" t="n">
        <f aca="false">NORMSINV(Inputs!$B$9)*STDEV(Prices_MTM!I1387:I1636)</f>
        <v>605947.810315084</v>
      </c>
      <c r="G1404" s="52" t="n">
        <f aca="false">IF(-B1404&gt;C1404,1,0)</f>
        <v>0</v>
      </c>
      <c r="H1404" s="52" t="n">
        <f aca="false">IF(-B1404&gt;D1404,1,0)</f>
        <v>0</v>
      </c>
      <c r="I1404" s="52" t="n">
        <f aca="false">IF(-B1404&gt;E1404,1,0)</f>
        <v>0</v>
      </c>
      <c r="J1404" s="52" t="n">
        <f aca="false">IF(-B1404&gt;F1404,1,0)</f>
        <v>0</v>
      </c>
    </row>
    <row r="1405" customFormat="false" ht="15" hidden="false" customHeight="false" outlineLevel="0" collapsed="false">
      <c r="A1405" s="51" t="n">
        <f aca="false">Prices_MTM!A1638</f>
        <v>39748</v>
      </c>
      <c r="B1405" s="43" t="n">
        <f aca="false">Prices_MTM!I1638</f>
        <v>-80500.0000000003</v>
      </c>
      <c r="C1405" s="43" t="n">
        <f aca="false">-PERCENTILE(Prices_MTM!I1388:I1637,1-Inputs!$B$8)</f>
        <v>367849.999999999</v>
      </c>
      <c r="D1405" s="43" t="n">
        <f aca="false">NORMSINV(Inputs!$B$8)*STDEV(Prices_MTM!I1388:I1637)</f>
        <v>428731.529993937</v>
      </c>
      <c r="E1405" s="43" t="n">
        <f aca="false">-PERCENTILE(Prices_MTM!I1388:I1637,1-Inputs!$B$9)</f>
        <v>582644.999999999</v>
      </c>
      <c r="F1405" s="43" t="n">
        <f aca="false">NORMSINV(Inputs!$B$9)*STDEV(Prices_MTM!I1388:I1637)</f>
        <v>606363.184537086</v>
      </c>
      <c r="G1405" s="52" t="n">
        <f aca="false">IF(-B1405&gt;C1405,1,0)</f>
        <v>0</v>
      </c>
      <c r="H1405" s="52" t="n">
        <f aca="false">IF(-B1405&gt;D1405,1,0)</f>
        <v>0</v>
      </c>
      <c r="I1405" s="52" t="n">
        <f aca="false">IF(-B1405&gt;E1405,1,0)</f>
        <v>0</v>
      </c>
      <c r="J1405" s="52" t="n">
        <f aca="false">IF(-B1405&gt;F1405,1,0)</f>
        <v>0</v>
      </c>
    </row>
    <row r="1406" customFormat="false" ht="15" hidden="false" customHeight="false" outlineLevel="0" collapsed="false">
      <c r="A1406" s="51" t="n">
        <f aca="false">Prices_MTM!A1639</f>
        <v>39749</v>
      </c>
      <c r="B1406" s="43" t="n">
        <f aca="false">Prices_MTM!I1639</f>
        <v>111500</v>
      </c>
      <c r="C1406" s="43" t="n">
        <f aca="false">-PERCENTILE(Prices_MTM!I1389:I1638,1-Inputs!$B$8)</f>
        <v>367849.999999999</v>
      </c>
      <c r="D1406" s="43" t="n">
        <f aca="false">NORMSINV(Inputs!$B$8)*STDEV(Prices_MTM!I1389:I1638)</f>
        <v>428720.834027596</v>
      </c>
      <c r="E1406" s="43" t="n">
        <f aca="false">-PERCENTILE(Prices_MTM!I1389:I1638,1-Inputs!$B$9)</f>
        <v>582644.999999999</v>
      </c>
      <c r="F1406" s="43" t="n">
        <f aca="false">NORMSINV(Inputs!$B$9)*STDEV(Prices_MTM!I1389:I1638)</f>
        <v>606348.057027775</v>
      </c>
      <c r="G1406" s="52" t="n">
        <f aca="false">IF(-B1406&gt;C1406,1,0)</f>
        <v>0</v>
      </c>
      <c r="H1406" s="52" t="n">
        <f aca="false">IF(-B1406&gt;D1406,1,0)</f>
        <v>0</v>
      </c>
      <c r="I1406" s="52" t="n">
        <f aca="false">IF(-B1406&gt;E1406,1,0)</f>
        <v>0</v>
      </c>
      <c r="J1406" s="52" t="n">
        <f aca="false">IF(-B1406&gt;F1406,1,0)</f>
        <v>0</v>
      </c>
    </row>
    <row r="1407" customFormat="false" ht="15" hidden="false" customHeight="false" outlineLevel="0" collapsed="false">
      <c r="A1407" s="51" t="n">
        <f aca="false">Prices_MTM!A1640</f>
        <v>39750</v>
      </c>
      <c r="B1407" s="43" t="n">
        <f aca="false">Prices_MTM!I1640</f>
        <v>208500</v>
      </c>
      <c r="C1407" s="43" t="n">
        <f aca="false">-PERCENTILE(Prices_MTM!I1390:I1639,1-Inputs!$B$8)</f>
        <v>367849.999999999</v>
      </c>
      <c r="D1407" s="43" t="n">
        <f aca="false">NORMSINV(Inputs!$B$8)*STDEV(Prices_MTM!I1390:I1639)</f>
        <v>427704.353737261</v>
      </c>
      <c r="E1407" s="43" t="n">
        <f aca="false">-PERCENTILE(Prices_MTM!I1390:I1639,1-Inputs!$B$9)</f>
        <v>582644.999999999</v>
      </c>
      <c r="F1407" s="43" t="n">
        <f aca="false">NORMSINV(Inputs!$B$9)*STDEV(Prices_MTM!I1390:I1639)</f>
        <v>604910.429555228</v>
      </c>
      <c r="G1407" s="52" t="n">
        <f aca="false">IF(-B1407&gt;C1407,1,0)</f>
        <v>0</v>
      </c>
      <c r="H1407" s="52" t="n">
        <f aca="false">IF(-B1407&gt;D1407,1,0)</f>
        <v>0</v>
      </c>
      <c r="I1407" s="52" t="n">
        <f aca="false">IF(-B1407&gt;E1407,1,0)</f>
        <v>0</v>
      </c>
      <c r="J1407" s="52" t="n">
        <f aca="false">IF(-B1407&gt;F1407,1,0)</f>
        <v>0</v>
      </c>
    </row>
    <row r="1408" customFormat="false" ht="15" hidden="false" customHeight="false" outlineLevel="0" collapsed="false">
      <c r="A1408" s="51" t="n">
        <f aca="false">Prices_MTM!A1641</f>
        <v>39751</v>
      </c>
      <c r="B1408" s="43" t="n">
        <f aca="false">Prices_MTM!I1641</f>
        <v>-8999.99999999962</v>
      </c>
      <c r="C1408" s="43" t="n">
        <f aca="false">-PERCENTILE(Prices_MTM!I1391:I1640,1-Inputs!$B$8)</f>
        <v>367849.999999999</v>
      </c>
      <c r="D1408" s="43" t="n">
        <f aca="false">NORMSINV(Inputs!$B$8)*STDEV(Prices_MTM!I1391:I1640)</f>
        <v>426368.300263007</v>
      </c>
      <c r="E1408" s="43" t="n">
        <f aca="false">-PERCENTILE(Prices_MTM!I1391:I1640,1-Inputs!$B$9)</f>
        <v>582644.999999999</v>
      </c>
      <c r="F1408" s="43" t="n">
        <f aca="false">NORMSINV(Inputs!$B$9)*STDEV(Prices_MTM!I1391:I1640)</f>
        <v>603020.823630111</v>
      </c>
      <c r="G1408" s="52" t="n">
        <f aca="false">IF(-B1408&gt;C1408,1,0)</f>
        <v>0</v>
      </c>
      <c r="H1408" s="52" t="n">
        <f aca="false">IF(-B1408&gt;D1408,1,0)</f>
        <v>0</v>
      </c>
      <c r="I1408" s="52" t="n">
        <f aca="false">IF(-B1408&gt;E1408,1,0)</f>
        <v>0</v>
      </c>
      <c r="J1408" s="52" t="n">
        <f aca="false">IF(-B1408&gt;F1408,1,0)</f>
        <v>0</v>
      </c>
    </row>
    <row r="1409" customFormat="false" ht="15" hidden="false" customHeight="false" outlineLevel="0" collapsed="false">
      <c r="A1409" s="51" t="n">
        <f aca="false">Prices_MTM!A1642</f>
        <v>39752</v>
      </c>
      <c r="B1409" s="43" t="n">
        <f aca="false">Prices_MTM!I1642</f>
        <v>273999.999999999</v>
      </c>
      <c r="C1409" s="43" t="n">
        <f aca="false">-PERCENTILE(Prices_MTM!I1392:I1641,1-Inputs!$B$8)</f>
        <v>367849.999999999</v>
      </c>
      <c r="D1409" s="43" t="n">
        <f aca="false">NORMSINV(Inputs!$B$8)*STDEV(Prices_MTM!I1392:I1641)</f>
        <v>426282.475908044</v>
      </c>
      <c r="E1409" s="43" t="n">
        <f aca="false">-PERCENTILE(Prices_MTM!I1392:I1641,1-Inputs!$B$9)</f>
        <v>582644.999999999</v>
      </c>
      <c r="F1409" s="43" t="n">
        <f aca="false">NORMSINV(Inputs!$B$9)*STDEV(Prices_MTM!I1392:I1641)</f>
        <v>602899.440607065</v>
      </c>
      <c r="G1409" s="52" t="n">
        <f aca="false">IF(-B1409&gt;C1409,1,0)</f>
        <v>0</v>
      </c>
      <c r="H1409" s="52" t="n">
        <f aca="false">IF(-B1409&gt;D1409,1,0)</f>
        <v>0</v>
      </c>
      <c r="I1409" s="52" t="n">
        <f aca="false">IF(-B1409&gt;E1409,1,0)</f>
        <v>0</v>
      </c>
      <c r="J1409" s="52" t="n">
        <f aca="false">IF(-B1409&gt;F1409,1,0)</f>
        <v>0</v>
      </c>
    </row>
    <row r="1410" customFormat="false" ht="15" hidden="false" customHeight="false" outlineLevel="0" collapsed="false">
      <c r="A1410" s="51" t="n">
        <f aca="false">Prices_MTM!A1643</f>
        <v>39755</v>
      </c>
      <c r="B1410" s="43" t="n">
        <f aca="false">Prices_MTM!I1643</f>
        <v>-433000</v>
      </c>
      <c r="C1410" s="43" t="n">
        <f aca="false">-PERCENTILE(Prices_MTM!I1393:I1642,1-Inputs!$B$8)</f>
        <v>367849.999999999</v>
      </c>
      <c r="D1410" s="43" t="n">
        <f aca="false">NORMSINV(Inputs!$B$8)*STDEV(Prices_MTM!I1393:I1642)</f>
        <v>427003.872404309</v>
      </c>
      <c r="E1410" s="43" t="n">
        <f aca="false">-PERCENTILE(Prices_MTM!I1393:I1642,1-Inputs!$B$9)</f>
        <v>582644.999999999</v>
      </c>
      <c r="F1410" s="43" t="n">
        <f aca="false">NORMSINV(Inputs!$B$9)*STDEV(Prices_MTM!I1393:I1642)</f>
        <v>603919.72543845</v>
      </c>
      <c r="G1410" s="52" t="n">
        <f aca="false">IF(-B1410&gt;C1410,1,0)</f>
        <v>1</v>
      </c>
      <c r="H1410" s="52" t="n">
        <f aca="false">IF(-B1410&gt;D1410,1,0)</f>
        <v>1</v>
      </c>
      <c r="I1410" s="52" t="n">
        <f aca="false">IF(-B1410&gt;E1410,1,0)</f>
        <v>0</v>
      </c>
      <c r="J1410" s="52" t="n">
        <f aca="false">IF(-B1410&gt;F1410,1,0)</f>
        <v>0</v>
      </c>
    </row>
    <row r="1411" customFormat="false" ht="15" hidden="false" customHeight="false" outlineLevel="0" collapsed="false">
      <c r="A1411" s="51" t="n">
        <f aca="false">Prices_MTM!A1644</f>
        <v>39756</v>
      </c>
      <c r="B1411" s="43" t="n">
        <f aca="false">Prices_MTM!I1644</f>
        <v>525000</v>
      </c>
      <c r="C1411" s="43" t="n">
        <f aca="false">-PERCENTILE(Prices_MTM!I1394:I1643,1-Inputs!$B$8)</f>
        <v>377600.000000001</v>
      </c>
      <c r="D1411" s="43" t="n">
        <f aca="false">NORMSINV(Inputs!$B$8)*STDEV(Prices_MTM!I1394:I1643)</f>
        <v>428950.389477312</v>
      </c>
      <c r="E1411" s="43" t="n">
        <f aca="false">-PERCENTILE(Prices_MTM!I1394:I1643,1-Inputs!$B$9)</f>
        <v>582644.999999999</v>
      </c>
      <c r="F1411" s="43" t="n">
        <f aca="false">NORMSINV(Inputs!$B$9)*STDEV(Prices_MTM!I1394:I1643)</f>
        <v>606672.721681014</v>
      </c>
      <c r="G1411" s="52" t="n">
        <f aca="false">IF(-B1411&gt;C1411,1,0)</f>
        <v>0</v>
      </c>
      <c r="H1411" s="52" t="n">
        <f aca="false">IF(-B1411&gt;D1411,1,0)</f>
        <v>0</v>
      </c>
      <c r="I1411" s="52" t="n">
        <f aca="false">IF(-B1411&gt;E1411,1,0)</f>
        <v>0</v>
      </c>
      <c r="J1411" s="52" t="n">
        <f aca="false">IF(-B1411&gt;F1411,1,0)</f>
        <v>0</v>
      </c>
    </row>
    <row r="1412" customFormat="false" ht="15" hidden="false" customHeight="false" outlineLevel="0" collapsed="false">
      <c r="A1412" s="51" t="n">
        <f aca="false">Prices_MTM!A1645</f>
        <v>39757</v>
      </c>
      <c r="B1412" s="43" t="n">
        <f aca="false">Prices_MTM!I1645</f>
        <v>-415500</v>
      </c>
      <c r="C1412" s="43" t="n">
        <f aca="false">-PERCENTILE(Prices_MTM!I1395:I1644,1-Inputs!$B$8)</f>
        <v>377600.000000001</v>
      </c>
      <c r="D1412" s="43" t="n">
        <f aca="false">NORMSINV(Inputs!$B$8)*STDEV(Prices_MTM!I1395:I1644)</f>
        <v>432119.234075451</v>
      </c>
      <c r="E1412" s="43" t="n">
        <f aca="false">-PERCENTILE(Prices_MTM!I1395:I1644,1-Inputs!$B$9)</f>
        <v>582644.999999999</v>
      </c>
      <c r="F1412" s="43" t="n">
        <f aca="false">NORMSINV(Inputs!$B$9)*STDEV(Prices_MTM!I1395:I1644)</f>
        <v>611154.479068574</v>
      </c>
      <c r="G1412" s="52" t="n">
        <f aca="false">IF(-B1412&gt;C1412,1,0)</f>
        <v>1</v>
      </c>
      <c r="H1412" s="52" t="n">
        <f aca="false">IF(-B1412&gt;D1412,1,0)</f>
        <v>0</v>
      </c>
      <c r="I1412" s="52" t="n">
        <f aca="false">IF(-B1412&gt;E1412,1,0)</f>
        <v>0</v>
      </c>
      <c r="J1412" s="52" t="n">
        <f aca="false">IF(-B1412&gt;F1412,1,0)</f>
        <v>0</v>
      </c>
    </row>
    <row r="1413" customFormat="false" ht="15" hidden="false" customHeight="false" outlineLevel="0" collapsed="false">
      <c r="A1413" s="51" t="n">
        <f aca="false">Prices_MTM!A1646</f>
        <v>39758</v>
      </c>
      <c r="B1413" s="43" t="n">
        <f aca="false">Prices_MTM!I1646</f>
        <v>-221500</v>
      </c>
      <c r="C1413" s="43" t="n">
        <f aca="false">-PERCENTILE(Prices_MTM!I1396:I1645,1-Inputs!$B$8)</f>
        <v>385475</v>
      </c>
      <c r="D1413" s="43" t="n">
        <f aca="false">NORMSINV(Inputs!$B$8)*STDEV(Prices_MTM!I1396:I1645)</f>
        <v>434192.354496653</v>
      </c>
      <c r="E1413" s="43" t="n">
        <f aca="false">-PERCENTILE(Prices_MTM!I1396:I1645,1-Inputs!$B$9)</f>
        <v>582644.999999999</v>
      </c>
      <c r="F1413" s="43" t="n">
        <f aca="false">NORMSINV(Inputs!$B$9)*STDEV(Prices_MTM!I1396:I1645)</f>
        <v>614086.532842521</v>
      </c>
      <c r="G1413" s="52" t="n">
        <f aca="false">IF(-B1413&gt;C1413,1,0)</f>
        <v>0</v>
      </c>
      <c r="H1413" s="52" t="n">
        <f aca="false">IF(-B1413&gt;D1413,1,0)</f>
        <v>0</v>
      </c>
      <c r="I1413" s="52" t="n">
        <f aca="false">IF(-B1413&gt;E1413,1,0)</f>
        <v>0</v>
      </c>
      <c r="J1413" s="52" t="n">
        <f aca="false">IF(-B1413&gt;F1413,1,0)</f>
        <v>0</v>
      </c>
    </row>
    <row r="1414" customFormat="false" ht="15" hidden="false" customHeight="false" outlineLevel="0" collapsed="false">
      <c r="A1414" s="51" t="n">
        <f aca="false">Prices_MTM!A1647</f>
        <v>39759</v>
      </c>
      <c r="B1414" s="43" t="n">
        <f aca="false">Prices_MTM!I1647</f>
        <v>-999.999999999804</v>
      </c>
      <c r="C1414" s="43" t="n">
        <f aca="false">-PERCENTILE(Prices_MTM!I1397:I1646,1-Inputs!$B$8)</f>
        <v>385475</v>
      </c>
      <c r="D1414" s="43" t="n">
        <f aca="false">NORMSINV(Inputs!$B$8)*STDEV(Prices_MTM!I1397:I1646)</f>
        <v>434717.912102349</v>
      </c>
      <c r="E1414" s="43" t="n">
        <f aca="false">-PERCENTILE(Prices_MTM!I1397:I1646,1-Inputs!$B$9)</f>
        <v>582644.999999999</v>
      </c>
      <c r="F1414" s="43" t="n">
        <f aca="false">NORMSINV(Inputs!$B$9)*STDEV(Prices_MTM!I1397:I1646)</f>
        <v>614829.838993698</v>
      </c>
      <c r="G1414" s="52" t="n">
        <f aca="false">IF(-B1414&gt;C1414,1,0)</f>
        <v>0</v>
      </c>
      <c r="H1414" s="52" t="n">
        <f aca="false">IF(-B1414&gt;D1414,1,0)</f>
        <v>0</v>
      </c>
      <c r="I1414" s="52" t="n">
        <f aca="false">IF(-B1414&gt;E1414,1,0)</f>
        <v>0</v>
      </c>
      <c r="J1414" s="52" t="n">
        <f aca="false">IF(-B1414&gt;F1414,1,0)</f>
        <v>0</v>
      </c>
    </row>
    <row r="1415" customFormat="false" ht="15" hidden="false" customHeight="false" outlineLevel="0" collapsed="false">
      <c r="A1415" s="51" t="n">
        <f aca="false">Prices_MTM!A1648</f>
        <v>39762</v>
      </c>
      <c r="B1415" s="43" t="n">
        <f aca="false">Prices_MTM!I1648</f>
        <v>101000</v>
      </c>
      <c r="C1415" s="43" t="n">
        <f aca="false">-PERCENTILE(Prices_MTM!I1398:I1647,1-Inputs!$B$8)</f>
        <v>385475</v>
      </c>
      <c r="D1415" s="43" t="n">
        <f aca="false">NORMSINV(Inputs!$B$8)*STDEV(Prices_MTM!I1398:I1647)</f>
        <v>434239.69173988</v>
      </c>
      <c r="E1415" s="43" t="n">
        <f aca="false">-PERCENTILE(Prices_MTM!I1398:I1647,1-Inputs!$B$9)</f>
        <v>582644.999999999</v>
      </c>
      <c r="F1415" s="43" t="n">
        <f aca="false">NORMSINV(Inputs!$B$9)*STDEV(Prices_MTM!I1398:I1647)</f>
        <v>614153.482808974</v>
      </c>
      <c r="G1415" s="52" t="n">
        <f aca="false">IF(-B1415&gt;C1415,1,0)</f>
        <v>0</v>
      </c>
      <c r="H1415" s="52" t="n">
        <f aca="false">IF(-B1415&gt;D1415,1,0)</f>
        <v>0</v>
      </c>
      <c r="I1415" s="52" t="n">
        <f aca="false">IF(-B1415&gt;E1415,1,0)</f>
        <v>0</v>
      </c>
      <c r="J1415" s="52" t="n">
        <f aca="false">IF(-B1415&gt;F1415,1,0)</f>
        <v>0</v>
      </c>
    </row>
    <row r="1416" customFormat="false" ht="15" hidden="false" customHeight="false" outlineLevel="0" collapsed="false">
      <c r="A1416" s="51" t="n">
        <f aca="false">Prices_MTM!A1649</f>
        <v>39763</v>
      </c>
      <c r="B1416" s="43" t="n">
        <f aca="false">Prices_MTM!I1649</f>
        <v>-165000</v>
      </c>
      <c r="C1416" s="43" t="n">
        <f aca="false">-PERCENTILE(Prices_MTM!I1399:I1648,1-Inputs!$B$8)</f>
        <v>385475</v>
      </c>
      <c r="D1416" s="43" t="n">
        <f aca="false">NORMSINV(Inputs!$B$8)*STDEV(Prices_MTM!I1399:I1648)</f>
        <v>434097.130675572</v>
      </c>
      <c r="E1416" s="43" t="n">
        <f aca="false">-PERCENTILE(Prices_MTM!I1399:I1648,1-Inputs!$B$9)</f>
        <v>582644.999999999</v>
      </c>
      <c r="F1416" s="43" t="n">
        <f aca="false">NORMSINV(Inputs!$B$9)*STDEV(Prices_MTM!I1399:I1648)</f>
        <v>613951.85597517</v>
      </c>
      <c r="G1416" s="52" t="n">
        <f aca="false">IF(-B1416&gt;C1416,1,0)</f>
        <v>0</v>
      </c>
      <c r="H1416" s="52" t="n">
        <f aca="false">IF(-B1416&gt;D1416,1,0)</f>
        <v>0</v>
      </c>
      <c r="I1416" s="52" t="n">
        <f aca="false">IF(-B1416&gt;E1416,1,0)</f>
        <v>0</v>
      </c>
      <c r="J1416" s="52" t="n">
        <f aca="false">IF(-B1416&gt;F1416,1,0)</f>
        <v>0</v>
      </c>
    </row>
    <row r="1417" customFormat="false" ht="15" hidden="false" customHeight="false" outlineLevel="0" collapsed="false">
      <c r="A1417" s="51" t="n">
        <f aca="false">Prices_MTM!A1650</f>
        <v>39764</v>
      </c>
      <c r="B1417" s="43" t="n">
        <f aca="false">Prices_MTM!I1650</f>
        <v>-228500</v>
      </c>
      <c r="C1417" s="43" t="n">
        <f aca="false">-PERCENTILE(Prices_MTM!I1400:I1649,1-Inputs!$B$8)</f>
        <v>385475</v>
      </c>
      <c r="D1417" s="43" t="n">
        <f aca="false">NORMSINV(Inputs!$B$8)*STDEV(Prices_MTM!I1400:I1649)</f>
        <v>433949.669621238</v>
      </c>
      <c r="E1417" s="43" t="n">
        <f aca="false">-PERCENTILE(Prices_MTM!I1400:I1649,1-Inputs!$B$9)</f>
        <v>582644.999999999</v>
      </c>
      <c r="F1417" s="43" t="n">
        <f aca="false">NORMSINV(Inputs!$B$9)*STDEV(Prices_MTM!I1400:I1649)</f>
        <v>613743.298991963</v>
      </c>
      <c r="G1417" s="52" t="n">
        <f aca="false">IF(-B1417&gt;C1417,1,0)</f>
        <v>0</v>
      </c>
      <c r="H1417" s="52" t="n">
        <f aca="false">IF(-B1417&gt;D1417,1,0)</f>
        <v>0</v>
      </c>
      <c r="I1417" s="52" t="n">
        <f aca="false">IF(-B1417&gt;E1417,1,0)</f>
        <v>0</v>
      </c>
      <c r="J1417" s="52" t="n">
        <f aca="false">IF(-B1417&gt;F1417,1,0)</f>
        <v>0</v>
      </c>
    </row>
    <row r="1418" customFormat="false" ht="15" hidden="false" customHeight="false" outlineLevel="0" collapsed="false">
      <c r="A1418" s="51" t="n">
        <f aca="false">Prices_MTM!A1651</f>
        <v>39765</v>
      </c>
      <c r="B1418" s="43" t="n">
        <f aca="false">Prices_MTM!I1651</f>
        <v>293500</v>
      </c>
      <c r="C1418" s="43" t="n">
        <f aca="false">-PERCENTILE(Prices_MTM!I1401:I1650,1-Inputs!$B$8)</f>
        <v>385475</v>
      </c>
      <c r="D1418" s="43" t="n">
        <f aca="false">NORMSINV(Inputs!$B$8)*STDEV(Prices_MTM!I1401:I1650)</f>
        <v>434020.106370929</v>
      </c>
      <c r="E1418" s="43" t="n">
        <f aca="false">-PERCENTILE(Prices_MTM!I1401:I1650,1-Inputs!$B$9)</f>
        <v>582644.999999999</v>
      </c>
      <c r="F1418" s="43" t="n">
        <f aca="false">NORMSINV(Inputs!$B$9)*STDEV(Prices_MTM!I1401:I1650)</f>
        <v>613842.919031225</v>
      </c>
      <c r="G1418" s="52" t="n">
        <f aca="false">IF(-B1418&gt;C1418,1,0)</f>
        <v>0</v>
      </c>
      <c r="H1418" s="52" t="n">
        <f aca="false">IF(-B1418&gt;D1418,1,0)</f>
        <v>0</v>
      </c>
      <c r="I1418" s="52" t="n">
        <f aca="false">IF(-B1418&gt;E1418,1,0)</f>
        <v>0</v>
      </c>
      <c r="J1418" s="52" t="n">
        <f aca="false">IF(-B1418&gt;F1418,1,0)</f>
        <v>0</v>
      </c>
    </row>
    <row r="1419" customFormat="false" ht="15" hidden="false" customHeight="false" outlineLevel="0" collapsed="false">
      <c r="A1419" s="51" t="n">
        <f aca="false">Prices_MTM!A1652</f>
        <v>39766</v>
      </c>
      <c r="B1419" s="43" t="n">
        <f aca="false">Prices_MTM!I1652</f>
        <v>-82000.0000000004</v>
      </c>
      <c r="C1419" s="43" t="n">
        <f aca="false">-PERCENTILE(Prices_MTM!I1402:I1651,1-Inputs!$B$8)</f>
        <v>385475</v>
      </c>
      <c r="D1419" s="43" t="n">
        <f aca="false">NORMSINV(Inputs!$B$8)*STDEV(Prices_MTM!I1402:I1651)</f>
        <v>435130.564424016</v>
      </c>
      <c r="E1419" s="43" t="n">
        <f aca="false">-PERCENTILE(Prices_MTM!I1402:I1651,1-Inputs!$B$9)</f>
        <v>582644.999999999</v>
      </c>
      <c r="F1419" s="43" t="n">
        <f aca="false">NORMSINV(Inputs!$B$9)*STDEV(Prices_MTM!I1402:I1651)</f>
        <v>615413.461047051</v>
      </c>
      <c r="G1419" s="52" t="n">
        <f aca="false">IF(-B1419&gt;C1419,1,0)</f>
        <v>0</v>
      </c>
      <c r="H1419" s="52" t="n">
        <f aca="false">IF(-B1419&gt;D1419,1,0)</f>
        <v>0</v>
      </c>
      <c r="I1419" s="52" t="n">
        <f aca="false">IF(-B1419&gt;E1419,1,0)</f>
        <v>0</v>
      </c>
      <c r="J1419" s="52" t="n">
        <f aca="false">IF(-B1419&gt;F1419,1,0)</f>
        <v>0</v>
      </c>
    </row>
    <row r="1420" customFormat="false" ht="15" hidden="false" customHeight="false" outlineLevel="0" collapsed="false">
      <c r="A1420" s="51" t="n">
        <f aca="false">Prices_MTM!A1653</f>
        <v>39769</v>
      </c>
      <c r="B1420" s="43" t="n">
        <f aca="false">Prices_MTM!I1653</f>
        <v>-210000</v>
      </c>
      <c r="C1420" s="43" t="n">
        <f aca="false">-PERCENTILE(Prices_MTM!I1403:I1652,1-Inputs!$B$8)</f>
        <v>385475</v>
      </c>
      <c r="D1420" s="43" t="n">
        <f aca="false">NORMSINV(Inputs!$B$8)*STDEV(Prices_MTM!I1403:I1652)</f>
        <v>435145.655186454</v>
      </c>
      <c r="E1420" s="43" t="n">
        <f aca="false">-PERCENTILE(Prices_MTM!I1403:I1652,1-Inputs!$B$9)</f>
        <v>582644.999999999</v>
      </c>
      <c r="F1420" s="43" t="n">
        <f aca="false">NORMSINV(Inputs!$B$9)*STDEV(Prices_MTM!I1403:I1652)</f>
        <v>615434.804200351</v>
      </c>
      <c r="G1420" s="52" t="n">
        <f aca="false">IF(-B1420&gt;C1420,1,0)</f>
        <v>0</v>
      </c>
      <c r="H1420" s="52" t="n">
        <f aca="false">IF(-B1420&gt;D1420,1,0)</f>
        <v>0</v>
      </c>
      <c r="I1420" s="52" t="n">
        <f aca="false">IF(-B1420&gt;E1420,1,0)</f>
        <v>0</v>
      </c>
      <c r="J1420" s="52" t="n">
        <f aca="false">IF(-B1420&gt;F1420,1,0)</f>
        <v>0</v>
      </c>
    </row>
    <row r="1421" customFormat="false" ht="15" hidden="false" customHeight="false" outlineLevel="0" collapsed="false">
      <c r="A1421" s="51" t="n">
        <f aca="false">Prices_MTM!A1654</f>
        <v>39770</v>
      </c>
      <c r="B1421" s="43" t="n">
        <f aca="false">Prices_MTM!I1654</f>
        <v>14000.0000000001</v>
      </c>
      <c r="C1421" s="43" t="n">
        <f aca="false">-PERCENTILE(Prices_MTM!I1404:I1653,1-Inputs!$B$8)</f>
        <v>385475</v>
      </c>
      <c r="D1421" s="43" t="n">
        <f aca="false">NORMSINV(Inputs!$B$8)*STDEV(Prices_MTM!I1404:I1653)</f>
        <v>435473.658632075</v>
      </c>
      <c r="E1421" s="43" t="n">
        <f aca="false">-PERCENTILE(Prices_MTM!I1404:I1653,1-Inputs!$B$9)</f>
        <v>582644.999999999</v>
      </c>
      <c r="F1421" s="43" t="n">
        <f aca="false">NORMSINV(Inputs!$B$9)*STDEV(Prices_MTM!I1404:I1653)</f>
        <v>615898.705732923</v>
      </c>
      <c r="G1421" s="52" t="n">
        <f aca="false">IF(-B1421&gt;C1421,1,0)</f>
        <v>0</v>
      </c>
      <c r="H1421" s="52" t="n">
        <f aca="false">IF(-B1421&gt;D1421,1,0)</f>
        <v>0</v>
      </c>
      <c r="I1421" s="52" t="n">
        <f aca="false">IF(-B1421&gt;E1421,1,0)</f>
        <v>0</v>
      </c>
      <c r="J1421" s="52" t="n">
        <f aca="false">IF(-B1421&gt;F1421,1,0)</f>
        <v>0</v>
      </c>
    </row>
    <row r="1422" customFormat="false" ht="15" hidden="false" customHeight="false" outlineLevel="0" collapsed="false">
      <c r="A1422" s="51" t="n">
        <f aca="false">Prices_MTM!A1655</f>
        <v>39771</v>
      </c>
      <c r="B1422" s="43" t="n">
        <f aca="false">Prices_MTM!I1655</f>
        <v>-40500.0000000001</v>
      </c>
      <c r="C1422" s="43" t="n">
        <f aca="false">-PERCENTILE(Prices_MTM!I1405:I1654,1-Inputs!$B$8)</f>
        <v>385475</v>
      </c>
      <c r="D1422" s="43" t="n">
        <f aca="false">NORMSINV(Inputs!$B$8)*STDEV(Prices_MTM!I1405:I1654)</f>
        <v>434861.971944226</v>
      </c>
      <c r="E1422" s="43" t="n">
        <f aca="false">-PERCENTILE(Prices_MTM!I1405:I1654,1-Inputs!$B$9)</f>
        <v>582644.999999999</v>
      </c>
      <c r="F1422" s="43" t="n">
        <f aca="false">NORMSINV(Inputs!$B$9)*STDEV(Prices_MTM!I1405:I1654)</f>
        <v>615033.58557722</v>
      </c>
      <c r="G1422" s="52" t="n">
        <f aca="false">IF(-B1422&gt;C1422,1,0)</f>
        <v>0</v>
      </c>
      <c r="H1422" s="52" t="n">
        <f aca="false">IF(-B1422&gt;D1422,1,0)</f>
        <v>0</v>
      </c>
      <c r="I1422" s="52" t="n">
        <f aca="false">IF(-B1422&gt;E1422,1,0)</f>
        <v>0</v>
      </c>
      <c r="J1422" s="52" t="n">
        <f aca="false">IF(-B1422&gt;F1422,1,0)</f>
        <v>0</v>
      </c>
    </row>
    <row r="1423" customFormat="false" ht="15" hidden="false" customHeight="false" outlineLevel="0" collapsed="false">
      <c r="A1423" s="51" t="n">
        <f aca="false">Prices_MTM!A1656</f>
        <v>39772</v>
      </c>
      <c r="B1423" s="43" t="n">
        <f aca="false">Prices_MTM!I1656</f>
        <v>-350000</v>
      </c>
      <c r="C1423" s="43" t="n">
        <f aca="false">-PERCENTILE(Prices_MTM!I1406:I1655,1-Inputs!$B$8)</f>
        <v>385475</v>
      </c>
      <c r="D1423" s="43" t="n">
        <f aca="false">NORMSINV(Inputs!$B$8)*STDEV(Prices_MTM!I1406:I1655)</f>
        <v>434768.266573508</v>
      </c>
      <c r="E1423" s="43" t="n">
        <f aca="false">-PERCENTILE(Prices_MTM!I1406:I1655,1-Inputs!$B$9)</f>
        <v>582644.999999999</v>
      </c>
      <c r="F1423" s="43" t="n">
        <f aca="false">NORMSINV(Inputs!$B$9)*STDEV(Prices_MTM!I1406:I1655)</f>
        <v>614901.056283193</v>
      </c>
      <c r="G1423" s="52" t="n">
        <f aca="false">IF(-B1423&gt;C1423,1,0)</f>
        <v>0</v>
      </c>
      <c r="H1423" s="52" t="n">
        <f aca="false">IF(-B1423&gt;D1423,1,0)</f>
        <v>0</v>
      </c>
      <c r="I1423" s="52" t="n">
        <f aca="false">IF(-B1423&gt;E1423,1,0)</f>
        <v>0</v>
      </c>
      <c r="J1423" s="52" t="n">
        <f aca="false">IF(-B1423&gt;F1423,1,0)</f>
        <v>0</v>
      </c>
    </row>
    <row r="1424" customFormat="false" ht="15" hidden="false" customHeight="false" outlineLevel="0" collapsed="false">
      <c r="A1424" s="51" t="n">
        <f aca="false">Prices_MTM!A1657</f>
        <v>39773</v>
      </c>
      <c r="B1424" s="43" t="n">
        <f aca="false">Prices_MTM!I1657</f>
        <v>80000.0000000001</v>
      </c>
      <c r="C1424" s="43" t="n">
        <f aca="false">-PERCENTILE(Prices_MTM!I1407:I1656,1-Inputs!$B$8)</f>
        <v>385475</v>
      </c>
      <c r="D1424" s="43" t="n">
        <f aca="false">NORMSINV(Inputs!$B$8)*STDEV(Prices_MTM!I1407:I1656)</f>
        <v>436195.079381401</v>
      </c>
      <c r="E1424" s="43" t="n">
        <f aca="false">-PERCENTILE(Prices_MTM!I1407:I1656,1-Inputs!$B$9)</f>
        <v>582644.999999999</v>
      </c>
      <c r="F1424" s="43" t="n">
        <f aca="false">NORMSINV(Inputs!$B$9)*STDEV(Prices_MTM!I1407:I1656)</f>
        <v>616919.024865874</v>
      </c>
      <c r="G1424" s="52" t="n">
        <f aca="false">IF(-B1424&gt;C1424,1,0)</f>
        <v>0</v>
      </c>
      <c r="H1424" s="52" t="n">
        <f aca="false">IF(-B1424&gt;D1424,1,0)</f>
        <v>0</v>
      </c>
      <c r="I1424" s="52" t="n">
        <f aca="false">IF(-B1424&gt;E1424,1,0)</f>
        <v>0</v>
      </c>
      <c r="J1424" s="52" t="n">
        <f aca="false">IF(-B1424&gt;F1424,1,0)</f>
        <v>0</v>
      </c>
    </row>
    <row r="1425" customFormat="false" ht="15" hidden="false" customHeight="false" outlineLevel="0" collapsed="false">
      <c r="A1425" s="51" t="n">
        <f aca="false">Prices_MTM!A1658</f>
        <v>39776</v>
      </c>
      <c r="B1425" s="43" t="n">
        <f aca="false">Prices_MTM!I1658</f>
        <v>211000</v>
      </c>
      <c r="C1425" s="43" t="n">
        <f aca="false">-PERCENTILE(Prices_MTM!I1408:I1657,1-Inputs!$B$8)</f>
        <v>385475</v>
      </c>
      <c r="D1425" s="43" t="n">
        <f aca="false">NORMSINV(Inputs!$B$8)*STDEV(Prices_MTM!I1408:I1657)</f>
        <v>436286.74308961</v>
      </c>
      <c r="E1425" s="43" t="n">
        <f aca="false">-PERCENTILE(Prices_MTM!I1408:I1657,1-Inputs!$B$9)</f>
        <v>582644.999999999</v>
      </c>
      <c r="F1425" s="43" t="n">
        <f aca="false">NORMSINV(Inputs!$B$9)*STDEV(Prices_MTM!I1408:I1657)</f>
        <v>617048.666597651</v>
      </c>
      <c r="G1425" s="52" t="n">
        <f aca="false">IF(-B1425&gt;C1425,1,0)</f>
        <v>0</v>
      </c>
      <c r="H1425" s="52" t="n">
        <f aca="false">IF(-B1425&gt;D1425,1,0)</f>
        <v>0</v>
      </c>
      <c r="I1425" s="52" t="n">
        <f aca="false">IF(-B1425&gt;E1425,1,0)</f>
        <v>0</v>
      </c>
      <c r="J1425" s="52" t="n">
        <f aca="false">IF(-B1425&gt;F1425,1,0)</f>
        <v>0</v>
      </c>
    </row>
    <row r="1426" customFormat="false" ht="15" hidden="false" customHeight="false" outlineLevel="0" collapsed="false">
      <c r="A1426" s="51" t="n">
        <f aca="false">Prices_MTM!A1659</f>
        <v>39777</v>
      </c>
      <c r="B1426" s="43" t="n">
        <f aca="false">Prices_MTM!I1659</f>
        <v>-261000</v>
      </c>
      <c r="C1426" s="43" t="n">
        <f aca="false">-PERCENTILE(Prices_MTM!I1409:I1658,1-Inputs!$B$8)</f>
        <v>385475</v>
      </c>
      <c r="D1426" s="43" t="n">
        <f aca="false">NORMSINV(Inputs!$B$8)*STDEV(Prices_MTM!I1409:I1658)</f>
        <v>436192.814853713</v>
      </c>
      <c r="E1426" s="43" t="n">
        <f aca="false">-PERCENTILE(Prices_MTM!I1409:I1658,1-Inputs!$B$9)</f>
        <v>582644.999999999</v>
      </c>
      <c r="F1426" s="43" t="n">
        <f aca="false">NORMSINV(Inputs!$B$9)*STDEV(Prices_MTM!I1409:I1658)</f>
        <v>616915.82210115</v>
      </c>
      <c r="G1426" s="52" t="n">
        <f aca="false">IF(-B1426&gt;C1426,1,0)</f>
        <v>0</v>
      </c>
      <c r="H1426" s="52" t="n">
        <f aca="false">IF(-B1426&gt;D1426,1,0)</f>
        <v>0</v>
      </c>
      <c r="I1426" s="52" t="n">
        <f aca="false">IF(-B1426&gt;E1426,1,0)</f>
        <v>0</v>
      </c>
      <c r="J1426" s="52" t="n">
        <f aca="false">IF(-B1426&gt;F1426,1,0)</f>
        <v>0</v>
      </c>
    </row>
    <row r="1427" customFormat="false" ht="15" hidden="false" customHeight="false" outlineLevel="0" collapsed="false">
      <c r="A1427" s="51" t="n">
        <f aca="false">Prices_MTM!A1660</f>
        <v>39778</v>
      </c>
      <c r="B1427" s="43" t="n">
        <f aca="false">Prices_MTM!I1660</f>
        <v>324000</v>
      </c>
      <c r="C1427" s="43" t="n">
        <f aca="false">-PERCENTILE(Prices_MTM!I1410:I1659,1-Inputs!$B$8)</f>
        <v>385475</v>
      </c>
      <c r="D1427" s="43" t="n">
        <f aca="false">NORMSINV(Inputs!$B$8)*STDEV(Prices_MTM!I1410:I1659)</f>
        <v>436009.70567819</v>
      </c>
      <c r="E1427" s="43" t="n">
        <f aca="false">-PERCENTILE(Prices_MTM!I1410:I1659,1-Inputs!$B$9)</f>
        <v>582644.999999999</v>
      </c>
      <c r="F1427" s="43" t="n">
        <f aca="false">NORMSINV(Inputs!$B$9)*STDEV(Prices_MTM!I1410:I1659)</f>
        <v>616656.847299858</v>
      </c>
      <c r="G1427" s="52" t="n">
        <f aca="false">IF(-B1427&gt;C1427,1,0)</f>
        <v>0</v>
      </c>
      <c r="H1427" s="52" t="n">
        <f aca="false">IF(-B1427&gt;D1427,1,0)</f>
        <v>0</v>
      </c>
      <c r="I1427" s="52" t="n">
        <f aca="false">IF(-B1427&gt;E1427,1,0)</f>
        <v>0</v>
      </c>
      <c r="J1427" s="52" t="n">
        <f aca="false">IF(-B1427&gt;F1427,1,0)</f>
        <v>0</v>
      </c>
    </row>
    <row r="1428" customFormat="false" ht="15" hidden="false" customHeight="false" outlineLevel="0" collapsed="false">
      <c r="A1428" s="51" t="n">
        <f aca="false">Prices_MTM!A1661</f>
        <v>39780</v>
      </c>
      <c r="B1428" s="43" t="n">
        <f aca="false">Prices_MTM!I1661</f>
        <v>184500</v>
      </c>
      <c r="C1428" s="43" t="n">
        <f aca="false">-PERCENTILE(Prices_MTM!I1411:I1660,1-Inputs!$B$8)</f>
        <v>385475</v>
      </c>
      <c r="D1428" s="43" t="n">
        <f aca="false">NORMSINV(Inputs!$B$8)*STDEV(Prices_MTM!I1411:I1660)</f>
        <v>437370.962229913</v>
      </c>
      <c r="E1428" s="43" t="n">
        <f aca="false">-PERCENTILE(Prices_MTM!I1411:I1660,1-Inputs!$B$9)</f>
        <v>582644.999999999</v>
      </c>
      <c r="F1428" s="43" t="n">
        <f aca="false">NORMSINV(Inputs!$B$9)*STDEV(Prices_MTM!I1411:I1660)</f>
        <v>618582.098418398</v>
      </c>
      <c r="G1428" s="52" t="n">
        <f aca="false">IF(-B1428&gt;C1428,1,0)</f>
        <v>0</v>
      </c>
      <c r="H1428" s="52" t="n">
        <f aca="false">IF(-B1428&gt;D1428,1,0)</f>
        <v>0</v>
      </c>
      <c r="I1428" s="52" t="n">
        <f aca="false">IF(-B1428&gt;E1428,1,0)</f>
        <v>0</v>
      </c>
      <c r="J1428" s="52" t="n">
        <f aca="false">IF(-B1428&gt;F1428,1,0)</f>
        <v>0</v>
      </c>
    </row>
    <row r="1429" customFormat="false" ht="15" hidden="false" customHeight="false" outlineLevel="0" collapsed="false">
      <c r="A1429" s="51" t="n">
        <f aca="false">Prices_MTM!A1662</f>
        <v>39783</v>
      </c>
      <c r="B1429" s="43" t="n">
        <f aca="false">Prices_MTM!I1662</f>
        <v>-580000</v>
      </c>
      <c r="C1429" s="43" t="n">
        <f aca="false">-PERCENTILE(Prices_MTM!I1412:I1661,1-Inputs!$B$8)</f>
        <v>385475</v>
      </c>
      <c r="D1429" s="43" t="n">
        <f aca="false">NORMSINV(Inputs!$B$8)*STDEV(Prices_MTM!I1412:I1661)</f>
        <v>437787.710845732</v>
      </c>
      <c r="E1429" s="43" t="n">
        <f aca="false">-PERCENTILE(Prices_MTM!I1412:I1661,1-Inputs!$B$9)</f>
        <v>582644.999999999</v>
      </c>
      <c r="F1429" s="43" t="n">
        <f aca="false">NORMSINV(Inputs!$B$9)*STDEV(Prices_MTM!I1412:I1661)</f>
        <v>619171.513938743</v>
      </c>
      <c r="G1429" s="52" t="n">
        <f aca="false">IF(-B1429&gt;C1429,1,0)</f>
        <v>1</v>
      </c>
      <c r="H1429" s="52" t="n">
        <f aca="false">IF(-B1429&gt;D1429,1,0)</f>
        <v>1</v>
      </c>
      <c r="I1429" s="52" t="n">
        <f aca="false">IF(-B1429&gt;E1429,1,0)</f>
        <v>0</v>
      </c>
      <c r="J1429" s="52" t="n">
        <f aca="false">IF(-B1429&gt;F1429,1,0)</f>
        <v>0</v>
      </c>
    </row>
    <row r="1430" customFormat="false" ht="15" hidden="false" customHeight="false" outlineLevel="0" collapsed="false">
      <c r="A1430" s="51" t="n">
        <f aca="false">Prices_MTM!A1663</f>
        <v>39784</v>
      </c>
      <c r="B1430" s="43" t="n">
        <f aca="false">Prices_MTM!I1663</f>
        <v>-132000.000000001</v>
      </c>
      <c r="C1430" s="43" t="n">
        <f aca="false">-PERCENTILE(Prices_MTM!I1413:I1662,1-Inputs!$B$8)</f>
        <v>402899.999999999</v>
      </c>
      <c r="D1430" s="43" t="n">
        <f aca="false">NORMSINV(Inputs!$B$8)*STDEV(Prices_MTM!I1413:I1662)</f>
        <v>441677.03408115</v>
      </c>
      <c r="E1430" s="43" t="n">
        <f aca="false">-PERCENTILE(Prices_MTM!I1413:I1662,1-Inputs!$B$9)</f>
        <v>591220</v>
      </c>
      <c r="F1430" s="43" t="n">
        <f aca="false">NORMSINV(Inputs!$B$9)*STDEV(Prices_MTM!I1413:I1662)</f>
        <v>624672.258012209</v>
      </c>
      <c r="G1430" s="52" t="n">
        <f aca="false">IF(-B1430&gt;C1430,1,0)</f>
        <v>0</v>
      </c>
      <c r="H1430" s="52" t="n">
        <f aca="false">IF(-B1430&gt;D1430,1,0)</f>
        <v>0</v>
      </c>
      <c r="I1430" s="52" t="n">
        <f aca="false">IF(-B1430&gt;E1430,1,0)</f>
        <v>0</v>
      </c>
      <c r="J1430" s="52" t="n">
        <f aca="false">IF(-B1430&gt;F1430,1,0)</f>
        <v>0</v>
      </c>
    </row>
    <row r="1431" customFormat="false" ht="15" hidden="false" customHeight="false" outlineLevel="0" collapsed="false">
      <c r="A1431" s="51" t="n">
        <f aca="false">Prices_MTM!A1664</f>
        <v>39785</v>
      </c>
      <c r="B1431" s="43" t="n">
        <f aca="false">Prices_MTM!I1664</f>
        <v>36500.0000000002</v>
      </c>
      <c r="C1431" s="43" t="n">
        <f aca="false">-PERCENTILE(Prices_MTM!I1414:I1663,1-Inputs!$B$8)</f>
        <v>402899.999999999</v>
      </c>
      <c r="D1431" s="43" t="n">
        <f aca="false">NORMSINV(Inputs!$B$8)*STDEV(Prices_MTM!I1414:I1663)</f>
        <v>441393.154771218</v>
      </c>
      <c r="E1431" s="43" t="n">
        <f aca="false">-PERCENTILE(Prices_MTM!I1414:I1663,1-Inputs!$B$9)</f>
        <v>591220</v>
      </c>
      <c r="F1431" s="43" t="n">
        <f aca="false">NORMSINV(Inputs!$B$9)*STDEV(Prices_MTM!I1414:I1663)</f>
        <v>624270.762086782</v>
      </c>
      <c r="G1431" s="52" t="n">
        <f aca="false">IF(-B1431&gt;C1431,1,0)</f>
        <v>0</v>
      </c>
      <c r="H1431" s="52" t="n">
        <f aca="false">IF(-B1431&gt;D1431,1,0)</f>
        <v>0</v>
      </c>
      <c r="I1431" s="52" t="n">
        <f aca="false">IF(-B1431&gt;E1431,1,0)</f>
        <v>0</v>
      </c>
      <c r="J1431" s="52" t="n">
        <f aca="false">IF(-B1431&gt;F1431,1,0)</f>
        <v>0</v>
      </c>
    </row>
    <row r="1432" customFormat="false" ht="15" hidden="false" customHeight="false" outlineLevel="0" collapsed="false">
      <c r="A1432" s="51" t="n">
        <f aca="false">Prices_MTM!A1665</f>
        <v>39786</v>
      </c>
      <c r="B1432" s="43" t="n">
        <f aca="false">Prices_MTM!I1665</f>
        <v>-271000</v>
      </c>
      <c r="C1432" s="43" t="n">
        <f aca="false">-PERCENTILE(Prices_MTM!I1415:I1664,1-Inputs!$B$8)</f>
        <v>402899.999999999</v>
      </c>
      <c r="D1432" s="43" t="n">
        <f aca="false">NORMSINV(Inputs!$B$8)*STDEV(Prices_MTM!I1415:I1664)</f>
        <v>441253.479262174</v>
      </c>
      <c r="E1432" s="43" t="n">
        <f aca="false">-PERCENTILE(Prices_MTM!I1415:I1664,1-Inputs!$B$9)</f>
        <v>591220</v>
      </c>
      <c r="F1432" s="43" t="n">
        <f aca="false">NORMSINV(Inputs!$B$9)*STDEV(Prices_MTM!I1415:I1664)</f>
        <v>624073.216348854</v>
      </c>
      <c r="G1432" s="52" t="n">
        <f aca="false">IF(-B1432&gt;C1432,1,0)</f>
        <v>0</v>
      </c>
      <c r="H1432" s="52" t="n">
        <f aca="false">IF(-B1432&gt;D1432,1,0)</f>
        <v>0</v>
      </c>
      <c r="I1432" s="52" t="n">
        <f aca="false">IF(-B1432&gt;E1432,1,0)</f>
        <v>0</v>
      </c>
      <c r="J1432" s="52" t="n">
        <f aca="false">IF(-B1432&gt;F1432,1,0)</f>
        <v>0</v>
      </c>
    </row>
    <row r="1433" customFormat="false" ht="15" hidden="false" customHeight="false" outlineLevel="0" collapsed="false">
      <c r="A1433" s="51" t="n">
        <f aca="false">Prices_MTM!A1666</f>
        <v>39787</v>
      </c>
      <c r="B1433" s="43" t="n">
        <f aca="false">Prices_MTM!I1666</f>
        <v>60500</v>
      </c>
      <c r="C1433" s="43" t="n">
        <f aca="false">-PERCENTILE(Prices_MTM!I1416:I1665,1-Inputs!$B$8)</f>
        <v>402899.999999999</v>
      </c>
      <c r="D1433" s="43" t="n">
        <f aca="false">NORMSINV(Inputs!$B$8)*STDEV(Prices_MTM!I1416:I1665)</f>
        <v>440128.356931363</v>
      </c>
      <c r="E1433" s="43" t="n">
        <f aca="false">-PERCENTILE(Prices_MTM!I1416:I1665,1-Inputs!$B$9)</f>
        <v>591220</v>
      </c>
      <c r="F1433" s="43" t="n">
        <f aca="false">NORMSINV(Inputs!$B$9)*STDEV(Prices_MTM!I1416:I1665)</f>
        <v>622481.934365199</v>
      </c>
      <c r="G1433" s="52" t="n">
        <f aca="false">IF(-B1433&gt;C1433,1,0)</f>
        <v>0</v>
      </c>
      <c r="H1433" s="52" t="n">
        <f aca="false">IF(-B1433&gt;D1433,1,0)</f>
        <v>0</v>
      </c>
      <c r="I1433" s="52" t="n">
        <f aca="false">IF(-B1433&gt;E1433,1,0)</f>
        <v>0</v>
      </c>
      <c r="J1433" s="52" t="n">
        <f aca="false">IF(-B1433&gt;F1433,1,0)</f>
        <v>0</v>
      </c>
    </row>
    <row r="1434" customFormat="false" ht="15" hidden="false" customHeight="false" outlineLevel="0" collapsed="false">
      <c r="A1434" s="51" t="n">
        <f aca="false">Prices_MTM!A1667</f>
        <v>39790</v>
      </c>
      <c r="B1434" s="43" t="n">
        <f aca="false">Prices_MTM!I1667</f>
        <v>119000</v>
      </c>
      <c r="C1434" s="43" t="n">
        <f aca="false">-PERCENTILE(Prices_MTM!I1417:I1666,1-Inputs!$B$8)</f>
        <v>402899.999999999</v>
      </c>
      <c r="D1434" s="43" t="n">
        <f aca="false">NORMSINV(Inputs!$B$8)*STDEV(Prices_MTM!I1417:I1666)</f>
        <v>439728.843836197</v>
      </c>
      <c r="E1434" s="43" t="n">
        <f aca="false">-PERCENTILE(Prices_MTM!I1417:I1666,1-Inputs!$B$9)</f>
        <v>591220</v>
      </c>
      <c r="F1434" s="43" t="n">
        <f aca="false">NORMSINV(Inputs!$B$9)*STDEV(Prices_MTM!I1417:I1666)</f>
        <v>621916.895370627</v>
      </c>
      <c r="G1434" s="52" t="n">
        <f aca="false">IF(-B1434&gt;C1434,1,0)</f>
        <v>0</v>
      </c>
      <c r="H1434" s="52" t="n">
        <f aca="false">IF(-B1434&gt;D1434,1,0)</f>
        <v>0</v>
      </c>
      <c r="I1434" s="52" t="n">
        <f aca="false">IF(-B1434&gt;E1434,1,0)</f>
        <v>0</v>
      </c>
      <c r="J1434" s="52" t="n">
        <f aca="false">IF(-B1434&gt;F1434,1,0)</f>
        <v>0</v>
      </c>
    </row>
    <row r="1435" customFormat="false" ht="15" hidden="false" customHeight="false" outlineLevel="0" collapsed="false">
      <c r="A1435" s="51" t="n">
        <f aca="false">Prices_MTM!A1668</f>
        <v>39791</v>
      </c>
      <c r="B1435" s="43" t="n">
        <f aca="false">Prices_MTM!I1668</f>
        <v>-156500</v>
      </c>
      <c r="C1435" s="43" t="n">
        <f aca="false">-PERCENTILE(Prices_MTM!I1418:I1667,1-Inputs!$B$8)</f>
        <v>402899.999999999</v>
      </c>
      <c r="D1435" s="43" t="n">
        <f aca="false">NORMSINV(Inputs!$B$8)*STDEV(Prices_MTM!I1418:I1667)</f>
        <v>439926.877513145</v>
      </c>
      <c r="E1435" s="43" t="n">
        <f aca="false">-PERCENTILE(Prices_MTM!I1418:I1667,1-Inputs!$B$9)</f>
        <v>591220</v>
      </c>
      <c r="F1435" s="43" t="n">
        <f aca="false">NORMSINV(Inputs!$B$9)*STDEV(Prices_MTM!I1418:I1667)</f>
        <v>622196.978179096</v>
      </c>
      <c r="G1435" s="52" t="n">
        <f aca="false">IF(-B1435&gt;C1435,1,0)</f>
        <v>0</v>
      </c>
      <c r="H1435" s="52" t="n">
        <f aca="false">IF(-B1435&gt;D1435,1,0)</f>
        <v>0</v>
      </c>
      <c r="I1435" s="52" t="n">
        <f aca="false">IF(-B1435&gt;E1435,1,0)</f>
        <v>0</v>
      </c>
      <c r="J1435" s="52" t="n">
        <f aca="false">IF(-B1435&gt;F1435,1,0)</f>
        <v>0</v>
      </c>
    </row>
    <row r="1436" customFormat="false" ht="15" hidden="false" customHeight="false" outlineLevel="0" collapsed="false">
      <c r="A1436" s="51" t="n">
        <f aca="false">Prices_MTM!A1669</f>
        <v>39792</v>
      </c>
      <c r="B1436" s="43" t="n">
        <f aca="false">Prices_MTM!I1669</f>
        <v>131500</v>
      </c>
      <c r="C1436" s="43" t="n">
        <f aca="false">-PERCENTILE(Prices_MTM!I1419:I1668,1-Inputs!$B$8)</f>
        <v>402899.999999999</v>
      </c>
      <c r="D1436" s="43" t="n">
        <f aca="false">NORMSINV(Inputs!$B$8)*STDEV(Prices_MTM!I1419:I1668)</f>
        <v>439559.984140958</v>
      </c>
      <c r="E1436" s="43" t="n">
        <f aca="false">-PERCENTILE(Prices_MTM!I1419:I1668,1-Inputs!$B$9)</f>
        <v>591220</v>
      </c>
      <c r="F1436" s="43" t="n">
        <f aca="false">NORMSINV(Inputs!$B$9)*STDEV(Prices_MTM!I1419:I1668)</f>
        <v>621678.073881229</v>
      </c>
      <c r="G1436" s="52" t="n">
        <f aca="false">IF(-B1436&gt;C1436,1,0)</f>
        <v>0</v>
      </c>
      <c r="H1436" s="52" t="n">
        <f aca="false">IF(-B1436&gt;D1436,1,0)</f>
        <v>0</v>
      </c>
      <c r="I1436" s="52" t="n">
        <f aca="false">IF(-B1436&gt;E1436,1,0)</f>
        <v>0</v>
      </c>
      <c r="J1436" s="52" t="n">
        <f aca="false">IF(-B1436&gt;F1436,1,0)</f>
        <v>0</v>
      </c>
    </row>
    <row r="1437" customFormat="false" ht="15" hidden="false" customHeight="false" outlineLevel="0" collapsed="false">
      <c r="A1437" s="51" t="n">
        <f aca="false">Prices_MTM!A1670</f>
        <v>39793</v>
      </c>
      <c r="B1437" s="43" t="n">
        <f aca="false">Prices_MTM!I1670</f>
        <v>257000</v>
      </c>
      <c r="C1437" s="43" t="n">
        <f aca="false">-PERCENTILE(Prices_MTM!I1420:I1669,1-Inputs!$B$8)</f>
        <v>402899.999999999</v>
      </c>
      <c r="D1437" s="43" t="n">
        <f aca="false">NORMSINV(Inputs!$B$8)*STDEV(Prices_MTM!I1420:I1669)</f>
        <v>439077.735528709</v>
      </c>
      <c r="E1437" s="43" t="n">
        <f aca="false">-PERCENTILE(Prices_MTM!I1420:I1669,1-Inputs!$B$9)</f>
        <v>591220</v>
      </c>
      <c r="F1437" s="43" t="n">
        <f aca="false">NORMSINV(Inputs!$B$9)*STDEV(Prices_MTM!I1420:I1669)</f>
        <v>620996.020465968</v>
      </c>
      <c r="G1437" s="52" t="n">
        <f aca="false">IF(-B1437&gt;C1437,1,0)</f>
        <v>0</v>
      </c>
      <c r="H1437" s="52" t="n">
        <f aca="false">IF(-B1437&gt;D1437,1,0)</f>
        <v>0</v>
      </c>
      <c r="I1437" s="52" t="n">
        <f aca="false">IF(-B1437&gt;E1437,1,0)</f>
        <v>0</v>
      </c>
      <c r="J1437" s="52" t="n">
        <f aca="false">IF(-B1437&gt;F1437,1,0)</f>
        <v>0</v>
      </c>
    </row>
    <row r="1438" customFormat="false" ht="15" hidden="false" customHeight="false" outlineLevel="0" collapsed="false">
      <c r="A1438" s="51" t="n">
        <f aca="false">Prices_MTM!A1671</f>
        <v>39794</v>
      </c>
      <c r="B1438" s="43" t="n">
        <f aca="false">Prices_MTM!I1671</f>
        <v>-92000.0000000002</v>
      </c>
      <c r="C1438" s="43" t="n">
        <f aca="false">-PERCENTILE(Prices_MTM!I1421:I1670,1-Inputs!$B$8)</f>
        <v>402899.999999999</v>
      </c>
      <c r="D1438" s="43" t="n">
        <f aca="false">NORMSINV(Inputs!$B$8)*STDEV(Prices_MTM!I1421:I1670)</f>
        <v>439235.040141512</v>
      </c>
      <c r="E1438" s="43" t="n">
        <f aca="false">-PERCENTILE(Prices_MTM!I1421:I1670,1-Inputs!$B$9)</f>
        <v>591220</v>
      </c>
      <c r="F1438" s="43" t="n">
        <f aca="false">NORMSINV(Inputs!$B$9)*STDEV(Prices_MTM!I1421:I1670)</f>
        <v>621218.499381767</v>
      </c>
      <c r="G1438" s="52" t="n">
        <f aca="false">IF(-B1438&gt;C1438,1,0)</f>
        <v>0</v>
      </c>
      <c r="H1438" s="52" t="n">
        <f aca="false">IF(-B1438&gt;D1438,1,0)</f>
        <v>0</v>
      </c>
      <c r="I1438" s="52" t="n">
        <f aca="false">IF(-B1438&gt;E1438,1,0)</f>
        <v>0</v>
      </c>
      <c r="J1438" s="52" t="n">
        <f aca="false">IF(-B1438&gt;F1438,1,0)</f>
        <v>0</v>
      </c>
    </row>
    <row r="1439" customFormat="false" ht="15" hidden="false" customHeight="false" outlineLevel="0" collapsed="false">
      <c r="A1439" s="51" t="n">
        <f aca="false">Prices_MTM!A1672</f>
        <v>39797</v>
      </c>
      <c r="B1439" s="43" t="n">
        <f aca="false">Prices_MTM!I1672</f>
        <v>-298000</v>
      </c>
      <c r="C1439" s="43" t="n">
        <f aca="false">-PERCENTILE(Prices_MTM!I1422:I1671,1-Inputs!$B$8)</f>
        <v>402899.999999999</v>
      </c>
      <c r="D1439" s="43" t="n">
        <f aca="false">NORMSINV(Inputs!$B$8)*STDEV(Prices_MTM!I1422:I1671)</f>
        <v>439276.997113203</v>
      </c>
      <c r="E1439" s="43" t="n">
        <f aca="false">-PERCENTILE(Prices_MTM!I1422:I1671,1-Inputs!$B$9)</f>
        <v>591220</v>
      </c>
      <c r="F1439" s="43" t="n">
        <f aca="false">NORMSINV(Inputs!$B$9)*STDEV(Prices_MTM!I1422:I1671)</f>
        <v>621277.839927512</v>
      </c>
      <c r="G1439" s="52" t="n">
        <f aca="false">IF(-B1439&gt;C1439,1,0)</f>
        <v>0</v>
      </c>
      <c r="H1439" s="52" t="n">
        <f aca="false">IF(-B1439&gt;D1439,1,0)</f>
        <v>0</v>
      </c>
      <c r="I1439" s="52" t="n">
        <f aca="false">IF(-B1439&gt;E1439,1,0)</f>
        <v>0</v>
      </c>
      <c r="J1439" s="52" t="n">
        <f aca="false">IF(-B1439&gt;F1439,1,0)</f>
        <v>0</v>
      </c>
    </row>
    <row r="1440" customFormat="false" ht="15" hidden="false" customHeight="false" outlineLevel="0" collapsed="false">
      <c r="A1440" s="51" t="n">
        <f aca="false">Prices_MTM!A1673</f>
        <v>39798</v>
      </c>
      <c r="B1440" s="43" t="n">
        <f aca="false">Prices_MTM!I1673</f>
        <v>74000.0000000005</v>
      </c>
      <c r="C1440" s="43" t="n">
        <f aca="false">-PERCENTILE(Prices_MTM!I1423:I1672,1-Inputs!$B$8)</f>
        <v>402899.999999999</v>
      </c>
      <c r="D1440" s="43" t="n">
        <f aca="false">NORMSINV(Inputs!$B$8)*STDEV(Prices_MTM!I1423:I1672)</f>
        <v>440303.597623809</v>
      </c>
      <c r="E1440" s="43" t="n">
        <f aca="false">-PERCENTILE(Prices_MTM!I1423:I1672,1-Inputs!$B$9)</f>
        <v>591220</v>
      </c>
      <c r="F1440" s="43" t="n">
        <f aca="false">NORMSINV(Inputs!$B$9)*STDEV(Prices_MTM!I1423:I1672)</f>
        <v>622729.780620717</v>
      </c>
      <c r="G1440" s="52" t="n">
        <f aca="false">IF(-B1440&gt;C1440,1,0)</f>
        <v>0</v>
      </c>
      <c r="H1440" s="52" t="n">
        <f aca="false">IF(-B1440&gt;D1440,1,0)</f>
        <v>0</v>
      </c>
      <c r="I1440" s="52" t="n">
        <f aca="false">IF(-B1440&gt;E1440,1,0)</f>
        <v>0</v>
      </c>
      <c r="J1440" s="52" t="n">
        <f aca="false">IF(-B1440&gt;F1440,1,0)</f>
        <v>0</v>
      </c>
    </row>
    <row r="1441" customFormat="false" ht="15" hidden="false" customHeight="false" outlineLevel="0" collapsed="false">
      <c r="A1441" s="51" t="n">
        <f aca="false">Prices_MTM!A1674</f>
        <v>39799</v>
      </c>
      <c r="B1441" s="43" t="n">
        <f aca="false">Prices_MTM!I1674</f>
        <v>-359000</v>
      </c>
      <c r="C1441" s="43" t="n">
        <f aca="false">-PERCENTILE(Prices_MTM!I1424:I1673,1-Inputs!$B$8)</f>
        <v>402899.999999999</v>
      </c>
      <c r="D1441" s="43" t="n">
        <f aca="false">NORMSINV(Inputs!$B$8)*STDEV(Prices_MTM!I1424:I1673)</f>
        <v>440296.41560609</v>
      </c>
      <c r="E1441" s="43" t="n">
        <f aca="false">-PERCENTILE(Prices_MTM!I1424:I1673,1-Inputs!$B$9)</f>
        <v>591220</v>
      </c>
      <c r="F1441" s="43" t="n">
        <f aca="false">NORMSINV(Inputs!$B$9)*STDEV(Prices_MTM!I1424:I1673)</f>
        <v>622719.622956001</v>
      </c>
      <c r="G1441" s="52" t="n">
        <f aca="false">IF(-B1441&gt;C1441,1,0)</f>
        <v>0</v>
      </c>
      <c r="H1441" s="52" t="n">
        <f aca="false">IF(-B1441&gt;D1441,1,0)</f>
        <v>0</v>
      </c>
      <c r="I1441" s="52" t="n">
        <f aca="false">IF(-B1441&gt;E1441,1,0)</f>
        <v>0</v>
      </c>
      <c r="J1441" s="52" t="n">
        <f aca="false">IF(-B1441&gt;F1441,1,0)</f>
        <v>0</v>
      </c>
    </row>
    <row r="1442" customFormat="false" ht="15" hidden="false" customHeight="false" outlineLevel="0" collapsed="false">
      <c r="A1442" s="51" t="n">
        <f aca="false">Prices_MTM!A1675</f>
        <v>39800</v>
      </c>
      <c r="B1442" s="43" t="n">
        <f aca="false">Prices_MTM!I1675</f>
        <v>-261500</v>
      </c>
      <c r="C1442" s="43" t="n">
        <f aca="false">-PERCENTILE(Prices_MTM!I1425:I1674,1-Inputs!$B$8)</f>
        <v>402899.999999999</v>
      </c>
      <c r="D1442" s="43" t="n">
        <f aca="false">NORMSINV(Inputs!$B$8)*STDEV(Prices_MTM!I1425:I1674)</f>
        <v>441639.83653831</v>
      </c>
      <c r="E1442" s="43" t="n">
        <f aca="false">-PERCENTILE(Prices_MTM!I1425:I1674,1-Inputs!$B$9)</f>
        <v>591220</v>
      </c>
      <c r="F1442" s="43" t="n">
        <f aca="false">NORMSINV(Inputs!$B$9)*STDEV(Prices_MTM!I1425:I1674)</f>
        <v>624619.648817514</v>
      </c>
      <c r="G1442" s="52" t="n">
        <f aca="false">IF(-B1442&gt;C1442,1,0)</f>
        <v>0</v>
      </c>
      <c r="H1442" s="52" t="n">
        <f aca="false">IF(-B1442&gt;D1442,1,0)</f>
        <v>0</v>
      </c>
      <c r="I1442" s="52" t="n">
        <f aca="false">IF(-B1442&gt;E1442,1,0)</f>
        <v>0</v>
      </c>
      <c r="J1442" s="52" t="n">
        <f aca="false">IF(-B1442&gt;F1442,1,0)</f>
        <v>0</v>
      </c>
    </row>
    <row r="1443" customFormat="false" ht="15" hidden="false" customHeight="false" outlineLevel="0" collapsed="false">
      <c r="A1443" s="51" t="n">
        <f aca="false">Prices_MTM!A1676</f>
        <v>39801</v>
      </c>
      <c r="B1443" s="43" t="n">
        <f aca="false">Prices_MTM!I1676</f>
        <v>-322500</v>
      </c>
      <c r="C1443" s="43" t="n">
        <f aca="false">-PERCENTILE(Prices_MTM!I1426:I1675,1-Inputs!$B$8)</f>
        <v>402899.999999999</v>
      </c>
      <c r="D1443" s="43" t="n">
        <f aca="false">NORMSINV(Inputs!$B$8)*STDEV(Prices_MTM!I1426:I1675)</f>
        <v>442407.841681261</v>
      </c>
      <c r="E1443" s="43" t="n">
        <f aca="false">-PERCENTILE(Prices_MTM!I1426:I1675,1-Inputs!$B$9)</f>
        <v>591220</v>
      </c>
      <c r="F1443" s="43" t="n">
        <f aca="false">NORMSINV(Inputs!$B$9)*STDEV(Prices_MTM!I1426:I1675)</f>
        <v>625705.85314736</v>
      </c>
      <c r="G1443" s="52" t="n">
        <f aca="false">IF(-B1443&gt;C1443,1,0)</f>
        <v>0</v>
      </c>
      <c r="H1443" s="52" t="n">
        <f aca="false">IF(-B1443&gt;D1443,1,0)</f>
        <v>0</v>
      </c>
      <c r="I1443" s="52" t="n">
        <f aca="false">IF(-B1443&gt;E1443,1,0)</f>
        <v>0</v>
      </c>
      <c r="J1443" s="52" t="n">
        <f aca="false">IF(-B1443&gt;F1443,1,0)</f>
        <v>0</v>
      </c>
    </row>
    <row r="1444" customFormat="false" ht="15" hidden="false" customHeight="false" outlineLevel="0" collapsed="false">
      <c r="A1444" s="51" t="n">
        <f aca="false">Prices_MTM!A1677</f>
        <v>39804</v>
      </c>
      <c r="B1444" s="43" t="n">
        <f aca="false">Prices_MTM!I1677</f>
        <v>-135000</v>
      </c>
      <c r="C1444" s="43" t="n">
        <f aca="false">-PERCENTILE(Prices_MTM!I1427:I1676,1-Inputs!$B$8)</f>
        <v>402899.999999999</v>
      </c>
      <c r="D1444" s="43" t="n">
        <f aca="false">NORMSINV(Inputs!$B$8)*STDEV(Prices_MTM!I1427:I1676)</f>
        <v>442849.317906909</v>
      </c>
      <c r="E1444" s="43" t="n">
        <f aca="false">-PERCENTILE(Prices_MTM!I1427:I1676,1-Inputs!$B$9)</f>
        <v>591220</v>
      </c>
      <c r="F1444" s="43" t="n">
        <f aca="false">NORMSINV(Inputs!$B$9)*STDEV(Prices_MTM!I1427:I1676)</f>
        <v>626330.241398172</v>
      </c>
      <c r="G1444" s="52" t="n">
        <f aca="false">IF(-B1444&gt;C1444,1,0)</f>
        <v>0</v>
      </c>
      <c r="H1444" s="52" t="n">
        <f aca="false">IF(-B1444&gt;D1444,1,0)</f>
        <v>0</v>
      </c>
      <c r="I1444" s="52" t="n">
        <f aca="false">IF(-B1444&gt;E1444,1,0)</f>
        <v>0</v>
      </c>
      <c r="J1444" s="52" t="n">
        <f aca="false">IF(-B1444&gt;F1444,1,0)</f>
        <v>0</v>
      </c>
    </row>
    <row r="1445" customFormat="false" ht="15" hidden="false" customHeight="false" outlineLevel="0" collapsed="false">
      <c r="A1445" s="51" t="n">
        <f aca="false">Prices_MTM!A1678</f>
        <v>39805</v>
      </c>
      <c r="B1445" s="43" t="n">
        <f aca="false">Prices_MTM!I1678</f>
        <v>58499.9999999997</v>
      </c>
      <c r="C1445" s="43" t="n">
        <f aca="false">-PERCENTILE(Prices_MTM!I1428:I1677,1-Inputs!$B$8)</f>
        <v>402899.999999999</v>
      </c>
      <c r="D1445" s="43" t="n">
        <f aca="false">NORMSINV(Inputs!$B$8)*STDEV(Prices_MTM!I1428:I1677)</f>
        <v>442973.465685767</v>
      </c>
      <c r="E1445" s="43" t="n">
        <f aca="false">-PERCENTILE(Prices_MTM!I1428:I1677,1-Inputs!$B$9)</f>
        <v>591220</v>
      </c>
      <c r="F1445" s="43" t="n">
        <f aca="false">NORMSINV(Inputs!$B$9)*STDEV(Prices_MTM!I1428:I1677)</f>
        <v>626505.825970976</v>
      </c>
      <c r="G1445" s="52" t="n">
        <f aca="false">IF(-B1445&gt;C1445,1,0)</f>
        <v>0</v>
      </c>
      <c r="H1445" s="52" t="n">
        <f aca="false">IF(-B1445&gt;D1445,1,0)</f>
        <v>0</v>
      </c>
      <c r="I1445" s="52" t="n">
        <f aca="false">IF(-B1445&gt;E1445,1,0)</f>
        <v>0</v>
      </c>
      <c r="J1445" s="52" t="n">
        <f aca="false">IF(-B1445&gt;F1445,1,0)</f>
        <v>0</v>
      </c>
    </row>
    <row r="1446" customFormat="false" ht="15" hidden="false" customHeight="false" outlineLevel="0" collapsed="false">
      <c r="A1446" s="51" t="n">
        <f aca="false">Prices_MTM!A1679</f>
        <v>39806</v>
      </c>
      <c r="B1446" s="43" t="n">
        <f aca="false">Prices_MTM!I1679</f>
        <v>307000</v>
      </c>
      <c r="C1446" s="43" t="n">
        <f aca="false">-PERCENTILE(Prices_MTM!I1429:I1678,1-Inputs!$B$8)</f>
        <v>402899.999999999</v>
      </c>
      <c r="D1446" s="43" t="n">
        <f aca="false">NORMSINV(Inputs!$B$8)*STDEV(Prices_MTM!I1429:I1678)</f>
        <v>442971.663791675</v>
      </c>
      <c r="E1446" s="43" t="n">
        <f aca="false">-PERCENTILE(Prices_MTM!I1429:I1678,1-Inputs!$B$9)</f>
        <v>591220</v>
      </c>
      <c r="F1446" s="43" t="n">
        <f aca="false">NORMSINV(Inputs!$B$9)*STDEV(Prices_MTM!I1429:I1678)</f>
        <v>626503.277517776</v>
      </c>
      <c r="G1446" s="52" t="n">
        <f aca="false">IF(-B1446&gt;C1446,1,0)</f>
        <v>0</v>
      </c>
      <c r="H1446" s="52" t="n">
        <f aca="false">IF(-B1446&gt;D1446,1,0)</f>
        <v>0</v>
      </c>
      <c r="I1446" s="52" t="n">
        <f aca="false">IF(-B1446&gt;E1446,1,0)</f>
        <v>0</v>
      </c>
      <c r="J1446" s="52" t="n">
        <f aca="false">IF(-B1446&gt;F1446,1,0)</f>
        <v>0</v>
      </c>
    </row>
    <row r="1447" customFormat="false" ht="15" hidden="false" customHeight="false" outlineLevel="0" collapsed="false">
      <c r="A1447" s="51" t="n">
        <f aca="false">Prices_MTM!A1680</f>
        <v>39808</v>
      </c>
      <c r="B1447" s="43" t="n">
        <f aca="false">Prices_MTM!I1680</f>
        <v>500000</v>
      </c>
      <c r="C1447" s="43" t="n">
        <f aca="false">-PERCENTILE(Prices_MTM!I1430:I1679,1-Inputs!$B$8)</f>
        <v>402899.999999999</v>
      </c>
      <c r="D1447" s="43" t="n">
        <f aca="false">NORMSINV(Inputs!$B$8)*STDEV(Prices_MTM!I1430:I1679)</f>
        <v>444188.267325045</v>
      </c>
      <c r="E1447" s="43" t="n">
        <f aca="false">-PERCENTILE(Prices_MTM!I1430:I1679,1-Inputs!$B$9)</f>
        <v>591220</v>
      </c>
      <c r="F1447" s="43" t="n">
        <f aca="false">NORMSINV(Inputs!$B$9)*STDEV(Prices_MTM!I1430:I1679)</f>
        <v>628223.943111985</v>
      </c>
      <c r="G1447" s="52" t="n">
        <f aca="false">IF(-B1447&gt;C1447,1,0)</f>
        <v>0</v>
      </c>
      <c r="H1447" s="52" t="n">
        <f aca="false">IF(-B1447&gt;D1447,1,0)</f>
        <v>0</v>
      </c>
      <c r="I1447" s="52" t="n">
        <f aca="false">IF(-B1447&gt;E1447,1,0)</f>
        <v>0</v>
      </c>
      <c r="J1447" s="52" t="n">
        <f aca="false">IF(-B1447&gt;F1447,1,0)</f>
        <v>0</v>
      </c>
    </row>
    <row r="1448" customFormat="false" ht="15" hidden="false" customHeight="false" outlineLevel="0" collapsed="false">
      <c r="A1448" s="51" t="n">
        <f aca="false">Prices_MTM!A1681</f>
        <v>39811</v>
      </c>
      <c r="B1448" s="43" t="n">
        <f aca="false">Prices_MTM!I1681</f>
        <v>209500</v>
      </c>
      <c r="C1448" s="43" t="n">
        <f aca="false">-PERCENTILE(Prices_MTM!I1431:I1680,1-Inputs!$B$8)</f>
        <v>402899.999999999</v>
      </c>
      <c r="D1448" s="43" t="n">
        <f aca="false">NORMSINV(Inputs!$B$8)*STDEV(Prices_MTM!I1431:I1680)</f>
        <v>447221.042709727</v>
      </c>
      <c r="E1448" s="43" t="n">
        <f aca="false">-PERCENTILE(Prices_MTM!I1431:I1680,1-Inputs!$B$9)</f>
        <v>591220</v>
      </c>
      <c r="F1448" s="43" t="n">
        <f aca="false">NORMSINV(Inputs!$B$9)*STDEV(Prices_MTM!I1431:I1680)</f>
        <v>632513.255214287</v>
      </c>
      <c r="G1448" s="52" t="n">
        <f aca="false">IF(-B1448&gt;C1448,1,0)</f>
        <v>0</v>
      </c>
      <c r="H1448" s="52" t="n">
        <f aca="false">IF(-B1448&gt;D1448,1,0)</f>
        <v>0</v>
      </c>
      <c r="I1448" s="52" t="n">
        <f aca="false">IF(-B1448&gt;E1448,1,0)</f>
        <v>0</v>
      </c>
      <c r="J1448" s="52" t="n">
        <f aca="false">IF(-B1448&gt;F1448,1,0)</f>
        <v>0</v>
      </c>
    </row>
    <row r="1449" customFormat="false" ht="15" hidden="false" customHeight="false" outlineLevel="0" collapsed="false">
      <c r="A1449" s="51" t="n">
        <f aca="false">Prices_MTM!A1682</f>
        <v>39812</v>
      </c>
      <c r="B1449" s="43" t="n">
        <f aca="false">Prices_MTM!I1682</f>
        <v>-147000</v>
      </c>
      <c r="C1449" s="43" t="n">
        <f aca="false">-PERCENTILE(Prices_MTM!I1432:I1681,1-Inputs!$B$8)</f>
        <v>402899.999999999</v>
      </c>
      <c r="D1449" s="43" t="n">
        <f aca="false">NORMSINV(Inputs!$B$8)*STDEV(Prices_MTM!I1432:I1681)</f>
        <v>447258.005154237</v>
      </c>
      <c r="E1449" s="43" t="n">
        <f aca="false">-PERCENTILE(Prices_MTM!I1432:I1681,1-Inputs!$B$9)</f>
        <v>591220</v>
      </c>
      <c r="F1449" s="43" t="n">
        <f aca="false">NORMSINV(Inputs!$B$9)*STDEV(Prices_MTM!I1432:I1681)</f>
        <v>632565.531904928</v>
      </c>
      <c r="G1449" s="52" t="n">
        <f aca="false">IF(-B1449&gt;C1449,1,0)</f>
        <v>0</v>
      </c>
      <c r="H1449" s="52" t="n">
        <f aca="false">IF(-B1449&gt;D1449,1,0)</f>
        <v>0</v>
      </c>
      <c r="I1449" s="52" t="n">
        <f aca="false">IF(-B1449&gt;E1449,1,0)</f>
        <v>0</v>
      </c>
      <c r="J1449" s="52" t="n">
        <f aca="false">IF(-B1449&gt;F1449,1,0)</f>
        <v>0</v>
      </c>
    </row>
    <row r="1450" customFormat="false" ht="15" hidden="false" customHeight="false" outlineLevel="0" collapsed="false">
      <c r="A1450" s="51" t="n">
        <f aca="false">Prices_MTM!A1683</f>
        <v>39813</v>
      </c>
      <c r="B1450" s="43" t="n">
        <f aca="false">Prices_MTM!I1683</f>
        <v>535000</v>
      </c>
      <c r="C1450" s="43" t="n">
        <f aca="false">-PERCENTILE(Prices_MTM!I1433:I1682,1-Inputs!$B$8)</f>
        <v>402899.999999999</v>
      </c>
      <c r="D1450" s="43" t="n">
        <f aca="false">NORMSINV(Inputs!$B$8)*STDEV(Prices_MTM!I1433:I1682)</f>
        <v>447340.722861865</v>
      </c>
      <c r="E1450" s="43" t="n">
        <f aca="false">-PERCENTILE(Prices_MTM!I1433:I1682,1-Inputs!$B$9)</f>
        <v>591220</v>
      </c>
      <c r="F1450" s="43" t="n">
        <f aca="false">NORMSINV(Inputs!$B$9)*STDEV(Prices_MTM!I1433:I1682)</f>
        <v>632682.521137363</v>
      </c>
      <c r="G1450" s="52" t="n">
        <f aca="false">IF(-B1450&gt;C1450,1,0)</f>
        <v>0</v>
      </c>
      <c r="H1450" s="52" t="n">
        <f aca="false">IF(-B1450&gt;D1450,1,0)</f>
        <v>0</v>
      </c>
      <c r="I1450" s="52" t="n">
        <f aca="false">IF(-B1450&gt;E1450,1,0)</f>
        <v>0</v>
      </c>
      <c r="J1450" s="52" t="n">
        <f aca="false">IF(-B1450&gt;F1450,1,0)</f>
        <v>0</v>
      </c>
    </row>
    <row r="1451" customFormat="false" ht="15" hidden="false" customHeight="false" outlineLevel="0" collapsed="false">
      <c r="A1451" s="51" t="n">
        <f aca="false">Prices_MTM!A1684</f>
        <v>39815</v>
      </c>
      <c r="B1451" s="43" t="n">
        <f aca="false">Prices_MTM!I1684</f>
        <v>-199000</v>
      </c>
      <c r="C1451" s="43" t="n">
        <f aca="false">-PERCENTILE(Prices_MTM!I1434:I1683,1-Inputs!$B$8)</f>
        <v>402899.999999999</v>
      </c>
      <c r="D1451" s="43" t="n">
        <f aca="false">NORMSINV(Inputs!$B$8)*STDEV(Prices_MTM!I1434:I1683)</f>
        <v>450920.053587854</v>
      </c>
      <c r="E1451" s="43" t="n">
        <f aca="false">-PERCENTILE(Prices_MTM!I1434:I1683,1-Inputs!$B$9)</f>
        <v>591220</v>
      </c>
      <c r="F1451" s="43" t="n">
        <f aca="false">NORMSINV(Inputs!$B$9)*STDEV(Prices_MTM!I1434:I1683)</f>
        <v>637744.836889025</v>
      </c>
      <c r="G1451" s="52" t="n">
        <f aca="false">IF(-B1451&gt;C1451,1,0)</f>
        <v>0</v>
      </c>
      <c r="H1451" s="52" t="n">
        <f aca="false">IF(-B1451&gt;D1451,1,0)</f>
        <v>0</v>
      </c>
      <c r="I1451" s="52" t="n">
        <f aca="false">IF(-B1451&gt;E1451,1,0)</f>
        <v>0</v>
      </c>
      <c r="J1451" s="52" t="n">
        <f aca="false">IF(-B1451&gt;F1451,1,0)</f>
        <v>0</v>
      </c>
    </row>
    <row r="1452" customFormat="false" ht="15" hidden="false" customHeight="false" outlineLevel="0" collapsed="false">
      <c r="A1452" s="51" t="n">
        <f aca="false">Prices_MTM!A1685</f>
        <v>39818</v>
      </c>
      <c r="B1452" s="43" t="n">
        <f aca="false">Prices_MTM!I1685</f>
        <v>98999.9999999995</v>
      </c>
      <c r="C1452" s="43" t="n">
        <f aca="false">-PERCENTILE(Prices_MTM!I1435:I1684,1-Inputs!$B$8)</f>
        <v>402899.999999999</v>
      </c>
      <c r="D1452" s="43" t="n">
        <f aca="false">NORMSINV(Inputs!$B$8)*STDEV(Prices_MTM!I1435:I1684)</f>
        <v>451121.906231196</v>
      </c>
      <c r="E1452" s="43" t="n">
        <f aca="false">-PERCENTILE(Prices_MTM!I1435:I1684,1-Inputs!$B$9)</f>
        <v>591220</v>
      </c>
      <c r="F1452" s="43" t="n">
        <f aca="false">NORMSINV(Inputs!$B$9)*STDEV(Prices_MTM!I1435:I1684)</f>
        <v>638030.320934543</v>
      </c>
      <c r="G1452" s="52" t="n">
        <f aca="false">IF(-B1452&gt;C1452,1,0)</f>
        <v>0</v>
      </c>
      <c r="H1452" s="52" t="n">
        <f aca="false">IF(-B1452&gt;D1452,1,0)</f>
        <v>0</v>
      </c>
      <c r="I1452" s="52" t="n">
        <f aca="false">IF(-B1452&gt;E1452,1,0)</f>
        <v>0</v>
      </c>
      <c r="J1452" s="52" t="n">
        <f aca="false">IF(-B1452&gt;F1452,1,0)</f>
        <v>0</v>
      </c>
    </row>
    <row r="1453" customFormat="false" ht="15" hidden="false" customHeight="false" outlineLevel="0" collapsed="false">
      <c r="A1453" s="51" t="n">
        <f aca="false">Prices_MTM!A1686</f>
        <v>39819</v>
      </c>
      <c r="B1453" s="43" t="n">
        <f aca="false">Prices_MTM!I1686</f>
        <v>-157500</v>
      </c>
      <c r="C1453" s="43" t="n">
        <f aca="false">-PERCENTILE(Prices_MTM!I1436:I1685,1-Inputs!$B$8)</f>
        <v>402899.999999999</v>
      </c>
      <c r="D1453" s="43" t="n">
        <f aca="false">NORMSINV(Inputs!$B$8)*STDEV(Prices_MTM!I1436:I1685)</f>
        <v>451247.899908662</v>
      </c>
      <c r="E1453" s="43" t="n">
        <f aca="false">-PERCENTILE(Prices_MTM!I1436:I1685,1-Inputs!$B$9)</f>
        <v>591220</v>
      </c>
      <c r="F1453" s="43" t="n">
        <f aca="false">NORMSINV(Inputs!$B$9)*STDEV(Prices_MTM!I1436:I1685)</f>
        <v>638208.516196974</v>
      </c>
      <c r="G1453" s="52" t="n">
        <f aca="false">IF(-B1453&gt;C1453,1,0)</f>
        <v>0</v>
      </c>
      <c r="H1453" s="52" t="n">
        <f aca="false">IF(-B1453&gt;D1453,1,0)</f>
        <v>0</v>
      </c>
      <c r="I1453" s="52" t="n">
        <f aca="false">IF(-B1453&gt;E1453,1,0)</f>
        <v>0</v>
      </c>
      <c r="J1453" s="52" t="n">
        <f aca="false">IF(-B1453&gt;F1453,1,0)</f>
        <v>0</v>
      </c>
    </row>
    <row r="1454" customFormat="false" ht="15" hidden="false" customHeight="false" outlineLevel="0" collapsed="false">
      <c r="A1454" s="51" t="n">
        <f aca="false">Prices_MTM!A1687</f>
        <v>39820</v>
      </c>
      <c r="B1454" s="43" t="n">
        <f aca="false">Prices_MTM!I1687</f>
        <v>-448000</v>
      </c>
      <c r="C1454" s="43" t="n">
        <f aca="false">-PERCENTILE(Prices_MTM!I1437:I1686,1-Inputs!$B$8)</f>
        <v>402899.999999999</v>
      </c>
      <c r="D1454" s="43" t="n">
        <f aca="false">NORMSINV(Inputs!$B$8)*STDEV(Prices_MTM!I1437:I1686)</f>
        <v>451416.728685876</v>
      </c>
      <c r="E1454" s="43" t="n">
        <f aca="false">-PERCENTILE(Prices_MTM!I1437:I1686,1-Inputs!$B$9)</f>
        <v>591220</v>
      </c>
      <c r="F1454" s="43" t="n">
        <f aca="false">NORMSINV(Inputs!$B$9)*STDEV(Prices_MTM!I1437:I1686)</f>
        <v>638447.29395842</v>
      </c>
      <c r="G1454" s="52" t="n">
        <f aca="false">IF(-B1454&gt;C1454,1,0)</f>
        <v>1</v>
      </c>
      <c r="H1454" s="52" t="n">
        <f aca="false">IF(-B1454&gt;D1454,1,0)</f>
        <v>0</v>
      </c>
      <c r="I1454" s="52" t="n">
        <f aca="false">IF(-B1454&gt;E1454,1,0)</f>
        <v>0</v>
      </c>
      <c r="J1454" s="52" t="n">
        <f aca="false">IF(-B1454&gt;F1454,1,0)</f>
        <v>0</v>
      </c>
    </row>
    <row r="1455" customFormat="false" ht="15" hidden="false" customHeight="false" outlineLevel="0" collapsed="false">
      <c r="A1455" s="51" t="n">
        <f aca="false">Prices_MTM!A1688</f>
        <v>39821</v>
      </c>
      <c r="B1455" s="43" t="n">
        <f aca="false">Prices_MTM!I1688</f>
        <v>57499.9999999999</v>
      </c>
      <c r="C1455" s="43" t="n">
        <f aca="false">-PERCENTILE(Prices_MTM!I1438:I1687,1-Inputs!$B$8)</f>
        <v>425125</v>
      </c>
      <c r="D1455" s="43" t="n">
        <f aca="false">NORMSINV(Inputs!$B$8)*STDEV(Prices_MTM!I1438:I1687)</f>
        <v>453701.847347504</v>
      </c>
      <c r="E1455" s="43" t="n">
        <f aca="false">-PERCENTILE(Prices_MTM!I1438:I1687,1-Inputs!$B$9)</f>
        <v>591220</v>
      </c>
      <c r="F1455" s="43" t="n">
        <f aca="false">NORMSINV(Inputs!$B$9)*STDEV(Prices_MTM!I1438:I1687)</f>
        <v>641679.180889454</v>
      </c>
      <c r="G1455" s="52" t="n">
        <f aca="false">IF(-B1455&gt;C1455,1,0)</f>
        <v>0</v>
      </c>
      <c r="H1455" s="52" t="n">
        <f aca="false">IF(-B1455&gt;D1455,1,0)</f>
        <v>0</v>
      </c>
      <c r="I1455" s="52" t="n">
        <f aca="false">IF(-B1455&gt;E1455,1,0)</f>
        <v>0</v>
      </c>
      <c r="J1455" s="52" t="n">
        <f aca="false">IF(-B1455&gt;F1455,1,0)</f>
        <v>0</v>
      </c>
    </row>
    <row r="1456" customFormat="false" ht="15" hidden="false" customHeight="false" outlineLevel="0" collapsed="false">
      <c r="A1456" s="51" t="n">
        <f aca="false">Prices_MTM!A1689</f>
        <v>39822</v>
      </c>
      <c r="B1456" s="43" t="n">
        <f aca="false">Prices_MTM!I1689</f>
        <v>-69000.0000000005</v>
      </c>
      <c r="C1456" s="43" t="n">
        <f aca="false">-PERCENTILE(Prices_MTM!I1439:I1688,1-Inputs!$B$8)</f>
        <v>425125</v>
      </c>
      <c r="D1456" s="43" t="n">
        <f aca="false">NORMSINV(Inputs!$B$8)*STDEV(Prices_MTM!I1439:I1688)</f>
        <v>453714.609257398</v>
      </c>
      <c r="E1456" s="43" t="n">
        <f aca="false">-PERCENTILE(Prices_MTM!I1439:I1688,1-Inputs!$B$9)</f>
        <v>591220</v>
      </c>
      <c r="F1456" s="43" t="n">
        <f aca="false">NORMSINV(Inputs!$B$9)*STDEV(Prices_MTM!I1439:I1688)</f>
        <v>641697.230302159</v>
      </c>
      <c r="G1456" s="52" t="n">
        <f aca="false">IF(-B1456&gt;C1456,1,0)</f>
        <v>0</v>
      </c>
      <c r="H1456" s="52" t="n">
        <f aca="false">IF(-B1456&gt;D1456,1,0)</f>
        <v>0</v>
      </c>
      <c r="I1456" s="52" t="n">
        <f aca="false">IF(-B1456&gt;E1456,1,0)</f>
        <v>0</v>
      </c>
      <c r="J1456" s="52" t="n">
        <f aca="false">IF(-B1456&gt;F1456,1,0)</f>
        <v>0</v>
      </c>
    </row>
    <row r="1457" customFormat="false" ht="15" hidden="false" customHeight="false" outlineLevel="0" collapsed="false">
      <c r="A1457" s="51" t="n">
        <f aca="false">Prices_MTM!A1690</f>
        <v>39825</v>
      </c>
      <c r="B1457" s="43" t="n">
        <f aca="false">Prices_MTM!I1690</f>
        <v>-230000</v>
      </c>
      <c r="C1457" s="43" t="n">
        <f aca="false">-PERCENTILE(Prices_MTM!I1440:I1689,1-Inputs!$B$8)</f>
        <v>425125</v>
      </c>
      <c r="D1457" s="43" t="n">
        <f aca="false">NORMSINV(Inputs!$B$8)*STDEV(Prices_MTM!I1440:I1689)</f>
        <v>453570.736279634</v>
      </c>
      <c r="E1457" s="43" t="n">
        <f aca="false">-PERCENTILE(Prices_MTM!I1440:I1689,1-Inputs!$B$9)</f>
        <v>591220</v>
      </c>
      <c r="F1457" s="43" t="n">
        <f aca="false">NORMSINV(Inputs!$B$9)*STDEV(Prices_MTM!I1440:I1689)</f>
        <v>641493.748004117</v>
      </c>
      <c r="G1457" s="52" t="n">
        <f aca="false">IF(-B1457&gt;C1457,1,0)</f>
        <v>0</v>
      </c>
      <c r="H1457" s="52" t="n">
        <f aca="false">IF(-B1457&gt;D1457,1,0)</f>
        <v>0</v>
      </c>
      <c r="I1457" s="52" t="n">
        <f aca="false">IF(-B1457&gt;E1457,1,0)</f>
        <v>0</v>
      </c>
      <c r="J1457" s="52" t="n">
        <f aca="false">IF(-B1457&gt;F1457,1,0)</f>
        <v>0</v>
      </c>
    </row>
    <row r="1458" customFormat="false" ht="15" hidden="false" customHeight="false" outlineLevel="0" collapsed="false">
      <c r="A1458" s="51" t="n">
        <f aca="false">Prices_MTM!A1691</f>
        <v>39826</v>
      </c>
      <c r="B1458" s="43" t="n">
        <f aca="false">Prices_MTM!I1691</f>
        <v>-97499.9999999994</v>
      </c>
      <c r="C1458" s="43" t="n">
        <f aca="false">-PERCENTILE(Prices_MTM!I1441:I1690,1-Inputs!$B$8)</f>
        <v>425125</v>
      </c>
      <c r="D1458" s="43" t="n">
        <f aca="false">NORMSINV(Inputs!$B$8)*STDEV(Prices_MTM!I1441:I1690)</f>
        <v>453910.983707732</v>
      </c>
      <c r="E1458" s="43" t="n">
        <f aca="false">-PERCENTILE(Prices_MTM!I1441:I1690,1-Inputs!$B$9)</f>
        <v>591220</v>
      </c>
      <c r="F1458" s="43" t="n">
        <f aca="false">NORMSINV(Inputs!$B$9)*STDEV(Prices_MTM!I1441:I1690)</f>
        <v>641974.966434763</v>
      </c>
      <c r="G1458" s="52" t="n">
        <f aca="false">IF(-B1458&gt;C1458,1,0)</f>
        <v>0</v>
      </c>
      <c r="H1458" s="52" t="n">
        <f aca="false">IF(-B1458&gt;D1458,1,0)</f>
        <v>0</v>
      </c>
      <c r="I1458" s="52" t="n">
        <f aca="false">IF(-B1458&gt;E1458,1,0)</f>
        <v>0</v>
      </c>
      <c r="J1458" s="52" t="n">
        <f aca="false">IF(-B1458&gt;F1458,1,0)</f>
        <v>0</v>
      </c>
    </row>
    <row r="1459" customFormat="false" ht="15" hidden="false" customHeight="false" outlineLevel="0" collapsed="false">
      <c r="A1459" s="51" t="n">
        <f aca="false">Prices_MTM!A1692</f>
        <v>39827</v>
      </c>
      <c r="B1459" s="43" t="n">
        <f aca="false">Prices_MTM!I1692</f>
        <v>4999.99999999936</v>
      </c>
      <c r="C1459" s="43" t="n">
        <f aca="false">-PERCENTILE(Prices_MTM!I1442:I1691,1-Inputs!$B$8)</f>
        <v>425125</v>
      </c>
      <c r="D1459" s="43" t="n">
        <f aca="false">NORMSINV(Inputs!$B$8)*STDEV(Prices_MTM!I1442:I1691)</f>
        <v>453975.999514339</v>
      </c>
      <c r="E1459" s="43" t="n">
        <f aca="false">-PERCENTILE(Prices_MTM!I1442:I1691,1-Inputs!$B$9)</f>
        <v>591220</v>
      </c>
      <c r="F1459" s="43" t="n">
        <f aca="false">NORMSINV(Inputs!$B$9)*STDEV(Prices_MTM!I1442:I1691)</f>
        <v>642066.919530772</v>
      </c>
      <c r="G1459" s="52" t="n">
        <f aca="false">IF(-B1459&gt;C1459,1,0)</f>
        <v>0</v>
      </c>
      <c r="H1459" s="52" t="n">
        <f aca="false">IF(-B1459&gt;D1459,1,0)</f>
        <v>0</v>
      </c>
      <c r="I1459" s="52" t="n">
        <f aca="false">IF(-B1459&gt;E1459,1,0)</f>
        <v>0</v>
      </c>
      <c r="J1459" s="52" t="n">
        <f aca="false">IF(-B1459&gt;F1459,1,0)</f>
        <v>0</v>
      </c>
    </row>
    <row r="1460" customFormat="false" ht="15" hidden="false" customHeight="false" outlineLevel="0" collapsed="false">
      <c r="A1460" s="51" t="n">
        <f aca="false">Prices_MTM!A1693</f>
        <v>39828</v>
      </c>
      <c r="B1460" s="43" t="n">
        <f aca="false">Prices_MTM!I1693</f>
        <v>-204500</v>
      </c>
      <c r="C1460" s="43" t="n">
        <f aca="false">-PERCENTILE(Prices_MTM!I1443:I1692,1-Inputs!$B$8)</f>
        <v>425125</v>
      </c>
      <c r="D1460" s="43" t="n">
        <f aca="false">NORMSINV(Inputs!$B$8)*STDEV(Prices_MTM!I1443:I1692)</f>
        <v>453859.681596029</v>
      </c>
      <c r="E1460" s="43" t="n">
        <f aca="false">-PERCENTILE(Prices_MTM!I1443:I1692,1-Inputs!$B$9)</f>
        <v>591220</v>
      </c>
      <c r="F1460" s="43" t="n">
        <f aca="false">NORMSINV(Inputs!$B$9)*STDEV(Prices_MTM!I1443:I1692)</f>
        <v>641902.408879161</v>
      </c>
      <c r="G1460" s="52" t="n">
        <f aca="false">IF(-B1460&gt;C1460,1,0)</f>
        <v>0</v>
      </c>
      <c r="H1460" s="52" t="n">
        <f aca="false">IF(-B1460&gt;D1460,1,0)</f>
        <v>0</v>
      </c>
      <c r="I1460" s="52" t="n">
        <f aca="false">IF(-B1460&gt;E1460,1,0)</f>
        <v>0</v>
      </c>
      <c r="J1460" s="52" t="n">
        <f aca="false">IF(-B1460&gt;F1460,1,0)</f>
        <v>0</v>
      </c>
    </row>
    <row r="1461" customFormat="false" ht="15" hidden="false" customHeight="false" outlineLevel="0" collapsed="false">
      <c r="A1461" s="51" t="n">
        <f aca="false">Prices_MTM!A1694</f>
        <v>39829</v>
      </c>
      <c r="B1461" s="43" t="n">
        <f aca="false">Prices_MTM!I1694</f>
        <v>-57999.9999999995</v>
      </c>
      <c r="C1461" s="43" t="n">
        <f aca="false">-PERCENTILE(Prices_MTM!I1444:I1693,1-Inputs!$B$8)</f>
        <v>425125</v>
      </c>
      <c r="D1461" s="43" t="n">
        <f aca="false">NORMSINV(Inputs!$B$8)*STDEV(Prices_MTM!I1444:I1693)</f>
        <v>454296.942087819</v>
      </c>
      <c r="E1461" s="43" t="n">
        <f aca="false">-PERCENTILE(Prices_MTM!I1444:I1693,1-Inputs!$B$9)</f>
        <v>591220</v>
      </c>
      <c r="F1461" s="43" t="n">
        <f aca="false">NORMSINV(Inputs!$B$9)*STDEV(Prices_MTM!I1444:I1693)</f>
        <v>642520.834737128</v>
      </c>
      <c r="G1461" s="52" t="n">
        <f aca="false">IF(-B1461&gt;C1461,1,0)</f>
        <v>0</v>
      </c>
      <c r="H1461" s="52" t="n">
        <f aca="false">IF(-B1461&gt;D1461,1,0)</f>
        <v>0</v>
      </c>
      <c r="I1461" s="52" t="n">
        <f aca="false">IF(-B1461&gt;E1461,1,0)</f>
        <v>0</v>
      </c>
      <c r="J1461" s="52" t="n">
        <f aca="false">IF(-B1461&gt;F1461,1,0)</f>
        <v>0</v>
      </c>
    </row>
    <row r="1462" customFormat="false" ht="15" hidden="false" customHeight="false" outlineLevel="0" collapsed="false">
      <c r="A1462" s="51" t="n">
        <f aca="false">Prices_MTM!A1695</f>
        <v>39833</v>
      </c>
      <c r="B1462" s="43" t="n">
        <f aca="false">Prices_MTM!I1695</f>
        <v>429000</v>
      </c>
      <c r="C1462" s="43" t="n">
        <f aca="false">-PERCENTILE(Prices_MTM!I1445:I1694,1-Inputs!$B$8)</f>
        <v>425125</v>
      </c>
      <c r="D1462" s="43" t="n">
        <f aca="false">NORMSINV(Inputs!$B$8)*STDEV(Prices_MTM!I1445:I1694)</f>
        <v>454321.49865708</v>
      </c>
      <c r="E1462" s="43" t="n">
        <f aca="false">-PERCENTILE(Prices_MTM!I1445:I1694,1-Inputs!$B$9)</f>
        <v>591220</v>
      </c>
      <c r="F1462" s="43" t="n">
        <f aca="false">NORMSINV(Inputs!$B$9)*STDEV(Prices_MTM!I1445:I1694)</f>
        <v>642555.565561657</v>
      </c>
      <c r="G1462" s="52" t="n">
        <f aca="false">IF(-B1462&gt;C1462,1,0)</f>
        <v>0</v>
      </c>
      <c r="H1462" s="52" t="n">
        <f aca="false">IF(-B1462&gt;D1462,1,0)</f>
        <v>0</v>
      </c>
      <c r="I1462" s="52" t="n">
        <f aca="false">IF(-B1462&gt;E1462,1,0)</f>
        <v>0</v>
      </c>
      <c r="J1462" s="52" t="n">
        <f aca="false">IF(-B1462&gt;F1462,1,0)</f>
        <v>0</v>
      </c>
    </row>
    <row r="1463" customFormat="false" ht="15" hidden="false" customHeight="false" outlineLevel="0" collapsed="false">
      <c r="A1463" s="51" t="n">
        <f aca="false">Prices_MTM!A1696</f>
        <v>39834</v>
      </c>
      <c r="B1463" s="43" t="n">
        <f aca="false">Prices_MTM!I1696</f>
        <v>465000</v>
      </c>
      <c r="C1463" s="43" t="n">
        <f aca="false">-PERCENTILE(Prices_MTM!I1446:I1695,1-Inputs!$B$8)</f>
        <v>425125</v>
      </c>
      <c r="D1463" s="43" t="n">
        <f aca="false">NORMSINV(Inputs!$B$8)*STDEV(Prices_MTM!I1446:I1695)</f>
        <v>456420.646931464</v>
      </c>
      <c r="E1463" s="43" t="n">
        <f aca="false">-PERCENTILE(Prices_MTM!I1446:I1695,1-Inputs!$B$9)</f>
        <v>591220</v>
      </c>
      <c r="F1463" s="43" t="n">
        <f aca="false">NORMSINV(Inputs!$B$9)*STDEV(Prices_MTM!I1446:I1695)</f>
        <v>645524.431025061</v>
      </c>
      <c r="G1463" s="52" t="n">
        <f aca="false">IF(-B1463&gt;C1463,1,0)</f>
        <v>0</v>
      </c>
      <c r="H1463" s="52" t="n">
        <f aca="false">IF(-B1463&gt;D1463,1,0)</f>
        <v>0</v>
      </c>
      <c r="I1463" s="52" t="n">
        <f aca="false">IF(-B1463&gt;E1463,1,0)</f>
        <v>0</v>
      </c>
      <c r="J1463" s="52" t="n">
        <f aca="false">IF(-B1463&gt;F1463,1,0)</f>
        <v>0</v>
      </c>
    </row>
    <row r="1464" customFormat="false" ht="15" hidden="false" customHeight="false" outlineLevel="0" collapsed="false">
      <c r="A1464" s="51" t="n">
        <f aca="false">Prices_MTM!A1697</f>
        <v>39835</v>
      </c>
      <c r="B1464" s="43" t="n">
        <f aca="false">Prices_MTM!I1697</f>
        <v>-149000.000000001</v>
      </c>
      <c r="C1464" s="43" t="n">
        <f aca="false">-PERCENTILE(Prices_MTM!I1447:I1696,1-Inputs!$B$8)</f>
        <v>425125</v>
      </c>
      <c r="D1464" s="43" t="n">
        <f aca="false">NORMSINV(Inputs!$B$8)*STDEV(Prices_MTM!I1447:I1696)</f>
        <v>458568.382073311</v>
      </c>
      <c r="E1464" s="43" t="n">
        <f aca="false">-PERCENTILE(Prices_MTM!I1447:I1696,1-Inputs!$B$9)</f>
        <v>591220</v>
      </c>
      <c r="F1464" s="43" t="n">
        <f aca="false">NORMSINV(Inputs!$B$9)*STDEV(Prices_MTM!I1447:I1696)</f>
        <v>648562.013822321</v>
      </c>
      <c r="G1464" s="52" t="n">
        <f aca="false">IF(-B1464&gt;C1464,1,0)</f>
        <v>0</v>
      </c>
      <c r="H1464" s="52" t="n">
        <f aca="false">IF(-B1464&gt;D1464,1,0)</f>
        <v>0</v>
      </c>
      <c r="I1464" s="52" t="n">
        <f aca="false">IF(-B1464&gt;E1464,1,0)</f>
        <v>0</v>
      </c>
      <c r="J1464" s="52" t="n">
        <f aca="false">IF(-B1464&gt;F1464,1,0)</f>
        <v>0</v>
      </c>
    </row>
    <row r="1465" customFormat="false" ht="15" hidden="false" customHeight="false" outlineLevel="0" collapsed="false">
      <c r="A1465" s="51" t="n">
        <f aca="false">Prices_MTM!A1698</f>
        <v>39836</v>
      </c>
      <c r="B1465" s="43" t="n">
        <f aca="false">Prices_MTM!I1698</f>
        <v>243500</v>
      </c>
      <c r="C1465" s="43" t="n">
        <f aca="false">-PERCENTILE(Prices_MTM!I1448:I1697,1-Inputs!$B$8)</f>
        <v>425125</v>
      </c>
      <c r="D1465" s="43" t="n">
        <f aca="false">NORMSINV(Inputs!$B$8)*STDEV(Prices_MTM!I1448:I1697)</f>
        <v>458642.271084473</v>
      </c>
      <c r="E1465" s="43" t="n">
        <f aca="false">-PERCENTILE(Prices_MTM!I1448:I1697,1-Inputs!$B$9)</f>
        <v>591220</v>
      </c>
      <c r="F1465" s="43" t="n">
        <f aca="false">NORMSINV(Inputs!$B$9)*STDEV(Prices_MTM!I1448:I1697)</f>
        <v>648666.516460863</v>
      </c>
      <c r="G1465" s="52" t="n">
        <f aca="false">IF(-B1465&gt;C1465,1,0)</f>
        <v>0</v>
      </c>
      <c r="H1465" s="52" t="n">
        <f aca="false">IF(-B1465&gt;D1465,1,0)</f>
        <v>0</v>
      </c>
      <c r="I1465" s="52" t="n">
        <f aca="false">IF(-B1465&gt;E1465,1,0)</f>
        <v>0</v>
      </c>
      <c r="J1465" s="52" t="n">
        <f aca="false">IF(-B1465&gt;F1465,1,0)</f>
        <v>0</v>
      </c>
    </row>
    <row r="1466" customFormat="false" ht="15" hidden="false" customHeight="false" outlineLevel="0" collapsed="false">
      <c r="A1466" s="51" t="n">
        <f aca="false">Prices_MTM!A1699</f>
        <v>39839</v>
      </c>
      <c r="B1466" s="43" t="n">
        <f aca="false">Prices_MTM!I1699</f>
        <v>-105500</v>
      </c>
      <c r="C1466" s="43" t="n">
        <f aca="false">-PERCENTILE(Prices_MTM!I1449:I1698,1-Inputs!$B$8)</f>
        <v>425125</v>
      </c>
      <c r="D1466" s="43" t="n">
        <f aca="false">NORMSINV(Inputs!$B$8)*STDEV(Prices_MTM!I1449:I1698)</f>
        <v>459333.614766494</v>
      </c>
      <c r="E1466" s="43" t="n">
        <f aca="false">-PERCENTILE(Prices_MTM!I1449:I1698,1-Inputs!$B$9)</f>
        <v>591220</v>
      </c>
      <c r="F1466" s="43" t="n">
        <f aca="false">NORMSINV(Inputs!$B$9)*STDEV(Prices_MTM!I1449:I1698)</f>
        <v>649644.297023551</v>
      </c>
      <c r="G1466" s="52" t="n">
        <f aca="false">IF(-B1466&gt;C1466,1,0)</f>
        <v>0</v>
      </c>
      <c r="H1466" s="52" t="n">
        <f aca="false">IF(-B1466&gt;D1466,1,0)</f>
        <v>0</v>
      </c>
      <c r="I1466" s="52" t="n">
        <f aca="false">IF(-B1466&gt;E1466,1,0)</f>
        <v>0</v>
      </c>
      <c r="J1466" s="52" t="n">
        <f aca="false">IF(-B1466&gt;F1466,1,0)</f>
        <v>0</v>
      </c>
    </row>
    <row r="1467" customFormat="false" ht="15" hidden="false" customHeight="false" outlineLevel="0" collapsed="false">
      <c r="A1467" s="51" t="n">
        <f aca="false">Prices_MTM!A1700</f>
        <v>39840</v>
      </c>
      <c r="B1467" s="43" t="n">
        <f aca="false">Prices_MTM!I1700</f>
        <v>-226000</v>
      </c>
      <c r="C1467" s="43" t="n">
        <f aca="false">-PERCENTILE(Prices_MTM!I1450:I1699,1-Inputs!$B$8)</f>
        <v>425125</v>
      </c>
      <c r="D1467" s="43" t="n">
        <f aca="false">NORMSINV(Inputs!$B$8)*STDEV(Prices_MTM!I1450:I1699)</f>
        <v>459443.683224931</v>
      </c>
      <c r="E1467" s="43" t="n">
        <f aca="false">-PERCENTILE(Prices_MTM!I1450:I1699,1-Inputs!$B$9)</f>
        <v>591220</v>
      </c>
      <c r="F1467" s="43" t="n">
        <f aca="false">NORMSINV(Inputs!$B$9)*STDEV(Prices_MTM!I1450:I1699)</f>
        <v>649799.968944803</v>
      </c>
      <c r="G1467" s="52" t="n">
        <f aca="false">IF(-B1467&gt;C1467,1,0)</f>
        <v>0</v>
      </c>
      <c r="H1467" s="52" t="n">
        <f aca="false">IF(-B1467&gt;D1467,1,0)</f>
        <v>0</v>
      </c>
      <c r="I1467" s="52" t="n">
        <f aca="false">IF(-B1467&gt;E1467,1,0)</f>
        <v>0</v>
      </c>
      <c r="J1467" s="52" t="n">
        <f aca="false">IF(-B1467&gt;F1467,1,0)</f>
        <v>0</v>
      </c>
    </row>
    <row r="1468" customFormat="false" ht="15" hidden="false" customHeight="false" outlineLevel="0" collapsed="false">
      <c r="A1468" s="51" t="n">
        <f aca="false">Prices_MTM!A1701</f>
        <v>39841</v>
      </c>
      <c r="B1468" s="43" t="n">
        <f aca="false">Prices_MTM!I1701</f>
        <v>36999.9999999997</v>
      </c>
      <c r="C1468" s="43" t="n">
        <f aca="false">-PERCENTILE(Prices_MTM!I1451:I1700,1-Inputs!$B$8)</f>
        <v>425125</v>
      </c>
      <c r="D1468" s="43" t="n">
        <f aca="false">NORMSINV(Inputs!$B$8)*STDEV(Prices_MTM!I1451:I1700)</f>
        <v>459922.093504767</v>
      </c>
      <c r="E1468" s="43" t="n">
        <f aca="false">-PERCENTILE(Prices_MTM!I1451:I1700,1-Inputs!$B$9)</f>
        <v>591220</v>
      </c>
      <c r="F1468" s="43" t="n">
        <f aca="false">NORMSINV(Inputs!$B$9)*STDEV(Prices_MTM!I1451:I1700)</f>
        <v>650476.593733282</v>
      </c>
      <c r="G1468" s="52" t="n">
        <f aca="false">IF(-B1468&gt;C1468,1,0)</f>
        <v>0</v>
      </c>
      <c r="H1468" s="52" t="n">
        <f aca="false">IF(-B1468&gt;D1468,1,0)</f>
        <v>0</v>
      </c>
      <c r="I1468" s="52" t="n">
        <f aca="false">IF(-B1468&gt;E1468,1,0)</f>
        <v>0</v>
      </c>
      <c r="J1468" s="52" t="n">
        <f aca="false">IF(-B1468&gt;F1468,1,0)</f>
        <v>0</v>
      </c>
    </row>
    <row r="1469" customFormat="false" ht="15" hidden="false" customHeight="false" outlineLevel="0" collapsed="false">
      <c r="A1469" s="51" t="n">
        <f aca="false">Prices_MTM!A1702</f>
        <v>39842</v>
      </c>
      <c r="B1469" s="43" t="n">
        <f aca="false">Prices_MTM!I1702</f>
        <v>-59500.0000000003</v>
      </c>
      <c r="C1469" s="43" t="n">
        <f aca="false">-PERCENTILE(Prices_MTM!I1452:I1701,1-Inputs!$B$8)</f>
        <v>425125</v>
      </c>
      <c r="D1469" s="43" t="n">
        <f aca="false">NORMSINV(Inputs!$B$8)*STDEV(Prices_MTM!I1452:I1701)</f>
        <v>459946.513494555</v>
      </c>
      <c r="E1469" s="43" t="n">
        <f aca="false">-PERCENTILE(Prices_MTM!I1452:I1701,1-Inputs!$B$9)</f>
        <v>591220</v>
      </c>
      <c r="F1469" s="43" t="n">
        <f aca="false">NORMSINV(Inputs!$B$9)*STDEV(Prices_MTM!I1452:I1701)</f>
        <v>650511.131390856</v>
      </c>
      <c r="G1469" s="52" t="n">
        <f aca="false">IF(-B1469&gt;C1469,1,0)</f>
        <v>0</v>
      </c>
      <c r="H1469" s="52" t="n">
        <f aca="false">IF(-B1469&gt;D1469,1,0)</f>
        <v>0</v>
      </c>
      <c r="I1469" s="52" t="n">
        <f aca="false">IF(-B1469&gt;E1469,1,0)</f>
        <v>0</v>
      </c>
      <c r="J1469" s="52" t="n">
        <f aca="false">IF(-B1469&gt;F1469,1,0)</f>
        <v>0</v>
      </c>
    </row>
    <row r="1470" customFormat="false" ht="15" hidden="false" customHeight="false" outlineLevel="0" collapsed="false">
      <c r="A1470" s="51" t="n">
        <f aca="false">Prices_MTM!A1703</f>
        <v>39843</v>
      </c>
      <c r="B1470" s="43" t="n">
        <f aca="false">Prices_MTM!I1703</f>
        <v>-37000.0000000001</v>
      </c>
      <c r="C1470" s="43" t="n">
        <f aca="false">-PERCENTILE(Prices_MTM!I1453:I1702,1-Inputs!$B$8)</f>
        <v>425125</v>
      </c>
      <c r="D1470" s="43" t="n">
        <f aca="false">NORMSINV(Inputs!$B$8)*STDEV(Prices_MTM!I1453:I1702)</f>
        <v>459261.727701961</v>
      </c>
      <c r="E1470" s="43" t="n">
        <f aca="false">-PERCENTILE(Prices_MTM!I1453:I1702,1-Inputs!$B$9)</f>
        <v>591220</v>
      </c>
      <c r="F1470" s="43" t="n">
        <f aca="false">NORMSINV(Inputs!$B$9)*STDEV(Prices_MTM!I1453:I1702)</f>
        <v>649542.625776332</v>
      </c>
      <c r="G1470" s="52" t="n">
        <f aca="false">IF(-B1470&gt;C1470,1,0)</f>
        <v>0</v>
      </c>
      <c r="H1470" s="52" t="n">
        <f aca="false">IF(-B1470&gt;D1470,1,0)</f>
        <v>0</v>
      </c>
      <c r="I1470" s="52" t="n">
        <f aca="false">IF(-B1470&gt;E1470,1,0)</f>
        <v>0</v>
      </c>
      <c r="J1470" s="52" t="n">
        <f aca="false">IF(-B1470&gt;F1470,1,0)</f>
        <v>0</v>
      </c>
    </row>
    <row r="1471" customFormat="false" ht="15" hidden="false" customHeight="false" outlineLevel="0" collapsed="false">
      <c r="A1471" s="51" t="n">
        <f aca="false">Prices_MTM!A1704</f>
        <v>39846</v>
      </c>
      <c r="B1471" s="43" t="n">
        <f aca="false">Prices_MTM!I1704</f>
        <v>22500.0000000005</v>
      </c>
      <c r="C1471" s="43" t="n">
        <f aca="false">-PERCENTILE(Prices_MTM!I1454:I1703,1-Inputs!$B$8)</f>
        <v>425125</v>
      </c>
      <c r="D1471" s="43" t="n">
        <f aca="false">NORMSINV(Inputs!$B$8)*STDEV(Prices_MTM!I1454:I1703)</f>
        <v>459071.738839735</v>
      </c>
      <c r="E1471" s="43" t="n">
        <f aca="false">-PERCENTILE(Prices_MTM!I1454:I1703,1-Inputs!$B$9)</f>
        <v>591220</v>
      </c>
      <c r="F1471" s="43" t="n">
        <f aca="false">NORMSINV(Inputs!$B$9)*STDEV(Prices_MTM!I1454:I1703)</f>
        <v>649273.920902846</v>
      </c>
      <c r="G1471" s="52" t="n">
        <f aca="false">IF(-B1471&gt;C1471,1,0)</f>
        <v>0</v>
      </c>
      <c r="H1471" s="52" t="n">
        <f aca="false">IF(-B1471&gt;D1471,1,0)</f>
        <v>0</v>
      </c>
      <c r="I1471" s="52" t="n">
        <f aca="false">IF(-B1471&gt;E1471,1,0)</f>
        <v>0</v>
      </c>
      <c r="J1471" s="52" t="n">
        <f aca="false">IF(-B1471&gt;F1471,1,0)</f>
        <v>0</v>
      </c>
    </row>
    <row r="1472" customFormat="false" ht="15" hidden="false" customHeight="false" outlineLevel="0" collapsed="false">
      <c r="A1472" s="51" t="n">
        <f aca="false">Prices_MTM!A1705</f>
        <v>39847</v>
      </c>
      <c r="B1472" s="43" t="n">
        <f aca="false">Prices_MTM!I1705</f>
        <v>-57500.0000000003</v>
      </c>
      <c r="C1472" s="43" t="n">
        <f aca="false">-PERCENTILE(Prices_MTM!I1455:I1704,1-Inputs!$B$8)</f>
        <v>425125</v>
      </c>
      <c r="D1472" s="43" t="n">
        <f aca="false">NORMSINV(Inputs!$B$8)*STDEV(Prices_MTM!I1455:I1704)</f>
        <v>458986.448716352</v>
      </c>
      <c r="E1472" s="43" t="n">
        <f aca="false">-PERCENTILE(Prices_MTM!I1455:I1704,1-Inputs!$B$9)</f>
        <v>591220</v>
      </c>
      <c r="F1472" s="43" t="n">
        <f aca="false">NORMSINV(Inputs!$B$9)*STDEV(Prices_MTM!I1455:I1704)</f>
        <v>649153.293453717</v>
      </c>
      <c r="G1472" s="52" t="n">
        <f aca="false">IF(-B1472&gt;C1472,1,0)</f>
        <v>0</v>
      </c>
      <c r="H1472" s="52" t="n">
        <f aca="false">IF(-B1472&gt;D1472,1,0)</f>
        <v>0</v>
      </c>
      <c r="I1472" s="52" t="n">
        <f aca="false">IF(-B1472&gt;E1472,1,0)</f>
        <v>0</v>
      </c>
      <c r="J1472" s="52" t="n">
        <f aca="false">IF(-B1472&gt;F1472,1,0)</f>
        <v>0</v>
      </c>
    </row>
    <row r="1473" customFormat="false" ht="15" hidden="false" customHeight="false" outlineLevel="0" collapsed="false">
      <c r="A1473" s="51" t="n">
        <f aca="false">Prices_MTM!A1706</f>
        <v>39848</v>
      </c>
      <c r="B1473" s="43" t="n">
        <f aca="false">Prices_MTM!I1706</f>
        <v>-86499.9999999995</v>
      </c>
      <c r="C1473" s="43" t="n">
        <f aca="false">-PERCENTILE(Prices_MTM!I1456:I1705,1-Inputs!$B$8)</f>
        <v>425125</v>
      </c>
      <c r="D1473" s="43" t="n">
        <f aca="false">NORMSINV(Inputs!$B$8)*STDEV(Prices_MTM!I1456:I1705)</f>
        <v>458966.715571913</v>
      </c>
      <c r="E1473" s="43" t="n">
        <f aca="false">-PERCENTILE(Prices_MTM!I1456:I1705,1-Inputs!$B$9)</f>
        <v>591220</v>
      </c>
      <c r="F1473" s="43" t="n">
        <f aca="false">NORMSINV(Inputs!$B$9)*STDEV(Prices_MTM!I1456:I1705)</f>
        <v>649125.384490962</v>
      </c>
      <c r="G1473" s="52" t="n">
        <f aca="false">IF(-B1473&gt;C1473,1,0)</f>
        <v>0</v>
      </c>
      <c r="H1473" s="52" t="n">
        <f aca="false">IF(-B1473&gt;D1473,1,0)</f>
        <v>0</v>
      </c>
      <c r="I1473" s="52" t="n">
        <f aca="false">IF(-B1473&gt;E1473,1,0)</f>
        <v>0</v>
      </c>
      <c r="J1473" s="52" t="n">
        <f aca="false">IF(-B1473&gt;F1473,1,0)</f>
        <v>0</v>
      </c>
    </row>
    <row r="1474" customFormat="false" ht="15" hidden="false" customHeight="false" outlineLevel="0" collapsed="false">
      <c r="A1474" s="51" t="n">
        <f aca="false">Prices_MTM!A1707</f>
        <v>39849</v>
      </c>
      <c r="B1474" s="43" t="n">
        <f aca="false">Prices_MTM!I1707</f>
        <v>75999.9999999995</v>
      </c>
      <c r="C1474" s="43" t="n">
        <f aca="false">-PERCENTILE(Prices_MTM!I1457:I1706,1-Inputs!$B$8)</f>
        <v>425125</v>
      </c>
      <c r="D1474" s="43" t="n">
        <f aca="false">NORMSINV(Inputs!$B$8)*STDEV(Prices_MTM!I1457:I1706)</f>
        <v>458893.757015266</v>
      </c>
      <c r="E1474" s="43" t="n">
        <f aca="false">-PERCENTILE(Prices_MTM!I1457:I1706,1-Inputs!$B$9)</f>
        <v>591220</v>
      </c>
      <c r="F1474" s="43" t="n">
        <f aca="false">NORMSINV(Inputs!$B$9)*STDEV(Prices_MTM!I1457:I1706)</f>
        <v>649022.197811997</v>
      </c>
      <c r="G1474" s="52" t="n">
        <f aca="false">IF(-B1474&gt;C1474,1,0)</f>
        <v>0</v>
      </c>
      <c r="H1474" s="52" t="n">
        <f aca="false">IF(-B1474&gt;D1474,1,0)</f>
        <v>0</v>
      </c>
      <c r="I1474" s="52" t="n">
        <f aca="false">IF(-B1474&gt;E1474,1,0)</f>
        <v>0</v>
      </c>
      <c r="J1474" s="52" t="n">
        <f aca="false">IF(-B1474&gt;F1474,1,0)</f>
        <v>0</v>
      </c>
    </row>
    <row r="1475" customFormat="false" ht="15" hidden="false" customHeight="false" outlineLevel="0" collapsed="false">
      <c r="A1475" s="51" t="n">
        <f aca="false">Prices_MTM!A1708</f>
        <v>39850</v>
      </c>
      <c r="B1475" s="43" t="n">
        <f aca="false">Prices_MTM!I1708</f>
        <v>-119500</v>
      </c>
      <c r="C1475" s="43" t="n">
        <f aca="false">-PERCENTILE(Prices_MTM!I1458:I1707,1-Inputs!$B$8)</f>
        <v>425125</v>
      </c>
      <c r="D1475" s="43" t="n">
        <f aca="false">NORMSINV(Inputs!$B$8)*STDEV(Prices_MTM!I1458:I1707)</f>
        <v>458325.593930731</v>
      </c>
      <c r="E1475" s="43" t="n">
        <f aca="false">-PERCENTILE(Prices_MTM!I1458:I1707,1-Inputs!$B$9)</f>
        <v>591220</v>
      </c>
      <c r="F1475" s="43" t="n">
        <f aca="false">NORMSINV(Inputs!$B$9)*STDEV(Prices_MTM!I1458:I1707)</f>
        <v>648218.633919041</v>
      </c>
      <c r="G1475" s="52" t="n">
        <f aca="false">IF(-B1475&gt;C1475,1,0)</f>
        <v>0</v>
      </c>
      <c r="H1475" s="52" t="n">
        <f aca="false">IF(-B1475&gt;D1475,1,0)</f>
        <v>0</v>
      </c>
      <c r="I1475" s="52" t="n">
        <f aca="false">IF(-B1475&gt;E1475,1,0)</f>
        <v>0</v>
      </c>
      <c r="J1475" s="52" t="n">
        <f aca="false">IF(-B1475&gt;F1475,1,0)</f>
        <v>0</v>
      </c>
    </row>
    <row r="1476" customFormat="false" ht="15" hidden="false" customHeight="false" outlineLevel="0" collapsed="false">
      <c r="A1476" s="51" t="n">
        <f aca="false">Prices_MTM!A1709</f>
        <v>39853</v>
      </c>
      <c r="B1476" s="43" t="n">
        <f aca="false">Prices_MTM!I1709</f>
        <v>-203000</v>
      </c>
      <c r="C1476" s="43" t="n">
        <f aca="false">-PERCENTILE(Prices_MTM!I1459:I1708,1-Inputs!$B$8)</f>
        <v>425125</v>
      </c>
      <c r="D1476" s="43" t="n">
        <f aca="false">NORMSINV(Inputs!$B$8)*STDEV(Prices_MTM!I1459:I1708)</f>
        <v>458413.118535978</v>
      </c>
      <c r="E1476" s="43" t="n">
        <f aca="false">-PERCENTILE(Prices_MTM!I1459:I1708,1-Inputs!$B$9)</f>
        <v>591220</v>
      </c>
      <c r="F1476" s="43" t="n">
        <f aca="false">NORMSINV(Inputs!$B$9)*STDEV(Prices_MTM!I1459:I1708)</f>
        <v>648342.421638511</v>
      </c>
      <c r="G1476" s="52" t="n">
        <f aca="false">IF(-B1476&gt;C1476,1,0)</f>
        <v>0</v>
      </c>
      <c r="H1476" s="52" t="n">
        <f aca="false">IF(-B1476&gt;D1476,1,0)</f>
        <v>0</v>
      </c>
      <c r="I1476" s="52" t="n">
        <f aca="false">IF(-B1476&gt;E1476,1,0)</f>
        <v>0</v>
      </c>
      <c r="J1476" s="52" t="n">
        <f aca="false">IF(-B1476&gt;F1476,1,0)</f>
        <v>0</v>
      </c>
    </row>
    <row r="1477" customFormat="false" ht="15" hidden="false" customHeight="false" outlineLevel="0" collapsed="false">
      <c r="A1477" s="51" t="n">
        <f aca="false">Prices_MTM!A1710</f>
        <v>39854</v>
      </c>
      <c r="B1477" s="43" t="n">
        <f aca="false">Prices_MTM!I1710</f>
        <v>-136500</v>
      </c>
      <c r="C1477" s="43" t="n">
        <f aca="false">-PERCENTILE(Prices_MTM!I1460:I1709,1-Inputs!$B$8)</f>
        <v>425125</v>
      </c>
      <c r="D1477" s="43" t="n">
        <f aca="false">NORMSINV(Inputs!$B$8)*STDEV(Prices_MTM!I1460:I1709)</f>
        <v>458771.315091974</v>
      </c>
      <c r="E1477" s="43" t="n">
        <f aca="false">-PERCENTILE(Prices_MTM!I1460:I1709,1-Inputs!$B$9)</f>
        <v>591220</v>
      </c>
      <c r="F1477" s="43" t="n">
        <f aca="false">NORMSINV(Inputs!$B$9)*STDEV(Prices_MTM!I1460:I1709)</f>
        <v>648849.025863273</v>
      </c>
      <c r="G1477" s="52" t="n">
        <f aca="false">IF(-B1477&gt;C1477,1,0)</f>
        <v>0</v>
      </c>
      <c r="H1477" s="52" t="n">
        <f aca="false">IF(-B1477&gt;D1477,1,0)</f>
        <v>0</v>
      </c>
      <c r="I1477" s="52" t="n">
        <f aca="false">IF(-B1477&gt;E1477,1,0)</f>
        <v>0</v>
      </c>
      <c r="J1477" s="52" t="n">
        <f aca="false">IF(-B1477&gt;F1477,1,0)</f>
        <v>0</v>
      </c>
    </row>
    <row r="1478" customFormat="false" ht="15" hidden="false" customHeight="false" outlineLevel="0" collapsed="false">
      <c r="A1478" s="51" t="n">
        <f aca="false">Prices_MTM!A1711</f>
        <v>39855</v>
      </c>
      <c r="B1478" s="43" t="n">
        <f aca="false">Prices_MTM!I1711</f>
        <v>-78999.9999999999</v>
      </c>
      <c r="C1478" s="43" t="n">
        <f aca="false">-PERCENTILE(Prices_MTM!I1461:I1710,1-Inputs!$B$8)</f>
        <v>425125</v>
      </c>
      <c r="D1478" s="43" t="n">
        <f aca="false">NORMSINV(Inputs!$B$8)*STDEV(Prices_MTM!I1461:I1710)</f>
        <v>458875.717221377</v>
      </c>
      <c r="E1478" s="43" t="n">
        <f aca="false">-PERCENTILE(Prices_MTM!I1461:I1710,1-Inputs!$B$9)</f>
        <v>591220</v>
      </c>
      <c r="F1478" s="43" t="n">
        <f aca="false">NORMSINV(Inputs!$B$9)*STDEV(Prices_MTM!I1461:I1710)</f>
        <v>648996.683787238</v>
      </c>
      <c r="G1478" s="52" t="n">
        <f aca="false">IF(-B1478&gt;C1478,1,0)</f>
        <v>0</v>
      </c>
      <c r="H1478" s="52" t="n">
        <f aca="false">IF(-B1478&gt;D1478,1,0)</f>
        <v>0</v>
      </c>
      <c r="I1478" s="52" t="n">
        <f aca="false">IF(-B1478&gt;E1478,1,0)</f>
        <v>0</v>
      </c>
      <c r="J1478" s="52" t="n">
        <f aca="false">IF(-B1478&gt;F1478,1,0)</f>
        <v>0</v>
      </c>
    </row>
    <row r="1479" customFormat="false" ht="15" hidden="false" customHeight="false" outlineLevel="0" collapsed="false">
      <c r="A1479" s="51" t="n">
        <f aca="false">Prices_MTM!A1712</f>
        <v>39856</v>
      </c>
      <c r="B1479" s="43" t="n">
        <f aca="false">Prices_MTM!I1712</f>
        <v>-339500</v>
      </c>
      <c r="C1479" s="43" t="n">
        <f aca="false">-PERCENTILE(Prices_MTM!I1462:I1711,1-Inputs!$B$8)</f>
        <v>425125</v>
      </c>
      <c r="D1479" s="43" t="n">
        <f aca="false">NORMSINV(Inputs!$B$8)*STDEV(Prices_MTM!I1462:I1711)</f>
        <v>458750.680931982</v>
      </c>
      <c r="E1479" s="43" t="n">
        <f aca="false">-PERCENTILE(Prices_MTM!I1462:I1711,1-Inputs!$B$9)</f>
        <v>591220</v>
      </c>
      <c r="F1479" s="43" t="n">
        <f aca="false">NORMSINV(Inputs!$B$9)*STDEV(Prices_MTM!I1462:I1711)</f>
        <v>648819.842577026</v>
      </c>
      <c r="G1479" s="52" t="n">
        <f aca="false">IF(-B1479&gt;C1479,1,0)</f>
        <v>0</v>
      </c>
      <c r="H1479" s="52" t="n">
        <f aca="false">IF(-B1479&gt;D1479,1,0)</f>
        <v>0</v>
      </c>
      <c r="I1479" s="52" t="n">
        <f aca="false">IF(-B1479&gt;E1479,1,0)</f>
        <v>0</v>
      </c>
      <c r="J1479" s="52" t="n">
        <f aca="false">IF(-B1479&gt;F1479,1,0)</f>
        <v>0</v>
      </c>
    </row>
    <row r="1480" customFormat="false" ht="15" hidden="false" customHeight="false" outlineLevel="0" collapsed="false">
      <c r="A1480" s="51" t="n">
        <f aca="false">Prices_MTM!A1713</f>
        <v>39857</v>
      </c>
      <c r="B1480" s="43" t="n">
        <f aca="false">Prices_MTM!I1713</f>
        <v>553500</v>
      </c>
      <c r="C1480" s="43" t="n">
        <f aca="false">-PERCENTILE(Prices_MTM!I1463:I1712,1-Inputs!$B$8)</f>
        <v>425125</v>
      </c>
      <c r="D1480" s="43" t="n">
        <f aca="false">NORMSINV(Inputs!$B$8)*STDEV(Prices_MTM!I1463:I1712)</f>
        <v>459996.987959395</v>
      </c>
      <c r="E1480" s="43" t="n">
        <f aca="false">-PERCENTILE(Prices_MTM!I1463:I1712,1-Inputs!$B$9)</f>
        <v>591220</v>
      </c>
      <c r="F1480" s="43" t="n">
        <f aca="false">NORMSINV(Inputs!$B$9)*STDEV(Prices_MTM!I1463:I1712)</f>
        <v>650582.518389706</v>
      </c>
      <c r="G1480" s="52" t="n">
        <f aca="false">IF(-B1480&gt;C1480,1,0)</f>
        <v>0</v>
      </c>
      <c r="H1480" s="52" t="n">
        <f aca="false">IF(-B1480&gt;D1480,1,0)</f>
        <v>0</v>
      </c>
      <c r="I1480" s="52" t="n">
        <f aca="false">IF(-B1480&gt;E1480,1,0)</f>
        <v>0</v>
      </c>
      <c r="J1480" s="52" t="n">
        <f aca="false">IF(-B1480&gt;F1480,1,0)</f>
        <v>0</v>
      </c>
    </row>
    <row r="1481" customFormat="false" ht="15" hidden="false" customHeight="false" outlineLevel="0" collapsed="false">
      <c r="A1481" s="51" t="n">
        <f aca="false">Prices_MTM!A1714</f>
        <v>39861</v>
      </c>
      <c r="B1481" s="43" t="n">
        <f aca="false">Prices_MTM!I1714</f>
        <v>-83500.0000000001</v>
      </c>
      <c r="C1481" s="43" t="n">
        <f aca="false">-PERCENTILE(Prices_MTM!I1464:I1713,1-Inputs!$B$8)</f>
        <v>425125</v>
      </c>
      <c r="D1481" s="43" t="n">
        <f aca="false">NORMSINV(Inputs!$B$8)*STDEV(Prices_MTM!I1464:I1713)</f>
        <v>461381.477390845</v>
      </c>
      <c r="E1481" s="43" t="n">
        <f aca="false">-PERCENTILE(Prices_MTM!I1464:I1713,1-Inputs!$B$9)</f>
        <v>591220</v>
      </c>
      <c r="F1481" s="43" t="n">
        <f aca="false">NORMSINV(Inputs!$B$9)*STDEV(Prices_MTM!I1464:I1713)</f>
        <v>652540.628213407</v>
      </c>
      <c r="G1481" s="52" t="n">
        <f aca="false">IF(-B1481&gt;C1481,1,0)</f>
        <v>0</v>
      </c>
      <c r="H1481" s="52" t="n">
        <f aca="false">IF(-B1481&gt;D1481,1,0)</f>
        <v>0</v>
      </c>
      <c r="I1481" s="52" t="n">
        <f aca="false">IF(-B1481&gt;E1481,1,0)</f>
        <v>0</v>
      </c>
      <c r="J1481" s="52" t="n">
        <f aca="false">IF(-B1481&gt;F1481,1,0)</f>
        <v>0</v>
      </c>
    </row>
    <row r="1482" customFormat="false" ht="15" hidden="false" customHeight="false" outlineLevel="0" collapsed="false">
      <c r="A1482" s="51" t="n">
        <f aca="false">Prices_MTM!A1715</f>
        <v>39862</v>
      </c>
      <c r="B1482" s="43" t="n">
        <f aca="false">Prices_MTM!I1715</f>
        <v>-14999.9999999999</v>
      </c>
      <c r="C1482" s="43" t="n">
        <f aca="false">-PERCENTILE(Prices_MTM!I1465:I1714,1-Inputs!$B$8)</f>
        <v>425125</v>
      </c>
      <c r="D1482" s="43" t="n">
        <f aca="false">NORMSINV(Inputs!$B$8)*STDEV(Prices_MTM!I1465:I1714)</f>
        <v>461396.651774155</v>
      </c>
      <c r="E1482" s="43" t="n">
        <f aca="false">-PERCENTILE(Prices_MTM!I1465:I1714,1-Inputs!$B$9)</f>
        <v>591220</v>
      </c>
      <c r="F1482" s="43" t="n">
        <f aca="false">NORMSINV(Inputs!$B$9)*STDEV(Prices_MTM!I1465:I1714)</f>
        <v>652562.089633301</v>
      </c>
      <c r="G1482" s="52" t="n">
        <f aca="false">IF(-B1482&gt;C1482,1,0)</f>
        <v>0</v>
      </c>
      <c r="H1482" s="52" t="n">
        <f aca="false">IF(-B1482&gt;D1482,1,0)</f>
        <v>0</v>
      </c>
      <c r="I1482" s="52" t="n">
        <f aca="false">IF(-B1482&gt;E1482,1,0)</f>
        <v>0</v>
      </c>
      <c r="J1482" s="52" t="n">
        <f aca="false">IF(-B1482&gt;F1482,1,0)</f>
        <v>0</v>
      </c>
    </row>
    <row r="1483" customFormat="false" ht="15" hidden="false" customHeight="false" outlineLevel="0" collapsed="false">
      <c r="A1483" s="51" t="n">
        <f aca="false">Prices_MTM!A1716</f>
        <v>39863</v>
      </c>
      <c r="B1483" s="43" t="n">
        <f aca="false">Prices_MTM!I1716</f>
        <v>345500</v>
      </c>
      <c r="C1483" s="43" t="n">
        <f aca="false">-PERCENTILE(Prices_MTM!I1466:I1715,1-Inputs!$B$8)</f>
        <v>425125</v>
      </c>
      <c r="D1483" s="43" t="n">
        <f aca="false">NORMSINV(Inputs!$B$8)*STDEV(Prices_MTM!I1466:I1715)</f>
        <v>460940.99647481</v>
      </c>
      <c r="E1483" s="43" t="n">
        <f aca="false">-PERCENTILE(Prices_MTM!I1466:I1715,1-Inputs!$B$9)</f>
        <v>591220</v>
      </c>
      <c r="F1483" s="43" t="n">
        <f aca="false">NORMSINV(Inputs!$B$9)*STDEV(Prices_MTM!I1466:I1715)</f>
        <v>651917.647647973</v>
      </c>
      <c r="G1483" s="52" t="n">
        <f aca="false">IF(-B1483&gt;C1483,1,0)</f>
        <v>0</v>
      </c>
      <c r="H1483" s="52" t="n">
        <f aca="false">IF(-B1483&gt;D1483,1,0)</f>
        <v>0</v>
      </c>
      <c r="I1483" s="52" t="n">
        <f aca="false">IF(-B1483&gt;E1483,1,0)</f>
        <v>0</v>
      </c>
      <c r="J1483" s="52" t="n">
        <f aca="false">IF(-B1483&gt;F1483,1,0)</f>
        <v>0</v>
      </c>
    </row>
    <row r="1484" customFormat="false" ht="15" hidden="false" customHeight="false" outlineLevel="0" collapsed="false">
      <c r="A1484" s="51" t="n">
        <f aca="false">Prices_MTM!A1717</f>
        <v>39864</v>
      </c>
      <c r="B1484" s="43" t="n">
        <f aca="false">Prices_MTM!I1717</f>
        <v>-16499.9999999999</v>
      </c>
      <c r="C1484" s="43" t="n">
        <f aca="false">-PERCENTILE(Prices_MTM!I1467:I1716,1-Inputs!$B$8)</f>
        <v>425125</v>
      </c>
      <c r="D1484" s="43" t="n">
        <f aca="false">NORMSINV(Inputs!$B$8)*STDEV(Prices_MTM!I1467:I1716)</f>
        <v>462252.717174478</v>
      </c>
      <c r="E1484" s="43" t="n">
        <f aca="false">-PERCENTILE(Prices_MTM!I1467:I1716,1-Inputs!$B$9)</f>
        <v>591220</v>
      </c>
      <c r="F1484" s="43" t="n">
        <f aca="false">NORMSINV(Inputs!$B$9)*STDEV(Prices_MTM!I1467:I1716)</f>
        <v>653772.83926564</v>
      </c>
      <c r="G1484" s="52" t="n">
        <f aca="false">IF(-B1484&gt;C1484,1,0)</f>
        <v>0</v>
      </c>
      <c r="H1484" s="52" t="n">
        <f aca="false">IF(-B1484&gt;D1484,1,0)</f>
        <v>0</v>
      </c>
      <c r="I1484" s="52" t="n">
        <f aca="false">IF(-B1484&gt;E1484,1,0)</f>
        <v>0</v>
      </c>
      <c r="J1484" s="52" t="n">
        <f aca="false">IF(-B1484&gt;F1484,1,0)</f>
        <v>0</v>
      </c>
    </row>
    <row r="1485" customFormat="false" ht="15" hidden="false" customHeight="false" outlineLevel="0" collapsed="false">
      <c r="A1485" s="51" t="n">
        <f aca="false">Prices_MTM!A1718</f>
        <v>39867</v>
      </c>
      <c r="B1485" s="43" t="n">
        <f aca="false">Prices_MTM!I1718</f>
        <v>-123000.000000001</v>
      </c>
      <c r="C1485" s="43" t="n">
        <f aca="false">-PERCENTILE(Prices_MTM!I1468:I1717,1-Inputs!$B$8)</f>
        <v>425125</v>
      </c>
      <c r="D1485" s="43" t="n">
        <f aca="false">NORMSINV(Inputs!$B$8)*STDEV(Prices_MTM!I1468:I1717)</f>
        <v>462249.053528675</v>
      </c>
      <c r="E1485" s="43" t="n">
        <f aca="false">-PERCENTILE(Prices_MTM!I1468:I1717,1-Inputs!$B$9)</f>
        <v>591220</v>
      </c>
      <c r="F1485" s="43" t="n">
        <f aca="false">NORMSINV(Inputs!$B$9)*STDEV(Prices_MTM!I1468:I1717)</f>
        <v>653767.657701466</v>
      </c>
      <c r="G1485" s="52" t="n">
        <f aca="false">IF(-B1485&gt;C1485,1,0)</f>
        <v>0</v>
      </c>
      <c r="H1485" s="52" t="n">
        <f aca="false">IF(-B1485&gt;D1485,1,0)</f>
        <v>0</v>
      </c>
      <c r="I1485" s="52" t="n">
        <f aca="false">IF(-B1485&gt;E1485,1,0)</f>
        <v>0</v>
      </c>
      <c r="J1485" s="52" t="n">
        <f aca="false">IF(-B1485&gt;F1485,1,0)</f>
        <v>0</v>
      </c>
    </row>
    <row r="1486" customFormat="false" ht="15" hidden="false" customHeight="false" outlineLevel="0" collapsed="false">
      <c r="A1486" s="51" t="n">
        <f aca="false">Prices_MTM!A1719</f>
        <v>39868</v>
      </c>
      <c r="B1486" s="43" t="n">
        <f aca="false">Prices_MTM!I1719</f>
        <v>174500</v>
      </c>
      <c r="C1486" s="43" t="n">
        <f aca="false">-PERCENTILE(Prices_MTM!I1469:I1718,1-Inputs!$B$8)</f>
        <v>425125</v>
      </c>
      <c r="D1486" s="43" t="n">
        <f aca="false">NORMSINV(Inputs!$B$8)*STDEV(Prices_MTM!I1469:I1718)</f>
        <v>462323.661027611</v>
      </c>
      <c r="E1486" s="43" t="n">
        <f aca="false">-PERCENTILE(Prices_MTM!I1469:I1718,1-Inputs!$B$9)</f>
        <v>591220</v>
      </c>
      <c r="F1486" s="43" t="n">
        <f aca="false">NORMSINV(Inputs!$B$9)*STDEV(Prices_MTM!I1469:I1718)</f>
        <v>653873.176510978</v>
      </c>
      <c r="G1486" s="52" t="n">
        <f aca="false">IF(-B1486&gt;C1486,1,0)</f>
        <v>0</v>
      </c>
      <c r="H1486" s="52" t="n">
        <f aca="false">IF(-B1486&gt;D1486,1,0)</f>
        <v>0</v>
      </c>
      <c r="I1486" s="52" t="n">
        <f aca="false">IF(-B1486&gt;E1486,1,0)</f>
        <v>0</v>
      </c>
      <c r="J1486" s="52" t="n">
        <f aca="false">IF(-B1486&gt;F1486,1,0)</f>
        <v>0</v>
      </c>
    </row>
    <row r="1487" customFormat="false" ht="15" hidden="false" customHeight="false" outlineLevel="0" collapsed="false">
      <c r="A1487" s="51" t="n">
        <f aca="false">Prices_MTM!A1720</f>
        <v>39869</v>
      </c>
      <c r="B1487" s="43" t="n">
        <f aca="false">Prices_MTM!I1720</f>
        <v>168500</v>
      </c>
      <c r="C1487" s="43" t="n">
        <f aca="false">-PERCENTILE(Prices_MTM!I1470:I1719,1-Inputs!$B$8)</f>
        <v>425125</v>
      </c>
      <c r="D1487" s="43" t="n">
        <f aca="false">NORMSINV(Inputs!$B$8)*STDEV(Prices_MTM!I1470:I1719)</f>
        <v>462676.058272229</v>
      </c>
      <c r="E1487" s="43" t="n">
        <f aca="false">-PERCENTILE(Prices_MTM!I1470:I1719,1-Inputs!$B$9)</f>
        <v>591220</v>
      </c>
      <c r="F1487" s="43" t="n">
        <f aca="false">NORMSINV(Inputs!$B$9)*STDEV(Prices_MTM!I1470:I1719)</f>
        <v>654371.578658987</v>
      </c>
      <c r="G1487" s="52" t="n">
        <f aca="false">IF(-B1487&gt;C1487,1,0)</f>
        <v>0</v>
      </c>
      <c r="H1487" s="52" t="n">
        <f aca="false">IF(-B1487&gt;D1487,1,0)</f>
        <v>0</v>
      </c>
      <c r="I1487" s="52" t="n">
        <f aca="false">IF(-B1487&gt;E1487,1,0)</f>
        <v>0</v>
      </c>
      <c r="J1487" s="52" t="n">
        <f aca="false">IF(-B1487&gt;F1487,1,0)</f>
        <v>0</v>
      </c>
    </row>
    <row r="1488" customFormat="false" ht="15" hidden="false" customHeight="false" outlineLevel="0" collapsed="false">
      <c r="A1488" s="51" t="n">
        <f aca="false">Prices_MTM!A1721</f>
        <v>39870</v>
      </c>
      <c r="B1488" s="43" t="n">
        <f aca="false">Prices_MTM!I1721</f>
        <v>14999.9999999999</v>
      </c>
      <c r="C1488" s="43" t="n">
        <f aca="false">-PERCENTILE(Prices_MTM!I1471:I1720,1-Inputs!$B$8)</f>
        <v>425125</v>
      </c>
      <c r="D1488" s="43" t="n">
        <f aca="false">NORMSINV(Inputs!$B$8)*STDEV(Prices_MTM!I1471:I1720)</f>
        <v>462406.308863026</v>
      </c>
      <c r="E1488" s="43" t="n">
        <f aca="false">-PERCENTILE(Prices_MTM!I1471:I1720,1-Inputs!$B$9)</f>
        <v>591220</v>
      </c>
      <c r="F1488" s="43" t="n">
        <f aca="false">NORMSINV(Inputs!$B$9)*STDEV(Prices_MTM!I1471:I1720)</f>
        <v>653990.066921809</v>
      </c>
      <c r="G1488" s="52" t="n">
        <f aca="false">IF(-B1488&gt;C1488,1,0)</f>
        <v>0</v>
      </c>
      <c r="H1488" s="52" t="n">
        <f aca="false">IF(-B1488&gt;D1488,1,0)</f>
        <v>0</v>
      </c>
      <c r="I1488" s="52" t="n">
        <f aca="false">IF(-B1488&gt;E1488,1,0)</f>
        <v>0</v>
      </c>
      <c r="J1488" s="52" t="n">
        <f aca="false">IF(-B1488&gt;F1488,1,0)</f>
        <v>0</v>
      </c>
    </row>
    <row r="1489" customFormat="false" ht="15" hidden="false" customHeight="false" outlineLevel="0" collapsed="false">
      <c r="A1489" s="51" t="n">
        <f aca="false">Prices_MTM!A1722</f>
        <v>39874</v>
      </c>
      <c r="B1489" s="43" t="n">
        <f aca="false">Prices_MTM!I1722</f>
        <v>-183500</v>
      </c>
      <c r="C1489" s="43" t="n">
        <f aca="false">-PERCENTILE(Prices_MTM!I1472:I1721,1-Inputs!$B$8)</f>
        <v>425125</v>
      </c>
      <c r="D1489" s="43" t="n">
        <f aca="false">NORMSINV(Inputs!$B$8)*STDEV(Prices_MTM!I1472:I1721)</f>
        <v>462237.734312068</v>
      </c>
      <c r="E1489" s="43" t="n">
        <f aca="false">-PERCENTILE(Prices_MTM!I1472:I1721,1-Inputs!$B$9)</f>
        <v>591220</v>
      </c>
      <c r="F1489" s="43" t="n">
        <f aca="false">NORMSINV(Inputs!$B$9)*STDEV(Prices_MTM!I1472:I1721)</f>
        <v>653751.648717409</v>
      </c>
      <c r="G1489" s="52" t="n">
        <f aca="false">IF(-B1489&gt;C1489,1,0)</f>
        <v>0</v>
      </c>
      <c r="H1489" s="52" t="n">
        <f aca="false">IF(-B1489&gt;D1489,1,0)</f>
        <v>0</v>
      </c>
      <c r="I1489" s="52" t="n">
        <f aca="false">IF(-B1489&gt;E1489,1,0)</f>
        <v>0</v>
      </c>
      <c r="J1489" s="52" t="n">
        <f aca="false">IF(-B1489&gt;F1489,1,0)</f>
        <v>0</v>
      </c>
    </row>
    <row r="1490" customFormat="false" ht="15" hidden="false" customHeight="false" outlineLevel="0" collapsed="false">
      <c r="A1490" s="51" t="n">
        <f aca="false">Prices_MTM!A1723</f>
        <v>39875</v>
      </c>
      <c r="B1490" s="43" t="n">
        <f aca="false">Prices_MTM!I1723</f>
        <v>144000</v>
      </c>
      <c r="C1490" s="43" t="n">
        <f aca="false">-PERCENTILE(Prices_MTM!I1473:I1722,1-Inputs!$B$8)</f>
        <v>425125</v>
      </c>
      <c r="D1490" s="43" t="n">
        <f aca="false">NORMSINV(Inputs!$B$8)*STDEV(Prices_MTM!I1473:I1722)</f>
        <v>462569.808103391</v>
      </c>
      <c r="E1490" s="43" t="n">
        <f aca="false">-PERCENTILE(Prices_MTM!I1473:I1722,1-Inputs!$B$9)</f>
        <v>591220</v>
      </c>
      <c r="F1490" s="43" t="n">
        <f aca="false">NORMSINV(Inputs!$B$9)*STDEV(Prices_MTM!I1473:I1722)</f>
        <v>654221.307017583</v>
      </c>
      <c r="G1490" s="52" t="n">
        <f aca="false">IF(-B1490&gt;C1490,1,0)</f>
        <v>0</v>
      </c>
      <c r="H1490" s="52" t="n">
        <f aca="false">IF(-B1490&gt;D1490,1,0)</f>
        <v>0</v>
      </c>
      <c r="I1490" s="52" t="n">
        <f aca="false">IF(-B1490&gt;E1490,1,0)</f>
        <v>0</v>
      </c>
      <c r="J1490" s="52" t="n">
        <f aca="false">IF(-B1490&gt;F1490,1,0)</f>
        <v>0</v>
      </c>
    </row>
    <row r="1491" customFormat="false" ht="15" hidden="false" customHeight="false" outlineLevel="0" collapsed="false">
      <c r="A1491" s="51" t="n">
        <f aca="false">Prices_MTM!A1724</f>
        <v>39876</v>
      </c>
      <c r="B1491" s="43" t="n">
        <f aca="false">Prices_MTM!I1724</f>
        <v>203500</v>
      </c>
      <c r="C1491" s="43" t="n">
        <f aca="false">-PERCENTILE(Prices_MTM!I1474:I1723,1-Inputs!$B$8)</f>
        <v>425125</v>
      </c>
      <c r="D1491" s="43" t="n">
        <f aca="false">NORMSINV(Inputs!$B$8)*STDEV(Prices_MTM!I1474:I1723)</f>
        <v>462749.718424881</v>
      </c>
      <c r="E1491" s="43" t="n">
        <f aca="false">-PERCENTILE(Prices_MTM!I1474:I1723,1-Inputs!$B$9)</f>
        <v>591220</v>
      </c>
      <c r="F1491" s="43" t="n">
        <f aca="false">NORMSINV(Inputs!$B$9)*STDEV(Prices_MTM!I1474:I1723)</f>
        <v>654475.757618571</v>
      </c>
      <c r="G1491" s="52" t="n">
        <f aca="false">IF(-B1491&gt;C1491,1,0)</f>
        <v>0</v>
      </c>
      <c r="H1491" s="52" t="n">
        <f aca="false">IF(-B1491&gt;D1491,1,0)</f>
        <v>0</v>
      </c>
      <c r="I1491" s="52" t="n">
        <f aca="false">IF(-B1491&gt;E1491,1,0)</f>
        <v>0</v>
      </c>
      <c r="J1491" s="52" t="n">
        <f aca="false">IF(-B1491&gt;F1491,1,0)</f>
        <v>0</v>
      </c>
    </row>
    <row r="1492" customFormat="false" ht="15" hidden="false" customHeight="false" outlineLevel="0" collapsed="false">
      <c r="A1492" s="51" t="n">
        <f aca="false">Prices_MTM!A1725</f>
        <v>39877</v>
      </c>
      <c r="B1492" s="43" t="n">
        <f aca="false">Prices_MTM!I1725</f>
        <v>-93000.0000000003</v>
      </c>
      <c r="C1492" s="43" t="n">
        <f aca="false">-PERCENTILE(Prices_MTM!I1475:I1724,1-Inputs!$B$8)</f>
        <v>425125</v>
      </c>
      <c r="D1492" s="43" t="n">
        <f aca="false">NORMSINV(Inputs!$B$8)*STDEV(Prices_MTM!I1475:I1724)</f>
        <v>461706.7803779</v>
      </c>
      <c r="E1492" s="43" t="n">
        <f aca="false">-PERCENTILE(Prices_MTM!I1475:I1724,1-Inputs!$B$9)</f>
        <v>591220</v>
      </c>
      <c r="F1492" s="43" t="n">
        <f aca="false">NORMSINV(Inputs!$B$9)*STDEV(Prices_MTM!I1475:I1724)</f>
        <v>653000.710435895</v>
      </c>
      <c r="G1492" s="52" t="n">
        <f aca="false">IF(-B1492&gt;C1492,1,0)</f>
        <v>0</v>
      </c>
      <c r="H1492" s="52" t="n">
        <f aca="false">IF(-B1492&gt;D1492,1,0)</f>
        <v>0</v>
      </c>
      <c r="I1492" s="52" t="n">
        <f aca="false">IF(-B1492&gt;E1492,1,0)</f>
        <v>0</v>
      </c>
      <c r="J1492" s="52" t="n">
        <f aca="false">IF(-B1492&gt;F1492,1,0)</f>
        <v>0</v>
      </c>
    </row>
    <row r="1493" customFormat="false" ht="15" hidden="false" customHeight="false" outlineLevel="0" collapsed="false">
      <c r="A1493" s="51" t="n">
        <f aca="false">Prices_MTM!A1726</f>
        <v>39878</v>
      </c>
      <c r="B1493" s="43" t="n">
        <f aca="false">Prices_MTM!I1726</f>
        <v>237500</v>
      </c>
      <c r="C1493" s="43" t="n">
        <f aca="false">-PERCENTILE(Prices_MTM!I1476:I1725,1-Inputs!$B$8)</f>
        <v>425125</v>
      </c>
      <c r="D1493" s="43" t="n">
        <f aca="false">NORMSINV(Inputs!$B$8)*STDEV(Prices_MTM!I1476:I1725)</f>
        <v>461781.7836354</v>
      </c>
      <c r="E1493" s="43" t="n">
        <f aca="false">-PERCENTILE(Prices_MTM!I1476:I1725,1-Inputs!$B$9)</f>
        <v>591220</v>
      </c>
      <c r="F1493" s="43" t="n">
        <f aca="false">NORMSINV(Inputs!$B$9)*STDEV(Prices_MTM!I1476:I1725)</f>
        <v>653106.788974297</v>
      </c>
      <c r="G1493" s="52" t="n">
        <f aca="false">IF(-B1493&gt;C1493,1,0)</f>
        <v>0</v>
      </c>
      <c r="H1493" s="52" t="n">
        <f aca="false">IF(-B1493&gt;D1493,1,0)</f>
        <v>0</v>
      </c>
      <c r="I1493" s="52" t="n">
        <f aca="false">IF(-B1493&gt;E1493,1,0)</f>
        <v>0</v>
      </c>
      <c r="J1493" s="52" t="n">
        <f aca="false">IF(-B1493&gt;F1493,1,0)</f>
        <v>0</v>
      </c>
    </row>
    <row r="1494" customFormat="false" ht="15" hidden="false" customHeight="false" outlineLevel="0" collapsed="false">
      <c r="A1494" s="51" t="n">
        <f aca="false">Prices_MTM!A1727</f>
        <v>39881</v>
      </c>
      <c r="B1494" s="43" t="n">
        <f aca="false">Prices_MTM!I1727</f>
        <v>104500</v>
      </c>
      <c r="C1494" s="43" t="n">
        <f aca="false">-PERCENTILE(Prices_MTM!I1477:I1726,1-Inputs!$B$8)</f>
        <v>425125</v>
      </c>
      <c r="D1494" s="43" t="n">
        <f aca="false">NORMSINV(Inputs!$B$8)*STDEV(Prices_MTM!I1477:I1726)</f>
        <v>462428.138203698</v>
      </c>
      <c r="E1494" s="43" t="n">
        <f aca="false">-PERCENTILE(Prices_MTM!I1477:I1726,1-Inputs!$B$9)</f>
        <v>591220</v>
      </c>
      <c r="F1494" s="43" t="n">
        <f aca="false">NORMSINV(Inputs!$B$9)*STDEV(Prices_MTM!I1477:I1726)</f>
        <v>654020.9405749</v>
      </c>
      <c r="G1494" s="52" t="n">
        <f aca="false">IF(-B1494&gt;C1494,1,0)</f>
        <v>0</v>
      </c>
      <c r="H1494" s="52" t="n">
        <f aca="false">IF(-B1494&gt;D1494,1,0)</f>
        <v>0</v>
      </c>
      <c r="I1494" s="52" t="n">
        <f aca="false">IF(-B1494&gt;E1494,1,0)</f>
        <v>0</v>
      </c>
      <c r="J1494" s="52" t="n">
        <f aca="false">IF(-B1494&gt;F1494,1,0)</f>
        <v>0</v>
      </c>
    </row>
    <row r="1495" customFormat="false" ht="15" hidden="false" customHeight="false" outlineLevel="0" collapsed="false">
      <c r="A1495" s="51" t="n">
        <f aca="false">Prices_MTM!A1728</f>
        <v>39882</v>
      </c>
      <c r="B1495" s="43" t="n">
        <f aca="false">Prices_MTM!I1728</f>
        <v>-155000</v>
      </c>
      <c r="C1495" s="43" t="n">
        <f aca="false">-PERCENTILE(Prices_MTM!I1478:I1727,1-Inputs!$B$8)</f>
        <v>425125</v>
      </c>
      <c r="D1495" s="43" t="n">
        <f aca="false">NORMSINV(Inputs!$B$8)*STDEV(Prices_MTM!I1478:I1727)</f>
        <v>461814.489662222</v>
      </c>
      <c r="E1495" s="43" t="n">
        <f aca="false">-PERCENTILE(Prices_MTM!I1478:I1727,1-Inputs!$B$9)</f>
        <v>591220</v>
      </c>
      <c r="F1495" s="43" t="n">
        <f aca="false">NORMSINV(Inputs!$B$9)*STDEV(Prices_MTM!I1478:I1727)</f>
        <v>653153.045732173</v>
      </c>
      <c r="G1495" s="52" t="n">
        <f aca="false">IF(-B1495&gt;C1495,1,0)</f>
        <v>0</v>
      </c>
      <c r="H1495" s="52" t="n">
        <f aca="false">IF(-B1495&gt;D1495,1,0)</f>
        <v>0</v>
      </c>
      <c r="I1495" s="52" t="n">
        <f aca="false">IF(-B1495&gt;E1495,1,0)</f>
        <v>0</v>
      </c>
      <c r="J1495" s="52" t="n">
        <f aca="false">IF(-B1495&gt;F1495,1,0)</f>
        <v>0</v>
      </c>
    </row>
    <row r="1496" customFormat="false" ht="15" hidden="false" customHeight="false" outlineLevel="0" collapsed="false">
      <c r="A1496" s="51" t="n">
        <f aca="false">Prices_MTM!A1729</f>
        <v>39883</v>
      </c>
      <c r="B1496" s="43" t="n">
        <f aca="false">Prices_MTM!I1729</f>
        <v>-232500</v>
      </c>
      <c r="C1496" s="43" t="n">
        <f aca="false">-PERCENTILE(Prices_MTM!I1479:I1728,1-Inputs!$B$8)</f>
        <v>425125</v>
      </c>
      <c r="D1496" s="43" t="n">
        <f aca="false">NORMSINV(Inputs!$B$8)*STDEV(Prices_MTM!I1479:I1728)</f>
        <v>462046.971396221</v>
      </c>
      <c r="E1496" s="43" t="n">
        <f aca="false">-PERCENTILE(Prices_MTM!I1479:I1728,1-Inputs!$B$9)</f>
        <v>591220</v>
      </c>
      <c r="F1496" s="43" t="n">
        <f aca="false">NORMSINV(Inputs!$B$9)*STDEV(Prices_MTM!I1479:I1728)</f>
        <v>653481.849085117</v>
      </c>
      <c r="G1496" s="52" t="n">
        <f aca="false">IF(-B1496&gt;C1496,1,0)</f>
        <v>0</v>
      </c>
      <c r="H1496" s="52" t="n">
        <f aca="false">IF(-B1496&gt;D1496,1,0)</f>
        <v>0</v>
      </c>
      <c r="I1496" s="52" t="n">
        <f aca="false">IF(-B1496&gt;E1496,1,0)</f>
        <v>0</v>
      </c>
      <c r="J1496" s="52" t="n">
        <f aca="false">IF(-B1496&gt;F1496,1,0)</f>
        <v>0</v>
      </c>
    </row>
    <row r="1497" customFormat="false" ht="15" hidden="false" customHeight="false" outlineLevel="0" collapsed="false">
      <c r="A1497" s="51" t="n">
        <f aca="false">Prices_MTM!A1730</f>
        <v>39884</v>
      </c>
      <c r="B1497" s="43" t="n">
        <f aca="false">Prices_MTM!I1730</f>
        <v>495500</v>
      </c>
      <c r="C1497" s="43" t="n">
        <f aca="false">-PERCENTILE(Prices_MTM!I1480:I1729,1-Inputs!$B$8)</f>
        <v>425125</v>
      </c>
      <c r="D1497" s="43" t="n">
        <f aca="false">NORMSINV(Inputs!$B$8)*STDEV(Prices_MTM!I1480:I1729)</f>
        <v>462559.85666943</v>
      </c>
      <c r="E1497" s="43" t="n">
        <f aca="false">-PERCENTILE(Prices_MTM!I1480:I1729,1-Inputs!$B$9)</f>
        <v>591220</v>
      </c>
      <c r="F1497" s="43" t="n">
        <f aca="false">NORMSINV(Inputs!$B$9)*STDEV(Prices_MTM!I1480:I1729)</f>
        <v>654207.232514624</v>
      </c>
      <c r="G1497" s="52" t="n">
        <f aca="false">IF(-B1497&gt;C1497,1,0)</f>
        <v>0</v>
      </c>
      <c r="H1497" s="52" t="n">
        <f aca="false">IF(-B1497&gt;D1497,1,0)</f>
        <v>0</v>
      </c>
      <c r="I1497" s="52" t="n">
        <f aca="false">IF(-B1497&gt;E1497,1,0)</f>
        <v>0</v>
      </c>
      <c r="J1497" s="52" t="n">
        <f aca="false">IF(-B1497&gt;F1497,1,0)</f>
        <v>0</v>
      </c>
    </row>
    <row r="1498" customFormat="false" ht="15" hidden="false" customHeight="false" outlineLevel="0" collapsed="false">
      <c r="A1498" s="51" t="n">
        <f aca="false">Prices_MTM!A1731</f>
        <v>39885</v>
      </c>
      <c r="B1498" s="43" t="n">
        <f aca="false">Prices_MTM!I1731</f>
        <v>-208000</v>
      </c>
      <c r="C1498" s="43" t="n">
        <f aca="false">-PERCENTILE(Prices_MTM!I1481:I1730,1-Inputs!$B$8)</f>
        <v>425125</v>
      </c>
      <c r="D1498" s="43" t="n">
        <f aca="false">NORMSINV(Inputs!$B$8)*STDEV(Prices_MTM!I1481:I1730)</f>
        <v>465584.908103179</v>
      </c>
      <c r="E1498" s="43" t="n">
        <f aca="false">-PERCENTILE(Prices_MTM!I1481:I1730,1-Inputs!$B$9)</f>
        <v>591220</v>
      </c>
      <c r="F1498" s="43" t="n">
        <f aca="false">NORMSINV(Inputs!$B$9)*STDEV(Prices_MTM!I1481:I1730)</f>
        <v>658485.620485722</v>
      </c>
      <c r="G1498" s="52" t="n">
        <f aca="false">IF(-B1498&gt;C1498,1,0)</f>
        <v>0</v>
      </c>
      <c r="H1498" s="52" t="n">
        <f aca="false">IF(-B1498&gt;D1498,1,0)</f>
        <v>0</v>
      </c>
      <c r="I1498" s="52" t="n">
        <f aca="false">IF(-B1498&gt;E1498,1,0)</f>
        <v>0</v>
      </c>
      <c r="J1498" s="52" t="n">
        <f aca="false">IF(-B1498&gt;F1498,1,0)</f>
        <v>0</v>
      </c>
    </row>
    <row r="1499" customFormat="false" ht="15" hidden="false" customHeight="false" outlineLevel="0" collapsed="false">
      <c r="A1499" s="51" t="n">
        <f aca="false">Prices_MTM!A1732</f>
        <v>39888</v>
      </c>
      <c r="B1499" s="43" t="n">
        <f aca="false">Prices_MTM!I1732</f>
        <v>153500</v>
      </c>
      <c r="C1499" s="43" t="n">
        <f aca="false">-PERCENTILE(Prices_MTM!I1482:I1731,1-Inputs!$B$8)</f>
        <v>425125</v>
      </c>
      <c r="D1499" s="43" t="n">
        <f aca="false">NORMSINV(Inputs!$B$8)*STDEV(Prices_MTM!I1482:I1731)</f>
        <v>466031.316001825</v>
      </c>
      <c r="E1499" s="43" t="n">
        <f aca="false">-PERCENTILE(Prices_MTM!I1482:I1731,1-Inputs!$B$9)</f>
        <v>591220</v>
      </c>
      <c r="F1499" s="43" t="n">
        <f aca="false">NORMSINV(Inputs!$B$9)*STDEV(Prices_MTM!I1482:I1731)</f>
        <v>659116.98369577</v>
      </c>
      <c r="G1499" s="52" t="n">
        <f aca="false">IF(-B1499&gt;C1499,1,0)</f>
        <v>0</v>
      </c>
      <c r="H1499" s="52" t="n">
        <f aca="false">IF(-B1499&gt;D1499,1,0)</f>
        <v>0</v>
      </c>
      <c r="I1499" s="52" t="n">
        <f aca="false">IF(-B1499&gt;E1499,1,0)</f>
        <v>0</v>
      </c>
      <c r="J1499" s="52" t="n">
        <f aca="false">IF(-B1499&gt;F1499,1,0)</f>
        <v>0</v>
      </c>
    </row>
    <row r="1500" customFormat="false" ht="15" hidden="false" customHeight="false" outlineLevel="0" collapsed="false">
      <c r="A1500" s="51" t="n">
        <f aca="false">Prices_MTM!A1733</f>
        <v>39889</v>
      </c>
      <c r="B1500" s="43" t="n">
        <f aca="false">Prices_MTM!I1733</f>
        <v>93499.9999999999</v>
      </c>
      <c r="C1500" s="43" t="n">
        <f aca="false">-PERCENTILE(Prices_MTM!I1483:I1732,1-Inputs!$B$8)</f>
        <v>425125</v>
      </c>
      <c r="D1500" s="43" t="n">
        <f aca="false">NORMSINV(Inputs!$B$8)*STDEV(Prices_MTM!I1483:I1732)</f>
        <v>465974.974093684</v>
      </c>
      <c r="E1500" s="43" t="n">
        <f aca="false">-PERCENTILE(Prices_MTM!I1483:I1732,1-Inputs!$B$9)</f>
        <v>591220</v>
      </c>
      <c r="F1500" s="43" t="n">
        <f aca="false">NORMSINV(Inputs!$B$9)*STDEV(Prices_MTM!I1483:I1732)</f>
        <v>659037.298259889</v>
      </c>
      <c r="G1500" s="52" t="n">
        <f aca="false">IF(-B1500&gt;C1500,1,0)</f>
        <v>0</v>
      </c>
      <c r="H1500" s="52" t="n">
        <f aca="false">IF(-B1500&gt;D1500,1,0)</f>
        <v>0</v>
      </c>
      <c r="I1500" s="52" t="n">
        <f aca="false">IF(-B1500&gt;E1500,1,0)</f>
        <v>0</v>
      </c>
      <c r="J1500" s="52" t="n">
        <f aca="false">IF(-B1500&gt;F1500,1,0)</f>
        <v>0</v>
      </c>
    </row>
    <row r="1501" customFormat="false" ht="15" hidden="false" customHeight="false" outlineLevel="0" collapsed="false">
      <c r="A1501" s="51" t="n">
        <f aca="false">Prices_MTM!A1734</f>
        <v>39890</v>
      </c>
      <c r="B1501" s="43" t="n">
        <f aca="false">Prices_MTM!I1734</f>
        <v>-69500</v>
      </c>
      <c r="C1501" s="43" t="n">
        <f aca="false">-PERCENTILE(Prices_MTM!I1484:I1733,1-Inputs!$B$8)</f>
        <v>425125</v>
      </c>
      <c r="D1501" s="43" t="n">
        <f aca="false">NORMSINV(Inputs!$B$8)*STDEV(Prices_MTM!I1484:I1733)</f>
        <v>464692.202538403</v>
      </c>
      <c r="E1501" s="43" t="n">
        <f aca="false">-PERCENTILE(Prices_MTM!I1484:I1733,1-Inputs!$B$9)</f>
        <v>591220</v>
      </c>
      <c r="F1501" s="43" t="n">
        <f aca="false">NORMSINV(Inputs!$B$9)*STDEV(Prices_MTM!I1484:I1733)</f>
        <v>657223.049969579</v>
      </c>
      <c r="G1501" s="52" t="n">
        <f aca="false">IF(-B1501&gt;C1501,1,0)</f>
        <v>0</v>
      </c>
      <c r="H1501" s="52" t="n">
        <f aca="false">IF(-B1501&gt;D1501,1,0)</f>
        <v>0</v>
      </c>
      <c r="I1501" s="52" t="n">
        <f aca="false">IF(-B1501&gt;E1501,1,0)</f>
        <v>0</v>
      </c>
      <c r="J1501" s="52" t="n">
        <f aca="false">IF(-B1501&gt;F1501,1,0)</f>
        <v>0</v>
      </c>
    </row>
    <row r="1502" customFormat="false" ht="15" hidden="false" customHeight="false" outlineLevel="0" collapsed="false">
      <c r="A1502" s="51" t="n">
        <f aca="false">Prices_MTM!A1735</f>
        <v>39891</v>
      </c>
      <c r="B1502" s="43" t="n">
        <f aca="false">Prices_MTM!I1735</f>
        <v>193500</v>
      </c>
      <c r="C1502" s="43" t="n">
        <f aca="false">-PERCENTILE(Prices_MTM!I1485:I1734,1-Inputs!$B$8)</f>
        <v>402899.999999999</v>
      </c>
      <c r="D1502" s="43" t="n">
        <f aca="false">NORMSINV(Inputs!$B$8)*STDEV(Prices_MTM!I1485:I1734)</f>
        <v>461967.011071191</v>
      </c>
      <c r="E1502" s="43" t="n">
        <f aca="false">-PERCENTILE(Prices_MTM!I1485:I1734,1-Inputs!$B$9)</f>
        <v>591220</v>
      </c>
      <c r="F1502" s="43" t="n">
        <f aca="false">NORMSINV(Inputs!$B$9)*STDEV(Prices_MTM!I1485:I1734)</f>
        <v>653368.759671509</v>
      </c>
      <c r="G1502" s="52" t="n">
        <f aca="false">IF(-B1502&gt;C1502,1,0)</f>
        <v>0</v>
      </c>
      <c r="H1502" s="52" t="n">
        <f aca="false">IF(-B1502&gt;D1502,1,0)</f>
        <v>0</v>
      </c>
      <c r="I1502" s="52" t="n">
        <f aca="false">IF(-B1502&gt;E1502,1,0)</f>
        <v>0</v>
      </c>
      <c r="J1502" s="52" t="n">
        <f aca="false">IF(-B1502&gt;F1502,1,0)</f>
        <v>0</v>
      </c>
    </row>
    <row r="1503" customFormat="false" ht="15" hidden="false" customHeight="false" outlineLevel="0" collapsed="false">
      <c r="A1503" s="51" t="n">
        <f aca="false">Prices_MTM!A1736</f>
        <v>39892</v>
      </c>
      <c r="B1503" s="43" t="n">
        <f aca="false">Prices_MTM!I1736</f>
        <v>-53000.0000000005</v>
      </c>
      <c r="C1503" s="43" t="n">
        <f aca="false">-PERCENTILE(Prices_MTM!I1486:I1735,1-Inputs!$B$8)</f>
        <v>402899.999999999</v>
      </c>
      <c r="D1503" s="43" t="n">
        <f aca="false">NORMSINV(Inputs!$B$8)*STDEV(Prices_MTM!I1486:I1735)</f>
        <v>462368.798109281</v>
      </c>
      <c r="E1503" s="43" t="n">
        <f aca="false">-PERCENTILE(Prices_MTM!I1486:I1735,1-Inputs!$B$9)</f>
        <v>591220</v>
      </c>
      <c r="F1503" s="43" t="n">
        <f aca="false">NORMSINV(Inputs!$B$9)*STDEV(Prices_MTM!I1486:I1735)</f>
        <v>653937.014746953</v>
      </c>
      <c r="G1503" s="52" t="n">
        <f aca="false">IF(-B1503&gt;C1503,1,0)</f>
        <v>0</v>
      </c>
      <c r="H1503" s="52" t="n">
        <f aca="false">IF(-B1503&gt;D1503,1,0)</f>
        <v>0</v>
      </c>
      <c r="I1503" s="52" t="n">
        <f aca="false">IF(-B1503&gt;E1503,1,0)</f>
        <v>0</v>
      </c>
      <c r="J1503" s="52" t="n">
        <f aca="false">IF(-B1503&gt;F1503,1,0)</f>
        <v>0</v>
      </c>
    </row>
    <row r="1504" customFormat="false" ht="15" hidden="false" customHeight="false" outlineLevel="0" collapsed="false">
      <c r="A1504" s="51" t="n">
        <f aca="false">Prices_MTM!A1737</f>
        <v>39895</v>
      </c>
      <c r="B1504" s="43" t="n">
        <f aca="false">Prices_MTM!I1737</f>
        <v>21500</v>
      </c>
      <c r="C1504" s="43" t="n">
        <f aca="false">-PERCENTILE(Prices_MTM!I1487:I1736,1-Inputs!$B$8)</f>
        <v>402899.999999999</v>
      </c>
      <c r="D1504" s="43" t="n">
        <f aca="false">NORMSINV(Inputs!$B$8)*STDEV(Prices_MTM!I1487:I1736)</f>
        <v>462177.733106907</v>
      </c>
      <c r="E1504" s="43" t="n">
        <f aca="false">-PERCENTILE(Prices_MTM!I1487:I1736,1-Inputs!$B$9)</f>
        <v>591220</v>
      </c>
      <c r="F1504" s="43" t="n">
        <f aca="false">NORMSINV(Inputs!$B$9)*STDEV(Prices_MTM!I1487:I1736)</f>
        <v>653666.787867922</v>
      </c>
      <c r="G1504" s="52" t="n">
        <f aca="false">IF(-B1504&gt;C1504,1,0)</f>
        <v>0</v>
      </c>
      <c r="H1504" s="52" t="n">
        <f aca="false">IF(-B1504&gt;D1504,1,0)</f>
        <v>0</v>
      </c>
      <c r="I1504" s="52" t="n">
        <f aca="false">IF(-B1504&gt;E1504,1,0)</f>
        <v>0</v>
      </c>
      <c r="J1504" s="52" t="n">
        <f aca="false">IF(-B1504&gt;F1504,1,0)</f>
        <v>0</v>
      </c>
    </row>
    <row r="1505" customFormat="false" ht="15" hidden="false" customHeight="false" outlineLevel="0" collapsed="false">
      <c r="A1505" s="51" t="n">
        <f aca="false">Prices_MTM!A1738</f>
        <v>39896</v>
      </c>
      <c r="B1505" s="43" t="n">
        <f aca="false">Prices_MTM!I1738</f>
        <v>57000.0000000004</v>
      </c>
      <c r="C1505" s="43" t="n">
        <f aca="false">-PERCENTILE(Prices_MTM!I1488:I1737,1-Inputs!$B$8)</f>
        <v>402899.999999999</v>
      </c>
      <c r="D1505" s="43" t="n">
        <f aca="false">NORMSINV(Inputs!$B$8)*STDEV(Prices_MTM!I1488:I1737)</f>
        <v>462133.603682505</v>
      </c>
      <c r="E1505" s="43" t="n">
        <f aca="false">-PERCENTILE(Prices_MTM!I1488:I1737,1-Inputs!$B$9)</f>
        <v>591220</v>
      </c>
      <c r="F1505" s="43" t="n">
        <f aca="false">NORMSINV(Inputs!$B$9)*STDEV(Prices_MTM!I1488:I1737)</f>
        <v>653604.374780848</v>
      </c>
      <c r="G1505" s="52" t="n">
        <f aca="false">IF(-B1505&gt;C1505,1,0)</f>
        <v>0</v>
      </c>
      <c r="H1505" s="52" t="n">
        <f aca="false">IF(-B1505&gt;D1505,1,0)</f>
        <v>0</v>
      </c>
      <c r="I1505" s="52" t="n">
        <f aca="false">IF(-B1505&gt;E1505,1,0)</f>
        <v>0</v>
      </c>
      <c r="J1505" s="52" t="n">
        <f aca="false">IF(-B1505&gt;F1505,1,0)</f>
        <v>0</v>
      </c>
    </row>
    <row r="1506" customFormat="false" ht="15" hidden="false" customHeight="false" outlineLevel="0" collapsed="false">
      <c r="A1506" s="51" t="n">
        <f aca="false">Prices_MTM!A1739</f>
        <v>39897</v>
      </c>
      <c r="B1506" s="43" t="n">
        <f aca="false">Prices_MTM!I1739</f>
        <v>-119000</v>
      </c>
      <c r="C1506" s="43" t="n">
        <f aca="false">-PERCENTILE(Prices_MTM!I1489:I1738,1-Inputs!$B$8)</f>
        <v>402899.999999999</v>
      </c>
      <c r="D1506" s="43" t="n">
        <f aca="false">NORMSINV(Inputs!$B$8)*STDEV(Prices_MTM!I1489:I1738)</f>
        <v>461333.672390396</v>
      </c>
      <c r="E1506" s="43" t="n">
        <f aca="false">-PERCENTILE(Prices_MTM!I1489:I1738,1-Inputs!$B$9)</f>
        <v>591220</v>
      </c>
      <c r="F1506" s="43" t="n">
        <f aca="false">NORMSINV(Inputs!$B$9)*STDEV(Prices_MTM!I1489:I1738)</f>
        <v>652473.016688988</v>
      </c>
      <c r="G1506" s="52" t="n">
        <f aca="false">IF(-B1506&gt;C1506,1,0)</f>
        <v>0</v>
      </c>
      <c r="H1506" s="52" t="n">
        <f aca="false">IF(-B1506&gt;D1506,1,0)</f>
        <v>0</v>
      </c>
      <c r="I1506" s="52" t="n">
        <f aca="false">IF(-B1506&gt;E1506,1,0)</f>
        <v>0</v>
      </c>
      <c r="J1506" s="52" t="n">
        <f aca="false">IF(-B1506&gt;F1506,1,0)</f>
        <v>0</v>
      </c>
    </row>
    <row r="1507" customFormat="false" ht="15" hidden="false" customHeight="false" outlineLevel="0" collapsed="false">
      <c r="A1507" s="51" t="n">
        <f aca="false">Prices_MTM!A1740</f>
        <v>39898</v>
      </c>
      <c r="B1507" s="43" t="n">
        <f aca="false">Prices_MTM!I1740</f>
        <v>141500</v>
      </c>
      <c r="C1507" s="43" t="n">
        <f aca="false">-PERCENTILE(Prices_MTM!I1490:I1739,1-Inputs!$B$8)</f>
        <v>402899.999999999</v>
      </c>
      <c r="D1507" s="43" t="n">
        <f aca="false">NORMSINV(Inputs!$B$8)*STDEV(Prices_MTM!I1490:I1739)</f>
        <v>461268.010053984</v>
      </c>
      <c r="E1507" s="43" t="n">
        <f aca="false">-PERCENTILE(Prices_MTM!I1490:I1739,1-Inputs!$B$9)</f>
        <v>591220</v>
      </c>
      <c r="F1507" s="43" t="n">
        <f aca="false">NORMSINV(Inputs!$B$9)*STDEV(Prices_MTM!I1490:I1739)</f>
        <v>652380.149193539</v>
      </c>
      <c r="G1507" s="52" t="n">
        <f aca="false">IF(-B1507&gt;C1507,1,0)</f>
        <v>0</v>
      </c>
      <c r="H1507" s="52" t="n">
        <f aca="false">IF(-B1507&gt;D1507,1,0)</f>
        <v>0</v>
      </c>
      <c r="I1507" s="52" t="n">
        <f aca="false">IF(-B1507&gt;E1507,1,0)</f>
        <v>0</v>
      </c>
      <c r="J1507" s="52" t="n">
        <f aca="false">IF(-B1507&gt;F1507,1,0)</f>
        <v>0</v>
      </c>
    </row>
    <row r="1508" customFormat="false" ht="15" hidden="false" customHeight="false" outlineLevel="0" collapsed="false">
      <c r="A1508" s="51" t="n">
        <f aca="false">Prices_MTM!A1741</f>
        <v>39899</v>
      </c>
      <c r="B1508" s="43" t="n">
        <f aca="false">Prices_MTM!I1741</f>
        <v>-92000.0000000002</v>
      </c>
      <c r="C1508" s="43" t="n">
        <f aca="false">-PERCENTILE(Prices_MTM!I1491:I1740,1-Inputs!$B$8)</f>
        <v>402899.999999999</v>
      </c>
      <c r="D1508" s="43" t="n">
        <f aca="false">NORMSINV(Inputs!$B$8)*STDEV(Prices_MTM!I1491:I1740)</f>
        <v>461356.970378645</v>
      </c>
      <c r="E1508" s="43" t="n">
        <f aca="false">-PERCENTILE(Prices_MTM!I1491:I1740,1-Inputs!$B$9)</f>
        <v>591220</v>
      </c>
      <c r="F1508" s="43" t="n">
        <f aca="false">NORMSINV(Inputs!$B$9)*STDEV(Prices_MTM!I1491:I1740)</f>
        <v>652505.967478376</v>
      </c>
      <c r="G1508" s="52" t="n">
        <f aca="false">IF(-B1508&gt;C1508,1,0)</f>
        <v>0</v>
      </c>
      <c r="H1508" s="52" t="n">
        <f aca="false">IF(-B1508&gt;D1508,1,0)</f>
        <v>0</v>
      </c>
      <c r="I1508" s="52" t="n">
        <f aca="false">IF(-B1508&gt;E1508,1,0)</f>
        <v>0</v>
      </c>
      <c r="J1508" s="52" t="n">
        <f aca="false">IF(-B1508&gt;F1508,1,0)</f>
        <v>0</v>
      </c>
    </row>
    <row r="1509" customFormat="false" ht="15" hidden="false" customHeight="false" outlineLevel="0" collapsed="false">
      <c r="A1509" s="51" t="n">
        <f aca="false">Prices_MTM!A1742</f>
        <v>39902</v>
      </c>
      <c r="B1509" s="43" t="n">
        <f aca="false">Prices_MTM!I1742</f>
        <v>-303999.999999999</v>
      </c>
      <c r="C1509" s="43" t="n">
        <f aca="false">-PERCENTILE(Prices_MTM!I1492:I1741,1-Inputs!$B$8)</f>
        <v>400875</v>
      </c>
      <c r="D1509" s="43" t="n">
        <f aca="false">NORMSINV(Inputs!$B$8)*STDEV(Prices_MTM!I1492:I1741)</f>
        <v>459754.827975754</v>
      </c>
      <c r="E1509" s="43" t="n">
        <f aca="false">-PERCENTILE(Prices_MTM!I1492:I1741,1-Inputs!$B$9)</f>
        <v>591220</v>
      </c>
      <c r="F1509" s="43" t="n">
        <f aca="false">NORMSINV(Inputs!$B$9)*STDEV(Prices_MTM!I1492:I1741)</f>
        <v>650240.026903599</v>
      </c>
      <c r="G1509" s="52" t="n">
        <f aca="false">IF(-B1509&gt;C1509,1,0)</f>
        <v>0</v>
      </c>
      <c r="H1509" s="52" t="n">
        <f aca="false">IF(-B1509&gt;D1509,1,0)</f>
        <v>0</v>
      </c>
      <c r="I1509" s="52" t="n">
        <f aca="false">IF(-B1509&gt;E1509,1,0)</f>
        <v>0</v>
      </c>
      <c r="J1509" s="52" t="n">
        <f aca="false">IF(-B1509&gt;F1509,1,0)</f>
        <v>0</v>
      </c>
    </row>
    <row r="1510" customFormat="false" ht="15" hidden="false" customHeight="false" outlineLevel="0" collapsed="false">
      <c r="A1510" s="51" t="n">
        <f aca="false">Prices_MTM!A1743</f>
        <v>39903</v>
      </c>
      <c r="B1510" s="43" t="n">
        <f aca="false">Prices_MTM!I1743</f>
        <v>261000</v>
      </c>
      <c r="C1510" s="43" t="n">
        <f aca="false">-PERCENTILE(Prices_MTM!I1493:I1742,1-Inputs!$B$8)</f>
        <v>400875</v>
      </c>
      <c r="D1510" s="43" t="n">
        <f aca="false">NORMSINV(Inputs!$B$8)*STDEV(Prices_MTM!I1493:I1742)</f>
        <v>460573.825549588</v>
      </c>
      <c r="E1510" s="43" t="n">
        <f aca="false">-PERCENTILE(Prices_MTM!I1493:I1742,1-Inputs!$B$9)</f>
        <v>591220</v>
      </c>
      <c r="F1510" s="43" t="n">
        <f aca="false">NORMSINV(Inputs!$B$9)*STDEV(Prices_MTM!I1493:I1742)</f>
        <v>651398.350801553</v>
      </c>
      <c r="G1510" s="52" t="n">
        <f aca="false">IF(-B1510&gt;C1510,1,0)</f>
        <v>0</v>
      </c>
      <c r="H1510" s="52" t="n">
        <f aca="false">IF(-B1510&gt;D1510,1,0)</f>
        <v>0</v>
      </c>
      <c r="I1510" s="52" t="n">
        <f aca="false">IF(-B1510&gt;E1510,1,0)</f>
        <v>0</v>
      </c>
      <c r="J1510" s="52" t="n">
        <f aca="false">IF(-B1510&gt;F1510,1,0)</f>
        <v>0</v>
      </c>
    </row>
    <row r="1511" customFormat="false" ht="15" hidden="false" customHeight="false" outlineLevel="0" collapsed="false">
      <c r="A1511" s="51" t="n">
        <f aca="false">Prices_MTM!A1744</f>
        <v>39904</v>
      </c>
      <c r="B1511" s="43" t="n">
        <f aca="false">Prices_MTM!I1744</f>
        <v>-107500</v>
      </c>
      <c r="C1511" s="43" t="n">
        <f aca="false">-PERCENTILE(Prices_MTM!I1494:I1743,1-Inputs!$B$8)</f>
        <v>400875</v>
      </c>
      <c r="D1511" s="43" t="n">
        <f aca="false">NORMSINV(Inputs!$B$8)*STDEV(Prices_MTM!I1494:I1743)</f>
        <v>459613.566537926</v>
      </c>
      <c r="E1511" s="43" t="n">
        <f aca="false">-PERCENTILE(Prices_MTM!I1494:I1743,1-Inputs!$B$9)</f>
        <v>591220</v>
      </c>
      <c r="F1511" s="43" t="n">
        <f aca="false">NORMSINV(Inputs!$B$9)*STDEV(Prices_MTM!I1494:I1743)</f>
        <v>650040.238156327</v>
      </c>
      <c r="G1511" s="52" t="n">
        <f aca="false">IF(-B1511&gt;C1511,1,0)</f>
        <v>0</v>
      </c>
      <c r="H1511" s="52" t="n">
        <f aca="false">IF(-B1511&gt;D1511,1,0)</f>
        <v>0</v>
      </c>
      <c r="I1511" s="52" t="n">
        <f aca="false">IF(-B1511&gt;E1511,1,0)</f>
        <v>0</v>
      </c>
      <c r="J1511" s="52" t="n">
        <f aca="false">IF(-B1511&gt;F1511,1,0)</f>
        <v>0</v>
      </c>
    </row>
    <row r="1512" customFormat="false" ht="15" hidden="false" customHeight="false" outlineLevel="0" collapsed="false">
      <c r="A1512" s="51" t="n">
        <f aca="false">Prices_MTM!A1745</f>
        <v>39905</v>
      </c>
      <c r="B1512" s="43" t="n">
        <f aca="false">Prices_MTM!I1745</f>
        <v>166500</v>
      </c>
      <c r="C1512" s="43" t="n">
        <f aca="false">-PERCENTILE(Prices_MTM!I1495:I1744,1-Inputs!$B$8)</f>
        <v>400875</v>
      </c>
      <c r="D1512" s="43" t="n">
        <f aca="false">NORMSINV(Inputs!$B$8)*STDEV(Prices_MTM!I1495:I1744)</f>
        <v>458967.384850835</v>
      </c>
      <c r="E1512" s="43" t="n">
        <f aca="false">-PERCENTILE(Prices_MTM!I1495:I1744,1-Inputs!$B$9)</f>
        <v>591220</v>
      </c>
      <c r="F1512" s="43" t="n">
        <f aca="false">NORMSINV(Inputs!$B$9)*STDEV(Prices_MTM!I1495:I1744)</f>
        <v>649126.331064914</v>
      </c>
      <c r="G1512" s="52" t="n">
        <f aca="false">IF(-B1512&gt;C1512,1,0)</f>
        <v>0</v>
      </c>
      <c r="H1512" s="52" t="n">
        <f aca="false">IF(-B1512&gt;D1512,1,0)</f>
        <v>0</v>
      </c>
      <c r="I1512" s="52" t="n">
        <f aca="false">IF(-B1512&gt;E1512,1,0)</f>
        <v>0</v>
      </c>
      <c r="J1512" s="52" t="n">
        <f aca="false">IF(-B1512&gt;F1512,1,0)</f>
        <v>0</v>
      </c>
    </row>
    <row r="1513" customFormat="false" ht="15" hidden="false" customHeight="false" outlineLevel="0" collapsed="false">
      <c r="A1513" s="51" t="n">
        <f aca="false">Prices_MTM!A1746</f>
        <v>39906</v>
      </c>
      <c r="B1513" s="43" t="n">
        <f aca="false">Prices_MTM!I1746</f>
        <v>11500.0000000006</v>
      </c>
      <c r="C1513" s="43" t="n">
        <f aca="false">-PERCENTILE(Prices_MTM!I1496:I1745,1-Inputs!$B$8)</f>
        <v>400875</v>
      </c>
      <c r="D1513" s="43" t="n">
        <f aca="false">NORMSINV(Inputs!$B$8)*STDEV(Prices_MTM!I1496:I1745)</f>
        <v>458697.602758654</v>
      </c>
      <c r="E1513" s="43" t="n">
        <f aca="false">-PERCENTILE(Prices_MTM!I1496:I1745,1-Inputs!$B$9)</f>
        <v>591220</v>
      </c>
      <c r="F1513" s="43" t="n">
        <f aca="false">NORMSINV(Inputs!$B$9)*STDEV(Prices_MTM!I1496:I1745)</f>
        <v>648744.773103576</v>
      </c>
      <c r="G1513" s="52" t="n">
        <f aca="false">IF(-B1513&gt;C1513,1,0)</f>
        <v>0</v>
      </c>
      <c r="H1513" s="52" t="n">
        <f aca="false">IF(-B1513&gt;D1513,1,0)</f>
        <v>0</v>
      </c>
      <c r="I1513" s="52" t="n">
        <f aca="false">IF(-B1513&gt;E1513,1,0)</f>
        <v>0</v>
      </c>
      <c r="J1513" s="52" t="n">
        <f aca="false">IF(-B1513&gt;F1513,1,0)</f>
        <v>0</v>
      </c>
    </row>
    <row r="1514" customFormat="false" ht="15" hidden="false" customHeight="false" outlineLevel="0" collapsed="false">
      <c r="A1514" s="51" t="n">
        <f aca="false">Prices_MTM!A1747</f>
        <v>39909</v>
      </c>
      <c r="B1514" s="43" t="n">
        <f aca="false">Prices_MTM!I1747</f>
        <v>-163500</v>
      </c>
      <c r="C1514" s="43" t="n">
        <f aca="false">-PERCENTILE(Prices_MTM!I1497:I1746,1-Inputs!$B$8)</f>
        <v>400875</v>
      </c>
      <c r="D1514" s="43" t="n">
        <f aca="false">NORMSINV(Inputs!$B$8)*STDEV(Prices_MTM!I1497:I1746)</f>
        <v>458573.675330225</v>
      </c>
      <c r="E1514" s="43" t="n">
        <f aca="false">-PERCENTILE(Prices_MTM!I1497:I1746,1-Inputs!$B$9)</f>
        <v>591220</v>
      </c>
      <c r="F1514" s="43" t="n">
        <f aca="false">NORMSINV(Inputs!$B$9)*STDEV(Prices_MTM!I1497:I1746)</f>
        <v>648569.500176587</v>
      </c>
      <c r="G1514" s="52" t="n">
        <f aca="false">IF(-B1514&gt;C1514,1,0)</f>
        <v>0</v>
      </c>
      <c r="H1514" s="52" t="n">
        <f aca="false">IF(-B1514&gt;D1514,1,0)</f>
        <v>0</v>
      </c>
      <c r="I1514" s="52" t="n">
        <f aca="false">IF(-B1514&gt;E1514,1,0)</f>
        <v>0</v>
      </c>
      <c r="J1514" s="52" t="n">
        <f aca="false">IF(-B1514&gt;F1514,1,0)</f>
        <v>0</v>
      </c>
    </row>
    <row r="1515" customFormat="false" ht="15" hidden="false" customHeight="false" outlineLevel="0" collapsed="false">
      <c r="A1515" s="51" t="n">
        <f aca="false">Prices_MTM!A1748</f>
        <v>39910</v>
      </c>
      <c r="B1515" s="43" t="n">
        <f aca="false">Prices_MTM!I1748</f>
        <v>-182500</v>
      </c>
      <c r="C1515" s="43" t="n">
        <f aca="false">-PERCENTILE(Prices_MTM!I1498:I1747,1-Inputs!$B$8)</f>
        <v>400875</v>
      </c>
      <c r="D1515" s="43" t="n">
        <f aca="false">NORMSINV(Inputs!$B$8)*STDEV(Prices_MTM!I1498:I1747)</f>
        <v>458840.852857136</v>
      </c>
      <c r="E1515" s="43" t="n">
        <f aca="false">-PERCENTILE(Prices_MTM!I1498:I1747,1-Inputs!$B$9)</f>
        <v>591220</v>
      </c>
      <c r="F1515" s="43" t="n">
        <f aca="false">NORMSINV(Inputs!$B$9)*STDEV(Prices_MTM!I1498:I1747)</f>
        <v>648947.37445156</v>
      </c>
      <c r="G1515" s="52" t="n">
        <f aca="false">IF(-B1515&gt;C1515,1,0)</f>
        <v>0</v>
      </c>
      <c r="H1515" s="52" t="n">
        <f aca="false">IF(-B1515&gt;D1515,1,0)</f>
        <v>0</v>
      </c>
      <c r="I1515" s="52" t="n">
        <f aca="false">IF(-B1515&gt;E1515,1,0)</f>
        <v>0</v>
      </c>
      <c r="J1515" s="52" t="n">
        <f aca="false">IF(-B1515&gt;F1515,1,0)</f>
        <v>0</v>
      </c>
    </row>
    <row r="1516" customFormat="false" ht="15" hidden="false" customHeight="false" outlineLevel="0" collapsed="false">
      <c r="A1516" s="51" t="n">
        <f aca="false">Prices_MTM!A1749</f>
        <v>39911</v>
      </c>
      <c r="B1516" s="43" t="n">
        <f aca="false">Prices_MTM!I1749</f>
        <v>-48000.0000000008</v>
      </c>
      <c r="C1516" s="43" t="n">
        <f aca="false">-PERCENTILE(Prices_MTM!I1499:I1748,1-Inputs!$B$8)</f>
        <v>400875</v>
      </c>
      <c r="D1516" s="43" t="n">
        <f aca="false">NORMSINV(Inputs!$B$8)*STDEV(Prices_MTM!I1499:I1748)</f>
        <v>458990.339091298</v>
      </c>
      <c r="E1516" s="43" t="n">
        <f aca="false">-PERCENTILE(Prices_MTM!I1499:I1748,1-Inputs!$B$9)</f>
        <v>591220</v>
      </c>
      <c r="F1516" s="43" t="n">
        <f aca="false">NORMSINV(Inputs!$B$9)*STDEV(Prices_MTM!I1499:I1748)</f>
        <v>649158.795685246</v>
      </c>
      <c r="G1516" s="52" t="n">
        <f aca="false">IF(-B1516&gt;C1516,1,0)</f>
        <v>0</v>
      </c>
      <c r="H1516" s="52" t="n">
        <f aca="false">IF(-B1516&gt;D1516,1,0)</f>
        <v>0</v>
      </c>
      <c r="I1516" s="52" t="n">
        <f aca="false">IF(-B1516&gt;E1516,1,0)</f>
        <v>0</v>
      </c>
      <c r="J1516" s="52" t="n">
        <f aca="false">IF(-B1516&gt;F1516,1,0)</f>
        <v>0</v>
      </c>
    </row>
    <row r="1517" customFormat="false" ht="15" hidden="false" customHeight="false" outlineLevel="0" collapsed="false">
      <c r="A1517" s="51" t="n">
        <f aca="false">Prices_MTM!A1750</f>
        <v>39912</v>
      </c>
      <c r="B1517" s="43" t="n">
        <f aca="false">Prices_MTM!I1750</f>
        <v>273500.000000001</v>
      </c>
      <c r="C1517" s="43" t="n">
        <f aca="false">-PERCENTILE(Prices_MTM!I1500:I1749,1-Inputs!$B$8)</f>
        <v>400875</v>
      </c>
      <c r="D1517" s="43" t="n">
        <f aca="false">NORMSINV(Inputs!$B$8)*STDEV(Prices_MTM!I1500:I1749)</f>
        <v>458955.788281517</v>
      </c>
      <c r="E1517" s="43" t="n">
        <f aca="false">-PERCENTILE(Prices_MTM!I1500:I1749,1-Inputs!$B$9)</f>
        <v>591220</v>
      </c>
      <c r="F1517" s="43" t="n">
        <f aca="false">NORMSINV(Inputs!$B$9)*STDEV(Prices_MTM!I1500:I1749)</f>
        <v>649109.929815625</v>
      </c>
      <c r="G1517" s="52" t="n">
        <f aca="false">IF(-B1517&gt;C1517,1,0)</f>
        <v>0</v>
      </c>
      <c r="H1517" s="52" t="n">
        <f aca="false">IF(-B1517&gt;D1517,1,0)</f>
        <v>0</v>
      </c>
      <c r="I1517" s="52" t="n">
        <f aca="false">IF(-B1517&gt;E1517,1,0)</f>
        <v>0</v>
      </c>
      <c r="J1517" s="52" t="n">
        <f aca="false">IF(-B1517&gt;F1517,1,0)</f>
        <v>0</v>
      </c>
    </row>
    <row r="1518" customFormat="false" ht="15" hidden="false" customHeight="false" outlineLevel="0" collapsed="false">
      <c r="A1518" s="51" t="n">
        <f aca="false">Prices_MTM!A1751</f>
        <v>39916</v>
      </c>
      <c r="B1518" s="43" t="n">
        <f aca="false">Prices_MTM!I1751</f>
        <v>-122000</v>
      </c>
      <c r="C1518" s="43" t="n">
        <f aca="false">-PERCENTILE(Prices_MTM!I1501:I1750,1-Inputs!$B$8)</f>
        <v>400875</v>
      </c>
      <c r="D1518" s="43" t="n">
        <f aca="false">NORMSINV(Inputs!$B$8)*STDEV(Prices_MTM!I1501:I1750)</f>
        <v>459913.277439511</v>
      </c>
      <c r="E1518" s="43" t="n">
        <f aca="false">-PERCENTILE(Prices_MTM!I1501:I1750,1-Inputs!$B$9)</f>
        <v>591220</v>
      </c>
      <c r="F1518" s="43" t="n">
        <f aca="false">NORMSINV(Inputs!$B$9)*STDEV(Prices_MTM!I1501:I1750)</f>
        <v>650464.12500395</v>
      </c>
      <c r="G1518" s="52" t="n">
        <f aca="false">IF(-B1518&gt;C1518,1,0)</f>
        <v>0</v>
      </c>
      <c r="H1518" s="52" t="n">
        <f aca="false">IF(-B1518&gt;D1518,1,0)</f>
        <v>0</v>
      </c>
      <c r="I1518" s="52" t="n">
        <f aca="false">IF(-B1518&gt;E1518,1,0)</f>
        <v>0</v>
      </c>
      <c r="J1518" s="52" t="n">
        <f aca="false">IF(-B1518&gt;F1518,1,0)</f>
        <v>0</v>
      </c>
    </row>
    <row r="1519" customFormat="false" ht="15" hidden="false" customHeight="false" outlineLevel="0" collapsed="false">
      <c r="A1519" s="51" t="n">
        <f aca="false">Prices_MTM!A1752</f>
        <v>39917</v>
      </c>
      <c r="B1519" s="43" t="n">
        <f aca="false">Prices_MTM!I1752</f>
        <v>-137500</v>
      </c>
      <c r="C1519" s="43" t="n">
        <f aca="false">-PERCENTILE(Prices_MTM!I1502:I1751,1-Inputs!$B$8)</f>
        <v>400875</v>
      </c>
      <c r="D1519" s="43" t="n">
        <f aca="false">NORMSINV(Inputs!$B$8)*STDEV(Prices_MTM!I1502:I1751)</f>
        <v>459908.65667736</v>
      </c>
      <c r="E1519" s="43" t="n">
        <f aca="false">-PERCENTILE(Prices_MTM!I1502:I1751,1-Inputs!$B$9)</f>
        <v>591220</v>
      </c>
      <c r="F1519" s="43" t="n">
        <f aca="false">NORMSINV(Inputs!$B$9)*STDEV(Prices_MTM!I1502:I1751)</f>
        <v>650457.58977186</v>
      </c>
      <c r="G1519" s="52" t="n">
        <f aca="false">IF(-B1519&gt;C1519,1,0)</f>
        <v>0</v>
      </c>
      <c r="H1519" s="52" t="n">
        <f aca="false">IF(-B1519&gt;D1519,1,0)</f>
        <v>0</v>
      </c>
      <c r="I1519" s="52" t="n">
        <f aca="false">IF(-B1519&gt;E1519,1,0)</f>
        <v>0</v>
      </c>
      <c r="J1519" s="52" t="n">
        <f aca="false">IF(-B1519&gt;F1519,1,0)</f>
        <v>0</v>
      </c>
    </row>
    <row r="1520" customFormat="false" ht="15" hidden="false" customHeight="false" outlineLevel="0" collapsed="false">
      <c r="A1520" s="51" t="n">
        <f aca="false">Prices_MTM!A1753</f>
        <v>39918</v>
      </c>
      <c r="B1520" s="43" t="n">
        <f aca="false">Prices_MTM!I1753</f>
        <v>12500</v>
      </c>
      <c r="C1520" s="43" t="n">
        <f aca="false">-PERCENTILE(Prices_MTM!I1503:I1752,1-Inputs!$B$8)</f>
        <v>400875</v>
      </c>
      <c r="D1520" s="43" t="n">
        <f aca="false">NORMSINV(Inputs!$B$8)*STDEV(Prices_MTM!I1503:I1752)</f>
        <v>459986.946506981</v>
      </c>
      <c r="E1520" s="43" t="n">
        <f aca="false">-PERCENTILE(Prices_MTM!I1503:I1752,1-Inputs!$B$9)</f>
        <v>591220</v>
      </c>
      <c r="F1520" s="43" t="n">
        <f aca="false">NORMSINV(Inputs!$B$9)*STDEV(Prices_MTM!I1503:I1752)</f>
        <v>650568.31657193</v>
      </c>
      <c r="G1520" s="52" t="n">
        <f aca="false">IF(-B1520&gt;C1520,1,0)</f>
        <v>0</v>
      </c>
      <c r="H1520" s="52" t="n">
        <f aca="false">IF(-B1520&gt;D1520,1,0)</f>
        <v>0</v>
      </c>
      <c r="I1520" s="52" t="n">
        <f aca="false">IF(-B1520&gt;E1520,1,0)</f>
        <v>0</v>
      </c>
      <c r="J1520" s="52" t="n">
        <f aca="false">IF(-B1520&gt;F1520,1,0)</f>
        <v>0</v>
      </c>
    </row>
    <row r="1521" customFormat="false" ht="15" hidden="false" customHeight="false" outlineLevel="0" collapsed="false">
      <c r="A1521" s="51" t="n">
        <f aca="false">Prices_MTM!A1754</f>
        <v>39919</v>
      </c>
      <c r="B1521" s="43" t="n">
        <f aca="false">Prices_MTM!I1754</f>
        <v>45000.0000000003</v>
      </c>
      <c r="C1521" s="43" t="n">
        <f aca="false">-PERCENTILE(Prices_MTM!I1504:I1753,1-Inputs!$B$8)</f>
        <v>400875</v>
      </c>
      <c r="D1521" s="43" t="n">
        <f aca="false">NORMSINV(Inputs!$B$8)*STDEV(Prices_MTM!I1504:I1753)</f>
        <v>459848.147846249</v>
      </c>
      <c r="E1521" s="43" t="n">
        <f aca="false">-PERCENTILE(Prices_MTM!I1504:I1753,1-Inputs!$B$9)</f>
        <v>591220</v>
      </c>
      <c r="F1521" s="43" t="n">
        <f aca="false">NORMSINV(Inputs!$B$9)*STDEV(Prices_MTM!I1504:I1753)</f>
        <v>650372.010977304</v>
      </c>
      <c r="G1521" s="52" t="n">
        <f aca="false">IF(-B1521&gt;C1521,1,0)</f>
        <v>0</v>
      </c>
      <c r="H1521" s="52" t="n">
        <f aca="false">IF(-B1521&gt;D1521,1,0)</f>
        <v>0</v>
      </c>
      <c r="I1521" s="52" t="n">
        <f aca="false">IF(-B1521&gt;E1521,1,0)</f>
        <v>0</v>
      </c>
      <c r="J1521" s="52" t="n">
        <f aca="false">IF(-B1521&gt;F1521,1,0)</f>
        <v>0</v>
      </c>
    </row>
    <row r="1522" customFormat="false" ht="15" hidden="false" customHeight="false" outlineLevel="0" collapsed="false">
      <c r="A1522" s="51" t="n">
        <f aca="false">Prices_MTM!A1755</f>
        <v>39920</v>
      </c>
      <c r="B1522" s="43" t="n">
        <f aca="false">Prices_MTM!I1755</f>
        <v>29499.9999999998</v>
      </c>
      <c r="C1522" s="43" t="n">
        <f aca="false">-PERCENTILE(Prices_MTM!I1505:I1754,1-Inputs!$B$8)</f>
        <v>400875</v>
      </c>
      <c r="D1522" s="43" t="n">
        <f aca="false">NORMSINV(Inputs!$B$8)*STDEV(Prices_MTM!I1505:I1754)</f>
        <v>459889.156794731</v>
      </c>
      <c r="E1522" s="43" t="n">
        <f aca="false">-PERCENTILE(Prices_MTM!I1505:I1754,1-Inputs!$B$9)</f>
        <v>591220</v>
      </c>
      <c r="F1522" s="43" t="n">
        <f aca="false">NORMSINV(Inputs!$B$9)*STDEV(Prices_MTM!I1505:I1754)</f>
        <v>650430.010715733</v>
      </c>
      <c r="G1522" s="52" t="n">
        <f aca="false">IF(-B1522&gt;C1522,1,0)</f>
        <v>0</v>
      </c>
      <c r="H1522" s="52" t="n">
        <f aca="false">IF(-B1522&gt;D1522,1,0)</f>
        <v>0</v>
      </c>
      <c r="I1522" s="52" t="n">
        <f aca="false">IF(-B1522&gt;E1522,1,0)</f>
        <v>0</v>
      </c>
      <c r="J1522" s="52" t="n">
        <f aca="false">IF(-B1522&gt;F1522,1,0)</f>
        <v>0</v>
      </c>
    </row>
    <row r="1523" customFormat="false" ht="15" hidden="false" customHeight="false" outlineLevel="0" collapsed="false">
      <c r="A1523" s="51" t="n">
        <f aca="false">Prices_MTM!A1756</f>
        <v>39923</v>
      </c>
      <c r="B1523" s="43" t="n">
        <f aca="false">Prices_MTM!I1756</f>
        <v>-306000</v>
      </c>
      <c r="C1523" s="43" t="n">
        <f aca="false">-PERCENTILE(Prices_MTM!I1506:I1755,1-Inputs!$B$8)</f>
        <v>400875</v>
      </c>
      <c r="D1523" s="43" t="n">
        <f aca="false">NORMSINV(Inputs!$B$8)*STDEV(Prices_MTM!I1506:I1755)</f>
        <v>459319.39706317</v>
      </c>
      <c r="E1523" s="43" t="n">
        <f aca="false">-PERCENTILE(Prices_MTM!I1506:I1755,1-Inputs!$B$9)</f>
        <v>591220</v>
      </c>
      <c r="F1523" s="43" t="n">
        <f aca="false">NORMSINV(Inputs!$B$9)*STDEV(Prices_MTM!I1506:I1755)</f>
        <v>649624.188654419</v>
      </c>
      <c r="G1523" s="52" t="n">
        <f aca="false">IF(-B1523&gt;C1523,1,0)</f>
        <v>0</v>
      </c>
      <c r="H1523" s="52" t="n">
        <f aca="false">IF(-B1523&gt;D1523,1,0)</f>
        <v>0</v>
      </c>
      <c r="I1523" s="52" t="n">
        <f aca="false">IF(-B1523&gt;E1523,1,0)</f>
        <v>0</v>
      </c>
      <c r="J1523" s="52" t="n">
        <f aca="false">IF(-B1523&gt;F1523,1,0)</f>
        <v>0</v>
      </c>
    </row>
    <row r="1524" customFormat="false" ht="15" hidden="false" customHeight="false" outlineLevel="0" collapsed="false">
      <c r="A1524" s="51" t="n">
        <f aca="false">Prices_MTM!A1757</f>
        <v>39924</v>
      </c>
      <c r="B1524" s="43" t="n">
        <f aca="false">Prices_MTM!I1757</f>
        <v>101500</v>
      </c>
      <c r="C1524" s="43" t="n">
        <f aca="false">-PERCENTILE(Prices_MTM!I1507:I1756,1-Inputs!$B$8)</f>
        <v>400875</v>
      </c>
      <c r="D1524" s="43" t="n">
        <f aca="false">NORMSINV(Inputs!$B$8)*STDEV(Prices_MTM!I1507:I1756)</f>
        <v>460252.905941347</v>
      </c>
      <c r="E1524" s="43" t="n">
        <f aca="false">-PERCENTILE(Prices_MTM!I1507:I1756,1-Inputs!$B$9)</f>
        <v>591220</v>
      </c>
      <c r="F1524" s="43" t="n">
        <f aca="false">NORMSINV(Inputs!$B$9)*STDEV(Prices_MTM!I1507:I1756)</f>
        <v>650944.468075372</v>
      </c>
      <c r="G1524" s="52" t="n">
        <f aca="false">IF(-B1524&gt;C1524,1,0)</f>
        <v>0</v>
      </c>
      <c r="H1524" s="52" t="n">
        <f aca="false">IF(-B1524&gt;D1524,1,0)</f>
        <v>0</v>
      </c>
      <c r="I1524" s="52" t="n">
        <f aca="false">IF(-B1524&gt;E1524,1,0)</f>
        <v>0</v>
      </c>
      <c r="J1524" s="52" t="n">
        <f aca="false">IF(-B1524&gt;F1524,1,0)</f>
        <v>0</v>
      </c>
    </row>
    <row r="1525" customFormat="false" ht="15" hidden="false" customHeight="false" outlineLevel="0" collapsed="false">
      <c r="A1525" s="51" t="n">
        <f aca="false">Prices_MTM!A1758</f>
        <v>39925</v>
      </c>
      <c r="B1525" s="43" t="n">
        <f aca="false">Prices_MTM!I1758</f>
        <v>85499.9999999997</v>
      </c>
      <c r="C1525" s="43" t="n">
        <f aca="false">-PERCENTILE(Prices_MTM!I1508:I1757,1-Inputs!$B$8)</f>
        <v>400875</v>
      </c>
      <c r="D1525" s="43" t="n">
        <f aca="false">NORMSINV(Inputs!$B$8)*STDEV(Prices_MTM!I1508:I1757)</f>
        <v>460348.700038183</v>
      </c>
      <c r="E1525" s="43" t="n">
        <f aca="false">-PERCENTILE(Prices_MTM!I1508:I1757,1-Inputs!$B$9)</f>
        <v>591220</v>
      </c>
      <c r="F1525" s="43" t="n">
        <f aca="false">NORMSINV(Inputs!$B$9)*STDEV(Prices_MTM!I1508:I1757)</f>
        <v>651079.951494606</v>
      </c>
      <c r="G1525" s="52" t="n">
        <f aca="false">IF(-B1525&gt;C1525,1,0)</f>
        <v>0</v>
      </c>
      <c r="H1525" s="52" t="n">
        <f aca="false">IF(-B1525&gt;D1525,1,0)</f>
        <v>0</v>
      </c>
      <c r="I1525" s="52" t="n">
        <f aca="false">IF(-B1525&gt;E1525,1,0)</f>
        <v>0</v>
      </c>
      <c r="J1525" s="52" t="n">
        <f aca="false">IF(-B1525&gt;F1525,1,0)</f>
        <v>0</v>
      </c>
    </row>
    <row r="1526" customFormat="false" ht="15" hidden="false" customHeight="false" outlineLevel="0" collapsed="false">
      <c r="A1526" s="51" t="n">
        <f aca="false">Prices_MTM!A1759</f>
        <v>39926</v>
      </c>
      <c r="B1526" s="43" t="n">
        <f aca="false">Prices_MTM!I1759</f>
        <v>115500</v>
      </c>
      <c r="C1526" s="43" t="n">
        <f aca="false">-PERCENTILE(Prices_MTM!I1509:I1758,1-Inputs!$B$8)</f>
        <v>400875</v>
      </c>
      <c r="D1526" s="43" t="n">
        <f aca="false">NORMSINV(Inputs!$B$8)*STDEV(Prices_MTM!I1509:I1758)</f>
        <v>460422.306315815</v>
      </c>
      <c r="E1526" s="43" t="n">
        <f aca="false">-PERCENTILE(Prices_MTM!I1509:I1758,1-Inputs!$B$9)</f>
        <v>591220</v>
      </c>
      <c r="F1526" s="43" t="n">
        <f aca="false">NORMSINV(Inputs!$B$9)*STDEV(Prices_MTM!I1509:I1758)</f>
        <v>651184.054257721</v>
      </c>
      <c r="G1526" s="52" t="n">
        <f aca="false">IF(-B1526&gt;C1526,1,0)</f>
        <v>0</v>
      </c>
      <c r="H1526" s="52" t="n">
        <f aca="false">IF(-B1526&gt;D1526,1,0)</f>
        <v>0</v>
      </c>
      <c r="I1526" s="52" t="n">
        <f aca="false">IF(-B1526&gt;E1526,1,0)</f>
        <v>0</v>
      </c>
      <c r="J1526" s="52" t="n">
        <f aca="false">IF(-B1526&gt;F1526,1,0)</f>
        <v>0</v>
      </c>
    </row>
    <row r="1527" customFormat="false" ht="15" hidden="false" customHeight="false" outlineLevel="0" collapsed="false">
      <c r="A1527" s="51" t="n">
        <f aca="false">Prices_MTM!A1760</f>
        <v>39927</v>
      </c>
      <c r="B1527" s="43" t="n">
        <f aca="false">Prices_MTM!I1760</f>
        <v>119000</v>
      </c>
      <c r="C1527" s="43" t="n">
        <f aca="false">-PERCENTILE(Prices_MTM!I1510:I1759,1-Inputs!$B$8)</f>
        <v>400875</v>
      </c>
      <c r="D1527" s="43" t="n">
        <f aca="false">NORMSINV(Inputs!$B$8)*STDEV(Prices_MTM!I1510:I1759)</f>
        <v>460245.524555532</v>
      </c>
      <c r="E1527" s="43" t="n">
        <f aca="false">-PERCENTILE(Prices_MTM!I1510:I1759,1-Inputs!$B$9)</f>
        <v>591220</v>
      </c>
      <c r="F1527" s="43" t="n">
        <f aca="false">NORMSINV(Inputs!$B$9)*STDEV(Prices_MTM!I1510:I1759)</f>
        <v>650934.028440551</v>
      </c>
      <c r="G1527" s="52" t="n">
        <f aca="false">IF(-B1527&gt;C1527,1,0)</f>
        <v>0</v>
      </c>
      <c r="H1527" s="52" t="n">
        <f aca="false">IF(-B1527&gt;D1527,1,0)</f>
        <v>0</v>
      </c>
      <c r="I1527" s="52" t="n">
        <f aca="false">IF(-B1527&gt;E1527,1,0)</f>
        <v>0</v>
      </c>
      <c r="J1527" s="52" t="n">
        <f aca="false">IF(-B1527&gt;F1527,1,0)</f>
        <v>0</v>
      </c>
    </row>
    <row r="1528" customFormat="false" ht="15" hidden="false" customHeight="false" outlineLevel="0" collapsed="false">
      <c r="A1528" s="51" t="n">
        <f aca="false">Prices_MTM!A1761</f>
        <v>39930</v>
      </c>
      <c r="B1528" s="43" t="n">
        <f aca="false">Prices_MTM!I1761</f>
        <v>-55000.0000000001</v>
      </c>
      <c r="C1528" s="43" t="n">
        <f aca="false">-PERCENTILE(Prices_MTM!I1511:I1760,1-Inputs!$B$8)</f>
        <v>400875</v>
      </c>
      <c r="D1528" s="43" t="n">
        <f aca="false">NORMSINV(Inputs!$B$8)*STDEV(Prices_MTM!I1511:I1760)</f>
        <v>460073.702905874</v>
      </c>
      <c r="E1528" s="43" t="n">
        <f aca="false">-PERCENTILE(Prices_MTM!I1511:I1760,1-Inputs!$B$9)</f>
        <v>591220</v>
      </c>
      <c r="F1528" s="43" t="n">
        <f aca="false">NORMSINV(Inputs!$B$9)*STDEV(Prices_MTM!I1511:I1760)</f>
        <v>650691.017802495</v>
      </c>
      <c r="G1528" s="52" t="n">
        <f aca="false">IF(-B1528&gt;C1528,1,0)</f>
        <v>0</v>
      </c>
      <c r="H1528" s="52" t="n">
        <f aca="false">IF(-B1528&gt;D1528,1,0)</f>
        <v>0</v>
      </c>
      <c r="I1528" s="52" t="n">
        <f aca="false">IF(-B1528&gt;E1528,1,0)</f>
        <v>0</v>
      </c>
      <c r="J1528" s="52" t="n">
        <f aca="false">IF(-B1528&gt;F1528,1,0)</f>
        <v>0</v>
      </c>
    </row>
    <row r="1529" customFormat="false" ht="15" hidden="false" customHeight="false" outlineLevel="0" collapsed="false">
      <c r="A1529" s="51" t="n">
        <f aca="false">Prices_MTM!A1762</f>
        <v>39931</v>
      </c>
      <c r="B1529" s="43" t="n">
        <f aca="false">Prices_MTM!I1762</f>
        <v>-26500.0000000001</v>
      </c>
      <c r="C1529" s="43" t="n">
        <f aca="false">-PERCENTILE(Prices_MTM!I1512:I1761,1-Inputs!$B$8)</f>
        <v>400875</v>
      </c>
      <c r="D1529" s="43" t="n">
        <f aca="false">NORMSINV(Inputs!$B$8)*STDEV(Prices_MTM!I1512:I1761)</f>
        <v>460085.442848601</v>
      </c>
      <c r="E1529" s="43" t="n">
        <f aca="false">-PERCENTILE(Prices_MTM!I1512:I1761,1-Inputs!$B$9)</f>
        <v>591220</v>
      </c>
      <c r="F1529" s="43" t="n">
        <f aca="false">NORMSINV(Inputs!$B$9)*STDEV(Prices_MTM!I1512:I1761)</f>
        <v>650707.621827532</v>
      </c>
      <c r="G1529" s="52" t="n">
        <f aca="false">IF(-B1529&gt;C1529,1,0)</f>
        <v>0</v>
      </c>
      <c r="H1529" s="52" t="n">
        <f aca="false">IF(-B1529&gt;D1529,1,0)</f>
        <v>0</v>
      </c>
      <c r="I1529" s="52" t="n">
        <f aca="false">IF(-B1529&gt;E1529,1,0)</f>
        <v>0</v>
      </c>
      <c r="J1529" s="52" t="n">
        <f aca="false">IF(-B1529&gt;F1529,1,0)</f>
        <v>0</v>
      </c>
    </row>
    <row r="1530" customFormat="false" ht="15" hidden="false" customHeight="false" outlineLevel="0" collapsed="false">
      <c r="A1530" s="51" t="n">
        <f aca="false">Prices_MTM!A1763</f>
        <v>39932</v>
      </c>
      <c r="B1530" s="43" t="n">
        <f aca="false">Prices_MTM!I1763</f>
        <v>39000.0000000001</v>
      </c>
      <c r="C1530" s="43" t="n">
        <f aca="false">-PERCENTILE(Prices_MTM!I1513:I1762,1-Inputs!$B$8)</f>
        <v>400875</v>
      </c>
      <c r="D1530" s="43" t="n">
        <f aca="false">NORMSINV(Inputs!$B$8)*STDEV(Prices_MTM!I1513:I1762)</f>
        <v>459590.801719442</v>
      </c>
      <c r="E1530" s="43" t="n">
        <f aca="false">-PERCENTILE(Prices_MTM!I1513:I1762,1-Inputs!$B$9)</f>
        <v>591220</v>
      </c>
      <c r="F1530" s="43" t="n">
        <f aca="false">NORMSINV(Inputs!$B$9)*STDEV(Prices_MTM!I1513:I1762)</f>
        <v>650008.041439114</v>
      </c>
      <c r="G1530" s="52" t="n">
        <f aca="false">IF(-B1530&gt;C1530,1,0)</f>
        <v>0</v>
      </c>
      <c r="H1530" s="52" t="n">
        <f aca="false">IF(-B1530&gt;D1530,1,0)</f>
        <v>0</v>
      </c>
      <c r="I1530" s="52" t="n">
        <f aca="false">IF(-B1530&gt;E1530,1,0)</f>
        <v>0</v>
      </c>
      <c r="J1530" s="52" t="n">
        <f aca="false">IF(-B1530&gt;F1530,1,0)</f>
        <v>0</v>
      </c>
    </row>
    <row r="1531" customFormat="false" ht="15" hidden="false" customHeight="false" outlineLevel="0" collapsed="false">
      <c r="A1531" s="51" t="n">
        <f aca="false">Prices_MTM!A1764</f>
        <v>39933</v>
      </c>
      <c r="B1531" s="43" t="n">
        <f aca="false">Prices_MTM!I1764</f>
        <v>12000.0000000005</v>
      </c>
      <c r="C1531" s="43" t="n">
        <f aca="false">-PERCENTILE(Prices_MTM!I1514:I1763,1-Inputs!$B$8)</f>
        <v>400875</v>
      </c>
      <c r="D1531" s="43" t="n">
        <f aca="false">NORMSINV(Inputs!$B$8)*STDEV(Prices_MTM!I1514:I1763)</f>
        <v>459597.640773133</v>
      </c>
      <c r="E1531" s="43" t="n">
        <f aca="false">-PERCENTILE(Prices_MTM!I1514:I1763,1-Inputs!$B$9)</f>
        <v>591220</v>
      </c>
      <c r="F1531" s="43" t="n">
        <f aca="false">NORMSINV(Inputs!$B$9)*STDEV(Prices_MTM!I1514:I1763)</f>
        <v>650017.714043263</v>
      </c>
      <c r="G1531" s="52" t="n">
        <f aca="false">IF(-B1531&gt;C1531,1,0)</f>
        <v>0</v>
      </c>
      <c r="H1531" s="52" t="n">
        <f aca="false">IF(-B1531&gt;D1531,1,0)</f>
        <v>0</v>
      </c>
      <c r="I1531" s="52" t="n">
        <f aca="false">IF(-B1531&gt;E1531,1,0)</f>
        <v>0</v>
      </c>
      <c r="J1531" s="52" t="n">
        <f aca="false">IF(-B1531&gt;F1531,1,0)</f>
        <v>0</v>
      </c>
    </row>
    <row r="1532" customFormat="false" ht="15" hidden="false" customHeight="false" outlineLevel="0" collapsed="false">
      <c r="A1532" s="51" t="n">
        <f aca="false">Prices_MTM!A1765</f>
        <v>39934</v>
      </c>
      <c r="B1532" s="43" t="n">
        <f aca="false">Prices_MTM!I1765</f>
        <v>110500</v>
      </c>
      <c r="C1532" s="43" t="n">
        <f aca="false">-PERCENTILE(Prices_MTM!I1515:I1764,1-Inputs!$B$8)</f>
        <v>400875</v>
      </c>
      <c r="D1532" s="43" t="n">
        <f aca="false">NORMSINV(Inputs!$B$8)*STDEV(Prices_MTM!I1515:I1764)</f>
        <v>459499.979173376</v>
      </c>
      <c r="E1532" s="43" t="n">
        <f aca="false">-PERCENTILE(Prices_MTM!I1515:I1764,1-Inputs!$B$9)</f>
        <v>591220</v>
      </c>
      <c r="F1532" s="43" t="n">
        <f aca="false">NORMSINV(Inputs!$B$9)*STDEV(Prices_MTM!I1515:I1764)</f>
        <v>649879.589379008</v>
      </c>
      <c r="G1532" s="52" t="n">
        <f aca="false">IF(-B1532&gt;C1532,1,0)</f>
        <v>0</v>
      </c>
      <c r="H1532" s="52" t="n">
        <f aca="false">IF(-B1532&gt;D1532,1,0)</f>
        <v>0</v>
      </c>
      <c r="I1532" s="52" t="n">
        <f aca="false">IF(-B1532&gt;E1532,1,0)</f>
        <v>0</v>
      </c>
      <c r="J1532" s="52" t="n">
        <f aca="false">IF(-B1532&gt;F1532,1,0)</f>
        <v>0</v>
      </c>
    </row>
    <row r="1533" customFormat="false" ht="15" hidden="false" customHeight="false" outlineLevel="0" collapsed="false">
      <c r="A1533" s="51" t="n">
        <f aca="false">Prices_MTM!A1766</f>
        <v>39937</v>
      </c>
      <c r="B1533" s="43" t="n">
        <f aca="false">Prices_MTM!I1766</f>
        <v>151500</v>
      </c>
      <c r="C1533" s="43" t="n">
        <f aca="false">-PERCENTILE(Prices_MTM!I1516:I1765,1-Inputs!$B$8)</f>
        <v>400875</v>
      </c>
      <c r="D1533" s="43" t="n">
        <f aca="false">NORMSINV(Inputs!$B$8)*STDEV(Prices_MTM!I1516:I1765)</f>
        <v>459384.675321943</v>
      </c>
      <c r="E1533" s="43" t="n">
        <f aca="false">-PERCENTILE(Prices_MTM!I1516:I1765,1-Inputs!$B$9)</f>
        <v>591220</v>
      </c>
      <c r="F1533" s="43" t="n">
        <f aca="false">NORMSINV(Inputs!$B$9)*STDEV(Prices_MTM!I1516:I1765)</f>
        <v>649716.512941533</v>
      </c>
      <c r="G1533" s="52" t="n">
        <f aca="false">IF(-B1533&gt;C1533,1,0)</f>
        <v>0</v>
      </c>
      <c r="H1533" s="52" t="n">
        <f aca="false">IF(-B1533&gt;D1533,1,0)</f>
        <v>0</v>
      </c>
      <c r="I1533" s="52" t="n">
        <f aca="false">IF(-B1533&gt;E1533,1,0)</f>
        <v>0</v>
      </c>
      <c r="J1533" s="52" t="n">
        <f aca="false">IF(-B1533&gt;F1533,1,0)</f>
        <v>0</v>
      </c>
    </row>
    <row r="1534" customFormat="false" ht="15" hidden="false" customHeight="false" outlineLevel="0" collapsed="false">
      <c r="A1534" s="51" t="n">
        <f aca="false">Prices_MTM!A1767</f>
        <v>39938</v>
      </c>
      <c r="B1534" s="43" t="n">
        <f aca="false">Prices_MTM!I1767</f>
        <v>-59000</v>
      </c>
      <c r="C1534" s="43" t="n">
        <f aca="false">-PERCENTILE(Prices_MTM!I1517:I1766,1-Inputs!$B$8)</f>
        <v>400875</v>
      </c>
      <c r="D1534" s="43" t="n">
        <f aca="false">NORMSINV(Inputs!$B$8)*STDEV(Prices_MTM!I1517:I1766)</f>
        <v>459308.345331998</v>
      </c>
      <c r="E1534" s="43" t="n">
        <f aca="false">-PERCENTILE(Prices_MTM!I1517:I1766,1-Inputs!$B$9)</f>
        <v>591220</v>
      </c>
      <c r="F1534" s="43" t="n">
        <f aca="false">NORMSINV(Inputs!$B$9)*STDEV(Prices_MTM!I1517:I1766)</f>
        <v>649608.557980116</v>
      </c>
      <c r="G1534" s="52" t="n">
        <f aca="false">IF(-B1534&gt;C1534,1,0)</f>
        <v>0</v>
      </c>
      <c r="H1534" s="52" t="n">
        <f aca="false">IF(-B1534&gt;D1534,1,0)</f>
        <v>0</v>
      </c>
      <c r="I1534" s="52" t="n">
        <f aca="false">IF(-B1534&gt;E1534,1,0)</f>
        <v>0</v>
      </c>
      <c r="J1534" s="52" t="n">
        <f aca="false">IF(-B1534&gt;F1534,1,0)</f>
        <v>0</v>
      </c>
    </row>
    <row r="1535" customFormat="false" ht="15" hidden="false" customHeight="false" outlineLevel="0" collapsed="false">
      <c r="A1535" s="51" t="n">
        <f aca="false">Prices_MTM!A1768</f>
        <v>39939</v>
      </c>
      <c r="B1535" s="43" t="n">
        <f aca="false">Prices_MTM!I1768</f>
        <v>152499.999999999</v>
      </c>
      <c r="C1535" s="43" t="n">
        <f aca="false">-PERCENTILE(Prices_MTM!I1518:I1767,1-Inputs!$B$8)</f>
        <v>400875</v>
      </c>
      <c r="D1535" s="43" t="n">
        <f aca="false">NORMSINV(Inputs!$B$8)*STDEV(Prices_MTM!I1518:I1767)</f>
        <v>459331.727265536</v>
      </c>
      <c r="E1535" s="43" t="n">
        <f aca="false">-PERCENTILE(Prices_MTM!I1518:I1767,1-Inputs!$B$9)</f>
        <v>591220</v>
      </c>
      <c r="F1535" s="43" t="n">
        <f aca="false">NORMSINV(Inputs!$B$9)*STDEV(Prices_MTM!I1518:I1767)</f>
        <v>649641.627494927</v>
      </c>
      <c r="G1535" s="52" t="n">
        <f aca="false">IF(-B1535&gt;C1535,1,0)</f>
        <v>0</v>
      </c>
      <c r="H1535" s="52" t="n">
        <f aca="false">IF(-B1535&gt;D1535,1,0)</f>
        <v>0</v>
      </c>
      <c r="I1535" s="52" t="n">
        <f aca="false">IF(-B1535&gt;E1535,1,0)</f>
        <v>0</v>
      </c>
      <c r="J1535" s="52" t="n">
        <f aca="false">IF(-B1535&gt;F1535,1,0)</f>
        <v>0</v>
      </c>
    </row>
    <row r="1536" customFormat="false" ht="15" hidden="false" customHeight="false" outlineLevel="0" collapsed="false">
      <c r="A1536" s="51" t="n">
        <f aca="false">Prices_MTM!A1769</f>
        <v>39940</v>
      </c>
      <c r="B1536" s="43" t="n">
        <f aca="false">Prices_MTM!I1769</f>
        <v>-39999.9999999999</v>
      </c>
      <c r="C1536" s="43" t="n">
        <f aca="false">-PERCENTILE(Prices_MTM!I1519:I1768,1-Inputs!$B$8)</f>
        <v>400875</v>
      </c>
      <c r="D1536" s="43" t="n">
        <f aca="false">NORMSINV(Inputs!$B$8)*STDEV(Prices_MTM!I1519:I1768)</f>
        <v>459323.809101253</v>
      </c>
      <c r="E1536" s="43" t="n">
        <f aca="false">-PERCENTILE(Prices_MTM!I1519:I1768,1-Inputs!$B$9)</f>
        <v>591220</v>
      </c>
      <c r="F1536" s="43" t="n">
        <f aca="false">NORMSINV(Inputs!$B$9)*STDEV(Prices_MTM!I1519:I1768)</f>
        <v>649630.428684076</v>
      </c>
      <c r="G1536" s="52" t="n">
        <f aca="false">IF(-B1536&gt;C1536,1,0)</f>
        <v>0</v>
      </c>
      <c r="H1536" s="52" t="n">
        <f aca="false">IF(-B1536&gt;D1536,1,0)</f>
        <v>0</v>
      </c>
      <c r="I1536" s="52" t="n">
        <f aca="false">IF(-B1536&gt;E1536,1,0)</f>
        <v>0</v>
      </c>
      <c r="J1536" s="52" t="n">
        <f aca="false">IF(-B1536&gt;F1536,1,0)</f>
        <v>0</v>
      </c>
    </row>
    <row r="1537" customFormat="false" ht="15" hidden="false" customHeight="false" outlineLevel="0" collapsed="false">
      <c r="A1537" s="51" t="n">
        <f aca="false">Prices_MTM!A1770</f>
        <v>39941</v>
      </c>
      <c r="B1537" s="43" t="n">
        <f aca="false">Prices_MTM!I1770</f>
        <v>221500</v>
      </c>
      <c r="C1537" s="43" t="n">
        <f aca="false">-PERCENTILE(Prices_MTM!I1520:I1769,1-Inputs!$B$8)</f>
        <v>400875</v>
      </c>
      <c r="D1537" s="43" t="n">
        <f aca="false">NORMSINV(Inputs!$B$8)*STDEV(Prices_MTM!I1520:I1769)</f>
        <v>459294.649564933</v>
      </c>
      <c r="E1537" s="43" t="n">
        <f aca="false">-PERCENTILE(Prices_MTM!I1520:I1769,1-Inputs!$B$9)</f>
        <v>591220</v>
      </c>
      <c r="F1537" s="43" t="n">
        <f aca="false">NORMSINV(Inputs!$B$9)*STDEV(Prices_MTM!I1520:I1769)</f>
        <v>649589.187795394</v>
      </c>
      <c r="G1537" s="52" t="n">
        <f aca="false">IF(-B1537&gt;C1537,1,0)</f>
        <v>0</v>
      </c>
      <c r="H1537" s="52" t="n">
        <f aca="false">IF(-B1537&gt;D1537,1,0)</f>
        <v>0</v>
      </c>
      <c r="I1537" s="52" t="n">
        <f aca="false">IF(-B1537&gt;E1537,1,0)</f>
        <v>0</v>
      </c>
      <c r="J1537" s="52" t="n">
        <f aca="false">IF(-B1537&gt;F1537,1,0)</f>
        <v>0</v>
      </c>
    </row>
    <row r="1538" customFormat="false" ht="15" hidden="false" customHeight="false" outlineLevel="0" collapsed="false">
      <c r="A1538" s="51" t="n">
        <f aca="false">Prices_MTM!A1771</f>
        <v>39944</v>
      </c>
      <c r="B1538" s="43" t="n">
        <f aca="false">Prices_MTM!I1771</f>
        <v>-77499.9999999999</v>
      </c>
      <c r="C1538" s="43" t="n">
        <f aca="false">-PERCENTILE(Prices_MTM!I1521:I1770,1-Inputs!$B$8)</f>
        <v>400875</v>
      </c>
      <c r="D1538" s="43" t="n">
        <f aca="false">NORMSINV(Inputs!$B$8)*STDEV(Prices_MTM!I1521:I1770)</f>
        <v>459923.846189201</v>
      </c>
      <c r="E1538" s="43" t="n">
        <f aca="false">-PERCENTILE(Prices_MTM!I1521:I1770,1-Inputs!$B$9)</f>
        <v>591220</v>
      </c>
      <c r="F1538" s="43" t="n">
        <f aca="false">NORMSINV(Inputs!$B$9)*STDEV(Prices_MTM!I1521:I1770)</f>
        <v>650479.072588325</v>
      </c>
      <c r="G1538" s="52" t="n">
        <f aca="false">IF(-B1538&gt;C1538,1,0)</f>
        <v>0</v>
      </c>
      <c r="H1538" s="52" t="n">
        <f aca="false">IF(-B1538&gt;D1538,1,0)</f>
        <v>0</v>
      </c>
      <c r="I1538" s="52" t="n">
        <f aca="false">IF(-B1538&gt;E1538,1,0)</f>
        <v>0</v>
      </c>
      <c r="J1538" s="52" t="n">
        <f aca="false">IF(-B1538&gt;F1538,1,0)</f>
        <v>0</v>
      </c>
    </row>
    <row r="1539" customFormat="false" ht="15" hidden="false" customHeight="false" outlineLevel="0" collapsed="false">
      <c r="A1539" s="51" t="n">
        <f aca="false">Prices_MTM!A1772</f>
        <v>39945</v>
      </c>
      <c r="B1539" s="43" t="n">
        <f aca="false">Prices_MTM!I1772</f>
        <v>75500.0000000003</v>
      </c>
      <c r="C1539" s="43" t="n">
        <f aca="false">-PERCENTILE(Prices_MTM!I1522:I1771,1-Inputs!$B$8)</f>
        <v>400875</v>
      </c>
      <c r="D1539" s="43" t="n">
        <f aca="false">NORMSINV(Inputs!$B$8)*STDEV(Prices_MTM!I1522:I1771)</f>
        <v>459719.957012201</v>
      </c>
      <c r="E1539" s="43" t="n">
        <f aca="false">-PERCENTILE(Prices_MTM!I1522:I1771,1-Inputs!$B$9)</f>
        <v>591220</v>
      </c>
      <c r="F1539" s="43" t="n">
        <f aca="false">NORMSINV(Inputs!$B$9)*STDEV(Prices_MTM!I1522:I1771)</f>
        <v>650190.708234389</v>
      </c>
      <c r="G1539" s="52" t="n">
        <f aca="false">IF(-B1539&gt;C1539,1,0)</f>
        <v>0</v>
      </c>
      <c r="H1539" s="52" t="n">
        <f aca="false">IF(-B1539&gt;D1539,1,0)</f>
        <v>0</v>
      </c>
      <c r="I1539" s="52" t="n">
        <f aca="false">IF(-B1539&gt;E1539,1,0)</f>
        <v>0</v>
      </c>
      <c r="J1539" s="52" t="n">
        <f aca="false">IF(-B1539&gt;F1539,1,0)</f>
        <v>0</v>
      </c>
    </row>
    <row r="1540" customFormat="false" ht="15" hidden="false" customHeight="false" outlineLevel="0" collapsed="false">
      <c r="A1540" s="51" t="n">
        <f aca="false">Prices_MTM!A1773</f>
        <v>39946</v>
      </c>
      <c r="B1540" s="43" t="n">
        <f aca="false">Prices_MTM!I1773</f>
        <v>-97000.0000000003</v>
      </c>
      <c r="C1540" s="43" t="n">
        <f aca="false">-PERCENTILE(Prices_MTM!I1523:I1772,1-Inputs!$B$8)</f>
        <v>400875</v>
      </c>
      <c r="D1540" s="43" t="n">
        <f aca="false">NORMSINV(Inputs!$B$8)*STDEV(Prices_MTM!I1523:I1772)</f>
        <v>459415.981246176</v>
      </c>
      <c r="E1540" s="43" t="n">
        <f aca="false">-PERCENTILE(Prices_MTM!I1523:I1772,1-Inputs!$B$9)</f>
        <v>591220</v>
      </c>
      <c r="F1540" s="43" t="n">
        <f aca="false">NORMSINV(Inputs!$B$9)*STDEV(Prices_MTM!I1523:I1772)</f>
        <v>649760.789507601</v>
      </c>
      <c r="G1540" s="52" t="n">
        <f aca="false">IF(-B1540&gt;C1540,1,0)</f>
        <v>0</v>
      </c>
      <c r="H1540" s="52" t="n">
        <f aca="false">IF(-B1540&gt;D1540,1,0)</f>
        <v>0</v>
      </c>
      <c r="I1540" s="52" t="n">
        <f aca="false">IF(-B1540&gt;E1540,1,0)</f>
        <v>0</v>
      </c>
      <c r="J1540" s="52" t="n">
        <f aca="false">IF(-B1540&gt;F1540,1,0)</f>
        <v>0</v>
      </c>
    </row>
    <row r="1541" customFormat="false" ht="15" hidden="false" customHeight="false" outlineLevel="0" collapsed="false">
      <c r="A1541" s="51" t="n">
        <f aca="false">Prices_MTM!A1774</f>
        <v>39947</v>
      </c>
      <c r="B1541" s="43" t="n">
        <f aca="false">Prices_MTM!I1774</f>
        <v>87500</v>
      </c>
      <c r="C1541" s="43" t="n">
        <f aca="false">-PERCENTILE(Prices_MTM!I1524:I1773,1-Inputs!$B$8)</f>
        <v>400875</v>
      </c>
      <c r="D1541" s="43" t="n">
        <f aca="false">NORMSINV(Inputs!$B$8)*STDEV(Prices_MTM!I1524:I1773)</f>
        <v>459466.413132047</v>
      </c>
      <c r="E1541" s="43" t="n">
        <f aca="false">-PERCENTILE(Prices_MTM!I1524:I1773,1-Inputs!$B$9)</f>
        <v>591220</v>
      </c>
      <c r="F1541" s="43" t="n">
        <f aca="false">NORMSINV(Inputs!$B$9)*STDEV(Prices_MTM!I1524:I1773)</f>
        <v>649832.1162862</v>
      </c>
      <c r="G1541" s="52" t="n">
        <f aca="false">IF(-B1541&gt;C1541,1,0)</f>
        <v>0</v>
      </c>
      <c r="H1541" s="52" t="n">
        <f aca="false">IF(-B1541&gt;D1541,1,0)</f>
        <v>0</v>
      </c>
      <c r="I1541" s="52" t="n">
        <f aca="false">IF(-B1541&gt;E1541,1,0)</f>
        <v>0</v>
      </c>
      <c r="J1541" s="52" t="n">
        <f aca="false">IF(-B1541&gt;F1541,1,0)</f>
        <v>0</v>
      </c>
    </row>
    <row r="1542" customFormat="false" ht="15" hidden="false" customHeight="false" outlineLevel="0" collapsed="false">
      <c r="A1542" s="51" t="n">
        <f aca="false">Prices_MTM!A1775</f>
        <v>39948</v>
      </c>
      <c r="B1542" s="43" t="n">
        <f aca="false">Prices_MTM!I1775</f>
        <v>-209999.999999999</v>
      </c>
      <c r="C1542" s="43" t="n">
        <f aca="false">-PERCENTILE(Prices_MTM!I1525:I1774,1-Inputs!$B$8)</f>
        <v>400875</v>
      </c>
      <c r="D1542" s="43" t="n">
        <f aca="false">NORMSINV(Inputs!$B$8)*STDEV(Prices_MTM!I1525:I1774)</f>
        <v>459541.500358211</v>
      </c>
      <c r="E1542" s="43" t="n">
        <f aca="false">-PERCENTILE(Prices_MTM!I1525:I1774,1-Inputs!$B$9)</f>
        <v>591220</v>
      </c>
      <c r="F1542" s="43" t="n">
        <f aca="false">NORMSINV(Inputs!$B$9)*STDEV(Prices_MTM!I1525:I1774)</f>
        <v>649938.313583087</v>
      </c>
      <c r="G1542" s="52" t="n">
        <f aca="false">IF(-B1542&gt;C1542,1,0)</f>
        <v>0</v>
      </c>
      <c r="H1542" s="52" t="n">
        <f aca="false">IF(-B1542&gt;D1542,1,0)</f>
        <v>0</v>
      </c>
      <c r="I1542" s="52" t="n">
        <f aca="false">IF(-B1542&gt;E1542,1,0)</f>
        <v>0</v>
      </c>
      <c r="J1542" s="52" t="n">
        <f aca="false">IF(-B1542&gt;F1542,1,0)</f>
        <v>0</v>
      </c>
    </row>
    <row r="1543" customFormat="false" ht="15" hidden="false" customHeight="false" outlineLevel="0" collapsed="false">
      <c r="A1543" s="51" t="n">
        <f aca="false">Prices_MTM!A1776</f>
        <v>39951</v>
      </c>
      <c r="B1543" s="43" t="n">
        <f aca="false">Prices_MTM!I1776</f>
        <v>238000</v>
      </c>
      <c r="C1543" s="43" t="n">
        <f aca="false">-PERCENTILE(Prices_MTM!I1526:I1775,1-Inputs!$B$8)</f>
        <v>400875</v>
      </c>
      <c r="D1543" s="43" t="n">
        <f aca="false">NORMSINV(Inputs!$B$8)*STDEV(Prices_MTM!I1526:I1775)</f>
        <v>459382.933305549</v>
      </c>
      <c r="E1543" s="43" t="n">
        <f aca="false">-PERCENTILE(Prices_MTM!I1526:I1775,1-Inputs!$B$9)</f>
        <v>591220</v>
      </c>
      <c r="F1543" s="43" t="n">
        <f aca="false">NORMSINV(Inputs!$B$9)*STDEV(Prices_MTM!I1526:I1775)</f>
        <v>649714.049174504</v>
      </c>
      <c r="G1543" s="52" t="n">
        <f aca="false">IF(-B1543&gt;C1543,1,0)</f>
        <v>0</v>
      </c>
      <c r="H1543" s="52" t="n">
        <f aca="false">IF(-B1543&gt;D1543,1,0)</f>
        <v>0</v>
      </c>
      <c r="I1543" s="52" t="n">
        <f aca="false">IF(-B1543&gt;E1543,1,0)</f>
        <v>0</v>
      </c>
      <c r="J1543" s="52" t="n">
        <f aca="false">IF(-B1543&gt;F1543,1,0)</f>
        <v>0</v>
      </c>
    </row>
    <row r="1544" customFormat="false" ht="15" hidden="false" customHeight="false" outlineLevel="0" collapsed="false">
      <c r="A1544" s="51" t="n">
        <f aca="false">Prices_MTM!A1777</f>
        <v>39952</v>
      </c>
      <c r="B1544" s="43" t="n">
        <f aca="false">Prices_MTM!I1777</f>
        <v>22500.0000000001</v>
      </c>
      <c r="C1544" s="43" t="n">
        <f aca="false">-PERCENTILE(Prices_MTM!I1527:I1776,1-Inputs!$B$8)</f>
        <v>400875</v>
      </c>
      <c r="D1544" s="43" t="n">
        <f aca="false">NORMSINV(Inputs!$B$8)*STDEV(Prices_MTM!I1527:I1776)</f>
        <v>459968.75844569</v>
      </c>
      <c r="E1544" s="43" t="n">
        <f aca="false">-PERCENTILE(Prices_MTM!I1527:I1776,1-Inputs!$B$9)</f>
        <v>591220</v>
      </c>
      <c r="F1544" s="43" t="n">
        <f aca="false">NORMSINV(Inputs!$B$9)*STDEV(Prices_MTM!I1527:I1776)</f>
        <v>650542.592849756</v>
      </c>
      <c r="G1544" s="52" t="n">
        <f aca="false">IF(-B1544&gt;C1544,1,0)</f>
        <v>0</v>
      </c>
      <c r="H1544" s="52" t="n">
        <f aca="false">IF(-B1544&gt;D1544,1,0)</f>
        <v>0</v>
      </c>
      <c r="I1544" s="52" t="n">
        <f aca="false">IF(-B1544&gt;E1544,1,0)</f>
        <v>0</v>
      </c>
      <c r="J1544" s="52" t="n">
        <f aca="false">IF(-B1544&gt;F1544,1,0)</f>
        <v>0</v>
      </c>
    </row>
    <row r="1545" customFormat="false" ht="15" hidden="false" customHeight="false" outlineLevel="0" collapsed="false">
      <c r="A1545" s="51" t="n">
        <f aca="false">Prices_MTM!A1778</f>
        <v>39953</v>
      </c>
      <c r="B1545" s="43" t="n">
        <f aca="false">Prices_MTM!I1778</f>
        <v>93999.9999999998</v>
      </c>
      <c r="C1545" s="43" t="n">
        <f aca="false">-PERCENTILE(Prices_MTM!I1528:I1777,1-Inputs!$B$8)</f>
        <v>400875</v>
      </c>
      <c r="D1545" s="43" t="n">
        <f aca="false">NORMSINV(Inputs!$B$8)*STDEV(Prices_MTM!I1528:I1777)</f>
        <v>459876.42009826</v>
      </c>
      <c r="E1545" s="43" t="n">
        <f aca="false">-PERCENTILE(Prices_MTM!I1528:I1777,1-Inputs!$B$9)</f>
        <v>591220</v>
      </c>
      <c r="F1545" s="43" t="n">
        <f aca="false">NORMSINV(Inputs!$B$9)*STDEV(Prices_MTM!I1528:I1777)</f>
        <v>650411.996962854</v>
      </c>
      <c r="G1545" s="52" t="n">
        <f aca="false">IF(-B1545&gt;C1545,1,0)</f>
        <v>0</v>
      </c>
      <c r="H1545" s="52" t="n">
        <f aca="false">IF(-B1545&gt;D1545,1,0)</f>
        <v>0</v>
      </c>
      <c r="I1545" s="52" t="n">
        <f aca="false">IF(-B1545&gt;E1545,1,0)</f>
        <v>0</v>
      </c>
      <c r="J1545" s="52" t="n">
        <f aca="false">IF(-B1545&gt;F1545,1,0)</f>
        <v>0</v>
      </c>
    </row>
    <row r="1546" customFormat="false" ht="15" hidden="false" customHeight="false" outlineLevel="0" collapsed="false">
      <c r="A1546" s="51" t="n">
        <f aca="false">Prices_MTM!A1779</f>
        <v>39954</v>
      </c>
      <c r="B1546" s="43" t="n">
        <f aca="false">Prices_MTM!I1779</f>
        <v>-42000.0000000002</v>
      </c>
      <c r="C1546" s="43" t="n">
        <f aca="false">-PERCENTILE(Prices_MTM!I1529:I1778,1-Inputs!$B$8)</f>
        <v>400875</v>
      </c>
      <c r="D1546" s="43" t="n">
        <f aca="false">NORMSINV(Inputs!$B$8)*STDEV(Prices_MTM!I1529:I1778)</f>
        <v>459200.336320154</v>
      </c>
      <c r="E1546" s="43" t="n">
        <f aca="false">-PERCENTILE(Prices_MTM!I1529:I1778,1-Inputs!$B$9)</f>
        <v>591220</v>
      </c>
      <c r="F1546" s="43" t="n">
        <f aca="false">NORMSINV(Inputs!$B$9)*STDEV(Prices_MTM!I1529:I1778)</f>
        <v>649455.798773484</v>
      </c>
      <c r="G1546" s="52" t="n">
        <f aca="false">IF(-B1546&gt;C1546,1,0)</f>
        <v>0</v>
      </c>
      <c r="H1546" s="52" t="n">
        <f aca="false">IF(-B1546&gt;D1546,1,0)</f>
        <v>0</v>
      </c>
      <c r="I1546" s="52" t="n">
        <f aca="false">IF(-B1546&gt;E1546,1,0)</f>
        <v>0</v>
      </c>
      <c r="J1546" s="52" t="n">
        <f aca="false">IF(-B1546&gt;F1546,1,0)</f>
        <v>0</v>
      </c>
    </row>
    <row r="1547" customFormat="false" ht="15" hidden="false" customHeight="false" outlineLevel="0" collapsed="false">
      <c r="A1547" s="51" t="n">
        <f aca="false">Prices_MTM!A1780</f>
        <v>39955</v>
      </c>
      <c r="B1547" s="43" t="n">
        <f aca="false">Prices_MTM!I1780</f>
        <v>31999.9999999997</v>
      </c>
      <c r="C1547" s="43" t="n">
        <f aca="false">-PERCENTILE(Prices_MTM!I1530:I1779,1-Inputs!$B$8)</f>
        <v>395475</v>
      </c>
      <c r="D1547" s="43" t="n">
        <f aca="false">NORMSINV(Inputs!$B$8)*STDEV(Prices_MTM!I1530:I1779)</f>
        <v>457598.295354407</v>
      </c>
      <c r="E1547" s="43" t="n">
        <f aca="false">-PERCENTILE(Prices_MTM!I1530:I1779,1-Inputs!$B$9)</f>
        <v>591220</v>
      </c>
      <c r="F1547" s="43" t="n">
        <f aca="false">NORMSINV(Inputs!$B$9)*STDEV(Prices_MTM!I1530:I1779)</f>
        <v>647190.001663196</v>
      </c>
      <c r="G1547" s="52" t="n">
        <f aca="false">IF(-B1547&gt;C1547,1,0)</f>
        <v>0</v>
      </c>
      <c r="H1547" s="52" t="n">
        <f aca="false">IF(-B1547&gt;D1547,1,0)</f>
        <v>0</v>
      </c>
      <c r="I1547" s="52" t="n">
        <f aca="false">IF(-B1547&gt;E1547,1,0)</f>
        <v>0</v>
      </c>
      <c r="J1547" s="52" t="n">
        <f aca="false">IF(-B1547&gt;F1547,1,0)</f>
        <v>0</v>
      </c>
    </row>
    <row r="1548" customFormat="false" ht="15" hidden="false" customHeight="false" outlineLevel="0" collapsed="false">
      <c r="A1548" s="51" t="n">
        <f aca="false">Prices_MTM!A1781</f>
        <v>39959</v>
      </c>
      <c r="B1548" s="43" t="n">
        <f aca="false">Prices_MTM!I1781</f>
        <v>115500</v>
      </c>
      <c r="C1548" s="43" t="n">
        <f aca="false">-PERCENTILE(Prices_MTM!I1531:I1780,1-Inputs!$B$8)</f>
        <v>395475</v>
      </c>
      <c r="D1548" s="43" t="n">
        <f aca="false">NORMSINV(Inputs!$B$8)*STDEV(Prices_MTM!I1531:I1780)</f>
        <v>457410.631709084</v>
      </c>
      <c r="E1548" s="43" t="n">
        <f aca="false">-PERCENTILE(Prices_MTM!I1531:I1780,1-Inputs!$B$9)</f>
        <v>591220</v>
      </c>
      <c r="F1548" s="43" t="n">
        <f aca="false">NORMSINV(Inputs!$B$9)*STDEV(Prices_MTM!I1531:I1780)</f>
        <v>646924.585388351</v>
      </c>
      <c r="G1548" s="52" t="n">
        <f aca="false">IF(-B1548&gt;C1548,1,0)</f>
        <v>0</v>
      </c>
      <c r="H1548" s="52" t="n">
        <f aca="false">IF(-B1548&gt;D1548,1,0)</f>
        <v>0</v>
      </c>
      <c r="I1548" s="52" t="n">
        <f aca="false">IF(-B1548&gt;E1548,1,0)</f>
        <v>0</v>
      </c>
      <c r="J1548" s="52" t="n">
        <f aca="false">IF(-B1548&gt;F1548,1,0)</f>
        <v>0</v>
      </c>
    </row>
    <row r="1549" customFormat="false" ht="15" hidden="false" customHeight="false" outlineLevel="0" collapsed="false">
      <c r="A1549" s="51" t="n">
        <f aca="false">Prices_MTM!A1782</f>
        <v>39960</v>
      </c>
      <c r="B1549" s="43" t="n">
        <f aca="false">Prices_MTM!I1782</f>
        <v>-18500.0000000002</v>
      </c>
      <c r="C1549" s="43" t="n">
        <f aca="false">-PERCENTILE(Prices_MTM!I1532:I1781,1-Inputs!$B$8)</f>
        <v>395475</v>
      </c>
      <c r="D1549" s="43" t="n">
        <f aca="false">NORMSINV(Inputs!$B$8)*STDEV(Prices_MTM!I1532:I1781)</f>
        <v>457012.825406896</v>
      </c>
      <c r="E1549" s="43" t="n">
        <f aca="false">-PERCENTILE(Prices_MTM!I1532:I1781,1-Inputs!$B$9)</f>
        <v>591220</v>
      </c>
      <c r="F1549" s="43" t="n">
        <f aca="false">NORMSINV(Inputs!$B$9)*STDEV(Prices_MTM!I1532:I1781)</f>
        <v>646361.960343659</v>
      </c>
      <c r="G1549" s="52" t="n">
        <f aca="false">IF(-B1549&gt;C1549,1,0)</f>
        <v>0</v>
      </c>
      <c r="H1549" s="52" t="n">
        <f aca="false">IF(-B1549&gt;D1549,1,0)</f>
        <v>0</v>
      </c>
      <c r="I1549" s="52" t="n">
        <f aca="false">IF(-B1549&gt;E1549,1,0)</f>
        <v>0</v>
      </c>
      <c r="J1549" s="52" t="n">
        <f aca="false">IF(-B1549&gt;F1549,1,0)</f>
        <v>0</v>
      </c>
    </row>
    <row r="1550" customFormat="false" ht="15" hidden="false" customHeight="false" outlineLevel="0" collapsed="false">
      <c r="A1550" s="51" t="n">
        <f aca="false">Prices_MTM!A1783</f>
        <v>39961</v>
      </c>
      <c r="B1550" s="43" t="n">
        <f aca="false">Prices_MTM!I1783</f>
        <v>58500.0000000008</v>
      </c>
      <c r="C1550" s="43" t="n">
        <f aca="false">-PERCENTILE(Prices_MTM!I1533:I1782,1-Inputs!$B$8)</f>
        <v>395475</v>
      </c>
      <c r="D1550" s="43" t="n">
        <f aca="false">NORMSINV(Inputs!$B$8)*STDEV(Prices_MTM!I1533:I1782)</f>
        <v>456375.473225292</v>
      </c>
      <c r="E1550" s="43" t="n">
        <f aca="false">-PERCENTILE(Prices_MTM!I1533:I1782,1-Inputs!$B$9)</f>
        <v>591220</v>
      </c>
      <c r="F1550" s="43" t="n">
        <f aca="false">NORMSINV(Inputs!$B$9)*STDEV(Prices_MTM!I1533:I1782)</f>
        <v>645460.540990353</v>
      </c>
      <c r="G1550" s="52" t="n">
        <f aca="false">IF(-B1550&gt;C1550,1,0)</f>
        <v>0</v>
      </c>
      <c r="H1550" s="52" t="n">
        <f aca="false">IF(-B1550&gt;D1550,1,0)</f>
        <v>0</v>
      </c>
      <c r="I1550" s="52" t="n">
        <f aca="false">IF(-B1550&gt;E1550,1,0)</f>
        <v>0</v>
      </c>
      <c r="J1550" s="52" t="n">
        <f aca="false">IF(-B1550&gt;F1550,1,0)</f>
        <v>0</v>
      </c>
    </row>
    <row r="1551" customFormat="false" ht="15" hidden="false" customHeight="false" outlineLevel="0" collapsed="false">
      <c r="A1551" s="51" t="n">
        <f aca="false">Prices_MTM!A1784</f>
        <v>39962</v>
      </c>
      <c r="B1551" s="43" t="n">
        <f aca="false">Prices_MTM!I1784</f>
        <v>46499.9999999996</v>
      </c>
      <c r="C1551" s="43" t="n">
        <f aca="false">-PERCENTILE(Prices_MTM!I1534:I1783,1-Inputs!$B$8)</f>
        <v>367849.999999999</v>
      </c>
      <c r="D1551" s="43" t="n">
        <f aca="false">NORMSINV(Inputs!$B$8)*STDEV(Prices_MTM!I1534:I1783)</f>
        <v>454151.37781444</v>
      </c>
      <c r="E1551" s="43" t="n">
        <f aca="false">-PERCENTILE(Prices_MTM!I1534:I1783,1-Inputs!$B$9)</f>
        <v>591220</v>
      </c>
      <c r="F1551" s="43" t="n">
        <f aca="false">NORMSINV(Inputs!$B$9)*STDEV(Prices_MTM!I1534:I1783)</f>
        <v>642314.960407423</v>
      </c>
      <c r="G1551" s="52" t="n">
        <f aca="false">IF(-B1551&gt;C1551,1,0)</f>
        <v>0</v>
      </c>
      <c r="H1551" s="52" t="n">
        <f aca="false">IF(-B1551&gt;D1551,1,0)</f>
        <v>0</v>
      </c>
      <c r="I1551" s="52" t="n">
        <f aca="false">IF(-B1551&gt;E1551,1,0)</f>
        <v>0</v>
      </c>
      <c r="J1551" s="52" t="n">
        <f aca="false">IF(-B1551&gt;F1551,1,0)</f>
        <v>0</v>
      </c>
    </row>
    <row r="1552" customFormat="false" ht="15" hidden="false" customHeight="false" outlineLevel="0" collapsed="false">
      <c r="A1552" s="51" t="n">
        <f aca="false">Prices_MTM!A1785</f>
        <v>39965</v>
      </c>
      <c r="B1552" s="43" t="n">
        <f aca="false">Prices_MTM!I1785</f>
        <v>147000.000000001</v>
      </c>
      <c r="C1552" s="43" t="n">
        <f aca="false">-PERCENTILE(Prices_MTM!I1535:I1784,1-Inputs!$B$8)</f>
        <v>367849.999999999</v>
      </c>
      <c r="D1552" s="43" t="n">
        <f aca="false">NORMSINV(Inputs!$B$8)*STDEV(Prices_MTM!I1535:I1784)</f>
        <v>453920.258414474</v>
      </c>
      <c r="E1552" s="43" t="n">
        <f aca="false">-PERCENTILE(Prices_MTM!I1535:I1784,1-Inputs!$B$9)</f>
        <v>591220</v>
      </c>
      <c r="F1552" s="43" t="n">
        <f aca="false">NORMSINV(Inputs!$B$9)*STDEV(Prices_MTM!I1535:I1784)</f>
        <v>641988.083829501</v>
      </c>
      <c r="G1552" s="52" t="n">
        <f aca="false">IF(-B1552&gt;C1552,1,0)</f>
        <v>0</v>
      </c>
      <c r="H1552" s="52" t="n">
        <f aca="false">IF(-B1552&gt;D1552,1,0)</f>
        <v>0</v>
      </c>
      <c r="I1552" s="52" t="n">
        <f aca="false">IF(-B1552&gt;E1552,1,0)</f>
        <v>0</v>
      </c>
      <c r="J1552" s="52" t="n">
        <f aca="false">IF(-B1552&gt;F1552,1,0)</f>
        <v>0</v>
      </c>
    </row>
    <row r="1553" customFormat="false" ht="15" hidden="false" customHeight="false" outlineLevel="0" collapsed="false">
      <c r="A1553" s="51" t="n">
        <f aca="false">Prices_MTM!A1786</f>
        <v>39966</v>
      </c>
      <c r="B1553" s="43" t="n">
        <f aca="false">Prices_MTM!I1786</f>
        <v>-54500.0000000009</v>
      </c>
      <c r="C1553" s="43" t="n">
        <f aca="false">-PERCENTILE(Prices_MTM!I1536:I1785,1-Inputs!$B$8)</f>
        <v>367849.999999999</v>
      </c>
      <c r="D1553" s="43" t="n">
        <f aca="false">NORMSINV(Inputs!$B$8)*STDEV(Prices_MTM!I1536:I1785)</f>
        <v>454216.731002632</v>
      </c>
      <c r="E1553" s="43" t="n">
        <f aca="false">-PERCENTILE(Prices_MTM!I1536:I1785,1-Inputs!$B$9)</f>
        <v>591220</v>
      </c>
      <c r="F1553" s="43" t="n">
        <f aca="false">NORMSINV(Inputs!$B$9)*STDEV(Prices_MTM!I1536:I1785)</f>
        <v>642407.390668646</v>
      </c>
      <c r="G1553" s="52" t="n">
        <f aca="false">IF(-B1553&gt;C1553,1,0)</f>
        <v>0</v>
      </c>
      <c r="H1553" s="52" t="n">
        <f aca="false">IF(-B1553&gt;D1553,1,0)</f>
        <v>0</v>
      </c>
      <c r="I1553" s="52" t="n">
        <f aca="false">IF(-B1553&gt;E1553,1,0)</f>
        <v>0</v>
      </c>
      <c r="J1553" s="52" t="n">
        <f aca="false">IF(-B1553&gt;F1553,1,0)</f>
        <v>0</v>
      </c>
    </row>
    <row r="1554" customFormat="false" ht="15" hidden="false" customHeight="false" outlineLevel="0" collapsed="false">
      <c r="A1554" s="51" t="n">
        <f aca="false">Prices_MTM!A1787</f>
        <v>39967</v>
      </c>
      <c r="B1554" s="43" t="n">
        <f aca="false">Prices_MTM!I1787</f>
        <v>-168000</v>
      </c>
      <c r="C1554" s="43" t="n">
        <f aca="false">-PERCENTILE(Prices_MTM!I1537:I1786,1-Inputs!$B$8)</f>
        <v>367849.999999999</v>
      </c>
      <c r="D1554" s="43" t="n">
        <f aca="false">NORMSINV(Inputs!$B$8)*STDEV(Prices_MTM!I1537:I1786)</f>
        <v>453659.826046902</v>
      </c>
      <c r="E1554" s="43" t="n">
        <f aca="false">-PERCENTILE(Prices_MTM!I1537:I1786,1-Inputs!$B$9)</f>
        <v>591220</v>
      </c>
      <c r="F1554" s="43" t="n">
        <f aca="false">NORMSINV(Inputs!$B$9)*STDEV(Prices_MTM!I1537:I1786)</f>
        <v>641619.749362103</v>
      </c>
      <c r="G1554" s="52" t="n">
        <f aca="false">IF(-B1554&gt;C1554,1,0)</f>
        <v>0</v>
      </c>
      <c r="H1554" s="52" t="n">
        <f aca="false">IF(-B1554&gt;D1554,1,0)</f>
        <v>0</v>
      </c>
      <c r="I1554" s="52" t="n">
        <f aca="false">IF(-B1554&gt;E1554,1,0)</f>
        <v>0</v>
      </c>
      <c r="J1554" s="52" t="n">
        <f aca="false">IF(-B1554&gt;F1554,1,0)</f>
        <v>0</v>
      </c>
    </row>
    <row r="1555" customFormat="false" ht="15" hidden="false" customHeight="false" outlineLevel="0" collapsed="false">
      <c r="A1555" s="51" t="n">
        <f aca="false">Prices_MTM!A1788</f>
        <v>39968</v>
      </c>
      <c r="B1555" s="43" t="n">
        <f aca="false">Prices_MTM!I1788</f>
        <v>189500</v>
      </c>
      <c r="C1555" s="43" t="n">
        <f aca="false">-PERCENTILE(Prices_MTM!I1538:I1787,1-Inputs!$B$8)</f>
        <v>367849.999999999</v>
      </c>
      <c r="D1555" s="43" t="n">
        <f aca="false">NORMSINV(Inputs!$B$8)*STDEV(Prices_MTM!I1538:I1787)</f>
        <v>453939.570828261</v>
      </c>
      <c r="E1555" s="43" t="n">
        <f aca="false">-PERCENTILE(Prices_MTM!I1538:I1787,1-Inputs!$B$9)</f>
        <v>591220</v>
      </c>
      <c r="F1555" s="43" t="n">
        <f aca="false">NORMSINV(Inputs!$B$9)*STDEV(Prices_MTM!I1538:I1787)</f>
        <v>642015.397744868</v>
      </c>
      <c r="G1555" s="52" t="n">
        <f aca="false">IF(-B1555&gt;C1555,1,0)</f>
        <v>0</v>
      </c>
      <c r="H1555" s="52" t="n">
        <f aca="false">IF(-B1555&gt;D1555,1,0)</f>
        <v>0</v>
      </c>
      <c r="I1555" s="52" t="n">
        <f aca="false">IF(-B1555&gt;E1555,1,0)</f>
        <v>0</v>
      </c>
      <c r="J1555" s="52" t="n">
        <f aca="false">IF(-B1555&gt;F1555,1,0)</f>
        <v>0</v>
      </c>
    </row>
    <row r="1556" customFormat="false" ht="15" hidden="false" customHeight="false" outlineLevel="0" collapsed="false">
      <c r="A1556" s="51" t="n">
        <f aca="false">Prices_MTM!A1789</f>
        <v>39969</v>
      </c>
      <c r="B1556" s="43" t="n">
        <f aca="false">Prices_MTM!I1789</f>
        <v>-41499.9999999985</v>
      </c>
      <c r="C1556" s="43" t="n">
        <f aca="false">-PERCENTILE(Prices_MTM!I1539:I1788,1-Inputs!$B$8)</f>
        <v>367849.999999999</v>
      </c>
      <c r="D1556" s="43" t="n">
        <f aca="false">NORMSINV(Inputs!$B$8)*STDEV(Prices_MTM!I1539:I1788)</f>
        <v>450886.167820096</v>
      </c>
      <c r="E1556" s="43" t="n">
        <f aca="false">-PERCENTILE(Prices_MTM!I1539:I1788,1-Inputs!$B$9)</f>
        <v>591220</v>
      </c>
      <c r="F1556" s="43" t="n">
        <f aca="false">NORMSINV(Inputs!$B$9)*STDEV(Prices_MTM!I1539:I1788)</f>
        <v>637696.911601027</v>
      </c>
      <c r="G1556" s="52" t="n">
        <f aca="false">IF(-B1556&gt;C1556,1,0)</f>
        <v>0</v>
      </c>
      <c r="H1556" s="52" t="n">
        <f aca="false">IF(-B1556&gt;D1556,1,0)</f>
        <v>0</v>
      </c>
      <c r="I1556" s="52" t="n">
        <f aca="false">IF(-B1556&gt;E1556,1,0)</f>
        <v>0</v>
      </c>
      <c r="J1556" s="52" t="n">
        <f aca="false">IF(-B1556&gt;F1556,1,0)</f>
        <v>0</v>
      </c>
    </row>
    <row r="1557" customFormat="false" ht="15" hidden="false" customHeight="false" outlineLevel="0" collapsed="false">
      <c r="A1557" s="51" t="n">
        <f aca="false">Prices_MTM!A1790</f>
        <v>39972</v>
      </c>
      <c r="B1557" s="43" t="n">
        <f aca="false">Prices_MTM!I1790</f>
        <v>-30000.0000000011</v>
      </c>
      <c r="C1557" s="43" t="n">
        <f aca="false">-PERCENTILE(Prices_MTM!I1540:I1789,1-Inputs!$B$8)</f>
        <v>367849.999999999</v>
      </c>
      <c r="D1557" s="43" t="n">
        <f aca="false">NORMSINV(Inputs!$B$8)*STDEV(Prices_MTM!I1540:I1789)</f>
        <v>447244.118928236</v>
      </c>
      <c r="E1557" s="43" t="n">
        <f aca="false">-PERCENTILE(Prices_MTM!I1540:I1789,1-Inputs!$B$9)</f>
        <v>591220</v>
      </c>
      <c r="F1557" s="43" t="n">
        <f aca="false">NORMSINV(Inputs!$B$9)*STDEV(Prices_MTM!I1540:I1789)</f>
        <v>632545.892350497</v>
      </c>
      <c r="G1557" s="52" t="n">
        <f aca="false">IF(-B1557&gt;C1557,1,0)</f>
        <v>0</v>
      </c>
      <c r="H1557" s="52" t="n">
        <f aca="false">IF(-B1557&gt;D1557,1,0)</f>
        <v>0</v>
      </c>
      <c r="I1557" s="52" t="n">
        <f aca="false">IF(-B1557&gt;E1557,1,0)</f>
        <v>0</v>
      </c>
      <c r="J1557" s="52" t="n">
        <f aca="false">IF(-B1557&gt;F1557,1,0)</f>
        <v>0</v>
      </c>
    </row>
    <row r="1558" customFormat="false" ht="15" hidden="false" customHeight="false" outlineLevel="0" collapsed="false">
      <c r="A1558" s="51" t="n">
        <f aca="false">Prices_MTM!A1791</f>
        <v>39973</v>
      </c>
      <c r="B1558" s="43" t="n">
        <f aca="false">Prices_MTM!I1791</f>
        <v>130500</v>
      </c>
      <c r="C1558" s="43" t="n">
        <f aca="false">-PERCENTILE(Prices_MTM!I1541:I1790,1-Inputs!$B$8)</f>
        <v>361749.999999999</v>
      </c>
      <c r="D1558" s="43" t="n">
        <f aca="false">NORMSINV(Inputs!$B$8)*STDEV(Prices_MTM!I1541:I1790)</f>
        <v>444510.866817951</v>
      </c>
      <c r="E1558" s="43" t="n">
        <f aca="false">-PERCENTILE(Prices_MTM!I1541:I1790,1-Inputs!$B$9)</f>
        <v>591220</v>
      </c>
      <c r="F1558" s="43" t="n">
        <f aca="false">NORMSINV(Inputs!$B$9)*STDEV(Prices_MTM!I1541:I1790)</f>
        <v>628680.201731105</v>
      </c>
      <c r="G1558" s="52" t="n">
        <f aca="false">IF(-B1558&gt;C1558,1,0)</f>
        <v>0</v>
      </c>
      <c r="H1558" s="52" t="n">
        <f aca="false">IF(-B1558&gt;D1558,1,0)</f>
        <v>0</v>
      </c>
      <c r="I1558" s="52" t="n">
        <f aca="false">IF(-B1558&gt;E1558,1,0)</f>
        <v>0</v>
      </c>
      <c r="J1558" s="52" t="n">
        <f aca="false">IF(-B1558&gt;F1558,1,0)</f>
        <v>0</v>
      </c>
    </row>
    <row r="1559" customFormat="false" ht="15" hidden="false" customHeight="false" outlineLevel="0" collapsed="false">
      <c r="A1559" s="51" t="n">
        <f aca="false">Prices_MTM!A1792</f>
        <v>39974</v>
      </c>
      <c r="B1559" s="43" t="n">
        <f aca="false">Prices_MTM!I1792</f>
        <v>57000</v>
      </c>
      <c r="C1559" s="43" t="n">
        <f aca="false">-PERCENTILE(Prices_MTM!I1542:I1791,1-Inputs!$B$8)</f>
        <v>361749.999999999</v>
      </c>
      <c r="D1559" s="43" t="n">
        <f aca="false">NORMSINV(Inputs!$B$8)*STDEV(Prices_MTM!I1542:I1791)</f>
        <v>443392.895007522</v>
      </c>
      <c r="E1559" s="43" t="n">
        <f aca="false">-PERCENTILE(Prices_MTM!I1542:I1791,1-Inputs!$B$9)</f>
        <v>591220</v>
      </c>
      <c r="F1559" s="43" t="n">
        <f aca="false">NORMSINV(Inputs!$B$9)*STDEV(Prices_MTM!I1542:I1791)</f>
        <v>627099.032864883</v>
      </c>
      <c r="G1559" s="52" t="n">
        <f aca="false">IF(-B1559&gt;C1559,1,0)</f>
        <v>0</v>
      </c>
      <c r="H1559" s="52" t="n">
        <f aca="false">IF(-B1559&gt;D1559,1,0)</f>
        <v>0</v>
      </c>
      <c r="I1559" s="52" t="n">
        <f aca="false">IF(-B1559&gt;E1559,1,0)</f>
        <v>0</v>
      </c>
      <c r="J1559" s="52" t="n">
        <f aca="false">IF(-B1559&gt;F1559,1,0)</f>
        <v>0</v>
      </c>
    </row>
    <row r="1560" customFormat="false" ht="15" hidden="false" customHeight="false" outlineLevel="0" collapsed="false">
      <c r="A1560" s="51" t="n">
        <f aca="false">Prices_MTM!A1793</f>
        <v>39975</v>
      </c>
      <c r="B1560" s="43" t="n">
        <f aca="false">Prices_MTM!I1793</f>
        <v>71500.0000000004</v>
      </c>
      <c r="C1560" s="43" t="n">
        <f aca="false">-PERCENTILE(Prices_MTM!I1543:I1792,1-Inputs!$B$8)</f>
        <v>361749.999999999</v>
      </c>
      <c r="D1560" s="43" t="n">
        <f aca="false">NORMSINV(Inputs!$B$8)*STDEV(Prices_MTM!I1543:I1792)</f>
        <v>439685.718130376</v>
      </c>
      <c r="E1560" s="43" t="n">
        <f aca="false">-PERCENTILE(Prices_MTM!I1543:I1792,1-Inputs!$B$9)</f>
        <v>591220</v>
      </c>
      <c r="F1560" s="43" t="n">
        <f aca="false">NORMSINV(Inputs!$B$9)*STDEV(Prices_MTM!I1543:I1792)</f>
        <v>621855.901861897</v>
      </c>
      <c r="G1560" s="52" t="n">
        <f aca="false">IF(-B1560&gt;C1560,1,0)</f>
        <v>0</v>
      </c>
      <c r="H1560" s="52" t="n">
        <f aca="false">IF(-B1560&gt;D1560,1,0)</f>
        <v>0</v>
      </c>
      <c r="I1560" s="52" t="n">
        <f aca="false">IF(-B1560&gt;E1560,1,0)</f>
        <v>0</v>
      </c>
      <c r="J1560" s="52" t="n">
        <f aca="false">IF(-B1560&gt;F1560,1,0)</f>
        <v>0</v>
      </c>
    </row>
    <row r="1561" customFormat="false" ht="15" hidden="false" customHeight="false" outlineLevel="0" collapsed="false">
      <c r="A1561" s="51" t="n">
        <f aca="false">Prices_MTM!A1794</f>
        <v>39976</v>
      </c>
      <c r="B1561" s="43" t="n">
        <f aca="false">Prices_MTM!I1794</f>
        <v>-1500.00000000076</v>
      </c>
      <c r="C1561" s="43" t="n">
        <f aca="false">-PERCENTILE(Prices_MTM!I1544:I1793,1-Inputs!$B$8)</f>
        <v>361749.999999999</v>
      </c>
      <c r="D1561" s="43" t="n">
        <f aca="false">NORMSINV(Inputs!$B$8)*STDEV(Prices_MTM!I1544:I1793)</f>
        <v>439365.79622675</v>
      </c>
      <c r="E1561" s="43" t="n">
        <f aca="false">-PERCENTILE(Prices_MTM!I1544:I1793,1-Inputs!$B$9)</f>
        <v>591220</v>
      </c>
      <c r="F1561" s="43" t="n">
        <f aca="false">NORMSINV(Inputs!$B$9)*STDEV(Prices_MTM!I1544:I1793)</f>
        <v>621403.430208393</v>
      </c>
      <c r="G1561" s="52" t="n">
        <f aca="false">IF(-B1561&gt;C1561,1,0)</f>
        <v>0</v>
      </c>
      <c r="H1561" s="52" t="n">
        <f aca="false">IF(-B1561&gt;D1561,1,0)</f>
        <v>0</v>
      </c>
      <c r="I1561" s="52" t="n">
        <f aca="false">IF(-B1561&gt;E1561,1,0)</f>
        <v>0</v>
      </c>
      <c r="J1561" s="52" t="n">
        <f aca="false">IF(-B1561&gt;F1561,1,0)</f>
        <v>0</v>
      </c>
    </row>
    <row r="1562" customFormat="false" ht="15" hidden="false" customHeight="false" outlineLevel="0" collapsed="false">
      <c r="A1562" s="51" t="n">
        <f aca="false">Prices_MTM!A1795</f>
        <v>39979</v>
      </c>
      <c r="B1562" s="43" t="n">
        <f aca="false">Prices_MTM!I1795</f>
        <v>-52499.9999999984</v>
      </c>
      <c r="C1562" s="43" t="n">
        <f aca="false">-PERCENTILE(Prices_MTM!I1545:I1794,1-Inputs!$B$8)</f>
        <v>361749.999999999</v>
      </c>
      <c r="D1562" s="43" t="n">
        <f aca="false">NORMSINV(Inputs!$B$8)*STDEV(Prices_MTM!I1545:I1794)</f>
        <v>438230.570751792</v>
      </c>
      <c r="E1562" s="43" t="n">
        <f aca="false">-PERCENTILE(Prices_MTM!I1545:I1794,1-Inputs!$B$9)</f>
        <v>591220</v>
      </c>
      <c r="F1562" s="43" t="n">
        <f aca="false">NORMSINV(Inputs!$B$9)*STDEV(Prices_MTM!I1545:I1794)</f>
        <v>619797.859155168</v>
      </c>
      <c r="G1562" s="52" t="n">
        <f aca="false">IF(-B1562&gt;C1562,1,0)</f>
        <v>0</v>
      </c>
      <c r="H1562" s="52" t="n">
        <f aca="false">IF(-B1562&gt;D1562,1,0)</f>
        <v>0</v>
      </c>
      <c r="I1562" s="52" t="n">
        <f aca="false">IF(-B1562&gt;E1562,1,0)</f>
        <v>0</v>
      </c>
      <c r="J1562" s="52" t="n">
        <f aca="false">IF(-B1562&gt;F1562,1,0)</f>
        <v>0</v>
      </c>
    </row>
    <row r="1563" customFormat="false" ht="15" hidden="false" customHeight="false" outlineLevel="0" collapsed="false">
      <c r="A1563" s="51" t="n">
        <f aca="false">Prices_MTM!A1796</f>
        <v>39980</v>
      </c>
      <c r="B1563" s="43" t="n">
        <f aca="false">Prices_MTM!I1796</f>
        <v>-108500.000000001</v>
      </c>
      <c r="C1563" s="43" t="n">
        <f aca="false">-PERCENTILE(Prices_MTM!I1546:I1795,1-Inputs!$B$8)</f>
        <v>361749.999999999</v>
      </c>
      <c r="D1563" s="43" t="n">
        <f aca="false">NORMSINV(Inputs!$B$8)*STDEV(Prices_MTM!I1546:I1795)</f>
        <v>438250.475193335</v>
      </c>
      <c r="E1563" s="43" t="n">
        <f aca="false">-PERCENTILE(Prices_MTM!I1546:I1795,1-Inputs!$B$9)</f>
        <v>591220</v>
      </c>
      <c r="F1563" s="43" t="n">
        <f aca="false">NORMSINV(Inputs!$B$9)*STDEV(Prices_MTM!I1546:I1795)</f>
        <v>619826.010386687</v>
      </c>
      <c r="G1563" s="52" t="n">
        <f aca="false">IF(-B1563&gt;C1563,1,0)</f>
        <v>0</v>
      </c>
      <c r="H1563" s="52" t="n">
        <f aca="false">IF(-B1563&gt;D1563,1,0)</f>
        <v>0</v>
      </c>
      <c r="I1563" s="52" t="n">
        <f aca="false">IF(-B1563&gt;E1563,1,0)</f>
        <v>0</v>
      </c>
      <c r="J1563" s="52" t="n">
        <f aca="false">IF(-B1563&gt;F1563,1,0)</f>
        <v>0</v>
      </c>
    </row>
    <row r="1564" customFormat="false" ht="15" hidden="false" customHeight="false" outlineLevel="0" collapsed="false">
      <c r="A1564" s="51" t="n">
        <f aca="false">Prices_MTM!A1797</f>
        <v>39981</v>
      </c>
      <c r="B1564" s="43" t="n">
        <f aca="false">Prices_MTM!I1797</f>
        <v>138499.999999999</v>
      </c>
      <c r="C1564" s="43" t="n">
        <f aca="false">-PERCENTILE(Prices_MTM!I1547:I1796,1-Inputs!$B$8)</f>
        <v>361749.999999999</v>
      </c>
      <c r="D1564" s="43" t="n">
        <f aca="false">NORMSINV(Inputs!$B$8)*STDEV(Prices_MTM!I1547:I1796)</f>
        <v>438260.285558651</v>
      </c>
      <c r="E1564" s="43" t="n">
        <f aca="false">-PERCENTILE(Prices_MTM!I1547:I1796,1-Inputs!$B$9)</f>
        <v>591220</v>
      </c>
      <c r="F1564" s="43" t="n">
        <f aca="false">NORMSINV(Inputs!$B$9)*STDEV(Prices_MTM!I1547:I1796)</f>
        <v>619839.885373569</v>
      </c>
      <c r="G1564" s="52" t="n">
        <f aca="false">IF(-B1564&gt;C1564,1,0)</f>
        <v>0</v>
      </c>
      <c r="H1564" s="52" t="n">
        <f aca="false">IF(-B1564&gt;D1564,1,0)</f>
        <v>0</v>
      </c>
      <c r="I1564" s="52" t="n">
        <f aca="false">IF(-B1564&gt;E1564,1,0)</f>
        <v>0</v>
      </c>
      <c r="J1564" s="52" t="n">
        <f aca="false">IF(-B1564&gt;F1564,1,0)</f>
        <v>0</v>
      </c>
    </row>
    <row r="1565" customFormat="false" ht="15" hidden="false" customHeight="false" outlineLevel="0" collapsed="false">
      <c r="A1565" s="51" t="n">
        <f aca="false">Prices_MTM!A1798</f>
        <v>39982</v>
      </c>
      <c r="B1565" s="43" t="n">
        <f aca="false">Prices_MTM!I1798</f>
        <v>-15499.9999999987</v>
      </c>
      <c r="C1565" s="43" t="n">
        <f aca="false">-PERCENTILE(Prices_MTM!I1548:I1797,1-Inputs!$B$8)</f>
        <v>361749.999999999</v>
      </c>
      <c r="D1565" s="43" t="n">
        <f aca="false">NORMSINV(Inputs!$B$8)*STDEV(Prices_MTM!I1548:I1797)</f>
        <v>436790.538572341</v>
      </c>
      <c r="E1565" s="43" t="n">
        <f aca="false">-PERCENTILE(Prices_MTM!I1548:I1797,1-Inputs!$B$9)</f>
        <v>591220</v>
      </c>
      <c r="F1565" s="43" t="n">
        <f aca="false">NORMSINV(Inputs!$B$9)*STDEV(Prices_MTM!I1548:I1797)</f>
        <v>617761.194163022</v>
      </c>
      <c r="G1565" s="52" t="n">
        <f aca="false">IF(-B1565&gt;C1565,1,0)</f>
        <v>0</v>
      </c>
      <c r="H1565" s="52" t="n">
        <f aca="false">IF(-B1565&gt;D1565,1,0)</f>
        <v>0</v>
      </c>
      <c r="I1565" s="52" t="n">
        <f aca="false">IF(-B1565&gt;E1565,1,0)</f>
        <v>0</v>
      </c>
      <c r="J1565" s="52" t="n">
        <f aca="false">IF(-B1565&gt;F1565,1,0)</f>
        <v>0</v>
      </c>
    </row>
    <row r="1566" customFormat="false" ht="15" hidden="false" customHeight="false" outlineLevel="0" collapsed="false">
      <c r="A1566" s="51" t="n">
        <f aca="false">Prices_MTM!A1799</f>
        <v>39983</v>
      </c>
      <c r="B1566" s="43" t="n">
        <f aca="false">Prices_MTM!I1799</f>
        <v>-208000.000000001</v>
      </c>
      <c r="C1566" s="43" t="n">
        <f aca="false">-PERCENTILE(Prices_MTM!I1549:I1798,1-Inputs!$B$8)</f>
        <v>354950</v>
      </c>
      <c r="D1566" s="43" t="n">
        <f aca="false">NORMSINV(Inputs!$B$8)*STDEV(Prices_MTM!I1549:I1798)</f>
        <v>432453.792793893</v>
      </c>
      <c r="E1566" s="43" t="n">
        <f aca="false">-PERCENTILE(Prices_MTM!I1549:I1798,1-Inputs!$B$9)</f>
        <v>571424.999999999</v>
      </c>
      <c r="F1566" s="43" t="n">
        <f aca="false">NORMSINV(Inputs!$B$9)*STDEV(Prices_MTM!I1549:I1798)</f>
        <v>611627.651848593</v>
      </c>
      <c r="G1566" s="52" t="n">
        <f aca="false">IF(-B1566&gt;C1566,1,0)</f>
        <v>0</v>
      </c>
      <c r="H1566" s="52" t="n">
        <f aca="false">IF(-B1566&gt;D1566,1,0)</f>
        <v>0</v>
      </c>
      <c r="I1566" s="52" t="n">
        <f aca="false">IF(-B1566&gt;E1566,1,0)</f>
        <v>0</v>
      </c>
      <c r="J1566" s="52" t="n">
        <f aca="false">IF(-B1566&gt;F1566,1,0)</f>
        <v>0</v>
      </c>
    </row>
    <row r="1567" customFormat="false" ht="15" hidden="false" customHeight="false" outlineLevel="0" collapsed="false">
      <c r="A1567" s="51" t="n">
        <f aca="false">Prices_MTM!A1800</f>
        <v>39986</v>
      </c>
      <c r="B1567" s="43" t="n">
        <f aca="false">Prices_MTM!I1800</f>
        <v>-33499.9999999987</v>
      </c>
      <c r="C1567" s="43" t="n">
        <f aca="false">-PERCENTILE(Prices_MTM!I1550:I1799,1-Inputs!$B$8)</f>
        <v>354950</v>
      </c>
      <c r="D1567" s="43" t="n">
        <f aca="false">NORMSINV(Inputs!$B$8)*STDEV(Prices_MTM!I1550:I1799)</f>
        <v>432524.074281873</v>
      </c>
      <c r="E1567" s="43" t="n">
        <f aca="false">-PERCENTILE(Prices_MTM!I1550:I1799,1-Inputs!$B$9)</f>
        <v>571424.999999999</v>
      </c>
      <c r="F1567" s="43" t="n">
        <f aca="false">NORMSINV(Inputs!$B$9)*STDEV(Prices_MTM!I1550:I1799)</f>
        <v>611727.052298255</v>
      </c>
      <c r="G1567" s="52" t="n">
        <f aca="false">IF(-B1567&gt;C1567,1,0)</f>
        <v>0</v>
      </c>
      <c r="H1567" s="52" t="n">
        <f aca="false">IF(-B1567&gt;D1567,1,0)</f>
        <v>0</v>
      </c>
      <c r="I1567" s="52" t="n">
        <f aca="false">IF(-B1567&gt;E1567,1,0)</f>
        <v>0</v>
      </c>
      <c r="J1567" s="52" t="n">
        <f aca="false">IF(-B1567&gt;F1567,1,0)</f>
        <v>0</v>
      </c>
    </row>
    <row r="1568" customFormat="false" ht="15" hidden="false" customHeight="false" outlineLevel="0" collapsed="false">
      <c r="A1568" s="51" t="n">
        <f aca="false">Prices_MTM!A1801</f>
        <v>39987</v>
      </c>
      <c r="B1568" s="43" t="n">
        <f aca="false">Prices_MTM!I1801</f>
        <v>160500</v>
      </c>
      <c r="C1568" s="43" t="n">
        <f aca="false">-PERCENTILE(Prices_MTM!I1551:I1800,1-Inputs!$B$8)</f>
        <v>354950</v>
      </c>
      <c r="D1568" s="43" t="n">
        <f aca="false">NORMSINV(Inputs!$B$8)*STDEV(Prices_MTM!I1551:I1800)</f>
        <v>432346.348868448</v>
      </c>
      <c r="E1568" s="43" t="n">
        <f aca="false">-PERCENTILE(Prices_MTM!I1551:I1800,1-Inputs!$B$9)</f>
        <v>571424.999999999</v>
      </c>
      <c r="F1568" s="43" t="n">
        <f aca="false">NORMSINV(Inputs!$B$9)*STDEV(Prices_MTM!I1551:I1800)</f>
        <v>611475.691854439</v>
      </c>
      <c r="G1568" s="52" t="n">
        <f aca="false">IF(-B1568&gt;C1568,1,0)</f>
        <v>0</v>
      </c>
      <c r="H1568" s="52" t="n">
        <f aca="false">IF(-B1568&gt;D1568,1,0)</f>
        <v>0</v>
      </c>
      <c r="I1568" s="52" t="n">
        <f aca="false">IF(-B1568&gt;E1568,1,0)</f>
        <v>0</v>
      </c>
      <c r="J1568" s="52" t="n">
        <f aca="false">IF(-B1568&gt;F1568,1,0)</f>
        <v>0</v>
      </c>
    </row>
    <row r="1569" customFormat="false" ht="15" hidden="false" customHeight="false" outlineLevel="0" collapsed="false">
      <c r="A1569" s="51" t="n">
        <f aca="false">Prices_MTM!A1802</f>
        <v>39988</v>
      </c>
      <c r="B1569" s="43" t="n">
        <f aca="false">Prices_MTM!I1802</f>
        <v>-172500</v>
      </c>
      <c r="C1569" s="43" t="n">
        <f aca="false">-PERCENTILE(Prices_MTM!I1552:I1801,1-Inputs!$B$8)</f>
        <v>354950</v>
      </c>
      <c r="D1569" s="43" t="n">
        <f aca="false">NORMSINV(Inputs!$B$8)*STDEV(Prices_MTM!I1552:I1801)</f>
        <v>432720.258050314</v>
      </c>
      <c r="E1569" s="43" t="n">
        <f aca="false">-PERCENTILE(Prices_MTM!I1552:I1801,1-Inputs!$B$9)</f>
        <v>571424.999999999</v>
      </c>
      <c r="F1569" s="43" t="n">
        <f aca="false">NORMSINV(Inputs!$B$9)*STDEV(Prices_MTM!I1552:I1801)</f>
        <v>612004.51874582</v>
      </c>
      <c r="G1569" s="52" t="n">
        <f aca="false">IF(-B1569&gt;C1569,1,0)</f>
        <v>0</v>
      </c>
      <c r="H1569" s="52" t="n">
        <f aca="false">IF(-B1569&gt;D1569,1,0)</f>
        <v>0</v>
      </c>
      <c r="I1569" s="52" t="n">
        <f aca="false">IF(-B1569&gt;E1569,1,0)</f>
        <v>0</v>
      </c>
      <c r="J1569" s="52" t="n">
        <f aca="false">IF(-B1569&gt;F1569,1,0)</f>
        <v>0</v>
      </c>
    </row>
    <row r="1570" customFormat="false" ht="15" hidden="false" customHeight="false" outlineLevel="0" collapsed="false">
      <c r="A1570" s="51" t="n">
        <f aca="false">Prices_MTM!A1803</f>
        <v>39989</v>
      </c>
      <c r="B1570" s="43" t="n">
        <f aca="false">Prices_MTM!I1803</f>
        <v>138500.000000001</v>
      </c>
      <c r="C1570" s="43" t="n">
        <f aca="false">-PERCENTILE(Prices_MTM!I1553:I1802,1-Inputs!$B$8)</f>
        <v>354950</v>
      </c>
      <c r="D1570" s="43" t="n">
        <f aca="false">NORMSINV(Inputs!$B$8)*STDEV(Prices_MTM!I1553:I1802)</f>
        <v>433000.334772235</v>
      </c>
      <c r="E1570" s="43" t="n">
        <f aca="false">-PERCENTILE(Prices_MTM!I1553:I1802,1-Inputs!$B$9)</f>
        <v>571424.999999999</v>
      </c>
      <c r="F1570" s="43" t="n">
        <f aca="false">NORMSINV(Inputs!$B$9)*STDEV(Prices_MTM!I1553:I1802)</f>
        <v>612400.636598457</v>
      </c>
      <c r="G1570" s="52" t="n">
        <f aca="false">IF(-B1570&gt;C1570,1,0)</f>
        <v>0</v>
      </c>
      <c r="H1570" s="52" t="n">
        <f aca="false">IF(-B1570&gt;D1570,1,0)</f>
        <v>0</v>
      </c>
      <c r="I1570" s="52" t="n">
        <f aca="false">IF(-B1570&gt;E1570,1,0)</f>
        <v>0</v>
      </c>
      <c r="J1570" s="52" t="n">
        <f aca="false">IF(-B1570&gt;F1570,1,0)</f>
        <v>0</v>
      </c>
    </row>
    <row r="1571" customFormat="false" ht="15" hidden="false" customHeight="false" outlineLevel="0" collapsed="false">
      <c r="A1571" s="51" t="n">
        <f aca="false">Prices_MTM!A1804</f>
        <v>39990</v>
      </c>
      <c r="B1571" s="43" t="n">
        <f aca="false">Prices_MTM!I1804</f>
        <v>-18000.0000000007</v>
      </c>
      <c r="C1571" s="43" t="n">
        <f aca="false">-PERCENTILE(Prices_MTM!I1554:I1803,1-Inputs!$B$8)</f>
        <v>354950</v>
      </c>
      <c r="D1571" s="43" t="n">
        <f aca="false">NORMSINV(Inputs!$B$8)*STDEV(Prices_MTM!I1554:I1803)</f>
        <v>432498.500783626</v>
      </c>
      <c r="E1571" s="43" t="n">
        <f aca="false">-PERCENTILE(Prices_MTM!I1554:I1803,1-Inputs!$B$9)</f>
        <v>571424.999999999</v>
      </c>
      <c r="F1571" s="43" t="n">
        <f aca="false">NORMSINV(Inputs!$B$9)*STDEV(Prices_MTM!I1554:I1803)</f>
        <v>611690.883211655</v>
      </c>
      <c r="G1571" s="52" t="n">
        <f aca="false">IF(-B1571&gt;C1571,1,0)</f>
        <v>0</v>
      </c>
      <c r="H1571" s="52" t="n">
        <f aca="false">IF(-B1571&gt;D1571,1,0)</f>
        <v>0</v>
      </c>
      <c r="I1571" s="52" t="n">
        <f aca="false">IF(-B1571&gt;E1571,1,0)</f>
        <v>0</v>
      </c>
      <c r="J1571" s="52" t="n">
        <f aca="false">IF(-B1571&gt;F1571,1,0)</f>
        <v>0</v>
      </c>
    </row>
    <row r="1572" customFormat="false" ht="15" hidden="false" customHeight="false" outlineLevel="0" collapsed="false">
      <c r="A1572" s="51" t="n">
        <f aca="false">Prices_MTM!A1805</f>
        <v>39993</v>
      </c>
      <c r="B1572" s="43" t="n">
        <f aca="false">Prices_MTM!I1805</f>
        <v>148500</v>
      </c>
      <c r="C1572" s="43" t="n">
        <f aca="false">-PERCENTILE(Prices_MTM!I1555:I1804,1-Inputs!$B$8)</f>
        <v>354950</v>
      </c>
      <c r="D1572" s="43" t="n">
        <f aca="false">NORMSINV(Inputs!$B$8)*STDEV(Prices_MTM!I1555:I1804)</f>
        <v>432482.43787876</v>
      </c>
      <c r="E1572" s="43" t="n">
        <f aca="false">-PERCENTILE(Prices_MTM!I1555:I1804,1-Inputs!$B$9)</f>
        <v>571424.999999999</v>
      </c>
      <c r="F1572" s="43" t="n">
        <f aca="false">NORMSINV(Inputs!$B$9)*STDEV(Prices_MTM!I1555:I1804)</f>
        <v>611668.165138768</v>
      </c>
      <c r="G1572" s="52" t="n">
        <f aca="false">IF(-B1572&gt;C1572,1,0)</f>
        <v>0</v>
      </c>
      <c r="H1572" s="52" t="n">
        <f aca="false">IF(-B1572&gt;D1572,1,0)</f>
        <v>0</v>
      </c>
      <c r="I1572" s="52" t="n">
        <f aca="false">IF(-B1572&gt;E1572,1,0)</f>
        <v>0</v>
      </c>
      <c r="J1572" s="52" t="n">
        <f aca="false">IF(-B1572&gt;F1572,1,0)</f>
        <v>0</v>
      </c>
    </row>
    <row r="1573" customFormat="false" ht="15" hidden="false" customHeight="false" outlineLevel="0" collapsed="false">
      <c r="A1573" s="51" t="n">
        <f aca="false">Prices_MTM!A1806</f>
        <v>39994</v>
      </c>
      <c r="B1573" s="43" t="n">
        <f aca="false">Prices_MTM!I1806</f>
        <v>-83000.0000000006</v>
      </c>
      <c r="C1573" s="43" t="n">
        <f aca="false">-PERCENTILE(Prices_MTM!I1556:I1805,1-Inputs!$B$8)</f>
        <v>354950</v>
      </c>
      <c r="D1573" s="43" t="n">
        <f aca="false">NORMSINV(Inputs!$B$8)*STDEV(Prices_MTM!I1556:I1805)</f>
        <v>432711.994699061</v>
      </c>
      <c r="E1573" s="43" t="n">
        <f aca="false">-PERCENTILE(Prices_MTM!I1556:I1805,1-Inputs!$B$9)</f>
        <v>571424.999999999</v>
      </c>
      <c r="F1573" s="43" t="n">
        <f aca="false">NORMSINV(Inputs!$B$9)*STDEV(Prices_MTM!I1556:I1805)</f>
        <v>611992.831730449</v>
      </c>
      <c r="G1573" s="52" t="n">
        <f aca="false">IF(-B1573&gt;C1573,1,0)</f>
        <v>0</v>
      </c>
      <c r="H1573" s="52" t="n">
        <f aca="false">IF(-B1573&gt;D1573,1,0)</f>
        <v>0</v>
      </c>
      <c r="I1573" s="52" t="n">
        <f aca="false">IF(-B1573&gt;E1573,1,0)</f>
        <v>0</v>
      </c>
      <c r="J1573" s="52" t="n">
        <f aca="false">IF(-B1573&gt;F1573,1,0)</f>
        <v>0</v>
      </c>
    </row>
    <row r="1574" customFormat="false" ht="15" hidden="false" customHeight="false" outlineLevel="0" collapsed="false">
      <c r="A1574" s="51" t="n">
        <f aca="false">Prices_MTM!A1807</f>
        <v>39995</v>
      </c>
      <c r="B1574" s="43" t="n">
        <f aca="false">Prices_MTM!I1807</f>
        <v>-70499.9999999998</v>
      </c>
      <c r="C1574" s="43" t="n">
        <f aca="false">-PERCENTILE(Prices_MTM!I1557:I1806,1-Inputs!$B$8)</f>
        <v>354950</v>
      </c>
      <c r="D1574" s="43" t="n">
        <f aca="false">NORMSINV(Inputs!$B$8)*STDEV(Prices_MTM!I1557:I1806)</f>
        <v>432770.731509285</v>
      </c>
      <c r="E1574" s="43" t="n">
        <f aca="false">-PERCENTILE(Prices_MTM!I1557:I1806,1-Inputs!$B$9)</f>
        <v>571424.999999999</v>
      </c>
      <c r="F1574" s="43" t="n">
        <f aca="false">NORMSINV(Inputs!$B$9)*STDEV(Prices_MTM!I1557:I1806)</f>
        <v>612075.904322049</v>
      </c>
      <c r="G1574" s="52" t="n">
        <f aca="false">IF(-B1574&gt;C1574,1,0)</f>
        <v>0</v>
      </c>
      <c r="H1574" s="52" t="n">
        <f aca="false">IF(-B1574&gt;D1574,1,0)</f>
        <v>0</v>
      </c>
      <c r="I1574" s="52" t="n">
        <f aca="false">IF(-B1574&gt;E1574,1,0)</f>
        <v>0</v>
      </c>
      <c r="J1574" s="52" t="n">
        <f aca="false">IF(-B1574&gt;F1574,1,0)</f>
        <v>0</v>
      </c>
    </row>
    <row r="1575" customFormat="false" ht="15" hidden="false" customHeight="false" outlineLevel="0" collapsed="false">
      <c r="A1575" s="51" t="n">
        <f aca="false">Prices_MTM!A1808</f>
        <v>39996</v>
      </c>
      <c r="B1575" s="43" t="n">
        <f aca="false">Prices_MTM!I1808</f>
        <v>-124999.999999999</v>
      </c>
      <c r="C1575" s="43" t="n">
        <f aca="false">-PERCENTILE(Prices_MTM!I1558:I1807,1-Inputs!$B$8)</f>
        <v>354950</v>
      </c>
      <c r="D1575" s="43" t="n">
        <f aca="false">NORMSINV(Inputs!$B$8)*STDEV(Prices_MTM!I1558:I1807)</f>
        <v>431998.695223677</v>
      </c>
      <c r="E1575" s="43" t="n">
        <f aca="false">-PERCENTILE(Prices_MTM!I1558:I1807,1-Inputs!$B$9)</f>
        <v>571424.999999999</v>
      </c>
      <c r="F1575" s="43" t="n">
        <f aca="false">NORMSINV(Inputs!$B$9)*STDEV(Prices_MTM!I1558:I1807)</f>
        <v>610983.998670217</v>
      </c>
      <c r="G1575" s="52" t="n">
        <f aca="false">IF(-B1575&gt;C1575,1,0)</f>
        <v>0</v>
      </c>
      <c r="H1575" s="52" t="n">
        <f aca="false">IF(-B1575&gt;D1575,1,0)</f>
        <v>0</v>
      </c>
      <c r="I1575" s="52" t="n">
        <f aca="false">IF(-B1575&gt;E1575,1,0)</f>
        <v>0</v>
      </c>
      <c r="J1575" s="52" t="n">
        <f aca="false">IF(-B1575&gt;F1575,1,0)</f>
        <v>0</v>
      </c>
    </row>
    <row r="1576" customFormat="false" ht="15" hidden="false" customHeight="false" outlineLevel="0" collapsed="false">
      <c r="A1576" s="51" t="n">
        <f aca="false">Prices_MTM!A1809</f>
        <v>40000</v>
      </c>
      <c r="B1576" s="43" t="n">
        <f aca="false">Prices_MTM!I1809</f>
        <v>-131000.000000001</v>
      </c>
      <c r="C1576" s="43" t="n">
        <f aca="false">-PERCENTILE(Prices_MTM!I1559:I1808,1-Inputs!$B$8)</f>
        <v>354950</v>
      </c>
      <c r="D1576" s="43" t="n">
        <f aca="false">NORMSINV(Inputs!$B$8)*STDEV(Prices_MTM!I1559:I1808)</f>
        <v>432132.1848618</v>
      </c>
      <c r="E1576" s="43" t="n">
        <f aca="false">-PERCENTILE(Prices_MTM!I1559:I1808,1-Inputs!$B$9)</f>
        <v>571424.999999999</v>
      </c>
      <c r="F1576" s="43" t="n">
        <f aca="false">NORMSINV(Inputs!$B$9)*STDEV(Prices_MTM!I1559:I1808)</f>
        <v>611172.795612854</v>
      </c>
      <c r="G1576" s="52" t="n">
        <f aca="false">IF(-B1576&gt;C1576,1,0)</f>
        <v>0</v>
      </c>
      <c r="H1576" s="52" t="n">
        <f aca="false">IF(-B1576&gt;D1576,1,0)</f>
        <v>0</v>
      </c>
      <c r="I1576" s="52" t="n">
        <f aca="false">IF(-B1576&gt;E1576,1,0)</f>
        <v>0</v>
      </c>
      <c r="J1576" s="52" t="n">
        <f aca="false">IF(-B1576&gt;F1576,1,0)</f>
        <v>0</v>
      </c>
    </row>
    <row r="1577" customFormat="false" ht="15" hidden="false" customHeight="false" outlineLevel="0" collapsed="false">
      <c r="A1577" s="51" t="n">
        <f aca="false">Prices_MTM!A1810</f>
        <v>40001</v>
      </c>
      <c r="B1577" s="43" t="n">
        <f aca="false">Prices_MTM!I1810</f>
        <v>-39000.0000000001</v>
      </c>
      <c r="C1577" s="43" t="n">
        <f aca="false">-PERCENTILE(Prices_MTM!I1560:I1809,1-Inputs!$B$8)</f>
        <v>354950</v>
      </c>
      <c r="D1577" s="43" t="n">
        <f aca="false">NORMSINV(Inputs!$B$8)*STDEV(Prices_MTM!I1560:I1809)</f>
        <v>431974.23983386</v>
      </c>
      <c r="E1577" s="43" t="n">
        <f aca="false">-PERCENTILE(Prices_MTM!I1560:I1809,1-Inputs!$B$9)</f>
        <v>571424.999999999</v>
      </c>
      <c r="F1577" s="43" t="n">
        <f aca="false">NORMSINV(Inputs!$B$9)*STDEV(Prices_MTM!I1560:I1809)</f>
        <v>610949.410945705</v>
      </c>
      <c r="G1577" s="52" t="n">
        <f aca="false">IF(-B1577&gt;C1577,1,0)</f>
        <v>0</v>
      </c>
      <c r="H1577" s="52" t="n">
        <f aca="false">IF(-B1577&gt;D1577,1,0)</f>
        <v>0</v>
      </c>
      <c r="I1577" s="52" t="n">
        <f aca="false">IF(-B1577&gt;E1577,1,0)</f>
        <v>0</v>
      </c>
      <c r="J1577" s="52" t="n">
        <f aca="false">IF(-B1577&gt;F1577,1,0)</f>
        <v>0</v>
      </c>
    </row>
    <row r="1578" customFormat="false" ht="15" hidden="false" customHeight="false" outlineLevel="0" collapsed="false">
      <c r="A1578" s="51" t="n">
        <f aca="false">Prices_MTM!A1811</f>
        <v>40002</v>
      </c>
      <c r="B1578" s="43" t="n">
        <f aca="false">Prices_MTM!I1811</f>
        <v>-181500.000000001</v>
      </c>
      <c r="C1578" s="43" t="n">
        <f aca="false">-PERCENTILE(Prices_MTM!I1561:I1810,1-Inputs!$B$8)</f>
        <v>354950</v>
      </c>
      <c r="D1578" s="43" t="n">
        <f aca="false">NORMSINV(Inputs!$B$8)*STDEV(Prices_MTM!I1561:I1810)</f>
        <v>431236.195131769</v>
      </c>
      <c r="E1578" s="43" t="n">
        <f aca="false">-PERCENTILE(Prices_MTM!I1561:I1810,1-Inputs!$B$9)</f>
        <v>571424.999999999</v>
      </c>
      <c r="F1578" s="43" t="n">
        <f aca="false">NORMSINV(Inputs!$B$9)*STDEV(Prices_MTM!I1561:I1810)</f>
        <v>609905.580239117</v>
      </c>
      <c r="G1578" s="52" t="n">
        <f aca="false">IF(-B1578&gt;C1578,1,0)</f>
        <v>0</v>
      </c>
      <c r="H1578" s="52" t="n">
        <f aca="false">IF(-B1578&gt;D1578,1,0)</f>
        <v>0</v>
      </c>
      <c r="I1578" s="52" t="n">
        <f aca="false">IF(-B1578&gt;E1578,1,0)</f>
        <v>0</v>
      </c>
      <c r="J1578" s="52" t="n">
        <f aca="false">IF(-B1578&gt;F1578,1,0)</f>
        <v>0</v>
      </c>
    </row>
    <row r="1579" customFormat="false" ht="15" hidden="false" customHeight="false" outlineLevel="0" collapsed="false">
      <c r="A1579" s="51" t="n">
        <f aca="false">Prices_MTM!A1812</f>
        <v>40003</v>
      </c>
      <c r="B1579" s="43" t="n">
        <f aca="false">Prices_MTM!I1812</f>
        <v>48000</v>
      </c>
      <c r="C1579" s="43" t="n">
        <f aca="false">-PERCENTILE(Prices_MTM!I1562:I1811,1-Inputs!$B$8)</f>
        <v>354950</v>
      </c>
      <c r="D1579" s="43" t="n">
        <f aca="false">NORMSINV(Inputs!$B$8)*STDEV(Prices_MTM!I1562:I1811)</f>
        <v>431583.839555117</v>
      </c>
      <c r="E1579" s="43" t="n">
        <f aca="false">-PERCENTILE(Prices_MTM!I1562:I1811,1-Inputs!$B$9)</f>
        <v>571424.999999999</v>
      </c>
      <c r="F1579" s="43" t="n">
        <f aca="false">NORMSINV(Inputs!$B$9)*STDEV(Prices_MTM!I1562:I1811)</f>
        <v>610397.260381304</v>
      </c>
      <c r="G1579" s="52" t="n">
        <f aca="false">IF(-B1579&gt;C1579,1,0)</f>
        <v>0</v>
      </c>
      <c r="H1579" s="52" t="n">
        <f aca="false">IF(-B1579&gt;D1579,1,0)</f>
        <v>0</v>
      </c>
      <c r="I1579" s="52" t="n">
        <f aca="false">IF(-B1579&gt;E1579,1,0)</f>
        <v>0</v>
      </c>
      <c r="J1579" s="52" t="n">
        <f aca="false">IF(-B1579&gt;F1579,1,0)</f>
        <v>0</v>
      </c>
    </row>
    <row r="1580" customFormat="false" ht="15" hidden="false" customHeight="false" outlineLevel="0" collapsed="false">
      <c r="A1580" s="51" t="n">
        <f aca="false">Prices_MTM!A1813</f>
        <v>40004</v>
      </c>
      <c r="B1580" s="43" t="n">
        <f aca="false">Prices_MTM!I1813</f>
        <v>-5999.99999999987</v>
      </c>
      <c r="C1580" s="43" t="n">
        <f aca="false">-PERCENTILE(Prices_MTM!I1563:I1812,1-Inputs!$B$8)</f>
        <v>354950</v>
      </c>
      <c r="D1580" s="43" t="n">
        <f aca="false">NORMSINV(Inputs!$B$8)*STDEV(Prices_MTM!I1563:I1812)</f>
        <v>428722.6448118</v>
      </c>
      <c r="E1580" s="43" t="n">
        <f aca="false">-PERCENTILE(Prices_MTM!I1563:I1812,1-Inputs!$B$9)</f>
        <v>571424.999999999</v>
      </c>
      <c r="F1580" s="43" t="n">
        <f aca="false">NORMSINV(Inputs!$B$9)*STDEV(Prices_MTM!I1563:I1812)</f>
        <v>606350.618054432</v>
      </c>
      <c r="G1580" s="52" t="n">
        <f aca="false">IF(-B1580&gt;C1580,1,0)</f>
        <v>0</v>
      </c>
      <c r="H1580" s="52" t="n">
        <f aca="false">IF(-B1580&gt;D1580,1,0)</f>
        <v>0</v>
      </c>
      <c r="I1580" s="52" t="n">
        <f aca="false">IF(-B1580&gt;E1580,1,0)</f>
        <v>0</v>
      </c>
      <c r="J1580" s="52" t="n">
        <f aca="false">IF(-B1580&gt;F1580,1,0)</f>
        <v>0</v>
      </c>
    </row>
    <row r="1581" customFormat="false" ht="15" hidden="false" customHeight="false" outlineLevel="0" collapsed="false">
      <c r="A1581" s="51" t="n">
        <f aca="false">Prices_MTM!A1814</f>
        <v>40007</v>
      </c>
      <c r="B1581" s="43" t="n">
        <f aca="false">Prices_MTM!I1814</f>
        <v>-15000.0000000002</v>
      </c>
      <c r="C1581" s="43" t="n">
        <f aca="false">-PERCENTILE(Prices_MTM!I1564:I1813,1-Inputs!$B$8)</f>
        <v>354950</v>
      </c>
      <c r="D1581" s="43" t="n">
        <f aca="false">NORMSINV(Inputs!$B$8)*STDEV(Prices_MTM!I1564:I1813)</f>
        <v>428714.632836847</v>
      </c>
      <c r="E1581" s="43" t="n">
        <f aca="false">-PERCENTILE(Prices_MTM!I1564:I1813,1-Inputs!$B$9)</f>
        <v>571424.999999999</v>
      </c>
      <c r="F1581" s="43" t="n">
        <f aca="false">NORMSINV(Inputs!$B$9)*STDEV(Prices_MTM!I1564:I1813)</f>
        <v>606339.286565359</v>
      </c>
      <c r="G1581" s="52" t="n">
        <f aca="false">IF(-B1581&gt;C1581,1,0)</f>
        <v>0</v>
      </c>
      <c r="H1581" s="52" t="n">
        <f aca="false">IF(-B1581&gt;D1581,1,0)</f>
        <v>0</v>
      </c>
      <c r="I1581" s="52" t="n">
        <f aca="false">IF(-B1581&gt;E1581,1,0)</f>
        <v>0</v>
      </c>
      <c r="J1581" s="52" t="n">
        <f aca="false">IF(-B1581&gt;F1581,1,0)</f>
        <v>0</v>
      </c>
    </row>
    <row r="1582" customFormat="false" ht="15" hidden="false" customHeight="false" outlineLevel="0" collapsed="false">
      <c r="A1582" s="51" t="n">
        <f aca="false">Prices_MTM!A1815</f>
        <v>40008</v>
      </c>
      <c r="B1582" s="43" t="n">
        <f aca="false">Prices_MTM!I1815</f>
        <v>-118500</v>
      </c>
      <c r="C1582" s="43" t="n">
        <f aca="false">-PERCENTILE(Prices_MTM!I1565:I1814,1-Inputs!$B$8)</f>
        <v>354950</v>
      </c>
      <c r="D1582" s="43" t="n">
        <f aca="false">NORMSINV(Inputs!$B$8)*STDEV(Prices_MTM!I1565:I1814)</f>
        <v>428588.817753251</v>
      </c>
      <c r="E1582" s="43" t="n">
        <f aca="false">-PERCENTILE(Prices_MTM!I1565:I1814,1-Inputs!$B$9)</f>
        <v>571424.999999999</v>
      </c>
      <c r="F1582" s="43" t="n">
        <f aca="false">NORMSINV(Inputs!$B$9)*STDEV(Prices_MTM!I1565:I1814)</f>
        <v>606161.343891646</v>
      </c>
      <c r="G1582" s="52" t="n">
        <f aca="false">IF(-B1582&gt;C1582,1,0)</f>
        <v>0</v>
      </c>
      <c r="H1582" s="52" t="n">
        <f aca="false">IF(-B1582&gt;D1582,1,0)</f>
        <v>0</v>
      </c>
      <c r="I1582" s="52" t="n">
        <f aca="false">IF(-B1582&gt;E1582,1,0)</f>
        <v>0</v>
      </c>
      <c r="J1582" s="52" t="n">
        <f aca="false">IF(-B1582&gt;F1582,1,0)</f>
        <v>0</v>
      </c>
    </row>
    <row r="1583" customFormat="false" ht="15" hidden="false" customHeight="false" outlineLevel="0" collapsed="false">
      <c r="A1583" s="51" t="n">
        <f aca="false">Prices_MTM!A1816</f>
        <v>40009</v>
      </c>
      <c r="B1583" s="43" t="n">
        <f aca="false">Prices_MTM!I1816</f>
        <v>148500</v>
      </c>
      <c r="C1583" s="43" t="n">
        <f aca="false">-PERCENTILE(Prices_MTM!I1566:I1815,1-Inputs!$B$8)</f>
        <v>354950</v>
      </c>
      <c r="D1583" s="43" t="n">
        <f aca="false">NORMSINV(Inputs!$B$8)*STDEV(Prices_MTM!I1566:I1815)</f>
        <v>427495.563399328</v>
      </c>
      <c r="E1583" s="43" t="n">
        <f aca="false">-PERCENTILE(Prices_MTM!I1566:I1815,1-Inputs!$B$9)</f>
        <v>571424.999999999</v>
      </c>
      <c r="F1583" s="43" t="n">
        <f aca="false">NORMSINV(Inputs!$B$9)*STDEV(Prices_MTM!I1566:I1815)</f>
        <v>604615.133395854</v>
      </c>
      <c r="G1583" s="52" t="n">
        <f aca="false">IF(-B1583&gt;C1583,1,0)</f>
        <v>0</v>
      </c>
      <c r="H1583" s="52" t="n">
        <f aca="false">IF(-B1583&gt;D1583,1,0)</f>
        <v>0</v>
      </c>
      <c r="I1583" s="52" t="n">
        <f aca="false">IF(-B1583&gt;E1583,1,0)</f>
        <v>0</v>
      </c>
      <c r="J1583" s="52" t="n">
        <f aca="false">IF(-B1583&gt;F1583,1,0)</f>
        <v>0</v>
      </c>
    </row>
    <row r="1584" customFormat="false" ht="15" hidden="false" customHeight="false" outlineLevel="0" collapsed="false">
      <c r="A1584" s="51" t="n">
        <f aca="false">Prices_MTM!A1817</f>
        <v>40010</v>
      </c>
      <c r="B1584" s="43" t="n">
        <f aca="false">Prices_MTM!I1817</f>
        <v>19499.9999999997</v>
      </c>
      <c r="C1584" s="43" t="n">
        <f aca="false">-PERCENTILE(Prices_MTM!I1567:I1816,1-Inputs!$B$8)</f>
        <v>354950</v>
      </c>
      <c r="D1584" s="43" t="n">
        <f aca="false">NORMSINV(Inputs!$B$8)*STDEV(Prices_MTM!I1567:I1816)</f>
        <v>427019.117308742</v>
      </c>
      <c r="E1584" s="43" t="n">
        <f aca="false">-PERCENTILE(Prices_MTM!I1567:I1816,1-Inputs!$B$9)</f>
        <v>571424.999999999</v>
      </c>
      <c r="F1584" s="43" t="n">
        <f aca="false">NORMSINV(Inputs!$B$9)*STDEV(Prices_MTM!I1567:I1816)</f>
        <v>603941.286597714</v>
      </c>
      <c r="G1584" s="52" t="n">
        <f aca="false">IF(-B1584&gt;C1584,1,0)</f>
        <v>0</v>
      </c>
      <c r="H1584" s="52" t="n">
        <f aca="false">IF(-B1584&gt;D1584,1,0)</f>
        <v>0</v>
      </c>
      <c r="I1584" s="52" t="n">
        <f aca="false">IF(-B1584&gt;E1584,1,0)</f>
        <v>0</v>
      </c>
      <c r="J1584" s="52" t="n">
        <f aca="false">IF(-B1584&gt;F1584,1,0)</f>
        <v>0</v>
      </c>
    </row>
    <row r="1585" customFormat="false" ht="15" hidden="false" customHeight="false" outlineLevel="0" collapsed="false">
      <c r="A1585" s="51" t="n">
        <f aca="false">Prices_MTM!A1818</f>
        <v>40011</v>
      </c>
      <c r="B1585" s="43" t="n">
        <f aca="false">Prices_MTM!I1818</f>
        <v>73000.0000000004</v>
      </c>
      <c r="C1585" s="43" t="n">
        <f aca="false">-PERCENTILE(Prices_MTM!I1568:I1817,1-Inputs!$B$8)</f>
        <v>345275</v>
      </c>
      <c r="D1585" s="43" t="n">
        <f aca="false">NORMSINV(Inputs!$B$8)*STDEV(Prices_MTM!I1568:I1817)</f>
        <v>423183.792374157</v>
      </c>
      <c r="E1585" s="43" t="n">
        <f aca="false">-PERCENTILE(Prices_MTM!I1568:I1817,1-Inputs!$B$9)</f>
        <v>566525</v>
      </c>
      <c r="F1585" s="43" t="n">
        <f aca="false">NORMSINV(Inputs!$B$9)*STDEV(Prices_MTM!I1568:I1817)</f>
        <v>598516.913351589</v>
      </c>
      <c r="G1585" s="52" t="n">
        <f aca="false">IF(-B1585&gt;C1585,1,0)</f>
        <v>0</v>
      </c>
      <c r="H1585" s="52" t="n">
        <f aca="false">IF(-B1585&gt;D1585,1,0)</f>
        <v>0</v>
      </c>
      <c r="I1585" s="52" t="n">
        <f aca="false">IF(-B1585&gt;E1585,1,0)</f>
        <v>0</v>
      </c>
      <c r="J1585" s="52" t="n">
        <f aca="false">IF(-B1585&gt;F1585,1,0)</f>
        <v>0</v>
      </c>
    </row>
    <row r="1586" customFormat="false" ht="15" hidden="false" customHeight="false" outlineLevel="0" collapsed="false">
      <c r="A1586" s="51" t="n">
        <f aca="false">Prices_MTM!A1819</f>
        <v>40014</v>
      </c>
      <c r="B1586" s="43" t="n">
        <f aca="false">Prices_MTM!I1819</f>
        <v>-18000.0000000003</v>
      </c>
      <c r="C1586" s="43" t="n">
        <f aca="false">-PERCENTILE(Prices_MTM!I1569:I1818,1-Inputs!$B$8)</f>
        <v>345275</v>
      </c>
      <c r="D1586" s="43" t="n">
        <f aca="false">NORMSINV(Inputs!$B$8)*STDEV(Prices_MTM!I1569:I1818)</f>
        <v>422739.745195407</v>
      </c>
      <c r="E1586" s="43" t="n">
        <f aca="false">-PERCENTILE(Prices_MTM!I1569:I1818,1-Inputs!$B$9)</f>
        <v>566525</v>
      </c>
      <c r="F1586" s="43" t="n">
        <f aca="false">NORMSINV(Inputs!$B$9)*STDEV(Prices_MTM!I1569:I1818)</f>
        <v>597888.888952741</v>
      </c>
      <c r="G1586" s="52" t="n">
        <f aca="false">IF(-B1586&gt;C1586,1,0)</f>
        <v>0</v>
      </c>
      <c r="H1586" s="52" t="n">
        <f aca="false">IF(-B1586&gt;D1586,1,0)</f>
        <v>0</v>
      </c>
      <c r="I1586" s="52" t="n">
        <f aca="false">IF(-B1586&gt;E1586,1,0)</f>
        <v>0</v>
      </c>
      <c r="J1586" s="52" t="n">
        <f aca="false">IF(-B1586&gt;F1586,1,0)</f>
        <v>0</v>
      </c>
    </row>
    <row r="1587" customFormat="false" ht="15" hidden="false" customHeight="false" outlineLevel="0" collapsed="false">
      <c r="A1587" s="51" t="n">
        <f aca="false">Prices_MTM!A1820</f>
        <v>40016</v>
      </c>
      <c r="B1587" s="43" t="n">
        <f aca="false">Prices_MTM!I1820</f>
        <v>28999.9999999999</v>
      </c>
      <c r="C1587" s="43" t="n">
        <f aca="false">-PERCENTILE(Prices_MTM!I1570:I1819,1-Inputs!$B$8)</f>
        <v>345275</v>
      </c>
      <c r="D1587" s="43" t="n">
        <f aca="false">NORMSINV(Inputs!$B$8)*STDEV(Prices_MTM!I1570:I1819)</f>
        <v>421853.352579971</v>
      </c>
      <c r="E1587" s="43" t="n">
        <f aca="false">-PERCENTILE(Prices_MTM!I1570:I1819,1-Inputs!$B$9)</f>
        <v>566525</v>
      </c>
      <c r="F1587" s="43" t="n">
        <f aca="false">NORMSINV(Inputs!$B$9)*STDEV(Prices_MTM!I1570:I1819)</f>
        <v>596635.246961322</v>
      </c>
      <c r="G1587" s="52" t="n">
        <f aca="false">IF(-B1587&gt;C1587,1,0)</f>
        <v>0</v>
      </c>
      <c r="H1587" s="52" t="n">
        <f aca="false">IF(-B1587&gt;D1587,1,0)</f>
        <v>0</v>
      </c>
      <c r="I1587" s="52" t="n">
        <f aca="false">IF(-B1587&gt;E1587,1,0)</f>
        <v>0</v>
      </c>
      <c r="J1587" s="52" t="n">
        <f aca="false">IF(-B1587&gt;F1587,1,0)</f>
        <v>0</v>
      </c>
    </row>
    <row r="1588" customFormat="false" ht="15" hidden="false" customHeight="false" outlineLevel="0" collapsed="false">
      <c r="A1588" s="51" t="n">
        <f aca="false">Prices_MTM!A1821</f>
        <v>40017</v>
      </c>
      <c r="B1588" s="43" t="n">
        <f aca="false">Prices_MTM!I1821</f>
        <v>16999.9999999994</v>
      </c>
      <c r="C1588" s="43" t="n">
        <f aca="false">-PERCENTILE(Prices_MTM!I1571:I1820,1-Inputs!$B$8)</f>
        <v>345275</v>
      </c>
      <c r="D1588" s="43" t="n">
        <f aca="false">NORMSINV(Inputs!$B$8)*STDEV(Prices_MTM!I1571:I1820)</f>
        <v>420741.946214088</v>
      </c>
      <c r="E1588" s="43" t="n">
        <f aca="false">-PERCENTILE(Prices_MTM!I1571:I1820,1-Inputs!$B$9)</f>
        <v>566525</v>
      </c>
      <c r="F1588" s="43" t="n">
        <f aca="false">NORMSINV(Inputs!$B$9)*STDEV(Prices_MTM!I1571:I1820)</f>
        <v>595063.363728611</v>
      </c>
      <c r="G1588" s="52" t="n">
        <f aca="false">IF(-B1588&gt;C1588,1,0)</f>
        <v>0</v>
      </c>
      <c r="H1588" s="52" t="n">
        <f aca="false">IF(-B1588&gt;D1588,1,0)</f>
        <v>0</v>
      </c>
      <c r="I1588" s="52" t="n">
        <f aca="false">IF(-B1588&gt;E1588,1,0)</f>
        <v>0</v>
      </c>
      <c r="J1588" s="52" t="n">
        <f aca="false">IF(-B1588&gt;F1588,1,0)</f>
        <v>0</v>
      </c>
    </row>
    <row r="1589" customFormat="false" ht="15" hidden="false" customHeight="false" outlineLevel="0" collapsed="false">
      <c r="A1589" s="51" t="n">
        <f aca="false">Prices_MTM!A1822</f>
        <v>40018</v>
      </c>
      <c r="B1589" s="43" t="n">
        <f aca="false">Prices_MTM!I1822</f>
        <v>48000.0000000004</v>
      </c>
      <c r="C1589" s="43" t="n">
        <f aca="false">-PERCENTILE(Prices_MTM!I1572:I1821,1-Inputs!$B$8)</f>
        <v>345275</v>
      </c>
      <c r="D1589" s="43" t="n">
        <f aca="false">NORMSINV(Inputs!$B$8)*STDEV(Prices_MTM!I1572:I1821)</f>
        <v>419395.132207326</v>
      </c>
      <c r="E1589" s="43" t="n">
        <f aca="false">-PERCENTILE(Prices_MTM!I1572:I1821,1-Inputs!$B$9)</f>
        <v>566525</v>
      </c>
      <c r="F1589" s="43" t="n">
        <f aca="false">NORMSINV(Inputs!$B$9)*STDEV(Prices_MTM!I1572:I1821)</f>
        <v>593158.538977022</v>
      </c>
      <c r="G1589" s="52" t="n">
        <f aca="false">IF(-B1589&gt;C1589,1,0)</f>
        <v>0</v>
      </c>
      <c r="H1589" s="52" t="n">
        <f aca="false">IF(-B1589&gt;D1589,1,0)</f>
        <v>0</v>
      </c>
      <c r="I1589" s="52" t="n">
        <f aca="false">IF(-B1589&gt;E1589,1,0)</f>
        <v>0</v>
      </c>
      <c r="J1589" s="52" t="n">
        <f aca="false">IF(-B1589&gt;F1589,1,0)</f>
        <v>0</v>
      </c>
    </row>
    <row r="1590" customFormat="false" ht="15" hidden="false" customHeight="false" outlineLevel="0" collapsed="false">
      <c r="A1590" s="51" t="n">
        <f aca="false">Prices_MTM!A1823</f>
        <v>40021</v>
      </c>
      <c r="B1590" s="43" t="n">
        <f aca="false">Prices_MTM!I1823</f>
        <v>90000.0000000006</v>
      </c>
      <c r="C1590" s="43" t="n">
        <f aca="false">-PERCENTILE(Prices_MTM!I1573:I1822,1-Inputs!$B$8)</f>
        <v>345275</v>
      </c>
      <c r="D1590" s="43" t="n">
        <f aca="false">NORMSINV(Inputs!$B$8)*STDEV(Prices_MTM!I1573:I1822)</f>
        <v>419057.577715931</v>
      </c>
      <c r="E1590" s="43" t="n">
        <f aca="false">-PERCENTILE(Prices_MTM!I1573:I1822,1-Inputs!$B$9)</f>
        <v>566525</v>
      </c>
      <c r="F1590" s="43" t="n">
        <f aca="false">NORMSINV(Inputs!$B$9)*STDEV(Prices_MTM!I1573:I1822)</f>
        <v>592681.129218145</v>
      </c>
      <c r="G1590" s="52" t="n">
        <f aca="false">IF(-B1590&gt;C1590,1,0)</f>
        <v>0</v>
      </c>
      <c r="H1590" s="52" t="n">
        <f aca="false">IF(-B1590&gt;D1590,1,0)</f>
        <v>0</v>
      </c>
      <c r="I1590" s="52" t="n">
        <f aca="false">IF(-B1590&gt;E1590,1,0)</f>
        <v>0</v>
      </c>
      <c r="J1590" s="52" t="n">
        <f aca="false">IF(-B1590&gt;F1590,1,0)</f>
        <v>0</v>
      </c>
    </row>
    <row r="1591" customFormat="false" ht="15" hidden="false" customHeight="false" outlineLevel="0" collapsed="false">
      <c r="A1591" s="51" t="n">
        <f aca="false">Prices_MTM!A1824</f>
        <v>40022</v>
      </c>
      <c r="B1591" s="43" t="n">
        <f aca="false">Prices_MTM!I1824</f>
        <v>-47500.0000000009</v>
      </c>
      <c r="C1591" s="43" t="n">
        <f aca="false">-PERCENTILE(Prices_MTM!I1574:I1823,1-Inputs!$B$8)</f>
        <v>345275</v>
      </c>
      <c r="D1591" s="43" t="n">
        <f aca="false">NORMSINV(Inputs!$B$8)*STDEV(Prices_MTM!I1574:I1823)</f>
        <v>418877.829989121</v>
      </c>
      <c r="E1591" s="43" t="n">
        <f aca="false">-PERCENTILE(Prices_MTM!I1574:I1823,1-Inputs!$B$9)</f>
        <v>566525</v>
      </c>
      <c r="F1591" s="43" t="n">
        <f aca="false">NORMSINV(Inputs!$B$9)*STDEV(Prices_MTM!I1574:I1823)</f>
        <v>592426.908577916</v>
      </c>
      <c r="G1591" s="52" t="n">
        <f aca="false">IF(-B1591&gt;C1591,1,0)</f>
        <v>0</v>
      </c>
      <c r="H1591" s="52" t="n">
        <f aca="false">IF(-B1591&gt;D1591,1,0)</f>
        <v>0</v>
      </c>
      <c r="I1591" s="52" t="n">
        <f aca="false">IF(-B1591&gt;E1591,1,0)</f>
        <v>0</v>
      </c>
      <c r="J1591" s="52" t="n">
        <f aca="false">IF(-B1591&gt;F1591,1,0)</f>
        <v>0</v>
      </c>
    </row>
    <row r="1592" customFormat="false" ht="15" hidden="false" customHeight="false" outlineLevel="0" collapsed="false">
      <c r="A1592" s="51" t="n">
        <f aca="false">Prices_MTM!A1825</f>
        <v>40023</v>
      </c>
      <c r="B1592" s="43" t="n">
        <f aca="false">Prices_MTM!I1825</f>
        <v>-245000</v>
      </c>
      <c r="C1592" s="43" t="n">
        <f aca="false">-PERCENTILE(Prices_MTM!I1575:I1824,1-Inputs!$B$8)</f>
        <v>345275</v>
      </c>
      <c r="D1592" s="43" t="n">
        <f aca="false">NORMSINV(Inputs!$B$8)*STDEV(Prices_MTM!I1575:I1824)</f>
        <v>418494.686823991</v>
      </c>
      <c r="E1592" s="43" t="n">
        <f aca="false">-PERCENTILE(Prices_MTM!I1575:I1824,1-Inputs!$B$9)</f>
        <v>566525</v>
      </c>
      <c r="F1592" s="43" t="n">
        <f aca="false">NORMSINV(Inputs!$B$9)*STDEV(Prices_MTM!I1575:I1824)</f>
        <v>591885.021887788</v>
      </c>
      <c r="G1592" s="52" t="n">
        <f aca="false">IF(-B1592&gt;C1592,1,0)</f>
        <v>0</v>
      </c>
      <c r="H1592" s="52" t="n">
        <f aca="false">IF(-B1592&gt;D1592,1,0)</f>
        <v>0</v>
      </c>
      <c r="I1592" s="52" t="n">
        <f aca="false">IF(-B1592&gt;E1592,1,0)</f>
        <v>0</v>
      </c>
      <c r="J1592" s="52" t="n">
        <f aca="false">IF(-B1592&gt;F1592,1,0)</f>
        <v>0</v>
      </c>
    </row>
    <row r="1593" customFormat="false" ht="15" hidden="false" customHeight="false" outlineLevel="0" collapsed="false">
      <c r="A1593" s="51" t="n">
        <f aca="false">Prices_MTM!A1826</f>
        <v>40024</v>
      </c>
      <c r="B1593" s="43" t="n">
        <f aca="false">Prices_MTM!I1826</f>
        <v>196500.000000001</v>
      </c>
      <c r="C1593" s="43" t="n">
        <f aca="false">-PERCENTILE(Prices_MTM!I1576:I1825,1-Inputs!$B$8)</f>
        <v>345275</v>
      </c>
      <c r="D1593" s="43" t="n">
        <f aca="false">NORMSINV(Inputs!$B$8)*STDEV(Prices_MTM!I1576:I1825)</f>
        <v>418426.434900769</v>
      </c>
      <c r="E1593" s="43" t="n">
        <f aca="false">-PERCENTILE(Prices_MTM!I1576:I1825,1-Inputs!$B$9)</f>
        <v>566525</v>
      </c>
      <c r="F1593" s="43" t="n">
        <f aca="false">NORMSINV(Inputs!$B$9)*STDEV(Prices_MTM!I1576:I1825)</f>
        <v>591788.491890295</v>
      </c>
      <c r="G1593" s="52" t="n">
        <f aca="false">IF(-B1593&gt;C1593,1,0)</f>
        <v>0</v>
      </c>
      <c r="H1593" s="52" t="n">
        <f aca="false">IF(-B1593&gt;D1593,1,0)</f>
        <v>0</v>
      </c>
      <c r="I1593" s="52" t="n">
        <f aca="false">IF(-B1593&gt;E1593,1,0)</f>
        <v>0</v>
      </c>
      <c r="J1593" s="52" t="n">
        <f aca="false">IF(-B1593&gt;F1593,1,0)</f>
        <v>0</v>
      </c>
    </row>
    <row r="1594" customFormat="false" ht="15" hidden="false" customHeight="false" outlineLevel="0" collapsed="false">
      <c r="A1594" s="51" t="n">
        <f aca="false">Prices_MTM!A1827</f>
        <v>40025</v>
      </c>
      <c r="B1594" s="43" t="n">
        <f aca="false">Prices_MTM!I1827</f>
        <v>173000</v>
      </c>
      <c r="C1594" s="43" t="n">
        <f aca="false">-PERCENTILE(Prices_MTM!I1577:I1826,1-Inputs!$B$8)</f>
        <v>345275</v>
      </c>
      <c r="D1594" s="43" t="n">
        <f aca="false">NORMSINV(Inputs!$B$8)*STDEV(Prices_MTM!I1577:I1826)</f>
        <v>413799.804068865</v>
      </c>
      <c r="E1594" s="43" t="n">
        <f aca="false">-PERCENTILE(Prices_MTM!I1577:I1826,1-Inputs!$B$9)</f>
        <v>566525</v>
      </c>
      <c r="F1594" s="43" t="n">
        <f aca="false">NORMSINV(Inputs!$B$9)*STDEV(Prices_MTM!I1577:I1826)</f>
        <v>585244.959612762</v>
      </c>
      <c r="G1594" s="52" t="n">
        <f aca="false">IF(-B1594&gt;C1594,1,0)</f>
        <v>0</v>
      </c>
      <c r="H1594" s="52" t="n">
        <f aca="false">IF(-B1594&gt;D1594,1,0)</f>
        <v>0</v>
      </c>
      <c r="I1594" s="52" t="n">
        <f aca="false">IF(-B1594&gt;E1594,1,0)</f>
        <v>0</v>
      </c>
      <c r="J1594" s="52" t="n">
        <f aca="false">IF(-B1594&gt;F1594,1,0)</f>
        <v>0</v>
      </c>
    </row>
    <row r="1595" customFormat="false" ht="15" hidden="false" customHeight="false" outlineLevel="0" collapsed="false">
      <c r="A1595" s="51" t="n">
        <f aca="false">Prices_MTM!A1828</f>
        <v>40028</v>
      </c>
      <c r="B1595" s="43" t="n">
        <f aca="false">Prices_MTM!I1828</f>
        <v>91999.9999999995</v>
      </c>
      <c r="C1595" s="43" t="n">
        <f aca="false">-PERCENTILE(Prices_MTM!I1578:I1827,1-Inputs!$B$8)</f>
        <v>345275</v>
      </c>
      <c r="D1595" s="43" t="n">
        <f aca="false">NORMSINV(Inputs!$B$8)*STDEV(Prices_MTM!I1578:I1827)</f>
        <v>412846.642085316</v>
      </c>
      <c r="E1595" s="43" t="n">
        <f aca="false">-PERCENTILE(Prices_MTM!I1578:I1827,1-Inputs!$B$9)</f>
        <v>566525</v>
      </c>
      <c r="F1595" s="43" t="n">
        <f aca="false">NORMSINV(Inputs!$B$9)*STDEV(Prices_MTM!I1578:I1827)</f>
        <v>583896.884429833</v>
      </c>
      <c r="G1595" s="52" t="n">
        <f aca="false">IF(-B1595&gt;C1595,1,0)</f>
        <v>0</v>
      </c>
      <c r="H1595" s="52" t="n">
        <f aca="false">IF(-B1595&gt;D1595,1,0)</f>
        <v>0</v>
      </c>
      <c r="I1595" s="52" t="n">
        <f aca="false">IF(-B1595&gt;E1595,1,0)</f>
        <v>0</v>
      </c>
      <c r="J1595" s="52" t="n">
        <f aca="false">IF(-B1595&gt;F1595,1,0)</f>
        <v>0</v>
      </c>
    </row>
    <row r="1596" customFormat="false" ht="15" hidden="false" customHeight="false" outlineLevel="0" collapsed="false">
      <c r="A1596" s="51" t="n">
        <f aca="false">Prices_MTM!A1829</f>
        <v>40029</v>
      </c>
      <c r="B1596" s="43" t="n">
        <f aca="false">Prices_MTM!I1829</f>
        <v>-64999.9999999992</v>
      </c>
      <c r="C1596" s="43" t="n">
        <f aca="false">-PERCENTILE(Prices_MTM!I1579:I1828,1-Inputs!$B$8)</f>
        <v>345275</v>
      </c>
      <c r="D1596" s="43" t="n">
        <f aca="false">NORMSINV(Inputs!$B$8)*STDEV(Prices_MTM!I1579:I1828)</f>
        <v>412870.006693338</v>
      </c>
      <c r="E1596" s="43" t="n">
        <f aca="false">-PERCENTILE(Prices_MTM!I1579:I1828,1-Inputs!$B$9)</f>
        <v>566525</v>
      </c>
      <c r="F1596" s="43" t="n">
        <f aca="false">NORMSINV(Inputs!$B$9)*STDEV(Prices_MTM!I1579:I1828)</f>
        <v>583929.929440836</v>
      </c>
      <c r="G1596" s="52" t="n">
        <f aca="false">IF(-B1596&gt;C1596,1,0)</f>
        <v>0</v>
      </c>
      <c r="H1596" s="52" t="n">
        <f aca="false">IF(-B1596&gt;D1596,1,0)</f>
        <v>0</v>
      </c>
      <c r="I1596" s="52" t="n">
        <f aca="false">IF(-B1596&gt;E1596,1,0)</f>
        <v>0</v>
      </c>
      <c r="J1596" s="52" t="n">
        <f aca="false">IF(-B1596&gt;F1596,1,0)</f>
        <v>0</v>
      </c>
    </row>
    <row r="1597" customFormat="false" ht="15" hidden="false" customHeight="false" outlineLevel="0" collapsed="false">
      <c r="A1597" s="51" t="n">
        <f aca="false">Prices_MTM!A1830</f>
        <v>40030</v>
      </c>
      <c r="B1597" s="43" t="n">
        <f aca="false">Prices_MTM!I1830</f>
        <v>28499.9999999989</v>
      </c>
      <c r="C1597" s="43" t="n">
        <f aca="false">-PERCENTILE(Prices_MTM!I1580:I1829,1-Inputs!$B$8)</f>
        <v>345275</v>
      </c>
      <c r="D1597" s="43" t="n">
        <f aca="false">NORMSINV(Inputs!$B$8)*STDEV(Prices_MTM!I1580:I1829)</f>
        <v>412195.423619072</v>
      </c>
      <c r="E1597" s="43" t="n">
        <f aca="false">-PERCENTILE(Prices_MTM!I1580:I1829,1-Inputs!$B$9)</f>
        <v>566525</v>
      </c>
      <c r="F1597" s="43" t="n">
        <f aca="false">NORMSINV(Inputs!$B$9)*STDEV(Prices_MTM!I1580:I1829)</f>
        <v>582975.853725544</v>
      </c>
      <c r="G1597" s="52" t="n">
        <f aca="false">IF(-B1597&gt;C1597,1,0)</f>
        <v>0</v>
      </c>
      <c r="H1597" s="52" t="n">
        <f aca="false">IF(-B1597&gt;D1597,1,0)</f>
        <v>0</v>
      </c>
      <c r="I1597" s="52" t="n">
        <f aca="false">IF(-B1597&gt;E1597,1,0)</f>
        <v>0</v>
      </c>
      <c r="J1597" s="52" t="n">
        <f aca="false">IF(-B1597&gt;F1597,1,0)</f>
        <v>0</v>
      </c>
    </row>
    <row r="1598" customFormat="false" ht="15" hidden="false" customHeight="false" outlineLevel="0" collapsed="false">
      <c r="A1598" s="51" t="n">
        <f aca="false">Prices_MTM!A1831</f>
        <v>40031</v>
      </c>
      <c r="B1598" s="43" t="n">
        <f aca="false">Prices_MTM!I1831</f>
        <v>-12000.0000000005</v>
      </c>
      <c r="C1598" s="43" t="n">
        <f aca="false">-PERCENTILE(Prices_MTM!I1581:I1830,1-Inputs!$B$8)</f>
        <v>345275</v>
      </c>
      <c r="D1598" s="43" t="n">
        <f aca="false">NORMSINV(Inputs!$B$8)*STDEV(Prices_MTM!I1581:I1830)</f>
        <v>412214.999125585</v>
      </c>
      <c r="E1598" s="43" t="n">
        <f aca="false">-PERCENTILE(Prices_MTM!I1581:I1830,1-Inputs!$B$9)</f>
        <v>566525</v>
      </c>
      <c r="F1598" s="43" t="n">
        <f aca="false">NORMSINV(Inputs!$B$9)*STDEV(Prices_MTM!I1581:I1830)</f>
        <v>583003.539737973</v>
      </c>
      <c r="G1598" s="52" t="n">
        <f aca="false">IF(-B1598&gt;C1598,1,0)</f>
        <v>0</v>
      </c>
      <c r="H1598" s="52" t="n">
        <f aca="false">IF(-B1598&gt;D1598,1,0)</f>
        <v>0</v>
      </c>
      <c r="I1598" s="52" t="n">
        <f aca="false">IF(-B1598&gt;E1598,1,0)</f>
        <v>0</v>
      </c>
      <c r="J1598" s="52" t="n">
        <f aca="false">IF(-B1598&gt;F1598,1,0)</f>
        <v>0</v>
      </c>
    </row>
    <row r="1599" customFormat="false" ht="15" hidden="false" customHeight="false" outlineLevel="0" collapsed="false">
      <c r="A1599" s="51" t="n">
        <f aca="false">Prices_MTM!A1832</f>
        <v>40032</v>
      </c>
      <c r="B1599" s="43" t="n">
        <f aca="false">Prices_MTM!I1832</f>
        <v>-78999.9999999992</v>
      </c>
      <c r="C1599" s="43" t="n">
        <f aca="false">-PERCENTILE(Prices_MTM!I1582:I1831,1-Inputs!$B$8)</f>
        <v>345275</v>
      </c>
      <c r="D1599" s="43" t="n">
        <f aca="false">NORMSINV(Inputs!$B$8)*STDEV(Prices_MTM!I1582:I1831)</f>
        <v>412088.503553828</v>
      </c>
      <c r="E1599" s="43" t="n">
        <f aca="false">-PERCENTILE(Prices_MTM!I1582:I1831,1-Inputs!$B$9)</f>
        <v>566525</v>
      </c>
      <c r="F1599" s="43" t="n">
        <f aca="false">NORMSINV(Inputs!$B$9)*STDEV(Prices_MTM!I1582:I1831)</f>
        <v>582824.634636868</v>
      </c>
      <c r="G1599" s="52" t="n">
        <f aca="false">IF(-B1599&gt;C1599,1,0)</f>
        <v>0</v>
      </c>
      <c r="H1599" s="52" t="n">
        <f aca="false">IF(-B1599&gt;D1599,1,0)</f>
        <v>0</v>
      </c>
      <c r="I1599" s="52" t="n">
        <f aca="false">IF(-B1599&gt;E1599,1,0)</f>
        <v>0</v>
      </c>
      <c r="J1599" s="52" t="n">
        <f aca="false">IF(-B1599&gt;F1599,1,0)</f>
        <v>0</v>
      </c>
    </row>
    <row r="1600" customFormat="false" ht="15" hidden="false" customHeight="false" outlineLevel="0" collapsed="false">
      <c r="A1600" s="51" t="n">
        <f aca="false">Prices_MTM!A1833</f>
        <v>40035</v>
      </c>
      <c r="B1600" s="43" t="n">
        <f aca="false">Prices_MTM!I1833</f>
        <v>-17000.0000000002</v>
      </c>
      <c r="C1600" s="43" t="n">
        <f aca="false">-PERCENTILE(Prices_MTM!I1583:I1832,1-Inputs!$B$8)</f>
        <v>345275</v>
      </c>
      <c r="D1600" s="43" t="n">
        <f aca="false">NORMSINV(Inputs!$B$8)*STDEV(Prices_MTM!I1583:I1832)</f>
        <v>412147.043171506</v>
      </c>
      <c r="E1600" s="43" t="n">
        <f aca="false">-PERCENTILE(Prices_MTM!I1583:I1832,1-Inputs!$B$9)</f>
        <v>566525</v>
      </c>
      <c r="F1600" s="43" t="n">
        <f aca="false">NORMSINV(Inputs!$B$9)*STDEV(Prices_MTM!I1583:I1832)</f>
        <v>582907.428335287</v>
      </c>
      <c r="G1600" s="52" t="n">
        <f aca="false">IF(-B1600&gt;C1600,1,0)</f>
        <v>0</v>
      </c>
      <c r="H1600" s="52" t="n">
        <f aca="false">IF(-B1600&gt;D1600,1,0)</f>
        <v>0</v>
      </c>
      <c r="I1600" s="52" t="n">
        <f aca="false">IF(-B1600&gt;E1600,1,0)</f>
        <v>0</v>
      </c>
      <c r="J1600" s="52" t="n">
        <f aca="false">IF(-B1600&gt;F1600,1,0)</f>
        <v>0</v>
      </c>
    </row>
    <row r="1601" customFormat="false" ht="15" hidden="false" customHeight="false" outlineLevel="0" collapsed="false">
      <c r="A1601" s="51" t="n">
        <f aca="false">Prices_MTM!A1834</f>
        <v>40036</v>
      </c>
      <c r="B1601" s="43" t="n">
        <f aca="false">Prices_MTM!I1834</f>
        <v>-2500.00000000057</v>
      </c>
      <c r="C1601" s="43" t="n">
        <f aca="false">-PERCENTILE(Prices_MTM!I1584:I1833,1-Inputs!$B$8)</f>
        <v>345275</v>
      </c>
      <c r="D1601" s="43" t="n">
        <f aca="false">NORMSINV(Inputs!$B$8)*STDEV(Prices_MTM!I1584:I1833)</f>
        <v>411413.036060366</v>
      </c>
      <c r="E1601" s="43" t="n">
        <f aca="false">-PERCENTILE(Prices_MTM!I1584:I1833,1-Inputs!$B$9)</f>
        <v>566525</v>
      </c>
      <c r="F1601" s="43" t="n">
        <f aca="false">NORMSINV(Inputs!$B$9)*STDEV(Prices_MTM!I1584:I1833)</f>
        <v>581869.30807063</v>
      </c>
      <c r="G1601" s="52" t="n">
        <f aca="false">IF(-B1601&gt;C1601,1,0)</f>
        <v>0</v>
      </c>
      <c r="H1601" s="52" t="n">
        <f aca="false">IF(-B1601&gt;D1601,1,0)</f>
        <v>0</v>
      </c>
      <c r="I1601" s="52" t="n">
        <f aca="false">IF(-B1601&gt;E1601,1,0)</f>
        <v>0</v>
      </c>
      <c r="J1601" s="52" t="n">
        <f aca="false">IF(-B1601&gt;F1601,1,0)</f>
        <v>0</v>
      </c>
    </row>
    <row r="1602" customFormat="false" ht="15" hidden="false" customHeight="false" outlineLevel="0" collapsed="false">
      <c r="A1602" s="51" t="n">
        <f aca="false">Prices_MTM!A1835</f>
        <v>40037</v>
      </c>
      <c r="B1602" s="43" t="n">
        <f aca="false">Prices_MTM!I1835</f>
        <v>-60499.9999999997</v>
      </c>
      <c r="C1602" s="43" t="n">
        <f aca="false">-PERCENTILE(Prices_MTM!I1585:I1834,1-Inputs!$B$8)</f>
        <v>345275</v>
      </c>
      <c r="D1602" s="43" t="n">
        <f aca="false">NORMSINV(Inputs!$B$8)*STDEV(Prices_MTM!I1585:I1834)</f>
        <v>411396.077034078</v>
      </c>
      <c r="E1602" s="43" t="n">
        <f aca="false">-PERCENTILE(Prices_MTM!I1585:I1834,1-Inputs!$B$9)</f>
        <v>566525</v>
      </c>
      <c r="F1602" s="43" t="n">
        <f aca="false">NORMSINV(Inputs!$B$9)*STDEV(Prices_MTM!I1585:I1834)</f>
        <v>581845.322596115</v>
      </c>
      <c r="G1602" s="52" t="n">
        <f aca="false">IF(-B1602&gt;C1602,1,0)</f>
        <v>0</v>
      </c>
      <c r="H1602" s="52" t="n">
        <f aca="false">IF(-B1602&gt;D1602,1,0)</f>
        <v>0</v>
      </c>
      <c r="I1602" s="52" t="n">
        <f aca="false">IF(-B1602&gt;E1602,1,0)</f>
        <v>0</v>
      </c>
      <c r="J1602" s="52" t="n">
        <f aca="false">IF(-B1602&gt;F1602,1,0)</f>
        <v>0</v>
      </c>
    </row>
    <row r="1603" customFormat="false" ht="15" hidden="false" customHeight="false" outlineLevel="0" collapsed="false">
      <c r="A1603" s="51" t="n">
        <f aca="false">Prices_MTM!A1836</f>
        <v>40038</v>
      </c>
      <c r="B1603" s="43" t="n">
        <f aca="false">Prices_MTM!I1836</f>
        <v>62499.9999999993</v>
      </c>
      <c r="C1603" s="43" t="n">
        <f aca="false">-PERCENTILE(Prices_MTM!I1586:I1835,1-Inputs!$B$8)</f>
        <v>345275</v>
      </c>
      <c r="D1603" s="43" t="n">
        <f aca="false">NORMSINV(Inputs!$B$8)*STDEV(Prices_MTM!I1586:I1835)</f>
        <v>411401.78677706</v>
      </c>
      <c r="E1603" s="43" t="n">
        <f aca="false">-PERCENTILE(Prices_MTM!I1586:I1835,1-Inputs!$B$9)</f>
        <v>566525</v>
      </c>
      <c r="F1603" s="43" t="n">
        <f aca="false">NORMSINV(Inputs!$B$9)*STDEV(Prices_MTM!I1586:I1835)</f>
        <v>581853.397994576</v>
      </c>
      <c r="G1603" s="52" t="n">
        <f aca="false">IF(-B1603&gt;C1603,1,0)</f>
        <v>0</v>
      </c>
      <c r="H1603" s="52" t="n">
        <f aca="false">IF(-B1603&gt;D1603,1,0)</f>
        <v>0</v>
      </c>
      <c r="I1603" s="52" t="n">
        <f aca="false">IF(-B1603&gt;E1603,1,0)</f>
        <v>0</v>
      </c>
      <c r="J1603" s="52" t="n">
        <f aca="false">IF(-B1603&gt;F1603,1,0)</f>
        <v>0</v>
      </c>
    </row>
    <row r="1604" customFormat="false" ht="15" hidden="false" customHeight="false" outlineLevel="0" collapsed="false">
      <c r="A1604" s="51" t="n">
        <f aca="false">Prices_MTM!A1837</f>
        <v>40039</v>
      </c>
      <c r="B1604" s="43" t="n">
        <f aca="false">Prices_MTM!I1837</f>
        <v>-184499.999999998</v>
      </c>
      <c r="C1604" s="43" t="n">
        <f aca="false">-PERCENTILE(Prices_MTM!I1587:I1836,1-Inputs!$B$8)</f>
        <v>345275</v>
      </c>
      <c r="D1604" s="43" t="n">
        <f aca="false">NORMSINV(Inputs!$B$8)*STDEV(Prices_MTM!I1587:I1836)</f>
        <v>410881.131017584</v>
      </c>
      <c r="E1604" s="43" t="n">
        <f aca="false">-PERCENTILE(Prices_MTM!I1587:I1836,1-Inputs!$B$9)</f>
        <v>566525</v>
      </c>
      <c r="F1604" s="43" t="n">
        <f aca="false">NORMSINV(Inputs!$B$9)*STDEV(Prices_MTM!I1587:I1836)</f>
        <v>581117.024618054</v>
      </c>
      <c r="G1604" s="52" t="n">
        <f aca="false">IF(-B1604&gt;C1604,1,0)</f>
        <v>0</v>
      </c>
      <c r="H1604" s="52" t="n">
        <f aca="false">IF(-B1604&gt;D1604,1,0)</f>
        <v>0</v>
      </c>
      <c r="I1604" s="52" t="n">
        <f aca="false">IF(-B1604&gt;E1604,1,0)</f>
        <v>0</v>
      </c>
      <c r="J1604" s="52" t="n">
        <f aca="false">IF(-B1604&gt;F1604,1,0)</f>
        <v>0</v>
      </c>
    </row>
    <row r="1605" customFormat="false" ht="15" hidden="false" customHeight="false" outlineLevel="0" collapsed="false">
      <c r="A1605" s="51" t="n">
        <f aca="false">Prices_MTM!A1838</f>
        <v>40042</v>
      </c>
      <c r="B1605" s="43" t="n">
        <f aca="false">Prices_MTM!I1838</f>
        <v>54999.999999999</v>
      </c>
      <c r="C1605" s="43" t="n">
        <f aca="false">-PERCENTILE(Prices_MTM!I1588:I1837,1-Inputs!$B$8)</f>
        <v>345275</v>
      </c>
      <c r="D1605" s="43" t="n">
        <f aca="false">NORMSINV(Inputs!$B$8)*STDEV(Prices_MTM!I1588:I1837)</f>
        <v>411031.105567769</v>
      </c>
      <c r="E1605" s="43" t="n">
        <f aca="false">-PERCENTILE(Prices_MTM!I1588:I1837,1-Inputs!$B$9)</f>
        <v>566525</v>
      </c>
      <c r="F1605" s="43" t="n">
        <f aca="false">NORMSINV(Inputs!$B$9)*STDEV(Prices_MTM!I1588:I1837)</f>
        <v>581329.136486408</v>
      </c>
      <c r="G1605" s="52" t="n">
        <f aca="false">IF(-B1605&gt;C1605,1,0)</f>
        <v>0</v>
      </c>
      <c r="H1605" s="52" t="n">
        <f aca="false">IF(-B1605&gt;D1605,1,0)</f>
        <v>0</v>
      </c>
      <c r="I1605" s="52" t="n">
        <f aca="false">IF(-B1605&gt;E1605,1,0)</f>
        <v>0</v>
      </c>
      <c r="J1605" s="52" t="n">
        <f aca="false">IF(-B1605&gt;F1605,1,0)</f>
        <v>0</v>
      </c>
    </row>
    <row r="1606" customFormat="false" ht="15" hidden="false" customHeight="false" outlineLevel="0" collapsed="false">
      <c r="A1606" s="51" t="n">
        <f aca="false">Prices_MTM!A1839</f>
        <v>40043</v>
      </c>
      <c r="B1606" s="43" t="n">
        <f aca="false">Prices_MTM!I1839</f>
        <v>249500</v>
      </c>
      <c r="C1606" s="43" t="n">
        <f aca="false">-PERCENTILE(Prices_MTM!I1589:I1838,1-Inputs!$B$8)</f>
        <v>345275</v>
      </c>
      <c r="D1606" s="43" t="n">
        <f aca="false">NORMSINV(Inputs!$B$8)*STDEV(Prices_MTM!I1589:I1838)</f>
        <v>411088.211821903</v>
      </c>
      <c r="E1606" s="43" t="n">
        <f aca="false">-PERCENTILE(Prices_MTM!I1589:I1838,1-Inputs!$B$9)</f>
        <v>566525</v>
      </c>
      <c r="F1606" s="43" t="n">
        <f aca="false">NORMSINV(Inputs!$B$9)*STDEV(Prices_MTM!I1589:I1838)</f>
        <v>581409.902951413</v>
      </c>
      <c r="G1606" s="52" t="n">
        <f aca="false">IF(-B1606&gt;C1606,1,0)</f>
        <v>0</v>
      </c>
      <c r="H1606" s="52" t="n">
        <f aca="false">IF(-B1606&gt;D1606,1,0)</f>
        <v>0</v>
      </c>
      <c r="I1606" s="52" t="n">
        <f aca="false">IF(-B1606&gt;E1606,1,0)</f>
        <v>0</v>
      </c>
      <c r="J1606" s="52" t="n">
        <f aca="false">IF(-B1606&gt;F1606,1,0)</f>
        <v>0</v>
      </c>
    </row>
    <row r="1607" customFormat="false" ht="15" hidden="false" customHeight="false" outlineLevel="0" collapsed="false">
      <c r="A1607" s="51" t="n">
        <f aca="false">Prices_MTM!A1840</f>
        <v>40044</v>
      </c>
      <c r="B1607" s="43" t="n">
        <f aca="false">Prices_MTM!I1840</f>
        <v>124500</v>
      </c>
      <c r="C1607" s="43" t="n">
        <f aca="false">-PERCENTILE(Prices_MTM!I1590:I1839,1-Inputs!$B$8)</f>
        <v>345275</v>
      </c>
      <c r="D1607" s="43" t="n">
        <f aca="false">NORMSINV(Inputs!$B$8)*STDEV(Prices_MTM!I1590:I1839)</f>
        <v>411911.702512488</v>
      </c>
      <c r="E1607" s="43" t="n">
        <f aca="false">-PERCENTILE(Prices_MTM!I1590:I1839,1-Inputs!$B$9)</f>
        <v>566525</v>
      </c>
      <c r="F1607" s="43" t="n">
        <f aca="false">NORMSINV(Inputs!$B$9)*STDEV(Prices_MTM!I1590:I1839)</f>
        <v>582574.581550132</v>
      </c>
      <c r="G1607" s="52" t="n">
        <f aca="false">IF(-B1607&gt;C1607,1,0)</f>
        <v>0</v>
      </c>
      <c r="H1607" s="52" t="n">
        <f aca="false">IF(-B1607&gt;D1607,1,0)</f>
        <v>0</v>
      </c>
      <c r="I1607" s="52" t="n">
        <f aca="false">IF(-B1607&gt;E1607,1,0)</f>
        <v>0</v>
      </c>
      <c r="J1607" s="52" t="n">
        <f aca="false">IF(-B1607&gt;F1607,1,0)</f>
        <v>0</v>
      </c>
    </row>
    <row r="1608" customFormat="false" ht="15" hidden="false" customHeight="false" outlineLevel="0" collapsed="false">
      <c r="A1608" s="51" t="n">
        <f aca="false">Prices_MTM!A1841</f>
        <v>40045</v>
      </c>
      <c r="B1608" s="43" t="n">
        <f aca="false">Prices_MTM!I1841</f>
        <v>-60999.9999999999</v>
      </c>
      <c r="C1608" s="43" t="n">
        <f aca="false">-PERCENTILE(Prices_MTM!I1591:I1840,1-Inputs!$B$8)</f>
        <v>345275</v>
      </c>
      <c r="D1608" s="43" t="n">
        <f aca="false">NORMSINV(Inputs!$B$8)*STDEV(Prices_MTM!I1591:I1840)</f>
        <v>411758.387235298</v>
      </c>
      <c r="E1608" s="43" t="n">
        <f aca="false">-PERCENTILE(Prices_MTM!I1591:I1840,1-Inputs!$B$9)</f>
        <v>566525</v>
      </c>
      <c r="F1608" s="43" t="n">
        <f aca="false">NORMSINV(Inputs!$B$9)*STDEV(Prices_MTM!I1591:I1840)</f>
        <v>582357.744827821</v>
      </c>
      <c r="G1608" s="52" t="n">
        <f aca="false">IF(-B1608&gt;C1608,1,0)</f>
        <v>0</v>
      </c>
      <c r="H1608" s="52" t="n">
        <f aca="false">IF(-B1608&gt;D1608,1,0)</f>
        <v>0</v>
      </c>
      <c r="I1608" s="52" t="n">
        <f aca="false">IF(-B1608&gt;E1608,1,0)</f>
        <v>0</v>
      </c>
      <c r="J1608" s="52" t="n">
        <f aca="false">IF(-B1608&gt;F1608,1,0)</f>
        <v>0</v>
      </c>
    </row>
    <row r="1609" customFormat="false" ht="15" hidden="false" customHeight="false" outlineLevel="0" collapsed="false">
      <c r="A1609" s="51" t="n">
        <f aca="false">Prices_MTM!A1842</f>
        <v>40046</v>
      </c>
      <c r="B1609" s="43" t="n">
        <f aca="false">Prices_MTM!I1842</f>
        <v>74000.0000000002</v>
      </c>
      <c r="C1609" s="43" t="n">
        <f aca="false">-PERCENTILE(Prices_MTM!I1592:I1841,1-Inputs!$B$8)</f>
        <v>345275</v>
      </c>
      <c r="D1609" s="43" t="n">
        <f aca="false">NORMSINV(Inputs!$B$8)*STDEV(Prices_MTM!I1592:I1841)</f>
        <v>411556.385310637</v>
      </c>
      <c r="E1609" s="43" t="n">
        <f aca="false">-PERCENTILE(Prices_MTM!I1592:I1841,1-Inputs!$B$9)</f>
        <v>566525</v>
      </c>
      <c r="F1609" s="43" t="n">
        <f aca="false">NORMSINV(Inputs!$B$9)*STDEV(Prices_MTM!I1592:I1841)</f>
        <v>582072.049650885</v>
      </c>
      <c r="G1609" s="52" t="n">
        <f aca="false">IF(-B1609&gt;C1609,1,0)</f>
        <v>0</v>
      </c>
      <c r="H1609" s="52" t="n">
        <f aca="false">IF(-B1609&gt;D1609,1,0)</f>
        <v>0</v>
      </c>
      <c r="I1609" s="52" t="n">
        <f aca="false">IF(-B1609&gt;E1609,1,0)</f>
        <v>0</v>
      </c>
      <c r="J1609" s="52" t="n">
        <f aca="false">IF(-B1609&gt;F1609,1,0)</f>
        <v>0</v>
      </c>
    </row>
    <row r="1610" customFormat="false" ht="15" hidden="false" customHeight="false" outlineLevel="0" collapsed="false">
      <c r="A1610" s="51" t="n">
        <f aca="false">Prices_MTM!A1843</f>
        <v>40049</v>
      </c>
      <c r="B1610" s="43" t="n">
        <f aca="false">Prices_MTM!I1843</f>
        <v>24499.9999999997</v>
      </c>
      <c r="C1610" s="43" t="n">
        <f aca="false">-PERCENTILE(Prices_MTM!I1593:I1842,1-Inputs!$B$8)</f>
        <v>345275</v>
      </c>
      <c r="D1610" s="43" t="n">
        <f aca="false">NORMSINV(Inputs!$B$8)*STDEV(Prices_MTM!I1593:I1842)</f>
        <v>411314.964093488</v>
      </c>
      <c r="E1610" s="43" t="n">
        <f aca="false">-PERCENTILE(Prices_MTM!I1593:I1842,1-Inputs!$B$9)</f>
        <v>566525</v>
      </c>
      <c r="F1610" s="43" t="n">
        <f aca="false">NORMSINV(Inputs!$B$9)*STDEV(Prices_MTM!I1593:I1842)</f>
        <v>581730.603016326</v>
      </c>
      <c r="G1610" s="52" t="n">
        <f aca="false">IF(-B1610&gt;C1610,1,0)</f>
        <v>0</v>
      </c>
      <c r="H1610" s="52" t="n">
        <f aca="false">IF(-B1610&gt;D1610,1,0)</f>
        <v>0</v>
      </c>
      <c r="I1610" s="52" t="n">
        <f aca="false">IF(-B1610&gt;E1610,1,0)</f>
        <v>0</v>
      </c>
      <c r="J1610" s="52" t="n">
        <f aca="false">IF(-B1610&gt;F1610,1,0)</f>
        <v>0</v>
      </c>
    </row>
    <row r="1611" customFormat="false" ht="15" hidden="false" customHeight="false" outlineLevel="0" collapsed="false">
      <c r="A1611" s="51" t="n">
        <f aca="false">Prices_MTM!A1844</f>
        <v>40050</v>
      </c>
      <c r="B1611" s="43" t="n">
        <f aca="false">Prices_MTM!I1844</f>
        <v>-146000.000000001</v>
      </c>
      <c r="C1611" s="43" t="n">
        <f aca="false">-PERCENTILE(Prices_MTM!I1594:I1843,1-Inputs!$B$8)</f>
        <v>331850</v>
      </c>
      <c r="D1611" s="43" t="n">
        <f aca="false">NORMSINV(Inputs!$B$8)*STDEV(Prices_MTM!I1594:I1843)</f>
        <v>407974.308582817</v>
      </c>
      <c r="E1611" s="43" t="n">
        <f aca="false">-PERCENTILE(Prices_MTM!I1594:I1843,1-Inputs!$B$9)</f>
        <v>566525</v>
      </c>
      <c r="F1611" s="43" t="n">
        <f aca="false">NORMSINV(Inputs!$B$9)*STDEV(Prices_MTM!I1594:I1843)</f>
        <v>577005.850176429</v>
      </c>
      <c r="G1611" s="52" t="n">
        <f aca="false">IF(-B1611&gt;C1611,1,0)</f>
        <v>0</v>
      </c>
      <c r="H1611" s="52" t="n">
        <f aca="false">IF(-B1611&gt;D1611,1,0)</f>
        <v>0</v>
      </c>
      <c r="I1611" s="52" t="n">
        <f aca="false">IF(-B1611&gt;E1611,1,0)</f>
        <v>0</v>
      </c>
      <c r="J1611" s="52" t="n">
        <f aca="false">IF(-B1611&gt;F1611,1,0)</f>
        <v>0</v>
      </c>
    </row>
    <row r="1612" customFormat="false" ht="15" hidden="false" customHeight="false" outlineLevel="0" collapsed="false">
      <c r="A1612" s="51" t="n">
        <f aca="false">Prices_MTM!A1845</f>
        <v>40051</v>
      </c>
      <c r="B1612" s="43" t="n">
        <f aca="false">Prices_MTM!I1845</f>
        <v>96000.0000000001</v>
      </c>
      <c r="C1612" s="43" t="n">
        <f aca="false">-PERCENTILE(Prices_MTM!I1595:I1844,1-Inputs!$B$8)</f>
        <v>331850</v>
      </c>
      <c r="D1612" s="43" t="n">
        <f aca="false">NORMSINV(Inputs!$B$8)*STDEV(Prices_MTM!I1595:I1844)</f>
        <v>407331.991966135</v>
      </c>
      <c r="E1612" s="43" t="n">
        <f aca="false">-PERCENTILE(Prices_MTM!I1595:I1844,1-Inputs!$B$9)</f>
        <v>566525</v>
      </c>
      <c r="F1612" s="43" t="n">
        <f aca="false">NORMSINV(Inputs!$B$9)*STDEV(Prices_MTM!I1595:I1844)</f>
        <v>576097.409527855</v>
      </c>
      <c r="G1612" s="52" t="n">
        <f aca="false">IF(-B1612&gt;C1612,1,0)</f>
        <v>0</v>
      </c>
      <c r="H1612" s="52" t="n">
        <f aca="false">IF(-B1612&gt;D1612,1,0)</f>
        <v>0</v>
      </c>
      <c r="I1612" s="52" t="n">
        <f aca="false">IF(-B1612&gt;E1612,1,0)</f>
        <v>0</v>
      </c>
      <c r="J1612" s="52" t="n">
        <f aca="false">IF(-B1612&gt;F1612,1,0)</f>
        <v>0</v>
      </c>
    </row>
    <row r="1613" customFormat="false" ht="15" hidden="false" customHeight="false" outlineLevel="0" collapsed="false">
      <c r="A1613" s="51" t="n">
        <f aca="false">Prices_MTM!A1846</f>
        <v>40052</v>
      </c>
      <c r="B1613" s="43" t="n">
        <f aca="false">Prices_MTM!I1846</f>
        <v>113999.999999999</v>
      </c>
      <c r="C1613" s="43" t="n">
        <f aca="false">-PERCENTILE(Prices_MTM!I1596:I1845,1-Inputs!$B$8)</f>
        <v>331850</v>
      </c>
      <c r="D1613" s="43" t="n">
        <f aca="false">NORMSINV(Inputs!$B$8)*STDEV(Prices_MTM!I1596:I1845)</f>
        <v>407466.967079096</v>
      </c>
      <c r="E1613" s="43" t="n">
        <f aca="false">-PERCENTILE(Prices_MTM!I1596:I1845,1-Inputs!$B$9)</f>
        <v>566525</v>
      </c>
      <c r="F1613" s="43" t="n">
        <f aca="false">NORMSINV(Inputs!$B$9)*STDEV(Prices_MTM!I1596:I1845)</f>
        <v>576288.307405903</v>
      </c>
      <c r="G1613" s="52" t="n">
        <f aca="false">IF(-B1613&gt;C1613,1,0)</f>
        <v>0</v>
      </c>
      <c r="H1613" s="52" t="n">
        <f aca="false">IF(-B1613&gt;D1613,1,0)</f>
        <v>0</v>
      </c>
      <c r="I1613" s="52" t="n">
        <f aca="false">IF(-B1613&gt;E1613,1,0)</f>
        <v>0</v>
      </c>
      <c r="J1613" s="52" t="n">
        <f aca="false">IF(-B1613&gt;F1613,1,0)</f>
        <v>0</v>
      </c>
    </row>
    <row r="1614" customFormat="false" ht="15" hidden="false" customHeight="false" outlineLevel="0" collapsed="false">
      <c r="A1614" s="51" t="n">
        <f aca="false">Prices_MTM!A1847</f>
        <v>40053</v>
      </c>
      <c r="B1614" s="43" t="n">
        <f aca="false">Prices_MTM!I1847</f>
        <v>-82999.9999999991</v>
      </c>
      <c r="C1614" s="43" t="n">
        <f aca="false">-PERCENTILE(Prices_MTM!I1597:I1846,1-Inputs!$B$8)</f>
        <v>331850</v>
      </c>
      <c r="D1614" s="43" t="n">
        <f aca="false">NORMSINV(Inputs!$B$8)*STDEV(Prices_MTM!I1597:I1846)</f>
        <v>407358.009329514</v>
      </c>
      <c r="E1614" s="43" t="n">
        <f aca="false">-PERCENTILE(Prices_MTM!I1597:I1846,1-Inputs!$B$9)</f>
        <v>566525</v>
      </c>
      <c r="F1614" s="43" t="n">
        <f aca="false">NORMSINV(Inputs!$B$9)*STDEV(Prices_MTM!I1597:I1846)</f>
        <v>576134.206381382</v>
      </c>
      <c r="G1614" s="52" t="n">
        <f aca="false">IF(-B1614&gt;C1614,1,0)</f>
        <v>0</v>
      </c>
      <c r="H1614" s="52" t="n">
        <f aca="false">IF(-B1614&gt;D1614,1,0)</f>
        <v>0</v>
      </c>
      <c r="I1614" s="52" t="n">
        <f aca="false">IF(-B1614&gt;E1614,1,0)</f>
        <v>0</v>
      </c>
      <c r="J1614" s="52" t="n">
        <f aca="false">IF(-B1614&gt;F1614,1,0)</f>
        <v>0</v>
      </c>
    </row>
    <row r="1615" customFormat="false" ht="15" hidden="false" customHeight="false" outlineLevel="0" collapsed="false">
      <c r="A1615" s="51" t="n">
        <f aca="false">Prices_MTM!A1848</f>
        <v>40056</v>
      </c>
      <c r="B1615" s="43" t="n">
        <f aca="false">Prices_MTM!I1848</f>
        <v>-85999.9999999999</v>
      </c>
      <c r="C1615" s="43" t="n">
        <f aca="false">-PERCENTILE(Prices_MTM!I1598:I1847,1-Inputs!$B$8)</f>
        <v>331850</v>
      </c>
      <c r="D1615" s="43" t="n">
        <f aca="false">NORMSINV(Inputs!$B$8)*STDEV(Prices_MTM!I1598:I1847)</f>
        <v>406427.175949223</v>
      </c>
      <c r="E1615" s="43" t="n">
        <f aca="false">-PERCENTILE(Prices_MTM!I1598:I1847,1-Inputs!$B$9)</f>
        <v>566525</v>
      </c>
      <c r="F1615" s="43" t="n">
        <f aca="false">NORMSINV(Inputs!$B$9)*STDEV(Prices_MTM!I1598:I1847)</f>
        <v>574817.710968146</v>
      </c>
      <c r="G1615" s="52" t="n">
        <f aca="false">IF(-B1615&gt;C1615,1,0)</f>
        <v>0</v>
      </c>
      <c r="H1615" s="52" t="n">
        <f aca="false">IF(-B1615&gt;D1615,1,0)</f>
        <v>0</v>
      </c>
      <c r="I1615" s="52" t="n">
        <f aca="false">IF(-B1615&gt;E1615,1,0)</f>
        <v>0</v>
      </c>
      <c r="J1615" s="52" t="n">
        <f aca="false">IF(-B1615&gt;F1615,1,0)</f>
        <v>0</v>
      </c>
    </row>
    <row r="1616" customFormat="false" ht="15" hidden="false" customHeight="false" outlineLevel="0" collapsed="false">
      <c r="A1616" s="51" t="n">
        <f aca="false">Prices_MTM!A1849</f>
        <v>40057</v>
      </c>
      <c r="B1616" s="43" t="n">
        <f aca="false">Prices_MTM!I1849</f>
        <v>-174000</v>
      </c>
      <c r="C1616" s="43" t="n">
        <f aca="false">-PERCENTILE(Prices_MTM!I1599:I1848,1-Inputs!$B$8)</f>
        <v>331850</v>
      </c>
      <c r="D1616" s="43" t="n">
        <f aca="false">NORMSINV(Inputs!$B$8)*STDEV(Prices_MTM!I1599:I1848)</f>
        <v>406505.075461359</v>
      </c>
      <c r="E1616" s="43" t="n">
        <f aca="false">-PERCENTILE(Prices_MTM!I1599:I1848,1-Inputs!$B$9)</f>
        <v>566525</v>
      </c>
      <c r="F1616" s="43" t="n">
        <f aca="false">NORMSINV(Inputs!$B$9)*STDEV(Prices_MTM!I1599:I1848)</f>
        <v>574927.88573475</v>
      </c>
      <c r="G1616" s="52" t="n">
        <f aca="false">IF(-B1616&gt;C1616,1,0)</f>
        <v>0</v>
      </c>
      <c r="H1616" s="52" t="n">
        <f aca="false">IF(-B1616&gt;D1616,1,0)</f>
        <v>0</v>
      </c>
      <c r="I1616" s="52" t="n">
        <f aca="false">IF(-B1616&gt;E1616,1,0)</f>
        <v>0</v>
      </c>
      <c r="J1616" s="52" t="n">
        <f aca="false">IF(-B1616&gt;F1616,1,0)</f>
        <v>0</v>
      </c>
    </row>
    <row r="1617" customFormat="false" ht="15" hidden="false" customHeight="false" outlineLevel="0" collapsed="false">
      <c r="A1617" s="51" t="n">
        <f aca="false">Prices_MTM!A1850</f>
        <v>40058</v>
      </c>
      <c r="B1617" s="43" t="n">
        <f aca="false">Prices_MTM!I1850</f>
        <v>51000.0000000005</v>
      </c>
      <c r="C1617" s="43" t="n">
        <f aca="false">-PERCENTILE(Prices_MTM!I1600:I1849,1-Inputs!$B$8)</f>
        <v>331850</v>
      </c>
      <c r="D1617" s="43" t="n">
        <f aca="false">NORMSINV(Inputs!$B$8)*STDEV(Prices_MTM!I1600:I1849)</f>
        <v>406545.674949994</v>
      </c>
      <c r="E1617" s="43" t="n">
        <f aca="false">-PERCENTILE(Prices_MTM!I1600:I1849,1-Inputs!$B$9)</f>
        <v>566525</v>
      </c>
      <c r="F1617" s="43" t="n">
        <f aca="false">NORMSINV(Inputs!$B$9)*STDEV(Prices_MTM!I1600:I1849)</f>
        <v>574985.306366304</v>
      </c>
      <c r="G1617" s="52" t="n">
        <f aca="false">IF(-B1617&gt;C1617,1,0)</f>
        <v>0</v>
      </c>
      <c r="H1617" s="52" t="n">
        <f aca="false">IF(-B1617&gt;D1617,1,0)</f>
        <v>0</v>
      </c>
      <c r="I1617" s="52" t="n">
        <f aca="false">IF(-B1617&gt;E1617,1,0)</f>
        <v>0</v>
      </c>
      <c r="J1617" s="52" t="n">
        <f aca="false">IF(-B1617&gt;F1617,1,0)</f>
        <v>0</v>
      </c>
    </row>
    <row r="1618" customFormat="false" ht="15" hidden="false" customHeight="false" outlineLevel="0" collapsed="false">
      <c r="A1618" s="51" t="n">
        <f aca="false">Prices_MTM!A1851</f>
        <v>40059</v>
      </c>
      <c r="B1618" s="43" t="n">
        <f aca="false">Prices_MTM!I1851</f>
        <v>28000.0000000001</v>
      </c>
      <c r="C1618" s="43" t="n">
        <f aca="false">-PERCENTILE(Prices_MTM!I1601:I1850,1-Inputs!$B$8)</f>
        <v>331850</v>
      </c>
      <c r="D1618" s="43" t="n">
        <f aca="false">NORMSINV(Inputs!$B$8)*STDEV(Prices_MTM!I1601:I1850)</f>
        <v>406575.69036482</v>
      </c>
      <c r="E1618" s="43" t="n">
        <f aca="false">-PERCENTILE(Prices_MTM!I1601:I1850,1-Inputs!$B$9)</f>
        <v>566525</v>
      </c>
      <c r="F1618" s="43" t="n">
        <f aca="false">NORMSINV(Inputs!$B$9)*STDEV(Prices_MTM!I1601:I1850)</f>
        <v>575027.757740288</v>
      </c>
      <c r="G1618" s="52" t="n">
        <f aca="false">IF(-B1618&gt;C1618,1,0)</f>
        <v>0</v>
      </c>
      <c r="H1618" s="52" t="n">
        <f aca="false">IF(-B1618&gt;D1618,1,0)</f>
        <v>0</v>
      </c>
      <c r="I1618" s="52" t="n">
        <f aca="false">IF(-B1618&gt;E1618,1,0)</f>
        <v>0</v>
      </c>
      <c r="J1618" s="52" t="n">
        <f aca="false">IF(-B1618&gt;F1618,1,0)</f>
        <v>0</v>
      </c>
    </row>
    <row r="1619" customFormat="false" ht="15" hidden="false" customHeight="false" outlineLevel="0" collapsed="false">
      <c r="A1619" s="51" t="n">
        <f aca="false">Prices_MTM!A1852</f>
        <v>40060</v>
      </c>
      <c r="B1619" s="43" t="n">
        <f aca="false">Prices_MTM!I1852</f>
        <v>51999.9999999996</v>
      </c>
      <c r="C1619" s="43" t="n">
        <f aca="false">-PERCENTILE(Prices_MTM!I1602:I1851,1-Inputs!$B$8)</f>
        <v>331850</v>
      </c>
      <c r="D1619" s="43" t="n">
        <f aca="false">NORMSINV(Inputs!$B$8)*STDEV(Prices_MTM!I1602:I1851)</f>
        <v>406442.390668679</v>
      </c>
      <c r="E1619" s="43" t="n">
        <f aca="false">-PERCENTILE(Prices_MTM!I1602:I1851,1-Inputs!$B$9)</f>
        <v>566525</v>
      </c>
      <c r="F1619" s="43" t="n">
        <f aca="false">NORMSINV(Inputs!$B$9)*STDEV(Prices_MTM!I1602:I1851)</f>
        <v>574839.229436222</v>
      </c>
      <c r="G1619" s="52" t="n">
        <f aca="false">IF(-B1619&gt;C1619,1,0)</f>
        <v>0</v>
      </c>
      <c r="H1619" s="52" t="n">
        <f aca="false">IF(-B1619&gt;D1619,1,0)</f>
        <v>0</v>
      </c>
      <c r="I1619" s="52" t="n">
        <f aca="false">IF(-B1619&gt;E1619,1,0)</f>
        <v>0</v>
      </c>
      <c r="J1619" s="52" t="n">
        <f aca="false">IF(-B1619&gt;F1619,1,0)</f>
        <v>0</v>
      </c>
    </row>
    <row r="1620" customFormat="false" ht="15" hidden="false" customHeight="false" outlineLevel="0" collapsed="false">
      <c r="A1620" s="51" t="n">
        <f aca="false">Prices_MTM!A1853</f>
        <v>40064</v>
      </c>
      <c r="B1620" s="43" t="n">
        <f aca="false">Prices_MTM!I1853</f>
        <v>145000</v>
      </c>
      <c r="C1620" s="43" t="n">
        <f aca="false">-PERCENTILE(Prices_MTM!I1603:I1852,1-Inputs!$B$8)</f>
        <v>331850</v>
      </c>
      <c r="D1620" s="43" t="n">
        <f aca="false">NORMSINV(Inputs!$B$8)*STDEV(Prices_MTM!I1603:I1852)</f>
        <v>406361.161515416</v>
      </c>
      <c r="E1620" s="43" t="n">
        <f aca="false">-PERCENTILE(Prices_MTM!I1603:I1852,1-Inputs!$B$9)</f>
        <v>566525</v>
      </c>
      <c r="F1620" s="43" t="n">
        <f aca="false">NORMSINV(Inputs!$B$9)*STDEV(Prices_MTM!I1603:I1852)</f>
        <v>574724.345494631</v>
      </c>
      <c r="G1620" s="52" t="n">
        <f aca="false">IF(-B1620&gt;C1620,1,0)</f>
        <v>0</v>
      </c>
      <c r="H1620" s="52" t="n">
        <f aca="false">IF(-B1620&gt;D1620,1,0)</f>
        <v>0</v>
      </c>
      <c r="I1620" s="52" t="n">
        <f aca="false">IF(-B1620&gt;E1620,1,0)</f>
        <v>0</v>
      </c>
      <c r="J1620" s="52" t="n">
        <f aca="false">IF(-B1620&gt;F1620,1,0)</f>
        <v>0</v>
      </c>
    </row>
    <row r="1621" customFormat="false" ht="15" hidden="false" customHeight="false" outlineLevel="0" collapsed="false">
      <c r="A1621" s="51" t="n">
        <f aca="false">Prices_MTM!A1854</f>
        <v>40065</v>
      </c>
      <c r="B1621" s="43" t="n">
        <f aca="false">Prices_MTM!I1854</f>
        <v>-9000.00000000034</v>
      </c>
      <c r="C1621" s="43" t="n">
        <f aca="false">-PERCENTILE(Prices_MTM!I1604:I1853,1-Inputs!$B$8)</f>
        <v>331850</v>
      </c>
      <c r="D1621" s="43" t="n">
        <f aca="false">NORMSINV(Inputs!$B$8)*STDEV(Prices_MTM!I1604:I1853)</f>
        <v>406612.912345105</v>
      </c>
      <c r="E1621" s="43" t="n">
        <f aca="false">-PERCENTILE(Prices_MTM!I1604:I1853,1-Inputs!$B$9)</f>
        <v>566525</v>
      </c>
      <c r="F1621" s="43" t="n">
        <f aca="false">NORMSINV(Inputs!$B$9)*STDEV(Prices_MTM!I1604:I1853)</f>
        <v>575080.401497328</v>
      </c>
      <c r="G1621" s="52" t="n">
        <f aca="false">IF(-B1621&gt;C1621,1,0)</f>
        <v>0</v>
      </c>
      <c r="H1621" s="52" t="n">
        <f aca="false">IF(-B1621&gt;D1621,1,0)</f>
        <v>0</v>
      </c>
      <c r="I1621" s="52" t="n">
        <f aca="false">IF(-B1621&gt;E1621,1,0)</f>
        <v>0</v>
      </c>
      <c r="J1621" s="52" t="n">
        <f aca="false">IF(-B1621&gt;F1621,1,0)</f>
        <v>0</v>
      </c>
    </row>
    <row r="1622" customFormat="false" ht="15" hidden="false" customHeight="false" outlineLevel="0" collapsed="false">
      <c r="A1622" s="51" t="n">
        <f aca="false">Prices_MTM!A1855</f>
        <v>40066</v>
      </c>
      <c r="B1622" s="43" t="n">
        <f aca="false">Prices_MTM!I1855</f>
        <v>108000.000000001</v>
      </c>
      <c r="C1622" s="43" t="n">
        <f aca="false">-PERCENTILE(Prices_MTM!I1605:I1854,1-Inputs!$B$8)</f>
        <v>331850</v>
      </c>
      <c r="D1622" s="43" t="n">
        <f aca="false">NORMSINV(Inputs!$B$8)*STDEV(Prices_MTM!I1605:I1854)</f>
        <v>406090.600374348</v>
      </c>
      <c r="E1622" s="43" t="n">
        <f aca="false">-PERCENTILE(Prices_MTM!I1605:I1854,1-Inputs!$B$9)</f>
        <v>566525</v>
      </c>
      <c r="F1622" s="43" t="n">
        <f aca="false">NORMSINV(Inputs!$B$9)*STDEV(Prices_MTM!I1605:I1854)</f>
        <v>574341.685709585</v>
      </c>
      <c r="G1622" s="52" t="n">
        <f aca="false">IF(-B1622&gt;C1622,1,0)</f>
        <v>0</v>
      </c>
      <c r="H1622" s="52" t="n">
        <f aca="false">IF(-B1622&gt;D1622,1,0)</f>
        <v>0</v>
      </c>
      <c r="I1622" s="52" t="n">
        <f aca="false">IF(-B1622&gt;E1622,1,0)</f>
        <v>0</v>
      </c>
      <c r="J1622" s="52" t="n">
        <f aca="false">IF(-B1622&gt;F1622,1,0)</f>
        <v>0</v>
      </c>
    </row>
    <row r="1623" customFormat="false" ht="15" hidden="false" customHeight="false" outlineLevel="0" collapsed="false">
      <c r="A1623" s="51" t="n">
        <f aca="false">Prices_MTM!A1856</f>
        <v>40067</v>
      </c>
      <c r="B1623" s="43" t="n">
        <f aca="false">Prices_MTM!I1856</f>
        <v>-251000.000000001</v>
      </c>
      <c r="C1623" s="43" t="n">
        <f aca="false">-PERCENTILE(Prices_MTM!I1606:I1855,1-Inputs!$B$8)</f>
        <v>331850</v>
      </c>
      <c r="D1623" s="43" t="n">
        <f aca="false">NORMSINV(Inputs!$B$8)*STDEV(Prices_MTM!I1606:I1855)</f>
        <v>406141.606534493</v>
      </c>
      <c r="E1623" s="43" t="n">
        <f aca="false">-PERCENTILE(Prices_MTM!I1606:I1855,1-Inputs!$B$9)</f>
        <v>566525</v>
      </c>
      <c r="F1623" s="43" t="n">
        <f aca="false">NORMSINV(Inputs!$B$9)*STDEV(Prices_MTM!I1606:I1855)</f>
        <v>574413.824695251</v>
      </c>
      <c r="G1623" s="52" t="n">
        <f aca="false">IF(-B1623&gt;C1623,1,0)</f>
        <v>0</v>
      </c>
      <c r="H1623" s="52" t="n">
        <f aca="false">IF(-B1623&gt;D1623,1,0)</f>
        <v>0</v>
      </c>
      <c r="I1623" s="52" t="n">
        <f aca="false">IF(-B1623&gt;E1623,1,0)</f>
        <v>0</v>
      </c>
      <c r="J1623" s="52" t="n">
        <f aca="false">IF(-B1623&gt;F1623,1,0)</f>
        <v>0</v>
      </c>
    </row>
    <row r="1624" customFormat="false" ht="15" hidden="false" customHeight="false" outlineLevel="0" collapsed="false">
      <c r="A1624" s="51" t="n">
        <f aca="false">Prices_MTM!A1857</f>
        <v>40070</v>
      </c>
      <c r="B1624" s="43" t="n">
        <f aca="false">Prices_MTM!I1857</f>
        <v>44500</v>
      </c>
      <c r="C1624" s="43" t="n">
        <f aca="false">-PERCENTILE(Prices_MTM!I1607:I1856,1-Inputs!$B$8)</f>
        <v>331850</v>
      </c>
      <c r="D1624" s="43" t="n">
        <f aca="false">NORMSINV(Inputs!$B$8)*STDEV(Prices_MTM!I1607:I1856)</f>
        <v>406575.717156387</v>
      </c>
      <c r="E1624" s="43" t="n">
        <f aca="false">-PERCENTILE(Prices_MTM!I1607:I1856,1-Inputs!$B$9)</f>
        <v>566525</v>
      </c>
      <c r="F1624" s="43" t="n">
        <f aca="false">NORMSINV(Inputs!$B$9)*STDEV(Prices_MTM!I1607:I1856)</f>
        <v>575027.795632114</v>
      </c>
      <c r="G1624" s="52" t="n">
        <f aca="false">IF(-B1624&gt;C1624,1,0)</f>
        <v>0</v>
      </c>
      <c r="H1624" s="52" t="n">
        <f aca="false">IF(-B1624&gt;D1624,1,0)</f>
        <v>0</v>
      </c>
      <c r="I1624" s="52" t="n">
        <f aca="false">IF(-B1624&gt;E1624,1,0)</f>
        <v>0</v>
      </c>
      <c r="J1624" s="52" t="n">
        <f aca="false">IF(-B1624&gt;F1624,1,0)</f>
        <v>0</v>
      </c>
    </row>
    <row r="1625" customFormat="false" ht="15" hidden="false" customHeight="false" outlineLevel="0" collapsed="false">
      <c r="A1625" s="51" t="n">
        <f aca="false">Prices_MTM!A1858</f>
        <v>40071</v>
      </c>
      <c r="B1625" s="43" t="n">
        <f aca="false">Prices_MTM!I1858</f>
        <v>214000</v>
      </c>
      <c r="C1625" s="43" t="n">
        <f aca="false">-PERCENTILE(Prices_MTM!I1608:I1857,1-Inputs!$B$8)</f>
        <v>331850</v>
      </c>
      <c r="D1625" s="43" t="n">
        <f aca="false">NORMSINV(Inputs!$B$8)*STDEV(Prices_MTM!I1608:I1857)</f>
        <v>406439.989657194</v>
      </c>
      <c r="E1625" s="43" t="n">
        <f aca="false">-PERCENTILE(Prices_MTM!I1608:I1857,1-Inputs!$B$9)</f>
        <v>566525</v>
      </c>
      <c r="F1625" s="43" t="n">
        <f aca="false">NORMSINV(Inputs!$B$9)*STDEV(Prices_MTM!I1608:I1857)</f>
        <v>574835.833639858</v>
      </c>
      <c r="G1625" s="52" t="n">
        <f aca="false">IF(-B1625&gt;C1625,1,0)</f>
        <v>0</v>
      </c>
      <c r="H1625" s="52" t="n">
        <f aca="false">IF(-B1625&gt;D1625,1,0)</f>
        <v>0</v>
      </c>
      <c r="I1625" s="52" t="n">
        <f aca="false">IF(-B1625&gt;E1625,1,0)</f>
        <v>0</v>
      </c>
      <c r="J1625" s="52" t="n">
        <f aca="false">IF(-B1625&gt;F1625,1,0)</f>
        <v>0</v>
      </c>
    </row>
    <row r="1626" customFormat="false" ht="15" hidden="false" customHeight="false" outlineLevel="0" collapsed="false">
      <c r="A1626" s="51" t="n">
        <f aca="false">Prices_MTM!A1859</f>
        <v>40072</v>
      </c>
      <c r="B1626" s="43" t="n">
        <f aca="false">Prices_MTM!I1859</f>
        <v>69999.9999999996</v>
      </c>
      <c r="C1626" s="43" t="n">
        <f aca="false">-PERCENTILE(Prices_MTM!I1609:I1858,1-Inputs!$B$8)</f>
        <v>321825</v>
      </c>
      <c r="D1626" s="43" t="n">
        <f aca="false">NORMSINV(Inputs!$B$8)*STDEV(Prices_MTM!I1609:I1858)</f>
        <v>405308.795910814</v>
      </c>
      <c r="E1626" s="43" t="n">
        <f aca="false">-PERCENTILE(Prices_MTM!I1609:I1858,1-Inputs!$B$9)</f>
        <v>566525</v>
      </c>
      <c r="F1626" s="43" t="n">
        <f aca="false">NORMSINV(Inputs!$B$9)*STDEV(Prices_MTM!I1609:I1858)</f>
        <v>573235.964737301</v>
      </c>
      <c r="G1626" s="52" t="n">
        <f aca="false">IF(-B1626&gt;C1626,1,0)</f>
        <v>0</v>
      </c>
      <c r="H1626" s="52" t="n">
        <f aca="false">IF(-B1626&gt;D1626,1,0)</f>
        <v>0</v>
      </c>
      <c r="I1626" s="52" t="n">
        <f aca="false">IF(-B1626&gt;E1626,1,0)</f>
        <v>0</v>
      </c>
      <c r="J1626" s="52" t="n">
        <f aca="false">IF(-B1626&gt;F1626,1,0)</f>
        <v>0</v>
      </c>
    </row>
    <row r="1627" customFormat="false" ht="15" hidden="false" customHeight="false" outlineLevel="0" collapsed="false">
      <c r="A1627" s="51" t="n">
        <f aca="false">Prices_MTM!A1860</f>
        <v>40073</v>
      </c>
      <c r="B1627" s="43" t="n">
        <f aca="false">Prices_MTM!I1860</f>
        <v>-154499.999999999</v>
      </c>
      <c r="C1627" s="43" t="n">
        <f aca="false">-PERCENTILE(Prices_MTM!I1610:I1859,1-Inputs!$B$8)</f>
        <v>321825</v>
      </c>
      <c r="D1627" s="43" t="n">
        <f aca="false">NORMSINV(Inputs!$B$8)*STDEV(Prices_MTM!I1610:I1859)</f>
        <v>405003.245884048</v>
      </c>
      <c r="E1627" s="43" t="n">
        <f aca="false">-PERCENTILE(Prices_MTM!I1610:I1859,1-Inputs!$B$9)</f>
        <v>566525</v>
      </c>
      <c r="F1627" s="43" t="n">
        <f aca="false">NORMSINV(Inputs!$B$9)*STDEV(Prices_MTM!I1610:I1859)</f>
        <v>572803.819503504</v>
      </c>
      <c r="G1627" s="52" t="n">
        <f aca="false">IF(-B1627&gt;C1627,1,0)</f>
        <v>0</v>
      </c>
      <c r="H1627" s="52" t="n">
        <f aca="false">IF(-B1627&gt;D1627,1,0)</f>
        <v>0</v>
      </c>
      <c r="I1627" s="52" t="n">
        <f aca="false">IF(-B1627&gt;E1627,1,0)</f>
        <v>0</v>
      </c>
      <c r="J1627" s="52" t="n">
        <f aca="false">IF(-B1627&gt;F1627,1,0)</f>
        <v>0</v>
      </c>
    </row>
    <row r="1628" customFormat="false" ht="15" hidden="false" customHeight="false" outlineLevel="0" collapsed="false">
      <c r="A1628" s="51" t="n">
        <f aca="false">Prices_MTM!A1861</f>
        <v>40074</v>
      </c>
      <c r="B1628" s="43" t="n">
        <f aca="false">Prices_MTM!I1861</f>
        <v>-10999.9999999999</v>
      </c>
      <c r="C1628" s="43" t="n">
        <f aca="false">-PERCENTILE(Prices_MTM!I1611:I1860,1-Inputs!$B$8)</f>
        <v>321825</v>
      </c>
      <c r="D1628" s="43" t="n">
        <f aca="false">NORMSINV(Inputs!$B$8)*STDEV(Prices_MTM!I1611:I1860)</f>
        <v>400709.282549161</v>
      </c>
      <c r="E1628" s="43" t="n">
        <f aca="false">-PERCENTILE(Prices_MTM!I1611:I1860,1-Inputs!$B$9)</f>
        <v>566525</v>
      </c>
      <c r="F1628" s="43" t="n">
        <f aca="false">NORMSINV(Inputs!$B$9)*STDEV(Prices_MTM!I1611:I1860)</f>
        <v>566730.78521544</v>
      </c>
      <c r="G1628" s="52" t="n">
        <f aca="false">IF(-B1628&gt;C1628,1,0)</f>
        <v>0</v>
      </c>
      <c r="H1628" s="52" t="n">
        <f aca="false">IF(-B1628&gt;D1628,1,0)</f>
        <v>0</v>
      </c>
      <c r="I1628" s="52" t="n">
        <f aca="false">IF(-B1628&gt;E1628,1,0)</f>
        <v>0</v>
      </c>
      <c r="J1628" s="52" t="n">
        <f aca="false">IF(-B1628&gt;F1628,1,0)</f>
        <v>0</v>
      </c>
    </row>
    <row r="1629" customFormat="false" ht="15" hidden="false" customHeight="false" outlineLevel="0" collapsed="false">
      <c r="A1629" s="51" t="n">
        <f aca="false">Prices_MTM!A1862</f>
        <v>40077</v>
      </c>
      <c r="B1629" s="43" t="n">
        <f aca="false">Prices_MTM!I1862</f>
        <v>-90500.0000000008</v>
      </c>
      <c r="C1629" s="43" t="n">
        <f aca="false">-PERCENTILE(Prices_MTM!I1612:I1861,1-Inputs!$B$8)</f>
        <v>321825</v>
      </c>
      <c r="D1629" s="43" t="n">
        <f aca="false">NORMSINV(Inputs!$B$8)*STDEV(Prices_MTM!I1612:I1861)</f>
        <v>400038.510902377</v>
      </c>
      <c r="E1629" s="43" t="n">
        <f aca="false">-PERCENTILE(Prices_MTM!I1612:I1861,1-Inputs!$B$9)</f>
        <v>566525</v>
      </c>
      <c r="F1629" s="43" t="n">
        <f aca="false">NORMSINV(Inputs!$B$9)*STDEV(Prices_MTM!I1612:I1861)</f>
        <v>565782.100074772</v>
      </c>
      <c r="G1629" s="52" t="n">
        <f aca="false">IF(-B1629&gt;C1629,1,0)</f>
        <v>0</v>
      </c>
      <c r="H1629" s="52" t="n">
        <f aca="false">IF(-B1629&gt;D1629,1,0)</f>
        <v>0</v>
      </c>
      <c r="I1629" s="52" t="n">
        <f aca="false">IF(-B1629&gt;E1629,1,0)</f>
        <v>0</v>
      </c>
      <c r="J1629" s="52" t="n">
        <f aca="false">IF(-B1629&gt;F1629,1,0)</f>
        <v>0</v>
      </c>
    </row>
    <row r="1630" customFormat="false" ht="15" hidden="false" customHeight="false" outlineLevel="0" collapsed="false">
      <c r="A1630" s="51" t="n">
        <f aca="false">Prices_MTM!A1863</f>
        <v>40078</v>
      </c>
      <c r="B1630" s="43" t="n">
        <f aca="false">Prices_MTM!I1863</f>
        <v>99000.0000000002</v>
      </c>
      <c r="C1630" s="43" t="n">
        <f aca="false">-PERCENTILE(Prices_MTM!I1613:I1862,1-Inputs!$B$8)</f>
        <v>321825</v>
      </c>
      <c r="D1630" s="43" t="n">
        <f aca="false">NORMSINV(Inputs!$B$8)*STDEV(Prices_MTM!I1613:I1862)</f>
        <v>396242.7725866</v>
      </c>
      <c r="E1630" s="43" t="n">
        <f aca="false">-PERCENTILE(Prices_MTM!I1613:I1862,1-Inputs!$B$9)</f>
        <v>566525</v>
      </c>
      <c r="F1630" s="43" t="n">
        <f aca="false">NORMSINV(Inputs!$B$9)*STDEV(Prices_MTM!I1613:I1862)</f>
        <v>560413.714939075</v>
      </c>
      <c r="G1630" s="52" t="n">
        <f aca="false">IF(-B1630&gt;C1630,1,0)</f>
        <v>0</v>
      </c>
      <c r="H1630" s="52" t="n">
        <f aca="false">IF(-B1630&gt;D1630,1,0)</f>
        <v>0</v>
      </c>
      <c r="I1630" s="52" t="n">
        <f aca="false">IF(-B1630&gt;E1630,1,0)</f>
        <v>0</v>
      </c>
      <c r="J1630" s="52" t="n">
        <f aca="false">IF(-B1630&gt;F1630,1,0)</f>
        <v>0</v>
      </c>
    </row>
    <row r="1631" customFormat="false" ht="15" hidden="false" customHeight="false" outlineLevel="0" collapsed="false">
      <c r="A1631" s="51" t="n">
        <f aca="false">Prices_MTM!A1864</f>
        <v>40079</v>
      </c>
      <c r="B1631" s="43" t="n">
        <f aca="false">Prices_MTM!I1864</f>
        <v>-165000.000000001</v>
      </c>
      <c r="C1631" s="43" t="n">
        <f aca="false">-PERCENTILE(Prices_MTM!I1614:I1863,1-Inputs!$B$8)</f>
        <v>321825</v>
      </c>
      <c r="D1631" s="43" t="n">
        <f aca="false">NORMSINV(Inputs!$B$8)*STDEV(Prices_MTM!I1614:I1863)</f>
        <v>363415.66976187</v>
      </c>
      <c r="E1631" s="43" t="n">
        <f aca="false">-PERCENTILE(Prices_MTM!I1614:I1863,1-Inputs!$B$9)</f>
        <v>566525</v>
      </c>
      <c r="F1631" s="43" t="n">
        <f aca="false">NORMSINV(Inputs!$B$9)*STDEV(Prices_MTM!I1614:I1863)</f>
        <v>513985.716960453</v>
      </c>
      <c r="G1631" s="52" t="n">
        <f aca="false">IF(-B1631&gt;C1631,1,0)</f>
        <v>0</v>
      </c>
      <c r="H1631" s="52" t="n">
        <f aca="false">IF(-B1631&gt;D1631,1,0)</f>
        <v>0</v>
      </c>
      <c r="I1631" s="52" t="n">
        <f aca="false">IF(-B1631&gt;E1631,1,0)</f>
        <v>0</v>
      </c>
      <c r="J1631" s="52" t="n">
        <f aca="false">IF(-B1631&gt;F1631,1,0)</f>
        <v>0</v>
      </c>
    </row>
    <row r="1632" customFormat="false" ht="15" hidden="false" customHeight="false" outlineLevel="0" collapsed="false">
      <c r="A1632" s="51" t="n">
        <f aca="false">Prices_MTM!A1865</f>
        <v>40080</v>
      </c>
      <c r="B1632" s="43" t="n">
        <f aca="false">Prices_MTM!I1865</f>
        <v>-177999.999999999</v>
      </c>
      <c r="C1632" s="43" t="n">
        <f aca="false">-PERCENTILE(Prices_MTM!I1615:I1864,1-Inputs!$B$8)</f>
        <v>314249.999999999</v>
      </c>
      <c r="D1632" s="43" t="n">
        <f aca="false">NORMSINV(Inputs!$B$8)*STDEV(Prices_MTM!I1615:I1864)</f>
        <v>329488.961359485</v>
      </c>
      <c r="E1632" s="43" t="n">
        <f aca="false">-PERCENTILE(Prices_MTM!I1615:I1864,1-Inputs!$B$9)</f>
        <v>526040</v>
      </c>
      <c r="F1632" s="43" t="n">
        <f aca="false">NORMSINV(Inputs!$B$9)*STDEV(Prices_MTM!I1615:I1864)</f>
        <v>466002.525829113</v>
      </c>
      <c r="G1632" s="52" t="n">
        <f aca="false">IF(-B1632&gt;C1632,1,0)</f>
        <v>0</v>
      </c>
      <c r="H1632" s="52" t="n">
        <f aca="false">IF(-B1632&gt;D1632,1,0)</f>
        <v>0</v>
      </c>
      <c r="I1632" s="52" t="n">
        <f aca="false">IF(-B1632&gt;E1632,1,0)</f>
        <v>0</v>
      </c>
      <c r="J1632" s="52" t="n">
        <f aca="false">IF(-B1632&gt;F1632,1,0)</f>
        <v>0</v>
      </c>
    </row>
    <row r="1633" customFormat="false" ht="15" hidden="false" customHeight="false" outlineLevel="0" collapsed="false">
      <c r="A1633" s="51" t="n">
        <f aca="false">Prices_MTM!A1866</f>
        <v>40081</v>
      </c>
      <c r="B1633" s="43" t="n">
        <f aca="false">Prices_MTM!I1866</f>
        <v>36500.0000000002</v>
      </c>
      <c r="C1633" s="43" t="n">
        <f aca="false">-PERCENTILE(Prices_MTM!I1616:I1865,1-Inputs!$B$8)</f>
        <v>314249.999999999</v>
      </c>
      <c r="D1633" s="43" t="n">
        <f aca="false">NORMSINV(Inputs!$B$8)*STDEV(Prices_MTM!I1616:I1865)</f>
        <v>329535.137784494</v>
      </c>
      <c r="E1633" s="43" t="n">
        <f aca="false">-PERCENTILE(Prices_MTM!I1616:I1865,1-Inputs!$B$9)</f>
        <v>526040</v>
      </c>
      <c r="F1633" s="43" t="n">
        <f aca="false">NORMSINV(Inputs!$B$9)*STDEV(Prices_MTM!I1616:I1865)</f>
        <v>466067.834028207</v>
      </c>
      <c r="G1633" s="52" t="n">
        <f aca="false">IF(-B1633&gt;C1633,1,0)</f>
        <v>0</v>
      </c>
      <c r="H1633" s="52" t="n">
        <f aca="false">IF(-B1633&gt;D1633,1,0)</f>
        <v>0</v>
      </c>
      <c r="I1633" s="52" t="n">
        <f aca="false">IF(-B1633&gt;E1633,1,0)</f>
        <v>0</v>
      </c>
      <c r="J1633" s="52" t="n">
        <f aca="false">IF(-B1633&gt;F1633,1,0)</f>
        <v>0</v>
      </c>
    </row>
    <row r="1634" customFormat="false" ht="15" hidden="false" customHeight="false" outlineLevel="0" collapsed="false">
      <c r="A1634" s="51" t="n">
        <f aca="false">Prices_MTM!A1867</f>
        <v>40084</v>
      </c>
      <c r="B1634" s="43" t="n">
        <f aca="false">Prices_MTM!I1867</f>
        <v>36499.9999999995</v>
      </c>
      <c r="C1634" s="43" t="n">
        <f aca="false">-PERCENTILE(Prices_MTM!I1617:I1866,1-Inputs!$B$8)</f>
        <v>314249.999999999</v>
      </c>
      <c r="D1634" s="43" t="n">
        <f aca="false">NORMSINV(Inputs!$B$8)*STDEV(Prices_MTM!I1617:I1866)</f>
        <v>324321.574798498</v>
      </c>
      <c r="E1634" s="43" t="n">
        <f aca="false">-PERCENTILE(Prices_MTM!I1617:I1866,1-Inputs!$B$9)</f>
        <v>526040</v>
      </c>
      <c r="F1634" s="43" t="n">
        <f aca="false">NORMSINV(Inputs!$B$9)*STDEV(Prices_MTM!I1617:I1866)</f>
        <v>458694.192404467</v>
      </c>
      <c r="G1634" s="52" t="n">
        <f aca="false">IF(-B1634&gt;C1634,1,0)</f>
        <v>0</v>
      </c>
      <c r="H1634" s="52" t="n">
        <f aca="false">IF(-B1634&gt;D1634,1,0)</f>
        <v>0</v>
      </c>
      <c r="I1634" s="52" t="n">
        <f aca="false">IF(-B1634&gt;E1634,1,0)</f>
        <v>0</v>
      </c>
      <c r="J1634" s="52" t="n">
        <f aca="false">IF(-B1634&gt;F1634,1,0)</f>
        <v>0</v>
      </c>
    </row>
    <row r="1635" customFormat="false" ht="15" hidden="false" customHeight="false" outlineLevel="0" collapsed="false">
      <c r="A1635" s="51" t="n">
        <f aca="false">Prices_MTM!A1868</f>
        <v>40085</v>
      </c>
      <c r="B1635" s="43" t="n">
        <f aca="false">Prices_MTM!I1868</f>
        <v>27000.000000001</v>
      </c>
      <c r="C1635" s="43" t="n">
        <f aca="false">-PERCENTILE(Prices_MTM!I1618:I1867,1-Inputs!$B$8)</f>
        <v>305100</v>
      </c>
      <c r="D1635" s="43" t="n">
        <f aca="false">NORMSINV(Inputs!$B$8)*STDEV(Prices_MTM!I1618:I1867)</f>
        <v>320336.114673427</v>
      </c>
      <c r="E1635" s="43" t="n">
        <f aca="false">-PERCENTILE(Prices_MTM!I1618:I1867,1-Inputs!$B$9)</f>
        <v>501295</v>
      </c>
      <c r="F1635" s="43" t="n">
        <f aca="false">NORMSINV(Inputs!$B$9)*STDEV(Prices_MTM!I1618:I1867)</f>
        <v>453057.480093343</v>
      </c>
      <c r="G1635" s="52" t="n">
        <f aca="false">IF(-B1635&gt;C1635,1,0)</f>
        <v>0</v>
      </c>
      <c r="H1635" s="52" t="n">
        <f aca="false">IF(-B1635&gt;D1635,1,0)</f>
        <v>0</v>
      </c>
      <c r="I1635" s="52" t="n">
        <f aca="false">IF(-B1635&gt;E1635,1,0)</f>
        <v>0</v>
      </c>
      <c r="J1635" s="52" t="n">
        <f aca="false">IF(-B1635&gt;F1635,1,0)</f>
        <v>0</v>
      </c>
    </row>
    <row r="1636" customFormat="false" ht="15" hidden="false" customHeight="false" outlineLevel="0" collapsed="false">
      <c r="A1636" s="51" t="n">
        <f aca="false">Prices_MTM!A1869</f>
        <v>40086</v>
      </c>
      <c r="B1636" s="43" t="n">
        <f aca="false">Prices_MTM!I1869</f>
        <v>330499.999999999</v>
      </c>
      <c r="C1636" s="43" t="n">
        <f aca="false">-PERCENTILE(Prices_MTM!I1619:I1868,1-Inputs!$B$8)</f>
        <v>301300</v>
      </c>
      <c r="D1636" s="43" t="n">
        <f aca="false">NORMSINV(Inputs!$B$8)*STDEV(Prices_MTM!I1619:I1868)</f>
        <v>309460.093617968</v>
      </c>
      <c r="E1636" s="43" t="n">
        <f aca="false">-PERCENTILE(Prices_MTM!I1619:I1868,1-Inputs!$B$9)</f>
        <v>440650</v>
      </c>
      <c r="F1636" s="43" t="n">
        <f aca="false">NORMSINV(Inputs!$B$9)*STDEV(Prices_MTM!I1619:I1868)</f>
        <v>437675.315962858</v>
      </c>
      <c r="G1636" s="52" t="n">
        <f aca="false">IF(-B1636&gt;C1636,1,0)</f>
        <v>0</v>
      </c>
      <c r="H1636" s="52" t="n">
        <f aca="false">IF(-B1636&gt;D1636,1,0)</f>
        <v>0</v>
      </c>
      <c r="I1636" s="52" t="n">
        <f aca="false">IF(-B1636&gt;E1636,1,0)</f>
        <v>0</v>
      </c>
      <c r="J1636" s="52" t="n">
        <f aca="false">IF(-B1636&gt;F1636,1,0)</f>
        <v>0</v>
      </c>
    </row>
    <row r="1637" customFormat="false" ht="15" hidden="false" customHeight="false" outlineLevel="0" collapsed="false">
      <c r="A1637" s="51" t="n">
        <f aca="false">Prices_MTM!A1870</f>
        <v>40087</v>
      </c>
      <c r="B1637" s="43" t="n">
        <f aca="false">Prices_MTM!I1870</f>
        <v>-43999.9999999998</v>
      </c>
      <c r="C1637" s="43" t="n">
        <f aca="false">-PERCENTILE(Prices_MTM!I1620:I1869,1-Inputs!$B$8)</f>
        <v>301300</v>
      </c>
      <c r="D1637" s="43" t="n">
        <f aca="false">NORMSINV(Inputs!$B$8)*STDEV(Prices_MTM!I1620:I1869)</f>
        <v>305741.003009783</v>
      </c>
      <c r="E1637" s="43" t="n">
        <f aca="false">-PERCENTILE(Prices_MTM!I1620:I1869,1-Inputs!$B$9)</f>
        <v>440650</v>
      </c>
      <c r="F1637" s="43" t="n">
        <f aca="false">NORMSINV(Inputs!$B$9)*STDEV(Prices_MTM!I1620:I1869)</f>
        <v>432415.33514271</v>
      </c>
      <c r="G1637" s="52" t="n">
        <f aca="false">IF(-B1637&gt;C1637,1,0)</f>
        <v>0</v>
      </c>
      <c r="H1637" s="52" t="n">
        <f aca="false">IF(-B1637&gt;D1637,1,0)</f>
        <v>0</v>
      </c>
      <c r="I1637" s="52" t="n">
        <f aca="false">IF(-B1637&gt;E1637,1,0)</f>
        <v>0</v>
      </c>
      <c r="J1637" s="52" t="n">
        <f aca="false">IF(-B1637&gt;F1637,1,0)</f>
        <v>0</v>
      </c>
    </row>
    <row r="1638" customFormat="false" ht="15" hidden="false" customHeight="false" outlineLevel="0" collapsed="false">
      <c r="A1638" s="51" t="n">
        <f aca="false">Prices_MTM!A1871</f>
        <v>40088</v>
      </c>
      <c r="B1638" s="43" t="n">
        <f aca="false">Prices_MTM!I1871</f>
        <v>-56000.0000000002</v>
      </c>
      <c r="C1638" s="43" t="n">
        <f aca="false">-PERCENTILE(Prices_MTM!I1621:I1870,1-Inputs!$B$8)</f>
        <v>301300</v>
      </c>
      <c r="D1638" s="43" t="n">
        <f aca="false">NORMSINV(Inputs!$B$8)*STDEV(Prices_MTM!I1621:I1870)</f>
        <v>305226.520841338</v>
      </c>
      <c r="E1638" s="43" t="n">
        <f aca="false">-PERCENTILE(Prices_MTM!I1621:I1870,1-Inputs!$B$9)</f>
        <v>440650</v>
      </c>
      <c r="F1638" s="43" t="n">
        <f aca="false">NORMSINV(Inputs!$B$9)*STDEV(Prices_MTM!I1621:I1870)</f>
        <v>431687.693193795</v>
      </c>
      <c r="G1638" s="52" t="n">
        <f aca="false">IF(-B1638&gt;C1638,1,0)</f>
        <v>0</v>
      </c>
      <c r="H1638" s="52" t="n">
        <f aca="false">IF(-B1638&gt;D1638,1,0)</f>
        <v>0</v>
      </c>
      <c r="I1638" s="52" t="n">
        <f aca="false">IF(-B1638&gt;E1638,1,0)</f>
        <v>0</v>
      </c>
      <c r="J1638" s="52" t="n">
        <f aca="false">IF(-B1638&gt;F1638,1,0)</f>
        <v>0</v>
      </c>
    </row>
    <row r="1639" customFormat="false" ht="15" hidden="false" customHeight="false" outlineLevel="0" collapsed="false">
      <c r="A1639" s="51" t="n">
        <f aca="false">Prices_MTM!A1872</f>
        <v>40091</v>
      </c>
      <c r="B1639" s="43" t="n">
        <f aca="false">Prices_MTM!I1872</f>
        <v>108000.000000001</v>
      </c>
      <c r="C1639" s="43" t="n">
        <f aca="false">-PERCENTILE(Prices_MTM!I1622:I1871,1-Inputs!$B$8)</f>
        <v>301300</v>
      </c>
      <c r="D1639" s="43" t="n">
        <f aca="false">NORMSINV(Inputs!$B$8)*STDEV(Prices_MTM!I1622:I1871)</f>
        <v>303991.579059969</v>
      </c>
      <c r="E1639" s="43" t="n">
        <f aca="false">-PERCENTILE(Prices_MTM!I1622:I1871,1-Inputs!$B$9)</f>
        <v>440650</v>
      </c>
      <c r="F1639" s="43" t="n">
        <f aca="false">NORMSINV(Inputs!$B$9)*STDEV(Prices_MTM!I1622:I1871)</f>
        <v>429941.091465485</v>
      </c>
      <c r="G1639" s="52" t="n">
        <f aca="false">IF(-B1639&gt;C1639,1,0)</f>
        <v>0</v>
      </c>
      <c r="H1639" s="52" t="n">
        <f aca="false">IF(-B1639&gt;D1639,1,0)</f>
        <v>0</v>
      </c>
      <c r="I1639" s="52" t="n">
        <f aca="false">IF(-B1639&gt;E1639,1,0)</f>
        <v>0</v>
      </c>
      <c r="J1639" s="52" t="n">
        <f aca="false">IF(-B1639&gt;F1639,1,0)</f>
        <v>0</v>
      </c>
    </row>
    <row r="1640" customFormat="false" ht="15" hidden="false" customHeight="false" outlineLevel="0" collapsed="false">
      <c r="A1640" s="51" t="n">
        <f aca="false">Prices_MTM!A1873</f>
        <v>40092</v>
      </c>
      <c r="B1640" s="43" t="n">
        <f aca="false">Prices_MTM!I1873</f>
        <v>-117500.000000001</v>
      </c>
      <c r="C1640" s="43" t="n">
        <f aca="false">-PERCENTILE(Prices_MTM!I1623:I1872,1-Inputs!$B$8)</f>
        <v>301300</v>
      </c>
      <c r="D1640" s="43" t="n">
        <f aca="false">NORMSINV(Inputs!$B$8)*STDEV(Prices_MTM!I1623:I1872)</f>
        <v>304218.148233318</v>
      </c>
      <c r="E1640" s="43" t="n">
        <f aca="false">-PERCENTILE(Prices_MTM!I1623:I1872,1-Inputs!$B$9)</f>
        <v>440650</v>
      </c>
      <c r="F1640" s="43" t="n">
        <f aca="false">NORMSINV(Inputs!$B$9)*STDEV(Prices_MTM!I1623:I1872)</f>
        <v>430261.532571068</v>
      </c>
      <c r="G1640" s="52" t="n">
        <f aca="false">IF(-B1640&gt;C1640,1,0)</f>
        <v>0</v>
      </c>
      <c r="H1640" s="52" t="n">
        <f aca="false">IF(-B1640&gt;D1640,1,0)</f>
        <v>0</v>
      </c>
      <c r="I1640" s="52" t="n">
        <f aca="false">IF(-B1640&gt;E1640,1,0)</f>
        <v>0</v>
      </c>
      <c r="J1640" s="52" t="n">
        <f aca="false">IF(-B1640&gt;F1640,1,0)</f>
        <v>0</v>
      </c>
    </row>
    <row r="1641" customFormat="false" ht="15" hidden="false" customHeight="false" outlineLevel="0" collapsed="false">
      <c r="A1641" s="51" t="n">
        <f aca="false">Prices_MTM!A1874</f>
        <v>40093</v>
      </c>
      <c r="B1641" s="43" t="n">
        <f aca="false">Prices_MTM!I1874</f>
        <v>-68000</v>
      </c>
      <c r="C1641" s="43" t="n">
        <f aca="false">-PERCENTILE(Prices_MTM!I1624:I1873,1-Inputs!$B$8)</f>
        <v>293500</v>
      </c>
      <c r="D1641" s="43" t="n">
        <f aca="false">NORMSINV(Inputs!$B$8)*STDEV(Prices_MTM!I1624:I1873)</f>
        <v>302128.608019476</v>
      </c>
      <c r="E1641" s="43" t="n">
        <f aca="false">-PERCENTILE(Prices_MTM!I1624:I1873,1-Inputs!$B$9)</f>
        <v>440650</v>
      </c>
      <c r="F1641" s="43" t="n">
        <f aca="false">NORMSINV(Inputs!$B$9)*STDEV(Prices_MTM!I1624:I1873)</f>
        <v>427306.255971045</v>
      </c>
      <c r="G1641" s="52" t="n">
        <f aca="false">IF(-B1641&gt;C1641,1,0)</f>
        <v>0</v>
      </c>
      <c r="H1641" s="52" t="n">
        <f aca="false">IF(-B1641&gt;D1641,1,0)</f>
        <v>0</v>
      </c>
      <c r="I1641" s="52" t="n">
        <f aca="false">IF(-B1641&gt;E1641,1,0)</f>
        <v>0</v>
      </c>
      <c r="J1641" s="52" t="n">
        <f aca="false">IF(-B1641&gt;F1641,1,0)</f>
        <v>0</v>
      </c>
    </row>
    <row r="1642" customFormat="false" ht="15" hidden="false" customHeight="false" outlineLevel="0" collapsed="false">
      <c r="A1642" s="51" t="n">
        <f aca="false">Prices_MTM!A1875</f>
        <v>40094</v>
      </c>
      <c r="B1642" s="43" t="n">
        <f aca="false">Prices_MTM!I1875</f>
        <v>168000.000000001</v>
      </c>
      <c r="C1642" s="43" t="n">
        <f aca="false">-PERCENTILE(Prices_MTM!I1625:I1874,1-Inputs!$B$8)</f>
        <v>293500</v>
      </c>
      <c r="D1642" s="43" t="n">
        <f aca="false">NORMSINV(Inputs!$B$8)*STDEV(Prices_MTM!I1625:I1874)</f>
        <v>300743.338531892</v>
      </c>
      <c r="E1642" s="43" t="n">
        <f aca="false">-PERCENTILE(Prices_MTM!I1625:I1874,1-Inputs!$B$9)</f>
        <v>440650</v>
      </c>
      <c r="F1642" s="43" t="n">
        <f aca="false">NORMSINV(Inputs!$B$9)*STDEV(Prices_MTM!I1625:I1874)</f>
        <v>425347.042899066</v>
      </c>
      <c r="G1642" s="52" t="n">
        <f aca="false">IF(-B1642&gt;C1642,1,0)</f>
        <v>0</v>
      </c>
      <c r="H1642" s="52" t="n">
        <f aca="false">IF(-B1642&gt;D1642,1,0)</f>
        <v>0</v>
      </c>
      <c r="I1642" s="52" t="n">
        <f aca="false">IF(-B1642&gt;E1642,1,0)</f>
        <v>0</v>
      </c>
      <c r="J1642" s="52" t="n">
        <f aca="false">IF(-B1642&gt;F1642,1,0)</f>
        <v>0</v>
      </c>
    </row>
    <row r="1643" customFormat="false" ht="15" hidden="false" customHeight="false" outlineLevel="0" collapsed="false">
      <c r="A1643" s="51" t="n">
        <f aca="false">Prices_MTM!A1876</f>
        <v>40095</v>
      </c>
      <c r="B1643" s="43" t="n">
        <f aca="false">Prices_MTM!I1876</f>
        <v>-43000</v>
      </c>
      <c r="C1643" s="43" t="n">
        <f aca="false">-PERCENTILE(Prices_MTM!I1626:I1875,1-Inputs!$B$8)</f>
        <v>293500</v>
      </c>
      <c r="D1643" s="43" t="n">
        <f aca="false">NORMSINV(Inputs!$B$8)*STDEV(Prices_MTM!I1626:I1875)</f>
        <v>301282.151937517</v>
      </c>
      <c r="E1643" s="43" t="n">
        <f aca="false">-PERCENTILE(Prices_MTM!I1626:I1875,1-Inputs!$B$9)</f>
        <v>440650</v>
      </c>
      <c r="F1643" s="43" t="n">
        <f aca="false">NORMSINV(Inputs!$B$9)*STDEV(Prices_MTM!I1626:I1875)</f>
        <v>426109.096981047</v>
      </c>
      <c r="G1643" s="52" t="n">
        <f aca="false">IF(-B1643&gt;C1643,1,0)</f>
        <v>0</v>
      </c>
      <c r="H1643" s="52" t="n">
        <f aca="false">IF(-B1643&gt;D1643,1,0)</f>
        <v>0</v>
      </c>
      <c r="I1643" s="52" t="n">
        <f aca="false">IF(-B1643&gt;E1643,1,0)</f>
        <v>0</v>
      </c>
      <c r="J1643" s="52" t="n">
        <f aca="false">IF(-B1643&gt;F1643,1,0)</f>
        <v>0</v>
      </c>
    </row>
    <row r="1644" customFormat="false" ht="15" hidden="false" customHeight="false" outlineLevel="0" collapsed="false">
      <c r="A1644" s="51" t="n">
        <f aca="false">Prices_MTM!A1877</f>
        <v>40098</v>
      </c>
      <c r="B1644" s="43" t="n">
        <f aca="false">Prices_MTM!I1877</f>
        <v>83999.9999999996</v>
      </c>
      <c r="C1644" s="43" t="n">
        <f aca="false">-PERCENTILE(Prices_MTM!I1627:I1876,1-Inputs!$B$8)</f>
        <v>292150</v>
      </c>
      <c r="D1644" s="43" t="n">
        <f aca="false">NORMSINV(Inputs!$B$8)*STDEV(Prices_MTM!I1627:I1876)</f>
        <v>299851.324383463</v>
      </c>
      <c r="E1644" s="43" t="n">
        <f aca="false">-PERCENTILE(Prices_MTM!I1627:I1876,1-Inputs!$B$9)</f>
        <v>440650</v>
      </c>
      <c r="F1644" s="43" t="n">
        <f aca="false">NORMSINV(Inputs!$B$9)*STDEV(Prices_MTM!I1627:I1876)</f>
        <v>424085.450266256</v>
      </c>
      <c r="G1644" s="52" t="n">
        <f aca="false">IF(-B1644&gt;C1644,1,0)</f>
        <v>0</v>
      </c>
      <c r="H1644" s="52" t="n">
        <f aca="false">IF(-B1644&gt;D1644,1,0)</f>
        <v>0</v>
      </c>
      <c r="I1644" s="52" t="n">
        <f aca="false">IF(-B1644&gt;E1644,1,0)</f>
        <v>0</v>
      </c>
      <c r="J1644" s="52" t="n">
        <f aca="false">IF(-B1644&gt;F1644,1,0)</f>
        <v>0</v>
      </c>
    </row>
    <row r="1645" customFormat="false" ht="15" hidden="false" customHeight="false" outlineLevel="0" collapsed="false">
      <c r="A1645" s="51" t="n">
        <f aca="false">Prices_MTM!A1878</f>
        <v>40099</v>
      </c>
      <c r="B1645" s="43" t="n">
        <f aca="false">Prices_MTM!I1878</f>
        <v>82999.9999999998</v>
      </c>
      <c r="C1645" s="43" t="n">
        <f aca="false">-PERCENTILE(Prices_MTM!I1628:I1877,1-Inputs!$B$8)</f>
        <v>282075.000000001</v>
      </c>
      <c r="D1645" s="43" t="n">
        <f aca="false">NORMSINV(Inputs!$B$8)*STDEV(Prices_MTM!I1628:I1877)</f>
        <v>294450.219461268</v>
      </c>
      <c r="E1645" s="43" t="n">
        <f aca="false">-PERCENTILE(Prices_MTM!I1628:I1877,1-Inputs!$B$9)</f>
        <v>424425</v>
      </c>
      <c r="F1645" s="43" t="n">
        <f aca="false">NORMSINV(Inputs!$B$9)*STDEV(Prices_MTM!I1628:I1877)</f>
        <v>416446.564503207</v>
      </c>
      <c r="G1645" s="52" t="n">
        <f aca="false">IF(-B1645&gt;C1645,1,0)</f>
        <v>0</v>
      </c>
      <c r="H1645" s="52" t="n">
        <f aca="false">IF(-B1645&gt;D1645,1,0)</f>
        <v>0</v>
      </c>
      <c r="I1645" s="52" t="n">
        <f aca="false">IF(-B1645&gt;E1645,1,0)</f>
        <v>0</v>
      </c>
      <c r="J1645" s="52" t="n">
        <f aca="false">IF(-B1645&gt;F1645,1,0)</f>
        <v>0</v>
      </c>
    </row>
    <row r="1646" customFormat="false" ht="15" hidden="false" customHeight="false" outlineLevel="0" collapsed="false">
      <c r="A1646" s="51" t="n">
        <f aca="false">Prices_MTM!A1879</f>
        <v>40100</v>
      </c>
      <c r="B1646" s="43" t="n">
        <f aca="false">Prices_MTM!I1879</f>
        <v>42500.0000000012</v>
      </c>
      <c r="C1646" s="43" t="n">
        <f aca="false">-PERCENTILE(Prices_MTM!I1629:I1878,1-Inputs!$B$8)</f>
        <v>282075.000000001</v>
      </c>
      <c r="D1646" s="43" t="n">
        <f aca="false">NORMSINV(Inputs!$B$8)*STDEV(Prices_MTM!I1629:I1878)</f>
        <v>291835.327192199</v>
      </c>
      <c r="E1646" s="43" t="n">
        <f aca="false">-PERCENTILE(Prices_MTM!I1629:I1878,1-Inputs!$B$9)</f>
        <v>424425</v>
      </c>
      <c r="F1646" s="43" t="n">
        <f aca="false">NORMSINV(Inputs!$B$9)*STDEV(Prices_MTM!I1629:I1878)</f>
        <v>412748.272465958</v>
      </c>
      <c r="G1646" s="52" t="n">
        <f aca="false">IF(-B1646&gt;C1646,1,0)</f>
        <v>0</v>
      </c>
      <c r="H1646" s="52" t="n">
        <f aca="false">IF(-B1646&gt;D1646,1,0)</f>
        <v>0</v>
      </c>
      <c r="I1646" s="52" t="n">
        <f aca="false">IF(-B1646&gt;E1646,1,0)</f>
        <v>0</v>
      </c>
      <c r="J1646" s="52" t="n">
        <f aca="false">IF(-B1646&gt;F1646,1,0)</f>
        <v>0</v>
      </c>
    </row>
    <row r="1647" customFormat="false" ht="15" hidden="false" customHeight="false" outlineLevel="0" collapsed="false">
      <c r="A1647" s="51" t="n">
        <f aca="false">Prices_MTM!A1880</f>
        <v>40101</v>
      </c>
      <c r="B1647" s="43" t="n">
        <f aca="false">Prices_MTM!I1880</f>
        <v>185999.999999999</v>
      </c>
      <c r="C1647" s="43" t="n">
        <f aca="false">-PERCENTILE(Prices_MTM!I1630:I1879,1-Inputs!$B$8)</f>
        <v>278700</v>
      </c>
      <c r="D1647" s="43" t="n">
        <f aca="false">NORMSINV(Inputs!$B$8)*STDEV(Prices_MTM!I1630:I1879)</f>
        <v>290439.328066578</v>
      </c>
      <c r="E1647" s="43" t="n">
        <f aca="false">-PERCENTILE(Prices_MTM!I1630:I1879,1-Inputs!$B$9)</f>
        <v>424425</v>
      </c>
      <c r="F1647" s="43" t="n">
        <f aca="false">NORMSINV(Inputs!$B$9)*STDEV(Prices_MTM!I1630:I1879)</f>
        <v>410773.884262146</v>
      </c>
      <c r="G1647" s="52" t="n">
        <f aca="false">IF(-B1647&gt;C1647,1,0)</f>
        <v>0</v>
      </c>
      <c r="H1647" s="52" t="n">
        <f aca="false">IF(-B1647&gt;D1647,1,0)</f>
        <v>0</v>
      </c>
      <c r="I1647" s="52" t="n">
        <f aca="false">IF(-B1647&gt;E1647,1,0)</f>
        <v>0</v>
      </c>
      <c r="J1647" s="52" t="n">
        <f aca="false">IF(-B1647&gt;F1647,1,0)</f>
        <v>0</v>
      </c>
    </row>
    <row r="1648" customFormat="false" ht="15" hidden="false" customHeight="false" outlineLevel="0" collapsed="false">
      <c r="A1648" s="51" t="n">
        <f aca="false">Prices_MTM!A1881</f>
        <v>40102</v>
      </c>
      <c r="B1648" s="43" t="n">
        <f aca="false">Prices_MTM!I1881</f>
        <v>27000.000000001</v>
      </c>
      <c r="C1648" s="43" t="n">
        <f aca="false">-PERCENTILE(Prices_MTM!I1631:I1880,1-Inputs!$B$8)</f>
        <v>278700</v>
      </c>
      <c r="D1648" s="43" t="n">
        <f aca="false">NORMSINV(Inputs!$B$8)*STDEV(Prices_MTM!I1631:I1880)</f>
        <v>291077.308962785</v>
      </c>
      <c r="E1648" s="43" t="n">
        <f aca="false">-PERCENTILE(Prices_MTM!I1631:I1880,1-Inputs!$B$9)</f>
        <v>424425</v>
      </c>
      <c r="F1648" s="43" t="n">
        <f aca="false">NORMSINV(Inputs!$B$9)*STDEV(Prices_MTM!I1631:I1880)</f>
        <v>411676.192818512</v>
      </c>
      <c r="G1648" s="52" t="n">
        <f aca="false">IF(-B1648&gt;C1648,1,0)</f>
        <v>0</v>
      </c>
      <c r="H1648" s="52" t="n">
        <f aca="false">IF(-B1648&gt;D1648,1,0)</f>
        <v>0</v>
      </c>
      <c r="I1648" s="52" t="n">
        <f aca="false">IF(-B1648&gt;E1648,1,0)</f>
        <v>0</v>
      </c>
      <c r="J1648" s="52" t="n">
        <f aca="false">IF(-B1648&gt;F1648,1,0)</f>
        <v>0</v>
      </c>
    </row>
    <row r="1649" customFormat="false" ht="15" hidden="false" customHeight="false" outlineLevel="0" collapsed="false">
      <c r="A1649" s="51" t="n">
        <f aca="false">Prices_MTM!A1882</f>
        <v>40105</v>
      </c>
      <c r="B1649" s="43" t="n">
        <f aca="false">Prices_MTM!I1882</f>
        <v>28999.9999999992</v>
      </c>
      <c r="C1649" s="43" t="n">
        <f aca="false">-PERCENTILE(Prices_MTM!I1632:I1881,1-Inputs!$B$8)</f>
        <v>266725</v>
      </c>
      <c r="D1649" s="43" t="n">
        <f aca="false">NORMSINV(Inputs!$B$8)*STDEV(Prices_MTM!I1632:I1881)</f>
        <v>289152.140866476</v>
      </c>
      <c r="E1649" s="43" t="n">
        <f aca="false">-PERCENTILE(Prices_MTM!I1632:I1881,1-Inputs!$B$9)</f>
        <v>424425</v>
      </c>
      <c r="F1649" s="43" t="n">
        <f aca="false">NORMSINV(Inputs!$B$9)*STDEV(Prices_MTM!I1632:I1881)</f>
        <v>408953.390841098</v>
      </c>
      <c r="G1649" s="52" t="n">
        <f aca="false">IF(-B1649&gt;C1649,1,0)</f>
        <v>0</v>
      </c>
      <c r="H1649" s="52" t="n">
        <f aca="false">IF(-B1649&gt;D1649,1,0)</f>
        <v>0</v>
      </c>
      <c r="I1649" s="52" t="n">
        <f aca="false">IF(-B1649&gt;E1649,1,0)</f>
        <v>0</v>
      </c>
      <c r="J1649" s="52" t="n">
        <f aca="false">IF(-B1649&gt;F1649,1,0)</f>
        <v>0</v>
      </c>
    </row>
    <row r="1650" customFormat="false" ht="15" hidden="false" customHeight="false" outlineLevel="0" collapsed="false">
      <c r="A1650" s="51" t="n">
        <f aca="false">Prices_MTM!A1883</f>
        <v>40106</v>
      </c>
      <c r="B1650" s="43" t="n">
        <f aca="false">Prices_MTM!I1883</f>
        <v>-92499.9999999997</v>
      </c>
      <c r="C1650" s="43" t="n">
        <f aca="false">-PERCENTILE(Prices_MTM!I1633:I1882,1-Inputs!$B$8)</f>
        <v>266725</v>
      </c>
      <c r="D1650" s="43" t="n">
        <f aca="false">NORMSINV(Inputs!$B$8)*STDEV(Prices_MTM!I1633:I1882)</f>
        <v>288929.736346257</v>
      </c>
      <c r="E1650" s="43" t="n">
        <f aca="false">-PERCENTILE(Prices_MTM!I1633:I1882,1-Inputs!$B$9)</f>
        <v>424425</v>
      </c>
      <c r="F1650" s="43" t="n">
        <f aca="false">NORMSINV(Inputs!$B$9)*STDEV(Prices_MTM!I1633:I1882)</f>
        <v>408638.839883913</v>
      </c>
      <c r="G1650" s="52" t="n">
        <f aca="false">IF(-B1650&gt;C1650,1,0)</f>
        <v>0</v>
      </c>
      <c r="H1650" s="52" t="n">
        <f aca="false">IF(-B1650&gt;D1650,1,0)</f>
        <v>0</v>
      </c>
      <c r="I1650" s="52" t="n">
        <f aca="false">IF(-B1650&gt;E1650,1,0)</f>
        <v>0</v>
      </c>
      <c r="J1650" s="52" t="n">
        <f aca="false">IF(-B1650&gt;F1650,1,0)</f>
        <v>0</v>
      </c>
    </row>
    <row r="1651" customFormat="false" ht="15" hidden="false" customHeight="false" outlineLevel="0" collapsed="false">
      <c r="A1651" s="51" t="n">
        <f aca="false">Prices_MTM!A1884</f>
        <v>40107</v>
      </c>
      <c r="B1651" s="43" t="n">
        <f aca="false">Prices_MTM!I1884</f>
        <v>154500</v>
      </c>
      <c r="C1651" s="43" t="n">
        <f aca="false">-PERCENTILE(Prices_MTM!I1634:I1883,1-Inputs!$B$8)</f>
        <v>266725</v>
      </c>
      <c r="D1651" s="43" t="n">
        <f aca="false">NORMSINV(Inputs!$B$8)*STDEV(Prices_MTM!I1634:I1883)</f>
        <v>288683.941663641</v>
      </c>
      <c r="E1651" s="43" t="n">
        <f aca="false">-PERCENTILE(Prices_MTM!I1634:I1883,1-Inputs!$B$9)</f>
        <v>424425</v>
      </c>
      <c r="F1651" s="43" t="n">
        <f aca="false">NORMSINV(Inputs!$B$9)*STDEV(Prices_MTM!I1634:I1883)</f>
        <v>408291.207773685</v>
      </c>
      <c r="G1651" s="52" t="n">
        <f aca="false">IF(-B1651&gt;C1651,1,0)</f>
        <v>0</v>
      </c>
      <c r="H1651" s="52" t="n">
        <f aca="false">IF(-B1651&gt;D1651,1,0)</f>
        <v>0</v>
      </c>
      <c r="I1651" s="52" t="n">
        <f aca="false">IF(-B1651&gt;E1651,1,0)</f>
        <v>0</v>
      </c>
      <c r="J1651" s="52" t="n">
        <f aca="false">IF(-B1651&gt;F1651,1,0)</f>
        <v>0</v>
      </c>
    </row>
    <row r="1652" customFormat="false" ht="15" hidden="false" customHeight="false" outlineLevel="0" collapsed="false">
      <c r="A1652" s="51" t="n">
        <f aca="false">Prices_MTM!A1885</f>
        <v>40108</v>
      </c>
      <c r="B1652" s="43" t="n">
        <f aca="false">Prices_MTM!I1885</f>
        <v>-52000.000000001</v>
      </c>
      <c r="C1652" s="43" t="n">
        <f aca="false">-PERCENTILE(Prices_MTM!I1635:I1884,1-Inputs!$B$8)</f>
        <v>266725</v>
      </c>
      <c r="D1652" s="43" t="n">
        <f aca="false">NORMSINV(Inputs!$B$8)*STDEV(Prices_MTM!I1635:I1884)</f>
        <v>288323.128336981</v>
      </c>
      <c r="E1652" s="43" t="n">
        <f aca="false">-PERCENTILE(Prices_MTM!I1635:I1884,1-Inputs!$B$9)</f>
        <v>424425</v>
      </c>
      <c r="F1652" s="43" t="n">
        <f aca="false">NORMSINV(Inputs!$B$9)*STDEV(Prices_MTM!I1635:I1884)</f>
        <v>407780.902600234</v>
      </c>
      <c r="G1652" s="52" t="n">
        <f aca="false">IF(-B1652&gt;C1652,1,0)</f>
        <v>0</v>
      </c>
      <c r="H1652" s="52" t="n">
        <f aca="false">IF(-B1652&gt;D1652,1,0)</f>
        <v>0</v>
      </c>
      <c r="I1652" s="52" t="n">
        <f aca="false">IF(-B1652&gt;E1652,1,0)</f>
        <v>0</v>
      </c>
      <c r="J1652" s="52" t="n">
        <f aca="false">IF(-B1652&gt;F1652,1,0)</f>
        <v>0</v>
      </c>
    </row>
    <row r="1653" customFormat="false" ht="15" hidden="false" customHeight="false" outlineLevel="0" collapsed="false">
      <c r="A1653" s="51" t="n">
        <f aca="false">Prices_MTM!A1886</f>
        <v>40109</v>
      </c>
      <c r="B1653" s="43" t="n">
        <f aca="false">Prices_MTM!I1886</f>
        <v>-38999.9999999993</v>
      </c>
      <c r="C1653" s="43" t="n">
        <f aca="false">-PERCENTILE(Prices_MTM!I1636:I1885,1-Inputs!$B$8)</f>
        <v>261275</v>
      </c>
      <c r="D1653" s="43" t="n">
        <f aca="false">NORMSINV(Inputs!$B$8)*STDEV(Prices_MTM!I1636:I1885)</f>
        <v>286821.997356423</v>
      </c>
      <c r="E1653" s="43" t="n">
        <f aca="false">-PERCENTILE(Prices_MTM!I1636:I1885,1-Inputs!$B$9)</f>
        <v>424425</v>
      </c>
      <c r="F1653" s="43" t="n">
        <f aca="false">NORMSINV(Inputs!$B$9)*STDEV(Prices_MTM!I1636:I1885)</f>
        <v>405657.824407709</v>
      </c>
      <c r="G1653" s="52" t="n">
        <f aca="false">IF(-B1653&gt;C1653,1,0)</f>
        <v>0</v>
      </c>
      <c r="H1653" s="52" t="n">
        <f aca="false">IF(-B1653&gt;D1653,1,0)</f>
        <v>0</v>
      </c>
      <c r="I1653" s="52" t="n">
        <f aca="false">IF(-B1653&gt;E1653,1,0)</f>
        <v>0</v>
      </c>
      <c r="J1653" s="52" t="n">
        <f aca="false">IF(-B1653&gt;F1653,1,0)</f>
        <v>0</v>
      </c>
    </row>
    <row r="1654" customFormat="false" ht="15" hidden="false" customHeight="false" outlineLevel="0" collapsed="false">
      <c r="A1654" s="51" t="n">
        <f aca="false">Prices_MTM!A1887</f>
        <v>40112</v>
      </c>
      <c r="B1654" s="43" t="n">
        <f aca="false">Prices_MTM!I1887</f>
        <v>-86500.0000000002</v>
      </c>
      <c r="C1654" s="43" t="n">
        <f aca="false">-PERCENTILE(Prices_MTM!I1637:I1886,1-Inputs!$B$8)</f>
        <v>261275</v>
      </c>
      <c r="D1654" s="43" t="n">
        <f aca="false">NORMSINV(Inputs!$B$8)*STDEV(Prices_MTM!I1637:I1886)</f>
        <v>286724.019098747</v>
      </c>
      <c r="E1654" s="43" t="n">
        <f aca="false">-PERCENTILE(Prices_MTM!I1637:I1886,1-Inputs!$B$9)</f>
        <v>424425</v>
      </c>
      <c r="F1654" s="43" t="n">
        <f aca="false">NORMSINV(Inputs!$B$9)*STDEV(Prices_MTM!I1637:I1886)</f>
        <v>405519.251888117</v>
      </c>
      <c r="G1654" s="52" t="n">
        <f aca="false">IF(-B1654&gt;C1654,1,0)</f>
        <v>0</v>
      </c>
      <c r="H1654" s="52" t="n">
        <f aca="false">IF(-B1654&gt;D1654,1,0)</f>
        <v>0</v>
      </c>
      <c r="I1654" s="52" t="n">
        <f aca="false">IF(-B1654&gt;E1654,1,0)</f>
        <v>0</v>
      </c>
      <c r="J1654" s="52" t="n">
        <f aca="false">IF(-B1654&gt;F1654,1,0)</f>
        <v>0</v>
      </c>
    </row>
    <row r="1655" customFormat="false" ht="15" hidden="false" customHeight="false" outlineLevel="0" collapsed="false">
      <c r="A1655" s="51" t="n">
        <f aca="false">Prices_MTM!A1888</f>
        <v>40113</v>
      </c>
      <c r="B1655" s="43" t="n">
        <f aca="false">Prices_MTM!I1888</f>
        <v>72000.0000000006</v>
      </c>
      <c r="C1655" s="43" t="n">
        <f aca="false">-PERCENTILE(Prices_MTM!I1638:I1887,1-Inputs!$B$8)</f>
        <v>261275</v>
      </c>
      <c r="D1655" s="43" t="n">
        <f aca="false">NORMSINV(Inputs!$B$8)*STDEV(Prices_MTM!I1638:I1887)</f>
        <v>286381.967054413</v>
      </c>
      <c r="E1655" s="43" t="n">
        <f aca="false">-PERCENTILE(Prices_MTM!I1638:I1887,1-Inputs!$B$9)</f>
        <v>424425</v>
      </c>
      <c r="F1655" s="43" t="n">
        <f aca="false">NORMSINV(Inputs!$B$9)*STDEV(Prices_MTM!I1638:I1887)</f>
        <v>405035.481154289</v>
      </c>
      <c r="G1655" s="52" t="n">
        <f aca="false">IF(-B1655&gt;C1655,1,0)</f>
        <v>0</v>
      </c>
      <c r="H1655" s="52" t="n">
        <f aca="false">IF(-B1655&gt;D1655,1,0)</f>
        <v>0</v>
      </c>
      <c r="I1655" s="52" t="n">
        <f aca="false">IF(-B1655&gt;E1655,1,0)</f>
        <v>0</v>
      </c>
      <c r="J1655" s="52" t="n">
        <f aca="false">IF(-B1655&gt;F1655,1,0)</f>
        <v>0</v>
      </c>
    </row>
    <row r="1656" customFormat="false" ht="15" hidden="false" customHeight="false" outlineLevel="0" collapsed="false">
      <c r="A1656" s="51" t="n">
        <f aca="false">Prices_MTM!A1889</f>
        <v>40114</v>
      </c>
      <c r="B1656" s="43" t="n">
        <f aca="false">Prices_MTM!I1889</f>
        <v>-127000</v>
      </c>
      <c r="C1656" s="43" t="n">
        <f aca="false">-PERCENTILE(Prices_MTM!I1639:I1888,1-Inputs!$B$8)</f>
        <v>261275</v>
      </c>
      <c r="D1656" s="43" t="n">
        <f aca="false">NORMSINV(Inputs!$B$8)*STDEV(Prices_MTM!I1639:I1888)</f>
        <v>286338.643904425</v>
      </c>
      <c r="E1656" s="43" t="n">
        <f aca="false">-PERCENTILE(Prices_MTM!I1639:I1888,1-Inputs!$B$9)</f>
        <v>424425</v>
      </c>
      <c r="F1656" s="43" t="n">
        <f aca="false">NORMSINV(Inputs!$B$9)*STDEV(Prices_MTM!I1639:I1888)</f>
        <v>404974.208396508</v>
      </c>
      <c r="G1656" s="52" t="n">
        <f aca="false">IF(-B1656&gt;C1656,1,0)</f>
        <v>0</v>
      </c>
      <c r="H1656" s="52" t="n">
        <f aca="false">IF(-B1656&gt;D1656,1,0)</f>
        <v>0</v>
      </c>
      <c r="I1656" s="52" t="n">
        <f aca="false">IF(-B1656&gt;E1656,1,0)</f>
        <v>0</v>
      </c>
      <c r="J1656" s="52" t="n">
        <f aca="false">IF(-B1656&gt;F1656,1,0)</f>
        <v>0</v>
      </c>
    </row>
    <row r="1657" customFormat="false" ht="15" hidden="false" customHeight="false" outlineLevel="0" collapsed="false">
      <c r="A1657" s="51" t="n">
        <f aca="false">Prices_MTM!A1890</f>
        <v>40115</v>
      </c>
      <c r="B1657" s="43" t="n">
        <f aca="false">Prices_MTM!I1890</f>
        <v>141500</v>
      </c>
      <c r="C1657" s="43" t="n">
        <f aca="false">-PERCENTILE(Prices_MTM!I1640:I1889,1-Inputs!$B$8)</f>
        <v>261275</v>
      </c>
      <c r="D1657" s="43" t="n">
        <f aca="false">NORMSINV(Inputs!$B$8)*STDEV(Prices_MTM!I1640:I1889)</f>
        <v>286436.50631324</v>
      </c>
      <c r="E1657" s="43" t="n">
        <f aca="false">-PERCENTILE(Prices_MTM!I1640:I1889,1-Inputs!$B$9)</f>
        <v>424425</v>
      </c>
      <c r="F1657" s="43" t="n">
        <f aca="false">NORMSINV(Inputs!$B$9)*STDEV(Prices_MTM!I1640:I1889)</f>
        <v>405112.617068845</v>
      </c>
      <c r="G1657" s="52" t="n">
        <f aca="false">IF(-B1657&gt;C1657,1,0)</f>
        <v>0</v>
      </c>
      <c r="H1657" s="52" t="n">
        <f aca="false">IF(-B1657&gt;D1657,1,0)</f>
        <v>0</v>
      </c>
      <c r="I1657" s="52" t="n">
        <f aca="false">IF(-B1657&gt;E1657,1,0)</f>
        <v>0</v>
      </c>
      <c r="J1657" s="52" t="n">
        <f aca="false">IF(-B1657&gt;F1657,1,0)</f>
        <v>0</v>
      </c>
    </row>
    <row r="1658" customFormat="false" ht="15" hidden="false" customHeight="false" outlineLevel="0" collapsed="false">
      <c r="A1658" s="51" t="n">
        <f aca="false">Prices_MTM!A1891</f>
        <v>40116</v>
      </c>
      <c r="B1658" s="43" t="n">
        <f aca="false">Prices_MTM!I1891</f>
        <v>-166499.999999999</v>
      </c>
      <c r="C1658" s="43" t="n">
        <f aca="false">-PERCENTILE(Prices_MTM!I1641:I1890,1-Inputs!$B$8)</f>
        <v>261275</v>
      </c>
      <c r="D1658" s="43" t="n">
        <f aca="false">NORMSINV(Inputs!$B$8)*STDEV(Prices_MTM!I1641:I1890)</f>
        <v>285997.632837492</v>
      </c>
      <c r="E1658" s="43" t="n">
        <f aca="false">-PERCENTILE(Prices_MTM!I1641:I1890,1-Inputs!$B$9)</f>
        <v>424425</v>
      </c>
      <c r="F1658" s="43" t="n">
        <f aca="false">NORMSINV(Inputs!$B$9)*STDEV(Prices_MTM!I1641:I1890)</f>
        <v>404491.909936884</v>
      </c>
      <c r="G1658" s="52" t="n">
        <f aca="false">IF(-B1658&gt;C1658,1,0)</f>
        <v>0</v>
      </c>
      <c r="H1658" s="52" t="n">
        <f aca="false">IF(-B1658&gt;D1658,1,0)</f>
        <v>0</v>
      </c>
      <c r="I1658" s="52" t="n">
        <f aca="false">IF(-B1658&gt;E1658,1,0)</f>
        <v>0</v>
      </c>
      <c r="J1658" s="52" t="n">
        <f aca="false">IF(-B1658&gt;F1658,1,0)</f>
        <v>0</v>
      </c>
    </row>
    <row r="1659" customFormat="false" ht="15" hidden="false" customHeight="false" outlineLevel="0" collapsed="false">
      <c r="A1659" s="51" t="n">
        <f aca="false">Prices_MTM!A1892</f>
        <v>40119</v>
      </c>
      <c r="B1659" s="43" t="n">
        <f aca="false">Prices_MTM!I1892</f>
        <v>71499.9999999989</v>
      </c>
      <c r="C1659" s="43" t="n">
        <f aca="false">-PERCENTILE(Prices_MTM!I1642:I1891,1-Inputs!$B$8)</f>
        <v>261275</v>
      </c>
      <c r="D1659" s="43" t="n">
        <f aca="false">NORMSINV(Inputs!$B$8)*STDEV(Prices_MTM!I1642:I1891)</f>
        <v>286534.20079289</v>
      </c>
      <c r="E1659" s="43" t="n">
        <f aca="false">-PERCENTILE(Prices_MTM!I1642:I1891,1-Inputs!$B$9)</f>
        <v>424425</v>
      </c>
      <c r="F1659" s="43" t="n">
        <f aca="false">NORMSINV(Inputs!$B$9)*STDEV(Prices_MTM!I1642:I1891)</f>
        <v>405250.788235759</v>
      </c>
      <c r="G1659" s="52" t="n">
        <f aca="false">IF(-B1659&gt;C1659,1,0)</f>
        <v>0</v>
      </c>
      <c r="H1659" s="52" t="n">
        <f aca="false">IF(-B1659&gt;D1659,1,0)</f>
        <v>0</v>
      </c>
      <c r="I1659" s="52" t="n">
        <f aca="false">IF(-B1659&gt;E1659,1,0)</f>
        <v>0</v>
      </c>
      <c r="J1659" s="52" t="n">
        <f aca="false">IF(-B1659&gt;F1659,1,0)</f>
        <v>0</v>
      </c>
    </row>
    <row r="1660" customFormat="false" ht="15" hidden="false" customHeight="false" outlineLevel="0" collapsed="false">
      <c r="A1660" s="51" t="n">
        <f aca="false">Prices_MTM!A1893</f>
        <v>40120</v>
      </c>
      <c r="B1660" s="43" t="n">
        <f aca="false">Prices_MTM!I1893</f>
        <v>144000</v>
      </c>
      <c r="C1660" s="43" t="n">
        <f aca="false">-PERCENTILE(Prices_MTM!I1643:I1892,1-Inputs!$B$8)</f>
        <v>261275</v>
      </c>
      <c r="D1660" s="43" t="n">
        <f aca="false">NORMSINV(Inputs!$B$8)*STDEV(Prices_MTM!I1643:I1892)</f>
        <v>285214.484742297</v>
      </c>
      <c r="E1660" s="43" t="n">
        <f aca="false">-PERCENTILE(Prices_MTM!I1643:I1892,1-Inputs!$B$9)</f>
        <v>424425</v>
      </c>
      <c r="F1660" s="43" t="n">
        <f aca="false">NORMSINV(Inputs!$B$9)*STDEV(Prices_MTM!I1643:I1892)</f>
        <v>403384.288640701</v>
      </c>
      <c r="G1660" s="52" t="n">
        <f aca="false">IF(-B1660&gt;C1660,1,0)</f>
        <v>0</v>
      </c>
      <c r="H1660" s="52" t="n">
        <f aca="false">IF(-B1660&gt;D1660,1,0)</f>
        <v>0</v>
      </c>
      <c r="I1660" s="52" t="n">
        <f aca="false">IF(-B1660&gt;E1660,1,0)</f>
        <v>0</v>
      </c>
      <c r="J1660" s="52" t="n">
        <f aca="false">IF(-B1660&gt;F1660,1,0)</f>
        <v>0</v>
      </c>
    </row>
    <row r="1661" customFormat="false" ht="15" hidden="false" customHeight="false" outlineLevel="0" collapsed="false">
      <c r="A1661" s="51" t="n">
        <f aca="false">Prices_MTM!A1894</f>
        <v>40121</v>
      </c>
      <c r="B1661" s="43" t="n">
        <f aca="false">Prices_MTM!I1894</f>
        <v>-54499.9999999995</v>
      </c>
      <c r="C1661" s="43" t="n">
        <f aca="false">-PERCENTILE(Prices_MTM!I1644:I1893,1-Inputs!$B$8)</f>
        <v>256500</v>
      </c>
      <c r="D1661" s="43" t="n">
        <f aca="false">NORMSINV(Inputs!$B$8)*STDEV(Prices_MTM!I1644:I1893)</f>
        <v>281975.03547963</v>
      </c>
      <c r="E1661" s="43" t="n">
        <f aca="false">-PERCENTILE(Prices_MTM!I1644:I1893,1-Inputs!$B$9)</f>
        <v>387815</v>
      </c>
      <c r="F1661" s="43" t="n">
        <f aca="false">NORMSINV(Inputs!$B$9)*STDEV(Prices_MTM!I1644:I1893)</f>
        <v>398802.673728719</v>
      </c>
      <c r="G1661" s="52" t="n">
        <f aca="false">IF(-B1661&gt;C1661,1,0)</f>
        <v>0</v>
      </c>
      <c r="H1661" s="52" t="n">
        <f aca="false">IF(-B1661&gt;D1661,1,0)</f>
        <v>0</v>
      </c>
      <c r="I1661" s="52" t="n">
        <f aca="false">IF(-B1661&gt;E1661,1,0)</f>
        <v>0</v>
      </c>
      <c r="J1661" s="52" t="n">
        <f aca="false">IF(-B1661&gt;F1661,1,0)</f>
        <v>0</v>
      </c>
    </row>
    <row r="1662" customFormat="false" ht="15" hidden="false" customHeight="false" outlineLevel="0" collapsed="false">
      <c r="A1662" s="51" t="n">
        <f aca="false">Prices_MTM!A1895</f>
        <v>40122</v>
      </c>
      <c r="B1662" s="43" t="n">
        <f aca="false">Prices_MTM!I1895</f>
        <v>-56499.9999999998</v>
      </c>
      <c r="C1662" s="43" t="n">
        <f aca="false">-PERCENTILE(Prices_MTM!I1645:I1894,1-Inputs!$B$8)</f>
        <v>256500</v>
      </c>
      <c r="D1662" s="43" t="n">
        <f aca="false">NORMSINV(Inputs!$B$8)*STDEV(Prices_MTM!I1645:I1894)</f>
        <v>276718.096657779</v>
      </c>
      <c r="E1662" s="43" t="n">
        <f aca="false">-PERCENTILE(Prices_MTM!I1645:I1894,1-Inputs!$B$9)</f>
        <v>387815</v>
      </c>
      <c r="F1662" s="43" t="n">
        <f aca="false">NORMSINV(Inputs!$B$9)*STDEV(Prices_MTM!I1645:I1894)</f>
        <v>391367.684832569</v>
      </c>
      <c r="G1662" s="52" t="n">
        <f aca="false">IF(-B1662&gt;C1662,1,0)</f>
        <v>0</v>
      </c>
      <c r="H1662" s="52" t="n">
        <f aca="false">IF(-B1662&gt;D1662,1,0)</f>
        <v>0</v>
      </c>
      <c r="I1662" s="52" t="n">
        <f aca="false">IF(-B1662&gt;E1662,1,0)</f>
        <v>0</v>
      </c>
      <c r="J1662" s="52" t="n">
        <f aca="false">IF(-B1662&gt;F1662,1,0)</f>
        <v>0</v>
      </c>
    </row>
    <row r="1663" customFormat="false" ht="15" hidden="false" customHeight="false" outlineLevel="0" collapsed="false">
      <c r="A1663" s="51" t="n">
        <f aca="false">Prices_MTM!A1896</f>
        <v>40123</v>
      </c>
      <c r="B1663" s="43" t="n">
        <f aca="false">Prices_MTM!I1896</f>
        <v>-98499.9999999999</v>
      </c>
      <c r="C1663" s="43" t="n">
        <f aca="false">-PERCENTILE(Prices_MTM!I1646:I1895,1-Inputs!$B$8)</f>
        <v>248300</v>
      </c>
      <c r="D1663" s="43" t="n">
        <f aca="false">NORMSINV(Inputs!$B$8)*STDEV(Prices_MTM!I1646:I1895)</f>
        <v>273348.414743775</v>
      </c>
      <c r="E1663" s="43" t="n">
        <f aca="false">-PERCENTILE(Prices_MTM!I1646:I1895,1-Inputs!$B$9)</f>
        <v>354590</v>
      </c>
      <c r="F1663" s="43" t="n">
        <f aca="false">NORMSINV(Inputs!$B$9)*STDEV(Prices_MTM!I1646:I1895)</f>
        <v>386601.879396516</v>
      </c>
      <c r="G1663" s="52" t="n">
        <f aca="false">IF(-B1663&gt;C1663,1,0)</f>
        <v>0</v>
      </c>
      <c r="H1663" s="52" t="n">
        <f aca="false">IF(-B1663&gt;D1663,1,0)</f>
        <v>0</v>
      </c>
      <c r="I1663" s="52" t="n">
        <f aca="false">IF(-B1663&gt;E1663,1,0)</f>
        <v>0</v>
      </c>
      <c r="J1663" s="52" t="n">
        <f aca="false">IF(-B1663&gt;F1663,1,0)</f>
        <v>0</v>
      </c>
    </row>
    <row r="1664" customFormat="false" ht="15" hidden="false" customHeight="false" outlineLevel="0" collapsed="false">
      <c r="A1664" s="51" t="n">
        <f aca="false">Prices_MTM!A1897</f>
        <v>40126</v>
      </c>
      <c r="B1664" s="43" t="n">
        <f aca="false">Prices_MTM!I1897</f>
        <v>120499.999999999</v>
      </c>
      <c r="C1664" s="43" t="n">
        <f aca="false">-PERCENTILE(Prices_MTM!I1647:I1896,1-Inputs!$B$8)</f>
        <v>248300</v>
      </c>
      <c r="D1664" s="43" t="n">
        <f aca="false">NORMSINV(Inputs!$B$8)*STDEV(Prices_MTM!I1647:I1896)</f>
        <v>272552.495927207</v>
      </c>
      <c r="E1664" s="43" t="n">
        <f aca="false">-PERCENTILE(Prices_MTM!I1647:I1896,1-Inputs!$B$9)</f>
        <v>354590</v>
      </c>
      <c r="F1664" s="43" t="n">
        <f aca="false">NORMSINV(Inputs!$B$9)*STDEV(Prices_MTM!I1647:I1896)</f>
        <v>385476.196225386</v>
      </c>
      <c r="G1664" s="52" t="n">
        <f aca="false">IF(-B1664&gt;C1664,1,0)</f>
        <v>0</v>
      </c>
      <c r="H1664" s="52" t="n">
        <f aca="false">IF(-B1664&gt;D1664,1,0)</f>
        <v>0</v>
      </c>
      <c r="I1664" s="52" t="n">
        <f aca="false">IF(-B1664&gt;E1664,1,0)</f>
        <v>0</v>
      </c>
      <c r="J1664" s="52" t="n">
        <f aca="false">IF(-B1664&gt;F1664,1,0)</f>
        <v>0</v>
      </c>
    </row>
    <row r="1665" customFormat="false" ht="15" hidden="false" customHeight="false" outlineLevel="0" collapsed="false">
      <c r="A1665" s="51" t="n">
        <f aca="false">Prices_MTM!A1898</f>
        <v>40127</v>
      </c>
      <c r="B1665" s="43" t="n">
        <f aca="false">Prices_MTM!I1898</f>
        <v>-37499.9999999986</v>
      </c>
      <c r="C1665" s="43" t="n">
        <f aca="false">-PERCENTILE(Prices_MTM!I1648:I1897,1-Inputs!$B$8)</f>
        <v>248300</v>
      </c>
      <c r="D1665" s="43" t="n">
        <f aca="false">NORMSINV(Inputs!$B$8)*STDEV(Prices_MTM!I1648:I1897)</f>
        <v>272827.041591654</v>
      </c>
      <c r="E1665" s="43" t="n">
        <f aca="false">-PERCENTILE(Prices_MTM!I1648:I1897,1-Inputs!$B$9)</f>
        <v>354590</v>
      </c>
      <c r="F1665" s="43" t="n">
        <f aca="false">NORMSINV(Inputs!$B$9)*STDEV(Prices_MTM!I1648:I1897)</f>
        <v>385864.491397885</v>
      </c>
      <c r="G1665" s="52" t="n">
        <f aca="false">IF(-B1665&gt;C1665,1,0)</f>
        <v>0</v>
      </c>
      <c r="H1665" s="52" t="n">
        <f aca="false">IF(-B1665&gt;D1665,1,0)</f>
        <v>0</v>
      </c>
      <c r="I1665" s="52" t="n">
        <f aca="false">IF(-B1665&gt;E1665,1,0)</f>
        <v>0</v>
      </c>
      <c r="J1665" s="52" t="n">
        <f aca="false">IF(-B1665&gt;F1665,1,0)</f>
        <v>0</v>
      </c>
    </row>
    <row r="1666" customFormat="false" ht="15" hidden="false" customHeight="false" outlineLevel="0" collapsed="false">
      <c r="A1666" s="51" t="n">
        <f aca="false">Prices_MTM!A1899</f>
        <v>40128</v>
      </c>
      <c r="B1666" s="43" t="n">
        <f aca="false">Prices_MTM!I1899</f>
        <v>18999.9999999991</v>
      </c>
      <c r="C1666" s="43" t="n">
        <f aca="false">-PERCENTILE(Prices_MTM!I1649:I1898,1-Inputs!$B$8)</f>
        <v>248300</v>
      </c>
      <c r="D1666" s="43" t="n">
        <f aca="false">NORMSINV(Inputs!$B$8)*STDEV(Prices_MTM!I1649:I1898)</f>
        <v>272668.451568102</v>
      </c>
      <c r="E1666" s="43" t="n">
        <f aca="false">-PERCENTILE(Prices_MTM!I1649:I1898,1-Inputs!$B$9)</f>
        <v>354590</v>
      </c>
      <c r="F1666" s="43" t="n">
        <f aca="false">NORMSINV(Inputs!$B$9)*STDEV(Prices_MTM!I1649:I1898)</f>
        <v>385640.194501135</v>
      </c>
      <c r="G1666" s="52" t="n">
        <f aca="false">IF(-B1666&gt;C1666,1,0)</f>
        <v>0</v>
      </c>
      <c r="H1666" s="52" t="n">
        <f aca="false">IF(-B1666&gt;D1666,1,0)</f>
        <v>0</v>
      </c>
      <c r="I1666" s="52" t="n">
        <f aca="false">IF(-B1666&gt;E1666,1,0)</f>
        <v>0</v>
      </c>
      <c r="J1666" s="52" t="n">
        <f aca="false">IF(-B1666&gt;F1666,1,0)</f>
        <v>0</v>
      </c>
    </row>
    <row r="1667" customFormat="false" ht="15" hidden="false" customHeight="false" outlineLevel="0" collapsed="false">
      <c r="A1667" s="51" t="n">
        <f aca="false">Prices_MTM!A1900</f>
        <v>40129</v>
      </c>
      <c r="B1667" s="43" t="n">
        <f aca="false">Prices_MTM!I1900</f>
        <v>-100500</v>
      </c>
      <c r="C1667" s="43" t="n">
        <f aca="false">-PERCENTILE(Prices_MTM!I1650:I1899,1-Inputs!$B$8)</f>
        <v>248300</v>
      </c>
      <c r="D1667" s="43" t="n">
        <f aca="false">NORMSINV(Inputs!$B$8)*STDEV(Prices_MTM!I1650:I1899)</f>
        <v>272109.908868584</v>
      </c>
      <c r="E1667" s="43" t="n">
        <f aca="false">-PERCENTILE(Prices_MTM!I1650:I1899,1-Inputs!$B$9)</f>
        <v>354590</v>
      </c>
      <c r="F1667" s="43" t="n">
        <f aca="false">NORMSINV(Inputs!$B$9)*STDEV(Prices_MTM!I1650:I1899)</f>
        <v>384850.236902298</v>
      </c>
      <c r="G1667" s="52" t="n">
        <f aca="false">IF(-B1667&gt;C1667,1,0)</f>
        <v>0</v>
      </c>
      <c r="H1667" s="52" t="n">
        <f aca="false">IF(-B1667&gt;D1667,1,0)</f>
        <v>0</v>
      </c>
      <c r="I1667" s="52" t="n">
        <f aca="false">IF(-B1667&gt;E1667,1,0)</f>
        <v>0</v>
      </c>
      <c r="J1667" s="52" t="n">
        <f aca="false">IF(-B1667&gt;F1667,1,0)</f>
        <v>0</v>
      </c>
    </row>
    <row r="1668" customFormat="false" ht="15" hidden="false" customHeight="false" outlineLevel="0" collapsed="false">
      <c r="A1668" s="51" t="n">
        <f aca="false">Prices_MTM!A1901</f>
        <v>40130</v>
      </c>
      <c r="B1668" s="43" t="n">
        <f aca="false">Prices_MTM!I1901</f>
        <v>-72499.9999999995</v>
      </c>
      <c r="C1668" s="43" t="n">
        <f aca="false">-PERCENTILE(Prices_MTM!I1651:I1900,1-Inputs!$B$8)</f>
        <v>248300</v>
      </c>
      <c r="D1668" s="43" t="n">
        <f aca="false">NORMSINV(Inputs!$B$8)*STDEV(Prices_MTM!I1651:I1900)</f>
        <v>271248.734006214</v>
      </c>
      <c r="E1668" s="43" t="n">
        <f aca="false">-PERCENTILE(Prices_MTM!I1651:I1900,1-Inputs!$B$9)</f>
        <v>354590</v>
      </c>
      <c r="F1668" s="43" t="n">
        <f aca="false">NORMSINV(Inputs!$B$9)*STDEV(Prices_MTM!I1651:I1900)</f>
        <v>383632.26086028</v>
      </c>
      <c r="G1668" s="52" t="n">
        <f aca="false">IF(-B1668&gt;C1668,1,0)</f>
        <v>0</v>
      </c>
      <c r="H1668" s="52" t="n">
        <f aca="false">IF(-B1668&gt;D1668,1,0)</f>
        <v>0</v>
      </c>
      <c r="I1668" s="52" t="n">
        <f aca="false">IF(-B1668&gt;E1668,1,0)</f>
        <v>0</v>
      </c>
      <c r="J1668" s="52" t="n">
        <f aca="false">IF(-B1668&gt;F1668,1,0)</f>
        <v>0</v>
      </c>
    </row>
    <row r="1669" customFormat="false" ht="15" hidden="false" customHeight="false" outlineLevel="0" collapsed="false">
      <c r="A1669" s="51" t="n">
        <f aca="false">Prices_MTM!A1902</f>
        <v>40133</v>
      </c>
      <c r="B1669" s="43" t="n">
        <f aca="false">Prices_MTM!I1902</f>
        <v>140499.999999999</v>
      </c>
      <c r="C1669" s="43" t="n">
        <f aca="false">-PERCENTILE(Prices_MTM!I1652:I1901,1-Inputs!$B$8)</f>
        <v>248300</v>
      </c>
      <c r="D1669" s="43" t="n">
        <f aca="false">NORMSINV(Inputs!$B$8)*STDEV(Prices_MTM!I1652:I1901)</f>
        <v>269671.680699944</v>
      </c>
      <c r="E1669" s="43" t="n">
        <f aca="false">-PERCENTILE(Prices_MTM!I1652:I1901,1-Inputs!$B$9)</f>
        <v>354590</v>
      </c>
      <c r="F1669" s="43" t="n">
        <f aca="false">NORMSINV(Inputs!$B$9)*STDEV(Prices_MTM!I1652:I1901)</f>
        <v>381401.804273642</v>
      </c>
      <c r="G1669" s="52" t="n">
        <f aca="false">IF(-B1669&gt;C1669,1,0)</f>
        <v>0</v>
      </c>
      <c r="H1669" s="52" t="n">
        <f aca="false">IF(-B1669&gt;D1669,1,0)</f>
        <v>0</v>
      </c>
      <c r="I1669" s="52" t="n">
        <f aca="false">IF(-B1669&gt;E1669,1,0)</f>
        <v>0</v>
      </c>
      <c r="J1669" s="52" t="n">
        <f aca="false">IF(-B1669&gt;F1669,1,0)</f>
        <v>0</v>
      </c>
    </row>
    <row r="1670" customFormat="false" ht="15" hidden="false" customHeight="false" outlineLevel="0" collapsed="false">
      <c r="A1670" s="51" t="n">
        <f aca="false">Prices_MTM!A1903</f>
        <v>40134</v>
      </c>
      <c r="B1670" s="43" t="n">
        <f aca="false">Prices_MTM!I1903</f>
        <v>6000.00000000023</v>
      </c>
      <c r="C1670" s="43" t="n">
        <f aca="false">-PERCENTILE(Prices_MTM!I1653:I1902,1-Inputs!$B$8)</f>
        <v>248300</v>
      </c>
      <c r="D1670" s="43" t="n">
        <f aca="false">NORMSINV(Inputs!$B$8)*STDEV(Prices_MTM!I1653:I1902)</f>
        <v>269907.276355825</v>
      </c>
      <c r="E1670" s="43" t="n">
        <f aca="false">-PERCENTILE(Prices_MTM!I1653:I1902,1-Inputs!$B$9)</f>
        <v>354590</v>
      </c>
      <c r="F1670" s="43" t="n">
        <f aca="false">NORMSINV(Inputs!$B$9)*STDEV(Prices_MTM!I1653:I1902)</f>
        <v>381735.011705726</v>
      </c>
      <c r="G1670" s="52" t="n">
        <f aca="false">IF(-B1670&gt;C1670,1,0)</f>
        <v>0</v>
      </c>
      <c r="H1670" s="52" t="n">
        <f aca="false">IF(-B1670&gt;D1670,1,0)</f>
        <v>0</v>
      </c>
      <c r="I1670" s="52" t="n">
        <f aca="false">IF(-B1670&gt;E1670,1,0)</f>
        <v>0</v>
      </c>
      <c r="J1670" s="52" t="n">
        <f aca="false">IF(-B1670&gt;F1670,1,0)</f>
        <v>0</v>
      </c>
    </row>
    <row r="1671" customFormat="false" ht="15" hidden="false" customHeight="false" outlineLevel="0" collapsed="false">
      <c r="A1671" s="51" t="n">
        <f aca="false">Prices_MTM!A1904</f>
        <v>40135</v>
      </c>
      <c r="B1671" s="43" t="n">
        <f aca="false">Prices_MTM!I1904</f>
        <v>-17000.0000000002</v>
      </c>
      <c r="C1671" s="43" t="n">
        <f aca="false">-PERCENTILE(Prices_MTM!I1654:I1903,1-Inputs!$B$8)</f>
        <v>248300</v>
      </c>
      <c r="D1671" s="43" t="n">
        <f aca="false">NORMSINV(Inputs!$B$8)*STDEV(Prices_MTM!I1654:I1903)</f>
        <v>268985.405585774</v>
      </c>
      <c r="E1671" s="43" t="n">
        <f aca="false">-PERCENTILE(Prices_MTM!I1654:I1903,1-Inputs!$B$9)</f>
        <v>354590</v>
      </c>
      <c r="F1671" s="43" t="n">
        <f aca="false">NORMSINV(Inputs!$B$9)*STDEV(Prices_MTM!I1654:I1903)</f>
        <v>380431.192283191</v>
      </c>
      <c r="G1671" s="52" t="n">
        <f aca="false">IF(-B1671&gt;C1671,1,0)</f>
        <v>0</v>
      </c>
      <c r="H1671" s="52" t="n">
        <f aca="false">IF(-B1671&gt;D1671,1,0)</f>
        <v>0</v>
      </c>
      <c r="I1671" s="52" t="n">
        <f aca="false">IF(-B1671&gt;E1671,1,0)</f>
        <v>0</v>
      </c>
      <c r="J1671" s="52" t="n">
        <f aca="false">IF(-B1671&gt;F1671,1,0)</f>
        <v>0</v>
      </c>
    </row>
    <row r="1672" customFormat="false" ht="15" hidden="false" customHeight="false" outlineLevel="0" collapsed="false">
      <c r="A1672" s="51" t="n">
        <f aca="false">Prices_MTM!A1905</f>
        <v>40136</v>
      </c>
      <c r="B1672" s="43" t="n">
        <f aca="false">Prices_MTM!I1905</f>
        <v>-98499.9999999999</v>
      </c>
      <c r="C1672" s="43" t="n">
        <f aca="false">-PERCENTILE(Prices_MTM!I1655:I1904,1-Inputs!$B$8)</f>
        <v>248300</v>
      </c>
      <c r="D1672" s="43" t="n">
        <f aca="false">NORMSINV(Inputs!$B$8)*STDEV(Prices_MTM!I1655:I1904)</f>
        <v>268992.55078171</v>
      </c>
      <c r="E1672" s="43" t="n">
        <f aca="false">-PERCENTILE(Prices_MTM!I1655:I1904,1-Inputs!$B$9)</f>
        <v>354590</v>
      </c>
      <c r="F1672" s="43" t="n">
        <f aca="false">NORMSINV(Inputs!$B$9)*STDEV(Prices_MTM!I1655:I1904)</f>
        <v>380441.297870157</v>
      </c>
      <c r="G1672" s="52" t="n">
        <f aca="false">IF(-B1672&gt;C1672,1,0)</f>
        <v>0</v>
      </c>
      <c r="H1672" s="52" t="n">
        <f aca="false">IF(-B1672&gt;D1672,1,0)</f>
        <v>0</v>
      </c>
      <c r="I1672" s="52" t="n">
        <f aca="false">IF(-B1672&gt;E1672,1,0)</f>
        <v>0</v>
      </c>
      <c r="J1672" s="52" t="n">
        <f aca="false">IF(-B1672&gt;F1672,1,0)</f>
        <v>0</v>
      </c>
    </row>
    <row r="1673" customFormat="false" ht="15" hidden="false" customHeight="false" outlineLevel="0" collapsed="false">
      <c r="A1673" s="51" t="n">
        <f aca="false">Prices_MTM!A1906</f>
        <v>40137</v>
      </c>
      <c r="B1673" s="43" t="n">
        <f aca="false">Prices_MTM!I1906</f>
        <v>-21999.9999999999</v>
      </c>
      <c r="C1673" s="43" t="n">
        <f aca="false">-PERCENTILE(Prices_MTM!I1656:I1905,1-Inputs!$B$8)</f>
        <v>248300</v>
      </c>
      <c r="D1673" s="43" t="n">
        <f aca="false">NORMSINV(Inputs!$B$8)*STDEV(Prices_MTM!I1656:I1905)</f>
        <v>269164.760106628</v>
      </c>
      <c r="E1673" s="43" t="n">
        <f aca="false">-PERCENTILE(Prices_MTM!I1656:I1905,1-Inputs!$B$9)</f>
        <v>354590</v>
      </c>
      <c r="F1673" s="43" t="n">
        <f aca="false">NORMSINV(Inputs!$B$9)*STDEV(Prices_MTM!I1656:I1905)</f>
        <v>380684.856804733</v>
      </c>
      <c r="G1673" s="52" t="n">
        <f aca="false">IF(-B1673&gt;C1673,1,0)</f>
        <v>0</v>
      </c>
      <c r="H1673" s="52" t="n">
        <f aca="false">IF(-B1673&gt;D1673,1,0)</f>
        <v>0</v>
      </c>
      <c r="I1673" s="52" t="n">
        <f aca="false">IF(-B1673&gt;E1673,1,0)</f>
        <v>0</v>
      </c>
      <c r="J1673" s="52" t="n">
        <f aca="false">IF(-B1673&gt;F1673,1,0)</f>
        <v>0</v>
      </c>
    </row>
    <row r="1674" customFormat="false" ht="15" hidden="false" customHeight="false" outlineLevel="0" collapsed="false">
      <c r="A1674" s="51" t="n">
        <f aca="false">Prices_MTM!A1907</f>
        <v>40140</v>
      </c>
      <c r="B1674" s="43" t="n">
        <f aca="false">Prices_MTM!I1907</f>
        <v>-160500</v>
      </c>
      <c r="C1674" s="43" t="n">
        <f aca="false">-PERCENTILE(Prices_MTM!I1657:I1906,1-Inputs!$B$8)</f>
        <v>239375</v>
      </c>
      <c r="D1674" s="43" t="n">
        <f aca="false">NORMSINV(Inputs!$B$8)*STDEV(Prices_MTM!I1657:I1906)</f>
        <v>266629.568022916</v>
      </c>
      <c r="E1674" s="43" t="n">
        <f aca="false">-PERCENTILE(Prices_MTM!I1657:I1906,1-Inputs!$B$9)</f>
        <v>349445</v>
      </c>
      <c r="F1674" s="43" t="n">
        <f aca="false">NORMSINV(Inputs!$B$9)*STDEV(Prices_MTM!I1657:I1906)</f>
        <v>377099.286260587</v>
      </c>
      <c r="G1674" s="52" t="n">
        <f aca="false">IF(-B1674&gt;C1674,1,0)</f>
        <v>0</v>
      </c>
      <c r="H1674" s="52" t="n">
        <f aca="false">IF(-B1674&gt;D1674,1,0)</f>
        <v>0</v>
      </c>
      <c r="I1674" s="52" t="n">
        <f aca="false">IF(-B1674&gt;E1674,1,0)</f>
        <v>0</v>
      </c>
      <c r="J1674" s="52" t="n">
        <f aca="false">IF(-B1674&gt;F1674,1,0)</f>
        <v>0</v>
      </c>
    </row>
    <row r="1675" customFormat="false" ht="15" hidden="false" customHeight="false" outlineLevel="0" collapsed="false">
      <c r="A1675" s="51" t="n">
        <f aca="false">Prices_MTM!A1908</f>
        <v>40141</v>
      </c>
      <c r="B1675" s="43" t="n">
        <f aca="false">Prices_MTM!I1908</f>
        <v>-21499.9999999996</v>
      </c>
      <c r="C1675" s="43" t="n">
        <f aca="false">-PERCENTILE(Prices_MTM!I1658:I1907,1-Inputs!$B$8)</f>
        <v>239375</v>
      </c>
      <c r="D1675" s="43" t="n">
        <f aca="false">NORMSINV(Inputs!$B$8)*STDEV(Prices_MTM!I1658:I1907)</f>
        <v>267070.17178738</v>
      </c>
      <c r="E1675" s="43" t="n">
        <f aca="false">-PERCENTILE(Prices_MTM!I1658:I1907,1-Inputs!$B$9)</f>
        <v>349445</v>
      </c>
      <c r="F1675" s="43" t="n">
        <f aca="false">NORMSINV(Inputs!$B$9)*STDEV(Prices_MTM!I1658:I1907)</f>
        <v>377722.440572899</v>
      </c>
      <c r="G1675" s="52" t="n">
        <f aca="false">IF(-B1675&gt;C1675,1,0)</f>
        <v>0</v>
      </c>
      <c r="H1675" s="52" t="n">
        <f aca="false">IF(-B1675&gt;D1675,1,0)</f>
        <v>0</v>
      </c>
      <c r="I1675" s="52" t="n">
        <f aca="false">IF(-B1675&gt;E1675,1,0)</f>
        <v>0</v>
      </c>
      <c r="J1675" s="52" t="n">
        <f aca="false">IF(-B1675&gt;F1675,1,0)</f>
        <v>0</v>
      </c>
    </row>
    <row r="1676" customFormat="false" ht="15" hidden="false" customHeight="false" outlineLevel="0" collapsed="false">
      <c r="A1676" s="51" t="n">
        <f aca="false">Prices_MTM!A1909</f>
        <v>40142</v>
      </c>
      <c r="B1676" s="43" t="n">
        <f aca="false">Prices_MTM!I1909</f>
        <v>176000.000000001</v>
      </c>
      <c r="C1676" s="43" t="n">
        <f aca="false">-PERCENTILE(Prices_MTM!I1659:I1908,1-Inputs!$B$8)</f>
        <v>239375</v>
      </c>
      <c r="D1676" s="43" t="n">
        <f aca="false">NORMSINV(Inputs!$B$8)*STDEV(Prices_MTM!I1659:I1908)</f>
        <v>266208.442248499</v>
      </c>
      <c r="E1676" s="43" t="n">
        <f aca="false">-PERCENTILE(Prices_MTM!I1659:I1908,1-Inputs!$B$9)</f>
        <v>349445</v>
      </c>
      <c r="F1676" s="43" t="n">
        <f aca="false">NORMSINV(Inputs!$B$9)*STDEV(Prices_MTM!I1659:I1908)</f>
        <v>376503.680041307</v>
      </c>
      <c r="G1676" s="52" t="n">
        <f aca="false">IF(-B1676&gt;C1676,1,0)</f>
        <v>0</v>
      </c>
      <c r="H1676" s="52" t="n">
        <f aca="false">IF(-B1676&gt;D1676,1,0)</f>
        <v>0</v>
      </c>
      <c r="I1676" s="52" t="n">
        <f aca="false">IF(-B1676&gt;E1676,1,0)</f>
        <v>0</v>
      </c>
      <c r="J1676" s="52" t="n">
        <f aca="false">IF(-B1676&gt;F1676,1,0)</f>
        <v>0</v>
      </c>
    </row>
    <row r="1677" customFormat="false" ht="15" hidden="false" customHeight="false" outlineLevel="0" collapsed="false">
      <c r="A1677" s="51" t="n">
        <f aca="false">Prices_MTM!A1910</f>
        <v>40144</v>
      </c>
      <c r="B1677" s="43" t="n">
        <f aca="false">Prices_MTM!I1910</f>
        <v>-101500</v>
      </c>
      <c r="C1677" s="43" t="n">
        <f aca="false">-PERCENTILE(Prices_MTM!I1660:I1909,1-Inputs!$B$8)</f>
        <v>231375</v>
      </c>
      <c r="D1677" s="43" t="n">
        <f aca="false">NORMSINV(Inputs!$B$8)*STDEV(Prices_MTM!I1660:I1909)</f>
        <v>265374.053185986</v>
      </c>
      <c r="E1677" s="43" t="n">
        <f aca="false">-PERCENTILE(Prices_MTM!I1660:I1909,1-Inputs!$B$9)</f>
        <v>349445</v>
      </c>
      <c r="F1677" s="43" t="n">
        <f aca="false">NORMSINV(Inputs!$B$9)*STDEV(Prices_MTM!I1660:I1909)</f>
        <v>375323.587667192</v>
      </c>
      <c r="G1677" s="52" t="n">
        <f aca="false">IF(-B1677&gt;C1677,1,0)</f>
        <v>0</v>
      </c>
      <c r="H1677" s="52" t="n">
        <f aca="false">IF(-B1677&gt;D1677,1,0)</f>
        <v>0</v>
      </c>
      <c r="I1677" s="52" t="n">
        <f aca="false">IF(-B1677&gt;E1677,1,0)</f>
        <v>0</v>
      </c>
      <c r="J1677" s="52" t="n">
        <f aca="false">IF(-B1677&gt;F1677,1,0)</f>
        <v>0</v>
      </c>
    </row>
    <row r="1678" customFormat="false" ht="15" hidden="false" customHeight="false" outlineLevel="0" collapsed="false">
      <c r="A1678" s="51" t="n">
        <f aca="false">Prices_MTM!A1911</f>
        <v>40147</v>
      </c>
      <c r="B1678" s="43" t="n">
        <f aca="false">Prices_MTM!I1911</f>
        <v>35499.9999999997</v>
      </c>
      <c r="C1678" s="43" t="n">
        <f aca="false">-PERCENTILE(Prices_MTM!I1661:I1910,1-Inputs!$B$8)</f>
        <v>231375</v>
      </c>
      <c r="D1678" s="43" t="n">
        <f aca="false">NORMSINV(Inputs!$B$8)*STDEV(Prices_MTM!I1661:I1910)</f>
        <v>263502.944337197</v>
      </c>
      <c r="E1678" s="43" t="n">
        <f aca="false">-PERCENTILE(Prices_MTM!I1661:I1910,1-Inputs!$B$9)</f>
        <v>349445</v>
      </c>
      <c r="F1678" s="43" t="n">
        <f aca="false">NORMSINV(Inputs!$B$9)*STDEV(Prices_MTM!I1661:I1910)</f>
        <v>372677.242715182</v>
      </c>
      <c r="G1678" s="52" t="n">
        <f aca="false">IF(-B1678&gt;C1678,1,0)</f>
        <v>0</v>
      </c>
      <c r="H1678" s="52" t="n">
        <f aca="false">IF(-B1678&gt;D1678,1,0)</f>
        <v>0</v>
      </c>
      <c r="I1678" s="52" t="n">
        <f aca="false">IF(-B1678&gt;E1678,1,0)</f>
        <v>0</v>
      </c>
      <c r="J1678" s="52" t="n">
        <f aca="false">IF(-B1678&gt;F1678,1,0)</f>
        <v>0</v>
      </c>
    </row>
    <row r="1679" customFormat="false" ht="15" hidden="false" customHeight="false" outlineLevel="0" collapsed="false">
      <c r="A1679" s="51" t="n">
        <f aca="false">Prices_MTM!A1912</f>
        <v>40148</v>
      </c>
      <c r="B1679" s="43" t="n">
        <f aca="false">Prices_MTM!I1912</f>
        <v>74499.9999999998</v>
      </c>
      <c r="C1679" s="43" t="n">
        <f aca="false">-PERCENTILE(Prices_MTM!I1662:I1911,1-Inputs!$B$8)</f>
        <v>231375</v>
      </c>
      <c r="D1679" s="43" t="n">
        <f aca="false">NORMSINV(Inputs!$B$8)*STDEV(Prices_MTM!I1662:I1911)</f>
        <v>262845.199747132</v>
      </c>
      <c r="E1679" s="43" t="n">
        <f aca="false">-PERCENTILE(Prices_MTM!I1662:I1911,1-Inputs!$B$9)</f>
        <v>349445</v>
      </c>
      <c r="F1679" s="43" t="n">
        <f aca="false">NORMSINV(Inputs!$B$9)*STDEV(Prices_MTM!I1662:I1911)</f>
        <v>371746.981989431</v>
      </c>
      <c r="G1679" s="52" t="n">
        <f aca="false">IF(-B1679&gt;C1679,1,0)</f>
        <v>0</v>
      </c>
      <c r="H1679" s="52" t="n">
        <f aca="false">IF(-B1679&gt;D1679,1,0)</f>
        <v>0</v>
      </c>
      <c r="I1679" s="52" t="n">
        <f aca="false">IF(-B1679&gt;E1679,1,0)</f>
        <v>0</v>
      </c>
      <c r="J1679" s="52" t="n">
        <f aca="false">IF(-B1679&gt;F1679,1,0)</f>
        <v>0</v>
      </c>
    </row>
    <row r="1680" customFormat="false" ht="15" hidden="false" customHeight="false" outlineLevel="0" collapsed="false">
      <c r="A1680" s="51" t="n">
        <f aca="false">Prices_MTM!A1913</f>
        <v>40149</v>
      </c>
      <c r="B1680" s="43" t="n">
        <f aca="false">Prices_MTM!I1913</f>
        <v>-90999.9999999989</v>
      </c>
      <c r="C1680" s="43" t="n">
        <f aca="false">-PERCENTILE(Prices_MTM!I1663:I1912,1-Inputs!$B$8)</f>
        <v>228200</v>
      </c>
      <c r="D1680" s="43" t="n">
        <f aca="false">NORMSINV(Inputs!$B$8)*STDEV(Prices_MTM!I1663:I1912)</f>
        <v>255801.718486173</v>
      </c>
      <c r="E1680" s="43" t="n">
        <f aca="false">-PERCENTILE(Prices_MTM!I1663:I1912,1-Inputs!$B$9)</f>
        <v>331170</v>
      </c>
      <c r="F1680" s="43" t="n">
        <f aca="false">NORMSINV(Inputs!$B$9)*STDEV(Prices_MTM!I1663:I1912)</f>
        <v>361785.2520283</v>
      </c>
      <c r="G1680" s="52" t="n">
        <f aca="false">IF(-B1680&gt;C1680,1,0)</f>
        <v>0</v>
      </c>
      <c r="H1680" s="52" t="n">
        <f aca="false">IF(-B1680&gt;D1680,1,0)</f>
        <v>0</v>
      </c>
      <c r="I1680" s="52" t="n">
        <f aca="false">IF(-B1680&gt;E1680,1,0)</f>
        <v>0</v>
      </c>
      <c r="J1680" s="52" t="n">
        <f aca="false">IF(-B1680&gt;F1680,1,0)</f>
        <v>0</v>
      </c>
    </row>
    <row r="1681" customFormat="false" ht="15" hidden="false" customHeight="false" outlineLevel="0" collapsed="false">
      <c r="A1681" s="51" t="n">
        <f aca="false">Prices_MTM!A1914</f>
        <v>40150</v>
      </c>
      <c r="B1681" s="43" t="n">
        <f aca="false">Prices_MTM!I1914</f>
        <v>-60000.0000000009</v>
      </c>
      <c r="C1681" s="43" t="n">
        <f aca="false">-PERCENTILE(Prices_MTM!I1664:I1913,1-Inputs!$B$8)</f>
        <v>228200</v>
      </c>
      <c r="D1681" s="43" t="n">
        <f aca="false">NORMSINV(Inputs!$B$8)*STDEV(Prices_MTM!I1664:I1913)</f>
        <v>255597.907469727</v>
      </c>
      <c r="E1681" s="43" t="n">
        <f aca="false">-PERCENTILE(Prices_MTM!I1664:I1913,1-Inputs!$B$9)</f>
        <v>331170</v>
      </c>
      <c r="F1681" s="43" t="n">
        <f aca="false">NORMSINV(Inputs!$B$9)*STDEV(Prices_MTM!I1664:I1913)</f>
        <v>361496.998218328</v>
      </c>
      <c r="G1681" s="52" t="n">
        <f aca="false">IF(-B1681&gt;C1681,1,0)</f>
        <v>0</v>
      </c>
      <c r="H1681" s="52" t="n">
        <f aca="false">IF(-B1681&gt;D1681,1,0)</f>
        <v>0</v>
      </c>
      <c r="I1681" s="52" t="n">
        <f aca="false">IF(-B1681&gt;E1681,1,0)</f>
        <v>0</v>
      </c>
      <c r="J1681" s="52" t="n">
        <f aca="false">IF(-B1681&gt;F1681,1,0)</f>
        <v>0</v>
      </c>
    </row>
    <row r="1682" customFormat="false" ht="15" hidden="false" customHeight="false" outlineLevel="0" collapsed="false">
      <c r="A1682" s="51" t="n">
        <f aca="false">Prices_MTM!A1915</f>
        <v>40151</v>
      </c>
      <c r="B1682" s="43" t="n">
        <f aca="false">Prices_MTM!I1915</f>
        <v>-100000</v>
      </c>
      <c r="C1682" s="43" t="n">
        <f aca="false">-PERCENTILE(Prices_MTM!I1665:I1914,1-Inputs!$B$8)</f>
        <v>228200</v>
      </c>
      <c r="D1682" s="43" t="n">
        <f aca="false">NORMSINV(Inputs!$B$8)*STDEV(Prices_MTM!I1665:I1914)</f>
        <v>255668.132939974</v>
      </c>
      <c r="E1682" s="43" t="n">
        <f aca="false">-PERCENTILE(Prices_MTM!I1665:I1914,1-Inputs!$B$9)</f>
        <v>331170</v>
      </c>
      <c r="F1682" s="43" t="n">
        <f aca="false">NORMSINV(Inputs!$B$9)*STDEV(Prices_MTM!I1665:I1914)</f>
        <v>361596.319441041</v>
      </c>
      <c r="G1682" s="52" t="n">
        <f aca="false">IF(-B1682&gt;C1682,1,0)</f>
        <v>0</v>
      </c>
      <c r="H1682" s="52" t="n">
        <f aca="false">IF(-B1682&gt;D1682,1,0)</f>
        <v>0</v>
      </c>
      <c r="I1682" s="52" t="n">
        <f aca="false">IF(-B1682&gt;E1682,1,0)</f>
        <v>0</v>
      </c>
      <c r="J1682" s="52" t="n">
        <f aca="false">IF(-B1682&gt;F1682,1,0)</f>
        <v>0</v>
      </c>
    </row>
    <row r="1683" customFormat="false" ht="15" hidden="false" customHeight="false" outlineLevel="0" collapsed="false">
      <c r="A1683" s="51" t="n">
        <f aca="false">Prices_MTM!A1916</f>
        <v>40154</v>
      </c>
      <c r="B1683" s="43" t="n">
        <f aca="false">Prices_MTM!I1916</f>
        <v>-74000.0000000002</v>
      </c>
      <c r="C1683" s="43" t="n">
        <f aca="false">-PERCENTILE(Prices_MTM!I1666:I1915,1-Inputs!$B$8)</f>
        <v>218799.999999999</v>
      </c>
      <c r="D1683" s="43" t="n">
        <f aca="false">NORMSINV(Inputs!$B$8)*STDEV(Prices_MTM!I1666:I1915)</f>
        <v>254276.138836565</v>
      </c>
      <c r="E1683" s="43" t="n">
        <f aca="false">-PERCENTILE(Prices_MTM!I1666:I1915,1-Inputs!$B$9)</f>
        <v>331170</v>
      </c>
      <c r="F1683" s="43" t="n">
        <f aca="false">NORMSINV(Inputs!$B$9)*STDEV(Prices_MTM!I1666:I1915)</f>
        <v>359627.595616573</v>
      </c>
      <c r="G1683" s="52" t="n">
        <f aca="false">IF(-B1683&gt;C1683,1,0)</f>
        <v>0</v>
      </c>
      <c r="H1683" s="52" t="n">
        <f aca="false">IF(-B1683&gt;D1683,1,0)</f>
        <v>0</v>
      </c>
      <c r="I1683" s="52" t="n">
        <f aca="false">IF(-B1683&gt;E1683,1,0)</f>
        <v>0</v>
      </c>
      <c r="J1683" s="52" t="n">
        <f aca="false">IF(-B1683&gt;F1683,1,0)</f>
        <v>0</v>
      </c>
    </row>
    <row r="1684" customFormat="false" ht="15" hidden="false" customHeight="false" outlineLevel="0" collapsed="false">
      <c r="A1684" s="51" t="n">
        <f aca="false">Prices_MTM!A1917</f>
        <v>40155</v>
      </c>
      <c r="B1684" s="43" t="n">
        <f aca="false">Prices_MTM!I1917</f>
        <v>-67499.9999999997</v>
      </c>
      <c r="C1684" s="43" t="n">
        <f aca="false">-PERCENTILE(Prices_MTM!I1667:I1916,1-Inputs!$B$8)</f>
        <v>218799.999999999</v>
      </c>
      <c r="D1684" s="43" t="n">
        <f aca="false">NORMSINV(Inputs!$B$8)*STDEV(Prices_MTM!I1667:I1916)</f>
        <v>254347.069170215</v>
      </c>
      <c r="E1684" s="43" t="n">
        <f aca="false">-PERCENTILE(Prices_MTM!I1667:I1916,1-Inputs!$B$9)</f>
        <v>331170</v>
      </c>
      <c r="F1684" s="43" t="n">
        <f aca="false">NORMSINV(Inputs!$B$9)*STDEV(Prices_MTM!I1667:I1916)</f>
        <v>359727.913741048</v>
      </c>
      <c r="G1684" s="52" t="n">
        <f aca="false">IF(-B1684&gt;C1684,1,0)</f>
        <v>0</v>
      </c>
      <c r="H1684" s="52" t="n">
        <f aca="false">IF(-B1684&gt;D1684,1,0)</f>
        <v>0</v>
      </c>
      <c r="I1684" s="52" t="n">
        <f aca="false">IF(-B1684&gt;E1684,1,0)</f>
        <v>0</v>
      </c>
      <c r="J1684" s="52" t="n">
        <f aca="false">IF(-B1684&gt;F1684,1,0)</f>
        <v>0</v>
      </c>
    </row>
    <row r="1685" customFormat="false" ht="15" hidden="false" customHeight="false" outlineLevel="0" collapsed="false">
      <c r="A1685" s="51" t="n">
        <f aca="false">Prices_MTM!A1918</f>
        <v>40156</v>
      </c>
      <c r="B1685" s="43" t="n">
        <f aca="false">Prices_MTM!I1918</f>
        <v>-127000</v>
      </c>
      <c r="C1685" s="43" t="n">
        <f aca="false">-PERCENTILE(Prices_MTM!I1668:I1917,1-Inputs!$B$8)</f>
        <v>218799.999999999</v>
      </c>
      <c r="D1685" s="43" t="n">
        <f aca="false">NORMSINV(Inputs!$B$8)*STDEV(Prices_MTM!I1668:I1917)</f>
        <v>254181.304771242</v>
      </c>
      <c r="E1685" s="43" t="n">
        <f aca="false">-PERCENTILE(Prices_MTM!I1668:I1917,1-Inputs!$B$9)</f>
        <v>331170</v>
      </c>
      <c r="F1685" s="43" t="n">
        <f aca="false">NORMSINV(Inputs!$B$9)*STDEV(Prices_MTM!I1668:I1917)</f>
        <v>359493.469988227</v>
      </c>
      <c r="G1685" s="52" t="n">
        <f aca="false">IF(-B1685&gt;C1685,1,0)</f>
        <v>0</v>
      </c>
      <c r="H1685" s="52" t="n">
        <f aca="false">IF(-B1685&gt;D1685,1,0)</f>
        <v>0</v>
      </c>
      <c r="I1685" s="52" t="n">
        <f aca="false">IF(-B1685&gt;E1685,1,0)</f>
        <v>0</v>
      </c>
      <c r="J1685" s="52" t="n">
        <f aca="false">IF(-B1685&gt;F1685,1,0)</f>
        <v>0</v>
      </c>
    </row>
    <row r="1686" customFormat="false" ht="15" hidden="false" customHeight="false" outlineLevel="0" collapsed="false">
      <c r="A1686" s="51" t="n">
        <f aca="false">Prices_MTM!A1919</f>
        <v>40157</v>
      </c>
      <c r="B1686" s="43" t="n">
        <f aca="false">Prices_MTM!I1919</f>
        <v>123000</v>
      </c>
      <c r="C1686" s="43" t="n">
        <f aca="false">-PERCENTILE(Prices_MTM!I1669:I1918,1-Inputs!$B$8)</f>
        <v>218799.999999999</v>
      </c>
      <c r="D1686" s="43" t="n">
        <f aca="false">NORMSINV(Inputs!$B$8)*STDEV(Prices_MTM!I1669:I1918)</f>
        <v>253996.635821255</v>
      </c>
      <c r="E1686" s="43" t="n">
        <f aca="false">-PERCENTILE(Prices_MTM!I1669:I1918,1-Inputs!$B$9)</f>
        <v>331170</v>
      </c>
      <c r="F1686" s="43" t="n">
        <f aca="false">NORMSINV(Inputs!$B$9)*STDEV(Prices_MTM!I1669:I1918)</f>
        <v>359232.289168144</v>
      </c>
      <c r="G1686" s="52" t="n">
        <f aca="false">IF(-B1686&gt;C1686,1,0)</f>
        <v>0</v>
      </c>
      <c r="H1686" s="52" t="n">
        <f aca="false">IF(-B1686&gt;D1686,1,0)</f>
        <v>0</v>
      </c>
      <c r="I1686" s="52" t="n">
        <f aca="false">IF(-B1686&gt;E1686,1,0)</f>
        <v>0</v>
      </c>
      <c r="J1686" s="52" t="n">
        <f aca="false">IF(-B1686&gt;F1686,1,0)</f>
        <v>0</v>
      </c>
    </row>
    <row r="1687" customFormat="false" ht="15" hidden="false" customHeight="false" outlineLevel="0" collapsed="false">
      <c r="A1687" s="51" t="n">
        <f aca="false">Prices_MTM!A1920</f>
        <v>40158</v>
      </c>
      <c r="B1687" s="43" t="n">
        <f aca="false">Prices_MTM!I1920</f>
        <v>-26000.0000000005</v>
      </c>
      <c r="C1687" s="43" t="n">
        <f aca="false">-PERCENTILE(Prices_MTM!I1670:I1919,1-Inputs!$B$8)</f>
        <v>218799.999999999</v>
      </c>
      <c r="D1687" s="43" t="n">
        <f aca="false">NORMSINV(Inputs!$B$8)*STDEV(Prices_MTM!I1670:I1919)</f>
        <v>253952.062811013</v>
      </c>
      <c r="E1687" s="43" t="n">
        <f aca="false">-PERCENTILE(Prices_MTM!I1670:I1919,1-Inputs!$B$9)</f>
        <v>331170</v>
      </c>
      <c r="F1687" s="43" t="n">
        <f aca="false">NORMSINV(Inputs!$B$9)*STDEV(Prices_MTM!I1670:I1919)</f>
        <v>359169.248709153</v>
      </c>
      <c r="G1687" s="52" t="n">
        <f aca="false">IF(-B1687&gt;C1687,1,0)</f>
        <v>0</v>
      </c>
      <c r="H1687" s="52" t="n">
        <f aca="false">IF(-B1687&gt;D1687,1,0)</f>
        <v>0</v>
      </c>
      <c r="I1687" s="52" t="n">
        <f aca="false">IF(-B1687&gt;E1687,1,0)</f>
        <v>0</v>
      </c>
      <c r="J1687" s="52" t="n">
        <f aca="false">IF(-B1687&gt;F1687,1,0)</f>
        <v>0</v>
      </c>
    </row>
    <row r="1688" customFormat="false" ht="15" hidden="false" customHeight="false" outlineLevel="0" collapsed="false">
      <c r="A1688" s="51" t="n">
        <f aca="false">Prices_MTM!A1921</f>
        <v>40161</v>
      </c>
      <c r="B1688" s="43" t="n">
        <f aca="false">Prices_MTM!I1921</f>
        <v>-93999.9999999998</v>
      </c>
      <c r="C1688" s="43" t="n">
        <f aca="false">-PERCENTILE(Prices_MTM!I1671:I1920,1-Inputs!$B$8)</f>
        <v>218799.999999999</v>
      </c>
      <c r="D1688" s="43" t="n">
        <f aca="false">NORMSINV(Inputs!$B$8)*STDEV(Prices_MTM!I1671:I1920)</f>
        <v>252599.527228432</v>
      </c>
      <c r="E1688" s="43" t="n">
        <f aca="false">-PERCENTILE(Prices_MTM!I1671:I1920,1-Inputs!$B$9)</f>
        <v>331170</v>
      </c>
      <c r="F1688" s="43" t="n">
        <f aca="false">NORMSINV(Inputs!$B$9)*STDEV(Prices_MTM!I1671:I1920)</f>
        <v>357256.331823695</v>
      </c>
      <c r="G1688" s="52" t="n">
        <f aca="false">IF(-B1688&gt;C1688,1,0)</f>
        <v>0</v>
      </c>
      <c r="H1688" s="52" t="n">
        <f aca="false">IF(-B1688&gt;D1688,1,0)</f>
        <v>0</v>
      </c>
      <c r="I1688" s="52" t="n">
        <f aca="false">IF(-B1688&gt;E1688,1,0)</f>
        <v>0</v>
      </c>
      <c r="J1688" s="52" t="n">
        <f aca="false">IF(-B1688&gt;F1688,1,0)</f>
        <v>0</v>
      </c>
    </row>
    <row r="1689" customFormat="false" ht="15" hidden="false" customHeight="false" outlineLevel="0" collapsed="false">
      <c r="A1689" s="51" t="n">
        <f aca="false">Prices_MTM!A1922</f>
        <v>40162</v>
      </c>
      <c r="B1689" s="43" t="n">
        <f aca="false">Prices_MTM!I1922</f>
        <v>107000</v>
      </c>
      <c r="C1689" s="43" t="n">
        <f aca="false">-PERCENTILE(Prices_MTM!I1672:I1921,1-Inputs!$B$8)</f>
        <v>218799.999999999</v>
      </c>
      <c r="D1689" s="43" t="n">
        <f aca="false">NORMSINV(Inputs!$B$8)*STDEV(Prices_MTM!I1672:I1921)</f>
        <v>252607.831275456</v>
      </c>
      <c r="E1689" s="43" t="n">
        <f aca="false">-PERCENTILE(Prices_MTM!I1672:I1921,1-Inputs!$B$9)</f>
        <v>331170</v>
      </c>
      <c r="F1689" s="43" t="n">
        <f aca="false">NORMSINV(Inputs!$B$9)*STDEV(Prices_MTM!I1672:I1921)</f>
        <v>357268.076395871</v>
      </c>
      <c r="G1689" s="52" t="n">
        <f aca="false">IF(-B1689&gt;C1689,1,0)</f>
        <v>0</v>
      </c>
      <c r="H1689" s="52" t="n">
        <f aca="false">IF(-B1689&gt;D1689,1,0)</f>
        <v>0</v>
      </c>
      <c r="I1689" s="52" t="n">
        <f aca="false">IF(-B1689&gt;E1689,1,0)</f>
        <v>0</v>
      </c>
      <c r="J1689" s="52" t="n">
        <f aca="false">IF(-B1689&gt;F1689,1,0)</f>
        <v>0</v>
      </c>
    </row>
    <row r="1690" customFormat="false" ht="15" hidden="false" customHeight="false" outlineLevel="0" collapsed="false">
      <c r="A1690" s="51" t="n">
        <f aca="false">Prices_MTM!A1923</f>
        <v>40163</v>
      </c>
      <c r="B1690" s="43" t="n">
        <f aca="false">Prices_MTM!I1923</f>
        <v>101499.999999999</v>
      </c>
      <c r="C1690" s="43" t="n">
        <f aca="false">-PERCENTILE(Prices_MTM!I1673:I1922,1-Inputs!$B$8)</f>
        <v>209100</v>
      </c>
      <c r="D1690" s="43" t="n">
        <f aca="false">NORMSINV(Inputs!$B$8)*STDEV(Prices_MTM!I1673:I1922)</f>
        <v>250862.668550299</v>
      </c>
      <c r="E1690" s="43" t="n">
        <f aca="false">-PERCENTILE(Prices_MTM!I1673:I1922,1-Inputs!$B$9)</f>
        <v>331170</v>
      </c>
      <c r="F1690" s="43" t="n">
        <f aca="false">NORMSINV(Inputs!$B$9)*STDEV(Prices_MTM!I1673:I1922)</f>
        <v>354799.859449997</v>
      </c>
      <c r="G1690" s="52" t="n">
        <f aca="false">IF(-B1690&gt;C1690,1,0)</f>
        <v>0</v>
      </c>
      <c r="H1690" s="52" t="n">
        <f aca="false">IF(-B1690&gt;D1690,1,0)</f>
        <v>0</v>
      </c>
      <c r="I1690" s="52" t="n">
        <f aca="false">IF(-B1690&gt;E1690,1,0)</f>
        <v>0</v>
      </c>
      <c r="J1690" s="52" t="n">
        <f aca="false">IF(-B1690&gt;F1690,1,0)</f>
        <v>0</v>
      </c>
    </row>
    <row r="1691" customFormat="false" ht="15" hidden="false" customHeight="false" outlineLevel="0" collapsed="false">
      <c r="A1691" s="51" t="n">
        <f aca="false">Prices_MTM!A1924</f>
        <v>40164</v>
      </c>
      <c r="B1691" s="43" t="n">
        <f aca="false">Prices_MTM!I1924</f>
        <v>96999.9999999999</v>
      </c>
      <c r="C1691" s="43" t="n">
        <f aca="false">-PERCENTILE(Prices_MTM!I1674:I1923,1-Inputs!$B$8)</f>
        <v>209100</v>
      </c>
      <c r="D1691" s="43" t="n">
        <f aca="false">NORMSINV(Inputs!$B$8)*STDEV(Prices_MTM!I1674:I1923)</f>
        <v>250960.978979798</v>
      </c>
      <c r="E1691" s="43" t="n">
        <f aca="false">-PERCENTILE(Prices_MTM!I1674:I1923,1-Inputs!$B$9)</f>
        <v>331170</v>
      </c>
      <c r="F1691" s="43" t="n">
        <f aca="false">NORMSINV(Inputs!$B$9)*STDEV(Prices_MTM!I1674:I1923)</f>
        <v>354938.901766538</v>
      </c>
      <c r="G1691" s="52" t="n">
        <f aca="false">IF(-B1691&gt;C1691,1,0)</f>
        <v>0</v>
      </c>
      <c r="H1691" s="52" t="n">
        <f aca="false">IF(-B1691&gt;D1691,1,0)</f>
        <v>0</v>
      </c>
      <c r="I1691" s="52" t="n">
        <f aca="false">IF(-B1691&gt;E1691,1,0)</f>
        <v>0</v>
      </c>
      <c r="J1691" s="52" t="n">
        <f aca="false">IF(-B1691&gt;F1691,1,0)</f>
        <v>0</v>
      </c>
    </row>
    <row r="1692" customFormat="false" ht="15" hidden="false" customHeight="false" outlineLevel="0" collapsed="false">
      <c r="A1692" s="51" t="n">
        <f aca="false">Prices_MTM!A1925</f>
        <v>40165</v>
      </c>
      <c r="B1692" s="43" t="n">
        <f aca="false">Prices_MTM!I1925</f>
        <v>42499.9999999997</v>
      </c>
      <c r="C1692" s="43" t="n">
        <f aca="false">-PERCENTILE(Prices_MTM!I1675:I1924,1-Inputs!$B$8)</f>
        <v>208000.000000001</v>
      </c>
      <c r="D1692" s="43" t="n">
        <f aca="false">NORMSINV(Inputs!$B$8)*STDEV(Prices_MTM!I1675:I1924)</f>
        <v>248238.175447305</v>
      </c>
      <c r="E1692" s="43" t="n">
        <f aca="false">-PERCENTILE(Prices_MTM!I1675:I1924,1-Inputs!$B$9)</f>
        <v>314415</v>
      </c>
      <c r="F1692" s="43" t="n">
        <f aca="false">NORMSINV(Inputs!$B$9)*STDEV(Prices_MTM!I1675:I1924)</f>
        <v>351087.988770112</v>
      </c>
      <c r="G1692" s="52" t="n">
        <f aca="false">IF(-B1692&gt;C1692,1,0)</f>
        <v>0</v>
      </c>
      <c r="H1692" s="52" t="n">
        <f aca="false">IF(-B1692&gt;D1692,1,0)</f>
        <v>0</v>
      </c>
      <c r="I1692" s="52" t="n">
        <f aca="false">IF(-B1692&gt;E1692,1,0)</f>
        <v>0</v>
      </c>
      <c r="J1692" s="52" t="n">
        <f aca="false">IF(-B1692&gt;F1692,1,0)</f>
        <v>0</v>
      </c>
    </row>
    <row r="1693" customFormat="false" ht="15" hidden="false" customHeight="false" outlineLevel="0" collapsed="false">
      <c r="A1693" s="51" t="n">
        <f aca="false">Prices_MTM!A1926</f>
        <v>40168</v>
      </c>
      <c r="B1693" s="43" t="n">
        <f aca="false">Prices_MTM!I1926</f>
        <v>-102500</v>
      </c>
      <c r="C1693" s="43" t="n">
        <f aca="false">-PERCENTILE(Prices_MTM!I1676:I1925,1-Inputs!$B$8)</f>
        <v>206425</v>
      </c>
      <c r="D1693" s="43" t="n">
        <f aca="false">NORMSINV(Inputs!$B$8)*STDEV(Prices_MTM!I1676:I1925)</f>
        <v>246673.951362322</v>
      </c>
      <c r="E1693" s="43" t="n">
        <f aca="false">-PERCENTILE(Prices_MTM!I1676:I1925,1-Inputs!$B$9)</f>
        <v>314415</v>
      </c>
      <c r="F1693" s="43" t="n">
        <f aca="false">NORMSINV(Inputs!$B$9)*STDEV(Prices_MTM!I1676:I1925)</f>
        <v>348875.676795964</v>
      </c>
      <c r="G1693" s="52" t="n">
        <f aca="false">IF(-B1693&gt;C1693,1,0)</f>
        <v>0</v>
      </c>
      <c r="H1693" s="52" t="n">
        <f aca="false">IF(-B1693&gt;D1693,1,0)</f>
        <v>0</v>
      </c>
      <c r="I1693" s="52" t="n">
        <f aca="false">IF(-B1693&gt;E1693,1,0)</f>
        <v>0</v>
      </c>
      <c r="J1693" s="52" t="n">
        <f aca="false">IF(-B1693&gt;F1693,1,0)</f>
        <v>0</v>
      </c>
    </row>
    <row r="1694" customFormat="false" ht="15" hidden="false" customHeight="false" outlineLevel="0" collapsed="false">
      <c r="A1694" s="51" t="n">
        <f aca="false">Prices_MTM!A1927</f>
        <v>40169</v>
      </c>
      <c r="B1694" s="43" t="n">
        <f aca="false">Prices_MTM!I1927</f>
        <v>132000.000000001</v>
      </c>
      <c r="C1694" s="43" t="n">
        <f aca="false">-PERCENTILE(Prices_MTM!I1677:I1926,1-Inputs!$B$8)</f>
        <v>203825</v>
      </c>
      <c r="D1694" s="43" t="n">
        <f aca="false">NORMSINV(Inputs!$B$8)*STDEV(Prices_MTM!I1677:I1926)</f>
        <v>244520.663005638</v>
      </c>
      <c r="E1694" s="43" t="n">
        <f aca="false">-PERCENTILE(Prices_MTM!I1677:I1926,1-Inputs!$B$9)</f>
        <v>305020</v>
      </c>
      <c r="F1694" s="43" t="n">
        <f aca="false">NORMSINV(Inputs!$B$9)*STDEV(Prices_MTM!I1677:I1926)</f>
        <v>345830.239980987</v>
      </c>
      <c r="G1694" s="52" t="n">
        <f aca="false">IF(-B1694&gt;C1694,1,0)</f>
        <v>0</v>
      </c>
      <c r="H1694" s="52" t="n">
        <f aca="false">IF(-B1694&gt;D1694,1,0)</f>
        <v>0</v>
      </c>
      <c r="I1694" s="52" t="n">
        <f aca="false">IF(-B1694&gt;E1694,1,0)</f>
        <v>0</v>
      </c>
      <c r="J1694" s="52" t="n">
        <f aca="false">IF(-B1694&gt;F1694,1,0)</f>
        <v>0</v>
      </c>
    </row>
    <row r="1695" customFormat="false" ht="15" hidden="false" customHeight="false" outlineLevel="0" collapsed="false">
      <c r="A1695" s="51" t="n">
        <f aca="false">Prices_MTM!A1928</f>
        <v>40170</v>
      </c>
      <c r="B1695" s="43" t="n">
        <f aca="false">Prices_MTM!I1928</f>
        <v>143500</v>
      </c>
      <c r="C1695" s="43" t="n">
        <f aca="false">-PERCENTILE(Prices_MTM!I1678:I1927,1-Inputs!$B$8)</f>
        <v>203825</v>
      </c>
      <c r="D1695" s="43" t="n">
        <f aca="false">NORMSINV(Inputs!$B$8)*STDEV(Prices_MTM!I1678:I1927)</f>
        <v>244387.672817729</v>
      </c>
      <c r="E1695" s="43" t="n">
        <f aca="false">-PERCENTILE(Prices_MTM!I1678:I1927,1-Inputs!$B$9)</f>
        <v>305020</v>
      </c>
      <c r="F1695" s="43" t="n">
        <f aca="false">NORMSINV(Inputs!$B$9)*STDEV(Prices_MTM!I1678:I1927)</f>
        <v>345642.149420317</v>
      </c>
      <c r="G1695" s="52" t="n">
        <f aca="false">IF(-B1695&gt;C1695,1,0)</f>
        <v>0</v>
      </c>
      <c r="H1695" s="52" t="n">
        <f aca="false">IF(-B1695&gt;D1695,1,0)</f>
        <v>0</v>
      </c>
      <c r="I1695" s="52" t="n">
        <f aca="false">IF(-B1695&gt;E1695,1,0)</f>
        <v>0</v>
      </c>
      <c r="J1695" s="52" t="n">
        <f aca="false">IF(-B1695&gt;F1695,1,0)</f>
        <v>0</v>
      </c>
    </row>
    <row r="1696" customFormat="false" ht="15" hidden="false" customHeight="false" outlineLevel="0" collapsed="false">
      <c r="A1696" s="51" t="n">
        <f aca="false">Prices_MTM!A1929</f>
        <v>40171</v>
      </c>
      <c r="B1696" s="43" t="n">
        <f aca="false">Prices_MTM!I1929</f>
        <v>15999.9999999997</v>
      </c>
      <c r="C1696" s="43" t="n">
        <f aca="false">-PERCENTILE(Prices_MTM!I1679:I1928,1-Inputs!$B$8)</f>
        <v>203825</v>
      </c>
      <c r="D1696" s="43" t="n">
        <f aca="false">NORMSINV(Inputs!$B$8)*STDEV(Prices_MTM!I1679:I1928)</f>
        <v>244729.787081443</v>
      </c>
      <c r="E1696" s="43" t="n">
        <f aca="false">-PERCENTILE(Prices_MTM!I1679:I1928,1-Inputs!$B$9)</f>
        <v>305020</v>
      </c>
      <c r="F1696" s="43" t="n">
        <f aca="false">NORMSINV(Inputs!$B$9)*STDEV(Prices_MTM!I1679:I1928)</f>
        <v>346126.008152201</v>
      </c>
      <c r="G1696" s="52" t="n">
        <f aca="false">IF(-B1696&gt;C1696,1,0)</f>
        <v>0</v>
      </c>
      <c r="H1696" s="52" t="n">
        <f aca="false">IF(-B1696&gt;D1696,1,0)</f>
        <v>0</v>
      </c>
      <c r="I1696" s="52" t="n">
        <f aca="false">IF(-B1696&gt;E1696,1,0)</f>
        <v>0</v>
      </c>
      <c r="J1696" s="52" t="n">
        <f aca="false">IF(-B1696&gt;F1696,1,0)</f>
        <v>0</v>
      </c>
    </row>
    <row r="1697" customFormat="false" ht="15" hidden="false" customHeight="false" outlineLevel="0" collapsed="false">
      <c r="A1697" s="51" t="n">
        <f aca="false">Prices_MTM!A1930</f>
        <v>40175</v>
      </c>
      <c r="B1697" s="43" t="n">
        <f aca="false">Prices_MTM!I1930</f>
        <v>112000</v>
      </c>
      <c r="C1697" s="43" t="n">
        <f aca="false">-PERCENTILE(Prices_MTM!I1680:I1929,1-Inputs!$B$8)</f>
        <v>203825</v>
      </c>
      <c r="D1697" s="43" t="n">
        <f aca="false">NORMSINV(Inputs!$B$8)*STDEV(Prices_MTM!I1680:I1929)</f>
        <v>242764.495514472</v>
      </c>
      <c r="E1697" s="43" t="n">
        <f aca="false">-PERCENTILE(Prices_MTM!I1680:I1929,1-Inputs!$B$9)</f>
        <v>305020</v>
      </c>
      <c r="F1697" s="43" t="n">
        <f aca="false">NORMSINV(Inputs!$B$9)*STDEV(Prices_MTM!I1680:I1929)</f>
        <v>343346.458784536</v>
      </c>
      <c r="G1697" s="52" t="n">
        <f aca="false">IF(-B1697&gt;C1697,1,0)</f>
        <v>0</v>
      </c>
      <c r="H1697" s="52" t="n">
        <f aca="false">IF(-B1697&gt;D1697,1,0)</f>
        <v>0</v>
      </c>
      <c r="I1697" s="52" t="n">
        <f aca="false">IF(-B1697&gt;E1697,1,0)</f>
        <v>0</v>
      </c>
      <c r="J1697" s="52" t="n">
        <f aca="false">IF(-B1697&gt;F1697,1,0)</f>
        <v>0</v>
      </c>
    </row>
    <row r="1698" customFormat="false" ht="15" hidden="false" customHeight="false" outlineLevel="0" collapsed="false">
      <c r="A1698" s="51" t="n">
        <f aca="false">Prices_MTM!A1931</f>
        <v>40176</v>
      </c>
      <c r="B1698" s="43" t="n">
        <f aca="false">Prices_MTM!I1931</f>
        <v>17000.0000000002</v>
      </c>
      <c r="C1698" s="43" t="n">
        <f aca="false">-PERCENTILE(Prices_MTM!I1681:I1930,1-Inputs!$B$8)</f>
        <v>203825</v>
      </c>
      <c r="D1698" s="43" t="n">
        <f aca="false">NORMSINV(Inputs!$B$8)*STDEV(Prices_MTM!I1681:I1930)</f>
        <v>237544.395670869</v>
      </c>
      <c r="E1698" s="43" t="n">
        <f aca="false">-PERCENTILE(Prices_MTM!I1681:I1930,1-Inputs!$B$9)</f>
        <v>305020</v>
      </c>
      <c r="F1698" s="43" t="n">
        <f aca="false">NORMSINV(Inputs!$B$9)*STDEV(Prices_MTM!I1681:I1930)</f>
        <v>335963.571958338</v>
      </c>
      <c r="G1698" s="52" t="n">
        <f aca="false">IF(-B1698&gt;C1698,1,0)</f>
        <v>0</v>
      </c>
      <c r="H1698" s="52" t="n">
        <f aca="false">IF(-B1698&gt;D1698,1,0)</f>
        <v>0</v>
      </c>
      <c r="I1698" s="52" t="n">
        <f aca="false">IF(-B1698&gt;E1698,1,0)</f>
        <v>0</v>
      </c>
      <c r="J1698" s="52" t="n">
        <f aca="false">IF(-B1698&gt;F1698,1,0)</f>
        <v>0</v>
      </c>
    </row>
    <row r="1699" customFormat="false" ht="15" hidden="false" customHeight="false" outlineLevel="0" collapsed="false">
      <c r="A1699" s="51" t="n">
        <f aca="false">Prices_MTM!A1932</f>
        <v>40177</v>
      </c>
      <c r="B1699" s="43" t="n">
        <f aca="false">Prices_MTM!I1932</f>
        <v>-500.000000000968</v>
      </c>
      <c r="C1699" s="43" t="n">
        <f aca="false">-PERCENTILE(Prices_MTM!I1682:I1931,1-Inputs!$B$8)</f>
        <v>203825</v>
      </c>
      <c r="D1699" s="43" t="n">
        <f aca="false">NORMSINV(Inputs!$B$8)*STDEV(Prices_MTM!I1682:I1931)</f>
        <v>236611.223874824</v>
      </c>
      <c r="E1699" s="43" t="n">
        <f aca="false">-PERCENTILE(Prices_MTM!I1682:I1931,1-Inputs!$B$9)</f>
        <v>305020</v>
      </c>
      <c r="F1699" s="43" t="n">
        <f aca="false">NORMSINV(Inputs!$B$9)*STDEV(Prices_MTM!I1682:I1931)</f>
        <v>334643.769279075</v>
      </c>
      <c r="G1699" s="52" t="n">
        <f aca="false">IF(-B1699&gt;C1699,1,0)</f>
        <v>0</v>
      </c>
      <c r="H1699" s="52" t="n">
        <f aca="false">IF(-B1699&gt;D1699,1,0)</f>
        <v>0</v>
      </c>
      <c r="I1699" s="52" t="n">
        <f aca="false">IF(-B1699&gt;E1699,1,0)</f>
        <v>0</v>
      </c>
      <c r="J1699" s="52" t="n">
        <f aca="false">IF(-B1699&gt;F1699,1,0)</f>
        <v>0</v>
      </c>
    </row>
    <row r="1700" customFormat="false" ht="15" hidden="false" customHeight="false" outlineLevel="0" collapsed="false">
      <c r="A1700" s="51" t="n">
        <f aca="false">Prices_MTM!A1933</f>
        <v>40178</v>
      </c>
      <c r="B1700" s="43" t="n">
        <f aca="false">Prices_MTM!I1933</f>
        <v>-10499.999999999</v>
      </c>
      <c r="C1700" s="43" t="n">
        <f aca="false">-PERCENTILE(Prices_MTM!I1683:I1932,1-Inputs!$B$8)</f>
        <v>203825</v>
      </c>
      <c r="D1700" s="43" t="n">
        <f aca="false">NORMSINV(Inputs!$B$8)*STDEV(Prices_MTM!I1683:I1932)</f>
        <v>236064.738913413</v>
      </c>
      <c r="E1700" s="43" t="n">
        <f aca="false">-PERCENTILE(Prices_MTM!I1683:I1932,1-Inputs!$B$9)</f>
        <v>305020</v>
      </c>
      <c r="F1700" s="43" t="n">
        <f aca="false">NORMSINV(Inputs!$B$9)*STDEV(Prices_MTM!I1683:I1932)</f>
        <v>333870.865169345</v>
      </c>
      <c r="G1700" s="52" t="n">
        <f aca="false">IF(-B1700&gt;C1700,1,0)</f>
        <v>0</v>
      </c>
      <c r="H1700" s="52" t="n">
        <f aca="false">IF(-B1700&gt;D1700,1,0)</f>
        <v>0</v>
      </c>
      <c r="I1700" s="52" t="n">
        <f aca="false">IF(-B1700&gt;E1700,1,0)</f>
        <v>0</v>
      </c>
      <c r="J1700" s="52" t="n">
        <f aca="false">IF(-B1700&gt;F1700,1,0)</f>
        <v>0</v>
      </c>
    </row>
    <row r="1701" customFormat="false" ht="15" hidden="false" customHeight="false" outlineLevel="0" collapsed="false">
      <c r="A1701" s="51" t="n">
        <f aca="false">Prices_MTM!A1934</f>
        <v>40182</v>
      </c>
      <c r="B1701" s="43" t="n">
        <f aca="false">Prices_MTM!I1934</f>
        <v>156000</v>
      </c>
      <c r="C1701" s="43" t="n">
        <f aca="false">-PERCENTILE(Prices_MTM!I1684:I1933,1-Inputs!$B$8)</f>
        <v>203825</v>
      </c>
      <c r="D1701" s="43" t="n">
        <f aca="false">NORMSINV(Inputs!$B$8)*STDEV(Prices_MTM!I1684:I1933)</f>
        <v>229555.768452215</v>
      </c>
      <c r="E1701" s="43" t="n">
        <f aca="false">-PERCENTILE(Prices_MTM!I1684:I1933,1-Inputs!$B$9)</f>
        <v>305020</v>
      </c>
      <c r="F1701" s="43" t="n">
        <f aca="false">NORMSINV(Inputs!$B$9)*STDEV(Prices_MTM!I1684:I1933)</f>
        <v>324665.104032614</v>
      </c>
      <c r="G1701" s="52" t="n">
        <f aca="false">IF(-B1701&gt;C1701,1,0)</f>
        <v>0</v>
      </c>
      <c r="H1701" s="52" t="n">
        <f aca="false">IF(-B1701&gt;D1701,1,0)</f>
        <v>0</v>
      </c>
      <c r="I1701" s="52" t="n">
        <f aca="false">IF(-B1701&gt;E1701,1,0)</f>
        <v>0</v>
      </c>
      <c r="J1701" s="52" t="n">
        <f aca="false">IF(-B1701&gt;F1701,1,0)</f>
        <v>0</v>
      </c>
    </row>
    <row r="1702" customFormat="false" ht="15" hidden="false" customHeight="false" outlineLevel="0" collapsed="false">
      <c r="A1702" s="51" t="n">
        <f aca="false">Prices_MTM!A1935</f>
        <v>40183</v>
      </c>
      <c r="B1702" s="43" t="n">
        <f aca="false">Prices_MTM!I1935</f>
        <v>10999.9999999999</v>
      </c>
      <c r="C1702" s="43" t="n">
        <f aca="false">-PERCENTILE(Prices_MTM!I1685:I1934,1-Inputs!$B$8)</f>
        <v>203825</v>
      </c>
      <c r="D1702" s="43" t="n">
        <f aca="false">NORMSINV(Inputs!$B$8)*STDEV(Prices_MTM!I1685:I1934)</f>
        <v>229089.708722466</v>
      </c>
      <c r="E1702" s="43" t="n">
        <f aca="false">-PERCENTILE(Prices_MTM!I1685:I1934,1-Inputs!$B$9)</f>
        <v>305020</v>
      </c>
      <c r="F1702" s="43" t="n">
        <f aca="false">NORMSINV(Inputs!$B$9)*STDEV(Prices_MTM!I1685:I1934)</f>
        <v>324005.946862814</v>
      </c>
      <c r="G1702" s="52" t="n">
        <f aca="false">IF(-B1702&gt;C1702,1,0)</f>
        <v>0</v>
      </c>
      <c r="H1702" s="52" t="n">
        <f aca="false">IF(-B1702&gt;D1702,1,0)</f>
        <v>0</v>
      </c>
      <c r="I1702" s="52" t="n">
        <f aca="false">IF(-B1702&gt;E1702,1,0)</f>
        <v>0</v>
      </c>
      <c r="J1702" s="52" t="n">
        <f aca="false">IF(-B1702&gt;F1702,1,0)</f>
        <v>0</v>
      </c>
    </row>
    <row r="1703" customFormat="false" ht="15" hidden="false" customHeight="false" outlineLevel="0" collapsed="false">
      <c r="A1703" s="51" t="n">
        <f aca="false">Prices_MTM!A1936</f>
        <v>40184</v>
      </c>
      <c r="B1703" s="43" t="n">
        <f aca="false">Prices_MTM!I1936</f>
        <v>94500.0000000007</v>
      </c>
      <c r="C1703" s="43" t="n">
        <f aca="false">-PERCENTILE(Prices_MTM!I1686:I1935,1-Inputs!$B$8)</f>
        <v>203825</v>
      </c>
      <c r="D1703" s="43" t="n">
        <f aca="false">NORMSINV(Inputs!$B$8)*STDEV(Prices_MTM!I1686:I1935)</f>
        <v>228888.200569063</v>
      </c>
      <c r="E1703" s="43" t="n">
        <f aca="false">-PERCENTILE(Prices_MTM!I1686:I1935,1-Inputs!$B$9)</f>
        <v>305020</v>
      </c>
      <c r="F1703" s="43" t="n">
        <f aca="false">NORMSINV(Inputs!$B$9)*STDEV(Prices_MTM!I1686:I1935)</f>
        <v>323720.95003599</v>
      </c>
      <c r="G1703" s="52" t="n">
        <f aca="false">IF(-B1703&gt;C1703,1,0)</f>
        <v>0</v>
      </c>
      <c r="H1703" s="52" t="n">
        <f aca="false">IF(-B1703&gt;D1703,1,0)</f>
        <v>0</v>
      </c>
      <c r="I1703" s="52" t="n">
        <f aca="false">IF(-B1703&gt;E1703,1,0)</f>
        <v>0</v>
      </c>
      <c r="J1703" s="52" t="n">
        <f aca="false">IF(-B1703&gt;F1703,1,0)</f>
        <v>0</v>
      </c>
    </row>
    <row r="1704" customFormat="false" ht="15" hidden="false" customHeight="false" outlineLevel="0" collapsed="false">
      <c r="A1704" s="51" t="n">
        <f aca="false">Prices_MTM!A1937</f>
        <v>40185</v>
      </c>
      <c r="B1704" s="43" t="n">
        <f aca="false">Prices_MTM!I1937</f>
        <v>-73500.0000000007</v>
      </c>
      <c r="C1704" s="43" t="n">
        <f aca="false">-PERCENTILE(Prices_MTM!I1687:I1936,1-Inputs!$B$8)</f>
        <v>203825</v>
      </c>
      <c r="D1704" s="43" t="n">
        <f aca="false">NORMSINV(Inputs!$B$8)*STDEV(Prices_MTM!I1687:I1936)</f>
        <v>228426.329944969</v>
      </c>
      <c r="E1704" s="43" t="n">
        <f aca="false">-PERCENTILE(Prices_MTM!I1687:I1936,1-Inputs!$B$9)</f>
        <v>305020</v>
      </c>
      <c r="F1704" s="43" t="n">
        <f aca="false">NORMSINV(Inputs!$B$9)*STDEV(Prices_MTM!I1687:I1936)</f>
        <v>323067.71759826</v>
      </c>
      <c r="G1704" s="52" t="n">
        <f aca="false">IF(-B1704&gt;C1704,1,0)</f>
        <v>0</v>
      </c>
      <c r="H1704" s="52" t="n">
        <f aca="false">IF(-B1704&gt;D1704,1,0)</f>
        <v>0</v>
      </c>
      <c r="I1704" s="52" t="n">
        <f aca="false">IF(-B1704&gt;E1704,1,0)</f>
        <v>0</v>
      </c>
      <c r="J1704" s="52" t="n">
        <f aca="false">IF(-B1704&gt;F1704,1,0)</f>
        <v>0</v>
      </c>
    </row>
    <row r="1705" customFormat="false" ht="15" hidden="false" customHeight="false" outlineLevel="0" collapsed="false">
      <c r="A1705" s="51" t="n">
        <f aca="false">Prices_MTM!A1938</f>
        <v>40186</v>
      </c>
      <c r="B1705" s="43" t="n">
        <f aca="false">Prices_MTM!I1938</f>
        <v>39499.9999999996</v>
      </c>
      <c r="C1705" s="43" t="n">
        <f aca="false">-PERCENTILE(Prices_MTM!I1688:I1937,1-Inputs!$B$8)</f>
        <v>194674.999999999</v>
      </c>
      <c r="D1705" s="43" t="n">
        <f aca="false">NORMSINV(Inputs!$B$8)*STDEV(Prices_MTM!I1688:I1937)</f>
        <v>223581.696102143</v>
      </c>
      <c r="E1705" s="43" t="n">
        <f aca="false">-PERCENTILE(Prices_MTM!I1688:I1937,1-Inputs!$B$9)</f>
        <v>278030</v>
      </c>
      <c r="F1705" s="43" t="n">
        <f aca="false">NORMSINV(Inputs!$B$9)*STDEV(Prices_MTM!I1688:I1937)</f>
        <v>316215.859502136</v>
      </c>
      <c r="G1705" s="52" t="n">
        <f aca="false">IF(-B1705&gt;C1705,1,0)</f>
        <v>0</v>
      </c>
      <c r="H1705" s="52" t="n">
        <f aca="false">IF(-B1705&gt;D1705,1,0)</f>
        <v>0</v>
      </c>
      <c r="I1705" s="52" t="n">
        <f aca="false">IF(-B1705&gt;E1705,1,0)</f>
        <v>0</v>
      </c>
      <c r="J1705" s="52" t="n">
        <f aca="false">IF(-B1705&gt;F1705,1,0)</f>
        <v>0</v>
      </c>
    </row>
    <row r="1706" customFormat="false" ht="15" hidden="false" customHeight="false" outlineLevel="0" collapsed="false">
      <c r="A1706" s="51" t="n">
        <f aca="false">Prices_MTM!A1939</f>
        <v>40189</v>
      </c>
      <c r="B1706" s="43" t="n">
        <f aca="false">Prices_MTM!I1939</f>
        <v>-23999.9999999988</v>
      </c>
      <c r="C1706" s="43" t="n">
        <f aca="false">-PERCENTILE(Prices_MTM!I1689:I1938,1-Inputs!$B$8)</f>
        <v>194674.999999999</v>
      </c>
      <c r="D1706" s="43" t="n">
        <f aca="false">NORMSINV(Inputs!$B$8)*STDEV(Prices_MTM!I1689:I1938)</f>
        <v>223547.171708499</v>
      </c>
      <c r="E1706" s="43" t="n">
        <f aca="false">-PERCENTILE(Prices_MTM!I1689:I1938,1-Inputs!$B$9)</f>
        <v>278030</v>
      </c>
      <c r="F1706" s="43" t="n">
        <f aca="false">NORMSINV(Inputs!$B$9)*STDEV(Prices_MTM!I1689:I1938)</f>
        <v>316167.030993362</v>
      </c>
      <c r="G1706" s="52" t="n">
        <f aca="false">IF(-B1706&gt;C1706,1,0)</f>
        <v>0</v>
      </c>
      <c r="H1706" s="52" t="n">
        <f aca="false">IF(-B1706&gt;D1706,1,0)</f>
        <v>0</v>
      </c>
      <c r="I1706" s="52" t="n">
        <f aca="false">IF(-B1706&gt;E1706,1,0)</f>
        <v>0</v>
      </c>
      <c r="J1706" s="52" t="n">
        <f aca="false">IF(-B1706&gt;F1706,1,0)</f>
        <v>0</v>
      </c>
    </row>
    <row r="1707" customFormat="false" ht="15" hidden="false" customHeight="false" outlineLevel="0" collapsed="false">
      <c r="A1707" s="51" t="n">
        <f aca="false">Prices_MTM!A1940</f>
        <v>40190</v>
      </c>
      <c r="B1707" s="43" t="n">
        <f aca="false">Prices_MTM!I1940</f>
        <v>-137000</v>
      </c>
      <c r="C1707" s="43" t="n">
        <f aca="false">-PERCENTILE(Prices_MTM!I1690:I1939,1-Inputs!$B$8)</f>
        <v>194674.999999999</v>
      </c>
      <c r="D1707" s="43" t="n">
        <f aca="false">NORMSINV(Inputs!$B$8)*STDEV(Prices_MTM!I1690:I1939)</f>
        <v>223425.549375149</v>
      </c>
      <c r="E1707" s="43" t="n">
        <f aca="false">-PERCENTILE(Prices_MTM!I1690:I1939,1-Inputs!$B$9)</f>
        <v>278030</v>
      </c>
      <c r="F1707" s="43" t="n">
        <f aca="false">NORMSINV(Inputs!$B$9)*STDEV(Prices_MTM!I1690:I1939)</f>
        <v>315995.018206335</v>
      </c>
      <c r="G1707" s="52" t="n">
        <f aca="false">IF(-B1707&gt;C1707,1,0)</f>
        <v>0</v>
      </c>
      <c r="H1707" s="52" t="n">
        <f aca="false">IF(-B1707&gt;D1707,1,0)</f>
        <v>0</v>
      </c>
      <c r="I1707" s="52" t="n">
        <f aca="false">IF(-B1707&gt;E1707,1,0)</f>
        <v>0</v>
      </c>
      <c r="J1707" s="52" t="n">
        <f aca="false">IF(-B1707&gt;F1707,1,0)</f>
        <v>0</v>
      </c>
    </row>
    <row r="1708" customFormat="false" ht="15" hidden="false" customHeight="false" outlineLevel="0" collapsed="false">
      <c r="A1708" s="51" t="n">
        <f aca="false">Prices_MTM!A1941</f>
        <v>40191</v>
      </c>
      <c r="B1708" s="43" t="n">
        <f aca="false">Prices_MTM!I1941</f>
        <v>-22500.0000000008</v>
      </c>
      <c r="C1708" s="43" t="n">
        <f aca="false">-PERCENTILE(Prices_MTM!I1691:I1940,1-Inputs!$B$8)</f>
        <v>184049.999999999</v>
      </c>
      <c r="D1708" s="43" t="n">
        <f aca="false">NORMSINV(Inputs!$B$8)*STDEV(Prices_MTM!I1691:I1940)</f>
        <v>222551.549791483</v>
      </c>
      <c r="E1708" s="43" t="n">
        <f aca="false">-PERCENTILE(Prices_MTM!I1691:I1940,1-Inputs!$B$9)</f>
        <v>278030</v>
      </c>
      <c r="F1708" s="43" t="n">
        <f aca="false">NORMSINV(Inputs!$B$9)*STDEV(Prices_MTM!I1691:I1940)</f>
        <v>314758.903916249</v>
      </c>
      <c r="G1708" s="52" t="n">
        <f aca="false">IF(-B1708&gt;C1708,1,0)</f>
        <v>0</v>
      </c>
      <c r="H1708" s="52" t="n">
        <f aca="false">IF(-B1708&gt;D1708,1,0)</f>
        <v>0</v>
      </c>
      <c r="I1708" s="52" t="n">
        <f aca="false">IF(-B1708&gt;E1708,1,0)</f>
        <v>0</v>
      </c>
      <c r="J1708" s="52" t="n">
        <f aca="false">IF(-B1708&gt;F1708,1,0)</f>
        <v>0</v>
      </c>
    </row>
    <row r="1709" customFormat="false" ht="15" hidden="false" customHeight="false" outlineLevel="0" collapsed="false">
      <c r="A1709" s="51" t="n">
        <f aca="false">Prices_MTM!A1942</f>
        <v>40192</v>
      </c>
      <c r="B1709" s="43" t="n">
        <f aca="false">Prices_MTM!I1942</f>
        <v>-33000.0000000005</v>
      </c>
      <c r="C1709" s="43" t="n">
        <f aca="false">-PERCENTILE(Prices_MTM!I1692:I1941,1-Inputs!$B$8)</f>
        <v>184049.999999999</v>
      </c>
      <c r="D1709" s="43" t="n">
        <f aca="false">NORMSINV(Inputs!$B$8)*STDEV(Prices_MTM!I1692:I1941)</f>
        <v>222296.173666434</v>
      </c>
      <c r="E1709" s="43" t="n">
        <f aca="false">-PERCENTILE(Prices_MTM!I1692:I1941,1-Inputs!$B$9)</f>
        <v>278030</v>
      </c>
      <c r="F1709" s="43" t="n">
        <f aca="false">NORMSINV(Inputs!$B$9)*STDEV(Prices_MTM!I1692:I1941)</f>
        <v>314397.72058914</v>
      </c>
      <c r="G1709" s="52" t="n">
        <f aca="false">IF(-B1709&gt;C1709,1,0)</f>
        <v>0</v>
      </c>
      <c r="H1709" s="52" t="n">
        <f aca="false">IF(-B1709&gt;D1709,1,0)</f>
        <v>0</v>
      </c>
      <c r="I1709" s="52" t="n">
        <f aca="false">IF(-B1709&gt;E1709,1,0)</f>
        <v>0</v>
      </c>
      <c r="J1709" s="52" t="n">
        <f aca="false">IF(-B1709&gt;F1709,1,0)</f>
        <v>0</v>
      </c>
    </row>
    <row r="1710" customFormat="false" ht="15" hidden="false" customHeight="false" outlineLevel="0" collapsed="false">
      <c r="A1710" s="51" t="n">
        <f aca="false">Prices_MTM!A1943</f>
        <v>40193</v>
      </c>
      <c r="B1710" s="43" t="n">
        <f aca="false">Prices_MTM!I1943</f>
        <v>-101000</v>
      </c>
      <c r="C1710" s="43" t="n">
        <f aca="false">-PERCENTILE(Prices_MTM!I1693:I1942,1-Inputs!$B$8)</f>
        <v>184049.999999999</v>
      </c>
      <c r="D1710" s="43" t="n">
        <f aca="false">NORMSINV(Inputs!$B$8)*STDEV(Prices_MTM!I1693:I1942)</f>
        <v>222340.330958798</v>
      </c>
      <c r="E1710" s="43" t="n">
        <f aca="false">-PERCENTILE(Prices_MTM!I1693:I1942,1-Inputs!$B$9)</f>
        <v>278030</v>
      </c>
      <c r="F1710" s="43" t="n">
        <f aca="false">NORMSINV(Inputs!$B$9)*STDEV(Prices_MTM!I1693:I1942)</f>
        <v>314460.173090403</v>
      </c>
      <c r="G1710" s="52" t="n">
        <f aca="false">IF(-B1710&gt;C1710,1,0)</f>
        <v>0</v>
      </c>
      <c r="H1710" s="52" t="n">
        <f aca="false">IF(-B1710&gt;D1710,1,0)</f>
        <v>0</v>
      </c>
      <c r="I1710" s="52" t="n">
        <f aca="false">IF(-B1710&gt;E1710,1,0)</f>
        <v>0</v>
      </c>
      <c r="J1710" s="52" t="n">
        <f aca="false">IF(-B1710&gt;F1710,1,0)</f>
        <v>0</v>
      </c>
    </row>
    <row r="1711" customFormat="false" ht="15" hidden="false" customHeight="false" outlineLevel="0" collapsed="false">
      <c r="A1711" s="51" t="n">
        <f aca="false">Prices_MTM!A1944</f>
        <v>40197</v>
      </c>
      <c r="B1711" s="43" t="n">
        <f aca="false">Prices_MTM!I1944</f>
        <v>185500</v>
      </c>
      <c r="C1711" s="43" t="n">
        <f aca="false">-PERCENTILE(Prices_MTM!I1694:I1943,1-Inputs!$B$8)</f>
        <v>183050</v>
      </c>
      <c r="D1711" s="43" t="n">
        <f aca="false">NORMSINV(Inputs!$B$8)*STDEV(Prices_MTM!I1694:I1943)</f>
        <v>221516.087012728</v>
      </c>
      <c r="E1711" s="43" t="n">
        <f aca="false">-PERCENTILE(Prices_MTM!I1694:I1943,1-Inputs!$B$9)</f>
        <v>278030</v>
      </c>
      <c r="F1711" s="43" t="n">
        <f aca="false">NORMSINV(Inputs!$B$9)*STDEV(Prices_MTM!I1694:I1943)</f>
        <v>313294.429148078</v>
      </c>
      <c r="G1711" s="52" t="n">
        <f aca="false">IF(-B1711&gt;C1711,1,0)</f>
        <v>0</v>
      </c>
      <c r="H1711" s="52" t="n">
        <f aca="false">IF(-B1711&gt;D1711,1,0)</f>
        <v>0</v>
      </c>
      <c r="I1711" s="52" t="n">
        <f aca="false">IF(-B1711&gt;E1711,1,0)</f>
        <v>0</v>
      </c>
      <c r="J1711" s="52" t="n">
        <f aca="false">IF(-B1711&gt;F1711,1,0)</f>
        <v>0</v>
      </c>
    </row>
    <row r="1712" customFormat="false" ht="15" hidden="false" customHeight="false" outlineLevel="0" collapsed="false">
      <c r="A1712" s="51" t="n">
        <f aca="false">Prices_MTM!A1945</f>
        <v>40198</v>
      </c>
      <c r="B1712" s="43" t="n">
        <f aca="false">Prices_MTM!I1945</f>
        <v>-151500</v>
      </c>
      <c r="C1712" s="43" t="n">
        <f aca="false">-PERCENTILE(Prices_MTM!I1695:I1944,1-Inputs!$B$8)</f>
        <v>183050</v>
      </c>
      <c r="D1712" s="43" t="n">
        <f aca="false">NORMSINV(Inputs!$B$8)*STDEV(Prices_MTM!I1695:I1944)</f>
        <v>222149.990296505</v>
      </c>
      <c r="E1712" s="43" t="n">
        <f aca="false">-PERCENTILE(Prices_MTM!I1695:I1944,1-Inputs!$B$9)</f>
        <v>278030</v>
      </c>
      <c r="F1712" s="43" t="n">
        <f aca="false">NORMSINV(Inputs!$B$9)*STDEV(Prices_MTM!I1695:I1944)</f>
        <v>314190.970659369</v>
      </c>
      <c r="G1712" s="52" t="n">
        <f aca="false">IF(-B1712&gt;C1712,1,0)</f>
        <v>0</v>
      </c>
      <c r="H1712" s="52" t="n">
        <f aca="false">IF(-B1712&gt;D1712,1,0)</f>
        <v>0</v>
      </c>
      <c r="I1712" s="52" t="n">
        <f aca="false">IF(-B1712&gt;E1712,1,0)</f>
        <v>0</v>
      </c>
      <c r="J1712" s="52" t="n">
        <f aca="false">IF(-B1712&gt;F1712,1,0)</f>
        <v>0</v>
      </c>
    </row>
    <row r="1713" customFormat="false" ht="15" hidden="false" customHeight="false" outlineLevel="0" collapsed="false">
      <c r="A1713" s="51" t="n">
        <f aca="false">Prices_MTM!A1946</f>
        <v>40199</v>
      </c>
      <c r="B1713" s="43" t="n">
        <f aca="false">Prices_MTM!I1946</f>
        <v>-109999.999999999</v>
      </c>
      <c r="C1713" s="43" t="n">
        <f aca="false">-PERCENTILE(Prices_MTM!I1696:I1945,1-Inputs!$B$8)</f>
        <v>183050</v>
      </c>
      <c r="D1713" s="43" t="n">
        <f aca="false">NORMSINV(Inputs!$B$8)*STDEV(Prices_MTM!I1696:I1945)</f>
        <v>218461.702712713</v>
      </c>
      <c r="E1713" s="43" t="n">
        <f aca="false">-PERCENTILE(Prices_MTM!I1696:I1945,1-Inputs!$B$9)</f>
        <v>278030</v>
      </c>
      <c r="F1713" s="43" t="n">
        <f aca="false">NORMSINV(Inputs!$B$9)*STDEV(Prices_MTM!I1696:I1945)</f>
        <v>308974.555144448</v>
      </c>
      <c r="G1713" s="52" t="n">
        <f aca="false">IF(-B1713&gt;C1713,1,0)</f>
        <v>0</v>
      </c>
      <c r="H1713" s="52" t="n">
        <f aca="false">IF(-B1713&gt;D1713,1,0)</f>
        <v>0</v>
      </c>
      <c r="I1713" s="52" t="n">
        <f aca="false">IF(-B1713&gt;E1713,1,0)</f>
        <v>0</v>
      </c>
      <c r="J1713" s="52" t="n">
        <f aca="false">IF(-B1713&gt;F1713,1,0)</f>
        <v>0</v>
      </c>
    </row>
    <row r="1714" customFormat="false" ht="15" hidden="false" customHeight="false" outlineLevel="0" collapsed="false">
      <c r="A1714" s="51" t="n">
        <f aca="false">Prices_MTM!A1947</f>
        <v>40200</v>
      </c>
      <c r="B1714" s="43" t="n">
        <f aca="false">Prices_MTM!I1947</f>
        <v>-89000.0000000008</v>
      </c>
      <c r="C1714" s="43" t="n">
        <f aca="false">-PERCENTILE(Prices_MTM!I1697:I1946,1-Inputs!$B$8)</f>
        <v>183050</v>
      </c>
      <c r="D1714" s="43" t="n">
        <f aca="false">NORMSINV(Inputs!$B$8)*STDEV(Prices_MTM!I1697:I1946)</f>
        <v>213547.964446611</v>
      </c>
      <c r="E1714" s="43" t="n">
        <f aca="false">-PERCENTILE(Prices_MTM!I1697:I1946,1-Inputs!$B$9)</f>
        <v>278030</v>
      </c>
      <c r="F1714" s="43" t="n">
        <f aca="false">NORMSINV(Inputs!$B$9)*STDEV(Prices_MTM!I1697:I1946)</f>
        <v>302024.961343736</v>
      </c>
      <c r="G1714" s="52" t="n">
        <f aca="false">IF(-B1714&gt;C1714,1,0)</f>
        <v>0</v>
      </c>
      <c r="H1714" s="52" t="n">
        <f aca="false">IF(-B1714&gt;D1714,1,0)</f>
        <v>0</v>
      </c>
      <c r="I1714" s="52" t="n">
        <f aca="false">IF(-B1714&gt;E1714,1,0)</f>
        <v>0</v>
      </c>
      <c r="J1714" s="52" t="n">
        <f aca="false">IF(-B1714&gt;F1714,1,0)</f>
        <v>0</v>
      </c>
    </row>
    <row r="1715" customFormat="false" ht="15" hidden="false" customHeight="false" outlineLevel="0" collapsed="false">
      <c r="A1715" s="51" t="n">
        <f aca="false">Prices_MTM!A1948</f>
        <v>40203</v>
      </c>
      <c r="B1715" s="43" t="n">
        <f aca="false">Prices_MTM!I1948</f>
        <v>92500.0000000004</v>
      </c>
      <c r="C1715" s="43" t="n">
        <f aca="false">-PERCENTILE(Prices_MTM!I1698:I1947,1-Inputs!$B$8)</f>
        <v>183050</v>
      </c>
      <c r="D1715" s="43" t="n">
        <f aca="false">NORMSINV(Inputs!$B$8)*STDEV(Prices_MTM!I1698:I1947)</f>
        <v>213164.219563966</v>
      </c>
      <c r="E1715" s="43" t="n">
        <f aca="false">-PERCENTILE(Prices_MTM!I1698:I1947,1-Inputs!$B$9)</f>
        <v>278030</v>
      </c>
      <c r="F1715" s="43" t="n">
        <f aca="false">NORMSINV(Inputs!$B$9)*STDEV(Prices_MTM!I1698:I1947)</f>
        <v>301482.223633043</v>
      </c>
      <c r="G1715" s="52" t="n">
        <f aca="false">IF(-B1715&gt;C1715,1,0)</f>
        <v>0</v>
      </c>
      <c r="H1715" s="52" t="n">
        <f aca="false">IF(-B1715&gt;D1715,1,0)</f>
        <v>0</v>
      </c>
      <c r="I1715" s="52" t="n">
        <f aca="false">IF(-B1715&gt;E1715,1,0)</f>
        <v>0</v>
      </c>
      <c r="J1715" s="52" t="n">
        <f aca="false">IF(-B1715&gt;F1715,1,0)</f>
        <v>0</v>
      </c>
    </row>
    <row r="1716" customFormat="false" ht="15" hidden="false" customHeight="false" outlineLevel="0" collapsed="false">
      <c r="A1716" s="51" t="n">
        <f aca="false">Prices_MTM!A1949</f>
        <v>40204</v>
      </c>
      <c r="B1716" s="43" t="n">
        <f aca="false">Prices_MTM!I1949</f>
        <v>-45499.9999999998</v>
      </c>
      <c r="C1716" s="43" t="n">
        <f aca="false">-PERCENTILE(Prices_MTM!I1699:I1948,1-Inputs!$B$8)</f>
        <v>183050</v>
      </c>
      <c r="D1716" s="43" t="n">
        <f aca="false">NORMSINV(Inputs!$B$8)*STDEV(Prices_MTM!I1699:I1948)</f>
        <v>211916.775653816</v>
      </c>
      <c r="E1716" s="43" t="n">
        <f aca="false">-PERCENTILE(Prices_MTM!I1699:I1948,1-Inputs!$B$9)</f>
        <v>278030</v>
      </c>
      <c r="F1716" s="43" t="n">
        <f aca="false">NORMSINV(Inputs!$B$9)*STDEV(Prices_MTM!I1699:I1948)</f>
        <v>299717.939905414</v>
      </c>
      <c r="G1716" s="52" t="n">
        <f aca="false">IF(-B1716&gt;C1716,1,0)</f>
        <v>0</v>
      </c>
      <c r="H1716" s="52" t="n">
        <f aca="false">IF(-B1716&gt;D1716,1,0)</f>
        <v>0</v>
      </c>
      <c r="I1716" s="52" t="n">
        <f aca="false">IF(-B1716&gt;E1716,1,0)</f>
        <v>0</v>
      </c>
      <c r="J1716" s="52" t="n">
        <f aca="false">IF(-B1716&gt;F1716,1,0)</f>
        <v>0</v>
      </c>
    </row>
    <row r="1717" customFormat="false" ht="15" hidden="false" customHeight="false" outlineLevel="0" collapsed="false">
      <c r="A1717" s="51" t="n">
        <f aca="false">Prices_MTM!A1950</f>
        <v>40205</v>
      </c>
      <c r="B1717" s="43" t="n">
        <f aca="false">Prices_MTM!I1950</f>
        <v>-109000</v>
      </c>
      <c r="C1717" s="43" t="n">
        <f aca="false">-PERCENTILE(Prices_MTM!I1700:I1949,1-Inputs!$B$8)</f>
        <v>183050</v>
      </c>
      <c r="D1717" s="43" t="n">
        <f aca="false">NORMSINV(Inputs!$B$8)*STDEV(Prices_MTM!I1700:I1949)</f>
        <v>211665.217783504</v>
      </c>
      <c r="E1717" s="43" t="n">
        <f aca="false">-PERCENTILE(Prices_MTM!I1700:I1949,1-Inputs!$B$9)</f>
        <v>278030</v>
      </c>
      <c r="F1717" s="43" t="n">
        <f aca="false">NORMSINV(Inputs!$B$9)*STDEV(Prices_MTM!I1700:I1949)</f>
        <v>299362.156808847</v>
      </c>
      <c r="G1717" s="52" t="n">
        <f aca="false">IF(-B1717&gt;C1717,1,0)</f>
        <v>0</v>
      </c>
      <c r="H1717" s="52" t="n">
        <f aca="false">IF(-B1717&gt;D1717,1,0)</f>
        <v>0</v>
      </c>
      <c r="I1717" s="52" t="n">
        <f aca="false">IF(-B1717&gt;E1717,1,0)</f>
        <v>0</v>
      </c>
      <c r="J1717" s="52" t="n">
        <f aca="false">IF(-B1717&gt;F1717,1,0)</f>
        <v>0</v>
      </c>
    </row>
    <row r="1718" customFormat="false" ht="15" hidden="false" customHeight="false" outlineLevel="0" collapsed="false">
      <c r="A1718" s="51" t="n">
        <f aca="false">Prices_MTM!A1951</f>
        <v>40206</v>
      </c>
      <c r="B1718" s="43" t="n">
        <f aca="false">Prices_MTM!I1951</f>
        <v>103000</v>
      </c>
      <c r="C1718" s="43" t="n">
        <f aca="false">-PERCENTILE(Prices_MTM!I1701:I1950,1-Inputs!$B$8)</f>
        <v>182050</v>
      </c>
      <c r="D1718" s="43" t="n">
        <f aca="false">NORMSINV(Inputs!$B$8)*STDEV(Prices_MTM!I1701:I1950)</f>
        <v>210617.107412368</v>
      </c>
      <c r="E1718" s="43" t="n">
        <f aca="false">-PERCENTILE(Prices_MTM!I1701:I1950,1-Inputs!$B$9)</f>
        <v>278030</v>
      </c>
      <c r="F1718" s="43" t="n">
        <f aca="false">NORMSINV(Inputs!$B$9)*STDEV(Prices_MTM!I1701:I1950)</f>
        <v>297879.794309412</v>
      </c>
      <c r="G1718" s="52" t="n">
        <f aca="false">IF(-B1718&gt;C1718,1,0)</f>
        <v>0</v>
      </c>
      <c r="H1718" s="52" t="n">
        <f aca="false">IF(-B1718&gt;D1718,1,0)</f>
        <v>0</v>
      </c>
      <c r="I1718" s="52" t="n">
        <f aca="false">IF(-B1718&gt;E1718,1,0)</f>
        <v>0</v>
      </c>
      <c r="J1718" s="52" t="n">
        <f aca="false">IF(-B1718&gt;F1718,1,0)</f>
        <v>0</v>
      </c>
    </row>
    <row r="1719" customFormat="false" ht="15" hidden="false" customHeight="false" outlineLevel="0" collapsed="false">
      <c r="A1719" s="51" t="n">
        <f aca="false">Prices_MTM!A1952</f>
        <v>40207</v>
      </c>
      <c r="B1719" s="43" t="n">
        <f aca="false">Prices_MTM!I1952</f>
        <v>-104500.000000001</v>
      </c>
      <c r="C1719" s="43" t="n">
        <f aca="false">-PERCENTILE(Prices_MTM!I1702:I1951,1-Inputs!$B$8)</f>
        <v>182050</v>
      </c>
      <c r="D1719" s="43" t="n">
        <f aca="false">NORMSINV(Inputs!$B$8)*STDEV(Prices_MTM!I1702:I1951)</f>
        <v>210831.704812274</v>
      </c>
      <c r="E1719" s="43" t="n">
        <f aca="false">-PERCENTILE(Prices_MTM!I1702:I1951,1-Inputs!$B$9)</f>
        <v>278030</v>
      </c>
      <c r="F1719" s="43" t="n">
        <f aca="false">NORMSINV(Inputs!$B$9)*STDEV(Prices_MTM!I1702:I1951)</f>
        <v>298183.303507353</v>
      </c>
      <c r="G1719" s="52" t="n">
        <f aca="false">IF(-B1719&gt;C1719,1,0)</f>
        <v>0</v>
      </c>
      <c r="H1719" s="52" t="n">
        <f aca="false">IF(-B1719&gt;D1719,1,0)</f>
        <v>0</v>
      </c>
      <c r="I1719" s="52" t="n">
        <f aca="false">IF(-B1719&gt;E1719,1,0)</f>
        <v>0</v>
      </c>
      <c r="J1719" s="52" t="n">
        <f aca="false">IF(-B1719&gt;F1719,1,0)</f>
        <v>0</v>
      </c>
    </row>
    <row r="1720" customFormat="false" ht="15" hidden="false" customHeight="false" outlineLevel="0" collapsed="false">
      <c r="A1720" s="51" t="n">
        <f aca="false">Prices_MTM!A1953</f>
        <v>40210</v>
      </c>
      <c r="B1720" s="43" t="n">
        <f aca="false">Prices_MTM!I1953</f>
        <v>137000</v>
      </c>
      <c r="C1720" s="43" t="n">
        <f aca="false">-PERCENTILE(Prices_MTM!I1703:I1952,1-Inputs!$B$8)</f>
        <v>182050</v>
      </c>
      <c r="D1720" s="43" t="n">
        <f aca="false">NORMSINV(Inputs!$B$8)*STDEV(Prices_MTM!I1703:I1952)</f>
        <v>211037.972542365</v>
      </c>
      <c r="E1720" s="43" t="n">
        <f aca="false">-PERCENTILE(Prices_MTM!I1703:I1952,1-Inputs!$B$9)</f>
        <v>278030</v>
      </c>
      <c r="F1720" s="43" t="n">
        <f aca="false">NORMSINV(Inputs!$B$9)*STDEV(Prices_MTM!I1703:I1952)</f>
        <v>298475.031894314</v>
      </c>
      <c r="G1720" s="52" t="n">
        <f aca="false">IF(-B1720&gt;C1720,1,0)</f>
        <v>0</v>
      </c>
      <c r="H1720" s="52" t="n">
        <f aca="false">IF(-B1720&gt;D1720,1,0)</f>
        <v>0</v>
      </c>
      <c r="I1720" s="52" t="n">
        <f aca="false">IF(-B1720&gt;E1720,1,0)</f>
        <v>0</v>
      </c>
      <c r="J1720" s="52" t="n">
        <f aca="false">IF(-B1720&gt;F1720,1,0)</f>
        <v>0</v>
      </c>
    </row>
    <row r="1721" customFormat="false" ht="15" hidden="false" customHeight="false" outlineLevel="0" collapsed="false">
      <c r="A1721" s="51" t="n">
        <f aca="false">Prices_MTM!A1954</f>
        <v>40211</v>
      </c>
      <c r="B1721" s="43" t="n">
        <f aca="false">Prices_MTM!I1954</f>
        <v>162000</v>
      </c>
      <c r="C1721" s="43" t="n">
        <f aca="false">-PERCENTILE(Prices_MTM!I1704:I1953,1-Inputs!$B$8)</f>
        <v>182050</v>
      </c>
      <c r="D1721" s="43" t="n">
        <f aca="false">NORMSINV(Inputs!$B$8)*STDEV(Prices_MTM!I1704:I1953)</f>
        <v>211420.680579924</v>
      </c>
      <c r="E1721" s="43" t="n">
        <f aca="false">-PERCENTILE(Prices_MTM!I1704:I1953,1-Inputs!$B$9)</f>
        <v>278030</v>
      </c>
      <c r="F1721" s="43" t="n">
        <f aca="false">NORMSINV(Inputs!$B$9)*STDEV(Prices_MTM!I1704:I1953)</f>
        <v>299016.303175216</v>
      </c>
      <c r="G1721" s="52" t="n">
        <f aca="false">IF(-B1721&gt;C1721,1,0)</f>
        <v>0</v>
      </c>
      <c r="H1721" s="52" t="n">
        <f aca="false">IF(-B1721&gt;D1721,1,0)</f>
        <v>0</v>
      </c>
      <c r="I1721" s="52" t="n">
        <f aca="false">IF(-B1721&gt;E1721,1,0)</f>
        <v>0</v>
      </c>
      <c r="J1721" s="52" t="n">
        <f aca="false">IF(-B1721&gt;F1721,1,0)</f>
        <v>0</v>
      </c>
    </row>
    <row r="1722" customFormat="false" ht="15" hidden="false" customHeight="false" outlineLevel="0" collapsed="false">
      <c r="A1722" s="51" t="n">
        <f aca="false">Prices_MTM!A1955</f>
        <v>40212</v>
      </c>
      <c r="B1722" s="43" t="n">
        <f aca="false">Prices_MTM!I1955</f>
        <v>-116500</v>
      </c>
      <c r="C1722" s="43" t="n">
        <f aca="false">-PERCENTILE(Prices_MTM!I1705:I1954,1-Inputs!$B$8)</f>
        <v>182050</v>
      </c>
      <c r="D1722" s="43" t="n">
        <f aca="false">NORMSINV(Inputs!$B$8)*STDEV(Prices_MTM!I1705:I1954)</f>
        <v>212024.777412768</v>
      </c>
      <c r="E1722" s="43" t="n">
        <f aca="false">-PERCENTILE(Prices_MTM!I1705:I1954,1-Inputs!$B$9)</f>
        <v>278030</v>
      </c>
      <c r="F1722" s="43" t="n">
        <f aca="false">NORMSINV(Inputs!$B$9)*STDEV(Prices_MTM!I1705:I1954)</f>
        <v>299870.688854144</v>
      </c>
      <c r="G1722" s="52" t="n">
        <f aca="false">IF(-B1722&gt;C1722,1,0)</f>
        <v>0</v>
      </c>
      <c r="H1722" s="52" t="n">
        <f aca="false">IF(-B1722&gt;D1722,1,0)</f>
        <v>0</v>
      </c>
      <c r="I1722" s="52" t="n">
        <f aca="false">IF(-B1722&gt;E1722,1,0)</f>
        <v>0</v>
      </c>
      <c r="J1722" s="52" t="n">
        <f aca="false">IF(-B1722&gt;F1722,1,0)</f>
        <v>0</v>
      </c>
    </row>
    <row r="1723" customFormat="false" ht="15" hidden="false" customHeight="false" outlineLevel="0" collapsed="false">
      <c r="A1723" s="51" t="n">
        <f aca="false">Prices_MTM!A1956</f>
        <v>40213</v>
      </c>
      <c r="B1723" s="43" t="n">
        <f aca="false">Prices_MTM!I1956</f>
        <v>-159500</v>
      </c>
      <c r="C1723" s="43" t="n">
        <f aca="false">-PERCENTILE(Prices_MTM!I1706:I1955,1-Inputs!$B$8)</f>
        <v>182050</v>
      </c>
      <c r="D1723" s="43" t="n">
        <f aca="false">NORMSINV(Inputs!$B$8)*STDEV(Prices_MTM!I1706:I1955)</f>
        <v>212311.913195898</v>
      </c>
      <c r="E1723" s="43" t="n">
        <f aca="false">-PERCENTILE(Prices_MTM!I1706:I1955,1-Inputs!$B$9)</f>
        <v>278030</v>
      </c>
      <c r="F1723" s="43" t="n">
        <f aca="false">NORMSINV(Inputs!$B$9)*STDEV(Prices_MTM!I1706:I1955)</f>
        <v>300276.79047176</v>
      </c>
      <c r="G1723" s="52" t="n">
        <f aca="false">IF(-B1723&gt;C1723,1,0)</f>
        <v>0</v>
      </c>
      <c r="H1723" s="52" t="n">
        <f aca="false">IF(-B1723&gt;D1723,1,0)</f>
        <v>0</v>
      </c>
      <c r="I1723" s="52" t="n">
        <f aca="false">IF(-B1723&gt;E1723,1,0)</f>
        <v>0</v>
      </c>
      <c r="J1723" s="52" t="n">
        <f aca="false">IF(-B1723&gt;F1723,1,0)</f>
        <v>0</v>
      </c>
    </row>
    <row r="1724" customFormat="false" ht="15" hidden="false" customHeight="false" outlineLevel="0" collapsed="false">
      <c r="A1724" s="51" t="n">
        <f aca="false">Prices_MTM!A1957</f>
        <v>40214</v>
      </c>
      <c r="B1724" s="43" t="n">
        <f aca="false">Prices_MTM!I1957</f>
        <v>-138499.999999999</v>
      </c>
      <c r="C1724" s="43" t="n">
        <f aca="false">-PERCENTILE(Prices_MTM!I1707:I1956,1-Inputs!$B$8)</f>
        <v>182050</v>
      </c>
      <c r="D1724" s="43" t="n">
        <f aca="false">NORMSINV(Inputs!$B$8)*STDEV(Prices_MTM!I1707:I1956)</f>
        <v>212799.890583521</v>
      </c>
      <c r="E1724" s="43" t="n">
        <f aca="false">-PERCENTILE(Prices_MTM!I1707:I1956,1-Inputs!$B$9)</f>
        <v>278030</v>
      </c>
      <c r="F1724" s="43" t="n">
        <f aca="false">NORMSINV(Inputs!$B$9)*STDEV(Prices_MTM!I1707:I1956)</f>
        <v>300966.946203355</v>
      </c>
      <c r="G1724" s="52" t="n">
        <f aca="false">IF(-B1724&gt;C1724,1,0)</f>
        <v>0</v>
      </c>
      <c r="H1724" s="52" t="n">
        <f aca="false">IF(-B1724&gt;D1724,1,0)</f>
        <v>0</v>
      </c>
      <c r="I1724" s="52" t="n">
        <f aca="false">IF(-B1724&gt;E1724,1,0)</f>
        <v>0</v>
      </c>
      <c r="J1724" s="52" t="n">
        <f aca="false">IF(-B1724&gt;F1724,1,0)</f>
        <v>0</v>
      </c>
    </row>
    <row r="1725" customFormat="false" ht="15" hidden="false" customHeight="false" outlineLevel="0" collapsed="false">
      <c r="A1725" s="51" t="n">
        <f aca="false">Prices_MTM!A1958</f>
        <v>40217</v>
      </c>
      <c r="B1725" s="43" t="n">
        <f aca="false">Prices_MTM!I1958</f>
        <v>96499.9999999996</v>
      </c>
      <c r="C1725" s="43" t="n">
        <f aca="false">-PERCENTILE(Prices_MTM!I1708:I1957,1-Inputs!$B$8)</f>
        <v>182050</v>
      </c>
      <c r="D1725" s="43" t="n">
        <f aca="false">NORMSINV(Inputs!$B$8)*STDEV(Prices_MTM!I1708:I1957)</f>
        <v>213220.497830782</v>
      </c>
      <c r="E1725" s="43" t="n">
        <f aca="false">-PERCENTILE(Prices_MTM!I1708:I1957,1-Inputs!$B$9)</f>
        <v>278030</v>
      </c>
      <c r="F1725" s="43" t="n">
        <f aca="false">NORMSINV(Inputs!$B$9)*STDEV(Prices_MTM!I1708:I1957)</f>
        <v>301561.819059784</v>
      </c>
      <c r="G1725" s="52" t="n">
        <f aca="false">IF(-B1725&gt;C1725,1,0)</f>
        <v>0</v>
      </c>
      <c r="H1725" s="52" t="n">
        <f aca="false">IF(-B1725&gt;D1725,1,0)</f>
        <v>0</v>
      </c>
      <c r="I1725" s="52" t="n">
        <f aca="false">IF(-B1725&gt;E1725,1,0)</f>
        <v>0</v>
      </c>
      <c r="J1725" s="52" t="n">
        <f aca="false">IF(-B1725&gt;F1725,1,0)</f>
        <v>0</v>
      </c>
    </row>
    <row r="1726" customFormat="false" ht="15" hidden="false" customHeight="false" outlineLevel="0" collapsed="false">
      <c r="A1726" s="51" t="n">
        <f aca="false">Prices_MTM!A1959</f>
        <v>40218</v>
      </c>
      <c r="B1726" s="43" t="n">
        <f aca="false">Prices_MTM!I1959</f>
        <v>144999.999999999</v>
      </c>
      <c r="C1726" s="43" t="n">
        <f aca="false">-PERCENTILE(Prices_MTM!I1709:I1958,1-Inputs!$B$8)</f>
        <v>182050</v>
      </c>
      <c r="D1726" s="43" t="n">
        <f aca="false">NORMSINV(Inputs!$B$8)*STDEV(Prices_MTM!I1709:I1958)</f>
        <v>213014.628375965</v>
      </c>
      <c r="E1726" s="43" t="n">
        <f aca="false">-PERCENTILE(Prices_MTM!I1709:I1958,1-Inputs!$B$9)</f>
        <v>278030</v>
      </c>
      <c r="F1726" s="43" t="n">
        <f aca="false">NORMSINV(Inputs!$B$9)*STDEV(Prices_MTM!I1709:I1958)</f>
        <v>301270.653961142</v>
      </c>
      <c r="G1726" s="52" t="n">
        <f aca="false">IF(-B1726&gt;C1726,1,0)</f>
        <v>0</v>
      </c>
      <c r="H1726" s="52" t="n">
        <f aca="false">IF(-B1726&gt;D1726,1,0)</f>
        <v>0</v>
      </c>
      <c r="I1726" s="52" t="n">
        <f aca="false">IF(-B1726&gt;E1726,1,0)</f>
        <v>0</v>
      </c>
      <c r="J1726" s="52" t="n">
        <f aca="false">IF(-B1726&gt;F1726,1,0)</f>
        <v>0</v>
      </c>
    </row>
    <row r="1727" customFormat="false" ht="15" hidden="false" customHeight="false" outlineLevel="0" collapsed="false">
      <c r="A1727" s="51" t="n">
        <f aca="false">Prices_MTM!A1960</f>
        <v>40219</v>
      </c>
      <c r="B1727" s="43" t="n">
        <f aca="false">Prices_MTM!I1960</f>
        <v>77000.000000001</v>
      </c>
      <c r="C1727" s="43" t="n">
        <f aca="false">-PERCENTILE(Prices_MTM!I1710:I1959,1-Inputs!$B$8)</f>
        <v>179925</v>
      </c>
      <c r="D1727" s="43" t="n">
        <f aca="false">NORMSINV(Inputs!$B$8)*STDEV(Prices_MTM!I1710:I1959)</f>
        <v>212351.088801222</v>
      </c>
      <c r="E1727" s="43" t="n">
        <f aca="false">-PERCENTILE(Prices_MTM!I1710:I1959,1-Inputs!$B$9)</f>
        <v>278030</v>
      </c>
      <c r="F1727" s="43" t="n">
        <f aca="false">NORMSINV(Inputs!$B$9)*STDEV(Prices_MTM!I1710:I1959)</f>
        <v>300332.197277974</v>
      </c>
      <c r="G1727" s="52" t="n">
        <f aca="false">IF(-B1727&gt;C1727,1,0)</f>
        <v>0</v>
      </c>
      <c r="H1727" s="52" t="n">
        <f aca="false">IF(-B1727&gt;D1727,1,0)</f>
        <v>0</v>
      </c>
      <c r="I1727" s="52" t="n">
        <f aca="false">IF(-B1727&gt;E1727,1,0)</f>
        <v>0</v>
      </c>
      <c r="J1727" s="52" t="n">
        <f aca="false">IF(-B1727&gt;F1727,1,0)</f>
        <v>0</v>
      </c>
    </row>
    <row r="1728" customFormat="false" ht="15" hidden="false" customHeight="false" outlineLevel="0" collapsed="false">
      <c r="A1728" s="51" t="n">
        <f aca="false">Prices_MTM!A1961</f>
        <v>40220</v>
      </c>
      <c r="B1728" s="43" t="n">
        <f aca="false">Prices_MTM!I1961</f>
        <v>-22499.9999999994</v>
      </c>
      <c r="C1728" s="43" t="n">
        <f aca="false">-PERCENTILE(Prices_MTM!I1711:I1960,1-Inputs!$B$8)</f>
        <v>179925</v>
      </c>
      <c r="D1728" s="43" t="n">
        <f aca="false">NORMSINV(Inputs!$B$8)*STDEV(Prices_MTM!I1711:I1960)</f>
        <v>211922.473431959</v>
      </c>
      <c r="E1728" s="43" t="n">
        <f aca="false">-PERCENTILE(Prices_MTM!I1711:I1960,1-Inputs!$B$9)</f>
        <v>278030</v>
      </c>
      <c r="F1728" s="43" t="n">
        <f aca="false">NORMSINV(Inputs!$B$9)*STDEV(Prices_MTM!I1711:I1960)</f>
        <v>299725.998381775</v>
      </c>
      <c r="G1728" s="52" t="n">
        <f aca="false">IF(-B1728&gt;C1728,1,0)</f>
        <v>0</v>
      </c>
      <c r="H1728" s="52" t="n">
        <f aca="false">IF(-B1728&gt;D1728,1,0)</f>
        <v>0</v>
      </c>
      <c r="I1728" s="52" t="n">
        <f aca="false">IF(-B1728&gt;E1728,1,0)</f>
        <v>0</v>
      </c>
      <c r="J1728" s="52" t="n">
        <f aca="false">IF(-B1728&gt;F1728,1,0)</f>
        <v>0</v>
      </c>
    </row>
    <row r="1729" customFormat="false" ht="15" hidden="false" customHeight="false" outlineLevel="0" collapsed="false">
      <c r="A1729" s="51" t="n">
        <f aca="false">Prices_MTM!A1962</f>
        <v>40221</v>
      </c>
      <c r="B1729" s="43" t="n">
        <f aca="false">Prices_MTM!I1962</f>
        <v>-69000.0000000005</v>
      </c>
      <c r="C1729" s="43" t="n">
        <f aca="false">-PERCENTILE(Prices_MTM!I1712:I1961,1-Inputs!$B$8)</f>
        <v>179925</v>
      </c>
      <c r="D1729" s="43" t="n">
        <f aca="false">NORMSINV(Inputs!$B$8)*STDEV(Prices_MTM!I1712:I1961)</f>
        <v>211746.459912694</v>
      </c>
      <c r="E1729" s="43" t="n">
        <f aca="false">-PERCENTILE(Prices_MTM!I1712:I1961,1-Inputs!$B$9)</f>
        <v>278030</v>
      </c>
      <c r="F1729" s="43" t="n">
        <f aca="false">NORMSINV(Inputs!$B$9)*STDEV(Prices_MTM!I1712:I1961)</f>
        <v>299477.059102537</v>
      </c>
      <c r="G1729" s="52" t="n">
        <f aca="false">IF(-B1729&gt;C1729,1,0)</f>
        <v>0</v>
      </c>
      <c r="H1729" s="52" t="n">
        <f aca="false">IF(-B1729&gt;D1729,1,0)</f>
        <v>0</v>
      </c>
      <c r="I1729" s="52" t="n">
        <f aca="false">IF(-B1729&gt;E1729,1,0)</f>
        <v>0</v>
      </c>
      <c r="J1729" s="52" t="n">
        <f aca="false">IF(-B1729&gt;F1729,1,0)</f>
        <v>0</v>
      </c>
    </row>
    <row r="1730" customFormat="false" ht="15" hidden="false" customHeight="false" outlineLevel="0" collapsed="false">
      <c r="A1730" s="51" t="n">
        <f aca="false">Prices_MTM!A1963</f>
        <v>40225</v>
      </c>
      <c r="B1730" s="43" t="n">
        <f aca="false">Prices_MTM!I1963</f>
        <v>120500.000000001</v>
      </c>
      <c r="C1730" s="43" t="n">
        <f aca="false">-PERCENTILE(Prices_MTM!I1713:I1962,1-Inputs!$B$8)</f>
        <v>176200</v>
      </c>
      <c r="D1730" s="43" t="n">
        <f aca="false">NORMSINV(Inputs!$B$8)*STDEV(Prices_MTM!I1713:I1962)</f>
        <v>208742.375392398</v>
      </c>
      <c r="E1730" s="43" t="n">
        <f aca="false">-PERCENTILE(Prices_MTM!I1713:I1962,1-Inputs!$B$9)</f>
        <v>248060</v>
      </c>
      <c r="F1730" s="43" t="n">
        <f aca="false">NORMSINV(Inputs!$B$9)*STDEV(Prices_MTM!I1713:I1962)</f>
        <v>295228.325037258</v>
      </c>
      <c r="G1730" s="52" t="n">
        <f aca="false">IF(-B1730&gt;C1730,1,0)</f>
        <v>0</v>
      </c>
      <c r="H1730" s="52" t="n">
        <f aca="false">IF(-B1730&gt;D1730,1,0)</f>
        <v>0</v>
      </c>
      <c r="I1730" s="52" t="n">
        <f aca="false">IF(-B1730&gt;E1730,1,0)</f>
        <v>0</v>
      </c>
      <c r="J1730" s="52" t="n">
        <f aca="false">IF(-B1730&gt;F1730,1,0)</f>
        <v>0</v>
      </c>
    </row>
    <row r="1731" customFormat="false" ht="15" hidden="false" customHeight="false" outlineLevel="0" collapsed="false">
      <c r="A1731" s="51" t="n">
        <f aca="false">Prices_MTM!A1964</f>
        <v>40226</v>
      </c>
      <c r="B1731" s="43" t="n">
        <f aca="false">Prices_MTM!I1964</f>
        <v>25499.9999999988</v>
      </c>
      <c r="C1731" s="43" t="n">
        <f aca="false">-PERCENTILE(Prices_MTM!I1714:I1963,1-Inputs!$B$8)</f>
        <v>176200</v>
      </c>
      <c r="D1731" s="43" t="n">
        <f aca="false">NORMSINV(Inputs!$B$8)*STDEV(Prices_MTM!I1714:I1963)</f>
        <v>201244.580735849</v>
      </c>
      <c r="E1731" s="43" t="n">
        <f aca="false">-PERCENTILE(Prices_MTM!I1714:I1963,1-Inputs!$B$9)</f>
        <v>248060</v>
      </c>
      <c r="F1731" s="43" t="n">
        <f aca="false">NORMSINV(Inputs!$B$9)*STDEV(Prices_MTM!I1714:I1963)</f>
        <v>284624.050970886</v>
      </c>
      <c r="G1731" s="52" t="n">
        <f aca="false">IF(-B1731&gt;C1731,1,0)</f>
        <v>0</v>
      </c>
      <c r="H1731" s="52" t="n">
        <f aca="false">IF(-B1731&gt;D1731,1,0)</f>
        <v>0</v>
      </c>
      <c r="I1731" s="52" t="n">
        <f aca="false">IF(-B1731&gt;E1731,1,0)</f>
        <v>0</v>
      </c>
      <c r="J1731" s="52" t="n">
        <f aca="false">IF(-B1731&gt;F1731,1,0)</f>
        <v>0</v>
      </c>
    </row>
    <row r="1732" customFormat="false" ht="15" hidden="false" customHeight="false" outlineLevel="0" collapsed="false">
      <c r="A1732" s="51" t="n">
        <f aca="false">Prices_MTM!A1965</f>
        <v>40227</v>
      </c>
      <c r="B1732" s="43" t="n">
        <f aca="false">Prices_MTM!I1965</f>
        <v>84000.0000000004</v>
      </c>
      <c r="C1732" s="43" t="n">
        <f aca="false">-PERCENTILE(Prices_MTM!I1715:I1964,1-Inputs!$B$8)</f>
        <v>176200</v>
      </c>
      <c r="D1732" s="43" t="n">
        <f aca="false">NORMSINV(Inputs!$B$8)*STDEV(Prices_MTM!I1715:I1964)</f>
        <v>201016.896762223</v>
      </c>
      <c r="E1732" s="43" t="n">
        <f aca="false">-PERCENTILE(Prices_MTM!I1715:I1964,1-Inputs!$B$9)</f>
        <v>248060</v>
      </c>
      <c r="F1732" s="43" t="n">
        <f aca="false">NORMSINV(Inputs!$B$9)*STDEV(Prices_MTM!I1715:I1964)</f>
        <v>284302.033181996</v>
      </c>
      <c r="G1732" s="52" t="n">
        <f aca="false">IF(-B1732&gt;C1732,1,0)</f>
        <v>0</v>
      </c>
      <c r="H1732" s="52" t="n">
        <f aca="false">IF(-B1732&gt;D1732,1,0)</f>
        <v>0</v>
      </c>
      <c r="I1732" s="52" t="n">
        <f aca="false">IF(-B1732&gt;E1732,1,0)</f>
        <v>0</v>
      </c>
      <c r="J1732" s="52" t="n">
        <f aca="false">IF(-B1732&gt;F1732,1,0)</f>
        <v>0</v>
      </c>
    </row>
    <row r="1733" customFormat="false" ht="15" hidden="false" customHeight="false" outlineLevel="0" collapsed="false">
      <c r="A1733" s="51" t="n">
        <f aca="false">Prices_MTM!A1966</f>
        <v>40228</v>
      </c>
      <c r="B1733" s="43" t="n">
        <f aca="false">Prices_MTM!I1966</f>
        <v>66499.9999999999</v>
      </c>
      <c r="C1733" s="43" t="n">
        <f aca="false">-PERCENTILE(Prices_MTM!I1716:I1965,1-Inputs!$B$8)</f>
        <v>176200</v>
      </c>
      <c r="D1733" s="43" t="n">
        <f aca="false">NORMSINV(Inputs!$B$8)*STDEV(Prices_MTM!I1716:I1965)</f>
        <v>201147.521912236</v>
      </c>
      <c r="E1733" s="43" t="n">
        <f aca="false">-PERCENTILE(Prices_MTM!I1716:I1965,1-Inputs!$B$9)</f>
        <v>248060</v>
      </c>
      <c r="F1733" s="43" t="n">
        <f aca="false">NORMSINV(Inputs!$B$9)*STDEV(Prices_MTM!I1716:I1965)</f>
        <v>284486.778824435</v>
      </c>
      <c r="G1733" s="52" t="n">
        <f aca="false">IF(-B1733&gt;C1733,1,0)</f>
        <v>0</v>
      </c>
      <c r="H1733" s="52" t="n">
        <f aca="false">IF(-B1733&gt;D1733,1,0)</f>
        <v>0</v>
      </c>
      <c r="I1733" s="52" t="n">
        <f aca="false">IF(-B1733&gt;E1733,1,0)</f>
        <v>0</v>
      </c>
      <c r="J1733" s="52" t="n">
        <f aca="false">IF(-B1733&gt;F1733,1,0)</f>
        <v>0</v>
      </c>
    </row>
    <row r="1734" customFormat="false" ht="15" hidden="false" customHeight="false" outlineLevel="0" collapsed="false">
      <c r="A1734" s="51" t="n">
        <f aca="false">Prices_MTM!A1967</f>
        <v>40231</v>
      </c>
      <c r="B1734" s="43" t="n">
        <f aca="false">Prices_MTM!I1967</f>
        <v>23500.0000000007</v>
      </c>
      <c r="C1734" s="43" t="n">
        <f aca="false">-PERCENTILE(Prices_MTM!I1717:I1966,1-Inputs!$B$8)</f>
        <v>176200</v>
      </c>
      <c r="D1734" s="43" t="n">
        <f aca="false">NORMSINV(Inputs!$B$8)*STDEV(Prices_MTM!I1717:I1966)</f>
        <v>198167.321051777</v>
      </c>
      <c r="E1734" s="43" t="n">
        <f aca="false">-PERCENTILE(Prices_MTM!I1717:I1966,1-Inputs!$B$9)</f>
        <v>248060</v>
      </c>
      <c r="F1734" s="43" t="n">
        <f aca="false">NORMSINV(Inputs!$B$9)*STDEV(Prices_MTM!I1717:I1966)</f>
        <v>280271.823875043</v>
      </c>
      <c r="G1734" s="52" t="n">
        <f aca="false">IF(-B1734&gt;C1734,1,0)</f>
        <v>0</v>
      </c>
      <c r="H1734" s="52" t="n">
        <f aca="false">IF(-B1734&gt;D1734,1,0)</f>
        <v>0</v>
      </c>
      <c r="I1734" s="52" t="n">
        <f aca="false">IF(-B1734&gt;E1734,1,0)</f>
        <v>0</v>
      </c>
      <c r="J1734" s="52" t="n">
        <f aca="false">IF(-B1734&gt;F1734,1,0)</f>
        <v>0</v>
      </c>
    </row>
    <row r="1735" customFormat="false" ht="15" hidden="false" customHeight="false" outlineLevel="0" collapsed="false">
      <c r="A1735" s="51" t="n">
        <f aca="false">Prices_MTM!A1968</f>
        <v>40232</v>
      </c>
      <c r="B1735" s="43" t="n">
        <f aca="false">Prices_MTM!I1968</f>
        <v>-117500</v>
      </c>
      <c r="C1735" s="43" t="n">
        <f aca="false">-PERCENTILE(Prices_MTM!I1718:I1967,1-Inputs!$B$8)</f>
        <v>176200</v>
      </c>
      <c r="D1735" s="43" t="n">
        <f aca="false">NORMSINV(Inputs!$B$8)*STDEV(Prices_MTM!I1718:I1967)</f>
        <v>198154.722768893</v>
      </c>
      <c r="E1735" s="43" t="n">
        <f aca="false">-PERCENTILE(Prices_MTM!I1718:I1967,1-Inputs!$B$9)</f>
        <v>248060</v>
      </c>
      <c r="F1735" s="43" t="n">
        <f aca="false">NORMSINV(Inputs!$B$9)*STDEV(Prices_MTM!I1718:I1967)</f>
        <v>280254.005883143</v>
      </c>
      <c r="G1735" s="52" t="n">
        <f aca="false">IF(-B1735&gt;C1735,1,0)</f>
        <v>0</v>
      </c>
      <c r="H1735" s="52" t="n">
        <f aca="false">IF(-B1735&gt;D1735,1,0)</f>
        <v>0</v>
      </c>
      <c r="I1735" s="52" t="n">
        <f aca="false">IF(-B1735&gt;E1735,1,0)</f>
        <v>0</v>
      </c>
      <c r="J1735" s="52" t="n">
        <f aca="false">IF(-B1735&gt;F1735,1,0)</f>
        <v>0</v>
      </c>
    </row>
    <row r="1736" customFormat="false" ht="15" hidden="false" customHeight="false" outlineLevel="0" collapsed="false">
      <c r="A1736" s="51" t="n">
        <f aca="false">Prices_MTM!A1969</f>
        <v>40233</v>
      </c>
      <c r="B1736" s="43" t="n">
        <f aca="false">Prices_MTM!I1969</f>
        <v>85999.9999999999</v>
      </c>
      <c r="C1736" s="43" t="n">
        <f aca="false">-PERCENTILE(Prices_MTM!I1719:I1968,1-Inputs!$B$8)</f>
        <v>176200</v>
      </c>
      <c r="D1736" s="43" t="n">
        <f aca="false">NORMSINV(Inputs!$B$8)*STDEV(Prices_MTM!I1719:I1968)</f>
        <v>198115.637689834</v>
      </c>
      <c r="E1736" s="43" t="n">
        <f aca="false">-PERCENTILE(Prices_MTM!I1719:I1968,1-Inputs!$B$9)</f>
        <v>248060</v>
      </c>
      <c r="F1736" s="43" t="n">
        <f aca="false">NORMSINV(Inputs!$B$9)*STDEV(Prices_MTM!I1719:I1968)</f>
        <v>280198.727109952</v>
      </c>
      <c r="G1736" s="52" t="n">
        <f aca="false">IF(-B1736&gt;C1736,1,0)</f>
        <v>0</v>
      </c>
      <c r="H1736" s="52" t="n">
        <f aca="false">IF(-B1736&gt;D1736,1,0)</f>
        <v>0</v>
      </c>
      <c r="I1736" s="52" t="n">
        <f aca="false">IF(-B1736&gt;E1736,1,0)</f>
        <v>0</v>
      </c>
      <c r="J1736" s="52" t="n">
        <f aca="false">IF(-B1736&gt;F1736,1,0)</f>
        <v>0</v>
      </c>
    </row>
    <row r="1737" customFormat="false" ht="15" hidden="false" customHeight="false" outlineLevel="0" collapsed="false">
      <c r="A1737" s="51" t="n">
        <f aca="false">Prices_MTM!A1970</f>
        <v>40234</v>
      </c>
      <c r="B1737" s="43" t="n">
        <f aca="false">Prices_MTM!I1970</f>
        <v>-45000.0000000003</v>
      </c>
      <c r="C1737" s="43" t="n">
        <f aca="false">-PERCENTILE(Prices_MTM!I1720:I1969,1-Inputs!$B$8)</f>
        <v>176200</v>
      </c>
      <c r="D1737" s="43" t="n">
        <f aca="false">NORMSINV(Inputs!$B$8)*STDEV(Prices_MTM!I1720:I1969)</f>
        <v>197527.063418307</v>
      </c>
      <c r="E1737" s="43" t="n">
        <f aca="false">-PERCENTILE(Prices_MTM!I1720:I1969,1-Inputs!$B$9)</f>
        <v>248060</v>
      </c>
      <c r="F1737" s="43" t="n">
        <f aca="false">NORMSINV(Inputs!$B$9)*STDEV(Prices_MTM!I1720:I1969)</f>
        <v>279366.295285717</v>
      </c>
      <c r="G1737" s="52" t="n">
        <f aca="false">IF(-B1737&gt;C1737,1,0)</f>
        <v>0</v>
      </c>
      <c r="H1737" s="52" t="n">
        <f aca="false">IF(-B1737&gt;D1737,1,0)</f>
        <v>0</v>
      </c>
      <c r="I1737" s="52" t="n">
        <f aca="false">IF(-B1737&gt;E1737,1,0)</f>
        <v>0</v>
      </c>
      <c r="J1737" s="52" t="n">
        <f aca="false">IF(-B1737&gt;F1737,1,0)</f>
        <v>0</v>
      </c>
    </row>
    <row r="1738" customFormat="false" ht="15" hidden="false" customHeight="false" outlineLevel="0" collapsed="false">
      <c r="A1738" s="51" t="n">
        <f aca="false">Prices_MTM!A1971</f>
        <v>40235</v>
      </c>
      <c r="B1738" s="43" t="n">
        <f aca="false">Prices_MTM!I1971</f>
        <v>74000.0000000002</v>
      </c>
      <c r="C1738" s="43" t="n">
        <f aca="false">-PERCENTILE(Prices_MTM!I1721:I1970,1-Inputs!$B$8)</f>
        <v>176200</v>
      </c>
      <c r="D1738" s="43" t="n">
        <f aca="false">NORMSINV(Inputs!$B$8)*STDEV(Prices_MTM!I1721:I1970)</f>
        <v>196901.453105889</v>
      </c>
      <c r="E1738" s="43" t="n">
        <f aca="false">-PERCENTILE(Prices_MTM!I1721:I1970,1-Inputs!$B$9)</f>
        <v>248060</v>
      </c>
      <c r="F1738" s="43" t="n">
        <f aca="false">NORMSINV(Inputs!$B$9)*STDEV(Prices_MTM!I1721:I1970)</f>
        <v>278481.482682077</v>
      </c>
      <c r="G1738" s="52" t="n">
        <f aca="false">IF(-B1738&gt;C1738,1,0)</f>
        <v>0</v>
      </c>
      <c r="H1738" s="52" t="n">
        <f aca="false">IF(-B1738&gt;D1738,1,0)</f>
        <v>0</v>
      </c>
      <c r="I1738" s="52" t="n">
        <f aca="false">IF(-B1738&gt;E1738,1,0)</f>
        <v>0</v>
      </c>
      <c r="J1738" s="52" t="n">
        <f aca="false">IF(-B1738&gt;F1738,1,0)</f>
        <v>0</v>
      </c>
    </row>
    <row r="1739" customFormat="false" ht="15" hidden="false" customHeight="false" outlineLevel="0" collapsed="false">
      <c r="A1739" s="51" t="n">
        <f aca="false">Prices_MTM!A1972</f>
        <v>40238</v>
      </c>
      <c r="B1739" s="43" t="n">
        <f aca="false">Prices_MTM!I1972</f>
        <v>-86500.0000000002</v>
      </c>
      <c r="C1739" s="43" t="n">
        <f aca="false">-PERCENTILE(Prices_MTM!I1722:I1971,1-Inputs!$B$8)</f>
        <v>176200</v>
      </c>
      <c r="D1739" s="43" t="n">
        <f aca="false">NORMSINV(Inputs!$B$8)*STDEV(Prices_MTM!I1722:I1971)</f>
        <v>197019.421128674</v>
      </c>
      <c r="E1739" s="43" t="n">
        <f aca="false">-PERCENTILE(Prices_MTM!I1722:I1971,1-Inputs!$B$9)</f>
        <v>248060</v>
      </c>
      <c r="F1739" s="43" t="n">
        <f aca="false">NORMSINV(Inputs!$B$9)*STDEV(Prices_MTM!I1722:I1971)</f>
        <v>278648.327107936</v>
      </c>
      <c r="G1739" s="52" t="n">
        <f aca="false">IF(-B1739&gt;C1739,1,0)</f>
        <v>0</v>
      </c>
      <c r="H1739" s="52" t="n">
        <f aca="false">IF(-B1739&gt;D1739,1,0)</f>
        <v>0</v>
      </c>
      <c r="I1739" s="52" t="n">
        <f aca="false">IF(-B1739&gt;E1739,1,0)</f>
        <v>0</v>
      </c>
      <c r="J1739" s="52" t="n">
        <f aca="false">IF(-B1739&gt;F1739,1,0)</f>
        <v>0</v>
      </c>
    </row>
    <row r="1740" customFormat="false" ht="15" hidden="false" customHeight="false" outlineLevel="0" collapsed="false">
      <c r="A1740" s="51" t="n">
        <f aca="false">Prices_MTM!A1973</f>
        <v>40239</v>
      </c>
      <c r="B1740" s="43" t="n">
        <f aca="false">Prices_MTM!I1973</f>
        <v>19500.0000000007</v>
      </c>
      <c r="C1740" s="43" t="n">
        <f aca="false">-PERCENTILE(Prices_MTM!I1723:I1972,1-Inputs!$B$8)</f>
        <v>173325</v>
      </c>
      <c r="D1740" s="43" t="n">
        <f aca="false">NORMSINV(Inputs!$B$8)*STDEV(Prices_MTM!I1723:I1972)</f>
        <v>196249.893023477</v>
      </c>
      <c r="E1740" s="43" t="n">
        <f aca="false">-PERCENTILE(Prices_MTM!I1723:I1972,1-Inputs!$B$9)</f>
        <v>248060</v>
      </c>
      <c r="F1740" s="43" t="n">
        <f aca="false">NORMSINV(Inputs!$B$9)*STDEV(Prices_MTM!I1723:I1972)</f>
        <v>277559.968823522</v>
      </c>
      <c r="G1740" s="52" t="n">
        <f aca="false">IF(-B1740&gt;C1740,1,0)</f>
        <v>0</v>
      </c>
      <c r="H1740" s="52" t="n">
        <f aca="false">IF(-B1740&gt;D1740,1,0)</f>
        <v>0</v>
      </c>
      <c r="I1740" s="52" t="n">
        <f aca="false">IF(-B1740&gt;E1740,1,0)</f>
        <v>0</v>
      </c>
      <c r="J1740" s="52" t="n">
        <f aca="false">IF(-B1740&gt;F1740,1,0)</f>
        <v>0</v>
      </c>
    </row>
    <row r="1741" customFormat="false" ht="15" hidden="false" customHeight="false" outlineLevel="0" collapsed="false">
      <c r="A1741" s="51" t="n">
        <f aca="false">Prices_MTM!A1974</f>
        <v>40240</v>
      </c>
      <c r="B1741" s="43" t="n">
        <f aca="false">Prices_MTM!I1974</f>
        <v>70999.9999999994</v>
      </c>
      <c r="C1741" s="43" t="n">
        <f aca="false">-PERCENTILE(Prices_MTM!I1724:I1973,1-Inputs!$B$8)</f>
        <v>173325</v>
      </c>
      <c r="D1741" s="43" t="n">
        <f aca="false">NORMSINV(Inputs!$B$8)*STDEV(Prices_MTM!I1724:I1973)</f>
        <v>195744.411480324</v>
      </c>
      <c r="E1741" s="43" t="n">
        <f aca="false">-PERCENTILE(Prices_MTM!I1724:I1973,1-Inputs!$B$9)</f>
        <v>248060</v>
      </c>
      <c r="F1741" s="43" t="n">
        <f aca="false">NORMSINV(Inputs!$B$9)*STDEV(Prices_MTM!I1724:I1973)</f>
        <v>276845.056630721</v>
      </c>
      <c r="G1741" s="52" t="n">
        <f aca="false">IF(-B1741&gt;C1741,1,0)</f>
        <v>0</v>
      </c>
      <c r="H1741" s="52" t="n">
        <f aca="false">IF(-B1741&gt;D1741,1,0)</f>
        <v>0</v>
      </c>
      <c r="I1741" s="52" t="n">
        <f aca="false">IF(-B1741&gt;E1741,1,0)</f>
        <v>0</v>
      </c>
      <c r="J1741" s="52" t="n">
        <f aca="false">IF(-B1741&gt;F1741,1,0)</f>
        <v>0</v>
      </c>
    </row>
    <row r="1742" customFormat="false" ht="15" hidden="false" customHeight="false" outlineLevel="0" collapsed="false">
      <c r="A1742" s="51" t="n">
        <f aca="false">Prices_MTM!A1975</f>
        <v>40241</v>
      </c>
      <c r="B1742" s="43" t="n">
        <f aca="false">Prices_MTM!I1975</f>
        <v>-31000.0000000002</v>
      </c>
      <c r="C1742" s="43" t="n">
        <f aca="false">-PERCENTILE(Prices_MTM!I1725:I1974,1-Inputs!$B$8)</f>
        <v>173325</v>
      </c>
      <c r="D1742" s="43" t="n">
        <f aca="false">NORMSINV(Inputs!$B$8)*STDEV(Prices_MTM!I1725:I1974)</f>
        <v>194791.452889871</v>
      </c>
      <c r="E1742" s="43" t="n">
        <f aca="false">-PERCENTILE(Prices_MTM!I1725:I1974,1-Inputs!$B$9)</f>
        <v>248060</v>
      </c>
      <c r="F1742" s="43" t="n">
        <f aca="false">NORMSINV(Inputs!$B$9)*STDEV(Prices_MTM!I1725:I1974)</f>
        <v>275497.269110528</v>
      </c>
      <c r="G1742" s="52" t="n">
        <f aca="false">IF(-B1742&gt;C1742,1,0)</f>
        <v>0</v>
      </c>
      <c r="H1742" s="52" t="n">
        <f aca="false">IF(-B1742&gt;D1742,1,0)</f>
        <v>0</v>
      </c>
      <c r="I1742" s="52" t="n">
        <f aca="false">IF(-B1742&gt;E1742,1,0)</f>
        <v>0</v>
      </c>
      <c r="J1742" s="52" t="n">
        <f aca="false">IF(-B1742&gt;F1742,1,0)</f>
        <v>0</v>
      </c>
    </row>
    <row r="1743" customFormat="false" ht="15" hidden="false" customHeight="false" outlineLevel="0" collapsed="false">
      <c r="A1743" s="51" t="n">
        <f aca="false">Prices_MTM!A1976</f>
        <v>40242</v>
      </c>
      <c r="B1743" s="43" t="n">
        <f aca="false">Prices_MTM!I1976</f>
        <v>63000.0000000003</v>
      </c>
      <c r="C1743" s="43" t="n">
        <f aca="false">-PERCENTILE(Prices_MTM!I1726:I1975,1-Inputs!$B$8)</f>
        <v>173325</v>
      </c>
      <c r="D1743" s="43" t="n">
        <f aca="false">NORMSINV(Inputs!$B$8)*STDEV(Prices_MTM!I1726:I1975)</f>
        <v>194549.705004791</v>
      </c>
      <c r="E1743" s="43" t="n">
        <f aca="false">-PERCENTILE(Prices_MTM!I1726:I1975,1-Inputs!$B$9)</f>
        <v>248060</v>
      </c>
      <c r="F1743" s="43" t="n">
        <f aca="false">NORMSINV(Inputs!$B$9)*STDEV(Prices_MTM!I1726:I1975)</f>
        <v>275155.360463281</v>
      </c>
      <c r="G1743" s="52" t="n">
        <f aca="false">IF(-B1743&gt;C1743,1,0)</f>
        <v>0</v>
      </c>
      <c r="H1743" s="52" t="n">
        <f aca="false">IF(-B1743&gt;D1743,1,0)</f>
        <v>0</v>
      </c>
      <c r="I1743" s="52" t="n">
        <f aca="false">IF(-B1743&gt;E1743,1,0)</f>
        <v>0</v>
      </c>
      <c r="J1743" s="52" t="n">
        <f aca="false">IF(-B1743&gt;F1743,1,0)</f>
        <v>0</v>
      </c>
    </row>
    <row r="1744" customFormat="false" ht="15" hidden="false" customHeight="false" outlineLevel="0" collapsed="false">
      <c r="A1744" s="51" t="n">
        <f aca="false">Prices_MTM!A1977</f>
        <v>40245</v>
      </c>
      <c r="B1744" s="43" t="n">
        <f aca="false">Prices_MTM!I1977</f>
        <v>47999.9999999997</v>
      </c>
      <c r="C1744" s="43" t="n">
        <f aca="false">-PERCENTILE(Prices_MTM!I1727:I1976,1-Inputs!$B$8)</f>
        <v>173325</v>
      </c>
      <c r="D1744" s="43" t="n">
        <f aca="false">NORMSINV(Inputs!$B$8)*STDEV(Prices_MTM!I1727:I1976)</f>
        <v>193154.779336564</v>
      </c>
      <c r="E1744" s="43" t="n">
        <f aca="false">-PERCENTILE(Prices_MTM!I1727:I1976,1-Inputs!$B$9)</f>
        <v>248060</v>
      </c>
      <c r="F1744" s="43" t="n">
        <f aca="false">NORMSINV(Inputs!$B$9)*STDEV(Prices_MTM!I1727:I1976)</f>
        <v>273182.490470747</v>
      </c>
      <c r="G1744" s="52" t="n">
        <f aca="false">IF(-B1744&gt;C1744,1,0)</f>
        <v>0</v>
      </c>
      <c r="H1744" s="52" t="n">
        <f aca="false">IF(-B1744&gt;D1744,1,0)</f>
        <v>0</v>
      </c>
      <c r="I1744" s="52" t="n">
        <f aca="false">IF(-B1744&gt;E1744,1,0)</f>
        <v>0</v>
      </c>
      <c r="J1744" s="52" t="n">
        <f aca="false">IF(-B1744&gt;F1744,1,0)</f>
        <v>0</v>
      </c>
    </row>
    <row r="1745" customFormat="false" ht="15" hidden="false" customHeight="false" outlineLevel="0" collapsed="false">
      <c r="A1745" s="51" t="n">
        <f aca="false">Prices_MTM!A1978</f>
        <v>40246</v>
      </c>
      <c r="B1745" s="43" t="n">
        <f aca="false">Prices_MTM!I1978</f>
        <v>-26499.9999999993</v>
      </c>
      <c r="C1745" s="43" t="n">
        <f aca="false">-PERCENTILE(Prices_MTM!I1728:I1977,1-Inputs!$B$8)</f>
        <v>173325</v>
      </c>
      <c r="D1745" s="43" t="n">
        <f aca="false">NORMSINV(Inputs!$B$8)*STDEV(Prices_MTM!I1728:I1977)</f>
        <v>192935.09897452</v>
      </c>
      <c r="E1745" s="43" t="n">
        <f aca="false">-PERCENTILE(Prices_MTM!I1728:I1977,1-Inputs!$B$9)</f>
        <v>248060</v>
      </c>
      <c r="F1745" s="43" t="n">
        <f aca="false">NORMSINV(Inputs!$B$9)*STDEV(Prices_MTM!I1728:I1977)</f>
        <v>272871.792342454</v>
      </c>
      <c r="G1745" s="52" t="n">
        <f aca="false">IF(-B1745&gt;C1745,1,0)</f>
        <v>0</v>
      </c>
      <c r="H1745" s="52" t="n">
        <f aca="false">IF(-B1745&gt;D1745,1,0)</f>
        <v>0</v>
      </c>
      <c r="I1745" s="52" t="n">
        <f aca="false">IF(-B1745&gt;E1745,1,0)</f>
        <v>0</v>
      </c>
      <c r="J1745" s="52" t="n">
        <f aca="false">IF(-B1745&gt;F1745,1,0)</f>
        <v>0</v>
      </c>
    </row>
    <row r="1746" customFormat="false" ht="15" hidden="false" customHeight="false" outlineLevel="0" collapsed="false">
      <c r="A1746" s="51" t="n">
        <f aca="false">Prices_MTM!A1979</f>
        <v>40247</v>
      </c>
      <c r="B1746" s="43" t="n">
        <f aca="false">Prices_MTM!I1979</f>
        <v>-19000.0000000012</v>
      </c>
      <c r="C1746" s="43" t="n">
        <f aca="false">-PERCENTILE(Prices_MTM!I1729:I1978,1-Inputs!$B$8)</f>
        <v>173325</v>
      </c>
      <c r="D1746" s="43" t="n">
        <f aca="false">NORMSINV(Inputs!$B$8)*STDEV(Prices_MTM!I1729:I1978)</f>
        <v>192224.111360785</v>
      </c>
      <c r="E1746" s="43" t="n">
        <f aca="false">-PERCENTILE(Prices_MTM!I1729:I1978,1-Inputs!$B$9)</f>
        <v>248060</v>
      </c>
      <c r="F1746" s="43" t="n">
        <f aca="false">NORMSINV(Inputs!$B$9)*STDEV(Prices_MTM!I1729:I1978)</f>
        <v>271866.228992268</v>
      </c>
      <c r="G1746" s="52" t="n">
        <f aca="false">IF(-B1746&gt;C1746,1,0)</f>
        <v>0</v>
      </c>
      <c r="H1746" s="52" t="n">
        <f aca="false">IF(-B1746&gt;D1746,1,0)</f>
        <v>0</v>
      </c>
      <c r="I1746" s="52" t="n">
        <f aca="false">IF(-B1746&gt;E1746,1,0)</f>
        <v>0</v>
      </c>
      <c r="J1746" s="52" t="n">
        <f aca="false">IF(-B1746&gt;F1746,1,0)</f>
        <v>0</v>
      </c>
    </row>
    <row r="1747" customFormat="false" ht="15" hidden="false" customHeight="false" outlineLevel="0" collapsed="false">
      <c r="A1747" s="51" t="n">
        <f aca="false">Prices_MTM!A1980</f>
        <v>40248</v>
      </c>
      <c r="B1747" s="43" t="n">
        <f aca="false">Prices_MTM!I1980</f>
        <v>45500.0000000005</v>
      </c>
      <c r="C1747" s="43" t="n">
        <f aca="false">-PERCENTILE(Prices_MTM!I1730:I1979,1-Inputs!$B$8)</f>
        <v>170475</v>
      </c>
      <c r="D1747" s="43" t="n">
        <f aca="false">NORMSINV(Inputs!$B$8)*STDEV(Prices_MTM!I1730:I1979)</f>
        <v>190603.157249298</v>
      </c>
      <c r="E1747" s="43" t="n">
        <f aca="false">-PERCENTILE(Prices_MTM!I1730:I1979,1-Inputs!$B$9)</f>
        <v>248060</v>
      </c>
      <c r="F1747" s="43" t="n">
        <f aca="false">NORMSINV(Inputs!$B$9)*STDEV(Prices_MTM!I1730:I1979)</f>
        <v>269573.682659034</v>
      </c>
      <c r="G1747" s="52" t="n">
        <f aca="false">IF(-B1747&gt;C1747,1,0)</f>
        <v>0</v>
      </c>
      <c r="H1747" s="52" t="n">
        <f aca="false">IF(-B1747&gt;D1747,1,0)</f>
        <v>0</v>
      </c>
      <c r="I1747" s="52" t="n">
        <f aca="false">IF(-B1747&gt;E1747,1,0)</f>
        <v>0</v>
      </c>
      <c r="J1747" s="52" t="n">
        <f aca="false">IF(-B1747&gt;F1747,1,0)</f>
        <v>0</v>
      </c>
    </row>
    <row r="1748" customFormat="false" ht="15" hidden="false" customHeight="false" outlineLevel="0" collapsed="false">
      <c r="A1748" s="51" t="n">
        <f aca="false">Prices_MTM!A1981</f>
        <v>40249</v>
      </c>
      <c r="B1748" s="43" t="n">
        <f aca="false">Prices_MTM!I1981</f>
        <v>-80999.9999999988</v>
      </c>
      <c r="C1748" s="43" t="n">
        <f aca="false">-PERCENTILE(Prices_MTM!I1731:I1980,1-Inputs!$B$8)</f>
        <v>170475</v>
      </c>
      <c r="D1748" s="43" t="n">
        <f aca="false">NORMSINV(Inputs!$B$8)*STDEV(Prices_MTM!I1731:I1980)</f>
        <v>183733.289532536</v>
      </c>
      <c r="E1748" s="43" t="n">
        <f aca="false">-PERCENTILE(Prices_MTM!I1731:I1980,1-Inputs!$B$9)</f>
        <v>248060</v>
      </c>
      <c r="F1748" s="43" t="n">
        <f aca="false">NORMSINV(Inputs!$B$9)*STDEV(Prices_MTM!I1731:I1980)</f>
        <v>259857.497646601</v>
      </c>
      <c r="G1748" s="52" t="n">
        <f aca="false">IF(-B1748&gt;C1748,1,0)</f>
        <v>0</v>
      </c>
      <c r="H1748" s="52" t="n">
        <f aca="false">IF(-B1748&gt;D1748,1,0)</f>
        <v>0</v>
      </c>
      <c r="I1748" s="52" t="n">
        <f aca="false">IF(-B1748&gt;E1748,1,0)</f>
        <v>0</v>
      </c>
      <c r="J1748" s="52" t="n">
        <f aca="false">IF(-B1748&gt;F1748,1,0)</f>
        <v>0</v>
      </c>
    </row>
    <row r="1749" customFormat="false" ht="15" hidden="false" customHeight="false" outlineLevel="0" collapsed="false">
      <c r="A1749" s="51" t="n">
        <f aca="false">Prices_MTM!A1982</f>
        <v>40252</v>
      </c>
      <c r="B1749" s="43" t="n">
        <f aca="false">Prices_MTM!I1982</f>
        <v>-32000</v>
      </c>
      <c r="C1749" s="43" t="n">
        <f aca="false">-PERCENTILE(Prices_MTM!I1732:I1981,1-Inputs!$B$8)</f>
        <v>167325</v>
      </c>
      <c r="D1749" s="43" t="n">
        <f aca="false">NORMSINV(Inputs!$B$8)*STDEV(Prices_MTM!I1732:I1981)</f>
        <v>182592.804661639</v>
      </c>
      <c r="E1749" s="43" t="n">
        <f aca="false">-PERCENTILE(Prices_MTM!I1732:I1981,1-Inputs!$B$9)</f>
        <v>248060</v>
      </c>
      <c r="F1749" s="43" t="n">
        <f aca="false">NORMSINV(Inputs!$B$9)*STDEV(Prices_MTM!I1732:I1981)</f>
        <v>258244.488129332</v>
      </c>
      <c r="G1749" s="52" t="n">
        <f aca="false">IF(-B1749&gt;C1749,1,0)</f>
        <v>0</v>
      </c>
      <c r="H1749" s="52" t="n">
        <f aca="false">IF(-B1749&gt;D1749,1,0)</f>
        <v>0</v>
      </c>
      <c r="I1749" s="52" t="n">
        <f aca="false">IF(-B1749&gt;E1749,1,0)</f>
        <v>0</v>
      </c>
      <c r="J1749" s="52" t="n">
        <f aca="false">IF(-B1749&gt;F1749,1,0)</f>
        <v>0</v>
      </c>
    </row>
    <row r="1750" customFormat="false" ht="15" hidden="false" customHeight="false" outlineLevel="0" collapsed="false">
      <c r="A1750" s="51" t="n">
        <f aca="false">Prices_MTM!A1983</f>
        <v>40253</v>
      </c>
      <c r="B1750" s="43" t="n">
        <f aca="false">Prices_MTM!I1983</f>
        <v>77499.9999999992</v>
      </c>
      <c r="C1750" s="43" t="n">
        <f aca="false">-PERCENTILE(Prices_MTM!I1733:I1982,1-Inputs!$B$8)</f>
        <v>167325</v>
      </c>
      <c r="D1750" s="43" t="n">
        <f aca="false">NORMSINV(Inputs!$B$8)*STDEV(Prices_MTM!I1733:I1982)</f>
        <v>181995.886108161</v>
      </c>
      <c r="E1750" s="43" t="n">
        <f aca="false">-PERCENTILE(Prices_MTM!I1733:I1982,1-Inputs!$B$9)</f>
        <v>248060</v>
      </c>
      <c r="F1750" s="43" t="n">
        <f aca="false">NORMSINV(Inputs!$B$9)*STDEV(Prices_MTM!I1733:I1982)</f>
        <v>257400.254827897</v>
      </c>
      <c r="G1750" s="52" t="n">
        <f aca="false">IF(-B1750&gt;C1750,1,0)</f>
        <v>0</v>
      </c>
      <c r="H1750" s="52" t="n">
        <f aca="false">IF(-B1750&gt;D1750,1,0)</f>
        <v>0</v>
      </c>
      <c r="I1750" s="52" t="n">
        <f aca="false">IF(-B1750&gt;E1750,1,0)</f>
        <v>0</v>
      </c>
      <c r="J1750" s="52" t="n">
        <f aca="false">IF(-B1750&gt;F1750,1,0)</f>
        <v>0</v>
      </c>
    </row>
    <row r="1751" customFormat="false" ht="15" hidden="false" customHeight="false" outlineLevel="0" collapsed="false">
      <c r="A1751" s="51" t="n">
        <f aca="false">Prices_MTM!A1984</f>
        <v>40254</v>
      </c>
      <c r="B1751" s="43" t="n">
        <f aca="false">Prices_MTM!I1984</f>
        <v>76500.0000000008</v>
      </c>
      <c r="C1751" s="43" t="n">
        <f aca="false">-PERCENTILE(Prices_MTM!I1734:I1983,1-Inputs!$B$8)</f>
        <v>167325</v>
      </c>
      <c r="D1751" s="43" t="n">
        <f aca="false">NORMSINV(Inputs!$B$8)*STDEV(Prices_MTM!I1734:I1983)</f>
        <v>181920.272519368</v>
      </c>
      <c r="E1751" s="43" t="n">
        <f aca="false">-PERCENTILE(Prices_MTM!I1734:I1983,1-Inputs!$B$9)</f>
        <v>248060</v>
      </c>
      <c r="F1751" s="43" t="n">
        <f aca="false">NORMSINV(Inputs!$B$9)*STDEV(Prices_MTM!I1734:I1983)</f>
        <v>257293.313086301</v>
      </c>
      <c r="G1751" s="52" t="n">
        <f aca="false">IF(-B1751&gt;C1751,1,0)</f>
        <v>0</v>
      </c>
      <c r="H1751" s="52" t="n">
        <f aca="false">IF(-B1751&gt;D1751,1,0)</f>
        <v>0</v>
      </c>
      <c r="I1751" s="52" t="n">
        <f aca="false">IF(-B1751&gt;E1751,1,0)</f>
        <v>0</v>
      </c>
      <c r="J1751" s="52" t="n">
        <f aca="false">IF(-B1751&gt;F1751,1,0)</f>
        <v>0</v>
      </c>
    </row>
    <row r="1752" customFormat="false" ht="15" hidden="false" customHeight="false" outlineLevel="0" collapsed="false">
      <c r="A1752" s="51" t="n">
        <f aca="false">Prices_MTM!A1985</f>
        <v>40255</v>
      </c>
      <c r="B1752" s="43" t="n">
        <f aca="false">Prices_MTM!I1985</f>
        <v>-67500.0000000011</v>
      </c>
      <c r="C1752" s="43" t="n">
        <f aca="false">-PERCENTILE(Prices_MTM!I1735:I1984,1-Inputs!$B$8)</f>
        <v>167325</v>
      </c>
      <c r="D1752" s="43" t="n">
        <f aca="false">NORMSINV(Inputs!$B$8)*STDEV(Prices_MTM!I1735:I1984)</f>
        <v>181893.063430605</v>
      </c>
      <c r="E1752" s="43" t="n">
        <f aca="false">-PERCENTILE(Prices_MTM!I1735:I1984,1-Inputs!$B$9)</f>
        <v>248060</v>
      </c>
      <c r="F1752" s="43" t="n">
        <f aca="false">NORMSINV(Inputs!$B$9)*STDEV(Prices_MTM!I1735:I1984)</f>
        <v>257254.83075282</v>
      </c>
      <c r="G1752" s="52" t="n">
        <f aca="false">IF(-B1752&gt;C1752,1,0)</f>
        <v>0</v>
      </c>
      <c r="H1752" s="52" t="n">
        <f aca="false">IF(-B1752&gt;D1752,1,0)</f>
        <v>0</v>
      </c>
      <c r="I1752" s="52" t="n">
        <f aca="false">IF(-B1752&gt;E1752,1,0)</f>
        <v>0</v>
      </c>
      <c r="J1752" s="52" t="n">
        <f aca="false">IF(-B1752&gt;F1752,1,0)</f>
        <v>0</v>
      </c>
    </row>
    <row r="1753" customFormat="false" ht="15" hidden="false" customHeight="false" outlineLevel="0" collapsed="false">
      <c r="A1753" s="51" t="n">
        <f aca="false">Prices_MTM!A1986</f>
        <v>40256</v>
      </c>
      <c r="B1753" s="43" t="n">
        <f aca="false">Prices_MTM!I1986</f>
        <v>-71999.9999999999</v>
      </c>
      <c r="C1753" s="43" t="n">
        <f aca="false">-PERCENTILE(Prices_MTM!I1736:I1985,1-Inputs!$B$8)</f>
        <v>167325</v>
      </c>
      <c r="D1753" s="43" t="n">
        <f aca="false">NORMSINV(Inputs!$B$8)*STDEV(Prices_MTM!I1736:I1985)</f>
        <v>181008.293749515</v>
      </c>
      <c r="E1753" s="43" t="n">
        <f aca="false">-PERCENTILE(Prices_MTM!I1736:I1985,1-Inputs!$B$9)</f>
        <v>248060</v>
      </c>
      <c r="F1753" s="43" t="n">
        <f aca="false">NORMSINV(Inputs!$B$9)*STDEV(Prices_MTM!I1736:I1985)</f>
        <v>256003.484108418</v>
      </c>
      <c r="G1753" s="52" t="n">
        <f aca="false">IF(-B1753&gt;C1753,1,0)</f>
        <v>0</v>
      </c>
      <c r="H1753" s="52" t="n">
        <f aca="false">IF(-B1753&gt;D1753,1,0)</f>
        <v>0</v>
      </c>
      <c r="I1753" s="52" t="n">
        <f aca="false">IF(-B1753&gt;E1753,1,0)</f>
        <v>0</v>
      </c>
      <c r="J1753" s="52" t="n">
        <f aca="false">IF(-B1753&gt;F1753,1,0)</f>
        <v>0</v>
      </c>
    </row>
    <row r="1754" customFormat="false" ht="15" hidden="false" customHeight="false" outlineLevel="0" collapsed="false">
      <c r="A1754" s="51" t="n">
        <f aca="false">Prices_MTM!A1987</f>
        <v>40259</v>
      </c>
      <c r="B1754" s="43" t="n">
        <f aca="false">Prices_MTM!I1987</f>
        <v>82000.0000000007</v>
      </c>
      <c r="C1754" s="43" t="n">
        <f aca="false">-PERCENTILE(Prices_MTM!I1737:I1986,1-Inputs!$B$8)</f>
        <v>167325</v>
      </c>
      <c r="D1754" s="43" t="n">
        <f aca="false">NORMSINV(Inputs!$B$8)*STDEV(Prices_MTM!I1737:I1986)</f>
        <v>181086.210036959</v>
      </c>
      <c r="E1754" s="43" t="n">
        <f aca="false">-PERCENTILE(Prices_MTM!I1737:I1986,1-Inputs!$B$9)</f>
        <v>248060</v>
      </c>
      <c r="F1754" s="43" t="n">
        <f aca="false">NORMSINV(Inputs!$B$9)*STDEV(Prices_MTM!I1737:I1986)</f>
        <v>256113.68260066</v>
      </c>
      <c r="G1754" s="52" t="n">
        <f aca="false">IF(-B1754&gt;C1754,1,0)</f>
        <v>0</v>
      </c>
      <c r="H1754" s="52" t="n">
        <f aca="false">IF(-B1754&gt;D1754,1,0)</f>
        <v>0</v>
      </c>
      <c r="I1754" s="52" t="n">
        <f aca="false">IF(-B1754&gt;E1754,1,0)</f>
        <v>0</v>
      </c>
      <c r="J1754" s="52" t="n">
        <f aca="false">IF(-B1754&gt;F1754,1,0)</f>
        <v>0</v>
      </c>
    </row>
    <row r="1755" customFormat="false" ht="15" hidden="false" customHeight="false" outlineLevel="0" collapsed="false">
      <c r="A1755" s="51" t="n">
        <f aca="false">Prices_MTM!A1988</f>
        <v>40260</v>
      </c>
      <c r="B1755" s="43" t="n">
        <f aca="false">Prices_MTM!I1988</f>
        <v>-11999.9999999997</v>
      </c>
      <c r="C1755" s="43" t="n">
        <f aca="false">-PERCENTILE(Prices_MTM!I1738:I1987,1-Inputs!$B$8)</f>
        <v>167325</v>
      </c>
      <c r="D1755" s="43" t="n">
        <f aca="false">NORMSINV(Inputs!$B$8)*STDEV(Prices_MTM!I1738:I1987)</f>
        <v>181252.529070889</v>
      </c>
      <c r="E1755" s="43" t="n">
        <f aca="false">-PERCENTILE(Prices_MTM!I1738:I1987,1-Inputs!$B$9)</f>
        <v>248060</v>
      </c>
      <c r="F1755" s="43" t="n">
        <f aca="false">NORMSINV(Inputs!$B$9)*STDEV(Prices_MTM!I1738:I1987)</f>
        <v>256348.910784284</v>
      </c>
      <c r="G1755" s="52" t="n">
        <f aca="false">IF(-B1755&gt;C1755,1,0)</f>
        <v>0</v>
      </c>
      <c r="H1755" s="52" t="n">
        <f aca="false">IF(-B1755&gt;D1755,1,0)</f>
        <v>0</v>
      </c>
      <c r="I1755" s="52" t="n">
        <f aca="false">IF(-B1755&gt;E1755,1,0)</f>
        <v>0</v>
      </c>
      <c r="J1755" s="52" t="n">
        <f aca="false">IF(-B1755&gt;F1755,1,0)</f>
        <v>0</v>
      </c>
    </row>
    <row r="1756" customFormat="false" ht="15" hidden="false" customHeight="false" outlineLevel="0" collapsed="false">
      <c r="A1756" s="51" t="n">
        <f aca="false">Prices_MTM!A1989</f>
        <v>40261</v>
      </c>
      <c r="B1756" s="43" t="n">
        <f aca="false">Prices_MTM!I1989</f>
        <v>-82000</v>
      </c>
      <c r="C1756" s="43" t="n">
        <f aca="false">-PERCENTILE(Prices_MTM!I1739:I1988,1-Inputs!$B$8)</f>
        <v>167325</v>
      </c>
      <c r="D1756" s="43" t="n">
        <f aca="false">NORMSINV(Inputs!$B$8)*STDEV(Prices_MTM!I1739:I1988)</f>
        <v>181183.835639344</v>
      </c>
      <c r="E1756" s="43" t="n">
        <f aca="false">-PERCENTILE(Prices_MTM!I1739:I1988,1-Inputs!$B$9)</f>
        <v>248060</v>
      </c>
      <c r="F1756" s="43" t="n">
        <f aca="false">NORMSINV(Inputs!$B$9)*STDEV(Prices_MTM!I1739:I1988)</f>
        <v>256251.756353143</v>
      </c>
      <c r="G1756" s="52" t="n">
        <f aca="false">IF(-B1756&gt;C1756,1,0)</f>
        <v>0</v>
      </c>
      <c r="H1756" s="52" t="n">
        <f aca="false">IF(-B1756&gt;D1756,1,0)</f>
        <v>0</v>
      </c>
      <c r="I1756" s="52" t="n">
        <f aca="false">IF(-B1756&gt;E1756,1,0)</f>
        <v>0</v>
      </c>
      <c r="J1756" s="52" t="n">
        <f aca="false">IF(-B1756&gt;F1756,1,0)</f>
        <v>0</v>
      </c>
    </row>
    <row r="1757" customFormat="false" ht="15" hidden="false" customHeight="false" outlineLevel="0" collapsed="false">
      <c r="A1757" s="51" t="n">
        <f aca="false">Prices_MTM!A1990</f>
        <v>40262</v>
      </c>
      <c r="B1757" s="43" t="n">
        <f aca="false">Prices_MTM!I1990</f>
        <v>-34500.0000000006</v>
      </c>
      <c r="C1757" s="43" t="n">
        <f aca="false">-PERCENTILE(Prices_MTM!I1740:I1989,1-Inputs!$B$8)</f>
        <v>167325</v>
      </c>
      <c r="D1757" s="43" t="n">
        <f aca="false">NORMSINV(Inputs!$B$8)*STDEV(Prices_MTM!I1740:I1989)</f>
        <v>180947.741899169</v>
      </c>
      <c r="E1757" s="43" t="n">
        <f aca="false">-PERCENTILE(Prices_MTM!I1740:I1989,1-Inputs!$B$9)</f>
        <v>248060</v>
      </c>
      <c r="F1757" s="43" t="n">
        <f aca="false">NORMSINV(Inputs!$B$9)*STDEV(Prices_MTM!I1740:I1989)</f>
        <v>255917.844470937</v>
      </c>
      <c r="G1757" s="52" t="n">
        <f aca="false">IF(-B1757&gt;C1757,1,0)</f>
        <v>0</v>
      </c>
      <c r="H1757" s="52" t="n">
        <f aca="false">IF(-B1757&gt;D1757,1,0)</f>
        <v>0</v>
      </c>
      <c r="I1757" s="52" t="n">
        <f aca="false">IF(-B1757&gt;E1757,1,0)</f>
        <v>0</v>
      </c>
      <c r="J1757" s="52" t="n">
        <f aca="false">IF(-B1757&gt;F1757,1,0)</f>
        <v>0</v>
      </c>
    </row>
    <row r="1758" customFormat="false" ht="15" hidden="false" customHeight="false" outlineLevel="0" collapsed="false">
      <c r="A1758" s="51" t="n">
        <f aca="false">Prices_MTM!A1991</f>
        <v>40263</v>
      </c>
      <c r="B1758" s="43" t="n">
        <f aca="false">Prices_MTM!I1991</f>
        <v>-17000.0000000002</v>
      </c>
      <c r="C1758" s="43" t="n">
        <f aca="false">-PERCENTILE(Prices_MTM!I1741:I1990,1-Inputs!$B$8)</f>
        <v>167325</v>
      </c>
      <c r="D1758" s="43" t="n">
        <f aca="false">NORMSINV(Inputs!$B$8)*STDEV(Prices_MTM!I1741:I1990)</f>
        <v>180440.311572705</v>
      </c>
      <c r="E1758" s="43" t="n">
        <f aca="false">-PERCENTILE(Prices_MTM!I1741:I1990,1-Inputs!$B$9)</f>
        <v>248060</v>
      </c>
      <c r="F1758" s="43" t="n">
        <f aca="false">NORMSINV(Inputs!$B$9)*STDEV(Prices_MTM!I1741:I1990)</f>
        <v>255200.176076709</v>
      </c>
      <c r="G1758" s="52" t="n">
        <f aca="false">IF(-B1758&gt;C1758,1,0)</f>
        <v>0</v>
      </c>
      <c r="H1758" s="52" t="n">
        <f aca="false">IF(-B1758&gt;D1758,1,0)</f>
        <v>0</v>
      </c>
      <c r="I1758" s="52" t="n">
        <f aca="false">IF(-B1758&gt;E1758,1,0)</f>
        <v>0</v>
      </c>
      <c r="J1758" s="52" t="n">
        <f aca="false">IF(-B1758&gt;F1758,1,0)</f>
        <v>0</v>
      </c>
    </row>
    <row r="1759" customFormat="false" ht="15" hidden="false" customHeight="false" outlineLevel="0" collapsed="false">
      <c r="A1759" s="51" t="n">
        <f aca="false">Prices_MTM!A1992</f>
        <v>40266</v>
      </c>
      <c r="B1759" s="43" t="n">
        <f aca="false">Prices_MTM!I1992</f>
        <v>121500</v>
      </c>
      <c r="C1759" s="43" t="n">
        <f aca="false">-PERCENTILE(Prices_MTM!I1742:I1991,1-Inputs!$B$8)</f>
        <v>167325</v>
      </c>
      <c r="D1759" s="43" t="n">
        <f aca="false">NORMSINV(Inputs!$B$8)*STDEV(Prices_MTM!I1742:I1991)</f>
        <v>180169.799162694</v>
      </c>
      <c r="E1759" s="43" t="n">
        <f aca="false">-PERCENTILE(Prices_MTM!I1742:I1991,1-Inputs!$B$9)</f>
        <v>248060</v>
      </c>
      <c r="F1759" s="43" t="n">
        <f aca="false">NORMSINV(Inputs!$B$9)*STDEV(Prices_MTM!I1742:I1991)</f>
        <v>254817.585212927</v>
      </c>
      <c r="G1759" s="52" t="n">
        <f aca="false">IF(-B1759&gt;C1759,1,0)</f>
        <v>0</v>
      </c>
      <c r="H1759" s="52" t="n">
        <f aca="false">IF(-B1759&gt;D1759,1,0)</f>
        <v>0</v>
      </c>
      <c r="I1759" s="52" t="n">
        <f aca="false">IF(-B1759&gt;E1759,1,0)</f>
        <v>0</v>
      </c>
      <c r="J1759" s="52" t="n">
        <f aca="false">IF(-B1759&gt;F1759,1,0)</f>
        <v>0</v>
      </c>
    </row>
    <row r="1760" customFormat="false" ht="15" hidden="false" customHeight="false" outlineLevel="0" collapsed="false">
      <c r="A1760" s="51" t="n">
        <f aca="false">Prices_MTM!A1993</f>
        <v>40267</v>
      </c>
      <c r="B1760" s="43" t="n">
        <f aca="false">Prices_MTM!I1993</f>
        <v>43500.0000000002</v>
      </c>
      <c r="C1760" s="43" t="n">
        <f aca="false">-PERCENTILE(Prices_MTM!I1743:I1992,1-Inputs!$B$8)</f>
        <v>165825</v>
      </c>
      <c r="D1760" s="43" t="n">
        <f aca="false">NORMSINV(Inputs!$B$8)*STDEV(Prices_MTM!I1743:I1992)</f>
        <v>177647.558698874</v>
      </c>
      <c r="E1760" s="43" t="n">
        <f aca="false">-PERCENTILE(Prices_MTM!I1743:I1992,1-Inputs!$B$9)</f>
        <v>227849.999999999</v>
      </c>
      <c r="F1760" s="43" t="n">
        <f aca="false">NORMSINV(Inputs!$B$9)*STDEV(Prices_MTM!I1743:I1992)</f>
        <v>251250.332391955</v>
      </c>
      <c r="G1760" s="52" t="n">
        <f aca="false">IF(-B1760&gt;C1760,1,0)</f>
        <v>0</v>
      </c>
      <c r="H1760" s="52" t="n">
        <f aca="false">IF(-B1760&gt;D1760,1,0)</f>
        <v>0</v>
      </c>
      <c r="I1760" s="52" t="n">
        <f aca="false">IF(-B1760&gt;E1760,1,0)</f>
        <v>0</v>
      </c>
      <c r="J1760" s="52" t="n">
        <f aca="false">IF(-B1760&gt;F1760,1,0)</f>
        <v>0</v>
      </c>
    </row>
    <row r="1761" customFormat="false" ht="15" hidden="false" customHeight="false" outlineLevel="0" collapsed="false">
      <c r="A1761" s="51" t="n">
        <f aca="false">Prices_MTM!A1994</f>
        <v>40268</v>
      </c>
      <c r="B1761" s="43" t="n">
        <f aca="false">Prices_MTM!I1994</f>
        <v>85499.9999999997</v>
      </c>
      <c r="C1761" s="43" t="n">
        <f aca="false">-PERCENTILE(Prices_MTM!I1744:I1993,1-Inputs!$B$8)</f>
        <v>165825</v>
      </c>
      <c r="D1761" s="43" t="n">
        <f aca="false">NORMSINV(Inputs!$B$8)*STDEV(Prices_MTM!I1744:I1993)</f>
        <v>175701.541332805</v>
      </c>
      <c r="E1761" s="43" t="n">
        <f aca="false">-PERCENTILE(Prices_MTM!I1744:I1993,1-Inputs!$B$9)</f>
        <v>227849.999999999</v>
      </c>
      <c r="F1761" s="43" t="n">
        <f aca="false">NORMSINV(Inputs!$B$9)*STDEV(Prices_MTM!I1744:I1993)</f>
        <v>248498.042894444</v>
      </c>
      <c r="G1761" s="52" t="n">
        <f aca="false">IF(-B1761&gt;C1761,1,0)</f>
        <v>0</v>
      </c>
      <c r="H1761" s="52" t="n">
        <f aca="false">IF(-B1761&gt;D1761,1,0)</f>
        <v>0</v>
      </c>
      <c r="I1761" s="52" t="n">
        <f aca="false">IF(-B1761&gt;E1761,1,0)</f>
        <v>0</v>
      </c>
      <c r="J1761" s="52" t="n">
        <f aca="false">IF(-B1761&gt;F1761,1,0)</f>
        <v>0</v>
      </c>
    </row>
    <row r="1762" customFormat="false" ht="15" hidden="false" customHeight="false" outlineLevel="0" collapsed="false">
      <c r="A1762" s="51" t="n">
        <f aca="false">Prices_MTM!A1995</f>
        <v>40269</v>
      </c>
      <c r="B1762" s="43" t="n">
        <f aca="false">Prices_MTM!I1995</f>
        <v>-4999.99999999972</v>
      </c>
      <c r="C1762" s="43" t="n">
        <f aca="false">-PERCENTILE(Prices_MTM!I1745:I1994,1-Inputs!$B$8)</f>
        <v>165825</v>
      </c>
      <c r="D1762" s="43" t="n">
        <f aca="false">NORMSINV(Inputs!$B$8)*STDEV(Prices_MTM!I1745:I1994)</f>
        <v>175489.918637109</v>
      </c>
      <c r="E1762" s="43" t="n">
        <f aca="false">-PERCENTILE(Prices_MTM!I1745:I1994,1-Inputs!$B$9)</f>
        <v>227849.999999999</v>
      </c>
      <c r="F1762" s="43" t="n">
        <f aca="false">NORMSINV(Inputs!$B$9)*STDEV(Prices_MTM!I1745:I1994)</f>
        <v>248198.740877436</v>
      </c>
      <c r="G1762" s="52" t="n">
        <f aca="false">IF(-B1762&gt;C1762,1,0)</f>
        <v>0</v>
      </c>
      <c r="H1762" s="52" t="n">
        <f aca="false">IF(-B1762&gt;D1762,1,0)</f>
        <v>0</v>
      </c>
      <c r="I1762" s="52" t="n">
        <f aca="false">IF(-B1762&gt;E1762,1,0)</f>
        <v>0</v>
      </c>
      <c r="J1762" s="52" t="n">
        <f aca="false">IF(-B1762&gt;F1762,1,0)</f>
        <v>0</v>
      </c>
    </row>
    <row r="1763" customFormat="false" ht="15" hidden="false" customHeight="false" outlineLevel="0" collapsed="false">
      <c r="A1763" s="51" t="n">
        <f aca="false">Prices_MTM!A1996</f>
        <v>40273</v>
      </c>
      <c r="B1763" s="43" t="n">
        <f aca="false">Prices_MTM!I1996</f>
        <v>90499.9999999994</v>
      </c>
      <c r="C1763" s="43" t="n">
        <f aca="false">-PERCENTILE(Prices_MTM!I1746:I1995,1-Inputs!$B$8)</f>
        <v>165825</v>
      </c>
      <c r="D1763" s="43" t="n">
        <f aca="false">NORMSINV(Inputs!$B$8)*STDEV(Prices_MTM!I1746:I1995)</f>
        <v>174702.514037423</v>
      </c>
      <c r="E1763" s="43" t="n">
        <f aca="false">-PERCENTILE(Prices_MTM!I1746:I1995,1-Inputs!$B$9)</f>
        <v>227849.999999999</v>
      </c>
      <c r="F1763" s="43" t="n">
        <f aca="false">NORMSINV(Inputs!$B$9)*STDEV(Prices_MTM!I1746:I1995)</f>
        <v>247085.099525721</v>
      </c>
      <c r="G1763" s="52" t="n">
        <f aca="false">IF(-B1763&gt;C1763,1,0)</f>
        <v>0</v>
      </c>
      <c r="H1763" s="52" t="n">
        <f aca="false">IF(-B1763&gt;D1763,1,0)</f>
        <v>0</v>
      </c>
      <c r="I1763" s="52" t="n">
        <f aca="false">IF(-B1763&gt;E1763,1,0)</f>
        <v>0</v>
      </c>
      <c r="J1763" s="52" t="n">
        <f aca="false">IF(-B1763&gt;F1763,1,0)</f>
        <v>0</v>
      </c>
    </row>
    <row r="1764" customFormat="false" ht="15" hidden="false" customHeight="false" outlineLevel="0" collapsed="false">
      <c r="A1764" s="51" t="n">
        <f aca="false">Prices_MTM!A1997</f>
        <v>40274</v>
      </c>
      <c r="B1764" s="43" t="n">
        <f aca="false">Prices_MTM!I1997</f>
        <v>-10499.999999999</v>
      </c>
      <c r="C1764" s="43" t="n">
        <f aca="false">-PERCENTILE(Prices_MTM!I1747:I1996,1-Inputs!$B$8)</f>
        <v>165825</v>
      </c>
      <c r="D1764" s="43" t="n">
        <f aca="false">NORMSINV(Inputs!$B$8)*STDEV(Prices_MTM!I1747:I1996)</f>
        <v>174920.64141248</v>
      </c>
      <c r="E1764" s="43" t="n">
        <f aca="false">-PERCENTILE(Prices_MTM!I1747:I1996,1-Inputs!$B$9)</f>
        <v>227849.999999999</v>
      </c>
      <c r="F1764" s="43" t="n">
        <f aca="false">NORMSINV(Inputs!$B$9)*STDEV(Prices_MTM!I1747:I1996)</f>
        <v>247393.601234882</v>
      </c>
      <c r="G1764" s="52" t="n">
        <f aca="false">IF(-B1764&gt;C1764,1,0)</f>
        <v>0</v>
      </c>
      <c r="H1764" s="52" t="n">
        <f aca="false">IF(-B1764&gt;D1764,1,0)</f>
        <v>0</v>
      </c>
      <c r="I1764" s="52" t="n">
        <f aca="false">IF(-B1764&gt;E1764,1,0)</f>
        <v>0</v>
      </c>
      <c r="J1764" s="52" t="n">
        <f aca="false">IF(-B1764&gt;F1764,1,0)</f>
        <v>0</v>
      </c>
    </row>
    <row r="1765" customFormat="false" ht="15" hidden="false" customHeight="false" outlineLevel="0" collapsed="false">
      <c r="A1765" s="51" t="n">
        <f aca="false">Prices_MTM!A1998</f>
        <v>40275</v>
      </c>
      <c r="B1765" s="43" t="n">
        <f aca="false">Prices_MTM!I1998</f>
        <v>-62000.0000000005</v>
      </c>
      <c r="C1765" s="43" t="n">
        <f aca="false">-PERCENTILE(Prices_MTM!I1748:I1997,1-Inputs!$B$8)</f>
        <v>165825</v>
      </c>
      <c r="D1765" s="43" t="n">
        <f aca="false">NORMSINV(Inputs!$B$8)*STDEV(Prices_MTM!I1748:I1997)</f>
        <v>174024.572927742</v>
      </c>
      <c r="E1765" s="43" t="n">
        <f aca="false">-PERCENTILE(Prices_MTM!I1748:I1997,1-Inputs!$B$9)</f>
        <v>227849.999999999</v>
      </c>
      <c r="F1765" s="43" t="n">
        <f aca="false">NORMSINV(Inputs!$B$9)*STDEV(Prices_MTM!I1748:I1997)</f>
        <v>246126.274476861</v>
      </c>
      <c r="G1765" s="52" t="n">
        <f aca="false">IF(-B1765&gt;C1765,1,0)</f>
        <v>0</v>
      </c>
      <c r="H1765" s="52" t="n">
        <f aca="false">IF(-B1765&gt;D1765,1,0)</f>
        <v>0</v>
      </c>
      <c r="I1765" s="52" t="n">
        <f aca="false">IF(-B1765&gt;E1765,1,0)</f>
        <v>0</v>
      </c>
      <c r="J1765" s="52" t="n">
        <f aca="false">IF(-B1765&gt;F1765,1,0)</f>
        <v>0</v>
      </c>
    </row>
    <row r="1766" customFormat="false" ht="15" hidden="false" customHeight="false" outlineLevel="0" collapsed="false">
      <c r="A1766" s="51" t="n">
        <f aca="false">Prices_MTM!A1999</f>
        <v>40276</v>
      </c>
      <c r="B1766" s="43" t="n">
        <f aca="false">Prices_MTM!I1999</f>
        <v>46000.0000000001</v>
      </c>
      <c r="C1766" s="43" t="n">
        <f aca="false">-PERCENTILE(Prices_MTM!I1749:I1998,1-Inputs!$B$8)</f>
        <v>162975</v>
      </c>
      <c r="D1766" s="43" t="n">
        <f aca="false">NORMSINV(Inputs!$B$8)*STDEV(Prices_MTM!I1749:I1998)</f>
        <v>173044.945586468</v>
      </c>
      <c r="E1766" s="43" t="n">
        <f aca="false">-PERCENTILE(Prices_MTM!I1749:I1998,1-Inputs!$B$9)</f>
        <v>227849.999999999</v>
      </c>
      <c r="F1766" s="43" t="n">
        <f aca="false">NORMSINV(Inputs!$B$9)*STDEV(Prices_MTM!I1749:I1998)</f>
        <v>244740.76883345</v>
      </c>
      <c r="G1766" s="52" t="n">
        <f aca="false">IF(-B1766&gt;C1766,1,0)</f>
        <v>0</v>
      </c>
      <c r="H1766" s="52" t="n">
        <f aca="false">IF(-B1766&gt;D1766,1,0)</f>
        <v>0</v>
      </c>
      <c r="I1766" s="52" t="n">
        <f aca="false">IF(-B1766&gt;E1766,1,0)</f>
        <v>0</v>
      </c>
      <c r="J1766" s="52" t="n">
        <f aca="false">IF(-B1766&gt;F1766,1,0)</f>
        <v>0</v>
      </c>
    </row>
    <row r="1767" customFormat="false" ht="15" hidden="false" customHeight="false" outlineLevel="0" collapsed="false">
      <c r="A1767" s="51" t="n">
        <f aca="false">Prices_MTM!A2000</f>
        <v>40277</v>
      </c>
      <c r="B1767" s="43" t="n">
        <f aca="false">Prices_MTM!I2000</f>
        <v>-64000.0000000008</v>
      </c>
      <c r="C1767" s="43" t="n">
        <f aca="false">-PERCENTILE(Prices_MTM!I1750:I1999,1-Inputs!$B$8)</f>
        <v>162975</v>
      </c>
      <c r="D1767" s="43" t="n">
        <f aca="false">NORMSINV(Inputs!$B$8)*STDEV(Prices_MTM!I1750:I1999)</f>
        <v>172991.710110588</v>
      </c>
      <c r="E1767" s="43" t="n">
        <f aca="false">-PERCENTILE(Prices_MTM!I1750:I1999,1-Inputs!$B$9)</f>
        <v>227849.999999999</v>
      </c>
      <c r="F1767" s="43" t="n">
        <f aca="false">NORMSINV(Inputs!$B$9)*STDEV(Prices_MTM!I1750:I1999)</f>
        <v>244665.476883999</v>
      </c>
      <c r="G1767" s="52" t="n">
        <f aca="false">IF(-B1767&gt;C1767,1,0)</f>
        <v>0</v>
      </c>
      <c r="H1767" s="52" t="n">
        <f aca="false">IF(-B1767&gt;D1767,1,0)</f>
        <v>0</v>
      </c>
      <c r="I1767" s="52" t="n">
        <f aca="false">IF(-B1767&gt;E1767,1,0)</f>
        <v>0</v>
      </c>
      <c r="J1767" s="52" t="n">
        <f aca="false">IF(-B1767&gt;F1767,1,0)</f>
        <v>0</v>
      </c>
    </row>
    <row r="1768" customFormat="false" ht="15" hidden="false" customHeight="false" outlineLevel="0" collapsed="false">
      <c r="A1768" s="51" t="n">
        <f aca="false">Prices_MTM!A2001</f>
        <v>40280</v>
      </c>
      <c r="B1768" s="43" t="n">
        <f aca="false">Prices_MTM!I2001</f>
        <v>-175000</v>
      </c>
      <c r="C1768" s="43" t="n">
        <f aca="false">-PERCENTILE(Prices_MTM!I1751:I2000,1-Inputs!$B$8)</f>
        <v>162975</v>
      </c>
      <c r="D1768" s="43" t="n">
        <f aca="false">NORMSINV(Inputs!$B$8)*STDEV(Prices_MTM!I1751:I2000)</f>
        <v>170918.395772661</v>
      </c>
      <c r="E1768" s="43" t="n">
        <f aca="false">-PERCENTILE(Prices_MTM!I1751:I2000,1-Inputs!$B$9)</f>
        <v>227849.999999999</v>
      </c>
      <c r="F1768" s="43" t="n">
        <f aca="false">NORMSINV(Inputs!$B$9)*STDEV(Prices_MTM!I1751:I2000)</f>
        <v>241733.148849926</v>
      </c>
      <c r="G1768" s="52" t="n">
        <f aca="false">IF(-B1768&gt;C1768,1,0)</f>
        <v>1</v>
      </c>
      <c r="H1768" s="52" t="n">
        <f aca="false">IF(-B1768&gt;D1768,1,0)</f>
        <v>1</v>
      </c>
      <c r="I1768" s="52" t="n">
        <f aca="false">IF(-B1768&gt;E1768,1,0)</f>
        <v>0</v>
      </c>
      <c r="J1768" s="52" t="n">
        <f aca="false">IF(-B1768&gt;F1768,1,0)</f>
        <v>0</v>
      </c>
    </row>
    <row r="1769" customFormat="false" ht="15" hidden="false" customHeight="false" outlineLevel="0" collapsed="false">
      <c r="A1769" s="51" t="n">
        <f aca="false">Prices_MTM!A2002</f>
        <v>40281</v>
      </c>
      <c r="B1769" s="43" t="n">
        <f aca="false">Prices_MTM!I2002</f>
        <v>61500.0000000002</v>
      </c>
      <c r="C1769" s="43" t="n">
        <f aca="false">-PERCENTILE(Prices_MTM!I1752:I2001,1-Inputs!$B$8)</f>
        <v>165825</v>
      </c>
      <c r="D1769" s="43" t="n">
        <f aca="false">NORMSINV(Inputs!$B$8)*STDEV(Prices_MTM!I1752:I2001)</f>
        <v>171440.684664663</v>
      </c>
      <c r="E1769" s="43" t="n">
        <f aca="false">-PERCENTILE(Prices_MTM!I1752:I2001,1-Inputs!$B$9)</f>
        <v>227849.999999999</v>
      </c>
      <c r="F1769" s="43" t="n">
        <f aca="false">NORMSINV(Inputs!$B$9)*STDEV(Prices_MTM!I1752:I2001)</f>
        <v>242471.831996946</v>
      </c>
      <c r="G1769" s="52" t="n">
        <f aca="false">IF(-B1769&gt;C1769,1,0)</f>
        <v>0</v>
      </c>
      <c r="H1769" s="52" t="n">
        <f aca="false">IF(-B1769&gt;D1769,1,0)</f>
        <v>0</v>
      </c>
      <c r="I1769" s="52" t="n">
        <f aca="false">IF(-B1769&gt;E1769,1,0)</f>
        <v>0</v>
      </c>
      <c r="J1769" s="52" t="n">
        <f aca="false">IF(-B1769&gt;F1769,1,0)</f>
        <v>0</v>
      </c>
    </row>
    <row r="1770" customFormat="false" ht="15" hidden="false" customHeight="false" outlineLevel="0" collapsed="false">
      <c r="A1770" s="51" t="n">
        <f aca="false">Prices_MTM!A2003</f>
        <v>40282</v>
      </c>
      <c r="B1770" s="43" t="n">
        <f aca="false">Prices_MTM!I2003</f>
        <v>63500.0000000005</v>
      </c>
      <c r="C1770" s="43" t="n">
        <f aca="false">-PERCENTILE(Prices_MTM!I1753:I2002,1-Inputs!$B$8)</f>
        <v>165825</v>
      </c>
      <c r="D1770" s="43" t="n">
        <f aca="false">NORMSINV(Inputs!$B$8)*STDEV(Prices_MTM!I1753:I2002)</f>
        <v>170871.657044317</v>
      </c>
      <c r="E1770" s="43" t="n">
        <f aca="false">-PERCENTILE(Prices_MTM!I1753:I2002,1-Inputs!$B$9)</f>
        <v>227849.999999999</v>
      </c>
      <c r="F1770" s="43" t="n">
        <f aca="false">NORMSINV(Inputs!$B$9)*STDEV(Prices_MTM!I1753:I2002)</f>
        <v>241667.045374494</v>
      </c>
      <c r="G1770" s="52" t="n">
        <f aca="false">IF(-B1770&gt;C1770,1,0)</f>
        <v>0</v>
      </c>
      <c r="H1770" s="52" t="n">
        <f aca="false">IF(-B1770&gt;D1770,1,0)</f>
        <v>0</v>
      </c>
      <c r="I1770" s="52" t="n">
        <f aca="false">IF(-B1770&gt;E1770,1,0)</f>
        <v>0</v>
      </c>
      <c r="J1770" s="52" t="n">
        <f aca="false">IF(-B1770&gt;F1770,1,0)</f>
        <v>0</v>
      </c>
    </row>
    <row r="1771" customFormat="false" ht="15" hidden="false" customHeight="false" outlineLevel="0" collapsed="false">
      <c r="A1771" s="51" t="n">
        <f aca="false">Prices_MTM!A2004</f>
        <v>40283</v>
      </c>
      <c r="B1771" s="43" t="n">
        <f aca="false">Prices_MTM!I2004</f>
        <v>-91500.0000000006</v>
      </c>
      <c r="C1771" s="43" t="n">
        <f aca="false">-PERCENTILE(Prices_MTM!I1754:I2003,1-Inputs!$B$8)</f>
        <v>165825</v>
      </c>
      <c r="D1771" s="43" t="n">
        <f aca="false">NORMSINV(Inputs!$B$8)*STDEV(Prices_MTM!I1754:I2003)</f>
        <v>170970.405706385</v>
      </c>
      <c r="E1771" s="43" t="n">
        <f aca="false">-PERCENTILE(Prices_MTM!I1754:I2003,1-Inputs!$B$9)</f>
        <v>227849.999999999</v>
      </c>
      <c r="F1771" s="43" t="n">
        <f aca="false">NORMSINV(Inputs!$B$9)*STDEV(Prices_MTM!I1754:I2003)</f>
        <v>241806.70749172</v>
      </c>
      <c r="G1771" s="52" t="n">
        <f aca="false">IF(-B1771&gt;C1771,1,0)</f>
        <v>0</v>
      </c>
      <c r="H1771" s="52" t="n">
        <f aca="false">IF(-B1771&gt;D1771,1,0)</f>
        <v>0</v>
      </c>
      <c r="I1771" s="52" t="n">
        <f aca="false">IF(-B1771&gt;E1771,1,0)</f>
        <v>0</v>
      </c>
      <c r="J1771" s="52" t="n">
        <f aca="false">IF(-B1771&gt;F1771,1,0)</f>
        <v>0</v>
      </c>
    </row>
    <row r="1772" customFormat="false" ht="15" hidden="false" customHeight="false" outlineLevel="0" collapsed="false">
      <c r="A1772" s="51" t="n">
        <f aca="false">Prices_MTM!A2005</f>
        <v>40284</v>
      </c>
      <c r="B1772" s="43" t="n">
        <f aca="false">Prices_MTM!I2005</f>
        <v>-123500</v>
      </c>
      <c r="C1772" s="43" t="n">
        <f aca="false">-PERCENTILE(Prices_MTM!I1755:I2004,1-Inputs!$B$8)</f>
        <v>165825</v>
      </c>
      <c r="D1772" s="43" t="n">
        <f aca="false">NORMSINV(Inputs!$B$8)*STDEV(Prices_MTM!I1755:I2004)</f>
        <v>171235.835248171</v>
      </c>
      <c r="E1772" s="43" t="n">
        <f aca="false">-PERCENTILE(Prices_MTM!I1755:I2004,1-Inputs!$B$9)</f>
        <v>227849.999999999</v>
      </c>
      <c r="F1772" s="43" t="n">
        <f aca="false">NORMSINV(Inputs!$B$9)*STDEV(Prices_MTM!I1755:I2004)</f>
        <v>242182.109557973</v>
      </c>
      <c r="G1772" s="52" t="n">
        <f aca="false">IF(-B1772&gt;C1772,1,0)</f>
        <v>0</v>
      </c>
      <c r="H1772" s="52" t="n">
        <f aca="false">IF(-B1772&gt;D1772,1,0)</f>
        <v>0</v>
      </c>
      <c r="I1772" s="52" t="n">
        <f aca="false">IF(-B1772&gt;E1772,1,0)</f>
        <v>0</v>
      </c>
      <c r="J1772" s="52" t="n">
        <f aca="false">IF(-B1772&gt;F1772,1,0)</f>
        <v>0</v>
      </c>
    </row>
    <row r="1773" customFormat="false" ht="15" hidden="false" customHeight="false" outlineLevel="0" collapsed="false">
      <c r="A1773" s="51" t="n">
        <f aca="false">Prices_MTM!A2006</f>
        <v>40287</v>
      </c>
      <c r="B1773" s="43" t="n">
        <f aca="false">Prices_MTM!I2006</f>
        <v>-59000.0000000004</v>
      </c>
      <c r="C1773" s="43" t="n">
        <f aca="false">-PERCENTILE(Prices_MTM!I1756:I2005,1-Inputs!$B$8)</f>
        <v>165825</v>
      </c>
      <c r="D1773" s="43" t="n">
        <f aca="false">NORMSINV(Inputs!$B$8)*STDEV(Prices_MTM!I1756:I2005)</f>
        <v>171757.280696797</v>
      </c>
      <c r="E1773" s="43" t="n">
        <f aca="false">-PERCENTILE(Prices_MTM!I1756:I2005,1-Inputs!$B$9)</f>
        <v>227849.999999999</v>
      </c>
      <c r="F1773" s="43" t="n">
        <f aca="false">NORMSINV(Inputs!$B$9)*STDEV(Prices_MTM!I1756:I2005)</f>
        <v>242919.599806931</v>
      </c>
      <c r="G1773" s="52" t="n">
        <f aca="false">IF(-B1773&gt;C1773,1,0)</f>
        <v>0</v>
      </c>
      <c r="H1773" s="52" t="n">
        <f aca="false">IF(-B1773&gt;D1773,1,0)</f>
        <v>0</v>
      </c>
      <c r="I1773" s="52" t="n">
        <f aca="false">IF(-B1773&gt;E1773,1,0)</f>
        <v>0</v>
      </c>
      <c r="J1773" s="52" t="n">
        <f aca="false">IF(-B1773&gt;F1773,1,0)</f>
        <v>0</v>
      </c>
    </row>
    <row r="1774" customFormat="false" ht="15" hidden="false" customHeight="false" outlineLevel="0" collapsed="false">
      <c r="A1774" s="51" t="n">
        <f aca="false">Prices_MTM!A2007</f>
        <v>40288</v>
      </c>
      <c r="B1774" s="43" t="n">
        <f aca="false">Prices_MTM!I2007</f>
        <v>64000.0000000008</v>
      </c>
      <c r="C1774" s="43" t="n">
        <f aca="false">-PERCENTILE(Prices_MTM!I1757:I2006,1-Inputs!$B$8)</f>
        <v>162975</v>
      </c>
      <c r="D1774" s="43" t="n">
        <f aca="false">NORMSINV(Inputs!$B$8)*STDEV(Prices_MTM!I1757:I2006)</f>
        <v>168770.572103391</v>
      </c>
      <c r="E1774" s="43" t="n">
        <f aca="false">-PERCENTILE(Prices_MTM!I1757:I2006,1-Inputs!$B$9)</f>
        <v>209020</v>
      </c>
      <c r="F1774" s="43" t="n">
        <f aca="false">NORMSINV(Inputs!$B$9)*STDEV(Prices_MTM!I1757:I2006)</f>
        <v>238695.440846642</v>
      </c>
      <c r="G1774" s="52" t="n">
        <f aca="false">IF(-B1774&gt;C1774,1,0)</f>
        <v>0</v>
      </c>
      <c r="H1774" s="52" t="n">
        <f aca="false">IF(-B1774&gt;D1774,1,0)</f>
        <v>0</v>
      </c>
      <c r="I1774" s="52" t="n">
        <f aca="false">IF(-B1774&gt;E1774,1,0)</f>
        <v>0</v>
      </c>
      <c r="J1774" s="52" t="n">
        <f aca="false">IF(-B1774&gt;F1774,1,0)</f>
        <v>0</v>
      </c>
    </row>
    <row r="1775" customFormat="false" ht="15" hidden="false" customHeight="false" outlineLevel="0" collapsed="false">
      <c r="A1775" s="51" t="n">
        <f aca="false">Prices_MTM!A2008</f>
        <v>40289</v>
      </c>
      <c r="B1775" s="43" t="n">
        <f aca="false">Prices_MTM!I2008</f>
        <v>-10999.9999999999</v>
      </c>
      <c r="C1775" s="43" t="n">
        <f aca="false">-PERCENTILE(Prices_MTM!I1758:I2007,1-Inputs!$B$8)</f>
        <v>162975</v>
      </c>
      <c r="D1775" s="43" t="n">
        <f aca="false">NORMSINV(Inputs!$B$8)*STDEV(Prices_MTM!I1758:I2007)</f>
        <v>168588.554669922</v>
      </c>
      <c r="E1775" s="43" t="n">
        <f aca="false">-PERCENTILE(Prices_MTM!I1758:I2007,1-Inputs!$B$9)</f>
        <v>209020</v>
      </c>
      <c r="F1775" s="43" t="n">
        <f aca="false">NORMSINV(Inputs!$B$9)*STDEV(Prices_MTM!I1758:I2007)</f>
        <v>238438.010116971</v>
      </c>
      <c r="G1775" s="52" t="n">
        <f aca="false">IF(-B1775&gt;C1775,1,0)</f>
        <v>0</v>
      </c>
      <c r="H1775" s="52" t="n">
        <f aca="false">IF(-B1775&gt;D1775,1,0)</f>
        <v>0</v>
      </c>
      <c r="I1775" s="52" t="n">
        <f aca="false">IF(-B1775&gt;E1775,1,0)</f>
        <v>0</v>
      </c>
      <c r="J1775" s="52" t="n">
        <f aca="false">IF(-B1775&gt;F1775,1,0)</f>
        <v>0</v>
      </c>
    </row>
    <row r="1776" customFormat="false" ht="15" hidden="false" customHeight="false" outlineLevel="0" collapsed="false">
      <c r="A1776" s="51" t="n">
        <f aca="false">Prices_MTM!A2009</f>
        <v>40290</v>
      </c>
      <c r="B1776" s="43" t="n">
        <f aca="false">Prices_MTM!I2009</f>
        <v>9499.99999999989</v>
      </c>
      <c r="C1776" s="43" t="n">
        <f aca="false">-PERCENTILE(Prices_MTM!I1759:I2008,1-Inputs!$B$8)</f>
        <v>162975</v>
      </c>
      <c r="D1776" s="43" t="n">
        <f aca="false">NORMSINV(Inputs!$B$8)*STDEV(Prices_MTM!I1759:I2008)</f>
        <v>168401.125827852</v>
      </c>
      <c r="E1776" s="43" t="n">
        <f aca="false">-PERCENTILE(Prices_MTM!I1759:I2008,1-Inputs!$B$9)</f>
        <v>209020</v>
      </c>
      <c r="F1776" s="43" t="n">
        <f aca="false">NORMSINV(Inputs!$B$9)*STDEV(Prices_MTM!I1759:I2008)</f>
        <v>238172.925928846</v>
      </c>
      <c r="G1776" s="52" t="n">
        <f aca="false">IF(-B1776&gt;C1776,1,0)</f>
        <v>0</v>
      </c>
      <c r="H1776" s="52" t="n">
        <f aca="false">IF(-B1776&gt;D1776,1,0)</f>
        <v>0</v>
      </c>
      <c r="I1776" s="52" t="n">
        <f aca="false">IF(-B1776&gt;E1776,1,0)</f>
        <v>0</v>
      </c>
      <c r="J1776" s="52" t="n">
        <f aca="false">IF(-B1776&gt;F1776,1,0)</f>
        <v>0</v>
      </c>
    </row>
    <row r="1777" customFormat="false" ht="15" hidden="false" customHeight="false" outlineLevel="0" collapsed="false">
      <c r="A1777" s="51" t="n">
        <f aca="false">Prices_MTM!A2010</f>
        <v>40291</v>
      </c>
      <c r="B1777" s="43" t="n">
        <f aca="false">Prices_MTM!I2010</f>
        <v>69500</v>
      </c>
      <c r="C1777" s="43" t="n">
        <f aca="false">-PERCENTILE(Prices_MTM!I1760:I2009,1-Inputs!$B$8)</f>
        <v>162975</v>
      </c>
      <c r="D1777" s="43" t="n">
        <f aca="false">NORMSINV(Inputs!$B$8)*STDEV(Prices_MTM!I1760:I2009)</f>
        <v>168019.233838182</v>
      </c>
      <c r="E1777" s="43" t="n">
        <f aca="false">-PERCENTILE(Prices_MTM!I1760:I2009,1-Inputs!$B$9)</f>
        <v>209020</v>
      </c>
      <c r="F1777" s="43" t="n">
        <f aca="false">NORMSINV(Inputs!$B$9)*STDEV(Prices_MTM!I1760:I2009)</f>
        <v>237632.808800049</v>
      </c>
      <c r="G1777" s="52" t="n">
        <f aca="false">IF(-B1777&gt;C1777,1,0)</f>
        <v>0</v>
      </c>
      <c r="H1777" s="52" t="n">
        <f aca="false">IF(-B1777&gt;D1777,1,0)</f>
        <v>0</v>
      </c>
      <c r="I1777" s="52" t="n">
        <f aca="false">IF(-B1777&gt;E1777,1,0)</f>
        <v>0</v>
      </c>
      <c r="J1777" s="52" t="n">
        <f aca="false">IF(-B1777&gt;F1777,1,0)</f>
        <v>0</v>
      </c>
    </row>
    <row r="1778" customFormat="false" ht="15" hidden="false" customHeight="false" outlineLevel="0" collapsed="false">
      <c r="A1778" s="51" t="n">
        <f aca="false">Prices_MTM!A2011</f>
        <v>40294</v>
      </c>
      <c r="B1778" s="43" t="n">
        <f aca="false">Prices_MTM!I2011</f>
        <v>-45499.9999999998</v>
      </c>
      <c r="C1778" s="43" t="n">
        <f aca="false">-PERCENTILE(Prices_MTM!I1761:I2010,1-Inputs!$B$8)</f>
        <v>162975</v>
      </c>
      <c r="D1778" s="43" t="n">
        <f aca="false">NORMSINV(Inputs!$B$8)*STDEV(Prices_MTM!I1761:I2010)</f>
        <v>167737.828189575</v>
      </c>
      <c r="E1778" s="43" t="n">
        <f aca="false">-PERCENTILE(Prices_MTM!I1761:I2010,1-Inputs!$B$9)</f>
        <v>209020</v>
      </c>
      <c r="F1778" s="43" t="n">
        <f aca="false">NORMSINV(Inputs!$B$9)*STDEV(Prices_MTM!I1761:I2010)</f>
        <v>237234.81142104</v>
      </c>
      <c r="G1778" s="52" t="n">
        <f aca="false">IF(-B1778&gt;C1778,1,0)</f>
        <v>0</v>
      </c>
      <c r="H1778" s="52" t="n">
        <f aca="false">IF(-B1778&gt;D1778,1,0)</f>
        <v>0</v>
      </c>
      <c r="I1778" s="52" t="n">
        <f aca="false">IF(-B1778&gt;E1778,1,0)</f>
        <v>0</v>
      </c>
      <c r="J1778" s="52" t="n">
        <f aca="false">IF(-B1778&gt;F1778,1,0)</f>
        <v>0</v>
      </c>
    </row>
    <row r="1779" customFormat="false" ht="15" hidden="false" customHeight="false" outlineLevel="0" collapsed="false">
      <c r="A1779" s="51" t="n">
        <f aca="false">Prices_MTM!A2012</f>
        <v>40295</v>
      </c>
      <c r="B1779" s="43" t="n">
        <f aca="false">Prices_MTM!I2012</f>
        <v>-120500</v>
      </c>
      <c r="C1779" s="43" t="n">
        <f aca="false">-PERCENTILE(Prices_MTM!I1762:I2011,1-Inputs!$B$8)</f>
        <v>162975</v>
      </c>
      <c r="D1779" s="43" t="n">
        <f aca="false">NORMSINV(Inputs!$B$8)*STDEV(Prices_MTM!I1762:I2011)</f>
        <v>167703.002946036</v>
      </c>
      <c r="E1779" s="43" t="n">
        <f aca="false">-PERCENTILE(Prices_MTM!I1762:I2011,1-Inputs!$B$9)</f>
        <v>209020</v>
      </c>
      <c r="F1779" s="43" t="n">
        <f aca="false">NORMSINV(Inputs!$B$9)*STDEV(Prices_MTM!I1762:I2011)</f>
        <v>237185.557414518</v>
      </c>
      <c r="G1779" s="52" t="n">
        <f aca="false">IF(-B1779&gt;C1779,1,0)</f>
        <v>0</v>
      </c>
      <c r="H1779" s="52" t="n">
        <f aca="false">IF(-B1779&gt;D1779,1,0)</f>
        <v>0</v>
      </c>
      <c r="I1779" s="52" t="n">
        <f aca="false">IF(-B1779&gt;E1779,1,0)</f>
        <v>0</v>
      </c>
      <c r="J1779" s="52" t="n">
        <f aca="false">IF(-B1779&gt;F1779,1,0)</f>
        <v>0</v>
      </c>
    </row>
    <row r="1780" customFormat="false" ht="15" hidden="false" customHeight="false" outlineLevel="0" collapsed="false">
      <c r="A1780" s="51" t="n">
        <f aca="false">Prices_MTM!A2013</f>
        <v>40296</v>
      </c>
      <c r="B1780" s="43" t="n">
        <f aca="false">Prices_MTM!I2013</f>
        <v>128999.999999999</v>
      </c>
      <c r="C1780" s="43" t="n">
        <f aca="false">-PERCENTILE(Prices_MTM!I1763:I2012,1-Inputs!$B$8)</f>
        <v>162975</v>
      </c>
      <c r="D1780" s="43" t="n">
        <f aca="false">NORMSINV(Inputs!$B$8)*STDEV(Prices_MTM!I1763:I2012)</f>
        <v>168187.49683898</v>
      </c>
      <c r="E1780" s="43" t="n">
        <f aca="false">-PERCENTILE(Prices_MTM!I1763:I2012,1-Inputs!$B$9)</f>
        <v>209020</v>
      </c>
      <c r="F1780" s="43" t="n">
        <f aca="false">NORMSINV(Inputs!$B$9)*STDEV(Prices_MTM!I1763:I2012)</f>
        <v>237870.786373111</v>
      </c>
      <c r="G1780" s="52" t="n">
        <f aca="false">IF(-B1780&gt;C1780,1,0)</f>
        <v>0</v>
      </c>
      <c r="H1780" s="52" t="n">
        <f aca="false">IF(-B1780&gt;D1780,1,0)</f>
        <v>0</v>
      </c>
      <c r="I1780" s="52" t="n">
        <f aca="false">IF(-B1780&gt;E1780,1,0)</f>
        <v>0</v>
      </c>
      <c r="J1780" s="52" t="n">
        <f aca="false">IF(-B1780&gt;F1780,1,0)</f>
        <v>0</v>
      </c>
    </row>
    <row r="1781" customFormat="false" ht="15" hidden="false" customHeight="false" outlineLevel="0" collapsed="false">
      <c r="A1781" s="51" t="n">
        <f aca="false">Prices_MTM!A2014</f>
        <v>40297</v>
      </c>
      <c r="B1781" s="43" t="n">
        <f aca="false">Prices_MTM!I2014</f>
        <v>83500.0000000008</v>
      </c>
      <c r="C1781" s="43" t="n">
        <f aca="false">-PERCENTILE(Prices_MTM!I1764:I2013,1-Inputs!$B$8)</f>
        <v>162975</v>
      </c>
      <c r="D1781" s="43" t="n">
        <f aca="false">NORMSINV(Inputs!$B$8)*STDEV(Prices_MTM!I1764:I2013)</f>
        <v>168639.493028127</v>
      </c>
      <c r="E1781" s="43" t="n">
        <f aca="false">-PERCENTILE(Prices_MTM!I1764:I2013,1-Inputs!$B$9)</f>
        <v>209020</v>
      </c>
      <c r="F1781" s="43" t="n">
        <f aca="false">NORMSINV(Inputs!$B$9)*STDEV(Prices_MTM!I1764:I2013)</f>
        <v>238510.053209059</v>
      </c>
      <c r="G1781" s="52" t="n">
        <f aca="false">IF(-B1781&gt;C1781,1,0)</f>
        <v>0</v>
      </c>
      <c r="H1781" s="52" t="n">
        <f aca="false">IF(-B1781&gt;D1781,1,0)</f>
        <v>0</v>
      </c>
      <c r="I1781" s="52" t="n">
        <f aca="false">IF(-B1781&gt;E1781,1,0)</f>
        <v>0</v>
      </c>
      <c r="J1781" s="52" t="n">
        <f aca="false">IF(-B1781&gt;F1781,1,0)</f>
        <v>0</v>
      </c>
    </row>
    <row r="1782" customFormat="false" ht="15" hidden="false" customHeight="false" outlineLevel="0" collapsed="false">
      <c r="A1782" s="51" t="n">
        <f aca="false">Prices_MTM!A2015</f>
        <v>40298</v>
      </c>
      <c r="B1782" s="43" t="n">
        <f aca="false">Prices_MTM!I2015</f>
        <v>121499.999999999</v>
      </c>
      <c r="C1782" s="43" t="n">
        <f aca="false">-PERCENTILE(Prices_MTM!I1765:I2014,1-Inputs!$B$8)</f>
        <v>162975</v>
      </c>
      <c r="D1782" s="43" t="n">
        <f aca="false">NORMSINV(Inputs!$B$8)*STDEV(Prices_MTM!I1765:I2014)</f>
        <v>168829.50513227</v>
      </c>
      <c r="E1782" s="43" t="n">
        <f aca="false">-PERCENTILE(Prices_MTM!I1765:I2014,1-Inputs!$B$9)</f>
        <v>209020</v>
      </c>
      <c r="F1782" s="43" t="n">
        <f aca="false">NORMSINV(Inputs!$B$9)*STDEV(Prices_MTM!I1765:I2014)</f>
        <v>238778.790954029</v>
      </c>
      <c r="G1782" s="52" t="n">
        <f aca="false">IF(-B1782&gt;C1782,1,0)</f>
        <v>0</v>
      </c>
      <c r="H1782" s="52" t="n">
        <f aca="false">IF(-B1782&gt;D1782,1,0)</f>
        <v>0</v>
      </c>
      <c r="I1782" s="52" t="n">
        <f aca="false">IF(-B1782&gt;E1782,1,0)</f>
        <v>0</v>
      </c>
      <c r="J1782" s="52" t="n">
        <f aca="false">IF(-B1782&gt;F1782,1,0)</f>
        <v>0</v>
      </c>
    </row>
    <row r="1783" customFormat="false" ht="15" hidden="false" customHeight="false" outlineLevel="0" collapsed="false">
      <c r="A1783" s="51" t="n">
        <f aca="false">Prices_MTM!A2016</f>
        <v>40301</v>
      </c>
      <c r="B1783" s="43" t="n">
        <f aca="false">Prices_MTM!I2016</f>
        <v>-82999.9999999998</v>
      </c>
      <c r="C1783" s="43" t="n">
        <f aca="false">-PERCENTILE(Prices_MTM!I1766:I2015,1-Inputs!$B$8)</f>
        <v>162975</v>
      </c>
      <c r="D1783" s="43" t="n">
        <f aca="false">NORMSINV(Inputs!$B$8)*STDEV(Prices_MTM!I1766:I2015)</f>
        <v>168906.904005664</v>
      </c>
      <c r="E1783" s="43" t="n">
        <f aca="false">-PERCENTILE(Prices_MTM!I1766:I2015,1-Inputs!$B$9)</f>
        <v>209020</v>
      </c>
      <c r="F1783" s="43" t="n">
        <f aca="false">NORMSINV(Inputs!$B$9)*STDEV(Prices_MTM!I1766:I2015)</f>
        <v>238888.257657707</v>
      </c>
      <c r="G1783" s="52" t="n">
        <f aca="false">IF(-B1783&gt;C1783,1,0)</f>
        <v>0</v>
      </c>
      <c r="H1783" s="52" t="n">
        <f aca="false">IF(-B1783&gt;D1783,1,0)</f>
        <v>0</v>
      </c>
      <c r="I1783" s="52" t="n">
        <f aca="false">IF(-B1783&gt;E1783,1,0)</f>
        <v>0</v>
      </c>
      <c r="J1783" s="52" t="n">
        <f aca="false">IF(-B1783&gt;F1783,1,0)</f>
        <v>0</v>
      </c>
    </row>
    <row r="1784" customFormat="false" ht="15" hidden="false" customHeight="false" outlineLevel="0" collapsed="false">
      <c r="A1784" s="51" t="n">
        <f aca="false">Prices_MTM!A2017</f>
        <v>40302</v>
      </c>
      <c r="B1784" s="43" t="n">
        <f aca="false">Prices_MTM!I2017</f>
        <v>-210999.999999999</v>
      </c>
      <c r="C1784" s="43" t="n">
        <f aca="false">-PERCENTILE(Prices_MTM!I1767:I2016,1-Inputs!$B$8)</f>
        <v>162975</v>
      </c>
      <c r="D1784" s="43" t="n">
        <f aca="false">NORMSINV(Inputs!$B$8)*STDEV(Prices_MTM!I1767:I2016)</f>
        <v>168483.218122515</v>
      </c>
      <c r="E1784" s="43" t="n">
        <f aca="false">-PERCENTILE(Prices_MTM!I1767:I2016,1-Inputs!$B$9)</f>
        <v>209020</v>
      </c>
      <c r="F1784" s="43" t="n">
        <f aca="false">NORMSINV(Inputs!$B$9)*STDEV(Prices_MTM!I1767:I2016)</f>
        <v>238289.030627791</v>
      </c>
      <c r="G1784" s="52" t="n">
        <f aca="false">IF(-B1784&gt;C1784,1,0)</f>
        <v>1</v>
      </c>
      <c r="H1784" s="52" t="n">
        <f aca="false">IF(-B1784&gt;D1784,1,0)</f>
        <v>1</v>
      </c>
      <c r="I1784" s="52" t="n">
        <f aca="false">IF(-B1784&gt;E1784,1,0)</f>
        <v>1</v>
      </c>
      <c r="J1784" s="52" t="n">
        <f aca="false">IF(-B1784&gt;F1784,1,0)</f>
        <v>0</v>
      </c>
    </row>
    <row r="1785" customFormat="false" ht="15" hidden="false" customHeight="false" outlineLevel="0" collapsed="false">
      <c r="A1785" s="51" t="n">
        <f aca="false">Prices_MTM!A2018</f>
        <v>40303</v>
      </c>
      <c r="B1785" s="43" t="n">
        <f aca="false">Prices_MTM!I2018</f>
        <v>-119000.000000001</v>
      </c>
      <c r="C1785" s="43" t="n">
        <f aca="false">-PERCENTILE(Prices_MTM!I1768:I2017,1-Inputs!$B$8)</f>
        <v>165825</v>
      </c>
      <c r="D1785" s="43" t="n">
        <f aca="false">NORMSINV(Inputs!$B$8)*STDEV(Prices_MTM!I1768:I2017)</f>
        <v>169854.182803515</v>
      </c>
      <c r="E1785" s="43" t="n">
        <f aca="false">-PERCENTILE(Prices_MTM!I1768:I2017,1-Inputs!$B$9)</f>
        <v>210509.999999999</v>
      </c>
      <c r="F1785" s="43" t="n">
        <f aca="false">NORMSINV(Inputs!$B$9)*STDEV(Prices_MTM!I1768:I2017)</f>
        <v>240228.012138833</v>
      </c>
      <c r="G1785" s="52" t="n">
        <f aca="false">IF(-B1785&gt;C1785,1,0)</f>
        <v>0</v>
      </c>
      <c r="H1785" s="52" t="n">
        <f aca="false">IF(-B1785&gt;D1785,1,0)</f>
        <v>0</v>
      </c>
      <c r="I1785" s="52" t="n">
        <f aca="false">IF(-B1785&gt;E1785,1,0)</f>
        <v>0</v>
      </c>
      <c r="J1785" s="52" t="n">
        <f aca="false">IF(-B1785&gt;F1785,1,0)</f>
        <v>0</v>
      </c>
    </row>
    <row r="1786" customFormat="false" ht="15" hidden="false" customHeight="false" outlineLevel="0" collapsed="false">
      <c r="A1786" s="51" t="n">
        <f aca="false">Prices_MTM!A2019</f>
        <v>40304</v>
      </c>
      <c r="B1786" s="43" t="n">
        <f aca="false">Prices_MTM!I2019</f>
        <v>-176999.999999999</v>
      </c>
      <c r="C1786" s="43" t="n">
        <f aca="false">-PERCENTILE(Prices_MTM!I1769:I2018,1-Inputs!$B$8)</f>
        <v>165825</v>
      </c>
      <c r="D1786" s="43" t="n">
        <f aca="false">NORMSINV(Inputs!$B$8)*STDEV(Prices_MTM!I1769:I2018)</f>
        <v>169642.665689923</v>
      </c>
      <c r="E1786" s="43" t="n">
        <f aca="false">-PERCENTILE(Prices_MTM!I1769:I2018,1-Inputs!$B$9)</f>
        <v>210509.999999999</v>
      </c>
      <c r="F1786" s="43" t="n">
        <f aca="false">NORMSINV(Inputs!$B$9)*STDEV(Prices_MTM!I1769:I2018)</f>
        <v>239928.859448609</v>
      </c>
      <c r="G1786" s="52" t="n">
        <f aca="false">IF(-B1786&gt;C1786,1,0)</f>
        <v>1</v>
      </c>
      <c r="H1786" s="52" t="n">
        <f aca="false">IF(-B1786&gt;D1786,1,0)</f>
        <v>1</v>
      </c>
      <c r="I1786" s="52" t="n">
        <f aca="false">IF(-B1786&gt;E1786,1,0)</f>
        <v>0</v>
      </c>
      <c r="J1786" s="52" t="n">
        <f aca="false">IF(-B1786&gt;F1786,1,0)</f>
        <v>0</v>
      </c>
    </row>
    <row r="1787" customFormat="false" ht="15" hidden="false" customHeight="false" outlineLevel="0" collapsed="false">
      <c r="A1787" s="51" t="n">
        <f aca="false">Prices_MTM!A2020</f>
        <v>40305</v>
      </c>
      <c r="B1787" s="43" t="n">
        <f aca="false">Prices_MTM!I2020</f>
        <v>-21500.0000000018</v>
      </c>
      <c r="C1787" s="43" t="n">
        <f aca="false">-PERCENTILE(Prices_MTM!I1770:I2019,1-Inputs!$B$8)</f>
        <v>167325</v>
      </c>
      <c r="D1787" s="43" t="n">
        <f aca="false">NORMSINV(Inputs!$B$8)*STDEV(Prices_MTM!I1770:I2019)</f>
        <v>170624.906427397</v>
      </c>
      <c r="E1787" s="43" t="n">
        <f aca="false">-PERCENTILE(Prices_MTM!I1770:I2019,1-Inputs!$B$9)</f>
        <v>210509.999999999</v>
      </c>
      <c r="F1787" s="43" t="n">
        <f aca="false">NORMSINV(Inputs!$B$9)*STDEV(Prices_MTM!I1770:I2019)</f>
        <v>241318.061268137</v>
      </c>
      <c r="G1787" s="52" t="n">
        <f aca="false">IF(-B1787&gt;C1787,1,0)</f>
        <v>0</v>
      </c>
      <c r="H1787" s="52" t="n">
        <f aca="false">IF(-B1787&gt;D1787,1,0)</f>
        <v>0</v>
      </c>
      <c r="I1787" s="52" t="n">
        <f aca="false">IF(-B1787&gt;E1787,1,0)</f>
        <v>0</v>
      </c>
      <c r="J1787" s="52" t="n">
        <f aca="false">IF(-B1787&gt;F1787,1,0)</f>
        <v>0</v>
      </c>
    </row>
    <row r="1788" customFormat="false" ht="15" hidden="false" customHeight="false" outlineLevel="0" collapsed="false">
      <c r="A1788" s="51" t="n">
        <f aca="false">Prices_MTM!A2021</f>
        <v>40308</v>
      </c>
      <c r="B1788" s="43" t="n">
        <f aca="false">Prices_MTM!I2021</f>
        <v>99000.0000000009</v>
      </c>
      <c r="C1788" s="43" t="n">
        <f aca="false">-PERCENTILE(Prices_MTM!I1771:I2020,1-Inputs!$B$8)</f>
        <v>167325</v>
      </c>
      <c r="D1788" s="43" t="n">
        <f aca="false">NORMSINV(Inputs!$B$8)*STDEV(Prices_MTM!I1771:I2020)</f>
        <v>169117.241656158</v>
      </c>
      <c r="E1788" s="43" t="n">
        <f aca="false">-PERCENTILE(Prices_MTM!I1771:I2020,1-Inputs!$B$9)</f>
        <v>210509.999999999</v>
      </c>
      <c r="F1788" s="43" t="n">
        <f aca="false">NORMSINV(Inputs!$B$9)*STDEV(Prices_MTM!I1771:I2020)</f>
        <v>239185.742210763</v>
      </c>
      <c r="G1788" s="52" t="n">
        <f aca="false">IF(-B1788&gt;C1788,1,0)</f>
        <v>0</v>
      </c>
      <c r="H1788" s="52" t="n">
        <f aca="false">IF(-B1788&gt;D1788,1,0)</f>
        <v>0</v>
      </c>
      <c r="I1788" s="52" t="n">
        <f aca="false">IF(-B1788&gt;E1788,1,0)</f>
        <v>0</v>
      </c>
      <c r="J1788" s="52" t="n">
        <f aca="false">IF(-B1788&gt;F1788,1,0)</f>
        <v>0</v>
      </c>
    </row>
    <row r="1789" customFormat="false" ht="15" hidden="false" customHeight="false" outlineLevel="0" collapsed="false">
      <c r="A1789" s="51" t="n">
        <f aca="false">Prices_MTM!A2022</f>
        <v>40309</v>
      </c>
      <c r="B1789" s="43" t="n">
        <f aca="false">Prices_MTM!I2022</f>
        <v>-97999.9999999997</v>
      </c>
      <c r="C1789" s="43" t="n">
        <f aca="false">-PERCENTILE(Prices_MTM!I1772:I2021,1-Inputs!$B$8)</f>
        <v>167325</v>
      </c>
      <c r="D1789" s="43" t="n">
        <f aca="false">NORMSINV(Inputs!$B$8)*STDEV(Prices_MTM!I1772:I2021)</f>
        <v>169206.588375531</v>
      </c>
      <c r="E1789" s="43" t="n">
        <f aca="false">-PERCENTILE(Prices_MTM!I1772:I2021,1-Inputs!$B$9)</f>
        <v>210509.999999999</v>
      </c>
      <c r="F1789" s="43" t="n">
        <f aca="false">NORMSINV(Inputs!$B$9)*STDEV(Prices_MTM!I1772:I2021)</f>
        <v>239312.106981014</v>
      </c>
      <c r="G1789" s="52" t="n">
        <f aca="false">IF(-B1789&gt;C1789,1,0)</f>
        <v>0</v>
      </c>
      <c r="H1789" s="52" t="n">
        <f aca="false">IF(-B1789&gt;D1789,1,0)</f>
        <v>0</v>
      </c>
      <c r="I1789" s="52" t="n">
        <f aca="false">IF(-B1789&gt;E1789,1,0)</f>
        <v>0</v>
      </c>
      <c r="J1789" s="52" t="n">
        <f aca="false">IF(-B1789&gt;F1789,1,0)</f>
        <v>0</v>
      </c>
    </row>
    <row r="1790" customFormat="false" ht="15" hidden="false" customHeight="false" outlineLevel="0" collapsed="false">
      <c r="A1790" s="51" t="n">
        <f aca="false">Prices_MTM!A2023</f>
        <v>40310</v>
      </c>
      <c r="B1790" s="43" t="n">
        <f aca="false">Prices_MTM!I2023</f>
        <v>-57000</v>
      </c>
      <c r="C1790" s="43" t="n">
        <f aca="false">-PERCENTILE(Prices_MTM!I1773:I2022,1-Inputs!$B$8)</f>
        <v>167325</v>
      </c>
      <c r="D1790" s="43" t="n">
        <f aca="false">NORMSINV(Inputs!$B$8)*STDEV(Prices_MTM!I1773:I2022)</f>
        <v>169363.886670416</v>
      </c>
      <c r="E1790" s="43" t="n">
        <f aca="false">-PERCENTILE(Prices_MTM!I1773:I2022,1-Inputs!$B$9)</f>
        <v>210509.999999999</v>
      </c>
      <c r="F1790" s="43" t="n">
        <f aca="false">NORMSINV(Inputs!$B$9)*STDEV(Prices_MTM!I1773:I2022)</f>
        <v>239534.57696126</v>
      </c>
      <c r="G1790" s="52" t="n">
        <f aca="false">IF(-B1790&gt;C1790,1,0)</f>
        <v>0</v>
      </c>
      <c r="H1790" s="52" t="n">
        <f aca="false">IF(-B1790&gt;D1790,1,0)</f>
        <v>0</v>
      </c>
      <c r="I1790" s="52" t="n">
        <f aca="false">IF(-B1790&gt;E1790,1,0)</f>
        <v>0</v>
      </c>
      <c r="J1790" s="52" t="n">
        <f aca="false">IF(-B1790&gt;F1790,1,0)</f>
        <v>0</v>
      </c>
    </row>
    <row r="1791" customFormat="false" ht="15" hidden="false" customHeight="false" outlineLevel="0" collapsed="false">
      <c r="A1791" s="51" t="n">
        <f aca="false">Prices_MTM!A2024</f>
        <v>40311</v>
      </c>
      <c r="B1791" s="43" t="n">
        <f aca="false">Prices_MTM!I2024</f>
        <v>-162500.000000001</v>
      </c>
      <c r="C1791" s="43" t="n">
        <f aca="false">-PERCENTILE(Prices_MTM!I1774:I2023,1-Inputs!$B$8)</f>
        <v>167325</v>
      </c>
      <c r="D1791" s="43" t="n">
        <f aca="false">NORMSINV(Inputs!$B$8)*STDEV(Prices_MTM!I1774:I2023)</f>
        <v>169159.471451497</v>
      </c>
      <c r="E1791" s="43" t="n">
        <f aca="false">-PERCENTILE(Prices_MTM!I1774:I2023,1-Inputs!$B$9)</f>
        <v>210509.999999999</v>
      </c>
      <c r="F1791" s="43" t="n">
        <f aca="false">NORMSINV(Inputs!$B$9)*STDEV(Prices_MTM!I1774:I2023)</f>
        <v>239245.468616201</v>
      </c>
      <c r="G1791" s="52" t="n">
        <f aca="false">IF(-B1791&gt;C1791,1,0)</f>
        <v>0</v>
      </c>
      <c r="H1791" s="52" t="n">
        <f aca="false">IF(-B1791&gt;D1791,1,0)</f>
        <v>0</v>
      </c>
      <c r="I1791" s="52" t="n">
        <f aca="false">IF(-B1791&gt;E1791,1,0)</f>
        <v>0</v>
      </c>
      <c r="J1791" s="52" t="n">
        <f aca="false">IF(-B1791&gt;F1791,1,0)</f>
        <v>0</v>
      </c>
    </row>
    <row r="1792" customFormat="false" ht="15" hidden="false" customHeight="false" outlineLevel="0" collapsed="false">
      <c r="A1792" s="51" t="n">
        <f aca="false">Prices_MTM!A2025</f>
        <v>40312</v>
      </c>
      <c r="B1792" s="43" t="n">
        <f aca="false">Prices_MTM!I2025</f>
        <v>-128000</v>
      </c>
      <c r="C1792" s="43" t="n">
        <f aca="false">-PERCENTILE(Prices_MTM!I1775:I2024,1-Inputs!$B$8)</f>
        <v>167325</v>
      </c>
      <c r="D1792" s="43" t="n">
        <f aca="false">NORMSINV(Inputs!$B$8)*STDEV(Prices_MTM!I1775:I2024)</f>
        <v>169795.596143463</v>
      </c>
      <c r="E1792" s="43" t="n">
        <f aca="false">-PERCENTILE(Prices_MTM!I1775:I2024,1-Inputs!$B$9)</f>
        <v>210509.999999999</v>
      </c>
      <c r="F1792" s="43" t="n">
        <f aca="false">NORMSINV(Inputs!$B$9)*STDEV(Prices_MTM!I1775:I2024)</f>
        <v>240145.151907488</v>
      </c>
      <c r="G1792" s="52" t="n">
        <f aca="false">IF(-B1792&gt;C1792,1,0)</f>
        <v>0</v>
      </c>
      <c r="H1792" s="52" t="n">
        <f aca="false">IF(-B1792&gt;D1792,1,0)</f>
        <v>0</v>
      </c>
      <c r="I1792" s="52" t="n">
        <f aca="false">IF(-B1792&gt;E1792,1,0)</f>
        <v>0</v>
      </c>
      <c r="J1792" s="52" t="n">
        <f aca="false">IF(-B1792&gt;F1792,1,0)</f>
        <v>0</v>
      </c>
    </row>
    <row r="1793" customFormat="false" ht="15" hidden="false" customHeight="false" outlineLevel="0" collapsed="false">
      <c r="A1793" s="51" t="n">
        <f aca="false">Prices_MTM!A2026</f>
        <v>40315</v>
      </c>
      <c r="B1793" s="43" t="n">
        <f aca="false">Prices_MTM!I2026</f>
        <v>-25000</v>
      </c>
      <c r="C1793" s="43" t="n">
        <f aca="false">-PERCENTILE(Prices_MTM!I1776:I2025,1-Inputs!$B$8)</f>
        <v>165825</v>
      </c>
      <c r="D1793" s="43" t="n">
        <f aca="false">NORMSINV(Inputs!$B$8)*STDEV(Prices_MTM!I1776:I2025)</f>
        <v>168896.69118816</v>
      </c>
      <c r="E1793" s="43" t="n">
        <f aca="false">-PERCENTILE(Prices_MTM!I1776:I2025,1-Inputs!$B$9)</f>
        <v>209530</v>
      </c>
      <c r="F1793" s="43" t="n">
        <f aca="false">NORMSINV(Inputs!$B$9)*STDEV(Prices_MTM!I1776:I2025)</f>
        <v>238873.813475016</v>
      </c>
      <c r="G1793" s="52" t="n">
        <f aca="false">IF(-B1793&gt;C1793,1,0)</f>
        <v>0</v>
      </c>
      <c r="H1793" s="52" t="n">
        <f aca="false">IF(-B1793&gt;D1793,1,0)</f>
        <v>0</v>
      </c>
      <c r="I1793" s="52" t="n">
        <f aca="false">IF(-B1793&gt;E1793,1,0)</f>
        <v>0</v>
      </c>
      <c r="J1793" s="52" t="n">
        <f aca="false">IF(-B1793&gt;F1793,1,0)</f>
        <v>0</v>
      </c>
    </row>
    <row r="1794" customFormat="false" ht="15" hidden="false" customHeight="false" outlineLevel="0" collapsed="false">
      <c r="A1794" s="51" t="n">
        <f aca="false">Prices_MTM!A2027</f>
        <v>40316</v>
      </c>
      <c r="B1794" s="43" t="n">
        <f aca="false">Prices_MTM!I2027</f>
        <v>-132500</v>
      </c>
      <c r="C1794" s="43" t="n">
        <f aca="false">-PERCENTILE(Prices_MTM!I1777:I2026,1-Inputs!$B$8)</f>
        <v>165825</v>
      </c>
      <c r="D1794" s="43" t="n">
        <f aca="false">NORMSINV(Inputs!$B$8)*STDEV(Prices_MTM!I1777:I2026)</f>
        <v>167110.520449186</v>
      </c>
      <c r="E1794" s="43" t="n">
        <f aca="false">-PERCENTILE(Prices_MTM!I1777:I2026,1-Inputs!$B$9)</f>
        <v>209530</v>
      </c>
      <c r="F1794" s="43" t="n">
        <f aca="false">NORMSINV(Inputs!$B$9)*STDEV(Prices_MTM!I1777:I2026)</f>
        <v>236347.598112626</v>
      </c>
      <c r="G1794" s="52" t="n">
        <f aca="false">IF(-B1794&gt;C1794,1,0)</f>
        <v>0</v>
      </c>
      <c r="H1794" s="52" t="n">
        <f aca="false">IF(-B1794&gt;D1794,1,0)</f>
        <v>0</v>
      </c>
      <c r="I1794" s="52" t="n">
        <f aca="false">IF(-B1794&gt;E1794,1,0)</f>
        <v>0</v>
      </c>
      <c r="J1794" s="52" t="n">
        <f aca="false">IF(-B1794&gt;F1794,1,0)</f>
        <v>0</v>
      </c>
    </row>
    <row r="1795" customFormat="false" ht="15" hidden="false" customHeight="false" outlineLevel="0" collapsed="false">
      <c r="A1795" s="51" t="n">
        <f aca="false">Prices_MTM!A2028</f>
        <v>40317</v>
      </c>
      <c r="B1795" s="43" t="n">
        <f aca="false">Prices_MTM!I2028</f>
        <v>216000</v>
      </c>
      <c r="C1795" s="43" t="n">
        <f aca="false">-PERCENTILE(Prices_MTM!I1778:I2027,1-Inputs!$B$8)</f>
        <v>165825</v>
      </c>
      <c r="D1795" s="43" t="n">
        <f aca="false">NORMSINV(Inputs!$B$8)*STDEV(Prices_MTM!I1778:I2027)</f>
        <v>167670.474574037</v>
      </c>
      <c r="E1795" s="43" t="n">
        <f aca="false">-PERCENTILE(Prices_MTM!I1778:I2027,1-Inputs!$B$9)</f>
        <v>209530</v>
      </c>
      <c r="F1795" s="43" t="n">
        <f aca="false">NORMSINV(Inputs!$B$9)*STDEV(Prices_MTM!I1778:I2027)</f>
        <v>237139.551917247</v>
      </c>
      <c r="G1795" s="52" t="n">
        <f aca="false">IF(-B1795&gt;C1795,1,0)</f>
        <v>0</v>
      </c>
      <c r="H1795" s="52" t="n">
        <f aca="false">IF(-B1795&gt;D1795,1,0)</f>
        <v>0</v>
      </c>
      <c r="I1795" s="52" t="n">
        <f aca="false">IF(-B1795&gt;E1795,1,0)</f>
        <v>0</v>
      </c>
      <c r="J1795" s="52" t="n">
        <f aca="false">IF(-B1795&gt;F1795,1,0)</f>
        <v>0</v>
      </c>
    </row>
    <row r="1796" customFormat="false" ht="15" hidden="false" customHeight="false" outlineLevel="0" collapsed="false">
      <c r="A1796" s="51" t="n">
        <f aca="false">Prices_MTM!A2029</f>
        <v>40318</v>
      </c>
      <c r="B1796" s="43" t="n">
        <f aca="false">Prices_MTM!I2029</f>
        <v>-47999.9999999997</v>
      </c>
      <c r="C1796" s="43" t="n">
        <f aca="false">-PERCENTILE(Prices_MTM!I1779:I2028,1-Inputs!$B$8)</f>
        <v>165825</v>
      </c>
      <c r="D1796" s="43" t="n">
        <f aca="false">NORMSINV(Inputs!$B$8)*STDEV(Prices_MTM!I1779:I2028)</f>
        <v>168886.84820467</v>
      </c>
      <c r="E1796" s="43" t="n">
        <f aca="false">-PERCENTILE(Prices_MTM!I1779:I2028,1-Inputs!$B$9)</f>
        <v>209530</v>
      </c>
      <c r="F1796" s="43" t="n">
        <f aca="false">NORMSINV(Inputs!$B$9)*STDEV(Prices_MTM!I1779:I2028)</f>
        <v>238859.892355627</v>
      </c>
      <c r="G1796" s="52" t="n">
        <f aca="false">IF(-B1796&gt;C1796,1,0)</f>
        <v>0</v>
      </c>
      <c r="H1796" s="52" t="n">
        <f aca="false">IF(-B1796&gt;D1796,1,0)</f>
        <v>0</v>
      </c>
      <c r="I1796" s="52" t="n">
        <f aca="false">IF(-B1796&gt;E1796,1,0)</f>
        <v>0</v>
      </c>
      <c r="J1796" s="52" t="n">
        <f aca="false">IF(-B1796&gt;F1796,1,0)</f>
        <v>0</v>
      </c>
    </row>
    <row r="1797" customFormat="false" ht="15" hidden="false" customHeight="false" outlineLevel="0" collapsed="false">
      <c r="A1797" s="51" t="n">
        <f aca="false">Prices_MTM!A2030</f>
        <v>40319</v>
      </c>
      <c r="B1797" s="43" t="n">
        <f aca="false">Prices_MTM!I2030</f>
        <v>-69500</v>
      </c>
      <c r="C1797" s="43" t="n">
        <f aca="false">-PERCENTILE(Prices_MTM!I1780:I2029,1-Inputs!$B$8)</f>
        <v>165825</v>
      </c>
      <c r="D1797" s="43" t="n">
        <f aca="false">NORMSINV(Inputs!$B$8)*STDEV(Prices_MTM!I1780:I2029)</f>
        <v>168904.534746715</v>
      </c>
      <c r="E1797" s="43" t="n">
        <f aca="false">-PERCENTILE(Prices_MTM!I1780:I2029,1-Inputs!$B$9)</f>
        <v>209530</v>
      </c>
      <c r="F1797" s="43" t="n">
        <f aca="false">NORMSINV(Inputs!$B$9)*STDEV(Prices_MTM!I1780:I2029)</f>
        <v>238884.906769562</v>
      </c>
      <c r="G1797" s="52" t="n">
        <f aca="false">IF(-B1797&gt;C1797,1,0)</f>
        <v>0</v>
      </c>
      <c r="H1797" s="52" t="n">
        <f aca="false">IF(-B1797&gt;D1797,1,0)</f>
        <v>0</v>
      </c>
      <c r="I1797" s="52" t="n">
        <f aca="false">IF(-B1797&gt;E1797,1,0)</f>
        <v>0</v>
      </c>
      <c r="J1797" s="52" t="n">
        <f aca="false">IF(-B1797&gt;F1797,1,0)</f>
        <v>0</v>
      </c>
    </row>
    <row r="1798" customFormat="false" ht="15" hidden="false" customHeight="false" outlineLevel="0" collapsed="false">
      <c r="A1798" s="51" t="n">
        <f aca="false">Prices_MTM!A2031</f>
        <v>40322</v>
      </c>
      <c r="B1798" s="43" t="n">
        <f aca="false">Prices_MTM!I2031</f>
        <v>61500.0000000002</v>
      </c>
      <c r="C1798" s="43" t="n">
        <f aca="false">-PERCENTILE(Prices_MTM!I1781:I2030,1-Inputs!$B$8)</f>
        <v>165825</v>
      </c>
      <c r="D1798" s="43" t="n">
        <f aca="false">NORMSINV(Inputs!$B$8)*STDEV(Prices_MTM!I1781:I2030)</f>
        <v>169030.865966948</v>
      </c>
      <c r="E1798" s="43" t="n">
        <f aca="false">-PERCENTILE(Prices_MTM!I1781:I2030,1-Inputs!$B$9)</f>
        <v>209530</v>
      </c>
      <c r="F1798" s="43" t="n">
        <f aca="false">NORMSINV(Inputs!$B$9)*STDEV(Prices_MTM!I1781:I2030)</f>
        <v>239063.57942517</v>
      </c>
      <c r="G1798" s="52" t="n">
        <f aca="false">IF(-B1798&gt;C1798,1,0)</f>
        <v>0</v>
      </c>
      <c r="H1798" s="52" t="n">
        <f aca="false">IF(-B1798&gt;D1798,1,0)</f>
        <v>0</v>
      </c>
      <c r="I1798" s="52" t="n">
        <f aca="false">IF(-B1798&gt;E1798,1,0)</f>
        <v>0</v>
      </c>
      <c r="J1798" s="52" t="n">
        <f aca="false">IF(-B1798&gt;F1798,1,0)</f>
        <v>0</v>
      </c>
    </row>
    <row r="1799" customFormat="false" ht="15" hidden="false" customHeight="false" outlineLevel="0" collapsed="false">
      <c r="A1799" s="51" t="n">
        <f aca="false">Prices_MTM!A2032</f>
        <v>40323</v>
      </c>
      <c r="B1799" s="43" t="n">
        <f aca="false">Prices_MTM!I2032</f>
        <v>-223000</v>
      </c>
      <c r="C1799" s="43" t="n">
        <f aca="false">-PERCENTILE(Prices_MTM!I1782:I2031,1-Inputs!$B$8)</f>
        <v>165825</v>
      </c>
      <c r="D1799" s="43" t="n">
        <f aca="false">NORMSINV(Inputs!$B$8)*STDEV(Prices_MTM!I1782:I2031)</f>
        <v>168724.40517861</v>
      </c>
      <c r="E1799" s="43" t="n">
        <f aca="false">-PERCENTILE(Prices_MTM!I1782:I2031,1-Inputs!$B$9)</f>
        <v>209530</v>
      </c>
      <c r="F1799" s="43" t="n">
        <f aca="false">NORMSINV(Inputs!$B$9)*STDEV(Prices_MTM!I1782:I2031)</f>
        <v>238630.146083901</v>
      </c>
      <c r="G1799" s="52" t="n">
        <f aca="false">IF(-B1799&gt;C1799,1,0)</f>
        <v>1</v>
      </c>
      <c r="H1799" s="52" t="n">
        <f aca="false">IF(-B1799&gt;D1799,1,0)</f>
        <v>1</v>
      </c>
      <c r="I1799" s="52" t="n">
        <f aca="false">IF(-B1799&gt;E1799,1,0)</f>
        <v>1</v>
      </c>
      <c r="J1799" s="52" t="n">
        <f aca="false">IF(-B1799&gt;F1799,1,0)</f>
        <v>0</v>
      </c>
    </row>
    <row r="1800" customFormat="false" ht="15" hidden="false" customHeight="false" outlineLevel="0" collapsed="false">
      <c r="A1800" s="51" t="n">
        <f aca="false">Prices_MTM!A2033</f>
        <v>40324</v>
      </c>
      <c r="B1800" s="43" t="n">
        <f aca="false">Prices_MTM!I2033</f>
        <v>503500</v>
      </c>
      <c r="C1800" s="43" t="n">
        <f aca="false">-PERCENTILE(Prices_MTM!I1783:I2032,1-Inputs!$B$8)</f>
        <v>167325</v>
      </c>
      <c r="D1800" s="43" t="n">
        <f aca="false">NORMSINV(Inputs!$B$8)*STDEV(Prices_MTM!I1783:I2032)</f>
        <v>170304.293390897</v>
      </c>
      <c r="E1800" s="43" t="n">
        <f aca="false">-PERCENTILE(Prices_MTM!I1783:I2032,1-Inputs!$B$9)</f>
        <v>217120</v>
      </c>
      <c r="F1800" s="43" t="n">
        <f aca="false">NORMSINV(Inputs!$B$9)*STDEV(Prices_MTM!I1783:I2032)</f>
        <v>240864.612132219</v>
      </c>
      <c r="G1800" s="52" t="n">
        <f aca="false">IF(-B1800&gt;C1800,1,0)</f>
        <v>0</v>
      </c>
      <c r="H1800" s="52" t="n">
        <f aca="false">IF(-B1800&gt;D1800,1,0)</f>
        <v>0</v>
      </c>
      <c r="I1800" s="52" t="n">
        <f aca="false">IF(-B1800&gt;E1800,1,0)</f>
        <v>0</v>
      </c>
      <c r="J1800" s="52" t="n">
        <f aca="false">IF(-B1800&gt;F1800,1,0)</f>
        <v>0</v>
      </c>
    </row>
    <row r="1801" customFormat="false" ht="15" hidden="false" customHeight="false" outlineLevel="0" collapsed="false">
      <c r="A1801" s="51" t="n">
        <f aca="false">Prices_MTM!A2034</f>
        <v>40325</v>
      </c>
      <c r="B1801" s="43" t="n">
        <f aca="false">Prices_MTM!I2034</f>
        <v>155500.000000001</v>
      </c>
      <c r="C1801" s="43" t="n">
        <f aca="false">-PERCENTILE(Prices_MTM!I1784:I2033,1-Inputs!$B$8)</f>
        <v>167325</v>
      </c>
      <c r="D1801" s="43" t="n">
        <f aca="false">NORMSINV(Inputs!$B$8)*STDEV(Prices_MTM!I1784:I2033)</f>
        <v>178096.727588356</v>
      </c>
      <c r="E1801" s="43" t="n">
        <f aca="false">-PERCENTILE(Prices_MTM!I1784:I2033,1-Inputs!$B$9)</f>
        <v>217120</v>
      </c>
      <c r="F1801" s="43" t="n">
        <f aca="false">NORMSINV(Inputs!$B$9)*STDEV(Prices_MTM!I1784:I2033)</f>
        <v>251885.600524031</v>
      </c>
      <c r="G1801" s="52" t="n">
        <f aca="false">IF(-B1801&gt;C1801,1,0)</f>
        <v>0</v>
      </c>
      <c r="H1801" s="52" t="n">
        <f aca="false">IF(-B1801&gt;D1801,1,0)</f>
        <v>0</v>
      </c>
      <c r="I1801" s="52" t="n">
        <f aca="false">IF(-B1801&gt;E1801,1,0)</f>
        <v>0</v>
      </c>
      <c r="J1801" s="52" t="n">
        <f aca="false">IF(-B1801&gt;F1801,1,0)</f>
        <v>0</v>
      </c>
    </row>
    <row r="1802" customFormat="false" ht="15" hidden="false" customHeight="false" outlineLevel="0" collapsed="false">
      <c r="A1802" s="51" t="n">
        <f aca="false">Prices_MTM!A2035</f>
        <v>40326</v>
      </c>
      <c r="B1802" s="43" t="n">
        <f aca="false">Prices_MTM!I2035</f>
        <v>-28000.0000000001</v>
      </c>
      <c r="C1802" s="43" t="n">
        <f aca="false">-PERCENTILE(Prices_MTM!I1785:I2034,1-Inputs!$B$8)</f>
        <v>167325</v>
      </c>
      <c r="D1802" s="43" t="n">
        <f aca="false">NORMSINV(Inputs!$B$8)*STDEV(Prices_MTM!I1785:I2034)</f>
        <v>178758.071993896</v>
      </c>
      <c r="E1802" s="43" t="n">
        <f aca="false">-PERCENTILE(Prices_MTM!I1785:I2034,1-Inputs!$B$9)</f>
        <v>217120</v>
      </c>
      <c r="F1802" s="43" t="n">
        <f aca="false">NORMSINV(Inputs!$B$9)*STDEV(Prices_MTM!I1785:I2034)</f>
        <v>252820.952537504</v>
      </c>
      <c r="G1802" s="52" t="n">
        <f aca="false">IF(-B1802&gt;C1802,1,0)</f>
        <v>0</v>
      </c>
      <c r="H1802" s="52" t="n">
        <f aca="false">IF(-B1802&gt;D1802,1,0)</f>
        <v>0</v>
      </c>
      <c r="I1802" s="52" t="n">
        <f aca="false">IF(-B1802&gt;E1802,1,0)</f>
        <v>0</v>
      </c>
      <c r="J1802" s="52" t="n">
        <f aca="false">IF(-B1802&gt;F1802,1,0)</f>
        <v>0</v>
      </c>
    </row>
    <row r="1803" customFormat="false" ht="15" hidden="false" customHeight="false" outlineLevel="0" collapsed="false">
      <c r="A1803" s="51" t="n">
        <f aca="false">Prices_MTM!A2036</f>
        <v>40330</v>
      </c>
      <c r="B1803" s="43" t="n">
        <f aca="false">Prices_MTM!I2036</f>
        <v>-134000</v>
      </c>
      <c r="C1803" s="43" t="n">
        <f aca="false">-PERCENTILE(Prices_MTM!I1786:I2035,1-Inputs!$B$8)</f>
        <v>167325</v>
      </c>
      <c r="D1803" s="43" t="n">
        <f aca="false">NORMSINV(Inputs!$B$8)*STDEV(Prices_MTM!I1786:I2035)</f>
        <v>178137.206372179</v>
      </c>
      <c r="E1803" s="43" t="n">
        <f aca="false">-PERCENTILE(Prices_MTM!I1786:I2035,1-Inputs!$B$9)</f>
        <v>217120</v>
      </c>
      <c r="F1803" s="43" t="n">
        <f aca="false">NORMSINV(Inputs!$B$9)*STDEV(Prices_MTM!I1786:I2035)</f>
        <v>251942.850440467</v>
      </c>
      <c r="G1803" s="52" t="n">
        <f aca="false">IF(-B1803&gt;C1803,1,0)</f>
        <v>0</v>
      </c>
      <c r="H1803" s="52" t="n">
        <f aca="false">IF(-B1803&gt;D1803,1,0)</f>
        <v>0</v>
      </c>
      <c r="I1803" s="52" t="n">
        <f aca="false">IF(-B1803&gt;E1803,1,0)</f>
        <v>0</v>
      </c>
      <c r="J1803" s="52" t="n">
        <f aca="false">IF(-B1803&gt;F1803,1,0)</f>
        <v>0</v>
      </c>
    </row>
    <row r="1804" customFormat="false" ht="15" hidden="false" customHeight="false" outlineLevel="0" collapsed="false">
      <c r="A1804" s="51" t="n">
        <f aca="false">Prices_MTM!A2037</f>
        <v>40331</v>
      </c>
      <c r="B1804" s="43" t="n">
        <f aca="false">Prices_MTM!I2037</f>
        <v>32999.9999999991</v>
      </c>
      <c r="C1804" s="43" t="n">
        <f aca="false">-PERCENTILE(Prices_MTM!I1787:I2036,1-Inputs!$B$8)</f>
        <v>167325</v>
      </c>
      <c r="D1804" s="43" t="n">
        <f aca="false">NORMSINV(Inputs!$B$8)*STDEV(Prices_MTM!I1787:I2036)</f>
        <v>178597.162744612</v>
      </c>
      <c r="E1804" s="43" t="n">
        <f aca="false">-PERCENTILE(Prices_MTM!I1787:I2036,1-Inputs!$B$9)</f>
        <v>217120</v>
      </c>
      <c r="F1804" s="43" t="n">
        <f aca="false">NORMSINV(Inputs!$B$9)*STDEV(Prices_MTM!I1787:I2036)</f>
        <v>252593.375515541</v>
      </c>
      <c r="G1804" s="52" t="n">
        <f aca="false">IF(-B1804&gt;C1804,1,0)</f>
        <v>0</v>
      </c>
      <c r="H1804" s="52" t="n">
        <f aca="false">IF(-B1804&gt;D1804,1,0)</f>
        <v>0</v>
      </c>
      <c r="I1804" s="52" t="n">
        <f aca="false">IF(-B1804&gt;E1804,1,0)</f>
        <v>0</v>
      </c>
      <c r="J1804" s="52" t="n">
        <f aca="false">IF(-B1804&gt;F1804,1,0)</f>
        <v>0</v>
      </c>
    </row>
    <row r="1805" customFormat="false" ht="15" hidden="false" customHeight="false" outlineLevel="0" collapsed="false">
      <c r="A1805" s="51" t="n">
        <f aca="false">Prices_MTM!A2038</f>
        <v>40332</v>
      </c>
      <c r="B1805" s="43" t="n">
        <f aca="false">Prices_MTM!I2038</f>
        <v>157000.000000001</v>
      </c>
      <c r="C1805" s="43" t="n">
        <f aca="false">-PERCENTILE(Prices_MTM!I1788:I2037,1-Inputs!$B$8)</f>
        <v>165825</v>
      </c>
      <c r="D1805" s="43" t="n">
        <f aca="false">NORMSINV(Inputs!$B$8)*STDEV(Prices_MTM!I1788:I2037)</f>
        <v>177757.923276223</v>
      </c>
      <c r="E1805" s="43" t="n">
        <f aca="false">-PERCENTILE(Prices_MTM!I1788:I2037,1-Inputs!$B$9)</f>
        <v>217120</v>
      </c>
      <c r="F1805" s="43" t="n">
        <f aca="false">NORMSINV(Inputs!$B$9)*STDEV(Prices_MTM!I1788:I2037)</f>
        <v>251406.423119835</v>
      </c>
      <c r="G1805" s="52" t="n">
        <f aca="false">IF(-B1805&gt;C1805,1,0)</f>
        <v>0</v>
      </c>
      <c r="H1805" s="52" t="n">
        <f aca="false">IF(-B1805&gt;D1805,1,0)</f>
        <v>0</v>
      </c>
      <c r="I1805" s="52" t="n">
        <f aca="false">IF(-B1805&gt;E1805,1,0)</f>
        <v>0</v>
      </c>
      <c r="J1805" s="52" t="n">
        <f aca="false">IF(-B1805&gt;F1805,1,0)</f>
        <v>0</v>
      </c>
    </row>
    <row r="1806" customFormat="false" ht="15" hidden="false" customHeight="false" outlineLevel="0" collapsed="false">
      <c r="A1806" s="51" t="n">
        <f aca="false">Prices_MTM!A2039</f>
        <v>40333</v>
      </c>
      <c r="B1806" s="43" t="n">
        <f aca="false">Prices_MTM!I2039</f>
        <v>-255000</v>
      </c>
      <c r="C1806" s="43" t="n">
        <f aca="false">-PERCENTILE(Prices_MTM!I1789:I2038,1-Inputs!$B$8)</f>
        <v>165825</v>
      </c>
      <c r="D1806" s="43" t="n">
        <f aca="false">NORMSINV(Inputs!$B$8)*STDEV(Prices_MTM!I1789:I2038)</f>
        <v>177416.009191957</v>
      </c>
      <c r="E1806" s="43" t="n">
        <f aca="false">-PERCENTILE(Prices_MTM!I1789:I2038,1-Inputs!$B$9)</f>
        <v>217120</v>
      </c>
      <c r="F1806" s="43" t="n">
        <f aca="false">NORMSINV(Inputs!$B$9)*STDEV(Prices_MTM!I1789:I2038)</f>
        <v>250922.847505565</v>
      </c>
      <c r="G1806" s="52" t="n">
        <f aca="false">IF(-B1806&gt;C1806,1,0)</f>
        <v>1</v>
      </c>
      <c r="H1806" s="52" t="n">
        <f aca="false">IF(-B1806&gt;D1806,1,0)</f>
        <v>1</v>
      </c>
      <c r="I1806" s="52" t="n">
        <f aca="false">IF(-B1806&gt;E1806,1,0)</f>
        <v>1</v>
      </c>
      <c r="J1806" s="52" t="n">
        <f aca="false">IF(-B1806&gt;F1806,1,0)</f>
        <v>1</v>
      </c>
    </row>
    <row r="1807" customFormat="false" ht="15" hidden="false" customHeight="false" outlineLevel="0" collapsed="false">
      <c r="A1807" s="51" t="n">
        <f aca="false">Prices_MTM!A2040</f>
        <v>40336</v>
      </c>
      <c r="B1807" s="43" t="n">
        <f aca="false">Prices_MTM!I2040</f>
        <v>49499.999999999</v>
      </c>
      <c r="C1807" s="43" t="n">
        <f aca="false">-PERCENTILE(Prices_MTM!I1790:I2039,1-Inputs!$B$8)</f>
        <v>169800</v>
      </c>
      <c r="D1807" s="43" t="n">
        <f aca="false">NORMSINV(Inputs!$B$8)*STDEV(Prices_MTM!I1790:I2039)</f>
        <v>179354.500909046</v>
      </c>
      <c r="E1807" s="43" t="n">
        <f aca="false">-PERCENTILE(Prices_MTM!I1790:I2039,1-Inputs!$B$9)</f>
        <v>234220</v>
      </c>
      <c r="F1807" s="43" t="n">
        <f aca="false">NORMSINV(Inputs!$B$9)*STDEV(Prices_MTM!I1790:I2039)</f>
        <v>253664.493334108</v>
      </c>
      <c r="G1807" s="52" t="n">
        <f aca="false">IF(-B1807&gt;C1807,1,0)</f>
        <v>0</v>
      </c>
      <c r="H1807" s="52" t="n">
        <f aca="false">IF(-B1807&gt;D1807,1,0)</f>
        <v>0</v>
      </c>
      <c r="I1807" s="52" t="n">
        <f aca="false">IF(-B1807&gt;E1807,1,0)</f>
        <v>0</v>
      </c>
      <c r="J1807" s="52" t="n">
        <f aca="false">IF(-B1807&gt;F1807,1,0)</f>
        <v>0</v>
      </c>
    </row>
    <row r="1808" customFormat="false" ht="15" hidden="false" customHeight="false" outlineLevel="0" collapsed="false">
      <c r="A1808" s="51" t="n">
        <f aca="false">Prices_MTM!A2041</f>
        <v>40337</v>
      </c>
      <c r="B1808" s="43" t="n">
        <f aca="false">Prices_MTM!I2041</f>
        <v>15999.9999999997</v>
      </c>
      <c r="C1808" s="43" t="n">
        <f aca="false">-PERCENTILE(Prices_MTM!I1791:I2040,1-Inputs!$B$8)</f>
        <v>169800</v>
      </c>
      <c r="D1808" s="43" t="n">
        <f aca="false">NORMSINV(Inputs!$B$8)*STDEV(Prices_MTM!I1791:I2040)</f>
        <v>179398.829113748</v>
      </c>
      <c r="E1808" s="43" t="n">
        <f aca="false">-PERCENTILE(Prices_MTM!I1791:I2040,1-Inputs!$B$9)</f>
        <v>234220</v>
      </c>
      <c r="F1808" s="43" t="n">
        <f aca="false">NORMSINV(Inputs!$B$9)*STDEV(Prices_MTM!I1791:I2040)</f>
        <v>253727.187559953</v>
      </c>
      <c r="G1808" s="52" t="n">
        <f aca="false">IF(-B1808&gt;C1808,1,0)</f>
        <v>0</v>
      </c>
      <c r="H1808" s="52" t="n">
        <f aca="false">IF(-B1808&gt;D1808,1,0)</f>
        <v>0</v>
      </c>
      <c r="I1808" s="52" t="n">
        <f aca="false">IF(-B1808&gt;E1808,1,0)</f>
        <v>0</v>
      </c>
      <c r="J1808" s="52" t="n">
        <f aca="false">IF(-B1808&gt;F1808,1,0)</f>
        <v>0</v>
      </c>
    </row>
    <row r="1809" customFormat="false" ht="15" hidden="false" customHeight="false" outlineLevel="0" collapsed="false">
      <c r="A1809" s="51" t="n">
        <f aca="false">Prices_MTM!A2042</f>
        <v>40338</v>
      </c>
      <c r="B1809" s="43" t="n">
        <f aca="false">Prices_MTM!I2042</f>
        <v>137500</v>
      </c>
      <c r="C1809" s="43" t="n">
        <f aca="false">-PERCENTILE(Prices_MTM!I1792:I2041,1-Inputs!$B$8)</f>
        <v>169800</v>
      </c>
      <c r="D1809" s="43" t="n">
        <f aca="false">NORMSINV(Inputs!$B$8)*STDEV(Prices_MTM!I1792:I2041)</f>
        <v>178893.428879422</v>
      </c>
      <c r="E1809" s="43" t="n">
        <f aca="false">-PERCENTILE(Prices_MTM!I1792:I2041,1-Inputs!$B$9)</f>
        <v>234220</v>
      </c>
      <c r="F1809" s="43" t="n">
        <f aca="false">NORMSINV(Inputs!$B$9)*STDEV(Prices_MTM!I1792:I2041)</f>
        <v>253012.390363776</v>
      </c>
      <c r="G1809" s="52" t="n">
        <f aca="false">IF(-B1809&gt;C1809,1,0)</f>
        <v>0</v>
      </c>
      <c r="H1809" s="52" t="n">
        <f aca="false">IF(-B1809&gt;D1809,1,0)</f>
        <v>0</v>
      </c>
      <c r="I1809" s="52" t="n">
        <f aca="false">IF(-B1809&gt;E1809,1,0)</f>
        <v>0</v>
      </c>
      <c r="J1809" s="52" t="n">
        <f aca="false">IF(-B1809&gt;F1809,1,0)</f>
        <v>0</v>
      </c>
    </row>
    <row r="1810" customFormat="false" ht="15" hidden="false" customHeight="false" outlineLevel="0" collapsed="false">
      <c r="A1810" s="51" t="n">
        <f aca="false">Prices_MTM!A2043</f>
        <v>40339</v>
      </c>
      <c r="B1810" s="43" t="n">
        <f aca="false">Prices_MTM!I2043</f>
        <v>77500.0000000013</v>
      </c>
      <c r="C1810" s="43" t="n">
        <f aca="false">-PERCENTILE(Prices_MTM!I1793:I2042,1-Inputs!$B$8)</f>
        <v>169800</v>
      </c>
      <c r="D1810" s="43" t="n">
        <f aca="false">NORMSINV(Inputs!$B$8)*STDEV(Prices_MTM!I1793:I2042)</f>
        <v>179366.309235065</v>
      </c>
      <c r="E1810" s="43" t="n">
        <f aca="false">-PERCENTILE(Prices_MTM!I1793:I2042,1-Inputs!$B$9)</f>
        <v>234220</v>
      </c>
      <c r="F1810" s="43" t="n">
        <f aca="false">NORMSINV(Inputs!$B$9)*STDEV(Prices_MTM!I1793:I2042)</f>
        <v>253681.194074941</v>
      </c>
      <c r="G1810" s="52" t="n">
        <f aca="false">IF(-B1810&gt;C1810,1,0)</f>
        <v>0</v>
      </c>
      <c r="H1810" s="52" t="n">
        <f aca="false">IF(-B1810&gt;D1810,1,0)</f>
        <v>0</v>
      </c>
      <c r="I1810" s="52" t="n">
        <f aca="false">IF(-B1810&gt;E1810,1,0)</f>
        <v>0</v>
      </c>
      <c r="J1810" s="52" t="n">
        <f aca="false">IF(-B1810&gt;F1810,1,0)</f>
        <v>0</v>
      </c>
    </row>
    <row r="1811" customFormat="false" ht="15" hidden="false" customHeight="false" outlineLevel="0" collapsed="false">
      <c r="A1811" s="51" t="n">
        <f aca="false">Prices_MTM!A2044</f>
        <v>40340</v>
      </c>
      <c r="B1811" s="43" t="n">
        <f aca="false">Prices_MTM!I2044</f>
        <v>-106500.000000001</v>
      </c>
      <c r="C1811" s="43" t="n">
        <f aca="false">-PERCENTILE(Prices_MTM!I1794:I2043,1-Inputs!$B$8)</f>
        <v>169800</v>
      </c>
      <c r="D1811" s="43" t="n">
        <f aca="false">NORMSINV(Inputs!$B$8)*STDEV(Prices_MTM!I1794:I2043)</f>
        <v>179393.174738304</v>
      </c>
      <c r="E1811" s="43" t="n">
        <f aca="false">-PERCENTILE(Prices_MTM!I1794:I2043,1-Inputs!$B$9)</f>
        <v>234220</v>
      </c>
      <c r="F1811" s="43" t="n">
        <f aca="false">NORMSINV(Inputs!$B$9)*STDEV(Prices_MTM!I1794:I2043)</f>
        <v>253719.190468856</v>
      </c>
      <c r="G1811" s="52" t="n">
        <f aca="false">IF(-B1811&gt;C1811,1,0)</f>
        <v>0</v>
      </c>
      <c r="H1811" s="52" t="n">
        <f aca="false">IF(-B1811&gt;D1811,1,0)</f>
        <v>0</v>
      </c>
      <c r="I1811" s="52" t="n">
        <f aca="false">IF(-B1811&gt;E1811,1,0)</f>
        <v>0</v>
      </c>
      <c r="J1811" s="52" t="n">
        <f aca="false">IF(-B1811&gt;F1811,1,0)</f>
        <v>0</v>
      </c>
    </row>
    <row r="1812" customFormat="false" ht="15" hidden="false" customHeight="false" outlineLevel="0" collapsed="false">
      <c r="A1812" s="51" t="n">
        <f aca="false">Prices_MTM!A2045</f>
        <v>40343</v>
      </c>
      <c r="B1812" s="43" t="n">
        <f aca="false">Prices_MTM!I2045</f>
        <v>18499.9999999995</v>
      </c>
      <c r="C1812" s="43" t="n">
        <f aca="false">-PERCENTILE(Prices_MTM!I1795:I2044,1-Inputs!$B$8)</f>
        <v>169800</v>
      </c>
      <c r="D1812" s="43" t="n">
        <f aca="false">NORMSINV(Inputs!$B$8)*STDEV(Prices_MTM!I1795:I2044)</f>
        <v>179738.696724939</v>
      </c>
      <c r="E1812" s="43" t="n">
        <f aca="false">-PERCENTILE(Prices_MTM!I1795:I2044,1-Inputs!$B$9)</f>
        <v>234220</v>
      </c>
      <c r="F1812" s="43" t="n">
        <f aca="false">NORMSINV(Inputs!$B$9)*STDEV(Prices_MTM!I1795:I2044)</f>
        <v>254207.868808298</v>
      </c>
      <c r="G1812" s="52" t="n">
        <f aca="false">IF(-B1812&gt;C1812,1,0)</f>
        <v>0</v>
      </c>
      <c r="H1812" s="52" t="n">
        <f aca="false">IF(-B1812&gt;D1812,1,0)</f>
        <v>0</v>
      </c>
      <c r="I1812" s="52" t="n">
        <f aca="false">IF(-B1812&gt;E1812,1,0)</f>
        <v>0</v>
      </c>
      <c r="J1812" s="52" t="n">
        <f aca="false">IF(-B1812&gt;F1812,1,0)</f>
        <v>0</v>
      </c>
    </row>
    <row r="1813" customFormat="false" ht="15" hidden="false" customHeight="false" outlineLevel="0" collapsed="false">
      <c r="A1813" s="51" t="n">
        <f aca="false">Prices_MTM!A2046</f>
        <v>40344</v>
      </c>
      <c r="B1813" s="43" t="n">
        <f aca="false">Prices_MTM!I2046</f>
        <v>176000.000000001</v>
      </c>
      <c r="C1813" s="43" t="n">
        <f aca="false">-PERCENTILE(Prices_MTM!I1796:I2045,1-Inputs!$B$8)</f>
        <v>169800</v>
      </c>
      <c r="D1813" s="43" t="n">
        <f aca="false">NORMSINV(Inputs!$B$8)*STDEV(Prices_MTM!I1796:I2045)</f>
        <v>179664.367578015</v>
      </c>
      <c r="E1813" s="43" t="n">
        <f aca="false">-PERCENTILE(Prices_MTM!I1796:I2045,1-Inputs!$B$9)</f>
        <v>234220</v>
      </c>
      <c r="F1813" s="43" t="n">
        <f aca="false">NORMSINV(Inputs!$B$9)*STDEV(Prices_MTM!I1796:I2045)</f>
        <v>254102.743677349</v>
      </c>
      <c r="G1813" s="52" t="n">
        <f aca="false">IF(-B1813&gt;C1813,1,0)</f>
        <v>0</v>
      </c>
      <c r="H1813" s="52" t="n">
        <f aca="false">IF(-B1813&gt;D1813,1,0)</f>
        <v>0</v>
      </c>
      <c r="I1813" s="52" t="n">
        <f aca="false">IF(-B1813&gt;E1813,1,0)</f>
        <v>0</v>
      </c>
      <c r="J1813" s="52" t="n">
        <f aca="false">IF(-B1813&gt;F1813,1,0)</f>
        <v>0</v>
      </c>
    </row>
    <row r="1814" customFormat="false" ht="15" hidden="false" customHeight="false" outlineLevel="0" collapsed="false">
      <c r="A1814" s="51" t="n">
        <f aca="false">Prices_MTM!A2047</f>
        <v>40345</v>
      </c>
      <c r="B1814" s="43" t="n">
        <f aca="false">Prices_MTM!I2047</f>
        <v>41499.9999999999</v>
      </c>
      <c r="C1814" s="43" t="n">
        <f aca="false">-PERCENTILE(Prices_MTM!I1797:I2046,1-Inputs!$B$8)</f>
        <v>169800</v>
      </c>
      <c r="D1814" s="43" t="n">
        <f aca="false">NORMSINV(Inputs!$B$8)*STDEV(Prices_MTM!I1797:I2046)</f>
        <v>180226.548629009</v>
      </c>
      <c r="E1814" s="43" t="n">
        <f aca="false">-PERCENTILE(Prices_MTM!I1797:I2046,1-Inputs!$B$9)</f>
        <v>234220</v>
      </c>
      <c r="F1814" s="43" t="n">
        <f aca="false">NORMSINV(Inputs!$B$9)*STDEV(Prices_MTM!I1797:I2046)</f>
        <v>254897.84706611</v>
      </c>
      <c r="G1814" s="52" t="n">
        <f aca="false">IF(-B1814&gt;C1814,1,0)</f>
        <v>0</v>
      </c>
      <c r="H1814" s="52" t="n">
        <f aca="false">IF(-B1814&gt;D1814,1,0)</f>
        <v>0</v>
      </c>
      <c r="I1814" s="52" t="n">
        <f aca="false">IF(-B1814&gt;E1814,1,0)</f>
        <v>0</v>
      </c>
      <c r="J1814" s="52" t="n">
        <f aca="false">IF(-B1814&gt;F1814,1,0)</f>
        <v>0</v>
      </c>
    </row>
    <row r="1815" customFormat="false" ht="15" hidden="false" customHeight="false" outlineLevel="0" collapsed="false">
      <c r="A1815" s="51" t="n">
        <f aca="false">Prices_MTM!A2048</f>
        <v>40346</v>
      </c>
      <c r="B1815" s="43" t="n">
        <f aca="false">Prices_MTM!I2048</f>
        <v>-155000</v>
      </c>
      <c r="C1815" s="43" t="n">
        <f aca="false">-PERCENTILE(Prices_MTM!I1798:I2047,1-Inputs!$B$8)</f>
        <v>169800</v>
      </c>
      <c r="D1815" s="43" t="n">
        <f aca="false">NORMSINV(Inputs!$B$8)*STDEV(Prices_MTM!I1798:I2047)</f>
        <v>179707.667968517</v>
      </c>
      <c r="E1815" s="43" t="n">
        <f aca="false">-PERCENTILE(Prices_MTM!I1798:I2047,1-Inputs!$B$9)</f>
        <v>234220</v>
      </c>
      <c r="F1815" s="43" t="n">
        <f aca="false">NORMSINV(Inputs!$B$9)*STDEV(Prices_MTM!I1798:I2047)</f>
        <v>254163.984245956</v>
      </c>
      <c r="G1815" s="52" t="n">
        <f aca="false">IF(-B1815&gt;C1815,1,0)</f>
        <v>0</v>
      </c>
      <c r="H1815" s="52" t="n">
        <f aca="false">IF(-B1815&gt;D1815,1,0)</f>
        <v>0</v>
      </c>
      <c r="I1815" s="52" t="n">
        <f aca="false">IF(-B1815&gt;E1815,1,0)</f>
        <v>0</v>
      </c>
      <c r="J1815" s="52" t="n">
        <f aca="false">IF(-B1815&gt;F1815,1,0)</f>
        <v>0</v>
      </c>
    </row>
    <row r="1816" customFormat="false" ht="15" hidden="false" customHeight="false" outlineLevel="0" collapsed="false">
      <c r="A1816" s="51" t="n">
        <f aca="false">Prices_MTM!A2049</f>
        <v>40347</v>
      </c>
      <c r="B1816" s="43" t="n">
        <f aca="false">Prices_MTM!I2049</f>
        <v>59500.0000000013</v>
      </c>
      <c r="C1816" s="43" t="n">
        <f aca="false">-PERCENTILE(Prices_MTM!I1799:I2048,1-Inputs!$B$8)</f>
        <v>169800</v>
      </c>
      <c r="D1816" s="43" t="n">
        <f aca="false">NORMSINV(Inputs!$B$8)*STDEV(Prices_MTM!I1799:I2048)</f>
        <v>180433.069539009</v>
      </c>
      <c r="E1816" s="43" t="n">
        <f aca="false">-PERCENTILE(Prices_MTM!I1799:I2048,1-Inputs!$B$9)</f>
        <v>234220</v>
      </c>
      <c r="F1816" s="43" t="n">
        <f aca="false">NORMSINV(Inputs!$B$9)*STDEV(Prices_MTM!I1799:I2048)</f>
        <v>255189.93353025</v>
      </c>
      <c r="G1816" s="52" t="n">
        <f aca="false">IF(-B1816&gt;C1816,1,0)</f>
        <v>0</v>
      </c>
      <c r="H1816" s="52" t="n">
        <f aca="false">IF(-B1816&gt;D1816,1,0)</f>
        <v>0</v>
      </c>
      <c r="I1816" s="52" t="n">
        <f aca="false">IF(-B1816&gt;E1816,1,0)</f>
        <v>0</v>
      </c>
      <c r="J1816" s="52" t="n">
        <f aca="false">IF(-B1816&gt;F1816,1,0)</f>
        <v>0</v>
      </c>
    </row>
    <row r="1817" customFormat="false" ht="15" hidden="false" customHeight="false" outlineLevel="0" collapsed="false">
      <c r="A1817" s="51" t="n">
        <f aca="false">Prices_MTM!A2050</f>
        <v>40350</v>
      </c>
      <c r="B1817" s="43" t="n">
        <f aca="false">Prices_MTM!I2050</f>
        <v>-8000.00000000054</v>
      </c>
      <c r="C1817" s="43" t="n">
        <f aca="false">-PERCENTILE(Prices_MTM!I1800:I2049,1-Inputs!$B$8)</f>
        <v>165825</v>
      </c>
      <c r="D1817" s="43" t="n">
        <f aca="false">NORMSINV(Inputs!$B$8)*STDEV(Prices_MTM!I1800:I2049)</f>
        <v>179213.815999937</v>
      </c>
      <c r="E1817" s="43" t="n">
        <f aca="false">-PERCENTILE(Prices_MTM!I1800:I2049,1-Inputs!$B$9)</f>
        <v>234220</v>
      </c>
      <c r="F1817" s="43" t="n">
        <f aca="false">NORMSINV(Inputs!$B$9)*STDEV(Prices_MTM!I1800:I2049)</f>
        <v>253465.519982405</v>
      </c>
      <c r="G1817" s="52" t="n">
        <f aca="false">IF(-B1817&gt;C1817,1,0)</f>
        <v>0</v>
      </c>
      <c r="H1817" s="52" t="n">
        <f aca="false">IF(-B1817&gt;D1817,1,0)</f>
        <v>0</v>
      </c>
      <c r="I1817" s="52" t="n">
        <f aca="false">IF(-B1817&gt;E1817,1,0)</f>
        <v>0</v>
      </c>
      <c r="J1817" s="52" t="n">
        <f aca="false">IF(-B1817&gt;F1817,1,0)</f>
        <v>0</v>
      </c>
    </row>
    <row r="1818" customFormat="false" ht="15" hidden="false" customHeight="false" outlineLevel="0" collapsed="false">
      <c r="A1818" s="51" t="n">
        <f aca="false">Prices_MTM!A2051</f>
        <v>40351</v>
      </c>
      <c r="B1818" s="43" t="n">
        <f aca="false">Prices_MTM!I2051</f>
        <v>-46499.9999999996</v>
      </c>
      <c r="C1818" s="43" t="n">
        <f aca="false">-PERCENTILE(Prices_MTM!I1801:I2050,1-Inputs!$B$8)</f>
        <v>165825</v>
      </c>
      <c r="D1818" s="43" t="n">
        <f aca="false">NORMSINV(Inputs!$B$8)*STDEV(Prices_MTM!I1801:I2050)</f>
        <v>179178.997091546</v>
      </c>
      <c r="E1818" s="43" t="n">
        <f aca="false">-PERCENTILE(Prices_MTM!I1801:I2050,1-Inputs!$B$9)</f>
        <v>234220</v>
      </c>
      <c r="F1818" s="43" t="n">
        <f aca="false">NORMSINV(Inputs!$B$9)*STDEV(Prices_MTM!I1801:I2050)</f>
        <v>253416.274935804</v>
      </c>
      <c r="G1818" s="52" t="n">
        <f aca="false">IF(-B1818&gt;C1818,1,0)</f>
        <v>0</v>
      </c>
      <c r="H1818" s="52" t="n">
        <f aca="false">IF(-B1818&gt;D1818,1,0)</f>
        <v>0</v>
      </c>
      <c r="I1818" s="52" t="n">
        <f aca="false">IF(-B1818&gt;E1818,1,0)</f>
        <v>0</v>
      </c>
      <c r="J1818" s="52" t="n">
        <f aca="false">IF(-B1818&gt;F1818,1,0)</f>
        <v>0</v>
      </c>
    </row>
    <row r="1819" customFormat="false" ht="15" hidden="false" customHeight="false" outlineLevel="0" collapsed="false">
      <c r="A1819" s="51" t="n">
        <f aca="false">Prices_MTM!A2052</f>
        <v>40352</v>
      </c>
      <c r="B1819" s="43" t="n">
        <f aca="false">Prices_MTM!I2052</f>
        <v>18000</v>
      </c>
      <c r="C1819" s="43" t="n">
        <f aca="false">-PERCENTILE(Prices_MTM!I1802:I2051,1-Inputs!$B$8)</f>
        <v>165825</v>
      </c>
      <c r="D1819" s="43" t="n">
        <f aca="false">NORMSINV(Inputs!$B$8)*STDEV(Prices_MTM!I1802:I2051)</f>
        <v>178479.775954986</v>
      </c>
      <c r="E1819" s="43" t="n">
        <f aca="false">-PERCENTILE(Prices_MTM!I1802:I2051,1-Inputs!$B$9)</f>
        <v>234220</v>
      </c>
      <c r="F1819" s="43" t="n">
        <f aca="false">NORMSINV(Inputs!$B$9)*STDEV(Prices_MTM!I1802:I2051)</f>
        <v>252427.353138831</v>
      </c>
      <c r="G1819" s="52" t="n">
        <f aca="false">IF(-B1819&gt;C1819,1,0)</f>
        <v>0</v>
      </c>
      <c r="H1819" s="52" t="n">
        <f aca="false">IF(-B1819&gt;D1819,1,0)</f>
        <v>0</v>
      </c>
      <c r="I1819" s="52" t="n">
        <f aca="false">IF(-B1819&gt;E1819,1,0)</f>
        <v>0</v>
      </c>
      <c r="J1819" s="52" t="n">
        <f aca="false">IF(-B1819&gt;F1819,1,0)</f>
        <v>0</v>
      </c>
    </row>
    <row r="1820" customFormat="false" ht="15" hidden="false" customHeight="false" outlineLevel="0" collapsed="false">
      <c r="A1820" s="51" t="n">
        <f aca="false">Prices_MTM!A2053</f>
        <v>40353</v>
      </c>
      <c r="B1820" s="43" t="n">
        <f aca="false">Prices_MTM!I2053</f>
        <v>8499.99999999867</v>
      </c>
      <c r="C1820" s="43" t="n">
        <f aca="false">-PERCENTILE(Prices_MTM!I1803:I2052,1-Inputs!$B$8)</f>
        <v>163875.000000001</v>
      </c>
      <c r="D1820" s="43" t="n">
        <f aca="false">NORMSINV(Inputs!$B$8)*STDEV(Prices_MTM!I1803:I2052)</f>
        <v>177565.611376464</v>
      </c>
      <c r="E1820" s="43" t="n">
        <f aca="false">-PERCENTILE(Prices_MTM!I1803:I2052,1-Inputs!$B$9)</f>
        <v>234220</v>
      </c>
      <c r="F1820" s="43" t="n">
        <f aca="false">NORMSINV(Inputs!$B$9)*STDEV(Prices_MTM!I1803:I2052)</f>
        <v>251134.432730035</v>
      </c>
      <c r="G1820" s="52" t="n">
        <f aca="false">IF(-B1820&gt;C1820,1,0)</f>
        <v>0</v>
      </c>
      <c r="H1820" s="52" t="n">
        <f aca="false">IF(-B1820&gt;D1820,1,0)</f>
        <v>0</v>
      </c>
      <c r="I1820" s="52" t="n">
        <f aca="false">IF(-B1820&gt;E1820,1,0)</f>
        <v>0</v>
      </c>
      <c r="J1820" s="52" t="n">
        <f aca="false">IF(-B1820&gt;F1820,1,0)</f>
        <v>0</v>
      </c>
    </row>
    <row r="1821" customFormat="false" ht="15" hidden="false" customHeight="false" outlineLevel="0" collapsed="false">
      <c r="A1821" s="51" t="n">
        <f aca="false">Prices_MTM!A2054</f>
        <v>40354</v>
      </c>
      <c r="B1821" s="43" t="n">
        <f aca="false">Prices_MTM!I2054</f>
        <v>197000.000000001</v>
      </c>
      <c r="C1821" s="43" t="n">
        <f aca="false">-PERCENTILE(Prices_MTM!I1804:I2053,1-Inputs!$B$8)</f>
        <v>163875.000000001</v>
      </c>
      <c r="D1821" s="43" t="n">
        <f aca="false">NORMSINV(Inputs!$B$8)*STDEV(Prices_MTM!I1804:I2053)</f>
        <v>176991.877441907</v>
      </c>
      <c r="E1821" s="43" t="n">
        <f aca="false">-PERCENTILE(Prices_MTM!I1804:I2053,1-Inputs!$B$9)</f>
        <v>234220</v>
      </c>
      <c r="F1821" s="43" t="n">
        <f aca="false">NORMSINV(Inputs!$B$9)*STDEV(Prices_MTM!I1804:I2053)</f>
        <v>250322.989877583</v>
      </c>
      <c r="G1821" s="52" t="n">
        <f aca="false">IF(-B1821&gt;C1821,1,0)</f>
        <v>0</v>
      </c>
      <c r="H1821" s="52" t="n">
        <f aca="false">IF(-B1821&gt;D1821,1,0)</f>
        <v>0</v>
      </c>
      <c r="I1821" s="52" t="n">
        <f aca="false">IF(-B1821&gt;E1821,1,0)</f>
        <v>0</v>
      </c>
      <c r="J1821" s="52" t="n">
        <f aca="false">IF(-B1821&gt;F1821,1,0)</f>
        <v>0</v>
      </c>
    </row>
    <row r="1822" customFormat="false" ht="15" hidden="false" customHeight="false" outlineLevel="0" collapsed="false">
      <c r="A1822" s="51" t="n">
        <f aca="false">Prices_MTM!A2055</f>
        <v>40357</v>
      </c>
      <c r="B1822" s="43" t="n">
        <f aca="false">Prices_MTM!I2055</f>
        <v>-41499.9999999999</v>
      </c>
      <c r="C1822" s="43" t="n">
        <f aca="false">-PERCENTILE(Prices_MTM!I1805:I2054,1-Inputs!$B$8)</f>
        <v>163875.000000001</v>
      </c>
      <c r="D1822" s="43" t="n">
        <f aca="false">NORMSINV(Inputs!$B$8)*STDEV(Prices_MTM!I1805:I2054)</f>
        <v>178147.45048882</v>
      </c>
      <c r="E1822" s="43" t="n">
        <f aca="false">-PERCENTILE(Prices_MTM!I1805:I2054,1-Inputs!$B$9)</f>
        <v>234220</v>
      </c>
      <c r="F1822" s="43" t="n">
        <f aca="false">NORMSINV(Inputs!$B$9)*STDEV(Prices_MTM!I1805:I2054)</f>
        <v>251957.338890124</v>
      </c>
      <c r="G1822" s="52" t="n">
        <f aca="false">IF(-B1822&gt;C1822,1,0)</f>
        <v>0</v>
      </c>
      <c r="H1822" s="52" t="n">
        <f aca="false">IF(-B1822&gt;D1822,1,0)</f>
        <v>0</v>
      </c>
      <c r="I1822" s="52" t="n">
        <f aca="false">IF(-B1822&gt;E1822,1,0)</f>
        <v>0</v>
      </c>
      <c r="J1822" s="52" t="n">
        <f aca="false">IF(-B1822&gt;F1822,1,0)</f>
        <v>0</v>
      </c>
    </row>
    <row r="1823" customFormat="false" ht="15" hidden="false" customHeight="false" outlineLevel="0" collapsed="false">
      <c r="A1823" s="51" t="n">
        <f aca="false">Prices_MTM!A2056</f>
        <v>40358</v>
      </c>
      <c r="B1823" s="43" t="n">
        <f aca="false">Prices_MTM!I2056</f>
        <v>-110500</v>
      </c>
      <c r="C1823" s="43" t="n">
        <f aca="false">-PERCENTILE(Prices_MTM!I1806:I2055,1-Inputs!$B$8)</f>
        <v>163875.000000001</v>
      </c>
      <c r="D1823" s="43" t="n">
        <f aca="false">NORMSINV(Inputs!$B$8)*STDEV(Prices_MTM!I1806:I2055)</f>
        <v>177546.311520982</v>
      </c>
      <c r="E1823" s="43" t="n">
        <f aca="false">-PERCENTILE(Prices_MTM!I1806:I2055,1-Inputs!$B$9)</f>
        <v>234220</v>
      </c>
      <c r="F1823" s="43" t="n">
        <f aca="false">NORMSINV(Inputs!$B$9)*STDEV(Prices_MTM!I1806:I2055)</f>
        <v>251107.13657612</v>
      </c>
      <c r="G1823" s="52" t="n">
        <f aca="false">IF(-B1823&gt;C1823,1,0)</f>
        <v>0</v>
      </c>
      <c r="H1823" s="52" t="n">
        <f aca="false">IF(-B1823&gt;D1823,1,0)</f>
        <v>0</v>
      </c>
      <c r="I1823" s="52" t="n">
        <f aca="false">IF(-B1823&gt;E1823,1,0)</f>
        <v>0</v>
      </c>
      <c r="J1823" s="52" t="n">
        <f aca="false">IF(-B1823&gt;F1823,1,0)</f>
        <v>0</v>
      </c>
    </row>
    <row r="1824" customFormat="false" ht="15" hidden="false" customHeight="false" outlineLevel="0" collapsed="false">
      <c r="A1824" s="51" t="n">
        <f aca="false">Prices_MTM!A2057</f>
        <v>40359</v>
      </c>
      <c r="B1824" s="43" t="n">
        <f aca="false">Prices_MTM!I2057</f>
        <v>-70500.0000000005</v>
      </c>
      <c r="C1824" s="43" t="n">
        <f aca="false">-PERCENTILE(Prices_MTM!I1807:I2056,1-Inputs!$B$8)</f>
        <v>163875.000000001</v>
      </c>
      <c r="D1824" s="43" t="n">
        <f aca="false">NORMSINV(Inputs!$B$8)*STDEV(Prices_MTM!I1807:I2056)</f>
        <v>177711.214742869</v>
      </c>
      <c r="E1824" s="43" t="n">
        <f aca="false">-PERCENTILE(Prices_MTM!I1807:I2056,1-Inputs!$B$9)</f>
        <v>234220</v>
      </c>
      <c r="F1824" s="43" t="n">
        <f aca="false">NORMSINV(Inputs!$B$9)*STDEV(Prices_MTM!I1807:I2056)</f>
        <v>251340.362349753</v>
      </c>
      <c r="G1824" s="52" t="n">
        <f aca="false">IF(-B1824&gt;C1824,1,0)</f>
        <v>0</v>
      </c>
      <c r="H1824" s="52" t="n">
        <f aca="false">IF(-B1824&gt;D1824,1,0)</f>
        <v>0</v>
      </c>
      <c r="I1824" s="52" t="n">
        <f aca="false">IF(-B1824&gt;E1824,1,0)</f>
        <v>0</v>
      </c>
      <c r="J1824" s="52" t="n">
        <f aca="false">IF(-B1824&gt;F1824,1,0)</f>
        <v>0</v>
      </c>
    </row>
    <row r="1825" customFormat="false" ht="15" hidden="false" customHeight="false" outlineLevel="0" collapsed="false">
      <c r="A1825" s="51" t="n">
        <f aca="false">Prices_MTM!A2058</f>
        <v>40360</v>
      </c>
      <c r="B1825" s="43" t="n">
        <f aca="false">Prices_MTM!I2058</f>
        <v>-103500</v>
      </c>
      <c r="C1825" s="43" t="n">
        <f aca="false">-PERCENTILE(Prices_MTM!I1808:I2057,1-Inputs!$B$8)</f>
        <v>163875.000000001</v>
      </c>
      <c r="D1825" s="43" t="n">
        <f aca="false">NORMSINV(Inputs!$B$8)*STDEV(Prices_MTM!I1808:I2057)</f>
        <v>177711.214742869</v>
      </c>
      <c r="E1825" s="43" t="n">
        <f aca="false">-PERCENTILE(Prices_MTM!I1808:I2057,1-Inputs!$B$9)</f>
        <v>234220</v>
      </c>
      <c r="F1825" s="43" t="n">
        <f aca="false">NORMSINV(Inputs!$B$9)*STDEV(Prices_MTM!I1808:I2057)</f>
        <v>251340.362349753</v>
      </c>
      <c r="G1825" s="52" t="n">
        <f aca="false">IF(-B1825&gt;C1825,1,0)</f>
        <v>0</v>
      </c>
      <c r="H1825" s="52" t="n">
        <f aca="false">IF(-B1825&gt;D1825,1,0)</f>
        <v>0</v>
      </c>
      <c r="I1825" s="52" t="n">
        <f aca="false">IF(-B1825&gt;E1825,1,0)</f>
        <v>0</v>
      </c>
      <c r="J1825" s="52" t="n">
        <f aca="false">IF(-B1825&gt;F1825,1,0)</f>
        <v>0</v>
      </c>
    </row>
    <row r="1826" customFormat="false" ht="15" hidden="false" customHeight="false" outlineLevel="0" collapsed="false">
      <c r="A1826" s="51" t="n">
        <f aca="false">Prices_MTM!A2059</f>
        <v>40361</v>
      </c>
      <c r="B1826" s="43" t="n">
        <f aca="false">Prices_MTM!I2059</f>
        <v>-89999.9999999999</v>
      </c>
      <c r="C1826" s="43" t="n">
        <f aca="false">-PERCENTILE(Prices_MTM!I1809:I2058,1-Inputs!$B$8)</f>
        <v>163875.000000001</v>
      </c>
      <c r="D1826" s="43" t="n">
        <f aca="false">NORMSINV(Inputs!$B$8)*STDEV(Prices_MTM!I1809:I2058)</f>
        <v>177559.29634805</v>
      </c>
      <c r="E1826" s="43" t="n">
        <f aca="false">-PERCENTILE(Prices_MTM!I1809:I2058,1-Inputs!$B$9)</f>
        <v>234220</v>
      </c>
      <c r="F1826" s="43" t="n">
        <f aca="false">NORMSINV(Inputs!$B$9)*STDEV(Prices_MTM!I1809:I2058)</f>
        <v>251125.501264838</v>
      </c>
      <c r="G1826" s="52" t="n">
        <f aca="false">IF(-B1826&gt;C1826,1,0)</f>
        <v>0</v>
      </c>
      <c r="H1826" s="52" t="n">
        <f aca="false">IF(-B1826&gt;D1826,1,0)</f>
        <v>0</v>
      </c>
      <c r="I1826" s="52" t="n">
        <f aca="false">IF(-B1826&gt;E1826,1,0)</f>
        <v>0</v>
      </c>
      <c r="J1826" s="52" t="n">
        <f aca="false">IF(-B1826&gt;F1826,1,0)</f>
        <v>0</v>
      </c>
    </row>
    <row r="1827" customFormat="false" ht="15" hidden="false" customHeight="false" outlineLevel="0" collapsed="false">
      <c r="A1827" s="51" t="n">
        <f aca="false">Prices_MTM!A2060</f>
        <v>40365</v>
      </c>
      <c r="B1827" s="43" t="n">
        <f aca="false">Prices_MTM!I2060</f>
        <v>-76500.0000000008</v>
      </c>
      <c r="C1827" s="43" t="n">
        <f aca="false">-PERCENTILE(Prices_MTM!I1810:I2059,1-Inputs!$B$8)</f>
        <v>163875.000000001</v>
      </c>
      <c r="D1827" s="43" t="n">
        <f aca="false">NORMSINV(Inputs!$B$8)*STDEV(Prices_MTM!I1810:I2059)</f>
        <v>177278.340305135</v>
      </c>
      <c r="E1827" s="43" t="n">
        <f aca="false">-PERCENTILE(Prices_MTM!I1810:I2059,1-Inputs!$B$9)</f>
        <v>234220</v>
      </c>
      <c r="F1827" s="43" t="n">
        <f aca="false">NORMSINV(Inputs!$B$9)*STDEV(Prices_MTM!I1810:I2059)</f>
        <v>250728.139771739</v>
      </c>
      <c r="G1827" s="52" t="n">
        <f aca="false">IF(-B1827&gt;C1827,1,0)</f>
        <v>0</v>
      </c>
      <c r="H1827" s="52" t="n">
        <f aca="false">IF(-B1827&gt;D1827,1,0)</f>
        <v>0</v>
      </c>
      <c r="I1827" s="52" t="n">
        <f aca="false">IF(-B1827&gt;E1827,1,0)</f>
        <v>0</v>
      </c>
      <c r="J1827" s="52" t="n">
        <f aca="false">IF(-B1827&gt;F1827,1,0)</f>
        <v>0</v>
      </c>
    </row>
    <row r="1828" customFormat="false" ht="15" hidden="false" customHeight="false" outlineLevel="0" collapsed="false">
      <c r="A1828" s="51" t="n">
        <f aca="false">Prices_MTM!A2061</f>
        <v>40366</v>
      </c>
      <c r="B1828" s="43" t="n">
        <f aca="false">Prices_MTM!I2061</f>
        <v>214500</v>
      </c>
      <c r="C1828" s="43" t="n">
        <f aca="false">-PERCENTILE(Prices_MTM!I1811:I2060,1-Inputs!$B$8)</f>
        <v>163875.000000001</v>
      </c>
      <c r="D1828" s="43" t="n">
        <f aca="false">NORMSINV(Inputs!$B$8)*STDEV(Prices_MTM!I1811:I2060)</f>
        <v>177414.237888989</v>
      </c>
      <c r="E1828" s="43" t="n">
        <f aca="false">-PERCENTILE(Prices_MTM!I1811:I2060,1-Inputs!$B$9)</f>
        <v>234220</v>
      </c>
      <c r="F1828" s="43" t="n">
        <f aca="false">NORMSINV(Inputs!$B$9)*STDEV(Prices_MTM!I1811:I2060)</f>
        <v>250920.342317975</v>
      </c>
      <c r="G1828" s="52" t="n">
        <f aca="false">IF(-B1828&gt;C1828,1,0)</f>
        <v>0</v>
      </c>
      <c r="H1828" s="52" t="n">
        <f aca="false">IF(-B1828&gt;D1828,1,0)</f>
        <v>0</v>
      </c>
      <c r="I1828" s="52" t="n">
        <f aca="false">IF(-B1828&gt;E1828,1,0)</f>
        <v>0</v>
      </c>
      <c r="J1828" s="52" t="n">
        <f aca="false">IF(-B1828&gt;F1828,1,0)</f>
        <v>0</v>
      </c>
    </row>
    <row r="1829" customFormat="false" ht="15" hidden="false" customHeight="false" outlineLevel="0" collapsed="false">
      <c r="A1829" s="51" t="n">
        <f aca="false">Prices_MTM!A2062</f>
        <v>40367</v>
      </c>
      <c r="B1829" s="43" t="n">
        <f aca="false">Prices_MTM!I2062</f>
        <v>61499.9999999995</v>
      </c>
      <c r="C1829" s="43" t="n">
        <f aca="false">-PERCENTILE(Prices_MTM!I1812:I2061,1-Inputs!$B$8)</f>
        <v>161600.000000001</v>
      </c>
      <c r="D1829" s="43" t="n">
        <f aca="false">NORMSINV(Inputs!$B$8)*STDEV(Prices_MTM!I1812:I2061)</f>
        <v>177762.747857829</v>
      </c>
      <c r="E1829" s="43" t="n">
        <f aca="false">-PERCENTILE(Prices_MTM!I1812:I2061,1-Inputs!$B$9)</f>
        <v>234220</v>
      </c>
      <c r="F1829" s="43" t="n">
        <f aca="false">NORMSINV(Inputs!$B$9)*STDEV(Prices_MTM!I1812:I2061)</f>
        <v>251413.24661767</v>
      </c>
      <c r="G1829" s="52" t="n">
        <f aca="false">IF(-B1829&gt;C1829,1,0)</f>
        <v>0</v>
      </c>
      <c r="H1829" s="52" t="n">
        <f aca="false">IF(-B1829&gt;D1829,1,0)</f>
        <v>0</v>
      </c>
      <c r="I1829" s="52" t="n">
        <f aca="false">IF(-B1829&gt;E1829,1,0)</f>
        <v>0</v>
      </c>
      <c r="J1829" s="52" t="n">
        <f aca="false">IF(-B1829&gt;F1829,1,0)</f>
        <v>0</v>
      </c>
    </row>
    <row r="1830" customFormat="false" ht="15" hidden="false" customHeight="false" outlineLevel="0" collapsed="false">
      <c r="A1830" s="51" t="n">
        <f aca="false">Prices_MTM!A2063</f>
        <v>40368</v>
      </c>
      <c r="B1830" s="43" t="n">
        <f aca="false">Prices_MTM!I2063</f>
        <v>30000.0000000004</v>
      </c>
      <c r="C1830" s="43" t="n">
        <f aca="false">-PERCENTILE(Prices_MTM!I1813:I2062,1-Inputs!$B$8)</f>
        <v>161600.000000001</v>
      </c>
      <c r="D1830" s="43" t="n">
        <f aca="false">NORMSINV(Inputs!$B$8)*STDEV(Prices_MTM!I1813:I2062)</f>
        <v>177805.499368171</v>
      </c>
      <c r="E1830" s="43" t="n">
        <f aca="false">-PERCENTILE(Prices_MTM!I1813:I2062,1-Inputs!$B$9)</f>
        <v>234220</v>
      </c>
      <c r="F1830" s="43" t="n">
        <f aca="false">NORMSINV(Inputs!$B$9)*STDEV(Prices_MTM!I1813:I2062)</f>
        <v>251473.710894591</v>
      </c>
      <c r="G1830" s="52" t="n">
        <f aca="false">IF(-B1830&gt;C1830,1,0)</f>
        <v>0</v>
      </c>
      <c r="H1830" s="52" t="n">
        <f aca="false">IF(-B1830&gt;D1830,1,0)</f>
        <v>0</v>
      </c>
      <c r="I1830" s="52" t="n">
        <f aca="false">IF(-B1830&gt;E1830,1,0)</f>
        <v>0</v>
      </c>
      <c r="J1830" s="52" t="n">
        <f aca="false">IF(-B1830&gt;F1830,1,0)</f>
        <v>0</v>
      </c>
    </row>
    <row r="1831" customFormat="false" ht="15" hidden="false" customHeight="false" outlineLevel="0" collapsed="false">
      <c r="A1831" s="51" t="n">
        <f aca="false">Prices_MTM!A2064</f>
        <v>40371</v>
      </c>
      <c r="B1831" s="43" t="n">
        <f aca="false">Prices_MTM!I2064</f>
        <v>-72499.9999999987</v>
      </c>
      <c r="C1831" s="43" t="n">
        <f aca="false">-PERCENTILE(Prices_MTM!I1814:I2063,1-Inputs!$B$8)</f>
        <v>161600.000000001</v>
      </c>
      <c r="D1831" s="43" t="n">
        <f aca="false">NORMSINV(Inputs!$B$8)*STDEV(Prices_MTM!I1814:I2063)</f>
        <v>177825.223010824</v>
      </c>
      <c r="E1831" s="43" t="n">
        <f aca="false">-PERCENTILE(Prices_MTM!I1814:I2063,1-Inputs!$B$9)</f>
        <v>234220</v>
      </c>
      <c r="F1831" s="43" t="n">
        <f aca="false">NORMSINV(Inputs!$B$9)*STDEV(Prices_MTM!I1814:I2063)</f>
        <v>251501.60641879</v>
      </c>
      <c r="G1831" s="52" t="n">
        <f aca="false">IF(-B1831&gt;C1831,1,0)</f>
        <v>0</v>
      </c>
      <c r="H1831" s="52" t="n">
        <f aca="false">IF(-B1831&gt;D1831,1,0)</f>
        <v>0</v>
      </c>
      <c r="I1831" s="52" t="n">
        <f aca="false">IF(-B1831&gt;E1831,1,0)</f>
        <v>0</v>
      </c>
      <c r="J1831" s="52" t="n">
        <f aca="false">IF(-B1831&gt;F1831,1,0)</f>
        <v>0</v>
      </c>
    </row>
    <row r="1832" customFormat="false" ht="15" hidden="false" customHeight="false" outlineLevel="0" collapsed="false">
      <c r="A1832" s="51" t="n">
        <f aca="false">Prices_MTM!A2065</f>
        <v>40372</v>
      </c>
      <c r="B1832" s="43" t="n">
        <f aca="false">Prices_MTM!I2065</f>
        <v>117999.999999999</v>
      </c>
      <c r="C1832" s="43" t="n">
        <f aca="false">-PERCENTILE(Prices_MTM!I1815:I2064,1-Inputs!$B$8)</f>
        <v>161600.000000001</v>
      </c>
      <c r="D1832" s="43" t="n">
        <f aca="false">NORMSINV(Inputs!$B$8)*STDEV(Prices_MTM!I1815:I2064)</f>
        <v>177989.367857763</v>
      </c>
      <c r="E1832" s="43" t="n">
        <f aca="false">-PERCENTILE(Prices_MTM!I1815:I2064,1-Inputs!$B$9)</f>
        <v>234220</v>
      </c>
      <c r="F1832" s="43" t="n">
        <f aca="false">NORMSINV(Inputs!$B$9)*STDEV(Prices_MTM!I1815:I2064)</f>
        <v>251733.759608262</v>
      </c>
      <c r="G1832" s="52" t="n">
        <f aca="false">IF(-B1832&gt;C1832,1,0)</f>
        <v>0</v>
      </c>
      <c r="H1832" s="52" t="n">
        <f aca="false">IF(-B1832&gt;D1832,1,0)</f>
        <v>0</v>
      </c>
      <c r="I1832" s="52" t="n">
        <f aca="false">IF(-B1832&gt;E1832,1,0)</f>
        <v>0</v>
      </c>
      <c r="J1832" s="52" t="n">
        <f aca="false">IF(-B1832&gt;F1832,1,0)</f>
        <v>0</v>
      </c>
    </row>
    <row r="1833" customFormat="false" ht="15" hidden="false" customHeight="false" outlineLevel="0" collapsed="false">
      <c r="A1833" s="51" t="n">
        <f aca="false">Prices_MTM!A2066</f>
        <v>40373</v>
      </c>
      <c r="B1833" s="43" t="n">
        <f aca="false">Prices_MTM!I2066</f>
        <v>-22999.9999999997</v>
      </c>
      <c r="C1833" s="43" t="n">
        <f aca="false">-PERCENTILE(Prices_MTM!I1816:I2065,1-Inputs!$B$8)</f>
        <v>161600.000000001</v>
      </c>
      <c r="D1833" s="43" t="n">
        <f aca="false">NORMSINV(Inputs!$B$8)*STDEV(Prices_MTM!I1816:I2065)</f>
        <v>177937.399678244</v>
      </c>
      <c r="E1833" s="43" t="n">
        <f aca="false">-PERCENTILE(Prices_MTM!I1816:I2065,1-Inputs!$B$9)</f>
        <v>234220</v>
      </c>
      <c r="F1833" s="43" t="n">
        <f aca="false">NORMSINV(Inputs!$B$9)*STDEV(Prices_MTM!I1816:I2065)</f>
        <v>251660.260020237</v>
      </c>
      <c r="G1833" s="52" t="n">
        <f aca="false">IF(-B1833&gt;C1833,1,0)</f>
        <v>0</v>
      </c>
      <c r="H1833" s="52" t="n">
        <f aca="false">IF(-B1833&gt;D1833,1,0)</f>
        <v>0</v>
      </c>
      <c r="I1833" s="52" t="n">
        <f aca="false">IF(-B1833&gt;E1833,1,0)</f>
        <v>0</v>
      </c>
      <c r="J1833" s="52" t="n">
        <f aca="false">IF(-B1833&gt;F1833,1,0)</f>
        <v>0</v>
      </c>
    </row>
    <row r="1834" customFormat="false" ht="15" hidden="false" customHeight="false" outlineLevel="0" collapsed="false">
      <c r="A1834" s="51" t="n">
        <f aca="false">Prices_MTM!A2067</f>
        <v>40374</v>
      </c>
      <c r="B1834" s="43" t="n">
        <f aca="false">Prices_MTM!I2067</f>
        <v>20500.0000000005</v>
      </c>
      <c r="C1834" s="43" t="n">
        <f aca="false">-PERCENTILE(Prices_MTM!I1817:I2066,1-Inputs!$B$8)</f>
        <v>161600.000000001</v>
      </c>
      <c r="D1834" s="43" t="n">
        <f aca="false">NORMSINV(Inputs!$B$8)*STDEV(Prices_MTM!I1817:I2066)</f>
        <v>177315.595274933</v>
      </c>
      <c r="E1834" s="43" t="n">
        <f aca="false">-PERCENTILE(Prices_MTM!I1817:I2066,1-Inputs!$B$9)</f>
        <v>234220</v>
      </c>
      <c r="F1834" s="43" t="n">
        <f aca="false">NORMSINV(Inputs!$B$9)*STDEV(Prices_MTM!I1817:I2066)</f>
        <v>250780.830186476</v>
      </c>
      <c r="G1834" s="52" t="n">
        <f aca="false">IF(-B1834&gt;C1834,1,0)</f>
        <v>0</v>
      </c>
      <c r="H1834" s="52" t="n">
        <f aca="false">IF(-B1834&gt;D1834,1,0)</f>
        <v>0</v>
      </c>
      <c r="I1834" s="52" t="n">
        <f aca="false">IF(-B1834&gt;E1834,1,0)</f>
        <v>0</v>
      </c>
      <c r="J1834" s="52" t="n">
        <f aca="false">IF(-B1834&gt;F1834,1,0)</f>
        <v>0</v>
      </c>
    </row>
    <row r="1835" customFormat="false" ht="15" hidden="false" customHeight="false" outlineLevel="0" collapsed="false">
      <c r="A1835" s="51" t="n">
        <f aca="false">Prices_MTM!A2068</f>
        <v>40375</v>
      </c>
      <c r="B1835" s="43" t="n">
        <f aca="false">Prices_MTM!I2068</f>
        <v>-72500.0000000009</v>
      </c>
      <c r="C1835" s="43" t="n">
        <f aca="false">-PERCENTILE(Prices_MTM!I1818:I2067,1-Inputs!$B$8)</f>
        <v>161600.000000001</v>
      </c>
      <c r="D1835" s="43" t="n">
        <f aca="false">NORMSINV(Inputs!$B$8)*STDEV(Prices_MTM!I1818:I2067)</f>
        <v>177316.628550242</v>
      </c>
      <c r="E1835" s="43" t="n">
        <f aca="false">-PERCENTILE(Prices_MTM!I1818:I2067,1-Inputs!$B$9)</f>
        <v>234220</v>
      </c>
      <c r="F1835" s="43" t="n">
        <f aca="false">NORMSINV(Inputs!$B$9)*STDEV(Prices_MTM!I1818:I2067)</f>
        <v>250782.291567464</v>
      </c>
      <c r="G1835" s="52" t="n">
        <f aca="false">IF(-B1835&gt;C1835,1,0)</f>
        <v>0</v>
      </c>
      <c r="H1835" s="52" t="n">
        <f aca="false">IF(-B1835&gt;D1835,1,0)</f>
        <v>0</v>
      </c>
      <c r="I1835" s="52" t="n">
        <f aca="false">IF(-B1835&gt;E1835,1,0)</f>
        <v>0</v>
      </c>
      <c r="J1835" s="52" t="n">
        <f aca="false">IF(-B1835&gt;F1835,1,0)</f>
        <v>0</v>
      </c>
    </row>
    <row r="1836" customFormat="false" ht="15" hidden="false" customHeight="false" outlineLevel="0" collapsed="false">
      <c r="A1836" s="51" t="n">
        <f aca="false">Prices_MTM!A2069</f>
        <v>40378</v>
      </c>
      <c r="B1836" s="43" t="n">
        <f aca="false">Prices_MTM!I2069</f>
        <v>20000.0000000003</v>
      </c>
      <c r="C1836" s="43" t="n">
        <f aca="false">-PERCENTILE(Prices_MTM!I1819:I2068,1-Inputs!$B$8)</f>
        <v>161600.000000001</v>
      </c>
      <c r="D1836" s="43" t="n">
        <f aca="false">NORMSINV(Inputs!$B$8)*STDEV(Prices_MTM!I1819:I2068)</f>
        <v>177339.799647444</v>
      </c>
      <c r="E1836" s="43" t="n">
        <f aca="false">-PERCENTILE(Prices_MTM!I1819:I2068,1-Inputs!$B$9)</f>
        <v>234220</v>
      </c>
      <c r="F1836" s="43" t="n">
        <f aca="false">NORMSINV(Inputs!$B$9)*STDEV(Prices_MTM!I1819:I2068)</f>
        <v>250815.062892422</v>
      </c>
      <c r="G1836" s="52" t="n">
        <f aca="false">IF(-B1836&gt;C1836,1,0)</f>
        <v>0</v>
      </c>
      <c r="H1836" s="52" t="n">
        <f aca="false">IF(-B1836&gt;D1836,1,0)</f>
        <v>0</v>
      </c>
      <c r="I1836" s="52" t="n">
        <f aca="false">IF(-B1836&gt;E1836,1,0)</f>
        <v>0</v>
      </c>
      <c r="J1836" s="52" t="n">
        <f aca="false">IF(-B1836&gt;F1836,1,0)</f>
        <v>0</v>
      </c>
    </row>
    <row r="1837" customFormat="false" ht="15" hidden="false" customHeight="false" outlineLevel="0" collapsed="false">
      <c r="A1837" s="51" t="n">
        <f aca="false">Prices_MTM!A2070</f>
        <v>40379</v>
      </c>
      <c r="B1837" s="43" t="n">
        <f aca="false">Prices_MTM!I2070</f>
        <v>77999.9999999994</v>
      </c>
      <c r="C1837" s="43" t="n">
        <f aca="false">-PERCENTILE(Prices_MTM!I1820:I2069,1-Inputs!$B$8)</f>
        <v>161600.000000001</v>
      </c>
      <c r="D1837" s="43" t="n">
        <f aca="false">NORMSINV(Inputs!$B$8)*STDEV(Prices_MTM!I1820:I2069)</f>
        <v>177335.9952204</v>
      </c>
      <c r="E1837" s="43" t="n">
        <f aca="false">-PERCENTILE(Prices_MTM!I1820:I2069,1-Inputs!$B$9)</f>
        <v>234220</v>
      </c>
      <c r="F1837" s="43" t="n">
        <f aca="false">NORMSINV(Inputs!$B$9)*STDEV(Prices_MTM!I1820:I2069)</f>
        <v>250809.682218651</v>
      </c>
      <c r="G1837" s="52" t="n">
        <f aca="false">IF(-B1837&gt;C1837,1,0)</f>
        <v>0</v>
      </c>
      <c r="H1837" s="52" t="n">
        <f aca="false">IF(-B1837&gt;D1837,1,0)</f>
        <v>0</v>
      </c>
      <c r="I1837" s="52" t="n">
        <f aca="false">IF(-B1837&gt;E1837,1,0)</f>
        <v>0</v>
      </c>
      <c r="J1837" s="52" t="n">
        <f aca="false">IF(-B1837&gt;F1837,1,0)</f>
        <v>0</v>
      </c>
    </row>
    <row r="1838" customFormat="false" ht="15" hidden="false" customHeight="false" outlineLevel="0" collapsed="false">
      <c r="A1838" s="51" t="n">
        <f aca="false">Prices_MTM!A2071</f>
        <v>40380</v>
      </c>
      <c r="B1838" s="43" t="n">
        <f aca="false">Prices_MTM!I2071</f>
        <v>-76999.9999999996</v>
      </c>
      <c r="C1838" s="43" t="n">
        <f aca="false">-PERCENTILE(Prices_MTM!I1821:I2070,1-Inputs!$B$8)</f>
        <v>161600.000000001</v>
      </c>
      <c r="D1838" s="43" t="n">
        <f aca="false">NORMSINV(Inputs!$B$8)*STDEV(Prices_MTM!I1821:I2070)</f>
        <v>177488.122653259</v>
      </c>
      <c r="E1838" s="43" t="n">
        <f aca="false">-PERCENTILE(Prices_MTM!I1821:I2070,1-Inputs!$B$9)</f>
        <v>234220</v>
      </c>
      <c r="F1838" s="43" t="n">
        <f aca="false">NORMSINV(Inputs!$B$9)*STDEV(Prices_MTM!I1821:I2070)</f>
        <v>251024.838950056</v>
      </c>
      <c r="G1838" s="52" t="n">
        <f aca="false">IF(-B1838&gt;C1838,1,0)</f>
        <v>0</v>
      </c>
      <c r="H1838" s="52" t="n">
        <f aca="false">IF(-B1838&gt;D1838,1,0)</f>
        <v>0</v>
      </c>
      <c r="I1838" s="52" t="n">
        <f aca="false">IF(-B1838&gt;E1838,1,0)</f>
        <v>0</v>
      </c>
      <c r="J1838" s="52" t="n">
        <f aca="false">IF(-B1838&gt;F1838,1,0)</f>
        <v>0</v>
      </c>
    </row>
    <row r="1839" customFormat="false" ht="15" hidden="false" customHeight="false" outlineLevel="0" collapsed="false">
      <c r="A1839" s="51" t="n">
        <f aca="false">Prices_MTM!A2072</f>
        <v>40381</v>
      </c>
      <c r="B1839" s="43" t="n">
        <f aca="false">Prices_MTM!I2072</f>
        <v>182000.000000001</v>
      </c>
      <c r="C1839" s="43" t="n">
        <f aca="false">-PERCENTILE(Prices_MTM!I1822:I2071,1-Inputs!$B$8)</f>
        <v>161600.000000001</v>
      </c>
      <c r="D1839" s="43" t="n">
        <f aca="false">NORMSINV(Inputs!$B$8)*STDEV(Prices_MTM!I1822:I2071)</f>
        <v>177676.301285201</v>
      </c>
      <c r="E1839" s="43" t="n">
        <f aca="false">-PERCENTILE(Prices_MTM!I1822:I2071,1-Inputs!$B$9)</f>
        <v>234220</v>
      </c>
      <c r="F1839" s="43" t="n">
        <f aca="false">NORMSINV(Inputs!$B$9)*STDEV(Prices_MTM!I1822:I2071)</f>
        <v>251290.983580306</v>
      </c>
      <c r="G1839" s="52" t="n">
        <f aca="false">IF(-B1839&gt;C1839,1,0)</f>
        <v>0</v>
      </c>
      <c r="H1839" s="52" t="n">
        <f aca="false">IF(-B1839&gt;D1839,1,0)</f>
        <v>0</v>
      </c>
      <c r="I1839" s="52" t="n">
        <f aca="false">IF(-B1839&gt;E1839,1,0)</f>
        <v>0</v>
      </c>
      <c r="J1839" s="52" t="n">
        <f aca="false">IF(-B1839&gt;F1839,1,0)</f>
        <v>0</v>
      </c>
    </row>
    <row r="1840" customFormat="false" ht="15" hidden="false" customHeight="false" outlineLevel="0" collapsed="false">
      <c r="A1840" s="51" t="n">
        <f aca="false">Prices_MTM!A2073</f>
        <v>40382</v>
      </c>
      <c r="B1840" s="43" t="n">
        <f aca="false">Prices_MTM!I2073</f>
        <v>-16999.9999999995</v>
      </c>
      <c r="C1840" s="43" t="n">
        <f aca="false">-PERCENTILE(Prices_MTM!I1823:I2072,1-Inputs!$B$8)</f>
        <v>161600.000000001</v>
      </c>
      <c r="D1840" s="43" t="n">
        <f aca="false">NORMSINV(Inputs!$B$8)*STDEV(Prices_MTM!I1823:I2072)</f>
        <v>178593.390699422</v>
      </c>
      <c r="E1840" s="43" t="n">
        <f aca="false">-PERCENTILE(Prices_MTM!I1823:I2072,1-Inputs!$B$9)</f>
        <v>234220</v>
      </c>
      <c r="F1840" s="43" t="n">
        <f aca="false">NORMSINV(Inputs!$B$9)*STDEV(Prices_MTM!I1823:I2072)</f>
        <v>252588.040640046</v>
      </c>
      <c r="G1840" s="52" t="n">
        <f aca="false">IF(-B1840&gt;C1840,1,0)</f>
        <v>0</v>
      </c>
      <c r="H1840" s="52" t="n">
        <f aca="false">IF(-B1840&gt;D1840,1,0)</f>
        <v>0</v>
      </c>
      <c r="I1840" s="52" t="n">
        <f aca="false">IF(-B1840&gt;E1840,1,0)</f>
        <v>0</v>
      </c>
      <c r="J1840" s="52" t="n">
        <f aca="false">IF(-B1840&gt;F1840,1,0)</f>
        <v>0</v>
      </c>
    </row>
    <row r="1841" customFormat="false" ht="15" hidden="false" customHeight="false" outlineLevel="0" collapsed="false">
      <c r="A1841" s="51" t="n">
        <f aca="false">Prices_MTM!A2074</f>
        <v>40385</v>
      </c>
      <c r="B1841" s="43" t="n">
        <f aca="false">Prices_MTM!I2074</f>
        <v>-6500.00000000048</v>
      </c>
      <c r="C1841" s="43" t="n">
        <f aca="false">-PERCENTILE(Prices_MTM!I1824:I2073,1-Inputs!$B$8)</f>
        <v>161600.000000001</v>
      </c>
      <c r="D1841" s="43" t="n">
        <f aca="false">NORMSINV(Inputs!$B$8)*STDEV(Prices_MTM!I1824:I2073)</f>
        <v>178374.211471288</v>
      </c>
      <c r="E1841" s="43" t="n">
        <f aca="false">-PERCENTILE(Prices_MTM!I1824:I2073,1-Inputs!$B$9)</f>
        <v>234220</v>
      </c>
      <c r="F1841" s="43" t="n">
        <f aca="false">NORMSINV(Inputs!$B$9)*STDEV(Prices_MTM!I1824:I2073)</f>
        <v>252278.051275005</v>
      </c>
      <c r="G1841" s="52" t="n">
        <f aca="false">IF(-B1841&gt;C1841,1,0)</f>
        <v>0</v>
      </c>
      <c r="H1841" s="52" t="n">
        <f aca="false">IF(-B1841&gt;D1841,1,0)</f>
        <v>0</v>
      </c>
      <c r="I1841" s="52" t="n">
        <f aca="false">IF(-B1841&gt;E1841,1,0)</f>
        <v>0</v>
      </c>
      <c r="J1841" s="52" t="n">
        <f aca="false">IF(-B1841&gt;F1841,1,0)</f>
        <v>0</v>
      </c>
    </row>
    <row r="1842" customFormat="false" ht="15" hidden="false" customHeight="false" outlineLevel="0" collapsed="false">
      <c r="A1842" s="51" t="n">
        <f aca="false">Prices_MTM!A2075</f>
        <v>40386</v>
      </c>
      <c r="B1842" s="43" t="n">
        <f aca="false">Prices_MTM!I2075</f>
        <v>-28000.0000000008</v>
      </c>
      <c r="C1842" s="43" t="n">
        <f aca="false">-PERCENTILE(Prices_MTM!I1825:I2074,1-Inputs!$B$8)</f>
        <v>161600.000000001</v>
      </c>
      <c r="D1842" s="43" t="n">
        <f aca="false">NORMSINV(Inputs!$B$8)*STDEV(Prices_MTM!I1825:I2074)</f>
        <v>178299.970071687</v>
      </c>
      <c r="E1842" s="43" t="n">
        <f aca="false">-PERCENTILE(Prices_MTM!I1825:I2074,1-Inputs!$B$9)</f>
        <v>234220</v>
      </c>
      <c r="F1842" s="43" t="n">
        <f aca="false">NORMSINV(Inputs!$B$9)*STDEV(Prices_MTM!I1825:I2074)</f>
        <v>252173.050246769</v>
      </c>
      <c r="G1842" s="52" t="n">
        <f aca="false">IF(-B1842&gt;C1842,1,0)</f>
        <v>0</v>
      </c>
      <c r="H1842" s="52" t="n">
        <f aca="false">IF(-B1842&gt;D1842,1,0)</f>
        <v>0</v>
      </c>
      <c r="I1842" s="52" t="n">
        <f aca="false">IF(-B1842&gt;E1842,1,0)</f>
        <v>0</v>
      </c>
      <c r="J1842" s="52" t="n">
        <f aca="false">IF(-B1842&gt;F1842,1,0)</f>
        <v>0</v>
      </c>
    </row>
    <row r="1843" customFormat="false" ht="15" hidden="false" customHeight="false" outlineLevel="0" collapsed="false">
      <c r="A1843" s="51" t="n">
        <f aca="false">Prices_MTM!A2076</f>
        <v>40387</v>
      </c>
      <c r="B1843" s="43" t="n">
        <f aca="false">Prices_MTM!I2076</f>
        <v>-96999.9999999992</v>
      </c>
      <c r="C1843" s="43" t="n">
        <f aca="false">-PERCENTILE(Prices_MTM!I1826:I2075,1-Inputs!$B$8)</f>
        <v>160050</v>
      </c>
      <c r="D1843" s="43" t="n">
        <f aca="false">NORMSINV(Inputs!$B$8)*STDEV(Prices_MTM!I1826:I2075)</f>
        <v>176442.421779377</v>
      </c>
      <c r="E1843" s="43" t="n">
        <f aca="false">-PERCENTILE(Prices_MTM!I1826:I2075,1-Inputs!$B$9)</f>
        <v>217120</v>
      </c>
      <c r="F1843" s="43" t="n">
        <f aca="false">NORMSINV(Inputs!$B$9)*STDEV(Prices_MTM!I1826:I2075)</f>
        <v>249545.884248569</v>
      </c>
      <c r="G1843" s="52" t="n">
        <f aca="false">IF(-B1843&gt;C1843,1,0)</f>
        <v>0</v>
      </c>
      <c r="H1843" s="52" t="n">
        <f aca="false">IF(-B1843&gt;D1843,1,0)</f>
        <v>0</v>
      </c>
      <c r="I1843" s="52" t="n">
        <f aca="false">IF(-B1843&gt;E1843,1,0)</f>
        <v>0</v>
      </c>
      <c r="J1843" s="52" t="n">
        <f aca="false">IF(-B1843&gt;F1843,1,0)</f>
        <v>0</v>
      </c>
    </row>
    <row r="1844" customFormat="false" ht="15" hidden="false" customHeight="false" outlineLevel="0" collapsed="false">
      <c r="A1844" s="51" t="n">
        <f aca="false">Prices_MTM!A2077</f>
        <v>40388</v>
      </c>
      <c r="B1844" s="43" t="n">
        <f aca="false">Prices_MTM!I2077</f>
        <v>26999.9999999996</v>
      </c>
      <c r="C1844" s="43" t="n">
        <f aca="false">-PERCENTILE(Prices_MTM!I1827:I2076,1-Inputs!$B$8)</f>
        <v>160050</v>
      </c>
      <c r="D1844" s="43" t="n">
        <f aca="false">NORMSINV(Inputs!$B$8)*STDEV(Prices_MTM!I1827:I2076)</f>
        <v>175596.92502601</v>
      </c>
      <c r="E1844" s="43" t="n">
        <f aca="false">-PERCENTILE(Prices_MTM!I1827:I2076,1-Inputs!$B$9)</f>
        <v>217120</v>
      </c>
      <c r="F1844" s="43" t="n">
        <f aca="false">NORMSINV(Inputs!$B$9)*STDEV(Prices_MTM!I1827:I2076)</f>
        <v>248350.082055307</v>
      </c>
      <c r="G1844" s="52" t="n">
        <f aca="false">IF(-B1844&gt;C1844,1,0)</f>
        <v>0</v>
      </c>
      <c r="H1844" s="52" t="n">
        <f aca="false">IF(-B1844&gt;D1844,1,0)</f>
        <v>0</v>
      </c>
      <c r="I1844" s="52" t="n">
        <f aca="false">IF(-B1844&gt;E1844,1,0)</f>
        <v>0</v>
      </c>
      <c r="J1844" s="52" t="n">
        <f aca="false">IF(-B1844&gt;F1844,1,0)</f>
        <v>0</v>
      </c>
    </row>
    <row r="1845" customFormat="false" ht="15" hidden="false" customHeight="false" outlineLevel="0" collapsed="false">
      <c r="A1845" s="51" t="n">
        <f aca="false">Prices_MTM!A2078</f>
        <v>40389</v>
      </c>
      <c r="B1845" s="43" t="n">
        <f aca="false">Prices_MTM!I2078</f>
        <v>109999.999999999</v>
      </c>
      <c r="C1845" s="43" t="n">
        <f aca="false">-PERCENTILE(Prices_MTM!I1828:I2077,1-Inputs!$B$8)</f>
        <v>160050</v>
      </c>
      <c r="D1845" s="43" t="n">
        <f aca="false">NORMSINV(Inputs!$B$8)*STDEV(Prices_MTM!I1828:I2077)</f>
        <v>174711.179587017</v>
      </c>
      <c r="E1845" s="43" t="n">
        <f aca="false">-PERCENTILE(Prices_MTM!I1828:I2077,1-Inputs!$B$9)</f>
        <v>217120</v>
      </c>
      <c r="F1845" s="43" t="n">
        <f aca="false">NORMSINV(Inputs!$B$9)*STDEV(Prices_MTM!I1828:I2077)</f>
        <v>247097.355377881</v>
      </c>
      <c r="G1845" s="52" t="n">
        <f aca="false">IF(-B1845&gt;C1845,1,0)</f>
        <v>0</v>
      </c>
      <c r="H1845" s="52" t="n">
        <f aca="false">IF(-B1845&gt;D1845,1,0)</f>
        <v>0</v>
      </c>
      <c r="I1845" s="52" t="n">
        <f aca="false">IF(-B1845&gt;E1845,1,0)</f>
        <v>0</v>
      </c>
      <c r="J1845" s="52" t="n">
        <f aca="false">IF(-B1845&gt;F1845,1,0)</f>
        <v>0</v>
      </c>
    </row>
    <row r="1846" customFormat="false" ht="15" hidden="false" customHeight="false" outlineLevel="0" collapsed="false">
      <c r="A1846" s="51" t="n">
        <f aca="false">Prices_MTM!A2079</f>
        <v>40392</v>
      </c>
      <c r="B1846" s="43" t="n">
        <f aca="false">Prices_MTM!I2079</f>
        <v>18500.0000000002</v>
      </c>
      <c r="C1846" s="43" t="n">
        <f aca="false">-PERCENTILE(Prices_MTM!I1829:I2078,1-Inputs!$B$8)</f>
        <v>160050</v>
      </c>
      <c r="D1846" s="43" t="n">
        <f aca="false">NORMSINV(Inputs!$B$8)*STDEV(Prices_MTM!I1829:I2078)</f>
        <v>174822.028763974</v>
      </c>
      <c r="E1846" s="43" t="n">
        <f aca="false">-PERCENTILE(Prices_MTM!I1829:I2078,1-Inputs!$B$9)</f>
        <v>217120</v>
      </c>
      <c r="F1846" s="43" t="n">
        <f aca="false">NORMSINV(Inputs!$B$9)*STDEV(Prices_MTM!I1829:I2078)</f>
        <v>247254.131484234</v>
      </c>
      <c r="G1846" s="52" t="n">
        <f aca="false">IF(-B1846&gt;C1846,1,0)</f>
        <v>0</v>
      </c>
      <c r="H1846" s="52" t="n">
        <f aca="false">IF(-B1846&gt;D1846,1,0)</f>
        <v>0</v>
      </c>
      <c r="I1846" s="52" t="n">
        <f aca="false">IF(-B1846&gt;E1846,1,0)</f>
        <v>0</v>
      </c>
      <c r="J1846" s="52" t="n">
        <f aca="false">IF(-B1846&gt;F1846,1,0)</f>
        <v>0</v>
      </c>
    </row>
    <row r="1847" customFormat="false" ht="15" hidden="false" customHeight="false" outlineLevel="0" collapsed="false">
      <c r="A1847" s="51" t="n">
        <f aca="false">Prices_MTM!A2080</f>
        <v>40393</v>
      </c>
      <c r="B1847" s="43" t="n">
        <f aca="false">Prices_MTM!I2080</f>
        <v>43500.0000000002</v>
      </c>
      <c r="C1847" s="43" t="n">
        <f aca="false">-PERCENTILE(Prices_MTM!I1830:I2079,1-Inputs!$B$8)</f>
        <v>160050</v>
      </c>
      <c r="D1847" s="43" t="n">
        <f aca="false">NORMSINV(Inputs!$B$8)*STDEV(Prices_MTM!I1830:I2079)</f>
        <v>174690.154474346</v>
      </c>
      <c r="E1847" s="43" t="n">
        <f aca="false">-PERCENTILE(Prices_MTM!I1830:I2079,1-Inputs!$B$9)</f>
        <v>217120</v>
      </c>
      <c r="F1847" s="43" t="n">
        <f aca="false">NORMSINV(Inputs!$B$9)*STDEV(Prices_MTM!I1830:I2079)</f>
        <v>247067.6191598</v>
      </c>
      <c r="G1847" s="52" t="n">
        <f aca="false">IF(-B1847&gt;C1847,1,0)</f>
        <v>0</v>
      </c>
      <c r="H1847" s="52" t="n">
        <f aca="false">IF(-B1847&gt;D1847,1,0)</f>
        <v>0</v>
      </c>
      <c r="I1847" s="52" t="n">
        <f aca="false">IF(-B1847&gt;E1847,1,0)</f>
        <v>0</v>
      </c>
      <c r="J1847" s="52" t="n">
        <f aca="false">IF(-B1847&gt;F1847,1,0)</f>
        <v>0</v>
      </c>
    </row>
    <row r="1848" customFormat="false" ht="15" hidden="false" customHeight="false" outlineLevel="0" collapsed="false">
      <c r="A1848" s="51" t="n">
        <f aca="false">Prices_MTM!A2081</f>
        <v>40394</v>
      </c>
      <c r="B1848" s="43" t="n">
        <f aca="false">Prices_MTM!I2081</f>
        <v>-11000.0000000007</v>
      </c>
      <c r="C1848" s="43" t="n">
        <f aca="false">-PERCENTILE(Prices_MTM!I1831:I2080,1-Inputs!$B$8)</f>
        <v>160050</v>
      </c>
      <c r="D1848" s="43" t="n">
        <f aca="false">NORMSINV(Inputs!$B$8)*STDEV(Prices_MTM!I1831:I2080)</f>
        <v>174721.548705694</v>
      </c>
      <c r="E1848" s="43" t="n">
        <f aca="false">-PERCENTILE(Prices_MTM!I1831:I2080,1-Inputs!$B$9)</f>
        <v>217120</v>
      </c>
      <c r="F1848" s="43" t="n">
        <f aca="false">NORMSINV(Inputs!$B$9)*STDEV(Prices_MTM!I1831:I2080)</f>
        <v>247112.020620305</v>
      </c>
      <c r="G1848" s="52" t="n">
        <f aca="false">IF(-B1848&gt;C1848,1,0)</f>
        <v>0</v>
      </c>
      <c r="H1848" s="52" t="n">
        <f aca="false">IF(-B1848&gt;D1848,1,0)</f>
        <v>0</v>
      </c>
      <c r="I1848" s="52" t="n">
        <f aca="false">IF(-B1848&gt;E1848,1,0)</f>
        <v>0</v>
      </c>
      <c r="J1848" s="52" t="n">
        <f aca="false">IF(-B1848&gt;F1848,1,0)</f>
        <v>0</v>
      </c>
    </row>
    <row r="1849" customFormat="false" ht="15" hidden="false" customHeight="false" outlineLevel="0" collapsed="false">
      <c r="A1849" s="51" t="n">
        <f aca="false">Prices_MTM!A2082</f>
        <v>40395</v>
      </c>
      <c r="B1849" s="43" t="n">
        <f aca="false">Prices_MTM!I2082</f>
        <v>-5999.99999999952</v>
      </c>
      <c r="C1849" s="43" t="n">
        <f aca="false">-PERCENTILE(Prices_MTM!I1832:I2081,1-Inputs!$B$8)</f>
        <v>160050</v>
      </c>
      <c r="D1849" s="43" t="n">
        <f aca="false">NORMSINV(Inputs!$B$8)*STDEV(Prices_MTM!I1832:I2081)</f>
        <v>174720.685529936</v>
      </c>
      <c r="E1849" s="43" t="n">
        <f aca="false">-PERCENTILE(Prices_MTM!I1832:I2081,1-Inputs!$B$9)</f>
        <v>217120</v>
      </c>
      <c r="F1849" s="43" t="n">
        <f aca="false">NORMSINV(Inputs!$B$9)*STDEV(Prices_MTM!I1832:I2081)</f>
        <v>247110.799814358</v>
      </c>
      <c r="G1849" s="52" t="n">
        <f aca="false">IF(-B1849&gt;C1849,1,0)</f>
        <v>0</v>
      </c>
      <c r="H1849" s="52" t="n">
        <f aca="false">IF(-B1849&gt;D1849,1,0)</f>
        <v>0</v>
      </c>
      <c r="I1849" s="52" t="n">
        <f aca="false">IF(-B1849&gt;E1849,1,0)</f>
        <v>0</v>
      </c>
      <c r="J1849" s="52" t="n">
        <f aca="false">IF(-B1849&gt;F1849,1,0)</f>
        <v>0</v>
      </c>
    </row>
    <row r="1850" customFormat="false" ht="15" hidden="false" customHeight="false" outlineLevel="0" collapsed="false">
      <c r="A1850" s="51" t="n">
        <f aca="false">Prices_MTM!A2083</f>
        <v>40396</v>
      </c>
      <c r="B1850" s="43" t="n">
        <f aca="false">Prices_MTM!I2083</f>
        <v>-51999.9999999996</v>
      </c>
      <c r="C1850" s="43" t="n">
        <f aca="false">-PERCENTILE(Prices_MTM!I1833:I2082,1-Inputs!$B$8)</f>
        <v>160050</v>
      </c>
      <c r="D1850" s="43" t="n">
        <f aca="false">NORMSINV(Inputs!$B$8)*STDEV(Prices_MTM!I1833:I2082)</f>
        <v>174516.149116442</v>
      </c>
      <c r="E1850" s="43" t="n">
        <f aca="false">-PERCENTILE(Prices_MTM!I1833:I2082,1-Inputs!$B$9)</f>
        <v>217120</v>
      </c>
      <c r="F1850" s="43" t="n">
        <f aca="false">NORMSINV(Inputs!$B$9)*STDEV(Prices_MTM!I1833:I2082)</f>
        <v>246821.520061498</v>
      </c>
      <c r="G1850" s="52" t="n">
        <f aca="false">IF(-B1850&gt;C1850,1,0)</f>
        <v>0</v>
      </c>
      <c r="H1850" s="52" t="n">
        <f aca="false">IF(-B1850&gt;D1850,1,0)</f>
        <v>0</v>
      </c>
      <c r="I1850" s="52" t="n">
        <f aca="false">IF(-B1850&gt;E1850,1,0)</f>
        <v>0</v>
      </c>
      <c r="J1850" s="52" t="n">
        <f aca="false">IF(-B1850&gt;F1850,1,0)</f>
        <v>0</v>
      </c>
    </row>
    <row r="1851" customFormat="false" ht="15" hidden="false" customHeight="false" outlineLevel="0" collapsed="false">
      <c r="A1851" s="51" t="n">
        <f aca="false">Prices_MTM!A2084</f>
        <v>40399</v>
      </c>
      <c r="B1851" s="43" t="n">
        <f aca="false">Prices_MTM!I2084</f>
        <v>65999.9999999989</v>
      </c>
      <c r="C1851" s="43" t="n">
        <f aca="false">-PERCENTILE(Prices_MTM!I1834:I2083,1-Inputs!$B$8)</f>
        <v>160050</v>
      </c>
      <c r="D1851" s="43" t="n">
        <f aca="false">NORMSINV(Inputs!$B$8)*STDEV(Prices_MTM!I1834:I2083)</f>
        <v>174596.985662531</v>
      </c>
      <c r="E1851" s="43" t="n">
        <f aca="false">-PERCENTILE(Prices_MTM!I1834:I2083,1-Inputs!$B$9)</f>
        <v>217120</v>
      </c>
      <c r="F1851" s="43" t="n">
        <f aca="false">NORMSINV(Inputs!$B$9)*STDEV(Prices_MTM!I1834:I2083)</f>
        <v>246935.84873127</v>
      </c>
      <c r="G1851" s="52" t="n">
        <f aca="false">IF(-B1851&gt;C1851,1,0)</f>
        <v>0</v>
      </c>
      <c r="H1851" s="52" t="n">
        <f aca="false">IF(-B1851&gt;D1851,1,0)</f>
        <v>0</v>
      </c>
      <c r="I1851" s="52" t="n">
        <f aca="false">IF(-B1851&gt;E1851,1,0)</f>
        <v>0</v>
      </c>
      <c r="J1851" s="52" t="n">
        <f aca="false">IF(-B1851&gt;F1851,1,0)</f>
        <v>0</v>
      </c>
    </row>
    <row r="1852" customFormat="false" ht="15" hidden="false" customHeight="false" outlineLevel="0" collapsed="false">
      <c r="A1852" s="51" t="n">
        <f aca="false">Prices_MTM!A2085</f>
        <v>40400</v>
      </c>
      <c r="B1852" s="43" t="n">
        <f aca="false">Prices_MTM!I2085</f>
        <v>-39499.9999999996</v>
      </c>
      <c r="C1852" s="43" t="n">
        <f aca="false">-PERCENTILE(Prices_MTM!I1835:I2084,1-Inputs!$B$8)</f>
        <v>160050</v>
      </c>
      <c r="D1852" s="43" t="n">
        <f aca="false">NORMSINV(Inputs!$B$8)*STDEV(Prices_MTM!I1835:I2084)</f>
        <v>174720.903656346</v>
      </c>
      <c r="E1852" s="43" t="n">
        <f aca="false">-PERCENTILE(Prices_MTM!I1835:I2084,1-Inputs!$B$9)</f>
        <v>217120</v>
      </c>
      <c r="F1852" s="43" t="n">
        <f aca="false">NORMSINV(Inputs!$B$9)*STDEV(Prices_MTM!I1835:I2084)</f>
        <v>247111.108314701</v>
      </c>
      <c r="G1852" s="52" t="n">
        <f aca="false">IF(-B1852&gt;C1852,1,0)</f>
        <v>0</v>
      </c>
      <c r="H1852" s="52" t="n">
        <f aca="false">IF(-B1852&gt;D1852,1,0)</f>
        <v>0</v>
      </c>
      <c r="I1852" s="52" t="n">
        <f aca="false">IF(-B1852&gt;E1852,1,0)</f>
        <v>0</v>
      </c>
      <c r="J1852" s="52" t="n">
        <f aca="false">IF(-B1852&gt;F1852,1,0)</f>
        <v>0</v>
      </c>
    </row>
    <row r="1853" customFormat="false" ht="15" hidden="false" customHeight="false" outlineLevel="0" collapsed="false">
      <c r="A1853" s="51" t="n">
        <f aca="false">Prices_MTM!A2086</f>
        <v>40401</v>
      </c>
      <c r="B1853" s="43" t="n">
        <f aca="false">Prices_MTM!I2086</f>
        <v>-111999.999999999</v>
      </c>
      <c r="C1853" s="43" t="n">
        <f aca="false">-PERCENTILE(Prices_MTM!I1836:I2085,1-Inputs!$B$8)</f>
        <v>160050</v>
      </c>
      <c r="D1853" s="43" t="n">
        <f aca="false">NORMSINV(Inputs!$B$8)*STDEV(Prices_MTM!I1836:I2085)</f>
        <v>174651.870077184</v>
      </c>
      <c r="E1853" s="43" t="n">
        <f aca="false">-PERCENTILE(Prices_MTM!I1836:I2085,1-Inputs!$B$9)</f>
        <v>217120</v>
      </c>
      <c r="F1853" s="43" t="n">
        <f aca="false">NORMSINV(Inputs!$B$9)*STDEV(Prices_MTM!I1836:I2085)</f>
        <v>247013.472806296</v>
      </c>
      <c r="G1853" s="52" t="n">
        <f aca="false">IF(-B1853&gt;C1853,1,0)</f>
        <v>0</v>
      </c>
      <c r="H1853" s="52" t="n">
        <f aca="false">IF(-B1853&gt;D1853,1,0)</f>
        <v>0</v>
      </c>
      <c r="I1853" s="52" t="n">
        <f aca="false">IF(-B1853&gt;E1853,1,0)</f>
        <v>0</v>
      </c>
      <c r="J1853" s="52" t="n">
        <f aca="false">IF(-B1853&gt;F1853,1,0)</f>
        <v>0</v>
      </c>
    </row>
    <row r="1854" customFormat="false" ht="15" hidden="false" customHeight="false" outlineLevel="0" collapsed="false">
      <c r="A1854" s="51" t="n">
        <f aca="false">Prices_MTM!A2087</f>
        <v>40402</v>
      </c>
      <c r="B1854" s="43" t="n">
        <f aca="false">Prices_MTM!I2087</f>
        <v>-181000</v>
      </c>
      <c r="C1854" s="43" t="n">
        <f aca="false">-PERCENTILE(Prices_MTM!I1837:I2086,1-Inputs!$B$8)</f>
        <v>160050</v>
      </c>
      <c r="D1854" s="43" t="n">
        <f aca="false">NORMSINV(Inputs!$B$8)*STDEV(Prices_MTM!I1837:I2086)</f>
        <v>174947.917107557</v>
      </c>
      <c r="E1854" s="43" t="n">
        <f aca="false">-PERCENTILE(Prices_MTM!I1837:I2086,1-Inputs!$B$9)</f>
        <v>217120</v>
      </c>
      <c r="F1854" s="43" t="n">
        <f aca="false">NORMSINV(Inputs!$B$9)*STDEV(Prices_MTM!I1837:I2086)</f>
        <v>247432.177770944</v>
      </c>
      <c r="G1854" s="52" t="n">
        <f aca="false">IF(-B1854&gt;C1854,1,0)</f>
        <v>1</v>
      </c>
      <c r="H1854" s="52" t="n">
        <f aca="false">IF(-B1854&gt;D1854,1,0)</f>
        <v>1</v>
      </c>
      <c r="I1854" s="52" t="n">
        <f aca="false">IF(-B1854&gt;E1854,1,0)</f>
        <v>0</v>
      </c>
      <c r="J1854" s="52" t="n">
        <f aca="false">IF(-B1854&gt;F1854,1,0)</f>
        <v>0</v>
      </c>
    </row>
    <row r="1855" customFormat="false" ht="15" hidden="false" customHeight="false" outlineLevel="0" collapsed="false">
      <c r="A1855" s="51" t="n">
        <f aca="false">Prices_MTM!A2088</f>
        <v>40403</v>
      </c>
      <c r="B1855" s="43" t="n">
        <f aca="false">Prices_MTM!I2088</f>
        <v>45499.9999999991</v>
      </c>
      <c r="C1855" s="43" t="n">
        <f aca="false">-PERCENTILE(Prices_MTM!I1838:I2087,1-Inputs!$B$8)</f>
        <v>160050</v>
      </c>
      <c r="D1855" s="43" t="n">
        <f aca="false">NORMSINV(Inputs!$B$8)*STDEV(Prices_MTM!I1838:I2087)</f>
        <v>174907.708315264</v>
      </c>
      <c r="E1855" s="43" t="n">
        <f aca="false">-PERCENTILE(Prices_MTM!I1838:I2087,1-Inputs!$B$9)</f>
        <v>217120</v>
      </c>
      <c r="F1855" s="43" t="n">
        <f aca="false">NORMSINV(Inputs!$B$9)*STDEV(Prices_MTM!I1838:I2087)</f>
        <v>247375.309708682</v>
      </c>
      <c r="G1855" s="52" t="n">
        <f aca="false">IF(-B1855&gt;C1855,1,0)</f>
        <v>0</v>
      </c>
      <c r="H1855" s="52" t="n">
        <f aca="false">IF(-B1855&gt;D1855,1,0)</f>
        <v>0</v>
      </c>
      <c r="I1855" s="52" t="n">
        <f aca="false">IF(-B1855&gt;E1855,1,0)</f>
        <v>0</v>
      </c>
      <c r="J1855" s="52" t="n">
        <f aca="false">IF(-B1855&gt;F1855,1,0)</f>
        <v>0</v>
      </c>
    </row>
    <row r="1856" customFormat="false" ht="15" hidden="false" customHeight="false" outlineLevel="0" collapsed="false">
      <c r="A1856" s="51" t="n">
        <f aca="false">Prices_MTM!A2089</f>
        <v>40406</v>
      </c>
      <c r="B1856" s="43" t="n">
        <f aca="false">Prices_MTM!I2089</f>
        <v>7000.00000000003</v>
      </c>
      <c r="C1856" s="43" t="n">
        <f aca="false">-PERCENTILE(Prices_MTM!I1839:I2088,1-Inputs!$B$8)</f>
        <v>160050</v>
      </c>
      <c r="D1856" s="43" t="n">
        <f aca="false">NORMSINV(Inputs!$B$8)*STDEV(Prices_MTM!I1839:I2088)</f>
        <v>174879.342331971</v>
      </c>
      <c r="E1856" s="43" t="n">
        <f aca="false">-PERCENTILE(Prices_MTM!I1839:I2088,1-Inputs!$B$9)</f>
        <v>217120</v>
      </c>
      <c r="F1856" s="43" t="n">
        <f aca="false">NORMSINV(Inputs!$B$9)*STDEV(Prices_MTM!I1839:I2088)</f>
        <v>247335.191157192</v>
      </c>
      <c r="G1856" s="52" t="n">
        <f aca="false">IF(-B1856&gt;C1856,1,0)</f>
        <v>0</v>
      </c>
      <c r="H1856" s="52" t="n">
        <f aca="false">IF(-B1856&gt;D1856,1,0)</f>
        <v>0</v>
      </c>
      <c r="I1856" s="52" t="n">
        <f aca="false">IF(-B1856&gt;E1856,1,0)</f>
        <v>0</v>
      </c>
      <c r="J1856" s="52" t="n">
        <f aca="false">IF(-B1856&gt;F1856,1,0)</f>
        <v>0</v>
      </c>
    </row>
    <row r="1857" customFormat="false" ht="15" hidden="false" customHeight="false" outlineLevel="0" collapsed="false">
      <c r="A1857" s="51" t="n">
        <f aca="false">Prices_MTM!A2090</f>
        <v>40407</v>
      </c>
      <c r="B1857" s="43" t="n">
        <f aca="false">Prices_MTM!I2090</f>
        <v>-49999.9999999993</v>
      </c>
      <c r="C1857" s="43" t="n">
        <f aca="false">-PERCENTILE(Prices_MTM!I1840:I2089,1-Inputs!$B$8)</f>
        <v>160050</v>
      </c>
      <c r="D1857" s="43" t="n">
        <f aca="false">NORMSINV(Inputs!$B$8)*STDEV(Prices_MTM!I1840:I2089)</f>
        <v>172961.868284276</v>
      </c>
      <c r="E1857" s="43" t="n">
        <f aca="false">-PERCENTILE(Prices_MTM!I1840:I2089,1-Inputs!$B$9)</f>
        <v>217120</v>
      </c>
      <c r="F1857" s="43" t="n">
        <f aca="false">NORMSINV(Inputs!$B$9)*STDEV(Prices_MTM!I1840:I2089)</f>
        <v>244623.271019561</v>
      </c>
      <c r="G1857" s="52" t="n">
        <f aca="false">IF(-B1857&gt;C1857,1,0)</f>
        <v>0</v>
      </c>
      <c r="H1857" s="52" t="n">
        <f aca="false">IF(-B1857&gt;D1857,1,0)</f>
        <v>0</v>
      </c>
      <c r="I1857" s="52" t="n">
        <f aca="false">IF(-B1857&gt;E1857,1,0)</f>
        <v>0</v>
      </c>
      <c r="J1857" s="52" t="n">
        <f aca="false">IF(-B1857&gt;F1857,1,0)</f>
        <v>0</v>
      </c>
    </row>
    <row r="1858" customFormat="false" ht="15" hidden="false" customHeight="false" outlineLevel="0" collapsed="false">
      <c r="A1858" s="51" t="n">
        <f aca="false">Prices_MTM!A2091</f>
        <v>40408</v>
      </c>
      <c r="B1858" s="43" t="n">
        <f aca="false">Prices_MTM!I2091</f>
        <v>44999.9999999996</v>
      </c>
      <c r="C1858" s="43" t="n">
        <f aca="false">-PERCENTILE(Prices_MTM!I1841:I2090,1-Inputs!$B$8)</f>
        <v>160050</v>
      </c>
      <c r="D1858" s="43" t="n">
        <f aca="false">NORMSINV(Inputs!$B$8)*STDEV(Prices_MTM!I1841:I2090)</f>
        <v>172562.391541171</v>
      </c>
      <c r="E1858" s="43" t="n">
        <f aca="false">-PERCENTILE(Prices_MTM!I1841:I2090,1-Inputs!$B$9)</f>
        <v>217120</v>
      </c>
      <c r="F1858" s="43" t="n">
        <f aca="false">NORMSINV(Inputs!$B$9)*STDEV(Prices_MTM!I1841:I2090)</f>
        <v>244058.283438402</v>
      </c>
      <c r="G1858" s="52" t="n">
        <f aca="false">IF(-B1858&gt;C1858,1,0)</f>
        <v>0</v>
      </c>
      <c r="H1858" s="52" t="n">
        <f aca="false">IF(-B1858&gt;D1858,1,0)</f>
        <v>0</v>
      </c>
      <c r="I1858" s="52" t="n">
        <f aca="false">IF(-B1858&gt;E1858,1,0)</f>
        <v>0</v>
      </c>
      <c r="J1858" s="52" t="n">
        <f aca="false">IF(-B1858&gt;F1858,1,0)</f>
        <v>0</v>
      </c>
    </row>
    <row r="1859" customFormat="false" ht="15" hidden="false" customHeight="false" outlineLevel="0" collapsed="false">
      <c r="A1859" s="51" t="n">
        <f aca="false">Prices_MTM!A2092</f>
        <v>40409</v>
      </c>
      <c r="B1859" s="43" t="n">
        <f aca="false">Prices_MTM!I2092</f>
        <v>-81000.0000000002</v>
      </c>
      <c r="C1859" s="43" t="n">
        <f aca="false">-PERCENTILE(Prices_MTM!I1842:I2091,1-Inputs!$B$8)</f>
        <v>160050</v>
      </c>
      <c r="D1859" s="43" t="n">
        <f aca="false">NORMSINV(Inputs!$B$8)*STDEV(Prices_MTM!I1842:I2091)</f>
        <v>172504.220659942</v>
      </c>
      <c r="E1859" s="43" t="n">
        <f aca="false">-PERCENTILE(Prices_MTM!I1842:I2091,1-Inputs!$B$9)</f>
        <v>217120</v>
      </c>
      <c r="F1859" s="43" t="n">
        <f aca="false">NORMSINV(Inputs!$B$9)*STDEV(Prices_MTM!I1842:I2091)</f>
        <v>243976.01125098</v>
      </c>
      <c r="G1859" s="52" t="n">
        <f aca="false">IF(-B1859&gt;C1859,1,0)</f>
        <v>0</v>
      </c>
      <c r="H1859" s="52" t="n">
        <f aca="false">IF(-B1859&gt;D1859,1,0)</f>
        <v>0</v>
      </c>
      <c r="I1859" s="52" t="n">
        <f aca="false">IF(-B1859&gt;E1859,1,0)</f>
        <v>0</v>
      </c>
      <c r="J1859" s="52" t="n">
        <f aca="false">IF(-B1859&gt;F1859,1,0)</f>
        <v>0</v>
      </c>
    </row>
    <row r="1860" customFormat="false" ht="15" hidden="false" customHeight="false" outlineLevel="0" collapsed="false">
      <c r="A1860" s="51" t="n">
        <f aca="false">Prices_MTM!A2093</f>
        <v>40410</v>
      </c>
      <c r="B1860" s="43" t="n">
        <f aca="false">Prices_MTM!I2093</f>
        <v>-32000</v>
      </c>
      <c r="C1860" s="43" t="n">
        <f aca="false">-PERCENTILE(Prices_MTM!I1843:I2092,1-Inputs!$B$8)</f>
        <v>160050</v>
      </c>
      <c r="D1860" s="43" t="n">
        <f aca="false">NORMSINV(Inputs!$B$8)*STDEV(Prices_MTM!I1843:I2092)</f>
        <v>172544.400844728</v>
      </c>
      <c r="E1860" s="43" t="n">
        <f aca="false">-PERCENTILE(Prices_MTM!I1843:I2092,1-Inputs!$B$9)</f>
        <v>217120</v>
      </c>
      <c r="F1860" s="43" t="n">
        <f aca="false">NORMSINV(Inputs!$B$9)*STDEV(Prices_MTM!I1843:I2092)</f>
        <v>244032.838853099</v>
      </c>
      <c r="G1860" s="52" t="n">
        <f aca="false">IF(-B1860&gt;C1860,1,0)</f>
        <v>0</v>
      </c>
      <c r="H1860" s="52" t="n">
        <f aca="false">IF(-B1860&gt;D1860,1,0)</f>
        <v>0</v>
      </c>
      <c r="I1860" s="52" t="n">
        <f aca="false">IF(-B1860&gt;E1860,1,0)</f>
        <v>0</v>
      </c>
      <c r="J1860" s="52" t="n">
        <f aca="false">IF(-B1860&gt;F1860,1,0)</f>
        <v>0</v>
      </c>
    </row>
    <row r="1861" customFormat="false" ht="15" hidden="false" customHeight="false" outlineLevel="0" collapsed="false">
      <c r="A1861" s="51" t="n">
        <f aca="false">Prices_MTM!A2094</f>
        <v>40413</v>
      </c>
      <c r="B1861" s="43" t="n">
        <f aca="false">Prices_MTM!I2094</f>
        <v>-54000.0000000006</v>
      </c>
      <c r="C1861" s="43" t="n">
        <f aca="false">-PERCENTILE(Prices_MTM!I1844:I2093,1-Inputs!$B$8)</f>
        <v>160050</v>
      </c>
      <c r="D1861" s="43" t="n">
        <f aca="false">NORMSINV(Inputs!$B$8)*STDEV(Prices_MTM!I1844:I2093)</f>
        <v>172558.429365064</v>
      </c>
      <c r="E1861" s="43" t="n">
        <f aca="false">-PERCENTILE(Prices_MTM!I1844:I2093,1-Inputs!$B$9)</f>
        <v>217120</v>
      </c>
      <c r="F1861" s="43" t="n">
        <f aca="false">NORMSINV(Inputs!$B$9)*STDEV(Prices_MTM!I1844:I2093)</f>
        <v>244052.679657123</v>
      </c>
      <c r="G1861" s="52" t="n">
        <f aca="false">IF(-B1861&gt;C1861,1,0)</f>
        <v>0</v>
      </c>
      <c r="H1861" s="52" t="n">
        <f aca="false">IF(-B1861&gt;D1861,1,0)</f>
        <v>0</v>
      </c>
      <c r="I1861" s="52" t="n">
        <f aca="false">IF(-B1861&gt;E1861,1,0)</f>
        <v>0</v>
      </c>
      <c r="J1861" s="52" t="n">
        <f aca="false">IF(-B1861&gt;F1861,1,0)</f>
        <v>0</v>
      </c>
    </row>
    <row r="1862" customFormat="false" ht="15" hidden="false" customHeight="false" outlineLevel="0" collapsed="false">
      <c r="A1862" s="51" t="n">
        <f aca="false">Prices_MTM!A2095</f>
        <v>40414</v>
      </c>
      <c r="B1862" s="43" t="n">
        <f aca="false">Prices_MTM!I2095</f>
        <v>-23499.9999999999</v>
      </c>
      <c r="C1862" s="43" t="n">
        <f aca="false">-PERCENTILE(Prices_MTM!I1845:I2094,1-Inputs!$B$8)</f>
        <v>160050</v>
      </c>
      <c r="D1862" s="43" t="n">
        <f aca="false">NORMSINV(Inputs!$B$8)*STDEV(Prices_MTM!I1845:I2094)</f>
        <v>171976.614767033</v>
      </c>
      <c r="E1862" s="43" t="n">
        <f aca="false">-PERCENTILE(Prices_MTM!I1845:I2094,1-Inputs!$B$9)</f>
        <v>217120</v>
      </c>
      <c r="F1862" s="43" t="n">
        <f aca="false">NORMSINV(Inputs!$B$9)*STDEV(Prices_MTM!I1845:I2094)</f>
        <v>243229.80816811</v>
      </c>
      <c r="G1862" s="52" t="n">
        <f aca="false">IF(-B1862&gt;C1862,1,0)</f>
        <v>0</v>
      </c>
      <c r="H1862" s="52" t="n">
        <f aca="false">IF(-B1862&gt;D1862,1,0)</f>
        <v>0</v>
      </c>
      <c r="I1862" s="52" t="n">
        <f aca="false">IF(-B1862&gt;E1862,1,0)</f>
        <v>0</v>
      </c>
      <c r="J1862" s="52" t="n">
        <f aca="false">IF(-B1862&gt;F1862,1,0)</f>
        <v>0</v>
      </c>
    </row>
    <row r="1863" customFormat="false" ht="15" hidden="false" customHeight="false" outlineLevel="0" collapsed="false">
      <c r="A1863" s="51" t="n">
        <f aca="false">Prices_MTM!A2096</f>
        <v>40415</v>
      </c>
      <c r="B1863" s="43" t="n">
        <f aca="false">Prices_MTM!I2096</f>
        <v>76500.0000000001</v>
      </c>
      <c r="C1863" s="43" t="n">
        <f aca="false">-PERCENTILE(Prices_MTM!I1846:I2095,1-Inputs!$B$8)</f>
        <v>160050</v>
      </c>
      <c r="D1863" s="43" t="n">
        <f aca="false">NORMSINV(Inputs!$B$8)*STDEV(Prices_MTM!I1846:I2095)</f>
        <v>171704.285383622</v>
      </c>
      <c r="E1863" s="43" t="n">
        <f aca="false">-PERCENTILE(Prices_MTM!I1846:I2095,1-Inputs!$B$9)</f>
        <v>217120</v>
      </c>
      <c r="F1863" s="43" t="n">
        <f aca="false">NORMSINV(Inputs!$B$9)*STDEV(Prices_MTM!I1846:I2095)</f>
        <v>242844.647524175</v>
      </c>
      <c r="G1863" s="52" t="n">
        <f aca="false">IF(-B1863&gt;C1863,1,0)</f>
        <v>0</v>
      </c>
      <c r="H1863" s="52" t="n">
        <f aca="false">IF(-B1863&gt;D1863,1,0)</f>
        <v>0</v>
      </c>
      <c r="I1863" s="52" t="n">
        <f aca="false">IF(-B1863&gt;E1863,1,0)</f>
        <v>0</v>
      </c>
      <c r="J1863" s="52" t="n">
        <f aca="false">IF(-B1863&gt;F1863,1,0)</f>
        <v>0</v>
      </c>
    </row>
    <row r="1864" customFormat="false" ht="15" hidden="false" customHeight="false" outlineLevel="0" collapsed="false">
      <c r="A1864" s="51" t="n">
        <f aca="false">Prices_MTM!A2097</f>
        <v>40416</v>
      </c>
      <c r="B1864" s="43" t="n">
        <f aca="false">Prices_MTM!I2097</f>
        <v>-58999.9999999996</v>
      </c>
      <c r="C1864" s="43" t="n">
        <f aca="false">-PERCENTILE(Prices_MTM!I1847:I2096,1-Inputs!$B$8)</f>
        <v>160050</v>
      </c>
      <c r="D1864" s="43" t="n">
        <f aca="false">NORMSINV(Inputs!$B$8)*STDEV(Prices_MTM!I1847:I2096)</f>
        <v>171477.854728983</v>
      </c>
      <c r="E1864" s="43" t="n">
        <f aca="false">-PERCENTILE(Prices_MTM!I1847:I2096,1-Inputs!$B$9)</f>
        <v>217120</v>
      </c>
      <c r="F1864" s="43" t="n">
        <f aca="false">NORMSINV(Inputs!$B$9)*STDEV(Prices_MTM!I1847:I2096)</f>
        <v>242524.402328246</v>
      </c>
      <c r="G1864" s="52" t="n">
        <f aca="false">IF(-B1864&gt;C1864,1,0)</f>
        <v>0</v>
      </c>
      <c r="H1864" s="52" t="n">
        <f aca="false">IF(-B1864&gt;D1864,1,0)</f>
        <v>0</v>
      </c>
      <c r="I1864" s="52" t="n">
        <f aca="false">IF(-B1864&gt;E1864,1,0)</f>
        <v>0</v>
      </c>
      <c r="J1864" s="52" t="n">
        <f aca="false">IF(-B1864&gt;F1864,1,0)</f>
        <v>0</v>
      </c>
    </row>
    <row r="1865" customFormat="false" ht="15" hidden="false" customHeight="false" outlineLevel="0" collapsed="false">
      <c r="A1865" s="51" t="n">
        <f aca="false">Prices_MTM!A2098</f>
        <v>40417</v>
      </c>
      <c r="B1865" s="43" t="n">
        <f aca="false">Prices_MTM!I2098</f>
        <v>148000</v>
      </c>
      <c r="C1865" s="43" t="n">
        <f aca="false">-PERCENTILE(Prices_MTM!I1848:I2097,1-Inputs!$B$8)</f>
        <v>160050</v>
      </c>
      <c r="D1865" s="43" t="n">
        <f aca="false">NORMSINV(Inputs!$B$8)*STDEV(Prices_MTM!I1848:I2097)</f>
        <v>171370.048195142</v>
      </c>
      <c r="E1865" s="43" t="n">
        <f aca="false">-PERCENTILE(Prices_MTM!I1848:I2097,1-Inputs!$B$9)</f>
        <v>217120</v>
      </c>
      <c r="F1865" s="43" t="n">
        <f aca="false">NORMSINV(Inputs!$B$9)*STDEV(Prices_MTM!I1848:I2097)</f>
        <v>242371.929490116</v>
      </c>
      <c r="G1865" s="52" t="n">
        <f aca="false">IF(-B1865&gt;C1865,1,0)</f>
        <v>0</v>
      </c>
      <c r="H1865" s="52" t="n">
        <f aca="false">IF(-B1865&gt;D1865,1,0)</f>
        <v>0</v>
      </c>
      <c r="I1865" s="52" t="n">
        <f aca="false">IF(-B1865&gt;E1865,1,0)</f>
        <v>0</v>
      </c>
      <c r="J1865" s="52" t="n">
        <f aca="false">IF(-B1865&gt;F1865,1,0)</f>
        <v>0</v>
      </c>
    </row>
    <row r="1866" customFormat="false" ht="15" hidden="false" customHeight="false" outlineLevel="0" collapsed="false">
      <c r="A1866" s="51" t="n">
        <f aca="false">Prices_MTM!A2099</f>
        <v>40420</v>
      </c>
      <c r="B1866" s="43" t="n">
        <f aca="false">Prices_MTM!I2099</f>
        <v>-92500.0000000004</v>
      </c>
      <c r="C1866" s="43" t="n">
        <f aca="false">-PERCENTILE(Prices_MTM!I1849:I2098,1-Inputs!$B$8)</f>
        <v>160050</v>
      </c>
      <c r="D1866" s="43" t="n">
        <f aca="false">NORMSINV(Inputs!$B$8)*STDEV(Prices_MTM!I1849:I2098)</f>
        <v>171823.686916271</v>
      </c>
      <c r="E1866" s="43" t="n">
        <f aca="false">-PERCENTILE(Prices_MTM!I1849:I2098,1-Inputs!$B$9)</f>
        <v>217120</v>
      </c>
      <c r="F1866" s="43" t="n">
        <f aca="false">NORMSINV(Inputs!$B$9)*STDEV(Prices_MTM!I1849:I2098)</f>
        <v>243013.519390391</v>
      </c>
      <c r="G1866" s="52" t="n">
        <f aca="false">IF(-B1866&gt;C1866,1,0)</f>
        <v>0</v>
      </c>
      <c r="H1866" s="52" t="n">
        <f aca="false">IF(-B1866&gt;D1866,1,0)</f>
        <v>0</v>
      </c>
      <c r="I1866" s="52" t="n">
        <f aca="false">IF(-B1866&gt;E1866,1,0)</f>
        <v>0</v>
      </c>
      <c r="J1866" s="52" t="n">
        <f aca="false">IF(-B1866&gt;F1866,1,0)</f>
        <v>0</v>
      </c>
    </row>
    <row r="1867" customFormat="false" ht="15" hidden="false" customHeight="false" outlineLevel="0" collapsed="false">
      <c r="A1867" s="51" t="n">
        <f aca="false">Prices_MTM!A2100</f>
        <v>40421</v>
      </c>
      <c r="B1867" s="43" t="n">
        <f aca="false">Prices_MTM!I2100</f>
        <v>-248999.999999999</v>
      </c>
      <c r="C1867" s="43" t="n">
        <f aca="false">-PERCENTILE(Prices_MTM!I1850:I2099,1-Inputs!$B$8)</f>
        <v>157475</v>
      </c>
      <c r="D1867" s="43" t="n">
        <f aca="false">NORMSINV(Inputs!$B$8)*STDEV(Prices_MTM!I1850:I2099)</f>
        <v>171130.309457217</v>
      </c>
      <c r="E1867" s="43" t="n">
        <f aca="false">-PERCENTILE(Prices_MTM!I1850:I2099,1-Inputs!$B$9)</f>
        <v>217120</v>
      </c>
      <c r="F1867" s="43" t="n">
        <f aca="false">NORMSINV(Inputs!$B$9)*STDEV(Prices_MTM!I1850:I2099)</f>
        <v>242032.862418033</v>
      </c>
      <c r="G1867" s="52" t="n">
        <f aca="false">IF(-B1867&gt;C1867,1,0)</f>
        <v>1</v>
      </c>
      <c r="H1867" s="52" t="n">
        <f aca="false">IF(-B1867&gt;D1867,1,0)</f>
        <v>1</v>
      </c>
      <c r="I1867" s="52" t="n">
        <f aca="false">IF(-B1867&gt;E1867,1,0)</f>
        <v>1</v>
      </c>
      <c r="J1867" s="52" t="n">
        <f aca="false">IF(-B1867&gt;F1867,1,0)</f>
        <v>1</v>
      </c>
    </row>
    <row r="1868" customFormat="false" ht="15" hidden="false" customHeight="false" outlineLevel="0" collapsed="false">
      <c r="A1868" s="51" t="n">
        <f aca="false">Prices_MTM!A2101</f>
        <v>40422</v>
      </c>
      <c r="B1868" s="43" t="n">
        <f aca="false">Prices_MTM!I2101</f>
        <v>202999.999999999</v>
      </c>
      <c r="C1868" s="43" t="n">
        <f aca="false">-PERCENTILE(Prices_MTM!I1851:I2100,1-Inputs!$B$8)</f>
        <v>160050</v>
      </c>
      <c r="D1868" s="43" t="n">
        <f aca="false">NORMSINV(Inputs!$B$8)*STDEV(Prices_MTM!I1851:I2100)</f>
        <v>173016.674969512</v>
      </c>
      <c r="E1868" s="43" t="n">
        <f aca="false">-PERCENTILE(Prices_MTM!I1851:I2100,1-Inputs!$B$9)</f>
        <v>236260</v>
      </c>
      <c r="F1868" s="43" t="n">
        <f aca="false">NORMSINV(Inputs!$B$9)*STDEV(Prices_MTM!I1851:I2100)</f>
        <v>244700.78516039</v>
      </c>
      <c r="G1868" s="52" t="n">
        <f aca="false">IF(-B1868&gt;C1868,1,0)</f>
        <v>0</v>
      </c>
      <c r="H1868" s="52" t="n">
        <f aca="false">IF(-B1868&gt;D1868,1,0)</f>
        <v>0</v>
      </c>
      <c r="I1868" s="52" t="n">
        <f aca="false">IF(-B1868&gt;E1868,1,0)</f>
        <v>0</v>
      </c>
      <c r="J1868" s="52" t="n">
        <f aca="false">IF(-B1868&gt;F1868,1,0)</f>
        <v>0</v>
      </c>
    </row>
    <row r="1869" customFormat="false" ht="15" hidden="false" customHeight="false" outlineLevel="0" collapsed="false">
      <c r="A1869" s="51" t="n">
        <f aca="false">Prices_MTM!A2102</f>
        <v>40423</v>
      </c>
      <c r="B1869" s="43" t="n">
        <f aca="false">Prices_MTM!I2102</f>
        <v>131999.999999999</v>
      </c>
      <c r="C1869" s="43" t="n">
        <f aca="false">-PERCENTILE(Prices_MTM!I1852:I2101,1-Inputs!$B$8)</f>
        <v>160050</v>
      </c>
      <c r="D1869" s="43" t="n">
        <f aca="false">NORMSINV(Inputs!$B$8)*STDEV(Prices_MTM!I1852:I2101)</f>
        <v>174277.840795606</v>
      </c>
      <c r="E1869" s="43" t="n">
        <f aca="false">-PERCENTILE(Prices_MTM!I1852:I2101,1-Inputs!$B$9)</f>
        <v>236260</v>
      </c>
      <c r="F1869" s="43" t="n">
        <f aca="false">NORMSINV(Inputs!$B$9)*STDEV(Prices_MTM!I1852:I2101)</f>
        <v>246484.476055599</v>
      </c>
      <c r="G1869" s="52" t="n">
        <f aca="false">IF(-B1869&gt;C1869,1,0)</f>
        <v>0</v>
      </c>
      <c r="H1869" s="52" t="n">
        <f aca="false">IF(-B1869&gt;D1869,1,0)</f>
        <v>0</v>
      </c>
      <c r="I1869" s="52" t="n">
        <f aca="false">IF(-B1869&gt;E1869,1,0)</f>
        <v>0</v>
      </c>
      <c r="J1869" s="52" t="n">
        <f aca="false">IF(-B1869&gt;F1869,1,0)</f>
        <v>0</v>
      </c>
    </row>
    <row r="1870" customFormat="false" ht="15" hidden="false" customHeight="false" outlineLevel="0" collapsed="false">
      <c r="A1870" s="51" t="n">
        <f aca="false">Prices_MTM!A2103</f>
        <v>40424</v>
      </c>
      <c r="B1870" s="43" t="n">
        <f aca="false">Prices_MTM!I2103</f>
        <v>-51999.9999999996</v>
      </c>
      <c r="C1870" s="43" t="n">
        <f aca="false">-PERCENTILE(Prices_MTM!I1853:I2102,1-Inputs!$B$8)</f>
        <v>160050</v>
      </c>
      <c r="D1870" s="43" t="n">
        <f aca="false">NORMSINV(Inputs!$B$8)*STDEV(Prices_MTM!I1853:I2102)</f>
        <v>174731.940683726</v>
      </c>
      <c r="E1870" s="43" t="n">
        <f aca="false">-PERCENTILE(Prices_MTM!I1853:I2102,1-Inputs!$B$9)</f>
        <v>236260</v>
      </c>
      <c r="F1870" s="43" t="n">
        <f aca="false">NORMSINV(Inputs!$B$9)*STDEV(Prices_MTM!I1853:I2102)</f>
        <v>247126.71819315</v>
      </c>
      <c r="G1870" s="52" t="n">
        <f aca="false">IF(-B1870&gt;C1870,1,0)</f>
        <v>0</v>
      </c>
      <c r="H1870" s="52" t="n">
        <f aca="false">IF(-B1870&gt;D1870,1,0)</f>
        <v>0</v>
      </c>
      <c r="I1870" s="52" t="n">
        <f aca="false">IF(-B1870&gt;E1870,1,0)</f>
        <v>0</v>
      </c>
      <c r="J1870" s="52" t="n">
        <f aca="false">IF(-B1870&gt;F1870,1,0)</f>
        <v>0</v>
      </c>
    </row>
    <row r="1871" customFormat="false" ht="15" hidden="false" customHeight="false" outlineLevel="0" collapsed="false">
      <c r="A1871" s="51" t="n">
        <f aca="false">Prices_MTM!A2104</f>
        <v>40428</v>
      </c>
      <c r="B1871" s="43" t="n">
        <f aca="false">Prices_MTM!I2104</f>
        <v>-91499.9999999992</v>
      </c>
      <c r="C1871" s="43" t="n">
        <f aca="false">-PERCENTILE(Prices_MTM!I1854:I2103,1-Inputs!$B$8)</f>
        <v>160050</v>
      </c>
      <c r="D1871" s="43" t="n">
        <f aca="false">NORMSINV(Inputs!$B$8)*STDEV(Prices_MTM!I1854:I2103)</f>
        <v>174168.790350037</v>
      </c>
      <c r="E1871" s="43" t="n">
        <f aca="false">-PERCENTILE(Prices_MTM!I1854:I2103,1-Inputs!$B$9)</f>
        <v>236260</v>
      </c>
      <c r="F1871" s="43" t="n">
        <f aca="false">NORMSINV(Inputs!$B$9)*STDEV(Prices_MTM!I1854:I2103)</f>
        <v>246330.243929375</v>
      </c>
      <c r="G1871" s="52" t="n">
        <f aca="false">IF(-B1871&gt;C1871,1,0)</f>
        <v>0</v>
      </c>
      <c r="H1871" s="52" t="n">
        <f aca="false">IF(-B1871&gt;D1871,1,0)</f>
        <v>0</v>
      </c>
      <c r="I1871" s="52" t="n">
        <f aca="false">IF(-B1871&gt;E1871,1,0)</f>
        <v>0</v>
      </c>
      <c r="J1871" s="52" t="n">
        <f aca="false">IF(-B1871&gt;F1871,1,0)</f>
        <v>0</v>
      </c>
    </row>
    <row r="1872" customFormat="false" ht="15" hidden="false" customHeight="false" outlineLevel="0" collapsed="false">
      <c r="A1872" s="51" t="n">
        <f aca="false">Prices_MTM!A2105</f>
        <v>40429</v>
      </c>
      <c r="B1872" s="43" t="n">
        <f aca="false">Prices_MTM!I2105</f>
        <v>-18000</v>
      </c>
      <c r="C1872" s="43" t="n">
        <f aca="false">-PERCENTILE(Prices_MTM!I1855:I2104,1-Inputs!$B$8)</f>
        <v>160050</v>
      </c>
      <c r="D1872" s="43" t="n">
        <f aca="false">NORMSINV(Inputs!$B$8)*STDEV(Prices_MTM!I1855:I2104)</f>
        <v>174427.457462494</v>
      </c>
      <c r="E1872" s="43" t="n">
        <f aca="false">-PERCENTILE(Prices_MTM!I1855:I2104,1-Inputs!$B$9)</f>
        <v>236260</v>
      </c>
      <c r="F1872" s="43" t="n">
        <f aca="false">NORMSINV(Inputs!$B$9)*STDEV(Prices_MTM!I1855:I2104)</f>
        <v>246696.081762777</v>
      </c>
      <c r="G1872" s="52" t="n">
        <f aca="false">IF(-B1872&gt;C1872,1,0)</f>
        <v>0</v>
      </c>
      <c r="H1872" s="52" t="n">
        <f aca="false">IF(-B1872&gt;D1872,1,0)</f>
        <v>0</v>
      </c>
      <c r="I1872" s="52" t="n">
        <f aca="false">IF(-B1872&gt;E1872,1,0)</f>
        <v>0</v>
      </c>
      <c r="J1872" s="52" t="n">
        <f aca="false">IF(-B1872&gt;F1872,1,0)</f>
        <v>0</v>
      </c>
    </row>
    <row r="1873" customFormat="false" ht="15" hidden="false" customHeight="false" outlineLevel="0" collapsed="false">
      <c r="A1873" s="51" t="n">
        <f aca="false">Prices_MTM!A2106</f>
        <v>40430</v>
      </c>
      <c r="B1873" s="43" t="n">
        <f aca="false">Prices_MTM!I2106</f>
        <v>-59500.0000000006</v>
      </c>
      <c r="C1873" s="43" t="n">
        <f aca="false">-PERCENTILE(Prices_MTM!I1856:I2105,1-Inputs!$B$8)</f>
        <v>160050</v>
      </c>
      <c r="D1873" s="43" t="n">
        <f aca="false">NORMSINV(Inputs!$B$8)*STDEV(Prices_MTM!I1856:I2105)</f>
        <v>174070.971193567</v>
      </c>
      <c r="E1873" s="43" t="n">
        <f aca="false">-PERCENTILE(Prices_MTM!I1856:I2105,1-Inputs!$B$9)</f>
        <v>236260</v>
      </c>
      <c r="F1873" s="43" t="n">
        <f aca="false">NORMSINV(Inputs!$B$9)*STDEV(Prices_MTM!I1856:I2105)</f>
        <v>246191.896429655</v>
      </c>
      <c r="G1873" s="52" t="n">
        <f aca="false">IF(-B1873&gt;C1873,1,0)</f>
        <v>0</v>
      </c>
      <c r="H1873" s="52" t="n">
        <f aca="false">IF(-B1873&gt;D1873,1,0)</f>
        <v>0</v>
      </c>
      <c r="I1873" s="52" t="n">
        <f aca="false">IF(-B1873&gt;E1873,1,0)</f>
        <v>0</v>
      </c>
      <c r="J1873" s="52" t="n">
        <f aca="false">IF(-B1873&gt;F1873,1,0)</f>
        <v>0</v>
      </c>
    </row>
    <row r="1874" customFormat="false" ht="15" hidden="false" customHeight="false" outlineLevel="0" collapsed="false">
      <c r="A1874" s="51" t="n">
        <f aca="false">Prices_MTM!A2107</f>
        <v>40431</v>
      </c>
      <c r="B1874" s="43" t="n">
        <f aca="false">Prices_MTM!I2107</f>
        <v>231500.000000001</v>
      </c>
      <c r="C1874" s="43" t="n">
        <f aca="false">-PERCENTILE(Prices_MTM!I1857:I2106,1-Inputs!$B$8)</f>
        <v>157475</v>
      </c>
      <c r="D1874" s="43" t="n">
        <f aca="false">NORMSINV(Inputs!$B$8)*STDEV(Prices_MTM!I1857:I2106)</f>
        <v>172208.092306382</v>
      </c>
      <c r="E1874" s="43" t="n">
        <f aca="false">-PERCENTILE(Prices_MTM!I1857:I2106,1-Inputs!$B$9)</f>
        <v>217120</v>
      </c>
      <c r="F1874" s="43" t="n">
        <f aca="false">NORMSINV(Inputs!$B$9)*STDEV(Prices_MTM!I1857:I2106)</f>
        <v>243557.191269396</v>
      </c>
      <c r="G1874" s="52" t="n">
        <f aca="false">IF(-B1874&gt;C1874,1,0)</f>
        <v>0</v>
      </c>
      <c r="H1874" s="52" t="n">
        <f aca="false">IF(-B1874&gt;D1874,1,0)</f>
        <v>0</v>
      </c>
      <c r="I1874" s="52" t="n">
        <f aca="false">IF(-B1874&gt;E1874,1,0)</f>
        <v>0</v>
      </c>
      <c r="J1874" s="52" t="n">
        <f aca="false">IF(-B1874&gt;F1874,1,0)</f>
        <v>0</v>
      </c>
    </row>
    <row r="1875" customFormat="false" ht="15" hidden="false" customHeight="false" outlineLevel="0" collapsed="false">
      <c r="A1875" s="51" t="n">
        <f aca="false">Prices_MTM!A2108</f>
        <v>40434</v>
      </c>
      <c r="B1875" s="43" t="n">
        <f aca="false">Prices_MTM!I2108</f>
        <v>28000.0000000001</v>
      </c>
      <c r="C1875" s="43" t="n">
        <f aca="false">-PERCENTILE(Prices_MTM!I1858:I2107,1-Inputs!$B$8)</f>
        <v>157475</v>
      </c>
      <c r="D1875" s="43" t="n">
        <f aca="false">NORMSINV(Inputs!$B$8)*STDEV(Prices_MTM!I1858:I2107)</f>
        <v>173822.689502097</v>
      </c>
      <c r="E1875" s="43" t="n">
        <f aca="false">-PERCENTILE(Prices_MTM!I1858:I2107,1-Inputs!$B$9)</f>
        <v>217120</v>
      </c>
      <c r="F1875" s="43" t="n">
        <f aca="false">NORMSINV(Inputs!$B$9)*STDEV(Prices_MTM!I1858:I2107)</f>
        <v>245840.746895343</v>
      </c>
      <c r="G1875" s="52" t="n">
        <f aca="false">IF(-B1875&gt;C1875,1,0)</f>
        <v>0</v>
      </c>
      <c r="H1875" s="52" t="n">
        <f aca="false">IF(-B1875&gt;D1875,1,0)</f>
        <v>0</v>
      </c>
      <c r="I1875" s="52" t="n">
        <f aca="false">IF(-B1875&gt;E1875,1,0)</f>
        <v>0</v>
      </c>
      <c r="J1875" s="52" t="n">
        <f aca="false">IF(-B1875&gt;F1875,1,0)</f>
        <v>0</v>
      </c>
    </row>
    <row r="1876" customFormat="false" ht="15" hidden="false" customHeight="false" outlineLevel="0" collapsed="false">
      <c r="A1876" s="51" t="n">
        <f aca="false">Prices_MTM!A2109</f>
        <v>40435</v>
      </c>
      <c r="B1876" s="43" t="n">
        <f aca="false">Prices_MTM!I2109</f>
        <v>-57500.0000000003</v>
      </c>
      <c r="C1876" s="43" t="n">
        <f aca="false">-PERCENTILE(Prices_MTM!I1859:I2108,1-Inputs!$B$8)</f>
        <v>157475</v>
      </c>
      <c r="D1876" s="43" t="n">
        <f aca="false">NORMSINV(Inputs!$B$8)*STDEV(Prices_MTM!I1859:I2108)</f>
        <v>172416.174202097</v>
      </c>
      <c r="E1876" s="43" t="n">
        <f aca="false">-PERCENTILE(Prices_MTM!I1859:I2108,1-Inputs!$B$9)</f>
        <v>217120</v>
      </c>
      <c r="F1876" s="43" t="n">
        <f aca="false">NORMSINV(Inputs!$B$9)*STDEV(Prices_MTM!I1859:I2108)</f>
        <v>243851.485465423</v>
      </c>
      <c r="G1876" s="52" t="n">
        <f aca="false">IF(-B1876&gt;C1876,1,0)</f>
        <v>0</v>
      </c>
      <c r="H1876" s="52" t="n">
        <f aca="false">IF(-B1876&gt;D1876,1,0)</f>
        <v>0</v>
      </c>
      <c r="I1876" s="52" t="n">
        <f aca="false">IF(-B1876&gt;E1876,1,0)</f>
        <v>0</v>
      </c>
      <c r="J1876" s="52" t="n">
        <f aca="false">IF(-B1876&gt;F1876,1,0)</f>
        <v>0</v>
      </c>
    </row>
    <row r="1877" customFormat="false" ht="15" hidden="false" customHeight="false" outlineLevel="0" collapsed="false">
      <c r="A1877" s="51" t="n">
        <f aca="false">Prices_MTM!A2110</f>
        <v>40436</v>
      </c>
      <c r="B1877" s="43" t="n">
        <f aca="false">Prices_MTM!I2110</f>
        <v>-64499.9999999996</v>
      </c>
      <c r="C1877" s="43" t="n">
        <f aca="false">-PERCENTILE(Prices_MTM!I1860:I2109,1-Inputs!$B$8)</f>
        <v>157475</v>
      </c>
      <c r="D1877" s="43" t="n">
        <f aca="false">NORMSINV(Inputs!$B$8)*STDEV(Prices_MTM!I1860:I2109)</f>
        <v>172365.071891534</v>
      </c>
      <c r="E1877" s="43" t="n">
        <f aca="false">-PERCENTILE(Prices_MTM!I1860:I2109,1-Inputs!$B$9)</f>
        <v>217120</v>
      </c>
      <c r="F1877" s="43" t="n">
        <f aca="false">NORMSINV(Inputs!$B$9)*STDEV(Prices_MTM!I1860:I2109)</f>
        <v>243779.210492386</v>
      </c>
      <c r="G1877" s="52" t="n">
        <f aca="false">IF(-B1877&gt;C1877,1,0)</f>
        <v>0</v>
      </c>
      <c r="H1877" s="52" t="n">
        <f aca="false">IF(-B1877&gt;D1877,1,0)</f>
        <v>0</v>
      </c>
      <c r="I1877" s="52" t="n">
        <f aca="false">IF(-B1877&gt;E1877,1,0)</f>
        <v>0</v>
      </c>
      <c r="J1877" s="52" t="n">
        <f aca="false">IF(-B1877&gt;F1877,1,0)</f>
        <v>0</v>
      </c>
    </row>
    <row r="1878" customFormat="false" ht="15" hidden="false" customHeight="false" outlineLevel="0" collapsed="false">
      <c r="A1878" s="51" t="n">
        <f aca="false">Prices_MTM!A2111</f>
        <v>40437</v>
      </c>
      <c r="B1878" s="43" t="n">
        <f aca="false">Prices_MTM!I2111</f>
        <v>-155500.000000001</v>
      </c>
      <c r="C1878" s="43" t="n">
        <f aca="false">-PERCENTILE(Prices_MTM!I1861:I2110,1-Inputs!$B$8)</f>
        <v>157475</v>
      </c>
      <c r="D1878" s="43" t="n">
        <f aca="false">NORMSINV(Inputs!$B$8)*STDEV(Prices_MTM!I1861:I2110)</f>
        <v>171743.751517656</v>
      </c>
      <c r="E1878" s="43" t="n">
        <f aca="false">-PERCENTILE(Prices_MTM!I1861:I2110,1-Inputs!$B$9)</f>
        <v>217120</v>
      </c>
      <c r="F1878" s="43" t="n">
        <f aca="false">NORMSINV(Inputs!$B$9)*STDEV(Prices_MTM!I1861:I2110)</f>
        <v>242900.465230688</v>
      </c>
      <c r="G1878" s="52" t="n">
        <f aca="false">IF(-B1878&gt;C1878,1,0)</f>
        <v>0</v>
      </c>
      <c r="H1878" s="52" t="n">
        <f aca="false">IF(-B1878&gt;D1878,1,0)</f>
        <v>0</v>
      </c>
      <c r="I1878" s="52" t="n">
        <f aca="false">IF(-B1878&gt;E1878,1,0)</f>
        <v>0</v>
      </c>
      <c r="J1878" s="52" t="n">
        <f aca="false">IF(-B1878&gt;F1878,1,0)</f>
        <v>0</v>
      </c>
    </row>
    <row r="1879" customFormat="false" ht="15" hidden="false" customHeight="false" outlineLevel="0" collapsed="false">
      <c r="A1879" s="51" t="n">
        <f aca="false">Prices_MTM!A2112</f>
        <v>40438</v>
      </c>
      <c r="B1879" s="43" t="n">
        <f aca="false">Prices_MTM!I2112</f>
        <v>-22000.0000000006</v>
      </c>
      <c r="C1879" s="43" t="n">
        <f aca="false">-PERCENTILE(Prices_MTM!I1862:I2111,1-Inputs!$B$8)</f>
        <v>157700</v>
      </c>
      <c r="D1879" s="43" t="n">
        <f aca="false">NORMSINV(Inputs!$B$8)*STDEV(Prices_MTM!I1862:I2111)</f>
        <v>172500.478774717</v>
      </c>
      <c r="E1879" s="43" t="n">
        <f aca="false">-PERCENTILE(Prices_MTM!I1862:I2111,1-Inputs!$B$9)</f>
        <v>217120</v>
      </c>
      <c r="F1879" s="43" t="n">
        <f aca="false">NORMSINV(Inputs!$B$9)*STDEV(Prices_MTM!I1862:I2111)</f>
        <v>243970.719031298</v>
      </c>
      <c r="G1879" s="52" t="n">
        <f aca="false">IF(-B1879&gt;C1879,1,0)</f>
        <v>0</v>
      </c>
      <c r="H1879" s="52" t="n">
        <f aca="false">IF(-B1879&gt;D1879,1,0)</f>
        <v>0</v>
      </c>
      <c r="I1879" s="52" t="n">
        <f aca="false">IF(-B1879&gt;E1879,1,0)</f>
        <v>0</v>
      </c>
      <c r="J1879" s="52" t="n">
        <f aca="false">IF(-B1879&gt;F1879,1,0)</f>
        <v>0</v>
      </c>
    </row>
    <row r="1880" customFormat="false" ht="15" hidden="false" customHeight="false" outlineLevel="0" collapsed="false">
      <c r="A1880" s="51" t="n">
        <f aca="false">Prices_MTM!A2113</f>
        <v>40441</v>
      </c>
      <c r="B1880" s="43" t="n">
        <f aca="false">Prices_MTM!I2113</f>
        <v>18500.0000000009</v>
      </c>
      <c r="C1880" s="43" t="n">
        <f aca="false">-PERCENTILE(Prices_MTM!I1863:I2112,1-Inputs!$B$8)</f>
        <v>157700</v>
      </c>
      <c r="D1880" s="43" t="n">
        <f aca="false">NORMSINV(Inputs!$B$8)*STDEV(Prices_MTM!I1863:I2112)</f>
        <v>172259.525979883</v>
      </c>
      <c r="E1880" s="43" t="n">
        <f aca="false">-PERCENTILE(Prices_MTM!I1863:I2112,1-Inputs!$B$9)</f>
        <v>217120</v>
      </c>
      <c r="F1880" s="43" t="n">
        <f aca="false">NORMSINV(Inputs!$B$9)*STDEV(Prices_MTM!I1863:I2112)</f>
        <v>243629.93489536</v>
      </c>
      <c r="G1880" s="52" t="n">
        <f aca="false">IF(-B1880&gt;C1880,1,0)</f>
        <v>0</v>
      </c>
      <c r="H1880" s="52" t="n">
        <f aca="false">IF(-B1880&gt;D1880,1,0)</f>
        <v>0</v>
      </c>
      <c r="I1880" s="52" t="n">
        <f aca="false">IF(-B1880&gt;E1880,1,0)</f>
        <v>0</v>
      </c>
      <c r="J1880" s="52" t="n">
        <f aca="false">IF(-B1880&gt;F1880,1,0)</f>
        <v>0</v>
      </c>
    </row>
    <row r="1881" customFormat="false" ht="15" hidden="false" customHeight="false" outlineLevel="0" collapsed="false">
      <c r="A1881" s="51" t="n">
        <f aca="false">Prices_MTM!A2114</f>
        <v>40442</v>
      </c>
      <c r="B1881" s="43" t="n">
        <f aca="false">Prices_MTM!I2114</f>
        <v>-152000.000000001</v>
      </c>
      <c r="C1881" s="43" t="n">
        <f aca="false">-PERCENTILE(Prices_MTM!I1864:I2113,1-Inputs!$B$8)</f>
        <v>157700</v>
      </c>
      <c r="D1881" s="43" t="n">
        <f aca="false">NORMSINV(Inputs!$B$8)*STDEV(Prices_MTM!I1864:I2113)</f>
        <v>171958.56622902</v>
      </c>
      <c r="E1881" s="43" t="n">
        <f aca="false">-PERCENTILE(Prices_MTM!I1864:I2113,1-Inputs!$B$9)</f>
        <v>217120</v>
      </c>
      <c r="F1881" s="43" t="n">
        <f aca="false">NORMSINV(Inputs!$B$9)*STDEV(Prices_MTM!I1864:I2113)</f>
        <v>243204.281776372</v>
      </c>
      <c r="G1881" s="52" t="n">
        <f aca="false">IF(-B1881&gt;C1881,1,0)</f>
        <v>0</v>
      </c>
      <c r="H1881" s="52" t="n">
        <f aca="false">IF(-B1881&gt;D1881,1,0)</f>
        <v>0</v>
      </c>
      <c r="I1881" s="52" t="n">
        <f aca="false">IF(-B1881&gt;E1881,1,0)</f>
        <v>0</v>
      </c>
      <c r="J1881" s="52" t="n">
        <f aca="false">IF(-B1881&gt;F1881,1,0)</f>
        <v>0</v>
      </c>
    </row>
    <row r="1882" customFormat="false" ht="15" hidden="false" customHeight="false" outlineLevel="0" collapsed="false">
      <c r="A1882" s="51" t="n">
        <f aca="false">Prices_MTM!A2115</f>
        <v>40443</v>
      </c>
      <c r="B1882" s="43" t="n">
        <f aca="false">Prices_MTM!I2115</f>
        <v>75500.000000001</v>
      </c>
      <c r="C1882" s="43" t="n">
        <f aca="false">-PERCENTILE(Prices_MTM!I1865:I2114,1-Inputs!$B$8)</f>
        <v>155275.000000001</v>
      </c>
      <c r="D1882" s="43" t="n">
        <f aca="false">NORMSINV(Inputs!$B$8)*STDEV(Prices_MTM!I1865:I2114)</f>
        <v>171828.815528848</v>
      </c>
      <c r="E1882" s="43" t="n">
        <f aca="false">-PERCENTILE(Prices_MTM!I1865:I2114,1-Inputs!$B$9)</f>
        <v>217120</v>
      </c>
      <c r="F1882" s="43" t="n">
        <f aca="false">NORMSINV(Inputs!$B$9)*STDEV(Prices_MTM!I1865:I2114)</f>
        <v>243020.772885029</v>
      </c>
      <c r="G1882" s="52" t="n">
        <f aca="false">IF(-B1882&gt;C1882,1,0)</f>
        <v>0</v>
      </c>
      <c r="H1882" s="52" t="n">
        <f aca="false">IF(-B1882&gt;D1882,1,0)</f>
        <v>0</v>
      </c>
      <c r="I1882" s="52" t="n">
        <f aca="false">IF(-B1882&gt;E1882,1,0)</f>
        <v>0</v>
      </c>
      <c r="J1882" s="52" t="n">
        <f aca="false">IF(-B1882&gt;F1882,1,0)</f>
        <v>0</v>
      </c>
    </row>
    <row r="1883" customFormat="false" ht="15" hidden="false" customHeight="false" outlineLevel="0" collapsed="false">
      <c r="A1883" s="51" t="n">
        <f aca="false">Prices_MTM!A2116</f>
        <v>40444</v>
      </c>
      <c r="B1883" s="43" t="n">
        <f aca="false">Prices_MTM!I2116</f>
        <v>22000.0000000006</v>
      </c>
      <c r="C1883" s="43" t="n">
        <f aca="false">-PERCENTILE(Prices_MTM!I1866:I2115,1-Inputs!$B$8)</f>
        <v>153650.000000001</v>
      </c>
      <c r="D1883" s="43" t="n">
        <f aca="false">NORMSINV(Inputs!$B$8)*STDEV(Prices_MTM!I1866:I2115)</f>
        <v>171006.441391961</v>
      </c>
      <c r="E1883" s="43" t="n">
        <f aca="false">-PERCENTILE(Prices_MTM!I1866:I2115,1-Inputs!$B$9)</f>
        <v>217120</v>
      </c>
      <c r="F1883" s="43" t="n">
        <f aca="false">NORMSINV(Inputs!$B$9)*STDEV(Prices_MTM!I1866:I2115)</f>
        <v>241857.673449514</v>
      </c>
      <c r="G1883" s="52" t="n">
        <f aca="false">IF(-B1883&gt;C1883,1,0)</f>
        <v>0</v>
      </c>
      <c r="H1883" s="52" t="n">
        <f aca="false">IF(-B1883&gt;D1883,1,0)</f>
        <v>0</v>
      </c>
      <c r="I1883" s="52" t="n">
        <f aca="false">IF(-B1883&gt;E1883,1,0)</f>
        <v>0</v>
      </c>
      <c r="J1883" s="52" t="n">
        <f aca="false">IF(-B1883&gt;F1883,1,0)</f>
        <v>0</v>
      </c>
    </row>
    <row r="1884" customFormat="false" ht="15" hidden="false" customHeight="false" outlineLevel="0" collapsed="false">
      <c r="A1884" s="51" t="n">
        <f aca="false">Prices_MTM!A2117</f>
        <v>40445</v>
      </c>
      <c r="B1884" s="43" t="n">
        <f aca="false">Prices_MTM!I2117</f>
        <v>70999.9999999987</v>
      </c>
      <c r="C1884" s="43" t="n">
        <f aca="false">-PERCENTILE(Prices_MTM!I1867:I2116,1-Inputs!$B$8)</f>
        <v>153650.000000001</v>
      </c>
      <c r="D1884" s="43" t="n">
        <f aca="false">NORMSINV(Inputs!$B$8)*STDEV(Prices_MTM!I1867:I2116)</f>
        <v>170979.865681911</v>
      </c>
      <c r="E1884" s="43" t="n">
        <f aca="false">-PERCENTILE(Prices_MTM!I1867:I2116,1-Inputs!$B$9)</f>
        <v>217120</v>
      </c>
      <c r="F1884" s="43" t="n">
        <f aca="false">NORMSINV(Inputs!$B$9)*STDEV(Prices_MTM!I1867:I2116)</f>
        <v>241820.086915635</v>
      </c>
      <c r="G1884" s="52" t="n">
        <f aca="false">IF(-B1884&gt;C1884,1,0)</f>
        <v>0</v>
      </c>
      <c r="H1884" s="52" t="n">
        <f aca="false">IF(-B1884&gt;D1884,1,0)</f>
        <v>0</v>
      </c>
      <c r="I1884" s="52" t="n">
        <f aca="false">IF(-B1884&gt;E1884,1,0)</f>
        <v>0</v>
      </c>
      <c r="J1884" s="52" t="n">
        <f aca="false">IF(-B1884&gt;F1884,1,0)</f>
        <v>0</v>
      </c>
    </row>
    <row r="1885" customFormat="false" ht="15" hidden="false" customHeight="false" outlineLevel="0" collapsed="false">
      <c r="A1885" s="51" t="n">
        <f aca="false">Prices_MTM!A2118</f>
        <v>40448</v>
      </c>
      <c r="B1885" s="43" t="n">
        <f aca="false">Prices_MTM!I2118</f>
        <v>239000.000000001</v>
      </c>
      <c r="C1885" s="43" t="n">
        <f aca="false">-PERCENTILE(Prices_MTM!I1868:I2117,1-Inputs!$B$8)</f>
        <v>153650.000000001</v>
      </c>
      <c r="D1885" s="43" t="n">
        <f aca="false">NORMSINV(Inputs!$B$8)*STDEV(Prices_MTM!I1868:I2117)</f>
        <v>171096.689823734</v>
      </c>
      <c r="E1885" s="43" t="n">
        <f aca="false">-PERCENTILE(Prices_MTM!I1868:I2117,1-Inputs!$B$9)</f>
        <v>217120</v>
      </c>
      <c r="F1885" s="43" t="n">
        <f aca="false">NORMSINV(Inputs!$B$9)*STDEV(Prices_MTM!I1868:I2117)</f>
        <v>241985.313528819</v>
      </c>
      <c r="G1885" s="52" t="n">
        <f aca="false">IF(-B1885&gt;C1885,1,0)</f>
        <v>0</v>
      </c>
      <c r="H1885" s="52" t="n">
        <f aca="false">IF(-B1885&gt;D1885,1,0)</f>
        <v>0</v>
      </c>
      <c r="I1885" s="52" t="n">
        <f aca="false">IF(-B1885&gt;E1885,1,0)</f>
        <v>0</v>
      </c>
      <c r="J1885" s="52" t="n">
        <f aca="false">IF(-B1885&gt;F1885,1,0)</f>
        <v>0</v>
      </c>
    </row>
    <row r="1886" customFormat="false" ht="15" hidden="false" customHeight="false" outlineLevel="0" collapsed="false">
      <c r="A1886" s="51" t="n">
        <f aca="false">Prices_MTM!A2119</f>
        <v>40449</v>
      </c>
      <c r="B1886" s="43" t="n">
        <f aca="false">Prices_MTM!I2119</f>
        <v>-107500</v>
      </c>
      <c r="C1886" s="43" t="n">
        <f aca="false">-PERCENTILE(Prices_MTM!I1869:I2118,1-Inputs!$B$8)</f>
        <v>153650.000000001</v>
      </c>
      <c r="D1886" s="43" t="n">
        <f aca="false">NORMSINV(Inputs!$B$8)*STDEV(Prices_MTM!I1869:I2118)</f>
        <v>172865.50155056</v>
      </c>
      <c r="E1886" s="43" t="n">
        <f aca="false">-PERCENTILE(Prices_MTM!I1869:I2118,1-Inputs!$B$9)</f>
        <v>217120</v>
      </c>
      <c r="F1886" s="43" t="n">
        <f aca="false">NORMSINV(Inputs!$B$9)*STDEV(Prices_MTM!I1869:I2118)</f>
        <v>244486.977709059</v>
      </c>
      <c r="G1886" s="52" t="n">
        <f aca="false">IF(-B1886&gt;C1886,1,0)</f>
        <v>0</v>
      </c>
      <c r="H1886" s="52" t="n">
        <f aca="false">IF(-B1886&gt;D1886,1,0)</f>
        <v>0</v>
      </c>
      <c r="I1886" s="52" t="n">
        <f aca="false">IF(-B1886&gt;E1886,1,0)</f>
        <v>0</v>
      </c>
      <c r="J1886" s="52" t="n">
        <f aca="false">IF(-B1886&gt;F1886,1,0)</f>
        <v>0</v>
      </c>
    </row>
    <row r="1887" customFormat="false" ht="15" hidden="false" customHeight="false" outlineLevel="0" collapsed="false">
      <c r="A1887" s="51" t="n">
        <f aca="false">Prices_MTM!A2120</f>
        <v>40450</v>
      </c>
      <c r="B1887" s="43" t="n">
        <f aca="false">Prices_MTM!I2120</f>
        <v>187499.999999999</v>
      </c>
      <c r="C1887" s="43" t="n">
        <f aca="false">-PERCENTILE(Prices_MTM!I1870:I2119,1-Inputs!$B$8)</f>
        <v>153650.000000001</v>
      </c>
      <c r="D1887" s="43" t="n">
        <f aca="false">NORMSINV(Inputs!$B$8)*STDEV(Prices_MTM!I1870:I2119)</f>
        <v>169781.731612911</v>
      </c>
      <c r="E1887" s="43" t="n">
        <f aca="false">-PERCENTILE(Prices_MTM!I1870:I2119,1-Inputs!$B$9)</f>
        <v>217120</v>
      </c>
      <c r="F1887" s="43" t="n">
        <f aca="false">NORMSINV(Inputs!$B$9)*STDEV(Prices_MTM!I1870:I2119)</f>
        <v>240125.543037345</v>
      </c>
      <c r="G1887" s="52" t="n">
        <f aca="false">IF(-B1887&gt;C1887,1,0)</f>
        <v>0</v>
      </c>
      <c r="H1887" s="52" t="n">
        <f aca="false">IF(-B1887&gt;D1887,1,0)</f>
        <v>0</v>
      </c>
      <c r="I1887" s="52" t="n">
        <f aca="false">IF(-B1887&gt;E1887,1,0)</f>
        <v>0</v>
      </c>
      <c r="J1887" s="52" t="n">
        <f aca="false">IF(-B1887&gt;F1887,1,0)</f>
        <v>0</v>
      </c>
    </row>
    <row r="1888" customFormat="false" ht="15" hidden="false" customHeight="false" outlineLevel="0" collapsed="false">
      <c r="A1888" s="51" t="n">
        <f aca="false">Prices_MTM!A2121</f>
        <v>40451</v>
      </c>
      <c r="B1888" s="43" t="n">
        <f aca="false">Prices_MTM!I2121</f>
        <v>111000.000000001</v>
      </c>
      <c r="C1888" s="43" t="n">
        <f aca="false">-PERCENTILE(Prices_MTM!I1871:I2120,1-Inputs!$B$8)</f>
        <v>153650.000000001</v>
      </c>
      <c r="D1888" s="43" t="n">
        <f aca="false">NORMSINV(Inputs!$B$8)*STDEV(Prices_MTM!I1871:I2120)</f>
        <v>170840.329654929</v>
      </c>
      <c r="E1888" s="43" t="n">
        <f aca="false">-PERCENTILE(Prices_MTM!I1871:I2120,1-Inputs!$B$9)</f>
        <v>217120</v>
      </c>
      <c r="F1888" s="43" t="n">
        <f aca="false">NORMSINV(Inputs!$B$9)*STDEV(Prices_MTM!I1871:I2120)</f>
        <v>241622.738449849</v>
      </c>
      <c r="G1888" s="52" t="n">
        <f aca="false">IF(-B1888&gt;C1888,1,0)</f>
        <v>0</v>
      </c>
      <c r="H1888" s="52" t="n">
        <f aca="false">IF(-B1888&gt;D1888,1,0)</f>
        <v>0</v>
      </c>
      <c r="I1888" s="52" t="n">
        <f aca="false">IF(-B1888&gt;E1888,1,0)</f>
        <v>0</v>
      </c>
      <c r="J1888" s="52" t="n">
        <f aca="false">IF(-B1888&gt;F1888,1,0)</f>
        <v>0</v>
      </c>
    </row>
    <row r="1889" customFormat="false" ht="15" hidden="false" customHeight="false" outlineLevel="0" collapsed="false">
      <c r="A1889" s="51" t="n">
        <f aca="false">Prices_MTM!A2122</f>
        <v>40452</v>
      </c>
      <c r="B1889" s="43" t="n">
        <f aca="false">Prices_MTM!I2122</f>
        <v>65999.999999999</v>
      </c>
      <c r="C1889" s="43" t="n">
        <f aca="false">-PERCENTILE(Prices_MTM!I1872:I2121,1-Inputs!$B$8)</f>
        <v>153650.000000001</v>
      </c>
      <c r="D1889" s="43" t="n">
        <f aca="false">NORMSINV(Inputs!$B$8)*STDEV(Prices_MTM!I1872:I2121)</f>
        <v>171122.922227647</v>
      </c>
      <c r="E1889" s="43" t="n">
        <f aca="false">-PERCENTILE(Prices_MTM!I1872:I2121,1-Inputs!$B$9)</f>
        <v>217120</v>
      </c>
      <c r="F1889" s="43" t="n">
        <f aca="false">NORMSINV(Inputs!$B$9)*STDEV(Prices_MTM!I1872:I2121)</f>
        <v>242022.414518278</v>
      </c>
      <c r="G1889" s="52" t="n">
        <f aca="false">IF(-B1889&gt;C1889,1,0)</f>
        <v>0</v>
      </c>
      <c r="H1889" s="52" t="n">
        <f aca="false">IF(-B1889&gt;D1889,1,0)</f>
        <v>0</v>
      </c>
      <c r="I1889" s="52" t="n">
        <f aca="false">IF(-B1889&gt;E1889,1,0)</f>
        <v>0</v>
      </c>
      <c r="J1889" s="52" t="n">
        <f aca="false">IF(-B1889&gt;F1889,1,0)</f>
        <v>0</v>
      </c>
    </row>
    <row r="1890" customFormat="false" ht="15" hidden="false" customHeight="false" outlineLevel="0" collapsed="false">
      <c r="A1890" s="51" t="n">
        <f aca="false">Prices_MTM!A2123</f>
        <v>40455</v>
      </c>
      <c r="B1890" s="43" t="n">
        <f aca="false">Prices_MTM!I2123</f>
        <v>-50499.9999999988</v>
      </c>
      <c r="C1890" s="43" t="n">
        <f aca="false">-PERCENTILE(Prices_MTM!I1873:I2122,1-Inputs!$B$8)</f>
        <v>153650.000000001</v>
      </c>
      <c r="D1890" s="43" t="n">
        <f aca="false">NORMSINV(Inputs!$B$8)*STDEV(Prices_MTM!I1873:I2122)</f>
        <v>170893.746245124</v>
      </c>
      <c r="E1890" s="43" t="n">
        <f aca="false">-PERCENTILE(Prices_MTM!I1873:I2122,1-Inputs!$B$9)</f>
        <v>217120</v>
      </c>
      <c r="F1890" s="43" t="n">
        <f aca="false">NORMSINV(Inputs!$B$9)*STDEV(Prices_MTM!I1873:I2122)</f>
        <v>241698.286552733</v>
      </c>
      <c r="G1890" s="52" t="n">
        <f aca="false">IF(-B1890&gt;C1890,1,0)</f>
        <v>0</v>
      </c>
      <c r="H1890" s="52" t="n">
        <f aca="false">IF(-B1890&gt;D1890,1,0)</f>
        <v>0</v>
      </c>
      <c r="I1890" s="52" t="n">
        <f aca="false">IF(-B1890&gt;E1890,1,0)</f>
        <v>0</v>
      </c>
      <c r="J1890" s="52" t="n">
        <f aca="false">IF(-B1890&gt;F1890,1,0)</f>
        <v>0</v>
      </c>
    </row>
    <row r="1891" customFormat="false" ht="15" hidden="false" customHeight="false" outlineLevel="0" collapsed="false">
      <c r="A1891" s="51" t="n">
        <f aca="false">Prices_MTM!A2124</f>
        <v>40456</v>
      </c>
      <c r="B1891" s="43" t="n">
        <f aca="false">Prices_MTM!I2124</f>
        <v>143500</v>
      </c>
      <c r="C1891" s="43" t="n">
        <f aca="false">-PERCENTILE(Prices_MTM!I1874:I2123,1-Inputs!$B$8)</f>
        <v>153650.000000001</v>
      </c>
      <c r="D1891" s="43" t="n">
        <f aca="false">NORMSINV(Inputs!$B$8)*STDEV(Prices_MTM!I1874:I2123)</f>
        <v>170530.532387443</v>
      </c>
      <c r="E1891" s="43" t="n">
        <f aca="false">-PERCENTILE(Prices_MTM!I1874:I2123,1-Inputs!$B$9)</f>
        <v>217120</v>
      </c>
      <c r="F1891" s="43" t="n">
        <f aca="false">NORMSINV(Inputs!$B$9)*STDEV(Prices_MTM!I1874:I2123)</f>
        <v>241184.58626245</v>
      </c>
      <c r="G1891" s="52" t="n">
        <f aca="false">IF(-B1891&gt;C1891,1,0)</f>
        <v>0</v>
      </c>
      <c r="H1891" s="52" t="n">
        <f aca="false">IF(-B1891&gt;D1891,1,0)</f>
        <v>0</v>
      </c>
      <c r="I1891" s="52" t="n">
        <f aca="false">IF(-B1891&gt;E1891,1,0)</f>
        <v>0</v>
      </c>
      <c r="J1891" s="52" t="n">
        <f aca="false">IF(-B1891&gt;F1891,1,0)</f>
        <v>0</v>
      </c>
    </row>
    <row r="1892" customFormat="false" ht="15" hidden="false" customHeight="false" outlineLevel="0" collapsed="false">
      <c r="A1892" s="51" t="n">
        <f aca="false">Prices_MTM!A2125</f>
        <v>40457</v>
      </c>
      <c r="B1892" s="43" t="n">
        <f aca="false">Prices_MTM!I2125</f>
        <v>-45000.000000001</v>
      </c>
      <c r="C1892" s="43" t="n">
        <f aca="false">-PERCENTILE(Prices_MTM!I1875:I2124,1-Inputs!$B$8)</f>
        <v>153650.000000001</v>
      </c>
      <c r="D1892" s="43" t="n">
        <f aca="false">NORMSINV(Inputs!$B$8)*STDEV(Prices_MTM!I1875:I2124)</f>
        <v>171015.265126568</v>
      </c>
      <c r="E1892" s="43" t="n">
        <f aca="false">-PERCENTILE(Prices_MTM!I1875:I2124,1-Inputs!$B$9)</f>
        <v>217120</v>
      </c>
      <c r="F1892" s="43" t="n">
        <f aca="false">NORMSINV(Inputs!$B$9)*STDEV(Prices_MTM!I1875:I2124)</f>
        <v>241870.153025756</v>
      </c>
      <c r="G1892" s="52" t="n">
        <f aca="false">IF(-B1892&gt;C1892,1,0)</f>
        <v>0</v>
      </c>
      <c r="H1892" s="52" t="n">
        <f aca="false">IF(-B1892&gt;D1892,1,0)</f>
        <v>0</v>
      </c>
      <c r="I1892" s="52" t="n">
        <f aca="false">IF(-B1892&gt;E1892,1,0)</f>
        <v>0</v>
      </c>
      <c r="J1892" s="52" t="n">
        <f aca="false">IF(-B1892&gt;F1892,1,0)</f>
        <v>0</v>
      </c>
    </row>
    <row r="1893" customFormat="false" ht="15" hidden="false" customHeight="false" outlineLevel="0" collapsed="false">
      <c r="A1893" s="51" t="n">
        <f aca="false">Prices_MTM!A2126</f>
        <v>40458</v>
      </c>
      <c r="B1893" s="43" t="n">
        <f aca="false">Prices_MTM!I2126</f>
        <v>-119999.999999999</v>
      </c>
      <c r="C1893" s="43" t="n">
        <f aca="false">-PERCENTILE(Prices_MTM!I1876:I2125,1-Inputs!$B$8)</f>
        <v>153650.000000001</v>
      </c>
      <c r="D1893" s="43" t="n">
        <f aca="false">NORMSINV(Inputs!$B$8)*STDEV(Prices_MTM!I1876:I2125)</f>
        <v>170204.410462562</v>
      </c>
      <c r="E1893" s="43" t="n">
        <f aca="false">-PERCENTILE(Prices_MTM!I1876:I2125,1-Inputs!$B$9)</f>
        <v>217120</v>
      </c>
      <c r="F1893" s="43" t="n">
        <f aca="false">NORMSINV(Inputs!$B$9)*STDEV(Prices_MTM!I1876:I2125)</f>
        <v>240723.345800568</v>
      </c>
      <c r="G1893" s="52" t="n">
        <f aca="false">IF(-B1893&gt;C1893,1,0)</f>
        <v>0</v>
      </c>
      <c r="H1893" s="52" t="n">
        <f aca="false">IF(-B1893&gt;D1893,1,0)</f>
        <v>0</v>
      </c>
      <c r="I1893" s="52" t="n">
        <f aca="false">IF(-B1893&gt;E1893,1,0)</f>
        <v>0</v>
      </c>
      <c r="J1893" s="52" t="n">
        <f aca="false">IF(-B1893&gt;F1893,1,0)</f>
        <v>0</v>
      </c>
    </row>
    <row r="1894" customFormat="false" ht="15" hidden="false" customHeight="false" outlineLevel="0" collapsed="false">
      <c r="A1894" s="51" t="n">
        <f aca="false">Prices_MTM!A2127</f>
        <v>40459</v>
      </c>
      <c r="B1894" s="43" t="n">
        <f aca="false">Prices_MTM!I2127</f>
        <v>121500</v>
      </c>
      <c r="C1894" s="43" t="n">
        <f aca="false">-PERCENTILE(Prices_MTM!I1877:I2126,1-Inputs!$B$8)</f>
        <v>153650.000000001</v>
      </c>
      <c r="D1894" s="43" t="n">
        <f aca="false">NORMSINV(Inputs!$B$8)*STDEV(Prices_MTM!I1877:I2126)</f>
        <v>170610.18010029</v>
      </c>
      <c r="E1894" s="43" t="n">
        <f aca="false">-PERCENTILE(Prices_MTM!I1877:I2126,1-Inputs!$B$9)</f>
        <v>217120</v>
      </c>
      <c r="F1894" s="43" t="n">
        <f aca="false">NORMSINV(Inputs!$B$9)*STDEV(Prices_MTM!I1877:I2126)</f>
        <v>241297.233542681</v>
      </c>
      <c r="G1894" s="52" t="n">
        <f aca="false">IF(-B1894&gt;C1894,1,0)</f>
        <v>0</v>
      </c>
      <c r="H1894" s="52" t="n">
        <f aca="false">IF(-B1894&gt;D1894,1,0)</f>
        <v>0</v>
      </c>
      <c r="I1894" s="52" t="n">
        <f aca="false">IF(-B1894&gt;E1894,1,0)</f>
        <v>0</v>
      </c>
      <c r="J1894" s="52" t="n">
        <f aca="false">IF(-B1894&gt;F1894,1,0)</f>
        <v>0</v>
      </c>
    </row>
    <row r="1895" customFormat="false" ht="15" hidden="false" customHeight="false" outlineLevel="0" collapsed="false">
      <c r="A1895" s="51" t="n">
        <f aca="false">Prices_MTM!A2128</f>
        <v>40462</v>
      </c>
      <c r="B1895" s="43" t="n">
        <f aca="false">Prices_MTM!I2128</f>
        <v>-7999.99999999912</v>
      </c>
      <c r="C1895" s="43" t="n">
        <f aca="false">-PERCENTILE(Prices_MTM!I1878:I2127,1-Inputs!$B$8)</f>
        <v>153650.000000001</v>
      </c>
      <c r="D1895" s="43" t="n">
        <f aca="false">NORMSINV(Inputs!$B$8)*STDEV(Prices_MTM!I1878:I2127)</f>
        <v>170852.852892531</v>
      </c>
      <c r="E1895" s="43" t="n">
        <f aca="false">-PERCENTILE(Prices_MTM!I1878:I2127,1-Inputs!$B$9)</f>
        <v>217120</v>
      </c>
      <c r="F1895" s="43" t="n">
        <f aca="false">NORMSINV(Inputs!$B$9)*STDEV(Prices_MTM!I1878:I2127)</f>
        <v>241640.450303776</v>
      </c>
      <c r="G1895" s="52" t="n">
        <f aca="false">IF(-B1895&gt;C1895,1,0)</f>
        <v>0</v>
      </c>
      <c r="H1895" s="52" t="n">
        <f aca="false">IF(-B1895&gt;D1895,1,0)</f>
        <v>0</v>
      </c>
      <c r="I1895" s="52" t="n">
        <f aca="false">IF(-B1895&gt;E1895,1,0)</f>
        <v>0</v>
      </c>
      <c r="J1895" s="52" t="n">
        <f aca="false">IF(-B1895&gt;F1895,1,0)</f>
        <v>0</v>
      </c>
    </row>
    <row r="1896" customFormat="false" ht="15" hidden="false" customHeight="false" outlineLevel="0" collapsed="false">
      <c r="A1896" s="51" t="n">
        <f aca="false">Prices_MTM!A2129</f>
        <v>40463</v>
      </c>
      <c r="B1896" s="43" t="n">
        <f aca="false">Prices_MTM!I2129</f>
        <v>-46500.0000000003</v>
      </c>
      <c r="C1896" s="43" t="n">
        <f aca="false">-PERCENTILE(Prices_MTM!I1879:I2128,1-Inputs!$B$8)</f>
        <v>153650.000000001</v>
      </c>
      <c r="D1896" s="43" t="n">
        <f aca="false">NORMSINV(Inputs!$B$8)*STDEV(Prices_MTM!I1879:I2128)</f>
        <v>170641.254734406</v>
      </c>
      <c r="E1896" s="43" t="n">
        <f aca="false">-PERCENTILE(Prices_MTM!I1879:I2128,1-Inputs!$B$9)</f>
        <v>217120</v>
      </c>
      <c r="F1896" s="43" t="n">
        <f aca="false">NORMSINV(Inputs!$B$9)*STDEV(Prices_MTM!I1879:I2128)</f>
        <v>241341.182990722</v>
      </c>
      <c r="G1896" s="52" t="n">
        <f aca="false">IF(-B1896&gt;C1896,1,0)</f>
        <v>0</v>
      </c>
      <c r="H1896" s="52" t="n">
        <f aca="false">IF(-B1896&gt;D1896,1,0)</f>
        <v>0</v>
      </c>
      <c r="I1896" s="52" t="n">
        <f aca="false">IF(-B1896&gt;E1896,1,0)</f>
        <v>0</v>
      </c>
      <c r="J1896" s="52" t="n">
        <f aca="false">IF(-B1896&gt;F1896,1,0)</f>
        <v>0</v>
      </c>
    </row>
    <row r="1897" customFormat="false" ht="15" hidden="false" customHeight="false" outlineLevel="0" collapsed="false">
      <c r="A1897" s="51" t="n">
        <f aca="false">Prices_MTM!A2130</f>
        <v>40464</v>
      </c>
      <c r="B1897" s="43" t="n">
        <f aca="false">Prices_MTM!I2130</f>
        <v>84999.9999999994</v>
      </c>
      <c r="C1897" s="43" t="n">
        <f aca="false">-PERCENTILE(Prices_MTM!I1880:I2129,1-Inputs!$B$8)</f>
        <v>153650.000000001</v>
      </c>
      <c r="D1897" s="43" t="n">
        <f aca="false">NORMSINV(Inputs!$B$8)*STDEV(Prices_MTM!I1880:I2129)</f>
        <v>170655.988567178</v>
      </c>
      <c r="E1897" s="43" t="n">
        <f aca="false">-PERCENTILE(Prices_MTM!I1880:I2129,1-Inputs!$B$9)</f>
        <v>217120</v>
      </c>
      <c r="F1897" s="43" t="n">
        <f aca="false">NORMSINV(Inputs!$B$9)*STDEV(Prices_MTM!I1880:I2129)</f>
        <v>241362.021331583</v>
      </c>
      <c r="G1897" s="52" t="n">
        <f aca="false">IF(-B1897&gt;C1897,1,0)</f>
        <v>0</v>
      </c>
      <c r="H1897" s="52" t="n">
        <f aca="false">IF(-B1897&gt;D1897,1,0)</f>
        <v>0</v>
      </c>
      <c r="I1897" s="52" t="n">
        <f aca="false">IF(-B1897&gt;E1897,1,0)</f>
        <v>0</v>
      </c>
      <c r="J1897" s="52" t="n">
        <f aca="false">IF(-B1897&gt;F1897,1,0)</f>
        <v>0</v>
      </c>
    </row>
    <row r="1898" customFormat="false" ht="15" hidden="false" customHeight="false" outlineLevel="0" collapsed="false">
      <c r="A1898" s="51" t="n">
        <f aca="false">Prices_MTM!A2131</f>
        <v>40465</v>
      </c>
      <c r="B1898" s="43" t="n">
        <f aca="false">Prices_MTM!I2131</f>
        <v>-9000.00000000034</v>
      </c>
      <c r="C1898" s="43" t="n">
        <f aca="false">-PERCENTILE(Prices_MTM!I1881:I2130,1-Inputs!$B$8)</f>
        <v>153650.000000001</v>
      </c>
      <c r="D1898" s="43" t="n">
        <f aca="false">NORMSINV(Inputs!$B$8)*STDEV(Prices_MTM!I1881:I2130)</f>
        <v>169783.821284188</v>
      </c>
      <c r="E1898" s="43" t="n">
        <f aca="false">-PERCENTILE(Prices_MTM!I1881:I2130,1-Inputs!$B$9)</f>
        <v>217120</v>
      </c>
      <c r="F1898" s="43" t="n">
        <f aca="false">NORMSINV(Inputs!$B$9)*STDEV(Prices_MTM!I1881:I2130)</f>
        <v>240128.49849931</v>
      </c>
      <c r="G1898" s="52" t="n">
        <f aca="false">IF(-B1898&gt;C1898,1,0)</f>
        <v>0</v>
      </c>
      <c r="H1898" s="52" t="n">
        <f aca="false">IF(-B1898&gt;D1898,1,0)</f>
        <v>0</v>
      </c>
      <c r="I1898" s="52" t="n">
        <f aca="false">IF(-B1898&gt;E1898,1,0)</f>
        <v>0</v>
      </c>
      <c r="J1898" s="52" t="n">
        <f aca="false">IF(-B1898&gt;F1898,1,0)</f>
        <v>0</v>
      </c>
    </row>
    <row r="1899" customFormat="false" ht="15" hidden="false" customHeight="false" outlineLevel="0" collapsed="false">
      <c r="A1899" s="51" t="n">
        <f aca="false">Prices_MTM!A2132</f>
        <v>40466</v>
      </c>
      <c r="B1899" s="43" t="n">
        <f aca="false">Prices_MTM!I2132</f>
        <v>-67499.999999999</v>
      </c>
      <c r="C1899" s="43" t="n">
        <f aca="false">-PERCENTILE(Prices_MTM!I1882:I2131,1-Inputs!$B$8)</f>
        <v>153650.000000001</v>
      </c>
      <c r="D1899" s="43" t="n">
        <f aca="false">NORMSINV(Inputs!$B$8)*STDEV(Prices_MTM!I1882:I2131)</f>
        <v>169762.96060067</v>
      </c>
      <c r="E1899" s="43" t="n">
        <f aca="false">-PERCENTILE(Prices_MTM!I1882:I2131,1-Inputs!$B$9)</f>
        <v>217120</v>
      </c>
      <c r="F1899" s="43" t="n">
        <f aca="false">NORMSINV(Inputs!$B$9)*STDEV(Prices_MTM!I1882:I2131)</f>
        <v>240098.994836516</v>
      </c>
      <c r="G1899" s="52" t="n">
        <f aca="false">IF(-B1899&gt;C1899,1,0)</f>
        <v>0</v>
      </c>
      <c r="H1899" s="52" t="n">
        <f aca="false">IF(-B1899&gt;D1899,1,0)</f>
        <v>0</v>
      </c>
      <c r="I1899" s="52" t="n">
        <f aca="false">IF(-B1899&gt;E1899,1,0)</f>
        <v>0</v>
      </c>
      <c r="J1899" s="52" t="n">
        <f aca="false">IF(-B1899&gt;F1899,1,0)</f>
        <v>0</v>
      </c>
    </row>
    <row r="1900" customFormat="false" ht="15" hidden="false" customHeight="false" outlineLevel="0" collapsed="false">
      <c r="A1900" s="51" t="n">
        <f aca="false">Prices_MTM!A2133</f>
        <v>40469</v>
      </c>
      <c r="B1900" s="43" t="n">
        <f aca="false">Prices_MTM!I2133</f>
        <v>165000</v>
      </c>
      <c r="C1900" s="43" t="n">
        <f aca="false">-PERCENTILE(Prices_MTM!I1883:I2132,1-Inputs!$B$8)</f>
        <v>153650.000000001</v>
      </c>
      <c r="D1900" s="43" t="n">
        <f aca="false">NORMSINV(Inputs!$B$8)*STDEV(Prices_MTM!I1883:I2132)</f>
        <v>169879.84689999</v>
      </c>
      <c r="E1900" s="43" t="n">
        <f aca="false">-PERCENTILE(Prices_MTM!I1883:I2132,1-Inputs!$B$9)</f>
        <v>217120</v>
      </c>
      <c r="F1900" s="43" t="n">
        <f aca="false">NORMSINV(Inputs!$B$9)*STDEV(Prices_MTM!I1883:I2132)</f>
        <v>240264.309360236</v>
      </c>
      <c r="G1900" s="52" t="n">
        <f aca="false">IF(-B1900&gt;C1900,1,0)</f>
        <v>0</v>
      </c>
      <c r="H1900" s="52" t="n">
        <f aca="false">IF(-B1900&gt;D1900,1,0)</f>
        <v>0</v>
      </c>
      <c r="I1900" s="52" t="n">
        <f aca="false">IF(-B1900&gt;E1900,1,0)</f>
        <v>0</v>
      </c>
      <c r="J1900" s="52" t="n">
        <f aca="false">IF(-B1900&gt;F1900,1,0)</f>
        <v>0</v>
      </c>
    </row>
    <row r="1901" customFormat="false" ht="15" hidden="false" customHeight="false" outlineLevel="0" collapsed="false">
      <c r="A1901" s="51" t="n">
        <f aca="false">Prices_MTM!A2134</f>
        <v>40470</v>
      </c>
      <c r="B1901" s="43" t="n">
        <f aca="false">Prices_MTM!I2134</f>
        <v>-290000.000000001</v>
      </c>
      <c r="C1901" s="43" t="n">
        <f aca="false">-PERCENTILE(Prices_MTM!I1884:I2133,1-Inputs!$B$8)</f>
        <v>153650.000000001</v>
      </c>
      <c r="D1901" s="43" t="n">
        <f aca="false">NORMSINV(Inputs!$B$8)*STDEV(Prices_MTM!I1884:I2133)</f>
        <v>170475.785506874</v>
      </c>
      <c r="E1901" s="43" t="n">
        <f aca="false">-PERCENTILE(Prices_MTM!I1884:I2133,1-Inputs!$B$9)</f>
        <v>217120</v>
      </c>
      <c r="F1901" s="43" t="n">
        <f aca="false">NORMSINV(Inputs!$B$9)*STDEV(Prices_MTM!I1884:I2133)</f>
        <v>241107.156704503</v>
      </c>
      <c r="G1901" s="52" t="n">
        <f aca="false">IF(-B1901&gt;C1901,1,0)</f>
        <v>1</v>
      </c>
      <c r="H1901" s="52" t="n">
        <f aca="false">IF(-B1901&gt;D1901,1,0)</f>
        <v>1</v>
      </c>
      <c r="I1901" s="52" t="n">
        <f aca="false">IF(-B1901&gt;E1901,1,0)</f>
        <v>1</v>
      </c>
      <c r="J1901" s="52" t="n">
        <f aca="false">IF(-B1901&gt;F1901,1,0)</f>
        <v>1</v>
      </c>
    </row>
    <row r="1902" customFormat="false" ht="15" hidden="false" customHeight="false" outlineLevel="0" collapsed="false">
      <c r="A1902" s="51" t="n">
        <f aca="false">Prices_MTM!A2135</f>
        <v>40471</v>
      </c>
      <c r="B1902" s="43" t="n">
        <f aca="false">Prices_MTM!I2135</f>
        <v>208000.000000001</v>
      </c>
      <c r="C1902" s="43" t="n">
        <f aca="false">-PERCENTILE(Prices_MTM!I1885:I2134,1-Inputs!$B$8)</f>
        <v>155275.000000001</v>
      </c>
      <c r="D1902" s="43" t="n">
        <f aca="false">NORMSINV(Inputs!$B$8)*STDEV(Prices_MTM!I1885:I2134)</f>
        <v>172374.140498308</v>
      </c>
      <c r="E1902" s="43" t="n">
        <f aca="false">-PERCENTILE(Prices_MTM!I1885:I2134,1-Inputs!$B$9)</f>
        <v>236260</v>
      </c>
      <c r="F1902" s="43" t="n">
        <f aca="false">NORMSINV(Inputs!$B$9)*STDEV(Prices_MTM!I1885:I2134)</f>
        <v>243792.036396006</v>
      </c>
      <c r="G1902" s="52" t="n">
        <f aca="false">IF(-B1902&gt;C1902,1,0)</f>
        <v>0</v>
      </c>
      <c r="H1902" s="52" t="n">
        <f aca="false">IF(-B1902&gt;D1902,1,0)</f>
        <v>0</v>
      </c>
      <c r="I1902" s="52" t="n">
        <f aca="false">IF(-B1902&gt;E1902,1,0)</f>
        <v>0</v>
      </c>
      <c r="J1902" s="52" t="n">
        <f aca="false">IF(-B1902&gt;F1902,1,0)</f>
        <v>0</v>
      </c>
    </row>
    <row r="1903" customFormat="false" ht="15" hidden="false" customHeight="false" outlineLevel="0" collapsed="false">
      <c r="A1903" s="51" t="n">
        <f aca="false">Prices_MTM!A2136</f>
        <v>40472</v>
      </c>
      <c r="B1903" s="43" t="n">
        <f aca="false">Prices_MTM!I2136</f>
        <v>-170000</v>
      </c>
      <c r="C1903" s="43" t="n">
        <f aca="false">-PERCENTILE(Prices_MTM!I1886:I2135,1-Inputs!$B$8)</f>
        <v>155275.000000001</v>
      </c>
      <c r="D1903" s="43" t="n">
        <f aca="false">NORMSINV(Inputs!$B$8)*STDEV(Prices_MTM!I1886:I2135)</f>
        <v>173659.82730683</v>
      </c>
      <c r="E1903" s="43" t="n">
        <f aca="false">-PERCENTILE(Prices_MTM!I1886:I2135,1-Inputs!$B$9)</f>
        <v>236260</v>
      </c>
      <c r="F1903" s="43" t="n">
        <f aca="false">NORMSINV(Inputs!$B$9)*STDEV(Prices_MTM!I1886:I2135)</f>
        <v>245610.407784609</v>
      </c>
      <c r="G1903" s="52" t="n">
        <f aca="false">IF(-B1903&gt;C1903,1,0)</f>
        <v>1</v>
      </c>
      <c r="H1903" s="52" t="n">
        <f aca="false">IF(-B1903&gt;D1903,1,0)</f>
        <v>0</v>
      </c>
      <c r="I1903" s="52" t="n">
        <f aca="false">IF(-B1903&gt;E1903,1,0)</f>
        <v>0</v>
      </c>
      <c r="J1903" s="52" t="n">
        <f aca="false">IF(-B1903&gt;F1903,1,0)</f>
        <v>0</v>
      </c>
    </row>
    <row r="1904" customFormat="false" ht="15" hidden="false" customHeight="false" outlineLevel="0" collapsed="false">
      <c r="A1904" s="51" t="n">
        <f aca="false">Prices_MTM!A2137</f>
        <v>40473</v>
      </c>
      <c r="B1904" s="43" t="n">
        <f aca="false">Prices_MTM!I2137</f>
        <v>138500.000000001</v>
      </c>
      <c r="C1904" s="43" t="n">
        <f aca="false">-PERCENTILE(Prices_MTM!I1887:I2136,1-Inputs!$B$8)</f>
        <v>157700</v>
      </c>
      <c r="D1904" s="43" t="n">
        <f aca="false">NORMSINV(Inputs!$B$8)*STDEV(Prices_MTM!I1887:I2136)</f>
        <v>174510.325545987</v>
      </c>
      <c r="E1904" s="43" t="n">
        <f aca="false">-PERCENTILE(Prices_MTM!I1887:I2136,1-Inputs!$B$9)</f>
        <v>236260</v>
      </c>
      <c r="F1904" s="43" t="n">
        <f aca="false">NORMSINV(Inputs!$B$9)*STDEV(Prices_MTM!I1887:I2136)</f>
        <v>246813.283674669</v>
      </c>
      <c r="G1904" s="52" t="n">
        <f aca="false">IF(-B1904&gt;C1904,1,0)</f>
        <v>0</v>
      </c>
      <c r="H1904" s="52" t="n">
        <f aca="false">IF(-B1904&gt;D1904,1,0)</f>
        <v>0</v>
      </c>
      <c r="I1904" s="52" t="n">
        <f aca="false">IF(-B1904&gt;E1904,1,0)</f>
        <v>0</v>
      </c>
      <c r="J1904" s="52" t="n">
        <f aca="false">IF(-B1904&gt;F1904,1,0)</f>
        <v>0</v>
      </c>
    </row>
    <row r="1905" customFormat="false" ht="15" hidden="false" customHeight="false" outlineLevel="0" collapsed="false">
      <c r="A1905" s="51" t="n">
        <f aca="false">Prices_MTM!A2138</f>
        <v>40476</v>
      </c>
      <c r="B1905" s="43" t="n">
        <f aca="false">Prices_MTM!I2138</f>
        <v>26999.9999999996</v>
      </c>
      <c r="C1905" s="43" t="n">
        <f aca="false">-PERCENTILE(Prices_MTM!I1888:I2137,1-Inputs!$B$8)</f>
        <v>157700</v>
      </c>
      <c r="D1905" s="43" t="n">
        <f aca="false">NORMSINV(Inputs!$B$8)*STDEV(Prices_MTM!I1888:I2137)</f>
        <v>174878.298228483</v>
      </c>
      <c r="E1905" s="43" t="n">
        <f aca="false">-PERCENTILE(Prices_MTM!I1888:I2137,1-Inputs!$B$9)</f>
        <v>236260</v>
      </c>
      <c r="F1905" s="43" t="n">
        <f aca="false">NORMSINV(Inputs!$B$9)*STDEV(Prices_MTM!I1888:I2137)</f>
        <v>247333.714461703</v>
      </c>
      <c r="G1905" s="52" t="n">
        <f aca="false">IF(-B1905&gt;C1905,1,0)</f>
        <v>0</v>
      </c>
      <c r="H1905" s="52" t="n">
        <f aca="false">IF(-B1905&gt;D1905,1,0)</f>
        <v>0</v>
      </c>
      <c r="I1905" s="52" t="n">
        <f aca="false">IF(-B1905&gt;E1905,1,0)</f>
        <v>0</v>
      </c>
      <c r="J1905" s="52" t="n">
        <f aca="false">IF(-B1905&gt;F1905,1,0)</f>
        <v>0</v>
      </c>
    </row>
    <row r="1906" customFormat="false" ht="15" hidden="false" customHeight="false" outlineLevel="0" collapsed="false">
      <c r="A1906" s="51" t="n">
        <f aca="false">Prices_MTM!A2139</f>
        <v>40477</v>
      </c>
      <c r="B1906" s="43" t="n">
        <f aca="false">Prices_MTM!I2139</f>
        <v>24499.999999999</v>
      </c>
      <c r="C1906" s="43" t="n">
        <f aca="false">-PERCENTILE(Prices_MTM!I1889:I2138,1-Inputs!$B$8)</f>
        <v>157700</v>
      </c>
      <c r="D1906" s="43" t="n">
        <f aca="false">NORMSINV(Inputs!$B$8)*STDEV(Prices_MTM!I1889:I2138)</f>
        <v>174740.027821843</v>
      </c>
      <c r="E1906" s="43" t="n">
        <f aca="false">-PERCENTILE(Prices_MTM!I1889:I2138,1-Inputs!$B$9)</f>
        <v>236260</v>
      </c>
      <c r="F1906" s="43" t="n">
        <f aca="false">NORMSINV(Inputs!$B$9)*STDEV(Prices_MTM!I1889:I2138)</f>
        <v>247138.155986918</v>
      </c>
      <c r="G1906" s="52" t="n">
        <f aca="false">IF(-B1906&gt;C1906,1,0)</f>
        <v>0</v>
      </c>
      <c r="H1906" s="52" t="n">
        <f aca="false">IF(-B1906&gt;D1906,1,0)</f>
        <v>0</v>
      </c>
      <c r="I1906" s="52" t="n">
        <f aca="false">IF(-B1906&gt;E1906,1,0)</f>
        <v>0</v>
      </c>
      <c r="J1906" s="52" t="n">
        <f aca="false">IF(-B1906&gt;F1906,1,0)</f>
        <v>0</v>
      </c>
    </row>
    <row r="1907" customFormat="false" ht="15" hidden="false" customHeight="false" outlineLevel="0" collapsed="false">
      <c r="A1907" s="51" t="n">
        <f aca="false">Prices_MTM!A2140</f>
        <v>40478</v>
      </c>
      <c r="B1907" s="43" t="n">
        <f aca="false">Prices_MTM!I2140</f>
        <v>-2499.99999999844</v>
      </c>
      <c r="C1907" s="43" t="n">
        <f aca="false">-PERCENTILE(Prices_MTM!I1890:I2139,1-Inputs!$B$8)</f>
        <v>157700</v>
      </c>
      <c r="D1907" s="43" t="n">
        <f aca="false">NORMSINV(Inputs!$B$8)*STDEV(Prices_MTM!I1890:I2139)</f>
        <v>174253.921115777</v>
      </c>
      <c r="E1907" s="43" t="n">
        <f aca="false">-PERCENTILE(Prices_MTM!I1890:I2139,1-Inputs!$B$9)</f>
        <v>236260</v>
      </c>
      <c r="F1907" s="43" t="n">
        <f aca="false">NORMSINV(Inputs!$B$9)*STDEV(Prices_MTM!I1890:I2139)</f>
        <v>246450.645995948</v>
      </c>
      <c r="G1907" s="52" t="n">
        <f aca="false">IF(-B1907&gt;C1907,1,0)</f>
        <v>0</v>
      </c>
      <c r="H1907" s="52" t="n">
        <f aca="false">IF(-B1907&gt;D1907,1,0)</f>
        <v>0</v>
      </c>
      <c r="I1907" s="52" t="n">
        <f aca="false">IF(-B1907&gt;E1907,1,0)</f>
        <v>0</v>
      </c>
      <c r="J1907" s="52" t="n">
        <f aca="false">IF(-B1907&gt;F1907,1,0)</f>
        <v>0</v>
      </c>
    </row>
    <row r="1908" customFormat="false" ht="15" hidden="false" customHeight="false" outlineLevel="0" collapsed="false">
      <c r="A1908" s="51" t="n">
        <f aca="false">Prices_MTM!A2141</f>
        <v>40479</v>
      </c>
      <c r="B1908" s="43" t="n">
        <f aca="false">Prices_MTM!I2141</f>
        <v>-55000.0000000004</v>
      </c>
      <c r="C1908" s="43" t="n">
        <f aca="false">-PERCENTILE(Prices_MTM!I1891:I2140,1-Inputs!$B$8)</f>
        <v>157700</v>
      </c>
      <c r="D1908" s="43" t="n">
        <f aca="false">NORMSINV(Inputs!$B$8)*STDEV(Prices_MTM!I1891:I2140)</f>
        <v>173631.398260704</v>
      </c>
      <c r="E1908" s="43" t="n">
        <f aca="false">-PERCENTILE(Prices_MTM!I1891:I2140,1-Inputs!$B$9)</f>
        <v>236260</v>
      </c>
      <c r="F1908" s="43" t="n">
        <f aca="false">NORMSINV(Inputs!$B$9)*STDEV(Prices_MTM!I1891:I2140)</f>
        <v>245570.200042149</v>
      </c>
      <c r="G1908" s="52" t="n">
        <f aca="false">IF(-B1908&gt;C1908,1,0)</f>
        <v>0</v>
      </c>
      <c r="H1908" s="52" t="n">
        <f aca="false">IF(-B1908&gt;D1908,1,0)</f>
        <v>0</v>
      </c>
      <c r="I1908" s="52" t="n">
        <f aca="false">IF(-B1908&gt;E1908,1,0)</f>
        <v>0</v>
      </c>
      <c r="J1908" s="52" t="n">
        <f aca="false">IF(-B1908&gt;F1908,1,0)</f>
        <v>0</v>
      </c>
    </row>
    <row r="1909" customFormat="false" ht="15" hidden="false" customHeight="false" outlineLevel="0" collapsed="false">
      <c r="A1909" s="51" t="n">
        <f aca="false">Prices_MTM!A2142</f>
        <v>40480</v>
      </c>
      <c r="B1909" s="43" t="n">
        <f aca="false">Prices_MTM!I2142</f>
        <v>-50000</v>
      </c>
      <c r="C1909" s="43" t="n">
        <f aca="false">-PERCENTILE(Prices_MTM!I1892:I2141,1-Inputs!$B$8)</f>
        <v>155275.000000001</v>
      </c>
      <c r="D1909" s="43" t="n">
        <f aca="false">NORMSINV(Inputs!$B$8)*STDEV(Prices_MTM!I1892:I2141)</f>
        <v>172855.304370094</v>
      </c>
      <c r="E1909" s="43" t="n">
        <f aca="false">-PERCENTILE(Prices_MTM!I1892:I2141,1-Inputs!$B$9)</f>
        <v>236260</v>
      </c>
      <c r="F1909" s="43" t="n">
        <f aca="false">NORMSINV(Inputs!$B$9)*STDEV(Prices_MTM!I1892:I2141)</f>
        <v>244472.555642129</v>
      </c>
      <c r="G1909" s="52" t="n">
        <f aca="false">IF(-B1909&gt;C1909,1,0)</f>
        <v>0</v>
      </c>
      <c r="H1909" s="52" t="n">
        <f aca="false">IF(-B1909&gt;D1909,1,0)</f>
        <v>0</v>
      </c>
      <c r="I1909" s="52" t="n">
        <f aca="false">IF(-B1909&gt;E1909,1,0)</f>
        <v>0</v>
      </c>
      <c r="J1909" s="52" t="n">
        <f aca="false">IF(-B1909&gt;F1909,1,0)</f>
        <v>0</v>
      </c>
    </row>
    <row r="1910" customFormat="false" ht="15" hidden="false" customHeight="false" outlineLevel="0" collapsed="false">
      <c r="A1910" s="51" t="n">
        <f aca="false">Prices_MTM!A2143</f>
        <v>40483</v>
      </c>
      <c r="B1910" s="43" t="n">
        <f aca="false">Prices_MTM!I2143</f>
        <v>69499.9999999993</v>
      </c>
      <c r="C1910" s="43" t="n">
        <f aca="false">-PERCENTILE(Prices_MTM!I1893:I2142,1-Inputs!$B$8)</f>
        <v>155275.000000001</v>
      </c>
      <c r="D1910" s="43" t="n">
        <f aca="false">NORMSINV(Inputs!$B$8)*STDEV(Prices_MTM!I1893:I2142)</f>
        <v>172774.779187721</v>
      </c>
      <c r="E1910" s="43" t="n">
        <f aca="false">-PERCENTILE(Prices_MTM!I1893:I2142,1-Inputs!$B$9)</f>
        <v>236260</v>
      </c>
      <c r="F1910" s="43" t="n">
        <f aca="false">NORMSINV(Inputs!$B$9)*STDEV(Prices_MTM!I1893:I2142)</f>
        <v>244358.667340002</v>
      </c>
      <c r="G1910" s="52" t="n">
        <f aca="false">IF(-B1910&gt;C1910,1,0)</f>
        <v>0</v>
      </c>
      <c r="H1910" s="52" t="n">
        <f aca="false">IF(-B1910&gt;D1910,1,0)</f>
        <v>0</v>
      </c>
      <c r="I1910" s="52" t="n">
        <f aca="false">IF(-B1910&gt;E1910,1,0)</f>
        <v>0</v>
      </c>
      <c r="J1910" s="52" t="n">
        <f aca="false">IF(-B1910&gt;F1910,1,0)</f>
        <v>0</v>
      </c>
    </row>
    <row r="1911" customFormat="false" ht="15" hidden="false" customHeight="false" outlineLevel="0" collapsed="false">
      <c r="A1911" s="51" t="n">
        <f aca="false">Prices_MTM!A2144</f>
        <v>40484</v>
      </c>
      <c r="B1911" s="43" t="n">
        <f aca="false">Prices_MTM!I2144</f>
        <v>64500.0000000003</v>
      </c>
      <c r="C1911" s="43" t="n">
        <f aca="false">-PERCENTILE(Prices_MTM!I1894:I2143,1-Inputs!$B$8)</f>
        <v>155275.000000001</v>
      </c>
      <c r="D1911" s="43" t="n">
        <f aca="false">NORMSINV(Inputs!$B$8)*STDEV(Prices_MTM!I1894:I2143)</f>
        <v>172273.044770494</v>
      </c>
      <c r="E1911" s="43" t="n">
        <f aca="false">-PERCENTILE(Prices_MTM!I1894:I2143,1-Inputs!$B$9)</f>
        <v>236260</v>
      </c>
      <c r="F1911" s="43" t="n">
        <f aca="false">NORMSINV(Inputs!$B$9)*STDEV(Prices_MTM!I1894:I2143)</f>
        <v>243649.054778907</v>
      </c>
      <c r="G1911" s="52" t="n">
        <f aca="false">IF(-B1911&gt;C1911,1,0)</f>
        <v>0</v>
      </c>
      <c r="H1911" s="52" t="n">
        <f aca="false">IF(-B1911&gt;D1911,1,0)</f>
        <v>0</v>
      </c>
      <c r="I1911" s="52" t="n">
        <f aca="false">IF(-B1911&gt;E1911,1,0)</f>
        <v>0</v>
      </c>
      <c r="J1911" s="52" t="n">
        <f aca="false">IF(-B1911&gt;F1911,1,0)</f>
        <v>0</v>
      </c>
    </row>
    <row r="1912" customFormat="false" ht="15" hidden="false" customHeight="false" outlineLevel="0" collapsed="false">
      <c r="A1912" s="51" t="n">
        <f aca="false">Prices_MTM!A2145</f>
        <v>40485</v>
      </c>
      <c r="B1912" s="43" t="n">
        <f aca="false">Prices_MTM!I2145</f>
        <v>23000.0000000004</v>
      </c>
      <c r="C1912" s="43" t="n">
        <f aca="false">-PERCENTILE(Prices_MTM!I1895:I2144,1-Inputs!$B$8)</f>
        <v>155275.000000001</v>
      </c>
      <c r="D1912" s="43" t="n">
        <f aca="false">NORMSINV(Inputs!$B$8)*STDEV(Prices_MTM!I1895:I2144)</f>
        <v>172311.274000815</v>
      </c>
      <c r="E1912" s="43" t="n">
        <f aca="false">-PERCENTILE(Prices_MTM!I1895:I2144,1-Inputs!$B$9)</f>
        <v>236260</v>
      </c>
      <c r="F1912" s="43" t="n">
        <f aca="false">NORMSINV(Inputs!$B$9)*STDEV(Prices_MTM!I1895:I2144)</f>
        <v>243703.123108894</v>
      </c>
      <c r="G1912" s="52" t="n">
        <f aca="false">IF(-B1912&gt;C1912,1,0)</f>
        <v>0</v>
      </c>
      <c r="H1912" s="52" t="n">
        <f aca="false">IF(-B1912&gt;D1912,1,0)</f>
        <v>0</v>
      </c>
      <c r="I1912" s="52" t="n">
        <f aca="false">IF(-B1912&gt;E1912,1,0)</f>
        <v>0</v>
      </c>
      <c r="J1912" s="52" t="n">
        <f aca="false">IF(-B1912&gt;F1912,1,0)</f>
        <v>0</v>
      </c>
    </row>
    <row r="1913" customFormat="false" ht="15" hidden="false" customHeight="false" outlineLevel="0" collapsed="false">
      <c r="A1913" s="51" t="n">
        <f aca="false">Prices_MTM!A2146</f>
        <v>40486</v>
      </c>
      <c r="B1913" s="43" t="n">
        <f aca="false">Prices_MTM!I2146</f>
        <v>128999.999999999</v>
      </c>
      <c r="C1913" s="43" t="n">
        <f aca="false">-PERCENTILE(Prices_MTM!I1896:I2145,1-Inputs!$B$8)</f>
        <v>155275.000000001</v>
      </c>
      <c r="D1913" s="43" t="n">
        <f aca="false">NORMSINV(Inputs!$B$8)*STDEV(Prices_MTM!I1896:I2145)</f>
        <v>172225.763949475</v>
      </c>
      <c r="E1913" s="43" t="n">
        <f aca="false">-PERCENTILE(Prices_MTM!I1896:I2145,1-Inputs!$B$9)</f>
        <v>236260</v>
      </c>
      <c r="F1913" s="43" t="n">
        <f aca="false">NORMSINV(Inputs!$B$9)*STDEV(Prices_MTM!I1896:I2145)</f>
        <v>243582.184611459</v>
      </c>
      <c r="G1913" s="52" t="n">
        <f aca="false">IF(-B1913&gt;C1913,1,0)</f>
        <v>0</v>
      </c>
      <c r="H1913" s="52" t="n">
        <f aca="false">IF(-B1913&gt;D1913,1,0)</f>
        <v>0</v>
      </c>
      <c r="I1913" s="52" t="n">
        <f aca="false">IF(-B1913&gt;E1913,1,0)</f>
        <v>0</v>
      </c>
      <c r="J1913" s="52" t="n">
        <f aca="false">IF(-B1913&gt;F1913,1,0)</f>
        <v>0</v>
      </c>
    </row>
    <row r="1914" customFormat="false" ht="15" hidden="false" customHeight="false" outlineLevel="0" collapsed="false">
      <c r="A1914" s="51" t="n">
        <f aca="false">Prices_MTM!A2147</f>
        <v>40487</v>
      </c>
      <c r="B1914" s="43" t="n">
        <f aca="false">Prices_MTM!I2147</f>
        <v>25000</v>
      </c>
      <c r="C1914" s="43" t="n">
        <f aca="false">-PERCENTILE(Prices_MTM!I1897:I2146,1-Inputs!$B$8)</f>
        <v>155275.000000001</v>
      </c>
      <c r="D1914" s="43" t="n">
        <f aca="false">NORMSINV(Inputs!$B$8)*STDEV(Prices_MTM!I1897:I2146)</f>
        <v>172431.360774363</v>
      </c>
      <c r="E1914" s="43" t="n">
        <f aca="false">-PERCENTILE(Prices_MTM!I1897:I2146,1-Inputs!$B$9)</f>
        <v>236260</v>
      </c>
      <c r="F1914" s="43" t="n">
        <f aca="false">NORMSINV(Inputs!$B$9)*STDEV(Prices_MTM!I1897:I2146)</f>
        <v>243872.96412439</v>
      </c>
      <c r="G1914" s="52" t="n">
        <f aca="false">IF(-B1914&gt;C1914,1,0)</f>
        <v>0</v>
      </c>
      <c r="H1914" s="52" t="n">
        <f aca="false">IF(-B1914&gt;D1914,1,0)</f>
        <v>0</v>
      </c>
      <c r="I1914" s="52" t="n">
        <f aca="false">IF(-B1914&gt;E1914,1,0)</f>
        <v>0</v>
      </c>
      <c r="J1914" s="52" t="n">
        <f aca="false">IF(-B1914&gt;F1914,1,0)</f>
        <v>0</v>
      </c>
    </row>
    <row r="1915" customFormat="false" ht="15" hidden="false" customHeight="false" outlineLevel="0" collapsed="false">
      <c r="A1915" s="51" t="n">
        <f aca="false">Prices_MTM!A2148</f>
        <v>40490</v>
      </c>
      <c r="B1915" s="43" t="n">
        <f aca="false">Prices_MTM!I2148</f>
        <v>16999.9999999995</v>
      </c>
      <c r="C1915" s="43" t="n">
        <f aca="false">-PERCENTILE(Prices_MTM!I1898:I2147,1-Inputs!$B$8)</f>
        <v>155275.000000001</v>
      </c>
      <c r="D1915" s="43" t="n">
        <f aca="false">NORMSINV(Inputs!$B$8)*STDEV(Prices_MTM!I1898:I2147)</f>
        <v>172000.129120015</v>
      </c>
      <c r="E1915" s="43" t="n">
        <f aca="false">-PERCENTILE(Prices_MTM!I1898:I2147,1-Inputs!$B$9)</f>
        <v>236260</v>
      </c>
      <c r="F1915" s="43" t="n">
        <f aca="false">NORMSINV(Inputs!$B$9)*STDEV(Prices_MTM!I1898:I2147)</f>
        <v>243263.064966267</v>
      </c>
      <c r="G1915" s="52" t="n">
        <f aca="false">IF(-B1915&gt;C1915,1,0)</f>
        <v>0</v>
      </c>
      <c r="H1915" s="52" t="n">
        <f aca="false">IF(-B1915&gt;D1915,1,0)</f>
        <v>0</v>
      </c>
      <c r="I1915" s="52" t="n">
        <f aca="false">IF(-B1915&gt;E1915,1,0)</f>
        <v>0</v>
      </c>
      <c r="J1915" s="52" t="n">
        <f aca="false">IF(-B1915&gt;F1915,1,0)</f>
        <v>0</v>
      </c>
    </row>
    <row r="1916" customFormat="false" ht="15" hidden="false" customHeight="false" outlineLevel="0" collapsed="false">
      <c r="A1916" s="51" t="n">
        <f aca="false">Prices_MTM!A2149</f>
        <v>40491</v>
      </c>
      <c r="B1916" s="43" t="n">
        <f aca="false">Prices_MTM!I2149</f>
        <v>-41999.9999999988</v>
      </c>
      <c r="C1916" s="43" t="n">
        <f aca="false">-PERCENTILE(Prices_MTM!I1899:I2148,1-Inputs!$B$8)</f>
        <v>155275.000000001</v>
      </c>
      <c r="D1916" s="43" t="n">
        <f aca="false">NORMSINV(Inputs!$B$8)*STDEV(Prices_MTM!I1899:I2148)</f>
        <v>171961.051344864</v>
      </c>
      <c r="E1916" s="43" t="n">
        <f aca="false">-PERCENTILE(Prices_MTM!I1899:I2148,1-Inputs!$B$9)</f>
        <v>236260</v>
      </c>
      <c r="F1916" s="43" t="n">
        <f aca="false">NORMSINV(Inputs!$B$9)*STDEV(Prices_MTM!I1899:I2148)</f>
        <v>243207.796523134</v>
      </c>
      <c r="G1916" s="52" t="n">
        <f aca="false">IF(-B1916&gt;C1916,1,0)</f>
        <v>0</v>
      </c>
      <c r="H1916" s="52" t="n">
        <f aca="false">IF(-B1916&gt;D1916,1,0)</f>
        <v>0</v>
      </c>
      <c r="I1916" s="52" t="n">
        <f aca="false">IF(-B1916&gt;E1916,1,0)</f>
        <v>0</v>
      </c>
      <c r="J1916" s="52" t="n">
        <f aca="false">IF(-B1916&gt;F1916,1,0)</f>
        <v>0</v>
      </c>
    </row>
    <row r="1917" customFormat="false" ht="15" hidden="false" customHeight="false" outlineLevel="0" collapsed="false">
      <c r="A1917" s="51" t="n">
        <f aca="false">Prices_MTM!A2150</f>
        <v>40492</v>
      </c>
      <c r="B1917" s="43" t="n">
        <f aca="false">Prices_MTM!I2150</f>
        <v>73499.9999999992</v>
      </c>
      <c r="C1917" s="43" t="n">
        <f aca="false">-PERCENTILE(Prices_MTM!I1900:I2149,1-Inputs!$B$8)</f>
        <v>155275.000000001</v>
      </c>
      <c r="D1917" s="43" t="n">
        <f aca="false">NORMSINV(Inputs!$B$8)*STDEV(Prices_MTM!I1900:I2149)</f>
        <v>172009.555773333</v>
      </c>
      <c r="E1917" s="43" t="n">
        <f aca="false">-PERCENTILE(Prices_MTM!I1900:I2149,1-Inputs!$B$9)</f>
        <v>236260</v>
      </c>
      <c r="F1917" s="43" t="n">
        <f aca="false">NORMSINV(Inputs!$B$9)*STDEV(Prices_MTM!I1900:I2149)</f>
        <v>243276.397261949</v>
      </c>
      <c r="G1917" s="52" t="n">
        <f aca="false">IF(-B1917&gt;C1917,1,0)</f>
        <v>0</v>
      </c>
      <c r="H1917" s="52" t="n">
        <f aca="false">IF(-B1917&gt;D1917,1,0)</f>
        <v>0</v>
      </c>
      <c r="I1917" s="52" t="n">
        <f aca="false">IF(-B1917&gt;E1917,1,0)</f>
        <v>0</v>
      </c>
      <c r="J1917" s="52" t="n">
        <f aca="false">IF(-B1917&gt;F1917,1,0)</f>
        <v>0</v>
      </c>
    </row>
    <row r="1918" customFormat="false" ht="15" hidden="false" customHeight="false" outlineLevel="0" collapsed="false">
      <c r="A1918" s="51" t="n">
        <f aca="false">Prices_MTM!A2151</f>
        <v>40493</v>
      </c>
      <c r="B1918" s="43" t="n">
        <f aca="false">Prices_MTM!I2151</f>
        <v>-7999.99999999983</v>
      </c>
      <c r="C1918" s="43" t="n">
        <f aca="false">-PERCENTILE(Prices_MTM!I1901:I2150,1-Inputs!$B$8)</f>
        <v>155275.000000001</v>
      </c>
      <c r="D1918" s="43" t="n">
        <f aca="false">NORMSINV(Inputs!$B$8)*STDEV(Prices_MTM!I1901:I2150)</f>
        <v>171846.674477349</v>
      </c>
      <c r="E1918" s="43" t="n">
        <f aca="false">-PERCENTILE(Prices_MTM!I1901:I2150,1-Inputs!$B$9)</f>
        <v>236260</v>
      </c>
      <c r="F1918" s="43" t="n">
        <f aca="false">NORMSINV(Inputs!$B$9)*STDEV(Prices_MTM!I1901:I2150)</f>
        <v>243046.031136706</v>
      </c>
      <c r="G1918" s="52" t="n">
        <f aca="false">IF(-B1918&gt;C1918,1,0)</f>
        <v>0</v>
      </c>
      <c r="H1918" s="52" t="n">
        <f aca="false">IF(-B1918&gt;D1918,1,0)</f>
        <v>0</v>
      </c>
      <c r="I1918" s="52" t="n">
        <f aca="false">IF(-B1918&gt;E1918,1,0)</f>
        <v>0</v>
      </c>
      <c r="J1918" s="52" t="n">
        <f aca="false">IF(-B1918&gt;F1918,1,0)</f>
        <v>0</v>
      </c>
    </row>
    <row r="1919" customFormat="false" ht="15" hidden="false" customHeight="false" outlineLevel="0" collapsed="false">
      <c r="A1919" s="51" t="n">
        <f aca="false">Prices_MTM!A2152</f>
        <v>40494</v>
      </c>
      <c r="B1919" s="43" t="n">
        <f aca="false">Prices_MTM!I2152</f>
        <v>-187499.999999999</v>
      </c>
      <c r="C1919" s="43" t="n">
        <f aca="false">-PERCENTILE(Prices_MTM!I1902:I2151,1-Inputs!$B$8)</f>
        <v>155275.000000001</v>
      </c>
      <c r="D1919" s="43" t="n">
        <f aca="false">NORMSINV(Inputs!$B$8)*STDEV(Prices_MTM!I1902:I2151)</f>
        <v>171675.143355406</v>
      </c>
      <c r="E1919" s="43" t="n">
        <f aca="false">-PERCENTILE(Prices_MTM!I1902:I2151,1-Inputs!$B$9)</f>
        <v>236260</v>
      </c>
      <c r="F1919" s="43" t="n">
        <f aca="false">NORMSINV(Inputs!$B$9)*STDEV(Prices_MTM!I1902:I2151)</f>
        <v>242803.431397539</v>
      </c>
      <c r="G1919" s="52" t="n">
        <f aca="false">IF(-B1919&gt;C1919,1,0)</f>
        <v>1</v>
      </c>
      <c r="H1919" s="52" t="n">
        <f aca="false">IF(-B1919&gt;D1919,1,0)</f>
        <v>1</v>
      </c>
      <c r="I1919" s="52" t="n">
        <f aca="false">IF(-B1919&gt;E1919,1,0)</f>
        <v>0</v>
      </c>
      <c r="J1919" s="52" t="n">
        <f aca="false">IF(-B1919&gt;F1919,1,0)</f>
        <v>0</v>
      </c>
    </row>
    <row r="1920" customFormat="false" ht="15" hidden="false" customHeight="false" outlineLevel="0" collapsed="false">
      <c r="A1920" s="51" t="n">
        <f aca="false">Prices_MTM!A2153</f>
        <v>40497</v>
      </c>
      <c r="B1920" s="43" t="n">
        <f aca="false">Prices_MTM!I2153</f>
        <v>27999.9999999994</v>
      </c>
      <c r="C1920" s="43" t="n">
        <f aca="false">-PERCENTILE(Prices_MTM!I1903:I2152,1-Inputs!$B$8)</f>
        <v>157700</v>
      </c>
      <c r="D1920" s="43" t="n">
        <f aca="false">NORMSINV(Inputs!$B$8)*STDEV(Prices_MTM!I1903:I2152)</f>
        <v>172188.428334657</v>
      </c>
      <c r="E1920" s="43" t="n">
        <f aca="false">-PERCENTILE(Prices_MTM!I1903:I2152,1-Inputs!$B$9)</f>
        <v>236260</v>
      </c>
      <c r="F1920" s="43" t="n">
        <f aca="false">NORMSINV(Inputs!$B$9)*STDEV(Prices_MTM!I1903:I2152)</f>
        <v>243529.38013893</v>
      </c>
      <c r="G1920" s="52" t="n">
        <f aca="false">IF(-B1920&gt;C1920,1,0)</f>
        <v>0</v>
      </c>
      <c r="H1920" s="52" t="n">
        <f aca="false">IF(-B1920&gt;D1920,1,0)</f>
        <v>0</v>
      </c>
      <c r="I1920" s="52" t="n">
        <f aca="false">IF(-B1920&gt;E1920,1,0)</f>
        <v>0</v>
      </c>
      <c r="J1920" s="52" t="n">
        <f aca="false">IF(-B1920&gt;F1920,1,0)</f>
        <v>0</v>
      </c>
    </row>
    <row r="1921" customFormat="false" ht="15" hidden="false" customHeight="false" outlineLevel="0" collapsed="false">
      <c r="A1921" s="51" t="n">
        <f aca="false">Prices_MTM!A2154</f>
        <v>40498</v>
      </c>
      <c r="B1921" s="43" t="n">
        <f aca="false">Prices_MTM!I2154</f>
        <v>-179500</v>
      </c>
      <c r="C1921" s="43" t="n">
        <f aca="false">-PERCENTILE(Prices_MTM!I1904:I2153,1-Inputs!$B$8)</f>
        <v>157700</v>
      </c>
      <c r="D1921" s="43" t="n">
        <f aca="false">NORMSINV(Inputs!$B$8)*STDEV(Prices_MTM!I1904:I2153)</f>
        <v>172211.125050497</v>
      </c>
      <c r="E1921" s="43" t="n">
        <f aca="false">-PERCENTILE(Prices_MTM!I1904:I2153,1-Inputs!$B$9)</f>
        <v>236260</v>
      </c>
      <c r="F1921" s="43" t="n">
        <f aca="false">NORMSINV(Inputs!$B$9)*STDEV(Prices_MTM!I1904:I2153)</f>
        <v>243561.480537274</v>
      </c>
      <c r="G1921" s="52" t="n">
        <f aca="false">IF(-B1921&gt;C1921,1,0)</f>
        <v>1</v>
      </c>
      <c r="H1921" s="52" t="n">
        <f aca="false">IF(-B1921&gt;D1921,1,0)</f>
        <v>1</v>
      </c>
      <c r="I1921" s="52" t="n">
        <f aca="false">IF(-B1921&gt;E1921,1,0)</f>
        <v>0</v>
      </c>
      <c r="J1921" s="52" t="n">
        <f aca="false">IF(-B1921&gt;F1921,1,0)</f>
        <v>0</v>
      </c>
    </row>
    <row r="1922" customFormat="false" ht="15" hidden="false" customHeight="false" outlineLevel="0" collapsed="false">
      <c r="A1922" s="51" t="n">
        <f aca="false">Prices_MTM!A2155</f>
        <v>40499</v>
      </c>
      <c r="B1922" s="43" t="n">
        <f aca="false">Prices_MTM!I2155</f>
        <v>-158999.999999999</v>
      </c>
      <c r="C1922" s="43" t="n">
        <f aca="false">-PERCENTILE(Prices_MTM!I1905:I2154,1-Inputs!$B$8)</f>
        <v>160050</v>
      </c>
      <c r="D1922" s="43" t="n">
        <f aca="false">NORMSINV(Inputs!$B$8)*STDEV(Prices_MTM!I1905:I2154)</f>
        <v>173219.306093972</v>
      </c>
      <c r="E1922" s="43" t="n">
        <f aca="false">-PERCENTILE(Prices_MTM!I1905:I2154,1-Inputs!$B$9)</f>
        <v>236260</v>
      </c>
      <c r="F1922" s="43" t="n">
        <f aca="false">NORMSINV(Inputs!$B$9)*STDEV(Prices_MTM!I1905:I2154)</f>
        <v>244987.37022661</v>
      </c>
      <c r="G1922" s="52" t="n">
        <f aca="false">IF(-B1922&gt;C1922,1,0)</f>
        <v>0</v>
      </c>
      <c r="H1922" s="52" t="n">
        <f aca="false">IF(-B1922&gt;D1922,1,0)</f>
        <v>0</v>
      </c>
      <c r="I1922" s="52" t="n">
        <f aca="false">IF(-B1922&gt;E1922,1,0)</f>
        <v>0</v>
      </c>
      <c r="J1922" s="52" t="n">
        <f aca="false">IF(-B1922&gt;F1922,1,0)</f>
        <v>0</v>
      </c>
    </row>
    <row r="1923" customFormat="false" ht="15" hidden="false" customHeight="false" outlineLevel="0" collapsed="false">
      <c r="A1923" s="51" t="n">
        <f aca="false">Prices_MTM!A2156</f>
        <v>40500</v>
      </c>
      <c r="B1923" s="43" t="n">
        <f aca="false">Prices_MTM!I2156</f>
        <v>127999.999999999</v>
      </c>
      <c r="C1923" s="43" t="n">
        <f aca="false">-PERCENTILE(Prices_MTM!I1906:I2155,1-Inputs!$B$8)</f>
        <v>160050</v>
      </c>
      <c r="D1923" s="43" t="n">
        <f aca="false">NORMSINV(Inputs!$B$8)*STDEV(Prices_MTM!I1906:I2155)</f>
        <v>173706.936536844</v>
      </c>
      <c r="E1923" s="43" t="n">
        <f aca="false">-PERCENTILE(Prices_MTM!I1906:I2155,1-Inputs!$B$9)</f>
        <v>236260</v>
      </c>
      <c r="F1923" s="43" t="n">
        <f aca="false">NORMSINV(Inputs!$B$9)*STDEV(Prices_MTM!I1906:I2155)</f>
        <v>245677.035267623</v>
      </c>
      <c r="G1923" s="52" t="n">
        <f aca="false">IF(-B1923&gt;C1923,1,0)</f>
        <v>0</v>
      </c>
      <c r="H1923" s="52" t="n">
        <f aca="false">IF(-B1923&gt;D1923,1,0)</f>
        <v>0</v>
      </c>
      <c r="I1923" s="52" t="n">
        <f aca="false">IF(-B1923&gt;E1923,1,0)</f>
        <v>0</v>
      </c>
      <c r="J1923" s="52" t="n">
        <f aca="false">IF(-B1923&gt;F1923,1,0)</f>
        <v>0</v>
      </c>
    </row>
    <row r="1924" customFormat="false" ht="15" hidden="false" customHeight="false" outlineLevel="0" collapsed="false">
      <c r="A1924" s="51" t="n">
        <f aca="false">Prices_MTM!A2157</f>
        <v>40501</v>
      </c>
      <c r="B1924" s="43" t="n">
        <f aca="false">Prices_MTM!I2157</f>
        <v>3500.00000000108</v>
      </c>
      <c r="C1924" s="43" t="n">
        <f aca="false">-PERCENTILE(Prices_MTM!I1907:I2156,1-Inputs!$B$8)</f>
        <v>160050</v>
      </c>
      <c r="D1924" s="43" t="n">
        <f aca="false">NORMSINV(Inputs!$B$8)*STDEV(Prices_MTM!I1907:I2156)</f>
        <v>174202.55718759</v>
      </c>
      <c r="E1924" s="43" t="n">
        <f aca="false">-PERCENTILE(Prices_MTM!I1907:I2156,1-Inputs!$B$9)</f>
        <v>236260</v>
      </c>
      <c r="F1924" s="43" t="n">
        <f aca="false">NORMSINV(Inputs!$B$9)*STDEV(Prices_MTM!I1907:I2156)</f>
        <v>246378.001012113</v>
      </c>
      <c r="G1924" s="52" t="n">
        <f aca="false">IF(-B1924&gt;C1924,1,0)</f>
        <v>0</v>
      </c>
      <c r="H1924" s="52" t="n">
        <f aca="false">IF(-B1924&gt;D1924,1,0)</f>
        <v>0</v>
      </c>
      <c r="I1924" s="52" t="n">
        <f aca="false">IF(-B1924&gt;E1924,1,0)</f>
        <v>0</v>
      </c>
      <c r="J1924" s="52" t="n">
        <f aca="false">IF(-B1924&gt;F1924,1,0)</f>
        <v>0</v>
      </c>
    </row>
    <row r="1925" customFormat="false" ht="15" hidden="false" customHeight="false" outlineLevel="0" collapsed="false">
      <c r="A1925" s="51" t="n">
        <f aca="false">Prices_MTM!A2158</f>
        <v>40504</v>
      </c>
      <c r="B1925" s="43" t="n">
        <f aca="false">Prices_MTM!I2158</f>
        <v>499.999999998836</v>
      </c>
      <c r="C1925" s="43" t="n">
        <f aca="false">-PERCENTILE(Prices_MTM!I1908:I2157,1-Inputs!$B$8)</f>
        <v>159274.999999999</v>
      </c>
      <c r="D1925" s="43" t="n">
        <f aca="false">NORMSINV(Inputs!$B$8)*STDEV(Prices_MTM!I1908:I2157)</f>
        <v>173390.19827453</v>
      </c>
      <c r="E1925" s="43" t="n">
        <f aca="false">-PERCENTILE(Prices_MTM!I1908:I2157,1-Inputs!$B$9)</f>
        <v>236260</v>
      </c>
      <c r="F1925" s="43" t="n">
        <f aca="false">NORMSINV(Inputs!$B$9)*STDEV(Prices_MTM!I1908:I2157)</f>
        <v>245229.066298781</v>
      </c>
      <c r="G1925" s="52" t="n">
        <f aca="false">IF(-B1925&gt;C1925,1,0)</f>
        <v>0</v>
      </c>
      <c r="H1925" s="52" t="n">
        <f aca="false">IF(-B1925&gt;D1925,1,0)</f>
        <v>0</v>
      </c>
      <c r="I1925" s="52" t="n">
        <f aca="false">IF(-B1925&gt;E1925,1,0)</f>
        <v>0</v>
      </c>
      <c r="J1925" s="52" t="n">
        <f aca="false">IF(-B1925&gt;F1925,1,0)</f>
        <v>0</v>
      </c>
    </row>
    <row r="1926" customFormat="false" ht="15" hidden="false" customHeight="false" outlineLevel="0" collapsed="false">
      <c r="A1926" s="51" t="n">
        <f aca="false">Prices_MTM!A2159</f>
        <v>40505</v>
      </c>
      <c r="B1926" s="43" t="n">
        <f aca="false">Prices_MTM!I2159</f>
        <v>-46499.9999999989</v>
      </c>
      <c r="C1926" s="43" t="n">
        <f aca="false">-PERCENTILE(Prices_MTM!I1909:I2158,1-Inputs!$B$8)</f>
        <v>159274.999999999</v>
      </c>
      <c r="D1926" s="43" t="n">
        <f aca="false">NORMSINV(Inputs!$B$8)*STDEV(Prices_MTM!I1909:I2158)</f>
        <v>173374.202465954</v>
      </c>
      <c r="E1926" s="43" t="n">
        <f aca="false">-PERCENTILE(Prices_MTM!I1909:I2158,1-Inputs!$B$9)</f>
        <v>236260</v>
      </c>
      <c r="F1926" s="43" t="n">
        <f aca="false">NORMSINV(Inputs!$B$9)*STDEV(Prices_MTM!I1909:I2158)</f>
        <v>245206.443121457</v>
      </c>
      <c r="G1926" s="52" t="n">
        <f aca="false">IF(-B1926&gt;C1926,1,0)</f>
        <v>0</v>
      </c>
      <c r="H1926" s="52" t="n">
        <f aca="false">IF(-B1926&gt;D1926,1,0)</f>
        <v>0</v>
      </c>
      <c r="I1926" s="52" t="n">
        <f aca="false">IF(-B1926&gt;E1926,1,0)</f>
        <v>0</v>
      </c>
      <c r="J1926" s="52" t="n">
        <f aca="false">IF(-B1926&gt;F1926,1,0)</f>
        <v>0</v>
      </c>
    </row>
    <row r="1927" customFormat="false" ht="15" hidden="false" customHeight="false" outlineLevel="0" collapsed="false">
      <c r="A1927" s="51" t="n">
        <f aca="false">Prices_MTM!A2160</f>
        <v>40506</v>
      </c>
      <c r="B1927" s="43" t="n">
        <f aca="false">Prices_MTM!I2160</f>
        <v>133999.999999999</v>
      </c>
      <c r="C1927" s="43" t="n">
        <f aca="false">-PERCENTILE(Prices_MTM!I1910:I2159,1-Inputs!$B$8)</f>
        <v>159274.999999999</v>
      </c>
      <c r="D1927" s="43" t="n">
        <f aca="false">NORMSINV(Inputs!$B$8)*STDEV(Prices_MTM!I1910:I2159)</f>
        <v>172478.763422979</v>
      </c>
      <c r="E1927" s="43" t="n">
        <f aca="false">-PERCENTILE(Prices_MTM!I1910:I2159,1-Inputs!$B$9)</f>
        <v>236260</v>
      </c>
      <c r="F1927" s="43" t="n">
        <f aca="false">NORMSINV(Inputs!$B$9)*STDEV(Prices_MTM!I1910:I2159)</f>
        <v>243940.006594932</v>
      </c>
      <c r="G1927" s="52" t="n">
        <f aca="false">IF(-B1927&gt;C1927,1,0)</f>
        <v>0</v>
      </c>
      <c r="H1927" s="52" t="n">
        <f aca="false">IF(-B1927&gt;D1927,1,0)</f>
        <v>0</v>
      </c>
      <c r="I1927" s="52" t="n">
        <f aca="false">IF(-B1927&gt;E1927,1,0)</f>
        <v>0</v>
      </c>
      <c r="J1927" s="52" t="n">
        <f aca="false">IF(-B1927&gt;F1927,1,0)</f>
        <v>0</v>
      </c>
    </row>
    <row r="1928" customFormat="false" ht="15" hidden="false" customHeight="false" outlineLevel="0" collapsed="false">
      <c r="A1928" s="51" t="n">
        <f aca="false">Prices_MTM!A2161</f>
        <v>40508</v>
      </c>
      <c r="B1928" s="43" t="n">
        <f aca="false">Prices_MTM!I2161</f>
        <v>53500.0000000011</v>
      </c>
      <c r="C1928" s="43" t="n">
        <f aca="false">-PERCENTILE(Prices_MTM!I1911:I2160,1-Inputs!$B$8)</f>
        <v>159274.999999999</v>
      </c>
      <c r="D1928" s="43" t="n">
        <f aca="false">NORMSINV(Inputs!$B$8)*STDEV(Prices_MTM!I1911:I2160)</f>
        <v>172708.90572758</v>
      </c>
      <c r="E1928" s="43" t="n">
        <f aca="false">-PERCENTILE(Prices_MTM!I1911:I2160,1-Inputs!$B$9)</f>
        <v>236260</v>
      </c>
      <c r="F1928" s="43" t="n">
        <f aca="false">NORMSINV(Inputs!$B$9)*STDEV(Prices_MTM!I1911:I2160)</f>
        <v>244265.501248233</v>
      </c>
      <c r="G1928" s="52" t="n">
        <f aca="false">IF(-B1928&gt;C1928,1,0)</f>
        <v>0</v>
      </c>
      <c r="H1928" s="52" t="n">
        <f aca="false">IF(-B1928&gt;D1928,1,0)</f>
        <v>0</v>
      </c>
      <c r="I1928" s="52" t="n">
        <f aca="false">IF(-B1928&gt;E1928,1,0)</f>
        <v>0</v>
      </c>
      <c r="J1928" s="52" t="n">
        <f aca="false">IF(-B1928&gt;F1928,1,0)</f>
        <v>0</v>
      </c>
    </row>
    <row r="1929" customFormat="false" ht="15" hidden="false" customHeight="false" outlineLevel="0" collapsed="false">
      <c r="A1929" s="51" t="n">
        <f aca="false">Prices_MTM!A2162</f>
        <v>40511</v>
      </c>
      <c r="B1929" s="43" t="n">
        <f aca="false">Prices_MTM!I2162</f>
        <v>130000</v>
      </c>
      <c r="C1929" s="43" t="n">
        <f aca="false">-PERCENTILE(Prices_MTM!I1912:I2161,1-Inputs!$B$8)</f>
        <v>159274.999999999</v>
      </c>
      <c r="D1929" s="43" t="n">
        <f aca="false">NORMSINV(Inputs!$B$8)*STDEV(Prices_MTM!I1912:I2161)</f>
        <v>172757.894673558</v>
      </c>
      <c r="E1929" s="43" t="n">
        <f aca="false">-PERCENTILE(Prices_MTM!I1912:I2161,1-Inputs!$B$9)</f>
        <v>236260</v>
      </c>
      <c r="F1929" s="43" t="n">
        <f aca="false">NORMSINV(Inputs!$B$9)*STDEV(Prices_MTM!I1912:I2161)</f>
        <v>244334.787249406</v>
      </c>
      <c r="G1929" s="52" t="n">
        <f aca="false">IF(-B1929&gt;C1929,1,0)</f>
        <v>0</v>
      </c>
      <c r="H1929" s="52" t="n">
        <f aca="false">IF(-B1929&gt;D1929,1,0)</f>
        <v>0</v>
      </c>
      <c r="I1929" s="52" t="n">
        <f aca="false">IF(-B1929&gt;E1929,1,0)</f>
        <v>0</v>
      </c>
      <c r="J1929" s="52" t="n">
        <f aca="false">IF(-B1929&gt;F1929,1,0)</f>
        <v>0</v>
      </c>
    </row>
    <row r="1930" customFormat="false" ht="15" hidden="false" customHeight="false" outlineLevel="0" collapsed="false">
      <c r="A1930" s="51" t="n">
        <f aca="false">Prices_MTM!A2163</f>
        <v>40512</v>
      </c>
      <c r="B1930" s="43" t="n">
        <f aca="false">Prices_MTM!I2163</f>
        <v>-166999.999999999</v>
      </c>
      <c r="C1930" s="43" t="n">
        <f aca="false">-PERCENTILE(Prices_MTM!I1913:I2162,1-Inputs!$B$8)</f>
        <v>159274.999999999</v>
      </c>
      <c r="D1930" s="43" t="n">
        <f aca="false">NORMSINV(Inputs!$B$8)*STDEV(Prices_MTM!I1913:I2162)</f>
        <v>173109.638160543</v>
      </c>
      <c r="E1930" s="43" t="n">
        <f aca="false">-PERCENTILE(Prices_MTM!I1913:I2162,1-Inputs!$B$9)</f>
        <v>236260</v>
      </c>
      <c r="F1930" s="43" t="n">
        <f aca="false">NORMSINV(Inputs!$B$9)*STDEV(Prices_MTM!I1913:I2162)</f>
        <v>244832.264775521</v>
      </c>
      <c r="G1930" s="52" t="n">
        <f aca="false">IF(-B1930&gt;C1930,1,0)</f>
        <v>1</v>
      </c>
      <c r="H1930" s="52" t="n">
        <f aca="false">IF(-B1930&gt;D1930,1,0)</f>
        <v>0</v>
      </c>
      <c r="I1930" s="52" t="n">
        <f aca="false">IF(-B1930&gt;E1930,1,0)</f>
        <v>0</v>
      </c>
      <c r="J1930" s="52" t="n">
        <f aca="false">IF(-B1930&gt;F1930,1,0)</f>
        <v>0</v>
      </c>
    </row>
    <row r="1931" customFormat="false" ht="15" hidden="false" customHeight="false" outlineLevel="0" collapsed="false">
      <c r="A1931" s="51" t="n">
        <f aca="false">Prices_MTM!A2164</f>
        <v>40513</v>
      </c>
      <c r="B1931" s="43" t="n">
        <f aca="false">Prices_MTM!I2164</f>
        <v>135999.999999999</v>
      </c>
      <c r="C1931" s="43" t="n">
        <f aca="false">-PERCENTILE(Prices_MTM!I1914:I2163,1-Inputs!$B$8)</f>
        <v>161150</v>
      </c>
      <c r="D1931" s="43" t="n">
        <f aca="false">NORMSINV(Inputs!$B$8)*STDEV(Prices_MTM!I1914:I2163)</f>
        <v>173730.289053668</v>
      </c>
      <c r="E1931" s="43" t="n">
        <f aca="false">-PERCENTILE(Prices_MTM!I1914:I2163,1-Inputs!$B$9)</f>
        <v>236260</v>
      </c>
      <c r="F1931" s="43" t="n">
        <f aca="false">NORMSINV(Inputs!$B$9)*STDEV(Prices_MTM!I1914:I2163)</f>
        <v>245710.063177813</v>
      </c>
      <c r="G1931" s="52" t="n">
        <f aca="false">IF(-B1931&gt;C1931,1,0)</f>
        <v>0</v>
      </c>
      <c r="H1931" s="52" t="n">
        <f aca="false">IF(-B1931&gt;D1931,1,0)</f>
        <v>0</v>
      </c>
      <c r="I1931" s="52" t="n">
        <f aca="false">IF(-B1931&gt;E1931,1,0)</f>
        <v>0</v>
      </c>
      <c r="J1931" s="52" t="n">
        <f aca="false">IF(-B1931&gt;F1931,1,0)</f>
        <v>0</v>
      </c>
    </row>
    <row r="1932" customFormat="false" ht="15" hidden="false" customHeight="false" outlineLevel="0" collapsed="false">
      <c r="A1932" s="51" t="n">
        <f aca="false">Prices_MTM!A2165</f>
        <v>40514</v>
      </c>
      <c r="B1932" s="43" t="n">
        <f aca="false">Prices_MTM!I2165</f>
        <v>82500.0000000003</v>
      </c>
      <c r="C1932" s="43" t="n">
        <f aca="false">-PERCENTILE(Prices_MTM!I1915:I2164,1-Inputs!$B$8)</f>
        <v>161150</v>
      </c>
      <c r="D1932" s="43" t="n">
        <f aca="false">NORMSINV(Inputs!$B$8)*STDEV(Prices_MTM!I1915:I2164)</f>
        <v>174176.169763202</v>
      </c>
      <c r="E1932" s="43" t="n">
        <f aca="false">-PERCENTILE(Prices_MTM!I1915:I2164,1-Inputs!$B$9)</f>
        <v>236260</v>
      </c>
      <c r="F1932" s="43" t="n">
        <f aca="false">NORMSINV(Inputs!$B$9)*STDEV(Prices_MTM!I1915:I2164)</f>
        <v>246340.680774239</v>
      </c>
      <c r="G1932" s="52" t="n">
        <f aca="false">IF(-B1932&gt;C1932,1,0)</f>
        <v>0</v>
      </c>
      <c r="H1932" s="52" t="n">
        <f aca="false">IF(-B1932&gt;D1932,1,0)</f>
        <v>0</v>
      </c>
      <c r="I1932" s="52" t="n">
        <f aca="false">IF(-B1932&gt;E1932,1,0)</f>
        <v>0</v>
      </c>
      <c r="J1932" s="52" t="n">
        <f aca="false">IF(-B1932&gt;F1932,1,0)</f>
        <v>0</v>
      </c>
    </row>
    <row r="1933" customFormat="false" ht="15" hidden="false" customHeight="false" outlineLevel="0" collapsed="false">
      <c r="A1933" s="51" t="n">
        <f aca="false">Prices_MTM!A2166</f>
        <v>40515</v>
      </c>
      <c r="B1933" s="43" t="n">
        <f aca="false">Prices_MTM!I2166</f>
        <v>56000.0000000002</v>
      </c>
      <c r="C1933" s="43" t="n">
        <f aca="false">-PERCENTILE(Prices_MTM!I1916:I2165,1-Inputs!$B$8)</f>
        <v>161150</v>
      </c>
      <c r="D1933" s="43" t="n">
        <f aca="false">NORMSINV(Inputs!$B$8)*STDEV(Prices_MTM!I1916:I2165)</f>
        <v>174049.899583724</v>
      </c>
      <c r="E1933" s="43" t="n">
        <f aca="false">-PERCENTILE(Prices_MTM!I1916:I2165,1-Inputs!$B$9)</f>
        <v>236260</v>
      </c>
      <c r="F1933" s="43" t="n">
        <f aca="false">NORMSINV(Inputs!$B$9)*STDEV(Prices_MTM!I1916:I2165)</f>
        <v>246162.094449736</v>
      </c>
      <c r="G1933" s="52" t="n">
        <f aca="false">IF(-B1933&gt;C1933,1,0)</f>
        <v>0</v>
      </c>
      <c r="H1933" s="52" t="n">
        <f aca="false">IF(-B1933&gt;D1933,1,0)</f>
        <v>0</v>
      </c>
      <c r="I1933" s="52" t="n">
        <f aca="false">IF(-B1933&gt;E1933,1,0)</f>
        <v>0</v>
      </c>
      <c r="J1933" s="52" t="n">
        <f aca="false">IF(-B1933&gt;F1933,1,0)</f>
        <v>0</v>
      </c>
    </row>
    <row r="1934" customFormat="false" ht="15" hidden="false" customHeight="false" outlineLevel="0" collapsed="false">
      <c r="A1934" s="51" t="n">
        <f aca="false">Prices_MTM!A2167</f>
        <v>40518</v>
      </c>
      <c r="B1934" s="43" t="n">
        <f aca="false">Prices_MTM!I2167</f>
        <v>-15000.0000000006</v>
      </c>
      <c r="C1934" s="43" t="n">
        <f aca="false">-PERCENTILE(Prices_MTM!I1917:I2166,1-Inputs!$B$8)</f>
        <v>161150</v>
      </c>
      <c r="D1934" s="43" t="n">
        <f aca="false">NORMSINV(Inputs!$B$8)*STDEV(Prices_MTM!I1917:I2166)</f>
        <v>173952.792769023</v>
      </c>
      <c r="E1934" s="43" t="n">
        <f aca="false">-PERCENTILE(Prices_MTM!I1917:I2166,1-Inputs!$B$9)</f>
        <v>236260</v>
      </c>
      <c r="F1934" s="43" t="n">
        <f aca="false">NORMSINV(Inputs!$B$9)*STDEV(Prices_MTM!I1917:I2166)</f>
        <v>246024.754428574</v>
      </c>
      <c r="G1934" s="52" t="n">
        <f aca="false">IF(-B1934&gt;C1934,1,0)</f>
        <v>0</v>
      </c>
      <c r="H1934" s="52" t="n">
        <f aca="false">IF(-B1934&gt;D1934,1,0)</f>
        <v>0</v>
      </c>
      <c r="I1934" s="52" t="n">
        <f aca="false">IF(-B1934&gt;E1934,1,0)</f>
        <v>0</v>
      </c>
      <c r="J1934" s="52" t="n">
        <f aca="false">IF(-B1934&gt;F1934,1,0)</f>
        <v>0</v>
      </c>
    </row>
    <row r="1935" customFormat="false" ht="15" hidden="false" customHeight="false" outlineLevel="0" collapsed="false">
      <c r="A1935" s="51" t="n">
        <f aca="false">Prices_MTM!A2168</f>
        <v>40519</v>
      </c>
      <c r="B1935" s="43" t="n">
        <f aca="false">Prices_MTM!I2168</f>
        <v>-40500.0000000001</v>
      </c>
      <c r="C1935" s="43" t="n">
        <f aca="false">-PERCENTILE(Prices_MTM!I1918:I2167,1-Inputs!$B$8)</f>
        <v>161150</v>
      </c>
      <c r="D1935" s="43" t="n">
        <f aca="false">NORMSINV(Inputs!$B$8)*STDEV(Prices_MTM!I1918:I2167)</f>
        <v>173806.549294243</v>
      </c>
      <c r="E1935" s="43" t="n">
        <f aca="false">-PERCENTILE(Prices_MTM!I1918:I2167,1-Inputs!$B$9)</f>
        <v>236260</v>
      </c>
      <c r="F1935" s="43" t="n">
        <f aca="false">NORMSINV(Inputs!$B$9)*STDEV(Prices_MTM!I1918:I2167)</f>
        <v>245817.919491365</v>
      </c>
      <c r="G1935" s="52" t="n">
        <f aca="false">IF(-B1935&gt;C1935,1,0)</f>
        <v>0</v>
      </c>
      <c r="H1935" s="52" t="n">
        <f aca="false">IF(-B1935&gt;D1935,1,0)</f>
        <v>0</v>
      </c>
      <c r="I1935" s="52" t="n">
        <f aca="false">IF(-B1935&gt;E1935,1,0)</f>
        <v>0</v>
      </c>
      <c r="J1935" s="52" t="n">
        <f aca="false">IF(-B1935&gt;F1935,1,0)</f>
        <v>0</v>
      </c>
    </row>
    <row r="1936" customFormat="false" ht="15" hidden="false" customHeight="false" outlineLevel="0" collapsed="false">
      <c r="A1936" s="51" t="n">
        <f aca="false">Prices_MTM!A2169</f>
        <v>40520</v>
      </c>
      <c r="B1936" s="43" t="n">
        <f aca="false">Prices_MTM!I2169</f>
        <v>13000.0000000003</v>
      </c>
      <c r="C1936" s="43" t="n">
        <f aca="false">-PERCENTILE(Prices_MTM!I1919:I2168,1-Inputs!$B$8)</f>
        <v>161150</v>
      </c>
      <c r="D1936" s="43" t="n">
        <f aca="false">NORMSINV(Inputs!$B$8)*STDEV(Prices_MTM!I1919:I2168)</f>
        <v>173333.524084734</v>
      </c>
      <c r="E1936" s="43" t="n">
        <f aca="false">-PERCENTILE(Prices_MTM!I1919:I2168,1-Inputs!$B$9)</f>
        <v>236260</v>
      </c>
      <c r="F1936" s="43" t="n">
        <f aca="false">NORMSINV(Inputs!$B$9)*STDEV(Prices_MTM!I1919:I2168)</f>
        <v>245148.910910615</v>
      </c>
      <c r="G1936" s="52" t="n">
        <f aca="false">IF(-B1936&gt;C1936,1,0)</f>
        <v>0</v>
      </c>
      <c r="H1936" s="52" t="n">
        <f aca="false">IF(-B1936&gt;D1936,1,0)</f>
        <v>0</v>
      </c>
      <c r="I1936" s="52" t="n">
        <f aca="false">IF(-B1936&gt;E1936,1,0)</f>
        <v>0</v>
      </c>
      <c r="J1936" s="52" t="n">
        <f aca="false">IF(-B1936&gt;F1936,1,0)</f>
        <v>0</v>
      </c>
    </row>
    <row r="1937" customFormat="false" ht="15" hidden="false" customHeight="false" outlineLevel="0" collapsed="false">
      <c r="A1937" s="51" t="n">
        <f aca="false">Prices_MTM!A2170</f>
        <v>40521</v>
      </c>
      <c r="B1937" s="43" t="n">
        <f aca="false">Prices_MTM!I2170</f>
        <v>-4500.00000000088</v>
      </c>
      <c r="C1937" s="43" t="n">
        <f aca="false">-PERCENTILE(Prices_MTM!I1920:I2169,1-Inputs!$B$8)</f>
        <v>161150</v>
      </c>
      <c r="D1937" s="43" t="n">
        <f aca="false">NORMSINV(Inputs!$B$8)*STDEV(Prices_MTM!I1920:I2169)</f>
        <v>172888.593716239</v>
      </c>
      <c r="E1937" s="43" t="n">
        <f aca="false">-PERCENTILE(Prices_MTM!I1920:I2169,1-Inputs!$B$9)</f>
        <v>236260</v>
      </c>
      <c r="F1937" s="43" t="n">
        <f aca="false">NORMSINV(Inputs!$B$9)*STDEV(Prices_MTM!I1920:I2169)</f>
        <v>244519.637399656</v>
      </c>
      <c r="G1937" s="52" t="n">
        <f aca="false">IF(-B1937&gt;C1937,1,0)</f>
        <v>0</v>
      </c>
      <c r="H1937" s="52" t="n">
        <f aca="false">IF(-B1937&gt;D1937,1,0)</f>
        <v>0</v>
      </c>
      <c r="I1937" s="52" t="n">
        <f aca="false">IF(-B1937&gt;E1937,1,0)</f>
        <v>0</v>
      </c>
      <c r="J1937" s="52" t="n">
        <f aca="false">IF(-B1937&gt;F1937,1,0)</f>
        <v>0</v>
      </c>
    </row>
    <row r="1938" customFormat="false" ht="15" hidden="false" customHeight="false" outlineLevel="0" collapsed="false">
      <c r="A1938" s="51" t="n">
        <f aca="false">Prices_MTM!A2171</f>
        <v>40522</v>
      </c>
      <c r="B1938" s="43" t="n">
        <f aca="false">Prices_MTM!I2171</f>
        <v>-34499.9999999992</v>
      </c>
      <c r="C1938" s="43" t="n">
        <f aca="false">-PERCENTILE(Prices_MTM!I1921:I2170,1-Inputs!$B$8)</f>
        <v>161150</v>
      </c>
      <c r="D1938" s="43" t="n">
        <f aca="false">NORMSINV(Inputs!$B$8)*STDEV(Prices_MTM!I1921:I2170)</f>
        <v>172863.417232575</v>
      </c>
      <c r="E1938" s="43" t="n">
        <f aca="false">-PERCENTILE(Prices_MTM!I1921:I2170,1-Inputs!$B$9)</f>
        <v>236260</v>
      </c>
      <c r="F1938" s="43" t="n">
        <f aca="false">NORMSINV(Inputs!$B$9)*STDEV(Prices_MTM!I1921:I2170)</f>
        <v>244484.029818356</v>
      </c>
      <c r="G1938" s="52" t="n">
        <f aca="false">IF(-B1938&gt;C1938,1,0)</f>
        <v>0</v>
      </c>
      <c r="H1938" s="52" t="n">
        <f aca="false">IF(-B1938&gt;D1938,1,0)</f>
        <v>0</v>
      </c>
      <c r="I1938" s="52" t="n">
        <f aca="false">IF(-B1938&gt;E1938,1,0)</f>
        <v>0</v>
      </c>
      <c r="J1938" s="52" t="n">
        <f aca="false">IF(-B1938&gt;F1938,1,0)</f>
        <v>0</v>
      </c>
    </row>
    <row r="1939" customFormat="false" ht="15" hidden="false" customHeight="false" outlineLevel="0" collapsed="false">
      <c r="A1939" s="51" t="n">
        <f aca="false">Prices_MTM!A2172</f>
        <v>40525</v>
      </c>
      <c r="B1939" s="43" t="n">
        <f aca="false">Prices_MTM!I2172</f>
        <v>38000.0000000003</v>
      </c>
      <c r="C1939" s="43" t="n">
        <f aca="false">-PERCENTILE(Prices_MTM!I1922:I2171,1-Inputs!$B$8)</f>
        <v>161150</v>
      </c>
      <c r="D1939" s="43" t="n">
        <f aca="false">NORMSINV(Inputs!$B$8)*STDEV(Prices_MTM!I1922:I2171)</f>
        <v>172609.686695457</v>
      </c>
      <c r="E1939" s="43" t="n">
        <f aca="false">-PERCENTILE(Prices_MTM!I1922:I2171,1-Inputs!$B$9)</f>
        <v>236260</v>
      </c>
      <c r="F1939" s="43" t="n">
        <f aca="false">NORMSINV(Inputs!$B$9)*STDEV(Prices_MTM!I1922:I2171)</f>
        <v>244125.173877663</v>
      </c>
      <c r="G1939" s="52" t="n">
        <f aca="false">IF(-B1939&gt;C1939,1,0)</f>
        <v>0</v>
      </c>
      <c r="H1939" s="52" t="n">
        <f aca="false">IF(-B1939&gt;D1939,1,0)</f>
        <v>0</v>
      </c>
      <c r="I1939" s="52" t="n">
        <f aca="false">IF(-B1939&gt;E1939,1,0)</f>
        <v>0</v>
      </c>
      <c r="J1939" s="52" t="n">
        <f aca="false">IF(-B1939&gt;F1939,1,0)</f>
        <v>0</v>
      </c>
    </row>
    <row r="1940" customFormat="false" ht="15" hidden="false" customHeight="false" outlineLevel="0" collapsed="false">
      <c r="A1940" s="51" t="n">
        <f aca="false">Prices_MTM!A2173</f>
        <v>40526</v>
      </c>
      <c r="B1940" s="43" t="n">
        <f aca="false">Prices_MTM!I2173</f>
        <v>-40500.0000000001</v>
      </c>
      <c r="C1940" s="43" t="n">
        <f aca="false">-PERCENTILE(Prices_MTM!I1923:I2172,1-Inputs!$B$8)</f>
        <v>161150</v>
      </c>
      <c r="D1940" s="43" t="n">
        <f aca="false">NORMSINV(Inputs!$B$8)*STDEV(Prices_MTM!I1923:I2172)</f>
        <v>172309.829489365</v>
      </c>
      <c r="E1940" s="43" t="n">
        <f aca="false">-PERCENTILE(Prices_MTM!I1923:I2172,1-Inputs!$B$9)</f>
        <v>236260</v>
      </c>
      <c r="F1940" s="43" t="n">
        <f aca="false">NORMSINV(Inputs!$B$9)*STDEV(Prices_MTM!I1923:I2172)</f>
        <v>243701.080108784</v>
      </c>
      <c r="G1940" s="52" t="n">
        <f aca="false">IF(-B1940&gt;C1940,1,0)</f>
        <v>0</v>
      </c>
      <c r="H1940" s="52" t="n">
        <f aca="false">IF(-B1940&gt;D1940,1,0)</f>
        <v>0</v>
      </c>
      <c r="I1940" s="52" t="n">
        <f aca="false">IF(-B1940&gt;E1940,1,0)</f>
        <v>0</v>
      </c>
      <c r="J1940" s="52" t="n">
        <f aca="false">IF(-B1940&gt;F1940,1,0)</f>
        <v>0</v>
      </c>
    </row>
    <row r="1941" customFormat="false" ht="15" hidden="false" customHeight="false" outlineLevel="0" collapsed="false">
      <c r="A1941" s="51" t="n">
        <f aca="false">Prices_MTM!A2174</f>
        <v>40527</v>
      </c>
      <c r="B1941" s="43" t="n">
        <f aca="false">Prices_MTM!I2174</f>
        <v>-2000.00000000031</v>
      </c>
      <c r="C1941" s="43" t="n">
        <f aca="false">-PERCENTILE(Prices_MTM!I1924:I2173,1-Inputs!$B$8)</f>
        <v>161150</v>
      </c>
      <c r="D1941" s="43" t="n">
        <f aca="false">NORMSINV(Inputs!$B$8)*STDEV(Prices_MTM!I1924:I2173)</f>
        <v>172064.32365375</v>
      </c>
      <c r="E1941" s="43" t="n">
        <f aca="false">-PERCENTILE(Prices_MTM!I1924:I2173,1-Inputs!$B$9)</f>
        <v>236260</v>
      </c>
      <c r="F1941" s="43" t="n">
        <f aca="false">NORMSINV(Inputs!$B$9)*STDEV(Prices_MTM!I1924:I2173)</f>
        <v>243353.856520381</v>
      </c>
      <c r="G1941" s="52" t="n">
        <f aca="false">IF(-B1941&gt;C1941,1,0)</f>
        <v>0</v>
      </c>
      <c r="H1941" s="52" t="n">
        <f aca="false">IF(-B1941&gt;D1941,1,0)</f>
        <v>0</v>
      </c>
      <c r="I1941" s="52" t="n">
        <f aca="false">IF(-B1941&gt;E1941,1,0)</f>
        <v>0</v>
      </c>
      <c r="J1941" s="52" t="n">
        <f aca="false">IF(-B1941&gt;F1941,1,0)</f>
        <v>0</v>
      </c>
    </row>
    <row r="1942" customFormat="false" ht="15" hidden="false" customHeight="false" outlineLevel="0" collapsed="false">
      <c r="A1942" s="51" t="n">
        <f aca="false">Prices_MTM!A2175</f>
        <v>40528</v>
      </c>
      <c r="B1942" s="43" t="n">
        <f aca="false">Prices_MTM!I2175</f>
        <v>-83000.0000000006</v>
      </c>
      <c r="C1942" s="43" t="n">
        <f aca="false">-PERCENTILE(Prices_MTM!I1925:I2174,1-Inputs!$B$8)</f>
        <v>161150</v>
      </c>
      <c r="D1942" s="43" t="n">
        <f aca="false">NORMSINV(Inputs!$B$8)*STDEV(Prices_MTM!I1925:I2174)</f>
        <v>171783.517317461</v>
      </c>
      <c r="E1942" s="43" t="n">
        <f aca="false">-PERCENTILE(Prices_MTM!I1925:I2174,1-Inputs!$B$9)</f>
        <v>236260</v>
      </c>
      <c r="F1942" s="43" t="n">
        <f aca="false">NORMSINV(Inputs!$B$9)*STDEV(Prices_MTM!I1925:I2174)</f>
        <v>242956.70676022</v>
      </c>
      <c r="G1942" s="52" t="n">
        <f aca="false">IF(-B1942&gt;C1942,1,0)</f>
        <v>0</v>
      </c>
      <c r="H1942" s="52" t="n">
        <f aca="false">IF(-B1942&gt;D1942,1,0)</f>
        <v>0</v>
      </c>
      <c r="I1942" s="52" t="n">
        <f aca="false">IF(-B1942&gt;E1942,1,0)</f>
        <v>0</v>
      </c>
      <c r="J1942" s="52" t="n">
        <f aca="false">IF(-B1942&gt;F1942,1,0)</f>
        <v>0</v>
      </c>
    </row>
    <row r="1943" customFormat="false" ht="15" hidden="false" customHeight="false" outlineLevel="0" collapsed="false">
      <c r="A1943" s="51" t="n">
        <f aca="false">Prices_MTM!A2176</f>
        <v>40529</v>
      </c>
      <c r="B1943" s="43" t="n">
        <f aca="false">Prices_MTM!I2176</f>
        <v>30000.0000000004</v>
      </c>
      <c r="C1943" s="43" t="n">
        <f aca="false">-PERCENTILE(Prices_MTM!I1926:I2175,1-Inputs!$B$8)</f>
        <v>161150</v>
      </c>
      <c r="D1943" s="43" t="n">
        <f aca="false">NORMSINV(Inputs!$B$8)*STDEV(Prices_MTM!I1926:I2175)</f>
        <v>171961.405695023</v>
      </c>
      <c r="E1943" s="43" t="n">
        <f aca="false">-PERCENTILE(Prices_MTM!I1926:I2175,1-Inputs!$B$9)</f>
        <v>236260</v>
      </c>
      <c r="F1943" s="43" t="n">
        <f aca="false">NORMSINV(Inputs!$B$9)*STDEV(Prices_MTM!I1926:I2175)</f>
        <v>243208.297687327</v>
      </c>
      <c r="G1943" s="52" t="n">
        <f aca="false">IF(-B1943&gt;C1943,1,0)</f>
        <v>0</v>
      </c>
      <c r="H1943" s="52" t="n">
        <f aca="false">IF(-B1943&gt;D1943,1,0)</f>
        <v>0</v>
      </c>
      <c r="I1943" s="52" t="n">
        <f aca="false">IF(-B1943&gt;E1943,1,0)</f>
        <v>0</v>
      </c>
      <c r="J1943" s="52" t="n">
        <f aca="false">IF(-B1943&gt;F1943,1,0)</f>
        <v>0</v>
      </c>
    </row>
    <row r="1944" customFormat="false" ht="15" hidden="false" customHeight="false" outlineLevel="0" collapsed="false">
      <c r="A1944" s="51" t="n">
        <f aca="false">Prices_MTM!A2177</f>
        <v>40532</v>
      </c>
      <c r="B1944" s="43" t="n">
        <f aca="false">Prices_MTM!I2177</f>
        <v>56000.0000000009</v>
      </c>
      <c r="C1944" s="43" t="n">
        <f aca="false">-PERCENTILE(Prices_MTM!I1927:I2176,1-Inputs!$B$8)</f>
        <v>161150</v>
      </c>
      <c r="D1944" s="43" t="n">
        <f aca="false">NORMSINV(Inputs!$B$8)*STDEV(Prices_MTM!I1927:I2176)</f>
        <v>171639.318205979</v>
      </c>
      <c r="E1944" s="43" t="n">
        <f aca="false">-PERCENTILE(Prices_MTM!I1927:I2176,1-Inputs!$B$9)</f>
        <v>236260</v>
      </c>
      <c r="F1944" s="43" t="n">
        <f aca="false">NORMSINV(Inputs!$B$9)*STDEV(Prices_MTM!I1927:I2176)</f>
        <v>242752.763205038</v>
      </c>
      <c r="G1944" s="52" t="n">
        <f aca="false">IF(-B1944&gt;C1944,1,0)</f>
        <v>0</v>
      </c>
      <c r="H1944" s="52" t="n">
        <f aca="false">IF(-B1944&gt;D1944,1,0)</f>
        <v>0</v>
      </c>
      <c r="I1944" s="52" t="n">
        <f aca="false">IF(-B1944&gt;E1944,1,0)</f>
        <v>0</v>
      </c>
      <c r="J1944" s="52" t="n">
        <f aca="false">IF(-B1944&gt;F1944,1,0)</f>
        <v>0</v>
      </c>
    </row>
    <row r="1945" customFormat="false" ht="15" hidden="false" customHeight="false" outlineLevel="0" collapsed="false">
      <c r="A1945" s="51" t="n">
        <f aca="false">Prices_MTM!A2178</f>
        <v>40533</v>
      </c>
      <c r="B1945" s="43" t="n">
        <f aca="false">Prices_MTM!I2178</f>
        <v>-28000.0000000008</v>
      </c>
      <c r="C1945" s="43" t="n">
        <f aca="false">-PERCENTILE(Prices_MTM!I1928:I2177,1-Inputs!$B$8)</f>
        <v>161150</v>
      </c>
      <c r="D1945" s="43" t="n">
        <f aca="false">NORMSINV(Inputs!$B$8)*STDEV(Prices_MTM!I1928:I2177)</f>
        <v>171197.554495367</v>
      </c>
      <c r="E1945" s="43" t="n">
        <f aca="false">-PERCENTILE(Prices_MTM!I1928:I2177,1-Inputs!$B$9)</f>
        <v>236260</v>
      </c>
      <c r="F1945" s="43" t="n">
        <f aca="false">NORMSINV(Inputs!$B$9)*STDEV(Prices_MTM!I1928:I2177)</f>
        <v>242127.968358754</v>
      </c>
      <c r="G1945" s="52" t="n">
        <f aca="false">IF(-B1945&gt;C1945,1,0)</f>
        <v>0</v>
      </c>
      <c r="H1945" s="52" t="n">
        <f aca="false">IF(-B1945&gt;D1945,1,0)</f>
        <v>0</v>
      </c>
      <c r="I1945" s="52" t="n">
        <f aca="false">IF(-B1945&gt;E1945,1,0)</f>
        <v>0</v>
      </c>
      <c r="J1945" s="52" t="n">
        <f aca="false">IF(-B1945&gt;F1945,1,0)</f>
        <v>0</v>
      </c>
    </row>
    <row r="1946" customFormat="false" ht="15" hidden="false" customHeight="false" outlineLevel="0" collapsed="false">
      <c r="A1946" s="51" t="n">
        <f aca="false">Prices_MTM!A2179</f>
        <v>40534</v>
      </c>
      <c r="B1946" s="43" t="n">
        <f aca="false">Prices_MTM!I2179</f>
        <v>31000.0000000002</v>
      </c>
      <c r="C1946" s="43" t="n">
        <f aca="false">-PERCENTILE(Prices_MTM!I1929:I2178,1-Inputs!$B$8)</f>
        <v>161150</v>
      </c>
      <c r="D1946" s="43" t="n">
        <f aca="false">NORMSINV(Inputs!$B$8)*STDEV(Prices_MTM!I1929:I2178)</f>
        <v>170587.493821673</v>
      </c>
      <c r="E1946" s="43" t="n">
        <f aca="false">-PERCENTILE(Prices_MTM!I1929:I2178,1-Inputs!$B$9)</f>
        <v>236260</v>
      </c>
      <c r="F1946" s="43" t="n">
        <f aca="false">NORMSINV(Inputs!$B$9)*STDEV(Prices_MTM!I1929:I2178)</f>
        <v>241265.147905901</v>
      </c>
      <c r="G1946" s="52" t="n">
        <f aca="false">IF(-B1946&gt;C1946,1,0)</f>
        <v>0</v>
      </c>
      <c r="H1946" s="52" t="n">
        <f aca="false">IF(-B1946&gt;D1946,1,0)</f>
        <v>0</v>
      </c>
      <c r="I1946" s="52" t="n">
        <f aca="false">IF(-B1946&gt;E1946,1,0)</f>
        <v>0</v>
      </c>
      <c r="J1946" s="52" t="n">
        <f aca="false">IF(-B1946&gt;F1946,1,0)</f>
        <v>0</v>
      </c>
    </row>
    <row r="1947" customFormat="false" ht="15" hidden="false" customHeight="false" outlineLevel="0" collapsed="false">
      <c r="A1947" s="51" t="n">
        <f aca="false">Prices_MTM!A2180</f>
        <v>40535</v>
      </c>
      <c r="B1947" s="43" t="n">
        <f aca="false">Prices_MTM!I2180</f>
        <v>97000.0000000006</v>
      </c>
      <c r="C1947" s="43" t="n">
        <f aca="false">-PERCENTILE(Prices_MTM!I1930:I2179,1-Inputs!$B$8)</f>
        <v>161150</v>
      </c>
      <c r="D1947" s="43" t="n">
        <f aca="false">NORMSINV(Inputs!$B$8)*STDEV(Prices_MTM!I1930:I2179)</f>
        <v>170608.521557539</v>
      </c>
      <c r="E1947" s="43" t="n">
        <f aca="false">-PERCENTILE(Prices_MTM!I1930:I2179,1-Inputs!$B$9)</f>
        <v>236260</v>
      </c>
      <c r="F1947" s="43" t="n">
        <f aca="false">NORMSINV(Inputs!$B$9)*STDEV(Prices_MTM!I1930:I2179)</f>
        <v>241294.887834017</v>
      </c>
      <c r="G1947" s="52" t="n">
        <f aca="false">IF(-B1947&gt;C1947,1,0)</f>
        <v>0</v>
      </c>
      <c r="H1947" s="52" t="n">
        <f aca="false">IF(-B1947&gt;D1947,1,0)</f>
        <v>0</v>
      </c>
      <c r="I1947" s="52" t="n">
        <f aca="false">IF(-B1947&gt;E1947,1,0)</f>
        <v>0</v>
      </c>
      <c r="J1947" s="52" t="n">
        <f aca="false">IF(-B1947&gt;F1947,1,0)</f>
        <v>0</v>
      </c>
    </row>
    <row r="1948" customFormat="false" ht="15" hidden="false" customHeight="false" outlineLevel="0" collapsed="false">
      <c r="A1948" s="51" t="n">
        <f aca="false">Prices_MTM!A2181</f>
        <v>40539</v>
      </c>
      <c r="B1948" s="43" t="n">
        <f aca="false">Prices_MTM!I2181</f>
        <v>42499.999999999</v>
      </c>
      <c r="C1948" s="43" t="n">
        <f aca="false">-PERCENTILE(Prices_MTM!I1931:I2180,1-Inputs!$B$8)</f>
        <v>161150</v>
      </c>
      <c r="D1948" s="43" t="n">
        <f aca="false">NORMSINV(Inputs!$B$8)*STDEV(Prices_MTM!I1931:I2180)</f>
        <v>170510.086364415</v>
      </c>
      <c r="E1948" s="43" t="n">
        <f aca="false">-PERCENTILE(Prices_MTM!I1931:I2180,1-Inputs!$B$9)</f>
        <v>236260</v>
      </c>
      <c r="F1948" s="43" t="n">
        <f aca="false">NORMSINV(Inputs!$B$9)*STDEV(Prices_MTM!I1931:I2180)</f>
        <v>241155.669061901</v>
      </c>
      <c r="G1948" s="52" t="n">
        <f aca="false">IF(-B1948&gt;C1948,1,0)</f>
        <v>0</v>
      </c>
      <c r="H1948" s="52" t="n">
        <f aca="false">IF(-B1948&gt;D1948,1,0)</f>
        <v>0</v>
      </c>
      <c r="I1948" s="52" t="n">
        <f aca="false">IF(-B1948&gt;E1948,1,0)</f>
        <v>0</v>
      </c>
      <c r="J1948" s="52" t="n">
        <f aca="false">IF(-B1948&gt;F1948,1,0)</f>
        <v>0</v>
      </c>
    </row>
    <row r="1949" customFormat="false" ht="15" hidden="false" customHeight="false" outlineLevel="0" collapsed="false">
      <c r="A1949" s="51" t="n">
        <f aca="false">Prices_MTM!A2182</f>
        <v>40540</v>
      </c>
      <c r="B1949" s="43" t="n">
        <f aca="false">Prices_MTM!I2182</f>
        <v>27000.000000001</v>
      </c>
      <c r="C1949" s="43" t="n">
        <f aca="false">-PERCENTILE(Prices_MTM!I1932:I2181,1-Inputs!$B$8)</f>
        <v>161150</v>
      </c>
      <c r="D1949" s="43" t="n">
        <f aca="false">NORMSINV(Inputs!$B$8)*STDEV(Prices_MTM!I1932:I2181)</f>
        <v>170555.967711384</v>
      </c>
      <c r="E1949" s="43" t="n">
        <f aca="false">-PERCENTILE(Prices_MTM!I1932:I2181,1-Inputs!$B$9)</f>
        <v>236260</v>
      </c>
      <c r="F1949" s="43" t="n">
        <f aca="false">NORMSINV(Inputs!$B$9)*STDEV(Prices_MTM!I1932:I2181)</f>
        <v>241220.559926492</v>
      </c>
      <c r="G1949" s="52" t="n">
        <f aca="false">IF(-B1949&gt;C1949,1,0)</f>
        <v>0</v>
      </c>
      <c r="H1949" s="52" t="n">
        <f aca="false">IF(-B1949&gt;D1949,1,0)</f>
        <v>0</v>
      </c>
      <c r="I1949" s="52" t="n">
        <f aca="false">IF(-B1949&gt;E1949,1,0)</f>
        <v>0</v>
      </c>
      <c r="J1949" s="52" t="n">
        <f aca="false">IF(-B1949&gt;F1949,1,0)</f>
        <v>0</v>
      </c>
    </row>
    <row r="1950" customFormat="false" ht="15" hidden="false" customHeight="false" outlineLevel="0" collapsed="false">
      <c r="A1950" s="51" t="n">
        <f aca="false">Prices_MTM!A2183</f>
        <v>40541</v>
      </c>
      <c r="B1950" s="43" t="n">
        <f aca="false">Prices_MTM!I2183</f>
        <v>-35000.0000000009</v>
      </c>
      <c r="C1950" s="43" t="n">
        <f aca="false">-PERCENTILE(Prices_MTM!I1933:I2182,1-Inputs!$B$8)</f>
        <v>161150</v>
      </c>
      <c r="D1950" s="43" t="n">
        <f aca="false">NORMSINV(Inputs!$B$8)*STDEV(Prices_MTM!I1933:I2182)</f>
        <v>170576.346892221</v>
      </c>
      <c r="E1950" s="43" t="n">
        <f aca="false">-PERCENTILE(Prices_MTM!I1933:I2182,1-Inputs!$B$9)</f>
        <v>236260</v>
      </c>
      <c r="F1950" s="43" t="n">
        <f aca="false">NORMSINV(Inputs!$B$9)*STDEV(Prices_MTM!I1933:I2182)</f>
        <v>241249.382590855</v>
      </c>
      <c r="G1950" s="52" t="n">
        <f aca="false">IF(-B1950&gt;C1950,1,0)</f>
        <v>0</v>
      </c>
      <c r="H1950" s="52" t="n">
        <f aca="false">IF(-B1950&gt;D1950,1,0)</f>
        <v>0</v>
      </c>
      <c r="I1950" s="52" t="n">
        <f aca="false">IF(-B1950&gt;E1950,1,0)</f>
        <v>0</v>
      </c>
      <c r="J1950" s="52" t="n">
        <f aca="false">IF(-B1950&gt;F1950,1,0)</f>
        <v>0</v>
      </c>
    </row>
    <row r="1951" customFormat="false" ht="15" hidden="false" customHeight="false" outlineLevel="0" collapsed="false">
      <c r="A1951" s="51" t="n">
        <f aca="false">Prices_MTM!A2184</f>
        <v>40542</v>
      </c>
      <c r="B1951" s="43" t="n">
        <f aca="false">Prices_MTM!I2184</f>
        <v>-77000.0000000003</v>
      </c>
      <c r="C1951" s="43" t="n">
        <f aca="false">-PERCENTILE(Prices_MTM!I1934:I2183,1-Inputs!$B$8)</f>
        <v>161150</v>
      </c>
      <c r="D1951" s="43" t="n">
        <f aca="false">NORMSINV(Inputs!$B$8)*STDEV(Prices_MTM!I1934:I2183)</f>
        <v>170614.380105232</v>
      </c>
      <c r="E1951" s="43" t="n">
        <f aca="false">-PERCENTILE(Prices_MTM!I1934:I2183,1-Inputs!$B$9)</f>
        <v>236260</v>
      </c>
      <c r="F1951" s="43" t="n">
        <f aca="false">NORMSINV(Inputs!$B$9)*STDEV(Prices_MTM!I1934:I2183)</f>
        <v>241303.173689821</v>
      </c>
      <c r="G1951" s="52" t="n">
        <f aca="false">IF(-B1951&gt;C1951,1,0)</f>
        <v>0</v>
      </c>
      <c r="H1951" s="52" t="n">
        <f aca="false">IF(-B1951&gt;D1951,1,0)</f>
        <v>0</v>
      </c>
      <c r="I1951" s="52" t="n">
        <f aca="false">IF(-B1951&gt;E1951,1,0)</f>
        <v>0</v>
      </c>
      <c r="J1951" s="52" t="n">
        <f aca="false">IF(-B1951&gt;F1951,1,0)</f>
        <v>0</v>
      </c>
    </row>
    <row r="1952" customFormat="false" ht="15" hidden="false" customHeight="false" outlineLevel="0" collapsed="false">
      <c r="A1952" s="51" t="n">
        <f aca="false">Prices_MTM!A2185</f>
        <v>40543</v>
      </c>
      <c r="B1952" s="43" t="n">
        <f aca="false">Prices_MTM!I2185</f>
        <v>116500</v>
      </c>
      <c r="C1952" s="43" t="n">
        <f aca="false">-PERCENTILE(Prices_MTM!I1935:I2184,1-Inputs!$B$8)</f>
        <v>161150</v>
      </c>
      <c r="D1952" s="43" t="n">
        <f aca="false">NORMSINV(Inputs!$B$8)*STDEV(Prices_MTM!I1935:I2184)</f>
        <v>170043.738968749</v>
      </c>
      <c r="E1952" s="43" t="n">
        <f aca="false">-PERCENTILE(Prices_MTM!I1935:I2184,1-Inputs!$B$9)</f>
        <v>236260</v>
      </c>
      <c r="F1952" s="43" t="n">
        <f aca="false">NORMSINV(Inputs!$B$9)*STDEV(Prices_MTM!I1935:I2184)</f>
        <v>240496.105040704</v>
      </c>
      <c r="G1952" s="52" t="n">
        <f aca="false">IF(-B1952&gt;C1952,1,0)</f>
        <v>0</v>
      </c>
      <c r="H1952" s="52" t="n">
        <f aca="false">IF(-B1952&gt;D1952,1,0)</f>
        <v>0</v>
      </c>
      <c r="I1952" s="52" t="n">
        <f aca="false">IF(-B1952&gt;E1952,1,0)</f>
        <v>0</v>
      </c>
      <c r="J1952" s="52" t="n">
        <f aca="false">IF(-B1952&gt;F1952,1,0)</f>
        <v>0</v>
      </c>
    </row>
    <row r="1953" customFormat="false" ht="15" hidden="false" customHeight="false" outlineLevel="0" collapsed="false">
      <c r="A1953" s="51" t="n">
        <f aca="false">Prices_MTM!A2186</f>
        <v>40546</v>
      </c>
      <c r="B1953" s="43" t="n">
        <f aca="false">Prices_MTM!I2186</f>
        <v>-108499.999999999</v>
      </c>
      <c r="C1953" s="43" t="n">
        <f aca="false">-PERCENTILE(Prices_MTM!I1936:I2185,1-Inputs!$B$8)</f>
        <v>161150</v>
      </c>
      <c r="D1953" s="43" t="n">
        <f aca="false">NORMSINV(Inputs!$B$8)*STDEV(Prices_MTM!I1936:I2185)</f>
        <v>170467.222432216</v>
      </c>
      <c r="E1953" s="43" t="n">
        <f aca="false">-PERCENTILE(Prices_MTM!I1936:I2185,1-Inputs!$B$9)</f>
        <v>236260</v>
      </c>
      <c r="F1953" s="43" t="n">
        <f aca="false">NORMSINV(Inputs!$B$9)*STDEV(Prices_MTM!I1936:I2185)</f>
        <v>241095.045784602</v>
      </c>
      <c r="G1953" s="52" t="n">
        <f aca="false">IF(-B1953&gt;C1953,1,0)</f>
        <v>0</v>
      </c>
      <c r="H1953" s="52" t="n">
        <f aca="false">IF(-B1953&gt;D1953,1,0)</f>
        <v>0</v>
      </c>
      <c r="I1953" s="52" t="n">
        <f aca="false">IF(-B1953&gt;E1953,1,0)</f>
        <v>0</v>
      </c>
      <c r="J1953" s="52" t="n">
        <f aca="false">IF(-B1953&gt;F1953,1,0)</f>
        <v>0</v>
      </c>
    </row>
    <row r="1954" customFormat="false" ht="15" hidden="false" customHeight="false" outlineLevel="0" collapsed="false">
      <c r="A1954" s="51" t="n">
        <f aca="false">Prices_MTM!A2187</f>
        <v>40547</v>
      </c>
      <c r="B1954" s="43" t="n">
        <f aca="false">Prices_MTM!I2187</f>
        <v>-105000</v>
      </c>
      <c r="C1954" s="43" t="n">
        <f aca="false">-PERCENTILE(Prices_MTM!I1937:I2186,1-Inputs!$B$8)</f>
        <v>161150</v>
      </c>
      <c r="D1954" s="43" t="n">
        <f aca="false">NORMSINV(Inputs!$B$8)*STDEV(Prices_MTM!I1937:I2186)</f>
        <v>170566.28270358</v>
      </c>
      <c r="E1954" s="43" t="n">
        <f aca="false">-PERCENTILE(Prices_MTM!I1937:I2186,1-Inputs!$B$9)</f>
        <v>236260</v>
      </c>
      <c r="F1954" s="43" t="n">
        <f aca="false">NORMSINV(Inputs!$B$9)*STDEV(Prices_MTM!I1937:I2186)</f>
        <v>241235.148616802</v>
      </c>
      <c r="G1954" s="52" t="n">
        <f aca="false">IF(-B1954&gt;C1954,1,0)</f>
        <v>0</v>
      </c>
      <c r="H1954" s="52" t="n">
        <f aca="false">IF(-B1954&gt;D1954,1,0)</f>
        <v>0</v>
      </c>
      <c r="I1954" s="52" t="n">
        <f aca="false">IF(-B1954&gt;E1954,1,0)</f>
        <v>0</v>
      </c>
      <c r="J1954" s="52" t="n">
        <f aca="false">IF(-B1954&gt;F1954,1,0)</f>
        <v>0</v>
      </c>
    </row>
    <row r="1955" customFormat="false" ht="15" hidden="false" customHeight="false" outlineLevel="0" collapsed="false">
      <c r="A1955" s="51" t="n">
        <f aca="false">Prices_MTM!A2188</f>
        <v>40548</v>
      </c>
      <c r="B1955" s="43" t="n">
        <f aca="false">Prices_MTM!I2188</f>
        <v>13499.9999999998</v>
      </c>
      <c r="C1955" s="43" t="n">
        <f aca="false">-PERCENTILE(Prices_MTM!I1938:I2187,1-Inputs!$B$8)</f>
        <v>161150</v>
      </c>
      <c r="D1955" s="43" t="n">
        <f aca="false">NORMSINV(Inputs!$B$8)*STDEV(Prices_MTM!I1938:I2187)</f>
        <v>170745.661524103</v>
      </c>
      <c r="E1955" s="43" t="n">
        <f aca="false">-PERCENTILE(Prices_MTM!I1938:I2187,1-Inputs!$B$9)</f>
        <v>236260</v>
      </c>
      <c r="F1955" s="43" t="n">
        <f aca="false">NORMSINV(Inputs!$B$9)*STDEV(Prices_MTM!I1938:I2187)</f>
        <v>241488.847505828</v>
      </c>
      <c r="G1955" s="52" t="n">
        <f aca="false">IF(-B1955&gt;C1955,1,0)</f>
        <v>0</v>
      </c>
      <c r="H1955" s="52" t="n">
        <f aca="false">IF(-B1955&gt;D1955,1,0)</f>
        <v>0</v>
      </c>
      <c r="I1955" s="52" t="n">
        <f aca="false">IF(-B1955&gt;E1955,1,0)</f>
        <v>0</v>
      </c>
      <c r="J1955" s="52" t="n">
        <f aca="false">IF(-B1955&gt;F1955,1,0)</f>
        <v>0</v>
      </c>
    </row>
    <row r="1956" customFormat="false" ht="15" hidden="false" customHeight="false" outlineLevel="0" collapsed="false">
      <c r="A1956" s="51" t="n">
        <f aca="false">Prices_MTM!A2189</f>
        <v>40549</v>
      </c>
      <c r="B1956" s="43" t="n">
        <f aca="false">Prices_MTM!I2189</f>
        <v>-187000</v>
      </c>
      <c r="C1956" s="43" t="n">
        <f aca="false">-PERCENTILE(Prices_MTM!I1939:I2188,1-Inputs!$B$8)</f>
        <v>161150</v>
      </c>
      <c r="D1956" s="43" t="n">
        <f aca="false">NORMSINV(Inputs!$B$8)*STDEV(Prices_MTM!I1939:I2188)</f>
        <v>170701.932892881</v>
      </c>
      <c r="E1956" s="43" t="n">
        <f aca="false">-PERCENTILE(Prices_MTM!I1939:I2188,1-Inputs!$B$9)</f>
        <v>236260</v>
      </c>
      <c r="F1956" s="43" t="n">
        <f aca="false">NORMSINV(Inputs!$B$9)*STDEV(Prices_MTM!I1939:I2188)</f>
        <v>241427.001268199</v>
      </c>
      <c r="G1956" s="52" t="n">
        <f aca="false">IF(-B1956&gt;C1956,1,0)</f>
        <v>1</v>
      </c>
      <c r="H1956" s="52" t="n">
        <f aca="false">IF(-B1956&gt;D1956,1,0)</f>
        <v>1</v>
      </c>
      <c r="I1956" s="52" t="n">
        <f aca="false">IF(-B1956&gt;E1956,1,0)</f>
        <v>0</v>
      </c>
      <c r="J1956" s="52" t="n">
        <f aca="false">IF(-B1956&gt;F1956,1,0)</f>
        <v>0</v>
      </c>
    </row>
    <row r="1957" customFormat="false" ht="15" hidden="false" customHeight="false" outlineLevel="0" collapsed="false">
      <c r="A1957" s="51" t="n">
        <f aca="false">Prices_MTM!A2190</f>
        <v>40550</v>
      </c>
      <c r="B1957" s="43" t="n">
        <f aca="false">Prices_MTM!I2190</f>
        <v>4999.99999999901</v>
      </c>
      <c r="C1957" s="43" t="n">
        <f aca="false">-PERCENTILE(Prices_MTM!I1940:I2189,1-Inputs!$B$8)</f>
        <v>164975</v>
      </c>
      <c r="D1957" s="43" t="n">
        <f aca="false">NORMSINV(Inputs!$B$8)*STDEV(Prices_MTM!I1940:I2189)</f>
        <v>171789.915002982</v>
      </c>
      <c r="E1957" s="43" t="n">
        <f aca="false">-PERCENTILE(Prices_MTM!I1940:I2189,1-Inputs!$B$9)</f>
        <v>236260</v>
      </c>
      <c r="F1957" s="43" t="n">
        <f aca="false">NORMSINV(Inputs!$B$9)*STDEV(Prices_MTM!I1940:I2189)</f>
        <v>242965.755128943</v>
      </c>
      <c r="G1957" s="52" t="n">
        <f aca="false">IF(-B1957&gt;C1957,1,0)</f>
        <v>0</v>
      </c>
      <c r="H1957" s="52" t="n">
        <f aca="false">IF(-B1957&gt;D1957,1,0)</f>
        <v>0</v>
      </c>
      <c r="I1957" s="52" t="n">
        <f aca="false">IF(-B1957&gt;E1957,1,0)</f>
        <v>0</v>
      </c>
      <c r="J1957" s="52" t="n">
        <f aca="false">IF(-B1957&gt;F1957,1,0)</f>
        <v>0</v>
      </c>
    </row>
    <row r="1958" customFormat="false" ht="15" hidden="false" customHeight="false" outlineLevel="0" collapsed="false">
      <c r="A1958" s="51" t="n">
        <f aca="false">Prices_MTM!A2191</f>
        <v>40553</v>
      </c>
      <c r="B1958" s="43" t="n">
        <f aca="false">Prices_MTM!I2191</f>
        <v>77000.0000000003</v>
      </c>
      <c r="C1958" s="43" t="n">
        <f aca="false">-PERCENTILE(Prices_MTM!I1941:I2190,1-Inputs!$B$8)</f>
        <v>164975</v>
      </c>
      <c r="D1958" s="43" t="n">
        <f aca="false">NORMSINV(Inputs!$B$8)*STDEV(Prices_MTM!I1941:I2190)</f>
        <v>171199.232211062</v>
      </c>
      <c r="E1958" s="43" t="n">
        <f aca="false">-PERCENTILE(Prices_MTM!I1941:I2190,1-Inputs!$B$9)</f>
        <v>236260</v>
      </c>
      <c r="F1958" s="43" t="n">
        <f aca="false">NORMSINV(Inputs!$B$9)*STDEV(Prices_MTM!I1941:I2190)</f>
        <v>242130.341184079</v>
      </c>
      <c r="G1958" s="52" t="n">
        <f aca="false">IF(-B1958&gt;C1958,1,0)</f>
        <v>0</v>
      </c>
      <c r="H1958" s="52" t="n">
        <f aca="false">IF(-B1958&gt;D1958,1,0)</f>
        <v>0</v>
      </c>
      <c r="I1958" s="52" t="n">
        <f aca="false">IF(-B1958&gt;E1958,1,0)</f>
        <v>0</v>
      </c>
      <c r="J1958" s="52" t="n">
        <f aca="false">IF(-B1958&gt;F1958,1,0)</f>
        <v>0</v>
      </c>
    </row>
    <row r="1959" customFormat="false" ht="15" hidden="false" customHeight="false" outlineLevel="0" collapsed="false">
      <c r="A1959" s="51" t="n">
        <f aca="false">Prices_MTM!A2192</f>
        <v>40554</v>
      </c>
      <c r="B1959" s="43" t="n">
        <f aca="false">Prices_MTM!I2192</f>
        <v>99500.0000000005</v>
      </c>
      <c r="C1959" s="43" t="n">
        <f aca="false">-PERCENTILE(Prices_MTM!I1942:I2191,1-Inputs!$B$8)</f>
        <v>164975</v>
      </c>
      <c r="D1959" s="43" t="n">
        <f aca="false">NORMSINV(Inputs!$B$8)*STDEV(Prices_MTM!I1942:I2191)</f>
        <v>171370.366485557</v>
      </c>
      <c r="E1959" s="43" t="n">
        <f aca="false">-PERCENTILE(Prices_MTM!I1942:I2191,1-Inputs!$B$9)</f>
        <v>236260</v>
      </c>
      <c r="F1959" s="43" t="n">
        <f aca="false">NORMSINV(Inputs!$B$9)*STDEV(Prices_MTM!I1942:I2191)</f>
        <v>242372.379654325</v>
      </c>
      <c r="G1959" s="52" t="n">
        <f aca="false">IF(-B1959&gt;C1959,1,0)</f>
        <v>0</v>
      </c>
      <c r="H1959" s="52" t="n">
        <f aca="false">IF(-B1959&gt;D1959,1,0)</f>
        <v>0</v>
      </c>
      <c r="I1959" s="52" t="n">
        <f aca="false">IF(-B1959&gt;E1959,1,0)</f>
        <v>0</v>
      </c>
      <c r="J1959" s="52" t="n">
        <f aca="false">IF(-B1959&gt;F1959,1,0)</f>
        <v>0</v>
      </c>
    </row>
    <row r="1960" customFormat="false" ht="15" hidden="false" customHeight="false" outlineLevel="0" collapsed="false">
      <c r="A1960" s="51" t="n">
        <f aca="false">Prices_MTM!A2193</f>
        <v>40555</v>
      </c>
      <c r="B1960" s="43" t="n">
        <f aca="false">Prices_MTM!I2193</f>
        <v>20999.9999999994</v>
      </c>
      <c r="C1960" s="43" t="n">
        <f aca="false">-PERCENTILE(Prices_MTM!I1943:I2192,1-Inputs!$B$8)</f>
        <v>164975</v>
      </c>
      <c r="D1960" s="43" t="n">
        <f aca="false">NORMSINV(Inputs!$B$8)*STDEV(Prices_MTM!I1943:I2192)</f>
        <v>171644.43431761</v>
      </c>
      <c r="E1960" s="43" t="n">
        <f aca="false">-PERCENTILE(Prices_MTM!I1943:I2192,1-Inputs!$B$9)</f>
        <v>236260</v>
      </c>
      <c r="F1960" s="43" t="n">
        <f aca="false">NORMSINV(Inputs!$B$9)*STDEV(Prices_MTM!I1943:I2192)</f>
        <v>242759.99901935</v>
      </c>
      <c r="G1960" s="52" t="n">
        <f aca="false">IF(-B1960&gt;C1960,1,0)</f>
        <v>0</v>
      </c>
      <c r="H1960" s="52" t="n">
        <f aca="false">IF(-B1960&gt;D1960,1,0)</f>
        <v>0</v>
      </c>
      <c r="I1960" s="52" t="n">
        <f aca="false">IF(-B1960&gt;E1960,1,0)</f>
        <v>0</v>
      </c>
      <c r="J1960" s="52" t="n">
        <f aca="false">IF(-B1960&gt;F1960,1,0)</f>
        <v>0</v>
      </c>
    </row>
    <row r="1961" customFormat="false" ht="15" hidden="false" customHeight="false" outlineLevel="0" collapsed="false">
      <c r="A1961" s="51" t="n">
        <f aca="false">Prices_MTM!A2194</f>
        <v>40556</v>
      </c>
      <c r="B1961" s="43" t="n">
        <f aca="false">Prices_MTM!I2194</f>
        <v>-45999.9999999994</v>
      </c>
      <c r="C1961" s="43" t="n">
        <f aca="false">-PERCENTILE(Prices_MTM!I1944:I2193,1-Inputs!$B$8)</f>
        <v>164975</v>
      </c>
      <c r="D1961" s="43" t="n">
        <f aca="false">NORMSINV(Inputs!$B$8)*STDEV(Prices_MTM!I1944:I2193)</f>
        <v>171326.64816767</v>
      </c>
      <c r="E1961" s="43" t="n">
        <f aca="false">-PERCENTILE(Prices_MTM!I1944:I2193,1-Inputs!$B$9)</f>
        <v>236260</v>
      </c>
      <c r="F1961" s="43" t="n">
        <f aca="false">NORMSINV(Inputs!$B$9)*STDEV(Prices_MTM!I1944:I2193)</f>
        <v>242310.548003042</v>
      </c>
      <c r="G1961" s="52" t="n">
        <f aca="false">IF(-B1961&gt;C1961,1,0)</f>
        <v>0</v>
      </c>
      <c r="H1961" s="52" t="n">
        <f aca="false">IF(-B1961&gt;D1961,1,0)</f>
        <v>0</v>
      </c>
      <c r="I1961" s="52" t="n">
        <f aca="false">IF(-B1961&gt;E1961,1,0)</f>
        <v>0</v>
      </c>
      <c r="J1961" s="52" t="n">
        <f aca="false">IF(-B1961&gt;F1961,1,0)</f>
        <v>0</v>
      </c>
    </row>
    <row r="1962" customFormat="false" ht="15" hidden="false" customHeight="false" outlineLevel="0" collapsed="false">
      <c r="A1962" s="51" t="n">
        <f aca="false">Prices_MTM!A2195</f>
        <v>40557</v>
      </c>
      <c r="B1962" s="43" t="n">
        <f aca="false">Prices_MTM!I2195</f>
        <v>14000.0000000001</v>
      </c>
      <c r="C1962" s="43" t="n">
        <f aca="false">-PERCENTILE(Prices_MTM!I1945:I2194,1-Inputs!$B$8)</f>
        <v>164975</v>
      </c>
      <c r="D1962" s="43" t="n">
        <f aca="false">NORMSINV(Inputs!$B$8)*STDEV(Prices_MTM!I1945:I2194)</f>
        <v>170312.66902041</v>
      </c>
      <c r="E1962" s="43" t="n">
        <f aca="false">-PERCENTILE(Prices_MTM!I1945:I2194,1-Inputs!$B$9)</f>
        <v>236260</v>
      </c>
      <c r="F1962" s="43" t="n">
        <f aca="false">NORMSINV(Inputs!$B$9)*STDEV(Prices_MTM!I1945:I2194)</f>
        <v>240876.457944876</v>
      </c>
      <c r="G1962" s="52" t="n">
        <f aca="false">IF(-B1962&gt;C1962,1,0)</f>
        <v>0</v>
      </c>
      <c r="H1962" s="52" t="n">
        <f aca="false">IF(-B1962&gt;D1962,1,0)</f>
        <v>0</v>
      </c>
      <c r="I1962" s="52" t="n">
        <f aca="false">IF(-B1962&gt;E1962,1,0)</f>
        <v>0</v>
      </c>
      <c r="J1962" s="52" t="n">
        <f aca="false">IF(-B1962&gt;F1962,1,0)</f>
        <v>0</v>
      </c>
    </row>
    <row r="1963" customFormat="false" ht="15" hidden="false" customHeight="false" outlineLevel="0" collapsed="false">
      <c r="A1963" s="51" t="n">
        <f aca="false">Prices_MTM!A2196</f>
        <v>40561</v>
      </c>
      <c r="B1963" s="43" t="n">
        <f aca="false">Prices_MTM!I2196</f>
        <v>-13500.0000000005</v>
      </c>
      <c r="C1963" s="43" t="n">
        <f aca="false">-PERCENTILE(Prices_MTM!I1946:I2195,1-Inputs!$B$8)</f>
        <v>164975</v>
      </c>
      <c r="D1963" s="43" t="n">
        <f aca="false">NORMSINV(Inputs!$B$8)*STDEV(Prices_MTM!I1946:I2195)</f>
        <v>169577.163345892</v>
      </c>
      <c r="E1963" s="43" t="n">
        <f aca="false">-PERCENTILE(Prices_MTM!I1946:I2195,1-Inputs!$B$9)</f>
        <v>236260</v>
      </c>
      <c r="F1963" s="43" t="n">
        <f aca="false">NORMSINV(Inputs!$B$9)*STDEV(Prices_MTM!I1946:I2195)</f>
        <v>239836.218233436</v>
      </c>
      <c r="G1963" s="52" t="n">
        <f aca="false">IF(-B1963&gt;C1963,1,0)</f>
        <v>0</v>
      </c>
      <c r="H1963" s="52" t="n">
        <f aca="false">IF(-B1963&gt;D1963,1,0)</f>
        <v>0</v>
      </c>
      <c r="I1963" s="52" t="n">
        <f aca="false">IF(-B1963&gt;E1963,1,0)</f>
        <v>0</v>
      </c>
      <c r="J1963" s="52" t="n">
        <f aca="false">IF(-B1963&gt;F1963,1,0)</f>
        <v>0</v>
      </c>
    </row>
    <row r="1964" customFormat="false" ht="15" hidden="false" customHeight="false" outlineLevel="0" collapsed="false">
      <c r="A1964" s="51" t="n">
        <f aca="false">Prices_MTM!A2197</f>
        <v>40562</v>
      </c>
      <c r="B1964" s="43" t="n">
        <f aca="false">Prices_MTM!I2197</f>
        <v>-82500.0000000003</v>
      </c>
      <c r="C1964" s="43" t="n">
        <f aca="false">-PERCENTILE(Prices_MTM!I1947:I2196,1-Inputs!$B$8)</f>
        <v>164975</v>
      </c>
      <c r="D1964" s="43" t="n">
        <f aca="false">NORMSINV(Inputs!$B$8)*STDEV(Prices_MTM!I1947:I2196)</f>
        <v>169186.967147821</v>
      </c>
      <c r="E1964" s="43" t="n">
        <f aca="false">-PERCENTILE(Prices_MTM!I1947:I2196,1-Inputs!$B$9)</f>
        <v>236260</v>
      </c>
      <c r="F1964" s="43" t="n">
        <f aca="false">NORMSINV(Inputs!$B$9)*STDEV(Prices_MTM!I1947:I2196)</f>
        <v>239284.356304224</v>
      </c>
      <c r="G1964" s="52" t="n">
        <f aca="false">IF(-B1964&gt;C1964,1,0)</f>
        <v>0</v>
      </c>
      <c r="H1964" s="52" t="n">
        <f aca="false">IF(-B1964&gt;D1964,1,0)</f>
        <v>0</v>
      </c>
      <c r="I1964" s="52" t="n">
        <f aca="false">IF(-B1964&gt;E1964,1,0)</f>
        <v>0</v>
      </c>
      <c r="J1964" s="52" t="n">
        <f aca="false">IF(-B1964&gt;F1964,1,0)</f>
        <v>0</v>
      </c>
    </row>
    <row r="1965" customFormat="false" ht="15" hidden="false" customHeight="false" outlineLevel="0" collapsed="false">
      <c r="A1965" s="51" t="n">
        <f aca="false">Prices_MTM!A2198</f>
        <v>40563</v>
      </c>
      <c r="B1965" s="43" t="n">
        <f aca="false">Prices_MTM!I2198</f>
        <v>-121499.999999999</v>
      </c>
      <c r="C1965" s="43" t="n">
        <f aca="false">-PERCENTILE(Prices_MTM!I1948:I2197,1-Inputs!$B$8)</f>
        <v>164975</v>
      </c>
      <c r="D1965" s="43" t="n">
        <f aca="false">NORMSINV(Inputs!$B$8)*STDEV(Prices_MTM!I1948:I2197)</f>
        <v>169150.545545737</v>
      </c>
      <c r="E1965" s="43" t="n">
        <f aca="false">-PERCENTILE(Prices_MTM!I1948:I2197,1-Inputs!$B$9)</f>
        <v>236260</v>
      </c>
      <c r="F1965" s="43" t="n">
        <f aca="false">NORMSINV(Inputs!$B$9)*STDEV(Prices_MTM!I1948:I2197)</f>
        <v>239232.844537348</v>
      </c>
      <c r="G1965" s="52" t="n">
        <f aca="false">IF(-B1965&gt;C1965,1,0)</f>
        <v>0</v>
      </c>
      <c r="H1965" s="52" t="n">
        <f aca="false">IF(-B1965&gt;D1965,1,0)</f>
        <v>0</v>
      </c>
      <c r="I1965" s="52" t="n">
        <f aca="false">IF(-B1965&gt;E1965,1,0)</f>
        <v>0</v>
      </c>
      <c r="J1965" s="52" t="n">
        <f aca="false">IF(-B1965&gt;F1965,1,0)</f>
        <v>0</v>
      </c>
    </row>
    <row r="1966" customFormat="false" ht="15" hidden="false" customHeight="false" outlineLevel="0" collapsed="false">
      <c r="A1966" s="51" t="n">
        <f aca="false">Prices_MTM!A2199</f>
        <v>40564</v>
      </c>
      <c r="B1966" s="43" t="n">
        <f aca="false">Prices_MTM!I2199</f>
        <v>-62500.0000000007</v>
      </c>
      <c r="C1966" s="43" t="n">
        <f aca="false">-PERCENTILE(Prices_MTM!I1949:I2198,1-Inputs!$B$8)</f>
        <v>164975</v>
      </c>
      <c r="D1966" s="43" t="n">
        <f aca="false">NORMSINV(Inputs!$B$8)*STDEV(Prices_MTM!I1949:I2198)</f>
        <v>169364.499900303</v>
      </c>
      <c r="E1966" s="43" t="n">
        <f aca="false">-PERCENTILE(Prices_MTM!I1949:I2198,1-Inputs!$B$9)</f>
        <v>236260</v>
      </c>
      <c r="F1966" s="43" t="n">
        <f aca="false">NORMSINV(Inputs!$B$9)*STDEV(Prices_MTM!I1949:I2198)</f>
        <v>239535.444263992</v>
      </c>
      <c r="G1966" s="52" t="n">
        <f aca="false">IF(-B1966&gt;C1966,1,0)</f>
        <v>0</v>
      </c>
      <c r="H1966" s="52" t="n">
        <f aca="false">IF(-B1966&gt;D1966,1,0)</f>
        <v>0</v>
      </c>
      <c r="I1966" s="52" t="n">
        <f aca="false">IF(-B1966&gt;E1966,1,0)</f>
        <v>0</v>
      </c>
      <c r="J1966" s="52" t="n">
        <f aca="false">IF(-B1966&gt;F1966,1,0)</f>
        <v>0</v>
      </c>
    </row>
    <row r="1967" customFormat="false" ht="15" hidden="false" customHeight="false" outlineLevel="0" collapsed="false">
      <c r="A1967" s="51" t="n">
        <f aca="false">Prices_MTM!A2200</f>
        <v>40567</v>
      </c>
      <c r="B1967" s="43" t="n">
        <f aca="false">Prices_MTM!I2200</f>
        <v>-144000.000000001</v>
      </c>
      <c r="C1967" s="43" t="n">
        <f aca="false">-PERCENTILE(Prices_MTM!I1950:I2199,1-Inputs!$B$8)</f>
        <v>164975</v>
      </c>
      <c r="D1967" s="43" t="n">
        <f aca="false">NORMSINV(Inputs!$B$8)*STDEV(Prices_MTM!I1950:I2199)</f>
        <v>169424.051500964</v>
      </c>
      <c r="E1967" s="43" t="n">
        <f aca="false">-PERCENTILE(Prices_MTM!I1950:I2199,1-Inputs!$B$9)</f>
        <v>236260</v>
      </c>
      <c r="F1967" s="43" t="n">
        <f aca="false">NORMSINV(Inputs!$B$9)*STDEV(Prices_MTM!I1950:I2199)</f>
        <v>239619.669229256</v>
      </c>
      <c r="G1967" s="52" t="n">
        <f aca="false">IF(-B1967&gt;C1967,1,0)</f>
        <v>0</v>
      </c>
      <c r="H1967" s="52" t="n">
        <f aca="false">IF(-B1967&gt;D1967,1,0)</f>
        <v>0</v>
      </c>
      <c r="I1967" s="52" t="n">
        <f aca="false">IF(-B1967&gt;E1967,1,0)</f>
        <v>0</v>
      </c>
      <c r="J1967" s="52" t="n">
        <f aca="false">IF(-B1967&gt;F1967,1,0)</f>
        <v>0</v>
      </c>
    </row>
    <row r="1968" customFormat="false" ht="15" hidden="false" customHeight="false" outlineLevel="0" collapsed="false">
      <c r="A1968" s="51" t="n">
        <f aca="false">Prices_MTM!A2201</f>
        <v>40568</v>
      </c>
      <c r="B1968" s="43" t="n">
        <f aca="false">Prices_MTM!I2201</f>
        <v>-166000</v>
      </c>
      <c r="C1968" s="43" t="n">
        <f aca="false">-PERCENTILE(Prices_MTM!I1951:I2200,1-Inputs!$B$8)</f>
        <v>164975</v>
      </c>
      <c r="D1968" s="43" t="n">
        <f aca="false">NORMSINV(Inputs!$B$8)*STDEV(Prices_MTM!I1951:I2200)</f>
        <v>169708.900235122</v>
      </c>
      <c r="E1968" s="43" t="n">
        <f aca="false">-PERCENTILE(Prices_MTM!I1951:I2200,1-Inputs!$B$9)</f>
        <v>236260</v>
      </c>
      <c r="F1968" s="43" t="n">
        <f aca="false">NORMSINV(Inputs!$B$9)*STDEV(Prices_MTM!I1951:I2200)</f>
        <v>240022.536229865</v>
      </c>
      <c r="G1968" s="52" t="n">
        <f aca="false">IF(-B1968&gt;C1968,1,0)</f>
        <v>1</v>
      </c>
      <c r="H1968" s="52" t="n">
        <f aca="false">IF(-B1968&gt;D1968,1,0)</f>
        <v>0</v>
      </c>
      <c r="I1968" s="52" t="n">
        <f aca="false">IF(-B1968&gt;E1968,1,0)</f>
        <v>0</v>
      </c>
      <c r="J1968" s="52" t="n">
        <f aca="false">IF(-B1968&gt;F1968,1,0)</f>
        <v>0</v>
      </c>
    </row>
    <row r="1969" customFormat="false" ht="15" hidden="false" customHeight="false" outlineLevel="0" collapsed="false">
      <c r="A1969" s="51" t="n">
        <f aca="false">Prices_MTM!A2202</f>
        <v>40569</v>
      </c>
      <c r="B1969" s="43" t="n">
        <f aca="false">Prices_MTM!I2202</f>
        <v>143000.000000001</v>
      </c>
      <c r="C1969" s="43" t="n">
        <f aca="false">-PERCENTILE(Prices_MTM!I1952:I2201,1-Inputs!$B$8)</f>
        <v>166550</v>
      </c>
      <c r="D1969" s="43" t="n">
        <f aca="false">NORMSINV(Inputs!$B$8)*STDEV(Prices_MTM!I1952:I2201)</f>
        <v>170248.836081784</v>
      </c>
      <c r="E1969" s="43" t="n">
        <f aca="false">-PERCENTILE(Prices_MTM!I1952:I2201,1-Inputs!$B$9)</f>
        <v>236260</v>
      </c>
      <c r="F1969" s="43" t="n">
        <f aca="false">NORMSINV(Inputs!$B$9)*STDEV(Prices_MTM!I1952:I2201)</f>
        <v>240786.177801625</v>
      </c>
      <c r="G1969" s="52" t="n">
        <f aca="false">IF(-B1969&gt;C1969,1,0)</f>
        <v>0</v>
      </c>
      <c r="H1969" s="52" t="n">
        <f aca="false">IF(-B1969&gt;D1969,1,0)</f>
        <v>0</v>
      </c>
      <c r="I1969" s="52" t="n">
        <f aca="false">IF(-B1969&gt;E1969,1,0)</f>
        <v>0</v>
      </c>
      <c r="J1969" s="52" t="n">
        <f aca="false">IF(-B1969&gt;F1969,1,0)</f>
        <v>0</v>
      </c>
    </row>
    <row r="1970" customFormat="false" ht="15" hidden="false" customHeight="false" outlineLevel="0" collapsed="false">
      <c r="A1970" s="51" t="n">
        <f aca="false">Prices_MTM!A2203</f>
        <v>40570</v>
      </c>
      <c r="B1970" s="43" t="n">
        <f aca="false">Prices_MTM!I2203</f>
        <v>-192000</v>
      </c>
      <c r="C1970" s="43" t="n">
        <f aca="false">-PERCENTILE(Prices_MTM!I1953:I2202,1-Inputs!$B$8)</f>
        <v>166550</v>
      </c>
      <c r="D1970" s="43" t="n">
        <f aca="false">NORMSINV(Inputs!$B$8)*STDEV(Prices_MTM!I1953:I2202)</f>
        <v>170554.89217186</v>
      </c>
      <c r="E1970" s="43" t="n">
        <f aca="false">-PERCENTILE(Prices_MTM!I1953:I2202,1-Inputs!$B$9)</f>
        <v>236260</v>
      </c>
      <c r="F1970" s="43" t="n">
        <f aca="false">NORMSINV(Inputs!$B$9)*STDEV(Prices_MTM!I1953:I2202)</f>
        <v>241219.038770419</v>
      </c>
      <c r="G1970" s="52" t="n">
        <f aca="false">IF(-B1970&gt;C1970,1,0)</f>
        <v>1</v>
      </c>
      <c r="H1970" s="52" t="n">
        <f aca="false">IF(-B1970&gt;D1970,1,0)</f>
        <v>1</v>
      </c>
      <c r="I1970" s="52" t="n">
        <f aca="false">IF(-B1970&gt;E1970,1,0)</f>
        <v>0</v>
      </c>
      <c r="J1970" s="52" t="n">
        <f aca="false">IF(-B1970&gt;F1970,1,0)</f>
        <v>0</v>
      </c>
    </row>
    <row r="1971" customFormat="false" ht="15" hidden="false" customHeight="false" outlineLevel="0" collapsed="false">
      <c r="A1971" s="51" t="n">
        <f aca="false">Prices_MTM!A2204</f>
        <v>40571</v>
      </c>
      <c r="B1971" s="43" t="n">
        <f aca="false">Prices_MTM!I2204</f>
        <v>341000</v>
      </c>
      <c r="C1971" s="43" t="n">
        <f aca="false">-PERCENTILE(Prices_MTM!I1954:I2203,1-Inputs!$B$8)</f>
        <v>168650</v>
      </c>
      <c r="D1971" s="43" t="n">
        <f aca="false">NORMSINV(Inputs!$B$8)*STDEV(Prices_MTM!I1954:I2203)</f>
        <v>171123.923399307</v>
      </c>
      <c r="E1971" s="43" t="n">
        <f aca="false">-PERCENTILE(Prices_MTM!I1954:I2203,1-Inputs!$B$9)</f>
        <v>236260</v>
      </c>
      <c r="F1971" s="43" t="n">
        <f aca="false">NORMSINV(Inputs!$B$9)*STDEV(Prices_MTM!I1954:I2203)</f>
        <v>242023.830494463</v>
      </c>
      <c r="G1971" s="52" t="n">
        <f aca="false">IF(-B1971&gt;C1971,1,0)</f>
        <v>0</v>
      </c>
      <c r="H1971" s="52" t="n">
        <f aca="false">IF(-B1971&gt;D1971,1,0)</f>
        <v>0</v>
      </c>
      <c r="I1971" s="52" t="n">
        <f aca="false">IF(-B1971&gt;E1971,1,0)</f>
        <v>0</v>
      </c>
      <c r="J1971" s="52" t="n">
        <f aca="false">IF(-B1971&gt;F1971,1,0)</f>
        <v>0</v>
      </c>
    </row>
    <row r="1972" customFormat="false" ht="15" hidden="false" customHeight="false" outlineLevel="0" collapsed="false">
      <c r="A1972" s="51" t="n">
        <f aca="false">Prices_MTM!A2205</f>
        <v>40574</v>
      </c>
      <c r="B1972" s="43" t="n">
        <f aca="false">Prices_MTM!I2205</f>
        <v>188499.999999999</v>
      </c>
      <c r="C1972" s="43" t="n">
        <f aca="false">-PERCENTILE(Prices_MTM!I1955:I2204,1-Inputs!$B$8)</f>
        <v>168650</v>
      </c>
      <c r="D1972" s="43" t="n">
        <f aca="false">NORMSINV(Inputs!$B$8)*STDEV(Prices_MTM!I1955:I2204)</f>
        <v>173965.697017427</v>
      </c>
      <c r="E1972" s="43" t="n">
        <f aca="false">-PERCENTILE(Prices_MTM!I1955:I2204,1-Inputs!$B$9)</f>
        <v>236260</v>
      </c>
      <c r="F1972" s="43" t="n">
        <f aca="false">NORMSINV(Inputs!$B$9)*STDEV(Prices_MTM!I1955:I2204)</f>
        <v>246043.005153348</v>
      </c>
      <c r="G1972" s="52" t="n">
        <f aca="false">IF(-B1972&gt;C1972,1,0)</f>
        <v>0</v>
      </c>
      <c r="H1972" s="52" t="n">
        <f aca="false">IF(-B1972&gt;D1972,1,0)</f>
        <v>0</v>
      </c>
      <c r="I1972" s="52" t="n">
        <f aca="false">IF(-B1972&gt;E1972,1,0)</f>
        <v>0</v>
      </c>
      <c r="J1972" s="52" t="n">
        <f aca="false">IF(-B1972&gt;F1972,1,0)</f>
        <v>0</v>
      </c>
    </row>
    <row r="1973" customFormat="false" ht="15" hidden="false" customHeight="false" outlineLevel="0" collapsed="false">
      <c r="A1973" s="51" t="n">
        <f aca="false">Prices_MTM!A2206</f>
        <v>40575</v>
      </c>
      <c r="B1973" s="43" t="n">
        <f aca="false">Prices_MTM!I2206</f>
        <v>-216499.999999999</v>
      </c>
      <c r="C1973" s="43" t="n">
        <f aca="false">-PERCENTILE(Prices_MTM!I1956:I2205,1-Inputs!$B$8)</f>
        <v>168650</v>
      </c>
      <c r="D1973" s="43" t="n">
        <f aca="false">NORMSINV(Inputs!$B$8)*STDEV(Prices_MTM!I1956:I2205)</f>
        <v>174643.27574643</v>
      </c>
      <c r="E1973" s="43" t="n">
        <f aca="false">-PERCENTILE(Prices_MTM!I1956:I2205,1-Inputs!$B$9)</f>
        <v>236260</v>
      </c>
      <c r="F1973" s="43" t="n">
        <f aca="false">NORMSINV(Inputs!$B$9)*STDEV(Prices_MTM!I1956:I2205)</f>
        <v>247001.317680301</v>
      </c>
      <c r="G1973" s="52" t="n">
        <f aca="false">IF(-B1973&gt;C1973,1,0)</f>
        <v>1</v>
      </c>
      <c r="H1973" s="52" t="n">
        <f aca="false">IF(-B1973&gt;D1973,1,0)</f>
        <v>1</v>
      </c>
      <c r="I1973" s="52" t="n">
        <f aca="false">IF(-B1973&gt;E1973,1,0)</f>
        <v>0</v>
      </c>
      <c r="J1973" s="52" t="n">
        <f aca="false">IF(-B1973&gt;F1973,1,0)</f>
        <v>0</v>
      </c>
    </row>
    <row r="1974" customFormat="false" ht="15" hidden="false" customHeight="false" outlineLevel="0" collapsed="false">
      <c r="A1974" s="51" t="n">
        <f aca="false">Prices_MTM!A2207</f>
        <v>40576</v>
      </c>
      <c r="B1974" s="43" t="n">
        <f aca="false">Prices_MTM!I2207</f>
        <v>-21000.0000000001</v>
      </c>
      <c r="C1974" s="43" t="n">
        <f aca="false">-PERCENTILE(Prices_MTM!I1957:I2206,1-Inputs!$B$8)</f>
        <v>172750</v>
      </c>
      <c r="D1974" s="43" t="n">
        <f aca="false">NORMSINV(Inputs!$B$8)*STDEV(Prices_MTM!I1957:I2206)</f>
        <v>175311.747671325</v>
      </c>
      <c r="E1974" s="43" t="n">
        <f aca="false">-PERCENTILE(Prices_MTM!I1957:I2206,1-Inputs!$B$9)</f>
        <v>236260</v>
      </c>
      <c r="F1974" s="43" t="n">
        <f aca="false">NORMSINV(Inputs!$B$9)*STDEV(Prices_MTM!I1957:I2206)</f>
        <v>247946.750280414</v>
      </c>
      <c r="G1974" s="52" t="n">
        <f aca="false">IF(-B1974&gt;C1974,1,0)</f>
        <v>0</v>
      </c>
      <c r="H1974" s="52" t="n">
        <f aca="false">IF(-B1974&gt;D1974,1,0)</f>
        <v>0</v>
      </c>
      <c r="I1974" s="52" t="n">
        <f aca="false">IF(-B1974&gt;E1974,1,0)</f>
        <v>0</v>
      </c>
      <c r="J1974" s="52" t="n">
        <f aca="false">IF(-B1974&gt;F1974,1,0)</f>
        <v>0</v>
      </c>
    </row>
    <row r="1975" customFormat="false" ht="15" hidden="false" customHeight="false" outlineLevel="0" collapsed="false">
      <c r="A1975" s="51" t="n">
        <f aca="false">Prices_MTM!A2208</f>
        <v>40577</v>
      </c>
      <c r="B1975" s="43" t="n">
        <f aca="false">Prices_MTM!I2208</f>
        <v>-55500</v>
      </c>
      <c r="C1975" s="43" t="n">
        <f aca="false">-PERCENTILE(Prices_MTM!I1958:I2207,1-Inputs!$B$8)</f>
        <v>172750</v>
      </c>
      <c r="D1975" s="43" t="n">
        <f aca="false">NORMSINV(Inputs!$B$8)*STDEV(Prices_MTM!I1958:I2207)</f>
        <v>174722.847565733</v>
      </c>
      <c r="E1975" s="43" t="n">
        <f aca="false">-PERCENTILE(Prices_MTM!I1958:I2207,1-Inputs!$B$9)</f>
        <v>236260</v>
      </c>
      <c r="F1975" s="43" t="n">
        <f aca="false">NORMSINV(Inputs!$B$9)*STDEV(Prices_MTM!I1958:I2207)</f>
        <v>247113.857622845</v>
      </c>
      <c r="G1975" s="52" t="n">
        <f aca="false">IF(-B1975&gt;C1975,1,0)</f>
        <v>0</v>
      </c>
      <c r="H1975" s="52" t="n">
        <f aca="false">IF(-B1975&gt;D1975,1,0)</f>
        <v>0</v>
      </c>
      <c r="I1975" s="52" t="n">
        <f aca="false">IF(-B1975&gt;E1975,1,0)</f>
        <v>0</v>
      </c>
      <c r="J1975" s="52" t="n">
        <f aca="false">IF(-B1975&gt;F1975,1,0)</f>
        <v>0</v>
      </c>
    </row>
    <row r="1976" customFormat="false" ht="15" hidden="false" customHeight="false" outlineLevel="0" collapsed="false">
      <c r="A1976" s="51" t="n">
        <f aca="false">Prices_MTM!A2209</f>
        <v>40578</v>
      </c>
      <c r="B1976" s="43" t="n">
        <f aca="false">Prices_MTM!I2209</f>
        <v>-42000.0000000002</v>
      </c>
      <c r="C1976" s="43" t="n">
        <f aca="false">-PERCENTILE(Prices_MTM!I1959:I2208,1-Inputs!$B$8)</f>
        <v>172750</v>
      </c>
      <c r="D1976" s="43" t="n">
        <f aca="false">NORMSINV(Inputs!$B$8)*STDEV(Prices_MTM!I1959:I2208)</f>
        <v>174537.573849629</v>
      </c>
      <c r="E1976" s="43" t="n">
        <f aca="false">-PERCENTILE(Prices_MTM!I1959:I2208,1-Inputs!$B$9)</f>
        <v>236260</v>
      </c>
      <c r="F1976" s="43" t="n">
        <f aca="false">NORMSINV(Inputs!$B$9)*STDEV(Prices_MTM!I1959:I2208)</f>
        <v>246851.821470501</v>
      </c>
      <c r="G1976" s="52" t="n">
        <f aca="false">IF(-B1976&gt;C1976,1,0)</f>
        <v>0</v>
      </c>
      <c r="H1976" s="52" t="n">
        <f aca="false">IF(-B1976&gt;D1976,1,0)</f>
        <v>0</v>
      </c>
      <c r="I1976" s="52" t="n">
        <f aca="false">IF(-B1976&gt;E1976,1,0)</f>
        <v>0</v>
      </c>
      <c r="J1976" s="52" t="n">
        <f aca="false">IF(-B1976&gt;F1976,1,0)</f>
        <v>0</v>
      </c>
    </row>
    <row r="1977" customFormat="false" ht="15" hidden="false" customHeight="false" outlineLevel="0" collapsed="false">
      <c r="A1977" s="51" t="n">
        <f aca="false">Prices_MTM!A2210</f>
        <v>40581</v>
      </c>
      <c r="B1977" s="43" t="n">
        <f aca="false">Prices_MTM!I2210</f>
        <v>-157500</v>
      </c>
      <c r="C1977" s="43" t="n">
        <f aca="false">-PERCENTILE(Prices_MTM!I1960:I2209,1-Inputs!$B$8)</f>
        <v>172750</v>
      </c>
      <c r="D1977" s="43" t="n">
        <f aca="false">NORMSINV(Inputs!$B$8)*STDEV(Prices_MTM!I1960:I2209)</f>
        <v>173939.714995987</v>
      </c>
      <c r="E1977" s="43" t="n">
        <f aca="false">-PERCENTILE(Prices_MTM!I1960:I2209,1-Inputs!$B$9)</f>
        <v>236260</v>
      </c>
      <c r="F1977" s="43" t="n">
        <f aca="false">NORMSINV(Inputs!$B$9)*STDEV(Prices_MTM!I1960:I2209)</f>
        <v>246006.2582846</v>
      </c>
      <c r="G1977" s="52" t="n">
        <f aca="false">IF(-B1977&gt;C1977,1,0)</f>
        <v>0</v>
      </c>
      <c r="H1977" s="52" t="n">
        <f aca="false">IF(-B1977&gt;D1977,1,0)</f>
        <v>0</v>
      </c>
      <c r="I1977" s="52" t="n">
        <f aca="false">IF(-B1977&gt;E1977,1,0)</f>
        <v>0</v>
      </c>
      <c r="J1977" s="52" t="n">
        <f aca="false">IF(-B1977&gt;F1977,1,0)</f>
        <v>0</v>
      </c>
    </row>
    <row r="1978" customFormat="false" ht="15" hidden="false" customHeight="false" outlineLevel="0" collapsed="false">
      <c r="A1978" s="51" t="n">
        <f aca="false">Prices_MTM!A2211</f>
        <v>40582</v>
      </c>
      <c r="B1978" s="43" t="n">
        <f aca="false">Prices_MTM!I2211</f>
        <v>-35500.0000000004</v>
      </c>
      <c r="C1978" s="43" t="n">
        <f aca="false">-PERCENTILE(Prices_MTM!I1961:I2210,1-Inputs!$B$8)</f>
        <v>172750</v>
      </c>
      <c r="D1978" s="43" t="n">
        <f aca="false">NORMSINV(Inputs!$B$8)*STDEV(Prices_MTM!I1961:I2210)</f>
        <v>174519.409066747</v>
      </c>
      <c r="E1978" s="43" t="n">
        <f aca="false">-PERCENTILE(Prices_MTM!I1961:I2210,1-Inputs!$B$9)</f>
        <v>236260</v>
      </c>
      <c r="F1978" s="43" t="n">
        <f aca="false">NORMSINV(Inputs!$B$9)*STDEV(Prices_MTM!I1961:I2210)</f>
        <v>246826.130671424</v>
      </c>
      <c r="G1978" s="52" t="n">
        <f aca="false">IF(-B1978&gt;C1978,1,0)</f>
        <v>0</v>
      </c>
      <c r="H1978" s="52" t="n">
        <f aca="false">IF(-B1978&gt;D1978,1,0)</f>
        <v>0</v>
      </c>
      <c r="I1978" s="52" t="n">
        <f aca="false">IF(-B1978&gt;E1978,1,0)</f>
        <v>0</v>
      </c>
      <c r="J1978" s="52" t="n">
        <f aca="false">IF(-B1978&gt;F1978,1,0)</f>
        <v>0</v>
      </c>
    </row>
    <row r="1979" customFormat="false" ht="15" hidden="false" customHeight="false" outlineLevel="0" collapsed="false">
      <c r="A1979" s="51" t="n">
        <f aca="false">Prices_MTM!A2212</f>
        <v>40583</v>
      </c>
      <c r="B1979" s="43" t="n">
        <f aca="false">Prices_MTM!I2212</f>
        <v>-71499.9999999989</v>
      </c>
      <c r="C1979" s="43" t="n">
        <f aca="false">-PERCENTILE(Prices_MTM!I1962:I2211,1-Inputs!$B$8)</f>
        <v>172750</v>
      </c>
      <c r="D1979" s="43" t="n">
        <f aca="false">NORMSINV(Inputs!$B$8)*STDEV(Prices_MTM!I1962:I2211)</f>
        <v>174541.984572721</v>
      </c>
      <c r="E1979" s="43" t="n">
        <f aca="false">-PERCENTILE(Prices_MTM!I1962:I2211,1-Inputs!$B$9)</f>
        <v>236260</v>
      </c>
      <c r="F1979" s="43" t="n">
        <f aca="false">NORMSINV(Inputs!$B$9)*STDEV(Prices_MTM!I1962:I2211)</f>
        <v>246858.059640342</v>
      </c>
      <c r="G1979" s="52" t="n">
        <f aca="false">IF(-B1979&gt;C1979,1,0)</f>
        <v>0</v>
      </c>
      <c r="H1979" s="52" t="n">
        <f aca="false">IF(-B1979&gt;D1979,1,0)</f>
        <v>0</v>
      </c>
      <c r="I1979" s="52" t="n">
        <f aca="false">IF(-B1979&gt;E1979,1,0)</f>
        <v>0</v>
      </c>
      <c r="J1979" s="52" t="n">
        <f aca="false">IF(-B1979&gt;F1979,1,0)</f>
        <v>0</v>
      </c>
    </row>
    <row r="1980" customFormat="false" ht="15" hidden="false" customHeight="false" outlineLevel="0" collapsed="false">
      <c r="A1980" s="51" t="n">
        <f aca="false">Prices_MTM!A2213</f>
        <v>40584</v>
      </c>
      <c r="B1980" s="43" t="n">
        <f aca="false">Prices_MTM!I2213</f>
        <v>-44000.0000000005</v>
      </c>
      <c r="C1980" s="43" t="n">
        <f aca="false">-PERCENTILE(Prices_MTM!I1963:I2212,1-Inputs!$B$8)</f>
        <v>172750</v>
      </c>
      <c r="D1980" s="43" t="n">
        <f aca="false">NORMSINV(Inputs!$B$8)*STDEV(Prices_MTM!I1963:I2212)</f>
        <v>174552.740345757</v>
      </c>
      <c r="E1980" s="43" t="n">
        <f aca="false">-PERCENTILE(Prices_MTM!I1963:I2212,1-Inputs!$B$9)</f>
        <v>236260</v>
      </c>
      <c r="F1980" s="43" t="n">
        <f aca="false">NORMSINV(Inputs!$B$9)*STDEV(Prices_MTM!I1963:I2212)</f>
        <v>246873.271735404</v>
      </c>
      <c r="G1980" s="52" t="n">
        <f aca="false">IF(-B1980&gt;C1980,1,0)</f>
        <v>0</v>
      </c>
      <c r="H1980" s="52" t="n">
        <f aca="false">IF(-B1980&gt;D1980,1,0)</f>
        <v>0</v>
      </c>
      <c r="I1980" s="52" t="n">
        <f aca="false">IF(-B1980&gt;E1980,1,0)</f>
        <v>0</v>
      </c>
      <c r="J1980" s="52" t="n">
        <f aca="false">IF(-B1980&gt;F1980,1,0)</f>
        <v>0</v>
      </c>
    </row>
    <row r="1981" customFormat="false" ht="15" hidden="false" customHeight="false" outlineLevel="0" collapsed="false">
      <c r="A1981" s="51" t="n">
        <f aca="false">Prices_MTM!A2214</f>
        <v>40585</v>
      </c>
      <c r="B1981" s="43" t="n">
        <f aca="false">Prices_MTM!I2214</f>
        <v>-64500.0000000003</v>
      </c>
      <c r="C1981" s="43" t="n">
        <f aca="false">-PERCENTILE(Prices_MTM!I1964:I2213,1-Inputs!$B$8)</f>
        <v>172750</v>
      </c>
      <c r="D1981" s="43" t="n">
        <f aca="false">NORMSINV(Inputs!$B$8)*STDEV(Prices_MTM!I1964:I2213)</f>
        <v>174145.527520287</v>
      </c>
      <c r="E1981" s="43" t="n">
        <f aca="false">-PERCENTILE(Prices_MTM!I1964:I2213,1-Inputs!$B$9)</f>
        <v>236260</v>
      </c>
      <c r="F1981" s="43" t="n">
        <f aca="false">NORMSINV(Inputs!$B$9)*STDEV(Prices_MTM!I1964:I2213)</f>
        <v>246297.342865325</v>
      </c>
      <c r="G1981" s="52" t="n">
        <f aca="false">IF(-B1981&gt;C1981,1,0)</f>
        <v>0</v>
      </c>
      <c r="H1981" s="52" t="n">
        <f aca="false">IF(-B1981&gt;D1981,1,0)</f>
        <v>0</v>
      </c>
      <c r="I1981" s="52" t="n">
        <f aca="false">IF(-B1981&gt;E1981,1,0)</f>
        <v>0</v>
      </c>
      <c r="J1981" s="52" t="n">
        <f aca="false">IF(-B1981&gt;F1981,1,0)</f>
        <v>0</v>
      </c>
    </row>
    <row r="1982" customFormat="false" ht="15" hidden="false" customHeight="false" outlineLevel="0" collapsed="false">
      <c r="A1982" s="51" t="n">
        <f aca="false">Prices_MTM!A2215</f>
        <v>40588</v>
      </c>
      <c r="B1982" s="43" t="n">
        <f aca="false">Prices_MTM!I2215</f>
        <v>-232500</v>
      </c>
      <c r="C1982" s="43" t="n">
        <f aca="false">-PERCENTILE(Prices_MTM!I1965:I2214,1-Inputs!$B$8)</f>
        <v>172750</v>
      </c>
      <c r="D1982" s="43" t="n">
        <f aca="false">NORMSINV(Inputs!$B$8)*STDEV(Prices_MTM!I1965:I2214)</f>
        <v>174243.882607539</v>
      </c>
      <c r="E1982" s="43" t="n">
        <f aca="false">-PERCENTILE(Prices_MTM!I1965:I2214,1-Inputs!$B$9)</f>
        <v>236260</v>
      </c>
      <c r="F1982" s="43" t="n">
        <f aca="false">NORMSINV(Inputs!$B$9)*STDEV(Prices_MTM!I1965:I2214)</f>
        <v>246436.448342177</v>
      </c>
      <c r="G1982" s="52" t="n">
        <f aca="false">IF(-B1982&gt;C1982,1,0)</f>
        <v>1</v>
      </c>
      <c r="H1982" s="52" t="n">
        <f aca="false">IF(-B1982&gt;D1982,1,0)</f>
        <v>1</v>
      </c>
      <c r="I1982" s="52" t="n">
        <f aca="false">IF(-B1982&gt;E1982,1,0)</f>
        <v>0</v>
      </c>
      <c r="J1982" s="52" t="n">
        <f aca="false">IF(-B1982&gt;F1982,1,0)</f>
        <v>0</v>
      </c>
    </row>
    <row r="1983" customFormat="false" ht="15" hidden="false" customHeight="false" outlineLevel="0" collapsed="false">
      <c r="A1983" s="51" t="n">
        <f aca="false">Prices_MTM!A2216</f>
        <v>40589</v>
      </c>
      <c r="B1983" s="43" t="n">
        <f aca="false">Prices_MTM!I2216</f>
        <v>-21000.0000000001</v>
      </c>
      <c r="C1983" s="43" t="n">
        <f aca="false">-PERCENTILE(Prices_MTM!I1966:I2215,1-Inputs!$B$8)</f>
        <v>176099.999999999</v>
      </c>
      <c r="D1983" s="43" t="n">
        <f aca="false">NORMSINV(Inputs!$B$8)*STDEV(Prices_MTM!I1966:I2215)</f>
        <v>175648.53584164</v>
      </c>
      <c r="E1983" s="43" t="n">
        <f aca="false">-PERCENTILE(Prices_MTM!I1966:I2215,1-Inputs!$B$9)</f>
        <v>240915</v>
      </c>
      <c r="F1983" s="43" t="n">
        <f aca="false">NORMSINV(Inputs!$B$9)*STDEV(Prices_MTM!I1966:I2215)</f>
        <v>248423.076216763</v>
      </c>
      <c r="G1983" s="52" t="n">
        <f aca="false">IF(-B1983&gt;C1983,1,0)</f>
        <v>0</v>
      </c>
      <c r="H1983" s="52" t="n">
        <f aca="false">IF(-B1983&gt;D1983,1,0)</f>
        <v>0</v>
      </c>
      <c r="I1983" s="52" t="n">
        <f aca="false">IF(-B1983&gt;E1983,1,0)</f>
        <v>0</v>
      </c>
      <c r="J1983" s="52" t="n">
        <f aca="false">IF(-B1983&gt;F1983,1,0)</f>
        <v>0</v>
      </c>
    </row>
    <row r="1984" customFormat="false" ht="15" hidden="false" customHeight="false" outlineLevel="0" collapsed="false">
      <c r="A1984" s="51" t="n">
        <f aca="false">Prices_MTM!A2217</f>
        <v>40590</v>
      </c>
      <c r="B1984" s="43" t="n">
        <f aca="false">Prices_MTM!I2217</f>
        <v>52000.0000000003</v>
      </c>
      <c r="C1984" s="43" t="n">
        <f aca="false">-PERCENTILE(Prices_MTM!I1967:I2216,1-Inputs!$B$8)</f>
        <v>176099.999999999</v>
      </c>
      <c r="D1984" s="43" t="n">
        <f aca="false">NORMSINV(Inputs!$B$8)*STDEV(Prices_MTM!I1967:I2216)</f>
        <v>175505.846273427</v>
      </c>
      <c r="E1984" s="43" t="n">
        <f aca="false">-PERCENTILE(Prices_MTM!I1967:I2216,1-Inputs!$B$9)</f>
        <v>240915</v>
      </c>
      <c r="F1984" s="43" t="n">
        <f aca="false">NORMSINV(Inputs!$B$9)*STDEV(Prices_MTM!I1967:I2216)</f>
        <v>248221.267637435</v>
      </c>
      <c r="G1984" s="52" t="n">
        <f aca="false">IF(-B1984&gt;C1984,1,0)</f>
        <v>0</v>
      </c>
      <c r="H1984" s="52" t="n">
        <f aca="false">IF(-B1984&gt;D1984,1,0)</f>
        <v>0</v>
      </c>
      <c r="I1984" s="52" t="n">
        <f aca="false">IF(-B1984&gt;E1984,1,0)</f>
        <v>0</v>
      </c>
      <c r="J1984" s="52" t="n">
        <f aca="false">IF(-B1984&gt;F1984,1,0)</f>
        <v>0</v>
      </c>
    </row>
    <row r="1985" customFormat="false" ht="15" hidden="false" customHeight="false" outlineLevel="0" collapsed="false">
      <c r="A1985" s="51" t="n">
        <f aca="false">Prices_MTM!A2218</f>
        <v>40591</v>
      </c>
      <c r="B1985" s="43" t="n">
        <f aca="false">Prices_MTM!I2218</f>
        <v>91499.9999999999</v>
      </c>
      <c r="C1985" s="43" t="n">
        <f aca="false">-PERCENTILE(Prices_MTM!I1968:I2217,1-Inputs!$B$8)</f>
        <v>176099.999999999</v>
      </c>
      <c r="D1985" s="43" t="n">
        <f aca="false">NORMSINV(Inputs!$B$8)*STDEV(Prices_MTM!I1968:I2217)</f>
        <v>175579.000849721</v>
      </c>
      <c r="E1985" s="43" t="n">
        <f aca="false">-PERCENTILE(Prices_MTM!I1968:I2217,1-Inputs!$B$9)</f>
        <v>240915</v>
      </c>
      <c r="F1985" s="43" t="n">
        <f aca="false">NORMSINV(Inputs!$B$9)*STDEV(Prices_MTM!I1968:I2217)</f>
        <v>248324.731550727</v>
      </c>
      <c r="G1985" s="52" t="n">
        <f aca="false">IF(-B1985&gt;C1985,1,0)</f>
        <v>0</v>
      </c>
      <c r="H1985" s="52" t="n">
        <f aca="false">IF(-B1985&gt;D1985,1,0)</f>
        <v>0</v>
      </c>
      <c r="I1985" s="52" t="n">
        <f aca="false">IF(-B1985&gt;E1985,1,0)</f>
        <v>0</v>
      </c>
      <c r="J1985" s="52" t="n">
        <f aca="false">IF(-B1985&gt;F1985,1,0)</f>
        <v>0</v>
      </c>
    </row>
    <row r="1986" customFormat="false" ht="15" hidden="false" customHeight="false" outlineLevel="0" collapsed="false">
      <c r="A1986" s="51" t="n">
        <f aca="false">Prices_MTM!A2219</f>
        <v>40592</v>
      </c>
      <c r="B1986" s="43" t="n">
        <f aca="false">Prices_MTM!I2219</f>
        <v>60500.0000000004</v>
      </c>
      <c r="C1986" s="43" t="n">
        <f aca="false">-PERCENTILE(Prices_MTM!I1969:I2218,1-Inputs!$B$8)</f>
        <v>176099.999999999</v>
      </c>
      <c r="D1986" s="43" t="n">
        <f aca="false">NORMSINV(Inputs!$B$8)*STDEV(Prices_MTM!I1969:I2218)</f>
        <v>175452.772526905</v>
      </c>
      <c r="E1986" s="43" t="n">
        <f aca="false">-PERCENTILE(Prices_MTM!I1969:I2218,1-Inputs!$B$9)</f>
        <v>240915</v>
      </c>
      <c r="F1986" s="43" t="n">
        <f aca="false">NORMSINV(Inputs!$B$9)*STDEV(Prices_MTM!I1969:I2218)</f>
        <v>248146.204424899</v>
      </c>
      <c r="G1986" s="52" t="n">
        <f aca="false">IF(-B1986&gt;C1986,1,0)</f>
        <v>0</v>
      </c>
      <c r="H1986" s="52" t="n">
        <f aca="false">IF(-B1986&gt;D1986,1,0)</f>
        <v>0</v>
      </c>
      <c r="I1986" s="52" t="n">
        <f aca="false">IF(-B1986&gt;E1986,1,0)</f>
        <v>0</v>
      </c>
      <c r="J1986" s="52" t="n">
        <f aca="false">IF(-B1986&gt;F1986,1,0)</f>
        <v>0</v>
      </c>
    </row>
    <row r="1987" customFormat="false" ht="15" hidden="false" customHeight="false" outlineLevel="0" collapsed="false">
      <c r="A1987" s="51" t="n">
        <f aca="false">Prices_MTM!A2220</f>
        <v>40596</v>
      </c>
      <c r="B1987" s="43" t="n">
        <f aca="false">Prices_MTM!I2220</f>
        <v>531000.000000001</v>
      </c>
      <c r="C1987" s="43" t="n">
        <f aca="false">-PERCENTILE(Prices_MTM!I1970:I2219,1-Inputs!$B$8)</f>
        <v>176099.999999999</v>
      </c>
      <c r="D1987" s="43" t="n">
        <f aca="false">NORMSINV(Inputs!$B$8)*STDEV(Prices_MTM!I1970:I2219)</f>
        <v>175332.512113734</v>
      </c>
      <c r="E1987" s="43" t="n">
        <f aca="false">-PERCENTILE(Prices_MTM!I1970:I2219,1-Inputs!$B$9)</f>
        <v>240915</v>
      </c>
      <c r="F1987" s="43" t="n">
        <f aca="false">NORMSINV(Inputs!$B$9)*STDEV(Prices_MTM!I1970:I2219)</f>
        <v>247976.11782757</v>
      </c>
      <c r="G1987" s="52" t="n">
        <f aca="false">IF(-B1987&gt;C1987,1,0)</f>
        <v>0</v>
      </c>
      <c r="H1987" s="52" t="n">
        <f aca="false">IF(-B1987&gt;D1987,1,0)</f>
        <v>0</v>
      </c>
      <c r="I1987" s="52" t="n">
        <f aca="false">IF(-B1987&gt;E1987,1,0)</f>
        <v>0</v>
      </c>
      <c r="J1987" s="52" t="n">
        <f aca="false">IF(-B1987&gt;F1987,1,0)</f>
        <v>0</v>
      </c>
    </row>
    <row r="1988" customFormat="false" ht="15" hidden="false" customHeight="false" outlineLevel="0" collapsed="false">
      <c r="A1988" s="51" t="n">
        <f aca="false">Prices_MTM!A2221</f>
        <v>40597</v>
      </c>
      <c r="B1988" s="43" t="n">
        <f aca="false">Prices_MTM!I2221</f>
        <v>191500</v>
      </c>
      <c r="C1988" s="43" t="n">
        <f aca="false">-PERCENTILE(Prices_MTM!I1971:I2220,1-Inputs!$B$8)</f>
        <v>176099.999999999</v>
      </c>
      <c r="D1988" s="43" t="n">
        <f aca="false">NORMSINV(Inputs!$B$8)*STDEV(Prices_MTM!I1971:I2220)</f>
        <v>183862.457166066</v>
      </c>
      <c r="E1988" s="43" t="n">
        <f aca="false">-PERCENTILE(Prices_MTM!I1971:I2220,1-Inputs!$B$9)</f>
        <v>240915</v>
      </c>
      <c r="F1988" s="43" t="n">
        <f aca="false">NORMSINV(Inputs!$B$9)*STDEV(Prices_MTM!I1971:I2220)</f>
        <v>260040.181895663</v>
      </c>
      <c r="G1988" s="52" t="n">
        <f aca="false">IF(-B1988&gt;C1988,1,0)</f>
        <v>0</v>
      </c>
      <c r="H1988" s="52" t="n">
        <f aca="false">IF(-B1988&gt;D1988,1,0)</f>
        <v>0</v>
      </c>
      <c r="I1988" s="52" t="n">
        <f aca="false">IF(-B1988&gt;E1988,1,0)</f>
        <v>0</v>
      </c>
      <c r="J1988" s="52" t="n">
        <f aca="false">IF(-B1988&gt;F1988,1,0)</f>
        <v>0</v>
      </c>
    </row>
    <row r="1989" customFormat="false" ht="15" hidden="false" customHeight="false" outlineLevel="0" collapsed="false">
      <c r="A1989" s="51" t="n">
        <f aca="false">Prices_MTM!A2222</f>
        <v>40598</v>
      </c>
      <c r="B1989" s="43" t="n">
        <f aca="false">Prices_MTM!I2222</f>
        <v>-228000.000000001</v>
      </c>
      <c r="C1989" s="43" t="n">
        <f aca="false">-PERCENTILE(Prices_MTM!I1972:I2221,1-Inputs!$B$8)</f>
        <v>176099.999999999</v>
      </c>
      <c r="D1989" s="43" t="n">
        <f aca="false">NORMSINV(Inputs!$B$8)*STDEV(Prices_MTM!I1972:I2221)</f>
        <v>184784.640989569</v>
      </c>
      <c r="E1989" s="43" t="n">
        <f aca="false">-PERCENTILE(Prices_MTM!I1972:I2221,1-Inputs!$B$9)</f>
        <v>240915</v>
      </c>
      <c r="F1989" s="43" t="n">
        <f aca="false">NORMSINV(Inputs!$B$9)*STDEV(Prices_MTM!I1972:I2221)</f>
        <v>261344.444075672</v>
      </c>
      <c r="G1989" s="52" t="n">
        <f aca="false">IF(-B1989&gt;C1989,1,0)</f>
        <v>1</v>
      </c>
      <c r="H1989" s="52" t="n">
        <f aca="false">IF(-B1989&gt;D1989,1,0)</f>
        <v>1</v>
      </c>
      <c r="I1989" s="52" t="n">
        <f aca="false">IF(-B1989&gt;E1989,1,0)</f>
        <v>0</v>
      </c>
      <c r="J1989" s="52" t="n">
        <f aca="false">IF(-B1989&gt;F1989,1,0)</f>
        <v>0</v>
      </c>
    </row>
    <row r="1990" customFormat="false" ht="15" hidden="false" customHeight="false" outlineLevel="0" collapsed="false">
      <c r="A1990" s="51" t="n">
        <f aca="false">Prices_MTM!A2223</f>
        <v>40599</v>
      </c>
      <c r="B1990" s="43" t="n">
        <f aca="false">Prices_MTM!I2223</f>
        <v>191000</v>
      </c>
      <c r="C1990" s="43" t="n">
        <f aca="false">-PERCENTILE(Prices_MTM!I1973:I2222,1-Inputs!$B$8)</f>
        <v>178375</v>
      </c>
      <c r="D1990" s="43" t="n">
        <f aca="false">NORMSINV(Inputs!$B$8)*STDEV(Prices_MTM!I1973:I2222)</f>
        <v>186084.81833426</v>
      </c>
      <c r="E1990" s="43" t="n">
        <f aca="false">-PERCENTILE(Prices_MTM!I1973:I2222,1-Inputs!$B$9)</f>
        <v>240915</v>
      </c>
      <c r="F1990" s="43" t="n">
        <f aca="false">NORMSINV(Inputs!$B$9)*STDEV(Prices_MTM!I1973:I2222)</f>
        <v>263183.309706107</v>
      </c>
      <c r="G1990" s="52" t="n">
        <f aca="false">IF(-B1990&gt;C1990,1,0)</f>
        <v>0</v>
      </c>
      <c r="H1990" s="52" t="n">
        <f aca="false">IF(-B1990&gt;D1990,1,0)</f>
        <v>0</v>
      </c>
      <c r="I1990" s="52" t="n">
        <f aca="false">IF(-B1990&gt;E1990,1,0)</f>
        <v>0</v>
      </c>
      <c r="J1990" s="52" t="n">
        <f aca="false">IF(-B1990&gt;F1990,1,0)</f>
        <v>0</v>
      </c>
    </row>
    <row r="1991" customFormat="false" ht="15" hidden="false" customHeight="false" outlineLevel="0" collapsed="false">
      <c r="A1991" s="51" t="n">
        <f aca="false">Prices_MTM!A2224</f>
        <v>40602</v>
      </c>
      <c r="B1991" s="43" t="n">
        <f aca="false">Prices_MTM!I2224</f>
        <v>18000</v>
      </c>
      <c r="C1991" s="43" t="n">
        <f aca="false">-PERCENTILE(Prices_MTM!I1974:I2223,1-Inputs!$B$8)</f>
        <v>178375</v>
      </c>
      <c r="D1991" s="43" t="n">
        <f aca="false">NORMSINV(Inputs!$B$8)*STDEV(Prices_MTM!I1974:I2223)</f>
        <v>187139.57967968</v>
      </c>
      <c r="E1991" s="43" t="n">
        <f aca="false">-PERCENTILE(Prices_MTM!I1974:I2223,1-Inputs!$B$9)</f>
        <v>240915</v>
      </c>
      <c r="F1991" s="43" t="n">
        <f aca="false">NORMSINV(Inputs!$B$9)*STDEV(Prices_MTM!I1974:I2223)</f>
        <v>264675.078805395</v>
      </c>
      <c r="G1991" s="52" t="n">
        <f aca="false">IF(-B1991&gt;C1991,1,0)</f>
        <v>0</v>
      </c>
      <c r="H1991" s="52" t="n">
        <f aca="false">IF(-B1991&gt;D1991,1,0)</f>
        <v>0</v>
      </c>
      <c r="I1991" s="52" t="n">
        <f aca="false">IF(-B1991&gt;E1991,1,0)</f>
        <v>0</v>
      </c>
      <c r="J1991" s="52" t="n">
        <f aca="false">IF(-B1991&gt;F1991,1,0)</f>
        <v>0</v>
      </c>
    </row>
    <row r="1992" customFormat="false" ht="15" hidden="false" customHeight="false" outlineLevel="0" collapsed="false">
      <c r="A1992" s="51" t="n">
        <f aca="false">Prices_MTM!A2225</f>
        <v>40603</v>
      </c>
      <c r="B1992" s="43" t="n">
        <f aca="false">Prices_MTM!I2225</f>
        <v>199500</v>
      </c>
      <c r="C1992" s="43" t="n">
        <f aca="false">-PERCENTILE(Prices_MTM!I1975:I2224,1-Inputs!$B$8)</f>
        <v>178375</v>
      </c>
      <c r="D1992" s="43" t="n">
        <f aca="false">NORMSINV(Inputs!$B$8)*STDEV(Prices_MTM!I1975:I2224)</f>
        <v>187002.159960587</v>
      </c>
      <c r="E1992" s="43" t="n">
        <f aca="false">-PERCENTILE(Prices_MTM!I1975:I2224,1-Inputs!$B$9)</f>
        <v>240915</v>
      </c>
      <c r="F1992" s="43" t="n">
        <f aca="false">NORMSINV(Inputs!$B$9)*STDEV(Prices_MTM!I1975:I2224)</f>
        <v>264480.723474243</v>
      </c>
      <c r="G1992" s="52" t="n">
        <f aca="false">IF(-B1992&gt;C1992,1,0)</f>
        <v>0</v>
      </c>
      <c r="H1992" s="52" t="n">
        <f aca="false">IF(-B1992&gt;D1992,1,0)</f>
        <v>0</v>
      </c>
      <c r="I1992" s="52" t="n">
        <f aca="false">IF(-B1992&gt;E1992,1,0)</f>
        <v>0</v>
      </c>
      <c r="J1992" s="52" t="n">
        <f aca="false">IF(-B1992&gt;F1992,1,0)</f>
        <v>0</v>
      </c>
    </row>
    <row r="1993" customFormat="false" ht="15" hidden="false" customHeight="false" outlineLevel="0" collapsed="false">
      <c r="A1993" s="51" t="n">
        <f aca="false">Prices_MTM!A2226</f>
        <v>40604</v>
      </c>
      <c r="B1993" s="43" t="n">
        <f aca="false">Prices_MTM!I2226</f>
        <v>86500.0000000002</v>
      </c>
      <c r="C1993" s="43" t="n">
        <f aca="false">-PERCENTILE(Prices_MTM!I1976:I2225,1-Inputs!$B$8)</f>
        <v>178375</v>
      </c>
      <c r="D1993" s="43" t="n">
        <f aca="false">NORMSINV(Inputs!$B$8)*STDEV(Prices_MTM!I1976:I2225)</f>
        <v>188124.278203116</v>
      </c>
      <c r="E1993" s="43" t="n">
        <f aca="false">-PERCENTILE(Prices_MTM!I1976:I2225,1-Inputs!$B$9)</f>
        <v>240915</v>
      </c>
      <c r="F1993" s="43" t="n">
        <f aca="false">NORMSINV(Inputs!$B$9)*STDEV(Prices_MTM!I1976:I2225)</f>
        <v>266067.756718512</v>
      </c>
      <c r="G1993" s="52" t="n">
        <f aca="false">IF(-B1993&gt;C1993,1,0)</f>
        <v>0</v>
      </c>
      <c r="H1993" s="52" t="n">
        <f aca="false">IF(-B1993&gt;D1993,1,0)</f>
        <v>0</v>
      </c>
      <c r="I1993" s="52" t="n">
        <f aca="false">IF(-B1993&gt;E1993,1,0)</f>
        <v>0</v>
      </c>
      <c r="J1993" s="52" t="n">
        <f aca="false">IF(-B1993&gt;F1993,1,0)</f>
        <v>0</v>
      </c>
    </row>
    <row r="1994" customFormat="false" ht="15" hidden="false" customHeight="false" outlineLevel="0" collapsed="false">
      <c r="A1994" s="51" t="n">
        <f aca="false">Prices_MTM!A2227</f>
        <v>40605</v>
      </c>
      <c r="B1994" s="43" t="n">
        <f aca="false">Prices_MTM!I2227</f>
        <v>88500.0000000005</v>
      </c>
      <c r="C1994" s="43" t="n">
        <f aca="false">-PERCENTILE(Prices_MTM!I1977:I2226,1-Inputs!$B$8)</f>
        <v>178375</v>
      </c>
      <c r="D1994" s="43" t="n">
        <f aca="false">NORMSINV(Inputs!$B$8)*STDEV(Prices_MTM!I1977:I2226)</f>
        <v>188224.728771759</v>
      </c>
      <c r="E1994" s="43" t="n">
        <f aca="false">-PERCENTILE(Prices_MTM!I1977:I2226,1-Inputs!$B$9)</f>
        <v>240915</v>
      </c>
      <c r="F1994" s="43" t="n">
        <f aca="false">NORMSINV(Inputs!$B$9)*STDEV(Prices_MTM!I1977:I2226)</f>
        <v>266209.825874685</v>
      </c>
      <c r="G1994" s="52" t="n">
        <f aca="false">IF(-B1994&gt;C1994,1,0)</f>
        <v>0</v>
      </c>
      <c r="H1994" s="52" t="n">
        <f aca="false">IF(-B1994&gt;D1994,1,0)</f>
        <v>0</v>
      </c>
      <c r="I1994" s="52" t="n">
        <f aca="false">IF(-B1994&gt;E1994,1,0)</f>
        <v>0</v>
      </c>
      <c r="J1994" s="52" t="n">
        <f aca="false">IF(-B1994&gt;F1994,1,0)</f>
        <v>0</v>
      </c>
    </row>
    <row r="1995" customFormat="false" ht="15" hidden="false" customHeight="false" outlineLevel="0" collapsed="false">
      <c r="A1995" s="51" t="n">
        <f aca="false">Prices_MTM!A2228</f>
        <v>40606</v>
      </c>
      <c r="B1995" s="43" t="n">
        <f aca="false">Prices_MTM!I2228</f>
        <v>177500.000000001</v>
      </c>
      <c r="C1995" s="43" t="n">
        <f aca="false">-PERCENTILE(Prices_MTM!I1978:I2227,1-Inputs!$B$8)</f>
        <v>178375</v>
      </c>
      <c r="D1995" s="43" t="n">
        <f aca="false">NORMSINV(Inputs!$B$8)*STDEV(Prices_MTM!I1978:I2227)</f>
        <v>188382.237740822</v>
      </c>
      <c r="E1995" s="43" t="n">
        <f aca="false">-PERCENTILE(Prices_MTM!I1978:I2227,1-Inputs!$B$9)</f>
        <v>240915</v>
      </c>
      <c r="F1995" s="43" t="n">
        <f aca="false">NORMSINV(Inputs!$B$9)*STDEV(Prices_MTM!I1978:I2227)</f>
        <v>266432.593815441</v>
      </c>
      <c r="G1995" s="52" t="n">
        <f aca="false">IF(-B1995&gt;C1995,1,0)</f>
        <v>0</v>
      </c>
      <c r="H1995" s="52" t="n">
        <f aca="false">IF(-B1995&gt;D1995,1,0)</f>
        <v>0</v>
      </c>
      <c r="I1995" s="52" t="n">
        <f aca="false">IF(-B1995&gt;E1995,1,0)</f>
        <v>0</v>
      </c>
      <c r="J1995" s="52" t="n">
        <f aca="false">IF(-B1995&gt;F1995,1,0)</f>
        <v>0</v>
      </c>
    </row>
    <row r="1996" customFormat="false" ht="15" hidden="false" customHeight="false" outlineLevel="0" collapsed="false">
      <c r="A1996" s="51" t="n">
        <f aca="false">Prices_MTM!A2229</f>
        <v>40609</v>
      </c>
      <c r="B1996" s="43" t="n">
        <f aca="false">Prices_MTM!I2229</f>
        <v>59499.9999999999</v>
      </c>
      <c r="C1996" s="43" t="n">
        <f aca="false">-PERCENTILE(Prices_MTM!I1979:I2228,1-Inputs!$B$8)</f>
        <v>178375</v>
      </c>
      <c r="D1996" s="43" t="n">
        <f aca="false">NORMSINV(Inputs!$B$8)*STDEV(Prices_MTM!I1979:I2228)</f>
        <v>189252.825865342</v>
      </c>
      <c r="E1996" s="43" t="n">
        <f aca="false">-PERCENTILE(Prices_MTM!I1979:I2228,1-Inputs!$B$9)</f>
        <v>240915</v>
      </c>
      <c r="F1996" s="43" t="n">
        <f aca="false">NORMSINV(Inputs!$B$9)*STDEV(Prices_MTM!I1979:I2228)</f>
        <v>267663.883213755</v>
      </c>
      <c r="G1996" s="52" t="n">
        <f aca="false">IF(-B1996&gt;C1996,1,0)</f>
        <v>0</v>
      </c>
      <c r="H1996" s="52" t="n">
        <f aca="false">IF(-B1996&gt;D1996,1,0)</f>
        <v>0</v>
      </c>
      <c r="I1996" s="52" t="n">
        <f aca="false">IF(-B1996&gt;E1996,1,0)</f>
        <v>0</v>
      </c>
      <c r="J1996" s="52" t="n">
        <f aca="false">IF(-B1996&gt;F1996,1,0)</f>
        <v>0</v>
      </c>
    </row>
    <row r="1997" customFormat="false" ht="15" hidden="false" customHeight="false" outlineLevel="0" collapsed="false">
      <c r="A1997" s="51" t="n">
        <f aca="false">Prices_MTM!A2230</f>
        <v>40610</v>
      </c>
      <c r="B1997" s="43" t="n">
        <f aca="false">Prices_MTM!I2230</f>
        <v>182000</v>
      </c>
      <c r="C1997" s="43" t="n">
        <f aca="false">-PERCENTILE(Prices_MTM!I1980:I2229,1-Inputs!$B$8)</f>
        <v>178375</v>
      </c>
      <c r="D1997" s="43" t="n">
        <f aca="false">NORMSINV(Inputs!$B$8)*STDEV(Prices_MTM!I1980:I2229)</f>
        <v>189335.487755385</v>
      </c>
      <c r="E1997" s="43" t="n">
        <f aca="false">-PERCENTILE(Prices_MTM!I1980:I2229,1-Inputs!$B$9)</f>
        <v>240915</v>
      </c>
      <c r="F1997" s="43" t="n">
        <f aca="false">NORMSINV(Inputs!$B$9)*STDEV(Prices_MTM!I1980:I2229)</f>
        <v>267780.793502315</v>
      </c>
      <c r="G1997" s="52" t="n">
        <f aca="false">IF(-B1997&gt;C1997,1,0)</f>
        <v>0</v>
      </c>
      <c r="H1997" s="52" t="n">
        <f aca="false">IF(-B1997&gt;D1997,1,0)</f>
        <v>0</v>
      </c>
      <c r="I1997" s="52" t="n">
        <f aca="false">IF(-B1997&gt;E1997,1,0)</f>
        <v>0</v>
      </c>
      <c r="J1997" s="52" t="n">
        <f aca="false">IF(-B1997&gt;F1997,1,0)</f>
        <v>0</v>
      </c>
    </row>
    <row r="1998" customFormat="false" ht="15" hidden="false" customHeight="false" outlineLevel="0" collapsed="false">
      <c r="A1998" s="51" t="n">
        <f aca="false">Prices_MTM!A2231</f>
        <v>40611</v>
      </c>
      <c r="B1998" s="43" t="n">
        <f aca="false">Prices_MTM!I2231</f>
        <v>-210500</v>
      </c>
      <c r="C1998" s="43" t="n">
        <f aca="false">-PERCENTILE(Prices_MTM!I1981:I2230,1-Inputs!$B$8)</f>
        <v>178375</v>
      </c>
      <c r="D1998" s="43" t="n">
        <f aca="false">NORMSINV(Inputs!$B$8)*STDEV(Prices_MTM!I1981:I2230)</f>
        <v>190206.254693461</v>
      </c>
      <c r="E1998" s="43" t="n">
        <f aca="false">-PERCENTILE(Prices_MTM!I1981:I2230,1-Inputs!$B$9)</f>
        <v>240915</v>
      </c>
      <c r="F1998" s="43" t="n">
        <f aca="false">NORMSINV(Inputs!$B$9)*STDEV(Prices_MTM!I1981:I2230)</f>
        <v>269012.335800052</v>
      </c>
      <c r="G1998" s="52" t="n">
        <f aca="false">IF(-B1998&gt;C1998,1,0)</f>
        <v>1</v>
      </c>
      <c r="H1998" s="52" t="n">
        <f aca="false">IF(-B1998&gt;D1998,1,0)</f>
        <v>1</v>
      </c>
      <c r="I1998" s="52" t="n">
        <f aca="false">IF(-B1998&gt;E1998,1,0)</f>
        <v>0</v>
      </c>
      <c r="J1998" s="52" t="n">
        <f aca="false">IF(-B1998&gt;F1998,1,0)</f>
        <v>0</v>
      </c>
    </row>
    <row r="1999" customFormat="false" ht="15" hidden="false" customHeight="false" outlineLevel="0" collapsed="false">
      <c r="A1999" s="51" t="n">
        <f aca="false">Prices_MTM!A2232</f>
        <v>40612</v>
      </c>
      <c r="B1999" s="43" t="n">
        <f aca="false">Prices_MTM!I2232</f>
        <v>-109999.999999999</v>
      </c>
      <c r="C1999" s="43" t="n">
        <f aca="false">-PERCENTILE(Prices_MTM!I1982:I2231,1-Inputs!$B$8)</f>
        <v>180325</v>
      </c>
      <c r="D1999" s="43" t="n">
        <f aca="false">NORMSINV(Inputs!$B$8)*STDEV(Prices_MTM!I1982:I2231)</f>
        <v>191298.717986601</v>
      </c>
      <c r="E1999" s="43" t="n">
        <f aca="false">-PERCENTILE(Prices_MTM!I1982:I2231,1-Inputs!$B$9)</f>
        <v>240915</v>
      </c>
      <c r="F1999" s="43" t="n">
        <f aca="false">NORMSINV(Inputs!$B$9)*STDEV(Prices_MTM!I1982:I2231)</f>
        <v>270557.427483484</v>
      </c>
      <c r="G1999" s="52" t="n">
        <f aca="false">IF(-B1999&gt;C1999,1,0)</f>
        <v>0</v>
      </c>
      <c r="H1999" s="52" t="n">
        <f aca="false">IF(-B1999&gt;D1999,1,0)</f>
        <v>0</v>
      </c>
      <c r="I1999" s="52" t="n">
        <f aca="false">IF(-B1999&gt;E1999,1,0)</f>
        <v>0</v>
      </c>
      <c r="J1999" s="52" t="n">
        <f aca="false">IF(-B1999&gt;F1999,1,0)</f>
        <v>0</v>
      </c>
    </row>
    <row r="2000" customFormat="false" ht="15" hidden="false" customHeight="false" outlineLevel="0" collapsed="false">
      <c r="A2000" s="51" t="n">
        <f aca="false">Prices_MTM!A2233</f>
        <v>40613</v>
      </c>
      <c r="B2000" s="43" t="n">
        <f aca="false">Prices_MTM!I2233</f>
        <v>-159000</v>
      </c>
      <c r="C2000" s="43" t="n">
        <f aca="false">-PERCENTILE(Prices_MTM!I1983:I2232,1-Inputs!$B$8)</f>
        <v>180325</v>
      </c>
      <c r="D2000" s="43" t="n">
        <f aca="false">NORMSINV(Inputs!$B$8)*STDEV(Prices_MTM!I1983:I2232)</f>
        <v>191621.568456199</v>
      </c>
      <c r="E2000" s="43" t="n">
        <f aca="false">-PERCENTILE(Prices_MTM!I1983:I2232,1-Inputs!$B$9)</f>
        <v>240915</v>
      </c>
      <c r="F2000" s="43" t="n">
        <f aca="false">NORMSINV(Inputs!$B$9)*STDEV(Prices_MTM!I1983:I2232)</f>
        <v>271014.041063729</v>
      </c>
      <c r="G2000" s="52" t="n">
        <f aca="false">IF(-B2000&gt;C2000,1,0)</f>
        <v>0</v>
      </c>
      <c r="H2000" s="52" t="n">
        <f aca="false">IF(-B2000&gt;D2000,1,0)</f>
        <v>0</v>
      </c>
      <c r="I2000" s="52" t="n">
        <f aca="false">IF(-B2000&gt;E2000,1,0)</f>
        <v>0</v>
      </c>
      <c r="J2000" s="52" t="n">
        <f aca="false">IF(-B2000&gt;F2000,1,0)</f>
        <v>0</v>
      </c>
    </row>
    <row r="2001" customFormat="false" ht="15" hidden="false" customHeight="false" outlineLevel="0" collapsed="false">
      <c r="A2001" s="51" t="n">
        <f aca="false">Prices_MTM!A2234</f>
        <v>40616</v>
      </c>
      <c r="B2001" s="43" t="n">
        <f aca="false">Prices_MTM!I2234</f>
        <v>61999.9999999997</v>
      </c>
      <c r="C2001" s="43" t="n">
        <f aca="false">-PERCENTILE(Prices_MTM!I1984:I2233,1-Inputs!$B$8)</f>
        <v>180325</v>
      </c>
      <c r="D2001" s="43" t="n">
        <f aca="false">NORMSINV(Inputs!$B$8)*STDEV(Prices_MTM!I1984:I2233)</f>
        <v>192184.715571004</v>
      </c>
      <c r="E2001" s="43" t="n">
        <f aca="false">-PERCENTILE(Prices_MTM!I1984:I2233,1-Inputs!$B$9)</f>
        <v>240915</v>
      </c>
      <c r="F2001" s="43" t="n">
        <f aca="false">NORMSINV(Inputs!$B$9)*STDEV(Prices_MTM!I1984:I2233)</f>
        <v>271810.510774975</v>
      </c>
      <c r="G2001" s="52" t="n">
        <f aca="false">IF(-B2001&gt;C2001,1,0)</f>
        <v>0</v>
      </c>
      <c r="H2001" s="52" t="n">
        <f aca="false">IF(-B2001&gt;D2001,1,0)</f>
        <v>0</v>
      </c>
      <c r="I2001" s="52" t="n">
        <f aca="false">IF(-B2001&gt;E2001,1,0)</f>
        <v>0</v>
      </c>
      <c r="J2001" s="52" t="n">
        <f aca="false">IF(-B2001&gt;F2001,1,0)</f>
        <v>0</v>
      </c>
    </row>
    <row r="2002" customFormat="false" ht="15" hidden="false" customHeight="false" outlineLevel="0" collapsed="false">
      <c r="A2002" s="51" t="n">
        <f aca="false">Prices_MTM!A2235</f>
        <v>40617</v>
      </c>
      <c r="B2002" s="43" t="n">
        <f aca="false">Prices_MTM!I2235</f>
        <v>-305000</v>
      </c>
      <c r="C2002" s="43" t="n">
        <f aca="false">-PERCENTILE(Prices_MTM!I1985:I2234,1-Inputs!$B$8)</f>
        <v>180325</v>
      </c>
      <c r="D2002" s="43" t="n">
        <f aca="false">NORMSINV(Inputs!$B$8)*STDEV(Prices_MTM!I1985:I2234)</f>
        <v>192128.59499033</v>
      </c>
      <c r="E2002" s="43" t="n">
        <f aca="false">-PERCENTILE(Prices_MTM!I1985:I2234,1-Inputs!$B$9)</f>
        <v>240915</v>
      </c>
      <c r="F2002" s="43" t="n">
        <f aca="false">NORMSINV(Inputs!$B$9)*STDEV(Prices_MTM!I1985:I2234)</f>
        <v>271731.138366754</v>
      </c>
      <c r="G2002" s="52" t="n">
        <f aca="false">IF(-B2002&gt;C2002,1,0)</f>
        <v>1</v>
      </c>
      <c r="H2002" s="52" t="n">
        <f aca="false">IF(-B2002&gt;D2002,1,0)</f>
        <v>1</v>
      </c>
      <c r="I2002" s="52" t="n">
        <f aca="false">IF(-B2002&gt;E2002,1,0)</f>
        <v>1</v>
      </c>
      <c r="J2002" s="52" t="n">
        <f aca="false">IF(-B2002&gt;F2002,1,0)</f>
        <v>1</v>
      </c>
    </row>
    <row r="2003" customFormat="false" ht="15" hidden="false" customHeight="false" outlineLevel="0" collapsed="false">
      <c r="A2003" s="51" t="n">
        <f aca="false">Prices_MTM!A2236</f>
        <v>40618</v>
      </c>
      <c r="B2003" s="43" t="n">
        <f aca="false">Prices_MTM!I2236</f>
        <v>83499.9999999994</v>
      </c>
      <c r="C2003" s="43" t="n">
        <f aca="false">-PERCENTILE(Prices_MTM!I1986:I2235,1-Inputs!$B$8)</f>
        <v>184300</v>
      </c>
      <c r="D2003" s="43" t="n">
        <f aca="false">NORMSINV(Inputs!$B$8)*STDEV(Prices_MTM!I1986:I2235)</f>
        <v>194618.111880287</v>
      </c>
      <c r="E2003" s="43" t="n">
        <f aca="false">-PERCENTILE(Prices_MTM!I1986:I2235,1-Inputs!$B$9)</f>
        <v>252060</v>
      </c>
      <c r="F2003" s="43" t="n">
        <f aca="false">NORMSINV(Inputs!$B$9)*STDEV(Prices_MTM!I1986:I2235)</f>
        <v>275252.109612733</v>
      </c>
      <c r="G2003" s="52" t="n">
        <f aca="false">IF(-B2003&gt;C2003,1,0)</f>
        <v>0</v>
      </c>
      <c r="H2003" s="52" t="n">
        <f aca="false">IF(-B2003&gt;D2003,1,0)</f>
        <v>0</v>
      </c>
      <c r="I2003" s="52" t="n">
        <f aca="false">IF(-B2003&gt;E2003,1,0)</f>
        <v>0</v>
      </c>
      <c r="J2003" s="52" t="n">
        <f aca="false">IF(-B2003&gt;F2003,1,0)</f>
        <v>0</v>
      </c>
    </row>
    <row r="2004" customFormat="false" ht="15" hidden="false" customHeight="false" outlineLevel="0" collapsed="false">
      <c r="A2004" s="51" t="n">
        <f aca="false">Prices_MTM!A2237</f>
        <v>40619</v>
      </c>
      <c r="B2004" s="43" t="n">
        <f aca="false">Prices_MTM!I2237</f>
        <v>187000</v>
      </c>
      <c r="C2004" s="43" t="n">
        <f aca="false">-PERCENTILE(Prices_MTM!I1987:I2236,1-Inputs!$B$8)</f>
        <v>184300</v>
      </c>
      <c r="D2004" s="43" t="n">
        <f aca="false">NORMSINV(Inputs!$B$8)*STDEV(Prices_MTM!I1987:I2236)</f>
        <v>194666.853245049</v>
      </c>
      <c r="E2004" s="43" t="n">
        <f aca="false">-PERCENTILE(Prices_MTM!I1987:I2236,1-Inputs!$B$9)</f>
        <v>252060</v>
      </c>
      <c r="F2004" s="43" t="n">
        <f aca="false">NORMSINV(Inputs!$B$9)*STDEV(Prices_MTM!I1987:I2236)</f>
        <v>275321.045455068</v>
      </c>
      <c r="G2004" s="52" t="n">
        <f aca="false">IF(-B2004&gt;C2004,1,0)</f>
        <v>0</v>
      </c>
      <c r="H2004" s="52" t="n">
        <f aca="false">IF(-B2004&gt;D2004,1,0)</f>
        <v>0</v>
      </c>
      <c r="I2004" s="52" t="n">
        <f aca="false">IF(-B2004&gt;E2004,1,0)</f>
        <v>0</v>
      </c>
      <c r="J2004" s="52" t="n">
        <f aca="false">IF(-B2004&gt;F2004,1,0)</f>
        <v>0</v>
      </c>
    </row>
    <row r="2005" customFormat="false" ht="15" hidden="false" customHeight="false" outlineLevel="0" collapsed="false">
      <c r="A2005" s="51" t="n">
        <f aca="false">Prices_MTM!A2238</f>
        <v>40620</v>
      </c>
      <c r="B2005" s="43" t="n">
        <f aca="false">Prices_MTM!I2238</f>
        <v>-38499.9999999991</v>
      </c>
      <c r="C2005" s="43" t="n">
        <f aca="false">-PERCENTILE(Prices_MTM!I1988:I2237,1-Inputs!$B$8)</f>
        <v>184300</v>
      </c>
      <c r="D2005" s="43" t="n">
        <f aca="false">NORMSINV(Inputs!$B$8)*STDEV(Prices_MTM!I1988:I2237)</f>
        <v>195449.704019484</v>
      </c>
      <c r="E2005" s="43" t="n">
        <f aca="false">-PERCENTILE(Prices_MTM!I1988:I2237,1-Inputs!$B$9)</f>
        <v>252060</v>
      </c>
      <c r="F2005" s="43" t="n">
        <f aca="false">NORMSINV(Inputs!$B$9)*STDEV(Prices_MTM!I1988:I2237)</f>
        <v>276428.246244827</v>
      </c>
      <c r="G2005" s="52" t="n">
        <f aca="false">IF(-B2005&gt;C2005,1,0)</f>
        <v>0</v>
      </c>
      <c r="H2005" s="52" t="n">
        <f aca="false">IF(-B2005&gt;D2005,1,0)</f>
        <v>0</v>
      </c>
      <c r="I2005" s="52" t="n">
        <f aca="false">IF(-B2005&gt;E2005,1,0)</f>
        <v>0</v>
      </c>
      <c r="J2005" s="52" t="n">
        <f aca="false">IF(-B2005&gt;F2005,1,0)</f>
        <v>0</v>
      </c>
    </row>
    <row r="2006" customFormat="false" ht="15" hidden="false" customHeight="false" outlineLevel="0" collapsed="false">
      <c r="A2006" s="51" t="n">
        <f aca="false">Prices_MTM!A2239</f>
        <v>40623</v>
      </c>
      <c r="B2006" s="43" t="n">
        <f aca="false">Prices_MTM!I2239</f>
        <v>90499.9999999994</v>
      </c>
      <c r="C2006" s="43" t="n">
        <f aca="false">-PERCENTILE(Prices_MTM!I1989:I2238,1-Inputs!$B$8)</f>
        <v>184300</v>
      </c>
      <c r="D2006" s="43" t="n">
        <f aca="false">NORMSINV(Inputs!$B$8)*STDEV(Prices_MTM!I1989:I2238)</f>
        <v>195488.096641638</v>
      </c>
      <c r="E2006" s="43" t="n">
        <f aca="false">-PERCENTILE(Prices_MTM!I1989:I2238,1-Inputs!$B$9)</f>
        <v>252060</v>
      </c>
      <c r="F2006" s="43" t="n">
        <f aca="false">NORMSINV(Inputs!$B$9)*STDEV(Prices_MTM!I1989:I2238)</f>
        <v>276482.545663002</v>
      </c>
      <c r="G2006" s="52" t="n">
        <f aca="false">IF(-B2006&gt;C2006,1,0)</f>
        <v>0</v>
      </c>
      <c r="H2006" s="52" t="n">
        <f aca="false">IF(-B2006&gt;D2006,1,0)</f>
        <v>0</v>
      </c>
      <c r="I2006" s="52" t="n">
        <f aca="false">IF(-B2006&gt;E2006,1,0)</f>
        <v>0</v>
      </c>
      <c r="J2006" s="52" t="n">
        <f aca="false">IF(-B2006&gt;F2006,1,0)</f>
        <v>0</v>
      </c>
    </row>
    <row r="2007" customFormat="false" ht="15" hidden="false" customHeight="false" outlineLevel="0" collapsed="false">
      <c r="A2007" s="51" t="n">
        <f aca="false">Prices_MTM!A2240</f>
        <v>40624</v>
      </c>
      <c r="B2007" s="43" t="n">
        <f aca="false">Prices_MTM!I2240</f>
        <v>181500.000000001</v>
      </c>
      <c r="C2007" s="43" t="n">
        <f aca="false">-PERCENTILE(Prices_MTM!I1990:I2239,1-Inputs!$B$8)</f>
        <v>184300</v>
      </c>
      <c r="D2007" s="43" t="n">
        <f aca="false">NORMSINV(Inputs!$B$8)*STDEV(Prices_MTM!I1990:I2239)</f>
        <v>195518.248293258</v>
      </c>
      <c r="E2007" s="43" t="n">
        <f aca="false">-PERCENTILE(Prices_MTM!I1990:I2239,1-Inputs!$B$9)</f>
        <v>252060</v>
      </c>
      <c r="F2007" s="43" t="n">
        <f aca="false">NORMSINV(Inputs!$B$9)*STDEV(Prices_MTM!I1990:I2239)</f>
        <v>276525.189719285</v>
      </c>
      <c r="G2007" s="52" t="n">
        <f aca="false">IF(-B2007&gt;C2007,1,0)</f>
        <v>0</v>
      </c>
      <c r="H2007" s="52" t="n">
        <f aca="false">IF(-B2007&gt;D2007,1,0)</f>
        <v>0</v>
      </c>
      <c r="I2007" s="52" t="n">
        <f aca="false">IF(-B2007&gt;E2007,1,0)</f>
        <v>0</v>
      </c>
      <c r="J2007" s="52" t="n">
        <f aca="false">IF(-B2007&gt;F2007,1,0)</f>
        <v>0</v>
      </c>
    </row>
    <row r="2008" customFormat="false" ht="15" hidden="false" customHeight="false" outlineLevel="0" collapsed="false">
      <c r="A2008" s="51" t="n">
        <f aca="false">Prices_MTM!A2241</f>
        <v>40625</v>
      </c>
      <c r="B2008" s="43" t="n">
        <f aca="false">Prices_MTM!I2241</f>
        <v>66999.9999999988</v>
      </c>
      <c r="C2008" s="43" t="n">
        <f aca="false">-PERCENTILE(Prices_MTM!I1991:I2240,1-Inputs!$B$8)</f>
        <v>184300</v>
      </c>
      <c r="D2008" s="43" t="n">
        <f aca="false">NORMSINV(Inputs!$B$8)*STDEV(Prices_MTM!I1991:I2240)</f>
        <v>196376.060349237</v>
      </c>
      <c r="E2008" s="43" t="n">
        <f aca="false">-PERCENTILE(Prices_MTM!I1991:I2240,1-Inputs!$B$9)</f>
        <v>252060</v>
      </c>
      <c r="F2008" s="43" t="n">
        <f aca="false">NORMSINV(Inputs!$B$9)*STDEV(Prices_MTM!I1991:I2240)</f>
        <v>277738.40968005</v>
      </c>
      <c r="G2008" s="52" t="n">
        <f aca="false">IF(-B2008&gt;C2008,1,0)</f>
        <v>0</v>
      </c>
      <c r="H2008" s="52" t="n">
        <f aca="false">IF(-B2008&gt;D2008,1,0)</f>
        <v>0</v>
      </c>
      <c r="I2008" s="52" t="n">
        <f aca="false">IF(-B2008&gt;E2008,1,0)</f>
        <v>0</v>
      </c>
      <c r="J2008" s="52" t="n">
        <f aca="false">IF(-B2008&gt;F2008,1,0)</f>
        <v>0</v>
      </c>
    </row>
    <row r="2009" customFormat="false" ht="15" hidden="false" customHeight="false" outlineLevel="0" collapsed="false">
      <c r="A2009" s="51" t="n">
        <f aca="false">Prices_MTM!A2242</f>
        <v>40626</v>
      </c>
      <c r="B2009" s="43" t="n">
        <f aca="false">Prices_MTM!I2242</f>
        <v>-4999.99999999829</v>
      </c>
      <c r="C2009" s="43" t="n">
        <f aca="false">-PERCENTILE(Prices_MTM!I1992:I2241,1-Inputs!$B$8)</f>
        <v>184300</v>
      </c>
      <c r="D2009" s="43" t="n">
        <f aca="false">NORMSINV(Inputs!$B$8)*STDEV(Prices_MTM!I1992:I2241)</f>
        <v>196480.691268683</v>
      </c>
      <c r="E2009" s="43" t="n">
        <f aca="false">-PERCENTILE(Prices_MTM!I1992:I2241,1-Inputs!$B$9)</f>
        <v>252060</v>
      </c>
      <c r="F2009" s="43" t="n">
        <f aca="false">NORMSINV(Inputs!$B$9)*STDEV(Prices_MTM!I1992:I2241)</f>
        <v>277886.391186138</v>
      </c>
      <c r="G2009" s="52" t="n">
        <f aca="false">IF(-B2009&gt;C2009,1,0)</f>
        <v>0</v>
      </c>
      <c r="H2009" s="52" t="n">
        <f aca="false">IF(-B2009&gt;D2009,1,0)</f>
        <v>0</v>
      </c>
      <c r="I2009" s="52" t="n">
        <f aca="false">IF(-B2009&gt;E2009,1,0)</f>
        <v>0</v>
      </c>
      <c r="J2009" s="52" t="n">
        <f aca="false">IF(-B2009&gt;F2009,1,0)</f>
        <v>0</v>
      </c>
    </row>
    <row r="2010" customFormat="false" ht="15" hidden="false" customHeight="false" outlineLevel="0" collapsed="false">
      <c r="A2010" s="51" t="n">
        <f aca="false">Prices_MTM!A2243</f>
        <v>40627</v>
      </c>
      <c r="B2010" s="43" t="n">
        <f aca="false">Prices_MTM!I2243</f>
        <v>-17000.0000000009</v>
      </c>
      <c r="C2010" s="43" t="n">
        <f aca="false">-PERCENTILE(Prices_MTM!I1993:I2242,1-Inputs!$B$8)</f>
        <v>184300</v>
      </c>
      <c r="D2010" s="43" t="n">
        <f aca="false">NORMSINV(Inputs!$B$8)*STDEV(Prices_MTM!I1993:I2242)</f>
        <v>196089.575983342</v>
      </c>
      <c r="E2010" s="43" t="n">
        <f aca="false">-PERCENTILE(Prices_MTM!I1993:I2242,1-Inputs!$B$9)</f>
        <v>252060</v>
      </c>
      <c r="F2010" s="43" t="n">
        <f aca="false">NORMSINV(Inputs!$B$9)*STDEV(Prices_MTM!I1993:I2242)</f>
        <v>277333.229374261</v>
      </c>
      <c r="G2010" s="52" t="n">
        <f aca="false">IF(-B2010&gt;C2010,1,0)</f>
        <v>0</v>
      </c>
      <c r="H2010" s="52" t="n">
        <f aca="false">IF(-B2010&gt;D2010,1,0)</f>
        <v>0</v>
      </c>
      <c r="I2010" s="52" t="n">
        <f aca="false">IF(-B2010&gt;E2010,1,0)</f>
        <v>0</v>
      </c>
      <c r="J2010" s="52" t="n">
        <f aca="false">IF(-B2010&gt;F2010,1,0)</f>
        <v>0</v>
      </c>
    </row>
    <row r="2011" customFormat="false" ht="15" hidden="false" customHeight="false" outlineLevel="0" collapsed="false">
      <c r="A2011" s="51" t="n">
        <f aca="false">Prices_MTM!A2244</f>
        <v>40631</v>
      </c>
      <c r="B2011" s="43" t="n">
        <f aca="false">Prices_MTM!I2244</f>
        <v>-61499.9999999995</v>
      </c>
      <c r="C2011" s="43" t="n">
        <f aca="false">-PERCENTILE(Prices_MTM!I1994:I2243,1-Inputs!$B$8)</f>
        <v>184300</v>
      </c>
      <c r="D2011" s="43" t="n">
        <f aca="false">NORMSINV(Inputs!$B$8)*STDEV(Prices_MTM!I1994:I2243)</f>
        <v>196051.934958305</v>
      </c>
      <c r="E2011" s="43" t="n">
        <f aca="false">-PERCENTILE(Prices_MTM!I1994:I2243,1-Inputs!$B$9)</f>
        <v>252060</v>
      </c>
      <c r="F2011" s="43" t="n">
        <f aca="false">NORMSINV(Inputs!$B$9)*STDEV(Prices_MTM!I1994:I2243)</f>
        <v>277279.992954231</v>
      </c>
      <c r="G2011" s="52" t="n">
        <f aca="false">IF(-B2011&gt;C2011,1,0)</f>
        <v>0</v>
      </c>
      <c r="H2011" s="52" t="n">
        <f aca="false">IF(-B2011&gt;D2011,1,0)</f>
        <v>0</v>
      </c>
      <c r="I2011" s="52" t="n">
        <f aca="false">IF(-B2011&gt;E2011,1,0)</f>
        <v>0</v>
      </c>
      <c r="J2011" s="52" t="n">
        <f aca="false">IF(-B2011&gt;F2011,1,0)</f>
        <v>0</v>
      </c>
    </row>
    <row r="2012" customFormat="false" ht="15" hidden="false" customHeight="false" outlineLevel="0" collapsed="false">
      <c r="A2012" s="51" t="n">
        <f aca="false">Prices_MTM!A2245</f>
        <v>40632</v>
      </c>
      <c r="B2012" s="43" t="n">
        <f aca="false">Prices_MTM!I2245</f>
        <v>-42500.0000000004</v>
      </c>
      <c r="C2012" s="43" t="n">
        <f aca="false">-PERCENTILE(Prices_MTM!I1995:I2244,1-Inputs!$B$8)</f>
        <v>184300</v>
      </c>
      <c r="D2012" s="43" t="n">
        <f aca="false">NORMSINV(Inputs!$B$8)*STDEV(Prices_MTM!I1995:I2244)</f>
        <v>195967.252333476</v>
      </c>
      <c r="E2012" s="43" t="n">
        <f aca="false">-PERCENTILE(Prices_MTM!I1995:I2244,1-Inputs!$B$9)</f>
        <v>252060</v>
      </c>
      <c r="F2012" s="43" t="n">
        <f aca="false">NORMSINV(Inputs!$B$9)*STDEV(Prices_MTM!I1995:I2244)</f>
        <v>277160.224701901</v>
      </c>
      <c r="G2012" s="52" t="n">
        <f aca="false">IF(-B2012&gt;C2012,1,0)</f>
        <v>0</v>
      </c>
      <c r="H2012" s="52" t="n">
        <f aca="false">IF(-B2012&gt;D2012,1,0)</f>
        <v>0</v>
      </c>
      <c r="I2012" s="52" t="n">
        <f aca="false">IF(-B2012&gt;E2012,1,0)</f>
        <v>0</v>
      </c>
      <c r="J2012" s="52" t="n">
        <f aca="false">IF(-B2012&gt;F2012,1,0)</f>
        <v>0</v>
      </c>
    </row>
    <row r="2013" customFormat="false" ht="15" hidden="false" customHeight="false" outlineLevel="0" collapsed="false">
      <c r="A2013" s="51" t="n">
        <f aca="false">Prices_MTM!A2246</f>
        <v>40633</v>
      </c>
      <c r="B2013" s="43" t="n">
        <f aca="false">Prices_MTM!I2246</f>
        <v>159500</v>
      </c>
      <c r="C2013" s="43" t="n">
        <f aca="false">-PERCENTILE(Prices_MTM!I1996:I2245,1-Inputs!$B$8)</f>
        <v>184300</v>
      </c>
      <c r="D2013" s="43" t="n">
        <f aca="false">NORMSINV(Inputs!$B$8)*STDEV(Prices_MTM!I1996:I2245)</f>
        <v>196019.203373446</v>
      </c>
      <c r="E2013" s="43" t="n">
        <f aca="false">-PERCENTILE(Prices_MTM!I1996:I2245,1-Inputs!$B$9)</f>
        <v>252060</v>
      </c>
      <c r="F2013" s="43" t="n">
        <f aca="false">NORMSINV(Inputs!$B$9)*STDEV(Prices_MTM!I1996:I2245)</f>
        <v>277233.700049135</v>
      </c>
      <c r="G2013" s="52" t="n">
        <f aca="false">IF(-B2013&gt;C2013,1,0)</f>
        <v>0</v>
      </c>
      <c r="H2013" s="52" t="n">
        <f aca="false">IF(-B2013&gt;D2013,1,0)</f>
        <v>0</v>
      </c>
      <c r="I2013" s="52" t="n">
        <f aca="false">IF(-B2013&gt;E2013,1,0)</f>
        <v>0</v>
      </c>
      <c r="J2013" s="52" t="n">
        <f aca="false">IF(-B2013&gt;F2013,1,0)</f>
        <v>0</v>
      </c>
    </row>
    <row r="2014" customFormat="false" ht="15" hidden="false" customHeight="false" outlineLevel="0" collapsed="false">
      <c r="A2014" s="51" t="n">
        <f aca="false">Prices_MTM!A2247</f>
        <v>40634</v>
      </c>
      <c r="B2014" s="43" t="n">
        <f aca="false">Prices_MTM!I2247</f>
        <v>51500.0000000001</v>
      </c>
      <c r="C2014" s="43" t="n">
        <f aca="false">-PERCENTILE(Prices_MTM!I1997:I2246,1-Inputs!$B$8)</f>
        <v>184300</v>
      </c>
      <c r="D2014" s="43" t="n">
        <f aca="false">NORMSINV(Inputs!$B$8)*STDEV(Prices_MTM!I1997:I2246)</f>
        <v>196491.750524858</v>
      </c>
      <c r="E2014" s="43" t="n">
        <f aca="false">-PERCENTILE(Prices_MTM!I1997:I2246,1-Inputs!$B$9)</f>
        <v>252060</v>
      </c>
      <c r="F2014" s="43" t="n">
        <f aca="false">NORMSINV(Inputs!$B$9)*STDEV(Prices_MTM!I1997:I2246)</f>
        <v>277902.032503196</v>
      </c>
      <c r="G2014" s="52" t="n">
        <f aca="false">IF(-B2014&gt;C2014,1,0)</f>
        <v>0</v>
      </c>
      <c r="H2014" s="52" t="n">
        <f aca="false">IF(-B2014&gt;D2014,1,0)</f>
        <v>0</v>
      </c>
      <c r="I2014" s="52" t="n">
        <f aca="false">IF(-B2014&gt;E2014,1,0)</f>
        <v>0</v>
      </c>
      <c r="J2014" s="52" t="n">
        <f aca="false">IF(-B2014&gt;F2014,1,0)</f>
        <v>0</v>
      </c>
    </row>
    <row r="2015" customFormat="false" ht="15" hidden="false" customHeight="false" outlineLevel="0" collapsed="false">
      <c r="A2015" s="51" t="n">
        <f aca="false">Prices_MTM!A2248</f>
        <v>40637</v>
      </c>
      <c r="B2015" s="43" t="n">
        <f aca="false">Prices_MTM!I2248</f>
        <v>-12999.9999999995</v>
      </c>
      <c r="C2015" s="43" t="n">
        <f aca="false">-PERCENTILE(Prices_MTM!I1998:I2247,1-Inputs!$B$8)</f>
        <v>184300</v>
      </c>
      <c r="D2015" s="43" t="n">
        <f aca="false">NORMSINV(Inputs!$B$8)*STDEV(Prices_MTM!I1998:I2247)</f>
        <v>196556.661637049</v>
      </c>
      <c r="E2015" s="43" t="n">
        <f aca="false">-PERCENTILE(Prices_MTM!I1998:I2247,1-Inputs!$B$9)</f>
        <v>252060</v>
      </c>
      <c r="F2015" s="43" t="n">
        <f aca="false">NORMSINV(Inputs!$B$9)*STDEV(Prices_MTM!I1998:I2247)</f>
        <v>277993.837527894</v>
      </c>
      <c r="G2015" s="52" t="n">
        <f aca="false">IF(-B2015&gt;C2015,1,0)</f>
        <v>0</v>
      </c>
      <c r="H2015" s="52" t="n">
        <f aca="false">IF(-B2015&gt;D2015,1,0)</f>
        <v>0</v>
      </c>
      <c r="I2015" s="52" t="n">
        <f aca="false">IF(-B2015&gt;E2015,1,0)</f>
        <v>0</v>
      </c>
      <c r="J2015" s="52" t="n">
        <f aca="false">IF(-B2015&gt;F2015,1,0)</f>
        <v>0</v>
      </c>
    </row>
    <row r="2016" customFormat="false" ht="15" hidden="false" customHeight="false" outlineLevel="0" collapsed="false">
      <c r="A2016" s="51" t="n">
        <f aca="false">Prices_MTM!A2249</f>
        <v>40638</v>
      </c>
      <c r="B2016" s="43" t="n">
        <f aca="false">Prices_MTM!I2249</f>
        <v>-172000.000000001</v>
      </c>
      <c r="C2016" s="43" t="n">
        <f aca="false">-PERCENTILE(Prices_MTM!I1999:I2248,1-Inputs!$B$8)</f>
        <v>184300</v>
      </c>
      <c r="D2016" s="43" t="n">
        <f aca="false">NORMSINV(Inputs!$B$8)*STDEV(Prices_MTM!I1999:I2248)</f>
        <v>196450.218197055</v>
      </c>
      <c r="E2016" s="43" t="n">
        <f aca="false">-PERCENTILE(Prices_MTM!I1999:I2248,1-Inputs!$B$9)</f>
        <v>252060</v>
      </c>
      <c r="F2016" s="43" t="n">
        <f aca="false">NORMSINV(Inputs!$B$9)*STDEV(Prices_MTM!I1999:I2248)</f>
        <v>277843.292539405</v>
      </c>
      <c r="G2016" s="52" t="n">
        <f aca="false">IF(-B2016&gt;C2016,1,0)</f>
        <v>0</v>
      </c>
      <c r="H2016" s="52" t="n">
        <f aca="false">IF(-B2016&gt;D2016,1,0)</f>
        <v>0</v>
      </c>
      <c r="I2016" s="52" t="n">
        <f aca="false">IF(-B2016&gt;E2016,1,0)</f>
        <v>0</v>
      </c>
      <c r="J2016" s="52" t="n">
        <f aca="false">IF(-B2016&gt;F2016,1,0)</f>
        <v>0</v>
      </c>
    </row>
    <row r="2017" customFormat="false" ht="15" hidden="false" customHeight="false" outlineLevel="0" collapsed="false">
      <c r="A2017" s="51" t="n">
        <f aca="false">Prices_MTM!A2250</f>
        <v>40639</v>
      </c>
      <c r="B2017" s="43" t="n">
        <f aca="false">Prices_MTM!I2250</f>
        <v>49000.0000000002</v>
      </c>
      <c r="C2017" s="43" t="n">
        <f aca="false">-PERCENTILE(Prices_MTM!I2000:I2249,1-Inputs!$B$8)</f>
        <v>184300</v>
      </c>
      <c r="D2017" s="43" t="n">
        <f aca="false">NORMSINV(Inputs!$B$8)*STDEV(Prices_MTM!I2000:I2249)</f>
        <v>197225.77242777</v>
      </c>
      <c r="E2017" s="43" t="n">
        <f aca="false">-PERCENTILE(Prices_MTM!I2000:I2249,1-Inputs!$B$9)</f>
        <v>252060</v>
      </c>
      <c r="F2017" s="43" t="n">
        <f aca="false">NORMSINV(Inputs!$B$9)*STDEV(Prices_MTM!I2000:I2249)</f>
        <v>278940.173688136</v>
      </c>
      <c r="G2017" s="52" t="n">
        <f aca="false">IF(-B2017&gt;C2017,1,0)</f>
        <v>0</v>
      </c>
      <c r="H2017" s="52" t="n">
        <f aca="false">IF(-B2017&gt;D2017,1,0)</f>
        <v>0</v>
      </c>
      <c r="I2017" s="52" t="n">
        <f aca="false">IF(-B2017&gt;E2017,1,0)</f>
        <v>0</v>
      </c>
      <c r="J2017" s="52" t="n">
        <f aca="false">IF(-B2017&gt;F2017,1,0)</f>
        <v>0</v>
      </c>
    </row>
    <row r="2018" customFormat="false" ht="15" hidden="false" customHeight="false" outlineLevel="0" collapsed="false">
      <c r="A2018" s="51" t="n">
        <f aca="false">Prices_MTM!A2251</f>
        <v>40640</v>
      </c>
      <c r="B2018" s="43" t="n">
        <f aca="false">Prices_MTM!I2251</f>
        <v>149500</v>
      </c>
      <c r="C2018" s="43" t="n">
        <f aca="false">-PERCENTILE(Prices_MTM!I2001:I2250,1-Inputs!$B$8)</f>
        <v>184300</v>
      </c>
      <c r="D2018" s="43" t="n">
        <f aca="false">NORMSINV(Inputs!$B$8)*STDEV(Prices_MTM!I2001:I2250)</f>
        <v>197171.367042557</v>
      </c>
      <c r="E2018" s="43" t="n">
        <f aca="false">-PERCENTILE(Prices_MTM!I2001:I2250,1-Inputs!$B$9)</f>
        <v>252060</v>
      </c>
      <c r="F2018" s="43" t="n">
        <f aca="false">NORMSINV(Inputs!$B$9)*STDEV(Prices_MTM!I2001:I2250)</f>
        <v>278863.227113589</v>
      </c>
      <c r="G2018" s="52" t="n">
        <f aca="false">IF(-B2018&gt;C2018,1,0)</f>
        <v>0</v>
      </c>
      <c r="H2018" s="52" t="n">
        <f aca="false">IF(-B2018&gt;D2018,1,0)</f>
        <v>0</v>
      </c>
      <c r="I2018" s="52" t="n">
        <f aca="false">IF(-B2018&gt;E2018,1,0)</f>
        <v>0</v>
      </c>
      <c r="J2018" s="52" t="n">
        <f aca="false">IF(-B2018&gt;F2018,1,0)</f>
        <v>0</v>
      </c>
    </row>
    <row r="2019" customFormat="false" ht="15" hidden="false" customHeight="false" outlineLevel="0" collapsed="false">
      <c r="A2019" s="51" t="n">
        <f aca="false">Prices_MTM!A2252</f>
        <v>40644</v>
      </c>
      <c r="B2019" s="43" t="n">
        <f aca="false">Prices_MTM!I2252</f>
        <v>-209999.999999999</v>
      </c>
      <c r="C2019" s="43" t="n">
        <f aca="false">-PERCENTILE(Prices_MTM!I2002:I2251,1-Inputs!$B$8)</f>
        <v>184300</v>
      </c>
      <c r="D2019" s="43" t="n">
        <f aca="false">NORMSINV(Inputs!$B$8)*STDEV(Prices_MTM!I2002:I2251)</f>
        <v>196905.401418483</v>
      </c>
      <c r="E2019" s="43" t="n">
        <f aca="false">-PERCENTILE(Prices_MTM!I2002:I2251,1-Inputs!$B$9)</f>
        <v>252060</v>
      </c>
      <c r="F2019" s="43" t="n">
        <f aca="false">NORMSINV(Inputs!$B$9)*STDEV(Prices_MTM!I2002:I2251)</f>
        <v>278487.066855926</v>
      </c>
      <c r="G2019" s="52" t="n">
        <f aca="false">IF(-B2019&gt;C2019,1,0)</f>
        <v>1</v>
      </c>
      <c r="H2019" s="52" t="n">
        <f aca="false">IF(-B2019&gt;D2019,1,0)</f>
        <v>1</v>
      </c>
      <c r="I2019" s="52" t="n">
        <f aca="false">IF(-B2019&gt;E2019,1,0)</f>
        <v>0</v>
      </c>
      <c r="J2019" s="52" t="n">
        <f aca="false">IF(-B2019&gt;F2019,1,0)</f>
        <v>0</v>
      </c>
    </row>
    <row r="2020" customFormat="false" ht="15" hidden="false" customHeight="false" outlineLevel="0" collapsed="false">
      <c r="A2020" s="51" t="n">
        <f aca="false">Prices_MTM!A2253</f>
        <v>40646</v>
      </c>
      <c r="B2020" s="43" t="n">
        <f aca="false">Prices_MTM!I2253</f>
        <v>-102000.000000001</v>
      </c>
      <c r="C2020" s="43" t="n">
        <f aca="false">-PERCENTILE(Prices_MTM!I2003:I2252,1-Inputs!$B$8)</f>
        <v>187274.999999999</v>
      </c>
      <c r="D2020" s="43" t="n">
        <f aca="false">NORMSINV(Inputs!$B$8)*STDEV(Prices_MTM!I2003:I2252)</f>
        <v>198047.739972385</v>
      </c>
      <c r="E2020" s="43" t="n">
        <f aca="false">-PERCENTILE(Prices_MTM!I2003:I2252,1-Inputs!$B$9)</f>
        <v>252060</v>
      </c>
      <c r="F2020" s="43" t="n">
        <f aca="false">NORMSINV(Inputs!$B$9)*STDEV(Prices_MTM!I2003:I2252)</f>
        <v>280102.698072443</v>
      </c>
      <c r="G2020" s="52" t="n">
        <f aca="false">IF(-B2020&gt;C2020,1,0)</f>
        <v>0</v>
      </c>
      <c r="H2020" s="52" t="n">
        <f aca="false">IF(-B2020&gt;D2020,1,0)</f>
        <v>0</v>
      </c>
      <c r="I2020" s="52" t="n">
        <f aca="false">IF(-B2020&gt;E2020,1,0)</f>
        <v>0</v>
      </c>
      <c r="J2020" s="52" t="n">
        <f aca="false">IF(-B2020&gt;F2020,1,0)</f>
        <v>0</v>
      </c>
    </row>
    <row r="2021" customFormat="false" ht="15" hidden="false" customHeight="false" outlineLevel="0" collapsed="false">
      <c r="A2021" s="51" t="n">
        <f aca="false">Prices_MTM!A2254</f>
        <v>40648</v>
      </c>
      <c r="B2021" s="43" t="n">
        <f aca="false">Prices_MTM!I2254</f>
        <v>160500.000000001</v>
      </c>
      <c r="C2021" s="43" t="n">
        <f aca="false">-PERCENTILE(Prices_MTM!I2004:I2253,1-Inputs!$B$8)</f>
        <v>187274.999999999</v>
      </c>
      <c r="D2021" s="43" t="n">
        <f aca="false">NORMSINV(Inputs!$B$8)*STDEV(Prices_MTM!I2004:I2253)</f>
        <v>198234.653261326</v>
      </c>
      <c r="E2021" s="43" t="n">
        <f aca="false">-PERCENTILE(Prices_MTM!I2004:I2253,1-Inputs!$B$9)</f>
        <v>252060</v>
      </c>
      <c r="F2021" s="43" t="n">
        <f aca="false">NORMSINV(Inputs!$B$9)*STDEV(Prices_MTM!I2004:I2253)</f>
        <v>280367.053103938</v>
      </c>
      <c r="G2021" s="52" t="n">
        <f aca="false">IF(-B2021&gt;C2021,1,0)</f>
        <v>0</v>
      </c>
      <c r="H2021" s="52" t="n">
        <f aca="false">IF(-B2021&gt;D2021,1,0)</f>
        <v>0</v>
      </c>
      <c r="I2021" s="52" t="n">
        <f aca="false">IF(-B2021&gt;E2021,1,0)</f>
        <v>0</v>
      </c>
      <c r="J2021" s="52" t="n">
        <f aca="false">IF(-B2021&gt;F2021,1,0)</f>
        <v>0</v>
      </c>
    </row>
    <row r="2022" customFormat="false" ht="15" hidden="false" customHeight="false" outlineLevel="0" collapsed="false">
      <c r="A2022" s="51" t="n">
        <f aca="false">Prices_MTM!A2255</f>
        <v>40651</v>
      </c>
      <c r="B2022" s="43" t="n">
        <f aca="false">Prices_MTM!I2255</f>
        <v>-100000</v>
      </c>
      <c r="C2022" s="43" t="n">
        <f aca="false">-PERCENTILE(Prices_MTM!I2005:I2254,1-Inputs!$B$8)</f>
        <v>187274.999999999</v>
      </c>
      <c r="D2022" s="43" t="n">
        <f aca="false">NORMSINV(Inputs!$B$8)*STDEV(Prices_MTM!I2005:I2254)</f>
        <v>198689.698888883</v>
      </c>
      <c r="E2022" s="43" t="n">
        <f aca="false">-PERCENTILE(Prices_MTM!I2005:I2254,1-Inputs!$B$9)</f>
        <v>252060</v>
      </c>
      <c r="F2022" s="43" t="n">
        <f aca="false">NORMSINV(Inputs!$B$9)*STDEV(Prices_MTM!I2005:I2254)</f>
        <v>281010.632818822</v>
      </c>
      <c r="G2022" s="52" t="n">
        <f aca="false">IF(-B2022&gt;C2022,1,0)</f>
        <v>0</v>
      </c>
      <c r="H2022" s="52" t="n">
        <f aca="false">IF(-B2022&gt;D2022,1,0)</f>
        <v>0</v>
      </c>
      <c r="I2022" s="52" t="n">
        <f aca="false">IF(-B2022&gt;E2022,1,0)</f>
        <v>0</v>
      </c>
      <c r="J2022" s="52" t="n">
        <f aca="false">IF(-B2022&gt;F2022,1,0)</f>
        <v>0</v>
      </c>
    </row>
    <row r="2023" customFormat="false" ht="15" hidden="false" customHeight="false" outlineLevel="0" collapsed="false">
      <c r="A2023" s="51" t="n">
        <f aca="false">Prices_MTM!A2256</f>
        <v>40659</v>
      </c>
      <c r="B2023" s="43" t="n">
        <f aca="false">Prices_MTM!I2256</f>
        <v>359000</v>
      </c>
      <c r="C2023" s="43" t="n">
        <f aca="false">-PERCENTILE(Prices_MTM!I2006:I2255,1-Inputs!$B$8)</f>
        <v>187274.999999999</v>
      </c>
      <c r="D2023" s="43" t="n">
        <f aca="false">NORMSINV(Inputs!$B$8)*STDEV(Prices_MTM!I2006:I2255)</f>
        <v>198543.372588703</v>
      </c>
      <c r="E2023" s="43" t="n">
        <f aca="false">-PERCENTILE(Prices_MTM!I2006:I2255,1-Inputs!$B$9)</f>
        <v>252060</v>
      </c>
      <c r="F2023" s="43" t="n">
        <f aca="false">NORMSINV(Inputs!$B$9)*STDEV(Prices_MTM!I2006:I2255)</f>
        <v>280803.680740071</v>
      </c>
      <c r="G2023" s="52" t="n">
        <f aca="false">IF(-B2023&gt;C2023,1,0)</f>
        <v>0</v>
      </c>
      <c r="H2023" s="52" t="n">
        <f aca="false">IF(-B2023&gt;D2023,1,0)</f>
        <v>0</v>
      </c>
      <c r="I2023" s="52" t="n">
        <f aca="false">IF(-B2023&gt;E2023,1,0)</f>
        <v>0</v>
      </c>
      <c r="J2023" s="52" t="n">
        <f aca="false">IF(-B2023&gt;F2023,1,0)</f>
        <v>0</v>
      </c>
    </row>
    <row r="2024" customFormat="false" ht="15" hidden="false" customHeight="false" outlineLevel="0" collapsed="false">
      <c r="A2024" s="51" t="n">
        <f aca="false">Prices_MTM!A2257</f>
        <v>40660</v>
      </c>
      <c r="B2024" s="43" t="n">
        <f aca="false">Prices_MTM!I2257</f>
        <v>39500.0000000003</v>
      </c>
      <c r="C2024" s="43" t="n">
        <f aca="false">-PERCENTILE(Prices_MTM!I2007:I2256,1-Inputs!$B$8)</f>
        <v>187274.999999999</v>
      </c>
      <c r="D2024" s="43" t="n">
        <f aca="false">NORMSINV(Inputs!$B$8)*STDEV(Prices_MTM!I2007:I2256)</f>
        <v>201879.188127282</v>
      </c>
      <c r="E2024" s="43" t="n">
        <f aca="false">-PERCENTILE(Prices_MTM!I2007:I2256,1-Inputs!$B$9)</f>
        <v>252060</v>
      </c>
      <c r="F2024" s="43" t="n">
        <f aca="false">NORMSINV(Inputs!$B$9)*STDEV(Prices_MTM!I2007:I2256)</f>
        <v>285521.588315073</v>
      </c>
      <c r="G2024" s="52" t="n">
        <f aca="false">IF(-B2024&gt;C2024,1,0)</f>
        <v>0</v>
      </c>
      <c r="H2024" s="52" t="n">
        <f aca="false">IF(-B2024&gt;D2024,1,0)</f>
        <v>0</v>
      </c>
      <c r="I2024" s="52" t="n">
        <f aca="false">IF(-B2024&gt;E2024,1,0)</f>
        <v>0</v>
      </c>
      <c r="J2024" s="52" t="n">
        <f aca="false">IF(-B2024&gt;F2024,1,0)</f>
        <v>0</v>
      </c>
    </row>
    <row r="2025" customFormat="false" ht="15" hidden="false" customHeight="false" outlineLevel="0" collapsed="false">
      <c r="A2025" s="51" t="n">
        <f aca="false">Prices_MTM!A2258</f>
        <v>40661</v>
      </c>
      <c r="B2025" s="43" t="n">
        <f aca="false">Prices_MTM!I2258</f>
        <v>-75500.000000001</v>
      </c>
      <c r="C2025" s="43" t="n">
        <f aca="false">-PERCENTILE(Prices_MTM!I2008:I2257,1-Inputs!$B$8)</f>
        <v>187274.999999999</v>
      </c>
      <c r="D2025" s="43" t="n">
        <f aca="false">NORMSINV(Inputs!$B$8)*STDEV(Prices_MTM!I2008:I2257)</f>
        <v>201815.868468338</v>
      </c>
      <c r="E2025" s="43" t="n">
        <f aca="false">-PERCENTILE(Prices_MTM!I2008:I2257,1-Inputs!$B$9)</f>
        <v>252060</v>
      </c>
      <c r="F2025" s="43" t="n">
        <f aca="false">NORMSINV(Inputs!$B$9)*STDEV(Prices_MTM!I2008:I2257)</f>
        <v>285432.034113073</v>
      </c>
      <c r="G2025" s="52" t="n">
        <f aca="false">IF(-B2025&gt;C2025,1,0)</f>
        <v>0</v>
      </c>
      <c r="H2025" s="52" t="n">
        <f aca="false">IF(-B2025&gt;D2025,1,0)</f>
        <v>0</v>
      </c>
      <c r="I2025" s="52" t="n">
        <f aca="false">IF(-B2025&gt;E2025,1,0)</f>
        <v>0</v>
      </c>
      <c r="J2025" s="52" t="n">
        <f aca="false">IF(-B2025&gt;F2025,1,0)</f>
        <v>0</v>
      </c>
    </row>
    <row r="2026" customFormat="false" ht="15" hidden="false" customHeight="false" outlineLevel="0" collapsed="false">
      <c r="A2026" s="51" t="n">
        <f aca="false">Prices_MTM!A2259</f>
        <v>40665</v>
      </c>
      <c r="B2026" s="43" t="n">
        <f aca="false">Prices_MTM!I2259</f>
        <v>62500.0000000007</v>
      </c>
      <c r="C2026" s="43" t="n">
        <f aca="false">-PERCENTILE(Prices_MTM!I2009:I2258,1-Inputs!$B$8)</f>
        <v>187274.999999999</v>
      </c>
      <c r="D2026" s="43" t="n">
        <f aca="false">NORMSINV(Inputs!$B$8)*STDEV(Prices_MTM!I2009:I2258)</f>
        <v>201978.360731567</v>
      </c>
      <c r="E2026" s="43" t="n">
        <f aca="false">-PERCENTILE(Prices_MTM!I2009:I2258,1-Inputs!$B$9)</f>
        <v>252060</v>
      </c>
      <c r="F2026" s="43" t="n">
        <f aca="false">NORMSINV(Inputs!$B$9)*STDEV(Prices_MTM!I2009:I2258)</f>
        <v>285661.850021867</v>
      </c>
      <c r="G2026" s="52" t="n">
        <f aca="false">IF(-B2026&gt;C2026,1,0)</f>
        <v>0</v>
      </c>
      <c r="H2026" s="52" t="n">
        <f aca="false">IF(-B2026&gt;D2026,1,0)</f>
        <v>0</v>
      </c>
      <c r="I2026" s="52" t="n">
        <f aca="false">IF(-B2026&gt;E2026,1,0)</f>
        <v>0</v>
      </c>
      <c r="J2026" s="52" t="n">
        <f aca="false">IF(-B2026&gt;F2026,1,0)</f>
        <v>0</v>
      </c>
    </row>
    <row r="2027" customFormat="false" ht="15" hidden="false" customHeight="false" outlineLevel="0" collapsed="false">
      <c r="A2027" s="51" t="n">
        <f aca="false">Prices_MTM!A2260</f>
        <v>40666</v>
      </c>
      <c r="B2027" s="43" t="n">
        <f aca="false">Prices_MTM!I2260</f>
        <v>-111500.000000001</v>
      </c>
      <c r="C2027" s="43" t="n">
        <f aca="false">-PERCENTILE(Prices_MTM!I2010:I2259,1-Inputs!$B$8)</f>
        <v>187274.999999999</v>
      </c>
      <c r="D2027" s="43" t="n">
        <f aca="false">NORMSINV(Inputs!$B$8)*STDEV(Prices_MTM!I2010:I2259)</f>
        <v>202070.894871811</v>
      </c>
      <c r="E2027" s="43" t="n">
        <f aca="false">-PERCENTILE(Prices_MTM!I2010:I2259,1-Inputs!$B$9)</f>
        <v>252060</v>
      </c>
      <c r="F2027" s="43" t="n">
        <f aca="false">NORMSINV(Inputs!$B$9)*STDEV(Prices_MTM!I2010:I2259)</f>
        <v>285792.722822282</v>
      </c>
      <c r="G2027" s="52" t="n">
        <f aca="false">IF(-B2027&gt;C2027,1,0)</f>
        <v>0</v>
      </c>
      <c r="H2027" s="52" t="n">
        <f aca="false">IF(-B2027&gt;D2027,1,0)</f>
        <v>0</v>
      </c>
      <c r="I2027" s="52" t="n">
        <f aca="false">IF(-B2027&gt;E2027,1,0)</f>
        <v>0</v>
      </c>
      <c r="J2027" s="52" t="n">
        <f aca="false">IF(-B2027&gt;F2027,1,0)</f>
        <v>0</v>
      </c>
    </row>
    <row r="2028" customFormat="false" ht="15" hidden="false" customHeight="false" outlineLevel="0" collapsed="false">
      <c r="A2028" s="51" t="n">
        <f aca="false">Prices_MTM!A2261</f>
        <v>40673</v>
      </c>
      <c r="B2028" s="43" t="n">
        <f aca="false">Prices_MTM!I2261</f>
        <v>-411499.999999999</v>
      </c>
      <c r="C2028" s="43" t="n">
        <f aca="false">-PERCENTILE(Prices_MTM!I2011:I2260,1-Inputs!$B$8)</f>
        <v>187274.999999999</v>
      </c>
      <c r="D2028" s="43" t="n">
        <f aca="false">NORMSINV(Inputs!$B$8)*STDEV(Prices_MTM!I2011:I2260)</f>
        <v>202307.084430151</v>
      </c>
      <c r="E2028" s="43" t="n">
        <f aca="false">-PERCENTILE(Prices_MTM!I2011:I2260,1-Inputs!$B$9)</f>
        <v>252060</v>
      </c>
      <c r="F2028" s="43" t="n">
        <f aca="false">NORMSINV(Inputs!$B$9)*STDEV(Prices_MTM!I2011:I2260)</f>
        <v>286126.770221949</v>
      </c>
      <c r="G2028" s="52" t="n">
        <f aca="false">IF(-B2028&gt;C2028,1,0)</f>
        <v>1</v>
      </c>
      <c r="H2028" s="52" t="n">
        <f aca="false">IF(-B2028&gt;D2028,1,0)</f>
        <v>1</v>
      </c>
      <c r="I2028" s="52" t="n">
        <f aca="false">IF(-B2028&gt;E2028,1,0)</f>
        <v>1</v>
      </c>
      <c r="J2028" s="52" t="n">
        <f aca="false">IF(-B2028&gt;F2028,1,0)</f>
        <v>1</v>
      </c>
    </row>
    <row r="2029" customFormat="false" ht="15" hidden="false" customHeight="false" outlineLevel="0" collapsed="false">
      <c r="A2029" s="51" t="n">
        <f aca="false">Prices_MTM!A2262</f>
        <v>40674</v>
      </c>
      <c r="B2029" s="43" t="n">
        <f aca="false">Prices_MTM!I2262</f>
        <v>-443000.000000001</v>
      </c>
      <c r="C2029" s="43" t="n">
        <f aca="false">-PERCENTILE(Prices_MTM!I2012:I2261,1-Inputs!$B$8)</f>
        <v>189975</v>
      </c>
      <c r="D2029" s="43" t="n">
        <f aca="false">NORMSINV(Inputs!$B$8)*STDEV(Prices_MTM!I2012:I2261)</f>
        <v>206792.086543049</v>
      </c>
      <c r="E2029" s="43" t="n">
        <f aca="false">-PERCENTILE(Prices_MTM!I2012:I2261,1-Inputs!$B$9)</f>
        <v>272850</v>
      </c>
      <c r="F2029" s="43" t="n">
        <f aca="false">NORMSINV(Inputs!$B$9)*STDEV(Prices_MTM!I2012:I2261)</f>
        <v>292469.994299429</v>
      </c>
      <c r="G2029" s="52" t="n">
        <f aca="false">IF(-B2029&gt;C2029,1,0)</f>
        <v>1</v>
      </c>
      <c r="H2029" s="52" t="n">
        <f aca="false">IF(-B2029&gt;D2029,1,0)</f>
        <v>1</v>
      </c>
      <c r="I2029" s="52" t="n">
        <f aca="false">IF(-B2029&gt;E2029,1,0)</f>
        <v>1</v>
      </c>
      <c r="J2029" s="52" t="n">
        <f aca="false">IF(-B2029&gt;F2029,1,0)</f>
        <v>1</v>
      </c>
    </row>
    <row r="2030" customFormat="false" ht="15" hidden="false" customHeight="false" outlineLevel="0" collapsed="false">
      <c r="A2030" s="51" t="n">
        <f aca="false">Prices_MTM!A2263</f>
        <v>40680</v>
      </c>
      <c r="B2030" s="43" t="n">
        <f aca="false">Prices_MTM!I2263</f>
        <v>165500.000000001</v>
      </c>
      <c r="C2030" s="43" t="n">
        <f aca="false">-PERCENTILE(Prices_MTM!I2013:I2262,1-Inputs!$B$8)</f>
        <v>201899.999999999</v>
      </c>
      <c r="D2030" s="43" t="n">
        <f aca="false">NORMSINV(Inputs!$B$8)*STDEV(Prices_MTM!I2013:I2262)</f>
        <v>211526.001547966</v>
      </c>
      <c r="E2030" s="43" t="n">
        <f aca="false">-PERCENTILE(Prices_MTM!I2013:I2262,1-Inputs!$B$9)</f>
        <v>297650</v>
      </c>
      <c r="F2030" s="43" t="n">
        <f aca="false">NORMSINV(Inputs!$B$9)*STDEV(Prices_MTM!I2013:I2262)</f>
        <v>299165.260630203</v>
      </c>
      <c r="G2030" s="52" t="n">
        <f aca="false">IF(-B2030&gt;C2030,1,0)</f>
        <v>0</v>
      </c>
      <c r="H2030" s="52" t="n">
        <f aca="false">IF(-B2030&gt;D2030,1,0)</f>
        <v>0</v>
      </c>
      <c r="I2030" s="52" t="n">
        <f aca="false">IF(-B2030&gt;E2030,1,0)</f>
        <v>0</v>
      </c>
      <c r="J2030" s="52" t="n">
        <f aca="false">IF(-B2030&gt;F2030,1,0)</f>
        <v>0</v>
      </c>
    </row>
    <row r="2031" customFormat="false" ht="15" hidden="false" customHeight="false" outlineLevel="0" collapsed="false">
      <c r="A2031" s="51" t="n">
        <f aca="false">Prices_MTM!A2264</f>
        <v>40681</v>
      </c>
      <c r="B2031" s="43" t="n">
        <f aca="false">Prices_MTM!I2264</f>
        <v>154499.999999999</v>
      </c>
      <c r="C2031" s="43" t="n">
        <f aca="false">-PERCENTILE(Prices_MTM!I2014:I2263,1-Inputs!$B$8)</f>
        <v>201899.999999999</v>
      </c>
      <c r="D2031" s="43" t="n">
        <f aca="false">NORMSINV(Inputs!$B$8)*STDEV(Prices_MTM!I2014:I2263)</f>
        <v>211801.457029396</v>
      </c>
      <c r="E2031" s="43" t="n">
        <f aca="false">-PERCENTILE(Prices_MTM!I2014:I2263,1-Inputs!$B$9)</f>
        <v>297650</v>
      </c>
      <c r="F2031" s="43" t="n">
        <f aca="false">NORMSINV(Inputs!$B$9)*STDEV(Prices_MTM!I2014:I2263)</f>
        <v>299554.842574223</v>
      </c>
      <c r="G2031" s="52" t="n">
        <f aca="false">IF(-B2031&gt;C2031,1,0)</f>
        <v>0</v>
      </c>
      <c r="H2031" s="52" t="n">
        <f aca="false">IF(-B2031&gt;D2031,1,0)</f>
        <v>0</v>
      </c>
      <c r="I2031" s="52" t="n">
        <f aca="false">IF(-B2031&gt;E2031,1,0)</f>
        <v>0</v>
      </c>
      <c r="J2031" s="52" t="n">
        <f aca="false">IF(-B2031&gt;F2031,1,0)</f>
        <v>0</v>
      </c>
    </row>
    <row r="2032" customFormat="false" ht="15" hidden="false" customHeight="false" outlineLevel="0" collapsed="false">
      <c r="A2032" s="51" t="n">
        <f aca="false">Prices_MTM!A2265</f>
        <v>40686</v>
      </c>
      <c r="B2032" s="43" t="n">
        <f aca="false">Prices_MTM!I2265</f>
        <v>-125499.999999999</v>
      </c>
      <c r="C2032" s="43" t="n">
        <f aca="false">-PERCENTILE(Prices_MTM!I2015:I2264,1-Inputs!$B$8)</f>
        <v>201899.999999999</v>
      </c>
      <c r="D2032" s="43" t="n">
        <f aca="false">NORMSINV(Inputs!$B$8)*STDEV(Prices_MTM!I2015:I2264)</f>
        <v>212232.806693905</v>
      </c>
      <c r="E2032" s="43" t="n">
        <f aca="false">-PERCENTILE(Prices_MTM!I2015:I2264,1-Inputs!$B$9)</f>
        <v>297650</v>
      </c>
      <c r="F2032" s="43" t="n">
        <f aca="false">NORMSINV(Inputs!$B$9)*STDEV(Prices_MTM!I2015:I2264)</f>
        <v>300164.908636367</v>
      </c>
      <c r="G2032" s="52" t="n">
        <f aca="false">IF(-B2032&gt;C2032,1,0)</f>
        <v>0</v>
      </c>
      <c r="H2032" s="52" t="n">
        <f aca="false">IF(-B2032&gt;D2032,1,0)</f>
        <v>0</v>
      </c>
      <c r="I2032" s="52" t="n">
        <f aca="false">IF(-B2032&gt;E2032,1,0)</f>
        <v>0</v>
      </c>
      <c r="J2032" s="52" t="n">
        <f aca="false">IF(-B2032&gt;F2032,1,0)</f>
        <v>0</v>
      </c>
    </row>
    <row r="2033" customFormat="false" ht="15" hidden="false" customHeight="false" outlineLevel="0" collapsed="false">
      <c r="A2033" s="51" t="n">
        <f aca="false">Prices_MTM!A2266</f>
        <v>40694</v>
      </c>
      <c r="B2033" s="43" t="n">
        <f aca="false">Prices_MTM!I2266</f>
        <v>211499.999999999</v>
      </c>
      <c r="C2033" s="43" t="n">
        <f aca="false">-PERCENTILE(Prices_MTM!I2016:I2265,1-Inputs!$B$8)</f>
        <v>201899.999999999</v>
      </c>
      <c r="D2033" s="43" t="n">
        <f aca="false">NORMSINV(Inputs!$B$8)*STDEV(Prices_MTM!I2016:I2265)</f>
        <v>212259.386090657</v>
      </c>
      <c r="E2033" s="43" t="n">
        <f aca="false">-PERCENTILE(Prices_MTM!I2016:I2265,1-Inputs!$B$9)</f>
        <v>297650</v>
      </c>
      <c r="F2033" s="43" t="n">
        <f aca="false">NORMSINV(Inputs!$B$9)*STDEV(Prices_MTM!I2016:I2265)</f>
        <v>300202.500384421</v>
      </c>
      <c r="G2033" s="52" t="n">
        <f aca="false">IF(-B2033&gt;C2033,1,0)</f>
        <v>0</v>
      </c>
      <c r="H2033" s="52" t="n">
        <f aca="false">IF(-B2033&gt;D2033,1,0)</f>
        <v>0</v>
      </c>
      <c r="I2033" s="52" t="n">
        <f aca="false">IF(-B2033&gt;E2033,1,0)</f>
        <v>0</v>
      </c>
      <c r="J2033" s="52" t="n">
        <f aca="false">IF(-B2033&gt;F2033,1,0)</f>
        <v>0</v>
      </c>
    </row>
    <row r="2034" customFormat="false" ht="15" hidden="false" customHeight="false" outlineLevel="0" collapsed="false">
      <c r="A2034" s="51" t="n">
        <f aca="false">Prices_MTM!A2267</f>
        <v>40695</v>
      </c>
      <c r="B2034" s="43" t="n">
        <f aca="false">Prices_MTM!I2267</f>
        <v>-188500.000000001</v>
      </c>
      <c r="C2034" s="43" t="n">
        <f aca="false">-PERCENTILE(Prices_MTM!I2017:I2266,1-Inputs!$B$8)</f>
        <v>201899.999999999</v>
      </c>
      <c r="D2034" s="43" t="n">
        <f aca="false">NORMSINV(Inputs!$B$8)*STDEV(Prices_MTM!I2017:I2266)</f>
        <v>213222.834622487</v>
      </c>
      <c r="E2034" s="43" t="n">
        <f aca="false">-PERCENTILE(Prices_MTM!I2017:I2266,1-Inputs!$B$9)</f>
        <v>297650</v>
      </c>
      <c r="F2034" s="43" t="n">
        <f aca="false">NORMSINV(Inputs!$B$9)*STDEV(Prices_MTM!I2017:I2266)</f>
        <v>301565.124028887</v>
      </c>
      <c r="G2034" s="52" t="n">
        <f aca="false">IF(-B2034&gt;C2034,1,0)</f>
        <v>0</v>
      </c>
      <c r="H2034" s="52" t="n">
        <f aca="false">IF(-B2034&gt;D2034,1,0)</f>
        <v>0</v>
      </c>
      <c r="I2034" s="52" t="n">
        <f aca="false">IF(-B2034&gt;E2034,1,0)</f>
        <v>0</v>
      </c>
      <c r="J2034" s="52" t="n">
        <f aca="false">IF(-B2034&gt;F2034,1,0)</f>
        <v>0</v>
      </c>
    </row>
    <row r="2035" customFormat="false" ht="15" hidden="false" customHeight="false" outlineLevel="0" collapsed="false">
      <c r="A2035" s="51" t="n">
        <f aca="false">Prices_MTM!A2268</f>
        <v>40697</v>
      </c>
      <c r="B2035" s="43" t="n">
        <f aca="false">Prices_MTM!I2268</f>
        <v>51000.0000000005</v>
      </c>
      <c r="C2035" s="43" t="n">
        <f aca="false">-PERCENTILE(Prices_MTM!I2018:I2267,1-Inputs!$B$8)</f>
        <v>190425</v>
      </c>
      <c r="D2035" s="43" t="n">
        <f aca="false">NORMSINV(Inputs!$B$8)*STDEV(Prices_MTM!I2018:I2267)</f>
        <v>212992.728502945</v>
      </c>
      <c r="E2035" s="43" t="n">
        <f aca="false">-PERCENTILE(Prices_MTM!I2018:I2267,1-Inputs!$B$9)</f>
        <v>297650</v>
      </c>
      <c r="F2035" s="43" t="n">
        <f aca="false">NORMSINV(Inputs!$B$9)*STDEV(Prices_MTM!I2018:I2267)</f>
        <v>301239.680552806</v>
      </c>
      <c r="G2035" s="52" t="n">
        <f aca="false">IF(-B2035&gt;C2035,1,0)</f>
        <v>0</v>
      </c>
      <c r="H2035" s="52" t="n">
        <f aca="false">IF(-B2035&gt;D2035,1,0)</f>
        <v>0</v>
      </c>
      <c r="I2035" s="52" t="n">
        <f aca="false">IF(-B2035&gt;E2035,1,0)</f>
        <v>0</v>
      </c>
      <c r="J2035" s="52" t="n">
        <f aca="false">IF(-B2035&gt;F2035,1,0)</f>
        <v>0</v>
      </c>
    </row>
    <row r="2036" customFormat="false" ht="15" hidden="false" customHeight="false" outlineLevel="0" collapsed="false">
      <c r="A2036" s="51" t="n">
        <f aca="false">Prices_MTM!A2269</f>
        <v>40702</v>
      </c>
      <c r="B2036" s="43" t="n">
        <f aca="false">Prices_MTM!I2269</f>
        <v>-118000.000000001</v>
      </c>
      <c r="C2036" s="43" t="n">
        <f aca="false">-PERCENTILE(Prices_MTM!I2019:I2268,1-Inputs!$B$8)</f>
        <v>190425</v>
      </c>
      <c r="D2036" s="43" t="n">
        <f aca="false">NORMSINV(Inputs!$B$8)*STDEV(Prices_MTM!I2019:I2268)</f>
        <v>212687.101983381</v>
      </c>
      <c r="E2036" s="43" t="n">
        <f aca="false">-PERCENTILE(Prices_MTM!I2019:I2268,1-Inputs!$B$9)</f>
        <v>297650</v>
      </c>
      <c r="F2036" s="43" t="n">
        <f aca="false">NORMSINV(Inputs!$B$9)*STDEV(Prices_MTM!I2019:I2268)</f>
        <v>300807.427133785</v>
      </c>
      <c r="G2036" s="52" t="n">
        <f aca="false">IF(-B2036&gt;C2036,1,0)</f>
        <v>0</v>
      </c>
      <c r="H2036" s="52" t="n">
        <f aca="false">IF(-B2036&gt;D2036,1,0)</f>
        <v>0</v>
      </c>
      <c r="I2036" s="52" t="n">
        <f aca="false">IF(-B2036&gt;E2036,1,0)</f>
        <v>0</v>
      </c>
      <c r="J2036" s="52" t="n">
        <f aca="false">IF(-B2036&gt;F2036,1,0)</f>
        <v>0</v>
      </c>
    </row>
    <row r="2037" customFormat="false" ht="15" hidden="false" customHeight="false" outlineLevel="0" collapsed="false">
      <c r="A2037" s="51" t="n">
        <f aca="false">Prices_MTM!A2270</f>
        <v>40704</v>
      </c>
      <c r="B2037" s="43" t="n">
        <f aca="false">Prices_MTM!I2270</f>
        <v>-160999.999999999</v>
      </c>
      <c r="C2037" s="43" t="n">
        <f aca="false">-PERCENTILE(Prices_MTM!I2020:I2269,1-Inputs!$B$8)</f>
        <v>190425</v>
      </c>
      <c r="D2037" s="43" t="n">
        <f aca="false">NORMSINV(Inputs!$B$8)*STDEV(Prices_MTM!I2020:I2269)</f>
        <v>212236.991682246</v>
      </c>
      <c r="E2037" s="43" t="n">
        <f aca="false">-PERCENTILE(Prices_MTM!I2020:I2269,1-Inputs!$B$9)</f>
        <v>297650</v>
      </c>
      <c r="F2037" s="43" t="n">
        <f aca="false">NORMSINV(Inputs!$B$9)*STDEV(Prices_MTM!I2020:I2269)</f>
        <v>300170.827545242</v>
      </c>
      <c r="G2037" s="52" t="n">
        <f aca="false">IF(-B2037&gt;C2037,1,0)</f>
        <v>0</v>
      </c>
      <c r="H2037" s="52" t="n">
        <f aca="false">IF(-B2037&gt;D2037,1,0)</f>
        <v>0</v>
      </c>
      <c r="I2037" s="52" t="n">
        <f aca="false">IF(-B2037&gt;E2037,1,0)</f>
        <v>0</v>
      </c>
      <c r="J2037" s="52" t="n">
        <f aca="false">IF(-B2037&gt;F2037,1,0)</f>
        <v>0</v>
      </c>
    </row>
    <row r="2038" customFormat="false" ht="15" hidden="false" customHeight="false" outlineLevel="0" collapsed="false">
      <c r="A2038" s="51" t="n">
        <f aca="false">Prices_MTM!A2271</f>
        <v>40707</v>
      </c>
      <c r="B2038" s="43" t="n">
        <f aca="false">Prices_MTM!I2271</f>
        <v>-299000</v>
      </c>
      <c r="C2038" s="43" t="n">
        <f aca="false">-PERCENTILE(Prices_MTM!I2021:I2270,1-Inputs!$B$8)</f>
        <v>190425</v>
      </c>
      <c r="D2038" s="43" t="n">
        <f aca="false">NORMSINV(Inputs!$B$8)*STDEV(Prices_MTM!I2021:I2270)</f>
        <v>212898.456632586</v>
      </c>
      <c r="E2038" s="43" t="n">
        <f aca="false">-PERCENTILE(Prices_MTM!I2021:I2270,1-Inputs!$B$9)</f>
        <v>297650</v>
      </c>
      <c r="F2038" s="43" t="n">
        <f aca="false">NORMSINV(Inputs!$B$9)*STDEV(Prices_MTM!I2021:I2270)</f>
        <v>301106.350047526</v>
      </c>
      <c r="G2038" s="52" t="n">
        <f aca="false">IF(-B2038&gt;C2038,1,0)</f>
        <v>1</v>
      </c>
      <c r="H2038" s="52" t="n">
        <f aca="false">IF(-B2038&gt;D2038,1,0)</f>
        <v>1</v>
      </c>
      <c r="I2038" s="52" t="n">
        <f aca="false">IF(-B2038&gt;E2038,1,0)</f>
        <v>1</v>
      </c>
      <c r="J2038" s="52" t="n">
        <f aca="false">IF(-B2038&gt;F2038,1,0)</f>
        <v>0</v>
      </c>
    </row>
    <row r="2039" customFormat="false" ht="15" hidden="false" customHeight="false" outlineLevel="0" collapsed="false">
      <c r="A2039" s="51" t="n">
        <f aca="false">Prices_MTM!A2272</f>
        <v>40715</v>
      </c>
      <c r="B2039" s="43" t="n">
        <f aca="false">Prices_MTM!I2272</f>
        <v>73499.9999999999</v>
      </c>
      <c r="C2039" s="43" t="n">
        <f aca="false">-PERCENTILE(Prices_MTM!I2022:I2271,1-Inputs!$B$8)</f>
        <v>201899.999999999</v>
      </c>
      <c r="D2039" s="43" t="n">
        <f aca="false">NORMSINV(Inputs!$B$8)*STDEV(Prices_MTM!I2022:I2271)</f>
        <v>214928.931913144</v>
      </c>
      <c r="E2039" s="43" t="n">
        <f aca="false">-PERCENTILE(Prices_MTM!I2022:I2271,1-Inputs!$B$9)</f>
        <v>302060</v>
      </c>
      <c r="F2039" s="43" t="n">
        <f aca="false">NORMSINV(Inputs!$B$9)*STDEV(Prices_MTM!I2022:I2271)</f>
        <v>303978.089985245</v>
      </c>
      <c r="G2039" s="52" t="n">
        <f aca="false">IF(-B2039&gt;C2039,1,0)</f>
        <v>0</v>
      </c>
      <c r="H2039" s="52" t="n">
        <f aca="false">IF(-B2039&gt;D2039,1,0)</f>
        <v>0</v>
      </c>
      <c r="I2039" s="52" t="n">
        <f aca="false">IF(-B2039&gt;E2039,1,0)</f>
        <v>0</v>
      </c>
      <c r="J2039" s="52" t="n">
        <f aca="false">IF(-B2039&gt;F2039,1,0)</f>
        <v>0</v>
      </c>
    </row>
    <row r="2040" customFormat="false" ht="15" hidden="false" customHeight="false" outlineLevel="0" collapsed="false">
      <c r="A2040" s="51" t="n">
        <f aca="false">Prices_MTM!A2273</f>
        <v>40717</v>
      </c>
      <c r="B2040" s="43" t="n">
        <f aca="false">Prices_MTM!I2273</f>
        <v>-112500</v>
      </c>
      <c r="C2040" s="43" t="n">
        <f aca="false">-PERCENTILE(Prices_MTM!I2023:I2272,1-Inputs!$B$8)</f>
        <v>201899.999999999</v>
      </c>
      <c r="D2040" s="43" t="n">
        <f aca="false">NORMSINV(Inputs!$B$8)*STDEV(Prices_MTM!I2023:I2272)</f>
        <v>214822.82697479</v>
      </c>
      <c r="E2040" s="43" t="n">
        <f aca="false">-PERCENTILE(Prices_MTM!I2023:I2272,1-Inputs!$B$9)</f>
        <v>302060</v>
      </c>
      <c r="F2040" s="43" t="n">
        <f aca="false">NORMSINV(Inputs!$B$9)*STDEV(Prices_MTM!I2023:I2272)</f>
        <v>303828.023746085</v>
      </c>
      <c r="G2040" s="52" t="n">
        <f aca="false">IF(-B2040&gt;C2040,1,0)</f>
        <v>0</v>
      </c>
      <c r="H2040" s="52" t="n">
        <f aca="false">IF(-B2040&gt;D2040,1,0)</f>
        <v>0</v>
      </c>
      <c r="I2040" s="52" t="n">
        <f aca="false">IF(-B2040&gt;E2040,1,0)</f>
        <v>0</v>
      </c>
      <c r="J2040" s="52" t="n">
        <f aca="false">IF(-B2040&gt;F2040,1,0)</f>
        <v>0</v>
      </c>
    </row>
    <row r="2041" customFormat="false" ht="15" hidden="false" customHeight="false" outlineLevel="0" collapsed="false">
      <c r="A2041" s="51" t="n">
        <f aca="false">Prices_MTM!A2274</f>
        <v>40722</v>
      </c>
      <c r="B2041" s="43" t="n">
        <f aca="false">Prices_MTM!I2274</f>
        <v>255000</v>
      </c>
      <c r="C2041" s="43" t="n">
        <f aca="false">-PERCENTILE(Prices_MTM!I2024:I2273,1-Inputs!$B$8)</f>
        <v>201899.999999999</v>
      </c>
      <c r="D2041" s="43" t="n">
        <f aca="false">NORMSINV(Inputs!$B$8)*STDEV(Prices_MTM!I2024:I2273)</f>
        <v>215061.210978848</v>
      </c>
      <c r="E2041" s="43" t="n">
        <f aca="false">-PERCENTILE(Prices_MTM!I2024:I2273,1-Inputs!$B$9)</f>
        <v>302060</v>
      </c>
      <c r="F2041" s="43" t="n">
        <f aca="false">NORMSINV(Inputs!$B$9)*STDEV(Prices_MTM!I2024:I2273)</f>
        <v>304165.174792208</v>
      </c>
      <c r="G2041" s="52" t="n">
        <f aca="false">IF(-B2041&gt;C2041,1,0)</f>
        <v>0</v>
      </c>
      <c r="H2041" s="52" t="n">
        <f aca="false">IF(-B2041&gt;D2041,1,0)</f>
        <v>0</v>
      </c>
      <c r="I2041" s="52" t="n">
        <f aca="false">IF(-B2041&gt;E2041,1,0)</f>
        <v>0</v>
      </c>
      <c r="J2041" s="52" t="n">
        <f aca="false">IF(-B2041&gt;F2041,1,0)</f>
        <v>0</v>
      </c>
    </row>
    <row r="2042" customFormat="false" ht="15" hidden="false" customHeight="false" outlineLevel="0" collapsed="false">
      <c r="A2042" s="51" t="n">
        <f aca="false">Prices_MTM!A2275</f>
        <v>40724</v>
      </c>
      <c r="B2042" s="43" t="n">
        <f aca="false">Prices_MTM!I2275</f>
        <v>32999.9999999991</v>
      </c>
      <c r="C2042" s="43" t="n">
        <f aca="false">-PERCENTILE(Prices_MTM!I2025:I2274,1-Inputs!$B$8)</f>
        <v>201899.999999999</v>
      </c>
      <c r="D2042" s="43" t="n">
        <f aca="false">NORMSINV(Inputs!$B$8)*STDEV(Prices_MTM!I2025:I2274)</f>
        <v>216014.824146747</v>
      </c>
      <c r="E2042" s="43" t="n">
        <f aca="false">-PERCENTILE(Prices_MTM!I2025:I2274,1-Inputs!$B$9)</f>
        <v>302060</v>
      </c>
      <c r="F2042" s="43" t="n">
        <f aca="false">NORMSINV(Inputs!$B$9)*STDEV(Prices_MTM!I2025:I2274)</f>
        <v>305513.888093775</v>
      </c>
      <c r="G2042" s="52" t="n">
        <f aca="false">IF(-B2042&gt;C2042,1,0)</f>
        <v>0</v>
      </c>
      <c r="H2042" s="52" t="n">
        <f aca="false">IF(-B2042&gt;D2042,1,0)</f>
        <v>0</v>
      </c>
      <c r="I2042" s="52" t="n">
        <f aca="false">IF(-B2042&gt;E2042,1,0)</f>
        <v>0</v>
      </c>
      <c r="J2042" s="52" t="n">
        <f aca="false">IF(-B2042&gt;F2042,1,0)</f>
        <v>0</v>
      </c>
    </row>
    <row r="2043" customFormat="false" ht="15" hidden="false" customHeight="false" outlineLevel="0" collapsed="false">
      <c r="A2043" s="51" t="n">
        <f aca="false">Prices_MTM!A2276</f>
        <v>40725</v>
      </c>
      <c r="B2043" s="43" t="n">
        <f aca="false">Prices_MTM!I2276</f>
        <v>45500.0000000005</v>
      </c>
      <c r="C2043" s="43" t="n">
        <f aca="false">-PERCENTILE(Prices_MTM!I2026:I2275,1-Inputs!$B$8)</f>
        <v>201899.999999999</v>
      </c>
      <c r="D2043" s="43" t="n">
        <f aca="false">NORMSINV(Inputs!$B$8)*STDEV(Prices_MTM!I2026:I2275)</f>
        <v>215612.78718378</v>
      </c>
      <c r="E2043" s="43" t="n">
        <f aca="false">-PERCENTILE(Prices_MTM!I2026:I2275,1-Inputs!$B$9)</f>
        <v>302060</v>
      </c>
      <c r="F2043" s="43" t="n">
        <f aca="false">NORMSINV(Inputs!$B$9)*STDEV(Prices_MTM!I2026:I2275)</f>
        <v>304945.279544807</v>
      </c>
      <c r="G2043" s="52" t="n">
        <f aca="false">IF(-B2043&gt;C2043,1,0)</f>
        <v>0</v>
      </c>
      <c r="H2043" s="52" t="n">
        <f aca="false">IF(-B2043&gt;D2043,1,0)</f>
        <v>0</v>
      </c>
      <c r="I2043" s="52" t="n">
        <f aca="false">IF(-B2043&gt;E2043,1,0)</f>
        <v>0</v>
      </c>
      <c r="J2043" s="52" t="n">
        <f aca="false">IF(-B2043&gt;F2043,1,0)</f>
        <v>0</v>
      </c>
    </row>
    <row r="2044" customFormat="false" ht="15" hidden="false" customHeight="false" outlineLevel="0" collapsed="false">
      <c r="A2044" s="51" t="n">
        <f aca="false">Prices_MTM!A2277</f>
        <v>40731</v>
      </c>
      <c r="B2044" s="43" t="n">
        <f aca="false">Prices_MTM!I2277</f>
        <v>9999.99999999942</v>
      </c>
      <c r="C2044" s="43" t="n">
        <f aca="false">-PERCENTILE(Prices_MTM!I2027:I2276,1-Inputs!$B$8)</f>
        <v>201899.999999999</v>
      </c>
      <c r="D2044" s="43" t="n">
        <f aca="false">NORMSINV(Inputs!$B$8)*STDEV(Prices_MTM!I2027:I2276)</f>
        <v>215640.102870394</v>
      </c>
      <c r="E2044" s="43" t="n">
        <f aca="false">-PERCENTILE(Prices_MTM!I2027:I2276,1-Inputs!$B$9)</f>
        <v>302060</v>
      </c>
      <c r="F2044" s="43" t="n">
        <f aca="false">NORMSINV(Inputs!$B$9)*STDEV(Prices_MTM!I2027:I2276)</f>
        <v>304983.912641662</v>
      </c>
      <c r="G2044" s="52" t="n">
        <f aca="false">IF(-B2044&gt;C2044,1,0)</f>
        <v>0</v>
      </c>
      <c r="H2044" s="52" t="n">
        <f aca="false">IF(-B2044&gt;D2044,1,0)</f>
        <v>0</v>
      </c>
      <c r="I2044" s="52" t="n">
        <f aca="false">IF(-B2044&gt;E2044,1,0)</f>
        <v>0</v>
      </c>
      <c r="J2044" s="52" t="n">
        <f aca="false">IF(-B2044&gt;F2044,1,0)</f>
        <v>0</v>
      </c>
    </row>
    <row r="2045" customFormat="false" ht="15" hidden="false" customHeight="false" outlineLevel="0" collapsed="false">
      <c r="A2045" s="51" t="n">
        <f aca="false">Prices_MTM!A2278</f>
        <v>40732</v>
      </c>
      <c r="B2045" s="43" t="n">
        <f aca="false">Prices_MTM!I2278</f>
        <v>-250000</v>
      </c>
      <c r="C2045" s="43" t="n">
        <f aca="false">-PERCENTILE(Prices_MTM!I2028:I2277,1-Inputs!$B$8)</f>
        <v>201899.999999999</v>
      </c>
      <c r="D2045" s="43" t="n">
        <f aca="false">NORMSINV(Inputs!$B$8)*STDEV(Prices_MTM!I2028:I2277)</f>
        <v>215178.369822122</v>
      </c>
      <c r="E2045" s="43" t="n">
        <f aca="false">-PERCENTILE(Prices_MTM!I2028:I2277,1-Inputs!$B$9)</f>
        <v>302060</v>
      </c>
      <c r="F2045" s="43" t="n">
        <f aca="false">NORMSINV(Inputs!$B$9)*STDEV(Prices_MTM!I2028:I2277)</f>
        <v>304330.874780043</v>
      </c>
      <c r="G2045" s="52" t="n">
        <f aca="false">IF(-B2045&gt;C2045,1,0)</f>
        <v>1</v>
      </c>
      <c r="H2045" s="52" t="n">
        <f aca="false">IF(-B2045&gt;D2045,1,0)</f>
        <v>1</v>
      </c>
      <c r="I2045" s="52" t="n">
        <f aca="false">IF(-B2045&gt;E2045,1,0)</f>
        <v>0</v>
      </c>
      <c r="J2045" s="52" t="n">
        <f aca="false">IF(-B2045&gt;F2045,1,0)</f>
        <v>0</v>
      </c>
    </row>
    <row r="2046" customFormat="false" ht="15" hidden="false" customHeight="false" outlineLevel="0" collapsed="false">
      <c r="A2046" s="51" t="n">
        <f aca="false">Prices_MTM!A2279</f>
        <v>40738</v>
      </c>
      <c r="B2046" s="43" t="n">
        <f aca="false">Prices_MTM!I2279</f>
        <v>-43999.9999999998</v>
      </c>
      <c r="C2046" s="43" t="n">
        <f aca="false">-PERCENTILE(Prices_MTM!I2029:I2278,1-Inputs!$B$8)</f>
        <v>210275</v>
      </c>
      <c r="D2046" s="43" t="n">
        <f aca="false">NORMSINV(Inputs!$B$8)*STDEV(Prices_MTM!I2029:I2278)</f>
        <v>215632.981315131</v>
      </c>
      <c r="E2046" s="43" t="n">
        <f aca="false">-PERCENTILE(Prices_MTM!I2029:I2278,1-Inputs!$B$9)</f>
        <v>302060</v>
      </c>
      <c r="F2046" s="43" t="n">
        <f aca="false">NORMSINV(Inputs!$B$9)*STDEV(Prices_MTM!I2029:I2278)</f>
        <v>304973.840490151</v>
      </c>
      <c r="G2046" s="52" t="n">
        <f aca="false">IF(-B2046&gt;C2046,1,0)</f>
        <v>0</v>
      </c>
      <c r="H2046" s="52" t="n">
        <f aca="false">IF(-B2046&gt;D2046,1,0)</f>
        <v>0</v>
      </c>
      <c r="I2046" s="52" t="n">
        <f aca="false">IF(-B2046&gt;E2046,1,0)</f>
        <v>0</v>
      </c>
      <c r="J2046" s="52" t="n">
        <f aca="false">IF(-B2046&gt;F2046,1,0)</f>
        <v>0</v>
      </c>
    </row>
    <row r="2047" customFormat="false" ht="15" hidden="false" customHeight="false" outlineLevel="0" collapsed="false">
      <c r="A2047" s="51" t="n">
        <f aca="false">Prices_MTM!A2280</f>
        <v>40739</v>
      </c>
      <c r="B2047" s="43" t="n">
        <f aca="false">Prices_MTM!I2280</f>
        <v>114999.999999999</v>
      </c>
      <c r="C2047" s="43" t="n">
        <f aca="false">-PERCENTILE(Prices_MTM!I2030:I2279,1-Inputs!$B$8)</f>
        <v>210275</v>
      </c>
      <c r="D2047" s="43" t="n">
        <f aca="false">NORMSINV(Inputs!$B$8)*STDEV(Prices_MTM!I2030:I2279)</f>
        <v>215623.424030744</v>
      </c>
      <c r="E2047" s="43" t="n">
        <f aca="false">-PERCENTILE(Prices_MTM!I2030:I2279,1-Inputs!$B$9)</f>
        <v>302060</v>
      </c>
      <c r="F2047" s="43" t="n">
        <f aca="false">NORMSINV(Inputs!$B$9)*STDEV(Prices_MTM!I2030:I2279)</f>
        <v>304960.323440455</v>
      </c>
      <c r="G2047" s="52" t="n">
        <f aca="false">IF(-B2047&gt;C2047,1,0)</f>
        <v>0</v>
      </c>
      <c r="H2047" s="52" t="n">
        <f aca="false">IF(-B2047&gt;D2047,1,0)</f>
        <v>0</v>
      </c>
      <c r="I2047" s="52" t="n">
        <f aca="false">IF(-B2047&gt;E2047,1,0)</f>
        <v>0</v>
      </c>
      <c r="J2047" s="52" t="n">
        <f aca="false">IF(-B2047&gt;F2047,1,0)</f>
        <v>0</v>
      </c>
    </row>
    <row r="2048" customFormat="false" ht="15" hidden="false" customHeight="false" outlineLevel="0" collapsed="false">
      <c r="A2048" s="51" t="n">
        <f aca="false">Prices_MTM!A2281</f>
        <v>40742</v>
      </c>
      <c r="B2048" s="43" t="n">
        <f aca="false">Prices_MTM!I2281</f>
        <v>-79499.9999999995</v>
      </c>
      <c r="C2048" s="43" t="n">
        <f aca="false">-PERCENTILE(Prices_MTM!I2031:I2280,1-Inputs!$B$8)</f>
        <v>210275</v>
      </c>
      <c r="D2048" s="43" t="n">
        <f aca="false">NORMSINV(Inputs!$B$8)*STDEV(Prices_MTM!I2031:I2280)</f>
        <v>215818.179034709</v>
      </c>
      <c r="E2048" s="43" t="n">
        <f aca="false">-PERCENTILE(Prices_MTM!I2031:I2280,1-Inputs!$B$9)</f>
        <v>302060</v>
      </c>
      <c r="F2048" s="43" t="n">
        <f aca="false">NORMSINV(Inputs!$B$9)*STDEV(Prices_MTM!I2031:I2280)</f>
        <v>305235.769159156</v>
      </c>
      <c r="G2048" s="52" t="n">
        <f aca="false">IF(-B2048&gt;C2048,1,0)</f>
        <v>0</v>
      </c>
      <c r="H2048" s="52" t="n">
        <f aca="false">IF(-B2048&gt;D2048,1,0)</f>
        <v>0</v>
      </c>
      <c r="I2048" s="52" t="n">
        <f aca="false">IF(-B2048&gt;E2048,1,0)</f>
        <v>0</v>
      </c>
      <c r="J2048" s="52" t="n">
        <f aca="false">IF(-B2048&gt;F2048,1,0)</f>
        <v>0</v>
      </c>
    </row>
    <row r="2049" customFormat="false" ht="15" hidden="false" customHeight="false" outlineLevel="0" collapsed="false">
      <c r="A2049" s="51" t="n">
        <f aca="false">Prices_MTM!A2282</f>
        <v>40743</v>
      </c>
      <c r="B2049" s="43" t="n">
        <f aca="false">Prices_MTM!I2282</f>
        <v>98499.9999999992</v>
      </c>
      <c r="C2049" s="43" t="n">
        <f aca="false">-PERCENTILE(Prices_MTM!I2032:I2281,1-Inputs!$B$8)</f>
        <v>210275</v>
      </c>
      <c r="D2049" s="43" t="n">
        <f aca="false">NORMSINV(Inputs!$B$8)*STDEV(Prices_MTM!I2032:I2281)</f>
        <v>215895.400397316</v>
      </c>
      <c r="E2049" s="43" t="n">
        <f aca="false">-PERCENTILE(Prices_MTM!I2032:I2281,1-Inputs!$B$9)</f>
        <v>302060</v>
      </c>
      <c r="F2049" s="43" t="n">
        <f aca="false">NORMSINV(Inputs!$B$9)*STDEV(Prices_MTM!I2032:I2281)</f>
        <v>305344.98480594</v>
      </c>
      <c r="G2049" s="52" t="n">
        <f aca="false">IF(-B2049&gt;C2049,1,0)</f>
        <v>0</v>
      </c>
      <c r="H2049" s="52" t="n">
        <f aca="false">IF(-B2049&gt;D2049,1,0)</f>
        <v>0</v>
      </c>
      <c r="I2049" s="52" t="n">
        <f aca="false">IF(-B2049&gt;E2049,1,0)</f>
        <v>0</v>
      </c>
      <c r="J2049" s="52" t="n">
        <f aca="false">IF(-B2049&gt;F2049,1,0)</f>
        <v>0</v>
      </c>
    </row>
    <row r="2050" customFormat="false" ht="15" hidden="false" customHeight="false" outlineLevel="0" collapsed="false">
      <c r="A2050" s="51" t="n">
        <f aca="false">Prices_MTM!A2283</f>
        <v>40744</v>
      </c>
      <c r="B2050" s="43" t="n">
        <f aca="false">Prices_MTM!I2283</f>
        <v>45000.000000001</v>
      </c>
      <c r="C2050" s="43" t="n">
        <f aca="false">-PERCENTILE(Prices_MTM!I2033:I2282,1-Inputs!$B$8)</f>
        <v>201899.999999999</v>
      </c>
      <c r="D2050" s="43" t="n">
        <f aca="false">NORMSINV(Inputs!$B$8)*STDEV(Prices_MTM!I2033:I2282)</f>
        <v>214849.367749832</v>
      </c>
      <c r="E2050" s="43" t="n">
        <f aca="false">-PERCENTILE(Prices_MTM!I2033:I2282,1-Inputs!$B$9)</f>
        <v>302060</v>
      </c>
      <c r="F2050" s="43" t="n">
        <f aca="false">NORMSINV(Inputs!$B$9)*STDEV(Prices_MTM!I2033:I2282)</f>
        <v>303865.560870717</v>
      </c>
      <c r="G2050" s="52" t="n">
        <f aca="false">IF(-B2050&gt;C2050,1,0)</f>
        <v>0</v>
      </c>
      <c r="H2050" s="52" t="n">
        <f aca="false">IF(-B2050&gt;D2050,1,0)</f>
        <v>0</v>
      </c>
      <c r="I2050" s="52" t="n">
        <f aca="false">IF(-B2050&gt;E2050,1,0)</f>
        <v>0</v>
      </c>
      <c r="J2050" s="52" t="n">
        <f aca="false">IF(-B2050&gt;F2050,1,0)</f>
        <v>0</v>
      </c>
    </row>
    <row r="2051" customFormat="false" ht="15" hidden="false" customHeight="false" outlineLevel="0" collapsed="false">
      <c r="A2051" s="51" t="n">
        <f aca="false">Prices_MTM!A2284</f>
        <v>40745</v>
      </c>
      <c r="B2051" s="43" t="n">
        <f aca="false">Prices_MTM!I2284</f>
        <v>98499.9999999992</v>
      </c>
      <c r="C2051" s="43" t="n">
        <f aca="false">-PERCENTILE(Prices_MTM!I2034:I2283,1-Inputs!$B$8)</f>
        <v>201899.999999999</v>
      </c>
      <c r="D2051" s="43" t="n">
        <f aca="false">NORMSINV(Inputs!$B$8)*STDEV(Prices_MTM!I2034:I2283)</f>
        <v>208440.112709699</v>
      </c>
      <c r="E2051" s="43" t="n">
        <f aca="false">-PERCENTILE(Prices_MTM!I2034:I2283,1-Inputs!$B$9)</f>
        <v>302060</v>
      </c>
      <c r="F2051" s="43" t="n">
        <f aca="false">NORMSINV(Inputs!$B$9)*STDEV(Prices_MTM!I2034:I2283)</f>
        <v>294800.829156908</v>
      </c>
      <c r="G2051" s="52" t="n">
        <f aca="false">IF(-B2051&gt;C2051,1,0)</f>
        <v>0</v>
      </c>
      <c r="H2051" s="52" t="n">
        <f aca="false">IF(-B2051&gt;D2051,1,0)</f>
        <v>0</v>
      </c>
      <c r="I2051" s="52" t="n">
        <f aca="false">IF(-B2051&gt;E2051,1,0)</f>
        <v>0</v>
      </c>
      <c r="J2051" s="52" t="n">
        <f aca="false">IF(-B2051&gt;F2051,1,0)</f>
        <v>0</v>
      </c>
    </row>
    <row r="2052" customFormat="false" ht="15" hidden="false" customHeight="false" outlineLevel="0" collapsed="false">
      <c r="A2052" s="51" t="n">
        <f aca="false">Prices_MTM!A2285</f>
        <v>40749</v>
      </c>
      <c r="B2052" s="43" t="n">
        <f aca="false">Prices_MTM!I2285</f>
        <v>7.105427357601E-010</v>
      </c>
      <c r="C2052" s="43" t="n">
        <f aca="false">-PERCENTILE(Prices_MTM!I2035:I2284,1-Inputs!$B$8)</f>
        <v>201899.999999999</v>
      </c>
      <c r="D2052" s="43" t="n">
        <f aca="false">NORMSINV(Inputs!$B$8)*STDEV(Prices_MTM!I2035:I2284)</f>
        <v>208065.199661183</v>
      </c>
      <c r="E2052" s="43" t="n">
        <f aca="false">-PERCENTILE(Prices_MTM!I2035:I2284,1-Inputs!$B$9)</f>
        <v>302060</v>
      </c>
      <c r="F2052" s="43" t="n">
        <f aca="false">NORMSINV(Inputs!$B$9)*STDEV(Prices_MTM!I2035:I2284)</f>
        <v>294270.582477766</v>
      </c>
      <c r="G2052" s="52" t="n">
        <f aca="false">IF(-B2052&gt;C2052,1,0)</f>
        <v>0</v>
      </c>
      <c r="H2052" s="52" t="n">
        <f aca="false">IF(-B2052&gt;D2052,1,0)</f>
        <v>0</v>
      </c>
      <c r="I2052" s="52" t="n">
        <f aca="false">IF(-B2052&gt;E2052,1,0)</f>
        <v>0</v>
      </c>
      <c r="J2052" s="52" t="n">
        <f aca="false">IF(-B2052&gt;F2052,1,0)</f>
        <v>0</v>
      </c>
    </row>
    <row r="2053" customFormat="false" ht="15" hidden="false" customHeight="false" outlineLevel="0" collapsed="false">
      <c r="A2053" s="51" t="n">
        <f aca="false">Prices_MTM!A2286</f>
        <v>40750</v>
      </c>
      <c r="B2053" s="43" t="n">
        <f aca="false">Prices_MTM!I2286</f>
        <v>70499.9999999998</v>
      </c>
      <c r="C2053" s="43" t="n">
        <f aca="false">-PERCENTILE(Prices_MTM!I2036:I2285,1-Inputs!$B$8)</f>
        <v>201899.999999999</v>
      </c>
      <c r="D2053" s="43" t="n">
        <f aca="false">NORMSINV(Inputs!$B$8)*STDEV(Prices_MTM!I2036:I2285)</f>
        <v>208043.443562953</v>
      </c>
      <c r="E2053" s="43" t="n">
        <f aca="false">-PERCENTILE(Prices_MTM!I2036:I2285,1-Inputs!$B$9)</f>
        <v>302060</v>
      </c>
      <c r="F2053" s="43" t="n">
        <f aca="false">NORMSINV(Inputs!$B$9)*STDEV(Prices_MTM!I2036:I2285)</f>
        <v>294239.812412858</v>
      </c>
      <c r="G2053" s="52" t="n">
        <f aca="false">IF(-B2053&gt;C2053,1,0)</f>
        <v>0</v>
      </c>
      <c r="H2053" s="52" t="n">
        <f aca="false">IF(-B2053&gt;D2053,1,0)</f>
        <v>0</v>
      </c>
      <c r="I2053" s="52" t="n">
        <f aca="false">IF(-B2053&gt;E2053,1,0)</f>
        <v>0</v>
      </c>
      <c r="J2053" s="52" t="n">
        <f aca="false">IF(-B2053&gt;F2053,1,0)</f>
        <v>0</v>
      </c>
    </row>
    <row r="2054" customFormat="false" ht="15" hidden="false" customHeight="false" outlineLevel="0" collapsed="false">
      <c r="A2054" s="51" t="n">
        <f aca="false">Prices_MTM!A2287</f>
        <v>40751</v>
      </c>
      <c r="B2054" s="43" t="n">
        <f aca="false">Prices_MTM!I2287</f>
        <v>-213499.999999999</v>
      </c>
      <c r="C2054" s="43" t="n">
        <f aca="false">-PERCENTILE(Prices_MTM!I2037:I2286,1-Inputs!$B$8)</f>
        <v>201899.999999999</v>
      </c>
      <c r="D2054" s="43" t="n">
        <f aca="false">NORMSINV(Inputs!$B$8)*STDEV(Prices_MTM!I2037:I2286)</f>
        <v>207689.690691054</v>
      </c>
      <c r="E2054" s="43" t="n">
        <f aca="false">-PERCENTILE(Prices_MTM!I2037:I2286,1-Inputs!$B$9)</f>
        <v>302060</v>
      </c>
      <c r="F2054" s="43" t="n">
        <f aca="false">NORMSINV(Inputs!$B$9)*STDEV(Prices_MTM!I2037:I2286)</f>
        <v>293739.492975315</v>
      </c>
      <c r="G2054" s="52" t="n">
        <f aca="false">IF(-B2054&gt;C2054,1,0)</f>
        <v>1</v>
      </c>
      <c r="H2054" s="52" t="n">
        <f aca="false">IF(-B2054&gt;D2054,1,0)</f>
        <v>1</v>
      </c>
      <c r="I2054" s="52" t="n">
        <f aca="false">IF(-B2054&gt;E2054,1,0)</f>
        <v>0</v>
      </c>
      <c r="J2054" s="52" t="n">
        <f aca="false">IF(-B2054&gt;F2054,1,0)</f>
        <v>0</v>
      </c>
    </row>
    <row r="2055" customFormat="false" ht="15" hidden="false" customHeight="false" outlineLevel="0" collapsed="false">
      <c r="A2055" s="51" t="n">
        <f aca="false">Prices_MTM!A2288</f>
        <v>40752</v>
      </c>
      <c r="B2055" s="43" t="n">
        <f aca="false">Prices_MTM!I2288</f>
        <v>-500.000000000257</v>
      </c>
      <c r="C2055" s="43" t="n">
        <f aca="false">-PERCENTILE(Prices_MTM!I2038:I2287,1-Inputs!$B$8)</f>
        <v>210275</v>
      </c>
      <c r="D2055" s="43" t="n">
        <f aca="false">NORMSINV(Inputs!$B$8)*STDEV(Prices_MTM!I2038:I2287)</f>
        <v>208866.462730708</v>
      </c>
      <c r="E2055" s="43" t="n">
        <f aca="false">-PERCENTILE(Prices_MTM!I2038:I2287,1-Inputs!$B$9)</f>
        <v>302060</v>
      </c>
      <c r="F2055" s="43" t="n">
        <f aca="false">NORMSINV(Inputs!$B$9)*STDEV(Prices_MTM!I2038:I2287)</f>
        <v>295403.82412784</v>
      </c>
      <c r="G2055" s="52" t="n">
        <f aca="false">IF(-B2055&gt;C2055,1,0)</f>
        <v>0</v>
      </c>
      <c r="H2055" s="52" t="n">
        <f aca="false">IF(-B2055&gt;D2055,1,0)</f>
        <v>0</v>
      </c>
      <c r="I2055" s="52" t="n">
        <f aca="false">IF(-B2055&gt;E2055,1,0)</f>
        <v>0</v>
      </c>
      <c r="J2055" s="52" t="n">
        <f aca="false">IF(-B2055&gt;F2055,1,0)</f>
        <v>0</v>
      </c>
    </row>
    <row r="2056" customFormat="false" ht="15" hidden="false" customHeight="false" outlineLevel="0" collapsed="false">
      <c r="A2056" s="51" t="n">
        <f aca="false">Prices_MTM!A2289</f>
        <v>40753</v>
      </c>
      <c r="B2056" s="43" t="n">
        <f aca="false">Prices_MTM!I2289</f>
        <v>-68500.0000000002</v>
      </c>
      <c r="C2056" s="43" t="n">
        <f aca="false">-PERCENTILE(Prices_MTM!I2039:I2288,1-Inputs!$B$8)</f>
        <v>210275</v>
      </c>
      <c r="D2056" s="43" t="n">
        <f aca="false">NORMSINV(Inputs!$B$8)*STDEV(Prices_MTM!I2039:I2288)</f>
        <v>208228.044523292</v>
      </c>
      <c r="E2056" s="43" t="n">
        <f aca="false">-PERCENTILE(Prices_MTM!I2039:I2288,1-Inputs!$B$9)</f>
        <v>302060</v>
      </c>
      <c r="F2056" s="43" t="n">
        <f aca="false">NORMSINV(Inputs!$B$9)*STDEV(Prices_MTM!I2039:I2288)</f>
        <v>294500.897073885</v>
      </c>
      <c r="G2056" s="52" t="n">
        <f aca="false">IF(-B2056&gt;C2056,1,0)</f>
        <v>0</v>
      </c>
      <c r="H2056" s="52" t="n">
        <f aca="false">IF(-B2056&gt;D2056,1,0)</f>
        <v>0</v>
      </c>
      <c r="I2056" s="52" t="n">
        <f aca="false">IF(-B2056&gt;E2056,1,0)</f>
        <v>0</v>
      </c>
      <c r="J2056" s="52" t="n">
        <f aca="false">IF(-B2056&gt;F2056,1,0)</f>
        <v>0</v>
      </c>
    </row>
    <row r="2057" customFormat="false" ht="15" hidden="false" customHeight="false" outlineLevel="0" collapsed="false">
      <c r="A2057" s="51" t="n">
        <f aca="false">Prices_MTM!A2290</f>
        <v>40756</v>
      </c>
      <c r="B2057" s="43" t="n">
        <f aca="false">Prices_MTM!I2290</f>
        <v>-92000.0000000002</v>
      </c>
      <c r="C2057" s="43" t="n">
        <f aca="false">-PERCENTILE(Prices_MTM!I2040:I2289,1-Inputs!$B$8)</f>
        <v>201899.999999999</v>
      </c>
      <c r="D2057" s="43" t="n">
        <f aca="false">NORMSINV(Inputs!$B$8)*STDEV(Prices_MTM!I2040:I2289)</f>
        <v>206642.933309277</v>
      </c>
      <c r="E2057" s="43" t="n">
        <f aca="false">-PERCENTILE(Prices_MTM!I2040:I2289,1-Inputs!$B$9)</f>
        <v>302060</v>
      </c>
      <c r="F2057" s="43" t="n">
        <f aca="false">NORMSINV(Inputs!$B$9)*STDEV(Prices_MTM!I2040:I2289)</f>
        <v>292259.04403455</v>
      </c>
      <c r="G2057" s="52" t="n">
        <f aca="false">IF(-B2057&gt;C2057,1,0)</f>
        <v>0</v>
      </c>
      <c r="H2057" s="52" t="n">
        <f aca="false">IF(-B2057&gt;D2057,1,0)</f>
        <v>0</v>
      </c>
      <c r="I2057" s="52" t="n">
        <f aca="false">IF(-B2057&gt;E2057,1,0)</f>
        <v>0</v>
      </c>
      <c r="J2057" s="52" t="n">
        <f aca="false">IF(-B2057&gt;F2057,1,0)</f>
        <v>0</v>
      </c>
    </row>
    <row r="2058" customFormat="false" ht="15" hidden="false" customHeight="false" outlineLevel="0" collapsed="false">
      <c r="A2058" s="51" t="n">
        <f aca="false">Prices_MTM!A2291</f>
        <v>40757</v>
      </c>
      <c r="B2058" s="43" t="n">
        <f aca="false">Prices_MTM!I2291</f>
        <v>-102500</v>
      </c>
      <c r="C2058" s="43" t="n">
        <f aca="false">-PERCENTILE(Prices_MTM!I2041:I2290,1-Inputs!$B$8)</f>
        <v>201899.999999999</v>
      </c>
      <c r="D2058" s="43" t="n">
        <f aca="false">NORMSINV(Inputs!$B$8)*STDEV(Prices_MTM!I2041:I2290)</f>
        <v>206805.432756039</v>
      </c>
      <c r="E2058" s="43" t="n">
        <f aca="false">-PERCENTILE(Prices_MTM!I2041:I2290,1-Inputs!$B$9)</f>
        <v>302060</v>
      </c>
      <c r="F2058" s="43" t="n">
        <f aca="false">NORMSINV(Inputs!$B$9)*STDEV(Prices_MTM!I2041:I2290)</f>
        <v>292488.870103151</v>
      </c>
      <c r="G2058" s="52" t="n">
        <f aca="false">IF(-B2058&gt;C2058,1,0)</f>
        <v>0</v>
      </c>
      <c r="H2058" s="52" t="n">
        <f aca="false">IF(-B2058&gt;D2058,1,0)</f>
        <v>0</v>
      </c>
      <c r="I2058" s="52" t="n">
        <f aca="false">IF(-B2058&gt;E2058,1,0)</f>
        <v>0</v>
      </c>
      <c r="J2058" s="52" t="n">
        <f aca="false">IF(-B2058&gt;F2058,1,0)</f>
        <v>0</v>
      </c>
    </row>
    <row r="2059" customFormat="false" ht="15" hidden="false" customHeight="false" outlineLevel="0" collapsed="false">
      <c r="A2059" s="51" t="n">
        <f aca="false">Prices_MTM!A2292</f>
        <v>40758</v>
      </c>
      <c r="B2059" s="43" t="n">
        <f aca="false">Prices_MTM!I2292</f>
        <v>-76999.9999999996</v>
      </c>
      <c r="C2059" s="43" t="n">
        <f aca="false">-PERCENTILE(Prices_MTM!I2042:I2291,1-Inputs!$B$8)</f>
        <v>201899.999999999</v>
      </c>
      <c r="D2059" s="43" t="n">
        <f aca="false">NORMSINV(Inputs!$B$8)*STDEV(Prices_MTM!I2042:I2291)</f>
        <v>207075.024915705</v>
      </c>
      <c r="E2059" s="43" t="n">
        <f aca="false">-PERCENTILE(Prices_MTM!I2042:I2291,1-Inputs!$B$9)</f>
        <v>302060</v>
      </c>
      <c r="F2059" s="43" t="n">
        <f aca="false">NORMSINV(Inputs!$B$9)*STDEV(Prices_MTM!I2042:I2291)</f>
        <v>292870.15943931</v>
      </c>
      <c r="G2059" s="52" t="n">
        <f aca="false">IF(-B2059&gt;C2059,1,0)</f>
        <v>0</v>
      </c>
      <c r="H2059" s="52" t="n">
        <f aca="false">IF(-B2059&gt;D2059,1,0)</f>
        <v>0</v>
      </c>
      <c r="I2059" s="52" t="n">
        <f aca="false">IF(-B2059&gt;E2059,1,0)</f>
        <v>0</v>
      </c>
      <c r="J2059" s="52" t="n">
        <f aca="false">IF(-B2059&gt;F2059,1,0)</f>
        <v>0</v>
      </c>
    </row>
    <row r="2060" customFormat="false" ht="15" hidden="false" customHeight="false" outlineLevel="0" collapsed="false">
      <c r="A2060" s="51" t="n">
        <f aca="false">Prices_MTM!A2293</f>
        <v>40759</v>
      </c>
      <c r="B2060" s="43" t="n">
        <f aca="false">Prices_MTM!I2293</f>
        <v>-336000.000000001</v>
      </c>
      <c r="C2060" s="43" t="n">
        <f aca="false">-PERCENTILE(Prices_MTM!I2043:I2292,1-Inputs!$B$8)</f>
        <v>201899.999999999</v>
      </c>
      <c r="D2060" s="43" t="n">
        <f aca="false">NORMSINV(Inputs!$B$8)*STDEV(Prices_MTM!I2043:I2292)</f>
        <v>206727.655738698</v>
      </c>
      <c r="E2060" s="43" t="n">
        <f aca="false">-PERCENTILE(Prices_MTM!I2043:I2292,1-Inputs!$B$9)</f>
        <v>302060</v>
      </c>
      <c r="F2060" s="43" t="n">
        <f aca="false">NORMSINV(Inputs!$B$9)*STDEV(Prices_MTM!I2043:I2292)</f>
        <v>292378.868583275</v>
      </c>
      <c r="G2060" s="52" t="n">
        <f aca="false">IF(-B2060&gt;C2060,1,0)</f>
        <v>1</v>
      </c>
      <c r="H2060" s="52" t="n">
        <f aca="false">IF(-B2060&gt;D2060,1,0)</f>
        <v>1</v>
      </c>
      <c r="I2060" s="52" t="n">
        <f aca="false">IF(-B2060&gt;E2060,1,0)</f>
        <v>1</v>
      </c>
      <c r="J2060" s="52" t="n">
        <f aca="false">IF(-B2060&gt;F2060,1,0)</f>
        <v>1</v>
      </c>
    </row>
    <row r="2061" customFormat="false" ht="15" hidden="false" customHeight="false" outlineLevel="0" collapsed="false">
      <c r="A2061" s="51" t="n">
        <f aca="false">Prices_MTM!A2294</f>
        <v>40760</v>
      </c>
      <c r="B2061" s="43" t="n">
        <f aca="false">Prices_MTM!I2294</f>
        <v>179000</v>
      </c>
      <c r="C2061" s="43" t="n">
        <f aca="false">-PERCENTILE(Prices_MTM!I2044:I2293,1-Inputs!$B$8)</f>
        <v>210275</v>
      </c>
      <c r="D2061" s="43" t="n">
        <f aca="false">NORMSINV(Inputs!$B$8)*STDEV(Prices_MTM!I2044:I2293)</f>
        <v>209478.370774507</v>
      </c>
      <c r="E2061" s="43" t="n">
        <f aca="false">-PERCENTILE(Prices_MTM!I2044:I2293,1-Inputs!$B$9)</f>
        <v>320810</v>
      </c>
      <c r="F2061" s="43" t="n">
        <f aca="false">NORMSINV(Inputs!$B$9)*STDEV(Prices_MTM!I2044:I2293)</f>
        <v>296269.257351487</v>
      </c>
      <c r="G2061" s="52" t="n">
        <f aca="false">IF(-B2061&gt;C2061,1,0)</f>
        <v>0</v>
      </c>
      <c r="H2061" s="52" t="n">
        <f aca="false">IF(-B2061&gt;D2061,1,0)</f>
        <v>0</v>
      </c>
      <c r="I2061" s="52" t="n">
        <f aca="false">IF(-B2061&gt;E2061,1,0)</f>
        <v>0</v>
      </c>
      <c r="J2061" s="52" t="n">
        <f aca="false">IF(-B2061&gt;F2061,1,0)</f>
        <v>0</v>
      </c>
    </row>
    <row r="2062" customFormat="false" ht="15" hidden="false" customHeight="false" outlineLevel="0" collapsed="false">
      <c r="A2062" s="51" t="n">
        <f aca="false">Prices_MTM!A2295</f>
        <v>40763</v>
      </c>
      <c r="B2062" s="43" t="n">
        <f aca="false">Prices_MTM!I2295</f>
        <v>-369000</v>
      </c>
      <c r="C2062" s="43" t="n">
        <f aca="false">-PERCENTILE(Prices_MTM!I2045:I2294,1-Inputs!$B$8)</f>
        <v>210275</v>
      </c>
      <c r="D2062" s="43" t="n">
        <f aca="false">NORMSINV(Inputs!$B$8)*STDEV(Prices_MTM!I2045:I2294)</f>
        <v>210045.508624367</v>
      </c>
      <c r="E2062" s="43" t="n">
        <f aca="false">-PERCENTILE(Prices_MTM!I2045:I2294,1-Inputs!$B$9)</f>
        <v>320810</v>
      </c>
      <c r="F2062" s="43" t="n">
        <f aca="false">NORMSINV(Inputs!$B$9)*STDEV(Prices_MTM!I2045:I2294)</f>
        <v>297071.371235479</v>
      </c>
      <c r="G2062" s="52" t="n">
        <f aca="false">IF(-B2062&gt;C2062,1,0)</f>
        <v>1</v>
      </c>
      <c r="H2062" s="52" t="n">
        <f aca="false">IF(-B2062&gt;D2062,1,0)</f>
        <v>1</v>
      </c>
      <c r="I2062" s="52" t="n">
        <f aca="false">IF(-B2062&gt;E2062,1,0)</f>
        <v>1</v>
      </c>
      <c r="J2062" s="52" t="n">
        <f aca="false">IF(-B2062&gt;F2062,1,0)</f>
        <v>1</v>
      </c>
    </row>
    <row r="2063" customFormat="false" ht="15" hidden="false" customHeight="false" outlineLevel="0" collapsed="false">
      <c r="A2063" s="51" t="n">
        <f aca="false">Prices_MTM!A2296</f>
        <v>40764</v>
      </c>
      <c r="B2063" s="43" t="n">
        <f aca="false">Prices_MTM!I2296</f>
        <v>-223500</v>
      </c>
      <c r="C2063" s="43" t="n">
        <f aca="false">-PERCENTILE(Prices_MTM!I2046:I2295,1-Inputs!$B$8)</f>
        <v>212150</v>
      </c>
      <c r="D2063" s="43" t="n">
        <f aca="false">NORMSINV(Inputs!$B$8)*STDEV(Prices_MTM!I2046:I2295)</f>
        <v>213484.14363242</v>
      </c>
      <c r="E2063" s="43" t="n">
        <f aca="false">-PERCENTILE(Prices_MTM!I2046:I2295,1-Inputs!$B$9)</f>
        <v>352830.000000001</v>
      </c>
      <c r="F2063" s="43" t="n">
        <f aca="false">NORMSINV(Inputs!$B$9)*STDEV(Prices_MTM!I2046:I2295)</f>
        <v>301934.698348306</v>
      </c>
      <c r="G2063" s="52" t="n">
        <f aca="false">IF(-B2063&gt;C2063,1,0)</f>
        <v>1</v>
      </c>
      <c r="H2063" s="52" t="n">
        <f aca="false">IF(-B2063&gt;D2063,1,0)</f>
        <v>1</v>
      </c>
      <c r="I2063" s="52" t="n">
        <f aca="false">IF(-B2063&gt;E2063,1,0)</f>
        <v>0</v>
      </c>
      <c r="J2063" s="52" t="n">
        <f aca="false">IF(-B2063&gt;F2063,1,0)</f>
        <v>0</v>
      </c>
    </row>
    <row r="2064" customFormat="false" ht="15" hidden="false" customHeight="false" outlineLevel="0" collapsed="false">
      <c r="A2064" s="51" t="n">
        <f aca="false">Prices_MTM!A2297</f>
        <v>40765</v>
      </c>
      <c r="B2064" s="43" t="n">
        <f aca="false">Prices_MTM!I2297</f>
        <v>362500</v>
      </c>
      <c r="C2064" s="43" t="n">
        <f aca="false">-PERCENTILE(Prices_MTM!I2047:I2296,1-Inputs!$B$8)</f>
        <v>215149.999999999</v>
      </c>
      <c r="D2064" s="43" t="n">
        <f aca="false">NORMSINV(Inputs!$B$8)*STDEV(Prices_MTM!I2047:I2296)</f>
        <v>213887.844167945</v>
      </c>
      <c r="E2064" s="43" t="n">
        <f aca="false">-PERCENTILE(Prices_MTM!I2047:I2296,1-Inputs!$B$9)</f>
        <v>352830.000000001</v>
      </c>
      <c r="F2064" s="43" t="n">
        <f aca="false">NORMSINV(Inputs!$B$9)*STDEV(Prices_MTM!I2047:I2296)</f>
        <v>302505.659719689</v>
      </c>
      <c r="G2064" s="52" t="n">
        <f aca="false">IF(-B2064&gt;C2064,1,0)</f>
        <v>0</v>
      </c>
      <c r="H2064" s="52" t="n">
        <f aca="false">IF(-B2064&gt;D2064,1,0)</f>
        <v>0</v>
      </c>
      <c r="I2064" s="52" t="n">
        <f aca="false">IF(-B2064&gt;E2064,1,0)</f>
        <v>0</v>
      </c>
      <c r="J2064" s="52" t="n">
        <f aca="false">IF(-B2064&gt;F2064,1,0)</f>
        <v>0</v>
      </c>
    </row>
    <row r="2065" customFormat="false" ht="15" hidden="false" customHeight="false" outlineLevel="0" collapsed="false">
      <c r="A2065" s="51" t="n">
        <f aca="false">Prices_MTM!A2298</f>
        <v>40766</v>
      </c>
      <c r="B2065" s="43" t="n">
        <f aca="false">Prices_MTM!I2298</f>
        <v>44000.0000000012</v>
      </c>
      <c r="C2065" s="43" t="n">
        <f aca="false">-PERCENTILE(Prices_MTM!I2048:I2297,1-Inputs!$B$8)</f>
        <v>215149.999999999</v>
      </c>
      <c r="D2065" s="43" t="n">
        <f aca="false">NORMSINV(Inputs!$B$8)*STDEV(Prices_MTM!I2048:I2297)</f>
        <v>217221.659136575</v>
      </c>
      <c r="E2065" s="43" t="n">
        <f aca="false">-PERCENTILE(Prices_MTM!I2048:I2297,1-Inputs!$B$9)</f>
        <v>352830.000000001</v>
      </c>
      <c r="F2065" s="43" t="n">
        <f aca="false">NORMSINV(Inputs!$B$9)*STDEV(Prices_MTM!I2048:I2297)</f>
        <v>307220.737850435</v>
      </c>
      <c r="G2065" s="52" t="n">
        <f aca="false">IF(-B2065&gt;C2065,1,0)</f>
        <v>0</v>
      </c>
      <c r="H2065" s="52" t="n">
        <f aca="false">IF(-B2065&gt;D2065,1,0)</f>
        <v>0</v>
      </c>
      <c r="I2065" s="52" t="n">
        <f aca="false">IF(-B2065&gt;E2065,1,0)</f>
        <v>0</v>
      </c>
      <c r="J2065" s="52" t="n">
        <f aca="false">IF(-B2065&gt;F2065,1,0)</f>
        <v>0</v>
      </c>
    </row>
    <row r="2066" customFormat="false" ht="15" hidden="false" customHeight="false" outlineLevel="0" collapsed="false">
      <c r="A2066" s="51" t="n">
        <f aca="false">Prices_MTM!A2299</f>
        <v>40767</v>
      </c>
      <c r="B2066" s="43" t="n">
        <f aca="false">Prices_MTM!I2299</f>
        <v>-46500.0000000011</v>
      </c>
      <c r="C2066" s="43" t="n">
        <f aca="false">-PERCENTILE(Prices_MTM!I2049:I2298,1-Inputs!$B$8)</f>
        <v>215149.999999999</v>
      </c>
      <c r="D2066" s="43" t="n">
        <f aca="false">NORMSINV(Inputs!$B$8)*STDEV(Prices_MTM!I2049:I2298)</f>
        <v>216698.375118796</v>
      </c>
      <c r="E2066" s="43" t="n">
        <f aca="false">-PERCENTILE(Prices_MTM!I2049:I2298,1-Inputs!$B$9)</f>
        <v>352830.000000001</v>
      </c>
      <c r="F2066" s="43" t="n">
        <f aca="false">NORMSINV(Inputs!$B$9)*STDEV(Prices_MTM!I2049:I2298)</f>
        <v>306480.647278038</v>
      </c>
      <c r="G2066" s="52" t="n">
        <f aca="false">IF(-B2066&gt;C2066,1,0)</f>
        <v>0</v>
      </c>
      <c r="H2066" s="52" t="n">
        <f aca="false">IF(-B2066&gt;D2066,1,0)</f>
        <v>0</v>
      </c>
      <c r="I2066" s="52" t="n">
        <f aca="false">IF(-B2066&gt;E2066,1,0)</f>
        <v>0</v>
      </c>
      <c r="J2066" s="52" t="n">
        <f aca="false">IF(-B2066&gt;F2066,1,0)</f>
        <v>0</v>
      </c>
    </row>
    <row r="2067" customFormat="false" ht="15" hidden="false" customHeight="false" outlineLevel="0" collapsed="false">
      <c r="A2067" s="51" t="n">
        <f aca="false">Prices_MTM!A2300</f>
        <v>40770</v>
      </c>
      <c r="B2067" s="43" t="n">
        <f aca="false">Prices_MTM!I2300</f>
        <v>233000</v>
      </c>
      <c r="C2067" s="43" t="n">
        <f aca="false">-PERCENTILE(Prices_MTM!I2050:I2299,1-Inputs!$B$8)</f>
        <v>215149.999999999</v>
      </c>
      <c r="D2067" s="43" t="n">
        <f aca="false">NORMSINV(Inputs!$B$8)*STDEV(Prices_MTM!I2050:I2299)</f>
        <v>216648.897210108</v>
      </c>
      <c r="E2067" s="43" t="n">
        <f aca="false">-PERCENTILE(Prices_MTM!I2050:I2299,1-Inputs!$B$9)</f>
        <v>352830.000000001</v>
      </c>
      <c r="F2067" s="43" t="n">
        <f aca="false">NORMSINV(Inputs!$B$9)*STDEV(Prices_MTM!I2050:I2299)</f>
        <v>306410.669727573</v>
      </c>
      <c r="G2067" s="52" t="n">
        <f aca="false">IF(-B2067&gt;C2067,1,0)</f>
        <v>0</v>
      </c>
      <c r="H2067" s="52" t="n">
        <f aca="false">IF(-B2067&gt;D2067,1,0)</f>
        <v>0</v>
      </c>
      <c r="I2067" s="52" t="n">
        <f aca="false">IF(-B2067&gt;E2067,1,0)</f>
        <v>0</v>
      </c>
      <c r="J2067" s="52" t="n">
        <f aca="false">IF(-B2067&gt;F2067,1,0)</f>
        <v>0</v>
      </c>
    </row>
    <row r="2068" customFormat="false" ht="15" hidden="false" customHeight="false" outlineLevel="0" collapsed="false">
      <c r="A2068" s="51" t="n">
        <f aca="false">Prices_MTM!A2301</f>
        <v>40771</v>
      </c>
      <c r="B2068" s="43" t="n">
        <f aca="false">Prices_MTM!I2301</f>
        <v>-162999.999999999</v>
      </c>
      <c r="C2068" s="43" t="n">
        <f aca="false">-PERCENTILE(Prices_MTM!I2051:I2300,1-Inputs!$B$8)</f>
        <v>215149.999999999</v>
      </c>
      <c r="D2068" s="43" t="n">
        <f aca="false">NORMSINV(Inputs!$B$8)*STDEV(Prices_MTM!I2051:I2300)</f>
        <v>218034.918994385</v>
      </c>
      <c r="E2068" s="43" t="n">
        <f aca="false">-PERCENTILE(Prices_MTM!I2051:I2300,1-Inputs!$B$9)</f>
        <v>352830.000000001</v>
      </c>
      <c r="F2068" s="43" t="n">
        <f aca="false">NORMSINV(Inputs!$B$9)*STDEV(Prices_MTM!I2051:I2300)</f>
        <v>308370.94678712</v>
      </c>
      <c r="G2068" s="52" t="n">
        <f aca="false">IF(-B2068&gt;C2068,1,0)</f>
        <v>0</v>
      </c>
      <c r="H2068" s="52" t="n">
        <f aca="false">IF(-B2068&gt;D2068,1,0)</f>
        <v>0</v>
      </c>
      <c r="I2068" s="52" t="n">
        <f aca="false">IF(-B2068&gt;E2068,1,0)</f>
        <v>0</v>
      </c>
      <c r="J2068" s="52" t="n">
        <f aca="false">IF(-B2068&gt;F2068,1,0)</f>
        <v>0</v>
      </c>
    </row>
    <row r="2069" customFormat="false" ht="15" hidden="false" customHeight="false" outlineLevel="0" collapsed="false">
      <c r="A2069" s="51" t="n">
        <f aca="false">Prices_MTM!A2302</f>
        <v>40772</v>
      </c>
      <c r="B2069" s="43" t="n">
        <f aca="false">Prices_MTM!I2302</f>
        <v>8999.99999999892</v>
      </c>
      <c r="C2069" s="43" t="n">
        <f aca="false">-PERCENTILE(Prices_MTM!I2052:I2301,1-Inputs!$B$8)</f>
        <v>215149.999999999</v>
      </c>
      <c r="D2069" s="43" t="n">
        <f aca="false">NORMSINV(Inputs!$B$8)*STDEV(Prices_MTM!I2052:I2301)</f>
        <v>218628.968174992</v>
      </c>
      <c r="E2069" s="43" t="n">
        <f aca="false">-PERCENTILE(Prices_MTM!I2052:I2301,1-Inputs!$B$9)</f>
        <v>352830.000000001</v>
      </c>
      <c r="F2069" s="43" t="n">
        <f aca="false">NORMSINV(Inputs!$B$9)*STDEV(Prices_MTM!I2052:I2301)</f>
        <v>309211.121879747</v>
      </c>
      <c r="G2069" s="52" t="n">
        <f aca="false">IF(-B2069&gt;C2069,1,0)</f>
        <v>0</v>
      </c>
      <c r="H2069" s="52" t="n">
        <f aca="false">IF(-B2069&gt;D2069,1,0)</f>
        <v>0</v>
      </c>
      <c r="I2069" s="52" t="n">
        <f aca="false">IF(-B2069&gt;E2069,1,0)</f>
        <v>0</v>
      </c>
      <c r="J2069" s="52" t="n">
        <f aca="false">IF(-B2069&gt;F2069,1,0)</f>
        <v>0</v>
      </c>
    </row>
    <row r="2070" customFormat="false" ht="15" hidden="false" customHeight="false" outlineLevel="0" collapsed="false">
      <c r="A2070" s="51" t="n">
        <f aca="false">Prices_MTM!A2303</f>
        <v>40773</v>
      </c>
      <c r="B2070" s="43" t="n">
        <f aca="false">Prices_MTM!I2303</f>
        <v>-369500</v>
      </c>
      <c r="C2070" s="43" t="n">
        <f aca="false">-PERCENTILE(Prices_MTM!I2053:I2302,1-Inputs!$B$8)</f>
        <v>215149.999999999</v>
      </c>
      <c r="D2070" s="43" t="n">
        <f aca="false">NORMSINV(Inputs!$B$8)*STDEV(Prices_MTM!I2053:I2302)</f>
        <v>218621.793512749</v>
      </c>
      <c r="E2070" s="43" t="n">
        <f aca="false">-PERCENTILE(Prices_MTM!I2053:I2302,1-Inputs!$B$9)</f>
        <v>352830.000000001</v>
      </c>
      <c r="F2070" s="43" t="n">
        <f aca="false">NORMSINV(Inputs!$B$9)*STDEV(Prices_MTM!I2053:I2302)</f>
        <v>309200.97461802</v>
      </c>
      <c r="G2070" s="52" t="n">
        <f aca="false">IF(-B2070&gt;C2070,1,0)</f>
        <v>1</v>
      </c>
      <c r="H2070" s="52" t="n">
        <f aca="false">IF(-B2070&gt;D2070,1,0)</f>
        <v>1</v>
      </c>
      <c r="I2070" s="52" t="n">
        <f aca="false">IF(-B2070&gt;E2070,1,0)</f>
        <v>1</v>
      </c>
      <c r="J2070" s="52" t="n">
        <f aca="false">IF(-B2070&gt;F2070,1,0)</f>
        <v>1</v>
      </c>
    </row>
    <row r="2071" customFormat="false" ht="15" hidden="false" customHeight="false" outlineLevel="0" collapsed="false">
      <c r="A2071" s="51" t="n">
        <f aca="false">Prices_MTM!A2304</f>
        <v>40774</v>
      </c>
      <c r="B2071" s="43" t="n">
        <f aca="false">Prices_MTM!I2304</f>
        <v>-55500</v>
      </c>
      <c r="C2071" s="43" t="n">
        <f aca="false">-PERCENTILE(Prices_MTM!I2054:I2303,1-Inputs!$B$8)</f>
        <v>220350</v>
      </c>
      <c r="D2071" s="43" t="n">
        <f aca="false">NORMSINV(Inputs!$B$8)*STDEV(Prices_MTM!I2054:I2303)</f>
        <v>221925.593417936</v>
      </c>
      <c r="E2071" s="43" t="n">
        <f aca="false">-PERCENTILE(Prices_MTM!I2054:I2303,1-Inputs!$B$9)</f>
        <v>369255</v>
      </c>
      <c r="F2071" s="43" t="n">
        <f aca="false">NORMSINV(Inputs!$B$9)*STDEV(Prices_MTM!I2054:I2303)</f>
        <v>313873.601871748</v>
      </c>
      <c r="G2071" s="52" t="n">
        <f aca="false">IF(-B2071&gt;C2071,1,0)</f>
        <v>0</v>
      </c>
      <c r="H2071" s="52" t="n">
        <f aca="false">IF(-B2071&gt;D2071,1,0)</f>
        <v>0</v>
      </c>
      <c r="I2071" s="52" t="n">
        <f aca="false">IF(-B2071&gt;E2071,1,0)</f>
        <v>0</v>
      </c>
      <c r="J2071" s="52" t="n">
        <f aca="false">IF(-B2071&gt;F2071,1,0)</f>
        <v>0</v>
      </c>
    </row>
    <row r="2072" customFormat="false" ht="15" hidden="false" customHeight="false" outlineLevel="0" collapsed="false">
      <c r="A2072" s="51" t="n">
        <f aca="false">Prices_MTM!A2305</f>
        <v>40777</v>
      </c>
      <c r="B2072" s="43" t="n">
        <f aca="false">Prices_MTM!I2305</f>
        <v>236000.000000001</v>
      </c>
      <c r="C2072" s="43" t="n">
        <f aca="false">-PERCENTILE(Prices_MTM!I2055:I2304,1-Inputs!$B$8)</f>
        <v>220350</v>
      </c>
      <c r="D2072" s="43" t="n">
        <f aca="false">NORMSINV(Inputs!$B$8)*STDEV(Prices_MTM!I2055:I2304)</f>
        <v>220992.420037726</v>
      </c>
      <c r="E2072" s="43" t="n">
        <f aca="false">-PERCENTILE(Prices_MTM!I2055:I2304,1-Inputs!$B$9)</f>
        <v>369255</v>
      </c>
      <c r="F2072" s="43" t="n">
        <f aca="false">NORMSINV(Inputs!$B$9)*STDEV(Prices_MTM!I2055:I2304)</f>
        <v>312553.796951972</v>
      </c>
      <c r="G2072" s="52" t="n">
        <f aca="false">IF(-B2072&gt;C2072,1,0)</f>
        <v>0</v>
      </c>
      <c r="H2072" s="52" t="n">
        <f aca="false">IF(-B2072&gt;D2072,1,0)</f>
        <v>0</v>
      </c>
      <c r="I2072" s="52" t="n">
        <f aca="false">IF(-B2072&gt;E2072,1,0)</f>
        <v>0</v>
      </c>
      <c r="J2072" s="52" t="n">
        <f aca="false">IF(-B2072&gt;F2072,1,0)</f>
        <v>0</v>
      </c>
    </row>
    <row r="2073" customFormat="false" ht="15" hidden="false" customHeight="false" outlineLevel="0" collapsed="false">
      <c r="A2073" s="51" t="n">
        <f aca="false">Prices_MTM!A2306</f>
        <v>40778</v>
      </c>
      <c r="B2073" s="43" t="n">
        <f aca="false">Prices_MTM!I2306</f>
        <v>16999.9999999995</v>
      </c>
      <c r="C2073" s="43" t="n">
        <f aca="false">-PERCENTILE(Prices_MTM!I2056:I2305,1-Inputs!$B$8)</f>
        <v>220350</v>
      </c>
      <c r="D2073" s="43" t="n">
        <f aca="false">NORMSINV(Inputs!$B$8)*STDEV(Prices_MTM!I2056:I2305)</f>
        <v>222376.699638773</v>
      </c>
      <c r="E2073" s="43" t="n">
        <f aca="false">-PERCENTILE(Prices_MTM!I2056:I2305,1-Inputs!$B$9)</f>
        <v>369255</v>
      </c>
      <c r="F2073" s="43" t="n">
        <f aca="false">NORMSINV(Inputs!$B$9)*STDEV(Prices_MTM!I2056:I2305)</f>
        <v>314511.610008531</v>
      </c>
      <c r="G2073" s="52" t="n">
        <f aca="false">IF(-B2073&gt;C2073,1,0)</f>
        <v>0</v>
      </c>
      <c r="H2073" s="52" t="n">
        <f aca="false">IF(-B2073&gt;D2073,1,0)</f>
        <v>0</v>
      </c>
      <c r="I2073" s="52" t="n">
        <f aca="false">IF(-B2073&gt;E2073,1,0)</f>
        <v>0</v>
      </c>
      <c r="J2073" s="52" t="n">
        <f aca="false">IF(-B2073&gt;F2073,1,0)</f>
        <v>0</v>
      </c>
    </row>
    <row r="2074" customFormat="false" ht="15" hidden="false" customHeight="false" outlineLevel="0" collapsed="false">
      <c r="A2074" s="51" t="n">
        <f aca="false">Prices_MTM!A2307</f>
        <v>40779</v>
      </c>
      <c r="B2074" s="43" t="n">
        <f aca="false">Prices_MTM!I2307</f>
        <v>-114000</v>
      </c>
      <c r="C2074" s="43" t="n">
        <f aca="false">-PERCENTILE(Prices_MTM!I2057:I2306,1-Inputs!$B$8)</f>
        <v>220350</v>
      </c>
      <c r="D2074" s="43" t="n">
        <f aca="false">NORMSINV(Inputs!$B$8)*STDEV(Prices_MTM!I2057:I2306)</f>
        <v>222108.43717365</v>
      </c>
      <c r="E2074" s="43" t="n">
        <f aca="false">-PERCENTILE(Prices_MTM!I2057:I2306,1-Inputs!$B$9)</f>
        <v>369255</v>
      </c>
      <c r="F2074" s="43" t="n">
        <f aca="false">NORMSINV(Inputs!$B$9)*STDEV(Prices_MTM!I2057:I2306)</f>
        <v>314132.20128474</v>
      </c>
      <c r="G2074" s="52" t="n">
        <f aca="false">IF(-B2074&gt;C2074,1,0)</f>
        <v>0</v>
      </c>
      <c r="H2074" s="52" t="n">
        <f aca="false">IF(-B2074&gt;D2074,1,0)</f>
        <v>0</v>
      </c>
      <c r="I2074" s="52" t="n">
        <f aca="false">IF(-B2074&gt;E2074,1,0)</f>
        <v>0</v>
      </c>
      <c r="J2074" s="52" t="n">
        <f aca="false">IF(-B2074&gt;F2074,1,0)</f>
        <v>0</v>
      </c>
    </row>
    <row r="2075" customFormat="false" ht="15" hidden="false" customHeight="false" outlineLevel="0" collapsed="false">
      <c r="A2075" s="51" t="n">
        <f aca="false">Prices_MTM!A2308</f>
        <v>40780</v>
      </c>
      <c r="B2075" s="43" t="n">
        <f aca="false">Prices_MTM!I2308</f>
        <v>16000.0000000011</v>
      </c>
      <c r="C2075" s="43" t="n">
        <f aca="false">-PERCENTILE(Prices_MTM!I2058:I2307,1-Inputs!$B$8)</f>
        <v>220350</v>
      </c>
      <c r="D2075" s="43" t="n">
        <f aca="false">NORMSINV(Inputs!$B$8)*STDEV(Prices_MTM!I2058:I2307)</f>
        <v>222297.120379219</v>
      </c>
      <c r="E2075" s="43" t="n">
        <f aca="false">-PERCENTILE(Prices_MTM!I2058:I2307,1-Inputs!$B$9)</f>
        <v>369255</v>
      </c>
      <c r="F2075" s="43" t="n">
        <f aca="false">NORMSINV(Inputs!$B$9)*STDEV(Prices_MTM!I2058:I2307)</f>
        <v>314399.059543098</v>
      </c>
      <c r="G2075" s="52" t="n">
        <f aca="false">IF(-B2075&gt;C2075,1,0)</f>
        <v>0</v>
      </c>
      <c r="H2075" s="52" t="n">
        <f aca="false">IF(-B2075&gt;D2075,1,0)</f>
        <v>0</v>
      </c>
      <c r="I2075" s="52" t="n">
        <f aca="false">IF(-B2075&gt;E2075,1,0)</f>
        <v>0</v>
      </c>
      <c r="J2075" s="52" t="n">
        <f aca="false">IF(-B2075&gt;F2075,1,0)</f>
        <v>0</v>
      </c>
    </row>
    <row r="2076" customFormat="false" ht="15" hidden="false" customHeight="false" outlineLevel="0" collapsed="false">
      <c r="A2076" s="51" t="n">
        <f aca="false">Prices_MTM!A2309</f>
        <v>40781</v>
      </c>
      <c r="B2076" s="43" t="n">
        <f aca="false">Prices_MTM!I2309</f>
        <v>2999.9999999994</v>
      </c>
      <c r="C2076" s="43" t="n">
        <f aca="false">-PERCENTILE(Prices_MTM!I2059:I2308,1-Inputs!$B$8)</f>
        <v>220350</v>
      </c>
      <c r="D2076" s="43" t="n">
        <f aca="false">NORMSINV(Inputs!$B$8)*STDEV(Prices_MTM!I2059:I2308)</f>
        <v>222061.280619465</v>
      </c>
      <c r="E2076" s="43" t="n">
        <f aca="false">-PERCENTILE(Prices_MTM!I2059:I2308,1-Inputs!$B$9)</f>
        <v>369255</v>
      </c>
      <c r="F2076" s="43" t="n">
        <f aca="false">NORMSINV(Inputs!$B$9)*STDEV(Prices_MTM!I2059:I2308)</f>
        <v>314065.506870247</v>
      </c>
      <c r="G2076" s="52" t="n">
        <f aca="false">IF(-B2076&gt;C2076,1,0)</f>
        <v>0</v>
      </c>
      <c r="H2076" s="52" t="n">
        <f aca="false">IF(-B2076&gt;D2076,1,0)</f>
        <v>0</v>
      </c>
      <c r="I2076" s="52" t="n">
        <f aca="false">IF(-B2076&gt;E2076,1,0)</f>
        <v>0</v>
      </c>
      <c r="J2076" s="52" t="n">
        <f aca="false">IF(-B2076&gt;F2076,1,0)</f>
        <v>0</v>
      </c>
    </row>
    <row r="2077" customFormat="false" ht="15" hidden="false" customHeight="false" outlineLevel="0" collapsed="false">
      <c r="A2077" s="51" t="n">
        <f aca="false">Prices_MTM!A2310</f>
        <v>40785</v>
      </c>
      <c r="B2077" s="43" t="n">
        <f aca="false">Prices_MTM!I2310</f>
        <v>188000</v>
      </c>
      <c r="C2077" s="43" t="n">
        <f aca="false">-PERCENTILE(Prices_MTM!I2060:I2309,1-Inputs!$B$8)</f>
        <v>220350</v>
      </c>
      <c r="D2077" s="43" t="n">
        <f aca="false">NORMSINV(Inputs!$B$8)*STDEV(Prices_MTM!I2060:I2309)</f>
        <v>221876.769584813</v>
      </c>
      <c r="E2077" s="43" t="n">
        <f aca="false">-PERCENTILE(Prices_MTM!I2060:I2309,1-Inputs!$B$9)</f>
        <v>369255</v>
      </c>
      <c r="F2077" s="43" t="n">
        <f aca="false">NORMSINV(Inputs!$B$9)*STDEV(Prices_MTM!I2060:I2309)</f>
        <v>313804.549392836</v>
      </c>
      <c r="G2077" s="52" t="n">
        <f aca="false">IF(-B2077&gt;C2077,1,0)</f>
        <v>0</v>
      </c>
      <c r="H2077" s="52" t="n">
        <f aca="false">IF(-B2077&gt;D2077,1,0)</f>
        <v>0</v>
      </c>
      <c r="I2077" s="52" t="n">
        <f aca="false">IF(-B2077&gt;E2077,1,0)</f>
        <v>0</v>
      </c>
      <c r="J2077" s="52" t="n">
        <f aca="false">IF(-B2077&gt;F2077,1,0)</f>
        <v>0</v>
      </c>
    </row>
    <row r="2078" customFormat="false" ht="15" hidden="false" customHeight="false" outlineLevel="0" collapsed="false">
      <c r="A2078" s="51" t="n">
        <f aca="false">Prices_MTM!A2311</f>
        <v>40786</v>
      </c>
      <c r="B2078" s="43" t="n">
        <f aca="false">Prices_MTM!I2311</f>
        <v>-53500.0000000004</v>
      </c>
      <c r="C2078" s="43" t="n">
        <f aca="false">-PERCENTILE(Prices_MTM!I2061:I2310,1-Inputs!$B$8)</f>
        <v>220350</v>
      </c>
      <c r="D2078" s="43" t="n">
        <f aca="false">NORMSINV(Inputs!$B$8)*STDEV(Prices_MTM!I2061:I2310)</f>
        <v>222626.838175127</v>
      </c>
      <c r="E2078" s="43" t="n">
        <f aca="false">-PERCENTILE(Prices_MTM!I2061:I2310,1-Inputs!$B$9)</f>
        <v>369255</v>
      </c>
      <c r="F2078" s="43" t="n">
        <f aca="false">NORMSINV(Inputs!$B$9)*STDEV(Prices_MTM!I2061:I2310)</f>
        <v>314865.385713996</v>
      </c>
      <c r="G2078" s="52" t="n">
        <f aca="false">IF(-B2078&gt;C2078,1,0)</f>
        <v>0</v>
      </c>
      <c r="H2078" s="52" t="n">
        <f aca="false">IF(-B2078&gt;D2078,1,0)</f>
        <v>0</v>
      </c>
      <c r="I2078" s="52" t="n">
        <f aca="false">IF(-B2078&gt;E2078,1,0)</f>
        <v>0</v>
      </c>
      <c r="J2078" s="52" t="n">
        <f aca="false">IF(-B2078&gt;F2078,1,0)</f>
        <v>0</v>
      </c>
    </row>
    <row r="2079" customFormat="false" ht="15" hidden="false" customHeight="false" outlineLevel="0" collapsed="false">
      <c r="A2079" s="51" t="n">
        <f aca="false">Prices_MTM!A2312</f>
        <v>40787</v>
      </c>
      <c r="B2079" s="43" t="n">
        <f aca="false">Prices_MTM!I2312</f>
        <v>14500.0000000003</v>
      </c>
      <c r="C2079" s="43" t="n">
        <f aca="false">-PERCENTILE(Prices_MTM!I2062:I2311,1-Inputs!$B$8)</f>
        <v>220350</v>
      </c>
      <c r="D2079" s="43" t="n">
        <f aca="false">NORMSINV(Inputs!$B$8)*STDEV(Prices_MTM!I2062:I2311)</f>
        <v>221541.654667668</v>
      </c>
      <c r="E2079" s="43" t="n">
        <f aca="false">-PERCENTILE(Prices_MTM!I2062:I2311,1-Inputs!$B$9)</f>
        <v>369255</v>
      </c>
      <c r="F2079" s="43" t="n">
        <f aca="false">NORMSINV(Inputs!$B$9)*STDEV(Prices_MTM!I2062:I2311)</f>
        <v>313330.589970378</v>
      </c>
      <c r="G2079" s="52" t="n">
        <f aca="false">IF(-B2079&gt;C2079,1,0)</f>
        <v>0</v>
      </c>
      <c r="H2079" s="52" t="n">
        <f aca="false">IF(-B2079&gt;D2079,1,0)</f>
        <v>0</v>
      </c>
      <c r="I2079" s="52" t="n">
        <f aca="false">IF(-B2079&gt;E2079,1,0)</f>
        <v>0</v>
      </c>
      <c r="J2079" s="52" t="n">
        <f aca="false">IF(-B2079&gt;F2079,1,0)</f>
        <v>0</v>
      </c>
    </row>
    <row r="2080" customFormat="false" ht="15" hidden="false" customHeight="false" outlineLevel="0" collapsed="false">
      <c r="A2080" s="51" t="n">
        <f aca="false">Prices_MTM!A2313</f>
        <v>40788</v>
      </c>
      <c r="B2080" s="43" t="n">
        <f aca="false">Prices_MTM!I2313</f>
        <v>-222500</v>
      </c>
      <c r="C2080" s="43" t="n">
        <f aca="false">-PERCENTILE(Prices_MTM!I2063:I2312,1-Inputs!$B$8)</f>
        <v>220350</v>
      </c>
      <c r="D2080" s="43" t="n">
        <f aca="false">NORMSINV(Inputs!$B$8)*STDEV(Prices_MTM!I2063:I2312)</f>
        <v>221447.372750932</v>
      </c>
      <c r="E2080" s="43" t="n">
        <f aca="false">-PERCENTILE(Prices_MTM!I2063:I2312,1-Inputs!$B$9)</f>
        <v>369255</v>
      </c>
      <c r="F2080" s="43" t="n">
        <f aca="false">NORMSINV(Inputs!$B$9)*STDEV(Prices_MTM!I2063:I2312)</f>
        <v>313197.245256316</v>
      </c>
      <c r="G2080" s="52" t="n">
        <f aca="false">IF(-B2080&gt;C2080,1,0)</f>
        <v>1</v>
      </c>
      <c r="H2080" s="52" t="n">
        <f aca="false">IF(-B2080&gt;D2080,1,0)</f>
        <v>1</v>
      </c>
      <c r="I2080" s="52" t="n">
        <f aca="false">IF(-B2080&gt;E2080,1,0)</f>
        <v>0</v>
      </c>
      <c r="J2080" s="52" t="n">
        <f aca="false">IF(-B2080&gt;F2080,1,0)</f>
        <v>0</v>
      </c>
    </row>
    <row r="2081" customFormat="false" ht="15" hidden="false" customHeight="false" outlineLevel="0" collapsed="false">
      <c r="A2081" s="51" t="n">
        <f aca="false">Prices_MTM!A2314</f>
        <v>40792</v>
      </c>
      <c r="B2081" s="43" t="n">
        <f aca="false">Prices_MTM!I2314</f>
        <v>85499.999999999</v>
      </c>
      <c r="C2081" s="43" t="n">
        <f aca="false">-PERCENTILE(Prices_MTM!I2064:I2313,1-Inputs!$B$8)</f>
        <v>223050</v>
      </c>
      <c r="D2081" s="43" t="n">
        <f aca="false">NORMSINV(Inputs!$B$8)*STDEV(Prices_MTM!I2064:I2313)</f>
        <v>222593.623241435</v>
      </c>
      <c r="E2081" s="43" t="n">
        <f aca="false">-PERCENTILE(Prices_MTM!I2064:I2313,1-Inputs!$B$9)</f>
        <v>369255</v>
      </c>
      <c r="F2081" s="43" t="n">
        <f aca="false">NORMSINV(Inputs!$B$9)*STDEV(Prices_MTM!I2064:I2313)</f>
        <v>314818.409199422</v>
      </c>
      <c r="G2081" s="52" t="n">
        <f aca="false">IF(-B2081&gt;C2081,1,0)</f>
        <v>0</v>
      </c>
      <c r="H2081" s="52" t="n">
        <f aca="false">IF(-B2081&gt;D2081,1,0)</f>
        <v>0</v>
      </c>
      <c r="I2081" s="52" t="n">
        <f aca="false">IF(-B2081&gt;E2081,1,0)</f>
        <v>0</v>
      </c>
      <c r="J2081" s="52" t="n">
        <f aca="false">IF(-B2081&gt;F2081,1,0)</f>
        <v>0</v>
      </c>
    </row>
    <row r="2082" customFormat="false" ht="15" hidden="false" customHeight="false" outlineLevel="0" collapsed="false">
      <c r="A2082" s="51" t="n">
        <f aca="false">Prices_MTM!A2315</f>
        <v>40793</v>
      </c>
      <c r="B2082" s="43" t="n">
        <f aca="false">Prices_MTM!I2315</f>
        <v>124500.000000001</v>
      </c>
      <c r="C2082" s="43" t="n">
        <f aca="false">-PERCENTILE(Prices_MTM!I2065:I2314,1-Inputs!$B$8)</f>
        <v>223050</v>
      </c>
      <c r="D2082" s="43" t="n">
        <f aca="false">NORMSINV(Inputs!$B$8)*STDEV(Prices_MTM!I2065:I2314)</f>
        <v>222672.123437241</v>
      </c>
      <c r="E2082" s="43" t="n">
        <f aca="false">-PERCENTILE(Prices_MTM!I2065:I2314,1-Inputs!$B$9)</f>
        <v>369255</v>
      </c>
      <c r="F2082" s="43" t="n">
        <f aca="false">NORMSINV(Inputs!$B$9)*STDEV(Prices_MTM!I2065:I2314)</f>
        <v>314929.433524402</v>
      </c>
      <c r="G2082" s="52" t="n">
        <f aca="false">IF(-B2082&gt;C2082,1,0)</f>
        <v>0</v>
      </c>
      <c r="H2082" s="52" t="n">
        <f aca="false">IF(-B2082&gt;D2082,1,0)</f>
        <v>0</v>
      </c>
      <c r="I2082" s="52" t="n">
        <f aca="false">IF(-B2082&gt;E2082,1,0)</f>
        <v>0</v>
      </c>
      <c r="J2082" s="52" t="n">
        <f aca="false">IF(-B2082&gt;F2082,1,0)</f>
        <v>0</v>
      </c>
    </row>
    <row r="2083" customFormat="false" ht="15" hidden="false" customHeight="false" outlineLevel="0" collapsed="false">
      <c r="A2083" s="51" t="n">
        <f aca="false">Prices_MTM!A2316</f>
        <v>40794</v>
      </c>
      <c r="B2083" s="43" t="n">
        <f aca="false">Prices_MTM!I2316</f>
        <v>-53500.0000000004</v>
      </c>
      <c r="C2083" s="43" t="n">
        <f aca="false">-PERCENTILE(Prices_MTM!I2066:I2315,1-Inputs!$B$8)</f>
        <v>223050</v>
      </c>
      <c r="D2083" s="43" t="n">
        <f aca="false">NORMSINV(Inputs!$B$8)*STDEV(Prices_MTM!I2066:I2315)</f>
        <v>222711.640591779</v>
      </c>
      <c r="E2083" s="43" t="n">
        <f aca="false">-PERCENTILE(Prices_MTM!I2066:I2315,1-Inputs!$B$9)</f>
        <v>369255</v>
      </c>
      <c r="F2083" s="43" t="n">
        <f aca="false">NORMSINV(Inputs!$B$9)*STDEV(Prices_MTM!I2066:I2315)</f>
        <v>314985.323390189</v>
      </c>
      <c r="G2083" s="52" t="n">
        <f aca="false">IF(-B2083&gt;C2083,1,0)</f>
        <v>0</v>
      </c>
      <c r="H2083" s="52" t="n">
        <f aca="false">IF(-B2083&gt;D2083,1,0)</f>
        <v>0</v>
      </c>
      <c r="I2083" s="52" t="n">
        <f aca="false">IF(-B2083&gt;E2083,1,0)</f>
        <v>0</v>
      </c>
      <c r="J2083" s="52" t="n">
        <f aca="false">IF(-B2083&gt;F2083,1,0)</f>
        <v>0</v>
      </c>
    </row>
    <row r="2084" customFormat="false" ht="15" hidden="false" customHeight="false" outlineLevel="0" collapsed="false">
      <c r="A2084" s="51" t="n">
        <f aca="false">Prices_MTM!A2317</f>
        <v>40795</v>
      </c>
      <c r="B2084" s="43" t="n">
        <f aca="false">Prices_MTM!I2317</f>
        <v>-36500.0000000002</v>
      </c>
      <c r="C2084" s="43" t="n">
        <f aca="false">-PERCENTILE(Prices_MTM!I2067:I2316,1-Inputs!$B$8)</f>
        <v>223050</v>
      </c>
      <c r="D2084" s="43" t="n">
        <f aca="false">NORMSINV(Inputs!$B$8)*STDEV(Prices_MTM!I2067:I2316)</f>
        <v>222763.493936833</v>
      </c>
      <c r="E2084" s="43" t="n">
        <f aca="false">-PERCENTILE(Prices_MTM!I2067:I2316,1-Inputs!$B$9)</f>
        <v>369255</v>
      </c>
      <c r="F2084" s="43" t="n">
        <f aca="false">NORMSINV(Inputs!$B$9)*STDEV(Prices_MTM!I2067:I2316)</f>
        <v>315058.660565638</v>
      </c>
      <c r="G2084" s="52" t="n">
        <f aca="false">IF(-B2084&gt;C2084,1,0)</f>
        <v>0</v>
      </c>
      <c r="H2084" s="52" t="n">
        <f aca="false">IF(-B2084&gt;D2084,1,0)</f>
        <v>0</v>
      </c>
      <c r="I2084" s="52" t="n">
        <f aca="false">IF(-B2084&gt;E2084,1,0)</f>
        <v>0</v>
      </c>
      <c r="J2084" s="52" t="n">
        <f aca="false">IF(-B2084&gt;F2084,1,0)</f>
        <v>0</v>
      </c>
    </row>
    <row r="2085" customFormat="false" ht="15" hidden="false" customHeight="false" outlineLevel="0" collapsed="false">
      <c r="A2085" s="51" t="n">
        <f aca="false">Prices_MTM!A2318</f>
        <v>40798</v>
      </c>
      <c r="B2085" s="43" t="n">
        <f aca="false">Prices_MTM!I2318</f>
        <v>112500</v>
      </c>
      <c r="C2085" s="43" t="n">
        <f aca="false">-PERCENTILE(Prices_MTM!I2068:I2317,1-Inputs!$B$8)</f>
        <v>223050</v>
      </c>
      <c r="D2085" s="43" t="n">
        <f aca="false">NORMSINV(Inputs!$B$8)*STDEV(Prices_MTM!I2068:I2317)</f>
        <v>222775.799044445</v>
      </c>
      <c r="E2085" s="43" t="n">
        <f aca="false">-PERCENTILE(Prices_MTM!I2068:I2317,1-Inputs!$B$9)</f>
        <v>369255</v>
      </c>
      <c r="F2085" s="43" t="n">
        <f aca="false">NORMSINV(Inputs!$B$9)*STDEV(Prices_MTM!I2068:I2317)</f>
        <v>315076.063914156</v>
      </c>
      <c r="G2085" s="52" t="n">
        <f aca="false">IF(-B2085&gt;C2085,1,0)</f>
        <v>0</v>
      </c>
      <c r="H2085" s="52" t="n">
        <f aca="false">IF(-B2085&gt;D2085,1,0)</f>
        <v>0</v>
      </c>
      <c r="I2085" s="52" t="n">
        <f aca="false">IF(-B2085&gt;E2085,1,0)</f>
        <v>0</v>
      </c>
      <c r="J2085" s="52" t="n">
        <f aca="false">IF(-B2085&gt;F2085,1,0)</f>
        <v>0</v>
      </c>
    </row>
    <row r="2086" customFormat="false" ht="15" hidden="false" customHeight="false" outlineLevel="0" collapsed="false">
      <c r="A2086" s="51" t="n">
        <f aca="false">Prices_MTM!A2319</f>
        <v>40799</v>
      </c>
      <c r="B2086" s="43" t="n">
        <f aca="false">Prices_MTM!I2319</f>
        <v>235500</v>
      </c>
      <c r="C2086" s="43" t="n">
        <f aca="false">-PERCENTILE(Prices_MTM!I2069:I2318,1-Inputs!$B$8)</f>
        <v>223050</v>
      </c>
      <c r="D2086" s="43" t="n">
        <f aca="false">NORMSINV(Inputs!$B$8)*STDEV(Prices_MTM!I2069:I2318)</f>
        <v>222986.101934861</v>
      </c>
      <c r="E2086" s="43" t="n">
        <f aca="false">-PERCENTILE(Prices_MTM!I2069:I2318,1-Inputs!$B$9)</f>
        <v>369255</v>
      </c>
      <c r="F2086" s="43" t="n">
        <f aca="false">NORMSINV(Inputs!$B$9)*STDEV(Prices_MTM!I2069:I2318)</f>
        <v>315373.499305372</v>
      </c>
      <c r="G2086" s="52" t="n">
        <f aca="false">IF(-B2086&gt;C2086,1,0)</f>
        <v>0</v>
      </c>
      <c r="H2086" s="52" t="n">
        <f aca="false">IF(-B2086&gt;D2086,1,0)</f>
        <v>0</v>
      </c>
      <c r="I2086" s="52" t="n">
        <f aca="false">IF(-B2086&gt;E2086,1,0)</f>
        <v>0</v>
      </c>
      <c r="J2086" s="52" t="n">
        <f aca="false">IF(-B2086&gt;F2086,1,0)</f>
        <v>0</v>
      </c>
    </row>
    <row r="2087" customFormat="false" ht="15" hidden="false" customHeight="false" outlineLevel="0" collapsed="false">
      <c r="A2087" s="51" t="n">
        <f aca="false">Prices_MTM!A2320</f>
        <v>40800</v>
      </c>
      <c r="B2087" s="43" t="n">
        <f aca="false">Prices_MTM!I2320</f>
        <v>-80999.9999999995</v>
      </c>
      <c r="C2087" s="43" t="n">
        <f aca="false">-PERCENTILE(Prices_MTM!I2070:I2319,1-Inputs!$B$8)</f>
        <v>223050</v>
      </c>
      <c r="D2087" s="43" t="n">
        <f aca="false">NORMSINV(Inputs!$B$8)*STDEV(Prices_MTM!I2070:I2319)</f>
        <v>224349.846548406</v>
      </c>
      <c r="E2087" s="43" t="n">
        <f aca="false">-PERCENTILE(Prices_MTM!I2070:I2319,1-Inputs!$B$9)</f>
        <v>369255</v>
      </c>
      <c r="F2087" s="43" t="n">
        <f aca="false">NORMSINV(Inputs!$B$9)*STDEV(Prices_MTM!I2070:I2319)</f>
        <v>317302.269337228</v>
      </c>
      <c r="G2087" s="52" t="n">
        <f aca="false">IF(-B2087&gt;C2087,1,0)</f>
        <v>0</v>
      </c>
      <c r="H2087" s="52" t="n">
        <f aca="false">IF(-B2087&gt;D2087,1,0)</f>
        <v>0</v>
      </c>
      <c r="I2087" s="52" t="n">
        <f aca="false">IF(-B2087&gt;E2087,1,0)</f>
        <v>0</v>
      </c>
      <c r="J2087" s="52" t="n">
        <f aca="false">IF(-B2087&gt;F2087,1,0)</f>
        <v>0</v>
      </c>
    </row>
    <row r="2088" customFormat="false" ht="15" hidden="false" customHeight="false" outlineLevel="0" collapsed="false">
      <c r="A2088" s="51" t="n">
        <f aca="false">Prices_MTM!A2321</f>
        <v>40801</v>
      </c>
      <c r="B2088" s="43" t="n">
        <f aca="false">Prices_MTM!I2321</f>
        <v>-131499.999999999</v>
      </c>
      <c r="C2088" s="43" t="n">
        <f aca="false">-PERCENTILE(Prices_MTM!I2071:I2320,1-Inputs!$B$8)</f>
        <v>223050</v>
      </c>
      <c r="D2088" s="43" t="n">
        <f aca="false">NORMSINV(Inputs!$B$8)*STDEV(Prices_MTM!I2071:I2320)</f>
        <v>224342.885066759</v>
      </c>
      <c r="E2088" s="43" t="n">
        <f aca="false">-PERCENTILE(Prices_MTM!I2071:I2320,1-Inputs!$B$9)</f>
        <v>369255</v>
      </c>
      <c r="F2088" s="43" t="n">
        <f aca="false">NORMSINV(Inputs!$B$9)*STDEV(Prices_MTM!I2071:I2320)</f>
        <v>317292.423580886</v>
      </c>
      <c r="G2088" s="52" t="n">
        <f aca="false">IF(-B2088&gt;C2088,1,0)</f>
        <v>0</v>
      </c>
      <c r="H2088" s="52" t="n">
        <f aca="false">IF(-B2088&gt;D2088,1,0)</f>
        <v>0</v>
      </c>
      <c r="I2088" s="52" t="n">
        <f aca="false">IF(-B2088&gt;E2088,1,0)</f>
        <v>0</v>
      </c>
      <c r="J2088" s="52" t="n">
        <f aca="false">IF(-B2088&gt;F2088,1,0)</f>
        <v>0</v>
      </c>
    </row>
    <row r="2089" customFormat="false" ht="15" hidden="false" customHeight="false" outlineLevel="0" collapsed="false">
      <c r="A2089" s="51" t="n">
        <f aca="false">Prices_MTM!A2322</f>
        <v>40802</v>
      </c>
      <c r="B2089" s="43" t="n">
        <f aca="false">Prices_MTM!I2322</f>
        <v>-121500.000000002</v>
      </c>
      <c r="C2089" s="43" t="n">
        <f aca="false">-PERCENTILE(Prices_MTM!I2072:I2321,1-Inputs!$B$8)</f>
        <v>223050</v>
      </c>
      <c r="D2089" s="43" t="n">
        <f aca="false">NORMSINV(Inputs!$B$8)*STDEV(Prices_MTM!I2072:I2321)</f>
        <v>224610.431893229</v>
      </c>
      <c r="E2089" s="43" t="n">
        <f aca="false">-PERCENTILE(Prices_MTM!I2072:I2321,1-Inputs!$B$9)</f>
        <v>369255</v>
      </c>
      <c r="F2089" s="43" t="n">
        <f aca="false">NORMSINV(Inputs!$B$9)*STDEV(Prices_MTM!I2072:I2321)</f>
        <v>317670.820163272</v>
      </c>
      <c r="G2089" s="52" t="n">
        <f aca="false">IF(-B2089&gt;C2089,1,0)</f>
        <v>0</v>
      </c>
      <c r="H2089" s="52" t="n">
        <f aca="false">IF(-B2089&gt;D2089,1,0)</f>
        <v>0</v>
      </c>
      <c r="I2089" s="52" t="n">
        <f aca="false">IF(-B2089&gt;E2089,1,0)</f>
        <v>0</v>
      </c>
      <c r="J2089" s="52" t="n">
        <f aca="false">IF(-B2089&gt;F2089,1,0)</f>
        <v>0</v>
      </c>
    </row>
    <row r="2090" customFormat="false" ht="15" hidden="false" customHeight="false" outlineLevel="0" collapsed="false">
      <c r="A2090" s="51" t="n">
        <f aca="false">Prices_MTM!A2323</f>
        <v>40805</v>
      </c>
      <c r="B2090" s="43" t="n">
        <f aca="false">Prices_MTM!I2323</f>
        <v>-57499.9999999989</v>
      </c>
      <c r="C2090" s="43" t="n">
        <f aca="false">-PERCENTILE(Prices_MTM!I2073:I2322,1-Inputs!$B$8)</f>
        <v>223050</v>
      </c>
      <c r="D2090" s="43" t="n">
        <f aca="false">NORMSINV(Inputs!$B$8)*STDEV(Prices_MTM!I2073:I2322)</f>
        <v>224113.676482729</v>
      </c>
      <c r="E2090" s="43" t="n">
        <f aca="false">-PERCENTILE(Prices_MTM!I2073:I2322,1-Inputs!$B$9)</f>
        <v>369255</v>
      </c>
      <c r="F2090" s="43" t="n">
        <f aca="false">NORMSINV(Inputs!$B$9)*STDEV(Prices_MTM!I2073:I2322)</f>
        <v>316968.249506408</v>
      </c>
      <c r="G2090" s="52" t="n">
        <f aca="false">IF(-B2090&gt;C2090,1,0)</f>
        <v>0</v>
      </c>
      <c r="H2090" s="52" t="n">
        <f aca="false">IF(-B2090&gt;D2090,1,0)</f>
        <v>0</v>
      </c>
      <c r="I2090" s="52" t="n">
        <f aca="false">IF(-B2090&gt;E2090,1,0)</f>
        <v>0</v>
      </c>
      <c r="J2090" s="52" t="n">
        <f aca="false">IF(-B2090&gt;F2090,1,0)</f>
        <v>0</v>
      </c>
    </row>
    <row r="2091" customFormat="false" ht="15" hidden="false" customHeight="false" outlineLevel="0" collapsed="false">
      <c r="A2091" s="51" t="n">
        <f aca="false">Prices_MTM!A2324</f>
        <v>40806</v>
      </c>
      <c r="B2091" s="43" t="n">
        <f aca="false">Prices_MTM!I2324</f>
        <v>46999.9999999999</v>
      </c>
      <c r="C2091" s="43" t="n">
        <f aca="false">-PERCENTILE(Prices_MTM!I2074:I2323,1-Inputs!$B$8)</f>
        <v>223050</v>
      </c>
      <c r="D2091" s="43" t="n">
        <f aca="false">NORMSINV(Inputs!$B$8)*STDEV(Prices_MTM!I2074:I2323)</f>
        <v>224178.493692746</v>
      </c>
      <c r="E2091" s="43" t="n">
        <f aca="false">-PERCENTILE(Prices_MTM!I2074:I2323,1-Inputs!$B$9)</f>
        <v>369255</v>
      </c>
      <c r="F2091" s="43" t="n">
        <f aca="false">NORMSINV(Inputs!$B$9)*STDEV(Prices_MTM!I2074:I2323)</f>
        <v>317059.921723469</v>
      </c>
      <c r="G2091" s="52" t="n">
        <f aca="false">IF(-B2091&gt;C2091,1,0)</f>
        <v>0</v>
      </c>
      <c r="H2091" s="52" t="n">
        <f aca="false">IF(-B2091&gt;D2091,1,0)</f>
        <v>0</v>
      </c>
      <c r="I2091" s="52" t="n">
        <f aca="false">IF(-B2091&gt;E2091,1,0)</f>
        <v>0</v>
      </c>
      <c r="J2091" s="52" t="n">
        <f aca="false">IF(-B2091&gt;F2091,1,0)</f>
        <v>0</v>
      </c>
    </row>
    <row r="2092" customFormat="false" ht="15" hidden="false" customHeight="false" outlineLevel="0" collapsed="false">
      <c r="A2092" s="51" t="n">
        <f aca="false">Prices_MTM!A2325</f>
        <v>40807</v>
      </c>
      <c r="B2092" s="43" t="n">
        <f aca="false">Prices_MTM!I2325</f>
        <v>-108500.000000001</v>
      </c>
      <c r="C2092" s="43" t="n">
        <f aca="false">-PERCENTILE(Prices_MTM!I2075:I2324,1-Inputs!$B$8)</f>
        <v>223050</v>
      </c>
      <c r="D2092" s="43" t="n">
        <f aca="false">NORMSINV(Inputs!$B$8)*STDEV(Prices_MTM!I2075:I2324)</f>
        <v>224241.908733681</v>
      </c>
      <c r="E2092" s="43" t="n">
        <f aca="false">-PERCENTILE(Prices_MTM!I2075:I2324,1-Inputs!$B$9)</f>
        <v>369255</v>
      </c>
      <c r="F2092" s="43" t="n">
        <f aca="false">NORMSINV(Inputs!$B$9)*STDEV(Prices_MTM!I2075:I2324)</f>
        <v>317149.61082604</v>
      </c>
      <c r="G2092" s="52" t="n">
        <f aca="false">IF(-B2092&gt;C2092,1,0)</f>
        <v>0</v>
      </c>
      <c r="H2092" s="52" t="n">
        <f aca="false">IF(-B2092&gt;D2092,1,0)</f>
        <v>0</v>
      </c>
      <c r="I2092" s="52" t="n">
        <f aca="false">IF(-B2092&gt;E2092,1,0)</f>
        <v>0</v>
      </c>
      <c r="J2092" s="52" t="n">
        <f aca="false">IF(-B2092&gt;F2092,1,0)</f>
        <v>0</v>
      </c>
    </row>
    <row r="2093" customFormat="false" ht="15" hidden="false" customHeight="false" outlineLevel="0" collapsed="false">
      <c r="A2093" s="51" t="n">
        <f aca="false">Prices_MTM!A2326</f>
        <v>40808</v>
      </c>
      <c r="B2093" s="43" t="n">
        <f aca="false">Prices_MTM!I2326</f>
        <v>-295499.999999998</v>
      </c>
      <c r="C2093" s="43" t="n">
        <f aca="false">-PERCENTILE(Prices_MTM!I2076:I2325,1-Inputs!$B$8)</f>
        <v>223050</v>
      </c>
      <c r="D2093" s="43" t="n">
        <f aca="false">NORMSINV(Inputs!$B$8)*STDEV(Prices_MTM!I2076:I2325)</f>
        <v>224491.359316611</v>
      </c>
      <c r="E2093" s="43" t="n">
        <f aca="false">-PERCENTILE(Prices_MTM!I2076:I2325,1-Inputs!$B$9)</f>
        <v>369255</v>
      </c>
      <c r="F2093" s="43" t="n">
        <f aca="false">NORMSINV(Inputs!$B$9)*STDEV(Prices_MTM!I2076:I2325)</f>
        <v>317502.41354585</v>
      </c>
      <c r="G2093" s="52" t="n">
        <f aca="false">IF(-B2093&gt;C2093,1,0)</f>
        <v>1</v>
      </c>
      <c r="H2093" s="52" t="n">
        <f aca="false">IF(-B2093&gt;D2093,1,0)</f>
        <v>1</v>
      </c>
      <c r="I2093" s="52" t="n">
        <f aca="false">IF(-B2093&gt;E2093,1,0)</f>
        <v>0</v>
      </c>
      <c r="J2093" s="52" t="n">
        <f aca="false">IF(-B2093&gt;F2093,1,0)</f>
        <v>0</v>
      </c>
    </row>
    <row r="2094" customFormat="false" ht="15" hidden="false" customHeight="false" outlineLevel="0" collapsed="false">
      <c r="A2094" s="51" t="n">
        <f aca="false">Prices_MTM!A2327</f>
        <v>40809</v>
      </c>
      <c r="B2094" s="43" t="n">
        <f aca="false">Prices_MTM!I2327</f>
        <v>-69000.0000000012</v>
      </c>
      <c r="C2094" s="43" t="n">
        <f aca="false">-PERCENTILE(Prices_MTM!I2077:I2326,1-Inputs!$B$8)</f>
        <v>225975</v>
      </c>
      <c r="D2094" s="43" t="n">
        <f aca="false">NORMSINV(Inputs!$B$8)*STDEV(Prices_MTM!I2077:I2326)</f>
        <v>226323.06461197</v>
      </c>
      <c r="E2094" s="43" t="n">
        <f aca="false">-PERCENTILE(Prices_MTM!I2077:I2326,1-Inputs!$B$9)</f>
        <v>369255</v>
      </c>
      <c r="F2094" s="43" t="n">
        <f aca="false">NORMSINV(Inputs!$B$9)*STDEV(Prices_MTM!I2077:I2326)</f>
        <v>320093.029300289</v>
      </c>
      <c r="G2094" s="52" t="n">
        <f aca="false">IF(-B2094&gt;C2094,1,0)</f>
        <v>0</v>
      </c>
      <c r="H2094" s="52" t="n">
        <f aca="false">IF(-B2094&gt;D2094,1,0)</f>
        <v>0</v>
      </c>
      <c r="I2094" s="52" t="n">
        <f aca="false">IF(-B2094&gt;E2094,1,0)</f>
        <v>0</v>
      </c>
      <c r="J2094" s="52" t="n">
        <f aca="false">IF(-B2094&gt;F2094,1,0)</f>
        <v>0</v>
      </c>
    </row>
    <row r="2095" customFormat="false" ht="15" hidden="false" customHeight="false" outlineLevel="0" collapsed="false">
      <c r="A2095" s="51" t="n">
        <f aca="false">Prices_MTM!A2328</f>
        <v>40812</v>
      </c>
      <c r="B2095" s="43" t="n">
        <f aca="false">Prices_MTM!I2328</f>
        <v>102500</v>
      </c>
      <c r="C2095" s="43" t="n">
        <f aca="false">-PERCENTILE(Prices_MTM!I2078:I2327,1-Inputs!$B$8)</f>
        <v>225975</v>
      </c>
      <c r="D2095" s="43" t="n">
        <f aca="false">NORMSINV(Inputs!$B$8)*STDEV(Prices_MTM!I2078:I2327)</f>
        <v>226394.906010191</v>
      </c>
      <c r="E2095" s="43" t="n">
        <f aca="false">-PERCENTILE(Prices_MTM!I2078:I2327,1-Inputs!$B$9)</f>
        <v>369255</v>
      </c>
      <c r="F2095" s="43" t="n">
        <f aca="false">NORMSINV(Inputs!$B$9)*STDEV(Prices_MTM!I2078:I2327)</f>
        <v>320194.635960773</v>
      </c>
      <c r="G2095" s="52" t="n">
        <f aca="false">IF(-B2095&gt;C2095,1,0)</f>
        <v>0</v>
      </c>
      <c r="H2095" s="52" t="n">
        <f aca="false">IF(-B2095&gt;D2095,1,0)</f>
        <v>0</v>
      </c>
      <c r="I2095" s="52" t="n">
        <f aca="false">IF(-B2095&gt;E2095,1,0)</f>
        <v>0</v>
      </c>
      <c r="J2095" s="52" t="n">
        <f aca="false">IF(-B2095&gt;F2095,1,0)</f>
        <v>0</v>
      </c>
    </row>
    <row r="2096" customFormat="false" ht="15" hidden="false" customHeight="false" outlineLevel="0" collapsed="false">
      <c r="A2096" s="51" t="n">
        <f aca="false">Prices_MTM!A2329</f>
        <v>40813</v>
      </c>
      <c r="B2096" s="43" t="n">
        <f aca="false">Prices_MTM!I2329</f>
        <v>339000.000000001</v>
      </c>
      <c r="C2096" s="43" t="n">
        <f aca="false">-PERCENTILE(Prices_MTM!I2079:I2328,1-Inputs!$B$8)</f>
        <v>225975</v>
      </c>
      <c r="D2096" s="43" t="n">
        <f aca="false">NORMSINV(Inputs!$B$8)*STDEV(Prices_MTM!I2079:I2328)</f>
        <v>226354.635197117</v>
      </c>
      <c r="E2096" s="43" t="n">
        <f aca="false">-PERCENTILE(Prices_MTM!I2079:I2328,1-Inputs!$B$9)</f>
        <v>369255</v>
      </c>
      <c r="F2096" s="43" t="n">
        <f aca="false">NORMSINV(Inputs!$B$9)*STDEV(Prices_MTM!I2079:I2328)</f>
        <v>320137.680181337</v>
      </c>
      <c r="G2096" s="52" t="n">
        <f aca="false">IF(-B2096&gt;C2096,1,0)</f>
        <v>0</v>
      </c>
      <c r="H2096" s="52" t="n">
        <f aca="false">IF(-B2096&gt;D2096,1,0)</f>
        <v>0</v>
      </c>
      <c r="I2096" s="52" t="n">
        <f aca="false">IF(-B2096&gt;E2096,1,0)</f>
        <v>0</v>
      </c>
      <c r="J2096" s="52" t="n">
        <f aca="false">IF(-B2096&gt;F2096,1,0)</f>
        <v>0</v>
      </c>
    </row>
    <row r="2097" customFormat="false" ht="15" hidden="false" customHeight="false" outlineLevel="0" collapsed="false">
      <c r="A2097" s="51" t="n">
        <f aca="false">Prices_MTM!A2330</f>
        <v>40814</v>
      </c>
      <c r="B2097" s="43" t="n">
        <f aca="false">Prices_MTM!I2330</f>
        <v>-273000</v>
      </c>
      <c r="C2097" s="43" t="n">
        <f aca="false">-PERCENTILE(Prices_MTM!I2080:I2329,1-Inputs!$B$8)</f>
        <v>225975</v>
      </c>
      <c r="D2097" s="43" t="n">
        <f aca="false">NORMSINV(Inputs!$B$8)*STDEV(Prices_MTM!I2080:I2329)</f>
        <v>229164.032056072</v>
      </c>
      <c r="E2097" s="43" t="n">
        <f aca="false">-PERCENTILE(Prices_MTM!I2080:I2329,1-Inputs!$B$9)</f>
        <v>369255</v>
      </c>
      <c r="F2097" s="43" t="n">
        <f aca="false">NORMSINV(Inputs!$B$9)*STDEV(Prices_MTM!I2080:I2329)</f>
        <v>324111.063771876</v>
      </c>
      <c r="G2097" s="52" t="n">
        <f aca="false">IF(-B2097&gt;C2097,1,0)</f>
        <v>1</v>
      </c>
      <c r="H2097" s="52" t="n">
        <f aca="false">IF(-B2097&gt;D2097,1,0)</f>
        <v>1</v>
      </c>
      <c r="I2097" s="52" t="n">
        <f aca="false">IF(-B2097&gt;E2097,1,0)</f>
        <v>0</v>
      </c>
      <c r="J2097" s="52" t="n">
        <f aca="false">IF(-B2097&gt;F2097,1,0)</f>
        <v>0</v>
      </c>
    </row>
    <row r="2098" customFormat="false" ht="15" hidden="false" customHeight="false" outlineLevel="0" collapsed="false">
      <c r="A2098" s="51" t="n">
        <f aca="false">Prices_MTM!A2331</f>
        <v>40815</v>
      </c>
      <c r="B2098" s="43" t="n">
        <f aca="false">Prices_MTM!I2331</f>
        <v>165000.000000001</v>
      </c>
      <c r="C2098" s="43" t="n">
        <f aca="false">-PERCENTILE(Prices_MTM!I2081:I2330,1-Inputs!$B$8)</f>
        <v>230475</v>
      </c>
      <c r="D2098" s="43" t="n">
        <f aca="false">NORMSINV(Inputs!$B$8)*STDEV(Prices_MTM!I2081:I2330)</f>
        <v>230805.384006156</v>
      </c>
      <c r="E2098" s="43" t="n">
        <f aca="false">-PERCENTILE(Prices_MTM!I2081:I2330,1-Inputs!$B$9)</f>
        <v>369255</v>
      </c>
      <c r="F2098" s="43" t="n">
        <f aca="false">NORMSINV(Inputs!$B$9)*STDEV(Prices_MTM!I2081:I2330)</f>
        <v>326432.459157499</v>
      </c>
      <c r="G2098" s="52" t="n">
        <f aca="false">IF(-B2098&gt;C2098,1,0)</f>
        <v>0</v>
      </c>
      <c r="H2098" s="52" t="n">
        <f aca="false">IF(-B2098&gt;D2098,1,0)</f>
        <v>0</v>
      </c>
      <c r="I2098" s="52" t="n">
        <f aca="false">IF(-B2098&gt;E2098,1,0)</f>
        <v>0</v>
      </c>
      <c r="J2098" s="52" t="n">
        <f aca="false">IF(-B2098&gt;F2098,1,0)</f>
        <v>0</v>
      </c>
    </row>
    <row r="2099" customFormat="false" ht="15" hidden="false" customHeight="false" outlineLevel="0" collapsed="false">
      <c r="A2099" s="51" t="n">
        <f aca="false">Prices_MTM!A2332</f>
        <v>40816</v>
      </c>
      <c r="B2099" s="43" t="n">
        <f aca="false">Prices_MTM!I2332</f>
        <v>-211000</v>
      </c>
      <c r="C2099" s="43" t="n">
        <f aca="false">-PERCENTILE(Prices_MTM!I2082:I2331,1-Inputs!$B$8)</f>
        <v>230475</v>
      </c>
      <c r="D2099" s="43" t="n">
        <f aca="false">NORMSINV(Inputs!$B$8)*STDEV(Prices_MTM!I2082:I2331)</f>
        <v>231485.983886785</v>
      </c>
      <c r="E2099" s="43" t="n">
        <f aca="false">-PERCENTILE(Prices_MTM!I2082:I2331,1-Inputs!$B$9)</f>
        <v>369255</v>
      </c>
      <c r="F2099" s="43" t="n">
        <f aca="false">NORMSINV(Inputs!$B$9)*STDEV(Prices_MTM!I2082:I2331)</f>
        <v>327395.04455685</v>
      </c>
      <c r="G2099" s="52" t="n">
        <f aca="false">IF(-B2099&gt;C2099,1,0)</f>
        <v>0</v>
      </c>
      <c r="H2099" s="52" t="n">
        <f aca="false">IF(-B2099&gt;D2099,1,0)</f>
        <v>0</v>
      </c>
      <c r="I2099" s="52" t="n">
        <f aca="false">IF(-B2099&gt;E2099,1,0)</f>
        <v>0</v>
      </c>
      <c r="J2099" s="52" t="n">
        <f aca="false">IF(-B2099&gt;F2099,1,0)</f>
        <v>0</v>
      </c>
    </row>
    <row r="2100" customFormat="false" ht="15" hidden="false" customHeight="false" outlineLevel="0" collapsed="false">
      <c r="A2100" s="51" t="n">
        <f aca="false">Prices_MTM!A2333</f>
        <v>40819</v>
      </c>
      <c r="B2100" s="43" t="n">
        <f aca="false">Prices_MTM!I2333</f>
        <v>-68500.0000000002</v>
      </c>
      <c r="C2100" s="43" t="n">
        <f aca="false">-PERCENTILE(Prices_MTM!I2083:I2332,1-Inputs!$B$8)</f>
        <v>230475</v>
      </c>
      <c r="D2100" s="43" t="n">
        <f aca="false">NORMSINV(Inputs!$B$8)*STDEV(Prices_MTM!I2083:I2332)</f>
        <v>232476.686000412</v>
      </c>
      <c r="E2100" s="43" t="n">
        <f aca="false">-PERCENTILE(Prices_MTM!I2083:I2332,1-Inputs!$B$9)</f>
        <v>369255</v>
      </c>
      <c r="F2100" s="43" t="n">
        <f aca="false">NORMSINV(Inputs!$B$9)*STDEV(Prices_MTM!I2083:I2332)</f>
        <v>328796.213462145</v>
      </c>
      <c r="G2100" s="52" t="n">
        <f aca="false">IF(-B2100&gt;C2100,1,0)</f>
        <v>0</v>
      </c>
      <c r="H2100" s="52" t="n">
        <f aca="false">IF(-B2100&gt;D2100,1,0)</f>
        <v>0</v>
      </c>
      <c r="I2100" s="52" t="n">
        <f aca="false">IF(-B2100&gt;E2100,1,0)</f>
        <v>0</v>
      </c>
      <c r="J2100" s="52" t="n">
        <f aca="false">IF(-B2100&gt;F2100,1,0)</f>
        <v>0</v>
      </c>
    </row>
    <row r="2101" customFormat="false" ht="15" hidden="false" customHeight="false" outlineLevel="0" collapsed="false">
      <c r="A2101" s="51" t="n">
        <f aca="false">Prices_MTM!A2334</f>
        <v>40820</v>
      </c>
      <c r="B2101" s="43" t="n">
        <f aca="false">Prices_MTM!I2334</f>
        <v>-105500</v>
      </c>
      <c r="C2101" s="43" t="n">
        <f aca="false">-PERCENTILE(Prices_MTM!I2084:I2333,1-Inputs!$B$8)</f>
        <v>230475</v>
      </c>
      <c r="D2101" s="43" t="n">
        <f aca="false">NORMSINV(Inputs!$B$8)*STDEV(Prices_MTM!I2084:I2333)</f>
        <v>232518.700328041</v>
      </c>
      <c r="E2101" s="43" t="n">
        <f aca="false">-PERCENTILE(Prices_MTM!I2084:I2333,1-Inputs!$B$9)</f>
        <v>369255</v>
      </c>
      <c r="F2101" s="43" t="n">
        <f aca="false">NORMSINV(Inputs!$B$9)*STDEV(Prices_MTM!I2084:I2333)</f>
        <v>328855.635127487</v>
      </c>
      <c r="G2101" s="52" t="n">
        <f aca="false">IF(-B2101&gt;C2101,1,0)</f>
        <v>0</v>
      </c>
      <c r="H2101" s="52" t="n">
        <f aca="false">IF(-B2101&gt;D2101,1,0)</f>
        <v>0</v>
      </c>
      <c r="I2101" s="52" t="n">
        <f aca="false">IF(-B2101&gt;E2101,1,0)</f>
        <v>0</v>
      </c>
      <c r="J2101" s="52" t="n">
        <f aca="false">IF(-B2101&gt;F2101,1,0)</f>
        <v>0</v>
      </c>
    </row>
    <row r="2102" customFormat="false" ht="15" hidden="false" customHeight="false" outlineLevel="0" collapsed="false">
      <c r="A2102" s="51" t="n">
        <f aca="false">Prices_MTM!A2335</f>
        <v>40821</v>
      </c>
      <c r="B2102" s="43" t="n">
        <f aca="false">Prices_MTM!I2335</f>
        <v>304499.999999999</v>
      </c>
      <c r="C2102" s="43" t="n">
        <f aca="false">-PERCENTILE(Prices_MTM!I2085:I2334,1-Inputs!$B$8)</f>
        <v>230475</v>
      </c>
      <c r="D2102" s="43" t="n">
        <f aca="false">NORMSINV(Inputs!$B$8)*STDEV(Prices_MTM!I2085:I2334)</f>
        <v>232627.74031693</v>
      </c>
      <c r="E2102" s="43" t="n">
        <f aca="false">-PERCENTILE(Prices_MTM!I2085:I2334,1-Inputs!$B$9)</f>
        <v>369255</v>
      </c>
      <c r="F2102" s="43" t="n">
        <f aca="false">NORMSINV(Inputs!$B$9)*STDEV(Prices_MTM!I2085:I2334)</f>
        <v>329009.85246463</v>
      </c>
      <c r="G2102" s="52" t="n">
        <f aca="false">IF(-B2102&gt;C2102,1,0)</f>
        <v>0</v>
      </c>
      <c r="H2102" s="52" t="n">
        <f aca="false">IF(-B2102&gt;D2102,1,0)</f>
        <v>0</v>
      </c>
      <c r="I2102" s="52" t="n">
        <f aca="false">IF(-B2102&gt;E2102,1,0)</f>
        <v>0</v>
      </c>
      <c r="J2102" s="52" t="n">
        <f aca="false">IF(-B2102&gt;F2102,1,0)</f>
        <v>0</v>
      </c>
    </row>
    <row r="2103" customFormat="false" ht="15" hidden="false" customHeight="false" outlineLevel="0" collapsed="false">
      <c r="A2103" s="51" t="n">
        <f aca="false">Prices_MTM!A2336</f>
        <v>40822</v>
      </c>
      <c r="B2103" s="43" t="n">
        <f aca="false">Prices_MTM!I2336</f>
        <v>260500</v>
      </c>
      <c r="C2103" s="43" t="n">
        <f aca="false">-PERCENTILE(Prices_MTM!I2086:I2335,1-Inputs!$B$8)</f>
        <v>230475</v>
      </c>
      <c r="D2103" s="43" t="n">
        <f aca="false">NORMSINV(Inputs!$B$8)*STDEV(Prices_MTM!I2086:I2335)</f>
        <v>234839.318064102</v>
      </c>
      <c r="E2103" s="43" t="n">
        <f aca="false">-PERCENTILE(Prices_MTM!I2086:I2335,1-Inputs!$B$9)</f>
        <v>369255</v>
      </c>
      <c r="F2103" s="43" t="n">
        <f aca="false">NORMSINV(Inputs!$B$9)*STDEV(Prices_MTM!I2086:I2335)</f>
        <v>332137.729076937</v>
      </c>
      <c r="G2103" s="52" t="n">
        <f aca="false">IF(-B2103&gt;C2103,1,0)</f>
        <v>0</v>
      </c>
      <c r="H2103" s="52" t="n">
        <f aca="false">IF(-B2103&gt;D2103,1,0)</f>
        <v>0</v>
      </c>
      <c r="I2103" s="52" t="n">
        <f aca="false">IF(-B2103&gt;E2103,1,0)</f>
        <v>0</v>
      </c>
      <c r="J2103" s="52" t="n">
        <f aca="false">IF(-B2103&gt;F2103,1,0)</f>
        <v>0</v>
      </c>
    </row>
    <row r="2104" customFormat="false" ht="15" hidden="false" customHeight="false" outlineLevel="0" collapsed="false">
      <c r="A2104" s="51" t="n">
        <f aca="false">Prices_MTM!A2337</f>
        <v>40823</v>
      </c>
      <c r="B2104" s="43" t="n">
        <f aca="false">Prices_MTM!I2337</f>
        <v>-70999.9999999994</v>
      </c>
      <c r="C2104" s="43" t="n">
        <f aca="false">-PERCENTILE(Prices_MTM!I2087:I2336,1-Inputs!$B$8)</f>
        <v>230475</v>
      </c>
      <c r="D2104" s="43" t="n">
        <f aca="false">NORMSINV(Inputs!$B$8)*STDEV(Prices_MTM!I2087:I2336)</f>
        <v>236190.324973188</v>
      </c>
      <c r="E2104" s="43" t="n">
        <f aca="false">-PERCENTILE(Prices_MTM!I2087:I2336,1-Inputs!$B$9)</f>
        <v>369255</v>
      </c>
      <c r="F2104" s="43" t="n">
        <f aca="false">NORMSINV(Inputs!$B$9)*STDEV(Prices_MTM!I2087:I2336)</f>
        <v>334048.483930299</v>
      </c>
      <c r="G2104" s="52" t="n">
        <f aca="false">IF(-B2104&gt;C2104,1,0)</f>
        <v>0</v>
      </c>
      <c r="H2104" s="52" t="n">
        <f aca="false">IF(-B2104&gt;D2104,1,0)</f>
        <v>0</v>
      </c>
      <c r="I2104" s="52" t="n">
        <f aca="false">IF(-B2104&gt;E2104,1,0)</f>
        <v>0</v>
      </c>
      <c r="J2104" s="52" t="n">
        <f aca="false">IF(-B2104&gt;F2104,1,0)</f>
        <v>0</v>
      </c>
    </row>
    <row r="2105" customFormat="false" ht="15" hidden="false" customHeight="false" outlineLevel="0" collapsed="false">
      <c r="A2105" s="51" t="n">
        <f aca="false">Prices_MTM!A2338</f>
        <v>40826</v>
      </c>
      <c r="B2105" s="43" t="n">
        <f aca="false">Prices_MTM!I2338</f>
        <v>97500.0000000002</v>
      </c>
      <c r="C2105" s="43" t="n">
        <f aca="false">-PERCENTILE(Prices_MTM!I2088:I2337,1-Inputs!$B$8)</f>
        <v>230475</v>
      </c>
      <c r="D2105" s="43" t="n">
        <f aca="false">NORMSINV(Inputs!$B$8)*STDEV(Prices_MTM!I2088:I2337)</f>
        <v>235569.091533904</v>
      </c>
      <c r="E2105" s="43" t="n">
        <f aca="false">-PERCENTILE(Prices_MTM!I2088:I2337,1-Inputs!$B$9)</f>
        <v>369255</v>
      </c>
      <c r="F2105" s="43" t="n">
        <f aca="false">NORMSINV(Inputs!$B$9)*STDEV(Prices_MTM!I2088:I2337)</f>
        <v>333169.861621857</v>
      </c>
      <c r="G2105" s="52" t="n">
        <f aca="false">IF(-B2105&gt;C2105,1,0)</f>
        <v>0</v>
      </c>
      <c r="H2105" s="52" t="n">
        <f aca="false">IF(-B2105&gt;D2105,1,0)</f>
        <v>0</v>
      </c>
      <c r="I2105" s="52" t="n">
        <f aca="false">IF(-B2105&gt;E2105,1,0)</f>
        <v>0</v>
      </c>
      <c r="J2105" s="52" t="n">
        <f aca="false">IF(-B2105&gt;F2105,1,0)</f>
        <v>0</v>
      </c>
    </row>
    <row r="2106" customFormat="false" ht="15" hidden="false" customHeight="false" outlineLevel="0" collapsed="false">
      <c r="A2106" s="51" t="n">
        <f aca="false">Prices_MTM!A2339</f>
        <v>40827</v>
      </c>
      <c r="B2106" s="43" t="n">
        <f aca="false">Prices_MTM!I2339</f>
        <v>53500.0000000004</v>
      </c>
      <c r="C2106" s="43" t="n">
        <f aca="false">-PERCENTILE(Prices_MTM!I2089:I2338,1-Inputs!$B$8)</f>
        <v>230475</v>
      </c>
      <c r="D2106" s="43" t="n">
        <f aca="false">NORMSINV(Inputs!$B$8)*STDEV(Prices_MTM!I2089:I2338)</f>
        <v>235747.889616382</v>
      </c>
      <c r="E2106" s="43" t="n">
        <f aca="false">-PERCENTILE(Prices_MTM!I2089:I2338,1-Inputs!$B$9)</f>
        <v>369255</v>
      </c>
      <c r="F2106" s="43" t="n">
        <f aca="false">NORMSINV(Inputs!$B$9)*STDEV(Prices_MTM!I2089:I2338)</f>
        <v>333422.739161985</v>
      </c>
      <c r="G2106" s="52" t="n">
        <f aca="false">IF(-B2106&gt;C2106,1,0)</f>
        <v>0</v>
      </c>
      <c r="H2106" s="52" t="n">
        <f aca="false">IF(-B2106&gt;D2106,1,0)</f>
        <v>0</v>
      </c>
      <c r="I2106" s="52" t="n">
        <f aca="false">IF(-B2106&gt;E2106,1,0)</f>
        <v>0</v>
      </c>
      <c r="J2106" s="52" t="n">
        <f aca="false">IF(-B2106&gt;F2106,1,0)</f>
        <v>0</v>
      </c>
    </row>
    <row r="2107" customFormat="false" ht="15" hidden="false" customHeight="false" outlineLevel="0" collapsed="false">
      <c r="A2107" s="51" t="n">
        <f aca="false">Prices_MTM!A2340</f>
        <v>40828</v>
      </c>
      <c r="B2107" s="43" t="n">
        <f aca="false">Prices_MTM!I2340</f>
        <v>-185000.000000001</v>
      </c>
      <c r="C2107" s="43" t="n">
        <f aca="false">-PERCENTILE(Prices_MTM!I2090:I2339,1-Inputs!$B$8)</f>
        <v>230475</v>
      </c>
      <c r="D2107" s="43" t="n">
        <f aca="false">NORMSINV(Inputs!$B$8)*STDEV(Prices_MTM!I2090:I2339)</f>
        <v>235818.876323766</v>
      </c>
      <c r="E2107" s="43" t="n">
        <f aca="false">-PERCENTILE(Prices_MTM!I2090:I2339,1-Inputs!$B$9)</f>
        <v>369255</v>
      </c>
      <c r="F2107" s="43" t="n">
        <f aca="false">NORMSINV(Inputs!$B$9)*STDEV(Prices_MTM!I2090:I2339)</f>
        <v>333523.137016907</v>
      </c>
      <c r="G2107" s="52" t="n">
        <f aca="false">IF(-B2107&gt;C2107,1,0)</f>
        <v>0</v>
      </c>
      <c r="H2107" s="52" t="n">
        <f aca="false">IF(-B2107&gt;D2107,1,0)</f>
        <v>0</v>
      </c>
      <c r="I2107" s="52" t="n">
        <f aca="false">IF(-B2107&gt;E2107,1,0)</f>
        <v>0</v>
      </c>
      <c r="J2107" s="52" t="n">
        <f aca="false">IF(-B2107&gt;F2107,1,0)</f>
        <v>0</v>
      </c>
    </row>
    <row r="2108" customFormat="false" ht="15" hidden="false" customHeight="false" outlineLevel="0" collapsed="false">
      <c r="A2108" s="51" t="n">
        <f aca="false">Prices_MTM!A2341</f>
        <v>40829</v>
      </c>
      <c r="B2108" s="43" t="n">
        <f aca="false">Prices_MTM!I2341</f>
        <v>-134500.000000001</v>
      </c>
      <c r="C2108" s="43" t="n">
        <f aca="false">-PERCENTILE(Prices_MTM!I2091:I2340,1-Inputs!$B$8)</f>
        <v>230475</v>
      </c>
      <c r="D2108" s="43" t="n">
        <f aca="false">NORMSINV(Inputs!$B$8)*STDEV(Prices_MTM!I2091:I2340)</f>
        <v>236529.691915732</v>
      </c>
      <c r="E2108" s="43" t="n">
        <f aca="false">-PERCENTILE(Prices_MTM!I2091:I2340,1-Inputs!$B$9)</f>
        <v>369255</v>
      </c>
      <c r="F2108" s="43" t="n">
        <f aca="false">NORMSINV(Inputs!$B$9)*STDEV(Prices_MTM!I2091:I2340)</f>
        <v>334528.457073423</v>
      </c>
      <c r="G2108" s="52" t="n">
        <f aca="false">IF(-B2108&gt;C2108,1,0)</f>
        <v>0</v>
      </c>
      <c r="H2108" s="52" t="n">
        <f aca="false">IF(-B2108&gt;D2108,1,0)</f>
        <v>0</v>
      </c>
      <c r="I2108" s="52" t="n">
        <f aca="false">IF(-B2108&gt;E2108,1,0)</f>
        <v>0</v>
      </c>
      <c r="J2108" s="52" t="n">
        <f aca="false">IF(-B2108&gt;F2108,1,0)</f>
        <v>0</v>
      </c>
    </row>
    <row r="2109" customFormat="false" ht="15" hidden="false" customHeight="false" outlineLevel="0" collapsed="false">
      <c r="A2109" s="51" t="n">
        <f aca="false">Prices_MTM!A2342</f>
        <v>40830</v>
      </c>
      <c r="B2109" s="43" t="n">
        <f aca="false">Prices_MTM!I2342</f>
        <v>190000.000000001</v>
      </c>
      <c r="C2109" s="43" t="n">
        <f aca="false">-PERCENTILE(Prices_MTM!I2092:I2341,1-Inputs!$B$8)</f>
        <v>230475</v>
      </c>
      <c r="D2109" s="43" t="n">
        <f aca="false">NORMSINV(Inputs!$B$8)*STDEV(Prices_MTM!I2092:I2341)</f>
        <v>236868.08102932</v>
      </c>
      <c r="E2109" s="43" t="n">
        <f aca="false">-PERCENTILE(Prices_MTM!I2092:I2341,1-Inputs!$B$9)</f>
        <v>369255</v>
      </c>
      <c r="F2109" s="43" t="n">
        <f aca="false">NORMSINV(Inputs!$B$9)*STDEV(Prices_MTM!I2092:I2341)</f>
        <v>335007.047254393</v>
      </c>
      <c r="G2109" s="52" t="n">
        <f aca="false">IF(-B2109&gt;C2109,1,0)</f>
        <v>0</v>
      </c>
      <c r="H2109" s="52" t="n">
        <f aca="false">IF(-B2109&gt;D2109,1,0)</f>
        <v>0</v>
      </c>
      <c r="I2109" s="52" t="n">
        <f aca="false">IF(-B2109&gt;E2109,1,0)</f>
        <v>0</v>
      </c>
      <c r="J2109" s="52" t="n">
        <f aca="false">IF(-B2109&gt;F2109,1,0)</f>
        <v>0</v>
      </c>
    </row>
    <row r="2110" customFormat="false" ht="15" hidden="false" customHeight="false" outlineLevel="0" collapsed="false">
      <c r="A2110" s="51" t="n">
        <f aca="false">Prices_MTM!A2343</f>
        <v>40833</v>
      </c>
      <c r="B2110" s="43" t="n">
        <f aca="false">Prices_MTM!I2343</f>
        <v>28499.9999999997</v>
      </c>
      <c r="C2110" s="43" t="n">
        <f aca="false">-PERCENTILE(Prices_MTM!I2093:I2342,1-Inputs!$B$8)</f>
        <v>230475</v>
      </c>
      <c r="D2110" s="43" t="n">
        <f aca="false">NORMSINV(Inputs!$B$8)*STDEV(Prices_MTM!I2093:I2342)</f>
        <v>237588.004653398</v>
      </c>
      <c r="E2110" s="43" t="n">
        <f aca="false">-PERCENTILE(Prices_MTM!I2093:I2342,1-Inputs!$B$9)</f>
        <v>369255</v>
      </c>
      <c r="F2110" s="43" t="n">
        <f aca="false">NORMSINV(Inputs!$B$9)*STDEV(Prices_MTM!I2093:I2342)</f>
        <v>336025.248974536</v>
      </c>
      <c r="G2110" s="52" t="n">
        <f aca="false">IF(-B2110&gt;C2110,1,0)</f>
        <v>0</v>
      </c>
      <c r="H2110" s="52" t="n">
        <f aca="false">IF(-B2110&gt;D2110,1,0)</f>
        <v>0</v>
      </c>
      <c r="I2110" s="52" t="n">
        <f aca="false">IF(-B2110&gt;E2110,1,0)</f>
        <v>0</v>
      </c>
      <c r="J2110" s="52" t="n">
        <f aca="false">IF(-B2110&gt;F2110,1,0)</f>
        <v>0</v>
      </c>
    </row>
    <row r="2111" customFormat="false" ht="15" hidden="false" customHeight="false" outlineLevel="0" collapsed="false">
      <c r="A2111" s="51" t="n">
        <f aca="false">Prices_MTM!A2344</f>
        <v>40834</v>
      </c>
      <c r="B2111" s="43" t="n">
        <f aca="false">Prices_MTM!I2344</f>
        <v>238000.000000001</v>
      </c>
      <c r="C2111" s="43" t="n">
        <f aca="false">-PERCENTILE(Prices_MTM!I2094:I2343,1-Inputs!$B$8)</f>
        <v>230475</v>
      </c>
      <c r="D2111" s="43" t="n">
        <f aca="false">NORMSINV(Inputs!$B$8)*STDEV(Prices_MTM!I2094:I2343)</f>
        <v>237591.012203191</v>
      </c>
      <c r="E2111" s="43" t="n">
        <f aca="false">-PERCENTILE(Prices_MTM!I2094:I2343,1-Inputs!$B$9)</f>
        <v>369255</v>
      </c>
      <c r="F2111" s="43" t="n">
        <f aca="false">NORMSINV(Inputs!$B$9)*STDEV(Prices_MTM!I2094:I2343)</f>
        <v>336029.502609603</v>
      </c>
      <c r="G2111" s="52" t="n">
        <f aca="false">IF(-B2111&gt;C2111,1,0)</f>
        <v>0</v>
      </c>
      <c r="H2111" s="52" t="n">
        <f aca="false">IF(-B2111&gt;D2111,1,0)</f>
        <v>0</v>
      </c>
      <c r="I2111" s="52" t="n">
        <f aca="false">IF(-B2111&gt;E2111,1,0)</f>
        <v>0</v>
      </c>
      <c r="J2111" s="52" t="n">
        <f aca="false">IF(-B2111&gt;F2111,1,0)</f>
        <v>0</v>
      </c>
    </row>
    <row r="2112" customFormat="false" ht="15" hidden="false" customHeight="false" outlineLevel="0" collapsed="false">
      <c r="A2112" s="51" t="n">
        <f aca="false">Prices_MTM!A2345</f>
        <v>40835</v>
      </c>
      <c r="B2112" s="43" t="n">
        <f aca="false">Prices_MTM!I2345</f>
        <v>-207000.000000001</v>
      </c>
      <c r="C2112" s="43" t="n">
        <f aca="false">-PERCENTILE(Prices_MTM!I2095:I2344,1-Inputs!$B$8)</f>
        <v>230475</v>
      </c>
      <c r="D2112" s="43" t="n">
        <f aca="false">NORMSINV(Inputs!$B$8)*STDEV(Prices_MTM!I2095:I2344)</f>
        <v>238844.733380561</v>
      </c>
      <c r="E2112" s="43" t="n">
        <f aca="false">-PERCENTILE(Prices_MTM!I2095:I2344,1-Inputs!$B$9)</f>
        <v>369255</v>
      </c>
      <c r="F2112" s="43" t="n">
        <f aca="false">NORMSINV(Inputs!$B$9)*STDEV(Prices_MTM!I2095:I2344)</f>
        <v>337802.664396054</v>
      </c>
      <c r="G2112" s="52" t="n">
        <f aca="false">IF(-B2112&gt;C2112,1,0)</f>
        <v>0</v>
      </c>
      <c r="H2112" s="52" t="n">
        <f aca="false">IF(-B2112&gt;D2112,1,0)</f>
        <v>0</v>
      </c>
      <c r="I2112" s="52" t="n">
        <f aca="false">IF(-B2112&gt;E2112,1,0)</f>
        <v>0</v>
      </c>
      <c r="J2112" s="52" t="n">
        <f aca="false">IF(-B2112&gt;F2112,1,0)</f>
        <v>0</v>
      </c>
    </row>
    <row r="2113" customFormat="false" ht="15" hidden="false" customHeight="false" outlineLevel="0" collapsed="false">
      <c r="A2113" s="51" t="n">
        <f aca="false">Prices_MTM!A2346</f>
        <v>40836</v>
      </c>
      <c r="B2113" s="43" t="n">
        <f aca="false">Prices_MTM!I2346</f>
        <v>134000</v>
      </c>
      <c r="C2113" s="43" t="n">
        <f aca="false">-PERCENTILE(Prices_MTM!I2096:I2345,1-Inputs!$B$8)</f>
        <v>230475</v>
      </c>
      <c r="D2113" s="43" t="n">
        <f aca="false">NORMSINV(Inputs!$B$8)*STDEV(Prices_MTM!I2096:I2345)</f>
        <v>239788.972525543</v>
      </c>
      <c r="E2113" s="43" t="n">
        <f aca="false">-PERCENTILE(Prices_MTM!I2096:I2345,1-Inputs!$B$9)</f>
        <v>369255</v>
      </c>
      <c r="F2113" s="43" t="n">
        <f aca="false">NORMSINV(Inputs!$B$9)*STDEV(Prices_MTM!I2096:I2345)</f>
        <v>339138.119838119</v>
      </c>
      <c r="G2113" s="52" t="n">
        <f aca="false">IF(-B2113&gt;C2113,1,0)</f>
        <v>0</v>
      </c>
      <c r="H2113" s="52" t="n">
        <f aca="false">IF(-B2113&gt;D2113,1,0)</f>
        <v>0</v>
      </c>
      <c r="I2113" s="52" t="n">
        <f aca="false">IF(-B2113&gt;E2113,1,0)</f>
        <v>0</v>
      </c>
      <c r="J2113" s="52" t="n">
        <f aca="false">IF(-B2113&gt;F2113,1,0)</f>
        <v>0</v>
      </c>
    </row>
    <row r="2114" customFormat="false" ht="15" hidden="false" customHeight="false" outlineLevel="0" collapsed="false">
      <c r="A2114" s="51" t="n">
        <f aca="false">Prices_MTM!A2347</f>
        <v>40837</v>
      </c>
      <c r="B2114" s="43" t="n">
        <f aca="false">Prices_MTM!I2347</f>
        <v>-17999.9999999993</v>
      </c>
      <c r="C2114" s="43" t="n">
        <f aca="false">-PERCENTILE(Prices_MTM!I2097:I2346,1-Inputs!$B$8)</f>
        <v>230475</v>
      </c>
      <c r="D2114" s="43" t="n">
        <f aca="false">NORMSINV(Inputs!$B$8)*STDEV(Prices_MTM!I2097:I2346)</f>
        <v>240068.68613353</v>
      </c>
      <c r="E2114" s="43" t="n">
        <f aca="false">-PERCENTILE(Prices_MTM!I2097:I2346,1-Inputs!$B$9)</f>
        <v>369255</v>
      </c>
      <c r="F2114" s="43" t="n">
        <f aca="false">NORMSINV(Inputs!$B$9)*STDEV(Prices_MTM!I2097:I2346)</f>
        <v>339533.72413179</v>
      </c>
      <c r="G2114" s="52" t="n">
        <f aca="false">IF(-B2114&gt;C2114,1,0)</f>
        <v>0</v>
      </c>
      <c r="H2114" s="52" t="n">
        <f aca="false">IF(-B2114&gt;D2114,1,0)</f>
        <v>0</v>
      </c>
      <c r="I2114" s="52" t="n">
        <f aca="false">IF(-B2114&gt;E2114,1,0)</f>
        <v>0</v>
      </c>
      <c r="J2114" s="52" t="n">
        <f aca="false">IF(-B2114&gt;F2114,1,0)</f>
        <v>0</v>
      </c>
    </row>
    <row r="2115" customFormat="false" ht="15" hidden="false" customHeight="false" outlineLevel="0" collapsed="false">
      <c r="A2115" s="51" t="n">
        <f aca="false">Prices_MTM!A2348</f>
        <v>40840</v>
      </c>
      <c r="B2115" s="43" t="n">
        <f aca="false">Prices_MTM!I2348</f>
        <v>389500</v>
      </c>
      <c r="C2115" s="43" t="n">
        <f aca="false">-PERCENTILE(Prices_MTM!I2098:I2347,1-Inputs!$B$8)</f>
        <v>230475</v>
      </c>
      <c r="D2115" s="43" t="n">
        <f aca="false">NORMSINV(Inputs!$B$8)*STDEV(Prices_MTM!I2098:I2347)</f>
        <v>240000.888504153</v>
      </c>
      <c r="E2115" s="43" t="n">
        <f aca="false">-PERCENTILE(Prices_MTM!I2098:I2347,1-Inputs!$B$9)</f>
        <v>369255</v>
      </c>
      <c r="F2115" s="43" t="n">
        <f aca="false">NORMSINV(Inputs!$B$9)*STDEV(Prices_MTM!I2098:I2347)</f>
        <v>339437.836650752</v>
      </c>
      <c r="G2115" s="52" t="n">
        <f aca="false">IF(-B2115&gt;C2115,1,0)</f>
        <v>0</v>
      </c>
      <c r="H2115" s="52" t="n">
        <f aca="false">IF(-B2115&gt;D2115,1,0)</f>
        <v>0</v>
      </c>
      <c r="I2115" s="52" t="n">
        <f aca="false">IF(-B2115&gt;E2115,1,0)</f>
        <v>0</v>
      </c>
      <c r="J2115" s="52" t="n">
        <f aca="false">IF(-B2115&gt;F2115,1,0)</f>
        <v>0</v>
      </c>
    </row>
    <row r="2116" customFormat="false" ht="15" hidden="false" customHeight="false" outlineLevel="0" collapsed="false">
      <c r="A2116" s="51" t="n">
        <f aca="false">Prices_MTM!A2349</f>
        <v>40841</v>
      </c>
      <c r="B2116" s="43" t="n">
        <f aca="false">Prices_MTM!I2349</f>
        <v>164000</v>
      </c>
      <c r="C2116" s="43" t="n">
        <f aca="false">-PERCENTILE(Prices_MTM!I2099:I2348,1-Inputs!$B$8)</f>
        <v>230475</v>
      </c>
      <c r="D2116" s="43" t="n">
        <f aca="false">NORMSINV(Inputs!$B$8)*STDEV(Prices_MTM!I2099:I2348)</f>
        <v>242936.674004967</v>
      </c>
      <c r="E2116" s="43" t="n">
        <f aca="false">-PERCENTILE(Prices_MTM!I2099:I2348,1-Inputs!$B$9)</f>
        <v>369255</v>
      </c>
      <c r="F2116" s="43" t="n">
        <f aca="false">NORMSINV(Inputs!$B$9)*STDEV(Prices_MTM!I2099:I2348)</f>
        <v>343589.974109399</v>
      </c>
      <c r="G2116" s="52" t="n">
        <f aca="false">IF(-B2116&gt;C2116,1,0)</f>
        <v>0</v>
      </c>
      <c r="H2116" s="52" t="n">
        <f aca="false">IF(-B2116&gt;D2116,1,0)</f>
        <v>0</v>
      </c>
      <c r="I2116" s="52" t="n">
        <f aca="false">IF(-B2116&gt;E2116,1,0)</f>
        <v>0</v>
      </c>
      <c r="J2116" s="52" t="n">
        <f aca="false">IF(-B2116&gt;F2116,1,0)</f>
        <v>0</v>
      </c>
    </row>
    <row r="2117" customFormat="false" ht="15" hidden="false" customHeight="false" outlineLevel="0" collapsed="false">
      <c r="A2117" s="51" t="n">
        <f aca="false">Prices_MTM!A2350</f>
        <v>40842</v>
      </c>
      <c r="B2117" s="43" t="n">
        <f aca="false">Prices_MTM!I2350</f>
        <v>-194000</v>
      </c>
      <c r="C2117" s="43" t="n">
        <f aca="false">-PERCENTILE(Prices_MTM!I2100:I2349,1-Inputs!$B$8)</f>
        <v>230475</v>
      </c>
      <c r="D2117" s="43" t="n">
        <f aca="false">NORMSINV(Inputs!$B$8)*STDEV(Prices_MTM!I2100:I2349)</f>
        <v>243351.14634266</v>
      </c>
      <c r="E2117" s="43" t="n">
        <f aca="false">-PERCENTILE(Prices_MTM!I2100:I2349,1-Inputs!$B$9)</f>
        <v>369255</v>
      </c>
      <c r="F2117" s="43" t="n">
        <f aca="false">NORMSINV(Inputs!$B$9)*STDEV(Prices_MTM!I2100:I2349)</f>
        <v>344176.170246151</v>
      </c>
      <c r="G2117" s="52" t="n">
        <f aca="false">IF(-B2117&gt;C2117,1,0)</f>
        <v>0</v>
      </c>
      <c r="H2117" s="52" t="n">
        <f aca="false">IF(-B2117&gt;D2117,1,0)</f>
        <v>0</v>
      </c>
      <c r="I2117" s="52" t="n">
        <f aca="false">IF(-B2117&gt;E2117,1,0)</f>
        <v>0</v>
      </c>
      <c r="J2117" s="52" t="n">
        <f aca="false">IF(-B2117&gt;F2117,1,0)</f>
        <v>0</v>
      </c>
    </row>
    <row r="2118" customFormat="false" ht="15" hidden="false" customHeight="false" outlineLevel="0" collapsed="false">
      <c r="A2118" s="51" t="n">
        <f aca="false">Prices_MTM!A2351</f>
        <v>40843</v>
      </c>
      <c r="B2118" s="43" t="n">
        <f aca="false">Prices_MTM!I2351</f>
        <v>274999.999999999</v>
      </c>
      <c r="C2118" s="43" t="n">
        <f aca="false">-PERCENTILE(Prices_MTM!I2101:I2350,1-Inputs!$B$8)</f>
        <v>225975</v>
      </c>
      <c r="D2118" s="43" t="n">
        <f aca="false">NORMSINV(Inputs!$B$8)*STDEV(Prices_MTM!I2101:I2350)</f>
        <v>242806.061331366</v>
      </c>
      <c r="E2118" s="43" t="n">
        <f aca="false">-PERCENTILE(Prices_MTM!I2101:I2350,1-Inputs!$B$9)</f>
        <v>369255</v>
      </c>
      <c r="F2118" s="43" t="n">
        <f aca="false">NORMSINV(Inputs!$B$9)*STDEV(Prices_MTM!I2101:I2350)</f>
        <v>343405.246112587</v>
      </c>
      <c r="G2118" s="52" t="n">
        <f aca="false">IF(-B2118&gt;C2118,1,0)</f>
        <v>0</v>
      </c>
      <c r="H2118" s="52" t="n">
        <f aca="false">IF(-B2118&gt;D2118,1,0)</f>
        <v>0</v>
      </c>
      <c r="I2118" s="52" t="n">
        <f aca="false">IF(-B2118&gt;E2118,1,0)</f>
        <v>0</v>
      </c>
      <c r="J2118" s="52" t="n">
        <f aca="false">IF(-B2118&gt;F2118,1,0)</f>
        <v>0</v>
      </c>
    </row>
    <row r="2119" customFormat="false" ht="15" hidden="false" customHeight="false" outlineLevel="0" collapsed="false">
      <c r="A2119" s="51" t="n">
        <f aca="false">Prices_MTM!A2352</f>
        <v>40844</v>
      </c>
      <c r="B2119" s="43" t="n">
        <f aca="false">Prices_MTM!I2352</f>
        <v>57999.9999999998</v>
      </c>
      <c r="C2119" s="43" t="n">
        <f aca="false">-PERCENTILE(Prices_MTM!I2102:I2351,1-Inputs!$B$8)</f>
        <v>225975</v>
      </c>
      <c r="D2119" s="43" t="n">
        <f aca="false">NORMSINV(Inputs!$B$8)*STDEV(Prices_MTM!I2102:I2351)</f>
        <v>243573.403522047</v>
      </c>
      <c r="E2119" s="43" t="n">
        <f aca="false">-PERCENTILE(Prices_MTM!I2102:I2351,1-Inputs!$B$9)</f>
        <v>369255</v>
      </c>
      <c r="F2119" s="43" t="n">
        <f aca="false">NORMSINV(Inputs!$B$9)*STDEV(Prices_MTM!I2102:I2351)</f>
        <v>344490.512816386</v>
      </c>
      <c r="G2119" s="52" t="n">
        <f aca="false">IF(-B2119&gt;C2119,1,0)</f>
        <v>0</v>
      </c>
      <c r="H2119" s="52" t="n">
        <f aca="false">IF(-B2119&gt;D2119,1,0)</f>
        <v>0</v>
      </c>
      <c r="I2119" s="52" t="n">
        <f aca="false">IF(-B2119&gt;E2119,1,0)</f>
        <v>0</v>
      </c>
      <c r="J2119" s="52" t="n">
        <f aca="false">IF(-B2119&gt;F2119,1,0)</f>
        <v>0</v>
      </c>
    </row>
    <row r="2120" customFormat="false" ht="15" hidden="false" customHeight="false" outlineLevel="0" collapsed="false">
      <c r="A2120" s="51" t="n">
        <f aca="false">Prices_MTM!A2353</f>
        <v>40847</v>
      </c>
      <c r="B2120" s="43" t="n">
        <f aca="false">Prices_MTM!I2353</f>
        <v>66000.0000000004</v>
      </c>
      <c r="C2120" s="43" t="n">
        <f aca="false">-PERCENTILE(Prices_MTM!I2103:I2352,1-Inputs!$B$8)</f>
        <v>225975</v>
      </c>
      <c r="D2120" s="43" t="n">
        <f aca="false">NORMSINV(Inputs!$B$8)*STDEV(Prices_MTM!I2103:I2352)</f>
        <v>243261.131751554</v>
      </c>
      <c r="E2120" s="43" t="n">
        <f aca="false">-PERCENTILE(Prices_MTM!I2103:I2352,1-Inputs!$B$9)</f>
        <v>369255</v>
      </c>
      <c r="F2120" s="43" t="n">
        <f aca="false">NORMSINV(Inputs!$B$9)*STDEV(Prices_MTM!I2103:I2352)</f>
        <v>344048.860892163</v>
      </c>
      <c r="G2120" s="52" t="n">
        <f aca="false">IF(-B2120&gt;C2120,1,0)</f>
        <v>0</v>
      </c>
      <c r="H2120" s="52" t="n">
        <f aca="false">IF(-B2120&gt;D2120,1,0)</f>
        <v>0</v>
      </c>
      <c r="I2120" s="52" t="n">
        <f aca="false">IF(-B2120&gt;E2120,1,0)</f>
        <v>0</v>
      </c>
      <c r="J2120" s="52" t="n">
        <f aca="false">IF(-B2120&gt;F2120,1,0)</f>
        <v>0</v>
      </c>
    </row>
    <row r="2121" customFormat="false" ht="15" hidden="false" customHeight="false" outlineLevel="0" collapsed="false">
      <c r="A2121" s="51" t="n">
        <f aca="false">Prices_MTM!A2354</f>
        <v>40848</v>
      </c>
      <c r="B2121" s="43" t="n">
        <f aca="false">Prices_MTM!I2354</f>
        <v>-26999.9999999996</v>
      </c>
      <c r="C2121" s="43" t="n">
        <f aca="false">-PERCENTILE(Prices_MTM!I2104:I2353,1-Inputs!$B$8)</f>
        <v>225975</v>
      </c>
      <c r="D2121" s="43" t="n">
        <f aca="false">NORMSINV(Inputs!$B$8)*STDEV(Prices_MTM!I2104:I2353)</f>
        <v>243295.114550491</v>
      </c>
      <c r="E2121" s="43" t="n">
        <f aca="false">-PERCENTILE(Prices_MTM!I2104:I2353,1-Inputs!$B$9)</f>
        <v>369255</v>
      </c>
      <c r="F2121" s="43" t="n">
        <f aca="false">NORMSINV(Inputs!$B$9)*STDEV(Prices_MTM!I2104:I2353)</f>
        <v>344096.923413207</v>
      </c>
      <c r="G2121" s="52" t="n">
        <f aca="false">IF(-B2121&gt;C2121,1,0)</f>
        <v>0</v>
      </c>
      <c r="H2121" s="52" t="n">
        <f aca="false">IF(-B2121&gt;D2121,1,0)</f>
        <v>0</v>
      </c>
      <c r="I2121" s="52" t="n">
        <f aca="false">IF(-B2121&gt;E2121,1,0)</f>
        <v>0</v>
      </c>
      <c r="J2121" s="52" t="n">
        <f aca="false">IF(-B2121&gt;F2121,1,0)</f>
        <v>0</v>
      </c>
    </row>
    <row r="2122" customFormat="false" ht="15" hidden="false" customHeight="false" outlineLevel="0" collapsed="false">
      <c r="A2122" s="51" t="n">
        <f aca="false">Prices_MTM!A2355</f>
        <v>40849</v>
      </c>
      <c r="B2122" s="43" t="n">
        <f aca="false">Prices_MTM!I2355</f>
        <v>-160499.999999999</v>
      </c>
      <c r="C2122" s="43" t="n">
        <f aca="false">-PERCENTILE(Prices_MTM!I2105:I2354,1-Inputs!$B$8)</f>
        <v>225975</v>
      </c>
      <c r="D2122" s="43" t="n">
        <f aca="false">NORMSINV(Inputs!$B$8)*STDEV(Prices_MTM!I2105:I2354)</f>
        <v>243121.73629746</v>
      </c>
      <c r="E2122" s="43" t="n">
        <f aca="false">-PERCENTILE(Prices_MTM!I2105:I2354,1-Inputs!$B$9)</f>
        <v>369255</v>
      </c>
      <c r="F2122" s="43" t="n">
        <f aca="false">NORMSINV(Inputs!$B$9)*STDEV(Prices_MTM!I2105:I2354)</f>
        <v>343851.711241295</v>
      </c>
      <c r="G2122" s="52" t="n">
        <f aca="false">IF(-B2122&gt;C2122,1,0)</f>
        <v>0</v>
      </c>
      <c r="H2122" s="52" t="n">
        <f aca="false">IF(-B2122&gt;D2122,1,0)</f>
        <v>0</v>
      </c>
      <c r="I2122" s="52" t="n">
        <f aca="false">IF(-B2122&gt;E2122,1,0)</f>
        <v>0</v>
      </c>
      <c r="J2122" s="52" t="n">
        <f aca="false">IF(-B2122&gt;F2122,1,0)</f>
        <v>0</v>
      </c>
    </row>
    <row r="2123" customFormat="false" ht="15" hidden="false" customHeight="false" outlineLevel="0" collapsed="false">
      <c r="A2123" s="51" t="n">
        <f aca="false">Prices_MTM!A2356</f>
        <v>40850</v>
      </c>
      <c r="B2123" s="43" t="n">
        <f aca="false">Prices_MTM!I2356</f>
        <v>158999.999999998</v>
      </c>
      <c r="C2123" s="43" t="n">
        <f aca="false">-PERCENTILE(Prices_MTM!I2106:I2355,1-Inputs!$B$8)</f>
        <v>225975</v>
      </c>
      <c r="D2123" s="43" t="n">
        <f aca="false">NORMSINV(Inputs!$B$8)*STDEV(Prices_MTM!I2106:I2355)</f>
        <v>243694.309118499</v>
      </c>
      <c r="E2123" s="43" t="n">
        <f aca="false">-PERCENTILE(Prices_MTM!I2106:I2355,1-Inputs!$B$9)</f>
        <v>369255</v>
      </c>
      <c r="F2123" s="43" t="n">
        <f aca="false">NORMSINV(Inputs!$B$9)*STDEV(Prices_MTM!I2106:I2355)</f>
        <v>344661.511908742</v>
      </c>
      <c r="G2123" s="52" t="n">
        <f aca="false">IF(-B2123&gt;C2123,1,0)</f>
        <v>0</v>
      </c>
      <c r="H2123" s="52" t="n">
        <f aca="false">IF(-B2123&gt;D2123,1,0)</f>
        <v>0</v>
      </c>
      <c r="I2123" s="52" t="n">
        <f aca="false">IF(-B2123&gt;E2123,1,0)</f>
        <v>0</v>
      </c>
      <c r="J2123" s="52" t="n">
        <f aca="false">IF(-B2123&gt;F2123,1,0)</f>
        <v>0</v>
      </c>
    </row>
    <row r="2124" customFormat="false" ht="15" hidden="false" customHeight="false" outlineLevel="0" collapsed="false">
      <c r="A2124" s="51" t="n">
        <f aca="false">Prices_MTM!A2357</f>
        <v>40851</v>
      </c>
      <c r="B2124" s="43" t="n">
        <f aca="false">Prices_MTM!I2357</f>
        <v>-53999.9999999985</v>
      </c>
      <c r="C2124" s="43" t="n">
        <f aca="false">-PERCENTILE(Prices_MTM!I2107:I2356,1-Inputs!$B$8)</f>
        <v>225975</v>
      </c>
      <c r="D2124" s="43" t="n">
        <f aca="false">NORMSINV(Inputs!$B$8)*STDEV(Prices_MTM!I2107:I2356)</f>
        <v>244169.629966576</v>
      </c>
      <c r="E2124" s="43" t="n">
        <f aca="false">-PERCENTILE(Prices_MTM!I2107:I2356,1-Inputs!$B$9)</f>
        <v>369255</v>
      </c>
      <c r="F2124" s="43" t="n">
        <f aca="false">NORMSINV(Inputs!$B$9)*STDEV(Prices_MTM!I2107:I2356)</f>
        <v>345333.767254928</v>
      </c>
      <c r="G2124" s="52" t="n">
        <f aca="false">IF(-B2124&gt;C2124,1,0)</f>
        <v>0</v>
      </c>
      <c r="H2124" s="52" t="n">
        <f aca="false">IF(-B2124&gt;D2124,1,0)</f>
        <v>0</v>
      </c>
      <c r="I2124" s="52" t="n">
        <f aca="false">IF(-B2124&gt;E2124,1,0)</f>
        <v>0</v>
      </c>
      <c r="J2124" s="52" t="n">
        <f aca="false">IF(-B2124&gt;F2124,1,0)</f>
        <v>0</v>
      </c>
    </row>
    <row r="2125" customFormat="false" ht="15" hidden="false" customHeight="false" outlineLevel="0" collapsed="false">
      <c r="A2125" s="51" t="n">
        <f aca="false">Prices_MTM!A2358</f>
        <v>40854</v>
      </c>
      <c r="B2125" s="43" t="n">
        <f aca="false">Prices_MTM!I2358</f>
        <v>-500.00000000096</v>
      </c>
      <c r="C2125" s="43" t="n">
        <f aca="false">-PERCENTILE(Prices_MTM!I2108:I2357,1-Inputs!$B$8)</f>
        <v>225975</v>
      </c>
      <c r="D2125" s="43" t="n">
        <f aca="false">NORMSINV(Inputs!$B$8)*STDEV(Prices_MTM!I2108:I2357)</f>
        <v>243049.401616581</v>
      </c>
      <c r="E2125" s="43" t="n">
        <f aca="false">-PERCENTILE(Prices_MTM!I2108:I2357,1-Inputs!$B$9)</f>
        <v>369255</v>
      </c>
      <c r="F2125" s="43" t="n">
        <f aca="false">NORMSINV(Inputs!$B$9)*STDEV(Prices_MTM!I2108:I2357)</f>
        <v>343749.406921734</v>
      </c>
      <c r="G2125" s="52" t="n">
        <f aca="false">IF(-B2125&gt;C2125,1,0)</f>
        <v>0</v>
      </c>
      <c r="H2125" s="52" t="n">
        <f aca="false">IF(-B2125&gt;D2125,1,0)</f>
        <v>0</v>
      </c>
      <c r="I2125" s="52" t="n">
        <f aca="false">IF(-B2125&gt;E2125,1,0)</f>
        <v>0</v>
      </c>
      <c r="J2125" s="52" t="n">
        <f aca="false">IF(-B2125&gt;F2125,1,0)</f>
        <v>0</v>
      </c>
    </row>
    <row r="2126" customFormat="false" ht="15" hidden="false" customHeight="false" outlineLevel="0" collapsed="false">
      <c r="A2126" s="51" t="n">
        <f aca="false">Prices_MTM!A2359</f>
        <v>40855</v>
      </c>
      <c r="B2126" s="43" t="n">
        <f aca="false">Prices_MTM!I2359</f>
        <v>85000.0000000002</v>
      </c>
      <c r="C2126" s="43" t="n">
        <f aca="false">-PERCENTILE(Prices_MTM!I2109:I2358,1-Inputs!$B$8)</f>
        <v>225975</v>
      </c>
      <c r="D2126" s="43" t="n">
        <f aca="false">NORMSINV(Inputs!$B$8)*STDEV(Prices_MTM!I2109:I2358)</f>
        <v>243032.074435066</v>
      </c>
      <c r="E2126" s="43" t="n">
        <f aca="false">-PERCENTILE(Prices_MTM!I2109:I2358,1-Inputs!$B$9)</f>
        <v>369255</v>
      </c>
      <c r="F2126" s="43" t="n">
        <f aca="false">NORMSINV(Inputs!$B$9)*STDEV(Prices_MTM!I2109:I2358)</f>
        <v>343724.900758256</v>
      </c>
      <c r="G2126" s="52" t="n">
        <f aca="false">IF(-B2126&gt;C2126,1,0)</f>
        <v>0</v>
      </c>
      <c r="H2126" s="52" t="n">
        <f aca="false">IF(-B2126&gt;D2126,1,0)</f>
        <v>0</v>
      </c>
      <c r="I2126" s="52" t="n">
        <f aca="false">IF(-B2126&gt;E2126,1,0)</f>
        <v>0</v>
      </c>
      <c r="J2126" s="52" t="n">
        <f aca="false">IF(-B2126&gt;F2126,1,0)</f>
        <v>0</v>
      </c>
    </row>
    <row r="2127" customFormat="false" ht="15" hidden="false" customHeight="false" outlineLevel="0" collapsed="false">
      <c r="A2127" s="51" t="n">
        <f aca="false">Prices_MTM!A2360</f>
        <v>40856</v>
      </c>
      <c r="B2127" s="43" t="n">
        <f aca="false">Prices_MTM!I2360</f>
        <v>-90000.0000000006</v>
      </c>
      <c r="C2127" s="43" t="n">
        <f aca="false">-PERCENTILE(Prices_MTM!I2110:I2359,1-Inputs!$B$8)</f>
        <v>225975</v>
      </c>
      <c r="D2127" s="43" t="n">
        <f aca="false">NORMSINV(Inputs!$B$8)*STDEV(Prices_MTM!I2110:I2359)</f>
        <v>243117.245922606</v>
      </c>
      <c r="E2127" s="43" t="n">
        <f aca="false">-PERCENTILE(Prices_MTM!I2110:I2359,1-Inputs!$B$9)</f>
        <v>369255</v>
      </c>
      <c r="F2127" s="43" t="n">
        <f aca="false">NORMSINV(Inputs!$B$9)*STDEV(Prices_MTM!I2110:I2359)</f>
        <v>343845.360418447</v>
      </c>
      <c r="G2127" s="52" t="n">
        <f aca="false">IF(-B2127&gt;C2127,1,0)</f>
        <v>0</v>
      </c>
      <c r="H2127" s="52" t="n">
        <f aca="false">IF(-B2127&gt;D2127,1,0)</f>
        <v>0</v>
      </c>
      <c r="I2127" s="52" t="n">
        <f aca="false">IF(-B2127&gt;E2127,1,0)</f>
        <v>0</v>
      </c>
      <c r="J2127" s="52" t="n">
        <f aca="false">IF(-B2127&gt;F2127,1,0)</f>
        <v>0</v>
      </c>
    </row>
    <row r="2128" customFormat="false" ht="15" hidden="false" customHeight="false" outlineLevel="0" collapsed="false">
      <c r="A2128" s="51" t="n">
        <f aca="false">Prices_MTM!A2361</f>
        <v>40857</v>
      </c>
      <c r="B2128" s="43" t="n">
        <f aca="false">Prices_MTM!I2361</f>
        <v>302500.000000001</v>
      </c>
      <c r="C2128" s="43" t="n">
        <f aca="false">-PERCENTILE(Prices_MTM!I2111:I2360,1-Inputs!$B$8)</f>
        <v>225975</v>
      </c>
      <c r="D2128" s="43" t="n">
        <f aca="false">NORMSINV(Inputs!$B$8)*STDEV(Prices_MTM!I2111:I2360)</f>
        <v>243205.967953583</v>
      </c>
      <c r="E2128" s="43" t="n">
        <f aca="false">-PERCENTILE(Prices_MTM!I2111:I2360,1-Inputs!$B$9)</f>
        <v>369255</v>
      </c>
      <c r="F2128" s="43" t="n">
        <f aca="false">NORMSINV(Inputs!$B$9)*STDEV(Prices_MTM!I2111:I2360)</f>
        <v>343970.841679978</v>
      </c>
      <c r="G2128" s="52" t="n">
        <f aca="false">IF(-B2128&gt;C2128,1,0)</f>
        <v>0</v>
      </c>
      <c r="H2128" s="52" t="n">
        <f aca="false">IF(-B2128&gt;D2128,1,0)</f>
        <v>0</v>
      </c>
      <c r="I2128" s="52" t="n">
        <f aca="false">IF(-B2128&gt;E2128,1,0)</f>
        <v>0</v>
      </c>
      <c r="J2128" s="52" t="n">
        <f aca="false">IF(-B2128&gt;F2128,1,0)</f>
        <v>0</v>
      </c>
    </row>
    <row r="2129" customFormat="false" ht="15" hidden="false" customHeight="false" outlineLevel="0" collapsed="false">
      <c r="A2129" s="51" t="n">
        <f aca="false">Prices_MTM!A2362</f>
        <v>40858</v>
      </c>
      <c r="B2129" s="43" t="n">
        <f aca="false">Prices_MTM!I2362</f>
        <v>65499.9999999987</v>
      </c>
      <c r="C2129" s="43" t="n">
        <f aca="false">-PERCENTILE(Prices_MTM!I2112:I2361,1-Inputs!$B$8)</f>
        <v>225975</v>
      </c>
      <c r="D2129" s="43" t="n">
        <f aca="false">NORMSINV(Inputs!$B$8)*STDEV(Prices_MTM!I2112:I2361)</f>
        <v>244675.238350509</v>
      </c>
      <c r="E2129" s="43" t="n">
        <f aca="false">-PERCENTILE(Prices_MTM!I2112:I2361,1-Inputs!$B$9)</f>
        <v>369255</v>
      </c>
      <c r="F2129" s="43" t="n">
        <f aca="false">NORMSINV(Inputs!$B$9)*STDEV(Prices_MTM!I2112:I2361)</f>
        <v>346048.858841064</v>
      </c>
      <c r="G2129" s="52" t="n">
        <f aca="false">IF(-B2129&gt;C2129,1,0)</f>
        <v>0</v>
      </c>
      <c r="H2129" s="52" t="n">
        <f aca="false">IF(-B2129&gt;D2129,1,0)</f>
        <v>0</v>
      </c>
      <c r="I2129" s="52" t="n">
        <f aca="false">IF(-B2129&gt;E2129,1,0)</f>
        <v>0</v>
      </c>
      <c r="J2129" s="52" t="n">
        <f aca="false">IF(-B2129&gt;F2129,1,0)</f>
        <v>0</v>
      </c>
    </row>
    <row r="2130" customFormat="false" ht="15" hidden="false" customHeight="false" outlineLevel="0" collapsed="false">
      <c r="A2130" s="51" t="n">
        <f aca="false">Prices_MTM!A2363</f>
        <v>40861</v>
      </c>
      <c r="B2130" s="43" t="n">
        <f aca="false">Prices_MTM!I2363</f>
        <v>8000.00000000125</v>
      </c>
      <c r="C2130" s="43" t="n">
        <f aca="false">-PERCENTILE(Prices_MTM!I2113:I2362,1-Inputs!$B$8)</f>
        <v>225975</v>
      </c>
      <c r="D2130" s="43" t="n">
        <f aca="false">NORMSINV(Inputs!$B$8)*STDEV(Prices_MTM!I2113:I2362)</f>
        <v>244749.759288571</v>
      </c>
      <c r="E2130" s="43" t="n">
        <f aca="false">-PERCENTILE(Prices_MTM!I2113:I2362,1-Inputs!$B$9)</f>
        <v>369255</v>
      </c>
      <c r="F2130" s="43" t="n">
        <f aca="false">NORMSINV(Inputs!$B$9)*STDEV(Prices_MTM!I2113:I2362)</f>
        <v>346154.25522588</v>
      </c>
      <c r="G2130" s="52" t="n">
        <f aca="false">IF(-B2130&gt;C2130,1,0)</f>
        <v>0</v>
      </c>
      <c r="H2130" s="52" t="n">
        <f aca="false">IF(-B2130&gt;D2130,1,0)</f>
        <v>0</v>
      </c>
      <c r="I2130" s="52" t="n">
        <f aca="false">IF(-B2130&gt;E2130,1,0)</f>
        <v>0</v>
      </c>
      <c r="J2130" s="52" t="n">
        <f aca="false">IF(-B2130&gt;F2130,1,0)</f>
        <v>0</v>
      </c>
    </row>
    <row r="2131" customFormat="false" ht="15" hidden="false" customHeight="false" outlineLevel="0" collapsed="false">
      <c r="A2131" s="51" t="n">
        <f aca="false">Prices_MTM!A2364</f>
        <v>40862</v>
      </c>
      <c r="B2131" s="43" t="n">
        <f aca="false">Prices_MTM!I2364</f>
        <v>156500</v>
      </c>
      <c r="C2131" s="43" t="n">
        <f aca="false">-PERCENTILE(Prices_MTM!I2114:I2363,1-Inputs!$B$8)</f>
        <v>225975</v>
      </c>
      <c r="D2131" s="43" t="n">
        <f aca="false">NORMSINV(Inputs!$B$8)*STDEV(Prices_MTM!I2114:I2363)</f>
        <v>244744.852117832</v>
      </c>
      <c r="E2131" s="43" t="n">
        <f aca="false">-PERCENTILE(Prices_MTM!I2114:I2363,1-Inputs!$B$9)</f>
        <v>369255</v>
      </c>
      <c r="F2131" s="43" t="n">
        <f aca="false">NORMSINV(Inputs!$B$9)*STDEV(Prices_MTM!I2114:I2363)</f>
        <v>346147.314920659</v>
      </c>
      <c r="G2131" s="52" t="n">
        <f aca="false">IF(-B2131&gt;C2131,1,0)</f>
        <v>0</v>
      </c>
      <c r="H2131" s="52" t="n">
        <f aca="false">IF(-B2131&gt;D2131,1,0)</f>
        <v>0</v>
      </c>
      <c r="I2131" s="52" t="n">
        <f aca="false">IF(-B2131&gt;E2131,1,0)</f>
        <v>0</v>
      </c>
      <c r="J2131" s="52" t="n">
        <f aca="false">IF(-B2131&gt;F2131,1,0)</f>
        <v>0</v>
      </c>
    </row>
    <row r="2132" customFormat="false" ht="15" hidden="false" customHeight="false" outlineLevel="0" collapsed="false">
      <c r="A2132" s="51" t="n">
        <f aca="false">Prices_MTM!A2365</f>
        <v>40863</v>
      </c>
      <c r="B2132" s="43" t="n">
        <f aca="false">Prices_MTM!I2365</f>
        <v>321500</v>
      </c>
      <c r="C2132" s="43" t="n">
        <f aca="false">-PERCENTILE(Prices_MTM!I2115:I2364,1-Inputs!$B$8)</f>
        <v>225975</v>
      </c>
      <c r="D2132" s="43" t="n">
        <f aca="false">NORMSINV(Inputs!$B$8)*STDEV(Prices_MTM!I2115:I2364)</f>
        <v>244730.210554005</v>
      </c>
      <c r="E2132" s="43" t="n">
        <f aca="false">-PERCENTILE(Prices_MTM!I2115:I2364,1-Inputs!$B$9)</f>
        <v>369255</v>
      </c>
      <c r="F2132" s="43" t="n">
        <f aca="false">NORMSINV(Inputs!$B$9)*STDEV(Prices_MTM!I2115:I2364)</f>
        <v>346126.607077526</v>
      </c>
      <c r="G2132" s="52" t="n">
        <f aca="false">IF(-B2132&gt;C2132,1,0)</f>
        <v>0</v>
      </c>
      <c r="H2132" s="52" t="n">
        <f aca="false">IF(-B2132&gt;D2132,1,0)</f>
        <v>0</v>
      </c>
      <c r="I2132" s="52" t="n">
        <f aca="false">IF(-B2132&gt;E2132,1,0)</f>
        <v>0</v>
      </c>
      <c r="J2132" s="52" t="n">
        <f aca="false">IF(-B2132&gt;F2132,1,0)</f>
        <v>0</v>
      </c>
    </row>
    <row r="2133" customFormat="false" ht="15" hidden="false" customHeight="false" outlineLevel="0" collapsed="false">
      <c r="A2133" s="51" t="n">
        <f aca="false">Prices_MTM!A2366</f>
        <v>40864</v>
      </c>
      <c r="B2133" s="43" t="n">
        <f aca="false">Prices_MTM!I2366</f>
        <v>-244000.000000001</v>
      </c>
      <c r="C2133" s="43" t="n">
        <f aca="false">-PERCENTILE(Prices_MTM!I2116:I2365,1-Inputs!$B$8)</f>
        <v>225975</v>
      </c>
      <c r="D2133" s="43" t="n">
        <f aca="false">NORMSINV(Inputs!$B$8)*STDEV(Prices_MTM!I2116:I2365)</f>
        <v>246840.766733483</v>
      </c>
      <c r="E2133" s="43" t="n">
        <f aca="false">-PERCENTILE(Prices_MTM!I2116:I2365,1-Inputs!$B$9)</f>
        <v>369255</v>
      </c>
      <c r="F2133" s="43" t="n">
        <f aca="false">NORMSINV(Inputs!$B$9)*STDEV(Prices_MTM!I2116:I2365)</f>
        <v>349111.606958807</v>
      </c>
      <c r="G2133" s="52" t="n">
        <f aca="false">IF(-B2133&gt;C2133,1,0)</f>
        <v>1</v>
      </c>
      <c r="H2133" s="52" t="n">
        <f aca="false">IF(-B2133&gt;D2133,1,0)</f>
        <v>0</v>
      </c>
      <c r="I2133" s="52" t="n">
        <f aca="false">IF(-B2133&gt;E2133,1,0)</f>
        <v>0</v>
      </c>
      <c r="J2133" s="52" t="n">
        <f aca="false">IF(-B2133&gt;F2133,1,0)</f>
        <v>0</v>
      </c>
    </row>
    <row r="2134" customFormat="false" ht="15" hidden="false" customHeight="false" outlineLevel="0" collapsed="false">
      <c r="A2134" s="51" t="n">
        <f aca="false">Prices_MTM!A2367</f>
        <v>40865</v>
      </c>
      <c r="B2134" s="43" t="n">
        <f aca="false">Prices_MTM!I2367</f>
        <v>-43499.9999999988</v>
      </c>
      <c r="C2134" s="43" t="n">
        <f aca="false">-PERCENTILE(Prices_MTM!I2117:I2366,1-Inputs!$B$8)</f>
        <v>230475</v>
      </c>
      <c r="D2134" s="43" t="n">
        <f aca="false">NORMSINV(Inputs!$B$8)*STDEV(Prices_MTM!I2117:I2366)</f>
        <v>248188.167718338</v>
      </c>
      <c r="E2134" s="43" t="n">
        <f aca="false">-PERCENTILE(Prices_MTM!I2117:I2366,1-Inputs!$B$9)</f>
        <v>369255</v>
      </c>
      <c r="F2134" s="43" t="n">
        <f aca="false">NORMSINV(Inputs!$B$9)*STDEV(Prices_MTM!I2117:I2366)</f>
        <v>351017.261884714</v>
      </c>
      <c r="G2134" s="52" t="n">
        <f aca="false">IF(-B2134&gt;C2134,1,0)</f>
        <v>0</v>
      </c>
      <c r="H2134" s="52" t="n">
        <f aca="false">IF(-B2134&gt;D2134,1,0)</f>
        <v>0</v>
      </c>
      <c r="I2134" s="52" t="n">
        <f aca="false">IF(-B2134&gt;E2134,1,0)</f>
        <v>0</v>
      </c>
      <c r="J2134" s="52" t="n">
        <f aca="false">IF(-B2134&gt;F2134,1,0)</f>
        <v>0</v>
      </c>
    </row>
    <row r="2135" customFormat="false" ht="15" hidden="false" customHeight="false" outlineLevel="0" collapsed="false">
      <c r="A2135" s="51" t="n">
        <f aca="false">Prices_MTM!A2368</f>
        <v>40868</v>
      </c>
      <c r="B2135" s="43" t="n">
        <f aca="false">Prices_MTM!I2368</f>
        <v>-2000.00000000031</v>
      </c>
      <c r="C2135" s="43" t="n">
        <f aca="false">-PERCENTILE(Prices_MTM!I2118:I2367,1-Inputs!$B$8)</f>
        <v>230475</v>
      </c>
      <c r="D2135" s="43" t="n">
        <f aca="false">NORMSINV(Inputs!$B$8)*STDEV(Prices_MTM!I2118:I2367)</f>
        <v>248137.418048423</v>
      </c>
      <c r="E2135" s="43" t="n">
        <f aca="false">-PERCENTILE(Prices_MTM!I2118:I2367,1-Inputs!$B$9)</f>
        <v>369255</v>
      </c>
      <c r="F2135" s="43" t="n">
        <f aca="false">NORMSINV(Inputs!$B$9)*STDEV(Prices_MTM!I2118:I2367)</f>
        <v>350945.485658076</v>
      </c>
      <c r="G2135" s="52" t="n">
        <f aca="false">IF(-B2135&gt;C2135,1,0)</f>
        <v>0</v>
      </c>
      <c r="H2135" s="52" t="n">
        <f aca="false">IF(-B2135&gt;D2135,1,0)</f>
        <v>0</v>
      </c>
      <c r="I2135" s="52" t="n">
        <f aca="false">IF(-B2135&gt;E2135,1,0)</f>
        <v>0</v>
      </c>
      <c r="J2135" s="52" t="n">
        <f aca="false">IF(-B2135&gt;F2135,1,0)</f>
        <v>0</v>
      </c>
    </row>
    <row r="2136" customFormat="false" ht="15" hidden="false" customHeight="false" outlineLevel="0" collapsed="false">
      <c r="A2136" s="51" t="n">
        <f aca="false">Prices_MTM!A2369</f>
        <v>40869</v>
      </c>
      <c r="B2136" s="43" t="n">
        <f aca="false">Prices_MTM!I2369</f>
        <v>13500.0000000005</v>
      </c>
      <c r="C2136" s="43" t="n">
        <f aca="false">-PERCENTILE(Prices_MTM!I2119:I2368,1-Inputs!$B$8)</f>
        <v>230475</v>
      </c>
      <c r="D2136" s="43" t="n">
        <f aca="false">NORMSINV(Inputs!$B$8)*STDEV(Prices_MTM!I2119:I2368)</f>
        <v>246914.635989755</v>
      </c>
      <c r="E2136" s="43" t="n">
        <f aca="false">-PERCENTILE(Prices_MTM!I2119:I2368,1-Inputs!$B$9)</f>
        <v>369255</v>
      </c>
      <c r="F2136" s="43" t="n">
        <f aca="false">NORMSINV(Inputs!$B$9)*STDEV(Prices_MTM!I2119:I2368)</f>
        <v>349216.081657631</v>
      </c>
      <c r="G2136" s="52" t="n">
        <f aca="false">IF(-B2136&gt;C2136,1,0)</f>
        <v>0</v>
      </c>
      <c r="H2136" s="52" t="n">
        <f aca="false">IF(-B2136&gt;D2136,1,0)</f>
        <v>0</v>
      </c>
      <c r="I2136" s="52" t="n">
        <f aca="false">IF(-B2136&gt;E2136,1,0)</f>
        <v>0</v>
      </c>
      <c r="J2136" s="52" t="n">
        <f aca="false">IF(-B2136&gt;F2136,1,0)</f>
        <v>0</v>
      </c>
    </row>
    <row r="2137" customFormat="false" ht="15" hidden="false" customHeight="false" outlineLevel="0" collapsed="false">
      <c r="A2137" s="51" t="n">
        <f aca="false">Prices_MTM!A2370</f>
        <v>40870</v>
      </c>
      <c r="B2137" s="43" t="n">
        <f aca="false">Prices_MTM!I2370</f>
        <v>-113000.000000001</v>
      </c>
      <c r="C2137" s="43" t="n">
        <f aca="false">-PERCENTILE(Prices_MTM!I2120:I2369,1-Inputs!$B$8)</f>
        <v>230475</v>
      </c>
      <c r="D2137" s="43" t="n">
        <f aca="false">NORMSINV(Inputs!$B$8)*STDEV(Prices_MTM!I2120:I2369)</f>
        <v>246649.985239795</v>
      </c>
      <c r="E2137" s="43" t="n">
        <f aca="false">-PERCENTILE(Prices_MTM!I2120:I2369,1-Inputs!$B$9)</f>
        <v>369255</v>
      </c>
      <c r="F2137" s="43" t="n">
        <f aca="false">NORMSINV(Inputs!$B$9)*STDEV(Prices_MTM!I2120:I2369)</f>
        <v>348841.781051519</v>
      </c>
      <c r="G2137" s="52" t="n">
        <f aca="false">IF(-B2137&gt;C2137,1,0)</f>
        <v>0</v>
      </c>
      <c r="H2137" s="52" t="n">
        <f aca="false">IF(-B2137&gt;D2137,1,0)</f>
        <v>0</v>
      </c>
      <c r="I2137" s="52" t="n">
        <f aca="false">IF(-B2137&gt;E2137,1,0)</f>
        <v>0</v>
      </c>
      <c r="J2137" s="52" t="n">
        <f aca="false">IF(-B2137&gt;F2137,1,0)</f>
        <v>0</v>
      </c>
    </row>
    <row r="2138" customFormat="false" ht="15" hidden="false" customHeight="false" outlineLevel="0" collapsed="false">
      <c r="A2138" s="51" t="n">
        <f aca="false">Prices_MTM!A2371</f>
        <v>40872</v>
      </c>
      <c r="B2138" s="43" t="n">
        <f aca="false">Prices_MTM!I2371</f>
        <v>112500</v>
      </c>
      <c r="C2138" s="43" t="n">
        <f aca="false">-PERCENTILE(Prices_MTM!I2121:I2370,1-Inputs!$B$8)</f>
        <v>230475</v>
      </c>
      <c r="D2138" s="43" t="n">
        <f aca="false">NORMSINV(Inputs!$B$8)*STDEV(Prices_MTM!I2121:I2370)</f>
        <v>246187.111938256</v>
      </c>
      <c r="E2138" s="43" t="n">
        <f aca="false">-PERCENTILE(Prices_MTM!I2121:I2370,1-Inputs!$B$9)</f>
        <v>369255</v>
      </c>
      <c r="F2138" s="43" t="n">
        <f aca="false">NORMSINV(Inputs!$B$9)*STDEV(Prices_MTM!I2121:I2370)</f>
        <v>348187.130507944</v>
      </c>
      <c r="G2138" s="52" t="n">
        <f aca="false">IF(-B2138&gt;C2138,1,0)</f>
        <v>0</v>
      </c>
      <c r="H2138" s="52" t="n">
        <f aca="false">IF(-B2138&gt;D2138,1,0)</f>
        <v>0</v>
      </c>
      <c r="I2138" s="52" t="n">
        <f aca="false">IF(-B2138&gt;E2138,1,0)</f>
        <v>0</v>
      </c>
      <c r="J2138" s="52" t="n">
        <f aca="false">IF(-B2138&gt;F2138,1,0)</f>
        <v>0</v>
      </c>
    </row>
    <row r="2139" customFormat="false" ht="15" hidden="false" customHeight="false" outlineLevel="0" collapsed="false">
      <c r="A2139" s="51" t="n">
        <f aca="false">Prices_MTM!A2372</f>
        <v>40875</v>
      </c>
      <c r="B2139" s="43" t="n">
        <f aca="false">Prices_MTM!I2372</f>
        <v>-35000.0000000001</v>
      </c>
      <c r="C2139" s="43" t="n">
        <f aca="false">-PERCENTILE(Prices_MTM!I2122:I2371,1-Inputs!$B$8)</f>
        <v>230475</v>
      </c>
      <c r="D2139" s="43" t="n">
        <f aca="false">NORMSINV(Inputs!$B$8)*STDEV(Prices_MTM!I2122:I2371)</f>
        <v>246194.396270514</v>
      </c>
      <c r="E2139" s="43" t="n">
        <f aca="false">-PERCENTILE(Prices_MTM!I2122:I2371,1-Inputs!$B$9)</f>
        <v>369255</v>
      </c>
      <c r="F2139" s="43" t="n">
        <f aca="false">NORMSINV(Inputs!$B$9)*STDEV(Prices_MTM!I2122:I2371)</f>
        <v>348197.432878067</v>
      </c>
      <c r="G2139" s="52" t="n">
        <f aca="false">IF(-B2139&gt;C2139,1,0)</f>
        <v>0</v>
      </c>
      <c r="H2139" s="52" t="n">
        <f aca="false">IF(-B2139&gt;D2139,1,0)</f>
        <v>0</v>
      </c>
      <c r="I2139" s="52" t="n">
        <f aca="false">IF(-B2139&gt;E2139,1,0)</f>
        <v>0</v>
      </c>
      <c r="J2139" s="52" t="n">
        <f aca="false">IF(-B2139&gt;F2139,1,0)</f>
        <v>0</v>
      </c>
    </row>
    <row r="2140" customFormat="false" ht="15" hidden="false" customHeight="false" outlineLevel="0" collapsed="false">
      <c r="A2140" s="51" t="n">
        <f aca="false">Prices_MTM!A2373</f>
        <v>40876</v>
      </c>
      <c r="B2140" s="43" t="n">
        <f aca="false">Prices_MTM!I2373</f>
        <v>64500.000000001</v>
      </c>
      <c r="C2140" s="43" t="n">
        <f aca="false">-PERCENTILE(Prices_MTM!I2123:I2372,1-Inputs!$B$8)</f>
        <v>230475</v>
      </c>
      <c r="D2140" s="43" t="n">
        <f aca="false">NORMSINV(Inputs!$B$8)*STDEV(Prices_MTM!I2123:I2372)</f>
        <v>246132.07152369</v>
      </c>
      <c r="E2140" s="43" t="n">
        <f aca="false">-PERCENTILE(Prices_MTM!I2123:I2372,1-Inputs!$B$9)</f>
        <v>369255</v>
      </c>
      <c r="F2140" s="43" t="n">
        <f aca="false">NORMSINV(Inputs!$B$9)*STDEV(Prices_MTM!I2123:I2372)</f>
        <v>348109.285799263</v>
      </c>
      <c r="G2140" s="52" t="n">
        <f aca="false">IF(-B2140&gt;C2140,1,0)</f>
        <v>0</v>
      </c>
      <c r="H2140" s="52" t="n">
        <f aca="false">IF(-B2140&gt;D2140,1,0)</f>
        <v>0</v>
      </c>
      <c r="I2140" s="52" t="n">
        <f aca="false">IF(-B2140&gt;E2140,1,0)</f>
        <v>0</v>
      </c>
      <c r="J2140" s="52" t="n">
        <f aca="false">IF(-B2140&gt;F2140,1,0)</f>
        <v>0</v>
      </c>
    </row>
    <row r="2141" customFormat="false" ht="15" hidden="false" customHeight="false" outlineLevel="0" collapsed="false">
      <c r="A2141" s="51" t="n">
        <f aca="false">Prices_MTM!A2374</f>
        <v>40877</v>
      </c>
      <c r="B2141" s="43" t="n">
        <f aca="false">Prices_MTM!I2374</f>
        <v>58499.9999999994</v>
      </c>
      <c r="C2141" s="43" t="n">
        <f aca="false">-PERCENTILE(Prices_MTM!I2124:I2373,1-Inputs!$B$8)</f>
        <v>230475</v>
      </c>
      <c r="D2141" s="43" t="n">
        <f aca="false">NORMSINV(Inputs!$B$8)*STDEV(Prices_MTM!I2124:I2373)</f>
        <v>246159.748346303</v>
      </c>
      <c r="E2141" s="43" t="n">
        <f aca="false">-PERCENTILE(Prices_MTM!I2124:I2373,1-Inputs!$B$9)</f>
        <v>369255</v>
      </c>
      <c r="F2141" s="43" t="n">
        <f aca="false">NORMSINV(Inputs!$B$9)*STDEV(Prices_MTM!I2124:I2373)</f>
        <v>348148.429657653</v>
      </c>
      <c r="G2141" s="52" t="n">
        <f aca="false">IF(-B2141&gt;C2141,1,0)</f>
        <v>0</v>
      </c>
      <c r="H2141" s="52" t="n">
        <f aca="false">IF(-B2141&gt;D2141,1,0)</f>
        <v>0</v>
      </c>
      <c r="I2141" s="52" t="n">
        <f aca="false">IF(-B2141&gt;E2141,1,0)</f>
        <v>0</v>
      </c>
      <c r="J2141" s="52" t="n">
        <f aca="false">IF(-B2141&gt;F2141,1,0)</f>
        <v>0</v>
      </c>
    </row>
    <row r="2142" customFormat="false" ht="15" hidden="false" customHeight="false" outlineLevel="0" collapsed="false">
      <c r="A2142" s="51" t="n">
        <f aca="false">Prices_MTM!A2375</f>
        <v>40878</v>
      </c>
      <c r="B2142" s="43" t="n">
        <f aca="false">Prices_MTM!I2375</f>
        <v>103500</v>
      </c>
      <c r="C2142" s="43" t="n">
        <f aca="false">-PERCENTILE(Prices_MTM!I2125:I2374,1-Inputs!$B$8)</f>
        <v>230475</v>
      </c>
      <c r="D2142" s="43" t="n">
        <f aca="false">NORMSINV(Inputs!$B$8)*STDEV(Prices_MTM!I2125:I2374)</f>
        <v>245786.551625467</v>
      </c>
      <c r="E2142" s="43" t="n">
        <f aca="false">-PERCENTILE(Prices_MTM!I2125:I2374,1-Inputs!$B$9)</f>
        <v>369255</v>
      </c>
      <c r="F2142" s="43" t="n">
        <f aca="false">NORMSINV(Inputs!$B$9)*STDEV(Prices_MTM!I2125:I2374)</f>
        <v>347620.610413502</v>
      </c>
      <c r="G2142" s="52" t="n">
        <f aca="false">IF(-B2142&gt;C2142,1,0)</f>
        <v>0</v>
      </c>
      <c r="H2142" s="52" t="n">
        <f aca="false">IF(-B2142&gt;D2142,1,0)</f>
        <v>0</v>
      </c>
      <c r="I2142" s="52" t="n">
        <f aca="false">IF(-B2142&gt;E2142,1,0)</f>
        <v>0</v>
      </c>
      <c r="J2142" s="52" t="n">
        <f aca="false">IF(-B2142&gt;F2142,1,0)</f>
        <v>0</v>
      </c>
    </row>
    <row r="2143" customFormat="false" ht="15" hidden="false" customHeight="false" outlineLevel="0" collapsed="false">
      <c r="A2143" s="51" t="n">
        <f aca="false">Prices_MTM!A2376</f>
        <v>40879</v>
      </c>
      <c r="B2143" s="43" t="n">
        <f aca="false">Prices_MTM!I2376</f>
        <v>38999.9999999994</v>
      </c>
      <c r="C2143" s="43" t="n">
        <f aca="false">-PERCENTILE(Prices_MTM!I2126:I2375,1-Inputs!$B$8)</f>
        <v>230475</v>
      </c>
      <c r="D2143" s="43" t="n">
        <f aca="false">NORMSINV(Inputs!$B$8)*STDEV(Prices_MTM!I2126:I2375)</f>
        <v>245967.116605723</v>
      </c>
      <c r="E2143" s="43" t="n">
        <f aca="false">-PERCENTILE(Prices_MTM!I2126:I2375,1-Inputs!$B$9)</f>
        <v>369255</v>
      </c>
      <c r="F2143" s="43" t="n">
        <f aca="false">NORMSINV(Inputs!$B$9)*STDEV(Prices_MTM!I2126:I2375)</f>
        <v>347875.986910878</v>
      </c>
      <c r="G2143" s="52" t="n">
        <f aca="false">IF(-B2143&gt;C2143,1,0)</f>
        <v>0</v>
      </c>
      <c r="H2143" s="52" t="n">
        <f aca="false">IF(-B2143&gt;D2143,1,0)</f>
        <v>0</v>
      </c>
      <c r="I2143" s="52" t="n">
        <f aca="false">IF(-B2143&gt;E2143,1,0)</f>
        <v>0</v>
      </c>
      <c r="J2143" s="52" t="n">
        <f aca="false">IF(-B2143&gt;F2143,1,0)</f>
        <v>0</v>
      </c>
    </row>
    <row r="2144" customFormat="false" ht="15" hidden="false" customHeight="false" outlineLevel="0" collapsed="false">
      <c r="A2144" s="51" t="n">
        <f aca="false">Prices_MTM!A2377</f>
        <v>40882</v>
      </c>
      <c r="B2144" s="43" t="n">
        <f aca="false">Prices_MTM!I2377</f>
        <v>-32500.0000000003</v>
      </c>
      <c r="C2144" s="43" t="n">
        <f aca="false">-PERCENTILE(Prices_MTM!I2127:I2376,1-Inputs!$B$8)</f>
        <v>230475</v>
      </c>
      <c r="D2144" s="43" t="n">
        <f aca="false">NORMSINV(Inputs!$B$8)*STDEV(Prices_MTM!I2127:I2376)</f>
        <v>245665.960260221</v>
      </c>
      <c r="E2144" s="43" t="n">
        <f aca="false">-PERCENTILE(Prices_MTM!I2127:I2376,1-Inputs!$B$9)</f>
        <v>369255</v>
      </c>
      <c r="F2144" s="43" t="n">
        <f aca="false">NORMSINV(Inputs!$B$9)*STDEV(Prices_MTM!I2127:I2376)</f>
        <v>347450.055744338</v>
      </c>
      <c r="G2144" s="52" t="n">
        <f aca="false">IF(-B2144&gt;C2144,1,0)</f>
        <v>0</v>
      </c>
      <c r="H2144" s="52" t="n">
        <f aca="false">IF(-B2144&gt;D2144,1,0)</f>
        <v>0</v>
      </c>
      <c r="I2144" s="52" t="n">
        <f aca="false">IF(-B2144&gt;E2144,1,0)</f>
        <v>0</v>
      </c>
      <c r="J2144" s="52" t="n">
        <f aca="false">IF(-B2144&gt;F2144,1,0)</f>
        <v>0</v>
      </c>
    </row>
    <row r="2145" customFormat="false" ht="15" hidden="false" customHeight="false" outlineLevel="0" collapsed="false">
      <c r="A2145" s="51" t="n">
        <f aca="false">Prices_MTM!A2378</f>
        <v>40883</v>
      </c>
      <c r="B2145" s="43" t="n">
        <f aca="false">Prices_MTM!I2378</f>
        <v>32000.0000000007</v>
      </c>
      <c r="C2145" s="43" t="n">
        <f aca="false">-PERCENTILE(Prices_MTM!I2128:I2377,1-Inputs!$B$8)</f>
        <v>230475</v>
      </c>
      <c r="D2145" s="43" t="n">
        <f aca="false">NORMSINV(Inputs!$B$8)*STDEV(Prices_MTM!I2128:I2377)</f>
        <v>245378.763613235</v>
      </c>
      <c r="E2145" s="43" t="n">
        <f aca="false">-PERCENTILE(Prices_MTM!I2128:I2377,1-Inputs!$B$9)</f>
        <v>369255</v>
      </c>
      <c r="F2145" s="43" t="n">
        <f aca="false">NORMSINV(Inputs!$B$9)*STDEV(Prices_MTM!I2128:I2377)</f>
        <v>347043.86804581</v>
      </c>
      <c r="G2145" s="52" t="n">
        <f aca="false">IF(-B2145&gt;C2145,1,0)</f>
        <v>0</v>
      </c>
      <c r="H2145" s="52" t="n">
        <f aca="false">IF(-B2145&gt;D2145,1,0)</f>
        <v>0</v>
      </c>
      <c r="I2145" s="52" t="n">
        <f aca="false">IF(-B2145&gt;E2145,1,0)</f>
        <v>0</v>
      </c>
      <c r="J2145" s="52" t="n">
        <f aca="false">IF(-B2145&gt;F2145,1,0)</f>
        <v>0</v>
      </c>
    </row>
    <row r="2146" customFormat="false" ht="15" hidden="false" customHeight="false" outlineLevel="0" collapsed="false">
      <c r="A2146" s="51" t="n">
        <f aca="false">Prices_MTM!A2379</f>
        <v>40884</v>
      </c>
      <c r="B2146" s="43" t="n">
        <f aca="false">Prices_MTM!I2379</f>
        <v>-75499.9999999995</v>
      </c>
      <c r="C2146" s="43" t="n">
        <f aca="false">-PERCENTILE(Prices_MTM!I2129:I2378,1-Inputs!$B$8)</f>
        <v>230475</v>
      </c>
      <c r="D2146" s="43" t="n">
        <f aca="false">NORMSINV(Inputs!$B$8)*STDEV(Prices_MTM!I2129:I2378)</f>
        <v>245396.241618182</v>
      </c>
      <c r="E2146" s="43" t="n">
        <f aca="false">-PERCENTILE(Prices_MTM!I2129:I2378,1-Inputs!$B$9)</f>
        <v>369255</v>
      </c>
      <c r="F2146" s="43" t="n">
        <f aca="false">NORMSINV(Inputs!$B$9)*STDEV(Prices_MTM!I2129:I2378)</f>
        <v>347068.587521747</v>
      </c>
      <c r="G2146" s="52" t="n">
        <f aca="false">IF(-B2146&gt;C2146,1,0)</f>
        <v>0</v>
      </c>
      <c r="H2146" s="52" t="n">
        <f aca="false">IF(-B2146&gt;D2146,1,0)</f>
        <v>0</v>
      </c>
      <c r="I2146" s="52" t="n">
        <f aca="false">IF(-B2146&gt;E2146,1,0)</f>
        <v>0</v>
      </c>
      <c r="J2146" s="52" t="n">
        <f aca="false">IF(-B2146&gt;F2146,1,0)</f>
        <v>0</v>
      </c>
    </row>
    <row r="2147" customFormat="false" ht="15" hidden="false" customHeight="false" outlineLevel="0" collapsed="false">
      <c r="A2147" s="51" t="n">
        <f aca="false">Prices_MTM!A2380</f>
        <v>40885</v>
      </c>
      <c r="B2147" s="43" t="n">
        <f aca="false">Prices_MTM!I2380</f>
        <v>-118000.000000001</v>
      </c>
      <c r="C2147" s="43" t="n">
        <f aca="false">-PERCENTILE(Prices_MTM!I2130:I2379,1-Inputs!$B$8)</f>
        <v>230475</v>
      </c>
      <c r="D2147" s="43" t="n">
        <f aca="false">NORMSINV(Inputs!$B$8)*STDEV(Prices_MTM!I2130:I2379)</f>
        <v>245477.321737588</v>
      </c>
      <c r="E2147" s="43" t="n">
        <f aca="false">-PERCENTILE(Prices_MTM!I2130:I2379,1-Inputs!$B$9)</f>
        <v>369255</v>
      </c>
      <c r="F2147" s="43" t="n">
        <f aca="false">NORMSINV(Inputs!$B$9)*STDEV(Prices_MTM!I2130:I2379)</f>
        <v>347183.26068191</v>
      </c>
      <c r="G2147" s="52" t="n">
        <f aca="false">IF(-B2147&gt;C2147,1,0)</f>
        <v>0</v>
      </c>
      <c r="H2147" s="52" t="n">
        <f aca="false">IF(-B2147&gt;D2147,1,0)</f>
        <v>0</v>
      </c>
      <c r="I2147" s="52" t="n">
        <f aca="false">IF(-B2147&gt;E2147,1,0)</f>
        <v>0</v>
      </c>
      <c r="J2147" s="52" t="n">
        <f aca="false">IF(-B2147&gt;F2147,1,0)</f>
        <v>0</v>
      </c>
    </row>
    <row r="2148" customFormat="false" ht="15" hidden="false" customHeight="false" outlineLevel="0" collapsed="false">
      <c r="A2148" s="51" t="n">
        <f aca="false">Prices_MTM!A2381</f>
        <v>40886</v>
      </c>
      <c r="B2148" s="43" t="n">
        <f aca="false">Prices_MTM!I2381</f>
        <v>121000.000000002</v>
      </c>
      <c r="C2148" s="43" t="n">
        <f aca="false">-PERCENTILE(Prices_MTM!I2131:I2380,1-Inputs!$B$8)</f>
        <v>230475</v>
      </c>
      <c r="D2148" s="43" t="n">
        <f aca="false">NORMSINV(Inputs!$B$8)*STDEV(Prices_MTM!I2131:I2380)</f>
        <v>245640.712694741</v>
      </c>
      <c r="E2148" s="43" t="n">
        <f aca="false">-PERCENTILE(Prices_MTM!I2131:I2380,1-Inputs!$B$9)</f>
        <v>369255</v>
      </c>
      <c r="F2148" s="43" t="n">
        <f aca="false">NORMSINV(Inputs!$B$9)*STDEV(Prices_MTM!I2131:I2380)</f>
        <v>347414.347630671</v>
      </c>
      <c r="G2148" s="52" t="n">
        <f aca="false">IF(-B2148&gt;C2148,1,0)</f>
        <v>0</v>
      </c>
      <c r="H2148" s="52" t="n">
        <f aca="false">IF(-B2148&gt;D2148,1,0)</f>
        <v>0</v>
      </c>
      <c r="I2148" s="52" t="n">
        <f aca="false">IF(-B2148&gt;E2148,1,0)</f>
        <v>0</v>
      </c>
      <c r="J2148" s="52" t="n">
        <f aca="false">IF(-B2148&gt;F2148,1,0)</f>
        <v>0</v>
      </c>
    </row>
    <row r="2149" customFormat="false" ht="15" hidden="false" customHeight="false" outlineLevel="0" collapsed="false">
      <c r="A2149" s="51" t="n">
        <f aca="false">Prices_MTM!A2382</f>
        <v>40889</v>
      </c>
      <c r="B2149" s="43" t="n">
        <f aca="false">Prices_MTM!I2382</f>
        <v>-158500.000000001</v>
      </c>
      <c r="C2149" s="43" t="n">
        <f aca="false">-PERCENTILE(Prices_MTM!I2132:I2381,1-Inputs!$B$8)</f>
        <v>230475</v>
      </c>
      <c r="D2149" s="43" t="n">
        <f aca="false">NORMSINV(Inputs!$B$8)*STDEV(Prices_MTM!I2132:I2381)</f>
        <v>245953.657215232</v>
      </c>
      <c r="E2149" s="43" t="n">
        <f aca="false">-PERCENTILE(Prices_MTM!I2132:I2381,1-Inputs!$B$9)</f>
        <v>369255</v>
      </c>
      <c r="F2149" s="43" t="n">
        <f aca="false">NORMSINV(Inputs!$B$9)*STDEV(Prices_MTM!I2132:I2381)</f>
        <v>347856.951038054</v>
      </c>
      <c r="G2149" s="52" t="n">
        <f aca="false">IF(-B2149&gt;C2149,1,0)</f>
        <v>0</v>
      </c>
      <c r="H2149" s="52" t="n">
        <f aca="false">IF(-B2149&gt;D2149,1,0)</f>
        <v>0</v>
      </c>
      <c r="I2149" s="52" t="n">
        <f aca="false">IF(-B2149&gt;E2149,1,0)</f>
        <v>0</v>
      </c>
      <c r="J2149" s="52" t="n">
        <f aca="false">IF(-B2149&gt;F2149,1,0)</f>
        <v>0</v>
      </c>
    </row>
    <row r="2150" customFormat="false" ht="15" hidden="false" customHeight="false" outlineLevel="0" collapsed="false">
      <c r="A2150" s="51" t="n">
        <f aca="false">Prices_MTM!A2383</f>
        <v>40890</v>
      </c>
      <c r="B2150" s="43" t="n">
        <f aca="false">Prices_MTM!I2383</f>
        <v>175500</v>
      </c>
      <c r="C2150" s="43" t="n">
        <f aca="false">-PERCENTILE(Prices_MTM!I2133:I2382,1-Inputs!$B$8)</f>
        <v>230475</v>
      </c>
      <c r="D2150" s="43" t="n">
        <f aca="false">NORMSINV(Inputs!$B$8)*STDEV(Prices_MTM!I2133:I2382)</f>
        <v>246414.025076256</v>
      </c>
      <c r="E2150" s="43" t="n">
        <f aca="false">-PERCENTILE(Prices_MTM!I2133:I2382,1-Inputs!$B$9)</f>
        <v>369255</v>
      </c>
      <c r="F2150" s="43" t="n">
        <f aca="false">NORMSINV(Inputs!$B$9)*STDEV(Prices_MTM!I2133:I2382)</f>
        <v>348508.058089297</v>
      </c>
      <c r="G2150" s="52" t="n">
        <f aca="false">IF(-B2150&gt;C2150,1,0)</f>
        <v>0</v>
      </c>
      <c r="H2150" s="52" t="n">
        <f aca="false">IF(-B2150&gt;D2150,1,0)</f>
        <v>0</v>
      </c>
      <c r="I2150" s="52" t="n">
        <f aca="false">IF(-B2150&gt;E2150,1,0)</f>
        <v>0</v>
      </c>
      <c r="J2150" s="52" t="n">
        <f aca="false">IF(-B2150&gt;F2150,1,0)</f>
        <v>0</v>
      </c>
    </row>
    <row r="2151" customFormat="false" ht="15" hidden="false" customHeight="false" outlineLevel="0" collapsed="false">
      <c r="A2151" s="51" t="n">
        <f aca="false">Prices_MTM!A2384</f>
        <v>40891</v>
      </c>
      <c r="B2151" s="43" t="n">
        <f aca="false">Prices_MTM!I2384</f>
        <v>-355499.999999999</v>
      </c>
      <c r="C2151" s="43" t="n">
        <f aca="false">-PERCENTILE(Prices_MTM!I2134:I2383,1-Inputs!$B$8)</f>
        <v>230475</v>
      </c>
      <c r="D2151" s="43" t="n">
        <f aca="false">NORMSINV(Inputs!$B$8)*STDEV(Prices_MTM!I2134:I2383)</f>
        <v>246492.161644331</v>
      </c>
      <c r="E2151" s="43" t="n">
        <f aca="false">-PERCENTILE(Prices_MTM!I2134:I2383,1-Inputs!$B$9)</f>
        <v>369255</v>
      </c>
      <c r="F2151" s="43" t="n">
        <f aca="false">NORMSINV(Inputs!$B$9)*STDEV(Prices_MTM!I2134:I2383)</f>
        <v>348618.568128639</v>
      </c>
      <c r="G2151" s="52" t="n">
        <f aca="false">IF(-B2151&gt;C2151,1,0)</f>
        <v>1</v>
      </c>
      <c r="H2151" s="52" t="n">
        <f aca="false">IF(-B2151&gt;D2151,1,0)</f>
        <v>1</v>
      </c>
      <c r="I2151" s="52" t="n">
        <f aca="false">IF(-B2151&gt;E2151,1,0)</f>
        <v>0</v>
      </c>
      <c r="J2151" s="52" t="n">
        <f aca="false">IF(-B2151&gt;F2151,1,0)</f>
        <v>1</v>
      </c>
    </row>
    <row r="2152" customFormat="false" ht="15" hidden="false" customHeight="false" outlineLevel="0" collapsed="false">
      <c r="A2152" s="51" t="n">
        <f aca="false">Prices_MTM!A2385</f>
        <v>40892</v>
      </c>
      <c r="B2152" s="43" t="n">
        <f aca="false">Prices_MTM!I2385</f>
        <v>-47999.9999999997</v>
      </c>
      <c r="C2152" s="43" t="n">
        <f aca="false">-PERCENTILE(Prices_MTM!I2135:I2384,1-Inputs!$B$8)</f>
        <v>230475</v>
      </c>
      <c r="D2152" s="43" t="n">
        <f aca="false">NORMSINV(Inputs!$B$8)*STDEV(Prices_MTM!I2135:I2384)</f>
        <v>247426.171988881</v>
      </c>
      <c r="E2152" s="43" t="n">
        <f aca="false">-PERCENTILE(Prices_MTM!I2135:I2384,1-Inputs!$B$9)</f>
        <v>369255</v>
      </c>
      <c r="F2152" s="43" t="n">
        <f aca="false">NORMSINV(Inputs!$B$9)*STDEV(Prices_MTM!I2135:I2384)</f>
        <v>349939.556783054</v>
      </c>
      <c r="G2152" s="52" t="n">
        <f aca="false">IF(-B2152&gt;C2152,1,0)</f>
        <v>0</v>
      </c>
      <c r="H2152" s="52" t="n">
        <f aca="false">IF(-B2152&gt;D2152,1,0)</f>
        <v>0</v>
      </c>
      <c r="I2152" s="52" t="n">
        <f aca="false">IF(-B2152&gt;E2152,1,0)</f>
        <v>0</v>
      </c>
      <c r="J2152" s="52" t="n">
        <f aca="false">IF(-B2152&gt;F2152,1,0)</f>
        <v>0</v>
      </c>
    </row>
    <row r="2153" customFormat="false" ht="15" hidden="false" customHeight="false" outlineLevel="0" collapsed="false">
      <c r="A2153" s="51" t="n">
        <f aca="false">Prices_MTM!A2386</f>
        <v>40893</v>
      </c>
      <c r="B2153" s="43" t="n">
        <f aca="false">Prices_MTM!I2386</f>
        <v>-3000.00000000083</v>
      </c>
      <c r="C2153" s="43" t="n">
        <f aca="false">-PERCENTILE(Prices_MTM!I2136:I2385,1-Inputs!$B$8)</f>
        <v>230475</v>
      </c>
      <c r="D2153" s="43" t="n">
        <f aca="false">NORMSINV(Inputs!$B$8)*STDEV(Prices_MTM!I2136:I2385)</f>
        <v>246533.1476078</v>
      </c>
      <c r="E2153" s="43" t="n">
        <f aca="false">-PERCENTILE(Prices_MTM!I2136:I2385,1-Inputs!$B$9)</f>
        <v>369255</v>
      </c>
      <c r="F2153" s="43" t="n">
        <f aca="false">NORMSINV(Inputs!$B$9)*STDEV(Prices_MTM!I2136:I2385)</f>
        <v>348676.535358926</v>
      </c>
      <c r="G2153" s="52" t="n">
        <f aca="false">IF(-B2153&gt;C2153,1,0)</f>
        <v>0</v>
      </c>
      <c r="H2153" s="52" t="n">
        <f aca="false">IF(-B2153&gt;D2153,1,0)</f>
        <v>0</v>
      </c>
      <c r="I2153" s="52" t="n">
        <f aca="false">IF(-B2153&gt;E2153,1,0)</f>
        <v>0</v>
      </c>
      <c r="J2153" s="52" t="n">
        <f aca="false">IF(-B2153&gt;F2153,1,0)</f>
        <v>0</v>
      </c>
    </row>
    <row r="2154" customFormat="false" ht="15" hidden="false" customHeight="false" outlineLevel="0" collapsed="false">
      <c r="A2154" s="51" t="n">
        <f aca="false">Prices_MTM!A2387</f>
        <v>40896</v>
      </c>
      <c r="B2154" s="43" t="n">
        <f aca="false">Prices_MTM!I2387</f>
        <v>3500.00000000037</v>
      </c>
      <c r="C2154" s="43" t="n">
        <f aca="false">-PERCENTILE(Prices_MTM!I2137:I2386,1-Inputs!$B$8)</f>
        <v>230475</v>
      </c>
      <c r="D2154" s="43" t="n">
        <f aca="false">NORMSINV(Inputs!$B$8)*STDEV(Prices_MTM!I2137:I2386)</f>
        <v>245891.745152884</v>
      </c>
      <c r="E2154" s="43" t="n">
        <f aca="false">-PERCENTILE(Prices_MTM!I2137:I2386,1-Inputs!$B$9)</f>
        <v>369255</v>
      </c>
      <c r="F2154" s="43" t="n">
        <f aca="false">NORMSINV(Inputs!$B$9)*STDEV(Prices_MTM!I2137:I2386)</f>
        <v>347769.387626782</v>
      </c>
      <c r="G2154" s="52" t="n">
        <f aca="false">IF(-B2154&gt;C2154,1,0)</f>
        <v>0</v>
      </c>
      <c r="H2154" s="52" t="n">
        <f aca="false">IF(-B2154&gt;D2154,1,0)</f>
        <v>0</v>
      </c>
      <c r="I2154" s="52" t="n">
        <f aca="false">IF(-B2154&gt;E2154,1,0)</f>
        <v>0</v>
      </c>
      <c r="J2154" s="52" t="n">
        <f aca="false">IF(-B2154&gt;F2154,1,0)</f>
        <v>0</v>
      </c>
    </row>
    <row r="2155" customFormat="false" ht="15" hidden="false" customHeight="false" outlineLevel="0" collapsed="false">
      <c r="A2155" s="51" t="n">
        <f aca="false">Prices_MTM!A2388</f>
        <v>40897</v>
      </c>
      <c r="B2155" s="43" t="n">
        <f aca="false">Prices_MTM!I2388</f>
        <v>167500</v>
      </c>
      <c r="C2155" s="43" t="n">
        <f aca="false">-PERCENTILE(Prices_MTM!I2138:I2387,1-Inputs!$B$8)</f>
        <v>230475</v>
      </c>
      <c r="D2155" s="43" t="n">
        <f aca="false">NORMSINV(Inputs!$B$8)*STDEV(Prices_MTM!I2138:I2387)</f>
        <v>245471.380645554</v>
      </c>
      <c r="E2155" s="43" t="n">
        <f aca="false">-PERCENTILE(Prices_MTM!I2138:I2387,1-Inputs!$B$9)</f>
        <v>369255</v>
      </c>
      <c r="F2155" s="43" t="n">
        <f aca="false">NORMSINV(Inputs!$B$9)*STDEV(Prices_MTM!I2138:I2387)</f>
        <v>347174.858082069</v>
      </c>
      <c r="G2155" s="52" t="n">
        <f aca="false">IF(-B2155&gt;C2155,1,0)</f>
        <v>0</v>
      </c>
      <c r="H2155" s="52" t="n">
        <f aca="false">IF(-B2155&gt;D2155,1,0)</f>
        <v>0</v>
      </c>
      <c r="I2155" s="52" t="n">
        <f aca="false">IF(-B2155&gt;E2155,1,0)</f>
        <v>0</v>
      </c>
      <c r="J2155" s="52" t="n">
        <f aca="false">IF(-B2155&gt;F2155,1,0)</f>
        <v>0</v>
      </c>
    </row>
    <row r="2156" customFormat="false" ht="15" hidden="false" customHeight="false" outlineLevel="0" collapsed="false">
      <c r="A2156" s="51" t="n">
        <f aca="false">Prices_MTM!A2389</f>
        <v>40898</v>
      </c>
      <c r="B2156" s="43" t="n">
        <f aca="false">Prices_MTM!I2389</f>
        <v>128000.000000001</v>
      </c>
      <c r="C2156" s="43" t="n">
        <f aca="false">-PERCENTILE(Prices_MTM!I2139:I2388,1-Inputs!$B$8)</f>
        <v>230475</v>
      </c>
      <c r="D2156" s="43" t="n">
        <f aca="false">NORMSINV(Inputs!$B$8)*STDEV(Prices_MTM!I2139:I2388)</f>
        <v>246071.695781521</v>
      </c>
      <c r="E2156" s="43" t="n">
        <f aca="false">-PERCENTILE(Prices_MTM!I2139:I2388,1-Inputs!$B$9)</f>
        <v>369255</v>
      </c>
      <c r="F2156" s="43" t="n">
        <f aca="false">NORMSINV(Inputs!$B$9)*STDEV(Prices_MTM!I2139:I2388)</f>
        <v>348023.895234938</v>
      </c>
      <c r="G2156" s="52" t="n">
        <f aca="false">IF(-B2156&gt;C2156,1,0)</f>
        <v>0</v>
      </c>
      <c r="H2156" s="52" t="n">
        <f aca="false">IF(-B2156&gt;D2156,1,0)</f>
        <v>0</v>
      </c>
      <c r="I2156" s="52" t="n">
        <f aca="false">IF(-B2156&gt;E2156,1,0)</f>
        <v>0</v>
      </c>
      <c r="J2156" s="52" t="n">
        <f aca="false">IF(-B2156&gt;F2156,1,0)</f>
        <v>0</v>
      </c>
    </row>
    <row r="2157" customFormat="false" ht="15" hidden="false" customHeight="false" outlineLevel="0" collapsed="false">
      <c r="A2157" s="51" t="n">
        <f aca="false">Prices_MTM!A2390</f>
        <v>40899</v>
      </c>
      <c r="B2157" s="43" t="n">
        <f aca="false">Prices_MTM!I2390</f>
        <v>38999.9999999994</v>
      </c>
      <c r="C2157" s="43" t="n">
        <f aca="false">-PERCENTILE(Prices_MTM!I2140:I2389,1-Inputs!$B$8)</f>
        <v>230475</v>
      </c>
      <c r="D2157" s="43" t="n">
        <f aca="false">NORMSINV(Inputs!$B$8)*STDEV(Prices_MTM!I2140:I2389)</f>
        <v>246414.937841899</v>
      </c>
      <c r="E2157" s="43" t="n">
        <f aca="false">-PERCENTILE(Prices_MTM!I2140:I2389,1-Inputs!$B$9)</f>
        <v>369255</v>
      </c>
      <c r="F2157" s="43" t="n">
        <f aca="false">NORMSINV(Inputs!$B$9)*STDEV(Prices_MTM!I2140:I2389)</f>
        <v>348509.349031165</v>
      </c>
      <c r="G2157" s="52" t="n">
        <f aca="false">IF(-B2157&gt;C2157,1,0)</f>
        <v>0</v>
      </c>
      <c r="H2157" s="52" t="n">
        <f aca="false">IF(-B2157&gt;D2157,1,0)</f>
        <v>0</v>
      </c>
      <c r="I2157" s="52" t="n">
        <f aca="false">IF(-B2157&gt;E2157,1,0)</f>
        <v>0</v>
      </c>
      <c r="J2157" s="52" t="n">
        <f aca="false">IF(-B2157&gt;F2157,1,0)</f>
        <v>0</v>
      </c>
    </row>
    <row r="2158" customFormat="false" ht="15" hidden="false" customHeight="false" outlineLevel="0" collapsed="false">
      <c r="A2158" s="51" t="n">
        <f aca="false">Prices_MTM!A2391</f>
        <v>40900</v>
      </c>
      <c r="B2158" s="43" t="n">
        <f aca="false">Prices_MTM!I2391</f>
        <v>14999.9999999999</v>
      </c>
      <c r="C2158" s="43" t="n">
        <f aca="false">-PERCENTILE(Prices_MTM!I2141:I2390,1-Inputs!$B$8)</f>
        <v>230475</v>
      </c>
      <c r="D2158" s="43" t="n">
        <f aca="false">NORMSINV(Inputs!$B$8)*STDEV(Prices_MTM!I2141:I2390)</f>
        <v>246445.801463068</v>
      </c>
      <c r="E2158" s="43" t="n">
        <f aca="false">-PERCENTILE(Prices_MTM!I2141:I2390,1-Inputs!$B$9)</f>
        <v>369255</v>
      </c>
      <c r="F2158" s="43" t="n">
        <f aca="false">NORMSINV(Inputs!$B$9)*STDEV(Prices_MTM!I2141:I2390)</f>
        <v>348553.000039567</v>
      </c>
      <c r="G2158" s="52" t="n">
        <f aca="false">IF(-B2158&gt;C2158,1,0)</f>
        <v>0</v>
      </c>
      <c r="H2158" s="52" t="n">
        <f aca="false">IF(-B2158&gt;D2158,1,0)</f>
        <v>0</v>
      </c>
      <c r="I2158" s="52" t="n">
        <f aca="false">IF(-B2158&gt;E2158,1,0)</f>
        <v>0</v>
      </c>
      <c r="J2158" s="52" t="n">
        <f aca="false">IF(-B2158&gt;F2158,1,0)</f>
        <v>0</v>
      </c>
    </row>
    <row r="2159" customFormat="false" ht="15" hidden="false" customHeight="false" outlineLevel="0" collapsed="false">
      <c r="A2159" s="51" t="n">
        <f aca="false">Prices_MTM!A2392</f>
        <v>40905</v>
      </c>
      <c r="B2159" s="43" t="n">
        <f aca="false">Prices_MTM!I2392</f>
        <v>58999.9999999996</v>
      </c>
      <c r="C2159" s="43" t="n">
        <f aca="false">-PERCENTILE(Prices_MTM!I2142:I2391,1-Inputs!$B$8)</f>
        <v>230475</v>
      </c>
      <c r="D2159" s="43" t="n">
        <f aca="false">NORMSINV(Inputs!$B$8)*STDEV(Prices_MTM!I2142:I2391)</f>
        <v>246379.11081762</v>
      </c>
      <c r="E2159" s="43" t="n">
        <f aca="false">-PERCENTILE(Prices_MTM!I2142:I2391,1-Inputs!$B$9)</f>
        <v>369255</v>
      </c>
      <c r="F2159" s="43" t="n">
        <f aca="false">NORMSINV(Inputs!$B$9)*STDEV(Prices_MTM!I2142:I2391)</f>
        <v>348458.678187024</v>
      </c>
      <c r="G2159" s="52" t="n">
        <f aca="false">IF(-B2159&gt;C2159,1,0)</f>
        <v>0</v>
      </c>
      <c r="H2159" s="52" t="n">
        <f aca="false">IF(-B2159&gt;D2159,1,0)</f>
        <v>0</v>
      </c>
      <c r="I2159" s="52" t="n">
        <f aca="false">IF(-B2159&gt;E2159,1,0)</f>
        <v>0</v>
      </c>
      <c r="J2159" s="52" t="n">
        <f aca="false">IF(-B2159&gt;F2159,1,0)</f>
        <v>0</v>
      </c>
    </row>
    <row r="2160" customFormat="false" ht="15" hidden="false" customHeight="false" outlineLevel="0" collapsed="false">
      <c r="A2160" s="51" t="n">
        <f aca="false">Prices_MTM!A2393</f>
        <v>40906</v>
      </c>
      <c r="B2160" s="43" t="n">
        <f aca="false">Prices_MTM!I2393</f>
        <v>56500.0000000012</v>
      </c>
      <c r="C2160" s="43" t="n">
        <f aca="false">-PERCENTILE(Prices_MTM!I2143:I2392,1-Inputs!$B$8)</f>
        <v>230475</v>
      </c>
      <c r="D2160" s="43" t="n">
        <f aca="false">NORMSINV(Inputs!$B$8)*STDEV(Prices_MTM!I2143:I2392)</f>
        <v>246391.301170744</v>
      </c>
      <c r="E2160" s="43" t="n">
        <f aca="false">-PERCENTILE(Prices_MTM!I2143:I2392,1-Inputs!$B$9)</f>
        <v>369255</v>
      </c>
      <c r="F2160" s="43" t="n">
        <f aca="false">NORMSINV(Inputs!$B$9)*STDEV(Prices_MTM!I2143:I2392)</f>
        <v>348475.919236082</v>
      </c>
      <c r="G2160" s="52" t="n">
        <f aca="false">IF(-B2160&gt;C2160,1,0)</f>
        <v>0</v>
      </c>
      <c r="H2160" s="52" t="n">
        <f aca="false">IF(-B2160&gt;D2160,1,0)</f>
        <v>0</v>
      </c>
      <c r="I2160" s="52" t="n">
        <f aca="false">IF(-B2160&gt;E2160,1,0)</f>
        <v>0</v>
      </c>
      <c r="J2160" s="52" t="n">
        <f aca="false">IF(-B2160&gt;F2160,1,0)</f>
        <v>0</v>
      </c>
    </row>
    <row r="2161" customFormat="false" ht="15" hidden="false" customHeight="false" outlineLevel="0" collapsed="false">
      <c r="A2161" s="51" t="n">
        <f aca="false">Prices_MTM!A2394</f>
        <v>40907</v>
      </c>
      <c r="B2161" s="43" t="n">
        <f aca="false">Prices_MTM!I2394</f>
        <v>-145000.000000001</v>
      </c>
      <c r="C2161" s="43" t="n">
        <f aca="false">-PERCENTILE(Prices_MTM!I2144:I2393,1-Inputs!$B$8)</f>
        <v>230475</v>
      </c>
      <c r="D2161" s="43" t="n">
        <f aca="false">NORMSINV(Inputs!$B$8)*STDEV(Prices_MTM!I2144:I2393)</f>
        <v>246356.417542478</v>
      </c>
      <c r="E2161" s="43" t="n">
        <f aca="false">-PERCENTILE(Prices_MTM!I2144:I2393,1-Inputs!$B$9)</f>
        <v>369255</v>
      </c>
      <c r="F2161" s="43" t="n">
        <f aca="false">NORMSINV(Inputs!$B$9)*STDEV(Prices_MTM!I2144:I2393)</f>
        <v>348426.582654925</v>
      </c>
      <c r="G2161" s="52" t="n">
        <f aca="false">IF(-B2161&gt;C2161,1,0)</f>
        <v>0</v>
      </c>
      <c r="H2161" s="52" t="n">
        <f aca="false">IF(-B2161&gt;D2161,1,0)</f>
        <v>0</v>
      </c>
      <c r="I2161" s="52" t="n">
        <f aca="false">IF(-B2161&gt;E2161,1,0)</f>
        <v>0</v>
      </c>
      <c r="J2161" s="52" t="n">
        <f aca="false">IF(-B2161&gt;F2161,1,0)</f>
        <v>0</v>
      </c>
    </row>
    <row r="2162" customFormat="false" ht="15" hidden="false" customHeight="false" outlineLevel="0" collapsed="false">
      <c r="A2162" s="51" t="n">
        <f aca="false">Prices_MTM!A2395</f>
        <v>40911</v>
      </c>
      <c r="B2162" s="43" t="n">
        <f aca="false">Prices_MTM!I2395</f>
        <v>261499.999999999</v>
      </c>
      <c r="C2162" s="43" t="n">
        <f aca="false">-PERCENTILE(Prices_MTM!I2145:I2394,1-Inputs!$B$8)</f>
        <v>230475</v>
      </c>
      <c r="D2162" s="43" t="n">
        <f aca="false">NORMSINV(Inputs!$B$8)*STDEV(Prices_MTM!I2145:I2394)</f>
        <v>246743.835541428</v>
      </c>
      <c r="E2162" s="43" t="n">
        <f aca="false">-PERCENTILE(Prices_MTM!I2145:I2394,1-Inputs!$B$9)</f>
        <v>369255</v>
      </c>
      <c r="F2162" s="43" t="n">
        <f aca="false">NORMSINV(Inputs!$B$9)*STDEV(Prices_MTM!I2145:I2394)</f>
        <v>348974.515324104</v>
      </c>
      <c r="G2162" s="52" t="n">
        <f aca="false">IF(-B2162&gt;C2162,1,0)</f>
        <v>0</v>
      </c>
      <c r="H2162" s="52" t="n">
        <f aca="false">IF(-B2162&gt;D2162,1,0)</f>
        <v>0</v>
      </c>
      <c r="I2162" s="52" t="n">
        <f aca="false">IF(-B2162&gt;E2162,1,0)</f>
        <v>0</v>
      </c>
      <c r="J2162" s="52" t="n">
        <f aca="false">IF(-B2162&gt;F2162,1,0)</f>
        <v>0</v>
      </c>
    </row>
    <row r="2163" customFormat="false" ht="15" hidden="false" customHeight="false" outlineLevel="0" collapsed="false">
      <c r="A2163" s="51" t="n">
        <f aca="false">Prices_MTM!A2396</f>
        <v>40912</v>
      </c>
      <c r="B2163" s="43" t="n">
        <f aca="false">Prices_MTM!I2396</f>
        <v>-86499.9999999995</v>
      </c>
      <c r="C2163" s="43" t="n">
        <f aca="false">-PERCENTILE(Prices_MTM!I2146:I2395,1-Inputs!$B$8)</f>
        <v>230475</v>
      </c>
      <c r="D2163" s="43" t="n">
        <f aca="false">NORMSINV(Inputs!$B$8)*STDEV(Prices_MTM!I2146:I2395)</f>
        <v>248214.86771132</v>
      </c>
      <c r="E2163" s="43" t="n">
        <f aca="false">-PERCENTILE(Prices_MTM!I2146:I2395,1-Inputs!$B$9)</f>
        <v>369255</v>
      </c>
      <c r="F2163" s="43" t="n">
        <f aca="false">NORMSINV(Inputs!$B$9)*STDEV(Prices_MTM!I2146:I2395)</f>
        <v>351055.024194317</v>
      </c>
      <c r="G2163" s="52" t="n">
        <f aca="false">IF(-B2163&gt;C2163,1,0)</f>
        <v>0</v>
      </c>
      <c r="H2163" s="52" t="n">
        <f aca="false">IF(-B2163&gt;D2163,1,0)</f>
        <v>0</v>
      </c>
      <c r="I2163" s="52" t="n">
        <f aca="false">IF(-B2163&gt;E2163,1,0)</f>
        <v>0</v>
      </c>
      <c r="J2163" s="52" t="n">
        <f aca="false">IF(-B2163&gt;F2163,1,0)</f>
        <v>0</v>
      </c>
    </row>
    <row r="2164" customFormat="false" ht="15" hidden="false" customHeight="false" outlineLevel="0" collapsed="false">
      <c r="A2164" s="51" t="n">
        <f aca="false">Prices_MTM!A2397</f>
        <v>40913</v>
      </c>
      <c r="B2164" s="43" t="n">
        <f aca="false">Prices_MTM!I2397</f>
        <v>-152000</v>
      </c>
      <c r="C2164" s="43" t="n">
        <f aca="false">-PERCENTILE(Prices_MTM!I2147:I2396,1-Inputs!$B$8)</f>
        <v>230475</v>
      </c>
      <c r="D2164" s="43" t="n">
        <f aca="false">NORMSINV(Inputs!$B$8)*STDEV(Prices_MTM!I2147:I2396)</f>
        <v>248031.459119499</v>
      </c>
      <c r="E2164" s="43" t="n">
        <f aca="false">-PERCENTILE(Prices_MTM!I2147:I2396,1-Inputs!$B$9)</f>
        <v>369255</v>
      </c>
      <c r="F2164" s="43" t="n">
        <f aca="false">NORMSINV(Inputs!$B$9)*STDEV(Prices_MTM!I2147:I2396)</f>
        <v>350795.62592284</v>
      </c>
      <c r="G2164" s="52" t="n">
        <f aca="false">IF(-B2164&gt;C2164,1,0)</f>
        <v>0</v>
      </c>
      <c r="H2164" s="52" t="n">
        <f aca="false">IF(-B2164&gt;D2164,1,0)</f>
        <v>0</v>
      </c>
      <c r="I2164" s="52" t="n">
        <f aca="false">IF(-B2164&gt;E2164,1,0)</f>
        <v>0</v>
      </c>
      <c r="J2164" s="52" t="n">
        <f aca="false">IF(-B2164&gt;F2164,1,0)</f>
        <v>0</v>
      </c>
    </row>
    <row r="2165" customFormat="false" ht="15" hidden="false" customHeight="false" outlineLevel="0" collapsed="false">
      <c r="A2165" s="51" t="n">
        <f aca="false">Prices_MTM!A2398</f>
        <v>40914</v>
      </c>
      <c r="B2165" s="43" t="n">
        <f aca="false">Prices_MTM!I2398</f>
        <v>56500.0000000005</v>
      </c>
      <c r="C2165" s="43" t="n">
        <f aca="false">-PERCENTILE(Prices_MTM!I2148:I2397,1-Inputs!$B$8)</f>
        <v>230475</v>
      </c>
      <c r="D2165" s="43" t="n">
        <f aca="false">NORMSINV(Inputs!$B$8)*STDEV(Prices_MTM!I2148:I2397)</f>
        <v>248531.316298481</v>
      </c>
      <c r="E2165" s="43" t="n">
        <f aca="false">-PERCENTILE(Prices_MTM!I2148:I2397,1-Inputs!$B$9)</f>
        <v>369255</v>
      </c>
      <c r="F2165" s="43" t="n">
        <f aca="false">NORMSINV(Inputs!$B$9)*STDEV(Prices_MTM!I2148:I2397)</f>
        <v>351502.583470062</v>
      </c>
      <c r="G2165" s="52" t="n">
        <f aca="false">IF(-B2165&gt;C2165,1,0)</f>
        <v>0</v>
      </c>
      <c r="H2165" s="52" t="n">
        <f aca="false">IF(-B2165&gt;D2165,1,0)</f>
        <v>0</v>
      </c>
      <c r="I2165" s="52" t="n">
        <f aca="false">IF(-B2165&gt;E2165,1,0)</f>
        <v>0</v>
      </c>
      <c r="J2165" s="52" t="n">
        <f aca="false">IF(-B2165&gt;F2165,1,0)</f>
        <v>0</v>
      </c>
    </row>
    <row r="2166" customFormat="false" ht="15" hidden="false" customHeight="false" outlineLevel="0" collapsed="false">
      <c r="A2166" s="51" t="n">
        <f aca="false">Prices_MTM!A2399</f>
        <v>40917</v>
      </c>
      <c r="B2166" s="43" t="n">
        <f aca="false">Prices_MTM!I2399</f>
        <v>19500</v>
      </c>
      <c r="C2166" s="43" t="n">
        <f aca="false">-PERCENTILE(Prices_MTM!I2149:I2398,1-Inputs!$B$8)</f>
        <v>230475</v>
      </c>
      <c r="D2166" s="43" t="n">
        <f aca="false">NORMSINV(Inputs!$B$8)*STDEV(Prices_MTM!I2149:I2398)</f>
        <v>248593.468858179</v>
      </c>
      <c r="E2166" s="43" t="n">
        <f aca="false">-PERCENTILE(Prices_MTM!I2149:I2398,1-Inputs!$B$9)</f>
        <v>369255</v>
      </c>
      <c r="F2166" s="43" t="n">
        <f aca="false">NORMSINV(Inputs!$B$9)*STDEV(Prices_MTM!I2149:I2398)</f>
        <v>351590.487021326</v>
      </c>
      <c r="G2166" s="52" t="n">
        <f aca="false">IF(-B2166&gt;C2166,1,0)</f>
        <v>0</v>
      </c>
      <c r="H2166" s="52" t="n">
        <f aca="false">IF(-B2166&gt;D2166,1,0)</f>
        <v>0</v>
      </c>
      <c r="I2166" s="52" t="n">
        <f aca="false">IF(-B2166&gt;E2166,1,0)</f>
        <v>0</v>
      </c>
      <c r="J2166" s="52" t="n">
        <f aca="false">IF(-B2166&gt;F2166,1,0)</f>
        <v>0</v>
      </c>
    </row>
    <row r="2167" customFormat="false" ht="15" hidden="false" customHeight="false" outlineLevel="0" collapsed="false">
      <c r="A2167" s="51" t="n">
        <f aca="false">Prices_MTM!A2400</f>
        <v>40918</v>
      </c>
      <c r="B2167" s="43" t="n">
        <f aca="false">Prices_MTM!I2400</f>
        <v>-18500.0000000009</v>
      </c>
      <c r="C2167" s="43" t="n">
        <f aca="false">-PERCENTILE(Prices_MTM!I2150:I2399,1-Inputs!$B$8)</f>
        <v>230475</v>
      </c>
      <c r="D2167" s="43" t="n">
        <f aca="false">NORMSINV(Inputs!$B$8)*STDEV(Prices_MTM!I2150:I2399)</f>
        <v>248560.653422268</v>
      </c>
      <c r="E2167" s="43" t="n">
        <f aca="false">-PERCENTILE(Prices_MTM!I2150:I2399,1-Inputs!$B$9)</f>
        <v>369255</v>
      </c>
      <c r="F2167" s="43" t="n">
        <f aca="false">NORMSINV(Inputs!$B$9)*STDEV(Prices_MTM!I2150:I2399)</f>
        <v>351544.075524086</v>
      </c>
      <c r="G2167" s="52" t="n">
        <f aca="false">IF(-B2167&gt;C2167,1,0)</f>
        <v>0</v>
      </c>
      <c r="H2167" s="52" t="n">
        <f aca="false">IF(-B2167&gt;D2167,1,0)</f>
        <v>0</v>
      </c>
      <c r="I2167" s="52" t="n">
        <f aca="false">IF(-B2167&gt;E2167,1,0)</f>
        <v>0</v>
      </c>
      <c r="J2167" s="52" t="n">
        <f aca="false">IF(-B2167&gt;F2167,1,0)</f>
        <v>0</v>
      </c>
    </row>
    <row r="2168" customFormat="false" ht="15" hidden="false" customHeight="false" outlineLevel="0" collapsed="false">
      <c r="A2168" s="51" t="n">
        <f aca="false">Prices_MTM!A2401</f>
        <v>40919</v>
      </c>
      <c r="B2168" s="43" t="n">
        <f aca="false">Prices_MTM!I2401</f>
        <v>-52999.9999999994</v>
      </c>
      <c r="C2168" s="43" t="n">
        <f aca="false">-PERCENTILE(Prices_MTM!I2151:I2400,1-Inputs!$B$8)</f>
        <v>230475</v>
      </c>
      <c r="D2168" s="43" t="n">
        <f aca="false">NORMSINV(Inputs!$B$8)*STDEV(Prices_MTM!I2151:I2400)</f>
        <v>248453.636845966</v>
      </c>
      <c r="E2168" s="43" t="n">
        <f aca="false">-PERCENTILE(Prices_MTM!I2151:I2400,1-Inputs!$B$9)</f>
        <v>369255</v>
      </c>
      <c r="F2168" s="43" t="n">
        <f aca="false">NORMSINV(Inputs!$B$9)*STDEV(Prices_MTM!I2151:I2400)</f>
        <v>351392.719937979</v>
      </c>
      <c r="G2168" s="52" t="n">
        <f aca="false">IF(-B2168&gt;C2168,1,0)</f>
        <v>0</v>
      </c>
      <c r="H2168" s="52" t="n">
        <f aca="false">IF(-B2168&gt;D2168,1,0)</f>
        <v>0</v>
      </c>
      <c r="I2168" s="52" t="n">
        <f aca="false">IF(-B2168&gt;E2168,1,0)</f>
        <v>0</v>
      </c>
      <c r="J2168" s="52" t="n">
        <f aca="false">IF(-B2168&gt;F2168,1,0)</f>
        <v>0</v>
      </c>
    </row>
    <row r="2169" customFormat="false" ht="15" hidden="false" customHeight="false" outlineLevel="0" collapsed="false">
      <c r="A2169" s="51" t="n">
        <f aca="false">Prices_MTM!A2402</f>
        <v>40920</v>
      </c>
      <c r="B2169" s="43" t="n">
        <f aca="false">Prices_MTM!I2402</f>
        <v>-251500</v>
      </c>
      <c r="C2169" s="43" t="n">
        <f aca="false">-PERCENTILE(Prices_MTM!I2152:I2401,1-Inputs!$B$8)</f>
        <v>230475</v>
      </c>
      <c r="D2169" s="43" t="n">
        <f aca="false">NORMSINV(Inputs!$B$8)*STDEV(Prices_MTM!I2152:I2401)</f>
        <v>248514.877003619</v>
      </c>
      <c r="E2169" s="43" t="n">
        <f aca="false">-PERCENTILE(Prices_MTM!I2152:I2401,1-Inputs!$B$9)</f>
        <v>369255</v>
      </c>
      <c r="F2169" s="43" t="n">
        <f aca="false">NORMSINV(Inputs!$B$9)*STDEV(Prices_MTM!I2152:I2401)</f>
        <v>351479.33306162</v>
      </c>
      <c r="G2169" s="52" t="n">
        <f aca="false">IF(-B2169&gt;C2169,1,0)</f>
        <v>1</v>
      </c>
      <c r="H2169" s="52" t="n">
        <f aca="false">IF(-B2169&gt;D2169,1,0)</f>
        <v>1</v>
      </c>
      <c r="I2169" s="52" t="n">
        <f aca="false">IF(-B2169&gt;E2169,1,0)</f>
        <v>0</v>
      </c>
      <c r="J2169" s="52" t="n">
        <f aca="false">IF(-B2169&gt;F2169,1,0)</f>
        <v>0</v>
      </c>
    </row>
    <row r="2170" customFormat="false" ht="15" hidden="false" customHeight="false" outlineLevel="0" collapsed="false">
      <c r="A2170" s="51" t="n">
        <f aca="false">Prices_MTM!A2403</f>
        <v>40921</v>
      </c>
      <c r="B2170" s="43" t="n">
        <f aca="false">Prices_MTM!I2403</f>
        <v>120500</v>
      </c>
      <c r="C2170" s="43" t="n">
        <f aca="false">-PERCENTILE(Prices_MTM!I2153:I2402,1-Inputs!$B$8)</f>
        <v>238825.000000001</v>
      </c>
      <c r="D2170" s="43" t="n">
        <f aca="false">NORMSINV(Inputs!$B$8)*STDEV(Prices_MTM!I2153:I2402)</f>
        <v>249129.458103881</v>
      </c>
      <c r="E2170" s="43" t="n">
        <f aca="false">-PERCENTILE(Prices_MTM!I2153:I2402,1-Inputs!$B$9)</f>
        <v>369255</v>
      </c>
      <c r="F2170" s="43" t="n">
        <f aca="false">NORMSINV(Inputs!$B$9)*STDEV(Prices_MTM!I2153:I2402)</f>
        <v>352348.546840034</v>
      </c>
      <c r="G2170" s="52" t="n">
        <f aca="false">IF(-B2170&gt;C2170,1,0)</f>
        <v>0</v>
      </c>
      <c r="H2170" s="52" t="n">
        <f aca="false">IF(-B2170&gt;D2170,1,0)</f>
        <v>0</v>
      </c>
      <c r="I2170" s="52" t="n">
        <f aca="false">IF(-B2170&gt;E2170,1,0)</f>
        <v>0</v>
      </c>
      <c r="J2170" s="52" t="n">
        <f aca="false">IF(-B2170&gt;F2170,1,0)</f>
        <v>0</v>
      </c>
    </row>
    <row r="2171" customFormat="false" ht="15" hidden="false" customHeight="false" outlineLevel="0" collapsed="false">
      <c r="A2171" s="51" t="n">
        <f aca="false">Prices_MTM!A2404</f>
        <v>40925</v>
      </c>
      <c r="B2171" s="43" t="n">
        <f aca="false">Prices_MTM!I2404</f>
        <v>167500</v>
      </c>
      <c r="C2171" s="43" t="n">
        <f aca="false">-PERCENTILE(Prices_MTM!I2154:I2403,1-Inputs!$B$8)</f>
        <v>238825.000000001</v>
      </c>
      <c r="D2171" s="43" t="n">
        <f aca="false">NORMSINV(Inputs!$B$8)*STDEV(Prices_MTM!I2154:I2403)</f>
        <v>249426.969906647</v>
      </c>
      <c r="E2171" s="43" t="n">
        <f aca="false">-PERCENTILE(Prices_MTM!I2154:I2403,1-Inputs!$B$9)</f>
        <v>369255</v>
      </c>
      <c r="F2171" s="43" t="n">
        <f aca="false">NORMSINV(Inputs!$B$9)*STDEV(Prices_MTM!I2154:I2403)</f>
        <v>352769.323460231</v>
      </c>
      <c r="G2171" s="52" t="n">
        <f aca="false">IF(-B2171&gt;C2171,1,0)</f>
        <v>0</v>
      </c>
      <c r="H2171" s="52" t="n">
        <f aca="false">IF(-B2171&gt;D2171,1,0)</f>
        <v>0</v>
      </c>
      <c r="I2171" s="52" t="n">
        <f aca="false">IF(-B2171&gt;E2171,1,0)</f>
        <v>0</v>
      </c>
      <c r="J2171" s="52" t="n">
        <f aca="false">IF(-B2171&gt;F2171,1,0)</f>
        <v>0</v>
      </c>
    </row>
    <row r="2172" customFormat="false" ht="15" hidden="false" customHeight="false" outlineLevel="0" collapsed="false">
      <c r="A2172" s="51" t="n">
        <f aca="false">Prices_MTM!A2405</f>
        <v>40926</v>
      </c>
      <c r="B2172" s="43" t="n">
        <f aca="false">Prices_MTM!I2405</f>
        <v>27999.9999999994</v>
      </c>
      <c r="C2172" s="43" t="n">
        <f aca="false">-PERCENTILE(Prices_MTM!I2155:I2404,1-Inputs!$B$8)</f>
        <v>238825.000000001</v>
      </c>
      <c r="D2172" s="43" t="n">
        <f aca="false">NORMSINV(Inputs!$B$8)*STDEV(Prices_MTM!I2155:I2404)</f>
        <v>249315.992667558</v>
      </c>
      <c r="E2172" s="43" t="n">
        <f aca="false">-PERCENTILE(Prices_MTM!I2155:I2404,1-Inputs!$B$9)</f>
        <v>369255</v>
      </c>
      <c r="F2172" s="43" t="n">
        <f aca="false">NORMSINV(Inputs!$B$9)*STDEV(Prices_MTM!I2155:I2404)</f>
        <v>352612.366233161</v>
      </c>
      <c r="G2172" s="52" t="n">
        <f aca="false">IF(-B2172&gt;C2172,1,0)</f>
        <v>0</v>
      </c>
      <c r="H2172" s="52" t="n">
        <f aca="false">IF(-B2172&gt;D2172,1,0)</f>
        <v>0</v>
      </c>
      <c r="I2172" s="52" t="n">
        <f aca="false">IF(-B2172&gt;E2172,1,0)</f>
        <v>0</v>
      </c>
      <c r="J2172" s="52" t="n">
        <f aca="false">IF(-B2172&gt;F2172,1,0)</f>
        <v>0</v>
      </c>
    </row>
    <row r="2173" customFormat="false" ht="15" hidden="false" customHeight="false" outlineLevel="0" collapsed="false">
      <c r="A2173" s="51" t="n">
        <f aca="false">Prices_MTM!A2406</f>
        <v>40927</v>
      </c>
      <c r="B2173" s="43" t="n">
        <f aca="false">Prices_MTM!I2406</f>
        <v>-15500.0000000008</v>
      </c>
      <c r="C2173" s="43" t="n">
        <f aca="false">-PERCENTILE(Prices_MTM!I2156:I2405,1-Inputs!$B$8)</f>
        <v>238825.000000001</v>
      </c>
      <c r="D2173" s="43" t="n">
        <f aca="false">NORMSINV(Inputs!$B$8)*STDEV(Prices_MTM!I2156:I2405)</f>
        <v>248761.940820278</v>
      </c>
      <c r="E2173" s="43" t="n">
        <f aca="false">-PERCENTILE(Prices_MTM!I2156:I2405,1-Inputs!$B$9)</f>
        <v>369255</v>
      </c>
      <c r="F2173" s="43" t="n">
        <f aca="false">NORMSINV(Inputs!$B$9)*STDEV(Prices_MTM!I2156:I2405)</f>
        <v>351828.760132346</v>
      </c>
      <c r="G2173" s="52" t="n">
        <f aca="false">IF(-B2173&gt;C2173,1,0)</f>
        <v>0</v>
      </c>
      <c r="H2173" s="52" t="n">
        <f aca="false">IF(-B2173&gt;D2173,1,0)</f>
        <v>0</v>
      </c>
      <c r="I2173" s="52" t="n">
        <f aca="false">IF(-B2173&gt;E2173,1,0)</f>
        <v>0</v>
      </c>
      <c r="J2173" s="52" t="n">
        <f aca="false">IF(-B2173&gt;F2173,1,0)</f>
        <v>0</v>
      </c>
    </row>
    <row r="2174" customFormat="false" ht="15" hidden="false" customHeight="false" outlineLevel="0" collapsed="false">
      <c r="A2174" s="51" t="n">
        <f aca="false">Prices_MTM!A2407</f>
        <v>40928</v>
      </c>
      <c r="B2174" s="43" t="n">
        <f aca="false">Prices_MTM!I2407</f>
        <v>-164999.999999998</v>
      </c>
      <c r="C2174" s="43" t="n">
        <f aca="false">-PERCENTILE(Prices_MTM!I2157:I2406,1-Inputs!$B$8)</f>
        <v>238825.000000001</v>
      </c>
      <c r="D2174" s="43" t="n">
        <f aca="false">NORMSINV(Inputs!$B$8)*STDEV(Prices_MTM!I2157:I2406)</f>
        <v>248424.780538409</v>
      </c>
      <c r="E2174" s="43" t="n">
        <f aca="false">-PERCENTILE(Prices_MTM!I2157:I2406,1-Inputs!$B$9)</f>
        <v>369255</v>
      </c>
      <c r="F2174" s="43" t="n">
        <f aca="false">NORMSINV(Inputs!$B$9)*STDEV(Prices_MTM!I2157:I2406)</f>
        <v>351351.907911525</v>
      </c>
      <c r="G2174" s="52" t="n">
        <f aca="false">IF(-B2174&gt;C2174,1,0)</f>
        <v>0</v>
      </c>
      <c r="H2174" s="52" t="n">
        <f aca="false">IF(-B2174&gt;D2174,1,0)</f>
        <v>0</v>
      </c>
      <c r="I2174" s="52" t="n">
        <f aca="false">IF(-B2174&gt;E2174,1,0)</f>
        <v>0</v>
      </c>
      <c r="J2174" s="52" t="n">
        <f aca="false">IF(-B2174&gt;F2174,1,0)</f>
        <v>0</v>
      </c>
    </row>
    <row r="2175" customFormat="false" ht="15" hidden="false" customHeight="false" outlineLevel="0" collapsed="false">
      <c r="A2175" s="51" t="n">
        <f aca="false">Prices_MTM!A2408</f>
        <v>40931</v>
      </c>
      <c r="B2175" s="43" t="n">
        <f aca="false">Prices_MTM!I2408</f>
        <v>83999.9999999997</v>
      </c>
      <c r="C2175" s="43" t="n">
        <f aca="false">-PERCENTILE(Prices_MTM!I2158:I2407,1-Inputs!$B$8)</f>
        <v>238825.000000001</v>
      </c>
      <c r="D2175" s="43" t="n">
        <f aca="false">NORMSINV(Inputs!$B$8)*STDEV(Prices_MTM!I2158:I2407)</f>
        <v>249032.942617158</v>
      </c>
      <c r="E2175" s="43" t="n">
        <f aca="false">-PERCENTILE(Prices_MTM!I2158:I2407,1-Inputs!$B$9)</f>
        <v>369255</v>
      </c>
      <c r="F2175" s="43" t="n">
        <f aca="false">NORMSINV(Inputs!$B$9)*STDEV(Prices_MTM!I2158:I2407)</f>
        <v>352212.043145315</v>
      </c>
      <c r="G2175" s="52" t="n">
        <f aca="false">IF(-B2175&gt;C2175,1,0)</f>
        <v>0</v>
      </c>
      <c r="H2175" s="52" t="n">
        <f aca="false">IF(-B2175&gt;D2175,1,0)</f>
        <v>0</v>
      </c>
      <c r="I2175" s="52" t="n">
        <f aca="false">IF(-B2175&gt;E2175,1,0)</f>
        <v>0</v>
      </c>
      <c r="J2175" s="52" t="n">
        <f aca="false">IF(-B2175&gt;F2175,1,0)</f>
        <v>0</v>
      </c>
    </row>
    <row r="2176" customFormat="false" ht="15" hidden="false" customHeight="false" outlineLevel="0" collapsed="false">
      <c r="A2176" s="51" t="n">
        <f aca="false">Prices_MTM!A2409</f>
        <v>40932</v>
      </c>
      <c r="B2176" s="43" t="n">
        <f aca="false">Prices_MTM!I2409</f>
        <v>-8999.99999999964</v>
      </c>
      <c r="C2176" s="43" t="n">
        <f aca="false">-PERCENTILE(Prices_MTM!I2159:I2408,1-Inputs!$B$8)</f>
        <v>238825.000000001</v>
      </c>
      <c r="D2176" s="43" t="n">
        <f aca="false">NORMSINV(Inputs!$B$8)*STDEV(Prices_MTM!I2159:I2408)</f>
        <v>249180.627564817</v>
      </c>
      <c r="E2176" s="43" t="n">
        <f aca="false">-PERCENTILE(Prices_MTM!I2159:I2408,1-Inputs!$B$9)</f>
        <v>369255</v>
      </c>
      <c r="F2176" s="43" t="n">
        <f aca="false">NORMSINV(Inputs!$B$9)*STDEV(Prices_MTM!I2159:I2408)</f>
        <v>352420.916785124</v>
      </c>
      <c r="G2176" s="52" t="n">
        <f aca="false">IF(-B2176&gt;C2176,1,0)</f>
        <v>0</v>
      </c>
      <c r="H2176" s="52" t="n">
        <f aca="false">IF(-B2176&gt;D2176,1,0)</f>
        <v>0</v>
      </c>
      <c r="I2176" s="52" t="n">
        <f aca="false">IF(-B2176&gt;E2176,1,0)</f>
        <v>0</v>
      </c>
      <c r="J2176" s="52" t="n">
        <f aca="false">IF(-B2176&gt;F2176,1,0)</f>
        <v>0</v>
      </c>
    </row>
    <row r="2177" customFormat="false" ht="15" hidden="false" customHeight="false" outlineLevel="0" collapsed="false">
      <c r="A2177" s="51" t="n">
        <f aca="false">Prices_MTM!A2410</f>
        <v>40933</v>
      </c>
      <c r="B2177" s="43" t="n">
        <f aca="false">Prices_MTM!I2410</f>
        <v>33999.9999999996</v>
      </c>
      <c r="C2177" s="43" t="n">
        <f aca="false">-PERCENTILE(Prices_MTM!I2160:I2409,1-Inputs!$B$8)</f>
        <v>238825.000000001</v>
      </c>
      <c r="D2177" s="43" t="n">
        <f aca="false">NORMSINV(Inputs!$B$8)*STDEV(Prices_MTM!I2160:I2409)</f>
        <v>249132.068696624</v>
      </c>
      <c r="E2177" s="43" t="n">
        <f aca="false">-PERCENTILE(Prices_MTM!I2160:I2409,1-Inputs!$B$9)</f>
        <v>369255</v>
      </c>
      <c r="F2177" s="43" t="n">
        <f aca="false">NORMSINV(Inputs!$B$9)*STDEV(Prices_MTM!I2160:I2409)</f>
        <v>352352.239051169</v>
      </c>
      <c r="G2177" s="52" t="n">
        <f aca="false">IF(-B2177&gt;C2177,1,0)</f>
        <v>0</v>
      </c>
      <c r="H2177" s="52" t="n">
        <f aca="false">IF(-B2177&gt;D2177,1,0)</f>
        <v>0</v>
      </c>
      <c r="I2177" s="52" t="n">
        <f aca="false">IF(-B2177&gt;E2177,1,0)</f>
        <v>0</v>
      </c>
      <c r="J2177" s="52" t="n">
        <f aca="false">IF(-B2177&gt;F2177,1,0)</f>
        <v>0</v>
      </c>
    </row>
    <row r="2178" customFormat="false" ht="15" hidden="false" customHeight="false" outlineLevel="0" collapsed="false">
      <c r="A2178" s="51" t="n">
        <f aca="false">Prices_MTM!A2411</f>
        <v>40934</v>
      </c>
      <c r="B2178" s="43" t="n">
        <f aca="false">Prices_MTM!I2411</f>
        <v>23000.0000000004</v>
      </c>
      <c r="C2178" s="43" t="n">
        <f aca="false">-PERCENTILE(Prices_MTM!I2161:I2410,1-Inputs!$B$8)</f>
        <v>238825.000000001</v>
      </c>
      <c r="D2178" s="43" t="n">
        <f aca="false">NORMSINV(Inputs!$B$8)*STDEV(Prices_MTM!I2161:I2410)</f>
        <v>248773.38223283</v>
      </c>
      <c r="E2178" s="43" t="n">
        <f aca="false">-PERCENTILE(Prices_MTM!I2161:I2410,1-Inputs!$B$9)</f>
        <v>369255</v>
      </c>
      <c r="F2178" s="43" t="n">
        <f aca="false">NORMSINV(Inputs!$B$9)*STDEV(Prices_MTM!I2161:I2410)</f>
        <v>351844.941940458</v>
      </c>
      <c r="G2178" s="52" t="n">
        <f aca="false">IF(-B2178&gt;C2178,1,0)</f>
        <v>0</v>
      </c>
      <c r="H2178" s="52" t="n">
        <f aca="false">IF(-B2178&gt;D2178,1,0)</f>
        <v>0</v>
      </c>
      <c r="I2178" s="52" t="n">
        <f aca="false">IF(-B2178&gt;E2178,1,0)</f>
        <v>0</v>
      </c>
      <c r="J2178" s="52" t="n">
        <f aca="false">IF(-B2178&gt;F2178,1,0)</f>
        <v>0</v>
      </c>
    </row>
    <row r="2179" customFormat="false" ht="15" hidden="false" customHeight="false" outlineLevel="0" collapsed="false">
      <c r="A2179" s="51" t="n">
        <f aca="false">Prices_MTM!A2412</f>
        <v>40935</v>
      </c>
      <c r="B2179" s="43" t="n">
        <f aca="false">Prices_MTM!I2412</f>
        <v>-100000.000000001</v>
      </c>
      <c r="C2179" s="43" t="n">
        <f aca="false">-PERCENTILE(Prices_MTM!I2162:I2411,1-Inputs!$B$8)</f>
        <v>238825.000000001</v>
      </c>
      <c r="D2179" s="43" t="n">
        <f aca="false">NORMSINV(Inputs!$B$8)*STDEV(Prices_MTM!I2162:I2411)</f>
        <v>248724.497078726</v>
      </c>
      <c r="E2179" s="43" t="n">
        <f aca="false">-PERCENTILE(Prices_MTM!I2162:I2411,1-Inputs!$B$9)</f>
        <v>369255</v>
      </c>
      <c r="F2179" s="43" t="n">
        <f aca="false">NORMSINV(Inputs!$B$9)*STDEV(Prices_MTM!I2162:I2411)</f>
        <v>351775.802734113</v>
      </c>
      <c r="G2179" s="52" t="n">
        <f aca="false">IF(-B2179&gt;C2179,1,0)</f>
        <v>0</v>
      </c>
      <c r="H2179" s="52" t="n">
        <f aca="false">IF(-B2179&gt;D2179,1,0)</f>
        <v>0</v>
      </c>
      <c r="I2179" s="52" t="n">
        <f aca="false">IF(-B2179&gt;E2179,1,0)</f>
        <v>0</v>
      </c>
      <c r="J2179" s="52" t="n">
        <f aca="false">IF(-B2179&gt;F2179,1,0)</f>
        <v>0</v>
      </c>
    </row>
    <row r="2180" customFormat="false" ht="15" hidden="false" customHeight="false" outlineLevel="0" collapsed="false">
      <c r="A2180" s="51" t="n">
        <f aca="false">Prices_MTM!A2413</f>
        <v>40938</v>
      </c>
      <c r="B2180" s="43" t="n">
        <f aca="false">Prices_MTM!I2413</f>
        <v>-58999.9999999996</v>
      </c>
      <c r="C2180" s="43" t="n">
        <f aca="false">-PERCENTILE(Prices_MTM!I2163:I2412,1-Inputs!$B$8)</f>
        <v>238825.000000001</v>
      </c>
      <c r="D2180" s="43" t="n">
        <f aca="false">NORMSINV(Inputs!$B$8)*STDEV(Prices_MTM!I2163:I2412)</f>
        <v>248584.152117212</v>
      </c>
      <c r="E2180" s="43" t="n">
        <f aca="false">-PERCENTILE(Prices_MTM!I2163:I2412,1-Inputs!$B$9)</f>
        <v>369255</v>
      </c>
      <c r="F2180" s="43" t="n">
        <f aca="false">NORMSINV(Inputs!$B$9)*STDEV(Prices_MTM!I2163:I2412)</f>
        <v>351577.310176781</v>
      </c>
      <c r="G2180" s="52" t="n">
        <f aca="false">IF(-B2180&gt;C2180,1,0)</f>
        <v>0</v>
      </c>
      <c r="H2180" s="52" t="n">
        <f aca="false">IF(-B2180&gt;D2180,1,0)</f>
        <v>0</v>
      </c>
      <c r="I2180" s="52" t="n">
        <f aca="false">IF(-B2180&gt;E2180,1,0)</f>
        <v>0</v>
      </c>
      <c r="J2180" s="52" t="n">
        <f aca="false">IF(-B2180&gt;F2180,1,0)</f>
        <v>0</v>
      </c>
    </row>
    <row r="2181" customFormat="false" ht="15" hidden="false" customHeight="false" outlineLevel="0" collapsed="false">
      <c r="A2181" s="51" t="n">
        <f aca="false">Prices_MTM!A2414</f>
        <v>40939</v>
      </c>
      <c r="B2181" s="43" t="n">
        <f aca="false">Prices_MTM!I2414</f>
        <v>-30000.0000000011</v>
      </c>
      <c r="C2181" s="43" t="n">
        <f aca="false">-PERCENTILE(Prices_MTM!I2164:I2413,1-Inputs!$B$8)</f>
        <v>238825.000000001</v>
      </c>
      <c r="D2181" s="43" t="n">
        <f aca="false">NORMSINV(Inputs!$B$8)*STDEV(Prices_MTM!I2164:I2413)</f>
        <v>248046.393695554</v>
      </c>
      <c r="E2181" s="43" t="n">
        <f aca="false">-PERCENTILE(Prices_MTM!I2164:I2413,1-Inputs!$B$9)</f>
        <v>369255</v>
      </c>
      <c r="F2181" s="43" t="n">
        <f aca="false">NORMSINV(Inputs!$B$9)*STDEV(Prices_MTM!I2164:I2413)</f>
        <v>350816.748178757</v>
      </c>
      <c r="G2181" s="52" t="n">
        <f aca="false">IF(-B2181&gt;C2181,1,0)</f>
        <v>0</v>
      </c>
      <c r="H2181" s="52" t="n">
        <f aca="false">IF(-B2181&gt;D2181,1,0)</f>
        <v>0</v>
      </c>
      <c r="I2181" s="52" t="n">
        <f aca="false">IF(-B2181&gt;E2181,1,0)</f>
        <v>0</v>
      </c>
      <c r="J2181" s="52" t="n">
        <f aca="false">IF(-B2181&gt;F2181,1,0)</f>
        <v>0</v>
      </c>
    </row>
    <row r="2182" customFormat="false" ht="15" hidden="false" customHeight="false" outlineLevel="0" collapsed="false">
      <c r="A2182" s="51" t="n">
        <f aca="false">Prices_MTM!A2415</f>
        <v>40940</v>
      </c>
      <c r="B2182" s="43" t="n">
        <f aca="false">Prices_MTM!I2415</f>
        <v>-167999.999999999</v>
      </c>
      <c r="C2182" s="43" t="n">
        <f aca="false">-PERCENTILE(Prices_MTM!I2165:I2414,1-Inputs!$B$8)</f>
        <v>238825.000000001</v>
      </c>
      <c r="D2182" s="43" t="n">
        <f aca="false">NORMSINV(Inputs!$B$8)*STDEV(Prices_MTM!I2165:I2414)</f>
        <v>247665.621926918</v>
      </c>
      <c r="E2182" s="43" t="n">
        <f aca="false">-PERCENTILE(Prices_MTM!I2165:I2414,1-Inputs!$B$9)</f>
        <v>369255</v>
      </c>
      <c r="F2182" s="43" t="n">
        <f aca="false">NORMSINV(Inputs!$B$9)*STDEV(Prices_MTM!I2165:I2414)</f>
        <v>350278.215399945</v>
      </c>
      <c r="G2182" s="52" t="n">
        <f aca="false">IF(-B2182&gt;C2182,1,0)</f>
        <v>0</v>
      </c>
      <c r="H2182" s="52" t="n">
        <f aca="false">IF(-B2182&gt;D2182,1,0)</f>
        <v>0</v>
      </c>
      <c r="I2182" s="52" t="n">
        <f aca="false">IF(-B2182&gt;E2182,1,0)</f>
        <v>0</v>
      </c>
      <c r="J2182" s="52" t="n">
        <f aca="false">IF(-B2182&gt;F2182,1,0)</f>
        <v>0</v>
      </c>
    </row>
    <row r="2183" customFormat="false" ht="15" hidden="false" customHeight="false" outlineLevel="0" collapsed="false">
      <c r="A2183" s="51" t="n">
        <f aca="false">Prices_MTM!A2416</f>
        <v>40941</v>
      </c>
      <c r="B2183" s="43" t="n">
        <f aca="false">Prices_MTM!I2416</f>
        <v>-76999.9999999996</v>
      </c>
      <c r="C2183" s="43" t="n">
        <f aca="false">-PERCENTILE(Prices_MTM!I2166:I2415,1-Inputs!$B$8)</f>
        <v>238825.000000001</v>
      </c>
      <c r="D2183" s="43" t="n">
        <f aca="false">NORMSINV(Inputs!$B$8)*STDEV(Prices_MTM!I2166:I2415)</f>
        <v>248133.276908351</v>
      </c>
      <c r="E2183" s="43" t="n">
        <f aca="false">-PERCENTILE(Prices_MTM!I2166:I2415,1-Inputs!$B$9)</f>
        <v>369255</v>
      </c>
      <c r="F2183" s="43" t="n">
        <f aca="false">NORMSINV(Inputs!$B$9)*STDEV(Prices_MTM!I2166:I2415)</f>
        <v>350939.628764645</v>
      </c>
      <c r="G2183" s="52" t="n">
        <f aca="false">IF(-B2183&gt;C2183,1,0)</f>
        <v>0</v>
      </c>
      <c r="H2183" s="52" t="n">
        <f aca="false">IF(-B2183&gt;D2183,1,0)</f>
        <v>0</v>
      </c>
      <c r="I2183" s="52" t="n">
        <f aca="false">IF(-B2183&gt;E2183,1,0)</f>
        <v>0</v>
      </c>
      <c r="J2183" s="52" t="n">
        <f aca="false">IF(-B2183&gt;F2183,1,0)</f>
        <v>0</v>
      </c>
    </row>
    <row r="2184" customFormat="false" ht="15" hidden="false" customHeight="false" outlineLevel="0" collapsed="false">
      <c r="A2184" s="51" t="n">
        <f aca="false">Prices_MTM!A2417</f>
        <v>40942</v>
      </c>
      <c r="B2184" s="43" t="n">
        <f aca="false">Prices_MTM!I2417</f>
        <v>63999.9999999993</v>
      </c>
      <c r="C2184" s="43" t="n">
        <f aca="false">-PERCENTILE(Prices_MTM!I2167:I2416,1-Inputs!$B$8)</f>
        <v>238825.000000001</v>
      </c>
      <c r="D2184" s="43" t="n">
        <f aca="false">NORMSINV(Inputs!$B$8)*STDEV(Prices_MTM!I2167:I2416)</f>
        <v>248189.041321464</v>
      </c>
      <c r="E2184" s="43" t="n">
        <f aca="false">-PERCENTILE(Prices_MTM!I2167:I2416,1-Inputs!$B$9)</f>
        <v>369255</v>
      </c>
      <c r="F2184" s="43" t="n">
        <f aca="false">NORMSINV(Inputs!$B$9)*STDEV(Prices_MTM!I2167:I2416)</f>
        <v>351018.497438287</v>
      </c>
      <c r="G2184" s="52" t="n">
        <f aca="false">IF(-B2184&gt;C2184,1,0)</f>
        <v>0</v>
      </c>
      <c r="H2184" s="52" t="n">
        <f aca="false">IF(-B2184&gt;D2184,1,0)</f>
        <v>0</v>
      </c>
      <c r="I2184" s="52" t="n">
        <f aca="false">IF(-B2184&gt;E2184,1,0)</f>
        <v>0</v>
      </c>
      <c r="J2184" s="52" t="n">
        <f aca="false">IF(-B2184&gt;F2184,1,0)</f>
        <v>0</v>
      </c>
    </row>
    <row r="2185" customFormat="false" ht="15" hidden="false" customHeight="false" outlineLevel="0" collapsed="false">
      <c r="A2185" s="51" t="n">
        <f aca="false">Prices_MTM!A2418</f>
        <v>40945</v>
      </c>
      <c r="B2185" s="43" t="n">
        <f aca="false">Prices_MTM!I2418</f>
        <v>-236499.999999999</v>
      </c>
      <c r="C2185" s="43" t="n">
        <f aca="false">-PERCENTILE(Prices_MTM!I2168:I2417,1-Inputs!$B$8)</f>
        <v>238825.000000001</v>
      </c>
      <c r="D2185" s="43" t="n">
        <f aca="false">NORMSINV(Inputs!$B$8)*STDEV(Prices_MTM!I2168:I2417)</f>
        <v>248277.330454527</v>
      </c>
      <c r="E2185" s="43" t="n">
        <f aca="false">-PERCENTILE(Prices_MTM!I2168:I2417,1-Inputs!$B$9)</f>
        <v>369255</v>
      </c>
      <c r="F2185" s="43" t="n">
        <f aca="false">NORMSINV(Inputs!$B$9)*STDEV(Prices_MTM!I2168:I2417)</f>
        <v>351143.366444038</v>
      </c>
      <c r="G2185" s="52" t="n">
        <f aca="false">IF(-B2185&gt;C2185,1,0)</f>
        <v>0</v>
      </c>
      <c r="H2185" s="52" t="n">
        <f aca="false">IF(-B2185&gt;D2185,1,0)</f>
        <v>0</v>
      </c>
      <c r="I2185" s="52" t="n">
        <f aca="false">IF(-B2185&gt;E2185,1,0)</f>
        <v>0</v>
      </c>
      <c r="J2185" s="52" t="n">
        <f aca="false">IF(-B2185&gt;F2185,1,0)</f>
        <v>0</v>
      </c>
    </row>
    <row r="2186" customFormat="false" ht="15" hidden="false" customHeight="false" outlineLevel="0" collapsed="false">
      <c r="A2186" s="51" t="n">
        <f aca="false">Prices_MTM!A2419</f>
        <v>40946</v>
      </c>
      <c r="B2186" s="43" t="n">
        <f aca="false">Prices_MTM!I2419</f>
        <v>96499.9999999996</v>
      </c>
      <c r="C2186" s="43" t="n">
        <f aca="false">-PERCENTILE(Prices_MTM!I2169:I2418,1-Inputs!$B$8)</f>
        <v>240625</v>
      </c>
      <c r="D2186" s="43" t="n">
        <f aca="false">NORMSINV(Inputs!$B$8)*STDEV(Prices_MTM!I2169:I2418)</f>
        <v>249451.714036794</v>
      </c>
      <c r="E2186" s="43" t="n">
        <f aca="false">-PERCENTILE(Prices_MTM!I2169:I2418,1-Inputs!$B$9)</f>
        <v>369255</v>
      </c>
      <c r="F2186" s="43" t="n">
        <f aca="false">NORMSINV(Inputs!$B$9)*STDEV(Prices_MTM!I2169:I2418)</f>
        <v>352804.3195557</v>
      </c>
      <c r="G2186" s="52" t="n">
        <f aca="false">IF(-B2186&gt;C2186,1,0)</f>
        <v>0</v>
      </c>
      <c r="H2186" s="52" t="n">
        <f aca="false">IF(-B2186&gt;D2186,1,0)</f>
        <v>0</v>
      </c>
      <c r="I2186" s="52" t="n">
        <f aca="false">IF(-B2186&gt;E2186,1,0)</f>
        <v>0</v>
      </c>
      <c r="J2186" s="52" t="n">
        <f aca="false">IF(-B2186&gt;F2186,1,0)</f>
        <v>0</v>
      </c>
    </row>
    <row r="2187" customFormat="false" ht="15" hidden="false" customHeight="false" outlineLevel="0" collapsed="false">
      <c r="A2187" s="51" t="n">
        <f aca="false">Prices_MTM!A2420</f>
        <v>40947</v>
      </c>
      <c r="B2187" s="43" t="n">
        <f aca="false">Prices_MTM!I2420</f>
        <v>8999.99999999963</v>
      </c>
      <c r="C2187" s="43" t="n">
        <f aca="false">-PERCENTILE(Prices_MTM!I2170:I2419,1-Inputs!$B$8)</f>
        <v>240625</v>
      </c>
      <c r="D2187" s="43" t="n">
        <f aca="false">NORMSINV(Inputs!$B$8)*STDEV(Prices_MTM!I2170:I2419)</f>
        <v>249656.18433441</v>
      </c>
      <c r="E2187" s="43" t="n">
        <f aca="false">-PERCENTILE(Prices_MTM!I2170:I2419,1-Inputs!$B$9)</f>
        <v>369255</v>
      </c>
      <c r="F2187" s="43" t="n">
        <f aca="false">NORMSINV(Inputs!$B$9)*STDEV(Prices_MTM!I2170:I2419)</f>
        <v>353093.505799613</v>
      </c>
      <c r="G2187" s="52" t="n">
        <f aca="false">IF(-B2187&gt;C2187,1,0)</f>
        <v>0</v>
      </c>
      <c r="H2187" s="52" t="n">
        <f aca="false">IF(-B2187&gt;D2187,1,0)</f>
        <v>0</v>
      </c>
      <c r="I2187" s="52" t="n">
        <f aca="false">IF(-B2187&gt;E2187,1,0)</f>
        <v>0</v>
      </c>
      <c r="J2187" s="52" t="n">
        <f aca="false">IF(-B2187&gt;F2187,1,0)</f>
        <v>0</v>
      </c>
    </row>
    <row r="2188" customFormat="false" ht="15" hidden="false" customHeight="false" outlineLevel="0" collapsed="false">
      <c r="A2188" s="51" t="n">
        <f aca="false">Prices_MTM!A2421</f>
        <v>40948</v>
      </c>
      <c r="B2188" s="43" t="n">
        <f aca="false">Prices_MTM!I2421</f>
        <v>46999.9999999999</v>
      </c>
      <c r="C2188" s="43" t="n">
        <f aca="false">-PERCENTILE(Prices_MTM!I2171:I2420,1-Inputs!$B$8)</f>
        <v>240625</v>
      </c>
      <c r="D2188" s="43" t="n">
        <f aca="false">NORMSINV(Inputs!$B$8)*STDEV(Prices_MTM!I2171:I2420)</f>
        <v>249658.268374083</v>
      </c>
      <c r="E2188" s="43" t="n">
        <f aca="false">-PERCENTILE(Prices_MTM!I2171:I2420,1-Inputs!$B$9)</f>
        <v>369255</v>
      </c>
      <c r="F2188" s="43" t="n">
        <f aca="false">NORMSINV(Inputs!$B$9)*STDEV(Prices_MTM!I2171:I2420)</f>
        <v>353096.453296693</v>
      </c>
      <c r="G2188" s="52" t="n">
        <f aca="false">IF(-B2188&gt;C2188,1,0)</f>
        <v>0</v>
      </c>
      <c r="H2188" s="52" t="n">
        <f aca="false">IF(-B2188&gt;D2188,1,0)</f>
        <v>0</v>
      </c>
      <c r="I2188" s="52" t="n">
        <f aca="false">IF(-B2188&gt;E2188,1,0)</f>
        <v>0</v>
      </c>
      <c r="J2188" s="52" t="n">
        <f aca="false">IF(-B2188&gt;F2188,1,0)</f>
        <v>0</v>
      </c>
    </row>
    <row r="2189" customFormat="false" ht="15" hidden="false" customHeight="false" outlineLevel="0" collapsed="false">
      <c r="A2189" s="51" t="n">
        <f aca="false">Prices_MTM!A2422</f>
        <v>40949</v>
      </c>
      <c r="B2189" s="43" t="n">
        <f aca="false">Prices_MTM!I2422</f>
        <v>-106499.999999998</v>
      </c>
      <c r="C2189" s="43" t="n">
        <f aca="false">-PERCENTILE(Prices_MTM!I2172:I2421,1-Inputs!$B$8)</f>
        <v>240625</v>
      </c>
      <c r="D2189" s="43" t="n">
        <f aca="false">NORMSINV(Inputs!$B$8)*STDEV(Prices_MTM!I2172:I2421)</f>
        <v>249684.362627859</v>
      </c>
      <c r="E2189" s="43" t="n">
        <f aca="false">-PERCENTILE(Prices_MTM!I2172:I2421,1-Inputs!$B$9)</f>
        <v>369255</v>
      </c>
      <c r="F2189" s="43" t="n">
        <f aca="false">NORMSINV(Inputs!$B$9)*STDEV(Prices_MTM!I2172:I2421)</f>
        <v>353133.358897776</v>
      </c>
      <c r="G2189" s="52" t="n">
        <f aca="false">IF(-B2189&gt;C2189,1,0)</f>
        <v>0</v>
      </c>
      <c r="H2189" s="52" t="n">
        <f aca="false">IF(-B2189&gt;D2189,1,0)</f>
        <v>0</v>
      </c>
      <c r="I2189" s="52" t="n">
        <f aca="false">IF(-B2189&gt;E2189,1,0)</f>
        <v>0</v>
      </c>
      <c r="J2189" s="52" t="n">
        <f aca="false">IF(-B2189&gt;F2189,1,0)</f>
        <v>0</v>
      </c>
    </row>
    <row r="2190" customFormat="false" ht="15" hidden="false" customHeight="false" outlineLevel="0" collapsed="false">
      <c r="A2190" s="51" t="n">
        <f aca="false">Prices_MTM!A2423</f>
        <v>40952</v>
      </c>
      <c r="B2190" s="43" t="n">
        <f aca="false">Prices_MTM!I2423</f>
        <v>140999.999999999</v>
      </c>
      <c r="C2190" s="43" t="n">
        <f aca="false">-PERCENTILE(Prices_MTM!I2173:I2422,1-Inputs!$B$8)</f>
        <v>240625</v>
      </c>
      <c r="D2190" s="43" t="n">
        <f aca="false">NORMSINV(Inputs!$B$8)*STDEV(Prices_MTM!I2173:I2422)</f>
        <v>249891.896422702</v>
      </c>
      <c r="E2190" s="43" t="n">
        <f aca="false">-PERCENTILE(Prices_MTM!I2173:I2422,1-Inputs!$B$9)</f>
        <v>369255</v>
      </c>
      <c r="F2190" s="43" t="n">
        <f aca="false">NORMSINV(Inputs!$B$9)*STDEV(Prices_MTM!I2173:I2422)</f>
        <v>353426.877904278</v>
      </c>
      <c r="G2190" s="52" t="n">
        <f aca="false">IF(-B2190&gt;C2190,1,0)</f>
        <v>0</v>
      </c>
      <c r="H2190" s="52" t="n">
        <f aca="false">IF(-B2190&gt;D2190,1,0)</f>
        <v>0</v>
      </c>
      <c r="I2190" s="52" t="n">
        <f aca="false">IF(-B2190&gt;E2190,1,0)</f>
        <v>0</v>
      </c>
      <c r="J2190" s="52" t="n">
        <f aca="false">IF(-B2190&gt;F2190,1,0)</f>
        <v>0</v>
      </c>
    </row>
    <row r="2191" customFormat="false" ht="15" hidden="false" customHeight="false" outlineLevel="0" collapsed="false">
      <c r="A2191" s="51" t="n">
        <f aca="false">Prices_MTM!A2424</f>
        <v>40953</v>
      </c>
      <c r="B2191" s="43" t="n">
        <f aca="false">Prices_MTM!I2424</f>
        <v>64499.9999999996</v>
      </c>
      <c r="C2191" s="43" t="n">
        <f aca="false">-PERCENTILE(Prices_MTM!I2174:I2423,1-Inputs!$B$8)</f>
        <v>240625</v>
      </c>
      <c r="D2191" s="43" t="n">
        <f aca="false">NORMSINV(Inputs!$B$8)*STDEV(Prices_MTM!I2174:I2423)</f>
        <v>250297.28047291</v>
      </c>
      <c r="E2191" s="43" t="n">
        <f aca="false">-PERCENTILE(Prices_MTM!I2174:I2423,1-Inputs!$B$9)</f>
        <v>369255</v>
      </c>
      <c r="F2191" s="43" t="n">
        <f aca="false">NORMSINV(Inputs!$B$9)*STDEV(Prices_MTM!I2174:I2423)</f>
        <v>354000.220302604</v>
      </c>
      <c r="G2191" s="52" t="n">
        <f aca="false">IF(-B2191&gt;C2191,1,0)</f>
        <v>0</v>
      </c>
      <c r="H2191" s="52" t="n">
        <f aca="false">IF(-B2191&gt;D2191,1,0)</f>
        <v>0</v>
      </c>
      <c r="I2191" s="52" t="n">
        <f aca="false">IF(-B2191&gt;E2191,1,0)</f>
        <v>0</v>
      </c>
      <c r="J2191" s="52" t="n">
        <f aca="false">IF(-B2191&gt;F2191,1,0)</f>
        <v>0</v>
      </c>
    </row>
    <row r="2192" customFormat="false" ht="15" hidden="false" customHeight="false" outlineLevel="0" collapsed="false">
      <c r="A2192" s="51" t="n">
        <f aca="false">Prices_MTM!A2425</f>
        <v>40954</v>
      </c>
      <c r="B2192" s="43" t="n">
        <f aca="false">Prices_MTM!I2425</f>
        <v>2499.99999999985</v>
      </c>
      <c r="C2192" s="43" t="n">
        <f aca="false">-PERCENTILE(Prices_MTM!I2175:I2424,1-Inputs!$B$8)</f>
        <v>240625</v>
      </c>
      <c r="D2192" s="43" t="n">
        <f aca="false">NORMSINV(Inputs!$B$8)*STDEV(Prices_MTM!I2175:I2424)</f>
        <v>250389.390818006</v>
      </c>
      <c r="E2192" s="43" t="n">
        <f aca="false">-PERCENTILE(Prices_MTM!I2175:I2424,1-Inputs!$B$9)</f>
        <v>369255</v>
      </c>
      <c r="F2192" s="43" t="n">
        <f aca="false">NORMSINV(Inputs!$B$9)*STDEV(Prices_MTM!I2175:I2424)</f>
        <v>354130.493721454</v>
      </c>
      <c r="G2192" s="52" t="n">
        <f aca="false">IF(-B2192&gt;C2192,1,0)</f>
        <v>0</v>
      </c>
      <c r="H2192" s="52" t="n">
        <f aca="false">IF(-B2192&gt;D2192,1,0)</f>
        <v>0</v>
      </c>
      <c r="I2192" s="52" t="n">
        <f aca="false">IF(-B2192&gt;E2192,1,0)</f>
        <v>0</v>
      </c>
      <c r="J2192" s="52" t="n">
        <f aca="false">IF(-B2192&gt;F2192,1,0)</f>
        <v>0</v>
      </c>
    </row>
    <row r="2193" customFormat="false" ht="15" hidden="false" customHeight="false" outlineLevel="0" collapsed="false">
      <c r="A2193" s="51" t="n">
        <f aca="false">Prices_MTM!A2426</f>
        <v>40955</v>
      </c>
      <c r="B2193" s="43" t="n">
        <f aca="false">Prices_MTM!I2426</f>
        <v>13500.0000000005</v>
      </c>
      <c r="C2193" s="43" t="n">
        <f aca="false">-PERCENTILE(Prices_MTM!I2176:I2425,1-Inputs!$B$8)</f>
        <v>240625</v>
      </c>
      <c r="D2193" s="43" t="n">
        <f aca="false">NORMSINV(Inputs!$B$8)*STDEV(Prices_MTM!I2176:I2425)</f>
        <v>250241.340721499</v>
      </c>
      <c r="E2193" s="43" t="n">
        <f aca="false">-PERCENTILE(Prices_MTM!I2176:I2425,1-Inputs!$B$9)</f>
        <v>369255</v>
      </c>
      <c r="F2193" s="43" t="n">
        <f aca="false">NORMSINV(Inputs!$B$9)*STDEV(Prices_MTM!I2176:I2425)</f>
        <v>353921.103644662</v>
      </c>
      <c r="G2193" s="52" t="n">
        <f aca="false">IF(-B2193&gt;C2193,1,0)</f>
        <v>0</v>
      </c>
      <c r="H2193" s="52" t="n">
        <f aca="false">IF(-B2193&gt;D2193,1,0)</f>
        <v>0</v>
      </c>
      <c r="I2193" s="52" t="n">
        <f aca="false">IF(-B2193&gt;E2193,1,0)</f>
        <v>0</v>
      </c>
      <c r="J2193" s="52" t="n">
        <f aca="false">IF(-B2193&gt;F2193,1,0)</f>
        <v>0</v>
      </c>
    </row>
    <row r="2194" customFormat="false" ht="15" hidden="false" customHeight="false" outlineLevel="0" collapsed="false">
      <c r="A2194" s="51" t="n">
        <f aca="false">Prices_MTM!A2427</f>
        <v>40956</v>
      </c>
      <c r="B2194" s="43" t="n">
        <f aca="false">Prices_MTM!I2427</f>
        <v>109500</v>
      </c>
      <c r="C2194" s="43" t="n">
        <f aca="false">-PERCENTILE(Prices_MTM!I2177:I2426,1-Inputs!$B$8)</f>
        <v>240625</v>
      </c>
      <c r="D2194" s="43" t="n">
        <f aca="false">NORMSINV(Inputs!$B$8)*STDEV(Prices_MTM!I2177:I2426)</f>
        <v>250225.599314916</v>
      </c>
      <c r="E2194" s="43" t="n">
        <f aca="false">-PERCENTILE(Prices_MTM!I2177:I2426,1-Inputs!$B$9)</f>
        <v>369255</v>
      </c>
      <c r="F2194" s="43" t="n">
        <f aca="false">NORMSINV(Inputs!$B$9)*STDEV(Prices_MTM!I2177:I2426)</f>
        <v>353898.840272931</v>
      </c>
      <c r="G2194" s="52" t="n">
        <f aca="false">IF(-B2194&gt;C2194,1,0)</f>
        <v>0</v>
      </c>
      <c r="H2194" s="52" t="n">
        <f aca="false">IF(-B2194&gt;D2194,1,0)</f>
        <v>0</v>
      </c>
      <c r="I2194" s="52" t="n">
        <f aca="false">IF(-B2194&gt;E2194,1,0)</f>
        <v>0</v>
      </c>
      <c r="J2194" s="52" t="n">
        <f aca="false">IF(-B2194&gt;F2194,1,0)</f>
        <v>0</v>
      </c>
    </row>
    <row r="2195" customFormat="false" ht="15" hidden="false" customHeight="false" outlineLevel="0" collapsed="false">
      <c r="A2195" s="51" t="n">
        <f aca="false">Prices_MTM!A2428</f>
        <v>40960</v>
      </c>
      <c r="B2195" s="43" t="n">
        <f aca="false">Prices_MTM!I2428</f>
        <v>253000</v>
      </c>
      <c r="C2195" s="43" t="n">
        <f aca="false">-PERCENTILE(Prices_MTM!I2178:I2427,1-Inputs!$B$8)</f>
        <v>240625</v>
      </c>
      <c r="D2195" s="43" t="n">
        <f aca="false">NORMSINV(Inputs!$B$8)*STDEV(Prices_MTM!I2178:I2427)</f>
        <v>250418.107410107</v>
      </c>
      <c r="E2195" s="43" t="n">
        <f aca="false">-PERCENTILE(Prices_MTM!I2178:I2427,1-Inputs!$B$9)</f>
        <v>369255</v>
      </c>
      <c r="F2195" s="43" t="n">
        <f aca="false">NORMSINV(Inputs!$B$9)*STDEV(Prices_MTM!I2178:I2427)</f>
        <v>354171.108145673</v>
      </c>
      <c r="G2195" s="52" t="n">
        <f aca="false">IF(-B2195&gt;C2195,1,0)</f>
        <v>0</v>
      </c>
      <c r="H2195" s="52" t="n">
        <f aca="false">IF(-B2195&gt;D2195,1,0)</f>
        <v>0</v>
      </c>
      <c r="I2195" s="52" t="n">
        <f aca="false">IF(-B2195&gt;E2195,1,0)</f>
        <v>0</v>
      </c>
      <c r="J2195" s="52" t="n">
        <f aca="false">IF(-B2195&gt;F2195,1,0)</f>
        <v>0</v>
      </c>
    </row>
    <row r="2196" customFormat="false" ht="15" hidden="false" customHeight="false" outlineLevel="0" collapsed="false">
      <c r="A2196" s="51" t="n">
        <f aca="false">Prices_MTM!A2429</f>
        <v>40961</v>
      </c>
      <c r="B2196" s="43" t="n">
        <f aca="false">Prices_MTM!I2429</f>
        <v>-100000</v>
      </c>
      <c r="C2196" s="43" t="n">
        <f aca="false">-PERCENTILE(Prices_MTM!I2179:I2428,1-Inputs!$B$8)</f>
        <v>240625</v>
      </c>
      <c r="D2196" s="43" t="n">
        <f aca="false">NORMSINV(Inputs!$B$8)*STDEV(Prices_MTM!I2179:I2428)</f>
        <v>251779.706869499</v>
      </c>
      <c r="E2196" s="43" t="n">
        <f aca="false">-PERCENTILE(Prices_MTM!I2179:I2428,1-Inputs!$B$9)</f>
        <v>369255</v>
      </c>
      <c r="F2196" s="43" t="n">
        <f aca="false">NORMSINV(Inputs!$B$9)*STDEV(Prices_MTM!I2179:I2428)</f>
        <v>356096.844245075</v>
      </c>
      <c r="G2196" s="52" t="n">
        <f aca="false">IF(-B2196&gt;C2196,1,0)</f>
        <v>0</v>
      </c>
      <c r="H2196" s="52" t="n">
        <f aca="false">IF(-B2196&gt;D2196,1,0)</f>
        <v>0</v>
      </c>
      <c r="I2196" s="52" t="n">
        <f aca="false">IF(-B2196&gt;E2196,1,0)</f>
        <v>0</v>
      </c>
      <c r="J2196" s="52" t="n">
        <f aca="false">IF(-B2196&gt;F2196,1,0)</f>
        <v>0</v>
      </c>
    </row>
    <row r="2197" customFormat="false" ht="15" hidden="false" customHeight="false" outlineLevel="0" collapsed="false">
      <c r="A2197" s="51" t="n">
        <f aca="false">Prices_MTM!A2430</f>
        <v>40962</v>
      </c>
      <c r="B2197" s="43" t="n">
        <f aca="false">Prices_MTM!I2430</f>
        <v>71999.9999999999</v>
      </c>
      <c r="C2197" s="43" t="n">
        <f aca="false">-PERCENTILE(Prices_MTM!I2180:I2429,1-Inputs!$B$8)</f>
        <v>240625</v>
      </c>
      <c r="D2197" s="43" t="n">
        <f aca="false">NORMSINV(Inputs!$B$8)*STDEV(Prices_MTM!I2180:I2429)</f>
        <v>251979.315312338</v>
      </c>
      <c r="E2197" s="43" t="n">
        <f aca="false">-PERCENTILE(Prices_MTM!I2180:I2429,1-Inputs!$B$9)</f>
        <v>369255</v>
      </c>
      <c r="F2197" s="43" t="n">
        <f aca="false">NORMSINV(Inputs!$B$9)*STDEV(Prices_MTM!I2180:I2429)</f>
        <v>356379.154274996</v>
      </c>
      <c r="G2197" s="52" t="n">
        <f aca="false">IF(-B2197&gt;C2197,1,0)</f>
        <v>0</v>
      </c>
      <c r="H2197" s="52" t="n">
        <f aca="false">IF(-B2197&gt;D2197,1,0)</f>
        <v>0</v>
      </c>
      <c r="I2197" s="52" t="n">
        <f aca="false">IF(-B2197&gt;E2197,1,0)</f>
        <v>0</v>
      </c>
      <c r="J2197" s="52" t="n">
        <f aca="false">IF(-B2197&gt;F2197,1,0)</f>
        <v>0</v>
      </c>
    </row>
    <row r="2198" customFormat="false" ht="15" hidden="false" customHeight="false" outlineLevel="0" collapsed="false">
      <c r="A2198" s="51" t="n">
        <f aca="false">Prices_MTM!A2431</f>
        <v>40963</v>
      </c>
      <c r="B2198" s="43" t="n">
        <f aca="false">Prices_MTM!I2431</f>
        <v>177000</v>
      </c>
      <c r="C2198" s="43" t="n">
        <f aca="false">-PERCENTILE(Prices_MTM!I2181:I2430,1-Inputs!$B$8)</f>
        <v>240625</v>
      </c>
      <c r="D2198" s="43" t="n">
        <f aca="false">NORMSINV(Inputs!$B$8)*STDEV(Prices_MTM!I2181:I2430)</f>
        <v>251888.755416698</v>
      </c>
      <c r="E2198" s="43" t="n">
        <f aca="false">-PERCENTILE(Prices_MTM!I2181:I2430,1-Inputs!$B$9)</f>
        <v>369255</v>
      </c>
      <c r="F2198" s="43" t="n">
        <f aca="false">NORMSINV(Inputs!$B$9)*STDEV(Prices_MTM!I2181:I2430)</f>
        <v>356251.073686399</v>
      </c>
      <c r="G2198" s="52" t="n">
        <f aca="false">IF(-B2198&gt;C2198,1,0)</f>
        <v>0</v>
      </c>
      <c r="H2198" s="52" t="n">
        <f aca="false">IF(-B2198&gt;D2198,1,0)</f>
        <v>0</v>
      </c>
      <c r="I2198" s="52" t="n">
        <f aca="false">IF(-B2198&gt;E2198,1,0)</f>
        <v>0</v>
      </c>
      <c r="J2198" s="52" t="n">
        <f aca="false">IF(-B2198&gt;F2198,1,0)</f>
        <v>0</v>
      </c>
    </row>
    <row r="2199" customFormat="false" ht="15" hidden="false" customHeight="false" outlineLevel="0" collapsed="false">
      <c r="A2199" s="51" t="n">
        <f aca="false">Prices_MTM!A2432</f>
        <v>40966</v>
      </c>
      <c r="B2199" s="43" t="n">
        <f aca="false">Prices_MTM!I2432</f>
        <v>-168500</v>
      </c>
      <c r="C2199" s="43" t="n">
        <f aca="false">-PERCENTILE(Prices_MTM!I2182:I2431,1-Inputs!$B$8)</f>
        <v>240625</v>
      </c>
      <c r="D2199" s="43" t="n">
        <f aca="false">NORMSINV(Inputs!$B$8)*STDEV(Prices_MTM!I2182:I2431)</f>
        <v>252520.489879768</v>
      </c>
      <c r="E2199" s="43" t="n">
        <f aca="false">-PERCENTILE(Prices_MTM!I2182:I2431,1-Inputs!$B$9)</f>
        <v>369255</v>
      </c>
      <c r="F2199" s="43" t="n">
        <f aca="false">NORMSINV(Inputs!$B$9)*STDEV(Prices_MTM!I2182:I2431)</f>
        <v>357144.547793177</v>
      </c>
      <c r="G2199" s="52" t="n">
        <f aca="false">IF(-B2199&gt;C2199,1,0)</f>
        <v>0</v>
      </c>
      <c r="H2199" s="52" t="n">
        <f aca="false">IF(-B2199&gt;D2199,1,0)</f>
        <v>0</v>
      </c>
      <c r="I2199" s="52" t="n">
        <f aca="false">IF(-B2199&gt;E2199,1,0)</f>
        <v>0</v>
      </c>
      <c r="J2199" s="52" t="n">
        <f aca="false">IF(-B2199&gt;F2199,1,0)</f>
        <v>0</v>
      </c>
    </row>
    <row r="2200" customFormat="false" ht="15" hidden="false" customHeight="false" outlineLevel="0" collapsed="false">
      <c r="A2200" s="51" t="n">
        <f aca="false">Prices_MTM!A2433</f>
        <v>40967</v>
      </c>
      <c r="B2200" s="43" t="n">
        <f aca="false">Prices_MTM!I2433</f>
        <v>-67999.9999999993</v>
      </c>
      <c r="C2200" s="43" t="n">
        <f aca="false">-PERCENTILE(Prices_MTM!I2183:I2432,1-Inputs!$B$8)</f>
        <v>240625</v>
      </c>
      <c r="D2200" s="43" t="n">
        <f aca="false">NORMSINV(Inputs!$B$8)*STDEV(Prices_MTM!I2183:I2432)</f>
        <v>253120.041564752</v>
      </c>
      <c r="E2200" s="43" t="n">
        <f aca="false">-PERCENTILE(Prices_MTM!I2183:I2432,1-Inputs!$B$9)</f>
        <v>369255</v>
      </c>
      <c r="F2200" s="43" t="n">
        <f aca="false">NORMSINV(Inputs!$B$9)*STDEV(Prices_MTM!I2183:I2432)</f>
        <v>357992.50518275</v>
      </c>
      <c r="G2200" s="52" t="n">
        <f aca="false">IF(-B2200&gt;C2200,1,0)</f>
        <v>0</v>
      </c>
      <c r="H2200" s="52" t="n">
        <f aca="false">IF(-B2200&gt;D2200,1,0)</f>
        <v>0</v>
      </c>
      <c r="I2200" s="52" t="n">
        <f aca="false">IF(-B2200&gt;E2200,1,0)</f>
        <v>0</v>
      </c>
      <c r="J2200" s="52" t="n">
        <f aca="false">IF(-B2200&gt;F2200,1,0)</f>
        <v>0</v>
      </c>
    </row>
    <row r="2201" customFormat="false" ht="15" hidden="false" customHeight="false" outlineLevel="0" collapsed="false">
      <c r="A2201" s="51" t="n">
        <f aca="false">Prices_MTM!A2434</f>
        <v>40968</v>
      </c>
      <c r="B2201" s="43" t="n">
        <f aca="false">Prices_MTM!I2434</f>
        <v>138499.999999999</v>
      </c>
      <c r="C2201" s="43" t="n">
        <f aca="false">-PERCENTILE(Prices_MTM!I2184:I2433,1-Inputs!$B$8)</f>
        <v>240625</v>
      </c>
      <c r="D2201" s="43" t="n">
        <f aca="false">NORMSINV(Inputs!$B$8)*STDEV(Prices_MTM!I2184:I2433)</f>
        <v>253193.197597281</v>
      </c>
      <c r="E2201" s="43" t="n">
        <f aca="false">-PERCENTILE(Prices_MTM!I2184:I2433,1-Inputs!$B$9)</f>
        <v>369255</v>
      </c>
      <c r="F2201" s="43" t="n">
        <f aca="false">NORMSINV(Inputs!$B$9)*STDEV(Prices_MTM!I2184:I2433)</f>
        <v>358095.971155623</v>
      </c>
      <c r="G2201" s="52" t="n">
        <f aca="false">IF(-B2201&gt;C2201,1,0)</f>
        <v>0</v>
      </c>
      <c r="H2201" s="52" t="n">
        <f aca="false">IF(-B2201&gt;D2201,1,0)</f>
        <v>0</v>
      </c>
      <c r="I2201" s="52" t="n">
        <f aca="false">IF(-B2201&gt;E2201,1,0)</f>
        <v>0</v>
      </c>
      <c r="J2201" s="52" t="n">
        <f aca="false">IF(-B2201&gt;F2201,1,0)</f>
        <v>0</v>
      </c>
    </row>
    <row r="2202" customFormat="false" ht="15" hidden="false" customHeight="false" outlineLevel="0" collapsed="false">
      <c r="A2202" s="51" t="n">
        <f aca="false">Prices_MTM!A2435</f>
        <v>40969</v>
      </c>
      <c r="B2202" s="43" t="n">
        <f aca="false">Prices_MTM!I2435</f>
        <v>-8499.99999999939</v>
      </c>
      <c r="C2202" s="43" t="n">
        <f aca="false">-PERCENTILE(Prices_MTM!I2185:I2434,1-Inputs!$B$8)</f>
        <v>240625</v>
      </c>
      <c r="D2202" s="43" t="n">
        <f aca="false">NORMSINV(Inputs!$B$8)*STDEV(Prices_MTM!I2185:I2434)</f>
        <v>253472.65831579</v>
      </c>
      <c r="E2202" s="43" t="n">
        <f aca="false">-PERCENTILE(Prices_MTM!I2185:I2434,1-Inputs!$B$9)</f>
        <v>369255</v>
      </c>
      <c r="F2202" s="43" t="n">
        <f aca="false">NORMSINV(Inputs!$B$9)*STDEV(Prices_MTM!I2185:I2434)</f>
        <v>358491.217782879</v>
      </c>
      <c r="G2202" s="52" t="n">
        <f aca="false">IF(-B2202&gt;C2202,1,0)</f>
        <v>0</v>
      </c>
      <c r="H2202" s="52" t="n">
        <f aca="false">IF(-B2202&gt;D2202,1,0)</f>
        <v>0</v>
      </c>
      <c r="I2202" s="52" t="n">
        <f aca="false">IF(-B2202&gt;E2202,1,0)</f>
        <v>0</v>
      </c>
      <c r="J2202" s="52" t="n">
        <f aca="false">IF(-B2202&gt;F2202,1,0)</f>
        <v>0</v>
      </c>
    </row>
    <row r="2203" customFormat="false" ht="15" hidden="false" customHeight="false" outlineLevel="0" collapsed="false">
      <c r="A2203" s="51" t="n">
        <f aca="false">Prices_MTM!A2436</f>
        <v>40970</v>
      </c>
      <c r="B2203" s="43" t="n">
        <f aca="false">Prices_MTM!I2436</f>
        <v>-216500</v>
      </c>
      <c r="C2203" s="43" t="n">
        <f aca="false">-PERCENTILE(Prices_MTM!I2186:I2435,1-Inputs!$B$8)</f>
        <v>240625</v>
      </c>
      <c r="D2203" s="43" t="n">
        <f aca="false">NORMSINV(Inputs!$B$8)*STDEV(Prices_MTM!I2186:I2435)</f>
        <v>253186.873758328</v>
      </c>
      <c r="E2203" s="43" t="n">
        <f aca="false">-PERCENTILE(Prices_MTM!I2186:I2435,1-Inputs!$B$9)</f>
        <v>369255</v>
      </c>
      <c r="F2203" s="43" t="n">
        <f aca="false">NORMSINV(Inputs!$B$9)*STDEV(Prices_MTM!I2186:I2435)</f>
        <v>358087.027229511</v>
      </c>
      <c r="G2203" s="52" t="n">
        <f aca="false">IF(-B2203&gt;C2203,1,0)</f>
        <v>0</v>
      </c>
      <c r="H2203" s="52" t="n">
        <f aca="false">IF(-B2203&gt;D2203,1,0)</f>
        <v>0</v>
      </c>
      <c r="I2203" s="52" t="n">
        <f aca="false">IF(-B2203&gt;E2203,1,0)</f>
        <v>0</v>
      </c>
      <c r="J2203" s="52" t="n">
        <f aca="false">IF(-B2203&gt;F2203,1,0)</f>
        <v>0</v>
      </c>
    </row>
    <row r="2204" customFormat="false" ht="15" hidden="false" customHeight="false" outlineLevel="0" collapsed="false">
      <c r="A2204" s="51" t="n">
        <f aca="false">Prices_MTM!A2437</f>
        <v>40973</v>
      </c>
      <c r="B2204" s="43" t="n">
        <f aca="false">Prices_MTM!I2437</f>
        <v>-35500.0000000004</v>
      </c>
      <c r="C2204" s="43" t="n">
        <f aca="false">-PERCENTILE(Prices_MTM!I2187:I2436,1-Inputs!$B$8)</f>
        <v>240625</v>
      </c>
      <c r="D2204" s="43" t="n">
        <f aca="false">NORMSINV(Inputs!$B$8)*STDEV(Prices_MTM!I2187:I2436)</f>
        <v>253939.98638385</v>
      </c>
      <c r="E2204" s="43" t="n">
        <f aca="false">-PERCENTILE(Prices_MTM!I2187:I2436,1-Inputs!$B$9)</f>
        <v>369255</v>
      </c>
      <c r="F2204" s="43" t="n">
        <f aca="false">NORMSINV(Inputs!$B$9)*STDEV(Prices_MTM!I2187:I2436)</f>
        <v>359152.168787757</v>
      </c>
      <c r="G2204" s="52" t="n">
        <f aca="false">IF(-B2204&gt;C2204,1,0)</f>
        <v>0</v>
      </c>
      <c r="H2204" s="52" t="n">
        <f aca="false">IF(-B2204&gt;D2204,1,0)</f>
        <v>0</v>
      </c>
      <c r="I2204" s="52" t="n">
        <f aca="false">IF(-B2204&gt;E2204,1,0)</f>
        <v>0</v>
      </c>
      <c r="J2204" s="52" t="n">
        <f aca="false">IF(-B2204&gt;F2204,1,0)</f>
        <v>0</v>
      </c>
    </row>
    <row r="2205" customFormat="false" ht="15" hidden="false" customHeight="false" outlineLevel="0" collapsed="false">
      <c r="A2205" s="51" t="n">
        <f aca="false">Prices_MTM!A2438</f>
        <v>40974</v>
      </c>
      <c r="B2205" s="43" t="n">
        <f aca="false">Prices_MTM!I2438</f>
        <v>-116500.000000001</v>
      </c>
      <c r="C2205" s="43" t="n">
        <f aca="false">-PERCENTILE(Prices_MTM!I2188:I2437,1-Inputs!$B$8)</f>
        <v>240625</v>
      </c>
      <c r="D2205" s="43" t="n">
        <f aca="false">NORMSINV(Inputs!$B$8)*STDEV(Prices_MTM!I2188:I2437)</f>
        <v>253730.536953039</v>
      </c>
      <c r="E2205" s="43" t="n">
        <f aca="false">-PERCENTILE(Prices_MTM!I2188:I2437,1-Inputs!$B$9)</f>
        <v>369255</v>
      </c>
      <c r="F2205" s="43" t="n">
        <f aca="false">NORMSINV(Inputs!$B$9)*STDEV(Prices_MTM!I2188:I2437)</f>
        <v>358855.940460748</v>
      </c>
      <c r="G2205" s="52" t="n">
        <f aca="false">IF(-B2205&gt;C2205,1,0)</f>
        <v>0</v>
      </c>
      <c r="H2205" s="52" t="n">
        <f aca="false">IF(-B2205&gt;D2205,1,0)</f>
        <v>0</v>
      </c>
      <c r="I2205" s="52" t="n">
        <f aca="false">IF(-B2205&gt;E2205,1,0)</f>
        <v>0</v>
      </c>
      <c r="J2205" s="52" t="n">
        <f aca="false">IF(-B2205&gt;F2205,1,0)</f>
        <v>0</v>
      </c>
    </row>
    <row r="2206" customFormat="false" ht="15" hidden="false" customHeight="false" outlineLevel="0" collapsed="false">
      <c r="A2206" s="51" t="n">
        <f aca="false">Prices_MTM!A2439</f>
        <v>40975</v>
      </c>
      <c r="B2206" s="43" t="n">
        <f aca="false">Prices_MTM!I2439</f>
        <v>128000</v>
      </c>
      <c r="C2206" s="43" t="n">
        <f aca="false">-PERCENTILE(Prices_MTM!I2189:I2438,1-Inputs!$B$8)</f>
        <v>240625</v>
      </c>
      <c r="D2206" s="43" t="n">
        <f aca="false">NORMSINV(Inputs!$B$8)*STDEV(Prices_MTM!I2189:I2438)</f>
        <v>254017.256609579</v>
      </c>
      <c r="E2206" s="43" t="n">
        <f aca="false">-PERCENTILE(Prices_MTM!I2189:I2438,1-Inputs!$B$9)</f>
        <v>369255</v>
      </c>
      <c r="F2206" s="43" t="n">
        <f aca="false">NORMSINV(Inputs!$B$9)*STDEV(Prices_MTM!I2189:I2438)</f>
        <v>359261.453542586</v>
      </c>
      <c r="G2206" s="52" t="n">
        <f aca="false">IF(-B2206&gt;C2206,1,0)</f>
        <v>0</v>
      </c>
      <c r="H2206" s="52" t="n">
        <f aca="false">IF(-B2206&gt;D2206,1,0)</f>
        <v>0</v>
      </c>
      <c r="I2206" s="52" t="n">
        <f aca="false">IF(-B2206&gt;E2206,1,0)</f>
        <v>0</v>
      </c>
      <c r="J2206" s="52" t="n">
        <f aca="false">IF(-B2206&gt;F2206,1,0)</f>
        <v>0</v>
      </c>
    </row>
    <row r="2207" customFormat="false" ht="15" hidden="false" customHeight="false" outlineLevel="0" collapsed="false">
      <c r="A2207" s="51" t="n">
        <f aca="false">Prices_MTM!A2440</f>
        <v>40976</v>
      </c>
      <c r="B2207" s="43" t="n">
        <f aca="false">Prices_MTM!I2440</f>
        <v>-80499.9999999985</v>
      </c>
      <c r="C2207" s="43" t="n">
        <f aca="false">-PERCENTILE(Prices_MTM!I2190:I2439,1-Inputs!$B$8)</f>
        <v>240625</v>
      </c>
      <c r="D2207" s="43" t="n">
        <f aca="false">NORMSINV(Inputs!$B$8)*STDEV(Prices_MTM!I2190:I2439)</f>
        <v>253614.031497879</v>
      </c>
      <c r="E2207" s="43" t="n">
        <f aca="false">-PERCENTILE(Prices_MTM!I2190:I2439,1-Inputs!$B$9)</f>
        <v>369255</v>
      </c>
      <c r="F2207" s="43" t="n">
        <f aca="false">NORMSINV(Inputs!$B$9)*STDEV(Prices_MTM!I2190:I2439)</f>
        <v>358691.164572192</v>
      </c>
      <c r="G2207" s="52" t="n">
        <f aca="false">IF(-B2207&gt;C2207,1,0)</f>
        <v>0</v>
      </c>
      <c r="H2207" s="52" t="n">
        <f aca="false">IF(-B2207&gt;D2207,1,0)</f>
        <v>0</v>
      </c>
      <c r="I2207" s="52" t="n">
        <f aca="false">IF(-B2207&gt;E2207,1,0)</f>
        <v>0</v>
      </c>
      <c r="J2207" s="52" t="n">
        <f aca="false">IF(-B2207&gt;F2207,1,0)</f>
        <v>0</v>
      </c>
    </row>
    <row r="2208" customFormat="false" ht="15" hidden="false" customHeight="false" outlineLevel="0" collapsed="false">
      <c r="A2208" s="51" t="n">
        <f aca="false">Prices_MTM!A2441</f>
        <v>40977</v>
      </c>
      <c r="B2208" s="43" t="n">
        <f aca="false">Prices_MTM!I2441</f>
        <v>68999.9999999991</v>
      </c>
      <c r="C2208" s="43" t="n">
        <f aca="false">-PERCENTILE(Prices_MTM!I2191:I2440,1-Inputs!$B$8)</f>
        <v>240625</v>
      </c>
      <c r="D2208" s="43" t="n">
        <f aca="false">NORMSINV(Inputs!$B$8)*STDEV(Prices_MTM!I2191:I2440)</f>
        <v>253755.427784785</v>
      </c>
      <c r="E2208" s="43" t="n">
        <f aca="false">-PERCENTILE(Prices_MTM!I2191:I2440,1-Inputs!$B$9)</f>
        <v>369255</v>
      </c>
      <c r="F2208" s="43" t="n">
        <f aca="false">NORMSINV(Inputs!$B$9)*STDEV(Prices_MTM!I2191:I2440)</f>
        <v>358891.144039088</v>
      </c>
      <c r="G2208" s="52" t="n">
        <f aca="false">IF(-B2208&gt;C2208,1,0)</f>
        <v>0</v>
      </c>
      <c r="H2208" s="52" t="n">
        <f aca="false">IF(-B2208&gt;D2208,1,0)</f>
        <v>0</v>
      </c>
      <c r="I2208" s="52" t="n">
        <f aca="false">IF(-B2208&gt;E2208,1,0)</f>
        <v>0</v>
      </c>
      <c r="J2208" s="52" t="n">
        <f aca="false">IF(-B2208&gt;F2208,1,0)</f>
        <v>0</v>
      </c>
    </row>
    <row r="2209" customFormat="false" ht="15" hidden="false" customHeight="false" outlineLevel="0" collapsed="false">
      <c r="A2209" s="51" t="n">
        <f aca="false">Prices_MTM!A2442</f>
        <v>40980</v>
      </c>
      <c r="B2209" s="43" t="n">
        <f aca="false">Prices_MTM!I2442</f>
        <v>-65499.9999999994</v>
      </c>
      <c r="C2209" s="43" t="n">
        <f aca="false">-PERCENTILE(Prices_MTM!I2192:I2441,1-Inputs!$B$8)</f>
        <v>240625</v>
      </c>
      <c r="D2209" s="43" t="n">
        <f aca="false">NORMSINV(Inputs!$B$8)*STDEV(Prices_MTM!I2192:I2441)</f>
        <v>253730.650970652</v>
      </c>
      <c r="E2209" s="43" t="n">
        <f aca="false">-PERCENTILE(Prices_MTM!I2192:I2441,1-Inputs!$B$9)</f>
        <v>369255</v>
      </c>
      <c r="F2209" s="43" t="n">
        <f aca="false">NORMSINV(Inputs!$B$9)*STDEV(Prices_MTM!I2192:I2441)</f>
        <v>358856.101718035</v>
      </c>
      <c r="G2209" s="52" t="n">
        <f aca="false">IF(-B2209&gt;C2209,1,0)</f>
        <v>0</v>
      </c>
      <c r="H2209" s="52" t="n">
        <f aca="false">IF(-B2209&gt;D2209,1,0)</f>
        <v>0</v>
      </c>
      <c r="I2209" s="52" t="n">
        <f aca="false">IF(-B2209&gt;E2209,1,0)</f>
        <v>0</v>
      </c>
      <c r="J2209" s="52" t="n">
        <f aca="false">IF(-B2209&gt;F2209,1,0)</f>
        <v>0</v>
      </c>
    </row>
    <row r="2210" customFormat="false" ht="15" hidden="false" customHeight="false" outlineLevel="0" collapsed="false">
      <c r="A2210" s="51" t="n">
        <f aca="false">Prices_MTM!A2443</f>
        <v>40981</v>
      </c>
      <c r="B2210" s="43" t="n">
        <f aca="false">Prices_MTM!I2443</f>
        <v>-7499.99999999958</v>
      </c>
      <c r="C2210" s="43" t="n">
        <f aca="false">-PERCENTILE(Prices_MTM!I2193:I2442,1-Inputs!$B$8)</f>
        <v>240625</v>
      </c>
      <c r="D2210" s="43" t="n">
        <f aca="false">NORMSINV(Inputs!$B$8)*STDEV(Prices_MTM!I2193:I2442)</f>
        <v>253612.821281734</v>
      </c>
      <c r="E2210" s="43" t="n">
        <f aca="false">-PERCENTILE(Prices_MTM!I2193:I2442,1-Inputs!$B$9)</f>
        <v>369255</v>
      </c>
      <c r="F2210" s="43" t="n">
        <f aca="false">NORMSINV(Inputs!$B$9)*STDEV(Prices_MTM!I2193:I2442)</f>
        <v>358689.452940404</v>
      </c>
      <c r="G2210" s="52" t="n">
        <f aca="false">IF(-B2210&gt;C2210,1,0)</f>
        <v>0</v>
      </c>
      <c r="H2210" s="52" t="n">
        <f aca="false">IF(-B2210&gt;D2210,1,0)</f>
        <v>0</v>
      </c>
      <c r="I2210" s="52" t="n">
        <f aca="false">IF(-B2210&gt;E2210,1,0)</f>
        <v>0</v>
      </c>
      <c r="J2210" s="52" t="n">
        <f aca="false">IF(-B2210&gt;F2210,1,0)</f>
        <v>0</v>
      </c>
    </row>
    <row r="2211" customFormat="false" ht="15" hidden="false" customHeight="false" outlineLevel="0" collapsed="false">
      <c r="A2211" s="51" t="n">
        <f aca="false">Prices_MTM!A2444</f>
        <v>40982</v>
      </c>
      <c r="B2211" s="43" t="n">
        <f aca="false">Prices_MTM!I2444</f>
        <v>-63000.0000000017</v>
      </c>
      <c r="C2211" s="43" t="n">
        <f aca="false">-PERCENTILE(Prices_MTM!I2194:I2443,1-Inputs!$B$8)</f>
        <v>240625</v>
      </c>
      <c r="D2211" s="43" t="n">
        <f aca="false">NORMSINV(Inputs!$B$8)*STDEV(Prices_MTM!I2194:I2443)</f>
        <v>253604.507104577</v>
      </c>
      <c r="E2211" s="43" t="n">
        <f aca="false">-PERCENTILE(Prices_MTM!I2194:I2443,1-Inputs!$B$9)</f>
        <v>369255</v>
      </c>
      <c r="F2211" s="43" t="n">
        <f aca="false">NORMSINV(Inputs!$B$9)*STDEV(Prices_MTM!I2194:I2443)</f>
        <v>358677.694040987</v>
      </c>
      <c r="G2211" s="52" t="n">
        <f aca="false">IF(-B2211&gt;C2211,1,0)</f>
        <v>0</v>
      </c>
      <c r="H2211" s="52" t="n">
        <f aca="false">IF(-B2211&gt;D2211,1,0)</f>
        <v>0</v>
      </c>
      <c r="I2211" s="52" t="n">
        <f aca="false">IF(-B2211&gt;E2211,1,0)</f>
        <v>0</v>
      </c>
      <c r="J2211" s="52" t="n">
        <f aca="false">IF(-B2211&gt;F2211,1,0)</f>
        <v>0</v>
      </c>
    </row>
    <row r="2212" customFormat="false" ht="15" hidden="false" customHeight="false" outlineLevel="0" collapsed="false">
      <c r="A2212" s="51" t="n">
        <f aca="false">Prices_MTM!A2445</f>
        <v>40983</v>
      </c>
      <c r="B2212" s="43" t="n">
        <f aca="false">Prices_MTM!I2445</f>
        <v>137500.000000001</v>
      </c>
      <c r="C2212" s="43" t="n">
        <f aca="false">-PERCENTILE(Prices_MTM!I2195:I2444,1-Inputs!$B$8)</f>
        <v>240625</v>
      </c>
      <c r="D2212" s="43" t="n">
        <f aca="false">NORMSINV(Inputs!$B$8)*STDEV(Prices_MTM!I2195:I2444)</f>
        <v>253644.090475589</v>
      </c>
      <c r="E2212" s="43" t="n">
        <f aca="false">-PERCENTILE(Prices_MTM!I2195:I2444,1-Inputs!$B$9)</f>
        <v>369255</v>
      </c>
      <c r="F2212" s="43" t="n">
        <f aca="false">NORMSINV(Inputs!$B$9)*STDEV(Prices_MTM!I2195:I2444)</f>
        <v>358733.677557995</v>
      </c>
      <c r="G2212" s="52" t="n">
        <f aca="false">IF(-B2212&gt;C2212,1,0)</f>
        <v>0</v>
      </c>
      <c r="H2212" s="52" t="n">
        <f aca="false">IF(-B2212&gt;D2212,1,0)</f>
        <v>0</v>
      </c>
      <c r="I2212" s="52" t="n">
        <f aca="false">IF(-B2212&gt;E2212,1,0)</f>
        <v>0</v>
      </c>
      <c r="J2212" s="52" t="n">
        <f aca="false">IF(-B2212&gt;F2212,1,0)</f>
        <v>0</v>
      </c>
    </row>
    <row r="2213" customFormat="false" ht="15" hidden="false" customHeight="false" outlineLevel="0" collapsed="false">
      <c r="A2213" s="51" t="n">
        <f aca="false">Prices_MTM!A2446</f>
        <v>40984</v>
      </c>
      <c r="B2213" s="43" t="n">
        <f aca="false">Prices_MTM!I2446</f>
        <v>111000</v>
      </c>
      <c r="C2213" s="43" t="n">
        <f aca="false">-PERCENTILE(Prices_MTM!I2196:I2445,1-Inputs!$B$8)</f>
        <v>240625</v>
      </c>
      <c r="D2213" s="43" t="n">
        <f aca="false">NORMSINV(Inputs!$B$8)*STDEV(Prices_MTM!I2196:I2445)</f>
        <v>254044.197583334</v>
      </c>
      <c r="E2213" s="43" t="n">
        <f aca="false">-PERCENTILE(Prices_MTM!I2196:I2445,1-Inputs!$B$9)</f>
        <v>369255</v>
      </c>
      <c r="F2213" s="43" t="n">
        <f aca="false">NORMSINV(Inputs!$B$9)*STDEV(Prices_MTM!I2196:I2445)</f>
        <v>359299.556675894</v>
      </c>
      <c r="G2213" s="52" t="n">
        <f aca="false">IF(-B2213&gt;C2213,1,0)</f>
        <v>0</v>
      </c>
      <c r="H2213" s="52" t="n">
        <f aca="false">IF(-B2213&gt;D2213,1,0)</f>
        <v>0</v>
      </c>
      <c r="I2213" s="52" t="n">
        <f aca="false">IF(-B2213&gt;E2213,1,0)</f>
        <v>0</v>
      </c>
      <c r="J2213" s="52" t="n">
        <f aca="false">IF(-B2213&gt;F2213,1,0)</f>
        <v>0</v>
      </c>
    </row>
    <row r="2214" customFormat="false" ht="15" hidden="false" customHeight="false" outlineLevel="0" collapsed="false">
      <c r="A2214" s="51" t="n">
        <f aca="false">Prices_MTM!A2447</f>
        <v>40987</v>
      </c>
      <c r="B2214" s="43" t="n">
        <f aca="false">Prices_MTM!I2447</f>
        <v>72500.0000000002</v>
      </c>
      <c r="C2214" s="43" t="n">
        <f aca="false">-PERCENTILE(Prices_MTM!I2197:I2446,1-Inputs!$B$8)</f>
        <v>240625</v>
      </c>
      <c r="D2214" s="43" t="n">
        <f aca="false">NORMSINV(Inputs!$B$8)*STDEV(Prices_MTM!I2197:I2446)</f>
        <v>254300.682599077</v>
      </c>
      <c r="E2214" s="43" t="n">
        <f aca="false">-PERCENTILE(Prices_MTM!I2197:I2446,1-Inputs!$B$9)</f>
        <v>369255</v>
      </c>
      <c r="F2214" s="43" t="n">
        <f aca="false">NORMSINV(Inputs!$B$9)*STDEV(Prices_MTM!I2197:I2446)</f>
        <v>359662.308328272</v>
      </c>
      <c r="G2214" s="52" t="n">
        <f aca="false">IF(-B2214&gt;C2214,1,0)</f>
        <v>0</v>
      </c>
      <c r="H2214" s="52" t="n">
        <f aca="false">IF(-B2214&gt;D2214,1,0)</f>
        <v>0</v>
      </c>
      <c r="I2214" s="52" t="n">
        <f aca="false">IF(-B2214&gt;E2214,1,0)</f>
        <v>0</v>
      </c>
      <c r="J2214" s="52" t="n">
        <f aca="false">IF(-B2214&gt;F2214,1,0)</f>
        <v>0</v>
      </c>
    </row>
    <row r="2215" customFormat="false" ht="15" hidden="false" customHeight="false" outlineLevel="0" collapsed="false">
      <c r="A2215" s="51" t="n">
        <f aca="false">Prices_MTM!A2448</f>
        <v>40988</v>
      </c>
      <c r="B2215" s="43" t="n">
        <f aca="false">Prices_MTM!I2448</f>
        <v>-171999.999999999</v>
      </c>
      <c r="C2215" s="43" t="n">
        <f aca="false">-PERCENTILE(Prices_MTM!I2198:I2447,1-Inputs!$B$8)</f>
        <v>240625</v>
      </c>
      <c r="D2215" s="43" t="n">
        <f aca="false">NORMSINV(Inputs!$B$8)*STDEV(Prices_MTM!I2198:I2447)</f>
        <v>254260.161294972</v>
      </c>
      <c r="E2215" s="43" t="n">
        <f aca="false">-PERCENTILE(Prices_MTM!I2198:I2447,1-Inputs!$B$9)</f>
        <v>369255</v>
      </c>
      <c r="F2215" s="43" t="n">
        <f aca="false">NORMSINV(Inputs!$B$9)*STDEV(Prices_MTM!I2198:I2447)</f>
        <v>359604.998274592</v>
      </c>
      <c r="G2215" s="52" t="n">
        <f aca="false">IF(-B2215&gt;C2215,1,0)</f>
        <v>0</v>
      </c>
      <c r="H2215" s="52" t="n">
        <f aca="false">IF(-B2215&gt;D2215,1,0)</f>
        <v>0</v>
      </c>
      <c r="I2215" s="52" t="n">
        <f aca="false">IF(-B2215&gt;E2215,1,0)</f>
        <v>0</v>
      </c>
      <c r="J2215" s="52" t="n">
        <f aca="false">IF(-B2215&gt;F2215,1,0)</f>
        <v>0</v>
      </c>
    </row>
    <row r="2216" customFormat="false" ht="15" hidden="false" customHeight="false" outlineLevel="0" collapsed="false">
      <c r="A2216" s="51" t="n">
        <f aca="false">Prices_MTM!A2449</f>
        <v>40989</v>
      </c>
      <c r="B2216" s="43" t="n">
        <f aca="false">Prices_MTM!I2449</f>
        <v>143500</v>
      </c>
      <c r="C2216" s="43" t="n">
        <f aca="false">-PERCENTILE(Prices_MTM!I2199:I2448,1-Inputs!$B$8)</f>
        <v>240625</v>
      </c>
      <c r="D2216" s="43" t="n">
        <f aca="false">NORMSINV(Inputs!$B$8)*STDEV(Prices_MTM!I2199:I2448)</f>
        <v>254579.523245951</v>
      </c>
      <c r="E2216" s="43" t="n">
        <f aca="false">-PERCENTILE(Prices_MTM!I2199:I2448,1-Inputs!$B$9)</f>
        <v>369255</v>
      </c>
      <c r="F2216" s="43" t="n">
        <f aca="false">NORMSINV(Inputs!$B$9)*STDEV(Prices_MTM!I2199:I2448)</f>
        <v>360056.677976382</v>
      </c>
      <c r="G2216" s="52" t="n">
        <f aca="false">IF(-B2216&gt;C2216,1,0)</f>
        <v>0</v>
      </c>
      <c r="H2216" s="52" t="n">
        <f aca="false">IF(-B2216&gt;D2216,1,0)</f>
        <v>0</v>
      </c>
      <c r="I2216" s="52" t="n">
        <f aca="false">IF(-B2216&gt;E2216,1,0)</f>
        <v>0</v>
      </c>
      <c r="J2216" s="52" t="n">
        <f aca="false">IF(-B2216&gt;F2216,1,0)</f>
        <v>0</v>
      </c>
    </row>
    <row r="2217" customFormat="false" ht="15" hidden="false" customHeight="false" outlineLevel="0" collapsed="false">
      <c r="A2217" s="51" t="n">
        <f aca="false">Prices_MTM!A2450</f>
        <v>40990</v>
      </c>
      <c r="B2217" s="43" t="n">
        <f aca="false">Prices_MTM!I2450</f>
        <v>-119000</v>
      </c>
      <c r="C2217" s="43" t="n">
        <f aca="false">-PERCENTILE(Prices_MTM!I2200:I2449,1-Inputs!$B$8)</f>
        <v>240625</v>
      </c>
      <c r="D2217" s="43" t="n">
        <f aca="false">NORMSINV(Inputs!$B$8)*STDEV(Prices_MTM!I2200:I2449)</f>
        <v>254920.977804057</v>
      </c>
      <c r="E2217" s="43" t="n">
        <f aca="false">-PERCENTILE(Prices_MTM!I2200:I2449,1-Inputs!$B$9)</f>
        <v>369255</v>
      </c>
      <c r="F2217" s="43" t="n">
        <f aca="false">NORMSINV(Inputs!$B$9)*STDEV(Prices_MTM!I2200:I2449)</f>
        <v>360539.603674034</v>
      </c>
      <c r="G2217" s="52" t="n">
        <f aca="false">IF(-B2217&gt;C2217,1,0)</f>
        <v>0</v>
      </c>
      <c r="H2217" s="52" t="n">
        <f aca="false">IF(-B2217&gt;D2217,1,0)</f>
        <v>0</v>
      </c>
      <c r="I2217" s="52" t="n">
        <f aca="false">IF(-B2217&gt;E2217,1,0)</f>
        <v>0</v>
      </c>
      <c r="J2217" s="52" t="n">
        <f aca="false">IF(-B2217&gt;F2217,1,0)</f>
        <v>0</v>
      </c>
    </row>
    <row r="2218" customFormat="false" ht="15" hidden="false" customHeight="false" outlineLevel="0" collapsed="false">
      <c r="A2218" s="51" t="n">
        <f aca="false">Prices_MTM!A2451</f>
        <v>40991</v>
      </c>
      <c r="B2218" s="43" t="n">
        <f aca="false">Prices_MTM!I2451</f>
        <v>9000.00000000035</v>
      </c>
      <c r="C2218" s="43" t="n">
        <f aca="false">-PERCENTILE(Prices_MTM!I2201:I2450,1-Inputs!$B$8)</f>
        <v>240625</v>
      </c>
      <c r="D2218" s="43" t="n">
        <f aca="false">NORMSINV(Inputs!$B$8)*STDEV(Prices_MTM!I2201:I2450)</f>
        <v>254778.575381997</v>
      </c>
      <c r="E2218" s="43" t="n">
        <f aca="false">-PERCENTILE(Prices_MTM!I2201:I2450,1-Inputs!$B$9)</f>
        <v>369255</v>
      </c>
      <c r="F2218" s="43" t="n">
        <f aca="false">NORMSINV(Inputs!$B$9)*STDEV(Prices_MTM!I2201:I2450)</f>
        <v>360338.201210987</v>
      </c>
      <c r="G2218" s="52" t="n">
        <f aca="false">IF(-B2218&gt;C2218,1,0)</f>
        <v>0</v>
      </c>
      <c r="H2218" s="52" t="n">
        <f aca="false">IF(-B2218&gt;D2218,1,0)</f>
        <v>0</v>
      </c>
      <c r="I2218" s="52" t="n">
        <f aca="false">IF(-B2218&gt;E2218,1,0)</f>
        <v>0</v>
      </c>
      <c r="J2218" s="52" t="n">
        <f aca="false">IF(-B2218&gt;F2218,1,0)</f>
        <v>0</v>
      </c>
    </row>
    <row r="2219" customFormat="false" ht="15" hidden="false" customHeight="false" outlineLevel="0" collapsed="false">
      <c r="A2219" s="51" t="n">
        <f aca="false">Prices_MTM!A2452</f>
        <v>40994</v>
      </c>
      <c r="B2219" s="43" t="n">
        <f aca="false">Prices_MTM!I2452</f>
        <v>31999.9999999986</v>
      </c>
      <c r="C2219" s="43" t="n">
        <f aca="false">-PERCENTILE(Prices_MTM!I2202:I2451,1-Inputs!$B$8)</f>
        <v>240625</v>
      </c>
      <c r="D2219" s="43" t="n">
        <f aca="false">NORMSINV(Inputs!$B$8)*STDEV(Prices_MTM!I2202:I2451)</f>
        <v>254173.329999081</v>
      </c>
      <c r="E2219" s="43" t="n">
        <f aca="false">-PERCENTILE(Prices_MTM!I2202:I2451,1-Inputs!$B$9)</f>
        <v>369255</v>
      </c>
      <c r="F2219" s="43" t="n">
        <f aca="false">NORMSINV(Inputs!$B$9)*STDEV(Prices_MTM!I2202:I2451)</f>
        <v>359482.191115775</v>
      </c>
      <c r="G2219" s="52" t="n">
        <f aca="false">IF(-B2219&gt;C2219,1,0)</f>
        <v>0</v>
      </c>
      <c r="H2219" s="52" t="n">
        <f aca="false">IF(-B2219&gt;D2219,1,0)</f>
        <v>0</v>
      </c>
      <c r="I2219" s="52" t="n">
        <f aca="false">IF(-B2219&gt;E2219,1,0)</f>
        <v>0</v>
      </c>
      <c r="J2219" s="52" t="n">
        <f aca="false">IF(-B2219&gt;F2219,1,0)</f>
        <v>0</v>
      </c>
    </row>
    <row r="2220" customFormat="false" ht="15" hidden="false" customHeight="false" outlineLevel="0" collapsed="false">
      <c r="A2220" s="51" t="n">
        <f aca="false">Prices_MTM!A2453</f>
        <v>40995</v>
      </c>
      <c r="B2220" s="43" t="n">
        <f aca="false">Prices_MTM!I2453</f>
        <v>54999.9999999997</v>
      </c>
      <c r="C2220" s="43" t="n">
        <f aca="false">-PERCENTILE(Prices_MTM!I2203:I2452,1-Inputs!$B$8)</f>
        <v>240625</v>
      </c>
      <c r="D2220" s="43" t="n">
        <f aca="false">NORMSINV(Inputs!$B$8)*STDEV(Prices_MTM!I2203:I2452)</f>
        <v>253770.281716747</v>
      </c>
      <c r="E2220" s="43" t="n">
        <f aca="false">-PERCENTILE(Prices_MTM!I2203:I2452,1-Inputs!$B$9)</f>
        <v>369255</v>
      </c>
      <c r="F2220" s="43" t="n">
        <f aca="false">NORMSINV(Inputs!$B$9)*STDEV(Prices_MTM!I2203:I2452)</f>
        <v>358912.152238526</v>
      </c>
      <c r="G2220" s="52" t="n">
        <f aca="false">IF(-B2220&gt;C2220,1,0)</f>
        <v>0</v>
      </c>
      <c r="H2220" s="52" t="n">
        <f aca="false">IF(-B2220&gt;D2220,1,0)</f>
        <v>0</v>
      </c>
      <c r="I2220" s="52" t="n">
        <f aca="false">IF(-B2220&gt;E2220,1,0)</f>
        <v>0</v>
      </c>
      <c r="J2220" s="52" t="n">
        <f aca="false">IF(-B2220&gt;F2220,1,0)</f>
        <v>0</v>
      </c>
    </row>
    <row r="2221" customFormat="false" ht="15" hidden="false" customHeight="false" outlineLevel="0" collapsed="false">
      <c r="A2221" s="51" t="n">
        <f aca="false">Prices_MTM!A2454</f>
        <v>40996</v>
      </c>
      <c r="B2221" s="43" t="n">
        <f aca="false">Prices_MTM!I2454</f>
        <v>-149999.999999999</v>
      </c>
      <c r="C2221" s="43" t="n">
        <f aca="false">-PERCENTILE(Prices_MTM!I2204:I2453,1-Inputs!$B$8)</f>
        <v>240625</v>
      </c>
      <c r="D2221" s="43" t="n">
        <f aca="false">NORMSINV(Inputs!$B$8)*STDEV(Prices_MTM!I2204:I2453)</f>
        <v>253014.046058904</v>
      </c>
      <c r="E2221" s="43" t="n">
        <f aca="false">-PERCENTILE(Prices_MTM!I2204:I2453,1-Inputs!$B$9)</f>
        <v>369255</v>
      </c>
      <c r="F2221" s="43" t="n">
        <f aca="false">NORMSINV(Inputs!$B$9)*STDEV(Prices_MTM!I2204:I2453)</f>
        <v>357842.593716072</v>
      </c>
      <c r="G2221" s="52" t="n">
        <f aca="false">IF(-B2221&gt;C2221,1,0)</f>
        <v>0</v>
      </c>
      <c r="H2221" s="52" t="n">
        <f aca="false">IF(-B2221&gt;D2221,1,0)</f>
        <v>0</v>
      </c>
      <c r="I2221" s="52" t="n">
        <f aca="false">IF(-B2221&gt;E2221,1,0)</f>
        <v>0</v>
      </c>
      <c r="J2221" s="52" t="n">
        <f aca="false">IF(-B2221&gt;F2221,1,0)</f>
        <v>0</v>
      </c>
    </row>
    <row r="2222" customFormat="false" ht="15" hidden="false" customHeight="false" outlineLevel="0" collapsed="false">
      <c r="A2222" s="51" t="n">
        <f aca="false">Prices_MTM!A2455</f>
        <v>40997</v>
      </c>
      <c r="B2222" s="43" t="n">
        <f aca="false">Prices_MTM!I2455</f>
        <v>-202000</v>
      </c>
      <c r="C2222" s="43" t="n">
        <f aca="false">-PERCENTILE(Prices_MTM!I2205:I2454,1-Inputs!$B$8)</f>
        <v>240625</v>
      </c>
      <c r="D2222" s="43" t="n">
        <f aca="false">NORMSINV(Inputs!$B$8)*STDEV(Prices_MTM!I2205:I2454)</f>
        <v>251043.528958396</v>
      </c>
      <c r="E2222" s="43" t="n">
        <f aca="false">-PERCENTILE(Prices_MTM!I2205:I2454,1-Inputs!$B$9)</f>
        <v>369255</v>
      </c>
      <c r="F2222" s="43" t="n">
        <f aca="false">NORMSINV(Inputs!$B$9)*STDEV(Prices_MTM!I2205:I2454)</f>
        <v>355055.653776605</v>
      </c>
      <c r="G2222" s="52" t="n">
        <f aca="false">IF(-B2222&gt;C2222,1,0)</f>
        <v>0</v>
      </c>
      <c r="H2222" s="52" t="n">
        <f aca="false">IF(-B2222&gt;D2222,1,0)</f>
        <v>0</v>
      </c>
      <c r="I2222" s="52" t="n">
        <f aca="false">IF(-B2222&gt;E2222,1,0)</f>
        <v>0</v>
      </c>
      <c r="J2222" s="52" t="n">
        <f aca="false">IF(-B2222&gt;F2222,1,0)</f>
        <v>0</v>
      </c>
    </row>
    <row r="2223" customFormat="false" ht="15" hidden="false" customHeight="false" outlineLevel="0" collapsed="false">
      <c r="A2223" s="51" t="n">
        <f aca="false">Prices_MTM!A2456</f>
        <v>40998</v>
      </c>
      <c r="B2223" s="43" t="n">
        <f aca="false">Prices_MTM!I2456</f>
        <v>14999.9999999999</v>
      </c>
      <c r="C2223" s="43" t="n">
        <f aca="false">-PERCENTILE(Prices_MTM!I2206:I2455,1-Inputs!$B$8)</f>
        <v>240625</v>
      </c>
      <c r="D2223" s="43" t="n">
        <f aca="false">NORMSINV(Inputs!$B$8)*STDEV(Prices_MTM!I2206:I2455)</f>
        <v>251168.552578965</v>
      </c>
      <c r="E2223" s="43" t="n">
        <f aca="false">-PERCENTILE(Prices_MTM!I2206:I2455,1-Inputs!$B$9)</f>
        <v>369255</v>
      </c>
      <c r="F2223" s="43" t="n">
        <f aca="false">NORMSINV(Inputs!$B$9)*STDEV(Prices_MTM!I2206:I2455)</f>
        <v>355232.477069055</v>
      </c>
      <c r="G2223" s="52" t="n">
        <f aca="false">IF(-B2223&gt;C2223,1,0)</f>
        <v>0</v>
      </c>
      <c r="H2223" s="52" t="n">
        <f aca="false">IF(-B2223&gt;D2223,1,0)</f>
        <v>0</v>
      </c>
      <c r="I2223" s="52" t="n">
        <f aca="false">IF(-B2223&gt;E2223,1,0)</f>
        <v>0</v>
      </c>
      <c r="J2223" s="52" t="n">
        <f aca="false">IF(-B2223&gt;F2223,1,0)</f>
        <v>0</v>
      </c>
    </row>
    <row r="2224" customFormat="false" ht="15" hidden="false" customHeight="false" outlineLevel="0" collapsed="false">
      <c r="A2224" s="51" t="n">
        <f aca="false">Prices_MTM!A2457</f>
        <v>41001</v>
      </c>
      <c r="B2224" s="43" t="n">
        <f aca="false">Prices_MTM!I2457</f>
        <v>170500</v>
      </c>
      <c r="C2224" s="43" t="n">
        <f aca="false">-PERCENTILE(Prices_MTM!I2207:I2456,1-Inputs!$B$8)</f>
        <v>240625</v>
      </c>
      <c r="D2224" s="43" t="n">
        <f aca="false">NORMSINV(Inputs!$B$8)*STDEV(Prices_MTM!I2207:I2456)</f>
        <v>250154.201558686</v>
      </c>
      <c r="E2224" s="43" t="n">
        <f aca="false">-PERCENTILE(Prices_MTM!I2207:I2456,1-Inputs!$B$9)</f>
        <v>369255</v>
      </c>
      <c r="F2224" s="43" t="n">
        <f aca="false">NORMSINV(Inputs!$B$9)*STDEV(Prices_MTM!I2207:I2456)</f>
        <v>353797.861063781</v>
      </c>
      <c r="G2224" s="52" t="n">
        <f aca="false">IF(-B2224&gt;C2224,1,0)</f>
        <v>0</v>
      </c>
      <c r="H2224" s="52" t="n">
        <f aca="false">IF(-B2224&gt;D2224,1,0)</f>
        <v>0</v>
      </c>
      <c r="I2224" s="52" t="n">
        <f aca="false">IF(-B2224&gt;E2224,1,0)</f>
        <v>0</v>
      </c>
      <c r="J2224" s="52" t="n">
        <f aca="false">IF(-B2224&gt;F2224,1,0)</f>
        <v>0</v>
      </c>
    </row>
    <row r="2225" customFormat="false" ht="15" hidden="false" customHeight="false" outlineLevel="0" collapsed="false">
      <c r="A2225" s="51" t="n">
        <f aca="false">Prices_MTM!A2458</f>
        <v>41003</v>
      </c>
      <c r="B2225" s="43" t="n">
        <f aca="false">Prices_MTM!I2458</f>
        <v>-302000</v>
      </c>
      <c r="C2225" s="43" t="n">
        <f aca="false">-PERCENTILE(Prices_MTM!I2208:I2457,1-Inputs!$B$8)</f>
        <v>240625</v>
      </c>
      <c r="D2225" s="43" t="n">
        <f aca="false">NORMSINV(Inputs!$B$8)*STDEV(Prices_MTM!I2208:I2457)</f>
        <v>250765.431122781</v>
      </c>
      <c r="E2225" s="43" t="n">
        <f aca="false">-PERCENTILE(Prices_MTM!I2208:I2457,1-Inputs!$B$9)</f>
        <v>369255</v>
      </c>
      <c r="F2225" s="43" t="n">
        <f aca="false">NORMSINV(Inputs!$B$9)*STDEV(Prices_MTM!I2208:I2457)</f>
        <v>354662.334700636</v>
      </c>
      <c r="G2225" s="52" t="n">
        <f aca="false">IF(-B2225&gt;C2225,1,0)</f>
        <v>1</v>
      </c>
      <c r="H2225" s="52" t="n">
        <f aca="false">IF(-B2225&gt;D2225,1,0)</f>
        <v>1</v>
      </c>
      <c r="I2225" s="52" t="n">
        <f aca="false">IF(-B2225&gt;E2225,1,0)</f>
        <v>0</v>
      </c>
      <c r="J2225" s="52" t="n">
        <f aca="false">IF(-B2225&gt;F2225,1,0)</f>
        <v>0</v>
      </c>
    </row>
    <row r="2226" customFormat="false" ht="15" hidden="false" customHeight="false" outlineLevel="0" collapsed="false">
      <c r="A2226" s="51" t="n">
        <f aca="false">Prices_MTM!A2459</f>
        <v>41004</v>
      </c>
      <c r="B2226" s="43" t="n">
        <f aca="false">Prices_MTM!I2459</f>
        <v>149000.000000001</v>
      </c>
      <c r="C2226" s="43" t="n">
        <f aca="false">-PERCENTILE(Prices_MTM!I2209:I2458,1-Inputs!$B$8)</f>
        <v>247300</v>
      </c>
      <c r="D2226" s="43" t="n">
        <f aca="false">NORMSINV(Inputs!$B$8)*STDEV(Prices_MTM!I2209:I2458)</f>
        <v>252678.724332098</v>
      </c>
      <c r="E2226" s="43" t="n">
        <f aca="false">-PERCENTILE(Prices_MTM!I2209:I2458,1-Inputs!$B$9)</f>
        <v>369255</v>
      </c>
      <c r="F2226" s="43" t="n">
        <f aca="false">NORMSINV(Inputs!$B$9)*STDEV(Prices_MTM!I2209:I2458)</f>
        <v>357368.341798762</v>
      </c>
      <c r="G2226" s="52" t="n">
        <f aca="false">IF(-B2226&gt;C2226,1,0)</f>
        <v>0</v>
      </c>
      <c r="H2226" s="52" t="n">
        <f aca="false">IF(-B2226&gt;D2226,1,0)</f>
        <v>0</v>
      </c>
      <c r="I2226" s="52" t="n">
        <f aca="false">IF(-B2226&gt;E2226,1,0)</f>
        <v>0</v>
      </c>
      <c r="J2226" s="52" t="n">
        <f aca="false">IF(-B2226&gt;F2226,1,0)</f>
        <v>0</v>
      </c>
    </row>
    <row r="2227" customFormat="false" ht="15" hidden="false" customHeight="false" outlineLevel="0" collapsed="false">
      <c r="A2227" s="51" t="n">
        <f aca="false">Prices_MTM!A2460</f>
        <v>41009</v>
      </c>
      <c r="B2227" s="43" t="n">
        <f aca="false">Prices_MTM!I2460</f>
        <v>-132500</v>
      </c>
      <c r="C2227" s="43" t="n">
        <f aca="false">-PERCENTILE(Prices_MTM!I2210:I2459,1-Inputs!$B$8)</f>
        <v>247300</v>
      </c>
      <c r="D2227" s="43" t="n">
        <f aca="false">NORMSINV(Inputs!$B$8)*STDEV(Prices_MTM!I2210:I2459)</f>
        <v>253109.918211335</v>
      </c>
      <c r="E2227" s="43" t="n">
        <f aca="false">-PERCENTILE(Prices_MTM!I2210:I2459,1-Inputs!$B$9)</f>
        <v>369255</v>
      </c>
      <c r="F2227" s="43" t="n">
        <f aca="false">NORMSINV(Inputs!$B$9)*STDEV(Prices_MTM!I2210:I2459)</f>
        <v>357978.187530824</v>
      </c>
      <c r="G2227" s="52" t="n">
        <f aca="false">IF(-B2227&gt;C2227,1,0)</f>
        <v>0</v>
      </c>
      <c r="H2227" s="52" t="n">
        <f aca="false">IF(-B2227&gt;D2227,1,0)</f>
        <v>0</v>
      </c>
      <c r="I2227" s="52" t="n">
        <f aca="false">IF(-B2227&gt;E2227,1,0)</f>
        <v>0</v>
      </c>
      <c r="J2227" s="52" t="n">
        <f aca="false">IF(-B2227&gt;F2227,1,0)</f>
        <v>0</v>
      </c>
    </row>
    <row r="2228" customFormat="false" ht="15" hidden="false" customHeight="false" outlineLevel="0" collapsed="false">
      <c r="A2228" s="51" t="n">
        <f aca="false">Prices_MTM!A2461</f>
        <v>41010</v>
      </c>
      <c r="B2228" s="43" t="n">
        <f aca="false">Prices_MTM!I2461</f>
        <v>227999.999999999</v>
      </c>
      <c r="C2228" s="43" t="n">
        <f aca="false">-PERCENTILE(Prices_MTM!I2211:I2460,1-Inputs!$B$8)</f>
        <v>247300</v>
      </c>
      <c r="D2228" s="43" t="n">
        <f aca="false">NORMSINV(Inputs!$B$8)*STDEV(Prices_MTM!I2211:I2460)</f>
        <v>252952.763887177</v>
      </c>
      <c r="E2228" s="43" t="n">
        <f aca="false">-PERCENTILE(Prices_MTM!I2211:I2460,1-Inputs!$B$9)</f>
        <v>369255</v>
      </c>
      <c r="F2228" s="43" t="n">
        <f aca="false">NORMSINV(Inputs!$B$9)*STDEV(Prices_MTM!I2211:I2460)</f>
        <v>357755.921171125</v>
      </c>
      <c r="G2228" s="52" t="n">
        <f aca="false">IF(-B2228&gt;C2228,1,0)</f>
        <v>0</v>
      </c>
      <c r="H2228" s="52" t="n">
        <f aca="false">IF(-B2228&gt;D2228,1,0)</f>
        <v>0</v>
      </c>
      <c r="I2228" s="52" t="n">
        <f aca="false">IF(-B2228&gt;E2228,1,0)</f>
        <v>0</v>
      </c>
      <c r="J2228" s="52" t="n">
        <f aca="false">IF(-B2228&gt;F2228,1,0)</f>
        <v>0</v>
      </c>
    </row>
    <row r="2229" customFormat="false" ht="15" hidden="false" customHeight="false" outlineLevel="0" collapsed="false">
      <c r="A2229" s="51" t="n">
        <f aca="false">Prices_MTM!A2462</f>
        <v>41011</v>
      </c>
      <c r="B2229" s="43" t="n">
        <f aca="false">Prices_MTM!I2462</f>
        <v>95000.0000000003</v>
      </c>
      <c r="C2229" s="43" t="n">
        <f aca="false">-PERCENTILE(Prices_MTM!I2212:I2461,1-Inputs!$B$8)</f>
        <v>247300</v>
      </c>
      <c r="D2229" s="43" t="n">
        <f aca="false">NORMSINV(Inputs!$B$8)*STDEV(Prices_MTM!I2212:I2461)</f>
        <v>254017.705320924</v>
      </c>
      <c r="E2229" s="43" t="n">
        <f aca="false">-PERCENTILE(Prices_MTM!I2212:I2461,1-Inputs!$B$9)</f>
        <v>369255</v>
      </c>
      <c r="F2229" s="43" t="n">
        <f aca="false">NORMSINV(Inputs!$B$9)*STDEV(Prices_MTM!I2212:I2461)</f>
        <v>359262.088163604</v>
      </c>
      <c r="G2229" s="52" t="n">
        <f aca="false">IF(-B2229&gt;C2229,1,0)</f>
        <v>0</v>
      </c>
      <c r="H2229" s="52" t="n">
        <f aca="false">IF(-B2229&gt;D2229,1,0)</f>
        <v>0</v>
      </c>
      <c r="I2229" s="52" t="n">
        <f aca="false">IF(-B2229&gt;E2229,1,0)</f>
        <v>0</v>
      </c>
      <c r="J2229" s="52" t="n">
        <f aca="false">IF(-B2229&gt;F2229,1,0)</f>
        <v>0</v>
      </c>
    </row>
    <row r="2230" customFormat="false" ht="15" hidden="false" customHeight="false" outlineLevel="0" collapsed="false">
      <c r="A2230" s="51" t="n">
        <f aca="false">Prices_MTM!A2463</f>
        <v>41012</v>
      </c>
      <c r="B2230" s="43" t="n">
        <f aca="false">Prices_MTM!I2463</f>
        <v>-87500</v>
      </c>
      <c r="C2230" s="43" t="n">
        <f aca="false">-PERCENTILE(Prices_MTM!I2213:I2462,1-Inputs!$B$8)</f>
        <v>247300</v>
      </c>
      <c r="D2230" s="43" t="n">
        <f aca="false">NORMSINV(Inputs!$B$8)*STDEV(Prices_MTM!I2213:I2462)</f>
        <v>254081.261724307</v>
      </c>
      <c r="E2230" s="43" t="n">
        <f aca="false">-PERCENTILE(Prices_MTM!I2213:I2462,1-Inputs!$B$9)</f>
        <v>369255</v>
      </c>
      <c r="F2230" s="43" t="n">
        <f aca="false">NORMSINV(Inputs!$B$9)*STDEV(Prices_MTM!I2213:I2462)</f>
        <v>359351.977197783</v>
      </c>
      <c r="G2230" s="52" t="n">
        <f aca="false">IF(-B2230&gt;C2230,1,0)</f>
        <v>0</v>
      </c>
      <c r="H2230" s="52" t="n">
        <f aca="false">IF(-B2230&gt;D2230,1,0)</f>
        <v>0</v>
      </c>
      <c r="I2230" s="52" t="n">
        <f aca="false">IF(-B2230&gt;E2230,1,0)</f>
        <v>0</v>
      </c>
      <c r="J2230" s="52" t="n">
        <f aca="false">IF(-B2230&gt;F2230,1,0)</f>
        <v>0</v>
      </c>
    </row>
    <row r="2231" customFormat="false" ht="15" hidden="false" customHeight="false" outlineLevel="0" collapsed="false">
      <c r="A2231" s="51" t="n">
        <f aca="false">Prices_MTM!A2464</f>
        <v>41015</v>
      </c>
      <c r="B2231" s="43" t="n">
        <f aca="false">Prices_MTM!I2464</f>
        <v>127500</v>
      </c>
      <c r="C2231" s="43" t="n">
        <f aca="false">-PERCENTILE(Prices_MTM!I2214:I2463,1-Inputs!$B$8)</f>
        <v>247300</v>
      </c>
      <c r="D2231" s="43" t="n">
        <f aca="false">NORMSINV(Inputs!$B$8)*STDEV(Prices_MTM!I2214:I2463)</f>
        <v>254209.25389124</v>
      </c>
      <c r="E2231" s="43" t="n">
        <f aca="false">-PERCENTILE(Prices_MTM!I2214:I2463,1-Inputs!$B$9)</f>
        <v>369255</v>
      </c>
      <c r="F2231" s="43" t="n">
        <f aca="false">NORMSINV(Inputs!$B$9)*STDEV(Prices_MTM!I2214:I2463)</f>
        <v>359532.998962005</v>
      </c>
      <c r="G2231" s="52" t="n">
        <f aca="false">IF(-B2231&gt;C2231,1,0)</f>
        <v>0</v>
      </c>
      <c r="H2231" s="52" t="n">
        <f aca="false">IF(-B2231&gt;D2231,1,0)</f>
        <v>0</v>
      </c>
      <c r="I2231" s="52" t="n">
        <f aca="false">IF(-B2231&gt;E2231,1,0)</f>
        <v>0</v>
      </c>
      <c r="J2231" s="52" t="n">
        <f aca="false">IF(-B2231&gt;F2231,1,0)</f>
        <v>0</v>
      </c>
    </row>
    <row r="2232" customFormat="false" ht="15" hidden="false" customHeight="false" outlineLevel="0" collapsed="false">
      <c r="A2232" s="51" t="n">
        <f aca="false">Prices_MTM!A2465</f>
        <v>41016</v>
      </c>
      <c r="B2232" s="43" t="n">
        <f aca="false">Prices_MTM!I2465</f>
        <v>172000.000000001</v>
      </c>
      <c r="C2232" s="43" t="n">
        <f aca="false">-PERCENTILE(Prices_MTM!I2215:I2464,1-Inputs!$B$8)</f>
        <v>247300</v>
      </c>
      <c r="D2232" s="43" t="n">
        <f aca="false">NORMSINV(Inputs!$B$8)*STDEV(Prices_MTM!I2215:I2464)</f>
        <v>254440.018164359</v>
      </c>
      <c r="E2232" s="43" t="n">
        <f aca="false">-PERCENTILE(Prices_MTM!I2215:I2464,1-Inputs!$B$9)</f>
        <v>369255</v>
      </c>
      <c r="F2232" s="43" t="n">
        <f aca="false">NORMSINV(Inputs!$B$9)*STDEV(Prices_MTM!I2215:I2464)</f>
        <v>359859.37327725</v>
      </c>
      <c r="G2232" s="52" t="n">
        <f aca="false">IF(-B2232&gt;C2232,1,0)</f>
        <v>0</v>
      </c>
      <c r="H2232" s="52" t="n">
        <f aca="false">IF(-B2232&gt;D2232,1,0)</f>
        <v>0</v>
      </c>
      <c r="I2232" s="52" t="n">
        <f aca="false">IF(-B2232&gt;E2232,1,0)</f>
        <v>0</v>
      </c>
      <c r="J2232" s="52" t="n">
        <f aca="false">IF(-B2232&gt;F2232,1,0)</f>
        <v>0</v>
      </c>
    </row>
    <row r="2233" customFormat="false" ht="15" hidden="false" customHeight="false" outlineLevel="0" collapsed="false">
      <c r="A2233" s="51" t="n">
        <f aca="false">Prices_MTM!A2466</f>
        <v>41017</v>
      </c>
      <c r="B2233" s="43" t="n">
        <f aca="false">Prices_MTM!I2466</f>
        <v>-46500.0000000003</v>
      </c>
      <c r="C2233" s="43" t="n">
        <f aca="false">-PERCENTILE(Prices_MTM!I2216:I2465,1-Inputs!$B$8)</f>
        <v>247300</v>
      </c>
      <c r="D2233" s="43" t="n">
        <f aca="false">NORMSINV(Inputs!$B$8)*STDEV(Prices_MTM!I2216:I2465)</f>
        <v>253837.987142506</v>
      </c>
      <c r="E2233" s="43" t="n">
        <f aca="false">-PERCENTILE(Prices_MTM!I2216:I2465,1-Inputs!$B$9)</f>
        <v>369255</v>
      </c>
      <c r="F2233" s="43" t="n">
        <f aca="false">NORMSINV(Inputs!$B$9)*STDEV(Prices_MTM!I2216:I2465)</f>
        <v>359007.90931423</v>
      </c>
      <c r="G2233" s="52" t="n">
        <f aca="false">IF(-B2233&gt;C2233,1,0)</f>
        <v>0</v>
      </c>
      <c r="H2233" s="52" t="n">
        <f aca="false">IF(-B2233&gt;D2233,1,0)</f>
        <v>0</v>
      </c>
      <c r="I2233" s="52" t="n">
        <f aca="false">IF(-B2233&gt;E2233,1,0)</f>
        <v>0</v>
      </c>
      <c r="J2233" s="52" t="n">
        <f aca="false">IF(-B2233&gt;F2233,1,0)</f>
        <v>0</v>
      </c>
    </row>
    <row r="2234" customFormat="false" ht="15" hidden="false" customHeight="false" outlineLevel="0" collapsed="false">
      <c r="A2234" s="51" t="n">
        <f aca="false">Prices_MTM!A2467</f>
        <v>41018</v>
      </c>
      <c r="B2234" s="43" t="n">
        <f aca="false">Prices_MTM!I2467</f>
        <v>-118000.000000001</v>
      </c>
      <c r="C2234" s="43" t="n">
        <f aca="false">-PERCENTILE(Prices_MTM!I2217:I2466,1-Inputs!$B$8)</f>
        <v>247300</v>
      </c>
      <c r="D2234" s="43" t="n">
        <f aca="false">NORMSINV(Inputs!$B$8)*STDEV(Prices_MTM!I2217:I2466)</f>
        <v>253880.628846427</v>
      </c>
      <c r="E2234" s="43" t="n">
        <f aca="false">-PERCENTILE(Prices_MTM!I2217:I2466,1-Inputs!$B$9)</f>
        <v>369255</v>
      </c>
      <c r="F2234" s="43" t="n">
        <f aca="false">NORMSINV(Inputs!$B$9)*STDEV(Prices_MTM!I2217:I2466)</f>
        <v>359068.218289835</v>
      </c>
      <c r="G2234" s="52" t="n">
        <f aca="false">IF(-B2234&gt;C2234,1,0)</f>
        <v>0</v>
      </c>
      <c r="H2234" s="52" t="n">
        <f aca="false">IF(-B2234&gt;D2234,1,0)</f>
        <v>0</v>
      </c>
      <c r="I2234" s="52" t="n">
        <f aca="false">IF(-B2234&gt;E2234,1,0)</f>
        <v>0</v>
      </c>
      <c r="J2234" s="52" t="n">
        <f aca="false">IF(-B2234&gt;F2234,1,0)</f>
        <v>0</v>
      </c>
    </row>
    <row r="2235" customFormat="false" ht="15" hidden="false" customHeight="false" outlineLevel="0" collapsed="false">
      <c r="A2235" s="51" t="n">
        <f aca="false">Prices_MTM!A2468</f>
        <v>41019</v>
      </c>
      <c r="B2235" s="43" t="n">
        <f aca="false">Prices_MTM!I2468</f>
        <v>66000.0000000004</v>
      </c>
      <c r="C2235" s="43" t="n">
        <f aca="false">-PERCENTILE(Prices_MTM!I2218:I2467,1-Inputs!$B$8)</f>
        <v>247300</v>
      </c>
      <c r="D2235" s="43" t="n">
        <f aca="false">NORMSINV(Inputs!$B$8)*STDEV(Prices_MTM!I2218:I2467)</f>
        <v>254156.431621303</v>
      </c>
      <c r="E2235" s="43" t="n">
        <f aca="false">-PERCENTILE(Prices_MTM!I2218:I2467,1-Inputs!$B$9)</f>
        <v>369255</v>
      </c>
      <c r="F2235" s="43" t="n">
        <f aca="false">NORMSINV(Inputs!$B$9)*STDEV(Prices_MTM!I2218:I2467)</f>
        <v>359458.291417604</v>
      </c>
      <c r="G2235" s="52" t="n">
        <f aca="false">IF(-B2235&gt;C2235,1,0)</f>
        <v>0</v>
      </c>
      <c r="H2235" s="52" t="n">
        <f aca="false">IF(-B2235&gt;D2235,1,0)</f>
        <v>0</v>
      </c>
      <c r="I2235" s="52" t="n">
        <f aca="false">IF(-B2235&gt;E2235,1,0)</f>
        <v>0</v>
      </c>
      <c r="J2235" s="52" t="n">
        <f aca="false">IF(-B2235&gt;F2235,1,0)</f>
        <v>0</v>
      </c>
    </row>
    <row r="2236" customFormat="false" ht="15" hidden="false" customHeight="false" outlineLevel="0" collapsed="false">
      <c r="A2236" s="51" t="n">
        <f aca="false">Prices_MTM!A2469</f>
        <v>41022</v>
      </c>
      <c r="B2236" s="43" t="n">
        <f aca="false">Prices_MTM!I2469</f>
        <v>-18999.9999999991</v>
      </c>
      <c r="C2236" s="43" t="n">
        <f aca="false">-PERCENTILE(Prices_MTM!I2219:I2468,1-Inputs!$B$8)</f>
        <v>247300</v>
      </c>
      <c r="D2236" s="43" t="n">
        <f aca="false">NORMSINV(Inputs!$B$8)*STDEV(Prices_MTM!I2219:I2468)</f>
        <v>254075.513950945</v>
      </c>
      <c r="E2236" s="43" t="n">
        <f aca="false">-PERCENTILE(Prices_MTM!I2219:I2468,1-Inputs!$B$9)</f>
        <v>369255</v>
      </c>
      <c r="F2236" s="43" t="n">
        <f aca="false">NORMSINV(Inputs!$B$9)*STDEV(Prices_MTM!I2219:I2468)</f>
        <v>359343.84801223</v>
      </c>
      <c r="G2236" s="52" t="n">
        <f aca="false">IF(-B2236&gt;C2236,1,0)</f>
        <v>0</v>
      </c>
      <c r="H2236" s="52" t="n">
        <f aca="false">IF(-B2236&gt;D2236,1,0)</f>
        <v>0</v>
      </c>
      <c r="I2236" s="52" t="n">
        <f aca="false">IF(-B2236&gt;E2236,1,0)</f>
        <v>0</v>
      </c>
      <c r="J2236" s="52" t="n">
        <f aca="false">IF(-B2236&gt;F2236,1,0)</f>
        <v>0</v>
      </c>
    </row>
    <row r="2237" customFormat="false" ht="15" hidden="false" customHeight="false" outlineLevel="0" collapsed="false">
      <c r="A2237" s="51" t="n">
        <f aca="false">Prices_MTM!A2470</f>
        <v>41023</v>
      </c>
      <c r="B2237" s="43" t="n">
        <f aca="false">Prices_MTM!I2470</f>
        <v>-12000.0000000012</v>
      </c>
      <c r="C2237" s="43" t="n">
        <f aca="false">-PERCENTILE(Prices_MTM!I2220:I2469,1-Inputs!$B$8)</f>
        <v>247300</v>
      </c>
      <c r="D2237" s="43" t="n">
        <f aca="false">NORMSINV(Inputs!$B$8)*STDEV(Prices_MTM!I2220:I2469)</f>
        <v>254019.672113062</v>
      </c>
      <c r="E2237" s="43" t="n">
        <f aca="false">-PERCENTILE(Prices_MTM!I2220:I2469,1-Inputs!$B$9)</f>
        <v>369255</v>
      </c>
      <c r="F2237" s="43" t="n">
        <f aca="false">NORMSINV(Inputs!$B$9)*STDEV(Prices_MTM!I2220:I2469)</f>
        <v>359264.869835258</v>
      </c>
      <c r="G2237" s="52" t="n">
        <f aca="false">IF(-B2237&gt;C2237,1,0)</f>
        <v>0</v>
      </c>
      <c r="H2237" s="52" t="n">
        <f aca="false">IF(-B2237&gt;D2237,1,0)</f>
        <v>0</v>
      </c>
      <c r="I2237" s="52" t="n">
        <f aca="false">IF(-B2237&gt;E2237,1,0)</f>
        <v>0</v>
      </c>
      <c r="J2237" s="52" t="n">
        <f aca="false">IF(-B2237&gt;F2237,1,0)</f>
        <v>0</v>
      </c>
    </row>
    <row r="2238" customFormat="false" ht="15" hidden="false" customHeight="false" outlineLevel="0" collapsed="false">
      <c r="A2238" s="51" t="n">
        <f aca="false">Prices_MTM!A2471</f>
        <v>41024</v>
      </c>
      <c r="B2238" s="43" t="n">
        <f aca="false">Prices_MTM!I2471</f>
        <v>76500.0000000001</v>
      </c>
      <c r="C2238" s="43" t="n">
        <f aca="false">-PERCENTILE(Prices_MTM!I2221:I2470,1-Inputs!$B$8)</f>
        <v>247300</v>
      </c>
      <c r="D2238" s="43" t="n">
        <f aca="false">NORMSINV(Inputs!$B$8)*STDEV(Prices_MTM!I2221:I2470)</f>
        <v>247992.420504664</v>
      </c>
      <c r="E2238" s="43" t="n">
        <f aca="false">-PERCENTILE(Prices_MTM!I2221:I2470,1-Inputs!$B$9)</f>
        <v>369255</v>
      </c>
      <c r="F2238" s="43" t="n">
        <f aca="false">NORMSINV(Inputs!$B$9)*STDEV(Prices_MTM!I2221:I2470)</f>
        <v>350740.412864887</v>
      </c>
      <c r="G2238" s="52" t="n">
        <f aca="false">IF(-B2238&gt;C2238,1,0)</f>
        <v>0</v>
      </c>
      <c r="H2238" s="52" t="n">
        <f aca="false">IF(-B2238&gt;D2238,1,0)</f>
        <v>0</v>
      </c>
      <c r="I2238" s="52" t="n">
        <f aca="false">IF(-B2238&gt;E2238,1,0)</f>
        <v>0</v>
      </c>
      <c r="J2238" s="52" t="n">
        <f aca="false">IF(-B2238&gt;F2238,1,0)</f>
        <v>0</v>
      </c>
    </row>
    <row r="2239" customFormat="false" ht="15" hidden="false" customHeight="false" outlineLevel="0" collapsed="false">
      <c r="A2239" s="51" t="n">
        <f aca="false">Prices_MTM!A2472</f>
        <v>41025</v>
      </c>
      <c r="B2239" s="43" t="n">
        <f aca="false">Prices_MTM!I2472</f>
        <v>-9999.99999999943</v>
      </c>
      <c r="C2239" s="43" t="n">
        <f aca="false">-PERCENTILE(Prices_MTM!I2222:I2471,1-Inputs!$B$8)</f>
        <v>247300</v>
      </c>
      <c r="D2239" s="43" t="n">
        <f aca="false">NORMSINV(Inputs!$B$8)*STDEV(Prices_MTM!I2222:I2471)</f>
        <v>247325.241573253</v>
      </c>
      <c r="E2239" s="43" t="n">
        <f aca="false">-PERCENTILE(Prices_MTM!I2222:I2471,1-Inputs!$B$9)</f>
        <v>369255</v>
      </c>
      <c r="F2239" s="43" t="n">
        <f aca="false">NORMSINV(Inputs!$B$9)*STDEV(Prices_MTM!I2222:I2471)</f>
        <v>349796.808970133</v>
      </c>
      <c r="G2239" s="52" t="n">
        <f aca="false">IF(-B2239&gt;C2239,1,0)</f>
        <v>0</v>
      </c>
      <c r="H2239" s="52" t="n">
        <f aca="false">IF(-B2239&gt;D2239,1,0)</f>
        <v>0</v>
      </c>
      <c r="I2239" s="52" t="n">
        <f aca="false">IF(-B2239&gt;E2239,1,0)</f>
        <v>0</v>
      </c>
      <c r="J2239" s="52" t="n">
        <f aca="false">IF(-B2239&gt;F2239,1,0)</f>
        <v>0</v>
      </c>
    </row>
    <row r="2240" customFormat="false" ht="15" hidden="false" customHeight="false" outlineLevel="0" collapsed="false">
      <c r="A2240" s="51" t="n">
        <f aca="false">Prices_MTM!A2473</f>
        <v>41026</v>
      </c>
      <c r="B2240" s="43" t="n">
        <f aca="false">Prices_MTM!I2473</f>
        <v>31499.9999999998</v>
      </c>
      <c r="C2240" s="43" t="n">
        <f aca="false">-PERCENTILE(Prices_MTM!I2223:I2472,1-Inputs!$B$8)</f>
        <v>247300</v>
      </c>
      <c r="D2240" s="43" t="n">
        <f aca="false">NORMSINV(Inputs!$B$8)*STDEV(Prices_MTM!I2223:I2472)</f>
        <v>246163.929638467</v>
      </c>
      <c r="E2240" s="43" t="n">
        <f aca="false">-PERCENTILE(Prices_MTM!I2223:I2472,1-Inputs!$B$9)</f>
        <v>369255</v>
      </c>
      <c r="F2240" s="43" t="n">
        <f aca="false">NORMSINV(Inputs!$B$9)*STDEV(Prices_MTM!I2223:I2472)</f>
        <v>348154.343338954</v>
      </c>
      <c r="G2240" s="52" t="n">
        <f aca="false">IF(-B2240&gt;C2240,1,0)</f>
        <v>0</v>
      </c>
      <c r="H2240" s="52" t="n">
        <f aca="false">IF(-B2240&gt;D2240,1,0)</f>
        <v>0</v>
      </c>
      <c r="I2240" s="52" t="n">
        <f aca="false">IF(-B2240&gt;E2240,1,0)</f>
        <v>0</v>
      </c>
      <c r="J2240" s="52" t="n">
        <f aca="false">IF(-B2240&gt;F2240,1,0)</f>
        <v>0</v>
      </c>
    </row>
    <row r="2241" customFormat="false" ht="15" hidden="false" customHeight="false" outlineLevel="0" collapsed="false">
      <c r="A2241" s="51" t="n">
        <f aca="false">Prices_MTM!A2474</f>
        <v>41029</v>
      </c>
      <c r="B2241" s="43" t="n">
        <f aca="false">Prices_MTM!I2474</f>
        <v>35000.0000000001</v>
      </c>
      <c r="C2241" s="43" t="n">
        <f aca="false">-PERCENTILE(Prices_MTM!I2224:I2473,1-Inputs!$B$8)</f>
        <v>247300</v>
      </c>
      <c r="D2241" s="43" t="n">
        <f aca="false">NORMSINV(Inputs!$B$8)*STDEV(Prices_MTM!I2224:I2473)</f>
        <v>245394.199533927</v>
      </c>
      <c r="E2241" s="43" t="n">
        <f aca="false">-PERCENTILE(Prices_MTM!I2224:I2473,1-Inputs!$B$9)</f>
        <v>369255</v>
      </c>
      <c r="F2241" s="43" t="n">
        <f aca="false">NORMSINV(Inputs!$B$9)*STDEV(Prices_MTM!I2224:I2473)</f>
        <v>347065.699363016</v>
      </c>
      <c r="G2241" s="52" t="n">
        <f aca="false">IF(-B2241&gt;C2241,1,0)</f>
        <v>0</v>
      </c>
      <c r="H2241" s="52" t="n">
        <f aca="false">IF(-B2241&gt;D2241,1,0)</f>
        <v>0</v>
      </c>
      <c r="I2241" s="52" t="n">
        <f aca="false">IF(-B2241&gt;E2241,1,0)</f>
        <v>0</v>
      </c>
      <c r="J2241" s="52" t="n">
        <f aca="false">IF(-B2241&gt;F2241,1,0)</f>
        <v>0</v>
      </c>
    </row>
    <row r="2242" customFormat="false" ht="15" hidden="false" customHeight="false" outlineLevel="0" collapsed="false">
      <c r="A2242" s="51" t="n">
        <f aca="false">Prices_MTM!A2475</f>
        <v>41030</v>
      </c>
      <c r="B2242" s="43" t="n">
        <f aca="false">Prices_MTM!I2475</f>
        <v>82500.0000000003</v>
      </c>
      <c r="C2242" s="43" t="n">
        <f aca="false">-PERCENTILE(Prices_MTM!I2225:I2474,1-Inputs!$B$8)</f>
        <v>247300</v>
      </c>
      <c r="D2242" s="43" t="n">
        <f aca="false">NORMSINV(Inputs!$B$8)*STDEV(Prices_MTM!I2225:I2474)</f>
        <v>245412.788274342</v>
      </c>
      <c r="E2242" s="43" t="n">
        <f aca="false">-PERCENTILE(Prices_MTM!I2225:I2474,1-Inputs!$B$9)</f>
        <v>369255</v>
      </c>
      <c r="F2242" s="43" t="n">
        <f aca="false">NORMSINV(Inputs!$B$9)*STDEV(Prices_MTM!I2225:I2474)</f>
        <v>347091.989773321</v>
      </c>
      <c r="G2242" s="52" t="n">
        <f aca="false">IF(-B2242&gt;C2242,1,0)</f>
        <v>0</v>
      </c>
      <c r="H2242" s="52" t="n">
        <f aca="false">IF(-B2242&gt;D2242,1,0)</f>
        <v>0</v>
      </c>
      <c r="I2242" s="52" t="n">
        <f aca="false">IF(-B2242&gt;E2242,1,0)</f>
        <v>0</v>
      </c>
      <c r="J2242" s="52" t="n">
        <f aca="false">IF(-B2242&gt;F2242,1,0)</f>
        <v>0</v>
      </c>
    </row>
    <row r="2243" customFormat="false" ht="15" hidden="false" customHeight="false" outlineLevel="0" collapsed="false">
      <c r="A2243" s="51" t="n">
        <f aca="false">Prices_MTM!A2476</f>
        <v>41031</v>
      </c>
      <c r="B2243" s="43" t="n">
        <f aca="false">Prices_MTM!I2476</f>
        <v>7999.99999999983</v>
      </c>
      <c r="C2243" s="43" t="n">
        <f aca="false">-PERCENTILE(Prices_MTM!I2226:I2475,1-Inputs!$B$8)</f>
        <v>247300</v>
      </c>
      <c r="D2243" s="43" t="n">
        <f aca="false">NORMSINV(Inputs!$B$8)*STDEV(Prices_MTM!I2226:I2475)</f>
        <v>244689.62811479</v>
      </c>
      <c r="E2243" s="43" t="n">
        <f aca="false">-PERCENTILE(Prices_MTM!I2226:I2475,1-Inputs!$B$9)</f>
        <v>369255</v>
      </c>
      <c r="F2243" s="43" t="n">
        <f aca="false">NORMSINV(Inputs!$B$9)*STDEV(Prices_MTM!I2226:I2475)</f>
        <v>346069.210559293</v>
      </c>
      <c r="G2243" s="52" t="n">
        <f aca="false">IF(-B2243&gt;C2243,1,0)</f>
        <v>0</v>
      </c>
      <c r="H2243" s="52" t="n">
        <f aca="false">IF(-B2243&gt;D2243,1,0)</f>
        <v>0</v>
      </c>
      <c r="I2243" s="52" t="n">
        <f aca="false">IF(-B2243&gt;E2243,1,0)</f>
        <v>0</v>
      </c>
      <c r="J2243" s="52" t="n">
        <f aca="false">IF(-B2243&gt;F2243,1,0)</f>
        <v>0</v>
      </c>
    </row>
    <row r="2244" customFormat="false" ht="15" hidden="false" customHeight="false" outlineLevel="0" collapsed="false">
      <c r="A2244" s="51" t="n">
        <f aca="false">Prices_MTM!A2477</f>
        <v>41032</v>
      </c>
      <c r="B2244" s="43" t="n">
        <f aca="false">Prices_MTM!I2477</f>
        <v>-186000</v>
      </c>
      <c r="C2244" s="43" t="n">
        <f aca="false">-PERCENTILE(Prices_MTM!I2227:I2476,1-Inputs!$B$8)</f>
        <v>247300</v>
      </c>
      <c r="D2244" s="43" t="n">
        <f aca="false">NORMSINV(Inputs!$B$8)*STDEV(Prices_MTM!I2227:I2476)</f>
        <v>244529.09716978</v>
      </c>
      <c r="E2244" s="43" t="n">
        <f aca="false">-PERCENTILE(Prices_MTM!I2227:I2476,1-Inputs!$B$9)</f>
        <v>369255</v>
      </c>
      <c r="F2244" s="43" t="n">
        <f aca="false">NORMSINV(Inputs!$B$9)*STDEV(Prices_MTM!I2227:I2476)</f>
        <v>345842.168580284</v>
      </c>
      <c r="G2244" s="52" t="n">
        <f aca="false">IF(-B2244&gt;C2244,1,0)</f>
        <v>0</v>
      </c>
      <c r="H2244" s="52" t="n">
        <f aca="false">IF(-B2244&gt;D2244,1,0)</f>
        <v>0</v>
      </c>
      <c r="I2244" s="52" t="n">
        <f aca="false">IF(-B2244&gt;E2244,1,0)</f>
        <v>0</v>
      </c>
      <c r="J2244" s="52" t="n">
        <f aca="false">IF(-B2244&gt;F2244,1,0)</f>
        <v>0</v>
      </c>
    </row>
    <row r="2245" customFormat="false" ht="15" hidden="false" customHeight="false" outlineLevel="0" collapsed="false">
      <c r="A2245" s="51" t="n">
        <f aca="false">Prices_MTM!A2478</f>
        <v>41033</v>
      </c>
      <c r="B2245" s="43" t="n">
        <f aca="false">Prices_MTM!I2478</f>
        <v>-194500.000000001</v>
      </c>
      <c r="C2245" s="43" t="n">
        <f aca="false">-PERCENTILE(Prices_MTM!I2228:I2477,1-Inputs!$B$8)</f>
        <v>247300</v>
      </c>
      <c r="D2245" s="43" t="n">
        <f aca="false">NORMSINV(Inputs!$B$8)*STDEV(Prices_MTM!I2228:I2477)</f>
        <v>245129.167810908</v>
      </c>
      <c r="E2245" s="43" t="n">
        <f aca="false">-PERCENTILE(Prices_MTM!I2228:I2477,1-Inputs!$B$9)</f>
        <v>369255</v>
      </c>
      <c r="F2245" s="43" t="n">
        <f aca="false">NORMSINV(Inputs!$B$9)*STDEV(Prices_MTM!I2228:I2477)</f>
        <v>346690.859939436</v>
      </c>
      <c r="G2245" s="52" t="n">
        <f aca="false">IF(-B2245&gt;C2245,1,0)</f>
        <v>0</v>
      </c>
      <c r="H2245" s="52" t="n">
        <f aca="false">IF(-B2245&gt;D2245,1,0)</f>
        <v>0</v>
      </c>
      <c r="I2245" s="52" t="n">
        <f aca="false">IF(-B2245&gt;E2245,1,0)</f>
        <v>0</v>
      </c>
      <c r="J2245" s="52" t="n">
        <f aca="false">IF(-B2245&gt;F2245,1,0)</f>
        <v>0</v>
      </c>
    </row>
    <row r="2246" customFormat="false" ht="15" hidden="false" customHeight="false" outlineLevel="0" collapsed="false">
      <c r="A2246" s="51" t="n">
        <f aca="false">Prices_MTM!A2479</f>
        <v>41037</v>
      </c>
      <c r="B2246" s="43" t="n">
        <f aca="false">Prices_MTM!I2479</f>
        <v>-77000.0000000003</v>
      </c>
      <c r="C2246" s="43" t="n">
        <f aca="false">-PERCENTILE(Prices_MTM!I2229:I2478,1-Inputs!$B$8)</f>
        <v>247300</v>
      </c>
      <c r="D2246" s="43" t="n">
        <f aca="false">NORMSINV(Inputs!$B$8)*STDEV(Prices_MTM!I2229:I2478)</f>
        <v>245256.333548649</v>
      </c>
      <c r="E2246" s="43" t="n">
        <f aca="false">-PERCENTILE(Prices_MTM!I2229:I2478,1-Inputs!$B$9)</f>
        <v>369255</v>
      </c>
      <c r="F2246" s="43" t="n">
        <f aca="false">NORMSINV(Inputs!$B$9)*STDEV(Prices_MTM!I2229:I2478)</f>
        <v>346870.712869082</v>
      </c>
      <c r="G2246" s="52" t="n">
        <f aca="false">IF(-B2246&gt;C2246,1,0)</f>
        <v>0</v>
      </c>
      <c r="H2246" s="52" t="n">
        <f aca="false">IF(-B2246&gt;D2246,1,0)</f>
        <v>0</v>
      </c>
      <c r="I2246" s="52" t="n">
        <f aca="false">IF(-B2246&gt;E2246,1,0)</f>
        <v>0</v>
      </c>
      <c r="J2246" s="52" t="n">
        <f aca="false">IF(-B2246&gt;F2246,1,0)</f>
        <v>0</v>
      </c>
    </row>
    <row r="2247" customFormat="false" ht="15" hidden="false" customHeight="false" outlineLevel="0" collapsed="false">
      <c r="A2247" s="51" t="n">
        <f aca="false">Prices_MTM!A2480</f>
        <v>41038</v>
      </c>
      <c r="B2247" s="43" t="n">
        <f aca="false">Prices_MTM!I2480</f>
        <v>-103500</v>
      </c>
      <c r="C2247" s="43" t="n">
        <f aca="false">-PERCENTILE(Prices_MTM!I2230:I2479,1-Inputs!$B$8)</f>
        <v>247300</v>
      </c>
      <c r="D2247" s="43" t="n">
        <f aca="false">NORMSINV(Inputs!$B$8)*STDEV(Prices_MTM!I2230:I2479)</f>
        <v>245298.341131613</v>
      </c>
      <c r="E2247" s="43" t="n">
        <f aca="false">-PERCENTILE(Prices_MTM!I2230:I2479,1-Inputs!$B$9)</f>
        <v>369255</v>
      </c>
      <c r="F2247" s="43" t="n">
        <f aca="false">NORMSINV(Inputs!$B$9)*STDEV(Prices_MTM!I2230:I2479)</f>
        <v>346930.124995316</v>
      </c>
      <c r="G2247" s="52" t="n">
        <f aca="false">IF(-B2247&gt;C2247,1,0)</f>
        <v>0</v>
      </c>
      <c r="H2247" s="52" t="n">
        <f aca="false">IF(-B2247&gt;D2247,1,0)</f>
        <v>0</v>
      </c>
      <c r="I2247" s="52" t="n">
        <f aca="false">IF(-B2247&gt;E2247,1,0)</f>
        <v>0</v>
      </c>
      <c r="J2247" s="52" t="n">
        <f aca="false">IF(-B2247&gt;F2247,1,0)</f>
        <v>0</v>
      </c>
    </row>
    <row r="2248" customFormat="false" ht="15" hidden="false" customHeight="false" outlineLevel="0" collapsed="false">
      <c r="A2248" s="51" t="n">
        <f aca="false">Prices_MTM!A2481</f>
        <v>41039</v>
      </c>
      <c r="B2248" s="43" t="n">
        <f aca="false">Prices_MTM!I2481</f>
        <v>12500</v>
      </c>
      <c r="C2248" s="43" t="n">
        <f aca="false">-PERCENTILE(Prices_MTM!I2231:I2480,1-Inputs!$B$8)</f>
        <v>247300</v>
      </c>
      <c r="D2248" s="43" t="n">
        <f aca="false">NORMSINV(Inputs!$B$8)*STDEV(Prices_MTM!I2231:I2480)</f>
        <v>244767.921736822</v>
      </c>
      <c r="E2248" s="43" t="n">
        <f aca="false">-PERCENTILE(Prices_MTM!I2231:I2480,1-Inputs!$B$9)</f>
        <v>369255</v>
      </c>
      <c r="F2248" s="43" t="n">
        <f aca="false">NORMSINV(Inputs!$B$9)*STDEV(Prices_MTM!I2231:I2480)</f>
        <v>346179.942723044</v>
      </c>
      <c r="G2248" s="52" t="n">
        <f aca="false">IF(-B2248&gt;C2248,1,0)</f>
        <v>0</v>
      </c>
      <c r="H2248" s="52" t="n">
        <f aca="false">IF(-B2248&gt;D2248,1,0)</f>
        <v>0</v>
      </c>
      <c r="I2248" s="52" t="n">
        <f aca="false">IF(-B2248&gt;E2248,1,0)</f>
        <v>0</v>
      </c>
      <c r="J2248" s="52" t="n">
        <f aca="false">IF(-B2248&gt;F2248,1,0)</f>
        <v>0</v>
      </c>
    </row>
    <row r="2249" customFormat="false" ht="15" hidden="false" customHeight="false" outlineLevel="0" collapsed="false">
      <c r="A2249" s="51" t="n">
        <f aca="false">Prices_MTM!A2482</f>
        <v>41040</v>
      </c>
      <c r="B2249" s="43" t="n">
        <f aca="false">Prices_MTM!I2482</f>
        <v>-120000</v>
      </c>
      <c r="C2249" s="43" t="n">
        <f aca="false">-PERCENTILE(Prices_MTM!I2232:I2481,1-Inputs!$B$8)</f>
        <v>247300</v>
      </c>
      <c r="D2249" s="43" t="n">
        <f aca="false">NORMSINV(Inputs!$B$8)*STDEV(Prices_MTM!I2232:I2481)</f>
        <v>243813.468701105</v>
      </c>
      <c r="E2249" s="43" t="n">
        <f aca="false">-PERCENTILE(Prices_MTM!I2232:I2481,1-Inputs!$B$9)</f>
        <v>369255</v>
      </c>
      <c r="F2249" s="43" t="n">
        <f aca="false">NORMSINV(Inputs!$B$9)*STDEV(Prices_MTM!I2232:I2481)</f>
        <v>344830.041580395</v>
      </c>
      <c r="G2249" s="52" t="n">
        <f aca="false">IF(-B2249&gt;C2249,1,0)</f>
        <v>0</v>
      </c>
      <c r="H2249" s="52" t="n">
        <f aca="false">IF(-B2249&gt;D2249,1,0)</f>
        <v>0</v>
      </c>
      <c r="I2249" s="52" t="n">
        <f aca="false">IF(-B2249&gt;E2249,1,0)</f>
        <v>0</v>
      </c>
      <c r="J2249" s="52" t="n">
        <f aca="false">IF(-B2249&gt;F2249,1,0)</f>
        <v>0</v>
      </c>
    </row>
    <row r="2250" customFormat="false" ht="15" hidden="false" customHeight="false" outlineLevel="0" collapsed="false">
      <c r="A2250" s="51" t="n">
        <f aca="false">Prices_MTM!A2483</f>
        <v>41043</v>
      </c>
      <c r="B2250" s="43" t="n">
        <f aca="false">Prices_MTM!I2483</f>
        <v>-42500.0000000004</v>
      </c>
      <c r="C2250" s="43" t="n">
        <f aca="false">-PERCENTILE(Prices_MTM!I2233:I2482,1-Inputs!$B$8)</f>
        <v>247300</v>
      </c>
      <c r="D2250" s="43" t="n">
        <f aca="false">NORMSINV(Inputs!$B$8)*STDEV(Prices_MTM!I2233:I2482)</f>
        <v>243863.668200162</v>
      </c>
      <c r="E2250" s="43" t="n">
        <f aca="false">-PERCENTILE(Prices_MTM!I2233:I2482,1-Inputs!$B$9)</f>
        <v>369255</v>
      </c>
      <c r="F2250" s="43" t="n">
        <f aca="false">NORMSINV(Inputs!$B$9)*STDEV(Prices_MTM!I2233:I2482)</f>
        <v>344901.03968989</v>
      </c>
      <c r="G2250" s="52" t="n">
        <f aca="false">IF(-B2250&gt;C2250,1,0)</f>
        <v>0</v>
      </c>
      <c r="H2250" s="52" t="n">
        <f aca="false">IF(-B2250&gt;D2250,1,0)</f>
        <v>0</v>
      </c>
      <c r="I2250" s="52" t="n">
        <f aca="false">IF(-B2250&gt;E2250,1,0)</f>
        <v>0</v>
      </c>
      <c r="J2250" s="52" t="n">
        <f aca="false">IF(-B2250&gt;F2250,1,0)</f>
        <v>0</v>
      </c>
    </row>
    <row r="2251" customFormat="false" ht="15" hidden="false" customHeight="false" outlineLevel="0" collapsed="false">
      <c r="A2251" s="51" t="n">
        <f aca="false">Prices_MTM!A2484</f>
        <v>41044</v>
      </c>
      <c r="B2251" s="43" t="n">
        <f aca="false">Prices_MTM!I2484</f>
        <v>-108500</v>
      </c>
      <c r="C2251" s="43" t="n">
        <f aca="false">-PERCENTILE(Prices_MTM!I2234:I2483,1-Inputs!$B$8)</f>
        <v>247300</v>
      </c>
      <c r="D2251" s="43" t="n">
        <f aca="false">NORMSINV(Inputs!$B$8)*STDEV(Prices_MTM!I2234:I2483)</f>
        <v>243351.229034504</v>
      </c>
      <c r="E2251" s="43" t="n">
        <f aca="false">-PERCENTILE(Prices_MTM!I2234:I2483,1-Inputs!$B$9)</f>
        <v>369255</v>
      </c>
      <c r="F2251" s="43" t="n">
        <f aca="false">NORMSINV(Inputs!$B$9)*STDEV(Prices_MTM!I2234:I2483)</f>
        <v>344176.287198805</v>
      </c>
      <c r="G2251" s="52" t="n">
        <f aca="false">IF(-B2251&gt;C2251,1,0)</f>
        <v>0</v>
      </c>
      <c r="H2251" s="52" t="n">
        <f aca="false">IF(-B2251&gt;D2251,1,0)</f>
        <v>0</v>
      </c>
      <c r="I2251" s="52" t="n">
        <f aca="false">IF(-B2251&gt;E2251,1,0)</f>
        <v>0</v>
      </c>
      <c r="J2251" s="52" t="n">
        <f aca="false">IF(-B2251&gt;F2251,1,0)</f>
        <v>0</v>
      </c>
    </row>
    <row r="2252" customFormat="false" ht="15" hidden="false" customHeight="false" outlineLevel="0" collapsed="false">
      <c r="A2252" s="51" t="n">
        <f aca="false">Prices_MTM!A2485</f>
        <v>41045</v>
      </c>
      <c r="B2252" s="43" t="n">
        <f aca="false">Prices_MTM!I2485</f>
        <v>-38999.9999999993</v>
      </c>
      <c r="C2252" s="43" t="n">
        <f aca="false">-PERCENTILE(Prices_MTM!I2235:I2484,1-Inputs!$B$8)</f>
        <v>247300</v>
      </c>
      <c r="D2252" s="43" t="n">
        <f aca="false">NORMSINV(Inputs!$B$8)*STDEV(Prices_MTM!I2235:I2484)</f>
        <v>243511.114410059</v>
      </c>
      <c r="E2252" s="43" t="n">
        <f aca="false">-PERCENTILE(Prices_MTM!I2235:I2484,1-Inputs!$B$9)</f>
        <v>369255</v>
      </c>
      <c r="F2252" s="43" t="n">
        <f aca="false">NORMSINV(Inputs!$B$9)*STDEV(Prices_MTM!I2235:I2484)</f>
        <v>344402.416136613</v>
      </c>
      <c r="G2252" s="52" t="n">
        <f aca="false">IF(-B2252&gt;C2252,1,0)</f>
        <v>0</v>
      </c>
      <c r="H2252" s="52" t="n">
        <f aca="false">IF(-B2252&gt;D2252,1,0)</f>
        <v>0</v>
      </c>
      <c r="I2252" s="52" t="n">
        <f aca="false">IF(-B2252&gt;E2252,1,0)</f>
        <v>0</v>
      </c>
      <c r="J2252" s="52" t="n">
        <f aca="false">IF(-B2252&gt;F2252,1,0)</f>
        <v>0</v>
      </c>
    </row>
    <row r="2253" customFormat="false" ht="15" hidden="false" customHeight="false" outlineLevel="0" collapsed="false">
      <c r="A2253" s="51" t="n">
        <f aca="false">Prices_MTM!A2486</f>
        <v>41046</v>
      </c>
      <c r="B2253" s="43" t="n">
        <f aca="false">Prices_MTM!I2486</f>
        <v>-500.000000000255</v>
      </c>
      <c r="C2253" s="43" t="n">
        <f aca="false">-PERCENTILE(Prices_MTM!I2236:I2485,1-Inputs!$B$8)</f>
        <v>240625</v>
      </c>
      <c r="D2253" s="43" t="n">
        <f aca="false">NORMSINV(Inputs!$B$8)*STDEV(Prices_MTM!I2236:I2485)</f>
        <v>241485.535207789</v>
      </c>
      <c r="E2253" s="43" t="n">
        <f aca="false">-PERCENTILE(Prices_MTM!I2236:I2485,1-Inputs!$B$9)</f>
        <v>369255</v>
      </c>
      <c r="F2253" s="43" t="n">
        <f aca="false">NORMSINV(Inputs!$B$9)*STDEV(Prices_MTM!I2236:I2485)</f>
        <v>341537.60081585</v>
      </c>
      <c r="G2253" s="52" t="n">
        <f aca="false">IF(-B2253&gt;C2253,1,0)</f>
        <v>0</v>
      </c>
      <c r="H2253" s="52" t="n">
        <f aca="false">IF(-B2253&gt;D2253,1,0)</f>
        <v>0</v>
      </c>
      <c r="I2253" s="52" t="n">
        <f aca="false">IF(-B2253&gt;E2253,1,0)</f>
        <v>0</v>
      </c>
      <c r="J2253" s="52" t="n">
        <f aca="false">IF(-B2253&gt;F2253,1,0)</f>
        <v>0</v>
      </c>
    </row>
    <row r="2254" customFormat="false" ht="15" hidden="false" customHeight="false" outlineLevel="0" collapsed="false">
      <c r="A2254" s="51" t="n">
        <f aca="false">Prices_MTM!A2487</f>
        <v>41047</v>
      </c>
      <c r="B2254" s="43" t="n">
        <f aca="false">Prices_MTM!I2487</f>
        <v>-37999.9999999996</v>
      </c>
      <c r="C2254" s="43" t="n">
        <f aca="false">-PERCENTILE(Prices_MTM!I2237:I2486,1-Inputs!$B$8)</f>
        <v>240625</v>
      </c>
      <c r="D2254" s="43" t="n">
        <f aca="false">NORMSINV(Inputs!$B$8)*STDEV(Prices_MTM!I2237:I2486)</f>
        <v>241322.25514467</v>
      </c>
      <c r="E2254" s="43" t="n">
        <f aca="false">-PERCENTILE(Prices_MTM!I2237:I2486,1-Inputs!$B$9)</f>
        <v>369255</v>
      </c>
      <c r="F2254" s="43" t="n">
        <f aca="false">NORMSINV(Inputs!$B$9)*STDEV(Prices_MTM!I2237:I2486)</f>
        <v>341306.670706638</v>
      </c>
      <c r="G2254" s="52" t="n">
        <f aca="false">IF(-B2254&gt;C2254,1,0)</f>
        <v>0</v>
      </c>
      <c r="H2254" s="52" t="n">
        <f aca="false">IF(-B2254&gt;D2254,1,0)</f>
        <v>0</v>
      </c>
      <c r="I2254" s="52" t="n">
        <f aca="false">IF(-B2254&gt;E2254,1,0)</f>
        <v>0</v>
      </c>
      <c r="J2254" s="52" t="n">
        <f aca="false">IF(-B2254&gt;F2254,1,0)</f>
        <v>0</v>
      </c>
    </row>
    <row r="2255" customFormat="false" ht="15" hidden="false" customHeight="false" outlineLevel="0" collapsed="false">
      <c r="A2255" s="51" t="n">
        <f aca="false">Prices_MTM!A2488</f>
        <v>41050</v>
      </c>
      <c r="B2255" s="43" t="n">
        <f aca="false">Prices_MTM!I2488</f>
        <v>56499.9999999991</v>
      </c>
      <c r="C2255" s="43" t="n">
        <f aca="false">-PERCENTILE(Prices_MTM!I2238:I2487,1-Inputs!$B$8)</f>
        <v>240625</v>
      </c>
      <c r="D2255" s="43" t="n">
        <f aca="false">NORMSINV(Inputs!$B$8)*STDEV(Prices_MTM!I2238:I2487)</f>
        <v>240542.916913592</v>
      </c>
      <c r="E2255" s="43" t="n">
        <f aca="false">-PERCENTILE(Prices_MTM!I2238:I2487,1-Inputs!$B$9)</f>
        <v>369255</v>
      </c>
      <c r="F2255" s="43" t="n">
        <f aca="false">NORMSINV(Inputs!$B$9)*STDEV(Prices_MTM!I2238:I2487)</f>
        <v>340204.43777398</v>
      </c>
      <c r="G2255" s="52" t="n">
        <f aca="false">IF(-B2255&gt;C2255,1,0)</f>
        <v>0</v>
      </c>
      <c r="H2255" s="52" t="n">
        <f aca="false">IF(-B2255&gt;D2255,1,0)</f>
        <v>0</v>
      </c>
      <c r="I2255" s="52" t="n">
        <f aca="false">IF(-B2255&gt;E2255,1,0)</f>
        <v>0</v>
      </c>
      <c r="J2255" s="52" t="n">
        <f aca="false">IF(-B2255&gt;F2255,1,0)</f>
        <v>0</v>
      </c>
    </row>
    <row r="2256" customFormat="false" ht="15" hidden="false" customHeight="false" outlineLevel="0" collapsed="false">
      <c r="A2256" s="51" t="n">
        <f aca="false">Prices_MTM!A2489</f>
        <v>41051</v>
      </c>
      <c r="B2256" s="43" t="n">
        <f aca="false">Prices_MTM!I2489</f>
        <v>-150000</v>
      </c>
      <c r="C2256" s="43" t="n">
        <f aca="false">-PERCENTILE(Prices_MTM!I2239:I2488,1-Inputs!$B$8)</f>
        <v>240625</v>
      </c>
      <c r="D2256" s="43" t="n">
        <f aca="false">NORMSINV(Inputs!$B$8)*STDEV(Prices_MTM!I2239:I2488)</f>
        <v>240592.53608308</v>
      </c>
      <c r="E2256" s="43" t="n">
        <f aca="false">-PERCENTILE(Prices_MTM!I2239:I2488,1-Inputs!$B$9)</f>
        <v>369255</v>
      </c>
      <c r="F2256" s="43" t="n">
        <f aca="false">NORMSINV(Inputs!$B$9)*STDEV(Prices_MTM!I2239:I2488)</f>
        <v>340274.61511229</v>
      </c>
      <c r="G2256" s="52" t="n">
        <f aca="false">IF(-B2256&gt;C2256,1,0)</f>
        <v>0</v>
      </c>
      <c r="H2256" s="52" t="n">
        <f aca="false">IF(-B2256&gt;D2256,1,0)</f>
        <v>0</v>
      </c>
      <c r="I2256" s="52" t="n">
        <f aca="false">IF(-B2256&gt;E2256,1,0)</f>
        <v>0</v>
      </c>
      <c r="J2256" s="52" t="n">
        <f aca="false">IF(-B2256&gt;F2256,1,0)</f>
        <v>0</v>
      </c>
    </row>
    <row r="2257" customFormat="false" ht="15" hidden="false" customHeight="false" outlineLevel="0" collapsed="false">
      <c r="A2257" s="51" t="n">
        <f aca="false">Prices_MTM!A2490</f>
        <v>41052</v>
      </c>
      <c r="B2257" s="43" t="n">
        <f aca="false">Prices_MTM!I2490</f>
        <v>-59999.9999999987</v>
      </c>
      <c r="C2257" s="43" t="n">
        <f aca="false">-PERCENTILE(Prices_MTM!I2240:I2489,1-Inputs!$B$8)</f>
        <v>240625</v>
      </c>
      <c r="D2257" s="43" t="n">
        <f aca="false">NORMSINV(Inputs!$B$8)*STDEV(Prices_MTM!I2240:I2489)</f>
        <v>240884.477850597</v>
      </c>
      <c r="E2257" s="43" t="n">
        <f aca="false">-PERCENTILE(Prices_MTM!I2240:I2489,1-Inputs!$B$9)</f>
        <v>369255</v>
      </c>
      <c r="F2257" s="43" t="n">
        <f aca="false">NORMSINV(Inputs!$B$9)*STDEV(Prices_MTM!I2240:I2489)</f>
        <v>340687.513925339</v>
      </c>
      <c r="G2257" s="52" t="n">
        <f aca="false">IF(-B2257&gt;C2257,1,0)</f>
        <v>0</v>
      </c>
      <c r="H2257" s="52" t="n">
        <f aca="false">IF(-B2257&gt;D2257,1,0)</f>
        <v>0</v>
      </c>
      <c r="I2257" s="52" t="n">
        <f aca="false">IF(-B2257&gt;E2257,1,0)</f>
        <v>0</v>
      </c>
      <c r="J2257" s="52" t="n">
        <f aca="false">IF(-B2257&gt;F2257,1,0)</f>
        <v>0</v>
      </c>
    </row>
    <row r="2258" customFormat="false" ht="15" hidden="false" customHeight="false" outlineLevel="0" collapsed="false">
      <c r="A2258" s="51" t="n">
        <f aca="false">Prices_MTM!A2491</f>
        <v>41053</v>
      </c>
      <c r="B2258" s="43" t="n">
        <f aca="false">Prices_MTM!I2491</f>
        <v>79999.999999999</v>
      </c>
      <c r="C2258" s="43" t="n">
        <f aca="false">-PERCENTILE(Prices_MTM!I2241:I2490,1-Inputs!$B$8)</f>
        <v>240625</v>
      </c>
      <c r="D2258" s="43" t="n">
        <f aca="false">NORMSINV(Inputs!$B$8)*STDEV(Prices_MTM!I2241:I2490)</f>
        <v>240180.071920826</v>
      </c>
      <c r="E2258" s="43" t="n">
        <f aca="false">-PERCENTILE(Prices_MTM!I2241:I2490,1-Inputs!$B$9)</f>
        <v>369255</v>
      </c>
      <c r="F2258" s="43" t="n">
        <f aca="false">NORMSINV(Inputs!$B$9)*STDEV(Prices_MTM!I2241:I2490)</f>
        <v>339691.259176386</v>
      </c>
      <c r="G2258" s="52" t="n">
        <f aca="false">IF(-B2258&gt;C2258,1,0)</f>
        <v>0</v>
      </c>
      <c r="H2258" s="52" t="n">
        <f aca="false">IF(-B2258&gt;D2258,1,0)</f>
        <v>0</v>
      </c>
      <c r="I2258" s="52" t="n">
        <f aca="false">IF(-B2258&gt;E2258,1,0)</f>
        <v>0</v>
      </c>
      <c r="J2258" s="52" t="n">
        <f aca="false">IF(-B2258&gt;F2258,1,0)</f>
        <v>0</v>
      </c>
    </row>
    <row r="2259" customFormat="false" ht="15" hidden="false" customHeight="false" outlineLevel="0" collapsed="false">
      <c r="A2259" s="51" t="n">
        <f aca="false">Prices_MTM!A2492</f>
        <v>41054</v>
      </c>
      <c r="B2259" s="43" t="n">
        <f aca="false">Prices_MTM!I2492</f>
        <v>-4999.99999999972</v>
      </c>
      <c r="C2259" s="43" t="n">
        <f aca="false">-PERCENTILE(Prices_MTM!I2242:I2491,1-Inputs!$B$8)</f>
        <v>240625</v>
      </c>
      <c r="D2259" s="43" t="n">
        <f aca="false">NORMSINV(Inputs!$B$8)*STDEV(Prices_MTM!I2242:I2491)</f>
        <v>240225.808723727</v>
      </c>
      <c r="E2259" s="43" t="n">
        <f aca="false">-PERCENTILE(Prices_MTM!I2242:I2491,1-Inputs!$B$9)</f>
        <v>369255</v>
      </c>
      <c r="F2259" s="43" t="n">
        <f aca="false">NORMSINV(Inputs!$B$9)*STDEV(Prices_MTM!I2242:I2491)</f>
        <v>339755.945609544</v>
      </c>
      <c r="G2259" s="52" t="n">
        <f aca="false">IF(-B2259&gt;C2259,1,0)</f>
        <v>0</v>
      </c>
      <c r="H2259" s="52" t="n">
        <f aca="false">IF(-B2259&gt;D2259,1,0)</f>
        <v>0</v>
      </c>
      <c r="I2259" s="52" t="n">
        <f aca="false">IF(-B2259&gt;E2259,1,0)</f>
        <v>0</v>
      </c>
      <c r="J2259" s="52" t="n">
        <f aca="false">IF(-B2259&gt;F2259,1,0)</f>
        <v>0</v>
      </c>
    </row>
    <row r="2260" customFormat="false" ht="15" hidden="false" customHeight="false" outlineLevel="0" collapsed="false">
      <c r="A2260" s="51" t="n">
        <f aca="false">Prices_MTM!A2493</f>
        <v>41058</v>
      </c>
      <c r="B2260" s="43" t="n">
        <f aca="false">Prices_MTM!I2493</f>
        <v>26500.0000000001</v>
      </c>
      <c r="C2260" s="43" t="n">
        <f aca="false">-PERCENTILE(Prices_MTM!I2243:I2492,1-Inputs!$B$8)</f>
        <v>240625</v>
      </c>
      <c r="D2260" s="43" t="n">
        <f aca="false">NORMSINV(Inputs!$B$8)*STDEV(Prices_MTM!I2243:I2492)</f>
        <v>240225.808723727</v>
      </c>
      <c r="E2260" s="43" t="n">
        <f aca="false">-PERCENTILE(Prices_MTM!I2243:I2492,1-Inputs!$B$9)</f>
        <v>369255</v>
      </c>
      <c r="F2260" s="43" t="n">
        <f aca="false">NORMSINV(Inputs!$B$9)*STDEV(Prices_MTM!I2243:I2492)</f>
        <v>339755.945609544</v>
      </c>
      <c r="G2260" s="52" t="n">
        <f aca="false">IF(-B2260&gt;C2260,1,0)</f>
        <v>0</v>
      </c>
      <c r="H2260" s="52" t="n">
        <f aca="false">IF(-B2260&gt;D2260,1,0)</f>
        <v>0</v>
      </c>
      <c r="I2260" s="52" t="n">
        <f aca="false">IF(-B2260&gt;E2260,1,0)</f>
        <v>0</v>
      </c>
      <c r="J2260" s="52" t="n">
        <f aca="false">IF(-B2260&gt;F2260,1,0)</f>
        <v>0</v>
      </c>
    </row>
    <row r="2261" customFormat="false" ht="15" hidden="false" customHeight="false" outlineLevel="0" collapsed="false">
      <c r="A2261" s="51" t="n">
        <f aca="false">Prices_MTM!A2494</f>
        <v>41059</v>
      </c>
      <c r="B2261" s="43" t="n">
        <f aca="false">Prices_MTM!I2494</f>
        <v>-110999.999999999</v>
      </c>
      <c r="C2261" s="43" t="n">
        <f aca="false">-PERCENTILE(Prices_MTM!I2244:I2493,1-Inputs!$B$8)</f>
        <v>240625</v>
      </c>
      <c r="D2261" s="43" t="n">
        <f aca="false">NORMSINV(Inputs!$B$8)*STDEV(Prices_MTM!I2244:I2493)</f>
        <v>240243.344815707</v>
      </c>
      <c r="E2261" s="43" t="n">
        <f aca="false">-PERCENTILE(Prices_MTM!I2244:I2493,1-Inputs!$B$9)</f>
        <v>369255</v>
      </c>
      <c r="F2261" s="43" t="n">
        <f aca="false">NORMSINV(Inputs!$B$9)*STDEV(Prices_MTM!I2244:I2493)</f>
        <v>339780.747239079</v>
      </c>
      <c r="G2261" s="52" t="n">
        <f aca="false">IF(-B2261&gt;C2261,1,0)</f>
        <v>0</v>
      </c>
      <c r="H2261" s="52" t="n">
        <f aca="false">IF(-B2261&gt;D2261,1,0)</f>
        <v>0</v>
      </c>
      <c r="I2261" s="52" t="n">
        <f aca="false">IF(-B2261&gt;E2261,1,0)</f>
        <v>0</v>
      </c>
      <c r="J2261" s="52" t="n">
        <f aca="false">IF(-B2261&gt;F2261,1,0)</f>
        <v>0</v>
      </c>
    </row>
    <row r="2262" customFormat="false" ht="15" hidden="false" customHeight="false" outlineLevel="0" collapsed="false">
      <c r="A2262" s="51" t="n">
        <f aca="false">Prices_MTM!A2495</f>
        <v>41060</v>
      </c>
      <c r="B2262" s="43" t="n">
        <f aca="false">Prices_MTM!I2495</f>
        <v>-127500.000000001</v>
      </c>
      <c r="C2262" s="43" t="n">
        <f aca="false">-PERCENTILE(Prices_MTM!I2245:I2494,1-Inputs!$B$8)</f>
        <v>240625</v>
      </c>
      <c r="D2262" s="43" t="n">
        <f aca="false">NORMSINV(Inputs!$B$8)*STDEV(Prices_MTM!I2245:I2494)</f>
        <v>240427.021446371</v>
      </c>
      <c r="E2262" s="43" t="n">
        <f aca="false">-PERCENTILE(Prices_MTM!I2245:I2494,1-Inputs!$B$9)</f>
        <v>369255</v>
      </c>
      <c r="F2262" s="43" t="n">
        <f aca="false">NORMSINV(Inputs!$B$9)*STDEV(Prices_MTM!I2245:I2494)</f>
        <v>340040.524603007</v>
      </c>
      <c r="G2262" s="52" t="n">
        <f aca="false">IF(-B2262&gt;C2262,1,0)</f>
        <v>0</v>
      </c>
      <c r="H2262" s="52" t="n">
        <f aca="false">IF(-B2262&gt;D2262,1,0)</f>
        <v>0</v>
      </c>
      <c r="I2262" s="52" t="n">
        <f aca="false">IF(-B2262&gt;E2262,1,0)</f>
        <v>0</v>
      </c>
      <c r="J2262" s="52" t="n">
        <f aca="false">IF(-B2262&gt;F2262,1,0)</f>
        <v>0</v>
      </c>
    </row>
    <row r="2263" customFormat="false" ht="15" hidden="false" customHeight="false" outlineLevel="0" collapsed="false">
      <c r="A2263" s="51" t="n">
        <f aca="false">Prices_MTM!A2496</f>
        <v>41061</v>
      </c>
      <c r="B2263" s="43" t="n">
        <f aca="false">Prices_MTM!I2496</f>
        <v>-73499.9999999992</v>
      </c>
      <c r="C2263" s="43" t="n">
        <f aca="false">-PERCENTILE(Prices_MTM!I2246:I2495,1-Inputs!$B$8)</f>
        <v>240625</v>
      </c>
      <c r="D2263" s="43" t="n">
        <f aca="false">NORMSINV(Inputs!$B$8)*STDEV(Prices_MTM!I2246:I2495)</f>
        <v>240736.271292973</v>
      </c>
      <c r="E2263" s="43" t="n">
        <f aca="false">-PERCENTILE(Prices_MTM!I2246:I2495,1-Inputs!$B$9)</f>
        <v>369255</v>
      </c>
      <c r="F2263" s="43" t="n">
        <f aca="false">NORMSINV(Inputs!$B$9)*STDEV(Prices_MTM!I2246:I2495)</f>
        <v>340477.902562602</v>
      </c>
      <c r="G2263" s="52" t="n">
        <f aca="false">IF(-B2263&gt;C2263,1,0)</f>
        <v>0</v>
      </c>
      <c r="H2263" s="52" t="n">
        <f aca="false">IF(-B2263&gt;D2263,1,0)</f>
        <v>0</v>
      </c>
      <c r="I2263" s="52" t="n">
        <f aca="false">IF(-B2263&gt;E2263,1,0)</f>
        <v>0</v>
      </c>
      <c r="J2263" s="52" t="n">
        <f aca="false">IF(-B2263&gt;F2263,1,0)</f>
        <v>0</v>
      </c>
    </row>
    <row r="2264" customFormat="false" ht="15" hidden="false" customHeight="false" outlineLevel="0" collapsed="false">
      <c r="A2264" s="51" t="n">
        <f aca="false">Prices_MTM!A2497</f>
        <v>41064</v>
      </c>
      <c r="B2264" s="43" t="n">
        <f aca="false">Prices_MTM!I2497</f>
        <v>122500</v>
      </c>
      <c r="C2264" s="43" t="n">
        <f aca="false">-PERCENTILE(Prices_MTM!I2247:I2496,1-Inputs!$B$8)</f>
        <v>240625</v>
      </c>
      <c r="D2264" s="43" t="n">
        <f aca="false">NORMSINV(Inputs!$B$8)*STDEV(Prices_MTM!I2247:I2496)</f>
        <v>240230.107794545</v>
      </c>
      <c r="E2264" s="43" t="n">
        <f aca="false">-PERCENTILE(Prices_MTM!I2247:I2496,1-Inputs!$B$9)</f>
        <v>369255</v>
      </c>
      <c r="F2264" s="43" t="n">
        <f aca="false">NORMSINV(Inputs!$B$9)*STDEV(Prices_MTM!I2247:I2496)</f>
        <v>339762.025867442</v>
      </c>
      <c r="G2264" s="52" t="n">
        <f aca="false">IF(-B2264&gt;C2264,1,0)</f>
        <v>0</v>
      </c>
      <c r="H2264" s="52" t="n">
        <f aca="false">IF(-B2264&gt;D2264,1,0)</f>
        <v>0</v>
      </c>
      <c r="I2264" s="52" t="n">
        <f aca="false">IF(-B2264&gt;E2264,1,0)</f>
        <v>0</v>
      </c>
      <c r="J2264" s="52" t="n">
        <f aca="false">IF(-B2264&gt;F2264,1,0)</f>
        <v>0</v>
      </c>
    </row>
    <row r="2265" customFormat="false" ht="15" hidden="false" customHeight="false" outlineLevel="0" collapsed="false">
      <c r="A2265" s="51" t="n">
        <f aca="false">Prices_MTM!A2498</f>
        <v>41065</v>
      </c>
      <c r="B2265" s="43" t="n">
        <f aca="false">Prices_MTM!I2498</f>
        <v>-9500.0000000006</v>
      </c>
      <c r="C2265" s="43" t="n">
        <f aca="false">-PERCENTILE(Prices_MTM!I2248:I2497,1-Inputs!$B$8)</f>
        <v>240625</v>
      </c>
      <c r="D2265" s="43" t="n">
        <f aca="false">NORMSINV(Inputs!$B$8)*STDEV(Prices_MTM!I2248:I2497)</f>
        <v>240526.665266528</v>
      </c>
      <c r="E2265" s="43" t="n">
        <f aca="false">-PERCENTILE(Prices_MTM!I2248:I2497,1-Inputs!$B$9)</f>
        <v>369255</v>
      </c>
      <c r="F2265" s="43" t="n">
        <f aca="false">NORMSINV(Inputs!$B$9)*STDEV(Prices_MTM!I2248:I2497)</f>
        <v>340181.4527594</v>
      </c>
      <c r="G2265" s="52" t="n">
        <f aca="false">IF(-B2265&gt;C2265,1,0)</f>
        <v>0</v>
      </c>
      <c r="H2265" s="52" t="n">
        <f aca="false">IF(-B2265&gt;D2265,1,0)</f>
        <v>0</v>
      </c>
      <c r="I2265" s="52" t="n">
        <f aca="false">IF(-B2265&gt;E2265,1,0)</f>
        <v>0</v>
      </c>
      <c r="J2265" s="52" t="n">
        <f aca="false">IF(-B2265&gt;F2265,1,0)</f>
        <v>0</v>
      </c>
    </row>
    <row r="2266" customFormat="false" ht="15" hidden="false" customHeight="false" outlineLevel="0" collapsed="false">
      <c r="A2266" s="51" t="n">
        <f aca="false">Prices_MTM!A2499</f>
        <v>41066</v>
      </c>
      <c r="B2266" s="43" t="n">
        <f aca="false">Prices_MTM!I2499</f>
        <v>-50500.0000000003</v>
      </c>
      <c r="C2266" s="43" t="n">
        <f aca="false">-PERCENTILE(Prices_MTM!I2249:I2498,1-Inputs!$B$8)</f>
        <v>240625</v>
      </c>
      <c r="D2266" s="43" t="n">
        <f aca="false">NORMSINV(Inputs!$B$8)*STDEV(Prices_MTM!I2249:I2498)</f>
        <v>240525.717393809</v>
      </c>
      <c r="E2266" s="43" t="n">
        <f aca="false">-PERCENTILE(Prices_MTM!I2249:I2498,1-Inputs!$B$9)</f>
        <v>369255</v>
      </c>
      <c r="F2266" s="43" t="n">
        <f aca="false">NORMSINV(Inputs!$B$9)*STDEV(Prices_MTM!I2249:I2498)</f>
        <v>340180.112164925</v>
      </c>
      <c r="G2266" s="52" t="n">
        <f aca="false">IF(-B2266&gt;C2266,1,0)</f>
        <v>0</v>
      </c>
      <c r="H2266" s="52" t="n">
        <f aca="false">IF(-B2266&gt;D2266,1,0)</f>
        <v>0</v>
      </c>
      <c r="I2266" s="52" t="n">
        <f aca="false">IF(-B2266&gt;E2266,1,0)</f>
        <v>0</v>
      </c>
      <c r="J2266" s="52" t="n">
        <f aca="false">IF(-B2266&gt;F2266,1,0)</f>
        <v>0</v>
      </c>
    </row>
    <row r="2267" customFormat="false" ht="15" hidden="false" customHeight="false" outlineLevel="0" collapsed="false">
      <c r="A2267" s="51" t="n">
        <f aca="false">Prices_MTM!A2500</f>
        <v>41067</v>
      </c>
      <c r="B2267" s="43" t="n">
        <f aca="false">Prices_MTM!I2500</f>
        <v>27500.0000000006</v>
      </c>
      <c r="C2267" s="43" t="n">
        <f aca="false">-PERCENTILE(Prices_MTM!I2250:I2499,1-Inputs!$B$8)</f>
        <v>240625</v>
      </c>
      <c r="D2267" s="43" t="n">
        <f aca="false">NORMSINV(Inputs!$B$8)*STDEV(Prices_MTM!I2250:I2499)</f>
        <v>239941.861251299</v>
      </c>
      <c r="E2267" s="43" t="n">
        <f aca="false">-PERCENTILE(Prices_MTM!I2250:I2499,1-Inputs!$B$9)</f>
        <v>369255</v>
      </c>
      <c r="F2267" s="43" t="n">
        <f aca="false">NORMSINV(Inputs!$B$9)*STDEV(Prices_MTM!I2250:I2499)</f>
        <v>339354.353280598</v>
      </c>
      <c r="G2267" s="52" t="n">
        <f aca="false">IF(-B2267&gt;C2267,1,0)</f>
        <v>0</v>
      </c>
      <c r="H2267" s="52" t="n">
        <f aca="false">IF(-B2267&gt;D2267,1,0)</f>
        <v>0</v>
      </c>
      <c r="I2267" s="52" t="n">
        <f aca="false">IF(-B2267&gt;E2267,1,0)</f>
        <v>0</v>
      </c>
      <c r="J2267" s="52" t="n">
        <f aca="false">IF(-B2267&gt;F2267,1,0)</f>
        <v>0</v>
      </c>
    </row>
    <row r="2268" customFormat="false" ht="15" hidden="false" customHeight="false" outlineLevel="0" collapsed="false">
      <c r="A2268" s="51" t="n">
        <f aca="false">Prices_MTM!A2501</f>
        <v>41068</v>
      </c>
      <c r="B2268" s="43" t="n">
        <f aca="false">Prices_MTM!I2501</f>
        <v>53999.9999999999</v>
      </c>
      <c r="C2268" s="43" t="n">
        <f aca="false">-PERCENTILE(Prices_MTM!I2251:I2500,1-Inputs!$B$8)</f>
        <v>240625</v>
      </c>
      <c r="D2268" s="43" t="n">
        <f aca="false">NORMSINV(Inputs!$B$8)*STDEV(Prices_MTM!I2251:I2500)</f>
        <v>239899.938561632</v>
      </c>
      <c r="E2268" s="43" t="n">
        <f aca="false">-PERCENTILE(Prices_MTM!I2251:I2500,1-Inputs!$B$9)</f>
        <v>369255</v>
      </c>
      <c r="F2268" s="43" t="n">
        <f aca="false">NORMSINV(Inputs!$B$9)*STDEV(Prices_MTM!I2251:I2500)</f>
        <v>339295.061220573</v>
      </c>
      <c r="G2268" s="52" t="n">
        <f aca="false">IF(-B2268&gt;C2268,1,0)</f>
        <v>0</v>
      </c>
      <c r="H2268" s="52" t="n">
        <f aca="false">IF(-B2268&gt;D2268,1,0)</f>
        <v>0</v>
      </c>
      <c r="I2268" s="52" t="n">
        <f aca="false">IF(-B2268&gt;E2268,1,0)</f>
        <v>0</v>
      </c>
      <c r="J2268" s="52" t="n">
        <f aca="false">IF(-B2268&gt;F2268,1,0)</f>
        <v>0</v>
      </c>
    </row>
    <row r="2269" customFormat="false" ht="15" hidden="false" customHeight="false" outlineLevel="0" collapsed="false">
      <c r="A2269" s="51" t="n">
        <f aca="false">Prices_MTM!A2502</f>
        <v>41071</v>
      </c>
      <c r="B2269" s="43" t="n">
        <f aca="false">Prices_MTM!I2502</f>
        <v>-201500</v>
      </c>
      <c r="C2269" s="43" t="n">
        <f aca="false">-PERCENTILE(Prices_MTM!I2252:I2501,1-Inputs!$B$8)</f>
        <v>240625</v>
      </c>
      <c r="D2269" s="43" t="n">
        <f aca="false">NORMSINV(Inputs!$B$8)*STDEV(Prices_MTM!I2252:I2501)</f>
        <v>239437.585620051</v>
      </c>
      <c r="E2269" s="43" t="n">
        <f aca="false">-PERCENTILE(Prices_MTM!I2252:I2501,1-Inputs!$B$9)</f>
        <v>369255</v>
      </c>
      <c r="F2269" s="43" t="n">
        <f aca="false">NORMSINV(Inputs!$B$9)*STDEV(Prices_MTM!I2252:I2501)</f>
        <v>338641.146632016</v>
      </c>
      <c r="G2269" s="52" t="n">
        <f aca="false">IF(-B2269&gt;C2269,1,0)</f>
        <v>0</v>
      </c>
      <c r="H2269" s="52" t="n">
        <f aca="false">IF(-B2269&gt;D2269,1,0)</f>
        <v>0</v>
      </c>
      <c r="I2269" s="52" t="n">
        <f aca="false">IF(-B2269&gt;E2269,1,0)</f>
        <v>0</v>
      </c>
      <c r="J2269" s="52" t="n">
        <f aca="false">IF(-B2269&gt;F2269,1,0)</f>
        <v>0</v>
      </c>
    </row>
    <row r="2270" customFormat="false" ht="15" hidden="false" customHeight="false" outlineLevel="0" collapsed="false">
      <c r="A2270" s="51" t="n">
        <f aca="false">Prices_MTM!A2503</f>
        <v>41072</v>
      </c>
      <c r="B2270" s="43" t="n">
        <f aca="false">Prices_MTM!I2503</f>
        <v>177499.999999999</v>
      </c>
      <c r="C2270" s="43" t="n">
        <f aca="false">-PERCENTILE(Prices_MTM!I2253:I2502,1-Inputs!$B$8)</f>
        <v>240625</v>
      </c>
      <c r="D2270" s="43" t="n">
        <f aca="false">NORMSINV(Inputs!$B$8)*STDEV(Prices_MTM!I2253:I2502)</f>
        <v>239360.220278004</v>
      </c>
      <c r="E2270" s="43" t="n">
        <f aca="false">-PERCENTILE(Prices_MTM!I2253:I2502,1-Inputs!$B$9)</f>
        <v>369255</v>
      </c>
      <c r="F2270" s="43" t="n">
        <f aca="false">NORMSINV(Inputs!$B$9)*STDEV(Prices_MTM!I2253:I2502)</f>
        <v>338531.727352363</v>
      </c>
      <c r="G2270" s="52" t="n">
        <f aca="false">IF(-B2270&gt;C2270,1,0)</f>
        <v>0</v>
      </c>
      <c r="H2270" s="52" t="n">
        <f aca="false">IF(-B2270&gt;D2270,1,0)</f>
        <v>0</v>
      </c>
      <c r="I2270" s="52" t="n">
        <f aca="false">IF(-B2270&gt;E2270,1,0)</f>
        <v>0</v>
      </c>
      <c r="J2270" s="52" t="n">
        <f aca="false">IF(-B2270&gt;F2270,1,0)</f>
        <v>0</v>
      </c>
    </row>
    <row r="2271" customFormat="false" ht="15" hidden="false" customHeight="false" outlineLevel="0" collapsed="false">
      <c r="A2271" s="51" t="n">
        <f aca="false">Prices_MTM!A2504</f>
        <v>41073</v>
      </c>
      <c r="B2271" s="43" t="n">
        <f aca="false">Prices_MTM!I2504</f>
        <v>-113999.999999999</v>
      </c>
      <c r="C2271" s="43" t="n">
        <f aca="false">-PERCENTILE(Prices_MTM!I2254:I2503,1-Inputs!$B$8)</f>
        <v>240625</v>
      </c>
      <c r="D2271" s="43" t="n">
        <f aca="false">NORMSINV(Inputs!$B$8)*STDEV(Prices_MTM!I2254:I2503)</f>
        <v>239897.413612045</v>
      </c>
      <c r="E2271" s="43" t="n">
        <f aca="false">-PERCENTILE(Prices_MTM!I2254:I2503,1-Inputs!$B$9)</f>
        <v>369255</v>
      </c>
      <c r="F2271" s="43" t="n">
        <f aca="false">NORMSINV(Inputs!$B$9)*STDEV(Prices_MTM!I2254:I2503)</f>
        <v>339291.490136187</v>
      </c>
      <c r="G2271" s="52" t="n">
        <f aca="false">IF(-B2271&gt;C2271,1,0)</f>
        <v>0</v>
      </c>
      <c r="H2271" s="52" t="n">
        <f aca="false">IF(-B2271&gt;D2271,1,0)</f>
        <v>0</v>
      </c>
      <c r="I2271" s="52" t="n">
        <f aca="false">IF(-B2271&gt;E2271,1,0)</f>
        <v>0</v>
      </c>
      <c r="J2271" s="52" t="n">
        <f aca="false">IF(-B2271&gt;F2271,1,0)</f>
        <v>0</v>
      </c>
    </row>
    <row r="2272" customFormat="false" ht="15" hidden="false" customHeight="false" outlineLevel="0" collapsed="false">
      <c r="A2272" s="51" t="n">
        <f aca="false">Prices_MTM!A2505</f>
        <v>41074</v>
      </c>
      <c r="B2272" s="43" t="n">
        <f aca="false">Prices_MTM!I2505</f>
        <v>168500</v>
      </c>
      <c r="C2272" s="43" t="n">
        <f aca="false">-PERCENTILE(Prices_MTM!I2255:I2504,1-Inputs!$B$8)</f>
        <v>240625</v>
      </c>
      <c r="D2272" s="43" t="n">
        <f aca="false">NORMSINV(Inputs!$B$8)*STDEV(Prices_MTM!I2255:I2504)</f>
        <v>239550.571319338</v>
      </c>
      <c r="E2272" s="43" t="n">
        <f aca="false">-PERCENTILE(Prices_MTM!I2255:I2504,1-Inputs!$B$9)</f>
        <v>369255</v>
      </c>
      <c r="F2272" s="43" t="n">
        <f aca="false">NORMSINV(Inputs!$B$9)*STDEV(Prices_MTM!I2255:I2504)</f>
        <v>338800.944462672</v>
      </c>
      <c r="G2272" s="52" t="n">
        <f aca="false">IF(-B2272&gt;C2272,1,0)</f>
        <v>0</v>
      </c>
      <c r="H2272" s="52" t="n">
        <f aca="false">IF(-B2272&gt;D2272,1,0)</f>
        <v>0</v>
      </c>
      <c r="I2272" s="52" t="n">
        <f aca="false">IF(-B2272&gt;E2272,1,0)</f>
        <v>0</v>
      </c>
      <c r="J2272" s="52" t="n">
        <f aca="false">IF(-B2272&gt;F2272,1,0)</f>
        <v>0</v>
      </c>
    </row>
    <row r="2273" customFormat="false" ht="15" hidden="false" customHeight="false" outlineLevel="0" collapsed="false">
      <c r="A2273" s="51" t="n">
        <f aca="false">Prices_MTM!A2506</f>
        <v>41075</v>
      </c>
      <c r="B2273" s="43" t="n">
        <f aca="false">Prices_MTM!I2506</f>
        <v>-13499.9999999998</v>
      </c>
      <c r="C2273" s="43" t="n">
        <f aca="false">-PERCENTILE(Prices_MTM!I2256:I2505,1-Inputs!$B$8)</f>
        <v>240625</v>
      </c>
      <c r="D2273" s="43" t="n">
        <f aca="false">NORMSINV(Inputs!$B$8)*STDEV(Prices_MTM!I2256:I2505)</f>
        <v>240023.722939547</v>
      </c>
      <c r="E2273" s="43" t="n">
        <f aca="false">-PERCENTILE(Prices_MTM!I2256:I2505,1-Inputs!$B$9)</f>
        <v>369255</v>
      </c>
      <c r="F2273" s="43" t="n">
        <f aca="false">NORMSINV(Inputs!$B$9)*STDEV(Prices_MTM!I2256:I2505)</f>
        <v>339470.131828488</v>
      </c>
      <c r="G2273" s="52" t="n">
        <f aca="false">IF(-B2273&gt;C2273,1,0)</f>
        <v>0</v>
      </c>
      <c r="H2273" s="52" t="n">
        <f aca="false">IF(-B2273&gt;D2273,1,0)</f>
        <v>0</v>
      </c>
      <c r="I2273" s="52" t="n">
        <f aca="false">IF(-B2273&gt;E2273,1,0)</f>
        <v>0</v>
      </c>
      <c r="J2273" s="52" t="n">
        <f aca="false">IF(-B2273&gt;F2273,1,0)</f>
        <v>0</v>
      </c>
    </row>
    <row r="2274" customFormat="false" ht="15" hidden="false" customHeight="false" outlineLevel="0" collapsed="false">
      <c r="A2274" s="51" t="n">
        <f aca="false">Prices_MTM!A2507</f>
        <v>41078</v>
      </c>
      <c r="B2274" s="43" t="n">
        <f aca="false">Prices_MTM!I2507</f>
        <v>19000.0000000005</v>
      </c>
      <c r="C2274" s="43" t="n">
        <f aca="false">-PERCENTILE(Prices_MTM!I2257:I2506,1-Inputs!$B$8)</f>
        <v>240625</v>
      </c>
      <c r="D2274" s="43" t="n">
        <f aca="false">NORMSINV(Inputs!$B$8)*STDEV(Prices_MTM!I2257:I2506)</f>
        <v>237010.03729832</v>
      </c>
      <c r="E2274" s="43" t="n">
        <f aca="false">-PERCENTILE(Prices_MTM!I2257:I2506,1-Inputs!$B$9)</f>
        <v>369255</v>
      </c>
      <c r="F2274" s="43" t="n">
        <f aca="false">NORMSINV(Inputs!$B$9)*STDEV(Prices_MTM!I2257:I2506)</f>
        <v>335207.818714653</v>
      </c>
      <c r="G2274" s="52" t="n">
        <f aca="false">IF(-B2274&gt;C2274,1,0)</f>
        <v>0</v>
      </c>
      <c r="H2274" s="52" t="n">
        <f aca="false">IF(-B2274&gt;D2274,1,0)</f>
        <v>0</v>
      </c>
      <c r="I2274" s="52" t="n">
        <f aca="false">IF(-B2274&gt;E2274,1,0)</f>
        <v>0</v>
      </c>
      <c r="J2274" s="52" t="n">
        <f aca="false">IF(-B2274&gt;F2274,1,0)</f>
        <v>0</v>
      </c>
    </row>
    <row r="2275" customFormat="false" ht="15" hidden="false" customHeight="false" outlineLevel="0" collapsed="false">
      <c r="A2275" s="51" t="n">
        <f aca="false">Prices_MTM!A2508</f>
        <v>41079</v>
      </c>
      <c r="B2275" s="43" t="n">
        <f aca="false">Prices_MTM!I2508</f>
        <v>76499.9999999987</v>
      </c>
      <c r="C2275" s="43" t="n">
        <f aca="false">-PERCENTILE(Prices_MTM!I2258:I2507,1-Inputs!$B$8)</f>
        <v>240625</v>
      </c>
      <c r="D2275" s="43" t="n">
        <f aca="false">NORMSINV(Inputs!$B$8)*STDEV(Prices_MTM!I2258:I2507)</f>
        <v>236977.251470325</v>
      </c>
      <c r="E2275" s="43" t="n">
        <f aca="false">-PERCENTILE(Prices_MTM!I2258:I2507,1-Inputs!$B$9)</f>
        <v>369255</v>
      </c>
      <c r="F2275" s="43" t="n">
        <f aca="false">NORMSINV(Inputs!$B$9)*STDEV(Prices_MTM!I2258:I2507)</f>
        <v>335161.449092453</v>
      </c>
      <c r="G2275" s="52" t="n">
        <f aca="false">IF(-B2275&gt;C2275,1,0)</f>
        <v>0</v>
      </c>
      <c r="H2275" s="52" t="n">
        <f aca="false">IF(-B2275&gt;D2275,1,0)</f>
        <v>0</v>
      </c>
      <c r="I2275" s="52" t="n">
        <f aca="false">IF(-B2275&gt;E2275,1,0)</f>
        <v>0</v>
      </c>
      <c r="J2275" s="52" t="n">
        <f aca="false">IF(-B2275&gt;F2275,1,0)</f>
        <v>0</v>
      </c>
    </row>
    <row r="2276" customFormat="false" ht="15" hidden="false" customHeight="false" outlineLevel="0" collapsed="false">
      <c r="A2276" s="51" t="n">
        <f aca="false">Prices_MTM!A2509</f>
        <v>41080</v>
      </c>
      <c r="B2276" s="43" t="n">
        <f aca="false">Prices_MTM!I2509</f>
        <v>-210999.999999999</v>
      </c>
      <c r="C2276" s="43" t="n">
        <f aca="false">-PERCENTILE(Prices_MTM!I2259:I2508,1-Inputs!$B$8)</f>
        <v>240625</v>
      </c>
      <c r="D2276" s="43" t="n">
        <f aca="false">NORMSINV(Inputs!$B$8)*STDEV(Prices_MTM!I2259:I2508)</f>
        <v>237018.158007366</v>
      </c>
      <c r="E2276" s="43" t="n">
        <f aca="false">-PERCENTILE(Prices_MTM!I2259:I2508,1-Inputs!$B$9)</f>
        <v>369255</v>
      </c>
      <c r="F2276" s="43" t="n">
        <f aca="false">NORMSINV(Inputs!$B$9)*STDEV(Prices_MTM!I2259:I2508)</f>
        <v>335219.303988427</v>
      </c>
      <c r="G2276" s="52" t="n">
        <f aca="false">IF(-B2276&gt;C2276,1,0)</f>
        <v>0</v>
      </c>
      <c r="H2276" s="52" t="n">
        <f aca="false">IF(-B2276&gt;D2276,1,0)</f>
        <v>0</v>
      </c>
      <c r="I2276" s="52" t="n">
        <f aca="false">IF(-B2276&gt;E2276,1,0)</f>
        <v>0</v>
      </c>
      <c r="J2276" s="52" t="n">
        <f aca="false">IF(-B2276&gt;F2276,1,0)</f>
        <v>0</v>
      </c>
    </row>
    <row r="2277" customFormat="false" ht="15" hidden="false" customHeight="false" outlineLevel="0" collapsed="false">
      <c r="A2277" s="51" t="n">
        <f aca="false">Prices_MTM!A2510</f>
        <v>41081</v>
      </c>
      <c r="B2277" s="43" t="n">
        <f aca="false">Prices_MTM!I2510</f>
        <v>-101000.000000001</v>
      </c>
      <c r="C2277" s="43" t="n">
        <f aca="false">-PERCENTILE(Prices_MTM!I2260:I2509,1-Inputs!$B$8)</f>
        <v>240625</v>
      </c>
      <c r="D2277" s="43" t="n">
        <f aca="false">NORMSINV(Inputs!$B$8)*STDEV(Prices_MTM!I2260:I2509)</f>
        <v>237877.177229737</v>
      </c>
      <c r="E2277" s="43" t="n">
        <f aca="false">-PERCENTILE(Prices_MTM!I2260:I2509,1-Inputs!$B$9)</f>
        <v>369255</v>
      </c>
      <c r="F2277" s="43" t="n">
        <f aca="false">NORMSINV(Inputs!$B$9)*STDEV(Prices_MTM!I2260:I2509)</f>
        <v>336434.231267656</v>
      </c>
      <c r="G2277" s="52" t="n">
        <f aca="false">IF(-B2277&gt;C2277,1,0)</f>
        <v>0</v>
      </c>
      <c r="H2277" s="52" t="n">
        <f aca="false">IF(-B2277&gt;D2277,1,0)</f>
        <v>0</v>
      </c>
      <c r="I2277" s="52" t="n">
        <f aca="false">IF(-B2277&gt;E2277,1,0)</f>
        <v>0</v>
      </c>
      <c r="J2277" s="52" t="n">
        <f aca="false">IF(-B2277&gt;F2277,1,0)</f>
        <v>0</v>
      </c>
    </row>
    <row r="2278" customFormat="false" ht="15" hidden="false" customHeight="false" outlineLevel="0" collapsed="false">
      <c r="A2278" s="51" t="n">
        <f aca="false">Prices_MTM!A2511</f>
        <v>41082</v>
      </c>
      <c r="B2278" s="43" t="n">
        <f aca="false">Prices_MTM!I2511</f>
        <v>142000</v>
      </c>
      <c r="C2278" s="43" t="n">
        <f aca="false">-PERCENTILE(Prices_MTM!I2261:I2510,1-Inputs!$B$8)</f>
        <v>240625</v>
      </c>
      <c r="D2278" s="43" t="n">
        <f aca="false">NORMSINV(Inputs!$B$8)*STDEV(Prices_MTM!I2261:I2510)</f>
        <v>237829.157763781</v>
      </c>
      <c r="E2278" s="43" t="n">
        <f aca="false">-PERCENTILE(Prices_MTM!I2261:I2510,1-Inputs!$B$9)</f>
        <v>369255</v>
      </c>
      <c r="F2278" s="43" t="n">
        <f aca="false">NORMSINV(Inputs!$B$9)*STDEV(Prices_MTM!I2261:I2510)</f>
        <v>336366.316420578</v>
      </c>
      <c r="G2278" s="52" t="n">
        <f aca="false">IF(-B2278&gt;C2278,1,0)</f>
        <v>0</v>
      </c>
      <c r="H2278" s="52" t="n">
        <f aca="false">IF(-B2278&gt;D2278,1,0)</f>
        <v>0</v>
      </c>
      <c r="I2278" s="52" t="n">
        <f aca="false">IF(-B2278&gt;E2278,1,0)</f>
        <v>0</v>
      </c>
      <c r="J2278" s="52" t="n">
        <f aca="false">IF(-B2278&gt;F2278,1,0)</f>
        <v>0</v>
      </c>
    </row>
    <row r="2279" customFormat="false" ht="15" hidden="false" customHeight="false" outlineLevel="0" collapsed="false">
      <c r="A2279" s="51" t="n">
        <f aca="false">Prices_MTM!A2512</f>
        <v>41085</v>
      </c>
      <c r="B2279" s="43" t="n">
        <f aca="false">Prices_MTM!I2512</f>
        <v>-30499.9999999993</v>
      </c>
      <c r="C2279" s="43" t="n">
        <f aca="false">-PERCENTILE(Prices_MTM!I2262:I2511,1-Inputs!$B$8)</f>
        <v>230650</v>
      </c>
      <c r="D2279" s="43" t="n">
        <f aca="false">NORMSINV(Inputs!$B$8)*STDEV(Prices_MTM!I2262:I2511)</f>
        <v>234525.422778674</v>
      </c>
      <c r="E2279" s="43" t="n">
        <f aca="false">-PERCENTILE(Prices_MTM!I2262:I2511,1-Inputs!$B$9)</f>
        <v>362385</v>
      </c>
      <c r="F2279" s="43" t="n">
        <f aca="false">NORMSINV(Inputs!$B$9)*STDEV(Prices_MTM!I2262:I2511)</f>
        <v>331693.780984558</v>
      </c>
      <c r="G2279" s="52" t="n">
        <f aca="false">IF(-B2279&gt;C2279,1,0)</f>
        <v>0</v>
      </c>
      <c r="H2279" s="52" t="n">
        <f aca="false">IF(-B2279&gt;D2279,1,0)</f>
        <v>0</v>
      </c>
      <c r="I2279" s="52" t="n">
        <f aca="false">IF(-B2279&gt;E2279,1,0)</f>
        <v>0</v>
      </c>
      <c r="J2279" s="52" t="n">
        <f aca="false">IF(-B2279&gt;F2279,1,0)</f>
        <v>0</v>
      </c>
    </row>
    <row r="2280" customFormat="false" ht="15" hidden="false" customHeight="false" outlineLevel="0" collapsed="false">
      <c r="A2280" s="51" t="n">
        <f aca="false">Prices_MTM!A2513</f>
        <v>41086</v>
      </c>
      <c r="B2280" s="43" t="n">
        <f aca="false">Prices_MTM!I2513</f>
        <v>-17000.0000000002</v>
      </c>
      <c r="C2280" s="43" t="n">
        <f aca="false">-PERCENTILE(Prices_MTM!I2263:I2512,1-Inputs!$B$8)</f>
        <v>223050</v>
      </c>
      <c r="D2280" s="43" t="n">
        <f aca="false">NORMSINV(Inputs!$B$8)*STDEV(Prices_MTM!I2263:I2512)</f>
        <v>230016.329931625</v>
      </c>
      <c r="E2280" s="43" t="n">
        <f aca="false">-PERCENTILE(Prices_MTM!I2263:I2512,1-Inputs!$B$9)</f>
        <v>345945</v>
      </c>
      <c r="F2280" s="43" t="n">
        <f aca="false">NORMSINV(Inputs!$B$9)*STDEV(Prices_MTM!I2263:I2512)</f>
        <v>325316.484922034</v>
      </c>
      <c r="G2280" s="52" t="n">
        <f aca="false">IF(-B2280&gt;C2280,1,0)</f>
        <v>0</v>
      </c>
      <c r="H2280" s="52" t="n">
        <f aca="false">IF(-B2280&gt;D2280,1,0)</f>
        <v>0</v>
      </c>
      <c r="I2280" s="52" t="n">
        <f aca="false">IF(-B2280&gt;E2280,1,0)</f>
        <v>0</v>
      </c>
      <c r="J2280" s="52" t="n">
        <f aca="false">IF(-B2280&gt;F2280,1,0)</f>
        <v>0</v>
      </c>
    </row>
    <row r="2281" customFormat="false" ht="15" hidden="false" customHeight="false" outlineLevel="0" collapsed="false">
      <c r="A2281" s="51" t="n">
        <f aca="false">Prices_MTM!A2514</f>
        <v>41087</v>
      </c>
      <c r="B2281" s="43" t="n">
        <f aca="false">Prices_MTM!I2514</f>
        <v>-500.000000000975</v>
      </c>
      <c r="C2281" s="43" t="n">
        <f aca="false">-PERCENTILE(Prices_MTM!I2264:I2513,1-Inputs!$B$8)</f>
        <v>223050</v>
      </c>
      <c r="D2281" s="43" t="n">
        <f aca="false">NORMSINV(Inputs!$B$8)*STDEV(Prices_MTM!I2264:I2513)</f>
        <v>229352.682272668</v>
      </c>
      <c r="E2281" s="43" t="n">
        <f aca="false">-PERCENTILE(Prices_MTM!I2264:I2513,1-Inputs!$B$9)</f>
        <v>345945</v>
      </c>
      <c r="F2281" s="43" t="n">
        <f aca="false">NORMSINV(Inputs!$B$9)*STDEV(Prices_MTM!I2264:I2513)</f>
        <v>324377.875373301</v>
      </c>
      <c r="G2281" s="52" t="n">
        <f aca="false">IF(-B2281&gt;C2281,1,0)</f>
        <v>0</v>
      </c>
      <c r="H2281" s="52" t="n">
        <f aca="false">IF(-B2281&gt;D2281,1,0)</f>
        <v>0</v>
      </c>
      <c r="I2281" s="52" t="n">
        <f aca="false">IF(-B2281&gt;E2281,1,0)</f>
        <v>0</v>
      </c>
      <c r="J2281" s="52" t="n">
        <f aca="false">IF(-B2281&gt;F2281,1,0)</f>
        <v>0</v>
      </c>
    </row>
    <row r="2282" customFormat="false" ht="15" hidden="false" customHeight="false" outlineLevel="0" collapsed="false">
      <c r="A2282" s="51" t="n">
        <f aca="false">Prices_MTM!A2515</f>
        <v>41088</v>
      </c>
      <c r="B2282" s="43" t="n">
        <f aca="false">Prices_MTM!I2515</f>
        <v>-202999.999999999</v>
      </c>
      <c r="C2282" s="43" t="n">
        <f aca="false">-PERCENTILE(Prices_MTM!I2265:I2514,1-Inputs!$B$8)</f>
        <v>223050</v>
      </c>
      <c r="D2282" s="43" t="n">
        <f aca="false">NORMSINV(Inputs!$B$8)*STDEV(Prices_MTM!I2265:I2514)</f>
        <v>228762.310684684</v>
      </c>
      <c r="E2282" s="43" t="n">
        <f aca="false">-PERCENTILE(Prices_MTM!I2265:I2514,1-Inputs!$B$9)</f>
        <v>345945</v>
      </c>
      <c r="F2282" s="43" t="n">
        <f aca="false">NORMSINV(Inputs!$B$9)*STDEV(Prices_MTM!I2265:I2514)</f>
        <v>323542.901570102</v>
      </c>
      <c r="G2282" s="52" t="n">
        <f aca="false">IF(-B2282&gt;C2282,1,0)</f>
        <v>0</v>
      </c>
      <c r="H2282" s="52" t="n">
        <f aca="false">IF(-B2282&gt;D2282,1,0)</f>
        <v>0</v>
      </c>
      <c r="I2282" s="52" t="n">
        <f aca="false">IF(-B2282&gt;E2282,1,0)</f>
        <v>0</v>
      </c>
      <c r="J2282" s="52" t="n">
        <f aca="false">IF(-B2282&gt;F2282,1,0)</f>
        <v>0</v>
      </c>
    </row>
    <row r="2283" customFormat="false" ht="15" hidden="false" customHeight="false" outlineLevel="0" collapsed="false">
      <c r="A2283" s="51" t="n">
        <f aca="false">Prices_MTM!A2516</f>
        <v>41089</v>
      </c>
      <c r="B2283" s="43" t="n">
        <f aca="false">Prices_MTM!I2516</f>
        <v>574500.000000001</v>
      </c>
      <c r="C2283" s="43" t="n">
        <f aca="false">-PERCENTILE(Prices_MTM!I2266:I2515,1-Inputs!$B$8)</f>
        <v>223050</v>
      </c>
      <c r="D2283" s="43" t="n">
        <f aca="false">NORMSINV(Inputs!$B$8)*STDEV(Prices_MTM!I2266:I2515)</f>
        <v>229352.326129091</v>
      </c>
      <c r="E2283" s="43" t="n">
        <f aca="false">-PERCENTILE(Prices_MTM!I2266:I2515,1-Inputs!$B$9)</f>
        <v>345945</v>
      </c>
      <c r="F2283" s="43" t="n">
        <f aca="false">NORMSINV(Inputs!$B$9)*STDEV(Prices_MTM!I2266:I2515)</f>
        <v>324377.371672643</v>
      </c>
      <c r="G2283" s="52" t="n">
        <f aca="false">IF(-B2283&gt;C2283,1,0)</f>
        <v>0</v>
      </c>
      <c r="H2283" s="52" t="n">
        <f aca="false">IF(-B2283&gt;D2283,1,0)</f>
        <v>0</v>
      </c>
      <c r="I2283" s="52" t="n">
        <f aca="false">IF(-B2283&gt;E2283,1,0)</f>
        <v>0</v>
      </c>
      <c r="J2283" s="52" t="n">
        <f aca="false">IF(-B2283&gt;F2283,1,0)</f>
        <v>0</v>
      </c>
    </row>
    <row r="2284" customFormat="false" ht="15" hidden="false" customHeight="false" outlineLevel="0" collapsed="false">
      <c r="A2284" s="51" t="n">
        <f aca="false">Prices_MTM!A2517</f>
        <v>41092</v>
      </c>
      <c r="B2284" s="43" t="n">
        <f aca="false">Prices_MTM!I2517</f>
        <v>-187500.000000001</v>
      </c>
      <c r="C2284" s="43" t="n">
        <f aca="false">-PERCENTILE(Prices_MTM!I2267:I2516,1-Inputs!$B$8)</f>
        <v>223050</v>
      </c>
      <c r="D2284" s="43" t="n">
        <f aca="false">NORMSINV(Inputs!$B$8)*STDEV(Prices_MTM!I2267:I2516)</f>
        <v>236067.362253406</v>
      </c>
      <c r="E2284" s="43" t="n">
        <f aca="false">-PERCENTILE(Prices_MTM!I2267:I2516,1-Inputs!$B$9)</f>
        <v>345945</v>
      </c>
      <c r="F2284" s="43" t="n">
        <f aca="false">NORMSINV(Inputs!$B$9)*STDEV(Prices_MTM!I2267:I2516)</f>
        <v>333874.575409161</v>
      </c>
      <c r="G2284" s="52" t="n">
        <f aca="false">IF(-B2284&gt;C2284,1,0)</f>
        <v>0</v>
      </c>
      <c r="H2284" s="52" t="n">
        <f aca="false">IF(-B2284&gt;D2284,1,0)</f>
        <v>0</v>
      </c>
      <c r="I2284" s="52" t="n">
        <f aca="false">IF(-B2284&gt;E2284,1,0)</f>
        <v>0</v>
      </c>
      <c r="J2284" s="52" t="n">
        <f aca="false">IF(-B2284&gt;F2284,1,0)</f>
        <v>0</v>
      </c>
    </row>
    <row r="2285" customFormat="false" ht="15" hidden="false" customHeight="false" outlineLevel="0" collapsed="false">
      <c r="A2285" s="51" t="n">
        <f aca="false">Prices_MTM!A2518</f>
        <v>41093</v>
      </c>
      <c r="B2285" s="43" t="n">
        <f aca="false">Prices_MTM!I2518</f>
        <v>171500</v>
      </c>
      <c r="C2285" s="43" t="n">
        <f aca="false">-PERCENTILE(Prices_MTM!I2268:I2517,1-Inputs!$B$8)</f>
        <v>223050</v>
      </c>
      <c r="D2285" s="43" t="n">
        <f aca="false">NORMSINV(Inputs!$B$8)*STDEV(Prices_MTM!I2268:I2517)</f>
        <v>236058.822120546</v>
      </c>
      <c r="E2285" s="43" t="n">
        <f aca="false">-PERCENTILE(Prices_MTM!I2268:I2517,1-Inputs!$B$9)</f>
        <v>345945</v>
      </c>
      <c r="F2285" s="43" t="n">
        <f aca="false">NORMSINV(Inputs!$B$9)*STDEV(Prices_MTM!I2268:I2517)</f>
        <v>333862.496936282</v>
      </c>
      <c r="G2285" s="52" t="n">
        <f aca="false">IF(-B2285&gt;C2285,1,0)</f>
        <v>0</v>
      </c>
      <c r="H2285" s="52" t="n">
        <f aca="false">IF(-B2285&gt;D2285,1,0)</f>
        <v>0</v>
      </c>
      <c r="I2285" s="52" t="n">
        <f aca="false">IF(-B2285&gt;E2285,1,0)</f>
        <v>0</v>
      </c>
      <c r="J2285" s="52" t="n">
        <f aca="false">IF(-B2285&gt;F2285,1,0)</f>
        <v>0</v>
      </c>
    </row>
    <row r="2286" customFormat="false" ht="15" hidden="false" customHeight="false" outlineLevel="0" collapsed="false">
      <c r="A2286" s="51" t="n">
        <f aca="false">Prices_MTM!A2519</f>
        <v>41095</v>
      </c>
      <c r="B2286" s="43" t="n">
        <f aca="false">Prices_MTM!I2519</f>
        <v>-145500</v>
      </c>
      <c r="C2286" s="43" t="n">
        <f aca="false">-PERCENTILE(Prices_MTM!I2269:I2518,1-Inputs!$B$8)</f>
        <v>223050</v>
      </c>
      <c r="D2286" s="43" t="n">
        <f aca="false">NORMSINV(Inputs!$B$8)*STDEV(Prices_MTM!I2269:I2518)</f>
        <v>236687.334411364</v>
      </c>
      <c r="E2286" s="43" t="n">
        <f aca="false">-PERCENTILE(Prices_MTM!I2269:I2518,1-Inputs!$B$9)</f>
        <v>345945</v>
      </c>
      <c r="F2286" s="43" t="n">
        <f aca="false">NORMSINV(Inputs!$B$9)*STDEV(Prices_MTM!I2269:I2518)</f>
        <v>334751.413863354</v>
      </c>
      <c r="G2286" s="52" t="n">
        <f aca="false">IF(-B2286&gt;C2286,1,0)</f>
        <v>0</v>
      </c>
      <c r="H2286" s="52" t="n">
        <f aca="false">IF(-B2286&gt;D2286,1,0)</f>
        <v>0</v>
      </c>
      <c r="I2286" s="52" t="n">
        <f aca="false">IF(-B2286&gt;E2286,1,0)</f>
        <v>0</v>
      </c>
      <c r="J2286" s="52" t="n">
        <f aca="false">IF(-B2286&gt;F2286,1,0)</f>
        <v>0</v>
      </c>
    </row>
    <row r="2287" customFormat="false" ht="15" hidden="false" customHeight="false" outlineLevel="0" collapsed="false">
      <c r="A2287" s="51" t="n">
        <f aca="false">Prices_MTM!A2520</f>
        <v>41096</v>
      </c>
      <c r="B2287" s="43" t="n">
        <f aca="false">Prices_MTM!I2520</f>
        <v>-121999.999999999</v>
      </c>
      <c r="C2287" s="43" t="n">
        <f aca="false">-PERCENTILE(Prices_MTM!I2270:I2519,1-Inputs!$B$8)</f>
        <v>223050</v>
      </c>
      <c r="D2287" s="43" t="n">
        <f aca="false">NORMSINV(Inputs!$B$8)*STDEV(Prices_MTM!I2270:I2519)</f>
        <v>236851.041041272</v>
      </c>
      <c r="E2287" s="43" t="n">
        <f aca="false">-PERCENTILE(Prices_MTM!I2270:I2519,1-Inputs!$B$9)</f>
        <v>345945</v>
      </c>
      <c r="F2287" s="43" t="n">
        <f aca="false">NORMSINV(Inputs!$B$9)*STDEV(Prices_MTM!I2270:I2519)</f>
        <v>334982.947274115</v>
      </c>
      <c r="G2287" s="52" t="n">
        <f aca="false">IF(-B2287&gt;C2287,1,0)</f>
        <v>0</v>
      </c>
      <c r="H2287" s="52" t="n">
        <f aca="false">IF(-B2287&gt;D2287,1,0)</f>
        <v>0</v>
      </c>
      <c r="I2287" s="52" t="n">
        <f aca="false">IF(-B2287&gt;E2287,1,0)</f>
        <v>0</v>
      </c>
      <c r="J2287" s="52" t="n">
        <f aca="false">IF(-B2287&gt;F2287,1,0)</f>
        <v>0</v>
      </c>
    </row>
    <row r="2288" customFormat="false" ht="15" hidden="false" customHeight="false" outlineLevel="0" collapsed="false">
      <c r="A2288" s="51" t="n">
        <f aca="false">Prices_MTM!A2521</f>
        <v>41099</v>
      </c>
      <c r="B2288" s="43" t="n">
        <f aca="false">Prices_MTM!I2521</f>
        <v>84000.0000000004</v>
      </c>
      <c r="C2288" s="43" t="n">
        <f aca="false">-PERCENTILE(Prices_MTM!I2271:I2520,1-Inputs!$B$8)</f>
        <v>223050</v>
      </c>
      <c r="D2288" s="43" t="n">
        <f aca="false">NORMSINV(Inputs!$B$8)*STDEV(Prices_MTM!I2271:I2520)</f>
        <v>236601.338612524</v>
      </c>
      <c r="E2288" s="43" t="n">
        <f aca="false">-PERCENTILE(Prices_MTM!I2271:I2520,1-Inputs!$B$9)</f>
        <v>345945</v>
      </c>
      <c r="F2288" s="43" t="n">
        <f aca="false">NORMSINV(Inputs!$B$9)*STDEV(Prices_MTM!I2271:I2520)</f>
        <v>334629.788363959</v>
      </c>
      <c r="G2288" s="52" t="n">
        <f aca="false">IF(-B2288&gt;C2288,1,0)</f>
        <v>0</v>
      </c>
      <c r="H2288" s="52" t="n">
        <f aca="false">IF(-B2288&gt;D2288,1,0)</f>
        <v>0</v>
      </c>
      <c r="I2288" s="52" t="n">
        <f aca="false">IF(-B2288&gt;E2288,1,0)</f>
        <v>0</v>
      </c>
      <c r="J2288" s="52" t="n">
        <f aca="false">IF(-B2288&gt;F2288,1,0)</f>
        <v>0</v>
      </c>
    </row>
    <row r="2289" customFormat="false" ht="15" hidden="false" customHeight="false" outlineLevel="0" collapsed="false">
      <c r="A2289" s="51" t="n">
        <f aca="false">Prices_MTM!A2522</f>
        <v>41100</v>
      </c>
      <c r="B2289" s="43" t="n">
        <f aca="false">Prices_MTM!I2522</f>
        <v>-161500.000000001</v>
      </c>
      <c r="C2289" s="43" t="n">
        <f aca="false">-PERCENTILE(Prices_MTM!I2272:I2521,1-Inputs!$B$8)</f>
        <v>219800</v>
      </c>
      <c r="D2289" s="43" t="n">
        <f aca="false">NORMSINV(Inputs!$B$8)*STDEV(Prices_MTM!I2272:I2521)</f>
        <v>234723.562236898</v>
      </c>
      <c r="E2289" s="43" t="n">
        <f aca="false">-PERCENTILE(Prices_MTM!I2272:I2521,1-Inputs!$B$9)</f>
        <v>345945</v>
      </c>
      <c r="F2289" s="43" t="n">
        <f aca="false">NORMSINV(Inputs!$B$9)*STDEV(Prices_MTM!I2272:I2521)</f>
        <v>331974.013401504</v>
      </c>
      <c r="G2289" s="52" t="n">
        <f aca="false">IF(-B2289&gt;C2289,1,0)</f>
        <v>0</v>
      </c>
      <c r="H2289" s="52" t="n">
        <f aca="false">IF(-B2289&gt;D2289,1,0)</f>
        <v>0</v>
      </c>
      <c r="I2289" s="52" t="n">
        <f aca="false">IF(-B2289&gt;E2289,1,0)</f>
        <v>0</v>
      </c>
      <c r="J2289" s="52" t="n">
        <f aca="false">IF(-B2289&gt;F2289,1,0)</f>
        <v>0</v>
      </c>
    </row>
    <row r="2290" customFormat="false" ht="15" hidden="false" customHeight="false" outlineLevel="0" collapsed="false">
      <c r="A2290" s="51" t="n">
        <f aca="false">Prices_MTM!A2523</f>
        <v>41101</v>
      </c>
      <c r="B2290" s="43" t="n">
        <f aca="false">Prices_MTM!I2523</f>
        <v>191999.999999999</v>
      </c>
      <c r="C2290" s="43" t="n">
        <f aca="false">-PERCENTILE(Prices_MTM!I2273:I2522,1-Inputs!$B$8)</f>
        <v>219800</v>
      </c>
      <c r="D2290" s="43" t="n">
        <f aca="false">NORMSINV(Inputs!$B$8)*STDEV(Prices_MTM!I2273:I2522)</f>
        <v>235192.302773988</v>
      </c>
      <c r="E2290" s="43" t="n">
        <f aca="false">-PERCENTILE(Prices_MTM!I2273:I2522,1-Inputs!$B$9)</f>
        <v>345945</v>
      </c>
      <c r="F2290" s="43" t="n">
        <f aca="false">NORMSINV(Inputs!$B$9)*STDEV(Prices_MTM!I2273:I2522)</f>
        <v>332636.962088286</v>
      </c>
      <c r="G2290" s="52" t="n">
        <f aca="false">IF(-B2290&gt;C2290,1,0)</f>
        <v>0</v>
      </c>
      <c r="H2290" s="52" t="n">
        <f aca="false">IF(-B2290&gt;D2290,1,0)</f>
        <v>0</v>
      </c>
      <c r="I2290" s="52" t="n">
        <f aca="false">IF(-B2290&gt;E2290,1,0)</f>
        <v>0</v>
      </c>
      <c r="J2290" s="52" t="n">
        <f aca="false">IF(-B2290&gt;F2290,1,0)</f>
        <v>0</v>
      </c>
    </row>
    <row r="2291" customFormat="false" ht="15" hidden="false" customHeight="false" outlineLevel="0" collapsed="false">
      <c r="A2291" s="51" t="n">
        <f aca="false">Prices_MTM!A2524</f>
        <v>41102</v>
      </c>
      <c r="B2291" s="43" t="n">
        <f aca="false">Prices_MTM!I2524</f>
        <v>16499.9999999999</v>
      </c>
      <c r="C2291" s="43" t="n">
        <f aca="false">-PERCENTILE(Prices_MTM!I2274:I2523,1-Inputs!$B$8)</f>
        <v>219800</v>
      </c>
      <c r="D2291" s="43" t="n">
        <f aca="false">NORMSINV(Inputs!$B$8)*STDEV(Prices_MTM!I2274:I2523)</f>
        <v>235761.056605102</v>
      </c>
      <c r="E2291" s="43" t="n">
        <f aca="false">-PERCENTILE(Prices_MTM!I2274:I2523,1-Inputs!$B$9)</f>
        <v>345945</v>
      </c>
      <c r="F2291" s="43" t="n">
        <f aca="false">NORMSINV(Inputs!$B$9)*STDEV(Prices_MTM!I2274:I2523)</f>
        <v>333441.361485403</v>
      </c>
      <c r="G2291" s="52" t="n">
        <f aca="false">IF(-B2291&gt;C2291,1,0)</f>
        <v>0</v>
      </c>
      <c r="H2291" s="52" t="n">
        <f aca="false">IF(-B2291&gt;D2291,1,0)</f>
        <v>0</v>
      </c>
      <c r="I2291" s="52" t="n">
        <f aca="false">IF(-B2291&gt;E2291,1,0)</f>
        <v>0</v>
      </c>
      <c r="J2291" s="52" t="n">
        <f aca="false">IF(-B2291&gt;F2291,1,0)</f>
        <v>0</v>
      </c>
    </row>
    <row r="2292" customFormat="false" ht="15" hidden="false" customHeight="false" outlineLevel="0" collapsed="false">
      <c r="A2292" s="51" t="n">
        <f aca="false">Prices_MTM!A2525</f>
        <v>41103</v>
      </c>
      <c r="B2292" s="43" t="n">
        <f aca="false">Prices_MTM!I2525</f>
        <v>-23499.9999999985</v>
      </c>
      <c r="C2292" s="43" t="n">
        <f aca="false">-PERCENTILE(Prices_MTM!I2275:I2524,1-Inputs!$B$8)</f>
        <v>219800</v>
      </c>
      <c r="D2292" s="43" t="n">
        <f aca="false">NORMSINV(Inputs!$B$8)*STDEV(Prices_MTM!I2275:I2524)</f>
        <v>234257.554371731</v>
      </c>
      <c r="E2292" s="43" t="n">
        <f aca="false">-PERCENTILE(Prices_MTM!I2275:I2524,1-Inputs!$B$9)</f>
        <v>345945</v>
      </c>
      <c r="F2292" s="43" t="n">
        <f aca="false">NORMSINV(Inputs!$B$9)*STDEV(Prices_MTM!I2275:I2524)</f>
        <v>331314.929584772</v>
      </c>
      <c r="G2292" s="52" t="n">
        <f aca="false">IF(-B2292&gt;C2292,1,0)</f>
        <v>0</v>
      </c>
      <c r="H2292" s="52" t="n">
        <f aca="false">IF(-B2292&gt;D2292,1,0)</f>
        <v>0</v>
      </c>
      <c r="I2292" s="52" t="n">
        <f aca="false">IF(-B2292&gt;E2292,1,0)</f>
        <v>0</v>
      </c>
      <c r="J2292" s="52" t="n">
        <f aca="false">IF(-B2292&gt;F2292,1,0)</f>
        <v>0</v>
      </c>
    </row>
    <row r="2293" customFormat="false" ht="15" hidden="false" customHeight="false" outlineLevel="0" collapsed="false">
      <c r="A2293" s="51" t="n">
        <f aca="false">Prices_MTM!A2526</f>
        <v>41106</v>
      </c>
      <c r="B2293" s="43" t="n">
        <f aca="false">Prices_MTM!I2526</f>
        <v>116499.999999999</v>
      </c>
      <c r="C2293" s="43" t="n">
        <f aca="false">-PERCENTILE(Prices_MTM!I2276:I2525,1-Inputs!$B$8)</f>
        <v>219800</v>
      </c>
      <c r="D2293" s="43" t="n">
        <f aca="false">NORMSINV(Inputs!$B$8)*STDEV(Prices_MTM!I2276:I2525)</f>
        <v>234241.995020612</v>
      </c>
      <c r="E2293" s="43" t="n">
        <f aca="false">-PERCENTILE(Prices_MTM!I2276:I2525,1-Inputs!$B$9)</f>
        <v>345945</v>
      </c>
      <c r="F2293" s="43" t="n">
        <f aca="false">NORMSINV(Inputs!$B$9)*STDEV(Prices_MTM!I2276:I2525)</f>
        <v>331292.923697559</v>
      </c>
      <c r="G2293" s="52" t="n">
        <f aca="false">IF(-B2293&gt;C2293,1,0)</f>
        <v>0</v>
      </c>
      <c r="H2293" s="52" t="n">
        <f aca="false">IF(-B2293&gt;D2293,1,0)</f>
        <v>0</v>
      </c>
      <c r="I2293" s="52" t="n">
        <f aca="false">IF(-B2293&gt;E2293,1,0)</f>
        <v>0</v>
      </c>
      <c r="J2293" s="52" t="n">
        <f aca="false">IF(-B2293&gt;F2293,1,0)</f>
        <v>0</v>
      </c>
    </row>
    <row r="2294" customFormat="false" ht="15" hidden="false" customHeight="false" outlineLevel="0" collapsed="false">
      <c r="A2294" s="51" t="n">
        <f aca="false">Prices_MTM!A2527</f>
        <v>41107</v>
      </c>
      <c r="B2294" s="43" t="n">
        <f aca="false">Prices_MTM!I2527</f>
        <v>-39500.0000000003</v>
      </c>
      <c r="C2294" s="43" t="n">
        <f aca="false">-PERCENTILE(Prices_MTM!I2277:I2526,1-Inputs!$B$8)</f>
        <v>219800</v>
      </c>
      <c r="D2294" s="43" t="n">
        <f aca="false">NORMSINV(Inputs!$B$8)*STDEV(Prices_MTM!I2277:I2526)</f>
        <v>234512.42074238</v>
      </c>
      <c r="E2294" s="43" t="n">
        <f aca="false">-PERCENTILE(Prices_MTM!I2277:I2526,1-Inputs!$B$9)</f>
        <v>345945</v>
      </c>
      <c r="F2294" s="43" t="n">
        <f aca="false">NORMSINV(Inputs!$B$9)*STDEV(Prices_MTM!I2277:I2526)</f>
        <v>331675.391956505</v>
      </c>
      <c r="G2294" s="52" t="n">
        <f aca="false">IF(-B2294&gt;C2294,1,0)</f>
        <v>0</v>
      </c>
      <c r="H2294" s="52" t="n">
        <f aca="false">IF(-B2294&gt;D2294,1,0)</f>
        <v>0</v>
      </c>
      <c r="I2294" s="52" t="n">
        <f aca="false">IF(-B2294&gt;E2294,1,0)</f>
        <v>0</v>
      </c>
      <c r="J2294" s="52" t="n">
        <f aca="false">IF(-B2294&gt;F2294,1,0)</f>
        <v>0</v>
      </c>
    </row>
    <row r="2295" customFormat="false" ht="15" hidden="false" customHeight="false" outlineLevel="0" collapsed="false">
      <c r="A2295" s="51" t="n">
        <f aca="false">Prices_MTM!A2528</f>
        <v>41108</v>
      </c>
      <c r="B2295" s="43" t="n">
        <f aca="false">Prices_MTM!I2528</f>
        <v>-4500.00000000016</v>
      </c>
      <c r="C2295" s="43" t="n">
        <f aca="false">-PERCENTILE(Prices_MTM!I2278:I2527,1-Inputs!$B$8)</f>
        <v>219800</v>
      </c>
      <c r="D2295" s="43" t="n">
        <f aca="false">NORMSINV(Inputs!$B$8)*STDEV(Prices_MTM!I2278:I2527)</f>
        <v>234543.690225678</v>
      </c>
      <c r="E2295" s="43" t="n">
        <f aca="false">-PERCENTILE(Prices_MTM!I2278:I2527,1-Inputs!$B$9)</f>
        <v>345945</v>
      </c>
      <c r="F2295" s="43" t="n">
        <f aca="false">NORMSINV(Inputs!$B$9)*STDEV(Prices_MTM!I2278:I2527)</f>
        <v>331719.616983461</v>
      </c>
      <c r="G2295" s="52" t="n">
        <f aca="false">IF(-B2295&gt;C2295,1,0)</f>
        <v>0</v>
      </c>
      <c r="H2295" s="52" t="n">
        <f aca="false">IF(-B2295&gt;D2295,1,0)</f>
        <v>0</v>
      </c>
      <c r="I2295" s="52" t="n">
        <f aca="false">IF(-B2295&gt;E2295,1,0)</f>
        <v>0</v>
      </c>
      <c r="J2295" s="52" t="n">
        <f aca="false">IF(-B2295&gt;F2295,1,0)</f>
        <v>0</v>
      </c>
    </row>
    <row r="2296" customFormat="false" ht="15" hidden="false" customHeight="false" outlineLevel="0" collapsed="false">
      <c r="A2296" s="51" t="n">
        <f aca="false">Prices_MTM!A2529</f>
        <v>41109</v>
      </c>
      <c r="B2296" s="43" t="n">
        <f aca="false">Prices_MTM!I2529</f>
        <v>196500</v>
      </c>
      <c r="C2296" s="43" t="n">
        <f aca="false">-PERCENTILE(Prices_MTM!I2279:I2528,1-Inputs!$B$8)</f>
        <v>215150</v>
      </c>
      <c r="D2296" s="43" t="n">
        <f aca="false">NORMSINV(Inputs!$B$8)*STDEV(Prices_MTM!I2279:I2528)</f>
        <v>233100.230815093</v>
      </c>
      <c r="E2296" s="43" t="n">
        <f aca="false">-PERCENTILE(Prices_MTM!I2279:I2528,1-Inputs!$B$9)</f>
        <v>345945</v>
      </c>
      <c r="F2296" s="43" t="n">
        <f aca="false">NORMSINV(Inputs!$B$9)*STDEV(Prices_MTM!I2279:I2528)</f>
        <v>329678.10479292</v>
      </c>
      <c r="G2296" s="52" t="n">
        <f aca="false">IF(-B2296&gt;C2296,1,0)</f>
        <v>0</v>
      </c>
      <c r="H2296" s="52" t="n">
        <f aca="false">IF(-B2296&gt;D2296,1,0)</f>
        <v>0</v>
      </c>
      <c r="I2296" s="52" t="n">
        <f aca="false">IF(-B2296&gt;E2296,1,0)</f>
        <v>0</v>
      </c>
      <c r="J2296" s="52" t="n">
        <f aca="false">IF(-B2296&gt;F2296,1,0)</f>
        <v>0</v>
      </c>
    </row>
    <row r="2297" customFormat="false" ht="15" hidden="false" customHeight="false" outlineLevel="0" collapsed="false">
      <c r="A2297" s="51" t="n">
        <f aca="false">Prices_MTM!A2530</f>
        <v>41110</v>
      </c>
      <c r="B2297" s="43" t="n">
        <f aca="false">Prices_MTM!I2530</f>
        <v>-81499.9999999998</v>
      </c>
      <c r="C2297" s="43" t="n">
        <f aca="false">-PERCENTILE(Prices_MTM!I2280:I2529,1-Inputs!$B$8)</f>
        <v>215150</v>
      </c>
      <c r="D2297" s="43" t="n">
        <f aca="false">NORMSINV(Inputs!$B$8)*STDEV(Prices_MTM!I2280:I2529)</f>
        <v>233950.693598595</v>
      </c>
      <c r="E2297" s="43" t="n">
        <f aca="false">-PERCENTILE(Prices_MTM!I2280:I2529,1-Inputs!$B$9)</f>
        <v>345945</v>
      </c>
      <c r="F2297" s="43" t="n">
        <f aca="false">NORMSINV(Inputs!$B$9)*STDEV(Prices_MTM!I2280:I2529)</f>
        <v>330880.930537371</v>
      </c>
      <c r="G2297" s="52" t="n">
        <f aca="false">IF(-B2297&gt;C2297,1,0)</f>
        <v>0</v>
      </c>
      <c r="H2297" s="52" t="n">
        <f aca="false">IF(-B2297&gt;D2297,1,0)</f>
        <v>0</v>
      </c>
      <c r="I2297" s="52" t="n">
        <f aca="false">IF(-B2297&gt;E2297,1,0)</f>
        <v>0</v>
      </c>
      <c r="J2297" s="52" t="n">
        <f aca="false">IF(-B2297&gt;F2297,1,0)</f>
        <v>0</v>
      </c>
    </row>
    <row r="2298" customFormat="false" ht="15" hidden="false" customHeight="false" outlineLevel="0" collapsed="false">
      <c r="A2298" s="51" t="n">
        <f aca="false">Prices_MTM!A2531</f>
        <v>41113</v>
      </c>
      <c r="B2298" s="43" t="n">
        <f aca="false">Prices_MTM!I2531</f>
        <v>-225500</v>
      </c>
      <c r="C2298" s="43" t="n">
        <f aca="false">-PERCENTILE(Prices_MTM!I2281:I2530,1-Inputs!$B$8)</f>
        <v>215150</v>
      </c>
      <c r="D2298" s="43" t="n">
        <f aca="false">NORMSINV(Inputs!$B$8)*STDEV(Prices_MTM!I2281:I2530)</f>
        <v>233800.856121718</v>
      </c>
      <c r="E2298" s="43" t="n">
        <f aca="false">-PERCENTILE(Prices_MTM!I2281:I2530,1-Inputs!$B$9)</f>
        <v>345945</v>
      </c>
      <c r="F2298" s="43" t="n">
        <f aca="false">NORMSINV(Inputs!$B$9)*STDEV(Prices_MTM!I2281:I2530)</f>
        <v>330669.012534411</v>
      </c>
      <c r="G2298" s="52" t="n">
        <f aca="false">IF(-B2298&gt;C2298,1,0)</f>
        <v>1</v>
      </c>
      <c r="H2298" s="52" t="n">
        <f aca="false">IF(-B2298&gt;D2298,1,0)</f>
        <v>0</v>
      </c>
      <c r="I2298" s="52" t="n">
        <f aca="false">IF(-B2298&gt;E2298,1,0)</f>
        <v>0</v>
      </c>
      <c r="J2298" s="52" t="n">
        <f aca="false">IF(-B2298&gt;F2298,1,0)</f>
        <v>0</v>
      </c>
    </row>
    <row r="2299" customFormat="false" ht="15" hidden="false" customHeight="false" outlineLevel="0" collapsed="false">
      <c r="A2299" s="51" t="n">
        <f aca="false">Prices_MTM!A2532</f>
        <v>41114</v>
      </c>
      <c r="B2299" s="43" t="n">
        <f aca="false">Prices_MTM!I2532</f>
        <v>68000.0000000007</v>
      </c>
      <c r="C2299" s="43" t="n">
        <f aca="false">-PERCENTILE(Prices_MTM!I2282:I2531,1-Inputs!$B$8)</f>
        <v>219800</v>
      </c>
      <c r="D2299" s="43" t="n">
        <f aca="false">NORMSINV(Inputs!$B$8)*STDEV(Prices_MTM!I2282:I2531)</f>
        <v>234830.966841974</v>
      </c>
      <c r="E2299" s="43" t="n">
        <f aca="false">-PERCENTILE(Prices_MTM!I2282:I2531,1-Inputs!$B$9)</f>
        <v>345945</v>
      </c>
      <c r="F2299" s="43" t="n">
        <f aca="false">NORMSINV(Inputs!$B$9)*STDEV(Prices_MTM!I2282:I2531)</f>
        <v>332125.917784111</v>
      </c>
      <c r="G2299" s="52" t="n">
        <f aca="false">IF(-B2299&gt;C2299,1,0)</f>
        <v>0</v>
      </c>
      <c r="H2299" s="52" t="n">
        <f aca="false">IF(-B2299&gt;D2299,1,0)</f>
        <v>0</v>
      </c>
      <c r="I2299" s="52" t="n">
        <f aca="false">IF(-B2299&gt;E2299,1,0)</f>
        <v>0</v>
      </c>
      <c r="J2299" s="52" t="n">
        <f aca="false">IF(-B2299&gt;F2299,1,0)</f>
        <v>0</v>
      </c>
    </row>
    <row r="2300" customFormat="false" ht="15" hidden="false" customHeight="false" outlineLevel="0" collapsed="false">
      <c r="A2300" s="51" t="n">
        <f aca="false">Prices_MTM!A2533</f>
        <v>41115</v>
      </c>
      <c r="B2300" s="43" t="n">
        <f aca="false">Prices_MTM!I2533</f>
        <v>113000</v>
      </c>
      <c r="C2300" s="43" t="n">
        <f aca="false">-PERCENTILE(Prices_MTM!I2283:I2532,1-Inputs!$B$8)</f>
        <v>219800</v>
      </c>
      <c r="D2300" s="43" t="n">
        <f aca="false">NORMSINV(Inputs!$B$8)*STDEV(Prices_MTM!I2283:I2532)</f>
        <v>234712.462269487</v>
      </c>
      <c r="E2300" s="43" t="n">
        <f aca="false">-PERCENTILE(Prices_MTM!I2283:I2532,1-Inputs!$B$9)</f>
        <v>345945</v>
      </c>
      <c r="F2300" s="43" t="n">
        <f aca="false">NORMSINV(Inputs!$B$9)*STDEV(Prices_MTM!I2283:I2532)</f>
        <v>331958.314505769</v>
      </c>
      <c r="G2300" s="52" t="n">
        <f aca="false">IF(-B2300&gt;C2300,1,0)</f>
        <v>0</v>
      </c>
      <c r="H2300" s="52" t="n">
        <f aca="false">IF(-B2300&gt;D2300,1,0)</f>
        <v>0</v>
      </c>
      <c r="I2300" s="52" t="n">
        <f aca="false">IF(-B2300&gt;E2300,1,0)</f>
        <v>0</v>
      </c>
      <c r="J2300" s="52" t="n">
        <f aca="false">IF(-B2300&gt;F2300,1,0)</f>
        <v>0</v>
      </c>
    </row>
    <row r="2301" customFormat="false" ht="15" hidden="false" customHeight="false" outlineLevel="0" collapsed="false">
      <c r="A2301" s="51" t="n">
        <f aca="false">Prices_MTM!A2534</f>
        <v>41116</v>
      </c>
      <c r="B2301" s="43" t="n">
        <f aca="false">Prices_MTM!I2534</f>
        <v>-60999.9999999992</v>
      </c>
      <c r="C2301" s="43" t="n">
        <f aca="false">-PERCENTILE(Prices_MTM!I2284:I2533,1-Inputs!$B$8)</f>
        <v>219800</v>
      </c>
      <c r="D2301" s="43" t="n">
        <f aca="false">NORMSINV(Inputs!$B$8)*STDEV(Prices_MTM!I2284:I2533)</f>
        <v>234962.987294795</v>
      </c>
      <c r="E2301" s="43" t="n">
        <f aca="false">-PERCENTILE(Prices_MTM!I2284:I2533,1-Inputs!$B$9)</f>
        <v>345945</v>
      </c>
      <c r="F2301" s="43" t="n">
        <f aca="false">NORMSINV(Inputs!$B$9)*STDEV(Prices_MTM!I2284:I2533)</f>
        <v>332312.636829938</v>
      </c>
      <c r="G2301" s="52" t="n">
        <f aca="false">IF(-B2301&gt;C2301,1,0)</f>
        <v>0</v>
      </c>
      <c r="H2301" s="52" t="n">
        <f aca="false">IF(-B2301&gt;D2301,1,0)</f>
        <v>0</v>
      </c>
      <c r="I2301" s="52" t="n">
        <f aca="false">IF(-B2301&gt;E2301,1,0)</f>
        <v>0</v>
      </c>
      <c r="J2301" s="52" t="n">
        <f aca="false">IF(-B2301&gt;F2301,1,0)</f>
        <v>0</v>
      </c>
    </row>
    <row r="2302" customFormat="false" ht="15" hidden="false" customHeight="false" outlineLevel="0" collapsed="false">
      <c r="A2302" s="51" t="n">
        <f aca="false">Prices_MTM!A2535</f>
        <v>41117</v>
      </c>
      <c r="B2302" s="43" t="n">
        <f aca="false">Prices_MTM!I2535</f>
        <v>-3500.00000000108</v>
      </c>
      <c r="C2302" s="43" t="n">
        <f aca="false">-PERCENTILE(Prices_MTM!I2285:I2534,1-Inputs!$B$8)</f>
        <v>219800</v>
      </c>
      <c r="D2302" s="43" t="n">
        <f aca="false">NORMSINV(Inputs!$B$8)*STDEV(Prices_MTM!I2285:I2534)</f>
        <v>234818.677292423</v>
      </c>
      <c r="E2302" s="43" t="n">
        <f aca="false">-PERCENTILE(Prices_MTM!I2285:I2534,1-Inputs!$B$9)</f>
        <v>345945</v>
      </c>
      <c r="F2302" s="43" t="n">
        <f aca="false">NORMSINV(Inputs!$B$9)*STDEV(Prices_MTM!I2285:I2534)</f>
        <v>332108.536439655</v>
      </c>
      <c r="G2302" s="52" t="n">
        <f aca="false">IF(-B2302&gt;C2302,1,0)</f>
        <v>0</v>
      </c>
      <c r="H2302" s="52" t="n">
        <f aca="false">IF(-B2302&gt;D2302,1,0)</f>
        <v>0</v>
      </c>
      <c r="I2302" s="52" t="n">
        <f aca="false">IF(-B2302&gt;E2302,1,0)</f>
        <v>0</v>
      </c>
      <c r="J2302" s="52" t="n">
        <f aca="false">IF(-B2302&gt;F2302,1,0)</f>
        <v>0</v>
      </c>
    </row>
    <row r="2303" customFormat="false" ht="15" hidden="false" customHeight="false" outlineLevel="0" collapsed="false">
      <c r="A2303" s="51" t="n">
        <f aca="false">Prices_MTM!A2536</f>
        <v>41120</v>
      </c>
      <c r="B2303" s="43" t="n">
        <f aca="false">Prices_MTM!I2536</f>
        <v>-45000.0000000003</v>
      </c>
      <c r="C2303" s="43" t="n">
        <f aca="false">-PERCENTILE(Prices_MTM!I2286:I2535,1-Inputs!$B$8)</f>
        <v>219800</v>
      </c>
      <c r="D2303" s="43" t="n">
        <f aca="false">NORMSINV(Inputs!$B$8)*STDEV(Prices_MTM!I2286:I2535)</f>
        <v>234818.776893859</v>
      </c>
      <c r="E2303" s="43" t="n">
        <f aca="false">-PERCENTILE(Prices_MTM!I2286:I2535,1-Inputs!$B$9)</f>
        <v>345945</v>
      </c>
      <c r="F2303" s="43" t="n">
        <f aca="false">NORMSINV(Inputs!$B$9)*STDEV(Prices_MTM!I2286:I2535)</f>
        <v>332108.677307866</v>
      </c>
      <c r="G2303" s="52" t="n">
        <f aca="false">IF(-B2303&gt;C2303,1,0)</f>
        <v>0</v>
      </c>
      <c r="H2303" s="52" t="n">
        <f aca="false">IF(-B2303&gt;D2303,1,0)</f>
        <v>0</v>
      </c>
      <c r="I2303" s="52" t="n">
        <f aca="false">IF(-B2303&gt;E2303,1,0)</f>
        <v>0</v>
      </c>
      <c r="J2303" s="52" t="n">
        <f aca="false">IF(-B2303&gt;F2303,1,0)</f>
        <v>0</v>
      </c>
    </row>
    <row r="2304" customFormat="false" ht="15" hidden="false" customHeight="false" outlineLevel="0" collapsed="false">
      <c r="A2304" s="51" t="n">
        <f aca="false">Prices_MTM!A2537</f>
        <v>41121</v>
      </c>
      <c r="B2304" s="43" t="n">
        <f aca="false">Prices_MTM!I2537</f>
        <v>-141500</v>
      </c>
      <c r="C2304" s="43" t="n">
        <f aca="false">-PERCENTILE(Prices_MTM!I2287:I2536,1-Inputs!$B$8)</f>
        <v>219800</v>
      </c>
      <c r="D2304" s="43" t="n">
        <f aca="false">NORMSINV(Inputs!$B$8)*STDEV(Prices_MTM!I2287:I2536)</f>
        <v>234743.284863716</v>
      </c>
      <c r="E2304" s="43" t="n">
        <f aca="false">-PERCENTILE(Prices_MTM!I2287:I2536,1-Inputs!$B$9)</f>
        <v>345945</v>
      </c>
      <c r="F2304" s="43" t="n">
        <f aca="false">NORMSINV(Inputs!$B$9)*STDEV(Prices_MTM!I2287:I2536)</f>
        <v>332001.907488988</v>
      </c>
      <c r="G2304" s="52" t="n">
        <f aca="false">IF(-B2304&gt;C2304,1,0)</f>
        <v>0</v>
      </c>
      <c r="H2304" s="52" t="n">
        <f aca="false">IF(-B2304&gt;D2304,1,0)</f>
        <v>0</v>
      </c>
      <c r="I2304" s="52" t="n">
        <f aca="false">IF(-B2304&gt;E2304,1,0)</f>
        <v>0</v>
      </c>
      <c r="J2304" s="52" t="n">
        <f aca="false">IF(-B2304&gt;F2304,1,0)</f>
        <v>0</v>
      </c>
    </row>
    <row r="2305" customFormat="false" ht="15" hidden="false" customHeight="false" outlineLevel="0" collapsed="false">
      <c r="A2305" s="51" t="n">
        <f aca="false">Prices_MTM!A2538</f>
        <v>41122</v>
      </c>
      <c r="B2305" s="43" t="n">
        <f aca="false">Prices_MTM!I2538</f>
        <v>48500</v>
      </c>
      <c r="C2305" s="43" t="n">
        <f aca="false">-PERCENTILE(Prices_MTM!I2288:I2537,1-Inputs!$B$8)</f>
        <v>219800</v>
      </c>
      <c r="D2305" s="43" t="n">
        <f aca="false">NORMSINV(Inputs!$B$8)*STDEV(Prices_MTM!I2288:I2537)</f>
        <v>234155.863720275</v>
      </c>
      <c r="E2305" s="43" t="n">
        <f aca="false">-PERCENTILE(Prices_MTM!I2288:I2537,1-Inputs!$B$9)</f>
        <v>345945</v>
      </c>
      <c r="F2305" s="43" t="n">
        <f aca="false">NORMSINV(Inputs!$B$9)*STDEV(Prices_MTM!I2288:I2537)</f>
        <v>331171.106555812</v>
      </c>
      <c r="G2305" s="52" t="n">
        <f aca="false">IF(-B2305&gt;C2305,1,0)</f>
        <v>0</v>
      </c>
      <c r="H2305" s="52" t="n">
        <f aca="false">IF(-B2305&gt;D2305,1,0)</f>
        <v>0</v>
      </c>
      <c r="I2305" s="52" t="n">
        <f aca="false">IF(-B2305&gt;E2305,1,0)</f>
        <v>0</v>
      </c>
      <c r="J2305" s="52" t="n">
        <f aca="false">IF(-B2305&gt;F2305,1,0)</f>
        <v>0</v>
      </c>
    </row>
    <row r="2306" customFormat="false" ht="15" hidden="false" customHeight="false" outlineLevel="0" collapsed="false">
      <c r="A2306" s="51" t="n">
        <f aca="false">Prices_MTM!A2539</f>
        <v>41123</v>
      </c>
      <c r="B2306" s="43" t="n">
        <f aca="false">Prices_MTM!I2539</f>
        <v>-215499.999999999</v>
      </c>
      <c r="C2306" s="43" t="n">
        <f aca="false">-PERCENTILE(Prices_MTM!I2289:I2538,1-Inputs!$B$8)</f>
        <v>219800</v>
      </c>
      <c r="D2306" s="43" t="n">
        <f aca="false">NORMSINV(Inputs!$B$8)*STDEV(Prices_MTM!I2289:I2538)</f>
        <v>234213.196590478</v>
      </c>
      <c r="E2306" s="43" t="n">
        <f aca="false">-PERCENTILE(Prices_MTM!I2289:I2538,1-Inputs!$B$9)</f>
        <v>345945</v>
      </c>
      <c r="F2306" s="43" t="n">
        <f aca="false">NORMSINV(Inputs!$B$9)*STDEV(Prices_MTM!I2289:I2538)</f>
        <v>331252.193528247</v>
      </c>
      <c r="G2306" s="52" t="n">
        <f aca="false">IF(-B2306&gt;C2306,1,0)</f>
        <v>0</v>
      </c>
      <c r="H2306" s="52" t="n">
        <f aca="false">IF(-B2306&gt;D2306,1,0)</f>
        <v>0</v>
      </c>
      <c r="I2306" s="52" t="n">
        <f aca="false">IF(-B2306&gt;E2306,1,0)</f>
        <v>0</v>
      </c>
      <c r="J2306" s="52" t="n">
        <f aca="false">IF(-B2306&gt;F2306,1,0)</f>
        <v>0</v>
      </c>
    </row>
    <row r="2307" customFormat="false" ht="15" hidden="false" customHeight="false" outlineLevel="0" collapsed="false">
      <c r="A2307" s="51" t="n">
        <f aca="false">Prices_MTM!A2540</f>
        <v>41124</v>
      </c>
      <c r="B2307" s="43" t="n">
        <f aca="false">Prices_MTM!I2540</f>
        <v>317000.000000001</v>
      </c>
      <c r="C2307" s="43" t="n">
        <f aca="false">-PERCENTILE(Prices_MTM!I2290:I2539,1-Inputs!$B$8)</f>
        <v>219800</v>
      </c>
      <c r="D2307" s="43" t="n">
        <f aca="false">NORMSINV(Inputs!$B$8)*STDEV(Prices_MTM!I2290:I2539)</f>
        <v>235169.987509201</v>
      </c>
      <c r="E2307" s="43" t="n">
        <f aca="false">-PERCENTILE(Prices_MTM!I2290:I2539,1-Inputs!$B$9)</f>
        <v>345945</v>
      </c>
      <c r="F2307" s="43" t="n">
        <f aca="false">NORMSINV(Inputs!$B$9)*STDEV(Prices_MTM!I2290:I2539)</f>
        <v>332605.401183446</v>
      </c>
      <c r="G2307" s="52" t="n">
        <f aca="false">IF(-B2307&gt;C2307,1,0)</f>
        <v>0</v>
      </c>
      <c r="H2307" s="52" t="n">
        <f aca="false">IF(-B2307&gt;D2307,1,0)</f>
        <v>0</v>
      </c>
      <c r="I2307" s="52" t="n">
        <f aca="false">IF(-B2307&gt;E2307,1,0)</f>
        <v>0</v>
      </c>
      <c r="J2307" s="52" t="n">
        <f aca="false">IF(-B2307&gt;F2307,1,0)</f>
        <v>0</v>
      </c>
    </row>
    <row r="2308" customFormat="false" ht="15" hidden="false" customHeight="false" outlineLevel="0" collapsed="false">
      <c r="A2308" s="51" t="n">
        <f aca="false">Prices_MTM!A2541</f>
        <v>41127</v>
      </c>
      <c r="B2308" s="43" t="n">
        <f aca="false">Prices_MTM!I2541</f>
        <v>67999.9999999985</v>
      </c>
      <c r="C2308" s="43" t="n">
        <f aca="false">-PERCENTILE(Prices_MTM!I2291:I2540,1-Inputs!$B$8)</f>
        <v>219800</v>
      </c>
      <c r="D2308" s="43" t="n">
        <f aca="false">NORMSINV(Inputs!$B$8)*STDEV(Prices_MTM!I2291:I2540)</f>
        <v>237303.06279494</v>
      </c>
      <c r="E2308" s="43" t="n">
        <f aca="false">-PERCENTILE(Prices_MTM!I2291:I2540,1-Inputs!$B$9)</f>
        <v>345945</v>
      </c>
      <c r="F2308" s="43" t="n">
        <f aca="false">NORMSINV(Inputs!$B$9)*STDEV(Prices_MTM!I2291:I2540)</f>
        <v>335622.250266452</v>
      </c>
      <c r="G2308" s="52" t="n">
        <f aca="false">IF(-B2308&gt;C2308,1,0)</f>
        <v>0</v>
      </c>
      <c r="H2308" s="52" t="n">
        <f aca="false">IF(-B2308&gt;D2308,1,0)</f>
        <v>0</v>
      </c>
      <c r="I2308" s="52" t="n">
        <f aca="false">IF(-B2308&gt;E2308,1,0)</f>
        <v>0</v>
      </c>
      <c r="J2308" s="52" t="n">
        <f aca="false">IF(-B2308&gt;F2308,1,0)</f>
        <v>0</v>
      </c>
    </row>
    <row r="2309" customFormat="false" ht="15" hidden="false" customHeight="false" outlineLevel="0" collapsed="false">
      <c r="A2309" s="51" t="n">
        <f aca="false">Prices_MTM!A2542</f>
        <v>41128</v>
      </c>
      <c r="B2309" s="43" t="n">
        <f aca="false">Prices_MTM!I2542</f>
        <v>19000.0000000012</v>
      </c>
      <c r="C2309" s="43" t="n">
        <f aca="false">-PERCENTILE(Prices_MTM!I2292:I2541,1-Inputs!$B$8)</f>
        <v>219800</v>
      </c>
      <c r="D2309" s="43" t="n">
        <f aca="false">NORMSINV(Inputs!$B$8)*STDEV(Prices_MTM!I2292:I2541)</f>
        <v>237166.255037288</v>
      </c>
      <c r="E2309" s="43" t="n">
        <f aca="false">-PERCENTILE(Prices_MTM!I2292:I2541,1-Inputs!$B$9)</f>
        <v>345945</v>
      </c>
      <c r="F2309" s="43" t="n">
        <f aca="false">NORMSINV(Inputs!$B$9)*STDEV(Prices_MTM!I2292:I2541)</f>
        <v>335428.760444044</v>
      </c>
      <c r="G2309" s="52" t="n">
        <f aca="false">IF(-B2309&gt;C2309,1,0)</f>
        <v>0</v>
      </c>
      <c r="H2309" s="52" t="n">
        <f aca="false">IF(-B2309&gt;D2309,1,0)</f>
        <v>0</v>
      </c>
      <c r="I2309" s="52" t="n">
        <f aca="false">IF(-B2309&gt;E2309,1,0)</f>
        <v>0</v>
      </c>
      <c r="J2309" s="52" t="n">
        <f aca="false">IF(-B2309&gt;F2309,1,0)</f>
        <v>0</v>
      </c>
    </row>
    <row r="2310" customFormat="false" ht="15" hidden="false" customHeight="false" outlineLevel="0" collapsed="false">
      <c r="A2310" s="51" t="n">
        <f aca="false">Prices_MTM!A2543</f>
        <v>41129</v>
      </c>
      <c r="B2310" s="43" t="n">
        <f aca="false">Prices_MTM!I2543</f>
        <v>-80500.0000000007</v>
      </c>
      <c r="C2310" s="43" t="n">
        <f aca="false">-PERCENTILE(Prices_MTM!I2293:I2542,1-Inputs!$B$8)</f>
        <v>219800</v>
      </c>
      <c r="D2310" s="43" t="n">
        <f aca="false">NORMSINV(Inputs!$B$8)*STDEV(Prices_MTM!I2293:I2542)</f>
        <v>237035.144084162</v>
      </c>
      <c r="E2310" s="43" t="n">
        <f aca="false">-PERCENTILE(Prices_MTM!I2293:I2542,1-Inputs!$B$9)</f>
        <v>345945</v>
      </c>
      <c r="F2310" s="43" t="n">
        <f aca="false">NORMSINV(Inputs!$B$9)*STDEV(Prices_MTM!I2293:I2542)</f>
        <v>335243.327720993</v>
      </c>
      <c r="G2310" s="52" t="n">
        <f aca="false">IF(-B2310&gt;C2310,1,0)</f>
        <v>0</v>
      </c>
      <c r="H2310" s="52" t="n">
        <f aca="false">IF(-B2310&gt;D2310,1,0)</f>
        <v>0</v>
      </c>
      <c r="I2310" s="52" t="n">
        <f aca="false">IF(-B2310&gt;E2310,1,0)</f>
        <v>0</v>
      </c>
      <c r="J2310" s="52" t="n">
        <f aca="false">IF(-B2310&gt;F2310,1,0)</f>
        <v>0</v>
      </c>
    </row>
    <row r="2311" customFormat="false" ht="15" hidden="false" customHeight="false" outlineLevel="0" collapsed="false">
      <c r="A2311" s="51" t="n">
        <f aca="false">Prices_MTM!A2544</f>
        <v>41130</v>
      </c>
      <c r="B2311" s="43" t="n">
        <f aca="false">Prices_MTM!I2544</f>
        <v>-4999.99999999972</v>
      </c>
      <c r="C2311" s="43" t="n">
        <f aca="false">-PERCENTILE(Prices_MTM!I2294:I2543,1-Inputs!$B$8)</f>
        <v>216050</v>
      </c>
      <c r="D2311" s="43" t="n">
        <f aca="false">NORMSINV(Inputs!$B$8)*STDEV(Prices_MTM!I2294:I2543)</f>
        <v>234565.616441021</v>
      </c>
      <c r="E2311" s="43" t="n">
        <f aca="false">-PERCENTILE(Prices_MTM!I2294:I2543,1-Inputs!$B$9)</f>
        <v>329285</v>
      </c>
      <c r="F2311" s="43" t="n">
        <f aca="false">NORMSINV(Inputs!$B$9)*STDEV(Prices_MTM!I2294:I2543)</f>
        <v>331750.627648248</v>
      </c>
      <c r="G2311" s="52" t="n">
        <f aca="false">IF(-B2311&gt;C2311,1,0)</f>
        <v>0</v>
      </c>
      <c r="H2311" s="52" t="n">
        <f aca="false">IF(-B2311&gt;D2311,1,0)</f>
        <v>0</v>
      </c>
      <c r="I2311" s="52" t="n">
        <f aca="false">IF(-B2311&gt;E2311,1,0)</f>
        <v>0</v>
      </c>
      <c r="J2311" s="52" t="n">
        <f aca="false">IF(-B2311&gt;F2311,1,0)</f>
        <v>0</v>
      </c>
    </row>
    <row r="2312" customFormat="false" ht="15" hidden="false" customHeight="false" outlineLevel="0" collapsed="false">
      <c r="A2312" s="51" t="n">
        <f aca="false">Prices_MTM!A2545</f>
        <v>41131</v>
      </c>
      <c r="B2312" s="43" t="n">
        <f aca="false">Prices_MTM!I2545</f>
        <v>-25500.0000000003</v>
      </c>
      <c r="C2312" s="43" t="n">
        <f aca="false">-PERCENTILE(Prices_MTM!I2295:I2544,1-Inputs!$B$8)</f>
        <v>216050</v>
      </c>
      <c r="D2312" s="43" t="n">
        <f aca="false">NORMSINV(Inputs!$B$8)*STDEV(Prices_MTM!I2295:I2544)</f>
        <v>233837.002674697</v>
      </c>
      <c r="E2312" s="43" t="n">
        <f aca="false">-PERCENTILE(Prices_MTM!I2295:I2544,1-Inputs!$B$9)</f>
        <v>329285</v>
      </c>
      <c r="F2312" s="43" t="n">
        <f aca="false">NORMSINV(Inputs!$B$9)*STDEV(Prices_MTM!I2295:I2544)</f>
        <v>330720.135294089</v>
      </c>
      <c r="G2312" s="52" t="n">
        <f aca="false">IF(-B2312&gt;C2312,1,0)</f>
        <v>0</v>
      </c>
      <c r="H2312" s="52" t="n">
        <f aca="false">IF(-B2312&gt;D2312,1,0)</f>
        <v>0</v>
      </c>
      <c r="I2312" s="52" t="n">
        <f aca="false">IF(-B2312&gt;E2312,1,0)</f>
        <v>0</v>
      </c>
      <c r="J2312" s="52" t="n">
        <f aca="false">IF(-B2312&gt;F2312,1,0)</f>
        <v>0</v>
      </c>
    </row>
    <row r="2313" customFormat="false" ht="15" hidden="false" customHeight="false" outlineLevel="0" collapsed="false">
      <c r="A2313" s="51" t="n">
        <f aca="false">Prices_MTM!A2546</f>
        <v>41134</v>
      </c>
      <c r="B2313" s="43" t="n">
        <f aca="false">Prices_MTM!I2546</f>
        <v>-85499.9999999997</v>
      </c>
      <c r="C2313" s="43" t="n">
        <f aca="false">-PERCENTILE(Prices_MTM!I2296:I2545,1-Inputs!$B$8)</f>
        <v>213475</v>
      </c>
      <c r="D2313" s="43" t="n">
        <f aca="false">NORMSINV(Inputs!$B$8)*STDEV(Prices_MTM!I2296:I2545)</f>
        <v>230635.318712786</v>
      </c>
      <c r="E2313" s="43" t="n">
        <f aca="false">-PERCENTILE(Prices_MTM!I2296:I2545,1-Inputs!$B$9)</f>
        <v>298814.999999999</v>
      </c>
      <c r="F2313" s="43" t="n">
        <f aca="false">NORMSINV(Inputs!$B$9)*STDEV(Prices_MTM!I2296:I2545)</f>
        <v>326191.932567658</v>
      </c>
      <c r="G2313" s="52" t="n">
        <f aca="false">IF(-B2313&gt;C2313,1,0)</f>
        <v>0</v>
      </c>
      <c r="H2313" s="52" t="n">
        <f aca="false">IF(-B2313&gt;D2313,1,0)</f>
        <v>0</v>
      </c>
      <c r="I2313" s="52" t="n">
        <f aca="false">IF(-B2313&gt;E2313,1,0)</f>
        <v>0</v>
      </c>
      <c r="J2313" s="52" t="n">
        <f aca="false">IF(-B2313&gt;F2313,1,0)</f>
        <v>0</v>
      </c>
    </row>
    <row r="2314" customFormat="false" ht="15" hidden="false" customHeight="false" outlineLevel="0" collapsed="false">
      <c r="A2314" s="51" t="n">
        <f aca="false">Prices_MTM!A2547</f>
        <v>41135</v>
      </c>
      <c r="B2314" s="43" t="n">
        <f aca="false">Prices_MTM!I2547</f>
        <v>93000</v>
      </c>
      <c r="C2314" s="43" t="n">
        <f aca="false">-PERCENTILE(Prices_MTM!I2297:I2546,1-Inputs!$B$8)</f>
        <v>211000</v>
      </c>
      <c r="D2314" s="43" t="n">
        <f aca="false">NORMSINV(Inputs!$B$8)*STDEV(Prices_MTM!I2297:I2546)</f>
        <v>229609.518420283</v>
      </c>
      <c r="E2314" s="43" t="n">
        <f aca="false">-PERCENTILE(Prices_MTM!I2297:I2546,1-Inputs!$B$9)</f>
        <v>298814.999999999</v>
      </c>
      <c r="F2314" s="43" t="n">
        <f aca="false">NORMSINV(Inputs!$B$9)*STDEV(Prices_MTM!I2297:I2546)</f>
        <v>324741.123638186</v>
      </c>
      <c r="G2314" s="52" t="n">
        <f aca="false">IF(-B2314&gt;C2314,1,0)</f>
        <v>0</v>
      </c>
      <c r="H2314" s="52" t="n">
        <f aca="false">IF(-B2314&gt;D2314,1,0)</f>
        <v>0</v>
      </c>
      <c r="I2314" s="52" t="n">
        <f aca="false">IF(-B2314&gt;E2314,1,0)</f>
        <v>0</v>
      </c>
      <c r="J2314" s="52" t="n">
        <f aca="false">IF(-B2314&gt;F2314,1,0)</f>
        <v>0</v>
      </c>
    </row>
    <row r="2315" customFormat="false" ht="15" hidden="false" customHeight="false" outlineLevel="0" collapsed="false">
      <c r="A2315" s="51" t="n">
        <f aca="false">Prices_MTM!A2548</f>
        <v>41136</v>
      </c>
      <c r="B2315" s="43" t="n">
        <f aca="false">Prices_MTM!I2548</f>
        <v>14499.9999999989</v>
      </c>
      <c r="C2315" s="43" t="n">
        <f aca="false">-PERCENTILE(Prices_MTM!I2298:I2547,1-Inputs!$B$8)</f>
        <v>211000</v>
      </c>
      <c r="D2315" s="43" t="n">
        <f aca="false">NORMSINV(Inputs!$B$8)*STDEV(Prices_MTM!I2298:I2547)</f>
        <v>226720.785997754</v>
      </c>
      <c r="E2315" s="43" t="n">
        <f aca="false">-PERCENTILE(Prices_MTM!I2298:I2547,1-Inputs!$B$9)</f>
        <v>298814.999999999</v>
      </c>
      <c r="F2315" s="43" t="n">
        <f aca="false">NORMSINV(Inputs!$B$9)*STDEV(Prices_MTM!I2298:I2547)</f>
        <v>320655.534246091</v>
      </c>
      <c r="G2315" s="52" t="n">
        <f aca="false">IF(-B2315&gt;C2315,1,0)</f>
        <v>0</v>
      </c>
      <c r="H2315" s="52" t="n">
        <f aca="false">IF(-B2315&gt;D2315,1,0)</f>
        <v>0</v>
      </c>
      <c r="I2315" s="52" t="n">
        <f aca="false">IF(-B2315&gt;E2315,1,0)</f>
        <v>0</v>
      </c>
      <c r="J2315" s="52" t="n">
        <f aca="false">IF(-B2315&gt;F2315,1,0)</f>
        <v>0</v>
      </c>
    </row>
    <row r="2316" customFormat="false" ht="15" hidden="false" customHeight="false" outlineLevel="0" collapsed="false">
      <c r="A2316" s="51" t="n">
        <f aca="false">Prices_MTM!A2549</f>
        <v>41137</v>
      </c>
      <c r="B2316" s="43" t="n">
        <f aca="false">Prices_MTM!I2549</f>
        <v>100500</v>
      </c>
      <c r="C2316" s="43" t="n">
        <f aca="false">-PERCENTILE(Prices_MTM!I2299:I2548,1-Inputs!$B$8)</f>
        <v>211000</v>
      </c>
      <c r="D2316" s="43" t="n">
        <f aca="false">NORMSINV(Inputs!$B$8)*STDEV(Prices_MTM!I2299:I2548)</f>
        <v>226682.354431448</v>
      </c>
      <c r="E2316" s="43" t="n">
        <f aca="false">-PERCENTILE(Prices_MTM!I2299:I2548,1-Inputs!$B$9)</f>
        <v>298814.999999999</v>
      </c>
      <c r="F2316" s="43" t="n">
        <f aca="false">NORMSINV(Inputs!$B$9)*STDEV(Prices_MTM!I2299:I2548)</f>
        <v>320601.179748457</v>
      </c>
      <c r="G2316" s="52" t="n">
        <f aca="false">IF(-B2316&gt;C2316,1,0)</f>
        <v>0</v>
      </c>
      <c r="H2316" s="52" t="n">
        <f aca="false">IF(-B2316&gt;D2316,1,0)</f>
        <v>0</v>
      </c>
      <c r="I2316" s="52" t="n">
        <f aca="false">IF(-B2316&gt;E2316,1,0)</f>
        <v>0</v>
      </c>
      <c r="J2316" s="52" t="n">
        <f aca="false">IF(-B2316&gt;F2316,1,0)</f>
        <v>0</v>
      </c>
    </row>
    <row r="2317" customFormat="false" ht="15" hidden="false" customHeight="false" outlineLevel="0" collapsed="false">
      <c r="A2317" s="51" t="n">
        <f aca="false">Prices_MTM!A2550</f>
        <v>41138</v>
      </c>
      <c r="B2317" s="43" t="n">
        <f aca="false">Prices_MTM!I2550</f>
        <v>80000.0000000004</v>
      </c>
      <c r="C2317" s="43" t="n">
        <f aca="false">-PERCENTILE(Prices_MTM!I2300:I2549,1-Inputs!$B$8)</f>
        <v>211000</v>
      </c>
      <c r="D2317" s="43" t="n">
        <f aca="false">NORMSINV(Inputs!$B$8)*STDEV(Prices_MTM!I2300:I2549)</f>
        <v>226856.300575339</v>
      </c>
      <c r="E2317" s="43" t="n">
        <f aca="false">-PERCENTILE(Prices_MTM!I2300:I2549,1-Inputs!$B$9)</f>
        <v>298814.999999999</v>
      </c>
      <c r="F2317" s="43" t="n">
        <f aca="false">NORMSINV(Inputs!$B$9)*STDEV(Prices_MTM!I2300:I2549)</f>
        <v>320847.195099251</v>
      </c>
      <c r="G2317" s="52" t="n">
        <f aca="false">IF(-B2317&gt;C2317,1,0)</f>
        <v>0</v>
      </c>
      <c r="H2317" s="52" t="n">
        <f aca="false">IF(-B2317&gt;D2317,1,0)</f>
        <v>0</v>
      </c>
      <c r="I2317" s="52" t="n">
        <f aca="false">IF(-B2317&gt;E2317,1,0)</f>
        <v>0</v>
      </c>
      <c r="J2317" s="52" t="n">
        <f aca="false">IF(-B2317&gt;F2317,1,0)</f>
        <v>0</v>
      </c>
    </row>
    <row r="2318" customFormat="false" ht="15" hidden="false" customHeight="false" outlineLevel="0" collapsed="false">
      <c r="A2318" s="51" t="n">
        <f aca="false">Prices_MTM!A2551</f>
        <v>41141</v>
      </c>
      <c r="B2318" s="43" t="n">
        <f aca="false">Prices_MTM!I2551</f>
        <v>-11999.9999999997</v>
      </c>
      <c r="C2318" s="43" t="n">
        <f aca="false">-PERCENTILE(Prices_MTM!I2301:I2550,1-Inputs!$B$8)</f>
        <v>211000</v>
      </c>
      <c r="D2318" s="43" t="n">
        <f aca="false">NORMSINV(Inputs!$B$8)*STDEV(Prices_MTM!I2301:I2550)</f>
        <v>225723.408814395</v>
      </c>
      <c r="E2318" s="43" t="n">
        <f aca="false">-PERCENTILE(Prices_MTM!I2301:I2550,1-Inputs!$B$9)</f>
        <v>298814.999999999</v>
      </c>
      <c r="F2318" s="43" t="n">
        <f aca="false">NORMSINV(Inputs!$B$9)*STDEV(Prices_MTM!I2301:I2550)</f>
        <v>319244.924662291</v>
      </c>
      <c r="G2318" s="52" t="n">
        <f aca="false">IF(-B2318&gt;C2318,1,0)</f>
        <v>0</v>
      </c>
      <c r="H2318" s="52" t="n">
        <f aca="false">IF(-B2318&gt;D2318,1,0)</f>
        <v>0</v>
      </c>
      <c r="I2318" s="52" t="n">
        <f aca="false">IF(-B2318&gt;E2318,1,0)</f>
        <v>0</v>
      </c>
      <c r="J2318" s="52" t="n">
        <f aca="false">IF(-B2318&gt;F2318,1,0)</f>
        <v>0</v>
      </c>
    </row>
    <row r="2319" customFormat="false" ht="15" hidden="false" customHeight="false" outlineLevel="0" collapsed="false">
      <c r="A2319" s="51" t="n">
        <f aca="false">Prices_MTM!A2552</f>
        <v>41142</v>
      </c>
      <c r="B2319" s="43" t="n">
        <f aca="false">Prices_MTM!I2552</f>
        <v>25499.9999999995</v>
      </c>
      <c r="C2319" s="43" t="n">
        <f aca="false">-PERCENTILE(Prices_MTM!I2302:I2551,1-Inputs!$B$8)</f>
        <v>211000</v>
      </c>
      <c r="D2319" s="43" t="n">
        <f aca="false">NORMSINV(Inputs!$B$8)*STDEV(Prices_MTM!I2302:I2551)</f>
        <v>225069.822392915</v>
      </c>
      <c r="E2319" s="43" t="n">
        <f aca="false">-PERCENTILE(Prices_MTM!I2302:I2551,1-Inputs!$B$9)</f>
        <v>298814.999999999</v>
      </c>
      <c r="F2319" s="43" t="n">
        <f aca="false">NORMSINV(Inputs!$B$9)*STDEV(Prices_MTM!I2302:I2551)</f>
        <v>318320.544913724</v>
      </c>
      <c r="G2319" s="52" t="n">
        <f aca="false">IF(-B2319&gt;C2319,1,0)</f>
        <v>0</v>
      </c>
      <c r="H2319" s="52" t="n">
        <f aca="false">IF(-B2319&gt;D2319,1,0)</f>
        <v>0</v>
      </c>
      <c r="I2319" s="52" t="n">
        <f aca="false">IF(-B2319&gt;E2319,1,0)</f>
        <v>0</v>
      </c>
      <c r="J2319" s="52" t="n">
        <f aca="false">IF(-B2319&gt;F2319,1,0)</f>
        <v>0</v>
      </c>
    </row>
    <row r="2320" customFormat="false" ht="15" hidden="false" customHeight="false" outlineLevel="0" collapsed="false">
      <c r="A2320" s="51" t="n">
        <f aca="false">Prices_MTM!A2553</f>
        <v>41143</v>
      </c>
      <c r="B2320" s="43" t="n">
        <f aca="false">Prices_MTM!I2553</f>
        <v>47000.0000000006</v>
      </c>
      <c r="C2320" s="43" t="n">
        <f aca="false">-PERCENTILE(Prices_MTM!I2303:I2552,1-Inputs!$B$8)</f>
        <v>211000</v>
      </c>
      <c r="D2320" s="43" t="n">
        <f aca="false">NORMSINV(Inputs!$B$8)*STDEV(Prices_MTM!I2303:I2552)</f>
        <v>225081.473464298</v>
      </c>
      <c r="E2320" s="43" t="n">
        <f aca="false">-PERCENTILE(Prices_MTM!I2303:I2552,1-Inputs!$B$9)</f>
        <v>298814.999999999</v>
      </c>
      <c r="F2320" s="43" t="n">
        <f aca="false">NORMSINV(Inputs!$B$9)*STDEV(Prices_MTM!I2303:I2552)</f>
        <v>318337.023246323</v>
      </c>
      <c r="G2320" s="52" t="n">
        <f aca="false">IF(-B2320&gt;C2320,1,0)</f>
        <v>0</v>
      </c>
      <c r="H2320" s="52" t="n">
        <f aca="false">IF(-B2320&gt;D2320,1,0)</f>
        <v>0</v>
      </c>
      <c r="I2320" s="52" t="n">
        <f aca="false">IF(-B2320&gt;E2320,1,0)</f>
        <v>0</v>
      </c>
      <c r="J2320" s="52" t="n">
        <f aca="false">IF(-B2320&gt;F2320,1,0)</f>
        <v>0</v>
      </c>
    </row>
    <row r="2321" customFormat="false" ht="15" hidden="false" customHeight="false" outlineLevel="0" collapsed="false">
      <c r="A2321" s="51" t="n">
        <f aca="false">Prices_MTM!A2554</f>
        <v>41144</v>
      </c>
      <c r="B2321" s="43" t="n">
        <f aca="false">Prices_MTM!I2554</f>
        <v>-186000</v>
      </c>
      <c r="C2321" s="43" t="n">
        <f aca="false">-PERCENTILE(Prices_MTM!I2304:I2553,1-Inputs!$B$8)</f>
        <v>209200</v>
      </c>
      <c r="D2321" s="43" t="n">
        <f aca="false">NORMSINV(Inputs!$B$8)*STDEV(Prices_MTM!I2304:I2553)</f>
        <v>221744.457963905</v>
      </c>
      <c r="E2321" s="43" t="n">
        <f aca="false">-PERCENTILE(Prices_MTM!I2304:I2553,1-Inputs!$B$9)</f>
        <v>284474.999999999</v>
      </c>
      <c r="F2321" s="43" t="n">
        <f aca="false">NORMSINV(Inputs!$B$9)*STDEV(Prices_MTM!I2304:I2553)</f>
        <v>313617.418542428</v>
      </c>
      <c r="G2321" s="52" t="n">
        <f aca="false">IF(-B2321&gt;C2321,1,0)</f>
        <v>0</v>
      </c>
      <c r="H2321" s="52" t="n">
        <f aca="false">IF(-B2321&gt;D2321,1,0)</f>
        <v>0</v>
      </c>
      <c r="I2321" s="52" t="n">
        <f aca="false">IF(-B2321&gt;E2321,1,0)</f>
        <v>0</v>
      </c>
      <c r="J2321" s="52" t="n">
        <f aca="false">IF(-B2321&gt;F2321,1,0)</f>
        <v>0</v>
      </c>
    </row>
    <row r="2322" customFormat="false" ht="15" hidden="false" customHeight="false" outlineLevel="0" collapsed="false">
      <c r="A2322" s="51" t="n">
        <f aca="false">Prices_MTM!A2555</f>
        <v>41145</v>
      </c>
      <c r="B2322" s="43" t="n">
        <f aca="false">Prices_MTM!I2555</f>
        <v>75499.9999999995</v>
      </c>
      <c r="C2322" s="43" t="n">
        <f aca="false">-PERCENTILE(Prices_MTM!I2305:I2554,1-Inputs!$B$8)</f>
        <v>209200</v>
      </c>
      <c r="D2322" s="43" t="n">
        <f aca="false">NORMSINV(Inputs!$B$8)*STDEV(Prices_MTM!I2305:I2554)</f>
        <v>222541.142337849</v>
      </c>
      <c r="E2322" s="43" t="n">
        <f aca="false">-PERCENTILE(Prices_MTM!I2305:I2554,1-Inputs!$B$9)</f>
        <v>284474.999999999</v>
      </c>
      <c r="F2322" s="43" t="n">
        <f aca="false">NORMSINV(Inputs!$B$9)*STDEV(Prices_MTM!I2305:I2554)</f>
        <v>314744.184455964</v>
      </c>
      <c r="G2322" s="52" t="n">
        <f aca="false">IF(-B2322&gt;C2322,1,0)</f>
        <v>0</v>
      </c>
      <c r="H2322" s="52" t="n">
        <f aca="false">IF(-B2322&gt;D2322,1,0)</f>
        <v>0</v>
      </c>
      <c r="I2322" s="52" t="n">
        <f aca="false">IF(-B2322&gt;E2322,1,0)</f>
        <v>0</v>
      </c>
      <c r="J2322" s="52" t="n">
        <f aca="false">IF(-B2322&gt;F2322,1,0)</f>
        <v>0</v>
      </c>
    </row>
    <row r="2323" customFormat="false" ht="15" hidden="false" customHeight="false" outlineLevel="0" collapsed="false">
      <c r="A2323" s="51" t="n">
        <f aca="false">Prices_MTM!A2556</f>
        <v>41148</v>
      </c>
      <c r="B2323" s="43" t="n">
        <f aca="false">Prices_MTM!I2556</f>
        <v>77000.000000001</v>
      </c>
      <c r="C2323" s="43" t="n">
        <f aca="false">-PERCENTILE(Prices_MTM!I2306:I2555,1-Inputs!$B$8)</f>
        <v>209200</v>
      </c>
      <c r="D2323" s="43" t="n">
        <f aca="false">NORMSINV(Inputs!$B$8)*STDEV(Prices_MTM!I2306:I2555)</f>
        <v>221344.660407916</v>
      </c>
      <c r="E2323" s="43" t="n">
        <f aca="false">-PERCENTILE(Prices_MTM!I2306:I2555,1-Inputs!$B$9)</f>
        <v>284474.999999999</v>
      </c>
      <c r="F2323" s="43" t="n">
        <f aca="false">NORMSINV(Inputs!$B$9)*STDEV(Prices_MTM!I2306:I2555)</f>
        <v>313051.977229485</v>
      </c>
      <c r="G2323" s="52" t="n">
        <f aca="false">IF(-B2323&gt;C2323,1,0)</f>
        <v>0</v>
      </c>
      <c r="H2323" s="52" t="n">
        <f aca="false">IF(-B2323&gt;D2323,1,0)</f>
        <v>0</v>
      </c>
      <c r="I2323" s="52" t="n">
        <f aca="false">IF(-B2323&gt;E2323,1,0)</f>
        <v>0</v>
      </c>
      <c r="J2323" s="52" t="n">
        <f aca="false">IF(-B2323&gt;F2323,1,0)</f>
        <v>0</v>
      </c>
    </row>
    <row r="2324" customFormat="false" ht="15" hidden="false" customHeight="false" outlineLevel="0" collapsed="false">
      <c r="A2324" s="51" t="n">
        <f aca="false">Prices_MTM!A2557</f>
        <v>41149</v>
      </c>
      <c r="B2324" s="43" t="n">
        <f aca="false">Prices_MTM!I2557</f>
        <v>131999.999999999</v>
      </c>
      <c r="C2324" s="43" t="n">
        <f aca="false">-PERCENTILE(Prices_MTM!I2307:I2556,1-Inputs!$B$8)</f>
        <v>209200</v>
      </c>
      <c r="D2324" s="43" t="n">
        <f aca="false">NORMSINV(Inputs!$B$8)*STDEV(Prices_MTM!I2307:I2556)</f>
        <v>221473.399697248</v>
      </c>
      <c r="E2324" s="43" t="n">
        <f aca="false">-PERCENTILE(Prices_MTM!I2307:I2556,1-Inputs!$B$9)</f>
        <v>284474.999999999</v>
      </c>
      <c r="F2324" s="43" t="n">
        <f aca="false">NORMSINV(Inputs!$B$9)*STDEV(Prices_MTM!I2307:I2556)</f>
        <v>313234.055663174</v>
      </c>
      <c r="G2324" s="52" t="n">
        <f aca="false">IF(-B2324&gt;C2324,1,0)</f>
        <v>0</v>
      </c>
      <c r="H2324" s="52" t="n">
        <f aca="false">IF(-B2324&gt;D2324,1,0)</f>
        <v>0</v>
      </c>
      <c r="I2324" s="52" t="n">
        <f aca="false">IF(-B2324&gt;E2324,1,0)</f>
        <v>0</v>
      </c>
      <c r="J2324" s="52" t="n">
        <f aca="false">IF(-B2324&gt;F2324,1,0)</f>
        <v>0</v>
      </c>
    </row>
    <row r="2325" customFormat="false" ht="15" hidden="false" customHeight="false" outlineLevel="0" collapsed="false">
      <c r="A2325" s="51" t="n">
        <f aca="false">Prices_MTM!A2558</f>
        <v>41150</v>
      </c>
      <c r="B2325" s="43" t="n">
        <f aca="false">Prices_MTM!I2558</f>
        <v>-75499.9999999995</v>
      </c>
      <c r="C2325" s="43" t="n">
        <f aca="false">-PERCENTILE(Prices_MTM!I2308:I2557,1-Inputs!$B$8)</f>
        <v>209200</v>
      </c>
      <c r="D2325" s="43" t="n">
        <f aca="false">NORMSINV(Inputs!$B$8)*STDEV(Prices_MTM!I2308:I2557)</f>
        <v>221535.063335687</v>
      </c>
      <c r="E2325" s="43" t="n">
        <f aca="false">-PERCENTILE(Prices_MTM!I2308:I2557,1-Inputs!$B$9)</f>
        <v>284474.999999999</v>
      </c>
      <c r="F2325" s="43" t="n">
        <f aca="false">NORMSINV(Inputs!$B$9)*STDEV(Prices_MTM!I2308:I2557)</f>
        <v>313321.267723772</v>
      </c>
      <c r="G2325" s="52" t="n">
        <f aca="false">IF(-B2325&gt;C2325,1,0)</f>
        <v>0</v>
      </c>
      <c r="H2325" s="52" t="n">
        <f aca="false">IF(-B2325&gt;D2325,1,0)</f>
        <v>0</v>
      </c>
      <c r="I2325" s="52" t="n">
        <f aca="false">IF(-B2325&gt;E2325,1,0)</f>
        <v>0</v>
      </c>
      <c r="J2325" s="52" t="n">
        <f aca="false">IF(-B2325&gt;F2325,1,0)</f>
        <v>0</v>
      </c>
    </row>
    <row r="2326" customFormat="false" ht="15" hidden="false" customHeight="false" outlineLevel="0" collapsed="false">
      <c r="A2326" s="51" t="n">
        <f aca="false">Prices_MTM!A2559</f>
        <v>41151</v>
      </c>
      <c r="B2326" s="43" t="n">
        <f aca="false">Prices_MTM!I2559</f>
        <v>-76500.0000000001</v>
      </c>
      <c r="C2326" s="43" t="n">
        <f aca="false">-PERCENTILE(Prices_MTM!I2309:I2558,1-Inputs!$B$8)</f>
        <v>209200</v>
      </c>
      <c r="D2326" s="43" t="n">
        <f aca="false">NORMSINV(Inputs!$B$8)*STDEV(Prices_MTM!I2309:I2558)</f>
        <v>221687.367406459</v>
      </c>
      <c r="E2326" s="43" t="n">
        <f aca="false">-PERCENTILE(Prices_MTM!I2309:I2558,1-Inputs!$B$9)</f>
        <v>284474.999999999</v>
      </c>
      <c r="F2326" s="43" t="n">
        <f aca="false">NORMSINV(Inputs!$B$9)*STDEV(Prices_MTM!I2309:I2558)</f>
        <v>313536.674277547</v>
      </c>
      <c r="G2326" s="52" t="n">
        <f aca="false">IF(-B2326&gt;C2326,1,0)</f>
        <v>0</v>
      </c>
      <c r="H2326" s="52" t="n">
        <f aca="false">IF(-B2326&gt;D2326,1,0)</f>
        <v>0</v>
      </c>
      <c r="I2326" s="52" t="n">
        <f aca="false">IF(-B2326&gt;E2326,1,0)</f>
        <v>0</v>
      </c>
      <c r="J2326" s="52" t="n">
        <f aca="false">IF(-B2326&gt;F2326,1,0)</f>
        <v>0</v>
      </c>
    </row>
    <row r="2327" customFormat="false" ht="15" hidden="false" customHeight="false" outlineLevel="0" collapsed="false">
      <c r="A2327" s="51" t="n">
        <f aca="false">Prices_MTM!A2560</f>
        <v>41152</v>
      </c>
      <c r="B2327" s="43" t="n">
        <f aca="false">Prices_MTM!I2560</f>
        <v>103500</v>
      </c>
      <c r="C2327" s="43" t="n">
        <f aca="false">-PERCENTILE(Prices_MTM!I2310:I2559,1-Inputs!$B$8)</f>
        <v>209200</v>
      </c>
      <c r="D2327" s="43" t="n">
        <f aca="false">NORMSINV(Inputs!$B$8)*STDEV(Prices_MTM!I2310:I2559)</f>
        <v>221845.538584912</v>
      </c>
      <c r="E2327" s="43" t="n">
        <f aca="false">-PERCENTILE(Prices_MTM!I2310:I2559,1-Inputs!$B$9)</f>
        <v>284474.999999999</v>
      </c>
      <c r="F2327" s="43" t="n">
        <f aca="false">NORMSINV(Inputs!$B$9)*STDEV(Prices_MTM!I2310:I2559)</f>
        <v>313760.378793682</v>
      </c>
      <c r="G2327" s="52" t="n">
        <f aca="false">IF(-B2327&gt;C2327,1,0)</f>
        <v>0</v>
      </c>
      <c r="H2327" s="52" t="n">
        <f aca="false">IF(-B2327&gt;D2327,1,0)</f>
        <v>0</v>
      </c>
      <c r="I2327" s="52" t="n">
        <f aca="false">IF(-B2327&gt;E2327,1,0)</f>
        <v>0</v>
      </c>
      <c r="J2327" s="52" t="n">
        <f aca="false">IF(-B2327&gt;F2327,1,0)</f>
        <v>0</v>
      </c>
    </row>
    <row r="2328" customFormat="false" ht="15" hidden="false" customHeight="false" outlineLevel="0" collapsed="false">
      <c r="A2328" s="51" t="n">
        <f aca="false">Prices_MTM!A2561</f>
        <v>41156</v>
      </c>
      <c r="B2328" s="43" t="n">
        <f aca="false">Prices_MTM!I2561</f>
        <v>-165499.999999999</v>
      </c>
      <c r="C2328" s="43" t="n">
        <f aca="false">-PERCENTILE(Prices_MTM!I2311:I2560,1-Inputs!$B$8)</f>
        <v>209200</v>
      </c>
      <c r="D2328" s="43" t="n">
        <f aca="false">NORMSINV(Inputs!$B$8)*STDEV(Prices_MTM!I2311:I2560)</f>
        <v>221256.149356274</v>
      </c>
      <c r="E2328" s="43" t="n">
        <f aca="false">-PERCENTILE(Prices_MTM!I2311:I2560,1-Inputs!$B$9)</f>
        <v>284474.999999999</v>
      </c>
      <c r="F2328" s="43" t="n">
        <f aca="false">NORMSINV(Inputs!$B$9)*STDEV(Prices_MTM!I2311:I2560)</f>
        <v>312926.794360054</v>
      </c>
      <c r="G2328" s="52" t="n">
        <f aca="false">IF(-B2328&gt;C2328,1,0)</f>
        <v>0</v>
      </c>
      <c r="H2328" s="52" t="n">
        <f aca="false">IF(-B2328&gt;D2328,1,0)</f>
        <v>0</v>
      </c>
      <c r="I2328" s="52" t="n">
        <f aca="false">IF(-B2328&gt;E2328,1,0)</f>
        <v>0</v>
      </c>
      <c r="J2328" s="52" t="n">
        <f aca="false">IF(-B2328&gt;F2328,1,0)</f>
        <v>0</v>
      </c>
    </row>
    <row r="2329" customFormat="false" ht="15" hidden="false" customHeight="false" outlineLevel="0" collapsed="false">
      <c r="A2329" s="51" t="n">
        <f aca="false">Prices_MTM!A2562</f>
        <v>41157</v>
      </c>
      <c r="B2329" s="43" t="n">
        <f aca="false">Prices_MTM!I2562</f>
        <v>86000.0000000007</v>
      </c>
      <c r="C2329" s="43" t="n">
        <f aca="false">-PERCENTILE(Prices_MTM!I2312:I2561,1-Inputs!$B$8)</f>
        <v>209200</v>
      </c>
      <c r="D2329" s="43" t="n">
        <f aca="false">NORMSINV(Inputs!$B$8)*STDEV(Prices_MTM!I2312:I2561)</f>
        <v>221874.80405632</v>
      </c>
      <c r="E2329" s="43" t="n">
        <f aca="false">-PERCENTILE(Prices_MTM!I2312:I2561,1-Inputs!$B$9)</f>
        <v>284474.999999999</v>
      </c>
      <c r="F2329" s="43" t="n">
        <f aca="false">NORMSINV(Inputs!$B$9)*STDEV(Prices_MTM!I2312:I2561)</f>
        <v>313801.769508379</v>
      </c>
      <c r="G2329" s="52" t="n">
        <f aca="false">IF(-B2329&gt;C2329,1,0)</f>
        <v>0</v>
      </c>
      <c r="H2329" s="52" t="n">
        <f aca="false">IF(-B2329&gt;D2329,1,0)</f>
        <v>0</v>
      </c>
      <c r="I2329" s="52" t="n">
        <f aca="false">IF(-B2329&gt;E2329,1,0)</f>
        <v>0</v>
      </c>
      <c r="J2329" s="52" t="n">
        <f aca="false">IF(-B2329&gt;F2329,1,0)</f>
        <v>0</v>
      </c>
    </row>
    <row r="2330" customFormat="false" ht="15" hidden="false" customHeight="false" outlineLevel="0" collapsed="false">
      <c r="A2330" s="51" t="n">
        <f aca="false">Prices_MTM!A2563</f>
        <v>41158</v>
      </c>
      <c r="B2330" s="43" t="n">
        <f aca="false">Prices_MTM!I2563</f>
        <v>-38000.000000001</v>
      </c>
      <c r="C2330" s="43" t="n">
        <f aca="false">-PERCENTILE(Prices_MTM!I2313:I2562,1-Inputs!$B$8)</f>
        <v>209200</v>
      </c>
      <c r="D2330" s="43" t="n">
        <f aca="false">NORMSINV(Inputs!$B$8)*STDEV(Prices_MTM!I2313:I2562)</f>
        <v>222039.995508215</v>
      </c>
      <c r="E2330" s="43" t="n">
        <f aca="false">-PERCENTILE(Prices_MTM!I2313:I2562,1-Inputs!$B$9)</f>
        <v>284474.999999999</v>
      </c>
      <c r="F2330" s="43" t="n">
        <f aca="false">NORMSINV(Inputs!$B$9)*STDEV(Prices_MTM!I2313:I2562)</f>
        <v>314035.402931213</v>
      </c>
      <c r="G2330" s="52" t="n">
        <f aca="false">IF(-B2330&gt;C2330,1,0)</f>
        <v>0</v>
      </c>
      <c r="H2330" s="52" t="n">
        <f aca="false">IF(-B2330&gt;D2330,1,0)</f>
        <v>0</v>
      </c>
      <c r="I2330" s="52" t="n">
        <f aca="false">IF(-B2330&gt;E2330,1,0)</f>
        <v>0</v>
      </c>
      <c r="J2330" s="52" t="n">
        <f aca="false">IF(-B2330&gt;F2330,1,0)</f>
        <v>0</v>
      </c>
    </row>
    <row r="2331" customFormat="false" ht="15" hidden="false" customHeight="false" outlineLevel="0" collapsed="false">
      <c r="A2331" s="51" t="n">
        <f aca="false">Prices_MTM!A2564</f>
        <v>41159</v>
      </c>
      <c r="B2331" s="43" t="n">
        <f aca="false">Prices_MTM!I2564</f>
        <v>126000</v>
      </c>
      <c r="C2331" s="43" t="n">
        <f aca="false">-PERCENTILE(Prices_MTM!I2314:I2563,1-Inputs!$B$8)</f>
        <v>205200</v>
      </c>
      <c r="D2331" s="43" t="n">
        <f aca="false">NORMSINV(Inputs!$B$8)*STDEV(Prices_MTM!I2314:I2563)</f>
        <v>220828.510554157</v>
      </c>
      <c r="E2331" s="43" t="n">
        <f aca="false">-PERCENTILE(Prices_MTM!I2314:I2563,1-Inputs!$B$9)</f>
        <v>284474.999999999</v>
      </c>
      <c r="F2331" s="43" t="n">
        <f aca="false">NORMSINV(Inputs!$B$9)*STDEV(Prices_MTM!I2314:I2563)</f>
        <v>312321.976641406</v>
      </c>
      <c r="G2331" s="52" t="n">
        <f aca="false">IF(-B2331&gt;C2331,1,0)</f>
        <v>0</v>
      </c>
      <c r="H2331" s="52" t="n">
        <f aca="false">IF(-B2331&gt;D2331,1,0)</f>
        <v>0</v>
      </c>
      <c r="I2331" s="52" t="n">
        <f aca="false">IF(-B2331&gt;E2331,1,0)</f>
        <v>0</v>
      </c>
      <c r="J2331" s="52" t="n">
        <f aca="false">IF(-B2331&gt;F2331,1,0)</f>
        <v>0</v>
      </c>
    </row>
    <row r="2332" customFormat="false" ht="15" hidden="false" customHeight="false" outlineLevel="0" collapsed="false">
      <c r="A2332" s="51" t="n">
        <f aca="false">Prices_MTM!A2565</f>
        <v>41162</v>
      </c>
      <c r="B2332" s="43" t="n">
        <f aca="false">Prices_MTM!I2565</f>
        <v>999.999999999802</v>
      </c>
      <c r="C2332" s="43" t="n">
        <f aca="false">-PERCENTILE(Prices_MTM!I2315:I2564,1-Inputs!$B$8)</f>
        <v>205200</v>
      </c>
      <c r="D2332" s="43" t="n">
        <f aca="false">NORMSINV(Inputs!$B$8)*STDEV(Prices_MTM!I2315:I2564)</f>
        <v>221031.14705867</v>
      </c>
      <c r="E2332" s="43" t="n">
        <f aca="false">-PERCENTILE(Prices_MTM!I2315:I2564,1-Inputs!$B$9)</f>
        <v>284474.999999999</v>
      </c>
      <c r="F2332" s="43" t="n">
        <f aca="false">NORMSINV(Inputs!$B$9)*STDEV(Prices_MTM!I2315:I2564)</f>
        <v>312608.569316737</v>
      </c>
      <c r="G2332" s="52" t="n">
        <f aca="false">IF(-B2332&gt;C2332,1,0)</f>
        <v>0</v>
      </c>
      <c r="H2332" s="52" t="n">
        <f aca="false">IF(-B2332&gt;D2332,1,0)</f>
        <v>0</v>
      </c>
      <c r="I2332" s="52" t="n">
        <f aca="false">IF(-B2332&gt;E2332,1,0)</f>
        <v>0</v>
      </c>
      <c r="J2332" s="52" t="n">
        <f aca="false">IF(-B2332&gt;F2332,1,0)</f>
        <v>0</v>
      </c>
    </row>
    <row r="2333" customFormat="false" ht="15" hidden="false" customHeight="false" outlineLevel="0" collapsed="false">
      <c r="A2333" s="51" t="n">
        <f aca="false">Prices_MTM!A2566</f>
        <v>41163</v>
      </c>
      <c r="B2333" s="43" t="n">
        <f aca="false">Prices_MTM!I2566</f>
        <v>7.05767888575792E-010</v>
      </c>
      <c r="C2333" s="43" t="n">
        <f aca="false">-PERCENTILE(Prices_MTM!I2316:I2565,1-Inputs!$B$8)</f>
        <v>205200</v>
      </c>
      <c r="D2333" s="43" t="n">
        <f aca="false">NORMSINV(Inputs!$B$8)*STDEV(Prices_MTM!I2316:I2565)</f>
        <v>220673.274585757</v>
      </c>
      <c r="E2333" s="43" t="n">
        <f aca="false">-PERCENTILE(Prices_MTM!I2316:I2565,1-Inputs!$B$9)</f>
        <v>284474.999999999</v>
      </c>
      <c r="F2333" s="43" t="n">
        <f aca="false">NORMSINV(Inputs!$B$9)*STDEV(Prices_MTM!I2316:I2565)</f>
        <v>312102.423448863</v>
      </c>
      <c r="G2333" s="52" t="n">
        <f aca="false">IF(-B2333&gt;C2333,1,0)</f>
        <v>0</v>
      </c>
      <c r="H2333" s="52" t="n">
        <f aca="false">IF(-B2333&gt;D2333,1,0)</f>
        <v>0</v>
      </c>
      <c r="I2333" s="52" t="n">
        <f aca="false">IF(-B2333&gt;E2333,1,0)</f>
        <v>0</v>
      </c>
      <c r="J2333" s="52" t="n">
        <f aca="false">IF(-B2333&gt;F2333,1,0)</f>
        <v>0</v>
      </c>
    </row>
    <row r="2334" customFormat="false" ht="15" hidden="false" customHeight="false" outlineLevel="0" collapsed="false">
      <c r="A2334" s="51" t="n">
        <f aca="false">Prices_MTM!A2567</f>
        <v>41164</v>
      </c>
      <c r="B2334" s="43" t="n">
        <f aca="false">Prices_MTM!I2567</f>
        <v>-1000.00000000051</v>
      </c>
      <c r="C2334" s="43" t="n">
        <f aca="false">-PERCENTILE(Prices_MTM!I2317:I2566,1-Inputs!$B$8)</f>
        <v>205200</v>
      </c>
      <c r="D2334" s="43" t="n">
        <f aca="false">NORMSINV(Inputs!$B$8)*STDEV(Prices_MTM!I2317:I2566)</f>
        <v>220593.017691935</v>
      </c>
      <c r="E2334" s="43" t="n">
        <f aca="false">-PERCENTILE(Prices_MTM!I2317:I2566,1-Inputs!$B$9)</f>
        <v>284474.999999999</v>
      </c>
      <c r="F2334" s="43" t="n">
        <f aca="false">NORMSINV(Inputs!$B$9)*STDEV(Prices_MTM!I2317:I2566)</f>
        <v>311988.914592355</v>
      </c>
      <c r="G2334" s="52" t="n">
        <f aca="false">IF(-B2334&gt;C2334,1,0)</f>
        <v>0</v>
      </c>
      <c r="H2334" s="52" t="n">
        <f aca="false">IF(-B2334&gt;D2334,1,0)</f>
        <v>0</v>
      </c>
      <c r="I2334" s="52" t="n">
        <f aca="false">IF(-B2334&gt;E2334,1,0)</f>
        <v>0</v>
      </c>
      <c r="J2334" s="52" t="n">
        <f aca="false">IF(-B2334&gt;F2334,1,0)</f>
        <v>0</v>
      </c>
    </row>
    <row r="2335" customFormat="false" ht="15" hidden="false" customHeight="false" outlineLevel="0" collapsed="false">
      <c r="A2335" s="51" t="n">
        <f aca="false">Prices_MTM!A2568</f>
        <v>41165</v>
      </c>
      <c r="B2335" s="43" t="n">
        <f aca="false">Prices_MTM!I2568</f>
        <v>71000.0000000001</v>
      </c>
      <c r="C2335" s="43" t="n">
        <f aca="false">-PERCENTILE(Prices_MTM!I2318:I2567,1-Inputs!$B$8)</f>
        <v>205200</v>
      </c>
      <c r="D2335" s="43" t="n">
        <f aca="false">NORMSINV(Inputs!$B$8)*STDEV(Prices_MTM!I2318:I2567)</f>
        <v>220553.427466864</v>
      </c>
      <c r="E2335" s="43" t="n">
        <f aca="false">-PERCENTILE(Prices_MTM!I2318:I2567,1-Inputs!$B$9)</f>
        <v>284474.999999999</v>
      </c>
      <c r="F2335" s="43" t="n">
        <f aca="false">NORMSINV(Inputs!$B$9)*STDEV(Prices_MTM!I2318:I2567)</f>
        <v>311932.921381519</v>
      </c>
      <c r="G2335" s="52" t="n">
        <f aca="false">IF(-B2335&gt;C2335,1,0)</f>
        <v>0</v>
      </c>
      <c r="H2335" s="52" t="n">
        <f aca="false">IF(-B2335&gt;D2335,1,0)</f>
        <v>0</v>
      </c>
      <c r="I2335" s="52" t="n">
        <f aca="false">IF(-B2335&gt;E2335,1,0)</f>
        <v>0</v>
      </c>
      <c r="J2335" s="52" t="n">
        <f aca="false">IF(-B2335&gt;F2335,1,0)</f>
        <v>0</v>
      </c>
    </row>
    <row r="2336" customFormat="false" ht="15" hidden="false" customHeight="false" outlineLevel="0" collapsed="false">
      <c r="A2336" s="51" t="n">
        <f aca="false">Prices_MTM!A2569</f>
        <v>41166</v>
      </c>
      <c r="B2336" s="43" t="n">
        <f aca="false">Prices_MTM!I2569</f>
        <v>-10000.0000000001</v>
      </c>
      <c r="C2336" s="43" t="n">
        <f aca="false">-PERCENTILE(Prices_MTM!I2319:I2568,1-Inputs!$B$8)</f>
        <v>205200</v>
      </c>
      <c r="D2336" s="43" t="n">
        <f aca="false">NORMSINV(Inputs!$B$8)*STDEV(Prices_MTM!I2319:I2568)</f>
        <v>220373.696919726</v>
      </c>
      <c r="E2336" s="43" t="n">
        <f aca="false">-PERCENTILE(Prices_MTM!I2319:I2568,1-Inputs!$B$9)</f>
        <v>284474.999999999</v>
      </c>
      <c r="F2336" s="43" t="n">
        <f aca="false">NORMSINV(Inputs!$B$9)*STDEV(Prices_MTM!I2319:I2568)</f>
        <v>311678.725038827</v>
      </c>
      <c r="G2336" s="52" t="n">
        <f aca="false">IF(-B2336&gt;C2336,1,0)</f>
        <v>0</v>
      </c>
      <c r="H2336" s="52" t="n">
        <f aca="false">IF(-B2336&gt;D2336,1,0)</f>
        <v>0</v>
      </c>
      <c r="I2336" s="52" t="n">
        <f aca="false">IF(-B2336&gt;E2336,1,0)</f>
        <v>0</v>
      </c>
      <c r="J2336" s="52" t="n">
        <f aca="false">IF(-B2336&gt;F2336,1,0)</f>
        <v>0</v>
      </c>
    </row>
    <row r="2337" customFormat="false" ht="15" hidden="false" customHeight="false" outlineLevel="0" collapsed="false">
      <c r="A2337" s="51" t="n">
        <f aca="false">Prices_MTM!A2570</f>
        <v>41169</v>
      </c>
      <c r="B2337" s="43" t="n">
        <f aca="false">Prices_MTM!I2570</f>
        <v>-203999.999999999</v>
      </c>
      <c r="C2337" s="43" t="n">
        <f aca="false">-PERCENTILE(Prices_MTM!I2320:I2569,1-Inputs!$B$8)</f>
        <v>205200</v>
      </c>
      <c r="D2337" s="43" t="n">
        <f aca="false">NORMSINV(Inputs!$B$8)*STDEV(Prices_MTM!I2320:I2569)</f>
        <v>219044.889336288</v>
      </c>
      <c r="E2337" s="43" t="n">
        <f aca="false">-PERCENTILE(Prices_MTM!I2320:I2569,1-Inputs!$B$9)</f>
        <v>284474.999999999</v>
      </c>
      <c r="F2337" s="43" t="n">
        <f aca="false">NORMSINV(Inputs!$B$9)*STDEV(Prices_MTM!I2320:I2569)</f>
        <v>309799.367115369</v>
      </c>
      <c r="G2337" s="52" t="n">
        <f aca="false">IF(-B2337&gt;C2337,1,0)</f>
        <v>0</v>
      </c>
      <c r="H2337" s="52" t="n">
        <f aca="false">IF(-B2337&gt;D2337,1,0)</f>
        <v>0</v>
      </c>
      <c r="I2337" s="52" t="n">
        <f aca="false">IF(-B2337&gt;E2337,1,0)</f>
        <v>0</v>
      </c>
      <c r="J2337" s="52" t="n">
        <f aca="false">IF(-B2337&gt;F2337,1,0)</f>
        <v>0</v>
      </c>
    </row>
    <row r="2338" customFormat="false" ht="15" hidden="false" customHeight="false" outlineLevel="0" collapsed="false">
      <c r="A2338" s="51" t="n">
        <f aca="false">Prices_MTM!A2571</f>
        <v>41170</v>
      </c>
      <c r="B2338" s="43" t="n">
        <f aca="false">Prices_MTM!I2571</f>
        <v>44499.9999999993</v>
      </c>
      <c r="C2338" s="43" t="n">
        <f aca="false">-PERCENTILE(Prices_MTM!I2321:I2570,1-Inputs!$B$8)</f>
        <v>205650</v>
      </c>
      <c r="D2338" s="43" t="n">
        <f aca="false">NORMSINV(Inputs!$B$8)*STDEV(Prices_MTM!I2321:I2570)</f>
        <v>219928.209213473</v>
      </c>
      <c r="E2338" s="43" t="n">
        <f aca="false">-PERCENTILE(Prices_MTM!I2321:I2570,1-Inputs!$B$9)</f>
        <v>284474.999999999</v>
      </c>
      <c r="F2338" s="43" t="n">
        <f aca="false">NORMSINV(Inputs!$B$9)*STDEV(Prices_MTM!I2321:I2570)</f>
        <v>311048.663274442</v>
      </c>
      <c r="G2338" s="52" t="n">
        <f aca="false">IF(-B2338&gt;C2338,1,0)</f>
        <v>0</v>
      </c>
      <c r="H2338" s="52" t="n">
        <f aca="false">IF(-B2338&gt;D2338,1,0)</f>
        <v>0</v>
      </c>
      <c r="I2338" s="52" t="n">
        <f aca="false">IF(-B2338&gt;E2338,1,0)</f>
        <v>0</v>
      </c>
      <c r="J2338" s="52" t="n">
        <f aca="false">IF(-B2338&gt;F2338,1,0)</f>
        <v>0</v>
      </c>
    </row>
    <row r="2339" customFormat="false" ht="15" hidden="false" customHeight="false" outlineLevel="0" collapsed="false">
      <c r="A2339" s="51" t="n">
        <f aca="false">Prices_MTM!A2572</f>
        <v>41171</v>
      </c>
      <c r="B2339" s="43" t="n">
        <f aca="false">Prices_MTM!I2572</f>
        <v>-87999.9999999995</v>
      </c>
      <c r="C2339" s="43" t="n">
        <f aca="false">-PERCENTILE(Prices_MTM!I2322:I2571,1-Inputs!$B$8)</f>
        <v>205650</v>
      </c>
      <c r="D2339" s="43" t="n">
        <f aca="false">NORMSINV(Inputs!$B$8)*STDEV(Prices_MTM!I2322:I2571)</f>
        <v>219526.360546488</v>
      </c>
      <c r="E2339" s="43" t="n">
        <f aca="false">-PERCENTILE(Prices_MTM!I2322:I2571,1-Inputs!$B$9)</f>
        <v>284474.999999999</v>
      </c>
      <c r="F2339" s="43" t="n">
        <f aca="false">NORMSINV(Inputs!$B$9)*STDEV(Prices_MTM!I2322:I2571)</f>
        <v>310480.321036075</v>
      </c>
      <c r="G2339" s="52" t="n">
        <f aca="false">IF(-B2339&gt;C2339,1,0)</f>
        <v>0</v>
      </c>
      <c r="H2339" s="52" t="n">
        <f aca="false">IF(-B2339&gt;D2339,1,0)</f>
        <v>0</v>
      </c>
      <c r="I2339" s="52" t="n">
        <f aca="false">IF(-B2339&gt;E2339,1,0)</f>
        <v>0</v>
      </c>
      <c r="J2339" s="52" t="n">
        <f aca="false">IF(-B2339&gt;F2339,1,0)</f>
        <v>0</v>
      </c>
    </row>
    <row r="2340" customFormat="false" ht="15" hidden="false" customHeight="false" outlineLevel="0" collapsed="false">
      <c r="A2340" s="51" t="n">
        <f aca="false">Prices_MTM!A2573</f>
        <v>41172</v>
      </c>
      <c r="B2340" s="43" t="n">
        <f aca="false">Prices_MTM!I2573</f>
        <v>-28999.9999999999</v>
      </c>
      <c r="C2340" s="43" t="n">
        <f aca="false">-PERCENTILE(Prices_MTM!I2323:I2572,1-Inputs!$B$8)</f>
        <v>205650</v>
      </c>
      <c r="D2340" s="43" t="n">
        <f aca="false">NORMSINV(Inputs!$B$8)*STDEV(Prices_MTM!I2323:I2572)</f>
        <v>219347.475439533</v>
      </c>
      <c r="E2340" s="43" t="n">
        <f aca="false">-PERCENTILE(Prices_MTM!I2323:I2572,1-Inputs!$B$9)</f>
        <v>284474.999999999</v>
      </c>
      <c r="F2340" s="43" t="n">
        <f aca="false">NORMSINV(Inputs!$B$9)*STDEV(Prices_MTM!I2323:I2572)</f>
        <v>310227.320415568</v>
      </c>
      <c r="G2340" s="52" t="n">
        <f aca="false">IF(-B2340&gt;C2340,1,0)</f>
        <v>0</v>
      </c>
      <c r="H2340" s="52" t="n">
        <f aca="false">IF(-B2340&gt;D2340,1,0)</f>
        <v>0</v>
      </c>
      <c r="I2340" s="52" t="n">
        <f aca="false">IF(-B2340&gt;E2340,1,0)</f>
        <v>0</v>
      </c>
      <c r="J2340" s="52" t="n">
        <f aca="false">IF(-B2340&gt;F2340,1,0)</f>
        <v>0</v>
      </c>
    </row>
    <row r="2341" customFormat="false" ht="15" hidden="false" customHeight="false" outlineLevel="0" collapsed="false">
      <c r="A2341" s="51" t="n">
        <f aca="false">Prices_MTM!A2574</f>
        <v>41173</v>
      </c>
      <c r="B2341" s="43" t="n">
        <f aca="false">Prices_MTM!I2574</f>
        <v>-43000</v>
      </c>
      <c r="C2341" s="43" t="n">
        <f aca="false">-PERCENTILE(Prices_MTM!I2324:I2573,1-Inputs!$B$8)</f>
        <v>205650</v>
      </c>
      <c r="D2341" s="43" t="n">
        <f aca="false">NORMSINV(Inputs!$B$8)*STDEV(Prices_MTM!I2324:I2573)</f>
        <v>219281.867215381</v>
      </c>
      <c r="E2341" s="43" t="n">
        <f aca="false">-PERCENTILE(Prices_MTM!I2324:I2573,1-Inputs!$B$9)</f>
        <v>284474.999999999</v>
      </c>
      <c r="F2341" s="43" t="n">
        <f aca="false">NORMSINV(Inputs!$B$9)*STDEV(Prices_MTM!I2324:I2573)</f>
        <v>310134.52945212</v>
      </c>
      <c r="G2341" s="52" t="n">
        <f aca="false">IF(-B2341&gt;C2341,1,0)</f>
        <v>0</v>
      </c>
      <c r="H2341" s="52" t="n">
        <f aca="false">IF(-B2341&gt;D2341,1,0)</f>
        <v>0</v>
      </c>
      <c r="I2341" s="52" t="n">
        <f aca="false">IF(-B2341&gt;E2341,1,0)</f>
        <v>0</v>
      </c>
      <c r="J2341" s="52" t="n">
        <f aca="false">IF(-B2341&gt;F2341,1,0)</f>
        <v>0</v>
      </c>
    </row>
    <row r="2342" customFormat="false" ht="15" hidden="false" customHeight="false" outlineLevel="0" collapsed="false">
      <c r="A2342" s="51" t="n">
        <f aca="false">Prices_MTM!A2575</f>
        <v>41176</v>
      </c>
      <c r="B2342" s="43" t="n">
        <f aca="false">Prices_MTM!I2575</f>
        <v>7500.00000000029</v>
      </c>
      <c r="C2342" s="43" t="n">
        <f aca="false">-PERCENTILE(Prices_MTM!I2325:I2574,1-Inputs!$B$8)</f>
        <v>205650</v>
      </c>
      <c r="D2342" s="43" t="n">
        <f aca="false">NORMSINV(Inputs!$B$8)*STDEV(Prices_MTM!I2325:I2574)</f>
        <v>219286.737033837</v>
      </c>
      <c r="E2342" s="43" t="n">
        <f aca="false">-PERCENTILE(Prices_MTM!I2325:I2574,1-Inputs!$B$9)</f>
        <v>284474.999999999</v>
      </c>
      <c r="F2342" s="43" t="n">
        <f aca="false">NORMSINV(Inputs!$B$9)*STDEV(Prices_MTM!I2325:I2574)</f>
        <v>310141.416929296</v>
      </c>
      <c r="G2342" s="52" t="n">
        <f aca="false">IF(-B2342&gt;C2342,1,0)</f>
        <v>0</v>
      </c>
      <c r="H2342" s="52" t="n">
        <f aca="false">IF(-B2342&gt;D2342,1,0)</f>
        <v>0</v>
      </c>
      <c r="I2342" s="52" t="n">
        <f aca="false">IF(-B2342&gt;E2342,1,0)</f>
        <v>0</v>
      </c>
      <c r="J2342" s="52" t="n">
        <f aca="false">IF(-B2342&gt;F2342,1,0)</f>
        <v>0</v>
      </c>
    </row>
    <row r="2343" customFormat="false" ht="15" hidden="false" customHeight="false" outlineLevel="0" collapsed="false">
      <c r="A2343" s="51" t="n">
        <f aca="false">Prices_MTM!A2576</f>
        <v>41177</v>
      </c>
      <c r="B2343" s="43" t="n">
        <f aca="false">Prices_MTM!I2576</f>
        <v>-139500.000000001</v>
      </c>
      <c r="C2343" s="43" t="n">
        <f aca="false">-PERCENTILE(Prices_MTM!I2326:I2575,1-Inputs!$B$8)</f>
        <v>205650</v>
      </c>
      <c r="D2343" s="43" t="n">
        <f aca="false">NORMSINV(Inputs!$B$8)*STDEV(Prices_MTM!I2326:I2575)</f>
        <v>218978.18558305</v>
      </c>
      <c r="E2343" s="43" t="n">
        <f aca="false">-PERCENTILE(Prices_MTM!I2326:I2575,1-Inputs!$B$9)</f>
        <v>284474.999999999</v>
      </c>
      <c r="F2343" s="43" t="n">
        <f aca="false">NORMSINV(Inputs!$B$9)*STDEV(Prices_MTM!I2326:I2575)</f>
        <v>309705.026724228</v>
      </c>
      <c r="G2343" s="52" t="n">
        <f aca="false">IF(-B2343&gt;C2343,1,0)</f>
        <v>0</v>
      </c>
      <c r="H2343" s="52" t="n">
        <f aca="false">IF(-B2343&gt;D2343,1,0)</f>
        <v>0</v>
      </c>
      <c r="I2343" s="52" t="n">
        <f aca="false">IF(-B2343&gt;E2343,1,0)</f>
        <v>0</v>
      </c>
      <c r="J2343" s="52" t="n">
        <f aca="false">IF(-B2343&gt;F2343,1,0)</f>
        <v>0</v>
      </c>
    </row>
    <row r="2344" customFormat="false" ht="15" hidden="false" customHeight="false" outlineLevel="0" collapsed="false">
      <c r="A2344" s="51" t="n">
        <f aca="false">Prices_MTM!A2577</f>
        <v>41178</v>
      </c>
      <c r="B2344" s="43" t="n">
        <f aca="false">Prices_MTM!I2577</f>
        <v>-25999.9999999991</v>
      </c>
      <c r="C2344" s="43" t="n">
        <f aca="false">-PERCENTILE(Prices_MTM!I2327:I2576,1-Inputs!$B$8)</f>
        <v>203549.999999999</v>
      </c>
      <c r="D2344" s="43" t="n">
        <f aca="false">NORMSINV(Inputs!$B$8)*STDEV(Prices_MTM!I2327:I2576)</f>
        <v>217259.294549295</v>
      </c>
      <c r="E2344" s="43" t="n">
        <f aca="false">-PERCENTILE(Prices_MTM!I2327:I2576,1-Inputs!$B$9)</f>
        <v>262465</v>
      </c>
      <c r="F2344" s="43" t="n">
        <f aca="false">NORMSINV(Inputs!$B$9)*STDEV(Prices_MTM!I2327:I2576)</f>
        <v>307273.966332858</v>
      </c>
      <c r="G2344" s="52" t="n">
        <f aca="false">IF(-B2344&gt;C2344,1,0)</f>
        <v>0</v>
      </c>
      <c r="H2344" s="52" t="n">
        <f aca="false">IF(-B2344&gt;D2344,1,0)</f>
        <v>0</v>
      </c>
      <c r="I2344" s="52" t="n">
        <f aca="false">IF(-B2344&gt;E2344,1,0)</f>
        <v>0</v>
      </c>
      <c r="J2344" s="52" t="n">
        <f aca="false">IF(-B2344&gt;F2344,1,0)</f>
        <v>0</v>
      </c>
    </row>
    <row r="2345" customFormat="false" ht="15" hidden="false" customHeight="false" outlineLevel="0" collapsed="false">
      <c r="A2345" s="51" t="n">
        <f aca="false">Prices_MTM!A2578</f>
        <v>41179</v>
      </c>
      <c r="B2345" s="43" t="n">
        <f aca="false">Prices_MTM!I2578</f>
        <v>73999.9999999995</v>
      </c>
      <c r="C2345" s="43" t="n">
        <f aca="false">-PERCENTILE(Prices_MTM!I2328:I2577,1-Inputs!$B$8)</f>
        <v>203549.999999999</v>
      </c>
      <c r="D2345" s="43" t="n">
        <f aca="false">NORMSINV(Inputs!$B$8)*STDEV(Prices_MTM!I2328:I2577)</f>
        <v>217148.329034244</v>
      </c>
      <c r="E2345" s="43" t="n">
        <f aca="false">-PERCENTILE(Prices_MTM!I2328:I2577,1-Inputs!$B$9)</f>
        <v>262465</v>
      </c>
      <c r="F2345" s="43" t="n">
        <f aca="false">NORMSINV(Inputs!$B$9)*STDEV(Prices_MTM!I2328:I2577)</f>
        <v>307117.025687319</v>
      </c>
      <c r="G2345" s="52" t="n">
        <f aca="false">IF(-B2345&gt;C2345,1,0)</f>
        <v>0</v>
      </c>
      <c r="H2345" s="52" t="n">
        <f aca="false">IF(-B2345&gt;D2345,1,0)</f>
        <v>0</v>
      </c>
      <c r="I2345" s="52" t="n">
        <f aca="false">IF(-B2345&gt;E2345,1,0)</f>
        <v>0</v>
      </c>
      <c r="J2345" s="52" t="n">
        <f aca="false">IF(-B2345&gt;F2345,1,0)</f>
        <v>0</v>
      </c>
    </row>
    <row r="2346" customFormat="false" ht="15" hidden="false" customHeight="false" outlineLevel="0" collapsed="false">
      <c r="A2346" s="51" t="n">
        <f aca="false">Prices_MTM!A2579</f>
        <v>41180</v>
      </c>
      <c r="B2346" s="43" t="n">
        <f aca="false">Prices_MTM!I2579</f>
        <v>33500.0000000008</v>
      </c>
      <c r="C2346" s="43" t="n">
        <f aca="false">-PERCENTILE(Prices_MTM!I2329:I2578,1-Inputs!$B$8)</f>
        <v>203549.999999999</v>
      </c>
      <c r="D2346" s="43" t="n">
        <f aca="false">NORMSINV(Inputs!$B$8)*STDEV(Prices_MTM!I2329:I2578)</f>
        <v>217028.312725304</v>
      </c>
      <c r="E2346" s="43" t="n">
        <f aca="false">-PERCENTILE(Prices_MTM!I2329:I2578,1-Inputs!$B$9)</f>
        <v>262465</v>
      </c>
      <c r="F2346" s="43" t="n">
        <f aca="false">NORMSINV(Inputs!$B$9)*STDEV(Prices_MTM!I2329:I2578)</f>
        <v>306947.284331262</v>
      </c>
      <c r="G2346" s="52" t="n">
        <f aca="false">IF(-B2346&gt;C2346,1,0)</f>
        <v>0</v>
      </c>
      <c r="H2346" s="52" t="n">
        <f aca="false">IF(-B2346&gt;D2346,1,0)</f>
        <v>0</v>
      </c>
      <c r="I2346" s="52" t="n">
        <f aca="false">IF(-B2346&gt;E2346,1,0)</f>
        <v>0</v>
      </c>
      <c r="J2346" s="52" t="n">
        <f aca="false">IF(-B2346&gt;F2346,1,0)</f>
        <v>0</v>
      </c>
    </row>
    <row r="2347" customFormat="false" ht="15" hidden="false" customHeight="false" outlineLevel="0" collapsed="false">
      <c r="A2347" s="51" t="n">
        <f aca="false">Prices_MTM!A2580</f>
        <v>41183</v>
      </c>
      <c r="B2347" s="43" t="n">
        <f aca="false">Prices_MTM!I2580</f>
        <v>-35000.0000000009</v>
      </c>
      <c r="C2347" s="43" t="n">
        <f aca="false">-PERCENTILE(Prices_MTM!I2330:I2579,1-Inputs!$B$8)</f>
        <v>203549.999999999</v>
      </c>
      <c r="D2347" s="43" t="n">
        <f aca="false">NORMSINV(Inputs!$B$8)*STDEV(Prices_MTM!I2330:I2579)</f>
        <v>214214.091483074</v>
      </c>
      <c r="E2347" s="43" t="n">
        <f aca="false">-PERCENTILE(Prices_MTM!I2330:I2579,1-Inputs!$B$9)</f>
        <v>262465</v>
      </c>
      <c r="F2347" s="43" t="n">
        <f aca="false">NORMSINV(Inputs!$B$9)*STDEV(Prices_MTM!I2330:I2579)</f>
        <v>302967.077523393</v>
      </c>
      <c r="G2347" s="52" t="n">
        <f aca="false">IF(-B2347&gt;C2347,1,0)</f>
        <v>0</v>
      </c>
      <c r="H2347" s="52" t="n">
        <f aca="false">IF(-B2347&gt;D2347,1,0)</f>
        <v>0</v>
      </c>
      <c r="I2347" s="52" t="n">
        <f aca="false">IF(-B2347&gt;E2347,1,0)</f>
        <v>0</v>
      </c>
      <c r="J2347" s="52" t="n">
        <f aca="false">IF(-B2347&gt;F2347,1,0)</f>
        <v>0</v>
      </c>
    </row>
    <row r="2348" customFormat="false" ht="15" hidden="false" customHeight="false" outlineLevel="0" collapsed="false">
      <c r="A2348" s="51" t="n">
        <f aca="false">Prices_MTM!A2581</f>
        <v>41184</v>
      </c>
      <c r="B2348" s="43" t="n">
        <f aca="false">Prices_MTM!I2581</f>
        <v>-51500.0000000001</v>
      </c>
      <c r="C2348" s="43" t="n">
        <f aca="false">-PERCENTILE(Prices_MTM!I2331:I2580,1-Inputs!$B$8)</f>
        <v>202550</v>
      </c>
      <c r="D2348" s="43" t="n">
        <f aca="false">NORMSINV(Inputs!$B$8)*STDEV(Prices_MTM!I2331:I2580)</f>
        <v>212306.506202564</v>
      </c>
      <c r="E2348" s="43" t="n">
        <f aca="false">-PERCENTILE(Prices_MTM!I2331:I2580,1-Inputs!$B$9)</f>
        <v>247825.000000001</v>
      </c>
      <c r="F2348" s="43" t="n">
        <f aca="false">NORMSINV(Inputs!$B$9)*STDEV(Prices_MTM!I2331:I2580)</f>
        <v>300269.143257904</v>
      </c>
      <c r="G2348" s="52" t="n">
        <f aca="false">IF(-B2348&gt;C2348,1,0)</f>
        <v>0</v>
      </c>
      <c r="H2348" s="52" t="n">
        <f aca="false">IF(-B2348&gt;D2348,1,0)</f>
        <v>0</v>
      </c>
      <c r="I2348" s="52" t="n">
        <f aca="false">IF(-B2348&gt;E2348,1,0)</f>
        <v>0</v>
      </c>
      <c r="J2348" s="52" t="n">
        <f aca="false">IF(-B2348&gt;F2348,1,0)</f>
        <v>0</v>
      </c>
    </row>
    <row r="2349" customFormat="false" ht="15" hidden="false" customHeight="false" outlineLevel="0" collapsed="false">
      <c r="A2349" s="51" t="n">
        <f aca="false">Prices_MTM!A2582</f>
        <v>41185</v>
      </c>
      <c r="B2349" s="43" t="n">
        <f aca="false">Prices_MTM!I2582</f>
        <v>-210500</v>
      </c>
      <c r="C2349" s="43" t="n">
        <f aca="false">-PERCENTILE(Prices_MTM!I2332:I2581,1-Inputs!$B$8)</f>
        <v>202550</v>
      </c>
      <c r="D2349" s="43" t="n">
        <f aca="false">NORMSINV(Inputs!$B$8)*STDEV(Prices_MTM!I2332:I2581)</f>
        <v>211714.049328231</v>
      </c>
      <c r="E2349" s="43" t="n">
        <f aca="false">-PERCENTILE(Prices_MTM!I2332:I2581,1-Inputs!$B$9)</f>
        <v>247825.000000001</v>
      </c>
      <c r="F2349" s="43" t="n">
        <f aca="false">NORMSINV(Inputs!$B$9)*STDEV(Prices_MTM!I2332:I2581)</f>
        <v>299431.220194427</v>
      </c>
      <c r="G2349" s="52" t="n">
        <f aca="false">IF(-B2349&gt;C2349,1,0)</f>
        <v>1</v>
      </c>
      <c r="H2349" s="52" t="n">
        <f aca="false">IF(-B2349&gt;D2349,1,0)</f>
        <v>0</v>
      </c>
      <c r="I2349" s="52" t="n">
        <f aca="false">IF(-B2349&gt;E2349,1,0)</f>
        <v>0</v>
      </c>
      <c r="J2349" s="52" t="n">
        <f aca="false">IF(-B2349&gt;F2349,1,0)</f>
        <v>0</v>
      </c>
    </row>
    <row r="2350" customFormat="false" ht="15" hidden="false" customHeight="false" outlineLevel="0" collapsed="false">
      <c r="A2350" s="51" t="n">
        <f aca="false">Prices_MTM!A2583</f>
        <v>41186</v>
      </c>
      <c r="B2350" s="43" t="n">
        <f aca="false">Prices_MTM!I2583</f>
        <v>292000</v>
      </c>
      <c r="C2350" s="43" t="n">
        <f aca="false">-PERCENTILE(Prices_MTM!I2333:I2582,1-Inputs!$B$8)</f>
        <v>202550</v>
      </c>
      <c r="D2350" s="43" t="n">
        <f aca="false">NORMSINV(Inputs!$B$8)*STDEV(Prices_MTM!I2333:I2582)</f>
        <v>211708.566170191</v>
      </c>
      <c r="E2350" s="43" t="n">
        <f aca="false">-PERCENTILE(Prices_MTM!I2333:I2582,1-Inputs!$B$9)</f>
        <v>247825.000000001</v>
      </c>
      <c r="F2350" s="43" t="n">
        <f aca="false">NORMSINV(Inputs!$B$9)*STDEV(Prices_MTM!I2333:I2582)</f>
        <v>299423.465259374</v>
      </c>
      <c r="G2350" s="52" t="n">
        <f aca="false">IF(-B2350&gt;C2350,1,0)</f>
        <v>0</v>
      </c>
      <c r="H2350" s="52" t="n">
        <f aca="false">IF(-B2350&gt;D2350,1,0)</f>
        <v>0</v>
      </c>
      <c r="I2350" s="52" t="n">
        <f aca="false">IF(-B2350&gt;E2350,1,0)</f>
        <v>0</v>
      </c>
      <c r="J2350" s="52" t="n">
        <f aca="false">IF(-B2350&gt;F2350,1,0)</f>
        <v>0</v>
      </c>
    </row>
    <row r="2351" customFormat="false" ht="15" hidden="false" customHeight="false" outlineLevel="0" collapsed="false">
      <c r="A2351" s="51" t="n">
        <f aca="false">Prices_MTM!A2584</f>
        <v>41187</v>
      </c>
      <c r="B2351" s="43" t="n">
        <f aca="false">Prices_MTM!I2584</f>
        <v>-266499.999999999</v>
      </c>
      <c r="C2351" s="43" t="n">
        <f aca="false">-PERCENTILE(Prices_MTM!I2334:I2583,1-Inputs!$B$8)</f>
        <v>202550</v>
      </c>
      <c r="D2351" s="43" t="n">
        <f aca="false">NORMSINV(Inputs!$B$8)*STDEV(Prices_MTM!I2334:I2583)</f>
        <v>213699.379842483</v>
      </c>
      <c r="E2351" s="43" t="n">
        <f aca="false">-PERCENTILE(Prices_MTM!I2334:I2583,1-Inputs!$B$9)</f>
        <v>247825.000000001</v>
      </c>
      <c r="F2351" s="43" t="n">
        <f aca="false">NORMSINV(Inputs!$B$9)*STDEV(Prices_MTM!I2334:I2583)</f>
        <v>302239.111027643</v>
      </c>
      <c r="G2351" s="52" t="n">
        <f aca="false">IF(-B2351&gt;C2351,1,0)</f>
        <v>1</v>
      </c>
      <c r="H2351" s="52" t="n">
        <f aca="false">IF(-B2351&gt;D2351,1,0)</f>
        <v>1</v>
      </c>
      <c r="I2351" s="52" t="n">
        <f aca="false">IF(-B2351&gt;E2351,1,0)</f>
        <v>1</v>
      </c>
      <c r="J2351" s="52" t="n">
        <f aca="false">IF(-B2351&gt;F2351,1,0)</f>
        <v>0</v>
      </c>
    </row>
    <row r="2352" customFormat="false" ht="15" hidden="false" customHeight="false" outlineLevel="0" collapsed="false">
      <c r="A2352" s="51" t="n">
        <f aca="false">Prices_MTM!A2585</f>
        <v>41190</v>
      </c>
      <c r="B2352" s="43" t="n">
        <f aca="false">Prices_MTM!I2585</f>
        <v>-65499.9999999994</v>
      </c>
      <c r="C2352" s="43" t="n">
        <f aca="false">-PERCENTILE(Prices_MTM!I2335:I2584,1-Inputs!$B$8)</f>
        <v>203549.999999999</v>
      </c>
      <c r="D2352" s="43" t="n">
        <f aca="false">NORMSINV(Inputs!$B$8)*STDEV(Prices_MTM!I2335:I2584)</f>
        <v>215249.479725305</v>
      </c>
      <c r="E2352" s="43" t="n">
        <f aca="false">-PERCENTILE(Prices_MTM!I2335:I2584,1-Inputs!$B$9)</f>
        <v>259150</v>
      </c>
      <c r="F2352" s="43" t="n">
        <f aca="false">NORMSINV(Inputs!$B$9)*STDEV(Prices_MTM!I2335:I2584)</f>
        <v>304431.446873136</v>
      </c>
      <c r="G2352" s="52" t="n">
        <f aca="false">IF(-B2352&gt;C2352,1,0)</f>
        <v>0</v>
      </c>
      <c r="H2352" s="52" t="n">
        <f aca="false">IF(-B2352&gt;D2352,1,0)</f>
        <v>0</v>
      </c>
      <c r="I2352" s="52" t="n">
        <f aca="false">IF(-B2352&gt;E2352,1,0)</f>
        <v>0</v>
      </c>
      <c r="J2352" s="52" t="n">
        <f aca="false">IF(-B2352&gt;F2352,1,0)</f>
        <v>0</v>
      </c>
    </row>
    <row r="2353" customFormat="false" ht="15" hidden="false" customHeight="false" outlineLevel="0" collapsed="false">
      <c r="A2353" s="51" t="n">
        <f aca="false">Prices_MTM!A2586</f>
        <v>41191</v>
      </c>
      <c r="B2353" s="43" t="n">
        <f aca="false">Prices_MTM!I2586</f>
        <v>213000</v>
      </c>
      <c r="C2353" s="43" t="n">
        <f aca="false">-PERCENTILE(Prices_MTM!I2336:I2585,1-Inputs!$B$8)</f>
        <v>203549.999999999</v>
      </c>
      <c r="D2353" s="43" t="n">
        <f aca="false">NORMSINV(Inputs!$B$8)*STDEV(Prices_MTM!I2336:I2585)</f>
        <v>213062.120708926</v>
      </c>
      <c r="E2353" s="43" t="n">
        <f aca="false">-PERCENTILE(Prices_MTM!I2336:I2585,1-Inputs!$B$9)</f>
        <v>259150</v>
      </c>
      <c r="F2353" s="43" t="n">
        <f aca="false">NORMSINV(Inputs!$B$9)*STDEV(Prices_MTM!I2336:I2585)</f>
        <v>301337.823273965</v>
      </c>
      <c r="G2353" s="52" t="n">
        <f aca="false">IF(-B2353&gt;C2353,1,0)</f>
        <v>0</v>
      </c>
      <c r="H2353" s="52" t="n">
        <f aca="false">IF(-B2353&gt;D2353,1,0)</f>
        <v>0</v>
      </c>
      <c r="I2353" s="52" t="n">
        <f aca="false">IF(-B2353&gt;E2353,1,0)</f>
        <v>0</v>
      </c>
      <c r="J2353" s="52" t="n">
        <f aca="false">IF(-B2353&gt;F2353,1,0)</f>
        <v>0</v>
      </c>
    </row>
    <row r="2354" customFormat="false" ht="15" hidden="false" customHeight="false" outlineLevel="0" collapsed="false">
      <c r="A2354" s="51" t="n">
        <f aca="false">Prices_MTM!A2587</f>
        <v>41192</v>
      </c>
      <c r="B2354" s="43" t="n">
        <f aca="false">Prices_MTM!I2587</f>
        <v>-207500.000000001</v>
      </c>
      <c r="C2354" s="43" t="n">
        <f aca="false">-PERCENTILE(Prices_MTM!I2337:I2586,1-Inputs!$B$8)</f>
        <v>203549.999999999</v>
      </c>
      <c r="D2354" s="43" t="n">
        <f aca="false">NORMSINV(Inputs!$B$8)*STDEV(Prices_MTM!I2337:I2586)</f>
        <v>212493.062820137</v>
      </c>
      <c r="E2354" s="43" t="n">
        <f aca="false">-PERCENTILE(Prices_MTM!I2337:I2586,1-Inputs!$B$9)</f>
        <v>259150</v>
      </c>
      <c r="F2354" s="43" t="n">
        <f aca="false">NORMSINV(Inputs!$B$9)*STDEV(Prices_MTM!I2337:I2586)</f>
        <v>300532.993842276</v>
      </c>
      <c r="G2354" s="52" t="n">
        <f aca="false">IF(-B2354&gt;C2354,1,0)</f>
        <v>1</v>
      </c>
      <c r="H2354" s="52" t="n">
        <f aca="false">IF(-B2354&gt;D2354,1,0)</f>
        <v>0</v>
      </c>
      <c r="I2354" s="52" t="n">
        <f aca="false">IF(-B2354&gt;E2354,1,0)</f>
        <v>0</v>
      </c>
      <c r="J2354" s="52" t="n">
        <f aca="false">IF(-B2354&gt;F2354,1,0)</f>
        <v>0</v>
      </c>
    </row>
    <row r="2355" customFormat="false" ht="15" hidden="false" customHeight="false" outlineLevel="0" collapsed="false">
      <c r="A2355" s="51" t="n">
        <f aca="false">Prices_MTM!A2588</f>
        <v>41193</v>
      </c>
      <c r="B2355" s="43" t="n">
        <f aca="false">Prices_MTM!I2588</f>
        <v>91499.9999999999</v>
      </c>
      <c r="C2355" s="43" t="n">
        <f aca="false">-PERCENTILE(Prices_MTM!I2338:I2587,1-Inputs!$B$8)</f>
        <v>205650</v>
      </c>
      <c r="D2355" s="43" t="n">
        <f aca="false">NORMSINV(Inputs!$B$8)*STDEV(Prices_MTM!I2338:I2587)</f>
        <v>213475.147758238</v>
      </c>
      <c r="E2355" s="43" t="n">
        <f aca="false">-PERCENTILE(Prices_MTM!I2338:I2587,1-Inputs!$B$9)</f>
        <v>259150</v>
      </c>
      <c r="F2355" s="43" t="n">
        <f aca="false">NORMSINV(Inputs!$B$9)*STDEV(Prices_MTM!I2338:I2587)</f>
        <v>301921.975311778</v>
      </c>
      <c r="G2355" s="52" t="n">
        <f aca="false">IF(-B2355&gt;C2355,1,0)</f>
        <v>0</v>
      </c>
      <c r="H2355" s="52" t="n">
        <f aca="false">IF(-B2355&gt;D2355,1,0)</f>
        <v>0</v>
      </c>
      <c r="I2355" s="52" t="n">
        <f aca="false">IF(-B2355&gt;E2355,1,0)</f>
        <v>0</v>
      </c>
      <c r="J2355" s="52" t="n">
        <f aca="false">IF(-B2355&gt;F2355,1,0)</f>
        <v>0</v>
      </c>
    </row>
    <row r="2356" customFormat="false" ht="15" hidden="false" customHeight="false" outlineLevel="0" collapsed="false">
      <c r="A2356" s="51" t="n">
        <f aca="false">Prices_MTM!A2589</f>
        <v>41194</v>
      </c>
      <c r="B2356" s="43" t="n">
        <f aca="false">Prices_MTM!I2589</f>
        <v>14500.0000000003</v>
      </c>
      <c r="C2356" s="43" t="n">
        <f aca="false">-PERCENTILE(Prices_MTM!I2339:I2588,1-Inputs!$B$8)</f>
        <v>205650</v>
      </c>
      <c r="D2356" s="43" t="n">
        <f aca="false">NORMSINV(Inputs!$B$8)*STDEV(Prices_MTM!I2339:I2588)</f>
        <v>213446.742486026</v>
      </c>
      <c r="E2356" s="43" t="n">
        <f aca="false">-PERCENTILE(Prices_MTM!I2339:I2588,1-Inputs!$B$9)</f>
        <v>259150</v>
      </c>
      <c r="F2356" s="43" t="n">
        <f aca="false">NORMSINV(Inputs!$B$9)*STDEV(Prices_MTM!I2339:I2588)</f>
        <v>301881.801193219</v>
      </c>
      <c r="G2356" s="52" t="n">
        <f aca="false">IF(-B2356&gt;C2356,1,0)</f>
        <v>0</v>
      </c>
      <c r="H2356" s="52" t="n">
        <f aca="false">IF(-B2356&gt;D2356,1,0)</f>
        <v>0</v>
      </c>
      <c r="I2356" s="52" t="n">
        <f aca="false">IF(-B2356&gt;E2356,1,0)</f>
        <v>0</v>
      </c>
      <c r="J2356" s="52" t="n">
        <f aca="false">IF(-B2356&gt;F2356,1,0)</f>
        <v>0</v>
      </c>
    </row>
    <row r="2357" customFormat="false" ht="15" hidden="false" customHeight="false" outlineLevel="0" collapsed="false">
      <c r="A2357" s="51" t="n">
        <f aca="false">Prices_MTM!A2590</f>
        <v>41197</v>
      </c>
      <c r="B2357" s="43" t="n">
        <f aca="false">Prices_MTM!I2590</f>
        <v>9500.0000000006</v>
      </c>
      <c r="C2357" s="43" t="n">
        <f aca="false">-PERCENTILE(Prices_MTM!I2340:I2589,1-Inputs!$B$8)</f>
        <v>205650</v>
      </c>
      <c r="D2357" s="43" t="n">
        <f aca="false">NORMSINV(Inputs!$B$8)*STDEV(Prices_MTM!I2340:I2589)</f>
        <v>213382.019223349</v>
      </c>
      <c r="E2357" s="43" t="n">
        <f aca="false">-PERCENTILE(Prices_MTM!I2340:I2589,1-Inputs!$B$9)</f>
        <v>259150</v>
      </c>
      <c r="F2357" s="43" t="n">
        <f aca="false">NORMSINV(Inputs!$B$9)*STDEV(Prices_MTM!I2340:I2589)</f>
        <v>301790.261847673</v>
      </c>
      <c r="G2357" s="52" t="n">
        <f aca="false">IF(-B2357&gt;C2357,1,0)</f>
        <v>0</v>
      </c>
      <c r="H2357" s="52" t="n">
        <f aca="false">IF(-B2357&gt;D2357,1,0)</f>
        <v>0</v>
      </c>
      <c r="I2357" s="52" t="n">
        <f aca="false">IF(-B2357&gt;E2357,1,0)</f>
        <v>0</v>
      </c>
      <c r="J2357" s="52" t="n">
        <f aca="false">IF(-B2357&gt;F2357,1,0)</f>
        <v>0</v>
      </c>
    </row>
    <row r="2358" customFormat="false" ht="15" hidden="false" customHeight="false" outlineLevel="0" collapsed="false">
      <c r="A2358" s="51" t="n">
        <f aca="false">Prices_MTM!A2591</f>
        <v>41198</v>
      </c>
      <c r="B2358" s="43" t="n">
        <f aca="false">Prices_MTM!I2591</f>
        <v>22999.999999999</v>
      </c>
      <c r="C2358" s="43" t="n">
        <f aca="false">-PERCENTILE(Prices_MTM!I2341:I2590,1-Inputs!$B$8)</f>
        <v>205650</v>
      </c>
      <c r="D2358" s="43" t="n">
        <f aca="false">NORMSINV(Inputs!$B$8)*STDEV(Prices_MTM!I2341:I2590)</f>
        <v>212494.097566773</v>
      </c>
      <c r="E2358" s="43" t="n">
        <f aca="false">-PERCENTILE(Prices_MTM!I2341:I2590,1-Inputs!$B$9)</f>
        <v>259150</v>
      </c>
      <c r="F2358" s="43" t="n">
        <f aca="false">NORMSINV(Inputs!$B$9)*STDEV(Prices_MTM!I2341:I2590)</f>
        <v>300534.457304191</v>
      </c>
      <c r="G2358" s="52" t="n">
        <f aca="false">IF(-B2358&gt;C2358,1,0)</f>
        <v>0</v>
      </c>
      <c r="H2358" s="52" t="n">
        <f aca="false">IF(-B2358&gt;D2358,1,0)</f>
        <v>0</v>
      </c>
      <c r="I2358" s="52" t="n">
        <f aca="false">IF(-B2358&gt;E2358,1,0)</f>
        <v>0</v>
      </c>
      <c r="J2358" s="52" t="n">
        <f aca="false">IF(-B2358&gt;F2358,1,0)</f>
        <v>0</v>
      </c>
    </row>
    <row r="2359" customFormat="false" ht="15" hidden="false" customHeight="false" outlineLevel="0" collapsed="false">
      <c r="A2359" s="51" t="n">
        <f aca="false">Prices_MTM!A2592</f>
        <v>41199</v>
      </c>
      <c r="B2359" s="43" t="n">
        <f aca="false">Prices_MTM!I2592</f>
        <v>72500.0000000016</v>
      </c>
      <c r="C2359" s="43" t="n">
        <f aca="false">-PERCENTILE(Prices_MTM!I2342:I2591,1-Inputs!$B$8)</f>
        <v>205650</v>
      </c>
      <c r="D2359" s="43" t="n">
        <f aca="false">NORMSINV(Inputs!$B$8)*STDEV(Prices_MTM!I2342:I2591)</f>
        <v>212025.111466154</v>
      </c>
      <c r="E2359" s="43" t="n">
        <f aca="false">-PERCENTILE(Prices_MTM!I2342:I2591,1-Inputs!$B$9)</f>
        <v>259150</v>
      </c>
      <c r="F2359" s="43" t="n">
        <f aca="false">NORMSINV(Inputs!$B$9)*STDEV(Prices_MTM!I2342:I2591)</f>
        <v>299871.161312223</v>
      </c>
      <c r="G2359" s="52" t="n">
        <f aca="false">IF(-B2359&gt;C2359,1,0)</f>
        <v>0</v>
      </c>
      <c r="H2359" s="52" t="n">
        <f aca="false">IF(-B2359&gt;D2359,1,0)</f>
        <v>0</v>
      </c>
      <c r="I2359" s="52" t="n">
        <f aca="false">IF(-B2359&gt;E2359,1,0)</f>
        <v>0</v>
      </c>
      <c r="J2359" s="52" t="n">
        <f aca="false">IF(-B2359&gt;F2359,1,0)</f>
        <v>0</v>
      </c>
    </row>
    <row r="2360" customFormat="false" ht="15" hidden="false" customHeight="false" outlineLevel="0" collapsed="false">
      <c r="A2360" s="51" t="n">
        <f aca="false">Prices_MTM!A2593</f>
        <v>41200</v>
      </c>
      <c r="B2360" s="43" t="n">
        <f aca="false">Prices_MTM!I2593</f>
        <v>41499.9999999992</v>
      </c>
      <c r="C2360" s="43" t="n">
        <f aca="false">-PERCENTILE(Prices_MTM!I2343:I2592,1-Inputs!$B$8)</f>
        <v>205650</v>
      </c>
      <c r="D2360" s="43" t="n">
        <f aca="false">NORMSINV(Inputs!$B$8)*STDEV(Prices_MTM!I2343:I2592)</f>
        <v>211248.412842885</v>
      </c>
      <c r="E2360" s="43" t="n">
        <f aca="false">-PERCENTILE(Prices_MTM!I2343:I2592,1-Inputs!$B$9)</f>
        <v>259150</v>
      </c>
      <c r="F2360" s="43" t="n">
        <f aca="false">NORMSINV(Inputs!$B$9)*STDEV(Prices_MTM!I2343:I2592)</f>
        <v>298772.661627262</v>
      </c>
      <c r="G2360" s="52" t="n">
        <f aca="false">IF(-B2360&gt;C2360,1,0)</f>
        <v>0</v>
      </c>
      <c r="H2360" s="52" t="n">
        <f aca="false">IF(-B2360&gt;D2360,1,0)</f>
        <v>0</v>
      </c>
      <c r="I2360" s="52" t="n">
        <f aca="false">IF(-B2360&gt;E2360,1,0)</f>
        <v>0</v>
      </c>
      <c r="J2360" s="52" t="n">
        <f aca="false">IF(-B2360&gt;F2360,1,0)</f>
        <v>0</v>
      </c>
    </row>
    <row r="2361" customFormat="false" ht="15" hidden="false" customHeight="false" outlineLevel="0" collapsed="false">
      <c r="A2361" s="51" t="n">
        <f aca="false">Prices_MTM!A2594</f>
        <v>41201</v>
      </c>
      <c r="B2361" s="43" t="n">
        <f aca="false">Prices_MTM!I2594</f>
        <v>-165500</v>
      </c>
      <c r="C2361" s="43" t="n">
        <f aca="false">-PERCENTILE(Prices_MTM!I2344:I2593,1-Inputs!$B$8)</f>
        <v>205650</v>
      </c>
      <c r="D2361" s="43" t="n">
        <f aca="false">NORMSINV(Inputs!$B$8)*STDEV(Prices_MTM!I2344:I2593)</f>
        <v>211270.283565243</v>
      </c>
      <c r="E2361" s="43" t="n">
        <f aca="false">-PERCENTILE(Prices_MTM!I2344:I2593,1-Inputs!$B$9)</f>
        <v>259150</v>
      </c>
      <c r="F2361" s="43" t="n">
        <f aca="false">NORMSINV(Inputs!$B$9)*STDEV(Prices_MTM!I2344:I2593)</f>
        <v>298803.593807262</v>
      </c>
      <c r="G2361" s="52" t="n">
        <f aca="false">IF(-B2361&gt;C2361,1,0)</f>
        <v>0</v>
      </c>
      <c r="H2361" s="52" t="n">
        <f aca="false">IF(-B2361&gt;D2361,1,0)</f>
        <v>0</v>
      </c>
      <c r="I2361" s="52" t="n">
        <f aca="false">IF(-B2361&gt;E2361,1,0)</f>
        <v>0</v>
      </c>
      <c r="J2361" s="52" t="n">
        <f aca="false">IF(-B2361&gt;F2361,1,0)</f>
        <v>0</v>
      </c>
    </row>
    <row r="2362" customFormat="false" ht="15" hidden="false" customHeight="false" outlineLevel="0" collapsed="false">
      <c r="A2362" s="51" t="n">
        <f aca="false">Prices_MTM!A2595</f>
        <v>41204</v>
      </c>
      <c r="B2362" s="43" t="n">
        <f aca="false">Prices_MTM!I2595</f>
        <v>-56500.0000000005</v>
      </c>
      <c r="C2362" s="43" t="n">
        <f aca="false">-PERCENTILE(Prices_MTM!I2345:I2594,1-Inputs!$B$8)</f>
        <v>205650</v>
      </c>
      <c r="D2362" s="43" t="n">
        <f aca="false">NORMSINV(Inputs!$B$8)*STDEV(Prices_MTM!I2345:I2594)</f>
        <v>210548.103477451</v>
      </c>
      <c r="E2362" s="43" t="n">
        <f aca="false">-PERCENTILE(Prices_MTM!I2345:I2594,1-Inputs!$B$9)</f>
        <v>259150</v>
      </c>
      <c r="F2362" s="43" t="n">
        <f aca="false">NORMSINV(Inputs!$B$9)*STDEV(Prices_MTM!I2345:I2594)</f>
        <v>297782.200727426</v>
      </c>
      <c r="G2362" s="52" t="n">
        <f aca="false">IF(-B2362&gt;C2362,1,0)</f>
        <v>0</v>
      </c>
      <c r="H2362" s="52" t="n">
        <f aca="false">IF(-B2362&gt;D2362,1,0)</f>
        <v>0</v>
      </c>
      <c r="I2362" s="52" t="n">
        <f aca="false">IF(-B2362&gt;E2362,1,0)</f>
        <v>0</v>
      </c>
      <c r="J2362" s="52" t="n">
        <f aca="false">IF(-B2362&gt;F2362,1,0)</f>
        <v>0</v>
      </c>
    </row>
    <row r="2363" customFormat="false" ht="15" hidden="false" customHeight="false" outlineLevel="0" collapsed="false">
      <c r="A2363" s="51" t="n">
        <f aca="false">Prices_MTM!A2596</f>
        <v>41205</v>
      </c>
      <c r="B2363" s="43" t="n">
        <f aca="false">Prices_MTM!I2596</f>
        <v>-60499.999999999</v>
      </c>
      <c r="C2363" s="43" t="n">
        <f aca="false">-PERCENTILE(Prices_MTM!I2346:I2595,1-Inputs!$B$8)</f>
        <v>203549.999999999</v>
      </c>
      <c r="D2363" s="43" t="n">
        <f aca="false">NORMSINV(Inputs!$B$8)*STDEV(Prices_MTM!I2346:I2595)</f>
        <v>209514.504712549</v>
      </c>
      <c r="E2363" s="43" t="n">
        <f aca="false">-PERCENTILE(Prices_MTM!I2346:I2595,1-Inputs!$B$9)</f>
        <v>259150</v>
      </c>
      <c r="F2363" s="43" t="n">
        <f aca="false">NORMSINV(Inputs!$B$9)*STDEV(Prices_MTM!I2346:I2595)</f>
        <v>296320.36226962</v>
      </c>
      <c r="G2363" s="52" t="n">
        <f aca="false">IF(-B2363&gt;C2363,1,0)</f>
        <v>0</v>
      </c>
      <c r="H2363" s="52" t="n">
        <f aca="false">IF(-B2363&gt;D2363,1,0)</f>
        <v>0</v>
      </c>
      <c r="I2363" s="52" t="n">
        <f aca="false">IF(-B2363&gt;E2363,1,0)</f>
        <v>0</v>
      </c>
      <c r="J2363" s="52" t="n">
        <f aca="false">IF(-B2363&gt;F2363,1,0)</f>
        <v>0</v>
      </c>
    </row>
    <row r="2364" customFormat="false" ht="15" hidden="false" customHeight="false" outlineLevel="0" collapsed="false">
      <c r="A2364" s="51" t="n">
        <f aca="false">Prices_MTM!A2597</f>
        <v>41206</v>
      </c>
      <c r="B2364" s="43" t="n">
        <f aca="false">Prices_MTM!I2597</f>
        <v>-132500</v>
      </c>
      <c r="C2364" s="43" t="n">
        <f aca="false">-PERCENTILE(Prices_MTM!I2347:I2596,1-Inputs!$B$8)</f>
        <v>203549.999999999</v>
      </c>
      <c r="D2364" s="43" t="n">
        <f aca="false">NORMSINV(Inputs!$B$8)*STDEV(Prices_MTM!I2347:I2596)</f>
        <v>209152.725834983</v>
      </c>
      <c r="E2364" s="43" t="n">
        <f aca="false">-PERCENTILE(Prices_MTM!I2347:I2596,1-Inputs!$B$9)</f>
        <v>259150</v>
      </c>
      <c r="F2364" s="43" t="n">
        <f aca="false">NORMSINV(Inputs!$B$9)*STDEV(Prices_MTM!I2347:I2596)</f>
        <v>295808.691499098</v>
      </c>
      <c r="G2364" s="52" t="n">
        <f aca="false">IF(-B2364&gt;C2364,1,0)</f>
        <v>0</v>
      </c>
      <c r="H2364" s="52" t="n">
        <f aca="false">IF(-B2364&gt;D2364,1,0)</f>
        <v>0</v>
      </c>
      <c r="I2364" s="52" t="n">
        <f aca="false">IF(-B2364&gt;E2364,1,0)</f>
        <v>0</v>
      </c>
      <c r="J2364" s="52" t="n">
        <f aca="false">IF(-B2364&gt;F2364,1,0)</f>
        <v>0</v>
      </c>
    </row>
    <row r="2365" customFormat="false" ht="15" hidden="false" customHeight="false" outlineLevel="0" collapsed="false">
      <c r="A2365" s="51" t="n">
        <f aca="false">Prices_MTM!A2598</f>
        <v>41207</v>
      </c>
      <c r="B2365" s="43" t="n">
        <f aca="false">Prices_MTM!I2598</f>
        <v>21000.0000000001</v>
      </c>
      <c r="C2365" s="43" t="n">
        <f aca="false">-PERCENTILE(Prices_MTM!I2348:I2597,1-Inputs!$B$8)</f>
        <v>203549.999999999</v>
      </c>
      <c r="D2365" s="43" t="n">
        <f aca="false">NORMSINV(Inputs!$B$8)*STDEV(Prices_MTM!I2348:I2597)</f>
        <v>209601.624733506</v>
      </c>
      <c r="E2365" s="43" t="n">
        <f aca="false">-PERCENTILE(Prices_MTM!I2348:I2597,1-Inputs!$B$9)</f>
        <v>259150</v>
      </c>
      <c r="F2365" s="43" t="n">
        <f aca="false">NORMSINV(Inputs!$B$9)*STDEV(Prices_MTM!I2348:I2597)</f>
        <v>296443.577777808</v>
      </c>
      <c r="G2365" s="52" t="n">
        <f aca="false">IF(-B2365&gt;C2365,1,0)</f>
        <v>0</v>
      </c>
      <c r="H2365" s="52" t="n">
        <f aca="false">IF(-B2365&gt;D2365,1,0)</f>
        <v>0</v>
      </c>
      <c r="I2365" s="52" t="n">
        <f aca="false">IF(-B2365&gt;E2365,1,0)</f>
        <v>0</v>
      </c>
      <c r="J2365" s="52" t="n">
        <f aca="false">IF(-B2365&gt;F2365,1,0)</f>
        <v>0</v>
      </c>
    </row>
    <row r="2366" customFormat="false" ht="15" hidden="false" customHeight="false" outlineLevel="0" collapsed="false">
      <c r="A2366" s="51" t="n">
        <f aca="false">Prices_MTM!A2599</f>
        <v>41208</v>
      </c>
      <c r="B2366" s="43" t="n">
        <f aca="false">Prices_MTM!I2599</f>
        <v>-38000.0000000003</v>
      </c>
      <c r="C2366" s="43" t="n">
        <f aca="false">-PERCENTILE(Prices_MTM!I2349:I2598,1-Inputs!$B$8)</f>
        <v>203549.999999999</v>
      </c>
      <c r="D2366" s="43" t="n">
        <f aca="false">NORMSINV(Inputs!$B$8)*STDEV(Prices_MTM!I2349:I2598)</f>
        <v>205630.365201966</v>
      </c>
      <c r="E2366" s="43" t="n">
        <f aca="false">-PERCENTILE(Prices_MTM!I2349:I2598,1-Inputs!$B$9)</f>
        <v>259150</v>
      </c>
      <c r="F2366" s="43" t="n">
        <f aca="false">NORMSINV(Inputs!$B$9)*STDEV(Prices_MTM!I2349:I2598)</f>
        <v>290826.949637111</v>
      </c>
      <c r="G2366" s="52" t="n">
        <f aca="false">IF(-B2366&gt;C2366,1,0)</f>
        <v>0</v>
      </c>
      <c r="H2366" s="52" t="n">
        <f aca="false">IF(-B2366&gt;D2366,1,0)</f>
        <v>0</v>
      </c>
      <c r="I2366" s="52" t="n">
        <f aca="false">IF(-B2366&gt;E2366,1,0)</f>
        <v>0</v>
      </c>
      <c r="J2366" s="52" t="n">
        <f aca="false">IF(-B2366&gt;F2366,1,0)</f>
        <v>0</v>
      </c>
    </row>
    <row r="2367" customFormat="false" ht="15" hidden="false" customHeight="false" outlineLevel="0" collapsed="false">
      <c r="A2367" s="51" t="n">
        <f aca="false">Prices_MTM!A2600</f>
        <v>41211</v>
      </c>
      <c r="B2367" s="43" t="n">
        <f aca="false">Prices_MTM!I2600</f>
        <v>-53500.0000000004</v>
      </c>
      <c r="C2367" s="43" t="n">
        <f aca="false">-PERCENTILE(Prices_MTM!I2350:I2599,1-Inputs!$B$8)</f>
        <v>203549.999999999</v>
      </c>
      <c r="D2367" s="43" t="n">
        <f aca="false">NORMSINV(Inputs!$B$8)*STDEV(Prices_MTM!I2350:I2599)</f>
        <v>204937.428325036</v>
      </c>
      <c r="E2367" s="43" t="n">
        <f aca="false">-PERCENTILE(Prices_MTM!I2350:I2599,1-Inputs!$B$9)</f>
        <v>259150</v>
      </c>
      <c r="F2367" s="43" t="n">
        <f aca="false">NORMSINV(Inputs!$B$9)*STDEV(Prices_MTM!I2350:I2599)</f>
        <v>289846.91578846</v>
      </c>
      <c r="G2367" s="52" t="n">
        <f aca="false">IF(-B2367&gt;C2367,1,0)</f>
        <v>0</v>
      </c>
      <c r="H2367" s="52" t="n">
        <f aca="false">IF(-B2367&gt;D2367,1,0)</f>
        <v>0</v>
      </c>
      <c r="I2367" s="52" t="n">
        <f aca="false">IF(-B2367&gt;E2367,1,0)</f>
        <v>0</v>
      </c>
      <c r="J2367" s="52" t="n">
        <f aca="false">IF(-B2367&gt;F2367,1,0)</f>
        <v>0</v>
      </c>
    </row>
    <row r="2368" customFormat="false" ht="15" hidden="false" customHeight="false" outlineLevel="0" collapsed="false">
      <c r="A2368" s="51" t="n">
        <f aca="false">Prices_MTM!A2601</f>
        <v>41212</v>
      </c>
      <c r="B2368" s="43" t="n">
        <f aca="false">Prices_MTM!I2601</f>
        <v>9500.0000000006</v>
      </c>
      <c r="C2368" s="43" t="n">
        <f aca="false">-PERCENTILE(Prices_MTM!I2351:I2600,1-Inputs!$B$8)</f>
        <v>203549.999999999</v>
      </c>
      <c r="D2368" s="43" t="n">
        <f aca="false">NORMSINV(Inputs!$B$8)*STDEV(Prices_MTM!I2351:I2600)</f>
        <v>204027.969960841</v>
      </c>
      <c r="E2368" s="43" t="n">
        <f aca="false">-PERCENTILE(Prices_MTM!I2351:I2600,1-Inputs!$B$9)</f>
        <v>259150</v>
      </c>
      <c r="F2368" s="43" t="n">
        <f aca="false">NORMSINV(Inputs!$B$9)*STDEV(Prices_MTM!I2351:I2600)</f>
        <v>288560.651468396</v>
      </c>
      <c r="G2368" s="52" t="n">
        <f aca="false">IF(-B2368&gt;C2368,1,0)</f>
        <v>0</v>
      </c>
      <c r="H2368" s="52" t="n">
        <f aca="false">IF(-B2368&gt;D2368,1,0)</f>
        <v>0</v>
      </c>
      <c r="I2368" s="52" t="n">
        <f aca="false">IF(-B2368&gt;E2368,1,0)</f>
        <v>0</v>
      </c>
      <c r="J2368" s="52" t="n">
        <f aca="false">IF(-B2368&gt;F2368,1,0)</f>
        <v>0</v>
      </c>
    </row>
    <row r="2369" customFormat="false" ht="15" hidden="false" customHeight="false" outlineLevel="0" collapsed="false">
      <c r="A2369" s="51" t="n">
        <f aca="false">Prices_MTM!A2602</f>
        <v>41213</v>
      </c>
      <c r="B2369" s="43" t="n">
        <f aca="false">Prices_MTM!I2602</f>
        <v>33500.0000000001</v>
      </c>
      <c r="C2369" s="43" t="n">
        <f aca="false">-PERCENTILE(Prices_MTM!I2352:I2601,1-Inputs!$B$8)</f>
        <v>203549.999999999</v>
      </c>
      <c r="D2369" s="43" t="n">
        <f aca="false">NORMSINV(Inputs!$B$8)*STDEV(Prices_MTM!I2352:I2601)</f>
        <v>201975.454567781</v>
      </c>
      <c r="E2369" s="43" t="n">
        <f aca="false">-PERCENTILE(Prices_MTM!I2352:I2601,1-Inputs!$B$9)</f>
        <v>259150</v>
      </c>
      <c r="F2369" s="43" t="n">
        <f aca="false">NORMSINV(Inputs!$B$9)*STDEV(Prices_MTM!I2352:I2601)</f>
        <v>285657.739778964</v>
      </c>
      <c r="G2369" s="52" t="n">
        <f aca="false">IF(-B2369&gt;C2369,1,0)</f>
        <v>0</v>
      </c>
      <c r="H2369" s="52" t="n">
        <f aca="false">IF(-B2369&gt;D2369,1,0)</f>
        <v>0</v>
      </c>
      <c r="I2369" s="52" t="n">
        <f aca="false">IF(-B2369&gt;E2369,1,0)</f>
        <v>0</v>
      </c>
      <c r="J2369" s="52" t="n">
        <f aca="false">IF(-B2369&gt;F2369,1,0)</f>
        <v>0</v>
      </c>
    </row>
    <row r="2370" customFormat="false" ht="15" hidden="false" customHeight="false" outlineLevel="0" collapsed="false">
      <c r="A2370" s="51" t="n">
        <f aca="false">Prices_MTM!A2603</f>
        <v>41214</v>
      </c>
      <c r="B2370" s="43" t="n">
        <f aca="false">Prices_MTM!I2603</f>
        <v>134499.999999999</v>
      </c>
      <c r="C2370" s="43" t="n">
        <f aca="false">-PERCENTILE(Prices_MTM!I2353:I2602,1-Inputs!$B$8)</f>
        <v>203549.999999999</v>
      </c>
      <c r="D2370" s="43" t="n">
        <f aca="false">NORMSINV(Inputs!$B$8)*STDEV(Prices_MTM!I2353:I2602)</f>
        <v>201911.503242479</v>
      </c>
      <c r="E2370" s="43" t="n">
        <f aca="false">-PERCENTILE(Prices_MTM!I2353:I2602,1-Inputs!$B$9)</f>
        <v>259150</v>
      </c>
      <c r="F2370" s="43" t="n">
        <f aca="false">NORMSINV(Inputs!$B$9)*STDEV(Prices_MTM!I2353:I2602)</f>
        <v>285567.292199179</v>
      </c>
      <c r="G2370" s="52" t="n">
        <f aca="false">IF(-B2370&gt;C2370,1,0)</f>
        <v>0</v>
      </c>
      <c r="H2370" s="52" t="n">
        <f aca="false">IF(-B2370&gt;D2370,1,0)</f>
        <v>0</v>
      </c>
      <c r="I2370" s="52" t="n">
        <f aca="false">IF(-B2370&gt;E2370,1,0)</f>
        <v>0</v>
      </c>
      <c r="J2370" s="52" t="n">
        <f aca="false">IF(-B2370&gt;F2370,1,0)</f>
        <v>0</v>
      </c>
    </row>
    <row r="2371" customFormat="false" ht="15" hidden="false" customHeight="false" outlineLevel="0" collapsed="false">
      <c r="A2371" s="51" t="n">
        <f aca="false">Prices_MTM!A2604</f>
        <v>41215</v>
      </c>
      <c r="B2371" s="43" t="n">
        <f aca="false">Prices_MTM!I2604</f>
        <v>-112499.999999999</v>
      </c>
      <c r="C2371" s="43" t="n">
        <f aca="false">-PERCENTILE(Prices_MTM!I2354:I2603,1-Inputs!$B$8)</f>
        <v>203549.999999999</v>
      </c>
      <c r="D2371" s="43" t="n">
        <f aca="false">NORMSINV(Inputs!$B$8)*STDEV(Prices_MTM!I2354:I2603)</f>
        <v>202290.554628548</v>
      </c>
      <c r="E2371" s="43" t="n">
        <f aca="false">-PERCENTILE(Prices_MTM!I2354:I2603,1-Inputs!$B$9)</f>
        <v>259150</v>
      </c>
      <c r="F2371" s="43" t="n">
        <f aca="false">NORMSINV(Inputs!$B$9)*STDEV(Prices_MTM!I2354:I2603)</f>
        <v>286103.391808096</v>
      </c>
      <c r="G2371" s="52" t="n">
        <f aca="false">IF(-B2371&gt;C2371,1,0)</f>
        <v>0</v>
      </c>
      <c r="H2371" s="52" t="n">
        <f aca="false">IF(-B2371&gt;D2371,1,0)</f>
        <v>0</v>
      </c>
      <c r="I2371" s="52" t="n">
        <f aca="false">IF(-B2371&gt;E2371,1,0)</f>
        <v>0</v>
      </c>
      <c r="J2371" s="52" t="n">
        <f aca="false">IF(-B2371&gt;F2371,1,0)</f>
        <v>0</v>
      </c>
    </row>
    <row r="2372" customFormat="false" ht="15" hidden="false" customHeight="false" outlineLevel="0" collapsed="false">
      <c r="A2372" s="51" t="n">
        <f aca="false">Prices_MTM!A2605</f>
        <v>41218</v>
      </c>
      <c r="B2372" s="43" t="n">
        <f aca="false">Prices_MTM!I2605</f>
        <v>134000</v>
      </c>
      <c r="C2372" s="43" t="n">
        <f aca="false">-PERCENTILE(Prices_MTM!I2355:I2604,1-Inputs!$B$8)</f>
        <v>203549.999999999</v>
      </c>
      <c r="D2372" s="43" t="n">
        <f aca="false">NORMSINV(Inputs!$B$8)*STDEV(Prices_MTM!I2355:I2604)</f>
        <v>202598.204006599</v>
      </c>
      <c r="E2372" s="43" t="n">
        <f aca="false">-PERCENTILE(Prices_MTM!I2355:I2604,1-Inputs!$B$9)</f>
        <v>259150</v>
      </c>
      <c r="F2372" s="43" t="n">
        <f aca="false">NORMSINV(Inputs!$B$9)*STDEV(Prices_MTM!I2355:I2604)</f>
        <v>286538.506194479</v>
      </c>
      <c r="G2372" s="52" t="n">
        <f aca="false">IF(-B2372&gt;C2372,1,0)</f>
        <v>0</v>
      </c>
      <c r="H2372" s="52" t="n">
        <f aca="false">IF(-B2372&gt;D2372,1,0)</f>
        <v>0</v>
      </c>
      <c r="I2372" s="52" t="n">
        <f aca="false">IF(-B2372&gt;E2372,1,0)</f>
        <v>0</v>
      </c>
      <c r="J2372" s="52" t="n">
        <f aca="false">IF(-B2372&gt;F2372,1,0)</f>
        <v>0</v>
      </c>
    </row>
    <row r="2373" customFormat="false" ht="15" hidden="false" customHeight="false" outlineLevel="0" collapsed="false">
      <c r="A2373" s="51" t="n">
        <f aca="false">Prices_MTM!A2606</f>
        <v>41219</v>
      </c>
      <c r="B2373" s="43" t="n">
        <f aca="false">Prices_MTM!I2606</f>
        <v>114000.000000001</v>
      </c>
      <c r="C2373" s="43" t="n">
        <f aca="false">-PERCENTILE(Prices_MTM!I2356:I2605,1-Inputs!$B$8)</f>
        <v>203549.999999999</v>
      </c>
      <c r="D2373" s="43" t="n">
        <f aca="false">NORMSINV(Inputs!$B$8)*STDEV(Prices_MTM!I2356:I2605)</f>
        <v>202425.038478356</v>
      </c>
      <c r="E2373" s="43" t="n">
        <f aca="false">-PERCENTILE(Prices_MTM!I2356:I2605,1-Inputs!$B$9)</f>
        <v>259150</v>
      </c>
      <c r="F2373" s="43" t="n">
        <f aca="false">NORMSINV(Inputs!$B$9)*STDEV(Prices_MTM!I2356:I2605)</f>
        <v>286293.594883292</v>
      </c>
      <c r="G2373" s="52" t="n">
        <f aca="false">IF(-B2373&gt;C2373,1,0)</f>
        <v>0</v>
      </c>
      <c r="H2373" s="52" t="n">
        <f aca="false">IF(-B2373&gt;D2373,1,0)</f>
        <v>0</v>
      </c>
      <c r="I2373" s="52" t="n">
        <f aca="false">IF(-B2373&gt;E2373,1,0)</f>
        <v>0</v>
      </c>
      <c r="J2373" s="52" t="n">
        <f aca="false">IF(-B2373&gt;F2373,1,0)</f>
        <v>0</v>
      </c>
    </row>
    <row r="2374" customFormat="false" ht="15" hidden="false" customHeight="false" outlineLevel="0" collapsed="false">
      <c r="A2374" s="51" t="n">
        <f aca="false">Prices_MTM!A2607</f>
        <v>41220</v>
      </c>
      <c r="B2374" s="43" t="n">
        <f aca="false">Prices_MTM!I2607</f>
        <v>-359000</v>
      </c>
      <c r="C2374" s="43" t="n">
        <f aca="false">-PERCENTILE(Prices_MTM!I2357:I2606,1-Inputs!$B$8)</f>
        <v>203549.999999999</v>
      </c>
      <c r="D2374" s="43" t="n">
        <f aca="false">NORMSINV(Inputs!$B$8)*STDEV(Prices_MTM!I2357:I2606)</f>
        <v>202090.720841968</v>
      </c>
      <c r="E2374" s="43" t="n">
        <f aca="false">-PERCENTILE(Prices_MTM!I2357:I2606,1-Inputs!$B$9)</f>
        <v>259150</v>
      </c>
      <c r="F2374" s="43" t="n">
        <f aca="false">NORMSINV(Inputs!$B$9)*STDEV(Prices_MTM!I2357:I2606)</f>
        <v>285820.763070223</v>
      </c>
      <c r="G2374" s="52" t="n">
        <f aca="false">IF(-B2374&gt;C2374,1,0)</f>
        <v>1</v>
      </c>
      <c r="H2374" s="52" t="n">
        <f aca="false">IF(-B2374&gt;D2374,1,0)</f>
        <v>1</v>
      </c>
      <c r="I2374" s="52" t="n">
        <f aca="false">IF(-B2374&gt;E2374,1,0)</f>
        <v>1</v>
      </c>
      <c r="J2374" s="52" t="n">
        <f aca="false">IF(-B2374&gt;F2374,1,0)</f>
        <v>1</v>
      </c>
    </row>
    <row r="2375" customFormat="false" ht="15" hidden="false" customHeight="false" outlineLevel="0" collapsed="false">
      <c r="A2375" s="51" t="n">
        <f aca="false">Prices_MTM!A2608</f>
        <v>41221</v>
      </c>
      <c r="B2375" s="43" t="n">
        <f aca="false">Prices_MTM!I2608</f>
        <v>105999.999999999</v>
      </c>
      <c r="C2375" s="43" t="n">
        <f aca="false">-PERCENTILE(Prices_MTM!I2358:I2607,1-Inputs!$B$8)</f>
        <v>205925</v>
      </c>
      <c r="D2375" s="43" t="n">
        <f aca="false">NORMSINV(Inputs!$B$8)*STDEV(Prices_MTM!I2358:I2607)</f>
        <v>205408.939103433</v>
      </c>
      <c r="E2375" s="43" t="n">
        <f aca="false">-PERCENTILE(Prices_MTM!I2358:I2607,1-Inputs!$B$9)</f>
        <v>284605</v>
      </c>
      <c r="F2375" s="43" t="n">
        <f aca="false">NORMSINV(Inputs!$B$9)*STDEV(Prices_MTM!I2358:I2607)</f>
        <v>290513.782480387</v>
      </c>
      <c r="G2375" s="52" t="n">
        <f aca="false">IF(-B2375&gt;C2375,1,0)</f>
        <v>0</v>
      </c>
      <c r="H2375" s="52" t="n">
        <f aca="false">IF(-B2375&gt;D2375,1,0)</f>
        <v>0</v>
      </c>
      <c r="I2375" s="52" t="n">
        <f aca="false">IF(-B2375&gt;E2375,1,0)</f>
        <v>0</v>
      </c>
      <c r="J2375" s="52" t="n">
        <f aca="false">IF(-B2375&gt;F2375,1,0)</f>
        <v>0</v>
      </c>
    </row>
    <row r="2376" customFormat="false" ht="15" hidden="false" customHeight="false" outlineLevel="0" collapsed="false">
      <c r="A2376" s="51" t="n">
        <f aca="false">Prices_MTM!A2609</f>
        <v>41222</v>
      </c>
      <c r="B2376" s="43" t="n">
        <f aca="false">Prices_MTM!I2609</f>
        <v>32000.0000000007</v>
      </c>
      <c r="C2376" s="43" t="n">
        <f aca="false">-PERCENTILE(Prices_MTM!I2359:I2608,1-Inputs!$B$8)</f>
        <v>205925</v>
      </c>
      <c r="D2376" s="43" t="n">
        <f aca="false">NORMSINV(Inputs!$B$8)*STDEV(Prices_MTM!I2359:I2608)</f>
        <v>205722.147769133</v>
      </c>
      <c r="E2376" s="43" t="n">
        <f aca="false">-PERCENTILE(Prices_MTM!I2359:I2608,1-Inputs!$B$9)</f>
        <v>284605</v>
      </c>
      <c r="F2376" s="43" t="n">
        <f aca="false">NORMSINV(Inputs!$B$9)*STDEV(Prices_MTM!I2359:I2608)</f>
        <v>290956.759473381</v>
      </c>
      <c r="G2376" s="52" t="n">
        <f aca="false">IF(-B2376&gt;C2376,1,0)</f>
        <v>0</v>
      </c>
      <c r="H2376" s="52" t="n">
        <f aca="false">IF(-B2376&gt;D2376,1,0)</f>
        <v>0</v>
      </c>
      <c r="I2376" s="52" t="n">
        <f aca="false">IF(-B2376&gt;E2376,1,0)</f>
        <v>0</v>
      </c>
      <c r="J2376" s="52" t="n">
        <f aca="false">IF(-B2376&gt;F2376,1,0)</f>
        <v>0</v>
      </c>
    </row>
    <row r="2377" customFormat="false" ht="15" hidden="false" customHeight="false" outlineLevel="0" collapsed="false">
      <c r="A2377" s="51" t="n">
        <f aca="false">Prices_MTM!A2610</f>
        <v>41225</v>
      </c>
      <c r="B2377" s="43" t="n">
        <f aca="false">Prices_MTM!I2610</f>
        <v>-133000</v>
      </c>
      <c r="C2377" s="43" t="n">
        <f aca="false">-PERCENTILE(Prices_MTM!I2360:I2609,1-Inputs!$B$8)</f>
        <v>205925</v>
      </c>
      <c r="D2377" s="43" t="n">
        <f aca="false">NORMSINV(Inputs!$B$8)*STDEV(Prices_MTM!I2360:I2609)</f>
        <v>205550.529268176</v>
      </c>
      <c r="E2377" s="43" t="n">
        <f aca="false">-PERCENTILE(Prices_MTM!I2360:I2609,1-Inputs!$B$9)</f>
        <v>284605</v>
      </c>
      <c r="F2377" s="43" t="n">
        <f aca="false">NORMSINV(Inputs!$B$9)*STDEV(Prices_MTM!I2360:I2609)</f>
        <v>290714.036152408</v>
      </c>
      <c r="G2377" s="52" t="n">
        <f aca="false">IF(-B2377&gt;C2377,1,0)</f>
        <v>0</v>
      </c>
      <c r="H2377" s="52" t="n">
        <f aca="false">IF(-B2377&gt;D2377,1,0)</f>
        <v>0</v>
      </c>
      <c r="I2377" s="52" t="n">
        <f aca="false">IF(-B2377&gt;E2377,1,0)</f>
        <v>0</v>
      </c>
      <c r="J2377" s="52" t="n">
        <f aca="false">IF(-B2377&gt;F2377,1,0)</f>
        <v>0</v>
      </c>
    </row>
    <row r="2378" customFormat="false" ht="15" hidden="false" customHeight="false" outlineLevel="0" collapsed="false">
      <c r="A2378" s="51" t="n">
        <f aca="false">Prices_MTM!A2611</f>
        <v>41226</v>
      </c>
      <c r="B2378" s="43" t="n">
        <f aca="false">Prices_MTM!I2611</f>
        <v>52499.9999999999</v>
      </c>
      <c r="C2378" s="43" t="n">
        <f aca="false">-PERCENTILE(Prices_MTM!I2361:I2610,1-Inputs!$B$8)</f>
        <v>205925</v>
      </c>
      <c r="D2378" s="43" t="n">
        <f aca="false">NORMSINV(Inputs!$B$8)*STDEV(Prices_MTM!I2361:I2610)</f>
        <v>205797.064194031</v>
      </c>
      <c r="E2378" s="43" t="n">
        <f aca="false">-PERCENTILE(Prices_MTM!I2361:I2610,1-Inputs!$B$9)</f>
        <v>284605</v>
      </c>
      <c r="F2378" s="43" t="n">
        <f aca="false">NORMSINV(Inputs!$B$9)*STDEV(Prices_MTM!I2361:I2610)</f>
        <v>291062.715202777</v>
      </c>
      <c r="G2378" s="52" t="n">
        <f aca="false">IF(-B2378&gt;C2378,1,0)</f>
        <v>0</v>
      </c>
      <c r="H2378" s="52" t="n">
        <f aca="false">IF(-B2378&gt;D2378,1,0)</f>
        <v>0</v>
      </c>
      <c r="I2378" s="52" t="n">
        <f aca="false">IF(-B2378&gt;E2378,1,0)</f>
        <v>0</v>
      </c>
      <c r="J2378" s="52" t="n">
        <f aca="false">IF(-B2378&gt;F2378,1,0)</f>
        <v>0</v>
      </c>
    </row>
    <row r="2379" customFormat="false" ht="15" hidden="false" customHeight="false" outlineLevel="0" collapsed="false">
      <c r="A2379" s="51" t="n">
        <f aca="false">Prices_MTM!A2612</f>
        <v>41227</v>
      </c>
      <c r="B2379" s="43" t="n">
        <f aca="false">Prices_MTM!I2612</f>
        <v>51999.9999999996</v>
      </c>
      <c r="C2379" s="43" t="n">
        <f aca="false">-PERCENTILE(Prices_MTM!I2362:I2611,1-Inputs!$B$8)</f>
        <v>205925</v>
      </c>
      <c r="D2379" s="43" t="n">
        <f aca="false">NORMSINV(Inputs!$B$8)*STDEV(Prices_MTM!I2362:I2611)</f>
        <v>203393.130589619</v>
      </c>
      <c r="E2379" s="43" t="n">
        <f aca="false">-PERCENTILE(Prices_MTM!I2362:I2611,1-Inputs!$B$9)</f>
        <v>284605</v>
      </c>
      <c r="F2379" s="43" t="n">
        <f aca="false">NORMSINV(Inputs!$B$9)*STDEV(Prices_MTM!I2362:I2611)</f>
        <v>287662.786030767</v>
      </c>
      <c r="G2379" s="52" t="n">
        <f aca="false">IF(-B2379&gt;C2379,1,0)</f>
        <v>0</v>
      </c>
      <c r="H2379" s="52" t="n">
        <f aca="false">IF(-B2379&gt;D2379,1,0)</f>
        <v>0</v>
      </c>
      <c r="I2379" s="52" t="n">
        <f aca="false">IF(-B2379&gt;E2379,1,0)</f>
        <v>0</v>
      </c>
      <c r="J2379" s="52" t="n">
        <f aca="false">IF(-B2379&gt;F2379,1,0)</f>
        <v>0</v>
      </c>
    </row>
    <row r="2380" customFormat="false" ht="15" hidden="false" customHeight="false" outlineLevel="0" collapsed="false">
      <c r="A2380" s="51" t="n">
        <f aca="false">Prices_MTM!A2613</f>
        <v>41228</v>
      </c>
      <c r="B2380" s="43" t="n">
        <f aca="false">Prices_MTM!I2613</f>
        <v>-107499.999999999</v>
      </c>
      <c r="C2380" s="43" t="n">
        <f aca="false">-PERCENTILE(Prices_MTM!I2363:I2612,1-Inputs!$B$8)</f>
        <v>205925</v>
      </c>
      <c r="D2380" s="43" t="n">
        <f aca="false">NORMSINV(Inputs!$B$8)*STDEV(Prices_MTM!I2363:I2612)</f>
        <v>203347.807815231</v>
      </c>
      <c r="E2380" s="43" t="n">
        <f aca="false">-PERCENTILE(Prices_MTM!I2363:I2612,1-Inputs!$B$9)</f>
        <v>284605</v>
      </c>
      <c r="F2380" s="43" t="n">
        <f aca="false">NORMSINV(Inputs!$B$9)*STDEV(Prices_MTM!I2363:I2612)</f>
        <v>287598.685166036</v>
      </c>
      <c r="G2380" s="52" t="n">
        <f aca="false">IF(-B2380&gt;C2380,1,0)</f>
        <v>0</v>
      </c>
      <c r="H2380" s="52" t="n">
        <f aca="false">IF(-B2380&gt;D2380,1,0)</f>
        <v>0</v>
      </c>
      <c r="I2380" s="52" t="n">
        <f aca="false">IF(-B2380&gt;E2380,1,0)</f>
        <v>0</v>
      </c>
      <c r="J2380" s="52" t="n">
        <f aca="false">IF(-B2380&gt;F2380,1,0)</f>
        <v>0</v>
      </c>
    </row>
    <row r="2381" customFormat="false" ht="15" hidden="false" customHeight="false" outlineLevel="0" collapsed="false">
      <c r="A2381" s="51" t="n">
        <f aca="false">Prices_MTM!A2614</f>
        <v>41229</v>
      </c>
      <c r="B2381" s="43" t="n">
        <f aca="false">Prices_MTM!I2614</f>
        <v>280000</v>
      </c>
      <c r="C2381" s="43" t="n">
        <f aca="false">-PERCENTILE(Prices_MTM!I2364:I2613,1-Inputs!$B$8)</f>
        <v>205925</v>
      </c>
      <c r="D2381" s="43" t="n">
        <f aca="false">NORMSINV(Inputs!$B$8)*STDEV(Prices_MTM!I2364:I2613)</f>
        <v>203627.836426779</v>
      </c>
      <c r="E2381" s="43" t="n">
        <f aca="false">-PERCENTILE(Prices_MTM!I2364:I2613,1-Inputs!$B$9)</f>
        <v>284605</v>
      </c>
      <c r="F2381" s="43" t="n">
        <f aca="false">NORMSINV(Inputs!$B$9)*STDEV(Prices_MTM!I2364:I2613)</f>
        <v>287994.734975254</v>
      </c>
      <c r="G2381" s="52" t="n">
        <f aca="false">IF(-B2381&gt;C2381,1,0)</f>
        <v>0</v>
      </c>
      <c r="H2381" s="52" t="n">
        <f aca="false">IF(-B2381&gt;D2381,1,0)</f>
        <v>0</v>
      </c>
      <c r="I2381" s="52" t="n">
        <f aca="false">IF(-B2381&gt;E2381,1,0)</f>
        <v>0</v>
      </c>
      <c r="J2381" s="52" t="n">
        <f aca="false">IF(-B2381&gt;F2381,1,0)</f>
        <v>0</v>
      </c>
    </row>
    <row r="2382" customFormat="false" ht="15" hidden="false" customHeight="false" outlineLevel="0" collapsed="false">
      <c r="A2382" s="51" t="n">
        <f aca="false">Prices_MTM!A2615</f>
        <v>41232</v>
      </c>
      <c r="B2382" s="43" t="n">
        <f aca="false">Prices_MTM!I2615</f>
        <v>80499.9999999993</v>
      </c>
      <c r="C2382" s="43" t="n">
        <f aca="false">-PERCENTILE(Prices_MTM!I2365:I2614,1-Inputs!$B$8)</f>
        <v>205925</v>
      </c>
      <c r="D2382" s="43" t="n">
        <f aca="false">NORMSINV(Inputs!$B$8)*STDEV(Prices_MTM!I2365:I2614)</f>
        <v>205089.385389319</v>
      </c>
      <c r="E2382" s="43" t="n">
        <f aca="false">-PERCENTILE(Prices_MTM!I2365:I2614,1-Inputs!$B$9)</f>
        <v>284605</v>
      </c>
      <c r="F2382" s="43" t="n">
        <f aca="false">NORMSINV(Inputs!$B$9)*STDEV(Prices_MTM!I2365:I2614)</f>
        <v>290061.831564336</v>
      </c>
      <c r="G2382" s="52" t="n">
        <f aca="false">IF(-B2382&gt;C2382,1,0)</f>
        <v>0</v>
      </c>
      <c r="H2382" s="52" t="n">
        <f aca="false">IF(-B2382&gt;D2382,1,0)</f>
        <v>0</v>
      </c>
      <c r="I2382" s="52" t="n">
        <f aca="false">IF(-B2382&gt;E2382,1,0)</f>
        <v>0</v>
      </c>
      <c r="J2382" s="52" t="n">
        <f aca="false">IF(-B2382&gt;F2382,1,0)</f>
        <v>0</v>
      </c>
    </row>
    <row r="2383" customFormat="false" ht="15" hidden="false" customHeight="false" outlineLevel="0" collapsed="false">
      <c r="A2383" s="51" t="n">
        <f aca="false">Prices_MTM!A2616</f>
        <v>41233</v>
      </c>
      <c r="B2383" s="43" t="n">
        <f aca="false">Prices_MTM!I2616</f>
        <v>-256500.000000001</v>
      </c>
      <c r="C2383" s="43" t="n">
        <f aca="false">-PERCENTILE(Prices_MTM!I2366:I2615,1-Inputs!$B$8)</f>
        <v>205925</v>
      </c>
      <c r="D2383" s="43" t="n">
        <f aca="false">NORMSINV(Inputs!$B$8)*STDEV(Prices_MTM!I2366:I2615)</f>
        <v>202447.693661703</v>
      </c>
      <c r="E2383" s="43" t="n">
        <f aca="false">-PERCENTILE(Prices_MTM!I2366:I2615,1-Inputs!$B$9)</f>
        <v>284605</v>
      </c>
      <c r="F2383" s="43" t="n">
        <f aca="false">NORMSINV(Inputs!$B$9)*STDEV(Prices_MTM!I2366:I2615)</f>
        <v>286325.636541438</v>
      </c>
      <c r="G2383" s="52" t="n">
        <f aca="false">IF(-B2383&gt;C2383,1,0)</f>
        <v>1</v>
      </c>
      <c r="H2383" s="52" t="n">
        <f aca="false">IF(-B2383&gt;D2383,1,0)</f>
        <v>1</v>
      </c>
      <c r="I2383" s="52" t="n">
        <f aca="false">IF(-B2383&gt;E2383,1,0)</f>
        <v>0</v>
      </c>
      <c r="J2383" s="52" t="n">
        <f aca="false">IF(-B2383&gt;F2383,1,0)</f>
        <v>0</v>
      </c>
    </row>
    <row r="2384" customFormat="false" ht="15" hidden="false" customHeight="false" outlineLevel="0" collapsed="false">
      <c r="A2384" s="51" t="n">
        <f aca="false">Prices_MTM!A2617</f>
        <v>41234</v>
      </c>
      <c r="B2384" s="43" t="n">
        <f aca="false">Prices_MTM!I2617</f>
        <v>22000.0000000006</v>
      </c>
      <c r="C2384" s="43" t="n">
        <f aca="false">-PERCENTILE(Prices_MTM!I2367:I2616,1-Inputs!$B$8)</f>
        <v>205925</v>
      </c>
      <c r="D2384" s="43" t="n">
        <f aca="false">NORMSINV(Inputs!$B$8)*STDEV(Prices_MTM!I2367:I2616)</f>
        <v>202612.115421022</v>
      </c>
      <c r="E2384" s="43" t="n">
        <f aca="false">-PERCENTILE(Prices_MTM!I2367:I2616,1-Inputs!$B$9)</f>
        <v>284605</v>
      </c>
      <c r="F2384" s="43" t="n">
        <f aca="false">NORMSINV(Inputs!$B$9)*STDEV(Prices_MTM!I2367:I2616)</f>
        <v>286558.181373374</v>
      </c>
      <c r="G2384" s="52" t="n">
        <f aca="false">IF(-B2384&gt;C2384,1,0)</f>
        <v>0</v>
      </c>
      <c r="H2384" s="52" t="n">
        <f aca="false">IF(-B2384&gt;D2384,1,0)</f>
        <v>0</v>
      </c>
      <c r="I2384" s="52" t="n">
        <f aca="false">IF(-B2384&gt;E2384,1,0)</f>
        <v>0</v>
      </c>
      <c r="J2384" s="52" t="n">
        <f aca="false">IF(-B2384&gt;F2384,1,0)</f>
        <v>0</v>
      </c>
    </row>
    <row r="2385" customFormat="false" ht="15" hidden="false" customHeight="false" outlineLevel="0" collapsed="false">
      <c r="A2385" s="51" t="n">
        <f aca="false">Prices_MTM!A2618</f>
        <v>41236</v>
      </c>
      <c r="B2385" s="43" t="n">
        <f aca="false">Prices_MTM!I2618</f>
        <v>26500.0000000008</v>
      </c>
      <c r="C2385" s="43" t="n">
        <f aca="false">-PERCENTILE(Prices_MTM!I2368:I2617,1-Inputs!$B$8)</f>
        <v>205925</v>
      </c>
      <c r="D2385" s="43" t="n">
        <f aca="false">NORMSINV(Inputs!$B$8)*STDEV(Prices_MTM!I2368:I2617)</f>
        <v>202591.793900566</v>
      </c>
      <c r="E2385" s="43" t="n">
        <f aca="false">-PERCENTILE(Prices_MTM!I2368:I2617,1-Inputs!$B$9)</f>
        <v>284605</v>
      </c>
      <c r="F2385" s="43" t="n">
        <f aca="false">NORMSINV(Inputs!$B$9)*STDEV(Prices_MTM!I2368:I2617)</f>
        <v>286529.440259189</v>
      </c>
      <c r="G2385" s="52" t="n">
        <f aca="false">IF(-B2385&gt;C2385,1,0)</f>
        <v>0</v>
      </c>
      <c r="H2385" s="52" t="n">
        <f aca="false">IF(-B2385&gt;D2385,1,0)</f>
        <v>0</v>
      </c>
      <c r="I2385" s="52" t="n">
        <f aca="false">IF(-B2385&gt;E2385,1,0)</f>
        <v>0</v>
      </c>
      <c r="J2385" s="52" t="n">
        <f aca="false">IF(-B2385&gt;F2385,1,0)</f>
        <v>0</v>
      </c>
    </row>
    <row r="2386" customFormat="false" ht="15" hidden="false" customHeight="false" outlineLevel="0" collapsed="false">
      <c r="A2386" s="51" t="n">
        <f aca="false">Prices_MTM!A2619</f>
        <v>41239</v>
      </c>
      <c r="B2386" s="43" t="n">
        <f aca="false">Prices_MTM!I2619</f>
        <v>24999.9999999993</v>
      </c>
      <c r="C2386" s="43" t="n">
        <f aca="false">-PERCENTILE(Prices_MTM!I2369:I2618,1-Inputs!$B$8)</f>
        <v>205925</v>
      </c>
      <c r="D2386" s="43" t="n">
        <f aca="false">NORMSINV(Inputs!$B$8)*STDEV(Prices_MTM!I2369:I2618)</f>
        <v>202617.818761575</v>
      </c>
      <c r="E2386" s="43" t="n">
        <f aca="false">-PERCENTILE(Prices_MTM!I2369:I2618,1-Inputs!$B$9)</f>
        <v>284605</v>
      </c>
      <c r="F2386" s="43" t="n">
        <f aca="false">NORMSINV(Inputs!$B$9)*STDEV(Prices_MTM!I2369:I2618)</f>
        <v>286566.247716757</v>
      </c>
      <c r="G2386" s="52" t="n">
        <f aca="false">IF(-B2386&gt;C2386,1,0)</f>
        <v>0</v>
      </c>
      <c r="H2386" s="52" t="n">
        <f aca="false">IF(-B2386&gt;D2386,1,0)</f>
        <v>0</v>
      </c>
      <c r="I2386" s="52" t="n">
        <f aca="false">IF(-B2386&gt;E2386,1,0)</f>
        <v>0</v>
      </c>
      <c r="J2386" s="52" t="n">
        <f aca="false">IF(-B2386&gt;F2386,1,0)</f>
        <v>0</v>
      </c>
    </row>
    <row r="2387" customFormat="false" ht="15" hidden="false" customHeight="false" outlineLevel="0" collapsed="false">
      <c r="A2387" s="51" t="n">
        <f aca="false">Prices_MTM!A2620</f>
        <v>41240</v>
      </c>
      <c r="B2387" s="43" t="n">
        <f aca="false">Prices_MTM!I2620</f>
        <v>-4499.99999999945</v>
      </c>
      <c r="C2387" s="43" t="n">
        <f aca="false">-PERCENTILE(Prices_MTM!I2370:I2619,1-Inputs!$B$8)</f>
        <v>205925</v>
      </c>
      <c r="D2387" s="43" t="n">
        <f aca="false">NORMSINV(Inputs!$B$8)*STDEV(Prices_MTM!I2370:I2619)</f>
        <v>202632.58638669</v>
      </c>
      <c r="E2387" s="43" t="n">
        <f aca="false">-PERCENTILE(Prices_MTM!I2370:I2619,1-Inputs!$B$9)</f>
        <v>284605</v>
      </c>
      <c r="F2387" s="43" t="n">
        <f aca="false">NORMSINV(Inputs!$B$9)*STDEV(Prices_MTM!I2370:I2619)</f>
        <v>286587.133850774</v>
      </c>
      <c r="G2387" s="52" t="n">
        <f aca="false">IF(-B2387&gt;C2387,1,0)</f>
        <v>0</v>
      </c>
      <c r="H2387" s="52" t="n">
        <f aca="false">IF(-B2387&gt;D2387,1,0)</f>
        <v>0</v>
      </c>
      <c r="I2387" s="52" t="n">
        <f aca="false">IF(-B2387&gt;E2387,1,0)</f>
        <v>0</v>
      </c>
      <c r="J2387" s="52" t="n">
        <f aca="false">IF(-B2387&gt;F2387,1,0)</f>
        <v>0</v>
      </c>
    </row>
    <row r="2388" customFormat="false" ht="15" hidden="false" customHeight="false" outlineLevel="0" collapsed="false">
      <c r="A2388" s="51" t="n">
        <f aca="false">Prices_MTM!A2621</f>
        <v>41241</v>
      </c>
      <c r="B2388" s="43" t="n">
        <f aca="false">Prices_MTM!I2621</f>
        <v>-17500.0000000011</v>
      </c>
      <c r="C2388" s="43" t="n">
        <f aca="false">-PERCENTILE(Prices_MTM!I2371:I2620,1-Inputs!$B$8)</f>
        <v>205925</v>
      </c>
      <c r="D2388" s="43" t="n">
        <f aca="false">NORMSINV(Inputs!$B$8)*STDEV(Prices_MTM!I2371:I2620)</f>
        <v>202316.461739637</v>
      </c>
      <c r="E2388" s="43" t="n">
        <f aca="false">-PERCENTILE(Prices_MTM!I2371:I2620,1-Inputs!$B$9)</f>
        <v>284605</v>
      </c>
      <c r="F2388" s="43" t="n">
        <f aca="false">NORMSINV(Inputs!$B$9)*STDEV(Prices_MTM!I2371:I2620)</f>
        <v>286140.032729705</v>
      </c>
      <c r="G2388" s="52" t="n">
        <f aca="false">IF(-B2388&gt;C2388,1,0)</f>
        <v>0</v>
      </c>
      <c r="H2388" s="52" t="n">
        <f aca="false">IF(-B2388&gt;D2388,1,0)</f>
        <v>0</v>
      </c>
      <c r="I2388" s="52" t="n">
        <f aca="false">IF(-B2388&gt;E2388,1,0)</f>
        <v>0</v>
      </c>
      <c r="J2388" s="52" t="n">
        <f aca="false">IF(-B2388&gt;F2388,1,0)</f>
        <v>0</v>
      </c>
    </row>
    <row r="2389" customFormat="false" ht="15" hidden="false" customHeight="false" outlineLevel="0" collapsed="false">
      <c r="A2389" s="51" t="n">
        <f aca="false">Prices_MTM!A2622</f>
        <v>41242</v>
      </c>
      <c r="B2389" s="43" t="n">
        <f aca="false">Prices_MTM!I2622</f>
        <v>43500.0000000009</v>
      </c>
      <c r="C2389" s="43" t="n">
        <f aca="false">-PERCENTILE(Prices_MTM!I2372:I2621,1-Inputs!$B$8)</f>
        <v>205925</v>
      </c>
      <c r="D2389" s="43" t="n">
        <f aca="false">NORMSINV(Inputs!$B$8)*STDEV(Prices_MTM!I2372:I2621)</f>
        <v>201953.081895855</v>
      </c>
      <c r="E2389" s="43" t="n">
        <f aca="false">-PERCENTILE(Prices_MTM!I2372:I2621,1-Inputs!$B$9)</f>
        <v>284605</v>
      </c>
      <c r="F2389" s="43" t="n">
        <f aca="false">NORMSINV(Inputs!$B$9)*STDEV(Prices_MTM!I2372:I2621)</f>
        <v>285626.097682113</v>
      </c>
      <c r="G2389" s="52" t="n">
        <f aca="false">IF(-B2389&gt;C2389,1,0)</f>
        <v>0</v>
      </c>
      <c r="H2389" s="52" t="n">
        <f aca="false">IF(-B2389&gt;D2389,1,0)</f>
        <v>0</v>
      </c>
      <c r="I2389" s="52" t="n">
        <f aca="false">IF(-B2389&gt;E2389,1,0)</f>
        <v>0</v>
      </c>
      <c r="J2389" s="52" t="n">
        <f aca="false">IF(-B2389&gt;F2389,1,0)</f>
        <v>0</v>
      </c>
    </row>
    <row r="2390" customFormat="false" ht="15" hidden="false" customHeight="false" outlineLevel="0" collapsed="false">
      <c r="A2390" s="51" t="n">
        <f aca="false">Prices_MTM!A2623</f>
        <v>41243</v>
      </c>
      <c r="B2390" s="43" t="n">
        <f aca="false">Prices_MTM!I2623</f>
        <v>71500.0000000004</v>
      </c>
      <c r="C2390" s="43" t="n">
        <f aca="false">-PERCENTILE(Prices_MTM!I2373:I2622,1-Inputs!$B$8)</f>
        <v>205925</v>
      </c>
      <c r="D2390" s="43" t="n">
        <f aca="false">NORMSINV(Inputs!$B$8)*STDEV(Prices_MTM!I2373:I2622)</f>
        <v>201990.469239</v>
      </c>
      <c r="E2390" s="43" t="n">
        <f aca="false">-PERCENTILE(Prices_MTM!I2373:I2622,1-Inputs!$B$9)</f>
        <v>284605</v>
      </c>
      <c r="F2390" s="43" t="n">
        <f aca="false">NORMSINV(Inputs!$B$9)*STDEV(Prices_MTM!I2373:I2622)</f>
        <v>285678.975315002</v>
      </c>
      <c r="G2390" s="52" t="n">
        <f aca="false">IF(-B2390&gt;C2390,1,0)</f>
        <v>0</v>
      </c>
      <c r="H2390" s="52" t="n">
        <f aca="false">IF(-B2390&gt;D2390,1,0)</f>
        <v>0</v>
      </c>
      <c r="I2390" s="52" t="n">
        <f aca="false">IF(-B2390&gt;E2390,1,0)</f>
        <v>0</v>
      </c>
      <c r="J2390" s="52" t="n">
        <f aca="false">IF(-B2390&gt;F2390,1,0)</f>
        <v>0</v>
      </c>
    </row>
    <row r="2391" customFormat="false" ht="15" hidden="false" customHeight="false" outlineLevel="0" collapsed="false">
      <c r="A2391" s="51" t="n">
        <f aca="false">Prices_MTM!A2624</f>
        <v>41246</v>
      </c>
      <c r="B2391" s="43" t="n">
        <f aca="false">Prices_MTM!I2624</f>
        <v>-6500.00000000048</v>
      </c>
      <c r="C2391" s="43" t="n">
        <f aca="false">-PERCENTILE(Prices_MTM!I2374:I2623,1-Inputs!$B$8)</f>
        <v>205925</v>
      </c>
      <c r="D2391" s="43" t="n">
        <f aca="false">NORMSINV(Inputs!$B$8)*STDEV(Prices_MTM!I2374:I2623)</f>
        <v>202017.741647146</v>
      </c>
      <c r="E2391" s="43" t="n">
        <f aca="false">-PERCENTILE(Prices_MTM!I2374:I2623,1-Inputs!$B$9)</f>
        <v>284605</v>
      </c>
      <c r="F2391" s="43" t="n">
        <f aca="false">NORMSINV(Inputs!$B$9)*STDEV(Prices_MTM!I2374:I2623)</f>
        <v>285717.547202293</v>
      </c>
      <c r="G2391" s="52" t="n">
        <f aca="false">IF(-B2391&gt;C2391,1,0)</f>
        <v>0</v>
      </c>
      <c r="H2391" s="52" t="n">
        <f aca="false">IF(-B2391&gt;D2391,1,0)</f>
        <v>0</v>
      </c>
      <c r="I2391" s="52" t="n">
        <f aca="false">IF(-B2391&gt;E2391,1,0)</f>
        <v>0</v>
      </c>
      <c r="J2391" s="52" t="n">
        <f aca="false">IF(-B2391&gt;F2391,1,0)</f>
        <v>0</v>
      </c>
    </row>
    <row r="2392" customFormat="false" ht="15" hidden="false" customHeight="false" outlineLevel="0" collapsed="false">
      <c r="A2392" s="51" t="n">
        <f aca="false">Prices_MTM!A2625</f>
        <v>41247</v>
      </c>
      <c r="B2392" s="43" t="n">
        <f aca="false">Prices_MTM!I2625</f>
        <v>-999.999999999091</v>
      </c>
      <c r="C2392" s="43" t="n">
        <f aca="false">-PERCENTILE(Prices_MTM!I2375:I2624,1-Inputs!$B$8)</f>
        <v>205925</v>
      </c>
      <c r="D2392" s="43" t="n">
        <f aca="false">NORMSINV(Inputs!$B$8)*STDEV(Prices_MTM!I2375:I2624)</f>
        <v>201910.915728862</v>
      </c>
      <c r="E2392" s="43" t="n">
        <f aca="false">-PERCENTILE(Prices_MTM!I2375:I2624,1-Inputs!$B$9)</f>
        <v>284605</v>
      </c>
      <c r="F2392" s="43" t="n">
        <f aca="false">NORMSINV(Inputs!$B$9)*STDEV(Prices_MTM!I2375:I2624)</f>
        <v>285566.461267459</v>
      </c>
      <c r="G2392" s="52" t="n">
        <f aca="false">IF(-B2392&gt;C2392,1,0)</f>
        <v>0</v>
      </c>
      <c r="H2392" s="52" t="n">
        <f aca="false">IF(-B2392&gt;D2392,1,0)</f>
        <v>0</v>
      </c>
      <c r="I2392" s="52" t="n">
        <f aca="false">IF(-B2392&gt;E2392,1,0)</f>
        <v>0</v>
      </c>
      <c r="J2392" s="52" t="n">
        <f aca="false">IF(-B2392&gt;F2392,1,0)</f>
        <v>0</v>
      </c>
    </row>
    <row r="2393" customFormat="false" ht="15" hidden="false" customHeight="false" outlineLevel="0" collapsed="false">
      <c r="A2393" s="51" t="n">
        <f aca="false">Prices_MTM!A2626</f>
        <v>41248</v>
      </c>
      <c r="B2393" s="43" t="n">
        <f aca="false">Prices_MTM!I2626</f>
        <v>-16500.0000000006</v>
      </c>
      <c r="C2393" s="43" t="n">
        <f aca="false">-PERCENTILE(Prices_MTM!I2376:I2625,1-Inputs!$B$8)</f>
        <v>205925</v>
      </c>
      <c r="D2393" s="43" t="n">
        <f aca="false">NORMSINV(Inputs!$B$8)*STDEV(Prices_MTM!I2376:I2625)</f>
        <v>201594.978525564</v>
      </c>
      <c r="E2393" s="43" t="n">
        <f aca="false">-PERCENTILE(Prices_MTM!I2376:I2625,1-Inputs!$B$9)</f>
        <v>284605</v>
      </c>
      <c r="F2393" s="43" t="n">
        <f aca="false">NORMSINV(Inputs!$B$9)*STDEV(Prices_MTM!I2376:I2625)</f>
        <v>285119.625251671</v>
      </c>
      <c r="G2393" s="52" t="n">
        <f aca="false">IF(-B2393&gt;C2393,1,0)</f>
        <v>0</v>
      </c>
      <c r="H2393" s="52" t="n">
        <f aca="false">IF(-B2393&gt;D2393,1,0)</f>
        <v>0</v>
      </c>
      <c r="I2393" s="52" t="n">
        <f aca="false">IF(-B2393&gt;E2393,1,0)</f>
        <v>0</v>
      </c>
      <c r="J2393" s="52" t="n">
        <f aca="false">IF(-B2393&gt;F2393,1,0)</f>
        <v>0</v>
      </c>
    </row>
    <row r="2394" customFormat="false" ht="15" hidden="false" customHeight="false" outlineLevel="0" collapsed="false">
      <c r="A2394" s="51" t="n">
        <f aca="false">Prices_MTM!A2627</f>
        <v>41249</v>
      </c>
      <c r="B2394" s="43" t="n">
        <f aca="false">Prices_MTM!I2627</f>
        <v>-141500.000000001</v>
      </c>
      <c r="C2394" s="43" t="n">
        <f aca="false">-PERCENTILE(Prices_MTM!I2377:I2626,1-Inputs!$B$8)</f>
        <v>205925</v>
      </c>
      <c r="D2394" s="43" t="n">
        <f aca="false">NORMSINV(Inputs!$B$8)*STDEV(Prices_MTM!I2377:I2626)</f>
        <v>201545.743729329</v>
      </c>
      <c r="E2394" s="43" t="n">
        <f aca="false">-PERCENTILE(Prices_MTM!I2377:I2626,1-Inputs!$B$9)</f>
        <v>284605</v>
      </c>
      <c r="F2394" s="43" t="n">
        <f aca="false">NORMSINV(Inputs!$B$9)*STDEV(Prices_MTM!I2377:I2626)</f>
        <v>285049.991539787</v>
      </c>
      <c r="G2394" s="52" t="n">
        <f aca="false">IF(-B2394&gt;C2394,1,0)</f>
        <v>0</v>
      </c>
      <c r="H2394" s="52" t="n">
        <f aca="false">IF(-B2394&gt;D2394,1,0)</f>
        <v>0</v>
      </c>
      <c r="I2394" s="52" t="n">
        <f aca="false">IF(-B2394&gt;E2394,1,0)</f>
        <v>0</v>
      </c>
      <c r="J2394" s="52" t="n">
        <f aca="false">IF(-B2394&gt;F2394,1,0)</f>
        <v>0</v>
      </c>
    </row>
    <row r="2395" customFormat="false" ht="15" hidden="false" customHeight="false" outlineLevel="0" collapsed="false">
      <c r="A2395" s="51" t="n">
        <f aca="false">Prices_MTM!A2628</f>
        <v>41250</v>
      </c>
      <c r="B2395" s="43" t="n">
        <f aca="false">Prices_MTM!I2628</f>
        <v>40500.0000000008</v>
      </c>
      <c r="C2395" s="43" t="n">
        <f aca="false">-PERCENTILE(Prices_MTM!I2378:I2627,1-Inputs!$B$8)</f>
        <v>205925</v>
      </c>
      <c r="D2395" s="43" t="n">
        <f aca="false">NORMSINV(Inputs!$B$8)*STDEV(Prices_MTM!I2378:I2627)</f>
        <v>202023.887951734</v>
      </c>
      <c r="E2395" s="43" t="n">
        <f aca="false">-PERCENTILE(Prices_MTM!I2378:I2627,1-Inputs!$B$9)</f>
        <v>284605</v>
      </c>
      <c r="F2395" s="43" t="n">
        <f aca="false">NORMSINV(Inputs!$B$9)*STDEV(Prices_MTM!I2378:I2627)</f>
        <v>285726.240038165</v>
      </c>
      <c r="G2395" s="52" t="n">
        <f aca="false">IF(-B2395&gt;C2395,1,0)</f>
        <v>0</v>
      </c>
      <c r="H2395" s="52" t="n">
        <f aca="false">IF(-B2395&gt;D2395,1,0)</f>
        <v>0</v>
      </c>
      <c r="I2395" s="52" t="n">
        <f aca="false">IF(-B2395&gt;E2395,1,0)</f>
        <v>0</v>
      </c>
      <c r="J2395" s="52" t="n">
        <f aca="false">IF(-B2395&gt;F2395,1,0)</f>
        <v>0</v>
      </c>
    </row>
    <row r="2396" customFormat="false" ht="15" hidden="false" customHeight="false" outlineLevel="0" collapsed="false">
      <c r="A2396" s="51" t="n">
        <f aca="false">Prices_MTM!A2629</f>
        <v>41253</v>
      </c>
      <c r="B2396" s="43" t="n">
        <f aca="false">Prices_MTM!I2629</f>
        <v>-85500.0000000004</v>
      </c>
      <c r="C2396" s="43" t="n">
        <f aca="false">-PERCENTILE(Prices_MTM!I2379:I2628,1-Inputs!$B$8)</f>
        <v>205925</v>
      </c>
      <c r="D2396" s="43" t="n">
        <f aca="false">NORMSINV(Inputs!$B$8)*STDEV(Prices_MTM!I2379:I2628)</f>
        <v>202043.081955784</v>
      </c>
      <c r="E2396" s="43" t="n">
        <f aca="false">-PERCENTILE(Prices_MTM!I2379:I2628,1-Inputs!$B$9)</f>
        <v>284605</v>
      </c>
      <c r="F2396" s="43" t="n">
        <f aca="false">NORMSINV(Inputs!$B$9)*STDEV(Prices_MTM!I2379:I2628)</f>
        <v>285753.386484379</v>
      </c>
      <c r="G2396" s="52" t="n">
        <f aca="false">IF(-B2396&gt;C2396,1,0)</f>
        <v>0</v>
      </c>
      <c r="H2396" s="52" t="n">
        <f aca="false">IF(-B2396&gt;D2396,1,0)</f>
        <v>0</v>
      </c>
      <c r="I2396" s="52" t="n">
        <f aca="false">IF(-B2396&gt;E2396,1,0)</f>
        <v>0</v>
      </c>
      <c r="J2396" s="52" t="n">
        <f aca="false">IF(-B2396&gt;F2396,1,0)</f>
        <v>0</v>
      </c>
    </row>
    <row r="2397" customFormat="false" ht="15" hidden="false" customHeight="false" outlineLevel="0" collapsed="false">
      <c r="A2397" s="51" t="n">
        <f aca="false">Prices_MTM!A2630</f>
        <v>41254</v>
      </c>
      <c r="B2397" s="43" t="n">
        <f aca="false">Prices_MTM!I2630</f>
        <v>54500.0000000002</v>
      </c>
      <c r="C2397" s="43" t="n">
        <f aca="false">-PERCENTILE(Prices_MTM!I2380:I2629,1-Inputs!$B$8)</f>
        <v>205925</v>
      </c>
      <c r="D2397" s="43" t="n">
        <f aca="false">NORMSINV(Inputs!$B$8)*STDEV(Prices_MTM!I2380:I2629)</f>
        <v>202083.282994115</v>
      </c>
      <c r="E2397" s="43" t="n">
        <f aca="false">-PERCENTILE(Prices_MTM!I2380:I2629,1-Inputs!$B$9)</f>
        <v>284605</v>
      </c>
      <c r="F2397" s="43" t="n">
        <f aca="false">NORMSINV(Inputs!$B$9)*STDEV(Prices_MTM!I2380:I2629)</f>
        <v>285810.243580065</v>
      </c>
      <c r="G2397" s="52" t="n">
        <f aca="false">IF(-B2397&gt;C2397,1,0)</f>
        <v>0</v>
      </c>
      <c r="H2397" s="52" t="n">
        <f aca="false">IF(-B2397&gt;D2397,1,0)</f>
        <v>0</v>
      </c>
      <c r="I2397" s="52" t="n">
        <f aca="false">IF(-B2397&gt;E2397,1,0)</f>
        <v>0</v>
      </c>
      <c r="J2397" s="52" t="n">
        <f aca="false">IF(-B2397&gt;F2397,1,0)</f>
        <v>0</v>
      </c>
    </row>
    <row r="2398" customFormat="false" ht="15" hidden="false" customHeight="false" outlineLevel="0" collapsed="false">
      <c r="A2398" s="51" t="n">
        <f aca="false">Prices_MTM!A2631</f>
        <v>41255</v>
      </c>
      <c r="B2398" s="43" t="n">
        <f aca="false">Prices_MTM!I2631</f>
        <v>-29500.0000000009</v>
      </c>
      <c r="C2398" s="43" t="n">
        <f aca="false">-PERCENTILE(Prices_MTM!I2381:I2630,1-Inputs!$B$8)</f>
        <v>205925</v>
      </c>
      <c r="D2398" s="43" t="n">
        <f aca="false">NORMSINV(Inputs!$B$8)*STDEV(Prices_MTM!I2381:I2630)</f>
        <v>201838.878097337</v>
      </c>
      <c r="E2398" s="43" t="n">
        <f aca="false">-PERCENTILE(Prices_MTM!I2381:I2630,1-Inputs!$B$9)</f>
        <v>284605</v>
      </c>
      <c r="F2398" s="43" t="n">
        <f aca="false">NORMSINV(Inputs!$B$9)*STDEV(Prices_MTM!I2381:I2630)</f>
        <v>285464.577070468</v>
      </c>
      <c r="G2398" s="52" t="n">
        <f aca="false">IF(-B2398&gt;C2398,1,0)</f>
        <v>0</v>
      </c>
      <c r="H2398" s="52" t="n">
        <f aca="false">IF(-B2398&gt;D2398,1,0)</f>
        <v>0</v>
      </c>
      <c r="I2398" s="52" t="n">
        <f aca="false">IF(-B2398&gt;E2398,1,0)</f>
        <v>0</v>
      </c>
      <c r="J2398" s="52" t="n">
        <f aca="false">IF(-B2398&gt;F2398,1,0)</f>
        <v>0</v>
      </c>
    </row>
    <row r="2399" customFormat="false" ht="15" hidden="false" customHeight="false" outlineLevel="0" collapsed="false">
      <c r="A2399" s="51" t="n">
        <f aca="false">Prices_MTM!A2632</f>
        <v>41256</v>
      </c>
      <c r="B2399" s="43" t="n">
        <f aca="false">Prices_MTM!I2632</f>
        <v>-96499.9999999996</v>
      </c>
      <c r="C2399" s="43" t="n">
        <f aca="false">-PERCENTILE(Prices_MTM!I2382:I2631,1-Inputs!$B$8)</f>
        <v>205925</v>
      </c>
      <c r="D2399" s="43" t="n">
        <f aca="false">NORMSINV(Inputs!$B$8)*STDEV(Prices_MTM!I2382:I2631)</f>
        <v>201424.275077408</v>
      </c>
      <c r="E2399" s="43" t="n">
        <f aca="false">-PERCENTILE(Prices_MTM!I2382:I2631,1-Inputs!$B$9)</f>
        <v>284605</v>
      </c>
      <c r="F2399" s="43" t="n">
        <f aca="false">NORMSINV(Inputs!$B$9)*STDEV(Prices_MTM!I2382:I2631)</f>
        <v>284878.196107336</v>
      </c>
      <c r="G2399" s="52" t="n">
        <f aca="false">IF(-B2399&gt;C2399,1,0)</f>
        <v>0</v>
      </c>
      <c r="H2399" s="52" t="n">
        <f aca="false">IF(-B2399&gt;D2399,1,0)</f>
        <v>0</v>
      </c>
      <c r="I2399" s="52" t="n">
        <f aca="false">IF(-B2399&gt;E2399,1,0)</f>
        <v>0</v>
      </c>
      <c r="J2399" s="52" t="n">
        <f aca="false">IF(-B2399&gt;F2399,1,0)</f>
        <v>0</v>
      </c>
    </row>
    <row r="2400" customFormat="false" ht="15" hidden="false" customHeight="false" outlineLevel="0" collapsed="false">
      <c r="A2400" s="51" t="n">
        <f aca="false">Prices_MTM!A2633</f>
        <v>41257</v>
      </c>
      <c r="B2400" s="43" t="n">
        <f aca="false">Prices_MTM!I2633</f>
        <v>138000</v>
      </c>
      <c r="C2400" s="43" t="n">
        <f aca="false">-PERCENTILE(Prices_MTM!I2383:I2632,1-Inputs!$B$8)</f>
        <v>205925</v>
      </c>
      <c r="D2400" s="43" t="n">
        <f aca="false">NORMSINV(Inputs!$B$8)*STDEV(Prices_MTM!I2383:I2632)</f>
        <v>201015.989204454</v>
      </c>
      <c r="E2400" s="43" t="n">
        <f aca="false">-PERCENTILE(Prices_MTM!I2383:I2632,1-Inputs!$B$9)</f>
        <v>284605</v>
      </c>
      <c r="F2400" s="43" t="n">
        <f aca="false">NORMSINV(Inputs!$B$9)*STDEV(Prices_MTM!I2383:I2632)</f>
        <v>284300.749605724</v>
      </c>
      <c r="G2400" s="52" t="n">
        <f aca="false">IF(-B2400&gt;C2400,1,0)</f>
        <v>0</v>
      </c>
      <c r="H2400" s="52" t="n">
        <f aca="false">IF(-B2400&gt;D2400,1,0)</f>
        <v>0</v>
      </c>
      <c r="I2400" s="52" t="n">
        <f aca="false">IF(-B2400&gt;E2400,1,0)</f>
        <v>0</v>
      </c>
      <c r="J2400" s="52" t="n">
        <f aca="false">IF(-B2400&gt;F2400,1,0)</f>
        <v>0</v>
      </c>
    </row>
    <row r="2401" customFormat="false" ht="15" hidden="false" customHeight="false" outlineLevel="0" collapsed="false">
      <c r="A2401" s="51" t="n">
        <f aca="false">Prices_MTM!A2634</f>
        <v>41260</v>
      </c>
      <c r="B2401" s="43" t="n">
        <f aca="false">Prices_MTM!I2634</f>
        <v>35500.0000000004</v>
      </c>
      <c r="C2401" s="43" t="n">
        <f aca="false">-PERCENTILE(Prices_MTM!I2384:I2633,1-Inputs!$B$8)</f>
        <v>205925</v>
      </c>
      <c r="D2401" s="43" t="n">
        <f aca="false">NORMSINV(Inputs!$B$8)*STDEV(Prices_MTM!I2384:I2633)</f>
        <v>200686.839424736</v>
      </c>
      <c r="E2401" s="43" t="n">
        <f aca="false">-PERCENTILE(Prices_MTM!I2384:I2633,1-Inputs!$B$9)</f>
        <v>284605</v>
      </c>
      <c r="F2401" s="43" t="n">
        <f aca="false">NORMSINV(Inputs!$B$9)*STDEV(Prices_MTM!I2384:I2633)</f>
        <v>283835.226790964</v>
      </c>
      <c r="G2401" s="52" t="n">
        <f aca="false">IF(-B2401&gt;C2401,1,0)</f>
        <v>0</v>
      </c>
      <c r="H2401" s="52" t="n">
        <f aca="false">IF(-B2401&gt;D2401,1,0)</f>
        <v>0</v>
      </c>
      <c r="I2401" s="52" t="n">
        <f aca="false">IF(-B2401&gt;E2401,1,0)</f>
        <v>0</v>
      </c>
      <c r="J2401" s="52" t="n">
        <f aca="false">IF(-B2401&gt;F2401,1,0)</f>
        <v>0</v>
      </c>
    </row>
    <row r="2402" customFormat="false" ht="15" hidden="false" customHeight="false" outlineLevel="0" collapsed="false">
      <c r="A2402" s="51" t="n">
        <f aca="false">Prices_MTM!A2635</f>
        <v>41261</v>
      </c>
      <c r="B2402" s="43" t="n">
        <f aca="false">Prices_MTM!I2635</f>
        <v>44500</v>
      </c>
      <c r="C2402" s="43" t="n">
        <f aca="false">-PERCENTILE(Prices_MTM!I2385:I2634,1-Inputs!$B$8)</f>
        <v>203549.999999999</v>
      </c>
      <c r="D2402" s="43" t="n">
        <f aca="false">NORMSINV(Inputs!$B$8)*STDEV(Prices_MTM!I2385:I2634)</f>
        <v>197373.798600332</v>
      </c>
      <c r="E2402" s="43" t="n">
        <f aca="false">-PERCENTILE(Prices_MTM!I2385:I2634,1-Inputs!$B$9)</f>
        <v>261600</v>
      </c>
      <c r="F2402" s="43" t="n">
        <f aca="false">NORMSINV(Inputs!$B$9)*STDEV(Prices_MTM!I2385:I2634)</f>
        <v>279149.529928838</v>
      </c>
      <c r="G2402" s="52" t="n">
        <f aca="false">IF(-B2402&gt;C2402,1,0)</f>
        <v>0</v>
      </c>
      <c r="H2402" s="52" t="n">
        <f aca="false">IF(-B2402&gt;D2402,1,0)</f>
        <v>0</v>
      </c>
      <c r="I2402" s="52" t="n">
        <f aca="false">IF(-B2402&gt;E2402,1,0)</f>
        <v>0</v>
      </c>
      <c r="J2402" s="52" t="n">
        <f aca="false">IF(-B2402&gt;F2402,1,0)</f>
        <v>0</v>
      </c>
    </row>
    <row r="2403" customFormat="false" ht="15" hidden="false" customHeight="false" outlineLevel="0" collapsed="false">
      <c r="A2403" s="51" t="n">
        <f aca="false">Prices_MTM!A2636</f>
        <v>41262</v>
      </c>
      <c r="B2403" s="43" t="n">
        <f aca="false">Prices_MTM!I2636</f>
        <v>163500.000000001</v>
      </c>
      <c r="C2403" s="43" t="n">
        <f aca="false">-PERCENTILE(Prices_MTM!I2386:I2635,1-Inputs!$B$8)</f>
        <v>203549.999999999</v>
      </c>
      <c r="D2403" s="43" t="n">
        <f aca="false">NORMSINV(Inputs!$B$8)*STDEV(Prices_MTM!I2386:I2635)</f>
        <v>197384.364679888</v>
      </c>
      <c r="E2403" s="43" t="n">
        <f aca="false">-PERCENTILE(Prices_MTM!I2386:I2635,1-Inputs!$B$9)</f>
        <v>261600</v>
      </c>
      <c r="F2403" s="43" t="n">
        <f aca="false">NORMSINV(Inputs!$B$9)*STDEV(Prices_MTM!I2386:I2635)</f>
        <v>279164.47373679</v>
      </c>
      <c r="G2403" s="52" t="n">
        <f aca="false">IF(-B2403&gt;C2403,1,0)</f>
        <v>0</v>
      </c>
      <c r="H2403" s="52" t="n">
        <f aca="false">IF(-B2403&gt;D2403,1,0)</f>
        <v>0</v>
      </c>
      <c r="I2403" s="52" t="n">
        <f aca="false">IF(-B2403&gt;E2403,1,0)</f>
        <v>0</v>
      </c>
      <c r="J2403" s="52" t="n">
        <f aca="false">IF(-B2403&gt;F2403,1,0)</f>
        <v>0</v>
      </c>
    </row>
    <row r="2404" customFormat="false" ht="15" hidden="false" customHeight="false" outlineLevel="0" collapsed="false">
      <c r="A2404" s="51" t="n">
        <f aca="false">Prices_MTM!A2637</f>
        <v>41263</v>
      </c>
      <c r="B2404" s="43" t="n">
        <f aca="false">Prices_MTM!I2637</f>
        <v>36000.0000000007</v>
      </c>
      <c r="C2404" s="43" t="n">
        <f aca="false">-PERCENTILE(Prices_MTM!I2387:I2636,1-Inputs!$B$8)</f>
        <v>203549.999999999</v>
      </c>
      <c r="D2404" s="43" t="n">
        <f aca="false">NORMSINV(Inputs!$B$8)*STDEV(Prices_MTM!I2387:I2636)</f>
        <v>198148.727254518</v>
      </c>
      <c r="E2404" s="43" t="n">
        <f aca="false">-PERCENTILE(Prices_MTM!I2387:I2636,1-Inputs!$B$9)</f>
        <v>261600</v>
      </c>
      <c r="F2404" s="43" t="n">
        <f aca="false">NORMSINV(Inputs!$B$9)*STDEV(Prices_MTM!I2387:I2636)</f>
        <v>280245.526312748</v>
      </c>
      <c r="G2404" s="52" t="n">
        <f aca="false">IF(-B2404&gt;C2404,1,0)</f>
        <v>0</v>
      </c>
      <c r="H2404" s="52" t="n">
        <f aca="false">IF(-B2404&gt;D2404,1,0)</f>
        <v>0</v>
      </c>
      <c r="I2404" s="52" t="n">
        <f aca="false">IF(-B2404&gt;E2404,1,0)</f>
        <v>0</v>
      </c>
      <c r="J2404" s="52" t="n">
        <f aca="false">IF(-B2404&gt;F2404,1,0)</f>
        <v>0</v>
      </c>
    </row>
    <row r="2405" customFormat="false" ht="15" hidden="false" customHeight="false" outlineLevel="0" collapsed="false">
      <c r="A2405" s="51" t="n">
        <f aca="false">Prices_MTM!A2638</f>
        <v>41264</v>
      </c>
      <c r="B2405" s="43" t="n">
        <f aca="false">Prices_MTM!I2638</f>
        <v>-84000.0000000004</v>
      </c>
      <c r="C2405" s="43" t="n">
        <f aca="false">-PERCENTILE(Prices_MTM!I2388:I2637,1-Inputs!$B$8)</f>
        <v>203549.999999999</v>
      </c>
      <c r="D2405" s="43" t="n">
        <f aca="false">NORMSINV(Inputs!$B$8)*STDEV(Prices_MTM!I2388:I2637)</f>
        <v>198189.105154941</v>
      </c>
      <c r="E2405" s="43" t="n">
        <f aca="false">-PERCENTILE(Prices_MTM!I2388:I2637,1-Inputs!$B$9)</f>
        <v>261600</v>
      </c>
      <c r="F2405" s="43" t="n">
        <f aca="false">NORMSINV(Inputs!$B$9)*STDEV(Prices_MTM!I2388:I2637)</f>
        <v>280302.633547865</v>
      </c>
      <c r="G2405" s="52" t="n">
        <f aca="false">IF(-B2405&gt;C2405,1,0)</f>
        <v>0</v>
      </c>
      <c r="H2405" s="52" t="n">
        <f aca="false">IF(-B2405&gt;D2405,1,0)</f>
        <v>0</v>
      </c>
      <c r="I2405" s="52" t="n">
        <f aca="false">IF(-B2405&gt;E2405,1,0)</f>
        <v>0</v>
      </c>
      <c r="J2405" s="52" t="n">
        <f aca="false">IF(-B2405&gt;F2405,1,0)</f>
        <v>0</v>
      </c>
    </row>
    <row r="2406" customFormat="false" ht="15" hidden="false" customHeight="false" outlineLevel="0" collapsed="false">
      <c r="A2406" s="51" t="n">
        <f aca="false">Prices_MTM!A2639</f>
        <v>41267</v>
      </c>
      <c r="B2406" s="43" t="n">
        <f aca="false">Prices_MTM!I2639</f>
        <v>43500.0000000002</v>
      </c>
      <c r="C2406" s="43" t="n">
        <f aca="false">-PERCENTILE(Prices_MTM!I2389:I2638,1-Inputs!$B$8)</f>
        <v>203549.999999999</v>
      </c>
      <c r="D2406" s="43" t="n">
        <f aca="false">NORMSINV(Inputs!$B$8)*STDEV(Prices_MTM!I2389:I2638)</f>
        <v>197566.311849472</v>
      </c>
      <c r="E2406" s="43" t="n">
        <f aca="false">-PERCENTILE(Prices_MTM!I2389:I2638,1-Inputs!$B$9)</f>
        <v>261600</v>
      </c>
      <c r="F2406" s="43" t="n">
        <f aca="false">NORMSINV(Inputs!$B$9)*STDEV(Prices_MTM!I2389:I2638)</f>
        <v>279421.805090909</v>
      </c>
      <c r="G2406" s="52" t="n">
        <f aca="false">IF(-B2406&gt;C2406,1,0)</f>
        <v>0</v>
      </c>
      <c r="H2406" s="52" t="n">
        <f aca="false">IF(-B2406&gt;D2406,1,0)</f>
        <v>0</v>
      </c>
      <c r="I2406" s="52" t="n">
        <f aca="false">IF(-B2406&gt;E2406,1,0)</f>
        <v>0</v>
      </c>
      <c r="J2406" s="52" t="n">
        <f aca="false">IF(-B2406&gt;F2406,1,0)</f>
        <v>0</v>
      </c>
    </row>
    <row r="2407" customFormat="false" ht="15" hidden="false" customHeight="false" outlineLevel="0" collapsed="false">
      <c r="A2407" s="51" t="n">
        <f aca="false">Prices_MTM!A2640</f>
        <v>41269</v>
      </c>
      <c r="B2407" s="43" t="n">
        <f aca="false">Prices_MTM!I2640</f>
        <v>127999.999999999</v>
      </c>
      <c r="C2407" s="43" t="n">
        <f aca="false">-PERCENTILE(Prices_MTM!I2390:I2639,1-Inputs!$B$8)</f>
        <v>203549.999999999</v>
      </c>
      <c r="D2407" s="43" t="n">
        <f aca="false">NORMSINV(Inputs!$B$8)*STDEV(Prices_MTM!I2390:I2639)</f>
        <v>197148.688639608</v>
      </c>
      <c r="E2407" s="43" t="n">
        <f aca="false">-PERCENTILE(Prices_MTM!I2390:I2639,1-Inputs!$B$9)</f>
        <v>261600</v>
      </c>
      <c r="F2407" s="43" t="n">
        <f aca="false">NORMSINV(Inputs!$B$9)*STDEV(Prices_MTM!I2390:I2639)</f>
        <v>278831.152615517</v>
      </c>
      <c r="G2407" s="52" t="n">
        <f aca="false">IF(-B2407&gt;C2407,1,0)</f>
        <v>0</v>
      </c>
      <c r="H2407" s="52" t="n">
        <f aca="false">IF(-B2407&gt;D2407,1,0)</f>
        <v>0</v>
      </c>
      <c r="I2407" s="52" t="n">
        <f aca="false">IF(-B2407&gt;E2407,1,0)</f>
        <v>0</v>
      </c>
      <c r="J2407" s="52" t="n">
        <f aca="false">IF(-B2407&gt;F2407,1,0)</f>
        <v>0</v>
      </c>
    </row>
    <row r="2408" customFormat="false" ht="15" hidden="false" customHeight="false" outlineLevel="0" collapsed="false">
      <c r="A2408" s="51" t="n">
        <f aca="false">Prices_MTM!A2641</f>
        <v>41270</v>
      </c>
      <c r="B2408" s="43" t="n">
        <f aca="false">Prices_MTM!I2641</f>
        <v>53999.9999999999</v>
      </c>
      <c r="C2408" s="43" t="n">
        <f aca="false">-PERCENTILE(Prices_MTM!I2391:I2640,1-Inputs!$B$8)</f>
        <v>203549.999999999</v>
      </c>
      <c r="D2408" s="43" t="n">
        <f aca="false">NORMSINV(Inputs!$B$8)*STDEV(Prices_MTM!I2391:I2640)</f>
        <v>197577.471032214</v>
      </c>
      <c r="E2408" s="43" t="n">
        <f aca="false">-PERCENTILE(Prices_MTM!I2391:I2640,1-Inputs!$B$9)</f>
        <v>261600</v>
      </c>
      <c r="F2408" s="43" t="n">
        <f aca="false">NORMSINV(Inputs!$B$9)*STDEV(Prices_MTM!I2391:I2640)</f>
        <v>279437.587736017</v>
      </c>
      <c r="G2408" s="52" t="n">
        <f aca="false">IF(-B2408&gt;C2408,1,0)</f>
        <v>0</v>
      </c>
      <c r="H2408" s="52" t="n">
        <f aca="false">IF(-B2408&gt;D2408,1,0)</f>
        <v>0</v>
      </c>
      <c r="I2408" s="52" t="n">
        <f aca="false">IF(-B2408&gt;E2408,1,0)</f>
        <v>0</v>
      </c>
      <c r="J2408" s="52" t="n">
        <f aca="false">IF(-B2408&gt;F2408,1,0)</f>
        <v>0</v>
      </c>
    </row>
    <row r="2409" customFormat="false" ht="15" hidden="false" customHeight="false" outlineLevel="0" collapsed="false">
      <c r="A2409" s="51" t="n">
        <f aca="false">Prices_MTM!A2642</f>
        <v>41271</v>
      </c>
      <c r="B2409" s="43" t="n">
        <f aca="false">Prices_MTM!I2642</f>
        <v>-25499.9999999995</v>
      </c>
      <c r="C2409" s="43" t="n">
        <f aca="false">-PERCENTILE(Prices_MTM!I2392:I2641,1-Inputs!$B$8)</f>
        <v>203549.999999999</v>
      </c>
      <c r="D2409" s="43" t="n">
        <f aca="false">NORMSINV(Inputs!$B$8)*STDEV(Prices_MTM!I2392:I2641)</f>
        <v>197659.500342507</v>
      </c>
      <c r="E2409" s="43" t="n">
        <f aca="false">-PERCENTILE(Prices_MTM!I2392:I2641,1-Inputs!$B$9)</f>
        <v>261600</v>
      </c>
      <c r="F2409" s="43" t="n">
        <f aca="false">NORMSINV(Inputs!$B$9)*STDEV(Prices_MTM!I2392:I2641)</f>
        <v>279553.603354964</v>
      </c>
      <c r="G2409" s="52" t="n">
        <f aca="false">IF(-B2409&gt;C2409,1,0)</f>
        <v>0</v>
      </c>
      <c r="H2409" s="52" t="n">
        <f aca="false">IF(-B2409&gt;D2409,1,0)</f>
        <v>0</v>
      </c>
      <c r="I2409" s="52" t="n">
        <f aca="false">IF(-B2409&gt;E2409,1,0)</f>
        <v>0</v>
      </c>
      <c r="J2409" s="52" t="n">
        <f aca="false">IF(-B2409&gt;F2409,1,0)</f>
        <v>0</v>
      </c>
    </row>
    <row r="2410" customFormat="false" ht="15" hidden="false" customHeight="false" outlineLevel="0" collapsed="false">
      <c r="A2410" s="51" t="n">
        <f aca="false">Prices_MTM!A2643</f>
        <v>41274</v>
      </c>
      <c r="B2410" s="43" t="n">
        <f aca="false">Prices_MTM!I2643</f>
        <v>79500.0000000002</v>
      </c>
      <c r="C2410" s="43" t="n">
        <f aca="false">-PERCENTILE(Prices_MTM!I2393:I2642,1-Inputs!$B$8)</f>
        <v>203549.999999999</v>
      </c>
      <c r="D2410" s="43" t="n">
        <f aca="false">NORMSINV(Inputs!$B$8)*STDEV(Prices_MTM!I2393:I2642)</f>
        <v>197563.811541188</v>
      </c>
      <c r="E2410" s="43" t="n">
        <f aca="false">-PERCENTILE(Prices_MTM!I2393:I2642,1-Inputs!$B$9)</f>
        <v>261600</v>
      </c>
      <c r="F2410" s="43" t="n">
        <f aca="false">NORMSINV(Inputs!$B$9)*STDEV(Prices_MTM!I2393:I2642)</f>
        <v>279418.268857189</v>
      </c>
      <c r="G2410" s="52" t="n">
        <f aca="false">IF(-B2410&gt;C2410,1,0)</f>
        <v>0</v>
      </c>
      <c r="H2410" s="52" t="n">
        <f aca="false">IF(-B2410&gt;D2410,1,0)</f>
        <v>0</v>
      </c>
      <c r="I2410" s="52" t="n">
        <f aca="false">IF(-B2410&gt;E2410,1,0)</f>
        <v>0</v>
      </c>
      <c r="J2410" s="52" t="n">
        <f aca="false">IF(-B2410&gt;F2410,1,0)</f>
        <v>0</v>
      </c>
    </row>
    <row r="2411" customFormat="false" ht="15" hidden="false" customHeight="false" outlineLevel="0" collapsed="false">
      <c r="A2411" s="51" t="n">
        <f aca="false">Prices_MTM!A2644</f>
        <v>41276</v>
      </c>
      <c r="B2411" s="43" t="n">
        <f aca="false">Prices_MTM!I2644</f>
        <v>21999.9999999999</v>
      </c>
      <c r="C2411" s="43" t="n">
        <f aca="false">-PERCENTILE(Prices_MTM!I2394:I2643,1-Inputs!$B$8)</f>
        <v>203549.999999999</v>
      </c>
      <c r="D2411" s="43" t="n">
        <f aca="false">NORMSINV(Inputs!$B$8)*STDEV(Prices_MTM!I2394:I2643)</f>
        <v>197654.826968875</v>
      </c>
      <c r="E2411" s="43" t="n">
        <f aca="false">-PERCENTILE(Prices_MTM!I2394:I2643,1-Inputs!$B$9)</f>
        <v>261600</v>
      </c>
      <c r="F2411" s="43" t="n">
        <f aca="false">NORMSINV(Inputs!$B$9)*STDEV(Prices_MTM!I2394:I2643)</f>
        <v>279546.993713452</v>
      </c>
      <c r="G2411" s="52" t="n">
        <f aca="false">IF(-B2411&gt;C2411,1,0)</f>
        <v>0</v>
      </c>
      <c r="H2411" s="52" t="n">
        <f aca="false">IF(-B2411&gt;D2411,1,0)</f>
        <v>0</v>
      </c>
      <c r="I2411" s="52" t="n">
        <f aca="false">IF(-B2411&gt;E2411,1,0)</f>
        <v>0</v>
      </c>
      <c r="J2411" s="52" t="n">
        <f aca="false">IF(-B2411&gt;F2411,1,0)</f>
        <v>0</v>
      </c>
    </row>
    <row r="2412" customFormat="false" ht="15" hidden="false" customHeight="false" outlineLevel="0" collapsed="false">
      <c r="A2412" s="51" t="n">
        <f aca="false">Prices_MTM!A2645</f>
        <v>41277</v>
      </c>
      <c r="B2412" s="43" t="n">
        <f aca="false">Prices_MTM!I2645</f>
        <v>-19500</v>
      </c>
      <c r="C2412" s="43" t="n">
        <f aca="false">-PERCENTILE(Prices_MTM!I2395:I2644,1-Inputs!$B$8)</f>
        <v>203549.999999999</v>
      </c>
      <c r="D2412" s="43" t="n">
        <f aca="false">NORMSINV(Inputs!$B$8)*STDEV(Prices_MTM!I2395:I2644)</f>
        <v>197122.451484549</v>
      </c>
      <c r="E2412" s="43" t="n">
        <f aca="false">-PERCENTILE(Prices_MTM!I2395:I2644,1-Inputs!$B$9)</f>
        <v>261600</v>
      </c>
      <c r="F2412" s="43" t="n">
        <f aca="false">NORMSINV(Inputs!$B$9)*STDEV(Prices_MTM!I2395:I2644)</f>
        <v>278794.044906422</v>
      </c>
      <c r="G2412" s="52" t="n">
        <f aca="false">IF(-B2412&gt;C2412,1,0)</f>
        <v>0</v>
      </c>
      <c r="H2412" s="52" t="n">
        <f aca="false">IF(-B2412&gt;D2412,1,0)</f>
        <v>0</v>
      </c>
      <c r="I2412" s="52" t="n">
        <f aca="false">IF(-B2412&gt;E2412,1,0)</f>
        <v>0</v>
      </c>
      <c r="J2412" s="52" t="n">
        <f aca="false">IF(-B2412&gt;F2412,1,0)</f>
        <v>0</v>
      </c>
    </row>
    <row r="2413" customFormat="false" ht="15" hidden="false" customHeight="false" outlineLevel="0" collapsed="false">
      <c r="A2413" s="51" t="n">
        <f aca="false">Prices_MTM!A2646</f>
        <v>41278</v>
      </c>
      <c r="B2413" s="43" t="n">
        <f aca="false">Prices_MTM!I2646</f>
        <v>37500.0000000007</v>
      </c>
      <c r="C2413" s="43" t="n">
        <f aca="false">-PERCENTILE(Prices_MTM!I2396:I2645,1-Inputs!$B$8)</f>
        <v>203549.999999999</v>
      </c>
      <c r="D2413" s="43" t="n">
        <f aca="false">NORMSINV(Inputs!$B$8)*STDEV(Prices_MTM!I2396:I2645)</f>
        <v>195179.592987035</v>
      </c>
      <c r="E2413" s="43" t="n">
        <f aca="false">-PERCENTILE(Prices_MTM!I2396:I2645,1-Inputs!$B$9)</f>
        <v>261600</v>
      </c>
      <c r="F2413" s="43" t="n">
        <f aca="false">NORMSINV(Inputs!$B$9)*STDEV(Prices_MTM!I2396:I2645)</f>
        <v>276046.223056991</v>
      </c>
      <c r="G2413" s="52" t="n">
        <f aca="false">IF(-B2413&gt;C2413,1,0)</f>
        <v>0</v>
      </c>
      <c r="H2413" s="52" t="n">
        <f aca="false">IF(-B2413&gt;D2413,1,0)</f>
        <v>0</v>
      </c>
      <c r="I2413" s="52" t="n">
        <f aca="false">IF(-B2413&gt;E2413,1,0)</f>
        <v>0</v>
      </c>
      <c r="J2413" s="52" t="n">
        <f aca="false">IF(-B2413&gt;F2413,1,0)</f>
        <v>0</v>
      </c>
    </row>
    <row r="2414" customFormat="false" ht="15" hidden="false" customHeight="false" outlineLevel="0" collapsed="false">
      <c r="A2414" s="51" t="n">
        <f aca="false">Prices_MTM!A2647</f>
        <v>41281</v>
      </c>
      <c r="B2414" s="43" t="n">
        <f aca="false">Prices_MTM!I2647</f>
        <v>12500</v>
      </c>
      <c r="C2414" s="43" t="n">
        <f aca="false">-PERCENTILE(Prices_MTM!I2397:I2646,1-Inputs!$B$8)</f>
        <v>203549.999999999</v>
      </c>
      <c r="D2414" s="43" t="n">
        <f aca="false">NORMSINV(Inputs!$B$8)*STDEV(Prices_MTM!I2397:I2646)</f>
        <v>195038.926708074</v>
      </c>
      <c r="E2414" s="43" t="n">
        <f aca="false">-PERCENTILE(Prices_MTM!I2397:I2646,1-Inputs!$B$9)</f>
        <v>261600</v>
      </c>
      <c r="F2414" s="43" t="n">
        <f aca="false">NORMSINV(Inputs!$B$9)*STDEV(Prices_MTM!I2397:I2646)</f>
        <v>275847.276054262</v>
      </c>
      <c r="G2414" s="52" t="n">
        <f aca="false">IF(-B2414&gt;C2414,1,0)</f>
        <v>0</v>
      </c>
      <c r="H2414" s="52" t="n">
        <f aca="false">IF(-B2414&gt;D2414,1,0)</f>
        <v>0</v>
      </c>
      <c r="I2414" s="52" t="n">
        <f aca="false">IF(-B2414&gt;E2414,1,0)</f>
        <v>0</v>
      </c>
      <c r="J2414" s="52" t="n">
        <f aca="false">IF(-B2414&gt;F2414,1,0)</f>
        <v>0</v>
      </c>
    </row>
    <row r="2415" customFormat="false" ht="15" hidden="false" customHeight="false" outlineLevel="0" collapsed="false">
      <c r="A2415" s="51" t="n">
        <f aca="false">Prices_MTM!A2648</f>
        <v>41282</v>
      </c>
      <c r="B2415" s="43" t="n">
        <f aca="false">Prices_MTM!I2648</f>
        <v>-26000.0000000012</v>
      </c>
      <c r="C2415" s="43" t="n">
        <f aca="false">-PERCENTILE(Prices_MTM!I2398:I2647,1-Inputs!$B$8)</f>
        <v>203549.999999999</v>
      </c>
      <c r="D2415" s="43" t="n">
        <f aca="false">NORMSINV(Inputs!$B$8)*STDEV(Prices_MTM!I2398:I2647)</f>
        <v>194431.330471679</v>
      </c>
      <c r="E2415" s="43" t="n">
        <f aca="false">-PERCENTILE(Prices_MTM!I2398:I2647,1-Inputs!$B$9)</f>
        <v>261600</v>
      </c>
      <c r="F2415" s="43" t="n">
        <f aca="false">NORMSINV(Inputs!$B$9)*STDEV(Prices_MTM!I2398:I2647)</f>
        <v>274987.94110211</v>
      </c>
      <c r="G2415" s="52" t="n">
        <f aca="false">IF(-B2415&gt;C2415,1,0)</f>
        <v>0</v>
      </c>
      <c r="H2415" s="52" t="n">
        <f aca="false">IF(-B2415&gt;D2415,1,0)</f>
        <v>0</v>
      </c>
      <c r="I2415" s="52" t="n">
        <f aca="false">IF(-B2415&gt;E2415,1,0)</f>
        <v>0</v>
      </c>
      <c r="J2415" s="52" t="n">
        <f aca="false">IF(-B2415&gt;F2415,1,0)</f>
        <v>0</v>
      </c>
    </row>
    <row r="2416" customFormat="false" ht="15" hidden="false" customHeight="false" outlineLevel="0" collapsed="false">
      <c r="A2416" s="51" t="n">
        <f aca="false">Prices_MTM!A2649</f>
        <v>41283</v>
      </c>
      <c r="B2416" s="43" t="n">
        <f aca="false">Prices_MTM!I2649</f>
        <v>-14999.9999999991</v>
      </c>
      <c r="C2416" s="43" t="n">
        <f aca="false">-PERCENTILE(Prices_MTM!I2399:I2648,1-Inputs!$B$8)</f>
        <v>203549.999999999</v>
      </c>
      <c r="D2416" s="43" t="n">
        <f aca="false">NORMSINV(Inputs!$B$8)*STDEV(Prices_MTM!I2399:I2648)</f>
        <v>194345.377384241</v>
      </c>
      <c r="E2416" s="43" t="n">
        <f aca="false">-PERCENTILE(Prices_MTM!I2399:I2648,1-Inputs!$B$9)</f>
        <v>261600</v>
      </c>
      <c r="F2416" s="43" t="n">
        <f aca="false">NORMSINV(Inputs!$B$9)*STDEV(Prices_MTM!I2399:I2648)</f>
        <v>274866.376010266</v>
      </c>
      <c r="G2416" s="52" t="n">
        <f aca="false">IF(-B2416&gt;C2416,1,0)</f>
        <v>0</v>
      </c>
      <c r="H2416" s="52" t="n">
        <f aca="false">IF(-B2416&gt;D2416,1,0)</f>
        <v>0</v>
      </c>
      <c r="I2416" s="52" t="n">
        <f aca="false">IF(-B2416&gt;E2416,1,0)</f>
        <v>0</v>
      </c>
      <c r="J2416" s="52" t="n">
        <f aca="false">IF(-B2416&gt;F2416,1,0)</f>
        <v>0</v>
      </c>
    </row>
    <row r="2417" customFormat="false" ht="15" hidden="false" customHeight="false" outlineLevel="0" collapsed="false">
      <c r="A2417" s="51" t="n">
        <f aca="false">Prices_MTM!A2650</f>
        <v>41284</v>
      </c>
      <c r="B2417" s="43" t="n">
        <f aca="false">Prices_MTM!I2650</f>
        <v>78000.0000000001</v>
      </c>
      <c r="C2417" s="43" t="n">
        <f aca="false">-PERCENTILE(Prices_MTM!I2400:I2649,1-Inputs!$B$8)</f>
        <v>203549.999999999</v>
      </c>
      <c r="D2417" s="43" t="n">
        <f aca="false">NORMSINV(Inputs!$B$8)*STDEV(Prices_MTM!I2400:I2649)</f>
        <v>194334.048876517</v>
      </c>
      <c r="E2417" s="43" t="n">
        <f aca="false">-PERCENTILE(Prices_MTM!I2400:I2649,1-Inputs!$B$9)</f>
        <v>261600</v>
      </c>
      <c r="F2417" s="43" t="n">
        <f aca="false">NORMSINV(Inputs!$B$9)*STDEV(Prices_MTM!I2400:I2649)</f>
        <v>274850.353885606</v>
      </c>
      <c r="G2417" s="52" t="n">
        <f aca="false">IF(-B2417&gt;C2417,1,0)</f>
        <v>0</v>
      </c>
      <c r="H2417" s="52" t="n">
        <f aca="false">IF(-B2417&gt;D2417,1,0)</f>
        <v>0</v>
      </c>
      <c r="I2417" s="52" t="n">
        <f aca="false">IF(-B2417&gt;E2417,1,0)</f>
        <v>0</v>
      </c>
      <c r="J2417" s="52" t="n">
        <f aca="false">IF(-B2417&gt;F2417,1,0)</f>
        <v>0</v>
      </c>
    </row>
    <row r="2418" customFormat="false" ht="15" hidden="false" customHeight="false" outlineLevel="0" collapsed="false">
      <c r="A2418" s="51" t="n">
        <f aca="false">Prices_MTM!A2651</f>
        <v>41285</v>
      </c>
      <c r="B2418" s="43" t="n">
        <f aca="false">Prices_MTM!I2651</f>
        <v>112499.999999999</v>
      </c>
      <c r="C2418" s="43" t="n">
        <f aca="false">-PERCENTILE(Prices_MTM!I2401:I2650,1-Inputs!$B$8)</f>
        <v>203549.999999999</v>
      </c>
      <c r="D2418" s="43" t="n">
        <f aca="false">NORMSINV(Inputs!$B$8)*STDEV(Prices_MTM!I2401:I2650)</f>
        <v>194513.361907648</v>
      </c>
      <c r="E2418" s="43" t="n">
        <f aca="false">-PERCENTILE(Prices_MTM!I2401:I2650,1-Inputs!$B$9)</f>
        <v>261600</v>
      </c>
      <c r="F2418" s="43" t="n">
        <f aca="false">NORMSINV(Inputs!$B$9)*STDEV(Prices_MTM!I2401:I2650)</f>
        <v>275103.959727441</v>
      </c>
      <c r="G2418" s="52" t="n">
        <f aca="false">IF(-B2418&gt;C2418,1,0)</f>
        <v>0</v>
      </c>
      <c r="H2418" s="52" t="n">
        <f aca="false">IF(-B2418&gt;D2418,1,0)</f>
        <v>0</v>
      </c>
      <c r="I2418" s="52" t="n">
        <f aca="false">IF(-B2418&gt;E2418,1,0)</f>
        <v>0</v>
      </c>
      <c r="J2418" s="52" t="n">
        <f aca="false">IF(-B2418&gt;F2418,1,0)</f>
        <v>0</v>
      </c>
    </row>
    <row r="2419" customFormat="false" ht="15" hidden="false" customHeight="false" outlineLevel="0" collapsed="false">
      <c r="A2419" s="51" t="n">
        <f aca="false">Prices_MTM!A2652</f>
        <v>41288</v>
      </c>
      <c r="B2419" s="43" t="n">
        <f aca="false">Prices_MTM!I2652</f>
        <v>16000.0000000004</v>
      </c>
      <c r="C2419" s="43" t="n">
        <f aca="false">-PERCENTILE(Prices_MTM!I2402:I2651,1-Inputs!$B$8)</f>
        <v>203549.999999999</v>
      </c>
      <c r="D2419" s="43" t="n">
        <f aca="false">NORMSINV(Inputs!$B$8)*STDEV(Prices_MTM!I2402:I2651)</f>
        <v>194815.667393683</v>
      </c>
      <c r="E2419" s="43" t="n">
        <f aca="false">-PERCENTILE(Prices_MTM!I2402:I2651,1-Inputs!$B$9)</f>
        <v>261600</v>
      </c>
      <c r="F2419" s="43" t="n">
        <f aca="false">NORMSINV(Inputs!$B$9)*STDEV(Prices_MTM!I2402:I2651)</f>
        <v>275531.516145365</v>
      </c>
      <c r="G2419" s="52" t="n">
        <f aca="false">IF(-B2419&gt;C2419,1,0)</f>
        <v>0</v>
      </c>
      <c r="H2419" s="52" t="n">
        <f aca="false">IF(-B2419&gt;D2419,1,0)</f>
        <v>0</v>
      </c>
      <c r="I2419" s="52" t="n">
        <f aca="false">IF(-B2419&gt;E2419,1,0)</f>
        <v>0</v>
      </c>
      <c r="J2419" s="52" t="n">
        <f aca="false">IF(-B2419&gt;F2419,1,0)</f>
        <v>0</v>
      </c>
    </row>
    <row r="2420" customFormat="false" ht="15" hidden="false" customHeight="false" outlineLevel="0" collapsed="false">
      <c r="A2420" s="51" t="n">
        <f aca="false">Prices_MTM!A2653</f>
        <v>41289</v>
      </c>
      <c r="B2420" s="43" t="n">
        <f aca="false">Prices_MTM!I2653</f>
        <v>-120999.999999999</v>
      </c>
      <c r="C2420" s="43" t="n">
        <f aca="false">-PERCENTILE(Prices_MTM!I2403:I2652,1-Inputs!$B$8)</f>
        <v>202550</v>
      </c>
      <c r="D2420" s="43" t="n">
        <f aca="false">NORMSINV(Inputs!$B$8)*STDEV(Prices_MTM!I2403:I2652)</f>
        <v>193082.650121337</v>
      </c>
      <c r="E2420" s="43" t="n">
        <f aca="false">-PERCENTILE(Prices_MTM!I2403:I2652,1-Inputs!$B$9)</f>
        <v>261600</v>
      </c>
      <c r="F2420" s="43" t="n">
        <f aca="false">NORMSINV(Inputs!$B$9)*STDEV(Prices_MTM!I2403:I2652)</f>
        <v>273080.476745179</v>
      </c>
      <c r="G2420" s="52" t="n">
        <f aca="false">IF(-B2420&gt;C2420,1,0)</f>
        <v>0</v>
      </c>
      <c r="H2420" s="52" t="n">
        <f aca="false">IF(-B2420&gt;D2420,1,0)</f>
        <v>0</v>
      </c>
      <c r="I2420" s="52" t="n">
        <f aca="false">IF(-B2420&gt;E2420,1,0)</f>
        <v>0</v>
      </c>
      <c r="J2420" s="52" t="n">
        <f aca="false">IF(-B2420&gt;F2420,1,0)</f>
        <v>0</v>
      </c>
    </row>
    <row r="2421" customFormat="false" ht="15" hidden="false" customHeight="false" outlineLevel="0" collapsed="false">
      <c r="A2421" s="51" t="n">
        <f aca="false">Prices_MTM!A2654</f>
        <v>41290</v>
      </c>
      <c r="B2421" s="43" t="n">
        <f aca="false">Prices_MTM!I2654</f>
        <v>139500</v>
      </c>
      <c r="C2421" s="43" t="n">
        <f aca="false">-PERCENTILE(Prices_MTM!I2404:I2653,1-Inputs!$B$8)</f>
        <v>202550</v>
      </c>
      <c r="D2421" s="43" t="n">
        <f aca="false">NORMSINV(Inputs!$B$8)*STDEV(Prices_MTM!I2404:I2653)</f>
        <v>193058.090886938</v>
      </c>
      <c r="E2421" s="43" t="n">
        <f aca="false">-PERCENTILE(Prices_MTM!I2404:I2653,1-Inputs!$B$9)</f>
        <v>261600</v>
      </c>
      <c r="F2421" s="43" t="n">
        <f aca="false">NORMSINV(Inputs!$B$9)*STDEV(Prices_MTM!I2404:I2653)</f>
        <v>273045.742151294</v>
      </c>
      <c r="G2421" s="52" t="n">
        <f aca="false">IF(-B2421&gt;C2421,1,0)</f>
        <v>0</v>
      </c>
      <c r="H2421" s="52" t="n">
        <f aca="false">IF(-B2421&gt;D2421,1,0)</f>
        <v>0</v>
      </c>
      <c r="I2421" s="52" t="n">
        <f aca="false">IF(-B2421&gt;E2421,1,0)</f>
        <v>0</v>
      </c>
      <c r="J2421" s="52" t="n">
        <f aca="false">IF(-B2421&gt;F2421,1,0)</f>
        <v>0</v>
      </c>
    </row>
    <row r="2422" customFormat="false" ht="15" hidden="false" customHeight="false" outlineLevel="0" collapsed="false">
      <c r="A2422" s="51" t="n">
        <f aca="false">Prices_MTM!A2655</f>
        <v>41291</v>
      </c>
      <c r="B2422" s="43" t="n">
        <f aca="false">Prices_MTM!I2655</f>
        <v>118999.999999999</v>
      </c>
      <c r="C2422" s="43" t="n">
        <f aca="false">-PERCENTILE(Prices_MTM!I2405:I2654,1-Inputs!$B$8)</f>
        <v>202550</v>
      </c>
      <c r="D2422" s="43" t="n">
        <f aca="false">NORMSINV(Inputs!$B$8)*STDEV(Prices_MTM!I2405:I2654)</f>
        <v>192811.944246178</v>
      </c>
      <c r="E2422" s="43" t="n">
        <f aca="false">-PERCENTILE(Prices_MTM!I2405:I2654,1-Inputs!$B$9)</f>
        <v>261600</v>
      </c>
      <c r="F2422" s="43" t="n">
        <f aca="false">NORMSINV(Inputs!$B$9)*STDEV(Prices_MTM!I2405:I2654)</f>
        <v>272697.612259945</v>
      </c>
      <c r="G2422" s="52" t="n">
        <f aca="false">IF(-B2422&gt;C2422,1,0)</f>
        <v>0</v>
      </c>
      <c r="H2422" s="52" t="n">
        <f aca="false">IF(-B2422&gt;D2422,1,0)</f>
        <v>0</v>
      </c>
      <c r="I2422" s="52" t="n">
        <f aca="false">IF(-B2422&gt;E2422,1,0)</f>
        <v>0</v>
      </c>
      <c r="J2422" s="52" t="n">
        <f aca="false">IF(-B2422&gt;F2422,1,0)</f>
        <v>0</v>
      </c>
    </row>
    <row r="2423" customFormat="false" ht="15" hidden="false" customHeight="false" outlineLevel="0" collapsed="false">
      <c r="A2423" s="51" t="n">
        <f aca="false">Prices_MTM!A2656</f>
        <v>41292</v>
      </c>
      <c r="B2423" s="43" t="n">
        <f aca="false">Prices_MTM!I2656</f>
        <v>-22999.999999999</v>
      </c>
      <c r="C2423" s="43" t="n">
        <f aca="false">-PERCENTILE(Prices_MTM!I2406:I2655,1-Inputs!$B$8)</f>
        <v>202550</v>
      </c>
      <c r="D2423" s="43" t="n">
        <f aca="false">NORMSINV(Inputs!$B$8)*STDEV(Prices_MTM!I2406:I2655)</f>
        <v>193201.138712414</v>
      </c>
      <c r="E2423" s="43" t="n">
        <f aca="false">-PERCENTILE(Prices_MTM!I2406:I2655,1-Inputs!$B$9)</f>
        <v>261600</v>
      </c>
      <c r="F2423" s="43" t="n">
        <f aca="false">NORMSINV(Inputs!$B$9)*STDEV(Prices_MTM!I2406:I2655)</f>
        <v>273248.057420707</v>
      </c>
      <c r="G2423" s="52" t="n">
        <f aca="false">IF(-B2423&gt;C2423,1,0)</f>
        <v>0</v>
      </c>
      <c r="H2423" s="52" t="n">
        <f aca="false">IF(-B2423&gt;D2423,1,0)</f>
        <v>0</v>
      </c>
      <c r="I2423" s="52" t="n">
        <f aca="false">IF(-B2423&gt;E2423,1,0)</f>
        <v>0</v>
      </c>
      <c r="J2423" s="52" t="n">
        <f aca="false">IF(-B2423&gt;F2423,1,0)</f>
        <v>0</v>
      </c>
    </row>
    <row r="2424" customFormat="false" ht="15" hidden="false" customHeight="false" outlineLevel="0" collapsed="false">
      <c r="A2424" s="51" t="n">
        <f aca="false">Prices_MTM!A2657</f>
        <v>41296</v>
      </c>
      <c r="B2424" s="43" t="n">
        <f aca="false">Prices_MTM!I2657</f>
        <v>-2499.99999999985</v>
      </c>
      <c r="C2424" s="43" t="n">
        <f aca="false">-PERCENTILE(Prices_MTM!I2407:I2656,1-Inputs!$B$8)</f>
        <v>202550</v>
      </c>
      <c r="D2424" s="43" t="n">
        <f aca="false">NORMSINV(Inputs!$B$8)*STDEV(Prices_MTM!I2407:I2656)</f>
        <v>193208.286827623</v>
      </c>
      <c r="E2424" s="43" t="n">
        <f aca="false">-PERCENTILE(Prices_MTM!I2407:I2656,1-Inputs!$B$9)</f>
        <v>261600</v>
      </c>
      <c r="F2424" s="43" t="n">
        <f aca="false">NORMSINV(Inputs!$B$9)*STDEV(Prices_MTM!I2407:I2656)</f>
        <v>273258.167136457</v>
      </c>
      <c r="G2424" s="52" t="n">
        <f aca="false">IF(-B2424&gt;C2424,1,0)</f>
        <v>0</v>
      </c>
      <c r="H2424" s="52" t="n">
        <f aca="false">IF(-B2424&gt;D2424,1,0)</f>
        <v>0</v>
      </c>
      <c r="I2424" s="52" t="n">
        <f aca="false">IF(-B2424&gt;E2424,1,0)</f>
        <v>0</v>
      </c>
      <c r="J2424" s="52" t="n">
        <f aca="false">IF(-B2424&gt;F2424,1,0)</f>
        <v>0</v>
      </c>
    </row>
    <row r="2425" customFormat="false" ht="15" hidden="false" customHeight="false" outlineLevel="0" collapsed="false">
      <c r="A2425" s="51" t="n">
        <f aca="false">Prices_MTM!A2658</f>
        <v>41297</v>
      </c>
      <c r="B2425" s="43" t="n">
        <f aca="false">Prices_MTM!I2658</f>
        <v>-151000.000000001</v>
      </c>
      <c r="C2425" s="43" t="n">
        <f aca="false">-PERCENTILE(Prices_MTM!I2408:I2657,1-Inputs!$B$8)</f>
        <v>202550</v>
      </c>
      <c r="D2425" s="43" t="n">
        <f aca="false">NORMSINV(Inputs!$B$8)*STDEV(Prices_MTM!I2408:I2657)</f>
        <v>192459.686696861</v>
      </c>
      <c r="E2425" s="43" t="n">
        <f aca="false">-PERCENTILE(Prices_MTM!I2408:I2657,1-Inputs!$B$9)</f>
        <v>261600</v>
      </c>
      <c r="F2425" s="43" t="n">
        <f aca="false">NORMSINV(Inputs!$B$9)*STDEV(Prices_MTM!I2408:I2657)</f>
        <v>272199.407685665</v>
      </c>
      <c r="G2425" s="52" t="n">
        <f aca="false">IF(-B2425&gt;C2425,1,0)</f>
        <v>0</v>
      </c>
      <c r="H2425" s="52" t="n">
        <f aca="false">IF(-B2425&gt;D2425,1,0)</f>
        <v>0</v>
      </c>
      <c r="I2425" s="52" t="n">
        <f aca="false">IF(-B2425&gt;E2425,1,0)</f>
        <v>0</v>
      </c>
      <c r="J2425" s="52" t="n">
        <f aca="false">IF(-B2425&gt;F2425,1,0)</f>
        <v>0</v>
      </c>
    </row>
    <row r="2426" customFormat="false" ht="15" hidden="false" customHeight="false" outlineLevel="0" collapsed="false">
      <c r="A2426" s="51" t="n">
        <f aca="false">Prices_MTM!A2659</f>
        <v>41298</v>
      </c>
      <c r="B2426" s="43" t="n">
        <f aca="false">Prices_MTM!I2659</f>
        <v>-16500.0000000006</v>
      </c>
      <c r="C2426" s="43" t="n">
        <f aca="false">-PERCENTILE(Prices_MTM!I2409:I2658,1-Inputs!$B$8)</f>
        <v>202550</v>
      </c>
      <c r="D2426" s="43" t="n">
        <f aca="false">NORMSINV(Inputs!$B$8)*STDEV(Prices_MTM!I2409:I2658)</f>
        <v>192875.327620244</v>
      </c>
      <c r="E2426" s="43" t="n">
        <f aca="false">-PERCENTILE(Prices_MTM!I2409:I2658,1-Inputs!$B$9)</f>
        <v>261600</v>
      </c>
      <c r="F2426" s="43" t="n">
        <f aca="false">NORMSINV(Inputs!$B$9)*STDEV(Prices_MTM!I2409:I2658)</f>
        <v>272787.256575458</v>
      </c>
      <c r="G2426" s="52" t="n">
        <f aca="false">IF(-B2426&gt;C2426,1,0)</f>
        <v>0</v>
      </c>
      <c r="H2426" s="52" t="n">
        <f aca="false">IF(-B2426&gt;D2426,1,0)</f>
        <v>0</v>
      </c>
      <c r="I2426" s="52" t="n">
        <f aca="false">IF(-B2426&gt;E2426,1,0)</f>
        <v>0</v>
      </c>
      <c r="J2426" s="52" t="n">
        <f aca="false">IF(-B2426&gt;F2426,1,0)</f>
        <v>0</v>
      </c>
    </row>
    <row r="2427" customFormat="false" ht="15" hidden="false" customHeight="false" outlineLevel="0" collapsed="false">
      <c r="A2427" s="51" t="n">
        <f aca="false">Prices_MTM!A2660</f>
        <v>41299</v>
      </c>
      <c r="B2427" s="43" t="n">
        <f aca="false">Prices_MTM!I2660</f>
        <v>15500.0000000015</v>
      </c>
      <c r="C2427" s="43" t="n">
        <f aca="false">-PERCENTILE(Prices_MTM!I2410:I2659,1-Inputs!$B$8)</f>
        <v>202550</v>
      </c>
      <c r="D2427" s="43" t="n">
        <f aca="false">NORMSINV(Inputs!$B$8)*STDEV(Prices_MTM!I2410:I2659)</f>
        <v>192879.606358754</v>
      </c>
      <c r="E2427" s="43" t="n">
        <f aca="false">-PERCENTILE(Prices_MTM!I2410:I2659,1-Inputs!$B$9)</f>
        <v>261600</v>
      </c>
      <c r="F2427" s="43" t="n">
        <f aca="false">NORMSINV(Inputs!$B$9)*STDEV(Prices_MTM!I2410:I2659)</f>
        <v>272793.308076986</v>
      </c>
      <c r="G2427" s="52" t="n">
        <f aca="false">IF(-B2427&gt;C2427,1,0)</f>
        <v>0</v>
      </c>
      <c r="H2427" s="52" t="n">
        <f aca="false">IF(-B2427&gt;D2427,1,0)</f>
        <v>0</v>
      </c>
      <c r="I2427" s="52" t="n">
        <f aca="false">IF(-B2427&gt;E2427,1,0)</f>
        <v>0</v>
      </c>
      <c r="J2427" s="52" t="n">
        <f aca="false">IF(-B2427&gt;F2427,1,0)</f>
        <v>0</v>
      </c>
    </row>
    <row r="2428" customFormat="false" ht="15" hidden="false" customHeight="false" outlineLevel="0" collapsed="false">
      <c r="A2428" s="51" t="n">
        <f aca="false">Prices_MTM!A2661</f>
        <v>41302</v>
      </c>
      <c r="B2428" s="43" t="n">
        <f aca="false">Prices_MTM!I2661</f>
        <v>77999.9999999994</v>
      </c>
      <c r="C2428" s="43" t="n">
        <f aca="false">-PERCENTILE(Prices_MTM!I2411:I2660,1-Inputs!$B$8)</f>
        <v>202550</v>
      </c>
      <c r="D2428" s="43" t="n">
        <f aca="false">NORMSINV(Inputs!$B$8)*STDEV(Prices_MTM!I2411:I2660)</f>
        <v>192851.022595812</v>
      </c>
      <c r="E2428" s="43" t="n">
        <f aca="false">-PERCENTILE(Prices_MTM!I2411:I2660,1-Inputs!$B$9)</f>
        <v>261600</v>
      </c>
      <c r="F2428" s="43" t="n">
        <f aca="false">NORMSINV(Inputs!$B$9)*STDEV(Prices_MTM!I2411:I2660)</f>
        <v>272752.881515582</v>
      </c>
      <c r="G2428" s="52" t="n">
        <f aca="false">IF(-B2428&gt;C2428,1,0)</f>
        <v>0</v>
      </c>
      <c r="H2428" s="52" t="n">
        <f aca="false">IF(-B2428&gt;D2428,1,0)</f>
        <v>0</v>
      </c>
      <c r="I2428" s="52" t="n">
        <f aca="false">IF(-B2428&gt;E2428,1,0)</f>
        <v>0</v>
      </c>
      <c r="J2428" s="52" t="n">
        <f aca="false">IF(-B2428&gt;F2428,1,0)</f>
        <v>0</v>
      </c>
    </row>
    <row r="2429" customFormat="false" ht="15" hidden="false" customHeight="false" outlineLevel="0" collapsed="false">
      <c r="A2429" s="51" t="n">
        <f aca="false">Prices_MTM!A2662</f>
        <v>41303</v>
      </c>
      <c r="B2429" s="43" t="n">
        <f aca="false">Prices_MTM!I2662</f>
        <v>102000</v>
      </c>
      <c r="C2429" s="43" t="n">
        <f aca="false">-PERCENTILE(Prices_MTM!I2412:I2661,1-Inputs!$B$8)</f>
        <v>202550</v>
      </c>
      <c r="D2429" s="43" t="n">
        <f aca="false">NORMSINV(Inputs!$B$8)*STDEV(Prices_MTM!I2412:I2661)</f>
        <v>193015.50582448</v>
      </c>
      <c r="E2429" s="43" t="n">
        <f aca="false">-PERCENTILE(Prices_MTM!I2412:I2661,1-Inputs!$B$9)</f>
        <v>261600</v>
      </c>
      <c r="F2429" s="43" t="n">
        <f aca="false">NORMSINV(Inputs!$B$9)*STDEV(Prices_MTM!I2412:I2661)</f>
        <v>272985.513284791</v>
      </c>
      <c r="G2429" s="52" t="n">
        <f aca="false">IF(-B2429&gt;C2429,1,0)</f>
        <v>0</v>
      </c>
      <c r="H2429" s="52" t="n">
        <f aca="false">IF(-B2429&gt;D2429,1,0)</f>
        <v>0</v>
      </c>
      <c r="I2429" s="52" t="n">
        <f aca="false">IF(-B2429&gt;E2429,1,0)</f>
        <v>0</v>
      </c>
      <c r="J2429" s="52" t="n">
        <f aca="false">IF(-B2429&gt;F2429,1,0)</f>
        <v>0</v>
      </c>
    </row>
    <row r="2430" customFormat="false" ht="15" hidden="false" customHeight="false" outlineLevel="0" collapsed="false">
      <c r="A2430" s="51" t="n">
        <f aca="false">Prices_MTM!A2663</f>
        <v>41304</v>
      </c>
      <c r="B2430" s="43" t="n">
        <f aca="false">Prices_MTM!I2663</f>
        <v>25999.9999999998</v>
      </c>
      <c r="C2430" s="43" t="n">
        <f aca="false">-PERCENTILE(Prices_MTM!I2413:I2662,1-Inputs!$B$8)</f>
        <v>202550</v>
      </c>
      <c r="D2430" s="43" t="n">
        <f aca="false">NORMSINV(Inputs!$B$8)*STDEV(Prices_MTM!I2413:I2662)</f>
        <v>193050.617546421</v>
      </c>
      <c r="E2430" s="43" t="n">
        <f aca="false">-PERCENTILE(Prices_MTM!I2413:I2662,1-Inputs!$B$9)</f>
        <v>261600</v>
      </c>
      <c r="F2430" s="43" t="n">
        <f aca="false">NORMSINV(Inputs!$B$9)*STDEV(Prices_MTM!I2413:I2662)</f>
        <v>273035.172463183</v>
      </c>
      <c r="G2430" s="52" t="n">
        <f aca="false">IF(-B2430&gt;C2430,1,0)</f>
        <v>0</v>
      </c>
      <c r="H2430" s="52" t="n">
        <f aca="false">IF(-B2430&gt;D2430,1,0)</f>
        <v>0</v>
      </c>
      <c r="I2430" s="52" t="n">
        <f aca="false">IF(-B2430&gt;E2430,1,0)</f>
        <v>0</v>
      </c>
      <c r="J2430" s="52" t="n">
        <f aca="false">IF(-B2430&gt;F2430,1,0)</f>
        <v>0</v>
      </c>
    </row>
    <row r="2431" customFormat="false" ht="15" hidden="false" customHeight="false" outlineLevel="0" collapsed="false">
      <c r="A2431" s="51" t="n">
        <f aca="false">Prices_MTM!A2664</f>
        <v>41305</v>
      </c>
      <c r="B2431" s="43" t="n">
        <f aca="false">Prices_MTM!I2664</f>
        <v>-39499.9999999996</v>
      </c>
      <c r="C2431" s="43" t="n">
        <f aca="false">-PERCENTILE(Prices_MTM!I2414:I2663,1-Inputs!$B$8)</f>
        <v>202550</v>
      </c>
      <c r="D2431" s="43" t="n">
        <f aca="false">NORMSINV(Inputs!$B$8)*STDEV(Prices_MTM!I2414:I2663)</f>
        <v>192978.909268724</v>
      </c>
      <c r="E2431" s="43" t="n">
        <f aca="false">-PERCENTILE(Prices_MTM!I2414:I2663,1-Inputs!$B$9)</f>
        <v>261600</v>
      </c>
      <c r="F2431" s="43" t="n">
        <f aca="false">NORMSINV(Inputs!$B$9)*STDEV(Prices_MTM!I2414:I2663)</f>
        <v>272933.754077597</v>
      </c>
      <c r="G2431" s="52" t="n">
        <f aca="false">IF(-B2431&gt;C2431,1,0)</f>
        <v>0</v>
      </c>
      <c r="H2431" s="52" t="n">
        <f aca="false">IF(-B2431&gt;D2431,1,0)</f>
        <v>0</v>
      </c>
      <c r="I2431" s="52" t="n">
        <f aca="false">IF(-B2431&gt;E2431,1,0)</f>
        <v>0</v>
      </c>
      <c r="J2431" s="52" t="n">
        <f aca="false">IF(-B2431&gt;F2431,1,0)</f>
        <v>0</v>
      </c>
    </row>
    <row r="2432" customFormat="false" ht="15" hidden="false" customHeight="false" outlineLevel="0" collapsed="false">
      <c r="A2432" s="51" t="n">
        <f aca="false">Prices_MTM!A2665</f>
        <v>41306</v>
      </c>
      <c r="B2432" s="43" t="n">
        <f aca="false">Prices_MTM!I2665</f>
        <v>-19000.0000000012</v>
      </c>
      <c r="C2432" s="43" t="n">
        <f aca="false">-PERCENTILE(Prices_MTM!I2415:I2664,1-Inputs!$B$8)</f>
        <v>202550</v>
      </c>
      <c r="D2432" s="43" t="n">
        <f aca="false">NORMSINV(Inputs!$B$8)*STDEV(Prices_MTM!I2415:I2664)</f>
        <v>192996.766997713</v>
      </c>
      <c r="E2432" s="43" t="n">
        <f aca="false">-PERCENTILE(Prices_MTM!I2415:I2664,1-Inputs!$B$9)</f>
        <v>261600</v>
      </c>
      <c r="F2432" s="43" t="n">
        <f aca="false">NORMSINV(Inputs!$B$9)*STDEV(Prices_MTM!I2415:I2664)</f>
        <v>272959.010604492</v>
      </c>
      <c r="G2432" s="52" t="n">
        <f aca="false">IF(-B2432&gt;C2432,1,0)</f>
        <v>0</v>
      </c>
      <c r="H2432" s="52" t="n">
        <f aca="false">IF(-B2432&gt;D2432,1,0)</f>
        <v>0</v>
      </c>
      <c r="I2432" s="52" t="n">
        <f aca="false">IF(-B2432&gt;E2432,1,0)</f>
        <v>0</v>
      </c>
      <c r="J2432" s="52" t="n">
        <f aca="false">IF(-B2432&gt;F2432,1,0)</f>
        <v>0</v>
      </c>
    </row>
    <row r="2433" customFormat="false" ht="15" hidden="false" customHeight="false" outlineLevel="0" collapsed="false">
      <c r="A2433" s="51" t="n">
        <f aca="false">Prices_MTM!A2666</f>
        <v>41309</v>
      </c>
      <c r="B2433" s="43" t="n">
        <f aca="false">Prices_MTM!I2666</f>
        <v>-150500</v>
      </c>
      <c r="C2433" s="43" t="n">
        <f aca="false">-PERCENTILE(Prices_MTM!I2416:I2665,1-Inputs!$B$8)</f>
        <v>202550</v>
      </c>
      <c r="D2433" s="43" t="n">
        <f aca="false">NORMSINV(Inputs!$B$8)*STDEV(Prices_MTM!I2416:I2665)</f>
        <v>192219.959405534</v>
      </c>
      <c r="E2433" s="43" t="n">
        <f aca="false">-PERCENTILE(Prices_MTM!I2416:I2665,1-Inputs!$B$9)</f>
        <v>261600</v>
      </c>
      <c r="F2433" s="43" t="n">
        <f aca="false">NORMSINV(Inputs!$B$9)*STDEV(Prices_MTM!I2416:I2665)</f>
        <v>271860.356802723</v>
      </c>
      <c r="G2433" s="52" t="n">
        <f aca="false">IF(-B2433&gt;C2433,1,0)</f>
        <v>0</v>
      </c>
      <c r="H2433" s="52" t="n">
        <f aca="false">IF(-B2433&gt;D2433,1,0)</f>
        <v>0</v>
      </c>
      <c r="I2433" s="52" t="n">
        <f aca="false">IF(-B2433&gt;E2433,1,0)</f>
        <v>0</v>
      </c>
      <c r="J2433" s="52" t="n">
        <f aca="false">IF(-B2433&gt;F2433,1,0)</f>
        <v>0</v>
      </c>
    </row>
    <row r="2434" customFormat="false" ht="15" hidden="false" customHeight="false" outlineLevel="0" collapsed="false">
      <c r="A2434" s="51" t="n">
        <f aca="false">Prices_MTM!A2667</f>
        <v>41310</v>
      </c>
      <c r="B2434" s="43" t="n">
        <f aca="false">Prices_MTM!I2667</f>
        <v>-1499.99999999863</v>
      </c>
      <c r="C2434" s="43" t="n">
        <f aca="false">-PERCENTILE(Prices_MTM!I2417:I2666,1-Inputs!$B$8)</f>
        <v>202550</v>
      </c>
      <c r="D2434" s="43" t="n">
        <f aca="false">NORMSINV(Inputs!$B$8)*STDEV(Prices_MTM!I2417:I2666)</f>
        <v>192688.114794316</v>
      </c>
      <c r="E2434" s="43" t="n">
        <f aca="false">-PERCENTILE(Prices_MTM!I2417:I2666,1-Inputs!$B$9)</f>
        <v>261600</v>
      </c>
      <c r="F2434" s="43" t="n">
        <f aca="false">NORMSINV(Inputs!$B$9)*STDEV(Prices_MTM!I2417:I2666)</f>
        <v>272522.477903087</v>
      </c>
      <c r="G2434" s="52" t="n">
        <f aca="false">IF(-B2434&gt;C2434,1,0)</f>
        <v>0</v>
      </c>
      <c r="H2434" s="52" t="n">
        <f aca="false">IF(-B2434&gt;D2434,1,0)</f>
        <v>0</v>
      </c>
      <c r="I2434" s="52" t="n">
        <f aca="false">IF(-B2434&gt;E2434,1,0)</f>
        <v>0</v>
      </c>
      <c r="J2434" s="52" t="n">
        <f aca="false">IF(-B2434&gt;F2434,1,0)</f>
        <v>0</v>
      </c>
    </row>
    <row r="2435" customFormat="false" ht="15" hidden="false" customHeight="false" outlineLevel="0" collapsed="false">
      <c r="A2435" s="51" t="n">
        <f aca="false">Prices_MTM!A2668</f>
        <v>41311</v>
      </c>
      <c r="B2435" s="43" t="n">
        <f aca="false">Prices_MTM!I2668</f>
        <v>-3000.00000000083</v>
      </c>
      <c r="C2435" s="43" t="n">
        <f aca="false">-PERCENTILE(Prices_MTM!I2418:I2667,1-Inputs!$B$8)</f>
        <v>202550</v>
      </c>
      <c r="D2435" s="43" t="n">
        <f aca="false">NORMSINV(Inputs!$B$8)*STDEV(Prices_MTM!I2418:I2667)</f>
        <v>192568.18181806</v>
      </c>
      <c r="E2435" s="43" t="n">
        <f aca="false">-PERCENTILE(Prices_MTM!I2418:I2667,1-Inputs!$B$9)</f>
        <v>261600</v>
      </c>
      <c r="F2435" s="43" t="n">
        <f aca="false">NORMSINV(Inputs!$B$9)*STDEV(Prices_MTM!I2418:I2667)</f>
        <v>272352.854406035</v>
      </c>
      <c r="G2435" s="52" t="n">
        <f aca="false">IF(-B2435&gt;C2435,1,0)</f>
        <v>0</v>
      </c>
      <c r="H2435" s="52" t="n">
        <f aca="false">IF(-B2435&gt;D2435,1,0)</f>
        <v>0</v>
      </c>
      <c r="I2435" s="52" t="n">
        <f aca="false">IF(-B2435&gt;E2435,1,0)</f>
        <v>0</v>
      </c>
      <c r="J2435" s="52" t="n">
        <f aca="false">IF(-B2435&gt;F2435,1,0)</f>
        <v>0</v>
      </c>
    </row>
    <row r="2436" customFormat="false" ht="15" hidden="false" customHeight="false" outlineLevel="0" collapsed="false">
      <c r="A2436" s="51" t="n">
        <f aca="false">Prices_MTM!A2669</f>
        <v>41312</v>
      </c>
      <c r="B2436" s="43" t="n">
        <f aca="false">Prices_MTM!I2669</f>
        <v>-87999.9999999996</v>
      </c>
      <c r="C2436" s="43" t="n">
        <f aca="false">-PERCENTILE(Prices_MTM!I2419:I2668,1-Inputs!$B$8)</f>
        <v>201775</v>
      </c>
      <c r="D2436" s="43" t="n">
        <f aca="false">NORMSINV(Inputs!$B$8)*STDEV(Prices_MTM!I2419:I2668)</f>
        <v>190995.557332363</v>
      </c>
      <c r="E2436" s="43" t="n">
        <f aca="false">-PERCENTILE(Prices_MTM!I2419:I2668,1-Inputs!$B$9)</f>
        <v>261600</v>
      </c>
      <c r="F2436" s="43" t="n">
        <f aca="false">NORMSINV(Inputs!$B$9)*STDEV(Prices_MTM!I2419:I2668)</f>
        <v>270128.661584851</v>
      </c>
      <c r="G2436" s="52" t="n">
        <f aca="false">IF(-B2436&gt;C2436,1,0)</f>
        <v>0</v>
      </c>
      <c r="H2436" s="52" t="n">
        <f aca="false">IF(-B2436&gt;D2436,1,0)</f>
        <v>0</v>
      </c>
      <c r="I2436" s="52" t="n">
        <f aca="false">IF(-B2436&gt;E2436,1,0)</f>
        <v>0</v>
      </c>
      <c r="J2436" s="52" t="n">
        <f aca="false">IF(-B2436&gt;F2436,1,0)</f>
        <v>0</v>
      </c>
    </row>
    <row r="2437" customFormat="false" ht="15" hidden="false" customHeight="false" outlineLevel="0" collapsed="false">
      <c r="A2437" s="51" t="n">
        <f aca="false">Prices_MTM!A2670</f>
        <v>41313</v>
      </c>
      <c r="B2437" s="43" t="n">
        <f aca="false">Prices_MTM!I2670</f>
        <v>-99500.0000000012</v>
      </c>
      <c r="C2437" s="43" t="n">
        <f aca="false">-PERCENTILE(Prices_MTM!I2420:I2669,1-Inputs!$B$8)</f>
        <v>201775</v>
      </c>
      <c r="D2437" s="43" t="n">
        <f aca="false">NORMSINV(Inputs!$B$8)*STDEV(Prices_MTM!I2420:I2669)</f>
        <v>190942.78610955</v>
      </c>
      <c r="E2437" s="43" t="n">
        <f aca="false">-PERCENTILE(Prices_MTM!I2420:I2669,1-Inputs!$B$9)</f>
        <v>261600</v>
      </c>
      <c r="F2437" s="43" t="n">
        <f aca="false">NORMSINV(Inputs!$B$9)*STDEV(Prices_MTM!I2420:I2669)</f>
        <v>270054.02623737</v>
      </c>
      <c r="G2437" s="52" t="n">
        <f aca="false">IF(-B2437&gt;C2437,1,0)</f>
        <v>0</v>
      </c>
      <c r="H2437" s="52" t="n">
        <f aca="false">IF(-B2437&gt;D2437,1,0)</f>
        <v>0</v>
      </c>
      <c r="I2437" s="52" t="n">
        <f aca="false">IF(-B2437&gt;E2437,1,0)</f>
        <v>0</v>
      </c>
      <c r="J2437" s="52" t="n">
        <f aca="false">IF(-B2437&gt;F2437,1,0)</f>
        <v>0</v>
      </c>
    </row>
    <row r="2438" customFormat="false" ht="15" hidden="false" customHeight="false" outlineLevel="0" collapsed="false">
      <c r="A2438" s="51" t="n">
        <f aca="false">Prices_MTM!A2671</f>
        <v>41316</v>
      </c>
      <c r="B2438" s="43" t="n">
        <f aca="false">Prices_MTM!I2671</f>
        <v>160500.000000001</v>
      </c>
      <c r="C2438" s="43" t="n">
        <f aca="false">-PERCENTILE(Prices_MTM!I2421:I2670,1-Inputs!$B$8)</f>
        <v>201775</v>
      </c>
      <c r="D2438" s="43" t="n">
        <f aca="false">NORMSINV(Inputs!$B$8)*STDEV(Prices_MTM!I2421:I2670)</f>
        <v>191213.561828106</v>
      </c>
      <c r="E2438" s="43" t="n">
        <f aca="false">-PERCENTILE(Prices_MTM!I2421:I2670,1-Inputs!$B$9)</f>
        <v>261600</v>
      </c>
      <c r="F2438" s="43" t="n">
        <f aca="false">NORMSINV(Inputs!$B$9)*STDEV(Prices_MTM!I2421:I2670)</f>
        <v>270436.989503452</v>
      </c>
      <c r="G2438" s="52" t="n">
        <f aca="false">IF(-B2438&gt;C2438,1,0)</f>
        <v>0</v>
      </c>
      <c r="H2438" s="52" t="n">
        <f aca="false">IF(-B2438&gt;D2438,1,0)</f>
        <v>0</v>
      </c>
      <c r="I2438" s="52" t="n">
        <f aca="false">IF(-B2438&gt;E2438,1,0)</f>
        <v>0</v>
      </c>
      <c r="J2438" s="52" t="n">
        <f aca="false">IF(-B2438&gt;F2438,1,0)</f>
        <v>0</v>
      </c>
    </row>
    <row r="2439" customFormat="false" ht="15" hidden="false" customHeight="false" outlineLevel="0" collapsed="false">
      <c r="A2439" s="51" t="n">
        <f aca="false">Prices_MTM!A2672</f>
        <v>41317</v>
      </c>
      <c r="B2439" s="43" t="n">
        <f aca="false">Prices_MTM!I2672</f>
        <v>67000.0000000002</v>
      </c>
      <c r="C2439" s="43" t="n">
        <f aca="false">-PERCENTILE(Prices_MTM!I2422:I2671,1-Inputs!$B$8)</f>
        <v>201775</v>
      </c>
      <c r="D2439" s="43" t="n">
        <f aca="false">NORMSINV(Inputs!$B$8)*STDEV(Prices_MTM!I2422:I2671)</f>
        <v>191890.236122422</v>
      </c>
      <c r="E2439" s="43" t="n">
        <f aca="false">-PERCENTILE(Prices_MTM!I2422:I2671,1-Inputs!$B$9)</f>
        <v>261600</v>
      </c>
      <c r="F2439" s="43" t="n">
        <f aca="false">NORMSINV(Inputs!$B$9)*STDEV(Prices_MTM!I2422:I2671)</f>
        <v>271394.022871168</v>
      </c>
      <c r="G2439" s="52" t="n">
        <f aca="false">IF(-B2439&gt;C2439,1,0)</f>
        <v>0</v>
      </c>
      <c r="H2439" s="52" t="n">
        <f aca="false">IF(-B2439&gt;D2439,1,0)</f>
        <v>0</v>
      </c>
      <c r="I2439" s="52" t="n">
        <f aca="false">IF(-B2439&gt;E2439,1,0)</f>
        <v>0</v>
      </c>
      <c r="J2439" s="52" t="n">
        <f aca="false">IF(-B2439&gt;F2439,1,0)</f>
        <v>0</v>
      </c>
    </row>
    <row r="2440" customFormat="false" ht="15" hidden="false" customHeight="false" outlineLevel="0" collapsed="false">
      <c r="A2440" s="51" t="n">
        <f aca="false">Prices_MTM!A2673</f>
        <v>41318</v>
      </c>
      <c r="B2440" s="43" t="n">
        <f aca="false">Prices_MTM!I2673</f>
        <v>-72000.0000000006</v>
      </c>
      <c r="C2440" s="43" t="n">
        <f aca="false">-PERCENTILE(Prices_MTM!I2423:I2672,1-Inputs!$B$8)</f>
        <v>201775</v>
      </c>
      <c r="D2440" s="43" t="n">
        <f aca="false">NORMSINV(Inputs!$B$8)*STDEV(Prices_MTM!I2423:I2672)</f>
        <v>191703.768662705</v>
      </c>
      <c r="E2440" s="43" t="n">
        <f aca="false">-PERCENTILE(Prices_MTM!I2423:I2672,1-Inputs!$B$9)</f>
        <v>261600</v>
      </c>
      <c r="F2440" s="43" t="n">
        <f aca="false">NORMSINV(Inputs!$B$9)*STDEV(Prices_MTM!I2423:I2672)</f>
        <v>271130.298384452</v>
      </c>
      <c r="G2440" s="52" t="n">
        <f aca="false">IF(-B2440&gt;C2440,1,0)</f>
        <v>0</v>
      </c>
      <c r="H2440" s="52" t="n">
        <f aca="false">IF(-B2440&gt;D2440,1,0)</f>
        <v>0</v>
      </c>
      <c r="I2440" s="52" t="n">
        <f aca="false">IF(-B2440&gt;E2440,1,0)</f>
        <v>0</v>
      </c>
      <c r="J2440" s="52" t="n">
        <f aca="false">IF(-B2440&gt;F2440,1,0)</f>
        <v>0</v>
      </c>
    </row>
    <row r="2441" customFormat="false" ht="15" hidden="false" customHeight="false" outlineLevel="0" collapsed="false">
      <c r="A2441" s="51" t="n">
        <f aca="false">Prices_MTM!A2674</f>
        <v>41319</v>
      </c>
      <c r="B2441" s="43" t="n">
        <f aca="false">Prices_MTM!I2674</f>
        <v>24499.9999999997</v>
      </c>
      <c r="C2441" s="43" t="n">
        <f aca="false">-PERCENTILE(Prices_MTM!I2424:I2673,1-Inputs!$B$8)</f>
        <v>201775</v>
      </c>
      <c r="D2441" s="43" t="n">
        <f aca="false">NORMSINV(Inputs!$B$8)*STDEV(Prices_MTM!I2424:I2673)</f>
        <v>191276.426108548</v>
      </c>
      <c r="E2441" s="43" t="n">
        <f aca="false">-PERCENTILE(Prices_MTM!I2424:I2673,1-Inputs!$B$9)</f>
        <v>261600</v>
      </c>
      <c r="F2441" s="43" t="n">
        <f aca="false">NORMSINV(Inputs!$B$9)*STDEV(Prices_MTM!I2424:I2673)</f>
        <v>270525.899654948</v>
      </c>
      <c r="G2441" s="52" t="n">
        <f aca="false">IF(-B2441&gt;C2441,1,0)</f>
        <v>0</v>
      </c>
      <c r="H2441" s="52" t="n">
        <f aca="false">IF(-B2441&gt;D2441,1,0)</f>
        <v>0</v>
      </c>
      <c r="I2441" s="52" t="n">
        <f aca="false">IF(-B2441&gt;E2441,1,0)</f>
        <v>0</v>
      </c>
      <c r="J2441" s="52" t="n">
        <f aca="false">IF(-B2441&gt;F2441,1,0)</f>
        <v>0</v>
      </c>
    </row>
    <row r="2442" customFormat="false" ht="15" hidden="false" customHeight="false" outlineLevel="0" collapsed="false">
      <c r="A2442" s="51" t="n">
        <f aca="false">Prices_MTM!A2675</f>
        <v>41320</v>
      </c>
      <c r="B2442" s="43" t="n">
        <f aca="false">Prices_MTM!I2675</f>
        <v>-80999.9999999995</v>
      </c>
      <c r="C2442" s="43" t="n">
        <f aca="false">-PERCENTILE(Prices_MTM!I2425:I2674,1-Inputs!$B$8)</f>
        <v>201775</v>
      </c>
      <c r="D2442" s="43" t="n">
        <f aca="false">NORMSINV(Inputs!$B$8)*STDEV(Prices_MTM!I2425:I2674)</f>
        <v>191172.183806042</v>
      </c>
      <c r="E2442" s="43" t="n">
        <f aca="false">-PERCENTILE(Prices_MTM!I2425:I2674,1-Inputs!$B$9)</f>
        <v>261600</v>
      </c>
      <c r="F2442" s="43" t="n">
        <f aca="false">NORMSINV(Inputs!$B$9)*STDEV(Prices_MTM!I2425:I2674)</f>
        <v>270378.467777212</v>
      </c>
      <c r="G2442" s="52" t="n">
        <f aca="false">IF(-B2442&gt;C2442,1,0)</f>
        <v>0</v>
      </c>
      <c r="H2442" s="52" t="n">
        <f aca="false">IF(-B2442&gt;D2442,1,0)</f>
        <v>0</v>
      </c>
      <c r="I2442" s="52" t="n">
        <f aca="false">IF(-B2442&gt;E2442,1,0)</f>
        <v>0</v>
      </c>
      <c r="J2442" s="52" t="n">
        <f aca="false">IF(-B2442&gt;F2442,1,0)</f>
        <v>0</v>
      </c>
    </row>
    <row r="2443" customFormat="false" ht="15" hidden="false" customHeight="false" outlineLevel="0" collapsed="false">
      <c r="A2443" s="51" t="n">
        <f aca="false">Prices_MTM!A2676</f>
        <v>41324</v>
      </c>
      <c r="B2443" s="43" t="n">
        <f aca="false">Prices_MTM!I2676</f>
        <v>91999.9999999995</v>
      </c>
      <c r="C2443" s="43" t="n">
        <f aca="false">-PERCENTILE(Prices_MTM!I2426:I2675,1-Inputs!$B$8)</f>
        <v>201775</v>
      </c>
      <c r="D2443" s="43" t="n">
        <f aca="false">NORMSINV(Inputs!$B$8)*STDEV(Prices_MTM!I2426:I2675)</f>
        <v>191350.730682963</v>
      </c>
      <c r="E2443" s="43" t="n">
        <f aca="false">-PERCENTILE(Prices_MTM!I2426:I2675,1-Inputs!$B$9)</f>
        <v>261600</v>
      </c>
      <c r="F2443" s="43" t="n">
        <f aca="false">NORMSINV(Inputs!$B$9)*STDEV(Prices_MTM!I2426:I2675)</f>
        <v>270630.990032528</v>
      </c>
      <c r="G2443" s="52" t="n">
        <f aca="false">IF(-B2443&gt;C2443,1,0)</f>
        <v>0</v>
      </c>
      <c r="H2443" s="52" t="n">
        <f aca="false">IF(-B2443&gt;D2443,1,0)</f>
        <v>0</v>
      </c>
      <c r="I2443" s="52" t="n">
        <f aca="false">IF(-B2443&gt;E2443,1,0)</f>
        <v>0</v>
      </c>
      <c r="J2443" s="52" t="n">
        <f aca="false">IF(-B2443&gt;F2443,1,0)</f>
        <v>0</v>
      </c>
    </row>
    <row r="2444" customFormat="false" ht="15" hidden="false" customHeight="false" outlineLevel="0" collapsed="false">
      <c r="A2444" s="51" t="n">
        <f aca="false">Prices_MTM!A2677</f>
        <v>41325</v>
      </c>
      <c r="B2444" s="43" t="n">
        <f aca="false">Prices_MTM!I2677</f>
        <v>-136499.999999999</v>
      </c>
      <c r="C2444" s="43" t="n">
        <f aca="false">-PERCENTILE(Prices_MTM!I2427:I2676,1-Inputs!$B$8)</f>
        <v>201775</v>
      </c>
      <c r="D2444" s="43" t="n">
        <f aca="false">NORMSINV(Inputs!$B$8)*STDEV(Prices_MTM!I2427:I2676)</f>
        <v>191592.937992768</v>
      </c>
      <c r="E2444" s="43" t="n">
        <f aca="false">-PERCENTILE(Prices_MTM!I2427:I2676,1-Inputs!$B$9)</f>
        <v>261600</v>
      </c>
      <c r="F2444" s="43" t="n">
        <f aca="false">NORMSINV(Inputs!$B$9)*STDEV(Prices_MTM!I2427:I2676)</f>
        <v>270973.548452931</v>
      </c>
      <c r="G2444" s="52" t="n">
        <f aca="false">IF(-B2444&gt;C2444,1,0)</f>
        <v>0</v>
      </c>
      <c r="H2444" s="52" t="n">
        <f aca="false">IF(-B2444&gt;D2444,1,0)</f>
        <v>0</v>
      </c>
      <c r="I2444" s="52" t="n">
        <f aca="false">IF(-B2444&gt;E2444,1,0)</f>
        <v>0</v>
      </c>
      <c r="J2444" s="52" t="n">
        <f aca="false">IF(-B2444&gt;F2444,1,0)</f>
        <v>0</v>
      </c>
    </row>
    <row r="2445" customFormat="false" ht="15" hidden="false" customHeight="false" outlineLevel="0" collapsed="false">
      <c r="A2445" s="51" t="n">
        <f aca="false">Prices_MTM!A2678</f>
        <v>41326</v>
      </c>
      <c r="B2445" s="43" t="n">
        <f aca="false">Prices_MTM!I2678</f>
        <v>-110999.999999999</v>
      </c>
      <c r="C2445" s="43" t="n">
        <f aca="false">-PERCENTILE(Prices_MTM!I2428:I2677,1-Inputs!$B$8)</f>
        <v>201775</v>
      </c>
      <c r="D2445" s="43" t="n">
        <f aca="false">NORMSINV(Inputs!$B$8)*STDEV(Prices_MTM!I2428:I2677)</f>
        <v>191753.922720062</v>
      </c>
      <c r="E2445" s="43" t="n">
        <f aca="false">-PERCENTILE(Prices_MTM!I2428:I2677,1-Inputs!$B$9)</f>
        <v>261600</v>
      </c>
      <c r="F2445" s="43" t="n">
        <f aca="false">NORMSINV(Inputs!$B$9)*STDEV(Prices_MTM!I2428:I2677)</f>
        <v>271201.232224884</v>
      </c>
      <c r="G2445" s="52" t="n">
        <f aca="false">IF(-B2445&gt;C2445,1,0)</f>
        <v>0</v>
      </c>
      <c r="H2445" s="52" t="n">
        <f aca="false">IF(-B2445&gt;D2445,1,0)</f>
        <v>0</v>
      </c>
      <c r="I2445" s="52" t="n">
        <f aca="false">IF(-B2445&gt;E2445,1,0)</f>
        <v>0</v>
      </c>
      <c r="J2445" s="52" t="n">
        <f aca="false">IF(-B2445&gt;F2445,1,0)</f>
        <v>0</v>
      </c>
    </row>
    <row r="2446" customFormat="false" ht="15" hidden="false" customHeight="false" outlineLevel="0" collapsed="false">
      <c r="A2446" s="51" t="n">
        <f aca="false">Prices_MTM!A2679</f>
        <v>41327</v>
      </c>
      <c r="B2446" s="43" t="n">
        <f aca="false">Prices_MTM!I2679</f>
        <v>55500</v>
      </c>
      <c r="C2446" s="43" t="n">
        <f aca="false">-PERCENTILE(Prices_MTM!I2429:I2678,1-Inputs!$B$8)</f>
        <v>201775</v>
      </c>
      <c r="D2446" s="43" t="n">
        <f aca="false">NORMSINV(Inputs!$B$8)*STDEV(Prices_MTM!I2429:I2678)</f>
        <v>190217.825463839</v>
      </c>
      <c r="E2446" s="43" t="n">
        <f aca="false">-PERCENTILE(Prices_MTM!I2429:I2678,1-Inputs!$B$9)</f>
        <v>261600</v>
      </c>
      <c r="F2446" s="43" t="n">
        <f aca="false">NORMSINV(Inputs!$B$9)*STDEV(Prices_MTM!I2429:I2678)</f>
        <v>269028.700561408</v>
      </c>
      <c r="G2446" s="52" t="n">
        <f aca="false">IF(-B2446&gt;C2446,1,0)</f>
        <v>0</v>
      </c>
      <c r="H2446" s="52" t="n">
        <f aca="false">IF(-B2446&gt;D2446,1,0)</f>
        <v>0</v>
      </c>
      <c r="I2446" s="52" t="n">
        <f aca="false">IF(-B2446&gt;E2446,1,0)</f>
        <v>0</v>
      </c>
      <c r="J2446" s="52" t="n">
        <f aca="false">IF(-B2446&gt;F2446,1,0)</f>
        <v>0</v>
      </c>
    </row>
    <row r="2447" customFormat="false" ht="15" hidden="false" customHeight="false" outlineLevel="0" collapsed="false">
      <c r="A2447" s="51" t="n">
        <f aca="false">Prices_MTM!A2680</f>
        <v>41330</v>
      </c>
      <c r="B2447" s="43" t="n">
        <f aca="false">Prices_MTM!I2680</f>
        <v>-78500.0000000011</v>
      </c>
      <c r="C2447" s="43" t="n">
        <f aca="false">-PERCENTILE(Prices_MTM!I2430:I2679,1-Inputs!$B$8)</f>
        <v>201775</v>
      </c>
      <c r="D2447" s="43" t="n">
        <f aca="false">NORMSINV(Inputs!$B$8)*STDEV(Prices_MTM!I2430:I2679)</f>
        <v>190052.032740923</v>
      </c>
      <c r="E2447" s="43" t="n">
        <f aca="false">-PERCENTILE(Prices_MTM!I2430:I2679,1-Inputs!$B$9)</f>
        <v>261600</v>
      </c>
      <c r="F2447" s="43" t="n">
        <f aca="false">NORMSINV(Inputs!$B$9)*STDEV(Prices_MTM!I2430:I2679)</f>
        <v>268794.216749495</v>
      </c>
      <c r="G2447" s="52" t="n">
        <f aca="false">IF(-B2447&gt;C2447,1,0)</f>
        <v>0</v>
      </c>
      <c r="H2447" s="52" t="n">
        <f aca="false">IF(-B2447&gt;D2447,1,0)</f>
        <v>0</v>
      </c>
      <c r="I2447" s="52" t="n">
        <f aca="false">IF(-B2447&gt;E2447,1,0)</f>
        <v>0</v>
      </c>
      <c r="J2447" s="52" t="n">
        <f aca="false">IF(-B2447&gt;F2447,1,0)</f>
        <v>0</v>
      </c>
    </row>
    <row r="2448" customFormat="false" ht="15" hidden="false" customHeight="false" outlineLevel="0" collapsed="false">
      <c r="A2448" s="51" t="n">
        <f aca="false">Prices_MTM!A2681</f>
        <v>41331</v>
      </c>
      <c r="B2448" s="43" t="n">
        <f aca="false">Prices_MTM!I2681</f>
        <v>68500.0000000002</v>
      </c>
      <c r="C2448" s="43" t="n">
        <f aca="false">-PERCENTILE(Prices_MTM!I2431:I2680,1-Inputs!$B$8)</f>
        <v>201775</v>
      </c>
      <c r="D2448" s="43" t="n">
        <f aca="false">NORMSINV(Inputs!$B$8)*STDEV(Prices_MTM!I2431:I2680)</f>
        <v>190049.167463653</v>
      </c>
      <c r="E2448" s="43" t="n">
        <f aca="false">-PERCENTILE(Prices_MTM!I2431:I2680,1-Inputs!$B$9)</f>
        <v>261600</v>
      </c>
      <c r="F2448" s="43" t="n">
        <f aca="false">NORMSINV(Inputs!$B$9)*STDEV(Prices_MTM!I2431:I2680)</f>
        <v>268790.164333172</v>
      </c>
      <c r="G2448" s="52" t="n">
        <f aca="false">IF(-B2448&gt;C2448,1,0)</f>
        <v>0</v>
      </c>
      <c r="H2448" s="52" t="n">
        <f aca="false">IF(-B2448&gt;D2448,1,0)</f>
        <v>0</v>
      </c>
      <c r="I2448" s="52" t="n">
        <f aca="false">IF(-B2448&gt;E2448,1,0)</f>
        <v>0</v>
      </c>
      <c r="J2448" s="52" t="n">
        <f aca="false">IF(-B2448&gt;F2448,1,0)</f>
        <v>0</v>
      </c>
    </row>
    <row r="2449" customFormat="false" ht="15" hidden="false" customHeight="false" outlineLevel="0" collapsed="false">
      <c r="A2449" s="51" t="n">
        <f aca="false">Prices_MTM!A2682</f>
        <v>41332</v>
      </c>
      <c r="B2449" s="43" t="n">
        <f aca="false">Prices_MTM!I2682</f>
        <v>57000.0000000007</v>
      </c>
      <c r="C2449" s="43" t="n">
        <f aca="false">-PERCENTILE(Prices_MTM!I2432:I2681,1-Inputs!$B$8)</f>
        <v>201775</v>
      </c>
      <c r="D2449" s="43" t="n">
        <f aca="false">NORMSINV(Inputs!$B$8)*STDEV(Prices_MTM!I2432:I2681)</f>
        <v>189260.643821563</v>
      </c>
      <c r="E2449" s="43" t="n">
        <f aca="false">-PERCENTILE(Prices_MTM!I2432:I2681,1-Inputs!$B$9)</f>
        <v>261600</v>
      </c>
      <c r="F2449" s="43" t="n">
        <f aca="false">NORMSINV(Inputs!$B$9)*STDEV(Prices_MTM!I2432:I2681)</f>
        <v>267674.940298431</v>
      </c>
      <c r="G2449" s="52" t="n">
        <f aca="false">IF(-B2449&gt;C2449,1,0)</f>
        <v>0</v>
      </c>
      <c r="H2449" s="52" t="n">
        <f aca="false">IF(-B2449&gt;D2449,1,0)</f>
        <v>0</v>
      </c>
      <c r="I2449" s="52" t="n">
        <f aca="false">IF(-B2449&gt;E2449,1,0)</f>
        <v>0</v>
      </c>
      <c r="J2449" s="52" t="n">
        <f aca="false">IF(-B2449&gt;F2449,1,0)</f>
        <v>0</v>
      </c>
    </row>
    <row r="2450" customFormat="false" ht="15" hidden="false" customHeight="false" outlineLevel="0" collapsed="false">
      <c r="A2450" s="51" t="n">
        <f aca="false">Prices_MTM!A2683</f>
        <v>41333</v>
      </c>
      <c r="B2450" s="43" t="n">
        <f aca="false">Prices_MTM!I2683</f>
        <v>-79000.0000000006</v>
      </c>
      <c r="C2450" s="43" t="n">
        <f aca="false">-PERCENTILE(Prices_MTM!I2433:I2682,1-Inputs!$B$8)</f>
        <v>201775</v>
      </c>
      <c r="D2450" s="43" t="n">
        <f aca="false">NORMSINV(Inputs!$B$8)*STDEV(Prices_MTM!I2433:I2682)</f>
        <v>188587.761381349</v>
      </c>
      <c r="E2450" s="43" t="n">
        <f aca="false">-PERCENTILE(Prices_MTM!I2433:I2682,1-Inputs!$B$9)</f>
        <v>261600</v>
      </c>
      <c r="F2450" s="43" t="n">
        <f aca="false">NORMSINV(Inputs!$B$9)*STDEV(Prices_MTM!I2433:I2682)</f>
        <v>266723.269822335</v>
      </c>
      <c r="G2450" s="52" t="n">
        <f aca="false">IF(-B2450&gt;C2450,1,0)</f>
        <v>0</v>
      </c>
      <c r="H2450" s="52" t="n">
        <f aca="false">IF(-B2450&gt;D2450,1,0)</f>
        <v>0</v>
      </c>
      <c r="I2450" s="52" t="n">
        <f aca="false">IF(-B2450&gt;E2450,1,0)</f>
        <v>0</v>
      </c>
      <c r="J2450" s="52" t="n">
        <f aca="false">IF(-B2450&gt;F2450,1,0)</f>
        <v>0</v>
      </c>
    </row>
    <row r="2451" customFormat="false" ht="15" hidden="false" customHeight="false" outlineLevel="0" collapsed="false">
      <c r="A2451" s="51" t="n">
        <f aca="false">Prices_MTM!A2684</f>
        <v>41334</v>
      </c>
      <c r="B2451" s="43" t="n">
        <f aca="false">Prices_MTM!I2684</f>
        <v>-29000.0000000006</v>
      </c>
      <c r="C2451" s="43" t="n">
        <f aca="false">-PERCENTILE(Prices_MTM!I2434:I2683,1-Inputs!$B$8)</f>
        <v>201775</v>
      </c>
      <c r="D2451" s="43" t="n">
        <f aca="false">NORMSINV(Inputs!$B$8)*STDEV(Prices_MTM!I2434:I2683)</f>
        <v>188632.15962172</v>
      </c>
      <c r="E2451" s="43" t="n">
        <f aca="false">-PERCENTILE(Prices_MTM!I2434:I2683,1-Inputs!$B$9)</f>
        <v>261600</v>
      </c>
      <c r="F2451" s="43" t="n">
        <f aca="false">NORMSINV(Inputs!$B$9)*STDEV(Prices_MTM!I2434:I2683)</f>
        <v>266786.063100961</v>
      </c>
      <c r="G2451" s="52" t="n">
        <f aca="false">IF(-B2451&gt;C2451,1,0)</f>
        <v>0</v>
      </c>
      <c r="H2451" s="52" t="n">
        <f aca="false">IF(-B2451&gt;D2451,1,0)</f>
        <v>0</v>
      </c>
      <c r="I2451" s="52" t="n">
        <f aca="false">IF(-B2451&gt;E2451,1,0)</f>
        <v>0</v>
      </c>
      <c r="J2451" s="52" t="n">
        <f aca="false">IF(-B2451&gt;F2451,1,0)</f>
        <v>0</v>
      </c>
    </row>
    <row r="2452" customFormat="false" ht="15" hidden="false" customHeight="false" outlineLevel="0" collapsed="false">
      <c r="A2452" s="51" t="n">
        <f aca="false">Prices_MTM!A2685</f>
        <v>41337</v>
      </c>
      <c r="B2452" s="43" t="n">
        <f aca="false">Prices_MTM!I2685</f>
        <v>-46000.0000000001</v>
      </c>
      <c r="C2452" s="43" t="n">
        <f aca="false">-PERCENTILE(Prices_MTM!I2435:I2684,1-Inputs!$B$8)</f>
        <v>201775</v>
      </c>
      <c r="D2452" s="43" t="n">
        <f aca="false">NORMSINV(Inputs!$B$8)*STDEV(Prices_MTM!I2435:I2684)</f>
        <v>188066.447128362</v>
      </c>
      <c r="E2452" s="43" t="n">
        <f aca="false">-PERCENTILE(Prices_MTM!I2435:I2684,1-Inputs!$B$9)</f>
        <v>261600</v>
      </c>
      <c r="F2452" s="43" t="n">
        <f aca="false">NORMSINV(Inputs!$B$9)*STDEV(Prices_MTM!I2435:I2684)</f>
        <v>265985.965125872</v>
      </c>
      <c r="G2452" s="52" t="n">
        <f aca="false">IF(-B2452&gt;C2452,1,0)</f>
        <v>0</v>
      </c>
      <c r="H2452" s="52" t="n">
        <f aca="false">IF(-B2452&gt;D2452,1,0)</f>
        <v>0</v>
      </c>
      <c r="I2452" s="52" t="n">
        <f aca="false">IF(-B2452&gt;E2452,1,0)</f>
        <v>0</v>
      </c>
      <c r="J2452" s="52" t="n">
        <f aca="false">IF(-B2452&gt;F2452,1,0)</f>
        <v>0</v>
      </c>
    </row>
    <row r="2453" customFormat="false" ht="15" hidden="false" customHeight="false" outlineLevel="0" collapsed="false">
      <c r="A2453" s="51" t="n">
        <f aca="false">Prices_MTM!A2686</f>
        <v>41338</v>
      </c>
      <c r="B2453" s="43" t="n">
        <f aca="false">Prices_MTM!I2686</f>
        <v>49000.0000000002</v>
      </c>
      <c r="C2453" s="43" t="n">
        <f aca="false">-PERCENTILE(Prices_MTM!I2436:I2685,1-Inputs!$B$8)</f>
        <v>201775</v>
      </c>
      <c r="D2453" s="43" t="n">
        <f aca="false">NORMSINV(Inputs!$B$8)*STDEV(Prices_MTM!I2436:I2685)</f>
        <v>188116.369382709</v>
      </c>
      <c r="E2453" s="43" t="n">
        <f aca="false">-PERCENTILE(Prices_MTM!I2436:I2685,1-Inputs!$B$9)</f>
        <v>261600</v>
      </c>
      <c r="F2453" s="43" t="n">
        <f aca="false">NORMSINV(Inputs!$B$9)*STDEV(Prices_MTM!I2436:I2685)</f>
        <v>266056.571122883</v>
      </c>
      <c r="G2453" s="52" t="n">
        <f aca="false">IF(-B2453&gt;C2453,1,0)</f>
        <v>0</v>
      </c>
      <c r="H2453" s="52" t="n">
        <f aca="false">IF(-B2453&gt;D2453,1,0)</f>
        <v>0</v>
      </c>
      <c r="I2453" s="52" t="n">
        <f aca="false">IF(-B2453&gt;E2453,1,0)</f>
        <v>0</v>
      </c>
      <c r="J2453" s="52" t="n">
        <f aca="false">IF(-B2453&gt;F2453,1,0)</f>
        <v>0</v>
      </c>
    </row>
    <row r="2454" customFormat="false" ht="15" hidden="false" customHeight="false" outlineLevel="0" collapsed="false">
      <c r="A2454" s="51" t="n">
        <f aca="false">Prices_MTM!A2687</f>
        <v>41339</v>
      </c>
      <c r="B2454" s="43" t="n">
        <f aca="false">Prices_MTM!I2687</f>
        <v>-33499.9999999994</v>
      </c>
      <c r="C2454" s="43" t="n">
        <f aca="false">-PERCENTILE(Prices_MTM!I2437:I2686,1-Inputs!$B$8)</f>
        <v>198350</v>
      </c>
      <c r="D2454" s="43" t="n">
        <f aca="false">NORMSINV(Inputs!$B$8)*STDEV(Prices_MTM!I2437:I2686)</f>
        <v>186885.50084859</v>
      </c>
      <c r="E2454" s="43" t="n">
        <f aca="false">-PERCENTILE(Prices_MTM!I2437:I2686,1-Inputs!$B$9)</f>
        <v>261600</v>
      </c>
      <c r="F2454" s="43" t="n">
        <f aca="false">NORMSINV(Inputs!$B$9)*STDEV(Prices_MTM!I2437:I2686)</f>
        <v>264315.730265889</v>
      </c>
      <c r="G2454" s="52" t="n">
        <f aca="false">IF(-B2454&gt;C2454,1,0)</f>
        <v>0</v>
      </c>
      <c r="H2454" s="52" t="n">
        <f aca="false">IF(-B2454&gt;D2454,1,0)</f>
        <v>0</v>
      </c>
      <c r="I2454" s="52" t="n">
        <f aca="false">IF(-B2454&gt;E2454,1,0)</f>
        <v>0</v>
      </c>
      <c r="J2454" s="52" t="n">
        <f aca="false">IF(-B2454&gt;F2454,1,0)</f>
        <v>0</v>
      </c>
    </row>
    <row r="2455" customFormat="false" ht="15" hidden="false" customHeight="false" outlineLevel="0" collapsed="false">
      <c r="A2455" s="51" t="n">
        <f aca="false">Prices_MTM!A2688</f>
        <v>41340</v>
      </c>
      <c r="B2455" s="43" t="n">
        <f aca="false">Prices_MTM!I2688</f>
        <v>98499.9999999999</v>
      </c>
      <c r="C2455" s="43" t="n">
        <f aca="false">-PERCENTILE(Prices_MTM!I2438:I2687,1-Inputs!$B$8)</f>
        <v>198350</v>
      </c>
      <c r="D2455" s="43" t="n">
        <f aca="false">NORMSINV(Inputs!$B$8)*STDEV(Prices_MTM!I2438:I2687)</f>
        <v>186881.862839152</v>
      </c>
      <c r="E2455" s="43" t="n">
        <f aca="false">-PERCENTILE(Prices_MTM!I2438:I2687,1-Inputs!$B$9)</f>
        <v>261600</v>
      </c>
      <c r="F2455" s="43" t="n">
        <f aca="false">NORMSINV(Inputs!$B$9)*STDEV(Prices_MTM!I2438:I2687)</f>
        <v>264310.584959715</v>
      </c>
      <c r="G2455" s="52" t="n">
        <f aca="false">IF(-B2455&gt;C2455,1,0)</f>
        <v>0</v>
      </c>
      <c r="H2455" s="52" t="n">
        <f aca="false">IF(-B2455&gt;D2455,1,0)</f>
        <v>0</v>
      </c>
      <c r="I2455" s="52" t="n">
        <f aca="false">IF(-B2455&gt;E2455,1,0)</f>
        <v>0</v>
      </c>
      <c r="J2455" s="52" t="n">
        <f aca="false">IF(-B2455&gt;F2455,1,0)</f>
        <v>0</v>
      </c>
    </row>
    <row r="2456" customFormat="false" ht="15" hidden="false" customHeight="false" outlineLevel="0" collapsed="false">
      <c r="A2456" s="51" t="n">
        <f aca="false">Prices_MTM!A2689</f>
        <v>41341</v>
      </c>
      <c r="B2456" s="43" t="n">
        <f aca="false">Prices_MTM!I2689</f>
        <v>123500.000000001</v>
      </c>
      <c r="C2456" s="43" t="n">
        <f aca="false">-PERCENTILE(Prices_MTM!I2439:I2688,1-Inputs!$B$8)</f>
        <v>198350</v>
      </c>
      <c r="D2456" s="43" t="n">
        <f aca="false">NORMSINV(Inputs!$B$8)*STDEV(Prices_MTM!I2439:I2688)</f>
        <v>186804.09371108</v>
      </c>
      <c r="E2456" s="43" t="n">
        <f aca="false">-PERCENTILE(Prices_MTM!I2439:I2688,1-Inputs!$B$9)</f>
        <v>261600</v>
      </c>
      <c r="F2456" s="43" t="n">
        <f aca="false">NORMSINV(Inputs!$B$9)*STDEV(Prices_MTM!I2439:I2688)</f>
        <v>264200.594597783</v>
      </c>
      <c r="G2456" s="52" t="n">
        <f aca="false">IF(-B2456&gt;C2456,1,0)</f>
        <v>0</v>
      </c>
      <c r="H2456" s="52" t="n">
        <f aca="false">IF(-B2456&gt;D2456,1,0)</f>
        <v>0</v>
      </c>
      <c r="I2456" s="52" t="n">
        <f aca="false">IF(-B2456&gt;E2456,1,0)</f>
        <v>0</v>
      </c>
      <c r="J2456" s="52" t="n">
        <f aca="false">IF(-B2456&gt;F2456,1,0)</f>
        <v>0</v>
      </c>
    </row>
    <row r="2457" customFormat="false" ht="15" hidden="false" customHeight="false" outlineLevel="0" collapsed="false">
      <c r="A2457" s="51" t="n">
        <f aca="false">Prices_MTM!A2690</f>
        <v>41344</v>
      </c>
      <c r="B2457" s="43" t="n">
        <f aca="false">Prices_MTM!I2690</f>
        <v>19499.9999999986</v>
      </c>
      <c r="C2457" s="43" t="n">
        <f aca="false">-PERCENTILE(Prices_MTM!I2440:I2689,1-Inputs!$B$8)</f>
        <v>198350</v>
      </c>
      <c r="D2457" s="43" t="n">
        <f aca="false">NORMSINV(Inputs!$B$8)*STDEV(Prices_MTM!I2440:I2689)</f>
        <v>186770.558587107</v>
      </c>
      <c r="E2457" s="43" t="n">
        <f aca="false">-PERCENTILE(Prices_MTM!I2440:I2689,1-Inputs!$B$9)</f>
        <v>261600</v>
      </c>
      <c r="F2457" s="43" t="n">
        <f aca="false">NORMSINV(Inputs!$B$9)*STDEV(Prices_MTM!I2440:I2689)</f>
        <v>264153.165231982</v>
      </c>
      <c r="G2457" s="52" t="n">
        <f aca="false">IF(-B2457&gt;C2457,1,0)</f>
        <v>0</v>
      </c>
      <c r="H2457" s="52" t="n">
        <f aca="false">IF(-B2457&gt;D2457,1,0)</f>
        <v>0</v>
      </c>
      <c r="I2457" s="52" t="n">
        <f aca="false">IF(-B2457&gt;E2457,1,0)</f>
        <v>0</v>
      </c>
      <c r="J2457" s="52" t="n">
        <f aca="false">IF(-B2457&gt;F2457,1,0)</f>
        <v>0</v>
      </c>
    </row>
    <row r="2458" customFormat="false" ht="15" hidden="false" customHeight="false" outlineLevel="0" collapsed="false">
      <c r="A2458" s="51" t="n">
        <f aca="false">Prices_MTM!A2691</f>
        <v>41345</v>
      </c>
      <c r="B2458" s="43" t="n">
        <f aca="false">Prices_MTM!I2691</f>
        <v>45000.0000000003</v>
      </c>
      <c r="C2458" s="43" t="n">
        <f aca="false">-PERCENTILE(Prices_MTM!I2441:I2690,1-Inputs!$B$8)</f>
        <v>198350</v>
      </c>
      <c r="D2458" s="43" t="n">
        <f aca="false">NORMSINV(Inputs!$B$8)*STDEV(Prices_MTM!I2441:I2690)</f>
        <v>186605.66045289</v>
      </c>
      <c r="E2458" s="43" t="n">
        <f aca="false">-PERCENTILE(Prices_MTM!I2441:I2690,1-Inputs!$B$9)</f>
        <v>261600</v>
      </c>
      <c r="F2458" s="43" t="n">
        <f aca="false">NORMSINV(Inputs!$B$9)*STDEV(Prices_MTM!I2441:I2690)</f>
        <v>263919.946653938</v>
      </c>
      <c r="G2458" s="52" t="n">
        <f aca="false">IF(-B2458&gt;C2458,1,0)</f>
        <v>0</v>
      </c>
      <c r="H2458" s="52" t="n">
        <f aca="false">IF(-B2458&gt;D2458,1,0)</f>
        <v>0</v>
      </c>
      <c r="I2458" s="52" t="n">
        <f aca="false">IF(-B2458&gt;E2458,1,0)</f>
        <v>0</v>
      </c>
      <c r="J2458" s="52" t="n">
        <f aca="false">IF(-B2458&gt;F2458,1,0)</f>
        <v>0</v>
      </c>
    </row>
    <row r="2459" customFormat="false" ht="15" hidden="false" customHeight="false" outlineLevel="0" collapsed="false">
      <c r="A2459" s="51" t="n">
        <f aca="false">Prices_MTM!A2692</f>
        <v>41346</v>
      </c>
      <c r="B2459" s="43" t="n">
        <f aca="false">Prices_MTM!I2692</f>
        <v>51500.0000000001</v>
      </c>
      <c r="C2459" s="43" t="n">
        <f aca="false">-PERCENTILE(Prices_MTM!I2442:I2691,1-Inputs!$B$8)</f>
        <v>198350</v>
      </c>
      <c r="D2459" s="43" t="n">
        <f aca="false">NORMSINV(Inputs!$B$8)*STDEV(Prices_MTM!I2442:I2691)</f>
        <v>186523.169300958</v>
      </c>
      <c r="E2459" s="43" t="n">
        <f aca="false">-PERCENTILE(Prices_MTM!I2442:I2691,1-Inputs!$B$9)</f>
        <v>261600</v>
      </c>
      <c r="F2459" s="43" t="n">
        <f aca="false">NORMSINV(Inputs!$B$9)*STDEV(Prices_MTM!I2442:I2691)</f>
        <v>263803.277843546</v>
      </c>
      <c r="G2459" s="52" t="n">
        <f aca="false">IF(-B2459&gt;C2459,1,0)</f>
        <v>0</v>
      </c>
      <c r="H2459" s="52" t="n">
        <f aca="false">IF(-B2459&gt;D2459,1,0)</f>
        <v>0</v>
      </c>
      <c r="I2459" s="52" t="n">
        <f aca="false">IF(-B2459&gt;E2459,1,0)</f>
        <v>0</v>
      </c>
      <c r="J2459" s="52" t="n">
        <f aca="false">IF(-B2459&gt;F2459,1,0)</f>
        <v>0</v>
      </c>
    </row>
    <row r="2460" customFormat="false" ht="15" hidden="false" customHeight="false" outlineLevel="0" collapsed="false">
      <c r="A2460" s="51" t="n">
        <f aca="false">Prices_MTM!A2693</f>
        <v>41347</v>
      </c>
      <c r="B2460" s="43" t="n">
        <f aca="false">Prices_MTM!I2693</f>
        <v>26500.0000000008</v>
      </c>
      <c r="C2460" s="43" t="n">
        <f aca="false">-PERCENTILE(Prices_MTM!I2443:I2692,1-Inputs!$B$8)</f>
        <v>198350</v>
      </c>
      <c r="D2460" s="43" t="n">
        <f aca="false">NORMSINV(Inputs!$B$8)*STDEV(Prices_MTM!I2443:I2692)</f>
        <v>186487.928983396</v>
      </c>
      <c r="E2460" s="43" t="n">
        <f aca="false">-PERCENTILE(Prices_MTM!I2443:I2692,1-Inputs!$B$9)</f>
        <v>261600</v>
      </c>
      <c r="F2460" s="43" t="n">
        <f aca="false">NORMSINV(Inputs!$B$9)*STDEV(Prices_MTM!I2443:I2692)</f>
        <v>263753.436789912</v>
      </c>
      <c r="G2460" s="52" t="n">
        <f aca="false">IF(-B2460&gt;C2460,1,0)</f>
        <v>0</v>
      </c>
      <c r="H2460" s="52" t="n">
        <f aca="false">IF(-B2460&gt;D2460,1,0)</f>
        <v>0</v>
      </c>
      <c r="I2460" s="52" t="n">
        <f aca="false">IF(-B2460&gt;E2460,1,0)</f>
        <v>0</v>
      </c>
      <c r="J2460" s="52" t="n">
        <f aca="false">IF(-B2460&gt;F2460,1,0)</f>
        <v>0</v>
      </c>
    </row>
    <row r="2461" customFormat="false" ht="15" hidden="false" customHeight="false" outlineLevel="0" collapsed="false">
      <c r="A2461" s="51" t="n">
        <f aca="false">Prices_MTM!A2694</f>
        <v>41348</v>
      </c>
      <c r="B2461" s="43" t="n">
        <f aca="false">Prices_MTM!I2694</f>
        <v>-15000.0000000006</v>
      </c>
      <c r="C2461" s="43" t="n">
        <f aca="false">-PERCENTILE(Prices_MTM!I2444:I2693,1-Inputs!$B$8)</f>
        <v>198350</v>
      </c>
      <c r="D2461" s="43" t="n">
        <f aca="false">NORMSINV(Inputs!$B$8)*STDEV(Prices_MTM!I2444:I2693)</f>
        <v>186509.774115692</v>
      </c>
      <c r="E2461" s="43" t="n">
        <f aca="false">-PERCENTILE(Prices_MTM!I2444:I2693,1-Inputs!$B$9)</f>
        <v>261600</v>
      </c>
      <c r="F2461" s="43" t="n">
        <f aca="false">NORMSINV(Inputs!$B$9)*STDEV(Prices_MTM!I2444:I2693)</f>
        <v>263784.332777398</v>
      </c>
      <c r="G2461" s="52" t="n">
        <f aca="false">IF(-B2461&gt;C2461,1,0)</f>
        <v>0</v>
      </c>
      <c r="H2461" s="52" t="n">
        <f aca="false">IF(-B2461&gt;D2461,1,0)</f>
        <v>0</v>
      </c>
      <c r="I2461" s="52" t="n">
        <f aca="false">IF(-B2461&gt;E2461,1,0)</f>
        <v>0</v>
      </c>
      <c r="J2461" s="52" t="n">
        <f aca="false">IF(-B2461&gt;F2461,1,0)</f>
        <v>0</v>
      </c>
    </row>
    <row r="2462" customFormat="false" ht="15" hidden="false" customHeight="false" outlineLevel="0" collapsed="false">
      <c r="A2462" s="51" t="n">
        <f aca="false">Prices_MTM!A2695</f>
        <v>41351</v>
      </c>
      <c r="B2462" s="43" t="n">
        <f aca="false">Prices_MTM!I2695</f>
        <v>60999.9999999992</v>
      </c>
      <c r="C2462" s="43" t="n">
        <f aca="false">-PERCENTILE(Prices_MTM!I2445:I2694,1-Inputs!$B$8)</f>
        <v>198350</v>
      </c>
      <c r="D2462" s="43" t="n">
        <f aca="false">NORMSINV(Inputs!$B$8)*STDEV(Prices_MTM!I2445:I2694)</f>
        <v>186404.500181824</v>
      </c>
      <c r="E2462" s="43" t="n">
        <f aca="false">-PERCENTILE(Prices_MTM!I2445:I2694,1-Inputs!$B$9)</f>
        <v>261600</v>
      </c>
      <c r="F2462" s="43" t="n">
        <f aca="false">NORMSINV(Inputs!$B$9)*STDEV(Prices_MTM!I2445:I2694)</f>
        <v>263635.441843741</v>
      </c>
      <c r="G2462" s="52" t="n">
        <f aca="false">IF(-B2462&gt;C2462,1,0)</f>
        <v>0</v>
      </c>
      <c r="H2462" s="52" t="n">
        <f aca="false">IF(-B2462&gt;D2462,1,0)</f>
        <v>0</v>
      </c>
      <c r="I2462" s="52" t="n">
        <f aca="false">IF(-B2462&gt;E2462,1,0)</f>
        <v>0</v>
      </c>
      <c r="J2462" s="52" t="n">
        <f aca="false">IF(-B2462&gt;F2462,1,0)</f>
        <v>0</v>
      </c>
    </row>
    <row r="2463" customFormat="false" ht="15" hidden="false" customHeight="false" outlineLevel="0" collapsed="false">
      <c r="A2463" s="51" t="n">
        <f aca="false">Prices_MTM!A2696</f>
        <v>41352</v>
      </c>
      <c r="B2463" s="43" t="n">
        <f aca="false">Prices_MTM!I2696</f>
        <v>-45499.9999999991</v>
      </c>
      <c r="C2463" s="43" t="n">
        <f aca="false">-PERCENTILE(Prices_MTM!I2446:I2695,1-Inputs!$B$8)</f>
        <v>198350</v>
      </c>
      <c r="D2463" s="43" t="n">
        <f aca="false">NORMSINV(Inputs!$B$8)*STDEV(Prices_MTM!I2446:I2695)</f>
        <v>185955.042827221</v>
      </c>
      <c r="E2463" s="43" t="n">
        <f aca="false">-PERCENTILE(Prices_MTM!I2446:I2695,1-Inputs!$B$9)</f>
        <v>261600</v>
      </c>
      <c r="F2463" s="43" t="n">
        <f aca="false">NORMSINV(Inputs!$B$9)*STDEV(Prices_MTM!I2446:I2695)</f>
        <v>262999.76572994</v>
      </c>
      <c r="G2463" s="52" t="n">
        <f aca="false">IF(-B2463&gt;C2463,1,0)</f>
        <v>0</v>
      </c>
      <c r="H2463" s="52" t="n">
        <f aca="false">IF(-B2463&gt;D2463,1,0)</f>
        <v>0</v>
      </c>
      <c r="I2463" s="52" t="n">
        <f aca="false">IF(-B2463&gt;E2463,1,0)</f>
        <v>0</v>
      </c>
      <c r="J2463" s="52" t="n">
        <f aca="false">IF(-B2463&gt;F2463,1,0)</f>
        <v>0</v>
      </c>
    </row>
    <row r="2464" customFormat="false" ht="15" hidden="false" customHeight="false" outlineLevel="0" collapsed="false">
      <c r="A2464" s="51" t="n">
        <f aca="false">Prices_MTM!A2697</f>
        <v>41353</v>
      </c>
      <c r="B2464" s="43" t="n">
        <f aca="false">Prices_MTM!I2697</f>
        <v>8999.99999999964</v>
      </c>
      <c r="C2464" s="43" t="n">
        <f aca="false">-PERCENTILE(Prices_MTM!I2447:I2696,1-Inputs!$B$8)</f>
        <v>198350</v>
      </c>
      <c r="D2464" s="43" t="n">
        <f aca="false">NORMSINV(Inputs!$B$8)*STDEV(Prices_MTM!I2447:I2696)</f>
        <v>185638.033412519</v>
      </c>
      <c r="E2464" s="43" t="n">
        <f aca="false">-PERCENTILE(Prices_MTM!I2447:I2696,1-Inputs!$B$9)</f>
        <v>261600</v>
      </c>
      <c r="F2464" s="43" t="n">
        <f aca="false">NORMSINV(Inputs!$B$9)*STDEV(Prices_MTM!I2447:I2696)</f>
        <v>262551.413265101</v>
      </c>
      <c r="G2464" s="52" t="n">
        <f aca="false">IF(-B2464&gt;C2464,1,0)</f>
        <v>0</v>
      </c>
      <c r="H2464" s="52" t="n">
        <f aca="false">IF(-B2464&gt;D2464,1,0)</f>
        <v>0</v>
      </c>
      <c r="I2464" s="52" t="n">
        <f aca="false">IF(-B2464&gt;E2464,1,0)</f>
        <v>0</v>
      </c>
      <c r="J2464" s="52" t="n">
        <f aca="false">IF(-B2464&gt;F2464,1,0)</f>
        <v>0</v>
      </c>
    </row>
    <row r="2465" customFormat="false" ht="15" hidden="false" customHeight="false" outlineLevel="0" collapsed="false">
      <c r="A2465" s="51" t="n">
        <f aca="false">Prices_MTM!A2698</f>
        <v>41354</v>
      </c>
      <c r="B2465" s="43" t="n">
        <f aca="false">Prices_MTM!I2698</f>
        <v>18000</v>
      </c>
      <c r="C2465" s="43" t="n">
        <f aca="false">-PERCENTILE(Prices_MTM!I2448:I2697,1-Inputs!$B$8)</f>
        <v>198350</v>
      </c>
      <c r="D2465" s="43" t="n">
        <f aca="false">NORMSINV(Inputs!$B$8)*STDEV(Prices_MTM!I2448:I2697)</f>
        <v>185477.858392957</v>
      </c>
      <c r="E2465" s="43" t="n">
        <f aca="false">-PERCENTILE(Prices_MTM!I2448:I2697,1-Inputs!$B$9)</f>
        <v>261600</v>
      </c>
      <c r="F2465" s="43" t="n">
        <f aca="false">NORMSINV(Inputs!$B$9)*STDEV(Prices_MTM!I2448:I2697)</f>
        <v>262324.874678246</v>
      </c>
      <c r="G2465" s="52" t="n">
        <f aca="false">IF(-B2465&gt;C2465,1,0)</f>
        <v>0</v>
      </c>
      <c r="H2465" s="52" t="n">
        <f aca="false">IF(-B2465&gt;D2465,1,0)</f>
        <v>0</v>
      </c>
      <c r="I2465" s="52" t="n">
        <f aca="false">IF(-B2465&gt;E2465,1,0)</f>
        <v>0</v>
      </c>
      <c r="J2465" s="52" t="n">
        <f aca="false">IF(-B2465&gt;F2465,1,0)</f>
        <v>0</v>
      </c>
    </row>
    <row r="2466" customFormat="false" ht="15" hidden="false" customHeight="false" outlineLevel="0" collapsed="false">
      <c r="A2466" s="51" t="n">
        <f aca="false">Prices_MTM!A2699</f>
        <v>41355</v>
      </c>
      <c r="B2466" s="43" t="n">
        <f aca="false">Prices_MTM!I2699</f>
        <v>89999.9999999999</v>
      </c>
      <c r="C2466" s="43" t="n">
        <f aca="false">-PERCENTILE(Prices_MTM!I2449:I2698,1-Inputs!$B$8)</f>
        <v>198350</v>
      </c>
      <c r="D2466" s="43" t="n">
        <f aca="false">NORMSINV(Inputs!$B$8)*STDEV(Prices_MTM!I2449:I2698)</f>
        <v>184642.007299044</v>
      </c>
      <c r="E2466" s="43" t="n">
        <f aca="false">-PERCENTILE(Prices_MTM!I2449:I2698,1-Inputs!$B$9)</f>
        <v>261600</v>
      </c>
      <c r="F2466" s="43" t="n">
        <f aca="false">NORMSINV(Inputs!$B$9)*STDEV(Prices_MTM!I2449:I2698)</f>
        <v>261142.714525222</v>
      </c>
      <c r="G2466" s="52" t="n">
        <f aca="false">IF(-B2466&gt;C2466,1,0)</f>
        <v>0</v>
      </c>
      <c r="H2466" s="52" t="n">
        <f aca="false">IF(-B2466&gt;D2466,1,0)</f>
        <v>0</v>
      </c>
      <c r="I2466" s="52" t="n">
        <f aca="false">IF(-B2466&gt;E2466,1,0)</f>
        <v>0</v>
      </c>
      <c r="J2466" s="52" t="n">
        <f aca="false">IF(-B2466&gt;F2466,1,0)</f>
        <v>0</v>
      </c>
    </row>
    <row r="2467" customFormat="false" ht="15" hidden="false" customHeight="false" outlineLevel="0" collapsed="false">
      <c r="A2467" s="51" t="n">
        <f aca="false">Prices_MTM!A2700</f>
        <v>41358</v>
      </c>
      <c r="B2467" s="43" t="n">
        <f aca="false">Prices_MTM!I2700</f>
        <v>106500</v>
      </c>
      <c r="C2467" s="43" t="n">
        <f aca="false">-PERCENTILE(Prices_MTM!I2450:I2699,1-Inputs!$B$8)</f>
        <v>198350</v>
      </c>
      <c r="D2467" s="43" t="n">
        <f aca="false">NORMSINV(Inputs!$B$8)*STDEV(Prices_MTM!I2450:I2699)</f>
        <v>184268.393191542</v>
      </c>
      <c r="E2467" s="43" t="n">
        <f aca="false">-PERCENTILE(Prices_MTM!I2450:I2699,1-Inputs!$B$9)</f>
        <v>261600</v>
      </c>
      <c r="F2467" s="43" t="n">
        <f aca="false">NORMSINV(Inputs!$B$9)*STDEV(Prices_MTM!I2450:I2699)</f>
        <v>260614.304963144</v>
      </c>
      <c r="G2467" s="52" t="n">
        <f aca="false">IF(-B2467&gt;C2467,1,0)</f>
        <v>0</v>
      </c>
      <c r="H2467" s="52" t="n">
        <f aca="false">IF(-B2467&gt;D2467,1,0)</f>
        <v>0</v>
      </c>
      <c r="I2467" s="52" t="n">
        <f aca="false">IF(-B2467&gt;E2467,1,0)</f>
        <v>0</v>
      </c>
      <c r="J2467" s="52" t="n">
        <f aca="false">IF(-B2467&gt;F2467,1,0)</f>
        <v>0</v>
      </c>
    </row>
    <row r="2468" customFormat="false" ht="15" hidden="false" customHeight="false" outlineLevel="0" collapsed="false">
      <c r="A2468" s="51" t="n">
        <f aca="false">Prices_MTM!A2701</f>
        <v>41359</v>
      </c>
      <c r="B2468" s="43" t="n">
        <f aca="false">Prices_MTM!I2701</f>
        <v>122000</v>
      </c>
      <c r="C2468" s="43" t="n">
        <f aca="false">-PERCENTILE(Prices_MTM!I2451:I2700,1-Inputs!$B$8)</f>
        <v>198350</v>
      </c>
      <c r="D2468" s="43" t="n">
        <f aca="false">NORMSINV(Inputs!$B$8)*STDEV(Prices_MTM!I2451:I2700)</f>
        <v>184204.650056969</v>
      </c>
      <c r="E2468" s="43" t="n">
        <f aca="false">-PERCENTILE(Prices_MTM!I2451:I2700,1-Inputs!$B$9)</f>
        <v>261600</v>
      </c>
      <c r="F2468" s="43" t="n">
        <f aca="false">NORMSINV(Inputs!$B$9)*STDEV(Prices_MTM!I2451:I2700)</f>
        <v>260524.151831481</v>
      </c>
      <c r="G2468" s="52" t="n">
        <f aca="false">IF(-B2468&gt;C2468,1,0)</f>
        <v>0</v>
      </c>
      <c r="H2468" s="52" t="n">
        <f aca="false">IF(-B2468&gt;D2468,1,0)</f>
        <v>0</v>
      </c>
      <c r="I2468" s="52" t="n">
        <f aca="false">IF(-B2468&gt;E2468,1,0)</f>
        <v>0</v>
      </c>
      <c r="J2468" s="52" t="n">
        <f aca="false">IF(-B2468&gt;F2468,1,0)</f>
        <v>0</v>
      </c>
    </row>
    <row r="2469" customFormat="false" ht="15" hidden="false" customHeight="false" outlineLevel="0" collapsed="false">
      <c r="A2469" s="51" t="n">
        <f aca="false">Prices_MTM!A2702</f>
        <v>41360</v>
      </c>
      <c r="B2469" s="43" t="n">
        <f aca="false">Prices_MTM!I2702</f>
        <v>-16499.9999999999</v>
      </c>
      <c r="C2469" s="43" t="n">
        <f aca="false">-PERCENTILE(Prices_MTM!I2452:I2701,1-Inputs!$B$8)</f>
        <v>198350</v>
      </c>
      <c r="D2469" s="43" t="n">
        <f aca="false">NORMSINV(Inputs!$B$8)*STDEV(Prices_MTM!I2452:I2701)</f>
        <v>184645.911170685</v>
      </c>
      <c r="E2469" s="43" t="n">
        <f aca="false">-PERCENTILE(Prices_MTM!I2452:I2701,1-Inputs!$B$9)</f>
        <v>261600</v>
      </c>
      <c r="F2469" s="43" t="n">
        <f aca="false">NORMSINV(Inputs!$B$9)*STDEV(Prices_MTM!I2452:I2701)</f>
        <v>261148.235845383</v>
      </c>
      <c r="G2469" s="52" t="n">
        <f aca="false">IF(-B2469&gt;C2469,1,0)</f>
        <v>0</v>
      </c>
      <c r="H2469" s="52" t="n">
        <f aca="false">IF(-B2469&gt;D2469,1,0)</f>
        <v>0</v>
      </c>
      <c r="I2469" s="52" t="n">
        <f aca="false">IF(-B2469&gt;E2469,1,0)</f>
        <v>0</v>
      </c>
      <c r="J2469" s="52" t="n">
        <f aca="false">IF(-B2469&gt;F2469,1,0)</f>
        <v>0</v>
      </c>
    </row>
    <row r="2470" customFormat="false" ht="15" hidden="false" customHeight="false" outlineLevel="0" collapsed="false">
      <c r="A2470" s="51" t="n">
        <f aca="false">Prices_MTM!A2703</f>
        <v>41361</v>
      </c>
      <c r="B2470" s="43" t="n">
        <f aca="false">Prices_MTM!I2703</f>
        <v>73499.9999999999</v>
      </c>
      <c r="C2470" s="43" t="n">
        <f aca="false">-PERCENTILE(Prices_MTM!I2453:I2702,1-Inputs!$B$8)</f>
        <v>198350</v>
      </c>
      <c r="D2470" s="43" t="n">
        <f aca="false">NORMSINV(Inputs!$B$8)*STDEV(Prices_MTM!I2453:I2702)</f>
        <v>184621.93298083</v>
      </c>
      <c r="E2470" s="43" t="n">
        <f aca="false">-PERCENTILE(Prices_MTM!I2453:I2702,1-Inputs!$B$9)</f>
        <v>261600</v>
      </c>
      <c r="F2470" s="43" t="n">
        <f aca="false">NORMSINV(Inputs!$B$9)*STDEV(Prices_MTM!I2453:I2702)</f>
        <v>261114.323033886</v>
      </c>
      <c r="G2470" s="52" t="n">
        <f aca="false">IF(-B2470&gt;C2470,1,0)</f>
        <v>0</v>
      </c>
      <c r="H2470" s="52" t="n">
        <f aca="false">IF(-B2470&gt;D2470,1,0)</f>
        <v>0</v>
      </c>
      <c r="I2470" s="52" t="n">
        <f aca="false">IF(-B2470&gt;E2470,1,0)</f>
        <v>0</v>
      </c>
      <c r="J2470" s="52" t="n">
        <f aca="false">IF(-B2470&gt;F2470,1,0)</f>
        <v>0</v>
      </c>
    </row>
    <row r="2471" customFormat="false" ht="15" hidden="false" customHeight="false" outlineLevel="0" collapsed="false">
      <c r="A2471" s="51" t="n">
        <f aca="false">Prices_MTM!A2704</f>
        <v>41365</v>
      </c>
      <c r="B2471" s="43" t="n">
        <f aca="false">Prices_MTM!I2704</f>
        <v>-29000.0000000006</v>
      </c>
      <c r="C2471" s="43" t="n">
        <f aca="false">-PERCENTILE(Prices_MTM!I2454:I2703,1-Inputs!$B$8)</f>
        <v>198350</v>
      </c>
      <c r="D2471" s="43" t="n">
        <f aca="false">NORMSINV(Inputs!$B$8)*STDEV(Prices_MTM!I2454:I2703)</f>
        <v>184692.648240029</v>
      </c>
      <c r="E2471" s="43" t="n">
        <f aca="false">-PERCENTILE(Prices_MTM!I2454:I2703,1-Inputs!$B$9)</f>
        <v>261600</v>
      </c>
      <c r="F2471" s="43" t="n">
        <f aca="false">NORMSINV(Inputs!$B$9)*STDEV(Prices_MTM!I2454:I2703)</f>
        <v>261214.33697446</v>
      </c>
      <c r="G2471" s="52" t="n">
        <f aca="false">IF(-B2471&gt;C2471,1,0)</f>
        <v>0</v>
      </c>
      <c r="H2471" s="52" t="n">
        <f aca="false">IF(-B2471&gt;D2471,1,0)</f>
        <v>0</v>
      </c>
      <c r="I2471" s="52" t="n">
        <f aca="false">IF(-B2471&gt;E2471,1,0)</f>
        <v>0</v>
      </c>
      <c r="J2471" s="52" t="n">
        <f aca="false">IF(-B2471&gt;F2471,1,0)</f>
        <v>0</v>
      </c>
    </row>
    <row r="2472" customFormat="false" ht="15" hidden="false" customHeight="false" outlineLevel="0" collapsed="false">
      <c r="A2472" s="51" t="n">
        <f aca="false">Prices_MTM!A2705</f>
        <v>41366</v>
      </c>
      <c r="B2472" s="43" t="n">
        <f aca="false">Prices_MTM!I2705</f>
        <v>-31999.9999999986</v>
      </c>
      <c r="C2472" s="43" t="n">
        <f aca="false">-PERCENTILE(Prices_MTM!I2455:I2704,1-Inputs!$B$8)</f>
        <v>198350</v>
      </c>
      <c r="D2472" s="43" t="n">
        <f aca="false">NORMSINV(Inputs!$B$8)*STDEV(Prices_MTM!I2455:I2704)</f>
        <v>184057.522076774</v>
      </c>
      <c r="E2472" s="43" t="n">
        <f aca="false">-PERCENTILE(Prices_MTM!I2455:I2704,1-Inputs!$B$9)</f>
        <v>261600</v>
      </c>
      <c r="F2472" s="43" t="n">
        <f aca="false">NORMSINV(Inputs!$B$9)*STDEV(Prices_MTM!I2455:I2704)</f>
        <v>260316.065921385</v>
      </c>
      <c r="G2472" s="52" t="n">
        <f aca="false">IF(-B2472&gt;C2472,1,0)</f>
        <v>0</v>
      </c>
      <c r="H2472" s="52" t="n">
        <f aca="false">IF(-B2472&gt;D2472,1,0)</f>
        <v>0</v>
      </c>
      <c r="I2472" s="52" t="n">
        <f aca="false">IF(-B2472&gt;E2472,1,0)</f>
        <v>0</v>
      </c>
      <c r="J2472" s="52" t="n">
        <f aca="false">IF(-B2472&gt;F2472,1,0)</f>
        <v>0</v>
      </c>
    </row>
    <row r="2473" customFormat="false" ht="15" hidden="false" customHeight="false" outlineLevel="0" collapsed="false">
      <c r="A2473" s="51" t="n">
        <f aca="false">Prices_MTM!A2706</f>
        <v>41367</v>
      </c>
      <c r="B2473" s="43" t="n">
        <f aca="false">Prices_MTM!I2706</f>
        <v>-129000.000000001</v>
      </c>
      <c r="C2473" s="43" t="n">
        <f aca="false">-PERCENTILE(Prices_MTM!I2456:I2705,1-Inputs!$B$8)</f>
        <v>191350.000000001</v>
      </c>
      <c r="D2473" s="43" t="n">
        <f aca="false">NORMSINV(Inputs!$B$8)*STDEV(Prices_MTM!I2456:I2705)</f>
        <v>182878.053005586</v>
      </c>
      <c r="E2473" s="43" t="n">
        <f aca="false">-PERCENTILE(Prices_MTM!I2456:I2705,1-Inputs!$B$9)</f>
        <v>261600</v>
      </c>
      <c r="F2473" s="43" t="n">
        <f aca="false">NORMSINV(Inputs!$B$9)*STDEV(Prices_MTM!I2456:I2705)</f>
        <v>258647.920305693</v>
      </c>
      <c r="G2473" s="52" t="n">
        <f aca="false">IF(-B2473&gt;C2473,1,0)</f>
        <v>0</v>
      </c>
      <c r="H2473" s="52" t="n">
        <f aca="false">IF(-B2473&gt;D2473,1,0)</f>
        <v>0</v>
      </c>
      <c r="I2473" s="52" t="n">
        <f aca="false">IF(-B2473&gt;E2473,1,0)</f>
        <v>0</v>
      </c>
      <c r="J2473" s="52" t="n">
        <f aca="false">IF(-B2473&gt;F2473,1,0)</f>
        <v>0</v>
      </c>
    </row>
    <row r="2474" customFormat="false" ht="15" hidden="false" customHeight="false" outlineLevel="0" collapsed="false">
      <c r="A2474" s="51" t="n">
        <f aca="false">Prices_MTM!A2707</f>
        <v>41368</v>
      </c>
      <c r="B2474" s="43" t="n">
        <f aca="false">Prices_MTM!I2707</f>
        <v>-39499.9999999996</v>
      </c>
      <c r="C2474" s="43" t="n">
        <f aca="false">-PERCENTILE(Prices_MTM!I2457:I2706,1-Inputs!$B$8)</f>
        <v>191350.000000001</v>
      </c>
      <c r="D2474" s="43" t="n">
        <f aca="false">NORMSINV(Inputs!$B$8)*STDEV(Prices_MTM!I2457:I2706)</f>
        <v>183366.803639292</v>
      </c>
      <c r="E2474" s="43" t="n">
        <f aca="false">-PERCENTILE(Prices_MTM!I2457:I2706,1-Inputs!$B$9)</f>
        <v>261600</v>
      </c>
      <c r="F2474" s="43" t="n">
        <f aca="false">NORMSINV(Inputs!$B$9)*STDEV(Prices_MTM!I2457:I2706)</f>
        <v>259339.16965398</v>
      </c>
      <c r="G2474" s="52" t="n">
        <f aca="false">IF(-B2474&gt;C2474,1,0)</f>
        <v>0</v>
      </c>
      <c r="H2474" s="52" t="n">
        <f aca="false">IF(-B2474&gt;D2474,1,0)</f>
        <v>0</v>
      </c>
      <c r="I2474" s="52" t="n">
        <f aca="false">IF(-B2474&gt;E2474,1,0)</f>
        <v>0</v>
      </c>
      <c r="J2474" s="52" t="n">
        <f aca="false">IF(-B2474&gt;F2474,1,0)</f>
        <v>0</v>
      </c>
    </row>
    <row r="2475" customFormat="false" ht="15" hidden="false" customHeight="false" outlineLevel="0" collapsed="false">
      <c r="A2475" s="51" t="n">
        <f aca="false">Prices_MTM!A2708</f>
        <v>41369</v>
      </c>
      <c r="B2475" s="43" t="n">
        <f aca="false">Prices_MTM!I2708</f>
        <v>5499.99999999997</v>
      </c>
      <c r="C2475" s="43" t="n">
        <f aca="false">-PERCENTILE(Prices_MTM!I2458:I2707,1-Inputs!$B$8)</f>
        <v>191350.000000001</v>
      </c>
      <c r="D2475" s="43" t="n">
        <f aca="false">NORMSINV(Inputs!$B$8)*STDEV(Prices_MTM!I2458:I2707)</f>
        <v>182543.588919297</v>
      </c>
      <c r="E2475" s="43" t="n">
        <f aca="false">-PERCENTILE(Prices_MTM!I2458:I2707,1-Inputs!$B$9)</f>
        <v>261600</v>
      </c>
      <c r="F2475" s="43" t="n">
        <f aca="false">NORMSINV(Inputs!$B$9)*STDEV(Prices_MTM!I2458:I2707)</f>
        <v>258174.881365733</v>
      </c>
      <c r="G2475" s="52" t="n">
        <f aca="false">IF(-B2475&gt;C2475,1,0)</f>
        <v>0</v>
      </c>
      <c r="H2475" s="52" t="n">
        <f aca="false">IF(-B2475&gt;D2475,1,0)</f>
        <v>0</v>
      </c>
      <c r="I2475" s="52" t="n">
        <f aca="false">IF(-B2475&gt;E2475,1,0)</f>
        <v>0</v>
      </c>
      <c r="J2475" s="52" t="n">
        <f aca="false">IF(-B2475&gt;F2475,1,0)</f>
        <v>0</v>
      </c>
    </row>
    <row r="2476" customFormat="false" ht="15" hidden="false" customHeight="false" outlineLevel="0" collapsed="false">
      <c r="A2476" s="51" t="n">
        <f aca="false">Prices_MTM!A2709</f>
        <v>41372</v>
      </c>
      <c r="B2476" s="43" t="n">
        <f aca="false">Prices_MTM!I2709</f>
        <v>101000</v>
      </c>
      <c r="C2476" s="43" t="n">
        <f aca="false">-PERCENTILE(Prices_MTM!I2459:I2708,1-Inputs!$B$8)</f>
        <v>186825</v>
      </c>
      <c r="D2476" s="43" t="n">
        <f aca="false">NORMSINV(Inputs!$B$8)*STDEV(Prices_MTM!I2459:I2708)</f>
        <v>179815.403284123</v>
      </c>
      <c r="E2476" s="43" t="n">
        <f aca="false">-PERCENTILE(Prices_MTM!I2459:I2708,1-Inputs!$B$9)</f>
        <v>241310</v>
      </c>
      <c r="F2476" s="43" t="n">
        <f aca="false">NORMSINV(Inputs!$B$9)*STDEV(Prices_MTM!I2459:I2708)</f>
        <v>254316.356358776</v>
      </c>
      <c r="G2476" s="52" t="n">
        <f aca="false">IF(-B2476&gt;C2476,1,0)</f>
        <v>0</v>
      </c>
      <c r="H2476" s="52" t="n">
        <f aca="false">IF(-B2476&gt;D2476,1,0)</f>
        <v>0</v>
      </c>
      <c r="I2476" s="52" t="n">
        <f aca="false">IF(-B2476&gt;E2476,1,0)</f>
        <v>0</v>
      </c>
      <c r="J2476" s="52" t="n">
        <f aca="false">IF(-B2476&gt;F2476,1,0)</f>
        <v>0</v>
      </c>
    </row>
    <row r="2477" customFormat="false" ht="15" hidden="false" customHeight="false" outlineLevel="0" collapsed="false">
      <c r="A2477" s="51" t="n">
        <f aca="false">Prices_MTM!A2710</f>
        <v>41373</v>
      </c>
      <c r="B2477" s="43" t="n">
        <f aca="false">Prices_MTM!I2710</f>
        <v>36000.0000000007</v>
      </c>
      <c r="C2477" s="43" t="n">
        <f aca="false">-PERCENTILE(Prices_MTM!I2460:I2709,1-Inputs!$B$8)</f>
        <v>186825</v>
      </c>
      <c r="D2477" s="43" t="n">
        <f aca="false">NORMSINV(Inputs!$B$8)*STDEV(Prices_MTM!I2460:I2709)</f>
        <v>179453.081854051</v>
      </c>
      <c r="E2477" s="43" t="n">
        <f aca="false">-PERCENTILE(Prices_MTM!I2460:I2709,1-Inputs!$B$9)</f>
        <v>241310</v>
      </c>
      <c r="F2477" s="43" t="n">
        <f aca="false">NORMSINV(Inputs!$B$9)*STDEV(Prices_MTM!I2460:I2709)</f>
        <v>253803.918245891</v>
      </c>
      <c r="G2477" s="52" t="n">
        <f aca="false">IF(-B2477&gt;C2477,1,0)</f>
        <v>0</v>
      </c>
      <c r="H2477" s="52" t="n">
        <f aca="false">IF(-B2477&gt;D2477,1,0)</f>
        <v>0</v>
      </c>
      <c r="I2477" s="52" t="n">
        <f aca="false">IF(-B2477&gt;E2477,1,0)</f>
        <v>0</v>
      </c>
      <c r="J2477" s="52" t="n">
        <f aca="false">IF(-B2477&gt;F2477,1,0)</f>
        <v>0</v>
      </c>
    </row>
    <row r="2478" customFormat="false" ht="15" hidden="false" customHeight="false" outlineLevel="0" collapsed="false">
      <c r="A2478" s="51" t="n">
        <f aca="false">Prices_MTM!A2711</f>
        <v>41374</v>
      </c>
      <c r="B2478" s="43" t="n">
        <f aca="false">Prices_MTM!I2711</f>
        <v>4999.99999999972</v>
      </c>
      <c r="C2478" s="43" t="n">
        <f aca="false">-PERCENTILE(Prices_MTM!I2461:I2710,1-Inputs!$B$8)</f>
        <v>186825</v>
      </c>
      <c r="D2478" s="43" t="n">
        <f aca="false">NORMSINV(Inputs!$B$8)*STDEV(Prices_MTM!I2461:I2710)</f>
        <v>178955.543393407</v>
      </c>
      <c r="E2478" s="43" t="n">
        <f aca="false">-PERCENTILE(Prices_MTM!I2461:I2710,1-Inputs!$B$9)</f>
        <v>241310</v>
      </c>
      <c r="F2478" s="43" t="n">
        <f aca="false">NORMSINV(Inputs!$B$9)*STDEV(Prices_MTM!I2461:I2710)</f>
        <v>253100.240106263</v>
      </c>
      <c r="G2478" s="52" t="n">
        <f aca="false">IF(-B2478&gt;C2478,1,0)</f>
        <v>0</v>
      </c>
      <c r="H2478" s="52" t="n">
        <f aca="false">IF(-B2478&gt;D2478,1,0)</f>
        <v>0</v>
      </c>
      <c r="I2478" s="52" t="n">
        <f aca="false">IF(-B2478&gt;E2478,1,0)</f>
        <v>0</v>
      </c>
      <c r="J2478" s="52" t="n">
        <f aca="false">IF(-B2478&gt;F2478,1,0)</f>
        <v>0</v>
      </c>
    </row>
    <row r="2479" customFormat="false" ht="15" hidden="false" customHeight="false" outlineLevel="0" collapsed="false">
      <c r="A2479" s="51" t="n">
        <f aca="false">Prices_MTM!A2712</f>
        <v>41375</v>
      </c>
      <c r="B2479" s="43" t="n">
        <f aca="false">Prices_MTM!I2712</f>
        <v>-56000.0000000009</v>
      </c>
      <c r="C2479" s="43" t="n">
        <f aca="false">-PERCENTILE(Prices_MTM!I2462:I2711,1-Inputs!$B$8)</f>
        <v>186825</v>
      </c>
      <c r="D2479" s="43" t="n">
        <f aca="false">NORMSINV(Inputs!$B$8)*STDEV(Prices_MTM!I2462:I2711)</f>
        <v>177375.777874554</v>
      </c>
      <c r="E2479" s="43" t="n">
        <f aca="false">-PERCENTILE(Prices_MTM!I2462:I2711,1-Inputs!$B$9)</f>
        <v>241310</v>
      </c>
      <c r="F2479" s="43" t="n">
        <f aca="false">NORMSINV(Inputs!$B$9)*STDEV(Prices_MTM!I2462:I2711)</f>
        <v>250865.94758561</v>
      </c>
      <c r="G2479" s="52" t="n">
        <f aca="false">IF(-B2479&gt;C2479,1,0)</f>
        <v>0</v>
      </c>
      <c r="H2479" s="52" t="n">
        <f aca="false">IF(-B2479&gt;D2479,1,0)</f>
        <v>0</v>
      </c>
      <c r="I2479" s="52" t="n">
        <f aca="false">IF(-B2479&gt;E2479,1,0)</f>
        <v>0</v>
      </c>
      <c r="J2479" s="52" t="n">
        <f aca="false">IF(-B2479&gt;F2479,1,0)</f>
        <v>0</v>
      </c>
    </row>
    <row r="2480" customFormat="false" ht="15" hidden="false" customHeight="false" outlineLevel="0" collapsed="false">
      <c r="A2480" s="51" t="n">
        <f aca="false">Prices_MTM!A2713</f>
        <v>41376</v>
      </c>
      <c r="B2480" s="43" t="n">
        <f aca="false">Prices_MTM!I2713</f>
        <v>-68999.9999999991</v>
      </c>
      <c r="C2480" s="43" t="n">
        <f aca="false">-PERCENTILE(Prices_MTM!I2463:I2712,1-Inputs!$B$8)</f>
        <v>186825</v>
      </c>
      <c r="D2480" s="43" t="n">
        <f aca="false">NORMSINV(Inputs!$B$8)*STDEV(Prices_MTM!I2463:I2712)</f>
        <v>177191.534853723</v>
      </c>
      <c r="E2480" s="43" t="n">
        <f aca="false">-PERCENTILE(Prices_MTM!I2463:I2712,1-Inputs!$B$9)</f>
        <v>241310</v>
      </c>
      <c r="F2480" s="43" t="n">
        <f aca="false">NORMSINV(Inputs!$B$9)*STDEV(Prices_MTM!I2463:I2712)</f>
        <v>250605.369165262</v>
      </c>
      <c r="G2480" s="52" t="n">
        <f aca="false">IF(-B2480&gt;C2480,1,0)</f>
        <v>0</v>
      </c>
      <c r="H2480" s="52" t="n">
        <f aca="false">IF(-B2480&gt;D2480,1,0)</f>
        <v>0</v>
      </c>
      <c r="I2480" s="52" t="n">
        <f aca="false">IF(-B2480&gt;E2480,1,0)</f>
        <v>0</v>
      </c>
      <c r="J2480" s="52" t="n">
        <f aca="false">IF(-B2480&gt;F2480,1,0)</f>
        <v>0</v>
      </c>
    </row>
    <row r="2481" customFormat="false" ht="15" hidden="false" customHeight="false" outlineLevel="0" collapsed="false">
      <c r="A2481" s="51" t="n">
        <f aca="false">Prices_MTM!A2714</f>
        <v>41379</v>
      </c>
      <c r="B2481" s="43" t="n">
        <f aca="false">Prices_MTM!I2714</f>
        <v>-185000</v>
      </c>
      <c r="C2481" s="43" t="n">
        <f aca="false">-PERCENTILE(Prices_MTM!I2464:I2713,1-Inputs!$B$8)</f>
        <v>186825</v>
      </c>
      <c r="D2481" s="43" t="n">
        <f aca="false">NORMSINV(Inputs!$B$8)*STDEV(Prices_MTM!I2464:I2713)</f>
        <v>177103.506050425</v>
      </c>
      <c r="E2481" s="43" t="n">
        <f aca="false">-PERCENTILE(Prices_MTM!I2464:I2713,1-Inputs!$B$9)</f>
        <v>241310</v>
      </c>
      <c r="F2481" s="43" t="n">
        <f aca="false">NORMSINV(Inputs!$B$9)*STDEV(Prices_MTM!I2464:I2713)</f>
        <v>250480.868348865</v>
      </c>
      <c r="G2481" s="52" t="n">
        <f aca="false">IF(-B2481&gt;C2481,1,0)</f>
        <v>0</v>
      </c>
      <c r="H2481" s="52" t="n">
        <f aca="false">IF(-B2481&gt;D2481,1,0)</f>
        <v>1</v>
      </c>
      <c r="I2481" s="52" t="n">
        <f aca="false">IF(-B2481&gt;E2481,1,0)</f>
        <v>0</v>
      </c>
      <c r="J2481" s="52" t="n">
        <f aca="false">IF(-B2481&gt;F2481,1,0)</f>
        <v>0</v>
      </c>
    </row>
    <row r="2482" customFormat="false" ht="15" hidden="false" customHeight="false" outlineLevel="0" collapsed="false">
      <c r="A2482" s="51" t="n">
        <f aca="false">Prices_MTM!A2715</f>
        <v>41380</v>
      </c>
      <c r="B2482" s="43" t="n">
        <f aca="false">Prices_MTM!I2715</f>
        <v>70000.0000000003</v>
      </c>
      <c r="C2482" s="43" t="n">
        <f aca="false">-PERCENTILE(Prices_MTM!I2465:I2714,1-Inputs!$B$8)</f>
        <v>186825</v>
      </c>
      <c r="D2482" s="43" t="n">
        <f aca="false">NORMSINV(Inputs!$B$8)*STDEV(Prices_MTM!I2465:I2714)</f>
        <v>177629.756175793</v>
      </c>
      <c r="E2482" s="43" t="n">
        <f aca="false">-PERCENTILE(Prices_MTM!I2465:I2714,1-Inputs!$B$9)</f>
        <v>241310</v>
      </c>
      <c r="F2482" s="43" t="n">
        <f aca="false">NORMSINV(Inputs!$B$9)*STDEV(Prices_MTM!I2465:I2714)</f>
        <v>251225.153943829</v>
      </c>
      <c r="G2482" s="52" t="n">
        <f aca="false">IF(-B2482&gt;C2482,1,0)</f>
        <v>0</v>
      </c>
      <c r="H2482" s="52" t="n">
        <f aca="false">IF(-B2482&gt;D2482,1,0)</f>
        <v>0</v>
      </c>
      <c r="I2482" s="52" t="n">
        <f aca="false">IF(-B2482&gt;E2482,1,0)</f>
        <v>0</v>
      </c>
      <c r="J2482" s="52" t="n">
        <f aca="false">IF(-B2482&gt;F2482,1,0)</f>
        <v>0</v>
      </c>
    </row>
    <row r="2483" customFormat="false" ht="15" hidden="false" customHeight="false" outlineLevel="0" collapsed="false">
      <c r="A2483" s="51" t="n">
        <f aca="false">Prices_MTM!A2716</f>
        <v>41381</v>
      </c>
      <c r="B2483" s="43" t="n">
        <f aca="false">Prices_MTM!I2716</f>
        <v>-156000</v>
      </c>
      <c r="C2483" s="43" t="n">
        <f aca="false">-PERCENTILE(Prices_MTM!I2466:I2715,1-Inputs!$B$8)</f>
        <v>186825</v>
      </c>
      <c r="D2483" s="43" t="n">
        <f aca="false">NORMSINV(Inputs!$B$8)*STDEV(Prices_MTM!I2466:I2715)</f>
        <v>176860.086617634</v>
      </c>
      <c r="E2483" s="43" t="n">
        <f aca="false">-PERCENTILE(Prices_MTM!I2466:I2715,1-Inputs!$B$9)</f>
        <v>241310</v>
      </c>
      <c r="F2483" s="43" t="n">
        <f aca="false">NORMSINV(Inputs!$B$9)*STDEV(Prices_MTM!I2466:I2715)</f>
        <v>250136.595599793</v>
      </c>
      <c r="G2483" s="52" t="n">
        <f aca="false">IF(-B2483&gt;C2483,1,0)</f>
        <v>0</v>
      </c>
      <c r="H2483" s="52" t="n">
        <f aca="false">IF(-B2483&gt;D2483,1,0)</f>
        <v>0</v>
      </c>
      <c r="I2483" s="52" t="n">
        <f aca="false">IF(-B2483&gt;E2483,1,0)</f>
        <v>0</v>
      </c>
      <c r="J2483" s="52" t="n">
        <f aca="false">IF(-B2483&gt;F2483,1,0)</f>
        <v>0</v>
      </c>
    </row>
    <row r="2484" customFormat="false" ht="15" hidden="false" customHeight="false" outlineLevel="0" collapsed="false">
      <c r="A2484" s="51" t="n">
        <f aca="false">Prices_MTM!A2717</f>
        <v>41382</v>
      </c>
      <c r="B2484" s="43" t="n">
        <f aca="false">Prices_MTM!I2717</f>
        <v>85999.9999999992</v>
      </c>
      <c r="C2484" s="43" t="n">
        <f aca="false">-PERCENTILE(Prices_MTM!I2467:I2716,1-Inputs!$B$8)</f>
        <v>186825</v>
      </c>
      <c r="D2484" s="43" t="n">
        <f aca="false">NORMSINV(Inputs!$B$8)*STDEV(Prices_MTM!I2467:I2716)</f>
        <v>177523.075323464</v>
      </c>
      <c r="E2484" s="43" t="n">
        <f aca="false">-PERCENTILE(Prices_MTM!I2467:I2716,1-Inputs!$B$9)</f>
        <v>241310</v>
      </c>
      <c r="F2484" s="43" t="n">
        <f aca="false">NORMSINV(Inputs!$B$9)*STDEV(Prices_MTM!I2467:I2716)</f>
        <v>251074.273178544</v>
      </c>
      <c r="G2484" s="52" t="n">
        <f aca="false">IF(-B2484&gt;C2484,1,0)</f>
        <v>0</v>
      </c>
      <c r="H2484" s="52" t="n">
        <f aca="false">IF(-B2484&gt;D2484,1,0)</f>
        <v>0</v>
      </c>
      <c r="I2484" s="52" t="n">
        <f aca="false">IF(-B2484&gt;E2484,1,0)</f>
        <v>0</v>
      </c>
      <c r="J2484" s="52" t="n">
        <f aca="false">IF(-B2484&gt;F2484,1,0)</f>
        <v>0</v>
      </c>
    </row>
    <row r="2485" customFormat="false" ht="15" hidden="false" customHeight="false" outlineLevel="0" collapsed="false">
      <c r="A2485" s="51" t="n">
        <f aca="false">Prices_MTM!A2718</f>
        <v>41383</v>
      </c>
      <c r="B2485" s="43" t="n">
        <f aca="false">Prices_MTM!I2718</f>
        <v>-51999.9999999989</v>
      </c>
      <c r="C2485" s="43" t="n">
        <f aca="false">-PERCENTILE(Prices_MTM!I2468:I2717,1-Inputs!$B$8)</f>
        <v>186825</v>
      </c>
      <c r="D2485" s="43" t="n">
        <f aca="false">NORMSINV(Inputs!$B$8)*STDEV(Prices_MTM!I2468:I2717)</f>
        <v>177352.231752531</v>
      </c>
      <c r="E2485" s="43" t="n">
        <f aca="false">-PERCENTILE(Prices_MTM!I2468:I2717,1-Inputs!$B$9)</f>
        <v>241310</v>
      </c>
      <c r="F2485" s="43" t="n">
        <f aca="false">NORMSINV(Inputs!$B$9)*STDEV(Prices_MTM!I2468:I2717)</f>
        <v>250832.645855893</v>
      </c>
      <c r="G2485" s="52" t="n">
        <f aca="false">IF(-B2485&gt;C2485,1,0)</f>
        <v>0</v>
      </c>
      <c r="H2485" s="52" t="n">
        <f aca="false">IF(-B2485&gt;D2485,1,0)</f>
        <v>0</v>
      </c>
      <c r="I2485" s="52" t="n">
        <f aca="false">IF(-B2485&gt;E2485,1,0)</f>
        <v>0</v>
      </c>
      <c r="J2485" s="52" t="n">
        <f aca="false">IF(-B2485&gt;F2485,1,0)</f>
        <v>0</v>
      </c>
    </row>
    <row r="2486" customFormat="false" ht="15" hidden="false" customHeight="false" outlineLevel="0" collapsed="false">
      <c r="A2486" s="51" t="n">
        <f aca="false">Prices_MTM!A2719</f>
        <v>41386</v>
      </c>
      <c r="B2486" s="43" t="n">
        <f aca="false">Prices_MTM!I2719</f>
        <v>70499.9999999998</v>
      </c>
      <c r="C2486" s="43" t="n">
        <f aca="false">-PERCENTILE(Prices_MTM!I2469:I2718,1-Inputs!$B$8)</f>
        <v>186825</v>
      </c>
      <c r="D2486" s="43" t="n">
        <f aca="false">NORMSINV(Inputs!$B$8)*STDEV(Prices_MTM!I2469:I2718)</f>
        <v>177286.056202577</v>
      </c>
      <c r="E2486" s="43" t="n">
        <f aca="false">-PERCENTILE(Prices_MTM!I2469:I2718,1-Inputs!$B$9)</f>
        <v>241310</v>
      </c>
      <c r="F2486" s="43" t="n">
        <f aca="false">NORMSINV(Inputs!$B$9)*STDEV(Prices_MTM!I2469:I2718)</f>
        <v>250739.052512737</v>
      </c>
      <c r="G2486" s="52" t="n">
        <f aca="false">IF(-B2486&gt;C2486,1,0)</f>
        <v>0</v>
      </c>
      <c r="H2486" s="52" t="n">
        <f aca="false">IF(-B2486&gt;D2486,1,0)</f>
        <v>0</v>
      </c>
      <c r="I2486" s="52" t="n">
        <f aca="false">IF(-B2486&gt;E2486,1,0)</f>
        <v>0</v>
      </c>
      <c r="J2486" s="52" t="n">
        <f aca="false">IF(-B2486&gt;F2486,1,0)</f>
        <v>0</v>
      </c>
    </row>
    <row r="2487" customFormat="false" ht="15" hidden="false" customHeight="false" outlineLevel="0" collapsed="false">
      <c r="A2487" s="51" t="n">
        <f aca="false">Prices_MTM!A2720</f>
        <v>41387</v>
      </c>
      <c r="B2487" s="43" t="n">
        <f aca="false">Prices_MTM!I2720</f>
        <v>30999.9999999988</v>
      </c>
      <c r="C2487" s="43" t="n">
        <f aca="false">-PERCENTILE(Prices_MTM!I2470:I2719,1-Inputs!$B$8)</f>
        <v>186825</v>
      </c>
      <c r="D2487" s="43" t="n">
        <f aca="false">NORMSINV(Inputs!$B$8)*STDEV(Prices_MTM!I2470:I2719)</f>
        <v>177439.354570523</v>
      </c>
      <c r="E2487" s="43" t="n">
        <f aca="false">-PERCENTILE(Prices_MTM!I2470:I2719,1-Inputs!$B$9)</f>
        <v>241310</v>
      </c>
      <c r="F2487" s="43" t="n">
        <f aca="false">NORMSINV(Inputs!$B$9)*STDEV(Prices_MTM!I2470:I2719)</f>
        <v>250955.86531998</v>
      </c>
      <c r="G2487" s="52" t="n">
        <f aca="false">IF(-B2487&gt;C2487,1,0)</f>
        <v>0</v>
      </c>
      <c r="H2487" s="52" t="n">
        <f aca="false">IF(-B2487&gt;D2487,1,0)</f>
        <v>0</v>
      </c>
      <c r="I2487" s="52" t="n">
        <f aca="false">IF(-B2487&gt;E2487,1,0)</f>
        <v>0</v>
      </c>
      <c r="J2487" s="52" t="n">
        <f aca="false">IF(-B2487&gt;F2487,1,0)</f>
        <v>0</v>
      </c>
    </row>
    <row r="2488" customFormat="false" ht="15" hidden="false" customHeight="false" outlineLevel="0" collapsed="false">
      <c r="A2488" s="51" t="n">
        <f aca="false">Prices_MTM!A2721</f>
        <v>41388</v>
      </c>
      <c r="B2488" s="43" t="n">
        <f aca="false">Prices_MTM!I2721</f>
        <v>113000</v>
      </c>
      <c r="C2488" s="43" t="n">
        <f aca="false">-PERCENTILE(Prices_MTM!I2471:I2720,1-Inputs!$B$8)</f>
        <v>186825</v>
      </c>
      <c r="D2488" s="43" t="n">
        <f aca="false">NORMSINV(Inputs!$B$8)*STDEV(Prices_MTM!I2471:I2720)</f>
        <v>177469.485647141</v>
      </c>
      <c r="E2488" s="43" t="n">
        <f aca="false">-PERCENTILE(Prices_MTM!I2471:I2720,1-Inputs!$B$9)</f>
        <v>241310</v>
      </c>
      <c r="F2488" s="43" t="n">
        <f aca="false">NORMSINV(Inputs!$B$9)*STDEV(Prices_MTM!I2471:I2720)</f>
        <v>250998.480276646</v>
      </c>
      <c r="G2488" s="52" t="n">
        <f aca="false">IF(-B2488&gt;C2488,1,0)</f>
        <v>0</v>
      </c>
      <c r="H2488" s="52" t="n">
        <f aca="false">IF(-B2488&gt;D2488,1,0)</f>
        <v>0</v>
      </c>
      <c r="I2488" s="52" t="n">
        <f aca="false">IF(-B2488&gt;E2488,1,0)</f>
        <v>0</v>
      </c>
      <c r="J2488" s="52" t="n">
        <f aca="false">IF(-B2488&gt;F2488,1,0)</f>
        <v>0</v>
      </c>
    </row>
    <row r="2489" customFormat="false" ht="15" hidden="false" customHeight="false" outlineLevel="0" collapsed="false">
      <c r="A2489" s="51" t="n">
        <f aca="false">Prices_MTM!A2722</f>
        <v>41389</v>
      </c>
      <c r="B2489" s="43" t="n">
        <f aca="false">Prices_MTM!I2722</f>
        <v>174500</v>
      </c>
      <c r="C2489" s="43" t="n">
        <f aca="false">-PERCENTILE(Prices_MTM!I2472:I2721,1-Inputs!$B$8)</f>
        <v>186825</v>
      </c>
      <c r="D2489" s="43" t="n">
        <f aca="false">NORMSINV(Inputs!$B$8)*STDEV(Prices_MTM!I2472:I2721)</f>
        <v>177685.083991067</v>
      </c>
      <c r="E2489" s="43" t="n">
        <f aca="false">-PERCENTILE(Prices_MTM!I2472:I2721,1-Inputs!$B$9)</f>
        <v>241310</v>
      </c>
      <c r="F2489" s="43" t="n">
        <f aca="false">NORMSINV(Inputs!$B$9)*STDEV(Prices_MTM!I2472:I2721)</f>
        <v>251303.405128816</v>
      </c>
      <c r="G2489" s="52" t="n">
        <f aca="false">IF(-B2489&gt;C2489,1,0)</f>
        <v>0</v>
      </c>
      <c r="H2489" s="52" t="n">
        <f aca="false">IF(-B2489&gt;D2489,1,0)</f>
        <v>0</v>
      </c>
      <c r="I2489" s="52" t="n">
        <f aca="false">IF(-B2489&gt;E2489,1,0)</f>
        <v>0</v>
      </c>
      <c r="J2489" s="52" t="n">
        <f aca="false">IF(-B2489&gt;F2489,1,0)</f>
        <v>0</v>
      </c>
    </row>
    <row r="2490" customFormat="false" ht="15" hidden="false" customHeight="false" outlineLevel="0" collapsed="false">
      <c r="A2490" s="51" t="n">
        <f aca="false">Prices_MTM!A2723</f>
        <v>41390</v>
      </c>
      <c r="B2490" s="43" t="n">
        <f aca="false">Prices_MTM!I2723</f>
        <v>-102500</v>
      </c>
      <c r="C2490" s="43" t="n">
        <f aca="false">-PERCENTILE(Prices_MTM!I2473:I2722,1-Inputs!$B$8)</f>
        <v>186825</v>
      </c>
      <c r="D2490" s="43" t="n">
        <f aca="false">NORMSINV(Inputs!$B$8)*STDEV(Prices_MTM!I2473:I2722)</f>
        <v>178625.721842399</v>
      </c>
      <c r="E2490" s="43" t="n">
        <f aca="false">-PERCENTILE(Prices_MTM!I2473:I2722,1-Inputs!$B$9)</f>
        <v>241310</v>
      </c>
      <c r="F2490" s="43" t="n">
        <f aca="false">NORMSINV(Inputs!$B$9)*STDEV(Prices_MTM!I2473:I2722)</f>
        <v>252633.767192548</v>
      </c>
      <c r="G2490" s="52" t="n">
        <f aca="false">IF(-B2490&gt;C2490,1,0)</f>
        <v>0</v>
      </c>
      <c r="H2490" s="52" t="n">
        <f aca="false">IF(-B2490&gt;D2490,1,0)</f>
        <v>0</v>
      </c>
      <c r="I2490" s="52" t="n">
        <f aca="false">IF(-B2490&gt;E2490,1,0)</f>
        <v>0</v>
      </c>
      <c r="J2490" s="52" t="n">
        <f aca="false">IF(-B2490&gt;F2490,1,0)</f>
        <v>0</v>
      </c>
    </row>
    <row r="2491" customFormat="false" ht="15" hidden="false" customHeight="false" outlineLevel="0" collapsed="false">
      <c r="A2491" s="51" t="n">
        <f aca="false">Prices_MTM!A2724</f>
        <v>41393</v>
      </c>
      <c r="B2491" s="43" t="n">
        <f aca="false">Prices_MTM!I2724</f>
        <v>121500.000000001</v>
      </c>
      <c r="C2491" s="43" t="n">
        <f aca="false">-PERCENTILE(Prices_MTM!I2474:I2723,1-Inputs!$B$8)</f>
        <v>186825</v>
      </c>
      <c r="D2491" s="43" t="n">
        <f aca="false">NORMSINV(Inputs!$B$8)*STDEV(Prices_MTM!I2474:I2723)</f>
        <v>178904.744140025</v>
      </c>
      <c r="E2491" s="43" t="n">
        <f aca="false">-PERCENTILE(Prices_MTM!I2474:I2723,1-Inputs!$B$9)</f>
        <v>241310</v>
      </c>
      <c r="F2491" s="43" t="n">
        <f aca="false">NORMSINV(Inputs!$B$9)*STDEV(Prices_MTM!I2474:I2723)</f>
        <v>253028.393752781</v>
      </c>
      <c r="G2491" s="52" t="n">
        <f aca="false">IF(-B2491&gt;C2491,1,0)</f>
        <v>0</v>
      </c>
      <c r="H2491" s="52" t="n">
        <f aca="false">IF(-B2491&gt;D2491,1,0)</f>
        <v>0</v>
      </c>
      <c r="I2491" s="52" t="n">
        <f aca="false">IF(-B2491&gt;E2491,1,0)</f>
        <v>0</v>
      </c>
      <c r="J2491" s="52" t="n">
        <f aca="false">IF(-B2491&gt;F2491,1,0)</f>
        <v>0</v>
      </c>
    </row>
    <row r="2492" customFormat="false" ht="15" hidden="false" customHeight="false" outlineLevel="0" collapsed="false">
      <c r="A2492" s="51" t="n">
        <f aca="false">Prices_MTM!A2725</f>
        <v>41394</v>
      </c>
      <c r="B2492" s="43" t="n">
        <f aca="false">Prices_MTM!I2725</f>
        <v>-19500.0000000007</v>
      </c>
      <c r="C2492" s="43" t="n">
        <f aca="false">-PERCENTILE(Prices_MTM!I2475:I2724,1-Inputs!$B$8)</f>
        <v>186825</v>
      </c>
      <c r="D2492" s="43" t="n">
        <f aca="false">NORMSINV(Inputs!$B$8)*STDEV(Prices_MTM!I2475:I2724)</f>
        <v>179322.36766283</v>
      </c>
      <c r="E2492" s="43" t="n">
        <f aca="false">-PERCENTILE(Prices_MTM!I2475:I2724,1-Inputs!$B$9)</f>
        <v>241310</v>
      </c>
      <c r="F2492" s="43" t="n">
        <f aca="false">NORMSINV(Inputs!$B$9)*STDEV(Prices_MTM!I2475:I2724)</f>
        <v>253619.046670772</v>
      </c>
      <c r="G2492" s="52" t="n">
        <f aca="false">IF(-B2492&gt;C2492,1,0)</f>
        <v>0</v>
      </c>
      <c r="H2492" s="52" t="n">
        <f aca="false">IF(-B2492&gt;D2492,1,0)</f>
        <v>0</v>
      </c>
      <c r="I2492" s="52" t="n">
        <f aca="false">IF(-B2492&gt;E2492,1,0)</f>
        <v>0</v>
      </c>
      <c r="J2492" s="52" t="n">
        <f aca="false">IF(-B2492&gt;F2492,1,0)</f>
        <v>0</v>
      </c>
    </row>
    <row r="2493" customFormat="false" ht="15" hidden="false" customHeight="false" outlineLevel="0" collapsed="false">
      <c r="A2493" s="51" t="n">
        <f aca="false">Prices_MTM!A2726</f>
        <v>41395</v>
      </c>
      <c r="B2493" s="43" t="n">
        <f aca="false">Prices_MTM!I2726</f>
        <v>-88500.0000000005</v>
      </c>
      <c r="C2493" s="43" t="n">
        <f aca="false">-PERCENTILE(Prices_MTM!I2476:I2725,1-Inputs!$B$8)</f>
        <v>186825</v>
      </c>
      <c r="D2493" s="43" t="n">
        <f aca="false">NORMSINV(Inputs!$B$8)*STDEV(Prices_MTM!I2476:I2725)</f>
        <v>179119.113078619</v>
      </c>
      <c r="E2493" s="43" t="n">
        <f aca="false">-PERCENTILE(Prices_MTM!I2476:I2725,1-Inputs!$B$9)</f>
        <v>241310</v>
      </c>
      <c r="F2493" s="43" t="n">
        <f aca="false">NORMSINV(Inputs!$B$9)*STDEV(Prices_MTM!I2476:I2725)</f>
        <v>253331.579833529</v>
      </c>
      <c r="G2493" s="52" t="n">
        <f aca="false">IF(-B2493&gt;C2493,1,0)</f>
        <v>0</v>
      </c>
      <c r="H2493" s="52" t="n">
        <f aca="false">IF(-B2493&gt;D2493,1,0)</f>
        <v>0</v>
      </c>
      <c r="I2493" s="52" t="n">
        <f aca="false">IF(-B2493&gt;E2493,1,0)</f>
        <v>0</v>
      </c>
      <c r="J2493" s="52" t="n">
        <f aca="false">IF(-B2493&gt;F2493,1,0)</f>
        <v>0</v>
      </c>
    </row>
    <row r="2494" customFormat="false" ht="15" hidden="false" customHeight="false" outlineLevel="0" collapsed="false">
      <c r="A2494" s="51" t="n">
        <f aca="false">Prices_MTM!A2727</f>
        <v>41396</v>
      </c>
      <c r="B2494" s="43" t="n">
        <f aca="false">Prices_MTM!I2727</f>
        <v>197000.000000001</v>
      </c>
      <c r="C2494" s="43" t="n">
        <f aca="false">-PERCENTILE(Prices_MTM!I2477:I2726,1-Inputs!$B$8)</f>
        <v>186825</v>
      </c>
      <c r="D2494" s="43" t="n">
        <f aca="false">NORMSINV(Inputs!$B$8)*STDEV(Prices_MTM!I2477:I2726)</f>
        <v>179344.256459582</v>
      </c>
      <c r="E2494" s="43" t="n">
        <f aca="false">-PERCENTILE(Prices_MTM!I2477:I2726,1-Inputs!$B$9)</f>
        <v>241310</v>
      </c>
      <c r="F2494" s="43" t="n">
        <f aca="false">NORMSINV(Inputs!$B$9)*STDEV(Prices_MTM!I2477:I2726)</f>
        <v>253650.004413733</v>
      </c>
      <c r="G2494" s="52" t="n">
        <f aca="false">IF(-B2494&gt;C2494,1,0)</f>
        <v>0</v>
      </c>
      <c r="H2494" s="52" t="n">
        <f aca="false">IF(-B2494&gt;D2494,1,0)</f>
        <v>0</v>
      </c>
      <c r="I2494" s="52" t="n">
        <f aca="false">IF(-B2494&gt;E2494,1,0)</f>
        <v>0</v>
      </c>
      <c r="J2494" s="52" t="n">
        <f aca="false">IF(-B2494&gt;F2494,1,0)</f>
        <v>0</v>
      </c>
    </row>
    <row r="2495" customFormat="false" ht="15" hidden="false" customHeight="false" outlineLevel="0" collapsed="false">
      <c r="A2495" s="51" t="n">
        <f aca="false">Prices_MTM!A2728</f>
        <v>41397</v>
      </c>
      <c r="B2495" s="43" t="n">
        <f aca="false">Prices_MTM!I2728</f>
        <v>-59000.0000000004</v>
      </c>
      <c r="C2495" s="43" t="n">
        <f aca="false">-PERCENTILE(Prices_MTM!I2478:I2727,1-Inputs!$B$8)</f>
        <v>186825</v>
      </c>
      <c r="D2495" s="43" t="n">
        <f aca="false">NORMSINV(Inputs!$B$8)*STDEV(Prices_MTM!I2478:I2727)</f>
        <v>179499.471752306</v>
      </c>
      <c r="E2495" s="43" t="n">
        <f aca="false">-PERCENTILE(Prices_MTM!I2478:I2727,1-Inputs!$B$9)</f>
        <v>241310</v>
      </c>
      <c r="F2495" s="43" t="n">
        <f aca="false">NORMSINV(Inputs!$B$9)*STDEV(Prices_MTM!I2478:I2727)</f>
        <v>253869.528364272</v>
      </c>
      <c r="G2495" s="52" t="n">
        <f aca="false">IF(-B2495&gt;C2495,1,0)</f>
        <v>0</v>
      </c>
      <c r="H2495" s="52" t="n">
        <f aca="false">IF(-B2495&gt;D2495,1,0)</f>
        <v>0</v>
      </c>
      <c r="I2495" s="52" t="n">
        <f aca="false">IF(-B2495&gt;E2495,1,0)</f>
        <v>0</v>
      </c>
      <c r="J2495" s="52" t="n">
        <f aca="false">IF(-B2495&gt;F2495,1,0)</f>
        <v>0</v>
      </c>
    </row>
    <row r="2496" customFormat="false" ht="15" hidden="false" customHeight="false" outlineLevel="0" collapsed="false">
      <c r="A2496" s="51" t="n">
        <f aca="false">Prices_MTM!A2729</f>
        <v>41400</v>
      </c>
      <c r="B2496" s="43" t="n">
        <f aca="false">Prices_MTM!I2729</f>
        <v>34999.9999999994</v>
      </c>
      <c r="C2496" s="43" t="n">
        <f aca="false">-PERCENTILE(Prices_MTM!I2479:I2728,1-Inputs!$B$8)</f>
        <v>185550</v>
      </c>
      <c r="D2496" s="43" t="n">
        <f aca="false">NORMSINV(Inputs!$B$8)*STDEV(Prices_MTM!I2479:I2728)</f>
        <v>178458.09118841</v>
      </c>
      <c r="E2496" s="43" t="n">
        <f aca="false">-PERCENTILE(Prices_MTM!I2479:I2728,1-Inputs!$B$9)</f>
        <v>241310</v>
      </c>
      <c r="F2496" s="43" t="n">
        <f aca="false">NORMSINV(Inputs!$B$9)*STDEV(Prices_MTM!I2479:I2728)</f>
        <v>252396.683959644</v>
      </c>
      <c r="G2496" s="52" t="n">
        <f aca="false">IF(-B2496&gt;C2496,1,0)</f>
        <v>0</v>
      </c>
      <c r="H2496" s="52" t="n">
        <f aca="false">IF(-B2496&gt;D2496,1,0)</f>
        <v>0</v>
      </c>
      <c r="I2496" s="52" t="n">
        <f aca="false">IF(-B2496&gt;E2496,1,0)</f>
        <v>0</v>
      </c>
      <c r="J2496" s="52" t="n">
        <f aca="false">IF(-B2496&gt;F2496,1,0)</f>
        <v>0</v>
      </c>
    </row>
    <row r="2497" customFormat="false" ht="15" hidden="false" customHeight="false" outlineLevel="0" collapsed="false">
      <c r="A2497" s="51" t="n">
        <f aca="false">Prices_MTM!A2730</f>
        <v>41402</v>
      </c>
      <c r="B2497" s="43" t="n">
        <f aca="false">Prices_MTM!I2730</f>
        <v>104499.999999999</v>
      </c>
      <c r="C2497" s="43" t="n">
        <f aca="false">-PERCENTILE(Prices_MTM!I2480:I2729,1-Inputs!$B$8)</f>
        <v>185550</v>
      </c>
      <c r="D2497" s="43" t="n">
        <f aca="false">NORMSINV(Inputs!$B$8)*STDEV(Prices_MTM!I2480:I2729)</f>
        <v>178312.508900244</v>
      </c>
      <c r="E2497" s="43" t="n">
        <f aca="false">-PERCENTILE(Prices_MTM!I2480:I2729,1-Inputs!$B$9)</f>
        <v>241310</v>
      </c>
      <c r="F2497" s="43" t="n">
        <f aca="false">NORMSINV(Inputs!$B$9)*STDEV(Prices_MTM!I2480:I2729)</f>
        <v>252190.784151281</v>
      </c>
      <c r="G2497" s="52" t="n">
        <f aca="false">IF(-B2497&gt;C2497,1,0)</f>
        <v>0</v>
      </c>
      <c r="H2497" s="52" t="n">
        <f aca="false">IF(-B2497&gt;D2497,1,0)</f>
        <v>0</v>
      </c>
      <c r="I2497" s="52" t="n">
        <f aca="false">IF(-B2497&gt;E2497,1,0)</f>
        <v>0</v>
      </c>
      <c r="J2497" s="52" t="n">
        <f aca="false">IF(-B2497&gt;F2497,1,0)</f>
        <v>0</v>
      </c>
    </row>
    <row r="2498" customFormat="false" ht="15" hidden="false" customHeight="false" outlineLevel="0" collapsed="false">
      <c r="A2498" s="51" t="n">
        <f aca="false">Prices_MTM!A2731</f>
        <v>41403</v>
      </c>
      <c r="B2498" s="43" t="n">
        <f aca="false">Prices_MTM!I2731</f>
        <v>-4999.99999999901</v>
      </c>
      <c r="C2498" s="43" t="n">
        <f aca="false">-PERCENTILE(Prices_MTM!I2481:I2730,1-Inputs!$B$8)</f>
        <v>185550</v>
      </c>
      <c r="D2498" s="43" t="n">
        <f aca="false">NORMSINV(Inputs!$B$8)*STDEV(Prices_MTM!I2481:I2730)</f>
        <v>178306.424954433</v>
      </c>
      <c r="E2498" s="43" t="n">
        <f aca="false">-PERCENTILE(Prices_MTM!I2481:I2730,1-Inputs!$B$9)</f>
        <v>241310</v>
      </c>
      <c r="F2498" s="43" t="n">
        <f aca="false">NORMSINV(Inputs!$B$9)*STDEV(Prices_MTM!I2481:I2730)</f>
        <v>252182.179510618</v>
      </c>
      <c r="G2498" s="52" t="n">
        <f aca="false">IF(-B2498&gt;C2498,1,0)</f>
        <v>0</v>
      </c>
      <c r="H2498" s="52" t="n">
        <f aca="false">IF(-B2498&gt;D2498,1,0)</f>
        <v>0</v>
      </c>
      <c r="I2498" s="52" t="n">
        <f aca="false">IF(-B2498&gt;E2498,1,0)</f>
        <v>0</v>
      </c>
      <c r="J2498" s="52" t="n">
        <f aca="false">IF(-B2498&gt;F2498,1,0)</f>
        <v>0</v>
      </c>
    </row>
    <row r="2499" customFormat="false" ht="15" hidden="false" customHeight="false" outlineLevel="0" collapsed="false">
      <c r="A2499" s="51" t="n">
        <f aca="false">Prices_MTM!A2732</f>
        <v>41404</v>
      </c>
      <c r="B2499" s="43" t="n">
        <f aca="false">Prices_MTM!I2732</f>
        <v>85999.9999999999</v>
      </c>
      <c r="C2499" s="43" t="n">
        <f aca="false">-PERCENTILE(Prices_MTM!I2482:I2731,1-Inputs!$B$8)</f>
        <v>185550</v>
      </c>
      <c r="D2499" s="43" t="n">
        <f aca="false">NORMSINV(Inputs!$B$8)*STDEV(Prices_MTM!I2482:I2731)</f>
        <v>178303.877270929</v>
      </c>
      <c r="E2499" s="43" t="n">
        <f aca="false">-PERCENTILE(Prices_MTM!I2482:I2731,1-Inputs!$B$9)</f>
        <v>241310</v>
      </c>
      <c r="F2499" s="43" t="n">
        <f aca="false">NORMSINV(Inputs!$B$9)*STDEV(Prices_MTM!I2482:I2731)</f>
        <v>252178.57627322</v>
      </c>
      <c r="G2499" s="52" t="n">
        <f aca="false">IF(-B2499&gt;C2499,1,0)</f>
        <v>0</v>
      </c>
      <c r="H2499" s="52" t="n">
        <f aca="false">IF(-B2499&gt;D2499,1,0)</f>
        <v>0</v>
      </c>
      <c r="I2499" s="52" t="n">
        <f aca="false">IF(-B2499&gt;E2499,1,0)</f>
        <v>0</v>
      </c>
      <c r="J2499" s="52" t="n">
        <f aca="false">IF(-B2499&gt;F2499,1,0)</f>
        <v>0</v>
      </c>
    </row>
    <row r="2500" customFormat="false" ht="15" hidden="false" customHeight="false" outlineLevel="0" collapsed="false">
      <c r="A2500" s="51" t="n">
        <f aca="false">Prices_MTM!A2733</f>
        <v>41407</v>
      </c>
      <c r="B2500" s="43" t="n">
        <f aca="false">Prices_MTM!I2733</f>
        <v>-148000</v>
      </c>
      <c r="C2500" s="43" t="n">
        <f aca="false">-PERCENTILE(Prices_MTM!I2483:I2732,1-Inputs!$B$8)</f>
        <v>185550</v>
      </c>
      <c r="D2500" s="43" t="n">
        <f aca="false">NORMSINV(Inputs!$B$8)*STDEV(Prices_MTM!I2483:I2732)</f>
        <v>178068.496171157</v>
      </c>
      <c r="E2500" s="43" t="n">
        <f aca="false">-PERCENTILE(Prices_MTM!I2483:I2732,1-Inputs!$B$9)</f>
        <v>241310</v>
      </c>
      <c r="F2500" s="43" t="n">
        <f aca="false">NORMSINV(Inputs!$B$9)*STDEV(Prices_MTM!I2483:I2732)</f>
        <v>251845.672291935</v>
      </c>
      <c r="G2500" s="52" t="n">
        <f aca="false">IF(-B2500&gt;C2500,1,0)</f>
        <v>0</v>
      </c>
      <c r="H2500" s="52" t="n">
        <f aca="false">IF(-B2500&gt;D2500,1,0)</f>
        <v>0</v>
      </c>
      <c r="I2500" s="52" t="n">
        <f aca="false">IF(-B2500&gt;E2500,1,0)</f>
        <v>0</v>
      </c>
      <c r="J2500" s="52" t="n">
        <f aca="false">IF(-B2500&gt;F2500,1,0)</f>
        <v>0</v>
      </c>
    </row>
    <row r="2501" customFormat="false" ht="15" hidden="false" customHeight="false" outlineLevel="0" collapsed="false">
      <c r="A2501" s="51" t="n">
        <f aca="false">Prices_MTM!A2734</f>
        <v>41408</v>
      </c>
      <c r="B2501" s="43" t="n">
        <f aca="false">Prices_MTM!I2734</f>
        <v>-106500.000000001</v>
      </c>
      <c r="C2501" s="43" t="n">
        <f aca="false">-PERCENTILE(Prices_MTM!I2484:I2733,1-Inputs!$B$8)</f>
        <v>185550</v>
      </c>
      <c r="D2501" s="43" t="n">
        <f aca="false">NORMSINV(Inputs!$B$8)*STDEV(Prices_MTM!I2484:I2733)</f>
        <v>178693.059794687</v>
      </c>
      <c r="E2501" s="43" t="n">
        <f aca="false">-PERCENTILE(Prices_MTM!I2484:I2733,1-Inputs!$B$9)</f>
        <v>241310</v>
      </c>
      <c r="F2501" s="43" t="n">
        <f aca="false">NORMSINV(Inputs!$B$9)*STDEV(Prices_MTM!I2484:I2733)</f>
        <v>252729.004543507</v>
      </c>
      <c r="G2501" s="52" t="n">
        <f aca="false">IF(-B2501&gt;C2501,1,0)</f>
        <v>0</v>
      </c>
      <c r="H2501" s="52" t="n">
        <f aca="false">IF(-B2501&gt;D2501,1,0)</f>
        <v>0</v>
      </c>
      <c r="I2501" s="52" t="n">
        <f aca="false">IF(-B2501&gt;E2501,1,0)</f>
        <v>0</v>
      </c>
      <c r="J2501" s="52" t="n">
        <f aca="false">IF(-B2501&gt;F2501,1,0)</f>
        <v>0</v>
      </c>
    </row>
    <row r="2502" customFormat="false" ht="15" hidden="false" customHeight="false" outlineLevel="0" collapsed="false">
      <c r="A2502" s="51" t="n">
        <f aca="false">Prices_MTM!A2735</f>
        <v>41409</v>
      </c>
      <c r="B2502" s="43" t="n">
        <f aca="false">Prices_MTM!I2735</f>
        <v>55500.0000000014</v>
      </c>
      <c r="C2502" s="43" t="n">
        <f aca="false">-PERCENTILE(Prices_MTM!I2485:I2734,1-Inputs!$B$8)</f>
        <v>185550</v>
      </c>
      <c r="D2502" s="43" t="n">
        <f aca="false">NORMSINV(Inputs!$B$8)*STDEV(Prices_MTM!I2485:I2734)</f>
        <v>178679.775346913</v>
      </c>
      <c r="E2502" s="43" t="n">
        <f aca="false">-PERCENTILE(Prices_MTM!I2485:I2734,1-Inputs!$B$9)</f>
        <v>241310</v>
      </c>
      <c r="F2502" s="43" t="n">
        <f aca="false">NORMSINV(Inputs!$B$9)*STDEV(Prices_MTM!I2485:I2734)</f>
        <v>252710.216095507</v>
      </c>
      <c r="G2502" s="52" t="n">
        <f aca="false">IF(-B2502&gt;C2502,1,0)</f>
        <v>0</v>
      </c>
      <c r="H2502" s="52" t="n">
        <f aca="false">IF(-B2502&gt;D2502,1,0)</f>
        <v>0</v>
      </c>
      <c r="I2502" s="52" t="n">
        <f aca="false">IF(-B2502&gt;E2502,1,0)</f>
        <v>0</v>
      </c>
      <c r="J2502" s="52" t="n">
        <f aca="false">IF(-B2502&gt;F2502,1,0)</f>
        <v>0</v>
      </c>
    </row>
    <row r="2503" customFormat="false" ht="15" hidden="false" customHeight="false" outlineLevel="0" collapsed="false">
      <c r="A2503" s="51" t="n">
        <f aca="false">Prices_MTM!A2736</f>
        <v>41410</v>
      </c>
      <c r="B2503" s="43" t="n">
        <f aca="false">Prices_MTM!I2736</f>
        <v>-45000.000000001</v>
      </c>
      <c r="C2503" s="43" t="n">
        <f aca="false">-PERCENTILE(Prices_MTM!I2486:I2735,1-Inputs!$B$8)</f>
        <v>185550</v>
      </c>
      <c r="D2503" s="43" t="n">
        <f aca="false">NORMSINV(Inputs!$B$8)*STDEV(Prices_MTM!I2486:I2735)</f>
        <v>178716.1189467</v>
      </c>
      <c r="E2503" s="43" t="n">
        <f aca="false">-PERCENTILE(Prices_MTM!I2486:I2735,1-Inputs!$B$9)</f>
        <v>241310</v>
      </c>
      <c r="F2503" s="43" t="n">
        <f aca="false">NORMSINV(Inputs!$B$9)*STDEV(Prices_MTM!I2486:I2735)</f>
        <v>252761.617542247</v>
      </c>
      <c r="G2503" s="52" t="n">
        <f aca="false">IF(-B2503&gt;C2503,1,0)</f>
        <v>0</v>
      </c>
      <c r="H2503" s="52" t="n">
        <f aca="false">IF(-B2503&gt;D2503,1,0)</f>
        <v>0</v>
      </c>
      <c r="I2503" s="52" t="n">
        <f aca="false">IF(-B2503&gt;E2503,1,0)</f>
        <v>0</v>
      </c>
      <c r="J2503" s="52" t="n">
        <f aca="false">IF(-B2503&gt;F2503,1,0)</f>
        <v>0</v>
      </c>
    </row>
    <row r="2504" customFormat="false" ht="15" hidden="false" customHeight="false" outlineLevel="0" collapsed="false">
      <c r="A2504" s="51" t="n">
        <f aca="false">Prices_MTM!A2737</f>
        <v>41411</v>
      </c>
      <c r="B2504" s="43" t="n">
        <f aca="false">Prices_MTM!I2737</f>
        <v>109000</v>
      </c>
      <c r="C2504" s="43" t="n">
        <f aca="false">-PERCENTILE(Prices_MTM!I2487:I2736,1-Inputs!$B$8)</f>
        <v>185550</v>
      </c>
      <c r="D2504" s="43" t="n">
        <f aca="false">NORMSINV(Inputs!$B$8)*STDEV(Prices_MTM!I2487:I2736)</f>
        <v>178783.135748056</v>
      </c>
      <c r="E2504" s="43" t="n">
        <f aca="false">-PERCENTILE(Prices_MTM!I2487:I2736,1-Inputs!$B$9)</f>
        <v>241310</v>
      </c>
      <c r="F2504" s="43" t="n">
        <f aca="false">NORMSINV(Inputs!$B$9)*STDEV(Prices_MTM!I2487:I2736)</f>
        <v>252856.400683315</v>
      </c>
      <c r="G2504" s="52" t="n">
        <f aca="false">IF(-B2504&gt;C2504,1,0)</f>
        <v>0</v>
      </c>
      <c r="H2504" s="52" t="n">
        <f aca="false">IF(-B2504&gt;D2504,1,0)</f>
        <v>0</v>
      </c>
      <c r="I2504" s="52" t="n">
        <f aca="false">IF(-B2504&gt;E2504,1,0)</f>
        <v>0</v>
      </c>
      <c r="J2504" s="52" t="n">
        <f aca="false">IF(-B2504&gt;F2504,1,0)</f>
        <v>0</v>
      </c>
    </row>
    <row r="2505" customFormat="false" ht="15" hidden="false" customHeight="false" outlineLevel="0" collapsed="false">
      <c r="A2505" s="51" t="n">
        <f aca="false">Prices_MTM!A2738</f>
        <v>41414</v>
      </c>
      <c r="B2505" s="43" t="n">
        <f aca="false">Prices_MTM!I2738</f>
        <v>21000.0000000008</v>
      </c>
      <c r="C2505" s="43" t="n">
        <f aca="false">-PERCENTILE(Prices_MTM!I2488:I2737,1-Inputs!$B$8)</f>
        <v>185550</v>
      </c>
      <c r="D2505" s="43" t="n">
        <f aca="false">NORMSINV(Inputs!$B$8)*STDEV(Prices_MTM!I2488:I2737)</f>
        <v>179080.123258012</v>
      </c>
      <c r="E2505" s="43" t="n">
        <f aca="false">-PERCENTILE(Prices_MTM!I2488:I2737,1-Inputs!$B$9)</f>
        <v>241310</v>
      </c>
      <c r="F2505" s="43" t="n">
        <f aca="false">NORMSINV(Inputs!$B$9)*STDEV(Prices_MTM!I2488:I2737)</f>
        <v>253276.435786185</v>
      </c>
      <c r="G2505" s="52" t="n">
        <f aca="false">IF(-B2505&gt;C2505,1,0)</f>
        <v>0</v>
      </c>
      <c r="H2505" s="52" t="n">
        <f aca="false">IF(-B2505&gt;D2505,1,0)</f>
        <v>0</v>
      </c>
      <c r="I2505" s="52" t="n">
        <f aca="false">IF(-B2505&gt;E2505,1,0)</f>
        <v>0</v>
      </c>
      <c r="J2505" s="52" t="n">
        <f aca="false">IF(-B2505&gt;F2505,1,0)</f>
        <v>0</v>
      </c>
    </row>
    <row r="2506" customFormat="false" ht="15" hidden="false" customHeight="false" outlineLevel="0" collapsed="false">
      <c r="A2506" s="51" t="n">
        <f aca="false">Prices_MTM!A2739</f>
        <v>41415</v>
      </c>
      <c r="B2506" s="43" t="n">
        <f aca="false">Prices_MTM!I2739</f>
        <v>-1500.00000000076</v>
      </c>
      <c r="C2506" s="43" t="n">
        <f aca="false">-PERCENTILE(Prices_MTM!I2489:I2738,1-Inputs!$B$8)</f>
        <v>185550</v>
      </c>
      <c r="D2506" s="43" t="n">
        <f aca="false">NORMSINV(Inputs!$B$8)*STDEV(Prices_MTM!I2489:I2738)</f>
        <v>179001.924168122</v>
      </c>
      <c r="E2506" s="43" t="n">
        <f aca="false">-PERCENTILE(Prices_MTM!I2489:I2738,1-Inputs!$B$9)</f>
        <v>241310</v>
      </c>
      <c r="F2506" s="43" t="n">
        <f aca="false">NORMSINV(Inputs!$B$9)*STDEV(Prices_MTM!I2489:I2738)</f>
        <v>253165.837321046</v>
      </c>
      <c r="G2506" s="52" t="n">
        <f aca="false">IF(-B2506&gt;C2506,1,0)</f>
        <v>0</v>
      </c>
      <c r="H2506" s="52" t="n">
        <f aca="false">IF(-B2506&gt;D2506,1,0)</f>
        <v>0</v>
      </c>
      <c r="I2506" s="52" t="n">
        <f aca="false">IF(-B2506&gt;E2506,1,0)</f>
        <v>0</v>
      </c>
      <c r="J2506" s="52" t="n">
        <f aca="false">IF(-B2506&gt;F2506,1,0)</f>
        <v>0</v>
      </c>
    </row>
    <row r="2507" customFormat="false" ht="15" hidden="false" customHeight="false" outlineLevel="0" collapsed="false">
      <c r="A2507" s="51" t="n">
        <f aca="false">Prices_MTM!A2740</f>
        <v>41416</v>
      </c>
      <c r="B2507" s="43" t="n">
        <f aca="false">Prices_MTM!I2740</f>
        <v>-109000</v>
      </c>
      <c r="C2507" s="43" t="n">
        <f aca="false">-PERCENTILE(Prices_MTM!I2490:I2739,1-Inputs!$B$8)</f>
        <v>185550</v>
      </c>
      <c r="D2507" s="43" t="n">
        <f aca="false">NORMSINV(Inputs!$B$8)*STDEV(Prices_MTM!I2490:I2739)</f>
        <v>178293.553166137</v>
      </c>
      <c r="E2507" s="43" t="n">
        <f aca="false">-PERCENTILE(Prices_MTM!I2490:I2739,1-Inputs!$B$9)</f>
        <v>241310</v>
      </c>
      <c r="F2507" s="43" t="n">
        <f aca="false">NORMSINV(Inputs!$B$9)*STDEV(Prices_MTM!I2490:I2739)</f>
        <v>252163.974694793</v>
      </c>
      <c r="G2507" s="52" t="n">
        <f aca="false">IF(-B2507&gt;C2507,1,0)</f>
        <v>0</v>
      </c>
      <c r="H2507" s="52" t="n">
        <f aca="false">IF(-B2507&gt;D2507,1,0)</f>
        <v>0</v>
      </c>
      <c r="I2507" s="52" t="n">
        <f aca="false">IF(-B2507&gt;E2507,1,0)</f>
        <v>0</v>
      </c>
      <c r="J2507" s="52" t="n">
        <f aca="false">IF(-B2507&gt;F2507,1,0)</f>
        <v>0</v>
      </c>
    </row>
    <row r="2508" customFormat="false" ht="15" hidden="false" customHeight="false" outlineLevel="0" collapsed="false">
      <c r="A2508" s="51" t="n">
        <f aca="false">Prices_MTM!A2741</f>
        <v>41417</v>
      </c>
      <c r="B2508" s="43" t="n">
        <f aca="false">Prices_MTM!I2741</f>
        <v>98000.0000000004</v>
      </c>
      <c r="C2508" s="43" t="n">
        <f aca="false">-PERCENTILE(Prices_MTM!I2491:I2740,1-Inputs!$B$8)</f>
        <v>185550</v>
      </c>
      <c r="D2508" s="43" t="n">
        <f aca="false">NORMSINV(Inputs!$B$8)*STDEV(Prices_MTM!I2491:I2740)</f>
        <v>178554.288727155</v>
      </c>
      <c r="E2508" s="43" t="n">
        <f aca="false">-PERCENTILE(Prices_MTM!I2491:I2740,1-Inputs!$B$9)</f>
        <v>241310</v>
      </c>
      <c r="F2508" s="43" t="n">
        <f aca="false">NORMSINV(Inputs!$B$9)*STDEV(Prices_MTM!I2491:I2740)</f>
        <v>252532.73797447</v>
      </c>
      <c r="G2508" s="52" t="n">
        <f aca="false">IF(-B2508&gt;C2508,1,0)</f>
        <v>0</v>
      </c>
      <c r="H2508" s="52" t="n">
        <f aca="false">IF(-B2508&gt;D2508,1,0)</f>
        <v>0</v>
      </c>
      <c r="I2508" s="52" t="n">
        <f aca="false">IF(-B2508&gt;E2508,1,0)</f>
        <v>0</v>
      </c>
      <c r="J2508" s="52" t="n">
        <f aca="false">IF(-B2508&gt;F2508,1,0)</f>
        <v>0</v>
      </c>
    </row>
    <row r="2509" customFormat="false" ht="15" hidden="false" customHeight="false" outlineLevel="0" collapsed="false">
      <c r="A2509" s="51" t="n">
        <f aca="false">Prices_MTM!A2742</f>
        <v>41418</v>
      </c>
      <c r="B2509" s="43" t="n">
        <f aca="false">Prices_MTM!I2742</f>
        <v>-67000.0000000002</v>
      </c>
      <c r="C2509" s="43" t="n">
        <f aca="false">-PERCENTILE(Prices_MTM!I2492:I2741,1-Inputs!$B$8)</f>
        <v>185550</v>
      </c>
      <c r="D2509" s="43" t="n">
        <f aca="false">NORMSINV(Inputs!$B$8)*STDEV(Prices_MTM!I2492:I2741)</f>
        <v>178648.666401437</v>
      </c>
      <c r="E2509" s="43" t="n">
        <f aca="false">-PERCENTILE(Prices_MTM!I2492:I2741,1-Inputs!$B$9)</f>
        <v>241310</v>
      </c>
      <c r="F2509" s="43" t="n">
        <f aca="false">NORMSINV(Inputs!$B$9)*STDEV(Prices_MTM!I2492:I2741)</f>
        <v>252666.218120256</v>
      </c>
      <c r="G2509" s="52" t="n">
        <f aca="false">IF(-B2509&gt;C2509,1,0)</f>
        <v>0</v>
      </c>
      <c r="H2509" s="52" t="n">
        <f aca="false">IF(-B2509&gt;D2509,1,0)</f>
        <v>0</v>
      </c>
      <c r="I2509" s="52" t="n">
        <f aca="false">IF(-B2509&gt;E2509,1,0)</f>
        <v>0</v>
      </c>
      <c r="J2509" s="52" t="n">
        <f aca="false">IF(-B2509&gt;F2509,1,0)</f>
        <v>0</v>
      </c>
    </row>
    <row r="2510" customFormat="false" ht="15" hidden="false" customHeight="false" outlineLevel="0" collapsed="false">
      <c r="A2510" s="51" t="n">
        <f aca="false">Prices_MTM!A2743</f>
        <v>41422</v>
      </c>
      <c r="B2510" s="43" t="n">
        <f aca="false">Prices_MTM!I2743</f>
        <v>-45499.9999999998</v>
      </c>
      <c r="C2510" s="43" t="n">
        <f aca="false">-PERCENTILE(Prices_MTM!I2493:I2742,1-Inputs!$B$8)</f>
        <v>185550</v>
      </c>
      <c r="D2510" s="43" t="n">
        <f aca="false">NORMSINV(Inputs!$B$8)*STDEV(Prices_MTM!I2493:I2742)</f>
        <v>178794.646866942</v>
      </c>
      <c r="E2510" s="43" t="n">
        <f aca="false">-PERCENTILE(Prices_MTM!I2493:I2742,1-Inputs!$B$9)</f>
        <v>241310</v>
      </c>
      <c r="F2510" s="43" t="n">
        <f aca="false">NORMSINV(Inputs!$B$9)*STDEV(Prices_MTM!I2493:I2742)</f>
        <v>252872.681078427</v>
      </c>
      <c r="G2510" s="52" t="n">
        <f aca="false">IF(-B2510&gt;C2510,1,0)</f>
        <v>0</v>
      </c>
      <c r="H2510" s="52" t="n">
        <f aca="false">IF(-B2510&gt;D2510,1,0)</f>
        <v>0</v>
      </c>
      <c r="I2510" s="52" t="n">
        <f aca="false">IF(-B2510&gt;E2510,1,0)</f>
        <v>0</v>
      </c>
      <c r="J2510" s="52" t="n">
        <f aca="false">IF(-B2510&gt;F2510,1,0)</f>
        <v>0</v>
      </c>
    </row>
    <row r="2511" customFormat="false" ht="15" hidden="false" customHeight="false" outlineLevel="0" collapsed="false">
      <c r="A2511" s="51" t="n">
        <f aca="false">Prices_MTM!A2744</f>
        <v>41423</v>
      </c>
      <c r="B2511" s="43" t="n">
        <f aca="false">Prices_MTM!I2744</f>
        <v>-70500.0000000013</v>
      </c>
      <c r="C2511" s="43" t="n">
        <f aca="false">-PERCENTILE(Prices_MTM!I2494:I2743,1-Inputs!$B$8)</f>
        <v>185550</v>
      </c>
      <c r="D2511" s="43" t="n">
        <f aca="false">NORMSINV(Inputs!$B$8)*STDEV(Prices_MTM!I2494:I2743)</f>
        <v>178846.970848942</v>
      </c>
      <c r="E2511" s="43" t="n">
        <f aca="false">-PERCENTILE(Prices_MTM!I2494:I2743,1-Inputs!$B$9)</f>
        <v>241310</v>
      </c>
      <c r="F2511" s="43" t="n">
        <f aca="false">NORMSINV(Inputs!$B$9)*STDEV(Prices_MTM!I2494:I2743)</f>
        <v>252946.68388469</v>
      </c>
      <c r="G2511" s="52" t="n">
        <f aca="false">IF(-B2511&gt;C2511,1,0)</f>
        <v>0</v>
      </c>
      <c r="H2511" s="52" t="n">
        <f aca="false">IF(-B2511&gt;D2511,1,0)</f>
        <v>0</v>
      </c>
      <c r="I2511" s="52" t="n">
        <f aca="false">IF(-B2511&gt;E2511,1,0)</f>
        <v>0</v>
      </c>
      <c r="J2511" s="52" t="n">
        <f aca="false">IF(-B2511&gt;F2511,1,0)</f>
        <v>0</v>
      </c>
    </row>
    <row r="2512" customFormat="false" ht="15" hidden="false" customHeight="false" outlineLevel="0" collapsed="false">
      <c r="A2512" s="51" t="n">
        <f aca="false">Prices_MTM!A2745</f>
        <v>41424</v>
      </c>
      <c r="B2512" s="43" t="n">
        <f aca="false">Prices_MTM!I2745</f>
        <v>61499.9999999995</v>
      </c>
      <c r="C2512" s="43" t="n">
        <f aca="false">-PERCENTILE(Prices_MTM!I2495:I2744,1-Inputs!$B$8)</f>
        <v>185550</v>
      </c>
      <c r="D2512" s="43" t="n">
        <f aca="false">NORMSINV(Inputs!$B$8)*STDEV(Prices_MTM!I2495:I2744)</f>
        <v>178617.632852965</v>
      </c>
      <c r="E2512" s="43" t="n">
        <f aca="false">-PERCENTILE(Prices_MTM!I2495:I2744,1-Inputs!$B$9)</f>
        <v>241310</v>
      </c>
      <c r="F2512" s="43" t="n">
        <f aca="false">NORMSINV(Inputs!$B$9)*STDEV(Prices_MTM!I2495:I2744)</f>
        <v>252622.326780425</v>
      </c>
      <c r="G2512" s="52" t="n">
        <f aca="false">IF(-B2512&gt;C2512,1,0)</f>
        <v>0</v>
      </c>
      <c r="H2512" s="52" t="n">
        <f aca="false">IF(-B2512&gt;D2512,1,0)</f>
        <v>0</v>
      </c>
      <c r="I2512" s="52" t="n">
        <f aca="false">IF(-B2512&gt;E2512,1,0)</f>
        <v>0</v>
      </c>
      <c r="J2512" s="52" t="n">
        <f aca="false">IF(-B2512&gt;F2512,1,0)</f>
        <v>0</v>
      </c>
    </row>
    <row r="2513" customFormat="false" ht="15" hidden="false" customHeight="false" outlineLevel="0" collapsed="false">
      <c r="A2513" s="51" t="n">
        <f aca="false">Prices_MTM!A2746</f>
        <v>41425</v>
      </c>
      <c r="B2513" s="43" t="n">
        <f aca="false">Prices_MTM!I2746</f>
        <v>-95999.9999999987</v>
      </c>
      <c r="C2513" s="43" t="n">
        <f aca="false">-PERCENTILE(Prices_MTM!I2496:I2745,1-Inputs!$B$8)</f>
        <v>185550</v>
      </c>
      <c r="D2513" s="43" t="n">
        <f aca="false">NORMSINV(Inputs!$B$8)*STDEV(Prices_MTM!I2496:I2745)</f>
        <v>178204.911898362</v>
      </c>
      <c r="E2513" s="43" t="n">
        <f aca="false">-PERCENTILE(Prices_MTM!I2496:I2745,1-Inputs!$B$9)</f>
        <v>241310</v>
      </c>
      <c r="F2513" s="43" t="n">
        <f aca="false">NORMSINV(Inputs!$B$9)*STDEV(Prices_MTM!I2496:I2745)</f>
        <v>252038.607658201</v>
      </c>
      <c r="G2513" s="52" t="n">
        <f aca="false">IF(-B2513&gt;C2513,1,0)</f>
        <v>0</v>
      </c>
      <c r="H2513" s="52" t="n">
        <f aca="false">IF(-B2513&gt;D2513,1,0)</f>
        <v>0</v>
      </c>
      <c r="I2513" s="52" t="n">
        <f aca="false">IF(-B2513&gt;E2513,1,0)</f>
        <v>0</v>
      </c>
      <c r="J2513" s="52" t="n">
        <f aca="false">IF(-B2513&gt;F2513,1,0)</f>
        <v>0</v>
      </c>
    </row>
    <row r="2514" customFormat="false" ht="15" hidden="false" customHeight="false" outlineLevel="0" collapsed="false">
      <c r="A2514" s="51" t="n">
        <f aca="false">Prices_MTM!A2747</f>
        <v>41428</v>
      </c>
      <c r="B2514" s="43" t="n">
        <f aca="false">Prices_MTM!I2747</f>
        <v>87999.9999999996</v>
      </c>
      <c r="C2514" s="43" t="n">
        <f aca="false">-PERCENTILE(Prices_MTM!I2497:I2746,1-Inputs!$B$8)</f>
        <v>185550</v>
      </c>
      <c r="D2514" s="43" t="n">
        <f aca="false">NORMSINV(Inputs!$B$8)*STDEV(Prices_MTM!I2497:I2746)</f>
        <v>178325.51336958</v>
      </c>
      <c r="E2514" s="43" t="n">
        <f aca="false">-PERCENTILE(Prices_MTM!I2497:I2746,1-Inputs!$B$9)</f>
        <v>241310</v>
      </c>
      <c r="F2514" s="43" t="n">
        <f aca="false">NORMSINV(Inputs!$B$9)*STDEV(Prices_MTM!I2497:I2746)</f>
        <v>252209.176620433</v>
      </c>
      <c r="G2514" s="52" t="n">
        <f aca="false">IF(-B2514&gt;C2514,1,0)</f>
        <v>0</v>
      </c>
      <c r="H2514" s="52" t="n">
        <f aca="false">IF(-B2514&gt;D2514,1,0)</f>
        <v>0</v>
      </c>
      <c r="I2514" s="52" t="n">
        <f aca="false">IF(-B2514&gt;E2514,1,0)</f>
        <v>0</v>
      </c>
      <c r="J2514" s="52" t="n">
        <f aca="false">IF(-B2514&gt;F2514,1,0)</f>
        <v>0</v>
      </c>
    </row>
    <row r="2515" customFormat="false" ht="15" hidden="false" customHeight="false" outlineLevel="0" collapsed="false">
      <c r="A2515" s="51" t="n">
        <f aca="false">Prices_MTM!A2748</f>
        <v>41429</v>
      </c>
      <c r="B2515" s="43" t="n">
        <f aca="false">Prices_MTM!I2748</f>
        <v>-25500.0000000003</v>
      </c>
      <c r="C2515" s="43" t="n">
        <f aca="false">-PERCENTILE(Prices_MTM!I2498:I2747,1-Inputs!$B$8)</f>
        <v>185550</v>
      </c>
      <c r="D2515" s="43" t="n">
        <f aca="false">NORMSINV(Inputs!$B$8)*STDEV(Prices_MTM!I2498:I2747)</f>
        <v>178110.598132875</v>
      </c>
      <c r="E2515" s="43" t="n">
        <f aca="false">-PERCENTILE(Prices_MTM!I2498:I2747,1-Inputs!$B$9)</f>
        <v>241310</v>
      </c>
      <c r="F2515" s="43" t="n">
        <f aca="false">NORMSINV(Inputs!$B$9)*STDEV(Prices_MTM!I2498:I2747)</f>
        <v>251905.217899842</v>
      </c>
      <c r="G2515" s="52" t="n">
        <f aca="false">IF(-B2515&gt;C2515,1,0)</f>
        <v>0</v>
      </c>
      <c r="H2515" s="52" t="n">
        <f aca="false">IF(-B2515&gt;D2515,1,0)</f>
        <v>0</v>
      </c>
      <c r="I2515" s="52" t="n">
        <f aca="false">IF(-B2515&gt;E2515,1,0)</f>
        <v>0</v>
      </c>
      <c r="J2515" s="52" t="n">
        <f aca="false">IF(-B2515&gt;F2515,1,0)</f>
        <v>0</v>
      </c>
    </row>
    <row r="2516" customFormat="false" ht="15" hidden="false" customHeight="false" outlineLevel="0" collapsed="false">
      <c r="A2516" s="51" t="n">
        <f aca="false">Prices_MTM!A2749</f>
        <v>41430</v>
      </c>
      <c r="B2516" s="43" t="n">
        <f aca="false">Prices_MTM!I2749</f>
        <v>-43500.0000000002</v>
      </c>
      <c r="C2516" s="43" t="n">
        <f aca="false">-PERCENTILE(Prices_MTM!I2499:I2748,1-Inputs!$B$8)</f>
        <v>185550</v>
      </c>
      <c r="D2516" s="43" t="n">
        <f aca="false">NORMSINV(Inputs!$B$8)*STDEV(Prices_MTM!I2499:I2748)</f>
        <v>178130.581272544</v>
      </c>
      <c r="E2516" s="43" t="n">
        <f aca="false">-PERCENTILE(Prices_MTM!I2499:I2748,1-Inputs!$B$9)</f>
        <v>241310</v>
      </c>
      <c r="F2516" s="43" t="n">
        <f aca="false">NORMSINV(Inputs!$B$9)*STDEV(Prices_MTM!I2499:I2748)</f>
        <v>251933.480435623</v>
      </c>
      <c r="G2516" s="52" t="n">
        <f aca="false">IF(-B2516&gt;C2516,1,0)</f>
        <v>0</v>
      </c>
      <c r="H2516" s="52" t="n">
        <f aca="false">IF(-B2516&gt;D2516,1,0)</f>
        <v>0</v>
      </c>
      <c r="I2516" s="52" t="n">
        <f aca="false">IF(-B2516&gt;E2516,1,0)</f>
        <v>0</v>
      </c>
      <c r="J2516" s="52" t="n">
        <f aca="false">IF(-B2516&gt;F2516,1,0)</f>
        <v>0</v>
      </c>
    </row>
    <row r="2517" customFormat="false" ht="15" hidden="false" customHeight="false" outlineLevel="0" collapsed="false">
      <c r="A2517" s="51" t="n">
        <f aca="false">Prices_MTM!A2750</f>
        <v>41431</v>
      </c>
      <c r="B2517" s="43" t="n">
        <f aca="false">Prices_MTM!I2750</f>
        <v>112000</v>
      </c>
      <c r="C2517" s="43" t="n">
        <f aca="false">-PERCENTILE(Prices_MTM!I2500:I2749,1-Inputs!$B$8)</f>
        <v>185550</v>
      </c>
      <c r="D2517" s="43" t="n">
        <f aca="false">NORMSINV(Inputs!$B$8)*STDEV(Prices_MTM!I2500:I2749)</f>
        <v>178109.249429313</v>
      </c>
      <c r="E2517" s="43" t="n">
        <f aca="false">-PERCENTILE(Prices_MTM!I2500:I2749,1-Inputs!$B$9)</f>
        <v>241310</v>
      </c>
      <c r="F2517" s="43" t="n">
        <f aca="false">NORMSINV(Inputs!$B$9)*STDEV(Prices_MTM!I2500:I2749)</f>
        <v>251903.310402656</v>
      </c>
      <c r="G2517" s="52" t="n">
        <f aca="false">IF(-B2517&gt;C2517,1,0)</f>
        <v>0</v>
      </c>
      <c r="H2517" s="52" t="n">
        <f aca="false">IF(-B2517&gt;D2517,1,0)</f>
        <v>0</v>
      </c>
      <c r="I2517" s="52" t="n">
        <f aca="false">IF(-B2517&gt;E2517,1,0)</f>
        <v>0</v>
      </c>
      <c r="J2517" s="52" t="n">
        <f aca="false">IF(-B2517&gt;F2517,1,0)</f>
        <v>0</v>
      </c>
    </row>
    <row r="2518" customFormat="false" ht="15" hidden="false" customHeight="false" outlineLevel="0" collapsed="false">
      <c r="A2518" s="51" t="n">
        <f aca="false">Prices_MTM!A2751</f>
        <v>41432</v>
      </c>
      <c r="B2518" s="43" t="n">
        <f aca="false">Prices_MTM!I2751</f>
        <v>105000.000000001</v>
      </c>
      <c r="C2518" s="43" t="n">
        <f aca="false">-PERCENTILE(Prices_MTM!I2501:I2750,1-Inputs!$B$8)</f>
        <v>185550</v>
      </c>
      <c r="D2518" s="43" t="n">
        <f aca="false">NORMSINV(Inputs!$B$8)*STDEV(Prices_MTM!I2501:I2750)</f>
        <v>178452.29618864</v>
      </c>
      <c r="E2518" s="43" t="n">
        <f aca="false">-PERCENTILE(Prices_MTM!I2501:I2750,1-Inputs!$B$9)</f>
        <v>241310</v>
      </c>
      <c r="F2518" s="43" t="n">
        <f aca="false">NORMSINV(Inputs!$B$9)*STDEV(Prices_MTM!I2501:I2750)</f>
        <v>252388.48798088</v>
      </c>
      <c r="G2518" s="52" t="n">
        <f aca="false">IF(-B2518&gt;C2518,1,0)</f>
        <v>0</v>
      </c>
      <c r="H2518" s="52" t="n">
        <f aca="false">IF(-B2518&gt;D2518,1,0)</f>
        <v>0</v>
      </c>
      <c r="I2518" s="52" t="n">
        <f aca="false">IF(-B2518&gt;E2518,1,0)</f>
        <v>0</v>
      </c>
      <c r="J2518" s="52" t="n">
        <f aca="false">IF(-B2518&gt;F2518,1,0)</f>
        <v>0</v>
      </c>
    </row>
    <row r="2519" customFormat="false" ht="15" hidden="false" customHeight="false" outlineLevel="0" collapsed="false">
      <c r="A2519" s="51" t="n">
        <f aca="false">Prices_MTM!A2752</f>
        <v>41435</v>
      </c>
      <c r="B2519" s="43" t="n">
        <f aca="false">Prices_MTM!I2752</f>
        <v>-19000.0000000012</v>
      </c>
      <c r="C2519" s="43" t="n">
        <f aca="false">-PERCENTILE(Prices_MTM!I2502:I2751,1-Inputs!$B$8)</f>
        <v>185550</v>
      </c>
      <c r="D2519" s="43" t="n">
        <f aca="false">NORMSINV(Inputs!$B$8)*STDEV(Prices_MTM!I2502:I2751)</f>
        <v>178688.422049714</v>
      </c>
      <c r="E2519" s="43" t="n">
        <f aca="false">-PERCENTILE(Prices_MTM!I2502:I2751,1-Inputs!$B$9)</f>
        <v>241310</v>
      </c>
      <c r="F2519" s="43" t="n">
        <f aca="false">NORMSINV(Inputs!$B$9)*STDEV(Prices_MTM!I2502:I2751)</f>
        <v>252722.445292288</v>
      </c>
      <c r="G2519" s="52" t="n">
        <f aca="false">IF(-B2519&gt;C2519,1,0)</f>
        <v>0</v>
      </c>
      <c r="H2519" s="52" t="n">
        <f aca="false">IF(-B2519&gt;D2519,1,0)</f>
        <v>0</v>
      </c>
      <c r="I2519" s="52" t="n">
        <f aca="false">IF(-B2519&gt;E2519,1,0)</f>
        <v>0</v>
      </c>
      <c r="J2519" s="52" t="n">
        <f aca="false">IF(-B2519&gt;F2519,1,0)</f>
        <v>0</v>
      </c>
    </row>
    <row r="2520" customFormat="false" ht="15" hidden="false" customHeight="false" outlineLevel="0" collapsed="false">
      <c r="A2520" s="51" t="n">
        <f aca="false">Prices_MTM!A2753</f>
        <v>41436</v>
      </c>
      <c r="B2520" s="43" t="n">
        <f aca="false">Prices_MTM!I2753</f>
        <v>86500.0000000009</v>
      </c>
      <c r="C2520" s="43" t="n">
        <f aca="false">-PERCENTILE(Prices_MTM!I2503:I2752,1-Inputs!$B$8)</f>
        <v>176225</v>
      </c>
      <c r="D2520" s="43" t="n">
        <f aca="false">NORMSINV(Inputs!$B$8)*STDEV(Prices_MTM!I2503:I2752)</f>
        <v>177417.387448433</v>
      </c>
      <c r="E2520" s="43" t="n">
        <f aca="false">-PERCENTILE(Prices_MTM!I2503:I2752,1-Inputs!$B$9)</f>
        <v>241310</v>
      </c>
      <c r="F2520" s="43" t="n">
        <f aca="false">NORMSINV(Inputs!$B$9)*STDEV(Prices_MTM!I2503:I2752)</f>
        <v>250924.796800001</v>
      </c>
      <c r="G2520" s="52" t="n">
        <f aca="false">IF(-B2520&gt;C2520,1,0)</f>
        <v>0</v>
      </c>
      <c r="H2520" s="52" t="n">
        <f aca="false">IF(-B2520&gt;D2520,1,0)</f>
        <v>0</v>
      </c>
      <c r="I2520" s="52" t="n">
        <f aca="false">IF(-B2520&gt;E2520,1,0)</f>
        <v>0</v>
      </c>
      <c r="J2520" s="52" t="n">
        <f aca="false">IF(-B2520&gt;F2520,1,0)</f>
        <v>0</v>
      </c>
    </row>
    <row r="2521" customFormat="false" ht="15" hidden="false" customHeight="false" outlineLevel="0" collapsed="false">
      <c r="A2521" s="51" t="n">
        <f aca="false">Prices_MTM!A2754</f>
        <v>41437</v>
      </c>
      <c r="B2521" s="43" t="n">
        <f aca="false">Prices_MTM!I2754</f>
        <v>-32499.9999999996</v>
      </c>
      <c r="C2521" s="43" t="n">
        <f aca="false">-PERCENTILE(Prices_MTM!I2504:I2753,1-Inputs!$B$8)</f>
        <v>176225</v>
      </c>
      <c r="D2521" s="43" t="n">
        <f aca="false">NORMSINV(Inputs!$B$8)*STDEV(Prices_MTM!I2504:I2753)</f>
        <v>176702.920624113</v>
      </c>
      <c r="E2521" s="43" t="n">
        <f aca="false">-PERCENTILE(Prices_MTM!I2504:I2753,1-Inputs!$B$9)</f>
        <v>241310</v>
      </c>
      <c r="F2521" s="43" t="n">
        <f aca="false">NORMSINV(Inputs!$B$9)*STDEV(Prices_MTM!I2504:I2753)</f>
        <v>249914.312735889</v>
      </c>
      <c r="G2521" s="52" t="n">
        <f aca="false">IF(-B2521&gt;C2521,1,0)</f>
        <v>0</v>
      </c>
      <c r="H2521" s="52" t="n">
        <f aca="false">IF(-B2521&gt;D2521,1,0)</f>
        <v>0</v>
      </c>
      <c r="I2521" s="52" t="n">
        <f aca="false">IF(-B2521&gt;E2521,1,0)</f>
        <v>0</v>
      </c>
      <c r="J2521" s="52" t="n">
        <f aca="false">IF(-B2521&gt;F2521,1,0)</f>
        <v>0</v>
      </c>
    </row>
    <row r="2522" customFormat="false" ht="15" hidden="false" customHeight="false" outlineLevel="0" collapsed="false">
      <c r="A2522" s="51" t="n">
        <f aca="false">Prices_MTM!A2755</f>
        <v>41438</v>
      </c>
      <c r="B2522" s="43" t="n">
        <f aca="false">Prices_MTM!I2755</f>
        <v>54499.9999999995</v>
      </c>
      <c r="C2522" s="43" t="n">
        <f aca="false">-PERCENTILE(Prices_MTM!I2505:I2754,1-Inputs!$B$8)</f>
        <v>176225</v>
      </c>
      <c r="D2522" s="43" t="n">
        <f aca="false">NORMSINV(Inputs!$B$8)*STDEV(Prices_MTM!I2505:I2754)</f>
        <v>176315.150130057</v>
      </c>
      <c r="E2522" s="43" t="n">
        <f aca="false">-PERCENTILE(Prices_MTM!I2505:I2754,1-Inputs!$B$9)</f>
        <v>241310</v>
      </c>
      <c r="F2522" s="43" t="n">
        <f aca="false">NORMSINV(Inputs!$B$9)*STDEV(Prices_MTM!I2505:I2754)</f>
        <v>249365.881526157</v>
      </c>
      <c r="G2522" s="52" t="n">
        <f aca="false">IF(-B2522&gt;C2522,1,0)</f>
        <v>0</v>
      </c>
      <c r="H2522" s="52" t="n">
        <f aca="false">IF(-B2522&gt;D2522,1,0)</f>
        <v>0</v>
      </c>
      <c r="I2522" s="52" t="n">
        <f aca="false">IF(-B2522&gt;E2522,1,0)</f>
        <v>0</v>
      </c>
      <c r="J2522" s="52" t="n">
        <f aca="false">IF(-B2522&gt;F2522,1,0)</f>
        <v>0</v>
      </c>
    </row>
    <row r="2523" customFormat="false" ht="15" hidden="false" customHeight="false" outlineLevel="0" collapsed="false">
      <c r="A2523" s="51" t="n">
        <f aca="false">Prices_MTM!A2756</f>
        <v>41439</v>
      </c>
      <c r="B2523" s="43" t="n">
        <f aca="false">Prices_MTM!I2756</f>
        <v>31000.0000000002</v>
      </c>
      <c r="C2523" s="43" t="n">
        <f aca="false">-PERCENTILE(Prices_MTM!I2506:I2755,1-Inputs!$B$8)</f>
        <v>176225</v>
      </c>
      <c r="D2523" s="43" t="n">
        <f aca="false">NORMSINV(Inputs!$B$8)*STDEV(Prices_MTM!I2506:I2755)</f>
        <v>175558.12701608</v>
      </c>
      <c r="E2523" s="43" t="n">
        <f aca="false">-PERCENTILE(Prices_MTM!I2506:I2755,1-Inputs!$B$9)</f>
        <v>241310</v>
      </c>
      <c r="F2523" s="43" t="n">
        <f aca="false">NORMSINV(Inputs!$B$9)*STDEV(Prices_MTM!I2506:I2755)</f>
        <v>248295.209289464</v>
      </c>
      <c r="G2523" s="52" t="n">
        <f aca="false">IF(-B2523&gt;C2523,1,0)</f>
        <v>0</v>
      </c>
      <c r="H2523" s="52" t="n">
        <f aca="false">IF(-B2523&gt;D2523,1,0)</f>
        <v>0</v>
      </c>
      <c r="I2523" s="52" t="n">
        <f aca="false">IF(-B2523&gt;E2523,1,0)</f>
        <v>0</v>
      </c>
      <c r="J2523" s="52" t="n">
        <f aca="false">IF(-B2523&gt;F2523,1,0)</f>
        <v>0</v>
      </c>
    </row>
    <row r="2524" customFormat="false" ht="15" hidden="false" customHeight="false" outlineLevel="0" collapsed="false">
      <c r="A2524" s="51" t="n">
        <f aca="false">Prices_MTM!A2757</f>
        <v>41442</v>
      </c>
      <c r="B2524" s="43" t="n">
        <f aca="false">Prices_MTM!I2757</f>
        <v>-32000</v>
      </c>
      <c r="C2524" s="43" t="n">
        <f aca="false">-PERCENTILE(Prices_MTM!I2507:I2756,1-Inputs!$B$8)</f>
        <v>176225</v>
      </c>
      <c r="D2524" s="43" t="n">
        <f aca="false">NORMSINV(Inputs!$B$8)*STDEV(Prices_MTM!I2507:I2756)</f>
        <v>175571.657840759</v>
      </c>
      <c r="E2524" s="43" t="n">
        <f aca="false">-PERCENTILE(Prices_MTM!I2507:I2756,1-Inputs!$B$9)</f>
        <v>241310</v>
      </c>
      <c r="F2524" s="43" t="n">
        <f aca="false">NORMSINV(Inputs!$B$9)*STDEV(Prices_MTM!I2507:I2756)</f>
        <v>248314.346193022</v>
      </c>
      <c r="G2524" s="52" t="n">
        <f aca="false">IF(-B2524&gt;C2524,1,0)</f>
        <v>0</v>
      </c>
      <c r="H2524" s="52" t="n">
        <f aca="false">IF(-B2524&gt;D2524,1,0)</f>
        <v>0</v>
      </c>
      <c r="I2524" s="52" t="n">
        <f aca="false">IF(-B2524&gt;E2524,1,0)</f>
        <v>0</v>
      </c>
      <c r="J2524" s="52" t="n">
        <f aca="false">IF(-B2524&gt;F2524,1,0)</f>
        <v>0</v>
      </c>
    </row>
    <row r="2525" customFormat="false" ht="15" hidden="false" customHeight="false" outlineLevel="0" collapsed="false">
      <c r="A2525" s="51" t="n">
        <f aca="false">Prices_MTM!A2758</f>
        <v>41443</v>
      </c>
      <c r="B2525" s="43" t="n">
        <f aca="false">Prices_MTM!I2758</f>
        <v>89499.9999999996</v>
      </c>
      <c r="C2525" s="43" t="n">
        <f aca="false">-PERCENTILE(Prices_MTM!I2508:I2757,1-Inputs!$B$8)</f>
        <v>176225</v>
      </c>
      <c r="D2525" s="43" t="n">
        <f aca="false">NORMSINV(Inputs!$B$8)*STDEV(Prices_MTM!I2508:I2757)</f>
        <v>175604.239907789</v>
      </c>
      <c r="E2525" s="43" t="n">
        <f aca="false">-PERCENTILE(Prices_MTM!I2508:I2757,1-Inputs!$B$9)</f>
        <v>241310</v>
      </c>
      <c r="F2525" s="43" t="n">
        <f aca="false">NORMSINV(Inputs!$B$9)*STDEV(Prices_MTM!I2508:I2757)</f>
        <v>248360.4276322</v>
      </c>
      <c r="G2525" s="52" t="n">
        <f aca="false">IF(-B2525&gt;C2525,1,0)</f>
        <v>0</v>
      </c>
      <c r="H2525" s="52" t="n">
        <f aca="false">IF(-B2525&gt;D2525,1,0)</f>
        <v>0</v>
      </c>
      <c r="I2525" s="52" t="n">
        <f aca="false">IF(-B2525&gt;E2525,1,0)</f>
        <v>0</v>
      </c>
      <c r="J2525" s="52" t="n">
        <f aca="false">IF(-B2525&gt;F2525,1,0)</f>
        <v>0</v>
      </c>
    </row>
    <row r="2526" customFormat="false" ht="15" hidden="false" customHeight="false" outlineLevel="0" collapsed="false">
      <c r="A2526" s="51" t="n">
        <f aca="false">Prices_MTM!A2759</f>
        <v>41444</v>
      </c>
      <c r="B2526" s="43" t="n">
        <f aca="false">Prices_MTM!I2759</f>
        <v>-39500.0000000003</v>
      </c>
      <c r="C2526" s="43" t="n">
        <f aca="false">-PERCENTILE(Prices_MTM!I2509:I2758,1-Inputs!$B$8)</f>
        <v>176225</v>
      </c>
      <c r="D2526" s="43" t="n">
        <f aca="false">NORMSINV(Inputs!$B$8)*STDEV(Prices_MTM!I2509:I2758)</f>
        <v>175667.977395793</v>
      </c>
      <c r="E2526" s="43" t="n">
        <f aca="false">-PERCENTILE(Prices_MTM!I2509:I2758,1-Inputs!$B$9)</f>
        <v>241310</v>
      </c>
      <c r="F2526" s="43" t="n">
        <f aca="false">NORMSINV(Inputs!$B$9)*STDEV(Prices_MTM!I2509:I2758)</f>
        <v>248450.572777814</v>
      </c>
      <c r="G2526" s="52" t="n">
        <f aca="false">IF(-B2526&gt;C2526,1,0)</f>
        <v>0</v>
      </c>
      <c r="H2526" s="52" t="n">
        <f aca="false">IF(-B2526&gt;D2526,1,0)</f>
        <v>0</v>
      </c>
      <c r="I2526" s="52" t="n">
        <f aca="false">IF(-B2526&gt;E2526,1,0)</f>
        <v>0</v>
      </c>
      <c r="J2526" s="52" t="n">
        <f aca="false">IF(-B2526&gt;F2526,1,0)</f>
        <v>0</v>
      </c>
    </row>
    <row r="2527" customFormat="false" ht="15" hidden="false" customHeight="false" outlineLevel="0" collapsed="false">
      <c r="A2527" s="51" t="n">
        <f aca="false">Prices_MTM!A2760</f>
        <v>41445</v>
      </c>
      <c r="B2527" s="43" t="n">
        <f aca="false">Prices_MTM!I2760</f>
        <v>-192999.999999999</v>
      </c>
      <c r="C2527" s="43" t="n">
        <f aca="false">-PERCENTILE(Prices_MTM!I2510:I2759,1-Inputs!$B$8)</f>
        <v>165500</v>
      </c>
      <c r="D2527" s="43" t="n">
        <f aca="false">NORMSINV(Inputs!$B$8)*STDEV(Prices_MTM!I2510:I2759)</f>
        <v>174290.271366637</v>
      </c>
      <c r="E2527" s="43" t="n">
        <f aca="false">-PERCENTILE(Prices_MTM!I2510:I2759,1-Inputs!$B$9)</f>
        <v>241310</v>
      </c>
      <c r="F2527" s="43" t="n">
        <f aca="false">NORMSINV(Inputs!$B$9)*STDEV(Prices_MTM!I2510:I2759)</f>
        <v>246502.056849427</v>
      </c>
      <c r="G2527" s="52" t="n">
        <f aca="false">IF(-B2527&gt;C2527,1,0)</f>
        <v>1</v>
      </c>
      <c r="H2527" s="52" t="n">
        <f aca="false">IF(-B2527&gt;D2527,1,0)</f>
        <v>1</v>
      </c>
      <c r="I2527" s="52" t="n">
        <f aca="false">IF(-B2527&gt;E2527,1,0)</f>
        <v>0</v>
      </c>
      <c r="J2527" s="52" t="n">
        <f aca="false">IF(-B2527&gt;F2527,1,0)</f>
        <v>0</v>
      </c>
    </row>
    <row r="2528" customFormat="false" ht="15" hidden="false" customHeight="false" outlineLevel="0" collapsed="false">
      <c r="A2528" s="51" t="n">
        <f aca="false">Prices_MTM!A2761</f>
        <v>41446</v>
      </c>
      <c r="B2528" s="43" t="n">
        <f aca="false">Prices_MTM!I2761</f>
        <v>10000.0000000001</v>
      </c>
      <c r="C2528" s="43" t="n">
        <f aca="false">-PERCENTILE(Prices_MTM!I2511:I2760,1-Inputs!$B$8)</f>
        <v>176225</v>
      </c>
      <c r="D2528" s="43" t="n">
        <f aca="false">NORMSINV(Inputs!$B$8)*STDEV(Prices_MTM!I2511:I2760)</f>
        <v>175155.763063081</v>
      </c>
      <c r="E2528" s="43" t="n">
        <f aca="false">-PERCENTILE(Prices_MTM!I2511:I2760,1-Inputs!$B$9)</f>
        <v>241310</v>
      </c>
      <c r="F2528" s="43" t="n">
        <f aca="false">NORMSINV(Inputs!$B$9)*STDEV(Prices_MTM!I2511:I2760)</f>
        <v>247726.138272255</v>
      </c>
      <c r="G2528" s="52" t="n">
        <f aca="false">IF(-B2528&gt;C2528,1,0)</f>
        <v>0</v>
      </c>
      <c r="H2528" s="52" t="n">
        <f aca="false">IF(-B2528&gt;D2528,1,0)</f>
        <v>0</v>
      </c>
      <c r="I2528" s="52" t="n">
        <f aca="false">IF(-B2528&gt;E2528,1,0)</f>
        <v>0</v>
      </c>
      <c r="J2528" s="52" t="n">
        <f aca="false">IF(-B2528&gt;F2528,1,0)</f>
        <v>0</v>
      </c>
    </row>
    <row r="2529" customFormat="false" ht="15" hidden="false" customHeight="false" outlineLevel="0" collapsed="false">
      <c r="A2529" s="51" t="n">
        <f aca="false">Prices_MTM!A2762</f>
        <v>41449</v>
      </c>
      <c r="B2529" s="43" t="n">
        <f aca="false">Prices_MTM!I2762</f>
        <v>153999.999999999</v>
      </c>
      <c r="C2529" s="43" t="n">
        <f aca="false">-PERCENTILE(Prices_MTM!I2512:I2761,1-Inputs!$B$8)</f>
        <v>176225</v>
      </c>
      <c r="D2529" s="43" t="n">
        <f aca="false">NORMSINV(Inputs!$B$8)*STDEV(Prices_MTM!I2512:I2761)</f>
        <v>174563.781843281</v>
      </c>
      <c r="E2529" s="43" t="n">
        <f aca="false">-PERCENTILE(Prices_MTM!I2512:I2761,1-Inputs!$B$9)</f>
        <v>241310</v>
      </c>
      <c r="F2529" s="43" t="n">
        <f aca="false">NORMSINV(Inputs!$B$9)*STDEV(Prices_MTM!I2512:I2761)</f>
        <v>246888.887936061</v>
      </c>
      <c r="G2529" s="52" t="n">
        <f aca="false">IF(-B2529&gt;C2529,1,0)</f>
        <v>0</v>
      </c>
      <c r="H2529" s="52" t="n">
        <f aca="false">IF(-B2529&gt;D2529,1,0)</f>
        <v>0</v>
      </c>
      <c r="I2529" s="52" t="n">
        <f aca="false">IF(-B2529&gt;E2529,1,0)</f>
        <v>0</v>
      </c>
      <c r="J2529" s="52" t="n">
        <f aca="false">IF(-B2529&gt;F2529,1,0)</f>
        <v>0</v>
      </c>
    </row>
    <row r="2530" customFormat="false" ht="15" hidden="false" customHeight="false" outlineLevel="0" collapsed="false">
      <c r="A2530" s="51" t="n">
        <f aca="false">Prices_MTM!A2763</f>
        <v>41450</v>
      </c>
      <c r="B2530" s="43" t="n">
        <f aca="false">Prices_MTM!I2763</f>
        <v>-67499.9999999997</v>
      </c>
      <c r="C2530" s="43" t="n">
        <f aca="false">-PERCENTILE(Prices_MTM!I2513:I2762,1-Inputs!$B$8)</f>
        <v>176225</v>
      </c>
      <c r="D2530" s="43" t="n">
        <f aca="false">NORMSINV(Inputs!$B$8)*STDEV(Prices_MTM!I2513:I2762)</f>
        <v>175226.500726967</v>
      </c>
      <c r="E2530" s="43" t="n">
        <f aca="false">-PERCENTILE(Prices_MTM!I2513:I2762,1-Inputs!$B$9)</f>
        <v>241310</v>
      </c>
      <c r="F2530" s="43" t="n">
        <f aca="false">NORMSINV(Inputs!$B$9)*STDEV(Prices_MTM!I2513:I2762)</f>
        <v>247826.183900206</v>
      </c>
      <c r="G2530" s="52" t="n">
        <f aca="false">IF(-B2530&gt;C2530,1,0)</f>
        <v>0</v>
      </c>
      <c r="H2530" s="52" t="n">
        <f aca="false">IF(-B2530&gt;D2530,1,0)</f>
        <v>0</v>
      </c>
      <c r="I2530" s="52" t="n">
        <f aca="false">IF(-B2530&gt;E2530,1,0)</f>
        <v>0</v>
      </c>
      <c r="J2530" s="52" t="n">
        <f aca="false">IF(-B2530&gt;F2530,1,0)</f>
        <v>0</v>
      </c>
    </row>
    <row r="2531" customFormat="false" ht="15" hidden="false" customHeight="false" outlineLevel="0" collapsed="false">
      <c r="A2531" s="51" t="n">
        <f aca="false">Prices_MTM!A2764</f>
        <v>41451</v>
      </c>
      <c r="B2531" s="43" t="n">
        <f aca="false">Prices_MTM!I2764</f>
        <v>66499.9999999999</v>
      </c>
      <c r="C2531" s="43" t="n">
        <f aca="false">-PERCENTILE(Prices_MTM!I2514:I2763,1-Inputs!$B$8)</f>
        <v>176225</v>
      </c>
      <c r="D2531" s="43" t="n">
        <f aca="false">NORMSINV(Inputs!$B$8)*STDEV(Prices_MTM!I2514:I2763)</f>
        <v>175371.899813388</v>
      </c>
      <c r="E2531" s="43" t="n">
        <f aca="false">-PERCENTILE(Prices_MTM!I2514:I2763,1-Inputs!$B$9)</f>
        <v>241310</v>
      </c>
      <c r="F2531" s="43" t="n">
        <f aca="false">NORMSINV(Inputs!$B$9)*STDEV(Prices_MTM!I2514:I2763)</f>
        <v>248031.824602843</v>
      </c>
      <c r="G2531" s="52" t="n">
        <f aca="false">IF(-B2531&gt;C2531,1,0)</f>
        <v>0</v>
      </c>
      <c r="H2531" s="52" t="n">
        <f aca="false">IF(-B2531&gt;D2531,1,0)</f>
        <v>0</v>
      </c>
      <c r="I2531" s="52" t="n">
        <f aca="false">IF(-B2531&gt;E2531,1,0)</f>
        <v>0</v>
      </c>
      <c r="J2531" s="52" t="n">
        <f aca="false">IF(-B2531&gt;F2531,1,0)</f>
        <v>0</v>
      </c>
    </row>
    <row r="2532" customFormat="false" ht="15" hidden="false" customHeight="false" outlineLevel="0" collapsed="false">
      <c r="A2532" s="51" t="n">
        <f aca="false">Prices_MTM!A2765</f>
        <v>41452</v>
      </c>
      <c r="B2532" s="43" t="n">
        <f aca="false">Prices_MTM!I2765</f>
        <v>47000.0000000006</v>
      </c>
      <c r="C2532" s="43" t="n">
        <f aca="false">-PERCENTILE(Prices_MTM!I2515:I2764,1-Inputs!$B$8)</f>
        <v>176225</v>
      </c>
      <c r="D2532" s="43" t="n">
        <f aca="false">NORMSINV(Inputs!$B$8)*STDEV(Prices_MTM!I2515:I2764)</f>
        <v>175491.271589687</v>
      </c>
      <c r="E2532" s="43" t="n">
        <f aca="false">-PERCENTILE(Prices_MTM!I2515:I2764,1-Inputs!$B$9)</f>
        <v>241310</v>
      </c>
      <c r="F2532" s="43" t="n">
        <f aca="false">NORMSINV(Inputs!$B$9)*STDEV(Prices_MTM!I2515:I2764)</f>
        <v>248200.654384085</v>
      </c>
      <c r="G2532" s="52" t="n">
        <f aca="false">IF(-B2532&gt;C2532,1,0)</f>
        <v>0</v>
      </c>
      <c r="H2532" s="52" t="n">
        <f aca="false">IF(-B2532&gt;D2532,1,0)</f>
        <v>0</v>
      </c>
      <c r="I2532" s="52" t="n">
        <f aca="false">IF(-B2532&gt;E2532,1,0)</f>
        <v>0</v>
      </c>
      <c r="J2532" s="52" t="n">
        <f aca="false">IF(-B2532&gt;F2532,1,0)</f>
        <v>0</v>
      </c>
    </row>
    <row r="2533" customFormat="false" ht="15" hidden="false" customHeight="false" outlineLevel="0" collapsed="false">
      <c r="A2533" s="51" t="n">
        <f aca="false">Prices_MTM!A2766</f>
        <v>41453</v>
      </c>
      <c r="B2533" s="43" t="n">
        <f aca="false">Prices_MTM!I2766</f>
        <v>-51500.0000000001</v>
      </c>
      <c r="C2533" s="43" t="n">
        <f aca="false">-PERCENTILE(Prices_MTM!I2516:I2765,1-Inputs!$B$8)</f>
        <v>165500</v>
      </c>
      <c r="D2533" s="43" t="n">
        <f aca="false">NORMSINV(Inputs!$B$8)*STDEV(Prices_MTM!I2516:I2765)</f>
        <v>174203.845041231</v>
      </c>
      <c r="E2533" s="43" t="n">
        <f aca="false">-PERCENTILE(Prices_MTM!I2516:I2765,1-Inputs!$B$9)</f>
        <v>241310</v>
      </c>
      <c r="F2533" s="43" t="n">
        <f aca="false">NORMSINV(Inputs!$B$9)*STDEV(Prices_MTM!I2516:I2765)</f>
        <v>246379.822448094</v>
      </c>
      <c r="G2533" s="52" t="n">
        <f aca="false">IF(-B2533&gt;C2533,1,0)</f>
        <v>0</v>
      </c>
      <c r="H2533" s="52" t="n">
        <f aca="false">IF(-B2533&gt;D2533,1,0)</f>
        <v>0</v>
      </c>
      <c r="I2533" s="52" t="n">
        <f aca="false">IF(-B2533&gt;E2533,1,0)</f>
        <v>0</v>
      </c>
      <c r="J2533" s="52" t="n">
        <f aca="false">IF(-B2533&gt;F2533,1,0)</f>
        <v>0</v>
      </c>
    </row>
    <row r="2534" customFormat="false" ht="15" hidden="false" customHeight="false" outlineLevel="0" collapsed="false">
      <c r="A2534" s="51" t="n">
        <f aca="false">Prices_MTM!A2767</f>
        <v>41456</v>
      </c>
      <c r="B2534" s="43" t="n">
        <f aca="false">Prices_MTM!I2767</f>
        <v>123000</v>
      </c>
      <c r="C2534" s="43" t="n">
        <f aca="false">-PERCENTILE(Prices_MTM!I2517:I2766,1-Inputs!$B$8)</f>
        <v>165500</v>
      </c>
      <c r="D2534" s="43" t="n">
        <f aca="false">NORMSINV(Inputs!$B$8)*STDEV(Prices_MTM!I2517:I2766)</f>
        <v>163846.224120543</v>
      </c>
      <c r="E2534" s="43" t="n">
        <f aca="false">-PERCENTILE(Prices_MTM!I2517:I2766,1-Inputs!$B$9)</f>
        <v>241310</v>
      </c>
      <c r="F2534" s="43" t="n">
        <f aca="false">NORMSINV(Inputs!$B$9)*STDEV(Prices_MTM!I2517:I2766)</f>
        <v>231730.841521067</v>
      </c>
      <c r="G2534" s="52" t="n">
        <f aca="false">IF(-B2534&gt;C2534,1,0)</f>
        <v>0</v>
      </c>
      <c r="H2534" s="52" t="n">
        <f aca="false">IF(-B2534&gt;D2534,1,0)</f>
        <v>0</v>
      </c>
      <c r="I2534" s="52" t="n">
        <f aca="false">IF(-B2534&gt;E2534,1,0)</f>
        <v>0</v>
      </c>
      <c r="J2534" s="52" t="n">
        <f aca="false">IF(-B2534&gt;F2534,1,0)</f>
        <v>0</v>
      </c>
    </row>
    <row r="2535" customFormat="false" ht="15" hidden="false" customHeight="false" outlineLevel="0" collapsed="false">
      <c r="A2535" s="51" t="n">
        <f aca="false">Prices_MTM!A2768</f>
        <v>41457</v>
      </c>
      <c r="B2535" s="43" t="n">
        <f aca="false">Prices_MTM!I2768</f>
        <v>132500.000000001</v>
      </c>
      <c r="C2535" s="43" t="n">
        <f aca="false">-PERCENTILE(Prices_MTM!I2518:I2767,1-Inputs!$B$8)</f>
        <v>163700</v>
      </c>
      <c r="D2535" s="43" t="n">
        <f aca="false">NORMSINV(Inputs!$B$8)*STDEV(Prices_MTM!I2518:I2767)</f>
        <v>163108.740095379</v>
      </c>
      <c r="E2535" s="43" t="n">
        <f aca="false">-PERCENTILE(Prices_MTM!I2518:I2767,1-Inputs!$B$9)</f>
        <v>241310</v>
      </c>
      <c r="F2535" s="43" t="n">
        <f aca="false">NORMSINV(Inputs!$B$9)*STDEV(Prices_MTM!I2518:I2767)</f>
        <v>230687.803790556</v>
      </c>
      <c r="G2535" s="52" t="n">
        <f aca="false">IF(-B2535&gt;C2535,1,0)</f>
        <v>0</v>
      </c>
      <c r="H2535" s="52" t="n">
        <f aca="false">IF(-B2535&gt;D2535,1,0)</f>
        <v>0</v>
      </c>
      <c r="I2535" s="52" t="n">
        <f aca="false">IF(-B2535&gt;E2535,1,0)</f>
        <v>0</v>
      </c>
      <c r="J2535" s="52" t="n">
        <f aca="false">IF(-B2535&gt;F2535,1,0)</f>
        <v>0</v>
      </c>
    </row>
    <row r="2536" customFormat="false" ht="15" hidden="false" customHeight="false" outlineLevel="0" collapsed="false">
      <c r="A2536" s="51" t="n">
        <f aca="false">Prices_MTM!A2769</f>
        <v>41458</v>
      </c>
      <c r="B2536" s="43" t="n">
        <f aca="false">Prices_MTM!I2769</f>
        <v>118999.999999999</v>
      </c>
      <c r="C2536" s="43" t="n">
        <f aca="false">-PERCENTILE(Prices_MTM!I2519:I2768,1-Inputs!$B$8)</f>
        <v>163700</v>
      </c>
      <c r="D2536" s="43" t="n">
        <f aca="false">NORMSINV(Inputs!$B$8)*STDEV(Prices_MTM!I2519:I2768)</f>
        <v>162723.851723989</v>
      </c>
      <c r="E2536" s="43" t="n">
        <f aca="false">-PERCENTILE(Prices_MTM!I2519:I2768,1-Inputs!$B$9)</f>
        <v>241310</v>
      </c>
      <c r="F2536" s="43" t="n">
        <f aca="false">NORMSINV(Inputs!$B$9)*STDEV(Prices_MTM!I2519:I2768)</f>
        <v>230143.44882191</v>
      </c>
      <c r="G2536" s="52" t="n">
        <f aca="false">IF(-B2536&gt;C2536,1,0)</f>
        <v>0</v>
      </c>
      <c r="H2536" s="52" t="n">
        <f aca="false">IF(-B2536&gt;D2536,1,0)</f>
        <v>0</v>
      </c>
      <c r="I2536" s="52" t="n">
        <f aca="false">IF(-B2536&gt;E2536,1,0)</f>
        <v>0</v>
      </c>
      <c r="J2536" s="52" t="n">
        <f aca="false">IF(-B2536&gt;F2536,1,0)</f>
        <v>0</v>
      </c>
    </row>
    <row r="2537" customFormat="false" ht="15" hidden="false" customHeight="false" outlineLevel="0" collapsed="false">
      <c r="A2537" s="51" t="n">
        <f aca="false">Prices_MTM!A2770</f>
        <v>41460</v>
      </c>
      <c r="B2537" s="43" t="n">
        <f aca="false">Prices_MTM!I2770</f>
        <v>50000.0000000007</v>
      </c>
      <c r="C2537" s="43" t="n">
        <f aca="false">-PERCENTILE(Prices_MTM!I2520:I2769,1-Inputs!$B$8)</f>
        <v>163700</v>
      </c>
      <c r="D2537" s="43" t="n">
        <f aca="false">NORMSINV(Inputs!$B$8)*STDEV(Prices_MTM!I2520:I2769)</f>
        <v>162410.427673893</v>
      </c>
      <c r="E2537" s="43" t="n">
        <f aca="false">-PERCENTILE(Prices_MTM!I2520:I2769,1-Inputs!$B$9)</f>
        <v>241310</v>
      </c>
      <c r="F2537" s="43" t="n">
        <f aca="false">NORMSINV(Inputs!$B$9)*STDEV(Prices_MTM!I2520:I2769)</f>
        <v>229700.167206654</v>
      </c>
      <c r="G2537" s="52" t="n">
        <f aca="false">IF(-B2537&gt;C2537,1,0)</f>
        <v>0</v>
      </c>
      <c r="H2537" s="52" t="n">
        <f aca="false">IF(-B2537&gt;D2537,1,0)</f>
        <v>0</v>
      </c>
      <c r="I2537" s="52" t="n">
        <f aca="false">IF(-B2537&gt;E2537,1,0)</f>
        <v>0</v>
      </c>
      <c r="J2537" s="52" t="n">
        <f aca="false">IF(-B2537&gt;F2537,1,0)</f>
        <v>0</v>
      </c>
    </row>
    <row r="2538" customFormat="false" ht="15" hidden="false" customHeight="false" outlineLevel="0" collapsed="false">
      <c r="A2538" s="51" t="n">
        <f aca="false">Prices_MTM!A2771</f>
        <v>41463</v>
      </c>
      <c r="B2538" s="43" t="n">
        <f aca="false">Prices_MTM!I2771</f>
        <v>-20500.0000000005</v>
      </c>
      <c r="C2538" s="43" t="n">
        <f aca="false">-PERCENTILE(Prices_MTM!I2521:I2770,1-Inputs!$B$8)</f>
        <v>163700</v>
      </c>
      <c r="D2538" s="43" t="n">
        <f aca="false">NORMSINV(Inputs!$B$8)*STDEV(Prices_MTM!I2521:I2770)</f>
        <v>161933.882754023</v>
      </c>
      <c r="E2538" s="43" t="n">
        <f aca="false">-PERCENTILE(Prices_MTM!I2521:I2770,1-Inputs!$B$9)</f>
        <v>241310</v>
      </c>
      <c r="F2538" s="43" t="n">
        <f aca="false">NORMSINV(Inputs!$B$9)*STDEV(Prices_MTM!I2521:I2770)</f>
        <v>229026.180632372</v>
      </c>
      <c r="G2538" s="52" t="n">
        <f aca="false">IF(-B2538&gt;C2538,1,0)</f>
        <v>0</v>
      </c>
      <c r="H2538" s="52" t="n">
        <f aca="false">IF(-B2538&gt;D2538,1,0)</f>
        <v>0</v>
      </c>
      <c r="I2538" s="52" t="n">
        <f aca="false">IF(-B2538&gt;E2538,1,0)</f>
        <v>0</v>
      </c>
      <c r="J2538" s="52" t="n">
        <f aca="false">IF(-B2538&gt;F2538,1,0)</f>
        <v>0</v>
      </c>
    </row>
    <row r="2539" customFormat="false" ht="15" hidden="false" customHeight="false" outlineLevel="0" collapsed="false">
      <c r="A2539" s="51" t="n">
        <f aca="false">Prices_MTM!A2772</f>
        <v>41464</v>
      </c>
      <c r="B2539" s="43" t="n">
        <f aca="false">Prices_MTM!I2772</f>
        <v>35499.999999999</v>
      </c>
      <c r="C2539" s="43" t="n">
        <f aca="false">-PERCENTILE(Prices_MTM!I2522:I2771,1-Inputs!$B$8)</f>
        <v>163700</v>
      </c>
      <c r="D2539" s="43" t="n">
        <f aca="false">NORMSINV(Inputs!$B$8)*STDEV(Prices_MTM!I2522:I2771)</f>
        <v>161749.625237185</v>
      </c>
      <c r="E2539" s="43" t="n">
        <f aca="false">-PERCENTILE(Prices_MTM!I2522:I2771,1-Inputs!$B$9)</f>
        <v>241310</v>
      </c>
      <c r="F2539" s="43" t="n">
        <f aca="false">NORMSINV(Inputs!$B$9)*STDEV(Prices_MTM!I2522:I2771)</f>
        <v>228765.581710043</v>
      </c>
      <c r="G2539" s="52" t="n">
        <f aca="false">IF(-B2539&gt;C2539,1,0)</f>
        <v>0</v>
      </c>
      <c r="H2539" s="52" t="n">
        <f aca="false">IF(-B2539&gt;D2539,1,0)</f>
        <v>0</v>
      </c>
      <c r="I2539" s="52" t="n">
        <f aca="false">IF(-B2539&gt;E2539,1,0)</f>
        <v>0</v>
      </c>
      <c r="J2539" s="52" t="n">
        <f aca="false">IF(-B2539&gt;F2539,1,0)</f>
        <v>0</v>
      </c>
    </row>
    <row r="2540" customFormat="false" ht="15" hidden="false" customHeight="false" outlineLevel="0" collapsed="false">
      <c r="A2540" s="51" t="n">
        <f aca="false">Prices_MTM!A2773</f>
        <v>41465</v>
      </c>
      <c r="B2540" s="43" t="n">
        <f aca="false">Prices_MTM!I2773</f>
        <v>268500</v>
      </c>
      <c r="C2540" s="43" t="n">
        <f aca="false">-PERCENTILE(Prices_MTM!I2523:I2772,1-Inputs!$B$8)</f>
        <v>161225</v>
      </c>
      <c r="D2540" s="43" t="n">
        <f aca="false">NORMSINV(Inputs!$B$8)*STDEV(Prices_MTM!I2523:I2772)</f>
        <v>160838.279840824</v>
      </c>
      <c r="E2540" s="43" t="n">
        <f aca="false">-PERCENTILE(Prices_MTM!I2523:I2772,1-Inputs!$B$9)</f>
        <v>241310</v>
      </c>
      <c r="F2540" s="43" t="n">
        <f aca="false">NORMSINV(Inputs!$B$9)*STDEV(Prices_MTM!I2523:I2772)</f>
        <v>227476.648524377</v>
      </c>
      <c r="G2540" s="52" t="n">
        <f aca="false">IF(-B2540&gt;C2540,1,0)</f>
        <v>0</v>
      </c>
      <c r="H2540" s="52" t="n">
        <f aca="false">IF(-B2540&gt;D2540,1,0)</f>
        <v>0</v>
      </c>
      <c r="I2540" s="52" t="n">
        <f aca="false">IF(-B2540&gt;E2540,1,0)</f>
        <v>0</v>
      </c>
      <c r="J2540" s="52" t="n">
        <f aca="false">IF(-B2540&gt;F2540,1,0)</f>
        <v>0</v>
      </c>
    </row>
    <row r="2541" customFormat="false" ht="15" hidden="false" customHeight="false" outlineLevel="0" collapsed="false">
      <c r="A2541" s="51" t="n">
        <f aca="false">Prices_MTM!A2774</f>
        <v>41466</v>
      </c>
      <c r="B2541" s="43" t="n">
        <f aca="false">Prices_MTM!I2774</f>
        <v>-151500</v>
      </c>
      <c r="C2541" s="43" t="n">
        <f aca="false">-PERCENTILE(Prices_MTM!I2524:I2773,1-Inputs!$B$8)</f>
        <v>161225</v>
      </c>
      <c r="D2541" s="43" t="n">
        <f aca="false">NORMSINV(Inputs!$B$8)*STDEV(Prices_MTM!I2524:I2773)</f>
        <v>161991.946982747</v>
      </c>
      <c r="E2541" s="43" t="n">
        <f aca="false">-PERCENTILE(Prices_MTM!I2524:I2773,1-Inputs!$B$9)</f>
        <v>241310</v>
      </c>
      <c r="F2541" s="43" t="n">
        <f aca="false">NORMSINV(Inputs!$B$9)*STDEV(Prices_MTM!I2524:I2773)</f>
        <v>229108.301979121</v>
      </c>
      <c r="G2541" s="52" t="n">
        <f aca="false">IF(-B2541&gt;C2541,1,0)</f>
        <v>0</v>
      </c>
      <c r="H2541" s="52" t="n">
        <f aca="false">IF(-B2541&gt;D2541,1,0)</f>
        <v>0</v>
      </c>
      <c r="I2541" s="52" t="n">
        <f aca="false">IF(-B2541&gt;E2541,1,0)</f>
        <v>0</v>
      </c>
      <c r="J2541" s="52" t="n">
        <f aca="false">IF(-B2541&gt;F2541,1,0)</f>
        <v>0</v>
      </c>
    </row>
    <row r="2542" customFormat="false" ht="15" hidden="false" customHeight="false" outlineLevel="0" collapsed="false">
      <c r="A2542" s="51" t="n">
        <f aca="false">Prices_MTM!A2775</f>
        <v>41467</v>
      </c>
      <c r="B2542" s="43" t="n">
        <f aca="false">Prices_MTM!I2775</f>
        <v>65500.0000000001</v>
      </c>
      <c r="C2542" s="43" t="n">
        <f aca="false">-PERCENTILE(Prices_MTM!I2525:I2774,1-Inputs!$B$8)</f>
        <v>161225</v>
      </c>
      <c r="D2542" s="43" t="n">
        <f aca="false">NORMSINV(Inputs!$B$8)*STDEV(Prices_MTM!I2525:I2774)</f>
        <v>162818.488119717</v>
      </c>
      <c r="E2542" s="43" t="n">
        <f aca="false">-PERCENTILE(Prices_MTM!I2525:I2774,1-Inputs!$B$9)</f>
        <v>241310</v>
      </c>
      <c r="F2542" s="43" t="n">
        <f aca="false">NORMSINV(Inputs!$B$9)*STDEV(Prices_MTM!I2525:I2774)</f>
        <v>230277.294882374</v>
      </c>
      <c r="G2542" s="52" t="n">
        <f aca="false">IF(-B2542&gt;C2542,1,0)</f>
        <v>0</v>
      </c>
      <c r="H2542" s="52" t="n">
        <f aca="false">IF(-B2542&gt;D2542,1,0)</f>
        <v>0</v>
      </c>
      <c r="I2542" s="52" t="n">
        <f aca="false">IF(-B2542&gt;E2542,1,0)</f>
        <v>0</v>
      </c>
      <c r="J2542" s="52" t="n">
        <f aca="false">IF(-B2542&gt;F2542,1,0)</f>
        <v>0</v>
      </c>
    </row>
    <row r="2543" customFormat="false" ht="15" hidden="false" customHeight="false" outlineLevel="0" collapsed="false">
      <c r="A2543" s="51" t="n">
        <f aca="false">Prices_MTM!A2776</f>
        <v>41470</v>
      </c>
      <c r="B2543" s="43" t="n">
        <f aca="false">Prices_MTM!I2776</f>
        <v>34000.0000000011</v>
      </c>
      <c r="C2543" s="43" t="n">
        <f aca="false">-PERCENTILE(Prices_MTM!I2526:I2775,1-Inputs!$B$8)</f>
        <v>161225</v>
      </c>
      <c r="D2543" s="43" t="n">
        <f aca="false">NORMSINV(Inputs!$B$8)*STDEV(Prices_MTM!I2526:I2775)</f>
        <v>162908.278736336</v>
      </c>
      <c r="E2543" s="43" t="n">
        <f aca="false">-PERCENTILE(Prices_MTM!I2526:I2775,1-Inputs!$B$9)</f>
        <v>241310</v>
      </c>
      <c r="F2543" s="43" t="n">
        <f aca="false">NORMSINV(Inputs!$B$9)*STDEV(Prices_MTM!I2526:I2775)</f>
        <v>230404.287464971</v>
      </c>
      <c r="G2543" s="52" t="n">
        <f aca="false">IF(-B2543&gt;C2543,1,0)</f>
        <v>0</v>
      </c>
      <c r="H2543" s="52" t="n">
        <f aca="false">IF(-B2543&gt;D2543,1,0)</f>
        <v>0</v>
      </c>
      <c r="I2543" s="52" t="n">
        <f aca="false">IF(-B2543&gt;E2543,1,0)</f>
        <v>0</v>
      </c>
      <c r="J2543" s="52" t="n">
        <f aca="false">IF(-B2543&gt;F2543,1,0)</f>
        <v>0</v>
      </c>
    </row>
    <row r="2544" customFormat="false" ht="15" hidden="false" customHeight="false" outlineLevel="0" collapsed="false">
      <c r="A2544" s="51" t="n">
        <f aca="false">Prices_MTM!A2777</f>
        <v>41471</v>
      </c>
      <c r="B2544" s="43" t="n">
        <f aca="false">Prices_MTM!I2777</f>
        <v>-44000.0000000012</v>
      </c>
      <c r="C2544" s="43" t="n">
        <f aca="false">-PERCENTILE(Prices_MTM!I2527:I2776,1-Inputs!$B$8)</f>
        <v>161225</v>
      </c>
      <c r="D2544" s="43" t="n">
        <f aca="false">NORMSINV(Inputs!$B$8)*STDEV(Prices_MTM!I2527:I2776)</f>
        <v>162526.177537301</v>
      </c>
      <c r="E2544" s="43" t="n">
        <f aca="false">-PERCENTILE(Prices_MTM!I2527:I2776,1-Inputs!$B$9)</f>
        <v>241310</v>
      </c>
      <c r="F2544" s="43" t="n">
        <f aca="false">NORMSINV(Inputs!$B$9)*STDEV(Prices_MTM!I2527:I2776)</f>
        <v>229863.874447376</v>
      </c>
      <c r="G2544" s="52" t="n">
        <f aca="false">IF(-B2544&gt;C2544,1,0)</f>
        <v>0</v>
      </c>
      <c r="H2544" s="52" t="n">
        <f aca="false">IF(-B2544&gt;D2544,1,0)</f>
        <v>0</v>
      </c>
      <c r="I2544" s="52" t="n">
        <f aca="false">IF(-B2544&gt;E2544,1,0)</f>
        <v>0</v>
      </c>
      <c r="J2544" s="52" t="n">
        <f aca="false">IF(-B2544&gt;F2544,1,0)</f>
        <v>0</v>
      </c>
    </row>
    <row r="2545" customFormat="false" ht="15" hidden="false" customHeight="false" outlineLevel="0" collapsed="false">
      <c r="A2545" s="51" t="n">
        <f aca="false">Prices_MTM!A2778</f>
        <v>41472</v>
      </c>
      <c r="B2545" s="43" t="n">
        <f aca="false">Prices_MTM!I2778</f>
        <v>32000.0000000007</v>
      </c>
      <c r="C2545" s="43" t="n">
        <f aca="false">-PERCENTILE(Prices_MTM!I2528:I2777,1-Inputs!$B$8)</f>
        <v>161225</v>
      </c>
      <c r="D2545" s="43" t="n">
        <f aca="false">NORMSINV(Inputs!$B$8)*STDEV(Prices_MTM!I2528:I2777)</f>
        <v>162540.457170936</v>
      </c>
      <c r="E2545" s="43" t="n">
        <f aca="false">-PERCENTILE(Prices_MTM!I2528:I2777,1-Inputs!$B$9)</f>
        <v>241310</v>
      </c>
      <c r="F2545" s="43" t="n">
        <f aca="false">NORMSINV(Inputs!$B$9)*STDEV(Prices_MTM!I2528:I2777)</f>
        <v>229884.070405731</v>
      </c>
      <c r="G2545" s="52" t="n">
        <f aca="false">IF(-B2545&gt;C2545,1,0)</f>
        <v>0</v>
      </c>
      <c r="H2545" s="52" t="n">
        <f aca="false">IF(-B2545&gt;D2545,1,0)</f>
        <v>0</v>
      </c>
      <c r="I2545" s="52" t="n">
        <f aca="false">IF(-B2545&gt;E2545,1,0)</f>
        <v>0</v>
      </c>
      <c r="J2545" s="52" t="n">
        <f aca="false">IF(-B2545&gt;F2545,1,0)</f>
        <v>0</v>
      </c>
    </row>
    <row r="2546" customFormat="false" ht="15" hidden="false" customHeight="false" outlineLevel="0" collapsed="false">
      <c r="A2546" s="51" t="n">
        <f aca="false">Prices_MTM!A2779</f>
        <v>41473</v>
      </c>
      <c r="B2546" s="43" t="n">
        <f aca="false">Prices_MTM!I2779</f>
        <v>153000</v>
      </c>
      <c r="C2546" s="43" t="n">
        <f aca="false">-PERCENTILE(Prices_MTM!I2529:I2778,1-Inputs!$B$8)</f>
        <v>161225</v>
      </c>
      <c r="D2546" s="43" t="n">
        <f aca="false">NORMSINV(Inputs!$B$8)*STDEV(Prices_MTM!I2529:I2778)</f>
        <v>162559.900221541</v>
      </c>
      <c r="E2546" s="43" t="n">
        <f aca="false">-PERCENTILE(Prices_MTM!I2529:I2778,1-Inputs!$B$9)</f>
        <v>241310</v>
      </c>
      <c r="F2546" s="43" t="n">
        <f aca="false">NORMSINV(Inputs!$B$9)*STDEV(Prices_MTM!I2529:I2778)</f>
        <v>229911.569083241</v>
      </c>
      <c r="G2546" s="52" t="n">
        <f aca="false">IF(-B2546&gt;C2546,1,0)</f>
        <v>0</v>
      </c>
      <c r="H2546" s="52" t="n">
        <f aca="false">IF(-B2546&gt;D2546,1,0)</f>
        <v>0</v>
      </c>
      <c r="I2546" s="52" t="n">
        <f aca="false">IF(-B2546&gt;E2546,1,0)</f>
        <v>0</v>
      </c>
      <c r="J2546" s="52" t="n">
        <f aca="false">IF(-B2546&gt;F2546,1,0)</f>
        <v>0</v>
      </c>
    </row>
    <row r="2547" customFormat="false" ht="15" hidden="false" customHeight="false" outlineLevel="0" collapsed="false">
      <c r="A2547" s="51" t="n">
        <f aca="false">Prices_MTM!A2780</f>
        <v>41474</v>
      </c>
      <c r="B2547" s="43" t="n">
        <f aca="false">Prices_MTM!I2780</f>
        <v>24499.9999999997</v>
      </c>
      <c r="C2547" s="43" t="n">
        <f aca="false">-PERCENTILE(Prices_MTM!I2530:I2779,1-Inputs!$B$8)</f>
        <v>161225</v>
      </c>
      <c r="D2547" s="43" t="n">
        <f aca="false">NORMSINV(Inputs!$B$8)*STDEV(Prices_MTM!I2530:I2779)</f>
        <v>162067.824625635</v>
      </c>
      <c r="E2547" s="43" t="n">
        <f aca="false">-PERCENTILE(Prices_MTM!I2530:I2779,1-Inputs!$B$9)</f>
        <v>241310</v>
      </c>
      <c r="F2547" s="43" t="n">
        <f aca="false">NORMSINV(Inputs!$B$9)*STDEV(Prices_MTM!I2530:I2779)</f>
        <v>229215.617177462</v>
      </c>
      <c r="G2547" s="52" t="n">
        <f aca="false">IF(-B2547&gt;C2547,1,0)</f>
        <v>0</v>
      </c>
      <c r="H2547" s="52" t="n">
        <f aca="false">IF(-B2547&gt;D2547,1,0)</f>
        <v>0</v>
      </c>
      <c r="I2547" s="52" t="n">
        <f aca="false">IF(-B2547&gt;E2547,1,0)</f>
        <v>0</v>
      </c>
      <c r="J2547" s="52" t="n">
        <f aca="false">IF(-B2547&gt;F2547,1,0)</f>
        <v>0</v>
      </c>
    </row>
    <row r="2548" customFormat="false" ht="15" hidden="false" customHeight="false" outlineLevel="0" collapsed="false">
      <c r="A2548" s="51" t="n">
        <f aca="false">Prices_MTM!A2781</f>
        <v>41477</v>
      </c>
      <c r="B2548" s="43" t="n">
        <f aca="false">Prices_MTM!I2781</f>
        <v>-113000</v>
      </c>
      <c r="C2548" s="43" t="n">
        <f aca="false">-PERCENTILE(Prices_MTM!I2531:I2780,1-Inputs!$B$8)</f>
        <v>161225</v>
      </c>
      <c r="D2548" s="43" t="n">
        <f aca="false">NORMSINV(Inputs!$B$8)*STDEV(Prices_MTM!I2531:I2780)</f>
        <v>161823.228537022</v>
      </c>
      <c r="E2548" s="43" t="n">
        <f aca="false">-PERCENTILE(Prices_MTM!I2531:I2780,1-Inputs!$B$9)</f>
        <v>241310</v>
      </c>
      <c r="F2548" s="43" t="n">
        <f aca="false">NORMSINV(Inputs!$B$9)*STDEV(Prices_MTM!I2531:I2780)</f>
        <v>228869.680261606</v>
      </c>
      <c r="G2548" s="52" t="n">
        <f aca="false">IF(-B2548&gt;C2548,1,0)</f>
        <v>0</v>
      </c>
      <c r="H2548" s="52" t="n">
        <f aca="false">IF(-B2548&gt;D2548,1,0)</f>
        <v>0</v>
      </c>
      <c r="I2548" s="52" t="n">
        <f aca="false">IF(-B2548&gt;E2548,1,0)</f>
        <v>0</v>
      </c>
      <c r="J2548" s="52" t="n">
        <f aca="false">IF(-B2548&gt;F2548,1,0)</f>
        <v>0</v>
      </c>
    </row>
    <row r="2549" customFormat="false" ht="15" hidden="false" customHeight="false" outlineLevel="0" collapsed="false">
      <c r="A2549" s="51" t="n">
        <f aca="false">Prices_MTM!A2782</f>
        <v>41478</v>
      </c>
      <c r="B2549" s="43" t="n">
        <f aca="false">Prices_MTM!I2782</f>
        <v>29499.9999999995</v>
      </c>
      <c r="C2549" s="43" t="n">
        <f aca="false">-PERCENTILE(Prices_MTM!I2532:I2781,1-Inputs!$B$8)</f>
        <v>153975</v>
      </c>
      <c r="D2549" s="43" t="n">
        <f aca="false">NORMSINV(Inputs!$B$8)*STDEV(Prices_MTM!I2532:I2781)</f>
        <v>160491.455665469</v>
      </c>
      <c r="E2549" s="43" t="n">
        <f aca="false">-PERCENTILE(Prices_MTM!I2532:I2781,1-Inputs!$B$9)</f>
        <v>236410</v>
      </c>
      <c r="F2549" s="43" t="n">
        <f aca="false">NORMSINV(Inputs!$B$9)*STDEV(Prices_MTM!I2532:I2781)</f>
        <v>226986.128474578</v>
      </c>
      <c r="G2549" s="52" t="n">
        <f aca="false">IF(-B2549&gt;C2549,1,0)</f>
        <v>0</v>
      </c>
      <c r="H2549" s="52" t="n">
        <f aca="false">IF(-B2549&gt;D2549,1,0)</f>
        <v>0</v>
      </c>
      <c r="I2549" s="52" t="n">
        <f aca="false">IF(-B2549&gt;E2549,1,0)</f>
        <v>0</v>
      </c>
      <c r="J2549" s="52" t="n">
        <f aca="false">IF(-B2549&gt;F2549,1,0)</f>
        <v>0</v>
      </c>
    </row>
    <row r="2550" customFormat="false" ht="15" hidden="false" customHeight="false" outlineLevel="0" collapsed="false">
      <c r="A2550" s="51" t="n">
        <f aca="false">Prices_MTM!A2783</f>
        <v>41479</v>
      </c>
      <c r="B2550" s="43" t="n">
        <f aca="false">Prices_MTM!I2783</f>
        <v>-120000</v>
      </c>
      <c r="C2550" s="43" t="n">
        <f aca="false">-PERCENTILE(Prices_MTM!I2533:I2782,1-Inputs!$B$8)</f>
        <v>153975</v>
      </c>
      <c r="D2550" s="43" t="n">
        <f aca="false">NORMSINV(Inputs!$B$8)*STDEV(Prices_MTM!I2533:I2782)</f>
        <v>160381.23165472</v>
      </c>
      <c r="E2550" s="43" t="n">
        <f aca="false">-PERCENTILE(Prices_MTM!I2533:I2782,1-Inputs!$B$9)</f>
        <v>236410</v>
      </c>
      <c r="F2550" s="43" t="n">
        <f aca="false">NORMSINV(Inputs!$B$9)*STDEV(Prices_MTM!I2533:I2782)</f>
        <v>226830.236552725</v>
      </c>
      <c r="G2550" s="52" t="n">
        <f aca="false">IF(-B2550&gt;C2550,1,0)</f>
        <v>0</v>
      </c>
      <c r="H2550" s="52" t="n">
        <f aca="false">IF(-B2550&gt;D2550,1,0)</f>
        <v>0</v>
      </c>
      <c r="I2550" s="52" t="n">
        <f aca="false">IF(-B2550&gt;E2550,1,0)</f>
        <v>0</v>
      </c>
      <c r="J2550" s="52" t="n">
        <f aca="false">IF(-B2550&gt;F2550,1,0)</f>
        <v>0</v>
      </c>
    </row>
    <row r="2551" customFormat="false" ht="15" hidden="false" customHeight="false" outlineLevel="0" collapsed="false">
      <c r="A2551" s="51" t="n">
        <f aca="false">Prices_MTM!A2784</f>
        <v>41480</v>
      </c>
      <c r="B2551" s="43" t="n">
        <f aca="false">Prices_MTM!I2784</f>
        <v>12500.0000000007</v>
      </c>
      <c r="C2551" s="43" t="n">
        <f aca="false">-PERCENTILE(Prices_MTM!I2534:I2783,1-Inputs!$B$8)</f>
        <v>153975</v>
      </c>
      <c r="D2551" s="43" t="n">
        <f aca="false">NORMSINV(Inputs!$B$8)*STDEV(Prices_MTM!I2534:I2783)</f>
        <v>160530.082712702</v>
      </c>
      <c r="E2551" s="43" t="n">
        <f aca="false">-PERCENTILE(Prices_MTM!I2534:I2783,1-Inputs!$B$9)</f>
        <v>236410</v>
      </c>
      <c r="F2551" s="43" t="n">
        <f aca="false">NORMSINV(Inputs!$B$9)*STDEV(Prices_MTM!I2534:I2783)</f>
        <v>227040.759444616</v>
      </c>
      <c r="G2551" s="52" t="n">
        <f aca="false">IF(-B2551&gt;C2551,1,0)</f>
        <v>0</v>
      </c>
      <c r="H2551" s="52" t="n">
        <f aca="false">IF(-B2551&gt;D2551,1,0)</f>
        <v>0</v>
      </c>
      <c r="I2551" s="52" t="n">
        <f aca="false">IF(-B2551&gt;E2551,1,0)</f>
        <v>0</v>
      </c>
      <c r="J2551" s="52" t="n">
        <f aca="false">IF(-B2551&gt;F2551,1,0)</f>
        <v>0</v>
      </c>
    </row>
    <row r="2552" customFormat="false" ht="15" hidden="false" customHeight="false" outlineLevel="0" collapsed="false">
      <c r="A2552" s="51" t="n">
        <f aca="false">Prices_MTM!A2785</f>
        <v>41481</v>
      </c>
      <c r="B2552" s="43" t="n">
        <f aca="false">Prices_MTM!I2785</f>
        <v>-44499.9999999993</v>
      </c>
      <c r="C2552" s="43" t="n">
        <f aca="false">-PERCENTILE(Prices_MTM!I2535:I2784,1-Inputs!$B$8)</f>
        <v>153975</v>
      </c>
      <c r="D2552" s="43" t="n">
        <f aca="false">NORMSINV(Inputs!$B$8)*STDEV(Prices_MTM!I2535:I2784)</f>
        <v>160381.437915816</v>
      </c>
      <c r="E2552" s="43" t="n">
        <f aca="false">-PERCENTILE(Prices_MTM!I2535:I2784,1-Inputs!$B$9)</f>
        <v>236410</v>
      </c>
      <c r="F2552" s="43" t="n">
        <f aca="false">NORMSINV(Inputs!$B$9)*STDEV(Prices_MTM!I2535:I2784)</f>
        <v>226830.528271729</v>
      </c>
      <c r="G2552" s="52" t="n">
        <f aca="false">IF(-B2552&gt;C2552,1,0)</f>
        <v>0</v>
      </c>
      <c r="H2552" s="52" t="n">
        <f aca="false">IF(-B2552&gt;D2552,1,0)</f>
        <v>0</v>
      </c>
      <c r="I2552" s="52" t="n">
        <f aca="false">IF(-B2552&gt;E2552,1,0)</f>
        <v>0</v>
      </c>
      <c r="J2552" s="52" t="n">
        <f aca="false">IF(-B2552&gt;F2552,1,0)</f>
        <v>0</v>
      </c>
    </row>
    <row r="2553" customFormat="false" ht="15" hidden="false" customHeight="false" outlineLevel="0" collapsed="false">
      <c r="A2553" s="51" t="n">
        <f aca="false">Prices_MTM!A2786</f>
        <v>41484</v>
      </c>
      <c r="B2553" s="43" t="n">
        <f aca="false">Prices_MTM!I2786</f>
        <v>-41500.0000000006</v>
      </c>
      <c r="C2553" s="43" t="n">
        <f aca="false">-PERCENTILE(Prices_MTM!I2536:I2785,1-Inputs!$B$8)</f>
        <v>153975</v>
      </c>
      <c r="D2553" s="43" t="n">
        <f aca="false">NORMSINV(Inputs!$B$8)*STDEV(Prices_MTM!I2536:I2785)</f>
        <v>160463.858794112</v>
      </c>
      <c r="E2553" s="43" t="n">
        <f aca="false">-PERCENTILE(Prices_MTM!I2536:I2785,1-Inputs!$B$9)</f>
        <v>236410</v>
      </c>
      <c r="F2553" s="43" t="n">
        <f aca="false">NORMSINV(Inputs!$B$9)*STDEV(Prices_MTM!I2536:I2785)</f>
        <v>226947.097692776</v>
      </c>
      <c r="G2553" s="52" t="n">
        <f aca="false">IF(-B2553&gt;C2553,1,0)</f>
        <v>0</v>
      </c>
      <c r="H2553" s="52" t="n">
        <f aca="false">IF(-B2553&gt;D2553,1,0)</f>
        <v>0</v>
      </c>
      <c r="I2553" s="52" t="n">
        <f aca="false">IF(-B2553&gt;E2553,1,0)</f>
        <v>0</v>
      </c>
      <c r="J2553" s="52" t="n">
        <f aca="false">IF(-B2553&gt;F2553,1,0)</f>
        <v>0</v>
      </c>
    </row>
    <row r="2554" customFormat="false" ht="15" hidden="false" customHeight="false" outlineLevel="0" collapsed="false">
      <c r="A2554" s="51" t="n">
        <f aca="false">Prices_MTM!A2787</f>
        <v>41485</v>
      </c>
      <c r="B2554" s="43" t="n">
        <f aca="false">Prices_MTM!I2787</f>
        <v>-115500</v>
      </c>
      <c r="C2554" s="43" t="n">
        <f aca="false">-PERCENTILE(Prices_MTM!I2537:I2786,1-Inputs!$B$8)</f>
        <v>153975</v>
      </c>
      <c r="D2554" s="43" t="n">
        <f aca="false">NORMSINV(Inputs!$B$8)*STDEV(Prices_MTM!I2537:I2786)</f>
        <v>160452.27980445</v>
      </c>
      <c r="E2554" s="43" t="n">
        <f aca="false">-PERCENTILE(Prices_MTM!I2537:I2786,1-Inputs!$B$9)</f>
        <v>236410</v>
      </c>
      <c r="F2554" s="43" t="n">
        <f aca="false">NORMSINV(Inputs!$B$9)*STDEV(Prices_MTM!I2537:I2786)</f>
        <v>226930.72130673</v>
      </c>
      <c r="G2554" s="52" t="n">
        <f aca="false">IF(-B2554&gt;C2554,1,0)</f>
        <v>0</v>
      </c>
      <c r="H2554" s="52" t="n">
        <f aca="false">IF(-B2554&gt;D2554,1,0)</f>
        <v>0</v>
      </c>
      <c r="I2554" s="52" t="n">
        <f aca="false">IF(-B2554&gt;E2554,1,0)</f>
        <v>0</v>
      </c>
      <c r="J2554" s="52" t="n">
        <f aca="false">IF(-B2554&gt;F2554,1,0)</f>
        <v>0</v>
      </c>
    </row>
    <row r="2555" customFormat="false" ht="15" hidden="false" customHeight="false" outlineLevel="0" collapsed="false">
      <c r="A2555" s="51" t="n">
        <f aca="false">Prices_MTM!A2788</f>
        <v>41486</v>
      </c>
      <c r="B2555" s="43" t="n">
        <f aca="false">Prices_MTM!I2788</f>
        <v>174999.999999999</v>
      </c>
      <c r="C2555" s="43" t="n">
        <f aca="false">-PERCENTILE(Prices_MTM!I2538:I2787,1-Inputs!$B$8)</f>
        <v>153975</v>
      </c>
      <c r="D2555" s="43" t="n">
        <f aca="false">NORMSINV(Inputs!$B$8)*STDEV(Prices_MTM!I2538:I2787)</f>
        <v>160215.884599903</v>
      </c>
      <c r="E2555" s="43" t="n">
        <f aca="false">-PERCENTILE(Prices_MTM!I2538:I2787,1-Inputs!$B$9)</f>
        <v>236410</v>
      </c>
      <c r="F2555" s="43" t="n">
        <f aca="false">NORMSINV(Inputs!$B$9)*STDEV(Prices_MTM!I2538:I2787)</f>
        <v>226596.383057709</v>
      </c>
      <c r="G2555" s="52" t="n">
        <f aca="false">IF(-B2555&gt;C2555,1,0)</f>
        <v>0</v>
      </c>
      <c r="H2555" s="52" t="n">
        <f aca="false">IF(-B2555&gt;D2555,1,0)</f>
        <v>0</v>
      </c>
      <c r="I2555" s="52" t="n">
        <f aca="false">IF(-B2555&gt;E2555,1,0)</f>
        <v>0</v>
      </c>
      <c r="J2555" s="52" t="n">
        <f aca="false">IF(-B2555&gt;F2555,1,0)</f>
        <v>0</v>
      </c>
    </row>
    <row r="2556" customFormat="false" ht="15" hidden="false" customHeight="false" outlineLevel="0" collapsed="false">
      <c r="A2556" s="51" t="n">
        <f aca="false">Prices_MTM!A2789</f>
        <v>41487</v>
      </c>
      <c r="B2556" s="43" t="n">
        <f aca="false">Prices_MTM!I2789</f>
        <v>180500.000000001</v>
      </c>
      <c r="C2556" s="43" t="n">
        <f aca="false">-PERCENTILE(Prices_MTM!I2539:I2788,1-Inputs!$B$8)</f>
        <v>153975</v>
      </c>
      <c r="D2556" s="43" t="n">
        <f aca="false">NORMSINV(Inputs!$B$8)*STDEV(Prices_MTM!I2539:I2788)</f>
        <v>161120.831309198</v>
      </c>
      <c r="E2556" s="43" t="n">
        <f aca="false">-PERCENTILE(Prices_MTM!I2539:I2788,1-Inputs!$B$9)</f>
        <v>236410</v>
      </c>
      <c r="F2556" s="43" t="n">
        <f aca="false">NORMSINV(Inputs!$B$9)*STDEV(Prices_MTM!I2539:I2788)</f>
        <v>227876.266458149</v>
      </c>
      <c r="G2556" s="52" t="n">
        <f aca="false">IF(-B2556&gt;C2556,1,0)</f>
        <v>0</v>
      </c>
      <c r="H2556" s="52" t="n">
        <f aca="false">IF(-B2556&gt;D2556,1,0)</f>
        <v>0</v>
      </c>
      <c r="I2556" s="52" t="n">
        <f aca="false">IF(-B2556&gt;E2556,1,0)</f>
        <v>0</v>
      </c>
      <c r="J2556" s="52" t="n">
        <f aca="false">IF(-B2556&gt;F2556,1,0)</f>
        <v>0</v>
      </c>
    </row>
    <row r="2557" customFormat="false" ht="15" hidden="false" customHeight="false" outlineLevel="0" collapsed="false">
      <c r="A2557" s="51" t="n">
        <f aca="false">Prices_MTM!A2790</f>
        <v>41488</v>
      </c>
      <c r="B2557" s="43" t="n">
        <f aca="false">Prices_MTM!I2790</f>
        <v>-83500.0000000008</v>
      </c>
      <c r="C2557" s="43" t="n">
        <f aca="false">-PERCENTILE(Prices_MTM!I2540:I2789,1-Inputs!$B$8)</f>
        <v>151275</v>
      </c>
      <c r="D2557" s="43" t="n">
        <f aca="false">NORMSINV(Inputs!$B$8)*STDEV(Prices_MTM!I2540:I2789)</f>
        <v>160464.840372046</v>
      </c>
      <c r="E2557" s="43" t="n">
        <f aca="false">-PERCENTILE(Prices_MTM!I2540:I2789,1-Inputs!$B$9)</f>
        <v>233960</v>
      </c>
      <c r="F2557" s="43" t="n">
        <f aca="false">NORMSINV(Inputs!$B$9)*STDEV(Prices_MTM!I2540:I2789)</f>
        <v>226948.485957179</v>
      </c>
      <c r="G2557" s="52" t="n">
        <f aca="false">IF(-B2557&gt;C2557,1,0)</f>
        <v>0</v>
      </c>
      <c r="H2557" s="52" t="n">
        <f aca="false">IF(-B2557&gt;D2557,1,0)</f>
        <v>0</v>
      </c>
      <c r="I2557" s="52" t="n">
        <f aca="false">IF(-B2557&gt;E2557,1,0)</f>
        <v>0</v>
      </c>
      <c r="J2557" s="52" t="n">
        <f aca="false">IF(-B2557&gt;F2557,1,0)</f>
        <v>0</v>
      </c>
    </row>
    <row r="2558" customFormat="false" ht="15" hidden="false" customHeight="false" outlineLevel="0" collapsed="false">
      <c r="A2558" s="51" t="n">
        <f aca="false">Prices_MTM!A2791</f>
        <v>41491</v>
      </c>
      <c r="B2558" s="43" t="n">
        <f aca="false">Prices_MTM!I2791</f>
        <v>-42000.0000000002</v>
      </c>
      <c r="C2558" s="43" t="n">
        <f aca="false">-PERCENTILE(Prices_MTM!I2541:I2790,1-Inputs!$B$8)</f>
        <v>151275</v>
      </c>
      <c r="D2558" s="43" t="n">
        <f aca="false">NORMSINV(Inputs!$B$8)*STDEV(Prices_MTM!I2541:I2790)</f>
        <v>157460.512943215</v>
      </c>
      <c r="E2558" s="43" t="n">
        <f aca="false">-PERCENTILE(Prices_MTM!I2541:I2790,1-Inputs!$B$9)</f>
        <v>233960</v>
      </c>
      <c r="F2558" s="43" t="n">
        <f aca="false">NORMSINV(Inputs!$B$9)*STDEV(Prices_MTM!I2541:I2790)</f>
        <v>222699.408341723</v>
      </c>
      <c r="G2558" s="52" t="n">
        <f aca="false">IF(-B2558&gt;C2558,1,0)</f>
        <v>0</v>
      </c>
      <c r="H2558" s="52" t="n">
        <f aca="false">IF(-B2558&gt;D2558,1,0)</f>
        <v>0</v>
      </c>
      <c r="I2558" s="52" t="n">
        <f aca="false">IF(-B2558&gt;E2558,1,0)</f>
        <v>0</v>
      </c>
      <c r="J2558" s="52" t="n">
        <f aca="false">IF(-B2558&gt;F2558,1,0)</f>
        <v>0</v>
      </c>
    </row>
    <row r="2559" customFormat="false" ht="15" hidden="false" customHeight="false" outlineLevel="0" collapsed="false">
      <c r="A2559" s="51" t="n">
        <f aca="false">Prices_MTM!A2792</f>
        <v>41492</v>
      </c>
      <c r="B2559" s="43" t="n">
        <f aca="false">Prices_MTM!I2792</f>
        <v>-77000.0000000003</v>
      </c>
      <c r="C2559" s="43" t="n">
        <f aca="false">-PERCENTILE(Prices_MTM!I2542:I2791,1-Inputs!$B$8)</f>
        <v>151275</v>
      </c>
      <c r="D2559" s="43" t="n">
        <f aca="false">NORMSINV(Inputs!$B$8)*STDEV(Prices_MTM!I2542:I2791)</f>
        <v>157407.248274351</v>
      </c>
      <c r="E2559" s="43" t="n">
        <f aca="false">-PERCENTILE(Prices_MTM!I2542:I2791,1-Inputs!$B$9)</f>
        <v>233960</v>
      </c>
      <c r="F2559" s="43" t="n">
        <f aca="false">NORMSINV(Inputs!$B$9)*STDEV(Prices_MTM!I2542:I2791)</f>
        <v>222624.075104076</v>
      </c>
      <c r="G2559" s="52" t="n">
        <f aca="false">IF(-B2559&gt;C2559,1,0)</f>
        <v>0</v>
      </c>
      <c r="H2559" s="52" t="n">
        <f aca="false">IF(-B2559&gt;D2559,1,0)</f>
        <v>0</v>
      </c>
      <c r="I2559" s="52" t="n">
        <f aca="false">IF(-B2559&gt;E2559,1,0)</f>
        <v>0</v>
      </c>
      <c r="J2559" s="52" t="n">
        <f aca="false">IF(-B2559&gt;F2559,1,0)</f>
        <v>0</v>
      </c>
    </row>
    <row r="2560" customFormat="false" ht="15" hidden="false" customHeight="false" outlineLevel="0" collapsed="false">
      <c r="A2560" s="51" t="n">
        <f aca="false">Prices_MTM!A2793</f>
        <v>41493</v>
      </c>
      <c r="B2560" s="43" t="n">
        <f aca="false">Prices_MTM!I2793</f>
        <v>-71999.9999999999</v>
      </c>
      <c r="C2560" s="43" t="n">
        <f aca="false">-PERCENTILE(Prices_MTM!I2543:I2792,1-Inputs!$B$8)</f>
        <v>151275</v>
      </c>
      <c r="D2560" s="43" t="n">
        <f aca="false">NORMSINV(Inputs!$B$8)*STDEV(Prices_MTM!I2543:I2792)</f>
        <v>157636.182366616</v>
      </c>
      <c r="E2560" s="43" t="n">
        <f aca="false">-PERCENTILE(Prices_MTM!I2543:I2792,1-Inputs!$B$9)</f>
        <v>233960</v>
      </c>
      <c r="F2560" s="43" t="n">
        <f aca="false">NORMSINV(Inputs!$B$9)*STDEV(Prices_MTM!I2543:I2792)</f>
        <v>222947.860959613</v>
      </c>
      <c r="G2560" s="52" t="n">
        <f aca="false">IF(-B2560&gt;C2560,1,0)</f>
        <v>0</v>
      </c>
      <c r="H2560" s="52" t="n">
        <f aca="false">IF(-B2560&gt;D2560,1,0)</f>
        <v>0</v>
      </c>
      <c r="I2560" s="52" t="n">
        <f aca="false">IF(-B2560&gt;E2560,1,0)</f>
        <v>0</v>
      </c>
      <c r="J2560" s="52" t="n">
        <f aca="false">IF(-B2560&gt;F2560,1,0)</f>
        <v>0</v>
      </c>
    </row>
    <row r="2561" customFormat="false" ht="15" hidden="false" customHeight="false" outlineLevel="0" collapsed="false">
      <c r="A2561" s="51" t="n">
        <f aca="false">Prices_MTM!A2794</f>
        <v>41494</v>
      </c>
      <c r="B2561" s="43" t="n">
        <f aca="false">Prices_MTM!I2794</f>
        <v>-42499.999999999</v>
      </c>
      <c r="C2561" s="43" t="n">
        <f aca="false">-PERCENTILE(Prices_MTM!I2544:I2793,1-Inputs!$B$8)</f>
        <v>151275</v>
      </c>
      <c r="D2561" s="43" t="n">
        <f aca="false">NORMSINV(Inputs!$B$8)*STDEV(Prices_MTM!I2544:I2793)</f>
        <v>157588.338714248</v>
      </c>
      <c r="E2561" s="43" t="n">
        <f aca="false">-PERCENTILE(Prices_MTM!I2544:I2793,1-Inputs!$B$9)</f>
        <v>233960</v>
      </c>
      <c r="F2561" s="43" t="n">
        <f aca="false">NORMSINV(Inputs!$B$9)*STDEV(Prices_MTM!I2544:I2793)</f>
        <v>222880.194769048</v>
      </c>
      <c r="G2561" s="52" t="n">
        <f aca="false">IF(-B2561&gt;C2561,1,0)</f>
        <v>0</v>
      </c>
      <c r="H2561" s="52" t="n">
        <f aca="false">IF(-B2561&gt;D2561,1,0)</f>
        <v>0</v>
      </c>
      <c r="I2561" s="52" t="n">
        <f aca="false">IF(-B2561&gt;E2561,1,0)</f>
        <v>0</v>
      </c>
      <c r="J2561" s="52" t="n">
        <f aca="false">IF(-B2561&gt;F2561,1,0)</f>
        <v>0</v>
      </c>
    </row>
    <row r="2562" customFormat="false" ht="15" hidden="false" customHeight="false" outlineLevel="0" collapsed="false">
      <c r="A2562" s="51" t="n">
        <f aca="false">Prices_MTM!A2795</f>
        <v>41495</v>
      </c>
      <c r="B2562" s="43" t="n">
        <f aca="false">Prices_MTM!I2795</f>
        <v>200500</v>
      </c>
      <c r="C2562" s="43" t="n">
        <f aca="false">-PERCENTILE(Prices_MTM!I2545:I2794,1-Inputs!$B$8)</f>
        <v>151275</v>
      </c>
      <c r="D2562" s="43" t="n">
        <f aca="false">NORMSINV(Inputs!$B$8)*STDEV(Prices_MTM!I2545:I2794)</f>
        <v>157663.533468986</v>
      </c>
      <c r="E2562" s="43" t="n">
        <f aca="false">-PERCENTILE(Prices_MTM!I2545:I2794,1-Inputs!$B$9)</f>
        <v>233960</v>
      </c>
      <c r="F2562" s="43" t="n">
        <f aca="false">NORMSINV(Inputs!$B$9)*STDEV(Prices_MTM!I2545:I2794)</f>
        <v>222986.544145648</v>
      </c>
      <c r="G2562" s="52" t="n">
        <f aca="false">IF(-B2562&gt;C2562,1,0)</f>
        <v>0</v>
      </c>
      <c r="H2562" s="52" t="n">
        <f aca="false">IF(-B2562&gt;D2562,1,0)</f>
        <v>0</v>
      </c>
      <c r="I2562" s="52" t="n">
        <f aca="false">IF(-B2562&gt;E2562,1,0)</f>
        <v>0</v>
      </c>
      <c r="J2562" s="52" t="n">
        <f aca="false">IF(-B2562&gt;F2562,1,0)</f>
        <v>0</v>
      </c>
    </row>
    <row r="2563" customFormat="false" ht="15" hidden="false" customHeight="false" outlineLevel="0" collapsed="false">
      <c r="A2563" s="51" t="n">
        <f aca="false">Prices_MTM!A2796</f>
        <v>41498</v>
      </c>
      <c r="B2563" s="43" t="n">
        <f aca="false">Prices_MTM!I2796</f>
        <v>-24500.0000000012</v>
      </c>
      <c r="C2563" s="43" t="n">
        <f aca="false">-PERCENTILE(Prices_MTM!I2546:I2795,1-Inputs!$B$8)</f>
        <v>151275</v>
      </c>
      <c r="D2563" s="43" t="n">
        <f aca="false">NORMSINV(Inputs!$B$8)*STDEV(Prices_MTM!I2546:I2795)</f>
        <v>158932.227374538</v>
      </c>
      <c r="E2563" s="43" t="n">
        <f aca="false">-PERCENTILE(Prices_MTM!I2546:I2795,1-Inputs!$B$9)</f>
        <v>233960</v>
      </c>
      <c r="F2563" s="43" t="n">
        <f aca="false">NORMSINV(Inputs!$B$9)*STDEV(Prices_MTM!I2546:I2795)</f>
        <v>224780.882147296</v>
      </c>
      <c r="G2563" s="52" t="n">
        <f aca="false">IF(-B2563&gt;C2563,1,0)</f>
        <v>0</v>
      </c>
      <c r="H2563" s="52" t="n">
        <f aca="false">IF(-B2563&gt;D2563,1,0)</f>
        <v>0</v>
      </c>
      <c r="I2563" s="52" t="n">
        <f aca="false">IF(-B2563&gt;E2563,1,0)</f>
        <v>0</v>
      </c>
      <c r="J2563" s="52" t="n">
        <f aca="false">IF(-B2563&gt;F2563,1,0)</f>
        <v>0</v>
      </c>
    </row>
    <row r="2564" customFormat="false" ht="15" hidden="false" customHeight="false" outlineLevel="0" collapsed="false">
      <c r="A2564" s="51" t="n">
        <f aca="false">Prices_MTM!A2797</f>
        <v>41499</v>
      </c>
      <c r="B2564" s="43" t="n">
        <f aca="false">Prices_MTM!I2797</f>
        <v>-11499.9999999995</v>
      </c>
      <c r="C2564" s="43" t="n">
        <f aca="false">-PERCENTILE(Prices_MTM!I2547:I2796,1-Inputs!$B$8)</f>
        <v>151275</v>
      </c>
      <c r="D2564" s="43" t="n">
        <f aca="false">NORMSINV(Inputs!$B$8)*STDEV(Prices_MTM!I2547:I2796)</f>
        <v>158676.42044807</v>
      </c>
      <c r="E2564" s="43" t="n">
        <f aca="false">-PERCENTILE(Prices_MTM!I2547:I2796,1-Inputs!$B$9)</f>
        <v>233960</v>
      </c>
      <c r="F2564" s="43" t="n">
        <f aca="false">NORMSINV(Inputs!$B$9)*STDEV(Prices_MTM!I2547:I2796)</f>
        <v>224419.08952952</v>
      </c>
      <c r="G2564" s="52" t="n">
        <f aca="false">IF(-B2564&gt;C2564,1,0)</f>
        <v>0</v>
      </c>
      <c r="H2564" s="52" t="n">
        <f aca="false">IF(-B2564&gt;D2564,1,0)</f>
        <v>0</v>
      </c>
      <c r="I2564" s="52" t="n">
        <f aca="false">IF(-B2564&gt;E2564,1,0)</f>
        <v>0</v>
      </c>
      <c r="J2564" s="52" t="n">
        <f aca="false">IF(-B2564&gt;F2564,1,0)</f>
        <v>0</v>
      </c>
    </row>
    <row r="2565" customFormat="false" ht="15" hidden="false" customHeight="false" outlineLevel="0" collapsed="false">
      <c r="A2565" s="51" t="n">
        <f aca="false">Prices_MTM!A2798</f>
        <v>41500</v>
      </c>
      <c r="B2565" s="43" t="n">
        <f aca="false">Prices_MTM!I2798</f>
        <v>32499.9999999996</v>
      </c>
      <c r="C2565" s="43" t="n">
        <f aca="false">-PERCENTILE(Prices_MTM!I2548:I2797,1-Inputs!$B$8)</f>
        <v>151275</v>
      </c>
      <c r="D2565" s="43" t="n">
        <f aca="false">NORMSINV(Inputs!$B$8)*STDEV(Prices_MTM!I2548:I2797)</f>
        <v>158429.015657106</v>
      </c>
      <c r="E2565" s="43" t="n">
        <f aca="false">-PERCENTILE(Prices_MTM!I2548:I2797,1-Inputs!$B$9)</f>
        <v>233960</v>
      </c>
      <c r="F2565" s="43" t="n">
        <f aca="false">NORMSINV(Inputs!$B$9)*STDEV(Prices_MTM!I2548:I2797)</f>
        <v>224069.180212329</v>
      </c>
      <c r="G2565" s="52" t="n">
        <f aca="false">IF(-B2565&gt;C2565,1,0)</f>
        <v>0</v>
      </c>
      <c r="H2565" s="52" t="n">
        <f aca="false">IF(-B2565&gt;D2565,1,0)</f>
        <v>0</v>
      </c>
      <c r="I2565" s="52" t="n">
        <f aca="false">IF(-B2565&gt;E2565,1,0)</f>
        <v>0</v>
      </c>
      <c r="J2565" s="52" t="n">
        <f aca="false">IF(-B2565&gt;F2565,1,0)</f>
        <v>0</v>
      </c>
    </row>
    <row r="2566" customFormat="false" ht="15" hidden="false" customHeight="false" outlineLevel="0" collapsed="false">
      <c r="A2566" s="51" t="n">
        <f aca="false">Prices_MTM!A2799</f>
        <v>41501</v>
      </c>
      <c r="B2566" s="43" t="n">
        <f aca="false">Prices_MTM!I2799</f>
        <v>-11999.999999999</v>
      </c>
      <c r="C2566" s="43" t="n">
        <f aca="false">-PERCENTILE(Prices_MTM!I2549:I2798,1-Inputs!$B$8)</f>
        <v>151275</v>
      </c>
      <c r="D2566" s="43" t="n">
        <f aca="false">NORMSINV(Inputs!$B$8)*STDEV(Prices_MTM!I2549:I2798)</f>
        <v>158450.580996411</v>
      </c>
      <c r="E2566" s="43" t="n">
        <f aca="false">-PERCENTILE(Prices_MTM!I2549:I2798,1-Inputs!$B$9)</f>
        <v>233960</v>
      </c>
      <c r="F2566" s="43" t="n">
        <f aca="false">NORMSINV(Inputs!$B$9)*STDEV(Prices_MTM!I2549:I2798)</f>
        <v>224099.680483249</v>
      </c>
      <c r="G2566" s="52" t="n">
        <f aca="false">IF(-B2566&gt;C2566,1,0)</f>
        <v>0</v>
      </c>
      <c r="H2566" s="52" t="n">
        <f aca="false">IF(-B2566&gt;D2566,1,0)</f>
        <v>0</v>
      </c>
      <c r="I2566" s="52" t="n">
        <f aca="false">IF(-B2566&gt;E2566,1,0)</f>
        <v>0</v>
      </c>
      <c r="J2566" s="52" t="n">
        <f aca="false">IF(-B2566&gt;F2566,1,0)</f>
        <v>0</v>
      </c>
    </row>
    <row r="2567" customFormat="false" ht="15" hidden="false" customHeight="false" outlineLevel="0" collapsed="false">
      <c r="A2567" s="51" t="n">
        <f aca="false">Prices_MTM!A2800</f>
        <v>41502</v>
      </c>
      <c r="B2567" s="43" t="n">
        <f aca="false">Prices_MTM!I2800</f>
        <v>2999.9999999994</v>
      </c>
      <c r="C2567" s="43" t="n">
        <f aca="false">-PERCENTILE(Prices_MTM!I2550:I2799,1-Inputs!$B$8)</f>
        <v>151275</v>
      </c>
      <c r="D2567" s="43" t="n">
        <f aca="false">NORMSINV(Inputs!$B$8)*STDEV(Prices_MTM!I2550:I2799)</f>
        <v>158153.99304798</v>
      </c>
      <c r="E2567" s="43" t="n">
        <f aca="false">-PERCENTILE(Prices_MTM!I2550:I2799,1-Inputs!$B$9)</f>
        <v>233960</v>
      </c>
      <c r="F2567" s="43" t="n">
        <f aca="false">NORMSINV(Inputs!$B$9)*STDEV(Prices_MTM!I2550:I2799)</f>
        <v>223680.210487868</v>
      </c>
      <c r="G2567" s="52" t="n">
        <f aca="false">IF(-B2567&gt;C2567,1,0)</f>
        <v>0</v>
      </c>
      <c r="H2567" s="52" t="n">
        <f aca="false">IF(-B2567&gt;D2567,1,0)</f>
        <v>0</v>
      </c>
      <c r="I2567" s="52" t="n">
        <f aca="false">IF(-B2567&gt;E2567,1,0)</f>
        <v>0</v>
      </c>
      <c r="J2567" s="52" t="n">
        <f aca="false">IF(-B2567&gt;F2567,1,0)</f>
        <v>0</v>
      </c>
    </row>
    <row r="2568" customFormat="false" ht="15" hidden="false" customHeight="false" outlineLevel="0" collapsed="false">
      <c r="A2568" s="51" t="n">
        <f aca="false">Prices_MTM!A2801</f>
        <v>41505</v>
      </c>
      <c r="B2568" s="43" t="n">
        <f aca="false">Prices_MTM!I2801</f>
        <v>-23499.9999999999</v>
      </c>
      <c r="C2568" s="43" t="n">
        <f aca="false">-PERCENTILE(Prices_MTM!I2551:I2800,1-Inputs!$B$8)</f>
        <v>151275</v>
      </c>
      <c r="D2568" s="43" t="n">
        <f aca="false">NORMSINV(Inputs!$B$8)*STDEV(Prices_MTM!I2551:I2800)</f>
        <v>157963.232567982</v>
      </c>
      <c r="E2568" s="43" t="n">
        <f aca="false">-PERCENTILE(Prices_MTM!I2551:I2800,1-Inputs!$B$9)</f>
        <v>233960</v>
      </c>
      <c r="F2568" s="43" t="n">
        <f aca="false">NORMSINV(Inputs!$B$9)*STDEV(Prices_MTM!I2551:I2800)</f>
        <v>223410.414300644</v>
      </c>
      <c r="G2568" s="52" t="n">
        <f aca="false">IF(-B2568&gt;C2568,1,0)</f>
        <v>0</v>
      </c>
      <c r="H2568" s="52" t="n">
        <f aca="false">IF(-B2568&gt;D2568,1,0)</f>
        <v>0</v>
      </c>
      <c r="I2568" s="52" t="n">
        <f aca="false">IF(-B2568&gt;E2568,1,0)</f>
        <v>0</v>
      </c>
      <c r="J2568" s="52" t="n">
        <f aca="false">IF(-B2568&gt;F2568,1,0)</f>
        <v>0</v>
      </c>
    </row>
    <row r="2569" customFormat="false" ht="15" hidden="false" customHeight="false" outlineLevel="0" collapsed="false">
      <c r="A2569" s="51" t="n">
        <f aca="false">Prices_MTM!A2802</f>
        <v>41506</v>
      </c>
      <c r="B2569" s="43" t="n">
        <f aca="false">Prices_MTM!I2802</f>
        <v>-190499.999999999</v>
      </c>
      <c r="C2569" s="43" t="n">
        <f aca="false">-PERCENTILE(Prices_MTM!I2552:I2801,1-Inputs!$B$8)</f>
        <v>151275</v>
      </c>
      <c r="D2569" s="43" t="n">
        <f aca="false">NORMSINV(Inputs!$B$8)*STDEV(Prices_MTM!I2552:I2801)</f>
        <v>157981.453062691</v>
      </c>
      <c r="E2569" s="43" t="n">
        <f aca="false">-PERCENTILE(Prices_MTM!I2552:I2801,1-Inputs!$B$9)</f>
        <v>233960</v>
      </c>
      <c r="F2569" s="43" t="n">
        <f aca="false">NORMSINV(Inputs!$B$9)*STDEV(Prices_MTM!I2552:I2801)</f>
        <v>223436.183894019</v>
      </c>
      <c r="G2569" s="52" t="n">
        <f aca="false">IF(-B2569&gt;C2569,1,0)</f>
        <v>1</v>
      </c>
      <c r="H2569" s="52" t="n">
        <f aca="false">IF(-B2569&gt;D2569,1,0)</f>
        <v>1</v>
      </c>
      <c r="I2569" s="52" t="n">
        <f aca="false">IF(-B2569&gt;E2569,1,0)</f>
        <v>0</v>
      </c>
      <c r="J2569" s="52" t="n">
        <f aca="false">IF(-B2569&gt;F2569,1,0)</f>
        <v>0</v>
      </c>
    </row>
    <row r="2570" customFormat="false" ht="15" hidden="false" customHeight="false" outlineLevel="0" collapsed="false">
      <c r="A2570" s="51" t="n">
        <f aca="false">Prices_MTM!A2803</f>
        <v>41507</v>
      </c>
      <c r="B2570" s="43" t="n">
        <f aca="false">Prices_MTM!I2803</f>
        <v>-101000</v>
      </c>
      <c r="C2570" s="43" t="n">
        <f aca="false">-PERCENTILE(Prices_MTM!I2553:I2802,1-Inputs!$B$8)</f>
        <v>153975</v>
      </c>
      <c r="D2570" s="43" t="n">
        <f aca="false">NORMSINV(Inputs!$B$8)*STDEV(Prices_MTM!I2553:I2802)</f>
        <v>159273.546434874</v>
      </c>
      <c r="E2570" s="43" t="n">
        <f aca="false">-PERCENTILE(Prices_MTM!I2553:I2802,1-Inputs!$B$9)</f>
        <v>233960</v>
      </c>
      <c r="F2570" s="43" t="n">
        <f aca="false">NORMSINV(Inputs!$B$9)*STDEV(Prices_MTM!I2553:I2802)</f>
        <v>225263.616207867</v>
      </c>
      <c r="G2570" s="52" t="n">
        <f aca="false">IF(-B2570&gt;C2570,1,0)</f>
        <v>0</v>
      </c>
      <c r="H2570" s="52" t="n">
        <f aca="false">IF(-B2570&gt;D2570,1,0)</f>
        <v>0</v>
      </c>
      <c r="I2570" s="52" t="n">
        <f aca="false">IF(-B2570&gt;E2570,1,0)</f>
        <v>0</v>
      </c>
      <c r="J2570" s="52" t="n">
        <f aca="false">IF(-B2570&gt;F2570,1,0)</f>
        <v>0</v>
      </c>
    </row>
    <row r="2571" customFormat="false" ht="15" hidden="false" customHeight="false" outlineLevel="0" collapsed="false">
      <c r="A2571" s="51" t="n">
        <f aca="false">Prices_MTM!A2804</f>
        <v>41508</v>
      </c>
      <c r="B2571" s="43" t="n">
        <f aca="false">Prices_MTM!I2804</f>
        <v>115499.999999999</v>
      </c>
      <c r="C2571" s="43" t="n">
        <f aca="false">-PERCENTILE(Prices_MTM!I2554:I2803,1-Inputs!$B$8)</f>
        <v>153975</v>
      </c>
      <c r="D2571" s="43" t="n">
        <f aca="false">NORMSINV(Inputs!$B$8)*STDEV(Prices_MTM!I2554:I2803)</f>
        <v>159587.260545731</v>
      </c>
      <c r="E2571" s="43" t="n">
        <f aca="false">-PERCENTILE(Prices_MTM!I2554:I2803,1-Inputs!$B$9)</f>
        <v>233960</v>
      </c>
      <c r="F2571" s="43" t="n">
        <f aca="false">NORMSINV(Inputs!$B$9)*STDEV(Prices_MTM!I2554:I2803)</f>
        <v>225707.308061592</v>
      </c>
      <c r="G2571" s="52" t="n">
        <f aca="false">IF(-B2571&gt;C2571,1,0)</f>
        <v>0</v>
      </c>
      <c r="H2571" s="52" t="n">
        <f aca="false">IF(-B2571&gt;D2571,1,0)</f>
        <v>0</v>
      </c>
      <c r="I2571" s="52" t="n">
        <f aca="false">IF(-B2571&gt;E2571,1,0)</f>
        <v>0</v>
      </c>
      <c r="J2571" s="52" t="n">
        <f aca="false">IF(-B2571&gt;F2571,1,0)</f>
        <v>0</v>
      </c>
    </row>
    <row r="2572" customFormat="false" ht="15" hidden="false" customHeight="false" outlineLevel="0" collapsed="false">
      <c r="A2572" s="51" t="n">
        <f aca="false">Prices_MTM!A2805</f>
        <v>41509</v>
      </c>
      <c r="B2572" s="43" t="n">
        <f aca="false">Prices_MTM!I2805</f>
        <v>74499.9999999997</v>
      </c>
      <c r="C2572" s="43" t="n">
        <f aca="false">-PERCENTILE(Prices_MTM!I2555:I2804,1-Inputs!$B$8)</f>
        <v>151275</v>
      </c>
      <c r="D2572" s="43" t="n">
        <f aca="false">NORMSINV(Inputs!$B$8)*STDEV(Prices_MTM!I2555:I2804)</f>
        <v>158771.057829157</v>
      </c>
      <c r="E2572" s="43" t="n">
        <f aca="false">-PERCENTILE(Prices_MTM!I2555:I2804,1-Inputs!$B$9)</f>
        <v>233960</v>
      </c>
      <c r="F2572" s="43" t="n">
        <f aca="false">NORMSINV(Inputs!$B$9)*STDEV(Prices_MTM!I2555:I2804)</f>
        <v>224552.936983596</v>
      </c>
      <c r="G2572" s="52" t="n">
        <f aca="false">IF(-B2572&gt;C2572,1,0)</f>
        <v>0</v>
      </c>
      <c r="H2572" s="52" t="n">
        <f aca="false">IF(-B2572&gt;D2572,1,0)</f>
        <v>0</v>
      </c>
      <c r="I2572" s="52" t="n">
        <f aca="false">IF(-B2572&gt;E2572,1,0)</f>
        <v>0</v>
      </c>
      <c r="J2572" s="52" t="n">
        <f aca="false">IF(-B2572&gt;F2572,1,0)</f>
        <v>0</v>
      </c>
    </row>
    <row r="2573" customFormat="false" ht="15" hidden="false" customHeight="false" outlineLevel="0" collapsed="false">
      <c r="A2573" s="51" t="n">
        <f aca="false">Prices_MTM!A2806</f>
        <v>41512</v>
      </c>
      <c r="B2573" s="43" t="n">
        <f aca="false">Prices_MTM!I2806</f>
        <v>-65500.0000000008</v>
      </c>
      <c r="C2573" s="43" t="n">
        <f aca="false">-PERCENTILE(Prices_MTM!I2556:I2805,1-Inputs!$B$8)</f>
        <v>151275</v>
      </c>
      <c r="D2573" s="43" t="n">
        <f aca="false">NORMSINV(Inputs!$B$8)*STDEV(Prices_MTM!I2556:I2805)</f>
        <v>158766.267929971</v>
      </c>
      <c r="E2573" s="43" t="n">
        <f aca="false">-PERCENTILE(Prices_MTM!I2556:I2805,1-Inputs!$B$9)</f>
        <v>233960</v>
      </c>
      <c r="F2573" s="43" t="n">
        <f aca="false">NORMSINV(Inputs!$B$9)*STDEV(Prices_MTM!I2556:I2805)</f>
        <v>224546.162537771</v>
      </c>
      <c r="G2573" s="52" t="n">
        <f aca="false">IF(-B2573&gt;C2573,1,0)</f>
        <v>0</v>
      </c>
      <c r="H2573" s="52" t="n">
        <f aca="false">IF(-B2573&gt;D2573,1,0)</f>
        <v>0</v>
      </c>
      <c r="I2573" s="52" t="n">
        <f aca="false">IF(-B2573&gt;E2573,1,0)</f>
        <v>0</v>
      </c>
      <c r="J2573" s="52" t="n">
        <f aca="false">IF(-B2573&gt;F2573,1,0)</f>
        <v>0</v>
      </c>
    </row>
    <row r="2574" customFormat="false" ht="15" hidden="false" customHeight="false" outlineLevel="0" collapsed="false">
      <c r="A2574" s="51" t="n">
        <f aca="false">Prices_MTM!A2807</f>
        <v>41513</v>
      </c>
      <c r="B2574" s="43" t="n">
        <f aca="false">Prices_MTM!I2807</f>
        <v>174000.000000001</v>
      </c>
      <c r="C2574" s="43" t="n">
        <f aca="false">-PERCENTILE(Prices_MTM!I2557:I2806,1-Inputs!$B$8)</f>
        <v>151275</v>
      </c>
      <c r="D2574" s="43" t="n">
        <f aca="false">NORMSINV(Inputs!$B$8)*STDEV(Prices_MTM!I2557:I2806)</f>
        <v>158756.251892568</v>
      </c>
      <c r="E2574" s="43" t="n">
        <f aca="false">-PERCENTILE(Prices_MTM!I2557:I2806,1-Inputs!$B$9)</f>
        <v>233960</v>
      </c>
      <c r="F2574" s="43" t="n">
        <f aca="false">NORMSINV(Inputs!$B$9)*STDEV(Prices_MTM!I2557:I2806)</f>
        <v>224531.996664931</v>
      </c>
      <c r="G2574" s="52" t="n">
        <f aca="false">IF(-B2574&gt;C2574,1,0)</f>
        <v>0</v>
      </c>
      <c r="H2574" s="52" t="n">
        <f aca="false">IF(-B2574&gt;D2574,1,0)</f>
        <v>0</v>
      </c>
      <c r="I2574" s="52" t="n">
        <f aca="false">IF(-B2574&gt;E2574,1,0)</f>
        <v>0</v>
      </c>
      <c r="J2574" s="52" t="n">
        <f aca="false">IF(-B2574&gt;F2574,1,0)</f>
        <v>0</v>
      </c>
    </row>
    <row r="2575" customFormat="false" ht="15" hidden="false" customHeight="false" outlineLevel="0" collapsed="false">
      <c r="A2575" s="51" t="n">
        <f aca="false">Prices_MTM!A2808</f>
        <v>41514</v>
      </c>
      <c r="B2575" s="43" t="n">
        <f aca="false">Prices_MTM!I2808</f>
        <v>53000.0000000001</v>
      </c>
      <c r="C2575" s="43" t="n">
        <f aca="false">-PERCENTILE(Prices_MTM!I2558:I2807,1-Inputs!$B$8)</f>
        <v>151275</v>
      </c>
      <c r="D2575" s="43" t="n">
        <f aca="false">NORMSINV(Inputs!$B$8)*STDEV(Prices_MTM!I2558:I2807)</f>
        <v>159182.490818739</v>
      </c>
      <c r="E2575" s="43" t="n">
        <f aca="false">-PERCENTILE(Prices_MTM!I2558:I2807,1-Inputs!$B$9)</f>
        <v>233960</v>
      </c>
      <c r="F2575" s="43" t="n">
        <f aca="false">NORMSINV(Inputs!$B$9)*STDEV(Prices_MTM!I2558:I2807)</f>
        <v>225134.834512314</v>
      </c>
      <c r="G2575" s="52" t="n">
        <f aca="false">IF(-B2575&gt;C2575,1,0)</f>
        <v>0</v>
      </c>
      <c r="H2575" s="52" t="n">
        <f aca="false">IF(-B2575&gt;D2575,1,0)</f>
        <v>0</v>
      </c>
      <c r="I2575" s="52" t="n">
        <f aca="false">IF(-B2575&gt;E2575,1,0)</f>
        <v>0</v>
      </c>
      <c r="J2575" s="52" t="n">
        <f aca="false">IF(-B2575&gt;F2575,1,0)</f>
        <v>0</v>
      </c>
    </row>
    <row r="2576" customFormat="false" ht="15" hidden="false" customHeight="false" outlineLevel="0" collapsed="false">
      <c r="A2576" s="51" t="n">
        <f aca="false">Prices_MTM!A2809</f>
        <v>41515</v>
      </c>
      <c r="B2576" s="43" t="n">
        <f aca="false">Prices_MTM!I2809</f>
        <v>-198000</v>
      </c>
      <c r="C2576" s="43" t="n">
        <f aca="false">-PERCENTILE(Prices_MTM!I2559:I2808,1-Inputs!$B$8)</f>
        <v>151275</v>
      </c>
      <c r="D2576" s="43" t="n">
        <f aca="false">NORMSINV(Inputs!$B$8)*STDEV(Prices_MTM!I2559:I2808)</f>
        <v>159041.096379497</v>
      </c>
      <c r="E2576" s="43" t="n">
        <f aca="false">-PERCENTILE(Prices_MTM!I2559:I2808,1-Inputs!$B$9)</f>
        <v>233960</v>
      </c>
      <c r="F2576" s="43" t="n">
        <f aca="false">NORMSINV(Inputs!$B$9)*STDEV(Prices_MTM!I2559:I2808)</f>
        <v>224934.857658604</v>
      </c>
      <c r="G2576" s="52" t="n">
        <f aca="false">IF(-B2576&gt;C2576,1,0)</f>
        <v>1</v>
      </c>
      <c r="H2576" s="52" t="n">
        <f aca="false">IF(-B2576&gt;D2576,1,0)</f>
        <v>1</v>
      </c>
      <c r="I2576" s="52" t="n">
        <f aca="false">IF(-B2576&gt;E2576,1,0)</f>
        <v>0</v>
      </c>
      <c r="J2576" s="52" t="n">
        <f aca="false">IF(-B2576&gt;F2576,1,0)</f>
        <v>0</v>
      </c>
    </row>
    <row r="2577" customFormat="false" ht="15" hidden="false" customHeight="false" outlineLevel="0" collapsed="false">
      <c r="A2577" s="51" t="n">
        <f aca="false">Prices_MTM!A2810</f>
        <v>41516</v>
      </c>
      <c r="B2577" s="43" t="n">
        <f aca="false">Prices_MTM!I2810</f>
        <v>-6000.00000000023</v>
      </c>
      <c r="C2577" s="43" t="n">
        <f aca="false">-PERCENTILE(Prices_MTM!I2560:I2809,1-Inputs!$B$8)</f>
        <v>153975</v>
      </c>
      <c r="D2577" s="43" t="n">
        <f aca="false">NORMSINV(Inputs!$B$8)*STDEV(Prices_MTM!I2560:I2809)</f>
        <v>160216.526333264</v>
      </c>
      <c r="E2577" s="43" t="n">
        <f aca="false">-PERCENTILE(Prices_MTM!I2560:I2809,1-Inputs!$B$9)</f>
        <v>233960</v>
      </c>
      <c r="F2577" s="43" t="n">
        <f aca="false">NORMSINV(Inputs!$B$9)*STDEV(Prices_MTM!I2560:I2809)</f>
        <v>226597.290673448</v>
      </c>
      <c r="G2577" s="52" t="n">
        <f aca="false">IF(-B2577&gt;C2577,1,0)</f>
        <v>0</v>
      </c>
      <c r="H2577" s="52" t="n">
        <f aca="false">IF(-B2577&gt;D2577,1,0)</f>
        <v>0</v>
      </c>
      <c r="I2577" s="52" t="n">
        <f aca="false">IF(-B2577&gt;E2577,1,0)</f>
        <v>0</v>
      </c>
      <c r="J2577" s="52" t="n">
        <f aca="false">IF(-B2577&gt;F2577,1,0)</f>
        <v>0</v>
      </c>
    </row>
    <row r="2578" customFormat="false" ht="15" hidden="false" customHeight="false" outlineLevel="0" collapsed="false">
      <c r="A2578" s="51" t="n">
        <f aca="false">Prices_MTM!A2811</f>
        <v>41520</v>
      </c>
      <c r="B2578" s="43" t="n">
        <f aca="false">Prices_MTM!I2811</f>
        <v>93000</v>
      </c>
      <c r="C2578" s="43" t="n">
        <f aca="false">-PERCENTILE(Prices_MTM!I2561:I2810,1-Inputs!$B$8)</f>
        <v>153975</v>
      </c>
      <c r="D2578" s="43" t="n">
        <f aca="false">NORMSINV(Inputs!$B$8)*STDEV(Prices_MTM!I2561:I2810)</f>
        <v>159886.9503146</v>
      </c>
      <c r="E2578" s="43" t="n">
        <f aca="false">-PERCENTILE(Prices_MTM!I2561:I2810,1-Inputs!$B$9)</f>
        <v>233960</v>
      </c>
      <c r="F2578" s="43" t="n">
        <f aca="false">NORMSINV(Inputs!$B$9)*STDEV(Prices_MTM!I2561:I2810)</f>
        <v>226131.165020811</v>
      </c>
      <c r="G2578" s="52" t="n">
        <f aca="false">IF(-B2578&gt;C2578,1,0)</f>
        <v>0</v>
      </c>
      <c r="H2578" s="52" t="n">
        <f aca="false">IF(-B2578&gt;D2578,1,0)</f>
        <v>0</v>
      </c>
      <c r="I2578" s="52" t="n">
        <f aca="false">IF(-B2578&gt;E2578,1,0)</f>
        <v>0</v>
      </c>
      <c r="J2578" s="52" t="n">
        <f aca="false">IF(-B2578&gt;F2578,1,0)</f>
        <v>0</v>
      </c>
    </row>
    <row r="2579" customFormat="false" ht="15" hidden="false" customHeight="false" outlineLevel="0" collapsed="false">
      <c r="A2579" s="51" t="n">
        <f aca="false">Prices_MTM!A2812</f>
        <v>41521</v>
      </c>
      <c r="B2579" s="43" t="n">
        <f aca="false">Prices_MTM!I2812</f>
        <v>-146000</v>
      </c>
      <c r="C2579" s="43" t="n">
        <f aca="false">-PERCENTILE(Prices_MTM!I2562:I2811,1-Inputs!$B$8)</f>
        <v>151275</v>
      </c>
      <c r="D2579" s="43" t="n">
        <f aca="false">NORMSINV(Inputs!$B$8)*STDEV(Prices_MTM!I2562:I2811)</f>
        <v>159165.718154694</v>
      </c>
      <c r="E2579" s="43" t="n">
        <f aca="false">-PERCENTILE(Prices_MTM!I2562:I2811,1-Inputs!$B$9)</f>
        <v>233960</v>
      </c>
      <c r="F2579" s="43" t="n">
        <f aca="false">NORMSINV(Inputs!$B$9)*STDEV(Prices_MTM!I2562:I2811)</f>
        <v>225111.112613476</v>
      </c>
      <c r="G2579" s="52" t="n">
        <f aca="false">IF(-B2579&gt;C2579,1,0)</f>
        <v>0</v>
      </c>
      <c r="H2579" s="52" t="n">
        <f aca="false">IF(-B2579&gt;D2579,1,0)</f>
        <v>0</v>
      </c>
      <c r="I2579" s="52" t="n">
        <f aca="false">IF(-B2579&gt;E2579,1,0)</f>
        <v>0</v>
      </c>
      <c r="J2579" s="52" t="n">
        <f aca="false">IF(-B2579&gt;F2579,1,0)</f>
        <v>0</v>
      </c>
    </row>
    <row r="2580" customFormat="false" ht="15" hidden="false" customHeight="false" outlineLevel="0" collapsed="false">
      <c r="A2580" s="51" t="n">
        <f aca="false">Prices_MTM!A2813</f>
        <v>41522</v>
      </c>
      <c r="B2580" s="43" t="n">
        <f aca="false">Prices_MTM!I2813</f>
        <v>113000</v>
      </c>
      <c r="C2580" s="43" t="n">
        <f aca="false">-PERCENTILE(Prices_MTM!I2563:I2812,1-Inputs!$B$8)</f>
        <v>151275</v>
      </c>
      <c r="D2580" s="43" t="n">
        <f aca="false">NORMSINV(Inputs!$B$8)*STDEV(Prices_MTM!I2563:I2812)</f>
        <v>159715.384427681</v>
      </c>
      <c r="E2580" s="43" t="n">
        <f aca="false">-PERCENTILE(Prices_MTM!I2563:I2812,1-Inputs!$B$9)</f>
        <v>233960</v>
      </c>
      <c r="F2580" s="43" t="n">
        <f aca="false">NORMSINV(Inputs!$B$9)*STDEV(Prices_MTM!I2563:I2812)</f>
        <v>225888.516112877</v>
      </c>
      <c r="G2580" s="52" t="n">
        <f aca="false">IF(-B2580&gt;C2580,1,0)</f>
        <v>0</v>
      </c>
      <c r="H2580" s="52" t="n">
        <f aca="false">IF(-B2580&gt;D2580,1,0)</f>
        <v>0</v>
      </c>
      <c r="I2580" s="52" t="n">
        <f aca="false">IF(-B2580&gt;E2580,1,0)</f>
        <v>0</v>
      </c>
      <c r="J2580" s="52" t="n">
        <f aca="false">IF(-B2580&gt;F2580,1,0)</f>
        <v>0</v>
      </c>
    </row>
    <row r="2581" customFormat="false" ht="15" hidden="false" customHeight="false" outlineLevel="0" collapsed="false">
      <c r="A2581" s="51" t="n">
        <f aca="false">Prices_MTM!A2814</f>
        <v>41523</v>
      </c>
      <c r="B2581" s="43" t="n">
        <f aca="false">Prices_MTM!I2814</f>
        <v>145000</v>
      </c>
      <c r="C2581" s="43" t="n">
        <f aca="false">-PERCENTILE(Prices_MTM!I2564:I2813,1-Inputs!$B$8)</f>
        <v>151275</v>
      </c>
      <c r="D2581" s="43" t="n">
        <f aca="false">NORMSINV(Inputs!$B$8)*STDEV(Prices_MTM!I2564:I2813)</f>
        <v>160052.95900719</v>
      </c>
      <c r="E2581" s="43" t="n">
        <f aca="false">-PERCENTILE(Prices_MTM!I2564:I2813,1-Inputs!$B$9)</f>
        <v>233960</v>
      </c>
      <c r="F2581" s="43" t="n">
        <f aca="false">NORMSINV(Inputs!$B$9)*STDEV(Prices_MTM!I2564:I2813)</f>
        <v>226365.954282756</v>
      </c>
      <c r="G2581" s="52" t="n">
        <f aca="false">IF(-B2581&gt;C2581,1,0)</f>
        <v>0</v>
      </c>
      <c r="H2581" s="52" t="n">
        <f aca="false">IF(-B2581&gt;D2581,1,0)</f>
        <v>0</v>
      </c>
      <c r="I2581" s="52" t="n">
        <f aca="false">IF(-B2581&gt;E2581,1,0)</f>
        <v>0</v>
      </c>
      <c r="J2581" s="52" t="n">
        <f aca="false">IF(-B2581&gt;F2581,1,0)</f>
        <v>0</v>
      </c>
    </row>
    <row r="2582" customFormat="false" ht="15" hidden="false" customHeight="false" outlineLevel="0" collapsed="false">
      <c r="A2582" s="51" t="n">
        <f aca="false">Prices_MTM!A2815</f>
        <v>41526</v>
      </c>
      <c r="B2582" s="43" t="n">
        <f aca="false">Prices_MTM!I2815</f>
        <v>-2499.99999999985</v>
      </c>
      <c r="C2582" s="43" t="n">
        <f aca="false">-PERCENTILE(Prices_MTM!I2565:I2814,1-Inputs!$B$8)</f>
        <v>151275</v>
      </c>
      <c r="D2582" s="43" t="n">
        <f aca="false">NORMSINV(Inputs!$B$8)*STDEV(Prices_MTM!I2565:I2814)</f>
        <v>160221.270434826</v>
      </c>
      <c r="E2582" s="43" t="n">
        <f aca="false">-PERCENTILE(Prices_MTM!I2565:I2814,1-Inputs!$B$9)</f>
        <v>233960</v>
      </c>
      <c r="F2582" s="43" t="n">
        <f aca="false">NORMSINV(Inputs!$B$9)*STDEV(Prices_MTM!I2565:I2814)</f>
        <v>226604.000346821</v>
      </c>
      <c r="G2582" s="52" t="n">
        <f aca="false">IF(-B2582&gt;C2582,1,0)</f>
        <v>0</v>
      </c>
      <c r="H2582" s="52" t="n">
        <f aca="false">IF(-B2582&gt;D2582,1,0)</f>
        <v>0</v>
      </c>
      <c r="I2582" s="52" t="n">
        <f aca="false">IF(-B2582&gt;E2582,1,0)</f>
        <v>0</v>
      </c>
      <c r="J2582" s="52" t="n">
        <f aca="false">IF(-B2582&gt;F2582,1,0)</f>
        <v>0</v>
      </c>
    </row>
    <row r="2583" customFormat="false" ht="15" hidden="false" customHeight="false" outlineLevel="0" collapsed="false">
      <c r="A2583" s="51" t="n">
        <f aca="false">Prices_MTM!A2816</f>
        <v>41527</v>
      </c>
      <c r="B2583" s="43" t="n">
        <f aca="false">Prices_MTM!I2816</f>
        <v>-58999.9999999996</v>
      </c>
      <c r="C2583" s="43" t="n">
        <f aca="false">-PERCENTILE(Prices_MTM!I2566:I2815,1-Inputs!$B$8)</f>
        <v>151275</v>
      </c>
      <c r="D2583" s="43" t="n">
        <f aca="false">NORMSINV(Inputs!$B$8)*STDEV(Prices_MTM!I2566:I2815)</f>
        <v>160222.629301004</v>
      </c>
      <c r="E2583" s="43" t="n">
        <f aca="false">-PERCENTILE(Prices_MTM!I2566:I2815,1-Inputs!$B$9)</f>
        <v>233960</v>
      </c>
      <c r="F2583" s="43" t="n">
        <f aca="false">NORMSINV(Inputs!$B$9)*STDEV(Prices_MTM!I2566:I2815)</f>
        <v>226605.922217188</v>
      </c>
      <c r="G2583" s="52" t="n">
        <f aca="false">IF(-B2583&gt;C2583,1,0)</f>
        <v>0</v>
      </c>
      <c r="H2583" s="52" t="n">
        <f aca="false">IF(-B2583&gt;D2583,1,0)</f>
        <v>0</v>
      </c>
      <c r="I2583" s="52" t="n">
        <f aca="false">IF(-B2583&gt;E2583,1,0)</f>
        <v>0</v>
      </c>
      <c r="J2583" s="52" t="n">
        <f aca="false">IF(-B2583&gt;F2583,1,0)</f>
        <v>0</v>
      </c>
    </row>
    <row r="2584" customFormat="false" ht="15" hidden="false" customHeight="false" outlineLevel="0" collapsed="false">
      <c r="A2584" s="51" t="n">
        <f aca="false">Prices_MTM!A2817</f>
        <v>41528</v>
      </c>
      <c r="B2584" s="43" t="n">
        <f aca="false">Prices_MTM!I2817</f>
        <v>3499.99999999966</v>
      </c>
      <c r="C2584" s="43" t="n">
        <f aca="false">-PERCENTILE(Prices_MTM!I2567:I2816,1-Inputs!$B$8)</f>
        <v>151275</v>
      </c>
      <c r="D2584" s="43" t="n">
        <f aca="false">NORMSINV(Inputs!$B$8)*STDEV(Prices_MTM!I2567:I2816)</f>
        <v>160360.009428761</v>
      </c>
      <c r="E2584" s="43" t="n">
        <f aca="false">-PERCENTILE(Prices_MTM!I2567:I2816,1-Inputs!$B$9)</f>
        <v>233960</v>
      </c>
      <c r="F2584" s="43" t="n">
        <f aca="false">NORMSINV(Inputs!$B$9)*STDEV(Prices_MTM!I2567:I2816)</f>
        <v>226800.221553558</v>
      </c>
      <c r="G2584" s="52" t="n">
        <f aca="false">IF(-B2584&gt;C2584,1,0)</f>
        <v>0</v>
      </c>
      <c r="H2584" s="52" t="n">
        <f aca="false">IF(-B2584&gt;D2584,1,0)</f>
        <v>0</v>
      </c>
      <c r="I2584" s="52" t="n">
        <f aca="false">IF(-B2584&gt;E2584,1,0)</f>
        <v>0</v>
      </c>
      <c r="J2584" s="52" t="n">
        <f aca="false">IF(-B2584&gt;F2584,1,0)</f>
        <v>0</v>
      </c>
    </row>
    <row r="2585" customFormat="false" ht="15" hidden="false" customHeight="false" outlineLevel="0" collapsed="false">
      <c r="A2585" s="51" t="n">
        <f aca="false">Prices_MTM!A2818</f>
        <v>41529</v>
      </c>
      <c r="B2585" s="43" t="n">
        <f aca="false">Prices_MTM!I2818</f>
        <v>69999.9999999996</v>
      </c>
      <c r="C2585" s="43" t="n">
        <f aca="false">-PERCENTILE(Prices_MTM!I2568:I2817,1-Inputs!$B$8)</f>
        <v>151275</v>
      </c>
      <c r="D2585" s="43" t="n">
        <f aca="false">NORMSINV(Inputs!$B$8)*STDEV(Prices_MTM!I2568:I2817)</f>
        <v>160358.944984567</v>
      </c>
      <c r="E2585" s="43" t="n">
        <f aca="false">-PERCENTILE(Prices_MTM!I2568:I2817,1-Inputs!$B$9)</f>
        <v>233960</v>
      </c>
      <c r="F2585" s="43" t="n">
        <f aca="false">NORMSINV(Inputs!$B$9)*STDEV(Prices_MTM!I2568:I2817)</f>
        <v>226798.716089822</v>
      </c>
      <c r="G2585" s="52" t="n">
        <f aca="false">IF(-B2585&gt;C2585,1,0)</f>
        <v>0</v>
      </c>
      <c r="H2585" s="52" t="n">
        <f aca="false">IF(-B2585&gt;D2585,1,0)</f>
        <v>0</v>
      </c>
      <c r="I2585" s="52" t="n">
        <f aca="false">IF(-B2585&gt;E2585,1,0)</f>
        <v>0</v>
      </c>
      <c r="J2585" s="52" t="n">
        <f aca="false">IF(-B2585&gt;F2585,1,0)</f>
        <v>0</v>
      </c>
    </row>
    <row r="2586" customFormat="false" ht="15" hidden="false" customHeight="false" outlineLevel="0" collapsed="false">
      <c r="A2586" s="51" t="n">
        <f aca="false">Prices_MTM!A2819</f>
        <v>41530</v>
      </c>
      <c r="B2586" s="43" t="n">
        <f aca="false">Prices_MTM!I2819</f>
        <v>-50999.9999999998</v>
      </c>
      <c r="C2586" s="43" t="n">
        <f aca="false">-PERCENTILE(Prices_MTM!I2569:I2818,1-Inputs!$B$8)</f>
        <v>151275</v>
      </c>
      <c r="D2586" s="43" t="n">
        <f aca="false">NORMSINV(Inputs!$B$8)*STDEV(Prices_MTM!I2569:I2818)</f>
        <v>160354.489684322</v>
      </c>
      <c r="E2586" s="43" t="n">
        <f aca="false">-PERCENTILE(Prices_MTM!I2569:I2818,1-Inputs!$B$9)</f>
        <v>233960</v>
      </c>
      <c r="F2586" s="43" t="n">
        <f aca="false">NORMSINV(Inputs!$B$9)*STDEV(Prices_MTM!I2569:I2818)</f>
        <v>226792.414873662</v>
      </c>
      <c r="G2586" s="52" t="n">
        <f aca="false">IF(-B2586&gt;C2586,1,0)</f>
        <v>0</v>
      </c>
      <c r="H2586" s="52" t="n">
        <f aca="false">IF(-B2586&gt;D2586,1,0)</f>
        <v>0</v>
      </c>
      <c r="I2586" s="52" t="n">
        <f aca="false">IF(-B2586&gt;E2586,1,0)</f>
        <v>0</v>
      </c>
      <c r="J2586" s="52" t="n">
        <f aca="false">IF(-B2586&gt;F2586,1,0)</f>
        <v>0</v>
      </c>
    </row>
    <row r="2587" customFormat="false" ht="15" hidden="false" customHeight="false" outlineLevel="0" collapsed="false">
      <c r="A2587" s="51" t="n">
        <f aca="false">Prices_MTM!A2820</f>
        <v>41533</v>
      </c>
      <c r="B2587" s="43" t="n">
        <f aca="false">Prices_MTM!I2820</f>
        <v>-54499.9999999995</v>
      </c>
      <c r="C2587" s="43" t="n">
        <f aca="false">-PERCENTILE(Prices_MTM!I2570:I2819,1-Inputs!$B$8)</f>
        <v>151275</v>
      </c>
      <c r="D2587" s="43" t="n">
        <f aca="false">NORMSINV(Inputs!$B$8)*STDEV(Prices_MTM!I2570:I2819)</f>
        <v>160452.15130797</v>
      </c>
      <c r="E2587" s="43" t="n">
        <f aca="false">-PERCENTILE(Prices_MTM!I2570:I2819,1-Inputs!$B$9)</f>
        <v>233960</v>
      </c>
      <c r="F2587" s="43" t="n">
        <f aca="false">NORMSINV(Inputs!$B$9)*STDEV(Prices_MTM!I2570:I2819)</f>
        <v>226930.539571706</v>
      </c>
      <c r="G2587" s="52" t="n">
        <f aca="false">IF(-B2587&gt;C2587,1,0)</f>
        <v>0</v>
      </c>
      <c r="H2587" s="52" t="n">
        <f aca="false">IF(-B2587&gt;D2587,1,0)</f>
        <v>0</v>
      </c>
      <c r="I2587" s="52" t="n">
        <f aca="false">IF(-B2587&gt;E2587,1,0)</f>
        <v>0</v>
      </c>
      <c r="J2587" s="52" t="n">
        <f aca="false">IF(-B2587&gt;F2587,1,0)</f>
        <v>0</v>
      </c>
    </row>
    <row r="2588" customFormat="false" ht="15" hidden="false" customHeight="false" outlineLevel="0" collapsed="false">
      <c r="A2588" s="51" t="n">
        <f aca="false">Prices_MTM!A2821</f>
        <v>41534</v>
      </c>
      <c r="B2588" s="43" t="n">
        <f aca="false">Prices_MTM!I2821</f>
        <v>-27500.0000000006</v>
      </c>
      <c r="C2588" s="43" t="n">
        <f aca="false">-PERCENTILE(Prices_MTM!I2571:I2820,1-Inputs!$B$8)</f>
        <v>150775</v>
      </c>
      <c r="D2588" s="43" t="n">
        <f aca="false">NORMSINV(Inputs!$B$8)*STDEV(Prices_MTM!I2571:I2820)</f>
        <v>159088.417795803</v>
      </c>
      <c r="E2588" s="43" t="n">
        <f aca="false">-PERCENTILE(Prices_MTM!I2571:I2820,1-Inputs!$B$9)</f>
        <v>233960</v>
      </c>
      <c r="F2588" s="43" t="n">
        <f aca="false">NORMSINV(Inputs!$B$9)*STDEV(Prices_MTM!I2571:I2820)</f>
        <v>225001.78524074</v>
      </c>
      <c r="G2588" s="52" t="n">
        <f aca="false">IF(-B2588&gt;C2588,1,0)</f>
        <v>0</v>
      </c>
      <c r="H2588" s="52" t="n">
        <f aca="false">IF(-B2588&gt;D2588,1,0)</f>
        <v>0</v>
      </c>
      <c r="I2588" s="52" t="n">
        <f aca="false">IF(-B2588&gt;E2588,1,0)</f>
        <v>0</v>
      </c>
      <c r="J2588" s="52" t="n">
        <f aca="false">IF(-B2588&gt;F2588,1,0)</f>
        <v>0</v>
      </c>
    </row>
    <row r="2589" customFormat="false" ht="15" hidden="false" customHeight="false" outlineLevel="0" collapsed="false">
      <c r="A2589" s="51" t="n">
        <f aca="false">Prices_MTM!A2822</f>
        <v>41535</v>
      </c>
      <c r="B2589" s="43" t="n">
        <f aca="false">Prices_MTM!I2822</f>
        <v>285000</v>
      </c>
      <c r="C2589" s="43" t="n">
        <f aca="false">-PERCENTILE(Prices_MTM!I2572:I2821,1-Inputs!$B$8)</f>
        <v>150775</v>
      </c>
      <c r="D2589" s="43" t="n">
        <f aca="false">NORMSINV(Inputs!$B$8)*STDEV(Prices_MTM!I2572:I2821)</f>
        <v>159071.382478133</v>
      </c>
      <c r="E2589" s="43" t="n">
        <f aca="false">-PERCENTILE(Prices_MTM!I2572:I2821,1-Inputs!$B$9)</f>
        <v>233960</v>
      </c>
      <c r="F2589" s="43" t="n">
        <f aca="false">NORMSINV(Inputs!$B$9)*STDEV(Prices_MTM!I2572:I2821)</f>
        <v>224977.691865867</v>
      </c>
      <c r="G2589" s="52" t="n">
        <f aca="false">IF(-B2589&gt;C2589,1,0)</f>
        <v>0</v>
      </c>
      <c r="H2589" s="52" t="n">
        <f aca="false">IF(-B2589&gt;D2589,1,0)</f>
        <v>0</v>
      </c>
      <c r="I2589" s="52" t="n">
        <f aca="false">IF(-B2589&gt;E2589,1,0)</f>
        <v>0</v>
      </c>
      <c r="J2589" s="52" t="n">
        <f aca="false">IF(-B2589&gt;F2589,1,0)</f>
        <v>0</v>
      </c>
    </row>
    <row r="2590" customFormat="false" ht="15" hidden="false" customHeight="false" outlineLevel="0" collapsed="false">
      <c r="A2590" s="51" t="n">
        <f aca="false">Prices_MTM!A2823</f>
        <v>41536</v>
      </c>
      <c r="B2590" s="43" t="n">
        <f aca="false">Prices_MTM!I2823</f>
        <v>-275500</v>
      </c>
      <c r="C2590" s="43" t="n">
        <f aca="false">-PERCENTILE(Prices_MTM!I2573:I2822,1-Inputs!$B$8)</f>
        <v>150775</v>
      </c>
      <c r="D2590" s="43" t="n">
        <f aca="false">NORMSINV(Inputs!$B$8)*STDEV(Prices_MTM!I2573:I2822)</f>
        <v>161420.018112634</v>
      </c>
      <c r="E2590" s="43" t="n">
        <f aca="false">-PERCENTILE(Prices_MTM!I2573:I2822,1-Inputs!$B$9)</f>
        <v>233960</v>
      </c>
      <c r="F2590" s="43" t="n">
        <f aca="false">NORMSINV(Inputs!$B$9)*STDEV(Prices_MTM!I2573:I2822)</f>
        <v>228299.412063758</v>
      </c>
      <c r="G2590" s="52" t="n">
        <f aca="false">IF(-B2590&gt;C2590,1,0)</f>
        <v>1</v>
      </c>
      <c r="H2590" s="52" t="n">
        <f aca="false">IF(-B2590&gt;D2590,1,0)</f>
        <v>1</v>
      </c>
      <c r="I2590" s="52" t="n">
        <f aca="false">IF(-B2590&gt;E2590,1,0)</f>
        <v>1</v>
      </c>
      <c r="J2590" s="52" t="n">
        <f aca="false">IF(-B2590&gt;F2590,1,0)</f>
        <v>1</v>
      </c>
    </row>
    <row r="2591" customFormat="false" ht="15" hidden="false" customHeight="false" outlineLevel="0" collapsed="false">
      <c r="A2591" s="51" t="n">
        <f aca="false">Prices_MTM!A2824</f>
        <v>41537</v>
      </c>
      <c r="B2591" s="43" t="n">
        <f aca="false">Prices_MTM!I2824</f>
        <v>-134000</v>
      </c>
      <c r="C2591" s="43" t="n">
        <f aca="false">-PERCENTILE(Prices_MTM!I2574:I2823,1-Inputs!$B$8)</f>
        <v>151275</v>
      </c>
      <c r="D2591" s="43" t="n">
        <f aca="false">NORMSINV(Inputs!$B$8)*STDEV(Prices_MTM!I2574:I2823)</f>
        <v>164023.002744225</v>
      </c>
      <c r="E2591" s="43" t="n">
        <f aca="false">-PERCENTILE(Prices_MTM!I2574:I2823,1-Inputs!$B$9)</f>
        <v>261600</v>
      </c>
      <c r="F2591" s="43" t="n">
        <f aca="false">NORMSINV(Inputs!$B$9)*STDEV(Prices_MTM!I2574:I2823)</f>
        <v>231980.862902082</v>
      </c>
      <c r="G2591" s="52" t="n">
        <f aca="false">IF(-B2591&gt;C2591,1,0)</f>
        <v>0</v>
      </c>
      <c r="H2591" s="52" t="n">
        <f aca="false">IF(-B2591&gt;D2591,1,0)</f>
        <v>0</v>
      </c>
      <c r="I2591" s="52" t="n">
        <f aca="false">IF(-B2591&gt;E2591,1,0)</f>
        <v>0</v>
      </c>
      <c r="J2591" s="52" t="n">
        <f aca="false">IF(-B2591&gt;F2591,1,0)</f>
        <v>0</v>
      </c>
    </row>
    <row r="2592" customFormat="false" ht="15" hidden="false" customHeight="false" outlineLevel="0" collapsed="false">
      <c r="A2592" s="51" t="n">
        <f aca="false">Prices_MTM!A2825</f>
        <v>41540</v>
      </c>
      <c r="B2592" s="43" t="n">
        <f aca="false">Prices_MTM!I2825</f>
        <v>-25000</v>
      </c>
      <c r="C2592" s="43" t="n">
        <f aca="false">-PERCENTILE(Prices_MTM!I2575:I2824,1-Inputs!$B$8)</f>
        <v>151275</v>
      </c>
      <c r="D2592" s="43" t="n">
        <f aca="false">NORMSINV(Inputs!$B$8)*STDEV(Prices_MTM!I2575:I2824)</f>
        <v>164586.977349661</v>
      </c>
      <c r="E2592" s="43" t="n">
        <f aca="false">-PERCENTILE(Prices_MTM!I2575:I2824,1-Inputs!$B$9)</f>
        <v>261600</v>
      </c>
      <c r="F2592" s="43" t="n">
        <f aca="false">NORMSINV(Inputs!$B$9)*STDEV(Prices_MTM!I2575:I2824)</f>
        <v>232778.502949119</v>
      </c>
      <c r="G2592" s="52" t="n">
        <f aca="false">IF(-B2592&gt;C2592,1,0)</f>
        <v>0</v>
      </c>
      <c r="H2592" s="52" t="n">
        <f aca="false">IF(-B2592&gt;D2592,1,0)</f>
        <v>0</v>
      </c>
      <c r="I2592" s="52" t="n">
        <f aca="false">IF(-B2592&gt;E2592,1,0)</f>
        <v>0</v>
      </c>
      <c r="J2592" s="52" t="n">
        <f aca="false">IF(-B2592&gt;F2592,1,0)</f>
        <v>0</v>
      </c>
    </row>
    <row r="2593" customFormat="false" ht="15" hidden="false" customHeight="false" outlineLevel="0" collapsed="false">
      <c r="A2593" s="51" t="n">
        <f aca="false">Prices_MTM!A2826</f>
        <v>41541</v>
      </c>
      <c r="B2593" s="43" t="n">
        <f aca="false">Prices_MTM!I2826</f>
        <v>3999.99999999921</v>
      </c>
      <c r="C2593" s="43" t="n">
        <f aca="false">-PERCENTILE(Prices_MTM!I2576:I2825,1-Inputs!$B$8)</f>
        <v>151275</v>
      </c>
      <c r="D2593" s="43" t="n">
        <f aca="false">NORMSINV(Inputs!$B$8)*STDEV(Prices_MTM!I2576:I2825)</f>
        <v>164616.409817913</v>
      </c>
      <c r="E2593" s="43" t="n">
        <f aca="false">-PERCENTILE(Prices_MTM!I2576:I2825,1-Inputs!$B$9)</f>
        <v>261600</v>
      </c>
      <c r="F2593" s="43" t="n">
        <f aca="false">NORMSINV(Inputs!$B$9)*STDEV(Prices_MTM!I2576:I2825)</f>
        <v>232820.129850639</v>
      </c>
      <c r="G2593" s="52" t="n">
        <f aca="false">IF(-B2593&gt;C2593,1,0)</f>
        <v>0</v>
      </c>
      <c r="H2593" s="52" t="n">
        <f aca="false">IF(-B2593&gt;D2593,1,0)</f>
        <v>0</v>
      </c>
      <c r="I2593" s="52" t="n">
        <f aca="false">IF(-B2593&gt;E2593,1,0)</f>
        <v>0</v>
      </c>
      <c r="J2593" s="52" t="n">
        <f aca="false">IF(-B2593&gt;F2593,1,0)</f>
        <v>0</v>
      </c>
    </row>
    <row r="2594" customFormat="false" ht="15" hidden="false" customHeight="false" outlineLevel="0" collapsed="false">
      <c r="A2594" s="51" t="n">
        <f aca="false">Prices_MTM!A2827</f>
        <v>41542</v>
      </c>
      <c r="B2594" s="43" t="n">
        <f aca="false">Prices_MTM!I2827</f>
        <v>-142999.999999999</v>
      </c>
      <c r="C2594" s="43" t="n">
        <f aca="false">-PERCENTILE(Prices_MTM!I2577:I2826,1-Inputs!$B$8)</f>
        <v>151275</v>
      </c>
      <c r="D2594" s="43" t="n">
        <f aca="false">NORMSINV(Inputs!$B$8)*STDEV(Prices_MTM!I2577:I2826)</f>
        <v>163924.069073894</v>
      </c>
      <c r="E2594" s="43" t="n">
        <f aca="false">-PERCENTILE(Prices_MTM!I2577:I2826,1-Inputs!$B$9)</f>
        <v>261600</v>
      </c>
      <c r="F2594" s="43" t="n">
        <f aca="false">NORMSINV(Inputs!$B$9)*STDEV(Prices_MTM!I2577:I2826)</f>
        <v>231840.93912414</v>
      </c>
      <c r="G2594" s="52" t="n">
        <f aca="false">IF(-B2594&gt;C2594,1,0)</f>
        <v>0</v>
      </c>
      <c r="H2594" s="52" t="n">
        <f aca="false">IF(-B2594&gt;D2594,1,0)</f>
        <v>0</v>
      </c>
      <c r="I2594" s="52" t="n">
        <f aca="false">IF(-B2594&gt;E2594,1,0)</f>
        <v>0</v>
      </c>
      <c r="J2594" s="52" t="n">
        <f aca="false">IF(-B2594&gt;F2594,1,0)</f>
        <v>0</v>
      </c>
    </row>
    <row r="2595" customFormat="false" ht="15" hidden="false" customHeight="false" outlineLevel="0" collapsed="false">
      <c r="A2595" s="51" t="n">
        <f aca="false">Prices_MTM!A2828</f>
        <v>41543</v>
      </c>
      <c r="B2595" s="43" t="n">
        <f aca="false">Prices_MTM!I2828</f>
        <v>71999.9999999985</v>
      </c>
      <c r="C2595" s="43" t="n">
        <f aca="false">-PERCENTILE(Prices_MTM!I2578:I2827,1-Inputs!$B$8)</f>
        <v>151275</v>
      </c>
      <c r="D2595" s="43" t="n">
        <f aca="false">NORMSINV(Inputs!$B$8)*STDEV(Prices_MTM!I2578:I2827)</f>
        <v>164618.58895168</v>
      </c>
      <c r="E2595" s="43" t="n">
        <f aca="false">-PERCENTILE(Prices_MTM!I2578:I2827,1-Inputs!$B$9)</f>
        <v>261600</v>
      </c>
      <c r="F2595" s="43" t="n">
        <f aca="false">NORMSINV(Inputs!$B$9)*STDEV(Prices_MTM!I2578:I2827)</f>
        <v>232823.211841112</v>
      </c>
      <c r="G2595" s="52" t="n">
        <f aca="false">IF(-B2595&gt;C2595,1,0)</f>
        <v>0</v>
      </c>
      <c r="H2595" s="52" t="n">
        <f aca="false">IF(-B2595&gt;D2595,1,0)</f>
        <v>0</v>
      </c>
      <c r="I2595" s="52" t="n">
        <f aca="false">IF(-B2595&gt;E2595,1,0)</f>
        <v>0</v>
      </c>
      <c r="J2595" s="52" t="n">
        <f aca="false">IF(-B2595&gt;F2595,1,0)</f>
        <v>0</v>
      </c>
    </row>
    <row r="2596" customFormat="false" ht="15" hidden="false" customHeight="false" outlineLevel="0" collapsed="false">
      <c r="A2596" s="51" t="n">
        <f aca="false">Prices_MTM!A2829</f>
        <v>41544</v>
      </c>
      <c r="B2596" s="43" t="n">
        <f aca="false">Prices_MTM!I2829</f>
        <v>-53499.9999999997</v>
      </c>
      <c r="C2596" s="43" t="n">
        <f aca="false">-PERCENTILE(Prices_MTM!I2579:I2828,1-Inputs!$B$8)</f>
        <v>151275</v>
      </c>
      <c r="D2596" s="43" t="n">
        <f aca="false">NORMSINV(Inputs!$B$8)*STDEV(Prices_MTM!I2579:I2828)</f>
        <v>164609.612830257</v>
      </c>
      <c r="E2596" s="43" t="n">
        <f aca="false">-PERCENTILE(Prices_MTM!I2579:I2828,1-Inputs!$B$9)</f>
        <v>261600</v>
      </c>
      <c r="F2596" s="43" t="n">
        <f aca="false">NORMSINV(Inputs!$B$9)*STDEV(Prices_MTM!I2579:I2828)</f>
        <v>232810.516741288</v>
      </c>
      <c r="G2596" s="52" t="n">
        <f aca="false">IF(-B2596&gt;C2596,1,0)</f>
        <v>0</v>
      </c>
      <c r="H2596" s="52" t="n">
        <f aca="false">IF(-B2596&gt;D2596,1,0)</f>
        <v>0</v>
      </c>
      <c r="I2596" s="52" t="n">
        <f aca="false">IF(-B2596&gt;E2596,1,0)</f>
        <v>0</v>
      </c>
      <c r="J2596" s="52" t="n">
        <f aca="false">IF(-B2596&gt;F2596,1,0)</f>
        <v>0</v>
      </c>
    </row>
    <row r="2597" customFormat="false" ht="15" hidden="false" customHeight="false" outlineLevel="0" collapsed="false">
      <c r="A2597" s="51" t="n">
        <f aca="false">Prices_MTM!A2830</f>
        <v>41547</v>
      </c>
      <c r="B2597" s="43" t="n">
        <f aca="false">Prices_MTM!I2830</f>
        <v>30000.0000000004</v>
      </c>
      <c r="C2597" s="43" t="n">
        <f aca="false">-PERCENTILE(Prices_MTM!I2580:I2829,1-Inputs!$B$8)</f>
        <v>151275</v>
      </c>
      <c r="D2597" s="43" t="n">
        <f aca="false">NORMSINV(Inputs!$B$8)*STDEV(Prices_MTM!I2580:I2829)</f>
        <v>164694.744179243</v>
      </c>
      <c r="E2597" s="43" t="n">
        <f aca="false">-PERCENTILE(Prices_MTM!I2580:I2829,1-Inputs!$B$9)</f>
        <v>261600</v>
      </c>
      <c r="F2597" s="43" t="n">
        <f aca="false">NORMSINV(Inputs!$B$9)*STDEV(Prices_MTM!I2580:I2829)</f>
        <v>232930.919632758</v>
      </c>
      <c r="G2597" s="52" t="n">
        <f aca="false">IF(-B2597&gt;C2597,1,0)</f>
        <v>0</v>
      </c>
      <c r="H2597" s="52" t="n">
        <f aca="false">IF(-B2597&gt;D2597,1,0)</f>
        <v>0</v>
      </c>
      <c r="I2597" s="52" t="n">
        <f aca="false">IF(-B2597&gt;E2597,1,0)</f>
        <v>0</v>
      </c>
      <c r="J2597" s="52" t="n">
        <f aca="false">IF(-B2597&gt;F2597,1,0)</f>
        <v>0</v>
      </c>
    </row>
    <row r="2598" customFormat="false" ht="15" hidden="false" customHeight="false" outlineLevel="0" collapsed="false">
      <c r="A2598" s="51" t="n">
        <f aca="false">Prices_MTM!A2831</f>
        <v>41548</v>
      </c>
      <c r="B2598" s="43" t="n">
        <f aca="false">Prices_MTM!I2831</f>
        <v>-499.999999999545</v>
      </c>
      <c r="C2598" s="43" t="n">
        <f aca="false">-PERCENTILE(Prices_MTM!I2581:I2830,1-Inputs!$B$8)</f>
        <v>151275</v>
      </c>
      <c r="D2598" s="43" t="n">
        <f aca="false">NORMSINV(Inputs!$B$8)*STDEV(Prices_MTM!I2581:I2830)</f>
        <v>164663.504978738</v>
      </c>
      <c r="E2598" s="43" t="n">
        <f aca="false">-PERCENTILE(Prices_MTM!I2581:I2830,1-Inputs!$B$9)</f>
        <v>261600</v>
      </c>
      <c r="F2598" s="43" t="n">
        <f aca="false">NORMSINV(Inputs!$B$9)*STDEV(Prices_MTM!I2581:I2830)</f>
        <v>232886.737435331</v>
      </c>
      <c r="G2598" s="52" t="n">
        <f aca="false">IF(-B2598&gt;C2598,1,0)</f>
        <v>0</v>
      </c>
      <c r="H2598" s="52" t="n">
        <f aca="false">IF(-B2598&gt;D2598,1,0)</f>
        <v>0</v>
      </c>
      <c r="I2598" s="52" t="n">
        <f aca="false">IF(-B2598&gt;E2598,1,0)</f>
        <v>0</v>
      </c>
      <c r="J2598" s="52" t="n">
        <f aca="false">IF(-B2598&gt;F2598,1,0)</f>
        <v>0</v>
      </c>
    </row>
    <row r="2599" customFormat="false" ht="15" hidden="false" customHeight="false" outlineLevel="0" collapsed="false">
      <c r="A2599" s="51" t="n">
        <f aca="false">Prices_MTM!A2832</f>
        <v>41549</v>
      </c>
      <c r="B2599" s="43" t="n">
        <f aca="false">Prices_MTM!I2832</f>
        <v>117500</v>
      </c>
      <c r="C2599" s="43" t="n">
        <f aca="false">-PERCENTILE(Prices_MTM!I2582:I2831,1-Inputs!$B$8)</f>
        <v>151275</v>
      </c>
      <c r="D2599" s="43" t="n">
        <f aca="false">NORMSINV(Inputs!$B$8)*STDEV(Prices_MTM!I2582:I2831)</f>
        <v>164559.092720482</v>
      </c>
      <c r="E2599" s="43" t="n">
        <f aca="false">-PERCENTILE(Prices_MTM!I2582:I2831,1-Inputs!$B$9)</f>
        <v>261600</v>
      </c>
      <c r="F2599" s="43" t="n">
        <f aca="false">NORMSINV(Inputs!$B$9)*STDEV(Prices_MTM!I2582:I2831)</f>
        <v>232739.065185936</v>
      </c>
      <c r="G2599" s="52" t="n">
        <f aca="false">IF(-B2599&gt;C2599,1,0)</f>
        <v>0</v>
      </c>
      <c r="H2599" s="52" t="n">
        <f aca="false">IF(-B2599&gt;D2599,1,0)</f>
        <v>0</v>
      </c>
      <c r="I2599" s="52" t="n">
        <f aca="false">IF(-B2599&gt;E2599,1,0)</f>
        <v>0</v>
      </c>
      <c r="J2599" s="52" t="n">
        <f aca="false">IF(-B2599&gt;F2599,1,0)</f>
        <v>0</v>
      </c>
    </row>
    <row r="2600" customFormat="false" ht="15" hidden="false" customHeight="false" outlineLevel="0" collapsed="false">
      <c r="A2600" s="51" t="n">
        <f aca="false">Prices_MTM!A2833</f>
        <v>41550</v>
      </c>
      <c r="B2600" s="43" t="n">
        <f aca="false">Prices_MTM!I2833</f>
        <v>-106000</v>
      </c>
      <c r="C2600" s="43" t="n">
        <f aca="false">-PERCENTILE(Prices_MTM!I2583:I2832,1-Inputs!$B$8)</f>
        <v>150775</v>
      </c>
      <c r="D2600" s="43" t="n">
        <f aca="false">NORMSINV(Inputs!$B$8)*STDEV(Prices_MTM!I2583:I2832)</f>
        <v>163423.050321768</v>
      </c>
      <c r="E2600" s="43" t="n">
        <f aca="false">-PERCENTILE(Prices_MTM!I2583:I2832,1-Inputs!$B$9)</f>
        <v>261600</v>
      </c>
      <c r="F2600" s="43" t="n">
        <f aca="false">NORMSINV(Inputs!$B$9)*STDEV(Prices_MTM!I2583:I2832)</f>
        <v>231132.338741854</v>
      </c>
      <c r="G2600" s="52" t="n">
        <f aca="false">IF(-B2600&gt;C2600,1,0)</f>
        <v>0</v>
      </c>
      <c r="H2600" s="52" t="n">
        <f aca="false">IF(-B2600&gt;D2600,1,0)</f>
        <v>0</v>
      </c>
      <c r="I2600" s="52" t="n">
        <f aca="false">IF(-B2600&gt;E2600,1,0)</f>
        <v>0</v>
      </c>
      <c r="J2600" s="52" t="n">
        <f aca="false">IF(-B2600&gt;F2600,1,0)</f>
        <v>0</v>
      </c>
    </row>
    <row r="2601" customFormat="false" ht="15" hidden="false" customHeight="false" outlineLevel="0" collapsed="false">
      <c r="A2601" s="51" t="n">
        <f aca="false">Prices_MTM!A2834</f>
        <v>41551</v>
      </c>
      <c r="B2601" s="43" t="n">
        <f aca="false">Prices_MTM!I2834</f>
        <v>57499.9999999989</v>
      </c>
      <c r="C2601" s="43" t="n">
        <f aca="false">-PERCENTILE(Prices_MTM!I2584:I2833,1-Inputs!$B$8)</f>
        <v>150775</v>
      </c>
      <c r="D2601" s="43" t="n">
        <f aca="false">NORMSINV(Inputs!$B$8)*STDEV(Prices_MTM!I2584:I2833)</f>
        <v>161094.57090823</v>
      </c>
      <c r="E2601" s="43" t="n">
        <f aca="false">-PERCENTILE(Prices_MTM!I2584:I2833,1-Inputs!$B$9)</f>
        <v>261600</v>
      </c>
      <c r="F2601" s="43" t="n">
        <f aca="false">NORMSINV(Inputs!$B$9)*STDEV(Prices_MTM!I2584:I2833)</f>
        <v>227839.125871921</v>
      </c>
      <c r="G2601" s="52" t="n">
        <f aca="false">IF(-B2601&gt;C2601,1,0)</f>
        <v>0</v>
      </c>
      <c r="H2601" s="52" t="n">
        <f aca="false">IF(-B2601&gt;D2601,1,0)</f>
        <v>0</v>
      </c>
      <c r="I2601" s="52" t="n">
        <f aca="false">IF(-B2601&gt;E2601,1,0)</f>
        <v>0</v>
      </c>
      <c r="J2601" s="52" t="n">
        <f aca="false">IF(-B2601&gt;F2601,1,0)</f>
        <v>0</v>
      </c>
    </row>
    <row r="2602" customFormat="false" ht="15" hidden="false" customHeight="false" outlineLevel="0" collapsed="false">
      <c r="A2602" s="51" t="n">
        <f aca="false">Prices_MTM!A2835</f>
        <v>41554</v>
      </c>
      <c r="B2602" s="43" t="n">
        <f aca="false">Prices_MTM!I2835</f>
        <v>-88000.0000000003</v>
      </c>
      <c r="C2602" s="43" t="n">
        <f aca="false">-PERCENTILE(Prices_MTM!I2585:I2834,1-Inputs!$B$8)</f>
        <v>149375</v>
      </c>
      <c r="D2602" s="43" t="n">
        <f aca="false">NORMSINV(Inputs!$B$8)*STDEV(Prices_MTM!I2585:I2834)</f>
        <v>158672.797886999</v>
      </c>
      <c r="E2602" s="43" t="n">
        <f aca="false">-PERCENTILE(Prices_MTM!I2585:I2834,1-Inputs!$B$9)</f>
        <v>232490.000000001</v>
      </c>
      <c r="F2602" s="43" t="n">
        <f aca="false">NORMSINV(Inputs!$B$9)*STDEV(Prices_MTM!I2585:I2834)</f>
        <v>224413.966072267</v>
      </c>
      <c r="G2602" s="52" t="n">
        <f aca="false">IF(-B2602&gt;C2602,1,0)</f>
        <v>0</v>
      </c>
      <c r="H2602" s="52" t="n">
        <f aca="false">IF(-B2602&gt;D2602,1,0)</f>
        <v>0</v>
      </c>
      <c r="I2602" s="52" t="n">
        <f aca="false">IF(-B2602&gt;E2602,1,0)</f>
        <v>0</v>
      </c>
      <c r="J2602" s="52" t="n">
        <f aca="false">IF(-B2602&gt;F2602,1,0)</f>
        <v>0</v>
      </c>
    </row>
    <row r="2603" customFormat="false" ht="15" hidden="false" customHeight="false" outlineLevel="0" collapsed="false">
      <c r="A2603" s="51" t="n">
        <f aca="false">Prices_MTM!A2836</f>
        <v>41555</v>
      </c>
      <c r="B2603" s="43" t="n">
        <f aca="false">Prices_MTM!I2836</f>
        <v>2000.00000000103</v>
      </c>
      <c r="C2603" s="43" t="n">
        <f aca="false">-PERCENTILE(Prices_MTM!I2586:I2835,1-Inputs!$B$8)</f>
        <v>149375</v>
      </c>
      <c r="D2603" s="43" t="n">
        <f aca="false">NORMSINV(Inputs!$B$8)*STDEV(Prices_MTM!I2586:I2835)</f>
        <v>158800.381673233</v>
      </c>
      <c r="E2603" s="43" t="n">
        <f aca="false">-PERCENTILE(Prices_MTM!I2586:I2835,1-Inputs!$B$9)</f>
        <v>232490.000000001</v>
      </c>
      <c r="F2603" s="43" t="n">
        <f aca="false">NORMSINV(Inputs!$B$9)*STDEV(Prices_MTM!I2586:I2835)</f>
        <v>224594.410255873</v>
      </c>
      <c r="G2603" s="52" t="n">
        <f aca="false">IF(-B2603&gt;C2603,1,0)</f>
        <v>0</v>
      </c>
      <c r="H2603" s="52" t="n">
        <f aca="false">IF(-B2603&gt;D2603,1,0)</f>
        <v>0</v>
      </c>
      <c r="I2603" s="52" t="n">
        <f aca="false">IF(-B2603&gt;E2603,1,0)</f>
        <v>0</v>
      </c>
      <c r="J2603" s="52" t="n">
        <f aca="false">IF(-B2603&gt;F2603,1,0)</f>
        <v>0</v>
      </c>
    </row>
    <row r="2604" customFormat="false" ht="15" hidden="false" customHeight="false" outlineLevel="0" collapsed="false">
      <c r="A2604" s="51" t="n">
        <f aca="false">Prices_MTM!A2837</f>
        <v>41556</v>
      </c>
      <c r="B2604" s="43" t="n">
        <f aca="false">Prices_MTM!I2837</f>
        <v>-114000.000000001</v>
      </c>
      <c r="C2604" s="43" t="n">
        <f aca="false">-PERCENTILE(Prices_MTM!I2587:I2836,1-Inputs!$B$8)</f>
        <v>149375</v>
      </c>
      <c r="D2604" s="43" t="n">
        <f aca="false">NORMSINV(Inputs!$B$8)*STDEV(Prices_MTM!I2587:I2836)</f>
        <v>157322.66262185</v>
      </c>
      <c r="E2604" s="43" t="n">
        <f aca="false">-PERCENTILE(Prices_MTM!I2587:I2836,1-Inputs!$B$9)</f>
        <v>232490.000000001</v>
      </c>
      <c r="F2604" s="43" t="n">
        <f aca="false">NORMSINV(Inputs!$B$9)*STDEV(Prices_MTM!I2587:I2836)</f>
        <v>222504.444001559</v>
      </c>
      <c r="G2604" s="52" t="n">
        <f aca="false">IF(-B2604&gt;C2604,1,0)</f>
        <v>0</v>
      </c>
      <c r="H2604" s="52" t="n">
        <f aca="false">IF(-B2604&gt;D2604,1,0)</f>
        <v>0</v>
      </c>
      <c r="I2604" s="52" t="n">
        <f aca="false">IF(-B2604&gt;E2604,1,0)</f>
        <v>0</v>
      </c>
      <c r="J2604" s="52" t="n">
        <f aca="false">IF(-B2604&gt;F2604,1,0)</f>
        <v>0</v>
      </c>
    </row>
    <row r="2605" customFormat="false" ht="15" hidden="false" customHeight="false" outlineLevel="0" collapsed="false">
      <c r="A2605" s="51" t="n">
        <f aca="false">Prices_MTM!A2838</f>
        <v>41557</v>
      </c>
      <c r="B2605" s="43" t="n">
        <f aca="false">Prices_MTM!I2838</f>
        <v>14500.0000000003</v>
      </c>
      <c r="C2605" s="43" t="n">
        <f aca="false">-PERCENTILE(Prices_MTM!I2588:I2837,1-Inputs!$B$8)</f>
        <v>147100</v>
      </c>
      <c r="D2605" s="43" t="n">
        <f aca="false">NORMSINV(Inputs!$B$8)*STDEV(Prices_MTM!I2588:I2837)</f>
        <v>156246.122267871</v>
      </c>
      <c r="E2605" s="43" t="n">
        <f aca="false">-PERCENTILE(Prices_MTM!I2588:I2837,1-Inputs!$B$9)</f>
        <v>227835</v>
      </c>
      <c r="F2605" s="43" t="n">
        <f aca="false">NORMSINV(Inputs!$B$9)*STDEV(Prices_MTM!I2588:I2837)</f>
        <v>220981.872434848</v>
      </c>
      <c r="G2605" s="52" t="n">
        <f aca="false">IF(-B2605&gt;C2605,1,0)</f>
        <v>0</v>
      </c>
      <c r="H2605" s="52" t="n">
        <f aca="false">IF(-B2605&gt;D2605,1,0)</f>
        <v>0</v>
      </c>
      <c r="I2605" s="52" t="n">
        <f aca="false">IF(-B2605&gt;E2605,1,0)</f>
        <v>0</v>
      </c>
      <c r="J2605" s="52" t="n">
        <f aca="false">IF(-B2605&gt;F2605,1,0)</f>
        <v>0</v>
      </c>
    </row>
    <row r="2606" customFormat="false" ht="15" hidden="false" customHeight="false" outlineLevel="0" collapsed="false">
      <c r="A2606" s="51" t="n">
        <f aca="false">Prices_MTM!A2839</f>
        <v>41558</v>
      </c>
      <c r="B2606" s="43" t="n">
        <f aca="false">Prices_MTM!I2839</f>
        <v>-42000.0000000002</v>
      </c>
      <c r="C2606" s="43" t="n">
        <f aca="false">-PERCENTILE(Prices_MTM!I2589:I2838,1-Inputs!$B$8)</f>
        <v>147100</v>
      </c>
      <c r="D2606" s="43" t="n">
        <f aca="false">NORMSINV(Inputs!$B$8)*STDEV(Prices_MTM!I2589:I2838)</f>
        <v>155991.136700518</v>
      </c>
      <c r="E2606" s="43" t="n">
        <f aca="false">-PERCENTILE(Prices_MTM!I2589:I2838,1-Inputs!$B$9)</f>
        <v>227835</v>
      </c>
      <c r="F2606" s="43" t="n">
        <f aca="false">NORMSINV(Inputs!$B$9)*STDEV(Prices_MTM!I2589:I2838)</f>
        <v>220621.241480943</v>
      </c>
      <c r="G2606" s="52" t="n">
        <f aca="false">IF(-B2606&gt;C2606,1,0)</f>
        <v>0</v>
      </c>
      <c r="H2606" s="52" t="n">
        <f aca="false">IF(-B2606&gt;D2606,1,0)</f>
        <v>0</v>
      </c>
      <c r="I2606" s="52" t="n">
        <f aca="false">IF(-B2606&gt;E2606,1,0)</f>
        <v>0</v>
      </c>
      <c r="J2606" s="52" t="n">
        <f aca="false">IF(-B2606&gt;F2606,1,0)</f>
        <v>0</v>
      </c>
    </row>
    <row r="2607" customFormat="false" ht="15" hidden="false" customHeight="false" outlineLevel="0" collapsed="false">
      <c r="A2607" s="51" t="n">
        <f aca="false">Prices_MTM!A2840</f>
        <v>41561</v>
      </c>
      <c r="B2607" s="43" t="n">
        <f aca="false">Prices_MTM!I2840</f>
        <v>54999.9999999997</v>
      </c>
      <c r="C2607" s="43" t="n">
        <f aca="false">-PERCENTILE(Prices_MTM!I2590:I2839,1-Inputs!$B$8)</f>
        <v>147100</v>
      </c>
      <c r="D2607" s="43" t="n">
        <f aca="false">NORMSINV(Inputs!$B$8)*STDEV(Prices_MTM!I2590:I2839)</f>
        <v>156065.512372684</v>
      </c>
      <c r="E2607" s="43" t="n">
        <f aca="false">-PERCENTILE(Prices_MTM!I2590:I2839,1-Inputs!$B$9)</f>
        <v>227835</v>
      </c>
      <c r="F2607" s="43" t="n">
        <f aca="false">NORMSINV(Inputs!$B$9)*STDEV(Prices_MTM!I2590:I2839)</f>
        <v>220726.43241343</v>
      </c>
      <c r="G2607" s="52" t="n">
        <f aca="false">IF(-B2607&gt;C2607,1,0)</f>
        <v>0</v>
      </c>
      <c r="H2607" s="52" t="n">
        <f aca="false">IF(-B2607&gt;D2607,1,0)</f>
        <v>0</v>
      </c>
      <c r="I2607" s="52" t="n">
        <f aca="false">IF(-B2607&gt;E2607,1,0)</f>
        <v>0</v>
      </c>
      <c r="J2607" s="52" t="n">
        <f aca="false">IF(-B2607&gt;F2607,1,0)</f>
        <v>0</v>
      </c>
    </row>
    <row r="2608" customFormat="false" ht="15" hidden="false" customHeight="false" outlineLevel="0" collapsed="false">
      <c r="A2608" s="51" t="n">
        <f aca="false">Prices_MTM!A2841</f>
        <v>41562</v>
      </c>
      <c r="B2608" s="43" t="n">
        <f aca="false">Prices_MTM!I2841</f>
        <v>-157999.999999999</v>
      </c>
      <c r="C2608" s="43" t="n">
        <f aca="false">-PERCENTILE(Prices_MTM!I2591:I2840,1-Inputs!$B$8)</f>
        <v>147100</v>
      </c>
      <c r="D2608" s="43" t="n">
        <f aca="false">NORMSINV(Inputs!$B$8)*STDEV(Prices_MTM!I2591:I2840)</f>
        <v>156151.396678562</v>
      </c>
      <c r="E2608" s="43" t="n">
        <f aca="false">-PERCENTILE(Prices_MTM!I2591:I2840,1-Inputs!$B$9)</f>
        <v>227835</v>
      </c>
      <c r="F2608" s="43" t="n">
        <f aca="false">NORMSINV(Inputs!$B$9)*STDEV(Prices_MTM!I2591:I2840)</f>
        <v>220847.9002262</v>
      </c>
      <c r="G2608" s="52" t="n">
        <f aca="false">IF(-B2608&gt;C2608,1,0)</f>
        <v>1</v>
      </c>
      <c r="H2608" s="52" t="n">
        <f aca="false">IF(-B2608&gt;D2608,1,0)</f>
        <v>1</v>
      </c>
      <c r="I2608" s="52" t="n">
        <f aca="false">IF(-B2608&gt;E2608,1,0)</f>
        <v>0</v>
      </c>
      <c r="J2608" s="52" t="n">
        <f aca="false">IF(-B2608&gt;F2608,1,0)</f>
        <v>0</v>
      </c>
    </row>
    <row r="2609" customFormat="false" ht="15" hidden="false" customHeight="false" outlineLevel="0" collapsed="false">
      <c r="A2609" s="51" t="n">
        <f aca="false">Prices_MTM!A2842</f>
        <v>41563</v>
      </c>
      <c r="B2609" s="43" t="n">
        <f aca="false">Prices_MTM!I2842</f>
        <v>113000</v>
      </c>
      <c r="C2609" s="43" t="n">
        <f aca="false">-PERCENTILE(Prices_MTM!I2592:I2841,1-Inputs!$B$8)</f>
        <v>149375</v>
      </c>
      <c r="D2609" s="43" t="n">
        <f aca="false">NORMSINV(Inputs!$B$8)*STDEV(Prices_MTM!I2592:I2841)</f>
        <v>157060.105184388</v>
      </c>
      <c r="E2609" s="43" t="n">
        <f aca="false">-PERCENTILE(Prices_MTM!I2592:I2841,1-Inputs!$B$9)</f>
        <v>227835</v>
      </c>
      <c r="F2609" s="43" t="n">
        <f aca="false">NORMSINV(Inputs!$B$9)*STDEV(Prices_MTM!I2592:I2841)</f>
        <v>222133.104007261</v>
      </c>
      <c r="G2609" s="52" t="n">
        <f aca="false">IF(-B2609&gt;C2609,1,0)</f>
        <v>0</v>
      </c>
      <c r="H2609" s="52" t="n">
        <f aca="false">IF(-B2609&gt;D2609,1,0)</f>
        <v>0</v>
      </c>
      <c r="I2609" s="52" t="n">
        <f aca="false">IF(-B2609&gt;E2609,1,0)</f>
        <v>0</v>
      </c>
      <c r="J2609" s="52" t="n">
        <f aca="false">IF(-B2609&gt;F2609,1,0)</f>
        <v>0</v>
      </c>
    </row>
    <row r="2610" customFormat="false" ht="15" hidden="false" customHeight="false" outlineLevel="0" collapsed="false">
      <c r="A2610" s="51" t="n">
        <f aca="false">Prices_MTM!A2843</f>
        <v>41564</v>
      </c>
      <c r="B2610" s="43" t="n">
        <f aca="false">Prices_MTM!I2843</f>
        <v>-100000</v>
      </c>
      <c r="C2610" s="43" t="n">
        <f aca="false">-PERCENTILE(Prices_MTM!I2593:I2842,1-Inputs!$B$8)</f>
        <v>149375</v>
      </c>
      <c r="D2610" s="43" t="n">
        <f aca="false">NORMSINV(Inputs!$B$8)*STDEV(Prices_MTM!I2593:I2842)</f>
        <v>157306.952791183</v>
      </c>
      <c r="E2610" s="43" t="n">
        <f aca="false">-PERCENTILE(Prices_MTM!I2593:I2842,1-Inputs!$B$9)</f>
        <v>227835</v>
      </c>
      <c r="F2610" s="43" t="n">
        <f aca="false">NORMSINV(Inputs!$B$9)*STDEV(Prices_MTM!I2593:I2842)</f>
        <v>222482.225288249</v>
      </c>
      <c r="G2610" s="52" t="n">
        <f aca="false">IF(-B2610&gt;C2610,1,0)</f>
        <v>0</v>
      </c>
      <c r="H2610" s="52" t="n">
        <f aca="false">IF(-B2610&gt;D2610,1,0)</f>
        <v>0</v>
      </c>
      <c r="I2610" s="52" t="n">
        <f aca="false">IF(-B2610&gt;E2610,1,0)</f>
        <v>0</v>
      </c>
      <c r="J2610" s="52" t="n">
        <f aca="false">IF(-B2610&gt;F2610,1,0)</f>
        <v>0</v>
      </c>
    </row>
    <row r="2611" customFormat="false" ht="15" hidden="false" customHeight="false" outlineLevel="0" collapsed="false">
      <c r="A2611" s="51" t="n">
        <f aca="false">Prices_MTM!A2844</f>
        <v>41565</v>
      </c>
      <c r="B2611" s="43" t="n">
        <f aca="false">Prices_MTM!I2844</f>
        <v>22500.0000000001</v>
      </c>
      <c r="C2611" s="43" t="n">
        <f aca="false">-PERCENTILE(Prices_MTM!I2594:I2843,1-Inputs!$B$8)</f>
        <v>149375</v>
      </c>
      <c r="D2611" s="43" t="n">
        <f aca="false">NORMSINV(Inputs!$B$8)*STDEV(Prices_MTM!I2594:I2843)</f>
        <v>157635.273919933</v>
      </c>
      <c r="E2611" s="43" t="n">
        <f aca="false">-PERCENTILE(Prices_MTM!I2594:I2843,1-Inputs!$B$9)</f>
        <v>227835</v>
      </c>
      <c r="F2611" s="43" t="n">
        <f aca="false">NORMSINV(Inputs!$B$9)*STDEV(Prices_MTM!I2594:I2843)</f>
        <v>222946.576126132</v>
      </c>
      <c r="G2611" s="52" t="n">
        <f aca="false">IF(-B2611&gt;C2611,1,0)</f>
        <v>0</v>
      </c>
      <c r="H2611" s="52" t="n">
        <f aca="false">IF(-B2611&gt;D2611,1,0)</f>
        <v>0</v>
      </c>
      <c r="I2611" s="52" t="n">
        <f aca="false">IF(-B2611&gt;E2611,1,0)</f>
        <v>0</v>
      </c>
      <c r="J2611" s="52" t="n">
        <f aca="false">IF(-B2611&gt;F2611,1,0)</f>
        <v>0</v>
      </c>
    </row>
    <row r="2612" customFormat="false" ht="15" hidden="false" customHeight="false" outlineLevel="0" collapsed="false">
      <c r="A2612" s="51" t="n">
        <f aca="false">Prices_MTM!A2845</f>
        <v>41568</v>
      </c>
      <c r="B2612" s="43" t="n">
        <f aca="false">Prices_MTM!I2845</f>
        <v>-162500</v>
      </c>
      <c r="C2612" s="43" t="n">
        <f aca="false">-PERCENTILE(Prices_MTM!I2595:I2844,1-Inputs!$B$8)</f>
        <v>147100</v>
      </c>
      <c r="D2612" s="43" t="n">
        <f aca="false">NORMSINV(Inputs!$B$8)*STDEV(Prices_MTM!I2595:I2844)</f>
        <v>156647.71215538</v>
      </c>
      <c r="E2612" s="43" t="n">
        <f aca="false">-PERCENTILE(Prices_MTM!I2595:I2844,1-Inputs!$B$9)</f>
        <v>227835</v>
      </c>
      <c r="F2612" s="43" t="n">
        <f aca="false">NORMSINV(Inputs!$B$9)*STDEV(Prices_MTM!I2595:I2844)</f>
        <v>221549.848676463</v>
      </c>
      <c r="G2612" s="52" t="n">
        <f aca="false">IF(-B2612&gt;C2612,1,0)</f>
        <v>1</v>
      </c>
      <c r="H2612" s="52" t="n">
        <f aca="false">IF(-B2612&gt;D2612,1,0)</f>
        <v>1</v>
      </c>
      <c r="I2612" s="52" t="n">
        <f aca="false">IF(-B2612&gt;E2612,1,0)</f>
        <v>0</v>
      </c>
      <c r="J2612" s="52" t="n">
        <f aca="false">IF(-B2612&gt;F2612,1,0)</f>
        <v>0</v>
      </c>
    </row>
    <row r="2613" customFormat="false" ht="15" hidden="false" customHeight="false" outlineLevel="0" collapsed="false">
      <c r="A2613" s="51" t="n">
        <f aca="false">Prices_MTM!A2846</f>
        <v>41569</v>
      </c>
      <c r="B2613" s="43" t="n">
        <f aca="false">Prices_MTM!I2846</f>
        <v>-170000</v>
      </c>
      <c r="C2613" s="43" t="n">
        <f aca="false">-PERCENTILE(Prices_MTM!I2596:I2845,1-Inputs!$B$8)</f>
        <v>149375</v>
      </c>
      <c r="D2613" s="43" t="n">
        <f aca="false">NORMSINV(Inputs!$B$8)*STDEV(Prices_MTM!I2596:I2845)</f>
        <v>157484.650344423</v>
      </c>
      <c r="E2613" s="43" t="n">
        <f aca="false">-PERCENTILE(Prices_MTM!I2596:I2845,1-Inputs!$B$9)</f>
        <v>227835</v>
      </c>
      <c r="F2613" s="43" t="n">
        <f aca="false">NORMSINV(Inputs!$B$9)*STDEV(Prices_MTM!I2596:I2845)</f>
        <v>222733.546328875</v>
      </c>
      <c r="G2613" s="52" t="n">
        <f aca="false">IF(-B2613&gt;C2613,1,0)</f>
        <v>1</v>
      </c>
      <c r="H2613" s="52" t="n">
        <f aca="false">IF(-B2613&gt;D2613,1,0)</f>
        <v>1</v>
      </c>
      <c r="I2613" s="52" t="n">
        <f aca="false">IF(-B2613&gt;E2613,1,0)</f>
        <v>0</v>
      </c>
      <c r="J2613" s="52" t="n">
        <f aca="false">IF(-B2613&gt;F2613,1,0)</f>
        <v>0</v>
      </c>
    </row>
    <row r="2614" customFormat="false" ht="15" hidden="false" customHeight="false" outlineLevel="0" collapsed="false">
      <c r="A2614" s="51" t="n">
        <f aca="false">Prices_MTM!A2847</f>
        <v>41570</v>
      </c>
      <c r="B2614" s="43" t="n">
        <f aca="false">Prices_MTM!I2847</f>
        <v>18500.0000000009</v>
      </c>
      <c r="C2614" s="43" t="n">
        <f aca="false">-PERCENTILE(Prices_MTM!I2597:I2846,1-Inputs!$B$8)</f>
        <v>150775</v>
      </c>
      <c r="D2614" s="43" t="n">
        <f aca="false">NORMSINV(Inputs!$B$8)*STDEV(Prices_MTM!I2597:I2846)</f>
        <v>158384.539619615</v>
      </c>
      <c r="E2614" s="43" t="n">
        <f aca="false">-PERCENTILE(Prices_MTM!I2597:I2846,1-Inputs!$B$9)</f>
        <v>227835</v>
      </c>
      <c r="F2614" s="43" t="n">
        <f aca="false">NORMSINV(Inputs!$B$9)*STDEV(Prices_MTM!I2597:I2846)</f>
        <v>224006.27690375</v>
      </c>
      <c r="G2614" s="52" t="n">
        <f aca="false">IF(-B2614&gt;C2614,1,0)</f>
        <v>0</v>
      </c>
      <c r="H2614" s="52" t="n">
        <f aca="false">IF(-B2614&gt;D2614,1,0)</f>
        <v>0</v>
      </c>
      <c r="I2614" s="52" t="n">
        <f aca="false">IF(-B2614&gt;E2614,1,0)</f>
        <v>0</v>
      </c>
      <c r="J2614" s="52" t="n">
        <f aca="false">IF(-B2614&gt;F2614,1,0)</f>
        <v>0</v>
      </c>
    </row>
    <row r="2615" customFormat="false" ht="15" hidden="false" customHeight="false" outlineLevel="0" collapsed="false">
      <c r="A2615" s="51" t="n">
        <f aca="false">Prices_MTM!A2848</f>
        <v>41571</v>
      </c>
      <c r="B2615" s="43" t="n">
        <f aca="false">Prices_MTM!I2848</f>
        <v>30500</v>
      </c>
      <c r="C2615" s="43" t="n">
        <f aca="false">-PERCENTILE(Prices_MTM!I2598:I2847,1-Inputs!$B$8)</f>
        <v>150775</v>
      </c>
      <c r="D2615" s="43" t="n">
        <f aca="false">NORMSINV(Inputs!$B$8)*STDEV(Prices_MTM!I2598:I2847)</f>
        <v>157748.398250873</v>
      </c>
      <c r="E2615" s="43" t="n">
        <f aca="false">-PERCENTILE(Prices_MTM!I2598:I2847,1-Inputs!$B$9)</f>
        <v>227835</v>
      </c>
      <c r="F2615" s="43" t="n">
        <f aca="false">NORMSINV(Inputs!$B$9)*STDEV(Prices_MTM!I2598:I2847)</f>
        <v>223106.570026181</v>
      </c>
      <c r="G2615" s="52" t="n">
        <f aca="false">IF(-B2615&gt;C2615,1,0)</f>
        <v>0</v>
      </c>
      <c r="H2615" s="52" t="n">
        <f aca="false">IF(-B2615&gt;D2615,1,0)</f>
        <v>0</v>
      </c>
      <c r="I2615" s="52" t="n">
        <f aca="false">IF(-B2615&gt;E2615,1,0)</f>
        <v>0</v>
      </c>
      <c r="J2615" s="52" t="n">
        <f aca="false">IF(-B2615&gt;F2615,1,0)</f>
        <v>0</v>
      </c>
    </row>
    <row r="2616" customFormat="false" ht="15" hidden="false" customHeight="false" outlineLevel="0" collapsed="false">
      <c r="A2616" s="51" t="n">
        <f aca="false">Prices_MTM!A2849</f>
        <v>41572</v>
      </c>
      <c r="B2616" s="43" t="n">
        <f aca="false">Prices_MTM!I2849</f>
        <v>121500</v>
      </c>
      <c r="C2616" s="43" t="n">
        <f aca="false">-PERCENTILE(Prices_MTM!I2599:I2848,1-Inputs!$B$8)</f>
        <v>150775</v>
      </c>
      <c r="D2616" s="43" t="n">
        <f aca="false">NORMSINV(Inputs!$B$8)*STDEV(Prices_MTM!I2599:I2848)</f>
        <v>157762.232684373</v>
      </c>
      <c r="E2616" s="43" t="n">
        <f aca="false">-PERCENTILE(Prices_MTM!I2599:I2848,1-Inputs!$B$9)</f>
        <v>227835</v>
      </c>
      <c r="F2616" s="43" t="n">
        <f aca="false">NORMSINV(Inputs!$B$9)*STDEV(Prices_MTM!I2599:I2848)</f>
        <v>223126.136329489</v>
      </c>
      <c r="G2616" s="52" t="n">
        <f aca="false">IF(-B2616&gt;C2616,1,0)</f>
        <v>0</v>
      </c>
      <c r="H2616" s="52" t="n">
        <f aca="false">IF(-B2616&gt;D2616,1,0)</f>
        <v>0</v>
      </c>
      <c r="I2616" s="52" t="n">
        <f aca="false">IF(-B2616&gt;E2616,1,0)</f>
        <v>0</v>
      </c>
      <c r="J2616" s="52" t="n">
        <f aca="false">IF(-B2616&gt;F2616,1,0)</f>
        <v>0</v>
      </c>
    </row>
    <row r="2617" customFormat="false" ht="15" hidden="false" customHeight="false" outlineLevel="0" collapsed="false">
      <c r="A2617" s="51" t="n">
        <f aca="false">Prices_MTM!A2850</f>
        <v>41575</v>
      </c>
      <c r="B2617" s="43" t="n">
        <f aca="false">Prices_MTM!I2850</f>
        <v>4499.99999999875</v>
      </c>
      <c r="C2617" s="43" t="n">
        <f aca="false">-PERCENTILE(Prices_MTM!I2600:I2849,1-Inputs!$B$8)</f>
        <v>150775</v>
      </c>
      <c r="D2617" s="43" t="n">
        <f aca="false">NORMSINV(Inputs!$B$8)*STDEV(Prices_MTM!I2600:I2849)</f>
        <v>158166.030710223</v>
      </c>
      <c r="E2617" s="43" t="n">
        <f aca="false">-PERCENTILE(Prices_MTM!I2600:I2849,1-Inputs!$B$9)</f>
        <v>227835</v>
      </c>
      <c r="F2617" s="43" t="n">
        <f aca="false">NORMSINV(Inputs!$B$9)*STDEV(Prices_MTM!I2600:I2849)</f>
        <v>223697.235583298</v>
      </c>
      <c r="G2617" s="52" t="n">
        <f aca="false">IF(-B2617&gt;C2617,1,0)</f>
        <v>0</v>
      </c>
      <c r="H2617" s="52" t="n">
        <f aca="false">IF(-B2617&gt;D2617,1,0)</f>
        <v>0</v>
      </c>
      <c r="I2617" s="52" t="n">
        <f aca="false">IF(-B2617&gt;E2617,1,0)</f>
        <v>0</v>
      </c>
      <c r="J2617" s="52" t="n">
        <f aca="false">IF(-B2617&gt;F2617,1,0)</f>
        <v>0</v>
      </c>
    </row>
    <row r="2618" customFormat="false" ht="15" hidden="false" customHeight="false" outlineLevel="0" collapsed="false">
      <c r="A2618" s="51" t="n">
        <f aca="false">Prices_MTM!A2851</f>
        <v>41576</v>
      </c>
      <c r="B2618" s="43" t="n">
        <f aca="false">Prices_MTM!I2851</f>
        <v>-32499.9999999989</v>
      </c>
      <c r="C2618" s="43" t="n">
        <f aca="false">-PERCENTILE(Prices_MTM!I2601:I2850,1-Inputs!$B$8)</f>
        <v>150775</v>
      </c>
      <c r="D2618" s="43" t="n">
        <f aca="false">NORMSINV(Inputs!$B$8)*STDEV(Prices_MTM!I2601:I2850)</f>
        <v>158046.930073779</v>
      </c>
      <c r="E2618" s="43" t="n">
        <f aca="false">-PERCENTILE(Prices_MTM!I2601:I2850,1-Inputs!$B$9)</f>
        <v>227835</v>
      </c>
      <c r="F2618" s="43" t="n">
        <f aca="false">NORMSINV(Inputs!$B$9)*STDEV(Prices_MTM!I2601:I2850)</f>
        <v>223528.789280327</v>
      </c>
      <c r="G2618" s="52" t="n">
        <f aca="false">IF(-B2618&gt;C2618,1,0)</f>
        <v>0</v>
      </c>
      <c r="H2618" s="52" t="n">
        <f aca="false">IF(-B2618&gt;D2618,1,0)</f>
        <v>0</v>
      </c>
      <c r="I2618" s="52" t="n">
        <f aca="false">IF(-B2618&gt;E2618,1,0)</f>
        <v>0</v>
      </c>
      <c r="J2618" s="52" t="n">
        <f aca="false">IF(-B2618&gt;F2618,1,0)</f>
        <v>0</v>
      </c>
    </row>
    <row r="2619" customFormat="false" ht="15" hidden="false" customHeight="false" outlineLevel="0" collapsed="false">
      <c r="A2619" s="51" t="n">
        <f aca="false">Prices_MTM!A2852</f>
        <v>41577</v>
      </c>
      <c r="B2619" s="43" t="n">
        <f aca="false">Prices_MTM!I2852</f>
        <v>-166500</v>
      </c>
      <c r="C2619" s="43" t="n">
        <f aca="false">-PERCENTILE(Prices_MTM!I2602:I2851,1-Inputs!$B$8)</f>
        <v>150775</v>
      </c>
      <c r="D2619" s="43" t="n">
        <f aca="false">NORMSINV(Inputs!$B$8)*STDEV(Prices_MTM!I2602:I2851)</f>
        <v>158095.755527107</v>
      </c>
      <c r="E2619" s="43" t="n">
        <f aca="false">-PERCENTILE(Prices_MTM!I2602:I2851,1-Inputs!$B$9)</f>
        <v>227835</v>
      </c>
      <c r="F2619" s="43" t="n">
        <f aca="false">NORMSINV(Inputs!$B$9)*STDEV(Prices_MTM!I2602:I2851)</f>
        <v>223597.844050726</v>
      </c>
      <c r="G2619" s="52" t="n">
        <f aca="false">IF(-B2619&gt;C2619,1,0)</f>
        <v>1</v>
      </c>
      <c r="H2619" s="52" t="n">
        <f aca="false">IF(-B2619&gt;D2619,1,0)</f>
        <v>1</v>
      </c>
      <c r="I2619" s="52" t="n">
        <f aca="false">IF(-B2619&gt;E2619,1,0)</f>
        <v>0</v>
      </c>
      <c r="J2619" s="52" t="n">
        <f aca="false">IF(-B2619&gt;F2619,1,0)</f>
        <v>0</v>
      </c>
    </row>
    <row r="2620" customFormat="false" ht="15" hidden="false" customHeight="false" outlineLevel="0" collapsed="false">
      <c r="A2620" s="51" t="n">
        <f aca="false">Prices_MTM!A2853</f>
        <v>41578</v>
      </c>
      <c r="B2620" s="43" t="n">
        <f aca="false">Prices_MTM!I2853</f>
        <v>-7999.99999999983</v>
      </c>
      <c r="C2620" s="43" t="n">
        <f aca="false">-PERCENTILE(Prices_MTM!I2603:I2852,1-Inputs!$B$8)</f>
        <v>151275</v>
      </c>
      <c r="D2620" s="43" t="n">
        <f aca="false">NORMSINV(Inputs!$B$8)*STDEV(Prices_MTM!I2603:I2852)</f>
        <v>159074.549143815</v>
      </c>
      <c r="E2620" s="43" t="n">
        <f aca="false">-PERCENTILE(Prices_MTM!I2603:I2852,1-Inputs!$B$9)</f>
        <v>227835</v>
      </c>
      <c r="F2620" s="43" t="n">
        <f aca="false">NORMSINV(Inputs!$B$9)*STDEV(Prices_MTM!I2603:I2852)</f>
        <v>224982.170541571</v>
      </c>
      <c r="G2620" s="52" t="n">
        <f aca="false">IF(-B2620&gt;C2620,1,0)</f>
        <v>0</v>
      </c>
      <c r="H2620" s="52" t="n">
        <f aca="false">IF(-B2620&gt;D2620,1,0)</f>
        <v>0</v>
      </c>
      <c r="I2620" s="52" t="n">
        <f aca="false">IF(-B2620&gt;E2620,1,0)</f>
        <v>0</v>
      </c>
      <c r="J2620" s="52" t="n">
        <f aca="false">IF(-B2620&gt;F2620,1,0)</f>
        <v>0</v>
      </c>
    </row>
    <row r="2621" customFormat="false" ht="15" hidden="false" customHeight="false" outlineLevel="0" collapsed="false">
      <c r="A2621" s="51" t="n">
        <f aca="false">Prices_MTM!A2854</f>
        <v>41579</v>
      </c>
      <c r="B2621" s="43" t="n">
        <f aca="false">Prices_MTM!I2854</f>
        <v>-85500.0000000004</v>
      </c>
      <c r="C2621" s="43" t="n">
        <f aca="false">-PERCENTILE(Prices_MTM!I2604:I2853,1-Inputs!$B$8)</f>
        <v>151275</v>
      </c>
      <c r="D2621" s="43" t="n">
        <f aca="false">NORMSINV(Inputs!$B$8)*STDEV(Prices_MTM!I2604:I2853)</f>
        <v>158499.163508642</v>
      </c>
      <c r="E2621" s="43" t="n">
        <f aca="false">-PERCENTILE(Prices_MTM!I2604:I2853,1-Inputs!$B$9)</f>
        <v>227835</v>
      </c>
      <c r="F2621" s="43" t="n">
        <f aca="false">NORMSINV(Inputs!$B$9)*STDEV(Prices_MTM!I2604:I2853)</f>
        <v>224168.391657417</v>
      </c>
      <c r="G2621" s="52" t="n">
        <f aca="false">IF(-B2621&gt;C2621,1,0)</f>
        <v>0</v>
      </c>
      <c r="H2621" s="52" t="n">
        <f aca="false">IF(-B2621&gt;D2621,1,0)</f>
        <v>0</v>
      </c>
      <c r="I2621" s="52" t="n">
        <f aca="false">IF(-B2621&gt;E2621,1,0)</f>
        <v>0</v>
      </c>
      <c r="J2621" s="52" t="n">
        <f aca="false">IF(-B2621&gt;F2621,1,0)</f>
        <v>0</v>
      </c>
    </row>
    <row r="2622" customFormat="false" ht="15" hidden="false" customHeight="false" outlineLevel="0" collapsed="false">
      <c r="A2622" s="51" t="n">
        <f aca="false">Prices_MTM!A2855</f>
        <v>41582</v>
      </c>
      <c r="B2622" s="43" t="n">
        <f aca="false">Prices_MTM!I2855</f>
        <v>48499.9999999999</v>
      </c>
      <c r="C2622" s="43" t="n">
        <f aca="false">-PERCENTILE(Prices_MTM!I2605:I2854,1-Inputs!$B$8)</f>
        <v>151275</v>
      </c>
      <c r="D2622" s="43" t="n">
        <f aca="false">NORMSINV(Inputs!$B$8)*STDEV(Prices_MTM!I2605:I2854)</f>
        <v>158308.379824197</v>
      </c>
      <c r="E2622" s="43" t="n">
        <f aca="false">-PERCENTILE(Prices_MTM!I2605:I2854,1-Inputs!$B$9)</f>
        <v>227835</v>
      </c>
      <c r="F2622" s="43" t="n">
        <f aca="false">NORMSINV(Inputs!$B$9)*STDEV(Prices_MTM!I2605:I2854)</f>
        <v>223898.562651701</v>
      </c>
      <c r="G2622" s="52" t="n">
        <f aca="false">IF(-B2622&gt;C2622,1,0)</f>
        <v>0</v>
      </c>
      <c r="H2622" s="52" t="n">
        <f aca="false">IF(-B2622&gt;D2622,1,0)</f>
        <v>0</v>
      </c>
      <c r="I2622" s="52" t="n">
        <f aca="false">IF(-B2622&gt;E2622,1,0)</f>
        <v>0</v>
      </c>
      <c r="J2622" s="52" t="n">
        <f aca="false">IF(-B2622&gt;F2622,1,0)</f>
        <v>0</v>
      </c>
    </row>
    <row r="2623" customFormat="false" ht="15" hidden="false" customHeight="false" outlineLevel="0" collapsed="false">
      <c r="A2623" s="51" t="n">
        <f aca="false">Prices_MTM!A2856</f>
        <v>41583</v>
      </c>
      <c r="B2623" s="43" t="n">
        <f aca="false">Prices_MTM!I2856</f>
        <v>-126000</v>
      </c>
      <c r="C2623" s="43" t="n">
        <f aca="false">-PERCENTILE(Prices_MTM!I2606:I2855,1-Inputs!$B$8)</f>
        <v>151275</v>
      </c>
      <c r="D2623" s="43" t="n">
        <f aca="false">NORMSINV(Inputs!$B$8)*STDEV(Prices_MTM!I2606:I2855)</f>
        <v>157794.915798805</v>
      </c>
      <c r="E2623" s="43" t="n">
        <f aca="false">-PERCENTILE(Prices_MTM!I2606:I2855,1-Inputs!$B$9)</f>
        <v>227835</v>
      </c>
      <c r="F2623" s="43" t="n">
        <f aca="false">NORMSINV(Inputs!$B$9)*STDEV(Prices_MTM!I2606:I2855)</f>
        <v>223172.360681936</v>
      </c>
      <c r="G2623" s="52" t="n">
        <f aca="false">IF(-B2623&gt;C2623,1,0)</f>
        <v>0</v>
      </c>
      <c r="H2623" s="52" t="n">
        <f aca="false">IF(-B2623&gt;D2623,1,0)</f>
        <v>0</v>
      </c>
      <c r="I2623" s="52" t="n">
        <f aca="false">IF(-B2623&gt;E2623,1,0)</f>
        <v>0</v>
      </c>
      <c r="J2623" s="52" t="n">
        <f aca="false">IF(-B2623&gt;F2623,1,0)</f>
        <v>0</v>
      </c>
    </row>
    <row r="2624" customFormat="false" ht="15" hidden="false" customHeight="false" outlineLevel="0" collapsed="false">
      <c r="A2624" s="51" t="n">
        <f aca="false">Prices_MTM!A2857</f>
        <v>41584</v>
      </c>
      <c r="B2624" s="43" t="n">
        <f aca="false">Prices_MTM!I2857</f>
        <v>111499.999999999</v>
      </c>
      <c r="C2624" s="43" t="n">
        <f aca="false">-PERCENTILE(Prices_MTM!I2607:I2856,1-Inputs!$B$8)</f>
        <v>151275</v>
      </c>
      <c r="D2624" s="43" t="n">
        <f aca="false">NORMSINV(Inputs!$B$8)*STDEV(Prices_MTM!I2607:I2856)</f>
        <v>157947.610252152</v>
      </c>
      <c r="E2624" s="43" t="n">
        <f aca="false">-PERCENTILE(Prices_MTM!I2607:I2856,1-Inputs!$B$9)</f>
        <v>227835</v>
      </c>
      <c r="F2624" s="43" t="n">
        <f aca="false">NORMSINV(Inputs!$B$9)*STDEV(Prices_MTM!I2607:I2856)</f>
        <v>223388.319361238</v>
      </c>
      <c r="G2624" s="52" t="n">
        <f aca="false">IF(-B2624&gt;C2624,1,0)</f>
        <v>0</v>
      </c>
      <c r="H2624" s="52" t="n">
        <f aca="false">IF(-B2624&gt;D2624,1,0)</f>
        <v>0</v>
      </c>
      <c r="I2624" s="52" t="n">
        <f aca="false">IF(-B2624&gt;E2624,1,0)</f>
        <v>0</v>
      </c>
      <c r="J2624" s="52" t="n">
        <f aca="false">IF(-B2624&gt;F2624,1,0)</f>
        <v>0</v>
      </c>
    </row>
    <row r="2625" customFormat="false" ht="15" hidden="false" customHeight="false" outlineLevel="0" collapsed="false">
      <c r="A2625" s="51" t="n">
        <f aca="false">Prices_MTM!A2858</f>
        <v>41585</v>
      </c>
      <c r="B2625" s="43" t="n">
        <f aca="false">Prices_MTM!I2858</f>
        <v>70000.0000000003</v>
      </c>
      <c r="C2625" s="43" t="n">
        <f aca="false">-PERCENTILE(Prices_MTM!I2608:I2857,1-Inputs!$B$8)</f>
        <v>150775</v>
      </c>
      <c r="D2625" s="43" t="n">
        <f aca="false">NORMSINV(Inputs!$B$8)*STDEV(Prices_MTM!I2608:I2857)</f>
        <v>153766.952896701</v>
      </c>
      <c r="E2625" s="43" t="n">
        <f aca="false">-PERCENTILE(Prices_MTM!I2608:I2857,1-Inputs!$B$9)</f>
        <v>195549.999999999</v>
      </c>
      <c r="F2625" s="43" t="n">
        <f aca="false">NORMSINV(Inputs!$B$9)*STDEV(Prices_MTM!I2608:I2857)</f>
        <v>217475.535882155</v>
      </c>
      <c r="G2625" s="52" t="n">
        <f aca="false">IF(-B2625&gt;C2625,1,0)</f>
        <v>0</v>
      </c>
      <c r="H2625" s="52" t="n">
        <f aca="false">IF(-B2625&gt;D2625,1,0)</f>
        <v>0</v>
      </c>
      <c r="I2625" s="52" t="n">
        <f aca="false">IF(-B2625&gt;E2625,1,0)</f>
        <v>0</v>
      </c>
      <c r="J2625" s="52" t="n">
        <f aca="false">IF(-B2625&gt;F2625,1,0)</f>
        <v>0</v>
      </c>
    </row>
    <row r="2626" customFormat="false" ht="15" hidden="false" customHeight="false" outlineLevel="0" collapsed="false">
      <c r="A2626" s="51" t="n">
        <f aca="false">Prices_MTM!A2859</f>
        <v>41586</v>
      </c>
      <c r="B2626" s="43" t="n">
        <f aca="false">Prices_MTM!I2859</f>
        <v>-29500.0000000002</v>
      </c>
      <c r="C2626" s="43" t="n">
        <f aca="false">-PERCENTILE(Prices_MTM!I2609:I2858,1-Inputs!$B$8)</f>
        <v>150775</v>
      </c>
      <c r="D2626" s="43" t="n">
        <f aca="false">NORMSINV(Inputs!$B$8)*STDEV(Prices_MTM!I2609:I2858)</f>
        <v>153554.581466785</v>
      </c>
      <c r="E2626" s="43" t="n">
        <f aca="false">-PERCENTILE(Prices_MTM!I2609:I2858,1-Inputs!$B$9)</f>
        <v>195549.999999999</v>
      </c>
      <c r="F2626" s="43" t="n">
        <f aca="false">NORMSINV(Inputs!$B$9)*STDEV(Prices_MTM!I2609:I2858)</f>
        <v>217175.174916051</v>
      </c>
      <c r="G2626" s="52" t="n">
        <f aca="false">IF(-B2626&gt;C2626,1,0)</f>
        <v>0</v>
      </c>
      <c r="H2626" s="52" t="n">
        <f aca="false">IF(-B2626&gt;D2626,1,0)</f>
        <v>0</v>
      </c>
      <c r="I2626" s="52" t="n">
        <f aca="false">IF(-B2626&gt;E2626,1,0)</f>
        <v>0</v>
      </c>
      <c r="J2626" s="52" t="n">
        <f aca="false">IF(-B2626&gt;F2626,1,0)</f>
        <v>0</v>
      </c>
    </row>
    <row r="2627" customFormat="false" ht="15" hidden="false" customHeight="false" outlineLevel="0" collapsed="false">
      <c r="A2627" s="51" t="n">
        <f aca="false">Prices_MTM!A2860</f>
        <v>41589</v>
      </c>
      <c r="B2627" s="43" t="n">
        <f aca="false">Prices_MTM!I2860</f>
        <v>-16500.0000000006</v>
      </c>
      <c r="C2627" s="43" t="n">
        <f aca="false">-PERCENTILE(Prices_MTM!I2610:I2859,1-Inputs!$B$8)</f>
        <v>150775</v>
      </c>
      <c r="D2627" s="43" t="n">
        <f aca="false">NORMSINV(Inputs!$B$8)*STDEV(Prices_MTM!I2610:I2859)</f>
        <v>153568.19760064</v>
      </c>
      <c r="E2627" s="43" t="n">
        <f aca="false">-PERCENTILE(Prices_MTM!I2610:I2859,1-Inputs!$B$9)</f>
        <v>195549.999999999</v>
      </c>
      <c r="F2627" s="43" t="n">
        <f aca="false">NORMSINV(Inputs!$B$9)*STDEV(Prices_MTM!I2610:I2859)</f>
        <v>217194.432474004</v>
      </c>
      <c r="G2627" s="52" t="n">
        <f aca="false">IF(-B2627&gt;C2627,1,0)</f>
        <v>0</v>
      </c>
      <c r="H2627" s="52" t="n">
        <f aca="false">IF(-B2627&gt;D2627,1,0)</f>
        <v>0</v>
      </c>
      <c r="I2627" s="52" t="n">
        <f aca="false">IF(-B2627&gt;E2627,1,0)</f>
        <v>0</v>
      </c>
      <c r="J2627" s="52" t="n">
        <f aca="false">IF(-B2627&gt;F2627,1,0)</f>
        <v>0</v>
      </c>
    </row>
    <row r="2628" customFormat="false" ht="15" hidden="false" customHeight="false" outlineLevel="0" collapsed="false">
      <c r="A2628" s="51" t="n">
        <f aca="false">Prices_MTM!A2861</f>
        <v>41590</v>
      </c>
      <c r="B2628" s="43" t="n">
        <f aca="false">Prices_MTM!I2861</f>
        <v>-227499.999999999</v>
      </c>
      <c r="C2628" s="43" t="n">
        <f aca="false">-PERCENTILE(Prices_MTM!I2611:I2860,1-Inputs!$B$8)</f>
        <v>150775</v>
      </c>
      <c r="D2628" s="43" t="n">
        <f aca="false">NORMSINV(Inputs!$B$8)*STDEV(Prices_MTM!I2611:I2860)</f>
        <v>152913.643835679</v>
      </c>
      <c r="E2628" s="43" t="n">
        <f aca="false">-PERCENTILE(Prices_MTM!I2611:I2860,1-Inputs!$B$9)</f>
        <v>195549.999999999</v>
      </c>
      <c r="F2628" s="43" t="n">
        <f aca="false">NORMSINV(Inputs!$B$9)*STDEV(Prices_MTM!I2611:I2860)</f>
        <v>216268.684593091</v>
      </c>
      <c r="G2628" s="52" t="n">
        <f aca="false">IF(-B2628&gt;C2628,1,0)</f>
        <v>1</v>
      </c>
      <c r="H2628" s="52" t="n">
        <f aca="false">IF(-B2628&gt;D2628,1,0)</f>
        <v>1</v>
      </c>
      <c r="I2628" s="52" t="n">
        <f aca="false">IF(-B2628&gt;E2628,1,0)</f>
        <v>1</v>
      </c>
      <c r="J2628" s="52" t="n">
        <f aca="false">IF(-B2628&gt;F2628,1,0)</f>
        <v>1</v>
      </c>
    </row>
    <row r="2629" customFormat="false" ht="15" hidden="false" customHeight="false" outlineLevel="0" collapsed="false">
      <c r="A2629" s="51" t="n">
        <f aca="false">Prices_MTM!A2862</f>
        <v>41591</v>
      </c>
      <c r="B2629" s="43" t="n">
        <f aca="false">Prices_MTM!I2862</f>
        <v>48499.9999999992</v>
      </c>
      <c r="C2629" s="43" t="n">
        <f aca="false">-PERCENTILE(Prices_MTM!I2612:I2861,1-Inputs!$B$8)</f>
        <v>151275</v>
      </c>
      <c r="D2629" s="43" t="n">
        <f aca="false">NORMSINV(Inputs!$B$8)*STDEV(Prices_MTM!I2612:I2861)</f>
        <v>154726.608599865</v>
      </c>
      <c r="E2629" s="43" t="n">
        <f aca="false">-PERCENTILE(Prices_MTM!I2612:I2861,1-Inputs!$B$9)</f>
        <v>213044.999999999</v>
      </c>
      <c r="F2629" s="43" t="n">
        <f aca="false">NORMSINV(Inputs!$B$9)*STDEV(Prices_MTM!I2612:I2861)</f>
        <v>218832.795256659</v>
      </c>
      <c r="G2629" s="52" t="n">
        <f aca="false">IF(-B2629&gt;C2629,1,0)</f>
        <v>0</v>
      </c>
      <c r="H2629" s="52" t="n">
        <f aca="false">IF(-B2629&gt;D2629,1,0)</f>
        <v>0</v>
      </c>
      <c r="I2629" s="52" t="n">
        <f aca="false">IF(-B2629&gt;E2629,1,0)</f>
        <v>0</v>
      </c>
      <c r="J2629" s="52" t="n">
        <f aca="false">IF(-B2629&gt;F2629,1,0)</f>
        <v>0</v>
      </c>
    </row>
    <row r="2630" customFormat="false" ht="15" hidden="false" customHeight="false" outlineLevel="0" collapsed="false">
      <c r="A2630" s="51" t="n">
        <f aca="false">Prices_MTM!A2863</f>
        <v>41592</v>
      </c>
      <c r="B2630" s="43" t="n">
        <f aca="false">Prices_MTM!I2863</f>
        <v>-84499.9999999992</v>
      </c>
      <c r="C2630" s="43" t="n">
        <f aca="false">-PERCENTILE(Prices_MTM!I2613:I2862,1-Inputs!$B$8)</f>
        <v>151275</v>
      </c>
      <c r="D2630" s="43" t="n">
        <f aca="false">NORMSINV(Inputs!$B$8)*STDEV(Prices_MTM!I2613:I2862)</f>
        <v>154715.141001017</v>
      </c>
      <c r="E2630" s="43" t="n">
        <f aca="false">-PERCENTILE(Prices_MTM!I2613:I2862,1-Inputs!$B$9)</f>
        <v>213044.999999999</v>
      </c>
      <c r="F2630" s="43" t="n">
        <f aca="false">NORMSINV(Inputs!$B$9)*STDEV(Prices_MTM!I2613:I2862)</f>
        <v>218816.576412767</v>
      </c>
      <c r="G2630" s="52" t="n">
        <f aca="false">IF(-B2630&gt;C2630,1,0)</f>
        <v>0</v>
      </c>
      <c r="H2630" s="52" t="n">
        <f aca="false">IF(-B2630&gt;D2630,1,0)</f>
        <v>0</v>
      </c>
      <c r="I2630" s="52" t="n">
        <f aca="false">IF(-B2630&gt;E2630,1,0)</f>
        <v>0</v>
      </c>
      <c r="J2630" s="52" t="n">
        <f aca="false">IF(-B2630&gt;F2630,1,0)</f>
        <v>0</v>
      </c>
    </row>
    <row r="2631" customFormat="false" ht="15" hidden="false" customHeight="false" outlineLevel="0" collapsed="false">
      <c r="A2631" s="51" t="n">
        <f aca="false">Prices_MTM!A2864</f>
        <v>41593</v>
      </c>
      <c r="B2631" s="43" t="n">
        <f aca="false">Prices_MTM!I2864</f>
        <v>5999.99999999952</v>
      </c>
      <c r="C2631" s="43" t="n">
        <f aca="false">-PERCENTILE(Prices_MTM!I2614:I2863,1-Inputs!$B$8)</f>
        <v>151275</v>
      </c>
      <c r="D2631" s="43" t="n">
        <f aca="false">NORMSINV(Inputs!$B$8)*STDEV(Prices_MTM!I2614:I2863)</f>
        <v>154554.119523078</v>
      </c>
      <c r="E2631" s="43" t="n">
        <f aca="false">-PERCENTILE(Prices_MTM!I2614:I2863,1-Inputs!$B$9)</f>
        <v>213044.999999999</v>
      </c>
      <c r="F2631" s="43" t="n">
        <f aca="false">NORMSINV(Inputs!$B$9)*STDEV(Prices_MTM!I2614:I2863)</f>
        <v>218588.840663677</v>
      </c>
      <c r="G2631" s="52" t="n">
        <f aca="false">IF(-B2631&gt;C2631,1,0)</f>
        <v>0</v>
      </c>
      <c r="H2631" s="52" t="n">
        <f aca="false">IF(-B2631&gt;D2631,1,0)</f>
        <v>0</v>
      </c>
      <c r="I2631" s="52" t="n">
        <f aca="false">IF(-B2631&gt;E2631,1,0)</f>
        <v>0</v>
      </c>
      <c r="J2631" s="52" t="n">
        <f aca="false">IF(-B2631&gt;F2631,1,0)</f>
        <v>0</v>
      </c>
    </row>
    <row r="2632" customFormat="false" ht="15" hidden="false" customHeight="false" outlineLevel="0" collapsed="false">
      <c r="A2632" s="51" t="n">
        <f aca="false">Prices_MTM!A2865</f>
        <v>41596</v>
      </c>
      <c r="B2632" s="43" t="n">
        <f aca="false">Prices_MTM!I2865</f>
        <v>-104499.999999999</v>
      </c>
      <c r="C2632" s="43" t="n">
        <f aca="false">-PERCENTILE(Prices_MTM!I2615:I2864,1-Inputs!$B$8)</f>
        <v>151275</v>
      </c>
      <c r="D2632" s="43" t="n">
        <f aca="false">NORMSINV(Inputs!$B$8)*STDEV(Prices_MTM!I2615:I2864)</f>
        <v>151835.931901992</v>
      </c>
      <c r="E2632" s="43" t="n">
        <f aca="false">-PERCENTILE(Prices_MTM!I2615:I2864,1-Inputs!$B$9)</f>
        <v>213044.999999999</v>
      </c>
      <c r="F2632" s="43" t="n">
        <f aca="false">NORMSINV(Inputs!$B$9)*STDEV(Prices_MTM!I2615:I2864)</f>
        <v>214744.456038841</v>
      </c>
      <c r="G2632" s="52" t="n">
        <f aca="false">IF(-B2632&gt;C2632,1,0)</f>
        <v>0</v>
      </c>
      <c r="H2632" s="52" t="n">
        <f aca="false">IF(-B2632&gt;D2632,1,0)</f>
        <v>0</v>
      </c>
      <c r="I2632" s="52" t="n">
        <f aca="false">IF(-B2632&gt;E2632,1,0)</f>
        <v>0</v>
      </c>
      <c r="J2632" s="52" t="n">
        <f aca="false">IF(-B2632&gt;F2632,1,0)</f>
        <v>0</v>
      </c>
    </row>
    <row r="2633" customFormat="false" ht="15" hidden="false" customHeight="false" outlineLevel="0" collapsed="false">
      <c r="A2633" s="51" t="n">
        <f aca="false">Prices_MTM!A2866</f>
        <v>41597</v>
      </c>
      <c r="B2633" s="43" t="n">
        <f aca="false">Prices_MTM!I2866</f>
        <v>57499.9999999989</v>
      </c>
      <c r="C2633" s="43" t="n">
        <f aca="false">-PERCENTILE(Prices_MTM!I2616:I2865,1-Inputs!$B$8)</f>
        <v>151275</v>
      </c>
      <c r="D2633" s="43" t="n">
        <f aca="false">NORMSINV(Inputs!$B$8)*STDEV(Prices_MTM!I2616:I2865)</f>
        <v>152023.993349693</v>
      </c>
      <c r="E2633" s="43" t="n">
        <f aca="false">-PERCENTILE(Prices_MTM!I2616:I2865,1-Inputs!$B$9)</f>
        <v>213044.999999999</v>
      </c>
      <c r="F2633" s="43" t="n">
        <f aca="false">NORMSINV(Inputs!$B$9)*STDEV(Prices_MTM!I2616:I2865)</f>
        <v>215010.434933182</v>
      </c>
      <c r="G2633" s="52" t="n">
        <f aca="false">IF(-B2633&gt;C2633,1,0)</f>
        <v>0</v>
      </c>
      <c r="H2633" s="52" t="n">
        <f aca="false">IF(-B2633&gt;D2633,1,0)</f>
        <v>0</v>
      </c>
      <c r="I2633" s="52" t="n">
        <f aca="false">IF(-B2633&gt;E2633,1,0)</f>
        <v>0</v>
      </c>
      <c r="J2633" s="52" t="n">
        <f aca="false">IF(-B2633&gt;F2633,1,0)</f>
        <v>0</v>
      </c>
    </row>
    <row r="2634" customFormat="false" ht="15" hidden="false" customHeight="false" outlineLevel="0" collapsed="false">
      <c r="A2634" s="51" t="n">
        <f aca="false">Prices_MTM!A2867</f>
        <v>41598</v>
      </c>
      <c r="B2634" s="43" t="n">
        <f aca="false">Prices_MTM!I2867</f>
        <v>1.4210854715202E-009</v>
      </c>
      <c r="C2634" s="43" t="n">
        <f aca="false">-PERCENTILE(Prices_MTM!I2617:I2866,1-Inputs!$B$8)</f>
        <v>150775</v>
      </c>
      <c r="D2634" s="43" t="n">
        <f aca="false">NORMSINV(Inputs!$B$8)*STDEV(Prices_MTM!I2617:I2866)</f>
        <v>149717.989608945</v>
      </c>
      <c r="E2634" s="43" t="n">
        <f aca="false">-PERCENTILE(Prices_MTM!I2617:I2866,1-Inputs!$B$9)</f>
        <v>195549.999999999</v>
      </c>
      <c r="F2634" s="43" t="n">
        <f aca="false">NORMSINV(Inputs!$B$9)*STDEV(Prices_MTM!I2617:I2866)</f>
        <v>211749.009836188</v>
      </c>
      <c r="G2634" s="52" t="n">
        <f aca="false">IF(-B2634&gt;C2634,1,0)</f>
        <v>0</v>
      </c>
      <c r="H2634" s="52" t="n">
        <f aca="false">IF(-B2634&gt;D2634,1,0)</f>
        <v>0</v>
      </c>
      <c r="I2634" s="52" t="n">
        <f aca="false">IF(-B2634&gt;E2634,1,0)</f>
        <v>0</v>
      </c>
      <c r="J2634" s="52" t="n">
        <f aca="false">IF(-B2634&gt;F2634,1,0)</f>
        <v>0</v>
      </c>
    </row>
    <row r="2635" customFormat="false" ht="15" hidden="false" customHeight="false" outlineLevel="0" collapsed="false">
      <c r="A2635" s="51" t="n">
        <f aca="false">Prices_MTM!A2868</f>
        <v>41599</v>
      </c>
      <c r="B2635" s="43" t="n">
        <f aca="false">Prices_MTM!I2868</f>
        <v>119499.999999999</v>
      </c>
      <c r="C2635" s="43" t="n">
        <f aca="false">-PERCENTILE(Prices_MTM!I2618:I2867,1-Inputs!$B$8)</f>
        <v>150775</v>
      </c>
      <c r="D2635" s="43" t="n">
        <f aca="false">NORMSINV(Inputs!$B$8)*STDEV(Prices_MTM!I2618:I2867)</f>
        <v>149705.305455327</v>
      </c>
      <c r="E2635" s="43" t="n">
        <f aca="false">-PERCENTILE(Prices_MTM!I2618:I2867,1-Inputs!$B$9)</f>
        <v>195549.999999999</v>
      </c>
      <c r="F2635" s="43" t="n">
        <f aca="false">NORMSINV(Inputs!$B$9)*STDEV(Prices_MTM!I2618:I2867)</f>
        <v>211731.07039567</v>
      </c>
      <c r="G2635" s="52" t="n">
        <f aca="false">IF(-B2635&gt;C2635,1,0)</f>
        <v>0</v>
      </c>
      <c r="H2635" s="52" t="n">
        <f aca="false">IF(-B2635&gt;D2635,1,0)</f>
        <v>0</v>
      </c>
      <c r="I2635" s="52" t="n">
        <f aca="false">IF(-B2635&gt;E2635,1,0)</f>
        <v>0</v>
      </c>
      <c r="J2635" s="52" t="n">
        <f aca="false">IF(-B2635&gt;F2635,1,0)</f>
        <v>0</v>
      </c>
    </row>
    <row r="2636" customFormat="false" ht="15" hidden="false" customHeight="false" outlineLevel="0" collapsed="false">
      <c r="A2636" s="51" t="n">
        <f aca="false">Prices_MTM!A2869</f>
        <v>41600</v>
      </c>
      <c r="B2636" s="43" t="n">
        <f aca="false">Prices_MTM!I2869</f>
        <v>-154999.999999999</v>
      </c>
      <c r="C2636" s="43" t="n">
        <f aca="false">-PERCENTILE(Prices_MTM!I2619:I2868,1-Inputs!$B$8)</f>
        <v>150775</v>
      </c>
      <c r="D2636" s="43" t="n">
        <f aca="false">NORMSINV(Inputs!$B$8)*STDEV(Prices_MTM!I2619:I2868)</f>
        <v>150175.726757848</v>
      </c>
      <c r="E2636" s="43" t="n">
        <f aca="false">-PERCENTILE(Prices_MTM!I2619:I2868,1-Inputs!$B$9)</f>
        <v>195549.999999999</v>
      </c>
      <c r="F2636" s="43" t="n">
        <f aca="false">NORMSINV(Inputs!$B$9)*STDEV(Prices_MTM!I2619:I2868)</f>
        <v>212396.396221075</v>
      </c>
      <c r="G2636" s="52" t="n">
        <f aca="false">IF(-B2636&gt;C2636,1,0)</f>
        <v>1</v>
      </c>
      <c r="H2636" s="52" t="n">
        <f aca="false">IF(-B2636&gt;D2636,1,0)</f>
        <v>1</v>
      </c>
      <c r="I2636" s="52" t="n">
        <f aca="false">IF(-B2636&gt;E2636,1,0)</f>
        <v>0</v>
      </c>
      <c r="J2636" s="52" t="n">
        <f aca="false">IF(-B2636&gt;F2636,1,0)</f>
        <v>0</v>
      </c>
    </row>
    <row r="2637" customFormat="false" ht="15" hidden="false" customHeight="false" outlineLevel="0" collapsed="false">
      <c r="A2637" s="51" t="n">
        <f aca="false">Prices_MTM!A2870</f>
        <v>41603</v>
      </c>
      <c r="B2637" s="43" t="n">
        <f aca="false">Prices_MTM!I2870</f>
        <v>-40500.0000000001</v>
      </c>
      <c r="C2637" s="43" t="n">
        <f aca="false">-PERCENTILE(Prices_MTM!I2620:I2869,1-Inputs!$B$8)</f>
        <v>151275</v>
      </c>
      <c r="D2637" s="43" t="n">
        <f aca="false">NORMSINV(Inputs!$B$8)*STDEV(Prices_MTM!I2620:I2869)</f>
        <v>151059.039995902</v>
      </c>
      <c r="E2637" s="43" t="n">
        <f aca="false">-PERCENTILE(Prices_MTM!I2620:I2869,1-Inputs!$B$9)</f>
        <v>195549.999999999</v>
      </c>
      <c r="F2637" s="43" t="n">
        <f aca="false">NORMSINV(Inputs!$B$9)*STDEV(Prices_MTM!I2620:I2869)</f>
        <v>213645.682990299</v>
      </c>
      <c r="G2637" s="52" t="n">
        <f aca="false">IF(-B2637&gt;C2637,1,0)</f>
        <v>0</v>
      </c>
      <c r="H2637" s="52" t="n">
        <f aca="false">IF(-B2637&gt;D2637,1,0)</f>
        <v>0</v>
      </c>
      <c r="I2637" s="52" t="n">
        <f aca="false">IF(-B2637&gt;E2637,1,0)</f>
        <v>0</v>
      </c>
      <c r="J2637" s="52" t="n">
        <f aca="false">IF(-B2637&gt;F2637,1,0)</f>
        <v>0</v>
      </c>
    </row>
    <row r="2638" customFormat="false" ht="15" hidden="false" customHeight="false" outlineLevel="0" collapsed="false">
      <c r="A2638" s="51" t="n">
        <f aca="false">Prices_MTM!A2871</f>
        <v>41604</v>
      </c>
      <c r="B2638" s="43" t="n">
        <f aca="false">Prices_MTM!I2871</f>
        <v>-105500.000000001</v>
      </c>
      <c r="C2638" s="43" t="n">
        <f aca="false">-PERCENTILE(Prices_MTM!I2621:I2870,1-Inputs!$B$8)</f>
        <v>151275</v>
      </c>
      <c r="D2638" s="43" t="n">
        <f aca="false">NORMSINV(Inputs!$B$8)*STDEV(Prices_MTM!I2621:I2870)</f>
        <v>151124.001018733</v>
      </c>
      <c r="E2638" s="43" t="n">
        <f aca="false">-PERCENTILE(Prices_MTM!I2621:I2870,1-Inputs!$B$9)</f>
        <v>195549.999999999</v>
      </c>
      <c r="F2638" s="43" t="n">
        <f aca="false">NORMSINV(Inputs!$B$9)*STDEV(Prices_MTM!I2621:I2870)</f>
        <v>213737.558604568</v>
      </c>
      <c r="G2638" s="52" t="n">
        <f aca="false">IF(-B2638&gt;C2638,1,0)</f>
        <v>0</v>
      </c>
      <c r="H2638" s="52" t="n">
        <f aca="false">IF(-B2638&gt;D2638,1,0)</f>
        <v>0</v>
      </c>
      <c r="I2638" s="52" t="n">
        <f aca="false">IF(-B2638&gt;E2638,1,0)</f>
        <v>0</v>
      </c>
      <c r="J2638" s="52" t="n">
        <f aca="false">IF(-B2638&gt;F2638,1,0)</f>
        <v>0</v>
      </c>
    </row>
    <row r="2639" customFormat="false" ht="15" hidden="false" customHeight="false" outlineLevel="0" collapsed="false">
      <c r="A2639" s="51" t="n">
        <f aca="false">Prices_MTM!A2872</f>
        <v>41605</v>
      </c>
      <c r="B2639" s="43" t="n">
        <f aca="false">Prices_MTM!I2872</f>
        <v>-99999.9999999993</v>
      </c>
      <c r="C2639" s="43" t="n">
        <f aca="false">-PERCENTILE(Prices_MTM!I2622:I2871,1-Inputs!$B$8)</f>
        <v>151275</v>
      </c>
      <c r="D2639" s="43" t="n">
        <f aca="false">NORMSINV(Inputs!$B$8)*STDEV(Prices_MTM!I2622:I2871)</f>
        <v>151527.409682136</v>
      </c>
      <c r="E2639" s="43" t="n">
        <f aca="false">-PERCENTILE(Prices_MTM!I2622:I2871,1-Inputs!$B$9)</f>
        <v>195549.999999999</v>
      </c>
      <c r="F2639" s="43" t="n">
        <f aca="false">NORMSINV(Inputs!$B$9)*STDEV(Prices_MTM!I2622:I2871)</f>
        <v>214308.107175637</v>
      </c>
      <c r="G2639" s="52" t="n">
        <f aca="false">IF(-B2639&gt;C2639,1,0)</f>
        <v>0</v>
      </c>
      <c r="H2639" s="52" t="n">
        <f aca="false">IF(-B2639&gt;D2639,1,0)</f>
        <v>0</v>
      </c>
      <c r="I2639" s="52" t="n">
        <f aca="false">IF(-B2639&gt;E2639,1,0)</f>
        <v>0</v>
      </c>
      <c r="J2639" s="52" t="n">
        <f aca="false">IF(-B2639&gt;F2639,1,0)</f>
        <v>0</v>
      </c>
    </row>
    <row r="2640" customFormat="false" ht="15" hidden="false" customHeight="false" outlineLevel="0" collapsed="false">
      <c r="A2640" s="51" t="n">
        <f aca="false">Prices_MTM!A2873</f>
        <v>41607</v>
      </c>
      <c r="B2640" s="43" t="n">
        <f aca="false">Prices_MTM!I2873</f>
        <v>62500</v>
      </c>
      <c r="C2640" s="43" t="n">
        <f aca="false">-PERCENTILE(Prices_MTM!I2623:I2872,1-Inputs!$B$8)</f>
        <v>151275</v>
      </c>
      <c r="D2640" s="43" t="n">
        <f aca="false">NORMSINV(Inputs!$B$8)*STDEV(Prices_MTM!I2623:I2872)</f>
        <v>151837.141468691</v>
      </c>
      <c r="E2640" s="43" t="n">
        <f aca="false">-PERCENTILE(Prices_MTM!I2623:I2872,1-Inputs!$B$9)</f>
        <v>195549.999999999</v>
      </c>
      <c r="F2640" s="43" t="n">
        <f aca="false">NORMSINV(Inputs!$B$9)*STDEV(Prices_MTM!I2623:I2872)</f>
        <v>214746.166752107</v>
      </c>
      <c r="G2640" s="52" t="n">
        <f aca="false">IF(-B2640&gt;C2640,1,0)</f>
        <v>0</v>
      </c>
      <c r="H2640" s="52" t="n">
        <f aca="false">IF(-B2640&gt;D2640,1,0)</f>
        <v>0</v>
      </c>
      <c r="I2640" s="52" t="n">
        <f aca="false">IF(-B2640&gt;E2640,1,0)</f>
        <v>0</v>
      </c>
      <c r="J2640" s="52" t="n">
        <f aca="false">IF(-B2640&gt;F2640,1,0)</f>
        <v>0</v>
      </c>
    </row>
    <row r="2641" customFormat="false" ht="15" hidden="false" customHeight="false" outlineLevel="0" collapsed="false">
      <c r="A2641" s="51" t="n">
        <f aca="false">Prices_MTM!A2874</f>
        <v>41610</v>
      </c>
      <c r="B2641" s="43" t="n">
        <f aca="false">Prices_MTM!I2874</f>
        <v>85000.0000000002</v>
      </c>
      <c r="C2641" s="43" t="n">
        <f aca="false">-PERCENTILE(Prices_MTM!I2624:I2873,1-Inputs!$B$8)</f>
        <v>151275</v>
      </c>
      <c r="D2641" s="43" t="n">
        <f aca="false">NORMSINV(Inputs!$B$8)*STDEV(Prices_MTM!I2624:I2873)</f>
        <v>151794.999286219</v>
      </c>
      <c r="E2641" s="43" t="n">
        <f aca="false">-PERCENTILE(Prices_MTM!I2624:I2873,1-Inputs!$B$9)</f>
        <v>195549.999999999</v>
      </c>
      <c r="F2641" s="43" t="n">
        <f aca="false">NORMSINV(Inputs!$B$9)*STDEV(Prices_MTM!I2624:I2873)</f>
        <v>214686.56425922</v>
      </c>
      <c r="G2641" s="52" t="n">
        <f aca="false">IF(-B2641&gt;C2641,1,0)</f>
        <v>0</v>
      </c>
      <c r="H2641" s="52" t="n">
        <f aca="false">IF(-B2641&gt;D2641,1,0)</f>
        <v>0</v>
      </c>
      <c r="I2641" s="52" t="n">
        <f aca="false">IF(-B2641&gt;E2641,1,0)</f>
        <v>0</v>
      </c>
      <c r="J2641" s="52" t="n">
        <f aca="false">IF(-B2641&gt;F2641,1,0)</f>
        <v>0</v>
      </c>
    </row>
    <row r="2642" customFormat="false" ht="15" hidden="false" customHeight="false" outlineLevel="0" collapsed="false">
      <c r="A2642" s="51" t="n">
        <f aca="false">Prices_MTM!A2875</f>
        <v>41611</v>
      </c>
      <c r="B2642" s="43" t="n">
        <f aca="false">Prices_MTM!I2875</f>
        <v>143500</v>
      </c>
      <c r="C2642" s="43" t="n">
        <f aca="false">-PERCENTILE(Prices_MTM!I2625:I2874,1-Inputs!$B$8)</f>
        <v>151275</v>
      </c>
      <c r="D2642" s="43" t="n">
        <f aca="false">NORMSINV(Inputs!$B$8)*STDEV(Prices_MTM!I2625:I2874)</f>
        <v>152040.472024851</v>
      </c>
      <c r="E2642" s="43" t="n">
        <f aca="false">-PERCENTILE(Prices_MTM!I2625:I2874,1-Inputs!$B$9)</f>
        <v>195549.999999999</v>
      </c>
      <c r="F2642" s="43" t="n">
        <f aca="false">NORMSINV(Inputs!$B$9)*STDEV(Prices_MTM!I2625:I2874)</f>
        <v>215033.741037927</v>
      </c>
      <c r="G2642" s="52" t="n">
        <f aca="false">IF(-B2642&gt;C2642,1,0)</f>
        <v>0</v>
      </c>
      <c r="H2642" s="52" t="n">
        <f aca="false">IF(-B2642&gt;D2642,1,0)</f>
        <v>0</v>
      </c>
      <c r="I2642" s="52" t="n">
        <f aca="false">IF(-B2642&gt;E2642,1,0)</f>
        <v>0</v>
      </c>
      <c r="J2642" s="52" t="n">
        <f aca="false">IF(-B2642&gt;F2642,1,0)</f>
        <v>0</v>
      </c>
    </row>
    <row r="2643" customFormat="false" ht="15" hidden="false" customHeight="false" outlineLevel="0" collapsed="false">
      <c r="A2643" s="51" t="n">
        <f aca="false">Prices_MTM!A2876</f>
        <v>41612</v>
      </c>
      <c r="B2643" s="43" t="n">
        <f aca="false">Prices_MTM!I2876</f>
        <v>103500</v>
      </c>
      <c r="C2643" s="43" t="n">
        <f aca="false">-PERCENTILE(Prices_MTM!I2626:I2875,1-Inputs!$B$8)</f>
        <v>151275</v>
      </c>
      <c r="D2643" s="43" t="n">
        <f aca="false">NORMSINV(Inputs!$B$8)*STDEV(Prices_MTM!I2626:I2875)</f>
        <v>152751.736404142</v>
      </c>
      <c r="E2643" s="43" t="n">
        <f aca="false">-PERCENTILE(Prices_MTM!I2626:I2875,1-Inputs!$B$9)</f>
        <v>195549.999999999</v>
      </c>
      <c r="F2643" s="43" t="n">
        <f aca="false">NORMSINV(Inputs!$B$9)*STDEV(Prices_MTM!I2626:I2875)</f>
        <v>216039.695822919</v>
      </c>
      <c r="G2643" s="52" t="n">
        <f aca="false">IF(-B2643&gt;C2643,1,0)</f>
        <v>0</v>
      </c>
      <c r="H2643" s="52" t="n">
        <f aca="false">IF(-B2643&gt;D2643,1,0)</f>
        <v>0</v>
      </c>
      <c r="I2643" s="52" t="n">
        <f aca="false">IF(-B2643&gt;E2643,1,0)</f>
        <v>0</v>
      </c>
      <c r="J2643" s="52" t="n">
        <f aca="false">IF(-B2643&gt;F2643,1,0)</f>
        <v>0</v>
      </c>
    </row>
    <row r="2644" customFormat="false" ht="15" hidden="false" customHeight="false" outlineLevel="0" collapsed="false">
      <c r="A2644" s="51" t="n">
        <f aca="false">Prices_MTM!A2877</f>
        <v>41613</v>
      </c>
      <c r="B2644" s="43" t="n">
        <f aca="false">Prices_MTM!I2877</f>
        <v>77000.0000000003</v>
      </c>
      <c r="C2644" s="43" t="n">
        <f aca="false">-PERCENTILE(Prices_MTM!I2627:I2876,1-Inputs!$B$8)</f>
        <v>151275</v>
      </c>
      <c r="D2644" s="43" t="n">
        <f aca="false">NORMSINV(Inputs!$B$8)*STDEV(Prices_MTM!I2627:I2876)</f>
        <v>153099.248071703</v>
      </c>
      <c r="E2644" s="43" t="n">
        <f aca="false">-PERCENTILE(Prices_MTM!I2627:I2876,1-Inputs!$B$9)</f>
        <v>195549.999999999</v>
      </c>
      <c r="F2644" s="43" t="n">
        <f aca="false">NORMSINV(Inputs!$B$9)*STDEV(Prices_MTM!I2627:I2876)</f>
        <v>216531.188206065</v>
      </c>
      <c r="G2644" s="52" t="n">
        <f aca="false">IF(-B2644&gt;C2644,1,0)</f>
        <v>0</v>
      </c>
      <c r="H2644" s="52" t="n">
        <f aca="false">IF(-B2644&gt;D2644,1,0)</f>
        <v>0</v>
      </c>
      <c r="I2644" s="52" t="n">
        <f aca="false">IF(-B2644&gt;E2644,1,0)</f>
        <v>0</v>
      </c>
      <c r="J2644" s="52" t="n">
        <f aca="false">IF(-B2644&gt;F2644,1,0)</f>
        <v>0</v>
      </c>
    </row>
    <row r="2645" customFormat="false" ht="15" hidden="false" customHeight="false" outlineLevel="0" collapsed="false">
      <c r="A2645" s="51" t="n">
        <f aca="false">Prices_MTM!A2878</f>
        <v>41614</v>
      </c>
      <c r="B2645" s="43" t="n">
        <f aca="false">Prices_MTM!I2878</f>
        <v>62500</v>
      </c>
      <c r="C2645" s="43" t="n">
        <f aca="false">-PERCENTILE(Prices_MTM!I2628:I2877,1-Inputs!$B$8)</f>
        <v>151275</v>
      </c>
      <c r="D2645" s="43" t="n">
        <f aca="false">NORMSINV(Inputs!$B$8)*STDEV(Prices_MTM!I2628:I2877)</f>
        <v>152545.118737308</v>
      </c>
      <c r="E2645" s="43" t="n">
        <f aca="false">-PERCENTILE(Prices_MTM!I2628:I2877,1-Inputs!$B$9)</f>
        <v>195549.999999999</v>
      </c>
      <c r="F2645" s="43" t="n">
        <f aca="false">NORMSINV(Inputs!$B$9)*STDEV(Prices_MTM!I2628:I2877)</f>
        <v>215747.472513744</v>
      </c>
      <c r="G2645" s="52" t="n">
        <f aca="false">IF(-B2645&gt;C2645,1,0)</f>
        <v>0</v>
      </c>
      <c r="H2645" s="52" t="n">
        <f aca="false">IF(-B2645&gt;D2645,1,0)</f>
        <v>0</v>
      </c>
      <c r="I2645" s="52" t="n">
        <f aca="false">IF(-B2645&gt;E2645,1,0)</f>
        <v>0</v>
      </c>
      <c r="J2645" s="52" t="n">
        <f aca="false">IF(-B2645&gt;F2645,1,0)</f>
        <v>0</v>
      </c>
    </row>
    <row r="2646" customFormat="false" ht="15" hidden="false" customHeight="false" outlineLevel="0" collapsed="false">
      <c r="A2646" s="51" t="n">
        <f aca="false">Prices_MTM!A2879</f>
        <v>41617</v>
      </c>
      <c r="B2646" s="43" t="n">
        <f aca="false">Prices_MTM!I2879</f>
        <v>33499.9999999994</v>
      </c>
      <c r="C2646" s="43" t="n">
        <f aca="false">-PERCENTILE(Prices_MTM!I2629:I2878,1-Inputs!$B$8)</f>
        <v>151275</v>
      </c>
      <c r="D2646" s="43" t="n">
        <f aca="false">NORMSINV(Inputs!$B$8)*STDEV(Prices_MTM!I2629:I2878)</f>
        <v>152619.691519068</v>
      </c>
      <c r="E2646" s="43" t="n">
        <f aca="false">-PERCENTILE(Prices_MTM!I2629:I2878,1-Inputs!$B$9)</f>
        <v>195549.999999999</v>
      </c>
      <c r="F2646" s="43" t="n">
        <f aca="false">NORMSINV(Inputs!$B$9)*STDEV(Prices_MTM!I2629:I2878)</f>
        <v>215852.942222092</v>
      </c>
      <c r="G2646" s="52" t="n">
        <f aca="false">IF(-B2646&gt;C2646,1,0)</f>
        <v>0</v>
      </c>
      <c r="H2646" s="52" t="n">
        <f aca="false">IF(-B2646&gt;D2646,1,0)</f>
        <v>0</v>
      </c>
      <c r="I2646" s="52" t="n">
        <f aca="false">IF(-B2646&gt;E2646,1,0)</f>
        <v>0</v>
      </c>
      <c r="J2646" s="52" t="n">
        <f aca="false">IF(-B2646&gt;F2646,1,0)</f>
        <v>0</v>
      </c>
    </row>
    <row r="2647" customFormat="false" ht="15" hidden="false" customHeight="false" outlineLevel="0" collapsed="false">
      <c r="A2647" s="51" t="n">
        <f aca="false">Prices_MTM!A2880</f>
        <v>41619</v>
      </c>
      <c r="B2647" s="43" t="n">
        <f aca="false">Prices_MTM!I2880</f>
        <v>45000.0000000003</v>
      </c>
      <c r="C2647" s="43" t="n">
        <f aca="false">-PERCENTILE(Prices_MTM!I2630:I2879,1-Inputs!$B$8)</f>
        <v>151275</v>
      </c>
      <c r="D2647" s="43" t="n">
        <f aca="false">NORMSINV(Inputs!$B$8)*STDEV(Prices_MTM!I2630:I2879)</f>
        <v>152363.77174331</v>
      </c>
      <c r="E2647" s="43" t="n">
        <f aca="false">-PERCENTILE(Prices_MTM!I2630:I2879,1-Inputs!$B$9)</f>
        <v>195549.999999999</v>
      </c>
      <c r="F2647" s="43" t="n">
        <f aca="false">NORMSINV(Inputs!$B$9)*STDEV(Prices_MTM!I2630:I2879)</f>
        <v>215490.98999941</v>
      </c>
      <c r="G2647" s="52" t="n">
        <f aca="false">IF(-B2647&gt;C2647,1,0)</f>
        <v>0</v>
      </c>
      <c r="H2647" s="52" t="n">
        <f aca="false">IF(-B2647&gt;D2647,1,0)</f>
        <v>0</v>
      </c>
      <c r="I2647" s="52" t="n">
        <f aca="false">IF(-B2647&gt;E2647,1,0)</f>
        <v>0</v>
      </c>
      <c r="J2647" s="52" t="n">
        <f aca="false">IF(-B2647&gt;F2647,1,0)</f>
        <v>0</v>
      </c>
    </row>
    <row r="2648" customFormat="false" ht="15" hidden="false" customHeight="false" outlineLevel="0" collapsed="false">
      <c r="A2648" s="51" t="n">
        <f aca="false">Prices_MTM!A2881</f>
        <v>41620</v>
      </c>
      <c r="B2648" s="43" t="n">
        <f aca="false">Prices_MTM!I2881</f>
        <v>19999.9999999996</v>
      </c>
      <c r="C2648" s="43" t="n">
        <f aca="false">-PERCENTILE(Prices_MTM!I2631:I2880,1-Inputs!$B$8)</f>
        <v>151275</v>
      </c>
      <c r="D2648" s="43" t="n">
        <f aca="false">NORMSINV(Inputs!$B$8)*STDEV(Prices_MTM!I2631:I2880)</f>
        <v>152333.045563737</v>
      </c>
      <c r="E2648" s="43" t="n">
        <f aca="false">-PERCENTILE(Prices_MTM!I2631:I2880,1-Inputs!$B$9)</f>
        <v>195549.999999999</v>
      </c>
      <c r="F2648" s="43" t="n">
        <f aca="false">NORMSINV(Inputs!$B$9)*STDEV(Prices_MTM!I2631:I2880)</f>
        <v>215447.533377279</v>
      </c>
      <c r="G2648" s="52" t="n">
        <f aca="false">IF(-B2648&gt;C2648,1,0)</f>
        <v>0</v>
      </c>
      <c r="H2648" s="52" t="n">
        <f aca="false">IF(-B2648&gt;D2648,1,0)</f>
        <v>0</v>
      </c>
      <c r="I2648" s="52" t="n">
        <f aca="false">IF(-B2648&gt;E2648,1,0)</f>
        <v>0</v>
      </c>
      <c r="J2648" s="52" t="n">
        <f aca="false">IF(-B2648&gt;F2648,1,0)</f>
        <v>0</v>
      </c>
    </row>
    <row r="2649" customFormat="false" ht="15" hidden="false" customHeight="false" outlineLevel="0" collapsed="false">
      <c r="A2649" s="51" t="n">
        <f aca="false">Prices_MTM!A2882</f>
        <v>41621</v>
      </c>
      <c r="B2649" s="43" t="n">
        <f aca="false">Prices_MTM!I2882</f>
        <v>-48499.9999999999</v>
      </c>
      <c r="C2649" s="43" t="n">
        <f aca="false">-PERCENTILE(Prices_MTM!I2632:I2881,1-Inputs!$B$8)</f>
        <v>151275</v>
      </c>
      <c r="D2649" s="43" t="n">
        <f aca="false">NORMSINV(Inputs!$B$8)*STDEV(Prices_MTM!I2632:I2881)</f>
        <v>152300.449777691</v>
      </c>
      <c r="E2649" s="43" t="n">
        <f aca="false">-PERCENTILE(Prices_MTM!I2632:I2881,1-Inputs!$B$9)</f>
        <v>195549.999999999</v>
      </c>
      <c r="F2649" s="43" t="n">
        <f aca="false">NORMSINV(Inputs!$B$9)*STDEV(Prices_MTM!I2632:I2881)</f>
        <v>215401.432535036</v>
      </c>
      <c r="G2649" s="52" t="n">
        <f aca="false">IF(-B2649&gt;C2649,1,0)</f>
        <v>0</v>
      </c>
      <c r="H2649" s="52" t="n">
        <f aca="false">IF(-B2649&gt;D2649,1,0)</f>
        <v>0</v>
      </c>
      <c r="I2649" s="52" t="n">
        <f aca="false">IF(-B2649&gt;E2649,1,0)</f>
        <v>0</v>
      </c>
      <c r="J2649" s="52" t="n">
        <f aca="false">IF(-B2649&gt;F2649,1,0)</f>
        <v>0</v>
      </c>
    </row>
    <row r="2650" customFormat="false" ht="15" hidden="false" customHeight="false" outlineLevel="0" collapsed="false">
      <c r="A2650" s="51" t="n">
        <f aca="false">Prices_MTM!A2883</f>
        <v>41624</v>
      </c>
      <c r="B2650" s="43" t="n">
        <f aca="false">Prices_MTM!I2883</f>
        <v>-19999.9999999989</v>
      </c>
      <c r="C2650" s="43" t="n">
        <f aca="false">-PERCENTILE(Prices_MTM!I2633:I2882,1-Inputs!$B$8)</f>
        <v>151275</v>
      </c>
      <c r="D2650" s="43" t="n">
        <f aca="false">NORMSINV(Inputs!$B$8)*STDEV(Prices_MTM!I2633:I2882)</f>
        <v>152035.932044726</v>
      </c>
      <c r="E2650" s="43" t="n">
        <f aca="false">-PERCENTILE(Prices_MTM!I2633:I2882,1-Inputs!$B$9)</f>
        <v>195549.999999999</v>
      </c>
      <c r="F2650" s="43" t="n">
        <f aca="false">NORMSINV(Inputs!$B$9)*STDEV(Prices_MTM!I2633:I2882)</f>
        <v>215027.320057398</v>
      </c>
      <c r="G2650" s="52" t="n">
        <f aca="false">IF(-B2650&gt;C2650,1,0)</f>
        <v>0</v>
      </c>
      <c r="H2650" s="52" t="n">
        <f aca="false">IF(-B2650&gt;D2650,1,0)</f>
        <v>0</v>
      </c>
      <c r="I2650" s="52" t="n">
        <f aca="false">IF(-B2650&gt;E2650,1,0)</f>
        <v>0</v>
      </c>
      <c r="J2650" s="52" t="n">
        <f aca="false">IF(-B2650&gt;F2650,1,0)</f>
        <v>0</v>
      </c>
    </row>
    <row r="2651" customFormat="false" ht="15" hidden="false" customHeight="false" outlineLevel="0" collapsed="false">
      <c r="A2651" s="51" t="n">
        <f aca="false">Prices_MTM!A2884</f>
        <v>41625</v>
      </c>
      <c r="B2651" s="43" t="n">
        <f aca="false">Prices_MTM!I2884</f>
        <v>50499.9999999988</v>
      </c>
      <c r="C2651" s="43" t="n">
        <f aca="false">-PERCENTILE(Prices_MTM!I2634:I2883,1-Inputs!$B$8)</f>
        <v>151275</v>
      </c>
      <c r="D2651" s="43" t="n">
        <f aca="false">NORMSINV(Inputs!$B$8)*STDEV(Prices_MTM!I2634:I2883)</f>
        <v>151418.775478727</v>
      </c>
      <c r="E2651" s="43" t="n">
        <f aca="false">-PERCENTILE(Prices_MTM!I2634:I2883,1-Inputs!$B$9)</f>
        <v>195549.999999999</v>
      </c>
      <c r="F2651" s="43" t="n">
        <f aca="false">NORMSINV(Inputs!$B$9)*STDEV(Prices_MTM!I2634:I2883)</f>
        <v>214154.463748643</v>
      </c>
      <c r="G2651" s="52" t="n">
        <f aca="false">IF(-B2651&gt;C2651,1,0)</f>
        <v>0</v>
      </c>
      <c r="H2651" s="52" t="n">
        <f aca="false">IF(-B2651&gt;D2651,1,0)</f>
        <v>0</v>
      </c>
      <c r="I2651" s="52" t="n">
        <f aca="false">IF(-B2651&gt;E2651,1,0)</f>
        <v>0</v>
      </c>
      <c r="J2651" s="52" t="n">
        <f aca="false">IF(-B2651&gt;F2651,1,0)</f>
        <v>0</v>
      </c>
    </row>
    <row r="2652" customFormat="false" ht="15" hidden="false" customHeight="false" outlineLevel="0" collapsed="false">
      <c r="A2652" s="51" t="n">
        <f aca="false">Prices_MTM!A2885</f>
        <v>41626</v>
      </c>
      <c r="B2652" s="43" t="n">
        <f aca="false">Prices_MTM!I2885</f>
        <v>27500.0000000006</v>
      </c>
      <c r="C2652" s="43" t="n">
        <f aca="false">-PERCENTILE(Prices_MTM!I2635:I2884,1-Inputs!$B$8)</f>
        <v>151275</v>
      </c>
      <c r="D2652" s="43" t="n">
        <f aca="false">NORMSINV(Inputs!$B$8)*STDEV(Prices_MTM!I2635:I2884)</f>
        <v>151460.565650848</v>
      </c>
      <c r="E2652" s="43" t="n">
        <f aca="false">-PERCENTILE(Prices_MTM!I2635:I2884,1-Inputs!$B$9)</f>
        <v>195549.999999999</v>
      </c>
      <c r="F2652" s="43" t="n">
        <f aca="false">NORMSINV(Inputs!$B$9)*STDEV(Prices_MTM!I2635:I2884)</f>
        <v>214213.568386575</v>
      </c>
      <c r="G2652" s="52" t="n">
        <f aca="false">IF(-B2652&gt;C2652,1,0)</f>
        <v>0</v>
      </c>
      <c r="H2652" s="52" t="n">
        <f aca="false">IF(-B2652&gt;D2652,1,0)</f>
        <v>0</v>
      </c>
      <c r="I2652" s="52" t="n">
        <f aca="false">IF(-B2652&gt;E2652,1,0)</f>
        <v>0</v>
      </c>
      <c r="J2652" s="52" t="n">
        <f aca="false">IF(-B2652&gt;F2652,1,0)</f>
        <v>0</v>
      </c>
    </row>
    <row r="2653" customFormat="false" ht="15" hidden="false" customHeight="false" outlineLevel="0" collapsed="false">
      <c r="A2653" s="51" t="n">
        <f aca="false">Prices_MTM!A2886</f>
        <v>41627</v>
      </c>
      <c r="B2653" s="43" t="n">
        <f aca="false">Prices_MTM!I2886</f>
        <v>20000.0000000003</v>
      </c>
      <c r="C2653" s="43" t="n">
        <f aca="false">-PERCENTILE(Prices_MTM!I2636:I2885,1-Inputs!$B$8)</f>
        <v>151275</v>
      </c>
      <c r="D2653" s="43" t="n">
        <f aca="false">NORMSINV(Inputs!$B$8)*STDEV(Prices_MTM!I2636:I2885)</f>
        <v>151421.737080793</v>
      </c>
      <c r="E2653" s="43" t="n">
        <f aca="false">-PERCENTILE(Prices_MTM!I2636:I2885,1-Inputs!$B$9)</f>
        <v>195549.999999999</v>
      </c>
      <c r="F2653" s="43" t="n">
        <f aca="false">NORMSINV(Inputs!$B$9)*STDEV(Prices_MTM!I2636:I2885)</f>
        <v>214158.652398964</v>
      </c>
      <c r="G2653" s="52" t="n">
        <f aca="false">IF(-B2653&gt;C2653,1,0)</f>
        <v>0</v>
      </c>
      <c r="H2653" s="52" t="n">
        <f aca="false">IF(-B2653&gt;D2653,1,0)</f>
        <v>0</v>
      </c>
      <c r="I2653" s="52" t="n">
        <f aca="false">IF(-B2653&gt;E2653,1,0)</f>
        <v>0</v>
      </c>
      <c r="J2653" s="52" t="n">
        <f aca="false">IF(-B2653&gt;F2653,1,0)</f>
        <v>0</v>
      </c>
    </row>
    <row r="2654" customFormat="false" ht="15" hidden="false" customHeight="false" outlineLevel="0" collapsed="false">
      <c r="A2654" s="51" t="n">
        <f aca="false">Prices_MTM!A2887</f>
        <v>41628</v>
      </c>
      <c r="B2654" s="43" t="n">
        <f aca="false">Prices_MTM!I2887</f>
        <v>2499.99999999914</v>
      </c>
      <c r="C2654" s="43" t="n">
        <f aca="false">-PERCENTILE(Prices_MTM!I2637:I2886,1-Inputs!$B$8)</f>
        <v>151275</v>
      </c>
      <c r="D2654" s="43" t="n">
        <f aca="false">NORMSINV(Inputs!$B$8)*STDEV(Prices_MTM!I2637:I2886)</f>
        <v>150513.840560216</v>
      </c>
      <c r="E2654" s="43" t="n">
        <f aca="false">-PERCENTILE(Prices_MTM!I2637:I2886,1-Inputs!$B$9)</f>
        <v>195549.999999999</v>
      </c>
      <c r="F2654" s="43" t="n">
        <f aca="false">NORMSINV(Inputs!$B$9)*STDEV(Prices_MTM!I2637:I2886)</f>
        <v>212874.597024134</v>
      </c>
      <c r="G2654" s="52" t="n">
        <f aca="false">IF(-B2654&gt;C2654,1,0)</f>
        <v>0</v>
      </c>
      <c r="H2654" s="52" t="n">
        <f aca="false">IF(-B2654&gt;D2654,1,0)</f>
        <v>0</v>
      </c>
      <c r="I2654" s="52" t="n">
        <f aca="false">IF(-B2654&gt;E2654,1,0)</f>
        <v>0</v>
      </c>
      <c r="J2654" s="52" t="n">
        <f aca="false">IF(-B2654&gt;F2654,1,0)</f>
        <v>0</v>
      </c>
    </row>
    <row r="2655" customFormat="false" ht="15" hidden="false" customHeight="false" outlineLevel="0" collapsed="false">
      <c r="A2655" s="51" t="n">
        <f aca="false">Prices_MTM!A2888</f>
        <v>41631</v>
      </c>
      <c r="B2655" s="43" t="n">
        <f aca="false">Prices_MTM!I2888</f>
        <v>-20499.9999999991</v>
      </c>
      <c r="C2655" s="43" t="n">
        <f aca="false">-PERCENTILE(Prices_MTM!I2638:I2887,1-Inputs!$B$8)</f>
        <v>151275</v>
      </c>
      <c r="D2655" s="43" t="n">
        <f aca="false">NORMSINV(Inputs!$B$8)*STDEV(Prices_MTM!I2638:I2887)</f>
        <v>150475.724571894</v>
      </c>
      <c r="E2655" s="43" t="n">
        <f aca="false">-PERCENTILE(Prices_MTM!I2638:I2887,1-Inputs!$B$9)</f>
        <v>195549.999999999</v>
      </c>
      <c r="F2655" s="43" t="n">
        <f aca="false">NORMSINV(Inputs!$B$9)*STDEV(Prices_MTM!I2638:I2887)</f>
        <v>212820.688854467</v>
      </c>
      <c r="G2655" s="52" t="n">
        <f aca="false">IF(-B2655&gt;C2655,1,0)</f>
        <v>0</v>
      </c>
      <c r="H2655" s="52" t="n">
        <f aca="false">IF(-B2655&gt;D2655,1,0)</f>
        <v>0</v>
      </c>
      <c r="I2655" s="52" t="n">
        <f aca="false">IF(-B2655&gt;E2655,1,0)</f>
        <v>0</v>
      </c>
      <c r="J2655" s="52" t="n">
        <f aca="false">IF(-B2655&gt;F2655,1,0)</f>
        <v>0</v>
      </c>
    </row>
    <row r="2656" customFormat="false" ht="15" hidden="false" customHeight="false" outlineLevel="0" collapsed="false">
      <c r="A2656" s="51" t="n">
        <f aca="false">Prices_MTM!A2889</f>
        <v>41632</v>
      </c>
      <c r="B2656" s="43" t="n">
        <f aca="false">Prices_MTM!I2889</f>
        <v>25500.0000000003</v>
      </c>
      <c r="C2656" s="43" t="n">
        <f aca="false">-PERCENTILE(Prices_MTM!I2639:I2888,1-Inputs!$B$8)</f>
        <v>151275</v>
      </c>
      <c r="D2656" s="43" t="n">
        <f aca="false">NORMSINV(Inputs!$B$8)*STDEV(Prices_MTM!I2639:I2888)</f>
        <v>150219.645475746</v>
      </c>
      <c r="E2656" s="43" t="n">
        <f aca="false">-PERCENTILE(Prices_MTM!I2639:I2888,1-Inputs!$B$9)</f>
        <v>195549.999999999</v>
      </c>
      <c r="F2656" s="43" t="n">
        <f aca="false">NORMSINV(Inputs!$B$9)*STDEV(Prices_MTM!I2639:I2888)</f>
        <v>212458.511301919</v>
      </c>
      <c r="G2656" s="52" t="n">
        <f aca="false">IF(-B2656&gt;C2656,1,0)</f>
        <v>0</v>
      </c>
      <c r="H2656" s="52" t="n">
        <f aca="false">IF(-B2656&gt;D2656,1,0)</f>
        <v>0</v>
      </c>
      <c r="I2656" s="52" t="n">
        <f aca="false">IF(-B2656&gt;E2656,1,0)</f>
        <v>0</v>
      </c>
      <c r="J2656" s="52" t="n">
        <f aca="false">IF(-B2656&gt;F2656,1,0)</f>
        <v>0</v>
      </c>
    </row>
    <row r="2657" customFormat="false" ht="15" hidden="false" customHeight="false" outlineLevel="0" collapsed="false">
      <c r="A2657" s="51" t="n">
        <f aca="false">Prices_MTM!A2890</f>
        <v>41634</v>
      </c>
      <c r="B2657" s="43" t="n">
        <f aca="false">Prices_MTM!I2890</f>
        <v>26999.9999999996</v>
      </c>
      <c r="C2657" s="43" t="n">
        <f aca="false">-PERCENTILE(Prices_MTM!I2640:I2889,1-Inputs!$B$8)</f>
        <v>151275</v>
      </c>
      <c r="D2657" s="43" t="n">
        <f aca="false">NORMSINV(Inputs!$B$8)*STDEV(Prices_MTM!I2640:I2889)</f>
        <v>150179.463915051</v>
      </c>
      <c r="E2657" s="43" t="n">
        <f aca="false">-PERCENTILE(Prices_MTM!I2640:I2889,1-Inputs!$B$9)</f>
        <v>195549.999999999</v>
      </c>
      <c r="F2657" s="43" t="n">
        <f aca="false">NORMSINV(Inputs!$B$9)*STDEV(Prices_MTM!I2640:I2889)</f>
        <v>212401.681753826</v>
      </c>
      <c r="G2657" s="52" t="n">
        <f aca="false">IF(-B2657&gt;C2657,1,0)</f>
        <v>0</v>
      </c>
      <c r="H2657" s="52" t="n">
        <f aca="false">IF(-B2657&gt;D2657,1,0)</f>
        <v>0</v>
      </c>
      <c r="I2657" s="52" t="n">
        <f aca="false">IF(-B2657&gt;E2657,1,0)</f>
        <v>0</v>
      </c>
      <c r="J2657" s="52" t="n">
        <f aca="false">IF(-B2657&gt;F2657,1,0)</f>
        <v>0</v>
      </c>
    </row>
    <row r="2658" customFormat="false" ht="15" hidden="false" customHeight="false" outlineLevel="0" collapsed="false">
      <c r="A2658" s="51" t="n">
        <f aca="false">Prices_MTM!A2891</f>
        <v>41635</v>
      </c>
      <c r="B2658" s="43" t="n">
        <f aca="false">Prices_MTM!I2891</f>
        <v>55499.9999999993</v>
      </c>
      <c r="C2658" s="43" t="n">
        <f aca="false">-PERCENTILE(Prices_MTM!I2641:I2890,1-Inputs!$B$8)</f>
        <v>151275</v>
      </c>
      <c r="D2658" s="43" t="n">
        <f aca="false">NORMSINV(Inputs!$B$8)*STDEV(Prices_MTM!I2641:I2890)</f>
        <v>149637.031322648</v>
      </c>
      <c r="E2658" s="43" t="n">
        <f aca="false">-PERCENTILE(Prices_MTM!I2641:I2890,1-Inputs!$B$9)</f>
        <v>195549.999999999</v>
      </c>
      <c r="F2658" s="43" t="n">
        <f aca="false">NORMSINV(Inputs!$B$9)*STDEV(Prices_MTM!I2641:I2890)</f>
        <v>211634.508986918</v>
      </c>
      <c r="G2658" s="52" t="n">
        <f aca="false">IF(-B2658&gt;C2658,1,0)</f>
        <v>0</v>
      </c>
      <c r="H2658" s="52" t="n">
        <f aca="false">IF(-B2658&gt;D2658,1,0)</f>
        <v>0</v>
      </c>
      <c r="I2658" s="52" t="n">
        <f aca="false">IF(-B2658&gt;E2658,1,0)</f>
        <v>0</v>
      </c>
      <c r="J2658" s="52" t="n">
        <f aca="false">IF(-B2658&gt;F2658,1,0)</f>
        <v>0</v>
      </c>
    </row>
    <row r="2659" customFormat="false" ht="15" hidden="false" customHeight="false" outlineLevel="0" collapsed="false">
      <c r="A2659" s="51" t="n">
        <f aca="false">Prices_MTM!A2892</f>
        <v>41638</v>
      </c>
      <c r="B2659" s="43" t="n">
        <f aca="false">Prices_MTM!I2892</f>
        <v>-24499.999999999</v>
      </c>
      <c r="C2659" s="43" t="n">
        <f aca="false">-PERCENTILE(Prices_MTM!I2642:I2891,1-Inputs!$B$8)</f>
        <v>151275</v>
      </c>
      <c r="D2659" s="43" t="n">
        <f aca="false">NORMSINV(Inputs!$B$8)*STDEV(Prices_MTM!I2642:I2891)</f>
        <v>149642.645494973</v>
      </c>
      <c r="E2659" s="43" t="n">
        <f aca="false">-PERCENTILE(Prices_MTM!I2642:I2891,1-Inputs!$B$9)</f>
        <v>195549.999999999</v>
      </c>
      <c r="F2659" s="43" t="n">
        <f aca="false">NORMSINV(Inputs!$B$9)*STDEV(Prices_MTM!I2642:I2891)</f>
        <v>211642.449217974</v>
      </c>
      <c r="G2659" s="52" t="n">
        <f aca="false">IF(-B2659&gt;C2659,1,0)</f>
        <v>0</v>
      </c>
      <c r="H2659" s="52" t="n">
        <f aca="false">IF(-B2659&gt;D2659,1,0)</f>
        <v>0</v>
      </c>
      <c r="I2659" s="52" t="n">
        <f aca="false">IF(-B2659&gt;E2659,1,0)</f>
        <v>0</v>
      </c>
      <c r="J2659" s="52" t="n">
        <f aca="false">IF(-B2659&gt;F2659,1,0)</f>
        <v>0</v>
      </c>
    </row>
    <row r="2660" customFormat="false" ht="15" hidden="false" customHeight="false" outlineLevel="0" collapsed="false">
      <c r="A2660" s="51" t="n">
        <f aca="false">Prices_MTM!A2893</f>
        <v>41639</v>
      </c>
      <c r="B2660" s="43" t="n">
        <f aca="false">Prices_MTM!I2893</f>
        <v>-47000.0000000006</v>
      </c>
      <c r="C2660" s="43" t="n">
        <f aca="false">-PERCENTILE(Prices_MTM!I2643:I2892,1-Inputs!$B$8)</f>
        <v>151275</v>
      </c>
      <c r="D2660" s="43" t="n">
        <f aca="false">NORMSINV(Inputs!$B$8)*STDEV(Prices_MTM!I2643:I2892)</f>
        <v>149640.597137042</v>
      </c>
      <c r="E2660" s="43" t="n">
        <f aca="false">-PERCENTILE(Prices_MTM!I2643:I2892,1-Inputs!$B$9)</f>
        <v>195549.999999999</v>
      </c>
      <c r="F2660" s="43" t="n">
        <f aca="false">NORMSINV(Inputs!$B$9)*STDEV(Prices_MTM!I2643:I2892)</f>
        <v>211639.552186263</v>
      </c>
      <c r="G2660" s="52" t="n">
        <f aca="false">IF(-B2660&gt;C2660,1,0)</f>
        <v>0</v>
      </c>
      <c r="H2660" s="52" t="n">
        <f aca="false">IF(-B2660&gt;D2660,1,0)</f>
        <v>0</v>
      </c>
      <c r="I2660" s="52" t="n">
        <f aca="false">IF(-B2660&gt;E2660,1,0)</f>
        <v>0</v>
      </c>
      <c r="J2660" s="52" t="n">
        <f aca="false">IF(-B2660&gt;F2660,1,0)</f>
        <v>0</v>
      </c>
    </row>
    <row r="2661" customFormat="false" ht="15" hidden="false" customHeight="false" outlineLevel="0" collapsed="false">
      <c r="A2661" s="51" t="n">
        <f aca="false">Prices_MTM!A2894</f>
        <v>41641</v>
      </c>
      <c r="B2661" s="43" t="n">
        <f aca="false">Prices_MTM!I2894</f>
        <v>-202500</v>
      </c>
      <c r="C2661" s="43" t="n">
        <f aca="false">-PERCENTILE(Prices_MTM!I2644:I2893,1-Inputs!$B$8)</f>
        <v>151275</v>
      </c>
      <c r="D2661" s="43" t="n">
        <f aca="false">NORMSINV(Inputs!$B$8)*STDEV(Prices_MTM!I2644:I2893)</f>
        <v>149518.464655007</v>
      </c>
      <c r="E2661" s="43" t="n">
        <f aca="false">-PERCENTILE(Prices_MTM!I2644:I2893,1-Inputs!$B$9)</f>
        <v>195549.999999999</v>
      </c>
      <c r="F2661" s="43" t="n">
        <f aca="false">NORMSINV(Inputs!$B$9)*STDEV(Prices_MTM!I2644:I2893)</f>
        <v>211466.817886214</v>
      </c>
      <c r="G2661" s="52" t="n">
        <f aca="false">IF(-B2661&gt;C2661,1,0)</f>
        <v>1</v>
      </c>
      <c r="H2661" s="52" t="n">
        <f aca="false">IF(-B2661&gt;D2661,1,0)</f>
        <v>1</v>
      </c>
      <c r="I2661" s="52" t="n">
        <f aca="false">IF(-B2661&gt;E2661,1,0)</f>
        <v>1</v>
      </c>
      <c r="J2661" s="52" t="n">
        <f aca="false">IF(-B2661&gt;F2661,1,0)</f>
        <v>0</v>
      </c>
    </row>
    <row r="2662" customFormat="false" ht="15" hidden="false" customHeight="false" outlineLevel="0" collapsed="false">
      <c r="A2662" s="51" t="n">
        <f aca="false">Prices_MTM!A2895</f>
        <v>41642</v>
      </c>
      <c r="B2662" s="43" t="n">
        <f aca="false">Prices_MTM!I2895</f>
        <v>-79500.0000000002</v>
      </c>
      <c r="C2662" s="43" t="n">
        <f aca="false">-PERCENTILE(Prices_MTM!I2645:I2894,1-Inputs!$B$8)</f>
        <v>153424.999999999</v>
      </c>
      <c r="D2662" s="43" t="n">
        <f aca="false">NORMSINV(Inputs!$B$8)*STDEV(Prices_MTM!I2645:I2894)</f>
        <v>151020.139271831</v>
      </c>
      <c r="E2662" s="43" t="n">
        <f aca="false">-PERCENTILE(Prices_MTM!I2645:I2894,1-Inputs!$B$9)</f>
        <v>200295</v>
      </c>
      <c r="F2662" s="43" t="n">
        <f aca="false">NORMSINV(Inputs!$B$9)*STDEV(Prices_MTM!I2645:I2894)</f>
        <v>213590.664953886</v>
      </c>
      <c r="G2662" s="52" t="n">
        <f aca="false">IF(-B2662&gt;C2662,1,0)</f>
        <v>0</v>
      </c>
      <c r="H2662" s="52" t="n">
        <f aca="false">IF(-B2662&gt;D2662,1,0)</f>
        <v>0</v>
      </c>
      <c r="I2662" s="52" t="n">
        <f aca="false">IF(-B2662&gt;E2662,1,0)</f>
        <v>0</v>
      </c>
      <c r="J2662" s="52" t="n">
        <f aca="false">IF(-B2662&gt;F2662,1,0)</f>
        <v>0</v>
      </c>
    </row>
    <row r="2663" customFormat="false" ht="15" hidden="false" customHeight="false" outlineLevel="0" collapsed="false">
      <c r="A2663" s="51" t="n">
        <f aca="false">Prices_MTM!A2896</f>
        <v>41645</v>
      </c>
      <c r="B2663" s="43" t="n">
        <f aca="false">Prices_MTM!I2896</f>
        <v>-60999.9999999992</v>
      </c>
      <c r="C2663" s="43" t="n">
        <f aca="false">-PERCENTILE(Prices_MTM!I2646:I2895,1-Inputs!$B$8)</f>
        <v>153424.999999999</v>
      </c>
      <c r="D2663" s="43" t="n">
        <f aca="false">NORMSINV(Inputs!$B$8)*STDEV(Prices_MTM!I2646:I2895)</f>
        <v>151240.951097823</v>
      </c>
      <c r="E2663" s="43" t="n">
        <f aca="false">-PERCENTILE(Prices_MTM!I2646:I2895,1-Inputs!$B$9)</f>
        <v>200295</v>
      </c>
      <c r="F2663" s="43" t="n">
        <f aca="false">NORMSINV(Inputs!$B$9)*STDEV(Prices_MTM!I2646:I2895)</f>
        <v>213902.963333232</v>
      </c>
      <c r="G2663" s="52" t="n">
        <f aca="false">IF(-B2663&gt;C2663,1,0)</f>
        <v>0</v>
      </c>
      <c r="H2663" s="52" t="n">
        <f aca="false">IF(-B2663&gt;D2663,1,0)</f>
        <v>0</v>
      </c>
      <c r="I2663" s="52" t="n">
        <f aca="false">IF(-B2663&gt;E2663,1,0)</f>
        <v>0</v>
      </c>
      <c r="J2663" s="52" t="n">
        <f aca="false">IF(-B2663&gt;F2663,1,0)</f>
        <v>0</v>
      </c>
    </row>
    <row r="2664" customFormat="false" ht="15" hidden="false" customHeight="false" outlineLevel="0" collapsed="false">
      <c r="A2664" s="51" t="n">
        <f aca="false">Prices_MTM!A2897</f>
        <v>41646</v>
      </c>
      <c r="B2664" s="43" t="n">
        <f aca="false">Prices_MTM!I2897</f>
        <v>3999.99999999921</v>
      </c>
      <c r="C2664" s="43" t="n">
        <f aca="false">-PERCENTILE(Prices_MTM!I2647:I2896,1-Inputs!$B$8)</f>
        <v>153424.999999999</v>
      </c>
      <c r="D2664" s="43" t="n">
        <f aca="false">NORMSINV(Inputs!$B$8)*STDEV(Prices_MTM!I2647:I2896)</f>
        <v>151333.774114937</v>
      </c>
      <c r="E2664" s="43" t="n">
        <f aca="false">-PERCENTILE(Prices_MTM!I2647:I2896,1-Inputs!$B$9)</f>
        <v>200295</v>
      </c>
      <c r="F2664" s="43" t="n">
        <f aca="false">NORMSINV(Inputs!$B$9)*STDEV(Prices_MTM!I2647:I2896)</f>
        <v>214034.244697717</v>
      </c>
      <c r="G2664" s="52" t="n">
        <f aca="false">IF(-B2664&gt;C2664,1,0)</f>
        <v>0</v>
      </c>
      <c r="H2664" s="52" t="n">
        <f aca="false">IF(-B2664&gt;D2664,1,0)</f>
        <v>0</v>
      </c>
      <c r="I2664" s="52" t="n">
        <f aca="false">IF(-B2664&gt;E2664,1,0)</f>
        <v>0</v>
      </c>
      <c r="J2664" s="52" t="n">
        <f aca="false">IF(-B2664&gt;F2664,1,0)</f>
        <v>0</v>
      </c>
    </row>
    <row r="2665" customFormat="false" ht="15" hidden="false" customHeight="false" outlineLevel="0" collapsed="false">
      <c r="A2665" s="51" t="n">
        <f aca="false">Prices_MTM!A2898</f>
        <v>41647</v>
      </c>
      <c r="B2665" s="43" t="n">
        <f aca="false">Prices_MTM!I2898</f>
        <v>-161499.999999999</v>
      </c>
      <c r="C2665" s="43" t="n">
        <f aca="false">-PERCENTILE(Prices_MTM!I2648:I2897,1-Inputs!$B$8)</f>
        <v>153424.999999999</v>
      </c>
      <c r="D2665" s="43" t="n">
        <f aca="false">NORMSINV(Inputs!$B$8)*STDEV(Prices_MTM!I2648:I2897)</f>
        <v>151329.445246365</v>
      </c>
      <c r="E2665" s="43" t="n">
        <f aca="false">-PERCENTILE(Prices_MTM!I2648:I2897,1-Inputs!$B$9)</f>
        <v>200295</v>
      </c>
      <c r="F2665" s="43" t="n">
        <f aca="false">NORMSINV(Inputs!$B$9)*STDEV(Prices_MTM!I2648:I2897)</f>
        <v>214028.122296287</v>
      </c>
      <c r="G2665" s="52" t="n">
        <f aca="false">IF(-B2665&gt;C2665,1,0)</f>
        <v>1</v>
      </c>
      <c r="H2665" s="52" t="n">
        <f aca="false">IF(-B2665&gt;D2665,1,0)</f>
        <v>1</v>
      </c>
      <c r="I2665" s="52" t="n">
        <f aca="false">IF(-B2665&gt;E2665,1,0)</f>
        <v>0</v>
      </c>
      <c r="J2665" s="52" t="n">
        <f aca="false">IF(-B2665&gt;F2665,1,0)</f>
        <v>0</v>
      </c>
    </row>
    <row r="2666" customFormat="false" ht="15" hidden="false" customHeight="false" outlineLevel="0" collapsed="false">
      <c r="A2666" s="51" t="n">
        <f aca="false">Prices_MTM!A2899</f>
        <v>41648</v>
      </c>
      <c r="B2666" s="43" t="n">
        <f aca="false">Prices_MTM!I2899</f>
        <v>-57500.0000000003</v>
      </c>
      <c r="C2666" s="43" t="n">
        <f aca="false">-PERCENTILE(Prices_MTM!I2649:I2898,1-Inputs!$B$8)</f>
        <v>155550</v>
      </c>
      <c r="D2666" s="43" t="n">
        <f aca="false">NORMSINV(Inputs!$B$8)*STDEV(Prices_MTM!I2649:I2898)</f>
        <v>152247.216456945</v>
      </c>
      <c r="E2666" s="43" t="n">
        <f aca="false">-PERCENTILE(Prices_MTM!I2649:I2898,1-Inputs!$B$9)</f>
        <v>200295</v>
      </c>
      <c r="F2666" s="43" t="n">
        <f aca="false">NORMSINV(Inputs!$B$9)*STDEV(Prices_MTM!I2649:I2898)</f>
        <v>215326.14363363</v>
      </c>
      <c r="G2666" s="52" t="n">
        <f aca="false">IF(-B2666&gt;C2666,1,0)</f>
        <v>0</v>
      </c>
      <c r="H2666" s="52" t="n">
        <f aca="false">IF(-B2666&gt;D2666,1,0)</f>
        <v>0</v>
      </c>
      <c r="I2666" s="52" t="n">
        <f aca="false">IF(-B2666&gt;E2666,1,0)</f>
        <v>0</v>
      </c>
      <c r="J2666" s="52" t="n">
        <f aca="false">IF(-B2666&gt;F2666,1,0)</f>
        <v>0</v>
      </c>
    </row>
    <row r="2667" customFormat="false" ht="15" hidden="false" customHeight="false" outlineLevel="0" collapsed="false">
      <c r="A2667" s="51" t="n">
        <f aca="false">Prices_MTM!A2900</f>
        <v>41649</v>
      </c>
      <c r="B2667" s="43" t="n">
        <f aca="false">Prices_MTM!I2900</f>
        <v>155500</v>
      </c>
      <c r="C2667" s="43" t="n">
        <f aca="false">-PERCENTILE(Prices_MTM!I2650:I2899,1-Inputs!$B$8)</f>
        <v>155550</v>
      </c>
      <c r="D2667" s="43" t="n">
        <f aca="false">NORMSINV(Inputs!$B$8)*STDEV(Prices_MTM!I2650:I2899)</f>
        <v>152358.683562839</v>
      </c>
      <c r="E2667" s="43" t="n">
        <f aca="false">-PERCENTILE(Prices_MTM!I2650:I2899,1-Inputs!$B$9)</f>
        <v>200295</v>
      </c>
      <c r="F2667" s="43" t="n">
        <f aca="false">NORMSINV(Inputs!$B$9)*STDEV(Prices_MTM!I2650:I2899)</f>
        <v>215483.79368867</v>
      </c>
      <c r="G2667" s="52" t="n">
        <f aca="false">IF(-B2667&gt;C2667,1,0)</f>
        <v>0</v>
      </c>
      <c r="H2667" s="52" t="n">
        <f aca="false">IF(-B2667&gt;D2667,1,0)</f>
        <v>0</v>
      </c>
      <c r="I2667" s="52" t="n">
        <f aca="false">IF(-B2667&gt;E2667,1,0)</f>
        <v>0</v>
      </c>
      <c r="J2667" s="52" t="n">
        <f aca="false">IF(-B2667&gt;F2667,1,0)</f>
        <v>0</v>
      </c>
    </row>
    <row r="2668" customFormat="false" ht="15" hidden="false" customHeight="false" outlineLevel="0" collapsed="false">
      <c r="A2668" s="51" t="n">
        <f aca="false">Prices_MTM!A2901</f>
        <v>41652</v>
      </c>
      <c r="B2668" s="43" t="n">
        <f aca="false">Prices_MTM!I2901</f>
        <v>-173000</v>
      </c>
      <c r="C2668" s="43" t="n">
        <f aca="false">-PERCENTILE(Prices_MTM!I2651:I2900,1-Inputs!$B$8)</f>
        <v>155550</v>
      </c>
      <c r="D2668" s="43" t="n">
        <f aca="false">NORMSINV(Inputs!$B$8)*STDEV(Prices_MTM!I2651:I2900)</f>
        <v>152999.39168436</v>
      </c>
      <c r="E2668" s="43" t="n">
        <f aca="false">-PERCENTILE(Prices_MTM!I2651:I2900,1-Inputs!$B$9)</f>
        <v>200295</v>
      </c>
      <c r="F2668" s="43" t="n">
        <f aca="false">NORMSINV(Inputs!$B$9)*STDEV(Prices_MTM!I2651:I2900)</f>
        <v>216389.959411843</v>
      </c>
      <c r="G2668" s="52" t="n">
        <f aca="false">IF(-B2668&gt;C2668,1,0)</f>
        <v>1</v>
      </c>
      <c r="H2668" s="52" t="n">
        <f aca="false">IF(-B2668&gt;D2668,1,0)</f>
        <v>1</v>
      </c>
      <c r="I2668" s="52" t="n">
        <f aca="false">IF(-B2668&gt;E2668,1,0)</f>
        <v>0</v>
      </c>
      <c r="J2668" s="52" t="n">
        <f aca="false">IF(-B2668&gt;F2668,1,0)</f>
        <v>0</v>
      </c>
    </row>
    <row r="2669" customFormat="false" ht="15" hidden="false" customHeight="false" outlineLevel="0" collapsed="false">
      <c r="A2669" s="51" t="n">
        <f aca="false">Prices_MTM!A2902</f>
        <v>41653</v>
      </c>
      <c r="B2669" s="43" t="n">
        <f aca="false">Prices_MTM!I2902</f>
        <v>115000</v>
      </c>
      <c r="C2669" s="43" t="n">
        <f aca="false">-PERCENTILE(Prices_MTM!I2652:I2901,1-Inputs!$B$8)</f>
        <v>157100</v>
      </c>
      <c r="D2669" s="43" t="n">
        <f aca="false">NORMSINV(Inputs!$B$8)*STDEV(Prices_MTM!I2652:I2901)</f>
        <v>153614.873598683</v>
      </c>
      <c r="E2669" s="43" t="n">
        <f aca="false">-PERCENTILE(Prices_MTM!I2652:I2901,1-Inputs!$B$9)</f>
        <v>200295</v>
      </c>
      <c r="F2669" s="43" t="n">
        <f aca="false">NORMSINV(Inputs!$B$9)*STDEV(Prices_MTM!I2652:I2901)</f>
        <v>217260.447228775</v>
      </c>
      <c r="G2669" s="52" t="n">
        <f aca="false">IF(-B2669&gt;C2669,1,0)</f>
        <v>0</v>
      </c>
      <c r="H2669" s="52" t="n">
        <f aca="false">IF(-B2669&gt;D2669,1,0)</f>
        <v>0</v>
      </c>
      <c r="I2669" s="52" t="n">
        <f aca="false">IF(-B2669&gt;E2669,1,0)</f>
        <v>0</v>
      </c>
      <c r="J2669" s="52" t="n">
        <f aca="false">IF(-B2669&gt;F2669,1,0)</f>
        <v>0</v>
      </c>
    </row>
    <row r="2670" customFormat="false" ht="15" hidden="false" customHeight="false" outlineLevel="0" collapsed="false">
      <c r="A2670" s="51" t="n">
        <f aca="false">Prices_MTM!A2903</f>
        <v>41654</v>
      </c>
      <c r="B2670" s="43" t="n">
        <f aca="false">Prices_MTM!I2903</f>
        <v>114500</v>
      </c>
      <c r="C2670" s="43" t="n">
        <f aca="false">-PERCENTILE(Prices_MTM!I2653:I2902,1-Inputs!$B$8)</f>
        <v>157100</v>
      </c>
      <c r="D2670" s="43" t="n">
        <f aca="false">NORMSINV(Inputs!$B$8)*STDEV(Prices_MTM!I2653:I2902)</f>
        <v>154074.297065708</v>
      </c>
      <c r="E2670" s="43" t="n">
        <f aca="false">-PERCENTILE(Prices_MTM!I2653:I2902,1-Inputs!$B$9)</f>
        <v>200295</v>
      </c>
      <c r="F2670" s="43" t="n">
        <f aca="false">NORMSINV(Inputs!$B$9)*STDEV(Prices_MTM!I2653:I2902)</f>
        <v>217910.218605562</v>
      </c>
      <c r="G2670" s="52" t="n">
        <f aca="false">IF(-B2670&gt;C2670,1,0)</f>
        <v>0</v>
      </c>
      <c r="H2670" s="52" t="n">
        <f aca="false">IF(-B2670&gt;D2670,1,0)</f>
        <v>0</v>
      </c>
      <c r="I2670" s="52" t="n">
        <f aca="false">IF(-B2670&gt;E2670,1,0)</f>
        <v>0</v>
      </c>
      <c r="J2670" s="52" t="n">
        <f aca="false">IF(-B2670&gt;F2670,1,0)</f>
        <v>0</v>
      </c>
    </row>
    <row r="2671" customFormat="false" ht="15" hidden="false" customHeight="false" outlineLevel="0" collapsed="false">
      <c r="A2671" s="51" t="n">
        <f aca="false">Prices_MTM!A2904</f>
        <v>41655</v>
      </c>
      <c r="B2671" s="43" t="n">
        <f aca="false">Prices_MTM!I2904</f>
        <v>7500.000000001</v>
      </c>
      <c r="C2671" s="43" t="n">
        <f aca="false">-PERCENTILE(Prices_MTM!I2654:I2903,1-Inputs!$B$8)</f>
        <v>157100</v>
      </c>
      <c r="D2671" s="43" t="n">
        <f aca="false">NORMSINV(Inputs!$B$8)*STDEV(Prices_MTM!I2654:I2903)</f>
        <v>154012.619422932</v>
      </c>
      <c r="E2671" s="43" t="n">
        <f aca="false">-PERCENTILE(Prices_MTM!I2654:I2903,1-Inputs!$B$9)</f>
        <v>200295</v>
      </c>
      <c r="F2671" s="43" t="n">
        <f aca="false">NORMSINV(Inputs!$B$9)*STDEV(Prices_MTM!I2654:I2903)</f>
        <v>217822.986738363</v>
      </c>
      <c r="G2671" s="52" t="n">
        <f aca="false">IF(-B2671&gt;C2671,1,0)</f>
        <v>0</v>
      </c>
      <c r="H2671" s="52" t="n">
        <f aca="false">IF(-B2671&gt;D2671,1,0)</f>
        <v>0</v>
      </c>
      <c r="I2671" s="52" t="n">
        <f aca="false">IF(-B2671&gt;E2671,1,0)</f>
        <v>0</v>
      </c>
      <c r="J2671" s="52" t="n">
        <f aca="false">IF(-B2671&gt;F2671,1,0)</f>
        <v>0</v>
      </c>
    </row>
    <row r="2672" customFormat="false" ht="15" hidden="false" customHeight="false" outlineLevel="0" collapsed="false">
      <c r="A2672" s="51" t="n">
        <f aca="false">Prices_MTM!A2905</f>
        <v>41656</v>
      </c>
      <c r="B2672" s="43" t="n">
        <f aca="false">Prices_MTM!I2905</f>
        <v>-7500.0000000017</v>
      </c>
      <c r="C2672" s="43" t="n">
        <f aca="false">-PERCENTILE(Prices_MTM!I2655:I2904,1-Inputs!$B$8)</f>
        <v>157100</v>
      </c>
      <c r="D2672" s="43" t="n">
        <f aca="false">NORMSINV(Inputs!$B$8)*STDEV(Prices_MTM!I2655:I2904)</f>
        <v>153332.879863738</v>
      </c>
      <c r="E2672" s="43" t="n">
        <f aca="false">-PERCENTILE(Prices_MTM!I2655:I2904,1-Inputs!$B$9)</f>
        <v>200295</v>
      </c>
      <c r="F2672" s="43" t="n">
        <f aca="false">NORMSINV(Inputs!$B$9)*STDEV(Prices_MTM!I2655:I2904)</f>
        <v>216861.618108035</v>
      </c>
      <c r="G2672" s="52" t="n">
        <f aca="false">IF(-B2672&gt;C2672,1,0)</f>
        <v>0</v>
      </c>
      <c r="H2672" s="52" t="n">
        <f aca="false">IF(-B2672&gt;D2672,1,0)</f>
        <v>0</v>
      </c>
      <c r="I2672" s="52" t="n">
        <f aca="false">IF(-B2672&gt;E2672,1,0)</f>
        <v>0</v>
      </c>
      <c r="J2672" s="52" t="n">
        <f aca="false">IF(-B2672&gt;F2672,1,0)</f>
        <v>0</v>
      </c>
    </row>
    <row r="2673" customFormat="false" ht="15" hidden="false" customHeight="false" outlineLevel="0" collapsed="false">
      <c r="A2673" s="51" t="n">
        <f aca="false">Prices_MTM!A2906</f>
        <v>41660</v>
      </c>
      <c r="B2673" s="43" t="n">
        <f aca="false">Prices_MTM!I2906</f>
        <v>19000.0000000012</v>
      </c>
      <c r="C2673" s="43" t="n">
        <f aca="false">-PERCENTILE(Prices_MTM!I2656:I2905,1-Inputs!$B$8)</f>
        <v>157100</v>
      </c>
      <c r="D2673" s="43" t="n">
        <f aca="false">NORMSINV(Inputs!$B$8)*STDEV(Prices_MTM!I2656:I2905)</f>
        <v>152833.685948978</v>
      </c>
      <c r="E2673" s="43" t="n">
        <f aca="false">-PERCENTILE(Prices_MTM!I2656:I2905,1-Inputs!$B$9)</f>
        <v>200295</v>
      </c>
      <c r="F2673" s="43" t="n">
        <f aca="false">NORMSINV(Inputs!$B$9)*STDEV(Prices_MTM!I2656:I2905)</f>
        <v>216155.59862806</v>
      </c>
      <c r="G2673" s="52" t="n">
        <f aca="false">IF(-B2673&gt;C2673,1,0)</f>
        <v>0</v>
      </c>
      <c r="H2673" s="52" t="n">
        <f aca="false">IF(-B2673&gt;D2673,1,0)</f>
        <v>0</v>
      </c>
      <c r="I2673" s="52" t="n">
        <f aca="false">IF(-B2673&gt;E2673,1,0)</f>
        <v>0</v>
      </c>
      <c r="J2673" s="52" t="n">
        <f aca="false">IF(-B2673&gt;F2673,1,0)</f>
        <v>0</v>
      </c>
    </row>
    <row r="2674" customFormat="false" ht="15" hidden="false" customHeight="false" outlineLevel="0" collapsed="false">
      <c r="A2674" s="51" t="n">
        <f aca="false">Prices_MTM!A2907</f>
        <v>41661</v>
      </c>
      <c r="B2674" s="43" t="n">
        <f aca="false">Prices_MTM!I2907</f>
        <v>157999.999999999</v>
      </c>
      <c r="C2674" s="43" t="n">
        <f aca="false">-PERCENTILE(Prices_MTM!I2657:I2906,1-Inputs!$B$8)</f>
        <v>157100</v>
      </c>
      <c r="D2674" s="43" t="n">
        <f aca="false">NORMSINV(Inputs!$B$8)*STDEV(Prices_MTM!I2657:I2906)</f>
        <v>152827.761670638</v>
      </c>
      <c r="E2674" s="43" t="n">
        <f aca="false">-PERCENTILE(Prices_MTM!I2657:I2906,1-Inputs!$B$9)</f>
        <v>200295</v>
      </c>
      <c r="F2674" s="43" t="n">
        <f aca="false">NORMSINV(Inputs!$B$9)*STDEV(Prices_MTM!I2657:I2906)</f>
        <v>216147.219808148</v>
      </c>
      <c r="G2674" s="52" t="n">
        <f aca="false">IF(-B2674&gt;C2674,1,0)</f>
        <v>0</v>
      </c>
      <c r="H2674" s="52" t="n">
        <f aca="false">IF(-B2674&gt;D2674,1,0)</f>
        <v>0</v>
      </c>
      <c r="I2674" s="52" t="n">
        <f aca="false">IF(-B2674&gt;E2674,1,0)</f>
        <v>0</v>
      </c>
      <c r="J2674" s="52" t="n">
        <f aca="false">IF(-B2674&gt;F2674,1,0)</f>
        <v>0</v>
      </c>
    </row>
    <row r="2675" customFormat="false" ht="15" hidden="false" customHeight="false" outlineLevel="0" collapsed="false">
      <c r="A2675" s="51" t="n">
        <f aca="false">Prices_MTM!A2908</f>
        <v>41662</v>
      </c>
      <c r="B2675" s="43" t="n">
        <f aca="false">Prices_MTM!I2908</f>
        <v>88000.000000001</v>
      </c>
      <c r="C2675" s="43" t="n">
        <f aca="false">-PERCENTILE(Prices_MTM!I2658:I2907,1-Inputs!$B$8)</f>
        <v>157100</v>
      </c>
      <c r="D2675" s="43" t="n">
        <f aca="false">NORMSINV(Inputs!$B$8)*STDEV(Prices_MTM!I2658:I2907)</f>
        <v>153708.001717607</v>
      </c>
      <c r="E2675" s="43" t="n">
        <f aca="false">-PERCENTILE(Prices_MTM!I2658:I2907,1-Inputs!$B$9)</f>
        <v>200295</v>
      </c>
      <c r="F2675" s="43" t="n">
        <f aca="false">NORMSINV(Inputs!$B$9)*STDEV(Prices_MTM!I2658:I2907)</f>
        <v>217392.160104573</v>
      </c>
      <c r="G2675" s="52" t="n">
        <f aca="false">IF(-B2675&gt;C2675,1,0)</f>
        <v>0</v>
      </c>
      <c r="H2675" s="52" t="n">
        <f aca="false">IF(-B2675&gt;D2675,1,0)</f>
        <v>0</v>
      </c>
      <c r="I2675" s="52" t="n">
        <f aca="false">IF(-B2675&gt;E2675,1,0)</f>
        <v>0</v>
      </c>
      <c r="J2675" s="52" t="n">
        <f aca="false">IF(-B2675&gt;F2675,1,0)</f>
        <v>0</v>
      </c>
    </row>
    <row r="2676" customFormat="false" ht="15" hidden="false" customHeight="false" outlineLevel="0" collapsed="false">
      <c r="A2676" s="51" t="n">
        <f aca="false">Prices_MTM!A2909</f>
        <v>41663</v>
      </c>
      <c r="B2676" s="43" t="n">
        <f aca="false">Prices_MTM!I2909</f>
        <v>-29500.0000000009</v>
      </c>
      <c r="C2676" s="43" t="n">
        <f aca="false">-PERCENTILE(Prices_MTM!I2659:I2908,1-Inputs!$B$8)</f>
        <v>157100</v>
      </c>
      <c r="D2676" s="43" t="n">
        <f aca="false">NORMSINV(Inputs!$B$8)*STDEV(Prices_MTM!I2659:I2908)</f>
        <v>153154.744299982</v>
      </c>
      <c r="E2676" s="43" t="n">
        <f aca="false">-PERCENTILE(Prices_MTM!I2659:I2908,1-Inputs!$B$9)</f>
        <v>200295</v>
      </c>
      <c r="F2676" s="43" t="n">
        <f aca="false">NORMSINV(Inputs!$B$9)*STDEV(Prices_MTM!I2659:I2908)</f>
        <v>216609.677580778</v>
      </c>
      <c r="G2676" s="52" t="n">
        <f aca="false">IF(-B2676&gt;C2676,1,0)</f>
        <v>0</v>
      </c>
      <c r="H2676" s="52" t="n">
        <f aca="false">IF(-B2676&gt;D2676,1,0)</f>
        <v>0</v>
      </c>
      <c r="I2676" s="52" t="n">
        <f aca="false">IF(-B2676&gt;E2676,1,0)</f>
        <v>0</v>
      </c>
      <c r="J2676" s="52" t="n">
        <f aca="false">IF(-B2676&gt;F2676,1,0)</f>
        <v>0</v>
      </c>
    </row>
    <row r="2677" customFormat="false" ht="15" hidden="false" customHeight="false" outlineLevel="0" collapsed="false">
      <c r="A2677" s="51" t="n">
        <f aca="false">Prices_MTM!A2910</f>
        <v>41666</v>
      </c>
      <c r="B2677" s="43" t="n">
        <f aca="false">Prices_MTM!I2910</f>
        <v>-63000.0000000003</v>
      </c>
      <c r="C2677" s="43" t="n">
        <f aca="false">-PERCENTILE(Prices_MTM!I2660:I2909,1-Inputs!$B$8)</f>
        <v>157100</v>
      </c>
      <c r="D2677" s="43" t="n">
        <f aca="false">NORMSINV(Inputs!$B$8)*STDEV(Prices_MTM!I2660:I2909)</f>
        <v>153177.46786937</v>
      </c>
      <c r="E2677" s="43" t="n">
        <f aca="false">-PERCENTILE(Prices_MTM!I2660:I2909,1-Inputs!$B$9)</f>
        <v>200295</v>
      </c>
      <c r="F2677" s="43" t="n">
        <f aca="false">NORMSINV(Inputs!$B$9)*STDEV(Prices_MTM!I2660:I2909)</f>
        <v>216641.815958607</v>
      </c>
      <c r="G2677" s="52" t="n">
        <f aca="false">IF(-B2677&gt;C2677,1,0)</f>
        <v>0</v>
      </c>
      <c r="H2677" s="52" t="n">
        <f aca="false">IF(-B2677&gt;D2677,1,0)</f>
        <v>0</v>
      </c>
      <c r="I2677" s="52" t="n">
        <f aca="false">IF(-B2677&gt;E2677,1,0)</f>
        <v>0</v>
      </c>
      <c r="J2677" s="52" t="n">
        <f aca="false">IF(-B2677&gt;F2677,1,0)</f>
        <v>0</v>
      </c>
    </row>
    <row r="2678" customFormat="false" ht="15" hidden="false" customHeight="false" outlineLevel="0" collapsed="false">
      <c r="A2678" s="51" t="n">
        <f aca="false">Prices_MTM!A2911</f>
        <v>41667</v>
      </c>
      <c r="B2678" s="43" t="n">
        <f aca="false">Prices_MTM!I2911</f>
        <v>148000</v>
      </c>
      <c r="C2678" s="43" t="n">
        <f aca="false">-PERCENTILE(Prices_MTM!I2661:I2910,1-Inputs!$B$8)</f>
        <v>157100</v>
      </c>
      <c r="D2678" s="43" t="n">
        <f aca="false">NORMSINV(Inputs!$B$8)*STDEV(Prices_MTM!I2661:I2910)</f>
        <v>153317.766119612</v>
      </c>
      <c r="E2678" s="43" t="n">
        <f aca="false">-PERCENTILE(Prices_MTM!I2661:I2910,1-Inputs!$B$9)</f>
        <v>200295</v>
      </c>
      <c r="F2678" s="43" t="n">
        <f aca="false">NORMSINV(Inputs!$B$9)*STDEV(Prices_MTM!I2661:I2910)</f>
        <v>216840.242451296</v>
      </c>
      <c r="G2678" s="52" t="n">
        <f aca="false">IF(-B2678&gt;C2678,1,0)</f>
        <v>0</v>
      </c>
      <c r="H2678" s="52" t="n">
        <f aca="false">IF(-B2678&gt;D2678,1,0)</f>
        <v>0</v>
      </c>
      <c r="I2678" s="52" t="n">
        <f aca="false">IF(-B2678&gt;E2678,1,0)</f>
        <v>0</v>
      </c>
      <c r="J2678" s="52" t="n">
        <f aca="false">IF(-B2678&gt;F2678,1,0)</f>
        <v>0</v>
      </c>
    </row>
    <row r="2679" customFormat="false" ht="15" hidden="false" customHeight="false" outlineLevel="0" collapsed="false">
      <c r="A2679" s="51" t="n">
        <f aca="false">Prices_MTM!A2912</f>
        <v>41668</v>
      </c>
      <c r="B2679" s="43" t="n">
        <f aca="false">Prices_MTM!I2912</f>
        <v>-1499.99999999935</v>
      </c>
      <c r="C2679" s="43" t="n">
        <f aca="false">-PERCENTILE(Prices_MTM!I2662:I2911,1-Inputs!$B$8)</f>
        <v>157100</v>
      </c>
      <c r="D2679" s="43" t="n">
        <f aca="false">NORMSINV(Inputs!$B$8)*STDEV(Prices_MTM!I2662:I2911)</f>
        <v>153870.209146741</v>
      </c>
      <c r="E2679" s="43" t="n">
        <f aca="false">-PERCENTILE(Prices_MTM!I2662:I2911,1-Inputs!$B$9)</f>
        <v>200295</v>
      </c>
      <c r="F2679" s="43" t="n">
        <f aca="false">NORMSINV(Inputs!$B$9)*STDEV(Prices_MTM!I2662:I2911)</f>
        <v>217621.57316707</v>
      </c>
      <c r="G2679" s="52" t="n">
        <f aca="false">IF(-B2679&gt;C2679,1,0)</f>
        <v>0</v>
      </c>
      <c r="H2679" s="52" t="n">
        <f aca="false">IF(-B2679&gt;D2679,1,0)</f>
        <v>0</v>
      </c>
      <c r="I2679" s="52" t="n">
        <f aca="false">IF(-B2679&gt;E2679,1,0)</f>
        <v>0</v>
      </c>
      <c r="J2679" s="52" t="n">
        <f aca="false">IF(-B2679&gt;F2679,1,0)</f>
        <v>0</v>
      </c>
    </row>
    <row r="2680" customFormat="false" ht="15" hidden="false" customHeight="false" outlineLevel="0" collapsed="false">
      <c r="A2680" s="51" t="n">
        <f aca="false">Prices_MTM!A2913</f>
        <v>41669</v>
      </c>
      <c r="B2680" s="43" t="n">
        <f aca="false">Prices_MTM!I2913</f>
        <v>64499.9999999996</v>
      </c>
      <c r="C2680" s="43" t="n">
        <f aca="false">-PERCENTILE(Prices_MTM!I2663:I2912,1-Inputs!$B$8)</f>
        <v>157100</v>
      </c>
      <c r="D2680" s="43" t="n">
        <f aca="false">NORMSINV(Inputs!$B$8)*STDEV(Prices_MTM!I2663:I2912)</f>
        <v>153512.56548964</v>
      </c>
      <c r="E2680" s="43" t="n">
        <f aca="false">-PERCENTILE(Prices_MTM!I2663:I2912,1-Inputs!$B$9)</f>
        <v>200295</v>
      </c>
      <c r="F2680" s="43" t="n">
        <f aca="false">NORMSINV(Inputs!$B$9)*STDEV(Prices_MTM!I2663:I2912)</f>
        <v>217115.750917766</v>
      </c>
      <c r="G2680" s="52" t="n">
        <f aca="false">IF(-B2680&gt;C2680,1,0)</f>
        <v>0</v>
      </c>
      <c r="H2680" s="52" t="n">
        <f aca="false">IF(-B2680&gt;D2680,1,0)</f>
        <v>0</v>
      </c>
      <c r="I2680" s="52" t="n">
        <f aca="false">IF(-B2680&gt;E2680,1,0)</f>
        <v>0</v>
      </c>
      <c r="J2680" s="52" t="n">
        <f aca="false">IF(-B2680&gt;F2680,1,0)</f>
        <v>0</v>
      </c>
    </row>
    <row r="2681" customFormat="false" ht="15" hidden="false" customHeight="false" outlineLevel="0" collapsed="false">
      <c r="A2681" s="51" t="n">
        <f aca="false">Prices_MTM!A2914</f>
        <v>41670</v>
      </c>
      <c r="B2681" s="43" t="n">
        <f aca="false">Prices_MTM!I2914</f>
        <v>-10000.0000000001</v>
      </c>
      <c r="C2681" s="43" t="n">
        <f aca="false">-PERCENTILE(Prices_MTM!I2664:I2913,1-Inputs!$B$8)</f>
        <v>157100</v>
      </c>
      <c r="D2681" s="43" t="n">
        <f aca="false">NORMSINV(Inputs!$B$8)*STDEV(Prices_MTM!I2664:I2913)</f>
        <v>153632.43926913</v>
      </c>
      <c r="E2681" s="43" t="n">
        <f aca="false">-PERCENTILE(Prices_MTM!I2664:I2913,1-Inputs!$B$9)</f>
        <v>200295</v>
      </c>
      <c r="F2681" s="43" t="n">
        <f aca="false">NORMSINV(Inputs!$B$9)*STDEV(Prices_MTM!I2664:I2913)</f>
        <v>217285.290691701</v>
      </c>
      <c r="G2681" s="52" t="n">
        <f aca="false">IF(-B2681&gt;C2681,1,0)</f>
        <v>0</v>
      </c>
      <c r="H2681" s="52" t="n">
        <f aca="false">IF(-B2681&gt;D2681,1,0)</f>
        <v>0</v>
      </c>
      <c r="I2681" s="52" t="n">
        <f aca="false">IF(-B2681&gt;E2681,1,0)</f>
        <v>0</v>
      </c>
      <c r="J2681" s="52" t="n">
        <f aca="false">IF(-B2681&gt;F2681,1,0)</f>
        <v>0</v>
      </c>
    </row>
    <row r="2682" customFormat="false" ht="15" hidden="false" customHeight="false" outlineLevel="0" collapsed="false">
      <c r="A2682" s="51" t="n">
        <f aca="false">Prices_MTM!A2915</f>
        <v>41673</v>
      </c>
      <c r="B2682" s="43" t="n">
        <f aca="false">Prices_MTM!I2915</f>
        <v>-30500</v>
      </c>
      <c r="C2682" s="43" t="n">
        <f aca="false">-PERCENTILE(Prices_MTM!I2665:I2914,1-Inputs!$B$8)</f>
        <v>157100</v>
      </c>
      <c r="D2682" s="43" t="n">
        <f aca="false">NORMSINV(Inputs!$B$8)*STDEV(Prices_MTM!I2665:I2914)</f>
        <v>153577.914464436</v>
      </c>
      <c r="E2682" s="43" t="n">
        <f aca="false">-PERCENTILE(Prices_MTM!I2665:I2914,1-Inputs!$B$9)</f>
        <v>200295</v>
      </c>
      <c r="F2682" s="43" t="n">
        <f aca="false">NORMSINV(Inputs!$B$9)*STDEV(Prices_MTM!I2665:I2914)</f>
        <v>217208.175219902</v>
      </c>
      <c r="G2682" s="52" t="n">
        <f aca="false">IF(-B2682&gt;C2682,1,0)</f>
        <v>0</v>
      </c>
      <c r="H2682" s="52" t="n">
        <f aca="false">IF(-B2682&gt;D2682,1,0)</f>
        <v>0</v>
      </c>
      <c r="I2682" s="52" t="n">
        <f aca="false">IF(-B2682&gt;E2682,1,0)</f>
        <v>0</v>
      </c>
      <c r="J2682" s="52" t="n">
        <f aca="false">IF(-B2682&gt;F2682,1,0)</f>
        <v>0</v>
      </c>
    </row>
    <row r="2683" customFormat="false" ht="15" hidden="false" customHeight="false" outlineLevel="0" collapsed="false">
      <c r="A2683" s="51" t="n">
        <f aca="false">Prices_MTM!A2916</f>
        <v>41674</v>
      </c>
      <c r="B2683" s="43" t="n">
        <f aca="false">Prices_MTM!I2916</f>
        <v>55499.9999999993</v>
      </c>
      <c r="C2683" s="43" t="n">
        <f aca="false">-PERCENTILE(Prices_MTM!I2666:I2915,1-Inputs!$B$8)</f>
        <v>157100</v>
      </c>
      <c r="D2683" s="43" t="n">
        <f aca="false">NORMSINV(Inputs!$B$8)*STDEV(Prices_MTM!I2666:I2915)</f>
        <v>153599.201485164</v>
      </c>
      <c r="E2683" s="43" t="n">
        <f aca="false">-PERCENTILE(Prices_MTM!I2666:I2915,1-Inputs!$B$9)</f>
        <v>200295</v>
      </c>
      <c r="F2683" s="43" t="n">
        <f aca="false">NORMSINV(Inputs!$B$9)*STDEV(Prices_MTM!I2666:I2915)</f>
        <v>217238.281859547</v>
      </c>
      <c r="G2683" s="52" t="n">
        <f aca="false">IF(-B2683&gt;C2683,1,0)</f>
        <v>0</v>
      </c>
      <c r="H2683" s="52" t="n">
        <f aca="false">IF(-B2683&gt;D2683,1,0)</f>
        <v>0</v>
      </c>
      <c r="I2683" s="52" t="n">
        <f aca="false">IF(-B2683&gt;E2683,1,0)</f>
        <v>0</v>
      </c>
      <c r="J2683" s="52" t="n">
        <f aca="false">IF(-B2683&gt;F2683,1,0)</f>
        <v>0</v>
      </c>
    </row>
    <row r="2684" customFormat="false" ht="15" hidden="false" customHeight="false" outlineLevel="0" collapsed="false">
      <c r="A2684" s="51" t="n">
        <f aca="false">Prices_MTM!A2917</f>
        <v>41675</v>
      </c>
      <c r="B2684" s="43" t="n">
        <f aca="false">Prices_MTM!I2917</f>
        <v>27500.0000000013</v>
      </c>
      <c r="C2684" s="43" t="n">
        <f aca="false">-PERCENTILE(Prices_MTM!I2667:I2916,1-Inputs!$B$8)</f>
        <v>157100</v>
      </c>
      <c r="D2684" s="43" t="n">
        <f aca="false">NORMSINV(Inputs!$B$8)*STDEV(Prices_MTM!I2667:I2916)</f>
        <v>152879.031691021</v>
      </c>
      <c r="E2684" s="43" t="n">
        <f aca="false">-PERCENTILE(Prices_MTM!I2667:I2916,1-Inputs!$B$9)</f>
        <v>200295</v>
      </c>
      <c r="F2684" s="43" t="n">
        <f aca="false">NORMSINV(Inputs!$B$9)*STDEV(Prices_MTM!I2667:I2916)</f>
        <v>216219.731976383</v>
      </c>
      <c r="G2684" s="52" t="n">
        <f aca="false">IF(-B2684&gt;C2684,1,0)</f>
        <v>0</v>
      </c>
      <c r="H2684" s="52" t="n">
        <f aca="false">IF(-B2684&gt;D2684,1,0)</f>
        <v>0</v>
      </c>
      <c r="I2684" s="52" t="n">
        <f aca="false">IF(-B2684&gt;E2684,1,0)</f>
        <v>0</v>
      </c>
      <c r="J2684" s="52" t="n">
        <f aca="false">IF(-B2684&gt;F2684,1,0)</f>
        <v>0</v>
      </c>
    </row>
    <row r="2685" customFormat="false" ht="15" hidden="false" customHeight="false" outlineLevel="0" collapsed="false">
      <c r="A2685" s="51" t="n">
        <f aca="false">Prices_MTM!A2918</f>
        <v>41676</v>
      </c>
      <c r="B2685" s="43" t="n">
        <f aca="false">Prices_MTM!I2918</f>
        <v>-23000.0000000004</v>
      </c>
      <c r="C2685" s="43" t="n">
        <f aca="false">-PERCENTILE(Prices_MTM!I2668:I2917,1-Inputs!$B$8)</f>
        <v>157100</v>
      </c>
      <c r="D2685" s="43" t="n">
        <f aca="false">NORMSINV(Inputs!$B$8)*STDEV(Prices_MTM!I2668:I2917)</f>
        <v>152901.137765845</v>
      </c>
      <c r="E2685" s="43" t="n">
        <f aca="false">-PERCENTILE(Prices_MTM!I2668:I2917,1-Inputs!$B$9)</f>
        <v>200295</v>
      </c>
      <c r="F2685" s="43" t="n">
        <f aca="false">NORMSINV(Inputs!$B$9)*STDEV(Prices_MTM!I2668:I2917)</f>
        <v>216250.997019867</v>
      </c>
      <c r="G2685" s="52" t="n">
        <f aca="false">IF(-B2685&gt;C2685,1,0)</f>
        <v>0</v>
      </c>
      <c r="H2685" s="52" t="n">
        <f aca="false">IF(-B2685&gt;D2685,1,0)</f>
        <v>0</v>
      </c>
      <c r="I2685" s="52" t="n">
        <f aca="false">IF(-B2685&gt;E2685,1,0)</f>
        <v>0</v>
      </c>
      <c r="J2685" s="52" t="n">
        <f aca="false">IF(-B2685&gt;F2685,1,0)</f>
        <v>0</v>
      </c>
    </row>
    <row r="2686" customFormat="false" ht="15" hidden="false" customHeight="false" outlineLevel="0" collapsed="false">
      <c r="A2686" s="51" t="n">
        <f aca="false">Prices_MTM!A2919</f>
        <v>41677</v>
      </c>
      <c r="B2686" s="43" t="n">
        <f aca="false">Prices_MTM!I2919</f>
        <v>115500</v>
      </c>
      <c r="C2686" s="43" t="n">
        <f aca="false">-PERCENTILE(Prices_MTM!I2669:I2918,1-Inputs!$B$8)</f>
        <v>157100</v>
      </c>
      <c r="D2686" s="43" t="n">
        <f aca="false">NORMSINV(Inputs!$B$8)*STDEV(Prices_MTM!I2669:I2918)</f>
        <v>152922.870174934</v>
      </c>
      <c r="E2686" s="43" t="n">
        <f aca="false">-PERCENTILE(Prices_MTM!I2669:I2918,1-Inputs!$B$9)</f>
        <v>200295</v>
      </c>
      <c r="F2686" s="43" t="n">
        <f aca="false">NORMSINV(Inputs!$B$9)*STDEV(Prices_MTM!I2669:I2918)</f>
        <v>216281.73358077</v>
      </c>
      <c r="G2686" s="52" t="n">
        <f aca="false">IF(-B2686&gt;C2686,1,0)</f>
        <v>0</v>
      </c>
      <c r="H2686" s="52" t="n">
        <f aca="false">IF(-B2686&gt;D2686,1,0)</f>
        <v>0</v>
      </c>
      <c r="I2686" s="52" t="n">
        <f aca="false">IF(-B2686&gt;E2686,1,0)</f>
        <v>0</v>
      </c>
      <c r="J2686" s="52" t="n">
        <f aca="false">IF(-B2686&gt;F2686,1,0)</f>
        <v>0</v>
      </c>
    </row>
    <row r="2687" customFormat="false" ht="15" hidden="false" customHeight="false" outlineLevel="0" collapsed="false">
      <c r="A2687" s="51" t="n">
        <f aca="false">Prices_MTM!A2920</f>
        <v>41680</v>
      </c>
      <c r="B2687" s="43" t="n">
        <f aca="false">Prices_MTM!I2920</f>
        <v>10999.9999999999</v>
      </c>
      <c r="C2687" s="43" t="n">
        <f aca="false">-PERCENTILE(Prices_MTM!I2670:I2919,1-Inputs!$B$8)</f>
        <v>157100</v>
      </c>
      <c r="D2687" s="43" t="n">
        <f aca="false">NORMSINV(Inputs!$B$8)*STDEV(Prices_MTM!I2670:I2919)</f>
        <v>153083.154223793</v>
      </c>
      <c r="E2687" s="43" t="n">
        <f aca="false">-PERCENTILE(Prices_MTM!I2670:I2919,1-Inputs!$B$9)</f>
        <v>200295</v>
      </c>
      <c r="F2687" s="43" t="n">
        <f aca="false">NORMSINV(Inputs!$B$9)*STDEV(Prices_MTM!I2670:I2919)</f>
        <v>216508.42636984</v>
      </c>
      <c r="G2687" s="52" t="n">
        <f aca="false">IF(-B2687&gt;C2687,1,0)</f>
        <v>0</v>
      </c>
      <c r="H2687" s="52" t="n">
        <f aca="false">IF(-B2687&gt;D2687,1,0)</f>
        <v>0</v>
      </c>
      <c r="I2687" s="52" t="n">
        <f aca="false">IF(-B2687&gt;E2687,1,0)</f>
        <v>0</v>
      </c>
      <c r="J2687" s="52" t="n">
        <f aca="false">IF(-B2687&gt;F2687,1,0)</f>
        <v>0</v>
      </c>
    </row>
    <row r="2688" customFormat="false" ht="15" hidden="false" customHeight="false" outlineLevel="0" collapsed="false">
      <c r="A2688" s="51" t="n">
        <f aca="false">Prices_MTM!A2921</f>
        <v>41681</v>
      </c>
      <c r="B2688" s="43" t="n">
        <f aca="false">Prices_MTM!I2921</f>
        <v>32499.9999999996</v>
      </c>
      <c r="C2688" s="43" t="n">
        <f aca="false">-PERCENTILE(Prices_MTM!I2671:I2920,1-Inputs!$B$8)</f>
        <v>157100</v>
      </c>
      <c r="D2688" s="43" t="n">
        <f aca="false">NORMSINV(Inputs!$B$8)*STDEV(Prices_MTM!I2671:I2920)</f>
        <v>152709.859672154</v>
      </c>
      <c r="E2688" s="43" t="n">
        <f aca="false">-PERCENTILE(Prices_MTM!I2671:I2920,1-Inputs!$B$9)</f>
        <v>200295</v>
      </c>
      <c r="F2688" s="43" t="n">
        <f aca="false">NORMSINV(Inputs!$B$9)*STDEV(Prices_MTM!I2671:I2920)</f>
        <v>215980.468761717</v>
      </c>
      <c r="G2688" s="52" t="n">
        <f aca="false">IF(-B2688&gt;C2688,1,0)</f>
        <v>0</v>
      </c>
      <c r="H2688" s="52" t="n">
        <f aca="false">IF(-B2688&gt;D2688,1,0)</f>
        <v>0</v>
      </c>
      <c r="I2688" s="52" t="n">
        <f aca="false">IF(-B2688&gt;E2688,1,0)</f>
        <v>0</v>
      </c>
      <c r="J2688" s="52" t="n">
        <f aca="false">IF(-B2688&gt;F2688,1,0)</f>
        <v>0</v>
      </c>
    </row>
    <row r="2689" customFormat="false" ht="15" hidden="false" customHeight="false" outlineLevel="0" collapsed="false">
      <c r="A2689" s="51" t="n">
        <f aca="false">Prices_MTM!A2922</f>
        <v>41682</v>
      </c>
      <c r="B2689" s="43" t="n">
        <f aca="false">Prices_MTM!I2922</f>
        <v>71499.9999999996</v>
      </c>
      <c r="C2689" s="43" t="n">
        <f aca="false">-PERCENTILE(Prices_MTM!I2672:I2921,1-Inputs!$B$8)</f>
        <v>157100</v>
      </c>
      <c r="D2689" s="43" t="n">
        <f aca="false">NORMSINV(Inputs!$B$8)*STDEV(Prices_MTM!I2672:I2921)</f>
        <v>151858.231034953</v>
      </c>
      <c r="E2689" s="43" t="n">
        <f aca="false">-PERCENTILE(Prices_MTM!I2672:I2921,1-Inputs!$B$9)</f>
        <v>200295</v>
      </c>
      <c r="F2689" s="43" t="n">
        <f aca="false">NORMSINV(Inputs!$B$9)*STDEV(Prices_MTM!I2672:I2921)</f>
        <v>214775.994128132</v>
      </c>
      <c r="G2689" s="52" t="n">
        <f aca="false">IF(-B2689&gt;C2689,1,0)</f>
        <v>0</v>
      </c>
      <c r="H2689" s="52" t="n">
        <f aca="false">IF(-B2689&gt;D2689,1,0)</f>
        <v>0</v>
      </c>
      <c r="I2689" s="52" t="n">
        <f aca="false">IF(-B2689&gt;E2689,1,0)</f>
        <v>0</v>
      </c>
      <c r="J2689" s="52" t="n">
        <f aca="false">IF(-B2689&gt;F2689,1,0)</f>
        <v>0</v>
      </c>
    </row>
    <row r="2690" customFormat="false" ht="15" hidden="false" customHeight="false" outlineLevel="0" collapsed="false">
      <c r="A2690" s="51" t="n">
        <f aca="false">Prices_MTM!A2923</f>
        <v>41683</v>
      </c>
      <c r="B2690" s="43" t="n">
        <f aca="false">Prices_MTM!I2923</f>
        <v>-28999.9999999999</v>
      </c>
      <c r="C2690" s="43" t="n">
        <f aca="false">-PERCENTILE(Prices_MTM!I2673:I2922,1-Inputs!$B$8)</f>
        <v>157100</v>
      </c>
      <c r="D2690" s="43" t="n">
        <f aca="false">NORMSINV(Inputs!$B$8)*STDEV(Prices_MTM!I2673:I2922)</f>
        <v>151879.559124301</v>
      </c>
      <c r="E2690" s="43" t="n">
        <f aca="false">-PERCENTILE(Prices_MTM!I2673:I2922,1-Inputs!$B$9)</f>
        <v>200295</v>
      </c>
      <c r="F2690" s="43" t="n">
        <f aca="false">NORMSINV(Inputs!$B$9)*STDEV(Prices_MTM!I2673:I2922)</f>
        <v>214806.158851911</v>
      </c>
      <c r="G2690" s="52" t="n">
        <f aca="false">IF(-B2690&gt;C2690,1,0)</f>
        <v>0</v>
      </c>
      <c r="H2690" s="52" t="n">
        <f aca="false">IF(-B2690&gt;D2690,1,0)</f>
        <v>0</v>
      </c>
      <c r="I2690" s="52" t="n">
        <f aca="false">IF(-B2690&gt;E2690,1,0)</f>
        <v>0</v>
      </c>
      <c r="J2690" s="52" t="n">
        <f aca="false">IF(-B2690&gt;F2690,1,0)</f>
        <v>0</v>
      </c>
    </row>
    <row r="2691" customFormat="false" ht="15" hidden="false" customHeight="false" outlineLevel="0" collapsed="false">
      <c r="A2691" s="51" t="n">
        <f aca="false">Prices_MTM!A2924</f>
        <v>41684</v>
      </c>
      <c r="B2691" s="43" t="n">
        <f aca="false">Prices_MTM!I2924</f>
        <v>21500.0000000011</v>
      </c>
      <c r="C2691" s="43" t="n">
        <f aca="false">-PERCENTILE(Prices_MTM!I2674:I2923,1-Inputs!$B$8)</f>
        <v>157100</v>
      </c>
      <c r="D2691" s="43" t="n">
        <f aca="false">NORMSINV(Inputs!$B$8)*STDEV(Prices_MTM!I2674:I2923)</f>
        <v>151714.581508894</v>
      </c>
      <c r="E2691" s="43" t="n">
        <f aca="false">-PERCENTILE(Prices_MTM!I2674:I2923,1-Inputs!$B$9)</f>
        <v>200295</v>
      </c>
      <c r="F2691" s="43" t="n">
        <f aca="false">NORMSINV(Inputs!$B$9)*STDEV(Prices_MTM!I2674:I2923)</f>
        <v>214572.827862101</v>
      </c>
      <c r="G2691" s="52" t="n">
        <f aca="false">IF(-B2691&gt;C2691,1,0)</f>
        <v>0</v>
      </c>
      <c r="H2691" s="52" t="n">
        <f aca="false">IF(-B2691&gt;D2691,1,0)</f>
        <v>0</v>
      </c>
      <c r="I2691" s="52" t="n">
        <f aca="false">IF(-B2691&gt;E2691,1,0)</f>
        <v>0</v>
      </c>
      <c r="J2691" s="52" t="n">
        <f aca="false">IF(-B2691&gt;F2691,1,0)</f>
        <v>0</v>
      </c>
    </row>
    <row r="2692" customFormat="false" ht="15" hidden="false" customHeight="false" outlineLevel="0" collapsed="false">
      <c r="A2692" s="51" t="n">
        <f aca="false">Prices_MTM!A2925</f>
        <v>41688</v>
      </c>
      <c r="B2692" s="43" t="n">
        <f aca="false">Prices_MTM!I2925</f>
        <v>147500</v>
      </c>
      <c r="C2692" s="43" t="n">
        <f aca="false">-PERCENTILE(Prices_MTM!I2675:I2924,1-Inputs!$B$8)</f>
        <v>157100</v>
      </c>
      <c r="D2692" s="43" t="n">
        <f aca="false">NORMSINV(Inputs!$B$8)*STDEV(Prices_MTM!I2675:I2924)</f>
        <v>151710.322987404</v>
      </c>
      <c r="E2692" s="43" t="n">
        <f aca="false">-PERCENTILE(Prices_MTM!I2675:I2924,1-Inputs!$B$9)</f>
        <v>200295</v>
      </c>
      <c r="F2692" s="43" t="n">
        <f aca="false">NORMSINV(Inputs!$B$9)*STDEV(Prices_MTM!I2675:I2924)</f>
        <v>214566.804953892</v>
      </c>
      <c r="G2692" s="52" t="n">
        <f aca="false">IF(-B2692&gt;C2692,1,0)</f>
        <v>0</v>
      </c>
      <c r="H2692" s="52" t="n">
        <f aca="false">IF(-B2692&gt;D2692,1,0)</f>
        <v>0</v>
      </c>
      <c r="I2692" s="52" t="n">
        <f aca="false">IF(-B2692&gt;E2692,1,0)</f>
        <v>0</v>
      </c>
      <c r="J2692" s="52" t="n">
        <f aca="false">IF(-B2692&gt;F2692,1,0)</f>
        <v>0</v>
      </c>
    </row>
    <row r="2693" customFormat="false" ht="15" hidden="false" customHeight="false" outlineLevel="0" collapsed="false">
      <c r="A2693" s="51" t="n">
        <f aca="false">Prices_MTM!A2926</f>
        <v>41689</v>
      </c>
      <c r="B2693" s="43" t="n">
        <f aca="false">Prices_MTM!I2926</f>
        <v>80499.9999999985</v>
      </c>
      <c r="C2693" s="43" t="n">
        <f aca="false">-PERCENTILE(Prices_MTM!I2676:I2925,1-Inputs!$B$8)</f>
        <v>157100</v>
      </c>
      <c r="D2693" s="43" t="n">
        <f aca="false">NORMSINV(Inputs!$B$8)*STDEV(Prices_MTM!I2676:I2925)</f>
        <v>152194.277433341</v>
      </c>
      <c r="E2693" s="43" t="n">
        <f aca="false">-PERCENTILE(Prices_MTM!I2676:I2925,1-Inputs!$B$9)</f>
        <v>200295</v>
      </c>
      <c r="F2693" s="43" t="n">
        <f aca="false">NORMSINV(Inputs!$B$9)*STDEV(Prices_MTM!I2676:I2925)</f>
        <v>215251.270962289</v>
      </c>
      <c r="G2693" s="52" t="n">
        <f aca="false">IF(-B2693&gt;C2693,1,0)</f>
        <v>0</v>
      </c>
      <c r="H2693" s="52" t="n">
        <f aca="false">IF(-B2693&gt;D2693,1,0)</f>
        <v>0</v>
      </c>
      <c r="I2693" s="52" t="n">
        <f aca="false">IF(-B2693&gt;E2693,1,0)</f>
        <v>0</v>
      </c>
      <c r="J2693" s="52" t="n">
        <f aca="false">IF(-B2693&gt;F2693,1,0)</f>
        <v>0</v>
      </c>
    </row>
    <row r="2694" customFormat="false" ht="15" hidden="false" customHeight="false" outlineLevel="0" collapsed="false">
      <c r="A2694" s="51" t="n">
        <f aca="false">Prices_MTM!A2927</f>
        <v>41690</v>
      </c>
      <c r="B2694" s="43" t="n">
        <f aca="false">Prices_MTM!I2927</f>
        <v>21500.0000000011</v>
      </c>
      <c r="C2694" s="43" t="n">
        <f aca="false">-PERCENTILE(Prices_MTM!I2677:I2926,1-Inputs!$B$8)</f>
        <v>157100</v>
      </c>
      <c r="D2694" s="43" t="n">
        <f aca="false">NORMSINV(Inputs!$B$8)*STDEV(Prices_MTM!I2677:I2926)</f>
        <v>152126.786793108</v>
      </c>
      <c r="E2694" s="43" t="n">
        <f aca="false">-PERCENTILE(Prices_MTM!I2677:I2926,1-Inputs!$B$9)</f>
        <v>200295</v>
      </c>
      <c r="F2694" s="43" t="n">
        <f aca="false">NORMSINV(Inputs!$B$9)*STDEV(Prices_MTM!I2677:I2926)</f>
        <v>215155.817661854</v>
      </c>
      <c r="G2694" s="52" t="n">
        <f aca="false">IF(-B2694&gt;C2694,1,0)</f>
        <v>0</v>
      </c>
      <c r="H2694" s="52" t="n">
        <f aca="false">IF(-B2694&gt;D2694,1,0)</f>
        <v>0</v>
      </c>
      <c r="I2694" s="52" t="n">
        <f aca="false">IF(-B2694&gt;E2694,1,0)</f>
        <v>0</v>
      </c>
      <c r="J2694" s="52" t="n">
        <f aca="false">IF(-B2694&gt;F2694,1,0)</f>
        <v>0</v>
      </c>
    </row>
    <row r="2695" customFormat="false" ht="15" hidden="false" customHeight="false" outlineLevel="0" collapsed="false">
      <c r="A2695" s="51" t="n">
        <f aca="false">Prices_MTM!A2928</f>
        <v>41691</v>
      </c>
      <c r="B2695" s="43" t="n">
        <f aca="false">Prices_MTM!I2928</f>
        <v>-47500.0000000001</v>
      </c>
      <c r="C2695" s="43" t="n">
        <f aca="false">-PERCENTILE(Prices_MTM!I2678:I2927,1-Inputs!$B$8)</f>
        <v>157100</v>
      </c>
      <c r="D2695" s="43" t="n">
        <f aca="false">NORMSINV(Inputs!$B$8)*STDEV(Prices_MTM!I2678:I2927)</f>
        <v>151427.102181973</v>
      </c>
      <c r="E2695" s="43" t="n">
        <f aca="false">-PERCENTILE(Prices_MTM!I2678:I2927,1-Inputs!$B$9)</f>
        <v>200295</v>
      </c>
      <c r="F2695" s="43" t="n">
        <f aca="false">NORMSINV(Inputs!$B$9)*STDEV(Prices_MTM!I2678:I2927)</f>
        <v>214166.240363946</v>
      </c>
      <c r="G2695" s="52" t="n">
        <f aca="false">IF(-B2695&gt;C2695,1,0)</f>
        <v>0</v>
      </c>
      <c r="H2695" s="52" t="n">
        <f aca="false">IF(-B2695&gt;D2695,1,0)</f>
        <v>0</v>
      </c>
      <c r="I2695" s="52" t="n">
        <f aca="false">IF(-B2695&gt;E2695,1,0)</f>
        <v>0</v>
      </c>
      <c r="J2695" s="52" t="n">
        <f aca="false">IF(-B2695&gt;F2695,1,0)</f>
        <v>0</v>
      </c>
    </row>
    <row r="2696" customFormat="false" ht="15" hidden="false" customHeight="false" outlineLevel="0" collapsed="false">
      <c r="A2696" s="51" t="n">
        <f aca="false">Prices_MTM!A2929</f>
        <v>41694</v>
      </c>
      <c r="B2696" s="43" t="n">
        <f aca="false">Prices_MTM!I2929</f>
        <v>27499.9999999999</v>
      </c>
      <c r="C2696" s="43" t="n">
        <f aca="false">-PERCENTILE(Prices_MTM!I2679:I2928,1-Inputs!$B$8)</f>
        <v>157100</v>
      </c>
      <c r="D2696" s="43" t="n">
        <f aca="false">NORMSINV(Inputs!$B$8)*STDEV(Prices_MTM!I2679:I2928)</f>
        <v>151043.643659026</v>
      </c>
      <c r="E2696" s="43" t="n">
        <f aca="false">-PERCENTILE(Prices_MTM!I2679:I2928,1-Inputs!$B$9)</f>
        <v>200295</v>
      </c>
      <c r="F2696" s="43" t="n">
        <f aca="false">NORMSINV(Inputs!$B$9)*STDEV(Prices_MTM!I2679:I2928)</f>
        <v>213623.90765724</v>
      </c>
      <c r="G2696" s="52" t="n">
        <f aca="false">IF(-B2696&gt;C2696,1,0)</f>
        <v>0</v>
      </c>
      <c r="H2696" s="52" t="n">
        <f aca="false">IF(-B2696&gt;D2696,1,0)</f>
        <v>0</v>
      </c>
      <c r="I2696" s="52" t="n">
        <f aca="false">IF(-B2696&gt;E2696,1,0)</f>
        <v>0</v>
      </c>
      <c r="J2696" s="52" t="n">
        <f aca="false">IF(-B2696&gt;F2696,1,0)</f>
        <v>0</v>
      </c>
    </row>
    <row r="2697" customFormat="false" ht="15" hidden="false" customHeight="false" outlineLevel="0" collapsed="false">
      <c r="A2697" s="51" t="n">
        <f aca="false">Prices_MTM!A2930</f>
        <v>41695</v>
      </c>
      <c r="B2697" s="43" t="n">
        <f aca="false">Prices_MTM!I2930</f>
        <v>-68499.9999999995</v>
      </c>
      <c r="C2697" s="43" t="n">
        <f aca="false">-PERCENTILE(Prices_MTM!I2680:I2929,1-Inputs!$B$8)</f>
        <v>157100</v>
      </c>
      <c r="D2697" s="43" t="n">
        <f aca="false">NORMSINV(Inputs!$B$8)*STDEV(Prices_MTM!I2680:I2929)</f>
        <v>150969.84812932</v>
      </c>
      <c r="E2697" s="43" t="n">
        <f aca="false">-PERCENTILE(Prices_MTM!I2680:I2929,1-Inputs!$B$9)</f>
        <v>200295</v>
      </c>
      <c r="F2697" s="43" t="n">
        <f aca="false">NORMSINV(Inputs!$B$9)*STDEV(Prices_MTM!I2680:I2929)</f>
        <v>213519.537231305</v>
      </c>
      <c r="G2697" s="52" t="n">
        <f aca="false">IF(-B2697&gt;C2697,1,0)</f>
        <v>0</v>
      </c>
      <c r="H2697" s="52" t="n">
        <f aca="false">IF(-B2697&gt;D2697,1,0)</f>
        <v>0</v>
      </c>
      <c r="I2697" s="52" t="n">
        <f aca="false">IF(-B2697&gt;E2697,1,0)</f>
        <v>0</v>
      </c>
      <c r="J2697" s="52" t="n">
        <f aca="false">IF(-B2697&gt;F2697,1,0)</f>
        <v>0</v>
      </c>
    </row>
    <row r="2698" customFormat="false" ht="15" hidden="false" customHeight="false" outlineLevel="0" collapsed="false">
      <c r="A2698" s="51" t="n">
        <f aca="false">Prices_MTM!A2931</f>
        <v>41696</v>
      </c>
      <c r="B2698" s="43" t="n">
        <f aca="false">Prices_MTM!I2931</f>
        <v>63000.0000000003</v>
      </c>
      <c r="C2698" s="43" t="n">
        <f aca="false">-PERCENTILE(Prices_MTM!I2681:I2930,1-Inputs!$B$8)</f>
        <v>157100</v>
      </c>
      <c r="D2698" s="43" t="n">
        <f aca="false">NORMSINV(Inputs!$B$8)*STDEV(Prices_MTM!I2681:I2930)</f>
        <v>150913.457433024</v>
      </c>
      <c r="E2698" s="43" t="n">
        <f aca="false">-PERCENTILE(Prices_MTM!I2681:I2930,1-Inputs!$B$9)</f>
        <v>200295</v>
      </c>
      <c r="F2698" s="43" t="n">
        <f aca="false">NORMSINV(Inputs!$B$9)*STDEV(Prices_MTM!I2681:I2930)</f>
        <v>213439.782793406</v>
      </c>
      <c r="G2698" s="52" t="n">
        <f aca="false">IF(-B2698&gt;C2698,1,0)</f>
        <v>0</v>
      </c>
      <c r="H2698" s="52" t="n">
        <f aca="false">IF(-B2698&gt;D2698,1,0)</f>
        <v>0</v>
      </c>
      <c r="I2698" s="52" t="n">
        <f aca="false">IF(-B2698&gt;E2698,1,0)</f>
        <v>0</v>
      </c>
      <c r="J2698" s="52" t="n">
        <f aca="false">IF(-B2698&gt;F2698,1,0)</f>
        <v>0</v>
      </c>
    </row>
    <row r="2699" customFormat="false" ht="15" hidden="false" customHeight="false" outlineLevel="0" collapsed="false">
      <c r="A2699" s="51" t="n">
        <f aca="false">Prices_MTM!A2932</f>
        <v>41697</v>
      </c>
      <c r="B2699" s="43" t="n">
        <f aca="false">Prices_MTM!I2932</f>
        <v>17499.9999999997</v>
      </c>
      <c r="C2699" s="43" t="n">
        <f aca="false">-PERCENTILE(Prices_MTM!I2682:I2931,1-Inputs!$B$8)</f>
        <v>157100</v>
      </c>
      <c r="D2699" s="43" t="n">
        <f aca="false">NORMSINV(Inputs!$B$8)*STDEV(Prices_MTM!I2682:I2931)</f>
        <v>150889.33741978</v>
      </c>
      <c r="E2699" s="43" t="n">
        <f aca="false">-PERCENTILE(Prices_MTM!I2682:I2931,1-Inputs!$B$9)</f>
        <v>200295</v>
      </c>
      <c r="F2699" s="43" t="n">
        <f aca="false">NORMSINV(Inputs!$B$9)*STDEV(Prices_MTM!I2682:I2931)</f>
        <v>213405.669398383</v>
      </c>
      <c r="G2699" s="52" t="n">
        <f aca="false">IF(-B2699&gt;C2699,1,0)</f>
        <v>0</v>
      </c>
      <c r="H2699" s="52" t="n">
        <f aca="false">IF(-B2699&gt;D2699,1,0)</f>
        <v>0</v>
      </c>
      <c r="I2699" s="52" t="n">
        <f aca="false">IF(-B2699&gt;E2699,1,0)</f>
        <v>0</v>
      </c>
      <c r="J2699" s="52" t="n">
        <f aca="false">IF(-B2699&gt;F2699,1,0)</f>
        <v>0</v>
      </c>
    </row>
    <row r="2700" customFormat="false" ht="15" hidden="false" customHeight="false" outlineLevel="0" collapsed="false">
      <c r="A2700" s="51" t="n">
        <f aca="false">Prices_MTM!A2933</f>
        <v>41698</v>
      </c>
      <c r="B2700" s="43" t="n">
        <f aca="false">Prices_MTM!I2933</f>
        <v>-2000.00000000102</v>
      </c>
      <c r="C2700" s="43" t="n">
        <f aca="false">-PERCENTILE(Prices_MTM!I2683:I2932,1-Inputs!$B$8)</f>
        <v>157100</v>
      </c>
      <c r="D2700" s="43" t="n">
        <f aca="false">NORMSINV(Inputs!$B$8)*STDEV(Prices_MTM!I2683:I2932)</f>
        <v>150796.879667809</v>
      </c>
      <c r="E2700" s="43" t="n">
        <f aca="false">-PERCENTILE(Prices_MTM!I2683:I2932,1-Inputs!$B$9)</f>
        <v>200295</v>
      </c>
      <c r="F2700" s="43" t="n">
        <f aca="false">NORMSINV(Inputs!$B$9)*STDEV(Prices_MTM!I2683:I2932)</f>
        <v>213274.904635359</v>
      </c>
      <c r="G2700" s="52" t="n">
        <f aca="false">IF(-B2700&gt;C2700,1,0)</f>
        <v>0</v>
      </c>
      <c r="H2700" s="52" t="n">
        <f aca="false">IF(-B2700&gt;D2700,1,0)</f>
        <v>0</v>
      </c>
      <c r="I2700" s="52" t="n">
        <f aca="false">IF(-B2700&gt;E2700,1,0)</f>
        <v>0</v>
      </c>
      <c r="J2700" s="52" t="n">
        <f aca="false">IF(-B2700&gt;F2700,1,0)</f>
        <v>0</v>
      </c>
    </row>
    <row r="2701" customFormat="false" ht="15" hidden="false" customHeight="false" outlineLevel="0" collapsed="false">
      <c r="A2701" s="51" t="n">
        <f aca="false">Prices_MTM!A2934</f>
        <v>41701</v>
      </c>
      <c r="B2701" s="43" t="n">
        <f aca="false">Prices_MTM!I2934</f>
        <v>132000.000000001</v>
      </c>
      <c r="C2701" s="43" t="n">
        <f aca="false">-PERCENTILE(Prices_MTM!I2684:I2933,1-Inputs!$B$8)</f>
        <v>157100</v>
      </c>
      <c r="D2701" s="43" t="n">
        <f aca="false">NORMSINV(Inputs!$B$8)*STDEV(Prices_MTM!I2684:I2933)</f>
        <v>150545.168856128</v>
      </c>
      <c r="E2701" s="43" t="n">
        <f aca="false">-PERCENTILE(Prices_MTM!I2684:I2933,1-Inputs!$B$9)</f>
        <v>200295</v>
      </c>
      <c r="F2701" s="43" t="n">
        <f aca="false">NORMSINV(Inputs!$B$9)*STDEV(Prices_MTM!I2684:I2933)</f>
        <v>212918.905230895</v>
      </c>
      <c r="G2701" s="52" t="n">
        <f aca="false">IF(-B2701&gt;C2701,1,0)</f>
        <v>0</v>
      </c>
      <c r="H2701" s="52" t="n">
        <f aca="false">IF(-B2701&gt;D2701,1,0)</f>
        <v>0</v>
      </c>
      <c r="I2701" s="52" t="n">
        <f aca="false">IF(-B2701&gt;E2701,1,0)</f>
        <v>0</v>
      </c>
      <c r="J2701" s="52" t="n">
        <f aca="false">IF(-B2701&gt;F2701,1,0)</f>
        <v>0</v>
      </c>
    </row>
    <row r="2702" customFormat="false" ht="15" hidden="false" customHeight="false" outlineLevel="0" collapsed="false">
      <c r="A2702" s="51" t="n">
        <f aca="false">Prices_MTM!A2935</f>
        <v>41702</v>
      </c>
      <c r="B2702" s="43" t="n">
        <f aca="false">Prices_MTM!I2935</f>
        <v>-65500.0000000001</v>
      </c>
      <c r="C2702" s="43" t="n">
        <f aca="false">-PERCENTILE(Prices_MTM!I2685:I2934,1-Inputs!$B$8)</f>
        <v>157100</v>
      </c>
      <c r="D2702" s="43" t="n">
        <f aca="false">NORMSINV(Inputs!$B$8)*STDEV(Prices_MTM!I2685:I2934)</f>
        <v>151080.999554159</v>
      </c>
      <c r="E2702" s="43" t="n">
        <f aca="false">-PERCENTILE(Prices_MTM!I2685:I2934,1-Inputs!$B$9)</f>
        <v>200295</v>
      </c>
      <c r="F2702" s="43" t="n">
        <f aca="false">NORMSINV(Inputs!$B$9)*STDEV(Prices_MTM!I2685:I2934)</f>
        <v>213676.740812606</v>
      </c>
      <c r="G2702" s="52" t="n">
        <f aca="false">IF(-B2702&gt;C2702,1,0)</f>
        <v>0</v>
      </c>
      <c r="H2702" s="52" t="n">
        <f aca="false">IF(-B2702&gt;D2702,1,0)</f>
        <v>0</v>
      </c>
      <c r="I2702" s="52" t="n">
        <f aca="false">IF(-B2702&gt;E2702,1,0)</f>
        <v>0</v>
      </c>
      <c r="J2702" s="52" t="n">
        <f aca="false">IF(-B2702&gt;F2702,1,0)</f>
        <v>0</v>
      </c>
    </row>
    <row r="2703" customFormat="false" ht="15" hidden="false" customHeight="false" outlineLevel="0" collapsed="false">
      <c r="A2703" s="51" t="n">
        <f aca="false">Prices_MTM!A2936</f>
        <v>41703</v>
      </c>
      <c r="B2703" s="43" t="n">
        <f aca="false">Prices_MTM!I2936</f>
        <v>-138000</v>
      </c>
      <c r="C2703" s="43" t="n">
        <f aca="false">-PERCENTILE(Prices_MTM!I2686:I2935,1-Inputs!$B$8)</f>
        <v>157100</v>
      </c>
      <c r="D2703" s="43" t="n">
        <f aca="false">NORMSINV(Inputs!$B$8)*STDEV(Prices_MTM!I2686:I2935)</f>
        <v>151166.998481041</v>
      </c>
      <c r="E2703" s="43" t="n">
        <f aca="false">-PERCENTILE(Prices_MTM!I2686:I2935,1-Inputs!$B$9)</f>
        <v>200295</v>
      </c>
      <c r="F2703" s="43" t="n">
        <f aca="false">NORMSINV(Inputs!$B$9)*STDEV(Prices_MTM!I2686:I2935)</f>
        <v>213798.370736048</v>
      </c>
      <c r="G2703" s="52" t="n">
        <f aca="false">IF(-B2703&gt;C2703,1,0)</f>
        <v>0</v>
      </c>
      <c r="H2703" s="52" t="n">
        <f aca="false">IF(-B2703&gt;D2703,1,0)</f>
        <v>0</v>
      </c>
      <c r="I2703" s="52" t="n">
        <f aca="false">IF(-B2703&gt;E2703,1,0)</f>
        <v>0</v>
      </c>
      <c r="J2703" s="52" t="n">
        <f aca="false">IF(-B2703&gt;F2703,1,0)</f>
        <v>0</v>
      </c>
    </row>
    <row r="2704" customFormat="false" ht="15" hidden="false" customHeight="false" outlineLevel="0" collapsed="false">
      <c r="A2704" s="51" t="n">
        <f aca="false">Prices_MTM!A2937</f>
        <v>41704</v>
      </c>
      <c r="B2704" s="43" t="n">
        <f aca="false">Prices_MTM!I2937</f>
        <v>14999.9999999999</v>
      </c>
      <c r="C2704" s="43" t="n">
        <f aca="false">-PERCENTILE(Prices_MTM!I2687:I2936,1-Inputs!$B$8)</f>
        <v>157100</v>
      </c>
      <c r="D2704" s="43" t="n">
        <f aca="false">NORMSINV(Inputs!$B$8)*STDEV(Prices_MTM!I2687:I2936)</f>
        <v>151833.2380455</v>
      </c>
      <c r="E2704" s="43" t="n">
        <f aca="false">-PERCENTILE(Prices_MTM!I2687:I2936,1-Inputs!$B$9)</f>
        <v>200295</v>
      </c>
      <c r="F2704" s="43" t="n">
        <f aca="false">NORMSINV(Inputs!$B$9)*STDEV(Prices_MTM!I2687:I2936)</f>
        <v>214740.646066197</v>
      </c>
      <c r="G2704" s="52" t="n">
        <f aca="false">IF(-B2704&gt;C2704,1,0)</f>
        <v>0</v>
      </c>
      <c r="H2704" s="52" t="n">
        <f aca="false">IF(-B2704&gt;D2704,1,0)</f>
        <v>0</v>
      </c>
      <c r="I2704" s="52" t="n">
        <f aca="false">IF(-B2704&gt;E2704,1,0)</f>
        <v>0</v>
      </c>
      <c r="J2704" s="52" t="n">
        <f aca="false">IF(-B2704&gt;F2704,1,0)</f>
        <v>0</v>
      </c>
    </row>
    <row r="2705" customFormat="false" ht="15" hidden="false" customHeight="false" outlineLevel="0" collapsed="false">
      <c r="A2705" s="51" t="n">
        <f aca="false">Prices_MTM!A2938</f>
        <v>41705</v>
      </c>
      <c r="B2705" s="43" t="n">
        <f aca="false">Prices_MTM!I2938</f>
        <v>42499.9999999997</v>
      </c>
      <c r="C2705" s="43" t="n">
        <f aca="false">-PERCENTILE(Prices_MTM!I2688:I2937,1-Inputs!$B$8)</f>
        <v>157100</v>
      </c>
      <c r="D2705" s="43" t="n">
        <f aca="false">NORMSINV(Inputs!$B$8)*STDEV(Prices_MTM!I2688:I2937)</f>
        <v>151784.121699734</v>
      </c>
      <c r="E2705" s="43" t="n">
        <f aca="false">-PERCENTILE(Prices_MTM!I2688:I2937,1-Inputs!$B$9)</f>
        <v>200295</v>
      </c>
      <c r="F2705" s="43" t="n">
        <f aca="false">NORMSINV(Inputs!$B$9)*STDEV(Prices_MTM!I2688:I2937)</f>
        <v>214671.179881072</v>
      </c>
      <c r="G2705" s="52" t="n">
        <f aca="false">IF(-B2705&gt;C2705,1,0)</f>
        <v>0</v>
      </c>
      <c r="H2705" s="52" t="n">
        <f aca="false">IF(-B2705&gt;D2705,1,0)</f>
        <v>0</v>
      </c>
      <c r="I2705" s="52" t="n">
        <f aca="false">IF(-B2705&gt;E2705,1,0)</f>
        <v>0</v>
      </c>
      <c r="J2705" s="52" t="n">
        <f aca="false">IF(-B2705&gt;F2705,1,0)</f>
        <v>0</v>
      </c>
    </row>
    <row r="2706" customFormat="false" ht="15" hidden="false" customHeight="false" outlineLevel="0" collapsed="false">
      <c r="A2706" s="51" t="n">
        <f aca="false">Prices_MTM!A2939</f>
        <v>41708</v>
      </c>
      <c r="B2706" s="43" t="n">
        <f aca="false">Prices_MTM!I2939</f>
        <v>-99499.999999999</v>
      </c>
      <c r="C2706" s="43" t="n">
        <f aca="false">-PERCENTILE(Prices_MTM!I2689:I2938,1-Inputs!$B$8)</f>
        <v>157100</v>
      </c>
      <c r="D2706" s="43" t="n">
        <f aca="false">NORMSINV(Inputs!$B$8)*STDEV(Prices_MTM!I2689:I2938)</f>
        <v>151520.850464422</v>
      </c>
      <c r="E2706" s="43" t="n">
        <f aca="false">-PERCENTILE(Prices_MTM!I2689:I2938,1-Inputs!$B$9)</f>
        <v>200295</v>
      </c>
      <c r="F2706" s="43" t="n">
        <f aca="false">NORMSINV(Inputs!$B$9)*STDEV(Prices_MTM!I2689:I2938)</f>
        <v>214298.830348853</v>
      </c>
      <c r="G2706" s="52" t="n">
        <f aca="false">IF(-B2706&gt;C2706,1,0)</f>
        <v>0</v>
      </c>
      <c r="H2706" s="52" t="n">
        <f aca="false">IF(-B2706&gt;D2706,1,0)</f>
        <v>0</v>
      </c>
      <c r="I2706" s="52" t="n">
        <f aca="false">IF(-B2706&gt;E2706,1,0)</f>
        <v>0</v>
      </c>
      <c r="J2706" s="52" t="n">
        <f aca="false">IF(-B2706&gt;F2706,1,0)</f>
        <v>0</v>
      </c>
    </row>
    <row r="2707" customFormat="false" ht="15" hidden="false" customHeight="false" outlineLevel="0" collapsed="false">
      <c r="A2707" s="51" t="n">
        <f aca="false">Prices_MTM!A2940</f>
        <v>41709</v>
      </c>
      <c r="B2707" s="43" t="n">
        <f aca="false">Prices_MTM!I2940</f>
        <v>-113999.999999999</v>
      </c>
      <c r="C2707" s="43" t="n">
        <f aca="false">-PERCENTILE(Prices_MTM!I2690:I2939,1-Inputs!$B$8)</f>
        <v>157100</v>
      </c>
      <c r="D2707" s="43" t="n">
        <f aca="false">NORMSINV(Inputs!$B$8)*STDEV(Prices_MTM!I2690:I2939)</f>
        <v>151398.082401949</v>
      </c>
      <c r="E2707" s="43" t="n">
        <f aca="false">-PERCENTILE(Prices_MTM!I2690:I2939,1-Inputs!$B$9)</f>
        <v>200295</v>
      </c>
      <c r="F2707" s="43" t="n">
        <f aca="false">NORMSINV(Inputs!$B$9)*STDEV(Prices_MTM!I2690:I2939)</f>
        <v>214125.197135261</v>
      </c>
      <c r="G2707" s="52" t="n">
        <f aca="false">IF(-B2707&gt;C2707,1,0)</f>
        <v>0</v>
      </c>
      <c r="H2707" s="52" t="n">
        <f aca="false">IF(-B2707&gt;D2707,1,0)</f>
        <v>0</v>
      </c>
      <c r="I2707" s="52" t="n">
        <f aca="false">IF(-B2707&gt;E2707,1,0)</f>
        <v>0</v>
      </c>
      <c r="J2707" s="52" t="n">
        <f aca="false">IF(-B2707&gt;F2707,1,0)</f>
        <v>0</v>
      </c>
    </row>
    <row r="2708" customFormat="false" ht="15" hidden="false" customHeight="false" outlineLevel="0" collapsed="false">
      <c r="A2708" s="51" t="n">
        <f aca="false">Prices_MTM!A2941</f>
        <v>41710</v>
      </c>
      <c r="B2708" s="43" t="n">
        <f aca="false">Prices_MTM!I2941</f>
        <v>-176500</v>
      </c>
      <c r="C2708" s="43" t="n">
        <f aca="false">-PERCENTILE(Prices_MTM!I2691:I2940,1-Inputs!$B$8)</f>
        <v>157100</v>
      </c>
      <c r="D2708" s="43" t="n">
        <f aca="false">NORMSINV(Inputs!$B$8)*STDEV(Prices_MTM!I2691:I2940)</f>
        <v>151884.624867739</v>
      </c>
      <c r="E2708" s="43" t="n">
        <f aca="false">-PERCENTILE(Prices_MTM!I2691:I2940,1-Inputs!$B$9)</f>
        <v>200295</v>
      </c>
      <c r="F2708" s="43" t="n">
        <f aca="false">NORMSINV(Inputs!$B$9)*STDEV(Prices_MTM!I2691:I2940)</f>
        <v>214813.323429526</v>
      </c>
      <c r="G2708" s="52" t="n">
        <f aca="false">IF(-B2708&gt;C2708,1,0)</f>
        <v>1</v>
      </c>
      <c r="H2708" s="52" t="n">
        <f aca="false">IF(-B2708&gt;D2708,1,0)</f>
        <v>1</v>
      </c>
      <c r="I2708" s="52" t="n">
        <f aca="false">IF(-B2708&gt;E2708,1,0)</f>
        <v>0</v>
      </c>
      <c r="J2708" s="52" t="n">
        <f aca="false">IF(-B2708&gt;F2708,1,0)</f>
        <v>0</v>
      </c>
    </row>
    <row r="2709" customFormat="false" ht="15" hidden="false" customHeight="false" outlineLevel="0" collapsed="false">
      <c r="A2709" s="51" t="n">
        <f aca="false">Prices_MTM!A2942</f>
        <v>41711</v>
      </c>
      <c r="B2709" s="43" t="n">
        <f aca="false">Prices_MTM!I2942</f>
        <v>47999.9999999983</v>
      </c>
      <c r="C2709" s="43" t="n">
        <f aca="false">-PERCENTILE(Prices_MTM!I2692:I2941,1-Inputs!$B$8)</f>
        <v>159924.999999999</v>
      </c>
      <c r="D2709" s="43" t="n">
        <f aca="false">NORMSINV(Inputs!$B$8)*STDEV(Prices_MTM!I2692:I2941)</f>
        <v>152968.620642923</v>
      </c>
      <c r="E2709" s="43" t="n">
        <f aca="false">-PERCENTILE(Prices_MTM!I2692:I2941,1-Inputs!$B$9)</f>
        <v>200295</v>
      </c>
      <c r="F2709" s="43" t="n">
        <f aca="false">NORMSINV(Inputs!$B$9)*STDEV(Prices_MTM!I2692:I2941)</f>
        <v>216346.439340723</v>
      </c>
      <c r="G2709" s="52" t="n">
        <f aca="false">IF(-B2709&gt;C2709,1,0)</f>
        <v>0</v>
      </c>
      <c r="H2709" s="52" t="n">
        <f aca="false">IF(-B2709&gt;D2709,1,0)</f>
        <v>0</v>
      </c>
      <c r="I2709" s="52" t="n">
        <f aca="false">IF(-B2709&gt;E2709,1,0)</f>
        <v>0</v>
      </c>
      <c r="J2709" s="52" t="n">
        <f aca="false">IF(-B2709&gt;F2709,1,0)</f>
        <v>0</v>
      </c>
    </row>
    <row r="2710" customFormat="false" ht="15" hidden="false" customHeight="false" outlineLevel="0" collapsed="false">
      <c r="A2710" s="51" t="n">
        <f aca="false">Prices_MTM!A2943</f>
        <v>41712</v>
      </c>
      <c r="B2710" s="43" t="n">
        <f aca="false">Prices_MTM!I2943</f>
        <v>36000.0000000014</v>
      </c>
      <c r="C2710" s="43" t="n">
        <f aca="false">-PERCENTILE(Prices_MTM!I2693:I2942,1-Inputs!$B$8)</f>
        <v>159924.999999999</v>
      </c>
      <c r="D2710" s="43" t="n">
        <f aca="false">NORMSINV(Inputs!$B$8)*STDEV(Prices_MTM!I2693:I2942)</f>
        <v>152956.861622412</v>
      </c>
      <c r="E2710" s="43" t="n">
        <f aca="false">-PERCENTILE(Prices_MTM!I2693:I2942,1-Inputs!$B$9)</f>
        <v>200295</v>
      </c>
      <c r="F2710" s="43" t="n">
        <f aca="false">NORMSINV(Inputs!$B$9)*STDEV(Prices_MTM!I2693:I2942)</f>
        <v>216329.808333611</v>
      </c>
      <c r="G2710" s="52" t="n">
        <f aca="false">IF(-B2710&gt;C2710,1,0)</f>
        <v>0</v>
      </c>
      <c r="H2710" s="52" t="n">
        <f aca="false">IF(-B2710&gt;D2710,1,0)</f>
        <v>0</v>
      </c>
      <c r="I2710" s="52" t="n">
        <f aca="false">IF(-B2710&gt;E2710,1,0)</f>
        <v>0</v>
      </c>
      <c r="J2710" s="52" t="n">
        <f aca="false">IF(-B2710&gt;F2710,1,0)</f>
        <v>0</v>
      </c>
    </row>
    <row r="2711" customFormat="false" ht="15" hidden="false" customHeight="false" outlineLevel="0" collapsed="false">
      <c r="A2711" s="51" t="n">
        <f aca="false">Prices_MTM!A2944</f>
        <v>41715</v>
      </c>
      <c r="B2711" s="43" t="n">
        <f aca="false">Prices_MTM!I2944</f>
        <v>-25499.9999999995</v>
      </c>
      <c r="C2711" s="43" t="n">
        <f aca="false">-PERCENTILE(Prices_MTM!I2694:I2943,1-Inputs!$B$8)</f>
        <v>159924.999999999</v>
      </c>
      <c r="D2711" s="43" t="n">
        <f aca="false">NORMSINV(Inputs!$B$8)*STDEV(Prices_MTM!I2694:I2943)</f>
        <v>152976.28606058</v>
      </c>
      <c r="E2711" s="43" t="n">
        <f aca="false">-PERCENTILE(Prices_MTM!I2694:I2943,1-Inputs!$B$9)</f>
        <v>200295</v>
      </c>
      <c r="F2711" s="43" t="n">
        <f aca="false">NORMSINV(Inputs!$B$9)*STDEV(Prices_MTM!I2694:I2943)</f>
        <v>216357.280687197</v>
      </c>
      <c r="G2711" s="52" t="n">
        <f aca="false">IF(-B2711&gt;C2711,1,0)</f>
        <v>0</v>
      </c>
      <c r="H2711" s="52" t="n">
        <f aca="false">IF(-B2711&gt;D2711,1,0)</f>
        <v>0</v>
      </c>
      <c r="I2711" s="52" t="n">
        <f aca="false">IF(-B2711&gt;E2711,1,0)</f>
        <v>0</v>
      </c>
      <c r="J2711" s="52" t="n">
        <f aca="false">IF(-B2711&gt;F2711,1,0)</f>
        <v>0</v>
      </c>
    </row>
    <row r="2712" customFormat="false" ht="15" hidden="false" customHeight="false" outlineLevel="0" collapsed="false">
      <c r="A2712" s="51" t="n">
        <f aca="false">Prices_MTM!A2945</f>
        <v>41716</v>
      </c>
      <c r="B2712" s="43" t="n">
        <f aca="false">Prices_MTM!I2945</f>
        <v>174999.999999999</v>
      </c>
      <c r="C2712" s="43" t="n">
        <f aca="false">-PERCENTILE(Prices_MTM!I2695:I2944,1-Inputs!$B$8)</f>
        <v>159924.999999999</v>
      </c>
      <c r="D2712" s="43" t="n">
        <f aca="false">NORMSINV(Inputs!$B$8)*STDEV(Prices_MTM!I2695:I2944)</f>
        <v>152993.22439919</v>
      </c>
      <c r="E2712" s="43" t="n">
        <f aca="false">-PERCENTILE(Prices_MTM!I2695:I2944,1-Inputs!$B$9)</f>
        <v>200295</v>
      </c>
      <c r="F2712" s="43" t="n">
        <f aca="false">NORMSINV(Inputs!$B$9)*STDEV(Prices_MTM!I2695:I2944)</f>
        <v>216381.236902734</v>
      </c>
      <c r="G2712" s="52" t="n">
        <f aca="false">IF(-B2712&gt;C2712,1,0)</f>
        <v>0</v>
      </c>
      <c r="H2712" s="52" t="n">
        <f aca="false">IF(-B2712&gt;D2712,1,0)</f>
        <v>0</v>
      </c>
      <c r="I2712" s="52" t="n">
        <f aca="false">IF(-B2712&gt;E2712,1,0)</f>
        <v>0</v>
      </c>
      <c r="J2712" s="52" t="n">
        <f aca="false">IF(-B2712&gt;F2712,1,0)</f>
        <v>0</v>
      </c>
    </row>
    <row r="2713" customFormat="false" ht="15" hidden="false" customHeight="false" outlineLevel="0" collapsed="false">
      <c r="A2713" s="51" t="n">
        <f aca="false">Prices_MTM!A2946</f>
        <v>41717</v>
      </c>
      <c r="B2713" s="43" t="n">
        <f aca="false">Prices_MTM!I2946</f>
        <v>105000</v>
      </c>
      <c r="C2713" s="43" t="n">
        <f aca="false">-PERCENTILE(Prices_MTM!I2696:I2945,1-Inputs!$B$8)</f>
        <v>159924.999999999</v>
      </c>
      <c r="D2713" s="43" t="n">
        <f aca="false">NORMSINV(Inputs!$B$8)*STDEV(Prices_MTM!I2696:I2945)</f>
        <v>153924.141147345</v>
      </c>
      <c r="E2713" s="43" t="n">
        <f aca="false">-PERCENTILE(Prices_MTM!I2696:I2945,1-Inputs!$B$9)</f>
        <v>200295</v>
      </c>
      <c r="F2713" s="43" t="n">
        <f aca="false">NORMSINV(Inputs!$B$9)*STDEV(Prices_MTM!I2696:I2945)</f>
        <v>217697.850224732</v>
      </c>
      <c r="G2713" s="52" t="n">
        <f aca="false">IF(-B2713&gt;C2713,1,0)</f>
        <v>0</v>
      </c>
      <c r="H2713" s="52" t="n">
        <f aca="false">IF(-B2713&gt;D2713,1,0)</f>
        <v>0</v>
      </c>
      <c r="I2713" s="52" t="n">
        <f aca="false">IF(-B2713&gt;E2713,1,0)</f>
        <v>0</v>
      </c>
      <c r="J2713" s="52" t="n">
        <f aca="false">IF(-B2713&gt;F2713,1,0)</f>
        <v>0</v>
      </c>
    </row>
    <row r="2714" customFormat="false" ht="15" hidden="false" customHeight="false" outlineLevel="0" collapsed="false">
      <c r="A2714" s="51" t="n">
        <f aca="false">Prices_MTM!A2947</f>
        <v>41718</v>
      </c>
      <c r="B2714" s="43" t="n">
        <f aca="false">Prices_MTM!I2947</f>
        <v>-91999.9999999988</v>
      </c>
      <c r="C2714" s="43" t="n">
        <f aca="false">-PERCENTILE(Prices_MTM!I2697:I2946,1-Inputs!$B$8)</f>
        <v>159924.999999999</v>
      </c>
      <c r="D2714" s="43" t="n">
        <f aca="false">NORMSINV(Inputs!$B$8)*STDEV(Prices_MTM!I2697:I2946)</f>
        <v>154205.958947026</v>
      </c>
      <c r="E2714" s="43" t="n">
        <f aca="false">-PERCENTILE(Prices_MTM!I2697:I2946,1-Inputs!$B$9)</f>
        <v>200295</v>
      </c>
      <c r="F2714" s="43" t="n">
        <f aca="false">NORMSINV(Inputs!$B$9)*STDEV(Prices_MTM!I2697:I2946)</f>
        <v>218096.430516869</v>
      </c>
      <c r="G2714" s="52" t="n">
        <f aca="false">IF(-B2714&gt;C2714,1,0)</f>
        <v>0</v>
      </c>
      <c r="H2714" s="52" t="n">
        <f aca="false">IF(-B2714&gt;D2714,1,0)</f>
        <v>0</v>
      </c>
      <c r="I2714" s="52" t="n">
        <f aca="false">IF(-B2714&gt;E2714,1,0)</f>
        <v>0</v>
      </c>
      <c r="J2714" s="52" t="n">
        <f aca="false">IF(-B2714&gt;F2714,1,0)</f>
        <v>0</v>
      </c>
    </row>
    <row r="2715" customFormat="false" ht="15" hidden="false" customHeight="false" outlineLevel="0" collapsed="false">
      <c r="A2715" s="51" t="n">
        <f aca="false">Prices_MTM!A2948</f>
        <v>41719</v>
      </c>
      <c r="B2715" s="43" t="n">
        <f aca="false">Prices_MTM!I2948</f>
        <v>-44500.0000000007</v>
      </c>
      <c r="C2715" s="43" t="n">
        <f aca="false">-PERCENTILE(Prices_MTM!I2698:I2947,1-Inputs!$B$8)</f>
        <v>159924.999999999</v>
      </c>
      <c r="D2715" s="43" t="n">
        <f aca="false">NORMSINV(Inputs!$B$8)*STDEV(Prices_MTM!I2698:I2947)</f>
        <v>154524.441587325</v>
      </c>
      <c r="E2715" s="43" t="n">
        <f aca="false">-PERCENTILE(Prices_MTM!I2698:I2947,1-Inputs!$B$9)</f>
        <v>200295</v>
      </c>
      <c r="F2715" s="43" t="n">
        <f aca="false">NORMSINV(Inputs!$B$9)*STDEV(Prices_MTM!I2698:I2947)</f>
        <v>218546.866592785</v>
      </c>
      <c r="G2715" s="52" t="n">
        <f aca="false">IF(-B2715&gt;C2715,1,0)</f>
        <v>0</v>
      </c>
      <c r="H2715" s="52" t="n">
        <f aca="false">IF(-B2715&gt;D2715,1,0)</f>
        <v>0</v>
      </c>
      <c r="I2715" s="52" t="n">
        <f aca="false">IF(-B2715&gt;E2715,1,0)</f>
        <v>0</v>
      </c>
      <c r="J2715" s="52" t="n">
        <f aca="false">IF(-B2715&gt;F2715,1,0)</f>
        <v>0</v>
      </c>
    </row>
    <row r="2716" customFormat="false" ht="15" hidden="false" customHeight="false" outlineLevel="0" collapsed="false">
      <c r="A2716" s="51" t="n">
        <f aca="false">Prices_MTM!A2949</f>
        <v>41722</v>
      </c>
      <c r="B2716" s="43" t="n">
        <f aca="false">Prices_MTM!I2949</f>
        <v>38499.9999999998</v>
      </c>
      <c r="C2716" s="43" t="n">
        <f aca="false">-PERCENTILE(Prices_MTM!I2699:I2948,1-Inputs!$B$8)</f>
        <v>159924.999999999</v>
      </c>
      <c r="D2716" s="43" t="n">
        <f aca="false">NORMSINV(Inputs!$B$8)*STDEV(Prices_MTM!I2699:I2948)</f>
        <v>154595.713018838</v>
      </c>
      <c r="E2716" s="43" t="n">
        <f aca="false">-PERCENTILE(Prices_MTM!I2699:I2948,1-Inputs!$B$9)</f>
        <v>200295</v>
      </c>
      <c r="F2716" s="43" t="n">
        <f aca="false">NORMSINV(Inputs!$B$9)*STDEV(Prices_MTM!I2699:I2948)</f>
        <v>218647.667138476</v>
      </c>
      <c r="G2716" s="52" t="n">
        <f aca="false">IF(-B2716&gt;C2716,1,0)</f>
        <v>0</v>
      </c>
      <c r="H2716" s="52" t="n">
        <f aca="false">IF(-B2716&gt;D2716,1,0)</f>
        <v>0</v>
      </c>
      <c r="I2716" s="52" t="n">
        <f aca="false">IF(-B2716&gt;E2716,1,0)</f>
        <v>0</v>
      </c>
      <c r="J2716" s="52" t="n">
        <f aca="false">IF(-B2716&gt;F2716,1,0)</f>
        <v>0</v>
      </c>
    </row>
    <row r="2717" customFormat="false" ht="15" hidden="false" customHeight="false" outlineLevel="0" collapsed="false">
      <c r="A2717" s="51" t="n">
        <f aca="false">Prices_MTM!A2950</f>
        <v>41723</v>
      </c>
      <c r="B2717" s="43" t="n">
        <f aca="false">Prices_MTM!I2950</f>
        <v>-60000.0000000001</v>
      </c>
      <c r="C2717" s="43" t="n">
        <f aca="false">-PERCENTILE(Prices_MTM!I2700:I2949,1-Inputs!$B$8)</f>
        <v>159924.999999999</v>
      </c>
      <c r="D2717" s="43" t="n">
        <f aca="false">NORMSINV(Inputs!$B$8)*STDEV(Prices_MTM!I2700:I2949)</f>
        <v>154372.919503859</v>
      </c>
      <c r="E2717" s="43" t="n">
        <f aca="false">-PERCENTILE(Prices_MTM!I2700:I2949,1-Inputs!$B$9)</f>
        <v>200295</v>
      </c>
      <c r="F2717" s="43" t="n">
        <f aca="false">NORMSINV(Inputs!$B$9)*STDEV(Prices_MTM!I2700:I2949)</f>
        <v>218332.566018579</v>
      </c>
      <c r="G2717" s="52" t="n">
        <f aca="false">IF(-B2717&gt;C2717,1,0)</f>
        <v>0</v>
      </c>
      <c r="H2717" s="52" t="n">
        <f aca="false">IF(-B2717&gt;D2717,1,0)</f>
        <v>0</v>
      </c>
      <c r="I2717" s="52" t="n">
        <f aca="false">IF(-B2717&gt;E2717,1,0)</f>
        <v>0</v>
      </c>
      <c r="J2717" s="52" t="n">
        <f aca="false">IF(-B2717&gt;F2717,1,0)</f>
        <v>0</v>
      </c>
    </row>
    <row r="2718" customFormat="false" ht="15" hidden="false" customHeight="false" outlineLevel="0" collapsed="false">
      <c r="A2718" s="51" t="n">
        <f aca="false">Prices_MTM!A2951</f>
        <v>41724</v>
      </c>
      <c r="B2718" s="43" t="n">
        <f aca="false">Prices_MTM!I2951</f>
        <v>150500</v>
      </c>
      <c r="C2718" s="43" t="n">
        <f aca="false">-PERCENTILE(Prices_MTM!I2701:I2950,1-Inputs!$B$8)</f>
        <v>159924.999999999</v>
      </c>
      <c r="D2718" s="43" t="n">
        <f aca="false">NORMSINV(Inputs!$B$8)*STDEV(Prices_MTM!I2701:I2950)</f>
        <v>154127.288699018</v>
      </c>
      <c r="E2718" s="43" t="n">
        <f aca="false">-PERCENTILE(Prices_MTM!I2701:I2950,1-Inputs!$B$9)</f>
        <v>200295</v>
      </c>
      <c r="F2718" s="43" t="n">
        <f aca="false">NORMSINV(Inputs!$B$9)*STDEV(Prices_MTM!I2701:I2950)</f>
        <v>217985.165683815</v>
      </c>
      <c r="G2718" s="52" t="n">
        <f aca="false">IF(-B2718&gt;C2718,1,0)</f>
        <v>0</v>
      </c>
      <c r="H2718" s="52" t="n">
        <f aca="false">IF(-B2718&gt;D2718,1,0)</f>
        <v>0</v>
      </c>
      <c r="I2718" s="52" t="n">
        <f aca="false">IF(-B2718&gt;E2718,1,0)</f>
        <v>0</v>
      </c>
      <c r="J2718" s="52" t="n">
        <f aca="false">IF(-B2718&gt;F2718,1,0)</f>
        <v>0</v>
      </c>
    </row>
    <row r="2719" customFormat="false" ht="15" hidden="false" customHeight="false" outlineLevel="0" collapsed="false">
      <c r="A2719" s="51" t="n">
        <f aca="false">Prices_MTM!A2952</f>
        <v>41725</v>
      </c>
      <c r="B2719" s="43" t="n">
        <f aca="false">Prices_MTM!I2952</f>
        <v>30000.0000000004</v>
      </c>
      <c r="C2719" s="43" t="n">
        <f aca="false">-PERCENTILE(Prices_MTM!I2702:I2951,1-Inputs!$B$8)</f>
        <v>159924.999999999</v>
      </c>
      <c r="D2719" s="43" t="n">
        <f aca="false">NORMSINV(Inputs!$B$8)*STDEV(Prices_MTM!I2702:I2951)</f>
        <v>154396.724343429</v>
      </c>
      <c r="E2719" s="43" t="n">
        <f aca="false">-PERCENTILE(Prices_MTM!I2702:I2951,1-Inputs!$B$9)</f>
        <v>200295</v>
      </c>
      <c r="F2719" s="43" t="n">
        <f aca="false">NORMSINV(Inputs!$B$9)*STDEV(Prices_MTM!I2702:I2951)</f>
        <v>218366.23365746</v>
      </c>
      <c r="G2719" s="52" t="n">
        <f aca="false">IF(-B2719&gt;C2719,1,0)</f>
        <v>0</v>
      </c>
      <c r="H2719" s="52" t="n">
        <f aca="false">IF(-B2719&gt;D2719,1,0)</f>
        <v>0</v>
      </c>
      <c r="I2719" s="52" t="n">
        <f aca="false">IF(-B2719&gt;E2719,1,0)</f>
        <v>0</v>
      </c>
      <c r="J2719" s="52" t="n">
        <f aca="false">IF(-B2719&gt;F2719,1,0)</f>
        <v>0</v>
      </c>
    </row>
    <row r="2720" customFormat="false" ht="15" hidden="false" customHeight="false" outlineLevel="0" collapsed="false">
      <c r="A2720" s="51" t="n">
        <f aca="false">Prices_MTM!A2953</f>
        <v>41726</v>
      </c>
      <c r="B2720" s="43" t="n">
        <f aca="false">Prices_MTM!I2953</f>
        <v>45000.0000000003</v>
      </c>
      <c r="C2720" s="43" t="n">
        <f aca="false">-PERCENTILE(Prices_MTM!I2703:I2952,1-Inputs!$B$8)</f>
        <v>159924.999999999</v>
      </c>
      <c r="D2720" s="43" t="n">
        <f aca="false">NORMSINV(Inputs!$B$8)*STDEV(Prices_MTM!I2703:I2952)</f>
        <v>154411.675340911</v>
      </c>
      <c r="E2720" s="43" t="n">
        <f aca="false">-PERCENTILE(Prices_MTM!I2703:I2952,1-Inputs!$B$9)</f>
        <v>200295</v>
      </c>
      <c r="F2720" s="43" t="n">
        <f aca="false">NORMSINV(Inputs!$B$9)*STDEV(Prices_MTM!I2703:I2952)</f>
        <v>218387.379138515</v>
      </c>
      <c r="G2720" s="52" t="n">
        <f aca="false">IF(-B2720&gt;C2720,1,0)</f>
        <v>0</v>
      </c>
      <c r="H2720" s="52" t="n">
        <f aca="false">IF(-B2720&gt;D2720,1,0)</f>
        <v>0</v>
      </c>
      <c r="I2720" s="52" t="n">
        <f aca="false">IF(-B2720&gt;E2720,1,0)</f>
        <v>0</v>
      </c>
      <c r="J2720" s="52" t="n">
        <f aca="false">IF(-B2720&gt;F2720,1,0)</f>
        <v>0</v>
      </c>
    </row>
    <row r="2721" customFormat="false" ht="15" hidden="false" customHeight="false" outlineLevel="0" collapsed="false">
      <c r="A2721" s="51" t="n">
        <f aca="false">Prices_MTM!A2954</f>
        <v>41729</v>
      </c>
      <c r="B2721" s="43" t="n">
        <f aca="false">Prices_MTM!I2954</f>
        <v>18499.9999999988</v>
      </c>
      <c r="C2721" s="43" t="n">
        <f aca="false">-PERCENTILE(Prices_MTM!I2704:I2953,1-Inputs!$B$8)</f>
        <v>159924.999999999</v>
      </c>
      <c r="D2721" s="43" t="n">
        <f aca="false">NORMSINV(Inputs!$B$8)*STDEV(Prices_MTM!I2704:I2953)</f>
        <v>154297.253996256</v>
      </c>
      <c r="E2721" s="43" t="n">
        <f aca="false">-PERCENTILE(Prices_MTM!I2704:I2953,1-Inputs!$B$9)</f>
        <v>200295</v>
      </c>
      <c r="F2721" s="43" t="n">
        <f aca="false">NORMSINV(Inputs!$B$9)*STDEV(Prices_MTM!I2704:I2953)</f>
        <v>218225.550847219</v>
      </c>
      <c r="G2721" s="52" t="n">
        <f aca="false">IF(-B2721&gt;C2721,1,0)</f>
        <v>0</v>
      </c>
      <c r="H2721" s="52" t="n">
        <f aca="false">IF(-B2721&gt;D2721,1,0)</f>
        <v>0</v>
      </c>
      <c r="I2721" s="52" t="n">
        <f aca="false">IF(-B2721&gt;E2721,1,0)</f>
        <v>0</v>
      </c>
      <c r="J2721" s="52" t="n">
        <f aca="false">IF(-B2721&gt;F2721,1,0)</f>
        <v>0</v>
      </c>
    </row>
    <row r="2722" customFormat="false" ht="15" hidden="false" customHeight="false" outlineLevel="0" collapsed="false">
      <c r="A2722" s="51" t="n">
        <f aca="false">Prices_MTM!A2955</f>
        <v>41730</v>
      </c>
      <c r="B2722" s="43" t="n">
        <f aca="false">Prices_MTM!I2955</f>
        <v>-175500</v>
      </c>
      <c r="C2722" s="43" t="n">
        <f aca="false">-PERCENTILE(Prices_MTM!I2705:I2954,1-Inputs!$B$8)</f>
        <v>159924.999999999</v>
      </c>
      <c r="D2722" s="43" t="n">
        <f aca="false">NORMSINV(Inputs!$B$8)*STDEV(Prices_MTM!I2705:I2954)</f>
        <v>154272.148049154</v>
      </c>
      <c r="E2722" s="43" t="n">
        <f aca="false">-PERCENTILE(Prices_MTM!I2705:I2954,1-Inputs!$B$9)</f>
        <v>200295</v>
      </c>
      <c r="F2722" s="43" t="n">
        <f aca="false">NORMSINV(Inputs!$B$9)*STDEV(Prices_MTM!I2705:I2954)</f>
        <v>218190.043027125</v>
      </c>
      <c r="G2722" s="52" t="n">
        <f aca="false">IF(-B2722&gt;C2722,1,0)</f>
        <v>1</v>
      </c>
      <c r="H2722" s="52" t="n">
        <f aca="false">IF(-B2722&gt;D2722,1,0)</f>
        <v>1</v>
      </c>
      <c r="I2722" s="52" t="n">
        <f aca="false">IF(-B2722&gt;E2722,1,0)</f>
        <v>0</v>
      </c>
      <c r="J2722" s="52" t="n">
        <f aca="false">IF(-B2722&gt;F2722,1,0)</f>
        <v>0</v>
      </c>
    </row>
    <row r="2723" customFormat="false" ht="15" hidden="false" customHeight="false" outlineLevel="0" collapsed="false">
      <c r="A2723" s="51" t="n">
        <f aca="false">Prices_MTM!A2956</f>
        <v>41731</v>
      </c>
      <c r="B2723" s="43" t="n">
        <f aca="false">Prices_MTM!I2956</f>
        <v>107500</v>
      </c>
      <c r="C2723" s="43" t="n">
        <f aca="false">-PERCENTILE(Prices_MTM!I2706:I2955,1-Inputs!$B$8)</f>
        <v>162050</v>
      </c>
      <c r="D2723" s="43" t="n">
        <f aca="false">NORMSINV(Inputs!$B$8)*STDEV(Prices_MTM!I2706:I2955)</f>
        <v>155337.912002389</v>
      </c>
      <c r="E2723" s="43" t="n">
        <f aca="false">-PERCENTILE(Prices_MTM!I2706:I2955,1-Inputs!$B$9)</f>
        <v>200295</v>
      </c>
      <c r="F2723" s="43" t="n">
        <f aca="false">NORMSINV(Inputs!$B$9)*STDEV(Prices_MTM!I2706:I2955)</f>
        <v>219697.373324612</v>
      </c>
      <c r="G2723" s="52" t="n">
        <f aca="false">IF(-B2723&gt;C2723,1,0)</f>
        <v>0</v>
      </c>
      <c r="H2723" s="52" t="n">
        <f aca="false">IF(-B2723&gt;D2723,1,0)</f>
        <v>0</v>
      </c>
      <c r="I2723" s="52" t="n">
        <f aca="false">IF(-B2723&gt;E2723,1,0)</f>
        <v>0</v>
      </c>
      <c r="J2723" s="52" t="n">
        <f aca="false">IF(-B2723&gt;F2723,1,0)</f>
        <v>0</v>
      </c>
    </row>
    <row r="2724" customFormat="false" ht="15" hidden="false" customHeight="false" outlineLevel="0" collapsed="false">
      <c r="A2724" s="51" t="n">
        <f aca="false">Prices_MTM!A2957</f>
        <v>41732</v>
      </c>
      <c r="B2724" s="43" t="n">
        <f aca="false">Prices_MTM!I2957</f>
        <v>-6499.99999999836</v>
      </c>
      <c r="C2724" s="43" t="n">
        <f aca="false">-PERCENTILE(Prices_MTM!I2707:I2956,1-Inputs!$B$8)</f>
        <v>162050</v>
      </c>
      <c r="D2724" s="43" t="n">
        <f aca="false">NORMSINV(Inputs!$B$8)*STDEV(Prices_MTM!I2707:I2956)</f>
        <v>155122.723179807</v>
      </c>
      <c r="E2724" s="43" t="n">
        <f aca="false">-PERCENTILE(Prices_MTM!I2707:I2956,1-Inputs!$B$9)</f>
        <v>200295</v>
      </c>
      <c r="F2724" s="43" t="n">
        <f aca="false">NORMSINV(Inputs!$B$9)*STDEV(Prices_MTM!I2707:I2956)</f>
        <v>219393.027666294</v>
      </c>
      <c r="G2724" s="52" t="n">
        <f aca="false">IF(-B2724&gt;C2724,1,0)</f>
        <v>0</v>
      </c>
      <c r="H2724" s="52" t="n">
        <f aca="false">IF(-B2724&gt;D2724,1,0)</f>
        <v>0</v>
      </c>
      <c r="I2724" s="52" t="n">
        <f aca="false">IF(-B2724&gt;E2724,1,0)</f>
        <v>0</v>
      </c>
      <c r="J2724" s="52" t="n">
        <f aca="false">IF(-B2724&gt;F2724,1,0)</f>
        <v>0</v>
      </c>
    </row>
    <row r="2725" customFormat="false" ht="15" hidden="false" customHeight="false" outlineLevel="0" collapsed="false">
      <c r="A2725" s="51" t="n">
        <f aca="false">Prices_MTM!A2958</f>
        <v>41733</v>
      </c>
      <c r="B2725" s="43" t="n">
        <f aca="false">Prices_MTM!I2958</f>
        <v>10499.999999999</v>
      </c>
      <c r="C2725" s="43" t="n">
        <f aca="false">-PERCENTILE(Prices_MTM!I2708:I2957,1-Inputs!$B$8)</f>
        <v>162050</v>
      </c>
      <c r="D2725" s="43" t="n">
        <f aca="false">NORMSINV(Inputs!$B$8)*STDEV(Prices_MTM!I2708:I2957)</f>
        <v>155063.102789497</v>
      </c>
      <c r="E2725" s="43" t="n">
        <f aca="false">-PERCENTILE(Prices_MTM!I2708:I2957,1-Inputs!$B$9)</f>
        <v>200295</v>
      </c>
      <c r="F2725" s="43" t="n">
        <f aca="false">NORMSINV(Inputs!$B$9)*STDEV(Prices_MTM!I2708:I2957)</f>
        <v>219308.705410518</v>
      </c>
      <c r="G2725" s="52" t="n">
        <f aca="false">IF(-B2725&gt;C2725,1,0)</f>
        <v>0</v>
      </c>
      <c r="H2725" s="52" t="n">
        <f aca="false">IF(-B2725&gt;D2725,1,0)</f>
        <v>0</v>
      </c>
      <c r="I2725" s="52" t="n">
        <f aca="false">IF(-B2725&gt;E2725,1,0)</f>
        <v>0</v>
      </c>
      <c r="J2725" s="52" t="n">
        <f aca="false">IF(-B2725&gt;F2725,1,0)</f>
        <v>0</v>
      </c>
    </row>
    <row r="2726" customFormat="false" ht="15" hidden="false" customHeight="false" outlineLevel="0" collapsed="false">
      <c r="A2726" s="51" t="n">
        <f aca="false">Prices_MTM!A2959</f>
        <v>41736</v>
      </c>
      <c r="B2726" s="43" t="n">
        <f aca="false">Prices_MTM!I2959</f>
        <v>3000.00000000082</v>
      </c>
      <c r="C2726" s="43" t="n">
        <f aca="false">-PERCENTILE(Prices_MTM!I2709:I2958,1-Inputs!$B$8)</f>
        <v>162050</v>
      </c>
      <c r="D2726" s="43" t="n">
        <f aca="false">NORMSINV(Inputs!$B$8)*STDEV(Prices_MTM!I2709:I2958)</f>
        <v>155064.902237062</v>
      </c>
      <c r="E2726" s="43" t="n">
        <f aca="false">-PERCENTILE(Prices_MTM!I2709:I2958,1-Inputs!$B$9)</f>
        <v>200295</v>
      </c>
      <c r="F2726" s="43" t="n">
        <f aca="false">NORMSINV(Inputs!$B$9)*STDEV(Prices_MTM!I2709:I2958)</f>
        <v>219311.250403549</v>
      </c>
      <c r="G2726" s="52" t="n">
        <f aca="false">IF(-B2726&gt;C2726,1,0)</f>
        <v>0</v>
      </c>
      <c r="H2726" s="52" t="n">
        <f aca="false">IF(-B2726&gt;D2726,1,0)</f>
        <v>0</v>
      </c>
      <c r="I2726" s="52" t="n">
        <f aca="false">IF(-B2726&gt;E2726,1,0)</f>
        <v>0</v>
      </c>
      <c r="J2726" s="52" t="n">
        <f aca="false">IF(-B2726&gt;F2726,1,0)</f>
        <v>0</v>
      </c>
    </row>
    <row r="2727" customFormat="false" ht="15" hidden="false" customHeight="false" outlineLevel="0" collapsed="false">
      <c r="A2727" s="51" t="n">
        <f aca="false">Prices_MTM!A2960</f>
        <v>41737</v>
      </c>
      <c r="B2727" s="43" t="n">
        <f aca="false">Prices_MTM!I2960</f>
        <v>166999.999999999</v>
      </c>
      <c r="C2727" s="43" t="n">
        <f aca="false">-PERCENTILE(Prices_MTM!I2710:I2959,1-Inputs!$B$8)</f>
        <v>162050</v>
      </c>
      <c r="D2727" s="43" t="n">
        <f aca="false">NORMSINV(Inputs!$B$8)*STDEV(Prices_MTM!I2710:I2959)</f>
        <v>154725.836828012</v>
      </c>
      <c r="E2727" s="43" t="n">
        <f aca="false">-PERCENTILE(Prices_MTM!I2710:I2959,1-Inputs!$B$9)</f>
        <v>200295</v>
      </c>
      <c r="F2727" s="43" t="n">
        <f aca="false">NORMSINV(Inputs!$B$9)*STDEV(Prices_MTM!I2710:I2959)</f>
        <v>218831.703724999</v>
      </c>
      <c r="G2727" s="52" t="n">
        <f aca="false">IF(-B2727&gt;C2727,1,0)</f>
        <v>0</v>
      </c>
      <c r="H2727" s="52" t="n">
        <f aca="false">IF(-B2727&gt;D2727,1,0)</f>
        <v>0</v>
      </c>
      <c r="I2727" s="52" t="n">
        <f aca="false">IF(-B2727&gt;E2727,1,0)</f>
        <v>0</v>
      </c>
      <c r="J2727" s="52" t="n">
        <f aca="false">IF(-B2727&gt;F2727,1,0)</f>
        <v>0</v>
      </c>
    </row>
    <row r="2728" customFormat="false" ht="15" hidden="false" customHeight="false" outlineLevel="0" collapsed="false">
      <c r="A2728" s="51" t="n">
        <f aca="false">Prices_MTM!A2961</f>
        <v>41738</v>
      </c>
      <c r="B2728" s="43" t="n">
        <f aca="false">Prices_MTM!I2961</f>
        <v>20000.0000000003</v>
      </c>
      <c r="C2728" s="43" t="n">
        <f aca="false">-PERCENTILE(Prices_MTM!I2711:I2960,1-Inputs!$B$8)</f>
        <v>162050</v>
      </c>
      <c r="D2728" s="43" t="n">
        <f aca="false">NORMSINV(Inputs!$B$8)*STDEV(Prices_MTM!I2711:I2960)</f>
        <v>155631.68970258</v>
      </c>
      <c r="E2728" s="43" t="n">
        <f aca="false">-PERCENTILE(Prices_MTM!I2711:I2960,1-Inputs!$B$9)</f>
        <v>200295</v>
      </c>
      <c r="F2728" s="43" t="n">
        <f aca="false">NORMSINV(Inputs!$B$9)*STDEV(Prices_MTM!I2711:I2960)</f>
        <v>220112.868732279</v>
      </c>
      <c r="G2728" s="52" t="n">
        <f aca="false">IF(-B2728&gt;C2728,1,0)</f>
        <v>0</v>
      </c>
      <c r="H2728" s="52" t="n">
        <f aca="false">IF(-B2728&gt;D2728,1,0)</f>
        <v>0</v>
      </c>
      <c r="I2728" s="52" t="n">
        <f aca="false">IF(-B2728&gt;E2728,1,0)</f>
        <v>0</v>
      </c>
      <c r="J2728" s="52" t="n">
        <f aca="false">IF(-B2728&gt;F2728,1,0)</f>
        <v>0</v>
      </c>
    </row>
    <row r="2729" customFormat="false" ht="15" hidden="false" customHeight="false" outlineLevel="0" collapsed="false">
      <c r="A2729" s="51" t="n">
        <f aca="false">Prices_MTM!A2962</f>
        <v>41739</v>
      </c>
      <c r="B2729" s="43" t="n">
        <f aca="false">Prices_MTM!I2962</f>
        <v>-3499.99999999895</v>
      </c>
      <c r="C2729" s="43" t="n">
        <f aca="false">-PERCENTILE(Prices_MTM!I2712:I2961,1-Inputs!$B$8)</f>
        <v>162050</v>
      </c>
      <c r="D2729" s="43" t="n">
        <f aca="false">NORMSINV(Inputs!$B$8)*STDEV(Prices_MTM!I2712:I2961)</f>
        <v>155641.600515916</v>
      </c>
      <c r="E2729" s="43" t="n">
        <f aca="false">-PERCENTILE(Prices_MTM!I2712:I2961,1-Inputs!$B$9)</f>
        <v>200295</v>
      </c>
      <c r="F2729" s="43" t="n">
        <f aca="false">NORMSINV(Inputs!$B$9)*STDEV(Prices_MTM!I2712:I2961)</f>
        <v>220126.885784712</v>
      </c>
      <c r="G2729" s="52" t="n">
        <f aca="false">IF(-B2729&gt;C2729,1,0)</f>
        <v>0</v>
      </c>
      <c r="H2729" s="52" t="n">
        <f aca="false">IF(-B2729&gt;D2729,1,0)</f>
        <v>0</v>
      </c>
      <c r="I2729" s="52" t="n">
        <f aca="false">IF(-B2729&gt;E2729,1,0)</f>
        <v>0</v>
      </c>
      <c r="J2729" s="52" t="n">
        <f aca="false">IF(-B2729&gt;F2729,1,0)</f>
        <v>0</v>
      </c>
    </row>
    <row r="2730" customFormat="false" ht="15" hidden="false" customHeight="false" outlineLevel="0" collapsed="false">
      <c r="A2730" s="51" t="n">
        <f aca="false">Prices_MTM!A2963</f>
        <v>41740</v>
      </c>
      <c r="B2730" s="43" t="n">
        <f aca="false">Prices_MTM!I2963</f>
        <v>18999.9999999998</v>
      </c>
      <c r="C2730" s="43" t="n">
        <f aca="false">-PERCENTILE(Prices_MTM!I2713:I2962,1-Inputs!$B$8)</f>
        <v>162050</v>
      </c>
      <c r="D2730" s="43" t="n">
        <f aca="false">NORMSINV(Inputs!$B$8)*STDEV(Prices_MTM!I2713:I2962)</f>
        <v>155520.894131997</v>
      </c>
      <c r="E2730" s="43" t="n">
        <f aca="false">-PERCENTILE(Prices_MTM!I2713:I2962,1-Inputs!$B$9)</f>
        <v>200295</v>
      </c>
      <c r="F2730" s="43" t="n">
        <f aca="false">NORMSINV(Inputs!$B$9)*STDEV(Prices_MTM!I2713:I2962)</f>
        <v>219956.168442444</v>
      </c>
      <c r="G2730" s="52" t="n">
        <f aca="false">IF(-B2730&gt;C2730,1,0)</f>
        <v>0</v>
      </c>
      <c r="H2730" s="52" t="n">
        <f aca="false">IF(-B2730&gt;D2730,1,0)</f>
        <v>0</v>
      </c>
      <c r="I2730" s="52" t="n">
        <f aca="false">IF(-B2730&gt;E2730,1,0)</f>
        <v>0</v>
      </c>
      <c r="J2730" s="52" t="n">
        <f aca="false">IF(-B2730&gt;F2730,1,0)</f>
        <v>0</v>
      </c>
    </row>
    <row r="2731" customFormat="false" ht="15" hidden="false" customHeight="false" outlineLevel="0" collapsed="false">
      <c r="A2731" s="51" t="n">
        <f aca="false">Prices_MTM!A2964</f>
        <v>41743</v>
      </c>
      <c r="B2731" s="43" t="n">
        <f aca="false">Prices_MTM!I2964</f>
        <v>19999.9999999989</v>
      </c>
      <c r="C2731" s="43" t="n">
        <f aca="false">-PERCENTILE(Prices_MTM!I2714:I2963,1-Inputs!$B$8)</f>
        <v>162050</v>
      </c>
      <c r="D2731" s="43" t="n">
        <f aca="false">NORMSINV(Inputs!$B$8)*STDEV(Prices_MTM!I2714:I2963)</f>
        <v>155345.866609064</v>
      </c>
      <c r="E2731" s="43" t="n">
        <f aca="false">-PERCENTILE(Prices_MTM!I2714:I2963,1-Inputs!$B$9)</f>
        <v>200295</v>
      </c>
      <c r="F2731" s="43" t="n">
        <f aca="false">NORMSINV(Inputs!$B$9)*STDEV(Prices_MTM!I2714:I2963)</f>
        <v>219708.623676634</v>
      </c>
      <c r="G2731" s="52" t="n">
        <f aca="false">IF(-B2731&gt;C2731,1,0)</f>
        <v>0</v>
      </c>
      <c r="H2731" s="52" t="n">
        <f aca="false">IF(-B2731&gt;D2731,1,0)</f>
        <v>0</v>
      </c>
      <c r="I2731" s="52" t="n">
        <f aca="false">IF(-B2731&gt;E2731,1,0)</f>
        <v>0</v>
      </c>
      <c r="J2731" s="52" t="n">
        <f aca="false">IF(-B2731&gt;F2731,1,0)</f>
        <v>0</v>
      </c>
    </row>
    <row r="2732" customFormat="false" ht="15" hidden="false" customHeight="false" outlineLevel="0" collapsed="false">
      <c r="A2732" s="51" t="n">
        <f aca="false">Prices_MTM!A2965</f>
        <v>41744</v>
      </c>
      <c r="B2732" s="43" t="n">
        <f aca="false">Prices_MTM!I2965</f>
        <v>-105999.999999999</v>
      </c>
      <c r="C2732" s="43" t="n">
        <f aca="false">-PERCENTILE(Prices_MTM!I2715:I2964,1-Inputs!$B$8)</f>
        <v>159924.999999999</v>
      </c>
      <c r="D2732" s="43" t="n">
        <f aca="false">NORMSINV(Inputs!$B$8)*STDEV(Prices_MTM!I2715:I2964)</f>
        <v>154100.029825871</v>
      </c>
      <c r="E2732" s="43" t="n">
        <f aca="false">-PERCENTILE(Prices_MTM!I2715:I2964,1-Inputs!$B$9)</f>
        <v>200295</v>
      </c>
      <c r="F2732" s="43" t="n">
        <f aca="false">NORMSINV(Inputs!$B$9)*STDEV(Prices_MTM!I2715:I2964)</f>
        <v>217946.612939329</v>
      </c>
      <c r="G2732" s="52" t="n">
        <f aca="false">IF(-B2732&gt;C2732,1,0)</f>
        <v>0</v>
      </c>
      <c r="H2732" s="52" t="n">
        <f aca="false">IF(-B2732&gt;D2732,1,0)</f>
        <v>0</v>
      </c>
      <c r="I2732" s="52" t="n">
        <f aca="false">IF(-B2732&gt;E2732,1,0)</f>
        <v>0</v>
      </c>
      <c r="J2732" s="52" t="n">
        <f aca="false">IF(-B2732&gt;F2732,1,0)</f>
        <v>0</v>
      </c>
    </row>
    <row r="2733" customFormat="false" ht="15" hidden="false" customHeight="false" outlineLevel="0" collapsed="false">
      <c r="A2733" s="51" t="n">
        <f aca="false">Prices_MTM!A2966</f>
        <v>41745</v>
      </c>
      <c r="B2733" s="43" t="n">
        <f aca="false">Prices_MTM!I2966</f>
        <v>-29500.0000000009</v>
      </c>
      <c r="C2733" s="43" t="n">
        <f aca="false">-PERCENTILE(Prices_MTM!I2716:I2965,1-Inputs!$B$8)</f>
        <v>159924.999999999</v>
      </c>
      <c r="D2733" s="43" t="n">
        <f aca="false">NORMSINV(Inputs!$B$8)*STDEV(Prices_MTM!I2716:I2965)</f>
        <v>154373.993444181</v>
      </c>
      <c r="E2733" s="43" t="n">
        <f aca="false">-PERCENTILE(Prices_MTM!I2716:I2965,1-Inputs!$B$9)</f>
        <v>200295</v>
      </c>
      <c r="F2733" s="43" t="n">
        <f aca="false">NORMSINV(Inputs!$B$9)*STDEV(Prices_MTM!I2716:I2965)</f>
        <v>218334.084912871</v>
      </c>
      <c r="G2733" s="52" t="n">
        <f aca="false">IF(-B2733&gt;C2733,1,0)</f>
        <v>0</v>
      </c>
      <c r="H2733" s="52" t="n">
        <f aca="false">IF(-B2733&gt;D2733,1,0)</f>
        <v>0</v>
      </c>
      <c r="I2733" s="52" t="n">
        <f aca="false">IF(-B2733&gt;E2733,1,0)</f>
        <v>0</v>
      </c>
      <c r="J2733" s="52" t="n">
        <f aca="false">IF(-B2733&gt;F2733,1,0)</f>
        <v>0</v>
      </c>
    </row>
    <row r="2734" customFormat="false" ht="15" hidden="false" customHeight="false" outlineLevel="0" collapsed="false">
      <c r="A2734" s="51" t="n">
        <f aca="false">Prices_MTM!A2967</f>
        <v>41746</v>
      </c>
      <c r="B2734" s="43" t="n">
        <f aca="false">Prices_MTM!I2967</f>
        <v>57999.9999999998</v>
      </c>
      <c r="C2734" s="43" t="n">
        <f aca="false">-PERCENTILE(Prices_MTM!I2717:I2966,1-Inputs!$B$8)</f>
        <v>159924.999999999</v>
      </c>
      <c r="D2734" s="43" t="n">
        <f aca="false">NORMSINV(Inputs!$B$8)*STDEV(Prices_MTM!I2717:I2966)</f>
        <v>153510.168290138</v>
      </c>
      <c r="E2734" s="43" t="n">
        <f aca="false">-PERCENTILE(Prices_MTM!I2717:I2966,1-Inputs!$B$9)</f>
        <v>200295</v>
      </c>
      <c r="F2734" s="43" t="n">
        <f aca="false">NORMSINV(Inputs!$B$9)*STDEV(Prices_MTM!I2717:I2966)</f>
        <v>217112.360512763</v>
      </c>
      <c r="G2734" s="52" t="n">
        <f aca="false">IF(-B2734&gt;C2734,1,0)</f>
        <v>0</v>
      </c>
      <c r="H2734" s="52" t="n">
        <f aca="false">IF(-B2734&gt;D2734,1,0)</f>
        <v>0</v>
      </c>
      <c r="I2734" s="52" t="n">
        <f aca="false">IF(-B2734&gt;E2734,1,0)</f>
        <v>0</v>
      </c>
      <c r="J2734" s="52" t="n">
        <f aca="false">IF(-B2734&gt;F2734,1,0)</f>
        <v>0</v>
      </c>
    </row>
    <row r="2735" customFormat="false" ht="15" hidden="false" customHeight="false" outlineLevel="0" collapsed="false">
      <c r="A2735" s="51" t="n">
        <f aca="false">Prices_MTM!A2968</f>
        <v>41750</v>
      </c>
      <c r="B2735" s="43" t="n">
        <f aca="false">Prices_MTM!I2968</f>
        <v>7000.00000000003</v>
      </c>
      <c r="C2735" s="43" t="n">
        <f aca="false">-PERCENTILE(Prices_MTM!I2718:I2967,1-Inputs!$B$8)</f>
        <v>159924.999999999</v>
      </c>
      <c r="D2735" s="43" t="n">
        <f aca="false">NORMSINV(Inputs!$B$8)*STDEV(Prices_MTM!I2718:I2967)</f>
        <v>153375.726467632</v>
      </c>
      <c r="E2735" s="43" t="n">
        <f aca="false">-PERCENTILE(Prices_MTM!I2718:I2967,1-Inputs!$B$9)</f>
        <v>200295</v>
      </c>
      <c r="F2735" s="43" t="n">
        <f aca="false">NORMSINV(Inputs!$B$9)*STDEV(Prices_MTM!I2718:I2967)</f>
        <v>216922.216877583</v>
      </c>
      <c r="G2735" s="52" t="n">
        <f aca="false">IF(-B2735&gt;C2735,1,0)</f>
        <v>0</v>
      </c>
      <c r="H2735" s="52" t="n">
        <f aca="false">IF(-B2735&gt;D2735,1,0)</f>
        <v>0</v>
      </c>
      <c r="I2735" s="52" t="n">
        <f aca="false">IF(-B2735&gt;E2735,1,0)</f>
        <v>0</v>
      </c>
      <c r="J2735" s="52" t="n">
        <f aca="false">IF(-B2735&gt;F2735,1,0)</f>
        <v>0</v>
      </c>
    </row>
    <row r="2736" customFormat="false" ht="15" hidden="false" customHeight="false" outlineLevel="0" collapsed="false">
      <c r="A2736" s="51" t="n">
        <f aca="false">Prices_MTM!A2969</f>
        <v>41751</v>
      </c>
      <c r="B2736" s="43" t="n">
        <f aca="false">Prices_MTM!I2969</f>
        <v>-208500</v>
      </c>
      <c r="C2736" s="43" t="n">
        <f aca="false">-PERCENTILE(Prices_MTM!I2719:I2968,1-Inputs!$B$8)</f>
        <v>159924.999999999</v>
      </c>
      <c r="D2736" s="43" t="n">
        <f aca="false">NORMSINV(Inputs!$B$8)*STDEV(Prices_MTM!I2719:I2968)</f>
        <v>153263.852213845</v>
      </c>
      <c r="E2736" s="43" t="n">
        <f aca="false">-PERCENTILE(Prices_MTM!I2719:I2968,1-Inputs!$B$9)</f>
        <v>200295</v>
      </c>
      <c r="F2736" s="43" t="n">
        <f aca="false">NORMSINV(Inputs!$B$9)*STDEV(Prices_MTM!I2719:I2968)</f>
        <v>216763.990985508</v>
      </c>
      <c r="G2736" s="52" t="n">
        <f aca="false">IF(-B2736&gt;C2736,1,0)</f>
        <v>1</v>
      </c>
      <c r="H2736" s="52" t="n">
        <f aca="false">IF(-B2736&gt;D2736,1,0)</f>
        <v>1</v>
      </c>
      <c r="I2736" s="52" t="n">
        <f aca="false">IF(-B2736&gt;E2736,1,0)</f>
        <v>1</v>
      </c>
      <c r="J2736" s="52" t="n">
        <f aca="false">IF(-B2736&gt;F2736,1,0)</f>
        <v>0</v>
      </c>
    </row>
    <row r="2737" customFormat="false" ht="15" hidden="false" customHeight="false" outlineLevel="0" collapsed="false">
      <c r="A2737" s="51" t="n">
        <f aca="false">Prices_MTM!A2970</f>
        <v>41752</v>
      </c>
      <c r="B2737" s="43" t="n">
        <f aca="false">Prices_MTM!I2970</f>
        <v>-18999.9999999998</v>
      </c>
      <c r="C2737" s="43" t="n">
        <f aca="false">-PERCENTILE(Prices_MTM!I2720:I2969,1-Inputs!$B$8)</f>
        <v>162050</v>
      </c>
      <c r="D2737" s="43" t="n">
        <f aca="false">NORMSINV(Inputs!$B$8)*STDEV(Prices_MTM!I2720:I2969)</f>
        <v>154697.426062535</v>
      </c>
      <c r="E2737" s="43" t="n">
        <f aca="false">-PERCENTILE(Prices_MTM!I2720:I2969,1-Inputs!$B$9)</f>
        <v>205560</v>
      </c>
      <c r="F2737" s="43" t="n">
        <f aca="false">NORMSINV(Inputs!$B$9)*STDEV(Prices_MTM!I2720:I2969)</f>
        <v>218791.521837211</v>
      </c>
      <c r="G2737" s="52" t="n">
        <f aca="false">IF(-B2737&gt;C2737,1,0)</f>
        <v>0</v>
      </c>
      <c r="H2737" s="52" t="n">
        <f aca="false">IF(-B2737&gt;D2737,1,0)</f>
        <v>0</v>
      </c>
      <c r="I2737" s="52" t="n">
        <f aca="false">IF(-B2737&gt;E2737,1,0)</f>
        <v>0</v>
      </c>
      <c r="J2737" s="52" t="n">
        <f aca="false">IF(-B2737&gt;F2737,1,0)</f>
        <v>0</v>
      </c>
    </row>
    <row r="2738" customFormat="false" ht="15" hidden="false" customHeight="false" outlineLevel="0" collapsed="false">
      <c r="A2738" s="51" t="n">
        <f aca="false">Prices_MTM!A2971</f>
        <v>41753</v>
      </c>
      <c r="B2738" s="43" t="n">
        <f aca="false">Prices_MTM!I2971</f>
        <v>7500.00000000028</v>
      </c>
      <c r="C2738" s="43" t="n">
        <f aca="false">-PERCENTILE(Prices_MTM!I2721:I2970,1-Inputs!$B$8)</f>
        <v>162050</v>
      </c>
      <c r="D2738" s="43" t="n">
        <f aca="false">NORMSINV(Inputs!$B$8)*STDEV(Prices_MTM!I2721:I2970)</f>
        <v>154687.444922074</v>
      </c>
      <c r="E2738" s="43" t="n">
        <f aca="false">-PERCENTILE(Prices_MTM!I2721:I2970,1-Inputs!$B$9)</f>
        <v>205560</v>
      </c>
      <c r="F2738" s="43" t="n">
        <f aca="false">NORMSINV(Inputs!$B$9)*STDEV(Prices_MTM!I2721:I2970)</f>
        <v>218777.405319782</v>
      </c>
      <c r="G2738" s="52" t="n">
        <f aca="false">IF(-B2738&gt;C2738,1,0)</f>
        <v>0</v>
      </c>
      <c r="H2738" s="52" t="n">
        <f aca="false">IF(-B2738&gt;D2738,1,0)</f>
        <v>0</v>
      </c>
      <c r="I2738" s="52" t="n">
        <f aca="false">IF(-B2738&gt;E2738,1,0)</f>
        <v>0</v>
      </c>
      <c r="J2738" s="52" t="n">
        <f aca="false">IF(-B2738&gt;F2738,1,0)</f>
        <v>0</v>
      </c>
    </row>
    <row r="2739" customFormat="false" ht="15" hidden="false" customHeight="false" outlineLevel="0" collapsed="false">
      <c r="A2739" s="51" t="n">
        <f aca="false">Prices_MTM!A2972</f>
        <v>41754</v>
      </c>
      <c r="B2739" s="43" t="n">
        <f aca="false">Prices_MTM!I2972</f>
        <v>-122000.000000001</v>
      </c>
      <c r="C2739" s="43" t="n">
        <f aca="false">-PERCENTILE(Prices_MTM!I2722:I2971,1-Inputs!$B$8)</f>
        <v>162050</v>
      </c>
      <c r="D2739" s="43" t="n">
        <f aca="false">NORMSINV(Inputs!$B$8)*STDEV(Prices_MTM!I2722:I2971)</f>
        <v>154261.468521271</v>
      </c>
      <c r="E2739" s="43" t="n">
        <f aca="false">-PERCENTILE(Prices_MTM!I2722:I2971,1-Inputs!$B$9)</f>
        <v>205560</v>
      </c>
      <c r="F2739" s="43" t="n">
        <f aca="false">NORMSINV(Inputs!$B$9)*STDEV(Prices_MTM!I2722:I2971)</f>
        <v>218174.938767037</v>
      </c>
      <c r="G2739" s="52" t="n">
        <f aca="false">IF(-B2739&gt;C2739,1,0)</f>
        <v>0</v>
      </c>
      <c r="H2739" s="52" t="n">
        <f aca="false">IF(-B2739&gt;D2739,1,0)</f>
        <v>0</v>
      </c>
      <c r="I2739" s="52" t="n">
        <f aca="false">IF(-B2739&gt;E2739,1,0)</f>
        <v>0</v>
      </c>
      <c r="J2739" s="52" t="n">
        <f aca="false">IF(-B2739&gt;F2739,1,0)</f>
        <v>0</v>
      </c>
    </row>
    <row r="2740" customFormat="false" ht="15" hidden="false" customHeight="false" outlineLevel="0" collapsed="false">
      <c r="A2740" s="51" t="n">
        <f aca="false">Prices_MTM!A2973</f>
        <v>41757</v>
      </c>
      <c r="B2740" s="43" t="n">
        <f aca="false">Prices_MTM!I2973</f>
        <v>48499.9999999999</v>
      </c>
      <c r="C2740" s="43" t="n">
        <f aca="false">-PERCENTILE(Prices_MTM!I2723:I2972,1-Inputs!$B$8)</f>
        <v>162050</v>
      </c>
      <c r="D2740" s="43" t="n">
        <f aca="false">NORMSINV(Inputs!$B$8)*STDEV(Prices_MTM!I2723:I2972)</f>
        <v>153755.088260221</v>
      </c>
      <c r="E2740" s="43" t="n">
        <f aca="false">-PERCENTILE(Prices_MTM!I2723:I2972,1-Inputs!$B$9)</f>
        <v>205560</v>
      </c>
      <c r="F2740" s="43" t="n">
        <f aca="false">NORMSINV(Inputs!$B$9)*STDEV(Prices_MTM!I2723:I2972)</f>
        <v>217458.755500364</v>
      </c>
      <c r="G2740" s="52" t="n">
        <f aca="false">IF(-B2740&gt;C2740,1,0)</f>
        <v>0</v>
      </c>
      <c r="H2740" s="52" t="n">
        <f aca="false">IF(-B2740&gt;D2740,1,0)</f>
        <v>0</v>
      </c>
      <c r="I2740" s="52" t="n">
        <f aca="false">IF(-B2740&gt;E2740,1,0)</f>
        <v>0</v>
      </c>
      <c r="J2740" s="52" t="n">
        <f aca="false">IF(-B2740&gt;F2740,1,0)</f>
        <v>0</v>
      </c>
    </row>
    <row r="2741" customFormat="false" ht="15" hidden="false" customHeight="false" outlineLevel="0" collapsed="false">
      <c r="A2741" s="51" t="n">
        <f aca="false">Prices_MTM!A2974</f>
        <v>41758</v>
      </c>
      <c r="B2741" s="43" t="n">
        <f aca="false">Prices_MTM!I2974</f>
        <v>4500.00000000088</v>
      </c>
      <c r="C2741" s="43" t="n">
        <f aca="false">-PERCENTILE(Prices_MTM!I2724:I2973,1-Inputs!$B$8)</f>
        <v>162050</v>
      </c>
      <c r="D2741" s="43" t="n">
        <f aca="false">NORMSINV(Inputs!$B$8)*STDEV(Prices_MTM!I2724:I2973)</f>
        <v>153447.970711093</v>
      </c>
      <c r="E2741" s="43" t="n">
        <f aca="false">-PERCENTILE(Prices_MTM!I2724:I2973,1-Inputs!$B$9)</f>
        <v>205560</v>
      </c>
      <c r="F2741" s="43" t="n">
        <f aca="false">NORMSINV(Inputs!$B$9)*STDEV(Prices_MTM!I2724:I2973)</f>
        <v>217024.393289777</v>
      </c>
      <c r="G2741" s="52" t="n">
        <f aca="false">IF(-B2741&gt;C2741,1,0)</f>
        <v>0</v>
      </c>
      <c r="H2741" s="52" t="n">
        <f aca="false">IF(-B2741&gt;D2741,1,0)</f>
        <v>0</v>
      </c>
      <c r="I2741" s="52" t="n">
        <f aca="false">IF(-B2741&gt;E2741,1,0)</f>
        <v>0</v>
      </c>
      <c r="J2741" s="52" t="n">
        <f aca="false">IF(-B2741&gt;F2741,1,0)</f>
        <v>0</v>
      </c>
    </row>
    <row r="2742" customFormat="false" ht="15" hidden="false" customHeight="false" outlineLevel="0" collapsed="false">
      <c r="A2742" s="51" t="n">
        <f aca="false">Prices_MTM!A2975</f>
        <v>41759</v>
      </c>
      <c r="B2742" s="43" t="n">
        <f aca="false">Prices_MTM!I2975</f>
        <v>-86000.0000000006</v>
      </c>
      <c r="C2742" s="43" t="n">
        <f aca="false">-PERCENTILE(Prices_MTM!I2725:I2974,1-Inputs!$B$8)</f>
        <v>162050</v>
      </c>
      <c r="D2742" s="43" t="n">
        <f aca="false">NORMSINV(Inputs!$B$8)*STDEV(Prices_MTM!I2725:I2974)</f>
        <v>152940.269259996</v>
      </c>
      <c r="E2742" s="43" t="n">
        <f aca="false">-PERCENTILE(Prices_MTM!I2725:I2974,1-Inputs!$B$9)</f>
        <v>205560</v>
      </c>
      <c r="F2742" s="43" t="n">
        <f aca="false">NORMSINV(Inputs!$B$9)*STDEV(Prices_MTM!I2725:I2974)</f>
        <v>216306.341438808</v>
      </c>
      <c r="G2742" s="52" t="n">
        <f aca="false">IF(-B2742&gt;C2742,1,0)</f>
        <v>0</v>
      </c>
      <c r="H2742" s="52" t="n">
        <f aca="false">IF(-B2742&gt;D2742,1,0)</f>
        <v>0</v>
      </c>
      <c r="I2742" s="52" t="n">
        <f aca="false">IF(-B2742&gt;E2742,1,0)</f>
        <v>0</v>
      </c>
      <c r="J2742" s="52" t="n">
        <f aca="false">IF(-B2742&gt;F2742,1,0)</f>
        <v>0</v>
      </c>
    </row>
    <row r="2743" customFormat="false" ht="15" hidden="false" customHeight="false" outlineLevel="0" collapsed="false">
      <c r="A2743" s="51" t="n">
        <f aca="false">Prices_MTM!A2976</f>
        <v>41760</v>
      </c>
      <c r="B2743" s="43" t="n">
        <f aca="false">Prices_MTM!I2976</f>
        <v>-37999.9999999996</v>
      </c>
      <c r="C2743" s="43" t="n">
        <f aca="false">-PERCENTILE(Prices_MTM!I2726:I2975,1-Inputs!$B$8)</f>
        <v>162050</v>
      </c>
      <c r="D2743" s="43" t="n">
        <f aca="false">NORMSINV(Inputs!$B$8)*STDEV(Prices_MTM!I2726:I2975)</f>
        <v>153196.136775661</v>
      </c>
      <c r="E2743" s="43" t="n">
        <f aca="false">-PERCENTILE(Prices_MTM!I2726:I2975,1-Inputs!$B$9)</f>
        <v>205560</v>
      </c>
      <c r="F2743" s="43" t="n">
        <f aca="false">NORMSINV(Inputs!$B$9)*STDEV(Prices_MTM!I2726:I2975)</f>
        <v>216668.219749041</v>
      </c>
      <c r="G2743" s="52" t="n">
        <f aca="false">IF(-B2743&gt;C2743,1,0)</f>
        <v>0</v>
      </c>
      <c r="H2743" s="52" t="n">
        <f aca="false">IF(-B2743&gt;D2743,1,0)</f>
        <v>0</v>
      </c>
      <c r="I2743" s="52" t="n">
        <f aca="false">IF(-B2743&gt;E2743,1,0)</f>
        <v>0</v>
      </c>
      <c r="J2743" s="52" t="n">
        <f aca="false">IF(-B2743&gt;F2743,1,0)</f>
        <v>0</v>
      </c>
    </row>
    <row r="2744" customFormat="false" ht="15" hidden="false" customHeight="false" outlineLevel="0" collapsed="false">
      <c r="A2744" s="51" t="n">
        <f aca="false">Prices_MTM!A2977</f>
        <v>41761</v>
      </c>
      <c r="B2744" s="43" t="n">
        <f aca="false">Prices_MTM!I2977</f>
        <v>-2499.99999999986</v>
      </c>
      <c r="C2744" s="43" t="n">
        <f aca="false">-PERCENTILE(Prices_MTM!I2727:I2976,1-Inputs!$B$8)</f>
        <v>162050</v>
      </c>
      <c r="D2744" s="43" t="n">
        <f aca="false">NORMSINV(Inputs!$B$8)*STDEV(Prices_MTM!I2727:I2976)</f>
        <v>152964.324188689</v>
      </c>
      <c r="E2744" s="43" t="n">
        <f aca="false">-PERCENTILE(Prices_MTM!I2727:I2976,1-Inputs!$B$9)</f>
        <v>205560</v>
      </c>
      <c r="F2744" s="43" t="n">
        <f aca="false">NORMSINV(Inputs!$B$9)*STDEV(Prices_MTM!I2727:I2976)</f>
        <v>216340.362783508</v>
      </c>
      <c r="G2744" s="52" t="n">
        <f aca="false">IF(-B2744&gt;C2744,1,0)</f>
        <v>0</v>
      </c>
      <c r="H2744" s="52" t="n">
        <f aca="false">IF(-B2744&gt;D2744,1,0)</f>
        <v>0</v>
      </c>
      <c r="I2744" s="52" t="n">
        <f aca="false">IF(-B2744&gt;E2744,1,0)</f>
        <v>0</v>
      </c>
      <c r="J2744" s="52" t="n">
        <f aca="false">IF(-B2744&gt;F2744,1,0)</f>
        <v>0</v>
      </c>
    </row>
    <row r="2745" customFormat="false" ht="15" hidden="false" customHeight="false" outlineLevel="0" collapsed="false">
      <c r="A2745" s="51" t="n">
        <f aca="false">Prices_MTM!A2978</f>
        <v>41764</v>
      </c>
      <c r="B2745" s="43" t="n">
        <f aca="false">Prices_MTM!I2978</f>
        <v>-35000.0000000009</v>
      </c>
      <c r="C2745" s="43" t="n">
        <f aca="false">-PERCENTILE(Prices_MTM!I2728:I2977,1-Inputs!$B$8)</f>
        <v>162050</v>
      </c>
      <c r="D2745" s="43" t="n">
        <f aca="false">NORMSINV(Inputs!$B$8)*STDEV(Prices_MTM!I2728:I2977)</f>
        <v>151595.964804171</v>
      </c>
      <c r="E2745" s="43" t="n">
        <f aca="false">-PERCENTILE(Prices_MTM!I2728:I2977,1-Inputs!$B$9)</f>
        <v>205560</v>
      </c>
      <c r="F2745" s="43" t="n">
        <f aca="false">NORMSINV(Inputs!$B$9)*STDEV(Prices_MTM!I2728:I2977)</f>
        <v>214405.065992998</v>
      </c>
      <c r="G2745" s="52" t="n">
        <f aca="false">IF(-B2745&gt;C2745,1,0)</f>
        <v>0</v>
      </c>
      <c r="H2745" s="52" t="n">
        <f aca="false">IF(-B2745&gt;D2745,1,0)</f>
        <v>0</v>
      </c>
      <c r="I2745" s="52" t="n">
        <f aca="false">IF(-B2745&gt;E2745,1,0)</f>
        <v>0</v>
      </c>
      <c r="J2745" s="52" t="n">
        <f aca="false">IF(-B2745&gt;F2745,1,0)</f>
        <v>0</v>
      </c>
    </row>
    <row r="2746" customFormat="false" ht="15" hidden="false" customHeight="false" outlineLevel="0" collapsed="false">
      <c r="A2746" s="51" t="n">
        <f aca="false">Prices_MTM!A2979</f>
        <v>41765</v>
      </c>
      <c r="B2746" s="43" t="n">
        <f aca="false">Prices_MTM!I2979</f>
        <v>66000.0000000011</v>
      </c>
      <c r="C2746" s="43" t="n">
        <f aca="false">-PERCENTILE(Prices_MTM!I2729:I2978,1-Inputs!$B$8)</f>
        <v>162050</v>
      </c>
      <c r="D2746" s="43" t="n">
        <f aca="false">NORMSINV(Inputs!$B$8)*STDEV(Prices_MTM!I2729:I2978)</f>
        <v>151513.765157672</v>
      </c>
      <c r="E2746" s="43" t="n">
        <f aca="false">-PERCENTILE(Prices_MTM!I2729:I2978,1-Inputs!$B$9)</f>
        <v>205560</v>
      </c>
      <c r="F2746" s="43" t="n">
        <f aca="false">NORMSINV(Inputs!$B$9)*STDEV(Prices_MTM!I2729:I2978)</f>
        <v>214288.809464304</v>
      </c>
      <c r="G2746" s="52" t="n">
        <f aca="false">IF(-B2746&gt;C2746,1,0)</f>
        <v>0</v>
      </c>
      <c r="H2746" s="52" t="n">
        <f aca="false">IF(-B2746&gt;D2746,1,0)</f>
        <v>0</v>
      </c>
      <c r="I2746" s="52" t="n">
        <f aca="false">IF(-B2746&gt;E2746,1,0)</f>
        <v>0</v>
      </c>
      <c r="J2746" s="52" t="n">
        <f aca="false">IF(-B2746&gt;F2746,1,0)</f>
        <v>0</v>
      </c>
    </row>
    <row r="2747" customFormat="false" ht="15" hidden="false" customHeight="false" outlineLevel="0" collapsed="false">
      <c r="A2747" s="51" t="n">
        <f aca="false">Prices_MTM!A2980</f>
        <v>41766</v>
      </c>
      <c r="B2747" s="43" t="n">
        <f aca="false">Prices_MTM!I2980</f>
        <v>131500</v>
      </c>
      <c r="C2747" s="43" t="n">
        <f aca="false">-PERCENTILE(Prices_MTM!I2730:I2979,1-Inputs!$B$8)</f>
        <v>162050</v>
      </c>
      <c r="D2747" s="43" t="n">
        <f aca="false">NORMSINV(Inputs!$B$8)*STDEV(Prices_MTM!I2730:I2979)</f>
        <v>151624.032274716</v>
      </c>
      <c r="E2747" s="43" t="n">
        <f aca="false">-PERCENTILE(Prices_MTM!I2730:I2979,1-Inputs!$B$9)</f>
        <v>205560</v>
      </c>
      <c r="F2747" s="43" t="n">
        <f aca="false">NORMSINV(Inputs!$B$9)*STDEV(Prices_MTM!I2730:I2979)</f>
        <v>214444.762352214</v>
      </c>
      <c r="G2747" s="52" t="n">
        <f aca="false">IF(-B2747&gt;C2747,1,0)</f>
        <v>0</v>
      </c>
      <c r="H2747" s="52" t="n">
        <f aca="false">IF(-B2747&gt;D2747,1,0)</f>
        <v>0</v>
      </c>
      <c r="I2747" s="52" t="n">
        <f aca="false">IF(-B2747&gt;E2747,1,0)</f>
        <v>0</v>
      </c>
      <c r="J2747" s="52" t="n">
        <f aca="false">IF(-B2747&gt;F2747,1,0)</f>
        <v>0</v>
      </c>
    </row>
    <row r="2748" customFormat="false" ht="15" hidden="false" customHeight="false" outlineLevel="0" collapsed="false">
      <c r="A2748" s="51" t="n">
        <f aca="false">Prices_MTM!A2981</f>
        <v>41767</v>
      </c>
      <c r="B2748" s="43" t="n">
        <f aca="false">Prices_MTM!I2981</f>
        <v>-55000.0000000004</v>
      </c>
      <c r="C2748" s="43" t="n">
        <f aca="false">-PERCENTILE(Prices_MTM!I2731:I2980,1-Inputs!$B$8)</f>
        <v>162050</v>
      </c>
      <c r="D2748" s="43" t="n">
        <f aca="false">NORMSINV(Inputs!$B$8)*STDEV(Prices_MTM!I2731:I2980)</f>
        <v>151850.246714541</v>
      </c>
      <c r="E2748" s="43" t="n">
        <f aca="false">-PERCENTILE(Prices_MTM!I2731:I2980,1-Inputs!$B$9)</f>
        <v>205560</v>
      </c>
      <c r="F2748" s="43" t="n">
        <f aca="false">NORMSINV(Inputs!$B$9)*STDEV(Prices_MTM!I2731:I2980)</f>
        <v>214764.701751405</v>
      </c>
      <c r="G2748" s="52" t="n">
        <f aca="false">IF(-B2748&gt;C2748,1,0)</f>
        <v>0</v>
      </c>
      <c r="H2748" s="52" t="n">
        <f aca="false">IF(-B2748&gt;D2748,1,0)</f>
        <v>0</v>
      </c>
      <c r="I2748" s="52" t="n">
        <f aca="false">IF(-B2748&gt;E2748,1,0)</f>
        <v>0</v>
      </c>
      <c r="J2748" s="52" t="n">
        <f aca="false">IF(-B2748&gt;F2748,1,0)</f>
        <v>0</v>
      </c>
    </row>
    <row r="2749" customFormat="false" ht="15" hidden="false" customHeight="false" outlineLevel="0" collapsed="false">
      <c r="A2749" s="51" t="n">
        <f aca="false">Prices_MTM!A2982</f>
        <v>41768</v>
      </c>
      <c r="B2749" s="43" t="n">
        <f aca="false">Prices_MTM!I2982</f>
        <v>-23500.0000000007</v>
      </c>
      <c r="C2749" s="43" t="n">
        <f aca="false">-PERCENTILE(Prices_MTM!I2732:I2981,1-Inputs!$B$8)</f>
        <v>162050</v>
      </c>
      <c r="D2749" s="43" t="n">
        <f aca="false">NORMSINV(Inputs!$B$8)*STDEV(Prices_MTM!I2732:I2981)</f>
        <v>151960.9448014</v>
      </c>
      <c r="E2749" s="43" t="n">
        <f aca="false">-PERCENTILE(Prices_MTM!I2732:I2981,1-Inputs!$B$9)</f>
        <v>205560</v>
      </c>
      <c r="F2749" s="43" t="n">
        <f aca="false">NORMSINV(Inputs!$B$9)*STDEV(Prices_MTM!I2732:I2981)</f>
        <v>214921.264168148</v>
      </c>
      <c r="G2749" s="52" t="n">
        <f aca="false">IF(-B2749&gt;C2749,1,0)</f>
        <v>0</v>
      </c>
      <c r="H2749" s="52" t="n">
        <f aca="false">IF(-B2749&gt;D2749,1,0)</f>
        <v>0</v>
      </c>
      <c r="I2749" s="52" t="n">
        <f aca="false">IF(-B2749&gt;E2749,1,0)</f>
        <v>0</v>
      </c>
      <c r="J2749" s="52" t="n">
        <f aca="false">IF(-B2749&gt;F2749,1,0)</f>
        <v>0</v>
      </c>
    </row>
    <row r="2750" customFormat="false" ht="15" hidden="false" customHeight="false" outlineLevel="0" collapsed="false">
      <c r="A2750" s="51" t="n">
        <f aca="false">Prices_MTM!A2983</f>
        <v>41771</v>
      </c>
      <c r="B2750" s="43" t="n">
        <f aca="false">Prices_MTM!I2983</f>
        <v>51500.0000000008</v>
      </c>
      <c r="C2750" s="43" t="n">
        <f aca="false">-PERCENTILE(Prices_MTM!I2733:I2982,1-Inputs!$B$8)</f>
        <v>162050</v>
      </c>
      <c r="D2750" s="43" t="n">
        <f aca="false">NORMSINV(Inputs!$B$8)*STDEV(Prices_MTM!I2733:I2982)</f>
        <v>151721.037818276</v>
      </c>
      <c r="E2750" s="43" t="n">
        <f aca="false">-PERCENTILE(Prices_MTM!I2733:I2982,1-Inputs!$B$9)</f>
        <v>205560</v>
      </c>
      <c r="F2750" s="43" t="n">
        <f aca="false">NORMSINV(Inputs!$B$9)*STDEV(Prices_MTM!I2733:I2982)</f>
        <v>214581.959143669</v>
      </c>
      <c r="G2750" s="52" t="n">
        <f aca="false">IF(-B2750&gt;C2750,1,0)</f>
        <v>0</v>
      </c>
      <c r="H2750" s="52" t="n">
        <f aca="false">IF(-B2750&gt;D2750,1,0)</f>
        <v>0</v>
      </c>
      <c r="I2750" s="52" t="n">
        <f aca="false">IF(-B2750&gt;E2750,1,0)</f>
        <v>0</v>
      </c>
      <c r="J2750" s="52" t="n">
        <f aca="false">IF(-B2750&gt;F2750,1,0)</f>
        <v>0</v>
      </c>
    </row>
    <row r="2751" customFormat="false" ht="15" hidden="false" customHeight="false" outlineLevel="0" collapsed="false">
      <c r="A2751" s="51" t="n">
        <f aca="false">Prices_MTM!A2984</f>
        <v>41772</v>
      </c>
      <c r="B2751" s="43" t="n">
        <f aca="false">Prices_MTM!I2984</f>
        <v>91500.0000000006</v>
      </c>
      <c r="C2751" s="43" t="n">
        <f aca="false">-PERCENTILE(Prices_MTM!I2734:I2983,1-Inputs!$B$8)</f>
        <v>162050</v>
      </c>
      <c r="D2751" s="43" t="n">
        <f aca="false">NORMSINV(Inputs!$B$8)*STDEV(Prices_MTM!I2734:I2983)</f>
        <v>151018.42977148</v>
      </c>
      <c r="E2751" s="43" t="n">
        <f aca="false">-PERCENTILE(Prices_MTM!I2734:I2983,1-Inputs!$B$9)</f>
        <v>205560</v>
      </c>
      <c r="F2751" s="43" t="n">
        <f aca="false">NORMSINV(Inputs!$B$9)*STDEV(Prices_MTM!I2734:I2983)</f>
        <v>213588.247174916</v>
      </c>
      <c r="G2751" s="52" t="n">
        <f aca="false">IF(-B2751&gt;C2751,1,0)</f>
        <v>0</v>
      </c>
      <c r="H2751" s="52" t="n">
        <f aca="false">IF(-B2751&gt;D2751,1,0)</f>
        <v>0</v>
      </c>
      <c r="I2751" s="52" t="n">
        <f aca="false">IF(-B2751&gt;E2751,1,0)</f>
        <v>0</v>
      </c>
      <c r="J2751" s="52" t="n">
        <f aca="false">IF(-B2751&gt;F2751,1,0)</f>
        <v>0</v>
      </c>
    </row>
    <row r="2752" customFormat="false" ht="15" hidden="false" customHeight="false" outlineLevel="0" collapsed="false">
      <c r="A2752" s="51" t="n">
        <f aca="false">Prices_MTM!A2985</f>
        <v>41773</v>
      </c>
      <c r="B2752" s="43" t="n">
        <f aca="false">Prices_MTM!I2985</f>
        <v>7499.99999999887</v>
      </c>
      <c r="C2752" s="43" t="n">
        <f aca="false">-PERCENTILE(Prices_MTM!I2735:I2984,1-Inputs!$B$8)</f>
        <v>162050</v>
      </c>
      <c r="D2752" s="43" t="n">
        <f aca="false">NORMSINV(Inputs!$B$8)*STDEV(Prices_MTM!I2735:I2984)</f>
        <v>150888.622172495</v>
      </c>
      <c r="E2752" s="43" t="n">
        <f aca="false">-PERCENTILE(Prices_MTM!I2735:I2984,1-Inputs!$B$9)</f>
        <v>205560</v>
      </c>
      <c r="F2752" s="43" t="n">
        <f aca="false">NORMSINV(Inputs!$B$9)*STDEV(Prices_MTM!I2735:I2984)</f>
        <v>213404.657810498</v>
      </c>
      <c r="G2752" s="52" t="n">
        <f aca="false">IF(-B2752&gt;C2752,1,0)</f>
        <v>0</v>
      </c>
      <c r="H2752" s="52" t="n">
        <f aca="false">IF(-B2752&gt;D2752,1,0)</f>
        <v>0</v>
      </c>
      <c r="I2752" s="52" t="n">
        <f aca="false">IF(-B2752&gt;E2752,1,0)</f>
        <v>0</v>
      </c>
      <c r="J2752" s="52" t="n">
        <f aca="false">IF(-B2752&gt;F2752,1,0)</f>
        <v>0</v>
      </c>
    </row>
    <row r="2753" customFormat="false" ht="15" hidden="false" customHeight="false" outlineLevel="0" collapsed="false">
      <c r="A2753" s="51" t="n">
        <f aca="false">Prices_MTM!A2986</f>
        <v>41774</v>
      </c>
      <c r="B2753" s="43" t="n">
        <f aca="false">Prices_MTM!I2986</f>
        <v>-82499.9999999996</v>
      </c>
      <c r="C2753" s="43" t="n">
        <f aca="false">-PERCENTILE(Prices_MTM!I2736:I2985,1-Inputs!$B$8)</f>
        <v>162050</v>
      </c>
      <c r="D2753" s="43" t="n">
        <f aca="false">NORMSINV(Inputs!$B$8)*STDEV(Prices_MTM!I2736:I2985)</f>
        <v>150786.301942971</v>
      </c>
      <c r="E2753" s="43" t="n">
        <f aca="false">-PERCENTILE(Prices_MTM!I2736:I2985,1-Inputs!$B$9)</f>
        <v>205560</v>
      </c>
      <c r="F2753" s="43" t="n">
        <f aca="false">NORMSINV(Inputs!$B$9)*STDEV(Prices_MTM!I2736:I2985)</f>
        <v>213259.944357262</v>
      </c>
      <c r="G2753" s="52" t="n">
        <f aca="false">IF(-B2753&gt;C2753,1,0)</f>
        <v>0</v>
      </c>
      <c r="H2753" s="52" t="n">
        <f aca="false">IF(-B2753&gt;D2753,1,0)</f>
        <v>0</v>
      </c>
      <c r="I2753" s="52" t="n">
        <f aca="false">IF(-B2753&gt;E2753,1,0)</f>
        <v>0</v>
      </c>
      <c r="J2753" s="52" t="n">
        <f aca="false">IF(-B2753&gt;F2753,1,0)</f>
        <v>0</v>
      </c>
    </row>
    <row r="2754" customFormat="false" ht="15" hidden="false" customHeight="false" outlineLevel="0" collapsed="false">
      <c r="A2754" s="51" t="n">
        <f aca="false">Prices_MTM!A2987</f>
        <v>41775</v>
      </c>
      <c r="B2754" s="43" t="n">
        <f aca="false">Prices_MTM!I2987</f>
        <v>-999.999999999796</v>
      </c>
      <c r="C2754" s="43" t="n">
        <f aca="false">-PERCENTILE(Prices_MTM!I2737:I2986,1-Inputs!$B$8)</f>
        <v>162050</v>
      </c>
      <c r="D2754" s="43" t="n">
        <f aca="false">NORMSINV(Inputs!$B$8)*STDEV(Prices_MTM!I2737:I2986)</f>
        <v>150963.160069829</v>
      </c>
      <c r="E2754" s="43" t="n">
        <f aca="false">-PERCENTILE(Prices_MTM!I2737:I2986,1-Inputs!$B$9)</f>
        <v>205560</v>
      </c>
      <c r="F2754" s="43" t="n">
        <f aca="false">NORMSINV(Inputs!$B$9)*STDEV(Prices_MTM!I2737:I2986)</f>
        <v>213510.078181136</v>
      </c>
      <c r="G2754" s="52" t="n">
        <f aca="false">IF(-B2754&gt;C2754,1,0)</f>
        <v>0</v>
      </c>
      <c r="H2754" s="52" t="n">
        <f aca="false">IF(-B2754&gt;D2754,1,0)</f>
        <v>0</v>
      </c>
      <c r="I2754" s="52" t="n">
        <f aca="false">IF(-B2754&gt;E2754,1,0)</f>
        <v>0</v>
      </c>
      <c r="J2754" s="52" t="n">
        <f aca="false">IF(-B2754&gt;F2754,1,0)</f>
        <v>0</v>
      </c>
    </row>
    <row r="2755" customFormat="false" ht="15" hidden="false" customHeight="false" outlineLevel="0" collapsed="false">
      <c r="A2755" s="51" t="n">
        <f aca="false">Prices_MTM!A2988</f>
        <v>41778</v>
      </c>
      <c r="B2755" s="43" t="n">
        <f aca="false">Prices_MTM!I2988</f>
        <v>67000.0000000002</v>
      </c>
      <c r="C2755" s="43" t="n">
        <f aca="false">-PERCENTILE(Prices_MTM!I2738:I2987,1-Inputs!$B$8)</f>
        <v>162050</v>
      </c>
      <c r="D2755" s="43" t="n">
        <f aca="false">NORMSINV(Inputs!$B$8)*STDEV(Prices_MTM!I2738:I2987)</f>
        <v>150546.467752551</v>
      </c>
      <c r="E2755" s="43" t="n">
        <f aca="false">-PERCENTILE(Prices_MTM!I2738:I2987,1-Inputs!$B$9)</f>
        <v>205560</v>
      </c>
      <c r="F2755" s="43" t="n">
        <f aca="false">NORMSINV(Inputs!$B$9)*STDEV(Prices_MTM!I2738:I2987)</f>
        <v>212920.742284892</v>
      </c>
      <c r="G2755" s="52" t="n">
        <f aca="false">IF(-B2755&gt;C2755,1,0)</f>
        <v>0</v>
      </c>
      <c r="H2755" s="52" t="n">
        <f aca="false">IF(-B2755&gt;D2755,1,0)</f>
        <v>0</v>
      </c>
      <c r="I2755" s="52" t="n">
        <f aca="false">IF(-B2755&gt;E2755,1,0)</f>
        <v>0</v>
      </c>
      <c r="J2755" s="52" t="n">
        <f aca="false">IF(-B2755&gt;F2755,1,0)</f>
        <v>0</v>
      </c>
    </row>
    <row r="2756" customFormat="false" ht="15" hidden="false" customHeight="false" outlineLevel="0" collapsed="false">
      <c r="A2756" s="51" t="n">
        <f aca="false">Prices_MTM!A2989</f>
        <v>41779</v>
      </c>
      <c r="B2756" s="43" t="n">
        <f aca="false">Prices_MTM!I2989</f>
        <v>9499.99999999989</v>
      </c>
      <c r="C2756" s="43" t="n">
        <f aca="false">-PERCENTILE(Prices_MTM!I2739:I2988,1-Inputs!$B$8)</f>
        <v>162050</v>
      </c>
      <c r="D2756" s="43" t="n">
        <f aca="false">NORMSINV(Inputs!$B$8)*STDEV(Prices_MTM!I2739:I2988)</f>
        <v>150688.120048377</v>
      </c>
      <c r="E2756" s="43" t="n">
        <f aca="false">-PERCENTILE(Prices_MTM!I2739:I2988,1-Inputs!$B$9)</f>
        <v>205560</v>
      </c>
      <c r="F2756" s="43" t="n">
        <f aca="false">NORMSINV(Inputs!$B$9)*STDEV(Prices_MTM!I2739:I2988)</f>
        <v>213121.08383009</v>
      </c>
      <c r="G2756" s="52" t="n">
        <f aca="false">IF(-B2756&gt;C2756,1,0)</f>
        <v>0</v>
      </c>
      <c r="H2756" s="52" t="n">
        <f aca="false">IF(-B2756&gt;D2756,1,0)</f>
        <v>0</v>
      </c>
      <c r="I2756" s="52" t="n">
        <f aca="false">IF(-B2756&gt;E2756,1,0)</f>
        <v>0</v>
      </c>
      <c r="J2756" s="52" t="n">
        <f aca="false">IF(-B2756&gt;F2756,1,0)</f>
        <v>0</v>
      </c>
    </row>
    <row r="2757" customFormat="false" ht="15" hidden="false" customHeight="false" outlineLevel="0" collapsed="false">
      <c r="A2757" s="51" t="n">
        <f aca="false">Prices_MTM!A2990</f>
        <v>41780</v>
      </c>
      <c r="B2757" s="43" t="n">
        <f aca="false">Prices_MTM!I2990</f>
        <v>102500.000000001</v>
      </c>
      <c r="C2757" s="43" t="n">
        <f aca="false">-PERCENTILE(Prices_MTM!I2740:I2989,1-Inputs!$B$8)</f>
        <v>162050</v>
      </c>
      <c r="D2757" s="43" t="n">
        <f aca="false">NORMSINV(Inputs!$B$8)*STDEV(Prices_MTM!I2740:I2989)</f>
        <v>150690.16007982</v>
      </c>
      <c r="E2757" s="43" t="n">
        <f aca="false">-PERCENTILE(Prices_MTM!I2740:I2989,1-Inputs!$B$9)</f>
        <v>205560</v>
      </c>
      <c r="F2757" s="43" t="n">
        <f aca="false">NORMSINV(Inputs!$B$9)*STDEV(Prices_MTM!I2740:I2989)</f>
        <v>213123.969085491</v>
      </c>
      <c r="G2757" s="52" t="n">
        <f aca="false">IF(-B2757&gt;C2757,1,0)</f>
        <v>0</v>
      </c>
      <c r="H2757" s="52" t="n">
        <f aca="false">IF(-B2757&gt;D2757,1,0)</f>
        <v>0</v>
      </c>
      <c r="I2757" s="52" t="n">
        <f aca="false">IF(-B2757&gt;E2757,1,0)</f>
        <v>0</v>
      </c>
      <c r="J2757" s="52" t="n">
        <f aca="false">IF(-B2757&gt;F2757,1,0)</f>
        <v>0</v>
      </c>
    </row>
    <row r="2758" customFormat="false" ht="15" hidden="false" customHeight="false" outlineLevel="0" collapsed="false">
      <c r="A2758" s="51" t="n">
        <f aca="false">Prices_MTM!A2991</f>
        <v>41781</v>
      </c>
      <c r="B2758" s="43" t="n">
        <f aca="false">Prices_MTM!I2991</f>
        <v>-6500.00000000048</v>
      </c>
      <c r="C2758" s="43" t="n">
        <f aca="false">-PERCENTILE(Prices_MTM!I2741:I2990,1-Inputs!$B$8)</f>
        <v>162050</v>
      </c>
      <c r="D2758" s="43" t="n">
        <f aca="false">NORMSINV(Inputs!$B$8)*STDEV(Prices_MTM!I2741:I2990)</f>
        <v>150612.012123145</v>
      </c>
      <c r="E2758" s="43" t="n">
        <f aca="false">-PERCENTILE(Prices_MTM!I2741:I2990,1-Inputs!$B$9)</f>
        <v>205560</v>
      </c>
      <c r="F2758" s="43" t="n">
        <f aca="false">NORMSINV(Inputs!$B$9)*STDEV(Prices_MTM!I2741:I2990)</f>
        <v>213013.442939034</v>
      </c>
      <c r="G2758" s="52" t="n">
        <f aca="false">IF(-B2758&gt;C2758,1,0)</f>
        <v>0</v>
      </c>
      <c r="H2758" s="52" t="n">
        <f aca="false">IF(-B2758&gt;D2758,1,0)</f>
        <v>0</v>
      </c>
      <c r="I2758" s="52" t="n">
        <f aca="false">IF(-B2758&gt;E2758,1,0)</f>
        <v>0</v>
      </c>
      <c r="J2758" s="52" t="n">
        <f aca="false">IF(-B2758&gt;F2758,1,0)</f>
        <v>0</v>
      </c>
    </row>
    <row r="2759" customFormat="false" ht="15" hidden="false" customHeight="false" outlineLevel="0" collapsed="false">
      <c r="A2759" s="51" t="n">
        <f aca="false">Prices_MTM!A2992</f>
        <v>41782</v>
      </c>
      <c r="B2759" s="43" t="n">
        <f aca="false">Prices_MTM!I2992</f>
        <v>133000.000000001</v>
      </c>
      <c r="C2759" s="43" t="n">
        <f aca="false">-PERCENTILE(Prices_MTM!I2742:I2991,1-Inputs!$B$8)</f>
        <v>162050</v>
      </c>
      <c r="D2759" s="43" t="n">
        <f aca="false">NORMSINV(Inputs!$B$8)*STDEV(Prices_MTM!I2742:I2991)</f>
        <v>150282.477698382</v>
      </c>
      <c r="E2759" s="43" t="n">
        <f aca="false">-PERCENTILE(Prices_MTM!I2742:I2991,1-Inputs!$B$9)</f>
        <v>205560</v>
      </c>
      <c r="F2759" s="43" t="n">
        <f aca="false">NORMSINV(Inputs!$B$9)*STDEV(Prices_MTM!I2742:I2991)</f>
        <v>212547.376113447</v>
      </c>
      <c r="G2759" s="52" t="n">
        <f aca="false">IF(-B2759&gt;C2759,1,0)</f>
        <v>0</v>
      </c>
      <c r="H2759" s="52" t="n">
        <f aca="false">IF(-B2759&gt;D2759,1,0)</f>
        <v>0</v>
      </c>
      <c r="I2759" s="52" t="n">
        <f aca="false">IF(-B2759&gt;E2759,1,0)</f>
        <v>0</v>
      </c>
      <c r="J2759" s="52" t="n">
        <f aca="false">IF(-B2759&gt;F2759,1,0)</f>
        <v>0</v>
      </c>
    </row>
    <row r="2760" customFormat="false" ht="15" hidden="false" customHeight="false" outlineLevel="0" collapsed="false">
      <c r="A2760" s="51" t="n">
        <f aca="false">Prices_MTM!A2993</f>
        <v>41786</v>
      </c>
      <c r="B2760" s="43" t="n">
        <f aca="false">Prices_MTM!I2993</f>
        <v>-4000.00000000062</v>
      </c>
      <c r="C2760" s="43" t="n">
        <f aca="false">-PERCENTILE(Prices_MTM!I2743:I2992,1-Inputs!$B$8)</f>
        <v>162050</v>
      </c>
      <c r="D2760" s="43" t="n">
        <f aca="false">NORMSINV(Inputs!$B$8)*STDEV(Prices_MTM!I2743:I2992)</f>
        <v>150726.071849856</v>
      </c>
      <c r="E2760" s="43" t="n">
        <f aca="false">-PERCENTILE(Prices_MTM!I2743:I2992,1-Inputs!$B$9)</f>
        <v>205560</v>
      </c>
      <c r="F2760" s="43" t="n">
        <f aca="false">NORMSINV(Inputs!$B$9)*STDEV(Prices_MTM!I2743:I2992)</f>
        <v>213174.759787173</v>
      </c>
      <c r="G2760" s="52" t="n">
        <f aca="false">IF(-B2760&gt;C2760,1,0)</f>
        <v>0</v>
      </c>
      <c r="H2760" s="52" t="n">
        <f aca="false">IF(-B2760&gt;D2760,1,0)</f>
        <v>0</v>
      </c>
      <c r="I2760" s="52" t="n">
        <f aca="false">IF(-B2760&gt;E2760,1,0)</f>
        <v>0</v>
      </c>
      <c r="J2760" s="52" t="n">
        <f aca="false">IF(-B2760&gt;F2760,1,0)</f>
        <v>0</v>
      </c>
    </row>
    <row r="2761" customFormat="false" ht="15" hidden="false" customHeight="false" outlineLevel="0" collapsed="false">
      <c r="A2761" s="51" t="n">
        <f aca="false">Prices_MTM!A2994</f>
        <v>41787</v>
      </c>
      <c r="B2761" s="43" t="n">
        <f aca="false">Prices_MTM!I2994</f>
        <v>-105000</v>
      </c>
      <c r="C2761" s="43" t="n">
        <f aca="false">-PERCENTILE(Prices_MTM!I2744:I2993,1-Inputs!$B$8)</f>
        <v>162050</v>
      </c>
      <c r="D2761" s="43" t="n">
        <f aca="false">NORMSINV(Inputs!$B$8)*STDEV(Prices_MTM!I2744:I2993)</f>
        <v>150643.745306488</v>
      </c>
      <c r="E2761" s="43" t="n">
        <f aca="false">-PERCENTILE(Prices_MTM!I2744:I2993,1-Inputs!$B$9)</f>
        <v>205560</v>
      </c>
      <c r="F2761" s="43" t="n">
        <f aca="false">NORMSINV(Inputs!$B$9)*STDEV(Prices_MTM!I2744:I2993)</f>
        <v>213058.323785815</v>
      </c>
      <c r="G2761" s="52" t="n">
        <f aca="false">IF(-B2761&gt;C2761,1,0)</f>
        <v>0</v>
      </c>
      <c r="H2761" s="52" t="n">
        <f aca="false">IF(-B2761&gt;D2761,1,0)</f>
        <v>0</v>
      </c>
      <c r="I2761" s="52" t="n">
        <f aca="false">IF(-B2761&gt;E2761,1,0)</f>
        <v>0</v>
      </c>
      <c r="J2761" s="52" t="n">
        <f aca="false">IF(-B2761&gt;F2761,1,0)</f>
        <v>0</v>
      </c>
    </row>
    <row r="2762" customFormat="false" ht="15" hidden="false" customHeight="false" outlineLevel="0" collapsed="false">
      <c r="A2762" s="51" t="n">
        <f aca="false">Prices_MTM!A2995</f>
        <v>41788</v>
      </c>
      <c r="B2762" s="43" t="n">
        <f aca="false">Prices_MTM!I2995</f>
        <v>44500</v>
      </c>
      <c r="C2762" s="43" t="n">
        <f aca="false">-PERCENTILE(Prices_MTM!I2745:I2994,1-Inputs!$B$8)</f>
        <v>162050</v>
      </c>
      <c r="D2762" s="43" t="n">
        <f aca="false">NORMSINV(Inputs!$B$8)*STDEV(Prices_MTM!I2745:I2994)</f>
        <v>150868.841082081</v>
      </c>
      <c r="E2762" s="43" t="n">
        <f aca="false">-PERCENTILE(Prices_MTM!I2745:I2994,1-Inputs!$B$9)</f>
        <v>205560</v>
      </c>
      <c r="F2762" s="43" t="n">
        <f aca="false">NORMSINV(Inputs!$B$9)*STDEV(Prices_MTM!I2745:I2994)</f>
        <v>213376.681036835</v>
      </c>
      <c r="G2762" s="52" t="n">
        <f aca="false">IF(-B2762&gt;C2762,1,0)</f>
        <v>0</v>
      </c>
      <c r="H2762" s="52" t="n">
        <f aca="false">IF(-B2762&gt;D2762,1,0)</f>
        <v>0</v>
      </c>
      <c r="I2762" s="52" t="n">
        <f aca="false">IF(-B2762&gt;E2762,1,0)</f>
        <v>0</v>
      </c>
      <c r="J2762" s="52" t="n">
        <f aca="false">IF(-B2762&gt;F2762,1,0)</f>
        <v>0</v>
      </c>
    </row>
    <row r="2763" customFormat="false" ht="15" hidden="false" customHeight="false" outlineLevel="0" collapsed="false">
      <c r="A2763" s="51" t="n">
        <f aca="false">Prices_MTM!A2996</f>
        <v>41789</v>
      </c>
      <c r="B2763" s="43" t="n">
        <f aca="false">Prices_MTM!I2996</f>
        <v>-47499.9999999994</v>
      </c>
      <c r="C2763" s="43" t="n">
        <f aca="false">-PERCENTILE(Prices_MTM!I2746:I2995,1-Inputs!$B$8)</f>
        <v>162050</v>
      </c>
      <c r="D2763" s="43" t="n">
        <f aca="false">NORMSINV(Inputs!$B$8)*STDEV(Prices_MTM!I2746:I2995)</f>
        <v>150807.209555971</v>
      </c>
      <c r="E2763" s="43" t="n">
        <f aca="false">-PERCENTILE(Prices_MTM!I2746:I2995,1-Inputs!$B$9)</f>
        <v>205560</v>
      </c>
      <c r="F2763" s="43" t="n">
        <f aca="false">NORMSINV(Inputs!$B$9)*STDEV(Prices_MTM!I2746:I2995)</f>
        <v>213289.514393316</v>
      </c>
      <c r="G2763" s="52" t="n">
        <f aca="false">IF(-B2763&gt;C2763,1,0)</f>
        <v>0</v>
      </c>
      <c r="H2763" s="52" t="n">
        <f aca="false">IF(-B2763&gt;D2763,1,0)</f>
        <v>0</v>
      </c>
      <c r="I2763" s="52" t="n">
        <f aca="false">IF(-B2763&gt;E2763,1,0)</f>
        <v>0</v>
      </c>
      <c r="J2763" s="52" t="n">
        <f aca="false">IF(-B2763&gt;F2763,1,0)</f>
        <v>0</v>
      </c>
    </row>
    <row r="2764" customFormat="false" ht="15" hidden="false" customHeight="false" outlineLevel="0" collapsed="false">
      <c r="A2764" s="51" t="n">
        <f aca="false">Prices_MTM!A2997</f>
        <v>41792</v>
      </c>
      <c r="B2764" s="43" t="n">
        <f aca="false">Prices_MTM!I2997</f>
        <v>-39500.0000000017</v>
      </c>
      <c r="C2764" s="43" t="n">
        <f aca="false">-PERCENTILE(Prices_MTM!I2747:I2996,1-Inputs!$B$8)</f>
        <v>162050</v>
      </c>
      <c r="D2764" s="43" t="n">
        <f aca="false">NORMSINV(Inputs!$B$8)*STDEV(Prices_MTM!I2747:I2996)</f>
        <v>150546.702861241</v>
      </c>
      <c r="E2764" s="43" t="n">
        <f aca="false">-PERCENTILE(Prices_MTM!I2747:I2996,1-Inputs!$B$9)</f>
        <v>205560</v>
      </c>
      <c r="F2764" s="43" t="n">
        <f aca="false">NORMSINV(Inputs!$B$9)*STDEV(Prices_MTM!I2747:I2996)</f>
        <v>212921.074803599</v>
      </c>
      <c r="G2764" s="52" t="n">
        <f aca="false">IF(-B2764&gt;C2764,1,0)</f>
        <v>0</v>
      </c>
      <c r="H2764" s="52" t="n">
        <f aca="false">IF(-B2764&gt;D2764,1,0)</f>
        <v>0</v>
      </c>
      <c r="I2764" s="52" t="n">
        <f aca="false">IF(-B2764&gt;E2764,1,0)</f>
        <v>0</v>
      </c>
      <c r="J2764" s="52" t="n">
        <f aca="false">IF(-B2764&gt;F2764,1,0)</f>
        <v>0</v>
      </c>
    </row>
    <row r="2765" customFormat="false" ht="15" hidden="false" customHeight="false" outlineLevel="0" collapsed="false">
      <c r="A2765" s="51" t="n">
        <f aca="false">Prices_MTM!A2998</f>
        <v>41793</v>
      </c>
      <c r="B2765" s="43" t="n">
        <f aca="false">Prices_MTM!I2998</f>
        <v>50500.000000001</v>
      </c>
      <c r="C2765" s="43" t="n">
        <f aca="false">-PERCENTILE(Prices_MTM!I2748:I2997,1-Inputs!$B$8)</f>
        <v>162050</v>
      </c>
      <c r="D2765" s="43" t="n">
        <f aca="false">NORMSINV(Inputs!$B$8)*STDEV(Prices_MTM!I2748:I2997)</f>
        <v>150347.130180422</v>
      </c>
      <c r="E2765" s="43" t="n">
        <f aca="false">-PERCENTILE(Prices_MTM!I2748:I2997,1-Inputs!$B$9)</f>
        <v>205560</v>
      </c>
      <c r="F2765" s="43" t="n">
        <f aca="false">NORMSINV(Inputs!$B$9)*STDEV(Prices_MTM!I2748:I2997)</f>
        <v>212638.815352587</v>
      </c>
      <c r="G2765" s="52" t="n">
        <f aca="false">IF(-B2765&gt;C2765,1,0)</f>
        <v>0</v>
      </c>
      <c r="H2765" s="52" t="n">
        <f aca="false">IF(-B2765&gt;D2765,1,0)</f>
        <v>0</v>
      </c>
      <c r="I2765" s="52" t="n">
        <f aca="false">IF(-B2765&gt;E2765,1,0)</f>
        <v>0</v>
      </c>
      <c r="J2765" s="52" t="n">
        <f aca="false">IF(-B2765&gt;F2765,1,0)</f>
        <v>0</v>
      </c>
    </row>
    <row r="2766" customFormat="false" ht="15" hidden="false" customHeight="false" outlineLevel="0" collapsed="false">
      <c r="A2766" s="51" t="n">
        <f aca="false">Prices_MTM!A2999</f>
        <v>41794</v>
      </c>
      <c r="B2766" s="43" t="n">
        <f aca="false">Prices_MTM!I2999</f>
        <v>-17000.0000000002</v>
      </c>
      <c r="C2766" s="43" t="n">
        <f aca="false">-PERCENTILE(Prices_MTM!I2749:I2998,1-Inputs!$B$8)</f>
        <v>162050</v>
      </c>
      <c r="D2766" s="43" t="n">
        <f aca="false">NORMSINV(Inputs!$B$8)*STDEV(Prices_MTM!I2749:I2998)</f>
        <v>150402.188354271</v>
      </c>
      <c r="E2766" s="43" t="n">
        <f aca="false">-PERCENTILE(Prices_MTM!I2749:I2998,1-Inputs!$B$9)</f>
        <v>205560</v>
      </c>
      <c r="F2766" s="43" t="n">
        <f aca="false">NORMSINV(Inputs!$B$9)*STDEV(Prices_MTM!I2749:I2998)</f>
        <v>212716.68517856</v>
      </c>
      <c r="G2766" s="52" t="n">
        <f aca="false">IF(-B2766&gt;C2766,1,0)</f>
        <v>0</v>
      </c>
      <c r="H2766" s="52" t="n">
        <f aca="false">IF(-B2766&gt;D2766,1,0)</f>
        <v>0</v>
      </c>
      <c r="I2766" s="52" t="n">
        <f aca="false">IF(-B2766&gt;E2766,1,0)</f>
        <v>0</v>
      </c>
      <c r="J2766" s="52" t="n">
        <f aca="false">IF(-B2766&gt;F2766,1,0)</f>
        <v>0</v>
      </c>
    </row>
    <row r="2767" customFormat="false" ht="15" hidden="false" customHeight="false" outlineLevel="0" collapsed="false">
      <c r="A2767" s="51" t="n">
        <f aca="false">Prices_MTM!A3000</f>
        <v>41795</v>
      </c>
      <c r="B2767" s="43" t="n">
        <f aca="false">Prices_MTM!I3000</f>
        <v>21999.9999999999</v>
      </c>
      <c r="C2767" s="43" t="n">
        <f aca="false">-PERCENTILE(Prices_MTM!I2750:I2999,1-Inputs!$B$8)</f>
        <v>162050</v>
      </c>
      <c r="D2767" s="43" t="n">
        <f aca="false">NORMSINV(Inputs!$B$8)*STDEV(Prices_MTM!I2750:I2999)</f>
        <v>150339.133798045</v>
      </c>
      <c r="E2767" s="43" t="n">
        <f aca="false">-PERCENTILE(Prices_MTM!I2750:I2999,1-Inputs!$B$9)</f>
        <v>205560</v>
      </c>
      <c r="F2767" s="43" t="n">
        <f aca="false">NORMSINV(Inputs!$B$9)*STDEV(Prices_MTM!I2750:I2999)</f>
        <v>212627.505916393</v>
      </c>
      <c r="G2767" s="52" t="n">
        <f aca="false">IF(-B2767&gt;C2767,1,0)</f>
        <v>0</v>
      </c>
      <c r="H2767" s="52" t="n">
        <f aca="false">IF(-B2767&gt;D2767,1,0)</f>
        <v>0</v>
      </c>
      <c r="I2767" s="52" t="n">
        <f aca="false">IF(-B2767&gt;E2767,1,0)</f>
        <v>0</v>
      </c>
      <c r="J2767" s="52" t="n">
        <f aca="false">IF(-B2767&gt;F2767,1,0)</f>
        <v>0</v>
      </c>
    </row>
    <row r="2768" customFormat="false" ht="15" hidden="false" customHeight="false" outlineLevel="0" collapsed="false">
      <c r="A2768" s="51" t="n">
        <f aca="false">Prices_MTM!A3001</f>
        <v>41796</v>
      </c>
      <c r="B2768" s="43" t="n">
        <f aca="false">Prices_MTM!I3001</f>
        <v>-24000.0000000002</v>
      </c>
      <c r="C2768" s="43" t="n">
        <f aca="false">-PERCENTILE(Prices_MTM!I2751:I3000,1-Inputs!$B$8)</f>
        <v>162050</v>
      </c>
      <c r="D2768" s="43" t="n">
        <f aca="false">NORMSINV(Inputs!$B$8)*STDEV(Prices_MTM!I2751:I3000)</f>
        <v>149919.334361323</v>
      </c>
      <c r="E2768" s="43" t="n">
        <f aca="false">-PERCENTILE(Prices_MTM!I2751:I3000,1-Inputs!$B$9)</f>
        <v>205560</v>
      </c>
      <c r="F2768" s="43" t="n">
        <f aca="false">NORMSINV(Inputs!$B$9)*STDEV(Prices_MTM!I2751:I3000)</f>
        <v>212033.775561824</v>
      </c>
      <c r="G2768" s="52" t="n">
        <f aca="false">IF(-B2768&gt;C2768,1,0)</f>
        <v>0</v>
      </c>
      <c r="H2768" s="52" t="n">
        <f aca="false">IF(-B2768&gt;D2768,1,0)</f>
        <v>0</v>
      </c>
      <c r="I2768" s="52" t="n">
        <f aca="false">IF(-B2768&gt;E2768,1,0)</f>
        <v>0</v>
      </c>
      <c r="J2768" s="52" t="n">
        <f aca="false">IF(-B2768&gt;F2768,1,0)</f>
        <v>0</v>
      </c>
    </row>
    <row r="2769" customFormat="false" ht="15" hidden="false" customHeight="false" outlineLevel="0" collapsed="false">
      <c r="A2769" s="51" t="n">
        <f aca="false">Prices_MTM!A3002</f>
        <v>41799</v>
      </c>
      <c r="B2769" s="43" t="n">
        <f aca="false">Prices_MTM!I3002</f>
        <v>110000.000000001</v>
      </c>
      <c r="C2769" s="43" t="n">
        <f aca="false">-PERCENTILE(Prices_MTM!I2752:I3001,1-Inputs!$B$8)</f>
        <v>162050</v>
      </c>
      <c r="D2769" s="43" t="n">
        <f aca="false">NORMSINV(Inputs!$B$8)*STDEV(Prices_MTM!I2752:I3001)</f>
        <v>149560.014808292</v>
      </c>
      <c r="E2769" s="43" t="n">
        <f aca="false">-PERCENTILE(Prices_MTM!I2752:I3001,1-Inputs!$B$9)</f>
        <v>205560</v>
      </c>
      <c r="F2769" s="43" t="n">
        <f aca="false">NORMSINV(Inputs!$B$9)*STDEV(Prices_MTM!I2752:I3001)</f>
        <v>211525.583060925</v>
      </c>
      <c r="G2769" s="52" t="n">
        <f aca="false">IF(-B2769&gt;C2769,1,0)</f>
        <v>0</v>
      </c>
      <c r="H2769" s="52" t="n">
        <f aca="false">IF(-B2769&gt;D2769,1,0)</f>
        <v>0</v>
      </c>
      <c r="I2769" s="52" t="n">
        <f aca="false">IF(-B2769&gt;E2769,1,0)</f>
        <v>0</v>
      </c>
      <c r="J2769" s="52" t="n">
        <f aca="false">IF(-B2769&gt;F2769,1,0)</f>
        <v>0</v>
      </c>
    </row>
    <row r="2770" customFormat="false" ht="15" hidden="false" customHeight="false" outlineLevel="0" collapsed="false">
      <c r="A2770" s="51" t="n">
        <f aca="false">Prices_MTM!A3003</f>
        <v>41800</v>
      </c>
      <c r="B2770" s="43" t="n">
        <f aca="false">Prices_MTM!I3003</f>
        <v>61499.9999999988</v>
      </c>
      <c r="C2770" s="43" t="n">
        <f aca="false">-PERCENTILE(Prices_MTM!I2753:I3002,1-Inputs!$B$8)</f>
        <v>162050</v>
      </c>
      <c r="D2770" s="43" t="n">
        <f aca="false">NORMSINV(Inputs!$B$8)*STDEV(Prices_MTM!I2753:I3002)</f>
        <v>149966.07445102</v>
      </c>
      <c r="E2770" s="43" t="n">
        <f aca="false">-PERCENTILE(Prices_MTM!I2753:I3002,1-Inputs!$B$9)</f>
        <v>205560</v>
      </c>
      <c r="F2770" s="43" t="n">
        <f aca="false">NORMSINV(Inputs!$B$9)*STDEV(Prices_MTM!I2753:I3002)</f>
        <v>212099.880962644</v>
      </c>
      <c r="G2770" s="52" t="n">
        <f aca="false">IF(-B2770&gt;C2770,1,0)</f>
        <v>0</v>
      </c>
      <c r="H2770" s="52" t="n">
        <f aca="false">IF(-B2770&gt;D2770,1,0)</f>
        <v>0</v>
      </c>
      <c r="I2770" s="52" t="n">
        <f aca="false">IF(-B2770&gt;E2770,1,0)</f>
        <v>0</v>
      </c>
      <c r="J2770" s="52" t="n">
        <f aca="false">IF(-B2770&gt;F2770,1,0)</f>
        <v>0</v>
      </c>
    </row>
    <row r="2771" customFormat="false" ht="15" hidden="false" customHeight="false" outlineLevel="0" collapsed="false">
      <c r="A2771" s="51" t="n">
        <f aca="false">Prices_MTM!A3004</f>
        <v>41801</v>
      </c>
      <c r="B2771" s="43" t="n">
        <f aca="false">Prices_MTM!I3004</f>
        <v>-30499.9999999986</v>
      </c>
      <c r="C2771" s="43" t="n">
        <f aca="false">-PERCENTILE(Prices_MTM!I2754:I3003,1-Inputs!$B$8)</f>
        <v>162050</v>
      </c>
      <c r="D2771" s="43" t="n">
        <f aca="false">NORMSINV(Inputs!$B$8)*STDEV(Prices_MTM!I2754:I3003)</f>
        <v>149836.184321717</v>
      </c>
      <c r="E2771" s="43" t="n">
        <f aca="false">-PERCENTILE(Prices_MTM!I2754:I3003,1-Inputs!$B$9)</f>
        <v>205560</v>
      </c>
      <c r="F2771" s="43" t="n">
        <f aca="false">NORMSINV(Inputs!$B$9)*STDEV(Prices_MTM!I2754:I3003)</f>
        <v>211916.174874023</v>
      </c>
      <c r="G2771" s="52" t="n">
        <f aca="false">IF(-B2771&gt;C2771,1,0)</f>
        <v>0</v>
      </c>
      <c r="H2771" s="52" t="n">
        <f aca="false">IF(-B2771&gt;D2771,1,0)</f>
        <v>0</v>
      </c>
      <c r="I2771" s="52" t="n">
        <f aca="false">IF(-B2771&gt;E2771,1,0)</f>
        <v>0</v>
      </c>
      <c r="J2771" s="52" t="n">
        <f aca="false">IF(-B2771&gt;F2771,1,0)</f>
        <v>0</v>
      </c>
    </row>
    <row r="2772" customFormat="false" ht="15" hidden="false" customHeight="false" outlineLevel="0" collapsed="false">
      <c r="A2772" s="51" t="n">
        <f aca="false">Prices_MTM!A3005</f>
        <v>41802</v>
      </c>
      <c r="B2772" s="43" t="n">
        <f aca="false">Prices_MTM!I3005</f>
        <v>98499.9999999992</v>
      </c>
      <c r="C2772" s="43" t="n">
        <f aca="false">-PERCENTILE(Prices_MTM!I2755:I3004,1-Inputs!$B$8)</f>
        <v>162050</v>
      </c>
      <c r="D2772" s="43" t="n">
        <f aca="false">NORMSINV(Inputs!$B$8)*STDEV(Prices_MTM!I2755:I3004)</f>
        <v>149831.28558868</v>
      </c>
      <c r="E2772" s="43" t="n">
        <f aca="false">-PERCENTILE(Prices_MTM!I2755:I3004,1-Inputs!$B$9)</f>
        <v>205560</v>
      </c>
      <c r="F2772" s="43" t="n">
        <f aca="false">NORMSINV(Inputs!$B$9)*STDEV(Prices_MTM!I2755:I3004)</f>
        <v>211909.246502404</v>
      </c>
      <c r="G2772" s="52" t="n">
        <f aca="false">IF(-B2772&gt;C2772,1,0)</f>
        <v>0</v>
      </c>
      <c r="H2772" s="52" t="n">
        <f aca="false">IF(-B2772&gt;D2772,1,0)</f>
        <v>0</v>
      </c>
      <c r="I2772" s="52" t="n">
        <f aca="false">IF(-B2772&gt;E2772,1,0)</f>
        <v>0</v>
      </c>
      <c r="J2772" s="52" t="n">
        <f aca="false">IF(-B2772&gt;F2772,1,0)</f>
        <v>0</v>
      </c>
    </row>
    <row r="2773" customFormat="false" ht="15" hidden="false" customHeight="false" outlineLevel="0" collapsed="false">
      <c r="A2773" s="51" t="n">
        <f aca="false">Prices_MTM!A3006</f>
        <v>41803</v>
      </c>
      <c r="B2773" s="43" t="n">
        <f aca="false">Prices_MTM!I3006</f>
        <v>-19500.0000000007</v>
      </c>
      <c r="C2773" s="43" t="n">
        <f aca="false">-PERCENTILE(Prices_MTM!I2756:I3005,1-Inputs!$B$8)</f>
        <v>162050</v>
      </c>
      <c r="D2773" s="43" t="n">
        <f aca="false">NORMSINV(Inputs!$B$8)*STDEV(Prices_MTM!I2756:I3005)</f>
        <v>150067.642682814</v>
      </c>
      <c r="E2773" s="43" t="n">
        <f aca="false">-PERCENTILE(Prices_MTM!I2756:I3005,1-Inputs!$B$9)</f>
        <v>205560</v>
      </c>
      <c r="F2773" s="43" t="n">
        <f aca="false">NORMSINV(Inputs!$B$9)*STDEV(Prices_MTM!I2756:I3005)</f>
        <v>212243.530851141</v>
      </c>
      <c r="G2773" s="52" t="n">
        <f aca="false">IF(-B2773&gt;C2773,1,0)</f>
        <v>0</v>
      </c>
      <c r="H2773" s="52" t="n">
        <f aca="false">IF(-B2773&gt;D2773,1,0)</f>
        <v>0</v>
      </c>
      <c r="I2773" s="52" t="n">
        <f aca="false">IF(-B2773&gt;E2773,1,0)</f>
        <v>0</v>
      </c>
      <c r="J2773" s="52" t="n">
        <f aca="false">IF(-B2773&gt;F2773,1,0)</f>
        <v>0</v>
      </c>
    </row>
    <row r="2774" customFormat="false" ht="15" hidden="false" customHeight="false" outlineLevel="0" collapsed="false">
      <c r="A2774" s="51" t="n">
        <f aca="false">Prices_MTM!A3007</f>
        <v>41806</v>
      </c>
      <c r="B2774" s="43" t="n">
        <f aca="false">Prices_MTM!I3007</f>
        <v>-10499.9999999997</v>
      </c>
      <c r="C2774" s="43" t="n">
        <f aca="false">-PERCENTILE(Prices_MTM!I2757:I3006,1-Inputs!$B$8)</f>
        <v>162050</v>
      </c>
      <c r="D2774" s="43" t="n">
        <f aca="false">NORMSINV(Inputs!$B$8)*STDEV(Prices_MTM!I2757:I3006)</f>
        <v>150055.228526021</v>
      </c>
      <c r="E2774" s="43" t="n">
        <f aca="false">-PERCENTILE(Prices_MTM!I2757:I3006,1-Inputs!$B$9)</f>
        <v>205560</v>
      </c>
      <c r="F2774" s="43" t="n">
        <f aca="false">NORMSINV(Inputs!$B$9)*STDEV(Prices_MTM!I2757:I3006)</f>
        <v>212225.973272284</v>
      </c>
      <c r="G2774" s="52" t="n">
        <f aca="false">IF(-B2774&gt;C2774,1,0)</f>
        <v>0</v>
      </c>
      <c r="H2774" s="52" t="n">
        <f aca="false">IF(-B2774&gt;D2774,1,0)</f>
        <v>0</v>
      </c>
      <c r="I2774" s="52" t="n">
        <f aca="false">IF(-B2774&gt;E2774,1,0)</f>
        <v>0</v>
      </c>
      <c r="J2774" s="52" t="n">
        <f aca="false">IF(-B2774&gt;F2774,1,0)</f>
        <v>0</v>
      </c>
    </row>
    <row r="2775" customFormat="false" ht="15" hidden="false" customHeight="false" outlineLevel="0" collapsed="false">
      <c r="A2775" s="51" t="n">
        <f aca="false">Prices_MTM!A3008</f>
        <v>41807</v>
      </c>
      <c r="B2775" s="43" t="n">
        <f aca="false">Prices_MTM!I3008</f>
        <v>-86999.999999999</v>
      </c>
      <c r="C2775" s="43" t="n">
        <f aca="false">-PERCENTILE(Prices_MTM!I2758:I3007,1-Inputs!$B$8)</f>
        <v>162050</v>
      </c>
      <c r="D2775" s="43" t="n">
        <f aca="false">NORMSINV(Inputs!$B$8)*STDEV(Prices_MTM!I2758:I3007)</f>
        <v>150018.56526111</v>
      </c>
      <c r="E2775" s="43" t="n">
        <f aca="false">-PERCENTILE(Prices_MTM!I2758:I3007,1-Inputs!$B$9)</f>
        <v>205560</v>
      </c>
      <c r="F2775" s="43" t="n">
        <f aca="false">NORMSINV(Inputs!$B$9)*STDEV(Prices_MTM!I2758:I3007)</f>
        <v>212174.119717059</v>
      </c>
      <c r="G2775" s="52" t="n">
        <f aca="false">IF(-B2775&gt;C2775,1,0)</f>
        <v>0</v>
      </c>
      <c r="H2775" s="52" t="n">
        <f aca="false">IF(-B2775&gt;D2775,1,0)</f>
        <v>0</v>
      </c>
      <c r="I2775" s="52" t="n">
        <f aca="false">IF(-B2775&gt;E2775,1,0)</f>
        <v>0</v>
      </c>
      <c r="J2775" s="52" t="n">
        <f aca="false">IF(-B2775&gt;F2775,1,0)</f>
        <v>0</v>
      </c>
    </row>
    <row r="2776" customFormat="false" ht="15" hidden="false" customHeight="false" outlineLevel="0" collapsed="false">
      <c r="A2776" s="51" t="n">
        <f aca="false">Prices_MTM!A3009</f>
        <v>41808</v>
      </c>
      <c r="B2776" s="43" t="n">
        <f aca="false">Prices_MTM!I3009</f>
        <v>-42500.0000000004</v>
      </c>
      <c r="C2776" s="43" t="n">
        <f aca="false">-PERCENTILE(Prices_MTM!I2759:I3008,1-Inputs!$B$8)</f>
        <v>162050</v>
      </c>
      <c r="D2776" s="43" t="n">
        <f aca="false">NORMSINV(Inputs!$B$8)*STDEV(Prices_MTM!I2759:I3008)</f>
        <v>150027.986515261</v>
      </c>
      <c r="E2776" s="43" t="n">
        <f aca="false">-PERCENTILE(Prices_MTM!I2759:I3008,1-Inputs!$B$9)</f>
        <v>205560</v>
      </c>
      <c r="F2776" s="43" t="n">
        <f aca="false">NORMSINV(Inputs!$B$9)*STDEV(Prices_MTM!I2759:I3008)</f>
        <v>212187.444376595</v>
      </c>
      <c r="G2776" s="52" t="n">
        <f aca="false">IF(-B2776&gt;C2776,1,0)</f>
        <v>0</v>
      </c>
      <c r="H2776" s="52" t="n">
        <f aca="false">IF(-B2776&gt;D2776,1,0)</f>
        <v>0</v>
      </c>
      <c r="I2776" s="52" t="n">
        <f aca="false">IF(-B2776&gt;E2776,1,0)</f>
        <v>0</v>
      </c>
      <c r="J2776" s="52" t="n">
        <f aca="false">IF(-B2776&gt;F2776,1,0)</f>
        <v>0</v>
      </c>
    </row>
    <row r="2777" customFormat="false" ht="15" hidden="false" customHeight="false" outlineLevel="0" collapsed="false">
      <c r="A2777" s="51" t="n">
        <f aca="false">Prices_MTM!A3010</f>
        <v>41809</v>
      </c>
      <c r="B2777" s="43" t="n">
        <f aca="false">Prices_MTM!I3010</f>
        <v>-3000.00000000011</v>
      </c>
      <c r="C2777" s="43" t="n">
        <f aca="false">-PERCENTILE(Prices_MTM!I2760:I3009,1-Inputs!$B$8)</f>
        <v>162050</v>
      </c>
      <c r="D2777" s="43" t="n">
        <f aca="false">NORMSINV(Inputs!$B$8)*STDEV(Prices_MTM!I2760:I3009)</f>
        <v>150037.248108276</v>
      </c>
      <c r="E2777" s="43" t="n">
        <f aca="false">-PERCENTILE(Prices_MTM!I2760:I3009,1-Inputs!$B$9)</f>
        <v>205560</v>
      </c>
      <c r="F2777" s="43" t="n">
        <f aca="false">NORMSINV(Inputs!$B$9)*STDEV(Prices_MTM!I2760:I3009)</f>
        <v>212200.543224338</v>
      </c>
      <c r="G2777" s="52" t="n">
        <f aca="false">IF(-B2777&gt;C2777,1,0)</f>
        <v>0</v>
      </c>
      <c r="H2777" s="52" t="n">
        <f aca="false">IF(-B2777&gt;D2777,1,0)</f>
        <v>0</v>
      </c>
      <c r="I2777" s="52" t="n">
        <f aca="false">IF(-B2777&gt;E2777,1,0)</f>
        <v>0</v>
      </c>
      <c r="J2777" s="52" t="n">
        <f aca="false">IF(-B2777&gt;F2777,1,0)</f>
        <v>0</v>
      </c>
    </row>
    <row r="2778" customFormat="false" ht="15" hidden="false" customHeight="false" outlineLevel="0" collapsed="false">
      <c r="A2778" s="51" t="n">
        <f aca="false">Prices_MTM!A3011</f>
        <v>41810</v>
      </c>
      <c r="B2778" s="43" t="n">
        <f aca="false">Prices_MTM!I3011</f>
        <v>119000</v>
      </c>
      <c r="C2778" s="43" t="n">
        <f aca="false">-PERCENTILE(Prices_MTM!I2761:I3010,1-Inputs!$B$8)</f>
        <v>159924.999999999</v>
      </c>
      <c r="D2778" s="43" t="n">
        <f aca="false">NORMSINV(Inputs!$B$8)*STDEV(Prices_MTM!I2761:I3010)</f>
        <v>148654.880109168</v>
      </c>
      <c r="E2778" s="43" t="n">
        <f aca="false">-PERCENTILE(Prices_MTM!I2761:I3010,1-Inputs!$B$9)</f>
        <v>205560</v>
      </c>
      <c r="F2778" s="43" t="n">
        <f aca="false">NORMSINV(Inputs!$B$9)*STDEV(Prices_MTM!I2761:I3010)</f>
        <v>210245.433782882</v>
      </c>
      <c r="G2778" s="52" t="n">
        <f aca="false">IF(-B2778&gt;C2778,1,0)</f>
        <v>0</v>
      </c>
      <c r="H2778" s="52" t="n">
        <f aca="false">IF(-B2778&gt;D2778,1,0)</f>
        <v>0</v>
      </c>
      <c r="I2778" s="52" t="n">
        <f aca="false">IF(-B2778&gt;E2778,1,0)</f>
        <v>0</v>
      </c>
      <c r="J2778" s="52" t="n">
        <f aca="false">IF(-B2778&gt;F2778,1,0)</f>
        <v>0</v>
      </c>
    </row>
    <row r="2779" customFormat="false" ht="15" hidden="false" customHeight="false" outlineLevel="0" collapsed="false">
      <c r="A2779" s="51" t="n">
        <f aca="false">Prices_MTM!A3012</f>
        <v>41813</v>
      </c>
      <c r="B2779" s="43" t="n">
        <f aca="false">Prices_MTM!I3012</f>
        <v>-65500.0000000008</v>
      </c>
      <c r="C2779" s="43" t="n">
        <f aca="false">-PERCENTILE(Prices_MTM!I2762:I3011,1-Inputs!$B$8)</f>
        <v>159924.999999999</v>
      </c>
      <c r="D2779" s="43" t="n">
        <f aca="false">NORMSINV(Inputs!$B$8)*STDEV(Prices_MTM!I2762:I3011)</f>
        <v>149147.230783763</v>
      </c>
      <c r="E2779" s="43" t="n">
        <f aca="false">-PERCENTILE(Prices_MTM!I2762:I3011,1-Inputs!$B$9)</f>
        <v>205560</v>
      </c>
      <c r="F2779" s="43" t="n">
        <f aca="false">NORMSINV(Inputs!$B$9)*STDEV(Prices_MTM!I2762:I3011)</f>
        <v>210941.774737699</v>
      </c>
      <c r="G2779" s="52" t="n">
        <f aca="false">IF(-B2779&gt;C2779,1,0)</f>
        <v>0</v>
      </c>
      <c r="H2779" s="52" t="n">
        <f aca="false">IF(-B2779&gt;D2779,1,0)</f>
        <v>0</v>
      </c>
      <c r="I2779" s="52" t="n">
        <f aca="false">IF(-B2779&gt;E2779,1,0)</f>
        <v>0</v>
      </c>
      <c r="J2779" s="52" t="n">
        <f aca="false">IF(-B2779&gt;F2779,1,0)</f>
        <v>0</v>
      </c>
    </row>
    <row r="2780" customFormat="false" ht="15" hidden="false" customHeight="false" outlineLevel="0" collapsed="false">
      <c r="A2780" s="51" t="n">
        <f aca="false">Prices_MTM!A3013</f>
        <v>41814</v>
      </c>
      <c r="B2780" s="43" t="n">
        <f aca="false">Prices_MTM!I3013</f>
        <v>-24999.9999999993</v>
      </c>
      <c r="C2780" s="43" t="n">
        <f aca="false">-PERCENTILE(Prices_MTM!I2763:I3012,1-Inputs!$B$8)</f>
        <v>159924.999999999</v>
      </c>
      <c r="D2780" s="43" t="n">
        <f aca="false">NORMSINV(Inputs!$B$8)*STDEV(Prices_MTM!I2763:I3012)</f>
        <v>148476.163673091</v>
      </c>
      <c r="E2780" s="43" t="n">
        <f aca="false">-PERCENTILE(Prices_MTM!I2763:I3012,1-Inputs!$B$9)</f>
        <v>205560</v>
      </c>
      <c r="F2780" s="43" t="n">
        <f aca="false">NORMSINV(Inputs!$B$9)*STDEV(Prices_MTM!I2763:I3012)</f>
        <v>209992.671716816</v>
      </c>
      <c r="G2780" s="52" t="n">
        <f aca="false">IF(-B2780&gt;C2780,1,0)</f>
        <v>0</v>
      </c>
      <c r="H2780" s="52" t="n">
        <f aca="false">IF(-B2780&gt;D2780,1,0)</f>
        <v>0</v>
      </c>
      <c r="I2780" s="52" t="n">
        <f aca="false">IF(-B2780&gt;E2780,1,0)</f>
        <v>0</v>
      </c>
      <c r="J2780" s="52" t="n">
        <f aca="false">IF(-B2780&gt;F2780,1,0)</f>
        <v>0</v>
      </c>
    </row>
    <row r="2781" customFormat="false" ht="15" hidden="false" customHeight="false" outlineLevel="0" collapsed="false">
      <c r="A2781" s="51" t="n">
        <f aca="false">Prices_MTM!A3014</f>
        <v>41815</v>
      </c>
      <c r="B2781" s="43" t="n">
        <f aca="false">Prices_MTM!I3014</f>
        <v>85000.0000000002</v>
      </c>
      <c r="C2781" s="43" t="n">
        <f aca="false">-PERCENTILE(Prices_MTM!I2764:I3013,1-Inputs!$B$8)</f>
        <v>159924.999999999</v>
      </c>
      <c r="D2781" s="43" t="n">
        <f aca="false">NORMSINV(Inputs!$B$8)*STDEV(Prices_MTM!I2764:I3013)</f>
        <v>148325.943106633</v>
      </c>
      <c r="E2781" s="43" t="n">
        <f aca="false">-PERCENTILE(Prices_MTM!I2764:I3013,1-Inputs!$B$9)</f>
        <v>205560</v>
      </c>
      <c r="F2781" s="43" t="n">
        <f aca="false">NORMSINV(Inputs!$B$9)*STDEV(Prices_MTM!I2764:I3013)</f>
        <v>209780.211902952</v>
      </c>
      <c r="G2781" s="52" t="n">
        <f aca="false">IF(-B2781&gt;C2781,1,0)</f>
        <v>0</v>
      </c>
      <c r="H2781" s="52" t="n">
        <f aca="false">IF(-B2781&gt;D2781,1,0)</f>
        <v>0</v>
      </c>
      <c r="I2781" s="52" t="n">
        <f aca="false">IF(-B2781&gt;E2781,1,0)</f>
        <v>0</v>
      </c>
      <c r="J2781" s="52" t="n">
        <f aca="false">IF(-B2781&gt;F2781,1,0)</f>
        <v>0</v>
      </c>
    </row>
    <row r="2782" customFormat="false" ht="15" hidden="false" customHeight="false" outlineLevel="0" collapsed="false">
      <c r="A2782" s="51" t="n">
        <f aca="false">Prices_MTM!A3015</f>
        <v>41816</v>
      </c>
      <c r="B2782" s="43" t="n">
        <f aca="false">Prices_MTM!I3015</f>
        <v>-43500.0000000009</v>
      </c>
      <c r="C2782" s="43" t="n">
        <f aca="false">-PERCENTILE(Prices_MTM!I2765:I3014,1-Inputs!$B$8)</f>
        <v>159924.999999999</v>
      </c>
      <c r="D2782" s="43" t="n">
        <f aca="false">NORMSINV(Inputs!$B$8)*STDEV(Prices_MTM!I2765:I3014)</f>
        <v>148425.657840881</v>
      </c>
      <c r="E2782" s="43" t="n">
        <f aca="false">-PERCENTILE(Prices_MTM!I2765:I3014,1-Inputs!$B$9)</f>
        <v>205560</v>
      </c>
      <c r="F2782" s="43" t="n">
        <f aca="false">NORMSINV(Inputs!$B$9)*STDEV(Prices_MTM!I2765:I3014)</f>
        <v>209921.240354498</v>
      </c>
      <c r="G2782" s="52" t="n">
        <f aca="false">IF(-B2782&gt;C2782,1,0)</f>
        <v>0</v>
      </c>
      <c r="H2782" s="52" t="n">
        <f aca="false">IF(-B2782&gt;D2782,1,0)</f>
        <v>0</v>
      </c>
      <c r="I2782" s="52" t="n">
        <f aca="false">IF(-B2782&gt;E2782,1,0)</f>
        <v>0</v>
      </c>
      <c r="J2782" s="52" t="n">
        <f aca="false">IF(-B2782&gt;F2782,1,0)</f>
        <v>0</v>
      </c>
    </row>
    <row r="2783" customFormat="false" ht="15" hidden="false" customHeight="false" outlineLevel="0" collapsed="false">
      <c r="A2783" s="51" t="n">
        <f aca="false">Prices_MTM!A3016</f>
        <v>41817</v>
      </c>
      <c r="B2783" s="43" t="n">
        <f aca="false">Prices_MTM!I3016</f>
        <v>-3500.00000000037</v>
      </c>
      <c r="C2783" s="43" t="n">
        <f aca="false">-PERCENTILE(Prices_MTM!I2766:I3015,1-Inputs!$B$8)</f>
        <v>159924.999999999</v>
      </c>
      <c r="D2783" s="43" t="n">
        <f aca="false">NORMSINV(Inputs!$B$8)*STDEV(Prices_MTM!I2766:I3015)</f>
        <v>148427.333990691</v>
      </c>
      <c r="E2783" s="43" t="n">
        <f aca="false">-PERCENTILE(Prices_MTM!I2766:I3015,1-Inputs!$B$9)</f>
        <v>205560</v>
      </c>
      <c r="F2783" s="43" t="n">
        <f aca="false">NORMSINV(Inputs!$B$9)*STDEV(Prices_MTM!I2766:I3015)</f>
        <v>209923.610965161</v>
      </c>
      <c r="G2783" s="52" t="n">
        <f aca="false">IF(-B2783&gt;C2783,1,0)</f>
        <v>0</v>
      </c>
      <c r="H2783" s="52" t="n">
        <f aca="false">IF(-B2783&gt;D2783,1,0)</f>
        <v>0</v>
      </c>
      <c r="I2783" s="52" t="n">
        <f aca="false">IF(-B2783&gt;E2783,1,0)</f>
        <v>0</v>
      </c>
      <c r="J2783" s="52" t="n">
        <f aca="false">IF(-B2783&gt;F2783,1,0)</f>
        <v>0</v>
      </c>
    </row>
    <row r="2784" customFormat="false" ht="15" hidden="false" customHeight="false" outlineLevel="0" collapsed="false">
      <c r="A2784" s="51" t="n">
        <f aca="false">Prices_MTM!A3017</f>
        <v>41820</v>
      </c>
      <c r="B2784" s="43" t="n">
        <f aca="false">Prices_MTM!I3017</f>
        <v>40500.0000000001</v>
      </c>
      <c r="C2784" s="43" t="n">
        <f aca="false">-PERCENTILE(Prices_MTM!I2767:I3016,1-Inputs!$B$8)</f>
        <v>159924.999999999</v>
      </c>
      <c r="D2784" s="43" t="n">
        <f aca="false">NORMSINV(Inputs!$B$8)*STDEV(Prices_MTM!I2767:I3016)</f>
        <v>148323.927697782</v>
      </c>
      <c r="E2784" s="43" t="n">
        <f aca="false">-PERCENTILE(Prices_MTM!I2767:I3016,1-Inputs!$B$9)</f>
        <v>205560</v>
      </c>
      <c r="F2784" s="43" t="n">
        <f aca="false">NORMSINV(Inputs!$B$9)*STDEV(Prices_MTM!I2767:I3016)</f>
        <v>209777.361471753</v>
      </c>
      <c r="G2784" s="52" t="n">
        <f aca="false">IF(-B2784&gt;C2784,1,0)</f>
        <v>0</v>
      </c>
      <c r="H2784" s="52" t="n">
        <f aca="false">IF(-B2784&gt;D2784,1,0)</f>
        <v>0</v>
      </c>
      <c r="I2784" s="52" t="n">
        <f aca="false">IF(-B2784&gt;E2784,1,0)</f>
        <v>0</v>
      </c>
      <c r="J2784" s="52" t="n">
        <f aca="false">IF(-B2784&gt;F2784,1,0)</f>
        <v>0</v>
      </c>
    </row>
    <row r="2785" customFormat="false" ht="15" hidden="false" customHeight="false" outlineLevel="0" collapsed="false">
      <c r="A2785" s="51" t="n">
        <f aca="false">Prices_MTM!A3018</f>
        <v>41821</v>
      </c>
      <c r="B2785" s="43" t="n">
        <f aca="false">Prices_MTM!I3018</f>
        <v>8500.0000000008</v>
      </c>
      <c r="C2785" s="43" t="n">
        <f aca="false">-PERCENTILE(Prices_MTM!I2768:I3017,1-Inputs!$B$8)</f>
        <v>159924.999999999</v>
      </c>
      <c r="D2785" s="43" t="n">
        <f aca="false">NORMSINV(Inputs!$B$8)*STDEV(Prices_MTM!I2768:I3017)</f>
        <v>147840.246948829</v>
      </c>
      <c r="E2785" s="43" t="n">
        <f aca="false">-PERCENTILE(Prices_MTM!I2768:I3017,1-Inputs!$B$9)</f>
        <v>205560</v>
      </c>
      <c r="F2785" s="43" t="n">
        <f aca="false">NORMSINV(Inputs!$B$9)*STDEV(Prices_MTM!I2768:I3017)</f>
        <v>209093.282558223</v>
      </c>
      <c r="G2785" s="52" t="n">
        <f aca="false">IF(-B2785&gt;C2785,1,0)</f>
        <v>0</v>
      </c>
      <c r="H2785" s="52" t="n">
        <f aca="false">IF(-B2785&gt;D2785,1,0)</f>
        <v>0</v>
      </c>
      <c r="I2785" s="52" t="n">
        <f aca="false">IF(-B2785&gt;E2785,1,0)</f>
        <v>0</v>
      </c>
      <c r="J2785" s="52" t="n">
        <f aca="false">IF(-B2785&gt;F2785,1,0)</f>
        <v>0</v>
      </c>
    </row>
    <row r="2786" customFormat="false" ht="15" hidden="false" customHeight="false" outlineLevel="0" collapsed="false">
      <c r="A2786" s="51" t="n">
        <f aca="false">Prices_MTM!A3019</f>
        <v>41822</v>
      </c>
      <c r="B2786" s="43" t="n">
        <f aca="false">Prices_MTM!I3019</f>
        <v>-54999.9999999997</v>
      </c>
      <c r="C2786" s="43" t="n">
        <f aca="false">-PERCENTILE(Prices_MTM!I2769:I3018,1-Inputs!$B$8)</f>
        <v>159924.999999999</v>
      </c>
      <c r="D2786" s="43" t="n">
        <f aca="false">NORMSINV(Inputs!$B$8)*STDEV(Prices_MTM!I2769:I3018)</f>
        <v>147209.488108229</v>
      </c>
      <c r="E2786" s="43" t="n">
        <f aca="false">-PERCENTILE(Prices_MTM!I2769:I3018,1-Inputs!$B$9)</f>
        <v>205560</v>
      </c>
      <c r="F2786" s="43" t="n">
        <f aca="false">NORMSINV(Inputs!$B$9)*STDEV(Prices_MTM!I2769:I3018)</f>
        <v>208201.188292922</v>
      </c>
      <c r="G2786" s="52" t="n">
        <f aca="false">IF(-B2786&gt;C2786,1,0)</f>
        <v>0</v>
      </c>
      <c r="H2786" s="52" t="n">
        <f aca="false">IF(-B2786&gt;D2786,1,0)</f>
        <v>0</v>
      </c>
      <c r="I2786" s="52" t="n">
        <f aca="false">IF(-B2786&gt;E2786,1,0)</f>
        <v>0</v>
      </c>
      <c r="J2786" s="52" t="n">
        <f aca="false">IF(-B2786&gt;F2786,1,0)</f>
        <v>0</v>
      </c>
    </row>
    <row r="2787" customFormat="false" ht="15" hidden="false" customHeight="false" outlineLevel="0" collapsed="false">
      <c r="A2787" s="51" t="n">
        <f aca="false">Prices_MTM!A3020</f>
        <v>41823</v>
      </c>
      <c r="B2787" s="43" t="n">
        <f aca="false">Prices_MTM!I3020</f>
        <v>18000</v>
      </c>
      <c r="C2787" s="43" t="n">
        <f aca="false">-PERCENTILE(Prices_MTM!I2770:I3019,1-Inputs!$B$8)</f>
        <v>159924.999999999</v>
      </c>
      <c r="D2787" s="43" t="n">
        <f aca="false">NORMSINV(Inputs!$B$8)*STDEV(Prices_MTM!I2770:I3019)</f>
        <v>146808.752822789</v>
      </c>
      <c r="E2787" s="43" t="n">
        <f aca="false">-PERCENTILE(Prices_MTM!I2770:I3019,1-Inputs!$B$9)</f>
        <v>205560</v>
      </c>
      <c r="F2787" s="43" t="n">
        <f aca="false">NORMSINV(Inputs!$B$9)*STDEV(Prices_MTM!I2770:I3019)</f>
        <v>207634.420731322</v>
      </c>
      <c r="G2787" s="52" t="n">
        <f aca="false">IF(-B2787&gt;C2787,1,0)</f>
        <v>0</v>
      </c>
      <c r="H2787" s="52" t="n">
        <f aca="false">IF(-B2787&gt;D2787,1,0)</f>
        <v>0</v>
      </c>
      <c r="I2787" s="52" t="n">
        <f aca="false">IF(-B2787&gt;E2787,1,0)</f>
        <v>0</v>
      </c>
      <c r="J2787" s="52" t="n">
        <f aca="false">IF(-B2787&gt;F2787,1,0)</f>
        <v>0</v>
      </c>
    </row>
    <row r="2788" customFormat="false" ht="15" hidden="false" customHeight="false" outlineLevel="0" collapsed="false">
      <c r="A2788" s="51" t="n">
        <f aca="false">Prices_MTM!A3021</f>
        <v>41827</v>
      </c>
      <c r="B2788" s="43" t="n">
        <f aca="false">Prices_MTM!I3021</f>
        <v>-43000.0000000007</v>
      </c>
      <c r="C2788" s="43" t="n">
        <f aca="false">-PERCENTILE(Prices_MTM!I2771:I3020,1-Inputs!$B$8)</f>
        <v>159924.999999999</v>
      </c>
      <c r="D2788" s="43" t="n">
        <f aca="false">NORMSINV(Inputs!$B$8)*STDEV(Prices_MTM!I2771:I3020)</f>
        <v>146729.219694547</v>
      </c>
      <c r="E2788" s="43" t="n">
        <f aca="false">-PERCENTILE(Prices_MTM!I2771:I3020,1-Inputs!$B$9)</f>
        <v>205560</v>
      </c>
      <c r="F2788" s="43" t="n">
        <f aca="false">NORMSINV(Inputs!$B$9)*STDEV(Prices_MTM!I2771:I3020)</f>
        <v>207521.935510285</v>
      </c>
      <c r="G2788" s="52" t="n">
        <f aca="false">IF(-B2788&gt;C2788,1,0)</f>
        <v>0</v>
      </c>
      <c r="H2788" s="52" t="n">
        <f aca="false">IF(-B2788&gt;D2788,1,0)</f>
        <v>0</v>
      </c>
      <c r="I2788" s="52" t="n">
        <f aca="false">IF(-B2788&gt;E2788,1,0)</f>
        <v>0</v>
      </c>
      <c r="J2788" s="52" t="n">
        <f aca="false">IF(-B2788&gt;F2788,1,0)</f>
        <v>0</v>
      </c>
    </row>
    <row r="2789" customFormat="false" ht="15" hidden="false" customHeight="false" outlineLevel="0" collapsed="false">
      <c r="A2789" s="51" t="n">
        <f aca="false">Prices_MTM!A3022</f>
        <v>41828</v>
      </c>
      <c r="B2789" s="43" t="n">
        <f aca="false">Prices_MTM!I3022</f>
        <v>39500.0000000003</v>
      </c>
      <c r="C2789" s="43" t="n">
        <f aca="false">-PERCENTILE(Prices_MTM!I2772:I3021,1-Inputs!$B$8)</f>
        <v>159924.999999999</v>
      </c>
      <c r="D2789" s="43" t="n">
        <f aca="false">NORMSINV(Inputs!$B$8)*STDEV(Prices_MTM!I2772:I3021)</f>
        <v>146782.642592142</v>
      </c>
      <c r="E2789" s="43" t="n">
        <f aca="false">-PERCENTILE(Prices_MTM!I2772:I3021,1-Inputs!$B$9)</f>
        <v>205560</v>
      </c>
      <c r="F2789" s="43" t="n">
        <f aca="false">NORMSINV(Inputs!$B$9)*STDEV(Prices_MTM!I2772:I3021)</f>
        <v>207597.492533846</v>
      </c>
      <c r="G2789" s="52" t="n">
        <f aca="false">IF(-B2789&gt;C2789,1,0)</f>
        <v>0</v>
      </c>
      <c r="H2789" s="52" t="n">
        <f aca="false">IF(-B2789&gt;D2789,1,0)</f>
        <v>0</v>
      </c>
      <c r="I2789" s="52" t="n">
        <f aca="false">IF(-B2789&gt;E2789,1,0)</f>
        <v>0</v>
      </c>
      <c r="J2789" s="52" t="n">
        <f aca="false">IF(-B2789&gt;F2789,1,0)</f>
        <v>0</v>
      </c>
    </row>
    <row r="2790" customFormat="false" ht="15" hidden="false" customHeight="false" outlineLevel="0" collapsed="false">
      <c r="A2790" s="51" t="n">
        <f aca="false">Prices_MTM!A3023</f>
        <v>41829</v>
      </c>
      <c r="B2790" s="43" t="n">
        <f aca="false">Prices_MTM!I3023</f>
        <v>-72499.9999999994</v>
      </c>
      <c r="C2790" s="43" t="n">
        <f aca="false">-PERCENTILE(Prices_MTM!I2773:I3022,1-Inputs!$B$8)</f>
        <v>159924.999999999</v>
      </c>
      <c r="D2790" s="43" t="n">
        <f aca="false">NORMSINV(Inputs!$B$8)*STDEV(Prices_MTM!I2773:I3022)</f>
        <v>146793.66248025</v>
      </c>
      <c r="E2790" s="43" t="n">
        <f aca="false">-PERCENTILE(Prices_MTM!I2773:I3022,1-Inputs!$B$9)</f>
        <v>205560</v>
      </c>
      <c r="F2790" s="43" t="n">
        <f aca="false">NORMSINV(Inputs!$B$9)*STDEV(Prices_MTM!I2773:I3022)</f>
        <v>207613.078171893</v>
      </c>
      <c r="G2790" s="52" t="n">
        <f aca="false">IF(-B2790&gt;C2790,1,0)</f>
        <v>0</v>
      </c>
      <c r="H2790" s="52" t="n">
        <f aca="false">IF(-B2790&gt;D2790,1,0)</f>
        <v>0</v>
      </c>
      <c r="I2790" s="52" t="n">
        <f aca="false">IF(-B2790&gt;E2790,1,0)</f>
        <v>0</v>
      </c>
      <c r="J2790" s="52" t="n">
        <f aca="false">IF(-B2790&gt;F2790,1,0)</f>
        <v>0</v>
      </c>
    </row>
    <row r="2791" customFormat="false" ht="15" hidden="false" customHeight="false" outlineLevel="0" collapsed="false">
      <c r="A2791" s="51" t="n">
        <f aca="false">Prices_MTM!A3024</f>
        <v>41830</v>
      </c>
      <c r="B2791" s="43" t="n">
        <f aca="false">Prices_MTM!I3024</f>
        <v>99999.9999999993</v>
      </c>
      <c r="C2791" s="43" t="n">
        <f aca="false">-PERCENTILE(Prices_MTM!I2774:I3023,1-Inputs!$B$8)</f>
        <v>159924.999999999</v>
      </c>
      <c r="D2791" s="43" t="n">
        <f aca="false">NORMSINV(Inputs!$B$8)*STDEV(Prices_MTM!I2774:I3023)</f>
        <v>144288.803480377</v>
      </c>
      <c r="E2791" s="43" t="n">
        <f aca="false">-PERCENTILE(Prices_MTM!I2774:I3023,1-Inputs!$B$9)</f>
        <v>205560</v>
      </c>
      <c r="F2791" s="43" t="n">
        <f aca="false">NORMSINV(Inputs!$B$9)*STDEV(Prices_MTM!I2774:I3023)</f>
        <v>204070.40828708</v>
      </c>
      <c r="G2791" s="52" t="n">
        <f aca="false">IF(-B2791&gt;C2791,1,0)</f>
        <v>0</v>
      </c>
      <c r="H2791" s="52" t="n">
        <f aca="false">IF(-B2791&gt;D2791,1,0)</f>
        <v>0</v>
      </c>
      <c r="I2791" s="52" t="n">
        <f aca="false">IF(-B2791&gt;E2791,1,0)</f>
        <v>0</v>
      </c>
      <c r="J2791" s="52" t="n">
        <f aca="false">IF(-B2791&gt;F2791,1,0)</f>
        <v>0</v>
      </c>
    </row>
    <row r="2792" customFormat="false" ht="15" hidden="false" customHeight="false" outlineLevel="0" collapsed="false">
      <c r="A2792" s="51" t="n">
        <f aca="false">Prices_MTM!A3025</f>
        <v>41831</v>
      </c>
      <c r="B2792" s="43" t="n">
        <f aca="false">Prices_MTM!I3025</f>
        <v>-191499.999999999</v>
      </c>
      <c r="C2792" s="43" t="n">
        <f aca="false">-PERCENTILE(Prices_MTM!I2775:I3024,1-Inputs!$B$8)</f>
        <v>159924.999999999</v>
      </c>
      <c r="D2792" s="43" t="n">
        <f aca="false">NORMSINV(Inputs!$B$8)*STDEV(Prices_MTM!I2775:I3024)</f>
        <v>143811.143946663</v>
      </c>
      <c r="E2792" s="43" t="n">
        <f aca="false">-PERCENTILE(Prices_MTM!I2775:I3024,1-Inputs!$B$9)</f>
        <v>205560</v>
      </c>
      <c r="F2792" s="43" t="n">
        <f aca="false">NORMSINV(Inputs!$B$9)*STDEV(Prices_MTM!I2775:I3024)</f>
        <v>203394.845293168</v>
      </c>
      <c r="G2792" s="52" t="n">
        <f aca="false">IF(-B2792&gt;C2792,1,0)</f>
        <v>1</v>
      </c>
      <c r="H2792" s="52" t="n">
        <f aca="false">IF(-B2792&gt;D2792,1,0)</f>
        <v>1</v>
      </c>
      <c r="I2792" s="52" t="n">
        <f aca="false">IF(-B2792&gt;E2792,1,0)</f>
        <v>0</v>
      </c>
      <c r="J2792" s="52" t="n">
        <f aca="false">IF(-B2792&gt;F2792,1,0)</f>
        <v>0</v>
      </c>
    </row>
    <row r="2793" customFormat="false" ht="15" hidden="false" customHeight="false" outlineLevel="0" collapsed="false">
      <c r="A2793" s="51" t="n">
        <f aca="false">Prices_MTM!A3026</f>
        <v>41834</v>
      </c>
      <c r="B2793" s="43" t="n">
        <f aca="false">Prices_MTM!I3026</f>
        <v>76999.9999999996</v>
      </c>
      <c r="C2793" s="43" t="n">
        <f aca="false">-PERCENTILE(Prices_MTM!I2776:I3025,1-Inputs!$B$8)</f>
        <v>162050</v>
      </c>
      <c r="D2793" s="43" t="n">
        <f aca="false">NORMSINV(Inputs!$B$8)*STDEV(Prices_MTM!I2776:I3025)</f>
        <v>145018.087584032</v>
      </c>
      <c r="E2793" s="43" t="n">
        <f aca="false">-PERCENTILE(Prices_MTM!I2776:I3025,1-Inputs!$B$9)</f>
        <v>205560</v>
      </c>
      <c r="F2793" s="43" t="n">
        <f aca="false">NORMSINV(Inputs!$B$9)*STDEV(Prices_MTM!I2776:I3025)</f>
        <v>205101.84871212</v>
      </c>
      <c r="G2793" s="52" t="n">
        <f aca="false">IF(-B2793&gt;C2793,1,0)</f>
        <v>0</v>
      </c>
      <c r="H2793" s="52" t="n">
        <f aca="false">IF(-B2793&gt;D2793,1,0)</f>
        <v>0</v>
      </c>
      <c r="I2793" s="52" t="n">
        <f aca="false">IF(-B2793&gt;E2793,1,0)</f>
        <v>0</v>
      </c>
      <c r="J2793" s="52" t="n">
        <f aca="false">IF(-B2793&gt;F2793,1,0)</f>
        <v>0</v>
      </c>
    </row>
    <row r="2794" customFormat="false" ht="15" hidden="false" customHeight="false" outlineLevel="0" collapsed="false">
      <c r="A2794" s="51" t="n">
        <f aca="false">Prices_MTM!A3027</f>
        <v>41835</v>
      </c>
      <c r="B2794" s="43" t="n">
        <f aca="false">Prices_MTM!I3027</f>
        <v>-117000</v>
      </c>
      <c r="C2794" s="43" t="n">
        <f aca="false">-PERCENTILE(Prices_MTM!I2777:I3026,1-Inputs!$B$8)</f>
        <v>162050</v>
      </c>
      <c r="D2794" s="43" t="n">
        <f aca="false">NORMSINV(Inputs!$B$8)*STDEV(Prices_MTM!I2777:I3026)</f>
        <v>145200.038560806</v>
      </c>
      <c r="E2794" s="43" t="n">
        <f aca="false">-PERCENTILE(Prices_MTM!I2777:I3026,1-Inputs!$B$9)</f>
        <v>205560</v>
      </c>
      <c r="F2794" s="43" t="n">
        <f aca="false">NORMSINV(Inputs!$B$9)*STDEV(Prices_MTM!I2777:I3026)</f>
        <v>205359.185450819</v>
      </c>
      <c r="G2794" s="52" t="n">
        <f aca="false">IF(-B2794&gt;C2794,1,0)</f>
        <v>0</v>
      </c>
      <c r="H2794" s="52" t="n">
        <f aca="false">IF(-B2794&gt;D2794,1,0)</f>
        <v>0</v>
      </c>
      <c r="I2794" s="52" t="n">
        <f aca="false">IF(-B2794&gt;E2794,1,0)</f>
        <v>0</v>
      </c>
      <c r="J2794" s="52" t="n">
        <f aca="false">IF(-B2794&gt;F2794,1,0)</f>
        <v>0</v>
      </c>
    </row>
    <row r="2795" customFormat="false" ht="15" hidden="false" customHeight="false" outlineLevel="0" collapsed="false">
      <c r="A2795" s="51" t="n">
        <f aca="false">Prices_MTM!A3028</f>
        <v>41836</v>
      </c>
      <c r="B2795" s="43" t="n">
        <f aca="false">Prices_MTM!I3028</f>
        <v>97999.9999999997</v>
      </c>
      <c r="C2795" s="43" t="n">
        <f aca="false">-PERCENTILE(Prices_MTM!I2778:I3027,1-Inputs!$B$8)</f>
        <v>162050</v>
      </c>
      <c r="D2795" s="43" t="n">
        <f aca="false">NORMSINV(Inputs!$B$8)*STDEV(Prices_MTM!I2778:I3027)</f>
        <v>145633.298364446</v>
      </c>
      <c r="E2795" s="43" t="n">
        <f aca="false">-PERCENTILE(Prices_MTM!I2778:I3027,1-Inputs!$B$9)</f>
        <v>205560</v>
      </c>
      <c r="F2795" s="43" t="n">
        <f aca="false">NORMSINV(Inputs!$B$9)*STDEV(Prices_MTM!I2778:I3027)</f>
        <v>205971.953059188</v>
      </c>
      <c r="G2795" s="52" t="n">
        <f aca="false">IF(-B2795&gt;C2795,1,0)</f>
        <v>0</v>
      </c>
      <c r="H2795" s="52" t="n">
        <f aca="false">IF(-B2795&gt;D2795,1,0)</f>
        <v>0</v>
      </c>
      <c r="I2795" s="52" t="n">
        <f aca="false">IF(-B2795&gt;E2795,1,0)</f>
        <v>0</v>
      </c>
      <c r="J2795" s="52" t="n">
        <f aca="false">IF(-B2795&gt;F2795,1,0)</f>
        <v>0</v>
      </c>
    </row>
    <row r="2796" customFormat="false" ht="15" hidden="false" customHeight="false" outlineLevel="0" collapsed="false">
      <c r="A2796" s="51" t="n">
        <f aca="false">Prices_MTM!A3029</f>
        <v>41837</v>
      </c>
      <c r="B2796" s="43" t="n">
        <f aca="false">Prices_MTM!I3029</f>
        <v>164500</v>
      </c>
      <c r="C2796" s="43" t="n">
        <f aca="false">-PERCENTILE(Prices_MTM!I2779:I3028,1-Inputs!$B$8)</f>
        <v>162050</v>
      </c>
      <c r="D2796" s="43" t="n">
        <f aca="false">NORMSINV(Inputs!$B$8)*STDEV(Prices_MTM!I2779:I3028)</f>
        <v>145958.348492534</v>
      </c>
      <c r="E2796" s="43" t="n">
        <f aca="false">-PERCENTILE(Prices_MTM!I2779:I3028,1-Inputs!$B$9)</f>
        <v>205560</v>
      </c>
      <c r="F2796" s="43" t="n">
        <f aca="false">NORMSINV(Inputs!$B$9)*STDEV(Prices_MTM!I2779:I3028)</f>
        <v>206431.677658413</v>
      </c>
      <c r="G2796" s="52" t="n">
        <f aca="false">IF(-B2796&gt;C2796,1,0)</f>
        <v>0</v>
      </c>
      <c r="H2796" s="52" t="n">
        <f aca="false">IF(-B2796&gt;D2796,1,0)</f>
        <v>0</v>
      </c>
      <c r="I2796" s="52" t="n">
        <f aca="false">IF(-B2796&gt;E2796,1,0)</f>
        <v>0</v>
      </c>
      <c r="J2796" s="52" t="n">
        <f aca="false">IF(-B2796&gt;F2796,1,0)</f>
        <v>0</v>
      </c>
    </row>
    <row r="2797" customFormat="false" ht="15" hidden="false" customHeight="false" outlineLevel="0" collapsed="false">
      <c r="A2797" s="51" t="n">
        <f aca="false">Prices_MTM!A3030</f>
        <v>41838</v>
      </c>
      <c r="B2797" s="43" t="n">
        <f aca="false">Prices_MTM!I3030</f>
        <v>-500.000000000256</v>
      </c>
      <c r="C2797" s="43" t="n">
        <f aca="false">-PERCENTILE(Prices_MTM!I2780:I3029,1-Inputs!$B$8)</f>
        <v>162050</v>
      </c>
      <c r="D2797" s="43" t="n">
        <f aca="false">NORMSINV(Inputs!$B$8)*STDEV(Prices_MTM!I2780:I3029)</f>
        <v>146094.98559323</v>
      </c>
      <c r="E2797" s="43" t="n">
        <f aca="false">-PERCENTILE(Prices_MTM!I2780:I3029,1-Inputs!$B$9)</f>
        <v>205560</v>
      </c>
      <c r="F2797" s="43" t="n">
        <f aca="false">NORMSINV(Inputs!$B$9)*STDEV(Prices_MTM!I2780:I3029)</f>
        <v>206624.926117432</v>
      </c>
      <c r="G2797" s="52" t="n">
        <f aca="false">IF(-B2797&gt;C2797,1,0)</f>
        <v>0</v>
      </c>
      <c r="H2797" s="52" t="n">
        <f aca="false">IF(-B2797&gt;D2797,1,0)</f>
        <v>0</v>
      </c>
      <c r="I2797" s="52" t="n">
        <f aca="false">IF(-B2797&gt;E2797,1,0)</f>
        <v>0</v>
      </c>
      <c r="J2797" s="52" t="n">
        <f aca="false">IF(-B2797&gt;F2797,1,0)</f>
        <v>0</v>
      </c>
    </row>
    <row r="2798" customFormat="false" ht="15" hidden="false" customHeight="false" outlineLevel="0" collapsed="false">
      <c r="A2798" s="51" t="n">
        <f aca="false">Prices_MTM!A3031</f>
        <v>41841</v>
      </c>
      <c r="B2798" s="43" t="n">
        <f aca="false">Prices_MTM!I3031</f>
        <v>167000.000000001</v>
      </c>
      <c r="C2798" s="43" t="n">
        <f aca="false">-PERCENTILE(Prices_MTM!I2781:I3030,1-Inputs!$B$8)</f>
        <v>162050</v>
      </c>
      <c r="D2798" s="43" t="n">
        <f aca="false">NORMSINV(Inputs!$B$8)*STDEV(Prices_MTM!I2781:I3030)</f>
        <v>146070.893939385</v>
      </c>
      <c r="E2798" s="43" t="n">
        <f aca="false">-PERCENTILE(Prices_MTM!I2781:I3030,1-Inputs!$B$9)</f>
        <v>205560</v>
      </c>
      <c r="F2798" s="43" t="n">
        <f aca="false">NORMSINV(Inputs!$B$9)*STDEV(Prices_MTM!I2781:I3030)</f>
        <v>206590.852831647</v>
      </c>
      <c r="G2798" s="52" t="n">
        <f aca="false">IF(-B2798&gt;C2798,1,0)</f>
        <v>0</v>
      </c>
      <c r="H2798" s="52" t="n">
        <f aca="false">IF(-B2798&gt;D2798,1,0)</f>
        <v>0</v>
      </c>
      <c r="I2798" s="52" t="n">
        <f aca="false">IF(-B2798&gt;E2798,1,0)</f>
        <v>0</v>
      </c>
      <c r="J2798" s="52" t="n">
        <f aca="false">IF(-B2798&gt;F2798,1,0)</f>
        <v>0</v>
      </c>
    </row>
    <row r="2799" customFormat="false" ht="15" hidden="false" customHeight="false" outlineLevel="0" collapsed="false">
      <c r="A2799" s="51" t="n">
        <f aca="false">Prices_MTM!A3032</f>
        <v>41842</v>
      </c>
      <c r="B2799" s="43" t="n">
        <f aca="false">Prices_MTM!I3032</f>
        <v>-113500.000000001</v>
      </c>
      <c r="C2799" s="43" t="n">
        <f aca="false">-PERCENTILE(Prices_MTM!I2782:I3031,1-Inputs!$B$8)</f>
        <v>162050</v>
      </c>
      <c r="D2799" s="43" t="n">
        <f aca="false">NORMSINV(Inputs!$B$8)*STDEV(Prices_MTM!I2782:I3031)</f>
        <v>146641.427568677</v>
      </c>
      <c r="E2799" s="43" t="n">
        <f aca="false">-PERCENTILE(Prices_MTM!I2782:I3031,1-Inputs!$B$9)</f>
        <v>205560</v>
      </c>
      <c r="F2799" s="43" t="n">
        <f aca="false">NORMSINV(Inputs!$B$9)*STDEV(Prices_MTM!I2782:I3031)</f>
        <v>207397.769431292</v>
      </c>
      <c r="G2799" s="52" t="n">
        <f aca="false">IF(-B2799&gt;C2799,1,0)</f>
        <v>0</v>
      </c>
      <c r="H2799" s="52" t="n">
        <f aca="false">IF(-B2799&gt;D2799,1,0)</f>
        <v>0</v>
      </c>
      <c r="I2799" s="52" t="n">
        <f aca="false">IF(-B2799&gt;E2799,1,0)</f>
        <v>0</v>
      </c>
      <c r="J2799" s="52" t="n">
        <f aca="false">IF(-B2799&gt;F2799,1,0)</f>
        <v>0</v>
      </c>
    </row>
    <row r="2800" customFormat="false" ht="15" hidden="false" customHeight="false" outlineLevel="0" collapsed="false">
      <c r="A2800" s="51" t="n">
        <f aca="false">Prices_MTM!A3033</f>
        <v>41843</v>
      </c>
      <c r="B2800" s="43" t="n">
        <f aca="false">Prices_MTM!I3033</f>
        <v>-96499.9999999996</v>
      </c>
      <c r="C2800" s="43" t="n">
        <f aca="false">-PERCENTILE(Prices_MTM!I2783:I3032,1-Inputs!$B$8)</f>
        <v>162050</v>
      </c>
      <c r="D2800" s="43" t="n">
        <f aca="false">NORMSINV(Inputs!$B$8)*STDEV(Prices_MTM!I2783:I3032)</f>
        <v>147083.961739457</v>
      </c>
      <c r="E2800" s="43" t="n">
        <f aca="false">-PERCENTILE(Prices_MTM!I2783:I3032,1-Inputs!$B$9)</f>
        <v>205560</v>
      </c>
      <c r="F2800" s="43" t="n">
        <f aca="false">NORMSINV(Inputs!$B$9)*STDEV(Prices_MTM!I2783:I3032)</f>
        <v>208023.653954094</v>
      </c>
      <c r="G2800" s="52" t="n">
        <f aca="false">IF(-B2800&gt;C2800,1,0)</f>
        <v>0</v>
      </c>
      <c r="H2800" s="52" t="n">
        <f aca="false">IF(-B2800&gt;D2800,1,0)</f>
        <v>0</v>
      </c>
      <c r="I2800" s="52" t="n">
        <f aca="false">IF(-B2800&gt;E2800,1,0)</f>
        <v>0</v>
      </c>
      <c r="J2800" s="52" t="n">
        <f aca="false">IF(-B2800&gt;F2800,1,0)</f>
        <v>0</v>
      </c>
    </row>
    <row r="2801" customFormat="false" ht="15" hidden="false" customHeight="false" outlineLevel="0" collapsed="false">
      <c r="A2801" s="51" t="n">
        <f aca="false">Prices_MTM!A3034</f>
        <v>41844</v>
      </c>
      <c r="B2801" s="43" t="n">
        <f aca="false">Prices_MTM!I3034</f>
        <v>-51500.0000000001</v>
      </c>
      <c r="C2801" s="43" t="n">
        <f aca="false">-PERCENTILE(Prices_MTM!I2784:I3033,1-Inputs!$B$8)</f>
        <v>162050</v>
      </c>
      <c r="D2801" s="43" t="n">
        <f aca="false">NORMSINV(Inputs!$B$8)*STDEV(Prices_MTM!I2784:I3033)</f>
        <v>146896.630495977</v>
      </c>
      <c r="E2801" s="43" t="n">
        <f aca="false">-PERCENTILE(Prices_MTM!I2784:I3033,1-Inputs!$B$9)</f>
        <v>205560</v>
      </c>
      <c r="F2801" s="43" t="n">
        <f aca="false">NORMSINV(Inputs!$B$9)*STDEV(Prices_MTM!I2784:I3033)</f>
        <v>207758.707801519</v>
      </c>
      <c r="G2801" s="52" t="n">
        <f aca="false">IF(-B2801&gt;C2801,1,0)</f>
        <v>0</v>
      </c>
      <c r="H2801" s="52" t="n">
        <f aca="false">IF(-B2801&gt;D2801,1,0)</f>
        <v>0</v>
      </c>
      <c r="I2801" s="52" t="n">
        <f aca="false">IF(-B2801&gt;E2801,1,0)</f>
        <v>0</v>
      </c>
      <c r="J2801" s="52" t="n">
        <f aca="false">IF(-B2801&gt;F2801,1,0)</f>
        <v>0</v>
      </c>
    </row>
    <row r="2802" customFormat="false" ht="15" hidden="false" customHeight="false" outlineLevel="0" collapsed="false">
      <c r="A2802" s="51" t="n">
        <f aca="false">Prices_MTM!A3035</f>
        <v>41845</v>
      </c>
      <c r="B2802" s="43" t="n">
        <f aca="false">Prices_MTM!I3035</f>
        <v>191500</v>
      </c>
      <c r="C2802" s="43" t="n">
        <f aca="false">-PERCENTILE(Prices_MTM!I2785:I3034,1-Inputs!$B$8)</f>
        <v>162050</v>
      </c>
      <c r="D2802" s="43" t="n">
        <f aca="false">NORMSINV(Inputs!$B$8)*STDEV(Prices_MTM!I2785:I3034)</f>
        <v>146986.585799913</v>
      </c>
      <c r="E2802" s="43" t="n">
        <f aca="false">-PERCENTILE(Prices_MTM!I2785:I3034,1-Inputs!$B$9)</f>
        <v>205560</v>
      </c>
      <c r="F2802" s="43" t="n">
        <f aca="false">NORMSINV(Inputs!$B$9)*STDEV(Prices_MTM!I2785:I3034)</f>
        <v>207885.933304531</v>
      </c>
      <c r="G2802" s="52" t="n">
        <f aca="false">IF(-B2802&gt;C2802,1,0)</f>
        <v>0</v>
      </c>
      <c r="H2802" s="52" t="n">
        <f aca="false">IF(-B2802&gt;D2802,1,0)</f>
        <v>0</v>
      </c>
      <c r="I2802" s="52" t="n">
        <f aca="false">IF(-B2802&gt;E2802,1,0)</f>
        <v>0</v>
      </c>
      <c r="J2802" s="52" t="n">
        <f aca="false">IF(-B2802&gt;F2802,1,0)</f>
        <v>0</v>
      </c>
    </row>
    <row r="2803" customFormat="false" ht="15" hidden="false" customHeight="false" outlineLevel="0" collapsed="false">
      <c r="A2803" s="51" t="n">
        <f aca="false">Prices_MTM!A3036</f>
        <v>41848</v>
      </c>
      <c r="B2803" s="43" t="n">
        <f aca="false">Prices_MTM!I3036</f>
        <v>54500.0000000002</v>
      </c>
      <c r="C2803" s="43" t="n">
        <f aca="false">-PERCENTILE(Prices_MTM!I2786:I3035,1-Inputs!$B$8)</f>
        <v>162050</v>
      </c>
      <c r="D2803" s="43" t="n">
        <f aca="false">NORMSINV(Inputs!$B$8)*STDEV(Prices_MTM!I2786:I3035)</f>
        <v>148265.862866924</v>
      </c>
      <c r="E2803" s="43" t="n">
        <f aca="false">-PERCENTILE(Prices_MTM!I2786:I3035,1-Inputs!$B$9)</f>
        <v>205560</v>
      </c>
      <c r="F2803" s="43" t="n">
        <f aca="false">NORMSINV(Inputs!$B$9)*STDEV(Prices_MTM!I2786:I3035)</f>
        <v>209695.239273394</v>
      </c>
      <c r="G2803" s="52" t="n">
        <f aca="false">IF(-B2803&gt;C2803,1,0)</f>
        <v>0</v>
      </c>
      <c r="H2803" s="52" t="n">
        <f aca="false">IF(-B2803&gt;D2803,1,0)</f>
        <v>0</v>
      </c>
      <c r="I2803" s="52" t="n">
        <f aca="false">IF(-B2803&gt;E2803,1,0)</f>
        <v>0</v>
      </c>
      <c r="J2803" s="52" t="n">
        <f aca="false">IF(-B2803&gt;F2803,1,0)</f>
        <v>0</v>
      </c>
    </row>
    <row r="2804" customFormat="false" ht="15" hidden="false" customHeight="false" outlineLevel="0" collapsed="false">
      <c r="A2804" s="51" t="n">
        <f aca="false">Prices_MTM!A3037</f>
        <v>41849</v>
      </c>
      <c r="B2804" s="43" t="n">
        <f aca="false">Prices_MTM!I3037</f>
        <v>-91000.0000000011</v>
      </c>
      <c r="C2804" s="43" t="n">
        <f aca="false">-PERCENTILE(Prices_MTM!I2787:I3036,1-Inputs!$B$8)</f>
        <v>162050</v>
      </c>
      <c r="D2804" s="43" t="n">
        <f aca="false">NORMSINV(Inputs!$B$8)*STDEV(Prices_MTM!I2787:I3036)</f>
        <v>148307.956379715</v>
      </c>
      <c r="E2804" s="43" t="n">
        <f aca="false">-PERCENTILE(Prices_MTM!I2787:I3036,1-Inputs!$B$9)</f>
        <v>205560</v>
      </c>
      <c r="F2804" s="43" t="n">
        <f aca="false">NORMSINV(Inputs!$B$9)*STDEV(Prices_MTM!I2787:I3036)</f>
        <v>209754.772931823</v>
      </c>
      <c r="G2804" s="52" t="n">
        <f aca="false">IF(-B2804&gt;C2804,1,0)</f>
        <v>0</v>
      </c>
      <c r="H2804" s="52" t="n">
        <f aca="false">IF(-B2804&gt;D2804,1,0)</f>
        <v>0</v>
      </c>
      <c r="I2804" s="52" t="n">
        <f aca="false">IF(-B2804&gt;E2804,1,0)</f>
        <v>0</v>
      </c>
      <c r="J2804" s="52" t="n">
        <f aca="false">IF(-B2804&gt;F2804,1,0)</f>
        <v>0</v>
      </c>
    </row>
    <row r="2805" customFormat="false" ht="15" hidden="false" customHeight="false" outlineLevel="0" collapsed="false">
      <c r="A2805" s="51" t="n">
        <f aca="false">Prices_MTM!A3038</f>
        <v>41850</v>
      </c>
      <c r="B2805" s="43" t="n">
        <f aca="false">Prices_MTM!I3038</f>
        <v>-36499.9999999988</v>
      </c>
      <c r="C2805" s="43" t="n">
        <f aca="false">-PERCENTILE(Prices_MTM!I2788:I3037,1-Inputs!$B$8)</f>
        <v>162050</v>
      </c>
      <c r="D2805" s="43" t="n">
        <f aca="false">NORMSINV(Inputs!$B$8)*STDEV(Prices_MTM!I2788:I3037)</f>
        <v>148121.149454473</v>
      </c>
      <c r="E2805" s="43" t="n">
        <f aca="false">-PERCENTILE(Prices_MTM!I2788:I3037,1-Inputs!$B$9)</f>
        <v>205560</v>
      </c>
      <c r="F2805" s="43" t="n">
        <f aca="false">NORMSINV(Inputs!$B$9)*STDEV(Prices_MTM!I2788:I3037)</f>
        <v>209490.568332537</v>
      </c>
      <c r="G2805" s="52" t="n">
        <f aca="false">IF(-B2805&gt;C2805,1,0)</f>
        <v>0</v>
      </c>
      <c r="H2805" s="52" t="n">
        <f aca="false">IF(-B2805&gt;D2805,1,0)</f>
        <v>0</v>
      </c>
      <c r="I2805" s="52" t="n">
        <f aca="false">IF(-B2805&gt;E2805,1,0)</f>
        <v>0</v>
      </c>
      <c r="J2805" s="52" t="n">
        <f aca="false">IF(-B2805&gt;F2805,1,0)</f>
        <v>0</v>
      </c>
    </row>
    <row r="2806" customFormat="false" ht="15" hidden="false" customHeight="false" outlineLevel="0" collapsed="false">
      <c r="A2806" s="51" t="n">
        <f aca="false">Prices_MTM!A3039</f>
        <v>41851</v>
      </c>
      <c r="B2806" s="43" t="n">
        <f aca="false">Prices_MTM!I3039</f>
        <v>-529500</v>
      </c>
      <c r="C2806" s="43" t="n">
        <f aca="false">-PERCENTILE(Prices_MTM!I2789:I3038,1-Inputs!$B$8)</f>
        <v>162050</v>
      </c>
      <c r="D2806" s="43" t="n">
        <f aca="false">NORMSINV(Inputs!$B$8)*STDEV(Prices_MTM!I2789:I3038)</f>
        <v>147048.8044054</v>
      </c>
      <c r="E2806" s="43" t="n">
        <f aca="false">-PERCENTILE(Prices_MTM!I2789:I3038,1-Inputs!$B$9)</f>
        <v>205560</v>
      </c>
      <c r="F2806" s="43" t="n">
        <f aca="false">NORMSINV(Inputs!$B$9)*STDEV(Prices_MTM!I2789:I3038)</f>
        <v>207973.930265616</v>
      </c>
      <c r="G2806" s="52" t="n">
        <f aca="false">IF(-B2806&gt;C2806,1,0)</f>
        <v>1</v>
      </c>
      <c r="H2806" s="52" t="n">
        <f aca="false">IF(-B2806&gt;D2806,1,0)</f>
        <v>1</v>
      </c>
      <c r="I2806" s="52" t="n">
        <f aca="false">IF(-B2806&gt;E2806,1,0)</f>
        <v>1</v>
      </c>
      <c r="J2806" s="52" t="n">
        <f aca="false">IF(-B2806&gt;F2806,1,0)</f>
        <v>1</v>
      </c>
    </row>
    <row r="2807" customFormat="false" ht="15" hidden="false" customHeight="false" outlineLevel="0" collapsed="false">
      <c r="A2807" s="51" t="n">
        <f aca="false">Prices_MTM!A3040</f>
        <v>41852</v>
      </c>
      <c r="B2807" s="43" t="n">
        <f aca="false">Prices_MTM!I3040</f>
        <v>37499.9999999993</v>
      </c>
      <c r="C2807" s="43" t="n">
        <f aca="false">-PERCENTILE(Prices_MTM!I2790:I3039,1-Inputs!$B$8)</f>
        <v>164700</v>
      </c>
      <c r="D2807" s="43" t="n">
        <f aca="false">NORMSINV(Inputs!$B$8)*STDEV(Prices_MTM!I2790:I3039)</f>
        <v>155862.825182434</v>
      </c>
      <c r="E2807" s="43" t="n">
        <f aca="false">-PERCENTILE(Prices_MTM!I2790:I3039,1-Inputs!$B$9)</f>
        <v>218190</v>
      </c>
      <c r="F2807" s="43" t="n">
        <f aca="false">NORMSINV(Inputs!$B$9)*STDEV(Prices_MTM!I2790:I3039)</f>
        <v>220439.768052292</v>
      </c>
      <c r="G2807" s="52" t="n">
        <f aca="false">IF(-B2807&gt;C2807,1,0)</f>
        <v>0</v>
      </c>
      <c r="H2807" s="52" t="n">
        <f aca="false">IF(-B2807&gt;D2807,1,0)</f>
        <v>0</v>
      </c>
      <c r="I2807" s="52" t="n">
        <f aca="false">IF(-B2807&gt;E2807,1,0)</f>
        <v>0</v>
      </c>
      <c r="J2807" s="52" t="n">
        <f aca="false">IF(-B2807&gt;F2807,1,0)</f>
        <v>0</v>
      </c>
    </row>
    <row r="2808" customFormat="false" ht="15" hidden="false" customHeight="false" outlineLevel="0" collapsed="false">
      <c r="A2808" s="51" t="n">
        <f aca="false">Prices_MTM!A3041</f>
        <v>41855</v>
      </c>
      <c r="B2808" s="43" t="n">
        <f aca="false">Prices_MTM!I3041</f>
        <v>31000.0000000009</v>
      </c>
      <c r="C2808" s="43" t="n">
        <f aca="false">-PERCENTILE(Prices_MTM!I2791:I3040,1-Inputs!$B$8)</f>
        <v>164700</v>
      </c>
      <c r="D2808" s="43" t="n">
        <f aca="false">NORMSINV(Inputs!$B$8)*STDEV(Prices_MTM!I2791:I3040)</f>
        <v>155690.971866229</v>
      </c>
      <c r="E2808" s="43" t="n">
        <f aca="false">-PERCENTILE(Prices_MTM!I2791:I3040,1-Inputs!$B$9)</f>
        <v>218190</v>
      </c>
      <c r="F2808" s="43" t="n">
        <f aca="false">NORMSINV(Inputs!$B$9)*STDEV(Prices_MTM!I2791:I3040)</f>
        <v>220196.712627633</v>
      </c>
      <c r="G2808" s="52" t="n">
        <f aca="false">IF(-B2808&gt;C2808,1,0)</f>
        <v>0</v>
      </c>
      <c r="H2808" s="52" t="n">
        <f aca="false">IF(-B2808&gt;D2808,1,0)</f>
        <v>0</v>
      </c>
      <c r="I2808" s="52" t="n">
        <f aca="false">IF(-B2808&gt;E2808,1,0)</f>
        <v>0</v>
      </c>
      <c r="J2808" s="52" t="n">
        <f aca="false">IF(-B2808&gt;F2808,1,0)</f>
        <v>0</v>
      </c>
    </row>
    <row r="2809" customFormat="false" ht="15" hidden="false" customHeight="false" outlineLevel="0" collapsed="false">
      <c r="A2809" s="51" t="n">
        <f aca="false">Prices_MTM!A3042</f>
        <v>41856</v>
      </c>
      <c r="B2809" s="43" t="n">
        <f aca="false">Prices_MTM!I3042</f>
        <v>-51500.0000000001</v>
      </c>
      <c r="C2809" s="43" t="n">
        <f aca="false">-PERCENTILE(Prices_MTM!I2792:I3041,1-Inputs!$B$8)</f>
        <v>164700</v>
      </c>
      <c r="D2809" s="43" t="n">
        <f aca="false">NORMSINV(Inputs!$B$8)*STDEV(Prices_MTM!I2792:I3041)</f>
        <v>155674.413363909</v>
      </c>
      <c r="E2809" s="43" t="n">
        <f aca="false">-PERCENTILE(Prices_MTM!I2792:I3041,1-Inputs!$B$9)</f>
        <v>218190</v>
      </c>
      <c r="F2809" s="43" t="n">
        <f aca="false">NORMSINV(Inputs!$B$9)*STDEV(Prices_MTM!I2792:I3041)</f>
        <v>220173.293621809</v>
      </c>
      <c r="G2809" s="52" t="n">
        <f aca="false">IF(-B2809&gt;C2809,1,0)</f>
        <v>0</v>
      </c>
      <c r="H2809" s="52" t="n">
        <f aca="false">IF(-B2809&gt;D2809,1,0)</f>
        <v>0</v>
      </c>
      <c r="I2809" s="52" t="n">
        <f aca="false">IF(-B2809&gt;E2809,1,0)</f>
        <v>0</v>
      </c>
      <c r="J2809" s="52" t="n">
        <f aca="false">IF(-B2809&gt;F2809,1,0)</f>
        <v>0</v>
      </c>
    </row>
    <row r="2810" customFormat="false" ht="15" hidden="false" customHeight="false" outlineLevel="0" collapsed="false">
      <c r="A2810" s="51" t="n">
        <f aca="false">Prices_MTM!A3043</f>
        <v>41857</v>
      </c>
      <c r="B2810" s="43" t="n">
        <f aca="false">Prices_MTM!I3043</f>
        <v>-108500</v>
      </c>
      <c r="C2810" s="43" t="n">
        <f aca="false">-PERCENTILE(Prices_MTM!I2793:I3042,1-Inputs!$B$8)</f>
        <v>164700</v>
      </c>
      <c r="D2810" s="43" t="n">
        <f aca="false">NORMSINV(Inputs!$B$8)*STDEV(Prices_MTM!I2793:I3042)</f>
        <v>155563.673995482</v>
      </c>
      <c r="E2810" s="43" t="n">
        <f aca="false">-PERCENTILE(Prices_MTM!I2793:I3042,1-Inputs!$B$9)</f>
        <v>218190</v>
      </c>
      <c r="F2810" s="43" t="n">
        <f aca="false">NORMSINV(Inputs!$B$9)*STDEV(Prices_MTM!I2793:I3042)</f>
        <v>220016.672819756</v>
      </c>
      <c r="G2810" s="52" t="n">
        <f aca="false">IF(-B2810&gt;C2810,1,0)</f>
        <v>0</v>
      </c>
      <c r="H2810" s="52" t="n">
        <f aca="false">IF(-B2810&gt;D2810,1,0)</f>
        <v>0</v>
      </c>
      <c r="I2810" s="52" t="n">
        <f aca="false">IF(-B2810&gt;E2810,1,0)</f>
        <v>0</v>
      </c>
      <c r="J2810" s="52" t="n">
        <f aca="false">IF(-B2810&gt;F2810,1,0)</f>
        <v>0</v>
      </c>
    </row>
    <row r="2811" customFormat="false" ht="15" hidden="false" customHeight="false" outlineLevel="0" collapsed="false">
      <c r="A2811" s="51" t="n">
        <f aca="false">Prices_MTM!A3044</f>
        <v>41858</v>
      </c>
      <c r="B2811" s="43" t="n">
        <f aca="false">Prices_MTM!I3044</f>
        <v>48499.9999999999</v>
      </c>
      <c r="C2811" s="43" t="n">
        <f aca="false">-PERCENTILE(Prices_MTM!I2794:I3043,1-Inputs!$B$8)</f>
        <v>164700</v>
      </c>
      <c r="D2811" s="43" t="n">
        <f aca="false">NORMSINV(Inputs!$B$8)*STDEV(Prices_MTM!I2794:I3043)</f>
        <v>155788.306119122</v>
      </c>
      <c r="E2811" s="43" t="n">
        <f aca="false">-PERCENTILE(Prices_MTM!I2794:I3043,1-Inputs!$B$9)</f>
        <v>218190</v>
      </c>
      <c r="F2811" s="43" t="n">
        <f aca="false">NORMSINV(Inputs!$B$9)*STDEV(Prices_MTM!I2794:I3043)</f>
        <v>220334.374318972</v>
      </c>
      <c r="G2811" s="52" t="n">
        <f aca="false">IF(-B2811&gt;C2811,1,0)</f>
        <v>0</v>
      </c>
      <c r="H2811" s="52" t="n">
        <f aca="false">IF(-B2811&gt;D2811,1,0)</f>
        <v>0</v>
      </c>
      <c r="I2811" s="52" t="n">
        <f aca="false">IF(-B2811&gt;E2811,1,0)</f>
        <v>0</v>
      </c>
      <c r="J2811" s="52" t="n">
        <f aca="false">IF(-B2811&gt;F2811,1,0)</f>
        <v>0</v>
      </c>
    </row>
    <row r="2812" customFormat="false" ht="15" hidden="false" customHeight="false" outlineLevel="0" collapsed="false">
      <c r="A2812" s="51" t="n">
        <f aca="false">Prices_MTM!A3045</f>
        <v>41859</v>
      </c>
      <c r="B2812" s="43" t="n">
        <f aca="false">Prices_MTM!I3045</f>
        <v>59999.9999999994</v>
      </c>
      <c r="C2812" s="43" t="n">
        <f aca="false">-PERCENTILE(Prices_MTM!I2795:I3044,1-Inputs!$B$8)</f>
        <v>164700</v>
      </c>
      <c r="D2812" s="43" t="n">
        <f aca="false">NORMSINV(Inputs!$B$8)*STDEV(Prices_MTM!I2795:I3044)</f>
        <v>155819.821640242</v>
      </c>
      <c r="E2812" s="43" t="n">
        <f aca="false">-PERCENTILE(Prices_MTM!I2795:I3044,1-Inputs!$B$9)</f>
        <v>218190</v>
      </c>
      <c r="F2812" s="43" t="n">
        <f aca="false">NORMSINV(Inputs!$B$9)*STDEV(Prices_MTM!I2795:I3044)</f>
        <v>220378.947321916</v>
      </c>
      <c r="G2812" s="52" t="n">
        <f aca="false">IF(-B2812&gt;C2812,1,0)</f>
        <v>0</v>
      </c>
      <c r="H2812" s="52" t="n">
        <f aca="false">IF(-B2812&gt;D2812,1,0)</f>
        <v>0</v>
      </c>
      <c r="I2812" s="52" t="n">
        <f aca="false">IF(-B2812&gt;E2812,1,0)</f>
        <v>0</v>
      </c>
      <c r="J2812" s="52" t="n">
        <f aca="false">IF(-B2812&gt;F2812,1,0)</f>
        <v>0</v>
      </c>
    </row>
    <row r="2813" customFormat="false" ht="15" hidden="false" customHeight="false" outlineLevel="0" collapsed="false">
      <c r="A2813" s="51" t="n">
        <f aca="false">Prices_MTM!A3046</f>
        <v>41862</v>
      </c>
      <c r="B2813" s="43" t="n">
        <f aca="false">Prices_MTM!I3046</f>
        <v>42500.0000000004</v>
      </c>
      <c r="C2813" s="43" t="n">
        <f aca="false">-PERCENTILE(Prices_MTM!I2796:I3045,1-Inputs!$B$8)</f>
        <v>164700</v>
      </c>
      <c r="D2813" s="43" t="n">
        <f aca="false">NORMSINV(Inputs!$B$8)*STDEV(Prices_MTM!I2796:I3045)</f>
        <v>154518.04703743</v>
      </c>
      <c r="E2813" s="43" t="n">
        <f aca="false">-PERCENTILE(Prices_MTM!I2796:I3045,1-Inputs!$B$9)</f>
        <v>218190</v>
      </c>
      <c r="F2813" s="43" t="n">
        <f aca="false">NORMSINV(Inputs!$B$9)*STDEV(Prices_MTM!I2796:I3045)</f>
        <v>218537.822658838</v>
      </c>
      <c r="G2813" s="52" t="n">
        <f aca="false">IF(-B2813&gt;C2813,1,0)</f>
        <v>0</v>
      </c>
      <c r="H2813" s="52" t="n">
        <f aca="false">IF(-B2813&gt;D2813,1,0)</f>
        <v>0</v>
      </c>
      <c r="I2813" s="52" t="n">
        <f aca="false">IF(-B2813&gt;E2813,1,0)</f>
        <v>0</v>
      </c>
      <c r="J2813" s="52" t="n">
        <f aca="false">IF(-B2813&gt;F2813,1,0)</f>
        <v>0</v>
      </c>
    </row>
    <row r="2814" customFormat="false" ht="15" hidden="false" customHeight="false" outlineLevel="0" collapsed="false">
      <c r="A2814" s="51" t="n">
        <f aca="false">Prices_MTM!A3047</f>
        <v>41863</v>
      </c>
      <c r="B2814" s="43" t="n">
        <f aca="false">Prices_MTM!I3047</f>
        <v>16499.9999999992</v>
      </c>
      <c r="C2814" s="43" t="n">
        <f aca="false">-PERCENTILE(Prices_MTM!I2797:I3046,1-Inputs!$B$8)</f>
        <v>164700</v>
      </c>
      <c r="D2814" s="43" t="n">
        <f aca="false">NORMSINV(Inputs!$B$8)*STDEV(Prices_MTM!I2797:I3046)</f>
        <v>154570.862322937</v>
      </c>
      <c r="E2814" s="43" t="n">
        <f aca="false">-PERCENTILE(Prices_MTM!I2797:I3046,1-Inputs!$B$9)</f>
        <v>218190</v>
      </c>
      <c r="F2814" s="43" t="n">
        <f aca="false">NORMSINV(Inputs!$B$9)*STDEV(Prices_MTM!I2797:I3046)</f>
        <v>218612.520325028</v>
      </c>
      <c r="G2814" s="52" t="n">
        <f aca="false">IF(-B2814&gt;C2814,1,0)</f>
        <v>0</v>
      </c>
      <c r="H2814" s="52" t="n">
        <f aca="false">IF(-B2814&gt;D2814,1,0)</f>
        <v>0</v>
      </c>
      <c r="I2814" s="52" t="n">
        <f aca="false">IF(-B2814&gt;E2814,1,0)</f>
        <v>0</v>
      </c>
      <c r="J2814" s="52" t="n">
        <f aca="false">IF(-B2814&gt;F2814,1,0)</f>
        <v>0</v>
      </c>
    </row>
    <row r="2815" customFormat="false" ht="15" hidden="false" customHeight="false" outlineLevel="0" collapsed="false">
      <c r="A2815" s="51" t="n">
        <f aca="false">Prices_MTM!A3048</f>
        <v>41864</v>
      </c>
      <c r="B2815" s="43" t="n">
        <f aca="false">Prices_MTM!I3048</f>
        <v>-8500.00000000009</v>
      </c>
      <c r="C2815" s="43" t="n">
        <f aca="false">-PERCENTILE(Prices_MTM!I2798:I3047,1-Inputs!$B$8)</f>
        <v>164700</v>
      </c>
      <c r="D2815" s="43" t="n">
        <f aca="false">NORMSINV(Inputs!$B$8)*STDEV(Prices_MTM!I2798:I3047)</f>
        <v>154579.762601977</v>
      </c>
      <c r="E2815" s="43" t="n">
        <f aca="false">-PERCENTILE(Prices_MTM!I2798:I3047,1-Inputs!$B$9)</f>
        <v>218190</v>
      </c>
      <c r="F2815" s="43" t="n">
        <f aca="false">NORMSINV(Inputs!$B$9)*STDEV(Prices_MTM!I2798:I3047)</f>
        <v>218625.108159522</v>
      </c>
      <c r="G2815" s="52" t="n">
        <f aca="false">IF(-B2815&gt;C2815,1,0)</f>
        <v>0</v>
      </c>
      <c r="H2815" s="52" t="n">
        <f aca="false">IF(-B2815&gt;D2815,1,0)</f>
        <v>0</v>
      </c>
      <c r="I2815" s="52" t="n">
        <f aca="false">IF(-B2815&gt;E2815,1,0)</f>
        <v>0</v>
      </c>
      <c r="J2815" s="52" t="n">
        <f aca="false">IF(-B2815&gt;F2815,1,0)</f>
        <v>0</v>
      </c>
    </row>
    <row r="2816" customFormat="false" ht="15" hidden="false" customHeight="false" outlineLevel="0" collapsed="false">
      <c r="A2816" s="51" t="n">
        <f aca="false">Prices_MTM!A3049</f>
        <v>41865</v>
      </c>
      <c r="B2816" s="43" t="n">
        <f aca="false">Prices_MTM!I3049</f>
        <v>-146999.999999999</v>
      </c>
      <c r="C2816" s="43" t="n">
        <f aca="false">-PERCENTILE(Prices_MTM!I2799:I3048,1-Inputs!$B$8)</f>
        <v>164700</v>
      </c>
      <c r="D2816" s="43" t="n">
        <f aca="false">NORMSINV(Inputs!$B$8)*STDEV(Prices_MTM!I2799:I3048)</f>
        <v>154539.271670328</v>
      </c>
      <c r="E2816" s="43" t="n">
        <f aca="false">-PERCENTILE(Prices_MTM!I2799:I3048,1-Inputs!$B$9)</f>
        <v>218190</v>
      </c>
      <c r="F2816" s="43" t="n">
        <f aca="false">NORMSINV(Inputs!$B$9)*STDEV(Prices_MTM!I2799:I3048)</f>
        <v>218567.841062185</v>
      </c>
      <c r="G2816" s="52" t="n">
        <f aca="false">IF(-B2816&gt;C2816,1,0)</f>
        <v>0</v>
      </c>
      <c r="H2816" s="52" t="n">
        <f aca="false">IF(-B2816&gt;D2816,1,0)</f>
        <v>0</v>
      </c>
      <c r="I2816" s="52" t="n">
        <f aca="false">IF(-B2816&gt;E2816,1,0)</f>
        <v>0</v>
      </c>
      <c r="J2816" s="52" t="n">
        <f aca="false">IF(-B2816&gt;F2816,1,0)</f>
        <v>0</v>
      </c>
    </row>
    <row r="2817" customFormat="false" ht="15" hidden="false" customHeight="false" outlineLevel="0" collapsed="false">
      <c r="A2817" s="51" t="n">
        <f aca="false">Prices_MTM!A3050</f>
        <v>41866</v>
      </c>
      <c r="B2817" s="43" t="n">
        <f aca="false">Prices_MTM!I3050</f>
        <v>177000</v>
      </c>
      <c r="C2817" s="43" t="n">
        <f aca="false">-PERCENTILE(Prices_MTM!I2800:I3049,1-Inputs!$B$8)</f>
        <v>164700</v>
      </c>
      <c r="D2817" s="43" t="n">
        <f aca="false">NORMSINV(Inputs!$B$8)*STDEV(Prices_MTM!I2800:I3049)</f>
        <v>155269.367360532</v>
      </c>
      <c r="E2817" s="43" t="n">
        <f aca="false">-PERCENTILE(Prices_MTM!I2800:I3049,1-Inputs!$B$9)</f>
        <v>218190</v>
      </c>
      <c r="F2817" s="43" t="n">
        <f aca="false">NORMSINV(Inputs!$B$9)*STDEV(Prices_MTM!I2800:I3049)</f>
        <v>219600.429329567</v>
      </c>
      <c r="G2817" s="52" t="n">
        <f aca="false">IF(-B2817&gt;C2817,1,0)</f>
        <v>0</v>
      </c>
      <c r="H2817" s="52" t="n">
        <f aca="false">IF(-B2817&gt;D2817,1,0)</f>
        <v>0</v>
      </c>
      <c r="I2817" s="52" t="n">
        <f aca="false">IF(-B2817&gt;E2817,1,0)</f>
        <v>0</v>
      </c>
      <c r="J2817" s="52" t="n">
        <f aca="false">IF(-B2817&gt;F2817,1,0)</f>
        <v>0</v>
      </c>
    </row>
    <row r="2818" customFormat="false" ht="15" hidden="false" customHeight="false" outlineLevel="0" collapsed="false">
      <c r="A2818" s="51" t="n">
        <f aca="false">Prices_MTM!A3051</f>
        <v>41869</v>
      </c>
      <c r="B2818" s="43" t="n">
        <f aca="false">Prices_MTM!I3051</f>
        <v>1999.99999999961</v>
      </c>
      <c r="C2818" s="43" t="n">
        <f aca="false">-PERCENTILE(Prices_MTM!I2801:I3050,1-Inputs!$B$8)</f>
        <v>164700</v>
      </c>
      <c r="D2818" s="43" t="n">
        <f aca="false">NORMSINV(Inputs!$B$8)*STDEV(Prices_MTM!I2801:I3050)</f>
        <v>156389.47603355</v>
      </c>
      <c r="E2818" s="43" t="n">
        <f aca="false">-PERCENTILE(Prices_MTM!I2801:I3050,1-Inputs!$B$9)</f>
        <v>218190</v>
      </c>
      <c r="F2818" s="43" t="n">
        <f aca="false">NORMSINV(Inputs!$B$9)*STDEV(Prices_MTM!I2801:I3050)</f>
        <v>221184.620401328</v>
      </c>
      <c r="G2818" s="52" t="n">
        <f aca="false">IF(-B2818&gt;C2818,1,0)</f>
        <v>0</v>
      </c>
      <c r="H2818" s="52" t="n">
        <f aca="false">IF(-B2818&gt;D2818,1,0)</f>
        <v>0</v>
      </c>
      <c r="I2818" s="52" t="n">
        <f aca="false">IF(-B2818&gt;E2818,1,0)</f>
        <v>0</v>
      </c>
      <c r="J2818" s="52" t="n">
        <f aca="false">IF(-B2818&gt;F2818,1,0)</f>
        <v>0</v>
      </c>
    </row>
    <row r="2819" customFormat="false" ht="15" hidden="false" customHeight="false" outlineLevel="0" collapsed="false">
      <c r="A2819" s="51" t="n">
        <f aca="false">Prices_MTM!A3052</f>
        <v>41870</v>
      </c>
      <c r="B2819" s="43" t="n">
        <f aca="false">Prices_MTM!I3052</f>
        <v>-227500</v>
      </c>
      <c r="C2819" s="43" t="n">
        <f aca="false">-PERCENTILE(Prices_MTM!I2802:I3051,1-Inputs!$B$8)</f>
        <v>164700</v>
      </c>
      <c r="D2819" s="43" t="n">
        <f aca="false">NORMSINV(Inputs!$B$8)*STDEV(Prices_MTM!I2802:I3051)</f>
        <v>156373.836540732</v>
      </c>
      <c r="E2819" s="43" t="n">
        <f aca="false">-PERCENTILE(Prices_MTM!I2802:I3051,1-Inputs!$B$9)</f>
        <v>218190</v>
      </c>
      <c r="F2819" s="43" t="n">
        <f aca="false">NORMSINV(Inputs!$B$9)*STDEV(Prices_MTM!I2802:I3051)</f>
        <v>221162.501168182</v>
      </c>
      <c r="G2819" s="52" t="n">
        <f aca="false">IF(-B2819&gt;C2819,1,0)</f>
        <v>1</v>
      </c>
      <c r="H2819" s="52" t="n">
        <f aca="false">IF(-B2819&gt;D2819,1,0)</f>
        <v>1</v>
      </c>
      <c r="I2819" s="52" t="n">
        <f aca="false">IF(-B2819&gt;E2819,1,0)</f>
        <v>1</v>
      </c>
      <c r="J2819" s="52" t="n">
        <f aca="false">IF(-B2819&gt;F2819,1,0)</f>
        <v>1</v>
      </c>
    </row>
    <row r="2820" customFormat="false" ht="15" hidden="false" customHeight="false" outlineLevel="0" collapsed="false">
      <c r="A2820" s="51" t="n">
        <f aca="false">Prices_MTM!A3053</f>
        <v>41871</v>
      </c>
      <c r="B2820" s="43" t="n">
        <f aca="false">Prices_MTM!I3053</f>
        <v>196000.000000001</v>
      </c>
      <c r="C2820" s="43" t="n">
        <f aca="false">-PERCENTILE(Prices_MTM!I2803:I3052,1-Inputs!$B$8)</f>
        <v>164700</v>
      </c>
      <c r="D2820" s="43" t="n">
        <f aca="false">NORMSINV(Inputs!$B$8)*STDEV(Prices_MTM!I2803:I3052)</f>
        <v>156905.258010498</v>
      </c>
      <c r="E2820" s="43" t="n">
        <f aca="false">-PERCENTILE(Prices_MTM!I2803:I3052,1-Inputs!$B$9)</f>
        <v>227500</v>
      </c>
      <c r="F2820" s="43" t="n">
        <f aca="false">NORMSINV(Inputs!$B$9)*STDEV(Prices_MTM!I2803:I3052)</f>
        <v>221914.100694215</v>
      </c>
      <c r="G2820" s="52" t="n">
        <f aca="false">IF(-B2820&gt;C2820,1,0)</f>
        <v>0</v>
      </c>
      <c r="H2820" s="52" t="n">
        <f aca="false">IF(-B2820&gt;D2820,1,0)</f>
        <v>0</v>
      </c>
      <c r="I2820" s="52" t="n">
        <f aca="false">IF(-B2820&gt;E2820,1,0)</f>
        <v>0</v>
      </c>
      <c r="J2820" s="52" t="n">
        <f aca="false">IF(-B2820&gt;F2820,1,0)</f>
        <v>0</v>
      </c>
    </row>
    <row r="2821" customFormat="false" ht="15" hidden="false" customHeight="false" outlineLevel="0" collapsed="false">
      <c r="A2821" s="51" t="n">
        <f aca="false">Prices_MTM!A3054</f>
        <v>41872</v>
      </c>
      <c r="B2821" s="43" t="n">
        <f aca="false">Prices_MTM!I3054</f>
        <v>-261000.000000001</v>
      </c>
      <c r="C2821" s="43" t="n">
        <f aca="false">-PERCENTILE(Prices_MTM!I2804:I3053,1-Inputs!$B$8)</f>
        <v>164700</v>
      </c>
      <c r="D2821" s="43" t="n">
        <f aca="false">NORMSINV(Inputs!$B$8)*STDEV(Prices_MTM!I2804:I3053)</f>
        <v>157908.320215803</v>
      </c>
      <c r="E2821" s="43" t="n">
        <f aca="false">-PERCENTILE(Prices_MTM!I2804:I3053,1-Inputs!$B$9)</f>
        <v>227500</v>
      </c>
      <c r="F2821" s="43" t="n">
        <f aca="false">NORMSINV(Inputs!$B$9)*STDEV(Prices_MTM!I2804:I3053)</f>
        <v>223332.750713041</v>
      </c>
      <c r="G2821" s="52" t="n">
        <f aca="false">IF(-B2821&gt;C2821,1,0)</f>
        <v>1</v>
      </c>
      <c r="H2821" s="52" t="n">
        <f aca="false">IF(-B2821&gt;D2821,1,0)</f>
        <v>1</v>
      </c>
      <c r="I2821" s="52" t="n">
        <f aca="false">IF(-B2821&gt;E2821,1,0)</f>
        <v>1</v>
      </c>
      <c r="J2821" s="52" t="n">
        <f aca="false">IF(-B2821&gt;F2821,1,0)</f>
        <v>1</v>
      </c>
    </row>
    <row r="2822" customFormat="false" ht="15" hidden="false" customHeight="false" outlineLevel="0" collapsed="false">
      <c r="A2822" s="51" t="n">
        <f aca="false">Prices_MTM!A3055</f>
        <v>41873</v>
      </c>
      <c r="B2822" s="43" t="n">
        <f aca="false">Prices_MTM!I3055</f>
        <v>-26500.0000000001</v>
      </c>
      <c r="C2822" s="43" t="n">
        <f aca="false">-PERCENTILE(Prices_MTM!I2805:I3054,1-Inputs!$B$8)</f>
        <v>168425</v>
      </c>
      <c r="D2822" s="43" t="n">
        <f aca="false">NORMSINV(Inputs!$B$8)*STDEV(Prices_MTM!I2805:I3054)</f>
        <v>159741.344401438</v>
      </c>
      <c r="E2822" s="43" t="n">
        <f aca="false">-PERCENTILE(Prices_MTM!I2805:I3054,1-Inputs!$B$9)</f>
        <v>244585</v>
      </c>
      <c r="F2822" s="43" t="n">
        <f aca="false">NORMSINV(Inputs!$B$9)*STDEV(Prices_MTM!I2805:I3054)</f>
        <v>225925.231799167</v>
      </c>
      <c r="G2822" s="52" t="n">
        <f aca="false">IF(-B2822&gt;C2822,1,0)</f>
        <v>0</v>
      </c>
      <c r="H2822" s="52" t="n">
        <f aca="false">IF(-B2822&gt;D2822,1,0)</f>
        <v>0</v>
      </c>
      <c r="I2822" s="52" t="n">
        <f aca="false">IF(-B2822&gt;E2822,1,0)</f>
        <v>0</v>
      </c>
      <c r="J2822" s="52" t="n">
        <f aca="false">IF(-B2822&gt;F2822,1,0)</f>
        <v>0</v>
      </c>
    </row>
    <row r="2823" customFormat="false" ht="15" hidden="false" customHeight="false" outlineLevel="0" collapsed="false">
      <c r="A2823" s="51" t="n">
        <f aca="false">Prices_MTM!A3056</f>
        <v>41876</v>
      </c>
      <c r="B2823" s="43" t="n">
        <f aca="false">Prices_MTM!I3056</f>
        <v>158000.000000001</v>
      </c>
      <c r="C2823" s="43" t="n">
        <f aca="false">-PERCENTILE(Prices_MTM!I2806:I3055,1-Inputs!$B$8)</f>
        <v>168425</v>
      </c>
      <c r="D2823" s="43" t="n">
        <f aca="false">NORMSINV(Inputs!$B$8)*STDEV(Prices_MTM!I2806:I3055)</f>
        <v>159558.909388953</v>
      </c>
      <c r="E2823" s="43" t="n">
        <f aca="false">-PERCENTILE(Prices_MTM!I2806:I3055,1-Inputs!$B$9)</f>
        <v>244585</v>
      </c>
      <c r="F2823" s="43" t="n">
        <f aca="false">NORMSINV(Inputs!$B$9)*STDEV(Prices_MTM!I2806:I3055)</f>
        <v>225667.210479524</v>
      </c>
      <c r="G2823" s="52" t="n">
        <f aca="false">IF(-B2823&gt;C2823,1,0)</f>
        <v>0</v>
      </c>
      <c r="H2823" s="52" t="n">
        <f aca="false">IF(-B2823&gt;D2823,1,0)</f>
        <v>0</v>
      </c>
      <c r="I2823" s="52" t="n">
        <f aca="false">IF(-B2823&gt;E2823,1,0)</f>
        <v>0</v>
      </c>
      <c r="J2823" s="52" t="n">
        <f aca="false">IF(-B2823&gt;F2823,1,0)</f>
        <v>0</v>
      </c>
    </row>
    <row r="2824" customFormat="false" ht="15" hidden="false" customHeight="false" outlineLevel="0" collapsed="false">
      <c r="A2824" s="51" t="n">
        <f aca="false">Prices_MTM!A3057</f>
        <v>41877</v>
      </c>
      <c r="B2824" s="43" t="n">
        <f aca="false">Prices_MTM!I3057</f>
        <v>38499.9999999998</v>
      </c>
      <c r="C2824" s="43" t="n">
        <f aca="false">-PERCENTILE(Prices_MTM!I2807:I3056,1-Inputs!$B$8)</f>
        <v>168425</v>
      </c>
      <c r="D2824" s="43" t="n">
        <f aca="false">NORMSINV(Inputs!$B$8)*STDEV(Prices_MTM!I2807:I3056)</f>
        <v>160296.056380604</v>
      </c>
      <c r="E2824" s="43" t="n">
        <f aca="false">-PERCENTILE(Prices_MTM!I2807:I3056,1-Inputs!$B$9)</f>
        <v>244585</v>
      </c>
      <c r="F2824" s="43" t="n">
        <f aca="false">NORMSINV(Inputs!$B$9)*STDEV(Prices_MTM!I2807:I3056)</f>
        <v>226709.771537107</v>
      </c>
      <c r="G2824" s="52" t="n">
        <f aca="false">IF(-B2824&gt;C2824,1,0)</f>
        <v>0</v>
      </c>
      <c r="H2824" s="52" t="n">
        <f aca="false">IF(-B2824&gt;D2824,1,0)</f>
        <v>0</v>
      </c>
      <c r="I2824" s="52" t="n">
        <f aca="false">IF(-B2824&gt;E2824,1,0)</f>
        <v>0</v>
      </c>
      <c r="J2824" s="52" t="n">
        <f aca="false">IF(-B2824&gt;F2824,1,0)</f>
        <v>0</v>
      </c>
    </row>
    <row r="2825" customFormat="false" ht="15" hidden="false" customHeight="false" outlineLevel="0" collapsed="false">
      <c r="A2825" s="51" t="n">
        <f aca="false">Prices_MTM!A3058</f>
        <v>41878</v>
      </c>
      <c r="B2825" s="43" t="n">
        <f aca="false">Prices_MTM!I3058</f>
        <v>8999.99999999892</v>
      </c>
      <c r="C2825" s="43" t="n">
        <f aca="false">-PERCENTILE(Prices_MTM!I2808:I3057,1-Inputs!$B$8)</f>
        <v>168425</v>
      </c>
      <c r="D2825" s="43" t="n">
        <f aca="false">NORMSINV(Inputs!$B$8)*STDEV(Prices_MTM!I2808:I3057)</f>
        <v>159297.594750722</v>
      </c>
      <c r="E2825" s="43" t="n">
        <f aca="false">-PERCENTILE(Prices_MTM!I2808:I3057,1-Inputs!$B$9)</f>
        <v>244585</v>
      </c>
      <c r="F2825" s="43" t="n">
        <f aca="false">NORMSINV(Inputs!$B$9)*STDEV(Prices_MTM!I2808:I3057)</f>
        <v>225297.628199895</v>
      </c>
      <c r="G2825" s="52" t="n">
        <f aca="false">IF(-B2825&gt;C2825,1,0)</f>
        <v>0</v>
      </c>
      <c r="H2825" s="52" t="n">
        <f aca="false">IF(-B2825&gt;D2825,1,0)</f>
        <v>0</v>
      </c>
      <c r="I2825" s="52" t="n">
        <f aca="false">IF(-B2825&gt;E2825,1,0)</f>
        <v>0</v>
      </c>
      <c r="J2825" s="52" t="n">
        <f aca="false">IF(-B2825&gt;F2825,1,0)</f>
        <v>0</v>
      </c>
    </row>
    <row r="2826" customFormat="false" ht="15" hidden="false" customHeight="false" outlineLevel="0" collapsed="false">
      <c r="A2826" s="51" t="n">
        <f aca="false">Prices_MTM!A3059</f>
        <v>41879</v>
      </c>
      <c r="B2826" s="43" t="n">
        <f aca="false">Prices_MTM!I3059</f>
        <v>46500.0000000011</v>
      </c>
      <c r="C2826" s="43" t="n">
        <f aca="false">-PERCENTILE(Prices_MTM!I2809:I3058,1-Inputs!$B$8)</f>
        <v>168425</v>
      </c>
      <c r="D2826" s="43" t="n">
        <f aca="false">NORMSINV(Inputs!$B$8)*STDEV(Prices_MTM!I2809:I3058)</f>
        <v>159197.088017472</v>
      </c>
      <c r="E2826" s="43" t="n">
        <f aca="false">-PERCENTILE(Prices_MTM!I2809:I3058,1-Inputs!$B$9)</f>
        <v>244585</v>
      </c>
      <c r="F2826" s="43" t="n">
        <f aca="false">NORMSINV(Inputs!$B$9)*STDEV(Prices_MTM!I2809:I3058)</f>
        <v>225155.479609046</v>
      </c>
      <c r="G2826" s="52" t="n">
        <f aca="false">IF(-B2826&gt;C2826,1,0)</f>
        <v>0</v>
      </c>
      <c r="H2826" s="52" t="n">
        <f aca="false">IF(-B2826&gt;D2826,1,0)</f>
        <v>0</v>
      </c>
      <c r="I2826" s="52" t="n">
        <f aca="false">IF(-B2826&gt;E2826,1,0)</f>
        <v>0</v>
      </c>
      <c r="J2826" s="52" t="n">
        <f aca="false">IF(-B2826&gt;F2826,1,0)</f>
        <v>0</v>
      </c>
    </row>
    <row r="2827" customFormat="false" ht="15" hidden="false" customHeight="false" outlineLevel="0" collapsed="false">
      <c r="A2827" s="51" t="n">
        <f aca="false">Prices_MTM!A3060</f>
        <v>41880</v>
      </c>
      <c r="B2827" s="43" t="n">
        <f aca="false">Prices_MTM!I3060</f>
        <v>121500</v>
      </c>
      <c r="C2827" s="43" t="n">
        <f aca="false">-PERCENTILE(Prices_MTM!I2810:I3059,1-Inputs!$B$8)</f>
        <v>164700</v>
      </c>
      <c r="D2827" s="43" t="n">
        <f aca="false">NORMSINV(Inputs!$B$8)*STDEV(Prices_MTM!I2810:I3059)</f>
        <v>157962.863875357</v>
      </c>
      <c r="E2827" s="43" t="n">
        <f aca="false">-PERCENTILE(Prices_MTM!I2810:I3059,1-Inputs!$B$9)</f>
        <v>244585</v>
      </c>
      <c r="F2827" s="43" t="n">
        <f aca="false">NORMSINV(Inputs!$B$9)*STDEV(Prices_MTM!I2810:I3059)</f>
        <v>223409.892851628</v>
      </c>
      <c r="G2827" s="52" t="n">
        <f aca="false">IF(-B2827&gt;C2827,1,0)</f>
        <v>0</v>
      </c>
      <c r="H2827" s="52" t="n">
        <f aca="false">IF(-B2827&gt;D2827,1,0)</f>
        <v>0</v>
      </c>
      <c r="I2827" s="52" t="n">
        <f aca="false">IF(-B2827&gt;E2827,1,0)</f>
        <v>0</v>
      </c>
      <c r="J2827" s="52" t="n">
        <f aca="false">IF(-B2827&gt;F2827,1,0)</f>
        <v>0</v>
      </c>
    </row>
    <row r="2828" customFormat="false" ht="15" hidden="false" customHeight="false" outlineLevel="0" collapsed="false">
      <c r="A2828" s="51" t="n">
        <f aca="false">Prices_MTM!A3061</f>
        <v>41884</v>
      </c>
      <c r="B2828" s="43" t="n">
        <f aca="false">Prices_MTM!I3061</f>
        <v>-448499.999999999</v>
      </c>
      <c r="C2828" s="43" t="n">
        <f aca="false">-PERCENTILE(Prices_MTM!I2811:I3060,1-Inputs!$B$8)</f>
        <v>164700</v>
      </c>
      <c r="D2828" s="43" t="n">
        <f aca="false">NORMSINV(Inputs!$B$8)*STDEV(Prices_MTM!I2811:I3060)</f>
        <v>158480.187512389</v>
      </c>
      <c r="E2828" s="43" t="n">
        <f aca="false">-PERCENTILE(Prices_MTM!I2811:I3060,1-Inputs!$B$9)</f>
        <v>244585</v>
      </c>
      <c r="F2828" s="43" t="n">
        <f aca="false">NORMSINV(Inputs!$B$9)*STDEV(Prices_MTM!I2811:I3060)</f>
        <v>224141.55354379</v>
      </c>
      <c r="G2828" s="52" t="n">
        <f aca="false">IF(-B2828&gt;C2828,1,0)</f>
        <v>1</v>
      </c>
      <c r="H2828" s="52" t="n">
        <f aca="false">IF(-B2828&gt;D2828,1,0)</f>
        <v>1</v>
      </c>
      <c r="I2828" s="52" t="n">
        <f aca="false">IF(-B2828&gt;E2828,1,0)</f>
        <v>1</v>
      </c>
      <c r="J2828" s="52" t="n">
        <f aca="false">IF(-B2828&gt;F2828,1,0)</f>
        <v>1</v>
      </c>
    </row>
    <row r="2829" customFormat="false" ht="15" hidden="false" customHeight="false" outlineLevel="0" collapsed="false">
      <c r="A2829" s="51" t="n">
        <f aca="false">Prices_MTM!A3062</f>
        <v>41885</v>
      </c>
      <c r="B2829" s="43" t="n">
        <f aca="false">Prices_MTM!I3062</f>
        <v>224500</v>
      </c>
      <c r="C2829" s="43" t="n">
        <f aca="false">-PERCENTILE(Prices_MTM!I2812:I3061,1-Inputs!$B$8)</f>
        <v>168425</v>
      </c>
      <c r="D2829" s="43" t="n">
        <f aca="false">NORMSINV(Inputs!$B$8)*STDEV(Prices_MTM!I2812:I3061)</f>
        <v>164870.284204339</v>
      </c>
      <c r="E2829" s="43" t="n">
        <f aca="false">-PERCENTILE(Prices_MTM!I2812:I3061,1-Inputs!$B$9)</f>
        <v>268395</v>
      </c>
      <c r="F2829" s="43" t="n">
        <f aca="false">NORMSINV(Inputs!$B$9)*STDEV(Prices_MTM!I2812:I3061)</f>
        <v>233179.189240155</v>
      </c>
      <c r="G2829" s="52" t="n">
        <f aca="false">IF(-B2829&gt;C2829,1,0)</f>
        <v>0</v>
      </c>
      <c r="H2829" s="52" t="n">
        <f aca="false">IF(-B2829&gt;D2829,1,0)</f>
        <v>0</v>
      </c>
      <c r="I2829" s="52" t="n">
        <f aca="false">IF(-B2829&gt;E2829,1,0)</f>
        <v>0</v>
      </c>
      <c r="J2829" s="52" t="n">
        <f aca="false">IF(-B2829&gt;F2829,1,0)</f>
        <v>0</v>
      </c>
    </row>
    <row r="2830" customFormat="false" ht="15" hidden="false" customHeight="false" outlineLevel="0" collapsed="false">
      <c r="A2830" s="51" t="n">
        <f aca="false">Prices_MTM!A3063</f>
        <v>41886</v>
      </c>
      <c r="B2830" s="43" t="n">
        <f aca="false">Prices_MTM!I3063</f>
        <v>-115499.999999999</v>
      </c>
      <c r="C2830" s="43" t="n">
        <f aca="false">-PERCENTILE(Prices_MTM!I2813:I3062,1-Inputs!$B$8)</f>
        <v>168425</v>
      </c>
      <c r="D2830" s="43" t="n">
        <f aca="false">NORMSINV(Inputs!$B$8)*STDEV(Prices_MTM!I2813:I3062)</f>
        <v>165886.654808776</v>
      </c>
      <c r="E2830" s="43" t="n">
        <f aca="false">-PERCENTILE(Prices_MTM!I2813:I3062,1-Inputs!$B$9)</f>
        <v>268395</v>
      </c>
      <c r="F2830" s="43" t="n">
        <f aca="false">NORMSINV(Inputs!$B$9)*STDEV(Prices_MTM!I2813:I3062)</f>
        <v>234616.661581844</v>
      </c>
      <c r="G2830" s="52" t="n">
        <f aca="false">IF(-B2830&gt;C2830,1,0)</f>
        <v>0</v>
      </c>
      <c r="H2830" s="52" t="n">
        <f aca="false">IF(-B2830&gt;D2830,1,0)</f>
        <v>0</v>
      </c>
      <c r="I2830" s="52" t="n">
        <f aca="false">IF(-B2830&gt;E2830,1,0)</f>
        <v>0</v>
      </c>
      <c r="J2830" s="52" t="n">
        <f aca="false">IF(-B2830&gt;F2830,1,0)</f>
        <v>0</v>
      </c>
    </row>
    <row r="2831" customFormat="false" ht="15" hidden="false" customHeight="false" outlineLevel="0" collapsed="false">
      <c r="A2831" s="51" t="n">
        <f aca="false">Prices_MTM!A3064</f>
        <v>41887</v>
      </c>
      <c r="B2831" s="43" t="n">
        <f aca="false">Prices_MTM!I3064</f>
        <v>-34000.0000000018</v>
      </c>
      <c r="C2831" s="43" t="n">
        <f aca="false">-PERCENTILE(Prices_MTM!I2814:I3063,1-Inputs!$B$8)</f>
        <v>168425</v>
      </c>
      <c r="D2831" s="43" t="n">
        <f aca="false">NORMSINV(Inputs!$B$8)*STDEV(Prices_MTM!I2814:I3063)</f>
        <v>165872.15131329</v>
      </c>
      <c r="E2831" s="43" t="n">
        <f aca="false">-PERCENTILE(Prices_MTM!I2814:I3063,1-Inputs!$B$9)</f>
        <v>268395</v>
      </c>
      <c r="F2831" s="43" t="n">
        <f aca="false">NORMSINV(Inputs!$B$9)*STDEV(Prices_MTM!I2814:I3063)</f>
        <v>234596.149011402</v>
      </c>
      <c r="G2831" s="52" t="n">
        <f aca="false">IF(-B2831&gt;C2831,1,0)</f>
        <v>0</v>
      </c>
      <c r="H2831" s="52" t="n">
        <f aca="false">IF(-B2831&gt;D2831,1,0)</f>
        <v>0</v>
      </c>
      <c r="I2831" s="52" t="n">
        <f aca="false">IF(-B2831&gt;E2831,1,0)</f>
        <v>0</v>
      </c>
      <c r="J2831" s="52" t="n">
        <f aca="false">IF(-B2831&gt;F2831,1,0)</f>
        <v>0</v>
      </c>
    </row>
    <row r="2832" customFormat="false" ht="15" hidden="false" customHeight="false" outlineLevel="0" collapsed="false">
      <c r="A2832" s="51" t="n">
        <f aca="false">Prices_MTM!A3065</f>
        <v>41890</v>
      </c>
      <c r="B2832" s="43" t="n">
        <f aca="false">Prices_MTM!I3065</f>
        <v>-68999.9999999991</v>
      </c>
      <c r="C2832" s="43" t="n">
        <f aca="false">-PERCENTILE(Prices_MTM!I2815:I3064,1-Inputs!$B$8)</f>
        <v>168425</v>
      </c>
      <c r="D2832" s="43" t="n">
        <f aca="false">NORMSINV(Inputs!$B$8)*STDEV(Prices_MTM!I2815:I3064)</f>
        <v>165184.379716871</v>
      </c>
      <c r="E2832" s="43" t="n">
        <f aca="false">-PERCENTILE(Prices_MTM!I2815:I3064,1-Inputs!$B$9)</f>
        <v>268395</v>
      </c>
      <c r="F2832" s="43" t="n">
        <f aca="false">NORMSINV(Inputs!$B$9)*STDEV(Prices_MTM!I2815:I3064)</f>
        <v>233623.420517548</v>
      </c>
      <c r="G2832" s="52" t="n">
        <f aca="false">IF(-B2832&gt;C2832,1,0)</f>
        <v>0</v>
      </c>
      <c r="H2832" s="52" t="n">
        <f aca="false">IF(-B2832&gt;D2832,1,0)</f>
        <v>0</v>
      </c>
      <c r="I2832" s="52" t="n">
        <f aca="false">IF(-B2832&gt;E2832,1,0)</f>
        <v>0</v>
      </c>
      <c r="J2832" s="52" t="n">
        <f aca="false">IF(-B2832&gt;F2832,1,0)</f>
        <v>0</v>
      </c>
    </row>
    <row r="2833" customFormat="false" ht="15" hidden="false" customHeight="false" outlineLevel="0" collapsed="false">
      <c r="A2833" s="51" t="n">
        <f aca="false">Prices_MTM!A3066</f>
        <v>41891</v>
      </c>
      <c r="B2833" s="43" t="n">
        <f aca="false">Prices_MTM!I3066</f>
        <v>81500.0000000005</v>
      </c>
      <c r="C2833" s="43" t="n">
        <f aca="false">-PERCENTILE(Prices_MTM!I2816:I3065,1-Inputs!$B$8)</f>
        <v>168425</v>
      </c>
      <c r="D2833" s="43" t="n">
        <f aca="false">NORMSINV(Inputs!$B$8)*STDEV(Prices_MTM!I2816:I3065)</f>
        <v>165325.281203364</v>
      </c>
      <c r="E2833" s="43" t="n">
        <f aca="false">-PERCENTILE(Prices_MTM!I2816:I3065,1-Inputs!$B$9)</f>
        <v>268395</v>
      </c>
      <c r="F2833" s="43" t="n">
        <f aca="false">NORMSINV(Inputs!$B$9)*STDEV(Prices_MTM!I2816:I3065)</f>
        <v>233822.700178779</v>
      </c>
      <c r="G2833" s="52" t="n">
        <f aca="false">IF(-B2833&gt;C2833,1,0)</f>
        <v>0</v>
      </c>
      <c r="H2833" s="52" t="n">
        <f aca="false">IF(-B2833&gt;D2833,1,0)</f>
        <v>0</v>
      </c>
      <c r="I2833" s="52" t="n">
        <f aca="false">IF(-B2833&gt;E2833,1,0)</f>
        <v>0</v>
      </c>
      <c r="J2833" s="52" t="n">
        <f aca="false">IF(-B2833&gt;F2833,1,0)</f>
        <v>0</v>
      </c>
    </row>
    <row r="2834" customFormat="false" ht="15" hidden="false" customHeight="false" outlineLevel="0" collapsed="false">
      <c r="A2834" s="51" t="n">
        <f aca="false">Prices_MTM!A3067</f>
        <v>41892</v>
      </c>
      <c r="B2834" s="43" t="n">
        <f aca="false">Prices_MTM!I3067</f>
        <v>-11000.0000000014</v>
      </c>
      <c r="C2834" s="43" t="n">
        <f aca="false">-PERCENTILE(Prices_MTM!I2817:I3066,1-Inputs!$B$8)</f>
        <v>168425</v>
      </c>
      <c r="D2834" s="43" t="n">
        <f aca="false">NORMSINV(Inputs!$B$8)*STDEV(Prices_MTM!I2817:I3066)</f>
        <v>165460.292524498</v>
      </c>
      <c r="E2834" s="43" t="n">
        <f aca="false">-PERCENTILE(Prices_MTM!I2817:I3066,1-Inputs!$B$9)</f>
        <v>268395</v>
      </c>
      <c r="F2834" s="43" t="n">
        <f aca="false">NORMSINV(Inputs!$B$9)*STDEV(Prices_MTM!I2817:I3066)</f>
        <v>234013.649266737</v>
      </c>
      <c r="G2834" s="52" t="n">
        <f aca="false">IF(-B2834&gt;C2834,1,0)</f>
        <v>0</v>
      </c>
      <c r="H2834" s="52" t="n">
        <f aca="false">IF(-B2834&gt;D2834,1,0)</f>
        <v>0</v>
      </c>
      <c r="I2834" s="52" t="n">
        <f aca="false">IF(-B2834&gt;E2834,1,0)</f>
        <v>0</v>
      </c>
      <c r="J2834" s="52" t="n">
        <f aca="false">IF(-B2834&gt;F2834,1,0)</f>
        <v>0</v>
      </c>
    </row>
    <row r="2835" customFormat="false" ht="15" hidden="false" customHeight="false" outlineLevel="0" collapsed="false">
      <c r="A2835" s="51" t="n">
        <f aca="false">Prices_MTM!A3068</f>
        <v>41893</v>
      </c>
      <c r="B2835" s="43" t="n">
        <f aca="false">Prices_MTM!I3068</f>
        <v>110000.000000001</v>
      </c>
      <c r="C2835" s="43" t="n">
        <f aca="false">-PERCENTILE(Prices_MTM!I2818:I3067,1-Inputs!$B$8)</f>
        <v>168425</v>
      </c>
      <c r="D2835" s="43" t="n">
        <f aca="false">NORMSINV(Inputs!$B$8)*STDEV(Prices_MTM!I2818:I3067)</f>
        <v>165460.887650078</v>
      </c>
      <c r="E2835" s="43" t="n">
        <f aca="false">-PERCENTILE(Prices_MTM!I2818:I3067,1-Inputs!$B$9)</f>
        <v>268395</v>
      </c>
      <c r="F2835" s="43" t="n">
        <f aca="false">NORMSINV(Inputs!$B$9)*STDEV(Prices_MTM!I2818:I3067)</f>
        <v>234014.490964201</v>
      </c>
      <c r="G2835" s="52" t="n">
        <f aca="false">IF(-B2835&gt;C2835,1,0)</f>
        <v>0</v>
      </c>
      <c r="H2835" s="52" t="n">
        <f aca="false">IF(-B2835&gt;D2835,1,0)</f>
        <v>0</v>
      </c>
      <c r="I2835" s="52" t="n">
        <f aca="false">IF(-B2835&gt;E2835,1,0)</f>
        <v>0</v>
      </c>
      <c r="J2835" s="52" t="n">
        <f aca="false">IF(-B2835&gt;F2835,1,0)</f>
        <v>0</v>
      </c>
    </row>
    <row r="2836" customFormat="false" ht="15" hidden="false" customHeight="false" outlineLevel="0" collapsed="false">
      <c r="A2836" s="51" t="n">
        <f aca="false">Prices_MTM!A3069</f>
        <v>41894</v>
      </c>
      <c r="B2836" s="43" t="n">
        <f aca="false">Prices_MTM!I3069</f>
        <v>-65499.9999999994</v>
      </c>
      <c r="C2836" s="43" t="n">
        <f aca="false">-PERCENTILE(Prices_MTM!I2819:I3068,1-Inputs!$B$8)</f>
        <v>168425</v>
      </c>
      <c r="D2836" s="43" t="n">
        <f aca="false">NORMSINV(Inputs!$B$8)*STDEV(Prices_MTM!I2819:I3068)</f>
        <v>165705.190024486</v>
      </c>
      <c r="E2836" s="43" t="n">
        <f aca="false">-PERCENTILE(Prices_MTM!I2819:I3068,1-Inputs!$B$9)</f>
        <v>268395</v>
      </c>
      <c r="F2836" s="43" t="n">
        <f aca="false">NORMSINV(Inputs!$B$9)*STDEV(Prices_MTM!I2819:I3068)</f>
        <v>234360.012474453</v>
      </c>
      <c r="G2836" s="52" t="n">
        <f aca="false">IF(-B2836&gt;C2836,1,0)</f>
        <v>0</v>
      </c>
      <c r="H2836" s="52" t="n">
        <f aca="false">IF(-B2836&gt;D2836,1,0)</f>
        <v>0</v>
      </c>
      <c r="I2836" s="52" t="n">
        <f aca="false">IF(-B2836&gt;E2836,1,0)</f>
        <v>0</v>
      </c>
      <c r="J2836" s="52" t="n">
        <f aca="false">IF(-B2836&gt;F2836,1,0)</f>
        <v>0</v>
      </c>
    </row>
    <row r="2837" customFormat="false" ht="15" hidden="false" customHeight="false" outlineLevel="0" collapsed="false">
      <c r="A2837" s="51" t="n">
        <f aca="false">Prices_MTM!A3070</f>
        <v>41897</v>
      </c>
      <c r="B2837" s="43" t="n">
        <f aca="false">Prices_MTM!I3070</f>
        <v>61999.999999999</v>
      </c>
      <c r="C2837" s="43" t="n">
        <f aca="false">-PERCENTILE(Prices_MTM!I2820:I3069,1-Inputs!$B$8)</f>
        <v>168425</v>
      </c>
      <c r="D2837" s="43" t="n">
        <f aca="false">NORMSINV(Inputs!$B$8)*STDEV(Prices_MTM!I2820:I3069)</f>
        <v>165757.691283187</v>
      </c>
      <c r="E2837" s="43" t="n">
        <f aca="false">-PERCENTILE(Prices_MTM!I2820:I3069,1-Inputs!$B$9)</f>
        <v>268395</v>
      </c>
      <c r="F2837" s="43" t="n">
        <f aca="false">NORMSINV(Inputs!$B$9)*STDEV(Prices_MTM!I2820:I3069)</f>
        <v>234434.266006537</v>
      </c>
      <c r="G2837" s="52" t="n">
        <f aca="false">IF(-B2837&gt;C2837,1,0)</f>
        <v>0</v>
      </c>
      <c r="H2837" s="52" t="n">
        <f aca="false">IF(-B2837&gt;D2837,1,0)</f>
        <v>0</v>
      </c>
      <c r="I2837" s="52" t="n">
        <f aca="false">IF(-B2837&gt;E2837,1,0)</f>
        <v>0</v>
      </c>
      <c r="J2837" s="52" t="n">
        <f aca="false">IF(-B2837&gt;F2837,1,0)</f>
        <v>0</v>
      </c>
    </row>
    <row r="2838" customFormat="false" ht="15" hidden="false" customHeight="false" outlineLevel="0" collapsed="false">
      <c r="A2838" s="51" t="n">
        <f aca="false">Prices_MTM!A3071</f>
        <v>41898</v>
      </c>
      <c r="B2838" s="43" t="n">
        <f aca="false">Prices_MTM!I3071</f>
        <v>157000</v>
      </c>
      <c r="C2838" s="43" t="n">
        <f aca="false">-PERCENTILE(Prices_MTM!I2821:I3070,1-Inputs!$B$8)</f>
        <v>168425</v>
      </c>
      <c r="D2838" s="43" t="n">
        <f aca="false">NORMSINV(Inputs!$B$8)*STDEV(Prices_MTM!I2821:I3070)</f>
        <v>165807.849369799</v>
      </c>
      <c r="E2838" s="43" t="n">
        <f aca="false">-PERCENTILE(Prices_MTM!I2821:I3070,1-Inputs!$B$9)</f>
        <v>268395</v>
      </c>
      <c r="F2838" s="43" t="n">
        <f aca="false">NORMSINV(Inputs!$B$9)*STDEV(Prices_MTM!I2821:I3070)</f>
        <v>234505.205545621</v>
      </c>
      <c r="G2838" s="52" t="n">
        <f aca="false">IF(-B2838&gt;C2838,1,0)</f>
        <v>0</v>
      </c>
      <c r="H2838" s="52" t="n">
        <f aca="false">IF(-B2838&gt;D2838,1,0)</f>
        <v>0</v>
      </c>
      <c r="I2838" s="52" t="n">
        <f aca="false">IF(-B2838&gt;E2838,1,0)</f>
        <v>0</v>
      </c>
      <c r="J2838" s="52" t="n">
        <f aca="false">IF(-B2838&gt;F2838,1,0)</f>
        <v>0</v>
      </c>
    </row>
    <row r="2839" customFormat="false" ht="15" hidden="false" customHeight="false" outlineLevel="0" collapsed="false">
      <c r="A2839" s="51" t="n">
        <f aca="false">Prices_MTM!A3072</f>
        <v>41899</v>
      </c>
      <c r="B2839" s="43" t="n">
        <f aca="false">Prices_MTM!I3072</f>
        <v>-73499.9999999999</v>
      </c>
      <c r="C2839" s="43" t="n">
        <f aca="false">-PERCENTILE(Prices_MTM!I2822:I3071,1-Inputs!$B$8)</f>
        <v>168425</v>
      </c>
      <c r="D2839" s="43" t="n">
        <f aca="false">NORMSINV(Inputs!$B$8)*STDEV(Prices_MTM!I2822:I3071)</f>
        <v>166615.550683475</v>
      </c>
      <c r="E2839" s="43" t="n">
        <f aca="false">-PERCENTILE(Prices_MTM!I2822:I3071,1-Inputs!$B$9)</f>
        <v>268395</v>
      </c>
      <c r="F2839" s="43" t="n">
        <f aca="false">NORMSINV(Inputs!$B$9)*STDEV(Prices_MTM!I2822:I3071)</f>
        <v>235647.552927261</v>
      </c>
      <c r="G2839" s="52" t="n">
        <f aca="false">IF(-B2839&gt;C2839,1,0)</f>
        <v>0</v>
      </c>
      <c r="H2839" s="52" t="n">
        <f aca="false">IF(-B2839&gt;D2839,1,0)</f>
        <v>0</v>
      </c>
      <c r="I2839" s="52" t="n">
        <f aca="false">IF(-B2839&gt;E2839,1,0)</f>
        <v>0</v>
      </c>
      <c r="J2839" s="52" t="n">
        <f aca="false">IF(-B2839&gt;F2839,1,0)</f>
        <v>0</v>
      </c>
    </row>
    <row r="2840" customFormat="false" ht="15" hidden="false" customHeight="false" outlineLevel="0" collapsed="false">
      <c r="A2840" s="51" t="n">
        <f aca="false">Prices_MTM!A3073</f>
        <v>41900</v>
      </c>
      <c r="B2840" s="43" t="n">
        <f aca="false">Prices_MTM!I3073</f>
        <v>-82000</v>
      </c>
      <c r="C2840" s="43" t="n">
        <f aca="false">-PERCENTILE(Prices_MTM!I2823:I3072,1-Inputs!$B$8)</f>
        <v>168425</v>
      </c>
      <c r="D2840" s="43" t="n">
        <f aca="false">NORMSINV(Inputs!$B$8)*STDEV(Prices_MTM!I2823:I3072)</f>
        <v>164063.695721943</v>
      </c>
      <c r="E2840" s="43" t="n">
        <f aca="false">-PERCENTILE(Prices_MTM!I2823:I3072,1-Inputs!$B$9)</f>
        <v>268395</v>
      </c>
      <c r="F2840" s="43" t="n">
        <f aca="false">NORMSINV(Inputs!$B$9)*STDEV(Prices_MTM!I2823:I3072)</f>
        <v>232038.415757031</v>
      </c>
      <c r="G2840" s="52" t="n">
        <f aca="false">IF(-B2840&gt;C2840,1,0)</f>
        <v>0</v>
      </c>
      <c r="H2840" s="52" t="n">
        <f aca="false">IF(-B2840&gt;D2840,1,0)</f>
        <v>0</v>
      </c>
      <c r="I2840" s="52" t="n">
        <f aca="false">IF(-B2840&gt;E2840,1,0)</f>
        <v>0</v>
      </c>
      <c r="J2840" s="52" t="n">
        <f aca="false">IF(-B2840&gt;F2840,1,0)</f>
        <v>0</v>
      </c>
    </row>
    <row r="2841" customFormat="false" ht="15" hidden="false" customHeight="false" outlineLevel="0" collapsed="false">
      <c r="A2841" s="51" t="n">
        <f aca="false">Prices_MTM!A3074</f>
        <v>41901</v>
      </c>
      <c r="B2841" s="43" t="n">
        <f aca="false">Prices_MTM!I3074</f>
        <v>-60499.999999999</v>
      </c>
      <c r="C2841" s="43" t="n">
        <f aca="false">-PERCENTILE(Prices_MTM!I2824:I3073,1-Inputs!$B$8)</f>
        <v>164700</v>
      </c>
      <c r="D2841" s="43" t="n">
        <f aca="false">NORMSINV(Inputs!$B$8)*STDEV(Prices_MTM!I2824:I3073)</f>
        <v>161794.393460496</v>
      </c>
      <c r="E2841" s="43" t="n">
        <f aca="false">-PERCENTILE(Prices_MTM!I2824:I3073,1-Inputs!$B$9)</f>
        <v>244585</v>
      </c>
      <c r="F2841" s="43" t="n">
        <f aca="false">NORMSINV(Inputs!$B$9)*STDEV(Prices_MTM!I2824:I3073)</f>
        <v>228828.898262604</v>
      </c>
      <c r="G2841" s="52" t="n">
        <f aca="false">IF(-B2841&gt;C2841,1,0)</f>
        <v>0</v>
      </c>
      <c r="H2841" s="52" t="n">
        <f aca="false">IF(-B2841&gt;D2841,1,0)</f>
        <v>0</v>
      </c>
      <c r="I2841" s="52" t="n">
        <f aca="false">IF(-B2841&gt;E2841,1,0)</f>
        <v>0</v>
      </c>
      <c r="J2841" s="52" t="n">
        <f aca="false">IF(-B2841&gt;F2841,1,0)</f>
        <v>0</v>
      </c>
    </row>
    <row r="2842" customFormat="false" ht="15" hidden="false" customHeight="false" outlineLevel="0" collapsed="false">
      <c r="A2842" s="51" t="n">
        <f aca="false">Prices_MTM!A3075</f>
        <v>41904</v>
      </c>
      <c r="B2842" s="43" t="n">
        <f aca="false">Prices_MTM!I3075</f>
        <v>-28000.0000000015</v>
      </c>
      <c r="C2842" s="43" t="n">
        <f aca="false">-PERCENTILE(Prices_MTM!I2825:I3074,1-Inputs!$B$8)</f>
        <v>164700</v>
      </c>
      <c r="D2842" s="43" t="n">
        <f aca="false">NORMSINV(Inputs!$B$8)*STDEV(Prices_MTM!I2825:I3074)</f>
        <v>161325.33724758</v>
      </c>
      <c r="E2842" s="43" t="n">
        <f aca="false">-PERCENTILE(Prices_MTM!I2825:I3074,1-Inputs!$B$9)</f>
        <v>244585</v>
      </c>
      <c r="F2842" s="43" t="n">
        <f aca="false">NORMSINV(Inputs!$B$9)*STDEV(Prices_MTM!I2825:I3074)</f>
        <v>228165.503109477</v>
      </c>
      <c r="G2842" s="52" t="n">
        <f aca="false">IF(-B2842&gt;C2842,1,0)</f>
        <v>0</v>
      </c>
      <c r="H2842" s="52" t="n">
        <f aca="false">IF(-B2842&gt;D2842,1,0)</f>
        <v>0</v>
      </c>
      <c r="I2842" s="52" t="n">
        <f aca="false">IF(-B2842&gt;E2842,1,0)</f>
        <v>0</v>
      </c>
      <c r="J2842" s="52" t="n">
        <f aca="false">IF(-B2842&gt;F2842,1,0)</f>
        <v>0</v>
      </c>
    </row>
    <row r="2843" customFormat="false" ht="15" hidden="false" customHeight="false" outlineLevel="0" collapsed="false">
      <c r="A2843" s="51" t="n">
        <f aca="false">Prices_MTM!A3076</f>
        <v>41905</v>
      </c>
      <c r="B2843" s="43" t="n">
        <f aca="false">Prices_MTM!I3076</f>
        <v>34000.0000000003</v>
      </c>
      <c r="C2843" s="43" t="n">
        <f aca="false">-PERCENTILE(Prices_MTM!I2826:I3075,1-Inputs!$B$8)</f>
        <v>164700</v>
      </c>
      <c r="D2843" s="43" t="n">
        <f aca="false">NORMSINV(Inputs!$B$8)*STDEV(Prices_MTM!I2826:I3075)</f>
        <v>161330.243116257</v>
      </c>
      <c r="E2843" s="43" t="n">
        <f aca="false">-PERCENTILE(Prices_MTM!I2826:I3075,1-Inputs!$B$9)</f>
        <v>244585</v>
      </c>
      <c r="F2843" s="43" t="n">
        <f aca="false">NORMSINV(Inputs!$B$9)*STDEV(Prices_MTM!I2826:I3075)</f>
        <v>228172.441573167</v>
      </c>
      <c r="G2843" s="52" t="n">
        <f aca="false">IF(-B2843&gt;C2843,1,0)</f>
        <v>0</v>
      </c>
      <c r="H2843" s="52" t="n">
        <f aca="false">IF(-B2843&gt;D2843,1,0)</f>
        <v>0</v>
      </c>
      <c r="I2843" s="52" t="n">
        <f aca="false">IF(-B2843&gt;E2843,1,0)</f>
        <v>0</v>
      </c>
      <c r="J2843" s="52" t="n">
        <f aca="false">IF(-B2843&gt;F2843,1,0)</f>
        <v>0</v>
      </c>
    </row>
    <row r="2844" customFormat="false" ht="15" hidden="false" customHeight="false" outlineLevel="0" collapsed="false">
      <c r="A2844" s="51" t="n">
        <f aca="false">Prices_MTM!A3077</f>
        <v>41906</v>
      </c>
      <c r="B2844" s="43" t="n">
        <f aca="false">Prices_MTM!I3077</f>
        <v>222000</v>
      </c>
      <c r="C2844" s="43" t="n">
        <f aca="false">-PERCENTILE(Prices_MTM!I2827:I3076,1-Inputs!$B$8)</f>
        <v>164700</v>
      </c>
      <c r="D2844" s="43" t="n">
        <f aca="false">NORMSINV(Inputs!$B$8)*STDEV(Prices_MTM!I2827:I3076)</f>
        <v>161373.003527557</v>
      </c>
      <c r="E2844" s="43" t="n">
        <f aca="false">-PERCENTILE(Prices_MTM!I2827:I3076,1-Inputs!$B$9)</f>
        <v>244585</v>
      </c>
      <c r="F2844" s="43" t="n">
        <f aca="false">NORMSINV(Inputs!$B$9)*STDEV(Prices_MTM!I2827:I3076)</f>
        <v>228232.918438883</v>
      </c>
      <c r="G2844" s="52" t="n">
        <f aca="false">IF(-B2844&gt;C2844,1,0)</f>
        <v>0</v>
      </c>
      <c r="H2844" s="52" t="n">
        <f aca="false">IF(-B2844&gt;D2844,1,0)</f>
        <v>0</v>
      </c>
      <c r="I2844" s="52" t="n">
        <f aca="false">IF(-B2844&gt;E2844,1,0)</f>
        <v>0</v>
      </c>
      <c r="J2844" s="52" t="n">
        <f aca="false">IF(-B2844&gt;F2844,1,0)</f>
        <v>0</v>
      </c>
    </row>
    <row r="2845" customFormat="false" ht="15" hidden="false" customHeight="false" outlineLevel="0" collapsed="false">
      <c r="A2845" s="51" t="n">
        <f aca="false">Prices_MTM!A3078</f>
        <v>41907</v>
      </c>
      <c r="B2845" s="43" t="n">
        <f aca="false">Prices_MTM!I3078</f>
        <v>-34499.9999999992</v>
      </c>
      <c r="C2845" s="43" t="n">
        <f aca="false">-PERCENTILE(Prices_MTM!I2828:I3077,1-Inputs!$B$8)</f>
        <v>164700</v>
      </c>
      <c r="D2845" s="43" t="n">
        <f aca="false">NORMSINV(Inputs!$B$8)*STDEV(Prices_MTM!I2828:I3077)</f>
        <v>162374.478309896</v>
      </c>
      <c r="E2845" s="43" t="n">
        <f aca="false">-PERCENTILE(Prices_MTM!I2828:I3077,1-Inputs!$B$9)</f>
        <v>244585</v>
      </c>
      <c r="F2845" s="43" t="n">
        <f aca="false">NORMSINV(Inputs!$B$9)*STDEV(Prices_MTM!I2828:I3077)</f>
        <v>229649.323335116</v>
      </c>
      <c r="G2845" s="52" t="n">
        <f aca="false">IF(-B2845&gt;C2845,1,0)</f>
        <v>0</v>
      </c>
      <c r="H2845" s="52" t="n">
        <f aca="false">IF(-B2845&gt;D2845,1,0)</f>
        <v>0</v>
      </c>
      <c r="I2845" s="52" t="n">
        <f aca="false">IF(-B2845&gt;E2845,1,0)</f>
        <v>0</v>
      </c>
      <c r="J2845" s="52" t="n">
        <f aca="false">IF(-B2845&gt;F2845,1,0)</f>
        <v>0</v>
      </c>
    </row>
    <row r="2846" customFormat="false" ht="15" hidden="false" customHeight="false" outlineLevel="0" collapsed="false">
      <c r="A2846" s="51" t="n">
        <f aca="false">Prices_MTM!A3079</f>
        <v>41908</v>
      </c>
      <c r="B2846" s="43" t="n">
        <f aca="false">Prices_MTM!I3079</f>
        <v>202000</v>
      </c>
      <c r="C2846" s="43" t="n">
        <f aca="false">-PERCENTILE(Prices_MTM!I2829:I3078,1-Inputs!$B$8)</f>
        <v>164700</v>
      </c>
      <c r="D2846" s="43" t="n">
        <f aca="false">NORMSINV(Inputs!$B$8)*STDEV(Prices_MTM!I2829:I3078)</f>
        <v>162234.671135065</v>
      </c>
      <c r="E2846" s="43" t="n">
        <f aca="false">-PERCENTILE(Prices_MTM!I2829:I3078,1-Inputs!$B$9)</f>
        <v>244585</v>
      </c>
      <c r="F2846" s="43" t="n">
        <f aca="false">NORMSINV(Inputs!$B$9)*STDEV(Prices_MTM!I2829:I3078)</f>
        <v>229451.591379752</v>
      </c>
      <c r="G2846" s="52" t="n">
        <f aca="false">IF(-B2846&gt;C2846,1,0)</f>
        <v>0</v>
      </c>
      <c r="H2846" s="52" t="n">
        <f aca="false">IF(-B2846&gt;D2846,1,0)</f>
        <v>0</v>
      </c>
      <c r="I2846" s="52" t="n">
        <f aca="false">IF(-B2846&gt;E2846,1,0)</f>
        <v>0</v>
      </c>
      <c r="J2846" s="52" t="n">
        <f aca="false">IF(-B2846&gt;F2846,1,0)</f>
        <v>0</v>
      </c>
    </row>
    <row r="2847" customFormat="false" ht="15" hidden="false" customHeight="false" outlineLevel="0" collapsed="false">
      <c r="A2847" s="51" t="n">
        <f aca="false">Prices_MTM!A3080</f>
        <v>41911</v>
      </c>
      <c r="B2847" s="43" t="n">
        <f aca="false">Prices_MTM!I3080</f>
        <v>-133000</v>
      </c>
      <c r="C2847" s="43" t="n">
        <f aca="false">-PERCENTILE(Prices_MTM!I2830:I3079,1-Inputs!$B$8)</f>
        <v>164700</v>
      </c>
      <c r="D2847" s="43" t="n">
        <f aca="false">NORMSINV(Inputs!$B$8)*STDEV(Prices_MTM!I2830:I3079)</f>
        <v>163509.83040654</v>
      </c>
      <c r="E2847" s="43" t="n">
        <f aca="false">-PERCENTILE(Prices_MTM!I2830:I3079,1-Inputs!$B$9)</f>
        <v>244585</v>
      </c>
      <c r="F2847" s="43" t="n">
        <f aca="false">NORMSINV(Inputs!$B$9)*STDEV(Prices_MTM!I2830:I3079)</f>
        <v>231255.073471808</v>
      </c>
      <c r="G2847" s="52" t="n">
        <f aca="false">IF(-B2847&gt;C2847,1,0)</f>
        <v>0</v>
      </c>
      <c r="H2847" s="52" t="n">
        <f aca="false">IF(-B2847&gt;D2847,1,0)</f>
        <v>0</v>
      </c>
      <c r="I2847" s="52" t="n">
        <f aca="false">IF(-B2847&gt;E2847,1,0)</f>
        <v>0</v>
      </c>
      <c r="J2847" s="52" t="n">
        <f aca="false">IF(-B2847&gt;F2847,1,0)</f>
        <v>0</v>
      </c>
    </row>
    <row r="2848" customFormat="false" ht="15" hidden="false" customHeight="false" outlineLevel="0" collapsed="false">
      <c r="A2848" s="51" t="n">
        <f aca="false">Prices_MTM!A3081</f>
        <v>41912</v>
      </c>
      <c r="B2848" s="43" t="n">
        <f aca="false">Prices_MTM!I3081</f>
        <v>-284500</v>
      </c>
      <c r="C2848" s="43" t="n">
        <f aca="false">-PERCENTILE(Prices_MTM!I2831:I3080,1-Inputs!$B$8)</f>
        <v>164700</v>
      </c>
      <c r="D2848" s="43" t="n">
        <f aca="false">NORMSINV(Inputs!$B$8)*STDEV(Prices_MTM!I2831:I3080)</f>
        <v>164062.658585711</v>
      </c>
      <c r="E2848" s="43" t="n">
        <f aca="false">-PERCENTILE(Prices_MTM!I2831:I3080,1-Inputs!$B$9)</f>
        <v>244585</v>
      </c>
      <c r="F2848" s="43" t="n">
        <f aca="false">NORMSINV(Inputs!$B$9)*STDEV(Prices_MTM!I2831:I3080)</f>
        <v>232036.948915465</v>
      </c>
      <c r="G2848" s="52" t="n">
        <f aca="false">IF(-B2848&gt;C2848,1,0)</f>
        <v>1</v>
      </c>
      <c r="H2848" s="52" t="n">
        <f aca="false">IF(-B2848&gt;D2848,1,0)</f>
        <v>1</v>
      </c>
      <c r="I2848" s="52" t="n">
        <f aca="false">IF(-B2848&gt;E2848,1,0)</f>
        <v>1</v>
      </c>
      <c r="J2848" s="52" t="n">
        <f aca="false">IF(-B2848&gt;F2848,1,0)</f>
        <v>1</v>
      </c>
    </row>
    <row r="2849" customFormat="false" ht="15" hidden="false" customHeight="false" outlineLevel="0" collapsed="false">
      <c r="A2849" s="51" t="n">
        <f aca="false">Prices_MTM!A3082</f>
        <v>41913</v>
      </c>
      <c r="B2849" s="43" t="n">
        <f aca="false">Prices_MTM!I3082</f>
        <v>-38000.0000000003</v>
      </c>
      <c r="C2849" s="43" t="n">
        <f aca="false">-PERCENTILE(Prices_MTM!I2832:I3081,1-Inputs!$B$8)</f>
        <v>168425</v>
      </c>
      <c r="D2849" s="43" t="n">
        <f aca="false">NORMSINV(Inputs!$B$8)*STDEV(Prices_MTM!I2832:I3081)</f>
        <v>166697.877952576</v>
      </c>
      <c r="E2849" s="43" t="n">
        <f aca="false">-PERCENTILE(Prices_MTM!I2832:I3081,1-Inputs!$B$9)</f>
        <v>272985</v>
      </c>
      <c r="F2849" s="43" t="n">
        <f aca="false">NORMSINV(Inputs!$B$9)*STDEV(Prices_MTM!I2832:I3081)</f>
        <v>235763.989955038</v>
      </c>
      <c r="G2849" s="52" t="n">
        <f aca="false">IF(-B2849&gt;C2849,1,0)</f>
        <v>0</v>
      </c>
      <c r="H2849" s="52" t="n">
        <f aca="false">IF(-B2849&gt;D2849,1,0)</f>
        <v>0</v>
      </c>
      <c r="I2849" s="52" t="n">
        <f aca="false">IF(-B2849&gt;E2849,1,0)</f>
        <v>0</v>
      </c>
      <c r="J2849" s="52" t="n">
        <f aca="false">IF(-B2849&gt;F2849,1,0)</f>
        <v>0</v>
      </c>
    </row>
    <row r="2850" customFormat="false" ht="15" hidden="false" customHeight="false" outlineLevel="0" collapsed="false">
      <c r="A2850" s="51" t="n">
        <f aca="false">Prices_MTM!A3083</f>
        <v>41914</v>
      </c>
      <c r="B2850" s="43" t="n">
        <f aca="false">Prices_MTM!I3083</f>
        <v>191999.999999999</v>
      </c>
      <c r="C2850" s="43" t="n">
        <f aca="false">-PERCENTILE(Prices_MTM!I2833:I3082,1-Inputs!$B$8)</f>
        <v>168425</v>
      </c>
      <c r="D2850" s="43" t="n">
        <f aca="false">NORMSINV(Inputs!$B$8)*STDEV(Prices_MTM!I2833:I3082)</f>
        <v>166272.658222083</v>
      </c>
      <c r="E2850" s="43" t="n">
        <f aca="false">-PERCENTILE(Prices_MTM!I2833:I3082,1-Inputs!$B$9)</f>
        <v>272985</v>
      </c>
      <c r="F2850" s="43" t="n">
        <f aca="false">NORMSINV(Inputs!$B$9)*STDEV(Prices_MTM!I2833:I3082)</f>
        <v>235162.593575552</v>
      </c>
      <c r="G2850" s="52" t="n">
        <f aca="false">IF(-B2850&gt;C2850,1,0)</f>
        <v>0</v>
      </c>
      <c r="H2850" s="52" t="n">
        <f aca="false">IF(-B2850&gt;D2850,1,0)</f>
        <v>0</v>
      </c>
      <c r="I2850" s="52" t="n">
        <f aca="false">IF(-B2850&gt;E2850,1,0)</f>
        <v>0</v>
      </c>
      <c r="J2850" s="52" t="n">
        <f aca="false">IF(-B2850&gt;F2850,1,0)</f>
        <v>0</v>
      </c>
    </row>
    <row r="2851" customFormat="false" ht="15" hidden="false" customHeight="false" outlineLevel="0" collapsed="false">
      <c r="A2851" s="51" t="n">
        <f aca="false">Prices_MTM!A3084</f>
        <v>41915</v>
      </c>
      <c r="B2851" s="43" t="n">
        <f aca="false">Prices_MTM!I3084</f>
        <v>-101499.999999999</v>
      </c>
      <c r="C2851" s="43" t="n">
        <f aca="false">-PERCENTILE(Prices_MTM!I2834:I3083,1-Inputs!$B$8)</f>
        <v>168425</v>
      </c>
      <c r="D2851" s="43" t="n">
        <f aca="false">NORMSINV(Inputs!$B$8)*STDEV(Prices_MTM!I2834:I3083)</f>
        <v>167144.047200135</v>
      </c>
      <c r="E2851" s="43" t="n">
        <f aca="false">-PERCENTILE(Prices_MTM!I2834:I3083,1-Inputs!$B$9)</f>
        <v>272985</v>
      </c>
      <c r="F2851" s="43" t="n">
        <f aca="false">NORMSINV(Inputs!$B$9)*STDEV(Prices_MTM!I2834:I3083)</f>
        <v>236395.015636298</v>
      </c>
      <c r="G2851" s="52" t="n">
        <f aca="false">IF(-B2851&gt;C2851,1,0)</f>
        <v>0</v>
      </c>
      <c r="H2851" s="52" t="n">
        <f aca="false">IF(-B2851&gt;D2851,1,0)</f>
        <v>0</v>
      </c>
      <c r="I2851" s="52" t="n">
        <f aca="false">IF(-B2851&gt;E2851,1,0)</f>
        <v>0</v>
      </c>
      <c r="J2851" s="52" t="n">
        <f aca="false">IF(-B2851&gt;F2851,1,0)</f>
        <v>0</v>
      </c>
    </row>
    <row r="2852" customFormat="false" ht="15" hidden="false" customHeight="false" outlineLevel="0" collapsed="false">
      <c r="A2852" s="51" t="n">
        <f aca="false">Prices_MTM!A3085</f>
        <v>41918</v>
      </c>
      <c r="B2852" s="43" t="n">
        <f aca="false">Prices_MTM!I3085</f>
        <v>64499.9999999989</v>
      </c>
      <c r="C2852" s="43" t="n">
        <f aca="false">-PERCENTILE(Prices_MTM!I2835:I3084,1-Inputs!$B$8)</f>
        <v>168425</v>
      </c>
      <c r="D2852" s="43" t="n">
        <f aca="false">NORMSINV(Inputs!$B$8)*STDEV(Prices_MTM!I2835:I3084)</f>
        <v>167354.917598678</v>
      </c>
      <c r="E2852" s="43" t="n">
        <f aca="false">-PERCENTILE(Prices_MTM!I2835:I3084,1-Inputs!$B$9)</f>
        <v>272985</v>
      </c>
      <c r="F2852" s="43" t="n">
        <f aca="false">NORMSINV(Inputs!$B$9)*STDEV(Prices_MTM!I2835:I3084)</f>
        <v>236693.253665088</v>
      </c>
      <c r="G2852" s="52" t="n">
        <f aca="false">IF(-B2852&gt;C2852,1,0)</f>
        <v>0</v>
      </c>
      <c r="H2852" s="52" t="n">
        <f aca="false">IF(-B2852&gt;D2852,1,0)</f>
        <v>0</v>
      </c>
      <c r="I2852" s="52" t="n">
        <f aca="false">IF(-B2852&gt;E2852,1,0)</f>
        <v>0</v>
      </c>
      <c r="J2852" s="52" t="n">
        <f aca="false">IF(-B2852&gt;F2852,1,0)</f>
        <v>0</v>
      </c>
    </row>
    <row r="2853" customFormat="false" ht="15" hidden="false" customHeight="false" outlineLevel="0" collapsed="false">
      <c r="A2853" s="51" t="n">
        <f aca="false">Prices_MTM!A3086</f>
        <v>41919</v>
      </c>
      <c r="B2853" s="43" t="n">
        <f aca="false">Prices_MTM!I3086</f>
        <v>-156500</v>
      </c>
      <c r="C2853" s="43" t="n">
        <f aca="false">-PERCENTILE(Prices_MTM!I2836:I3085,1-Inputs!$B$8)</f>
        <v>168425</v>
      </c>
      <c r="D2853" s="43" t="n">
        <f aca="false">NORMSINV(Inputs!$B$8)*STDEV(Prices_MTM!I2836:I3085)</f>
        <v>167254.380620282</v>
      </c>
      <c r="E2853" s="43" t="n">
        <f aca="false">-PERCENTILE(Prices_MTM!I2836:I3085,1-Inputs!$B$9)</f>
        <v>272985</v>
      </c>
      <c r="F2853" s="43" t="n">
        <f aca="false">NORMSINV(Inputs!$B$9)*STDEV(Prices_MTM!I2836:I3085)</f>
        <v>236551.062297952</v>
      </c>
      <c r="G2853" s="52" t="n">
        <f aca="false">IF(-B2853&gt;C2853,1,0)</f>
        <v>0</v>
      </c>
      <c r="H2853" s="52" t="n">
        <f aca="false">IF(-B2853&gt;D2853,1,0)</f>
        <v>0</v>
      </c>
      <c r="I2853" s="52" t="n">
        <f aca="false">IF(-B2853&gt;E2853,1,0)</f>
        <v>0</v>
      </c>
      <c r="J2853" s="52" t="n">
        <f aca="false">IF(-B2853&gt;F2853,1,0)</f>
        <v>0</v>
      </c>
    </row>
    <row r="2854" customFormat="false" ht="15" hidden="false" customHeight="false" outlineLevel="0" collapsed="false">
      <c r="A2854" s="51" t="n">
        <f aca="false">Prices_MTM!A3087</f>
        <v>41920</v>
      </c>
      <c r="B2854" s="43" t="n">
        <f aca="false">Prices_MTM!I3087</f>
        <v>-127499.999999999</v>
      </c>
      <c r="C2854" s="43" t="n">
        <f aca="false">-PERCENTILE(Prices_MTM!I2837:I3086,1-Inputs!$B$8)</f>
        <v>168425</v>
      </c>
      <c r="D2854" s="43" t="n">
        <f aca="false">NORMSINV(Inputs!$B$8)*STDEV(Prices_MTM!I2837:I3086)</f>
        <v>168031.423600096</v>
      </c>
      <c r="E2854" s="43" t="n">
        <f aca="false">-PERCENTILE(Prices_MTM!I2837:I3086,1-Inputs!$B$9)</f>
        <v>272985</v>
      </c>
      <c r="F2854" s="43" t="n">
        <f aca="false">NORMSINV(Inputs!$B$9)*STDEV(Prices_MTM!I2837:I3086)</f>
        <v>237650.049012947</v>
      </c>
      <c r="G2854" s="52" t="n">
        <f aca="false">IF(-B2854&gt;C2854,1,0)</f>
        <v>0</v>
      </c>
      <c r="H2854" s="52" t="n">
        <f aca="false">IF(-B2854&gt;D2854,1,0)</f>
        <v>0</v>
      </c>
      <c r="I2854" s="52" t="n">
        <f aca="false">IF(-B2854&gt;E2854,1,0)</f>
        <v>0</v>
      </c>
      <c r="J2854" s="52" t="n">
        <f aca="false">IF(-B2854&gt;F2854,1,0)</f>
        <v>0</v>
      </c>
    </row>
    <row r="2855" customFormat="false" ht="15" hidden="false" customHeight="false" outlineLevel="0" collapsed="false">
      <c r="A2855" s="51" t="n">
        <f aca="false">Prices_MTM!A3088</f>
        <v>41921</v>
      </c>
      <c r="B2855" s="43" t="n">
        <f aca="false">Prices_MTM!I3088</f>
        <v>-164000</v>
      </c>
      <c r="C2855" s="43" t="n">
        <f aca="false">-PERCENTILE(Prices_MTM!I2838:I3087,1-Inputs!$B$8)</f>
        <v>168425</v>
      </c>
      <c r="D2855" s="43" t="n">
        <f aca="false">NORMSINV(Inputs!$B$8)*STDEV(Prices_MTM!I2838:I3087)</f>
        <v>168135.095876525</v>
      </c>
      <c r="E2855" s="43" t="n">
        <f aca="false">-PERCENTILE(Prices_MTM!I2838:I3087,1-Inputs!$B$9)</f>
        <v>272985</v>
      </c>
      <c r="F2855" s="43" t="n">
        <f aca="false">NORMSINV(Inputs!$B$9)*STDEV(Prices_MTM!I2838:I3087)</f>
        <v>237796.674691922</v>
      </c>
      <c r="G2855" s="52" t="n">
        <f aca="false">IF(-B2855&gt;C2855,1,0)</f>
        <v>0</v>
      </c>
      <c r="H2855" s="52" t="n">
        <f aca="false">IF(-B2855&gt;D2855,1,0)</f>
        <v>0</v>
      </c>
      <c r="I2855" s="52" t="n">
        <f aca="false">IF(-B2855&gt;E2855,1,0)</f>
        <v>0</v>
      </c>
      <c r="J2855" s="52" t="n">
        <f aca="false">IF(-B2855&gt;F2855,1,0)</f>
        <v>0</v>
      </c>
    </row>
    <row r="2856" customFormat="false" ht="15" hidden="false" customHeight="false" outlineLevel="0" collapsed="false">
      <c r="A2856" s="51" t="n">
        <f aca="false">Prices_MTM!A3089</f>
        <v>41922</v>
      </c>
      <c r="B2856" s="43" t="n">
        <f aca="false">Prices_MTM!I3089</f>
        <v>101500</v>
      </c>
      <c r="C2856" s="43" t="n">
        <f aca="false">-PERCENTILE(Prices_MTM!I2839:I3088,1-Inputs!$B$8)</f>
        <v>168425</v>
      </c>
      <c r="D2856" s="43" t="n">
        <f aca="false">NORMSINV(Inputs!$B$8)*STDEV(Prices_MTM!I2839:I3088)</f>
        <v>168968.325625483</v>
      </c>
      <c r="E2856" s="43" t="n">
        <f aca="false">-PERCENTILE(Prices_MTM!I2839:I3088,1-Inputs!$B$9)</f>
        <v>272985</v>
      </c>
      <c r="F2856" s="43" t="n">
        <f aca="false">NORMSINV(Inputs!$B$9)*STDEV(Prices_MTM!I2839:I3088)</f>
        <v>238975.127426752</v>
      </c>
      <c r="G2856" s="52" t="n">
        <f aca="false">IF(-B2856&gt;C2856,1,0)</f>
        <v>0</v>
      </c>
      <c r="H2856" s="52" t="n">
        <f aca="false">IF(-B2856&gt;D2856,1,0)</f>
        <v>0</v>
      </c>
      <c r="I2856" s="52" t="n">
        <f aca="false">IF(-B2856&gt;E2856,1,0)</f>
        <v>0</v>
      </c>
      <c r="J2856" s="52" t="n">
        <f aca="false">IF(-B2856&gt;F2856,1,0)</f>
        <v>0</v>
      </c>
    </row>
    <row r="2857" customFormat="false" ht="15" hidden="false" customHeight="false" outlineLevel="0" collapsed="false">
      <c r="A2857" s="51" t="n">
        <f aca="false">Prices_MTM!A3090</f>
        <v>41925</v>
      </c>
      <c r="B2857" s="43" t="n">
        <f aca="false">Prices_MTM!I3090</f>
        <v>28000.0000000001</v>
      </c>
      <c r="C2857" s="43" t="n">
        <f aca="false">-PERCENTILE(Prices_MTM!I2840:I3089,1-Inputs!$B$8)</f>
        <v>168425</v>
      </c>
      <c r="D2857" s="43" t="n">
        <f aca="false">NORMSINV(Inputs!$B$8)*STDEV(Prices_MTM!I2840:I3089)</f>
        <v>169264.82475875</v>
      </c>
      <c r="E2857" s="43" t="n">
        <f aca="false">-PERCENTILE(Prices_MTM!I2840:I3089,1-Inputs!$B$9)</f>
        <v>272985</v>
      </c>
      <c r="F2857" s="43" t="n">
        <f aca="false">NORMSINV(Inputs!$B$9)*STDEV(Prices_MTM!I2840:I3089)</f>
        <v>239394.471809151</v>
      </c>
      <c r="G2857" s="52" t="n">
        <f aca="false">IF(-B2857&gt;C2857,1,0)</f>
        <v>0</v>
      </c>
      <c r="H2857" s="52" t="n">
        <f aca="false">IF(-B2857&gt;D2857,1,0)</f>
        <v>0</v>
      </c>
      <c r="I2857" s="52" t="n">
        <f aca="false">IF(-B2857&gt;E2857,1,0)</f>
        <v>0</v>
      </c>
      <c r="J2857" s="52" t="n">
        <f aca="false">IF(-B2857&gt;F2857,1,0)</f>
        <v>0</v>
      </c>
    </row>
    <row r="2858" customFormat="false" ht="15" hidden="false" customHeight="false" outlineLevel="0" collapsed="false">
      <c r="A2858" s="51" t="n">
        <f aca="false">Prices_MTM!A3091</f>
        <v>41927</v>
      </c>
      <c r="B2858" s="43" t="n">
        <f aca="false">Prices_MTM!I3091</f>
        <v>-201000.000000001</v>
      </c>
      <c r="C2858" s="43" t="n">
        <f aca="false">-PERCENTILE(Prices_MTM!I2841:I3090,1-Inputs!$B$8)</f>
        <v>168425</v>
      </c>
      <c r="D2858" s="43" t="n">
        <f aca="false">NORMSINV(Inputs!$B$8)*STDEV(Prices_MTM!I2841:I3090)</f>
        <v>169189.107964397</v>
      </c>
      <c r="E2858" s="43" t="n">
        <f aca="false">-PERCENTILE(Prices_MTM!I2841:I3090,1-Inputs!$B$9)</f>
        <v>272985</v>
      </c>
      <c r="F2858" s="43" t="n">
        <f aca="false">NORMSINV(Inputs!$B$9)*STDEV(Prices_MTM!I2841:I3090)</f>
        <v>239287.384101962</v>
      </c>
      <c r="G2858" s="52" t="n">
        <f aca="false">IF(-B2858&gt;C2858,1,0)</f>
        <v>1</v>
      </c>
      <c r="H2858" s="52" t="n">
        <f aca="false">IF(-B2858&gt;D2858,1,0)</f>
        <v>1</v>
      </c>
      <c r="I2858" s="52" t="n">
        <f aca="false">IF(-B2858&gt;E2858,1,0)</f>
        <v>0</v>
      </c>
      <c r="J2858" s="52" t="n">
        <f aca="false">IF(-B2858&gt;F2858,1,0)</f>
        <v>0</v>
      </c>
    </row>
    <row r="2859" customFormat="false" ht="15" hidden="false" customHeight="false" outlineLevel="0" collapsed="false">
      <c r="A2859" s="51" t="n">
        <f aca="false">Prices_MTM!A3092</f>
        <v>41928</v>
      </c>
      <c r="B2859" s="43" t="n">
        <f aca="false">Prices_MTM!I3092</f>
        <v>51000.0000000005</v>
      </c>
      <c r="C2859" s="43" t="n">
        <f aca="false">-PERCENTILE(Prices_MTM!I2842:I3091,1-Inputs!$B$8)</f>
        <v>171650</v>
      </c>
      <c r="D2859" s="43" t="n">
        <f aca="false">NORMSINV(Inputs!$B$8)*STDEV(Prices_MTM!I2842:I3091)</f>
        <v>169677.703038195</v>
      </c>
      <c r="E2859" s="43" t="n">
        <f aca="false">-PERCENTILE(Prices_MTM!I2842:I3091,1-Inputs!$B$9)</f>
        <v>272985</v>
      </c>
      <c r="F2859" s="43" t="n">
        <f aca="false">NORMSINV(Inputs!$B$9)*STDEV(Prices_MTM!I2842:I3091)</f>
        <v>239978.413438903</v>
      </c>
      <c r="G2859" s="52" t="n">
        <f aca="false">IF(-B2859&gt;C2859,1,0)</f>
        <v>0</v>
      </c>
      <c r="H2859" s="52" t="n">
        <f aca="false">IF(-B2859&gt;D2859,1,0)</f>
        <v>0</v>
      </c>
      <c r="I2859" s="52" t="n">
        <f aca="false">IF(-B2859&gt;E2859,1,0)</f>
        <v>0</v>
      </c>
      <c r="J2859" s="52" t="n">
        <f aca="false">IF(-B2859&gt;F2859,1,0)</f>
        <v>0</v>
      </c>
    </row>
    <row r="2860" customFormat="false" ht="15" hidden="false" customHeight="false" outlineLevel="0" collapsed="false">
      <c r="A2860" s="51" t="n">
        <f aca="false">Prices_MTM!A3093</f>
        <v>41929</v>
      </c>
      <c r="B2860" s="43" t="n">
        <f aca="false">Prices_MTM!I3093</f>
        <v>-15500.0000000001</v>
      </c>
      <c r="C2860" s="43" t="n">
        <f aca="false">-PERCENTILE(Prices_MTM!I2843:I3092,1-Inputs!$B$8)</f>
        <v>171650</v>
      </c>
      <c r="D2860" s="43" t="n">
        <f aca="false">NORMSINV(Inputs!$B$8)*STDEV(Prices_MTM!I2843:I3092)</f>
        <v>169341.777892247</v>
      </c>
      <c r="E2860" s="43" t="n">
        <f aca="false">-PERCENTILE(Prices_MTM!I2843:I3092,1-Inputs!$B$9)</f>
        <v>272985</v>
      </c>
      <c r="F2860" s="43" t="n">
        <f aca="false">NORMSINV(Inputs!$B$9)*STDEV(Prices_MTM!I2843:I3092)</f>
        <v>239503.308094385</v>
      </c>
      <c r="G2860" s="52" t="n">
        <f aca="false">IF(-B2860&gt;C2860,1,0)</f>
        <v>0</v>
      </c>
      <c r="H2860" s="52" t="n">
        <f aca="false">IF(-B2860&gt;D2860,1,0)</f>
        <v>0</v>
      </c>
      <c r="I2860" s="52" t="n">
        <f aca="false">IF(-B2860&gt;E2860,1,0)</f>
        <v>0</v>
      </c>
      <c r="J2860" s="52" t="n">
        <f aca="false">IF(-B2860&gt;F2860,1,0)</f>
        <v>0</v>
      </c>
    </row>
    <row r="2861" customFormat="false" ht="15" hidden="false" customHeight="false" outlineLevel="0" collapsed="false">
      <c r="A2861" s="51" t="n">
        <f aca="false">Prices_MTM!A3094</f>
        <v>41932</v>
      </c>
      <c r="B2861" s="43" t="n">
        <f aca="false">Prices_MTM!I3094</f>
        <v>38500.0000000005</v>
      </c>
      <c r="C2861" s="43" t="n">
        <f aca="false">-PERCENTILE(Prices_MTM!I2844:I3093,1-Inputs!$B$8)</f>
        <v>171650</v>
      </c>
      <c r="D2861" s="43" t="n">
        <f aca="false">NORMSINV(Inputs!$B$8)*STDEV(Prices_MTM!I2844:I3093)</f>
        <v>169041.851880028</v>
      </c>
      <c r="E2861" s="43" t="n">
        <f aca="false">-PERCENTILE(Prices_MTM!I2844:I3093,1-Inputs!$B$9)</f>
        <v>272985</v>
      </c>
      <c r="F2861" s="43" t="n">
        <f aca="false">NORMSINV(Inputs!$B$9)*STDEV(Prices_MTM!I2844:I3093)</f>
        <v>239079.117011688</v>
      </c>
      <c r="G2861" s="52" t="n">
        <f aca="false">IF(-B2861&gt;C2861,1,0)</f>
        <v>0</v>
      </c>
      <c r="H2861" s="52" t="n">
        <f aca="false">IF(-B2861&gt;D2861,1,0)</f>
        <v>0</v>
      </c>
      <c r="I2861" s="52" t="n">
        <f aca="false">IF(-B2861&gt;E2861,1,0)</f>
        <v>0</v>
      </c>
      <c r="J2861" s="52" t="n">
        <f aca="false">IF(-B2861&gt;F2861,1,0)</f>
        <v>0</v>
      </c>
    </row>
    <row r="2862" customFormat="false" ht="15" hidden="false" customHeight="false" outlineLevel="0" collapsed="false">
      <c r="A2862" s="51" t="n">
        <f aca="false">Prices_MTM!A3095</f>
        <v>41933</v>
      </c>
      <c r="B2862" s="43" t="n">
        <f aca="false">Prices_MTM!I3095</f>
        <v>11499.9999999995</v>
      </c>
      <c r="C2862" s="43" t="n">
        <f aca="false">-PERCENTILE(Prices_MTM!I2845:I3094,1-Inputs!$B$8)</f>
        <v>171650</v>
      </c>
      <c r="D2862" s="43" t="n">
        <f aca="false">NORMSINV(Inputs!$B$8)*STDEV(Prices_MTM!I2845:I3094)</f>
        <v>169075.56093341</v>
      </c>
      <c r="E2862" s="43" t="n">
        <f aca="false">-PERCENTILE(Prices_MTM!I2845:I3094,1-Inputs!$B$9)</f>
        <v>272985</v>
      </c>
      <c r="F2862" s="43" t="n">
        <f aca="false">NORMSINV(Inputs!$B$9)*STDEV(Prices_MTM!I2845:I3094)</f>
        <v>239126.792369171</v>
      </c>
      <c r="G2862" s="52" t="n">
        <f aca="false">IF(-B2862&gt;C2862,1,0)</f>
        <v>0</v>
      </c>
      <c r="H2862" s="52" t="n">
        <f aca="false">IF(-B2862&gt;D2862,1,0)</f>
        <v>0</v>
      </c>
      <c r="I2862" s="52" t="n">
        <f aca="false">IF(-B2862&gt;E2862,1,0)</f>
        <v>0</v>
      </c>
      <c r="J2862" s="52" t="n">
        <f aca="false">IF(-B2862&gt;F2862,1,0)</f>
        <v>0</v>
      </c>
    </row>
    <row r="2863" customFormat="false" ht="15" hidden="false" customHeight="false" outlineLevel="0" collapsed="false">
      <c r="A2863" s="51" t="n">
        <f aca="false">Prices_MTM!A3096</f>
        <v>41934</v>
      </c>
      <c r="B2863" s="43" t="n">
        <f aca="false">Prices_MTM!I3096</f>
        <v>-333500</v>
      </c>
      <c r="C2863" s="43" t="n">
        <f aca="false">-PERCENTILE(Prices_MTM!I2846:I3095,1-Inputs!$B$8)</f>
        <v>171650</v>
      </c>
      <c r="D2863" s="43" t="n">
        <f aca="false">NORMSINV(Inputs!$B$8)*STDEV(Prices_MTM!I2846:I3095)</f>
        <v>168250.545122264</v>
      </c>
      <c r="E2863" s="43" t="n">
        <f aca="false">-PERCENTILE(Prices_MTM!I2846:I3095,1-Inputs!$B$9)</f>
        <v>272985</v>
      </c>
      <c r="F2863" s="43" t="n">
        <f aca="false">NORMSINV(Inputs!$B$9)*STDEV(Prices_MTM!I2846:I3095)</f>
        <v>237959.956763338</v>
      </c>
      <c r="G2863" s="52" t="n">
        <f aca="false">IF(-B2863&gt;C2863,1,0)</f>
        <v>1</v>
      </c>
      <c r="H2863" s="52" t="n">
        <f aca="false">IF(-B2863&gt;D2863,1,0)</f>
        <v>1</v>
      </c>
      <c r="I2863" s="52" t="n">
        <f aca="false">IF(-B2863&gt;E2863,1,0)</f>
        <v>1</v>
      </c>
      <c r="J2863" s="52" t="n">
        <f aca="false">IF(-B2863&gt;F2863,1,0)</f>
        <v>1</v>
      </c>
    </row>
    <row r="2864" customFormat="false" ht="15" hidden="false" customHeight="false" outlineLevel="0" collapsed="false">
      <c r="A2864" s="51" t="n">
        <f aca="false">Prices_MTM!A3097</f>
        <v>41935</v>
      </c>
      <c r="B2864" s="43" t="n">
        <f aca="false">Prices_MTM!I3097</f>
        <v>251000.000000001</v>
      </c>
      <c r="C2864" s="43" t="n">
        <f aca="false">-PERCENTILE(Prices_MTM!I2847:I3096,1-Inputs!$B$8)</f>
        <v>174375</v>
      </c>
      <c r="D2864" s="43" t="n">
        <f aca="false">NORMSINV(Inputs!$B$8)*STDEV(Prices_MTM!I2847:I3096)</f>
        <v>170868.52653833</v>
      </c>
      <c r="E2864" s="43" t="n">
        <f aca="false">-PERCENTILE(Prices_MTM!I2847:I3096,1-Inputs!$B$9)</f>
        <v>309490</v>
      </c>
      <c r="F2864" s="43" t="n">
        <f aca="false">NORMSINV(Inputs!$B$9)*STDEV(Prices_MTM!I2847:I3096)</f>
        <v>241662.617840136</v>
      </c>
      <c r="G2864" s="52" t="n">
        <f aca="false">IF(-B2864&gt;C2864,1,0)</f>
        <v>0</v>
      </c>
      <c r="H2864" s="52" t="n">
        <f aca="false">IF(-B2864&gt;D2864,1,0)</f>
        <v>0</v>
      </c>
      <c r="I2864" s="52" t="n">
        <f aca="false">IF(-B2864&gt;E2864,1,0)</f>
        <v>0</v>
      </c>
      <c r="J2864" s="52" t="n">
        <f aca="false">IF(-B2864&gt;F2864,1,0)</f>
        <v>0</v>
      </c>
    </row>
    <row r="2865" customFormat="false" ht="15" hidden="false" customHeight="false" outlineLevel="0" collapsed="false">
      <c r="A2865" s="51" t="n">
        <f aca="false">Prices_MTM!A3098</f>
        <v>41936</v>
      </c>
      <c r="B2865" s="43" t="n">
        <f aca="false">Prices_MTM!I3098</f>
        <v>-157000.000000001</v>
      </c>
      <c r="C2865" s="43" t="n">
        <f aca="false">-PERCENTILE(Prices_MTM!I2848:I3097,1-Inputs!$B$8)</f>
        <v>174375</v>
      </c>
      <c r="D2865" s="43" t="n">
        <f aca="false">NORMSINV(Inputs!$B$8)*STDEV(Prices_MTM!I2848:I3097)</f>
        <v>172874.743651778</v>
      </c>
      <c r="E2865" s="43" t="n">
        <f aca="false">-PERCENTILE(Prices_MTM!I2848:I3097,1-Inputs!$B$9)</f>
        <v>309490</v>
      </c>
      <c r="F2865" s="43" t="n">
        <f aca="false">NORMSINV(Inputs!$B$9)*STDEV(Prices_MTM!I2848:I3097)</f>
        <v>244500.048989183</v>
      </c>
      <c r="G2865" s="52" t="n">
        <f aca="false">IF(-B2865&gt;C2865,1,0)</f>
        <v>0</v>
      </c>
      <c r="H2865" s="52" t="n">
        <f aca="false">IF(-B2865&gt;D2865,1,0)</f>
        <v>0</v>
      </c>
      <c r="I2865" s="52" t="n">
        <f aca="false">IF(-B2865&gt;E2865,1,0)</f>
        <v>0</v>
      </c>
      <c r="J2865" s="52" t="n">
        <f aca="false">IF(-B2865&gt;F2865,1,0)</f>
        <v>0</v>
      </c>
    </row>
    <row r="2866" customFormat="false" ht="15" hidden="false" customHeight="false" outlineLevel="0" collapsed="false">
      <c r="A2866" s="51" t="n">
        <f aca="false">Prices_MTM!A3099</f>
        <v>41940</v>
      </c>
      <c r="B2866" s="43" t="n">
        <f aca="false">Prices_MTM!I3099</f>
        <v>30500.0000000007</v>
      </c>
      <c r="C2866" s="43" t="n">
        <f aca="false">-PERCENTILE(Prices_MTM!I2849:I3098,1-Inputs!$B$8)</f>
        <v>174375</v>
      </c>
      <c r="D2866" s="43" t="n">
        <f aca="false">NORMSINV(Inputs!$B$8)*STDEV(Prices_MTM!I2849:I3098)</f>
        <v>173599.162204236</v>
      </c>
      <c r="E2866" s="43" t="n">
        <f aca="false">-PERCENTILE(Prices_MTM!I2849:I3098,1-Inputs!$B$9)</f>
        <v>309490</v>
      </c>
      <c r="F2866" s="43" t="n">
        <f aca="false">NORMSINV(Inputs!$B$9)*STDEV(Prices_MTM!I2849:I3098)</f>
        <v>245524.607972312</v>
      </c>
      <c r="G2866" s="52" t="n">
        <f aca="false">IF(-B2866&gt;C2866,1,0)</f>
        <v>0</v>
      </c>
      <c r="H2866" s="52" t="n">
        <f aca="false">IF(-B2866&gt;D2866,1,0)</f>
        <v>0</v>
      </c>
      <c r="I2866" s="52" t="n">
        <f aca="false">IF(-B2866&gt;E2866,1,0)</f>
        <v>0</v>
      </c>
      <c r="J2866" s="52" t="n">
        <f aca="false">IF(-B2866&gt;F2866,1,0)</f>
        <v>0</v>
      </c>
    </row>
    <row r="2867" customFormat="false" ht="15" hidden="false" customHeight="false" outlineLevel="0" collapsed="false">
      <c r="A2867" s="51" t="n">
        <f aca="false">Prices_MTM!A3100</f>
        <v>41941</v>
      </c>
      <c r="B2867" s="43" t="n">
        <f aca="false">Prices_MTM!I3100</f>
        <v>21999.9999999999</v>
      </c>
      <c r="C2867" s="43" t="n">
        <f aca="false">-PERCENTILE(Prices_MTM!I2850:I3099,1-Inputs!$B$8)</f>
        <v>174375</v>
      </c>
      <c r="D2867" s="43" t="n">
        <f aca="false">NORMSINV(Inputs!$B$8)*STDEV(Prices_MTM!I2850:I3099)</f>
        <v>173153.138044593</v>
      </c>
      <c r="E2867" s="43" t="n">
        <f aca="false">-PERCENTILE(Prices_MTM!I2850:I3099,1-Inputs!$B$9)</f>
        <v>309490</v>
      </c>
      <c r="F2867" s="43" t="n">
        <f aca="false">NORMSINV(Inputs!$B$9)*STDEV(Prices_MTM!I2850:I3099)</f>
        <v>244893.78749166</v>
      </c>
      <c r="G2867" s="52" t="n">
        <f aca="false">IF(-B2867&gt;C2867,1,0)</f>
        <v>0</v>
      </c>
      <c r="H2867" s="52" t="n">
        <f aca="false">IF(-B2867&gt;D2867,1,0)</f>
        <v>0</v>
      </c>
      <c r="I2867" s="52" t="n">
        <f aca="false">IF(-B2867&gt;E2867,1,0)</f>
        <v>0</v>
      </c>
      <c r="J2867" s="52" t="n">
        <f aca="false">IF(-B2867&gt;F2867,1,0)</f>
        <v>0</v>
      </c>
    </row>
    <row r="2868" customFormat="false" ht="15" hidden="false" customHeight="false" outlineLevel="0" collapsed="false">
      <c r="A2868" s="51" t="n">
        <f aca="false">Prices_MTM!A3101</f>
        <v>41942</v>
      </c>
      <c r="B2868" s="43" t="n">
        <f aca="false">Prices_MTM!I3101</f>
        <v>-48499.9999999999</v>
      </c>
      <c r="C2868" s="43" t="n">
        <f aca="false">-PERCENTILE(Prices_MTM!I2851:I3100,1-Inputs!$B$8)</f>
        <v>174375</v>
      </c>
      <c r="D2868" s="43" t="n">
        <f aca="false">NORMSINV(Inputs!$B$8)*STDEV(Prices_MTM!I2851:I3100)</f>
        <v>173170.273874097</v>
      </c>
      <c r="E2868" s="43" t="n">
        <f aca="false">-PERCENTILE(Prices_MTM!I2851:I3100,1-Inputs!$B$9)</f>
        <v>309490</v>
      </c>
      <c r="F2868" s="43" t="n">
        <f aca="false">NORMSINV(Inputs!$B$9)*STDEV(Prices_MTM!I2851:I3100)</f>
        <v>244918.023022338</v>
      </c>
      <c r="G2868" s="52" t="n">
        <f aca="false">IF(-B2868&gt;C2868,1,0)</f>
        <v>0</v>
      </c>
      <c r="H2868" s="52" t="n">
        <f aca="false">IF(-B2868&gt;D2868,1,0)</f>
        <v>0</v>
      </c>
      <c r="I2868" s="52" t="n">
        <f aca="false">IF(-B2868&gt;E2868,1,0)</f>
        <v>0</v>
      </c>
      <c r="J2868" s="52" t="n">
        <f aca="false">IF(-B2868&gt;F2868,1,0)</f>
        <v>0</v>
      </c>
    </row>
    <row r="2869" customFormat="false" ht="15" hidden="false" customHeight="false" outlineLevel="0" collapsed="false">
      <c r="A2869" s="51" t="n">
        <f aca="false">Prices_MTM!A3102</f>
        <v>41943</v>
      </c>
      <c r="B2869" s="43" t="n">
        <f aca="false">Prices_MTM!I3102</f>
        <v>13499.9999999998</v>
      </c>
      <c r="C2869" s="43" t="n">
        <f aca="false">-PERCENTILE(Prices_MTM!I2852:I3101,1-Inputs!$B$8)</f>
        <v>174375</v>
      </c>
      <c r="D2869" s="43" t="n">
        <f aca="false">NORMSINV(Inputs!$B$8)*STDEV(Prices_MTM!I2852:I3101)</f>
        <v>173208.5674183</v>
      </c>
      <c r="E2869" s="43" t="n">
        <f aca="false">-PERCENTILE(Prices_MTM!I2852:I3101,1-Inputs!$B$9)</f>
        <v>309490</v>
      </c>
      <c r="F2869" s="43" t="n">
        <f aca="false">NORMSINV(Inputs!$B$9)*STDEV(Prices_MTM!I2852:I3101)</f>
        <v>244972.182312675</v>
      </c>
      <c r="G2869" s="52" t="n">
        <f aca="false">IF(-B2869&gt;C2869,1,0)</f>
        <v>0</v>
      </c>
      <c r="H2869" s="52" t="n">
        <f aca="false">IF(-B2869&gt;D2869,1,0)</f>
        <v>0</v>
      </c>
      <c r="I2869" s="52" t="n">
        <f aca="false">IF(-B2869&gt;E2869,1,0)</f>
        <v>0</v>
      </c>
      <c r="J2869" s="52" t="n">
        <f aca="false">IF(-B2869&gt;F2869,1,0)</f>
        <v>0</v>
      </c>
    </row>
    <row r="2870" customFormat="false" ht="15" hidden="false" customHeight="false" outlineLevel="0" collapsed="false">
      <c r="A2870" s="51" t="n">
        <f aca="false">Prices_MTM!A3103</f>
        <v>41946</v>
      </c>
      <c r="B2870" s="43" t="n">
        <f aca="false">Prices_MTM!I3103</f>
        <v>-212500.000000001</v>
      </c>
      <c r="C2870" s="43" t="n">
        <f aca="false">-PERCENTILE(Prices_MTM!I2853:I3102,1-Inputs!$B$8)</f>
        <v>174375</v>
      </c>
      <c r="D2870" s="43" t="n">
        <f aca="false">NORMSINV(Inputs!$B$8)*STDEV(Prices_MTM!I2853:I3102)</f>
        <v>172365.557287335</v>
      </c>
      <c r="E2870" s="43" t="n">
        <f aca="false">-PERCENTILE(Prices_MTM!I2853:I3102,1-Inputs!$B$9)</f>
        <v>309490</v>
      </c>
      <c r="F2870" s="43" t="n">
        <f aca="false">NORMSINV(Inputs!$B$9)*STDEV(Prices_MTM!I2853:I3102)</f>
        <v>243779.89699693</v>
      </c>
      <c r="G2870" s="52" t="n">
        <f aca="false">IF(-B2870&gt;C2870,1,0)</f>
        <v>1</v>
      </c>
      <c r="H2870" s="52" t="n">
        <f aca="false">IF(-B2870&gt;D2870,1,0)</f>
        <v>1</v>
      </c>
      <c r="I2870" s="52" t="n">
        <f aca="false">IF(-B2870&gt;E2870,1,0)</f>
        <v>0</v>
      </c>
      <c r="J2870" s="52" t="n">
        <f aca="false">IF(-B2870&gt;F2870,1,0)</f>
        <v>0</v>
      </c>
    </row>
    <row r="2871" customFormat="false" ht="15" hidden="false" customHeight="false" outlineLevel="0" collapsed="false">
      <c r="A2871" s="51" t="n">
        <f aca="false">Prices_MTM!A3104</f>
        <v>41947</v>
      </c>
      <c r="B2871" s="43" t="n">
        <f aca="false">Prices_MTM!I3104</f>
        <v>-22999.999999999</v>
      </c>
      <c r="C2871" s="43" t="n">
        <f aca="false">-PERCENTILE(Prices_MTM!I2854:I3103,1-Inputs!$B$8)</f>
        <v>176050</v>
      </c>
      <c r="D2871" s="43" t="n">
        <f aca="false">NORMSINV(Inputs!$B$8)*STDEV(Prices_MTM!I2854:I3103)</f>
        <v>173754.507349771</v>
      </c>
      <c r="E2871" s="43" t="n">
        <f aca="false">-PERCENTILE(Prices_MTM!I2854:I3103,1-Inputs!$B$9)</f>
        <v>309490</v>
      </c>
      <c r="F2871" s="43" t="n">
        <f aca="false">NORMSINV(Inputs!$B$9)*STDEV(Prices_MTM!I2854:I3103)</f>
        <v>245744.315576159</v>
      </c>
      <c r="G2871" s="52" t="n">
        <f aca="false">IF(-B2871&gt;C2871,1,0)</f>
        <v>0</v>
      </c>
      <c r="H2871" s="52" t="n">
        <f aca="false">IF(-B2871&gt;D2871,1,0)</f>
        <v>0</v>
      </c>
      <c r="I2871" s="52" t="n">
        <f aca="false">IF(-B2871&gt;E2871,1,0)</f>
        <v>0</v>
      </c>
      <c r="J2871" s="52" t="n">
        <f aca="false">IF(-B2871&gt;F2871,1,0)</f>
        <v>0</v>
      </c>
    </row>
    <row r="2872" customFormat="false" ht="15" hidden="false" customHeight="false" outlineLevel="0" collapsed="false">
      <c r="A2872" s="51" t="n">
        <f aca="false">Prices_MTM!A3105</f>
        <v>41948</v>
      </c>
      <c r="B2872" s="43" t="n">
        <f aca="false">Prices_MTM!I3105</f>
        <v>117999.999999999</v>
      </c>
      <c r="C2872" s="43" t="n">
        <f aca="false">-PERCENTILE(Prices_MTM!I2855:I3104,1-Inputs!$B$8)</f>
        <v>176050</v>
      </c>
      <c r="D2872" s="43" t="n">
        <f aca="false">NORMSINV(Inputs!$B$8)*STDEV(Prices_MTM!I2855:I3104)</f>
        <v>173551.570191387</v>
      </c>
      <c r="E2872" s="43" t="n">
        <f aca="false">-PERCENTILE(Prices_MTM!I2855:I3104,1-Inputs!$B$9)</f>
        <v>309490</v>
      </c>
      <c r="F2872" s="43" t="n">
        <f aca="false">NORMSINV(Inputs!$B$9)*STDEV(Prices_MTM!I2855:I3104)</f>
        <v>245457.297680321</v>
      </c>
      <c r="G2872" s="52" t="n">
        <f aca="false">IF(-B2872&gt;C2872,1,0)</f>
        <v>0</v>
      </c>
      <c r="H2872" s="52" t="n">
        <f aca="false">IF(-B2872&gt;D2872,1,0)</f>
        <v>0</v>
      </c>
      <c r="I2872" s="52" t="n">
        <f aca="false">IF(-B2872&gt;E2872,1,0)</f>
        <v>0</v>
      </c>
      <c r="J2872" s="52" t="n">
        <f aca="false">IF(-B2872&gt;F2872,1,0)</f>
        <v>0</v>
      </c>
    </row>
    <row r="2873" customFormat="false" ht="15" hidden="false" customHeight="false" outlineLevel="0" collapsed="false">
      <c r="A2873" s="51" t="n">
        <f aca="false">Prices_MTM!A3106</f>
        <v>41949</v>
      </c>
      <c r="B2873" s="43" t="n">
        <f aca="false">Prices_MTM!I3106</f>
        <v>-43999.9999999991</v>
      </c>
      <c r="C2873" s="43" t="n">
        <f aca="false">-PERCENTILE(Prices_MTM!I2856:I3105,1-Inputs!$B$8)</f>
        <v>176050</v>
      </c>
      <c r="D2873" s="43" t="n">
        <f aca="false">NORMSINV(Inputs!$B$8)*STDEV(Prices_MTM!I2856:I3105)</f>
        <v>173922.520250989</v>
      </c>
      <c r="E2873" s="43" t="n">
        <f aca="false">-PERCENTILE(Prices_MTM!I2856:I3105,1-Inputs!$B$9)</f>
        <v>309490</v>
      </c>
      <c r="F2873" s="43" t="n">
        <f aca="false">NORMSINV(Inputs!$B$9)*STDEV(Prices_MTM!I2856:I3105)</f>
        <v>245981.939428615</v>
      </c>
      <c r="G2873" s="52" t="n">
        <f aca="false">IF(-B2873&gt;C2873,1,0)</f>
        <v>0</v>
      </c>
      <c r="H2873" s="52" t="n">
        <f aca="false">IF(-B2873&gt;D2873,1,0)</f>
        <v>0</v>
      </c>
      <c r="I2873" s="52" t="n">
        <f aca="false">IF(-B2873&gt;E2873,1,0)</f>
        <v>0</v>
      </c>
      <c r="J2873" s="52" t="n">
        <f aca="false">IF(-B2873&gt;F2873,1,0)</f>
        <v>0</v>
      </c>
    </row>
    <row r="2874" customFormat="false" ht="15" hidden="false" customHeight="false" outlineLevel="0" collapsed="false">
      <c r="A2874" s="51" t="n">
        <f aca="false">Prices_MTM!A3107</f>
        <v>41950</v>
      </c>
      <c r="B2874" s="43" t="n">
        <f aca="false">Prices_MTM!I3107</f>
        <v>27999.9999999987</v>
      </c>
      <c r="C2874" s="43" t="n">
        <f aca="false">-PERCENTILE(Prices_MTM!I2857:I3106,1-Inputs!$B$8)</f>
        <v>176050</v>
      </c>
      <c r="D2874" s="43" t="n">
        <f aca="false">NORMSINV(Inputs!$B$8)*STDEV(Prices_MTM!I2857:I3106)</f>
        <v>173495.722701692</v>
      </c>
      <c r="E2874" s="43" t="n">
        <f aca="false">-PERCENTILE(Prices_MTM!I2857:I3106,1-Inputs!$B$9)</f>
        <v>309490</v>
      </c>
      <c r="F2874" s="43" t="n">
        <f aca="false">NORMSINV(Inputs!$B$9)*STDEV(Prices_MTM!I2857:I3106)</f>
        <v>245378.311509883</v>
      </c>
      <c r="G2874" s="52" t="n">
        <f aca="false">IF(-B2874&gt;C2874,1,0)</f>
        <v>0</v>
      </c>
      <c r="H2874" s="52" t="n">
        <f aca="false">IF(-B2874&gt;D2874,1,0)</f>
        <v>0</v>
      </c>
      <c r="I2874" s="52" t="n">
        <f aca="false">IF(-B2874&gt;E2874,1,0)</f>
        <v>0</v>
      </c>
      <c r="J2874" s="52" t="n">
        <f aca="false">IF(-B2874&gt;F2874,1,0)</f>
        <v>0</v>
      </c>
    </row>
    <row r="2875" customFormat="false" ht="15" hidden="false" customHeight="false" outlineLevel="0" collapsed="false">
      <c r="A2875" s="51" t="n">
        <f aca="false">Prices_MTM!A3108</f>
        <v>41953</v>
      </c>
      <c r="B2875" s="43" t="n">
        <f aca="false">Prices_MTM!I3108</f>
        <v>-112999.999999999</v>
      </c>
      <c r="C2875" s="43" t="n">
        <f aca="false">-PERCENTILE(Prices_MTM!I2858:I3107,1-Inputs!$B$8)</f>
        <v>176050</v>
      </c>
      <c r="D2875" s="43" t="n">
        <f aca="false">NORMSINV(Inputs!$B$8)*STDEV(Prices_MTM!I2858:I3107)</f>
        <v>173121.190611286</v>
      </c>
      <c r="E2875" s="43" t="n">
        <f aca="false">-PERCENTILE(Prices_MTM!I2858:I3107,1-Inputs!$B$9)</f>
        <v>309490</v>
      </c>
      <c r="F2875" s="43" t="n">
        <f aca="false">NORMSINV(Inputs!$B$9)*STDEV(Prices_MTM!I2858:I3107)</f>
        <v>244848.603627067</v>
      </c>
      <c r="G2875" s="52" t="n">
        <f aca="false">IF(-B2875&gt;C2875,1,0)</f>
        <v>0</v>
      </c>
      <c r="H2875" s="52" t="n">
        <f aca="false">IF(-B2875&gt;D2875,1,0)</f>
        <v>0</v>
      </c>
      <c r="I2875" s="52" t="n">
        <f aca="false">IF(-B2875&gt;E2875,1,0)</f>
        <v>0</v>
      </c>
      <c r="J2875" s="52" t="n">
        <f aca="false">IF(-B2875&gt;F2875,1,0)</f>
        <v>0</v>
      </c>
    </row>
    <row r="2876" customFormat="false" ht="15" hidden="false" customHeight="false" outlineLevel="0" collapsed="false">
      <c r="A2876" s="51" t="n">
        <f aca="false">Prices_MTM!A3109</f>
        <v>41954</v>
      </c>
      <c r="B2876" s="43" t="n">
        <f aca="false">Prices_MTM!I3109</f>
        <v>139999.999999999</v>
      </c>
      <c r="C2876" s="43" t="n">
        <f aca="false">-PERCENTILE(Prices_MTM!I2859:I3108,1-Inputs!$B$8)</f>
        <v>176050</v>
      </c>
      <c r="D2876" s="43" t="n">
        <f aca="false">NORMSINV(Inputs!$B$8)*STDEV(Prices_MTM!I2859:I3108)</f>
        <v>173341.276795561</v>
      </c>
      <c r="E2876" s="43" t="n">
        <f aca="false">-PERCENTILE(Prices_MTM!I2859:I3108,1-Inputs!$B$9)</f>
        <v>309490</v>
      </c>
      <c r="F2876" s="43" t="n">
        <f aca="false">NORMSINV(Inputs!$B$9)*STDEV(Prices_MTM!I2859:I3108)</f>
        <v>245159.875717486</v>
      </c>
      <c r="G2876" s="52" t="n">
        <f aca="false">IF(-B2876&gt;C2876,1,0)</f>
        <v>0</v>
      </c>
      <c r="H2876" s="52" t="n">
        <f aca="false">IF(-B2876&gt;D2876,1,0)</f>
        <v>0</v>
      </c>
      <c r="I2876" s="52" t="n">
        <f aca="false">IF(-B2876&gt;E2876,1,0)</f>
        <v>0</v>
      </c>
      <c r="J2876" s="52" t="n">
        <f aca="false">IF(-B2876&gt;F2876,1,0)</f>
        <v>0</v>
      </c>
    </row>
    <row r="2877" customFormat="false" ht="15" hidden="false" customHeight="false" outlineLevel="0" collapsed="false">
      <c r="A2877" s="51" t="n">
        <f aca="false">Prices_MTM!A3110</f>
        <v>41955</v>
      </c>
      <c r="B2877" s="43" t="n">
        <f aca="false">Prices_MTM!I3110</f>
        <v>-43000</v>
      </c>
      <c r="C2877" s="43" t="n">
        <f aca="false">-PERCENTILE(Prices_MTM!I2860:I3109,1-Inputs!$B$8)</f>
        <v>176050</v>
      </c>
      <c r="D2877" s="43" t="n">
        <f aca="false">NORMSINV(Inputs!$B$8)*STDEV(Prices_MTM!I2860:I3109)</f>
        <v>173952.223479101</v>
      </c>
      <c r="E2877" s="43" t="n">
        <f aca="false">-PERCENTILE(Prices_MTM!I2860:I3109,1-Inputs!$B$9)</f>
        <v>309490</v>
      </c>
      <c r="F2877" s="43" t="n">
        <f aca="false">NORMSINV(Inputs!$B$9)*STDEV(Prices_MTM!I2860:I3109)</f>
        <v>246023.949270973</v>
      </c>
      <c r="G2877" s="52" t="n">
        <f aca="false">IF(-B2877&gt;C2877,1,0)</f>
        <v>0</v>
      </c>
      <c r="H2877" s="52" t="n">
        <f aca="false">IF(-B2877&gt;D2877,1,0)</f>
        <v>0</v>
      </c>
      <c r="I2877" s="52" t="n">
        <f aca="false">IF(-B2877&gt;E2877,1,0)</f>
        <v>0</v>
      </c>
      <c r="J2877" s="52" t="n">
        <f aca="false">IF(-B2877&gt;F2877,1,0)</f>
        <v>0</v>
      </c>
    </row>
    <row r="2878" customFormat="false" ht="15" hidden="false" customHeight="false" outlineLevel="0" collapsed="false">
      <c r="A2878" s="51" t="n">
        <f aca="false">Prices_MTM!A3111</f>
        <v>41956</v>
      </c>
      <c r="B2878" s="43" t="n">
        <f aca="false">Prices_MTM!I3111</f>
        <v>-169000</v>
      </c>
      <c r="C2878" s="43" t="n">
        <f aca="false">-PERCENTILE(Prices_MTM!I2861:I3110,1-Inputs!$B$8)</f>
        <v>176050</v>
      </c>
      <c r="D2878" s="43" t="n">
        <f aca="false">NORMSINV(Inputs!$B$8)*STDEV(Prices_MTM!I2861:I3110)</f>
        <v>173998.040518069</v>
      </c>
      <c r="E2878" s="43" t="n">
        <f aca="false">-PERCENTILE(Prices_MTM!I2861:I3110,1-Inputs!$B$9)</f>
        <v>309490</v>
      </c>
      <c r="F2878" s="43" t="n">
        <f aca="false">NORMSINV(Inputs!$B$9)*STDEV(Prices_MTM!I2861:I3110)</f>
        <v>246088.749183531</v>
      </c>
      <c r="G2878" s="52" t="n">
        <f aca="false">IF(-B2878&gt;C2878,1,0)</f>
        <v>0</v>
      </c>
      <c r="H2878" s="52" t="n">
        <f aca="false">IF(-B2878&gt;D2878,1,0)</f>
        <v>0</v>
      </c>
      <c r="I2878" s="52" t="n">
        <f aca="false">IF(-B2878&gt;E2878,1,0)</f>
        <v>0</v>
      </c>
      <c r="J2878" s="52" t="n">
        <f aca="false">IF(-B2878&gt;F2878,1,0)</f>
        <v>0</v>
      </c>
    </row>
    <row r="2879" customFormat="false" ht="15" hidden="false" customHeight="false" outlineLevel="0" collapsed="false">
      <c r="A2879" s="51" t="n">
        <f aca="false">Prices_MTM!A3112</f>
        <v>41957</v>
      </c>
      <c r="B2879" s="43" t="n">
        <f aca="false">Prices_MTM!I3112</f>
        <v>189500</v>
      </c>
      <c r="C2879" s="43" t="n">
        <f aca="false">-PERCENTILE(Prices_MTM!I2862:I3111,1-Inputs!$B$8)</f>
        <v>174375</v>
      </c>
      <c r="D2879" s="43" t="n">
        <f aca="false">NORMSINV(Inputs!$B$8)*STDEV(Prices_MTM!I2862:I3111)</f>
        <v>173279.63909546</v>
      </c>
      <c r="E2879" s="43" t="n">
        <f aca="false">-PERCENTILE(Prices_MTM!I2862:I3111,1-Inputs!$B$9)</f>
        <v>309490</v>
      </c>
      <c r="F2879" s="43" t="n">
        <f aca="false">NORMSINV(Inputs!$B$9)*STDEV(Prices_MTM!I2862:I3111)</f>
        <v>245072.700341974</v>
      </c>
      <c r="G2879" s="52" t="n">
        <f aca="false">IF(-B2879&gt;C2879,1,0)</f>
        <v>0</v>
      </c>
      <c r="H2879" s="52" t="n">
        <f aca="false">IF(-B2879&gt;D2879,1,0)</f>
        <v>0</v>
      </c>
      <c r="I2879" s="52" t="n">
        <f aca="false">IF(-B2879&gt;E2879,1,0)</f>
        <v>0</v>
      </c>
      <c r="J2879" s="52" t="n">
        <f aca="false">IF(-B2879&gt;F2879,1,0)</f>
        <v>0</v>
      </c>
    </row>
    <row r="2880" customFormat="false" ht="15" hidden="false" customHeight="false" outlineLevel="0" collapsed="false">
      <c r="A2880" s="51" t="n">
        <f aca="false">Prices_MTM!A3113</f>
        <v>41960</v>
      </c>
      <c r="B2880" s="43" t="n">
        <f aca="false">Prices_MTM!I3113</f>
        <v>5500.00000000068</v>
      </c>
      <c r="C2880" s="43" t="n">
        <f aca="false">-PERCENTILE(Prices_MTM!I2863:I3112,1-Inputs!$B$8)</f>
        <v>174375</v>
      </c>
      <c r="D2880" s="43" t="n">
        <f aca="false">NORMSINV(Inputs!$B$8)*STDEV(Prices_MTM!I2863:I3112)</f>
        <v>174342.700396797</v>
      </c>
      <c r="E2880" s="43" t="n">
        <f aca="false">-PERCENTILE(Prices_MTM!I2863:I3112,1-Inputs!$B$9)</f>
        <v>309490</v>
      </c>
      <c r="F2880" s="43" t="n">
        <f aca="false">NORMSINV(Inputs!$B$9)*STDEV(Prices_MTM!I2863:I3112)</f>
        <v>246576.208227308</v>
      </c>
      <c r="G2880" s="52" t="n">
        <f aca="false">IF(-B2880&gt;C2880,1,0)</f>
        <v>0</v>
      </c>
      <c r="H2880" s="52" t="n">
        <f aca="false">IF(-B2880&gt;D2880,1,0)</f>
        <v>0</v>
      </c>
      <c r="I2880" s="52" t="n">
        <f aca="false">IF(-B2880&gt;E2880,1,0)</f>
        <v>0</v>
      </c>
      <c r="J2880" s="52" t="n">
        <f aca="false">IF(-B2880&gt;F2880,1,0)</f>
        <v>0</v>
      </c>
    </row>
    <row r="2881" customFormat="false" ht="15" hidden="false" customHeight="false" outlineLevel="0" collapsed="false">
      <c r="A2881" s="51" t="n">
        <f aca="false">Prices_MTM!A3114</f>
        <v>41961</v>
      </c>
      <c r="B2881" s="43" t="n">
        <f aca="false">Prices_MTM!I3114</f>
        <v>-127500.000000001</v>
      </c>
      <c r="C2881" s="43" t="n">
        <f aca="false">-PERCENTILE(Prices_MTM!I2864:I3113,1-Inputs!$B$8)</f>
        <v>174375</v>
      </c>
      <c r="D2881" s="43" t="n">
        <f aca="false">NORMSINV(Inputs!$B$8)*STDEV(Prices_MTM!I2864:I3113)</f>
        <v>174127.413256286</v>
      </c>
      <c r="E2881" s="43" t="n">
        <f aca="false">-PERCENTILE(Prices_MTM!I2864:I3113,1-Inputs!$B$9)</f>
        <v>309490</v>
      </c>
      <c r="F2881" s="43" t="n">
        <f aca="false">NORMSINV(Inputs!$B$9)*STDEV(Prices_MTM!I2864:I3113)</f>
        <v>246271.723516066</v>
      </c>
      <c r="G2881" s="52" t="n">
        <f aca="false">IF(-B2881&gt;C2881,1,0)</f>
        <v>0</v>
      </c>
      <c r="H2881" s="52" t="n">
        <f aca="false">IF(-B2881&gt;D2881,1,0)</f>
        <v>0</v>
      </c>
      <c r="I2881" s="52" t="n">
        <f aca="false">IF(-B2881&gt;E2881,1,0)</f>
        <v>0</v>
      </c>
      <c r="J2881" s="52" t="n">
        <f aca="false">IF(-B2881&gt;F2881,1,0)</f>
        <v>0</v>
      </c>
    </row>
    <row r="2882" customFormat="false" ht="15" hidden="false" customHeight="false" outlineLevel="0" collapsed="false">
      <c r="A2882" s="51" t="n">
        <f aca="false">Prices_MTM!A3115</f>
        <v>41962</v>
      </c>
      <c r="B2882" s="43" t="n">
        <f aca="false">Prices_MTM!I3115</f>
        <v>1000.00000000051</v>
      </c>
      <c r="C2882" s="43" t="n">
        <f aca="false">-PERCENTILE(Prices_MTM!I2865:I3114,1-Inputs!$B$8)</f>
        <v>174375</v>
      </c>
      <c r="D2882" s="43" t="n">
        <f aca="false">NORMSINV(Inputs!$B$8)*STDEV(Prices_MTM!I2865:I3114)</f>
        <v>174622.546949157</v>
      </c>
      <c r="E2882" s="43" t="n">
        <f aca="false">-PERCENTILE(Prices_MTM!I2865:I3114,1-Inputs!$B$9)</f>
        <v>309490</v>
      </c>
      <c r="F2882" s="43" t="n">
        <f aca="false">NORMSINV(Inputs!$B$9)*STDEV(Prices_MTM!I2865:I3114)</f>
        <v>246972.000546742</v>
      </c>
      <c r="G2882" s="52" t="n">
        <f aca="false">IF(-B2882&gt;C2882,1,0)</f>
        <v>0</v>
      </c>
      <c r="H2882" s="52" t="n">
        <f aca="false">IF(-B2882&gt;D2882,1,0)</f>
        <v>0</v>
      </c>
      <c r="I2882" s="52" t="n">
        <f aca="false">IF(-B2882&gt;E2882,1,0)</f>
        <v>0</v>
      </c>
      <c r="J2882" s="52" t="n">
        <f aca="false">IF(-B2882&gt;F2882,1,0)</f>
        <v>0</v>
      </c>
    </row>
    <row r="2883" customFormat="false" ht="15" hidden="false" customHeight="false" outlineLevel="0" collapsed="false">
      <c r="A2883" s="51" t="n">
        <f aca="false">Prices_MTM!A3116</f>
        <v>41963</v>
      </c>
      <c r="B2883" s="43" t="n">
        <f aca="false">Prices_MTM!I3116</f>
        <v>87999.9999999995</v>
      </c>
      <c r="C2883" s="43" t="n">
        <f aca="false">-PERCENTILE(Prices_MTM!I2866:I3115,1-Inputs!$B$8)</f>
        <v>174375</v>
      </c>
      <c r="D2883" s="43" t="n">
        <f aca="false">NORMSINV(Inputs!$B$8)*STDEV(Prices_MTM!I2866:I3115)</f>
        <v>174290.950302882</v>
      </c>
      <c r="E2883" s="43" t="n">
        <f aca="false">-PERCENTILE(Prices_MTM!I2866:I3115,1-Inputs!$B$9)</f>
        <v>309490</v>
      </c>
      <c r="F2883" s="43" t="n">
        <f aca="false">NORMSINV(Inputs!$B$9)*STDEV(Prices_MTM!I2866:I3115)</f>
        <v>246503.017081914</v>
      </c>
      <c r="G2883" s="52" t="n">
        <f aca="false">IF(-B2883&gt;C2883,1,0)</f>
        <v>0</v>
      </c>
      <c r="H2883" s="52" t="n">
        <f aca="false">IF(-B2883&gt;D2883,1,0)</f>
        <v>0</v>
      </c>
      <c r="I2883" s="52" t="n">
        <f aca="false">IF(-B2883&gt;E2883,1,0)</f>
        <v>0</v>
      </c>
      <c r="J2883" s="52" t="n">
        <f aca="false">IF(-B2883&gt;F2883,1,0)</f>
        <v>0</v>
      </c>
    </row>
    <row r="2884" customFormat="false" ht="15" hidden="false" customHeight="false" outlineLevel="0" collapsed="false">
      <c r="A2884" s="51" t="n">
        <f aca="false">Prices_MTM!A3117</f>
        <v>41964</v>
      </c>
      <c r="B2884" s="43" t="n">
        <f aca="false">Prices_MTM!I3117</f>
        <v>9499.99999999988</v>
      </c>
      <c r="C2884" s="43" t="n">
        <f aca="false">-PERCENTILE(Prices_MTM!I2867:I3116,1-Inputs!$B$8)</f>
        <v>174375</v>
      </c>
      <c r="D2884" s="43" t="n">
        <f aca="false">NORMSINV(Inputs!$B$8)*STDEV(Prices_MTM!I2867:I3116)</f>
        <v>174431.149040285</v>
      </c>
      <c r="E2884" s="43" t="n">
        <f aca="false">-PERCENTILE(Prices_MTM!I2867:I3116,1-Inputs!$B$9)</f>
        <v>309490</v>
      </c>
      <c r="F2884" s="43" t="n">
        <f aca="false">NORMSINV(Inputs!$B$9)*STDEV(Prices_MTM!I2867:I3116)</f>
        <v>246701.302831696</v>
      </c>
      <c r="G2884" s="52" t="n">
        <f aca="false">IF(-B2884&gt;C2884,1,0)</f>
        <v>0</v>
      </c>
      <c r="H2884" s="52" t="n">
        <f aca="false">IF(-B2884&gt;D2884,1,0)</f>
        <v>0</v>
      </c>
      <c r="I2884" s="52" t="n">
        <f aca="false">IF(-B2884&gt;E2884,1,0)</f>
        <v>0</v>
      </c>
      <c r="J2884" s="52" t="n">
        <f aca="false">IF(-B2884&gt;F2884,1,0)</f>
        <v>0</v>
      </c>
    </row>
    <row r="2885" customFormat="false" ht="15" hidden="false" customHeight="false" outlineLevel="0" collapsed="false">
      <c r="A2885" s="51" t="n">
        <f aca="false">Prices_MTM!A3118</f>
        <v>41967</v>
      </c>
      <c r="B2885" s="43" t="n">
        <f aca="false">Prices_MTM!I3118</f>
        <v>-99000.0000000002</v>
      </c>
      <c r="C2885" s="43" t="n">
        <f aca="false">-PERCENTILE(Prices_MTM!I2868:I3117,1-Inputs!$B$8)</f>
        <v>174375</v>
      </c>
      <c r="D2885" s="43" t="n">
        <f aca="false">NORMSINV(Inputs!$B$8)*STDEV(Prices_MTM!I2868:I3117)</f>
        <v>174434.512050602</v>
      </c>
      <c r="E2885" s="43" t="n">
        <f aca="false">-PERCENTILE(Prices_MTM!I2868:I3117,1-Inputs!$B$9)</f>
        <v>309490</v>
      </c>
      <c r="F2885" s="43" t="n">
        <f aca="false">NORMSINV(Inputs!$B$9)*STDEV(Prices_MTM!I2868:I3117)</f>
        <v>246706.059201365</v>
      </c>
      <c r="G2885" s="52" t="n">
        <f aca="false">IF(-B2885&gt;C2885,1,0)</f>
        <v>0</v>
      </c>
      <c r="H2885" s="52" t="n">
        <f aca="false">IF(-B2885&gt;D2885,1,0)</f>
        <v>0</v>
      </c>
      <c r="I2885" s="52" t="n">
        <f aca="false">IF(-B2885&gt;E2885,1,0)</f>
        <v>0</v>
      </c>
      <c r="J2885" s="52" t="n">
        <f aca="false">IF(-B2885&gt;F2885,1,0)</f>
        <v>0</v>
      </c>
    </row>
    <row r="2886" customFormat="false" ht="15" hidden="false" customHeight="false" outlineLevel="0" collapsed="false">
      <c r="A2886" s="51" t="n">
        <f aca="false">Prices_MTM!A3119</f>
        <v>41968</v>
      </c>
      <c r="B2886" s="43" t="n">
        <f aca="false">Prices_MTM!I3119</f>
        <v>-69999.9999999989</v>
      </c>
      <c r="C2886" s="43" t="n">
        <f aca="false">-PERCENTILE(Prices_MTM!I2869:I3118,1-Inputs!$B$8)</f>
        <v>174375</v>
      </c>
      <c r="D2886" s="43" t="n">
        <f aca="false">NORMSINV(Inputs!$B$8)*STDEV(Prices_MTM!I2869:I3118)</f>
        <v>174276.545071915</v>
      </c>
      <c r="E2886" s="43" t="n">
        <f aca="false">-PERCENTILE(Prices_MTM!I2869:I3118,1-Inputs!$B$9)</f>
        <v>309490</v>
      </c>
      <c r="F2886" s="43" t="n">
        <f aca="false">NORMSINV(Inputs!$B$9)*STDEV(Prices_MTM!I2869:I3118)</f>
        <v>246482.643488856</v>
      </c>
      <c r="G2886" s="52" t="n">
        <f aca="false">IF(-B2886&gt;C2886,1,0)</f>
        <v>0</v>
      </c>
      <c r="H2886" s="52" t="n">
        <f aca="false">IF(-B2886&gt;D2886,1,0)</f>
        <v>0</v>
      </c>
      <c r="I2886" s="52" t="n">
        <f aca="false">IF(-B2886&gt;E2886,1,0)</f>
        <v>0</v>
      </c>
      <c r="J2886" s="52" t="n">
        <f aca="false">IF(-B2886&gt;F2886,1,0)</f>
        <v>0</v>
      </c>
    </row>
    <row r="2887" customFormat="false" ht="15" hidden="false" customHeight="false" outlineLevel="0" collapsed="false">
      <c r="A2887" s="51" t="n">
        <f aca="false">Prices_MTM!A3120</f>
        <v>41969</v>
      </c>
      <c r="B2887" s="43" t="n">
        <f aca="false">Prices_MTM!I3120</f>
        <v>-22500.0000000001</v>
      </c>
      <c r="C2887" s="43" t="n">
        <f aca="false">-PERCENTILE(Prices_MTM!I2870:I3119,1-Inputs!$B$8)</f>
        <v>174375</v>
      </c>
      <c r="D2887" s="43" t="n">
        <f aca="false">NORMSINV(Inputs!$B$8)*STDEV(Prices_MTM!I2870:I3119)</f>
        <v>173687.931557494</v>
      </c>
      <c r="E2887" s="43" t="n">
        <f aca="false">-PERCENTILE(Prices_MTM!I2870:I3119,1-Inputs!$B$9)</f>
        <v>309490</v>
      </c>
      <c r="F2887" s="43" t="n">
        <f aca="false">NORMSINV(Inputs!$B$9)*STDEV(Prices_MTM!I2870:I3119)</f>
        <v>245650.156162648</v>
      </c>
      <c r="G2887" s="52" t="n">
        <f aca="false">IF(-B2887&gt;C2887,1,0)</f>
        <v>0</v>
      </c>
      <c r="H2887" s="52" t="n">
        <f aca="false">IF(-B2887&gt;D2887,1,0)</f>
        <v>0</v>
      </c>
      <c r="I2887" s="52" t="n">
        <f aca="false">IF(-B2887&gt;E2887,1,0)</f>
        <v>0</v>
      </c>
      <c r="J2887" s="52" t="n">
        <f aca="false">IF(-B2887&gt;F2887,1,0)</f>
        <v>0</v>
      </c>
    </row>
    <row r="2888" customFormat="false" ht="15" hidden="false" customHeight="false" outlineLevel="0" collapsed="false">
      <c r="A2888" s="51" t="n">
        <f aca="false">Prices_MTM!A3121</f>
        <v>41971</v>
      </c>
      <c r="B2888" s="43" t="n">
        <f aca="false">Prices_MTM!I3121</f>
        <v>-501000</v>
      </c>
      <c r="C2888" s="43" t="n">
        <f aca="false">-PERCENTILE(Prices_MTM!I2871:I3120,1-Inputs!$B$8)</f>
        <v>174375</v>
      </c>
      <c r="D2888" s="43" t="n">
        <f aca="false">NORMSINV(Inputs!$B$8)*STDEV(Prices_MTM!I2871:I3120)</f>
        <v>173654.047632395</v>
      </c>
      <c r="E2888" s="43" t="n">
        <f aca="false">-PERCENTILE(Prices_MTM!I2871:I3120,1-Inputs!$B$9)</f>
        <v>309490</v>
      </c>
      <c r="F2888" s="43" t="n">
        <f aca="false">NORMSINV(Inputs!$B$9)*STDEV(Prices_MTM!I2871:I3120)</f>
        <v>245602.233480759</v>
      </c>
      <c r="G2888" s="52" t="n">
        <f aca="false">IF(-B2888&gt;C2888,1,0)</f>
        <v>1</v>
      </c>
      <c r="H2888" s="52" t="n">
        <f aca="false">IF(-B2888&gt;D2888,1,0)</f>
        <v>1</v>
      </c>
      <c r="I2888" s="52" t="n">
        <f aca="false">IF(-B2888&gt;E2888,1,0)</f>
        <v>1</v>
      </c>
      <c r="J2888" s="52" t="n">
        <f aca="false">IF(-B2888&gt;F2888,1,0)</f>
        <v>1</v>
      </c>
    </row>
    <row r="2889" customFormat="false" ht="15" hidden="false" customHeight="false" outlineLevel="0" collapsed="false">
      <c r="A2889" s="51" t="n">
        <f aca="false">Prices_MTM!A3122</f>
        <v>41974</v>
      </c>
      <c r="B2889" s="43" t="n">
        <f aca="false">Prices_MTM!I3122</f>
        <v>355000</v>
      </c>
      <c r="C2889" s="43" t="n">
        <f aca="false">-PERCENTILE(Prices_MTM!I2872:I3121,1-Inputs!$B$8)</f>
        <v>176050</v>
      </c>
      <c r="D2889" s="43" t="n">
        <f aca="false">NORMSINV(Inputs!$B$8)*STDEV(Prices_MTM!I2872:I3121)</f>
        <v>180951.517948213</v>
      </c>
      <c r="E2889" s="43" t="n">
        <f aca="false">-PERCENTILE(Prices_MTM!I2872:I3121,1-Inputs!$B$9)</f>
        <v>392149.999999999</v>
      </c>
      <c r="F2889" s="43" t="n">
        <f aca="false">NORMSINV(Inputs!$B$9)*STDEV(Prices_MTM!I2872:I3121)</f>
        <v>255923.185009159</v>
      </c>
      <c r="G2889" s="52" t="n">
        <f aca="false">IF(-B2889&gt;C2889,1,0)</f>
        <v>0</v>
      </c>
      <c r="H2889" s="52" t="n">
        <f aca="false">IF(-B2889&gt;D2889,1,0)</f>
        <v>0</v>
      </c>
      <c r="I2889" s="52" t="n">
        <f aca="false">IF(-B2889&gt;E2889,1,0)</f>
        <v>0</v>
      </c>
      <c r="J2889" s="52" t="n">
        <f aca="false">IF(-B2889&gt;F2889,1,0)</f>
        <v>0</v>
      </c>
    </row>
    <row r="2890" customFormat="false" ht="15" hidden="false" customHeight="false" outlineLevel="0" collapsed="false">
      <c r="A2890" s="51" t="n">
        <f aca="false">Prices_MTM!A3123</f>
        <v>41975</v>
      </c>
      <c r="B2890" s="43" t="n">
        <f aca="false">Prices_MTM!I3123</f>
        <v>-212000</v>
      </c>
      <c r="C2890" s="43" t="n">
        <f aca="false">-PERCENTILE(Prices_MTM!I2873:I3122,1-Inputs!$B$8)</f>
        <v>176050</v>
      </c>
      <c r="D2890" s="43" t="n">
        <f aca="false">NORMSINV(Inputs!$B$8)*STDEV(Prices_MTM!I2873:I3122)</f>
        <v>184457.006849342</v>
      </c>
      <c r="E2890" s="43" t="n">
        <f aca="false">-PERCENTILE(Prices_MTM!I2873:I3122,1-Inputs!$B$9)</f>
        <v>392149.999999999</v>
      </c>
      <c r="F2890" s="43" t="n">
        <f aca="false">NORMSINV(Inputs!$B$9)*STDEV(Prices_MTM!I2873:I3122)</f>
        <v>260881.064858767</v>
      </c>
      <c r="G2890" s="52" t="n">
        <f aca="false">IF(-B2890&gt;C2890,1,0)</f>
        <v>1</v>
      </c>
      <c r="H2890" s="52" t="n">
        <f aca="false">IF(-B2890&gt;D2890,1,0)</f>
        <v>1</v>
      </c>
      <c r="I2890" s="52" t="n">
        <f aca="false">IF(-B2890&gt;E2890,1,0)</f>
        <v>0</v>
      </c>
      <c r="J2890" s="52" t="n">
        <f aca="false">IF(-B2890&gt;F2890,1,0)</f>
        <v>0</v>
      </c>
    </row>
    <row r="2891" customFormat="false" ht="15" hidden="false" customHeight="false" outlineLevel="0" collapsed="false">
      <c r="A2891" s="51" t="n">
        <f aca="false">Prices_MTM!A3124</f>
        <v>41977</v>
      </c>
      <c r="B2891" s="43" t="n">
        <f aca="false">Prices_MTM!I3124</f>
        <v>106500</v>
      </c>
      <c r="C2891" s="43" t="n">
        <f aca="false">-PERCENTILE(Prices_MTM!I2874:I3123,1-Inputs!$B$8)</f>
        <v>184749.999999999</v>
      </c>
      <c r="D2891" s="43" t="n">
        <f aca="false">NORMSINV(Inputs!$B$8)*STDEV(Prices_MTM!I2874:I3123)</f>
        <v>185634.655423108</v>
      </c>
      <c r="E2891" s="43" t="n">
        <f aca="false">-PERCENTILE(Prices_MTM!I2874:I3123,1-Inputs!$B$9)</f>
        <v>392149.999999999</v>
      </c>
      <c r="F2891" s="43" t="n">
        <f aca="false">NORMSINV(Inputs!$B$9)*STDEV(Prices_MTM!I2874:I3123)</f>
        <v>262546.635710214</v>
      </c>
      <c r="G2891" s="52" t="n">
        <f aca="false">IF(-B2891&gt;C2891,1,0)</f>
        <v>0</v>
      </c>
      <c r="H2891" s="52" t="n">
        <f aca="false">IF(-B2891&gt;D2891,1,0)</f>
        <v>0</v>
      </c>
      <c r="I2891" s="52" t="n">
        <f aca="false">IF(-B2891&gt;E2891,1,0)</f>
        <v>0</v>
      </c>
      <c r="J2891" s="52" t="n">
        <f aca="false">IF(-B2891&gt;F2891,1,0)</f>
        <v>0</v>
      </c>
    </row>
    <row r="2892" customFormat="false" ht="15" hidden="false" customHeight="false" outlineLevel="0" collapsed="false">
      <c r="A2892" s="51" t="n">
        <f aca="false">Prices_MTM!A3125</f>
        <v>41978</v>
      </c>
      <c r="B2892" s="43" t="n">
        <f aca="false">Prices_MTM!I3125</f>
        <v>-60000.0000000001</v>
      </c>
      <c r="C2892" s="43" t="n">
        <f aca="false">-PERCENTILE(Prices_MTM!I2875:I3124,1-Inputs!$B$8)</f>
        <v>184749.999999999</v>
      </c>
      <c r="D2892" s="43" t="n">
        <f aca="false">NORMSINV(Inputs!$B$8)*STDEV(Prices_MTM!I2875:I3124)</f>
        <v>185757.870503541</v>
      </c>
      <c r="E2892" s="43" t="n">
        <f aca="false">-PERCENTILE(Prices_MTM!I2875:I3124,1-Inputs!$B$9)</f>
        <v>392149.999999999</v>
      </c>
      <c r="F2892" s="43" t="n">
        <f aca="false">NORMSINV(Inputs!$B$9)*STDEV(Prices_MTM!I2875:I3124)</f>
        <v>262720.901149835</v>
      </c>
      <c r="G2892" s="52" t="n">
        <f aca="false">IF(-B2892&gt;C2892,1,0)</f>
        <v>0</v>
      </c>
      <c r="H2892" s="52" t="n">
        <f aca="false">IF(-B2892&gt;D2892,1,0)</f>
        <v>0</v>
      </c>
      <c r="I2892" s="52" t="n">
        <f aca="false">IF(-B2892&gt;E2892,1,0)</f>
        <v>0</v>
      </c>
      <c r="J2892" s="52" t="n">
        <f aca="false">IF(-B2892&gt;F2892,1,0)</f>
        <v>0</v>
      </c>
    </row>
    <row r="2893" customFormat="false" ht="15" hidden="false" customHeight="false" outlineLevel="0" collapsed="false">
      <c r="A2893" s="51" t="n">
        <f aca="false">Prices_MTM!A3126</f>
        <v>41981</v>
      </c>
      <c r="B2893" s="43" t="n">
        <f aca="false">Prices_MTM!I3126</f>
        <v>-158000</v>
      </c>
      <c r="C2893" s="43" t="n">
        <f aca="false">-PERCENTILE(Prices_MTM!I2876:I3125,1-Inputs!$B$8)</f>
        <v>184749.999999999</v>
      </c>
      <c r="D2893" s="43" t="n">
        <f aca="false">NORMSINV(Inputs!$B$8)*STDEV(Prices_MTM!I2876:I3125)</f>
        <v>185229.714105607</v>
      </c>
      <c r="E2893" s="43" t="n">
        <f aca="false">-PERCENTILE(Prices_MTM!I2876:I3125,1-Inputs!$B$9)</f>
        <v>392149.999999999</v>
      </c>
      <c r="F2893" s="43" t="n">
        <f aca="false">NORMSINV(Inputs!$B$9)*STDEV(Prices_MTM!I2876:I3125)</f>
        <v>261973.919477203</v>
      </c>
      <c r="G2893" s="52" t="n">
        <f aca="false">IF(-B2893&gt;C2893,1,0)</f>
        <v>0</v>
      </c>
      <c r="H2893" s="52" t="n">
        <f aca="false">IF(-B2893&gt;D2893,1,0)</f>
        <v>0</v>
      </c>
      <c r="I2893" s="52" t="n">
        <f aca="false">IF(-B2893&gt;E2893,1,0)</f>
        <v>0</v>
      </c>
      <c r="J2893" s="52" t="n">
        <f aca="false">IF(-B2893&gt;F2893,1,0)</f>
        <v>0</v>
      </c>
    </row>
    <row r="2894" customFormat="false" ht="15" hidden="false" customHeight="false" outlineLevel="0" collapsed="false">
      <c r="A2894" s="51" t="n">
        <f aca="false">Prices_MTM!A3127</f>
        <v>41982</v>
      </c>
      <c r="B2894" s="43" t="n">
        <f aca="false">Prices_MTM!I3127</f>
        <v>37500</v>
      </c>
      <c r="C2894" s="43" t="n">
        <f aca="false">-PERCENTILE(Prices_MTM!I2877:I3126,1-Inputs!$B$8)</f>
        <v>184749.999999999</v>
      </c>
      <c r="D2894" s="43" t="n">
        <f aca="false">NORMSINV(Inputs!$B$8)*STDEV(Prices_MTM!I2877:I3126)</f>
        <v>185593.872875065</v>
      </c>
      <c r="E2894" s="43" t="n">
        <f aca="false">-PERCENTILE(Prices_MTM!I2877:I3126,1-Inputs!$B$9)</f>
        <v>392149.999999999</v>
      </c>
      <c r="F2894" s="43" t="n">
        <f aca="false">NORMSINV(Inputs!$B$9)*STDEV(Prices_MTM!I2877:I3126)</f>
        <v>262488.956174245</v>
      </c>
      <c r="G2894" s="52" t="n">
        <f aca="false">IF(-B2894&gt;C2894,1,0)</f>
        <v>0</v>
      </c>
      <c r="H2894" s="52" t="n">
        <f aca="false">IF(-B2894&gt;D2894,1,0)</f>
        <v>0</v>
      </c>
      <c r="I2894" s="52" t="n">
        <f aca="false">IF(-B2894&gt;E2894,1,0)</f>
        <v>0</v>
      </c>
      <c r="J2894" s="52" t="n">
        <f aca="false">IF(-B2894&gt;F2894,1,0)</f>
        <v>0</v>
      </c>
    </row>
    <row r="2895" customFormat="false" ht="15" hidden="false" customHeight="false" outlineLevel="0" collapsed="false">
      <c r="A2895" s="51" t="n">
        <f aca="false">Prices_MTM!A3128</f>
        <v>41983</v>
      </c>
      <c r="B2895" s="43" t="n">
        <f aca="false">Prices_MTM!I3128</f>
        <v>-135500</v>
      </c>
      <c r="C2895" s="43" t="n">
        <f aca="false">-PERCENTILE(Prices_MTM!I2878:I3127,1-Inputs!$B$8)</f>
        <v>184749.999999999</v>
      </c>
      <c r="D2895" s="43" t="n">
        <f aca="false">NORMSINV(Inputs!$B$8)*STDEV(Prices_MTM!I2878:I3127)</f>
        <v>185451.969939741</v>
      </c>
      <c r="E2895" s="43" t="n">
        <f aca="false">-PERCENTILE(Prices_MTM!I2878:I3127,1-Inputs!$B$9)</f>
        <v>392149.999999999</v>
      </c>
      <c r="F2895" s="43" t="n">
        <f aca="false">NORMSINV(Inputs!$B$9)*STDEV(Prices_MTM!I2878:I3127)</f>
        <v>262288.260144823</v>
      </c>
      <c r="G2895" s="52" t="n">
        <f aca="false">IF(-B2895&gt;C2895,1,0)</f>
        <v>0</v>
      </c>
      <c r="H2895" s="52" t="n">
        <f aca="false">IF(-B2895&gt;D2895,1,0)</f>
        <v>0</v>
      </c>
      <c r="I2895" s="52" t="n">
        <f aca="false">IF(-B2895&gt;E2895,1,0)</f>
        <v>0</v>
      </c>
      <c r="J2895" s="52" t="n">
        <f aca="false">IF(-B2895&gt;F2895,1,0)</f>
        <v>0</v>
      </c>
    </row>
    <row r="2896" customFormat="false" ht="15" hidden="false" customHeight="false" outlineLevel="0" collapsed="false">
      <c r="A2896" s="51" t="n">
        <f aca="false">Prices_MTM!A3129</f>
        <v>41984</v>
      </c>
      <c r="B2896" s="43" t="n">
        <f aca="false">Prices_MTM!I3129</f>
        <v>-114500</v>
      </c>
      <c r="C2896" s="43" t="n">
        <f aca="false">-PERCENTILE(Prices_MTM!I2879:I3128,1-Inputs!$B$8)</f>
        <v>184749.999999999</v>
      </c>
      <c r="D2896" s="43" t="n">
        <f aca="false">NORMSINV(Inputs!$B$8)*STDEV(Prices_MTM!I2879:I3128)</f>
        <v>185822.084585821</v>
      </c>
      <c r="E2896" s="43" t="n">
        <f aca="false">-PERCENTILE(Prices_MTM!I2879:I3128,1-Inputs!$B$9)</f>
        <v>392149.999999999</v>
      </c>
      <c r="F2896" s="43" t="n">
        <f aca="false">NORMSINV(Inputs!$B$9)*STDEV(Prices_MTM!I2879:I3128)</f>
        <v>262811.720351829</v>
      </c>
      <c r="G2896" s="52" t="n">
        <f aca="false">IF(-B2896&gt;C2896,1,0)</f>
        <v>0</v>
      </c>
      <c r="H2896" s="52" t="n">
        <f aca="false">IF(-B2896&gt;D2896,1,0)</f>
        <v>0</v>
      </c>
      <c r="I2896" s="52" t="n">
        <f aca="false">IF(-B2896&gt;E2896,1,0)</f>
        <v>0</v>
      </c>
      <c r="J2896" s="52" t="n">
        <f aca="false">IF(-B2896&gt;F2896,1,0)</f>
        <v>0</v>
      </c>
    </row>
    <row r="2897" customFormat="false" ht="15" hidden="false" customHeight="false" outlineLevel="0" collapsed="false">
      <c r="A2897" s="51" t="n">
        <f aca="false">Prices_MTM!A3130</f>
        <v>41985</v>
      </c>
      <c r="B2897" s="43" t="n">
        <f aca="false">Prices_MTM!I3130</f>
        <v>-121000</v>
      </c>
      <c r="C2897" s="43" t="n">
        <f aca="false">-PERCENTILE(Prices_MTM!I2880:I3129,1-Inputs!$B$8)</f>
        <v>184749.999999999</v>
      </c>
      <c r="D2897" s="43" t="n">
        <f aca="false">NORMSINV(Inputs!$B$8)*STDEV(Prices_MTM!I2880:I3129)</f>
        <v>186126.83812994</v>
      </c>
      <c r="E2897" s="43" t="n">
        <f aca="false">-PERCENTILE(Prices_MTM!I2880:I3129,1-Inputs!$B$9)</f>
        <v>392149.999999999</v>
      </c>
      <c r="F2897" s="43" t="n">
        <f aca="false">NORMSINV(Inputs!$B$9)*STDEV(Prices_MTM!I2880:I3129)</f>
        <v>263242.739105019</v>
      </c>
      <c r="G2897" s="52" t="n">
        <f aca="false">IF(-B2897&gt;C2897,1,0)</f>
        <v>0</v>
      </c>
      <c r="H2897" s="52" t="n">
        <f aca="false">IF(-B2897&gt;D2897,1,0)</f>
        <v>0</v>
      </c>
      <c r="I2897" s="52" t="n">
        <f aca="false">IF(-B2897&gt;E2897,1,0)</f>
        <v>0</v>
      </c>
      <c r="J2897" s="52" t="n">
        <f aca="false">IF(-B2897&gt;F2897,1,0)</f>
        <v>0</v>
      </c>
    </row>
    <row r="2898" customFormat="false" ht="15" hidden="false" customHeight="false" outlineLevel="0" collapsed="false">
      <c r="A2898" s="51" t="n">
        <f aca="false">Prices_MTM!A3131</f>
        <v>41988</v>
      </c>
      <c r="B2898" s="43" t="n">
        <f aca="false">Prices_MTM!I3131</f>
        <v>-156000</v>
      </c>
      <c r="C2898" s="43" t="n">
        <f aca="false">-PERCENTILE(Prices_MTM!I2881:I3130,1-Inputs!$B$8)</f>
        <v>184749.999999999</v>
      </c>
      <c r="D2898" s="43" t="n">
        <f aca="false">NORMSINV(Inputs!$B$8)*STDEV(Prices_MTM!I2881:I3130)</f>
        <v>186437.804241373</v>
      </c>
      <c r="E2898" s="43" t="n">
        <f aca="false">-PERCENTILE(Prices_MTM!I2881:I3130,1-Inputs!$B$9)</f>
        <v>392149.999999999</v>
      </c>
      <c r="F2898" s="43" t="n">
        <f aca="false">NORMSINV(Inputs!$B$9)*STDEV(Prices_MTM!I2881:I3130)</f>
        <v>263682.544410718</v>
      </c>
      <c r="G2898" s="52" t="n">
        <f aca="false">IF(-B2898&gt;C2898,1,0)</f>
        <v>0</v>
      </c>
      <c r="H2898" s="52" t="n">
        <f aca="false">IF(-B2898&gt;D2898,1,0)</f>
        <v>0</v>
      </c>
      <c r="I2898" s="52" t="n">
        <f aca="false">IF(-B2898&gt;E2898,1,0)</f>
        <v>0</v>
      </c>
      <c r="J2898" s="52" t="n">
        <f aca="false">IF(-B2898&gt;F2898,1,0)</f>
        <v>0</v>
      </c>
    </row>
    <row r="2899" customFormat="false" ht="15" hidden="false" customHeight="false" outlineLevel="0" collapsed="false">
      <c r="A2899" s="51" t="n">
        <f aca="false">Prices_MTM!A3132</f>
        <v>41989</v>
      </c>
      <c r="B2899" s="43" t="n">
        <f aca="false">Prices_MTM!I3132</f>
        <v>42500.0000000001</v>
      </c>
      <c r="C2899" s="43" t="n">
        <f aca="false">-PERCENTILE(Prices_MTM!I2882:I3131,1-Inputs!$B$8)</f>
        <v>184749.999999999</v>
      </c>
      <c r="D2899" s="43" t="n">
        <f aca="false">NORMSINV(Inputs!$B$8)*STDEV(Prices_MTM!I2882:I3131)</f>
        <v>187066.870574224</v>
      </c>
      <c r="E2899" s="43" t="n">
        <f aca="false">-PERCENTILE(Prices_MTM!I2882:I3131,1-Inputs!$B$9)</f>
        <v>392149.999999999</v>
      </c>
      <c r="F2899" s="43" t="n">
        <f aca="false">NORMSINV(Inputs!$B$9)*STDEV(Prices_MTM!I2882:I3131)</f>
        <v>264572.24493001</v>
      </c>
      <c r="G2899" s="52" t="n">
        <f aca="false">IF(-B2899&gt;C2899,1,0)</f>
        <v>0</v>
      </c>
      <c r="H2899" s="52" t="n">
        <f aca="false">IF(-B2899&gt;D2899,1,0)</f>
        <v>0</v>
      </c>
      <c r="I2899" s="52" t="n">
        <f aca="false">IF(-B2899&gt;E2899,1,0)</f>
        <v>0</v>
      </c>
      <c r="J2899" s="52" t="n">
        <f aca="false">IF(-B2899&gt;F2899,1,0)</f>
        <v>0</v>
      </c>
    </row>
    <row r="2900" customFormat="false" ht="15" hidden="false" customHeight="false" outlineLevel="0" collapsed="false">
      <c r="A2900" s="51" t="n">
        <f aca="false">Prices_MTM!A3133</f>
        <v>41990</v>
      </c>
      <c r="B2900" s="43" t="n">
        <f aca="false">Prices_MTM!I3133</f>
        <v>66999.9999999998</v>
      </c>
      <c r="C2900" s="43" t="n">
        <f aca="false">-PERCENTILE(Prices_MTM!I2883:I3132,1-Inputs!$B$8)</f>
        <v>184749.999999999</v>
      </c>
      <c r="D2900" s="43" t="n">
        <f aca="false">NORMSINV(Inputs!$B$8)*STDEV(Prices_MTM!I2883:I3132)</f>
        <v>187086.627348672</v>
      </c>
      <c r="E2900" s="43" t="n">
        <f aca="false">-PERCENTILE(Prices_MTM!I2883:I3132,1-Inputs!$B$9)</f>
        <v>392149.999999999</v>
      </c>
      <c r="F2900" s="43" t="n">
        <f aca="false">NORMSINV(Inputs!$B$9)*STDEV(Prices_MTM!I2883:I3132)</f>
        <v>264600.187313138</v>
      </c>
      <c r="G2900" s="52" t="n">
        <f aca="false">IF(-B2900&gt;C2900,1,0)</f>
        <v>0</v>
      </c>
      <c r="H2900" s="52" t="n">
        <f aca="false">IF(-B2900&gt;D2900,1,0)</f>
        <v>0</v>
      </c>
      <c r="I2900" s="52" t="n">
        <f aca="false">IF(-B2900&gt;E2900,1,0)</f>
        <v>0</v>
      </c>
      <c r="J2900" s="52" t="n">
        <f aca="false">IF(-B2900&gt;F2900,1,0)</f>
        <v>0</v>
      </c>
    </row>
    <row r="2901" customFormat="false" ht="15" hidden="false" customHeight="false" outlineLevel="0" collapsed="false">
      <c r="A2901" s="51" t="n">
        <f aca="false">Prices_MTM!A3134</f>
        <v>41991</v>
      </c>
      <c r="B2901" s="43" t="n">
        <f aca="false">Prices_MTM!I3134</f>
        <v>-173500</v>
      </c>
      <c r="C2901" s="43" t="n">
        <f aca="false">-PERCENTILE(Prices_MTM!I2884:I3133,1-Inputs!$B$8)</f>
        <v>184749.999999999</v>
      </c>
      <c r="D2901" s="43" t="n">
        <f aca="false">NORMSINV(Inputs!$B$8)*STDEV(Prices_MTM!I2884:I3133)</f>
        <v>187237.554089087</v>
      </c>
      <c r="E2901" s="43" t="n">
        <f aca="false">-PERCENTILE(Prices_MTM!I2884:I3133,1-Inputs!$B$9)</f>
        <v>392149.999999999</v>
      </c>
      <c r="F2901" s="43" t="n">
        <f aca="false">NORMSINV(Inputs!$B$9)*STDEV(Prices_MTM!I2884:I3133)</f>
        <v>264813.645882306</v>
      </c>
      <c r="G2901" s="52" t="n">
        <f aca="false">IF(-B2901&gt;C2901,1,0)</f>
        <v>0</v>
      </c>
      <c r="H2901" s="52" t="n">
        <f aca="false">IF(-B2901&gt;D2901,1,0)</f>
        <v>0</v>
      </c>
      <c r="I2901" s="52" t="n">
        <f aca="false">IF(-B2901&gt;E2901,1,0)</f>
        <v>0</v>
      </c>
      <c r="J2901" s="52" t="n">
        <f aca="false">IF(-B2901&gt;F2901,1,0)</f>
        <v>0</v>
      </c>
    </row>
    <row r="2902" customFormat="false" ht="15" hidden="false" customHeight="false" outlineLevel="0" collapsed="false">
      <c r="A2902" s="51" t="n">
        <f aca="false">Prices_MTM!A3135</f>
        <v>41992</v>
      </c>
      <c r="B2902" s="43" t="n">
        <f aca="false">Prices_MTM!I3135</f>
        <v>270000</v>
      </c>
      <c r="C2902" s="43" t="n">
        <f aca="false">-PERCENTILE(Prices_MTM!I2885:I3134,1-Inputs!$B$8)</f>
        <v>184749.999999999</v>
      </c>
      <c r="D2902" s="43" t="n">
        <f aca="false">NORMSINV(Inputs!$B$8)*STDEV(Prices_MTM!I2885:I3134)</f>
        <v>187949.11961386</v>
      </c>
      <c r="E2902" s="43" t="n">
        <f aca="false">-PERCENTILE(Prices_MTM!I2885:I3134,1-Inputs!$B$9)</f>
        <v>392149.999999999</v>
      </c>
      <c r="F2902" s="43" t="n">
        <f aca="false">NORMSINV(Inputs!$B$9)*STDEV(Prices_MTM!I2885:I3134)</f>
        <v>265820.026583102</v>
      </c>
      <c r="G2902" s="52" t="n">
        <f aca="false">IF(-B2902&gt;C2902,1,0)</f>
        <v>0</v>
      </c>
      <c r="H2902" s="52" t="n">
        <f aca="false">IF(-B2902&gt;D2902,1,0)</f>
        <v>0</v>
      </c>
      <c r="I2902" s="52" t="n">
        <f aca="false">IF(-B2902&gt;E2902,1,0)</f>
        <v>0</v>
      </c>
      <c r="J2902" s="52" t="n">
        <f aca="false">IF(-B2902&gt;F2902,1,0)</f>
        <v>0</v>
      </c>
    </row>
    <row r="2903" customFormat="false" ht="15" hidden="false" customHeight="false" outlineLevel="0" collapsed="false">
      <c r="A2903" s="51" t="n">
        <f aca="false">Prices_MTM!A3136</f>
        <v>41995</v>
      </c>
      <c r="B2903" s="43" t="n">
        <f aca="false">Prices_MTM!I3136</f>
        <v>-138000</v>
      </c>
      <c r="C2903" s="43" t="n">
        <f aca="false">-PERCENTILE(Prices_MTM!I2886:I3135,1-Inputs!$B$8)</f>
        <v>184749.999999999</v>
      </c>
      <c r="D2903" s="43" t="n">
        <f aca="false">NORMSINV(Inputs!$B$8)*STDEV(Prices_MTM!I2886:I3135)</f>
        <v>190114.808328381</v>
      </c>
      <c r="E2903" s="43" t="n">
        <f aca="false">-PERCENTILE(Prices_MTM!I2886:I3135,1-Inputs!$B$9)</f>
        <v>392149.999999999</v>
      </c>
      <c r="F2903" s="43" t="n">
        <f aca="false">NORMSINV(Inputs!$B$9)*STDEV(Prices_MTM!I2886:I3135)</f>
        <v>268883.00146081</v>
      </c>
      <c r="G2903" s="52" t="n">
        <f aca="false">IF(-B2903&gt;C2903,1,0)</f>
        <v>0</v>
      </c>
      <c r="H2903" s="52" t="n">
        <f aca="false">IF(-B2903&gt;D2903,1,0)</f>
        <v>0</v>
      </c>
      <c r="I2903" s="52" t="n">
        <f aca="false">IF(-B2903&gt;E2903,1,0)</f>
        <v>0</v>
      </c>
      <c r="J2903" s="52" t="n">
        <f aca="false">IF(-B2903&gt;F2903,1,0)</f>
        <v>0</v>
      </c>
    </row>
    <row r="2904" customFormat="false" ht="15" hidden="false" customHeight="false" outlineLevel="0" collapsed="false">
      <c r="A2904" s="51" t="n">
        <f aca="false">Prices_MTM!A3137</f>
        <v>41996</v>
      </c>
      <c r="B2904" s="43" t="n">
        <f aca="false">Prices_MTM!I3137</f>
        <v>115000</v>
      </c>
      <c r="C2904" s="43" t="n">
        <f aca="false">-PERCENTILE(Prices_MTM!I2887:I3136,1-Inputs!$B$8)</f>
        <v>184749.999999999</v>
      </c>
      <c r="D2904" s="43" t="n">
        <f aca="false">NORMSINV(Inputs!$B$8)*STDEV(Prices_MTM!I2887:I3136)</f>
        <v>190588.753419593</v>
      </c>
      <c r="E2904" s="43" t="n">
        <f aca="false">-PERCENTILE(Prices_MTM!I2887:I3136,1-Inputs!$B$9)</f>
        <v>392149.999999999</v>
      </c>
      <c r="F2904" s="43" t="n">
        <f aca="false">NORMSINV(Inputs!$B$9)*STDEV(Prices_MTM!I2887:I3136)</f>
        <v>269553.311047807</v>
      </c>
      <c r="G2904" s="52" t="n">
        <f aca="false">IF(-B2904&gt;C2904,1,0)</f>
        <v>0</v>
      </c>
      <c r="H2904" s="52" t="n">
        <f aca="false">IF(-B2904&gt;D2904,1,0)</f>
        <v>0</v>
      </c>
      <c r="I2904" s="52" t="n">
        <f aca="false">IF(-B2904&gt;E2904,1,0)</f>
        <v>0</v>
      </c>
      <c r="J2904" s="52" t="n">
        <f aca="false">IF(-B2904&gt;F2904,1,0)</f>
        <v>0</v>
      </c>
    </row>
    <row r="2905" customFormat="false" ht="15" hidden="false" customHeight="false" outlineLevel="0" collapsed="false">
      <c r="A2905" s="51" t="n">
        <f aca="false">Prices_MTM!A3138</f>
        <v>41999</v>
      </c>
      <c r="B2905" s="43" t="n">
        <f aca="false">Prices_MTM!I3138</f>
        <v>-201500</v>
      </c>
      <c r="C2905" s="43" t="n">
        <f aca="false">-PERCENTILE(Prices_MTM!I2888:I3137,1-Inputs!$B$8)</f>
        <v>184749.999999999</v>
      </c>
      <c r="D2905" s="43" t="n">
        <f aca="false">NORMSINV(Inputs!$B$8)*STDEV(Prices_MTM!I2888:I3137)</f>
        <v>191007.052983304</v>
      </c>
      <c r="E2905" s="43" t="n">
        <f aca="false">-PERCENTILE(Prices_MTM!I2888:I3137,1-Inputs!$B$9)</f>
        <v>392149.999999999</v>
      </c>
      <c r="F2905" s="43" t="n">
        <f aca="false">NORMSINV(Inputs!$B$9)*STDEV(Prices_MTM!I2888:I3137)</f>
        <v>270144.920103354</v>
      </c>
      <c r="G2905" s="52" t="n">
        <f aca="false">IF(-B2905&gt;C2905,1,0)</f>
        <v>1</v>
      </c>
      <c r="H2905" s="52" t="n">
        <f aca="false">IF(-B2905&gt;D2905,1,0)</f>
        <v>1</v>
      </c>
      <c r="I2905" s="52" t="n">
        <f aca="false">IF(-B2905&gt;E2905,1,0)</f>
        <v>0</v>
      </c>
      <c r="J2905" s="52" t="n">
        <f aca="false">IF(-B2905&gt;F2905,1,0)</f>
        <v>0</v>
      </c>
    </row>
    <row r="2906" customFormat="false" ht="15" hidden="false" customHeight="false" outlineLevel="0" collapsed="false">
      <c r="A2906" s="51" t="n">
        <f aca="false">Prices_MTM!A3139</f>
        <v>42002</v>
      </c>
      <c r="B2906" s="43" t="n">
        <f aca="false">Prices_MTM!I3139</f>
        <v>-70000.0000000003</v>
      </c>
      <c r="C2906" s="43" t="n">
        <f aca="false">-PERCENTILE(Prices_MTM!I2889:I3138,1-Inputs!$B$8)</f>
        <v>196725</v>
      </c>
      <c r="D2906" s="43" t="n">
        <f aca="false">NORMSINV(Inputs!$B$8)*STDEV(Prices_MTM!I2889:I3138)</f>
        <v>192078.188009867</v>
      </c>
      <c r="E2906" s="43" t="n">
        <f aca="false">-PERCENTILE(Prices_MTM!I2889:I3138,1-Inputs!$B$9)</f>
        <v>392149.999999999</v>
      </c>
      <c r="F2906" s="43" t="n">
        <f aca="false">NORMSINV(Inputs!$B$9)*STDEV(Prices_MTM!I2889:I3138)</f>
        <v>271659.846812348</v>
      </c>
      <c r="G2906" s="52" t="n">
        <f aca="false">IF(-B2906&gt;C2906,1,0)</f>
        <v>0</v>
      </c>
      <c r="H2906" s="52" t="n">
        <f aca="false">IF(-B2906&gt;D2906,1,0)</f>
        <v>0</v>
      </c>
      <c r="I2906" s="52" t="n">
        <f aca="false">IF(-B2906&gt;E2906,1,0)</f>
        <v>0</v>
      </c>
      <c r="J2906" s="52" t="n">
        <f aca="false">IF(-B2906&gt;F2906,1,0)</f>
        <v>0</v>
      </c>
    </row>
    <row r="2907" customFormat="false" ht="15" hidden="false" customHeight="false" outlineLevel="0" collapsed="false">
      <c r="A2907" s="51" t="n">
        <f aca="false">Prices_MTM!A3140</f>
        <v>42003</v>
      </c>
      <c r="B2907" s="43" t="n">
        <f aca="false">Prices_MTM!I3140</f>
        <v>181000</v>
      </c>
      <c r="C2907" s="43" t="n">
        <f aca="false">-PERCENTILE(Prices_MTM!I2890:I3139,1-Inputs!$B$8)</f>
        <v>196725</v>
      </c>
      <c r="D2907" s="43" t="n">
        <f aca="false">NORMSINV(Inputs!$B$8)*STDEV(Prices_MTM!I2890:I3139)</f>
        <v>192159.30835826</v>
      </c>
      <c r="E2907" s="43" t="n">
        <f aca="false">-PERCENTILE(Prices_MTM!I2890:I3139,1-Inputs!$B$9)</f>
        <v>392149.999999999</v>
      </c>
      <c r="F2907" s="43" t="n">
        <f aca="false">NORMSINV(Inputs!$B$9)*STDEV(Prices_MTM!I2890:I3139)</f>
        <v>271774.576869134</v>
      </c>
      <c r="G2907" s="52" t="n">
        <f aca="false">IF(-B2907&gt;C2907,1,0)</f>
        <v>0</v>
      </c>
      <c r="H2907" s="52" t="n">
        <f aca="false">IF(-B2907&gt;D2907,1,0)</f>
        <v>0</v>
      </c>
      <c r="I2907" s="52" t="n">
        <f aca="false">IF(-B2907&gt;E2907,1,0)</f>
        <v>0</v>
      </c>
      <c r="J2907" s="52" t="n">
        <f aca="false">IF(-B2907&gt;F2907,1,0)</f>
        <v>0</v>
      </c>
    </row>
    <row r="2908" customFormat="false" ht="15" hidden="false" customHeight="false" outlineLevel="0" collapsed="false">
      <c r="A2908" s="51" t="n">
        <f aca="false">Prices_MTM!A3141</f>
        <v>42004</v>
      </c>
      <c r="B2908" s="43" t="n">
        <f aca="false">Prices_MTM!I3141</f>
        <v>-52499.9999999999</v>
      </c>
      <c r="C2908" s="43" t="n">
        <f aca="false">-PERCENTILE(Prices_MTM!I2891:I3140,1-Inputs!$B$8)</f>
        <v>196725</v>
      </c>
      <c r="D2908" s="43" t="n">
        <f aca="false">NORMSINV(Inputs!$B$8)*STDEV(Prices_MTM!I2891:I3140)</f>
        <v>193124.456449428</v>
      </c>
      <c r="E2908" s="43" t="n">
        <f aca="false">-PERCENTILE(Prices_MTM!I2891:I3140,1-Inputs!$B$9)</f>
        <v>392149.999999999</v>
      </c>
      <c r="F2908" s="43" t="n">
        <f aca="false">NORMSINV(Inputs!$B$9)*STDEV(Prices_MTM!I2891:I3140)</f>
        <v>273139.604232806</v>
      </c>
      <c r="G2908" s="52" t="n">
        <f aca="false">IF(-B2908&gt;C2908,1,0)</f>
        <v>0</v>
      </c>
      <c r="H2908" s="52" t="n">
        <f aca="false">IF(-B2908&gt;D2908,1,0)</f>
        <v>0</v>
      </c>
      <c r="I2908" s="52" t="n">
        <f aca="false">IF(-B2908&gt;E2908,1,0)</f>
        <v>0</v>
      </c>
      <c r="J2908" s="52" t="n">
        <f aca="false">IF(-B2908&gt;F2908,1,0)</f>
        <v>0</v>
      </c>
    </row>
    <row r="2909" customFormat="false" ht="15" hidden="false" customHeight="false" outlineLevel="0" collapsed="false">
      <c r="A2909" s="51" t="n">
        <f aca="false">Prices_MTM!A3142</f>
        <v>42006</v>
      </c>
      <c r="B2909" s="43" t="n">
        <f aca="false">Prices_MTM!I3142</f>
        <v>-78500.0000000004</v>
      </c>
      <c r="C2909" s="43" t="n">
        <f aca="false">-PERCENTILE(Prices_MTM!I2892:I3141,1-Inputs!$B$8)</f>
        <v>196725</v>
      </c>
      <c r="D2909" s="43" t="n">
        <f aca="false">NORMSINV(Inputs!$B$8)*STDEV(Prices_MTM!I2892:I3141)</f>
        <v>193072.666985834</v>
      </c>
      <c r="E2909" s="43" t="n">
        <f aca="false">-PERCENTILE(Prices_MTM!I2892:I3141,1-Inputs!$B$9)</f>
        <v>392149.999999999</v>
      </c>
      <c r="F2909" s="43" t="n">
        <f aca="false">NORMSINV(Inputs!$B$9)*STDEV(Prices_MTM!I2892:I3141)</f>
        <v>273066.357406124</v>
      </c>
      <c r="G2909" s="52" t="n">
        <f aca="false">IF(-B2909&gt;C2909,1,0)</f>
        <v>0</v>
      </c>
      <c r="H2909" s="52" t="n">
        <f aca="false">IF(-B2909&gt;D2909,1,0)</f>
        <v>0</v>
      </c>
      <c r="I2909" s="52" t="n">
        <f aca="false">IF(-B2909&gt;E2909,1,0)</f>
        <v>0</v>
      </c>
      <c r="J2909" s="52" t="n">
        <f aca="false">IF(-B2909&gt;F2909,1,0)</f>
        <v>0</v>
      </c>
    </row>
    <row r="2910" customFormat="false" ht="15" hidden="false" customHeight="false" outlineLevel="0" collapsed="false">
      <c r="A2910" s="51" t="n">
        <f aca="false">Prices_MTM!A3143</f>
        <v>42009</v>
      </c>
      <c r="B2910" s="43" t="n">
        <f aca="false">Prices_MTM!I3143</f>
        <v>-52000</v>
      </c>
      <c r="C2910" s="43" t="n">
        <f aca="false">-PERCENTILE(Prices_MTM!I2893:I3142,1-Inputs!$B$8)</f>
        <v>196725</v>
      </c>
      <c r="D2910" s="43" t="n">
        <f aca="false">NORMSINV(Inputs!$B$8)*STDEV(Prices_MTM!I2893:I3142)</f>
        <v>193206.803602456</v>
      </c>
      <c r="E2910" s="43" t="n">
        <f aca="false">-PERCENTILE(Prices_MTM!I2893:I3142,1-Inputs!$B$9)</f>
        <v>392149.999999999</v>
      </c>
      <c r="F2910" s="43" t="n">
        <f aca="false">NORMSINV(Inputs!$B$9)*STDEV(Prices_MTM!I2893:I3142)</f>
        <v>273256.069382799</v>
      </c>
      <c r="G2910" s="52" t="n">
        <f aca="false">IF(-B2910&gt;C2910,1,0)</f>
        <v>0</v>
      </c>
      <c r="H2910" s="52" t="n">
        <f aca="false">IF(-B2910&gt;D2910,1,0)</f>
        <v>0</v>
      </c>
      <c r="I2910" s="52" t="n">
        <f aca="false">IF(-B2910&gt;E2910,1,0)</f>
        <v>0</v>
      </c>
      <c r="J2910" s="52" t="n">
        <f aca="false">IF(-B2910&gt;F2910,1,0)</f>
        <v>0</v>
      </c>
    </row>
    <row r="2911" customFormat="false" ht="15" hidden="false" customHeight="false" outlineLevel="0" collapsed="false">
      <c r="A2911" s="51" t="n">
        <f aca="false">Prices_MTM!A3144</f>
        <v>42010</v>
      </c>
      <c r="B2911" s="43" t="n">
        <f aca="false">Prices_MTM!I3144</f>
        <v>-159000</v>
      </c>
      <c r="C2911" s="43" t="n">
        <f aca="false">-PERCENTILE(Prices_MTM!I2894:I3143,1-Inputs!$B$8)</f>
        <v>196725</v>
      </c>
      <c r="D2911" s="43" t="n">
        <f aca="false">NORMSINV(Inputs!$B$8)*STDEV(Prices_MTM!I2894:I3143)</f>
        <v>193218.623422224</v>
      </c>
      <c r="E2911" s="43" t="n">
        <f aca="false">-PERCENTILE(Prices_MTM!I2894:I3143,1-Inputs!$B$9)</f>
        <v>392149.999999999</v>
      </c>
      <c r="F2911" s="43" t="n">
        <f aca="false">NORMSINV(Inputs!$B$9)*STDEV(Prices_MTM!I2894:I3143)</f>
        <v>273272.786379459</v>
      </c>
      <c r="G2911" s="52" t="n">
        <f aca="false">IF(-B2911&gt;C2911,1,0)</f>
        <v>0</v>
      </c>
      <c r="H2911" s="52" t="n">
        <f aca="false">IF(-B2911&gt;D2911,1,0)</f>
        <v>0</v>
      </c>
      <c r="I2911" s="52" t="n">
        <f aca="false">IF(-B2911&gt;E2911,1,0)</f>
        <v>0</v>
      </c>
      <c r="J2911" s="52" t="n">
        <f aca="false">IF(-B2911&gt;F2911,1,0)</f>
        <v>0</v>
      </c>
    </row>
    <row r="2912" customFormat="false" ht="15" hidden="false" customHeight="false" outlineLevel="0" collapsed="false">
      <c r="A2912" s="51" t="n">
        <f aca="false">Prices_MTM!A3145</f>
        <v>42011</v>
      </c>
      <c r="B2912" s="43" t="n">
        <f aca="false">Prices_MTM!I3145</f>
        <v>124000</v>
      </c>
      <c r="C2912" s="43" t="n">
        <f aca="false">-PERCENTILE(Prices_MTM!I2895:I3144,1-Inputs!$B$8)</f>
        <v>184749.999999999</v>
      </c>
      <c r="D2912" s="43" t="n">
        <f aca="false">NORMSINV(Inputs!$B$8)*STDEV(Prices_MTM!I2895:I3144)</f>
        <v>192794.073032952</v>
      </c>
      <c r="E2912" s="43" t="n">
        <f aca="false">-PERCENTILE(Prices_MTM!I2895:I3144,1-Inputs!$B$9)</f>
        <v>392149.999999999</v>
      </c>
      <c r="F2912" s="43" t="n">
        <f aca="false">NORMSINV(Inputs!$B$9)*STDEV(Prices_MTM!I2895:I3144)</f>
        <v>272672.336662036</v>
      </c>
      <c r="G2912" s="52" t="n">
        <f aca="false">IF(-B2912&gt;C2912,1,0)</f>
        <v>0</v>
      </c>
      <c r="H2912" s="52" t="n">
        <f aca="false">IF(-B2912&gt;D2912,1,0)</f>
        <v>0</v>
      </c>
      <c r="I2912" s="52" t="n">
        <f aca="false">IF(-B2912&gt;E2912,1,0)</f>
        <v>0</v>
      </c>
      <c r="J2912" s="52" t="n">
        <f aca="false">IF(-B2912&gt;F2912,1,0)</f>
        <v>0</v>
      </c>
    </row>
    <row r="2913" customFormat="false" ht="15" hidden="false" customHeight="false" outlineLevel="0" collapsed="false">
      <c r="A2913" s="51" t="n">
        <f aca="false">Prices_MTM!A3146</f>
        <v>42013</v>
      </c>
      <c r="B2913" s="43" t="n">
        <f aca="false">Prices_MTM!I3146</f>
        <v>37000.0000000005</v>
      </c>
      <c r="C2913" s="43" t="n">
        <f aca="false">-PERCENTILE(Prices_MTM!I2896:I3145,1-Inputs!$B$8)</f>
        <v>184749.999999999</v>
      </c>
      <c r="D2913" s="43" t="n">
        <f aca="false">NORMSINV(Inputs!$B$8)*STDEV(Prices_MTM!I2896:I3145)</f>
        <v>193128.025137513</v>
      </c>
      <c r="E2913" s="43" t="n">
        <f aca="false">-PERCENTILE(Prices_MTM!I2896:I3145,1-Inputs!$B$9)</f>
        <v>392149.999999999</v>
      </c>
      <c r="F2913" s="43" t="n">
        <f aca="false">NORMSINV(Inputs!$B$9)*STDEV(Prices_MTM!I2896:I3145)</f>
        <v>273144.651496467</v>
      </c>
      <c r="G2913" s="52" t="n">
        <f aca="false">IF(-B2913&gt;C2913,1,0)</f>
        <v>0</v>
      </c>
      <c r="H2913" s="52" t="n">
        <f aca="false">IF(-B2913&gt;D2913,1,0)</f>
        <v>0</v>
      </c>
      <c r="I2913" s="52" t="n">
        <f aca="false">IF(-B2913&gt;E2913,1,0)</f>
        <v>0</v>
      </c>
      <c r="J2913" s="52" t="n">
        <f aca="false">IF(-B2913&gt;F2913,1,0)</f>
        <v>0</v>
      </c>
    </row>
    <row r="2914" customFormat="false" ht="15" hidden="false" customHeight="false" outlineLevel="0" collapsed="false">
      <c r="A2914" s="51" t="n">
        <f aca="false">Prices_MTM!A3147</f>
        <v>42016</v>
      </c>
      <c r="B2914" s="43" t="n">
        <f aca="false">Prices_MTM!I3147</f>
        <v>-192000</v>
      </c>
      <c r="C2914" s="43" t="n">
        <f aca="false">-PERCENTILE(Prices_MTM!I2897:I3146,1-Inputs!$B$8)</f>
        <v>184749.999999999</v>
      </c>
      <c r="D2914" s="43" t="n">
        <f aca="false">NORMSINV(Inputs!$B$8)*STDEV(Prices_MTM!I2897:I3146)</f>
        <v>193096.539865232</v>
      </c>
      <c r="E2914" s="43" t="n">
        <f aca="false">-PERCENTILE(Prices_MTM!I2897:I3146,1-Inputs!$B$9)</f>
        <v>392149.999999999</v>
      </c>
      <c r="F2914" s="43" t="n">
        <f aca="false">NORMSINV(Inputs!$B$9)*STDEV(Prices_MTM!I2897:I3146)</f>
        <v>273100.121275033</v>
      </c>
      <c r="G2914" s="52" t="n">
        <f aca="false">IF(-B2914&gt;C2914,1,0)</f>
        <v>1</v>
      </c>
      <c r="H2914" s="52" t="n">
        <f aca="false">IF(-B2914&gt;D2914,1,0)</f>
        <v>0</v>
      </c>
      <c r="I2914" s="52" t="n">
        <f aca="false">IF(-B2914&gt;E2914,1,0)</f>
        <v>0</v>
      </c>
      <c r="J2914" s="52" t="n">
        <f aca="false">IF(-B2914&gt;F2914,1,0)</f>
        <v>0</v>
      </c>
    </row>
    <row r="2915" customFormat="false" ht="15" hidden="false" customHeight="false" outlineLevel="0" collapsed="false">
      <c r="A2915" s="51" t="n">
        <f aca="false">Prices_MTM!A3148</f>
        <v>42017</v>
      </c>
      <c r="B2915" s="43" t="n">
        <f aca="false">Prices_MTM!I3148</f>
        <v>74499.9999999997</v>
      </c>
      <c r="C2915" s="43" t="n">
        <f aca="false">-PERCENTILE(Prices_MTM!I2898:I3147,1-Inputs!$B$8)</f>
        <v>191775</v>
      </c>
      <c r="D2915" s="43" t="n">
        <f aca="false">NORMSINV(Inputs!$B$8)*STDEV(Prices_MTM!I2898:I3147)</f>
        <v>194059.332848869</v>
      </c>
      <c r="E2915" s="43" t="n">
        <f aca="false">-PERCENTILE(Prices_MTM!I2898:I3147,1-Inputs!$B$9)</f>
        <v>392149.999999999</v>
      </c>
      <c r="F2915" s="43" t="n">
        <f aca="false">NORMSINV(Inputs!$B$9)*STDEV(Prices_MTM!I2898:I3147)</f>
        <v>274461.817765181</v>
      </c>
      <c r="G2915" s="52" t="n">
        <f aca="false">IF(-B2915&gt;C2915,1,0)</f>
        <v>0</v>
      </c>
      <c r="H2915" s="52" t="n">
        <f aca="false">IF(-B2915&gt;D2915,1,0)</f>
        <v>0</v>
      </c>
      <c r="I2915" s="52" t="n">
        <f aca="false">IF(-B2915&gt;E2915,1,0)</f>
        <v>0</v>
      </c>
      <c r="J2915" s="52" t="n">
        <f aca="false">IF(-B2915&gt;F2915,1,0)</f>
        <v>0</v>
      </c>
    </row>
    <row r="2916" customFormat="false" ht="15" hidden="false" customHeight="false" outlineLevel="0" collapsed="false">
      <c r="A2916" s="51" t="n">
        <f aca="false">Prices_MTM!A3149</f>
        <v>42018</v>
      </c>
      <c r="B2916" s="43" t="n">
        <f aca="false">Prices_MTM!I3149</f>
        <v>222500</v>
      </c>
      <c r="C2916" s="43" t="n">
        <f aca="false">-PERCENTILE(Prices_MTM!I2899:I3148,1-Inputs!$B$8)</f>
        <v>191775</v>
      </c>
      <c r="D2916" s="43" t="n">
        <f aca="false">NORMSINV(Inputs!$B$8)*STDEV(Prices_MTM!I2899:I3148)</f>
        <v>193568.554020975</v>
      </c>
      <c r="E2916" s="43" t="n">
        <f aca="false">-PERCENTILE(Prices_MTM!I2899:I3148,1-Inputs!$B$9)</f>
        <v>392149.999999999</v>
      </c>
      <c r="F2916" s="43" t="n">
        <f aca="false">NORMSINV(Inputs!$B$9)*STDEV(Prices_MTM!I2899:I3148)</f>
        <v>273767.699903148</v>
      </c>
      <c r="G2916" s="52" t="n">
        <f aca="false">IF(-B2916&gt;C2916,1,0)</f>
        <v>0</v>
      </c>
      <c r="H2916" s="52" t="n">
        <f aca="false">IF(-B2916&gt;D2916,1,0)</f>
        <v>0</v>
      </c>
      <c r="I2916" s="52" t="n">
        <f aca="false">IF(-B2916&gt;E2916,1,0)</f>
        <v>0</v>
      </c>
      <c r="J2916" s="52" t="n">
        <f aca="false">IF(-B2916&gt;F2916,1,0)</f>
        <v>0</v>
      </c>
    </row>
    <row r="2917" customFormat="false" ht="15" hidden="false" customHeight="false" outlineLevel="0" collapsed="false">
      <c r="A2917" s="51" t="n">
        <f aca="false">Prices_MTM!A3150</f>
        <v>42019</v>
      </c>
      <c r="B2917" s="43" t="n">
        <f aca="false">Prices_MTM!I3150</f>
        <v>-304000</v>
      </c>
      <c r="C2917" s="43" t="n">
        <f aca="false">-PERCENTILE(Prices_MTM!I2900:I3149,1-Inputs!$B$8)</f>
        <v>191775</v>
      </c>
      <c r="D2917" s="43" t="n">
        <f aca="false">NORMSINV(Inputs!$B$8)*STDEV(Prices_MTM!I2900:I3149)</f>
        <v>194944.804974076</v>
      </c>
      <c r="E2917" s="43" t="n">
        <f aca="false">-PERCENTILE(Prices_MTM!I2900:I3149,1-Inputs!$B$9)</f>
        <v>392149.999999999</v>
      </c>
      <c r="F2917" s="43" t="n">
        <f aca="false">NORMSINV(Inputs!$B$9)*STDEV(Prices_MTM!I2900:I3149)</f>
        <v>275714.157889702</v>
      </c>
      <c r="G2917" s="52" t="n">
        <f aca="false">IF(-B2917&gt;C2917,1,0)</f>
        <v>1</v>
      </c>
      <c r="H2917" s="52" t="n">
        <f aca="false">IF(-B2917&gt;D2917,1,0)</f>
        <v>1</v>
      </c>
      <c r="I2917" s="52" t="n">
        <f aca="false">IF(-B2917&gt;E2917,1,0)</f>
        <v>0</v>
      </c>
      <c r="J2917" s="52" t="n">
        <f aca="false">IF(-B2917&gt;F2917,1,0)</f>
        <v>1</v>
      </c>
    </row>
    <row r="2918" customFormat="false" ht="15" hidden="false" customHeight="false" outlineLevel="0" collapsed="false">
      <c r="A2918" s="51" t="n">
        <f aca="false">Prices_MTM!A3151</f>
        <v>42020</v>
      </c>
      <c r="B2918" s="43" t="n">
        <f aca="false">Prices_MTM!I3151</f>
        <v>226000</v>
      </c>
      <c r="C2918" s="43" t="n">
        <f aca="false">-PERCENTILE(Prices_MTM!I2901:I3150,1-Inputs!$B$8)</f>
        <v>196950.000000001</v>
      </c>
      <c r="D2918" s="43" t="n">
        <f aca="false">NORMSINV(Inputs!$B$8)*STDEV(Prices_MTM!I2901:I3150)</f>
        <v>196691.77625831</v>
      </c>
      <c r="E2918" s="43" t="n">
        <f aca="false">-PERCENTILE(Prices_MTM!I2901:I3150,1-Inputs!$B$9)</f>
        <v>392149.999999999</v>
      </c>
      <c r="F2918" s="43" t="n">
        <f aca="false">NORMSINV(Inputs!$B$9)*STDEV(Prices_MTM!I2901:I3150)</f>
        <v>278184.932715193</v>
      </c>
      <c r="G2918" s="52" t="n">
        <f aca="false">IF(-B2918&gt;C2918,1,0)</f>
        <v>0</v>
      </c>
      <c r="H2918" s="52" t="n">
        <f aca="false">IF(-B2918&gt;D2918,1,0)</f>
        <v>0</v>
      </c>
      <c r="I2918" s="52" t="n">
        <f aca="false">IF(-B2918&gt;E2918,1,0)</f>
        <v>0</v>
      </c>
      <c r="J2918" s="52" t="n">
        <f aca="false">IF(-B2918&gt;F2918,1,0)</f>
        <v>0</v>
      </c>
    </row>
    <row r="2919" customFormat="false" ht="15" hidden="false" customHeight="false" outlineLevel="0" collapsed="false">
      <c r="A2919" s="51" t="n">
        <f aca="false">Prices_MTM!A3152</f>
        <v>42024</v>
      </c>
      <c r="B2919" s="43" t="n">
        <f aca="false">Prices_MTM!I3152</f>
        <v>-125500</v>
      </c>
      <c r="C2919" s="43" t="n">
        <f aca="false">-PERCENTILE(Prices_MTM!I2902:I3151,1-Inputs!$B$8)</f>
        <v>196950.000000001</v>
      </c>
      <c r="D2919" s="43" t="n">
        <f aca="false">NORMSINV(Inputs!$B$8)*STDEV(Prices_MTM!I2902:I3151)</f>
        <v>197403.620010201</v>
      </c>
      <c r="E2919" s="43" t="n">
        <f aca="false">-PERCENTILE(Prices_MTM!I2902:I3151,1-Inputs!$B$9)</f>
        <v>392149.999999999</v>
      </c>
      <c r="F2919" s="43" t="n">
        <f aca="false">NORMSINV(Inputs!$B$9)*STDEV(Prices_MTM!I2902:I3151)</f>
        <v>279191.70691791</v>
      </c>
      <c r="G2919" s="52" t="n">
        <f aca="false">IF(-B2919&gt;C2919,1,0)</f>
        <v>0</v>
      </c>
      <c r="H2919" s="52" t="n">
        <f aca="false">IF(-B2919&gt;D2919,1,0)</f>
        <v>0</v>
      </c>
      <c r="I2919" s="52" t="n">
        <f aca="false">IF(-B2919&gt;E2919,1,0)</f>
        <v>0</v>
      </c>
      <c r="J2919" s="52" t="n">
        <f aca="false">IF(-B2919&gt;F2919,1,0)</f>
        <v>0</v>
      </c>
    </row>
    <row r="2920" customFormat="false" ht="15" hidden="false" customHeight="false" outlineLevel="0" collapsed="false">
      <c r="A2920" s="51" t="n">
        <f aca="false">Prices_MTM!A3153</f>
        <v>42025</v>
      </c>
      <c r="B2920" s="43" t="n">
        <f aca="false">Prices_MTM!I3153</f>
        <v>105500</v>
      </c>
      <c r="C2920" s="43" t="n">
        <f aca="false">-PERCENTILE(Prices_MTM!I2903:I3152,1-Inputs!$B$8)</f>
        <v>196950.000000001</v>
      </c>
      <c r="D2920" s="43" t="n">
        <f aca="false">NORMSINV(Inputs!$B$8)*STDEV(Prices_MTM!I2903:I3152)</f>
        <v>197399.820730995</v>
      </c>
      <c r="E2920" s="43" t="n">
        <f aca="false">-PERCENTILE(Prices_MTM!I2903:I3152,1-Inputs!$B$9)</f>
        <v>392149.999999999</v>
      </c>
      <c r="F2920" s="43" t="n">
        <f aca="false">NORMSINV(Inputs!$B$9)*STDEV(Prices_MTM!I2903:I3152)</f>
        <v>279186.333524826</v>
      </c>
      <c r="G2920" s="52" t="n">
        <f aca="false">IF(-B2920&gt;C2920,1,0)</f>
        <v>0</v>
      </c>
      <c r="H2920" s="52" t="n">
        <f aca="false">IF(-B2920&gt;D2920,1,0)</f>
        <v>0</v>
      </c>
      <c r="I2920" s="52" t="n">
        <f aca="false">IF(-B2920&gt;E2920,1,0)</f>
        <v>0</v>
      </c>
      <c r="J2920" s="52" t="n">
        <f aca="false">IF(-B2920&gt;F2920,1,0)</f>
        <v>0</v>
      </c>
    </row>
    <row r="2921" customFormat="false" ht="15" hidden="false" customHeight="false" outlineLevel="0" collapsed="false">
      <c r="A2921" s="51" t="n">
        <f aca="false">Prices_MTM!A3154</f>
        <v>42027</v>
      </c>
      <c r="B2921" s="43" t="n">
        <f aca="false">Prices_MTM!I3154</f>
        <v>-268500</v>
      </c>
      <c r="C2921" s="43" t="n">
        <f aca="false">-PERCENTILE(Prices_MTM!I2904:I3153,1-Inputs!$B$8)</f>
        <v>196950.000000001</v>
      </c>
      <c r="D2921" s="43" t="n">
        <f aca="false">NORMSINV(Inputs!$B$8)*STDEV(Prices_MTM!I2904:I3153)</f>
        <v>197342.328796873</v>
      </c>
      <c r="E2921" s="43" t="n">
        <f aca="false">-PERCENTILE(Prices_MTM!I2904:I3153,1-Inputs!$B$9)</f>
        <v>392149.999999999</v>
      </c>
      <c r="F2921" s="43" t="n">
        <f aca="false">NORMSINV(Inputs!$B$9)*STDEV(Prices_MTM!I2904:I3153)</f>
        <v>279105.021585254</v>
      </c>
      <c r="G2921" s="52" t="n">
        <f aca="false">IF(-B2921&gt;C2921,1,0)</f>
        <v>1</v>
      </c>
      <c r="H2921" s="52" t="n">
        <f aca="false">IF(-B2921&gt;D2921,1,0)</f>
        <v>1</v>
      </c>
      <c r="I2921" s="52" t="n">
        <f aca="false">IF(-B2921&gt;E2921,1,0)</f>
        <v>0</v>
      </c>
      <c r="J2921" s="52" t="n">
        <f aca="false">IF(-B2921&gt;F2921,1,0)</f>
        <v>0</v>
      </c>
    </row>
    <row r="2922" customFormat="false" ht="15" hidden="false" customHeight="false" outlineLevel="0" collapsed="false">
      <c r="A2922" s="51" t="n">
        <f aca="false">Prices_MTM!A3155</f>
        <v>42034</v>
      </c>
      <c r="B2922" s="43" t="n">
        <f aca="false">Prices_MTM!I3155</f>
        <v>211500</v>
      </c>
      <c r="C2922" s="43" t="n">
        <f aca="false">-PERCENTILE(Prices_MTM!I2905:I3154,1-Inputs!$B$8)</f>
        <v>201275</v>
      </c>
      <c r="D2922" s="43" t="n">
        <f aca="false">NORMSINV(Inputs!$B$8)*STDEV(Prices_MTM!I2905:I3154)</f>
        <v>199216.189207988</v>
      </c>
      <c r="E2922" s="43" t="n">
        <f aca="false">-PERCENTILE(Prices_MTM!I2905:I3154,1-Inputs!$B$9)</f>
        <v>392149.999999999</v>
      </c>
      <c r="F2922" s="43" t="n">
        <f aca="false">NORMSINV(Inputs!$B$9)*STDEV(Prices_MTM!I2905:I3154)</f>
        <v>281755.258124371</v>
      </c>
      <c r="G2922" s="52" t="n">
        <f aca="false">IF(-B2922&gt;C2922,1,0)</f>
        <v>0</v>
      </c>
      <c r="H2922" s="52" t="n">
        <f aca="false">IF(-B2922&gt;D2922,1,0)</f>
        <v>0</v>
      </c>
      <c r="I2922" s="52" t="n">
        <f aca="false">IF(-B2922&gt;E2922,1,0)</f>
        <v>0</v>
      </c>
      <c r="J2922" s="52" t="n">
        <f aca="false">IF(-B2922&gt;F2922,1,0)</f>
        <v>0</v>
      </c>
    </row>
    <row r="2923" customFormat="false" ht="15" hidden="false" customHeight="false" outlineLevel="0" collapsed="false">
      <c r="A2923" s="51" t="n">
        <f aca="false">Prices_MTM!A3156</f>
        <v>42038</v>
      </c>
      <c r="B2923" s="43" t="n">
        <f aca="false">Prices_MTM!I3156</f>
        <v>180500</v>
      </c>
      <c r="C2923" s="43" t="n">
        <f aca="false">-PERCENTILE(Prices_MTM!I2906:I3155,1-Inputs!$B$8)</f>
        <v>201275</v>
      </c>
      <c r="D2923" s="43" t="n">
        <f aca="false">NORMSINV(Inputs!$B$8)*STDEV(Prices_MTM!I2906:I3155)</f>
        <v>200510.609924003</v>
      </c>
      <c r="E2923" s="43" t="n">
        <f aca="false">-PERCENTILE(Prices_MTM!I2906:I3155,1-Inputs!$B$9)</f>
        <v>392149.999999999</v>
      </c>
      <c r="F2923" s="43" t="n">
        <f aca="false">NORMSINV(Inputs!$B$9)*STDEV(Prices_MTM!I2906:I3155)</f>
        <v>283585.982045015</v>
      </c>
      <c r="G2923" s="52" t="n">
        <f aca="false">IF(-B2923&gt;C2923,1,0)</f>
        <v>0</v>
      </c>
      <c r="H2923" s="52" t="n">
        <f aca="false">IF(-B2923&gt;D2923,1,0)</f>
        <v>0</v>
      </c>
      <c r="I2923" s="52" t="n">
        <f aca="false">IF(-B2923&gt;E2923,1,0)</f>
        <v>0</v>
      </c>
      <c r="J2923" s="52" t="n">
        <f aca="false">IF(-B2923&gt;F2923,1,0)</f>
        <v>0</v>
      </c>
    </row>
    <row r="2924" customFormat="false" ht="15" hidden="false" customHeight="false" outlineLevel="0" collapsed="false">
      <c r="A2924" s="51" t="n">
        <f aca="false">Prices_MTM!A3157</f>
        <v>42040</v>
      </c>
      <c r="B2924" s="43" t="n">
        <f aca="false">Prices_MTM!I3157</f>
        <v>-334500</v>
      </c>
      <c r="C2924" s="43" t="n">
        <f aca="false">-PERCENTILE(Prices_MTM!I2907:I3156,1-Inputs!$B$8)</f>
        <v>201275</v>
      </c>
      <c r="D2924" s="43" t="n">
        <f aca="false">NORMSINV(Inputs!$B$8)*STDEV(Prices_MTM!I2907:I3156)</f>
        <v>201433.614513798</v>
      </c>
      <c r="E2924" s="43" t="n">
        <f aca="false">-PERCENTILE(Prices_MTM!I2907:I3156,1-Inputs!$B$9)</f>
        <v>392149.999999999</v>
      </c>
      <c r="F2924" s="43" t="n">
        <f aca="false">NORMSINV(Inputs!$B$9)*STDEV(Prices_MTM!I2907:I3156)</f>
        <v>284891.405050452</v>
      </c>
      <c r="G2924" s="52" t="n">
        <f aca="false">IF(-B2924&gt;C2924,1,0)</f>
        <v>1</v>
      </c>
      <c r="H2924" s="52" t="n">
        <f aca="false">IF(-B2924&gt;D2924,1,0)</f>
        <v>1</v>
      </c>
      <c r="I2924" s="52" t="n">
        <f aca="false">IF(-B2924&gt;E2924,1,0)</f>
        <v>0</v>
      </c>
      <c r="J2924" s="52" t="n">
        <f aca="false">IF(-B2924&gt;F2924,1,0)</f>
        <v>1</v>
      </c>
    </row>
    <row r="2925" customFormat="false" ht="15" hidden="false" customHeight="false" outlineLevel="0" collapsed="false">
      <c r="A2925" s="51" t="n">
        <f aca="false">Prices_MTM!A3158</f>
        <v>42041</v>
      </c>
      <c r="B2925" s="43" t="n">
        <f aca="false">Prices_MTM!I3158</f>
        <v>123000</v>
      </c>
      <c r="C2925" s="43" t="n">
        <f aca="false">-PERCENTILE(Prices_MTM!I2908:I3157,1-Inputs!$B$8)</f>
        <v>205350</v>
      </c>
      <c r="D2925" s="43" t="n">
        <f aca="false">NORMSINV(Inputs!$B$8)*STDEV(Prices_MTM!I2908:I3157)</f>
        <v>203590.637852566</v>
      </c>
      <c r="E2925" s="43" t="n">
        <f aca="false">-PERCENTILE(Prices_MTM!I2908:I3157,1-Inputs!$B$9)</f>
        <v>392640</v>
      </c>
      <c r="F2925" s="43" t="n">
        <f aca="false">NORMSINV(Inputs!$B$9)*STDEV(Prices_MTM!I2908:I3157)</f>
        <v>287942.124321867</v>
      </c>
      <c r="G2925" s="52" t="n">
        <f aca="false">IF(-B2925&gt;C2925,1,0)</f>
        <v>0</v>
      </c>
      <c r="H2925" s="52" t="n">
        <f aca="false">IF(-B2925&gt;D2925,1,0)</f>
        <v>0</v>
      </c>
      <c r="I2925" s="52" t="n">
        <f aca="false">IF(-B2925&gt;E2925,1,0)</f>
        <v>0</v>
      </c>
      <c r="J2925" s="52" t="n">
        <f aca="false">IF(-B2925&gt;F2925,1,0)</f>
        <v>0</v>
      </c>
    </row>
    <row r="2926" customFormat="false" ht="15" hidden="false" customHeight="false" outlineLevel="0" collapsed="false">
      <c r="A2926" s="51" t="n">
        <f aca="false">Prices_MTM!A3159</f>
        <v>42044</v>
      </c>
      <c r="B2926" s="43" t="n">
        <f aca="false">Prices_MTM!I3159</f>
        <v>77000.0000000007</v>
      </c>
      <c r="C2926" s="43" t="n">
        <f aca="false">-PERCENTILE(Prices_MTM!I2909:I3158,1-Inputs!$B$8)</f>
        <v>205350</v>
      </c>
      <c r="D2926" s="43" t="n">
        <f aca="false">NORMSINV(Inputs!$B$8)*STDEV(Prices_MTM!I2909:I3158)</f>
        <v>203801.674149748</v>
      </c>
      <c r="E2926" s="43" t="n">
        <f aca="false">-PERCENTILE(Prices_MTM!I2909:I3158,1-Inputs!$B$9)</f>
        <v>392640</v>
      </c>
      <c r="F2926" s="43" t="n">
        <f aca="false">NORMSINV(Inputs!$B$9)*STDEV(Prices_MTM!I2909:I3158)</f>
        <v>288240.596984269</v>
      </c>
      <c r="G2926" s="52" t="n">
        <f aca="false">IF(-B2926&gt;C2926,1,0)</f>
        <v>0</v>
      </c>
      <c r="H2926" s="52" t="n">
        <f aca="false">IF(-B2926&gt;D2926,1,0)</f>
        <v>0</v>
      </c>
      <c r="I2926" s="52" t="n">
        <f aca="false">IF(-B2926&gt;E2926,1,0)</f>
        <v>0</v>
      </c>
      <c r="J2926" s="52" t="n">
        <f aca="false">IF(-B2926&gt;F2926,1,0)</f>
        <v>0</v>
      </c>
    </row>
    <row r="2927" customFormat="false" ht="15" hidden="false" customHeight="false" outlineLevel="0" collapsed="false">
      <c r="A2927" s="51" t="n">
        <f aca="false">Prices_MTM!A3160</f>
        <v>42045</v>
      </c>
      <c r="B2927" s="43" t="n">
        <f aca="false">Prices_MTM!I3160</f>
        <v>-232500</v>
      </c>
      <c r="C2927" s="43" t="n">
        <f aca="false">-PERCENTILE(Prices_MTM!I2910:I3159,1-Inputs!$B$8)</f>
        <v>205350</v>
      </c>
      <c r="D2927" s="43" t="n">
        <f aca="false">NORMSINV(Inputs!$B$8)*STDEV(Prices_MTM!I2910:I3159)</f>
        <v>203977.633887343</v>
      </c>
      <c r="E2927" s="43" t="n">
        <f aca="false">-PERCENTILE(Prices_MTM!I2910:I3159,1-Inputs!$B$9)</f>
        <v>392640</v>
      </c>
      <c r="F2927" s="43" t="n">
        <f aca="false">NORMSINV(Inputs!$B$9)*STDEV(Prices_MTM!I2910:I3159)</f>
        <v>288489.460199064</v>
      </c>
      <c r="G2927" s="52" t="n">
        <f aca="false">IF(-B2927&gt;C2927,1,0)</f>
        <v>1</v>
      </c>
      <c r="H2927" s="52" t="n">
        <f aca="false">IF(-B2927&gt;D2927,1,0)</f>
        <v>1</v>
      </c>
      <c r="I2927" s="52" t="n">
        <f aca="false">IF(-B2927&gt;E2927,1,0)</f>
        <v>0</v>
      </c>
      <c r="J2927" s="52" t="n">
        <f aca="false">IF(-B2927&gt;F2927,1,0)</f>
        <v>0</v>
      </c>
    </row>
    <row r="2928" customFormat="false" ht="15" hidden="false" customHeight="false" outlineLevel="0" collapsed="false">
      <c r="A2928" s="51" t="n">
        <f aca="false">Prices_MTM!A3161</f>
        <v>42046</v>
      </c>
      <c r="B2928" s="43" t="n">
        <f aca="false">Prices_MTM!I3161</f>
        <v>-10500.0000000004</v>
      </c>
      <c r="C2928" s="43" t="n">
        <f aca="false">-PERCENTILE(Prices_MTM!I2911:I3160,1-Inputs!$B$8)</f>
        <v>210425</v>
      </c>
      <c r="D2928" s="43" t="n">
        <f aca="false">NORMSINV(Inputs!$B$8)*STDEV(Prices_MTM!I2911:I3160)</f>
        <v>205241.138147865</v>
      </c>
      <c r="E2928" s="43" t="n">
        <f aca="false">-PERCENTILE(Prices_MTM!I2911:I3160,1-Inputs!$B$9)</f>
        <v>392640</v>
      </c>
      <c r="F2928" s="43" t="n">
        <f aca="false">NORMSINV(Inputs!$B$9)*STDEV(Prices_MTM!I2911:I3160)</f>
        <v>290276.45838671</v>
      </c>
      <c r="G2928" s="52" t="n">
        <f aca="false">IF(-B2928&gt;C2928,1,0)</f>
        <v>0</v>
      </c>
      <c r="H2928" s="52" t="n">
        <f aca="false">IF(-B2928&gt;D2928,1,0)</f>
        <v>0</v>
      </c>
      <c r="I2928" s="52" t="n">
        <f aca="false">IF(-B2928&gt;E2928,1,0)</f>
        <v>0</v>
      </c>
      <c r="J2928" s="52" t="n">
        <f aca="false">IF(-B2928&gt;F2928,1,0)</f>
        <v>0</v>
      </c>
    </row>
    <row r="2929" customFormat="false" ht="15" hidden="false" customHeight="false" outlineLevel="0" collapsed="false">
      <c r="A2929" s="51" t="n">
        <f aca="false">Prices_MTM!A3162</f>
        <v>42047</v>
      </c>
      <c r="B2929" s="43" t="n">
        <f aca="false">Prices_MTM!I3162</f>
        <v>99500.0000000005</v>
      </c>
      <c r="C2929" s="43" t="n">
        <f aca="false">-PERCENTILE(Prices_MTM!I2912:I3161,1-Inputs!$B$8)</f>
        <v>210425</v>
      </c>
      <c r="D2929" s="43" t="n">
        <f aca="false">NORMSINV(Inputs!$B$8)*STDEV(Prices_MTM!I2912:I3161)</f>
        <v>204595.81133963</v>
      </c>
      <c r="E2929" s="43" t="n">
        <f aca="false">-PERCENTILE(Prices_MTM!I2912:I3161,1-Inputs!$B$9)</f>
        <v>392640</v>
      </c>
      <c r="F2929" s="43" t="n">
        <f aca="false">NORMSINV(Inputs!$B$9)*STDEV(Prices_MTM!I2912:I3161)</f>
        <v>289363.760366777</v>
      </c>
      <c r="G2929" s="52" t="n">
        <f aca="false">IF(-B2929&gt;C2929,1,0)</f>
        <v>0</v>
      </c>
      <c r="H2929" s="52" t="n">
        <f aca="false">IF(-B2929&gt;D2929,1,0)</f>
        <v>0</v>
      </c>
      <c r="I2929" s="52" t="n">
        <f aca="false">IF(-B2929&gt;E2929,1,0)</f>
        <v>0</v>
      </c>
      <c r="J2929" s="52" t="n">
        <f aca="false">IF(-B2929&gt;F2929,1,0)</f>
        <v>0</v>
      </c>
    </row>
    <row r="2930" customFormat="false" ht="15" hidden="false" customHeight="false" outlineLevel="0" collapsed="false">
      <c r="A2930" s="51" t="n">
        <f aca="false">Prices_MTM!A3163</f>
        <v>42048</v>
      </c>
      <c r="B2930" s="43" t="n">
        <f aca="false">Prices_MTM!I3163</f>
        <v>-56000.0000000006</v>
      </c>
      <c r="C2930" s="43" t="n">
        <f aca="false">-PERCENTILE(Prices_MTM!I2913:I3162,1-Inputs!$B$8)</f>
        <v>210425</v>
      </c>
      <c r="D2930" s="43" t="n">
        <f aca="false">NORMSINV(Inputs!$B$8)*STDEV(Prices_MTM!I2913:I3162)</f>
        <v>204902.128304157</v>
      </c>
      <c r="E2930" s="43" t="n">
        <f aca="false">-PERCENTILE(Prices_MTM!I2913:I3162,1-Inputs!$B$9)</f>
        <v>392640</v>
      </c>
      <c r="F2930" s="43" t="n">
        <f aca="false">NORMSINV(Inputs!$B$9)*STDEV(Prices_MTM!I2913:I3162)</f>
        <v>289796.990295285</v>
      </c>
      <c r="G2930" s="52" t="n">
        <f aca="false">IF(-B2930&gt;C2930,1,0)</f>
        <v>0</v>
      </c>
      <c r="H2930" s="52" t="n">
        <f aca="false">IF(-B2930&gt;D2930,1,0)</f>
        <v>0</v>
      </c>
      <c r="I2930" s="52" t="n">
        <f aca="false">IF(-B2930&gt;E2930,1,0)</f>
        <v>0</v>
      </c>
      <c r="J2930" s="52" t="n">
        <f aca="false">IF(-B2930&gt;F2930,1,0)</f>
        <v>0</v>
      </c>
    </row>
    <row r="2931" customFormat="false" ht="15" hidden="false" customHeight="false" outlineLevel="0" collapsed="false">
      <c r="A2931" s="51" t="n">
        <f aca="false">Prices_MTM!A3164</f>
        <v>42052</v>
      </c>
      <c r="B2931" s="43" t="n">
        <f aca="false">Prices_MTM!I3164</f>
        <v>67500.0000000004</v>
      </c>
      <c r="C2931" s="43" t="n">
        <f aca="false">-PERCENTILE(Prices_MTM!I2914:I3163,1-Inputs!$B$8)</f>
        <v>210425</v>
      </c>
      <c r="D2931" s="43" t="n">
        <f aca="false">NORMSINV(Inputs!$B$8)*STDEV(Prices_MTM!I2914:I3163)</f>
        <v>204822.628607665</v>
      </c>
      <c r="E2931" s="43" t="n">
        <f aca="false">-PERCENTILE(Prices_MTM!I2914:I3163,1-Inputs!$B$9)</f>
        <v>392640</v>
      </c>
      <c r="F2931" s="43" t="n">
        <f aca="false">NORMSINV(Inputs!$B$9)*STDEV(Prices_MTM!I2914:I3163)</f>
        <v>289684.552357409</v>
      </c>
      <c r="G2931" s="52" t="n">
        <f aca="false">IF(-B2931&gt;C2931,1,0)</f>
        <v>0</v>
      </c>
      <c r="H2931" s="52" t="n">
        <f aca="false">IF(-B2931&gt;D2931,1,0)</f>
        <v>0</v>
      </c>
      <c r="I2931" s="52" t="n">
        <f aca="false">IF(-B2931&gt;E2931,1,0)</f>
        <v>0</v>
      </c>
      <c r="J2931" s="52" t="n">
        <f aca="false">IF(-B2931&gt;F2931,1,0)</f>
        <v>0</v>
      </c>
    </row>
    <row r="2932" customFormat="false" ht="15" hidden="false" customHeight="false" outlineLevel="0" collapsed="false">
      <c r="A2932" s="51" t="n">
        <f aca="false">Prices_MTM!A3165</f>
        <v>42053</v>
      </c>
      <c r="B2932" s="43" t="n">
        <f aca="false">Prices_MTM!I3165</f>
        <v>-140000</v>
      </c>
      <c r="C2932" s="43" t="n">
        <f aca="false">-PERCENTILE(Prices_MTM!I2915:I3164,1-Inputs!$B$8)</f>
        <v>210425</v>
      </c>
      <c r="D2932" s="43" t="n">
        <f aca="false">NORMSINV(Inputs!$B$8)*STDEV(Prices_MTM!I2915:I3164)</f>
        <v>204974.792885929</v>
      </c>
      <c r="E2932" s="43" t="n">
        <f aca="false">-PERCENTILE(Prices_MTM!I2915:I3164,1-Inputs!$B$9)</f>
        <v>392640</v>
      </c>
      <c r="F2932" s="43" t="n">
        <f aca="false">NORMSINV(Inputs!$B$9)*STDEV(Prices_MTM!I2915:I3164)</f>
        <v>289899.761199974</v>
      </c>
      <c r="G2932" s="52" t="n">
        <f aca="false">IF(-B2932&gt;C2932,1,0)</f>
        <v>0</v>
      </c>
      <c r="H2932" s="52" t="n">
        <f aca="false">IF(-B2932&gt;D2932,1,0)</f>
        <v>0</v>
      </c>
      <c r="I2932" s="52" t="n">
        <f aca="false">IF(-B2932&gt;E2932,1,0)</f>
        <v>0</v>
      </c>
      <c r="J2932" s="52" t="n">
        <f aca="false">IF(-B2932&gt;F2932,1,0)</f>
        <v>0</v>
      </c>
    </row>
    <row r="2933" customFormat="false" ht="15" hidden="false" customHeight="false" outlineLevel="0" collapsed="false">
      <c r="A2933" s="51" t="n">
        <f aca="false">Prices_MTM!A3166</f>
        <v>42054</v>
      </c>
      <c r="B2933" s="43" t="n">
        <f aca="false">Prices_MTM!I3166</f>
        <v>-4000.00000000063</v>
      </c>
      <c r="C2933" s="43" t="n">
        <f aca="false">-PERCENTILE(Prices_MTM!I2916:I3165,1-Inputs!$B$8)</f>
        <v>210425</v>
      </c>
      <c r="D2933" s="43" t="n">
        <f aca="false">NORMSINV(Inputs!$B$8)*STDEV(Prices_MTM!I2916:I3165)</f>
        <v>205420.741801992</v>
      </c>
      <c r="E2933" s="43" t="n">
        <f aca="false">-PERCENTILE(Prices_MTM!I2916:I3165,1-Inputs!$B$9)</f>
        <v>392640</v>
      </c>
      <c r="F2933" s="43" t="n">
        <f aca="false">NORMSINV(Inputs!$B$9)*STDEV(Prices_MTM!I2916:I3165)</f>
        <v>290530.475262195</v>
      </c>
      <c r="G2933" s="52" t="n">
        <f aca="false">IF(-B2933&gt;C2933,1,0)</f>
        <v>0</v>
      </c>
      <c r="H2933" s="52" t="n">
        <f aca="false">IF(-B2933&gt;D2933,1,0)</f>
        <v>0</v>
      </c>
      <c r="I2933" s="52" t="n">
        <f aca="false">IF(-B2933&gt;E2933,1,0)</f>
        <v>0</v>
      </c>
      <c r="J2933" s="52" t="n">
        <f aca="false">IF(-B2933&gt;F2933,1,0)</f>
        <v>0</v>
      </c>
    </row>
    <row r="2934" customFormat="false" ht="15" hidden="false" customHeight="false" outlineLevel="0" collapsed="false">
      <c r="A2934" s="51" t="n">
        <f aca="false">Prices_MTM!A3167</f>
        <v>42055</v>
      </c>
      <c r="B2934" s="43" t="n">
        <f aca="false">Prices_MTM!I3167</f>
        <v>-227500</v>
      </c>
      <c r="C2934" s="43" t="n">
        <f aca="false">-PERCENTILE(Prices_MTM!I2917:I3166,1-Inputs!$B$8)</f>
        <v>210425</v>
      </c>
      <c r="D2934" s="43" t="n">
        <f aca="false">NORMSINV(Inputs!$B$8)*STDEV(Prices_MTM!I2917:I3166)</f>
        <v>205312.363685629</v>
      </c>
      <c r="E2934" s="43" t="n">
        <f aca="false">-PERCENTILE(Prices_MTM!I2917:I3166,1-Inputs!$B$9)</f>
        <v>392640</v>
      </c>
      <c r="F2934" s="43" t="n">
        <f aca="false">NORMSINV(Inputs!$B$9)*STDEV(Prices_MTM!I2917:I3166)</f>
        <v>290377.194023998</v>
      </c>
      <c r="G2934" s="52" t="n">
        <f aca="false">IF(-B2934&gt;C2934,1,0)</f>
        <v>1</v>
      </c>
      <c r="H2934" s="52" t="n">
        <f aca="false">IF(-B2934&gt;D2934,1,0)</f>
        <v>1</v>
      </c>
      <c r="I2934" s="52" t="n">
        <f aca="false">IF(-B2934&gt;E2934,1,0)</f>
        <v>0</v>
      </c>
      <c r="J2934" s="52" t="n">
        <f aca="false">IF(-B2934&gt;F2934,1,0)</f>
        <v>0</v>
      </c>
    </row>
    <row r="2935" customFormat="false" ht="15" hidden="false" customHeight="false" outlineLevel="0" collapsed="false">
      <c r="A2935" s="51" t="n">
        <f aca="false">Prices_MTM!A3168</f>
        <v>42058</v>
      </c>
      <c r="B2935" s="43" t="n">
        <f aca="false">Prices_MTM!I3168</f>
        <v>21500</v>
      </c>
      <c r="C2935" s="43" t="n">
        <f aca="false">-PERCENTILE(Prices_MTM!I2918:I3167,1-Inputs!$B$8)</f>
        <v>212275.000000001</v>
      </c>
      <c r="D2935" s="43" t="n">
        <f aca="false">NORMSINV(Inputs!$B$8)*STDEV(Prices_MTM!I2918:I3167)</f>
        <v>206532.673382499</v>
      </c>
      <c r="E2935" s="43" t="n">
        <f aca="false">-PERCENTILE(Prices_MTM!I2918:I3167,1-Inputs!$B$9)</f>
        <v>392640</v>
      </c>
      <c r="F2935" s="43" t="n">
        <f aca="false">NORMSINV(Inputs!$B$9)*STDEV(Prices_MTM!I2918:I3167)</f>
        <v>292103.101315971</v>
      </c>
      <c r="G2935" s="52" t="n">
        <f aca="false">IF(-B2935&gt;C2935,1,0)</f>
        <v>0</v>
      </c>
      <c r="H2935" s="52" t="n">
        <f aca="false">IF(-B2935&gt;D2935,1,0)</f>
        <v>0</v>
      </c>
      <c r="I2935" s="52" t="n">
        <f aca="false">IF(-B2935&gt;E2935,1,0)</f>
        <v>0</v>
      </c>
      <c r="J2935" s="52" t="n">
        <f aca="false">IF(-B2935&gt;F2935,1,0)</f>
        <v>0</v>
      </c>
    </row>
    <row r="2936" customFormat="false" ht="15" hidden="false" customHeight="false" outlineLevel="0" collapsed="false">
      <c r="A2936" s="51" t="n">
        <f aca="false">Prices_MTM!A3169</f>
        <v>42059</v>
      </c>
      <c r="B2936" s="43" t="n">
        <f aca="false">Prices_MTM!I3169</f>
        <v>-135500</v>
      </c>
      <c r="C2936" s="43" t="n">
        <f aca="false">-PERCENTILE(Prices_MTM!I2919:I3168,1-Inputs!$B$8)</f>
        <v>212275.000000001</v>
      </c>
      <c r="D2936" s="43" t="n">
        <f aca="false">NORMSINV(Inputs!$B$8)*STDEV(Prices_MTM!I2919:I3168)</f>
        <v>206553.688679942</v>
      </c>
      <c r="E2936" s="43" t="n">
        <f aca="false">-PERCENTILE(Prices_MTM!I2919:I3168,1-Inputs!$B$9)</f>
        <v>392640</v>
      </c>
      <c r="F2936" s="43" t="n">
        <f aca="false">NORMSINV(Inputs!$B$9)*STDEV(Prices_MTM!I2919:I3168)</f>
        <v>292132.823652188</v>
      </c>
      <c r="G2936" s="52" t="n">
        <f aca="false">IF(-B2936&gt;C2936,1,0)</f>
        <v>0</v>
      </c>
      <c r="H2936" s="52" t="n">
        <f aca="false">IF(-B2936&gt;D2936,1,0)</f>
        <v>0</v>
      </c>
      <c r="I2936" s="52" t="n">
        <f aca="false">IF(-B2936&gt;E2936,1,0)</f>
        <v>0</v>
      </c>
      <c r="J2936" s="52" t="n">
        <f aca="false">IF(-B2936&gt;F2936,1,0)</f>
        <v>0</v>
      </c>
    </row>
    <row r="2937" customFormat="false" ht="15" hidden="false" customHeight="false" outlineLevel="0" collapsed="false">
      <c r="A2937" s="51" t="n">
        <f aca="false">Prices_MTM!A3170</f>
        <v>42060</v>
      </c>
      <c r="B2937" s="43" t="n">
        <f aca="false">Prices_MTM!I3170</f>
        <v>205000</v>
      </c>
      <c r="C2937" s="43" t="n">
        <f aca="false">-PERCENTILE(Prices_MTM!I2920:I3169,1-Inputs!$B$8)</f>
        <v>212275.000000001</v>
      </c>
      <c r="D2937" s="43" t="n">
        <f aca="false">NORMSINV(Inputs!$B$8)*STDEV(Prices_MTM!I2920:I3169)</f>
        <v>206551.840152458</v>
      </c>
      <c r="E2937" s="43" t="n">
        <f aca="false">-PERCENTILE(Prices_MTM!I2920:I3169,1-Inputs!$B$9)</f>
        <v>392640</v>
      </c>
      <c r="F2937" s="43" t="n">
        <f aca="false">NORMSINV(Inputs!$B$9)*STDEV(Prices_MTM!I2920:I3169)</f>
        <v>292130.209244492</v>
      </c>
      <c r="G2937" s="52" t="n">
        <f aca="false">IF(-B2937&gt;C2937,1,0)</f>
        <v>0</v>
      </c>
      <c r="H2937" s="52" t="n">
        <f aca="false">IF(-B2937&gt;D2937,1,0)</f>
        <v>0</v>
      </c>
      <c r="I2937" s="52" t="n">
        <f aca="false">IF(-B2937&gt;E2937,1,0)</f>
        <v>0</v>
      </c>
      <c r="J2937" s="52" t="n">
        <f aca="false">IF(-B2937&gt;F2937,1,0)</f>
        <v>0</v>
      </c>
    </row>
    <row r="2938" customFormat="false" ht="15" hidden="false" customHeight="false" outlineLevel="0" collapsed="false">
      <c r="A2938" s="51" t="n">
        <f aca="false">Prices_MTM!A3171</f>
        <v>42061</v>
      </c>
      <c r="B2938" s="43" t="n">
        <f aca="false">Prices_MTM!I3171</f>
        <v>-341000</v>
      </c>
      <c r="C2938" s="43" t="n">
        <f aca="false">-PERCENTILE(Prices_MTM!I2921:I3170,1-Inputs!$B$8)</f>
        <v>212275.000000001</v>
      </c>
      <c r="D2938" s="43" t="n">
        <f aca="false">NORMSINV(Inputs!$B$8)*STDEV(Prices_MTM!I2921:I3170)</f>
        <v>207755.158289154</v>
      </c>
      <c r="E2938" s="43" t="n">
        <f aca="false">-PERCENTILE(Prices_MTM!I2921:I3170,1-Inputs!$B$9)</f>
        <v>392640</v>
      </c>
      <c r="F2938" s="43" t="n">
        <f aca="false">NORMSINV(Inputs!$B$9)*STDEV(Prices_MTM!I2921:I3170)</f>
        <v>293832.085048654</v>
      </c>
      <c r="G2938" s="52" t="n">
        <f aca="false">IF(-B2938&gt;C2938,1,0)</f>
        <v>1</v>
      </c>
      <c r="H2938" s="52" t="n">
        <f aca="false">IF(-B2938&gt;D2938,1,0)</f>
        <v>1</v>
      </c>
      <c r="I2938" s="52" t="n">
        <f aca="false">IF(-B2938&gt;E2938,1,0)</f>
        <v>0</v>
      </c>
      <c r="J2938" s="52" t="n">
        <f aca="false">IF(-B2938&gt;F2938,1,0)</f>
        <v>1</v>
      </c>
    </row>
    <row r="2939" customFormat="false" ht="15" hidden="false" customHeight="false" outlineLevel="0" collapsed="false">
      <c r="A2939" s="51" t="n">
        <f aca="false">Prices_MTM!A3172</f>
        <v>42062</v>
      </c>
      <c r="B2939" s="43" t="n">
        <f aca="false">Prices_MTM!I3172</f>
        <v>194000.000000001</v>
      </c>
      <c r="C2939" s="43" t="n">
        <f aca="false">-PERCENTILE(Prices_MTM!I2922:I3171,1-Inputs!$B$8)</f>
        <v>220750</v>
      </c>
      <c r="D2939" s="43" t="n">
        <f aca="false">NORMSINV(Inputs!$B$8)*STDEV(Prices_MTM!I2922:I3171)</f>
        <v>210542.286087853</v>
      </c>
      <c r="E2939" s="43" t="n">
        <f aca="false">-PERCENTILE(Prices_MTM!I2922:I3171,1-Inputs!$B$9)</f>
        <v>395824.999999999</v>
      </c>
      <c r="F2939" s="43" t="n">
        <f aca="false">NORMSINV(Inputs!$B$9)*STDEV(Prices_MTM!I2922:I3171)</f>
        <v>297773.973082302</v>
      </c>
      <c r="G2939" s="52" t="n">
        <f aca="false">IF(-B2939&gt;C2939,1,0)</f>
        <v>0</v>
      </c>
      <c r="H2939" s="52" t="n">
        <f aca="false">IF(-B2939&gt;D2939,1,0)</f>
        <v>0</v>
      </c>
      <c r="I2939" s="52" t="n">
        <f aca="false">IF(-B2939&gt;E2939,1,0)</f>
        <v>0</v>
      </c>
      <c r="J2939" s="52" t="n">
        <f aca="false">IF(-B2939&gt;F2939,1,0)</f>
        <v>0</v>
      </c>
    </row>
    <row r="2940" customFormat="false" ht="15" hidden="false" customHeight="false" outlineLevel="0" collapsed="false">
      <c r="A2940" s="51" t="n">
        <f aca="false">Prices_MTM!A3173</f>
        <v>42065</v>
      </c>
      <c r="B2940" s="43" t="n">
        <f aca="false">Prices_MTM!I3173</f>
        <v>32000</v>
      </c>
      <c r="C2940" s="43" t="n">
        <f aca="false">-PERCENTILE(Prices_MTM!I2923:I3172,1-Inputs!$B$8)</f>
        <v>220750</v>
      </c>
      <c r="D2940" s="43" t="n">
        <f aca="false">NORMSINV(Inputs!$B$8)*STDEV(Prices_MTM!I2923:I3172)</f>
        <v>211449.839207841</v>
      </c>
      <c r="E2940" s="43" t="n">
        <f aca="false">-PERCENTILE(Prices_MTM!I2923:I3172,1-Inputs!$B$9)</f>
        <v>395824.999999999</v>
      </c>
      <c r="F2940" s="43" t="n">
        <f aca="false">NORMSINV(Inputs!$B$9)*STDEV(Prices_MTM!I2923:I3172)</f>
        <v>299057.542779125</v>
      </c>
      <c r="G2940" s="52" t="n">
        <f aca="false">IF(-B2940&gt;C2940,1,0)</f>
        <v>0</v>
      </c>
      <c r="H2940" s="52" t="n">
        <f aca="false">IF(-B2940&gt;D2940,1,0)</f>
        <v>0</v>
      </c>
      <c r="I2940" s="52" t="n">
        <f aca="false">IF(-B2940&gt;E2940,1,0)</f>
        <v>0</v>
      </c>
      <c r="J2940" s="52" t="n">
        <f aca="false">IF(-B2940&gt;F2940,1,0)</f>
        <v>0</v>
      </c>
    </row>
    <row r="2941" customFormat="false" ht="15" hidden="false" customHeight="false" outlineLevel="0" collapsed="false">
      <c r="A2941" s="51" t="n">
        <f aca="false">Prices_MTM!A3174</f>
        <v>42066</v>
      </c>
      <c r="B2941" s="43" t="n">
        <f aca="false">Prices_MTM!I3174</f>
        <v>62499.9999999997</v>
      </c>
      <c r="C2941" s="43" t="n">
        <f aca="false">-PERCENTILE(Prices_MTM!I2924:I3173,1-Inputs!$B$8)</f>
        <v>220750</v>
      </c>
      <c r="D2941" s="43" t="n">
        <f aca="false">NORMSINV(Inputs!$B$8)*STDEV(Prices_MTM!I2924:I3173)</f>
        <v>211488.227907251</v>
      </c>
      <c r="E2941" s="43" t="n">
        <f aca="false">-PERCENTILE(Prices_MTM!I2924:I3173,1-Inputs!$B$9)</f>
        <v>395824.999999999</v>
      </c>
      <c r="F2941" s="43" t="n">
        <f aca="false">NORMSINV(Inputs!$B$9)*STDEV(Prices_MTM!I2924:I3173)</f>
        <v>299111.836649288</v>
      </c>
      <c r="G2941" s="52" t="n">
        <f aca="false">IF(-B2941&gt;C2941,1,0)</f>
        <v>0</v>
      </c>
      <c r="H2941" s="52" t="n">
        <f aca="false">IF(-B2941&gt;D2941,1,0)</f>
        <v>0</v>
      </c>
      <c r="I2941" s="52" t="n">
        <f aca="false">IF(-B2941&gt;E2941,1,0)</f>
        <v>0</v>
      </c>
      <c r="J2941" s="52" t="n">
        <f aca="false">IF(-B2941&gt;F2941,1,0)</f>
        <v>0</v>
      </c>
    </row>
    <row r="2942" customFormat="false" ht="15" hidden="false" customHeight="false" outlineLevel="0" collapsed="false">
      <c r="A2942" s="51" t="n">
        <f aca="false">Prices_MTM!A3175</f>
        <v>42067</v>
      </c>
      <c r="B2942" s="43" t="n">
        <f aca="false">Prices_MTM!I3175</f>
        <v>210000</v>
      </c>
      <c r="C2942" s="43" t="n">
        <f aca="false">-PERCENTILE(Prices_MTM!I2925:I3174,1-Inputs!$B$8)</f>
        <v>220750</v>
      </c>
      <c r="D2942" s="43" t="n">
        <f aca="false">NORMSINV(Inputs!$B$8)*STDEV(Prices_MTM!I2925:I3174)</f>
        <v>211598.880694353</v>
      </c>
      <c r="E2942" s="43" t="n">
        <f aca="false">-PERCENTILE(Prices_MTM!I2925:I3174,1-Inputs!$B$9)</f>
        <v>395824.999999999</v>
      </c>
      <c r="F2942" s="43" t="n">
        <f aca="false">NORMSINV(Inputs!$B$9)*STDEV(Prices_MTM!I2925:I3174)</f>
        <v>299268.334997721</v>
      </c>
      <c r="G2942" s="52" t="n">
        <f aca="false">IF(-B2942&gt;C2942,1,0)</f>
        <v>0</v>
      </c>
      <c r="H2942" s="52" t="n">
        <f aca="false">IF(-B2942&gt;D2942,1,0)</f>
        <v>0</v>
      </c>
      <c r="I2942" s="52" t="n">
        <f aca="false">IF(-B2942&gt;E2942,1,0)</f>
        <v>0</v>
      </c>
      <c r="J2942" s="52" t="n">
        <f aca="false">IF(-B2942&gt;F2942,1,0)</f>
        <v>0</v>
      </c>
    </row>
    <row r="2943" customFormat="false" ht="15" hidden="false" customHeight="false" outlineLevel="0" collapsed="false">
      <c r="A2943" s="51" t="n">
        <f aca="false">Prices_MTM!A3176</f>
        <v>42068</v>
      </c>
      <c r="B2943" s="43" t="n">
        <f aca="false">Prices_MTM!I3176</f>
        <v>-134500</v>
      </c>
      <c r="C2943" s="43" t="n">
        <f aca="false">-PERCENTILE(Prices_MTM!I2926:I3175,1-Inputs!$B$8)</f>
        <v>220750</v>
      </c>
      <c r="D2943" s="43" t="n">
        <f aca="false">NORMSINV(Inputs!$B$8)*STDEV(Prices_MTM!I2926:I3175)</f>
        <v>212204.865952566</v>
      </c>
      <c r="E2943" s="43" t="n">
        <f aca="false">-PERCENTILE(Prices_MTM!I2926:I3175,1-Inputs!$B$9)</f>
        <v>395824.999999999</v>
      </c>
      <c r="F2943" s="43" t="n">
        <f aca="false">NORMSINV(Inputs!$B$9)*STDEV(Prices_MTM!I2926:I3175)</f>
        <v>300125.391512687</v>
      </c>
      <c r="G2943" s="52" t="n">
        <f aca="false">IF(-B2943&gt;C2943,1,0)</f>
        <v>0</v>
      </c>
      <c r="H2943" s="52" t="n">
        <f aca="false">IF(-B2943&gt;D2943,1,0)</f>
        <v>0</v>
      </c>
      <c r="I2943" s="52" t="n">
        <f aca="false">IF(-B2943&gt;E2943,1,0)</f>
        <v>0</v>
      </c>
      <c r="J2943" s="52" t="n">
        <f aca="false">IF(-B2943&gt;F2943,1,0)</f>
        <v>0</v>
      </c>
    </row>
    <row r="2944" customFormat="false" ht="15" hidden="false" customHeight="false" outlineLevel="0" collapsed="false">
      <c r="A2944" s="51" t="n">
        <f aca="false">Prices_MTM!A3177</f>
        <v>42069</v>
      </c>
      <c r="B2944" s="43" t="n">
        <f aca="false">Prices_MTM!I3177</f>
        <v>-55999.9999999999</v>
      </c>
      <c r="C2944" s="43" t="n">
        <f aca="false">-PERCENTILE(Prices_MTM!I2927:I3176,1-Inputs!$B$8)</f>
        <v>220750</v>
      </c>
      <c r="D2944" s="43" t="n">
        <f aca="false">NORMSINV(Inputs!$B$8)*STDEV(Prices_MTM!I2927:I3176)</f>
        <v>212384.870855194</v>
      </c>
      <c r="E2944" s="43" t="n">
        <f aca="false">-PERCENTILE(Prices_MTM!I2927:I3176,1-Inputs!$B$9)</f>
        <v>395824.999999999</v>
      </c>
      <c r="F2944" s="43" t="n">
        <f aca="false">NORMSINV(Inputs!$B$9)*STDEV(Prices_MTM!I2927:I3176)</f>
        <v>300379.975881584</v>
      </c>
      <c r="G2944" s="52" t="n">
        <f aca="false">IF(-B2944&gt;C2944,1,0)</f>
        <v>0</v>
      </c>
      <c r="H2944" s="52" t="n">
        <f aca="false">IF(-B2944&gt;D2944,1,0)</f>
        <v>0</v>
      </c>
      <c r="I2944" s="52" t="n">
        <f aca="false">IF(-B2944&gt;E2944,1,0)</f>
        <v>0</v>
      </c>
      <c r="J2944" s="52" t="n">
        <f aca="false">IF(-B2944&gt;F2944,1,0)</f>
        <v>0</v>
      </c>
    </row>
    <row r="2945" customFormat="false" ht="15" hidden="false" customHeight="false" outlineLevel="0" collapsed="false">
      <c r="A2945" s="51" t="n">
        <f aca="false">Prices_MTM!A3178</f>
        <v>42072</v>
      </c>
      <c r="B2945" s="43" t="n">
        <f aca="false">Prices_MTM!I3178</f>
        <v>58000.0000000002</v>
      </c>
      <c r="C2945" s="43" t="n">
        <f aca="false">-PERCENTILE(Prices_MTM!I2928:I3177,1-Inputs!$B$8)</f>
        <v>220750</v>
      </c>
      <c r="D2945" s="43" t="n">
        <f aca="false">NORMSINV(Inputs!$B$8)*STDEV(Prices_MTM!I2928:I3177)</f>
        <v>212408.750163423</v>
      </c>
      <c r="E2945" s="43" t="n">
        <f aca="false">-PERCENTILE(Prices_MTM!I2928:I3177,1-Inputs!$B$9)</f>
        <v>395824.999999999</v>
      </c>
      <c r="F2945" s="43" t="n">
        <f aca="false">NORMSINV(Inputs!$B$9)*STDEV(Prices_MTM!I2928:I3177)</f>
        <v>300413.748842912</v>
      </c>
      <c r="G2945" s="52" t="n">
        <f aca="false">IF(-B2945&gt;C2945,1,0)</f>
        <v>0</v>
      </c>
      <c r="H2945" s="52" t="n">
        <f aca="false">IF(-B2945&gt;D2945,1,0)</f>
        <v>0</v>
      </c>
      <c r="I2945" s="52" t="n">
        <f aca="false">IF(-B2945&gt;E2945,1,0)</f>
        <v>0</v>
      </c>
      <c r="J2945" s="52" t="n">
        <f aca="false">IF(-B2945&gt;F2945,1,0)</f>
        <v>0</v>
      </c>
    </row>
    <row r="2946" customFormat="false" ht="15" hidden="false" customHeight="false" outlineLevel="0" collapsed="false">
      <c r="A2946" s="51" t="n">
        <f aca="false">Prices_MTM!A3179</f>
        <v>42073</v>
      </c>
      <c r="B2946" s="43" t="n">
        <f aca="false">Prices_MTM!I3179</f>
        <v>-17000.0000000002</v>
      </c>
      <c r="C2946" s="43" t="n">
        <f aca="false">-PERCENTILE(Prices_MTM!I2929:I3178,1-Inputs!$B$8)</f>
        <v>220750</v>
      </c>
      <c r="D2946" s="43" t="n">
        <f aca="false">NORMSINV(Inputs!$B$8)*STDEV(Prices_MTM!I2929:I3178)</f>
        <v>212497.352312185</v>
      </c>
      <c r="E2946" s="43" t="n">
        <f aca="false">-PERCENTILE(Prices_MTM!I2929:I3178,1-Inputs!$B$9)</f>
        <v>395824.999999999</v>
      </c>
      <c r="F2946" s="43" t="n">
        <f aca="false">NORMSINV(Inputs!$B$9)*STDEV(Prices_MTM!I2929:I3178)</f>
        <v>300539.060552738</v>
      </c>
      <c r="G2946" s="52" t="n">
        <f aca="false">IF(-B2946&gt;C2946,1,0)</f>
        <v>0</v>
      </c>
      <c r="H2946" s="52" t="n">
        <f aca="false">IF(-B2946&gt;D2946,1,0)</f>
        <v>0</v>
      </c>
      <c r="I2946" s="52" t="n">
        <f aca="false">IF(-B2946&gt;E2946,1,0)</f>
        <v>0</v>
      </c>
      <c r="J2946" s="52" t="n">
        <f aca="false">IF(-B2946&gt;F2946,1,0)</f>
        <v>0</v>
      </c>
    </row>
    <row r="2947" customFormat="false" ht="15" hidden="false" customHeight="false" outlineLevel="0" collapsed="false">
      <c r="A2947" s="51" t="n">
        <f aca="false">Prices_MTM!A3180</f>
        <v>42074</v>
      </c>
      <c r="B2947" s="43" t="n">
        <f aca="false">Prices_MTM!I3180</f>
        <v>-61499.9999999998</v>
      </c>
      <c r="C2947" s="43" t="n">
        <f aca="false">-PERCENTILE(Prices_MTM!I2930:I3179,1-Inputs!$B$8)</f>
        <v>220750</v>
      </c>
      <c r="D2947" s="43" t="n">
        <f aca="false">NORMSINV(Inputs!$B$8)*STDEV(Prices_MTM!I2930:I3179)</f>
        <v>212460.261997533</v>
      </c>
      <c r="E2947" s="43" t="n">
        <f aca="false">-PERCENTILE(Prices_MTM!I2930:I3179,1-Inputs!$B$9)</f>
        <v>395824.999999999</v>
      </c>
      <c r="F2947" s="43" t="n">
        <f aca="false">NORMSINV(Inputs!$B$9)*STDEV(Prices_MTM!I2930:I3179)</f>
        <v>300486.603012915</v>
      </c>
      <c r="G2947" s="52" t="n">
        <f aca="false">IF(-B2947&gt;C2947,1,0)</f>
        <v>0</v>
      </c>
      <c r="H2947" s="52" t="n">
        <f aca="false">IF(-B2947&gt;D2947,1,0)</f>
        <v>0</v>
      </c>
      <c r="I2947" s="52" t="n">
        <f aca="false">IF(-B2947&gt;E2947,1,0)</f>
        <v>0</v>
      </c>
      <c r="J2947" s="52" t="n">
        <f aca="false">IF(-B2947&gt;F2947,1,0)</f>
        <v>0</v>
      </c>
    </row>
    <row r="2948" customFormat="false" ht="15" hidden="false" customHeight="false" outlineLevel="0" collapsed="false">
      <c r="A2948" s="51" t="n">
        <f aca="false">Prices_MTM!A3181</f>
        <v>42075</v>
      </c>
      <c r="B2948" s="43" t="n">
        <f aca="false">Prices_MTM!I3181</f>
        <v>-104000</v>
      </c>
      <c r="C2948" s="43" t="n">
        <f aca="false">-PERCENTILE(Prices_MTM!I2931:I3180,1-Inputs!$B$8)</f>
        <v>220750</v>
      </c>
      <c r="D2948" s="43" t="n">
        <f aca="false">NORMSINV(Inputs!$B$8)*STDEV(Prices_MTM!I2931:I3180)</f>
        <v>212440.973848539</v>
      </c>
      <c r="E2948" s="43" t="n">
        <f aca="false">-PERCENTILE(Prices_MTM!I2931:I3180,1-Inputs!$B$9)</f>
        <v>395824.999999999</v>
      </c>
      <c r="F2948" s="43" t="n">
        <f aca="false">NORMSINV(Inputs!$B$9)*STDEV(Prices_MTM!I2931:I3180)</f>
        <v>300459.323415709</v>
      </c>
      <c r="G2948" s="52" t="n">
        <f aca="false">IF(-B2948&gt;C2948,1,0)</f>
        <v>0</v>
      </c>
      <c r="H2948" s="52" t="n">
        <f aca="false">IF(-B2948&gt;D2948,1,0)</f>
        <v>0</v>
      </c>
      <c r="I2948" s="52" t="n">
        <f aca="false">IF(-B2948&gt;E2948,1,0)</f>
        <v>0</v>
      </c>
      <c r="J2948" s="52" t="n">
        <f aca="false">IF(-B2948&gt;F2948,1,0)</f>
        <v>0</v>
      </c>
    </row>
    <row r="2949" customFormat="false" ht="15" hidden="false" customHeight="false" outlineLevel="0" collapsed="false">
      <c r="A2949" s="51" t="n">
        <f aca="false">Prices_MTM!A3182</f>
        <v>42076</v>
      </c>
      <c r="B2949" s="43" t="n">
        <f aca="false">Prices_MTM!I3182</f>
        <v>-131000</v>
      </c>
      <c r="C2949" s="43" t="n">
        <f aca="false">-PERCENTILE(Prices_MTM!I2932:I3181,1-Inputs!$B$8)</f>
        <v>220750</v>
      </c>
      <c r="D2949" s="43" t="n">
        <f aca="false">NORMSINV(Inputs!$B$8)*STDEV(Prices_MTM!I2932:I3181)</f>
        <v>212518.311454523</v>
      </c>
      <c r="E2949" s="43" t="n">
        <f aca="false">-PERCENTILE(Prices_MTM!I2932:I3181,1-Inputs!$B$9)</f>
        <v>395824.999999999</v>
      </c>
      <c r="F2949" s="43" t="n">
        <f aca="false">NORMSINV(Inputs!$B$9)*STDEV(Prices_MTM!I2932:I3181)</f>
        <v>300568.703467719</v>
      </c>
      <c r="G2949" s="52" t="n">
        <f aca="false">IF(-B2949&gt;C2949,1,0)</f>
        <v>0</v>
      </c>
      <c r="H2949" s="52" t="n">
        <f aca="false">IF(-B2949&gt;D2949,1,0)</f>
        <v>0</v>
      </c>
      <c r="I2949" s="52" t="n">
        <f aca="false">IF(-B2949&gt;E2949,1,0)</f>
        <v>0</v>
      </c>
      <c r="J2949" s="52" t="n">
        <f aca="false">IF(-B2949&gt;F2949,1,0)</f>
        <v>0</v>
      </c>
    </row>
    <row r="2950" customFormat="false" ht="15" hidden="false" customHeight="false" outlineLevel="0" collapsed="false">
      <c r="A2950" s="51" t="n">
        <f aca="false">Prices_MTM!A3183</f>
        <v>42079</v>
      </c>
      <c r="B2950" s="43" t="n">
        <f aca="false">Prices_MTM!I3183</f>
        <v>44999.9999999996</v>
      </c>
      <c r="C2950" s="43" t="n">
        <f aca="false">-PERCENTILE(Prices_MTM!I2933:I3182,1-Inputs!$B$8)</f>
        <v>220750</v>
      </c>
      <c r="D2950" s="43" t="n">
        <f aca="false">NORMSINV(Inputs!$B$8)*STDEV(Prices_MTM!I2933:I3182)</f>
        <v>212857.236494106</v>
      </c>
      <c r="E2950" s="43" t="n">
        <f aca="false">-PERCENTILE(Prices_MTM!I2933:I3182,1-Inputs!$B$9)</f>
        <v>395824.999999999</v>
      </c>
      <c r="F2950" s="43" t="n">
        <f aca="false">NORMSINV(Inputs!$B$9)*STDEV(Prices_MTM!I2933:I3182)</f>
        <v>301048.051619052</v>
      </c>
      <c r="G2950" s="52" t="n">
        <f aca="false">IF(-B2950&gt;C2950,1,0)</f>
        <v>0</v>
      </c>
      <c r="H2950" s="52" t="n">
        <f aca="false">IF(-B2950&gt;D2950,1,0)</f>
        <v>0</v>
      </c>
      <c r="I2950" s="52" t="n">
        <f aca="false">IF(-B2950&gt;E2950,1,0)</f>
        <v>0</v>
      </c>
      <c r="J2950" s="52" t="n">
        <f aca="false">IF(-B2950&gt;F2950,1,0)</f>
        <v>0</v>
      </c>
    </row>
    <row r="2951" customFormat="false" ht="15" hidden="false" customHeight="false" outlineLevel="0" collapsed="false">
      <c r="A2951" s="51" t="n">
        <f aca="false">Prices_MTM!A3184</f>
        <v>42080</v>
      </c>
      <c r="B2951" s="43" t="n">
        <f aca="false">Prices_MTM!I3184</f>
        <v>-62500</v>
      </c>
      <c r="C2951" s="43" t="n">
        <f aca="false">-PERCENTILE(Prices_MTM!I2934:I3183,1-Inputs!$B$8)</f>
        <v>220750</v>
      </c>
      <c r="D2951" s="43" t="n">
        <f aca="false">NORMSINV(Inputs!$B$8)*STDEV(Prices_MTM!I2934:I3183)</f>
        <v>212938.26090588</v>
      </c>
      <c r="E2951" s="43" t="n">
        <f aca="false">-PERCENTILE(Prices_MTM!I2934:I3183,1-Inputs!$B$9)</f>
        <v>395824.999999999</v>
      </c>
      <c r="F2951" s="43" t="n">
        <f aca="false">NORMSINV(Inputs!$B$9)*STDEV(Prices_MTM!I2934:I3183)</f>
        <v>301162.645990847</v>
      </c>
      <c r="G2951" s="52" t="n">
        <f aca="false">IF(-B2951&gt;C2951,1,0)</f>
        <v>0</v>
      </c>
      <c r="H2951" s="52" t="n">
        <f aca="false">IF(-B2951&gt;D2951,1,0)</f>
        <v>0</v>
      </c>
      <c r="I2951" s="52" t="n">
        <f aca="false">IF(-B2951&gt;E2951,1,0)</f>
        <v>0</v>
      </c>
      <c r="J2951" s="52" t="n">
        <f aca="false">IF(-B2951&gt;F2951,1,0)</f>
        <v>0</v>
      </c>
    </row>
    <row r="2952" customFormat="false" ht="15" hidden="false" customHeight="false" outlineLevel="0" collapsed="false">
      <c r="A2952" s="51" t="n">
        <f aca="false">Prices_MTM!A3185</f>
        <v>42081</v>
      </c>
      <c r="B2952" s="43" t="n">
        <f aca="false">Prices_MTM!I3185</f>
        <v>103000</v>
      </c>
      <c r="C2952" s="43" t="n">
        <f aca="false">-PERCENTILE(Prices_MTM!I2935:I3184,1-Inputs!$B$8)</f>
        <v>220750</v>
      </c>
      <c r="D2952" s="43" t="n">
        <f aca="false">NORMSINV(Inputs!$B$8)*STDEV(Prices_MTM!I2935:I3184)</f>
        <v>212468.071232845</v>
      </c>
      <c r="E2952" s="43" t="n">
        <f aca="false">-PERCENTILE(Prices_MTM!I2935:I3184,1-Inputs!$B$9)</f>
        <v>395824.999999999</v>
      </c>
      <c r="F2952" s="43" t="n">
        <f aca="false">NORMSINV(Inputs!$B$9)*STDEV(Prices_MTM!I2935:I3184)</f>
        <v>300497.647763444</v>
      </c>
      <c r="G2952" s="52" t="n">
        <f aca="false">IF(-B2952&gt;C2952,1,0)</f>
        <v>0</v>
      </c>
      <c r="H2952" s="52" t="n">
        <f aca="false">IF(-B2952&gt;D2952,1,0)</f>
        <v>0</v>
      </c>
      <c r="I2952" s="52" t="n">
        <f aca="false">IF(-B2952&gt;E2952,1,0)</f>
        <v>0</v>
      </c>
      <c r="J2952" s="52" t="n">
        <f aca="false">IF(-B2952&gt;F2952,1,0)</f>
        <v>0</v>
      </c>
    </row>
    <row r="2953" customFormat="false" ht="15" hidden="false" customHeight="false" outlineLevel="0" collapsed="false">
      <c r="A2953" s="51" t="n">
        <f aca="false">Prices_MTM!A3186</f>
        <v>42082</v>
      </c>
      <c r="B2953" s="43" t="n">
        <f aca="false">Prices_MTM!I3186</f>
        <v>-79499.9999999998</v>
      </c>
      <c r="C2953" s="43" t="n">
        <f aca="false">-PERCENTILE(Prices_MTM!I2936:I3185,1-Inputs!$B$8)</f>
        <v>220750</v>
      </c>
      <c r="D2953" s="43" t="n">
        <f aca="false">NORMSINV(Inputs!$B$8)*STDEV(Prices_MTM!I2936:I3185)</f>
        <v>212738.26111274</v>
      </c>
      <c r="E2953" s="43" t="n">
        <f aca="false">-PERCENTILE(Prices_MTM!I2936:I3185,1-Inputs!$B$9)</f>
        <v>395824.999999999</v>
      </c>
      <c r="F2953" s="43" t="n">
        <f aca="false">NORMSINV(Inputs!$B$9)*STDEV(Prices_MTM!I2936:I3185)</f>
        <v>300879.782466729</v>
      </c>
      <c r="G2953" s="52" t="n">
        <f aca="false">IF(-B2953&gt;C2953,1,0)</f>
        <v>0</v>
      </c>
      <c r="H2953" s="52" t="n">
        <f aca="false">IF(-B2953&gt;D2953,1,0)</f>
        <v>0</v>
      </c>
      <c r="I2953" s="52" t="n">
        <f aca="false">IF(-B2953&gt;E2953,1,0)</f>
        <v>0</v>
      </c>
      <c r="J2953" s="52" t="n">
        <f aca="false">IF(-B2953&gt;F2953,1,0)</f>
        <v>0</v>
      </c>
    </row>
    <row r="2954" customFormat="false" ht="15" hidden="false" customHeight="false" outlineLevel="0" collapsed="false">
      <c r="A2954" s="51" t="n">
        <f aca="false">Prices_MTM!A3187</f>
        <v>42083</v>
      </c>
      <c r="B2954" s="43" t="n">
        <f aca="false">Prices_MTM!I3187</f>
        <v>152000</v>
      </c>
      <c r="C2954" s="43" t="n">
        <f aca="false">-PERCENTILE(Prices_MTM!I2937:I3186,1-Inputs!$B$8)</f>
        <v>220750</v>
      </c>
      <c r="D2954" s="43" t="n">
        <f aca="false">NORMSINV(Inputs!$B$8)*STDEV(Prices_MTM!I2937:I3186)</f>
        <v>212449.497158389</v>
      </c>
      <c r="E2954" s="43" t="n">
        <f aca="false">-PERCENTILE(Prices_MTM!I2937:I3186,1-Inputs!$B$9)</f>
        <v>395824.999999999</v>
      </c>
      <c r="F2954" s="43" t="n">
        <f aca="false">NORMSINV(Inputs!$B$9)*STDEV(Prices_MTM!I2937:I3186)</f>
        <v>300471.378095484</v>
      </c>
      <c r="G2954" s="52" t="n">
        <f aca="false">IF(-B2954&gt;C2954,1,0)</f>
        <v>0</v>
      </c>
      <c r="H2954" s="52" t="n">
        <f aca="false">IF(-B2954&gt;D2954,1,0)</f>
        <v>0</v>
      </c>
      <c r="I2954" s="52" t="n">
        <f aca="false">IF(-B2954&gt;E2954,1,0)</f>
        <v>0</v>
      </c>
      <c r="J2954" s="52" t="n">
        <f aca="false">IF(-B2954&gt;F2954,1,0)</f>
        <v>0</v>
      </c>
    </row>
    <row r="2955" customFormat="false" ht="15" hidden="false" customHeight="false" outlineLevel="0" collapsed="false">
      <c r="A2955" s="51" t="n">
        <f aca="false">Prices_MTM!A3188</f>
        <v>42086</v>
      </c>
      <c r="B2955" s="43" t="n">
        <f aca="false">Prices_MTM!I3188</f>
        <v>143000</v>
      </c>
      <c r="C2955" s="43" t="n">
        <f aca="false">-PERCENTILE(Prices_MTM!I2938:I3187,1-Inputs!$B$8)</f>
        <v>220750</v>
      </c>
      <c r="D2955" s="43" t="n">
        <f aca="false">NORMSINV(Inputs!$B$8)*STDEV(Prices_MTM!I2938:I3187)</f>
        <v>213116.059857</v>
      </c>
      <c r="E2955" s="43" t="n">
        <f aca="false">-PERCENTILE(Prices_MTM!I2938:I3187,1-Inputs!$B$9)</f>
        <v>395824.999999999</v>
      </c>
      <c r="F2955" s="43" t="n">
        <f aca="false">NORMSINV(Inputs!$B$9)*STDEV(Prices_MTM!I2938:I3187)</f>
        <v>301414.11044043</v>
      </c>
      <c r="G2955" s="52" t="n">
        <f aca="false">IF(-B2955&gt;C2955,1,0)</f>
        <v>0</v>
      </c>
      <c r="H2955" s="52" t="n">
        <f aca="false">IF(-B2955&gt;D2955,1,0)</f>
        <v>0</v>
      </c>
      <c r="I2955" s="52" t="n">
        <f aca="false">IF(-B2955&gt;E2955,1,0)</f>
        <v>0</v>
      </c>
      <c r="J2955" s="52" t="n">
        <f aca="false">IF(-B2955&gt;F2955,1,0)</f>
        <v>0</v>
      </c>
    </row>
    <row r="2956" customFormat="false" ht="15" hidden="false" customHeight="false" outlineLevel="0" collapsed="false">
      <c r="A2956" s="51" t="n">
        <f aca="false">Prices_MTM!A3189</f>
        <v>42087</v>
      </c>
      <c r="B2956" s="43" t="n">
        <f aca="false">Prices_MTM!I3189</f>
        <v>-26499.9999999997</v>
      </c>
      <c r="C2956" s="43" t="n">
        <f aca="false">-PERCENTILE(Prices_MTM!I2939:I3188,1-Inputs!$B$8)</f>
        <v>220750</v>
      </c>
      <c r="D2956" s="43" t="n">
        <f aca="false">NORMSINV(Inputs!$B$8)*STDEV(Prices_MTM!I2939:I3188)</f>
        <v>213648.567397701</v>
      </c>
      <c r="E2956" s="43" t="n">
        <f aca="false">-PERCENTILE(Prices_MTM!I2939:I3188,1-Inputs!$B$9)</f>
        <v>395824.999999999</v>
      </c>
      <c r="F2956" s="43" t="n">
        <f aca="false">NORMSINV(Inputs!$B$9)*STDEV(Prices_MTM!I2939:I3188)</f>
        <v>302167.246017312</v>
      </c>
      <c r="G2956" s="52" t="n">
        <f aca="false">IF(-B2956&gt;C2956,1,0)</f>
        <v>0</v>
      </c>
      <c r="H2956" s="52" t="n">
        <f aca="false">IF(-B2956&gt;D2956,1,0)</f>
        <v>0</v>
      </c>
      <c r="I2956" s="52" t="n">
        <f aca="false">IF(-B2956&gt;E2956,1,0)</f>
        <v>0</v>
      </c>
      <c r="J2956" s="52" t="n">
        <f aca="false">IF(-B2956&gt;F2956,1,0)</f>
        <v>0</v>
      </c>
    </row>
    <row r="2957" customFormat="false" ht="15" hidden="false" customHeight="false" outlineLevel="0" collapsed="false">
      <c r="A2957" s="51" t="n">
        <f aca="false">Prices_MTM!A3190</f>
        <v>42088</v>
      </c>
      <c r="B2957" s="43" t="n">
        <f aca="false">Prices_MTM!I3190</f>
        <v>143500</v>
      </c>
      <c r="C2957" s="43" t="n">
        <f aca="false">-PERCENTILE(Prices_MTM!I2940:I3189,1-Inputs!$B$8)</f>
        <v>220750</v>
      </c>
      <c r="D2957" s="43" t="n">
        <f aca="false">NORMSINV(Inputs!$B$8)*STDEV(Prices_MTM!I2940:I3189)</f>
        <v>213455.268877929</v>
      </c>
      <c r="E2957" s="43" t="n">
        <f aca="false">-PERCENTILE(Prices_MTM!I2940:I3189,1-Inputs!$B$9)</f>
        <v>395824.999999999</v>
      </c>
      <c r="F2957" s="43" t="n">
        <f aca="false">NORMSINV(Inputs!$B$9)*STDEV(Prices_MTM!I2940:I3189)</f>
        <v>301893.860232</v>
      </c>
      <c r="G2957" s="52" t="n">
        <f aca="false">IF(-B2957&gt;C2957,1,0)</f>
        <v>0</v>
      </c>
      <c r="H2957" s="52" t="n">
        <f aca="false">IF(-B2957&gt;D2957,1,0)</f>
        <v>0</v>
      </c>
      <c r="I2957" s="52" t="n">
        <f aca="false">IF(-B2957&gt;E2957,1,0)</f>
        <v>0</v>
      </c>
      <c r="J2957" s="52" t="n">
        <f aca="false">IF(-B2957&gt;F2957,1,0)</f>
        <v>0</v>
      </c>
    </row>
    <row r="2958" customFormat="false" ht="15" hidden="false" customHeight="false" outlineLevel="0" collapsed="false">
      <c r="A2958" s="51" t="n">
        <f aca="false">Prices_MTM!A3191</f>
        <v>42089</v>
      </c>
      <c r="B2958" s="43" t="n">
        <f aca="false">Prices_MTM!I3191</f>
        <v>123999.999999999</v>
      </c>
      <c r="C2958" s="43" t="n">
        <f aca="false">-PERCENTILE(Prices_MTM!I2941:I3190,1-Inputs!$B$8)</f>
        <v>220750</v>
      </c>
      <c r="D2958" s="43" t="n">
        <f aca="false">NORMSINV(Inputs!$B$8)*STDEV(Prices_MTM!I2941:I3190)</f>
        <v>213783.324613113</v>
      </c>
      <c r="E2958" s="43" t="n">
        <f aca="false">-PERCENTILE(Prices_MTM!I2941:I3190,1-Inputs!$B$9)</f>
        <v>395824.999999999</v>
      </c>
      <c r="F2958" s="43" t="n">
        <f aca="false">NORMSINV(Inputs!$B$9)*STDEV(Prices_MTM!I2941:I3190)</f>
        <v>302357.835718698</v>
      </c>
      <c r="G2958" s="52" t="n">
        <f aca="false">IF(-B2958&gt;C2958,1,0)</f>
        <v>0</v>
      </c>
      <c r="H2958" s="52" t="n">
        <f aca="false">IF(-B2958&gt;D2958,1,0)</f>
        <v>0</v>
      </c>
      <c r="I2958" s="52" t="n">
        <f aca="false">IF(-B2958&gt;E2958,1,0)</f>
        <v>0</v>
      </c>
      <c r="J2958" s="52" t="n">
        <f aca="false">IF(-B2958&gt;F2958,1,0)</f>
        <v>0</v>
      </c>
    </row>
    <row r="2959" customFormat="false" ht="15" hidden="false" customHeight="false" outlineLevel="0" collapsed="false">
      <c r="A2959" s="51" t="n">
        <f aca="false">Prices_MTM!A3192</f>
        <v>42090</v>
      </c>
      <c r="B2959" s="43" t="n">
        <f aca="false">Prices_MTM!I3192</f>
        <v>-229000</v>
      </c>
      <c r="C2959" s="43" t="n">
        <f aca="false">-PERCENTILE(Prices_MTM!I2942:I3191,1-Inputs!$B$8)</f>
        <v>220750</v>
      </c>
      <c r="D2959" s="43" t="n">
        <f aca="false">NORMSINV(Inputs!$B$8)*STDEV(Prices_MTM!I2942:I3191)</f>
        <v>213522.469751669</v>
      </c>
      <c r="E2959" s="43" t="n">
        <f aca="false">-PERCENTILE(Prices_MTM!I2942:I3191,1-Inputs!$B$9)</f>
        <v>395824.999999999</v>
      </c>
      <c r="F2959" s="43" t="n">
        <f aca="false">NORMSINV(Inputs!$B$9)*STDEV(Prices_MTM!I2942:I3191)</f>
        <v>301988.903710154</v>
      </c>
      <c r="G2959" s="52" t="n">
        <f aca="false">IF(-B2959&gt;C2959,1,0)</f>
        <v>1</v>
      </c>
      <c r="H2959" s="52" t="n">
        <f aca="false">IF(-B2959&gt;D2959,1,0)</f>
        <v>1</v>
      </c>
      <c r="I2959" s="52" t="n">
        <f aca="false">IF(-B2959&gt;E2959,1,0)</f>
        <v>0</v>
      </c>
      <c r="J2959" s="52" t="n">
        <f aca="false">IF(-B2959&gt;F2959,1,0)</f>
        <v>0</v>
      </c>
    </row>
    <row r="2960" customFormat="false" ht="15" hidden="false" customHeight="false" outlineLevel="0" collapsed="false">
      <c r="A2960" s="51" t="n">
        <f aca="false">Prices_MTM!A3193</f>
        <v>42093</v>
      </c>
      <c r="B2960" s="43" t="n">
        <f aca="false">Prices_MTM!I3193</f>
        <v>105500</v>
      </c>
      <c r="C2960" s="43" t="n">
        <f aca="false">-PERCENTILE(Prices_MTM!I2943:I3192,1-Inputs!$B$8)</f>
        <v>227500</v>
      </c>
      <c r="D2960" s="43" t="n">
        <f aca="false">NORMSINV(Inputs!$B$8)*STDEV(Prices_MTM!I2943:I3192)</f>
        <v>214666.329019817</v>
      </c>
      <c r="E2960" s="43" t="n">
        <f aca="false">-PERCENTILE(Prices_MTM!I2943:I3192,1-Inputs!$B$9)</f>
        <v>395824.999999999</v>
      </c>
      <c r="F2960" s="43" t="n">
        <f aca="false">NORMSINV(Inputs!$B$9)*STDEV(Prices_MTM!I2943:I3192)</f>
        <v>303606.68570185</v>
      </c>
      <c r="G2960" s="52" t="n">
        <f aca="false">IF(-B2960&gt;C2960,1,0)</f>
        <v>0</v>
      </c>
      <c r="H2960" s="52" t="n">
        <f aca="false">IF(-B2960&gt;D2960,1,0)</f>
        <v>0</v>
      </c>
      <c r="I2960" s="52" t="n">
        <f aca="false">IF(-B2960&gt;E2960,1,0)</f>
        <v>0</v>
      </c>
      <c r="J2960" s="52" t="n">
        <f aca="false">IF(-B2960&gt;F2960,1,0)</f>
        <v>0</v>
      </c>
    </row>
    <row r="2961" customFormat="false" ht="15" hidden="false" customHeight="false" outlineLevel="0" collapsed="false">
      <c r="A2961" s="51" t="n">
        <f aca="false">Prices_MTM!A3194</f>
        <v>42094</v>
      </c>
      <c r="B2961" s="43" t="n">
        <f aca="false">Prices_MTM!I3194</f>
        <v>-78999.9999999996</v>
      </c>
      <c r="C2961" s="43" t="n">
        <f aca="false">-PERCENTILE(Prices_MTM!I2944:I3193,1-Inputs!$B$8)</f>
        <v>227500</v>
      </c>
      <c r="D2961" s="43" t="n">
        <f aca="false">NORMSINV(Inputs!$B$8)*STDEV(Prices_MTM!I2944:I3193)</f>
        <v>214948.622414522</v>
      </c>
      <c r="E2961" s="43" t="n">
        <f aca="false">-PERCENTILE(Prices_MTM!I2944:I3193,1-Inputs!$B$9)</f>
        <v>395824.999999999</v>
      </c>
      <c r="F2961" s="43" t="n">
        <f aca="false">NORMSINV(Inputs!$B$9)*STDEV(Prices_MTM!I2944:I3193)</f>
        <v>304005.938637107</v>
      </c>
      <c r="G2961" s="52" t="n">
        <f aca="false">IF(-B2961&gt;C2961,1,0)</f>
        <v>0</v>
      </c>
      <c r="H2961" s="52" t="n">
        <f aca="false">IF(-B2961&gt;D2961,1,0)</f>
        <v>0</v>
      </c>
      <c r="I2961" s="52" t="n">
        <f aca="false">IF(-B2961&gt;E2961,1,0)</f>
        <v>0</v>
      </c>
      <c r="J2961" s="52" t="n">
        <f aca="false">IF(-B2961&gt;F2961,1,0)</f>
        <v>0</v>
      </c>
    </row>
    <row r="2962" customFormat="false" ht="15" hidden="false" customHeight="false" outlineLevel="0" collapsed="false">
      <c r="A2962" s="51" t="n">
        <f aca="false">Prices_MTM!A3195</f>
        <v>42095</v>
      </c>
      <c r="B2962" s="43" t="n">
        <f aca="false">Prices_MTM!I3195</f>
        <v>138000</v>
      </c>
      <c r="C2962" s="43" t="n">
        <f aca="false">-PERCENTILE(Prices_MTM!I2945:I3194,1-Inputs!$B$8)</f>
        <v>227500</v>
      </c>
      <c r="D2962" s="43" t="n">
        <f aca="false">NORMSINV(Inputs!$B$8)*STDEV(Prices_MTM!I2945:I3194)</f>
        <v>215064.159381419</v>
      </c>
      <c r="E2962" s="43" t="n">
        <f aca="false">-PERCENTILE(Prices_MTM!I2945:I3194,1-Inputs!$B$9)</f>
        <v>395824.999999999</v>
      </c>
      <c r="F2962" s="43" t="n">
        <f aca="false">NORMSINV(Inputs!$B$9)*STDEV(Prices_MTM!I2945:I3194)</f>
        <v>304169.34477423</v>
      </c>
      <c r="G2962" s="52" t="n">
        <f aca="false">IF(-B2962&gt;C2962,1,0)</f>
        <v>0</v>
      </c>
      <c r="H2962" s="52" t="n">
        <f aca="false">IF(-B2962&gt;D2962,1,0)</f>
        <v>0</v>
      </c>
      <c r="I2962" s="52" t="n">
        <f aca="false">IF(-B2962&gt;E2962,1,0)</f>
        <v>0</v>
      </c>
      <c r="J2962" s="52" t="n">
        <f aca="false">IF(-B2962&gt;F2962,1,0)</f>
        <v>0</v>
      </c>
    </row>
    <row r="2963" customFormat="false" ht="15" hidden="false" customHeight="false" outlineLevel="0" collapsed="false">
      <c r="A2963" s="51" t="n">
        <f aca="false">Prices_MTM!A3196</f>
        <v>42096</v>
      </c>
      <c r="B2963" s="43" t="n">
        <f aca="false">Prices_MTM!I3196</f>
        <v>-98999.9999999995</v>
      </c>
      <c r="C2963" s="43" t="n">
        <f aca="false">-PERCENTILE(Prices_MTM!I2946:I3195,1-Inputs!$B$8)</f>
        <v>227500</v>
      </c>
      <c r="D2963" s="43" t="n">
        <f aca="false">NORMSINV(Inputs!$B$8)*STDEV(Prices_MTM!I2946:I3195)</f>
        <v>214753.253689121</v>
      </c>
      <c r="E2963" s="43" t="n">
        <f aca="false">-PERCENTILE(Prices_MTM!I2946:I3195,1-Inputs!$B$9)</f>
        <v>395824.999999999</v>
      </c>
      <c r="F2963" s="43" t="n">
        <f aca="false">NORMSINV(Inputs!$B$9)*STDEV(Prices_MTM!I2946:I3195)</f>
        <v>303729.624920466</v>
      </c>
      <c r="G2963" s="52" t="n">
        <f aca="false">IF(-B2963&gt;C2963,1,0)</f>
        <v>0</v>
      </c>
      <c r="H2963" s="52" t="n">
        <f aca="false">IF(-B2963&gt;D2963,1,0)</f>
        <v>0</v>
      </c>
      <c r="I2963" s="52" t="n">
        <f aca="false">IF(-B2963&gt;E2963,1,0)</f>
        <v>0</v>
      </c>
      <c r="J2963" s="52" t="n">
        <f aca="false">IF(-B2963&gt;F2963,1,0)</f>
        <v>0</v>
      </c>
    </row>
    <row r="2964" customFormat="false" ht="15" hidden="false" customHeight="false" outlineLevel="0" collapsed="false">
      <c r="A2964" s="51" t="n">
        <f aca="false">Prices_MTM!A3197</f>
        <v>42100</v>
      </c>
      <c r="B2964" s="43" t="n">
        <f aca="false">Prices_MTM!I3197</f>
        <v>295000</v>
      </c>
      <c r="C2964" s="43" t="n">
        <f aca="false">-PERCENTILE(Prices_MTM!I2947:I3196,1-Inputs!$B$8)</f>
        <v>227500</v>
      </c>
      <c r="D2964" s="43" t="n">
        <f aca="false">NORMSINV(Inputs!$B$8)*STDEV(Prices_MTM!I2947:I3196)</f>
        <v>214617.17233825</v>
      </c>
      <c r="E2964" s="43" t="n">
        <f aca="false">-PERCENTILE(Prices_MTM!I2947:I3196,1-Inputs!$B$9)</f>
        <v>395824.999999999</v>
      </c>
      <c r="F2964" s="43" t="n">
        <f aca="false">NORMSINV(Inputs!$B$9)*STDEV(Prices_MTM!I2947:I3196)</f>
        <v>303537.162469032</v>
      </c>
      <c r="G2964" s="52" t="n">
        <f aca="false">IF(-B2964&gt;C2964,1,0)</f>
        <v>0</v>
      </c>
      <c r="H2964" s="52" t="n">
        <f aca="false">IF(-B2964&gt;D2964,1,0)</f>
        <v>0</v>
      </c>
      <c r="I2964" s="52" t="n">
        <f aca="false">IF(-B2964&gt;E2964,1,0)</f>
        <v>0</v>
      </c>
      <c r="J2964" s="52" t="n">
        <f aca="false">IF(-B2964&gt;F2964,1,0)</f>
        <v>0</v>
      </c>
    </row>
    <row r="2965" customFormat="false" ht="15" hidden="false" customHeight="false" outlineLevel="0" collapsed="false">
      <c r="A2965" s="51" t="n">
        <f aca="false">Prices_MTM!A3198</f>
        <v>42101</v>
      </c>
      <c r="B2965" s="43" t="n">
        <f aca="false">Prices_MTM!I3198</f>
        <v>96000.0000000005</v>
      </c>
      <c r="C2965" s="43" t="n">
        <f aca="false">-PERCENTILE(Prices_MTM!I2948:I3197,1-Inputs!$B$8)</f>
        <v>227500</v>
      </c>
      <c r="D2965" s="43" t="n">
        <f aca="false">NORMSINV(Inputs!$B$8)*STDEV(Prices_MTM!I2948:I3197)</f>
        <v>216787.180630348</v>
      </c>
      <c r="E2965" s="43" t="n">
        <f aca="false">-PERCENTILE(Prices_MTM!I2948:I3197,1-Inputs!$B$9)</f>
        <v>395824.999999999</v>
      </c>
      <c r="F2965" s="43" t="n">
        <f aca="false">NORMSINV(Inputs!$B$9)*STDEV(Prices_MTM!I2948:I3197)</f>
        <v>306606.24660774</v>
      </c>
      <c r="G2965" s="52" t="n">
        <f aca="false">IF(-B2965&gt;C2965,1,0)</f>
        <v>0</v>
      </c>
      <c r="H2965" s="52" t="n">
        <f aca="false">IF(-B2965&gt;D2965,1,0)</f>
        <v>0</v>
      </c>
      <c r="I2965" s="52" t="n">
        <f aca="false">IF(-B2965&gt;E2965,1,0)</f>
        <v>0</v>
      </c>
      <c r="J2965" s="52" t="n">
        <f aca="false">IF(-B2965&gt;F2965,1,0)</f>
        <v>0</v>
      </c>
    </row>
    <row r="2966" customFormat="false" ht="15" hidden="false" customHeight="false" outlineLevel="0" collapsed="false">
      <c r="A2966" s="51" t="n">
        <f aca="false">Prices_MTM!A3199</f>
        <v>42102</v>
      </c>
      <c r="B2966" s="43" t="n">
        <f aca="false">Prices_MTM!I3199</f>
        <v>-294500.000000001</v>
      </c>
      <c r="C2966" s="43" t="n">
        <f aca="false">-PERCENTILE(Prices_MTM!I2949:I3198,1-Inputs!$B$8)</f>
        <v>227500</v>
      </c>
      <c r="D2966" s="43" t="n">
        <f aca="false">NORMSINV(Inputs!$B$8)*STDEV(Prices_MTM!I2949:I3198)</f>
        <v>217030.058002479</v>
      </c>
      <c r="E2966" s="43" t="n">
        <f aca="false">-PERCENTILE(Prices_MTM!I2949:I3198,1-Inputs!$B$9)</f>
        <v>395824.999999999</v>
      </c>
      <c r="F2966" s="43" t="n">
        <f aca="false">NORMSINV(Inputs!$B$9)*STDEV(Prices_MTM!I2949:I3198)</f>
        <v>306949.752710077</v>
      </c>
      <c r="G2966" s="52" t="n">
        <f aca="false">IF(-B2966&gt;C2966,1,0)</f>
        <v>1</v>
      </c>
      <c r="H2966" s="52" t="n">
        <f aca="false">IF(-B2966&gt;D2966,1,0)</f>
        <v>1</v>
      </c>
      <c r="I2966" s="52" t="n">
        <f aca="false">IF(-B2966&gt;E2966,1,0)</f>
        <v>0</v>
      </c>
      <c r="J2966" s="52" t="n">
        <f aca="false">IF(-B2966&gt;F2966,1,0)</f>
        <v>0</v>
      </c>
    </row>
    <row r="2967" customFormat="false" ht="15" hidden="false" customHeight="false" outlineLevel="0" collapsed="false">
      <c r="A2967" s="51" t="n">
        <f aca="false">Prices_MTM!A3200</f>
        <v>42103</v>
      </c>
      <c r="B2967" s="43" t="n">
        <f aca="false">Prices_MTM!I3200</f>
        <v>54000.0000000003</v>
      </c>
      <c r="C2967" s="43" t="n">
        <f aca="false">-PERCENTILE(Prices_MTM!I2950:I3199,1-Inputs!$B$8)</f>
        <v>228325</v>
      </c>
      <c r="D2967" s="43" t="n">
        <f aca="false">NORMSINV(Inputs!$B$8)*STDEV(Prices_MTM!I2950:I3199)</f>
        <v>219002.623643622</v>
      </c>
      <c r="E2967" s="43" t="n">
        <f aca="false">-PERCENTILE(Prices_MTM!I2950:I3199,1-Inputs!$B$9)</f>
        <v>395824.999999999</v>
      </c>
      <c r="F2967" s="43" t="n">
        <f aca="false">NORMSINV(Inputs!$B$9)*STDEV(Prices_MTM!I2950:I3199)</f>
        <v>309739.589939658</v>
      </c>
      <c r="G2967" s="52" t="n">
        <f aca="false">IF(-B2967&gt;C2967,1,0)</f>
        <v>0</v>
      </c>
      <c r="H2967" s="52" t="n">
        <f aca="false">IF(-B2967&gt;D2967,1,0)</f>
        <v>0</v>
      </c>
      <c r="I2967" s="52" t="n">
        <f aca="false">IF(-B2967&gt;E2967,1,0)</f>
        <v>0</v>
      </c>
      <c r="J2967" s="52" t="n">
        <f aca="false">IF(-B2967&gt;F2967,1,0)</f>
        <v>0</v>
      </c>
    </row>
    <row r="2968" customFormat="false" ht="15" hidden="false" customHeight="false" outlineLevel="0" collapsed="false">
      <c r="A2968" s="51" t="n">
        <f aca="false">Prices_MTM!A3201</f>
        <v>42104</v>
      </c>
      <c r="B2968" s="43" t="n">
        <f aca="false">Prices_MTM!I3201</f>
        <v>45000.0000000003</v>
      </c>
      <c r="C2968" s="43" t="n">
        <f aca="false">-PERCENTILE(Prices_MTM!I2951:I3200,1-Inputs!$B$8)</f>
        <v>228325</v>
      </c>
      <c r="D2968" s="43" t="n">
        <f aca="false">NORMSINV(Inputs!$B$8)*STDEV(Prices_MTM!I2951:I3200)</f>
        <v>219039.848383384</v>
      </c>
      <c r="E2968" s="43" t="n">
        <f aca="false">-PERCENTILE(Prices_MTM!I2951:I3200,1-Inputs!$B$9)</f>
        <v>395824.999999999</v>
      </c>
      <c r="F2968" s="43" t="n">
        <f aca="false">NORMSINV(Inputs!$B$9)*STDEV(Prices_MTM!I2951:I3200)</f>
        <v>309792.237599478</v>
      </c>
      <c r="G2968" s="52" t="n">
        <f aca="false">IF(-B2968&gt;C2968,1,0)</f>
        <v>0</v>
      </c>
      <c r="H2968" s="52" t="n">
        <f aca="false">IF(-B2968&gt;D2968,1,0)</f>
        <v>0</v>
      </c>
      <c r="I2968" s="52" t="n">
        <f aca="false">IF(-B2968&gt;E2968,1,0)</f>
        <v>0</v>
      </c>
      <c r="J2968" s="52" t="n">
        <f aca="false">IF(-B2968&gt;F2968,1,0)</f>
        <v>0</v>
      </c>
    </row>
    <row r="2969" customFormat="false" ht="15" hidden="false" customHeight="false" outlineLevel="0" collapsed="false">
      <c r="A2969" s="51" t="n">
        <f aca="false">Prices_MTM!A3202</f>
        <v>42107</v>
      </c>
      <c r="B2969" s="43" t="n">
        <f aca="false">Prices_MTM!I3202</f>
        <v>16000</v>
      </c>
      <c r="C2969" s="43" t="n">
        <f aca="false">-PERCENTILE(Prices_MTM!I2952:I3201,1-Inputs!$B$8)</f>
        <v>228325</v>
      </c>
      <c r="D2969" s="43" t="n">
        <f aca="false">NORMSINV(Inputs!$B$8)*STDEV(Prices_MTM!I2952:I3201)</f>
        <v>218477.503471534</v>
      </c>
      <c r="E2969" s="43" t="n">
        <f aca="false">-PERCENTILE(Prices_MTM!I2952:I3201,1-Inputs!$B$9)</f>
        <v>395824.999999999</v>
      </c>
      <c r="F2969" s="43" t="n">
        <f aca="false">NORMSINV(Inputs!$B$9)*STDEV(Prices_MTM!I2952:I3201)</f>
        <v>308996.90245918</v>
      </c>
      <c r="G2969" s="52" t="n">
        <f aca="false">IF(-B2969&gt;C2969,1,0)</f>
        <v>0</v>
      </c>
      <c r="H2969" s="52" t="n">
        <f aca="false">IF(-B2969&gt;D2969,1,0)</f>
        <v>0</v>
      </c>
      <c r="I2969" s="52" t="n">
        <f aca="false">IF(-B2969&gt;E2969,1,0)</f>
        <v>0</v>
      </c>
      <c r="J2969" s="52" t="n">
        <f aca="false">IF(-B2969&gt;F2969,1,0)</f>
        <v>0</v>
      </c>
    </row>
    <row r="2970" customFormat="false" ht="15" hidden="false" customHeight="false" outlineLevel="0" collapsed="false">
      <c r="A2970" s="51" t="n">
        <f aca="false">Prices_MTM!A3203</f>
        <v>42108</v>
      </c>
      <c r="B2970" s="43" t="n">
        <f aca="false">Prices_MTM!I3203</f>
        <v>107500</v>
      </c>
      <c r="C2970" s="43" t="n">
        <f aca="false">-PERCENTILE(Prices_MTM!I2953:I3202,1-Inputs!$B$8)</f>
        <v>228325</v>
      </c>
      <c r="D2970" s="43" t="n">
        <f aca="false">NORMSINV(Inputs!$B$8)*STDEV(Prices_MTM!I2953:I3202)</f>
        <v>218454.661899828</v>
      </c>
      <c r="E2970" s="43" t="n">
        <f aca="false">-PERCENTILE(Prices_MTM!I2953:I3202,1-Inputs!$B$9)</f>
        <v>395824.999999999</v>
      </c>
      <c r="F2970" s="43" t="n">
        <f aca="false">NORMSINV(Inputs!$B$9)*STDEV(Prices_MTM!I2953:I3202)</f>
        <v>308964.597188421</v>
      </c>
      <c r="G2970" s="52" t="n">
        <f aca="false">IF(-B2970&gt;C2970,1,0)</f>
        <v>0</v>
      </c>
      <c r="H2970" s="52" t="n">
        <f aca="false">IF(-B2970&gt;D2970,1,0)</f>
        <v>0</v>
      </c>
      <c r="I2970" s="52" t="n">
        <f aca="false">IF(-B2970&gt;E2970,1,0)</f>
        <v>0</v>
      </c>
      <c r="J2970" s="52" t="n">
        <f aca="false">IF(-B2970&gt;F2970,1,0)</f>
        <v>0</v>
      </c>
    </row>
    <row r="2971" customFormat="false" ht="15" hidden="false" customHeight="false" outlineLevel="0" collapsed="false">
      <c r="A2971" s="51" t="n">
        <f aca="false">Prices_MTM!A3204</f>
        <v>42109</v>
      </c>
      <c r="B2971" s="43" t="n">
        <f aca="false">Prices_MTM!I3204</f>
        <v>213500</v>
      </c>
      <c r="C2971" s="43" t="n">
        <f aca="false">-PERCENTILE(Prices_MTM!I2954:I3203,1-Inputs!$B$8)</f>
        <v>228325</v>
      </c>
      <c r="D2971" s="43" t="n">
        <f aca="false">NORMSINV(Inputs!$B$8)*STDEV(Prices_MTM!I2954:I3203)</f>
        <v>218721.710156679</v>
      </c>
      <c r="E2971" s="43" t="n">
        <f aca="false">-PERCENTILE(Prices_MTM!I2954:I3203,1-Inputs!$B$9)</f>
        <v>395824.999999999</v>
      </c>
      <c r="F2971" s="43" t="n">
        <f aca="false">NORMSINV(Inputs!$B$9)*STDEV(Prices_MTM!I2954:I3203)</f>
        <v>309342.288634281</v>
      </c>
      <c r="G2971" s="52" t="n">
        <f aca="false">IF(-B2971&gt;C2971,1,0)</f>
        <v>0</v>
      </c>
      <c r="H2971" s="52" t="n">
        <f aca="false">IF(-B2971&gt;D2971,1,0)</f>
        <v>0</v>
      </c>
      <c r="I2971" s="52" t="n">
        <f aca="false">IF(-B2971&gt;E2971,1,0)</f>
        <v>0</v>
      </c>
      <c r="J2971" s="52" t="n">
        <f aca="false">IF(-B2971&gt;F2971,1,0)</f>
        <v>0</v>
      </c>
    </row>
    <row r="2972" customFormat="false" ht="15" hidden="false" customHeight="false" outlineLevel="0" collapsed="false">
      <c r="A2972" s="51" t="n">
        <f aca="false">Prices_MTM!A3205</f>
        <v>42110</v>
      </c>
      <c r="B2972" s="43" t="n">
        <f aca="false">Prices_MTM!I3205</f>
        <v>3499.99999999966</v>
      </c>
      <c r="C2972" s="43" t="n">
        <f aca="false">-PERCENTILE(Prices_MTM!I2955:I3204,1-Inputs!$B$8)</f>
        <v>228325</v>
      </c>
      <c r="D2972" s="43" t="n">
        <f aca="false">NORMSINV(Inputs!$B$8)*STDEV(Prices_MTM!I2955:I3204)</f>
        <v>219931.125321888</v>
      </c>
      <c r="E2972" s="43" t="n">
        <f aca="false">-PERCENTILE(Prices_MTM!I2955:I3204,1-Inputs!$B$9)</f>
        <v>395824.999999999</v>
      </c>
      <c r="F2972" s="43" t="n">
        <f aca="false">NORMSINV(Inputs!$B$9)*STDEV(Prices_MTM!I2955:I3204)</f>
        <v>311052.787582223</v>
      </c>
      <c r="G2972" s="52" t="n">
        <f aca="false">IF(-B2972&gt;C2972,1,0)</f>
        <v>0</v>
      </c>
      <c r="H2972" s="52" t="n">
        <f aca="false">IF(-B2972&gt;D2972,1,0)</f>
        <v>0</v>
      </c>
      <c r="I2972" s="52" t="n">
        <f aca="false">IF(-B2972&gt;E2972,1,0)</f>
        <v>0</v>
      </c>
      <c r="J2972" s="52" t="n">
        <f aca="false">IF(-B2972&gt;F2972,1,0)</f>
        <v>0</v>
      </c>
    </row>
    <row r="2973" customFormat="false" ht="15" hidden="false" customHeight="false" outlineLevel="0" collapsed="false">
      <c r="A2973" s="51" t="n">
        <f aca="false">Prices_MTM!A3206</f>
        <v>42111</v>
      </c>
      <c r="B2973" s="43" t="n">
        <f aca="false">Prices_MTM!I3206</f>
        <v>-157000</v>
      </c>
      <c r="C2973" s="43" t="n">
        <f aca="false">-PERCENTILE(Prices_MTM!I2956:I3205,1-Inputs!$B$8)</f>
        <v>228325</v>
      </c>
      <c r="D2973" s="43" t="n">
        <f aca="false">NORMSINV(Inputs!$B$8)*STDEV(Prices_MTM!I2956:I3205)</f>
        <v>219244.190276995</v>
      </c>
      <c r="E2973" s="43" t="n">
        <f aca="false">-PERCENTILE(Prices_MTM!I2956:I3205,1-Inputs!$B$9)</f>
        <v>395824.999999999</v>
      </c>
      <c r="F2973" s="43" t="n">
        <f aca="false">NORMSINV(Inputs!$B$9)*STDEV(Prices_MTM!I2956:I3205)</f>
        <v>310081.242239156</v>
      </c>
      <c r="G2973" s="52" t="n">
        <f aca="false">IF(-B2973&gt;C2973,1,0)</f>
        <v>0</v>
      </c>
      <c r="H2973" s="52" t="n">
        <f aca="false">IF(-B2973&gt;D2973,1,0)</f>
        <v>0</v>
      </c>
      <c r="I2973" s="52" t="n">
        <f aca="false">IF(-B2973&gt;E2973,1,0)</f>
        <v>0</v>
      </c>
      <c r="J2973" s="52" t="n">
        <f aca="false">IF(-B2973&gt;F2973,1,0)</f>
        <v>0</v>
      </c>
    </row>
    <row r="2974" customFormat="false" ht="15" hidden="false" customHeight="false" outlineLevel="0" collapsed="false">
      <c r="A2974" s="51" t="n">
        <f aca="false">Prices_MTM!A3207</f>
        <v>42114</v>
      </c>
      <c r="B2974" s="43" t="n">
        <f aca="false">Prices_MTM!I3207</f>
        <v>71499.9999999996</v>
      </c>
      <c r="C2974" s="43" t="n">
        <f aca="false">-PERCENTILE(Prices_MTM!I2957:I3206,1-Inputs!$B$8)</f>
        <v>228325</v>
      </c>
      <c r="D2974" s="43" t="n">
        <f aca="false">NORMSINV(Inputs!$B$8)*STDEV(Prices_MTM!I2957:I3206)</f>
        <v>219455.59388132</v>
      </c>
      <c r="E2974" s="43" t="n">
        <f aca="false">-PERCENTILE(Prices_MTM!I2957:I3206,1-Inputs!$B$9)</f>
        <v>395824.999999999</v>
      </c>
      <c r="F2974" s="43" t="n">
        <f aca="false">NORMSINV(Inputs!$B$9)*STDEV(Prices_MTM!I2957:I3206)</f>
        <v>310380.234391057</v>
      </c>
      <c r="G2974" s="52" t="n">
        <f aca="false">IF(-B2974&gt;C2974,1,0)</f>
        <v>0</v>
      </c>
      <c r="H2974" s="52" t="n">
        <f aca="false">IF(-B2974&gt;D2974,1,0)</f>
        <v>0</v>
      </c>
      <c r="I2974" s="52" t="n">
        <f aca="false">IF(-B2974&gt;E2974,1,0)</f>
        <v>0</v>
      </c>
      <c r="J2974" s="52" t="n">
        <f aca="false">IF(-B2974&gt;F2974,1,0)</f>
        <v>0</v>
      </c>
    </row>
    <row r="2975" customFormat="false" ht="15" hidden="false" customHeight="false" outlineLevel="0" collapsed="false">
      <c r="A2975" s="51" t="n">
        <f aca="false">Prices_MTM!A3208</f>
        <v>42115</v>
      </c>
      <c r="B2975" s="43" t="n">
        <f aca="false">Prices_MTM!I3208</f>
        <v>-24999.9999999996</v>
      </c>
      <c r="C2975" s="43" t="n">
        <f aca="false">-PERCENTILE(Prices_MTM!I2958:I3207,1-Inputs!$B$8)</f>
        <v>228325</v>
      </c>
      <c r="D2975" s="43" t="n">
        <f aca="false">NORMSINV(Inputs!$B$8)*STDEV(Prices_MTM!I2958:I3207)</f>
        <v>219615.758713117</v>
      </c>
      <c r="E2975" s="43" t="n">
        <f aca="false">-PERCENTILE(Prices_MTM!I2958:I3207,1-Inputs!$B$9)</f>
        <v>395824.999999999</v>
      </c>
      <c r="F2975" s="43" t="n">
        <f aca="false">NORMSINV(Inputs!$B$9)*STDEV(Prices_MTM!I2958:I3207)</f>
        <v>310606.758569161</v>
      </c>
      <c r="G2975" s="52" t="n">
        <f aca="false">IF(-B2975&gt;C2975,1,0)</f>
        <v>0</v>
      </c>
      <c r="H2975" s="52" t="n">
        <f aca="false">IF(-B2975&gt;D2975,1,0)</f>
        <v>0</v>
      </c>
      <c r="I2975" s="52" t="n">
        <f aca="false">IF(-B2975&gt;E2975,1,0)</f>
        <v>0</v>
      </c>
      <c r="J2975" s="52" t="n">
        <f aca="false">IF(-B2975&gt;F2975,1,0)</f>
        <v>0</v>
      </c>
    </row>
    <row r="2976" customFormat="false" ht="15" hidden="false" customHeight="false" outlineLevel="0" collapsed="false">
      <c r="A2976" s="51" t="n">
        <f aca="false">Prices_MTM!A3209</f>
        <v>42116</v>
      </c>
      <c r="B2976" s="43" t="n">
        <f aca="false">Prices_MTM!I3209</f>
        <v>59000.0000000003</v>
      </c>
      <c r="C2976" s="43" t="n">
        <f aca="false">-PERCENTILE(Prices_MTM!I2959:I3208,1-Inputs!$B$8)</f>
        <v>228325</v>
      </c>
      <c r="D2976" s="43" t="n">
        <f aca="false">NORMSINV(Inputs!$B$8)*STDEV(Prices_MTM!I2959:I3208)</f>
        <v>219612.855387515</v>
      </c>
      <c r="E2976" s="43" t="n">
        <f aca="false">-PERCENTILE(Prices_MTM!I2959:I3208,1-Inputs!$B$9)</f>
        <v>395824.999999999</v>
      </c>
      <c r="F2976" s="43" t="n">
        <f aca="false">NORMSINV(Inputs!$B$9)*STDEV(Prices_MTM!I2959:I3208)</f>
        <v>310602.652340358</v>
      </c>
      <c r="G2976" s="52" t="n">
        <f aca="false">IF(-B2976&gt;C2976,1,0)</f>
        <v>0</v>
      </c>
      <c r="H2976" s="52" t="n">
        <f aca="false">IF(-B2976&gt;D2976,1,0)</f>
        <v>0</v>
      </c>
      <c r="I2976" s="52" t="n">
        <f aca="false">IF(-B2976&gt;E2976,1,0)</f>
        <v>0</v>
      </c>
      <c r="J2976" s="52" t="n">
        <f aca="false">IF(-B2976&gt;F2976,1,0)</f>
        <v>0</v>
      </c>
    </row>
    <row r="2977" customFormat="false" ht="15" hidden="false" customHeight="false" outlineLevel="0" collapsed="false">
      <c r="A2977" s="51" t="n">
        <f aca="false">Prices_MTM!A3210</f>
        <v>42117</v>
      </c>
      <c r="B2977" s="43" t="n">
        <f aca="false">Prices_MTM!I3210</f>
        <v>-84999.9999999998</v>
      </c>
      <c r="C2977" s="43" t="n">
        <f aca="false">-PERCENTILE(Prices_MTM!I2960:I3209,1-Inputs!$B$8)</f>
        <v>228325</v>
      </c>
      <c r="D2977" s="43" t="n">
        <f aca="false">NORMSINV(Inputs!$B$8)*STDEV(Prices_MTM!I2960:I3209)</f>
        <v>219723.272238247</v>
      </c>
      <c r="E2977" s="43" t="n">
        <f aca="false">-PERCENTILE(Prices_MTM!I2960:I3209,1-Inputs!$B$9)</f>
        <v>395824.999999999</v>
      </c>
      <c r="F2977" s="43" t="n">
        <f aca="false">NORMSINV(Inputs!$B$9)*STDEV(Prices_MTM!I2960:I3209)</f>
        <v>310758.81699948</v>
      </c>
      <c r="G2977" s="52" t="n">
        <f aca="false">IF(-B2977&gt;C2977,1,0)</f>
        <v>0</v>
      </c>
      <c r="H2977" s="52" t="n">
        <f aca="false">IF(-B2977&gt;D2977,1,0)</f>
        <v>0</v>
      </c>
      <c r="I2977" s="52" t="n">
        <f aca="false">IF(-B2977&gt;E2977,1,0)</f>
        <v>0</v>
      </c>
      <c r="J2977" s="52" t="n">
        <f aca="false">IF(-B2977&gt;F2977,1,0)</f>
        <v>0</v>
      </c>
    </row>
    <row r="2978" customFormat="false" ht="15" hidden="false" customHeight="false" outlineLevel="0" collapsed="false">
      <c r="A2978" s="51" t="n">
        <f aca="false">Prices_MTM!A3211</f>
        <v>42118</v>
      </c>
      <c r="B2978" s="43" t="n">
        <f aca="false">Prices_MTM!I3211</f>
        <v>-76000.0000000009</v>
      </c>
      <c r="C2978" s="43" t="n">
        <f aca="false">-PERCENTILE(Prices_MTM!I2961:I3210,1-Inputs!$B$8)</f>
        <v>228325</v>
      </c>
      <c r="D2978" s="43" t="n">
        <f aca="false">NORMSINV(Inputs!$B$8)*STDEV(Prices_MTM!I2961:I3210)</f>
        <v>219096.123542751</v>
      </c>
      <c r="E2978" s="43" t="n">
        <f aca="false">-PERCENTILE(Prices_MTM!I2961:I3210,1-Inputs!$B$9)</f>
        <v>395824.999999999</v>
      </c>
      <c r="F2978" s="43" t="n">
        <f aca="false">NORMSINV(Inputs!$B$9)*STDEV(Prices_MTM!I2961:I3210)</f>
        <v>309871.828631294</v>
      </c>
      <c r="G2978" s="52" t="n">
        <f aca="false">IF(-B2978&gt;C2978,1,0)</f>
        <v>0</v>
      </c>
      <c r="H2978" s="52" t="n">
        <f aca="false">IF(-B2978&gt;D2978,1,0)</f>
        <v>0</v>
      </c>
      <c r="I2978" s="52" t="n">
        <f aca="false">IF(-B2978&gt;E2978,1,0)</f>
        <v>0</v>
      </c>
      <c r="J2978" s="52" t="n">
        <f aca="false">IF(-B2978&gt;F2978,1,0)</f>
        <v>0</v>
      </c>
    </row>
    <row r="2979" customFormat="false" ht="15" hidden="false" customHeight="false" outlineLevel="0" collapsed="false">
      <c r="A2979" s="51" t="n">
        <f aca="false">Prices_MTM!A3212</f>
        <v>42121</v>
      </c>
      <c r="B2979" s="43" t="n">
        <f aca="false">Prices_MTM!I3212</f>
        <v>-36999.9999999994</v>
      </c>
      <c r="C2979" s="43" t="n">
        <f aca="false">-PERCENTILE(Prices_MTM!I2962:I3211,1-Inputs!$B$8)</f>
        <v>228325</v>
      </c>
      <c r="D2979" s="43" t="n">
        <f aca="false">NORMSINV(Inputs!$B$8)*STDEV(Prices_MTM!I2962:I3211)</f>
        <v>219182.041465162</v>
      </c>
      <c r="E2979" s="43" t="n">
        <f aca="false">-PERCENTILE(Prices_MTM!I2962:I3211,1-Inputs!$B$9)</f>
        <v>395824.999999999</v>
      </c>
      <c r="F2979" s="43" t="n">
        <f aca="false">NORMSINV(Inputs!$B$9)*STDEV(Prices_MTM!I2962:I3211)</f>
        <v>309993.343988568</v>
      </c>
      <c r="G2979" s="52" t="n">
        <f aca="false">IF(-B2979&gt;C2979,1,0)</f>
        <v>0</v>
      </c>
      <c r="H2979" s="52" t="n">
        <f aca="false">IF(-B2979&gt;D2979,1,0)</f>
        <v>0</v>
      </c>
      <c r="I2979" s="52" t="n">
        <f aca="false">IF(-B2979&gt;E2979,1,0)</f>
        <v>0</v>
      </c>
      <c r="J2979" s="52" t="n">
        <f aca="false">IF(-B2979&gt;F2979,1,0)</f>
        <v>0</v>
      </c>
    </row>
    <row r="2980" customFormat="false" ht="15" hidden="false" customHeight="false" outlineLevel="0" collapsed="false">
      <c r="A2980" s="51" t="n">
        <f aca="false">Prices_MTM!A3213</f>
        <v>42122</v>
      </c>
      <c r="B2980" s="43" t="n">
        <f aca="false">Prices_MTM!I3213</f>
        <v>161499.999999999</v>
      </c>
      <c r="C2980" s="43" t="n">
        <f aca="false">-PERCENTILE(Prices_MTM!I2963:I3212,1-Inputs!$B$8)</f>
        <v>228325</v>
      </c>
      <c r="D2980" s="43" t="n">
        <f aca="false">NORMSINV(Inputs!$B$8)*STDEV(Prices_MTM!I2963:I3212)</f>
        <v>219198.71606627</v>
      </c>
      <c r="E2980" s="43" t="n">
        <f aca="false">-PERCENTILE(Prices_MTM!I2963:I3212,1-Inputs!$B$9)</f>
        <v>395824.999999999</v>
      </c>
      <c r="F2980" s="43" t="n">
        <f aca="false">NORMSINV(Inputs!$B$9)*STDEV(Prices_MTM!I2963:I3212)</f>
        <v>310016.927195124</v>
      </c>
      <c r="G2980" s="52" t="n">
        <f aca="false">IF(-B2980&gt;C2980,1,0)</f>
        <v>0</v>
      </c>
      <c r="H2980" s="52" t="n">
        <f aca="false">IF(-B2980&gt;D2980,1,0)</f>
        <v>0</v>
      </c>
      <c r="I2980" s="52" t="n">
        <f aca="false">IF(-B2980&gt;E2980,1,0)</f>
        <v>0</v>
      </c>
      <c r="J2980" s="52" t="n">
        <f aca="false">IF(-B2980&gt;F2980,1,0)</f>
        <v>0</v>
      </c>
    </row>
    <row r="2981" customFormat="false" ht="15" hidden="false" customHeight="false" outlineLevel="0" collapsed="false">
      <c r="A2981" s="51" t="n">
        <f aca="false">Prices_MTM!A3214</f>
        <v>42123</v>
      </c>
      <c r="B2981" s="43" t="n">
        <f aca="false">Prices_MTM!I3214</f>
        <v>82000</v>
      </c>
      <c r="C2981" s="43" t="n">
        <f aca="false">-PERCENTILE(Prices_MTM!I2964:I3213,1-Inputs!$B$8)</f>
        <v>228325</v>
      </c>
      <c r="D2981" s="43" t="n">
        <f aca="false">NORMSINV(Inputs!$B$8)*STDEV(Prices_MTM!I2964:I3213)</f>
        <v>219905.648103106</v>
      </c>
      <c r="E2981" s="43" t="n">
        <f aca="false">-PERCENTILE(Prices_MTM!I2964:I3213,1-Inputs!$B$9)</f>
        <v>395824.999999999</v>
      </c>
      <c r="F2981" s="43" t="n">
        <f aca="false">NORMSINV(Inputs!$B$9)*STDEV(Prices_MTM!I2964:I3213)</f>
        <v>311016.754665506</v>
      </c>
      <c r="G2981" s="52" t="n">
        <f aca="false">IF(-B2981&gt;C2981,1,0)</f>
        <v>0</v>
      </c>
      <c r="H2981" s="52" t="n">
        <f aca="false">IF(-B2981&gt;D2981,1,0)</f>
        <v>0</v>
      </c>
      <c r="I2981" s="52" t="n">
        <f aca="false">IF(-B2981&gt;E2981,1,0)</f>
        <v>0</v>
      </c>
      <c r="J2981" s="52" t="n">
        <f aca="false">IF(-B2981&gt;F2981,1,0)</f>
        <v>0</v>
      </c>
    </row>
    <row r="2982" customFormat="false" ht="15" hidden="false" customHeight="false" outlineLevel="0" collapsed="false">
      <c r="A2982" s="51" t="n">
        <f aca="false">Prices_MTM!A3215</f>
        <v>42124</v>
      </c>
      <c r="B2982" s="43" t="n">
        <f aca="false">Prices_MTM!I3215</f>
        <v>110500</v>
      </c>
      <c r="C2982" s="43" t="n">
        <f aca="false">-PERCENTILE(Prices_MTM!I2965:I3214,1-Inputs!$B$8)</f>
        <v>228325</v>
      </c>
      <c r="D2982" s="43" t="n">
        <f aca="false">NORMSINV(Inputs!$B$8)*STDEV(Prices_MTM!I2965:I3214)</f>
        <v>220091.159643962</v>
      </c>
      <c r="E2982" s="43" t="n">
        <f aca="false">-PERCENTILE(Prices_MTM!I2965:I3214,1-Inputs!$B$9)</f>
        <v>395824.999999999</v>
      </c>
      <c r="F2982" s="43" t="n">
        <f aca="false">NORMSINV(Inputs!$B$9)*STDEV(Prices_MTM!I2965:I3214)</f>
        <v>311279.127177935</v>
      </c>
      <c r="G2982" s="52" t="n">
        <f aca="false">IF(-B2982&gt;C2982,1,0)</f>
        <v>0</v>
      </c>
      <c r="H2982" s="52" t="n">
        <f aca="false">IF(-B2982&gt;D2982,1,0)</f>
        <v>0</v>
      </c>
      <c r="I2982" s="52" t="n">
        <f aca="false">IF(-B2982&gt;E2982,1,0)</f>
        <v>0</v>
      </c>
      <c r="J2982" s="52" t="n">
        <f aca="false">IF(-B2982&gt;F2982,1,0)</f>
        <v>0</v>
      </c>
    </row>
    <row r="2983" customFormat="false" ht="15" hidden="false" customHeight="false" outlineLevel="0" collapsed="false">
      <c r="A2983" s="51" t="n">
        <f aca="false">Prices_MTM!A3216</f>
        <v>42125</v>
      </c>
      <c r="B2983" s="43" t="n">
        <f aca="false">Prices_MTM!I3216</f>
        <v>-63499.9999999995</v>
      </c>
      <c r="C2983" s="43" t="n">
        <f aca="false">-PERCENTILE(Prices_MTM!I2966:I3215,1-Inputs!$B$8)</f>
        <v>228325</v>
      </c>
      <c r="D2983" s="43" t="n">
        <f aca="false">NORMSINV(Inputs!$B$8)*STDEV(Prices_MTM!I2966:I3215)</f>
        <v>220211.637760281</v>
      </c>
      <c r="E2983" s="43" t="n">
        <f aca="false">-PERCENTILE(Prices_MTM!I2966:I3215,1-Inputs!$B$9)</f>
        <v>395824.999999999</v>
      </c>
      <c r="F2983" s="43" t="n">
        <f aca="false">NORMSINV(Inputs!$B$9)*STDEV(Prices_MTM!I2966:I3215)</f>
        <v>311449.52167698</v>
      </c>
      <c r="G2983" s="52" t="n">
        <f aca="false">IF(-B2983&gt;C2983,1,0)</f>
        <v>0</v>
      </c>
      <c r="H2983" s="52" t="n">
        <f aca="false">IF(-B2983&gt;D2983,1,0)</f>
        <v>0</v>
      </c>
      <c r="I2983" s="52" t="n">
        <f aca="false">IF(-B2983&gt;E2983,1,0)</f>
        <v>0</v>
      </c>
      <c r="J2983" s="52" t="n">
        <f aca="false">IF(-B2983&gt;F2983,1,0)</f>
        <v>0</v>
      </c>
    </row>
    <row r="2984" customFormat="false" ht="15" hidden="false" customHeight="false" outlineLevel="0" collapsed="false">
      <c r="A2984" s="51" t="n">
        <f aca="false">Prices_MTM!A3217</f>
        <v>42128</v>
      </c>
      <c r="B2984" s="43" t="n">
        <f aca="false">Prices_MTM!I3217</f>
        <v>-42500.0000000004</v>
      </c>
      <c r="C2984" s="43" t="n">
        <f aca="false">-PERCENTILE(Prices_MTM!I2967:I3216,1-Inputs!$B$8)</f>
        <v>228325</v>
      </c>
      <c r="D2984" s="43" t="n">
        <f aca="false">NORMSINV(Inputs!$B$8)*STDEV(Prices_MTM!I2967:I3216)</f>
        <v>220275.10978615</v>
      </c>
      <c r="E2984" s="43" t="n">
        <f aca="false">-PERCENTILE(Prices_MTM!I2967:I3216,1-Inputs!$B$9)</f>
        <v>395824.999999999</v>
      </c>
      <c r="F2984" s="43" t="n">
        <f aca="false">NORMSINV(Inputs!$B$9)*STDEV(Prices_MTM!I2967:I3216)</f>
        <v>311539.291374431</v>
      </c>
      <c r="G2984" s="52" t="n">
        <f aca="false">IF(-B2984&gt;C2984,1,0)</f>
        <v>0</v>
      </c>
      <c r="H2984" s="52" t="n">
        <f aca="false">IF(-B2984&gt;D2984,1,0)</f>
        <v>0</v>
      </c>
      <c r="I2984" s="52" t="n">
        <f aca="false">IF(-B2984&gt;E2984,1,0)</f>
        <v>0</v>
      </c>
      <c r="J2984" s="52" t="n">
        <f aca="false">IF(-B2984&gt;F2984,1,0)</f>
        <v>0</v>
      </c>
    </row>
    <row r="2985" customFormat="false" ht="15" hidden="false" customHeight="false" outlineLevel="0" collapsed="false">
      <c r="A2985" s="51" t="n">
        <f aca="false">Prices_MTM!A3218</f>
        <v>42129</v>
      </c>
      <c r="B2985" s="43" t="n">
        <f aca="false">Prices_MTM!I3218</f>
        <v>105000</v>
      </c>
      <c r="C2985" s="43" t="n">
        <f aca="false">-PERCENTILE(Prices_MTM!I2968:I3217,1-Inputs!$B$8)</f>
        <v>228325</v>
      </c>
      <c r="D2985" s="43" t="n">
        <f aca="false">NORMSINV(Inputs!$B$8)*STDEV(Prices_MTM!I2968:I3217)</f>
        <v>220192.409436783</v>
      </c>
      <c r="E2985" s="43" t="n">
        <f aca="false">-PERCENTILE(Prices_MTM!I2968:I3217,1-Inputs!$B$9)</f>
        <v>395824.999999999</v>
      </c>
      <c r="F2985" s="43" t="n">
        <f aca="false">NORMSINV(Inputs!$B$9)*STDEV(Prices_MTM!I2968:I3217)</f>
        <v>311422.326692114</v>
      </c>
      <c r="G2985" s="52" t="n">
        <f aca="false">IF(-B2985&gt;C2985,1,0)</f>
        <v>0</v>
      </c>
      <c r="H2985" s="52" t="n">
        <f aca="false">IF(-B2985&gt;D2985,1,0)</f>
        <v>0</v>
      </c>
      <c r="I2985" s="52" t="n">
        <f aca="false">IF(-B2985&gt;E2985,1,0)</f>
        <v>0</v>
      </c>
      <c r="J2985" s="52" t="n">
        <f aca="false">IF(-B2985&gt;F2985,1,0)</f>
        <v>0</v>
      </c>
    </row>
    <row r="2986" customFormat="false" ht="15" hidden="false" customHeight="false" outlineLevel="0" collapsed="false">
      <c r="A2986" s="51" t="n">
        <f aca="false">Prices_MTM!A3219</f>
        <v>42130</v>
      </c>
      <c r="B2986" s="43" t="n">
        <f aca="false">Prices_MTM!I3219</f>
        <v>15999.9999999997</v>
      </c>
      <c r="C2986" s="43" t="n">
        <f aca="false">-PERCENTILE(Prices_MTM!I2969:I3218,1-Inputs!$B$8)</f>
        <v>228325</v>
      </c>
      <c r="D2986" s="43" t="n">
        <f aca="false">NORMSINV(Inputs!$B$8)*STDEV(Prices_MTM!I2969:I3218)</f>
        <v>220506.20132539</v>
      </c>
      <c r="E2986" s="43" t="n">
        <f aca="false">-PERCENTILE(Prices_MTM!I2969:I3218,1-Inputs!$B$9)</f>
        <v>395824.999999999</v>
      </c>
      <c r="F2986" s="43" t="n">
        <f aca="false">NORMSINV(Inputs!$B$9)*STDEV(Prices_MTM!I2969:I3218)</f>
        <v>311866.128548396</v>
      </c>
      <c r="G2986" s="52" t="n">
        <f aca="false">IF(-B2986&gt;C2986,1,0)</f>
        <v>0</v>
      </c>
      <c r="H2986" s="52" t="n">
        <f aca="false">IF(-B2986&gt;D2986,1,0)</f>
        <v>0</v>
      </c>
      <c r="I2986" s="52" t="n">
        <f aca="false">IF(-B2986&gt;E2986,1,0)</f>
        <v>0</v>
      </c>
      <c r="J2986" s="52" t="n">
        <f aca="false">IF(-B2986&gt;F2986,1,0)</f>
        <v>0</v>
      </c>
    </row>
    <row r="2987" customFormat="false" ht="15" hidden="false" customHeight="false" outlineLevel="0" collapsed="false">
      <c r="A2987" s="51" t="n">
        <f aca="false">Prices_MTM!A3220</f>
        <v>42131</v>
      </c>
      <c r="B2987" s="43" t="n">
        <f aca="false">Prices_MTM!I3220</f>
        <v>-129500</v>
      </c>
      <c r="C2987" s="43" t="n">
        <f aca="false">-PERCENTILE(Prices_MTM!I2970:I3219,1-Inputs!$B$8)</f>
        <v>228325</v>
      </c>
      <c r="D2987" s="43" t="n">
        <f aca="false">NORMSINV(Inputs!$B$8)*STDEV(Prices_MTM!I2970:I3219)</f>
        <v>219530.982021179</v>
      </c>
      <c r="E2987" s="43" t="n">
        <f aca="false">-PERCENTILE(Prices_MTM!I2970:I3219,1-Inputs!$B$9)</f>
        <v>395824.999999999</v>
      </c>
      <c r="F2987" s="43" t="n">
        <f aca="false">NORMSINV(Inputs!$B$9)*STDEV(Prices_MTM!I2970:I3219)</f>
        <v>310486.857275925</v>
      </c>
      <c r="G2987" s="52" t="n">
        <f aca="false">IF(-B2987&gt;C2987,1,0)</f>
        <v>0</v>
      </c>
      <c r="H2987" s="52" t="n">
        <f aca="false">IF(-B2987&gt;D2987,1,0)</f>
        <v>0</v>
      </c>
      <c r="I2987" s="52" t="n">
        <f aca="false">IF(-B2987&gt;E2987,1,0)</f>
        <v>0</v>
      </c>
      <c r="J2987" s="52" t="n">
        <f aca="false">IF(-B2987&gt;F2987,1,0)</f>
        <v>0</v>
      </c>
    </row>
    <row r="2988" customFormat="false" ht="15" hidden="false" customHeight="false" outlineLevel="0" collapsed="false">
      <c r="A2988" s="51" t="n">
        <f aca="false">Prices_MTM!A3221</f>
        <v>42132</v>
      </c>
      <c r="B2988" s="43" t="n">
        <f aca="false">Prices_MTM!I3221</f>
        <v>97499.9999999998</v>
      </c>
      <c r="C2988" s="43" t="n">
        <f aca="false">-PERCENTILE(Prices_MTM!I2971:I3220,1-Inputs!$B$8)</f>
        <v>228325</v>
      </c>
      <c r="D2988" s="43" t="n">
        <f aca="false">NORMSINV(Inputs!$B$8)*STDEV(Prices_MTM!I2971:I3220)</f>
        <v>219892.683111381</v>
      </c>
      <c r="E2988" s="43" t="n">
        <f aca="false">-PERCENTILE(Prices_MTM!I2971:I3220,1-Inputs!$B$9)</f>
        <v>395824.999999999</v>
      </c>
      <c r="F2988" s="43" t="n">
        <f aca="false">NORMSINV(Inputs!$B$9)*STDEV(Prices_MTM!I2971:I3220)</f>
        <v>310998.418030293</v>
      </c>
      <c r="G2988" s="52" t="n">
        <f aca="false">IF(-B2988&gt;C2988,1,0)</f>
        <v>0</v>
      </c>
      <c r="H2988" s="52" t="n">
        <f aca="false">IF(-B2988&gt;D2988,1,0)</f>
        <v>0</v>
      </c>
      <c r="I2988" s="52" t="n">
        <f aca="false">IF(-B2988&gt;E2988,1,0)</f>
        <v>0</v>
      </c>
      <c r="J2988" s="52" t="n">
        <f aca="false">IF(-B2988&gt;F2988,1,0)</f>
        <v>0</v>
      </c>
    </row>
    <row r="2989" customFormat="false" ht="15" hidden="false" customHeight="false" outlineLevel="0" collapsed="false">
      <c r="A2989" s="51" t="n">
        <f aca="false">Prices_MTM!A3222</f>
        <v>42135</v>
      </c>
      <c r="B2989" s="43" t="n">
        <f aca="false">Prices_MTM!I3222</f>
        <v>32000</v>
      </c>
      <c r="C2989" s="43" t="n">
        <f aca="false">-PERCENTILE(Prices_MTM!I2972:I3221,1-Inputs!$B$8)</f>
        <v>228325</v>
      </c>
      <c r="D2989" s="43" t="n">
        <f aca="false">NORMSINV(Inputs!$B$8)*STDEV(Prices_MTM!I2972:I3221)</f>
        <v>220162.027513798</v>
      </c>
      <c r="E2989" s="43" t="n">
        <f aca="false">-PERCENTILE(Prices_MTM!I2972:I3221,1-Inputs!$B$9)</f>
        <v>395824.999999999</v>
      </c>
      <c r="F2989" s="43" t="n">
        <f aca="false">NORMSINV(Inputs!$B$9)*STDEV(Prices_MTM!I2972:I3221)</f>
        <v>311379.356958645</v>
      </c>
      <c r="G2989" s="52" t="n">
        <f aca="false">IF(-B2989&gt;C2989,1,0)</f>
        <v>0</v>
      </c>
      <c r="H2989" s="52" t="n">
        <f aca="false">IF(-B2989&gt;D2989,1,0)</f>
        <v>0</v>
      </c>
      <c r="I2989" s="52" t="n">
        <f aca="false">IF(-B2989&gt;E2989,1,0)</f>
        <v>0</v>
      </c>
      <c r="J2989" s="52" t="n">
        <f aca="false">IF(-B2989&gt;F2989,1,0)</f>
        <v>0</v>
      </c>
    </row>
    <row r="2990" customFormat="false" ht="15" hidden="false" customHeight="false" outlineLevel="0" collapsed="false">
      <c r="A2990" s="51" t="n">
        <f aca="false">Prices_MTM!A3223</f>
        <v>42136</v>
      </c>
      <c r="B2990" s="43" t="n">
        <f aca="false">Prices_MTM!I3223</f>
        <v>35500</v>
      </c>
      <c r="C2990" s="43" t="n">
        <f aca="false">-PERCENTILE(Prices_MTM!I2973:I3222,1-Inputs!$B$8)</f>
        <v>228325</v>
      </c>
      <c r="D2990" s="43" t="n">
        <f aca="false">NORMSINV(Inputs!$B$8)*STDEV(Prices_MTM!I2973:I3222)</f>
        <v>219877.69730746</v>
      </c>
      <c r="E2990" s="43" t="n">
        <f aca="false">-PERCENTILE(Prices_MTM!I2973:I3222,1-Inputs!$B$9)</f>
        <v>395824.999999999</v>
      </c>
      <c r="F2990" s="43" t="n">
        <f aca="false">NORMSINV(Inputs!$B$9)*STDEV(Prices_MTM!I2973:I3222)</f>
        <v>310977.223321827</v>
      </c>
      <c r="G2990" s="52" t="n">
        <f aca="false">IF(-B2990&gt;C2990,1,0)</f>
        <v>0</v>
      </c>
      <c r="H2990" s="52" t="n">
        <f aca="false">IF(-B2990&gt;D2990,1,0)</f>
        <v>0</v>
      </c>
      <c r="I2990" s="52" t="n">
        <f aca="false">IF(-B2990&gt;E2990,1,0)</f>
        <v>0</v>
      </c>
      <c r="J2990" s="52" t="n">
        <f aca="false">IF(-B2990&gt;F2990,1,0)</f>
        <v>0</v>
      </c>
    </row>
    <row r="2991" customFormat="false" ht="15" hidden="false" customHeight="false" outlineLevel="0" collapsed="false">
      <c r="A2991" s="51" t="n">
        <f aca="false">Prices_MTM!A3224</f>
        <v>42137</v>
      </c>
      <c r="B2991" s="43" t="n">
        <f aca="false">Prices_MTM!I3224</f>
        <v>-83999.9999999996</v>
      </c>
      <c r="C2991" s="43" t="n">
        <f aca="false">-PERCENTILE(Prices_MTM!I2974:I3223,1-Inputs!$B$8)</f>
        <v>228325</v>
      </c>
      <c r="D2991" s="43" t="n">
        <f aca="false">NORMSINV(Inputs!$B$8)*STDEV(Prices_MTM!I2974:I3223)</f>
        <v>219846.003284874</v>
      </c>
      <c r="E2991" s="43" t="n">
        <f aca="false">-PERCENTILE(Prices_MTM!I2974:I3223,1-Inputs!$B$9)</f>
        <v>395824.999999999</v>
      </c>
      <c r="F2991" s="43" t="n">
        <f aca="false">NORMSINV(Inputs!$B$9)*STDEV(Prices_MTM!I2974:I3223)</f>
        <v>310932.397860853</v>
      </c>
      <c r="G2991" s="52" t="n">
        <f aca="false">IF(-B2991&gt;C2991,1,0)</f>
        <v>0</v>
      </c>
      <c r="H2991" s="52" t="n">
        <f aca="false">IF(-B2991&gt;D2991,1,0)</f>
        <v>0</v>
      </c>
      <c r="I2991" s="52" t="n">
        <f aca="false">IF(-B2991&gt;E2991,1,0)</f>
        <v>0</v>
      </c>
      <c r="J2991" s="52" t="n">
        <f aca="false">IF(-B2991&gt;F2991,1,0)</f>
        <v>0</v>
      </c>
    </row>
    <row r="2992" customFormat="false" ht="15" hidden="false" customHeight="false" outlineLevel="0" collapsed="false">
      <c r="A2992" s="51" t="n">
        <f aca="false">Prices_MTM!A3225</f>
        <v>42138</v>
      </c>
      <c r="B2992" s="43" t="n">
        <f aca="false">Prices_MTM!I3225</f>
        <v>-23499.9999999999</v>
      </c>
      <c r="C2992" s="43" t="n">
        <f aca="false">-PERCENTILE(Prices_MTM!I2975:I3224,1-Inputs!$B$8)</f>
        <v>228325</v>
      </c>
      <c r="D2992" s="43" t="n">
        <f aca="false">NORMSINV(Inputs!$B$8)*STDEV(Prices_MTM!I2975:I3224)</f>
        <v>219986.866918182</v>
      </c>
      <c r="E2992" s="43" t="n">
        <f aca="false">-PERCENTILE(Prices_MTM!I2975:I3224,1-Inputs!$B$9)</f>
        <v>395824.999999999</v>
      </c>
      <c r="F2992" s="43" t="n">
        <f aca="false">NORMSINV(Inputs!$B$9)*STDEV(Prices_MTM!I2975:I3224)</f>
        <v>311131.623985602</v>
      </c>
      <c r="G2992" s="52" t="n">
        <f aca="false">IF(-B2992&gt;C2992,1,0)</f>
        <v>0</v>
      </c>
      <c r="H2992" s="52" t="n">
        <f aca="false">IF(-B2992&gt;D2992,1,0)</f>
        <v>0</v>
      </c>
      <c r="I2992" s="52" t="n">
        <f aca="false">IF(-B2992&gt;E2992,1,0)</f>
        <v>0</v>
      </c>
      <c r="J2992" s="52" t="n">
        <f aca="false">IF(-B2992&gt;F2992,1,0)</f>
        <v>0</v>
      </c>
    </row>
    <row r="2993" customFormat="false" ht="15" hidden="false" customHeight="false" outlineLevel="0" collapsed="false">
      <c r="A2993" s="51" t="n">
        <f aca="false">Prices_MTM!A3226</f>
        <v>42139</v>
      </c>
      <c r="B2993" s="43" t="n">
        <f aca="false">Prices_MTM!I3226</f>
        <v>28499.9999999997</v>
      </c>
      <c r="C2993" s="43" t="n">
        <f aca="false">-PERCENTILE(Prices_MTM!I2976:I3225,1-Inputs!$B$8)</f>
        <v>228325</v>
      </c>
      <c r="D2993" s="43" t="n">
        <f aca="false">NORMSINV(Inputs!$B$8)*STDEV(Prices_MTM!I2976:I3225)</f>
        <v>219841.225923418</v>
      </c>
      <c r="E2993" s="43" t="n">
        <f aca="false">-PERCENTILE(Prices_MTM!I2976:I3225,1-Inputs!$B$9)</f>
        <v>395824.999999999</v>
      </c>
      <c r="F2993" s="43" t="n">
        <f aca="false">NORMSINV(Inputs!$B$9)*STDEV(Prices_MTM!I2976:I3225)</f>
        <v>310925.641147378</v>
      </c>
      <c r="G2993" s="52" t="n">
        <f aca="false">IF(-B2993&gt;C2993,1,0)</f>
        <v>0</v>
      </c>
      <c r="H2993" s="52" t="n">
        <f aca="false">IF(-B2993&gt;D2993,1,0)</f>
        <v>0</v>
      </c>
      <c r="I2993" s="52" t="n">
        <f aca="false">IF(-B2993&gt;E2993,1,0)</f>
        <v>0</v>
      </c>
      <c r="J2993" s="52" t="n">
        <f aca="false">IF(-B2993&gt;F2993,1,0)</f>
        <v>0</v>
      </c>
    </row>
    <row r="2994" customFormat="false" ht="15" hidden="false" customHeight="false" outlineLevel="0" collapsed="false">
      <c r="A2994" s="51" t="n">
        <f aca="false">Prices_MTM!A3227</f>
        <v>42142</v>
      </c>
      <c r="B2994" s="43" t="n">
        <f aca="false">Prices_MTM!I3227</f>
        <v>-52000.0000000003</v>
      </c>
      <c r="C2994" s="43" t="n">
        <f aca="false">-PERCENTILE(Prices_MTM!I2977:I3226,1-Inputs!$B$8)</f>
        <v>228325</v>
      </c>
      <c r="D2994" s="43" t="n">
        <f aca="false">NORMSINV(Inputs!$B$8)*STDEV(Prices_MTM!I2977:I3226)</f>
        <v>219849.702307833</v>
      </c>
      <c r="E2994" s="43" t="n">
        <f aca="false">-PERCENTILE(Prices_MTM!I2977:I3226,1-Inputs!$B$9)</f>
        <v>395824.999999999</v>
      </c>
      <c r="F2994" s="43" t="n">
        <f aca="false">NORMSINV(Inputs!$B$9)*STDEV(Prices_MTM!I2977:I3226)</f>
        <v>310937.629459615</v>
      </c>
      <c r="G2994" s="52" t="n">
        <f aca="false">IF(-B2994&gt;C2994,1,0)</f>
        <v>0</v>
      </c>
      <c r="H2994" s="52" t="n">
        <f aca="false">IF(-B2994&gt;D2994,1,0)</f>
        <v>0</v>
      </c>
      <c r="I2994" s="52" t="n">
        <f aca="false">IF(-B2994&gt;E2994,1,0)</f>
        <v>0</v>
      </c>
      <c r="J2994" s="52" t="n">
        <f aca="false">IF(-B2994&gt;F2994,1,0)</f>
        <v>0</v>
      </c>
    </row>
    <row r="2995" customFormat="false" ht="15" hidden="false" customHeight="false" outlineLevel="0" collapsed="false">
      <c r="A2995" s="51" t="n">
        <f aca="false">Prices_MTM!A3228</f>
        <v>42143</v>
      </c>
      <c r="B2995" s="43" t="n">
        <f aca="false">Prices_MTM!I3228</f>
        <v>-130500</v>
      </c>
      <c r="C2995" s="43" t="n">
        <f aca="false">-PERCENTILE(Prices_MTM!I2978:I3227,1-Inputs!$B$8)</f>
        <v>228325</v>
      </c>
      <c r="D2995" s="43" t="n">
        <f aca="false">NORMSINV(Inputs!$B$8)*STDEV(Prices_MTM!I2978:I3227)</f>
        <v>219898.515589418</v>
      </c>
      <c r="E2995" s="43" t="n">
        <f aca="false">-PERCENTILE(Prices_MTM!I2978:I3227,1-Inputs!$B$9)</f>
        <v>395824.999999999</v>
      </c>
      <c r="F2995" s="43" t="n">
        <f aca="false">NORMSINV(Inputs!$B$9)*STDEV(Prices_MTM!I2978:I3227)</f>
        <v>311006.667015284</v>
      </c>
      <c r="G2995" s="52" t="n">
        <f aca="false">IF(-B2995&gt;C2995,1,0)</f>
        <v>0</v>
      </c>
      <c r="H2995" s="52" t="n">
        <f aca="false">IF(-B2995&gt;D2995,1,0)</f>
        <v>0</v>
      </c>
      <c r="I2995" s="52" t="n">
        <f aca="false">IF(-B2995&gt;E2995,1,0)</f>
        <v>0</v>
      </c>
      <c r="J2995" s="52" t="n">
        <f aca="false">IF(-B2995&gt;F2995,1,0)</f>
        <v>0</v>
      </c>
    </row>
    <row r="2996" customFormat="false" ht="15" hidden="false" customHeight="false" outlineLevel="0" collapsed="false">
      <c r="A2996" s="51" t="n">
        <f aca="false">Prices_MTM!A3229</f>
        <v>42144</v>
      </c>
      <c r="B2996" s="43" t="n">
        <f aca="false">Prices_MTM!I3229</f>
        <v>164000</v>
      </c>
      <c r="C2996" s="43" t="n">
        <f aca="false">-PERCENTILE(Prices_MTM!I2979:I3228,1-Inputs!$B$8)</f>
        <v>228325</v>
      </c>
      <c r="D2996" s="43" t="n">
        <f aca="false">NORMSINV(Inputs!$B$8)*STDEV(Prices_MTM!I2979:I3228)</f>
        <v>220252.922409312</v>
      </c>
      <c r="E2996" s="43" t="n">
        <f aca="false">-PERCENTILE(Prices_MTM!I2979:I3228,1-Inputs!$B$9)</f>
        <v>395824.999999999</v>
      </c>
      <c r="F2996" s="43" t="n">
        <f aca="false">NORMSINV(Inputs!$B$9)*STDEV(Prices_MTM!I2979:I3228)</f>
        <v>311507.911343958</v>
      </c>
      <c r="G2996" s="52" t="n">
        <f aca="false">IF(-B2996&gt;C2996,1,0)</f>
        <v>0</v>
      </c>
      <c r="H2996" s="52" t="n">
        <f aca="false">IF(-B2996&gt;D2996,1,0)</f>
        <v>0</v>
      </c>
      <c r="I2996" s="52" t="n">
        <f aca="false">IF(-B2996&gt;E2996,1,0)</f>
        <v>0</v>
      </c>
      <c r="J2996" s="52" t="n">
        <f aca="false">IF(-B2996&gt;F2996,1,0)</f>
        <v>0</v>
      </c>
    </row>
    <row r="2997" customFormat="false" ht="15" hidden="false" customHeight="false" outlineLevel="0" collapsed="false">
      <c r="A2997" s="51" t="n">
        <f aca="false">Prices_MTM!A3230</f>
        <v>42145</v>
      </c>
      <c r="B2997" s="43" t="n">
        <f aca="false">Prices_MTM!I3230</f>
        <v>62999.9999999999</v>
      </c>
      <c r="C2997" s="43" t="n">
        <f aca="false">-PERCENTILE(Prices_MTM!I2980:I3229,1-Inputs!$B$8)</f>
        <v>228325</v>
      </c>
      <c r="D2997" s="43" t="n">
        <f aca="false">NORMSINV(Inputs!$B$8)*STDEV(Prices_MTM!I2980:I3229)</f>
        <v>220844.751198819</v>
      </c>
      <c r="E2997" s="43" t="n">
        <f aca="false">-PERCENTILE(Prices_MTM!I2980:I3229,1-Inputs!$B$9)</f>
        <v>395824.999999999</v>
      </c>
      <c r="F2997" s="43" t="n">
        <f aca="false">NORMSINV(Inputs!$B$9)*STDEV(Prices_MTM!I2980:I3229)</f>
        <v>312344.946095078</v>
      </c>
      <c r="G2997" s="52" t="n">
        <f aca="false">IF(-B2997&gt;C2997,1,0)</f>
        <v>0</v>
      </c>
      <c r="H2997" s="52" t="n">
        <f aca="false">IF(-B2997&gt;D2997,1,0)</f>
        <v>0</v>
      </c>
      <c r="I2997" s="52" t="n">
        <f aca="false">IF(-B2997&gt;E2997,1,0)</f>
        <v>0</v>
      </c>
      <c r="J2997" s="52" t="n">
        <f aca="false">IF(-B2997&gt;F2997,1,0)</f>
        <v>0</v>
      </c>
    </row>
    <row r="2998" customFormat="false" ht="15" hidden="false" customHeight="false" outlineLevel="0" collapsed="false">
      <c r="A2998" s="51" t="n">
        <f aca="false">Prices_MTM!A3231</f>
        <v>42146</v>
      </c>
      <c r="B2998" s="43" t="n">
        <f aca="false">Prices_MTM!I3231</f>
        <v>-130000</v>
      </c>
      <c r="C2998" s="43" t="n">
        <f aca="false">-PERCENTILE(Prices_MTM!I2981:I3230,1-Inputs!$B$8)</f>
        <v>228325</v>
      </c>
      <c r="D2998" s="43" t="n">
        <f aca="false">NORMSINV(Inputs!$B$8)*STDEV(Prices_MTM!I2981:I3230)</f>
        <v>220491.36681651</v>
      </c>
      <c r="E2998" s="43" t="n">
        <f aca="false">-PERCENTILE(Prices_MTM!I2981:I3230,1-Inputs!$B$9)</f>
        <v>395824.999999999</v>
      </c>
      <c r="F2998" s="43" t="n">
        <f aca="false">NORMSINV(Inputs!$B$9)*STDEV(Prices_MTM!I2981:I3230)</f>
        <v>311845.147819394</v>
      </c>
      <c r="G2998" s="52" t="n">
        <f aca="false">IF(-B2998&gt;C2998,1,0)</f>
        <v>0</v>
      </c>
      <c r="H2998" s="52" t="n">
        <f aca="false">IF(-B2998&gt;D2998,1,0)</f>
        <v>0</v>
      </c>
      <c r="I2998" s="52" t="n">
        <f aca="false">IF(-B2998&gt;E2998,1,0)</f>
        <v>0</v>
      </c>
      <c r="J2998" s="52" t="n">
        <f aca="false">IF(-B2998&gt;F2998,1,0)</f>
        <v>0</v>
      </c>
    </row>
    <row r="2999" customFormat="false" ht="15" hidden="false" customHeight="false" outlineLevel="0" collapsed="false">
      <c r="A2999" s="51" t="n">
        <f aca="false">Prices_MTM!A3232</f>
        <v>42150</v>
      </c>
      <c r="B2999" s="43" t="n">
        <f aca="false">Prices_MTM!I3232</f>
        <v>-6500.00000000015</v>
      </c>
      <c r="C2999" s="43" t="n">
        <f aca="false">-PERCENTILE(Prices_MTM!I2982:I3231,1-Inputs!$B$8)</f>
        <v>228325</v>
      </c>
      <c r="D2999" s="43" t="n">
        <f aca="false">NORMSINV(Inputs!$B$8)*STDEV(Prices_MTM!I2982:I3231)</f>
        <v>220804.161445898</v>
      </c>
      <c r="E2999" s="43" t="n">
        <f aca="false">-PERCENTILE(Prices_MTM!I2982:I3231,1-Inputs!$B$9)</f>
        <v>395824.999999999</v>
      </c>
      <c r="F2999" s="43" t="n">
        <f aca="false">NORMSINV(Inputs!$B$9)*STDEV(Prices_MTM!I2982:I3231)</f>
        <v>312287.539232931</v>
      </c>
      <c r="G2999" s="52" t="n">
        <f aca="false">IF(-B2999&gt;C2999,1,0)</f>
        <v>0</v>
      </c>
      <c r="H2999" s="52" t="n">
        <f aca="false">IF(-B2999&gt;D2999,1,0)</f>
        <v>0</v>
      </c>
      <c r="I2999" s="52" t="n">
        <f aca="false">IF(-B2999&gt;E2999,1,0)</f>
        <v>0</v>
      </c>
      <c r="J2999" s="52" t="n">
        <f aca="false">IF(-B2999&gt;F2999,1,0)</f>
        <v>0</v>
      </c>
    </row>
    <row r="3000" customFormat="false" ht="15" hidden="false" customHeight="false" outlineLevel="0" collapsed="false">
      <c r="A3000" s="51" t="n">
        <f aca="false">Prices_MTM!A3233</f>
        <v>42151</v>
      </c>
      <c r="B3000" s="43" t="n">
        <f aca="false">Prices_MTM!I3233</f>
        <v>36999.9999999997</v>
      </c>
      <c r="C3000" s="43" t="n">
        <f aca="false">-PERCENTILE(Prices_MTM!I2983:I3232,1-Inputs!$B$8)</f>
        <v>228325</v>
      </c>
      <c r="D3000" s="43" t="n">
        <f aca="false">NORMSINV(Inputs!$B$8)*STDEV(Prices_MTM!I2983:I3232)</f>
        <v>220798.241871551</v>
      </c>
      <c r="E3000" s="43" t="n">
        <f aca="false">-PERCENTILE(Prices_MTM!I2983:I3232,1-Inputs!$B$9)</f>
        <v>395824.999999999</v>
      </c>
      <c r="F3000" s="43" t="n">
        <f aca="false">NORMSINV(Inputs!$B$9)*STDEV(Prices_MTM!I2983:I3232)</f>
        <v>312279.167065965</v>
      </c>
      <c r="G3000" s="52" t="n">
        <f aca="false">IF(-B3000&gt;C3000,1,0)</f>
        <v>0</v>
      </c>
      <c r="H3000" s="52" t="n">
        <f aca="false">IF(-B3000&gt;D3000,1,0)</f>
        <v>0</v>
      </c>
      <c r="I3000" s="52" t="n">
        <f aca="false">IF(-B3000&gt;E3000,1,0)</f>
        <v>0</v>
      </c>
      <c r="J3000" s="52" t="n">
        <f aca="false">IF(-B3000&gt;F3000,1,0)</f>
        <v>0</v>
      </c>
    </row>
    <row r="3001" customFormat="false" ht="15" hidden="false" customHeight="false" outlineLevel="0" collapsed="false">
      <c r="A3001" s="51" t="n">
        <f aca="false">Prices_MTM!A3234</f>
        <v>42152</v>
      </c>
      <c r="B3001" s="43" t="n">
        <f aca="false">Prices_MTM!I3234</f>
        <v>79500.0000000002</v>
      </c>
      <c r="C3001" s="43" t="n">
        <f aca="false">-PERCENTILE(Prices_MTM!I2984:I3233,1-Inputs!$B$8)</f>
        <v>228325</v>
      </c>
      <c r="D3001" s="43" t="n">
        <f aca="false">NORMSINV(Inputs!$B$8)*STDEV(Prices_MTM!I2984:I3233)</f>
        <v>220761.013273291</v>
      </c>
      <c r="E3001" s="43" t="n">
        <f aca="false">-PERCENTILE(Prices_MTM!I2984:I3233,1-Inputs!$B$9)</f>
        <v>395824.999999999</v>
      </c>
      <c r="F3001" s="43" t="n">
        <f aca="false">NORMSINV(Inputs!$B$9)*STDEV(Prices_MTM!I2984:I3233)</f>
        <v>312226.513948998</v>
      </c>
      <c r="G3001" s="52" t="n">
        <f aca="false">IF(-B3001&gt;C3001,1,0)</f>
        <v>0</v>
      </c>
      <c r="H3001" s="52" t="n">
        <f aca="false">IF(-B3001&gt;D3001,1,0)</f>
        <v>0</v>
      </c>
      <c r="I3001" s="52" t="n">
        <f aca="false">IF(-B3001&gt;E3001,1,0)</f>
        <v>0</v>
      </c>
      <c r="J3001" s="52" t="n">
        <f aca="false">IF(-B3001&gt;F3001,1,0)</f>
        <v>0</v>
      </c>
    </row>
    <row r="3002" customFormat="false" ht="15" hidden="false" customHeight="false" outlineLevel="0" collapsed="false">
      <c r="A3002" s="51" t="n">
        <f aca="false">Prices_MTM!A3235</f>
        <v>42153</v>
      </c>
      <c r="B3002" s="43" t="n">
        <f aca="false">Prices_MTM!I3235</f>
        <v>104000</v>
      </c>
      <c r="C3002" s="43" t="n">
        <f aca="false">-PERCENTILE(Prices_MTM!I2985:I3234,1-Inputs!$B$8)</f>
        <v>228325</v>
      </c>
      <c r="D3002" s="43" t="n">
        <f aca="false">NORMSINV(Inputs!$B$8)*STDEV(Prices_MTM!I2985:I3234)</f>
        <v>220705.799187883</v>
      </c>
      <c r="E3002" s="43" t="n">
        <f aca="false">-PERCENTILE(Prices_MTM!I2985:I3234,1-Inputs!$B$9)</f>
        <v>395824.999999999</v>
      </c>
      <c r="F3002" s="43" t="n">
        <f aca="false">NORMSINV(Inputs!$B$9)*STDEV(Prices_MTM!I2985:I3234)</f>
        <v>312148.423614331</v>
      </c>
      <c r="G3002" s="52" t="n">
        <f aca="false">IF(-B3002&gt;C3002,1,0)</f>
        <v>0</v>
      </c>
      <c r="H3002" s="52" t="n">
        <f aca="false">IF(-B3002&gt;D3002,1,0)</f>
        <v>0</v>
      </c>
      <c r="I3002" s="52" t="n">
        <f aca="false">IF(-B3002&gt;E3002,1,0)</f>
        <v>0</v>
      </c>
      <c r="J3002" s="52" t="n">
        <f aca="false">IF(-B3002&gt;F3002,1,0)</f>
        <v>0</v>
      </c>
    </row>
    <row r="3003" customFormat="false" ht="15" hidden="false" customHeight="false" outlineLevel="0" collapsed="false">
      <c r="A3003" s="51" t="n">
        <f aca="false">Prices_MTM!A3236</f>
        <v>42156</v>
      </c>
      <c r="B3003" s="43" t="n">
        <f aca="false">Prices_MTM!I3236</f>
        <v>13500.0000000002</v>
      </c>
      <c r="C3003" s="43" t="n">
        <f aca="false">-PERCENTILE(Prices_MTM!I2986:I3235,1-Inputs!$B$8)</f>
        <v>228325</v>
      </c>
      <c r="D3003" s="43" t="n">
        <f aca="false">NORMSINV(Inputs!$B$8)*STDEV(Prices_MTM!I2986:I3235)</f>
        <v>221007.521922193</v>
      </c>
      <c r="E3003" s="43" t="n">
        <f aca="false">-PERCENTILE(Prices_MTM!I2986:I3235,1-Inputs!$B$9)</f>
        <v>395824.999999999</v>
      </c>
      <c r="F3003" s="43" t="n">
        <f aca="false">NORMSINV(Inputs!$B$9)*STDEV(Prices_MTM!I2986:I3235)</f>
        <v>312575.15583537</v>
      </c>
      <c r="G3003" s="52" t="n">
        <f aca="false">IF(-B3003&gt;C3003,1,0)</f>
        <v>0</v>
      </c>
      <c r="H3003" s="52" t="n">
        <f aca="false">IF(-B3003&gt;D3003,1,0)</f>
        <v>0</v>
      </c>
      <c r="I3003" s="52" t="n">
        <f aca="false">IF(-B3003&gt;E3003,1,0)</f>
        <v>0</v>
      </c>
      <c r="J3003" s="52" t="n">
        <f aca="false">IF(-B3003&gt;F3003,1,0)</f>
        <v>0</v>
      </c>
    </row>
    <row r="3004" customFormat="false" ht="15" hidden="false" customHeight="false" outlineLevel="0" collapsed="false">
      <c r="A3004" s="51" t="n">
        <f aca="false">Prices_MTM!A3237</f>
        <v>42157</v>
      </c>
      <c r="B3004" s="43" t="n">
        <f aca="false">Prices_MTM!I3237</f>
        <v>92499.9999999994</v>
      </c>
      <c r="C3004" s="43" t="n">
        <f aca="false">-PERCENTILE(Prices_MTM!I2987:I3236,1-Inputs!$B$8)</f>
        <v>228325</v>
      </c>
      <c r="D3004" s="43" t="n">
        <f aca="false">NORMSINV(Inputs!$B$8)*STDEV(Prices_MTM!I2987:I3236)</f>
        <v>220879.664565822</v>
      </c>
      <c r="E3004" s="43" t="n">
        <f aca="false">-PERCENTILE(Prices_MTM!I2987:I3236,1-Inputs!$B$9)</f>
        <v>395824.999999999</v>
      </c>
      <c r="F3004" s="43" t="n">
        <f aca="false">NORMSINV(Inputs!$B$9)*STDEV(Prices_MTM!I2987:I3236)</f>
        <v>312394.324736298</v>
      </c>
      <c r="G3004" s="52" t="n">
        <f aca="false">IF(-B3004&gt;C3004,1,0)</f>
        <v>0</v>
      </c>
      <c r="H3004" s="52" t="n">
        <f aca="false">IF(-B3004&gt;D3004,1,0)</f>
        <v>0</v>
      </c>
      <c r="I3004" s="52" t="n">
        <f aca="false">IF(-B3004&gt;E3004,1,0)</f>
        <v>0</v>
      </c>
      <c r="J3004" s="52" t="n">
        <f aca="false">IF(-B3004&gt;F3004,1,0)</f>
        <v>0</v>
      </c>
    </row>
    <row r="3005" customFormat="false" ht="15" hidden="false" customHeight="false" outlineLevel="0" collapsed="false">
      <c r="A3005" s="51" t="n">
        <f aca="false">Prices_MTM!A3238</f>
        <v>42158</v>
      </c>
      <c r="B3005" s="43" t="n">
        <f aca="false">Prices_MTM!I3238</f>
        <v>-145000</v>
      </c>
      <c r="C3005" s="43" t="n">
        <f aca="false">-PERCENTILE(Prices_MTM!I2988:I3237,1-Inputs!$B$8)</f>
        <v>228325</v>
      </c>
      <c r="D3005" s="43" t="n">
        <f aca="false">NORMSINV(Inputs!$B$8)*STDEV(Prices_MTM!I2988:I3237)</f>
        <v>221122.33450124</v>
      </c>
      <c r="E3005" s="43" t="n">
        <f aca="false">-PERCENTILE(Prices_MTM!I2988:I3237,1-Inputs!$B$9)</f>
        <v>395824.999999999</v>
      </c>
      <c r="F3005" s="43" t="n">
        <f aca="false">NORMSINV(Inputs!$B$9)*STDEV(Prices_MTM!I2988:I3237)</f>
        <v>312737.537456933</v>
      </c>
      <c r="G3005" s="52" t="n">
        <f aca="false">IF(-B3005&gt;C3005,1,0)</f>
        <v>0</v>
      </c>
      <c r="H3005" s="52" t="n">
        <f aca="false">IF(-B3005&gt;D3005,1,0)</f>
        <v>0</v>
      </c>
      <c r="I3005" s="52" t="n">
        <f aca="false">IF(-B3005&gt;E3005,1,0)</f>
        <v>0</v>
      </c>
      <c r="J3005" s="52" t="n">
        <f aca="false">IF(-B3005&gt;F3005,1,0)</f>
        <v>0</v>
      </c>
    </row>
    <row r="3006" customFormat="false" ht="15" hidden="false" customHeight="false" outlineLevel="0" collapsed="false">
      <c r="A3006" s="51" t="n">
        <f aca="false">Prices_MTM!A3239</f>
        <v>42159</v>
      </c>
      <c r="B3006" s="43" t="n">
        <f aca="false">Prices_MTM!I3239</f>
        <v>-45000.0000000003</v>
      </c>
      <c r="C3006" s="43" t="n">
        <f aca="false">-PERCENTILE(Prices_MTM!I2989:I3238,1-Inputs!$B$8)</f>
        <v>228325</v>
      </c>
      <c r="D3006" s="43" t="n">
        <f aca="false">NORMSINV(Inputs!$B$8)*STDEV(Prices_MTM!I2989:I3238)</f>
        <v>221452.568802455</v>
      </c>
      <c r="E3006" s="43" t="n">
        <f aca="false">-PERCENTILE(Prices_MTM!I2989:I3238,1-Inputs!$B$9)</f>
        <v>395824.999999999</v>
      </c>
      <c r="F3006" s="43" t="n">
        <f aca="false">NORMSINV(Inputs!$B$9)*STDEV(Prices_MTM!I2989:I3238)</f>
        <v>313204.594131143</v>
      </c>
      <c r="G3006" s="52" t="n">
        <f aca="false">IF(-B3006&gt;C3006,1,0)</f>
        <v>0</v>
      </c>
      <c r="H3006" s="52" t="n">
        <f aca="false">IF(-B3006&gt;D3006,1,0)</f>
        <v>0</v>
      </c>
      <c r="I3006" s="52" t="n">
        <f aca="false">IF(-B3006&gt;E3006,1,0)</f>
        <v>0</v>
      </c>
      <c r="J3006" s="52" t="n">
        <f aca="false">IF(-B3006&gt;F3006,1,0)</f>
        <v>0</v>
      </c>
    </row>
    <row r="3007" customFormat="false" ht="15" hidden="false" customHeight="false" outlineLevel="0" collapsed="false">
      <c r="A3007" s="51" t="n">
        <f aca="false">Prices_MTM!A3240</f>
        <v>42160</v>
      </c>
      <c r="B3007" s="43" t="n">
        <f aca="false">Prices_MTM!I3240</f>
        <v>110000</v>
      </c>
      <c r="C3007" s="43" t="n">
        <f aca="false">-PERCENTILE(Prices_MTM!I2990:I3239,1-Inputs!$B$8)</f>
        <v>228325</v>
      </c>
      <c r="D3007" s="43" t="n">
        <f aca="false">NORMSINV(Inputs!$B$8)*STDEV(Prices_MTM!I2990:I3239)</f>
        <v>221479.150025308</v>
      </c>
      <c r="E3007" s="43" t="n">
        <f aca="false">-PERCENTILE(Prices_MTM!I2990:I3239,1-Inputs!$B$9)</f>
        <v>395824.999999999</v>
      </c>
      <c r="F3007" s="43" t="n">
        <f aca="false">NORMSINV(Inputs!$B$9)*STDEV(Prices_MTM!I2990:I3239)</f>
        <v>313242.188461885</v>
      </c>
      <c r="G3007" s="52" t="n">
        <f aca="false">IF(-B3007&gt;C3007,1,0)</f>
        <v>0</v>
      </c>
      <c r="H3007" s="52" t="n">
        <f aca="false">IF(-B3007&gt;D3007,1,0)</f>
        <v>0</v>
      </c>
      <c r="I3007" s="52" t="n">
        <f aca="false">IF(-B3007&gt;E3007,1,0)</f>
        <v>0</v>
      </c>
      <c r="J3007" s="52" t="n">
        <f aca="false">IF(-B3007&gt;F3007,1,0)</f>
        <v>0</v>
      </c>
    </row>
    <row r="3008" customFormat="false" ht="15" hidden="false" customHeight="false" outlineLevel="0" collapsed="false">
      <c r="A3008" s="51" t="n">
        <f aca="false">Prices_MTM!A3241</f>
        <v>42163</v>
      </c>
      <c r="B3008" s="43" t="n">
        <f aca="false">Prices_MTM!I3241</f>
        <v>-144500</v>
      </c>
      <c r="C3008" s="43" t="n">
        <f aca="false">-PERCENTILE(Prices_MTM!I2991:I3240,1-Inputs!$B$8)</f>
        <v>228325</v>
      </c>
      <c r="D3008" s="43" t="n">
        <f aca="false">NORMSINV(Inputs!$B$8)*STDEV(Prices_MTM!I2991:I3240)</f>
        <v>221521.14813432</v>
      </c>
      <c r="E3008" s="43" t="n">
        <f aca="false">-PERCENTILE(Prices_MTM!I2991:I3240,1-Inputs!$B$9)</f>
        <v>395824.999999999</v>
      </c>
      <c r="F3008" s="43" t="n">
        <f aca="false">NORMSINV(Inputs!$B$9)*STDEV(Prices_MTM!I2991:I3240)</f>
        <v>313301.587188928</v>
      </c>
      <c r="G3008" s="52" t="n">
        <f aca="false">IF(-B3008&gt;C3008,1,0)</f>
        <v>0</v>
      </c>
      <c r="H3008" s="52" t="n">
        <f aca="false">IF(-B3008&gt;D3008,1,0)</f>
        <v>0</v>
      </c>
      <c r="I3008" s="52" t="n">
        <f aca="false">IF(-B3008&gt;E3008,1,0)</f>
        <v>0</v>
      </c>
      <c r="J3008" s="52" t="n">
        <f aca="false">IF(-B3008&gt;F3008,1,0)</f>
        <v>0</v>
      </c>
    </row>
    <row r="3009" customFormat="false" ht="15" hidden="false" customHeight="false" outlineLevel="0" collapsed="false">
      <c r="A3009" s="51" t="n">
        <f aca="false">Prices_MTM!A3242</f>
        <v>42164</v>
      </c>
      <c r="B3009" s="43" t="n">
        <f aca="false">Prices_MTM!I3242</f>
        <v>105000</v>
      </c>
      <c r="C3009" s="43" t="n">
        <f aca="false">-PERCENTILE(Prices_MTM!I2992:I3241,1-Inputs!$B$8)</f>
        <v>228325</v>
      </c>
      <c r="D3009" s="43" t="n">
        <f aca="false">NORMSINV(Inputs!$B$8)*STDEV(Prices_MTM!I2992:I3241)</f>
        <v>221976.471847815</v>
      </c>
      <c r="E3009" s="43" t="n">
        <f aca="false">-PERCENTILE(Prices_MTM!I2992:I3241,1-Inputs!$B$9)</f>
        <v>395824.999999999</v>
      </c>
      <c r="F3009" s="43" t="n">
        <f aca="false">NORMSINV(Inputs!$B$9)*STDEV(Prices_MTM!I2992:I3241)</f>
        <v>313945.560206061</v>
      </c>
      <c r="G3009" s="52" t="n">
        <f aca="false">IF(-B3009&gt;C3009,1,0)</f>
        <v>0</v>
      </c>
      <c r="H3009" s="52" t="n">
        <f aca="false">IF(-B3009&gt;D3009,1,0)</f>
        <v>0</v>
      </c>
      <c r="I3009" s="52" t="n">
        <f aca="false">IF(-B3009&gt;E3009,1,0)</f>
        <v>0</v>
      </c>
      <c r="J3009" s="52" t="n">
        <f aca="false">IF(-B3009&gt;F3009,1,0)</f>
        <v>0</v>
      </c>
    </row>
    <row r="3010" customFormat="false" ht="15" hidden="false" customHeight="false" outlineLevel="0" collapsed="false">
      <c r="A3010" s="51" t="n">
        <f aca="false">Prices_MTM!A3243</f>
        <v>42165</v>
      </c>
      <c r="B3010" s="43" t="n">
        <f aca="false">Prices_MTM!I3243</f>
        <v>48499.9999999996</v>
      </c>
      <c r="C3010" s="43" t="n">
        <f aca="false">-PERCENTILE(Prices_MTM!I2993:I3242,1-Inputs!$B$8)</f>
        <v>228325</v>
      </c>
      <c r="D3010" s="43" t="n">
        <f aca="false">NORMSINV(Inputs!$B$8)*STDEV(Prices_MTM!I2993:I3242)</f>
        <v>221801.658795156</v>
      </c>
      <c r="E3010" s="43" t="n">
        <f aca="false">-PERCENTILE(Prices_MTM!I2993:I3242,1-Inputs!$B$9)</f>
        <v>395824.999999999</v>
      </c>
      <c r="F3010" s="43" t="n">
        <f aca="false">NORMSINV(Inputs!$B$9)*STDEV(Prices_MTM!I2993:I3242)</f>
        <v>313698.318769653</v>
      </c>
      <c r="G3010" s="52" t="n">
        <f aca="false">IF(-B3010&gt;C3010,1,0)</f>
        <v>0</v>
      </c>
      <c r="H3010" s="52" t="n">
        <f aca="false">IF(-B3010&gt;D3010,1,0)</f>
        <v>0</v>
      </c>
      <c r="I3010" s="52" t="n">
        <f aca="false">IF(-B3010&gt;E3010,1,0)</f>
        <v>0</v>
      </c>
      <c r="J3010" s="52" t="n">
        <f aca="false">IF(-B3010&gt;F3010,1,0)</f>
        <v>0</v>
      </c>
    </row>
    <row r="3011" customFormat="false" ht="15" hidden="false" customHeight="false" outlineLevel="0" collapsed="false">
      <c r="A3011" s="51" t="n">
        <f aca="false">Prices_MTM!A3244</f>
        <v>42166</v>
      </c>
      <c r="B3011" s="43" t="n">
        <f aca="false">Prices_MTM!I3244</f>
        <v>-15999.9999999993</v>
      </c>
      <c r="C3011" s="43" t="n">
        <f aca="false">-PERCENTILE(Prices_MTM!I2994:I3243,1-Inputs!$B$8)</f>
        <v>228325</v>
      </c>
      <c r="D3011" s="43" t="n">
        <f aca="false">NORMSINV(Inputs!$B$8)*STDEV(Prices_MTM!I2994:I3243)</f>
        <v>221880.593564241</v>
      </c>
      <c r="E3011" s="43" t="n">
        <f aca="false">-PERCENTILE(Prices_MTM!I2994:I3243,1-Inputs!$B$9)</f>
        <v>395824.999999999</v>
      </c>
      <c r="F3011" s="43" t="n">
        <f aca="false">NORMSINV(Inputs!$B$9)*STDEV(Prices_MTM!I2994:I3243)</f>
        <v>313809.957719916</v>
      </c>
      <c r="G3011" s="52" t="n">
        <f aca="false">IF(-B3011&gt;C3011,1,0)</f>
        <v>0</v>
      </c>
      <c r="H3011" s="52" t="n">
        <f aca="false">IF(-B3011&gt;D3011,1,0)</f>
        <v>0</v>
      </c>
      <c r="I3011" s="52" t="n">
        <f aca="false">IF(-B3011&gt;E3011,1,0)</f>
        <v>0</v>
      </c>
      <c r="J3011" s="52" t="n">
        <f aca="false">IF(-B3011&gt;F3011,1,0)</f>
        <v>0</v>
      </c>
    </row>
    <row r="3012" customFormat="false" ht="15" hidden="false" customHeight="false" outlineLevel="0" collapsed="false">
      <c r="A3012" s="51" t="n">
        <f aca="false">Prices_MTM!A3245</f>
        <v>42167</v>
      </c>
      <c r="B3012" s="43" t="n">
        <f aca="false">Prices_MTM!I3245</f>
        <v>-49500.0000000001</v>
      </c>
      <c r="C3012" s="43" t="n">
        <f aca="false">-PERCENTILE(Prices_MTM!I2995:I3244,1-Inputs!$B$8)</f>
        <v>228325</v>
      </c>
      <c r="D3012" s="43" t="n">
        <f aca="false">NORMSINV(Inputs!$B$8)*STDEV(Prices_MTM!I2995:I3244)</f>
        <v>221652.375620644</v>
      </c>
      <c r="E3012" s="43" t="n">
        <f aca="false">-PERCENTILE(Prices_MTM!I2995:I3244,1-Inputs!$B$9)</f>
        <v>395824.999999999</v>
      </c>
      <c r="F3012" s="43" t="n">
        <f aca="false">NORMSINV(Inputs!$B$9)*STDEV(Prices_MTM!I2995:I3244)</f>
        <v>313487.184727107</v>
      </c>
      <c r="G3012" s="52" t="n">
        <f aca="false">IF(-B3012&gt;C3012,1,0)</f>
        <v>0</v>
      </c>
      <c r="H3012" s="52" t="n">
        <f aca="false">IF(-B3012&gt;D3012,1,0)</f>
        <v>0</v>
      </c>
      <c r="I3012" s="52" t="n">
        <f aca="false">IF(-B3012&gt;E3012,1,0)</f>
        <v>0</v>
      </c>
      <c r="J3012" s="52" t="n">
        <f aca="false">IF(-B3012&gt;F3012,1,0)</f>
        <v>0</v>
      </c>
    </row>
    <row r="3013" customFormat="false" ht="15" hidden="false" customHeight="false" outlineLevel="0" collapsed="false">
      <c r="A3013" s="51" t="n">
        <f aca="false">Prices_MTM!A3246</f>
        <v>42170</v>
      </c>
      <c r="B3013" s="43" t="n">
        <f aca="false">Prices_MTM!I3246</f>
        <v>66999.9999999998</v>
      </c>
      <c r="C3013" s="43" t="n">
        <f aca="false">-PERCENTILE(Prices_MTM!I2996:I3245,1-Inputs!$B$8)</f>
        <v>228325</v>
      </c>
      <c r="D3013" s="43" t="n">
        <f aca="false">NORMSINV(Inputs!$B$8)*STDEV(Prices_MTM!I2996:I3245)</f>
        <v>221626.228397228</v>
      </c>
      <c r="E3013" s="43" t="n">
        <f aca="false">-PERCENTILE(Prices_MTM!I2996:I3245,1-Inputs!$B$9)</f>
        <v>395824.999999999</v>
      </c>
      <c r="F3013" s="43" t="n">
        <f aca="false">NORMSINV(Inputs!$B$9)*STDEV(Prices_MTM!I2996:I3245)</f>
        <v>313450.204210051</v>
      </c>
      <c r="G3013" s="52" t="n">
        <f aca="false">IF(-B3013&gt;C3013,1,0)</f>
        <v>0</v>
      </c>
      <c r="H3013" s="52" t="n">
        <f aca="false">IF(-B3013&gt;D3013,1,0)</f>
        <v>0</v>
      </c>
      <c r="I3013" s="52" t="n">
        <f aca="false">IF(-B3013&gt;E3013,1,0)</f>
        <v>0</v>
      </c>
      <c r="J3013" s="52" t="n">
        <f aca="false">IF(-B3013&gt;F3013,1,0)</f>
        <v>0</v>
      </c>
    </row>
    <row r="3014" customFormat="false" ht="15" hidden="false" customHeight="false" outlineLevel="0" collapsed="false">
      <c r="A3014" s="51" t="n">
        <f aca="false">Prices_MTM!A3247</f>
        <v>42171</v>
      </c>
      <c r="B3014" s="43" t="n">
        <f aca="false">Prices_MTM!I3247</f>
        <v>59999.9999999998</v>
      </c>
      <c r="C3014" s="43" t="n">
        <f aca="false">-PERCENTILE(Prices_MTM!I2997:I3246,1-Inputs!$B$8)</f>
        <v>228325</v>
      </c>
      <c r="D3014" s="43" t="n">
        <f aca="false">NORMSINV(Inputs!$B$8)*STDEV(Prices_MTM!I2997:I3246)</f>
        <v>221726.593226137</v>
      </c>
      <c r="E3014" s="43" t="n">
        <f aca="false">-PERCENTILE(Prices_MTM!I2997:I3246,1-Inputs!$B$9)</f>
        <v>395824.999999999</v>
      </c>
      <c r="F3014" s="43" t="n">
        <f aca="false">NORMSINV(Inputs!$B$9)*STDEV(Prices_MTM!I2997:I3246)</f>
        <v>313592.152102881</v>
      </c>
      <c r="G3014" s="52" t="n">
        <f aca="false">IF(-B3014&gt;C3014,1,0)</f>
        <v>0</v>
      </c>
      <c r="H3014" s="52" t="n">
        <f aca="false">IF(-B3014&gt;D3014,1,0)</f>
        <v>0</v>
      </c>
      <c r="I3014" s="52" t="n">
        <f aca="false">IF(-B3014&gt;E3014,1,0)</f>
        <v>0</v>
      </c>
      <c r="J3014" s="52" t="n">
        <f aca="false">IF(-B3014&gt;F3014,1,0)</f>
        <v>0</v>
      </c>
    </row>
    <row r="3015" customFormat="false" ht="15" hidden="false" customHeight="false" outlineLevel="0" collapsed="false">
      <c r="A3015" s="51" t="n">
        <f aca="false">Prices_MTM!A3248</f>
        <v>42172</v>
      </c>
      <c r="B3015" s="43" t="n">
        <f aca="false">Prices_MTM!I3248</f>
        <v>-11999.9999999997</v>
      </c>
      <c r="C3015" s="43" t="n">
        <f aca="false">-PERCENTILE(Prices_MTM!I2998:I3247,1-Inputs!$B$8)</f>
        <v>228325</v>
      </c>
      <c r="D3015" s="43" t="n">
        <f aca="false">NORMSINV(Inputs!$B$8)*STDEV(Prices_MTM!I2998:I3247)</f>
        <v>221814.12387705</v>
      </c>
      <c r="E3015" s="43" t="n">
        <f aca="false">-PERCENTILE(Prices_MTM!I2998:I3247,1-Inputs!$B$9)</f>
        <v>395824.999999999</v>
      </c>
      <c r="F3015" s="43" t="n">
        <f aca="false">NORMSINV(Inputs!$B$9)*STDEV(Prices_MTM!I2998:I3247)</f>
        <v>313715.948372852</v>
      </c>
      <c r="G3015" s="52" t="n">
        <f aca="false">IF(-B3015&gt;C3015,1,0)</f>
        <v>0</v>
      </c>
      <c r="H3015" s="52" t="n">
        <f aca="false">IF(-B3015&gt;D3015,1,0)</f>
        <v>0</v>
      </c>
      <c r="I3015" s="52" t="n">
        <f aca="false">IF(-B3015&gt;E3015,1,0)</f>
        <v>0</v>
      </c>
      <c r="J3015" s="52" t="n">
        <f aca="false">IF(-B3015&gt;F3015,1,0)</f>
        <v>0</v>
      </c>
    </row>
    <row r="3016" customFormat="false" ht="15" hidden="false" customHeight="false" outlineLevel="0" collapsed="false">
      <c r="A3016" s="51" t="n">
        <f aca="false">Prices_MTM!A3249</f>
        <v>42173</v>
      </c>
      <c r="B3016" s="43" t="n">
        <f aca="false">Prices_MTM!I3249</f>
        <v>20999.9999999997</v>
      </c>
      <c r="C3016" s="43" t="n">
        <f aca="false">-PERCENTILE(Prices_MTM!I2999:I3248,1-Inputs!$B$8)</f>
        <v>228325</v>
      </c>
      <c r="D3016" s="43" t="n">
        <f aca="false">NORMSINV(Inputs!$B$8)*STDEV(Prices_MTM!I2999:I3248)</f>
        <v>221731.810200889</v>
      </c>
      <c r="E3016" s="43" t="n">
        <f aca="false">-PERCENTILE(Prices_MTM!I2999:I3248,1-Inputs!$B$9)</f>
        <v>395824.999999999</v>
      </c>
      <c r="F3016" s="43" t="n">
        <f aca="false">NORMSINV(Inputs!$B$9)*STDEV(Prices_MTM!I2999:I3248)</f>
        <v>313599.53056983</v>
      </c>
      <c r="G3016" s="52" t="n">
        <f aca="false">IF(-B3016&gt;C3016,1,0)</f>
        <v>0</v>
      </c>
      <c r="H3016" s="52" t="n">
        <f aca="false">IF(-B3016&gt;D3016,1,0)</f>
        <v>0</v>
      </c>
      <c r="I3016" s="52" t="n">
        <f aca="false">IF(-B3016&gt;E3016,1,0)</f>
        <v>0</v>
      </c>
      <c r="J3016" s="52" t="n">
        <f aca="false">IF(-B3016&gt;F3016,1,0)</f>
        <v>0</v>
      </c>
    </row>
    <row r="3017" customFormat="false" ht="15" hidden="false" customHeight="false" outlineLevel="0" collapsed="false">
      <c r="A3017" s="51" t="n">
        <f aca="false">Prices_MTM!A3250</f>
        <v>42174</v>
      </c>
      <c r="B3017" s="43" t="n">
        <f aca="false">Prices_MTM!I3250</f>
        <v>19000.0000000001</v>
      </c>
      <c r="C3017" s="43" t="n">
        <f aca="false">-PERCENTILE(Prices_MTM!I3000:I3249,1-Inputs!$B$8)</f>
        <v>228325</v>
      </c>
      <c r="D3017" s="43" t="n">
        <f aca="false">NORMSINV(Inputs!$B$8)*STDEV(Prices_MTM!I3000:I3249)</f>
        <v>221749.834918364</v>
      </c>
      <c r="E3017" s="43" t="n">
        <f aca="false">-PERCENTILE(Prices_MTM!I3000:I3249,1-Inputs!$B$9)</f>
        <v>395824.999999999</v>
      </c>
      <c r="F3017" s="43" t="n">
        <f aca="false">NORMSINV(Inputs!$B$9)*STDEV(Prices_MTM!I3000:I3249)</f>
        <v>313625.023271729</v>
      </c>
      <c r="G3017" s="52" t="n">
        <f aca="false">IF(-B3017&gt;C3017,1,0)</f>
        <v>0</v>
      </c>
      <c r="H3017" s="52" t="n">
        <f aca="false">IF(-B3017&gt;D3017,1,0)</f>
        <v>0</v>
      </c>
      <c r="I3017" s="52" t="n">
        <f aca="false">IF(-B3017&gt;E3017,1,0)</f>
        <v>0</v>
      </c>
      <c r="J3017" s="52" t="n">
        <f aca="false">IF(-B3017&gt;F3017,1,0)</f>
        <v>0</v>
      </c>
    </row>
    <row r="3018" customFormat="false" ht="15" hidden="false" customHeight="false" outlineLevel="0" collapsed="false">
      <c r="A3018" s="51" t="n">
        <f aca="false">Prices_MTM!A3251</f>
        <v>42177</v>
      </c>
      <c r="B3018" s="43" t="n">
        <f aca="false">Prices_MTM!I3251</f>
        <v>-17500.0000000001</v>
      </c>
      <c r="C3018" s="43" t="n">
        <f aca="false">-PERCENTILE(Prices_MTM!I3001:I3250,1-Inputs!$B$8)</f>
        <v>228325</v>
      </c>
      <c r="D3018" s="43" t="n">
        <f aca="false">NORMSINV(Inputs!$B$8)*STDEV(Prices_MTM!I3001:I3250)</f>
        <v>221745.702750003</v>
      </c>
      <c r="E3018" s="43" t="n">
        <f aca="false">-PERCENTILE(Prices_MTM!I3001:I3250,1-Inputs!$B$9)</f>
        <v>395824.999999999</v>
      </c>
      <c r="F3018" s="43" t="n">
        <f aca="false">NORMSINV(Inputs!$B$9)*STDEV(Prices_MTM!I3001:I3250)</f>
        <v>313619.179067161</v>
      </c>
      <c r="G3018" s="52" t="n">
        <f aca="false">IF(-B3018&gt;C3018,1,0)</f>
        <v>0</v>
      </c>
      <c r="H3018" s="52" t="n">
        <f aca="false">IF(-B3018&gt;D3018,1,0)</f>
        <v>0</v>
      </c>
      <c r="I3018" s="52" t="n">
        <f aca="false">IF(-B3018&gt;E3018,1,0)</f>
        <v>0</v>
      </c>
      <c r="J3018" s="52" t="n">
        <f aca="false">IF(-B3018&gt;F3018,1,0)</f>
        <v>0</v>
      </c>
    </row>
    <row r="3019" customFormat="false" ht="15" hidden="false" customHeight="false" outlineLevel="0" collapsed="false">
      <c r="A3019" s="51" t="n">
        <f aca="false">Prices_MTM!A3252</f>
        <v>42178</v>
      </c>
      <c r="B3019" s="43" t="n">
        <f aca="false">Prices_MTM!I3252</f>
        <v>47499.9999999998</v>
      </c>
      <c r="C3019" s="43" t="n">
        <f aca="false">-PERCENTILE(Prices_MTM!I3002:I3251,1-Inputs!$B$8)</f>
        <v>228325</v>
      </c>
      <c r="D3019" s="43" t="n">
        <f aca="false">NORMSINV(Inputs!$B$8)*STDEV(Prices_MTM!I3002:I3251)</f>
        <v>221741.515353613</v>
      </c>
      <c r="E3019" s="43" t="n">
        <f aca="false">-PERCENTILE(Prices_MTM!I3002:I3251,1-Inputs!$B$9)</f>
        <v>395824.999999999</v>
      </c>
      <c r="F3019" s="43" t="n">
        <f aca="false">NORMSINV(Inputs!$B$9)*STDEV(Prices_MTM!I3002:I3251)</f>
        <v>313613.256752536</v>
      </c>
      <c r="G3019" s="52" t="n">
        <f aca="false">IF(-B3019&gt;C3019,1,0)</f>
        <v>0</v>
      </c>
      <c r="H3019" s="52" t="n">
        <f aca="false">IF(-B3019&gt;D3019,1,0)</f>
        <v>0</v>
      </c>
      <c r="I3019" s="52" t="n">
        <f aca="false">IF(-B3019&gt;E3019,1,0)</f>
        <v>0</v>
      </c>
      <c r="J3019" s="52" t="n">
        <f aca="false">IF(-B3019&gt;F3019,1,0)</f>
        <v>0</v>
      </c>
    </row>
    <row r="3020" customFormat="false" ht="15" hidden="false" customHeight="false" outlineLevel="0" collapsed="false">
      <c r="A3020" s="51" t="n">
        <f aca="false">Prices_MTM!A3253</f>
        <v>42179</v>
      </c>
      <c r="B3020" s="43" t="n">
        <f aca="false">Prices_MTM!I3253</f>
        <v>-102000</v>
      </c>
      <c r="C3020" s="43" t="n">
        <f aca="false">-PERCENTILE(Prices_MTM!I3003:I3252,1-Inputs!$B$8)</f>
        <v>228325</v>
      </c>
      <c r="D3020" s="43" t="n">
        <f aca="false">NORMSINV(Inputs!$B$8)*STDEV(Prices_MTM!I3003:I3252)</f>
        <v>221476.550621761</v>
      </c>
      <c r="E3020" s="43" t="n">
        <f aca="false">-PERCENTILE(Prices_MTM!I3003:I3252,1-Inputs!$B$9)</f>
        <v>395824.999999999</v>
      </c>
      <c r="F3020" s="43" t="n">
        <f aca="false">NORMSINV(Inputs!$B$9)*STDEV(Prices_MTM!I3003:I3252)</f>
        <v>313238.512075843</v>
      </c>
      <c r="G3020" s="52" t="n">
        <f aca="false">IF(-B3020&gt;C3020,1,0)</f>
        <v>0</v>
      </c>
      <c r="H3020" s="52" t="n">
        <f aca="false">IF(-B3020&gt;D3020,1,0)</f>
        <v>0</v>
      </c>
      <c r="I3020" s="52" t="n">
        <f aca="false">IF(-B3020&gt;E3020,1,0)</f>
        <v>0</v>
      </c>
      <c r="J3020" s="52" t="n">
        <f aca="false">IF(-B3020&gt;F3020,1,0)</f>
        <v>0</v>
      </c>
    </row>
    <row r="3021" customFormat="false" ht="15" hidden="false" customHeight="false" outlineLevel="0" collapsed="false">
      <c r="A3021" s="51" t="n">
        <f aca="false">Prices_MTM!A3254</f>
        <v>42180</v>
      </c>
      <c r="B3021" s="43" t="n">
        <f aca="false">Prices_MTM!I3254</f>
        <v>27500.0000000006</v>
      </c>
      <c r="C3021" s="43" t="n">
        <f aca="false">-PERCENTILE(Prices_MTM!I3004:I3253,1-Inputs!$B$8)</f>
        <v>228325</v>
      </c>
      <c r="D3021" s="43" t="n">
        <f aca="false">NORMSINV(Inputs!$B$8)*STDEV(Prices_MTM!I3004:I3253)</f>
        <v>221573.450883976</v>
      </c>
      <c r="E3021" s="43" t="n">
        <f aca="false">-PERCENTILE(Prices_MTM!I3004:I3253,1-Inputs!$B$9)</f>
        <v>395824.999999999</v>
      </c>
      <c r="F3021" s="43" t="n">
        <f aca="false">NORMSINV(Inputs!$B$9)*STDEV(Prices_MTM!I3004:I3253)</f>
        <v>313375.559965882</v>
      </c>
      <c r="G3021" s="52" t="n">
        <f aca="false">IF(-B3021&gt;C3021,1,0)</f>
        <v>0</v>
      </c>
      <c r="H3021" s="52" t="n">
        <f aca="false">IF(-B3021&gt;D3021,1,0)</f>
        <v>0</v>
      </c>
      <c r="I3021" s="52" t="n">
        <f aca="false">IF(-B3021&gt;E3021,1,0)</f>
        <v>0</v>
      </c>
      <c r="J3021" s="52" t="n">
        <f aca="false">IF(-B3021&gt;F3021,1,0)</f>
        <v>0</v>
      </c>
    </row>
    <row r="3022" customFormat="false" ht="15" hidden="false" customHeight="false" outlineLevel="0" collapsed="false">
      <c r="A3022" s="51" t="n">
        <f aca="false">Prices_MTM!A3255</f>
        <v>42181</v>
      </c>
      <c r="B3022" s="43" t="n">
        <f aca="false">Prices_MTM!I3255</f>
        <v>-13000.0000000006</v>
      </c>
      <c r="C3022" s="43" t="n">
        <f aca="false">-PERCENTILE(Prices_MTM!I3005:I3254,1-Inputs!$B$8)</f>
        <v>228325</v>
      </c>
      <c r="D3022" s="43" t="n">
        <f aca="false">NORMSINV(Inputs!$B$8)*STDEV(Prices_MTM!I3005:I3254)</f>
        <v>221593.012667082</v>
      </c>
      <c r="E3022" s="43" t="n">
        <f aca="false">-PERCENTILE(Prices_MTM!I3005:I3254,1-Inputs!$B$9)</f>
        <v>395824.999999999</v>
      </c>
      <c r="F3022" s="43" t="n">
        <f aca="false">NORMSINV(Inputs!$B$9)*STDEV(Prices_MTM!I3005:I3254)</f>
        <v>313403.226569036</v>
      </c>
      <c r="G3022" s="52" t="n">
        <f aca="false">IF(-B3022&gt;C3022,1,0)</f>
        <v>0</v>
      </c>
      <c r="H3022" s="52" t="n">
        <f aca="false">IF(-B3022&gt;D3022,1,0)</f>
        <v>0</v>
      </c>
      <c r="I3022" s="52" t="n">
        <f aca="false">IF(-B3022&gt;E3022,1,0)</f>
        <v>0</v>
      </c>
      <c r="J3022" s="52" t="n">
        <f aca="false">IF(-B3022&gt;F3022,1,0)</f>
        <v>0</v>
      </c>
    </row>
    <row r="3023" customFormat="false" ht="15" hidden="false" customHeight="false" outlineLevel="0" collapsed="false">
      <c r="A3023" s="51" t="n">
        <f aca="false">Prices_MTM!A3256</f>
        <v>42184</v>
      </c>
      <c r="B3023" s="43" t="n">
        <f aca="false">Prices_MTM!I3256</f>
        <v>-51499.9999999993</v>
      </c>
      <c r="C3023" s="43" t="n">
        <f aca="false">-PERCENTILE(Prices_MTM!I3006:I3255,1-Inputs!$B$8)</f>
        <v>228325</v>
      </c>
      <c r="D3023" s="43" t="n">
        <f aca="false">NORMSINV(Inputs!$B$8)*STDEV(Prices_MTM!I3006:I3255)</f>
        <v>221312.717589516</v>
      </c>
      <c r="E3023" s="43" t="n">
        <f aca="false">-PERCENTILE(Prices_MTM!I3006:I3255,1-Inputs!$B$9)</f>
        <v>395824.999999999</v>
      </c>
      <c r="F3023" s="43" t="n">
        <f aca="false">NORMSINV(Inputs!$B$9)*STDEV(Prices_MTM!I3006:I3255)</f>
        <v>313006.799891844</v>
      </c>
      <c r="G3023" s="52" t="n">
        <f aca="false">IF(-B3023&gt;C3023,1,0)</f>
        <v>0</v>
      </c>
      <c r="H3023" s="52" t="n">
        <f aca="false">IF(-B3023&gt;D3023,1,0)</f>
        <v>0</v>
      </c>
      <c r="I3023" s="52" t="n">
        <f aca="false">IF(-B3023&gt;E3023,1,0)</f>
        <v>0</v>
      </c>
      <c r="J3023" s="52" t="n">
        <f aca="false">IF(-B3023&gt;F3023,1,0)</f>
        <v>0</v>
      </c>
    </row>
    <row r="3024" customFormat="false" ht="15" hidden="false" customHeight="false" outlineLevel="0" collapsed="false">
      <c r="A3024" s="51" t="n">
        <f aca="false">Prices_MTM!A3257</f>
        <v>42185</v>
      </c>
      <c r="B3024" s="43" t="n">
        <f aca="false">Prices_MTM!I3257</f>
        <v>49999.9999999993</v>
      </c>
      <c r="C3024" s="43" t="n">
        <f aca="false">-PERCENTILE(Prices_MTM!I3007:I3256,1-Inputs!$B$8)</f>
        <v>228325</v>
      </c>
      <c r="D3024" s="43" t="n">
        <f aca="false">NORMSINV(Inputs!$B$8)*STDEV(Prices_MTM!I3007:I3256)</f>
        <v>221354.705478543</v>
      </c>
      <c r="E3024" s="43" t="n">
        <f aca="false">-PERCENTILE(Prices_MTM!I3007:I3256,1-Inputs!$B$9)</f>
        <v>395824.999999999</v>
      </c>
      <c r="F3024" s="43" t="n">
        <f aca="false">NORMSINV(Inputs!$B$9)*STDEV(Prices_MTM!I3007:I3256)</f>
        <v>313066.184164567</v>
      </c>
      <c r="G3024" s="52" t="n">
        <f aca="false">IF(-B3024&gt;C3024,1,0)</f>
        <v>0</v>
      </c>
      <c r="H3024" s="52" t="n">
        <f aca="false">IF(-B3024&gt;D3024,1,0)</f>
        <v>0</v>
      </c>
      <c r="I3024" s="52" t="n">
        <f aca="false">IF(-B3024&gt;E3024,1,0)</f>
        <v>0</v>
      </c>
      <c r="J3024" s="52" t="n">
        <f aca="false">IF(-B3024&gt;F3024,1,0)</f>
        <v>0</v>
      </c>
    </row>
    <row r="3025" customFormat="false" ht="15" hidden="false" customHeight="false" outlineLevel="0" collapsed="false">
      <c r="A3025" s="51" t="n">
        <f aca="false">Prices_MTM!A3258</f>
        <v>42186</v>
      </c>
      <c r="B3025" s="43" t="n">
        <f aca="false">Prices_MTM!I3258</f>
        <v>-321000</v>
      </c>
      <c r="C3025" s="43" t="n">
        <f aca="false">-PERCENTILE(Prices_MTM!I3008:I3257,1-Inputs!$B$8)</f>
        <v>228325</v>
      </c>
      <c r="D3025" s="43" t="n">
        <f aca="false">NORMSINV(Inputs!$B$8)*STDEV(Prices_MTM!I3008:I3257)</f>
        <v>221439.223645036</v>
      </c>
      <c r="E3025" s="43" t="n">
        <f aca="false">-PERCENTILE(Prices_MTM!I3008:I3257,1-Inputs!$B$9)</f>
        <v>395824.999999999</v>
      </c>
      <c r="F3025" s="43" t="n">
        <f aca="false">NORMSINV(Inputs!$B$9)*STDEV(Prices_MTM!I3008:I3257)</f>
        <v>313185.719820334</v>
      </c>
      <c r="G3025" s="52" t="n">
        <f aca="false">IF(-B3025&gt;C3025,1,0)</f>
        <v>1</v>
      </c>
      <c r="H3025" s="52" t="n">
        <f aca="false">IF(-B3025&gt;D3025,1,0)</f>
        <v>1</v>
      </c>
      <c r="I3025" s="52" t="n">
        <f aca="false">IF(-B3025&gt;E3025,1,0)</f>
        <v>0</v>
      </c>
      <c r="J3025" s="52" t="n">
        <f aca="false">IF(-B3025&gt;F3025,1,0)</f>
        <v>1</v>
      </c>
    </row>
    <row r="3026" customFormat="false" ht="15" hidden="false" customHeight="false" outlineLevel="0" collapsed="false">
      <c r="A3026" s="51" t="n">
        <f aca="false">Prices_MTM!A3259</f>
        <v>42187</v>
      </c>
      <c r="B3026" s="43" t="n">
        <f aca="false">Prices_MTM!I3259</f>
        <v>-4999.99999999972</v>
      </c>
      <c r="C3026" s="43" t="n">
        <f aca="false">-PERCENTILE(Prices_MTM!I3009:I3258,1-Inputs!$B$8)</f>
        <v>230925</v>
      </c>
      <c r="D3026" s="43" t="n">
        <f aca="false">NORMSINV(Inputs!$B$8)*STDEV(Prices_MTM!I3009:I3258)</f>
        <v>223666.297116021</v>
      </c>
      <c r="E3026" s="43" t="n">
        <f aca="false">-PERCENTILE(Prices_MTM!I3009:I3258,1-Inputs!$B$9)</f>
        <v>395824.999999999</v>
      </c>
      <c r="F3026" s="43" t="n">
        <f aca="false">NORMSINV(Inputs!$B$9)*STDEV(Prices_MTM!I3009:I3258)</f>
        <v>316335.512330541</v>
      </c>
      <c r="G3026" s="52" t="n">
        <f aca="false">IF(-B3026&gt;C3026,1,0)</f>
        <v>0</v>
      </c>
      <c r="H3026" s="52" t="n">
        <f aca="false">IF(-B3026&gt;D3026,1,0)</f>
        <v>0</v>
      </c>
      <c r="I3026" s="52" t="n">
        <f aca="false">IF(-B3026&gt;E3026,1,0)</f>
        <v>0</v>
      </c>
      <c r="J3026" s="52" t="n">
        <f aca="false">IF(-B3026&gt;F3026,1,0)</f>
        <v>0</v>
      </c>
    </row>
    <row r="3027" customFormat="false" ht="15" hidden="false" customHeight="false" outlineLevel="0" collapsed="false">
      <c r="A3027" s="51" t="n">
        <f aca="false">Prices_MTM!A3260</f>
        <v>42191</v>
      </c>
      <c r="B3027" s="43" t="n">
        <f aca="false">Prices_MTM!I3260</f>
        <v>-218000</v>
      </c>
      <c r="C3027" s="43" t="n">
        <f aca="false">-PERCENTILE(Prices_MTM!I3010:I3259,1-Inputs!$B$8)</f>
        <v>230925</v>
      </c>
      <c r="D3027" s="43" t="n">
        <f aca="false">NORMSINV(Inputs!$B$8)*STDEV(Prices_MTM!I3010:I3259)</f>
        <v>223640.253856965</v>
      </c>
      <c r="E3027" s="43" t="n">
        <f aca="false">-PERCENTILE(Prices_MTM!I3010:I3259,1-Inputs!$B$9)</f>
        <v>395824.999999999</v>
      </c>
      <c r="F3027" s="43" t="n">
        <f aca="false">NORMSINV(Inputs!$B$9)*STDEV(Prices_MTM!I3010:I3259)</f>
        <v>316298.678852263</v>
      </c>
      <c r="G3027" s="52" t="n">
        <f aca="false">IF(-B3027&gt;C3027,1,0)</f>
        <v>0</v>
      </c>
      <c r="H3027" s="52" t="n">
        <f aca="false">IF(-B3027&gt;D3027,1,0)</f>
        <v>0</v>
      </c>
      <c r="I3027" s="52" t="n">
        <f aca="false">IF(-B3027&gt;E3027,1,0)</f>
        <v>0</v>
      </c>
      <c r="J3027" s="52" t="n">
        <f aca="false">IF(-B3027&gt;F3027,1,0)</f>
        <v>0</v>
      </c>
    </row>
    <row r="3028" customFormat="false" ht="15" hidden="false" customHeight="false" outlineLevel="0" collapsed="false">
      <c r="A3028" s="51" t="n">
        <f aca="false">Prices_MTM!A3261</f>
        <v>42192</v>
      </c>
      <c r="B3028" s="43" t="n">
        <f aca="false">Prices_MTM!I3261</f>
        <v>108500</v>
      </c>
      <c r="C3028" s="43" t="n">
        <f aca="false">-PERCENTILE(Prices_MTM!I3011:I3260,1-Inputs!$B$8)</f>
        <v>230925</v>
      </c>
      <c r="D3028" s="43" t="n">
        <f aca="false">NORMSINV(Inputs!$B$8)*STDEV(Prices_MTM!I3011:I3260)</f>
        <v>224689.584411639</v>
      </c>
      <c r="E3028" s="43" t="n">
        <f aca="false">-PERCENTILE(Prices_MTM!I3011:I3260,1-Inputs!$B$9)</f>
        <v>395824.999999999</v>
      </c>
      <c r="F3028" s="43" t="n">
        <f aca="false">NORMSINV(Inputs!$B$9)*STDEV(Prices_MTM!I3011:I3260)</f>
        <v>317782.767080561</v>
      </c>
      <c r="G3028" s="52" t="n">
        <f aca="false">IF(-B3028&gt;C3028,1,0)</f>
        <v>0</v>
      </c>
      <c r="H3028" s="52" t="n">
        <f aca="false">IF(-B3028&gt;D3028,1,0)</f>
        <v>0</v>
      </c>
      <c r="I3028" s="52" t="n">
        <f aca="false">IF(-B3028&gt;E3028,1,0)</f>
        <v>0</v>
      </c>
      <c r="J3028" s="52" t="n">
        <f aca="false">IF(-B3028&gt;F3028,1,0)</f>
        <v>0</v>
      </c>
    </row>
    <row r="3029" customFormat="false" ht="15" hidden="false" customHeight="false" outlineLevel="0" collapsed="false">
      <c r="A3029" s="51" t="n">
        <f aca="false">Prices_MTM!A3262</f>
        <v>42193</v>
      </c>
      <c r="B3029" s="43" t="n">
        <f aca="false">Prices_MTM!I3262</f>
        <v>-121000</v>
      </c>
      <c r="C3029" s="43" t="n">
        <f aca="false">-PERCENTILE(Prices_MTM!I3012:I3261,1-Inputs!$B$8)</f>
        <v>230925</v>
      </c>
      <c r="D3029" s="43" t="n">
        <f aca="false">NORMSINV(Inputs!$B$8)*STDEV(Prices_MTM!I3012:I3261)</f>
        <v>224626.607319851</v>
      </c>
      <c r="E3029" s="43" t="n">
        <f aca="false">-PERCENTILE(Prices_MTM!I3012:I3261,1-Inputs!$B$9)</f>
        <v>395824.999999999</v>
      </c>
      <c r="F3029" s="43" t="n">
        <f aca="false">NORMSINV(Inputs!$B$9)*STDEV(Prices_MTM!I3012:I3261)</f>
        <v>317693.697377828</v>
      </c>
      <c r="G3029" s="52" t="n">
        <f aca="false">IF(-B3029&gt;C3029,1,0)</f>
        <v>0</v>
      </c>
      <c r="H3029" s="52" t="n">
        <f aca="false">IF(-B3029&gt;D3029,1,0)</f>
        <v>0</v>
      </c>
      <c r="I3029" s="52" t="n">
        <f aca="false">IF(-B3029&gt;E3029,1,0)</f>
        <v>0</v>
      </c>
      <c r="J3029" s="52" t="n">
        <f aca="false">IF(-B3029&gt;F3029,1,0)</f>
        <v>0</v>
      </c>
    </row>
    <row r="3030" customFormat="false" ht="15" hidden="false" customHeight="false" outlineLevel="0" collapsed="false">
      <c r="A3030" s="51" t="n">
        <f aca="false">Prices_MTM!A3263</f>
        <v>42194</v>
      </c>
      <c r="B3030" s="43" t="n">
        <f aca="false">Prices_MTM!I3263</f>
        <v>8500.00000000009</v>
      </c>
      <c r="C3030" s="43" t="n">
        <f aca="false">-PERCENTILE(Prices_MTM!I3013:I3262,1-Inputs!$B$8)</f>
        <v>230925</v>
      </c>
      <c r="D3030" s="43" t="n">
        <f aca="false">NORMSINV(Inputs!$B$8)*STDEV(Prices_MTM!I3013:I3262)</f>
        <v>224848.938964769</v>
      </c>
      <c r="E3030" s="43" t="n">
        <f aca="false">-PERCENTILE(Prices_MTM!I3013:I3262,1-Inputs!$B$9)</f>
        <v>395824.999999999</v>
      </c>
      <c r="F3030" s="43" t="n">
        <f aca="false">NORMSINV(Inputs!$B$9)*STDEV(Prices_MTM!I3013:I3262)</f>
        <v>318008.145266084</v>
      </c>
      <c r="G3030" s="52" t="n">
        <f aca="false">IF(-B3030&gt;C3030,1,0)</f>
        <v>0</v>
      </c>
      <c r="H3030" s="52" t="n">
        <f aca="false">IF(-B3030&gt;D3030,1,0)</f>
        <v>0</v>
      </c>
      <c r="I3030" s="52" t="n">
        <f aca="false">IF(-B3030&gt;E3030,1,0)</f>
        <v>0</v>
      </c>
      <c r="J3030" s="52" t="n">
        <f aca="false">IF(-B3030&gt;F3030,1,0)</f>
        <v>0</v>
      </c>
    </row>
    <row r="3031" customFormat="false" ht="15" hidden="false" customHeight="false" outlineLevel="0" collapsed="false">
      <c r="A3031" s="51" t="n">
        <f aca="false">Prices_MTM!A3264</f>
        <v>42195</v>
      </c>
      <c r="B3031" s="43" t="n">
        <f aca="false">Prices_MTM!I3264</f>
        <v>3500.00000000037</v>
      </c>
      <c r="C3031" s="43" t="n">
        <f aca="false">-PERCENTILE(Prices_MTM!I3014:I3263,1-Inputs!$B$8)</f>
        <v>230925</v>
      </c>
      <c r="D3031" s="43" t="n">
        <f aca="false">NORMSINV(Inputs!$B$8)*STDEV(Prices_MTM!I3014:I3263)</f>
        <v>224852.4793824</v>
      </c>
      <c r="E3031" s="43" t="n">
        <f aca="false">-PERCENTILE(Prices_MTM!I3014:I3263,1-Inputs!$B$9)</f>
        <v>395824.999999999</v>
      </c>
      <c r="F3031" s="43" t="n">
        <f aca="false">NORMSINV(Inputs!$B$9)*STDEV(Prices_MTM!I3014:I3263)</f>
        <v>318013.152546303</v>
      </c>
      <c r="G3031" s="52" t="n">
        <f aca="false">IF(-B3031&gt;C3031,1,0)</f>
        <v>0</v>
      </c>
      <c r="H3031" s="52" t="n">
        <f aca="false">IF(-B3031&gt;D3031,1,0)</f>
        <v>0</v>
      </c>
      <c r="I3031" s="52" t="n">
        <f aca="false">IF(-B3031&gt;E3031,1,0)</f>
        <v>0</v>
      </c>
      <c r="J3031" s="52" t="n">
        <f aca="false">IF(-B3031&gt;F3031,1,0)</f>
        <v>0</v>
      </c>
    </row>
    <row r="3032" customFormat="false" ht="15" hidden="false" customHeight="false" outlineLevel="0" collapsed="false">
      <c r="A3032" s="51" t="n">
        <f aca="false">Prices_MTM!A3265</f>
        <v>42198</v>
      </c>
      <c r="B3032" s="43" t="n">
        <f aca="false">Prices_MTM!I3265</f>
        <v>-50500.0000000006</v>
      </c>
      <c r="C3032" s="43" t="n">
        <f aca="false">-PERCENTILE(Prices_MTM!I3015:I3264,1-Inputs!$B$8)</f>
        <v>230925</v>
      </c>
      <c r="D3032" s="43" t="n">
        <f aca="false">NORMSINV(Inputs!$B$8)*STDEV(Prices_MTM!I3015:I3264)</f>
        <v>224636.620751944</v>
      </c>
      <c r="E3032" s="43" t="n">
        <f aca="false">-PERCENTILE(Prices_MTM!I3015:I3264,1-Inputs!$B$9)</f>
        <v>395824.999999999</v>
      </c>
      <c r="F3032" s="43" t="n">
        <f aca="false">NORMSINV(Inputs!$B$9)*STDEV(Prices_MTM!I3015:I3264)</f>
        <v>317707.859565927</v>
      </c>
      <c r="G3032" s="52" t="n">
        <f aca="false">IF(-B3032&gt;C3032,1,0)</f>
        <v>0</v>
      </c>
      <c r="H3032" s="52" t="n">
        <f aca="false">IF(-B3032&gt;D3032,1,0)</f>
        <v>0</v>
      </c>
      <c r="I3032" s="52" t="n">
        <f aca="false">IF(-B3032&gt;E3032,1,0)</f>
        <v>0</v>
      </c>
      <c r="J3032" s="52" t="n">
        <f aca="false">IF(-B3032&gt;F3032,1,0)</f>
        <v>0</v>
      </c>
    </row>
    <row r="3033" customFormat="false" ht="15" hidden="false" customHeight="false" outlineLevel="0" collapsed="false">
      <c r="A3033" s="51" t="n">
        <f aca="false">Prices_MTM!A3266</f>
        <v>42199</v>
      </c>
      <c r="B3033" s="43" t="n">
        <f aca="false">Prices_MTM!I3266</f>
        <v>107500</v>
      </c>
      <c r="C3033" s="43" t="n">
        <f aca="false">-PERCENTILE(Prices_MTM!I3016:I3265,1-Inputs!$B$8)</f>
        <v>230925</v>
      </c>
      <c r="D3033" s="43" t="n">
        <f aca="false">NORMSINV(Inputs!$B$8)*STDEV(Prices_MTM!I3016:I3265)</f>
        <v>224648.907805185</v>
      </c>
      <c r="E3033" s="43" t="n">
        <f aca="false">-PERCENTILE(Prices_MTM!I3016:I3265,1-Inputs!$B$9)</f>
        <v>395824.999999999</v>
      </c>
      <c r="F3033" s="43" t="n">
        <f aca="false">NORMSINV(Inputs!$B$9)*STDEV(Prices_MTM!I3016:I3265)</f>
        <v>317725.237379805</v>
      </c>
      <c r="G3033" s="52" t="n">
        <f aca="false">IF(-B3033&gt;C3033,1,0)</f>
        <v>0</v>
      </c>
      <c r="H3033" s="52" t="n">
        <f aca="false">IF(-B3033&gt;D3033,1,0)</f>
        <v>0</v>
      </c>
      <c r="I3033" s="52" t="n">
        <f aca="false">IF(-B3033&gt;E3033,1,0)</f>
        <v>0</v>
      </c>
      <c r="J3033" s="52" t="n">
        <f aca="false">IF(-B3033&gt;F3033,1,0)</f>
        <v>0</v>
      </c>
    </row>
    <row r="3034" customFormat="false" ht="15" hidden="false" customHeight="false" outlineLevel="0" collapsed="false">
      <c r="A3034" s="51" t="n">
        <f aca="false">Prices_MTM!A3267</f>
        <v>42200</v>
      </c>
      <c r="B3034" s="43" t="n">
        <f aca="false">Prices_MTM!I3267</f>
        <v>-172000</v>
      </c>
      <c r="C3034" s="43" t="n">
        <f aca="false">-PERCENTILE(Prices_MTM!I3017:I3266,1-Inputs!$B$8)</f>
        <v>230925</v>
      </c>
      <c r="D3034" s="43" t="n">
        <f aca="false">NORMSINV(Inputs!$B$8)*STDEV(Prices_MTM!I3017:I3266)</f>
        <v>224984.215683958</v>
      </c>
      <c r="E3034" s="43" t="n">
        <f aca="false">-PERCENTILE(Prices_MTM!I3017:I3266,1-Inputs!$B$9)</f>
        <v>395824.999999999</v>
      </c>
      <c r="F3034" s="43" t="n">
        <f aca="false">NORMSINV(Inputs!$B$9)*STDEV(Prices_MTM!I3017:I3266)</f>
        <v>318199.469711576</v>
      </c>
      <c r="G3034" s="52" t="n">
        <f aca="false">IF(-B3034&gt;C3034,1,0)</f>
        <v>0</v>
      </c>
      <c r="H3034" s="52" t="n">
        <f aca="false">IF(-B3034&gt;D3034,1,0)</f>
        <v>0</v>
      </c>
      <c r="I3034" s="52" t="n">
        <f aca="false">IF(-B3034&gt;E3034,1,0)</f>
        <v>0</v>
      </c>
      <c r="J3034" s="52" t="n">
        <f aca="false">IF(-B3034&gt;F3034,1,0)</f>
        <v>0</v>
      </c>
    </row>
    <row r="3035" customFormat="false" ht="15" hidden="false" customHeight="false" outlineLevel="0" collapsed="false">
      <c r="A3035" s="51" t="n">
        <f aca="false">Prices_MTM!A3268</f>
        <v>42201</v>
      </c>
      <c r="B3035" s="43" t="n">
        <f aca="false">Prices_MTM!I3268</f>
        <v>-48499.9999999999</v>
      </c>
      <c r="C3035" s="43" t="n">
        <f aca="false">-PERCENTILE(Prices_MTM!I3018:I3267,1-Inputs!$B$8)</f>
        <v>230925</v>
      </c>
      <c r="D3035" s="43" t="n">
        <f aca="false">NORMSINV(Inputs!$B$8)*STDEV(Prices_MTM!I3018:I3267)</f>
        <v>225548.419108135</v>
      </c>
      <c r="E3035" s="43" t="n">
        <f aca="false">-PERCENTILE(Prices_MTM!I3018:I3267,1-Inputs!$B$9)</f>
        <v>395824.999999999</v>
      </c>
      <c r="F3035" s="43" t="n">
        <f aca="false">NORMSINV(Inputs!$B$9)*STDEV(Prices_MTM!I3018:I3267)</f>
        <v>318997.433381324</v>
      </c>
      <c r="G3035" s="52" t="n">
        <f aca="false">IF(-B3035&gt;C3035,1,0)</f>
        <v>0</v>
      </c>
      <c r="H3035" s="52" t="n">
        <f aca="false">IF(-B3035&gt;D3035,1,0)</f>
        <v>0</v>
      </c>
      <c r="I3035" s="52" t="n">
        <f aca="false">IF(-B3035&gt;E3035,1,0)</f>
        <v>0</v>
      </c>
      <c r="J3035" s="52" t="n">
        <f aca="false">IF(-B3035&gt;F3035,1,0)</f>
        <v>0</v>
      </c>
    </row>
    <row r="3036" customFormat="false" ht="15" hidden="false" customHeight="false" outlineLevel="0" collapsed="false">
      <c r="A3036" s="51" t="n">
        <f aca="false">Prices_MTM!A3269</f>
        <v>42202</v>
      </c>
      <c r="B3036" s="43" t="n">
        <f aca="false">Prices_MTM!I3269</f>
        <v>44500.0000000004</v>
      </c>
      <c r="C3036" s="43" t="n">
        <f aca="false">-PERCENTILE(Prices_MTM!I3019:I3268,1-Inputs!$B$8)</f>
        <v>230925</v>
      </c>
      <c r="D3036" s="43" t="n">
        <f aca="false">NORMSINV(Inputs!$B$8)*STDEV(Prices_MTM!I3019:I3268)</f>
        <v>225572.461232627</v>
      </c>
      <c r="E3036" s="43" t="n">
        <f aca="false">-PERCENTILE(Prices_MTM!I3019:I3268,1-Inputs!$B$9)</f>
        <v>395824.999999999</v>
      </c>
      <c r="F3036" s="43" t="n">
        <f aca="false">NORMSINV(Inputs!$B$9)*STDEV(Prices_MTM!I3019:I3268)</f>
        <v>319031.4366168</v>
      </c>
      <c r="G3036" s="52" t="n">
        <f aca="false">IF(-B3036&gt;C3036,1,0)</f>
        <v>0</v>
      </c>
      <c r="H3036" s="52" t="n">
        <f aca="false">IF(-B3036&gt;D3036,1,0)</f>
        <v>0</v>
      </c>
      <c r="I3036" s="52" t="n">
        <f aca="false">IF(-B3036&gt;E3036,1,0)</f>
        <v>0</v>
      </c>
      <c r="J3036" s="52" t="n">
        <f aca="false">IF(-B3036&gt;F3036,1,0)</f>
        <v>0</v>
      </c>
    </row>
    <row r="3037" customFormat="false" ht="15" hidden="false" customHeight="false" outlineLevel="0" collapsed="false">
      <c r="A3037" s="51" t="n">
        <f aca="false">Prices_MTM!A3270</f>
        <v>42205</v>
      </c>
      <c r="B3037" s="43" t="n">
        <f aca="false">Prices_MTM!I3270</f>
        <v>-79000.0000000003</v>
      </c>
      <c r="C3037" s="43" t="n">
        <f aca="false">-PERCENTILE(Prices_MTM!I3020:I3269,1-Inputs!$B$8)</f>
        <v>230925</v>
      </c>
      <c r="D3037" s="43" t="n">
        <f aca="false">NORMSINV(Inputs!$B$8)*STDEV(Prices_MTM!I3020:I3269)</f>
        <v>225600.78029686</v>
      </c>
      <c r="E3037" s="43" t="n">
        <f aca="false">-PERCENTILE(Prices_MTM!I3020:I3269,1-Inputs!$B$9)</f>
        <v>395824.999999999</v>
      </c>
      <c r="F3037" s="43" t="n">
        <f aca="false">NORMSINV(Inputs!$B$9)*STDEV(Prices_MTM!I3020:I3269)</f>
        <v>319071.48880977</v>
      </c>
      <c r="G3037" s="52" t="n">
        <f aca="false">IF(-B3037&gt;C3037,1,0)</f>
        <v>0</v>
      </c>
      <c r="H3037" s="52" t="n">
        <f aca="false">IF(-B3037&gt;D3037,1,0)</f>
        <v>0</v>
      </c>
      <c r="I3037" s="52" t="n">
        <f aca="false">IF(-B3037&gt;E3037,1,0)</f>
        <v>0</v>
      </c>
      <c r="J3037" s="52" t="n">
        <f aca="false">IF(-B3037&gt;F3037,1,0)</f>
        <v>0</v>
      </c>
    </row>
    <row r="3038" customFormat="false" ht="15" hidden="false" customHeight="false" outlineLevel="0" collapsed="false">
      <c r="A3038" s="51" t="n">
        <f aca="false">Prices_MTM!A3271</f>
        <v>42206</v>
      </c>
      <c r="B3038" s="43" t="n">
        <f aca="false">Prices_MTM!I3271</f>
        <v>72000.0000000006</v>
      </c>
      <c r="C3038" s="43" t="n">
        <f aca="false">-PERCENTILE(Prices_MTM!I3021:I3270,1-Inputs!$B$8)</f>
        <v>230925</v>
      </c>
      <c r="D3038" s="43" t="n">
        <f aca="false">NORMSINV(Inputs!$B$8)*STDEV(Prices_MTM!I3021:I3270)</f>
        <v>225691.143271412</v>
      </c>
      <c r="E3038" s="43" t="n">
        <f aca="false">-PERCENTILE(Prices_MTM!I3021:I3270,1-Inputs!$B$9)</f>
        <v>395824.999999999</v>
      </c>
      <c r="F3038" s="43" t="n">
        <f aca="false">NORMSINV(Inputs!$B$9)*STDEV(Prices_MTM!I3021:I3270)</f>
        <v>319199.290889113</v>
      </c>
      <c r="G3038" s="52" t="n">
        <f aca="false">IF(-B3038&gt;C3038,1,0)</f>
        <v>0</v>
      </c>
      <c r="H3038" s="52" t="n">
        <f aca="false">IF(-B3038&gt;D3038,1,0)</f>
        <v>0</v>
      </c>
      <c r="I3038" s="52" t="n">
        <f aca="false">IF(-B3038&gt;E3038,1,0)</f>
        <v>0</v>
      </c>
      <c r="J3038" s="52" t="n">
        <f aca="false">IF(-B3038&gt;F3038,1,0)</f>
        <v>0</v>
      </c>
    </row>
    <row r="3039" customFormat="false" ht="15" hidden="false" customHeight="false" outlineLevel="0" collapsed="false">
      <c r="A3039" s="51" t="n">
        <f aca="false">Prices_MTM!A3272</f>
        <v>42207</v>
      </c>
      <c r="B3039" s="43" t="n">
        <f aca="false">Prices_MTM!I3272</f>
        <v>-153000</v>
      </c>
      <c r="C3039" s="43" t="n">
        <f aca="false">-PERCENTILE(Prices_MTM!I3022:I3271,1-Inputs!$B$8)</f>
        <v>230925</v>
      </c>
      <c r="D3039" s="43" t="n">
        <f aca="false">NORMSINV(Inputs!$B$8)*STDEV(Prices_MTM!I3022:I3271)</f>
        <v>225832.933828948</v>
      </c>
      <c r="E3039" s="43" t="n">
        <f aca="false">-PERCENTILE(Prices_MTM!I3022:I3271,1-Inputs!$B$9)</f>
        <v>395824.999999999</v>
      </c>
      <c r="F3039" s="43" t="n">
        <f aca="false">NORMSINV(Inputs!$B$9)*STDEV(Prices_MTM!I3022:I3271)</f>
        <v>319399.827980486</v>
      </c>
      <c r="G3039" s="52" t="n">
        <f aca="false">IF(-B3039&gt;C3039,1,0)</f>
        <v>0</v>
      </c>
      <c r="H3039" s="52" t="n">
        <f aca="false">IF(-B3039&gt;D3039,1,0)</f>
        <v>0</v>
      </c>
      <c r="I3039" s="52" t="n">
        <f aca="false">IF(-B3039&gt;E3039,1,0)</f>
        <v>0</v>
      </c>
      <c r="J3039" s="52" t="n">
        <f aca="false">IF(-B3039&gt;F3039,1,0)</f>
        <v>0</v>
      </c>
    </row>
    <row r="3040" customFormat="false" ht="15" hidden="false" customHeight="false" outlineLevel="0" collapsed="false">
      <c r="A3040" s="51" t="n">
        <f aca="false">Prices_MTM!A3273</f>
        <v>42208</v>
      </c>
      <c r="B3040" s="43" t="n">
        <f aca="false">Prices_MTM!I3273</f>
        <v>-86000.0000000003</v>
      </c>
      <c r="C3040" s="43" t="n">
        <f aca="false">-PERCENTILE(Prices_MTM!I3023:I3272,1-Inputs!$B$8)</f>
        <v>230925</v>
      </c>
      <c r="D3040" s="43" t="n">
        <f aca="false">NORMSINV(Inputs!$B$8)*STDEV(Prices_MTM!I3023:I3272)</f>
        <v>226253.743773552</v>
      </c>
      <c r="E3040" s="43" t="n">
        <f aca="false">-PERCENTILE(Prices_MTM!I3023:I3272,1-Inputs!$B$9)</f>
        <v>395824.999999999</v>
      </c>
      <c r="F3040" s="43" t="n">
        <f aca="false">NORMSINV(Inputs!$B$9)*STDEV(Prices_MTM!I3023:I3272)</f>
        <v>319994.987515636</v>
      </c>
      <c r="G3040" s="52" t="n">
        <f aca="false">IF(-B3040&gt;C3040,1,0)</f>
        <v>0</v>
      </c>
      <c r="H3040" s="52" t="n">
        <f aca="false">IF(-B3040&gt;D3040,1,0)</f>
        <v>0</v>
      </c>
      <c r="I3040" s="52" t="n">
        <f aca="false">IF(-B3040&gt;E3040,1,0)</f>
        <v>0</v>
      </c>
      <c r="J3040" s="52" t="n">
        <f aca="false">IF(-B3040&gt;F3040,1,0)</f>
        <v>0</v>
      </c>
    </row>
    <row r="3041" customFormat="false" ht="15" hidden="false" customHeight="false" outlineLevel="0" collapsed="false">
      <c r="A3041" s="51" t="n">
        <f aca="false">Prices_MTM!A3274</f>
        <v>42209</v>
      </c>
      <c r="B3041" s="43" t="n">
        <f aca="false">Prices_MTM!I3274</f>
        <v>60499.9999999997</v>
      </c>
      <c r="C3041" s="43" t="n">
        <f aca="false">-PERCENTILE(Prices_MTM!I3024:I3273,1-Inputs!$B$8)</f>
        <v>230925</v>
      </c>
      <c r="D3041" s="43" t="n">
        <f aca="false">NORMSINV(Inputs!$B$8)*STDEV(Prices_MTM!I3024:I3273)</f>
        <v>226297.543652178</v>
      </c>
      <c r="E3041" s="43" t="n">
        <f aca="false">-PERCENTILE(Prices_MTM!I3024:I3273,1-Inputs!$B$9)</f>
        <v>395824.999999999</v>
      </c>
      <c r="F3041" s="43" t="n">
        <f aca="false">NORMSINV(Inputs!$B$9)*STDEV(Prices_MTM!I3024:I3273)</f>
        <v>320056.934519828</v>
      </c>
      <c r="G3041" s="52" t="n">
        <f aca="false">IF(-B3041&gt;C3041,1,0)</f>
        <v>0</v>
      </c>
      <c r="H3041" s="52" t="n">
        <f aca="false">IF(-B3041&gt;D3041,1,0)</f>
        <v>0</v>
      </c>
      <c r="I3041" s="52" t="n">
        <f aca="false">IF(-B3041&gt;E3041,1,0)</f>
        <v>0</v>
      </c>
      <c r="J3041" s="52" t="n">
        <f aca="false">IF(-B3041&gt;F3041,1,0)</f>
        <v>0</v>
      </c>
    </row>
    <row r="3042" customFormat="false" ht="15" hidden="false" customHeight="false" outlineLevel="0" collapsed="false">
      <c r="A3042" s="51" t="n">
        <f aca="false">Prices_MTM!A3275</f>
        <v>42212</v>
      </c>
      <c r="B3042" s="43" t="n">
        <f aca="false">Prices_MTM!I3275</f>
        <v>-69999.9999999996</v>
      </c>
      <c r="C3042" s="43" t="n">
        <f aca="false">-PERCENTILE(Prices_MTM!I3025:I3274,1-Inputs!$B$8)</f>
        <v>230925</v>
      </c>
      <c r="D3042" s="43" t="n">
        <f aca="false">NORMSINV(Inputs!$B$8)*STDEV(Prices_MTM!I3025:I3274)</f>
        <v>226122.912647382</v>
      </c>
      <c r="E3042" s="43" t="n">
        <f aca="false">-PERCENTILE(Prices_MTM!I3025:I3274,1-Inputs!$B$9)</f>
        <v>395824.999999999</v>
      </c>
      <c r="F3042" s="43" t="n">
        <f aca="false">NORMSINV(Inputs!$B$9)*STDEV(Prices_MTM!I3025:I3274)</f>
        <v>319809.950557187</v>
      </c>
      <c r="G3042" s="52" t="n">
        <f aca="false">IF(-B3042&gt;C3042,1,0)</f>
        <v>0</v>
      </c>
      <c r="H3042" s="52" t="n">
        <f aca="false">IF(-B3042&gt;D3042,1,0)</f>
        <v>0</v>
      </c>
      <c r="I3042" s="52" t="n">
        <f aca="false">IF(-B3042&gt;E3042,1,0)</f>
        <v>0</v>
      </c>
      <c r="J3042" s="52" t="n">
        <f aca="false">IF(-B3042&gt;F3042,1,0)</f>
        <v>0</v>
      </c>
    </row>
    <row r="3043" customFormat="false" ht="15" hidden="false" customHeight="false" outlineLevel="0" collapsed="false">
      <c r="A3043" s="51" t="n">
        <f aca="false">Prices_MTM!A3276</f>
        <v>42213</v>
      </c>
      <c r="B3043" s="43" t="n">
        <f aca="false">Prices_MTM!I3276</f>
        <v>68499.9999999999</v>
      </c>
      <c r="C3043" s="43" t="n">
        <f aca="false">-PERCENTILE(Prices_MTM!I3026:I3275,1-Inputs!$B$8)</f>
        <v>230925</v>
      </c>
      <c r="D3043" s="43" t="n">
        <f aca="false">NORMSINV(Inputs!$B$8)*STDEV(Prices_MTM!I3026:I3275)</f>
        <v>225426.36326405</v>
      </c>
      <c r="E3043" s="43" t="n">
        <f aca="false">-PERCENTILE(Prices_MTM!I3026:I3275,1-Inputs!$B$9)</f>
        <v>395824.999999999</v>
      </c>
      <c r="F3043" s="43" t="n">
        <f aca="false">NORMSINV(Inputs!$B$9)*STDEV(Prices_MTM!I3026:I3275)</f>
        <v>318824.807471791</v>
      </c>
      <c r="G3043" s="52" t="n">
        <f aca="false">IF(-B3043&gt;C3043,1,0)</f>
        <v>0</v>
      </c>
      <c r="H3043" s="52" t="n">
        <f aca="false">IF(-B3043&gt;D3043,1,0)</f>
        <v>0</v>
      </c>
      <c r="I3043" s="52" t="n">
        <f aca="false">IF(-B3043&gt;E3043,1,0)</f>
        <v>0</v>
      </c>
      <c r="J3043" s="52" t="n">
        <f aca="false">IF(-B3043&gt;F3043,1,0)</f>
        <v>0</v>
      </c>
    </row>
    <row r="3044" customFormat="false" ht="15" hidden="false" customHeight="false" outlineLevel="0" collapsed="false">
      <c r="A3044" s="51" t="n">
        <f aca="false">Prices_MTM!A3277</f>
        <v>42214</v>
      </c>
      <c r="B3044" s="43" t="n">
        <f aca="false">Prices_MTM!I3277</f>
        <v>58500.0000000004</v>
      </c>
      <c r="C3044" s="43" t="n">
        <f aca="false">-PERCENTILE(Prices_MTM!I3027:I3276,1-Inputs!$B$8)</f>
        <v>230925</v>
      </c>
      <c r="D3044" s="43" t="n">
        <f aca="false">NORMSINV(Inputs!$B$8)*STDEV(Prices_MTM!I3027:I3276)</f>
        <v>225391.8836907</v>
      </c>
      <c r="E3044" s="43" t="n">
        <f aca="false">-PERCENTILE(Prices_MTM!I3027:I3276,1-Inputs!$B$9)</f>
        <v>395824.999999999</v>
      </c>
      <c r="F3044" s="43" t="n">
        <f aca="false">NORMSINV(Inputs!$B$9)*STDEV(Prices_MTM!I3027:I3276)</f>
        <v>318776.042353215</v>
      </c>
      <c r="G3044" s="52" t="n">
        <f aca="false">IF(-B3044&gt;C3044,1,0)</f>
        <v>0</v>
      </c>
      <c r="H3044" s="52" t="n">
        <f aca="false">IF(-B3044&gt;D3044,1,0)</f>
        <v>0</v>
      </c>
      <c r="I3044" s="52" t="n">
        <f aca="false">IF(-B3044&gt;E3044,1,0)</f>
        <v>0</v>
      </c>
      <c r="J3044" s="52" t="n">
        <f aca="false">IF(-B3044&gt;F3044,1,0)</f>
        <v>0</v>
      </c>
    </row>
    <row r="3045" customFormat="false" ht="15" hidden="false" customHeight="false" outlineLevel="0" collapsed="false">
      <c r="A3045" s="51" t="n">
        <f aca="false">Prices_MTM!A3278</f>
        <v>42215</v>
      </c>
      <c r="B3045" s="43" t="n">
        <f aca="false">Prices_MTM!I3278</f>
        <v>-2000.00000000031</v>
      </c>
      <c r="C3045" s="43" t="n">
        <f aca="false">-PERCENTILE(Prices_MTM!I3028:I3277,1-Inputs!$B$8)</f>
        <v>230925</v>
      </c>
      <c r="D3045" s="43" t="n">
        <f aca="false">NORMSINV(Inputs!$B$8)*STDEV(Prices_MTM!I3028:I3277)</f>
        <v>225237.994598353</v>
      </c>
      <c r="E3045" s="43" t="n">
        <f aca="false">-PERCENTILE(Prices_MTM!I3028:I3277,1-Inputs!$B$9)</f>
        <v>395824.999999999</v>
      </c>
      <c r="F3045" s="43" t="n">
        <f aca="false">NORMSINV(Inputs!$B$9)*STDEV(Prices_MTM!I3028:I3277)</f>
        <v>318558.394073177</v>
      </c>
      <c r="G3045" s="52" t="n">
        <f aca="false">IF(-B3045&gt;C3045,1,0)</f>
        <v>0</v>
      </c>
      <c r="H3045" s="52" t="n">
        <f aca="false">IF(-B3045&gt;D3045,1,0)</f>
        <v>0</v>
      </c>
      <c r="I3045" s="52" t="n">
        <f aca="false">IF(-B3045&gt;E3045,1,0)</f>
        <v>0</v>
      </c>
      <c r="J3045" s="52" t="n">
        <f aca="false">IF(-B3045&gt;F3045,1,0)</f>
        <v>0</v>
      </c>
    </row>
    <row r="3046" customFormat="false" ht="15" hidden="false" customHeight="false" outlineLevel="0" collapsed="false">
      <c r="A3046" s="51" t="n">
        <f aca="false">Prices_MTM!A3279</f>
        <v>42216</v>
      </c>
      <c r="B3046" s="43" t="n">
        <f aca="false">Prices_MTM!I3279</f>
        <v>-92000.0000000002</v>
      </c>
      <c r="C3046" s="43" t="n">
        <f aca="false">-PERCENTILE(Prices_MTM!I3029:I3278,1-Inputs!$B$8)</f>
        <v>230925</v>
      </c>
      <c r="D3046" s="43" t="n">
        <f aca="false">NORMSINV(Inputs!$B$8)*STDEV(Prices_MTM!I3029:I3278)</f>
        <v>224953.60020304</v>
      </c>
      <c r="E3046" s="43" t="n">
        <f aca="false">-PERCENTILE(Prices_MTM!I3029:I3278,1-Inputs!$B$9)</f>
        <v>395824.999999999</v>
      </c>
      <c r="F3046" s="43" t="n">
        <f aca="false">NORMSINV(Inputs!$B$9)*STDEV(Prices_MTM!I3029:I3278)</f>
        <v>318156.169652665</v>
      </c>
      <c r="G3046" s="52" t="n">
        <f aca="false">IF(-B3046&gt;C3046,1,0)</f>
        <v>0</v>
      </c>
      <c r="H3046" s="52" t="n">
        <f aca="false">IF(-B3046&gt;D3046,1,0)</f>
        <v>0</v>
      </c>
      <c r="I3046" s="52" t="n">
        <f aca="false">IF(-B3046&gt;E3046,1,0)</f>
        <v>0</v>
      </c>
      <c r="J3046" s="52" t="n">
        <f aca="false">IF(-B3046&gt;F3046,1,0)</f>
        <v>0</v>
      </c>
    </row>
    <row r="3047" customFormat="false" ht="15" hidden="false" customHeight="false" outlineLevel="0" collapsed="false">
      <c r="A3047" s="51" t="n">
        <f aca="false">Prices_MTM!A3280</f>
        <v>42219</v>
      </c>
      <c r="B3047" s="43" t="n">
        <f aca="false">Prices_MTM!I3280</f>
        <v>3999.99999999991</v>
      </c>
      <c r="C3047" s="43" t="n">
        <f aca="false">-PERCENTILE(Prices_MTM!I3030:I3279,1-Inputs!$B$8)</f>
        <v>230925</v>
      </c>
      <c r="D3047" s="43" t="n">
        <f aca="false">NORMSINV(Inputs!$B$8)*STDEV(Prices_MTM!I3030:I3279)</f>
        <v>224359.624881977</v>
      </c>
      <c r="E3047" s="43" t="n">
        <f aca="false">-PERCENTILE(Prices_MTM!I3030:I3279,1-Inputs!$B$9)</f>
        <v>395824.999999999</v>
      </c>
      <c r="F3047" s="43" t="n">
        <f aca="false">NORMSINV(Inputs!$B$9)*STDEV(Prices_MTM!I3030:I3279)</f>
        <v>317316.099021001</v>
      </c>
      <c r="G3047" s="52" t="n">
        <f aca="false">IF(-B3047&gt;C3047,1,0)</f>
        <v>0</v>
      </c>
      <c r="H3047" s="52" t="n">
        <f aca="false">IF(-B3047&gt;D3047,1,0)</f>
        <v>0</v>
      </c>
      <c r="I3047" s="52" t="n">
        <f aca="false">IF(-B3047&gt;E3047,1,0)</f>
        <v>0</v>
      </c>
      <c r="J3047" s="52" t="n">
        <f aca="false">IF(-B3047&gt;F3047,1,0)</f>
        <v>0</v>
      </c>
    </row>
    <row r="3048" customFormat="false" ht="15" hidden="false" customHeight="false" outlineLevel="0" collapsed="false">
      <c r="A3048" s="51" t="n">
        <f aca="false">Prices_MTM!A3281</f>
        <v>42220</v>
      </c>
      <c r="B3048" s="43" t="n">
        <f aca="false">Prices_MTM!I3281</f>
        <v>70500.0000000002</v>
      </c>
      <c r="C3048" s="43" t="n">
        <f aca="false">-PERCENTILE(Prices_MTM!I3031:I3280,1-Inputs!$B$8)</f>
        <v>230925</v>
      </c>
      <c r="D3048" s="43" t="n">
        <f aca="false">NORMSINV(Inputs!$B$8)*STDEV(Prices_MTM!I3031:I3280)</f>
        <v>224362.650425261</v>
      </c>
      <c r="E3048" s="43" t="n">
        <f aca="false">-PERCENTILE(Prices_MTM!I3031:I3280,1-Inputs!$B$9)</f>
        <v>395824.999999999</v>
      </c>
      <c r="F3048" s="43" t="n">
        <f aca="false">NORMSINV(Inputs!$B$9)*STDEV(Prices_MTM!I3031:I3280)</f>
        <v>317320.378104606</v>
      </c>
      <c r="G3048" s="52" t="n">
        <f aca="false">IF(-B3048&gt;C3048,1,0)</f>
        <v>0</v>
      </c>
      <c r="H3048" s="52" t="n">
        <f aca="false">IF(-B3048&gt;D3048,1,0)</f>
        <v>0</v>
      </c>
      <c r="I3048" s="52" t="n">
        <f aca="false">IF(-B3048&gt;E3048,1,0)</f>
        <v>0</v>
      </c>
      <c r="J3048" s="52" t="n">
        <f aca="false">IF(-B3048&gt;F3048,1,0)</f>
        <v>0</v>
      </c>
    </row>
    <row r="3049" customFormat="false" ht="15" hidden="false" customHeight="false" outlineLevel="0" collapsed="false">
      <c r="A3049" s="51" t="n">
        <f aca="false">Prices_MTM!A3282</f>
        <v>42221</v>
      </c>
      <c r="B3049" s="43" t="n">
        <f aca="false">Prices_MTM!I3282</f>
        <v>-59999.9999999998</v>
      </c>
      <c r="C3049" s="43" t="n">
        <f aca="false">-PERCENTILE(Prices_MTM!I3032:I3281,1-Inputs!$B$8)</f>
        <v>230925</v>
      </c>
      <c r="D3049" s="43" t="n">
        <f aca="false">NORMSINV(Inputs!$B$8)*STDEV(Prices_MTM!I3032:I3281)</f>
        <v>223749.284955657</v>
      </c>
      <c r="E3049" s="43" t="n">
        <f aca="false">-PERCENTILE(Prices_MTM!I3032:I3281,1-Inputs!$B$9)</f>
        <v>395824.999999999</v>
      </c>
      <c r="F3049" s="43" t="n">
        <f aca="false">NORMSINV(Inputs!$B$9)*STDEV(Prices_MTM!I3032:I3281)</f>
        <v>316452.883615831</v>
      </c>
      <c r="G3049" s="52" t="n">
        <f aca="false">IF(-B3049&gt;C3049,1,0)</f>
        <v>0</v>
      </c>
      <c r="H3049" s="52" t="n">
        <f aca="false">IF(-B3049&gt;D3049,1,0)</f>
        <v>0</v>
      </c>
      <c r="I3049" s="52" t="n">
        <f aca="false">IF(-B3049&gt;E3049,1,0)</f>
        <v>0</v>
      </c>
      <c r="J3049" s="52" t="n">
        <f aca="false">IF(-B3049&gt;F3049,1,0)</f>
        <v>0</v>
      </c>
    </row>
    <row r="3050" customFormat="false" ht="15" hidden="false" customHeight="false" outlineLevel="0" collapsed="false">
      <c r="A3050" s="51" t="n">
        <f aca="false">Prices_MTM!A3283</f>
        <v>42222</v>
      </c>
      <c r="B3050" s="43" t="n">
        <f aca="false">Prices_MTM!I3283</f>
        <v>17999.9999999996</v>
      </c>
      <c r="C3050" s="43" t="n">
        <f aca="false">-PERCENTILE(Prices_MTM!I3033:I3282,1-Inputs!$B$8)</f>
        <v>230925</v>
      </c>
      <c r="D3050" s="43" t="n">
        <f aca="false">NORMSINV(Inputs!$B$8)*STDEV(Prices_MTM!I3033:I3282)</f>
        <v>223556.044380917</v>
      </c>
      <c r="E3050" s="43" t="n">
        <f aca="false">-PERCENTILE(Prices_MTM!I3033:I3282,1-Inputs!$B$9)</f>
        <v>395824.999999999</v>
      </c>
      <c r="F3050" s="43" t="n">
        <f aca="false">NORMSINV(Inputs!$B$9)*STDEV(Prices_MTM!I3033:I3282)</f>
        <v>316179.579783283</v>
      </c>
      <c r="G3050" s="52" t="n">
        <f aca="false">IF(-B3050&gt;C3050,1,0)</f>
        <v>0</v>
      </c>
      <c r="H3050" s="52" t="n">
        <f aca="false">IF(-B3050&gt;D3050,1,0)</f>
        <v>0</v>
      </c>
      <c r="I3050" s="52" t="n">
        <f aca="false">IF(-B3050&gt;E3050,1,0)</f>
        <v>0</v>
      </c>
      <c r="J3050" s="52" t="n">
        <f aca="false">IF(-B3050&gt;F3050,1,0)</f>
        <v>0</v>
      </c>
    </row>
    <row r="3051" customFormat="false" ht="15" hidden="false" customHeight="false" outlineLevel="0" collapsed="false">
      <c r="A3051" s="51" t="n">
        <f aca="false">Prices_MTM!A3284</f>
        <v>42223</v>
      </c>
      <c r="B3051" s="43" t="n">
        <f aca="false">Prices_MTM!I3284</f>
        <v>-69000.0000000001</v>
      </c>
      <c r="C3051" s="43" t="n">
        <f aca="false">-PERCENTILE(Prices_MTM!I3034:I3283,1-Inputs!$B$8)</f>
        <v>230925</v>
      </c>
      <c r="D3051" s="43" t="n">
        <f aca="false">NORMSINV(Inputs!$B$8)*STDEV(Prices_MTM!I3034:I3283)</f>
        <v>223404.716609552</v>
      </c>
      <c r="E3051" s="43" t="n">
        <f aca="false">-PERCENTILE(Prices_MTM!I3034:I3283,1-Inputs!$B$9)</f>
        <v>395824.999999999</v>
      </c>
      <c r="F3051" s="43" t="n">
        <f aca="false">NORMSINV(Inputs!$B$9)*STDEV(Prices_MTM!I3034:I3283)</f>
        <v>315965.554028389</v>
      </c>
      <c r="G3051" s="52" t="n">
        <f aca="false">IF(-B3051&gt;C3051,1,0)</f>
        <v>0</v>
      </c>
      <c r="H3051" s="52" t="n">
        <f aca="false">IF(-B3051&gt;D3051,1,0)</f>
        <v>0</v>
      </c>
      <c r="I3051" s="52" t="n">
        <f aca="false">IF(-B3051&gt;E3051,1,0)</f>
        <v>0</v>
      </c>
      <c r="J3051" s="52" t="n">
        <f aca="false">IF(-B3051&gt;F3051,1,0)</f>
        <v>0</v>
      </c>
    </row>
    <row r="3052" customFormat="false" ht="15" hidden="false" customHeight="false" outlineLevel="0" collapsed="false">
      <c r="A3052" s="51" t="n">
        <f aca="false">Prices_MTM!A3285</f>
        <v>42226</v>
      </c>
      <c r="B3052" s="43" t="n">
        <f aca="false">Prices_MTM!I3285</f>
        <v>69000.0000000001</v>
      </c>
      <c r="C3052" s="43" t="n">
        <f aca="false">-PERCENTILE(Prices_MTM!I3035:I3284,1-Inputs!$B$8)</f>
        <v>230925</v>
      </c>
      <c r="D3052" s="43" t="n">
        <f aca="false">NORMSINV(Inputs!$B$8)*STDEV(Prices_MTM!I3035:I3284)</f>
        <v>223445.888403778</v>
      </c>
      <c r="E3052" s="43" t="n">
        <f aca="false">-PERCENTILE(Prices_MTM!I3035:I3284,1-Inputs!$B$9)</f>
        <v>395824.999999999</v>
      </c>
      <c r="F3052" s="43" t="n">
        <f aca="false">NORMSINV(Inputs!$B$9)*STDEV(Prices_MTM!I3035:I3284)</f>
        <v>316023.784082663</v>
      </c>
      <c r="G3052" s="52" t="n">
        <f aca="false">IF(-B3052&gt;C3052,1,0)</f>
        <v>0</v>
      </c>
      <c r="H3052" s="52" t="n">
        <f aca="false">IF(-B3052&gt;D3052,1,0)</f>
        <v>0</v>
      </c>
      <c r="I3052" s="52" t="n">
        <f aca="false">IF(-B3052&gt;E3052,1,0)</f>
        <v>0</v>
      </c>
      <c r="J3052" s="52" t="n">
        <f aca="false">IF(-B3052&gt;F3052,1,0)</f>
        <v>0</v>
      </c>
    </row>
    <row r="3053" customFormat="false" ht="15" hidden="false" customHeight="false" outlineLevel="0" collapsed="false">
      <c r="A3053" s="51" t="n">
        <f aca="false">Prices_MTM!A3286</f>
        <v>42227</v>
      </c>
      <c r="B3053" s="43" t="n">
        <f aca="false">Prices_MTM!I3286</f>
        <v>-134500</v>
      </c>
      <c r="C3053" s="43" t="n">
        <f aca="false">-PERCENTILE(Prices_MTM!I3036:I3285,1-Inputs!$B$8)</f>
        <v>230925</v>
      </c>
      <c r="D3053" s="43" t="n">
        <f aca="false">NORMSINV(Inputs!$B$8)*STDEV(Prices_MTM!I3036:I3285)</f>
        <v>222595.994431435</v>
      </c>
      <c r="E3053" s="43" t="n">
        <f aca="false">-PERCENTILE(Prices_MTM!I3036:I3285,1-Inputs!$B$9)</f>
        <v>395824.999999999</v>
      </c>
      <c r="F3053" s="43" t="n">
        <f aca="false">NORMSINV(Inputs!$B$9)*STDEV(Prices_MTM!I3036:I3285)</f>
        <v>314821.762818689</v>
      </c>
      <c r="G3053" s="52" t="n">
        <f aca="false">IF(-B3053&gt;C3053,1,0)</f>
        <v>0</v>
      </c>
      <c r="H3053" s="52" t="n">
        <f aca="false">IF(-B3053&gt;D3053,1,0)</f>
        <v>0</v>
      </c>
      <c r="I3053" s="52" t="n">
        <f aca="false">IF(-B3053&gt;E3053,1,0)</f>
        <v>0</v>
      </c>
      <c r="J3053" s="52" t="n">
        <f aca="false">IF(-B3053&gt;F3053,1,0)</f>
        <v>0</v>
      </c>
    </row>
    <row r="3054" customFormat="false" ht="15" hidden="false" customHeight="false" outlineLevel="0" collapsed="false">
      <c r="A3054" s="51" t="n">
        <f aca="false">Prices_MTM!A3287</f>
        <v>42228</v>
      </c>
      <c r="B3054" s="43" t="n">
        <f aca="false">Prices_MTM!I3287</f>
        <v>-37000.0000000001</v>
      </c>
      <c r="C3054" s="43" t="n">
        <f aca="false">-PERCENTILE(Prices_MTM!I3037:I3286,1-Inputs!$B$8)</f>
        <v>230925</v>
      </c>
      <c r="D3054" s="43" t="n">
        <f aca="false">NORMSINV(Inputs!$B$8)*STDEV(Prices_MTM!I3037:I3286)</f>
        <v>222847.013524504</v>
      </c>
      <c r="E3054" s="43" t="n">
        <f aca="false">-PERCENTILE(Prices_MTM!I3037:I3286,1-Inputs!$B$9)</f>
        <v>395824.999999999</v>
      </c>
      <c r="F3054" s="43" t="n">
        <f aca="false">NORMSINV(Inputs!$B$9)*STDEV(Prices_MTM!I3037:I3286)</f>
        <v>315176.78391232</v>
      </c>
      <c r="G3054" s="52" t="n">
        <f aca="false">IF(-B3054&gt;C3054,1,0)</f>
        <v>0</v>
      </c>
      <c r="H3054" s="52" t="n">
        <f aca="false">IF(-B3054&gt;D3054,1,0)</f>
        <v>0</v>
      </c>
      <c r="I3054" s="52" t="n">
        <f aca="false">IF(-B3054&gt;E3054,1,0)</f>
        <v>0</v>
      </c>
      <c r="J3054" s="52" t="n">
        <f aca="false">IF(-B3054&gt;F3054,1,0)</f>
        <v>0</v>
      </c>
    </row>
    <row r="3055" customFormat="false" ht="15" hidden="false" customHeight="false" outlineLevel="0" collapsed="false">
      <c r="A3055" s="51" t="n">
        <f aca="false">Prices_MTM!A3288</f>
        <v>42229</v>
      </c>
      <c r="B3055" s="43" t="n">
        <f aca="false">Prices_MTM!I3288</f>
        <v>-80999.9999999995</v>
      </c>
      <c r="C3055" s="43" t="n">
        <f aca="false">-PERCENTILE(Prices_MTM!I3038:I3287,1-Inputs!$B$8)</f>
        <v>230925</v>
      </c>
      <c r="D3055" s="43" t="n">
        <f aca="false">NORMSINV(Inputs!$B$8)*STDEV(Prices_MTM!I3038:I3287)</f>
        <v>222712.81393802</v>
      </c>
      <c r="E3055" s="43" t="n">
        <f aca="false">-PERCENTILE(Prices_MTM!I3038:I3287,1-Inputs!$B$9)</f>
        <v>395824.999999999</v>
      </c>
      <c r="F3055" s="43" t="n">
        <f aca="false">NORMSINV(Inputs!$B$9)*STDEV(Prices_MTM!I3038:I3287)</f>
        <v>314986.982876168</v>
      </c>
      <c r="G3055" s="52" t="n">
        <f aca="false">IF(-B3055&gt;C3055,1,0)</f>
        <v>0</v>
      </c>
      <c r="H3055" s="52" t="n">
        <f aca="false">IF(-B3055&gt;D3055,1,0)</f>
        <v>0</v>
      </c>
      <c r="I3055" s="52" t="n">
        <f aca="false">IF(-B3055&gt;E3055,1,0)</f>
        <v>0</v>
      </c>
      <c r="J3055" s="52" t="n">
        <f aca="false">IF(-B3055&gt;F3055,1,0)</f>
        <v>0</v>
      </c>
    </row>
    <row r="3056" customFormat="false" ht="15" hidden="false" customHeight="false" outlineLevel="0" collapsed="false">
      <c r="A3056" s="51" t="n">
        <f aca="false">Prices_MTM!A3289</f>
        <v>42230</v>
      </c>
      <c r="B3056" s="43" t="n">
        <f aca="false">Prices_MTM!I3289</f>
        <v>28999.9999999999</v>
      </c>
      <c r="C3056" s="43" t="n">
        <f aca="false">-PERCENTILE(Prices_MTM!I3039:I3288,1-Inputs!$B$8)</f>
        <v>230925</v>
      </c>
      <c r="D3056" s="43" t="n">
        <f aca="false">NORMSINV(Inputs!$B$8)*STDEV(Prices_MTM!I3039:I3288)</f>
        <v>222812.058778072</v>
      </c>
      <c r="E3056" s="43" t="n">
        <f aca="false">-PERCENTILE(Prices_MTM!I3039:I3288,1-Inputs!$B$9)</f>
        <v>395824.999999999</v>
      </c>
      <c r="F3056" s="43" t="n">
        <f aca="false">NORMSINV(Inputs!$B$9)*STDEV(Prices_MTM!I3039:I3288)</f>
        <v>315127.346747385</v>
      </c>
      <c r="G3056" s="52" t="n">
        <f aca="false">IF(-B3056&gt;C3056,1,0)</f>
        <v>0</v>
      </c>
      <c r="H3056" s="52" t="n">
        <f aca="false">IF(-B3056&gt;D3056,1,0)</f>
        <v>0</v>
      </c>
      <c r="I3056" s="52" t="n">
        <f aca="false">IF(-B3056&gt;E3056,1,0)</f>
        <v>0</v>
      </c>
      <c r="J3056" s="52" t="n">
        <f aca="false">IF(-B3056&gt;F3056,1,0)</f>
        <v>0</v>
      </c>
    </row>
    <row r="3057" customFormat="false" ht="15" hidden="false" customHeight="false" outlineLevel="0" collapsed="false">
      <c r="A3057" s="51" t="n">
        <f aca="false">Prices_MTM!A3290</f>
        <v>42233</v>
      </c>
      <c r="B3057" s="43" t="n">
        <f aca="false">Prices_MTM!I3290</f>
        <v>-51000.0000000005</v>
      </c>
      <c r="C3057" s="43" t="n">
        <f aca="false">-PERCENTILE(Prices_MTM!I3040:I3289,1-Inputs!$B$8)</f>
        <v>228325</v>
      </c>
      <c r="D3057" s="43" t="n">
        <f aca="false">NORMSINV(Inputs!$B$8)*STDEV(Prices_MTM!I3040:I3289)</f>
        <v>216225.764438021</v>
      </c>
      <c r="E3057" s="43" t="n">
        <f aca="false">-PERCENTILE(Prices_MTM!I3040:I3289,1-Inputs!$B$9)</f>
        <v>337815</v>
      </c>
      <c r="F3057" s="43" t="n">
        <f aca="false">NORMSINV(Inputs!$B$9)*STDEV(Prices_MTM!I3040:I3289)</f>
        <v>305812.224973186</v>
      </c>
      <c r="G3057" s="52" t="n">
        <f aca="false">IF(-B3057&gt;C3057,1,0)</f>
        <v>0</v>
      </c>
      <c r="H3057" s="52" t="n">
        <f aca="false">IF(-B3057&gt;D3057,1,0)</f>
        <v>0</v>
      </c>
      <c r="I3057" s="52" t="n">
        <f aca="false">IF(-B3057&gt;E3057,1,0)</f>
        <v>0</v>
      </c>
      <c r="J3057" s="52" t="n">
        <f aca="false">IF(-B3057&gt;F3057,1,0)</f>
        <v>0</v>
      </c>
    </row>
    <row r="3058" customFormat="false" ht="15" hidden="false" customHeight="false" outlineLevel="0" collapsed="false">
      <c r="A3058" s="51" t="n">
        <f aca="false">Prices_MTM!A3291</f>
        <v>42234</v>
      </c>
      <c r="B3058" s="43" t="n">
        <f aca="false">Prices_MTM!I3291</f>
        <v>103500</v>
      </c>
      <c r="C3058" s="43" t="n">
        <f aca="false">-PERCENTILE(Prices_MTM!I3041:I3290,1-Inputs!$B$8)</f>
        <v>228325</v>
      </c>
      <c r="D3058" s="43" t="n">
        <f aca="false">NORMSINV(Inputs!$B$8)*STDEV(Prices_MTM!I3041:I3290)</f>
        <v>216206.60041269</v>
      </c>
      <c r="E3058" s="43" t="n">
        <f aca="false">-PERCENTILE(Prices_MTM!I3041:I3290,1-Inputs!$B$9)</f>
        <v>337815</v>
      </c>
      <c r="F3058" s="43" t="n">
        <f aca="false">NORMSINV(Inputs!$B$9)*STDEV(Prices_MTM!I3041:I3290)</f>
        <v>305785.120926446</v>
      </c>
      <c r="G3058" s="52" t="n">
        <f aca="false">IF(-B3058&gt;C3058,1,0)</f>
        <v>0</v>
      </c>
      <c r="H3058" s="52" t="n">
        <f aca="false">IF(-B3058&gt;D3058,1,0)</f>
        <v>0</v>
      </c>
      <c r="I3058" s="52" t="n">
        <f aca="false">IF(-B3058&gt;E3058,1,0)</f>
        <v>0</v>
      </c>
      <c r="J3058" s="52" t="n">
        <f aca="false">IF(-B3058&gt;F3058,1,0)</f>
        <v>0</v>
      </c>
    </row>
    <row r="3059" customFormat="false" ht="15" hidden="false" customHeight="false" outlineLevel="0" collapsed="false">
      <c r="A3059" s="51" t="n">
        <f aca="false">Prices_MTM!A3292</f>
        <v>42235</v>
      </c>
      <c r="B3059" s="43" t="n">
        <f aca="false">Prices_MTM!I3292</f>
        <v>-120500</v>
      </c>
      <c r="C3059" s="43" t="n">
        <f aca="false">-PERCENTILE(Prices_MTM!I3042:I3291,1-Inputs!$B$8)</f>
        <v>228325</v>
      </c>
      <c r="D3059" s="43" t="n">
        <f aca="false">NORMSINV(Inputs!$B$8)*STDEV(Prices_MTM!I3042:I3291)</f>
        <v>216491.851256935</v>
      </c>
      <c r="E3059" s="43" t="n">
        <f aca="false">-PERCENTILE(Prices_MTM!I3042:I3291,1-Inputs!$B$9)</f>
        <v>337815</v>
      </c>
      <c r="F3059" s="43" t="n">
        <f aca="false">NORMSINV(Inputs!$B$9)*STDEV(Prices_MTM!I3042:I3291)</f>
        <v>306188.556639025</v>
      </c>
      <c r="G3059" s="52" t="n">
        <f aca="false">IF(-B3059&gt;C3059,1,0)</f>
        <v>0</v>
      </c>
      <c r="H3059" s="52" t="n">
        <f aca="false">IF(-B3059&gt;D3059,1,0)</f>
        <v>0</v>
      </c>
      <c r="I3059" s="52" t="n">
        <f aca="false">IF(-B3059&gt;E3059,1,0)</f>
        <v>0</v>
      </c>
      <c r="J3059" s="52" t="n">
        <f aca="false">IF(-B3059&gt;F3059,1,0)</f>
        <v>0</v>
      </c>
    </row>
    <row r="3060" customFormat="false" ht="15" hidden="false" customHeight="false" outlineLevel="0" collapsed="false">
      <c r="A3060" s="51" t="n">
        <f aca="false">Prices_MTM!A3293</f>
        <v>42236</v>
      </c>
      <c r="B3060" s="43" t="n">
        <f aca="false">Prices_MTM!I3293</f>
        <v>30999.9999999999</v>
      </c>
      <c r="C3060" s="43" t="n">
        <f aca="false">-PERCENTILE(Prices_MTM!I3043:I3292,1-Inputs!$B$8)</f>
        <v>228325</v>
      </c>
      <c r="D3060" s="43" t="n">
        <f aca="false">NORMSINV(Inputs!$B$8)*STDEV(Prices_MTM!I3043:I3292)</f>
        <v>216751.13619666</v>
      </c>
      <c r="E3060" s="43" t="n">
        <f aca="false">-PERCENTILE(Prices_MTM!I3043:I3292,1-Inputs!$B$9)</f>
        <v>337815</v>
      </c>
      <c r="F3060" s="43" t="n">
        <f aca="false">NORMSINV(Inputs!$B$9)*STDEV(Prices_MTM!I3043:I3292)</f>
        <v>306555.268277324</v>
      </c>
      <c r="G3060" s="52" t="n">
        <f aca="false">IF(-B3060&gt;C3060,1,0)</f>
        <v>0</v>
      </c>
      <c r="H3060" s="52" t="n">
        <f aca="false">IF(-B3060&gt;D3060,1,0)</f>
        <v>0</v>
      </c>
      <c r="I3060" s="52" t="n">
        <f aca="false">IF(-B3060&gt;E3060,1,0)</f>
        <v>0</v>
      </c>
      <c r="J3060" s="52" t="n">
        <f aca="false">IF(-B3060&gt;F3060,1,0)</f>
        <v>0</v>
      </c>
    </row>
    <row r="3061" customFormat="false" ht="15" hidden="false" customHeight="false" outlineLevel="0" collapsed="false">
      <c r="A3061" s="51" t="n">
        <f aca="false">Prices_MTM!A3294</f>
        <v>42237</v>
      </c>
      <c r="B3061" s="43" t="n">
        <f aca="false">Prices_MTM!I3294</f>
        <v>34500.0000000002</v>
      </c>
      <c r="C3061" s="43" t="n">
        <f aca="false">-PERCENTILE(Prices_MTM!I3044:I3293,1-Inputs!$B$8)</f>
        <v>228325</v>
      </c>
      <c r="D3061" s="43" t="n">
        <f aca="false">NORMSINV(Inputs!$B$8)*STDEV(Prices_MTM!I3044:I3293)</f>
        <v>216556.592541547</v>
      </c>
      <c r="E3061" s="43" t="n">
        <f aca="false">-PERCENTILE(Prices_MTM!I3044:I3293,1-Inputs!$B$9)</f>
        <v>337815</v>
      </c>
      <c r="F3061" s="43" t="n">
        <f aca="false">NORMSINV(Inputs!$B$9)*STDEV(Prices_MTM!I3044:I3293)</f>
        <v>306280.121473338</v>
      </c>
      <c r="G3061" s="52" t="n">
        <f aca="false">IF(-B3061&gt;C3061,1,0)</f>
        <v>0</v>
      </c>
      <c r="H3061" s="52" t="n">
        <f aca="false">IF(-B3061&gt;D3061,1,0)</f>
        <v>0</v>
      </c>
      <c r="I3061" s="52" t="n">
        <f aca="false">IF(-B3061&gt;E3061,1,0)</f>
        <v>0</v>
      </c>
      <c r="J3061" s="52" t="n">
        <f aca="false">IF(-B3061&gt;F3061,1,0)</f>
        <v>0</v>
      </c>
    </row>
    <row r="3062" customFormat="false" ht="15" hidden="false" customHeight="false" outlineLevel="0" collapsed="false">
      <c r="A3062" s="51" t="n">
        <f aca="false">Prices_MTM!A3295</f>
        <v>42240</v>
      </c>
      <c r="B3062" s="43" t="n">
        <f aca="false">Prices_MTM!I3295</f>
        <v>-110500</v>
      </c>
      <c r="C3062" s="43" t="n">
        <f aca="false">-PERCENTILE(Prices_MTM!I3045:I3294,1-Inputs!$B$8)</f>
        <v>228325</v>
      </c>
      <c r="D3062" s="43" t="n">
        <f aca="false">NORMSINV(Inputs!$B$8)*STDEV(Prices_MTM!I3045:I3294)</f>
        <v>216519.927473205</v>
      </c>
      <c r="E3062" s="43" t="n">
        <f aca="false">-PERCENTILE(Prices_MTM!I3045:I3294,1-Inputs!$B$9)</f>
        <v>337815</v>
      </c>
      <c r="F3062" s="43" t="n">
        <f aca="false">NORMSINV(Inputs!$B$9)*STDEV(Prices_MTM!I3045:I3294)</f>
        <v>306228.265367486</v>
      </c>
      <c r="G3062" s="52" t="n">
        <f aca="false">IF(-B3062&gt;C3062,1,0)</f>
        <v>0</v>
      </c>
      <c r="H3062" s="52" t="n">
        <f aca="false">IF(-B3062&gt;D3062,1,0)</f>
        <v>0</v>
      </c>
      <c r="I3062" s="52" t="n">
        <f aca="false">IF(-B3062&gt;E3062,1,0)</f>
        <v>0</v>
      </c>
      <c r="J3062" s="52" t="n">
        <f aca="false">IF(-B3062&gt;F3062,1,0)</f>
        <v>0</v>
      </c>
    </row>
    <row r="3063" customFormat="false" ht="15" hidden="false" customHeight="false" outlineLevel="0" collapsed="false">
      <c r="A3063" s="51" t="n">
        <f aca="false">Prices_MTM!A3296</f>
        <v>42241</v>
      </c>
      <c r="B3063" s="43" t="n">
        <f aca="false">Prices_MTM!I3296</f>
        <v>79500.0000000002</v>
      </c>
      <c r="C3063" s="43" t="n">
        <f aca="false">-PERCENTILE(Prices_MTM!I3046:I3295,1-Inputs!$B$8)</f>
        <v>228325</v>
      </c>
      <c r="D3063" s="43" t="n">
        <f aca="false">NORMSINV(Inputs!$B$8)*STDEV(Prices_MTM!I3046:I3295)</f>
        <v>216641.297587489</v>
      </c>
      <c r="E3063" s="43" t="n">
        <f aca="false">-PERCENTILE(Prices_MTM!I3046:I3295,1-Inputs!$B$9)</f>
        <v>337815</v>
      </c>
      <c r="F3063" s="43" t="n">
        <f aca="false">NORMSINV(Inputs!$B$9)*STDEV(Prices_MTM!I3046:I3295)</f>
        <v>306399.921436276</v>
      </c>
      <c r="G3063" s="52" t="n">
        <f aca="false">IF(-B3063&gt;C3063,1,0)</f>
        <v>0</v>
      </c>
      <c r="H3063" s="52" t="n">
        <f aca="false">IF(-B3063&gt;D3063,1,0)</f>
        <v>0</v>
      </c>
      <c r="I3063" s="52" t="n">
        <f aca="false">IF(-B3063&gt;E3063,1,0)</f>
        <v>0</v>
      </c>
      <c r="J3063" s="52" t="n">
        <f aca="false">IF(-B3063&gt;F3063,1,0)</f>
        <v>0</v>
      </c>
    </row>
    <row r="3064" customFormat="false" ht="15" hidden="false" customHeight="false" outlineLevel="0" collapsed="false">
      <c r="A3064" s="51" t="n">
        <f aca="false">Prices_MTM!A3297</f>
        <v>42242</v>
      </c>
      <c r="B3064" s="43" t="n">
        <f aca="false">Prices_MTM!I3297</f>
        <v>-59999.9999999998</v>
      </c>
      <c r="C3064" s="43" t="n">
        <f aca="false">-PERCENTILE(Prices_MTM!I3047:I3296,1-Inputs!$B$8)</f>
        <v>228325</v>
      </c>
      <c r="D3064" s="43" t="n">
        <f aca="false">NORMSINV(Inputs!$B$8)*STDEV(Prices_MTM!I3047:I3296)</f>
        <v>216775.477537596</v>
      </c>
      <c r="E3064" s="43" t="n">
        <f aca="false">-PERCENTILE(Prices_MTM!I3047:I3296,1-Inputs!$B$9)</f>
        <v>337815</v>
      </c>
      <c r="F3064" s="43" t="n">
        <f aca="false">NORMSINV(Inputs!$B$9)*STDEV(Prices_MTM!I3047:I3296)</f>
        <v>306589.694700325</v>
      </c>
      <c r="G3064" s="52" t="n">
        <f aca="false">IF(-B3064&gt;C3064,1,0)</f>
        <v>0</v>
      </c>
      <c r="H3064" s="52" t="n">
        <f aca="false">IF(-B3064&gt;D3064,1,0)</f>
        <v>0</v>
      </c>
      <c r="I3064" s="52" t="n">
        <f aca="false">IF(-B3064&gt;E3064,1,0)</f>
        <v>0</v>
      </c>
      <c r="J3064" s="52" t="n">
        <f aca="false">IF(-B3064&gt;F3064,1,0)</f>
        <v>0</v>
      </c>
    </row>
    <row r="3065" customFormat="false" ht="15" hidden="false" customHeight="false" outlineLevel="0" collapsed="false">
      <c r="A3065" s="51" t="n">
        <f aca="false">Prices_MTM!A3298</f>
        <v>42243</v>
      </c>
      <c r="B3065" s="43" t="n">
        <f aca="false">Prices_MTM!I3298</f>
        <v>262000</v>
      </c>
      <c r="C3065" s="43" t="n">
        <f aca="false">-PERCENTILE(Prices_MTM!I3048:I3297,1-Inputs!$B$8)</f>
        <v>228325</v>
      </c>
      <c r="D3065" s="43" t="n">
        <f aca="false">NORMSINV(Inputs!$B$8)*STDEV(Prices_MTM!I3048:I3297)</f>
        <v>216815.133934458</v>
      </c>
      <c r="E3065" s="43" t="n">
        <f aca="false">-PERCENTILE(Prices_MTM!I3048:I3297,1-Inputs!$B$9)</f>
        <v>337815</v>
      </c>
      <c r="F3065" s="43" t="n">
        <f aca="false">NORMSINV(Inputs!$B$9)*STDEV(Prices_MTM!I3048:I3297)</f>
        <v>306645.781499187</v>
      </c>
      <c r="G3065" s="52" t="n">
        <f aca="false">IF(-B3065&gt;C3065,1,0)</f>
        <v>0</v>
      </c>
      <c r="H3065" s="52" t="n">
        <f aca="false">IF(-B3065&gt;D3065,1,0)</f>
        <v>0</v>
      </c>
      <c r="I3065" s="52" t="n">
        <f aca="false">IF(-B3065&gt;E3065,1,0)</f>
        <v>0</v>
      </c>
      <c r="J3065" s="52" t="n">
        <f aca="false">IF(-B3065&gt;F3065,1,0)</f>
        <v>0</v>
      </c>
    </row>
    <row r="3066" customFormat="false" ht="15" hidden="false" customHeight="false" outlineLevel="0" collapsed="false">
      <c r="A3066" s="51" t="n">
        <f aca="false">Prices_MTM!A3299</f>
        <v>42244</v>
      </c>
      <c r="B3066" s="43" t="n">
        <f aca="false">Prices_MTM!I3299</f>
        <v>106500</v>
      </c>
      <c r="C3066" s="43" t="n">
        <f aca="false">-PERCENTILE(Prices_MTM!I3049:I3298,1-Inputs!$B$8)</f>
        <v>228325</v>
      </c>
      <c r="D3066" s="43" t="n">
        <f aca="false">NORMSINV(Inputs!$B$8)*STDEV(Prices_MTM!I3049:I3298)</f>
        <v>218674.760987812</v>
      </c>
      <c r="E3066" s="43" t="n">
        <f aca="false">-PERCENTILE(Prices_MTM!I3049:I3298,1-Inputs!$B$9)</f>
        <v>337815</v>
      </c>
      <c r="F3066" s="43" t="n">
        <f aca="false">NORMSINV(Inputs!$B$9)*STDEV(Prices_MTM!I3049:I3298)</f>
        <v>309275.887528801</v>
      </c>
      <c r="G3066" s="52" t="n">
        <f aca="false">IF(-B3066&gt;C3066,1,0)</f>
        <v>0</v>
      </c>
      <c r="H3066" s="52" t="n">
        <f aca="false">IF(-B3066&gt;D3066,1,0)</f>
        <v>0</v>
      </c>
      <c r="I3066" s="52" t="n">
        <f aca="false">IF(-B3066&gt;E3066,1,0)</f>
        <v>0</v>
      </c>
      <c r="J3066" s="52" t="n">
        <f aca="false">IF(-B3066&gt;F3066,1,0)</f>
        <v>0</v>
      </c>
    </row>
    <row r="3067" customFormat="false" ht="15" hidden="false" customHeight="false" outlineLevel="0" collapsed="false">
      <c r="A3067" s="51" t="n">
        <f aca="false">Prices_MTM!A3300</f>
        <v>42248</v>
      </c>
      <c r="B3067" s="43" t="n">
        <f aca="false">Prices_MTM!I3300</f>
        <v>-32499.9999999996</v>
      </c>
      <c r="C3067" s="43" t="n">
        <f aca="false">-PERCENTILE(Prices_MTM!I3050:I3299,1-Inputs!$B$8)</f>
        <v>228325</v>
      </c>
      <c r="D3067" s="43" t="n">
        <f aca="false">NORMSINV(Inputs!$B$8)*STDEV(Prices_MTM!I3050:I3299)</f>
        <v>218545.247808919</v>
      </c>
      <c r="E3067" s="43" t="n">
        <f aca="false">-PERCENTILE(Prices_MTM!I3050:I3299,1-Inputs!$B$9)</f>
        <v>337815</v>
      </c>
      <c r="F3067" s="43" t="n">
        <f aca="false">NORMSINV(Inputs!$B$9)*STDEV(Prices_MTM!I3050:I3299)</f>
        <v>309092.714568338</v>
      </c>
      <c r="G3067" s="52" t="n">
        <f aca="false">IF(-B3067&gt;C3067,1,0)</f>
        <v>0</v>
      </c>
      <c r="H3067" s="52" t="n">
        <f aca="false">IF(-B3067&gt;D3067,1,0)</f>
        <v>0</v>
      </c>
      <c r="I3067" s="52" t="n">
        <f aca="false">IF(-B3067&gt;E3067,1,0)</f>
        <v>0</v>
      </c>
      <c r="J3067" s="52" t="n">
        <f aca="false">IF(-B3067&gt;F3067,1,0)</f>
        <v>0</v>
      </c>
    </row>
    <row r="3068" customFormat="false" ht="15" hidden="false" customHeight="false" outlineLevel="0" collapsed="false">
      <c r="A3068" s="51" t="n">
        <f aca="false">Prices_MTM!A3301</f>
        <v>42249</v>
      </c>
      <c r="B3068" s="43" t="n">
        <f aca="false">Prices_MTM!I3301</f>
        <v>148499.999999999</v>
      </c>
      <c r="C3068" s="43" t="n">
        <f aca="false">-PERCENTILE(Prices_MTM!I3051:I3300,1-Inputs!$B$8)</f>
        <v>228325</v>
      </c>
      <c r="D3068" s="43" t="n">
        <f aca="false">NORMSINV(Inputs!$B$8)*STDEV(Prices_MTM!I3051:I3300)</f>
        <v>217688.075687265</v>
      </c>
      <c r="E3068" s="43" t="n">
        <f aca="false">-PERCENTILE(Prices_MTM!I3051:I3300,1-Inputs!$B$9)</f>
        <v>337815</v>
      </c>
      <c r="F3068" s="43" t="n">
        <f aca="false">NORMSINV(Inputs!$B$9)*STDEV(Prices_MTM!I3051:I3300)</f>
        <v>307880.399678902</v>
      </c>
      <c r="G3068" s="52" t="n">
        <f aca="false">IF(-B3068&gt;C3068,1,0)</f>
        <v>0</v>
      </c>
      <c r="H3068" s="52" t="n">
        <f aca="false">IF(-B3068&gt;D3068,1,0)</f>
        <v>0</v>
      </c>
      <c r="I3068" s="52" t="n">
        <f aca="false">IF(-B3068&gt;E3068,1,0)</f>
        <v>0</v>
      </c>
      <c r="J3068" s="52" t="n">
        <f aca="false">IF(-B3068&gt;F3068,1,0)</f>
        <v>0</v>
      </c>
    </row>
    <row r="3069" customFormat="false" ht="15" hidden="false" customHeight="false" outlineLevel="0" collapsed="false">
      <c r="A3069" s="51" t="n">
        <f aca="false">Prices_MTM!A3302</f>
        <v>42250</v>
      </c>
      <c r="B3069" s="43" t="n">
        <f aca="false">Prices_MTM!I3302</f>
        <v>-91999.9999999995</v>
      </c>
      <c r="C3069" s="43" t="n">
        <f aca="false">-PERCENTILE(Prices_MTM!I3052:I3301,1-Inputs!$B$8)</f>
        <v>228325</v>
      </c>
      <c r="D3069" s="43" t="n">
        <f aca="false">NORMSINV(Inputs!$B$8)*STDEV(Prices_MTM!I3052:I3301)</f>
        <v>218310.630823518</v>
      </c>
      <c r="E3069" s="43" t="n">
        <f aca="false">-PERCENTILE(Prices_MTM!I3052:I3301,1-Inputs!$B$9)</f>
        <v>337815</v>
      </c>
      <c r="F3069" s="43" t="n">
        <f aca="false">NORMSINV(Inputs!$B$9)*STDEV(Prices_MTM!I3052:I3301)</f>
        <v>308760.89128859</v>
      </c>
      <c r="G3069" s="52" t="n">
        <f aca="false">IF(-B3069&gt;C3069,1,0)</f>
        <v>0</v>
      </c>
      <c r="H3069" s="52" t="n">
        <f aca="false">IF(-B3069&gt;D3069,1,0)</f>
        <v>0</v>
      </c>
      <c r="I3069" s="52" t="n">
        <f aca="false">IF(-B3069&gt;E3069,1,0)</f>
        <v>0</v>
      </c>
      <c r="J3069" s="52" t="n">
        <f aca="false">IF(-B3069&gt;F3069,1,0)</f>
        <v>0</v>
      </c>
    </row>
    <row r="3070" customFormat="false" ht="15" hidden="false" customHeight="false" outlineLevel="0" collapsed="false">
      <c r="A3070" s="51" t="n">
        <f aca="false">Prices_MTM!A3303</f>
        <v>42251</v>
      </c>
      <c r="B3070" s="43" t="n">
        <f aca="false">Prices_MTM!I3303</f>
        <v>18000</v>
      </c>
      <c r="C3070" s="43" t="n">
        <f aca="false">-PERCENTILE(Prices_MTM!I3053:I3302,1-Inputs!$B$8)</f>
        <v>228325</v>
      </c>
      <c r="D3070" s="43" t="n">
        <f aca="false">NORMSINV(Inputs!$B$8)*STDEV(Prices_MTM!I3053:I3302)</f>
        <v>217294.604887652</v>
      </c>
      <c r="E3070" s="43" t="n">
        <f aca="false">-PERCENTILE(Prices_MTM!I3053:I3302,1-Inputs!$B$9)</f>
        <v>337815</v>
      </c>
      <c r="F3070" s="43" t="n">
        <f aca="false">NORMSINV(Inputs!$B$9)*STDEV(Prices_MTM!I3053:I3302)</f>
        <v>307323.906418238</v>
      </c>
      <c r="G3070" s="52" t="n">
        <f aca="false">IF(-B3070&gt;C3070,1,0)</f>
        <v>0</v>
      </c>
      <c r="H3070" s="52" t="n">
        <f aca="false">IF(-B3070&gt;D3070,1,0)</f>
        <v>0</v>
      </c>
      <c r="I3070" s="52" t="n">
        <f aca="false">IF(-B3070&gt;E3070,1,0)</f>
        <v>0</v>
      </c>
      <c r="J3070" s="52" t="n">
        <f aca="false">IF(-B3070&gt;F3070,1,0)</f>
        <v>0</v>
      </c>
    </row>
    <row r="3071" customFormat="false" ht="15" hidden="false" customHeight="false" outlineLevel="0" collapsed="false">
      <c r="A3071" s="51" t="n">
        <f aca="false">Prices_MTM!A3304</f>
        <v>42255</v>
      </c>
      <c r="B3071" s="43" t="n">
        <f aca="false">Prices_MTM!I3304</f>
        <v>-24500.0000000001</v>
      </c>
      <c r="C3071" s="43" t="n">
        <f aca="false">-PERCENTILE(Prices_MTM!I3054:I3303,1-Inputs!$B$8)</f>
        <v>228325</v>
      </c>
      <c r="D3071" s="43" t="n">
        <f aca="false">NORMSINV(Inputs!$B$8)*STDEV(Prices_MTM!I3054:I3303)</f>
        <v>216254.914084776</v>
      </c>
      <c r="E3071" s="43" t="n">
        <f aca="false">-PERCENTILE(Prices_MTM!I3054:I3303,1-Inputs!$B$9)</f>
        <v>337815</v>
      </c>
      <c r="F3071" s="43" t="n">
        <f aca="false">NORMSINV(Inputs!$B$9)*STDEV(Prices_MTM!I3054:I3303)</f>
        <v>305853.451874867</v>
      </c>
      <c r="G3071" s="52" t="n">
        <f aca="false">IF(-B3071&gt;C3071,1,0)</f>
        <v>0</v>
      </c>
      <c r="H3071" s="52" t="n">
        <f aca="false">IF(-B3071&gt;D3071,1,0)</f>
        <v>0</v>
      </c>
      <c r="I3071" s="52" t="n">
        <f aca="false">IF(-B3071&gt;E3071,1,0)</f>
        <v>0</v>
      </c>
      <c r="J3071" s="52" t="n">
        <f aca="false">IF(-B3071&gt;F3071,1,0)</f>
        <v>0</v>
      </c>
    </row>
    <row r="3072" customFormat="false" ht="15" hidden="false" customHeight="false" outlineLevel="0" collapsed="false">
      <c r="A3072" s="51" t="n">
        <f aca="false">Prices_MTM!A3305</f>
        <v>42256</v>
      </c>
      <c r="B3072" s="43" t="n">
        <f aca="false">Prices_MTM!I3305</f>
        <v>-137000</v>
      </c>
      <c r="C3072" s="43" t="n">
        <f aca="false">-PERCENTILE(Prices_MTM!I3055:I3304,1-Inputs!$B$8)</f>
        <v>223225</v>
      </c>
      <c r="D3072" s="43" t="n">
        <f aca="false">NORMSINV(Inputs!$B$8)*STDEV(Prices_MTM!I3055:I3304)</f>
        <v>214664.644398247</v>
      </c>
      <c r="E3072" s="43" t="n">
        <f aca="false">-PERCENTILE(Prices_MTM!I3055:I3304,1-Inputs!$B$9)</f>
        <v>337815</v>
      </c>
      <c r="F3072" s="43" t="n">
        <f aca="false">NORMSINV(Inputs!$B$9)*STDEV(Prices_MTM!I3055:I3304)</f>
        <v>303604.303109415</v>
      </c>
      <c r="G3072" s="52" t="n">
        <f aca="false">IF(-B3072&gt;C3072,1,0)</f>
        <v>0</v>
      </c>
      <c r="H3072" s="52" t="n">
        <f aca="false">IF(-B3072&gt;D3072,1,0)</f>
        <v>0</v>
      </c>
      <c r="I3072" s="52" t="n">
        <f aca="false">IF(-B3072&gt;E3072,1,0)</f>
        <v>0</v>
      </c>
      <c r="J3072" s="52" t="n">
        <f aca="false">IF(-B3072&gt;F3072,1,0)</f>
        <v>0</v>
      </c>
    </row>
    <row r="3073" customFormat="false" ht="15" hidden="false" customHeight="false" outlineLevel="0" collapsed="false">
      <c r="A3073" s="51" t="n">
        <f aca="false">Prices_MTM!A3306</f>
        <v>42257</v>
      </c>
      <c r="B3073" s="43" t="n">
        <f aca="false">Prices_MTM!I3306</f>
        <v>185500</v>
      </c>
      <c r="C3073" s="43" t="n">
        <f aca="false">-PERCENTILE(Prices_MTM!I3056:I3305,1-Inputs!$B$8)</f>
        <v>223225</v>
      </c>
      <c r="D3073" s="43" t="n">
        <f aca="false">NORMSINV(Inputs!$B$8)*STDEV(Prices_MTM!I3056:I3305)</f>
        <v>215070.262773436</v>
      </c>
      <c r="E3073" s="43" t="n">
        <f aca="false">-PERCENTILE(Prices_MTM!I3056:I3305,1-Inputs!$B$9)</f>
        <v>337815</v>
      </c>
      <c r="F3073" s="43" t="n">
        <f aca="false">NORMSINV(Inputs!$B$9)*STDEV(Prices_MTM!I3056:I3305)</f>
        <v>304177.976918033</v>
      </c>
      <c r="G3073" s="52" t="n">
        <f aca="false">IF(-B3073&gt;C3073,1,0)</f>
        <v>0</v>
      </c>
      <c r="H3073" s="52" t="n">
        <f aca="false">IF(-B3073&gt;D3073,1,0)</f>
        <v>0</v>
      </c>
      <c r="I3073" s="52" t="n">
        <f aca="false">IF(-B3073&gt;E3073,1,0)</f>
        <v>0</v>
      </c>
      <c r="J3073" s="52" t="n">
        <f aca="false">IF(-B3073&gt;F3073,1,0)</f>
        <v>0</v>
      </c>
    </row>
    <row r="3074" customFormat="false" ht="15" hidden="false" customHeight="false" outlineLevel="0" collapsed="false">
      <c r="A3074" s="51" t="n">
        <f aca="false">Prices_MTM!A3307</f>
        <v>42258</v>
      </c>
      <c r="B3074" s="43" t="n">
        <f aca="false">Prices_MTM!I3307</f>
        <v>-64999.9999999999</v>
      </c>
      <c r="C3074" s="43" t="n">
        <f aca="false">-PERCENTILE(Prices_MTM!I3057:I3306,1-Inputs!$B$8)</f>
        <v>223225</v>
      </c>
      <c r="D3074" s="43" t="n">
        <f aca="false">NORMSINV(Inputs!$B$8)*STDEV(Prices_MTM!I3057:I3306)</f>
        <v>215321.692719026</v>
      </c>
      <c r="E3074" s="43" t="n">
        <f aca="false">-PERCENTILE(Prices_MTM!I3057:I3306,1-Inputs!$B$9)</f>
        <v>337815</v>
      </c>
      <c r="F3074" s="43" t="n">
        <f aca="false">NORMSINV(Inputs!$B$9)*STDEV(Prices_MTM!I3057:I3306)</f>
        <v>304533.579088226</v>
      </c>
      <c r="G3074" s="52" t="n">
        <f aca="false">IF(-B3074&gt;C3074,1,0)</f>
        <v>0</v>
      </c>
      <c r="H3074" s="52" t="n">
        <f aca="false">IF(-B3074&gt;D3074,1,0)</f>
        <v>0</v>
      </c>
      <c r="I3074" s="52" t="n">
        <f aca="false">IF(-B3074&gt;E3074,1,0)</f>
        <v>0</v>
      </c>
      <c r="J3074" s="52" t="n">
        <f aca="false">IF(-B3074&gt;F3074,1,0)</f>
        <v>0</v>
      </c>
    </row>
    <row r="3075" customFormat="false" ht="15" hidden="false" customHeight="false" outlineLevel="0" collapsed="false">
      <c r="A3075" s="51" t="n">
        <f aca="false">Prices_MTM!A3308</f>
        <v>42261</v>
      </c>
      <c r="B3075" s="43" t="n">
        <f aca="false">Prices_MTM!I3308</f>
        <v>-18000</v>
      </c>
      <c r="C3075" s="43" t="n">
        <f aca="false">-PERCENTILE(Prices_MTM!I3058:I3307,1-Inputs!$B$8)</f>
        <v>223225</v>
      </c>
      <c r="D3075" s="43" t="n">
        <f aca="false">NORMSINV(Inputs!$B$8)*STDEV(Prices_MTM!I3058:I3307)</f>
        <v>215341.387193762</v>
      </c>
      <c r="E3075" s="43" t="n">
        <f aca="false">-PERCENTILE(Prices_MTM!I3058:I3307,1-Inputs!$B$9)</f>
        <v>337815</v>
      </c>
      <c r="F3075" s="43" t="n">
        <f aca="false">NORMSINV(Inputs!$B$9)*STDEV(Prices_MTM!I3058:I3307)</f>
        <v>304561.433359684</v>
      </c>
      <c r="G3075" s="52" t="n">
        <f aca="false">IF(-B3075&gt;C3075,1,0)</f>
        <v>0</v>
      </c>
      <c r="H3075" s="52" t="n">
        <f aca="false">IF(-B3075&gt;D3075,1,0)</f>
        <v>0</v>
      </c>
      <c r="I3075" s="52" t="n">
        <f aca="false">IF(-B3075&gt;E3075,1,0)</f>
        <v>0</v>
      </c>
      <c r="J3075" s="52" t="n">
        <f aca="false">IF(-B3075&gt;F3075,1,0)</f>
        <v>0</v>
      </c>
    </row>
    <row r="3076" customFormat="false" ht="15" hidden="false" customHeight="false" outlineLevel="0" collapsed="false">
      <c r="A3076" s="51" t="n">
        <f aca="false">Prices_MTM!A3309</f>
        <v>42262</v>
      </c>
      <c r="B3076" s="43" t="n">
        <f aca="false">Prices_MTM!I3309</f>
        <v>48999.9999999999</v>
      </c>
      <c r="C3076" s="43" t="n">
        <f aca="false">-PERCENTILE(Prices_MTM!I3059:I3308,1-Inputs!$B$8)</f>
        <v>223225</v>
      </c>
      <c r="D3076" s="43" t="n">
        <f aca="false">NORMSINV(Inputs!$B$8)*STDEV(Prices_MTM!I3059:I3308)</f>
        <v>215334.248316586</v>
      </c>
      <c r="E3076" s="43" t="n">
        <f aca="false">-PERCENTILE(Prices_MTM!I3059:I3308,1-Inputs!$B$9)</f>
        <v>337815</v>
      </c>
      <c r="F3076" s="43" t="n">
        <f aca="false">NORMSINV(Inputs!$B$9)*STDEV(Prices_MTM!I3059:I3308)</f>
        <v>304551.336709458</v>
      </c>
      <c r="G3076" s="52" t="n">
        <f aca="false">IF(-B3076&gt;C3076,1,0)</f>
        <v>0</v>
      </c>
      <c r="H3076" s="52" t="n">
        <f aca="false">IF(-B3076&gt;D3076,1,0)</f>
        <v>0</v>
      </c>
      <c r="I3076" s="52" t="n">
        <f aca="false">IF(-B3076&gt;E3076,1,0)</f>
        <v>0</v>
      </c>
      <c r="J3076" s="52" t="n">
        <f aca="false">IF(-B3076&gt;F3076,1,0)</f>
        <v>0</v>
      </c>
    </row>
    <row r="3077" customFormat="false" ht="15" hidden="false" customHeight="false" outlineLevel="0" collapsed="false">
      <c r="A3077" s="51" t="n">
        <f aca="false">Prices_MTM!A3310</f>
        <v>42263</v>
      </c>
      <c r="B3077" s="43" t="n">
        <f aca="false">Prices_MTM!I3310</f>
        <v>81999.9999999997</v>
      </c>
      <c r="C3077" s="43" t="n">
        <f aca="false">-PERCENTILE(Prices_MTM!I3060:I3309,1-Inputs!$B$8)</f>
        <v>223225</v>
      </c>
      <c r="D3077" s="43" t="n">
        <f aca="false">NORMSINV(Inputs!$B$8)*STDEV(Prices_MTM!I3060:I3309)</f>
        <v>215341.506652392</v>
      </c>
      <c r="E3077" s="43" t="n">
        <f aca="false">-PERCENTILE(Prices_MTM!I3060:I3309,1-Inputs!$B$9)</f>
        <v>337815</v>
      </c>
      <c r="F3077" s="43" t="n">
        <f aca="false">NORMSINV(Inputs!$B$9)*STDEV(Prices_MTM!I3060:I3309)</f>
        <v>304561.602312303</v>
      </c>
      <c r="G3077" s="52" t="n">
        <f aca="false">IF(-B3077&gt;C3077,1,0)</f>
        <v>0</v>
      </c>
      <c r="H3077" s="52" t="n">
        <f aca="false">IF(-B3077&gt;D3077,1,0)</f>
        <v>0</v>
      </c>
      <c r="I3077" s="52" t="n">
        <f aca="false">IF(-B3077&gt;E3077,1,0)</f>
        <v>0</v>
      </c>
      <c r="J3077" s="52" t="n">
        <f aca="false">IF(-B3077&gt;F3077,1,0)</f>
        <v>0</v>
      </c>
    </row>
    <row r="3078" customFormat="false" ht="15" hidden="false" customHeight="false" outlineLevel="0" collapsed="false">
      <c r="A3078" s="51" t="n">
        <f aca="false">Prices_MTM!A3311</f>
        <v>42264</v>
      </c>
      <c r="B3078" s="43" t="n">
        <f aca="false">Prices_MTM!I3311</f>
        <v>35000.0000000001</v>
      </c>
      <c r="C3078" s="43" t="n">
        <f aca="false">-PERCENTILE(Prices_MTM!I3061:I3310,1-Inputs!$B$8)</f>
        <v>223225</v>
      </c>
      <c r="D3078" s="43" t="n">
        <f aca="false">NORMSINV(Inputs!$B$8)*STDEV(Prices_MTM!I3061:I3310)</f>
        <v>215118.938106093</v>
      </c>
      <c r="E3078" s="43" t="n">
        <f aca="false">-PERCENTILE(Prices_MTM!I3061:I3310,1-Inputs!$B$9)</f>
        <v>337815</v>
      </c>
      <c r="F3078" s="43" t="n">
        <f aca="false">NORMSINV(Inputs!$B$9)*STDEV(Prices_MTM!I3061:I3310)</f>
        <v>304246.819369902</v>
      </c>
      <c r="G3078" s="52" t="n">
        <f aca="false">IF(-B3078&gt;C3078,1,0)</f>
        <v>0</v>
      </c>
      <c r="H3078" s="52" t="n">
        <f aca="false">IF(-B3078&gt;D3078,1,0)</f>
        <v>0</v>
      </c>
      <c r="I3078" s="52" t="n">
        <f aca="false">IF(-B3078&gt;E3078,1,0)</f>
        <v>0</v>
      </c>
      <c r="J3078" s="52" t="n">
        <f aca="false">IF(-B3078&gt;F3078,1,0)</f>
        <v>0</v>
      </c>
    </row>
    <row r="3079" customFormat="false" ht="15" hidden="false" customHeight="false" outlineLevel="0" collapsed="false">
      <c r="A3079" s="51" t="n">
        <f aca="false">Prices_MTM!A3312</f>
        <v>42265</v>
      </c>
      <c r="B3079" s="43" t="n">
        <f aca="false">Prices_MTM!I3312</f>
        <v>-172500</v>
      </c>
      <c r="C3079" s="43" t="n">
        <f aca="false">-PERCENTILE(Prices_MTM!I3062:I3311,1-Inputs!$B$8)</f>
        <v>215525</v>
      </c>
      <c r="D3079" s="43" t="n">
        <f aca="false">NORMSINV(Inputs!$B$8)*STDEV(Prices_MTM!I3062:I3311)</f>
        <v>210233.493266583</v>
      </c>
      <c r="E3079" s="43" t="n">
        <f aca="false">-PERCENTILE(Prices_MTM!I3062:I3311,1-Inputs!$B$9)</f>
        <v>334010</v>
      </c>
      <c r="F3079" s="43" t="n">
        <f aca="false">NORMSINV(Inputs!$B$9)*STDEV(Prices_MTM!I3062:I3311)</f>
        <v>297337.241502356</v>
      </c>
      <c r="G3079" s="52" t="n">
        <f aca="false">IF(-B3079&gt;C3079,1,0)</f>
        <v>0</v>
      </c>
      <c r="H3079" s="52" t="n">
        <f aca="false">IF(-B3079&gt;D3079,1,0)</f>
        <v>0</v>
      </c>
      <c r="I3079" s="52" t="n">
        <f aca="false">IF(-B3079&gt;E3079,1,0)</f>
        <v>0</v>
      </c>
      <c r="J3079" s="52" t="n">
        <f aca="false">IF(-B3079&gt;F3079,1,0)</f>
        <v>0</v>
      </c>
    </row>
    <row r="3080" customFormat="false" ht="15" hidden="false" customHeight="false" outlineLevel="0" collapsed="false">
      <c r="A3080" s="51" t="n">
        <f aca="false">Prices_MTM!A3313</f>
        <v>42268</v>
      </c>
      <c r="B3080" s="43" t="n">
        <f aca="false">Prices_MTM!I3313</f>
        <v>178000</v>
      </c>
      <c r="C3080" s="43" t="n">
        <f aca="false">-PERCENTILE(Prices_MTM!I3063:I3312,1-Inputs!$B$8)</f>
        <v>215525</v>
      </c>
      <c r="D3080" s="43" t="n">
        <f aca="false">NORMSINV(Inputs!$B$8)*STDEV(Prices_MTM!I3063:I3312)</f>
        <v>209518.19459178</v>
      </c>
      <c r="E3080" s="43" t="n">
        <f aca="false">-PERCENTILE(Prices_MTM!I3063:I3312,1-Inputs!$B$9)</f>
        <v>334010</v>
      </c>
      <c r="F3080" s="43" t="n">
        <f aca="false">NORMSINV(Inputs!$B$9)*STDEV(Prices_MTM!I3063:I3312)</f>
        <v>296325.580936232</v>
      </c>
      <c r="G3080" s="52" t="n">
        <f aca="false">IF(-B3080&gt;C3080,1,0)</f>
        <v>0</v>
      </c>
      <c r="H3080" s="52" t="n">
        <f aca="false">IF(-B3080&gt;D3080,1,0)</f>
        <v>0</v>
      </c>
      <c r="I3080" s="52" t="n">
        <f aca="false">IF(-B3080&gt;E3080,1,0)</f>
        <v>0</v>
      </c>
      <c r="J3080" s="52" t="n">
        <f aca="false">IF(-B3080&gt;F3080,1,0)</f>
        <v>0</v>
      </c>
    </row>
    <row r="3081" customFormat="false" ht="15" hidden="false" customHeight="false" outlineLevel="0" collapsed="false">
      <c r="A3081" s="51" t="n">
        <f aca="false">Prices_MTM!A3314</f>
        <v>42269</v>
      </c>
      <c r="B3081" s="43" t="n">
        <f aca="false">Prices_MTM!I3314</f>
        <v>-2499.99999999985</v>
      </c>
      <c r="C3081" s="43" t="n">
        <f aca="false">-PERCENTILE(Prices_MTM!I3064:I3313,1-Inputs!$B$8)</f>
        <v>215525</v>
      </c>
      <c r="D3081" s="43" t="n">
        <f aca="false">NORMSINV(Inputs!$B$8)*STDEV(Prices_MTM!I3064:I3313)</f>
        <v>210130.081002382</v>
      </c>
      <c r="E3081" s="43" t="n">
        <f aca="false">-PERCENTILE(Prices_MTM!I3064:I3313,1-Inputs!$B$9)</f>
        <v>334010</v>
      </c>
      <c r="F3081" s="43" t="n">
        <f aca="false">NORMSINV(Inputs!$B$9)*STDEV(Prices_MTM!I3064:I3313)</f>
        <v>297190.983563636</v>
      </c>
      <c r="G3081" s="52" t="n">
        <f aca="false">IF(-B3081&gt;C3081,1,0)</f>
        <v>0</v>
      </c>
      <c r="H3081" s="52" t="n">
        <f aca="false">IF(-B3081&gt;D3081,1,0)</f>
        <v>0</v>
      </c>
      <c r="I3081" s="52" t="n">
        <f aca="false">IF(-B3081&gt;E3081,1,0)</f>
        <v>0</v>
      </c>
      <c r="J3081" s="52" t="n">
        <f aca="false">IF(-B3081&gt;F3081,1,0)</f>
        <v>0</v>
      </c>
    </row>
    <row r="3082" customFormat="false" ht="15" hidden="false" customHeight="false" outlineLevel="0" collapsed="false">
      <c r="A3082" s="51" t="n">
        <f aca="false">Prices_MTM!A3315</f>
        <v>42270</v>
      </c>
      <c r="B3082" s="43" t="n">
        <f aca="false">Prices_MTM!I3315</f>
        <v>-229500</v>
      </c>
      <c r="C3082" s="43" t="n">
        <f aca="false">-PERCENTILE(Prices_MTM!I3065:I3314,1-Inputs!$B$8)</f>
        <v>215525</v>
      </c>
      <c r="D3082" s="43" t="n">
        <f aca="false">NORMSINV(Inputs!$B$8)*STDEV(Prices_MTM!I3065:I3314)</f>
        <v>210113.969562913</v>
      </c>
      <c r="E3082" s="43" t="n">
        <f aca="false">-PERCENTILE(Prices_MTM!I3065:I3314,1-Inputs!$B$9)</f>
        <v>334010</v>
      </c>
      <c r="F3082" s="43" t="n">
        <f aca="false">NORMSINV(Inputs!$B$9)*STDEV(Prices_MTM!I3065:I3314)</f>
        <v>297168.196847333</v>
      </c>
      <c r="G3082" s="52" t="n">
        <f aca="false">IF(-B3082&gt;C3082,1,0)</f>
        <v>1</v>
      </c>
      <c r="H3082" s="52" t="n">
        <f aca="false">IF(-B3082&gt;D3082,1,0)</f>
        <v>1</v>
      </c>
      <c r="I3082" s="52" t="n">
        <f aca="false">IF(-B3082&gt;E3082,1,0)</f>
        <v>0</v>
      </c>
      <c r="J3082" s="52" t="n">
        <f aca="false">IF(-B3082&gt;F3082,1,0)</f>
        <v>0</v>
      </c>
    </row>
    <row r="3083" customFormat="false" ht="15" hidden="false" customHeight="false" outlineLevel="0" collapsed="false">
      <c r="A3083" s="51" t="n">
        <f aca="false">Prices_MTM!A3316</f>
        <v>42271</v>
      </c>
      <c r="B3083" s="43" t="n">
        <f aca="false">Prices_MTM!I3316</f>
        <v>87999.9999999995</v>
      </c>
      <c r="C3083" s="43" t="n">
        <f aca="false">-PERCENTILE(Prices_MTM!I3066:I3315,1-Inputs!$B$8)</f>
        <v>223225</v>
      </c>
      <c r="D3083" s="43" t="n">
        <f aca="false">NORMSINV(Inputs!$B$8)*STDEV(Prices_MTM!I3066:I3315)</f>
        <v>211277.991577056</v>
      </c>
      <c r="E3083" s="43" t="n">
        <f aca="false">-PERCENTILE(Prices_MTM!I3066:I3315,1-Inputs!$B$9)</f>
        <v>334010</v>
      </c>
      <c r="F3083" s="43" t="n">
        <f aca="false">NORMSINV(Inputs!$B$9)*STDEV(Prices_MTM!I3066:I3315)</f>
        <v>298814.495395464</v>
      </c>
      <c r="G3083" s="52" t="n">
        <f aca="false">IF(-B3083&gt;C3083,1,0)</f>
        <v>0</v>
      </c>
      <c r="H3083" s="52" t="n">
        <f aca="false">IF(-B3083&gt;D3083,1,0)</f>
        <v>0</v>
      </c>
      <c r="I3083" s="52" t="n">
        <f aca="false">IF(-B3083&gt;E3083,1,0)</f>
        <v>0</v>
      </c>
      <c r="J3083" s="52" t="n">
        <f aca="false">IF(-B3083&gt;F3083,1,0)</f>
        <v>0</v>
      </c>
    </row>
    <row r="3084" customFormat="false" ht="15" hidden="false" customHeight="false" outlineLevel="0" collapsed="false">
      <c r="A3084" s="51" t="n">
        <f aca="false">Prices_MTM!A3317</f>
        <v>42272</v>
      </c>
      <c r="B3084" s="43" t="n">
        <f aca="false">Prices_MTM!I3317</f>
        <v>50000</v>
      </c>
      <c r="C3084" s="43" t="n">
        <f aca="false">-PERCENTILE(Prices_MTM!I3067:I3316,1-Inputs!$B$8)</f>
        <v>223225</v>
      </c>
      <c r="D3084" s="43" t="n">
        <f aca="false">NORMSINV(Inputs!$B$8)*STDEV(Prices_MTM!I3067:I3316)</f>
        <v>211309.303214873</v>
      </c>
      <c r="E3084" s="43" t="n">
        <f aca="false">-PERCENTILE(Prices_MTM!I3067:I3316,1-Inputs!$B$9)</f>
        <v>334010</v>
      </c>
      <c r="F3084" s="43" t="n">
        <f aca="false">NORMSINV(Inputs!$B$9)*STDEV(Prices_MTM!I3067:I3316)</f>
        <v>298858.780042362</v>
      </c>
      <c r="G3084" s="52" t="n">
        <f aca="false">IF(-B3084&gt;C3084,1,0)</f>
        <v>0</v>
      </c>
      <c r="H3084" s="52" t="n">
        <f aca="false">IF(-B3084&gt;D3084,1,0)</f>
        <v>0</v>
      </c>
      <c r="I3084" s="52" t="n">
        <f aca="false">IF(-B3084&gt;E3084,1,0)</f>
        <v>0</v>
      </c>
      <c r="J3084" s="52" t="n">
        <f aca="false">IF(-B3084&gt;F3084,1,0)</f>
        <v>0</v>
      </c>
    </row>
    <row r="3085" customFormat="false" ht="15" hidden="false" customHeight="false" outlineLevel="0" collapsed="false">
      <c r="A3085" s="51" t="n">
        <f aca="false">Prices_MTM!A3318</f>
        <v>42275</v>
      </c>
      <c r="B3085" s="43" t="n">
        <f aca="false">Prices_MTM!I3318</f>
        <v>-52999.9999999998</v>
      </c>
      <c r="C3085" s="43" t="n">
        <f aca="false">-PERCENTILE(Prices_MTM!I3068:I3317,1-Inputs!$B$8)</f>
        <v>223225</v>
      </c>
      <c r="D3085" s="43" t="n">
        <f aca="false">NORMSINV(Inputs!$B$8)*STDEV(Prices_MTM!I3068:I3317)</f>
        <v>211398.020485485</v>
      </c>
      <c r="E3085" s="43" t="n">
        <f aca="false">-PERCENTILE(Prices_MTM!I3068:I3317,1-Inputs!$B$9)</f>
        <v>334010</v>
      </c>
      <c r="F3085" s="43" t="n">
        <f aca="false">NORMSINV(Inputs!$B$9)*STDEV(Prices_MTM!I3068:I3317)</f>
        <v>298984.254571218</v>
      </c>
      <c r="G3085" s="52" t="n">
        <f aca="false">IF(-B3085&gt;C3085,1,0)</f>
        <v>0</v>
      </c>
      <c r="H3085" s="52" t="n">
        <f aca="false">IF(-B3085&gt;D3085,1,0)</f>
        <v>0</v>
      </c>
      <c r="I3085" s="52" t="n">
        <f aca="false">IF(-B3085&gt;E3085,1,0)</f>
        <v>0</v>
      </c>
      <c r="J3085" s="52" t="n">
        <f aca="false">IF(-B3085&gt;F3085,1,0)</f>
        <v>0</v>
      </c>
    </row>
    <row r="3086" customFormat="false" ht="15" hidden="false" customHeight="false" outlineLevel="0" collapsed="false">
      <c r="A3086" s="51" t="n">
        <f aca="false">Prices_MTM!A3319</f>
        <v>42276</v>
      </c>
      <c r="B3086" s="43" t="n">
        <f aca="false">Prices_MTM!I3319</f>
        <v>7000.00000000038</v>
      </c>
      <c r="C3086" s="43" t="n">
        <f aca="false">-PERCENTILE(Prices_MTM!I3069:I3318,1-Inputs!$B$8)</f>
        <v>223225</v>
      </c>
      <c r="D3086" s="43" t="n">
        <f aca="false">NORMSINV(Inputs!$B$8)*STDEV(Prices_MTM!I3069:I3318)</f>
        <v>211083.660935287</v>
      </c>
      <c r="E3086" s="43" t="n">
        <f aca="false">-PERCENTILE(Prices_MTM!I3069:I3318,1-Inputs!$B$9)</f>
        <v>334010</v>
      </c>
      <c r="F3086" s="43" t="n">
        <f aca="false">NORMSINV(Inputs!$B$9)*STDEV(Prices_MTM!I3069:I3318)</f>
        <v>298539.649860315</v>
      </c>
      <c r="G3086" s="52" t="n">
        <f aca="false">IF(-B3086&gt;C3086,1,0)</f>
        <v>0</v>
      </c>
      <c r="H3086" s="52" t="n">
        <f aca="false">IF(-B3086&gt;D3086,1,0)</f>
        <v>0</v>
      </c>
      <c r="I3086" s="52" t="n">
        <f aca="false">IF(-B3086&gt;E3086,1,0)</f>
        <v>0</v>
      </c>
      <c r="J3086" s="52" t="n">
        <f aca="false">IF(-B3086&gt;F3086,1,0)</f>
        <v>0</v>
      </c>
    </row>
    <row r="3087" customFormat="false" ht="15" hidden="false" customHeight="false" outlineLevel="0" collapsed="false">
      <c r="A3087" s="51" t="n">
        <f aca="false">Prices_MTM!A3320</f>
        <v>42277</v>
      </c>
      <c r="B3087" s="43" t="n">
        <f aca="false">Prices_MTM!I3320</f>
        <v>-3500.00000000001</v>
      </c>
      <c r="C3087" s="43" t="n">
        <f aca="false">-PERCENTILE(Prices_MTM!I3070:I3319,1-Inputs!$B$8)</f>
        <v>223225</v>
      </c>
      <c r="D3087" s="43" t="n">
        <f aca="false">NORMSINV(Inputs!$B$8)*STDEV(Prices_MTM!I3070:I3319)</f>
        <v>211008.728266388</v>
      </c>
      <c r="E3087" s="43" t="n">
        <f aca="false">-PERCENTILE(Prices_MTM!I3070:I3319,1-Inputs!$B$9)</f>
        <v>334010</v>
      </c>
      <c r="F3087" s="43" t="n">
        <f aca="false">NORMSINV(Inputs!$B$9)*STDEV(Prices_MTM!I3070:I3319)</f>
        <v>298433.671156719</v>
      </c>
      <c r="G3087" s="52" t="n">
        <f aca="false">IF(-B3087&gt;C3087,1,0)</f>
        <v>0</v>
      </c>
      <c r="H3087" s="52" t="n">
        <f aca="false">IF(-B3087&gt;D3087,1,0)</f>
        <v>0</v>
      </c>
      <c r="I3087" s="52" t="n">
        <f aca="false">IF(-B3087&gt;E3087,1,0)</f>
        <v>0</v>
      </c>
      <c r="J3087" s="52" t="n">
        <f aca="false">IF(-B3087&gt;F3087,1,0)</f>
        <v>0</v>
      </c>
    </row>
    <row r="3088" customFormat="false" ht="15" hidden="false" customHeight="false" outlineLevel="0" collapsed="false">
      <c r="A3088" s="51" t="n">
        <f aca="false">Prices_MTM!A3321</f>
        <v>42278</v>
      </c>
      <c r="B3088" s="43" t="n">
        <f aca="false">Prices_MTM!I3321</f>
        <v>-40500.0000000001</v>
      </c>
      <c r="C3088" s="43" t="n">
        <f aca="false">-PERCENTILE(Prices_MTM!I3071:I3320,1-Inputs!$B$8)</f>
        <v>223225</v>
      </c>
      <c r="D3088" s="43" t="n">
        <f aca="false">NORMSINV(Inputs!$B$8)*STDEV(Prices_MTM!I3071:I3320)</f>
        <v>210879.134221624</v>
      </c>
      <c r="E3088" s="43" t="n">
        <f aca="false">-PERCENTILE(Prices_MTM!I3071:I3320,1-Inputs!$B$9)</f>
        <v>334010</v>
      </c>
      <c r="F3088" s="43" t="n">
        <f aca="false">NORMSINV(Inputs!$B$9)*STDEV(Prices_MTM!I3071:I3320)</f>
        <v>298250.383826112</v>
      </c>
      <c r="G3088" s="52" t="n">
        <f aca="false">IF(-B3088&gt;C3088,1,0)</f>
        <v>0</v>
      </c>
      <c r="H3088" s="52" t="n">
        <f aca="false">IF(-B3088&gt;D3088,1,0)</f>
        <v>0</v>
      </c>
      <c r="I3088" s="52" t="n">
        <f aca="false">IF(-B3088&gt;E3088,1,0)</f>
        <v>0</v>
      </c>
      <c r="J3088" s="52" t="n">
        <f aca="false">IF(-B3088&gt;F3088,1,0)</f>
        <v>0</v>
      </c>
    </row>
    <row r="3089" customFormat="false" ht="15" hidden="false" customHeight="false" outlineLevel="0" collapsed="false">
      <c r="A3089" s="51" t="n">
        <f aca="false">Prices_MTM!A3322</f>
        <v>42279</v>
      </c>
      <c r="B3089" s="43" t="n">
        <f aca="false">Prices_MTM!I3322</f>
        <v>125500</v>
      </c>
      <c r="C3089" s="43" t="n">
        <f aca="false">-PERCENTILE(Prices_MTM!I3072:I3321,1-Inputs!$B$8)</f>
        <v>223225</v>
      </c>
      <c r="D3089" s="43" t="n">
        <f aca="false">NORMSINV(Inputs!$B$8)*STDEV(Prices_MTM!I3072:I3321)</f>
        <v>210186.651928099</v>
      </c>
      <c r="E3089" s="43" t="n">
        <f aca="false">-PERCENTILE(Prices_MTM!I3072:I3321,1-Inputs!$B$9)</f>
        <v>334010</v>
      </c>
      <c r="F3089" s="43" t="n">
        <f aca="false">NORMSINV(Inputs!$B$9)*STDEV(Prices_MTM!I3072:I3321)</f>
        <v>297270.992903444</v>
      </c>
      <c r="G3089" s="52" t="n">
        <f aca="false">IF(-B3089&gt;C3089,1,0)</f>
        <v>0</v>
      </c>
      <c r="H3089" s="52" t="n">
        <f aca="false">IF(-B3089&gt;D3089,1,0)</f>
        <v>0</v>
      </c>
      <c r="I3089" s="52" t="n">
        <f aca="false">IF(-B3089&gt;E3089,1,0)</f>
        <v>0</v>
      </c>
      <c r="J3089" s="52" t="n">
        <f aca="false">IF(-B3089&gt;F3089,1,0)</f>
        <v>0</v>
      </c>
    </row>
    <row r="3090" customFormat="false" ht="15" hidden="false" customHeight="false" outlineLevel="0" collapsed="false">
      <c r="A3090" s="51" t="n">
        <f aca="false">Prices_MTM!A3323</f>
        <v>42282</v>
      </c>
      <c r="B3090" s="43" t="n">
        <f aca="false">Prices_MTM!I3323</f>
        <v>-71000.0000000001</v>
      </c>
      <c r="C3090" s="43" t="n">
        <f aca="false">-PERCENTILE(Prices_MTM!I3073:I3322,1-Inputs!$B$8)</f>
        <v>223225</v>
      </c>
      <c r="D3090" s="43" t="n">
        <f aca="false">NORMSINV(Inputs!$B$8)*STDEV(Prices_MTM!I3073:I3322)</f>
        <v>210553.425375087</v>
      </c>
      <c r="E3090" s="43" t="n">
        <f aca="false">-PERCENTILE(Prices_MTM!I3073:I3322,1-Inputs!$B$9)</f>
        <v>334010</v>
      </c>
      <c r="F3090" s="43" t="n">
        <f aca="false">NORMSINV(Inputs!$B$9)*STDEV(Prices_MTM!I3073:I3322)</f>
        <v>297789.727588813</v>
      </c>
      <c r="G3090" s="52" t="n">
        <f aca="false">IF(-B3090&gt;C3090,1,0)</f>
        <v>0</v>
      </c>
      <c r="H3090" s="52" t="n">
        <f aca="false">IF(-B3090&gt;D3090,1,0)</f>
        <v>0</v>
      </c>
      <c r="I3090" s="52" t="n">
        <f aca="false">IF(-B3090&gt;E3090,1,0)</f>
        <v>0</v>
      </c>
      <c r="J3090" s="52" t="n">
        <f aca="false">IF(-B3090&gt;F3090,1,0)</f>
        <v>0</v>
      </c>
    </row>
    <row r="3091" customFormat="false" ht="15" hidden="false" customHeight="false" outlineLevel="0" collapsed="false">
      <c r="A3091" s="51" t="n">
        <f aca="false">Prices_MTM!A3324</f>
        <v>42283</v>
      </c>
      <c r="B3091" s="43" t="n">
        <f aca="false">Prices_MTM!I3324</f>
        <v>130500</v>
      </c>
      <c r="C3091" s="43" t="n">
        <f aca="false">-PERCENTILE(Prices_MTM!I3074:I3323,1-Inputs!$B$8)</f>
        <v>223225</v>
      </c>
      <c r="D3091" s="43" t="n">
        <f aca="false">NORMSINV(Inputs!$B$8)*STDEV(Prices_MTM!I3074:I3323)</f>
        <v>210515.254969327</v>
      </c>
      <c r="E3091" s="43" t="n">
        <f aca="false">-PERCENTILE(Prices_MTM!I3074:I3323,1-Inputs!$B$9)</f>
        <v>334010</v>
      </c>
      <c r="F3091" s="43" t="n">
        <f aca="false">NORMSINV(Inputs!$B$9)*STDEV(Prices_MTM!I3074:I3323)</f>
        <v>297735.742455525</v>
      </c>
      <c r="G3091" s="52" t="n">
        <f aca="false">IF(-B3091&gt;C3091,1,0)</f>
        <v>0</v>
      </c>
      <c r="H3091" s="52" t="n">
        <f aca="false">IF(-B3091&gt;D3091,1,0)</f>
        <v>0</v>
      </c>
      <c r="I3091" s="52" t="n">
        <f aca="false">IF(-B3091&gt;E3091,1,0)</f>
        <v>0</v>
      </c>
      <c r="J3091" s="52" t="n">
        <f aca="false">IF(-B3091&gt;F3091,1,0)</f>
        <v>0</v>
      </c>
    </row>
    <row r="3092" customFormat="false" ht="15" hidden="false" customHeight="false" outlineLevel="0" collapsed="false">
      <c r="A3092" s="51" t="n">
        <f aca="false">Prices_MTM!A3325</f>
        <v>42284</v>
      </c>
      <c r="B3092" s="43" t="n">
        <f aca="false">Prices_MTM!I3325</f>
        <v>-82999.9999999998</v>
      </c>
      <c r="C3092" s="43" t="n">
        <f aca="false">-PERCENTILE(Prices_MTM!I3075:I3324,1-Inputs!$B$8)</f>
        <v>223225</v>
      </c>
      <c r="D3092" s="43" t="n">
        <f aca="false">NORMSINV(Inputs!$B$8)*STDEV(Prices_MTM!I3075:I3324)</f>
        <v>210947.19978359</v>
      </c>
      <c r="E3092" s="43" t="n">
        <f aca="false">-PERCENTILE(Prices_MTM!I3075:I3324,1-Inputs!$B$9)</f>
        <v>334010</v>
      </c>
      <c r="F3092" s="43" t="n">
        <f aca="false">NORMSINV(Inputs!$B$9)*STDEV(Prices_MTM!I3075:I3324)</f>
        <v>298346.650249324</v>
      </c>
      <c r="G3092" s="52" t="n">
        <f aca="false">IF(-B3092&gt;C3092,1,0)</f>
        <v>0</v>
      </c>
      <c r="H3092" s="52" t="n">
        <f aca="false">IF(-B3092&gt;D3092,1,0)</f>
        <v>0</v>
      </c>
      <c r="I3092" s="52" t="n">
        <f aca="false">IF(-B3092&gt;E3092,1,0)</f>
        <v>0</v>
      </c>
      <c r="J3092" s="52" t="n">
        <f aca="false">IF(-B3092&gt;F3092,1,0)</f>
        <v>0</v>
      </c>
    </row>
    <row r="3093" customFormat="false" ht="15" hidden="false" customHeight="false" outlineLevel="0" collapsed="false">
      <c r="A3093" s="51" t="n">
        <f aca="false">Prices_MTM!A3326</f>
        <v>42285</v>
      </c>
      <c r="B3093" s="43" t="n">
        <f aca="false">Prices_MTM!I3326</f>
        <v>136500</v>
      </c>
      <c r="C3093" s="43" t="n">
        <f aca="false">-PERCENTILE(Prices_MTM!I3076:I3325,1-Inputs!$B$8)</f>
        <v>223225</v>
      </c>
      <c r="D3093" s="43" t="n">
        <f aca="false">NORMSINV(Inputs!$B$8)*STDEV(Prices_MTM!I3076:I3325)</f>
        <v>211080.05888091</v>
      </c>
      <c r="E3093" s="43" t="n">
        <f aca="false">-PERCENTILE(Prices_MTM!I3076:I3325,1-Inputs!$B$9)</f>
        <v>334010</v>
      </c>
      <c r="F3093" s="43" t="n">
        <f aca="false">NORMSINV(Inputs!$B$9)*STDEV(Prices_MTM!I3076:I3325)</f>
        <v>298534.555406071</v>
      </c>
      <c r="G3093" s="52" t="n">
        <f aca="false">IF(-B3093&gt;C3093,1,0)</f>
        <v>0</v>
      </c>
      <c r="H3093" s="52" t="n">
        <f aca="false">IF(-B3093&gt;D3093,1,0)</f>
        <v>0</v>
      </c>
      <c r="I3093" s="52" t="n">
        <f aca="false">IF(-B3093&gt;E3093,1,0)</f>
        <v>0</v>
      </c>
      <c r="J3093" s="52" t="n">
        <f aca="false">IF(-B3093&gt;F3093,1,0)</f>
        <v>0</v>
      </c>
    </row>
    <row r="3094" customFormat="false" ht="15" hidden="false" customHeight="false" outlineLevel="0" collapsed="false">
      <c r="A3094" s="51" t="n">
        <f aca="false">Prices_MTM!A3327</f>
        <v>42286</v>
      </c>
      <c r="B3094" s="43" t="n">
        <f aca="false">Prices_MTM!I3327</f>
        <v>23500.0000000003</v>
      </c>
      <c r="C3094" s="43" t="n">
        <f aca="false">-PERCENTILE(Prices_MTM!I3077:I3326,1-Inputs!$B$8)</f>
        <v>223225</v>
      </c>
      <c r="D3094" s="43" t="n">
        <f aca="false">NORMSINV(Inputs!$B$8)*STDEV(Prices_MTM!I3077:I3326)</f>
        <v>211574.099581705</v>
      </c>
      <c r="E3094" s="43" t="n">
        <f aca="false">-PERCENTILE(Prices_MTM!I3077:I3326,1-Inputs!$B$9)</f>
        <v>334010</v>
      </c>
      <c r="F3094" s="43" t="n">
        <f aca="false">NORMSINV(Inputs!$B$9)*STDEV(Prices_MTM!I3077:I3326)</f>
        <v>299233.286597195</v>
      </c>
      <c r="G3094" s="52" t="n">
        <f aca="false">IF(-B3094&gt;C3094,1,0)</f>
        <v>0</v>
      </c>
      <c r="H3094" s="52" t="n">
        <f aca="false">IF(-B3094&gt;D3094,1,0)</f>
        <v>0</v>
      </c>
      <c r="I3094" s="52" t="n">
        <f aca="false">IF(-B3094&gt;E3094,1,0)</f>
        <v>0</v>
      </c>
      <c r="J3094" s="52" t="n">
        <f aca="false">IF(-B3094&gt;F3094,1,0)</f>
        <v>0</v>
      </c>
    </row>
    <row r="3095" customFormat="false" ht="15" hidden="false" customHeight="false" outlineLevel="0" collapsed="false">
      <c r="A3095" s="51" t="n">
        <f aca="false">Prices_MTM!A3328</f>
        <v>42289</v>
      </c>
      <c r="B3095" s="43" t="n">
        <f aca="false">Prices_MTM!I3328</f>
        <v>-201500</v>
      </c>
      <c r="C3095" s="43" t="n">
        <f aca="false">-PERCENTILE(Prices_MTM!I3078:I3327,1-Inputs!$B$8)</f>
        <v>223225</v>
      </c>
      <c r="D3095" s="43" t="n">
        <f aca="false">NORMSINV(Inputs!$B$8)*STDEV(Prices_MTM!I3078:I3327)</f>
        <v>210229.955102664</v>
      </c>
      <c r="E3095" s="43" t="n">
        <f aca="false">-PERCENTILE(Prices_MTM!I3078:I3327,1-Inputs!$B$9)</f>
        <v>334010</v>
      </c>
      <c r="F3095" s="43" t="n">
        <f aca="false">NORMSINV(Inputs!$B$9)*STDEV(Prices_MTM!I3078:I3327)</f>
        <v>297332.237409604</v>
      </c>
      <c r="G3095" s="52" t="n">
        <f aca="false">IF(-B3095&gt;C3095,1,0)</f>
        <v>0</v>
      </c>
      <c r="H3095" s="52" t="n">
        <f aca="false">IF(-B3095&gt;D3095,1,0)</f>
        <v>0</v>
      </c>
      <c r="I3095" s="52" t="n">
        <f aca="false">IF(-B3095&gt;E3095,1,0)</f>
        <v>0</v>
      </c>
      <c r="J3095" s="52" t="n">
        <f aca="false">IF(-B3095&gt;F3095,1,0)</f>
        <v>0</v>
      </c>
    </row>
    <row r="3096" customFormat="false" ht="15" hidden="false" customHeight="false" outlineLevel="0" collapsed="false">
      <c r="A3096" s="51" t="n">
        <f aca="false">Prices_MTM!A3329</f>
        <v>42290</v>
      </c>
      <c r="B3096" s="43" t="n">
        <f aca="false">Prices_MTM!I3329</f>
        <v>61500.0000000002</v>
      </c>
      <c r="C3096" s="43" t="n">
        <f aca="false">-PERCENTILE(Prices_MTM!I3079:I3328,1-Inputs!$B$8)</f>
        <v>223225</v>
      </c>
      <c r="D3096" s="43" t="n">
        <f aca="false">NORMSINV(Inputs!$B$8)*STDEV(Prices_MTM!I3079:I3328)</f>
        <v>211165.09812201</v>
      </c>
      <c r="E3096" s="43" t="n">
        <f aca="false">-PERCENTILE(Prices_MTM!I3079:I3328,1-Inputs!$B$9)</f>
        <v>334010</v>
      </c>
      <c r="F3096" s="43" t="n">
        <f aca="false">NORMSINV(Inputs!$B$9)*STDEV(Prices_MTM!I3079:I3328)</f>
        <v>298654.828027599</v>
      </c>
      <c r="G3096" s="52" t="n">
        <f aca="false">IF(-B3096&gt;C3096,1,0)</f>
        <v>0</v>
      </c>
      <c r="H3096" s="52" t="n">
        <f aca="false">IF(-B3096&gt;D3096,1,0)</f>
        <v>0</v>
      </c>
      <c r="I3096" s="52" t="n">
        <f aca="false">IF(-B3096&gt;E3096,1,0)</f>
        <v>0</v>
      </c>
      <c r="J3096" s="52" t="n">
        <f aca="false">IF(-B3096&gt;F3096,1,0)</f>
        <v>0</v>
      </c>
    </row>
    <row r="3097" customFormat="false" ht="15" hidden="false" customHeight="false" outlineLevel="0" collapsed="false">
      <c r="A3097" s="51" t="n">
        <f aca="false">Prices_MTM!A3330</f>
        <v>42291</v>
      </c>
      <c r="B3097" s="43" t="n">
        <f aca="false">Prices_MTM!I3330</f>
        <v>27499.9999999999</v>
      </c>
      <c r="C3097" s="43" t="n">
        <f aca="false">-PERCENTILE(Prices_MTM!I3080:I3329,1-Inputs!$B$8)</f>
        <v>223225</v>
      </c>
      <c r="D3097" s="43" t="n">
        <f aca="false">NORMSINV(Inputs!$B$8)*STDEV(Prices_MTM!I3080:I3329)</f>
        <v>210137.589933749</v>
      </c>
      <c r="E3097" s="43" t="n">
        <f aca="false">-PERCENTILE(Prices_MTM!I3080:I3329,1-Inputs!$B$9)</f>
        <v>334010</v>
      </c>
      <c r="F3097" s="43" t="n">
        <f aca="false">NORMSINV(Inputs!$B$9)*STDEV(Prices_MTM!I3080:I3329)</f>
        <v>297201.603588564</v>
      </c>
      <c r="G3097" s="52" t="n">
        <f aca="false">IF(-B3097&gt;C3097,1,0)</f>
        <v>0</v>
      </c>
      <c r="H3097" s="52" t="n">
        <f aca="false">IF(-B3097&gt;D3097,1,0)</f>
        <v>0</v>
      </c>
      <c r="I3097" s="52" t="n">
        <f aca="false">IF(-B3097&gt;E3097,1,0)</f>
        <v>0</v>
      </c>
      <c r="J3097" s="52" t="n">
        <f aca="false">IF(-B3097&gt;F3097,1,0)</f>
        <v>0</v>
      </c>
    </row>
    <row r="3098" customFormat="false" ht="15" hidden="false" customHeight="false" outlineLevel="0" collapsed="false">
      <c r="A3098" s="51" t="n">
        <f aca="false">Prices_MTM!A3331</f>
        <v>42292</v>
      </c>
      <c r="B3098" s="43" t="n">
        <f aca="false">Prices_MTM!I3331</f>
        <v>-5999.99999999987</v>
      </c>
      <c r="C3098" s="43" t="n">
        <f aca="false">-PERCENTILE(Prices_MTM!I3081:I3330,1-Inputs!$B$8)</f>
        <v>223225</v>
      </c>
      <c r="D3098" s="43" t="n">
        <f aca="false">NORMSINV(Inputs!$B$8)*STDEV(Prices_MTM!I3081:I3330)</f>
        <v>209782.432298219</v>
      </c>
      <c r="E3098" s="43" t="n">
        <f aca="false">-PERCENTILE(Prices_MTM!I3081:I3330,1-Inputs!$B$9)</f>
        <v>334010</v>
      </c>
      <c r="F3098" s="43" t="n">
        <f aca="false">NORMSINV(Inputs!$B$9)*STDEV(Prices_MTM!I3081:I3330)</f>
        <v>296699.297367009</v>
      </c>
      <c r="G3098" s="52" t="n">
        <f aca="false">IF(-B3098&gt;C3098,1,0)</f>
        <v>0</v>
      </c>
      <c r="H3098" s="52" t="n">
        <f aca="false">IF(-B3098&gt;D3098,1,0)</f>
        <v>0</v>
      </c>
      <c r="I3098" s="52" t="n">
        <f aca="false">IF(-B3098&gt;E3098,1,0)</f>
        <v>0</v>
      </c>
      <c r="J3098" s="52" t="n">
        <f aca="false">IF(-B3098&gt;F3098,1,0)</f>
        <v>0</v>
      </c>
    </row>
    <row r="3099" customFormat="false" ht="15" hidden="false" customHeight="false" outlineLevel="0" collapsed="false">
      <c r="A3099" s="51" t="n">
        <f aca="false">Prices_MTM!A3332</f>
        <v>42293</v>
      </c>
      <c r="B3099" s="43" t="n">
        <f aca="false">Prices_MTM!I3332</f>
        <v>37499.9999999993</v>
      </c>
      <c r="C3099" s="43" t="n">
        <f aca="false">-PERCENTILE(Prices_MTM!I3082:I3331,1-Inputs!$B$8)</f>
        <v>215525</v>
      </c>
      <c r="D3099" s="43" t="n">
        <f aca="false">NORMSINV(Inputs!$B$8)*STDEV(Prices_MTM!I3082:I3331)</f>
        <v>207809.398414582</v>
      </c>
      <c r="E3099" s="43" t="n">
        <f aca="false">-PERCENTILE(Prices_MTM!I3082:I3331,1-Inputs!$B$9)</f>
        <v>334010</v>
      </c>
      <c r="F3099" s="43" t="n">
        <f aca="false">NORMSINV(Inputs!$B$9)*STDEV(Prices_MTM!I3082:I3331)</f>
        <v>293908.797893134</v>
      </c>
      <c r="G3099" s="52" t="n">
        <f aca="false">IF(-B3099&gt;C3099,1,0)</f>
        <v>0</v>
      </c>
      <c r="H3099" s="52" t="n">
        <f aca="false">IF(-B3099&gt;D3099,1,0)</f>
        <v>0</v>
      </c>
      <c r="I3099" s="52" t="n">
        <f aca="false">IF(-B3099&gt;E3099,1,0)</f>
        <v>0</v>
      </c>
      <c r="J3099" s="52" t="n">
        <f aca="false">IF(-B3099&gt;F3099,1,0)</f>
        <v>0</v>
      </c>
    </row>
    <row r="3100" customFormat="false" ht="15" hidden="false" customHeight="false" outlineLevel="0" collapsed="false">
      <c r="A3100" s="51" t="n">
        <f aca="false">Prices_MTM!A3333</f>
        <v>42296</v>
      </c>
      <c r="B3100" s="43" t="n">
        <f aca="false">Prices_MTM!I3333</f>
        <v>-66499.9999999999</v>
      </c>
      <c r="C3100" s="43" t="n">
        <f aca="false">-PERCENTILE(Prices_MTM!I3083:I3332,1-Inputs!$B$8)</f>
        <v>215525</v>
      </c>
      <c r="D3100" s="43" t="n">
        <f aca="false">NORMSINV(Inputs!$B$8)*STDEV(Prices_MTM!I3083:I3332)</f>
        <v>207841.588880509</v>
      </c>
      <c r="E3100" s="43" t="n">
        <f aca="false">-PERCENTILE(Prices_MTM!I3083:I3332,1-Inputs!$B$9)</f>
        <v>334010</v>
      </c>
      <c r="F3100" s="43" t="n">
        <f aca="false">NORMSINV(Inputs!$B$9)*STDEV(Prices_MTM!I3083:I3332)</f>
        <v>293954.325483399</v>
      </c>
      <c r="G3100" s="52" t="n">
        <f aca="false">IF(-B3100&gt;C3100,1,0)</f>
        <v>0</v>
      </c>
      <c r="H3100" s="52" t="n">
        <f aca="false">IF(-B3100&gt;D3100,1,0)</f>
        <v>0</v>
      </c>
      <c r="I3100" s="52" t="n">
        <f aca="false">IF(-B3100&gt;E3100,1,0)</f>
        <v>0</v>
      </c>
      <c r="J3100" s="52" t="n">
        <f aca="false">IF(-B3100&gt;F3100,1,0)</f>
        <v>0</v>
      </c>
    </row>
    <row r="3101" customFormat="false" ht="15" hidden="false" customHeight="false" outlineLevel="0" collapsed="false">
      <c r="A3101" s="51" t="n">
        <f aca="false">Prices_MTM!A3334</f>
        <v>42297</v>
      </c>
      <c r="B3101" s="43" t="n">
        <f aca="false">Prices_MTM!I3334</f>
        <v>22000.0000000006</v>
      </c>
      <c r="C3101" s="43" t="n">
        <f aca="false">-PERCENTILE(Prices_MTM!I3084:I3333,1-Inputs!$B$8)</f>
        <v>215525</v>
      </c>
      <c r="D3101" s="43" t="n">
        <f aca="false">NORMSINV(Inputs!$B$8)*STDEV(Prices_MTM!I3084:I3333)</f>
        <v>206872.797678253</v>
      </c>
      <c r="E3101" s="43" t="n">
        <f aca="false">-PERCENTILE(Prices_MTM!I3084:I3333,1-Inputs!$B$9)</f>
        <v>334010</v>
      </c>
      <c r="F3101" s="43" t="n">
        <f aca="false">NORMSINV(Inputs!$B$9)*STDEV(Prices_MTM!I3084:I3333)</f>
        <v>292584.145598193</v>
      </c>
      <c r="G3101" s="52" t="n">
        <f aca="false">IF(-B3101&gt;C3101,1,0)</f>
        <v>0</v>
      </c>
      <c r="H3101" s="52" t="n">
        <f aca="false">IF(-B3101&gt;D3101,1,0)</f>
        <v>0</v>
      </c>
      <c r="I3101" s="52" t="n">
        <f aca="false">IF(-B3101&gt;E3101,1,0)</f>
        <v>0</v>
      </c>
      <c r="J3101" s="52" t="n">
        <f aca="false">IF(-B3101&gt;F3101,1,0)</f>
        <v>0</v>
      </c>
    </row>
    <row r="3102" customFormat="false" ht="15" hidden="false" customHeight="false" outlineLevel="0" collapsed="false">
      <c r="A3102" s="51" t="n">
        <f aca="false">Prices_MTM!A3335</f>
        <v>42298</v>
      </c>
      <c r="B3102" s="43" t="n">
        <f aca="false">Prices_MTM!I3335</f>
        <v>-51500.0000000004</v>
      </c>
      <c r="C3102" s="43" t="n">
        <f aca="false">-PERCENTILE(Prices_MTM!I3085:I3334,1-Inputs!$B$8)</f>
        <v>215525</v>
      </c>
      <c r="D3102" s="43" t="n">
        <f aca="false">NORMSINV(Inputs!$B$8)*STDEV(Prices_MTM!I3085:I3334)</f>
        <v>206673.503940272</v>
      </c>
      <c r="E3102" s="43" t="n">
        <f aca="false">-PERCENTILE(Prices_MTM!I3085:I3334,1-Inputs!$B$9)</f>
        <v>334010</v>
      </c>
      <c r="F3102" s="43" t="n">
        <f aca="false">NORMSINV(Inputs!$B$9)*STDEV(Prices_MTM!I3085:I3334)</f>
        <v>292302.280661359</v>
      </c>
      <c r="G3102" s="52" t="n">
        <f aca="false">IF(-B3102&gt;C3102,1,0)</f>
        <v>0</v>
      </c>
      <c r="H3102" s="52" t="n">
        <f aca="false">IF(-B3102&gt;D3102,1,0)</f>
        <v>0</v>
      </c>
      <c r="I3102" s="52" t="n">
        <f aca="false">IF(-B3102&gt;E3102,1,0)</f>
        <v>0</v>
      </c>
      <c r="J3102" s="52" t="n">
        <f aca="false">IF(-B3102&gt;F3102,1,0)</f>
        <v>0</v>
      </c>
    </row>
    <row r="3103" customFormat="false" ht="15" hidden="false" customHeight="false" outlineLevel="0" collapsed="false">
      <c r="A3103" s="51" t="n">
        <f aca="false">Prices_MTM!A3336</f>
        <v>42299</v>
      </c>
      <c r="B3103" s="43" t="n">
        <f aca="false">Prices_MTM!I3336</f>
        <v>-25500.0000000003</v>
      </c>
      <c r="C3103" s="43" t="n">
        <f aca="false">-PERCENTILE(Prices_MTM!I3086:I3335,1-Inputs!$B$8)</f>
        <v>215525</v>
      </c>
      <c r="D3103" s="43" t="n">
        <f aca="false">NORMSINV(Inputs!$B$8)*STDEV(Prices_MTM!I3086:I3335)</f>
        <v>206578.795768283</v>
      </c>
      <c r="E3103" s="43" t="n">
        <f aca="false">-PERCENTILE(Prices_MTM!I3086:I3335,1-Inputs!$B$9)</f>
        <v>334010</v>
      </c>
      <c r="F3103" s="43" t="n">
        <f aca="false">NORMSINV(Inputs!$B$9)*STDEV(Prices_MTM!I3086:I3335)</f>
        <v>292168.333086358</v>
      </c>
      <c r="G3103" s="52" t="n">
        <f aca="false">IF(-B3103&gt;C3103,1,0)</f>
        <v>0</v>
      </c>
      <c r="H3103" s="52" t="n">
        <f aca="false">IF(-B3103&gt;D3103,1,0)</f>
        <v>0</v>
      </c>
      <c r="I3103" s="52" t="n">
        <f aca="false">IF(-B3103&gt;E3103,1,0)</f>
        <v>0</v>
      </c>
      <c r="J3103" s="52" t="n">
        <f aca="false">IF(-B3103&gt;F3103,1,0)</f>
        <v>0</v>
      </c>
    </row>
    <row r="3104" customFormat="false" ht="15" hidden="false" customHeight="false" outlineLevel="0" collapsed="false">
      <c r="A3104" s="51" t="n">
        <f aca="false">Prices_MTM!A3337</f>
        <v>42300</v>
      </c>
      <c r="B3104" s="43" t="n">
        <f aca="false">Prices_MTM!I3337</f>
        <v>-84499.9999999999</v>
      </c>
      <c r="C3104" s="43" t="n">
        <f aca="false">-PERCENTILE(Prices_MTM!I3087:I3336,1-Inputs!$B$8)</f>
        <v>215525</v>
      </c>
      <c r="D3104" s="43" t="n">
        <f aca="false">NORMSINV(Inputs!$B$8)*STDEV(Prices_MTM!I3087:I3336)</f>
        <v>206012.985372985</v>
      </c>
      <c r="E3104" s="43" t="n">
        <f aca="false">-PERCENTILE(Prices_MTM!I3087:I3336,1-Inputs!$B$9)</f>
        <v>334010</v>
      </c>
      <c r="F3104" s="43" t="n">
        <f aca="false">NORMSINV(Inputs!$B$9)*STDEV(Prices_MTM!I3087:I3336)</f>
        <v>291368.096646687</v>
      </c>
      <c r="G3104" s="52" t="n">
        <f aca="false">IF(-B3104&gt;C3104,1,0)</f>
        <v>0</v>
      </c>
      <c r="H3104" s="52" t="n">
        <f aca="false">IF(-B3104&gt;D3104,1,0)</f>
        <v>0</v>
      </c>
      <c r="I3104" s="52" t="n">
        <f aca="false">IF(-B3104&gt;E3104,1,0)</f>
        <v>0</v>
      </c>
      <c r="J3104" s="52" t="n">
        <f aca="false">IF(-B3104&gt;F3104,1,0)</f>
        <v>0</v>
      </c>
    </row>
    <row r="3105" customFormat="false" ht="15" hidden="false" customHeight="false" outlineLevel="0" collapsed="false">
      <c r="A3105" s="51" t="n">
        <f aca="false">Prices_MTM!A3338</f>
        <v>42303</v>
      </c>
      <c r="B3105" s="43" t="n">
        <f aca="false">Prices_MTM!I3338</f>
        <v>-85500</v>
      </c>
      <c r="C3105" s="43" t="n">
        <f aca="false">-PERCENTILE(Prices_MTM!I3088:I3337,1-Inputs!$B$8)</f>
        <v>215525</v>
      </c>
      <c r="D3105" s="43" t="n">
        <f aca="false">NORMSINV(Inputs!$B$8)*STDEV(Prices_MTM!I3088:I3337)</f>
        <v>205792.079729068</v>
      </c>
      <c r="E3105" s="43" t="n">
        <f aca="false">-PERCENTILE(Prices_MTM!I3088:I3337,1-Inputs!$B$9)</f>
        <v>334010</v>
      </c>
      <c r="F3105" s="43" t="n">
        <f aca="false">NORMSINV(Inputs!$B$9)*STDEV(Prices_MTM!I3088:I3337)</f>
        <v>291055.665578859</v>
      </c>
      <c r="G3105" s="52" t="n">
        <f aca="false">IF(-B3105&gt;C3105,1,0)</f>
        <v>0</v>
      </c>
      <c r="H3105" s="52" t="n">
        <f aca="false">IF(-B3105&gt;D3105,1,0)</f>
        <v>0</v>
      </c>
      <c r="I3105" s="52" t="n">
        <f aca="false">IF(-B3105&gt;E3105,1,0)</f>
        <v>0</v>
      </c>
      <c r="J3105" s="52" t="n">
        <f aca="false">IF(-B3105&gt;F3105,1,0)</f>
        <v>0</v>
      </c>
    </row>
    <row r="3106" customFormat="false" ht="15" hidden="false" customHeight="false" outlineLevel="0" collapsed="false">
      <c r="A3106" s="51" t="n">
        <f aca="false">Prices_MTM!A3339</f>
        <v>42304</v>
      </c>
      <c r="B3106" s="43" t="n">
        <f aca="false">Prices_MTM!I3339</f>
        <v>53500.0000000004</v>
      </c>
      <c r="C3106" s="43" t="n">
        <f aca="false">-PERCENTILE(Prices_MTM!I3089:I3338,1-Inputs!$B$8)</f>
        <v>215525</v>
      </c>
      <c r="D3106" s="43" t="n">
        <f aca="false">NORMSINV(Inputs!$B$8)*STDEV(Prices_MTM!I3089:I3338)</f>
        <v>205309.294900645</v>
      </c>
      <c r="E3106" s="43" t="n">
        <f aca="false">-PERCENTILE(Prices_MTM!I3089:I3338,1-Inputs!$B$9)</f>
        <v>334010</v>
      </c>
      <c r="F3106" s="43" t="n">
        <f aca="false">NORMSINV(Inputs!$B$9)*STDEV(Prices_MTM!I3089:I3338)</f>
        <v>290372.853782832</v>
      </c>
      <c r="G3106" s="52" t="n">
        <f aca="false">IF(-B3106&gt;C3106,1,0)</f>
        <v>0</v>
      </c>
      <c r="H3106" s="52" t="n">
        <f aca="false">IF(-B3106&gt;D3106,1,0)</f>
        <v>0</v>
      </c>
      <c r="I3106" s="52" t="n">
        <f aca="false">IF(-B3106&gt;E3106,1,0)</f>
        <v>0</v>
      </c>
      <c r="J3106" s="52" t="n">
        <f aca="false">IF(-B3106&gt;F3106,1,0)</f>
        <v>0</v>
      </c>
    </row>
    <row r="3107" customFormat="false" ht="15" hidden="false" customHeight="false" outlineLevel="0" collapsed="false">
      <c r="A3107" s="51" t="n">
        <f aca="false">Prices_MTM!A3340</f>
        <v>42305</v>
      </c>
      <c r="B3107" s="43" t="n">
        <f aca="false">Prices_MTM!I3340</f>
        <v>169000</v>
      </c>
      <c r="C3107" s="43" t="n">
        <f aca="false">-PERCENTILE(Prices_MTM!I3090:I3339,1-Inputs!$B$8)</f>
        <v>215525</v>
      </c>
      <c r="D3107" s="43" t="n">
        <f aca="false">NORMSINV(Inputs!$B$8)*STDEV(Prices_MTM!I3090:I3339)</f>
        <v>205091.108053389</v>
      </c>
      <c r="E3107" s="43" t="n">
        <f aca="false">-PERCENTILE(Prices_MTM!I3090:I3339,1-Inputs!$B$9)</f>
        <v>334010</v>
      </c>
      <c r="F3107" s="43" t="n">
        <f aca="false">NORMSINV(Inputs!$B$9)*STDEV(Prices_MTM!I3090:I3339)</f>
        <v>290064.267961005</v>
      </c>
      <c r="G3107" s="52" t="n">
        <f aca="false">IF(-B3107&gt;C3107,1,0)</f>
        <v>0</v>
      </c>
      <c r="H3107" s="52" t="n">
        <f aca="false">IF(-B3107&gt;D3107,1,0)</f>
        <v>0</v>
      </c>
      <c r="I3107" s="52" t="n">
        <f aca="false">IF(-B3107&gt;E3107,1,0)</f>
        <v>0</v>
      </c>
      <c r="J3107" s="52" t="n">
        <f aca="false">IF(-B3107&gt;F3107,1,0)</f>
        <v>0</v>
      </c>
    </row>
    <row r="3108" customFormat="false" ht="15" hidden="false" customHeight="false" outlineLevel="0" collapsed="false">
      <c r="A3108" s="51" t="n">
        <f aca="false">Prices_MTM!A3341</f>
        <v>42306</v>
      </c>
      <c r="B3108" s="43" t="n">
        <f aca="false">Prices_MTM!I3341</f>
        <v>-12999.9999999995</v>
      </c>
      <c r="C3108" s="43" t="n">
        <f aca="false">-PERCENTILE(Prices_MTM!I3091:I3340,1-Inputs!$B$8)</f>
        <v>215525</v>
      </c>
      <c r="D3108" s="43" t="n">
        <f aca="false">NORMSINV(Inputs!$B$8)*STDEV(Prices_MTM!I3091:I3340)</f>
        <v>205886.314233646</v>
      </c>
      <c r="E3108" s="43" t="n">
        <f aca="false">-PERCENTILE(Prices_MTM!I3091:I3340,1-Inputs!$B$9)</f>
        <v>334010</v>
      </c>
      <c r="F3108" s="43" t="n">
        <f aca="false">NORMSINV(Inputs!$B$9)*STDEV(Prices_MTM!I3091:I3340)</f>
        <v>291188.943237</v>
      </c>
      <c r="G3108" s="52" t="n">
        <f aca="false">IF(-B3108&gt;C3108,1,0)</f>
        <v>0</v>
      </c>
      <c r="H3108" s="52" t="n">
        <f aca="false">IF(-B3108&gt;D3108,1,0)</f>
        <v>0</v>
      </c>
      <c r="I3108" s="52" t="n">
        <f aca="false">IF(-B3108&gt;E3108,1,0)</f>
        <v>0</v>
      </c>
      <c r="J3108" s="52" t="n">
        <f aca="false">IF(-B3108&gt;F3108,1,0)</f>
        <v>0</v>
      </c>
    </row>
    <row r="3109" customFormat="false" ht="15" hidden="false" customHeight="false" outlineLevel="0" collapsed="false">
      <c r="A3109" s="51" t="n">
        <f aca="false">Prices_MTM!A3342</f>
        <v>42307</v>
      </c>
      <c r="B3109" s="43" t="n">
        <f aca="false">Prices_MTM!I3342</f>
        <v>59999.9999999998</v>
      </c>
      <c r="C3109" s="43" t="n">
        <f aca="false">-PERCENTILE(Prices_MTM!I3092:I3341,1-Inputs!$B$8)</f>
        <v>215525</v>
      </c>
      <c r="D3109" s="43" t="n">
        <f aca="false">NORMSINV(Inputs!$B$8)*STDEV(Prices_MTM!I3092:I3341)</f>
        <v>204896.728136754</v>
      </c>
      <c r="E3109" s="43" t="n">
        <f aca="false">-PERCENTILE(Prices_MTM!I3092:I3341,1-Inputs!$B$9)</f>
        <v>334010</v>
      </c>
      <c r="F3109" s="43" t="n">
        <f aca="false">NORMSINV(Inputs!$B$9)*STDEV(Prices_MTM!I3092:I3341)</f>
        <v>289789.352735472</v>
      </c>
      <c r="G3109" s="52" t="n">
        <f aca="false">IF(-B3109&gt;C3109,1,0)</f>
        <v>0</v>
      </c>
      <c r="H3109" s="52" t="n">
        <f aca="false">IF(-B3109&gt;D3109,1,0)</f>
        <v>0</v>
      </c>
      <c r="I3109" s="52" t="n">
        <f aca="false">IF(-B3109&gt;E3109,1,0)</f>
        <v>0</v>
      </c>
      <c r="J3109" s="52" t="n">
        <f aca="false">IF(-B3109&gt;F3109,1,0)</f>
        <v>0</v>
      </c>
    </row>
    <row r="3110" customFormat="false" ht="15" hidden="false" customHeight="false" outlineLevel="0" collapsed="false">
      <c r="A3110" s="51" t="n">
        <f aca="false">Prices_MTM!A3343</f>
        <v>42310</v>
      </c>
      <c r="B3110" s="43" t="n">
        <f aca="false">Prices_MTM!I3343</f>
        <v>-43500.0000000002</v>
      </c>
      <c r="C3110" s="43" t="n">
        <f aca="false">-PERCENTILE(Prices_MTM!I3093:I3342,1-Inputs!$B$8)</f>
        <v>215525</v>
      </c>
      <c r="D3110" s="43" t="n">
        <f aca="false">NORMSINV(Inputs!$B$8)*STDEV(Prices_MTM!I3093:I3342)</f>
        <v>204926.605821909</v>
      </c>
      <c r="E3110" s="43" t="n">
        <f aca="false">-PERCENTILE(Prices_MTM!I3093:I3342,1-Inputs!$B$9)</f>
        <v>334010</v>
      </c>
      <c r="F3110" s="43" t="n">
        <f aca="false">NORMSINV(Inputs!$B$9)*STDEV(Prices_MTM!I3093:I3342)</f>
        <v>289831.609315756</v>
      </c>
      <c r="G3110" s="52" t="n">
        <f aca="false">IF(-B3110&gt;C3110,1,0)</f>
        <v>0</v>
      </c>
      <c r="H3110" s="52" t="n">
        <f aca="false">IF(-B3110&gt;D3110,1,0)</f>
        <v>0</v>
      </c>
      <c r="I3110" s="52" t="n">
        <f aca="false">IF(-B3110&gt;E3110,1,0)</f>
        <v>0</v>
      </c>
      <c r="J3110" s="52" t="n">
        <f aca="false">IF(-B3110&gt;F3110,1,0)</f>
        <v>0</v>
      </c>
    </row>
    <row r="3111" customFormat="false" ht="15" hidden="false" customHeight="false" outlineLevel="0" collapsed="false">
      <c r="A3111" s="51" t="n">
        <f aca="false">Prices_MTM!A3344</f>
        <v>42311</v>
      </c>
      <c r="B3111" s="43" t="n">
        <f aca="false">Prices_MTM!I3344</f>
        <v>171500</v>
      </c>
      <c r="C3111" s="43" t="n">
        <f aca="false">-PERCENTILE(Prices_MTM!I3094:I3343,1-Inputs!$B$8)</f>
        <v>215525</v>
      </c>
      <c r="D3111" s="43" t="n">
        <f aca="false">NORMSINV(Inputs!$B$8)*STDEV(Prices_MTM!I3094:I3343)</f>
        <v>204959.793264465</v>
      </c>
      <c r="E3111" s="43" t="n">
        <f aca="false">-PERCENTILE(Prices_MTM!I3094:I3343,1-Inputs!$B$9)</f>
        <v>334010</v>
      </c>
      <c r="F3111" s="43" t="n">
        <f aca="false">NORMSINV(Inputs!$B$9)*STDEV(Prices_MTM!I3094:I3343)</f>
        <v>289878.546949093</v>
      </c>
      <c r="G3111" s="52" t="n">
        <f aca="false">IF(-B3111&gt;C3111,1,0)</f>
        <v>0</v>
      </c>
      <c r="H3111" s="52" t="n">
        <f aca="false">IF(-B3111&gt;D3111,1,0)</f>
        <v>0</v>
      </c>
      <c r="I3111" s="52" t="n">
        <f aca="false">IF(-B3111&gt;E3111,1,0)</f>
        <v>0</v>
      </c>
      <c r="J3111" s="52" t="n">
        <f aca="false">IF(-B3111&gt;F3111,1,0)</f>
        <v>0</v>
      </c>
    </row>
    <row r="3112" customFormat="false" ht="15" hidden="false" customHeight="false" outlineLevel="0" collapsed="false">
      <c r="A3112" s="51" t="n">
        <f aca="false">Prices_MTM!A3345</f>
        <v>42312</v>
      </c>
      <c r="B3112" s="43" t="n">
        <f aca="false">Prices_MTM!I3345</f>
        <v>-104000</v>
      </c>
      <c r="C3112" s="43" t="n">
        <f aca="false">-PERCENTILE(Prices_MTM!I3095:I3344,1-Inputs!$B$8)</f>
        <v>215525</v>
      </c>
      <c r="D3112" s="43" t="n">
        <f aca="false">NORMSINV(Inputs!$B$8)*STDEV(Prices_MTM!I3095:I3344)</f>
        <v>205747.50335397</v>
      </c>
      <c r="E3112" s="43" t="n">
        <f aca="false">-PERCENTILE(Prices_MTM!I3095:I3344,1-Inputs!$B$9)</f>
        <v>334010</v>
      </c>
      <c r="F3112" s="43" t="n">
        <f aca="false">NORMSINV(Inputs!$B$9)*STDEV(Prices_MTM!I3095:I3344)</f>
        <v>290992.620360888</v>
      </c>
      <c r="G3112" s="52" t="n">
        <f aca="false">IF(-B3112&gt;C3112,1,0)</f>
        <v>0</v>
      </c>
      <c r="H3112" s="52" t="n">
        <f aca="false">IF(-B3112&gt;D3112,1,0)</f>
        <v>0</v>
      </c>
      <c r="I3112" s="52" t="n">
        <f aca="false">IF(-B3112&gt;E3112,1,0)</f>
        <v>0</v>
      </c>
      <c r="J3112" s="52" t="n">
        <f aca="false">IF(-B3112&gt;F3112,1,0)</f>
        <v>0</v>
      </c>
    </row>
    <row r="3113" customFormat="false" ht="15" hidden="false" customHeight="false" outlineLevel="0" collapsed="false">
      <c r="A3113" s="51" t="n">
        <f aca="false">Prices_MTM!A3346</f>
        <v>42313</v>
      </c>
      <c r="B3113" s="43" t="n">
        <f aca="false">Prices_MTM!I3346</f>
        <v>-116500</v>
      </c>
      <c r="C3113" s="43" t="n">
        <f aca="false">-PERCENTILE(Prices_MTM!I3096:I3345,1-Inputs!$B$8)</f>
        <v>215525</v>
      </c>
      <c r="D3113" s="43" t="n">
        <f aca="false">NORMSINV(Inputs!$B$8)*STDEV(Prices_MTM!I3096:I3345)</f>
        <v>205987.389543723</v>
      </c>
      <c r="E3113" s="43" t="n">
        <f aca="false">-PERCENTILE(Prices_MTM!I3096:I3345,1-Inputs!$B$9)</f>
        <v>334010</v>
      </c>
      <c r="F3113" s="43" t="n">
        <f aca="false">NORMSINV(Inputs!$B$9)*STDEV(Prices_MTM!I3096:I3345)</f>
        <v>291331.895976906</v>
      </c>
      <c r="G3113" s="52" t="n">
        <f aca="false">IF(-B3113&gt;C3113,1,0)</f>
        <v>0</v>
      </c>
      <c r="H3113" s="52" t="n">
        <f aca="false">IF(-B3113&gt;D3113,1,0)</f>
        <v>0</v>
      </c>
      <c r="I3113" s="52" t="n">
        <f aca="false">IF(-B3113&gt;E3113,1,0)</f>
        <v>0</v>
      </c>
      <c r="J3113" s="52" t="n">
        <f aca="false">IF(-B3113&gt;F3113,1,0)</f>
        <v>0</v>
      </c>
    </row>
    <row r="3114" customFormat="false" ht="15" hidden="false" customHeight="false" outlineLevel="0" collapsed="false">
      <c r="A3114" s="51" t="n">
        <f aca="false">Prices_MTM!A3347</f>
        <v>42314</v>
      </c>
      <c r="B3114" s="43" t="n">
        <f aca="false">Prices_MTM!I3347</f>
        <v>-40000.0000000006</v>
      </c>
      <c r="C3114" s="43" t="n">
        <f aca="false">-PERCENTILE(Prices_MTM!I3097:I3346,1-Inputs!$B$8)</f>
        <v>212275.000000001</v>
      </c>
      <c r="D3114" s="43" t="n">
        <f aca="false">NORMSINV(Inputs!$B$8)*STDEV(Prices_MTM!I3097:I3346)</f>
        <v>203473.220584364</v>
      </c>
      <c r="E3114" s="43" t="n">
        <f aca="false">-PERCENTILE(Prices_MTM!I3097:I3346,1-Inputs!$B$9)</f>
        <v>327885</v>
      </c>
      <c r="F3114" s="43" t="n">
        <f aca="false">NORMSINV(Inputs!$B$9)*STDEV(Prices_MTM!I3097:I3346)</f>
        <v>287776.058838725</v>
      </c>
      <c r="G3114" s="52" t="n">
        <f aca="false">IF(-B3114&gt;C3114,1,0)</f>
        <v>0</v>
      </c>
      <c r="H3114" s="52" t="n">
        <f aca="false">IF(-B3114&gt;D3114,1,0)</f>
        <v>0</v>
      </c>
      <c r="I3114" s="52" t="n">
        <f aca="false">IF(-B3114&gt;E3114,1,0)</f>
        <v>0</v>
      </c>
      <c r="J3114" s="52" t="n">
        <f aca="false">IF(-B3114&gt;F3114,1,0)</f>
        <v>0</v>
      </c>
    </row>
    <row r="3115" customFormat="false" ht="15" hidden="false" customHeight="false" outlineLevel="0" collapsed="false">
      <c r="A3115" s="51" t="n">
        <f aca="false">Prices_MTM!A3348</f>
        <v>42317</v>
      </c>
      <c r="B3115" s="43" t="n">
        <f aca="false">Prices_MTM!I3348</f>
        <v>-9500.00000000024</v>
      </c>
      <c r="C3115" s="43" t="n">
        <f aca="false">-PERCENTILE(Prices_MTM!I3098:I3347,1-Inputs!$B$8)</f>
        <v>212275.000000001</v>
      </c>
      <c r="D3115" s="43" t="n">
        <f aca="false">NORMSINV(Inputs!$B$8)*STDEV(Prices_MTM!I3098:I3347)</f>
        <v>201719.881189334</v>
      </c>
      <c r="E3115" s="43" t="n">
        <f aca="false">-PERCENTILE(Prices_MTM!I3098:I3347,1-Inputs!$B$9)</f>
        <v>327885</v>
      </c>
      <c r="F3115" s="43" t="n">
        <f aca="false">NORMSINV(Inputs!$B$9)*STDEV(Prices_MTM!I3098:I3347)</f>
        <v>285296.277472611</v>
      </c>
      <c r="G3115" s="52" t="n">
        <f aca="false">IF(-B3115&gt;C3115,1,0)</f>
        <v>0</v>
      </c>
      <c r="H3115" s="52" t="n">
        <f aca="false">IF(-B3115&gt;D3115,1,0)</f>
        <v>0</v>
      </c>
      <c r="I3115" s="52" t="n">
        <f aca="false">IF(-B3115&gt;E3115,1,0)</f>
        <v>0</v>
      </c>
      <c r="J3115" s="52" t="n">
        <f aca="false">IF(-B3115&gt;F3115,1,0)</f>
        <v>0</v>
      </c>
    </row>
    <row r="3116" customFormat="false" ht="15" hidden="false" customHeight="false" outlineLevel="0" collapsed="false">
      <c r="A3116" s="51" t="n">
        <f aca="false">Prices_MTM!A3349</f>
        <v>42318</v>
      </c>
      <c r="B3116" s="43" t="n">
        <f aca="false">Prices_MTM!I3349</f>
        <v>-16999.9999999998</v>
      </c>
      <c r="C3116" s="43" t="n">
        <f aca="false">-PERCENTILE(Prices_MTM!I3099:I3348,1-Inputs!$B$8)</f>
        <v>212275.000000001</v>
      </c>
      <c r="D3116" s="43" t="n">
        <f aca="false">NORMSINV(Inputs!$B$8)*STDEV(Prices_MTM!I3099:I3348)</f>
        <v>201114.200049728</v>
      </c>
      <c r="E3116" s="43" t="n">
        <f aca="false">-PERCENTILE(Prices_MTM!I3099:I3348,1-Inputs!$B$9)</f>
        <v>327885</v>
      </c>
      <c r="F3116" s="43" t="n">
        <f aca="false">NORMSINV(Inputs!$B$9)*STDEV(Prices_MTM!I3099:I3348)</f>
        <v>284439.651078396</v>
      </c>
      <c r="G3116" s="52" t="n">
        <f aca="false">IF(-B3116&gt;C3116,1,0)</f>
        <v>0</v>
      </c>
      <c r="H3116" s="52" t="n">
        <f aca="false">IF(-B3116&gt;D3116,1,0)</f>
        <v>0</v>
      </c>
      <c r="I3116" s="52" t="n">
        <f aca="false">IF(-B3116&gt;E3116,1,0)</f>
        <v>0</v>
      </c>
      <c r="J3116" s="52" t="n">
        <f aca="false">IF(-B3116&gt;F3116,1,0)</f>
        <v>0</v>
      </c>
    </row>
    <row r="3117" customFormat="false" ht="15" hidden="false" customHeight="false" outlineLevel="0" collapsed="false">
      <c r="A3117" s="51" t="n">
        <f aca="false">Prices_MTM!A3350</f>
        <v>42319</v>
      </c>
      <c r="B3117" s="43" t="n">
        <f aca="false">Prices_MTM!I3350</f>
        <v>-54999.9999999994</v>
      </c>
      <c r="C3117" s="43" t="n">
        <f aca="false">-PERCENTILE(Prices_MTM!I3100:I3349,1-Inputs!$B$8)</f>
        <v>212275.000000001</v>
      </c>
      <c r="D3117" s="43" t="n">
        <f aca="false">NORMSINV(Inputs!$B$8)*STDEV(Prices_MTM!I3100:I3349)</f>
        <v>201079.087546147</v>
      </c>
      <c r="E3117" s="43" t="n">
        <f aca="false">-PERCENTILE(Prices_MTM!I3100:I3349,1-Inputs!$B$9)</f>
        <v>327885</v>
      </c>
      <c r="F3117" s="43" t="n">
        <f aca="false">NORMSINV(Inputs!$B$9)*STDEV(Prices_MTM!I3100:I3349)</f>
        <v>284389.990794513</v>
      </c>
      <c r="G3117" s="52" t="n">
        <f aca="false">IF(-B3117&gt;C3117,1,0)</f>
        <v>0</v>
      </c>
      <c r="H3117" s="52" t="n">
        <f aca="false">IF(-B3117&gt;D3117,1,0)</f>
        <v>0</v>
      </c>
      <c r="I3117" s="52" t="n">
        <f aca="false">IF(-B3117&gt;E3117,1,0)</f>
        <v>0</v>
      </c>
      <c r="J3117" s="52" t="n">
        <f aca="false">IF(-B3117&gt;F3117,1,0)</f>
        <v>0</v>
      </c>
    </row>
    <row r="3118" customFormat="false" ht="15" hidden="false" customHeight="false" outlineLevel="0" collapsed="false">
      <c r="A3118" s="51" t="n">
        <f aca="false">Prices_MTM!A3351</f>
        <v>42320</v>
      </c>
      <c r="B3118" s="43" t="n">
        <f aca="false">Prices_MTM!I3351</f>
        <v>-121000</v>
      </c>
      <c r="C3118" s="43" t="n">
        <f aca="false">-PERCENTILE(Prices_MTM!I3101:I3350,1-Inputs!$B$8)</f>
        <v>212275.000000001</v>
      </c>
      <c r="D3118" s="43" t="n">
        <f aca="false">NORMSINV(Inputs!$B$8)*STDEV(Prices_MTM!I3101:I3350)</f>
        <v>201117.862655082</v>
      </c>
      <c r="E3118" s="43" t="n">
        <f aca="false">-PERCENTILE(Prices_MTM!I3101:I3350,1-Inputs!$B$9)</f>
        <v>327885</v>
      </c>
      <c r="F3118" s="43" t="n">
        <f aca="false">NORMSINV(Inputs!$B$9)*STDEV(Prices_MTM!I3101:I3350)</f>
        <v>284444.831171042</v>
      </c>
      <c r="G3118" s="52" t="n">
        <f aca="false">IF(-B3118&gt;C3118,1,0)</f>
        <v>0</v>
      </c>
      <c r="H3118" s="52" t="n">
        <f aca="false">IF(-B3118&gt;D3118,1,0)</f>
        <v>0</v>
      </c>
      <c r="I3118" s="52" t="n">
        <f aca="false">IF(-B3118&gt;E3118,1,0)</f>
        <v>0</v>
      </c>
      <c r="J3118" s="52" t="n">
        <f aca="false">IF(-B3118&gt;F3118,1,0)</f>
        <v>0</v>
      </c>
    </row>
    <row r="3119" customFormat="false" ht="15" hidden="false" customHeight="false" outlineLevel="0" collapsed="false">
      <c r="A3119" s="51" t="n">
        <f aca="false">Prices_MTM!A3352</f>
        <v>42321</v>
      </c>
      <c r="B3119" s="43" t="n">
        <f aca="false">Prices_MTM!I3352</f>
        <v>44999.9999999996</v>
      </c>
      <c r="C3119" s="43" t="n">
        <f aca="false">-PERCENTILE(Prices_MTM!I3102:I3351,1-Inputs!$B$8)</f>
        <v>212275.000000001</v>
      </c>
      <c r="D3119" s="43" t="n">
        <f aca="false">NORMSINV(Inputs!$B$8)*STDEV(Prices_MTM!I3102:I3351)</f>
        <v>201420.298068762</v>
      </c>
      <c r="E3119" s="43" t="n">
        <f aca="false">-PERCENTILE(Prices_MTM!I3102:I3351,1-Inputs!$B$9)</f>
        <v>327885</v>
      </c>
      <c r="F3119" s="43" t="n">
        <f aca="false">NORMSINV(Inputs!$B$9)*STDEV(Prices_MTM!I3102:I3351)</f>
        <v>284872.571348114</v>
      </c>
      <c r="G3119" s="52" t="n">
        <f aca="false">IF(-B3119&gt;C3119,1,0)</f>
        <v>0</v>
      </c>
      <c r="H3119" s="52" t="n">
        <f aca="false">IF(-B3119&gt;D3119,1,0)</f>
        <v>0</v>
      </c>
      <c r="I3119" s="52" t="n">
        <f aca="false">IF(-B3119&gt;E3119,1,0)</f>
        <v>0</v>
      </c>
      <c r="J3119" s="52" t="n">
        <f aca="false">IF(-B3119&gt;F3119,1,0)</f>
        <v>0</v>
      </c>
    </row>
    <row r="3120" customFormat="false" ht="15" hidden="false" customHeight="false" outlineLevel="0" collapsed="false">
      <c r="A3120" s="51" t="n">
        <f aca="false">Prices_MTM!A3353</f>
        <v>42324</v>
      </c>
      <c r="B3120" s="43" t="n">
        <f aca="false">Prices_MTM!I3353</f>
        <v>184000</v>
      </c>
      <c r="C3120" s="43" t="n">
        <f aca="false">-PERCENTILE(Prices_MTM!I3103:I3352,1-Inputs!$B$8)</f>
        <v>212275.000000001</v>
      </c>
      <c r="D3120" s="43" t="n">
        <f aca="false">NORMSINV(Inputs!$B$8)*STDEV(Prices_MTM!I3103:I3352)</f>
        <v>201482.840200689</v>
      </c>
      <c r="E3120" s="43" t="n">
        <f aca="false">-PERCENTILE(Prices_MTM!I3103:I3352,1-Inputs!$B$9)</f>
        <v>327885</v>
      </c>
      <c r="F3120" s="43" t="n">
        <f aca="false">NORMSINV(Inputs!$B$9)*STDEV(Prices_MTM!I3103:I3352)</f>
        <v>284961.025878816</v>
      </c>
      <c r="G3120" s="52" t="n">
        <f aca="false">IF(-B3120&gt;C3120,1,0)</f>
        <v>0</v>
      </c>
      <c r="H3120" s="52" t="n">
        <f aca="false">IF(-B3120&gt;D3120,1,0)</f>
        <v>0</v>
      </c>
      <c r="I3120" s="52" t="n">
        <f aca="false">IF(-B3120&gt;E3120,1,0)</f>
        <v>0</v>
      </c>
      <c r="J3120" s="52" t="n">
        <f aca="false">IF(-B3120&gt;F3120,1,0)</f>
        <v>0</v>
      </c>
    </row>
    <row r="3121" customFormat="false" ht="15" hidden="false" customHeight="false" outlineLevel="0" collapsed="false">
      <c r="A3121" s="51" t="n">
        <f aca="false">Prices_MTM!A3354</f>
        <v>42325</v>
      </c>
      <c r="B3121" s="43" t="n">
        <f aca="false">Prices_MTM!I3354</f>
        <v>-145000</v>
      </c>
      <c r="C3121" s="43" t="n">
        <f aca="false">-PERCENTILE(Prices_MTM!I3104:I3353,1-Inputs!$B$8)</f>
        <v>207275</v>
      </c>
      <c r="D3121" s="43" t="n">
        <f aca="false">NORMSINV(Inputs!$B$8)*STDEV(Prices_MTM!I3104:I3353)</f>
        <v>201321.443922004</v>
      </c>
      <c r="E3121" s="43" t="n">
        <f aca="false">-PERCENTILE(Prices_MTM!I3104:I3353,1-Inputs!$B$9)</f>
        <v>327885</v>
      </c>
      <c r="F3121" s="43" t="n">
        <f aca="false">NORMSINV(Inputs!$B$9)*STDEV(Prices_MTM!I3104:I3353)</f>
        <v>284732.760041878</v>
      </c>
      <c r="G3121" s="52" t="n">
        <f aca="false">IF(-B3121&gt;C3121,1,0)</f>
        <v>0</v>
      </c>
      <c r="H3121" s="52" t="n">
        <f aca="false">IF(-B3121&gt;D3121,1,0)</f>
        <v>0</v>
      </c>
      <c r="I3121" s="52" t="n">
        <f aca="false">IF(-B3121&gt;E3121,1,0)</f>
        <v>0</v>
      </c>
      <c r="J3121" s="52" t="n">
        <f aca="false">IF(-B3121&gt;F3121,1,0)</f>
        <v>0</v>
      </c>
    </row>
    <row r="3122" customFormat="false" ht="15" hidden="false" customHeight="false" outlineLevel="0" collapsed="false">
      <c r="A3122" s="51" t="n">
        <f aca="false">Prices_MTM!A3355</f>
        <v>42326</v>
      </c>
      <c r="B3122" s="43" t="n">
        <f aca="false">Prices_MTM!I3355</f>
        <v>-6499.99999999977</v>
      </c>
      <c r="C3122" s="43" t="n">
        <f aca="false">-PERCENTILE(Prices_MTM!I3105:I3354,1-Inputs!$B$8)</f>
        <v>207275</v>
      </c>
      <c r="D3122" s="43" t="n">
        <f aca="false">NORMSINV(Inputs!$B$8)*STDEV(Prices_MTM!I3105:I3354)</f>
        <v>201833.359444113</v>
      </c>
      <c r="E3122" s="43" t="n">
        <f aca="false">-PERCENTILE(Prices_MTM!I3105:I3354,1-Inputs!$B$9)</f>
        <v>327885</v>
      </c>
      <c r="F3122" s="43" t="n">
        <f aca="false">NORMSINV(Inputs!$B$9)*STDEV(Prices_MTM!I3105:I3354)</f>
        <v>285456.771933899</v>
      </c>
      <c r="G3122" s="52" t="n">
        <f aca="false">IF(-B3122&gt;C3122,1,0)</f>
        <v>0</v>
      </c>
      <c r="H3122" s="52" t="n">
        <f aca="false">IF(-B3122&gt;D3122,1,0)</f>
        <v>0</v>
      </c>
      <c r="I3122" s="52" t="n">
        <f aca="false">IF(-B3122&gt;E3122,1,0)</f>
        <v>0</v>
      </c>
      <c r="J3122" s="52" t="n">
        <f aca="false">IF(-B3122&gt;F3122,1,0)</f>
        <v>0</v>
      </c>
    </row>
    <row r="3123" customFormat="false" ht="15" hidden="false" customHeight="false" outlineLevel="0" collapsed="false">
      <c r="A3123" s="51" t="n">
        <f aca="false">Prices_MTM!A3356</f>
        <v>42327</v>
      </c>
      <c r="B3123" s="43" t="n">
        <f aca="false">Prices_MTM!I3356</f>
        <v>-58500.0000000001</v>
      </c>
      <c r="C3123" s="43" t="n">
        <f aca="false">-PERCENTILE(Prices_MTM!I3106:I3355,1-Inputs!$B$8)</f>
        <v>207275</v>
      </c>
      <c r="D3123" s="43" t="n">
        <f aca="false">NORMSINV(Inputs!$B$8)*STDEV(Prices_MTM!I3106:I3355)</f>
        <v>201414.70099897</v>
      </c>
      <c r="E3123" s="43" t="n">
        <f aca="false">-PERCENTILE(Prices_MTM!I3106:I3355,1-Inputs!$B$9)</f>
        <v>327885</v>
      </c>
      <c r="F3123" s="43" t="n">
        <f aca="false">NORMSINV(Inputs!$B$9)*STDEV(Prices_MTM!I3106:I3355)</f>
        <v>284864.655305496</v>
      </c>
      <c r="G3123" s="52" t="n">
        <f aca="false">IF(-B3123&gt;C3123,1,0)</f>
        <v>0</v>
      </c>
      <c r="H3123" s="52" t="n">
        <f aca="false">IF(-B3123&gt;D3123,1,0)</f>
        <v>0</v>
      </c>
      <c r="I3123" s="52" t="n">
        <f aca="false">IF(-B3123&gt;E3123,1,0)</f>
        <v>0</v>
      </c>
      <c r="J3123" s="52" t="n">
        <f aca="false">IF(-B3123&gt;F3123,1,0)</f>
        <v>0</v>
      </c>
    </row>
    <row r="3124" customFormat="false" ht="15" hidden="false" customHeight="false" outlineLevel="0" collapsed="false">
      <c r="A3124" s="51" t="n">
        <f aca="false">Prices_MTM!A3357</f>
        <v>42328</v>
      </c>
      <c r="B3124" s="43" t="n">
        <f aca="false">Prices_MTM!I3357</f>
        <v>-129500</v>
      </c>
      <c r="C3124" s="43" t="n">
        <f aca="false">-PERCENTILE(Prices_MTM!I3107:I3356,1-Inputs!$B$8)</f>
        <v>207275</v>
      </c>
      <c r="D3124" s="43" t="n">
        <f aca="false">NORMSINV(Inputs!$B$8)*STDEV(Prices_MTM!I3107:I3356)</f>
        <v>201449.368598956</v>
      </c>
      <c r="E3124" s="43" t="n">
        <f aca="false">-PERCENTILE(Prices_MTM!I3107:I3356,1-Inputs!$B$9)</f>
        <v>327885</v>
      </c>
      <c r="F3124" s="43" t="n">
        <f aca="false">NORMSINV(Inputs!$B$9)*STDEV(Prices_MTM!I3107:I3356)</f>
        <v>284913.686353732</v>
      </c>
      <c r="G3124" s="52" t="n">
        <f aca="false">IF(-B3124&gt;C3124,1,0)</f>
        <v>0</v>
      </c>
      <c r="H3124" s="52" t="n">
        <f aca="false">IF(-B3124&gt;D3124,1,0)</f>
        <v>0</v>
      </c>
      <c r="I3124" s="52" t="n">
        <f aca="false">IF(-B3124&gt;E3124,1,0)</f>
        <v>0</v>
      </c>
      <c r="J3124" s="52" t="n">
        <f aca="false">IF(-B3124&gt;F3124,1,0)</f>
        <v>0</v>
      </c>
    </row>
    <row r="3125" customFormat="false" ht="15" hidden="false" customHeight="false" outlineLevel="0" collapsed="false">
      <c r="A3125" s="51" t="n">
        <f aca="false">Prices_MTM!A3358</f>
        <v>42331</v>
      </c>
      <c r="B3125" s="43" t="n">
        <f aca="false">Prices_MTM!I3358</f>
        <v>-72499.9999999998</v>
      </c>
      <c r="C3125" s="43" t="n">
        <f aca="false">-PERCENTILE(Prices_MTM!I3108:I3357,1-Inputs!$B$8)</f>
        <v>207275</v>
      </c>
      <c r="D3125" s="43" t="n">
        <f aca="false">NORMSINV(Inputs!$B$8)*STDEV(Prices_MTM!I3108:I3357)</f>
        <v>201818.390180334</v>
      </c>
      <c r="E3125" s="43" t="n">
        <f aca="false">-PERCENTILE(Prices_MTM!I3108:I3357,1-Inputs!$B$9)</f>
        <v>327885</v>
      </c>
      <c r="F3125" s="43" t="n">
        <f aca="false">NORMSINV(Inputs!$B$9)*STDEV(Prices_MTM!I3108:I3357)</f>
        <v>285435.600618471</v>
      </c>
      <c r="G3125" s="52" t="n">
        <f aca="false">IF(-B3125&gt;C3125,1,0)</f>
        <v>0</v>
      </c>
      <c r="H3125" s="52" t="n">
        <f aca="false">IF(-B3125&gt;D3125,1,0)</f>
        <v>0</v>
      </c>
      <c r="I3125" s="52" t="n">
        <f aca="false">IF(-B3125&gt;E3125,1,0)</f>
        <v>0</v>
      </c>
      <c r="J3125" s="52" t="n">
        <f aca="false">IF(-B3125&gt;F3125,1,0)</f>
        <v>0</v>
      </c>
    </row>
    <row r="3126" customFormat="false" ht="15" hidden="false" customHeight="false" outlineLevel="0" collapsed="false">
      <c r="A3126" s="51" t="n">
        <f aca="false">Prices_MTM!A3359</f>
        <v>42332</v>
      </c>
      <c r="B3126" s="43" t="n">
        <f aca="false">Prices_MTM!I3359</f>
        <v>128000</v>
      </c>
      <c r="C3126" s="43" t="n">
        <f aca="false">-PERCENTILE(Prices_MTM!I3109:I3358,1-Inputs!$B$8)</f>
        <v>207275</v>
      </c>
      <c r="D3126" s="43" t="n">
        <f aca="false">NORMSINV(Inputs!$B$8)*STDEV(Prices_MTM!I3109:I3358)</f>
        <v>201632.430625821</v>
      </c>
      <c r="E3126" s="43" t="n">
        <f aca="false">-PERCENTILE(Prices_MTM!I3109:I3358,1-Inputs!$B$9)</f>
        <v>327885</v>
      </c>
      <c r="F3126" s="43" t="n">
        <f aca="false">NORMSINV(Inputs!$B$9)*STDEV(Prices_MTM!I3109:I3358)</f>
        <v>285172.594471779</v>
      </c>
      <c r="G3126" s="52" t="n">
        <f aca="false">IF(-B3126&gt;C3126,1,0)</f>
        <v>0</v>
      </c>
      <c r="H3126" s="52" t="n">
        <f aca="false">IF(-B3126&gt;D3126,1,0)</f>
        <v>0</v>
      </c>
      <c r="I3126" s="52" t="n">
        <f aca="false">IF(-B3126&gt;E3126,1,0)</f>
        <v>0</v>
      </c>
      <c r="J3126" s="52" t="n">
        <f aca="false">IF(-B3126&gt;F3126,1,0)</f>
        <v>0</v>
      </c>
    </row>
    <row r="3127" customFormat="false" ht="15" hidden="false" customHeight="false" outlineLevel="0" collapsed="false">
      <c r="A3127" s="51" t="n">
        <f aca="false">Prices_MTM!A3360</f>
        <v>42333</v>
      </c>
      <c r="B3127" s="43" t="n">
        <f aca="false">Prices_MTM!I3360</f>
        <v>73999.9999999999</v>
      </c>
      <c r="C3127" s="43" t="n">
        <f aca="false">-PERCENTILE(Prices_MTM!I3110:I3359,1-Inputs!$B$8)</f>
        <v>207275</v>
      </c>
      <c r="D3127" s="43" t="n">
        <f aca="false">NORMSINV(Inputs!$B$8)*STDEV(Prices_MTM!I3110:I3359)</f>
        <v>201540.941099584</v>
      </c>
      <c r="E3127" s="43" t="n">
        <f aca="false">-PERCENTILE(Prices_MTM!I3110:I3359,1-Inputs!$B$9)</f>
        <v>327885</v>
      </c>
      <c r="F3127" s="43" t="n">
        <f aca="false">NORMSINV(Inputs!$B$9)*STDEV(Prices_MTM!I3110:I3359)</f>
        <v>285043.199088888</v>
      </c>
      <c r="G3127" s="52" t="n">
        <f aca="false">IF(-B3127&gt;C3127,1,0)</f>
        <v>0</v>
      </c>
      <c r="H3127" s="52" t="n">
        <f aca="false">IF(-B3127&gt;D3127,1,0)</f>
        <v>0</v>
      </c>
      <c r="I3127" s="52" t="n">
        <f aca="false">IF(-B3127&gt;E3127,1,0)</f>
        <v>0</v>
      </c>
      <c r="J3127" s="52" t="n">
        <f aca="false">IF(-B3127&gt;F3127,1,0)</f>
        <v>0</v>
      </c>
    </row>
    <row r="3128" customFormat="false" ht="15" hidden="false" customHeight="false" outlineLevel="0" collapsed="false">
      <c r="A3128" s="51" t="n">
        <f aca="false">Prices_MTM!A3361</f>
        <v>42335</v>
      </c>
      <c r="B3128" s="43" t="n">
        <f aca="false">Prices_MTM!I3361</f>
        <v>-40499.9999999998</v>
      </c>
      <c r="C3128" s="43" t="n">
        <f aca="false">-PERCENTILE(Prices_MTM!I3111:I3360,1-Inputs!$B$8)</f>
        <v>207275</v>
      </c>
      <c r="D3128" s="43" t="n">
        <f aca="false">NORMSINV(Inputs!$B$8)*STDEV(Prices_MTM!I3111:I3360)</f>
        <v>201684.316801707</v>
      </c>
      <c r="E3128" s="43" t="n">
        <f aca="false">-PERCENTILE(Prices_MTM!I3111:I3360,1-Inputs!$B$9)</f>
        <v>327885</v>
      </c>
      <c r="F3128" s="43" t="n">
        <f aca="false">NORMSINV(Inputs!$B$9)*STDEV(Prices_MTM!I3111:I3360)</f>
        <v>285245.9780805</v>
      </c>
      <c r="G3128" s="52" t="n">
        <f aca="false">IF(-B3128&gt;C3128,1,0)</f>
        <v>0</v>
      </c>
      <c r="H3128" s="52" t="n">
        <f aca="false">IF(-B3128&gt;D3128,1,0)</f>
        <v>0</v>
      </c>
      <c r="I3128" s="52" t="n">
        <f aca="false">IF(-B3128&gt;E3128,1,0)</f>
        <v>0</v>
      </c>
      <c r="J3128" s="52" t="n">
        <f aca="false">IF(-B3128&gt;F3128,1,0)</f>
        <v>0</v>
      </c>
    </row>
    <row r="3129" customFormat="false" ht="15" hidden="false" customHeight="false" outlineLevel="0" collapsed="false">
      <c r="A3129" s="51" t="n">
        <f aca="false">Prices_MTM!A3362</f>
        <v>42338</v>
      </c>
      <c r="B3129" s="43" t="n">
        <f aca="false">Prices_MTM!I3362</f>
        <v>-46999.9999999999</v>
      </c>
      <c r="C3129" s="43" t="n">
        <f aca="false">-PERCENTILE(Prices_MTM!I3112:I3361,1-Inputs!$B$8)</f>
        <v>207275</v>
      </c>
      <c r="D3129" s="43" t="n">
        <f aca="false">NORMSINV(Inputs!$B$8)*STDEV(Prices_MTM!I3112:I3361)</f>
        <v>201004.709768096</v>
      </c>
      <c r="E3129" s="43" t="n">
        <f aca="false">-PERCENTILE(Prices_MTM!I3112:I3361,1-Inputs!$B$9)</f>
        <v>327885</v>
      </c>
      <c r="F3129" s="43" t="n">
        <f aca="false">NORMSINV(Inputs!$B$9)*STDEV(Prices_MTM!I3112:I3361)</f>
        <v>284284.796883634</v>
      </c>
      <c r="G3129" s="52" t="n">
        <f aca="false">IF(-B3129&gt;C3129,1,0)</f>
        <v>0</v>
      </c>
      <c r="H3129" s="52" t="n">
        <f aca="false">IF(-B3129&gt;D3129,1,0)</f>
        <v>0</v>
      </c>
      <c r="I3129" s="52" t="n">
        <f aca="false">IF(-B3129&gt;E3129,1,0)</f>
        <v>0</v>
      </c>
      <c r="J3129" s="52" t="n">
        <f aca="false">IF(-B3129&gt;F3129,1,0)</f>
        <v>0</v>
      </c>
    </row>
    <row r="3130" customFormat="false" ht="15" hidden="false" customHeight="false" outlineLevel="0" collapsed="false">
      <c r="A3130" s="51" t="n">
        <f aca="false">Prices_MTM!A3363</f>
        <v>42339</v>
      </c>
      <c r="B3130" s="43" t="n">
        <f aca="false">Prices_MTM!I3363</f>
        <v>52999.9999999998</v>
      </c>
      <c r="C3130" s="43" t="n">
        <f aca="false">-PERCENTILE(Prices_MTM!I3113:I3362,1-Inputs!$B$8)</f>
        <v>207275</v>
      </c>
      <c r="D3130" s="43" t="n">
        <f aca="false">NORMSINV(Inputs!$B$8)*STDEV(Prices_MTM!I3113:I3362)</f>
        <v>200002.304634285</v>
      </c>
      <c r="E3130" s="43" t="n">
        <f aca="false">-PERCENTILE(Prices_MTM!I3113:I3362,1-Inputs!$B$9)</f>
        <v>327885</v>
      </c>
      <c r="F3130" s="43" t="n">
        <f aca="false">NORMSINV(Inputs!$B$9)*STDEV(Prices_MTM!I3113:I3362)</f>
        <v>282867.07617356</v>
      </c>
      <c r="G3130" s="52" t="n">
        <f aca="false">IF(-B3130&gt;C3130,1,0)</f>
        <v>0</v>
      </c>
      <c r="H3130" s="52" t="n">
        <f aca="false">IF(-B3130&gt;D3130,1,0)</f>
        <v>0</v>
      </c>
      <c r="I3130" s="52" t="n">
        <f aca="false">IF(-B3130&gt;E3130,1,0)</f>
        <v>0</v>
      </c>
      <c r="J3130" s="52" t="n">
        <f aca="false">IF(-B3130&gt;F3130,1,0)</f>
        <v>0</v>
      </c>
    </row>
    <row r="3131" customFormat="false" ht="15" hidden="false" customHeight="false" outlineLevel="0" collapsed="false">
      <c r="A3131" s="51" t="n">
        <f aca="false">Prices_MTM!A3364</f>
        <v>42340</v>
      </c>
      <c r="B3131" s="43" t="n">
        <f aca="false">Prices_MTM!I3364</f>
        <v>-12500</v>
      </c>
      <c r="C3131" s="43" t="n">
        <f aca="false">-PERCENTILE(Prices_MTM!I3114:I3363,1-Inputs!$B$8)</f>
        <v>207275</v>
      </c>
      <c r="D3131" s="43" t="n">
        <f aca="false">NORMSINV(Inputs!$B$8)*STDEV(Prices_MTM!I3114:I3363)</f>
        <v>200096.707585448</v>
      </c>
      <c r="E3131" s="43" t="n">
        <f aca="false">-PERCENTILE(Prices_MTM!I3114:I3363,1-Inputs!$B$9)</f>
        <v>327885</v>
      </c>
      <c r="F3131" s="43" t="n">
        <f aca="false">NORMSINV(Inputs!$B$9)*STDEV(Prices_MTM!I3114:I3363)</f>
        <v>283000.592068922</v>
      </c>
      <c r="G3131" s="52" t="n">
        <f aca="false">IF(-B3131&gt;C3131,1,0)</f>
        <v>0</v>
      </c>
      <c r="H3131" s="52" t="n">
        <f aca="false">IF(-B3131&gt;D3131,1,0)</f>
        <v>0</v>
      </c>
      <c r="I3131" s="52" t="n">
        <f aca="false">IF(-B3131&gt;E3131,1,0)</f>
        <v>0</v>
      </c>
      <c r="J3131" s="52" t="n">
        <f aca="false">IF(-B3131&gt;F3131,1,0)</f>
        <v>0</v>
      </c>
    </row>
    <row r="3132" customFormat="false" ht="15" hidden="false" customHeight="false" outlineLevel="0" collapsed="false">
      <c r="A3132" s="51" t="n">
        <f aca="false">Prices_MTM!A3365</f>
        <v>42341</v>
      </c>
      <c r="B3132" s="43" t="n">
        <f aca="false">Prices_MTM!I3365</f>
        <v>111000</v>
      </c>
      <c r="C3132" s="43" t="n">
        <f aca="false">-PERCENTILE(Prices_MTM!I3115:I3364,1-Inputs!$B$8)</f>
        <v>207275</v>
      </c>
      <c r="D3132" s="43" t="n">
        <f aca="false">NORMSINV(Inputs!$B$8)*STDEV(Prices_MTM!I3115:I3364)</f>
        <v>199703.002734549</v>
      </c>
      <c r="E3132" s="43" t="n">
        <f aca="false">-PERCENTILE(Prices_MTM!I3115:I3364,1-Inputs!$B$9)</f>
        <v>327885</v>
      </c>
      <c r="F3132" s="43" t="n">
        <f aca="false">NORMSINV(Inputs!$B$9)*STDEV(Prices_MTM!I3115:I3364)</f>
        <v>282443.767785057</v>
      </c>
      <c r="G3132" s="52" t="n">
        <f aca="false">IF(-B3132&gt;C3132,1,0)</f>
        <v>0</v>
      </c>
      <c r="H3132" s="52" t="n">
        <f aca="false">IF(-B3132&gt;D3132,1,0)</f>
        <v>0</v>
      </c>
      <c r="I3132" s="52" t="n">
        <f aca="false">IF(-B3132&gt;E3132,1,0)</f>
        <v>0</v>
      </c>
      <c r="J3132" s="52" t="n">
        <f aca="false">IF(-B3132&gt;F3132,1,0)</f>
        <v>0</v>
      </c>
    </row>
    <row r="3133" customFormat="false" ht="15" hidden="false" customHeight="false" outlineLevel="0" collapsed="false">
      <c r="A3133" s="51" t="n">
        <f aca="false">Prices_MTM!A3366</f>
        <v>42342</v>
      </c>
      <c r="B3133" s="43" t="n">
        <f aca="false">Prices_MTM!I3366</f>
        <v>-79999.9999999997</v>
      </c>
      <c r="C3133" s="43" t="n">
        <f aca="false">-PERCENTILE(Prices_MTM!I3116:I3365,1-Inputs!$B$8)</f>
        <v>207275</v>
      </c>
      <c r="D3133" s="43" t="n">
        <f aca="false">NORMSINV(Inputs!$B$8)*STDEV(Prices_MTM!I3116:I3365)</f>
        <v>200077.109061008</v>
      </c>
      <c r="E3133" s="43" t="n">
        <f aca="false">-PERCENTILE(Prices_MTM!I3116:I3365,1-Inputs!$B$9)</f>
        <v>327885</v>
      </c>
      <c r="F3133" s="43" t="n">
        <f aca="false">NORMSINV(Inputs!$B$9)*STDEV(Prices_MTM!I3116:I3365)</f>
        <v>282972.873501799</v>
      </c>
      <c r="G3133" s="52" t="n">
        <f aca="false">IF(-B3133&gt;C3133,1,0)</f>
        <v>0</v>
      </c>
      <c r="H3133" s="52" t="n">
        <f aca="false">IF(-B3133&gt;D3133,1,0)</f>
        <v>0</v>
      </c>
      <c r="I3133" s="52" t="n">
        <f aca="false">IF(-B3133&gt;E3133,1,0)</f>
        <v>0</v>
      </c>
      <c r="J3133" s="52" t="n">
        <f aca="false">IF(-B3133&gt;F3133,1,0)</f>
        <v>0</v>
      </c>
    </row>
    <row r="3134" customFormat="false" ht="15" hidden="false" customHeight="false" outlineLevel="0" collapsed="false">
      <c r="A3134" s="51" t="n">
        <f aca="false">Prices_MTM!A3367</f>
        <v>42345</v>
      </c>
      <c r="B3134" s="43" t="n">
        <f aca="false">Prices_MTM!I3367</f>
        <v>-148500</v>
      </c>
      <c r="C3134" s="43" t="n">
        <f aca="false">-PERCENTILE(Prices_MTM!I3117:I3366,1-Inputs!$B$8)</f>
        <v>207275</v>
      </c>
      <c r="D3134" s="43" t="n">
        <f aca="false">NORMSINV(Inputs!$B$8)*STDEV(Prices_MTM!I3117:I3366)</f>
        <v>199979.626836663</v>
      </c>
      <c r="E3134" s="43" t="n">
        <f aca="false">-PERCENTILE(Prices_MTM!I3117:I3366,1-Inputs!$B$9)</f>
        <v>327885</v>
      </c>
      <c r="F3134" s="43" t="n">
        <f aca="false">NORMSINV(Inputs!$B$9)*STDEV(Prices_MTM!I3117:I3366)</f>
        <v>282835.002531613</v>
      </c>
      <c r="G3134" s="52" t="n">
        <f aca="false">IF(-B3134&gt;C3134,1,0)</f>
        <v>0</v>
      </c>
      <c r="H3134" s="52" t="n">
        <f aca="false">IF(-B3134&gt;D3134,1,0)</f>
        <v>0</v>
      </c>
      <c r="I3134" s="52" t="n">
        <f aca="false">IF(-B3134&gt;E3134,1,0)</f>
        <v>0</v>
      </c>
      <c r="J3134" s="52" t="n">
        <f aca="false">IF(-B3134&gt;F3134,1,0)</f>
        <v>0</v>
      </c>
    </row>
    <row r="3135" customFormat="false" ht="15" hidden="false" customHeight="false" outlineLevel="0" collapsed="false">
      <c r="A3135" s="51" t="n">
        <f aca="false">Prices_MTM!A3368</f>
        <v>42346</v>
      </c>
      <c r="B3135" s="43" t="n">
        <f aca="false">Prices_MTM!I3368</f>
        <v>-5499.99999999997</v>
      </c>
      <c r="C3135" s="43" t="n">
        <f aca="false">-PERCENTILE(Prices_MTM!I3118:I3367,1-Inputs!$B$8)</f>
        <v>207275</v>
      </c>
      <c r="D3135" s="43" t="n">
        <f aca="false">NORMSINV(Inputs!$B$8)*STDEV(Prices_MTM!I3118:I3367)</f>
        <v>200512.594779363</v>
      </c>
      <c r="E3135" s="43" t="n">
        <f aca="false">-PERCENTILE(Prices_MTM!I3118:I3367,1-Inputs!$B$9)</f>
        <v>327885</v>
      </c>
      <c r="F3135" s="43" t="n">
        <f aca="false">NORMSINV(Inputs!$B$9)*STDEV(Prices_MTM!I3118:I3367)</f>
        <v>283588.789263828</v>
      </c>
      <c r="G3135" s="52" t="n">
        <f aca="false">IF(-B3135&gt;C3135,1,0)</f>
        <v>0</v>
      </c>
      <c r="H3135" s="52" t="n">
        <f aca="false">IF(-B3135&gt;D3135,1,0)</f>
        <v>0</v>
      </c>
      <c r="I3135" s="52" t="n">
        <f aca="false">IF(-B3135&gt;E3135,1,0)</f>
        <v>0</v>
      </c>
      <c r="J3135" s="52" t="n">
        <f aca="false">IF(-B3135&gt;F3135,1,0)</f>
        <v>0</v>
      </c>
    </row>
    <row r="3136" customFormat="false" ht="15" hidden="false" customHeight="false" outlineLevel="0" collapsed="false">
      <c r="A3136" s="51" t="n">
        <f aca="false">Prices_MTM!A3369</f>
        <v>42347</v>
      </c>
      <c r="B3136" s="43" t="n">
        <f aca="false">Prices_MTM!I3369</f>
        <v>-10000.0000000005</v>
      </c>
      <c r="C3136" s="43" t="n">
        <f aca="false">-PERCENTILE(Prices_MTM!I3119:I3368,1-Inputs!$B$8)</f>
        <v>207275</v>
      </c>
      <c r="D3136" s="43" t="n">
        <f aca="false">NORMSINV(Inputs!$B$8)*STDEV(Prices_MTM!I3119:I3368)</f>
        <v>200285.543972425</v>
      </c>
      <c r="E3136" s="43" t="n">
        <f aca="false">-PERCENTILE(Prices_MTM!I3119:I3368,1-Inputs!$B$9)</f>
        <v>327885</v>
      </c>
      <c r="F3136" s="43" t="n">
        <f aca="false">NORMSINV(Inputs!$B$9)*STDEV(Prices_MTM!I3119:I3368)</f>
        <v>283267.666974668</v>
      </c>
      <c r="G3136" s="52" t="n">
        <f aca="false">IF(-B3136&gt;C3136,1,0)</f>
        <v>0</v>
      </c>
      <c r="H3136" s="52" t="n">
        <f aca="false">IF(-B3136&gt;D3136,1,0)</f>
        <v>0</v>
      </c>
      <c r="I3136" s="52" t="n">
        <f aca="false">IF(-B3136&gt;E3136,1,0)</f>
        <v>0</v>
      </c>
      <c r="J3136" s="52" t="n">
        <f aca="false">IF(-B3136&gt;F3136,1,0)</f>
        <v>0</v>
      </c>
    </row>
    <row r="3137" customFormat="false" ht="15" hidden="false" customHeight="false" outlineLevel="0" collapsed="false">
      <c r="A3137" s="51" t="n">
        <f aca="false">Prices_MTM!A3370</f>
        <v>42348</v>
      </c>
      <c r="B3137" s="43" t="n">
        <f aca="false">Prices_MTM!I3370</f>
        <v>-20499.9999999998</v>
      </c>
      <c r="C3137" s="43" t="n">
        <f aca="false">-PERCENTILE(Prices_MTM!I3120:I3369,1-Inputs!$B$8)</f>
        <v>207275</v>
      </c>
      <c r="D3137" s="43" t="n">
        <f aca="false">NORMSINV(Inputs!$B$8)*STDEV(Prices_MTM!I3120:I3369)</f>
        <v>200178.606771678</v>
      </c>
      <c r="E3137" s="43" t="n">
        <f aca="false">-PERCENTILE(Prices_MTM!I3120:I3369,1-Inputs!$B$9)</f>
        <v>327885</v>
      </c>
      <c r="F3137" s="43" t="n">
        <f aca="false">NORMSINV(Inputs!$B$9)*STDEV(Prices_MTM!I3120:I3369)</f>
        <v>283116.423650923</v>
      </c>
      <c r="G3137" s="52" t="n">
        <f aca="false">IF(-B3137&gt;C3137,1,0)</f>
        <v>0</v>
      </c>
      <c r="H3137" s="52" t="n">
        <f aca="false">IF(-B3137&gt;D3137,1,0)</f>
        <v>0</v>
      </c>
      <c r="I3137" s="52" t="n">
        <f aca="false">IF(-B3137&gt;E3137,1,0)</f>
        <v>0</v>
      </c>
      <c r="J3137" s="52" t="n">
        <f aca="false">IF(-B3137&gt;F3137,1,0)</f>
        <v>0</v>
      </c>
    </row>
    <row r="3138" customFormat="false" ht="15" hidden="false" customHeight="false" outlineLevel="0" collapsed="false">
      <c r="A3138" s="51" t="n">
        <f aca="false">Prices_MTM!A3371</f>
        <v>42349</v>
      </c>
      <c r="B3138" s="43" t="n">
        <f aca="false">Prices_MTM!I3371</f>
        <v>-28000.0000000001</v>
      </c>
      <c r="C3138" s="43" t="n">
        <f aca="false">-PERCENTILE(Prices_MTM!I3121:I3370,1-Inputs!$B$8)</f>
        <v>207275</v>
      </c>
      <c r="D3138" s="43" t="n">
        <f aca="false">NORMSINV(Inputs!$B$8)*STDEV(Prices_MTM!I3121:I3370)</f>
        <v>200177.03612788</v>
      </c>
      <c r="E3138" s="43" t="n">
        <f aca="false">-PERCENTILE(Prices_MTM!I3121:I3370,1-Inputs!$B$9)</f>
        <v>327885</v>
      </c>
      <c r="F3138" s="43" t="n">
        <f aca="false">NORMSINV(Inputs!$B$9)*STDEV(Prices_MTM!I3121:I3370)</f>
        <v>283114.202259427</v>
      </c>
      <c r="G3138" s="52" t="n">
        <f aca="false">IF(-B3138&gt;C3138,1,0)</f>
        <v>0</v>
      </c>
      <c r="H3138" s="52" t="n">
        <f aca="false">IF(-B3138&gt;D3138,1,0)</f>
        <v>0</v>
      </c>
      <c r="I3138" s="52" t="n">
        <f aca="false">IF(-B3138&gt;E3138,1,0)</f>
        <v>0</v>
      </c>
      <c r="J3138" s="52" t="n">
        <f aca="false">IF(-B3138&gt;F3138,1,0)</f>
        <v>0</v>
      </c>
    </row>
    <row r="3139" customFormat="false" ht="15" hidden="false" customHeight="false" outlineLevel="0" collapsed="false">
      <c r="A3139" s="51" t="n">
        <f aca="false">Prices_MTM!A3372</f>
        <v>42352</v>
      </c>
      <c r="B3139" s="43" t="n">
        <f aca="false">Prices_MTM!I3372</f>
        <v>90000.0000000006</v>
      </c>
      <c r="C3139" s="43" t="n">
        <f aca="false">-PERCENTILE(Prices_MTM!I3122:I3371,1-Inputs!$B$8)</f>
        <v>201500</v>
      </c>
      <c r="D3139" s="43" t="n">
        <f aca="false">NORMSINV(Inputs!$B$8)*STDEV(Prices_MTM!I3122:I3371)</f>
        <v>193428.527059812</v>
      </c>
      <c r="E3139" s="43" t="n">
        <f aca="false">-PERCENTILE(Prices_MTM!I3122:I3371,1-Inputs!$B$9)</f>
        <v>312670</v>
      </c>
      <c r="F3139" s="43" t="n">
        <f aca="false">NORMSINV(Inputs!$B$9)*STDEV(Prices_MTM!I3122:I3371)</f>
        <v>273569.657099781</v>
      </c>
      <c r="G3139" s="52" t="n">
        <f aca="false">IF(-B3139&gt;C3139,1,0)</f>
        <v>0</v>
      </c>
      <c r="H3139" s="52" t="n">
        <f aca="false">IF(-B3139&gt;D3139,1,0)</f>
        <v>0</v>
      </c>
      <c r="I3139" s="52" t="n">
        <f aca="false">IF(-B3139&gt;E3139,1,0)</f>
        <v>0</v>
      </c>
      <c r="J3139" s="52" t="n">
        <f aca="false">IF(-B3139&gt;F3139,1,0)</f>
        <v>0</v>
      </c>
    </row>
    <row r="3140" customFormat="false" ht="15" hidden="false" customHeight="false" outlineLevel="0" collapsed="false">
      <c r="A3140" s="51" t="n">
        <f aca="false">Prices_MTM!A3373</f>
        <v>42353</v>
      </c>
      <c r="B3140" s="43" t="n">
        <f aca="false">Prices_MTM!I3373</f>
        <v>43499.9999999999</v>
      </c>
      <c r="C3140" s="43" t="n">
        <f aca="false">-PERCENTILE(Prices_MTM!I3123:I3372,1-Inputs!$B$8)</f>
        <v>201500</v>
      </c>
      <c r="D3140" s="43" t="n">
        <f aca="false">NORMSINV(Inputs!$B$8)*STDEV(Prices_MTM!I3123:I3372)</f>
        <v>190001.672687053</v>
      </c>
      <c r="E3140" s="43" t="n">
        <f aca="false">-PERCENTILE(Prices_MTM!I3123:I3372,1-Inputs!$B$9)</f>
        <v>312670</v>
      </c>
      <c r="F3140" s="43" t="n">
        <f aca="false">NORMSINV(Inputs!$B$9)*STDEV(Prices_MTM!I3123:I3372)</f>
        <v>268722.991564264</v>
      </c>
      <c r="G3140" s="52" t="n">
        <f aca="false">IF(-B3140&gt;C3140,1,0)</f>
        <v>0</v>
      </c>
      <c r="H3140" s="52" t="n">
        <f aca="false">IF(-B3140&gt;D3140,1,0)</f>
        <v>0</v>
      </c>
      <c r="I3140" s="52" t="n">
        <f aca="false">IF(-B3140&gt;E3140,1,0)</f>
        <v>0</v>
      </c>
      <c r="J3140" s="52" t="n">
        <f aca="false">IF(-B3140&gt;F3140,1,0)</f>
        <v>0</v>
      </c>
    </row>
    <row r="3141" customFormat="false" ht="15" hidden="false" customHeight="false" outlineLevel="0" collapsed="false">
      <c r="A3141" s="51" t="n">
        <f aca="false">Prices_MTM!A3374</f>
        <v>42354</v>
      </c>
      <c r="B3141" s="43" t="n">
        <f aca="false">Prices_MTM!I3374</f>
        <v>-142000.000000001</v>
      </c>
      <c r="C3141" s="43" t="n">
        <f aca="false">-PERCENTILE(Prices_MTM!I3124:I3373,1-Inputs!$B$8)</f>
        <v>197225</v>
      </c>
      <c r="D3141" s="43" t="n">
        <f aca="false">NORMSINV(Inputs!$B$8)*STDEV(Prices_MTM!I3124:I3373)</f>
        <v>188850.247597312</v>
      </c>
      <c r="E3141" s="43" t="n">
        <f aca="false">-PERCENTILE(Prices_MTM!I3124:I3373,1-Inputs!$B$9)</f>
        <v>312670</v>
      </c>
      <c r="F3141" s="43" t="n">
        <f aca="false">NORMSINV(Inputs!$B$9)*STDEV(Prices_MTM!I3124:I3373)</f>
        <v>267094.509086707</v>
      </c>
      <c r="G3141" s="52" t="n">
        <f aca="false">IF(-B3141&gt;C3141,1,0)</f>
        <v>0</v>
      </c>
      <c r="H3141" s="52" t="n">
        <f aca="false">IF(-B3141&gt;D3141,1,0)</f>
        <v>0</v>
      </c>
      <c r="I3141" s="52" t="n">
        <f aca="false">IF(-B3141&gt;E3141,1,0)</f>
        <v>0</v>
      </c>
      <c r="J3141" s="52" t="n">
        <f aca="false">IF(-B3141&gt;F3141,1,0)</f>
        <v>0</v>
      </c>
    </row>
    <row r="3142" customFormat="false" ht="15" hidden="false" customHeight="false" outlineLevel="0" collapsed="false">
      <c r="A3142" s="51" t="n">
        <f aca="false">Prices_MTM!A3375</f>
        <v>42355</v>
      </c>
      <c r="B3142" s="43" t="n">
        <f aca="false">Prices_MTM!I3375</f>
        <v>-23499.9999999999</v>
      </c>
      <c r="C3142" s="43" t="n">
        <f aca="false">-PERCENTILE(Prices_MTM!I3125:I3374,1-Inputs!$B$8)</f>
        <v>197225</v>
      </c>
      <c r="D3142" s="43" t="n">
        <f aca="false">NORMSINV(Inputs!$B$8)*STDEV(Prices_MTM!I3125:I3374)</f>
        <v>189022.869754716</v>
      </c>
      <c r="E3142" s="43" t="n">
        <f aca="false">-PERCENTILE(Prices_MTM!I3125:I3374,1-Inputs!$B$9)</f>
        <v>312670</v>
      </c>
      <c r="F3142" s="43" t="n">
        <f aca="false">NORMSINV(Inputs!$B$9)*STDEV(Prices_MTM!I3125:I3374)</f>
        <v>267338.651898146</v>
      </c>
      <c r="G3142" s="52" t="n">
        <f aca="false">IF(-B3142&gt;C3142,1,0)</f>
        <v>0</v>
      </c>
      <c r="H3142" s="52" t="n">
        <f aca="false">IF(-B3142&gt;D3142,1,0)</f>
        <v>0</v>
      </c>
      <c r="I3142" s="52" t="n">
        <f aca="false">IF(-B3142&gt;E3142,1,0)</f>
        <v>0</v>
      </c>
      <c r="J3142" s="52" t="n">
        <f aca="false">IF(-B3142&gt;F3142,1,0)</f>
        <v>0</v>
      </c>
    </row>
    <row r="3143" customFormat="false" ht="15" hidden="false" customHeight="false" outlineLevel="0" collapsed="false">
      <c r="A3143" s="51" t="n">
        <f aca="false">Prices_MTM!A3376</f>
        <v>42356</v>
      </c>
      <c r="B3143" s="43" t="n">
        <f aca="false">Prices_MTM!I3376</f>
        <v>-49499.9999999997</v>
      </c>
      <c r="C3143" s="43" t="n">
        <f aca="false">-PERCENTILE(Prices_MTM!I3126:I3375,1-Inputs!$B$8)</f>
        <v>197225</v>
      </c>
      <c r="D3143" s="43" t="n">
        <f aca="false">NORMSINV(Inputs!$B$8)*STDEV(Prices_MTM!I3126:I3375)</f>
        <v>188948.045898869</v>
      </c>
      <c r="E3143" s="43" t="n">
        <f aca="false">-PERCENTILE(Prices_MTM!I3126:I3375,1-Inputs!$B$9)</f>
        <v>312670</v>
      </c>
      <c r="F3143" s="43" t="n">
        <f aca="false">NORMSINV(Inputs!$B$9)*STDEV(Prices_MTM!I3126:I3375)</f>
        <v>267232.827090926</v>
      </c>
      <c r="G3143" s="52" t="n">
        <f aca="false">IF(-B3143&gt;C3143,1,0)</f>
        <v>0</v>
      </c>
      <c r="H3143" s="52" t="n">
        <f aca="false">IF(-B3143&gt;D3143,1,0)</f>
        <v>0</v>
      </c>
      <c r="I3143" s="52" t="n">
        <f aca="false">IF(-B3143&gt;E3143,1,0)</f>
        <v>0</v>
      </c>
      <c r="J3143" s="52" t="n">
        <f aca="false">IF(-B3143&gt;F3143,1,0)</f>
        <v>0</v>
      </c>
    </row>
    <row r="3144" customFormat="false" ht="15" hidden="false" customHeight="false" outlineLevel="0" collapsed="false">
      <c r="A3144" s="51" t="n">
        <f aca="false">Prices_MTM!A3377</f>
        <v>42359</v>
      </c>
      <c r="B3144" s="43" t="n">
        <f aca="false">Prices_MTM!I3377</f>
        <v>53999.9999999996</v>
      </c>
      <c r="C3144" s="43" t="n">
        <f aca="false">-PERCENTILE(Prices_MTM!I3127:I3376,1-Inputs!$B$8)</f>
        <v>197225</v>
      </c>
      <c r="D3144" s="43" t="n">
        <f aca="false">NORMSINV(Inputs!$B$8)*STDEV(Prices_MTM!I3127:I3376)</f>
        <v>188335.936845575</v>
      </c>
      <c r="E3144" s="43" t="n">
        <f aca="false">-PERCENTILE(Prices_MTM!I3127:I3376,1-Inputs!$B$9)</f>
        <v>312670</v>
      </c>
      <c r="F3144" s="43" t="n">
        <f aca="false">NORMSINV(Inputs!$B$9)*STDEV(Prices_MTM!I3127:I3376)</f>
        <v>266367.109575715</v>
      </c>
      <c r="G3144" s="52" t="n">
        <f aca="false">IF(-B3144&gt;C3144,1,0)</f>
        <v>0</v>
      </c>
      <c r="H3144" s="52" t="n">
        <f aca="false">IF(-B3144&gt;D3144,1,0)</f>
        <v>0</v>
      </c>
      <c r="I3144" s="52" t="n">
        <f aca="false">IF(-B3144&gt;E3144,1,0)</f>
        <v>0</v>
      </c>
      <c r="J3144" s="52" t="n">
        <f aca="false">IF(-B3144&gt;F3144,1,0)</f>
        <v>0</v>
      </c>
    </row>
    <row r="3145" customFormat="false" ht="15" hidden="false" customHeight="false" outlineLevel="0" collapsed="false">
      <c r="A3145" s="51" t="n">
        <f aca="false">Prices_MTM!A3378</f>
        <v>42360</v>
      </c>
      <c r="B3145" s="43" t="n">
        <f aca="false">Prices_MTM!I3378</f>
        <v>161000</v>
      </c>
      <c r="C3145" s="43" t="n">
        <f aca="false">-PERCENTILE(Prices_MTM!I3128:I3377,1-Inputs!$B$8)</f>
        <v>197225</v>
      </c>
      <c r="D3145" s="43" t="n">
        <f aca="false">NORMSINV(Inputs!$B$8)*STDEV(Prices_MTM!I3128:I3377)</f>
        <v>188384.769384702</v>
      </c>
      <c r="E3145" s="43" t="n">
        <f aca="false">-PERCENTILE(Prices_MTM!I3128:I3377,1-Inputs!$B$9)</f>
        <v>312670</v>
      </c>
      <c r="F3145" s="43" t="n">
        <f aca="false">NORMSINV(Inputs!$B$9)*STDEV(Prices_MTM!I3128:I3377)</f>
        <v>266436.174367694</v>
      </c>
      <c r="G3145" s="52" t="n">
        <f aca="false">IF(-B3145&gt;C3145,1,0)</f>
        <v>0</v>
      </c>
      <c r="H3145" s="52" t="n">
        <f aca="false">IF(-B3145&gt;D3145,1,0)</f>
        <v>0</v>
      </c>
      <c r="I3145" s="52" t="n">
        <f aca="false">IF(-B3145&gt;E3145,1,0)</f>
        <v>0</v>
      </c>
      <c r="J3145" s="52" t="n">
        <f aca="false">IF(-B3145&gt;F3145,1,0)</f>
        <v>0</v>
      </c>
    </row>
    <row r="3146" customFormat="false" ht="15" hidden="false" customHeight="false" outlineLevel="0" collapsed="false">
      <c r="A3146" s="51" t="n">
        <f aca="false">Prices_MTM!A3379</f>
        <v>42361</v>
      </c>
      <c r="B3146" s="43" t="n">
        <f aca="false">Prices_MTM!I3379</f>
        <v>37500</v>
      </c>
      <c r="C3146" s="43" t="n">
        <f aca="false">-PERCENTILE(Prices_MTM!I3129:I3378,1-Inputs!$B$8)</f>
        <v>197225</v>
      </c>
      <c r="D3146" s="43" t="n">
        <f aca="false">NORMSINV(Inputs!$B$8)*STDEV(Prices_MTM!I3129:I3378)</f>
        <v>188686.864492935</v>
      </c>
      <c r="E3146" s="43" t="n">
        <f aca="false">-PERCENTILE(Prices_MTM!I3129:I3378,1-Inputs!$B$9)</f>
        <v>312670</v>
      </c>
      <c r="F3146" s="43" t="n">
        <f aca="false">NORMSINV(Inputs!$B$9)*STDEV(Prices_MTM!I3129:I3378)</f>
        <v>266863.433244278</v>
      </c>
      <c r="G3146" s="52" t="n">
        <f aca="false">IF(-B3146&gt;C3146,1,0)</f>
        <v>0</v>
      </c>
      <c r="H3146" s="52" t="n">
        <f aca="false">IF(-B3146&gt;D3146,1,0)</f>
        <v>0</v>
      </c>
      <c r="I3146" s="52" t="n">
        <f aca="false">IF(-B3146&gt;E3146,1,0)</f>
        <v>0</v>
      </c>
      <c r="J3146" s="52" t="n">
        <f aca="false">IF(-B3146&gt;F3146,1,0)</f>
        <v>0</v>
      </c>
    </row>
    <row r="3147" customFormat="false" ht="15" hidden="false" customHeight="false" outlineLevel="0" collapsed="false">
      <c r="A3147" s="51" t="n">
        <f aca="false">Prices_MTM!A3380</f>
        <v>42362</v>
      </c>
      <c r="B3147" s="43" t="n">
        <f aca="false">Prices_MTM!I3380</f>
        <v>14500</v>
      </c>
      <c r="C3147" s="43" t="n">
        <f aca="false">-PERCENTILE(Prices_MTM!I3130:I3379,1-Inputs!$B$8)</f>
        <v>197225</v>
      </c>
      <c r="D3147" s="43" t="n">
        <f aca="false">NORMSINV(Inputs!$B$8)*STDEV(Prices_MTM!I3130:I3379)</f>
        <v>188384.924393973</v>
      </c>
      <c r="E3147" s="43" t="n">
        <f aca="false">-PERCENTILE(Prices_MTM!I3130:I3379,1-Inputs!$B$9)</f>
        <v>312670</v>
      </c>
      <c r="F3147" s="43" t="n">
        <f aca="false">NORMSINV(Inputs!$B$9)*STDEV(Prices_MTM!I3130:I3379)</f>
        <v>266436.393600264</v>
      </c>
      <c r="G3147" s="52" t="n">
        <f aca="false">IF(-B3147&gt;C3147,1,0)</f>
        <v>0</v>
      </c>
      <c r="H3147" s="52" t="n">
        <f aca="false">IF(-B3147&gt;D3147,1,0)</f>
        <v>0</v>
      </c>
      <c r="I3147" s="52" t="n">
        <f aca="false">IF(-B3147&gt;E3147,1,0)</f>
        <v>0</v>
      </c>
      <c r="J3147" s="52" t="n">
        <f aca="false">IF(-B3147&gt;F3147,1,0)</f>
        <v>0</v>
      </c>
    </row>
    <row r="3148" customFormat="false" ht="15" hidden="false" customHeight="false" outlineLevel="0" collapsed="false">
      <c r="A3148" s="51" t="n">
        <f aca="false">Prices_MTM!A3381</f>
        <v>42366</v>
      </c>
      <c r="B3148" s="43" t="n">
        <f aca="false">Prices_MTM!I3381</f>
        <v>-119000</v>
      </c>
      <c r="C3148" s="43" t="n">
        <f aca="false">-PERCENTILE(Prices_MTM!I3131:I3380,1-Inputs!$B$8)</f>
        <v>197225</v>
      </c>
      <c r="D3148" s="43" t="n">
        <f aca="false">NORMSINV(Inputs!$B$8)*STDEV(Prices_MTM!I3131:I3380)</f>
        <v>187995.372006396</v>
      </c>
      <c r="E3148" s="43" t="n">
        <f aca="false">-PERCENTILE(Prices_MTM!I3131:I3380,1-Inputs!$B$9)</f>
        <v>312670</v>
      </c>
      <c r="F3148" s="43" t="n">
        <f aca="false">NORMSINV(Inputs!$B$9)*STDEV(Prices_MTM!I3131:I3380)</f>
        <v>265885.442224519</v>
      </c>
      <c r="G3148" s="52" t="n">
        <f aca="false">IF(-B3148&gt;C3148,1,0)</f>
        <v>0</v>
      </c>
      <c r="H3148" s="52" t="n">
        <f aca="false">IF(-B3148&gt;D3148,1,0)</f>
        <v>0</v>
      </c>
      <c r="I3148" s="52" t="n">
        <f aca="false">IF(-B3148&gt;E3148,1,0)</f>
        <v>0</v>
      </c>
      <c r="J3148" s="52" t="n">
        <f aca="false">IF(-B3148&gt;F3148,1,0)</f>
        <v>0</v>
      </c>
    </row>
    <row r="3149" customFormat="false" ht="15" hidden="false" customHeight="false" outlineLevel="0" collapsed="false">
      <c r="A3149" s="51" t="n">
        <f aca="false">Prices_MTM!A3382</f>
        <v>42367</v>
      </c>
      <c r="B3149" s="43" t="n">
        <f aca="false">Prices_MTM!I3382</f>
        <v>163500</v>
      </c>
      <c r="C3149" s="43" t="n">
        <f aca="false">-PERCENTILE(Prices_MTM!I3132:I3381,1-Inputs!$B$8)</f>
        <v>197225</v>
      </c>
      <c r="D3149" s="43" t="n">
        <f aca="false">NORMSINV(Inputs!$B$8)*STDEV(Prices_MTM!I3132:I3381)</f>
        <v>187707.762949506</v>
      </c>
      <c r="E3149" s="43" t="n">
        <f aca="false">-PERCENTILE(Prices_MTM!I3132:I3381,1-Inputs!$B$9)</f>
        <v>312670</v>
      </c>
      <c r="F3149" s="43" t="n">
        <f aca="false">NORMSINV(Inputs!$B$9)*STDEV(Prices_MTM!I3132:I3381)</f>
        <v>265478.671246794</v>
      </c>
      <c r="G3149" s="52" t="n">
        <f aca="false">IF(-B3149&gt;C3149,1,0)</f>
        <v>0</v>
      </c>
      <c r="H3149" s="52" t="n">
        <f aca="false">IF(-B3149&gt;D3149,1,0)</f>
        <v>0</v>
      </c>
      <c r="I3149" s="52" t="n">
        <f aca="false">IF(-B3149&gt;E3149,1,0)</f>
        <v>0</v>
      </c>
      <c r="J3149" s="52" t="n">
        <f aca="false">IF(-B3149&gt;F3149,1,0)</f>
        <v>0</v>
      </c>
    </row>
    <row r="3150" customFormat="false" ht="15" hidden="false" customHeight="false" outlineLevel="0" collapsed="false">
      <c r="A3150" s="51" t="n">
        <f aca="false">Prices_MTM!A3383</f>
        <v>42368</v>
      </c>
      <c r="B3150" s="43" t="n">
        <f aca="false">Prices_MTM!I3383</f>
        <v>-68999.9999999998</v>
      </c>
      <c r="C3150" s="43" t="n">
        <f aca="false">-PERCENTILE(Prices_MTM!I3133:I3382,1-Inputs!$B$8)</f>
        <v>197225</v>
      </c>
      <c r="D3150" s="43" t="n">
        <f aca="false">NORMSINV(Inputs!$B$8)*STDEV(Prices_MTM!I3133:I3382)</f>
        <v>188447.321978121</v>
      </c>
      <c r="E3150" s="43" t="n">
        <f aca="false">-PERCENTILE(Prices_MTM!I3133:I3382,1-Inputs!$B$9)</f>
        <v>312670</v>
      </c>
      <c r="F3150" s="43" t="n">
        <f aca="false">NORMSINV(Inputs!$B$9)*STDEV(Prices_MTM!I3133:I3382)</f>
        <v>266524.643694284</v>
      </c>
      <c r="G3150" s="52" t="n">
        <f aca="false">IF(-B3150&gt;C3150,1,0)</f>
        <v>0</v>
      </c>
      <c r="H3150" s="52" t="n">
        <f aca="false">IF(-B3150&gt;D3150,1,0)</f>
        <v>0</v>
      </c>
      <c r="I3150" s="52" t="n">
        <f aca="false">IF(-B3150&gt;E3150,1,0)</f>
        <v>0</v>
      </c>
      <c r="J3150" s="52" t="n">
        <f aca="false">IF(-B3150&gt;F3150,1,0)</f>
        <v>0</v>
      </c>
    </row>
    <row r="3151" customFormat="false" ht="15" hidden="false" customHeight="false" outlineLevel="0" collapsed="false">
      <c r="A3151" s="51" t="n">
        <f aca="false">Prices_MTM!A3384</f>
        <v>42369</v>
      </c>
      <c r="B3151" s="43" t="n">
        <f aca="false">Prices_MTM!I3384</f>
        <v>5999.99999999987</v>
      </c>
      <c r="C3151" s="43" t="n">
        <f aca="false">-PERCENTILE(Prices_MTM!I3134:I3383,1-Inputs!$B$8)</f>
        <v>197225</v>
      </c>
      <c r="D3151" s="43" t="n">
        <f aca="false">NORMSINV(Inputs!$B$8)*STDEV(Prices_MTM!I3134:I3383)</f>
        <v>188433.002691627</v>
      </c>
      <c r="E3151" s="43" t="n">
        <f aca="false">-PERCENTILE(Prices_MTM!I3134:I3383,1-Inputs!$B$9)</f>
        <v>312670</v>
      </c>
      <c r="F3151" s="43" t="n">
        <f aca="false">NORMSINV(Inputs!$B$9)*STDEV(Prices_MTM!I3134:I3383)</f>
        <v>266504.391654134</v>
      </c>
      <c r="G3151" s="52" t="n">
        <f aca="false">IF(-B3151&gt;C3151,1,0)</f>
        <v>0</v>
      </c>
      <c r="H3151" s="52" t="n">
        <f aca="false">IF(-B3151&gt;D3151,1,0)</f>
        <v>0</v>
      </c>
      <c r="I3151" s="52" t="n">
        <f aca="false">IF(-B3151&gt;E3151,1,0)</f>
        <v>0</v>
      </c>
      <c r="J3151" s="52" t="n">
        <f aca="false">IF(-B3151&gt;F3151,1,0)</f>
        <v>0</v>
      </c>
    </row>
    <row r="3152" customFormat="false" ht="15" hidden="false" customHeight="false" outlineLevel="0" collapsed="false">
      <c r="A3152" s="51" t="n">
        <f aca="false">Prices_MTM!A3385</f>
        <v>42373</v>
      </c>
      <c r="B3152" s="43" t="n">
        <f aca="false">Prices_MTM!I3385</f>
        <v>-15500.0000000001</v>
      </c>
      <c r="C3152" s="43" t="n">
        <f aca="false">-PERCENTILE(Prices_MTM!I3135:I3384,1-Inputs!$B$8)</f>
        <v>197225</v>
      </c>
      <c r="D3152" s="43" t="n">
        <f aca="false">NORMSINV(Inputs!$B$8)*STDEV(Prices_MTM!I3135:I3384)</f>
        <v>187592.621803788</v>
      </c>
      <c r="E3152" s="43" t="n">
        <f aca="false">-PERCENTILE(Prices_MTM!I3135:I3384,1-Inputs!$B$9)</f>
        <v>312670</v>
      </c>
      <c r="F3152" s="43" t="n">
        <f aca="false">NORMSINV(Inputs!$B$9)*STDEV(Prices_MTM!I3135:I3384)</f>
        <v>265315.824927117</v>
      </c>
      <c r="G3152" s="52" t="n">
        <f aca="false">IF(-B3152&gt;C3152,1,0)</f>
        <v>0</v>
      </c>
      <c r="H3152" s="52" t="n">
        <f aca="false">IF(-B3152&gt;D3152,1,0)</f>
        <v>0</v>
      </c>
      <c r="I3152" s="52" t="n">
        <f aca="false">IF(-B3152&gt;E3152,1,0)</f>
        <v>0</v>
      </c>
      <c r="J3152" s="52" t="n">
        <f aca="false">IF(-B3152&gt;F3152,1,0)</f>
        <v>0</v>
      </c>
    </row>
    <row r="3153" customFormat="false" ht="15" hidden="false" customHeight="false" outlineLevel="0" collapsed="false">
      <c r="A3153" s="51" t="n">
        <f aca="false">Prices_MTM!A3386</f>
        <v>42374</v>
      </c>
      <c r="B3153" s="43" t="n">
        <f aca="false">Prices_MTM!I3386</f>
        <v>-48000.0000000004</v>
      </c>
      <c r="C3153" s="43" t="n">
        <f aca="false">-PERCENTILE(Prices_MTM!I3136:I3385,1-Inputs!$B$8)</f>
        <v>197225</v>
      </c>
      <c r="D3153" s="43" t="n">
        <f aca="false">NORMSINV(Inputs!$B$8)*STDEV(Prices_MTM!I3136:I3385)</f>
        <v>185427.043626677</v>
      </c>
      <c r="E3153" s="43" t="n">
        <f aca="false">-PERCENTILE(Prices_MTM!I3136:I3385,1-Inputs!$B$9)</f>
        <v>312670</v>
      </c>
      <c r="F3153" s="43" t="n">
        <f aca="false">NORMSINV(Inputs!$B$9)*STDEV(Prices_MTM!I3136:I3385)</f>
        <v>262253.006384577</v>
      </c>
      <c r="G3153" s="52" t="n">
        <f aca="false">IF(-B3153&gt;C3153,1,0)</f>
        <v>0</v>
      </c>
      <c r="H3153" s="52" t="n">
        <f aca="false">IF(-B3153&gt;D3153,1,0)</f>
        <v>0</v>
      </c>
      <c r="I3153" s="52" t="n">
        <f aca="false">IF(-B3153&gt;E3153,1,0)</f>
        <v>0</v>
      </c>
      <c r="J3153" s="52" t="n">
        <f aca="false">IF(-B3153&gt;F3153,1,0)</f>
        <v>0</v>
      </c>
    </row>
    <row r="3154" customFormat="false" ht="15" hidden="false" customHeight="false" outlineLevel="0" collapsed="false">
      <c r="A3154" s="51" t="n">
        <f aca="false">Prices_MTM!A3387</f>
        <v>42375</v>
      </c>
      <c r="B3154" s="43" t="n">
        <f aca="false">Prices_MTM!I3387</f>
        <v>-116500</v>
      </c>
      <c r="C3154" s="43" t="n">
        <f aca="false">-PERCENTILE(Prices_MTM!I3137:I3386,1-Inputs!$B$8)</f>
        <v>197225</v>
      </c>
      <c r="D3154" s="43" t="n">
        <f aca="false">NORMSINV(Inputs!$B$8)*STDEV(Prices_MTM!I3137:I3386)</f>
        <v>184953.599823422</v>
      </c>
      <c r="E3154" s="43" t="n">
        <f aca="false">-PERCENTILE(Prices_MTM!I3137:I3386,1-Inputs!$B$9)</f>
        <v>312670</v>
      </c>
      <c r="F3154" s="43" t="n">
        <f aca="false">NORMSINV(Inputs!$B$9)*STDEV(Prices_MTM!I3137:I3386)</f>
        <v>261583.405778702</v>
      </c>
      <c r="G3154" s="52" t="n">
        <f aca="false">IF(-B3154&gt;C3154,1,0)</f>
        <v>0</v>
      </c>
      <c r="H3154" s="52" t="n">
        <f aca="false">IF(-B3154&gt;D3154,1,0)</f>
        <v>0</v>
      </c>
      <c r="I3154" s="52" t="n">
        <f aca="false">IF(-B3154&gt;E3154,1,0)</f>
        <v>0</v>
      </c>
      <c r="J3154" s="52" t="n">
        <f aca="false">IF(-B3154&gt;F3154,1,0)</f>
        <v>0</v>
      </c>
    </row>
    <row r="3155" customFormat="false" ht="15" hidden="false" customHeight="false" outlineLevel="0" collapsed="false">
      <c r="A3155" s="51" t="n">
        <f aca="false">Prices_MTM!A3388</f>
        <v>42376</v>
      </c>
      <c r="B3155" s="43" t="n">
        <f aca="false">Prices_MTM!I3388</f>
        <v>-52000</v>
      </c>
      <c r="C3155" s="43" t="n">
        <f aca="false">-PERCENTILE(Prices_MTM!I3138:I3387,1-Inputs!$B$8)</f>
        <v>197225</v>
      </c>
      <c r="D3155" s="43" t="n">
        <f aca="false">NORMSINV(Inputs!$B$8)*STDEV(Prices_MTM!I3138:I3387)</f>
        <v>184914.495287525</v>
      </c>
      <c r="E3155" s="43" t="n">
        <f aca="false">-PERCENTILE(Prices_MTM!I3138:I3387,1-Inputs!$B$9)</f>
        <v>312670</v>
      </c>
      <c r="F3155" s="43" t="n">
        <f aca="false">NORMSINV(Inputs!$B$9)*STDEV(Prices_MTM!I3138:I3387)</f>
        <v>261528.099487336</v>
      </c>
      <c r="G3155" s="52" t="n">
        <f aca="false">IF(-B3155&gt;C3155,1,0)</f>
        <v>0</v>
      </c>
      <c r="H3155" s="52" t="n">
        <f aca="false">IF(-B3155&gt;D3155,1,0)</f>
        <v>0</v>
      </c>
      <c r="I3155" s="52" t="n">
        <f aca="false">IF(-B3155&gt;E3155,1,0)</f>
        <v>0</v>
      </c>
      <c r="J3155" s="52" t="n">
        <f aca="false">IF(-B3155&gt;F3155,1,0)</f>
        <v>0</v>
      </c>
    </row>
    <row r="3156" customFormat="false" ht="15" hidden="false" customHeight="false" outlineLevel="0" collapsed="false">
      <c r="A3156" s="51" t="n">
        <f aca="false">Prices_MTM!A3389</f>
        <v>42377</v>
      </c>
      <c r="B3156" s="43" t="n">
        <f aca="false">Prices_MTM!I3389</f>
        <v>86000.0000000003</v>
      </c>
      <c r="C3156" s="43" t="n">
        <f aca="false">-PERCENTILE(Prices_MTM!I3139:I3388,1-Inputs!$B$8)</f>
        <v>183225</v>
      </c>
      <c r="D3156" s="43" t="n">
        <f aca="false">NORMSINV(Inputs!$B$8)*STDEV(Prices_MTM!I3139:I3388)</f>
        <v>183831.150143676</v>
      </c>
      <c r="E3156" s="43" t="n">
        <f aca="false">-PERCENTILE(Prices_MTM!I3139:I3388,1-Inputs!$B$9)</f>
        <v>312670</v>
      </c>
      <c r="F3156" s="43" t="n">
        <f aca="false">NORMSINV(Inputs!$B$9)*STDEV(Prices_MTM!I3139:I3388)</f>
        <v>259995.903776453</v>
      </c>
      <c r="G3156" s="52" t="n">
        <f aca="false">IF(-B3156&gt;C3156,1,0)</f>
        <v>0</v>
      </c>
      <c r="H3156" s="52" t="n">
        <f aca="false">IF(-B3156&gt;D3156,1,0)</f>
        <v>0</v>
      </c>
      <c r="I3156" s="52" t="n">
        <f aca="false">IF(-B3156&gt;E3156,1,0)</f>
        <v>0</v>
      </c>
      <c r="J3156" s="52" t="n">
        <f aca="false">IF(-B3156&gt;F3156,1,0)</f>
        <v>0</v>
      </c>
    </row>
    <row r="3157" customFormat="false" ht="15" hidden="false" customHeight="false" outlineLevel="0" collapsed="false">
      <c r="A3157" s="51" t="n">
        <f aca="false">Prices_MTM!A3390</f>
        <v>42380</v>
      </c>
      <c r="B3157" s="43" t="n">
        <f aca="false">Prices_MTM!I3390</f>
        <v>-101500</v>
      </c>
      <c r="C3157" s="43" t="n">
        <f aca="false">-PERCENTILE(Prices_MTM!I3140:I3389,1-Inputs!$B$8)</f>
        <v>183225</v>
      </c>
      <c r="D3157" s="43" t="n">
        <f aca="false">NORMSINV(Inputs!$B$8)*STDEV(Prices_MTM!I3140:I3389)</f>
        <v>183934.189483961</v>
      </c>
      <c r="E3157" s="43" t="n">
        <f aca="false">-PERCENTILE(Prices_MTM!I3140:I3389,1-Inputs!$B$9)</f>
        <v>312670</v>
      </c>
      <c r="F3157" s="43" t="n">
        <f aca="false">NORMSINV(Inputs!$B$9)*STDEV(Prices_MTM!I3140:I3389)</f>
        <v>260141.634281761</v>
      </c>
      <c r="G3157" s="52" t="n">
        <f aca="false">IF(-B3157&gt;C3157,1,0)</f>
        <v>0</v>
      </c>
      <c r="H3157" s="52" t="n">
        <f aca="false">IF(-B3157&gt;D3157,1,0)</f>
        <v>0</v>
      </c>
      <c r="I3157" s="52" t="n">
        <f aca="false">IF(-B3157&gt;E3157,1,0)</f>
        <v>0</v>
      </c>
      <c r="J3157" s="52" t="n">
        <f aca="false">IF(-B3157&gt;F3157,1,0)</f>
        <v>0</v>
      </c>
    </row>
    <row r="3158" customFormat="false" ht="15" hidden="false" customHeight="false" outlineLevel="0" collapsed="false">
      <c r="A3158" s="51" t="n">
        <f aca="false">Prices_MTM!A3391</f>
        <v>42381</v>
      </c>
      <c r="B3158" s="43" t="n">
        <f aca="false">Prices_MTM!I3391</f>
        <v>-50000</v>
      </c>
      <c r="C3158" s="43" t="n">
        <f aca="false">-PERCENTILE(Prices_MTM!I3141:I3390,1-Inputs!$B$8)</f>
        <v>183225</v>
      </c>
      <c r="D3158" s="43" t="n">
        <f aca="false">NORMSINV(Inputs!$B$8)*STDEV(Prices_MTM!I3141:I3390)</f>
        <v>183212.156396371</v>
      </c>
      <c r="E3158" s="43" t="n">
        <f aca="false">-PERCENTILE(Prices_MTM!I3141:I3390,1-Inputs!$B$9)</f>
        <v>312670</v>
      </c>
      <c r="F3158" s="43" t="n">
        <f aca="false">NORMSINV(Inputs!$B$9)*STDEV(Prices_MTM!I3141:I3390)</f>
        <v>259120.449107118</v>
      </c>
      <c r="G3158" s="52" t="n">
        <f aca="false">IF(-B3158&gt;C3158,1,0)</f>
        <v>0</v>
      </c>
      <c r="H3158" s="52" t="n">
        <f aca="false">IF(-B3158&gt;D3158,1,0)</f>
        <v>0</v>
      </c>
      <c r="I3158" s="52" t="n">
        <f aca="false">IF(-B3158&gt;E3158,1,0)</f>
        <v>0</v>
      </c>
      <c r="J3158" s="52" t="n">
        <f aca="false">IF(-B3158&gt;F3158,1,0)</f>
        <v>0</v>
      </c>
    </row>
    <row r="3159" customFormat="false" ht="15" hidden="false" customHeight="false" outlineLevel="0" collapsed="false">
      <c r="A3159" s="51" t="n">
        <f aca="false">Prices_MTM!A3392</f>
        <v>42382</v>
      </c>
      <c r="B3159" s="43" t="n">
        <f aca="false">Prices_MTM!I3392</f>
        <v>28000.0000000001</v>
      </c>
      <c r="C3159" s="43" t="n">
        <f aca="false">-PERCENTILE(Prices_MTM!I3142:I3391,1-Inputs!$B$8)</f>
        <v>183225</v>
      </c>
      <c r="D3159" s="43" t="n">
        <f aca="false">NORMSINV(Inputs!$B$8)*STDEV(Prices_MTM!I3142:I3391)</f>
        <v>183205.149370492</v>
      </c>
      <c r="E3159" s="43" t="n">
        <f aca="false">-PERCENTILE(Prices_MTM!I3142:I3391,1-Inputs!$B$9)</f>
        <v>312670</v>
      </c>
      <c r="F3159" s="43" t="n">
        <f aca="false">NORMSINV(Inputs!$B$9)*STDEV(Prices_MTM!I3142:I3391)</f>
        <v>259110.538936699</v>
      </c>
      <c r="G3159" s="52" t="n">
        <f aca="false">IF(-B3159&gt;C3159,1,0)</f>
        <v>0</v>
      </c>
      <c r="H3159" s="52" t="n">
        <f aca="false">IF(-B3159&gt;D3159,1,0)</f>
        <v>0</v>
      </c>
      <c r="I3159" s="52" t="n">
        <f aca="false">IF(-B3159&gt;E3159,1,0)</f>
        <v>0</v>
      </c>
      <c r="J3159" s="52" t="n">
        <f aca="false">IF(-B3159&gt;F3159,1,0)</f>
        <v>0</v>
      </c>
    </row>
    <row r="3160" customFormat="false" ht="15" hidden="false" customHeight="false" outlineLevel="0" collapsed="false">
      <c r="A3160" s="51" t="n">
        <f aca="false">Prices_MTM!A3393</f>
        <v>42383</v>
      </c>
      <c r="B3160" s="43" t="n">
        <f aca="false">Prices_MTM!I3393</f>
        <v>66999.9999999996</v>
      </c>
      <c r="C3160" s="43" t="n">
        <f aca="false">-PERCENTILE(Prices_MTM!I3143:I3392,1-Inputs!$B$8)</f>
        <v>183225</v>
      </c>
      <c r="D3160" s="43" t="n">
        <f aca="false">NORMSINV(Inputs!$B$8)*STDEV(Prices_MTM!I3143:I3392)</f>
        <v>183069.442575483</v>
      </c>
      <c r="E3160" s="43" t="n">
        <f aca="false">-PERCENTILE(Prices_MTM!I3143:I3392,1-Inputs!$B$9)</f>
        <v>312670</v>
      </c>
      <c r="F3160" s="43" t="n">
        <f aca="false">NORMSINV(Inputs!$B$9)*STDEV(Prices_MTM!I3143:I3392)</f>
        <v>258918.606226766</v>
      </c>
      <c r="G3160" s="52" t="n">
        <f aca="false">IF(-B3160&gt;C3160,1,0)</f>
        <v>0</v>
      </c>
      <c r="H3160" s="52" t="n">
        <f aca="false">IF(-B3160&gt;D3160,1,0)</f>
        <v>0</v>
      </c>
      <c r="I3160" s="52" t="n">
        <f aca="false">IF(-B3160&gt;E3160,1,0)</f>
        <v>0</v>
      </c>
      <c r="J3160" s="52" t="n">
        <f aca="false">IF(-B3160&gt;F3160,1,0)</f>
        <v>0</v>
      </c>
    </row>
    <row r="3161" customFormat="false" ht="15" hidden="false" customHeight="false" outlineLevel="0" collapsed="false">
      <c r="A3161" s="51" t="n">
        <f aca="false">Prices_MTM!A3394</f>
        <v>42384</v>
      </c>
      <c r="B3161" s="43" t="n">
        <f aca="false">Prices_MTM!I3394</f>
        <v>-175000</v>
      </c>
      <c r="C3161" s="43" t="n">
        <f aca="false">-PERCENTILE(Prices_MTM!I3144:I3393,1-Inputs!$B$8)</f>
        <v>183225</v>
      </c>
      <c r="D3161" s="43" t="n">
        <f aca="false">NORMSINV(Inputs!$B$8)*STDEV(Prices_MTM!I3144:I3393)</f>
        <v>183145.861894487</v>
      </c>
      <c r="E3161" s="43" t="n">
        <f aca="false">-PERCENTILE(Prices_MTM!I3144:I3393,1-Inputs!$B$9)</f>
        <v>312670</v>
      </c>
      <c r="F3161" s="43" t="n">
        <f aca="false">NORMSINV(Inputs!$B$9)*STDEV(Prices_MTM!I3144:I3393)</f>
        <v>259026.687527976</v>
      </c>
      <c r="G3161" s="52" t="n">
        <f aca="false">IF(-B3161&gt;C3161,1,0)</f>
        <v>0</v>
      </c>
      <c r="H3161" s="52" t="n">
        <f aca="false">IF(-B3161&gt;D3161,1,0)</f>
        <v>0</v>
      </c>
      <c r="I3161" s="52" t="n">
        <f aca="false">IF(-B3161&gt;E3161,1,0)</f>
        <v>0</v>
      </c>
      <c r="J3161" s="52" t="n">
        <f aca="false">IF(-B3161&gt;F3161,1,0)</f>
        <v>0</v>
      </c>
    </row>
    <row r="3162" customFormat="false" ht="15" hidden="false" customHeight="false" outlineLevel="0" collapsed="false">
      <c r="A3162" s="51" t="n">
        <f aca="false">Prices_MTM!A3395</f>
        <v>42388</v>
      </c>
      <c r="B3162" s="43" t="n">
        <f aca="false">Prices_MTM!I3395</f>
        <v>-26000</v>
      </c>
      <c r="C3162" s="43" t="n">
        <f aca="false">-PERCENTILE(Prices_MTM!I3145:I3394,1-Inputs!$B$8)</f>
        <v>184350</v>
      </c>
      <c r="D3162" s="43" t="n">
        <f aca="false">NORMSINV(Inputs!$B$8)*STDEV(Prices_MTM!I3145:I3394)</f>
        <v>183301.361848348</v>
      </c>
      <c r="E3162" s="43" t="n">
        <f aca="false">-PERCENTILE(Prices_MTM!I3145:I3394,1-Inputs!$B$9)</f>
        <v>312670</v>
      </c>
      <c r="F3162" s="43" t="n">
        <f aca="false">NORMSINV(Inputs!$B$9)*STDEV(Prices_MTM!I3145:I3394)</f>
        <v>259246.614080194</v>
      </c>
      <c r="G3162" s="52" t="n">
        <f aca="false">IF(-B3162&gt;C3162,1,0)</f>
        <v>0</v>
      </c>
      <c r="H3162" s="52" t="n">
        <f aca="false">IF(-B3162&gt;D3162,1,0)</f>
        <v>0</v>
      </c>
      <c r="I3162" s="52" t="n">
        <f aca="false">IF(-B3162&gt;E3162,1,0)</f>
        <v>0</v>
      </c>
      <c r="J3162" s="52" t="n">
        <f aca="false">IF(-B3162&gt;F3162,1,0)</f>
        <v>0</v>
      </c>
    </row>
    <row r="3163" customFormat="false" ht="15" hidden="false" customHeight="false" outlineLevel="0" collapsed="false">
      <c r="A3163" s="51" t="n">
        <f aca="false">Prices_MTM!A3396</f>
        <v>42389</v>
      </c>
      <c r="B3163" s="43" t="n">
        <f aca="false">Prices_MTM!I3396</f>
        <v>-111500</v>
      </c>
      <c r="C3163" s="43" t="n">
        <f aca="false">-PERCENTILE(Prices_MTM!I3146:I3395,1-Inputs!$B$8)</f>
        <v>184350</v>
      </c>
      <c r="D3163" s="43" t="n">
        <f aca="false">NORMSINV(Inputs!$B$8)*STDEV(Prices_MTM!I3146:I3395)</f>
        <v>182834.419589659</v>
      </c>
      <c r="E3163" s="43" t="n">
        <f aca="false">-PERCENTILE(Prices_MTM!I3146:I3395,1-Inputs!$B$9)</f>
        <v>312670</v>
      </c>
      <c r="F3163" s="43" t="n">
        <f aca="false">NORMSINV(Inputs!$B$9)*STDEV(Prices_MTM!I3146:I3395)</f>
        <v>258586.208732872</v>
      </c>
      <c r="G3163" s="52" t="n">
        <f aca="false">IF(-B3163&gt;C3163,1,0)</f>
        <v>0</v>
      </c>
      <c r="H3163" s="52" t="n">
        <f aca="false">IF(-B3163&gt;D3163,1,0)</f>
        <v>0</v>
      </c>
      <c r="I3163" s="52" t="n">
        <f aca="false">IF(-B3163&gt;E3163,1,0)</f>
        <v>0</v>
      </c>
      <c r="J3163" s="52" t="n">
        <f aca="false">IF(-B3163&gt;F3163,1,0)</f>
        <v>0</v>
      </c>
    </row>
    <row r="3164" customFormat="false" ht="15" hidden="false" customHeight="false" outlineLevel="0" collapsed="false">
      <c r="A3164" s="51" t="n">
        <f aca="false">Prices_MTM!A3397</f>
        <v>42390</v>
      </c>
      <c r="B3164" s="43" t="n">
        <f aca="false">Prices_MTM!I3397</f>
        <v>208000</v>
      </c>
      <c r="C3164" s="43" t="n">
        <f aca="false">-PERCENTILE(Prices_MTM!I3147:I3396,1-Inputs!$B$8)</f>
        <v>184350</v>
      </c>
      <c r="D3164" s="43" t="n">
        <f aca="false">NORMSINV(Inputs!$B$8)*STDEV(Prices_MTM!I3147:I3396)</f>
        <v>183127.225291434</v>
      </c>
      <c r="E3164" s="43" t="n">
        <f aca="false">-PERCENTILE(Prices_MTM!I3147:I3396,1-Inputs!$B$9)</f>
        <v>312670</v>
      </c>
      <c r="F3164" s="43" t="n">
        <f aca="false">NORMSINV(Inputs!$B$9)*STDEV(Prices_MTM!I3147:I3396)</f>
        <v>259000.329424628</v>
      </c>
      <c r="G3164" s="52" t="n">
        <f aca="false">IF(-B3164&gt;C3164,1,0)</f>
        <v>0</v>
      </c>
      <c r="H3164" s="52" t="n">
        <f aca="false">IF(-B3164&gt;D3164,1,0)</f>
        <v>0</v>
      </c>
      <c r="I3164" s="52" t="n">
        <f aca="false">IF(-B3164&gt;E3164,1,0)</f>
        <v>0</v>
      </c>
      <c r="J3164" s="52" t="n">
        <f aca="false">IF(-B3164&gt;F3164,1,0)</f>
        <v>0</v>
      </c>
    </row>
    <row r="3165" customFormat="false" ht="15" hidden="false" customHeight="false" outlineLevel="0" collapsed="false">
      <c r="A3165" s="51" t="n">
        <f aca="false">Prices_MTM!A3398</f>
        <v>42391</v>
      </c>
      <c r="B3165" s="43" t="n">
        <f aca="false">Prices_MTM!I3398</f>
        <v>108500</v>
      </c>
      <c r="C3165" s="43" t="n">
        <f aca="false">-PERCENTILE(Prices_MTM!I3148:I3397,1-Inputs!$B$8)</f>
        <v>173875</v>
      </c>
      <c r="D3165" s="43" t="n">
        <f aca="false">NORMSINV(Inputs!$B$8)*STDEV(Prices_MTM!I3148:I3397)</f>
        <v>183400.953058729</v>
      </c>
      <c r="E3165" s="43" t="n">
        <f aca="false">-PERCENTILE(Prices_MTM!I3148:I3397,1-Inputs!$B$9)</f>
        <v>312670</v>
      </c>
      <c r="F3165" s="43" t="n">
        <f aca="false">NORMSINV(Inputs!$B$9)*STDEV(Prices_MTM!I3148:I3397)</f>
        <v>259387.467829578</v>
      </c>
      <c r="G3165" s="52" t="n">
        <f aca="false">IF(-B3165&gt;C3165,1,0)</f>
        <v>0</v>
      </c>
      <c r="H3165" s="52" t="n">
        <f aca="false">IF(-B3165&gt;D3165,1,0)</f>
        <v>0</v>
      </c>
      <c r="I3165" s="52" t="n">
        <f aca="false">IF(-B3165&gt;E3165,1,0)</f>
        <v>0</v>
      </c>
      <c r="J3165" s="52" t="n">
        <f aca="false">IF(-B3165&gt;F3165,1,0)</f>
        <v>0</v>
      </c>
    </row>
    <row r="3166" customFormat="false" ht="15" hidden="false" customHeight="false" outlineLevel="0" collapsed="false">
      <c r="A3166" s="51" t="n">
        <f aca="false">Prices_MTM!A3399</f>
        <v>42394</v>
      </c>
      <c r="B3166" s="43" t="n">
        <f aca="false">Prices_MTM!I3399</f>
        <v>-144000</v>
      </c>
      <c r="C3166" s="43" t="n">
        <f aca="false">-PERCENTILE(Prices_MTM!I3149:I3398,1-Inputs!$B$8)</f>
        <v>173875</v>
      </c>
      <c r="D3166" s="43" t="n">
        <f aca="false">NORMSINV(Inputs!$B$8)*STDEV(Prices_MTM!I3149:I3398)</f>
        <v>183590.553386291</v>
      </c>
      <c r="E3166" s="43" t="n">
        <f aca="false">-PERCENTILE(Prices_MTM!I3149:I3398,1-Inputs!$B$9)</f>
        <v>312670</v>
      </c>
      <c r="F3166" s="43" t="n">
        <f aca="false">NORMSINV(Inputs!$B$9)*STDEV(Prices_MTM!I3149:I3398)</f>
        <v>259655.623191072</v>
      </c>
      <c r="G3166" s="52" t="n">
        <f aca="false">IF(-B3166&gt;C3166,1,0)</f>
        <v>0</v>
      </c>
      <c r="H3166" s="52" t="n">
        <f aca="false">IF(-B3166&gt;D3166,1,0)</f>
        <v>0</v>
      </c>
      <c r="I3166" s="52" t="n">
        <f aca="false">IF(-B3166&gt;E3166,1,0)</f>
        <v>0</v>
      </c>
      <c r="J3166" s="52" t="n">
        <f aca="false">IF(-B3166&gt;F3166,1,0)</f>
        <v>0</v>
      </c>
    </row>
    <row r="3167" customFormat="false" ht="15" hidden="false" customHeight="false" outlineLevel="0" collapsed="false">
      <c r="A3167" s="51" t="n">
        <f aca="false">Prices_MTM!A3400</f>
        <v>42395</v>
      </c>
      <c r="B3167" s="43" t="n">
        <f aca="false">Prices_MTM!I3400</f>
        <v>-133000</v>
      </c>
      <c r="C3167" s="43" t="n">
        <f aca="false">-PERCENTILE(Prices_MTM!I3150:I3399,1-Inputs!$B$8)</f>
        <v>173875</v>
      </c>
      <c r="D3167" s="43" t="n">
        <f aca="false">NORMSINV(Inputs!$B$8)*STDEV(Prices_MTM!I3150:I3399)</f>
        <v>182664.421041437</v>
      </c>
      <c r="E3167" s="43" t="n">
        <f aca="false">-PERCENTILE(Prices_MTM!I3150:I3399,1-Inputs!$B$9)</f>
        <v>312670</v>
      </c>
      <c r="F3167" s="43" t="n">
        <f aca="false">NORMSINV(Inputs!$B$9)*STDEV(Prices_MTM!I3150:I3399)</f>
        <v>258345.776541966</v>
      </c>
      <c r="G3167" s="52" t="n">
        <f aca="false">IF(-B3167&gt;C3167,1,0)</f>
        <v>0</v>
      </c>
      <c r="H3167" s="52" t="n">
        <f aca="false">IF(-B3167&gt;D3167,1,0)</f>
        <v>0</v>
      </c>
      <c r="I3167" s="52" t="n">
        <f aca="false">IF(-B3167&gt;E3167,1,0)</f>
        <v>0</v>
      </c>
      <c r="J3167" s="52" t="n">
        <f aca="false">IF(-B3167&gt;F3167,1,0)</f>
        <v>0</v>
      </c>
    </row>
    <row r="3168" customFormat="false" ht="15" hidden="false" customHeight="false" outlineLevel="0" collapsed="false">
      <c r="A3168" s="51" t="n">
        <f aca="false">Prices_MTM!A3401</f>
        <v>42396</v>
      </c>
      <c r="B3168" s="43" t="n">
        <f aca="false">Prices_MTM!I3401</f>
        <v>233500</v>
      </c>
      <c r="C3168" s="43" t="n">
        <f aca="false">-PERCENTILE(Prices_MTM!I3151:I3400,1-Inputs!$B$8)</f>
        <v>172275</v>
      </c>
      <c r="D3168" s="43" t="n">
        <f aca="false">NORMSINV(Inputs!$B$8)*STDEV(Prices_MTM!I3151:I3400)</f>
        <v>180466.604012139</v>
      </c>
      <c r="E3168" s="43" t="n">
        <f aca="false">-PERCENTILE(Prices_MTM!I3151:I3400,1-Inputs!$B$9)</f>
        <v>308015</v>
      </c>
      <c r="F3168" s="43" t="n">
        <f aca="false">NORMSINV(Inputs!$B$9)*STDEV(Prices_MTM!I3151:I3400)</f>
        <v>255237.361975551</v>
      </c>
      <c r="G3168" s="52" t="n">
        <f aca="false">IF(-B3168&gt;C3168,1,0)</f>
        <v>0</v>
      </c>
      <c r="H3168" s="52" t="n">
        <f aca="false">IF(-B3168&gt;D3168,1,0)</f>
        <v>0</v>
      </c>
      <c r="I3168" s="52" t="n">
        <f aca="false">IF(-B3168&gt;E3168,1,0)</f>
        <v>0</v>
      </c>
      <c r="J3168" s="52" t="n">
        <f aca="false">IF(-B3168&gt;F3168,1,0)</f>
        <v>0</v>
      </c>
    </row>
    <row r="3169" customFormat="false" ht="15" hidden="false" customHeight="false" outlineLevel="0" collapsed="false">
      <c r="A3169" s="51" t="n">
        <f aca="false">Prices_MTM!A3402</f>
        <v>42397</v>
      </c>
      <c r="B3169" s="43" t="n">
        <f aca="false">Prices_MTM!I3402</f>
        <v>30000.0000000001</v>
      </c>
      <c r="C3169" s="43" t="n">
        <f aca="false">-PERCENTILE(Prices_MTM!I3152:I3401,1-Inputs!$B$8)</f>
        <v>172275</v>
      </c>
      <c r="D3169" s="43" t="n">
        <f aca="false">NORMSINV(Inputs!$B$8)*STDEV(Prices_MTM!I3152:I3401)</f>
        <v>180571.843347344</v>
      </c>
      <c r="E3169" s="43" t="n">
        <f aca="false">-PERCENTILE(Prices_MTM!I3152:I3401,1-Inputs!$B$9)</f>
        <v>308015</v>
      </c>
      <c r="F3169" s="43" t="n">
        <f aca="false">NORMSINV(Inputs!$B$9)*STDEV(Prices_MTM!I3152:I3401)</f>
        <v>255386.203975659</v>
      </c>
      <c r="G3169" s="52" t="n">
        <f aca="false">IF(-B3169&gt;C3169,1,0)</f>
        <v>0</v>
      </c>
      <c r="H3169" s="52" t="n">
        <f aca="false">IF(-B3169&gt;D3169,1,0)</f>
        <v>0</v>
      </c>
      <c r="I3169" s="52" t="n">
        <f aca="false">IF(-B3169&gt;E3169,1,0)</f>
        <v>0</v>
      </c>
      <c r="J3169" s="52" t="n">
        <f aca="false">IF(-B3169&gt;F3169,1,0)</f>
        <v>0</v>
      </c>
    </row>
    <row r="3170" customFormat="false" ht="15" hidden="false" customHeight="false" outlineLevel="0" collapsed="false">
      <c r="A3170" s="51" t="n">
        <f aca="false">Prices_MTM!A3403</f>
        <v>42398</v>
      </c>
      <c r="B3170" s="43" t="n">
        <f aca="false">Prices_MTM!I3403</f>
        <v>38499.9999999994</v>
      </c>
      <c r="C3170" s="43" t="n">
        <f aca="false">-PERCENTILE(Prices_MTM!I3153:I3402,1-Inputs!$B$8)</f>
        <v>172275</v>
      </c>
      <c r="D3170" s="43" t="n">
        <f aca="false">NORMSINV(Inputs!$B$8)*STDEV(Prices_MTM!I3153:I3402)</f>
        <v>180153.072844201</v>
      </c>
      <c r="E3170" s="43" t="n">
        <f aca="false">-PERCENTILE(Prices_MTM!I3153:I3402,1-Inputs!$B$9)</f>
        <v>308015</v>
      </c>
      <c r="F3170" s="43" t="n">
        <f aca="false">NORMSINV(Inputs!$B$9)*STDEV(Prices_MTM!I3153:I3402)</f>
        <v>254793.928861486</v>
      </c>
      <c r="G3170" s="52" t="n">
        <f aca="false">IF(-B3170&gt;C3170,1,0)</f>
        <v>0</v>
      </c>
      <c r="H3170" s="52" t="n">
        <f aca="false">IF(-B3170&gt;D3170,1,0)</f>
        <v>0</v>
      </c>
      <c r="I3170" s="52" t="n">
        <f aca="false">IF(-B3170&gt;E3170,1,0)</f>
        <v>0</v>
      </c>
      <c r="J3170" s="52" t="n">
        <f aca="false">IF(-B3170&gt;F3170,1,0)</f>
        <v>0</v>
      </c>
    </row>
    <row r="3171" customFormat="false" ht="15" hidden="false" customHeight="false" outlineLevel="0" collapsed="false">
      <c r="A3171" s="51" t="n">
        <f aca="false">Prices_MTM!A3404</f>
        <v>42401</v>
      </c>
      <c r="B3171" s="43" t="n">
        <f aca="false">Prices_MTM!I3404</f>
        <v>-169500</v>
      </c>
      <c r="C3171" s="43" t="n">
        <f aca="false">-PERCENTILE(Prices_MTM!I3154:I3403,1-Inputs!$B$8)</f>
        <v>172275</v>
      </c>
      <c r="D3171" s="43" t="n">
        <f aca="false">NORMSINV(Inputs!$B$8)*STDEV(Prices_MTM!I3154:I3403)</f>
        <v>179850.269082804</v>
      </c>
      <c r="E3171" s="43" t="n">
        <f aca="false">-PERCENTILE(Prices_MTM!I3154:I3403,1-Inputs!$B$9)</f>
        <v>308015</v>
      </c>
      <c r="F3171" s="43" t="n">
        <f aca="false">NORMSINV(Inputs!$B$9)*STDEV(Prices_MTM!I3154:I3403)</f>
        <v>254365.667723209</v>
      </c>
      <c r="G3171" s="52" t="n">
        <f aca="false">IF(-B3171&gt;C3171,1,0)</f>
        <v>0</v>
      </c>
      <c r="H3171" s="52" t="n">
        <f aca="false">IF(-B3171&gt;D3171,1,0)</f>
        <v>0</v>
      </c>
      <c r="I3171" s="52" t="n">
        <f aca="false">IF(-B3171&gt;E3171,1,0)</f>
        <v>0</v>
      </c>
      <c r="J3171" s="52" t="n">
        <f aca="false">IF(-B3171&gt;F3171,1,0)</f>
        <v>0</v>
      </c>
    </row>
    <row r="3172" customFormat="false" ht="15" hidden="false" customHeight="false" outlineLevel="0" collapsed="false">
      <c r="A3172" s="51" t="n">
        <f aca="false">Prices_MTM!A3405</f>
        <v>42402</v>
      </c>
      <c r="B3172" s="43" t="n">
        <f aca="false">Prices_MTM!I3405</f>
        <v>-98500.0000000001</v>
      </c>
      <c r="C3172" s="43" t="n">
        <f aca="false">-PERCENTILE(Prices_MTM!I3155:I3404,1-Inputs!$B$8)</f>
        <v>170875</v>
      </c>
      <c r="D3172" s="43" t="n">
        <f aca="false">NORMSINV(Inputs!$B$8)*STDEV(Prices_MTM!I3155:I3404)</f>
        <v>178552.51435477</v>
      </c>
      <c r="E3172" s="43" t="n">
        <f aca="false">-PERCENTILE(Prices_MTM!I3155:I3404,1-Inputs!$B$9)</f>
        <v>308015</v>
      </c>
      <c r="F3172" s="43" t="n">
        <f aca="false">NORMSINV(Inputs!$B$9)*STDEV(Prices_MTM!I3155:I3404)</f>
        <v>252530.228445744</v>
      </c>
      <c r="G3172" s="52" t="n">
        <f aca="false">IF(-B3172&gt;C3172,1,0)</f>
        <v>0</v>
      </c>
      <c r="H3172" s="52" t="n">
        <f aca="false">IF(-B3172&gt;D3172,1,0)</f>
        <v>0</v>
      </c>
      <c r="I3172" s="52" t="n">
        <f aca="false">IF(-B3172&gt;E3172,1,0)</f>
        <v>0</v>
      </c>
      <c r="J3172" s="52" t="n">
        <f aca="false">IF(-B3172&gt;F3172,1,0)</f>
        <v>0</v>
      </c>
    </row>
    <row r="3173" customFormat="false" ht="15" hidden="false" customHeight="false" outlineLevel="0" collapsed="false">
      <c r="A3173" s="51" t="n">
        <f aca="false">Prices_MTM!A3406</f>
        <v>42403</v>
      </c>
      <c r="B3173" s="43" t="n">
        <f aca="false">Prices_MTM!I3406</f>
        <v>169000</v>
      </c>
      <c r="C3173" s="43" t="n">
        <f aca="false">-PERCENTILE(Prices_MTM!I3156:I3405,1-Inputs!$B$8)</f>
        <v>170875</v>
      </c>
      <c r="D3173" s="43" t="n">
        <f aca="false">NORMSINV(Inputs!$B$8)*STDEV(Prices_MTM!I3156:I3405)</f>
        <v>177422.183197779</v>
      </c>
      <c r="E3173" s="43" t="n">
        <f aca="false">-PERCENTILE(Prices_MTM!I3156:I3405,1-Inputs!$B$9)</f>
        <v>308015</v>
      </c>
      <c r="F3173" s="43" t="n">
        <f aca="false">NORMSINV(Inputs!$B$9)*STDEV(Prices_MTM!I3156:I3405)</f>
        <v>250931.579519821</v>
      </c>
      <c r="G3173" s="52" t="n">
        <f aca="false">IF(-B3173&gt;C3173,1,0)</f>
        <v>0</v>
      </c>
      <c r="H3173" s="52" t="n">
        <f aca="false">IF(-B3173&gt;D3173,1,0)</f>
        <v>0</v>
      </c>
      <c r="I3173" s="52" t="n">
        <f aca="false">IF(-B3173&gt;E3173,1,0)</f>
        <v>0</v>
      </c>
      <c r="J3173" s="52" t="n">
        <f aca="false">IF(-B3173&gt;F3173,1,0)</f>
        <v>0</v>
      </c>
    </row>
    <row r="3174" customFormat="false" ht="15" hidden="false" customHeight="false" outlineLevel="0" collapsed="false">
      <c r="A3174" s="51" t="n">
        <f aca="false">Prices_MTM!A3407</f>
        <v>42404</v>
      </c>
      <c r="B3174" s="43" t="n">
        <f aca="false">Prices_MTM!I3407</f>
        <v>-84999.9999999998</v>
      </c>
      <c r="C3174" s="43" t="n">
        <f aca="false">-PERCENTILE(Prices_MTM!I3157:I3406,1-Inputs!$B$8)</f>
        <v>170875</v>
      </c>
      <c r="D3174" s="43" t="n">
        <f aca="false">NORMSINV(Inputs!$B$8)*STDEV(Prices_MTM!I3157:I3406)</f>
        <v>177296.339447595</v>
      </c>
      <c r="E3174" s="43" t="n">
        <f aca="false">-PERCENTILE(Prices_MTM!I3157:I3406,1-Inputs!$B$9)</f>
        <v>308015</v>
      </c>
      <c r="F3174" s="43" t="n">
        <f aca="false">NORMSINV(Inputs!$B$9)*STDEV(Prices_MTM!I3157:I3406)</f>
        <v>250753.596302405</v>
      </c>
      <c r="G3174" s="52" t="n">
        <f aca="false">IF(-B3174&gt;C3174,1,0)</f>
        <v>0</v>
      </c>
      <c r="H3174" s="52" t="n">
        <f aca="false">IF(-B3174&gt;D3174,1,0)</f>
        <v>0</v>
      </c>
      <c r="I3174" s="52" t="n">
        <f aca="false">IF(-B3174&gt;E3174,1,0)</f>
        <v>0</v>
      </c>
      <c r="J3174" s="52" t="n">
        <f aca="false">IF(-B3174&gt;F3174,1,0)</f>
        <v>0</v>
      </c>
    </row>
    <row r="3175" customFormat="false" ht="15" hidden="false" customHeight="false" outlineLevel="0" collapsed="false">
      <c r="A3175" s="51" t="n">
        <f aca="false">Prices_MTM!A3408</f>
        <v>42405</v>
      </c>
      <c r="B3175" s="43" t="n">
        <f aca="false">Prices_MTM!I3408</f>
        <v>-56500.0000000001</v>
      </c>
      <c r="C3175" s="43" t="n">
        <f aca="false">-PERCENTILE(Prices_MTM!I3158:I3407,1-Inputs!$B$8)</f>
        <v>163875</v>
      </c>
      <c r="D3175" s="43" t="n">
        <f aca="false">NORMSINV(Inputs!$B$8)*STDEV(Prices_MTM!I3158:I3407)</f>
        <v>174112.449193576</v>
      </c>
      <c r="E3175" s="43" t="n">
        <f aca="false">-PERCENTILE(Prices_MTM!I3158:I3407,1-Inputs!$B$9)</f>
        <v>264120</v>
      </c>
      <c r="F3175" s="43" t="n">
        <f aca="false">NORMSINV(Inputs!$B$9)*STDEV(Prices_MTM!I3158:I3407)</f>
        <v>246250.55955661</v>
      </c>
      <c r="G3175" s="52" t="n">
        <f aca="false">IF(-B3175&gt;C3175,1,0)</f>
        <v>0</v>
      </c>
      <c r="H3175" s="52" t="n">
        <f aca="false">IF(-B3175&gt;D3175,1,0)</f>
        <v>0</v>
      </c>
      <c r="I3175" s="52" t="n">
        <f aca="false">IF(-B3175&gt;E3175,1,0)</f>
        <v>0</v>
      </c>
      <c r="J3175" s="52" t="n">
        <f aca="false">IF(-B3175&gt;F3175,1,0)</f>
        <v>0</v>
      </c>
    </row>
    <row r="3176" customFormat="false" ht="15" hidden="false" customHeight="false" outlineLevel="0" collapsed="false">
      <c r="A3176" s="51" t="n">
        <f aca="false">Prices_MTM!A3409</f>
        <v>42408</v>
      </c>
      <c r="B3176" s="43" t="n">
        <f aca="false">Prices_MTM!I3409</f>
        <v>-79499.9999999998</v>
      </c>
      <c r="C3176" s="43" t="n">
        <f aca="false">-PERCENTILE(Prices_MTM!I3159:I3408,1-Inputs!$B$8)</f>
        <v>163875</v>
      </c>
      <c r="D3176" s="43" t="n">
        <f aca="false">NORMSINV(Inputs!$B$8)*STDEV(Prices_MTM!I3159:I3408)</f>
        <v>173703.044286222</v>
      </c>
      <c r="E3176" s="43" t="n">
        <f aca="false">-PERCENTILE(Prices_MTM!I3159:I3408,1-Inputs!$B$9)</f>
        <v>264120</v>
      </c>
      <c r="F3176" s="43" t="n">
        <f aca="false">NORMSINV(Inputs!$B$9)*STDEV(Prices_MTM!I3159:I3408)</f>
        <v>245671.530383291</v>
      </c>
      <c r="G3176" s="52" t="n">
        <f aca="false">IF(-B3176&gt;C3176,1,0)</f>
        <v>0</v>
      </c>
      <c r="H3176" s="52" t="n">
        <f aca="false">IF(-B3176&gt;D3176,1,0)</f>
        <v>0</v>
      </c>
      <c r="I3176" s="52" t="n">
        <f aca="false">IF(-B3176&gt;E3176,1,0)</f>
        <v>0</v>
      </c>
      <c r="J3176" s="52" t="n">
        <f aca="false">IF(-B3176&gt;F3176,1,0)</f>
        <v>0</v>
      </c>
    </row>
    <row r="3177" customFormat="false" ht="15" hidden="false" customHeight="false" outlineLevel="0" collapsed="false">
      <c r="A3177" s="51" t="n">
        <f aca="false">Prices_MTM!A3410</f>
        <v>42409</v>
      </c>
      <c r="B3177" s="43" t="n">
        <f aca="false">Prices_MTM!I3410</f>
        <v>-100500</v>
      </c>
      <c r="C3177" s="43" t="n">
        <f aca="false">-PERCENTILE(Prices_MTM!I3160:I3409,1-Inputs!$B$8)</f>
        <v>163875</v>
      </c>
      <c r="D3177" s="43" t="n">
        <f aca="false">NORMSINV(Inputs!$B$8)*STDEV(Prices_MTM!I3160:I3409)</f>
        <v>173676.835722925</v>
      </c>
      <c r="E3177" s="43" t="n">
        <f aca="false">-PERCENTILE(Prices_MTM!I3160:I3409,1-Inputs!$B$9)</f>
        <v>264120</v>
      </c>
      <c r="F3177" s="43" t="n">
        <f aca="false">NORMSINV(Inputs!$B$9)*STDEV(Prices_MTM!I3160:I3409)</f>
        <v>245634.463112071</v>
      </c>
      <c r="G3177" s="52" t="n">
        <f aca="false">IF(-B3177&gt;C3177,1,0)</f>
        <v>0</v>
      </c>
      <c r="H3177" s="52" t="n">
        <f aca="false">IF(-B3177&gt;D3177,1,0)</f>
        <v>0</v>
      </c>
      <c r="I3177" s="52" t="n">
        <f aca="false">IF(-B3177&gt;E3177,1,0)</f>
        <v>0</v>
      </c>
      <c r="J3177" s="52" t="n">
        <f aca="false">IF(-B3177&gt;F3177,1,0)</f>
        <v>0</v>
      </c>
    </row>
    <row r="3178" customFormat="false" ht="15" hidden="false" customHeight="false" outlineLevel="0" collapsed="false">
      <c r="A3178" s="51" t="n">
        <f aca="false">Prices_MTM!A3411</f>
        <v>42410</v>
      </c>
      <c r="B3178" s="43" t="n">
        <f aca="false">Prices_MTM!I3411</f>
        <v>-16500.0000000003</v>
      </c>
      <c r="C3178" s="43" t="n">
        <f aca="false">-PERCENTILE(Prices_MTM!I3161:I3410,1-Inputs!$B$8)</f>
        <v>155200</v>
      </c>
      <c r="D3178" s="43" t="n">
        <f aca="false">NORMSINV(Inputs!$B$8)*STDEV(Prices_MTM!I3161:I3410)</f>
        <v>172329.447924995</v>
      </c>
      <c r="E3178" s="43" t="n">
        <f aca="false">-PERCENTILE(Prices_MTM!I3161:I3410,1-Inputs!$B$9)</f>
        <v>262650</v>
      </c>
      <c r="F3178" s="43" t="n">
        <f aca="false">NORMSINV(Inputs!$B$9)*STDEV(Prices_MTM!I3161:I3410)</f>
        <v>243728.826836682</v>
      </c>
      <c r="G3178" s="52" t="n">
        <f aca="false">IF(-B3178&gt;C3178,1,0)</f>
        <v>0</v>
      </c>
      <c r="H3178" s="52" t="n">
        <f aca="false">IF(-B3178&gt;D3178,1,0)</f>
        <v>0</v>
      </c>
      <c r="I3178" s="52" t="n">
        <f aca="false">IF(-B3178&gt;E3178,1,0)</f>
        <v>0</v>
      </c>
      <c r="J3178" s="52" t="n">
        <f aca="false">IF(-B3178&gt;F3178,1,0)</f>
        <v>0</v>
      </c>
    </row>
    <row r="3179" customFormat="false" ht="15" hidden="false" customHeight="false" outlineLevel="0" collapsed="false">
      <c r="A3179" s="51" t="n">
        <f aca="false">Prices_MTM!A3412</f>
        <v>42411</v>
      </c>
      <c r="B3179" s="43" t="n">
        <f aca="false">Prices_MTM!I3412</f>
        <v>-93999.9999999998</v>
      </c>
      <c r="C3179" s="43" t="n">
        <f aca="false">-PERCENTILE(Prices_MTM!I3162:I3411,1-Inputs!$B$8)</f>
        <v>155200</v>
      </c>
      <c r="D3179" s="43" t="n">
        <f aca="false">NORMSINV(Inputs!$B$8)*STDEV(Prices_MTM!I3162:I3411)</f>
        <v>172333.146236197</v>
      </c>
      <c r="E3179" s="43" t="n">
        <f aca="false">-PERCENTILE(Prices_MTM!I3162:I3411,1-Inputs!$B$9)</f>
        <v>262650</v>
      </c>
      <c r="F3179" s="43" t="n">
        <f aca="false">NORMSINV(Inputs!$B$9)*STDEV(Prices_MTM!I3162:I3411)</f>
        <v>243734.057428791</v>
      </c>
      <c r="G3179" s="52" t="n">
        <f aca="false">IF(-B3179&gt;C3179,1,0)</f>
        <v>0</v>
      </c>
      <c r="H3179" s="52" t="n">
        <f aca="false">IF(-B3179&gt;D3179,1,0)</f>
        <v>0</v>
      </c>
      <c r="I3179" s="52" t="n">
        <f aca="false">IF(-B3179&gt;E3179,1,0)</f>
        <v>0</v>
      </c>
      <c r="J3179" s="52" t="n">
        <f aca="false">IF(-B3179&gt;F3179,1,0)</f>
        <v>0</v>
      </c>
    </row>
    <row r="3180" customFormat="false" ht="15" hidden="false" customHeight="false" outlineLevel="0" collapsed="false">
      <c r="A3180" s="51" t="n">
        <f aca="false">Prices_MTM!A3413</f>
        <v>42412</v>
      </c>
      <c r="B3180" s="43" t="n">
        <f aca="false">Prices_MTM!I3413</f>
        <v>164000</v>
      </c>
      <c r="C3180" s="43" t="n">
        <f aca="false">-PERCENTILE(Prices_MTM!I3163:I3412,1-Inputs!$B$8)</f>
        <v>155200</v>
      </c>
      <c r="D3180" s="43" t="n">
        <f aca="false">NORMSINV(Inputs!$B$8)*STDEV(Prices_MTM!I3163:I3412)</f>
        <v>172249.273780541</v>
      </c>
      <c r="E3180" s="43" t="n">
        <f aca="false">-PERCENTILE(Prices_MTM!I3163:I3412,1-Inputs!$B$9)</f>
        <v>262650</v>
      </c>
      <c r="F3180" s="43" t="n">
        <f aca="false">NORMSINV(Inputs!$B$9)*STDEV(Prices_MTM!I3163:I3412)</f>
        <v>243615.435014184</v>
      </c>
      <c r="G3180" s="52" t="n">
        <f aca="false">IF(-B3180&gt;C3180,1,0)</f>
        <v>0</v>
      </c>
      <c r="H3180" s="52" t="n">
        <f aca="false">IF(-B3180&gt;D3180,1,0)</f>
        <v>0</v>
      </c>
      <c r="I3180" s="52" t="n">
        <f aca="false">IF(-B3180&gt;E3180,1,0)</f>
        <v>0</v>
      </c>
      <c r="J3180" s="52" t="n">
        <f aca="false">IF(-B3180&gt;F3180,1,0)</f>
        <v>0</v>
      </c>
    </row>
    <row r="3181" customFormat="false" ht="15" hidden="false" customHeight="false" outlineLevel="0" collapsed="false">
      <c r="A3181" s="51" t="n">
        <f aca="false">Prices_MTM!A3414</f>
        <v>42416</v>
      </c>
      <c r="B3181" s="43" t="n">
        <f aca="false">Prices_MTM!I3414</f>
        <v>8500.00000000009</v>
      </c>
      <c r="C3181" s="43" t="n">
        <f aca="false">-PERCENTILE(Prices_MTM!I3164:I3413,1-Inputs!$B$8)</f>
        <v>155200</v>
      </c>
      <c r="D3181" s="43" t="n">
        <f aca="false">NORMSINV(Inputs!$B$8)*STDEV(Prices_MTM!I3164:I3413)</f>
        <v>173053.280868863</v>
      </c>
      <c r="E3181" s="43" t="n">
        <f aca="false">-PERCENTILE(Prices_MTM!I3164:I3413,1-Inputs!$B$9)</f>
        <v>262650</v>
      </c>
      <c r="F3181" s="43" t="n">
        <f aca="false">NORMSINV(Inputs!$B$9)*STDEV(Prices_MTM!I3164:I3413)</f>
        <v>244752.557582408</v>
      </c>
      <c r="G3181" s="52" t="n">
        <f aca="false">IF(-B3181&gt;C3181,1,0)</f>
        <v>0</v>
      </c>
      <c r="H3181" s="52" t="n">
        <f aca="false">IF(-B3181&gt;D3181,1,0)</f>
        <v>0</v>
      </c>
      <c r="I3181" s="52" t="n">
        <f aca="false">IF(-B3181&gt;E3181,1,0)</f>
        <v>0</v>
      </c>
      <c r="J3181" s="52" t="n">
        <f aca="false">IF(-B3181&gt;F3181,1,0)</f>
        <v>0</v>
      </c>
    </row>
    <row r="3182" customFormat="false" ht="15" hidden="false" customHeight="false" outlineLevel="0" collapsed="false">
      <c r="A3182" s="51" t="n">
        <f aca="false">Prices_MTM!A3415</f>
        <v>42417</v>
      </c>
      <c r="B3182" s="43" t="n">
        <f aca="false">Prices_MTM!I3415</f>
        <v>56999.9999999999</v>
      </c>
      <c r="C3182" s="43" t="n">
        <f aca="false">-PERCENTILE(Prices_MTM!I3165:I3414,1-Inputs!$B$8)</f>
        <v>155200</v>
      </c>
      <c r="D3182" s="43" t="n">
        <f aca="false">NORMSINV(Inputs!$B$8)*STDEV(Prices_MTM!I3165:I3414)</f>
        <v>172898.557039182</v>
      </c>
      <c r="E3182" s="43" t="n">
        <f aca="false">-PERCENTILE(Prices_MTM!I3165:I3414,1-Inputs!$B$9)</f>
        <v>262650</v>
      </c>
      <c r="F3182" s="43" t="n">
        <f aca="false">NORMSINV(Inputs!$B$9)*STDEV(Prices_MTM!I3165:I3414)</f>
        <v>244533.728717429</v>
      </c>
      <c r="G3182" s="52" t="n">
        <f aca="false">IF(-B3182&gt;C3182,1,0)</f>
        <v>0</v>
      </c>
      <c r="H3182" s="52" t="n">
        <f aca="false">IF(-B3182&gt;D3182,1,0)</f>
        <v>0</v>
      </c>
      <c r="I3182" s="52" t="n">
        <f aca="false">IF(-B3182&gt;E3182,1,0)</f>
        <v>0</v>
      </c>
      <c r="J3182" s="52" t="n">
        <f aca="false">IF(-B3182&gt;F3182,1,0)</f>
        <v>0</v>
      </c>
    </row>
    <row r="3183" customFormat="false" ht="15" hidden="false" customHeight="false" outlineLevel="0" collapsed="false">
      <c r="A3183" s="51" t="n">
        <f aca="false">Prices_MTM!A3416</f>
        <v>42418</v>
      </c>
      <c r="B3183" s="43" t="n">
        <f aca="false">Prices_MTM!I3416</f>
        <v>9499.99999999989</v>
      </c>
      <c r="C3183" s="43" t="n">
        <f aca="false">-PERCENTILE(Prices_MTM!I3166:I3415,1-Inputs!$B$8)</f>
        <v>155200</v>
      </c>
      <c r="D3183" s="43" t="n">
        <f aca="false">NORMSINV(Inputs!$B$8)*STDEV(Prices_MTM!I3166:I3415)</f>
        <v>172427.117498732</v>
      </c>
      <c r="E3183" s="43" t="n">
        <f aca="false">-PERCENTILE(Prices_MTM!I3166:I3415,1-Inputs!$B$9)</f>
        <v>262650</v>
      </c>
      <c r="F3183" s="43" t="n">
        <f aca="false">NORMSINV(Inputs!$B$9)*STDEV(Prices_MTM!I3166:I3415)</f>
        <v>243866.962778689</v>
      </c>
      <c r="G3183" s="52" t="n">
        <f aca="false">IF(-B3183&gt;C3183,1,0)</f>
        <v>0</v>
      </c>
      <c r="H3183" s="52" t="n">
        <f aca="false">IF(-B3183&gt;D3183,1,0)</f>
        <v>0</v>
      </c>
      <c r="I3183" s="52" t="n">
        <f aca="false">IF(-B3183&gt;E3183,1,0)</f>
        <v>0</v>
      </c>
      <c r="J3183" s="52" t="n">
        <f aca="false">IF(-B3183&gt;F3183,1,0)</f>
        <v>0</v>
      </c>
    </row>
    <row r="3184" customFormat="false" ht="15" hidden="false" customHeight="false" outlineLevel="0" collapsed="false">
      <c r="A3184" s="51" t="n">
        <f aca="false">Prices_MTM!A3417</f>
        <v>42419</v>
      </c>
      <c r="B3184" s="43" t="n">
        <f aca="false">Prices_MTM!I3417</f>
        <v>-40999.9999999998</v>
      </c>
      <c r="C3184" s="43" t="n">
        <f aca="false">-PERCENTILE(Prices_MTM!I3167:I3416,1-Inputs!$B$8)</f>
        <v>155200</v>
      </c>
      <c r="D3184" s="43" t="n">
        <f aca="false">NORMSINV(Inputs!$B$8)*STDEV(Prices_MTM!I3167:I3416)</f>
        <v>172432.052417606</v>
      </c>
      <c r="E3184" s="43" t="n">
        <f aca="false">-PERCENTILE(Prices_MTM!I3167:I3416,1-Inputs!$B$9)</f>
        <v>262650</v>
      </c>
      <c r="F3184" s="43" t="n">
        <f aca="false">NORMSINV(Inputs!$B$9)*STDEV(Prices_MTM!I3167:I3416)</f>
        <v>243873.942328627</v>
      </c>
      <c r="G3184" s="52" t="n">
        <f aca="false">IF(-B3184&gt;C3184,1,0)</f>
        <v>0</v>
      </c>
      <c r="H3184" s="52" t="n">
        <f aca="false">IF(-B3184&gt;D3184,1,0)</f>
        <v>0</v>
      </c>
      <c r="I3184" s="52" t="n">
        <f aca="false">IF(-B3184&gt;E3184,1,0)</f>
        <v>0</v>
      </c>
      <c r="J3184" s="52" t="n">
        <f aca="false">IF(-B3184&gt;F3184,1,0)</f>
        <v>0</v>
      </c>
    </row>
    <row r="3185" customFormat="false" ht="15" hidden="false" customHeight="false" outlineLevel="0" collapsed="false">
      <c r="A3185" s="51" t="n">
        <f aca="false">Prices_MTM!A3418</f>
        <v>42422</v>
      </c>
      <c r="B3185" s="43" t="n">
        <f aca="false">Prices_MTM!I3418</f>
        <v>81500</v>
      </c>
      <c r="C3185" s="43" t="n">
        <f aca="false">-PERCENTILE(Prices_MTM!I3168:I3417,1-Inputs!$B$8)</f>
        <v>150975</v>
      </c>
      <c r="D3185" s="43" t="n">
        <f aca="false">NORMSINV(Inputs!$B$8)*STDEV(Prices_MTM!I3168:I3417)</f>
        <v>170878.487337829</v>
      </c>
      <c r="E3185" s="43" t="n">
        <f aca="false">-PERCENTILE(Prices_MTM!I3168:I3417,1-Inputs!$B$9)</f>
        <v>262650</v>
      </c>
      <c r="F3185" s="43" t="n">
        <f aca="false">NORMSINV(Inputs!$B$9)*STDEV(Prices_MTM!I3168:I3417)</f>
        <v>241676.705588953</v>
      </c>
      <c r="G3185" s="52" t="n">
        <f aca="false">IF(-B3185&gt;C3185,1,0)</f>
        <v>0</v>
      </c>
      <c r="H3185" s="52" t="n">
        <f aca="false">IF(-B3185&gt;D3185,1,0)</f>
        <v>0</v>
      </c>
      <c r="I3185" s="52" t="n">
        <f aca="false">IF(-B3185&gt;E3185,1,0)</f>
        <v>0</v>
      </c>
      <c r="J3185" s="52" t="n">
        <f aca="false">IF(-B3185&gt;F3185,1,0)</f>
        <v>0</v>
      </c>
    </row>
    <row r="3186" customFormat="false" ht="15" hidden="false" customHeight="false" outlineLevel="0" collapsed="false">
      <c r="A3186" s="51" t="n">
        <f aca="false">Prices_MTM!A3419</f>
        <v>42423</v>
      </c>
      <c r="B3186" s="43" t="n">
        <f aca="false">Prices_MTM!I3419</f>
        <v>131500</v>
      </c>
      <c r="C3186" s="43" t="n">
        <f aca="false">-PERCENTILE(Prices_MTM!I3169:I3418,1-Inputs!$B$8)</f>
        <v>150975</v>
      </c>
      <c r="D3186" s="43" t="n">
        <f aca="false">NORMSINV(Inputs!$B$8)*STDEV(Prices_MTM!I3169:I3418)</f>
        <v>171083.081667279</v>
      </c>
      <c r="E3186" s="43" t="n">
        <f aca="false">-PERCENTILE(Prices_MTM!I3169:I3418,1-Inputs!$B$9)</f>
        <v>262650</v>
      </c>
      <c r="F3186" s="43" t="n">
        <f aca="false">NORMSINV(Inputs!$B$9)*STDEV(Prices_MTM!I3169:I3418)</f>
        <v>241966.067253456</v>
      </c>
      <c r="G3186" s="52" t="n">
        <f aca="false">IF(-B3186&gt;C3186,1,0)</f>
        <v>0</v>
      </c>
      <c r="H3186" s="52" t="n">
        <f aca="false">IF(-B3186&gt;D3186,1,0)</f>
        <v>0</v>
      </c>
      <c r="I3186" s="52" t="n">
        <f aca="false">IF(-B3186&gt;E3186,1,0)</f>
        <v>0</v>
      </c>
      <c r="J3186" s="52" t="n">
        <f aca="false">IF(-B3186&gt;F3186,1,0)</f>
        <v>0</v>
      </c>
    </row>
    <row r="3187" customFormat="false" ht="15" hidden="false" customHeight="false" outlineLevel="0" collapsed="false">
      <c r="A3187" s="51" t="n">
        <f aca="false">Prices_MTM!A3420</f>
        <v>42424</v>
      </c>
      <c r="B3187" s="43" t="n">
        <f aca="false">Prices_MTM!I3420</f>
        <v>-129000</v>
      </c>
      <c r="C3187" s="43" t="n">
        <f aca="false">-PERCENTILE(Prices_MTM!I3170:I3419,1-Inputs!$B$8)</f>
        <v>150975</v>
      </c>
      <c r="D3187" s="43" t="n">
        <f aca="false">NORMSINV(Inputs!$B$8)*STDEV(Prices_MTM!I3170:I3419)</f>
        <v>171074.670588207</v>
      </c>
      <c r="E3187" s="43" t="n">
        <f aca="false">-PERCENTILE(Prices_MTM!I3170:I3419,1-Inputs!$B$9)</f>
        <v>262650</v>
      </c>
      <c r="F3187" s="43" t="n">
        <f aca="false">NORMSINV(Inputs!$B$9)*STDEV(Prices_MTM!I3170:I3419)</f>
        <v>241954.171303812</v>
      </c>
      <c r="G3187" s="52" t="n">
        <f aca="false">IF(-B3187&gt;C3187,1,0)</f>
        <v>0</v>
      </c>
      <c r="H3187" s="52" t="n">
        <f aca="false">IF(-B3187&gt;D3187,1,0)</f>
        <v>0</v>
      </c>
      <c r="I3187" s="52" t="n">
        <f aca="false">IF(-B3187&gt;E3187,1,0)</f>
        <v>0</v>
      </c>
      <c r="J3187" s="52" t="n">
        <f aca="false">IF(-B3187&gt;F3187,1,0)</f>
        <v>0</v>
      </c>
    </row>
    <row r="3188" customFormat="false" ht="15" hidden="false" customHeight="false" outlineLevel="0" collapsed="false">
      <c r="A3188" s="51" t="n">
        <f aca="false">Prices_MTM!A3421</f>
        <v>42425</v>
      </c>
      <c r="B3188" s="43" t="n">
        <f aca="false">Prices_MTM!I3421</f>
        <v>38499.9999999998</v>
      </c>
      <c r="C3188" s="43" t="n">
        <f aca="false">-PERCENTILE(Prices_MTM!I3171:I3420,1-Inputs!$B$8)</f>
        <v>150975</v>
      </c>
      <c r="D3188" s="43" t="n">
        <f aca="false">NORMSINV(Inputs!$B$8)*STDEV(Prices_MTM!I3171:I3420)</f>
        <v>170231.726179341</v>
      </c>
      <c r="E3188" s="43" t="n">
        <f aca="false">-PERCENTILE(Prices_MTM!I3171:I3420,1-Inputs!$B$9)</f>
        <v>262650</v>
      </c>
      <c r="F3188" s="43" t="n">
        <f aca="false">NORMSINV(Inputs!$B$9)*STDEV(Prices_MTM!I3171:I3420)</f>
        <v>240761.978940084</v>
      </c>
      <c r="G3188" s="52" t="n">
        <f aca="false">IF(-B3188&gt;C3188,1,0)</f>
        <v>0</v>
      </c>
      <c r="H3188" s="52" t="n">
        <f aca="false">IF(-B3188&gt;D3188,1,0)</f>
        <v>0</v>
      </c>
      <c r="I3188" s="52" t="n">
        <f aca="false">IF(-B3188&gt;E3188,1,0)</f>
        <v>0</v>
      </c>
      <c r="J3188" s="52" t="n">
        <f aca="false">IF(-B3188&gt;F3188,1,0)</f>
        <v>0</v>
      </c>
    </row>
    <row r="3189" customFormat="false" ht="15" hidden="false" customHeight="false" outlineLevel="0" collapsed="false">
      <c r="A3189" s="51" t="n">
        <f aca="false">Prices_MTM!A3422</f>
        <v>42426</v>
      </c>
      <c r="B3189" s="43" t="n">
        <f aca="false">Prices_MTM!I3422</f>
        <v>-121500</v>
      </c>
      <c r="C3189" s="43" t="n">
        <f aca="false">-PERCENTILE(Prices_MTM!I3172:I3421,1-Inputs!$B$8)</f>
        <v>146925</v>
      </c>
      <c r="D3189" s="43" t="n">
        <f aca="false">NORMSINV(Inputs!$B$8)*STDEV(Prices_MTM!I3172:I3421)</f>
        <v>166566.014728543</v>
      </c>
      <c r="E3189" s="43" t="n">
        <f aca="false">-PERCENTILE(Prices_MTM!I3172:I3421,1-Inputs!$B$9)</f>
        <v>229255</v>
      </c>
      <c r="F3189" s="43" t="n">
        <f aca="false">NORMSINV(Inputs!$B$9)*STDEV(Prices_MTM!I3172:I3421)</f>
        <v>235577.493280887</v>
      </c>
      <c r="G3189" s="52" t="n">
        <f aca="false">IF(-B3189&gt;C3189,1,0)</f>
        <v>0</v>
      </c>
      <c r="H3189" s="52" t="n">
        <f aca="false">IF(-B3189&gt;D3189,1,0)</f>
        <v>0</v>
      </c>
      <c r="I3189" s="52" t="n">
        <f aca="false">IF(-B3189&gt;E3189,1,0)</f>
        <v>0</v>
      </c>
      <c r="J3189" s="52" t="n">
        <f aca="false">IF(-B3189&gt;F3189,1,0)</f>
        <v>0</v>
      </c>
    </row>
    <row r="3190" customFormat="false" ht="15" hidden="false" customHeight="false" outlineLevel="0" collapsed="false">
      <c r="A3190" s="51" t="n">
        <f aca="false">Prices_MTM!A3423</f>
        <v>42429</v>
      </c>
      <c r="B3190" s="43" t="n">
        <f aca="false">Prices_MTM!I3423</f>
        <v>101000</v>
      </c>
      <c r="C3190" s="43" t="n">
        <f aca="false">-PERCENTILE(Prices_MTM!I3173:I3422,1-Inputs!$B$8)</f>
        <v>146925</v>
      </c>
      <c r="D3190" s="43" t="n">
        <f aca="false">NORMSINV(Inputs!$B$8)*STDEV(Prices_MTM!I3173:I3422)</f>
        <v>165788.933410953</v>
      </c>
      <c r="E3190" s="43" t="n">
        <f aca="false">-PERCENTILE(Prices_MTM!I3173:I3422,1-Inputs!$B$9)</f>
        <v>229255</v>
      </c>
      <c r="F3190" s="43" t="n">
        <f aca="false">NORMSINV(Inputs!$B$9)*STDEV(Prices_MTM!I3173:I3422)</f>
        <v>234478.452344045</v>
      </c>
      <c r="G3190" s="52" t="n">
        <f aca="false">IF(-B3190&gt;C3190,1,0)</f>
        <v>0</v>
      </c>
      <c r="H3190" s="52" t="n">
        <f aca="false">IF(-B3190&gt;D3190,1,0)</f>
        <v>0</v>
      </c>
      <c r="I3190" s="52" t="n">
        <f aca="false">IF(-B3190&gt;E3190,1,0)</f>
        <v>0</v>
      </c>
      <c r="J3190" s="52" t="n">
        <f aca="false">IF(-B3190&gt;F3190,1,0)</f>
        <v>0</v>
      </c>
    </row>
    <row r="3191" customFormat="false" ht="15" hidden="false" customHeight="false" outlineLevel="0" collapsed="false">
      <c r="A3191" s="51" t="n">
        <f aca="false">Prices_MTM!A3424</f>
        <v>42430</v>
      </c>
      <c r="B3191" s="43" t="n">
        <f aca="false">Prices_MTM!I3424</f>
        <v>174500</v>
      </c>
      <c r="C3191" s="43" t="n">
        <f aca="false">-PERCENTILE(Prices_MTM!I3174:I3423,1-Inputs!$B$8)</f>
        <v>146925</v>
      </c>
      <c r="D3191" s="43" t="n">
        <f aca="false">NORMSINV(Inputs!$B$8)*STDEV(Prices_MTM!I3174:I3423)</f>
        <v>166098.01729636</v>
      </c>
      <c r="E3191" s="43" t="n">
        <f aca="false">-PERCENTILE(Prices_MTM!I3174:I3423,1-Inputs!$B$9)</f>
        <v>229255</v>
      </c>
      <c r="F3191" s="43" t="n">
        <f aca="false">NORMSINV(Inputs!$B$9)*STDEV(Prices_MTM!I3174:I3423)</f>
        <v>234915.595581555</v>
      </c>
      <c r="G3191" s="52" t="n">
        <f aca="false">IF(-B3191&gt;C3191,1,0)</f>
        <v>0</v>
      </c>
      <c r="H3191" s="52" t="n">
        <f aca="false">IF(-B3191&gt;D3191,1,0)</f>
        <v>0</v>
      </c>
      <c r="I3191" s="52" t="n">
        <f aca="false">IF(-B3191&gt;E3191,1,0)</f>
        <v>0</v>
      </c>
      <c r="J3191" s="52" t="n">
        <f aca="false">IF(-B3191&gt;F3191,1,0)</f>
        <v>0</v>
      </c>
    </row>
    <row r="3192" customFormat="false" ht="15" hidden="false" customHeight="false" outlineLevel="0" collapsed="false">
      <c r="A3192" s="51" t="n">
        <f aca="false">Prices_MTM!A3425</f>
        <v>42431</v>
      </c>
      <c r="B3192" s="43" t="n">
        <f aca="false">Prices_MTM!I3425</f>
        <v>-14500.0000000003</v>
      </c>
      <c r="C3192" s="43" t="n">
        <f aca="false">-PERCENTILE(Prices_MTM!I3175:I3424,1-Inputs!$B$8)</f>
        <v>146925</v>
      </c>
      <c r="D3192" s="43" t="n">
        <f aca="false">NORMSINV(Inputs!$B$8)*STDEV(Prices_MTM!I3175:I3424)</f>
        <v>166975.271673129</v>
      </c>
      <c r="E3192" s="43" t="n">
        <f aca="false">-PERCENTILE(Prices_MTM!I3175:I3424,1-Inputs!$B$9)</f>
        <v>229255</v>
      </c>
      <c r="F3192" s="43" t="n">
        <f aca="false">NORMSINV(Inputs!$B$9)*STDEV(Prices_MTM!I3175:I3424)</f>
        <v>236156.313187639</v>
      </c>
      <c r="G3192" s="52" t="n">
        <f aca="false">IF(-B3192&gt;C3192,1,0)</f>
        <v>0</v>
      </c>
      <c r="H3192" s="52" t="n">
        <f aca="false">IF(-B3192&gt;D3192,1,0)</f>
        <v>0</v>
      </c>
      <c r="I3192" s="52" t="n">
        <f aca="false">IF(-B3192&gt;E3192,1,0)</f>
        <v>0</v>
      </c>
      <c r="J3192" s="52" t="n">
        <f aca="false">IF(-B3192&gt;F3192,1,0)</f>
        <v>0</v>
      </c>
    </row>
    <row r="3193" customFormat="false" ht="15" hidden="false" customHeight="false" outlineLevel="0" collapsed="false">
      <c r="A3193" s="51" t="n">
        <f aca="false">Prices_MTM!A3426</f>
        <v>42432</v>
      </c>
      <c r="B3193" s="43" t="n">
        <f aca="false">Prices_MTM!I3426</f>
        <v>30500.0000000003</v>
      </c>
      <c r="C3193" s="43" t="n">
        <f aca="false">-PERCENTILE(Prices_MTM!I3176:I3425,1-Inputs!$B$8)</f>
        <v>146925</v>
      </c>
      <c r="D3193" s="43" t="n">
        <f aca="false">NORMSINV(Inputs!$B$8)*STDEV(Prices_MTM!I3176:I3425)</f>
        <v>165514.928771589</v>
      </c>
      <c r="E3193" s="43" t="n">
        <f aca="false">-PERCENTILE(Prices_MTM!I3176:I3425,1-Inputs!$B$9)</f>
        <v>229255</v>
      </c>
      <c r="F3193" s="43" t="n">
        <f aca="false">NORMSINV(Inputs!$B$9)*STDEV(Prices_MTM!I3176:I3425)</f>
        <v>234090.922353644</v>
      </c>
      <c r="G3193" s="52" t="n">
        <f aca="false">IF(-B3193&gt;C3193,1,0)</f>
        <v>0</v>
      </c>
      <c r="H3193" s="52" t="n">
        <f aca="false">IF(-B3193&gt;D3193,1,0)</f>
        <v>0</v>
      </c>
      <c r="I3193" s="52" t="n">
        <f aca="false">IF(-B3193&gt;E3193,1,0)</f>
        <v>0</v>
      </c>
      <c r="J3193" s="52" t="n">
        <f aca="false">IF(-B3193&gt;F3193,1,0)</f>
        <v>0</v>
      </c>
    </row>
    <row r="3194" customFormat="false" ht="15" hidden="false" customHeight="false" outlineLevel="0" collapsed="false">
      <c r="A3194" s="51" t="n">
        <f aca="false">Prices_MTM!A3427</f>
        <v>42433</v>
      </c>
      <c r="B3194" s="43" t="n">
        <f aca="false">Prices_MTM!I3427</f>
        <v>41999.9999999995</v>
      </c>
      <c r="C3194" s="43" t="n">
        <f aca="false">-PERCENTILE(Prices_MTM!I3177:I3426,1-Inputs!$B$8)</f>
        <v>146925</v>
      </c>
      <c r="D3194" s="43" t="n">
        <f aca="false">NORMSINV(Inputs!$B$8)*STDEV(Prices_MTM!I3177:I3426)</f>
        <v>164971.296189167</v>
      </c>
      <c r="E3194" s="43" t="n">
        <f aca="false">-PERCENTILE(Prices_MTM!I3177:I3426,1-Inputs!$B$9)</f>
        <v>229255</v>
      </c>
      <c r="F3194" s="43" t="n">
        <f aca="false">NORMSINV(Inputs!$B$9)*STDEV(Prices_MTM!I3177:I3426)</f>
        <v>233322.052417953</v>
      </c>
      <c r="G3194" s="52" t="n">
        <f aca="false">IF(-B3194&gt;C3194,1,0)</f>
        <v>0</v>
      </c>
      <c r="H3194" s="52" t="n">
        <f aca="false">IF(-B3194&gt;D3194,1,0)</f>
        <v>0</v>
      </c>
      <c r="I3194" s="52" t="n">
        <f aca="false">IF(-B3194&gt;E3194,1,0)</f>
        <v>0</v>
      </c>
      <c r="J3194" s="52" t="n">
        <f aca="false">IF(-B3194&gt;F3194,1,0)</f>
        <v>0</v>
      </c>
    </row>
    <row r="3195" customFormat="false" ht="15" hidden="false" customHeight="false" outlineLevel="0" collapsed="false">
      <c r="A3195" s="51" t="n">
        <f aca="false">Prices_MTM!A3428</f>
        <v>42436</v>
      </c>
      <c r="B3195" s="43" t="n">
        <f aca="false">Prices_MTM!I3428</f>
        <v>128500</v>
      </c>
      <c r="C3195" s="43" t="n">
        <f aca="false">-PERCENTILE(Prices_MTM!I3178:I3427,1-Inputs!$B$8)</f>
        <v>146925</v>
      </c>
      <c r="D3195" s="43" t="n">
        <f aca="false">NORMSINV(Inputs!$B$8)*STDEV(Prices_MTM!I3178:I3427)</f>
        <v>164934.939581012</v>
      </c>
      <c r="E3195" s="43" t="n">
        <f aca="false">-PERCENTILE(Prices_MTM!I3178:I3427,1-Inputs!$B$9)</f>
        <v>229255</v>
      </c>
      <c r="F3195" s="43" t="n">
        <f aca="false">NORMSINV(Inputs!$B$9)*STDEV(Prices_MTM!I3178:I3427)</f>
        <v>233270.63257323</v>
      </c>
      <c r="G3195" s="52" t="n">
        <f aca="false">IF(-B3195&gt;C3195,1,0)</f>
        <v>0</v>
      </c>
      <c r="H3195" s="52" t="n">
        <f aca="false">IF(-B3195&gt;D3195,1,0)</f>
        <v>0</v>
      </c>
      <c r="I3195" s="52" t="n">
        <f aca="false">IF(-B3195&gt;E3195,1,0)</f>
        <v>0</v>
      </c>
      <c r="J3195" s="52" t="n">
        <f aca="false">IF(-B3195&gt;F3195,1,0)</f>
        <v>0</v>
      </c>
    </row>
    <row r="3196" customFormat="false" ht="15" hidden="false" customHeight="false" outlineLevel="0" collapsed="false">
      <c r="A3196" s="51" t="n">
        <f aca="false">Prices_MTM!A3429</f>
        <v>42437</v>
      </c>
      <c r="B3196" s="43" t="n">
        <f aca="false">Prices_MTM!I3429</f>
        <v>-129999.999999999</v>
      </c>
      <c r="C3196" s="43" t="n">
        <f aca="false">-PERCENTILE(Prices_MTM!I3179:I3428,1-Inputs!$B$8)</f>
        <v>146925</v>
      </c>
      <c r="D3196" s="43" t="n">
        <f aca="false">NORMSINV(Inputs!$B$8)*STDEV(Prices_MTM!I3179:I3428)</f>
        <v>165372.240555391</v>
      </c>
      <c r="E3196" s="43" t="n">
        <f aca="false">-PERCENTILE(Prices_MTM!I3179:I3428,1-Inputs!$B$9)</f>
        <v>229255</v>
      </c>
      <c r="F3196" s="43" t="n">
        <f aca="false">NORMSINV(Inputs!$B$9)*STDEV(Prices_MTM!I3179:I3428)</f>
        <v>233889.115686495</v>
      </c>
      <c r="G3196" s="52" t="n">
        <f aca="false">IF(-B3196&gt;C3196,1,0)</f>
        <v>0</v>
      </c>
      <c r="H3196" s="52" t="n">
        <f aca="false">IF(-B3196&gt;D3196,1,0)</f>
        <v>0</v>
      </c>
      <c r="I3196" s="52" t="n">
        <f aca="false">IF(-B3196&gt;E3196,1,0)</f>
        <v>0</v>
      </c>
      <c r="J3196" s="52" t="n">
        <f aca="false">IF(-B3196&gt;F3196,1,0)</f>
        <v>0</v>
      </c>
    </row>
    <row r="3197" customFormat="false" ht="15" hidden="false" customHeight="false" outlineLevel="0" collapsed="false">
      <c r="A3197" s="51" t="n">
        <f aca="false">Prices_MTM!A3430</f>
        <v>42438</v>
      </c>
      <c r="B3197" s="43" t="n">
        <f aca="false">Prices_MTM!I3430</f>
        <v>39999.9999999995</v>
      </c>
      <c r="C3197" s="43" t="n">
        <f aca="false">-PERCENTILE(Prices_MTM!I3180:I3429,1-Inputs!$B$8)</f>
        <v>146925</v>
      </c>
      <c r="D3197" s="43" t="n">
        <f aca="false">NORMSINV(Inputs!$B$8)*STDEV(Prices_MTM!I3180:I3429)</f>
        <v>165908.789835185</v>
      </c>
      <c r="E3197" s="43" t="n">
        <f aca="false">-PERCENTILE(Prices_MTM!I3180:I3429,1-Inputs!$B$9)</f>
        <v>229255</v>
      </c>
      <c r="F3197" s="43" t="n">
        <f aca="false">NORMSINV(Inputs!$B$9)*STDEV(Prices_MTM!I3180:I3429)</f>
        <v>234647.967572107</v>
      </c>
      <c r="G3197" s="52" t="n">
        <f aca="false">IF(-B3197&gt;C3197,1,0)</f>
        <v>0</v>
      </c>
      <c r="H3197" s="52" t="n">
        <f aca="false">IF(-B3197&gt;D3197,1,0)</f>
        <v>0</v>
      </c>
      <c r="I3197" s="52" t="n">
        <f aca="false">IF(-B3197&gt;E3197,1,0)</f>
        <v>0</v>
      </c>
      <c r="J3197" s="52" t="n">
        <f aca="false">IF(-B3197&gt;F3197,1,0)</f>
        <v>0</v>
      </c>
    </row>
    <row r="3198" customFormat="false" ht="15" hidden="false" customHeight="false" outlineLevel="0" collapsed="false">
      <c r="A3198" s="51" t="n">
        <f aca="false">Prices_MTM!A3431</f>
        <v>42439</v>
      </c>
      <c r="B3198" s="43" t="n">
        <f aca="false">Prices_MTM!I3431</f>
        <v>96500.0000000003</v>
      </c>
      <c r="C3198" s="43" t="n">
        <f aca="false">-PERCENTILE(Prices_MTM!I3181:I3430,1-Inputs!$B$8)</f>
        <v>146925</v>
      </c>
      <c r="D3198" s="43" t="n">
        <f aca="false">NORMSINV(Inputs!$B$8)*STDEV(Prices_MTM!I3181:I3430)</f>
        <v>165844.889367951</v>
      </c>
      <c r="E3198" s="43" t="n">
        <f aca="false">-PERCENTILE(Prices_MTM!I3181:I3430,1-Inputs!$B$9)</f>
        <v>229255</v>
      </c>
      <c r="F3198" s="43" t="n">
        <f aca="false">NORMSINV(Inputs!$B$9)*STDEV(Prices_MTM!I3181:I3430)</f>
        <v>234557.591921857</v>
      </c>
      <c r="G3198" s="52" t="n">
        <f aca="false">IF(-B3198&gt;C3198,1,0)</f>
        <v>0</v>
      </c>
      <c r="H3198" s="52" t="n">
        <f aca="false">IF(-B3198&gt;D3198,1,0)</f>
        <v>0</v>
      </c>
      <c r="I3198" s="52" t="n">
        <f aca="false">IF(-B3198&gt;E3198,1,0)</f>
        <v>0</v>
      </c>
      <c r="J3198" s="52" t="n">
        <f aca="false">IF(-B3198&gt;F3198,1,0)</f>
        <v>0</v>
      </c>
    </row>
    <row r="3199" customFormat="false" ht="15" hidden="false" customHeight="false" outlineLevel="0" collapsed="false">
      <c r="A3199" s="51" t="n">
        <f aca="false">Prices_MTM!A3432</f>
        <v>42440</v>
      </c>
      <c r="B3199" s="43" t="n">
        <f aca="false">Prices_MTM!I3432</f>
        <v>34999.9999999998</v>
      </c>
      <c r="C3199" s="43" t="n">
        <f aca="false">-PERCENTILE(Prices_MTM!I3182:I3431,1-Inputs!$B$8)</f>
        <v>146925</v>
      </c>
      <c r="D3199" s="43" t="n">
        <f aca="false">NORMSINV(Inputs!$B$8)*STDEV(Prices_MTM!I3182:I3431)</f>
        <v>165802.651330084</v>
      </c>
      <c r="E3199" s="43" t="n">
        <f aca="false">-PERCENTILE(Prices_MTM!I3182:I3431,1-Inputs!$B$9)</f>
        <v>229255</v>
      </c>
      <c r="F3199" s="43" t="n">
        <f aca="false">NORMSINV(Inputs!$B$9)*STDEV(Prices_MTM!I3182:I3431)</f>
        <v>234497.853858857</v>
      </c>
      <c r="G3199" s="52" t="n">
        <f aca="false">IF(-B3199&gt;C3199,1,0)</f>
        <v>0</v>
      </c>
      <c r="H3199" s="52" t="n">
        <f aca="false">IF(-B3199&gt;D3199,1,0)</f>
        <v>0</v>
      </c>
      <c r="I3199" s="52" t="n">
        <f aca="false">IF(-B3199&gt;E3199,1,0)</f>
        <v>0</v>
      </c>
      <c r="J3199" s="52" t="n">
        <f aca="false">IF(-B3199&gt;F3199,1,0)</f>
        <v>0</v>
      </c>
    </row>
    <row r="3200" customFormat="false" ht="15" hidden="false" customHeight="false" outlineLevel="0" collapsed="false">
      <c r="A3200" s="51" t="n">
        <f aca="false">Prices_MTM!A3433</f>
        <v>42443</v>
      </c>
      <c r="B3200" s="43" t="n">
        <f aca="false">Prices_MTM!I3433</f>
        <v>-63499.9999999998</v>
      </c>
      <c r="C3200" s="43" t="n">
        <f aca="false">-PERCENTILE(Prices_MTM!I3183:I3432,1-Inputs!$B$8)</f>
        <v>146925</v>
      </c>
      <c r="D3200" s="43" t="n">
        <f aca="false">NORMSINV(Inputs!$B$8)*STDEV(Prices_MTM!I3183:I3432)</f>
        <v>165277.494364936</v>
      </c>
      <c r="E3200" s="43" t="n">
        <f aca="false">-PERCENTILE(Prices_MTM!I3183:I3432,1-Inputs!$B$9)</f>
        <v>229255</v>
      </c>
      <c r="F3200" s="43" t="n">
        <f aca="false">NORMSINV(Inputs!$B$9)*STDEV(Prices_MTM!I3183:I3432)</f>
        <v>233755.114341253</v>
      </c>
      <c r="G3200" s="52" t="n">
        <f aca="false">IF(-B3200&gt;C3200,1,0)</f>
        <v>0</v>
      </c>
      <c r="H3200" s="52" t="n">
        <f aca="false">IF(-B3200&gt;D3200,1,0)</f>
        <v>0</v>
      </c>
      <c r="I3200" s="52" t="n">
        <f aca="false">IF(-B3200&gt;E3200,1,0)</f>
        <v>0</v>
      </c>
      <c r="J3200" s="52" t="n">
        <f aca="false">IF(-B3200&gt;F3200,1,0)</f>
        <v>0</v>
      </c>
    </row>
    <row r="3201" customFormat="false" ht="15" hidden="false" customHeight="false" outlineLevel="0" collapsed="false">
      <c r="A3201" s="51" t="n">
        <f aca="false">Prices_MTM!A3434</f>
        <v>42444</v>
      </c>
      <c r="B3201" s="43" t="n">
        <f aca="false">Prices_MTM!I3434</f>
        <v>-59500.0000000003</v>
      </c>
      <c r="C3201" s="43" t="n">
        <f aca="false">-PERCENTILE(Prices_MTM!I3184:I3433,1-Inputs!$B$8)</f>
        <v>146925</v>
      </c>
      <c r="D3201" s="43" t="n">
        <f aca="false">NORMSINV(Inputs!$B$8)*STDEV(Prices_MTM!I3184:I3433)</f>
        <v>165345.693010209</v>
      </c>
      <c r="E3201" s="43" t="n">
        <f aca="false">-PERCENTILE(Prices_MTM!I3184:I3433,1-Inputs!$B$9)</f>
        <v>229255</v>
      </c>
      <c r="F3201" s="43" t="n">
        <f aca="false">NORMSINV(Inputs!$B$9)*STDEV(Prices_MTM!I3184:I3433)</f>
        <v>233851.568986726</v>
      </c>
      <c r="G3201" s="52" t="n">
        <f aca="false">IF(-B3201&gt;C3201,1,0)</f>
        <v>0</v>
      </c>
      <c r="H3201" s="52" t="n">
        <f aca="false">IF(-B3201&gt;D3201,1,0)</f>
        <v>0</v>
      </c>
      <c r="I3201" s="52" t="n">
        <f aca="false">IF(-B3201&gt;E3201,1,0)</f>
        <v>0</v>
      </c>
      <c r="J3201" s="52" t="n">
        <f aca="false">IF(-B3201&gt;F3201,1,0)</f>
        <v>0</v>
      </c>
    </row>
    <row r="3202" customFormat="false" ht="15" hidden="false" customHeight="false" outlineLevel="0" collapsed="false">
      <c r="A3202" s="51" t="n">
        <f aca="false">Prices_MTM!A3435</f>
        <v>42445</v>
      </c>
      <c r="B3202" s="43" t="n">
        <f aca="false">Prices_MTM!I3435</f>
        <v>166500</v>
      </c>
      <c r="C3202" s="43" t="n">
        <f aca="false">-PERCENTILE(Prices_MTM!I3185:I3434,1-Inputs!$B$8)</f>
        <v>146925</v>
      </c>
      <c r="D3202" s="43" t="n">
        <f aca="false">NORMSINV(Inputs!$B$8)*STDEV(Prices_MTM!I3185:I3434)</f>
        <v>165333.64667952</v>
      </c>
      <c r="E3202" s="43" t="n">
        <f aca="false">-PERCENTILE(Prices_MTM!I3185:I3434,1-Inputs!$B$9)</f>
        <v>229255</v>
      </c>
      <c r="F3202" s="43" t="n">
        <f aca="false">NORMSINV(Inputs!$B$9)*STDEV(Prices_MTM!I3185:I3434)</f>
        <v>233834.531631347</v>
      </c>
      <c r="G3202" s="52" t="n">
        <f aca="false">IF(-B3202&gt;C3202,1,0)</f>
        <v>0</v>
      </c>
      <c r="H3202" s="52" t="n">
        <f aca="false">IF(-B3202&gt;D3202,1,0)</f>
        <v>0</v>
      </c>
      <c r="I3202" s="52" t="n">
        <f aca="false">IF(-B3202&gt;E3202,1,0)</f>
        <v>0</v>
      </c>
      <c r="J3202" s="52" t="n">
        <f aca="false">IF(-B3202&gt;F3202,1,0)</f>
        <v>0</v>
      </c>
    </row>
    <row r="3203" customFormat="false" ht="15" hidden="false" customHeight="false" outlineLevel="0" collapsed="false">
      <c r="A3203" s="51" t="n">
        <f aca="false">Prices_MTM!A3436</f>
        <v>42446</v>
      </c>
      <c r="B3203" s="43" t="n">
        <f aca="false">Prices_MTM!I3436</f>
        <v>128500</v>
      </c>
      <c r="C3203" s="43" t="n">
        <f aca="false">-PERCENTILE(Prices_MTM!I3186:I3435,1-Inputs!$B$8)</f>
        <v>146925</v>
      </c>
      <c r="D3203" s="43" t="n">
        <f aca="false">NORMSINV(Inputs!$B$8)*STDEV(Prices_MTM!I3186:I3435)</f>
        <v>165894.052909983</v>
      </c>
      <c r="E3203" s="43" t="n">
        <f aca="false">-PERCENTILE(Prices_MTM!I3186:I3435,1-Inputs!$B$9)</f>
        <v>229255</v>
      </c>
      <c r="F3203" s="43" t="n">
        <f aca="false">NORMSINV(Inputs!$B$9)*STDEV(Prices_MTM!I3186:I3435)</f>
        <v>234627.124857562</v>
      </c>
      <c r="G3203" s="52" t="n">
        <f aca="false">IF(-B3203&gt;C3203,1,0)</f>
        <v>0</v>
      </c>
      <c r="H3203" s="52" t="n">
        <f aca="false">IF(-B3203&gt;D3203,1,0)</f>
        <v>0</v>
      </c>
      <c r="I3203" s="52" t="n">
        <f aca="false">IF(-B3203&gt;E3203,1,0)</f>
        <v>0</v>
      </c>
      <c r="J3203" s="52" t="n">
        <f aca="false">IF(-B3203&gt;F3203,1,0)</f>
        <v>0</v>
      </c>
    </row>
    <row r="3204" customFormat="false" ht="15" hidden="false" customHeight="false" outlineLevel="0" collapsed="false">
      <c r="A3204" s="51" t="n">
        <f aca="false">Prices_MTM!A3437</f>
        <v>42447</v>
      </c>
      <c r="B3204" s="43" t="n">
        <f aca="false">Prices_MTM!I3437</f>
        <v>-68500.0000000002</v>
      </c>
      <c r="C3204" s="43" t="n">
        <f aca="false">-PERCENTILE(Prices_MTM!I3187:I3436,1-Inputs!$B$8)</f>
        <v>146925</v>
      </c>
      <c r="D3204" s="43" t="n">
        <f aca="false">NORMSINV(Inputs!$B$8)*STDEV(Prices_MTM!I3187:I3436)</f>
        <v>166216.914648367</v>
      </c>
      <c r="E3204" s="43" t="n">
        <f aca="false">-PERCENTILE(Prices_MTM!I3187:I3436,1-Inputs!$B$9)</f>
        <v>229255</v>
      </c>
      <c r="F3204" s="43" t="n">
        <f aca="false">NORMSINV(Inputs!$B$9)*STDEV(Prices_MTM!I3187:I3436)</f>
        <v>235083.754375468</v>
      </c>
      <c r="G3204" s="52" t="n">
        <f aca="false">IF(-B3204&gt;C3204,1,0)</f>
        <v>0</v>
      </c>
      <c r="H3204" s="52" t="n">
        <f aca="false">IF(-B3204&gt;D3204,1,0)</f>
        <v>0</v>
      </c>
      <c r="I3204" s="52" t="n">
        <f aca="false">IF(-B3204&gt;E3204,1,0)</f>
        <v>0</v>
      </c>
      <c r="J3204" s="52" t="n">
        <f aca="false">IF(-B3204&gt;F3204,1,0)</f>
        <v>0</v>
      </c>
    </row>
    <row r="3205" customFormat="false" ht="15" hidden="false" customHeight="false" outlineLevel="0" collapsed="false">
      <c r="A3205" s="51" t="n">
        <f aca="false">Prices_MTM!A3438</f>
        <v>42450</v>
      </c>
      <c r="B3205" s="43" t="n">
        <f aca="false">Prices_MTM!I3438</f>
        <v>11499.9999999998</v>
      </c>
      <c r="C3205" s="43" t="n">
        <f aca="false">-PERCENTILE(Prices_MTM!I3188:I3437,1-Inputs!$B$8)</f>
        <v>146925</v>
      </c>
      <c r="D3205" s="43" t="n">
        <f aca="false">NORMSINV(Inputs!$B$8)*STDEV(Prices_MTM!I3188:I3437)</f>
        <v>165624.924209496</v>
      </c>
      <c r="E3205" s="43" t="n">
        <f aca="false">-PERCENTILE(Prices_MTM!I3188:I3437,1-Inputs!$B$9)</f>
        <v>229255</v>
      </c>
      <c r="F3205" s="43" t="n">
        <f aca="false">NORMSINV(Inputs!$B$9)*STDEV(Prices_MTM!I3188:I3437)</f>
        <v>234246.491000566</v>
      </c>
      <c r="G3205" s="52" t="n">
        <f aca="false">IF(-B3205&gt;C3205,1,0)</f>
        <v>0</v>
      </c>
      <c r="H3205" s="52" t="n">
        <f aca="false">IF(-B3205&gt;D3205,1,0)</f>
        <v>0</v>
      </c>
      <c r="I3205" s="52" t="n">
        <f aca="false">IF(-B3205&gt;E3205,1,0)</f>
        <v>0</v>
      </c>
      <c r="J3205" s="52" t="n">
        <f aca="false">IF(-B3205&gt;F3205,1,0)</f>
        <v>0</v>
      </c>
    </row>
    <row r="3206" customFormat="false" ht="15" hidden="false" customHeight="false" outlineLevel="0" collapsed="false">
      <c r="A3206" s="51" t="n">
        <f aca="false">Prices_MTM!A3439</f>
        <v>42451</v>
      </c>
      <c r="B3206" s="43" t="n">
        <f aca="false">Prices_MTM!I3439</f>
        <v>122500</v>
      </c>
      <c r="C3206" s="43" t="n">
        <f aca="false">-PERCENTILE(Prices_MTM!I3189:I3438,1-Inputs!$B$8)</f>
        <v>146925</v>
      </c>
      <c r="D3206" s="43" t="n">
        <f aca="false">NORMSINV(Inputs!$B$8)*STDEV(Prices_MTM!I3189:I3438)</f>
        <v>164957.573719132</v>
      </c>
      <c r="E3206" s="43" t="n">
        <f aca="false">-PERCENTILE(Prices_MTM!I3189:I3438,1-Inputs!$B$9)</f>
        <v>229255</v>
      </c>
      <c r="F3206" s="43" t="n">
        <f aca="false">NORMSINV(Inputs!$B$9)*STDEV(Prices_MTM!I3189:I3438)</f>
        <v>233302.644466711</v>
      </c>
      <c r="G3206" s="52" t="n">
        <f aca="false">IF(-B3206&gt;C3206,1,0)</f>
        <v>0</v>
      </c>
      <c r="H3206" s="52" t="n">
        <f aca="false">IF(-B3206&gt;D3206,1,0)</f>
        <v>0</v>
      </c>
      <c r="I3206" s="52" t="n">
        <f aca="false">IF(-B3206&gt;E3206,1,0)</f>
        <v>0</v>
      </c>
      <c r="J3206" s="52" t="n">
        <f aca="false">IF(-B3206&gt;F3206,1,0)</f>
        <v>0</v>
      </c>
    </row>
    <row r="3207" customFormat="false" ht="15" hidden="false" customHeight="false" outlineLevel="0" collapsed="false">
      <c r="A3207" s="51" t="n">
        <f aca="false">Prices_MTM!A3440</f>
        <v>42452</v>
      </c>
      <c r="B3207" s="43" t="n">
        <f aca="false">Prices_MTM!I3440</f>
        <v>-232000</v>
      </c>
      <c r="C3207" s="43" t="n">
        <f aca="false">-PERCENTILE(Prices_MTM!I3190:I3439,1-Inputs!$B$8)</f>
        <v>146925</v>
      </c>
      <c r="D3207" s="43" t="n">
        <f aca="false">NORMSINV(Inputs!$B$8)*STDEV(Prices_MTM!I3190:I3439)</f>
        <v>165427.177940063</v>
      </c>
      <c r="E3207" s="43" t="n">
        <f aca="false">-PERCENTILE(Prices_MTM!I3190:I3439,1-Inputs!$B$9)</f>
        <v>229255</v>
      </c>
      <c r="F3207" s="43" t="n">
        <f aca="false">NORMSINV(Inputs!$B$9)*STDEV(Prices_MTM!I3190:I3439)</f>
        <v>233966.81467803</v>
      </c>
      <c r="G3207" s="52" t="n">
        <f aca="false">IF(-B3207&gt;C3207,1,0)</f>
        <v>1</v>
      </c>
      <c r="H3207" s="52" t="n">
        <f aca="false">IF(-B3207&gt;D3207,1,0)</f>
        <v>1</v>
      </c>
      <c r="I3207" s="52" t="n">
        <f aca="false">IF(-B3207&gt;E3207,1,0)</f>
        <v>1</v>
      </c>
      <c r="J3207" s="52" t="n">
        <f aca="false">IF(-B3207&gt;F3207,1,0)</f>
        <v>0</v>
      </c>
    </row>
    <row r="3208" customFormat="false" ht="15" hidden="false" customHeight="false" outlineLevel="0" collapsed="false">
      <c r="A3208" s="51" t="n">
        <f aca="false">Prices_MTM!A3441</f>
        <v>42453</v>
      </c>
      <c r="B3208" s="43" t="n">
        <f aca="false">Prices_MTM!I3441</f>
        <v>11500.0000000002</v>
      </c>
      <c r="C3208" s="43" t="n">
        <f aca="false">-PERCENTILE(Prices_MTM!I3191:I3440,1-Inputs!$B$8)</f>
        <v>150975</v>
      </c>
      <c r="D3208" s="43" t="n">
        <f aca="false">NORMSINV(Inputs!$B$8)*STDEV(Prices_MTM!I3191:I3440)</f>
        <v>166505.928537387</v>
      </c>
      <c r="E3208" s="43" t="n">
        <f aca="false">-PERCENTILE(Prices_MTM!I3191:I3440,1-Inputs!$B$9)</f>
        <v>230775</v>
      </c>
      <c r="F3208" s="43" t="n">
        <f aca="false">NORMSINV(Inputs!$B$9)*STDEV(Prices_MTM!I3191:I3440)</f>
        <v>235492.512234084</v>
      </c>
      <c r="G3208" s="52" t="n">
        <f aca="false">IF(-B3208&gt;C3208,1,0)</f>
        <v>0</v>
      </c>
      <c r="H3208" s="52" t="n">
        <f aca="false">IF(-B3208&gt;D3208,1,0)</f>
        <v>0</v>
      </c>
      <c r="I3208" s="52" t="n">
        <f aca="false">IF(-B3208&gt;E3208,1,0)</f>
        <v>0</v>
      </c>
      <c r="J3208" s="52" t="n">
        <f aca="false">IF(-B3208&gt;F3208,1,0)</f>
        <v>0</v>
      </c>
    </row>
    <row r="3209" customFormat="false" ht="15" hidden="false" customHeight="false" outlineLevel="0" collapsed="false">
      <c r="A3209" s="51" t="n">
        <f aca="false">Prices_MTM!A3442</f>
        <v>42457</v>
      </c>
      <c r="B3209" s="43" t="n">
        <f aca="false">Prices_MTM!I3442</f>
        <v>-14999.9999999999</v>
      </c>
      <c r="C3209" s="43" t="n">
        <f aca="false">-PERCENTILE(Prices_MTM!I3192:I3441,1-Inputs!$B$8)</f>
        <v>150975</v>
      </c>
      <c r="D3209" s="43" t="n">
        <f aca="false">NORMSINV(Inputs!$B$8)*STDEV(Prices_MTM!I3192:I3441)</f>
        <v>165997.900530708</v>
      </c>
      <c r="E3209" s="43" t="n">
        <f aca="false">-PERCENTILE(Prices_MTM!I3192:I3441,1-Inputs!$B$9)</f>
        <v>230775</v>
      </c>
      <c r="F3209" s="43" t="n">
        <f aca="false">NORMSINV(Inputs!$B$9)*STDEV(Prices_MTM!I3192:I3441)</f>
        <v>234773.998529322</v>
      </c>
      <c r="G3209" s="52" t="n">
        <f aca="false">IF(-B3209&gt;C3209,1,0)</f>
        <v>0</v>
      </c>
      <c r="H3209" s="52" t="n">
        <f aca="false">IF(-B3209&gt;D3209,1,0)</f>
        <v>0</v>
      </c>
      <c r="I3209" s="52" t="n">
        <f aca="false">IF(-B3209&gt;E3209,1,0)</f>
        <v>0</v>
      </c>
      <c r="J3209" s="52" t="n">
        <f aca="false">IF(-B3209&gt;F3209,1,0)</f>
        <v>0</v>
      </c>
    </row>
    <row r="3210" customFormat="false" ht="15" hidden="false" customHeight="false" outlineLevel="0" collapsed="false">
      <c r="A3210" s="51" t="n">
        <f aca="false">Prices_MTM!A3443</f>
        <v>42458</v>
      </c>
      <c r="B3210" s="43" t="n">
        <f aca="false">Prices_MTM!I3443</f>
        <v>-29000.0000000006</v>
      </c>
      <c r="C3210" s="43" t="n">
        <f aca="false">-PERCENTILE(Prices_MTM!I3193:I3442,1-Inputs!$B$8)</f>
        <v>146925</v>
      </c>
      <c r="D3210" s="43" t="n">
        <f aca="false">NORMSINV(Inputs!$B$8)*STDEV(Prices_MTM!I3193:I3442)</f>
        <v>164296.237858972</v>
      </c>
      <c r="E3210" s="43" t="n">
        <f aca="false">-PERCENTILE(Prices_MTM!I3193:I3442,1-Inputs!$B$9)</f>
        <v>230775</v>
      </c>
      <c r="F3210" s="43" t="n">
        <f aca="false">NORMSINV(Inputs!$B$9)*STDEV(Prices_MTM!I3193:I3442)</f>
        <v>232367.304539132</v>
      </c>
      <c r="G3210" s="52" t="n">
        <f aca="false">IF(-B3210&gt;C3210,1,0)</f>
        <v>0</v>
      </c>
      <c r="H3210" s="52" t="n">
        <f aca="false">IF(-B3210&gt;D3210,1,0)</f>
        <v>0</v>
      </c>
      <c r="I3210" s="52" t="n">
        <f aca="false">IF(-B3210&gt;E3210,1,0)</f>
        <v>0</v>
      </c>
      <c r="J3210" s="52" t="n">
        <f aca="false">IF(-B3210&gt;F3210,1,0)</f>
        <v>0</v>
      </c>
    </row>
    <row r="3211" customFormat="false" ht="15" hidden="false" customHeight="false" outlineLevel="0" collapsed="false">
      <c r="A3211" s="51" t="n">
        <f aca="false">Prices_MTM!A3444</f>
        <v>42459</v>
      </c>
      <c r="B3211" s="43" t="n">
        <f aca="false">Prices_MTM!I3444</f>
        <v>0</v>
      </c>
      <c r="C3211" s="43" t="n">
        <f aca="false">-PERCENTILE(Prices_MTM!I3194:I3443,1-Inputs!$B$8)</f>
        <v>146925</v>
      </c>
      <c r="D3211" s="43" t="n">
        <f aca="false">NORMSINV(Inputs!$B$8)*STDEV(Prices_MTM!I3194:I3443)</f>
        <v>163946.885783322</v>
      </c>
      <c r="E3211" s="43" t="n">
        <f aca="false">-PERCENTILE(Prices_MTM!I3194:I3443,1-Inputs!$B$9)</f>
        <v>230775</v>
      </c>
      <c r="F3211" s="43" t="n">
        <f aca="false">NORMSINV(Inputs!$B$9)*STDEV(Prices_MTM!I3194:I3443)</f>
        <v>231873.209231705</v>
      </c>
      <c r="G3211" s="52" t="n">
        <f aca="false">IF(-B3211&gt;C3211,1,0)</f>
        <v>0</v>
      </c>
      <c r="H3211" s="52" t="n">
        <f aca="false">IF(-B3211&gt;D3211,1,0)</f>
        <v>0</v>
      </c>
      <c r="I3211" s="52" t="n">
        <f aca="false">IF(-B3211&gt;E3211,1,0)</f>
        <v>0</v>
      </c>
      <c r="J3211" s="52" t="n">
        <f aca="false">IF(-B3211&gt;F3211,1,0)</f>
        <v>0</v>
      </c>
    </row>
    <row r="3212" customFormat="false" ht="15" hidden="false" customHeight="false" outlineLevel="0" collapsed="false">
      <c r="A3212" s="51" t="n">
        <f aca="false">Prices_MTM!A3445</f>
        <v>42460</v>
      </c>
      <c r="B3212" s="43" t="n">
        <f aca="false">Prices_MTM!I3445</f>
        <v>3000.00000000011</v>
      </c>
      <c r="C3212" s="43" t="n">
        <f aca="false">-PERCENTILE(Prices_MTM!I3195:I3444,1-Inputs!$B$8)</f>
        <v>146925</v>
      </c>
      <c r="D3212" s="43" t="n">
        <f aca="false">NORMSINV(Inputs!$B$8)*STDEV(Prices_MTM!I3195:I3444)</f>
        <v>163745.678014694</v>
      </c>
      <c r="E3212" s="43" t="n">
        <f aca="false">-PERCENTILE(Prices_MTM!I3195:I3444,1-Inputs!$B$9)</f>
        <v>230775</v>
      </c>
      <c r="F3212" s="43" t="n">
        <f aca="false">NORMSINV(Inputs!$B$9)*STDEV(Prices_MTM!I3195:I3444)</f>
        <v>231588.637244801</v>
      </c>
      <c r="G3212" s="52" t="n">
        <f aca="false">IF(-B3212&gt;C3212,1,0)</f>
        <v>0</v>
      </c>
      <c r="H3212" s="52" t="n">
        <f aca="false">IF(-B3212&gt;D3212,1,0)</f>
        <v>0</v>
      </c>
      <c r="I3212" s="52" t="n">
        <f aca="false">IF(-B3212&gt;E3212,1,0)</f>
        <v>0</v>
      </c>
      <c r="J3212" s="52" t="n">
        <f aca="false">IF(-B3212&gt;F3212,1,0)</f>
        <v>0</v>
      </c>
    </row>
    <row r="3213" customFormat="false" ht="15" hidden="false" customHeight="false" outlineLevel="0" collapsed="false">
      <c r="A3213" s="51" t="n">
        <f aca="false">Prices_MTM!A3446</f>
        <v>42461</v>
      </c>
      <c r="B3213" s="43" t="n">
        <f aca="false">Prices_MTM!I3446</f>
        <v>-141500</v>
      </c>
      <c r="C3213" s="43" t="n">
        <f aca="false">-PERCENTILE(Prices_MTM!I3196:I3445,1-Inputs!$B$8)</f>
        <v>146925</v>
      </c>
      <c r="D3213" s="43" t="n">
        <f aca="false">NORMSINV(Inputs!$B$8)*STDEV(Prices_MTM!I3196:I3445)</f>
        <v>163102.058882874</v>
      </c>
      <c r="E3213" s="43" t="n">
        <f aca="false">-PERCENTILE(Prices_MTM!I3196:I3445,1-Inputs!$B$9)</f>
        <v>230775</v>
      </c>
      <c r="F3213" s="43" t="n">
        <f aca="false">NORMSINV(Inputs!$B$9)*STDEV(Prices_MTM!I3196:I3445)</f>
        <v>230678.354424209</v>
      </c>
      <c r="G3213" s="52" t="n">
        <f aca="false">IF(-B3213&gt;C3213,1,0)</f>
        <v>0</v>
      </c>
      <c r="H3213" s="52" t="n">
        <f aca="false">IF(-B3213&gt;D3213,1,0)</f>
        <v>0</v>
      </c>
      <c r="I3213" s="52" t="n">
        <f aca="false">IF(-B3213&gt;E3213,1,0)</f>
        <v>0</v>
      </c>
      <c r="J3213" s="52" t="n">
        <f aca="false">IF(-B3213&gt;F3213,1,0)</f>
        <v>0</v>
      </c>
    </row>
    <row r="3214" customFormat="false" ht="15" hidden="false" customHeight="false" outlineLevel="0" collapsed="false">
      <c r="A3214" s="51" t="n">
        <f aca="false">Prices_MTM!A3447</f>
        <v>42464</v>
      </c>
      <c r="B3214" s="43" t="n">
        <f aca="false">Prices_MTM!I3447</f>
        <v>-87500</v>
      </c>
      <c r="C3214" s="43" t="n">
        <f aca="false">-PERCENTILE(Prices_MTM!I3197:I3446,1-Inputs!$B$8)</f>
        <v>146925</v>
      </c>
      <c r="D3214" s="43" t="n">
        <f aca="false">NORMSINV(Inputs!$B$8)*STDEV(Prices_MTM!I3197:I3446)</f>
        <v>163437.756624762</v>
      </c>
      <c r="E3214" s="43" t="n">
        <f aca="false">-PERCENTILE(Prices_MTM!I3197:I3446,1-Inputs!$B$9)</f>
        <v>230775</v>
      </c>
      <c r="F3214" s="43" t="n">
        <f aca="false">NORMSINV(Inputs!$B$9)*STDEV(Prices_MTM!I3197:I3446)</f>
        <v>231153.138146825</v>
      </c>
      <c r="G3214" s="52" t="n">
        <f aca="false">IF(-B3214&gt;C3214,1,0)</f>
        <v>0</v>
      </c>
      <c r="H3214" s="52" t="n">
        <f aca="false">IF(-B3214&gt;D3214,1,0)</f>
        <v>0</v>
      </c>
      <c r="I3214" s="52" t="n">
        <f aca="false">IF(-B3214&gt;E3214,1,0)</f>
        <v>0</v>
      </c>
      <c r="J3214" s="52" t="n">
        <f aca="false">IF(-B3214&gt;F3214,1,0)</f>
        <v>0</v>
      </c>
    </row>
    <row r="3215" customFormat="false" ht="15" hidden="false" customHeight="false" outlineLevel="0" collapsed="false">
      <c r="A3215" s="51" t="n">
        <f aca="false">Prices_MTM!A3448</f>
        <v>42465</v>
      </c>
      <c r="B3215" s="43" t="n">
        <f aca="false">Prices_MTM!I3448</f>
        <v>30500.0000000003</v>
      </c>
      <c r="C3215" s="43" t="n">
        <f aca="false">-PERCENTILE(Prices_MTM!I3198:I3447,1-Inputs!$B$8)</f>
        <v>146925</v>
      </c>
      <c r="D3215" s="43" t="n">
        <f aca="false">NORMSINV(Inputs!$B$8)*STDEV(Prices_MTM!I3198:I3447)</f>
        <v>160715.48640953</v>
      </c>
      <c r="E3215" s="43" t="n">
        <f aca="false">-PERCENTILE(Prices_MTM!I3198:I3447,1-Inputs!$B$9)</f>
        <v>230775</v>
      </c>
      <c r="F3215" s="43" t="n">
        <f aca="false">NORMSINV(Inputs!$B$9)*STDEV(Prices_MTM!I3198:I3447)</f>
        <v>227302.979431179</v>
      </c>
      <c r="G3215" s="52" t="n">
        <f aca="false">IF(-B3215&gt;C3215,1,0)</f>
        <v>0</v>
      </c>
      <c r="H3215" s="52" t="n">
        <f aca="false">IF(-B3215&gt;D3215,1,0)</f>
        <v>0</v>
      </c>
      <c r="I3215" s="52" t="n">
        <f aca="false">IF(-B3215&gt;E3215,1,0)</f>
        <v>0</v>
      </c>
      <c r="J3215" s="52" t="n">
        <f aca="false">IF(-B3215&gt;F3215,1,0)</f>
        <v>0</v>
      </c>
    </row>
    <row r="3216" customFormat="false" ht="15" hidden="false" customHeight="false" outlineLevel="0" collapsed="false">
      <c r="A3216" s="51" t="n">
        <f aca="false">Prices_MTM!A3449</f>
        <v>42466</v>
      </c>
      <c r="B3216" s="43" t="n">
        <f aca="false">Prices_MTM!I3449</f>
        <v>227500</v>
      </c>
      <c r="C3216" s="43" t="n">
        <f aca="false">-PERCENTILE(Prices_MTM!I3199:I3448,1-Inputs!$B$8)</f>
        <v>146925</v>
      </c>
      <c r="D3216" s="43" t="n">
        <f aca="false">NORMSINV(Inputs!$B$8)*STDEV(Prices_MTM!I3199:I3448)</f>
        <v>160420.480135733</v>
      </c>
      <c r="E3216" s="43" t="n">
        <f aca="false">-PERCENTILE(Prices_MTM!I3199:I3448,1-Inputs!$B$9)</f>
        <v>230775</v>
      </c>
      <c r="F3216" s="43" t="n">
        <f aca="false">NORMSINV(Inputs!$B$9)*STDEV(Prices_MTM!I3199:I3448)</f>
        <v>226885.746428417</v>
      </c>
      <c r="G3216" s="52" t="n">
        <f aca="false">IF(-B3216&gt;C3216,1,0)</f>
        <v>0</v>
      </c>
      <c r="H3216" s="52" t="n">
        <f aca="false">IF(-B3216&gt;D3216,1,0)</f>
        <v>0</v>
      </c>
      <c r="I3216" s="52" t="n">
        <f aca="false">IF(-B3216&gt;E3216,1,0)</f>
        <v>0</v>
      </c>
      <c r="J3216" s="52" t="n">
        <f aca="false">IF(-B3216&gt;F3216,1,0)</f>
        <v>0</v>
      </c>
    </row>
    <row r="3217" customFormat="false" ht="15" hidden="false" customHeight="false" outlineLevel="0" collapsed="false">
      <c r="A3217" s="51" t="n">
        <f aca="false">Prices_MTM!A3450</f>
        <v>42467</v>
      </c>
      <c r="B3217" s="43" t="n">
        <f aca="false">Prices_MTM!I3450</f>
        <v>-13000.0000000003</v>
      </c>
      <c r="C3217" s="43" t="n">
        <f aca="false">-PERCENTILE(Prices_MTM!I3200:I3449,1-Inputs!$B$8)</f>
        <v>145000</v>
      </c>
      <c r="D3217" s="43" t="n">
        <f aca="false">NORMSINV(Inputs!$B$8)*STDEV(Prices_MTM!I3200:I3449)</f>
        <v>159316.893507821</v>
      </c>
      <c r="E3217" s="43" t="n">
        <f aca="false">-PERCENTILE(Prices_MTM!I3200:I3449,1-Inputs!$B$9)</f>
        <v>223865</v>
      </c>
      <c r="F3217" s="43" t="n">
        <f aca="false">NORMSINV(Inputs!$B$9)*STDEV(Prices_MTM!I3200:I3449)</f>
        <v>225324.922800347</v>
      </c>
      <c r="G3217" s="52" t="n">
        <f aca="false">IF(-B3217&gt;C3217,1,0)</f>
        <v>0</v>
      </c>
      <c r="H3217" s="52" t="n">
        <f aca="false">IF(-B3217&gt;D3217,1,0)</f>
        <v>0</v>
      </c>
      <c r="I3217" s="52" t="n">
        <f aca="false">IF(-B3217&gt;E3217,1,0)</f>
        <v>0</v>
      </c>
      <c r="J3217" s="52" t="n">
        <f aca="false">IF(-B3217&gt;F3217,1,0)</f>
        <v>0</v>
      </c>
    </row>
    <row r="3218" customFormat="false" ht="15" hidden="false" customHeight="false" outlineLevel="0" collapsed="false">
      <c r="A3218" s="51" t="n">
        <f aca="false">Prices_MTM!A3451</f>
        <v>42468</v>
      </c>
      <c r="B3218" s="43" t="n">
        <f aca="false">Prices_MTM!I3451</f>
        <v>66000.0000000004</v>
      </c>
      <c r="C3218" s="43" t="n">
        <f aca="false">-PERCENTILE(Prices_MTM!I3201:I3450,1-Inputs!$B$8)</f>
        <v>145000</v>
      </c>
      <c r="D3218" s="43" t="n">
        <f aca="false">NORMSINV(Inputs!$B$8)*STDEV(Prices_MTM!I3201:I3450)</f>
        <v>159216.406054502</v>
      </c>
      <c r="E3218" s="43" t="n">
        <f aca="false">-PERCENTILE(Prices_MTM!I3201:I3450,1-Inputs!$B$9)</f>
        <v>223865</v>
      </c>
      <c r="F3218" s="43" t="n">
        <f aca="false">NORMSINV(Inputs!$B$9)*STDEV(Prices_MTM!I3201:I3450)</f>
        <v>225182.801477473</v>
      </c>
      <c r="G3218" s="52" t="n">
        <f aca="false">IF(-B3218&gt;C3218,1,0)</f>
        <v>0</v>
      </c>
      <c r="H3218" s="52" t="n">
        <f aca="false">IF(-B3218&gt;D3218,1,0)</f>
        <v>0</v>
      </c>
      <c r="I3218" s="52" t="n">
        <f aca="false">IF(-B3218&gt;E3218,1,0)</f>
        <v>0</v>
      </c>
      <c r="J3218" s="52" t="n">
        <f aca="false">IF(-B3218&gt;F3218,1,0)</f>
        <v>0</v>
      </c>
    </row>
    <row r="3219" customFormat="false" ht="15" hidden="false" customHeight="false" outlineLevel="0" collapsed="false">
      <c r="A3219" s="51" t="n">
        <f aca="false">Prices_MTM!A3452</f>
        <v>42471</v>
      </c>
      <c r="B3219" s="43" t="n">
        <f aca="false">Prices_MTM!I3452</f>
        <v>28500</v>
      </c>
      <c r="C3219" s="43" t="n">
        <f aca="false">-PERCENTILE(Prices_MTM!I3202:I3451,1-Inputs!$B$8)</f>
        <v>145000</v>
      </c>
      <c r="D3219" s="43" t="n">
        <f aca="false">NORMSINV(Inputs!$B$8)*STDEV(Prices_MTM!I3202:I3451)</f>
        <v>159298.182580573</v>
      </c>
      <c r="E3219" s="43" t="n">
        <f aca="false">-PERCENTILE(Prices_MTM!I3202:I3451,1-Inputs!$B$9)</f>
        <v>223865</v>
      </c>
      <c r="F3219" s="43" t="n">
        <f aca="false">NORMSINV(Inputs!$B$9)*STDEV(Prices_MTM!I3202:I3451)</f>
        <v>225298.459578872</v>
      </c>
      <c r="G3219" s="52" t="n">
        <f aca="false">IF(-B3219&gt;C3219,1,0)</f>
        <v>0</v>
      </c>
      <c r="H3219" s="52" t="n">
        <f aca="false">IF(-B3219&gt;D3219,1,0)</f>
        <v>0</v>
      </c>
      <c r="I3219" s="52" t="n">
        <f aca="false">IF(-B3219&gt;E3219,1,0)</f>
        <v>0</v>
      </c>
      <c r="J3219" s="52" t="n">
        <f aca="false">IF(-B3219&gt;F3219,1,0)</f>
        <v>0</v>
      </c>
    </row>
    <row r="3220" customFormat="false" ht="15" hidden="false" customHeight="false" outlineLevel="0" collapsed="false">
      <c r="A3220" s="51" t="n">
        <f aca="false">Prices_MTM!A3453</f>
        <v>42472</v>
      </c>
      <c r="B3220" s="43" t="n">
        <f aca="false">Prices_MTM!I3453</f>
        <v>93999.9999999994</v>
      </c>
      <c r="C3220" s="43" t="n">
        <f aca="false">-PERCENTILE(Prices_MTM!I3203:I3452,1-Inputs!$B$8)</f>
        <v>145000</v>
      </c>
      <c r="D3220" s="43" t="n">
        <f aca="false">NORMSINV(Inputs!$B$8)*STDEV(Prices_MTM!I3203:I3452)</f>
        <v>159318.438637314</v>
      </c>
      <c r="E3220" s="43" t="n">
        <f aca="false">-PERCENTILE(Prices_MTM!I3203:I3452,1-Inputs!$B$9)</f>
        <v>223865</v>
      </c>
      <c r="F3220" s="43" t="n">
        <f aca="false">NORMSINV(Inputs!$B$9)*STDEV(Prices_MTM!I3203:I3452)</f>
        <v>225327.108106475</v>
      </c>
      <c r="G3220" s="52" t="n">
        <f aca="false">IF(-B3220&gt;C3220,1,0)</f>
        <v>0</v>
      </c>
      <c r="H3220" s="52" t="n">
        <f aca="false">IF(-B3220&gt;D3220,1,0)</f>
        <v>0</v>
      </c>
      <c r="I3220" s="52" t="n">
        <f aca="false">IF(-B3220&gt;E3220,1,0)</f>
        <v>0</v>
      </c>
      <c r="J3220" s="52" t="n">
        <f aca="false">IF(-B3220&gt;F3220,1,0)</f>
        <v>0</v>
      </c>
    </row>
    <row r="3221" customFormat="false" ht="15" hidden="false" customHeight="false" outlineLevel="0" collapsed="false">
      <c r="A3221" s="51" t="n">
        <f aca="false">Prices_MTM!A3454</f>
        <v>42473</v>
      </c>
      <c r="B3221" s="43" t="n">
        <f aca="false">Prices_MTM!I3454</f>
        <v>-31499.9999999994</v>
      </c>
      <c r="C3221" s="43" t="n">
        <f aca="false">-PERCENTILE(Prices_MTM!I3204:I3453,1-Inputs!$B$8)</f>
        <v>145000</v>
      </c>
      <c r="D3221" s="43" t="n">
        <f aca="false">NORMSINV(Inputs!$B$8)*STDEV(Prices_MTM!I3204:I3453)</f>
        <v>159224.258067519</v>
      </c>
      <c r="E3221" s="43" t="n">
        <f aca="false">-PERCENTILE(Prices_MTM!I3204:I3453,1-Inputs!$B$9)</f>
        <v>223865</v>
      </c>
      <c r="F3221" s="43" t="n">
        <f aca="false">NORMSINV(Inputs!$B$9)*STDEV(Prices_MTM!I3204:I3453)</f>
        <v>225193.906729325</v>
      </c>
      <c r="G3221" s="52" t="n">
        <f aca="false">IF(-B3221&gt;C3221,1,0)</f>
        <v>0</v>
      </c>
      <c r="H3221" s="52" t="n">
        <f aca="false">IF(-B3221&gt;D3221,1,0)</f>
        <v>0</v>
      </c>
      <c r="I3221" s="52" t="n">
        <f aca="false">IF(-B3221&gt;E3221,1,0)</f>
        <v>0</v>
      </c>
      <c r="J3221" s="52" t="n">
        <f aca="false">IF(-B3221&gt;F3221,1,0)</f>
        <v>0</v>
      </c>
    </row>
    <row r="3222" customFormat="false" ht="15" hidden="false" customHeight="false" outlineLevel="0" collapsed="false">
      <c r="A3222" s="51" t="n">
        <f aca="false">Prices_MTM!A3455</f>
        <v>42474</v>
      </c>
      <c r="B3222" s="43" t="n">
        <f aca="false">Prices_MTM!I3455</f>
        <v>-35500</v>
      </c>
      <c r="C3222" s="43" t="n">
        <f aca="false">-PERCENTILE(Prices_MTM!I3205:I3454,1-Inputs!$B$8)</f>
        <v>145000</v>
      </c>
      <c r="D3222" s="43" t="n">
        <f aca="false">NORMSINV(Inputs!$B$8)*STDEV(Prices_MTM!I3205:I3454)</f>
        <v>157661.245179696</v>
      </c>
      <c r="E3222" s="43" t="n">
        <f aca="false">-PERCENTILE(Prices_MTM!I3205:I3454,1-Inputs!$B$9)</f>
        <v>223865</v>
      </c>
      <c r="F3222" s="43" t="n">
        <f aca="false">NORMSINV(Inputs!$B$9)*STDEV(Prices_MTM!I3205:I3454)</f>
        <v>222983.307774437</v>
      </c>
      <c r="G3222" s="52" t="n">
        <f aca="false">IF(-B3222&gt;C3222,1,0)</f>
        <v>0</v>
      </c>
      <c r="H3222" s="52" t="n">
        <f aca="false">IF(-B3222&gt;D3222,1,0)</f>
        <v>0</v>
      </c>
      <c r="I3222" s="52" t="n">
        <f aca="false">IF(-B3222&gt;E3222,1,0)</f>
        <v>0</v>
      </c>
      <c r="J3222" s="52" t="n">
        <f aca="false">IF(-B3222&gt;F3222,1,0)</f>
        <v>0</v>
      </c>
    </row>
    <row r="3223" customFormat="false" ht="15" hidden="false" customHeight="false" outlineLevel="0" collapsed="false">
      <c r="A3223" s="51" t="n">
        <f aca="false">Prices_MTM!A3456</f>
        <v>42475</v>
      </c>
      <c r="B3223" s="43" t="n">
        <f aca="false">Prices_MTM!I3456</f>
        <v>-20000.0000000003</v>
      </c>
      <c r="C3223" s="43" t="n">
        <f aca="false">-PERCENTILE(Prices_MTM!I3206:I3455,1-Inputs!$B$8)</f>
        <v>145000</v>
      </c>
      <c r="D3223" s="43" t="n">
        <f aca="false">NORMSINV(Inputs!$B$8)*STDEV(Prices_MTM!I3206:I3455)</f>
        <v>157697.268159015</v>
      </c>
      <c r="E3223" s="43" t="n">
        <f aca="false">-PERCENTILE(Prices_MTM!I3206:I3455,1-Inputs!$B$9)</f>
        <v>223865</v>
      </c>
      <c r="F3223" s="43" t="n">
        <f aca="false">NORMSINV(Inputs!$B$9)*STDEV(Prices_MTM!I3206:I3455)</f>
        <v>223034.255761529</v>
      </c>
      <c r="G3223" s="52" t="n">
        <f aca="false">IF(-B3223&gt;C3223,1,0)</f>
        <v>0</v>
      </c>
      <c r="H3223" s="52" t="n">
        <f aca="false">IF(-B3223&gt;D3223,1,0)</f>
        <v>0</v>
      </c>
      <c r="I3223" s="52" t="n">
        <f aca="false">IF(-B3223&gt;E3223,1,0)</f>
        <v>0</v>
      </c>
      <c r="J3223" s="52" t="n">
        <f aca="false">IF(-B3223&gt;F3223,1,0)</f>
        <v>0</v>
      </c>
    </row>
    <row r="3224" customFormat="false" ht="15" hidden="false" customHeight="false" outlineLevel="0" collapsed="false">
      <c r="A3224" s="51" t="n">
        <f aca="false">Prices_MTM!A3457</f>
        <v>42478</v>
      </c>
      <c r="B3224" s="43" t="n">
        <f aca="false">Prices_MTM!I3457</f>
        <v>-81999.9999999997</v>
      </c>
      <c r="C3224" s="43" t="n">
        <f aca="false">-PERCENTILE(Prices_MTM!I3207:I3456,1-Inputs!$B$8)</f>
        <v>144775</v>
      </c>
      <c r="D3224" s="43" t="n">
        <f aca="false">NORMSINV(Inputs!$B$8)*STDEV(Prices_MTM!I3207:I3456)</f>
        <v>156882.41715103</v>
      </c>
      <c r="E3224" s="43" t="n">
        <f aca="false">-PERCENTILE(Prices_MTM!I3207:I3456,1-Inputs!$B$9)</f>
        <v>223865</v>
      </c>
      <c r="F3224" s="43" t="n">
        <f aca="false">NORMSINV(Inputs!$B$9)*STDEV(Prices_MTM!I3207:I3456)</f>
        <v>221881.796430786</v>
      </c>
      <c r="G3224" s="52" t="n">
        <f aca="false">IF(-B3224&gt;C3224,1,0)</f>
        <v>0</v>
      </c>
      <c r="H3224" s="52" t="n">
        <f aca="false">IF(-B3224&gt;D3224,1,0)</f>
        <v>0</v>
      </c>
      <c r="I3224" s="52" t="n">
        <f aca="false">IF(-B3224&gt;E3224,1,0)</f>
        <v>0</v>
      </c>
      <c r="J3224" s="52" t="n">
        <f aca="false">IF(-B3224&gt;F3224,1,0)</f>
        <v>0</v>
      </c>
    </row>
    <row r="3225" customFormat="false" ht="15" hidden="false" customHeight="false" outlineLevel="0" collapsed="false">
      <c r="A3225" s="51" t="n">
        <f aca="false">Prices_MTM!A3458</f>
        <v>42479</v>
      </c>
      <c r="B3225" s="43" t="n">
        <f aca="false">Prices_MTM!I3458</f>
        <v>44999.9999999999</v>
      </c>
      <c r="C3225" s="43" t="n">
        <f aca="false">-PERCENTILE(Prices_MTM!I3208:I3457,1-Inputs!$B$8)</f>
        <v>144775</v>
      </c>
      <c r="D3225" s="43" t="n">
        <f aca="false">NORMSINV(Inputs!$B$8)*STDEV(Prices_MTM!I3208:I3457)</f>
        <v>156912.362865144</v>
      </c>
      <c r="E3225" s="43" t="n">
        <f aca="false">-PERCENTILE(Prices_MTM!I3208:I3457,1-Inputs!$B$9)</f>
        <v>223865</v>
      </c>
      <c r="F3225" s="43" t="n">
        <f aca="false">NORMSINV(Inputs!$B$9)*STDEV(Prices_MTM!I3208:I3457)</f>
        <v>221924.149225725</v>
      </c>
      <c r="G3225" s="52" t="n">
        <f aca="false">IF(-B3225&gt;C3225,1,0)</f>
        <v>0</v>
      </c>
      <c r="H3225" s="52" t="n">
        <f aca="false">IF(-B3225&gt;D3225,1,0)</f>
        <v>0</v>
      </c>
      <c r="I3225" s="52" t="n">
        <f aca="false">IF(-B3225&gt;E3225,1,0)</f>
        <v>0</v>
      </c>
      <c r="J3225" s="52" t="n">
        <f aca="false">IF(-B3225&gt;F3225,1,0)</f>
        <v>0</v>
      </c>
    </row>
    <row r="3226" customFormat="false" ht="15" hidden="false" customHeight="false" outlineLevel="0" collapsed="false">
      <c r="A3226" s="51" t="n">
        <f aca="false">Prices_MTM!A3459</f>
        <v>42480</v>
      </c>
      <c r="B3226" s="43" t="n">
        <f aca="false">Prices_MTM!I3459</f>
        <v>180500</v>
      </c>
      <c r="C3226" s="43" t="n">
        <f aca="false">-PERCENTILE(Prices_MTM!I3209:I3458,1-Inputs!$B$8)</f>
        <v>144775</v>
      </c>
      <c r="D3226" s="43" t="n">
        <f aca="false">NORMSINV(Inputs!$B$8)*STDEV(Prices_MTM!I3209:I3458)</f>
        <v>156973.426421369</v>
      </c>
      <c r="E3226" s="43" t="n">
        <f aca="false">-PERCENTILE(Prices_MTM!I3209:I3458,1-Inputs!$B$9)</f>
        <v>223865</v>
      </c>
      <c r="F3226" s="43" t="n">
        <f aca="false">NORMSINV(Inputs!$B$9)*STDEV(Prices_MTM!I3209:I3458)</f>
        <v>222010.512578595</v>
      </c>
      <c r="G3226" s="52" t="n">
        <f aca="false">IF(-B3226&gt;C3226,1,0)</f>
        <v>0</v>
      </c>
      <c r="H3226" s="52" t="n">
        <f aca="false">IF(-B3226&gt;D3226,1,0)</f>
        <v>0</v>
      </c>
      <c r="I3226" s="52" t="n">
        <f aca="false">IF(-B3226&gt;E3226,1,0)</f>
        <v>0</v>
      </c>
      <c r="J3226" s="52" t="n">
        <f aca="false">IF(-B3226&gt;F3226,1,0)</f>
        <v>0</v>
      </c>
    </row>
    <row r="3227" customFormat="false" ht="15" hidden="false" customHeight="false" outlineLevel="0" collapsed="false">
      <c r="A3227" s="51" t="n">
        <f aca="false">Prices_MTM!A3460</f>
        <v>42481</v>
      </c>
      <c r="B3227" s="43" t="n">
        <f aca="false">Prices_MTM!I3460</f>
        <v>26500.0000000004</v>
      </c>
      <c r="C3227" s="43" t="n">
        <f aca="false">-PERCENTILE(Prices_MTM!I3210:I3459,1-Inputs!$B$8)</f>
        <v>144775</v>
      </c>
      <c r="D3227" s="43" t="n">
        <f aca="false">NORMSINV(Inputs!$B$8)*STDEV(Prices_MTM!I3210:I3459)</f>
        <v>157995.86110563</v>
      </c>
      <c r="E3227" s="43" t="n">
        <f aca="false">-PERCENTILE(Prices_MTM!I3210:I3459,1-Inputs!$B$9)</f>
        <v>223865</v>
      </c>
      <c r="F3227" s="43" t="n">
        <f aca="false">NORMSINV(Inputs!$B$9)*STDEV(Prices_MTM!I3210:I3459)</f>
        <v>223456.561464104</v>
      </c>
      <c r="G3227" s="52" t="n">
        <f aca="false">IF(-B3227&gt;C3227,1,0)</f>
        <v>0</v>
      </c>
      <c r="H3227" s="52" t="n">
        <f aca="false">IF(-B3227&gt;D3227,1,0)</f>
        <v>0</v>
      </c>
      <c r="I3227" s="52" t="n">
        <f aca="false">IF(-B3227&gt;E3227,1,0)</f>
        <v>0</v>
      </c>
      <c r="J3227" s="52" t="n">
        <f aca="false">IF(-B3227&gt;F3227,1,0)</f>
        <v>0</v>
      </c>
    </row>
    <row r="3228" customFormat="false" ht="15" hidden="false" customHeight="false" outlineLevel="0" collapsed="false">
      <c r="A3228" s="51" t="n">
        <f aca="false">Prices_MTM!A3461</f>
        <v>42482</v>
      </c>
      <c r="B3228" s="43" t="n">
        <f aca="false">Prices_MTM!I3461</f>
        <v>-66500.0000000003</v>
      </c>
      <c r="C3228" s="43" t="n">
        <f aca="false">-PERCENTILE(Prices_MTM!I3211:I3460,1-Inputs!$B$8)</f>
        <v>144775</v>
      </c>
      <c r="D3228" s="43" t="n">
        <f aca="false">NORMSINV(Inputs!$B$8)*STDEV(Prices_MTM!I3211:I3460)</f>
        <v>157784.856797342</v>
      </c>
      <c r="E3228" s="43" t="n">
        <f aca="false">-PERCENTILE(Prices_MTM!I3211:I3460,1-Inputs!$B$9)</f>
        <v>223865</v>
      </c>
      <c r="F3228" s="43" t="n">
        <f aca="false">NORMSINV(Inputs!$B$9)*STDEV(Prices_MTM!I3211:I3460)</f>
        <v>223158.134044206</v>
      </c>
      <c r="G3228" s="52" t="n">
        <f aca="false">IF(-B3228&gt;C3228,1,0)</f>
        <v>0</v>
      </c>
      <c r="H3228" s="52" t="n">
        <f aca="false">IF(-B3228&gt;D3228,1,0)</f>
        <v>0</v>
      </c>
      <c r="I3228" s="52" t="n">
        <f aca="false">IF(-B3228&gt;E3228,1,0)</f>
        <v>0</v>
      </c>
      <c r="J3228" s="52" t="n">
        <f aca="false">IF(-B3228&gt;F3228,1,0)</f>
        <v>0</v>
      </c>
    </row>
    <row r="3229" customFormat="false" ht="15" hidden="false" customHeight="false" outlineLevel="0" collapsed="false">
      <c r="A3229" s="51" t="n">
        <f aca="false">Prices_MTM!A3462</f>
        <v>42485</v>
      </c>
      <c r="B3229" s="43" t="n">
        <f aca="false">Prices_MTM!I3462</f>
        <v>-58999.9999999996</v>
      </c>
      <c r="C3229" s="43" t="n">
        <f aca="false">-PERCENTILE(Prices_MTM!I3212:I3461,1-Inputs!$B$8)</f>
        <v>144775</v>
      </c>
      <c r="D3229" s="43" t="n">
        <f aca="false">NORMSINV(Inputs!$B$8)*STDEV(Prices_MTM!I3212:I3461)</f>
        <v>157739.225330902</v>
      </c>
      <c r="E3229" s="43" t="n">
        <f aca="false">-PERCENTILE(Prices_MTM!I3212:I3461,1-Inputs!$B$9)</f>
        <v>223865</v>
      </c>
      <c r="F3229" s="43" t="n">
        <f aca="false">NORMSINV(Inputs!$B$9)*STDEV(Prices_MTM!I3212:I3461)</f>
        <v>223093.596590415</v>
      </c>
      <c r="G3229" s="52" t="n">
        <f aca="false">IF(-B3229&gt;C3229,1,0)</f>
        <v>0</v>
      </c>
      <c r="H3229" s="52" t="n">
        <f aca="false">IF(-B3229&gt;D3229,1,0)</f>
        <v>0</v>
      </c>
      <c r="I3229" s="52" t="n">
        <f aca="false">IF(-B3229&gt;E3229,1,0)</f>
        <v>0</v>
      </c>
      <c r="J3229" s="52" t="n">
        <f aca="false">IF(-B3229&gt;F3229,1,0)</f>
        <v>0</v>
      </c>
    </row>
    <row r="3230" customFormat="false" ht="15" hidden="false" customHeight="false" outlineLevel="0" collapsed="false">
      <c r="A3230" s="51" t="n">
        <f aca="false">Prices_MTM!A3463</f>
        <v>42486</v>
      </c>
      <c r="B3230" s="43" t="n">
        <f aca="false">Prices_MTM!I3463</f>
        <v>36500.0000000002</v>
      </c>
      <c r="C3230" s="43" t="n">
        <f aca="false">-PERCENTILE(Prices_MTM!I3213:I3462,1-Inputs!$B$8)</f>
        <v>144775</v>
      </c>
      <c r="D3230" s="43" t="n">
        <f aca="false">NORMSINV(Inputs!$B$8)*STDEV(Prices_MTM!I3213:I3462)</f>
        <v>157809.625957979</v>
      </c>
      <c r="E3230" s="43" t="n">
        <f aca="false">-PERCENTILE(Prices_MTM!I3213:I3462,1-Inputs!$B$9)</f>
        <v>223865</v>
      </c>
      <c r="F3230" s="43" t="n">
        <f aca="false">NORMSINV(Inputs!$B$9)*STDEV(Prices_MTM!I3213:I3462)</f>
        <v>223193.165540776</v>
      </c>
      <c r="G3230" s="52" t="n">
        <f aca="false">IF(-B3230&gt;C3230,1,0)</f>
        <v>0</v>
      </c>
      <c r="H3230" s="52" t="n">
        <f aca="false">IF(-B3230&gt;D3230,1,0)</f>
        <v>0</v>
      </c>
      <c r="I3230" s="52" t="n">
        <f aca="false">IF(-B3230&gt;E3230,1,0)</f>
        <v>0</v>
      </c>
      <c r="J3230" s="52" t="n">
        <f aca="false">IF(-B3230&gt;F3230,1,0)</f>
        <v>0</v>
      </c>
    </row>
    <row r="3231" customFormat="false" ht="15" hidden="false" customHeight="false" outlineLevel="0" collapsed="false">
      <c r="A3231" s="51" t="n">
        <f aca="false">Prices_MTM!A3464</f>
        <v>42487</v>
      </c>
      <c r="B3231" s="43" t="n">
        <f aca="false">Prices_MTM!I3464</f>
        <v>265499.999999999</v>
      </c>
      <c r="C3231" s="43" t="n">
        <f aca="false">-PERCENTILE(Prices_MTM!I3214:I3463,1-Inputs!$B$8)</f>
        <v>144775</v>
      </c>
      <c r="D3231" s="43" t="n">
        <f aca="false">NORMSINV(Inputs!$B$8)*STDEV(Prices_MTM!I3214:I3463)</f>
        <v>156939.440387764</v>
      </c>
      <c r="E3231" s="43" t="n">
        <f aca="false">-PERCENTILE(Prices_MTM!I3214:I3463,1-Inputs!$B$9)</f>
        <v>223865</v>
      </c>
      <c r="F3231" s="43" t="n">
        <f aca="false">NORMSINV(Inputs!$B$9)*STDEV(Prices_MTM!I3214:I3463)</f>
        <v>221962.445482699</v>
      </c>
      <c r="G3231" s="52" t="n">
        <f aca="false">IF(-B3231&gt;C3231,1,0)</f>
        <v>0</v>
      </c>
      <c r="H3231" s="52" t="n">
        <f aca="false">IF(-B3231&gt;D3231,1,0)</f>
        <v>0</v>
      </c>
      <c r="I3231" s="52" t="n">
        <f aca="false">IF(-B3231&gt;E3231,1,0)</f>
        <v>0</v>
      </c>
      <c r="J3231" s="52" t="n">
        <f aca="false">IF(-B3231&gt;F3231,1,0)</f>
        <v>0</v>
      </c>
    </row>
    <row r="3232" customFormat="false" ht="15" hidden="false" customHeight="false" outlineLevel="0" collapsed="false">
      <c r="A3232" s="51" t="n">
        <f aca="false">Prices_MTM!A3465</f>
        <v>42488</v>
      </c>
      <c r="B3232" s="43" t="n">
        <f aca="false">Prices_MTM!I3465</f>
        <v>2500.00000000022</v>
      </c>
      <c r="C3232" s="43" t="n">
        <f aca="false">-PERCENTILE(Prices_MTM!I3215:I3464,1-Inputs!$B$8)</f>
        <v>144775</v>
      </c>
      <c r="D3232" s="43" t="n">
        <f aca="false">NORMSINV(Inputs!$B$8)*STDEV(Prices_MTM!I3215:I3464)</f>
        <v>159152.982281144</v>
      </c>
      <c r="E3232" s="43" t="n">
        <f aca="false">-PERCENTILE(Prices_MTM!I3215:I3464,1-Inputs!$B$9)</f>
        <v>223865</v>
      </c>
      <c r="F3232" s="43" t="n">
        <f aca="false">NORMSINV(Inputs!$B$9)*STDEV(Prices_MTM!I3215:I3464)</f>
        <v>225093.10002447</v>
      </c>
      <c r="G3232" s="52" t="n">
        <f aca="false">IF(-B3232&gt;C3232,1,0)</f>
        <v>0</v>
      </c>
      <c r="H3232" s="52" t="n">
        <f aca="false">IF(-B3232&gt;D3232,1,0)</f>
        <v>0</v>
      </c>
      <c r="I3232" s="52" t="n">
        <f aca="false">IF(-B3232&gt;E3232,1,0)</f>
        <v>0</v>
      </c>
      <c r="J3232" s="52" t="n">
        <f aca="false">IF(-B3232&gt;F3232,1,0)</f>
        <v>0</v>
      </c>
    </row>
    <row r="3233" customFormat="false" ht="15" hidden="false" customHeight="false" outlineLevel="0" collapsed="false">
      <c r="A3233" s="51" t="n">
        <f aca="false">Prices_MTM!A3466</f>
        <v>42489</v>
      </c>
      <c r="B3233" s="43" t="n">
        <f aca="false">Prices_MTM!I3466</f>
        <v>-7000.00000000038</v>
      </c>
      <c r="C3233" s="43" t="n">
        <f aca="false">-PERCENTILE(Prices_MTM!I3216:I3465,1-Inputs!$B$8)</f>
        <v>144775</v>
      </c>
      <c r="D3233" s="43" t="n">
        <f aca="false">NORMSINV(Inputs!$B$8)*STDEV(Prices_MTM!I3216:I3465)</f>
        <v>158724.308969968</v>
      </c>
      <c r="E3233" s="43" t="n">
        <f aca="false">-PERCENTILE(Prices_MTM!I3216:I3465,1-Inputs!$B$9)</f>
        <v>223865</v>
      </c>
      <c r="F3233" s="43" t="n">
        <f aca="false">NORMSINV(Inputs!$B$9)*STDEV(Prices_MTM!I3216:I3465)</f>
        <v>224486.819179918</v>
      </c>
      <c r="G3233" s="52" t="n">
        <f aca="false">IF(-B3233&gt;C3233,1,0)</f>
        <v>0</v>
      </c>
      <c r="H3233" s="52" t="n">
        <f aca="false">IF(-B3233&gt;D3233,1,0)</f>
        <v>0</v>
      </c>
      <c r="I3233" s="52" t="n">
        <f aca="false">IF(-B3233&gt;E3233,1,0)</f>
        <v>0</v>
      </c>
      <c r="J3233" s="52" t="n">
        <f aca="false">IF(-B3233&gt;F3233,1,0)</f>
        <v>0</v>
      </c>
    </row>
    <row r="3234" customFormat="false" ht="15" hidden="false" customHeight="false" outlineLevel="0" collapsed="false">
      <c r="A3234" s="51" t="n">
        <f aca="false">Prices_MTM!A3467</f>
        <v>42492</v>
      </c>
      <c r="B3234" s="43" t="n">
        <f aca="false">Prices_MTM!I3467</f>
        <v>-132000</v>
      </c>
      <c r="C3234" s="43" t="n">
        <f aca="false">-PERCENTILE(Prices_MTM!I3217:I3466,1-Inputs!$B$8)</f>
        <v>144775</v>
      </c>
      <c r="D3234" s="43" t="n">
        <f aca="false">NORMSINV(Inputs!$B$8)*STDEV(Prices_MTM!I3217:I3466)</f>
        <v>158594.349115835</v>
      </c>
      <c r="E3234" s="43" t="n">
        <f aca="false">-PERCENTILE(Prices_MTM!I3217:I3466,1-Inputs!$B$9)</f>
        <v>223865</v>
      </c>
      <c r="F3234" s="43" t="n">
        <f aca="false">NORMSINV(Inputs!$B$9)*STDEV(Prices_MTM!I3217:I3466)</f>
        <v>224303.014478137</v>
      </c>
      <c r="G3234" s="52" t="n">
        <f aca="false">IF(-B3234&gt;C3234,1,0)</f>
        <v>0</v>
      </c>
      <c r="H3234" s="52" t="n">
        <f aca="false">IF(-B3234&gt;D3234,1,0)</f>
        <v>0</v>
      </c>
      <c r="I3234" s="52" t="n">
        <f aca="false">IF(-B3234&gt;E3234,1,0)</f>
        <v>0</v>
      </c>
      <c r="J3234" s="52" t="n">
        <f aca="false">IF(-B3234&gt;F3234,1,0)</f>
        <v>0</v>
      </c>
    </row>
    <row r="3235" customFormat="false" ht="15" hidden="false" customHeight="false" outlineLevel="0" collapsed="false">
      <c r="A3235" s="51" t="n">
        <f aca="false">Prices_MTM!A3468</f>
        <v>42493</v>
      </c>
      <c r="B3235" s="43" t="n">
        <f aca="false">Prices_MTM!I3468</f>
        <v>26499.9999999997</v>
      </c>
      <c r="C3235" s="43" t="n">
        <f aca="false">-PERCENTILE(Prices_MTM!I3218:I3467,1-Inputs!$B$8)</f>
        <v>144775</v>
      </c>
      <c r="D3235" s="43" t="n">
        <f aca="false">NORMSINV(Inputs!$B$8)*STDEV(Prices_MTM!I3218:I3467)</f>
        <v>159117.88569203</v>
      </c>
      <c r="E3235" s="43" t="n">
        <f aca="false">-PERCENTILE(Prices_MTM!I3218:I3467,1-Inputs!$B$9)</f>
        <v>223865</v>
      </c>
      <c r="F3235" s="43" t="n">
        <f aca="false">NORMSINV(Inputs!$B$9)*STDEV(Prices_MTM!I3218:I3467)</f>
        <v>225043.462248722</v>
      </c>
      <c r="G3235" s="52" t="n">
        <f aca="false">IF(-B3235&gt;C3235,1,0)</f>
        <v>0</v>
      </c>
      <c r="H3235" s="52" t="n">
        <f aca="false">IF(-B3235&gt;D3235,1,0)</f>
        <v>0</v>
      </c>
      <c r="I3235" s="52" t="n">
        <f aca="false">IF(-B3235&gt;E3235,1,0)</f>
        <v>0</v>
      </c>
      <c r="J3235" s="52" t="n">
        <f aca="false">IF(-B3235&gt;F3235,1,0)</f>
        <v>0</v>
      </c>
    </row>
    <row r="3236" customFormat="false" ht="15" hidden="false" customHeight="false" outlineLevel="0" collapsed="false">
      <c r="A3236" s="51" t="n">
        <f aca="false">Prices_MTM!A3469</f>
        <v>42494</v>
      </c>
      <c r="B3236" s="43" t="n">
        <f aca="false">Prices_MTM!I3469</f>
        <v>12500.0000000007</v>
      </c>
      <c r="C3236" s="43" t="n">
        <f aca="false">-PERCENTILE(Prices_MTM!I3219:I3468,1-Inputs!$B$8)</f>
        <v>144775</v>
      </c>
      <c r="D3236" s="43" t="n">
        <f aca="false">NORMSINV(Inputs!$B$8)*STDEV(Prices_MTM!I3219:I3468)</f>
        <v>158753.946740581</v>
      </c>
      <c r="E3236" s="43" t="n">
        <f aca="false">-PERCENTILE(Prices_MTM!I3219:I3468,1-Inputs!$B$9)</f>
        <v>223865</v>
      </c>
      <c r="F3236" s="43" t="n">
        <f aca="false">NORMSINV(Inputs!$B$9)*STDEV(Prices_MTM!I3219:I3468)</f>
        <v>224528.736444486</v>
      </c>
      <c r="G3236" s="52" t="n">
        <f aca="false">IF(-B3236&gt;C3236,1,0)</f>
        <v>0</v>
      </c>
      <c r="H3236" s="52" t="n">
        <f aca="false">IF(-B3236&gt;D3236,1,0)</f>
        <v>0</v>
      </c>
      <c r="I3236" s="52" t="n">
        <f aca="false">IF(-B3236&gt;E3236,1,0)</f>
        <v>0</v>
      </c>
      <c r="J3236" s="52" t="n">
        <f aca="false">IF(-B3236&gt;F3236,1,0)</f>
        <v>0</v>
      </c>
    </row>
    <row r="3237" customFormat="false" ht="15" hidden="false" customHeight="false" outlineLevel="0" collapsed="false">
      <c r="A3237" s="51" t="n">
        <f aca="false">Prices_MTM!A3470</f>
        <v>42495</v>
      </c>
      <c r="B3237" s="43" t="n">
        <f aca="false">Prices_MTM!I3470</f>
        <v>-9500.0000000006</v>
      </c>
      <c r="C3237" s="43" t="n">
        <f aca="false">-PERCENTILE(Prices_MTM!I3220:I3469,1-Inputs!$B$8)</f>
        <v>144775</v>
      </c>
      <c r="D3237" s="43" t="n">
        <f aca="false">NORMSINV(Inputs!$B$8)*STDEV(Prices_MTM!I3220:I3469)</f>
        <v>158749.999124283</v>
      </c>
      <c r="E3237" s="43" t="n">
        <f aca="false">-PERCENTILE(Prices_MTM!I3220:I3469,1-Inputs!$B$9)</f>
        <v>223865</v>
      </c>
      <c r="F3237" s="43" t="n">
        <f aca="false">NORMSINV(Inputs!$B$9)*STDEV(Prices_MTM!I3220:I3469)</f>
        <v>224523.153255422</v>
      </c>
      <c r="G3237" s="52" t="n">
        <f aca="false">IF(-B3237&gt;C3237,1,0)</f>
        <v>0</v>
      </c>
      <c r="H3237" s="52" t="n">
        <f aca="false">IF(-B3237&gt;D3237,1,0)</f>
        <v>0</v>
      </c>
      <c r="I3237" s="52" t="n">
        <f aca="false">IF(-B3237&gt;E3237,1,0)</f>
        <v>0</v>
      </c>
      <c r="J3237" s="52" t="n">
        <f aca="false">IF(-B3237&gt;F3237,1,0)</f>
        <v>0</v>
      </c>
    </row>
    <row r="3238" customFormat="false" ht="15" hidden="false" customHeight="false" outlineLevel="0" collapsed="false">
      <c r="A3238" s="51" t="n">
        <f aca="false">Prices_MTM!A3471</f>
        <v>42496</v>
      </c>
      <c r="B3238" s="43" t="n">
        <f aca="false">Prices_MTM!I3471</f>
        <v>14500</v>
      </c>
      <c r="C3238" s="43" t="n">
        <f aca="false">-PERCENTILE(Prices_MTM!I3221:I3470,1-Inputs!$B$8)</f>
        <v>144775</v>
      </c>
      <c r="D3238" s="43" t="n">
        <f aca="false">NORMSINV(Inputs!$B$8)*STDEV(Prices_MTM!I3221:I3470)</f>
        <v>158194.590558234</v>
      </c>
      <c r="E3238" s="43" t="n">
        <f aca="false">-PERCENTILE(Prices_MTM!I3221:I3470,1-Inputs!$B$9)</f>
        <v>223865</v>
      </c>
      <c r="F3238" s="43" t="n">
        <f aca="false">NORMSINV(Inputs!$B$9)*STDEV(Prices_MTM!I3221:I3470)</f>
        <v>223737.62832136</v>
      </c>
      <c r="G3238" s="52" t="n">
        <f aca="false">IF(-B3238&gt;C3238,1,0)</f>
        <v>0</v>
      </c>
      <c r="H3238" s="52" t="n">
        <f aca="false">IF(-B3238&gt;D3238,1,0)</f>
        <v>0</v>
      </c>
      <c r="I3238" s="52" t="n">
        <f aca="false">IF(-B3238&gt;E3238,1,0)</f>
        <v>0</v>
      </c>
      <c r="J3238" s="52" t="n">
        <f aca="false">IF(-B3238&gt;F3238,1,0)</f>
        <v>0</v>
      </c>
    </row>
    <row r="3239" customFormat="false" ht="15" hidden="false" customHeight="false" outlineLevel="0" collapsed="false">
      <c r="A3239" s="51" t="n">
        <f aca="false">Prices_MTM!A3472</f>
        <v>42499</v>
      </c>
      <c r="B3239" s="43" t="n">
        <f aca="false">Prices_MTM!I3472</f>
        <v>-4499.99999999946</v>
      </c>
      <c r="C3239" s="43" t="n">
        <f aca="false">-PERCENTILE(Prices_MTM!I3222:I3471,1-Inputs!$B$8)</f>
        <v>144775</v>
      </c>
      <c r="D3239" s="43" t="n">
        <f aca="false">NORMSINV(Inputs!$B$8)*STDEV(Prices_MTM!I3222:I3471)</f>
        <v>157864.039043904</v>
      </c>
      <c r="E3239" s="43" t="n">
        <f aca="false">-PERCENTILE(Prices_MTM!I3222:I3471,1-Inputs!$B$9)</f>
        <v>223865</v>
      </c>
      <c r="F3239" s="43" t="n">
        <f aca="false">NORMSINV(Inputs!$B$9)*STDEV(Prices_MTM!I3222:I3471)</f>
        <v>223270.123006588</v>
      </c>
      <c r="G3239" s="52" t="n">
        <f aca="false">IF(-B3239&gt;C3239,1,0)</f>
        <v>0</v>
      </c>
      <c r="H3239" s="52" t="n">
        <f aca="false">IF(-B3239&gt;D3239,1,0)</f>
        <v>0</v>
      </c>
      <c r="I3239" s="52" t="n">
        <f aca="false">IF(-B3239&gt;E3239,1,0)</f>
        <v>0</v>
      </c>
      <c r="J3239" s="52" t="n">
        <f aca="false">IF(-B3239&gt;F3239,1,0)</f>
        <v>0</v>
      </c>
    </row>
    <row r="3240" customFormat="false" ht="15" hidden="false" customHeight="false" outlineLevel="0" collapsed="false">
      <c r="A3240" s="51" t="n">
        <f aca="false">Prices_MTM!A3473</f>
        <v>42500</v>
      </c>
      <c r="B3240" s="43" t="n">
        <f aca="false">Prices_MTM!I3473</f>
        <v>43999.9999999998</v>
      </c>
      <c r="C3240" s="43" t="n">
        <f aca="false">-PERCENTILE(Prices_MTM!I3223:I3472,1-Inputs!$B$8)</f>
        <v>144775</v>
      </c>
      <c r="D3240" s="43" t="n">
        <f aca="false">NORMSINV(Inputs!$B$8)*STDEV(Prices_MTM!I3223:I3472)</f>
        <v>157824.061391234</v>
      </c>
      <c r="E3240" s="43" t="n">
        <f aca="false">-PERCENTILE(Prices_MTM!I3223:I3472,1-Inputs!$B$9)</f>
        <v>223865</v>
      </c>
      <c r="F3240" s="43" t="n">
        <f aca="false">NORMSINV(Inputs!$B$9)*STDEV(Prices_MTM!I3223:I3472)</f>
        <v>223213.581849506</v>
      </c>
      <c r="G3240" s="52" t="n">
        <f aca="false">IF(-B3240&gt;C3240,1,0)</f>
        <v>0</v>
      </c>
      <c r="H3240" s="52" t="n">
        <f aca="false">IF(-B3240&gt;D3240,1,0)</f>
        <v>0</v>
      </c>
      <c r="I3240" s="52" t="n">
        <f aca="false">IF(-B3240&gt;E3240,1,0)</f>
        <v>0</v>
      </c>
      <c r="J3240" s="52" t="n">
        <f aca="false">IF(-B3240&gt;F3240,1,0)</f>
        <v>0</v>
      </c>
    </row>
    <row r="3241" customFormat="false" ht="15" hidden="false" customHeight="false" outlineLevel="0" collapsed="false">
      <c r="A3241" s="51" t="n">
        <f aca="false">Prices_MTM!A3474</f>
        <v>42501</v>
      </c>
      <c r="B3241" s="43" t="n">
        <f aca="false">Prices_MTM!I3474</f>
        <v>49500.0000000001</v>
      </c>
      <c r="C3241" s="43" t="n">
        <f aca="false">-PERCENTILE(Prices_MTM!I3224:I3473,1-Inputs!$B$8)</f>
        <v>144775</v>
      </c>
      <c r="D3241" s="43" t="n">
        <f aca="false">NORMSINV(Inputs!$B$8)*STDEV(Prices_MTM!I3224:I3473)</f>
        <v>157848.618374582</v>
      </c>
      <c r="E3241" s="43" t="n">
        <f aca="false">-PERCENTILE(Prices_MTM!I3224:I3473,1-Inputs!$B$9)</f>
        <v>223865</v>
      </c>
      <c r="F3241" s="43" t="n">
        <f aca="false">NORMSINV(Inputs!$B$9)*STDEV(Prices_MTM!I3224:I3473)</f>
        <v>223248.313259686</v>
      </c>
      <c r="G3241" s="52" t="n">
        <f aca="false">IF(-B3241&gt;C3241,1,0)</f>
        <v>0</v>
      </c>
      <c r="H3241" s="52" t="n">
        <f aca="false">IF(-B3241&gt;D3241,1,0)</f>
        <v>0</v>
      </c>
      <c r="I3241" s="52" t="n">
        <f aca="false">IF(-B3241&gt;E3241,1,0)</f>
        <v>0</v>
      </c>
      <c r="J3241" s="52" t="n">
        <f aca="false">IF(-B3241&gt;F3241,1,0)</f>
        <v>0</v>
      </c>
    </row>
    <row r="3242" customFormat="false" ht="15" hidden="false" customHeight="false" outlineLevel="0" collapsed="false">
      <c r="A3242" s="51" t="n">
        <f aca="false">Prices_MTM!A3475</f>
        <v>42502</v>
      </c>
      <c r="B3242" s="43" t="n">
        <f aca="false">Prices_MTM!I3475</f>
        <v>25499.9999999999</v>
      </c>
      <c r="C3242" s="43" t="n">
        <f aca="false">-PERCENTILE(Prices_MTM!I3225:I3474,1-Inputs!$B$8)</f>
        <v>144775</v>
      </c>
      <c r="D3242" s="43" t="n">
        <f aca="false">NORMSINV(Inputs!$B$8)*STDEV(Prices_MTM!I3225:I3474)</f>
        <v>157707.798768924</v>
      </c>
      <c r="E3242" s="43" t="n">
        <f aca="false">-PERCENTILE(Prices_MTM!I3225:I3474,1-Inputs!$B$9)</f>
        <v>223865</v>
      </c>
      <c r="F3242" s="43" t="n">
        <f aca="false">NORMSINV(Inputs!$B$9)*STDEV(Prices_MTM!I3225:I3474)</f>
        <v>223049.149404083</v>
      </c>
      <c r="G3242" s="52" t="n">
        <f aca="false">IF(-B3242&gt;C3242,1,0)</f>
        <v>0</v>
      </c>
      <c r="H3242" s="52" t="n">
        <f aca="false">IF(-B3242&gt;D3242,1,0)</f>
        <v>0</v>
      </c>
      <c r="I3242" s="52" t="n">
        <f aca="false">IF(-B3242&gt;E3242,1,0)</f>
        <v>0</v>
      </c>
      <c r="J3242" s="52" t="n">
        <f aca="false">IF(-B3242&gt;F3242,1,0)</f>
        <v>0</v>
      </c>
    </row>
    <row r="3243" customFormat="false" ht="15" hidden="false" customHeight="false" outlineLevel="0" collapsed="false">
      <c r="A3243" s="51" t="n">
        <f aca="false">Prices_MTM!A3476</f>
        <v>42503</v>
      </c>
      <c r="B3243" s="43" t="n">
        <f aca="false">Prices_MTM!I3476</f>
        <v>-73000</v>
      </c>
      <c r="C3243" s="43" t="n">
        <f aca="false">-PERCENTILE(Prices_MTM!I3226:I3475,1-Inputs!$B$8)</f>
        <v>144775</v>
      </c>
      <c r="D3243" s="43" t="n">
        <f aca="false">NORMSINV(Inputs!$B$8)*STDEV(Prices_MTM!I3226:I3475)</f>
        <v>157716.468011583</v>
      </c>
      <c r="E3243" s="43" t="n">
        <f aca="false">-PERCENTILE(Prices_MTM!I3226:I3475,1-Inputs!$B$9)</f>
        <v>223865</v>
      </c>
      <c r="F3243" s="43" t="n">
        <f aca="false">NORMSINV(Inputs!$B$9)*STDEV(Prices_MTM!I3226:I3475)</f>
        <v>223061.410479415</v>
      </c>
      <c r="G3243" s="52" t="n">
        <f aca="false">IF(-B3243&gt;C3243,1,0)</f>
        <v>0</v>
      </c>
      <c r="H3243" s="52" t="n">
        <f aca="false">IF(-B3243&gt;D3243,1,0)</f>
        <v>0</v>
      </c>
      <c r="I3243" s="52" t="n">
        <f aca="false">IF(-B3243&gt;E3243,1,0)</f>
        <v>0</v>
      </c>
      <c r="J3243" s="52" t="n">
        <f aca="false">IF(-B3243&gt;F3243,1,0)</f>
        <v>0</v>
      </c>
    </row>
    <row r="3244" customFormat="false" ht="15" hidden="false" customHeight="false" outlineLevel="0" collapsed="false">
      <c r="A3244" s="51" t="n">
        <f aca="false">Prices_MTM!A3477</f>
        <v>42506</v>
      </c>
      <c r="B3244" s="43" t="n">
        <f aca="false">Prices_MTM!I3477</f>
        <v>77999.9999999998</v>
      </c>
      <c r="C3244" s="43" t="n">
        <f aca="false">-PERCENTILE(Prices_MTM!I3227:I3476,1-Inputs!$B$8)</f>
        <v>144775</v>
      </c>
      <c r="D3244" s="43" t="n">
        <f aca="false">NORMSINV(Inputs!$B$8)*STDEV(Prices_MTM!I3227:I3476)</f>
        <v>157860.290980761</v>
      </c>
      <c r="E3244" s="43" t="n">
        <f aca="false">-PERCENTILE(Prices_MTM!I3227:I3476,1-Inputs!$B$9)</f>
        <v>223865</v>
      </c>
      <c r="F3244" s="43" t="n">
        <f aca="false">NORMSINV(Inputs!$B$9)*STDEV(Prices_MTM!I3227:I3476)</f>
        <v>223264.822049358</v>
      </c>
      <c r="G3244" s="52" t="n">
        <f aca="false">IF(-B3244&gt;C3244,1,0)</f>
        <v>0</v>
      </c>
      <c r="H3244" s="52" t="n">
        <f aca="false">IF(-B3244&gt;D3244,1,0)</f>
        <v>0</v>
      </c>
      <c r="I3244" s="52" t="n">
        <f aca="false">IF(-B3244&gt;E3244,1,0)</f>
        <v>0</v>
      </c>
      <c r="J3244" s="52" t="n">
        <f aca="false">IF(-B3244&gt;F3244,1,0)</f>
        <v>0</v>
      </c>
    </row>
    <row r="3245" customFormat="false" ht="15" hidden="false" customHeight="false" outlineLevel="0" collapsed="false">
      <c r="A3245" s="51" t="n">
        <f aca="false">Prices_MTM!A3478</f>
        <v>42507</v>
      </c>
      <c r="B3245" s="43" t="n">
        <f aca="false">Prices_MTM!I3478</f>
        <v>46000.0000000001</v>
      </c>
      <c r="C3245" s="43" t="n">
        <f aca="false">-PERCENTILE(Prices_MTM!I3228:I3477,1-Inputs!$B$8)</f>
        <v>144775</v>
      </c>
      <c r="D3245" s="43" t="n">
        <f aca="false">NORMSINV(Inputs!$B$8)*STDEV(Prices_MTM!I3228:I3477)</f>
        <v>157991.020710695</v>
      </c>
      <c r="E3245" s="43" t="n">
        <f aca="false">-PERCENTILE(Prices_MTM!I3228:I3477,1-Inputs!$B$9)</f>
        <v>223865</v>
      </c>
      <c r="F3245" s="43" t="n">
        <f aca="false">NORMSINV(Inputs!$B$9)*STDEV(Prices_MTM!I3228:I3477)</f>
        <v>223449.715601175</v>
      </c>
      <c r="G3245" s="52" t="n">
        <f aca="false">IF(-B3245&gt;C3245,1,0)</f>
        <v>0</v>
      </c>
      <c r="H3245" s="52" t="n">
        <f aca="false">IF(-B3245&gt;D3245,1,0)</f>
        <v>0</v>
      </c>
      <c r="I3245" s="52" t="n">
        <f aca="false">IF(-B3245&gt;E3245,1,0)</f>
        <v>0</v>
      </c>
      <c r="J3245" s="52" t="n">
        <f aca="false">IF(-B3245&gt;F3245,1,0)</f>
        <v>0</v>
      </c>
    </row>
    <row r="3246" customFormat="false" ht="15" hidden="false" customHeight="false" outlineLevel="0" collapsed="false">
      <c r="A3246" s="51" t="n">
        <f aca="false">Prices_MTM!A3479</f>
        <v>42508</v>
      </c>
      <c r="B3246" s="43" t="n">
        <f aca="false">Prices_MTM!I3479</f>
        <v>-28000.0000000001</v>
      </c>
      <c r="C3246" s="43" t="n">
        <f aca="false">-PERCENTILE(Prices_MTM!I3229:I3478,1-Inputs!$B$8)</f>
        <v>144775</v>
      </c>
      <c r="D3246" s="43" t="n">
        <f aca="false">NORMSINV(Inputs!$B$8)*STDEV(Prices_MTM!I3229:I3478)</f>
        <v>157489.545317911</v>
      </c>
      <c r="E3246" s="43" t="n">
        <f aca="false">-PERCENTILE(Prices_MTM!I3229:I3478,1-Inputs!$B$9)</f>
        <v>223865</v>
      </c>
      <c r="F3246" s="43" t="n">
        <f aca="false">NORMSINV(Inputs!$B$9)*STDEV(Prices_MTM!I3229:I3478)</f>
        <v>222740.469383292</v>
      </c>
      <c r="G3246" s="52" t="n">
        <f aca="false">IF(-B3246&gt;C3246,1,0)</f>
        <v>0</v>
      </c>
      <c r="H3246" s="52" t="n">
        <f aca="false">IF(-B3246&gt;D3246,1,0)</f>
        <v>0</v>
      </c>
      <c r="I3246" s="52" t="n">
        <f aca="false">IF(-B3246&gt;E3246,1,0)</f>
        <v>0</v>
      </c>
      <c r="J3246" s="52" t="n">
        <f aca="false">IF(-B3246&gt;F3246,1,0)</f>
        <v>0</v>
      </c>
    </row>
    <row r="3247" customFormat="false" ht="15" hidden="false" customHeight="false" outlineLevel="0" collapsed="false">
      <c r="A3247" s="51" t="n">
        <f aca="false">Prices_MTM!A3480</f>
        <v>42509</v>
      </c>
      <c r="B3247" s="43" t="n">
        <f aca="false">Prices_MTM!I3480</f>
        <v>100000</v>
      </c>
      <c r="C3247" s="43" t="n">
        <f aca="false">-PERCENTILE(Prices_MTM!I3230:I3479,1-Inputs!$B$8)</f>
        <v>144775</v>
      </c>
      <c r="D3247" s="43" t="n">
        <f aca="false">NORMSINV(Inputs!$B$8)*STDEV(Prices_MTM!I3230:I3479)</f>
        <v>156572.408557993</v>
      </c>
      <c r="E3247" s="43" t="n">
        <f aca="false">-PERCENTILE(Prices_MTM!I3230:I3479,1-Inputs!$B$9)</f>
        <v>223865</v>
      </c>
      <c r="F3247" s="43" t="n">
        <f aca="false">NORMSINV(Inputs!$B$9)*STDEV(Prices_MTM!I3230:I3479)</f>
        <v>221443.345361628</v>
      </c>
      <c r="G3247" s="52" t="n">
        <f aca="false">IF(-B3247&gt;C3247,1,0)</f>
        <v>0</v>
      </c>
      <c r="H3247" s="52" t="n">
        <f aca="false">IF(-B3247&gt;D3247,1,0)</f>
        <v>0</v>
      </c>
      <c r="I3247" s="52" t="n">
        <f aca="false">IF(-B3247&gt;E3247,1,0)</f>
        <v>0</v>
      </c>
      <c r="J3247" s="52" t="n">
        <f aca="false">IF(-B3247&gt;F3247,1,0)</f>
        <v>0</v>
      </c>
    </row>
    <row r="3248" customFormat="false" ht="15" hidden="false" customHeight="false" outlineLevel="0" collapsed="false">
      <c r="A3248" s="51" t="n">
        <f aca="false">Prices_MTM!A3481</f>
        <v>42510</v>
      </c>
      <c r="B3248" s="43" t="n">
        <f aca="false">Prices_MTM!I3481</f>
        <v>-125500</v>
      </c>
      <c r="C3248" s="43" t="n">
        <f aca="false">-PERCENTILE(Prices_MTM!I3231:I3480,1-Inputs!$B$8)</f>
        <v>144775</v>
      </c>
      <c r="D3248" s="43" t="n">
        <f aca="false">NORMSINV(Inputs!$B$8)*STDEV(Prices_MTM!I3231:I3480)</f>
        <v>156784.9815106</v>
      </c>
      <c r="E3248" s="43" t="n">
        <f aca="false">-PERCENTILE(Prices_MTM!I3231:I3480,1-Inputs!$B$9)</f>
        <v>223865</v>
      </c>
      <c r="F3248" s="43" t="n">
        <f aca="false">NORMSINV(Inputs!$B$9)*STDEV(Prices_MTM!I3231:I3480)</f>
        <v>221743.991345121</v>
      </c>
      <c r="G3248" s="52" t="n">
        <f aca="false">IF(-B3248&gt;C3248,1,0)</f>
        <v>0</v>
      </c>
      <c r="H3248" s="52" t="n">
        <f aca="false">IF(-B3248&gt;D3248,1,0)</f>
        <v>0</v>
      </c>
      <c r="I3248" s="52" t="n">
        <f aca="false">IF(-B3248&gt;E3248,1,0)</f>
        <v>0</v>
      </c>
      <c r="J3248" s="52" t="n">
        <f aca="false">IF(-B3248&gt;F3248,1,0)</f>
        <v>0</v>
      </c>
    </row>
    <row r="3249" customFormat="false" ht="15" hidden="false" customHeight="false" outlineLevel="0" collapsed="false">
      <c r="A3249" s="51" t="n">
        <f aca="false">Prices_MTM!A3482</f>
        <v>42513</v>
      </c>
      <c r="B3249" s="43" t="n">
        <f aca="false">Prices_MTM!I3482</f>
        <v>83499.9999999994</v>
      </c>
      <c r="C3249" s="43" t="n">
        <f aca="false">-PERCENTILE(Prices_MTM!I3232:I3481,1-Inputs!$B$8)</f>
        <v>144775</v>
      </c>
      <c r="D3249" s="43" t="n">
        <f aca="false">NORMSINV(Inputs!$B$8)*STDEV(Prices_MTM!I3232:I3481)</f>
        <v>156745.529365208</v>
      </c>
      <c r="E3249" s="43" t="n">
        <f aca="false">-PERCENTILE(Prices_MTM!I3232:I3481,1-Inputs!$B$9)</f>
        <v>223865</v>
      </c>
      <c r="F3249" s="43" t="n">
        <f aca="false">NORMSINV(Inputs!$B$9)*STDEV(Prices_MTM!I3232:I3481)</f>
        <v>221688.19342301</v>
      </c>
      <c r="G3249" s="52" t="n">
        <f aca="false">IF(-B3249&gt;C3249,1,0)</f>
        <v>0</v>
      </c>
      <c r="H3249" s="52" t="n">
        <f aca="false">IF(-B3249&gt;D3249,1,0)</f>
        <v>0</v>
      </c>
      <c r="I3249" s="52" t="n">
        <f aca="false">IF(-B3249&gt;E3249,1,0)</f>
        <v>0</v>
      </c>
      <c r="J3249" s="52" t="n">
        <f aca="false">IF(-B3249&gt;F3249,1,0)</f>
        <v>0</v>
      </c>
    </row>
    <row r="3250" customFormat="false" ht="15" hidden="false" customHeight="false" outlineLevel="0" collapsed="false">
      <c r="A3250" s="51" t="n">
        <f aca="false">Prices_MTM!A3483</f>
        <v>42514</v>
      </c>
      <c r="B3250" s="43" t="n">
        <f aca="false">Prices_MTM!I3483</f>
        <v>-40499.9999999998</v>
      </c>
      <c r="C3250" s="43" t="n">
        <f aca="false">-PERCENTILE(Prices_MTM!I3233:I3482,1-Inputs!$B$8)</f>
        <v>144775</v>
      </c>
      <c r="D3250" s="43" t="n">
        <f aca="false">NORMSINV(Inputs!$B$8)*STDEV(Prices_MTM!I3233:I3482)</f>
        <v>156992.217861775</v>
      </c>
      <c r="E3250" s="43" t="n">
        <f aca="false">-PERCENTILE(Prices_MTM!I3233:I3482,1-Inputs!$B$9)</f>
        <v>223865</v>
      </c>
      <c r="F3250" s="43" t="n">
        <f aca="false">NORMSINV(Inputs!$B$9)*STDEV(Prices_MTM!I3233:I3482)</f>
        <v>222037.089671367</v>
      </c>
      <c r="G3250" s="52" t="n">
        <f aca="false">IF(-B3250&gt;C3250,1,0)</f>
        <v>0</v>
      </c>
      <c r="H3250" s="52" t="n">
        <f aca="false">IF(-B3250&gt;D3250,1,0)</f>
        <v>0</v>
      </c>
      <c r="I3250" s="52" t="n">
        <f aca="false">IF(-B3250&gt;E3250,1,0)</f>
        <v>0</v>
      </c>
      <c r="J3250" s="52" t="n">
        <f aca="false">IF(-B3250&gt;F3250,1,0)</f>
        <v>0</v>
      </c>
    </row>
    <row r="3251" customFormat="false" ht="15" hidden="false" customHeight="false" outlineLevel="0" collapsed="false">
      <c r="A3251" s="51" t="n">
        <f aca="false">Prices_MTM!A3484</f>
        <v>42515</v>
      </c>
      <c r="B3251" s="43" t="n">
        <f aca="false">Prices_MTM!I3484</f>
        <v>83500.0000000005</v>
      </c>
      <c r="C3251" s="43" t="n">
        <f aca="false">-PERCENTILE(Prices_MTM!I3234:I3483,1-Inputs!$B$8)</f>
        <v>144775</v>
      </c>
      <c r="D3251" s="43" t="n">
        <f aca="false">NORMSINV(Inputs!$B$8)*STDEV(Prices_MTM!I3234:I3483)</f>
        <v>156995.988621446</v>
      </c>
      <c r="E3251" s="43" t="n">
        <f aca="false">-PERCENTILE(Prices_MTM!I3234:I3483,1-Inputs!$B$9)</f>
        <v>223865</v>
      </c>
      <c r="F3251" s="43" t="n">
        <f aca="false">NORMSINV(Inputs!$B$9)*STDEV(Prices_MTM!I3234:I3483)</f>
        <v>222042.422728729</v>
      </c>
      <c r="G3251" s="52" t="n">
        <f aca="false">IF(-B3251&gt;C3251,1,0)</f>
        <v>0</v>
      </c>
      <c r="H3251" s="52" t="n">
        <f aca="false">IF(-B3251&gt;D3251,1,0)</f>
        <v>0</v>
      </c>
      <c r="I3251" s="52" t="n">
        <f aca="false">IF(-B3251&gt;E3251,1,0)</f>
        <v>0</v>
      </c>
      <c r="J3251" s="52" t="n">
        <f aca="false">IF(-B3251&gt;F3251,1,0)</f>
        <v>0</v>
      </c>
    </row>
    <row r="3252" customFormat="false" ht="15" hidden="false" customHeight="false" outlineLevel="0" collapsed="false">
      <c r="A3252" s="51" t="n">
        <f aca="false">Prices_MTM!A3485</f>
        <v>42516</v>
      </c>
      <c r="B3252" s="43" t="n">
        <f aca="false">Prices_MTM!I3485</f>
        <v>-42500.0000000004</v>
      </c>
      <c r="C3252" s="43" t="n">
        <f aca="false">-PERCENTILE(Prices_MTM!I3235:I3484,1-Inputs!$B$8)</f>
        <v>144775</v>
      </c>
      <c r="D3252" s="43" t="n">
        <f aca="false">NORMSINV(Inputs!$B$8)*STDEV(Prices_MTM!I3235:I3484)</f>
        <v>157018.879841539</v>
      </c>
      <c r="E3252" s="43" t="n">
        <f aca="false">-PERCENTILE(Prices_MTM!I3235:I3484,1-Inputs!$B$9)</f>
        <v>223865</v>
      </c>
      <c r="F3252" s="43" t="n">
        <f aca="false">NORMSINV(Inputs!$B$9)*STDEV(Prices_MTM!I3235:I3484)</f>
        <v>222074.798218149</v>
      </c>
      <c r="G3252" s="52" t="n">
        <f aca="false">IF(-B3252&gt;C3252,1,0)</f>
        <v>0</v>
      </c>
      <c r="H3252" s="52" t="n">
        <f aca="false">IF(-B3252&gt;D3252,1,0)</f>
        <v>0</v>
      </c>
      <c r="I3252" s="52" t="n">
        <f aca="false">IF(-B3252&gt;E3252,1,0)</f>
        <v>0</v>
      </c>
      <c r="J3252" s="52" t="n">
        <f aca="false">IF(-B3252&gt;F3252,1,0)</f>
        <v>0</v>
      </c>
    </row>
    <row r="3253" customFormat="false" ht="15" hidden="false" customHeight="false" outlineLevel="0" collapsed="false">
      <c r="A3253" s="51" t="n">
        <f aca="false">Prices_MTM!A3486</f>
        <v>42517</v>
      </c>
      <c r="B3253" s="43" t="n">
        <f aca="false">Prices_MTM!I3486</f>
        <v>57499.9999999999</v>
      </c>
      <c r="C3253" s="43" t="n">
        <f aca="false">-PERCENTILE(Prices_MTM!I3236:I3485,1-Inputs!$B$8)</f>
        <v>144775</v>
      </c>
      <c r="D3253" s="43" t="n">
        <f aca="false">NORMSINV(Inputs!$B$8)*STDEV(Prices_MTM!I3236:I3485)</f>
        <v>156691.810151521</v>
      </c>
      <c r="E3253" s="43" t="n">
        <f aca="false">-PERCENTILE(Prices_MTM!I3236:I3485,1-Inputs!$B$9)</f>
        <v>223865</v>
      </c>
      <c r="F3253" s="43" t="n">
        <f aca="false">NORMSINV(Inputs!$B$9)*STDEV(Prices_MTM!I3236:I3485)</f>
        <v>221612.217313946</v>
      </c>
      <c r="G3253" s="52" t="n">
        <f aca="false">IF(-B3253&gt;C3253,1,0)</f>
        <v>0</v>
      </c>
      <c r="H3253" s="52" t="n">
        <f aca="false">IF(-B3253&gt;D3253,1,0)</f>
        <v>0</v>
      </c>
      <c r="I3253" s="52" t="n">
        <f aca="false">IF(-B3253&gt;E3253,1,0)</f>
        <v>0</v>
      </c>
      <c r="J3253" s="52" t="n">
        <f aca="false">IF(-B3253&gt;F3253,1,0)</f>
        <v>0</v>
      </c>
    </row>
    <row r="3254" customFormat="false" ht="15" hidden="false" customHeight="false" outlineLevel="0" collapsed="false">
      <c r="A3254" s="51" t="n">
        <f aca="false">Prices_MTM!A3487</f>
        <v>42521</v>
      </c>
      <c r="B3254" s="43" t="n">
        <f aca="false">Prices_MTM!I3487</f>
        <v>-34499.9999999995</v>
      </c>
      <c r="C3254" s="43" t="n">
        <f aca="false">-PERCENTILE(Prices_MTM!I3237:I3486,1-Inputs!$B$8)</f>
        <v>144775</v>
      </c>
      <c r="D3254" s="43" t="n">
        <f aca="false">NORMSINV(Inputs!$B$8)*STDEV(Prices_MTM!I3237:I3486)</f>
        <v>156805.22254357</v>
      </c>
      <c r="E3254" s="43" t="n">
        <f aca="false">-PERCENTILE(Prices_MTM!I3237:I3486,1-Inputs!$B$9)</f>
        <v>223865</v>
      </c>
      <c r="F3254" s="43" t="n">
        <f aca="false">NORMSINV(Inputs!$B$9)*STDEV(Prices_MTM!I3237:I3486)</f>
        <v>221772.618624317</v>
      </c>
      <c r="G3254" s="52" t="n">
        <f aca="false">IF(-B3254&gt;C3254,1,0)</f>
        <v>0</v>
      </c>
      <c r="H3254" s="52" t="n">
        <f aca="false">IF(-B3254&gt;D3254,1,0)</f>
        <v>0</v>
      </c>
      <c r="I3254" s="52" t="n">
        <f aca="false">IF(-B3254&gt;E3254,1,0)</f>
        <v>0</v>
      </c>
      <c r="J3254" s="52" t="n">
        <f aca="false">IF(-B3254&gt;F3254,1,0)</f>
        <v>0</v>
      </c>
    </row>
    <row r="3255" customFormat="false" ht="15" hidden="false" customHeight="false" outlineLevel="0" collapsed="false">
      <c r="A3255" s="51" t="n">
        <f aca="false">Prices_MTM!A3488</f>
        <v>42522</v>
      </c>
      <c r="B3255" s="43" t="n">
        <f aca="false">Prices_MTM!I3488</f>
        <v>19499.9999999997</v>
      </c>
      <c r="C3255" s="43" t="n">
        <f aca="false">-PERCENTILE(Prices_MTM!I3238:I3487,1-Inputs!$B$8)</f>
        <v>144775</v>
      </c>
      <c r="D3255" s="43" t="n">
        <f aca="false">NORMSINV(Inputs!$B$8)*STDEV(Prices_MTM!I3238:I3487)</f>
        <v>156533.497300005</v>
      </c>
      <c r="E3255" s="43" t="n">
        <f aca="false">-PERCENTILE(Prices_MTM!I3238:I3487,1-Inputs!$B$9)</f>
        <v>223865</v>
      </c>
      <c r="F3255" s="43" t="n">
        <f aca="false">NORMSINV(Inputs!$B$9)*STDEV(Prices_MTM!I3238:I3487)</f>
        <v>221388.312426896</v>
      </c>
      <c r="G3255" s="52" t="n">
        <f aca="false">IF(-B3255&gt;C3255,1,0)</f>
        <v>0</v>
      </c>
      <c r="H3255" s="52" t="n">
        <f aca="false">IF(-B3255&gt;D3255,1,0)</f>
        <v>0</v>
      </c>
      <c r="I3255" s="52" t="n">
        <f aca="false">IF(-B3255&gt;E3255,1,0)</f>
        <v>0</v>
      </c>
      <c r="J3255" s="52" t="n">
        <f aca="false">IF(-B3255&gt;F3255,1,0)</f>
        <v>0</v>
      </c>
    </row>
    <row r="3256" customFormat="false" ht="15" hidden="false" customHeight="false" outlineLevel="0" collapsed="false">
      <c r="A3256" s="51" t="n">
        <f aca="false">Prices_MTM!A3489</f>
        <v>42523</v>
      </c>
      <c r="B3256" s="43" t="n">
        <f aca="false">Prices_MTM!I3489</f>
        <v>-4999.99999999972</v>
      </c>
      <c r="C3256" s="43" t="n">
        <f aca="false">-PERCENTILE(Prices_MTM!I3239:I3488,1-Inputs!$B$8)</f>
        <v>144275</v>
      </c>
      <c r="D3256" s="43" t="n">
        <f aca="false">NORMSINV(Inputs!$B$8)*STDEV(Prices_MTM!I3239:I3488)</f>
        <v>155835.691324819</v>
      </c>
      <c r="E3256" s="43" t="n">
        <f aca="false">-PERCENTILE(Prices_MTM!I3239:I3488,1-Inputs!$B$9)</f>
        <v>223865</v>
      </c>
      <c r="F3256" s="43" t="n">
        <f aca="false">NORMSINV(Inputs!$B$9)*STDEV(Prices_MTM!I3239:I3488)</f>
        <v>220401.392119661</v>
      </c>
      <c r="G3256" s="52" t="n">
        <f aca="false">IF(-B3256&gt;C3256,1,0)</f>
        <v>0</v>
      </c>
      <c r="H3256" s="52" t="n">
        <f aca="false">IF(-B3256&gt;D3256,1,0)</f>
        <v>0</v>
      </c>
      <c r="I3256" s="52" t="n">
        <f aca="false">IF(-B3256&gt;E3256,1,0)</f>
        <v>0</v>
      </c>
      <c r="J3256" s="52" t="n">
        <f aca="false">IF(-B3256&gt;F3256,1,0)</f>
        <v>0</v>
      </c>
    </row>
    <row r="3257" customFormat="false" ht="15" hidden="false" customHeight="false" outlineLevel="0" collapsed="false">
      <c r="A3257" s="51" t="n">
        <f aca="false">Prices_MTM!A3490</f>
        <v>42524</v>
      </c>
      <c r="B3257" s="43" t="n">
        <f aca="false">Prices_MTM!I3490</f>
        <v>-17500.0000000004</v>
      </c>
      <c r="C3257" s="43" t="n">
        <f aca="false">-PERCENTILE(Prices_MTM!I3240:I3489,1-Inputs!$B$8)</f>
        <v>144275</v>
      </c>
      <c r="D3257" s="43" t="n">
        <f aca="false">NORMSINV(Inputs!$B$8)*STDEV(Prices_MTM!I3240:I3489)</f>
        <v>155769.762196333</v>
      </c>
      <c r="E3257" s="43" t="n">
        <f aca="false">-PERCENTILE(Prices_MTM!I3240:I3489,1-Inputs!$B$9)</f>
        <v>223865</v>
      </c>
      <c r="F3257" s="43" t="n">
        <f aca="false">NORMSINV(Inputs!$B$9)*STDEV(Prices_MTM!I3240:I3489)</f>
        <v>220308.14729509</v>
      </c>
      <c r="G3257" s="52" t="n">
        <f aca="false">IF(-B3257&gt;C3257,1,0)</f>
        <v>0</v>
      </c>
      <c r="H3257" s="52" t="n">
        <f aca="false">IF(-B3257&gt;D3257,1,0)</f>
        <v>0</v>
      </c>
      <c r="I3257" s="52" t="n">
        <f aca="false">IF(-B3257&gt;E3257,1,0)</f>
        <v>0</v>
      </c>
      <c r="J3257" s="52" t="n">
        <f aca="false">IF(-B3257&gt;F3257,1,0)</f>
        <v>0</v>
      </c>
    </row>
    <row r="3258" customFormat="false" ht="15" hidden="false" customHeight="false" outlineLevel="0" collapsed="false">
      <c r="A3258" s="51" t="n">
        <f aca="false">Prices_MTM!A3491</f>
        <v>42527</v>
      </c>
      <c r="B3258" s="43" t="n">
        <f aca="false">Prices_MTM!I3491</f>
        <v>80000.0000000004</v>
      </c>
      <c r="C3258" s="43" t="n">
        <f aca="false">-PERCENTILE(Prices_MTM!I3241:I3490,1-Inputs!$B$8)</f>
        <v>144275</v>
      </c>
      <c r="D3258" s="43" t="n">
        <f aca="false">NORMSINV(Inputs!$B$8)*STDEV(Prices_MTM!I3241:I3490)</f>
        <v>155344.142180268</v>
      </c>
      <c r="E3258" s="43" t="n">
        <f aca="false">-PERCENTILE(Prices_MTM!I3241:I3490,1-Inputs!$B$9)</f>
        <v>223865</v>
      </c>
      <c r="F3258" s="43" t="n">
        <f aca="false">NORMSINV(Inputs!$B$9)*STDEV(Prices_MTM!I3241:I3490)</f>
        <v>219706.18478408</v>
      </c>
      <c r="G3258" s="52" t="n">
        <f aca="false">IF(-B3258&gt;C3258,1,0)</f>
        <v>0</v>
      </c>
      <c r="H3258" s="52" t="n">
        <f aca="false">IF(-B3258&gt;D3258,1,0)</f>
        <v>0</v>
      </c>
      <c r="I3258" s="52" t="n">
        <f aca="false">IF(-B3258&gt;E3258,1,0)</f>
        <v>0</v>
      </c>
      <c r="J3258" s="52" t="n">
        <f aca="false">IF(-B3258&gt;F3258,1,0)</f>
        <v>0</v>
      </c>
    </row>
    <row r="3259" customFormat="false" ht="15" hidden="false" customHeight="false" outlineLevel="0" collapsed="false">
      <c r="A3259" s="51" t="n">
        <f aca="false">Prices_MTM!A3492</f>
        <v>42528</v>
      </c>
      <c r="B3259" s="43" t="n">
        <f aca="false">Prices_MTM!I3492</f>
        <v>24999.9999999997</v>
      </c>
      <c r="C3259" s="43" t="n">
        <f aca="false">-PERCENTILE(Prices_MTM!I3242:I3491,1-Inputs!$B$8)</f>
        <v>143100</v>
      </c>
      <c r="D3259" s="43" t="n">
        <f aca="false">NORMSINV(Inputs!$B$8)*STDEV(Prices_MTM!I3242:I3491)</f>
        <v>154858.118767676</v>
      </c>
      <c r="E3259" s="43" t="n">
        <f aca="false">-PERCENTILE(Prices_MTM!I3242:I3491,1-Inputs!$B$9)</f>
        <v>223865</v>
      </c>
      <c r="F3259" s="43" t="n">
        <f aca="false">NORMSINV(Inputs!$B$9)*STDEV(Prices_MTM!I3242:I3491)</f>
        <v>219018.792596659</v>
      </c>
      <c r="G3259" s="52" t="n">
        <f aca="false">IF(-B3259&gt;C3259,1,0)</f>
        <v>0</v>
      </c>
      <c r="H3259" s="52" t="n">
        <f aca="false">IF(-B3259&gt;D3259,1,0)</f>
        <v>0</v>
      </c>
      <c r="I3259" s="52" t="n">
        <f aca="false">IF(-B3259&gt;E3259,1,0)</f>
        <v>0</v>
      </c>
      <c r="J3259" s="52" t="n">
        <f aca="false">IF(-B3259&gt;F3259,1,0)</f>
        <v>0</v>
      </c>
    </row>
    <row r="3260" customFormat="false" ht="15" hidden="false" customHeight="false" outlineLevel="0" collapsed="false">
      <c r="A3260" s="51" t="n">
        <f aca="false">Prices_MTM!A3493</f>
        <v>42529</v>
      </c>
      <c r="B3260" s="43" t="n">
        <f aca="false">Prices_MTM!I3493</f>
        <v>37500</v>
      </c>
      <c r="C3260" s="43" t="n">
        <f aca="false">-PERCENTILE(Prices_MTM!I3243:I3492,1-Inputs!$B$8)</f>
        <v>143100</v>
      </c>
      <c r="D3260" s="43" t="n">
        <f aca="false">NORMSINV(Inputs!$B$8)*STDEV(Prices_MTM!I3243:I3492)</f>
        <v>154486.876449675</v>
      </c>
      <c r="E3260" s="43" t="n">
        <f aca="false">-PERCENTILE(Prices_MTM!I3243:I3492,1-Inputs!$B$9)</f>
        <v>223865</v>
      </c>
      <c r="F3260" s="43" t="n">
        <f aca="false">NORMSINV(Inputs!$B$9)*STDEV(Prices_MTM!I3243:I3492)</f>
        <v>218493.737501735</v>
      </c>
      <c r="G3260" s="52" t="n">
        <f aca="false">IF(-B3260&gt;C3260,1,0)</f>
        <v>0</v>
      </c>
      <c r="H3260" s="52" t="n">
        <f aca="false">IF(-B3260&gt;D3260,1,0)</f>
        <v>0</v>
      </c>
      <c r="I3260" s="52" t="n">
        <f aca="false">IF(-B3260&gt;E3260,1,0)</f>
        <v>0</v>
      </c>
      <c r="J3260" s="52" t="n">
        <f aca="false">IF(-B3260&gt;F3260,1,0)</f>
        <v>0</v>
      </c>
    </row>
    <row r="3261" customFormat="false" ht="15" hidden="false" customHeight="false" outlineLevel="0" collapsed="false">
      <c r="A3261" s="51" t="n">
        <f aca="false">Prices_MTM!A3494</f>
        <v>42530</v>
      </c>
      <c r="B3261" s="43" t="n">
        <f aca="false">Prices_MTM!I3494</f>
        <v>-63999.9999999997</v>
      </c>
      <c r="C3261" s="43" t="n">
        <f aca="false">-PERCENTILE(Prices_MTM!I3244:I3493,1-Inputs!$B$8)</f>
        <v>143100</v>
      </c>
      <c r="D3261" s="43" t="n">
        <f aca="false">NORMSINV(Inputs!$B$8)*STDEV(Prices_MTM!I3244:I3493)</f>
        <v>154452.645456848</v>
      </c>
      <c r="E3261" s="43" t="n">
        <f aca="false">-PERCENTILE(Prices_MTM!I3244:I3493,1-Inputs!$B$9)</f>
        <v>223865</v>
      </c>
      <c r="F3261" s="43" t="n">
        <f aca="false">NORMSINV(Inputs!$B$9)*STDEV(Prices_MTM!I3244:I3493)</f>
        <v>218445.323955336</v>
      </c>
      <c r="G3261" s="52" t="n">
        <f aca="false">IF(-B3261&gt;C3261,1,0)</f>
        <v>0</v>
      </c>
      <c r="H3261" s="52" t="n">
        <f aca="false">IF(-B3261&gt;D3261,1,0)</f>
        <v>0</v>
      </c>
      <c r="I3261" s="52" t="n">
        <f aca="false">IF(-B3261&gt;E3261,1,0)</f>
        <v>0</v>
      </c>
      <c r="J3261" s="52" t="n">
        <f aca="false">IF(-B3261&gt;F3261,1,0)</f>
        <v>0</v>
      </c>
    </row>
    <row r="3262" customFormat="false" ht="15" hidden="false" customHeight="false" outlineLevel="0" collapsed="false">
      <c r="A3262" s="51" t="n">
        <f aca="false">Prices_MTM!A3495</f>
        <v>42531</v>
      </c>
      <c r="B3262" s="43" t="n">
        <f aca="false">Prices_MTM!I3495</f>
        <v>-98499.9999999999</v>
      </c>
      <c r="C3262" s="43" t="n">
        <f aca="false">-PERCENTILE(Prices_MTM!I3245:I3494,1-Inputs!$B$8)</f>
        <v>143100</v>
      </c>
      <c r="D3262" s="43" t="n">
        <f aca="false">NORMSINV(Inputs!$B$8)*STDEV(Prices_MTM!I3245:I3494)</f>
        <v>154583.075402733</v>
      </c>
      <c r="E3262" s="43" t="n">
        <f aca="false">-PERCENTILE(Prices_MTM!I3245:I3494,1-Inputs!$B$9)</f>
        <v>223865</v>
      </c>
      <c r="F3262" s="43" t="n">
        <f aca="false">NORMSINV(Inputs!$B$9)*STDEV(Prices_MTM!I3245:I3494)</f>
        <v>218629.793516851</v>
      </c>
      <c r="G3262" s="52" t="n">
        <f aca="false">IF(-B3262&gt;C3262,1,0)</f>
        <v>0</v>
      </c>
      <c r="H3262" s="52" t="n">
        <f aca="false">IF(-B3262&gt;D3262,1,0)</f>
        <v>0</v>
      </c>
      <c r="I3262" s="52" t="n">
        <f aca="false">IF(-B3262&gt;E3262,1,0)</f>
        <v>0</v>
      </c>
      <c r="J3262" s="52" t="n">
        <f aca="false">IF(-B3262&gt;F3262,1,0)</f>
        <v>0</v>
      </c>
    </row>
    <row r="3263" customFormat="false" ht="15" hidden="false" customHeight="false" outlineLevel="0" collapsed="false">
      <c r="A3263" s="51" t="n">
        <f aca="false">Prices_MTM!A3496</f>
        <v>42534</v>
      </c>
      <c r="B3263" s="43" t="n">
        <f aca="false">Prices_MTM!I3496</f>
        <v>-3000.00000000011</v>
      </c>
      <c r="C3263" s="43" t="n">
        <f aca="false">-PERCENTILE(Prices_MTM!I3246:I3495,1-Inputs!$B$8)</f>
        <v>143100</v>
      </c>
      <c r="D3263" s="43" t="n">
        <f aca="false">NORMSINV(Inputs!$B$8)*STDEV(Prices_MTM!I3246:I3495)</f>
        <v>154832.400278608</v>
      </c>
      <c r="E3263" s="43" t="n">
        <f aca="false">-PERCENTILE(Prices_MTM!I3246:I3495,1-Inputs!$B$9)</f>
        <v>223865</v>
      </c>
      <c r="F3263" s="43" t="n">
        <f aca="false">NORMSINV(Inputs!$B$9)*STDEV(Prices_MTM!I3246:I3495)</f>
        <v>218982.418446773</v>
      </c>
      <c r="G3263" s="52" t="n">
        <f aca="false">IF(-B3263&gt;C3263,1,0)</f>
        <v>0</v>
      </c>
      <c r="H3263" s="52" t="n">
        <f aca="false">IF(-B3263&gt;D3263,1,0)</f>
        <v>0</v>
      </c>
      <c r="I3263" s="52" t="n">
        <f aca="false">IF(-B3263&gt;E3263,1,0)</f>
        <v>0</v>
      </c>
      <c r="J3263" s="52" t="n">
        <f aca="false">IF(-B3263&gt;F3263,1,0)</f>
        <v>0</v>
      </c>
    </row>
    <row r="3264" customFormat="false" ht="15" hidden="false" customHeight="false" outlineLevel="0" collapsed="false">
      <c r="A3264" s="51" t="n">
        <f aca="false">Prices_MTM!A3497</f>
        <v>42535</v>
      </c>
      <c r="B3264" s="43" t="n">
        <f aca="false">Prices_MTM!I3497</f>
        <v>34000</v>
      </c>
      <c r="C3264" s="43" t="n">
        <f aca="false">-PERCENTILE(Prices_MTM!I3247:I3496,1-Inputs!$B$8)</f>
        <v>143100</v>
      </c>
      <c r="D3264" s="43" t="n">
        <f aca="false">NORMSINV(Inputs!$B$8)*STDEV(Prices_MTM!I3247:I3496)</f>
        <v>154666.322115261</v>
      </c>
      <c r="E3264" s="43" t="n">
        <f aca="false">-PERCENTILE(Prices_MTM!I3247:I3496,1-Inputs!$B$9)</f>
        <v>223865</v>
      </c>
      <c r="F3264" s="43" t="n">
        <f aca="false">NORMSINV(Inputs!$B$9)*STDEV(Prices_MTM!I3247:I3496)</f>
        <v>218747.530931012</v>
      </c>
      <c r="G3264" s="52" t="n">
        <f aca="false">IF(-B3264&gt;C3264,1,0)</f>
        <v>0</v>
      </c>
      <c r="H3264" s="52" t="n">
        <f aca="false">IF(-B3264&gt;D3264,1,0)</f>
        <v>0</v>
      </c>
      <c r="I3264" s="52" t="n">
        <f aca="false">IF(-B3264&gt;E3264,1,0)</f>
        <v>0</v>
      </c>
      <c r="J3264" s="52" t="n">
        <f aca="false">IF(-B3264&gt;F3264,1,0)</f>
        <v>0</v>
      </c>
    </row>
    <row r="3265" customFormat="false" ht="15" hidden="false" customHeight="false" outlineLevel="0" collapsed="false">
      <c r="A3265" s="51" t="n">
        <f aca="false">Prices_MTM!A3498</f>
        <v>42536</v>
      </c>
      <c r="B3265" s="43" t="n">
        <f aca="false">Prices_MTM!I3498</f>
        <v>-36499.9999999998</v>
      </c>
      <c r="C3265" s="43" t="n">
        <f aca="false">-PERCENTILE(Prices_MTM!I3248:I3497,1-Inputs!$B$8)</f>
        <v>143100</v>
      </c>
      <c r="D3265" s="43" t="n">
        <f aca="false">NORMSINV(Inputs!$B$8)*STDEV(Prices_MTM!I3248:I3497)</f>
        <v>154576.827905891</v>
      </c>
      <c r="E3265" s="43" t="n">
        <f aca="false">-PERCENTILE(Prices_MTM!I3248:I3497,1-Inputs!$B$9)</f>
        <v>223865</v>
      </c>
      <c r="F3265" s="43" t="n">
        <f aca="false">NORMSINV(Inputs!$B$9)*STDEV(Prices_MTM!I3248:I3497)</f>
        <v>218620.957562843</v>
      </c>
      <c r="G3265" s="52" t="n">
        <f aca="false">IF(-B3265&gt;C3265,1,0)</f>
        <v>0</v>
      </c>
      <c r="H3265" s="52" t="n">
        <f aca="false">IF(-B3265&gt;D3265,1,0)</f>
        <v>0</v>
      </c>
      <c r="I3265" s="52" t="n">
        <f aca="false">IF(-B3265&gt;E3265,1,0)</f>
        <v>0</v>
      </c>
      <c r="J3265" s="52" t="n">
        <f aca="false">IF(-B3265&gt;F3265,1,0)</f>
        <v>0</v>
      </c>
    </row>
    <row r="3266" customFormat="false" ht="15" hidden="false" customHeight="false" outlineLevel="0" collapsed="false">
      <c r="A3266" s="51" t="n">
        <f aca="false">Prices_MTM!A3499</f>
        <v>42537</v>
      </c>
      <c r="B3266" s="43" t="n">
        <f aca="false">Prices_MTM!I3499</f>
        <v>-87500</v>
      </c>
      <c r="C3266" s="43" t="n">
        <f aca="false">-PERCENTILE(Prices_MTM!I3249:I3498,1-Inputs!$B$8)</f>
        <v>143100</v>
      </c>
      <c r="D3266" s="43" t="n">
        <f aca="false">NORMSINV(Inputs!$B$8)*STDEV(Prices_MTM!I3249:I3498)</f>
        <v>154614.998609281</v>
      </c>
      <c r="E3266" s="43" t="n">
        <f aca="false">-PERCENTILE(Prices_MTM!I3249:I3498,1-Inputs!$B$9)</f>
        <v>223865</v>
      </c>
      <c r="F3266" s="43" t="n">
        <f aca="false">NORMSINV(Inputs!$B$9)*STDEV(Prices_MTM!I3249:I3498)</f>
        <v>218674.943117075</v>
      </c>
      <c r="G3266" s="52" t="n">
        <f aca="false">IF(-B3266&gt;C3266,1,0)</f>
        <v>0</v>
      </c>
      <c r="H3266" s="52" t="n">
        <f aca="false">IF(-B3266&gt;D3266,1,0)</f>
        <v>0</v>
      </c>
      <c r="I3266" s="52" t="n">
        <f aca="false">IF(-B3266&gt;E3266,1,0)</f>
        <v>0</v>
      </c>
      <c r="J3266" s="52" t="n">
        <f aca="false">IF(-B3266&gt;F3266,1,0)</f>
        <v>0</v>
      </c>
    </row>
    <row r="3267" customFormat="false" ht="15" hidden="false" customHeight="false" outlineLevel="0" collapsed="false">
      <c r="A3267" s="51" t="n">
        <f aca="false">Prices_MTM!A3500</f>
        <v>42538</v>
      </c>
      <c r="B3267" s="43" t="n">
        <f aca="false">Prices_MTM!I3500</f>
        <v>140500</v>
      </c>
      <c r="C3267" s="43" t="n">
        <f aca="false">-PERCENTILE(Prices_MTM!I3250:I3499,1-Inputs!$B$8)</f>
        <v>143100</v>
      </c>
      <c r="D3267" s="43" t="n">
        <f aca="false">NORMSINV(Inputs!$B$8)*STDEV(Prices_MTM!I3250:I3499)</f>
        <v>154850.435918947</v>
      </c>
      <c r="E3267" s="43" t="n">
        <f aca="false">-PERCENTILE(Prices_MTM!I3250:I3499,1-Inputs!$B$9)</f>
        <v>223865</v>
      </c>
      <c r="F3267" s="43" t="n">
        <f aca="false">NORMSINV(Inputs!$B$9)*STDEV(Prices_MTM!I3250:I3499)</f>
        <v>219007.926597087</v>
      </c>
      <c r="G3267" s="52" t="n">
        <f aca="false">IF(-B3267&gt;C3267,1,0)</f>
        <v>0</v>
      </c>
      <c r="H3267" s="52" t="n">
        <f aca="false">IF(-B3267&gt;D3267,1,0)</f>
        <v>0</v>
      </c>
      <c r="I3267" s="52" t="n">
        <f aca="false">IF(-B3267&gt;E3267,1,0)</f>
        <v>0</v>
      </c>
      <c r="J3267" s="52" t="n">
        <f aca="false">IF(-B3267&gt;F3267,1,0)</f>
        <v>0</v>
      </c>
    </row>
    <row r="3268" customFormat="false" ht="15" hidden="false" customHeight="false" outlineLevel="0" collapsed="false">
      <c r="A3268" s="51" t="n">
        <f aca="false">Prices_MTM!A3501</f>
        <v>42541</v>
      </c>
      <c r="B3268" s="43" t="n">
        <f aca="false">Prices_MTM!I3501</f>
        <v>34499.9999999999</v>
      </c>
      <c r="C3268" s="43" t="n">
        <f aca="false">-PERCENTILE(Prices_MTM!I3251:I3500,1-Inputs!$B$8)</f>
        <v>143100</v>
      </c>
      <c r="D3268" s="43" t="n">
        <f aca="false">NORMSINV(Inputs!$B$8)*STDEV(Prices_MTM!I3251:I3500)</f>
        <v>155548.574149547</v>
      </c>
      <c r="E3268" s="43" t="n">
        <f aca="false">-PERCENTILE(Prices_MTM!I3251:I3500,1-Inputs!$B$9)</f>
        <v>223865</v>
      </c>
      <c r="F3268" s="43" t="n">
        <f aca="false">NORMSINV(Inputs!$B$9)*STDEV(Prices_MTM!I3251:I3500)</f>
        <v>219995.316819494</v>
      </c>
      <c r="G3268" s="52" t="n">
        <f aca="false">IF(-B3268&gt;C3268,1,0)</f>
        <v>0</v>
      </c>
      <c r="H3268" s="52" t="n">
        <f aca="false">IF(-B3268&gt;D3268,1,0)</f>
        <v>0</v>
      </c>
      <c r="I3268" s="52" t="n">
        <f aca="false">IF(-B3268&gt;E3268,1,0)</f>
        <v>0</v>
      </c>
      <c r="J3268" s="52" t="n">
        <f aca="false">IF(-B3268&gt;F3268,1,0)</f>
        <v>0</v>
      </c>
    </row>
    <row r="3269" customFormat="false" ht="15" hidden="false" customHeight="false" outlineLevel="0" collapsed="false">
      <c r="A3269" s="51" t="n">
        <f aca="false">Prices_MTM!A3502</f>
        <v>42542</v>
      </c>
      <c r="B3269" s="43" t="n">
        <f aca="false">Prices_MTM!I3502</f>
        <v>-19999.9999999996</v>
      </c>
      <c r="C3269" s="43" t="n">
        <f aca="false">-PERCENTILE(Prices_MTM!I3252:I3501,1-Inputs!$B$8)</f>
        <v>143100</v>
      </c>
      <c r="D3269" s="43" t="n">
        <f aca="false">NORMSINV(Inputs!$B$8)*STDEV(Prices_MTM!I3252:I3501)</f>
        <v>155586.622414126</v>
      </c>
      <c r="E3269" s="43" t="n">
        <f aca="false">-PERCENTILE(Prices_MTM!I3252:I3501,1-Inputs!$B$9)</f>
        <v>223865</v>
      </c>
      <c r="F3269" s="43" t="n">
        <f aca="false">NORMSINV(Inputs!$B$9)*STDEV(Prices_MTM!I3252:I3501)</f>
        <v>220049.12920618</v>
      </c>
      <c r="G3269" s="52" t="n">
        <f aca="false">IF(-B3269&gt;C3269,1,0)</f>
        <v>0</v>
      </c>
      <c r="H3269" s="52" t="n">
        <f aca="false">IF(-B3269&gt;D3269,1,0)</f>
        <v>0</v>
      </c>
      <c r="I3269" s="52" t="n">
        <f aca="false">IF(-B3269&gt;E3269,1,0)</f>
        <v>0</v>
      </c>
      <c r="J3269" s="52" t="n">
        <f aca="false">IF(-B3269&gt;F3269,1,0)</f>
        <v>0</v>
      </c>
    </row>
    <row r="3270" customFormat="false" ht="15" hidden="false" customHeight="false" outlineLevel="0" collapsed="false">
      <c r="A3270" s="51" t="n">
        <f aca="false">Prices_MTM!A3503</f>
        <v>42543</v>
      </c>
      <c r="B3270" s="43" t="n">
        <f aca="false">Prices_MTM!I3503</f>
        <v>8499.99999999937</v>
      </c>
      <c r="C3270" s="43" t="n">
        <f aca="false">-PERCENTILE(Prices_MTM!I3253:I3502,1-Inputs!$B$8)</f>
        <v>143100</v>
      </c>
      <c r="D3270" s="43" t="n">
        <f aca="false">NORMSINV(Inputs!$B$8)*STDEV(Prices_MTM!I3253:I3502)</f>
        <v>155512.32667186</v>
      </c>
      <c r="E3270" s="43" t="n">
        <f aca="false">-PERCENTILE(Prices_MTM!I3253:I3502,1-Inputs!$B$9)</f>
        <v>223865</v>
      </c>
      <c r="F3270" s="43" t="n">
        <f aca="false">NORMSINV(Inputs!$B$9)*STDEV(Prices_MTM!I3253:I3502)</f>
        <v>219944.051320075</v>
      </c>
      <c r="G3270" s="52" t="n">
        <f aca="false">IF(-B3270&gt;C3270,1,0)</f>
        <v>0</v>
      </c>
      <c r="H3270" s="52" t="n">
        <f aca="false">IF(-B3270&gt;D3270,1,0)</f>
        <v>0</v>
      </c>
      <c r="I3270" s="52" t="n">
        <f aca="false">IF(-B3270&gt;E3270,1,0)</f>
        <v>0</v>
      </c>
      <c r="J3270" s="52" t="n">
        <f aca="false">IF(-B3270&gt;F3270,1,0)</f>
        <v>0</v>
      </c>
    </row>
    <row r="3271" customFormat="false" ht="15" hidden="false" customHeight="false" outlineLevel="0" collapsed="false">
      <c r="A3271" s="51" t="n">
        <f aca="false">Prices_MTM!A3504</f>
        <v>42544</v>
      </c>
      <c r="B3271" s="43" t="n">
        <f aca="false">Prices_MTM!I3504</f>
        <v>8000.00000000054</v>
      </c>
      <c r="C3271" s="43" t="n">
        <f aca="false">-PERCENTILE(Prices_MTM!I3254:I3503,1-Inputs!$B$8)</f>
        <v>143100</v>
      </c>
      <c r="D3271" s="43" t="n">
        <f aca="false">NORMSINV(Inputs!$B$8)*STDEV(Prices_MTM!I3254:I3503)</f>
        <v>155165.832632511</v>
      </c>
      <c r="E3271" s="43" t="n">
        <f aca="false">-PERCENTILE(Prices_MTM!I3254:I3503,1-Inputs!$B$9)</f>
        <v>223865</v>
      </c>
      <c r="F3271" s="43" t="n">
        <f aca="false">NORMSINV(Inputs!$B$9)*STDEV(Prices_MTM!I3254:I3503)</f>
        <v>219453.998187931</v>
      </c>
      <c r="G3271" s="52" t="n">
        <f aca="false">IF(-B3271&gt;C3271,1,0)</f>
        <v>0</v>
      </c>
      <c r="H3271" s="52" t="n">
        <f aca="false">IF(-B3271&gt;D3271,1,0)</f>
        <v>0</v>
      </c>
      <c r="I3271" s="52" t="n">
        <f aca="false">IF(-B3271&gt;E3271,1,0)</f>
        <v>0</v>
      </c>
      <c r="J3271" s="52" t="n">
        <f aca="false">IF(-B3271&gt;F3271,1,0)</f>
        <v>0</v>
      </c>
    </row>
    <row r="3272" customFormat="false" ht="15" hidden="false" customHeight="false" outlineLevel="0" collapsed="false">
      <c r="A3272" s="51" t="n">
        <f aca="false">Prices_MTM!A3505</f>
        <v>42545</v>
      </c>
      <c r="B3272" s="43" t="n">
        <f aca="false">Prices_MTM!I3505</f>
        <v>-167000</v>
      </c>
      <c r="C3272" s="43" t="n">
        <f aca="false">-PERCENTILE(Prices_MTM!I3255:I3504,1-Inputs!$B$8)</f>
        <v>143100</v>
      </c>
      <c r="D3272" s="43" t="n">
        <f aca="false">NORMSINV(Inputs!$B$8)*STDEV(Prices_MTM!I3255:I3504)</f>
        <v>155139.217999336</v>
      </c>
      <c r="E3272" s="43" t="n">
        <f aca="false">-PERCENTILE(Prices_MTM!I3255:I3504,1-Inputs!$B$9)</f>
        <v>223865</v>
      </c>
      <c r="F3272" s="43" t="n">
        <f aca="false">NORMSINV(Inputs!$B$9)*STDEV(Prices_MTM!I3255:I3504)</f>
        <v>219416.356604332</v>
      </c>
      <c r="G3272" s="52" t="n">
        <f aca="false">IF(-B3272&gt;C3272,1,0)</f>
        <v>1</v>
      </c>
      <c r="H3272" s="52" t="n">
        <f aca="false">IF(-B3272&gt;D3272,1,0)</f>
        <v>1</v>
      </c>
      <c r="I3272" s="52" t="n">
        <f aca="false">IF(-B3272&gt;E3272,1,0)</f>
        <v>0</v>
      </c>
      <c r="J3272" s="52" t="n">
        <f aca="false">IF(-B3272&gt;F3272,1,0)</f>
        <v>0</v>
      </c>
    </row>
    <row r="3273" customFormat="false" ht="15" hidden="false" customHeight="false" outlineLevel="0" collapsed="false">
      <c r="A3273" s="51" t="n">
        <f aca="false">Prices_MTM!A3506</f>
        <v>42548</v>
      </c>
      <c r="B3273" s="43" t="n">
        <f aca="false">Prices_MTM!I3506</f>
        <v>-9000.0000000007</v>
      </c>
      <c r="C3273" s="43" t="n">
        <f aca="false">-PERCENTILE(Prices_MTM!I3256:I3505,1-Inputs!$B$8)</f>
        <v>144550</v>
      </c>
      <c r="D3273" s="43" t="n">
        <f aca="false">NORMSINV(Inputs!$B$8)*STDEV(Prices_MTM!I3256:I3505)</f>
        <v>156084.56477314</v>
      </c>
      <c r="E3273" s="43" t="n">
        <f aca="false">-PERCENTILE(Prices_MTM!I3256:I3505,1-Inputs!$B$9)</f>
        <v>223865</v>
      </c>
      <c r="F3273" s="43" t="n">
        <f aca="false">NORMSINV(Inputs!$B$9)*STDEV(Prices_MTM!I3256:I3505)</f>
        <v>220753.378586979</v>
      </c>
      <c r="G3273" s="52" t="n">
        <f aca="false">IF(-B3273&gt;C3273,1,0)</f>
        <v>0</v>
      </c>
      <c r="H3273" s="52" t="n">
        <f aca="false">IF(-B3273&gt;D3273,1,0)</f>
        <v>0</v>
      </c>
      <c r="I3273" s="52" t="n">
        <f aca="false">IF(-B3273&gt;E3273,1,0)</f>
        <v>0</v>
      </c>
      <c r="J3273" s="52" t="n">
        <f aca="false">IF(-B3273&gt;F3273,1,0)</f>
        <v>0</v>
      </c>
    </row>
    <row r="3274" customFormat="false" ht="15" hidden="false" customHeight="false" outlineLevel="0" collapsed="false">
      <c r="A3274" s="51" t="n">
        <f aca="false">Prices_MTM!A3507</f>
        <v>42549</v>
      </c>
      <c r="B3274" s="43" t="n">
        <f aca="false">Prices_MTM!I3507</f>
        <v>152000</v>
      </c>
      <c r="C3274" s="43" t="n">
        <f aca="false">-PERCENTILE(Prices_MTM!I3257:I3506,1-Inputs!$B$8)</f>
        <v>144550</v>
      </c>
      <c r="D3274" s="43" t="n">
        <f aca="false">NORMSINV(Inputs!$B$8)*STDEV(Prices_MTM!I3257:I3506)</f>
        <v>156001.87703052</v>
      </c>
      <c r="E3274" s="43" t="n">
        <f aca="false">-PERCENTILE(Prices_MTM!I3257:I3506,1-Inputs!$B$9)</f>
        <v>223865</v>
      </c>
      <c r="F3274" s="43" t="n">
        <f aca="false">NORMSINV(Inputs!$B$9)*STDEV(Prices_MTM!I3257:I3506)</f>
        <v>220636.431734627</v>
      </c>
      <c r="G3274" s="52" t="n">
        <f aca="false">IF(-B3274&gt;C3274,1,0)</f>
        <v>0</v>
      </c>
      <c r="H3274" s="52" t="n">
        <f aca="false">IF(-B3274&gt;D3274,1,0)</f>
        <v>0</v>
      </c>
      <c r="I3274" s="52" t="n">
        <f aca="false">IF(-B3274&gt;E3274,1,0)</f>
        <v>0</v>
      </c>
      <c r="J3274" s="52" t="n">
        <f aca="false">IF(-B3274&gt;F3274,1,0)</f>
        <v>0</v>
      </c>
    </row>
    <row r="3275" customFormat="false" ht="15" hidden="false" customHeight="false" outlineLevel="0" collapsed="false">
      <c r="A3275" s="51" t="n">
        <f aca="false">Prices_MTM!A3508</f>
        <v>42550</v>
      </c>
      <c r="B3275" s="43" t="n">
        <f aca="false">Prices_MTM!I3508</f>
        <v>86500.0000000002</v>
      </c>
      <c r="C3275" s="43" t="n">
        <f aca="false">-PERCENTILE(Prices_MTM!I3258:I3507,1-Inputs!$B$8)</f>
        <v>144550</v>
      </c>
      <c r="D3275" s="43" t="n">
        <f aca="false">NORMSINV(Inputs!$B$8)*STDEV(Prices_MTM!I3258:I3507)</f>
        <v>156732.060281478</v>
      </c>
      <c r="E3275" s="43" t="n">
        <f aca="false">-PERCENTILE(Prices_MTM!I3258:I3507,1-Inputs!$B$9)</f>
        <v>223865</v>
      </c>
      <c r="F3275" s="43" t="n">
        <f aca="false">NORMSINV(Inputs!$B$9)*STDEV(Prices_MTM!I3258:I3507)</f>
        <v>221669.143840854</v>
      </c>
      <c r="G3275" s="52" t="n">
        <f aca="false">IF(-B3275&gt;C3275,1,0)</f>
        <v>0</v>
      </c>
      <c r="H3275" s="52" t="n">
        <f aca="false">IF(-B3275&gt;D3275,1,0)</f>
        <v>0</v>
      </c>
      <c r="I3275" s="52" t="n">
        <f aca="false">IF(-B3275&gt;E3275,1,0)</f>
        <v>0</v>
      </c>
      <c r="J3275" s="52" t="n">
        <f aca="false">IF(-B3275&gt;F3275,1,0)</f>
        <v>0</v>
      </c>
    </row>
    <row r="3276" customFormat="false" ht="15" hidden="false" customHeight="false" outlineLevel="0" collapsed="false">
      <c r="A3276" s="51" t="n">
        <f aca="false">Prices_MTM!A3509</f>
        <v>42551</v>
      </c>
      <c r="B3276" s="43" t="n">
        <f aca="false">Prices_MTM!I3509</f>
        <v>-140500</v>
      </c>
      <c r="C3276" s="43" t="n">
        <f aca="false">-PERCENTILE(Prices_MTM!I3259:I3508,1-Inputs!$B$8)</f>
        <v>143100</v>
      </c>
      <c r="D3276" s="43" t="n">
        <f aca="false">NORMSINV(Inputs!$B$8)*STDEV(Prices_MTM!I3259:I3508)</f>
        <v>153412.830103986</v>
      </c>
      <c r="E3276" s="43" t="n">
        <f aca="false">-PERCENTILE(Prices_MTM!I3259:I3508,1-Inputs!$B$9)</f>
        <v>209915</v>
      </c>
      <c r="F3276" s="43" t="n">
        <f aca="false">NORMSINV(Inputs!$B$9)*STDEV(Prices_MTM!I3259:I3508)</f>
        <v>216974.693258542</v>
      </c>
      <c r="G3276" s="52" t="n">
        <f aca="false">IF(-B3276&gt;C3276,1,0)</f>
        <v>0</v>
      </c>
      <c r="H3276" s="52" t="n">
        <f aca="false">IF(-B3276&gt;D3276,1,0)</f>
        <v>0</v>
      </c>
      <c r="I3276" s="52" t="n">
        <f aca="false">IF(-B3276&gt;E3276,1,0)</f>
        <v>0</v>
      </c>
      <c r="J3276" s="52" t="n">
        <f aca="false">IF(-B3276&gt;F3276,1,0)</f>
        <v>0</v>
      </c>
    </row>
    <row r="3277" customFormat="false" ht="15" hidden="false" customHeight="false" outlineLevel="0" collapsed="false">
      <c r="A3277" s="51" t="n">
        <f aca="false">Prices_MTM!A3510</f>
        <v>42552</v>
      </c>
      <c r="B3277" s="43" t="n">
        <f aca="false">Prices_MTM!I3510</f>
        <v>94999.9999999999</v>
      </c>
      <c r="C3277" s="43" t="n">
        <f aca="false">-PERCENTILE(Prices_MTM!I3260:I3509,1-Inputs!$B$8)</f>
        <v>143100</v>
      </c>
      <c r="D3277" s="43" t="n">
        <f aca="false">NORMSINV(Inputs!$B$8)*STDEV(Prices_MTM!I3260:I3509)</f>
        <v>154105.059947201</v>
      </c>
      <c r="E3277" s="43" t="n">
        <f aca="false">-PERCENTILE(Prices_MTM!I3260:I3509,1-Inputs!$B$9)</f>
        <v>209915</v>
      </c>
      <c r="F3277" s="43" t="n">
        <f aca="false">NORMSINV(Inputs!$B$9)*STDEV(Prices_MTM!I3260:I3509)</f>
        <v>217953.727135919</v>
      </c>
      <c r="G3277" s="52" t="n">
        <f aca="false">IF(-B3277&gt;C3277,1,0)</f>
        <v>0</v>
      </c>
      <c r="H3277" s="52" t="n">
        <f aca="false">IF(-B3277&gt;D3277,1,0)</f>
        <v>0</v>
      </c>
      <c r="I3277" s="52" t="n">
        <f aca="false">IF(-B3277&gt;E3277,1,0)</f>
        <v>0</v>
      </c>
      <c r="J3277" s="52" t="n">
        <f aca="false">IF(-B3277&gt;F3277,1,0)</f>
        <v>0</v>
      </c>
    </row>
    <row r="3278" customFormat="false" ht="15" hidden="false" customHeight="false" outlineLevel="0" collapsed="false">
      <c r="A3278" s="51" t="n">
        <f aca="false">Prices_MTM!A3511</f>
        <v>42556</v>
      </c>
      <c r="B3278" s="43" t="n">
        <f aca="false">Prices_MTM!I3511</f>
        <v>-128500.000000001</v>
      </c>
      <c r="C3278" s="43" t="n">
        <f aca="false">-PERCENTILE(Prices_MTM!I3261:I3510,1-Inputs!$B$8)</f>
        <v>141775</v>
      </c>
      <c r="D3278" s="43" t="n">
        <f aca="false">NORMSINV(Inputs!$B$8)*STDEV(Prices_MTM!I3261:I3510)</f>
        <v>152744.057690142</v>
      </c>
      <c r="E3278" s="43" t="n">
        <f aca="false">-PERCENTILE(Prices_MTM!I3261:I3510,1-Inputs!$B$9)</f>
        <v>188515</v>
      </c>
      <c r="F3278" s="43" t="n">
        <f aca="false">NORMSINV(Inputs!$B$9)*STDEV(Prices_MTM!I3261:I3510)</f>
        <v>216028.835671173</v>
      </c>
      <c r="G3278" s="52" t="n">
        <f aca="false">IF(-B3278&gt;C3278,1,0)</f>
        <v>0</v>
      </c>
      <c r="H3278" s="52" t="n">
        <f aca="false">IF(-B3278&gt;D3278,1,0)</f>
        <v>0</v>
      </c>
      <c r="I3278" s="52" t="n">
        <f aca="false">IF(-B3278&gt;E3278,1,0)</f>
        <v>0</v>
      </c>
      <c r="J3278" s="52" t="n">
        <f aca="false">IF(-B3278&gt;F3278,1,0)</f>
        <v>0</v>
      </c>
    </row>
    <row r="3279" customFormat="false" ht="15" hidden="false" customHeight="false" outlineLevel="0" collapsed="false">
      <c r="A3279" s="51" t="n">
        <f aca="false">Prices_MTM!A3512</f>
        <v>42557</v>
      </c>
      <c r="B3279" s="43" t="n">
        <f aca="false">Prices_MTM!I3512</f>
        <v>60999.9999999999</v>
      </c>
      <c r="C3279" s="43" t="n">
        <f aca="false">-PERCENTILE(Prices_MTM!I3262:I3511,1-Inputs!$B$8)</f>
        <v>141775</v>
      </c>
      <c r="D3279" s="43" t="n">
        <f aca="false">NORMSINV(Inputs!$B$8)*STDEV(Prices_MTM!I3262:I3511)</f>
        <v>152913.399646944</v>
      </c>
      <c r="E3279" s="43" t="n">
        <f aca="false">-PERCENTILE(Prices_MTM!I3262:I3511,1-Inputs!$B$9)</f>
        <v>188515</v>
      </c>
      <c r="F3279" s="43" t="n">
        <f aca="false">NORMSINV(Inputs!$B$9)*STDEV(Prices_MTM!I3262:I3511)</f>
        <v>216268.339232304</v>
      </c>
      <c r="G3279" s="52" t="n">
        <f aca="false">IF(-B3279&gt;C3279,1,0)</f>
        <v>0</v>
      </c>
      <c r="H3279" s="52" t="n">
        <f aca="false">IF(-B3279&gt;D3279,1,0)</f>
        <v>0</v>
      </c>
      <c r="I3279" s="52" t="n">
        <f aca="false">IF(-B3279&gt;E3279,1,0)</f>
        <v>0</v>
      </c>
      <c r="J3279" s="52" t="n">
        <f aca="false">IF(-B3279&gt;F3279,1,0)</f>
        <v>0</v>
      </c>
    </row>
    <row r="3280" customFormat="false" ht="15" hidden="false" customHeight="false" outlineLevel="0" collapsed="false">
      <c r="A3280" s="51" t="n">
        <f aca="false">Prices_MTM!A3513</f>
        <v>42558</v>
      </c>
      <c r="B3280" s="43" t="n">
        <f aca="false">Prices_MTM!I3513</f>
        <v>-226500</v>
      </c>
      <c r="C3280" s="43" t="n">
        <f aca="false">-PERCENTILE(Prices_MTM!I3263:I3512,1-Inputs!$B$8)</f>
        <v>141775</v>
      </c>
      <c r="D3280" s="43" t="n">
        <f aca="false">NORMSINV(Inputs!$B$8)*STDEV(Prices_MTM!I3263:I3512)</f>
        <v>152525.710449134</v>
      </c>
      <c r="E3280" s="43" t="n">
        <f aca="false">-PERCENTILE(Prices_MTM!I3263:I3512,1-Inputs!$B$9)</f>
        <v>188515</v>
      </c>
      <c r="F3280" s="43" t="n">
        <f aca="false">NORMSINV(Inputs!$B$9)*STDEV(Prices_MTM!I3263:I3512)</f>
        <v>215720.023001403</v>
      </c>
      <c r="G3280" s="52" t="n">
        <f aca="false">IF(-B3280&gt;C3280,1,0)</f>
        <v>1</v>
      </c>
      <c r="H3280" s="52" t="n">
        <f aca="false">IF(-B3280&gt;D3280,1,0)</f>
        <v>1</v>
      </c>
      <c r="I3280" s="52" t="n">
        <f aca="false">IF(-B3280&gt;E3280,1,0)</f>
        <v>1</v>
      </c>
      <c r="J3280" s="52" t="n">
        <f aca="false">IF(-B3280&gt;F3280,1,0)</f>
        <v>1</v>
      </c>
    </row>
    <row r="3281" customFormat="false" ht="15" hidden="false" customHeight="false" outlineLevel="0" collapsed="false">
      <c r="A3281" s="51" t="n">
        <f aca="false">Prices_MTM!A3514</f>
        <v>42559</v>
      </c>
      <c r="B3281" s="43" t="n">
        <f aca="false">Prices_MTM!I3514</f>
        <v>84999.9999999998</v>
      </c>
      <c r="C3281" s="43" t="n">
        <f aca="false">-PERCENTILE(Prices_MTM!I3264:I3513,1-Inputs!$B$8)</f>
        <v>143100</v>
      </c>
      <c r="D3281" s="43" t="n">
        <f aca="false">NORMSINV(Inputs!$B$8)*STDEV(Prices_MTM!I3264:I3513)</f>
        <v>154336.940367109</v>
      </c>
      <c r="E3281" s="43" t="n">
        <f aca="false">-PERCENTILE(Prices_MTM!I3264:I3513,1-Inputs!$B$9)</f>
        <v>214250</v>
      </c>
      <c r="F3281" s="43" t="n">
        <f aca="false">NORMSINV(Inputs!$B$9)*STDEV(Prices_MTM!I3264:I3513)</f>
        <v>218281.680038868</v>
      </c>
      <c r="G3281" s="52" t="n">
        <f aca="false">IF(-B3281&gt;C3281,1,0)</f>
        <v>0</v>
      </c>
      <c r="H3281" s="52" t="n">
        <f aca="false">IF(-B3281&gt;D3281,1,0)</f>
        <v>0</v>
      </c>
      <c r="I3281" s="52" t="n">
        <f aca="false">IF(-B3281&gt;E3281,1,0)</f>
        <v>0</v>
      </c>
      <c r="J3281" s="52" t="n">
        <f aca="false">IF(-B3281&gt;F3281,1,0)</f>
        <v>0</v>
      </c>
    </row>
    <row r="3282" customFormat="false" ht="15" hidden="false" customHeight="false" outlineLevel="0" collapsed="false">
      <c r="A3282" s="51" t="n">
        <f aca="false">Prices_MTM!A3515</f>
        <v>42562</v>
      </c>
      <c r="B3282" s="43" t="n">
        <f aca="false">Prices_MTM!I3515</f>
        <v>-39500</v>
      </c>
      <c r="C3282" s="43" t="n">
        <f aca="false">-PERCENTILE(Prices_MTM!I3265:I3514,1-Inputs!$B$8)</f>
        <v>143100</v>
      </c>
      <c r="D3282" s="43" t="n">
        <f aca="false">NORMSINV(Inputs!$B$8)*STDEV(Prices_MTM!I3265:I3514)</f>
        <v>154593.337535119</v>
      </c>
      <c r="E3282" s="43" t="n">
        <f aca="false">-PERCENTILE(Prices_MTM!I3265:I3514,1-Inputs!$B$9)</f>
        <v>214250</v>
      </c>
      <c r="F3282" s="43" t="n">
        <f aca="false">NORMSINV(Inputs!$B$9)*STDEV(Prices_MTM!I3265:I3514)</f>
        <v>218644.307446521</v>
      </c>
      <c r="G3282" s="52" t="n">
        <f aca="false">IF(-B3282&gt;C3282,1,0)</f>
        <v>0</v>
      </c>
      <c r="H3282" s="52" t="n">
        <f aca="false">IF(-B3282&gt;D3282,1,0)</f>
        <v>0</v>
      </c>
      <c r="I3282" s="52" t="n">
        <f aca="false">IF(-B3282&gt;E3282,1,0)</f>
        <v>0</v>
      </c>
      <c r="J3282" s="52" t="n">
        <f aca="false">IF(-B3282&gt;F3282,1,0)</f>
        <v>0</v>
      </c>
    </row>
    <row r="3283" customFormat="false" ht="15" hidden="false" customHeight="false" outlineLevel="0" collapsed="false">
      <c r="A3283" s="51" t="n">
        <f aca="false">Prices_MTM!A3516</f>
        <v>42563</v>
      </c>
      <c r="B3283" s="43" t="n">
        <f aca="false">Prices_MTM!I3516</f>
        <v>75000.0000000004</v>
      </c>
      <c r="C3283" s="43" t="n">
        <f aca="false">-PERCENTILE(Prices_MTM!I3266:I3515,1-Inputs!$B$8)</f>
        <v>143100</v>
      </c>
      <c r="D3283" s="43" t="n">
        <f aca="false">NORMSINV(Inputs!$B$8)*STDEV(Prices_MTM!I3266:I3515)</f>
        <v>154558.765118388</v>
      </c>
      <c r="E3283" s="43" t="n">
        <f aca="false">-PERCENTILE(Prices_MTM!I3266:I3515,1-Inputs!$B$9)</f>
        <v>214250</v>
      </c>
      <c r="F3283" s="43" t="n">
        <f aca="false">NORMSINV(Inputs!$B$9)*STDEV(Prices_MTM!I3266:I3515)</f>
        <v>218595.411017778</v>
      </c>
      <c r="G3283" s="52" t="n">
        <f aca="false">IF(-B3283&gt;C3283,1,0)</f>
        <v>0</v>
      </c>
      <c r="H3283" s="52" t="n">
        <f aca="false">IF(-B3283&gt;D3283,1,0)</f>
        <v>0</v>
      </c>
      <c r="I3283" s="52" t="n">
        <f aca="false">IF(-B3283&gt;E3283,1,0)</f>
        <v>0</v>
      </c>
      <c r="J3283" s="52" t="n">
        <f aca="false">IF(-B3283&gt;F3283,1,0)</f>
        <v>0</v>
      </c>
    </row>
    <row r="3284" customFormat="false" ht="15" hidden="false" customHeight="false" outlineLevel="0" collapsed="false">
      <c r="A3284" s="51" t="n">
        <f aca="false">Prices_MTM!A3517</f>
        <v>42564</v>
      </c>
      <c r="B3284" s="43" t="n">
        <f aca="false">Prices_MTM!I3517</f>
        <v>-92500.0000000004</v>
      </c>
      <c r="C3284" s="43" t="n">
        <f aca="false">-PERCENTILE(Prices_MTM!I3267:I3516,1-Inputs!$B$8)</f>
        <v>143100</v>
      </c>
      <c r="D3284" s="43" t="n">
        <f aca="false">NORMSINV(Inputs!$B$8)*STDEV(Prices_MTM!I3267:I3516)</f>
        <v>154349.380611273</v>
      </c>
      <c r="E3284" s="43" t="n">
        <f aca="false">-PERCENTILE(Prices_MTM!I3267:I3516,1-Inputs!$B$9)</f>
        <v>214250</v>
      </c>
      <c r="F3284" s="43" t="n">
        <f aca="false">NORMSINV(Inputs!$B$9)*STDEV(Prices_MTM!I3267:I3516)</f>
        <v>218299.274513591</v>
      </c>
      <c r="G3284" s="52" t="n">
        <f aca="false">IF(-B3284&gt;C3284,1,0)</f>
        <v>0</v>
      </c>
      <c r="H3284" s="52" t="n">
        <f aca="false">IF(-B3284&gt;D3284,1,0)</f>
        <v>0</v>
      </c>
      <c r="I3284" s="52" t="n">
        <f aca="false">IF(-B3284&gt;E3284,1,0)</f>
        <v>0</v>
      </c>
      <c r="J3284" s="52" t="n">
        <f aca="false">IF(-B3284&gt;F3284,1,0)</f>
        <v>0</v>
      </c>
    </row>
    <row r="3285" customFormat="false" ht="15" hidden="false" customHeight="false" outlineLevel="0" collapsed="false">
      <c r="A3285" s="51" t="n">
        <f aca="false">Prices_MTM!A3518</f>
        <v>42565</v>
      </c>
      <c r="B3285" s="43" t="n">
        <f aca="false">Prices_MTM!I3518</f>
        <v>10000.0000000005</v>
      </c>
      <c r="C3285" s="43" t="n">
        <f aca="false">-PERCENTILE(Prices_MTM!I3268:I3517,1-Inputs!$B$8)</f>
        <v>141775</v>
      </c>
      <c r="D3285" s="43" t="n">
        <f aca="false">NORMSINV(Inputs!$B$8)*STDEV(Prices_MTM!I3268:I3517)</f>
        <v>153608.791609892</v>
      </c>
      <c r="E3285" s="43" t="n">
        <f aca="false">-PERCENTILE(Prices_MTM!I3268:I3517,1-Inputs!$B$9)</f>
        <v>214250</v>
      </c>
      <c r="F3285" s="43" t="n">
        <f aca="false">NORMSINV(Inputs!$B$9)*STDEV(Prices_MTM!I3268:I3517)</f>
        <v>217251.845355962</v>
      </c>
      <c r="G3285" s="52" t="n">
        <f aca="false">IF(-B3285&gt;C3285,1,0)</f>
        <v>0</v>
      </c>
      <c r="H3285" s="52" t="n">
        <f aca="false">IF(-B3285&gt;D3285,1,0)</f>
        <v>0</v>
      </c>
      <c r="I3285" s="52" t="n">
        <f aca="false">IF(-B3285&gt;E3285,1,0)</f>
        <v>0</v>
      </c>
      <c r="J3285" s="52" t="n">
        <f aca="false">IF(-B3285&gt;F3285,1,0)</f>
        <v>0</v>
      </c>
    </row>
    <row r="3286" customFormat="false" ht="15" hidden="false" customHeight="false" outlineLevel="0" collapsed="false">
      <c r="A3286" s="51" t="n">
        <f aca="false">Prices_MTM!A3519</f>
        <v>42566</v>
      </c>
      <c r="B3286" s="43" t="n">
        <f aca="false">Prices_MTM!I3519</f>
        <v>16999.9999999998</v>
      </c>
      <c r="C3286" s="43" t="n">
        <f aca="false">-PERCENTILE(Prices_MTM!I3269:I3518,1-Inputs!$B$8)</f>
        <v>141775</v>
      </c>
      <c r="D3286" s="43" t="n">
        <f aca="false">NORMSINV(Inputs!$B$8)*STDEV(Prices_MTM!I3269:I3518)</f>
        <v>153528.952157098</v>
      </c>
      <c r="E3286" s="43" t="n">
        <f aca="false">-PERCENTILE(Prices_MTM!I3269:I3518,1-Inputs!$B$9)</f>
        <v>214250</v>
      </c>
      <c r="F3286" s="43" t="n">
        <f aca="false">NORMSINV(Inputs!$B$9)*STDEV(Prices_MTM!I3269:I3518)</f>
        <v>217138.926894266</v>
      </c>
      <c r="G3286" s="52" t="n">
        <f aca="false">IF(-B3286&gt;C3286,1,0)</f>
        <v>0</v>
      </c>
      <c r="H3286" s="52" t="n">
        <f aca="false">IF(-B3286&gt;D3286,1,0)</f>
        <v>0</v>
      </c>
      <c r="I3286" s="52" t="n">
        <f aca="false">IF(-B3286&gt;E3286,1,0)</f>
        <v>0</v>
      </c>
      <c r="J3286" s="52" t="n">
        <f aca="false">IF(-B3286&gt;F3286,1,0)</f>
        <v>0</v>
      </c>
    </row>
    <row r="3287" customFormat="false" ht="15" hidden="false" customHeight="false" outlineLevel="0" collapsed="false">
      <c r="A3287" s="51" t="n">
        <f aca="false">Prices_MTM!A3520</f>
        <v>42569</v>
      </c>
      <c r="B3287" s="43" t="n">
        <f aca="false">Prices_MTM!I3520</f>
        <v>-25000.0000000004</v>
      </c>
      <c r="C3287" s="43" t="n">
        <f aca="false">-PERCENTILE(Prices_MTM!I3270:I3519,1-Inputs!$B$8)</f>
        <v>141775</v>
      </c>
      <c r="D3287" s="43" t="n">
        <f aca="false">NORMSINV(Inputs!$B$8)*STDEV(Prices_MTM!I3270:I3519)</f>
        <v>153469.29009274</v>
      </c>
      <c r="E3287" s="43" t="n">
        <f aca="false">-PERCENTILE(Prices_MTM!I3270:I3519,1-Inputs!$B$9)</f>
        <v>214250</v>
      </c>
      <c r="F3287" s="43" t="n">
        <f aca="false">NORMSINV(Inputs!$B$9)*STDEV(Prices_MTM!I3270:I3519)</f>
        <v>217054.545698088</v>
      </c>
      <c r="G3287" s="52" t="n">
        <f aca="false">IF(-B3287&gt;C3287,1,0)</f>
        <v>0</v>
      </c>
      <c r="H3287" s="52" t="n">
        <f aca="false">IF(-B3287&gt;D3287,1,0)</f>
        <v>0</v>
      </c>
      <c r="I3287" s="52" t="n">
        <f aca="false">IF(-B3287&gt;E3287,1,0)</f>
        <v>0</v>
      </c>
      <c r="J3287" s="52" t="n">
        <f aca="false">IF(-B3287&gt;F3287,1,0)</f>
        <v>0</v>
      </c>
    </row>
    <row r="3288" customFormat="false" ht="15" hidden="false" customHeight="false" outlineLevel="0" collapsed="false">
      <c r="A3288" s="51" t="n">
        <f aca="false">Prices_MTM!A3521</f>
        <v>42570</v>
      </c>
      <c r="B3288" s="43" t="n">
        <f aca="false">Prices_MTM!I3521</f>
        <v>-76499.9999999997</v>
      </c>
      <c r="C3288" s="43" t="n">
        <f aca="false">-PERCENTILE(Prices_MTM!I3271:I3520,1-Inputs!$B$8)</f>
        <v>141775</v>
      </c>
      <c r="D3288" s="43" t="n">
        <f aca="false">NORMSINV(Inputs!$B$8)*STDEV(Prices_MTM!I3271:I3520)</f>
        <v>153269.765023953</v>
      </c>
      <c r="E3288" s="43" t="n">
        <f aca="false">-PERCENTILE(Prices_MTM!I3271:I3520,1-Inputs!$B$9)</f>
        <v>214250</v>
      </c>
      <c r="F3288" s="43" t="n">
        <f aca="false">NORMSINV(Inputs!$B$9)*STDEV(Prices_MTM!I3271:I3520)</f>
        <v>216772.353585679</v>
      </c>
      <c r="G3288" s="52" t="n">
        <f aca="false">IF(-B3288&gt;C3288,1,0)</f>
        <v>0</v>
      </c>
      <c r="H3288" s="52" t="n">
        <f aca="false">IF(-B3288&gt;D3288,1,0)</f>
        <v>0</v>
      </c>
      <c r="I3288" s="52" t="n">
        <f aca="false">IF(-B3288&gt;E3288,1,0)</f>
        <v>0</v>
      </c>
      <c r="J3288" s="52" t="n">
        <f aca="false">IF(-B3288&gt;F3288,1,0)</f>
        <v>0</v>
      </c>
    </row>
    <row r="3289" customFormat="false" ht="15" hidden="false" customHeight="false" outlineLevel="0" collapsed="false">
      <c r="A3289" s="51" t="n">
        <f aca="false">Prices_MTM!A3522</f>
        <v>42571</v>
      </c>
      <c r="B3289" s="43" t="n">
        <f aca="false">Prices_MTM!I3522</f>
        <v>26000.0000000002</v>
      </c>
      <c r="C3289" s="43" t="n">
        <f aca="false">-PERCENTILE(Prices_MTM!I3272:I3521,1-Inputs!$B$8)</f>
        <v>141775</v>
      </c>
      <c r="D3289" s="43" t="n">
        <f aca="false">NORMSINV(Inputs!$B$8)*STDEV(Prices_MTM!I3272:I3521)</f>
        <v>153293.08165637</v>
      </c>
      <c r="E3289" s="43" t="n">
        <f aca="false">-PERCENTILE(Prices_MTM!I3272:I3521,1-Inputs!$B$9)</f>
        <v>214250</v>
      </c>
      <c r="F3289" s="43" t="n">
        <f aca="false">NORMSINV(Inputs!$B$9)*STDEV(Prices_MTM!I3272:I3521)</f>
        <v>216805.330743868</v>
      </c>
      <c r="G3289" s="52" t="n">
        <f aca="false">IF(-B3289&gt;C3289,1,0)</f>
        <v>0</v>
      </c>
      <c r="H3289" s="52" t="n">
        <f aca="false">IF(-B3289&gt;D3289,1,0)</f>
        <v>0</v>
      </c>
      <c r="I3289" s="52" t="n">
        <f aca="false">IF(-B3289&gt;E3289,1,0)</f>
        <v>0</v>
      </c>
      <c r="J3289" s="52" t="n">
        <f aca="false">IF(-B3289&gt;F3289,1,0)</f>
        <v>0</v>
      </c>
    </row>
    <row r="3290" customFormat="false" ht="15" hidden="false" customHeight="false" outlineLevel="0" collapsed="false">
      <c r="A3290" s="51" t="n">
        <f aca="false">Prices_MTM!A3523</f>
        <v>42572</v>
      </c>
      <c r="B3290" s="43" t="n">
        <f aca="false">Prices_MTM!I3523</f>
        <v>-58500.0000000001</v>
      </c>
      <c r="C3290" s="43" t="n">
        <f aca="false">-PERCENTILE(Prices_MTM!I3273:I3522,1-Inputs!$B$8)</f>
        <v>141050</v>
      </c>
      <c r="D3290" s="43" t="n">
        <f aca="false">NORMSINV(Inputs!$B$8)*STDEV(Prices_MTM!I3273:I3522)</f>
        <v>152484.947568439</v>
      </c>
      <c r="E3290" s="43" t="n">
        <f aca="false">-PERCENTILE(Prices_MTM!I3273:I3522,1-Inputs!$B$9)</f>
        <v>214250</v>
      </c>
      <c r="F3290" s="43" t="n">
        <f aca="false">NORMSINV(Inputs!$B$9)*STDEV(Prices_MTM!I3273:I3522)</f>
        <v>215662.371281341</v>
      </c>
      <c r="G3290" s="52" t="n">
        <f aca="false">IF(-B3290&gt;C3290,1,0)</f>
        <v>0</v>
      </c>
      <c r="H3290" s="52" t="n">
        <f aca="false">IF(-B3290&gt;D3290,1,0)</f>
        <v>0</v>
      </c>
      <c r="I3290" s="52" t="n">
        <f aca="false">IF(-B3290&gt;E3290,1,0)</f>
        <v>0</v>
      </c>
      <c r="J3290" s="52" t="n">
        <f aca="false">IF(-B3290&gt;F3290,1,0)</f>
        <v>0</v>
      </c>
    </row>
    <row r="3291" customFormat="false" ht="15" hidden="false" customHeight="false" outlineLevel="0" collapsed="false">
      <c r="A3291" s="51" t="n">
        <f aca="false">Prices_MTM!A3524</f>
        <v>42573</v>
      </c>
      <c r="B3291" s="43" t="n">
        <f aca="false">Prices_MTM!I3524</f>
        <v>-17500.0000000004</v>
      </c>
      <c r="C3291" s="43" t="n">
        <f aca="false">-PERCENTILE(Prices_MTM!I3274:I3523,1-Inputs!$B$8)</f>
        <v>141050</v>
      </c>
      <c r="D3291" s="43" t="n">
        <f aca="false">NORMSINV(Inputs!$B$8)*STDEV(Prices_MTM!I3274:I3523)</f>
        <v>152342.441760879</v>
      </c>
      <c r="E3291" s="43" t="n">
        <f aca="false">-PERCENTILE(Prices_MTM!I3274:I3523,1-Inputs!$B$9)</f>
        <v>214250</v>
      </c>
      <c r="F3291" s="43" t="n">
        <f aca="false">NORMSINV(Inputs!$B$9)*STDEV(Prices_MTM!I3274:I3523)</f>
        <v>215460.82259821</v>
      </c>
      <c r="G3291" s="52" t="n">
        <f aca="false">IF(-B3291&gt;C3291,1,0)</f>
        <v>0</v>
      </c>
      <c r="H3291" s="52" t="n">
        <f aca="false">IF(-B3291&gt;D3291,1,0)</f>
        <v>0</v>
      </c>
      <c r="I3291" s="52" t="n">
        <f aca="false">IF(-B3291&gt;E3291,1,0)</f>
        <v>0</v>
      </c>
      <c r="J3291" s="52" t="n">
        <f aca="false">IF(-B3291&gt;F3291,1,0)</f>
        <v>0</v>
      </c>
    </row>
    <row r="3292" customFormat="false" ht="15" hidden="false" customHeight="false" outlineLevel="0" collapsed="false">
      <c r="A3292" s="51" t="n">
        <f aca="false">Prices_MTM!A3525</f>
        <v>42576</v>
      </c>
      <c r="B3292" s="43" t="n">
        <f aca="false">Prices_MTM!I3525</f>
        <v>-76999.9999999996</v>
      </c>
      <c r="C3292" s="43" t="n">
        <f aca="false">-PERCENTILE(Prices_MTM!I3275:I3524,1-Inputs!$B$8)</f>
        <v>141050</v>
      </c>
      <c r="D3292" s="43" t="n">
        <f aca="false">NORMSINV(Inputs!$B$8)*STDEV(Prices_MTM!I3275:I3524)</f>
        <v>152224.666662744</v>
      </c>
      <c r="E3292" s="43" t="n">
        <f aca="false">-PERCENTILE(Prices_MTM!I3275:I3524,1-Inputs!$B$9)</f>
        <v>214250</v>
      </c>
      <c r="F3292" s="43" t="n">
        <f aca="false">NORMSINV(Inputs!$B$9)*STDEV(Prices_MTM!I3275:I3524)</f>
        <v>215294.251029364</v>
      </c>
      <c r="G3292" s="52" t="n">
        <f aca="false">IF(-B3292&gt;C3292,1,0)</f>
        <v>0</v>
      </c>
      <c r="H3292" s="52" t="n">
        <f aca="false">IF(-B3292&gt;D3292,1,0)</f>
        <v>0</v>
      </c>
      <c r="I3292" s="52" t="n">
        <f aca="false">IF(-B3292&gt;E3292,1,0)</f>
        <v>0</v>
      </c>
      <c r="J3292" s="52" t="n">
        <f aca="false">IF(-B3292&gt;F3292,1,0)</f>
        <v>0</v>
      </c>
    </row>
    <row r="3293" customFormat="false" ht="15" hidden="false" customHeight="false" outlineLevel="0" collapsed="false">
      <c r="A3293" s="51" t="n">
        <f aca="false">Prices_MTM!A3526</f>
        <v>42577</v>
      </c>
      <c r="B3293" s="43" t="n">
        <f aca="false">Prices_MTM!I3526</f>
        <v>-14000.0000000004</v>
      </c>
      <c r="C3293" s="43" t="n">
        <f aca="false">-PERCENTILE(Prices_MTM!I3276:I3525,1-Inputs!$B$8)</f>
        <v>141050</v>
      </c>
      <c r="D3293" s="43" t="n">
        <f aca="false">NORMSINV(Inputs!$B$8)*STDEV(Prices_MTM!I3276:I3525)</f>
        <v>152261.470623321</v>
      </c>
      <c r="E3293" s="43" t="n">
        <f aca="false">-PERCENTILE(Prices_MTM!I3276:I3525,1-Inputs!$B$9)</f>
        <v>214250</v>
      </c>
      <c r="F3293" s="43" t="n">
        <f aca="false">NORMSINV(Inputs!$B$9)*STDEV(Prices_MTM!I3276:I3525)</f>
        <v>215346.303573154</v>
      </c>
      <c r="G3293" s="52" t="n">
        <f aca="false">IF(-B3293&gt;C3293,1,0)</f>
        <v>0</v>
      </c>
      <c r="H3293" s="52" t="n">
        <f aca="false">IF(-B3293&gt;D3293,1,0)</f>
        <v>0</v>
      </c>
      <c r="I3293" s="52" t="n">
        <f aca="false">IF(-B3293&gt;E3293,1,0)</f>
        <v>0</v>
      </c>
      <c r="J3293" s="52" t="n">
        <f aca="false">IF(-B3293&gt;F3293,1,0)</f>
        <v>0</v>
      </c>
    </row>
    <row r="3294" customFormat="false" ht="15" hidden="false" customHeight="false" outlineLevel="0" collapsed="false">
      <c r="A3294" s="51" t="n">
        <f aca="false">Prices_MTM!A3527</f>
        <v>42578</v>
      </c>
      <c r="B3294" s="43" t="n">
        <f aca="false">Prices_MTM!I3527</f>
        <v>13000.0000000003</v>
      </c>
      <c r="C3294" s="43" t="n">
        <f aca="false">-PERCENTILE(Prices_MTM!I3277:I3526,1-Inputs!$B$8)</f>
        <v>141050</v>
      </c>
      <c r="D3294" s="43" t="n">
        <f aca="false">NORMSINV(Inputs!$B$8)*STDEV(Prices_MTM!I3277:I3526)</f>
        <v>152100.891180015</v>
      </c>
      <c r="E3294" s="43" t="n">
        <f aca="false">-PERCENTILE(Prices_MTM!I3277:I3526,1-Inputs!$B$9)</f>
        <v>214250</v>
      </c>
      <c r="F3294" s="43" t="n">
        <f aca="false">NORMSINV(Inputs!$B$9)*STDEV(Prices_MTM!I3277:I3526)</f>
        <v>215119.19300208</v>
      </c>
      <c r="G3294" s="52" t="n">
        <f aca="false">IF(-B3294&gt;C3294,1,0)</f>
        <v>0</v>
      </c>
      <c r="H3294" s="52" t="n">
        <f aca="false">IF(-B3294&gt;D3294,1,0)</f>
        <v>0</v>
      </c>
      <c r="I3294" s="52" t="n">
        <f aca="false">IF(-B3294&gt;E3294,1,0)</f>
        <v>0</v>
      </c>
      <c r="J3294" s="52" t="n">
        <f aca="false">IF(-B3294&gt;F3294,1,0)</f>
        <v>0</v>
      </c>
    </row>
    <row r="3295" customFormat="false" ht="15" hidden="false" customHeight="false" outlineLevel="0" collapsed="false">
      <c r="A3295" s="51" t="n">
        <f aca="false">Prices_MTM!A3528</f>
        <v>42579</v>
      </c>
      <c r="B3295" s="43" t="n">
        <f aca="false">Prices_MTM!I3528</f>
        <v>-31499.9999999994</v>
      </c>
      <c r="C3295" s="43" t="n">
        <f aca="false">-PERCENTILE(Prices_MTM!I3278:I3527,1-Inputs!$B$8)</f>
        <v>141050</v>
      </c>
      <c r="D3295" s="43" t="n">
        <f aca="false">NORMSINV(Inputs!$B$8)*STDEV(Prices_MTM!I3278:I3527)</f>
        <v>151983.776976011</v>
      </c>
      <c r="E3295" s="43" t="n">
        <f aca="false">-PERCENTILE(Prices_MTM!I3278:I3527,1-Inputs!$B$9)</f>
        <v>214250</v>
      </c>
      <c r="F3295" s="43" t="n">
        <f aca="false">NORMSINV(Inputs!$B$9)*STDEV(Prices_MTM!I3278:I3527)</f>
        <v>214953.556148417</v>
      </c>
      <c r="G3295" s="52" t="n">
        <f aca="false">IF(-B3295&gt;C3295,1,0)</f>
        <v>0</v>
      </c>
      <c r="H3295" s="52" t="n">
        <f aca="false">IF(-B3295&gt;D3295,1,0)</f>
        <v>0</v>
      </c>
      <c r="I3295" s="52" t="n">
        <f aca="false">IF(-B3295&gt;E3295,1,0)</f>
        <v>0</v>
      </c>
      <c r="J3295" s="52" t="n">
        <f aca="false">IF(-B3295&gt;F3295,1,0)</f>
        <v>0</v>
      </c>
    </row>
    <row r="3296" customFormat="false" ht="15" hidden="false" customHeight="false" outlineLevel="0" collapsed="false">
      <c r="A3296" s="51" t="n">
        <f aca="false">Prices_MTM!A3529</f>
        <v>42580</v>
      </c>
      <c r="B3296" s="43" t="n">
        <f aca="false">Prices_MTM!I3529</f>
        <v>96499.9999999996</v>
      </c>
      <c r="C3296" s="43" t="n">
        <f aca="false">-PERCENTILE(Prices_MTM!I3279:I3528,1-Inputs!$B$8)</f>
        <v>141050</v>
      </c>
      <c r="D3296" s="43" t="n">
        <f aca="false">NORMSINV(Inputs!$B$8)*STDEV(Prices_MTM!I3279:I3528)</f>
        <v>152018.219637572</v>
      </c>
      <c r="E3296" s="43" t="n">
        <f aca="false">-PERCENTILE(Prices_MTM!I3279:I3528,1-Inputs!$B$9)</f>
        <v>214250</v>
      </c>
      <c r="F3296" s="43" t="n">
        <f aca="false">NORMSINV(Inputs!$B$9)*STDEV(Prices_MTM!I3279:I3528)</f>
        <v>215002.269061946</v>
      </c>
      <c r="G3296" s="52" t="n">
        <f aca="false">IF(-B3296&gt;C3296,1,0)</f>
        <v>0</v>
      </c>
      <c r="H3296" s="52" t="n">
        <f aca="false">IF(-B3296&gt;D3296,1,0)</f>
        <v>0</v>
      </c>
      <c r="I3296" s="52" t="n">
        <f aca="false">IF(-B3296&gt;E3296,1,0)</f>
        <v>0</v>
      </c>
      <c r="J3296" s="52" t="n">
        <f aca="false">IF(-B3296&gt;F3296,1,0)</f>
        <v>0</v>
      </c>
    </row>
    <row r="3297" customFormat="false" ht="15" hidden="false" customHeight="false" outlineLevel="0" collapsed="false">
      <c r="A3297" s="51" t="n">
        <f aca="false">Prices_MTM!A3530</f>
        <v>42583</v>
      </c>
      <c r="B3297" s="43" t="n">
        <f aca="false">Prices_MTM!I3530</f>
        <v>-119500</v>
      </c>
      <c r="C3297" s="43" t="n">
        <f aca="false">-PERCENTILE(Prices_MTM!I3280:I3529,1-Inputs!$B$8)</f>
        <v>141050</v>
      </c>
      <c r="D3297" s="43" t="n">
        <f aca="false">NORMSINV(Inputs!$B$8)*STDEV(Prices_MTM!I3280:I3529)</f>
        <v>152049.864899535</v>
      </c>
      <c r="E3297" s="43" t="n">
        <f aca="false">-PERCENTILE(Prices_MTM!I3280:I3529,1-Inputs!$B$9)</f>
        <v>214250</v>
      </c>
      <c r="F3297" s="43" t="n">
        <f aca="false">NORMSINV(Inputs!$B$9)*STDEV(Prices_MTM!I3280:I3529)</f>
        <v>215047.025559841</v>
      </c>
      <c r="G3297" s="52" t="n">
        <f aca="false">IF(-B3297&gt;C3297,1,0)</f>
        <v>0</v>
      </c>
      <c r="H3297" s="52" t="n">
        <f aca="false">IF(-B3297&gt;D3297,1,0)</f>
        <v>0</v>
      </c>
      <c r="I3297" s="52" t="n">
        <f aca="false">IF(-B3297&gt;E3297,1,0)</f>
        <v>0</v>
      </c>
      <c r="J3297" s="52" t="n">
        <f aca="false">IF(-B3297&gt;F3297,1,0)</f>
        <v>0</v>
      </c>
    </row>
    <row r="3298" customFormat="false" ht="15" hidden="false" customHeight="false" outlineLevel="0" collapsed="false">
      <c r="A3298" s="51" t="n">
        <f aca="false">Prices_MTM!A3531</f>
        <v>42584</v>
      </c>
      <c r="B3298" s="43" t="n">
        <f aca="false">Prices_MTM!I3531</f>
        <v>-46499.9999999996</v>
      </c>
      <c r="C3298" s="43" t="n">
        <f aca="false">-PERCENTILE(Prices_MTM!I3281:I3530,1-Inputs!$B$8)</f>
        <v>141050</v>
      </c>
      <c r="D3298" s="43" t="n">
        <f aca="false">NORMSINV(Inputs!$B$8)*STDEV(Prices_MTM!I3281:I3530)</f>
        <v>152558.955055476</v>
      </c>
      <c r="E3298" s="43" t="n">
        <f aca="false">-PERCENTILE(Prices_MTM!I3281:I3530,1-Inputs!$B$9)</f>
        <v>214250</v>
      </c>
      <c r="F3298" s="43" t="n">
        <f aca="false">NORMSINV(Inputs!$B$9)*STDEV(Prices_MTM!I3281:I3530)</f>
        <v>215767.041482573</v>
      </c>
      <c r="G3298" s="52" t="n">
        <f aca="false">IF(-B3298&gt;C3298,1,0)</f>
        <v>0</v>
      </c>
      <c r="H3298" s="52" t="n">
        <f aca="false">IF(-B3298&gt;D3298,1,0)</f>
        <v>0</v>
      </c>
      <c r="I3298" s="52" t="n">
        <f aca="false">IF(-B3298&gt;E3298,1,0)</f>
        <v>0</v>
      </c>
      <c r="J3298" s="52" t="n">
        <f aca="false">IF(-B3298&gt;F3298,1,0)</f>
        <v>0</v>
      </c>
    </row>
    <row r="3299" customFormat="false" ht="15" hidden="false" customHeight="false" outlineLevel="0" collapsed="false">
      <c r="A3299" s="51" t="n">
        <f aca="false">Prices_MTM!A3532</f>
        <v>42585</v>
      </c>
      <c r="B3299" s="43" t="n">
        <f aca="false">Prices_MTM!I3532</f>
        <v>107500</v>
      </c>
      <c r="C3299" s="43" t="n">
        <f aca="false">-PERCENTILE(Prices_MTM!I3282:I3531,1-Inputs!$B$8)</f>
        <v>141050</v>
      </c>
      <c r="D3299" s="43" t="n">
        <f aca="false">NORMSINV(Inputs!$B$8)*STDEV(Prices_MTM!I3282:I3531)</f>
        <v>152455.17344192</v>
      </c>
      <c r="E3299" s="43" t="n">
        <f aca="false">-PERCENTILE(Prices_MTM!I3282:I3531,1-Inputs!$B$9)</f>
        <v>214250</v>
      </c>
      <c r="F3299" s="43" t="n">
        <f aca="false">NORMSINV(Inputs!$B$9)*STDEV(Prices_MTM!I3282:I3531)</f>
        <v>215620.261166011</v>
      </c>
      <c r="G3299" s="52" t="n">
        <f aca="false">IF(-B3299&gt;C3299,1,0)</f>
        <v>0</v>
      </c>
      <c r="H3299" s="52" t="n">
        <f aca="false">IF(-B3299&gt;D3299,1,0)</f>
        <v>0</v>
      </c>
      <c r="I3299" s="52" t="n">
        <f aca="false">IF(-B3299&gt;E3299,1,0)</f>
        <v>0</v>
      </c>
      <c r="J3299" s="52" t="n">
        <f aca="false">IF(-B3299&gt;F3299,1,0)</f>
        <v>0</v>
      </c>
    </row>
    <row r="3300" customFormat="false" ht="15" hidden="false" customHeight="false" outlineLevel="0" collapsed="false">
      <c r="A3300" s="51" t="n">
        <f aca="false">Prices_MTM!A3533</f>
        <v>42586</v>
      </c>
      <c r="B3300" s="43" t="n">
        <f aca="false">Prices_MTM!I3533</f>
        <v>68000.0000000007</v>
      </c>
      <c r="C3300" s="43" t="n">
        <f aca="false">-PERCENTILE(Prices_MTM!I3283:I3532,1-Inputs!$B$8)</f>
        <v>141050</v>
      </c>
      <c r="D3300" s="43" t="n">
        <f aca="false">NORMSINV(Inputs!$B$8)*STDEV(Prices_MTM!I3283:I3532)</f>
        <v>152742.593877362</v>
      </c>
      <c r="E3300" s="43" t="n">
        <f aca="false">-PERCENTILE(Prices_MTM!I3283:I3532,1-Inputs!$B$9)</f>
        <v>214250</v>
      </c>
      <c r="F3300" s="43" t="n">
        <f aca="false">NORMSINV(Inputs!$B$9)*STDEV(Prices_MTM!I3283:I3532)</f>
        <v>216026.765372825</v>
      </c>
      <c r="G3300" s="52" t="n">
        <f aca="false">IF(-B3300&gt;C3300,1,0)</f>
        <v>0</v>
      </c>
      <c r="H3300" s="52" t="n">
        <f aca="false">IF(-B3300&gt;D3300,1,0)</f>
        <v>0</v>
      </c>
      <c r="I3300" s="52" t="n">
        <f aca="false">IF(-B3300&gt;E3300,1,0)</f>
        <v>0</v>
      </c>
      <c r="J3300" s="52" t="n">
        <f aca="false">IF(-B3300&gt;F3300,1,0)</f>
        <v>0</v>
      </c>
    </row>
    <row r="3301" customFormat="false" ht="15" hidden="false" customHeight="false" outlineLevel="0" collapsed="false">
      <c r="A3301" s="51" t="n">
        <f aca="false">Prices_MTM!A3534</f>
        <v>42587</v>
      </c>
      <c r="B3301" s="43" t="n">
        <f aca="false">Prices_MTM!I3534</f>
        <v>-66000.0000000004</v>
      </c>
      <c r="C3301" s="43" t="n">
        <f aca="false">-PERCENTILE(Prices_MTM!I3284:I3533,1-Inputs!$B$8)</f>
        <v>141050</v>
      </c>
      <c r="D3301" s="43" t="n">
        <f aca="false">NORMSINV(Inputs!$B$8)*STDEV(Prices_MTM!I3284:I3533)</f>
        <v>152895.156156982</v>
      </c>
      <c r="E3301" s="43" t="n">
        <f aca="false">-PERCENTILE(Prices_MTM!I3284:I3533,1-Inputs!$B$9)</f>
        <v>214250</v>
      </c>
      <c r="F3301" s="43" t="n">
        <f aca="false">NORMSINV(Inputs!$B$9)*STDEV(Prices_MTM!I3284:I3533)</f>
        <v>216242.537116302</v>
      </c>
      <c r="G3301" s="52" t="n">
        <f aca="false">IF(-B3301&gt;C3301,1,0)</f>
        <v>0</v>
      </c>
      <c r="H3301" s="52" t="n">
        <f aca="false">IF(-B3301&gt;D3301,1,0)</f>
        <v>0</v>
      </c>
      <c r="I3301" s="52" t="n">
        <f aca="false">IF(-B3301&gt;E3301,1,0)</f>
        <v>0</v>
      </c>
      <c r="J3301" s="52" t="n">
        <f aca="false">IF(-B3301&gt;F3301,1,0)</f>
        <v>0</v>
      </c>
    </row>
    <row r="3302" customFormat="false" ht="15" hidden="false" customHeight="false" outlineLevel="0" collapsed="false">
      <c r="A3302" s="51" t="n">
        <f aca="false">Prices_MTM!A3535</f>
        <v>42590</v>
      </c>
      <c r="B3302" s="43" t="n">
        <f aca="false">Prices_MTM!I3535</f>
        <v>84500.0000000002</v>
      </c>
      <c r="C3302" s="43" t="n">
        <f aca="false">-PERCENTILE(Prices_MTM!I3285:I3534,1-Inputs!$B$8)</f>
        <v>141050</v>
      </c>
      <c r="D3302" s="43" t="n">
        <f aca="false">NORMSINV(Inputs!$B$8)*STDEV(Prices_MTM!I3285:I3534)</f>
        <v>152880.723691145</v>
      </c>
      <c r="E3302" s="43" t="n">
        <f aca="false">-PERCENTILE(Prices_MTM!I3285:I3534,1-Inputs!$B$9)</f>
        <v>214250</v>
      </c>
      <c r="F3302" s="43" t="n">
        <f aca="false">NORMSINV(Inputs!$B$9)*STDEV(Prices_MTM!I3285:I3534)</f>
        <v>216222.125004448</v>
      </c>
      <c r="G3302" s="52" t="n">
        <f aca="false">IF(-B3302&gt;C3302,1,0)</f>
        <v>0</v>
      </c>
      <c r="H3302" s="52" t="n">
        <f aca="false">IF(-B3302&gt;D3302,1,0)</f>
        <v>0</v>
      </c>
      <c r="I3302" s="52" t="n">
        <f aca="false">IF(-B3302&gt;E3302,1,0)</f>
        <v>0</v>
      </c>
      <c r="J3302" s="52" t="n">
        <f aca="false">IF(-B3302&gt;F3302,1,0)</f>
        <v>0</v>
      </c>
    </row>
    <row r="3303" customFormat="false" ht="15" hidden="false" customHeight="false" outlineLevel="0" collapsed="false">
      <c r="A3303" s="51" t="n">
        <f aca="false">Prices_MTM!A3536</f>
        <v>42591</v>
      </c>
      <c r="B3303" s="43" t="n">
        <f aca="false">Prices_MTM!I3536</f>
        <v>-34499.9999999999</v>
      </c>
      <c r="C3303" s="43" t="n">
        <f aca="false">-PERCENTILE(Prices_MTM!I3286:I3535,1-Inputs!$B$8)</f>
        <v>141050</v>
      </c>
      <c r="D3303" s="43" t="n">
        <f aca="false">NORMSINV(Inputs!$B$8)*STDEV(Prices_MTM!I3286:I3535)</f>
        <v>152964.997978262</v>
      </c>
      <c r="E3303" s="43" t="n">
        <f aca="false">-PERCENTILE(Prices_MTM!I3286:I3535,1-Inputs!$B$9)</f>
        <v>214250</v>
      </c>
      <c r="F3303" s="43" t="n">
        <f aca="false">NORMSINV(Inputs!$B$9)*STDEV(Prices_MTM!I3286:I3535)</f>
        <v>216341.31573696</v>
      </c>
      <c r="G3303" s="52" t="n">
        <f aca="false">IF(-B3303&gt;C3303,1,0)</f>
        <v>0</v>
      </c>
      <c r="H3303" s="52" t="n">
        <f aca="false">IF(-B3303&gt;D3303,1,0)</f>
        <v>0</v>
      </c>
      <c r="I3303" s="52" t="n">
        <f aca="false">IF(-B3303&gt;E3303,1,0)</f>
        <v>0</v>
      </c>
      <c r="J3303" s="52" t="n">
        <f aca="false">IF(-B3303&gt;F3303,1,0)</f>
        <v>0</v>
      </c>
    </row>
    <row r="3304" customFormat="false" ht="15" hidden="false" customHeight="false" outlineLevel="0" collapsed="false">
      <c r="A3304" s="51" t="n">
        <f aca="false">Prices_MTM!A3537</f>
        <v>42592</v>
      </c>
      <c r="B3304" s="43" t="n">
        <f aca="false">Prices_MTM!I3537</f>
        <v>-44000.0000000001</v>
      </c>
      <c r="C3304" s="43" t="n">
        <f aca="false">-PERCENTILE(Prices_MTM!I3287:I3536,1-Inputs!$B$8)</f>
        <v>141050</v>
      </c>
      <c r="D3304" s="43" t="n">
        <f aca="false">NORMSINV(Inputs!$B$8)*STDEV(Prices_MTM!I3287:I3536)</f>
        <v>152360.302288455</v>
      </c>
      <c r="E3304" s="43" t="n">
        <f aca="false">-PERCENTILE(Prices_MTM!I3287:I3536,1-Inputs!$B$9)</f>
        <v>214250</v>
      </c>
      <c r="F3304" s="43" t="n">
        <f aca="false">NORMSINV(Inputs!$B$9)*STDEV(Prices_MTM!I3287:I3536)</f>
        <v>215486.0830832</v>
      </c>
      <c r="G3304" s="52" t="n">
        <f aca="false">IF(-B3304&gt;C3304,1,0)</f>
        <v>0</v>
      </c>
      <c r="H3304" s="52" t="n">
        <f aca="false">IF(-B3304&gt;D3304,1,0)</f>
        <v>0</v>
      </c>
      <c r="I3304" s="52" t="n">
        <f aca="false">IF(-B3304&gt;E3304,1,0)</f>
        <v>0</v>
      </c>
      <c r="J3304" s="52" t="n">
        <f aca="false">IF(-B3304&gt;F3304,1,0)</f>
        <v>0</v>
      </c>
    </row>
    <row r="3305" customFormat="false" ht="15" hidden="false" customHeight="false" outlineLevel="0" collapsed="false">
      <c r="A3305" s="51" t="n">
        <f aca="false">Prices_MTM!A3538</f>
        <v>42593</v>
      </c>
      <c r="B3305" s="43" t="n">
        <f aca="false">Prices_MTM!I3538</f>
        <v>73999.9999999998</v>
      </c>
      <c r="C3305" s="43" t="n">
        <f aca="false">-PERCENTILE(Prices_MTM!I3288:I3537,1-Inputs!$B$8)</f>
        <v>141050</v>
      </c>
      <c r="D3305" s="43" t="n">
        <f aca="false">NORMSINV(Inputs!$B$8)*STDEV(Prices_MTM!I3288:I3537)</f>
        <v>152380.841309076</v>
      </c>
      <c r="E3305" s="43" t="n">
        <f aca="false">-PERCENTILE(Prices_MTM!I3288:I3537,1-Inputs!$B$9)</f>
        <v>214250</v>
      </c>
      <c r="F3305" s="43" t="n">
        <f aca="false">NORMSINV(Inputs!$B$9)*STDEV(Prices_MTM!I3288:I3537)</f>
        <v>215515.131812019</v>
      </c>
      <c r="G3305" s="52" t="n">
        <f aca="false">IF(-B3305&gt;C3305,1,0)</f>
        <v>0</v>
      </c>
      <c r="H3305" s="52" t="n">
        <f aca="false">IF(-B3305&gt;D3305,1,0)</f>
        <v>0</v>
      </c>
      <c r="I3305" s="52" t="n">
        <f aca="false">IF(-B3305&gt;E3305,1,0)</f>
        <v>0</v>
      </c>
      <c r="J3305" s="52" t="n">
        <f aca="false">IF(-B3305&gt;F3305,1,0)</f>
        <v>0</v>
      </c>
    </row>
    <row r="3306" customFormat="false" ht="15" hidden="false" customHeight="false" outlineLevel="0" collapsed="false">
      <c r="A3306" s="51" t="n">
        <f aca="false">Prices_MTM!A3539</f>
        <v>42594</v>
      </c>
      <c r="B3306" s="43" t="n">
        <f aca="false">Prices_MTM!I3539</f>
        <v>51500.0000000001</v>
      </c>
      <c r="C3306" s="43" t="n">
        <f aca="false">-PERCENTILE(Prices_MTM!I3289:I3538,1-Inputs!$B$8)</f>
        <v>141050</v>
      </c>
      <c r="D3306" s="43" t="n">
        <f aca="false">NORMSINV(Inputs!$B$8)*STDEV(Prices_MTM!I3289:I3538)</f>
        <v>152331.738647857</v>
      </c>
      <c r="E3306" s="43" t="n">
        <f aca="false">-PERCENTILE(Prices_MTM!I3289:I3538,1-Inputs!$B$9)</f>
        <v>214250</v>
      </c>
      <c r="F3306" s="43" t="n">
        <f aca="false">NORMSINV(Inputs!$B$9)*STDEV(Prices_MTM!I3289:I3538)</f>
        <v>215445.68498121</v>
      </c>
      <c r="G3306" s="52" t="n">
        <f aca="false">IF(-B3306&gt;C3306,1,0)</f>
        <v>0</v>
      </c>
      <c r="H3306" s="52" t="n">
        <f aca="false">IF(-B3306&gt;D3306,1,0)</f>
        <v>0</v>
      </c>
      <c r="I3306" s="52" t="n">
        <f aca="false">IF(-B3306&gt;E3306,1,0)</f>
        <v>0</v>
      </c>
      <c r="J3306" s="52" t="n">
        <f aca="false">IF(-B3306&gt;F3306,1,0)</f>
        <v>0</v>
      </c>
    </row>
    <row r="3307" customFormat="false" ht="15" hidden="false" customHeight="false" outlineLevel="0" collapsed="false">
      <c r="A3307" s="51" t="n">
        <f aca="false">Prices_MTM!A3540</f>
        <v>42597</v>
      </c>
      <c r="B3307" s="43" t="n">
        <f aca="false">Prices_MTM!I3540</f>
        <v>15499.9999999998</v>
      </c>
      <c r="C3307" s="43" t="n">
        <f aca="false">-PERCENTILE(Prices_MTM!I3290:I3539,1-Inputs!$B$8)</f>
        <v>141050</v>
      </c>
      <c r="D3307" s="43" t="n">
        <f aca="false">NORMSINV(Inputs!$B$8)*STDEV(Prices_MTM!I3290:I3539)</f>
        <v>152394.241395379</v>
      </c>
      <c r="E3307" s="43" t="n">
        <f aca="false">-PERCENTILE(Prices_MTM!I3290:I3539,1-Inputs!$B$9)</f>
        <v>214250</v>
      </c>
      <c r="F3307" s="43" t="n">
        <f aca="false">NORMSINV(Inputs!$B$9)*STDEV(Prices_MTM!I3290:I3539)</f>
        <v>215534.083809797</v>
      </c>
      <c r="G3307" s="52" t="n">
        <f aca="false">IF(-B3307&gt;C3307,1,0)</f>
        <v>0</v>
      </c>
      <c r="H3307" s="52" t="n">
        <f aca="false">IF(-B3307&gt;D3307,1,0)</f>
        <v>0</v>
      </c>
      <c r="I3307" s="52" t="n">
        <f aca="false">IF(-B3307&gt;E3307,1,0)</f>
        <v>0</v>
      </c>
      <c r="J3307" s="52" t="n">
        <f aca="false">IF(-B3307&gt;F3307,1,0)</f>
        <v>0</v>
      </c>
    </row>
    <row r="3308" customFormat="false" ht="15" hidden="false" customHeight="false" outlineLevel="0" collapsed="false">
      <c r="A3308" s="51" t="n">
        <f aca="false">Prices_MTM!A3541</f>
        <v>42598</v>
      </c>
      <c r="B3308" s="43" t="n">
        <f aca="false">Prices_MTM!I3541</f>
        <v>37000.0000000001</v>
      </c>
      <c r="C3308" s="43" t="n">
        <f aca="false">-PERCENTILE(Prices_MTM!I3291:I3540,1-Inputs!$B$8)</f>
        <v>141050</v>
      </c>
      <c r="D3308" s="43" t="n">
        <f aca="false">NORMSINV(Inputs!$B$8)*STDEV(Prices_MTM!I3291:I3540)</f>
        <v>152303.06035408</v>
      </c>
      <c r="E3308" s="43" t="n">
        <f aca="false">-PERCENTILE(Prices_MTM!I3291:I3540,1-Inputs!$B$9)</f>
        <v>214250</v>
      </c>
      <c r="F3308" s="43" t="n">
        <f aca="false">NORMSINV(Inputs!$B$9)*STDEV(Prices_MTM!I3291:I3540)</f>
        <v>215405.124723041</v>
      </c>
      <c r="G3308" s="52" t="n">
        <f aca="false">IF(-B3308&gt;C3308,1,0)</f>
        <v>0</v>
      </c>
      <c r="H3308" s="52" t="n">
        <f aca="false">IF(-B3308&gt;D3308,1,0)</f>
        <v>0</v>
      </c>
      <c r="I3308" s="52" t="n">
        <f aca="false">IF(-B3308&gt;E3308,1,0)</f>
        <v>0</v>
      </c>
      <c r="J3308" s="52" t="n">
        <f aca="false">IF(-B3308&gt;F3308,1,0)</f>
        <v>0</v>
      </c>
    </row>
    <row r="3309" customFormat="false" ht="15" hidden="false" customHeight="false" outlineLevel="0" collapsed="false">
      <c r="A3309" s="51" t="n">
        <f aca="false">Prices_MTM!A3542</f>
        <v>42599</v>
      </c>
      <c r="B3309" s="43" t="n">
        <f aca="false">Prices_MTM!I3542</f>
        <v>8500.00000000044</v>
      </c>
      <c r="C3309" s="43" t="n">
        <f aca="false">-PERCENTILE(Prices_MTM!I3292:I3541,1-Inputs!$B$8)</f>
        <v>141050</v>
      </c>
      <c r="D3309" s="43" t="n">
        <f aca="false">NORMSINV(Inputs!$B$8)*STDEV(Prices_MTM!I3292:I3541)</f>
        <v>151976.423837693</v>
      </c>
      <c r="E3309" s="43" t="n">
        <f aca="false">-PERCENTILE(Prices_MTM!I3292:I3541,1-Inputs!$B$9)</f>
        <v>214250</v>
      </c>
      <c r="F3309" s="43" t="n">
        <f aca="false">NORMSINV(Inputs!$B$9)*STDEV(Prices_MTM!I3292:I3541)</f>
        <v>214943.156464571</v>
      </c>
      <c r="G3309" s="52" t="n">
        <f aca="false">IF(-B3309&gt;C3309,1,0)</f>
        <v>0</v>
      </c>
      <c r="H3309" s="52" t="n">
        <f aca="false">IF(-B3309&gt;D3309,1,0)</f>
        <v>0</v>
      </c>
      <c r="I3309" s="52" t="n">
        <f aca="false">IF(-B3309&gt;E3309,1,0)</f>
        <v>0</v>
      </c>
      <c r="J3309" s="52" t="n">
        <f aca="false">IF(-B3309&gt;F3309,1,0)</f>
        <v>0</v>
      </c>
    </row>
    <row r="3310" customFormat="false" ht="15" hidden="false" customHeight="false" outlineLevel="0" collapsed="false">
      <c r="A3310" s="51" t="n">
        <f aca="false">Prices_MTM!A3543</f>
        <v>42600</v>
      </c>
      <c r="B3310" s="43" t="n">
        <f aca="false">Prices_MTM!I3543</f>
        <v>94999.9999999999</v>
      </c>
      <c r="C3310" s="43" t="n">
        <f aca="false">-PERCENTILE(Prices_MTM!I3293:I3542,1-Inputs!$B$8)</f>
        <v>141050</v>
      </c>
      <c r="D3310" s="43" t="n">
        <f aca="false">NORMSINV(Inputs!$B$8)*STDEV(Prices_MTM!I3293:I3542)</f>
        <v>151444.251636199</v>
      </c>
      <c r="E3310" s="43" t="n">
        <f aca="false">-PERCENTILE(Prices_MTM!I3293:I3542,1-Inputs!$B$9)</f>
        <v>214250</v>
      </c>
      <c r="F3310" s="43" t="n">
        <f aca="false">NORMSINV(Inputs!$B$9)*STDEV(Prices_MTM!I3293:I3542)</f>
        <v>214190.495164329</v>
      </c>
      <c r="G3310" s="52" t="n">
        <f aca="false">IF(-B3310&gt;C3310,1,0)</f>
        <v>0</v>
      </c>
      <c r="H3310" s="52" t="n">
        <f aca="false">IF(-B3310&gt;D3310,1,0)</f>
        <v>0</v>
      </c>
      <c r="I3310" s="52" t="n">
        <f aca="false">IF(-B3310&gt;E3310,1,0)</f>
        <v>0</v>
      </c>
      <c r="J3310" s="52" t="n">
        <f aca="false">IF(-B3310&gt;F3310,1,0)</f>
        <v>0</v>
      </c>
    </row>
    <row r="3311" customFormat="false" ht="15" hidden="false" customHeight="false" outlineLevel="0" collapsed="false">
      <c r="A3311" s="51" t="n">
        <f aca="false">Prices_MTM!A3544</f>
        <v>42601</v>
      </c>
      <c r="B3311" s="43" t="n">
        <f aca="false">Prices_MTM!I3544</f>
        <v>31499.9999999994</v>
      </c>
      <c r="C3311" s="43" t="n">
        <f aca="false">-PERCENTILE(Prices_MTM!I3294:I3543,1-Inputs!$B$8)</f>
        <v>141050</v>
      </c>
      <c r="D3311" s="43" t="n">
        <f aca="false">NORMSINV(Inputs!$B$8)*STDEV(Prices_MTM!I3294:I3543)</f>
        <v>151724.156658002</v>
      </c>
      <c r="E3311" s="43" t="n">
        <f aca="false">-PERCENTILE(Prices_MTM!I3294:I3543,1-Inputs!$B$9)</f>
        <v>214250</v>
      </c>
      <c r="F3311" s="43" t="n">
        <f aca="false">NORMSINV(Inputs!$B$9)*STDEV(Prices_MTM!I3294:I3543)</f>
        <v>214586.370178211</v>
      </c>
      <c r="G3311" s="52" t="n">
        <f aca="false">IF(-B3311&gt;C3311,1,0)</f>
        <v>0</v>
      </c>
      <c r="H3311" s="52" t="n">
        <f aca="false">IF(-B3311&gt;D3311,1,0)</f>
        <v>0</v>
      </c>
      <c r="I3311" s="52" t="n">
        <f aca="false">IF(-B3311&gt;E3311,1,0)</f>
        <v>0</v>
      </c>
      <c r="J3311" s="52" t="n">
        <f aca="false">IF(-B3311&gt;F3311,1,0)</f>
        <v>0</v>
      </c>
    </row>
    <row r="3312" customFormat="false" ht="15" hidden="false" customHeight="false" outlineLevel="0" collapsed="false">
      <c r="A3312" s="51" t="n">
        <f aca="false">Prices_MTM!A3545</f>
        <v>42604</v>
      </c>
      <c r="B3312" s="43" t="n">
        <f aca="false">Prices_MTM!I3545</f>
        <v>-103500</v>
      </c>
      <c r="C3312" s="43" t="n">
        <f aca="false">-PERCENTILE(Prices_MTM!I3295:I3544,1-Inputs!$B$8)</f>
        <v>141050</v>
      </c>
      <c r="D3312" s="43" t="n">
        <f aca="false">NORMSINV(Inputs!$B$8)*STDEV(Prices_MTM!I3295:I3544)</f>
        <v>151717.519575529</v>
      </c>
      <c r="E3312" s="43" t="n">
        <f aca="false">-PERCENTILE(Prices_MTM!I3295:I3544,1-Inputs!$B$9)</f>
        <v>214250</v>
      </c>
      <c r="F3312" s="43" t="n">
        <f aca="false">NORMSINV(Inputs!$B$9)*STDEV(Prices_MTM!I3295:I3544)</f>
        <v>214576.983225811</v>
      </c>
      <c r="G3312" s="52" t="n">
        <f aca="false">IF(-B3312&gt;C3312,1,0)</f>
        <v>0</v>
      </c>
      <c r="H3312" s="52" t="n">
        <f aca="false">IF(-B3312&gt;D3312,1,0)</f>
        <v>0</v>
      </c>
      <c r="I3312" s="52" t="n">
        <f aca="false">IF(-B3312&gt;E3312,1,0)</f>
        <v>0</v>
      </c>
      <c r="J3312" s="52" t="n">
        <f aca="false">IF(-B3312&gt;F3312,1,0)</f>
        <v>0</v>
      </c>
    </row>
    <row r="3313" customFormat="false" ht="15" hidden="false" customHeight="false" outlineLevel="0" collapsed="false">
      <c r="A3313" s="51" t="n">
        <f aca="false">Prices_MTM!A3546</f>
        <v>42605</v>
      </c>
      <c r="B3313" s="43" t="n">
        <f aca="false">Prices_MTM!I3546</f>
        <v>44000.0000000001</v>
      </c>
      <c r="C3313" s="43" t="n">
        <f aca="false">-PERCENTILE(Prices_MTM!I3296:I3545,1-Inputs!$B$8)</f>
        <v>141050</v>
      </c>
      <c r="D3313" s="43" t="n">
        <f aca="false">NORMSINV(Inputs!$B$8)*STDEV(Prices_MTM!I3296:I3545)</f>
        <v>151662.807369735</v>
      </c>
      <c r="E3313" s="43" t="n">
        <f aca="false">-PERCENTILE(Prices_MTM!I3296:I3545,1-Inputs!$B$9)</f>
        <v>214250</v>
      </c>
      <c r="F3313" s="43" t="n">
        <f aca="false">NORMSINV(Inputs!$B$9)*STDEV(Prices_MTM!I3296:I3545)</f>
        <v>214499.602709061</v>
      </c>
      <c r="G3313" s="52" t="n">
        <f aca="false">IF(-B3313&gt;C3313,1,0)</f>
        <v>0</v>
      </c>
      <c r="H3313" s="52" t="n">
        <f aca="false">IF(-B3313&gt;D3313,1,0)</f>
        <v>0</v>
      </c>
      <c r="I3313" s="52" t="n">
        <f aca="false">IF(-B3313&gt;E3313,1,0)</f>
        <v>0</v>
      </c>
      <c r="J3313" s="52" t="n">
        <f aca="false">IF(-B3313&gt;F3313,1,0)</f>
        <v>0</v>
      </c>
    </row>
    <row r="3314" customFormat="false" ht="15" hidden="false" customHeight="false" outlineLevel="0" collapsed="false">
      <c r="A3314" s="51" t="n">
        <f aca="false">Prices_MTM!A3547</f>
        <v>42606</v>
      </c>
      <c r="B3314" s="43" t="n">
        <f aca="false">Prices_MTM!I3547</f>
        <v>-68000</v>
      </c>
      <c r="C3314" s="43" t="n">
        <f aca="false">-PERCENTILE(Prices_MTM!I3297:I3546,1-Inputs!$B$8)</f>
        <v>141050</v>
      </c>
      <c r="D3314" s="43" t="n">
        <f aca="false">NORMSINV(Inputs!$B$8)*STDEV(Prices_MTM!I3297:I3546)</f>
        <v>151510.916799959</v>
      </c>
      <c r="E3314" s="43" t="n">
        <f aca="false">-PERCENTILE(Prices_MTM!I3297:I3546,1-Inputs!$B$9)</f>
        <v>214250</v>
      </c>
      <c r="F3314" s="43" t="n">
        <f aca="false">NORMSINV(Inputs!$B$9)*STDEV(Prices_MTM!I3297:I3546)</f>
        <v>214284.780977634</v>
      </c>
      <c r="G3314" s="52" t="n">
        <f aca="false">IF(-B3314&gt;C3314,1,0)</f>
        <v>0</v>
      </c>
      <c r="H3314" s="52" t="n">
        <f aca="false">IF(-B3314&gt;D3314,1,0)</f>
        <v>0</v>
      </c>
      <c r="I3314" s="52" t="n">
        <f aca="false">IF(-B3314&gt;E3314,1,0)</f>
        <v>0</v>
      </c>
      <c r="J3314" s="52" t="n">
        <f aca="false">IF(-B3314&gt;F3314,1,0)</f>
        <v>0</v>
      </c>
    </row>
    <row r="3315" customFormat="false" ht="15" hidden="false" customHeight="false" outlineLevel="0" collapsed="false">
      <c r="A3315" s="51" t="n">
        <f aca="false">Prices_MTM!A3548</f>
        <v>42607</v>
      </c>
      <c r="B3315" s="43" t="n">
        <f aca="false">Prices_MTM!I3548</f>
        <v>-16499.9999999999</v>
      </c>
      <c r="C3315" s="43" t="n">
        <f aca="false">-PERCENTILE(Prices_MTM!I3298:I3547,1-Inputs!$B$8)</f>
        <v>141050</v>
      </c>
      <c r="D3315" s="43" t="n">
        <f aca="false">NORMSINV(Inputs!$B$8)*STDEV(Prices_MTM!I3298:I3547)</f>
        <v>151548.761637161</v>
      </c>
      <c r="E3315" s="43" t="n">
        <f aca="false">-PERCENTILE(Prices_MTM!I3298:I3547,1-Inputs!$B$9)</f>
        <v>214250</v>
      </c>
      <c r="F3315" s="43" t="n">
        <f aca="false">NORMSINV(Inputs!$B$9)*STDEV(Prices_MTM!I3298:I3547)</f>
        <v>214338.305653098</v>
      </c>
      <c r="G3315" s="52" t="n">
        <f aca="false">IF(-B3315&gt;C3315,1,0)</f>
        <v>0</v>
      </c>
      <c r="H3315" s="52" t="n">
        <f aca="false">IF(-B3315&gt;D3315,1,0)</f>
        <v>0</v>
      </c>
      <c r="I3315" s="52" t="n">
        <f aca="false">IF(-B3315&gt;E3315,1,0)</f>
        <v>0</v>
      </c>
      <c r="J3315" s="52" t="n">
        <f aca="false">IF(-B3315&gt;F3315,1,0)</f>
        <v>0</v>
      </c>
    </row>
    <row r="3316" customFormat="false" ht="15" hidden="false" customHeight="false" outlineLevel="0" collapsed="false">
      <c r="A3316" s="51" t="n">
        <f aca="false">Prices_MTM!A3549</f>
        <v>42608</v>
      </c>
      <c r="B3316" s="43" t="n">
        <f aca="false">Prices_MTM!I3549</f>
        <v>46500.0000000004</v>
      </c>
      <c r="C3316" s="43" t="n">
        <f aca="false">-PERCENTILE(Prices_MTM!I3299:I3548,1-Inputs!$B$8)</f>
        <v>141050</v>
      </c>
      <c r="D3316" s="43" t="n">
        <f aca="false">NORMSINV(Inputs!$B$8)*STDEV(Prices_MTM!I3299:I3548)</f>
        <v>149105.974232794</v>
      </c>
      <c r="E3316" s="43" t="n">
        <f aca="false">-PERCENTILE(Prices_MTM!I3299:I3548,1-Inputs!$B$9)</f>
        <v>214250</v>
      </c>
      <c r="F3316" s="43" t="n">
        <f aca="false">NORMSINV(Inputs!$B$9)*STDEV(Prices_MTM!I3299:I3548)</f>
        <v>210883.424810348</v>
      </c>
      <c r="G3316" s="52" t="n">
        <f aca="false">IF(-B3316&gt;C3316,1,0)</f>
        <v>0</v>
      </c>
      <c r="H3316" s="52" t="n">
        <f aca="false">IF(-B3316&gt;D3316,1,0)</f>
        <v>0</v>
      </c>
      <c r="I3316" s="52" t="n">
        <f aca="false">IF(-B3316&gt;E3316,1,0)</f>
        <v>0</v>
      </c>
      <c r="J3316" s="52" t="n">
        <f aca="false">IF(-B3316&gt;F3316,1,0)</f>
        <v>0</v>
      </c>
    </row>
    <row r="3317" customFormat="false" ht="15" hidden="false" customHeight="false" outlineLevel="0" collapsed="false">
      <c r="A3317" s="51" t="n">
        <f aca="false">Prices_MTM!A3550</f>
        <v>42611</v>
      </c>
      <c r="B3317" s="43" t="n">
        <f aca="false">Prices_MTM!I3550</f>
        <v>-67000.0000000002</v>
      </c>
      <c r="C3317" s="43" t="n">
        <f aca="false">-PERCENTILE(Prices_MTM!I3300:I3549,1-Inputs!$B$8)</f>
        <v>141050</v>
      </c>
      <c r="D3317" s="43" t="n">
        <f aca="false">NORMSINV(Inputs!$B$8)*STDEV(Prices_MTM!I3300:I3549)</f>
        <v>148774.280064948</v>
      </c>
      <c r="E3317" s="43" t="n">
        <f aca="false">-PERCENTILE(Prices_MTM!I3300:I3549,1-Inputs!$B$9)</f>
        <v>214250</v>
      </c>
      <c r="F3317" s="43" t="n">
        <f aca="false">NORMSINV(Inputs!$B$9)*STDEV(Prices_MTM!I3300:I3549)</f>
        <v>210414.303418902</v>
      </c>
      <c r="G3317" s="52" t="n">
        <f aca="false">IF(-B3317&gt;C3317,1,0)</f>
        <v>0</v>
      </c>
      <c r="H3317" s="52" t="n">
        <f aca="false">IF(-B3317&gt;D3317,1,0)</f>
        <v>0</v>
      </c>
      <c r="I3317" s="52" t="n">
        <f aca="false">IF(-B3317&gt;E3317,1,0)</f>
        <v>0</v>
      </c>
      <c r="J3317" s="52" t="n">
        <f aca="false">IF(-B3317&gt;F3317,1,0)</f>
        <v>0</v>
      </c>
    </row>
    <row r="3318" customFormat="false" ht="15" hidden="false" customHeight="false" outlineLevel="0" collapsed="false">
      <c r="A3318" s="51" t="n">
        <f aca="false">Prices_MTM!A3551</f>
        <v>42612</v>
      </c>
      <c r="B3318" s="43" t="n">
        <f aca="false">Prices_MTM!I3551</f>
        <v>21000.0000000001</v>
      </c>
      <c r="C3318" s="43" t="n">
        <f aca="false">-PERCENTILE(Prices_MTM!I3301:I3550,1-Inputs!$B$8)</f>
        <v>141050</v>
      </c>
      <c r="D3318" s="43" t="n">
        <f aca="false">NORMSINV(Inputs!$B$8)*STDEV(Prices_MTM!I3301:I3550)</f>
        <v>148900.923528274</v>
      </c>
      <c r="E3318" s="43" t="n">
        <f aca="false">-PERCENTILE(Prices_MTM!I3301:I3550,1-Inputs!$B$9)</f>
        <v>214250</v>
      </c>
      <c r="F3318" s="43" t="n">
        <f aca="false">NORMSINV(Inputs!$B$9)*STDEV(Prices_MTM!I3301:I3550)</f>
        <v>210593.417685876</v>
      </c>
      <c r="G3318" s="52" t="n">
        <f aca="false">IF(-B3318&gt;C3318,1,0)</f>
        <v>0</v>
      </c>
      <c r="H3318" s="52" t="n">
        <f aca="false">IF(-B3318&gt;D3318,1,0)</f>
        <v>0</v>
      </c>
      <c r="I3318" s="52" t="n">
        <f aca="false">IF(-B3318&gt;E3318,1,0)</f>
        <v>0</v>
      </c>
      <c r="J3318" s="52" t="n">
        <f aca="false">IF(-B3318&gt;F3318,1,0)</f>
        <v>0</v>
      </c>
    </row>
    <row r="3319" customFormat="false" ht="15" hidden="false" customHeight="false" outlineLevel="0" collapsed="false">
      <c r="A3319" s="51" t="n">
        <f aca="false">Prices_MTM!A3552</f>
        <v>42613</v>
      </c>
      <c r="B3319" s="43" t="n">
        <f aca="false">Prices_MTM!I3552</f>
        <v>-164000</v>
      </c>
      <c r="C3319" s="43" t="n">
        <f aca="false">-PERCENTILE(Prices_MTM!I3302:I3551,1-Inputs!$B$8)</f>
        <v>141050</v>
      </c>
      <c r="D3319" s="43" t="n">
        <f aca="false">NORMSINV(Inputs!$B$8)*STDEV(Prices_MTM!I3302:I3551)</f>
        <v>148112.268660764</v>
      </c>
      <c r="E3319" s="43" t="n">
        <f aca="false">-PERCENTILE(Prices_MTM!I3302:I3551,1-Inputs!$B$9)</f>
        <v>214250</v>
      </c>
      <c r="F3319" s="43" t="n">
        <f aca="false">NORMSINV(Inputs!$B$9)*STDEV(Prices_MTM!I3302:I3551)</f>
        <v>209478.008056519</v>
      </c>
      <c r="G3319" s="52" t="n">
        <f aca="false">IF(-B3319&gt;C3319,1,0)</f>
        <v>1</v>
      </c>
      <c r="H3319" s="52" t="n">
        <f aca="false">IF(-B3319&gt;D3319,1,0)</f>
        <v>1</v>
      </c>
      <c r="I3319" s="52" t="n">
        <f aca="false">IF(-B3319&gt;E3319,1,0)</f>
        <v>0</v>
      </c>
      <c r="J3319" s="52" t="n">
        <f aca="false">IF(-B3319&gt;F3319,1,0)</f>
        <v>0</v>
      </c>
    </row>
    <row r="3320" customFormat="false" ht="15" hidden="false" customHeight="false" outlineLevel="0" collapsed="false">
      <c r="A3320" s="51" t="n">
        <f aca="false">Prices_MTM!A3553</f>
        <v>42614</v>
      </c>
      <c r="B3320" s="43" t="n">
        <f aca="false">Prices_MTM!I3553</f>
        <v>-6499.99999999977</v>
      </c>
      <c r="C3320" s="43" t="n">
        <f aca="false">-PERCENTILE(Prices_MTM!I3303:I3552,1-Inputs!$B$8)</f>
        <v>141775</v>
      </c>
      <c r="D3320" s="43" t="n">
        <f aca="false">NORMSINV(Inputs!$B$8)*STDEV(Prices_MTM!I3303:I3552)</f>
        <v>148785.826789546</v>
      </c>
      <c r="E3320" s="43" t="n">
        <f aca="false">-PERCENTILE(Prices_MTM!I3303:I3552,1-Inputs!$B$9)</f>
        <v>214250</v>
      </c>
      <c r="F3320" s="43" t="n">
        <f aca="false">NORMSINV(Inputs!$B$9)*STDEV(Prices_MTM!I3303:I3552)</f>
        <v>210430.634171852</v>
      </c>
      <c r="G3320" s="52" t="n">
        <f aca="false">IF(-B3320&gt;C3320,1,0)</f>
        <v>0</v>
      </c>
      <c r="H3320" s="52" t="n">
        <f aca="false">IF(-B3320&gt;D3320,1,0)</f>
        <v>0</v>
      </c>
      <c r="I3320" s="52" t="n">
        <f aca="false">IF(-B3320&gt;E3320,1,0)</f>
        <v>0</v>
      </c>
      <c r="J3320" s="52" t="n">
        <f aca="false">IF(-B3320&gt;F3320,1,0)</f>
        <v>0</v>
      </c>
    </row>
    <row r="3321" customFormat="false" ht="15" hidden="false" customHeight="false" outlineLevel="0" collapsed="false">
      <c r="A3321" s="51" t="n">
        <f aca="false">Prices_MTM!A3554</f>
        <v>42615</v>
      </c>
      <c r="B3321" s="43" t="n">
        <f aca="false">Prices_MTM!I3554</f>
        <v>76499.9999999997</v>
      </c>
      <c r="C3321" s="43" t="n">
        <f aca="false">-PERCENTILE(Prices_MTM!I3304:I3553,1-Inputs!$B$8)</f>
        <v>141775</v>
      </c>
      <c r="D3321" s="43" t="n">
        <f aca="false">NORMSINV(Inputs!$B$8)*STDEV(Prices_MTM!I3304:I3553)</f>
        <v>148774.853201091</v>
      </c>
      <c r="E3321" s="43" t="n">
        <f aca="false">-PERCENTILE(Prices_MTM!I3304:I3553,1-Inputs!$B$9)</f>
        <v>214250</v>
      </c>
      <c r="F3321" s="43" t="n">
        <f aca="false">NORMSINV(Inputs!$B$9)*STDEV(Prices_MTM!I3304:I3553)</f>
        <v>210415.114016287</v>
      </c>
      <c r="G3321" s="52" t="n">
        <f aca="false">IF(-B3321&gt;C3321,1,0)</f>
        <v>0</v>
      </c>
      <c r="H3321" s="52" t="n">
        <f aca="false">IF(-B3321&gt;D3321,1,0)</f>
        <v>0</v>
      </c>
      <c r="I3321" s="52" t="n">
        <f aca="false">IF(-B3321&gt;E3321,1,0)</f>
        <v>0</v>
      </c>
      <c r="J3321" s="52" t="n">
        <f aca="false">IF(-B3321&gt;F3321,1,0)</f>
        <v>0</v>
      </c>
    </row>
    <row r="3322" customFormat="false" ht="15" hidden="false" customHeight="false" outlineLevel="0" collapsed="false">
      <c r="A3322" s="51" t="n">
        <f aca="false">Prices_MTM!A3555</f>
        <v>42619</v>
      </c>
      <c r="B3322" s="43" t="n">
        <f aca="false">Prices_MTM!I3555</f>
        <v>33500.0000000001</v>
      </c>
      <c r="C3322" s="43" t="n">
        <f aca="false">-PERCENTILE(Prices_MTM!I3305:I3554,1-Inputs!$B$8)</f>
        <v>141775</v>
      </c>
      <c r="D3322" s="43" t="n">
        <f aca="false">NORMSINV(Inputs!$B$8)*STDEV(Prices_MTM!I3305:I3554)</f>
        <v>148968.211658205</v>
      </c>
      <c r="E3322" s="43" t="n">
        <f aca="false">-PERCENTILE(Prices_MTM!I3305:I3554,1-Inputs!$B$9)</f>
        <v>214250</v>
      </c>
      <c r="F3322" s="43" t="n">
        <f aca="false">NORMSINV(Inputs!$B$9)*STDEV(Prices_MTM!I3305:I3554)</f>
        <v>210688.584572125</v>
      </c>
      <c r="G3322" s="52" t="n">
        <f aca="false">IF(-B3322&gt;C3322,1,0)</f>
        <v>0</v>
      </c>
      <c r="H3322" s="52" t="n">
        <f aca="false">IF(-B3322&gt;D3322,1,0)</f>
        <v>0</v>
      </c>
      <c r="I3322" s="52" t="n">
        <f aca="false">IF(-B3322&gt;E3322,1,0)</f>
        <v>0</v>
      </c>
      <c r="J3322" s="52" t="n">
        <f aca="false">IF(-B3322&gt;F3322,1,0)</f>
        <v>0</v>
      </c>
    </row>
    <row r="3323" customFormat="false" ht="15" hidden="false" customHeight="false" outlineLevel="0" collapsed="false">
      <c r="A3323" s="51" t="n">
        <f aca="false">Prices_MTM!A3556</f>
        <v>42620</v>
      </c>
      <c r="B3323" s="43" t="n">
        <f aca="false">Prices_MTM!I3556</f>
        <v>22499.9999999998</v>
      </c>
      <c r="C3323" s="43" t="n">
        <f aca="false">-PERCENTILE(Prices_MTM!I3306:I3555,1-Inputs!$B$8)</f>
        <v>141775</v>
      </c>
      <c r="D3323" s="43" t="n">
        <f aca="false">NORMSINV(Inputs!$B$8)*STDEV(Prices_MTM!I3306:I3555)</f>
        <v>148319.335200135</v>
      </c>
      <c r="E3323" s="43" t="n">
        <f aca="false">-PERCENTILE(Prices_MTM!I3306:I3555,1-Inputs!$B$9)</f>
        <v>214250</v>
      </c>
      <c r="F3323" s="43" t="n">
        <f aca="false">NORMSINV(Inputs!$B$9)*STDEV(Prices_MTM!I3306:I3555)</f>
        <v>209770.86621469</v>
      </c>
      <c r="G3323" s="52" t="n">
        <f aca="false">IF(-B3323&gt;C3323,1,0)</f>
        <v>0</v>
      </c>
      <c r="H3323" s="52" t="n">
        <f aca="false">IF(-B3323&gt;D3323,1,0)</f>
        <v>0</v>
      </c>
      <c r="I3323" s="52" t="n">
        <f aca="false">IF(-B3323&gt;E3323,1,0)</f>
        <v>0</v>
      </c>
      <c r="J3323" s="52" t="n">
        <f aca="false">IF(-B3323&gt;F3323,1,0)</f>
        <v>0</v>
      </c>
    </row>
    <row r="3324" customFormat="false" ht="15" hidden="false" customHeight="false" outlineLevel="0" collapsed="false">
      <c r="A3324" s="51" t="n">
        <f aca="false">Prices_MTM!A3557</f>
        <v>42621</v>
      </c>
      <c r="B3324" s="43" t="n">
        <f aca="false">Prices_MTM!I3557</f>
        <v>104500.000000001</v>
      </c>
      <c r="C3324" s="43" t="n">
        <f aca="false">-PERCENTILE(Prices_MTM!I3307:I3556,1-Inputs!$B$8)</f>
        <v>141775</v>
      </c>
      <c r="D3324" s="43" t="n">
        <f aca="false">NORMSINV(Inputs!$B$8)*STDEV(Prices_MTM!I3307:I3556)</f>
        <v>147076.165641356</v>
      </c>
      <c r="E3324" s="43" t="n">
        <f aca="false">-PERCENTILE(Prices_MTM!I3307:I3556,1-Inputs!$B$9)</f>
        <v>214250</v>
      </c>
      <c r="F3324" s="43" t="n">
        <f aca="false">NORMSINV(Inputs!$B$9)*STDEV(Prices_MTM!I3307:I3556)</f>
        <v>208012.627783773</v>
      </c>
      <c r="G3324" s="52" t="n">
        <f aca="false">IF(-B3324&gt;C3324,1,0)</f>
        <v>0</v>
      </c>
      <c r="H3324" s="52" t="n">
        <f aca="false">IF(-B3324&gt;D3324,1,0)</f>
        <v>0</v>
      </c>
      <c r="I3324" s="52" t="n">
        <f aca="false">IF(-B3324&gt;E3324,1,0)</f>
        <v>0</v>
      </c>
      <c r="J3324" s="52" t="n">
        <f aca="false">IF(-B3324&gt;F3324,1,0)</f>
        <v>0</v>
      </c>
    </row>
    <row r="3325" customFormat="false" ht="15" hidden="false" customHeight="false" outlineLevel="0" collapsed="false">
      <c r="A3325" s="51" t="n">
        <f aca="false">Prices_MTM!A3558</f>
        <v>42622</v>
      </c>
      <c r="B3325" s="43" t="n">
        <f aca="false">Prices_MTM!I3558</f>
        <v>-132000</v>
      </c>
      <c r="C3325" s="43" t="n">
        <f aca="false">-PERCENTILE(Prices_MTM!I3308:I3557,1-Inputs!$B$8)</f>
        <v>141775</v>
      </c>
      <c r="D3325" s="43" t="n">
        <f aca="false">NORMSINV(Inputs!$B$8)*STDEV(Prices_MTM!I3308:I3557)</f>
        <v>147319.009618301</v>
      </c>
      <c r="E3325" s="43" t="n">
        <f aca="false">-PERCENTILE(Prices_MTM!I3308:I3557,1-Inputs!$B$9)</f>
        <v>214250</v>
      </c>
      <c r="F3325" s="43" t="n">
        <f aca="false">NORMSINV(Inputs!$B$9)*STDEV(Prices_MTM!I3308:I3557)</f>
        <v>208356.086654663</v>
      </c>
      <c r="G3325" s="52" t="n">
        <f aca="false">IF(-B3325&gt;C3325,1,0)</f>
        <v>0</v>
      </c>
      <c r="H3325" s="52" t="n">
        <f aca="false">IF(-B3325&gt;D3325,1,0)</f>
        <v>0</v>
      </c>
      <c r="I3325" s="52" t="n">
        <f aca="false">IF(-B3325&gt;E3325,1,0)</f>
        <v>0</v>
      </c>
      <c r="J3325" s="52" t="n">
        <f aca="false">IF(-B3325&gt;F3325,1,0)</f>
        <v>0</v>
      </c>
    </row>
    <row r="3326" customFormat="false" ht="15" hidden="false" customHeight="false" outlineLevel="0" collapsed="false">
      <c r="A3326" s="51" t="n">
        <f aca="false">Prices_MTM!A3559</f>
        <v>42625</v>
      </c>
      <c r="B3326" s="43" t="n">
        <f aca="false">Prices_MTM!I3559</f>
        <v>67499.9999999997</v>
      </c>
      <c r="C3326" s="43" t="n">
        <f aca="false">-PERCENTILE(Prices_MTM!I3309:I3558,1-Inputs!$B$8)</f>
        <v>141775</v>
      </c>
      <c r="D3326" s="43" t="n">
        <f aca="false">NORMSINV(Inputs!$B$8)*STDEV(Prices_MTM!I3309:I3558)</f>
        <v>147952.062323326</v>
      </c>
      <c r="E3326" s="43" t="n">
        <f aca="false">-PERCENTILE(Prices_MTM!I3309:I3558,1-Inputs!$B$9)</f>
        <v>214250</v>
      </c>
      <c r="F3326" s="43" t="n">
        <f aca="false">NORMSINV(Inputs!$B$9)*STDEV(Prices_MTM!I3309:I3558)</f>
        <v>209251.425176194</v>
      </c>
      <c r="G3326" s="52" t="n">
        <f aca="false">IF(-B3326&gt;C3326,1,0)</f>
        <v>0</v>
      </c>
      <c r="H3326" s="52" t="n">
        <f aca="false">IF(-B3326&gt;D3326,1,0)</f>
        <v>0</v>
      </c>
      <c r="I3326" s="52" t="n">
        <f aca="false">IF(-B3326&gt;E3326,1,0)</f>
        <v>0</v>
      </c>
      <c r="J3326" s="52" t="n">
        <f aca="false">IF(-B3326&gt;F3326,1,0)</f>
        <v>0</v>
      </c>
    </row>
    <row r="3327" customFormat="false" ht="15" hidden="false" customHeight="false" outlineLevel="0" collapsed="false">
      <c r="A3327" s="51" t="n">
        <f aca="false">Prices_MTM!A3560</f>
        <v>42626</v>
      </c>
      <c r="B3327" s="43" t="n">
        <f aca="false">Prices_MTM!I3560</f>
        <v>-70000.0000000003</v>
      </c>
      <c r="C3327" s="43" t="n">
        <f aca="false">-PERCENTILE(Prices_MTM!I3310:I3559,1-Inputs!$B$8)</f>
        <v>141775</v>
      </c>
      <c r="D3327" s="43" t="n">
        <f aca="false">NORMSINV(Inputs!$B$8)*STDEV(Prices_MTM!I3310:I3559)</f>
        <v>148030.82779963</v>
      </c>
      <c r="E3327" s="43" t="n">
        <f aca="false">-PERCENTILE(Prices_MTM!I3310:I3559,1-Inputs!$B$9)</f>
        <v>214250</v>
      </c>
      <c r="F3327" s="43" t="n">
        <f aca="false">NORMSINV(Inputs!$B$9)*STDEV(Prices_MTM!I3310:I3559)</f>
        <v>209362.824692447</v>
      </c>
      <c r="G3327" s="52" t="n">
        <f aca="false">IF(-B3327&gt;C3327,1,0)</f>
        <v>0</v>
      </c>
      <c r="H3327" s="52" t="n">
        <f aca="false">IF(-B3327&gt;D3327,1,0)</f>
        <v>0</v>
      </c>
      <c r="I3327" s="52" t="n">
        <f aca="false">IF(-B3327&gt;E3327,1,0)</f>
        <v>0</v>
      </c>
      <c r="J3327" s="52" t="n">
        <f aca="false">IF(-B3327&gt;F3327,1,0)</f>
        <v>0</v>
      </c>
    </row>
    <row r="3328" customFormat="false" ht="15" hidden="false" customHeight="false" outlineLevel="0" collapsed="false">
      <c r="A3328" s="51" t="n">
        <f aca="false">Prices_MTM!A3561</f>
        <v>42627</v>
      </c>
      <c r="B3328" s="43" t="n">
        <f aca="false">Prices_MTM!I3561</f>
        <v>-87500</v>
      </c>
      <c r="C3328" s="43" t="n">
        <f aca="false">-PERCENTILE(Prices_MTM!I3311:I3560,1-Inputs!$B$8)</f>
        <v>141775</v>
      </c>
      <c r="D3328" s="43" t="n">
        <f aca="false">NORMSINV(Inputs!$B$8)*STDEV(Prices_MTM!I3311:I3560)</f>
        <v>147963.803814984</v>
      </c>
      <c r="E3328" s="43" t="n">
        <f aca="false">-PERCENTILE(Prices_MTM!I3311:I3560,1-Inputs!$B$9)</f>
        <v>214250</v>
      </c>
      <c r="F3328" s="43" t="n">
        <f aca="false">NORMSINV(Inputs!$B$9)*STDEV(Prices_MTM!I3311:I3560)</f>
        <v>209268.031391914</v>
      </c>
      <c r="G3328" s="52" t="n">
        <f aca="false">IF(-B3328&gt;C3328,1,0)</f>
        <v>0</v>
      </c>
      <c r="H3328" s="52" t="n">
        <f aca="false">IF(-B3328&gt;D3328,1,0)</f>
        <v>0</v>
      </c>
      <c r="I3328" s="52" t="n">
        <f aca="false">IF(-B3328&gt;E3328,1,0)</f>
        <v>0</v>
      </c>
      <c r="J3328" s="52" t="n">
        <f aca="false">IF(-B3328&gt;F3328,1,0)</f>
        <v>0</v>
      </c>
    </row>
    <row r="3329" customFormat="false" ht="15" hidden="false" customHeight="false" outlineLevel="0" collapsed="false">
      <c r="A3329" s="51" t="n">
        <f aca="false">Prices_MTM!A3562</f>
        <v>42628</v>
      </c>
      <c r="B3329" s="43" t="n">
        <f aca="false">Prices_MTM!I3562</f>
        <v>14000.0000000004</v>
      </c>
      <c r="C3329" s="43" t="n">
        <f aca="false">-PERCENTILE(Prices_MTM!I3312:I3561,1-Inputs!$B$8)</f>
        <v>141775</v>
      </c>
      <c r="D3329" s="43" t="n">
        <f aca="false">NORMSINV(Inputs!$B$8)*STDEV(Prices_MTM!I3312:I3561)</f>
        <v>148194.768491829</v>
      </c>
      <c r="E3329" s="43" t="n">
        <f aca="false">-PERCENTILE(Prices_MTM!I3312:I3561,1-Inputs!$B$9)</f>
        <v>214250</v>
      </c>
      <c r="F3329" s="43" t="n">
        <f aca="false">NORMSINV(Inputs!$B$9)*STDEV(Prices_MTM!I3312:I3561)</f>
        <v>209594.689141974</v>
      </c>
      <c r="G3329" s="52" t="n">
        <f aca="false">IF(-B3329&gt;C3329,1,0)</f>
        <v>0</v>
      </c>
      <c r="H3329" s="52" t="n">
        <f aca="false">IF(-B3329&gt;D3329,1,0)</f>
        <v>0</v>
      </c>
      <c r="I3329" s="52" t="n">
        <f aca="false">IF(-B3329&gt;E3329,1,0)</f>
        <v>0</v>
      </c>
      <c r="J3329" s="52" t="n">
        <f aca="false">IF(-B3329&gt;F3329,1,0)</f>
        <v>0</v>
      </c>
    </row>
    <row r="3330" customFormat="false" ht="15" hidden="false" customHeight="false" outlineLevel="0" collapsed="false">
      <c r="A3330" s="51" t="n">
        <f aca="false">Prices_MTM!A3563</f>
        <v>42629</v>
      </c>
      <c r="B3330" s="43" t="n">
        <f aca="false">Prices_MTM!I3563</f>
        <v>-52500.0000000002</v>
      </c>
      <c r="C3330" s="43" t="n">
        <f aca="false">-PERCENTILE(Prices_MTM!I3313:I3562,1-Inputs!$B$8)</f>
        <v>141050</v>
      </c>
      <c r="D3330" s="43" t="n">
        <f aca="false">NORMSINV(Inputs!$B$8)*STDEV(Prices_MTM!I3313:I3562)</f>
        <v>147112.980602838</v>
      </c>
      <c r="E3330" s="43" t="n">
        <f aca="false">-PERCENTILE(Prices_MTM!I3313:I3562,1-Inputs!$B$9)</f>
        <v>214250</v>
      </c>
      <c r="F3330" s="43" t="n">
        <f aca="false">NORMSINV(Inputs!$B$9)*STDEV(Prices_MTM!I3313:I3562)</f>
        <v>208064.695886354</v>
      </c>
      <c r="G3330" s="52" t="n">
        <f aca="false">IF(-B3330&gt;C3330,1,0)</f>
        <v>0</v>
      </c>
      <c r="H3330" s="52" t="n">
        <f aca="false">IF(-B3330&gt;D3330,1,0)</f>
        <v>0</v>
      </c>
      <c r="I3330" s="52" t="n">
        <f aca="false">IF(-B3330&gt;E3330,1,0)</f>
        <v>0</v>
      </c>
      <c r="J3330" s="52" t="n">
        <f aca="false">IF(-B3330&gt;F3330,1,0)</f>
        <v>0</v>
      </c>
    </row>
    <row r="3331" customFormat="false" ht="15" hidden="false" customHeight="false" outlineLevel="0" collapsed="false">
      <c r="A3331" s="51" t="n">
        <f aca="false">Prices_MTM!A3564</f>
        <v>42632</v>
      </c>
      <c r="B3331" s="43" t="n">
        <f aca="false">Prices_MTM!I3564</f>
        <v>-8999.99999999963</v>
      </c>
      <c r="C3331" s="43" t="n">
        <f aca="false">-PERCENTILE(Prices_MTM!I3314:I3563,1-Inputs!$B$8)</f>
        <v>141050</v>
      </c>
      <c r="D3331" s="43" t="n">
        <f aca="false">NORMSINV(Inputs!$B$8)*STDEV(Prices_MTM!I3314:I3563)</f>
        <v>146031.951930146</v>
      </c>
      <c r="E3331" s="43" t="n">
        <f aca="false">-PERCENTILE(Prices_MTM!I3314:I3563,1-Inputs!$B$9)</f>
        <v>214250</v>
      </c>
      <c r="F3331" s="43" t="n">
        <f aca="false">NORMSINV(Inputs!$B$9)*STDEV(Prices_MTM!I3314:I3563)</f>
        <v>206535.776404833</v>
      </c>
      <c r="G3331" s="52" t="n">
        <f aca="false">IF(-B3331&gt;C3331,1,0)</f>
        <v>0</v>
      </c>
      <c r="H3331" s="52" t="n">
        <f aca="false">IF(-B3331&gt;D3331,1,0)</f>
        <v>0</v>
      </c>
      <c r="I3331" s="52" t="n">
        <f aca="false">IF(-B3331&gt;E3331,1,0)</f>
        <v>0</v>
      </c>
      <c r="J3331" s="52" t="n">
        <f aca="false">IF(-B3331&gt;F3331,1,0)</f>
        <v>0</v>
      </c>
    </row>
    <row r="3332" customFormat="false" ht="15" hidden="false" customHeight="false" outlineLevel="0" collapsed="false">
      <c r="A3332" s="51" t="n">
        <f aca="false">Prices_MTM!A3565</f>
        <v>42633</v>
      </c>
      <c r="B3332" s="43" t="n">
        <f aca="false">Prices_MTM!I3565</f>
        <v>90999.9999999997</v>
      </c>
      <c r="C3332" s="43" t="n">
        <f aca="false">-PERCENTILE(Prices_MTM!I3315:I3564,1-Inputs!$B$8)</f>
        <v>141050</v>
      </c>
      <c r="D3332" s="43" t="n">
        <f aca="false">NORMSINV(Inputs!$B$8)*STDEV(Prices_MTM!I3315:I3564)</f>
        <v>146034.254513657</v>
      </c>
      <c r="E3332" s="43" t="n">
        <f aca="false">-PERCENTILE(Prices_MTM!I3315:I3564,1-Inputs!$B$9)</f>
        <v>214250</v>
      </c>
      <c r="F3332" s="43" t="n">
        <f aca="false">NORMSINV(Inputs!$B$9)*STDEV(Prices_MTM!I3315:I3564)</f>
        <v>206539.032992636</v>
      </c>
      <c r="G3332" s="52" t="n">
        <f aca="false">IF(-B3332&gt;C3332,1,0)</f>
        <v>0</v>
      </c>
      <c r="H3332" s="52" t="n">
        <f aca="false">IF(-B3332&gt;D3332,1,0)</f>
        <v>0</v>
      </c>
      <c r="I3332" s="52" t="n">
        <f aca="false">IF(-B3332&gt;E3332,1,0)</f>
        <v>0</v>
      </c>
      <c r="J3332" s="52" t="n">
        <f aca="false">IF(-B3332&gt;F3332,1,0)</f>
        <v>0</v>
      </c>
    </row>
    <row r="3333" customFormat="false" ht="15" hidden="false" customHeight="false" outlineLevel="0" collapsed="false">
      <c r="A3333" s="51" t="n">
        <f aca="false">Prices_MTM!A3566</f>
        <v>42634</v>
      </c>
      <c r="B3333" s="43" t="n">
        <f aca="false">Prices_MTM!I3566</f>
        <v>110500</v>
      </c>
      <c r="C3333" s="43" t="n">
        <f aca="false">-PERCENTILE(Prices_MTM!I3316:I3565,1-Inputs!$B$8)</f>
        <v>137125</v>
      </c>
      <c r="D3333" s="43" t="n">
        <f aca="false">NORMSINV(Inputs!$B$8)*STDEV(Prices_MTM!I3316:I3565)</f>
        <v>144382.133110732</v>
      </c>
      <c r="E3333" s="43" t="n">
        <f aca="false">-PERCENTILE(Prices_MTM!I3316:I3565,1-Inputs!$B$9)</f>
        <v>188515</v>
      </c>
      <c r="F3333" s="43" t="n">
        <f aca="false">NORMSINV(Inputs!$B$9)*STDEV(Prices_MTM!I3316:I3565)</f>
        <v>204202.406164341</v>
      </c>
      <c r="G3333" s="52" t="n">
        <f aca="false">IF(-B3333&gt;C3333,1,0)</f>
        <v>0</v>
      </c>
      <c r="H3333" s="52" t="n">
        <f aca="false">IF(-B3333&gt;D3333,1,0)</f>
        <v>0</v>
      </c>
      <c r="I3333" s="52" t="n">
        <f aca="false">IF(-B3333&gt;E3333,1,0)</f>
        <v>0</v>
      </c>
      <c r="J3333" s="52" t="n">
        <f aca="false">IF(-B3333&gt;F3333,1,0)</f>
        <v>0</v>
      </c>
    </row>
    <row r="3334" customFormat="false" ht="15" hidden="false" customHeight="false" outlineLevel="0" collapsed="false">
      <c r="A3334" s="51" t="n">
        <f aca="false">Prices_MTM!A3567</f>
        <v>42635</v>
      </c>
      <c r="B3334" s="43" t="n">
        <f aca="false">Prices_MTM!I3567</f>
        <v>16000.0000000004</v>
      </c>
      <c r="C3334" s="43" t="n">
        <f aca="false">-PERCENTILE(Prices_MTM!I3317:I3566,1-Inputs!$B$8)</f>
        <v>137125</v>
      </c>
      <c r="D3334" s="43" t="n">
        <f aca="false">NORMSINV(Inputs!$B$8)*STDEV(Prices_MTM!I3317:I3566)</f>
        <v>144549.542026512</v>
      </c>
      <c r="E3334" s="43" t="n">
        <f aca="false">-PERCENTILE(Prices_MTM!I3317:I3566,1-Inputs!$B$9)</f>
        <v>188515</v>
      </c>
      <c r="F3334" s="43" t="n">
        <f aca="false">NORMSINV(Inputs!$B$9)*STDEV(Prices_MTM!I3317:I3566)</f>
        <v>204439.175788664</v>
      </c>
      <c r="G3334" s="52" t="n">
        <f aca="false">IF(-B3334&gt;C3334,1,0)</f>
        <v>0</v>
      </c>
      <c r="H3334" s="52" t="n">
        <f aca="false">IF(-B3334&gt;D3334,1,0)</f>
        <v>0</v>
      </c>
      <c r="I3334" s="52" t="n">
        <f aca="false">IF(-B3334&gt;E3334,1,0)</f>
        <v>0</v>
      </c>
      <c r="J3334" s="52" t="n">
        <f aca="false">IF(-B3334&gt;F3334,1,0)</f>
        <v>0</v>
      </c>
    </row>
    <row r="3335" customFormat="false" ht="15" hidden="false" customHeight="false" outlineLevel="0" collapsed="false">
      <c r="A3335" s="51" t="n">
        <f aca="false">Prices_MTM!A3568</f>
        <v>42636</v>
      </c>
      <c r="B3335" s="43" t="n">
        <f aca="false">Prices_MTM!I3568</f>
        <v>-149000</v>
      </c>
      <c r="C3335" s="43" t="n">
        <f aca="false">-PERCENTILE(Prices_MTM!I3318:I3567,1-Inputs!$B$8)</f>
        <v>137125</v>
      </c>
      <c r="D3335" s="43" t="n">
        <f aca="false">NORMSINV(Inputs!$B$8)*STDEV(Prices_MTM!I3318:I3567)</f>
        <v>144465.95013631</v>
      </c>
      <c r="E3335" s="43" t="n">
        <f aca="false">-PERCENTILE(Prices_MTM!I3318:I3567,1-Inputs!$B$9)</f>
        <v>188515</v>
      </c>
      <c r="F3335" s="43" t="n">
        <f aca="false">NORMSINV(Inputs!$B$9)*STDEV(Prices_MTM!I3318:I3567)</f>
        <v>204320.950183131</v>
      </c>
      <c r="G3335" s="52" t="n">
        <f aca="false">IF(-B3335&gt;C3335,1,0)</f>
        <v>1</v>
      </c>
      <c r="H3335" s="52" t="n">
        <f aca="false">IF(-B3335&gt;D3335,1,0)</f>
        <v>1</v>
      </c>
      <c r="I3335" s="52" t="n">
        <f aca="false">IF(-B3335&gt;E3335,1,0)</f>
        <v>0</v>
      </c>
      <c r="J3335" s="52" t="n">
        <f aca="false">IF(-B3335&gt;F3335,1,0)</f>
        <v>0</v>
      </c>
    </row>
    <row r="3336" customFormat="false" ht="15" hidden="false" customHeight="false" outlineLevel="0" collapsed="false">
      <c r="A3336" s="51" t="n">
        <f aca="false">Prices_MTM!A3569</f>
        <v>42639</v>
      </c>
      <c r="B3336" s="43" t="n">
        <f aca="false">Prices_MTM!I3569</f>
        <v>129000</v>
      </c>
      <c r="C3336" s="43" t="n">
        <f aca="false">-PERCENTILE(Prices_MTM!I3319:I3568,1-Inputs!$B$8)</f>
        <v>141050</v>
      </c>
      <c r="D3336" s="43" t="n">
        <f aca="false">NORMSINV(Inputs!$B$8)*STDEV(Prices_MTM!I3319:I3568)</f>
        <v>145193.680267452</v>
      </c>
      <c r="E3336" s="43" t="n">
        <f aca="false">-PERCENTILE(Prices_MTM!I3319:I3568,1-Inputs!$B$9)</f>
        <v>188515</v>
      </c>
      <c r="F3336" s="43" t="n">
        <f aca="false">NORMSINV(Inputs!$B$9)*STDEV(Prices_MTM!I3319:I3568)</f>
        <v>205350.19279519</v>
      </c>
      <c r="G3336" s="52" t="n">
        <f aca="false">IF(-B3336&gt;C3336,1,0)</f>
        <v>0</v>
      </c>
      <c r="H3336" s="52" t="n">
        <f aca="false">IF(-B3336&gt;D3336,1,0)</f>
        <v>0</v>
      </c>
      <c r="I3336" s="52" t="n">
        <f aca="false">IF(-B3336&gt;E3336,1,0)</f>
        <v>0</v>
      </c>
      <c r="J3336" s="52" t="n">
        <f aca="false">IF(-B3336&gt;F3336,1,0)</f>
        <v>0</v>
      </c>
    </row>
    <row r="3337" customFormat="false" ht="15" hidden="false" customHeight="false" outlineLevel="0" collapsed="false">
      <c r="A3337" s="51" t="n">
        <f aca="false">Prices_MTM!A3570</f>
        <v>42640</v>
      </c>
      <c r="B3337" s="43" t="n">
        <f aca="false">Prices_MTM!I3570</f>
        <v>-12000.0000000005</v>
      </c>
      <c r="C3337" s="43" t="n">
        <f aca="false">-PERCENTILE(Prices_MTM!I3320:I3569,1-Inputs!$B$8)</f>
        <v>141050</v>
      </c>
      <c r="D3337" s="43" t="n">
        <f aca="false">NORMSINV(Inputs!$B$8)*STDEV(Prices_MTM!I3320:I3569)</f>
        <v>145812.339031671</v>
      </c>
      <c r="E3337" s="43" t="n">
        <f aca="false">-PERCENTILE(Prices_MTM!I3320:I3569,1-Inputs!$B$9)</f>
        <v>188515</v>
      </c>
      <c r="F3337" s="43" t="n">
        <f aca="false">NORMSINV(Inputs!$B$9)*STDEV(Prices_MTM!I3320:I3569)</f>
        <v>206225.173691554</v>
      </c>
      <c r="G3337" s="52" t="n">
        <f aca="false">IF(-B3337&gt;C3337,1,0)</f>
        <v>0</v>
      </c>
      <c r="H3337" s="52" t="n">
        <f aca="false">IF(-B3337&gt;D3337,1,0)</f>
        <v>0</v>
      </c>
      <c r="I3337" s="52" t="n">
        <f aca="false">IF(-B3337&gt;E3337,1,0)</f>
        <v>0</v>
      </c>
      <c r="J3337" s="52" t="n">
        <f aca="false">IF(-B3337&gt;F3337,1,0)</f>
        <v>0</v>
      </c>
    </row>
    <row r="3338" customFormat="false" ht="15" hidden="false" customHeight="false" outlineLevel="0" collapsed="false">
      <c r="A3338" s="51" t="n">
        <f aca="false">Prices_MTM!A3571</f>
        <v>42641</v>
      </c>
      <c r="B3338" s="43" t="n">
        <f aca="false">Prices_MTM!I3571</f>
        <v>215000</v>
      </c>
      <c r="C3338" s="43" t="n">
        <f aca="false">-PERCENTILE(Prices_MTM!I3321:I3570,1-Inputs!$B$8)</f>
        <v>141050</v>
      </c>
      <c r="D3338" s="43" t="n">
        <f aca="false">NORMSINV(Inputs!$B$8)*STDEV(Prices_MTM!I3321:I3570)</f>
        <v>145817.451134133</v>
      </c>
      <c r="E3338" s="43" t="n">
        <f aca="false">-PERCENTILE(Prices_MTM!I3321:I3570,1-Inputs!$B$9)</f>
        <v>188515</v>
      </c>
      <c r="F3338" s="43" t="n">
        <f aca="false">NORMSINV(Inputs!$B$9)*STDEV(Prices_MTM!I3321:I3570)</f>
        <v>206232.403835622</v>
      </c>
      <c r="G3338" s="52" t="n">
        <f aca="false">IF(-B3338&gt;C3338,1,0)</f>
        <v>0</v>
      </c>
      <c r="H3338" s="52" t="n">
        <f aca="false">IF(-B3338&gt;D3338,1,0)</f>
        <v>0</v>
      </c>
      <c r="I3338" s="52" t="n">
        <f aca="false">IF(-B3338&gt;E3338,1,0)</f>
        <v>0</v>
      </c>
      <c r="J3338" s="52" t="n">
        <f aca="false">IF(-B3338&gt;F3338,1,0)</f>
        <v>0</v>
      </c>
    </row>
    <row r="3339" customFormat="false" ht="15" hidden="false" customHeight="false" outlineLevel="0" collapsed="false">
      <c r="A3339" s="51" t="n">
        <f aca="false">Prices_MTM!A3572</f>
        <v>42642</v>
      </c>
      <c r="B3339" s="43" t="n">
        <f aca="false">Prices_MTM!I3572</f>
        <v>-82000</v>
      </c>
      <c r="C3339" s="43" t="n">
        <f aca="false">-PERCENTILE(Prices_MTM!I3322:I3571,1-Inputs!$B$8)</f>
        <v>141050</v>
      </c>
      <c r="D3339" s="43" t="n">
        <f aca="false">NORMSINV(Inputs!$B$8)*STDEV(Prices_MTM!I3322:I3571)</f>
        <v>147453.876106363</v>
      </c>
      <c r="E3339" s="43" t="n">
        <f aca="false">-PERCENTILE(Prices_MTM!I3322:I3571,1-Inputs!$B$9)</f>
        <v>188515</v>
      </c>
      <c r="F3339" s="43" t="n">
        <f aca="false">NORMSINV(Inputs!$B$9)*STDEV(Prices_MTM!I3322:I3571)</f>
        <v>208546.830902444</v>
      </c>
      <c r="G3339" s="52" t="n">
        <f aca="false">IF(-B3339&gt;C3339,1,0)</f>
        <v>0</v>
      </c>
      <c r="H3339" s="52" t="n">
        <f aca="false">IF(-B3339&gt;D3339,1,0)</f>
        <v>0</v>
      </c>
      <c r="I3339" s="52" t="n">
        <f aca="false">IF(-B3339&gt;E3339,1,0)</f>
        <v>0</v>
      </c>
      <c r="J3339" s="52" t="n">
        <f aca="false">IF(-B3339&gt;F3339,1,0)</f>
        <v>0</v>
      </c>
    </row>
    <row r="3340" customFormat="false" ht="15" hidden="false" customHeight="false" outlineLevel="0" collapsed="false">
      <c r="A3340" s="51" t="n">
        <f aca="false">Prices_MTM!A3573</f>
        <v>42643</v>
      </c>
      <c r="B3340" s="43" t="n">
        <f aca="false">Prices_MTM!I3573</f>
        <v>9499.99999999989</v>
      </c>
      <c r="C3340" s="43" t="n">
        <f aca="false">-PERCENTILE(Prices_MTM!I3323:I3572,1-Inputs!$B$8)</f>
        <v>141050</v>
      </c>
      <c r="D3340" s="43" t="n">
        <f aca="false">NORMSINV(Inputs!$B$8)*STDEV(Prices_MTM!I3323:I3572)</f>
        <v>147134.895743297</v>
      </c>
      <c r="E3340" s="43" t="n">
        <f aca="false">-PERCENTILE(Prices_MTM!I3323:I3572,1-Inputs!$B$9)</f>
        <v>188515</v>
      </c>
      <c r="F3340" s="43" t="n">
        <f aca="false">NORMSINV(Inputs!$B$9)*STDEV(Prices_MTM!I3323:I3572)</f>
        <v>208095.690887721</v>
      </c>
      <c r="G3340" s="52" t="n">
        <f aca="false">IF(-B3340&gt;C3340,1,0)</f>
        <v>0</v>
      </c>
      <c r="H3340" s="52" t="n">
        <f aca="false">IF(-B3340&gt;D3340,1,0)</f>
        <v>0</v>
      </c>
      <c r="I3340" s="52" t="n">
        <f aca="false">IF(-B3340&gt;E3340,1,0)</f>
        <v>0</v>
      </c>
      <c r="J3340" s="52" t="n">
        <f aca="false">IF(-B3340&gt;F3340,1,0)</f>
        <v>0</v>
      </c>
    </row>
    <row r="3341" customFormat="false" ht="15" hidden="false" customHeight="false" outlineLevel="0" collapsed="false">
      <c r="A3341" s="51" t="n">
        <f aca="false">Prices_MTM!A3574</f>
        <v>42646</v>
      </c>
      <c r="B3341" s="43" t="n">
        <f aca="false">Prices_MTM!I3574</f>
        <v>89500</v>
      </c>
      <c r="C3341" s="43" t="n">
        <f aca="false">-PERCENTILE(Prices_MTM!I3324:I3573,1-Inputs!$B$8)</f>
        <v>141050</v>
      </c>
      <c r="D3341" s="43" t="n">
        <f aca="false">NORMSINV(Inputs!$B$8)*STDEV(Prices_MTM!I3324:I3573)</f>
        <v>146948.069608808</v>
      </c>
      <c r="E3341" s="43" t="n">
        <f aca="false">-PERCENTILE(Prices_MTM!I3324:I3573,1-Inputs!$B$9)</f>
        <v>188515</v>
      </c>
      <c r="F3341" s="43" t="n">
        <f aca="false">NORMSINV(Inputs!$B$9)*STDEV(Prices_MTM!I3324:I3573)</f>
        <v>207831.459120431</v>
      </c>
      <c r="G3341" s="52" t="n">
        <f aca="false">IF(-B3341&gt;C3341,1,0)</f>
        <v>0</v>
      </c>
      <c r="H3341" s="52" t="n">
        <f aca="false">IF(-B3341&gt;D3341,1,0)</f>
        <v>0</v>
      </c>
      <c r="I3341" s="52" t="n">
        <f aca="false">IF(-B3341&gt;E3341,1,0)</f>
        <v>0</v>
      </c>
      <c r="J3341" s="52" t="n">
        <f aca="false">IF(-B3341&gt;F3341,1,0)</f>
        <v>0</v>
      </c>
    </row>
    <row r="3342" customFormat="false" ht="15" hidden="false" customHeight="false" outlineLevel="0" collapsed="false">
      <c r="A3342" s="51" t="n">
        <f aca="false">Prices_MTM!A3575</f>
        <v>42647</v>
      </c>
      <c r="B3342" s="43" t="n">
        <f aca="false">Prices_MTM!I3575</f>
        <v>-22999.9999999997</v>
      </c>
      <c r="C3342" s="43" t="n">
        <f aca="false">-PERCENTILE(Prices_MTM!I3325:I3574,1-Inputs!$B$8)</f>
        <v>141050</v>
      </c>
      <c r="D3342" s="43" t="n">
        <f aca="false">NORMSINV(Inputs!$B$8)*STDEV(Prices_MTM!I3325:I3574)</f>
        <v>146616.44820639</v>
      </c>
      <c r="E3342" s="43" t="n">
        <f aca="false">-PERCENTILE(Prices_MTM!I3325:I3574,1-Inputs!$B$9)</f>
        <v>188515</v>
      </c>
      <c r="F3342" s="43" t="n">
        <f aca="false">NORMSINV(Inputs!$B$9)*STDEV(Prices_MTM!I3325:I3574)</f>
        <v>207362.440642518</v>
      </c>
      <c r="G3342" s="52" t="n">
        <f aca="false">IF(-B3342&gt;C3342,1,0)</f>
        <v>0</v>
      </c>
      <c r="H3342" s="52" t="n">
        <f aca="false">IF(-B3342&gt;D3342,1,0)</f>
        <v>0</v>
      </c>
      <c r="I3342" s="52" t="n">
        <f aca="false">IF(-B3342&gt;E3342,1,0)</f>
        <v>0</v>
      </c>
      <c r="J3342" s="52" t="n">
        <f aca="false">IF(-B3342&gt;F3342,1,0)</f>
        <v>0</v>
      </c>
    </row>
    <row r="3343" customFormat="false" ht="15" hidden="false" customHeight="false" outlineLevel="0" collapsed="false">
      <c r="A3343" s="51" t="n">
        <f aca="false">Prices_MTM!A3576</f>
        <v>42648</v>
      </c>
      <c r="B3343" s="43" t="n">
        <f aca="false">Prices_MTM!I3576</f>
        <v>69999.9999999999</v>
      </c>
      <c r="C3343" s="43" t="n">
        <f aca="false">-PERCENTILE(Prices_MTM!I3326:I3575,1-Inputs!$B$8)</f>
        <v>141050</v>
      </c>
      <c r="D3343" s="43" t="n">
        <f aca="false">NORMSINV(Inputs!$B$8)*STDEV(Prices_MTM!I3326:I3575)</f>
        <v>146377.143834311</v>
      </c>
      <c r="E3343" s="43" t="n">
        <f aca="false">-PERCENTILE(Prices_MTM!I3326:I3575,1-Inputs!$B$9)</f>
        <v>188515</v>
      </c>
      <c r="F3343" s="43" t="n">
        <f aca="false">NORMSINV(Inputs!$B$9)*STDEV(Prices_MTM!I3326:I3575)</f>
        <v>207023.987902339</v>
      </c>
      <c r="G3343" s="52" t="n">
        <f aca="false">IF(-B3343&gt;C3343,1,0)</f>
        <v>0</v>
      </c>
      <c r="H3343" s="52" t="n">
        <f aca="false">IF(-B3343&gt;D3343,1,0)</f>
        <v>0</v>
      </c>
      <c r="I3343" s="52" t="n">
        <f aca="false">IF(-B3343&gt;E3343,1,0)</f>
        <v>0</v>
      </c>
      <c r="J3343" s="52" t="n">
        <f aca="false">IF(-B3343&gt;F3343,1,0)</f>
        <v>0</v>
      </c>
    </row>
    <row r="3344" customFormat="false" ht="15" hidden="false" customHeight="false" outlineLevel="0" collapsed="false">
      <c r="A3344" s="51" t="n">
        <f aca="false">Prices_MTM!A3577</f>
        <v>42649</v>
      </c>
      <c r="B3344" s="43" t="n">
        <f aca="false">Prices_MTM!I3577</f>
        <v>40499.9999999998</v>
      </c>
      <c r="C3344" s="43" t="n">
        <f aca="false">-PERCENTILE(Prices_MTM!I3327:I3576,1-Inputs!$B$8)</f>
        <v>141050</v>
      </c>
      <c r="D3344" s="43" t="n">
        <f aca="false">NORMSINV(Inputs!$B$8)*STDEV(Prices_MTM!I3327:I3576)</f>
        <v>145870.347726377</v>
      </c>
      <c r="E3344" s="43" t="n">
        <f aca="false">-PERCENTILE(Prices_MTM!I3327:I3576,1-Inputs!$B$9)</f>
        <v>188515</v>
      </c>
      <c r="F3344" s="43" t="n">
        <f aca="false">NORMSINV(Inputs!$B$9)*STDEV(Prices_MTM!I3327:I3576)</f>
        <v>206307.216495481</v>
      </c>
      <c r="G3344" s="52" t="n">
        <f aca="false">IF(-B3344&gt;C3344,1,0)</f>
        <v>0</v>
      </c>
      <c r="H3344" s="52" t="n">
        <f aca="false">IF(-B3344&gt;D3344,1,0)</f>
        <v>0</v>
      </c>
      <c r="I3344" s="52" t="n">
        <f aca="false">IF(-B3344&gt;E3344,1,0)</f>
        <v>0</v>
      </c>
      <c r="J3344" s="52" t="n">
        <f aca="false">IF(-B3344&gt;F3344,1,0)</f>
        <v>0</v>
      </c>
    </row>
    <row r="3345" customFormat="false" ht="15" hidden="false" customHeight="false" outlineLevel="0" collapsed="false">
      <c r="A3345" s="51" t="n">
        <f aca="false">Prices_MTM!A3578</f>
        <v>42650</v>
      </c>
      <c r="B3345" s="43" t="n">
        <f aca="false">Prices_MTM!I3578</f>
        <v>-85500</v>
      </c>
      <c r="C3345" s="43" t="n">
        <f aca="false">-PERCENTILE(Prices_MTM!I3328:I3577,1-Inputs!$B$8)</f>
        <v>141050</v>
      </c>
      <c r="D3345" s="43" t="n">
        <f aca="false">NORMSINV(Inputs!$B$8)*STDEV(Prices_MTM!I3328:I3577)</f>
        <v>145910.025681694</v>
      </c>
      <c r="E3345" s="43" t="n">
        <f aca="false">-PERCENTILE(Prices_MTM!I3328:I3577,1-Inputs!$B$9)</f>
        <v>188515</v>
      </c>
      <c r="F3345" s="43" t="n">
        <f aca="false">NORMSINV(Inputs!$B$9)*STDEV(Prices_MTM!I3328:I3577)</f>
        <v>206363.333784877</v>
      </c>
      <c r="G3345" s="52" t="n">
        <f aca="false">IF(-B3345&gt;C3345,1,0)</f>
        <v>0</v>
      </c>
      <c r="H3345" s="52" t="n">
        <f aca="false">IF(-B3345&gt;D3345,1,0)</f>
        <v>0</v>
      </c>
      <c r="I3345" s="52" t="n">
        <f aca="false">IF(-B3345&gt;E3345,1,0)</f>
        <v>0</v>
      </c>
      <c r="J3345" s="52" t="n">
        <f aca="false">IF(-B3345&gt;F3345,1,0)</f>
        <v>0</v>
      </c>
    </row>
    <row r="3346" customFormat="false" ht="15" hidden="false" customHeight="false" outlineLevel="0" collapsed="false">
      <c r="A3346" s="51" t="n">
        <f aca="false">Prices_MTM!A3579</f>
        <v>42653</v>
      </c>
      <c r="B3346" s="43" t="n">
        <f aca="false">Prices_MTM!I3579</f>
        <v>-52499.9999999999</v>
      </c>
      <c r="C3346" s="43" t="n">
        <f aca="false">-PERCENTILE(Prices_MTM!I3329:I3578,1-Inputs!$B$8)</f>
        <v>137125</v>
      </c>
      <c r="D3346" s="43" t="n">
        <f aca="false">NORMSINV(Inputs!$B$8)*STDEV(Prices_MTM!I3329:I3578)</f>
        <v>144657.034051678</v>
      </c>
      <c r="E3346" s="43" t="n">
        <f aca="false">-PERCENTILE(Prices_MTM!I3329:I3578,1-Inputs!$B$9)</f>
        <v>172305</v>
      </c>
      <c r="F3346" s="43" t="n">
        <f aca="false">NORMSINV(Inputs!$B$9)*STDEV(Prices_MTM!I3329:I3578)</f>
        <v>204591.203811172</v>
      </c>
      <c r="G3346" s="52" t="n">
        <f aca="false">IF(-B3346&gt;C3346,1,0)</f>
        <v>0</v>
      </c>
      <c r="H3346" s="52" t="n">
        <f aca="false">IF(-B3346&gt;D3346,1,0)</f>
        <v>0</v>
      </c>
      <c r="I3346" s="52" t="n">
        <f aca="false">IF(-B3346&gt;E3346,1,0)</f>
        <v>0</v>
      </c>
      <c r="J3346" s="52" t="n">
        <f aca="false">IF(-B3346&gt;F3346,1,0)</f>
        <v>0</v>
      </c>
    </row>
    <row r="3347" customFormat="false" ht="15" hidden="false" customHeight="false" outlineLevel="0" collapsed="false">
      <c r="A3347" s="51" t="n">
        <f aca="false">Prices_MTM!A3580</f>
        <v>42654</v>
      </c>
      <c r="B3347" s="43" t="n">
        <f aca="false">Prices_MTM!I3580</f>
        <v>149000</v>
      </c>
      <c r="C3347" s="43" t="n">
        <f aca="false">-PERCENTILE(Prices_MTM!I3330:I3579,1-Inputs!$B$8)</f>
        <v>137125</v>
      </c>
      <c r="D3347" s="43" t="n">
        <f aca="false">NORMSINV(Inputs!$B$8)*STDEV(Prices_MTM!I3330:I3579)</f>
        <v>144626.478426274</v>
      </c>
      <c r="E3347" s="43" t="n">
        <f aca="false">-PERCENTILE(Prices_MTM!I3330:I3579,1-Inputs!$B$9)</f>
        <v>172305</v>
      </c>
      <c r="F3347" s="43" t="n">
        <f aca="false">NORMSINV(Inputs!$B$9)*STDEV(Prices_MTM!I3330:I3579)</f>
        <v>204547.988407057</v>
      </c>
      <c r="G3347" s="52" t="n">
        <f aca="false">IF(-B3347&gt;C3347,1,0)</f>
        <v>0</v>
      </c>
      <c r="H3347" s="52" t="n">
        <f aca="false">IF(-B3347&gt;D3347,1,0)</f>
        <v>0</v>
      </c>
      <c r="I3347" s="52" t="n">
        <f aca="false">IF(-B3347&gt;E3347,1,0)</f>
        <v>0</v>
      </c>
      <c r="J3347" s="52" t="n">
        <f aca="false">IF(-B3347&gt;F3347,1,0)</f>
        <v>0</v>
      </c>
    </row>
    <row r="3348" customFormat="false" ht="15" hidden="false" customHeight="false" outlineLevel="0" collapsed="false">
      <c r="A3348" s="51" t="n">
        <f aca="false">Prices_MTM!A3581</f>
        <v>42655</v>
      </c>
      <c r="B3348" s="43" t="n">
        <f aca="false">Prices_MTM!I3581</f>
        <v>-10500</v>
      </c>
      <c r="C3348" s="43" t="n">
        <f aca="false">-PERCENTILE(Prices_MTM!I3331:I3580,1-Inputs!$B$8)</f>
        <v>137125</v>
      </c>
      <c r="D3348" s="43" t="n">
        <f aca="false">NORMSINV(Inputs!$B$8)*STDEV(Prices_MTM!I3331:I3580)</f>
        <v>145421.211335384</v>
      </c>
      <c r="E3348" s="43" t="n">
        <f aca="false">-PERCENTILE(Prices_MTM!I3331:I3580,1-Inputs!$B$9)</f>
        <v>172305</v>
      </c>
      <c r="F3348" s="43" t="n">
        <f aca="false">NORMSINV(Inputs!$B$9)*STDEV(Prices_MTM!I3331:I3580)</f>
        <v>205671.994326639</v>
      </c>
      <c r="G3348" s="52" t="n">
        <f aca="false">IF(-B3348&gt;C3348,1,0)</f>
        <v>0</v>
      </c>
      <c r="H3348" s="52" t="n">
        <f aca="false">IF(-B3348&gt;D3348,1,0)</f>
        <v>0</v>
      </c>
      <c r="I3348" s="52" t="n">
        <f aca="false">IF(-B3348&gt;E3348,1,0)</f>
        <v>0</v>
      </c>
      <c r="J3348" s="52" t="n">
        <f aca="false">IF(-B3348&gt;F3348,1,0)</f>
        <v>0</v>
      </c>
    </row>
    <row r="3349" customFormat="false" ht="15" hidden="false" customHeight="false" outlineLevel="0" collapsed="false">
      <c r="A3349" s="51" t="n">
        <f aca="false">Prices_MTM!A3582</f>
        <v>42656</v>
      </c>
      <c r="B3349" s="43" t="n">
        <f aca="false">Prices_MTM!I3582</f>
        <v>44999.9999999999</v>
      </c>
      <c r="C3349" s="43" t="n">
        <f aca="false">-PERCENTILE(Prices_MTM!I3332:I3581,1-Inputs!$B$8)</f>
        <v>137125</v>
      </c>
      <c r="D3349" s="43" t="n">
        <f aca="false">NORMSINV(Inputs!$B$8)*STDEV(Prices_MTM!I3332:I3581)</f>
        <v>145424.382311218</v>
      </c>
      <c r="E3349" s="43" t="n">
        <f aca="false">-PERCENTILE(Prices_MTM!I3332:I3581,1-Inputs!$B$9)</f>
        <v>172305</v>
      </c>
      <c r="F3349" s="43" t="n">
        <f aca="false">NORMSINV(Inputs!$B$9)*STDEV(Prices_MTM!I3332:I3581)</f>
        <v>205676.479098274</v>
      </c>
      <c r="G3349" s="52" t="n">
        <f aca="false">IF(-B3349&gt;C3349,1,0)</f>
        <v>0</v>
      </c>
      <c r="H3349" s="52" t="n">
        <f aca="false">IF(-B3349&gt;D3349,1,0)</f>
        <v>0</v>
      </c>
      <c r="I3349" s="52" t="n">
        <f aca="false">IF(-B3349&gt;E3349,1,0)</f>
        <v>0</v>
      </c>
      <c r="J3349" s="52" t="n">
        <f aca="false">IF(-B3349&gt;F3349,1,0)</f>
        <v>0</v>
      </c>
    </row>
    <row r="3350" customFormat="false" ht="15" hidden="false" customHeight="false" outlineLevel="0" collapsed="false">
      <c r="A3350" s="51" t="n">
        <f aca="false">Prices_MTM!A3583</f>
        <v>42657</v>
      </c>
      <c r="B3350" s="43" t="n">
        <f aca="false">Prices_MTM!I3583</f>
        <v>9000.00000000034</v>
      </c>
      <c r="C3350" s="43" t="n">
        <f aca="false">-PERCENTILE(Prices_MTM!I3333:I3582,1-Inputs!$B$8)</f>
        <v>137125</v>
      </c>
      <c r="D3350" s="43" t="n">
        <f aca="false">NORMSINV(Inputs!$B$8)*STDEV(Prices_MTM!I3333:I3582)</f>
        <v>145446.830905464</v>
      </c>
      <c r="E3350" s="43" t="n">
        <f aca="false">-PERCENTILE(Prices_MTM!I3333:I3582,1-Inputs!$B$9)</f>
        <v>172305</v>
      </c>
      <c r="F3350" s="43" t="n">
        <f aca="false">NORMSINV(Inputs!$B$9)*STDEV(Prices_MTM!I3333:I3582)</f>
        <v>205708.228573513</v>
      </c>
      <c r="G3350" s="52" t="n">
        <f aca="false">IF(-B3350&gt;C3350,1,0)</f>
        <v>0</v>
      </c>
      <c r="H3350" s="52" t="n">
        <f aca="false">IF(-B3350&gt;D3350,1,0)</f>
        <v>0</v>
      </c>
      <c r="I3350" s="52" t="n">
        <f aca="false">IF(-B3350&gt;E3350,1,0)</f>
        <v>0</v>
      </c>
      <c r="J3350" s="52" t="n">
        <f aca="false">IF(-B3350&gt;F3350,1,0)</f>
        <v>0</v>
      </c>
    </row>
    <row r="3351" customFormat="false" ht="15" hidden="false" customHeight="false" outlineLevel="0" collapsed="false">
      <c r="A3351" s="51" t="n">
        <f aca="false">Prices_MTM!A3584</f>
        <v>42660</v>
      </c>
      <c r="B3351" s="43" t="n">
        <f aca="false">Prices_MTM!I3584</f>
        <v>-60000.0000000005</v>
      </c>
      <c r="C3351" s="43" t="n">
        <f aca="false">-PERCENTILE(Prices_MTM!I3334:I3583,1-Inputs!$B$8)</f>
        <v>137125</v>
      </c>
      <c r="D3351" s="43" t="n">
        <f aca="false">NORMSINV(Inputs!$B$8)*STDEV(Prices_MTM!I3334:I3583)</f>
        <v>145276.943437289</v>
      </c>
      <c r="E3351" s="43" t="n">
        <f aca="false">-PERCENTILE(Prices_MTM!I3334:I3583,1-Inputs!$B$9)</f>
        <v>172305</v>
      </c>
      <c r="F3351" s="43" t="n">
        <f aca="false">NORMSINV(Inputs!$B$9)*STDEV(Prices_MTM!I3334:I3583)</f>
        <v>205467.953485237</v>
      </c>
      <c r="G3351" s="52" t="n">
        <f aca="false">IF(-B3351&gt;C3351,1,0)</f>
        <v>0</v>
      </c>
      <c r="H3351" s="52" t="n">
        <f aca="false">IF(-B3351&gt;D3351,1,0)</f>
        <v>0</v>
      </c>
      <c r="I3351" s="52" t="n">
        <f aca="false">IF(-B3351&gt;E3351,1,0)</f>
        <v>0</v>
      </c>
      <c r="J3351" s="52" t="n">
        <f aca="false">IF(-B3351&gt;F3351,1,0)</f>
        <v>0</v>
      </c>
    </row>
    <row r="3352" customFormat="false" ht="15" hidden="false" customHeight="false" outlineLevel="0" collapsed="false">
      <c r="A3352" s="51" t="n">
        <f aca="false">Prices_MTM!A3585</f>
        <v>42661</v>
      </c>
      <c r="B3352" s="43" t="n">
        <f aca="false">Prices_MTM!I3585</f>
        <v>7999.99999999983</v>
      </c>
      <c r="C3352" s="43" t="n">
        <f aca="false">-PERCENTILE(Prices_MTM!I3335:I3584,1-Inputs!$B$8)</f>
        <v>137125</v>
      </c>
      <c r="D3352" s="43" t="n">
        <f aca="false">NORMSINV(Inputs!$B$8)*STDEV(Prices_MTM!I3335:I3584)</f>
        <v>145401.634962031</v>
      </c>
      <c r="E3352" s="43" t="n">
        <f aca="false">-PERCENTILE(Prices_MTM!I3335:I3584,1-Inputs!$B$9)</f>
        <v>172305</v>
      </c>
      <c r="F3352" s="43" t="n">
        <f aca="false">NORMSINV(Inputs!$B$9)*STDEV(Prices_MTM!I3335:I3584)</f>
        <v>205644.307088221</v>
      </c>
      <c r="G3352" s="52" t="n">
        <f aca="false">IF(-B3352&gt;C3352,1,0)</f>
        <v>0</v>
      </c>
      <c r="H3352" s="52" t="n">
        <f aca="false">IF(-B3352&gt;D3352,1,0)</f>
        <v>0</v>
      </c>
      <c r="I3352" s="52" t="n">
        <f aca="false">IF(-B3352&gt;E3352,1,0)</f>
        <v>0</v>
      </c>
      <c r="J3352" s="52" t="n">
        <f aca="false">IF(-B3352&gt;F3352,1,0)</f>
        <v>0</v>
      </c>
    </row>
    <row r="3353" customFormat="false" ht="15" hidden="false" customHeight="false" outlineLevel="0" collapsed="false">
      <c r="A3353" s="51" t="n">
        <f aca="false">Prices_MTM!A3586</f>
        <v>42662</v>
      </c>
      <c r="B3353" s="43" t="n">
        <f aca="false">Prices_MTM!I3586</f>
        <v>27000.0000000007</v>
      </c>
      <c r="C3353" s="43" t="n">
        <f aca="false">-PERCENTILE(Prices_MTM!I3336:I3585,1-Inputs!$B$8)</f>
        <v>137125</v>
      </c>
      <c r="D3353" s="43" t="n">
        <f aca="false">NORMSINV(Inputs!$B$8)*STDEV(Prices_MTM!I3336:I3585)</f>
        <v>145299.132886011</v>
      </c>
      <c r="E3353" s="43" t="n">
        <f aca="false">-PERCENTILE(Prices_MTM!I3336:I3585,1-Inputs!$B$9)</f>
        <v>172305</v>
      </c>
      <c r="F3353" s="43" t="n">
        <f aca="false">NORMSINV(Inputs!$B$9)*STDEV(Prices_MTM!I3336:I3585)</f>
        <v>205499.336446015</v>
      </c>
      <c r="G3353" s="52" t="n">
        <f aca="false">IF(-B3353&gt;C3353,1,0)</f>
        <v>0</v>
      </c>
      <c r="H3353" s="52" t="n">
        <f aca="false">IF(-B3353&gt;D3353,1,0)</f>
        <v>0</v>
      </c>
      <c r="I3353" s="52" t="n">
        <f aca="false">IF(-B3353&gt;E3353,1,0)</f>
        <v>0</v>
      </c>
      <c r="J3353" s="52" t="n">
        <f aca="false">IF(-B3353&gt;F3353,1,0)</f>
        <v>0</v>
      </c>
    </row>
    <row r="3354" customFormat="false" ht="15" hidden="false" customHeight="false" outlineLevel="0" collapsed="false">
      <c r="A3354" s="51" t="n">
        <f aca="false">Prices_MTM!A3587</f>
        <v>42663</v>
      </c>
      <c r="B3354" s="43" t="n">
        <f aca="false">Prices_MTM!I3587</f>
        <v>-56500.0000000001</v>
      </c>
      <c r="C3354" s="43" t="n">
        <f aca="false">-PERCENTILE(Prices_MTM!I3337:I3586,1-Inputs!$B$8)</f>
        <v>137125</v>
      </c>
      <c r="D3354" s="43" t="n">
        <f aca="false">NORMSINV(Inputs!$B$8)*STDEV(Prices_MTM!I3337:I3586)</f>
        <v>145296.113752635</v>
      </c>
      <c r="E3354" s="43" t="n">
        <f aca="false">-PERCENTILE(Prices_MTM!I3337:I3586,1-Inputs!$B$9)</f>
        <v>172305</v>
      </c>
      <c r="F3354" s="43" t="n">
        <f aca="false">NORMSINV(Inputs!$B$9)*STDEV(Prices_MTM!I3337:I3586)</f>
        <v>205495.066428066</v>
      </c>
      <c r="G3354" s="52" t="n">
        <f aca="false">IF(-B3354&gt;C3354,1,0)</f>
        <v>0</v>
      </c>
      <c r="H3354" s="52" t="n">
        <f aca="false">IF(-B3354&gt;D3354,1,0)</f>
        <v>0</v>
      </c>
      <c r="I3354" s="52" t="n">
        <f aca="false">IF(-B3354&gt;E3354,1,0)</f>
        <v>0</v>
      </c>
      <c r="J3354" s="52" t="n">
        <f aca="false">IF(-B3354&gt;F3354,1,0)</f>
        <v>0</v>
      </c>
    </row>
    <row r="3355" customFormat="false" ht="15" hidden="false" customHeight="false" outlineLevel="0" collapsed="false">
      <c r="A3355" s="51" t="n">
        <f aca="false">Prices_MTM!A3588</f>
        <v>42664</v>
      </c>
      <c r="B3355" s="43" t="n">
        <f aca="false">Prices_MTM!I3588</f>
        <v>36999.9999999997</v>
      </c>
      <c r="C3355" s="43" t="n">
        <f aca="false">-PERCENTILE(Prices_MTM!I3338:I3587,1-Inputs!$B$8)</f>
        <v>137125</v>
      </c>
      <c r="D3355" s="43" t="n">
        <f aca="false">NORMSINV(Inputs!$B$8)*STDEV(Prices_MTM!I3338:I3587)</f>
        <v>145144.896225093</v>
      </c>
      <c r="E3355" s="43" t="n">
        <f aca="false">-PERCENTILE(Prices_MTM!I3338:I3587,1-Inputs!$B$9)</f>
        <v>172305</v>
      </c>
      <c r="F3355" s="43" t="n">
        <f aca="false">NORMSINV(Inputs!$B$9)*STDEV(Prices_MTM!I3338:I3587)</f>
        <v>205281.196593116</v>
      </c>
      <c r="G3355" s="52" t="n">
        <f aca="false">IF(-B3355&gt;C3355,1,0)</f>
        <v>0</v>
      </c>
      <c r="H3355" s="52" t="n">
        <f aca="false">IF(-B3355&gt;D3355,1,0)</f>
        <v>0</v>
      </c>
      <c r="I3355" s="52" t="n">
        <f aca="false">IF(-B3355&gt;E3355,1,0)</f>
        <v>0</v>
      </c>
      <c r="J3355" s="52" t="n">
        <f aca="false">IF(-B3355&gt;F3355,1,0)</f>
        <v>0</v>
      </c>
    </row>
    <row r="3356" customFormat="false" ht="15" hidden="false" customHeight="false" outlineLevel="0" collapsed="false">
      <c r="A3356" s="51" t="n">
        <f aca="false">Prices_MTM!A3589</f>
        <v>42667</v>
      </c>
      <c r="B3356" s="43" t="n">
        <f aca="false">Prices_MTM!I3589</f>
        <v>-18999.9999999998</v>
      </c>
      <c r="C3356" s="43" t="n">
        <f aca="false">-PERCENTILE(Prices_MTM!I3339:I3588,1-Inputs!$B$8)</f>
        <v>137125</v>
      </c>
      <c r="D3356" s="43" t="n">
        <f aca="false">NORMSINV(Inputs!$B$8)*STDEV(Prices_MTM!I3339:I3588)</f>
        <v>144904.1471314</v>
      </c>
      <c r="E3356" s="43" t="n">
        <f aca="false">-PERCENTILE(Prices_MTM!I3339:I3588,1-Inputs!$B$9)</f>
        <v>172305</v>
      </c>
      <c r="F3356" s="43" t="n">
        <f aca="false">NORMSINV(Inputs!$B$9)*STDEV(Prices_MTM!I3339:I3588)</f>
        <v>204940.700555587</v>
      </c>
      <c r="G3356" s="52" t="n">
        <f aca="false">IF(-B3356&gt;C3356,1,0)</f>
        <v>0</v>
      </c>
      <c r="H3356" s="52" t="n">
        <f aca="false">IF(-B3356&gt;D3356,1,0)</f>
        <v>0</v>
      </c>
      <c r="I3356" s="52" t="n">
        <f aca="false">IF(-B3356&gt;E3356,1,0)</f>
        <v>0</v>
      </c>
      <c r="J3356" s="52" t="n">
        <f aca="false">IF(-B3356&gt;F3356,1,0)</f>
        <v>0</v>
      </c>
    </row>
    <row r="3357" customFormat="false" ht="15" hidden="false" customHeight="false" outlineLevel="0" collapsed="false">
      <c r="A3357" s="51" t="n">
        <f aca="false">Prices_MTM!A3590</f>
        <v>42668</v>
      </c>
      <c r="B3357" s="43" t="n">
        <f aca="false">Prices_MTM!I3590</f>
        <v>-36999.9999999998</v>
      </c>
      <c r="C3357" s="43" t="n">
        <f aca="false">-PERCENTILE(Prices_MTM!I3340:I3589,1-Inputs!$B$8)</f>
        <v>137125</v>
      </c>
      <c r="D3357" s="43" t="n">
        <f aca="false">NORMSINV(Inputs!$B$8)*STDEV(Prices_MTM!I3340:I3589)</f>
        <v>144821.658719863</v>
      </c>
      <c r="E3357" s="43" t="n">
        <f aca="false">-PERCENTILE(Prices_MTM!I3340:I3589,1-Inputs!$B$9)</f>
        <v>172305</v>
      </c>
      <c r="F3357" s="43" t="n">
        <f aca="false">NORMSINV(Inputs!$B$9)*STDEV(Prices_MTM!I3340:I3589)</f>
        <v>204824.035620989</v>
      </c>
      <c r="G3357" s="52" t="n">
        <f aca="false">IF(-B3357&gt;C3357,1,0)</f>
        <v>0</v>
      </c>
      <c r="H3357" s="52" t="n">
        <f aca="false">IF(-B3357&gt;D3357,1,0)</f>
        <v>0</v>
      </c>
      <c r="I3357" s="52" t="n">
        <f aca="false">IF(-B3357&gt;E3357,1,0)</f>
        <v>0</v>
      </c>
      <c r="J3357" s="52" t="n">
        <f aca="false">IF(-B3357&gt;F3357,1,0)</f>
        <v>0</v>
      </c>
    </row>
    <row r="3358" customFormat="false" ht="15" hidden="false" customHeight="false" outlineLevel="0" collapsed="false">
      <c r="A3358" s="51" t="n">
        <f aca="false">Prices_MTM!A3591</f>
        <v>42669</v>
      </c>
      <c r="B3358" s="43" t="n">
        <f aca="false">Prices_MTM!I3591</f>
        <v>-65000.0000000002</v>
      </c>
      <c r="C3358" s="43" t="n">
        <f aca="false">-PERCENTILE(Prices_MTM!I3341:I3590,1-Inputs!$B$8)</f>
        <v>137125</v>
      </c>
      <c r="D3358" s="43" t="n">
        <f aca="false">NORMSINV(Inputs!$B$8)*STDEV(Prices_MTM!I3341:I3590)</f>
        <v>143821.684224269</v>
      </c>
      <c r="E3358" s="43" t="n">
        <f aca="false">-PERCENTILE(Prices_MTM!I3341:I3590,1-Inputs!$B$9)</f>
        <v>172305</v>
      </c>
      <c r="F3358" s="43" t="n">
        <f aca="false">NORMSINV(Inputs!$B$9)*STDEV(Prices_MTM!I3341:I3590)</f>
        <v>203409.752608931</v>
      </c>
      <c r="G3358" s="52" t="n">
        <f aca="false">IF(-B3358&gt;C3358,1,0)</f>
        <v>0</v>
      </c>
      <c r="H3358" s="52" t="n">
        <f aca="false">IF(-B3358&gt;D3358,1,0)</f>
        <v>0</v>
      </c>
      <c r="I3358" s="52" t="n">
        <f aca="false">IF(-B3358&gt;E3358,1,0)</f>
        <v>0</v>
      </c>
      <c r="J3358" s="52" t="n">
        <f aca="false">IF(-B3358&gt;F3358,1,0)</f>
        <v>0</v>
      </c>
    </row>
    <row r="3359" customFormat="false" ht="15" hidden="false" customHeight="false" outlineLevel="0" collapsed="false">
      <c r="A3359" s="51" t="n">
        <f aca="false">Prices_MTM!A3592</f>
        <v>42670</v>
      </c>
      <c r="B3359" s="43" t="n">
        <f aca="false">Prices_MTM!I3592</f>
        <v>88499.9999999998</v>
      </c>
      <c r="C3359" s="43" t="n">
        <f aca="false">-PERCENTILE(Prices_MTM!I3342:I3591,1-Inputs!$B$8)</f>
        <v>137125</v>
      </c>
      <c r="D3359" s="43" t="n">
        <f aca="false">NORMSINV(Inputs!$B$8)*STDEV(Prices_MTM!I3342:I3591)</f>
        <v>143978.772534635</v>
      </c>
      <c r="E3359" s="43" t="n">
        <f aca="false">-PERCENTILE(Prices_MTM!I3342:I3591,1-Inputs!$B$9)</f>
        <v>172305</v>
      </c>
      <c r="F3359" s="43" t="n">
        <f aca="false">NORMSINV(Inputs!$B$9)*STDEV(Prices_MTM!I3342:I3591)</f>
        <v>203631.925604064</v>
      </c>
      <c r="G3359" s="52" t="n">
        <f aca="false">IF(-B3359&gt;C3359,1,0)</f>
        <v>0</v>
      </c>
      <c r="H3359" s="52" t="n">
        <f aca="false">IF(-B3359&gt;D3359,1,0)</f>
        <v>0</v>
      </c>
      <c r="I3359" s="52" t="n">
        <f aca="false">IF(-B3359&gt;E3359,1,0)</f>
        <v>0</v>
      </c>
      <c r="J3359" s="52" t="n">
        <f aca="false">IF(-B3359&gt;F3359,1,0)</f>
        <v>0</v>
      </c>
    </row>
    <row r="3360" customFormat="false" ht="15" hidden="false" customHeight="false" outlineLevel="0" collapsed="false">
      <c r="A3360" s="51" t="n">
        <f aca="false">Prices_MTM!A3593</f>
        <v>42671</v>
      </c>
      <c r="B3360" s="43" t="n">
        <f aca="false">Prices_MTM!I3593</f>
        <v>-31500.0000000001</v>
      </c>
      <c r="C3360" s="43" t="n">
        <f aca="false">-PERCENTILE(Prices_MTM!I3343:I3592,1-Inputs!$B$8)</f>
        <v>137125</v>
      </c>
      <c r="D3360" s="43" t="n">
        <f aca="false">NORMSINV(Inputs!$B$8)*STDEV(Prices_MTM!I3343:I3592)</f>
        <v>144136.316877841</v>
      </c>
      <c r="E3360" s="43" t="n">
        <f aca="false">-PERCENTILE(Prices_MTM!I3343:I3592,1-Inputs!$B$9)</f>
        <v>172305</v>
      </c>
      <c r="F3360" s="43" t="n">
        <f aca="false">NORMSINV(Inputs!$B$9)*STDEV(Prices_MTM!I3343:I3592)</f>
        <v>203854.743575147</v>
      </c>
      <c r="G3360" s="52" t="n">
        <f aca="false">IF(-B3360&gt;C3360,1,0)</f>
        <v>0</v>
      </c>
      <c r="H3360" s="52" t="n">
        <f aca="false">IF(-B3360&gt;D3360,1,0)</f>
        <v>0</v>
      </c>
      <c r="I3360" s="52" t="n">
        <f aca="false">IF(-B3360&gt;E3360,1,0)</f>
        <v>0</v>
      </c>
      <c r="J3360" s="52" t="n">
        <f aca="false">IF(-B3360&gt;F3360,1,0)</f>
        <v>0</v>
      </c>
    </row>
    <row r="3361" customFormat="false" ht="15" hidden="false" customHeight="false" outlineLevel="0" collapsed="false">
      <c r="A3361" s="51" t="n">
        <f aca="false">Prices_MTM!A3594</f>
        <v>42674</v>
      </c>
      <c r="B3361" s="43" t="n">
        <f aca="false">Prices_MTM!I3594</f>
        <v>-110000</v>
      </c>
      <c r="C3361" s="43" t="n">
        <f aca="false">-PERCENTILE(Prices_MTM!I3344:I3593,1-Inputs!$B$8)</f>
        <v>137125</v>
      </c>
      <c r="D3361" s="43" t="n">
        <f aca="false">NORMSINV(Inputs!$B$8)*STDEV(Prices_MTM!I3344:I3593)</f>
        <v>144101.447052241</v>
      </c>
      <c r="E3361" s="43" t="n">
        <f aca="false">-PERCENTILE(Prices_MTM!I3344:I3593,1-Inputs!$B$9)</f>
        <v>172305</v>
      </c>
      <c r="F3361" s="43" t="n">
        <f aca="false">NORMSINV(Inputs!$B$9)*STDEV(Prices_MTM!I3344:I3593)</f>
        <v>203805.426515364</v>
      </c>
      <c r="G3361" s="52" t="n">
        <f aca="false">IF(-B3361&gt;C3361,1,0)</f>
        <v>0</v>
      </c>
      <c r="H3361" s="52" t="n">
        <f aca="false">IF(-B3361&gt;D3361,1,0)</f>
        <v>0</v>
      </c>
      <c r="I3361" s="52" t="n">
        <f aca="false">IF(-B3361&gt;E3361,1,0)</f>
        <v>0</v>
      </c>
      <c r="J3361" s="52" t="n">
        <f aca="false">IF(-B3361&gt;F3361,1,0)</f>
        <v>0</v>
      </c>
    </row>
    <row r="3362" customFormat="false" ht="15" hidden="false" customHeight="false" outlineLevel="0" collapsed="false">
      <c r="A3362" s="51" t="n">
        <f aca="false">Prices_MTM!A3595</f>
        <v>42675</v>
      </c>
      <c r="B3362" s="43" t="n">
        <f aca="false">Prices_MTM!I3595</f>
        <v>4499.99999999981</v>
      </c>
      <c r="C3362" s="43" t="n">
        <f aca="false">-PERCENTILE(Prices_MTM!I3345:I3594,1-Inputs!$B$8)</f>
        <v>137125</v>
      </c>
      <c r="D3362" s="43" t="n">
        <f aca="false">NORMSINV(Inputs!$B$8)*STDEV(Prices_MTM!I3345:I3594)</f>
        <v>143457.991963293</v>
      </c>
      <c r="E3362" s="43" t="n">
        <f aca="false">-PERCENTILE(Prices_MTM!I3345:I3594,1-Inputs!$B$9)</f>
        <v>172305</v>
      </c>
      <c r="F3362" s="43" t="n">
        <f aca="false">NORMSINV(Inputs!$B$9)*STDEV(Prices_MTM!I3345:I3594)</f>
        <v>202895.375703738</v>
      </c>
      <c r="G3362" s="52" t="n">
        <f aca="false">IF(-B3362&gt;C3362,1,0)</f>
        <v>0</v>
      </c>
      <c r="H3362" s="52" t="n">
        <f aca="false">IF(-B3362&gt;D3362,1,0)</f>
        <v>0</v>
      </c>
      <c r="I3362" s="52" t="n">
        <f aca="false">IF(-B3362&gt;E3362,1,0)</f>
        <v>0</v>
      </c>
      <c r="J3362" s="52" t="n">
        <f aca="false">IF(-B3362&gt;F3362,1,0)</f>
        <v>0</v>
      </c>
    </row>
    <row r="3363" customFormat="false" ht="15" hidden="false" customHeight="false" outlineLevel="0" collapsed="false">
      <c r="A3363" s="51" t="n">
        <f aca="false">Prices_MTM!A3596</f>
        <v>42676</v>
      </c>
      <c r="B3363" s="43" t="n">
        <f aca="false">Prices_MTM!I3596</f>
        <v>-58499.9999999994</v>
      </c>
      <c r="C3363" s="43" t="n">
        <f aca="false">-PERCENTILE(Prices_MTM!I3346:I3595,1-Inputs!$B$8)</f>
        <v>137125</v>
      </c>
      <c r="D3363" s="43" t="n">
        <f aca="false">NORMSINV(Inputs!$B$8)*STDEV(Prices_MTM!I3346:I3595)</f>
        <v>143047.273944741</v>
      </c>
      <c r="E3363" s="43" t="n">
        <f aca="false">-PERCENTILE(Prices_MTM!I3346:I3595,1-Inputs!$B$9)</f>
        <v>172305</v>
      </c>
      <c r="F3363" s="43" t="n">
        <f aca="false">NORMSINV(Inputs!$B$9)*STDEV(Prices_MTM!I3346:I3595)</f>
        <v>202314.489372193</v>
      </c>
      <c r="G3363" s="52" t="n">
        <f aca="false">IF(-B3363&gt;C3363,1,0)</f>
        <v>0</v>
      </c>
      <c r="H3363" s="52" t="n">
        <f aca="false">IF(-B3363&gt;D3363,1,0)</f>
        <v>0</v>
      </c>
      <c r="I3363" s="52" t="n">
        <f aca="false">IF(-B3363&gt;E3363,1,0)</f>
        <v>0</v>
      </c>
      <c r="J3363" s="52" t="n">
        <f aca="false">IF(-B3363&gt;F3363,1,0)</f>
        <v>0</v>
      </c>
    </row>
    <row r="3364" customFormat="false" ht="15" hidden="false" customHeight="false" outlineLevel="0" collapsed="false">
      <c r="A3364" s="51" t="n">
        <f aca="false">Prices_MTM!A3597</f>
        <v>42677</v>
      </c>
      <c r="B3364" s="43" t="n">
        <f aca="false">Prices_MTM!I3597</f>
        <v>-45000.0000000006</v>
      </c>
      <c r="C3364" s="43" t="n">
        <f aca="false">-PERCENTILE(Prices_MTM!I3347:I3596,1-Inputs!$B$8)</f>
        <v>137125</v>
      </c>
      <c r="D3364" s="43" t="n">
        <f aca="false">NORMSINV(Inputs!$B$8)*STDEV(Prices_MTM!I3347:I3596)</f>
        <v>142659.099854088</v>
      </c>
      <c r="E3364" s="43" t="n">
        <f aca="false">-PERCENTILE(Prices_MTM!I3347:I3596,1-Inputs!$B$9)</f>
        <v>172305</v>
      </c>
      <c r="F3364" s="43" t="n">
        <f aca="false">NORMSINV(Inputs!$B$9)*STDEV(Prices_MTM!I3347:I3596)</f>
        <v>201765.48734809</v>
      </c>
      <c r="G3364" s="52" t="n">
        <f aca="false">IF(-B3364&gt;C3364,1,0)</f>
        <v>0</v>
      </c>
      <c r="H3364" s="52" t="n">
        <f aca="false">IF(-B3364&gt;D3364,1,0)</f>
        <v>0</v>
      </c>
      <c r="I3364" s="52" t="n">
        <f aca="false">IF(-B3364&gt;E3364,1,0)</f>
        <v>0</v>
      </c>
      <c r="J3364" s="52" t="n">
        <f aca="false">IF(-B3364&gt;F3364,1,0)</f>
        <v>0</v>
      </c>
    </row>
    <row r="3365" customFormat="false" ht="15" hidden="false" customHeight="false" outlineLevel="0" collapsed="false">
      <c r="A3365" s="51" t="n">
        <f aca="false">Prices_MTM!A3598</f>
        <v>42678</v>
      </c>
      <c r="B3365" s="43" t="n">
        <f aca="false">Prices_MTM!I3598</f>
        <v>-19999.9999999996</v>
      </c>
      <c r="C3365" s="43" t="n">
        <f aca="false">-PERCENTILE(Prices_MTM!I3348:I3597,1-Inputs!$B$8)</f>
        <v>137125</v>
      </c>
      <c r="D3365" s="43" t="n">
        <f aca="false">NORMSINV(Inputs!$B$8)*STDEV(Prices_MTM!I3348:I3597)</f>
        <v>142675.510953439</v>
      </c>
      <c r="E3365" s="43" t="n">
        <f aca="false">-PERCENTILE(Prices_MTM!I3348:I3597,1-Inputs!$B$9)</f>
        <v>172305</v>
      </c>
      <c r="F3365" s="43" t="n">
        <f aca="false">NORMSINV(Inputs!$B$9)*STDEV(Prices_MTM!I3348:I3597)</f>
        <v>201788.697879083</v>
      </c>
      <c r="G3365" s="52" t="n">
        <f aca="false">IF(-B3365&gt;C3365,1,0)</f>
        <v>0</v>
      </c>
      <c r="H3365" s="52" t="n">
        <f aca="false">IF(-B3365&gt;D3365,1,0)</f>
        <v>0</v>
      </c>
      <c r="I3365" s="52" t="n">
        <f aca="false">IF(-B3365&gt;E3365,1,0)</f>
        <v>0</v>
      </c>
      <c r="J3365" s="52" t="n">
        <f aca="false">IF(-B3365&gt;F3365,1,0)</f>
        <v>0</v>
      </c>
    </row>
    <row r="3366" customFormat="false" ht="15" hidden="false" customHeight="false" outlineLevel="0" collapsed="false">
      <c r="A3366" s="51" t="n">
        <f aca="false">Prices_MTM!A3599</f>
        <v>42681</v>
      </c>
      <c r="B3366" s="43" t="n">
        <f aca="false">Prices_MTM!I3599</f>
        <v>92500.0000000004</v>
      </c>
      <c r="C3366" s="43" t="n">
        <f aca="false">-PERCENTILE(Prices_MTM!I3349:I3598,1-Inputs!$B$8)</f>
        <v>137125</v>
      </c>
      <c r="D3366" s="43" t="n">
        <f aca="false">NORMSINV(Inputs!$B$8)*STDEV(Prices_MTM!I3349:I3598)</f>
        <v>142687.75692912</v>
      </c>
      <c r="E3366" s="43" t="n">
        <f aca="false">-PERCENTILE(Prices_MTM!I3349:I3598,1-Inputs!$B$9)</f>
        <v>172305</v>
      </c>
      <c r="F3366" s="43" t="n">
        <f aca="false">NORMSINV(Inputs!$B$9)*STDEV(Prices_MTM!I3349:I3598)</f>
        <v>201806.017596183</v>
      </c>
      <c r="G3366" s="52" t="n">
        <f aca="false">IF(-B3366&gt;C3366,1,0)</f>
        <v>0</v>
      </c>
      <c r="H3366" s="52" t="n">
        <f aca="false">IF(-B3366&gt;D3366,1,0)</f>
        <v>0</v>
      </c>
      <c r="I3366" s="52" t="n">
        <f aca="false">IF(-B3366&gt;E3366,1,0)</f>
        <v>0</v>
      </c>
      <c r="J3366" s="52" t="n">
        <f aca="false">IF(-B3366&gt;F3366,1,0)</f>
        <v>0</v>
      </c>
    </row>
    <row r="3367" customFormat="false" ht="15" hidden="false" customHeight="false" outlineLevel="0" collapsed="false">
      <c r="A3367" s="51" t="n">
        <f aca="false">Prices_MTM!A3600</f>
        <v>42682</v>
      </c>
      <c r="B3367" s="43" t="n">
        <f aca="false">Prices_MTM!I3600</f>
        <v>-24000.0000000002</v>
      </c>
      <c r="C3367" s="43" t="n">
        <f aca="false">-PERCENTILE(Prices_MTM!I3350:I3599,1-Inputs!$B$8)</f>
        <v>137125</v>
      </c>
      <c r="D3367" s="43" t="n">
        <f aca="false">NORMSINV(Inputs!$B$8)*STDEV(Prices_MTM!I3350:I3599)</f>
        <v>142995.836633227</v>
      </c>
      <c r="E3367" s="43" t="n">
        <f aca="false">-PERCENTILE(Prices_MTM!I3350:I3599,1-Inputs!$B$9)</f>
        <v>172305</v>
      </c>
      <c r="F3367" s="43" t="n">
        <f aca="false">NORMSINV(Inputs!$B$9)*STDEV(Prices_MTM!I3350:I3599)</f>
        <v>202241.740600919</v>
      </c>
      <c r="G3367" s="52" t="n">
        <f aca="false">IF(-B3367&gt;C3367,1,0)</f>
        <v>0</v>
      </c>
      <c r="H3367" s="52" t="n">
        <f aca="false">IF(-B3367&gt;D3367,1,0)</f>
        <v>0</v>
      </c>
      <c r="I3367" s="52" t="n">
        <f aca="false">IF(-B3367&gt;E3367,1,0)</f>
        <v>0</v>
      </c>
      <c r="J3367" s="52" t="n">
        <f aca="false">IF(-B3367&gt;F3367,1,0)</f>
        <v>0</v>
      </c>
    </row>
    <row r="3368" customFormat="false" ht="15" hidden="false" customHeight="false" outlineLevel="0" collapsed="false">
      <c r="A3368" s="51" t="n">
        <f aca="false">Prices_MTM!A3601</f>
        <v>42683</v>
      </c>
      <c r="B3368" s="43" t="n">
        <f aca="false">Prices_MTM!I3601</f>
        <v>3500.00000000001</v>
      </c>
      <c r="C3368" s="43" t="n">
        <f aca="false">-PERCENTILE(Prices_MTM!I3351:I3600,1-Inputs!$B$8)</f>
        <v>137125</v>
      </c>
      <c r="D3368" s="43" t="n">
        <f aca="false">NORMSINV(Inputs!$B$8)*STDEV(Prices_MTM!I3351:I3600)</f>
        <v>142900.301049634</v>
      </c>
      <c r="E3368" s="43" t="n">
        <f aca="false">-PERCENTILE(Prices_MTM!I3351:I3600,1-Inputs!$B$9)</f>
        <v>172305</v>
      </c>
      <c r="F3368" s="43" t="n">
        <f aca="false">NORMSINV(Inputs!$B$9)*STDEV(Prices_MTM!I3351:I3600)</f>
        <v>202106.622801897</v>
      </c>
      <c r="G3368" s="52" t="n">
        <f aca="false">IF(-B3368&gt;C3368,1,0)</f>
        <v>0</v>
      </c>
      <c r="H3368" s="52" t="n">
        <f aca="false">IF(-B3368&gt;D3368,1,0)</f>
        <v>0</v>
      </c>
      <c r="I3368" s="52" t="n">
        <f aca="false">IF(-B3368&gt;E3368,1,0)</f>
        <v>0</v>
      </c>
      <c r="J3368" s="52" t="n">
        <f aca="false">IF(-B3368&gt;F3368,1,0)</f>
        <v>0</v>
      </c>
    </row>
    <row r="3369" customFormat="false" ht="15" hidden="false" customHeight="false" outlineLevel="0" collapsed="false">
      <c r="A3369" s="51" t="n">
        <f aca="false">Prices_MTM!A3602</f>
        <v>42684</v>
      </c>
      <c r="B3369" s="43" t="n">
        <f aca="false">Prices_MTM!I3602</f>
        <v>-47500.0000000005</v>
      </c>
      <c r="C3369" s="43" t="n">
        <f aca="false">-PERCENTILE(Prices_MTM!I3352:I3601,1-Inputs!$B$8)</f>
        <v>137125</v>
      </c>
      <c r="D3369" s="43" t="n">
        <f aca="false">NORMSINV(Inputs!$B$8)*STDEV(Prices_MTM!I3352:I3601)</f>
        <v>142330.177231562</v>
      </c>
      <c r="E3369" s="43" t="n">
        <f aca="false">-PERCENTILE(Prices_MTM!I3352:I3601,1-Inputs!$B$9)</f>
        <v>172305</v>
      </c>
      <c r="F3369" s="43" t="n">
        <f aca="false">NORMSINV(Inputs!$B$9)*STDEV(Prices_MTM!I3352:I3601)</f>
        <v>201300.285806081</v>
      </c>
      <c r="G3369" s="52" t="n">
        <f aca="false">IF(-B3369&gt;C3369,1,0)</f>
        <v>0</v>
      </c>
      <c r="H3369" s="52" t="n">
        <f aca="false">IF(-B3369&gt;D3369,1,0)</f>
        <v>0</v>
      </c>
      <c r="I3369" s="52" t="n">
        <f aca="false">IF(-B3369&gt;E3369,1,0)</f>
        <v>0</v>
      </c>
      <c r="J3369" s="52" t="n">
        <f aca="false">IF(-B3369&gt;F3369,1,0)</f>
        <v>0</v>
      </c>
    </row>
    <row r="3370" customFormat="false" ht="15" hidden="false" customHeight="false" outlineLevel="0" collapsed="false">
      <c r="A3370" s="51" t="n">
        <f aca="false">Prices_MTM!A3603</f>
        <v>42685</v>
      </c>
      <c r="B3370" s="43" t="n">
        <f aca="false">Prices_MTM!I3603</f>
        <v>-19999.9999999996</v>
      </c>
      <c r="C3370" s="43" t="n">
        <f aca="false">-PERCENTILE(Prices_MTM!I3353:I3602,1-Inputs!$B$8)</f>
        <v>137125</v>
      </c>
      <c r="D3370" s="43" t="n">
        <f aca="false">NORMSINV(Inputs!$B$8)*STDEV(Prices_MTM!I3353:I3602)</f>
        <v>142349.023255188</v>
      </c>
      <c r="E3370" s="43" t="n">
        <f aca="false">-PERCENTILE(Prices_MTM!I3353:I3602,1-Inputs!$B$9)</f>
        <v>172305</v>
      </c>
      <c r="F3370" s="43" t="n">
        <f aca="false">NORMSINV(Inputs!$B$9)*STDEV(Prices_MTM!I3353:I3602)</f>
        <v>201326.940096941</v>
      </c>
      <c r="G3370" s="52" t="n">
        <f aca="false">IF(-B3370&gt;C3370,1,0)</f>
        <v>0</v>
      </c>
      <c r="H3370" s="52" t="n">
        <f aca="false">IF(-B3370&gt;D3370,1,0)</f>
        <v>0</v>
      </c>
      <c r="I3370" s="52" t="n">
        <f aca="false">IF(-B3370&gt;E3370,1,0)</f>
        <v>0</v>
      </c>
      <c r="J3370" s="52" t="n">
        <f aca="false">IF(-B3370&gt;F3370,1,0)</f>
        <v>0</v>
      </c>
    </row>
    <row r="3371" customFormat="false" ht="15" hidden="false" customHeight="false" outlineLevel="0" collapsed="false">
      <c r="A3371" s="51" t="n">
        <f aca="false">Prices_MTM!A3604</f>
        <v>42688</v>
      </c>
      <c r="B3371" s="43" t="n">
        <f aca="false">Prices_MTM!I3604</f>
        <v>-21000.0000000001</v>
      </c>
      <c r="C3371" s="43" t="n">
        <f aca="false">-PERCENTILE(Prices_MTM!I3354:I3603,1-Inputs!$B$8)</f>
        <v>137125</v>
      </c>
      <c r="D3371" s="43" t="n">
        <f aca="false">NORMSINV(Inputs!$B$8)*STDEV(Prices_MTM!I3354:I3603)</f>
        <v>141079.358865724</v>
      </c>
      <c r="E3371" s="43" t="n">
        <f aca="false">-PERCENTILE(Prices_MTM!I3354:I3603,1-Inputs!$B$9)</f>
        <v>172305</v>
      </c>
      <c r="F3371" s="43" t="n">
        <f aca="false">NORMSINV(Inputs!$B$9)*STDEV(Prices_MTM!I3354:I3603)</f>
        <v>199531.229521375</v>
      </c>
      <c r="G3371" s="52" t="n">
        <f aca="false">IF(-B3371&gt;C3371,1,0)</f>
        <v>0</v>
      </c>
      <c r="H3371" s="52" t="n">
        <f aca="false">IF(-B3371&gt;D3371,1,0)</f>
        <v>0</v>
      </c>
      <c r="I3371" s="52" t="n">
        <f aca="false">IF(-B3371&gt;E3371,1,0)</f>
        <v>0</v>
      </c>
      <c r="J3371" s="52" t="n">
        <f aca="false">IF(-B3371&gt;F3371,1,0)</f>
        <v>0</v>
      </c>
    </row>
    <row r="3372" customFormat="false" ht="15" hidden="false" customHeight="false" outlineLevel="0" collapsed="false">
      <c r="A3372" s="51" t="n">
        <f aca="false">Prices_MTM!A3605</f>
        <v>42689</v>
      </c>
      <c r="B3372" s="43" t="n">
        <f aca="false">Prices_MTM!I3605</f>
        <v>141000</v>
      </c>
      <c r="C3372" s="43" t="n">
        <f aca="false">-PERCENTILE(Prices_MTM!I3355:I3604,1-Inputs!$B$8)</f>
        <v>132550</v>
      </c>
      <c r="D3372" s="43" t="n">
        <f aca="false">NORMSINV(Inputs!$B$8)*STDEV(Prices_MTM!I3355:I3604)</f>
        <v>140278.054533363</v>
      </c>
      <c r="E3372" s="43" t="n">
        <f aca="false">-PERCENTILE(Prices_MTM!I3355:I3604,1-Inputs!$B$9)</f>
        <v>172305</v>
      </c>
      <c r="F3372" s="43" t="n">
        <f aca="false">NORMSINV(Inputs!$B$9)*STDEV(Prices_MTM!I3355:I3604)</f>
        <v>198397.929512485</v>
      </c>
      <c r="G3372" s="52" t="n">
        <f aca="false">IF(-B3372&gt;C3372,1,0)</f>
        <v>0</v>
      </c>
      <c r="H3372" s="52" t="n">
        <f aca="false">IF(-B3372&gt;D3372,1,0)</f>
        <v>0</v>
      </c>
      <c r="I3372" s="52" t="n">
        <f aca="false">IF(-B3372&gt;E3372,1,0)</f>
        <v>0</v>
      </c>
      <c r="J3372" s="52" t="n">
        <f aca="false">IF(-B3372&gt;F3372,1,0)</f>
        <v>0</v>
      </c>
    </row>
    <row r="3373" customFormat="false" ht="15" hidden="false" customHeight="false" outlineLevel="0" collapsed="false">
      <c r="A3373" s="51" t="n">
        <f aca="false">Prices_MTM!A3606</f>
        <v>42690</v>
      </c>
      <c r="B3373" s="43" t="n">
        <f aca="false">Prices_MTM!I3606</f>
        <v>-75999.9999999998</v>
      </c>
      <c r="C3373" s="43" t="n">
        <f aca="false">-PERCENTILE(Prices_MTM!I3356:I3605,1-Inputs!$B$8)</f>
        <v>132550</v>
      </c>
      <c r="D3373" s="43" t="n">
        <f aca="false">NORMSINV(Inputs!$B$8)*STDEV(Prices_MTM!I3356:I3605)</f>
        <v>141030.556772289</v>
      </c>
      <c r="E3373" s="43" t="n">
        <f aca="false">-PERCENTILE(Prices_MTM!I3356:I3605,1-Inputs!$B$9)</f>
        <v>172305</v>
      </c>
      <c r="F3373" s="43" t="n">
        <f aca="false">NORMSINV(Inputs!$B$9)*STDEV(Prices_MTM!I3356:I3605)</f>
        <v>199462.207789319</v>
      </c>
      <c r="G3373" s="52" t="n">
        <f aca="false">IF(-B3373&gt;C3373,1,0)</f>
        <v>0</v>
      </c>
      <c r="H3373" s="52" t="n">
        <f aca="false">IF(-B3373&gt;D3373,1,0)</f>
        <v>0</v>
      </c>
      <c r="I3373" s="52" t="n">
        <f aca="false">IF(-B3373&gt;E3373,1,0)</f>
        <v>0</v>
      </c>
      <c r="J3373" s="52" t="n">
        <f aca="false">IF(-B3373&gt;F3373,1,0)</f>
        <v>0</v>
      </c>
    </row>
    <row r="3374" customFormat="false" ht="15" hidden="false" customHeight="false" outlineLevel="0" collapsed="false">
      <c r="A3374" s="51" t="n">
        <f aca="false">Prices_MTM!A3607</f>
        <v>42691</v>
      </c>
      <c r="B3374" s="43" t="n">
        <f aca="false">Prices_MTM!I3607</f>
        <v>5999.99999999952</v>
      </c>
      <c r="C3374" s="43" t="n">
        <f aca="false">-PERCENTILE(Prices_MTM!I3357:I3606,1-Inputs!$B$8)</f>
        <v>132550</v>
      </c>
      <c r="D3374" s="43" t="n">
        <f aca="false">NORMSINV(Inputs!$B$8)*STDEV(Prices_MTM!I3357:I3606)</f>
        <v>141123.178789956</v>
      </c>
      <c r="E3374" s="43" t="n">
        <f aca="false">-PERCENTILE(Prices_MTM!I3357:I3606,1-Inputs!$B$9)</f>
        <v>172305</v>
      </c>
      <c r="F3374" s="43" t="n">
        <f aca="false">NORMSINV(Inputs!$B$9)*STDEV(Prices_MTM!I3357:I3606)</f>
        <v>199593.204876452</v>
      </c>
      <c r="G3374" s="52" t="n">
        <f aca="false">IF(-B3374&gt;C3374,1,0)</f>
        <v>0</v>
      </c>
      <c r="H3374" s="52" t="n">
        <f aca="false">IF(-B3374&gt;D3374,1,0)</f>
        <v>0</v>
      </c>
      <c r="I3374" s="52" t="n">
        <f aca="false">IF(-B3374&gt;E3374,1,0)</f>
        <v>0</v>
      </c>
      <c r="J3374" s="52" t="n">
        <f aca="false">IF(-B3374&gt;F3374,1,0)</f>
        <v>0</v>
      </c>
    </row>
    <row r="3375" customFormat="false" ht="15" hidden="false" customHeight="false" outlineLevel="0" collapsed="false">
      <c r="A3375" s="51" t="n">
        <f aca="false">Prices_MTM!A3608</f>
        <v>42692</v>
      </c>
      <c r="B3375" s="43" t="n">
        <f aca="false">Prices_MTM!I3608</f>
        <v>40000.0000000002</v>
      </c>
      <c r="C3375" s="43" t="n">
        <f aca="false">-PERCENTILE(Prices_MTM!I3358:I3607,1-Inputs!$B$8)</f>
        <v>132550</v>
      </c>
      <c r="D3375" s="43" t="n">
        <f aca="false">NORMSINV(Inputs!$B$8)*STDEV(Prices_MTM!I3358:I3607)</f>
        <v>140459.612682382</v>
      </c>
      <c r="E3375" s="43" t="n">
        <f aca="false">-PERCENTILE(Prices_MTM!I3358:I3607,1-Inputs!$B$9)</f>
        <v>172305</v>
      </c>
      <c r="F3375" s="43" t="n">
        <f aca="false">NORMSINV(Inputs!$B$9)*STDEV(Prices_MTM!I3358:I3607)</f>
        <v>198654.710667395</v>
      </c>
      <c r="G3375" s="52" t="n">
        <f aca="false">IF(-B3375&gt;C3375,1,0)</f>
        <v>0</v>
      </c>
      <c r="H3375" s="52" t="n">
        <f aca="false">IF(-B3375&gt;D3375,1,0)</f>
        <v>0</v>
      </c>
      <c r="I3375" s="52" t="n">
        <f aca="false">IF(-B3375&gt;E3375,1,0)</f>
        <v>0</v>
      </c>
      <c r="J3375" s="52" t="n">
        <f aca="false">IF(-B3375&gt;F3375,1,0)</f>
        <v>0</v>
      </c>
    </row>
    <row r="3376" customFormat="false" ht="15" hidden="false" customHeight="false" outlineLevel="0" collapsed="false">
      <c r="A3376" s="51" t="n">
        <f aca="false">Prices_MTM!A3609</f>
        <v>42695</v>
      </c>
      <c r="B3376" s="43" t="n">
        <f aca="false">Prices_MTM!I3609</f>
        <v>101500</v>
      </c>
      <c r="C3376" s="43" t="n">
        <f aca="false">-PERCENTILE(Prices_MTM!I3359:I3608,1-Inputs!$B$8)</f>
        <v>132550</v>
      </c>
      <c r="D3376" s="43" t="n">
        <f aca="false">NORMSINV(Inputs!$B$8)*STDEV(Prices_MTM!I3359:I3608)</f>
        <v>140298.946457803</v>
      </c>
      <c r="E3376" s="43" t="n">
        <f aca="false">-PERCENTILE(Prices_MTM!I3359:I3608,1-Inputs!$B$9)</f>
        <v>172305</v>
      </c>
      <c r="F3376" s="43" t="n">
        <f aca="false">NORMSINV(Inputs!$B$9)*STDEV(Prices_MTM!I3359:I3608)</f>
        <v>198427.477359911</v>
      </c>
      <c r="G3376" s="52" t="n">
        <f aca="false">IF(-B3376&gt;C3376,1,0)</f>
        <v>0</v>
      </c>
      <c r="H3376" s="52" t="n">
        <f aca="false">IF(-B3376&gt;D3376,1,0)</f>
        <v>0</v>
      </c>
      <c r="I3376" s="52" t="n">
        <f aca="false">IF(-B3376&gt;E3376,1,0)</f>
        <v>0</v>
      </c>
      <c r="J3376" s="52" t="n">
        <f aca="false">IF(-B3376&gt;F3376,1,0)</f>
        <v>0</v>
      </c>
    </row>
    <row r="3377" customFormat="false" ht="15" hidden="false" customHeight="false" outlineLevel="0" collapsed="false">
      <c r="A3377" s="51" t="n">
        <f aca="false">Prices_MTM!A3610</f>
        <v>42696</v>
      </c>
      <c r="B3377" s="43" t="n">
        <f aca="false">Prices_MTM!I3610</f>
        <v>52000.0000000003</v>
      </c>
      <c r="C3377" s="43" t="n">
        <f aca="false">-PERCENTILE(Prices_MTM!I3360:I3609,1-Inputs!$B$8)</f>
        <v>132550</v>
      </c>
      <c r="D3377" s="43" t="n">
        <f aca="false">NORMSINV(Inputs!$B$8)*STDEV(Prices_MTM!I3360:I3609)</f>
        <v>140068.122188618</v>
      </c>
      <c r="E3377" s="43" t="n">
        <f aca="false">-PERCENTILE(Prices_MTM!I3360:I3609,1-Inputs!$B$9)</f>
        <v>172305</v>
      </c>
      <c r="F3377" s="43" t="n">
        <f aca="false">NORMSINV(Inputs!$B$9)*STDEV(Prices_MTM!I3360:I3609)</f>
        <v>198101.018191084</v>
      </c>
      <c r="G3377" s="52" t="n">
        <f aca="false">IF(-B3377&gt;C3377,1,0)</f>
        <v>0</v>
      </c>
      <c r="H3377" s="52" t="n">
        <f aca="false">IF(-B3377&gt;D3377,1,0)</f>
        <v>0</v>
      </c>
      <c r="I3377" s="52" t="n">
        <f aca="false">IF(-B3377&gt;E3377,1,0)</f>
        <v>0</v>
      </c>
      <c r="J3377" s="52" t="n">
        <f aca="false">IF(-B3377&gt;F3377,1,0)</f>
        <v>0</v>
      </c>
    </row>
    <row r="3378" customFormat="false" ht="15" hidden="false" customHeight="false" outlineLevel="0" collapsed="false">
      <c r="A3378" s="51" t="n">
        <f aca="false">Prices_MTM!A3611</f>
        <v>42697</v>
      </c>
      <c r="B3378" s="43" t="n">
        <f aca="false">Prices_MTM!I3611</f>
        <v>-157000</v>
      </c>
      <c r="C3378" s="43" t="n">
        <f aca="false">-PERCENTILE(Prices_MTM!I3361:I3610,1-Inputs!$B$8)</f>
        <v>132550</v>
      </c>
      <c r="D3378" s="43" t="n">
        <f aca="false">NORMSINV(Inputs!$B$8)*STDEV(Prices_MTM!I3361:I3610)</f>
        <v>139964.450621358</v>
      </c>
      <c r="E3378" s="43" t="n">
        <f aca="false">-PERCENTILE(Prices_MTM!I3361:I3610,1-Inputs!$B$9)</f>
        <v>172305</v>
      </c>
      <c r="F3378" s="43" t="n">
        <f aca="false">NORMSINV(Inputs!$B$9)*STDEV(Prices_MTM!I3361:I3610)</f>
        <v>197954.393515099</v>
      </c>
      <c r="G3378" s="52" t="n">
        <f aca="false">IF(-B3378&gt;C3378,1,0)</f>
        <v>1</v>
      </c>
      <c r="H3378" s="52" t="n">
        <f aca="false">IF(-B3378&gt;D3378,1,0)</f>
        <v>1</v>
      </c>
      <c r="I3378" s="52" t="n">
        <f aca="false">IF(-B3378&gt;E3378,1,0)</f>
        <v>0</v>
      </c>
      <c r="J3378" s="52" t="n">
        <f aca="false">IF(-B3378&gt;F3378,1,0)</f>
        <v>0</v>
      </c>
    </row>
    <row r="3379" customFormat="false" ht="15" hidden="false" customHeight="false" outlineLevel="0" collapsed="false">
      <c r="A3379" s="51" t="n">
        <f aca="false">Prices_MTM!A3612</f>
        <v>42699</v>
      </c>
      <c r="B3379" s="43" t="n">
        <f aca="false">Prices_MTM!I3612</f>
        <v>10999.9999999999</v>
      </c>
      <c r="C3379" s="43" t="n">
        <f aca="false">-PERCENTILE(Prices_MTM!I3362:I3611,1-Inputs!$B$8)</f>
        <v>137125</v>
      </c>
      <c r="D3379" s="43" t="n">
        <f aca="false">NORMSINV(Inputs!$B$8)*STDEV(Prices_MTM!I3362:I3611)</f>
        <v>140872.68366589</v>
      </c>
      <c r="E3379" s="43" t="n">
        <f aca="false">-PERCENTILE(Prices_MTM!I3362:I3611,1-Inputs!$B$9)</f>
        <v>172305</v>
      </c>
      <c r="F3379" s="43" t="n">
        <f aca="false">NORMSINV(Inputs!$B$9)*STDEV(Prices_MTM!I3362:I3611)</f>
        <v>199238.92484218</v>
      </c>
      <c r="G3379" s="52" t="n">
        <f aca="false">IF(-B3379&gt;C3379,1,0)</f>
        <v>0</v>
      </c>
      <c r="H3379" s="52" t="n">
        <f aca="false">IF(-B3379&gt;D3379,1,0)</f>
        <v>0</v>
      </c>
      <c r="I3379" s="52" t="n">
        <f aca="false">IF(-B3379&gt;E3379,1,0)</f>
        <v>0</v>
      </c>
      <c r="J3379" s="52" t="n">
        <f aca="false">IF(-B3379&gt;F3379,1,0)</f>
        <v>0</v>
      </c>
    </row>
    <row r="3380" customFormat="false" ht="15" hidden="false" customHeight="false" outlineLevel="0" collapsed="false">
      <c r="A3380" s="51" t="n">
        <f aca="false">Prices_MTM!A3613</f>
        <v>42702</v>
      </c>
      <c r="B3380" s="43" t="n">
        <f aca="false">Prices_MTM!I3613</f>
        <v>-122000</v>
      </c>
      <c r="C3380" s="43" t="n">
        <f aca="false">-PERCENTILE(Prices_MTM!I3363:I3612,1-Inputs!$B$8)</f>
        <v>137125</v>
      </c>
      <c r="D3380" s="43" t="n">
        <f aca="false">NORMSINV(Inputs!$B$8)*STDEV(Prices_MTM!I3363:I3612)</f>
        <v>140783.711613599</v>
      </c>
      <c r="E3380" s="43" t="n">
        <f aca="false">-PERCENTILE(Prices_MTM!I3363:I3612,1-Inputs!$B$9)</f>
        <v>172305</v>
      </c>
      <c r="F3380" s="43" t="n">
        <f aca="false">NORMSINV(Inputs!$B$9)*STDEV(Prices_MTM!I3363:I3612)</f>
        <v>199113.089970733</v>
      </c>
      <c r="G3380" s="52" t="n">
        <f aca="false">IF(-B3380&gt;C3380,1,0)</f>
        <v>0</v>
      </c>
      <c r="H3380" s="52" t="n">
        <f aca="false">IF(-B3380&gt;D3380,1,0)</f>
        <v>0</v>
      </c>
      <c r="I3380" s="52" t="n">
        <f aca="false">IF(-B3380&gt;E3380,1,0)</f>
        <v>0</v>
      </c>
      <c r="J3380" s="52" t="n">
        <f aca="false">IF(-B3380&gt;F3380,1,0)</f>
        <v>0</v>
      </c>
    </row>
    <row r="3381" customFormat="false" ht="15" hidden="false" customHeight="false" outlineLevel="0" collapsed="false">
      <c r="A3381" s="51" t="n">
        <f aca="false">Prices_MTM!A3614</f>
        <v>42703</v>
      </c>
      <c r="B3381" s="43" t="n">
        <f aca="false">Prices_MTM!I3614</f>
        <v>61000.0000000003</v>
      </c>
      <c r="C3381" s="43" t="n">
        <f aca="false">-PERCENTILE(Prices_MTM!I3364:I3613,1-Inputs!$B$8)</f>
        <v>137125</v>
      </c>
      <c r="D3381" s="43" t="n">
        <f aca="false">NORMSINV(Inputs!$B$8)*STDEV(Prices_MTM!I3364:I3613)</f>
        <v>141271.098650162</v>
      </c>
      <c r="E3381" s="43" t="n">
        <f aca="false">-PERCENTILE(Prices_MTM!I3364:I3613,1-Inputs!$B$9)</f>
        <v>172305</v>
      </c>
      <c r="F3381" s="43" t="n">
        <f aca="false">NORMSINV(Inputs!$B$9)*STDEV(Prices_MTM!I3364:I3613)</f>
        <v>199802.410757558</v>
      </c>
      <c r="G3381" s="52" t="n">
        <f aca="false">IF(-B3381&gt;C3381,1,0)</f>
        <v>0</v>
      </c>
      <c r="H3381" s="52" t="n">
        <f aca="false">IF(-B3381&gt;D3381,1,0)</f>
        <v>0</v>
      </c>
      <c r="I3381" s="52" t="n">
        <f aca="false">IF(-B3381&gt;E3381,1,0)</f>
        <v>0</v>
      </c>
      <c r="J3381" s="52" t="n">
        <f aca="false">IF(-B3381&gt;F3381,1,0)</f>
        <v>0</v>
      </c>
    </row>
    <row r="3382" customFormat="false" ht="15" hidden="false" customHeight="false" outlineLevel="0" collapsed="false">
      <c r="A3382" s="51" t="n">
        <f aca="false">Prices_MTM!A3615</f>
        <v>42704</v>
      </c>
      <c r="B3382" s="43" t="n">
        <f aca="false">Prices_MTM!I3615</f>
        <v>248500</v>
      </c>
      <c r="C3382" s="43" t="n">
        <f aca="false">-PERCENTILE(Prices_MTM!I3365:I3614,1-Inputs!$B$8)</f>
        <v>137125</v>
      </c>
      <c r="D3382" s="43" t="n">
        <f aca="false">NORMSINV(Inputs!$B$8)*STDEV(Prices_MTM!I3365:I3614)</f>
        <v>141399.959571765</v>
      </c>
      <c r="E3382" s="43" t="n">
        <f aca="false">-PERCENTILE(Prices_MTM!I3365:I3614,1-Inputs!$B$9)</f>
        <v>172305</v>
      </c>
      <c r="F3382" s="43" t="n">
        <f aca="false">NORMSINV(Inputs!$B$9)*STDEV(Prices_MTM!I3365:I3614)</f>
        <v>199984.66121809</v>
      </c>
      <c r="G3382" s="52" t="n">
        <f aca="false">IF(-B3382&gt;C3382,1,0)</f>
        <v>0</v>
      </c>
      <c r="H3382" s="52" t="n">
        <f aca="false">IF(-B3382&gt;D3382,1,0)</f>
        <v>0</v>
      </c>
      <c r="I3382" s="52" t="n">
        <f aca="false">IF(-B3382&gt;E3382,1,0)</f>
        <v>0</v>
      </c>
      <c r="J3382" s="52" t="n">
        <f aca="false">IF(-B3382&gt;F3382,1,0)</f>
        <v>0</v>
      </c>
    </row>
    <row r="3383" customFormat="false" ht="15" hidden="false" customHeight="false" outlineLevel="0" collapsed="false">
      <c r="A3383" s="51" t="n">
        <f aca="false">Prices_MTM!A3616</f>
        <v>42705</v>
      </c>
      <c r="B3383" s="43" t="n">
        <f aca="false">Prices_MTM!I3616</f>
        <v>-49499.9999999997</v>
      </c>
      <c r="C3383" s="43" t="n">
        <f aca="false">-PERCENTILE(Prices_MTM!I3366:I3615,1-Inputs!$B$8)</f>
        <v>137125</v>
      </c>
      <c r="D3383" s="43" t="n">
        <f aca="false">NORMSINV(Inputs!$B$8)*STDEV(Prices_MTM!I3366:I3615)</f>
        <v>143267.134629538</v>
      </c>
      <c r="E3383" s="43" t="n">
        <f aca="false">-PERCENTILE(Prices_MTM!I3366:I3615,1-Inputs!$B$9)</f>
        <v>172305</v>
      </c>
      <c r="F3383" s="43" t="n">
        <f aca="false">NORMSINV(Inputs!$B$9)*STDEV(Prices_MTM!I3366:I3615)</f>
        <v>202625.442534397</v>
      </c>
      <c r="G3383" s="52" t="n">
        <f aca="false">IF(-B3383&gt;C3383,1,0)</f>
        <v>0</v>
      </c>
      <c r="H3383" s="52" t="n">
        <f aca="false">IF(-B3383&gt;D3383,1,0)</f>
        <v>0</v>
      </c>
      <c r="I3383" s="52" t="n">
        <f aca="false">IF(-B3383&gt;E3383,1,0)</f>
        <v>0</v>
      </c>
      <c r="J3383" s="52" t="n">
        <f aca="false">IF(-B3383&gt;F3383,1,0)</f>
        <v>0</v>
      </c>
    </row>
    <row r="3384" customFormat="false" ht="15" hidden="false" customHeight="false" outlineLevel="0" collapsed="false">
      <c r="A3384" s="51" t="n">
        <f aca="false">Prices_MTM!A3617</f>
        <v>42706</v>
      </c>
      <c r="B3384" s="43" t="n">
        <f aca="false">Prices_MTM!I3617</f>
        <v>58500.0000000004</v>
      </c>
      <c r="C3384" s="43" t="n">
        <f aca="false">-PERCENTILE(Prices_MTM!I3367:I3616,1-Inputs!$B$8)</f>
        <v>137125</v>
      </c>
      <c r="D3384" s="43" t="n">
        <f aca="false">NORMSINV(Inputs!$B$8)*STDEV(Prices_MTM!I3367:I3616)</f>
        <v>143112.176843646</v>
      </c>
      <c r="E3384" s="43" t="n">
        <f aca="false">-PERCENTILE(Prices_MTM!I3367:I3616,1-Inputs!$B$9)</f>
        <v>172305</v>
      </c>
      <c r="F3384" s="43" t="n">
        <f aca="false">NORMSINV(Inputs!$B$9)*STDEV(Prices_MTM!I3367:I3616)</f>
        <v>202406.282780683</v>
      </c>
      <c r="G3384" s="52" t="n">
        <f aca="false">IF(-B3384&gt;C3384,1,0)</f>
        <v>0</v>
      </c>
      <c r="H3384" s="52" t="n">
        <f aca="false">IF(-B3384&gt;D3384,1,0)</f>
        <v>0</v>
      </c>
      <c r="I3384" s="52" t="n">
        <f aca="false">IF(-B3384&gt;E3384,1,0)</f>
        <v>0</v>
      </c>
      <c r="J3384" s="52" t="n">
        <f aca="false">IF(-B3384&gt;F3384,1,0)</f>
        <v>0</v>
      </c>
    </row>
    <row r="3385" customFormat="false" ht="15" hidden="false" customHeight="false" outlineLevel="0" collapsed="false">
      <c r="A3385" s="51" t="n">
        <f aca="false">Prices_MTM!A3618</f>
        <v>42709</v>
      </c>
      <c r="B3385" s="43" t="n">
        <f aca="false">Prices_MTM!I3618</f>
        <v>-45500.0000000002</v>
      </c>
      <c r="C3385" s="43" t="n">
        <f aca="false">-PERCENTILE(Prices_MTM!I3368:I3617,1-Inputs!$B$8)</f>
        <v>132550</v>
      </c>
      <c r="D3385" s="43" t="n">
        <f aca="false">NORMSINV(Inputs!$B$8)*STDEV(Prices_MTM!I3368:I3617)</f>
        <v>142360.885468575</v>
      </c>
      <c r="E3385" s="43" t="n">
        <f aca="false">-PERCENTILE(Prices_MTM!I3368:I3617,1-Inputs!$B$9)</f>
        <v>172305</v>
      </c>
      <c r="F3385" s="43" t="n">
        <f aca="false">NORMSINV(Inputs!$B$9)*STDEV(Prices_MTM!I3368:I3617)</f>
        <v>201343.717051707</v>
      </c>
      <c r="G3385" s="52" t="n">
        <f aca="false">IF(-B3385&gt;C3385,1,0)</f>
        <v>0</v>
      </c>
      <c r="H3385" s="52" t="n">
        <f aca="false">IF(-B3385&gt;D3385,1,0)</f>
        <v>0</v>
      </c>
      <c r="I3385" s="52" t="n">
        <f aca="false">IF(-B3385&gt;E3385,1,0)</f>
        <v>0</v>
      </c>
      <c r="J3385" s="52" t="n">
        <f aca="false">IF(-B3385&gt;F3385,1,0)</f>
        <v>0</v>
      </c>
    </row>
    <row r="3386" customFormat="false" ht="15" hidden="false" customHeight="false" outlineLevel="0" collapsed="false">
      <c r="A3386" s="51" t="n">
        <f aca="false">Prices_MTM!A3619</f>
        <v>42710</v>
      </c>
      <c r="B3386" s="43" t="n">
        <f aca="false">Prices_MTM!I3619</f>
        <v>-27499.9999999999</v>
      </c>
      <c r="C3386" s="43" t="n">
        <f aca="false">-PERCENTILE(Prices_MTM!I3369:I3618,1-Inputs!$B$8)</f>
        <v>132550</v>
      </c>
      <c r="D3386" s="43" t="n">
        <f aca="false">NORMSINV(Inputs!$B$8)*STDEV(Prices_MTM!I3369:I3618)</f>
        <v>142447.905542036</v>
      </c>
      <c r="E3386" s="43" t="n">
        <f aca="false">-PERCENTILE(Prices_MTM!I3369:I3618,1-Inputs!$B$9)</f>
        <v>172305</v>
      </c>
      <c r="F3386" s="43" t="n">
        <f aca="false">NORMSINV(Inputs!$B$9)*STDEV(Prices_MTM!I3369:I3618)</f>
        <v>201466.791202243</v>
      </c>
      <c r="G3386" s="52" t="n">
        <f aca="false">IF(-B3386&gt;C3386,1,0)</f>
        <v>0</v>
      </c>
      <c r="H3386" s="52" t="n">
        <f aca="false">IF(-B3386&gt;D3386,1,0)</f>
        <v>0</v>
      </c>
      <c r="I3386" s="52" t="n">
        <f aca="false">IF(-B3386&gt;E3386,1,0)</f>
        <v>0</v>
      </c>
      <c r="J3386" s="52" t="n">
        <f aca="false">IF(-B3386&gt;F3386,1,0)</f>
        <v>0</v>
      </c>
    </row>
    <row r="3387" customFormat="false" ht="15" hidden="false" customHeight="false" outlineLevel="0" collapsed="false">
      <c r="A3387" s="51" t="n">
        <f aca="false">Prices_MTM!A3620</f>
        <v>42711</v>
      </c>
      <c r="B3387" s="43" t="n">
        <f aca="false">Prices_MTM!I3620</f>
        <v>-89500</v>
      </c>
      <c r="C3387" s="43" t="n">
        <f aca="false">-PERCENTILE(Prices_MTM!I3370:I3619,1-Inputs!$B$8)</f>
        <v>132550</v>
      </c>
      <c r="D3387" s="43" t="n">
        <f aca="false">NORMSINV(Inputs!$B$8)*STDEV(Prices_MTM!I3370:I3619)</f>
        <v>142476.798421266</v>
      </c>
      <c r="E3387" s="43" t="n">
        <f aca="false">-PERCENTILE(Prices_MTM!I3370:I3619,1-Inputs!$B$9)</f>
        <v>172305</v>
      </c>
      <c r="F3387" s="43" t="n">
        <f aca="false">NORMSINV(Inputs!$B$9)*STDEV(Prices_MTM!I3370:I3619)</f>
        <v>201507.654952714</v>
      </c>
      <c r="G3387" s="52" t="n">
        <f aca="false">IF(-B3387&gt;C3387,1,0)</f>
        <v>0</v>
      </c>
      <c r="H3387" s="52" t="n">
        <f aca="false">IF(-B3387&gt;D3387,1,0)</f>
        <v>0</v>
      </c>
      <c r="I3387" s="52" t="n">
        <f aca="false">IF(-B3387&gt;E3387,1,0)</f>
        <v>0</v>
      </c>
      <c r="J3387" s="52" t="n">
        <f aca="false">IF(-B3387&gt;F3387,1,0)</f>
        <v>0</v>
      </c>
    </row>
    <row r="3388" customFormat="false" ht="15" hidden="false" customHeight="false" outlineLevel="0" collapsed="false">
      <c r="A3388" s="51" t="n">
        <f aca="false">Prices_MTM!A3621</f>
        <v>42712</v>
      </c>
      <c r="B3388" s="43" t="n">
        <f aca="false">Prices_MTM!I3621</f>
        <v>114000</v>
      </c>
      <c r="C3388" s="43" t="n">
        <f aca="false">-PERCENTILE(Prices_MTM!I3371:I3620,1-Inputs!$B$8)</f>
        <v>132550</v>
      </c>
      <c r="D3388" s="43" t="n">
        <f aca="false">NORMSINV(Inputs!$B$8)*STDEV(Prices_MTM!I3371:I3620)</f>
        <v>142780.225491685</v>
      </c>
      <c r="E3388" s="43" t="n">
        <f aca="false">-PERCENTILE(Prices_MTM!I3371:I3620,1-Inputs!$B$9)</f>
        <v>172305</v>
      </c>
      <c r="F3388" s="43" t="n">
        <f aca="false">NORMSINV(Inputs!$B$9)*STDEV(Prices_MTM!I3371:I3620)</f>
        <v>201936.797648836</v>
      </c>
      <c r="G3388" s="52" t="n">
        <f aca="false">IF(-B3388&gt;C3388,1,0)</f>
        <v>0</v>
      </c>
      <c r="H3388" s="52" t="n">
        <f aca="false">IF(-B3388&gt;D3388,1,0)</f>
        <v>0</v>
      </c>
      <c r="I3388" s="52" t="n">
        <f aca="false">IF(-B3388&gt;E3388,1,0)</f>
        <v>0</v>
      </c>
      <c r="J3388" s="52" t="n">
        <f aca="false">IF(-B3388&gt;F3388,1,0)</f>
        <v>0</v>
      </c>
    </row>
    <row r="3389" customFormat="false" ht="15" hidden="false" customHeight="false" outlineLevel="0" collapsed="false">
      <c r="A3389" s="51" t="n">
        <f aca="false">Prices_MTM!A3622</f>
        <v>42713</v>
      </c>
      <c r="B3389" s="43" t="n">
        <f aca="false">Prices_MTM!I3622</f>
        <v>37499.9999999997</v>
      </c>
      <c r="C3389" s="43" t="n">
        <f aca="false">-PERCENTILE(Prices_MTM!I3372:I3621,1-Inputs!$B$8)</f>
        <v>132550</v>
      </c>
      <c r="D3389" s="43" t="n">
        <f aca="false">NORMSINV(Inputs!$B$8)*STDEV(Prices_MTM!I3372:I3621)</f>
        <v>143213.224179268</v>
      </c>
      <c r="E3389" s="43" t="n">
        <f aca="false">-PERCENTILE(Prices_MTM!I3372:I3621,1-Inputs!$B$9)</f>
        <v>172305</v>
      </c>
      <c r="F3389" s="43" t="n">
        <f aca="false">NORMSINV(Inputs!$B$9)*STDEV(Prices_MTM!I3372:I3621)</f>
        <v>202549.195955783</v>
      </c>
      <c r="G3389" s="52" t="n">
        <f aca="false">IF(-B3389&gt;C3389,1,0)</f>
        <v>0</v>
      </c>
      <c r="H3389" s="52" t="n">
        <f aca="false">IF(-B3389&gt;D3389,1,0)</f>
        <v>0</v>
      </c>
      <c r="I3389" s="52" t="n">
        <f aca="false">IF(-B3389&gt;E3389,1,0)</f>
        <v>0</v>
      </c>
      <c r="J3389" s="52" t="n">
        <f aca="false">IF(-B3389&gt;F3389,1,0)</f>
        <v>0</v>
      </c>
    </row>
    <row r="3390" customFormat="false" ht="15" hidden="false" customHeight="false" outlineLevel="0" collapsed="false">
      <c r="A3390" s="51" t="n">
        <f aca="false">Prices_MTM!A3623</f>
        <v>42716</v>
      </c>
      <c r="B3390" s="43" t="n">
        <f aca="false">Prices_MTM!I3623</f>
        <v>33000.0000000002</v>
      </c>
      <c r="C3390" s="43" t="n">
        <f aca="false">-PERCENTILE(Prices_MTM!I3373:I3622,1-Inputs!$B$8)</f>
        <v>132550</v>
      </c>
      <c r="D3390" s="43" t="n">
        <f aca="false">NORMSINV(Inputs!$B$8)*STDEV(Prices_MTM!I3373:I3622)</f>
        <v>142971.235937783</v>
      </c>
      <c r="E3390" s="43" t="n">
        <f aca="false">-PERCENTILE(Prices_MTM!I3373:I3622,1-Inputs!$B$9)</f>
        <v>172305</v>
      </c>
      <c r="F3390" s="43" t="n">
        <f aca="false">NORMSINV(Inputs!$B$9)*STDEV(Prices_MTM!I3373:I3622)</f>
        <v>202206.947367887</v>
      </c>
      <c r="G3390" s="52" t="n">
        <f aca="false">IF(-B3390&gt;C3390,1,0)</f>
        <v>0</v>
      </c>
      <c r="H3390" s="52" t="n">
        <f aca="false">IF(-B3390&gt;D3390,1,0)</f>
        <v>0</v>
      </c>
      <c r="I3390" s="52" t="n">
        <f aca="false">IF(-B3390&gt;E3390,1,0)</f>
        <v>0</v>
      </c>
      <c r="J3390" s="52" t="n">
        <f aca="false">IF(-B3390&gt;F3390,1,0)</f>
        <v>0</v>
      </c>
    </row>
    <row r="3391" customFormat="false" ht="15" hidden="false" customHeight="false" outlineLevel="0" collapsed="false">
      <c r="A3391" s="51" t="n">
        <f aca="false">Prices_MTM!A3624</f>
        <v>42717</v>
      </c>
      <c r="B3391" s="43" t="n">
        <f aca="false">Prices_MTM!I3624</f>
        <v>60500</v>
      </c>
      <c r="C3391" s="43" t="n">
        <f aca="false">-PERCENTILE(Prices_MTM!I3374:I3623,1-Inputs!$B$8)</f>
        <v>132550</v>
      </c>
      <c r="D3391" s="43" t="n">
        <f aca="false">NORMSINV(Inputs!$B$8)*STDEV(Prices_MTM!I3374:I3623)</f>
        <v>142943.04267269</v>
      </c>
      <c r="E3391" s="43" t="n">
        <f aca="false">-PERCENTILE(Prices_MTM!I3374:I3623,1-Inputs!$B$9)</f>
        <v>172305</v>
      </c>
      <c r="F3391" s="43" t="n">
        <f aca="false">NORMSINV(Inputs!$B$9)*STDEV(Prices_MTM!I3374:I3623)</f>
        <v>202167.073095041</v>
      </c>
      <c r="G3391" s="52" t="n">
        <f aca="false">IF(-B3391&gt;C3391,1,0)</f>
        <v>0</v>
      </c>
      <c r="H3391" s="52" t="n">
        <f aca="false">IF(-B3391&gt;D3391,1,0)</f>
        <v>0</v>
      </c>
      <c r="I3391" s="52" t="n">
        <f aca="false">IF(-B3391&gt;E3391,1,0)</f>
        <v>0</v>
      </c>
      <c r="J3391" s="52" t="n">
        <f aca="false">IF(-B3391&gt;F3391,1,0)</f>
        <v>0</v>
      </c>
    </row>
    <row r="3392" customFormat="false" ht="15" hidden="false" customHeight="false" outlineLevel="0" collapsed="false">
      <c r="A3392" s="51" t="n">
        <f aca="false">Prices_MTM!A3625</f>
        <v>42718</v>
      </c>
      <c r="B3392" s="43" t="n">
        <f aca="false">Prices_MTM!I3625</f>
        <v>-191500</v>
      </c>
      <c r="C3392" s="43" t="n">
        <f aca="false">-PERCENTILE(Prices_MTM!I3375:I3624,1-Inputs!$B$8)</f>
        <v>132000</v>
      </c>
      <c r="D3392" s="43" t="n">
        <f aca="false">NORMSINV(Inputs!$B$8)*STDEV(Prices_MTM!I3375:I3624)</f>
        <v>142263.266430035</v>
      </c>
      <c r="E3392" s="43" t="n">
        <f aca="false">-PERCENTILE(Prices_MTM!I3375:I3624,1-Inputs!$B$9)</f>
        <v>172305</v>
      </c>
      <c r="F3392" s="43" t="n">
        <f aca="false">NORMSINV(Inputs!$B$9)*STDEV(Prices_MTM!I3375:I3624)</f>
        <v>201205.652582595</v>
      </c>
      <c r="G3392" s="52" t="n">
        <f aca="false">IF(-B3392&gt;C3392,1,0)</f>
        <v>1</v>
      </c>
      <c r="H3392" s="52" t="n">
        <f aca="false">IF(-B3392&gt;D3392,1,0)</f>
        <v>1</v>
      </c>
      <c r="I3392" s="52" t="n">
        <f aca="false">IF(-B3392&gt;E3392,1,0)</f>
        <v>1</v>
      </c>
      <c r="J3392" s="52" t="n">
        <f aca="false">IF(-B3392&gt;F3392,1,0)</f>
        <v>0</v>
      </c>
    </row>
    <row r="3393" customFormat="false" ht="15" hidden="false" customHeight="false" outlineLevel="0" collapsed="false">
      <c r="A3393" s="51" t="n">
        <f aca="false">Prices_MTM!A3626</f>
        <v>42719</v>
      </c>
      <c r="B3393" s="43" t="n">
        <f aca="false">Prices_MTM!I3626</f>
        <v>60500</v>
      </c>
      <c r="C3393" s="43" t="n">
        <f aca="false">-PERCENTILE(Prices_MTM!I3376:I3625,1-Inputs!$B$8)</f>
        <v>132550</v>
      </c>
      <c r="D3393" s="43" t="n">
        <f aca="false">NORMSINV(Inputs!$B$8)*STDEV(Prices_MTM!I3376:I3625)</f>
        <v>143678.909528228</v>
      </c>
      <c r="E3393" s="43" t="n">
        <f aca="false">-PERCENTILE(Prices_MTM!I3376:I3625,1-Inputs!$B$9)</f>
        <v>183415</v>
      </c>
      <c r="F3393" s="43" t="n">
        <f aca="false">NORMSINV(Inputs!$B$9)*STDEV(Prices_MTM!I3376:I3625)</f>
        <v>203207.823631689</v>
      </c>
      <c r="G3393" s="52" t="n">
        <f aca="false">IF(-B3393&gt;C3393,1,0)</f>
        <v>0</v>
      </c>
      <c r="H3393" s="52" t="n">
        <f aca="false">IF(-B3393&gt;D3393,1,0)</f>
        <v>0</v>
      </c>
      <c r="I3393" s="52" t="n">
        <f aca="false">IF(-B3393&gt;E3393,1,0)</f>
        <v>0</v>
      </c>
      <c r="J3393" s="52" t="n">
        <f aca="false">IF(-B3393&gt;F3393,1,0)</f>
        <v>0</v>
      </c>
    </row>
    <row r="3394" customFormat="false" ht="15" hidden="false" customHeight="false" outlineLevel="0" collapsed="false">
      <c r="A3394" s="51" t="n">
        <f aca="false">Prices_MTM!A3627</f>
        <v>42720</v>
      </c>
      <c r="B3394" s="43" t="n">
        <f aca="false">Prices_MTM!I3627</f>
        <v>-18499.9999999999</v>
      </c>
      <c r="C3394" s="43" t="n">
        <f aca="false">-PERCENTILE(Prices_MTM!I3377:I3626,1-Inputs!$B$8)</f>
        <v>132550</v>
      </c>
      <c r="D3394" s="43" t="n">
        <f aca="false">NORMSINV(Inputs!$B$8)*STDEV(Prices_MTM!I3377:I3626)</f>
        <v>143697.542180859</v>
      </c>
      <c r="E3394" s="43" t="n">
        <f aca="false">-PERCENTILE(Prices_MTM!I3377:I3626,1-Inputs!$B$9)</f>
        <v>183415</v>
      </c>
      <c r="F3394" s="43" t="n">
        <f aca="false">NORMSINV(Inputs!$B$9)*STDEV(Prices_MTM!I3377:I3626)</f>
        <v>203234.17614788</v>
      </c>
      <c r="G3394" s="52" t="n">
        <f aca="false">IF(-B3394&gt;C3394,1,0)</f>
        <v>0</v>
      </c>
      <c r="H3394" s="52" t="n">
        <f aca="false">IF(-B3394&gt;D3394,1,0)</f>
        <v>0</v>
      </c>
      <c r="I3394" s="52" t="n">
        <f aca="false">IF(-B3394&gt;E3394,1,0)</f>
        <v>0</v>
      </c>
      <c r="J3394" s="52" t="n">
        <f aca="false">IF(-B3394&gt;F3394,1,0)</f>
        <v>0</v>
      </c>
    </row>
    <row r="3395" customFormat="false" ht="15" hidden="false" customHeight="false" outlineLevel="0" collapsed="false">
      <c r="A3395" s="51" t="n">
        <f aca="false">Prices_MTM!A3628</f>
        <v>42723</v>
      </c>
      <c r="B3395" s="43" t="n">
        <f aca="false">Prices_MTM!I3628</f>
        <v>51000.0000000002</v>
      </c>
      <c r="C3395" s="43" t="n">
        <f aca="false">-PERCENTILE(Prices_MTM!I3378:I3627,1-Inputs!$B$8)</f>
        <v>132550</v>
      </c>
      <c r="D3395" s="43" t="n">
        <f aca="false">NORMSINV(Inputs!$B$8)*STDEV(Prices_MTM!I3378:I3627)</f>
        <v>143618.496536265</v>
      </c>
      <c r="E3395" s="43" t="n">
        <f aca="false">-PERCENTILE(Prices_MTM!I3378:I3627,1-Inputs!$B$9)</f>
        <v>183415</v>
      </c>
      <c r="F3395" s="43" t="n">
        <f aca="false">NORMSINV(Inputs!$B$9)*STDEV(Prices_MTM!I3378:I3627)</f>
        <v>203122.380384269</v>
      </c>
      <c r="G3395" s="52" t="n">
        <f aca="false">IF(-B3395&gt;C3395,1,0)</f>
        <v>0</v>
      </c>
      <c r="H3395" s="52" t="n">
        <f aca="false">IF(-B3395&gt;D3395,1,0)</f>
        <v>0</v>
      </c>
      <c r="I3395" s="52" t="n">
        <f aca="false">IF(-B3395&gt;E3395,1,0)</f>
        <v>0</v>
      </c>
      <c r="J3395" s="52" t="n">
        <f aca="false">IF(-B3395&gt;F3395,1,0)</f>
        <v>0</v>
      </c>
    </row>
    <row r="3396" customFormat="false" ht="15" hidden="false" customHeight="false" outlineLevel="0" collapsed="false">
      <c r="A3396" s="51" t="n">
        <f aca="false">Prices_MTM!A3629</f>
        <v>42724</v>
      </c>
      <c r="B3396" s="43" t="n">
        <f aca="false">Prices_MTM!I3629</f>
        <v>-42500.0000000004</v>
      </c>
      <c r="C3396" s="43" t="n">
        <f aca="false">-PERCENTILE(Prices_MTM!I3379:I3628,1-Inputs!$B$8)</f>
        <v>132550</v>
      </c>
      <c r="D3396" s="43" t="n">
        <f aca="false">NORMSINV(Inputs!$B$8)*STDEV(Prices_MTM!I3379:I3628)</f>
        <v>142758.486662538</v>
      </c>
      <c r="E3396" s="43" t="n">
        <f aca="false">-PERCENTILE(Prices_MTM!I3379:I3628,1-Inputs!$B$9)</f>
        <v>183415</v>
      </c>
      <c r="F3396" s="43" t="n">
        <f aca="false">NORMSINV(Inputs!$B$9)*STDEV(Prices_MTM!I3379:I3628)</f>
        <v>201906.052007923</v>
      </c>
      <c r="G3396" s="52" t="n">
        <f aca="false">IF(-B3396&gt;C3396,1,0)</f>
        <v>0</v>
      </c>
      <c r="H3396" s="52" t="n">
        <f aca="false">IF(-B3396&gt;D3396,1,0)</f>
        <v>0</v>
      </c>
      <c r="I3396" s="52" t="n">
        <f aca="false">IF(-B3396&gt;E3396,1,0)</f>
        <v>0</v>
      </c>
      <c r="J3396" s="52" t="n">
        <f aca="false">IF(-B3396&gt;F3396,1,0)</f>
        <v>0</v>
      </c>
    </row>
    <row r="3397" customFormat="false" ht="15" hidden="false" customHeight="false" outlineLevel="0" collapsed="false">
      <c r="A3397" s="51" t="n">
        <f aca="false">Prices_MTM!A3630</f>
        <v>42725</v>
      </c>
      <c r="B3397" s="43" t="n">
        <f aca="false">Prices_MTM!I3630</f>
        <v>-499.999999999898</v>
      </c>
      <c r="C3397" s="43" t="n">
        <f aca="false">-PERCENTILE(Prices_MTM!I3380:I3629,1-Inputs!$B$8)</f>
        <v>132550</v>
      </c>
      <c r="D3397" s="43" t="n">
        <f aca="false">NORMSINV(Inputs!$B$8)*STDEV(Prices_MTM!I3380:I3629)</f>
        <v>142789.476112321</v>
      </c>
      <c r="E3397" s="43" t="n">
        <f aca="false">-PERCENTILE(Prices_MTM!I3380:I3629,1-Inputs!$B$9)</f>
        <v>183415</v>
      </c>
      <c r="F3397" s="43" t="n">
        <f aca="false">NORMSINV(Inputs!$B$9)*STDEV(Prices_MTM!I3380:I3629)</f>
        <v>201949.880978136</v>
      </c>
      <c r="G3397" s="52" t="n">
        <f aca="false">IF(-B3397&gt;C3397,1,0)</f>
        <v>0</v>
      </c>
      <c r="H3397" s="52" t="n">
        <f aca="false">IF(-B3397&gt;D3397,1,0)</f>
        <v>0</v>
      </c>
      <c r="I3397" s="52" t="n">
        <f aca="false">IF(-B3397&gt;E3397,1,0)</f>
        <v>0</v>
      </c>
      <c r="J3397" s="52" t="n">
        <f aca="false">IF(-B3397&gt;F3397,1,0)</f>
        <v>0</v>
      </c>
    </row>
    <row r="3398" customFormat="false" ht="15" hidden="false" customHeight="false" outlineLevel="0" collapsed="false">
      <c r="A3398" s="51" t="n">
        <f aca="false">Prices_MTM!A3631</f>
        <v>42726</v>
      </c>
      <c r="B3398" s="43" t="n">
        <f aca="false">Prices_MTM!I3631</f>
        <v>2499.99999999985</v>
      </c>
      <c r="C3398" s="43" t="n">
        <f aca="false">-PERCENTILE(Prices_MTM!I3381:I3630,1-Inputs!$B$8)</f>
        <v>132550</v>
      </c>
      <c r="D3398" s="43" t="n">
        <f aca="false">NORMSINV(Inputs!$B$8)*STDEV(Prices_MTM!I3381:I3630)</f>
        <v>142784.225426387</v>
      </c>
      <c r="E3398" s="43" t="n">
        <f aca="false">-PERCENTILE(Prices_MTM!I3381:I3630,1-Inputs!$B$9)</f>
        <v>183415</v>
      </c>
      <c r="F3398" s="43" t="n">
        <f aca="false">NORMSINV(Inputs!$B$9)*STDEV(Prices_MTM!I3381:I3630)</f>
        <v>201942.454832817</v>
      </c>
      <c r="G3398" s="52" t="n">
        <f aca="false">IF(-B3398&gt;C3398,1,0)</f>
        <v>0</v>
      </c>
      <c r="H3398" s="52" t="n">
        <f aca="false">IF(-B3398&gt;D3398,1,0)</f>
        <v>0</v>
      </c>
      <c r="I3398" s="52" t="n">
        <f aca="false">IF(-B3398&gt;E3398,1,0)</f>
        <v>0</v>
      </c>
      <c r="J3398" s="52" t="n">
        <f aca="false">IF(-B3398&gt;F3398,1,0)</f>
        <v>0</v>
      </c>
    </row>
    <row r="3399" customFormat="false" ht="15" hidden="false" customHeight="false" outlineLevel="0" collapsed="false">
      <c r="A3399" s="51" t="n">
        <f aca="false">Prices_MTM!A3632</f>
        <v>42727</v>
      </c>
      <c r="B3399" s="43" t="n">
        <f aca="false">Prices_MTM!I3632</f>
        <v>8500.00000000009</v>
      </c>
      <c r="C3399" s="43" t="n">
        <f aca="false">-PERCENTILE(Prices_MTM!I3382:I3631,1-Inputs!$B$8)</f>
        <v>132550</v>
      </c>
      <c r="D3399" s="43" t="n">
        <f aca="false">NORMSINV(Inputs!$B$8)*STDEV(Prices_MTM!I3382:I3631)</f>
        <v>142220.376285264</v>
      </c>
      <c r="E3399" s="43" t="n">
        <f aca="false">-PERCENTILE(Prices_MTM!I3382:I3631,1-Inputs!$B$9)</f>
        <v>183415</v>
      </c>
      <c r="F3399" s="43" t="n">
        <f aca="false">NORMSINV(Inputs!$B$9)*STDEV(Prices_MTM!I3382:I3631)</f>
        <v>201144.992232353</v>
      </c>
      <c r="G3399" s="52" t="n">
        <f aca="false">IF(-B3399&gt;C3399,1,0)</f>
        <v>0</v>
      </c>
      <c r="H3399" s="52" t="n">
        <f aca="false">IF(-B3399&gt;D3399,1,0)</f>
        <v>0</v>
      </c>
      <c r="I3399" s="52" t="n">
        <f aca="false">IF(-B3399&gt;E3399,1,0)</f>
        <v>0</v>
      </c>
      <c r="J3399" s="52" t="n">
        <f aca="false">IF(-B3399&gt;F3399,1,0)</f>
        <v>0</v>
      </c>
    </row>
    <row r="3400" customFormat="false" ht="15" hidden="false" customHeight="false" outlineLevel="0" collapsed="false">
      <c r="A3400" s="51" t="n">
        <f aca="false">Prices_MTM!A3633</f>
        <v>42732</v>
      </c>
      <c r="B3400" s="43" t="n">
        <f aca="false">Prices_MTM!I3633</f>
        <v>149000</v>
      </c>
      <c r="C3400" s="43" t="n">
        <f aca="false">-PERCENTILE(Prices_MTM!I3383:I3632,1-Inputs!$B$8)</f>
        <v>132550</v>
      </c>
      <c r="D3400" s="43" t="n">
        <f aca="false">NORMSINV(Inputs!$B$8)*STDEV(Prices_MTM!I3383:I3632)</f>
        <v>141228.656360778</v>
      </c>
      <c r="E3400" s="43" t="n">
        <f aca="false">-PERCENTILE(Prices_MTM!I3383:I3632,1-Inputs!$B$9)</f>
        <v>183415</v>
      </c>
      <c r="F3400" s="43" t="n">
        <f aca="false">NORMSINV(Inputs!$B$9)*STDEV(Prices_MTM!I3383:I3632)</f>
        <v>199742.383817738</v>
      </c>
      <c r="G3400" s="52" t="n">
        <f aca="false">IF(-B3400&gt;C3400,1,0)</f>
        <v>0</v>
      </c>
      <c r="H3400" s="52" t="n">
        <f aca="false">IF(-B3400&gt;D3400,1,0)</f>
        <v>0</v>
      </c>
      <c r="I3400" s="52" t="n">
        <f aca="false">IF(-B3400&gt;E3400,1,0)</f>
        <v>0</v>
      </c>
      <c r="J3400" s="52" t="n">
        <f aca="false">IF(-B3400&gt;F3400,1,0)</f>
        <v>0</v>
      </c>
    </row>
    <row r="3401" customFormat="false" ht="15" hidden="false" customHeight="false" outlineLevel="0" collapsed="false">
      <c r="A3401" s="51" t="n">
        <f aca="false">Prices_MTM!A3634</f>
        <v>42733</v>
      </c>
      <c r="B3401" s="43" t="n">
        <f aca="false">Prices_MTM!I3634</f>
        <v>-21999.9999999999</v>
      </c>
      <c r="C3401" s="43" t="n">
        <f aca="false">-PERCENTILE(Prices_MTM!I3384:I3633,1-Inputs!$B$8)</f>
        <v>132550</v>
      </c>
      <c r="D3401" s="43" t="n">
        <f aca="false">NORMSINV(Inputs!$B$8)*STDEV(Prices_MTM!I3384:I3633)</f>
        <v>141853.345734898</v>
      </c>
      <c r="E3401" s="43" t="n">
        <f aca="false">-PERCENTILE(Prices_MTM!I3384:I3633,1-Inputs!$B$9)</f>
        <v>183415</v>
      </c>
      <c r="F3401" s="43" t="n">
        <f aca="false">NORMSINV(Inputs!$B$9)*STDEV(Prices_MTM!I3384:I3633)</f>
        <v>200625.89392077</v>
      </c>
      <c r="G3401" s="52" t="n">
        <f aca="false">IF(-B3401&gt;C3401,1,0)</f>
        <v>0</v>
      </c>
      <c r="H3401" s="52" t="n">
        <f aca="false">IF(-B3401&gt;D3401,1,0)</f>
        <v>0</v>
      </c>
      <c r="I3401" s="52" t="n">
        <f aca="false">IF(-B3401&gt;E3401,1,0)</f>
        <v>0</v>
      </c>
      <c r="J3401" s="52" t="n">
        <f aca="false">IF(-B3401&gt;F3401,1,0)</f>
        <v>0</v>
      </c>
    </row>
    <row r="3402" customFormat="false" ht="15" hidden="false" customHeight="false" outlineLevel="0" collapsed="false">
      <c r="A3402" s="51" t="n">
        <f aca="false">Prices_MTM!A3635</f>
        <v>42734</v>
      </c>
      <c r="B3402" s="43" t="n">
        <f aca="false">Prices_MTM!I3635</f>
        <v>-4499.99999999982</v>
      </c>
      <c r="C3402" s="43" t="n">
        <f aca="false">-PERCENTILE(Prices_MTM!I3385:I3634,1-Inputs!$B$8)</f>
        <v>132550</v>
      </c>
      <c r="D3402" s="43" t="n">
        <f aca="false">NORMSINV(Inputs!$B$8)*STDEV(Prices_MTM!I3385:I3634)</f>
        <v>141877.047364669</v>
      </c>
      <c r="E3402" s="43" t="n">
        <f aca="false">-PERCENTILE(Prices_MTM!I3385:I3634,1-Inputs!$B$9)</f>
        <v>183415</v>
      </c>
      <c r="F3402" s="43" t="n">
        <f aca="false">NORMSINV(Inputs!$B$9)*STDEV(Prices_MTM!I3385:I3634)</f>
        <v>200659.415588063</v>
      </c>
      <c r="G3402" s="52" t="n">
        <f aca="false">IF(-B3402&gt;C3402,1,0)</f>
        <v>0</v>
      </c>
      <c r="H3402" s="52" t="n">
        <f aca="false">IF(-B3402&gt;D3402,1,0)</f>
        <v>0</v>
      </c>
      <c r="I3402" s="52" t="n">
        <f aca="false">IF(-B3402&gt;E3402,1,0)</f>
        <v>0</v>
      </c>
      <c r="J3402" s="52" t="n">
        <f aca="false">IF(-B3402&gt;F3402,1,0)</f>
        <v>0</v>
      </c>
    </row>
    <row r="3403" customFormat="false" ht="15" hidden="false" customHeight="false" outlineLevel="0" collapsed="false">
      <c r="A3403" s="51" t="n">
        <f aca="false">Prices_MTM!A3636</f>
        <v>42738</v>
      </c>
      <c r="B3403" s="43" t="n">
        <f aca="false">Prices_MTM!I3636</f>
        <v>-143500</v>
      </c>
      <c r="C3403" s="43" t="n">
        <f aca="false">-PERCENTILE(Prices_MTM!I3386:I3635,1-Inputs!$B$8)</f>
        <v>132550</v>
      </c>
      <c r="D3403" s="43" t="n">
        <f aca="false">NORMSINV(Inputs!$B$8)*STDEV(Prices_MTM!I3386:I3635)</f>
        <v>141866.080139422</v>
      </c>
      <c r="E3403" s="43" t="n">
        <f aca="false">-PERCENTILE(Prices_MTM!I3386:I3635,1-Inputs!$B$9)</f>
        <v>183415</v>
      </c>
      <c r="F3403" s="43" t="n">
        <f aca="false">NORMSINV(Inputs!$B$9)*STDEV(Prices_MTM!I3386:I3635)</f>
        <v>200643.904432105</v>
      </c>
      <c r="G3403" s="52" t="n">
        <f aca="false">IF(-B3403&gt;C3403,1,0)</f>
        <v>1</v>
      </c>
      <c r="H3403" s="52" t="n">
        <f aca="false">IF(-B3403&gt;D3403,1,0)</f>
        <v>1</v>
      </c>
      <c r="I3403" s="52" t="n">
        <f aca="false">IF(-B3403&gt;E3403,1,0)</f>
        <v>0</v>
      </c>
      <c r="J3403" s="52" t="n">
        <f aca="false">IF(-B3403&gt;F3403,1,0)</f>
        <v>0</v>
      </c>
    </row>
    <row r="3404" customFormat="false" ht="15" hidden="false" customHeight="false" outlineLevel="0" collapsed="false">
      <c r="A3404" s="51" t="n">
        <f aca="false">Prices_MTM!A3637</f>
        <v>42739</v>
      </c>
      <c r="B3404" s="43" t="n">
        <f aca="false">Prices_MTM!I3637</f>
        <v>114000</v>
      </c>
      <c r="C3404" s="43" t="n">
        <f aca="false">-PERCENTILE(Prices_MTM!I3387:I3636,1-Inputs!$B$8)</f>
        <v>137125</v>
      </c>
      <c r="D3404" s="43" t="n">
        <f aca="false">NORMSINV(Inputs!$B$8)*STDEV(Prices_MTM!I3387:I3636)</f>
        <v>142585.450878188</v>
      </c>
      <c r="E3404" s="43" t="n">
        <f aca="false">-PERCENTILE(Prices_MTM!I3387:I3636,1-Inputs!$B$9)</f>
        <v>183415</v>
      </c>
      <c r="F3404" s="43" t="n">
        <f aca="false">NORMSINV(Inputs!$B$9)*STDEV(Prices_MTM!I3387:I3636)</f>
        <v>201661.324196</v>
      </c>
      <c r="G3404" s="52" t="n">
        <f aca="false">IF(-B3404&gt;C3404,1,0)</f>
        <v>0</v>
      </c>
      <c r="H3404" s="52" t="n">
        <f aca="false">IF(-B3404&gt;D3404,1,0)</f>
        <v>0</v>
      </c>
      <c r="I3404" s="52" t="n">
        <f aca="false">IF(-B3404&gt;E3404,1,0)</f>
        <v>0</v>
      </c>
      <c r="J3404" s="52" t="n">
        <f aca="false">IF(-B3404&gt;F3404,1,0)</f>
        <v>0</v>
      </c>
    </row>
    <row r="3405" customFormat="false" ht="15" hidden="false" customHeight="false" outlineLevel="0" collapsed="false">
      <c r="A3405" s="51" t="n">
        <f aca="false">Prices_MTM!A3638</f>
        <v>42740</v>
      </c>
      <c r="B3405" s="43" t="n">
        <f aca="false">Prices_MTM!I3638</f>
        <v>30000.0000000004</v>
      </c>
      <c r="C3405" s="43" t="n">
        <f aca="false">-PERCENTILE(Prices_MTM!I3388:I3637,1-Inputs!$B$8)</f>
        <v>137125</v>
      </c>
      <c r="D3405" s="43" t="n">
        <f aca="false">NORMSINV(Inputs!$B$8)*STDEV(Prices_MTM!I3388:I3637)</f>
        <v>142508.688247942</v>
      </c>
      <c r="E3405" s="43" t="n">
        <f aca="false">-PERCENTILE(Prices_MTM!I3388:I3637,1-Inputs!$B$9)</f>
        <v>183415</v>
      </c>
      <c r="F3405" s="43" t="n">
        <f aca="false">NORMSINV(Inputs!$B$9)*STDEV(Prices_MTM!I3388:I3637)</f>
        <v>201552.757343149</v>
      </c>
      <c r="G3405" s="52" t="n">
        <f aca="false">IF(-B3405&gt;C3405,1,0)</f>
        <v>0</v>
      </c>
      <c r="H3405" s="52" t="n">
        <f aca="false">IF(-B3405&gt;D3405,1,0)</f>
        <v>0</v>
      </c>
      <c r="I3405" s="52" t="n">
        <f aca="false">IF(-B3405&gt;E3405,1,0)</f>
        <v>0</v>
      </c>
      <c r="J3405" s="52" t="n">
        <f aca="false">IF(-B3405&gt;F3405,1,0)</f>
        <v>0</v>
      </c>
    </row>
    <row r="3406" customFormat="false" ht="15" hidden="false" customHeight="false" outlineLevel="0" collapsed="false">
      <c r="A3406" s="51" t="n">
        <f aca="false">Prices_MTM!A3639</f>
        <v>42741</v>
      </c>
      <c r="B3406" s="43" t="n">
        <f aca="false">Prices_MTM!I3639</f>
        <v>-24500.0000000005</v>
      </c>
      <c r="C3406" s="43" t="n">
        <f aca="false">-PERCENTILE(Prices_MTM!I3389:I3638,1-Inputs!$B$8)</f>
        <v>137125</v>
      </c>
      <c r="D3406" s="43" t="n">
        <f aca="false">NORMSINV(Inputs!$B$8)*STDEV(Prices_MTM!I3389:I3638)</f>
        <v>142416.477078939</v>
      </c>
      <c r="E3406" s="43" t="n">
        <f aca="false">-PERCENTILE(Prices_MTM!I3389:I3638,1-Inputs!$B$9)</f>
        <v>183415</v>
      </c>
      <c r="F3406" s="43" t="n">
        <f aca="false">NORMSINV(Inputs!$B$9)*STDEV(Prices_MTM!I3389:I3638)</f>
        <v>201422.341327123</v>
      </c>
      <c r="G3406" s="52" t="n">
        <f aca="false">IF(-B3406&gt;C3406,1,0)</f>
        <v>0</v>
      </c>
      <c r="H3406" s="52" t="n">
        <f aca="false">IF(-B3406&gt;D3406,1,0)</f>
        <v>0</v>
      </c>
      <c r="I3406" s="52" t="n">
        <f aca="false">IF(-B3406&gt;E3406,1,0)</f>
        <v>0</v>
      </c>
      <c r="J3406" s="52" t="n">
        <f aca="false">IF(-B3406&gt;F3406,1,0)</f>
        <v>0</v>
      </c>
    </row>
    <row r="3407" customFormat="false" ht="15" hidden="false" customHeight="false" outlineLevel="0" collapsed="false">
      <c r="A3407" s="51" t="n">
        <f aca="false">Prices_MTM!A3640</f>
        <v>42744</v>
      </c>
      <c r="B3407" s="43" t="n">
        <f aca="false">Prices_MTM!I3640</f>
        <v>-127499.999999999</v>
      </c>
      <c r="C3407" s="43" t="n">
        <f aca="false">-PERCENTILE(Prices_MTM!I3390:I3639,1-Inputs!$B$8)</f>
        <v>137125</v>
      </c>
      <c r="D3407" s="43" t="n">
        <f aca="false">NORMSINV(Inputs!$B$8)*STDEV(Prices_MTM!I3390:I3639)</f>
        <v>142188.137371406</v>
      </c>
      <c r="E3407" s="43" t="n">
        <f aca="false">-PERCENTILE(Prices_MTM!I3390:I3639,1-Inputs!$B$9)</f>
        <v>183415</v>
      </c>
      <c r="F3407" s="43" t="n">
        <f aca="false">NORMSINV(Inputs!$B$9)*STDEV(Prices_MTM!I3390:I3639)</f>
        <v>201099.396121256</v>
      </c>
      <c r="G3407" s="52" t="n">
        <f aca="false">IF(-B3407&gt;C3407,1,0)</f>
        <v>0</v>
      </c>
      <c r="H3407" s="52" t="n">
        <f aca="false">IF(-B3407&gt;D3407,1,0)</f>
        <v>0</v>
      </c>
      <c r="I3407" s="52" t="n">
        <f aca="false">IF(-B3407&gt;E3407,1,0)</f>
        <v>0</v>
      </c>
      <c r="J3407" s="52" t="n">
        <f aca="false">IF(-B3407&gt;F3407,1,0)</f>
        <v>0</v>
      </c>
    </row>
    <row r="3408" customFormat="false" ht="15" hidden="false" customHeight="false" outlineLevel="0" collapsed="false">
      <c r="A3408" s="51" t="n">
        <f aca="false">Prices_MTM!A3641</f>
        <v>42745</v>
      </c>
      <c r="B3408" s="43" t="n">
        <f aca="false">Prices_MTM!I3641</f>
        <v>-53500.0000000004</v>
      </c>
      <c r="C3408" s="43" t="n">
        <f aca="false">-PERCENTILE(Prices_MTM!I3391:I3640,1-Inputs!$B$8)</f>
        <v>137125</v>
      </c>
      <c r="D3408" s="43" t="n">
        <f aca="false">NORMSINV(Inputs!$B$8)*STDEV(Prices_MTM!I3391:I3640)</f>
        <v>142422.222152093</v>
      </c>
      <c r="E3408" s="43" t="n">
        <f aca="false">-PERCENTILE(Prices_MTM!I3391:I3640,1-Inputs!$B$9)</f>
        <v>183415</v>
      </c>
      <c r="F3408" s="43" t="n">
        <f aca="false">NORMSINV(Inputs!$B$9)*STDEV(Prices_MTM!I3391:I3640)</f>
        <v>201430.466693721</v>
      </c>
      <c r="G3408" s="52" t="n">
        <f aca="false">IF(-B3408&gt;C3408,1,0)</f>
        <v>0</v>
      </c>
      <c r="H3408" s="52" t="n">
        <f aca="false">IF(-B3408&gt;D3408,1,0)</f>
        <v>0</v>
      </c>
      <c r="I3408" s="52" t="n">
        <f aca="false">IF(-B3408&gt;E3408,1,0)</f>
        <v>0</v>
      </c>
      <c r="J3408" s="52" t="n">
        <f aca="false">IF(-B3408&gt;F3408,1,0)</f>
        <v>0</v>
      </c>
    </row>
    <row r="3409" customFormat="false" ht="15" hidden="false" customHeight="false" outlineLevel="0" collapsed="false">
      <c r="A3409" s="51" t="n">
        <f aca="false">Prices_MTM!A3642</f>
        <v>42746</v>
      </c>
      <c r="B3409" s="43" t="n">
        <f aca="false">Prices_MTM!I3642</f>
        <v>116500</v>
      </c>
      <c r="C3409" s="43" t="n">
        <f aca="false">-PERCENTILE(Prices_MTM!I3392:I3641,1-Inputs!$B$8)</f>
        <v>137125</v>
      </c>
      <c r="D3409" s="43" t="n">
        <f aca="false">NORMSINV(Inputs!$B$8)*STDEV(Prices_MTM!I3392:I3641)</f>
        <v>142436.93558548</v>
      </c>
      <c r="E3409" s="43" t="n">
        <f aca="false">-PERCENTILE(Prices_MTM!I3392:I3641,1-Inputs!$B$9)</f>
        <v>183415</v>
      </c>
      <c r="F3409" s="43" t="n">
        <f aca="false">NORMSINV(Inputs!$B$9)*STDEV(Prices_MTM!I3392:I3641)</f>
        <v>201451.276183343</v>
      </c>
      <c r="G3409" s="52" t="n">
        <f aca="false">IF(-B3409&gt;C3409,1,0)</f>
        <v>0</v>
      </c>
      <c r="H3409" s="52" t="n">
        <f aca="false">IF(-B3409&gt;D3409,1,0)</f>
        <v>0</v>
      </c>
      <c r="I3409" s="52" t="n">
        <f aca="false">IF(-B3409&gt;E3409,1,0)</f>
        <v>0</v>
      </c>
      <c r="J3409" s="52" t="n">
        <f aca="false">IF(-B3409&gt;F3409,1,0)</f>
        <v>0</v>
      </c>
    </row>
    <row r="3410" customFormat="false" ht="15" hidden="false" customHeight="false" outlineLevel="0" collapsed="false">
      <c r="A3410" s="51" t="n">
        <f aca="false">Prices_MTM!A3643</f>
        <v>42747</v>
      </c>
      <c r="B3410" s="43" t="n">
        <f aca="false">Prices_MTM!I3643</f>
        <v>37000.0000000001</v>
      </c>
      <c r="C3410" s="43" t="n">
        <f aca="false">-PERCENTILE(Prices_MTM!I3393:I3642,1-Inputs!$B$8)</f>
        <v>137125</v>
      </c>
      <c r="D3410" s="43" t="n">
        <f aca="false">NORMSINV(Inputs!$B$8)*STDEV(Prices_MTM!I3393:I3642)</f>
        <v>142900.153082561</v>
      </c>
      <c r="E3410" s="43" t="n">
        <f aca="false">-PERCENTILE(Prices_MTM!I3393:I3642,1-Inputs!$B$9)</f>
        <v>183415</v>
      </c>
      <c r="F3410" s="43" t="n">
        <f aca="false">NORMSINV(Inputs!$B$9)*STDEV(Prices_MTM!I3393:I3642)</f>
        <v>202106.413529241</v>
      </c>
      <c r="G3410" s="52" t="n">
        <f aca="false">IF(-B3410&gt;C3410,1,0)</f>
        <v>0</v>
      </c>
      <c r="H3410" s="52" t="n">
        <f aca="false">IF(-B3410&gt;D3410,1,0)</f>
        <v>0</v>
      </c>
      <c r="I3410" s="52" t="n">
        <f aca="false">IF(-B3410&gt;E3410,1,0)</f>
        <v>0</v>
      </c>
      <c r="J3410" s="52" t="n">
        <f aca="false">IF(-B3410&gt;F3410,1,0)</f>
        <v>0</v>
      </c>
    </row>
    <row r="3411" customFormat="false" ht="15" hidden="false" customHeight="false" outlineLevel="0" collapsed="false">
      <c r="A3411" s="51" t="n">
        <f aca="false">Prices_MTM!A3644</f>
        <v>42748</v>
      </c>
      <c r="B3411" s="43" t="n">
        <f aca="false">Prices_MTM!I3644</f>
        <v>-57999.9999999998</v>
      </c>
      <c r="C3411" s="43" t="n">
        <f aca="false">-PERCENTILE(Prices_MTM!I3394:I3643,1-Inputs!$B$8)</f>
        <v>137125</v>
      </c>
      <c r="D3411" s="43" t="n">
        <f aca="false">NORMSINV(Inputs!$B$8)*STDEV(Prices_MTM!I3394:I3643)</f>
        <v>142789.801191921</v>
      </c>
      <c r="E3411" s="43" t="n">
        <f aca="false">-PERCENTILE(Prices_MTM!I3394:I3643,1-Inputs!$B$9)</f>
        <v>183415</v>
      </c>
      <c r="F3411" s="43" t="n">
        <f aca="false">NORMSINV(Inputs!$B$9)*STDEV(Prices_MTM!I3394:I3643)</f>
        <v>201950.340744417</v>
      </c>
      <c r="G3411" s="52" t="n">
        <f aca="false">IF(-B3411&gt;C3411,1,0)</f>
        <v>0</v>
      </c>
      <c r="H3411" s="52" t="n">
        <f aca="false">IF(-B3411&gt;D3411,1,0)</f>
        <v>0</v>
      </c>
      <c r="I3411" s="52" t="n">
        <f aca="false">IF(-B3411&gt;E3411,1,0)</f>
        <v>0</v>
      </c>
      <c r="J3411" s="52" t="n">
        <f aca="false">IF(-B3411&gt;F3411,1,0)</f>
        <v>0</v>
      </c>
    </row>
    <row r="3412" customFormat="false" ht="15" hidden="false" customHeight="false" outlineLevel="0" collapsed="false">
      <c r="A3412" s="51" t="n">
        <f aca="false">Prices_MTM!A3645</f>
        <v>42752</v>
      </c>
      <c r="B3412" s="43" t="n">
        <f aca="false">Prices_MTM!I3645</f>
        <v>-6499.99999999977</v>
      </c>
      <c r="C3412" s="43" t="n">
        <f aca="false">-PERCENTILE(Prices_MTM!I3395:I3644,1-Inputs!$B$8)</f>
        <v>132550</v>
      </c>
      <c r="D3412" s="43" t="n">
        <f aca="false">NORMSINV(Inputs!$B$8)*STDEV(Prices_MTM!I3395:I3644)</f>
        <v>141714.561025933</v>
      </c>
      <c r="E3412" s="43" t="n">
        <f aca="false">-PERCENTILE(Prices_MTM!I3395:I3644,1-Inputs!$B$9)</f>
        <v>180720</v>
      </c>
      <c r="F3412" s="43" t="n">
        <f aca="false">NORMSINV(Inputs!$B$9)*STDEV(Prices_MTM!I3395:I3644)</f>
        <v>200429.608058394</v>
      </c>
      <c r="G3412" s="52" t="n">
        <f aca="false">IF(-B3412&gt;C3412,1,0)</f>
        <v>0</v>
      </c>
      <c r="H3412" s="52" t="n">
        <f aca="false">IF(-B3412&gt;D3412,1,0)</f>
        <v>0</v>
      </c>
      <c r="I3412" s="52" t="n">
        <f aca="false">IF(-B3412&gt;E3412,1,0)</f>
        <v>0</v>
      </c>
      <c r="J3412" s="52" t="n">
        <f aca="false">IF(-B3412&gt;F3412,1,0)</f>
        <v>0</v>
      </c>
    </row>
    <row r="3413" customFormat="false" ht="15" hidden="false" customHeight="false" outlineLevel="0" collapsed="false">
      <c r="A3413" s="51" t="n">
        <f aca="false">Prices_MTM!A3646</f>
        <v>42753</v>
      </c>
      <c r="B3413" s="43" t="n">
        <f aca="false">Prices_MTM!I3646</f>
        <v>-87500.0000000007</v>
      </c>
      <c r="C3413" s="43" t="n">
        <f aca="false">-PERCENTILE(Prices_MTM!I3396:I3645,1-Inputs!$B$8)</f>
        <v>132550</v>
      </c>
      <c r="D3413" s="43" t="n">
        <f aca="false">NORMSINV(Inputs!$B$8)*STDEV(Prices_MTM!I3396:I3645)</f>
        <v>141684.148569388</v>
      </c>
      <c r="E3413" s="43" t="n">
        <f aca="false">-PERCENTILE(Prices_MTM!I3396:I3645,1-Inputs!$B$9)</f>
        <v>180720</v>
      </c>
      <c r="F3413" s="43" t="n">
        <f aca="false">NORMSINV(Inputs!$B$9)*STDEV(Prices_MTM!I3396:I3645)</f>
        <v>200386.595140728</v>
      </c>
      <c r="G3413" s="52" t="n">
        <f aca="false">IF(-B3413&gt;C3413,1,0)</f>
        <v>0</v>
      </c>
      <c r="H3413" s="52" t="n">
        <f aca="false">IF(-B3413&gt;D3413,1,0)</f>
        <v>0</v>
      </c>
      <c r="I3413" s="52" t="n">
        <f aca="false">IF(-B3413&gt;E3413,1,0)</f>
        <v>0</v>
      </c>
      <c r="J3413" s="52" t="n">
        <f aca="false">IF(-B3413&gt;F3413,1,0)</f>
        <v>0</v>
      </c>
    </row>
    <row r="3414" customFormat="false" ht="15" hidden="false" customHeight="false" outlineLevel="0" collapsed="false">
      <c r="A3414" s="51" t="n">
        <f aca="false">Prices_MTM!A3647</f>
        <v>42754</v>
      </c>
      <c r="B3414" s="43" t="n">
        <f aca="false">Prices_MTM!I3647</f>
        <v>56500.0000000005</v>
      </c>
      <c r="C3414" s="43" t="n">
        <f aca="false">-PERCENTILE(Prices_MTM!I3397:I3646,1-Inputs!$B$8)</f>
        <v>132550</v>
      </c>
      <c r="D3414" s="43" t="n">
        <f aca="false">NORMSINV(Inputs!$B$8)*STDEV(Prices_MTM!I3397:I3646)</f>
        <v>141493.200124567</v>
      </c>
      <c r="E3414" s="43" t="n">
        <f aca="false">-PERCENTILE(Prices_MTM!I3397:I3646,1-Inputs!$B$9)</f>
        <v>180720</v>
      </c>
      <c r="F3414" s="43" t="n">
        <f aca="false">NORMSINV(Inputs!$B$9)*STDEV(Prices_MTM!I3397:I3646)</f>
        <v>200116.533111268</v>
      </c>
      <c r="G3414" s="52" t="n">
        <f aca="false">IF(-B3414&gt;C3414,1,0)</f>
        <v>0</v>
      </c>
      <c r="H3414" s="52" t="n">
        <f aca="false">IF(-B3414&gt;D3414,1,0)</f>
        <v>0</v>
      </c>
      <c r="I3414" s="52" t="n">
        <f aca="false">IF(-B3414&gt;E3414,1,0)</f>
        <v>0</v>
      </c>
      <c r="J3414" s="52" t="n">
        <f aca="false">IF(-B3414&gt;F3414,1,0)</f>
        <v>0</v>
      </c>
    </row>
    <row r="3415" customFormat="false" ht="15" hidden="false" customHeight="false" outlineLevel="0" collapsed="false">
      <c r="A3415" s="51" t="n">
        <f aca="false">Prices_MTM!A3648</f>
        <v>42755</v>
      </c>
      <c r="B3415" s="43" t="n">
        <f aca="false">Prices_MTM!I3648</f>
        <v>999.999999999796</v>
      </c>
      <c r="C3415" s="43" t="n">
        <f aca="false">-PERCENTILE(Prices_MTM!I3398:I3647,1-Inputs!$B$8)</f>
        <v>132550</v>
      </c>
      <c r="D3415" s="43" t="n">
        <f aca="false">NORMSINV(Inputs!$B$8)*STDEV(Prices_MTM!I3398:I3647)</f>
        <v>139992.248635922</v>
      </c>
      <c r="E3415" s="43" t="n">
        <f aca="false">-PERCENTILE(Prices_MTM!I3398:I3647,1-Inputs!$B$9)</f>
        <v>180720</v>
      </c>
      <c r="F3415" s="43" t="n">
        <f aca="false">NORMSINV(Inputs!$B$9)*STDEV(Prices_MTM!I3398:I3647)</f>
        <v>197993.708777578</v>
      </c>
      <c r="G3415" s="52" t="n">
        <f aca="false">IF(-B3415&gt;C3415,1,0)</f>
        <v>0</v>
      </c>
      <c r="H3415" s="52" t="n">
        <f aca="false">IF(-B3415&gt;D3415,1,0)</f>
        <v>0</v>
      </c>
      <c r="I3415" s="52" t="n">
        <f aca="false">IF(-B3415&gt;E3415,1,0)</f>
        <v>0</v>
      </c>
      <c r="J3415" s="52" t="n">
        <f aca="false">IF(-B3415&gt;F3415,1,0)</f>
        <v>0</v>
      </c>
    </row>
    <row r="3416" customFormat="false" ht="15" hidden="false" customHeight="false" outlineLevel="0" collapsed="false">
      <c r="A3416" s="51" t="n">
        <f aca="false">Prices_MTM!A3649</f>
        <v>42758</v>
      </c>
      <c r="B3416" s="43" t="n">
        <f aca="false">Prices_MTM!I3649</f>
        <v>56000.0000000006</v>
      </c>
      <c r="C3416" s="43" t="n">
        <f aca="false">-PERCENTILE(Prices_MTM!I3399:I3648,1-Inputs!$B$8)</f>
        <v>132550</v>
      </c>
      <c r="D3416" s="43" t="n">
        <f aca="false">NORMSINV(Inputs!$B$8)*STDEV(Prices_MTM!I3399:I3648)</f>
        <v>139563.166145776</v>
      </c>
      <c r="E3416" s="43" t="n">
        <f aca="false">-PERCENTILE(Prices_MTM!I3399:I3648,1-Inputs!$B$9)</f>
        <v>180720</v>
      </c>
      <c r="F3416" s="43" t="n">
        <f aca="false">NORMSINV(Inputs!$B$9)*STDEV(Prices_MTM!I3399:I3648)</f>
        <v>197386.849223401</v>
      </c>
      <c r="G3416" s="52" t="n">
        <f aca="false">IF(-B3416&gt;C3416,1,0)</f>
        <v>0</v>
      </c>
      <c r="H3416" s="52" t="n">
        <f aca="false">IF(-B3416&gt;D3416,1,0)</f>
        <v>0</v>
      </c>
      <c r="I3416" s="52" t="n">
        <f aca="false">IF(-B3416&gt;E3416,1,0)</f>
        <v>0</v>
      </c>
      <c r="J3416" s="52" t="n">
        <f aca="false">IF(-B3416&gt;F3416,1,0)</f>
        <v>0</v>
      </c>
    </row>
    <row r="3417" customFormat="false" ht="15" hidden="false" customHeight="false" outlineLevel="0" collapsed="false">
      <c r="A3417" s="51" t="n">
        <f aca="false">Prices_MTM!A3650</f>
        <v>42759</v>
      </c>
      <c r="B3417" s="43" t="n">
        <f aca="false">Prices_MTM!I3650</f>
        <v>-34000.0000000003</v>
      </c>
      <c r="C3417" s="43" t="n">
        <f aca="false">-PERCENTILE(Prices_MTM!I3400:I3649,1-Inputs!$B$8)</f>
        <v>132000</v>
      </c>
      <c r="D3417" s="43" t="n">
        <f aca="false">NORMSINV(Inputs!$B$8)*STDEV(Prices_MTM!I3400:I3649)</f>
        <v>138820.19947889</v>
      </c>
      <c r="E3417" s="43" t="n">
        <f aca="false">-PERCENTILE(Prices_MTM!I3400:I3649,1-Inputs!$B$9)</f>
        <v>180720</v>
      </c>
      <c r="F3417" s="43" t="n">
        <f aca="false">NORMSINV(Inputs!$B$9)*STDEV(Prices_MTM!I3400:I3649)</f>
        <v>196336.057288074</v>
      </c>
      <c r="G3417" s="52" t="n">
        <f aca="false">IF(-B3417&gt;C3417,1,0)</f>
        <v>0</v>
      </c>
      <c r="H3417" s="52" t="n">
        <f aca="false">IF(-B3417&gt;D3417,1,0)</f>
        <v>0</v>
      </c>
      <c r="I3417" s="52" t="n">
        <f aca="false">IF(-B3417&gt;E3417,1,0)</f>
        <v>0</v>
      </c>
      <c r="J3417" s="52" t="n">
        <f aca="false">IF(-B3417&gt;F3417,1,0)</f>
        <v>0</v>
      </c>
    </row>
    <row r="3418" customFormat="false" ht="15" hidden="false" customHeight="false" outlineLevel="0" collapsed="false">
      <c r="A3418" s="51" t="n">
        <f aca="false">Prices_MTM!A3651</f>
        <v>42760</v>
      </c>
      <c r="B3418" s="43" t="n">
        <f aca="false">Prices_MTM!I3651</f>
        <v>-6000.00000000023</v>
      </c>
      <c r="C3418" s="43" t="n">
        <f aca="false">-PERCENTILE(Prices_MTM!I3401:I3650,1-Inputs!$B$8)</f>
        <v>131100</v>
      </c>
      <c r="D3418" s="43" t="n">
        <f aca="false">NORMSINV(Inputs!$B$8)*STDEV(Prices_MTM!I3401:I3650)</f>
        <v>138139.062085039</v>
      </c>
      <c r="E3418" s="43" t="n">
        <f aca="false">-PERCENTILE(Prices_MTM!I3401:I3650,1-Inputs!$B$9)</f>
        <v>180720</v>
      </c>
      <c r="F3418" s="43" t="n">
        <f aca="false">NORMSINV(Inputs!$B$9)*STDEV(Prices_MTM!I3401:I3650)</f>
        <v>195372.711673515</v>
      </c>
      <c r="G3418" s="52" t="n">
        <f aca="false">IF(-B3418&gt;C3418,1,0)</f>
        <v>0</v>
      </c>
      <c r="H3418" s="52" t="n">
        <f aca="false">IF(-B3418&gt;D3418,1,0)</f>
        <v>0</v>
      </c>
      <c r="I3418" s="52" t="n">
        <f aca="false">IF(-B3418&gt;E3418,1,0)</f>
        <v>0</v>
      </c>
      <c r="J3418" s="52" t="n">
        <f aca="false">IF(-B3418&gt;F3418,1,0)</f>
        <v>0</v>
      </c>
    </row>
    <row r="3419" customFormat="false" ht="15" hidden="false" customHeight="false" outlineLevel="0" collapsed="false">
      <c r="A3419" s="51" t="n">
        <f aca="false">Prices_MTM!A3652</f>
        <v>42761</v>
      </c>
      <c r="B3419" s="43" t="n">
        <f aca="false">Prices_MTM!I3652</f>
        <v>32500.0000000003</v>
      </c>
      <c r="C3419" s="43" t="n">
        <f aca="false">-PERCENTILE(Prices_MTM!I3402:I3651,1-Inputs!$B$8)</f>
        <v>131100</v>
      </c>
      <c r="D3419" s="43" t="n">
        <f aca="false">NORMSINV(Inputs!$B$8)*STDEV(Prices_MTM!I3402:I3651)</f>
        <v>136054.021671544</v>
      </c>
      <c r="E3419" s="43" t="n">
        <f aca="false">-PERCENTILE(Prices_MTM!I3402:I3651,1-Inputs!$B$9)</f>
        <v>180720</v>
      </c>
      <c r="F3419" s="43" t="n">
        <f aca="false">NORMSINV(Inputs!$B$9)*STDEV(Prices_MTM!I3402:I3651)</f>
        <v>192423.799226995</v>
      </c>
      <c r="G3419" s="52" t="n">
        <f aca="false">IF(-B3419&gt;C3419,1,0)</f>
        <v>0</v>
      </c>
      <c r="H3419" s="52" t="n">
        <f aca="false">IF(-B3419&gt;D3419,1,0)</f>
        <v>0</v>
      </c>
      <c r="I3419" s="52" t="n">
        <f aca="false">IF(-B3419&gt;E3419,1,0)</f>
        <v>0</v>
      </c>
      <c r="J3419" s="52" t="n">
        <f aca="false">IF(-B3419&gt;F3419,1,0)</f>
        <v>0</v>
      </c>
    </row>
    <row r="3420" customFormat="false" ht="15" hidden="false" customHeight="false" outlineLevel="0" collapsed="false">
      <c r="A3420" s="51" t="n">
        <f aca="false">Prices_MTM!A3653</f>
        <v>42762</v>
      </c>
      <c r="B3420" s="43" t="n">
        <f aca="false">Prices_MTM!I3653</f>
        <v>48499.9999999999</v>
      </c>
      <c r="C3420" s="43" t="n">
        <f aca="false">-PERCENTILE(Prices_MTM!I3403:I3652,1-Inputs!$B$8)</f>
        <v>131100</v>
      </c>
      <c r="D3420" s="43" t="n">
        <f aca="false">NORMSINV(Inputs!$B$8)*STDEV(Prices_MTM!I3403:I3652)</f>
        <v>136059.575806669</v>
      </c>
      <c r="E3420" s="43" t="n">
        <f aca="false">-PERCENTILE(Prices_MTM!I3403:I3652,1-Inputs!$B$9)</f>
        <v>180720</v>
      </c>
      <c r="F3420" s="43" t="n">
        <f aca="false">NORMSINV(Inputs!$B$9)*STDEV(Prices_MTM!I3403:I3652)</f>
        <v>192431.654546294</v>
      </c>
      <c r="G3420" s="52" t="n">
        <f aca="false">IF(-B3420&gt;C3420,1,0)</f>
        <v>0</v>
      </c>
      <c r="H3420" s="52" t="n">
        <f aca="false">IF(-B3420&gt;D3420,1,0)</f>
        <v>0</v>
      </c>
      <c r="I3420" s="52" t="n">
        <f aca="false">IF(-B3420&gt;E3420,1,0)</f>
        <v>0</v>
      </c>
      <c r="J3420" s="52" t="n">
        <f aca="false">IF(-B3420&gt;F3420,1,0)</f>
        <v>0</v>
      </c>
    </row>
    <row r="3421" customFormat="false" ht="15" hidden="false" customHeight="false" outlineLevel="0" collapsed="false">
      <c r="A3421" s="51" t="n">
        <f aca="false">Prices_MTM!A3654</f>
        <v>42765</v>
      </c>
      <c r="B3421" s="43" t="n">
        <f aca="false">Prices_MTM!I3654</f>
        <v>-53500</v>
      </c>
      <c r="C3421" s="43" t="n">
        <f aca="false">-PERCENTILE(Prices_MTM!I3404:I3653,1-Inputs!$B$8)</f>
        <v>131100</v>
      </c>
      <c r="D3421" s="43" t="n">
        <f aca="false">NORMSINV(Inputs!$B$8)*STDEV(Prices_MTM!I3404:I3653)</f>
        <v>136091.550948398</v>
      </c>
      <c r="E3421" s="43" t="n">
        <f aca="false">-PERCENTILE(Prices_MTM!I3404:I3653,1-Inputs!$B$9)</f>
        <v>180720</v>
      </c>
      <c r="F3421" s="43" t="n">
        <f aca="false">NORMSINV(Inputs!$B$9)*STDEV(Prices_MTM!I3404:I3653)</f>
        <v>192476.877599435</v>
      </c>
      <c r="G3421" s="52" t="n">
        <f aca="false">IF(-B3421&gt;C3421,1,0)</f>
        <v>0</v>
      </c>
      <c r="H3421" s="52" t="n">
        <f aca="false">IF(-B3421&gt;D3421,1,0)</f>
        <v>0</v>
      </c>
      <c r="I3421" s="52" t="n">
        <f aca="false">IF(-B3421&gt;E3421,1,0)</f>
        <v>0</v>
      </c>
      <c r="J3421" s="52" t="n">
        <f aca="false">IF(-B3421&gt;F3421,1,0)</f>
        <v>0</v>
      </c>
    </row>
    <row r="3422" customFormat="false" ht="15" hidden="false" customHeight="false" outlineLevel="0" collapsed="false">
      <c r="A3422" s="51" t="n">
        <f aca="false">Prices_MTM!A3655</f>
        <v>42766</v>
      </c>
      <c r="B3422" s="43" t="n">
        <f aca="false">Prices_MTM!I3655</f>
        <v>-12000.0000000001</v>
      </c>
      <c r="C3422" s="43" t="n">
        <f aca="false">-PERCENTILE(Prices_MTM!I3405:I3654,1-Inputs!$B$8)</f>
        <v>129550</v>
      </c>
      <c r="D3422" s="43" t="n">
        <f aca="false">NORMSINV(Inputs!$B$8)*STDEV(Prices_MTM!I3405:I3654)</f>
        <v>135020.334502839</v>
      </c>
      <c r="E3422" s="43" t="n">
        <f aca="false">-PERCENTILE(Prices_MTM!I3405:I3654,1-Inputs!$B$9)</f>
        <v>179495</v>
      </c>
      <c r="F3422" s="43" t="n">
        <f aca="false">NORMSINV(Inputs!$B$9)*STDEV(Prices_MTM!I3405:I3654)</f>
        <v>190961.835738001</v>
      </c>
      <c r="G3422" s="52" t="n">
        <f aca="false">IF(-B3422&gt;C3422,1,0)</f>
        <v>0</v>
      </c>
      <c r="H3422" s="52" t="n">
        <f aca="false">IF(-B3422&gt;D3422,1,0)</f>
        <v>0</v>
      </c>
      <c r="I3422" s="52" t="n">
        <f aca="false">IF(-B3422&gt;E3422,1,0)</f>
        <v>0</v>
      </c>
      <c r="J3422" s="52" t="n">
        <f aca="false">IF(-B3422&gt;F3422,1,0)</f>
        <v>0</v>
      </c>
    </row>
    <row r="3423" customFormat="false" ht="15" hidden="false" customHeight="false" outlineLevel="0" collapsed="false">
      <c r="A3423" s="51" t="n">
        <f aca="false">Prices_MTM!A3656</f>
        <v>42767</v>
      </c>
      <c r="B3423" s="43" t="n">
        <f aca="false">Prices_MTM!I3656</f>
        <v>87999.9999999999</v>
      </c>
      <c r="C3423" s="43" t="n">
        <f aca="false">-PERCENTILE(Prices_MTM!I3406:I3655,1-Inputs!$B$8)</f>
        <v>129550</v>
      </c>
      <c r="D3423" s="43" t="n">
        <f aca="false">NORMSINV(Inputs!$B$8)*STDEV(Prices_MTM!I3406:I3655)</f>
        <v>134606.473944663</v>
      </c>
      <c r="E3423" s="43" t="n">
        <f aca="false">-PERCENTILE(Prices_MTM!I3406:I3655,1-Inputs!$B$9)</f>
        <v>179495</v>
      </c>
      <c r="F3423" s="43" t="n">
        <f aca="false">NORMSINV(Inputs!$B$9)*STDEV(Prices_MTM!I3406:I3655)</f>
        <v>190376.504852696</v>
      </c>
      <c r="G3423" s="52" t="n">
        <f aca="false">IF(-B3423&gt;C3423,1,0)</f>
        <v>0</v>
      </c>
      <c r="H3423" s="52" t="n">
        <f aca="false">IF(-B3423&gt;D3423,1,0)</f>
        <v>0</v>
      </c>
      <c r="I3423" s="52" t="n">
        <f aca="false">IF(-B3423&gt;E3423,1,0)</f>
        <v>0</v>
      </c>
      <c r="J3423" s="52" t="n">
        <f aca="false">IF(-B3423&gt;F3423,1,0)</f>
        <v>0</v>
      </c>
    </row>
    <row r="3424" customFormat="false" ht="15" hidden="false" customHeight="false" outlineLevel="0" collapsed="false">
      <c r="A3424" s="51" t="n">
        <f aca="false">Prices_MTM!A3657</f>
        <v>42768</v>
      </c>
      <c r="B3424" s="43" t="n">
        <f aca="false">Prices_MTM!I3657</f>
        <v>-42500.0000000001</v>
      </c>
      <c r="C3424" s="43" t="n">
        <f aca="false">-PERCENTILE(Prices_MTM!I3407:I3656,1-Inputs!$B$8)</f>
        <v>129550</v>
      </c>
      <c r="D3424" s="43" t="n">
        <f aca="false">NORMSINV(Inputs!$B$8)*STDEV(Prices_MTM!I3407:I3656)</f>
        <v>133790.777249169</v>
      </c>
      <c r="E3424" s="43" t="n">
        <f aca="false">-PERCENTILE(Prices_MTM!I3407:I3656,1-Inputs!$B$9)</f>
        <v>179495</v>
      </c>
      <c r="F3424" s="43" t="n">
        <f aca="false">NORMSINV(Inputs!$B$9)*STDEV(Prices_MTM!I3407:I3656)</f>
        <v>189222.849449971</v>
      </c>
      <c r="G3424" s="52" t="n">
        <f aca="false">IF(-B3424&gt;C3424,1,0)</f>
        <v>0</v>
      </c>
      <c r="H3424" s="52" t="n">
        <f aca="false">IF(-B3424&gt;D3424,1,0)</f>
        <v>0</v>
      </c>
      <c r="I3424" s="52" t="n">
        <f aca="false">IF(-B3424&gt;E3424,1,0)</f>
        <v>0</v>
      </c>
      <c r="J3424" s="52" t="n">
        <f aca="false">IF(-B3424&gt;F3424,1,0)</f>
        <v>0</v>
      </c>
    </row>
    <row r="3425" customFormat="false" ht="15" hidden="false" customHeight="false" outlineLevel="0" collapsed="false">
      <c r="A3425" s="51" t="n">
        <f aca="false">Prices_MTM!A3658</f>
        <v>42769</v>
      </c>
      <c r="B3425" s="43" t="n">
        <f aca="false">Prices_MTM!I3658</f>
        <v>27000.0000000003</v>
      </c>
      <c r="C3425" s="43" t="n">
        <f aca="false">-PERCENTILE(Prices_MTM!I3408:I3657,1-Inputs!$B$8)</f>
        <v>129550</v>
      </c>
      <c r="D3425" s="43" t="n">
        <f aca="false">NORMSINV(Inputs!$B$8)*STDEV(Prices_MTM!I3408:I3657)</f>
        <v>133556.565489387</v>
      </c>
      <c r="E3425" s="43" t="n">
        <f aca="false">-PERCENTILE(Prices_MTM!I3408:I3657,1-Inputs!$B$9)</f>
        <v>179495</v>
      </c>
      <c r="F3425" s="43" t="n">
        <f aca="false">NORMSINV(Inputs!$B$9)*STDEV(Prices_MTM!I3408:I3657)</f>
        <v>188891.599288548</v>
      </c>
      <c r="G3425" s="52" t="n">
        <f aca="false">IF(-B3425&gt;C3425,1,0)</f>
        <v>0</v>
      </c>
      <c r="H3425" s="52" t="n">
        <f aca="false">IF(-B3425&gt;D3425,1,0)</f>
        <v>0</v>
      </c>
      <c r="I3425" s="52" t="n">
        <f aca="false">IF(-B3425&gt;E3425,1,0)</f>
        <v>0</v>
      </c>
      <c r="J3425" s="52" t="n">
        <f aca="false">IF(-B3425&gt;F3425,1,0)</f>
        <v>0</v>
      </c>
    </row>
    <row r="3426" customFormat="false" ht="15" hidden="false" customHeight="false" outlineLevel="0" collapsed="false">
      <c r="A3426" s="51" t="n">
        <f aca="false">Prices_MTM!A3659</f>
        <v>42772</v>
      </c>
      <c r="B3426" s="43" t="n">
        <f aca="false">Prices_MTM!I3659</f>
        <v>-35000.0000000005</v>
      </c>
      <c r="C3426" s="43" t="n">
        <f aca="false">-PERCENTILE(Prices_MTM!I3409:I3658,1-Inputs!$B$8)</f>
        <v>129550</v>
      </c>
      <c r="D3426" s="43" t="n">
        <f aca="false">NORMSINV(Inputs!$B$8)*STDEV(Prices_MTM!I3409:I3658)</f>
        <v>133427.098475694</v>
      </c>
      <c r="E3426" s="43" t="n">
        <f aca="false">-PERCENTILE(Prices_MTM!I3409:I3658,1-Inputs!$B$9)</f>
        <v>179495</v>
      </c>
      <c r="F3426" s="43" t="n">
        <f aca="false">NORMSINV(Inputs!$B$9)*STDEV(Prices_MTM!I3409:I3658)</f>
        <v>188708.491620407</v>
      </c>
      <c r="G3426" s="52" t="n">
        <f aca="false">IF(-B3426&gt;C3426,1,0)</f>
        <v>0</v>
      </c>
      <c r="H3426" s="52" t="n">
        <f aca="false">IF(-B3426&gt;D3426,1,0)</f>
        <v>0</v>
      </c>
      <c r="I3426" s="52" t="n">
        <f aca="false">IF(-B3426&gt;E3426,1,0)</f>
        <v>0</v>
      </c>
      <c r="J3426" s="52" t="n">
        <f aca="false">IF(-B3426&gt;F3426,1,0)</f>
        <v>0</v>
      </c>
    </row>
    <row r="3427" customFormat="false" ht="15" hidden="false" customHeight="false" outlineLevel="0" collapsed="false">
      <c r="A3427" s="51" t="n">
        <f aca="false">Prices_MTM!A3660</f>
        <v>42773</v>
      </c>
      <c r="B3427" s="43" t="n">
        <f aca="false">Prices_MTM!I3660</f>
        <v>-20499.9999999998</v>
      </c>
      <c r="C3427" s="43" t="n">
        <f aca="false">-PERCENTILE(Prices_MTM!I3410:I3659,1-Inputs!$B$8)</f>
        <v>129550</v>
      </c>
      <c r="D3427" s="43" t="n">
        <f aca="false">NORMSINV(Inputs!$B$8)*STDEV(Prices_MTM!I3410:I3659)</f>
        <v>133202.93765273</v>
      </c>
      <c r="E3427" s="43" t="n">
        <f aca="false">-PERCENTILE(Prices_MTM!I3410:I3659,1-Inputs!$B$9)</f>
        <v>179495</v>
      </c>
      <c r="F3427" s="43" t="n">
        <f aca="false">NORMSINV(Inputs!$B$9)*STDEV(Prices_MTM!I3410:I3659)</f>
        <v>188391.456690732</v>
      </c>
      <c r="G3427" s="52" t="n">
        <f aca="false">IF(-B3427&gt;C3427,1,0)</f>
        <v>0</v>
      </c>
      <c r="H3427" s="52" t="n">
        <f aca="false">IF(-B3427&gt;D3427,1,0)</f>
        <v>0</v>
      </c>
      <c r="I3427" s="52" t="n">
        <f aca="false">IF(-B3427&gt;E3427,1,0)</f>
        <v>0</v>
      </c>
      <c r="J3427" s="52" t="n">
        <f aca="false">IF(-B3427&gt;F3427,1,0)</f>
        <v>0</v>
      </c>
    </row>
    <row r="3428" customFormat="false" ht="15" hidden="false" customHeight="false" outlineLevel="0" collapsed="false">
      <c r="A3428" s="51" t="n">
        <f aca="false">Prices_MTM!A3661</f>
        <v>42774</v>
      </c>
      <c r="B3428" s="43" t="n">
        <f aca="false">Prices_MTM!I3661</f>
        <v>-13500.0000000002</v>
      </c>
      <c r="C3428" s="43" t="n">
        <f aca="false">-PERCENTILE(Prices_MTM!I3411:I3660,1-Inputs!$B$8)</f>
        <v>129550</v>
      </c>
      <c r="D3428" s="43" t="n">
        <f aca="false">NORMSINV(Inputs!$B$8)*STDEV(Prices_MTM!I3411:I3660)</f>
        <v>132776.095275472</v>
      </c>
      <c r="E3428" s="43" t="n">
        <f aca="false">-PERCENTILE(Prices_MTM!I3411:I3660,1-Inputs!$B$9)</f>
        <v>179495</v>
      </c>
      <c r="F3428" s="43" t="n">
        <f aca="false">NORMSINV(Inputs!$B$9)*STDEV(Prices_MTM!I3411:I3660)</f>
        <v>187787.765370962</v>
      </c>
      <c r="G3428" s="52" t="n">
        <f aca="false">IF(-B3428&gt;C3428,1,0)</f>
        <v>0</v>
      </c>
      <c r="H3428" s="52" t="n">
        <f aca="false">IF(-B3428&gt;D3428,1,0)</f>
        <v>0</v>
      </c>
      <c r="I3428" s="52" t="n">
        <f aca="false">IF(-B3428&gt;E3428,1,0)</f>
        <v>0</v>
      </c>
      <c r="J3428" s="52" t="n">
        <f aca="false">IF(-B3428&gt;F3428,1,0)</f>
        <v>0</v>
      </c>
    </row>
    <row r="3429" customFormat="false" ht="15" hidden="false" customHeight="false" outlineLevel="0" collapsed="false">
      <c r="A3429" s="51" t="n">
        <f aca="false">Prices_MTM!A3662</f>
        <v>42775</v>
      </c>
      <c r="B3429" s="43" t="n">
        <f aca="false">Prices_MTM!I3662</f>
        <v>84000.0000000007</v>
      </c>
      <c r="C3429" s="43" t="n">
        <f aca="false">-PERCENTILE(Prices_MTM!I3412:I3661,1-Inputs!$B$8)</f>
        <v>129550</v>
      </c>
      <c r="D3429" s="43" t="n">
        <f aca="false">NORMSINV(Inputs!$B$8)*STDEV(Prices_MTM!I3412:I3661)</f>
        <v>132771.192493147</v>
      </c>
      <c r="E3429" s="43" t="n">
        <f aca="false">-PERCENTILE(Prices_MTM!I3412:I3661,1-Inputs!$B$9)</f>
        <v>179495</v>
      </c>
      <c r="F3429" s="43" t="n">
        <f aca="false">NORMSINV(Inputs!$B$9)*STDEV(Prices_MTM!I3412:I3661)</f>
        <v>187780.831272358</v>
      </c>
      <c r="G3429" s="52" t="n">
        <f aca="false">IF(-B3429&gt;C3429,1,0)</f>
        <v>0</v>
      </c>
      <c r="H3429" s="52" t="n">
        <f aca="false">IF(-B3429&gt;D3429,1,0)</f>
        <v>0</v>
      </c>
      <c r="I3429" s="52" t="n">
        <f aca="false">IF(-B3429&gt;E3429,1,0)</f>
        <v>0</v>
      </c>
      <c r="J3429" s="52" t="n">
        <f aca="false">IF(-B3429&gt;F3429,1,0)</f>
        <v>0</v>
      </c>
    </row>
    <row r="3430" customFormat="false" ht="15" hidden="false" customHeight="false" outlineLevel="0" collapsed="false">
      <c r="A3430" s="51" t="n">
        <f aca="false">Prices_MTM!A3663</f>
        <v>42776</v>
      </c>
      <c r="B3430" s="43" t="n">
        <f aca="false">Prices_MTM!I3663</f>
        <v>23999.9999999998</v>
      </c>
      <c r="C3430" s="43" t="n">
        <f aca="false">-PERCENTILE(Prices_MTM!I3413:I3662,1-Inputs!$B$8)</f>
        <v>129550</v>
      </c>
      <c r="D3430" s="43" t="n">
        <f aca="false">NORMSINV(Inputs!$B$8)*STDEV(Prices_MTM!I3413:I3662)</f>
        <v>132620.600433385</v>
      </c>
      <c r="E3430" s="43" t="n">
        <f aca="false">-PERCENTILE(Prices_MTM!I3413:I3662,1-Inputs!$B$9)</f>
        <v>179495</v>
      </c>
      <c r="F3430" s="43" t="n">
        <f aca="false">NORMSINV(Inputs!$B$9)*STDEV(Prices_MTM!I3413:I3662)</f>
        <v>187567.846048423</v>
      </c>
      <c r="G3430" s="52" t="n">
        <f aca="false">IF(-B3430&gt;C3430,1,0)</f>
        <v>0</v>
      </c>
      <c r="H3430" s="52" t="n">
        <f aca="false">IF(-B3430&gt;D3430,1,0)</f>
        <v>0</v>
      </c>
      <c r="I3430" s="52" t="n">
        <f aca="false">IF(-B3430&gt;E3430,1,0)</f>
        <v>0</v>
      </c>
      <c r="J3430" s="52" t="n">
        <f aca="false">IF(-B3430&gt;F3430,1,0)</f>
        <v>0</v>
      </c>
    </row>
    <row r="3431" customFormat="false" ht="15" hidden="false" customHeight="false" outlineLevel="0" collapsed="false">
      <c r="A3431" s="51" t="n">
        <f aca="false">Prices_MTM!A3664</f>
        <v>42779</v>
      </c>
      <c r="B3431" s="43" t="n">
        <f aca="false">Prices_MTM!I3664</f>
        <v>-35500.0000000001</v>
      </c>
      <c r="C3431" s="43" t="n">
        <f aca="false">-PERCENTILE(Prices_MTM!I3414:I3663,1-Inputs!$B$8)</f>
        <v>129550</v>
      </c>
      <c r="D3431" s="43" t="n">
        <f aca="false">NORMSINV(Inputs!$B$8)*STDEV(Prices_MTM!I3414:I3663)</f>
        <v>131600.506425593</v>
      </c>
      <c r="E3431" s="43" t="n">
        <f aca="false">-PERCENTILE(Prices_MTM!I3414:I3663,1-Inputs!$B$9)</f>
        <v>179495</v>
      </c>
      <c r="F3431" s="43" t="n">
        <f aca="false">NORMSINV(Inputs!$B$9)*STDEV(Prices_MTM!I3414:I3663)</f>
        <v>186125.107626315</v>
      </c>
      <c r="G3431" s="52" t="n">
        <f aca="false">IF(-B3431&gt;C3431,1,0)</f>
        <v>0</v>
      </c>
      <c r="H3431" s="52" t="n">
        <f aca="false">IF(-B3431&gt;D3431,1,0)</f>
        <v>0</v>
      </c>
      <c r="I3431" s="52" t="n">
        <f aca="false">IF(-B3431&gt;E3431,1,0)</f>
        <v>0</v>
      </c>
      <c r="J3431" s="52" t="n">
        <f aca="false">IF(-B3431&gt;F3431,1,0)</f>
        <v>0</v>
      </c>
    </row>
    <row r="3432" customFormat="false" ht="15" hidden="false" customHeight="false" outlineLevel="0" collapsed="false">
      <c r="A3432" s="51" t="n">
        <f aca="false">Prices_MTM!A3665</f>
        <v>42780</v>
      </c>
      <c r="B3432" s="43" t="n">
        <f aca="false">Prices_MTM!I3665</f>
        <v>-15500.0000000001</v>
      </c>
      <c r="C3432" s="43" t="n">
        <f aca="false">-PERCENTILE(Prices_MTM!I3415:I3664,1-Inputs!$B$8)</f>
        <v>129550</v>
      </c>
      <c r="D3432" s="43" t="n">
        <f aca="false">NORMSINV(Inputs!$B$8)*STDEV(Prices_MTM!I3415:I3664)</f>
        <v>131667.842674321</v>
      </c>
      <c r="E3432" s="43" t="n">
        <f aca="false">-PERCENTILE(Prices_MTM!I3415:I3664,1-Inputs!$B$9)</f>
        <v>179495</v>
      </c>
      <c r="F3432" s="43" t="n">
        <f aca="false">NORMSINV(Inputs!$B$9)*STDEV(Prices_MTM!I3415:I3664)</f>
        <v>186220.342567896</v>
      </c>
      <c r="G3432" s="52" t="n">
        <f aca="false">IF(-B3432&gt;C3432,1,0)</f>
        <v>0</v>
      </c>
      <c r="H3432" s="52" t="n">
        <f aca="false">IF(-B3432&gt;D3432,1,0)</f>
        <v>0</v>
      </c>
      <c r="I3432" s="52" t="n">
        <f aca="false">IF(-B3432&gt;E3432,1,0)</f>
        <v>0</v>
      </c>
      <c r="J3432" s="52" t="n">
        <f aca="false">IF(-B3432&gt;F3432,1,0)</f>
        <v>0</v>
      </c>
    </row>
    <row r="3433" customFormat="false" ht="15" hidden="false" customHeight="false" outlineLevel="0" collapsed="false">
      <c r="A3433" s="51" t="n">
        <f aca="false">Prices_MTM!A3666</f>
        <v>42781</v>
      </c>
      <c r="B3433" s="43" t="n">
        <f aca="false">Prices_MTM!I3666</f>
        <v>9499.99999999989</v>
      </c>
      <c r="C3433" s="43" t="n">
        <f aca="false">-PERCENTILE(Prices_MTM!I3416:I3665,1-Inputs!$B$8)</f>
        <v>129550</v>
      </c>
      <c r="D3433" s="43" t="n">
        <f aca="false">NORMSINV(Inputs!$B$8)*STDEV(Prices_MTM!I3416:I3665)</f>
        <v>131572.422348434</v>
      </c>
      <c r="E3433" s="43" t="n">
        <f aca="false">-PERCENTILE(Prices_MTM!I3416:I3665,1-Inputs!$B$9)</f>
        <v>179495</v>
      </c>
      <c r="F3433" s="43" t="n">
        <f aca="false">NORMSINV(Inputs!$B$9)*STDEV(Prices_MTM!I3416:I3665)</f>
        <v>186085.387780048</v>
      </c>
      <c r="G3433" s="52" t="n">
        <f aca="false">IF(-B3433&gt;C3433,1,0)</f>
        <v>0</v>
      </c>
      <c r="H3433" s="52" t="n">
        <f aca="false">IF(-B3433&gt;D3433,1,0)</f>
        <v>0</v>
      </c>
      <c r="I3433" s="52" t="n">
        <f aca="false">IF(-B3433&gt;E3433,1,0)</f>
        <v>0</v>
      </c>
      <c r="J3433" s="52" t="n">
        <f aca="false">IF(-B3433&gt;F3433,1,0)</f>
        <v>0</v>
      </c>
    </row>
    <row r="3434" customFormat="false" ht="15" hidden="false" customHeight="false" outlineLevel="0" collapsed="false">
      <c r="A3434" s="51" t="n">
        <f aca="false">Prices_MTM!A3667</f>
        <v>42782</v>
      </c>
      <c r="B3434" s="43" t="n">
        <f aca="false">Prices_MTM!I3667</f>
        <v>50499.9999999999</v>
      </c>
      <c r="C3434" s="43" t="n">
        <f aca="false">-PERCENTILE(Prices_MTM!I3417:I3666,1-Inputs!$B$8)</f>
        <v>129550</v>
      </c>
      <c r="D3434" s="43" t="n">
        <f aca="false">NORMSINV(Inputs!$B$8)*STDEV(Prices_MTM!I3417:I3666)</f>
        <v>131572.422348434</v>
      </c>
      <c r="E3434" s="43" t="n">
        <f aca="false">-PERCENTILE(Prices_MTM!I3417:I3666,1-Inputs!$B$9)</f>
        <v>179495</v>
      </c>
      <c r="F3434" s="43" t="n">
        <f aca="false">NORMSINV(Inputs!$B$9)*STDEV(Prices_MTM!I3417:I3666)</f>
        <v>186085.387780048</v>
      </c>
      <c r="G3434" s="52" t="n">
        <f aca="false">IF(-B3434&gt;C3434,1,0)</f>
        <v>0</v>
      </c>
      <c r="H3434" s="52" t="n">
        <f aca="false">IF(-B3434&gt;D3434,1,0)</f>
        <v>0</v>
      </c>
      <c r="I3434" s="52" t="n">
        <f aca="false">IF(-B3434&gt;E3434,1,0)</f>
        <v>0</v>
      </c>
      <c r="J3434" s="52" t="n">
        <f aca="false">IF(-B3434&gt;F3434,1,0)</f>
        <v>0</v>
      </c>
    </row>
    <row r="3435" customFormat="false" ht="15" hidden="false" customHeight="false" outlineLevel="0" collapsed="false">
      <c r="A3435" s="51" t="n">
        <f aca="false">Prices_MTM!A3668</f>
        <v>42783</v>
      </c>
      <c r="B3435" s="43" t="n">
        <f aca="false">Prices_MTM!I3668</f>
        <v>-16000</v>
      </c>
      <c r="C3435" s="43" t="n">
        <f aca="false">-PERCENTILE(Prices_MTM!I3418:I3667,1-Inputs!$B$8)</f>
        <v>129550</v>
      </c>
      <c r="D3435" s="43" t="n">
        <f aca="false">NORMSINV(Inputs!$B$8)*STDEV(Prices_MTM!I3418:I3667)</f>
        <v>131571.704494343</v>
      </c>
      <c r="E3435" s="43" t="n">
        <f aca="false">-PERCENTILE(Prices_MTM!I3418:I3667,1-Inputs!$B$9)</f>
        <v>179495</v>
      </c>
      <c r="F3435" s="43" t="n">
        <f aca="false">NORMSINV(Inputs!$B$9)*STDEV(Prices_MTM!I3418:I3667)</f>
        <v>186084.372505308</v>
      </c>
      <c r="G3435" s="52" t="n">
        <f aca="false">IF(-B3435&gt;C3435,1,0)</f>
        <v>0</v>
      </c>
      <c r="H3435" s="52" t="n">
        <f aca="false">IF(-B3435&gt;D3435,1,0)</f>
        <v>0</v>
      </c>
      <c r="I3435" s="52" t="n">
        <f aca="false">IF(-B3435&gt;E3435,1,0)</f>
        <v>0</v>
      </c>
      <c r="J3435" s="52" t="n">
        <f aca="false">IF(-B3435&gt;F3435,1,0)</f>
        <v>0</v>
      </c>
    </row>
    <row r="3436" customFormat="false" ht="15" hidden="false" customHeight="false" outlineLevel="0" collapsed="false">
      <c r="A3436" s="51" t="n">
        <f aca="false">Prices_MTM!A3669</f>
        <v>42787</v>
      </c>
      <c r="B3436" s="43" t="n">
        <f aca="false">Prices_MTM!I3669</f>
        <v>-31999.9999999997</v>
      </c>
      <c r="C3436" s="43" t="n">
        <f aca="false">-PERCENTILE(Prices_MTM!I3419:I3668,1-Inputs!$B$8)</f>
        <v>129550</v>
      </c>
      <c r="D3436" s="43" t="n">
        <f aca="false">NORMSINV(Inputs!$B$8)*STDEV(Prices_MTM!I3419:I3668)</f>
        <v>131346.727821197</v>
      </c>
      <c r="E3436" s="43" t="n">
        <f aca="false">-PERCENTILE(Prices_MTM!I3419:I3668,1-Inputs!$B$9)</f>
        <v>179495</v>
      </c>
      <c r="F3436" s="43" t="n">
        <f aca="false">NORMSINV(Inputs!$B$9)*STDEV(Prices_MTM!I3419:I3668)</f>
        <v>185766.183703152</v>
      </c>
      <c r="G3436" s="52" t="n">
        <f aca="false">IF(-B3436&gt;C3436,1,0)</f>
        <v>0</v>
      </c>
      <c r="H3436" s="52" t="n">
        <f aca="false">IF(-B3436&gt;D3436,1,0)</f>
        <v>0</v>
      </c>
      <c r="I3436" s="52" t="n">
        <f aca="false">IF(-B3436&gt;E3436,1,0)</f>
        <v>0</v>
      </c>
      <c r="J3436" s="52" t="n">
        <f aca="false">IF(-B3436&gt;F3436,1,0)</f>
        <v>0</v>
      </c>
    </row>
    <row r="3437" customFormat="false" ht="15" hidden="false" customHeight="false" outlineLevel="0" collapsed="false">
      <c r="A3437" s="51" t="n">
        <f aca="false">Prices_MTM!A3670</f>
        <v>42788</v>
      </c>
      <c r="B3437" s="43" t="n">
        <f aca="false">Prices_MTM!I3670</f>
        <v>30999.9999999999</v>
      </c>
      <c r="C3437" s="43" t="n">
        <f aca="false">-PERCENTILE(Prices_MTM!I3420:I3669,1-Inputs!$B$8)</f>
        <v>129550</v>
      </c>
      <c r="D3437" s="43" t="n">
        <f aca="false">NORMSINV(Inputs!$B$8)*STDEV(Prices_MTM!I3420:I3669)</f>
        <v>130730.697525771</v>
      </c>
      <c r="E3437" s="43" t="n">
        <f aca="false">-PERCENTILE(Prices_MTM!I3420:I3669,1-Inputs!$B$9)</f>
        <v>179495</v>
      </c>
      <c r="F3437" s="43" t="n">
        <f aca="false">NORMSINV(Inputs!$B$9)*STDEV(Prices_MTM!I3420:I3669)</f>
        <v>184894.920300362</v>
      </c>
      <c r="G3437" s="52" t="n">
        <f aca="false">IF(-B3437&gt;C3437,1,0)</f>
        <v>0</v>
      </c>
      <c r="H3437" s="52" t="n">
        <f aca="false">IF(-B3437&gt;D3437,1,0)</f>
        <v>0</v>
      </c>
      <c r="I3437" s="52" t="n">
        <f aca="false">IF(-B3437&gt;E3437,1,0)</f>
        <v>0</v>
      </c>
      <c r="J3437" s="52" t="n">
        <f aca="false">IF(-B3437&gt;F3437,1,0)</f>
        <v>0</v>
      </c>
    </row>
    <row r="3438" customFormat="false" ht="15" hidden="false" customHeight="false" outlineLevel="0" collapsed="false">
      <c r="A3438" s="51" t="n">
        <f aca="false">Prices_MTM!A3671</f>
        <v>42789</v>
      </c>
      <c r="B3438" s="43" t="n">
        <f aca="false">Prices_MTM!I3671</f>
        <v>40999.9999999997</v>
      </c>
      <c r="C3438" s="43" t="n">
        <f aca="false">-PERCENTILE(Prices_MTM!I3421:I3670,1-Inputs!$B$8)</f>
        <v>129325</v>
      </c>
      <c r="D3438" s="43" t="n">
        <f aca="false">NORMSINV(Inputs!$B$8)*STDEV(Prices_MTM!I3421:I3670)</f>
        <v>130019.910297511</v>
      </c>
      <c r="E3438" s="43" t="n">
        <f aca="false">-PERCENTILE(Prices_MTM!I3421:I3670,1-Inputs!$B$9)</f>
        <v>179495</v>
      </c>
      <c r="F3438" s="43" t="n">
        <f aca="false">NORMSINV(Inputs!$B$9)*STDEV(Prices_MTM!I3421:I3670)</f>
        <v>183889.640359177</v>
      </c>
      <c r="G3438" s="52" t="n">
        <f aca="false">IF(-B3438&gt;C3438,1,0)</f>
        <v>0</v>
      </c>
      <c r="H3438" s="52" t="n">
        <f aca="false">IF(-B3438&gt;D3438,1,0)</f>
        <v>0</v>
      </c>
      <c r="I3438" s="52" t="n">
        <f aca="false">IF(-B3438&gt;E3438,1,0)</f>
        <v>0</v>
      </c>
      <c r="J3438" s="52" t="n">
        <f aca="false">IF(-B3438&gt;F3438,1,0)</f>
        <v>0</v>
      </c>
    </row>
    <row r="3439" customFormat="false" ht="15" hidden="false" customHeight="false" outlineLevel="0" collapsed="false">
      <c r="A3439" s="51" t="n">
        <f aca="false">Prices_MTM!A3672</f>
        <v>42790</v>
      </c>
      <c r="B3439" s="43" t="n">
        <f aca="false">Prices_MTM!I3672</f>
        <v>7500.00000000064</v>
      </c>
      <c r="C3439" s="43" t="n">
        <f aca="false">-PERCENTILE(Prices_MTM!I3422:I3671,1-Inputs!$B$8)</f>
        <v>129325</v>
      </c>
      <c r="D3439" s="43" t="n">
        <f aca="false">NORMSINV(Inputs!$B$8)*STDEV(Prices_MTM!I3422:I3671)</f>
        <v>130027.247659273</v>
      </c>
      <c r="E3439" s="43" t="n">
        <f aca="false">-PERCENTILE(Prices_MTM!I3422:I3671,1-Inputs!$B$9)</f>
        <v>179495</v>
      </c>
      <c r="F3439" s="43" t="n">
        <f aca="false">NORMSINV(Inputs!$B$9)*STDEV(Prices_MTM!I3422:I3671)</f>
        <v>183900.01772994</v>
      </c>
      <c r="G3439" s="52" t="n">
        <f aca="false">IF(-B3439&gt;C3439,1,0)</f>
        <v>0</v>
      </c>
      <c r="H3439" s="52" t="n">
        <f aca="false">IF(-B3439&gt;D3439,1,0)</f>
        <v>0</v>
      </c>
      <c r="I3439" s="52" t="n">
        <f aca="false">IF(-B3439&gt;E3439,1,0)</f>
        <v>0</v>
      </c>
      <c r="J3439" s="52" t="n">
        <f aca="false">IF(-B3439&gt;F3439,1,0)</f>
        <v>0</v>
      </c>
    </row>
    <row r="3440" customFormat="false" ht="15" hidden="false" customHeight="false" outlineLevel="0" collapsed="false">
      <c r="A3440" s="51" t="n">
        <f aca="false">Prices_MTM!A3673</f>
        <v>42793</v>
      </c>
      <c r="B3440" s="43" t="n">
        <f aca="false">Prices_MTM!I3673</f>
        <v>6999.99999999967</v>
      </c>
      <c r="C3440" s="43" t="n">
        <f aca="false">-PERCENTILE(Prices_MTM!I3423:I3672,1-Inputs!$B$8)</f>
        <v>129325</v>
      </c>
      <c r="D3440" s="43" t="n">
        <f aca="false">NORMSINV(Inputs!$B$8)*STDEV(Prices_MTM!I3423:I3672)</f>
        <v>129358.344047432</v>
      </c>
      <c r="E3440" s="43" t="n">
        <f aca="false">-PERCENTILE(Prices_MTM!I3423:I3672,1-Inputs!$B$9)</f>
        <v>179495</v>
      </c>
      <c r="F3440" s="43" t="n">
        <f aca="false">NORMSINV(Inputs!$B$9)*STDEV(Prices_MTM!I3423:I3672)</f>
        <v>182953.97458674</v>
      </c>
      <c r="G3440" s="52" t="n">
        <f aca="false">IF(-B3440&gt;C3440,1,0)</f>
        <v>0</v>
      </c>
      <c r="H3440" s="52" t="n">
        <f aca="false">IF(-B3440&gt;D3440,1,0)</f>
        <v>0</v>
      </c>
      <c r="I3440" s="52" t="n">
        <f aca="false">IF(-B3440&gt;E3440,1,0)</f>
        <v>0</v>
      </c>
      <c r="J3440" s="52" t="n">
        <f aca="false">IF(-B3440&gt;F3440,1,0)</f>
        <v>0</v>
      </c>
    </row>
    <row r="3441" customFormat="false" ht="15" hidden="false" customHeight="false" outlineLevel="0" collapsed="false">
      <c r="A3441" s="51" t="n">
        <f aca="false">Prices_MTM!A3674</f>
        <v>42794</v>
      </c>
      <c r="B3441" s="43" t="n">
        <f aca="false">Prices_MTM!I3674</f>
        <v>60500</v>
      </c>
      <c r="C3441" s="43" t="n">
        <f aca="false">-PERCENTILE(Prices_MTM!I3424:I3673,1-Inputs!$B$8)</f>
        <v>129325</v>
      </c>
      <c r="D3441" s="43" t="n">
        <f aca="false">NORMSINV(Inputs!$B$8)*STDEV(Prices_MTM!I3424:I3673)</f>
        <v>128970.575358965</v>
      </c>
      <c r="E3441" s="43" t="n">
        <f aca="false">-PERCENTILE(Prices_MTM!I3424:I3673,1-Inputs!$B$9)</f>
        <v>179495</v>
      </c>
      <c r="F3441" s="43" t="n">
        <f aca="false">NORMSINV(Inputs!$B$9)*STDEV(Prices_MTM!I3424:I3673)</f>
        <v>182405.545930686</v>
      </c>
      <c r="G3441" s="52" t="n">
        <f aca="false">IF(-B3441&gt;C3441,1,0)</f>
        <v>0</v>
      </c>
      <c r="H3441" s="52" t="n">
        <f aca="false">IF(-B3441&gt;D3441,1,0)</f>
        <v>0</v>
      </c>
      <c r="I3441" s="52" t="n">
        <f aca="false">IF(-B3441&gt;E3441,1,0)</f>
        <v>0</v>
      </c>
      <c r="J3441" s="52" t="n">
        <f aca="false">IF(-B3441&gt;F3441,1,0)</f>
        <v>0</v>
      </c>
    </row>
    <row r="3442" customFormat="false" ht="15" hidden="false" customHeight="false" outlineLevel="0" collapsed="false">
      <c r="A3442" s="51" t="n">
        <f aca="false">Prices_MTM!A3675</f>
        <v>42795</v>
      </c>
      <c r="B3442" s="43" t="n">
        <f aca="false">Prices_MTM!I3675</f>
        <v>-136000</v>
      </c>
      <c r="C3442" s="43" t="n">
        <f aca="false">-PERCENTILE(Prices_MTM!I3425:I3674,1-Inputs!$B$8)</f>
        <v>129325</v>
      </c>
      <c r="D3442" s="43" t="n">
        <f aca="false">NORMSINV(Inputs!$B$8)*STDEV(Prices_MTM!I3425:I3674)</f>
        <v>127881.120623767</v>
      </c>
      <c r="E3442" s="43" t="n">
        <f aca="false">-PERCENTILE(Prices_MTM!I3425:I3674,1-Inputs!$B$9)</f>
        <v>179495</v>
      </c>
      <c r="F3442" s="43" t="n">
        <f aca="false">NORMSINV(Inputs!$B$9)*STDEV(Prices_MTM!I3425:I3674)</f>
        <v>180864.709308166</v>
      </c>
      <c r="G3442" s="52" t="n">
        <f aca="false">IF(-B3442&gt;C3442,1,0)</f>
        <v>1</v>
      </c>
      <c r="H3442" s="52" t="n">
        <f aca="false">IF(-B3442&gt;D3442,1,0)</f>
        <v>1</v>
      </c>
      <c r="I3442" s="52" t="n">
        <f aca="false">IF(-B3442&gt;E3442,1,0)</f>
        <v>0</v>
      </c>
      <c r="J3442" s="52" t="n">
        <f aca="false">IF(-B3442&gt;F3442,1,0)</f>
        <v>0</v>
      </c>
    </row>
    <row r="3443" customFormat="false" ht="15" hidden="false" customHeight="false" outlineLevel="0" collapsed="false">
      <c r="A3443" s="51" t="n">
        <f aca="false">Prices_MTM!A3676</f>
        <v>42796</v>
      </c>
      <c r="B3443" s="43" t="n">
        <f aca="false">Prices_MTM!I3676</f>
        <v>-40999.9999999997</v>
      </c>
      <c r="C3443" s="43" t="n">
        <f aca="false">-PERCENTILE(Prices_MTM!I3426:I3675,1-Inputs!$B$8)</f>
        <v>131100</v>
      </c>
      <c r="D3443" s="43" t="n">
        <f aca="false">NORMSINV(Inputs!$B$8)*STDEV(Prices_MTM!I3426:I3675)</f>
        <v>128697.42323318</v>
      </c>
      <c r="E3443" s="43" t="n">
        <f aca="false">-PERCENTILE(Prices_MTM!I3426:I3675,1-Inputs!$B$9)</f>
        <v>179495</v>
      </c>
      <c r="F3443" s="43" t="n">
        <f aca="false">NORMSINV(Inputs!$B$9)*STDEV(Prices_MTM!I3426:I3675)</f>
        <v>182019.221666509</v>
      </c>
      <c r="G3443" s="52" t="n">
        <f aca="false">IF(-B3443&gt;C3443,1,0)</f>
        <v>0</v>
      </c>
      <c r="H3443" s="52" t="n">
        <f aca="false">IF(-B3443&gt;D3443,1,0)</f>
        <v>0</v>
      </c>
      <c r="I3443" s="52" t="n">
        <f aca="false">IF(-B3443&gt;E3443,1,0)</f>
        <v>0</v>
      </c>
      <c r="J3443" s="52" t="n">
        <f aca="false">IF(-B3443&gt;F3443,1,0)</f>
        <v>0</v>
      </c>
    </row>
    <row r="3444" customFormat="false" ht="15" hidden="false" customHeight="false" outlineLevel="0" collapsed="false">
      <c r="A3444" s="51" t="n">
        <f aca="false">Prices_MTM!A3677</f>
        <v>42797</v>
      </c>
      <c r="B3444" s="43" t="n">
        <f aca="false">Prices_MTM!I3677</f>
        <v>71999.9999999995</v>
      </c>
      <c r="C3444" s="43" t="n">
        <f aca="false">-PERCENTILE(Prices_MTM!I3427:I3676,1-Inputs!$B$8)</f>
        <v>131100</v>
      </c>
      <c r="D3444" s="43" t="n">
        <f aca="false">NORMSINV(Inputs!$B$8)*STDEV(Prices_MTM!I3427:I3676)</f>
        <v>128751.372963211</v>
      </c>
      <c r="E3444" s="43" t="n">
        <f aca="false">-PERCENTILE(Prices_MTM!I3427:I3676,1-Inputs!$B$9)</f>
        <v>179495</v>
      </c>
      <c r="F3444" s="43" t="n">
        <f aca="false">NORMSINV(Inputs!$B$9)*STDEV(Prices_MTM!I3427:I3676)</f>
        <v>182095.523799238</v>
      </c>
      <c r="G3444" s="52" t="n">
        <f aca="false">IF(-B3444&gt;C3444,1,0)</f>
        <v>0</v>
      </c>
      <c r="H3444" s="52" t="n">
        <f aca="false">IF(-B3444&gt;D3444,1,0)</f>
        <v>0</v>
      </c>
      <c r="I3444" s="52" t="n">
        <f aca="false">IF(-B3444&gt;E3444,1,0)</f>
        <v>0</v>
      </c>
      <c r="J3444" s="52" t="n">
        <f aca="false">IF(-B3444&gt;F3444,1,0)</f>
        <v>0</v>
      </c>
    </row>
    <row r="3445" customFormat="false" ht="15" hidden="false" customHeight="false" outlineLevel="0" collapsed="false">
      <c r="A3445" s="51" t="n">
        <f aca="false">Prices_MTM!A3678</f>
        <v>42800</v>
      </c>
      <c r="B3445" s="43" t="n">
        <f aca="false">Prices_MTM!I3678</f>
        <v>-44500</v>
      </c>
      <c r="C3445" s="43" t="n">
        <f aca="false">-PERCENTILE(Prices_MTM!I3428:I3677,1-Inputs!$B$8)</f>
        <v>131100</v>
      </c>
      <c r="D3445" s="43" t="n">
        <f aca="false">NORMSINV(Inputs!$B$8)*STDEV(Prices_MTM!I3428:I3677)</f>
        <v>128886.483492979</v>
      </c>
      <c r="E3445" s="43" t="n">
        <f aca="false">-PERCENTILE(Prices_MTM!I3428:I3677,1-Inputs!$B$9)</f>
        <v>179495</v>
      </c>
      <c r="F3445" s="43" t="n">
        <f aca="false">NORMSINV(Inputs!$B$9)*STDEV(Prices_MTM!I3428:I3677)</f>
        <v>182286.613199862</v>
      </c>
      <c r="G3445" s="52" t="n">
        <f aca="false">IF(-B3445&gt;C3445,1,0)</f>
        <v>0</v>
      </c>
      <c r="H3445" s="52" t="n">
        <f aca="false">IF(-B3445&gt;D3445,1,0)</f>
        <v>0</v>
      </c>
      <c r="I3445" s="52" t="n">
        <f aca="false">IF(-B3445&gt;E3445,1,0)</f>
        <v>0</v>
      </c>
      <c r="J3445" s="52" t="n">
        <f aca="false">IF(-B3445&gt;F3445,1,0)</f>
        <v>0</v>
      </c>
    </row>
    <row r="3446" customFormat="false" ht="15" hidden="false" customHeight="false" outlineLevel="0" collapsed="false">
      <c r="A3446" s="51" t="n">
        <f aca="false">Prices_MTM!A3679</f>
        <v>42801</v>
      </c>
      <c r="B3446" s="43" t="n">
        <f aca="false">Prices_MTM!I3679</f>
        <v>-44999.9999999999</v>
      </c>
      <c r="C3446" s="43" t="n">
        <f aca="false">-PERCENTILE(Prices_MTM!I3429:I3678,1-Inputs!$B$8)</f>
        <v>131100</v>
      </c>
      <c r="D3446" s="43" t="n">
        <f aca="false">NORMSINV(Inputs!$B$8)*STDEV(Prices_MTM!I3429:I3678)</f>
        <v>128321.111955038</v>
      </c>
      <c r="E3446" s="43" t="n">
        <f aca="false">-PERCENTILE(Prices_MTM!I3429:I3678,1-Inputs!$B$9)</f>
        <v>179495</v>
      </c>
      <c r="F3446" s="43" t="n">
        <f aca="false">NORMSINV(Inputs!$B$9)*STDEV(Prices_MTM!I3429:I3678)</f>
        <v>181486.997444526</v>
      </c>
      <c r="G3446" s="52" t="n">
        <f aca="false">IF(-B3446&gt;C3446,1,0)</f>
        <v>0</v>
      </c>
      <c r="H3446" s="52" t="n">
        <f aca="false">IF(-B3446&gt;D3446,1,0)</f>
        <v>0</v>
      </c>
      <c r="I3446" s="52" t="n">
        <f aca="false">IF(-B3446&gt;E3446,1,0)</f>
        <v>0</v>
      </c>
      <c r="J3446" s="52" t="n">
        <f aca="false">IF(-B3446&gt;F3446,1,0)</f>
        <v>0</v>
      </c>
    </row>
    <row r="3447" customFormat="false" ht="15" hidden="false" customHeight="false" outlineLevel="0" collapsed="false">
      <c r="A3447" s="51" t="n">
        <f aca="false">Prices_MTM!A3680</f>
        <v>42802</v>
      </c>
      <c r="B3447" s="43" t="n">
        <f aca="false">Prices_MTM!I3680</f>
        <v>-219500</v>
      </c>
      <c r="C3447" s="43" t="n">
        <f aca="false">-PERCENTILE(Prices_MTM!I3430:I3679,1-Inputs!$B$8)</f>
        <v>130425</v>
      </c>
      <c r="D3447" s="43" t="n">
        <f aca="false">NORMSINV(Inputs!$B$8)*STDEV(Prices_MTM!I3430:I3679)</f>
        <v>127667.043386978</v>
      </c>
      <c r="E3447" s="43" t="n">
        <f aca="false">-PERCENTILE(Prices_MTM!I3430:I3679,1-Inputs!$B$9)</f>
        <v>179495</v>
      </c>
      <c r="F3447" s="43" t="n">
        <f aca="false">NORMSINV(Inputs!$B$9)*STDEV(Prices_MTM!I3430:I3679)</f>
        <v>180561.935786849</v>
      </c>
      <c r="G3447" s="52" t="n">
        <f aca="false">IF(-B3447&gt;C3447,1,0)</f>
        <v>1</v>
      </c>
      <c r="H3447" s="52" t="n">
        <f aca="false">IF(-B3447&gt;D3447,1,0)</f>
        <v>1</v>
      </c>
      <c r="I3447" s="52" t="n">
        <f aca="false">IF(-B3447&gt;E3447,1,0)</f>
        <v>1</v>
      </c>
      <c r="J3447" s="52" t="n">
        <f aca="false">IF(-B3447&gt;F3447,1,0)</f>
        <v>1</v>
      </c>
    </row>
    <row r="3448" customFormat="false" ht="15" hidden="false" customHeight="false" outlineLevel="0" collapsed="false">
      <c r="A3448" s="51" t="n">
        <f aca="false">Prices_MTM!A3681</f>
        <v>42803</v>
      </c>
      <c r="B3448" s="43" t="n">
        <f aca="false">Prices_MTM!I3681</f>
        <v>24500.0000000001</v>
      </c>
      <c r="C3448" s="43" t="n">
        <f aca="false">-PERCENTILE(Prices_MTM!I3431:I3680,1-Inputs!$B$8)</f>
        <v>132000</v>
      </c>
      <c r="D3448" s="43" t="n">
        <f aca="false">NORMSINV(Inputs!$B$8)*STDEV(Prices_MTM!I3431:I3680)</f>
        <v>129694.871802051</v>
      </c>
      <c r="E3448" s="43" t="n">
        <f aca="false">-PERCENTILE(Prices_MTM!I3431:I3680,1-Inputs!$B$9)</f>
        <v>205780</v>
      </c>
      <c r="F3448" s="43" t="n">
        <f aca="false">NORMSINV(Inputs!$B$9)*STDEV(Prices_MTM!I3431:I3680)</f>
        <v>183429.9322122</v>
      </c>
      <c r="G3448" s="52" t="n">
        <f aca="false">IF(-B3448&gt;C3448,1,0)</f>
        <v>0</v>
      </c>
      <c r="H3448" s="52" t="n">
        <f aca="false">IF(-B3448&gt;D3448,1,0)</f>
        <v>0</v>
      </c>
      <c r="I3448" s="52" t="n">
        <f aca="false">IF(-B3448&gt;E3448,1,0)</f>
        <v>0</v>
      </c>
      <c r="J3448" s="52" t="n">
        <f aca="false">IF(-B3448&gt;F3448,1,0)</f>
        <v>0</v>
      </c>
    </row>
    <row r="3449" customFormat="false" ht="15" hidden="false" customHeight="false" outlineLevel="0" collapsed="false">
      <c r="A3449" s="51" t="n">
        <f aca="false">Prices_MTM!A3682</f>
        <v>42804</v>
      </c>
      <c r="B3449" s="43" t="n">
        <f aca="false">Prices_MTM!I3682</f>
        <v>-69000.0000000005</v>
      </c>
      <c r="C3449" s="43" t="n">
        <f aca="false">-PERCENTILE(Prices_MTM!I3432:I3681,1-Inputs!$B$8)</f>
        <v>132000</v>
      </c>
      <c r="D3449" s="43" t="n">
        <f aca="false">NORMSINV(Inputs!$B$8)*STDEV(Prices_MTM!I3432:I3681)</f>
        <v>129342.3139775</v>
      </c>
      <c r="E3449" s="43" t="n">
        <f aca="false">-PERCENTILE(Prices_MTM!I3432:I3681,1-Inputs!$B$9)</f>
        <v>205780</v>
      </c>
      <c r="F3449" s="43" t="n">
        <f aca="false">NORMSINV(Inputs!$B$9)*STDEV(Prices_MTM!I3432:I3681)</f>
        <v>182931.302952927</v>
      </c>
      <c r="G3449" s="52" t="n">
        <f aca="false">IF(-B3449&gt;C3449,1,0)</f>
        <v>0</v>
      </c>
      <c r="H3449" s="52" t="n">
        <f aca="false">IF(-B3449&gt;D3449,1,0)</f>
        <v>0</v>
      </c>
      <c r="I3449" s="52" t="n">
        <f aca="false">IF(-B3449&gt;E3449,1,0)</f>
        <v>0</v>
      </c>
      <c r="J3449" s="52" t="n">
        <f aca="false">IF(-B3449&gt;F3449,1,0)</f>
        <v>0</v>
      </c>
    </row>
    <row r="3450" customFormat="false" ht="15" hidden="false" customHeight="false" outlineLevel="0" collapsed="false">
      <c r="A3450" s="51" t="n">
        <f aca="false">Prices_MTM!A3683</f>
        <v>42807</v>
      </c>
      <c r="B3450" s="43" t="n">
        <f aca="false">Prices_MTM!I3683</f>
        <v>16500.0000000006</v>
      </c>
      <c r="C3450" s="43" t="n">
        <f aca="false">-PERCENTILE(Prices_MTM!I3433:I3682,1-Inputs!$B$8)</f>
        <v>132000</v>
      </c>
      <c r="D3450" s="43" t="n">
        <f aca="false">NORMSINV(Inputs!$B$8)*STDEV(Prices_MTM!I3433:I3682)</f>
        <v>129506.285439882</v>
      </c>
      <c r="E3450" s="43" t="n">
        <f aca="false">-PERCENTILE(Prices_MTM!I3433:I3682,1-Inputs!$B$9)</f>
        <v>205780</v>
      </c>
      <c r="F3450" s="43" t="n">
        <f aca="false">NORMSINV(Inputs!$B$9)*STDEV(Prices_MTM!I3433:I3682)</f>
        <v>183163.210921312</v>
      </c>
      <c r="G3450" s="52" t="n">
        <f aca="false">IF(-B3450&gt;C3450,1,0)</f>
        <v>0</v>
      </c>
      <c r="H3450" s="52" t="n">
        <f aca="false">IF(-B3450&gt;D3450,1,0)</f>
        <v>0</v>
      </c>
      <c r="I3450" s="52" t="n">
        <f aca="false">IF(-B3450&gt;E3450,1,0)</f>
        <v>0</v>
      </c>
      <c r="J3450" s="52" t="n">
        <f aca="false">IF(-B3450&gt;F3450,1,0)</f>
        <v>0</v>
      </c>
    </row>
    <row r="3451" customFormat="false" ht="15" hidden="false" customHeight="false" outlineLevel="0" collapsed="false">
      <c r="A3451" s="51" t="n">
        <f aca="false">Prices_MTM!A3684</f>
        <v>42808</v>
      </c>
      <c r="B3451" s="43" t="n">
        <f aca="false">Prices_MTM!I3684</f>
        <v>-46000.0000000001</v>
      </c>
      <c r="C3451" s="43" t="n">
        <f aca="false">-PERCENTILE(Prices_MTM!I3434:I3683,1-Inputs!$B$8)</f>
        <v>132000</v>
      </c>
      <c r="D3451" s="43" t="n">
        <f aca="false">NORMSINV(Inputs!$B$8)*STDEV(Prices_MTM!I3434:I3683)</f>
        <v>129336.816454431</v>
      </c>
      <c r="E3451" s="43" t="n">
        <f aca="false">-PERCENTILE(Prices_MTM!I3434:I3683,1-Inputs!$B$9)</f>
        <v>205780</v>
      </c>
      <c r="F3451" s="43" t="n">
        <f aca="false">NORMSINV(Inputs!$B$9)*STDEV(Prices_MTM!I3434:I3683)</f>
        <v>182923.527701139</v>
      </c>
      <c r="G3451" s="52" t="n">
        <f aca="false">IF(-B3451&gt;C3451,1,0)</f>
        <v>0</v>
      </c>
      <c r="H3451" s="52" t="n">
        <f aca="false">IF(-B3451&gt;D3451,1,0)</f>
        <v>0</v>
      </c>
      <c r="I3451" s="52" t="n">
        <f aca="false">IF(-B3451&gt;E3451,1,0)</f>
        <v>0</v>
      </c>
      <c r="J3451" s="52" t="n">
        <f aca="false">IF(-B3451&gt;F3451,1,0)</f>
        <v>0</v>
      </c>
    </row>
    <row r="3452" customFormat="false" ht="15" hidden="false" customHeight="false" outlineLevel="0" collapsed="false">
      <c r="A3452" s="51" t="n">
        <f aca="false">Prices_MTM!A3685</f>
        <v>42809</v>
      </c>
      <c r="B3452" s="43" t="n">
        <f aca="false">Prices_MTM!I3685</f>
        <v>58500.0000000001</v>
      </c>
      <c r="C3452" s="43" t="n">
        <f aca="false">-PERCENTILE(Prices_MTM!I3435:I3684,1-Inputs!$B$8)</f>
        <v>132000</v>
      </c>
      <c r="D3452" s="43" t="n">
        <f aca="false">NORMSINV(Inputs!$B$8)*STDEV(Prices_MTM!I3435:I3684)</f>
        <v>129274.799271792</v>
      </c>
      <c r="E3452" s="43" t="n">
        <f aca="false">-PERCENTILE(Prices_MTM!I3435:I3684,1-Inputs!$B$9)</f>
        <v>205780</v>
      </c>
      <c r="F3452" s="43" t="n">
        <f aca="false">NORMSINV(Inputs!$B$9)*STDEV(Prices_MTM!I3435:I3684)</f>
        <v>182835.815616232</v>
      </c>
      <c r="G3452" s="52" t="n">
        <f aca="false">IF(-B3452&gt;C3452,1,0)</f>
        <v>0</v>
      </c>
      <c r="H3452" s="52" t="n">
        <f aca="false">IF(-B3452&gt;D3452,1,0)</f>
        <v>0</v>
      </c>
      <c r="I3452" s="52" t="n">
        <f aca="false">IF(-B3452&gt;E3452,1,0)</f>
        <v>0</v>
      </c>
      <c r="J3452" s="52" t="n">
        <f aca="false">IF(-B3452&gt;F3452,1,0)</f>
        <v>0</v>
      </c>
    </row>
    <row r="3453" customFormat="false" ht="15" hidden="false" customHeight="false" outlineLevel="0" collapsed="false">
      <c r="A3453" s="51" t="n">
        <f aca="false">Prices_MTM!A3686</f>
        <v>42810</v>
      </c>
      <c r="B3453" s="43" t="n">
        <f aca="false">Prices_MTM!I3686</f>
        <v>-500.000000000611</v>
      </c>
      <c r="C3453" s="43" t="n">
        <f aca="false">-PERCENTILE(Prices_MTM!I3436:I3685,1-Inputs!$B$8)</f>
        <v>132000</v>
      </c>
      <c r="D3453" s="43" t="n">
        <f aca="false">NORMSINV(Inputs!$B$8)*STDEV(Prices_MTM!I3436:I3685)</f>
        <v>128265.346193605</v>
      </c>
      <c r="E3453" s="43" t="n">
        <f aca="false">-PERCENTILE(Prices_MTM!I3436:I3685,1-Inputs!$B$9)</f>
        <v>205780</v>
      </c>
      <c r="F3453" s="43" t="n">
        <f aca="false">NORMSINV(Inputs!$B$9)*STDEV(Prices_MTM!I3436:I3685)</f>
        <v>181408.126863929</v>
      </c>
      <c r="G3453" s="52" t="n">
        <f aca="false">IF(-B3453&gt;C3453,1,0)</f>
        <v>0</v>
      </c>
      <c r="H3453" s="52" t="n">
        <f aca="false">IF(-B3453&gt;D3453,1,0)</f>
        <v>0</v>
      </c>
      <c r="I3453" s="52" t="n">
        <f aca="false">IF(-B3453&gt;E3453,1,0)</f>
        <v>0</v>
      </c>
      <c r="J3453" s="52" t="n">
        <f aca="false">IF(-B3453&gt;F3453,1,0)</f>
        <v>0</v>
      </c>
    </row>
    <row r="3454" customFormat="false" ht="15" hidden="false" customHeight="false" outlineLevel="0" collapsed="false">
      <c r="A3454" s="51" t="n">
        <f aca="false">Prices_MTM!A3687</f>
        <v>42811</v>
      </c>
      <c r="B3454" s="43" t="n">
        <f aca="false">Prices_MTM!I3687</f>
        <v>3000.00000000082</v>
      </c>
      <c r="C3454" s="43" t="n">
        <f aca="false">-PERCENTILE(Prices_MTM!I3437:I3686,1-Inputs!$B$8)</f>
        <v>132000</v>
      </c>
      <c r="D3454" s="43" t="n">
        <f aca="false">NORMSINV(Inputs!$B$8)*STDEV(Prices_MTM!I3437:I3686)</f>
        <v>127577.845389749</v>
      </c>
      <c r="E3454" s="43" t="n">
        <f aca="false">-PERCENTILE(Prices_MTM!I3437:I3686,1-Inputs!$B$9)</f>
        <v>205780</v>
      </c>
      <c r="F3454" s="43" t="n">
        <f aca="false">NORMSINV(Inputs!$B$9)*STDEV(Prices_MTM!I3437:I3686)</f>
        <v>180435.781357163</v>
      </c>
      <c r="G3454" s="52" t="n">
        <f aca="false">IF(-B3454&gt;C3454,1,0)</f>
        <v>0</v>
      </c>
      <c r="H3454" s="52" t="n">
        <f aca="false">IF(-B3454&gt;D3454,1,0)</f>
        <v>0</v>
      </c>
      <c r="I3454" s="52" t="n">
        <f aca="false">IF(-B3454&gt;E3454,1,0)</f>
        <v>0</v>
      </c>
      <c r="J3454" s="52" t="n">
        <f aca="false">IF(-B3454&gt;F3454,1,0)</f>
        <v>0</v>
      </c>
    </row>
    <row r="3455" customFormat="false" ht="15" hidden="false" customHeight="false" outlineLevel="0" collapsed="false">
      <c r="A3455" s="51" t="n">
        <f aca="false">Prices_MTM!A3688</f>
        <v>42814</v>
      </c>
      <c r="B3455" s="43" t="n">
        <f aca="false">Prices_MTM!I3688</f>
        <v>-59500.0000000006</v>
      </c>
      <c r="C3455" s="43" t="n">
        <f aca="false">-PERCENTILE(Prices_MTM!I3438:I3687,1-Inputs!$B$8)</f>
        <v>132000</v>
      </c>
      <c r="D3455" s="43" t="n">
        <f aca="false">NORMSINV(Inputs!$B$8)*STDEV(Prices_MTM!I3438:I3687)</f>
        <v>127371.296896017</v>
      </c>
      <c r="E3455" s="43" t="n">
        <f aca="false">-PERCENTILE(Prices_MTM!I3438:I3687,1-Inputs!$B$9)</f>
        <v>205780</v>
      </c>
      <c r="F3455" s="43" t="n">
        <f aca="false">NORMSINV(Inputs!$B$9)*STDEV(Prices_MTM!I3438:I3687)</f>
        <v>180143.655880826</v>
      </c>
      <c r="G3455" s="52" t="n">
        <f aca="false">IF(-B3455&gt;C3455,1,0)</f>
        <v>0</v>
      </c>
      <c r="H3455" s="52" t="n">
        <f aca="false">IF(-B3455&gt;D3455,1,0)</f>
        <v>0</v>
      </c>
      <c r="I3455" s="52" t="n">
        <f aca="false">IF(-B3455&gt;E3455,1,0)</f>
        <v>0</v>
      </c>
      <c r="J3455" s="52" t="n">
        <f aca="false">IF(-B3455&gt;F3455,1,0)</f>
        <v>0</v>
      </c>
    </row>
    <row r="3456" customFormat="false" ht="15" hidden="false" customHeight="false" outlineLevel="0" collapsed="false">
      <c r="A3456" s="51" t="n">
        <f aca="false">Prices_MTM!A3689</f>
        <v>42815</v>
      </c>
      <c r="B3456" s="43" t="n">
        <f aca="false">Prices_MTM!I3689</f>
        <v>-50499.9999999996</v>
      </c>
      <c r="C3456" s="43" t="n">
        <f aca="false">-PERCENTILE(Prices_MTM!I3439:I3688,1-Inputs!$B$8)</f>
        <v>132000</v>
      </c>
      <c r="D3456" s="43" t="n">
        <f aca="false">NORMSINV(Inputs!$B$8)*STDEV(Prices_MTM!I3439:I3688)</f>
        <v>127523.485588928</v>
      </c>
      <c r="E3456" s="43" t="n">
        <f aca="false">-PERCENTILE(Prices_MTM!I3439:I3688,1-Inputs!$B$9)</f>
        <v>205780</v>
      </c>
      <c r="F3456" s="43" t="n">
        <f aca="false">NORMSINV(Inputs!$B$9)*STDEV(Prices_MTM!I3439:I3688)</f>
        <v>180358.899253491</v>
      </c>
      <c r="G3456" s="52" t="n">
        <f aca="false">IF(-B3456&gt;C3456,1,0)</f>
        <v>0</v>
      </c>
      <c r="H3456" s="52" t="n">
        <f aca="false">IF(-B3456&gt;D3456,1,0)</f>
        <v>0</v>
      </c>
      <c r="I3456" s="52" t="n">
        <f aca="false">IF(-B3456&gt;E3456,1,0)</f>
        <v>0</v>
      </c>
      <c r="J3456" s="52" t="n">
        <f aca="false">IF(-B3456&gt;F3456,1,0)</f>
        <v>0</v>
      </c>
    </row>
    <row r="3457" customFormat="false" ht="15" hidden="false" customHeight="false" outlineLevel="0" collapsed="false">
      <c r="A3457" s="51" t="n">
        <f aca="false">Prices_MTM!A3690</f>
        <v>42816</v>
      </c>
      <c r="B3457" s="43" t="n">
        <f aca="false">Prices_MTM!I3690</f>
        <v>55999.9999999995</v>
      </c>
      <c r="C3457" s="43" t="n">
        <f aca="false">-PERCENTILE(Prices_MTM!I3440:I3689,1-Inputs!$B$8)</f>
        <v>132000</v>
      </c>
      <c r="D3457" s="43" t="n">
        <f aca="false">NORMSINV(Inputs!$B$8)*STDEV(Prices_MTM!I3440:I3689)</f>
        <v>127001.400503636</v>
      </c>
      <c r="E3457" s="43" t="n">
        <f aca="false">-PERCENTILE(Prices_MTM!I3440:I3689,1-Inputs!$B$9)</f>
        <v>205780</v>
      </c>
      <c r="F3457" s="43" t="n">
        <f aca="false">NORMSINV(Inputs!$B$9)*STDEV(Prices_MTM!I3440:I3689)</f>
        <v>179620.504354191</v>
      </c>
      <c r="G3457" s="52" t="n">
        <f aca="false">IF(-B3457&gt;C3457,1,0)</f>
        <v>0</v>
      </c>
      <c r="H3457" s="52" t="n">
        <f aca="false">IF(-B3457&gt;D3457,1,0)</f>
        <v>0</v>
      </c>
      <c r="I3457" s="52" t="n">
        <f aca="false">IF(-B3457&gt;E3457,1,0)</f>
        <v>0</v>
      </c>
      <c r="J3457" s="52" t="n">
        <f aca="false">IF(-B3457&gt;F3457,1,0)</f>
        <v>0</v>
      </c>
    </row>
    <row r="3458" customFormat="false" ht="15" hidden="false" customHeight="false" outlineLevel="0" collapsed="false">
      <c r="A3458" s="51" t="n">
        <f aca="false">Prices_MTM!A3691</f>
        <v>42817</v>
      </c>
      <c r="B3458" s="43" t="n">
        <f aca="false">Prices_MTM!I3691</f>
        <v>-59499.9999999999</v>
      </c>
      <c r="C3458" s="43" t="n">
        <f aca="false">-PERCENTILE(Prices_MTM!I3441:I3690,1-Inputs!$B$8)</f>
        <v>130425</v>
      </c>
      <c r="D3458" s="43" t="n">
        <f aca="false">NORMSINV(Inputs!$B$8)*STDEV(Prices_MTM!I3441:I3690)</f>
        <v>124792.090077021</v>
      </c>
      <c r="E3458" s="43" t="n">
        <f aca="false">-PERCENTILE(Prices_MTM!I3441:I3690,1-Inputs!$B$9)</f>
        <v>179495</v>
      </c>
      <c r="F3458" s="43" t="n">
        <f aca="false">NORMSINV(Inputs!$B$9)*STDEV(Prices_MTM!I3441:I3690)</f>
        <v>176495.834456616</v>
      </c>
      <c r="G3458" s="52" t="n">
        <f aca="false">IF(-B3458&gt;C3458,1,0)</f>
        <v>0</v>
      </c>
      <c r="H3458" s="52" t="n">
        <f aca="false">IF(-B3458&gt;D3458,1,0)</f>
        <v>0</v>
      </c>
      <c r="I3458" s="52" t="n">
        <f aca="false">IF(-B3458&gt;E3458,1,0)</f>
        <v>0</v>
      </c>
      <c r="J3458" s="52" t="n">
        <f aca="false">IF(-B3458&gt;F3458,1,0)</f>
        <v>0</v>
      </c>
    </row>
    <row r="3459" customFormat="false" ht="15" hidden="false" customHeight="false" outlineLevel="0" collapsed="false">
      <c r="A3459" s="51" t="n">
        <f aca="false">Prices_MTM!A3692</f>
        <v>42818</v>
      </c>
      <c r="B3459" s="43" t="n">
        <f aca="false">Prices_MTM!I3692</f>
        <v>39999.9999999999</v>
      </c>
      <c r="C3459" s="43" t="n">
        <f aca="false">-PERCENTILE(Prices_MTM!I3442:I3691,1-Inputs!$B$8)</f>
        <v>130425</v>
      </c>
      <c r="D3459" s="43" t="n">
        <f aca="false">NORMSINV(Inputs!$B$8)*STDEV(Prices_MTM!I3442:I3691)</f>
        <v>124948.507008093</v>
      </c>
      <c r="E3459" s="43" t="n">
        <f aca="false">-PERCENTILE(Prices_MTM!I3442:I3691,1-Inputs!$B$9)</f>
        <v>179495</v>
      </c>
      <c r="F3459" s="43" t="n">
        <f aca="false">NORMSINV(Inputs!$B$9)*STDEV(Prices_MTM!I3442:I3691)</f>
        <v>176717.057907202</v>
      </c>
      <c r="G3459" s="52" t="n">
        <f aca="false">IF(-B3459&gt;C3459,1,0)</f>
        <v>0</v>
      </c>
      <c r="H3459" s="52" t="n">
        <f aca="false">IF(-B3459&gt;D3459,1,0)</f>
        <v>0</v>
      </c>
      <c r="I3459" s="52" t="n">
        <f aca="false">IF(-B3459&gt;E3459,1,0)</f>
        <v>0</v>
      </c>
      <c r="J3459" s="52" t="n">
        <f aca="false">IF(-B3459&gt;F3459,1,0)</f>
        <v>0</v>
      </c>
    </row>
    <row r="3460" customFormat="false" ht="15" hidden="false" customHeight="false" outlineLevel="0" collapsed="false">
      <c r="A3460" s="51" t="n">
        <f aca="false">Prices_MTM!A3693</f>
        <v>42821</v>
      </c>
      <c r="B3460" s="43" t="n">
        <f aca="false">Prices_MTM!I3693</f>
        <v>-35499.9999999993</v>
      </c>
      <c r="C3460" s="43" t="n">
        <f aca="false">-PERCENTILE(Prices_MTM!I3443:I3692,1-Inputs!$B$8)</f>
        <v>130425</v>
      </c>
      <c r="D3460" s="43" t="n">
        <f aca="false">NORMSINV(Inputs!$B$8)*STDEV(Prices_MTM!I3443:I3692)</f>
        <v>125002.130384363</v>
      </c>
      <c r="E3460" s="43" t="n">
        <f aca="false">-PERCENTILE(Prices_MTM!I3443:I3692,1-Inputs!$B$9)</f>
        <v>179495</v>
      </c>
      <c r="F3460" s="43" t="n">
        <f aca="false">NORMSINV(Inputs!$B$9)*STDEV(Prices_MTM!I3443:I3692)</f>
        <v>176792.898471578</v>
      </c>
      <c r="G3460" s="52" t="n">
        <f aca="false">IF(-B3460&gt;C3460,1,0)</f>
        <v>0</v>
      </c>
      <c r="H3460" s="52" t="n">
        <f aca="false">IF(-B3460&gt;D3460,1,0)</f>
        <v>0</v>
      </c>
      <c r="I3460" s="52" t="n">
        <f aca="false">IF(-B3460&gt;E3460,1,0)</f>
        <v>0</v>
      </c>
      <c r="J3460" s="52" t="n">
        <f aca="false">IF(-B3460&gt;F3460,1,0)</f>
        <v>0</v>
      </c>
    </row>
    <row r="3461" customFormat="false" ht="15" hidden="false" customHeight="false" outlineLevel="0" collapsed="false">
      <c r="A3461" s="51" t="n">
        <f aca="false">Prices_MTM!A3694</f>
        <v>42822</v>
      </c>
      <c r="B3461" s="43" t="n">
        <f aca="false">Prices_MTM!I3694</f>
        <v>104000</v>
      </c>
      <c r="C3461" s="43" t="n">
        <f aca="false">-PERCENTILE(Prices_MTM!I3444:I3693,1-Inputs!$B$8)</f>
        <v>130425</v>
      </c>
      <c r="D3461" s="43" t="n">
        <f aca="false">NORMSINV(Inputs!$B$8)*STDEV(Prices_MTM!I3444:I3693)</f>
        <v>125021.131701605</v>
      </c>
      <c r="E3461" s="43" t="n">
        <f aca="false">-PERCENTILE(Prices_MTM!I3444:I3693,1-Inputs!$B$9)</f>
        <v>179495</v>
      </c>
      <c r="F3461" s="43" t="n">
        <f aca="false">NORMSINV(Inputs!$B$9)*STDEV(Prices_MTM!I3444:I3693)</f>
        <v>176819.772397164</v>
      </c>
      <c r="G3461" s="52" t="n">
        <f aca="false">IF(-B3461&gt;C3461,1,0)</f>
        <v>0</v>
      </c>
      <c r="H3461" s="52" t="n">
        <f aca="false">IF(-B3461&gt;D3461,1,0)</f>
        <v>0</v>
      </c>
      <c r="I3461" s="52" t="n">
        <f aca="false">IF(-B3461&gt;E3461,1,0)</f>
        <v>0</v>
      </c>
      <c r="J3461" s="52" t="n">
        <f aca="false">IF(-B3461&gt;F3461,1,0)</f>
        <v>0</v>
      </c>
    </row>
    <row r="3462" customFormat="false" ht="15" hidden="false" customHeight="false" outlineLevel="0" collapsed="false">
      <c r="A3462" s="51" t="n">
        <f aca="false">Prices_MTM!A3695</f>
        <v>42823</v>
      </c>
      <c r="B3462" s="43" t="n">
        <f aca="false">Prices_MTM!I3695</f>
        <v>78999.9999999999</v>
      </c>
      <c r="C3462" s="43" t="n">
        <f aca="false">-PERCENTILE(Prices_MTM!I3445:I3694,1-Inputs!$B$8)</f>
        <v>130425</v>
      </c>
      <c r="D3462" s="43" t="n">
        <f aca="false">NORMSINV(Inputs!$B$8)*STDEV(Prices_MTM!I3445:I3694)</f>
        <v>125476.052425195</v>
      </c>
      <c r="E3462" s="43" t="n">
        <f aca="false">-PERCENTILE(Prices_MTM!I3445:I3694,1-Inputs!$B$9)</f>
        <v>179495</v>
      </c>
      <c r="F3462" s="43" t="n">
        <f aca="false">NORMSINV(Inputs!$B$9)*STDEV(Prices_MTM!I3445:I3694)</f>
        <v>177463.175457984</v>
      </c>
      <c r="G3462" s="52" t="n">
        <f aca="false">IF(-B3462&gt;C3462,1,0)</f>
        <v>0</v>
      </c>
      <c r="H3462" s="52" t="n">
        <f aca="false">IF(-B3462&gt;D3462,1,0)</f>
        <v>0</v>
      </c>
      <c r="I3462" s="52" t="n">
        <f aca="false">IF(-B3462&gt;E3462,1,0)</f>
        <v>0</v>
      </c>
      <c r="J3462" s="52" t="n">
        <f aca="false">IF(-B3462&gt;F3462,1,0)</f>
        <v>0</v>
      </c>
    </row>
    <row r="3463" customFormat="false" ht="15" hidden="false" customHeight="false" outlineLevel="0" collapsed="false">
      <c r="A3463" s="51" t="n">
        <f aca="false">Prices_MTM!A3696</f>
        <v>42824</v>
      </c>
      <c r="B3463" s="43" t="n">
        <f aca="false">Prices_MTM!I3696</f>
        <v>38499.9999999998</v>
      </c>
      <c r="C3463" s="43" t="n">
        <f aca="false">-PERCENTILE(Prices_MTM!I3446:I3695,1-Inputs!$B$8)</f>
        <v>130425</v>
      </c>
      <c r="D3463" s="43" t="n">
        <f aca="false">NORMSINV(Inputs!$B$8)*STDEV(Prices_MTM!I3446:I3695)</f>
        <v>125732.866118292</v>
      </c>
      <c r="E3463" s="43" t="n">
        <f aca="false">-PERCENTILE(Prices_MTM!I3446:I3695,1-Inputs!$B$9)</f>
        <v>179495</v>
      </c>
      <c r="F3463" s="43" t="n">
        <f aca="false">NORMSINV(Inputs!$B$9)*STDEV(Prices_MTM!I3446:I3695)</f>
        <v>177826.391965016</v>
      </c>
      <c r="G3463" s="52" t="n">
        <f aca="false">IF(-B3463&gt;C3463,1,0)</f>
        <v>0</v>
      </c>
      <c r="H3463" s="52" t="n">
        <f aca="false">IF(-B3463&gt;D3463,1,0)</f>
        <v>0</v>
      </c>
      <c r="I3463" s="52" t="n">
        <f aca="false">IF(-B3463&gt;E3463,1,0)</f>
        <v>0</v>
      </c>
      <c r="J3463" s="52" t="n">
        <f aca="false">IF(-B3463&gt;F3463,1,0)</f>
        <v>0</v>
      </c>
    </row>
    <row r="3464" customFormat="false" ht="15" hidden="false" customHeight="false" outlineLevel="0" collapsed="false">
      <c r="A3464" s="51" t="n">
        <f aca="false">Prices_MTM!A3697</f>
        <v>42825</v>
      </c>
      <c r="B3464" s="43" t="n">
        <f aca="false">Prices_MTM!I3697</f>
        <v>26500.0000000001</v>
      </c>
      <c r="C3464" s="43" t="n">
        <f aca="false">-PERCENTILE(Prices_MTM!I3447:I3696,1-Inputs!$B$8)</f>
        <v>128050</v>
      </c>
      <c r="D3464" s="43" t="n">
        <f aca="false">NORMSINV(Inputs!$B$8)*STDEV(Prices_MTM!I3447:I3696)</f>
        <v>124890.837265593</v>
      </c>
      <c r="E3464" s="43" t="n">
        <f aca="false">-PERCENTILE(Prices_MTM!I3447:I3696,1-Inputs!$B$9)</f>
        <v>179495</v>
      </c>
      <c r="F3464" s="43" t="n">
        <f aca="false">NORMSINV(Inputs!$B$9)*STDEV(Prices_MTM!I3447:I3696)</f>
        <v>176635.494489848</v>
      </c>
      <c r="G3464" s="52" t="n">
        <f aca="false">IF(-B3464&gt;C3464,1,0)</f>
        <v>0</v>
      </c>
      <c r="H3464" s="52" t="n">
        <f aca="false">IF(-B3464&gt;D3464,1,0)</f>
        <v>0</v>
      </c>
      <c r="I3464" s="52" t="n">
        <f aca="false">IF(-B3464&gt;E3464,1,0)</f>
        <v>0</v>
      </c>
      <c r="J3464" s="52" t="n">
        <f aca="false">IF(-B3464&gt;F3464,1,0)</f>
        <v>0</v>
      </c>
    </row>
    <row r="3465" customFormat="false" ht="15" hidden="false" customHeight="false" outlineLevel="0" collapsed="false">
      <c r="A3465" s="51" t="n">
        <f aca="false">Prices_MTM!A3698</f>
        <v>42828</v>
      </c>
      <c r="B3465" s="43" t="n">
        <f aca="false">Prices_MTM!I3698</f>
        <v>-20999.9999999997</v>
      </c>
      <c r="C3465" s="43" t="n">
        <f aca="false">-PERCENTILE(Prices_MTM!I3448:I3697,1-Inputs!$B$8)</f>
        <v>128050</v>
      </c>
      <c r="D3465" s="43" t="n">
        <f aca="false">NORMSINV(Inputs!$B$8)*STDEV(Prices_MTM!I3448:I3697)</f>
        <v>124557.759142078</v>
      </c>
      <c r="E3465" s="43" t="n">
        <f aca="false">-PERCENTILE(Prices_MTM!I3448:I3697,1-Inputs!$B$9)</f>
        <v>179495</v>
      </c>
      <c r="F3465" s="43" t="n">
        <f aca="false">NORMSINV(Inputs!$B$9)*STDEV(Prices_MTM!I3448:I3697)</f>
        <v>176164.415743488</v>
      </c>
      <c r="G3465" s="52" t="n">
        <f aca="false">IF(-B3465&gt;C3465,1,0)</f>
        <v>0</v>
      </c>
      <c r="H3465" s="52" t="n">
        <f aca="false">IF(-B3465&gt;D3465,1,0)</f>
        <v>0</v>
      </c>
      <c r="I3465" s="52" t="n">
        <f aca="false">IF(-B3465&gt;E3465,1,0)</f>
        <v>0</v>
      </c>
      <c r="J3465" s="52" t="n">
        <f aca="false">IF(-B3465&gt;F3465,1,0)</f>
        <v>0</v>
      </c>
    </row>
    <row r="3466" customFormat="false" ht="15" hidden="false" customHeight="false" outlineLevel="0" collapsed="false">
      <c r="A3466" s="51" t="n">
        <f aca="false">Prices_MTM!A3699</f>
        <v>42829</v>
      </c>
      <c r="B3466" s="43" t="n">
        <f aca="false">Prices_MTM!I3699</f>
        <v>22000.0000000002</v>
      </c>
      <c r="C3466" s="43" t="n">
        <f aca="false">-PERCENTILE(Prices_MTM!I3449:I3698,1-Inputs!$B$8)</f>
        <v>128050</v>
      </c>
      <c r="D3466" s="43" t="n">
        <f aca="false">NORMSINV(Inputs!$B$8)*STDEV(Prices_MTM!I3449:I3698)</f>
        <v>124550.629282676</v>
      </c>
      <c r="E3466" s="43" t="n">
        <f aca="false">-PERCENTILE(Prices_MTM!I3449:I3698,1-Inputs!$B$9)</f>
        <v>179495</v>
      </c>
      <c r="F3466" s="43" t="n">
        <f aca="false">NORMSINV(Inputs!$B$9)*STDEV(Prices_MTM!I3449:I3698)</f>
        <v>176154.331847274</v>
      </c>
      <c r="G3466" s="52" t="n">
        <f aca="false">IF(-B3466&gt;C3466,1,0)</f>
        <v>0</v>
      </c>
      <c r="H3466" s="52" t="n">
        <f aca="false">IF(-B3466&gt;D3466,1,0)</f>
        <v>0</v>
      </c>
      <c r="I3466" s="52" t="n">
        <f aca="false">IF(-B3466&gt;E3466,1,0)</f>
        <v>0</v>
      </c>
      <c r="J3466" s="52" t="n">
        <f aca="false">IF(-B3466&gt;F3466,1,0)</f>
        <v>0</v>
      </c>
    </row>
    <row r="3467" customFormat="false" ht="15" hidden="false" customHeight="false" outlineLevel="0" collapsed="false">
      <c r="A3467" s="51" t="n">
        <f aca="false">Prices_MTM!A3700</f>
        <v>42830</v>
      </c>
      <c r="B3467" s="43" t="n">
        <f aca="false">Prices_MTM!I3700</f>
        <v>-1500.00000000006</v>
      </c>
      <c r="C3467" s="43" t="n">
        <f aca="false">-PERCENTILE(Prices_MTM!I3450:I3699,1-Inputs!$B$8)</f>
        <v>128050</v>
      </c>
      <c r="D3467" s="43" t="n">
        <f aca="false">NORMSINV(Inputs!$B$8)*STDEV(Prices_MTM!I3450:I3699)</f>
        <v>122342.075643765</v>
      </c>
      <c r="E3467" s="43" t="n">
        <f aca="false">-PERCENTILE(Prices_MTM!I3450:I3699,1-Inputs!$B$9)</f>
        <v>179495</v>
      </c>
      <c r="F3467" s="43" t="n">
        <f aca="false">NORMSINV(Inputs!$B$9)*STDEV(Prices_MTM!I3450:I3699)</f>
        <v>173030.732288991</v>
      </c>
      <c r="G3467" s="52" t="n">
        <f aca="false">IF(-B3467&gt;C3467,1,0)</f>
        <v>0</v>
      </c>
      <c r="H3467" s="52" t="n">
        <f aca="false">IF(-B3467&gt;D3467,1,0)</f>
        <v>0</v>
      </c>
      <c r="I3467" s="52" t="n">
        <f aca="false">IF(-B3467&gt;E3467,1,0)</f>
        <v>0</v>
      </c>
      <c r="J3467" s="52" t="n">
        <f aca="false">IF(-B3467&gt;F3467,1,0)</f>
        <v>0</v>
      </c>
    </row>
    <row r="3468" customFormat="false" ht="15" hidden="false" customHeight="false" outlineLevel="0" collapsed="false">
      <c r="A3468" s="51" t="n">
        <f aca="false">Prices_MTM!A3701</f>
        <v>42831</v>
      </c>
      <c r="B3468" s="43" t="n">
        <f aca="false">Prices_MTM!I3701</f>
        <v>44499.9999999997</v>
      </c>
      <c r="C3468" s="43" t="n">
        <f aca="false">-PERCENTILE(Prices_MTM!I3451:I3700,1-Inputs!$B$8)</f>
        <v>128050</v>
      </c>
      <c r="D3468" s="43" t="n">
        <f aca="false">NORMSINV(Inputs!$B$8)*STDEV(Prices_MTM!I3451:I3700)</f>
        <v>122332.361140761</v>
      </c>
      <c r="E3468" s="43" t="n">
        <f aca="false">-PERCENTILE(Prices_MTM!I3451:I3700,1-Inputs!$B$9)</f>
        <v>179495</v>
      </c>
      <c r="F3468" s="43" t="n">
        <f aca="false">NORMSINV(Inputs!$B$9)*STDEV(Prices_MTM!I3451:I3700)</f>
        <v>173016.992882007</v>
      </c>
      <c r="G3468" s="52" t="n">
        <f aca="false">IF(-B3468&gt;C3468,1,0)</f>
        <v>0</v>
      </c>
      <c r="H3468" s="52" t="n">
        <f aca="false">IF(-B3468&gt;D3468,1,0)</f>
        <v>0</v>
      </c>
      <c r="I3468" s="52" t="n">
        <f aca="false">IF(-B3468&gt;E3468,1,0)</f>
        <v>0</v>
      </c>
      <c r="J3468" s="52" t="n">
        <f aca="false">IF(-B3468&gt;F3468,1,0)</f>
        <v>0</v>
      </c>
    </row>
    <row r="3469" customFormat="false" ht="15" hidden="false" customHeight="false" outlineLevel="0" collapsed="false">
      <c r="A3469" s="51" t="n">
        <f aca="false">Prices_MTM!A3702</f>
        <v>42832</v>
      </c>
      <c r="B3469" s="43" t="n">
        <f aca="false">Prices_MTM!I3702</f>
        <v>25000</v>
      </c>
      <c r="C3469" s="43" t="n">
        <f aca="false">-PERCENTILE(Prices_MTM!I3452:I3701,1-Inputs!$B$8)</f>
        <v>128050</v>
      </c>
      <c r="D3469" s="43" t="n">
        <f aca="false">NORMSINV(Inputs!$B$8)*STDEV(Prices_MTM!I3452:I3701)</f>
        <v>122231.09093845</v>
      </c>
      <c r="E3469" s="43" t="n">
        <f aca="false">-PERCENTILE(Prices_MTM!I3452:I3701,1-Inputs!$B$9)</f>
        <v>179495</v>
      </c>
      <c r="F3469" s="43" t="n">
        <f aca="false">NORMSINV(Inputs!$B$9)*STDEV(Prices_MTM!I3452:I3701)</f>
        <v>172873.764502296</v>
      </c>
      <c r="G3469" s="52" t="n">
        <f aca="false">IF(-B3469&gt;C3469,1,0)</f>
        <v>0</v>
      </c>
      <c r="H3469" s="52" t="n">
        <f aca="false">IF(-B3469&gt;D3469,1,0)</f>
        <v>0</v>
      </c>
      <c r="I3469" s="52" t="n">
        <f aca="false">IF(-B3469&gt;E3469,1,0)</f>
        <v>0</v>
      </c>
      <c r="J3469" s="52" t="n">
        <f aca="false">IF(-B3469&gt;F3469,1,0)</f>
        <v>0</v>
      </c>
    </row>
    <row r="3470" customFormat="false" ht="15" hidden="false" customHeight="false" outlineLevel="0" collapsed="false">
      <c r="A3470" s="51" t="n">
        <f aca="false">Prices_MTM!A3703</f>
        <v>42835</v>
      </c>
      <c r="B3470" s="43" t="n">
        <f aca="false">Prices_MTM!I3703</f>
        <v>53500.0000000004</v>
      </c>
      <c r="C3470" s="43" t="n">
        <f aca="false">-PERCENTILE(Prices_MTM!I3453:I3702,1-Inputs!$B$8)</f>
        <v>128050</v>
      </c>
      <c r="D3470" s="43" t="n">
        <f aca="false">NORMSINV(Inputs!$B$8)*STDEV(Prices_MTM!I3453:I3702)</f>
        <v>122223.449664374</v>
      </c>
      <c r="E3470" s="43" t="n">
        <f aca="false">-PERCENTILE(Prices_MTM!I3453:I3702,1-Inputs!$B$9)</f>
        <v>179495</v>
      </c>
      <c r="F3470" s="43" t="n">
        <f aca="false">NORMSINV(Inputs!$B$9)*STDEV(Prices_MTM!I3453:I3702)</f>
        <v>172862.957302549</v>
      </c>
      <c r="G3470" s="52" t="n">
        <f aca="false">IF(-B3470&gt;C3470,1,0)</f>
        <v>0</v>
      </c>
      <c r="H3470" s="52" t="n">
        <f aca="false">IF(-B3470&gt;D3470,1,0)</f>
        <v>0</v>
      </c>
      <c r="I3470" s="52" t="n">
        <f aca="false">IF(-B3470&gt;E3470,1,0)</f>
        <v>0</v>
      </c>
      <c r="J3470" s="52" t="n">
        <f aca="false">IF(-B3470&gt;F3470,1,0)</f>
        <v>0</v>
      </c>
    </row>
    <row r="3471" customFormat="false" ht="15" hidden="false" customHeight="false" outlineLevel="0" collapsed="false">
      <c r="A3471" s="51" t="n">
        <f aca="false">Prices_MTM!A3704</f>
        <v>42836</v>
      </c>
      <c r="B3471" s="43" t="n">
        <f aca="false">Prices_MTM!I3704</f>
        <v>35000.0000000001</v>
      </c>
      <c r="C3471" s="43" t="n">
        <f aca="false">-PERCENTILE(Prices_MTM!I3454:I3703,1-Inputs!$B$8)</f>
        <v>128050</v>
      </c>
      <c r="D3471" s="43" t="n">
        <f aca="false">NORMSINV(Inputs!$B$8)*STDEV(Prices_MTM!I3454:I3703)</f>
        <v>121965.216097616</v>
      </c>
      <c r="E3471" s="43" t="n">
        <f aca="false">-PERCENTILE(Prices_MTM!I3454:I3703,1-Inputs!$B$9)</f>
        <v>179495</v>
      </c>
      <c r="F3471" s="43" t="n">
        <f aca="false">NORMSINV(Inputs!$B$9)*STDEV(Prices_MTM!I3454:I3703)</f>
        <v>172497.732641101</v>
      </c>
      <c r="G3471" s="52" t="n">
        <f aca="false">IF(-B3471&gt;C3471,1,0)</f>
        <v>0</v>
      </c>
      <c r="H3471" s="52" t="n">
        <f aca="false">IF(-B3471&gt;D3471,1,0)</f>
        <v>0</v>
      </c>
      <c r="I3471" s="52" t="n">
        <f aca="false">IF(-B3471&gt;E3471,1,0)</f>
        <v>0</v>
      </c>
      <c r="J3471" s="52" t="n">
        <f aca="false">IF(-B3471&gt;F3471,1,0)</f>
        <v>0</v>
      </c>
    </row>
    <row r="3472" customFormat="false" ht="15" hidden="false" customHeight="false" outlineLevel="0" collapsed="false">
      <c r="A3472" s="51" t="n">
        <f aca="false">Prices_MTM!A3705</f>
        <v>42837</v>
      </c>
      <c r="B3472" s="43" t="n">
        <f aca="false">Prices_MTM!I3705</f>
        <v>-27000.0000000007</v>
      </c>
      <c r="C3472" s="43" t="n">
        <f aca="false">-PERCENTILE(Prices_MTM!I3455:I3704,1-Inputs!$B$8)</f>
        <v>128050</v>
      </c>
      <c r="D3472" s="43" t="n">
        <f aca="false">NORMSINV(Inputs!$B$8)*STDEV(Prices_MTM!I3455:I3704)</f>
        <v>121962.816711633</v>
      </c>
      <c r="E3472" s="43" t="n">
        <f aca="false">-PERCENTILE(Prices_MTM!I3455:I3704,1-Inputs!$B$9)</f>
        <v>179495</v>
      </c>
      <c r="F3472" s="43" t="n">
        <f aca="false">NORMSINV(Inputs!$B$9)*STDEV(Prices_MTM!I3455:I3704)</f>
        <v>172494.339143718</v>
      </c>
      <c r="G3472" s="52" t="n">
        <f aca="false">IF(-B3472&gt;C3472,1,0)</f>
        <v>0</v>
      </c>
      <c r="H3472" s="52" t="n">
        <f aca="false">IF(-B3472&gt;D3472,1,0)</f>
        <v>0</v>
      </c>
      <c r="I3472" s="52" t="n">
        <f aca="false">IF(-B3472&gt;E3472,1,0)</f>
        <v>0</v>
      </c>
      <c r="J3472" s="52" t="n">
        <f aca="false">IF(-B3472&gt;F3472,1,0)</f>
        <v>0</v>
      </c>
    </row>
    <row r="3473" customFormat="false" ht="15" hidden="false" customHeight="false" outlineLevel="0" collapsed="false">
      <c r="A3473" s="51" t="n">
        <f aca="false">Prices_MTM!A3706</f>
        <v>42838</v>
      </c>
      <c r="B3473" s="43" t="n">
        <f aca="false">Prices_MTM!I3706</f>
        <v>-7999.99999999983</v>
      </c>
      <c r="C3473" s="43" t="n">
        <f aca="false">-PERCENTILE(Prices_MTM!I3456:I3705,1-Inputs!$B$8)</f>
        <v>128050</v>
      </c>
      <c r="D3473" s="43" t="n">
        <f aca="false">NORMSINV(Inputs!$B$8)*STDEV(Prices_MTM!I3456:I3705)</f>
        <v>121937.404109475</v>
      </c>
      <c r="E3473" s="43" t="n">
        <f aca="false">-PERCENTILE(Prices_MTM!I3456:I3705,1-Inputs!$B$9)</f>
        <v>179495</v>
      </c>
      <c r="F3473" s="43" t="n">
        <f aca="false">NORMSINV(Inputs!$B$9)*STDEV(Prices_MTM!I3456:I3705)</f>
        <v>172458.397615526</v>
      </c>
      <c r="G3473" s="52" t="n">
        <f aca="false">IF(-B3473&gt;C3473,1,0)</f>
        <v>0</v>
      </c>
      <c r="H3473" s="52" t="n">
        <f aca="false">IF(-B3473&gt;D3473,1,0)</f>
        <v>0</v>
      </c>
      <c r="I3473" s="52" t="n">
        <f aca="false">IF(-B3473&gt;E3473,1,0)</f>
        <v>0</v>
      </c>
      <c r="J3473" s="52" t="n">
        <f aca="false">IF(-B3473&gt;F3473,1,0)</f>
        <v>0</v>
      </c>
    </row>
    <row r="3474" customFormat="false" ht="15" hidden="false" customHeight="false" outlineLevel="0" collapsed="false">
      <c r="A3474" s="51" t="n">
        <f aca="false">Prices_MTM!A3707</f>
        <v>42842</v>
      </c>
      <c r="B3474" s="43" t="n">
        <f aca="false">Prices_MTM!I3707</f>
        <v>-44000.0000000001</v>
      </c>
      <c r="C3474" s="43" t="n">
        <f aca="false">-PERCENTILE(Prices_MTM!I3457:I3706,1-Inputs!$B$8)</f>
        <v>128050</v>
      </c>
      <c r="D3474" s="43" t="n">
        <f aca="false">NORMSINV(Inputs!$B$8)*STDEV(Prices_MTM!I3457:I3706)</f>
        <v>121919.924082777</v>
      </c>
      <c r="E3474" s="43" t="n">
        <f aca="false">-PERCENTILE(Prices_MTM!I3457:I3706,1-Inputs!$B$9)</f>
        <v>179495</v>
      </c>
      <c r="F3474" s="43" t="n">
        <f aca="false">NORMSINV(Inputs!$B$9)*STDEV(Prices_MTM!I3457:I3706)</f>
        <v>172433.675280188</v>
      </c>
      <c r="G3474" s="52" t="n">
        <f aca="false">IF(-B3474&gt;C3474,1,0)</f>
        <v>0</v>
      </c>
      <c r="H3474" s="52" t="n">
        <f aca="false">IF(-B3474&gt;D3474,1,0)</f>
        <v>0</v>
      </c>
      <c r="I3474" s="52" t="n">
        <f aca="false">IF(-B3474&gt;E3474,1,0)</f>
        <v>0</v>
      </c>
      <c r="J3474" s="52" t="n">
        <f aca="false">IF(-B3474&gt;F3474,1,0)</f>
        <v>0</v>
      </c>
    </row>
    <row r="3475" customFormat="false" ht="15" hidden="false" customHeight="false" outlineLevel="0" collapsed="false">
      <c r="A3475" s="51" t="n">
        <f aca="false">Prices_MTM!A3708</f>
        <v>42843</v>
      </c>
      <c r="B3475" s="43" t="n">
        <f aca="false">Prices_MTM!I3708</f>
        <v>93500.0000000002</v>
      </c>
      <c r="C3475" s="43" t="n">
        <f aca="false">-PERCENTILE(Prices_MTM!I3458:I3707,1-Inputs!$B$8)</f>
        <v>128050</v>
      </c>
      <c r="D3475" s="43" t="n">
        <f aca="false">NORMSINV(Inputs!$B$8)*STDEV(Prices_MTM!I3458:I3707)</f>
        <v>121698.082742139</v>
      </c>
      <c r="E3475" s="43" t="n">
        <f aca="false">-PERCENTILE(Prices_MTM!I3458:I3707,1-Inputs!$B$9)</f>
        <v>179495</v>
      </c>
      <c r="F3475" s="43" t="n">
        <f aca="false">NORMSINV(Inputs!$B$9)*STDEV(Prices_MTM!I3458:I3707)</f>
        <v>172119.920838631</v>
      </c>
      <c r="G3475" s="52" t="n">
        <f aca="false">IF(-B3475&gt;C3475,1,0)</f>
        <v>0</v>
      </c>
      <c r="H3475" s="52" t="n">
        <f aca="false">IF(-B3475&gt;D3475,1,0)</f>
        <v>0</v>
      </c>
      <c r="I3475" s="52" t="n">
        <f aca="false">IF(-B3475&gt;E3475,1,0)</f>
        <v>0</v>
      </c>
      <c r="J3475" s="52" t="n">
        <f aca="false">IF(-B3475&gt;F3475,1,0)</f>
        <v>0</v>
      </c>
    </row>
    <row r="3476" customFormat="false" ht="15" hidden="false" customHeight="false" outlineLevel="0" collapsed="false">
      <c r="A3476" s="51" t="n">
        <f aca="false">Prices_MTM!A3709</f>
        <v>42844</v>
      </c>
      <c r="B3476" s="43" t="n">
        <f aca="false">Prices_MTM!I3709</f>
        <v>-188500</v>
      </c>
      <c r="C3476" s="43" t="n">
        <f aca="false">-PERCENTILE(Prices_MTM!I3459:I3708,1-Inputs!$B$8)</f>
        <v>128050</v>
      </c>
      <c r="D3476" s="43" t="n">
        <f aca="false">NORMSINV(Inputs!$B$8)*STDEV(Prices_MTM!I3459:I3708)</f>
        <v>121986.270539376</v>
      </c>
      <c r="E3476" s="43" t="n">
        <f aca="false">-PERCENTILE(Prices_MTM!I3459:I3708,1-Inputs!$B$9)</f>
        <v>179495</v>
      </c>
      <c r="F3476" s="43" t="n">
        <f aca="false">NORMSINV(Inputs!$B$9)*STDEV(Prices_MTM!I3459:I3708)</f>
        <v>172527.510339873</v>
      </c>
      <c r="G3476" s="52" t="n">
        <f aca="false">IF(-B3476&gt;C3476,1,0)</f>
        <v>1</v>
      </c>
      <c r="H3476" s="52" t="n">
        <f aca="false">IF(-B3476&gt;D3476,1,0)</f>
        <v>1</v>
      </c>
      <c r="I3476" s="52" t="n">
        <f aca="false">IF(-B3476&gt;E3476,1,0)</f>
        <v>1</v>
      </c>
      <c r="J3476" s="52" t="n">
        <f aca="false">IF(-B3476&gt;F3476,1,0)</f>
        <v>1</v>
      </c>
    </row>
    <row r="3477" customFormat="false" ht="15" hidden="false" customHeight="false" outlineLevel="0" collapsed="false">
      <c r="A3477" s="51" t="n">
        <f aca="false">Prices_MTM!A3710</f>
        <v>42845</v>
      </c>
      <c r="B3477" s="43" t="n">
        <f aca="false">Prices_MTM!I3710</f>
        <v>65499.9999999998</v>
      </c>
      <c r="C3477" s="43" t="n">
        <f aca="false">-PERCENTILE(Prices_MTM!I3460:I3709,1-Inputs!$B$8)</f>
        <v>130425</v>
      </c>
      <c r="D3477" s="43" t="n">
        <f aca="false">NORMSINV(Inputs!$B$8)*STDEV(Prices_MTM!I3460:I3709)</f>
        <v>122182.596237942</v>
      </c>
      <c r="E3477" s="43" t="n">
        <f aca="false">-PERCENTILE(Prices_MTM!I3460:I3709,1-Inputs!$B$9)</f>
        <v>190030</v>
      </c>
      <c r="F3477" s="43" t="n">
        <f aca="false">NORMSINV(Inputs!$B$9)*STDEV(Prices_MTM!I3460:I3709)</f>
        <v>172805.177521923</v>
      </c>
      <c r="G3477" s="52" t="n">
        <f aca="false">IF(-B3477&gt;C3477,1,0)</f>
        <v>0</v>
      </c>
      <c r="H3477" s="52" t="n">
        <f aca="false">IF(-B3477&gt;D3477,1,0)</f>
        <v>0</v>
      </c>
      <c r="I3477" s="52" t="n">
        <f aca="false">IF(-B3477&gt;E3477,1,0)</f>
        <v>0</v>
      </c>
      <c r="J3477" s="52" t="n">
        <f aca="false">IF(-B3477&gt;F3477,1,0)</f>
        <v>0</v>
      </c>
    </row>
    <row r="3478" customFormat="false" ht="15" hidden="false" customHeight="false" outlineLevel="0" collapsed="false">
      <c r="A3478" s="51" t="n">
        <f aca="false">Prices_MTM!A3711</f>
        <v>42846</v>
      </c>
      <c r="B3478" s="43" t="n">
        <f aca="false">Prices_MTM!I3711</f>
        <v>-25499.9999999999</v>
      </c>
      <c r="C3478" s="43" t="n">
        <f aca="false">-PERCENTILE(Prices_MTM!I3461:I3710,1-Inputs!$B$8)</f>
        <v>130425</v>
      </c>
      <c r="D3478" s="43" t="n">
        <f aca="false">NORMSINV(Inputs!$B$8)*STDEV(Prices_MTM!I3461:I3710)</f>
        <v>122337.466443562</v>
      </c>
      <c r="E3478" s="43" t="n">
        <f aca="false">-PERCENTILE(Prices_MTM!I3461:I3710,1-Inputs!$B$9)</f>
        <v>190030</v>
      </c>
      <c r="F3478" s="43" t="n">
        <f aca="false">NORMSINV(Inputs!$B$9)*STDEV(Prices_MTM!I3461:I3710)</f>
        <v>173024.213409185</v>
      </c>
      <c r="G3478" s="52" t="n">
        <f aca="false">IF(-B3478&gt;C3478,1,0)</f>
        <v>0</v>
      </c>
      <c r="H3478" s="52" t="n">
        <f aca="false">IF(-B3478&gt;D3478,1,0)</f>
        <v>0</v>
      </c>
      <c r="I3478" s="52" t="n">
        <f aca="false">IF(-B3478&gt;E3478,1,0)</f>
        <v>0</v>
      </c>
      <c r="J3478" s="52" t="n">
        <f aca="false">IF(-B3478&gt;F3478,1,0)</f>
        <v>0</v>
      </c>
    </row>
    <row r="3479" customFormat="false" ht="15" hidden="false" customHeight="false" outlineLevel="0" collapsed="false">
      <c r="A3479" s="51" t="n">
        <f aca="false">Prices_MTM!A3712</f>
        <v>42849</v>
      </c>
      <c r="B3479" s="43" t="n">
        <f aca="false">Prices_MTM!I3712</f>
        <v>-50000.0000000004</v>
      </c>
      <c r="C3479" s="43" t="n">
        <f aca="false">-PERCENTILE(Prices_MTM!I3462:I3711,1-Inputs!$B$8)</f>
        <v>130425</v>
      </c>
      <c r="D3479" s="43" t="n">
        <f aca="false">NORMSINV(Inputs!$B$8)*STDEV(Prices_MTM!I3462:I3711)</f>
        <v>122164.453274299</v>
      </c>
      <c r="E3479" s="43" t="n">
        <f aca="false">-PERCENTILE(Prices_MTM!I3462:I3711,1-Inputs!$B$9)</f>
        <v>190030</v>
      </c>
      <c r="F3479" s="43" t="n">
        <f aca="false">NORMSINV(Inputs!$B$9)*STDEV(Prices_MTM!I3462:I3711)</f>
        <v>172779.517582212</v>
      </c>
      <c r="G3479" s="52" t="n">
        <f aca="false">IF(-B3479&gt;C3479,1,0)</f>
        <v>0</v>
      </c>
      <c r="H3479" s="52" t="n">
        <f aca="false">IF(-B3479&gt;D3479,1,0)</f>
        <v>0</v>
      </c>
      <c r="I3479" s="52" t="n">
        <f aca="false">IF(-B3479&gt;E3479,1,0)</f>
        <v>0</v>
      </c>
      <c r="J3479" s="52" t="n">
        <f aca="false">IF(-B3479&gt;F3479,1,0)</f>
        <v>0</v>
      </c>
    </row>
    <row r="3480" customFormat="false" ht="15" hidden="false" customHeight="false" outlineLevel="0" collapsed="false">
      <c r="A3480" s="51" t="n">
        <f aca="false">Prices_MTM!A3713</f>
        <v>42850</v>
      </c>
      <c r="B3480" s="43" t="n">
        <f aca="false">Prices_MTM!I3713</f>
        <v>36000.0000000003</v>
      </c>
      <c r="C3480" s="43" t="n">
        <f aca="false">-PERCENTILE(Prices_MTM!I3463:I3712,1-Inputs!$B$8)</f>
        <v>130425</v>
      </c>
      <c r="D3480" s="43" t="n">
        <f aca="false">NORMSINV(Inputs!$B$8)*STDEV(Prices_MTM!I3463:I3712)</f>
        <v>122119.555465135</v>
      </c>
      <c r="E3480" s="43" t="n">
        <f aca="false">-PERCENTILE(Prices_MTM!I3463:I3712,1-Inputs!$B$9)</f>
        <v>190030</v>
      </c>
      <c r="F3480" s="43" t="n">
        <f aca="false">NORMSINV(Inputs!$B$9)*STDEV(Prices_MTM!I3463:I3712)</f>
        <v>172716.017753908</v>
      </c>
      <c r="G3480" s="52" t="n">
        <f aca="false">IF(-B3480&gt;C3480,1,0)</f>
        <v>0</v>
      </c>
      <c r="H3480" s="52" t="n">
        <f aca="false">IF(-B3480&gt;D3480,1,0)</f>
        <v>0</v>
      </c>
      <c r="I3480" s="52" t="n">
        <f aca="false">IF(-B3480&gt;E3480,1,0)</f>
        <v>0</v>
      </c>
      <c r="J3480" s="52" t="n">
        <f aca="false">IF(-B3480&gt;F3480,1,0)</f>
        <v>0</v>
      </c>
    </row>
    <row r="3481" customFormat="false" ht="15" hidden="false" customHeight="false" outlineLevel="0" collapsed="false">
      <c r="A3481" s="51" t="n">
        <f aca="false">Prices_MTM!A3714</f>
        <v>42851</v>
      </c>
      <c r="B3481" s="43" t="n">
        <f aca="false">Prices_MTM!I3714</f>
        <v>-31000.0000000002</v>
      </c>
      <c r="C3481" s="43" t="n">
        <f aca="false">-PERCENTILE(Prices_MTM!I3464:I3713,1-Inputs!$B$8)</f>
        <v>130425</v>
      </c>
      <c r="D3481" s="43" t="n">
        <f aca="false">NORMSINV(Inputs!$B$8)*STDEV(Prices_MTM!I3464:I3713)</f>
        <v>122118.01373415</v>
      </c>
      <c r="E3481" s="43" t="n">
        <f aca="false">-PERCENTILE(Prices_MTM!I3464:I3713,1-Inputs!$B$9)</f>
        <v>190030</v>
      </c>
      <c r="F3481" s="43" t="n">
        <f aca="false">NORMSINV(Inputs!$B$9)*STDEV(Prices_MTM!I3464:I3713)</f>
        <v>172713.837254354</v>
      </c>
      <c r="G3481" s="52" t="n">
        <f aca="false">IF(-B3481&gt;C3481,1,0)</f>
        <v>0</v>
      </c>
      <c r="H3481" s="52" t="n">
        <f aca="false">IF(-B3481&gt;D3481,1,0)</f>
        <v>0</v>
      </c>
      <c r="I3481" s="52" t="n">
        <f aca="false">IF(-B3481&gt;E3481,1,0)</f>
        <v>0</v>
      </c>
      <c r="J3481" s="52" t="n">
        <f aca="false">IF(-B3481&gt;F3481,1,0)</f>
        <v>0</v>
      </c>
    </row>
    <row r="3482" customFormat="false" ht="15" hidden="false" customHeight="false" outlineLevel="0" collapsed="false">
      <c r="A3482" s="51" t="n">
        <f aca="false">Prices_MTM!A3715</f>
        <v>42852</v>
      </c>
      <c r="B3482" s="43" t="n">
        <f aca="false">Prices_MTM!I3715</f>
        <v>500.000000000258</v>
      </c>
      <c r="C3482" s="43" t="n">
        <f aca="false">-PERCENTILE(Prices_MTM!I3465:I3714,1-Inputs!$B$8)</f>
        <v>130425</v>
      </c>
      <c r="D3482" s="43" t="n">
        <f aca="false">NORMSINV(Inputs!$B$8)*STDEV(Prices_MTM!I3465:I3714)</f>
        <v>119011.677986021</v>
      </c>
      <c r="E3482" s="43" t="n">
        <f aca="false">-PERCENTILE(Prices_MTM!I3465:I3714,1-Inputs!$B$9)</f>
        <v>190030</v>
      </c>
      <c r="F3482" s="43" t="n">
        <f aca="false">NORMSINV(Inputs!$B$9)*STDEV(Prices_MTM!I3465:I3714)</f>
        <v>168320.487326245</v>
      </c>
      <c r="G3482" s="52" t="n">
        <f aca="false">IF(-B3482&gt;C3482,1,0)</f>
        <v>0</v>
      </c>
      <c r="H3482" s="52" t="n">
        <f aca="false">IF(-B3482&gt;D3482,1,0)</f>
        <v>0</v>
      </c>
      <c r="I3482" s="52" t="n">
        <f aca="false">IF(-B3482&gt;E3482,1,0)</f>
        <v>0</v>
      </c>
      <c r="J3482" s="52" t="n">
        <f aca="false">IF(-B3482&gt;F3482,1,0)</f>
        <v>0</v>
      </c>
    </row>
    <row r="3483" customFormat="false" ht="15" hidden="false" customHeight="false" outlineLevel="0" collapsed="false">
      <c r="A3483" s="51" t="n">
        <f aca="false">Prices_MTM!A3716</f>
        <v>42853</v>
      </c>
      <c r="B3483" s="43" t="n">
        <f aca="false">Prices_MTM!I3716</f>
        <v>35000.0000000001</v>
      </c>
      <c r="C3483" s="43" t="n">
        <f aca="false">-PERCENTILE(Prices_MTM!I3466:I3715,1-Inputs!$B$8)</f>
        <v>130425</v>
      </c>
      <c r="D3483" s="43" t="n">
        <f aca="false">NORMSINV(Inputs!$B$8)*STDEV(Prices_MTM!I3466:I3715)</f>
        <v>119011.477858644</v>
      </c>
      <c r="E3483" s="43" t="n">
        <f aca="false">-PERCENTILE(Prices_MTM!I3466:I3715,1-Inputs!$B$9)</f>
        <v>190030</v>
      </c>
      <c r="F3483" s="43" t="n">
        <f aca="false">NORMSINV(Inputs!$B$9)*STDEV(Prices_MTM!I3466:I3715)</f>
        <v>168320.204282277</v>
      </c>
      <c r="G3483" s="52" t="n">
        <f aca="false">IF(-B3483&gt;C3483,1,0)</f>
        <v>0</v>
      </c>
      <c r="H3483" s="52" t="n">
        <f aca="false">IF(-B3483&gt;D3483,1,0)</f>
        <v>0</v>
      </c>
      <c r="I3483" s="52" t="n">
        <f aca="false">IF(-B3483&gt;E3483,1,0)</f>
        <v>0</v>
      </c>
      <c r="J3483" s="52" t="n">
        <f aca="false">IF(-B3483&gt;F3483,1,0)</f>
        <v>0</v>
      </c>
    </row>
    <row r="3484" customFormat="false" ht="15" hidden="false" customHeight="false" outlineLevel="0" collapsed="false">
      <c r="A3484" s="51" t="n">
        <f aca="false">Prices_MTM!A3717</f>
        <v>42856</v>
      </c>
      <c r="B3484" s="43" t="n">
        <f aca="false">Prices_MTM!I3717</f>
        <v>-95500.0000000002</v>
      </c>
      <c r="C3484" s="43" t="n">
        <f aca="false">-PERCENTILE(Prices_MTM!I3467:I3716,1-Inputs!$B$8)</f>
        <v>130425</v>
      </c>
      <c r="D3484" s="43" t="n">
        <f aca="false">NORMSINV(Inputs!$B$8)*STDEV(Prices_MTM!I3467:I3716)</f>
        <v>119063.294499808</v>
      </c>
      <c r="E3484" s="43" t="n">
        <f aca="false">-PERCENTILE(Prices_MTM!I3467:I3716,1-Inputs!$B$9)</f>
        <v>190030</v>
      </c>
      <c r="F3484" s="43" t="n">
        <f aca="false">NORMSINV(Inputs!$B$9)*STDEV(Prices_MTM!I3467:I3716)</f>
        <v>168393.489546714</v>
      </c>
      <c r="G3484" s="52" t="n">
        <f aca="false">IF(-B3484&gt;C3484,1,0)</f>
        <v>0</v>
      </c>
      <c r="H3484" s="52" t="n">
        <f aca="false">IF(-B3484&gt;D3484,1,0)</f>
        <v>0</v>
      </c>
      <c r="I3484" s="52" t="n">
        <f aca="false">IF(-B3484&gt;E3484,1,0)</f>
        <v>0</v>
      </c>
      <c r="J3484" s="52" t="n">
        <f aca="false">IF(-B3484&gt;F3484,1,0)</f>
        <v>0</v>
      </c>
    </row>
    <row r="3485" customFormat="false" ht="15" hidden="false" customHeight="false" outlineLevel="0" collapsed="false">
      <c r="A3485" s="51" t="n">
        <f aca="false">Prices_MTM!A3718</f>
        <v>42857</v>
      </c>
      <c r="B3485" s="43" t="n">
        <f aca="false">Prices_MTM!I3718</f>
        <v>-63000.0000000003</v>
      </c>
      <c r="C3485" s="43" t="n">
        <f aca="false">-PERCENTILE(Prices_MTM!I3468:I3717,1-Inputs!$B$8)</f>
        <v>128050</v>
      </c>
      <c r="D3485" s="43" t="n">
        <f aca="false">NORMSINV(Inputs!$B$8)*STDEV(Prices_MTM!I3468:I3717)</f>
        <v>118681.650365532</v>
      </c>
      <c r="E3485" s="43" t="n">
        <f aca="false">-PERCENTILE(Prices_MTM!I3468:I3717,1-Inputs!$B$9)</f>
        <v>190030</v>
      </c>
      <c r="F3485" s="43" t="n">
        <f aca="false">NORMSINV(Inputs!$B$9)*STDEV(Prices_MTM!I3468:I3717)</f>
        <v>167853.722964529</v>
      </c>
      <c r="G3485" s="52" t="n">
        <f aca="false">IF(-B3485&gt;C3485,1,0)</f>
        <v>0</v>
      </c>
      <c r="H3485" s="52" t="n">
        <f aca="false">IF(-B3485&gt;D3485,1,0)</f>
        <v>0</v>
      </c>
      <c r="I3485" s="52" t="n">
        <f aca="false">IF(-B3485&gt;E3485,1,0)</f>
        <v>0</v>
      </c>
      <c r="J3485" s="52" t="n">
        <f aca="false">IF(-B3485&gt;F3485,1,0)</f>
        <v>0</v>
      </c>
    </row>
    <row r="3486" customFormat="false" ht="15" hidden="false" customHeight="false" outlineLevel="0" collapsed="false">
      <c r="A3486" s="51" t="n">
        <f aca="false">Prices_MTM!A3719</f>
        <v>42858</v>
      </c>
      <c r="B3486" s="43" t="n">
        <f aca="false">Prices_MTM!I3719</f>
        <v>38500.0000000002</v>
      </c>
      <c r="C3486" s="43" t="n">
        <f aca="false">-PERCENTILE(Prices_MTM!I3469:I3718,1-Inputs!$B$8)</f>
        <v>128050</v>
      </c>
      <c r="D3486" s="43" t="n">
        <f aca="false">NORMSINV(Inputs!$B$8)*STDEV(Prices_MTM!I3469:I3718)</f>
        <v>118835.474496202</v>
      </c>
      <c r="E3486" s="43" t="n">
        <f aca="false">-PERCENTILE(Prices_MTM!I3469:I3718,1-Inputs!$B$9)</f>
        <v>190030</v>
      </c>
      <c r="F3486" s="43" t="n">
        <f aca="false">NORMSINV(Inputs!$B$9)*STDEV(Prices_MTM!I3469:I3718)</f>
        <v>168071.279368028</v>
      </c>
      <c r="G3486" s="52" t="n">
        <f aca="false">IF(-B3486&gt;C3486,1,0)</f>
        <v>0</v>
      </c>
      <c r="H3486" s="52" t="n">
        <f aca="false">IF(-B3486&gt;D3486,1,0)</f>
        <v>0</v>
      </c>
      <c r="I3486" s="52" t="n">
        <f aca="false">IF(-B3486&gt;E3486,1,0)</f>
        <v>0</v>
      </c>
      <c r="J3486" s="52" t="n">
        <f aca="false">IF(-B3486&gt;F3486,1,0)</f>
        <v>0</v>
      </c>
    </row>
    <row r="3487" customFormat="false" ht="15" hidden="false" customHeight="false" outlineLevel="0" collapsed="false">
      <c r="A3487" s="51" t="n">
        <f aca="false">Prices_MTM!A3720</f>
        <v>42859</v>
      </c>
      <c r="B3487" s="43" t="n">
        <f aca="false">Prices_MTM!I3720</f>
        <v>-159500</v>
      </c>
      <c r="C3487" s="43" t="n">
        <f aca="false">-PERCENTILE(Prices_MTM!I3470:I3719,1-Inputs!$B$8)</f>
        <v>128050</v>
      </c>
      <c r="D3487" s="43" t="n">
        <f aca="false">NORMSINV(Inputs!$B$8)*STDEV(Prices_MTM!I3470:I3719)</f>
        <v>118895.110526936</v>
      </c>
      <c r="E3487" s="43" t="n">
        <f aca="false">-PERCENTILE(Prices_MTM!I3470:I3719,1-Inputs!$B$9)</f>
        <v>190030</v>
      </c>
      <c r="F3487" s="43" t="n">
        <f aca="false">NORMSINV(Inputs!$B$9)*STDEV(Prices_MTM!I3470:I3719)</f>
        <v>168155.623744354</v>
      </c>
      <c r="G3487" s="52" t="n">
        <f aca="false">IF(-B3487&gt;C3487,1,0)</f>
        <v>1</v>
      </c>
      <c r="H3487" s="52" t="n">
        <f aca="false">IF(-B3487&gt;D3487,1,0)</f>
        <v>1</v>
      </c>
      <c r="I3487" s="52" t="n">
        <f aca="false">IF(-B3487&gt;E3487,1,0)</f>
        <v>0</v>
      </c>
      <c r="J3487" s="52" t="n">
        <f aca="false">IF(-B3487&gt;F3487,1,0)</f>
        <v>0</v>
      </c>
    </row>
    <row r="3488" customFormat="false" ht="15" hidden="false" customHeight="false" outlineLevel="0" collapsed="false">
      <c r="A3488" s="51" t="n">
        <f aca="false">Prices_MTM!A3721</f>
        <v>42860</v>
      </c>
      <c r="B3488" s="43" t="n">
        <f aca="false">Prices_MTM!I3721</f>
        <v>71999.9999999999</v>
      </c>
      <c r="C3488" s="43" t="n">
        <f aca="false">-PERCENTILE(Prices_MTM!I3471:I3720,1-Inputs!$B$8)</f>
        <v>130425</v>
      </c>
      <c r="D3488" s="43" t="n">
        <f aca="false">NORMSINV(Inputs!$B$8)*STDEV(Prices_MTM!I3471:I3720)</f>
        <v>120050.042646931</v>
      </c>
      <c r="E3488" s="43" t="n">
        <f aca="false">-PERCENTILE(Prices_MTM!I3471:I3720,1-Inputs!$B$9)</f>
        <v>190030</v>
      </c>
      <c r="F3488" s="43" t="n">
        <f aca="false">NORMSINV(Inputs!$B$9)*STDEV(Prices_MTM!I3471:I3720)</f>
        <v>169789.066281726</v>
      </c>
      <c r="G3488" s="52" t="n">
        <f aca="false">IF(-B3488&gt;C3488,1,0)</f>
        <v>0</v>
      </c>
      <c r="H3488" s="52" t="n">
        <f aca="false">IF(-B3488&gt;D3488,1,0)</f>
        <v>0</v>
      </c>
      <c r="I3488" s="52" t="n">
        <f aca="false">IF(-B3488&gt;E3488,1,0)</f>
        <v>0</v>
      </c>
      <c r="J3488" s="52" t="n">
        <f aca="false">IF(-B3488&gt;F3488,1,0)</f>
        <v>0</v>
      </c>
    </row>
    <row r="3489" customFormat="false" ht="15" hidden="false" customHeight="false" outlineLevel="0" collapsed="false">
      <c r="A3489" s="51" t="n">
        <f aca="false">Prices_MTM!A3722</f>
        <v>42863</v>
      </c>
      <c r="B3489" s="43" t="n">
        <f aca="false">Prices_MTM!I3722</f>
        <v>65000.0000000006</v>
      </c>
      <c r="C3489" s="43" t="n">
        <f aca="false">-PERCENTILE(Prices_MTM!I3472:I3721,1-Inputs!$B$8)</f>
        <v>130425</v>
      </c>
      <c r="D3489" s="43" t="n">
        <f aca="false">NORMSINV(Inputs!$B$8)*STDEV(Prices_MTM!I3472:I3721)</f>
        <v>120275.047025928</v>
      </c>
      <c r="E3489" s="43" t="n">
        <f aca="false">-PERCENTILE(Prices_MTM!I3472:I3721,1-Inputs!$B$9)</f>
        <v>190030</v>
      </c>
      <c r="F3489" s="43" t="n">
        <f aca="false">NORMSINV(Inputs!$B$9)*STDEV(Prices_MTM!I3472:I3721)</f>
        <v>170107.294268795</v>
      </c>
      <c r="G3489" s="52" t="n">
        <f aca="false">IF(-B3489&gt;C3489,1,0)</f>
        <v>0</v>
      </c>
      <c r="H3489" s="52" t="n">
        <f aca="false">IF(-B3489&gt;D3489,1,0)</f>
        <v>0</v>
      </c>
      <c r="I3489" s="52" t="n">
        <f aca="false">IF(-B3489&gt;E3489,1,0)</f>
        <v>0</v>
      </c>
      <c r="J3489" s="52" t="n">
        <f aca="false">IF(-B3489&gt;F3489,1,0)</f>
        <v>0</v>
      </c>
    </row>
    <row r="3490" customFormat="false" ht="15" hidden="false" customHeight="false" outlineLevel="0" collapsed="false">
      <c r="A3490" s="51" t="n">
        <f aca="false">Prices_MTM!A3723</f>
        <v>42864</v>
      </c>
      <c r="B3490" s="43" t="n">
        <f aca="false">Prices_MTM!I3723</f>
        <v>-84499.9999999999</v>
      </c>
      <c r="C3490" s="43" t="n">
        <f aca="false">-PERCENTILE(Prices_MTM!I3473:I3722,1-Inputs!$B$8)</f>
        <v>130425</v>
      </c>
      <c r="D3490" s="43" t="n">
        <f aca="false">NORMSINV(Inputs!$B$8)*STDEV(Prices_MTM!I3473:I3722)</f>
        <v>120463.390112974</v>
      </c>
      <c r="E3490" s="43" t="n">
        <f aca="false">-PERCENTILE(Prices_MTM!I3473:I3722,1-Inputs!$B$9)</f>
        <v>190030</v>
      </c>
      <c r="F3490" s="43" t="n">
        <f aca="false">NORMSINV(Inputs!$B$9)*STDEV(Prices_MTM!I3473:I3722)</f>
        <v>170373.671491036</v>
      </c>
      <c r="G3490" s="52" t="n">
        <f aca="false">IF(-B3490&gt;C3490,1,0)</f>
        <v>0</v>
      </c>
      <c r="H3490" s="52" t="n">
        <f aca="false">IF(-B3490&gt;D3490,1,0)</f>
        <v>0</v>
      </c>
      <c r="I3490" s="52" t="n">
        <f aca="false">IF(-B3490&gt;E3490,1,0)</f>
        <v>0</v>
      </c>
      <c r="J3490" s="52" t="n">
        <f aca="false">IF(-B3490&gt;F3490,1,0)</f>
        <v>0</v>
      </c>
    </row>
    <row r="3491" customFormat="false" ht="15" hidden="false" customHeight="false" outlineLevel="0" collapsed="false">
      <c r="A3491" s="51" t="n">
        <f aca="false">Prices_MTM!A3724</f>
        <v>42865</v>
      </c>
      <c r="B3491" s="43" t="n">
        <f aca="false">Prices_MTM!I3724</f>
        <v>92499.9999999997</v>
      </c>
      <c r="C3491" s="43" t="n">
        <f aca="false">-PERCENTILE(Prices_MTM!I3474:I3723,1-Inputs!$B$8)</f>
        <v>130425</v>
      </c>
      <c r="D3491" s="43" t="n">
        <f aca="false">NORMSINV(Inputs!$B$8)*STDEV(Prices_MTM!I3474:I3723)</f>
        <v>120699.154137695</v>
      </c>
      <c r="E3491" s="43" t="n">
        <f aca="false">-PERCENTILE(Prices_MTM!I3474:I3723,1-Inputs!$B$9)</f>
        <v>190030</v>
      </c>
      <c r="F3491" s="43" t="n">
        <f aca="false">NORMSINV(Inputs!$B$9)*STDEV(Prices_MTM!I3474:I3723)</f>
        <v>170707.117050385</v>
      </c>
      <c r="G3491" s="52" t="n">
        <f aca="false">IF(-B3491&gt;C3491,1,0)</f>
        <v>0</v>
      </c>
      <c r="H3491" s="52" t="n">
        <f aca="false">IF(-B3491&gt;D3491,1,0)</f>
        <v>0</v>
      </c>
      <c r="I3491" s="52" t="n">
        <f aca="false">IF(-B3491&gt;E3491,1,0)</f>
        <v>0</v>
      </c>
      <c r="J3491" s="52" t="n">
        <f aca="false">IF(-B3491&gt;F3491,1,0)</f>
        <v>0</v>
      </c>
    </row>
    <row r="3492" customFormat="false" ht="15" hidden="false" customHeight="false" outlineLevel="0" collapsed="false">
      <c r="A3492" s="51" t="n">
        <f aca="false">Prices_MTM!A3725</f>
        <v>42866</v>
      </c>
      <c r="B3492" s="43" t="n">
        <f aca="false">Prices_MTM!I3725</f>
        <v>-1499.9999999997</v>
      </c>
      <c r="C3492" s="43" t="n">
        <f aca="false">-PERCENTILE(Prices_MTM!I3475:I3724,1-Inputs!$B$8)</f>
        <v>130425</v>
      </c>
      <c r="D3492" s="43" t="n">
        <f aca="false">NORMSINV(Inputs!$B$8)*STDEV(Prices_MTM!I3475:I3724)</f>
        <v>120973.912278078</v>
      </c>
      <c r="E3492" s="43" t="n">
        <f aca="false">-PERCENTILE(Prices_MTM!I3475:I3724,1-Inputs!$B$9)</f>
        <v>190030</v>
      </c>
      <c r="F3492" s="43" t="n">
        <f aca="false">NORMSINV(Inputs!$B$9)*STDEV(Prices_MTM!I3475:I3724)</f>
        <v>171095.712731654</v>
      </c>
      <c r="G3492" s="52" t="n">
        <f aca="false">IF(-B3492&gt;C3492,1,0)</f>
        <v>0</v>
      </c>
      <c r="H3492" s="52" t="n">
        <f aca="false">IF(-B3492&gt;D3492,1,0)</f>
        <v>0</v>
      </c>
      <c r="I3492" s="52" t="n">
        <f aca="false">IF(-B3492&gt;E3492,1,0)</f>
        <v>0</v>
      </c>
      <c r="J3492" s="52" t="n">
        <f aca="false">IF(-B3492&gt;F3492,1,0)</f>
        <v>0</v>
      </c>
    </row>
    <row r="3493" customFormat="false" ht="15" hidden="false" customHeight="false" outlineLevel="0" collapsed="false">
      <c r="A3493" s="51" t="n">
        <f aca="false">Prices_MTM!A3726</f>
        <v>42867</v>
      </c>
      <c r="B3493" s="43" t="n">
        <f aca="false">Prices_MTM!I3726</f>
        <v>6999.99999999967</v>
      </c>
      <c r="C3493" s="43" t="n">
        <f aca="false">-PERCENTILE(Prices_MTM!I3476:I3725,1-Inputs!$B$8)</f>
        <v>130425</v>
      </c>
      <c r="D3493" s="43" t="n">
        <f aca="false">NORMSINV(Inputs!$B$8)*STDEV(Prices_MTM!I3476:I3725)</f>
        <v>120944.739822199</v>
      </c>
      <c r="E3493" s="43" t="n">
        <f aca="false">-PERCENTILE(Prices_MTM!I3476:I3725,1-Inputs!$B$9)</f>
        <v>190030</v>
      </c>
      <c r="F3493" s="43" t="n">
        <f aca="false">NORMSINV(Inputs!$B$9)*STDEV(Prices_MTM!I3476:I3725)</f>
        <v>171054.453570595</v>
      </c>
      <c r="G3493" s="52" t="n">
        <f aca="false">IF(-B3493&gt;C3493,1,0)</f>
        <v>0</v>
      </c>
      <c r="H3493" s="52" t="n">
        <f aca="false">IF(-B3493&gt;D3493,1,0)</f>
        <v>0</v>
      </c>
      <c r="I3493" s="52" t="n">
        <f aca="false">IF(-B3493&gt;E3493,1,0)</f>
        <v>0</v>
      </c>
      <c r="J3493" s="52" t="n">
        <f aca="false">IF(-B3493&gt;F3493,1,0)</f>
        <v>0</v>
      </c>
    </row>
    <row r="3494" customFormat="false" ht="15" hidden="false" customHeight="false" outlineLevel="0" collapsed="false">
      <c r="A3494" s="51" t="n">
        <f aca="false">Prices_MTM!A3727</f>
        <v>42870</v>
      </c>
      <c r="B3494" s="43" t="n">
        <f aca="false">Prices_MTM!I3727</f>
        <v>-7499.99999999993</v>
      </c>
      <c r="C3494" s="43" t="n">
        <f aca="false">-PERCENTILE(Prices_MTM!I3477:I3726,1-Inputs!$B$8)</f>
        <v>130425</v>
      </c>
      <c r="D3494" s="43" t="n">
        <f aca="false">NORMSINV(Inputs!$B$8)*STDEV(Prices_MTM!I3477:I3726)</f>
        <v>120706.768358395</v>
      </c>
      <c r="E3494" s="43" t="n">
        <f aca="false">-PERCENTILE(Prices_MTM!I3477:I3726,1-Inputs!$B$9)</f>
        <v>190030</v>
      </c>
      <c r="F3494" s="43" t="n">
        <f aca="false">NORMSINV(Inputs!$B$9)*STDEV(Prices_MTM!I3477:I3726)</f>
        <v>170717.885988025</v>
      </c>
      <c r="G3494" s="52" t="n">
        <f aca="false">IF(-B3494&gt;C3494,1,0)</f>
        <v>0</v>
      </c>
      <c r="H3494" s="52" t="n">
        <f aca="false">IF(-B3494&gt;D3494,1,0)</f>
        <v>0</v>
      </c>
      <c r="I3494" s="52" t="n">
        <f aca="false">IF(-B3494&gt;E3494,1,0)</f>
        <v>0</v>
      </c>
      <c r="J3494" s="52" t="n">
        <f aca="false">IF(-B3494&gt;F3494,1,0)</f>
        <v>0</v>
      </c>
    </row>
    <row r="3495" customFormat="false" ht="15" hidden="false" customHeight="false" outlineLevel="0" collapsed="false">
      <c r="A3495" s="51" t="n">
        <f aca="false">Prices_MTM!A3728</f>
        <v>42871</v>
      </c>
      <c r="B3495" s="43" t="n">
        <f aca="false">Prices_MTM!I3728</f>
        <v>-18000</v>
      </c>
      <c r="C3495" s="43" t="n">
        <f aca="false">-PERCENTILE(Prices_MTM!I3478:I3727,1-Inputs!$B$8)</f>
        <v>130425</v>
      </c>
      <c r="D3495" s="43" t="n">
        <f aca="false">NORMSINV(Inputs!$B$8)*STDEV(Prices_MTM!I3478:I3727)</f>
        <v>120435.680242787</v>
      </c>
      <c r="E3495" s="43" t="n">
        <f aca="false">-PERCENTILE(Prices_MTM!I3478:I3727,1-Inputs!$B$9)</f>
        <v>190030</v>
      </c>
      <c r="F3495" s="43" t="n">
        <f aca="false">NORMSINV(Inputs!$B$9)*STDEV(Prices_MTM!I3478:I3727)</f>
        <v>170334.480892832</v>
      </c>
      <c r="G3495" s="52" t="n">
        <f aca="false">IF(-B3495&gt;C3495,1,0)</f>
        <v>0</v>
      </c>
      <c r="H3495" s="52" t="n">
        <f aca="false">IF(-B3495&gt;D3495,1,0)</f>
        <v>0</v>
      </c>
      <c r="I3495" s="52" t="n">
        <f aca="false">IF(-B3495&gt;E3495,1,0)</f>
        <v>0</v>
      </c>
      <c r="J3495" s="52" t="n">
        <f aca="false">IF(-B3495&gt;F3495,1,0)</f>
        <v>0</v>
      </c>
    </row>
    <row r="3496" customFormat="false" ht="15" hidden="false" customHeight="false" outlineLevel="0" collapsed="false">
      <c r="A3496" s="51" t="n">
        <f aca="false">Prices_MTM!A3729</f>
        <v>42872</v>
      </c>
      <c r="B3496" s="43" t="n">
        <f aca="false">Prices_MTM!I3729</f>
        <v>12500</v>
      </c>
      <c r="C3496" s="43" t="n">
        <f aca="false">-PERCENTILE(Prices_MTM!I3479:I3728,1-Inputs!$B$8)</f>
        <v>130425</v>
      </c>
      <c r="D3496" s="43" t="n">
        <f aca="false">NORMSINV(Inputs!$B$8)*STDEV(Prices_MTM!I3479:I3728)</f>
        <v>120353.476016462</v>
      </c>
      <c r="E3496" s="43" t="n">
        <f aca="false">-PERCENTILE(Prices_MTM!I3479:I3728,1-Inputs!$B$9)</f>
        <v>190030</v>
      </c>
      <c r="F3496" s="43" t="n">
        <f aca="false">NORMSINV(Inputs!$B$9)*STDEV(Prices_MTM!I3479:I3728)</f>
        <v>170218.217886802</v>
      </c>
      <c r="G3496" s="52" t="n">
        <f aca="false">IF(-B3496&gt;C3496,1,0)</f>
        <v>0</v>
      </c>
      <c r="H3496" s="52" t="n">
        <f aca="false">IF(-B3496&gt;D3496,1,0)</f>
        <v>0</v>
      </c>
      <c r="I3496" s="52" t="n">
        <f aca="false">IF(-B3496&gt;E3496,1,0)</f>
        <v>0</v>
      </c>
      <c r="J3496" s="52" t="n">
        <f aca="false">IF(-B3496&gt;F3496,1,0)</f>
        <v>0</v>
      </c>
    </row>
    <row r="3497" customFormat="false" ht="15" hidden="false" customHeight="false" outlineLevel="0" collapsed="false">
      <c r="A3497" s="51" t="n">
        <f aca="false">Prices_MTM!A3730</f>
        <v>42873</v>
      </c>
      <c r="B3497" s="43" t="n">
        <f aca="false">Prices_MTM!I3730</f>
        <v>34499.9999999999</v>
      </c>
      <c r="C3497" s="43" t="n">
        <f aca="false">-PERCENTILE(Prices_MTM!I3480:I3729,1-Inputs!$B$8)</f>
        <v>130425</v>
      </c>
      <c r="D3497" s="43" t="n">
        <f aca="false">NORMSINV(Inputs!$B$8)*STDEV(Prices_MTM!I3480:I3729)</f>
        <v>120326.156086427</v>
      </c>
      <c r="E3497" s="43" t="n">
        <f aca="false">-PERCENTILE(Prices_MTM!I3480:I3729,1-Inputs!$B$9)</f>
        <v>190030</v>
      </c>
      <c r="F3497" s="43" t="n">
        <f aca="false">NORMSINV(Inputs!$B$9)*STDEV(Prices_MTM!I3480:I3729)</f>
        <v>170179.578788395</v>
      </c>
      <c r="G3497" s="52" t="n">
        <f aca="false">IF(-B3497&gt;C3497,1,0)</f>
        <v>0</v>
      </c>
      <c r="H3497" s="52" t="n">
        <f aca="false">IF(-B3497&gt;D3497,1,0)</f>
        <v>0</v>
      </c>
      <c r="I3497" s="52" t="n">
        <f aca="false">IF(-B3497&gt;E3497,1,0)</f>
        <v>0</v>
      </c>
      <c r="J3497" s="52" t="n">
        <f aca="false">IF(-B3497&gt;F3497,1,0)</f>
        <v>0</v>
      </c>
    </row>
    <row r="3498" customFormat="false" ht="15" hidden="false" customHeight="false" outlineLevel="0" collapsed="false">
      <c r="A3498" s="51" t="n">
        <f aca="false">Prices_MTM!A3731</f>
        <v>42874</v>
      </c>
      <c r="B3498" s="43" t="n">
        <f aca="false">Prices_MTM!I3731</f>
        <v>42500.0000000001</v>
      </c>
      <c r="C3498" s="43" t="n">
        <f aca="false">-PERCENTILE(Prices_MTM!I3481:I3730,1-Inputs!$B$8)</f>
        <v>130425</v>
      </c>
      <c r="D3498" s="43" t="n">
        <f aca="false">NORMSINV(Inputs!$B$8)*STDEV(Prices_MTM!I3481:I3730)</f>
        <v>119925.777047868</v>
      </c>
      <c r="E3498" s="43" t="n">
        <f aca="false">-PERCENTILE(Prices_MTM!I3481:I3730,1-Inputs!$B$9)</f>
        <v>190030</v>
      </c>
      <c r="F3498" s="43" t="n">
        <f aca="false">NORMSINV(Inputs!$B$9)*STDEV(Prices_MTM!I3481:I3730)</f>
        <v>169613.315073557</v>
      </c>
      <c r="G3498" s="52" t="n">
        <f aca="false">IF(-B3498&gt;C3498,1,0)</f>
        <v>0</v>
      </c>
      <c r="H3498" s="52" t="n">
        <f aca="false">IF(-B3498&gt;D3498,1,0)</f>
        <v>0</v>
      </c>
      <c r="I3498" s="52" t="n">
        <f aca="false">IF(-B3498&gt;E3498,1,0)</f>
        <v>0</v>
      </c>
      <c r="J3498" s="52" t="n">
        <f aca="false">IF(-B3498&gt;F3498,1,0)</f>
        <v>0</v>
      </c>
    </row>
    <row r="3499" customFormat="false" ht="15" hidden="false" customHeight="false" outlineLevel="0" collapsed="false">
      <c r="A3499" s="51" t="n">
        <f aca="false">Prices_MTM!A3732</f>
        <v>42877</v>
      </c>
      <c r="B3499" s="43" t="n">
        <f aca="false">Prices_MTM!I3732</f>
        <v>20500.0000000002</v>
      </c>
      <c r="C3499" s="43" t="n">
        <f aca="false">-PERCENTILE(Prices_MTM!I3482:I3731,1-Inputs!$B$8)</f>
        <v>130425</v>
      </c>
      <c r="D3499" s="43" t="n">
        <f aca="false">NORMSINV(Inputs!$B$8)*STDEV(Prices_MTM!I3482:I3731)</f>
        <v>119294.31785705</v>
      </c>
      <c r="E3499" s="43" t="n">
        <f aca="false">-PERCENTILE(Prices_MTM!I3482:I3731,1-Inputs!$B$9)</f>
        <v>190030</v>
      </c>
      <c r="F3499" s="43" t="n">
        <f aca="false">NORMSINV(Inputs!$B$9)*STDEV(Prices_MTM!I3482:I3731)</f>
        <v>168720.230289579</v>
      </c>
      <c r="G3499" s="52" t="n">
        <f aca="false">IF(-B3499&gt;C3499,1,0)</f>
        <v>0</v>
      </c>
      <c r="H3499" s="52" t="n">
        <f aca="false">IF(-B3499&gt;D3499,1,0)</f>
        <v>0</v>
      </c>
      <c r="I3499" s="52" t="n">
        <f aca="false">IF(-B3499&gt;E3499,1,0)</f>
        <v>0</v>
      </c>
      <c r="J3499" s="52" t="n">
        <f aca="false">IF(-B3499&gt;F3499,1,0)</f>
        <v>0</v>
      </c>
    </row>
    <row r="3500" customFormat="false" ht="15" hidden="false" customHeight="false" outlineLevel="0" collapsed="false">
      <c r="A3500" s="51" t="n">
        <f aca="false">Prices_MTM!A3733</f>
        <v>42878</v>
      </c>
      <c r="B3500" s="43" t="n">
        <f aca="false">Prices_MTM!I3733</f>
        <v>38999.9999999997</v>
      </c>
      <c r="C3500" s="43" t="n">
        <f aca="false">-PERCENTILE(Prices_MTM!I3483:I3732,1-Inputs!$B$8)</f>
        <v>130425</v>
      </c>
      <c r="D3500" s="43" t="n">
        <f aca="false">NORMSINV(Inputs!$B$8)*STDEV(Prices_MTM!I3483:I3732)</f>
        <v>118996.051882287</v>
      </c>
      <c r="E3500" s="43" t="n">
        <f aca="false">-PERCENTILE(Prices_MTM!I3483:I3732,1-Inputs!$B$9)</f>
        <v>190030</v>
      </c>
      <c r="F3500" s="43" t="n">
        <f aca="false">NORMSINV(Inputs!$B$9)*STDEV(Prices_MTM!I3483:I3732)</f>
        <v>168298.387029534</v>
      </c>
      <c r="G3500" s="52" t="n">
        <f aca="false">IF(-B3500&gt;C3500,1,0)</f>
        <v>0</v>
      </c>
      <c r="H3500" s="52" t="n">
        <f aca="false">IF(-B3500&gt;D3500,1,0)</f>
        <v>0</v>
      </c>
      <c r="I3500" s="52" t="n">
        <f aca="false">IF(-B3500&gt;E3500,1,0)</f>
        <v>0</v>
      </c>
      <c r="J3500" s="52" t="n">
        <f aca="false">IF(-B3500&gt;F3500,1,0)</f>
        <v>0</v>
      </c>
    </row>
    <row r="3501" customFormat="false" ht="15" hidden="false" customHeight="false" outlineLevel="0" collapsed="false">
      <c r="A3501" s="51" t="n">
        <f aca="false">Prices_MTM!A3734</f>
        <v>42879</v>
      </c>
      <c r="B3501" s="43" t="n">
        <f aca="false">Prices_MTM!I3734</f>
        <v>-17999.9999999996</v>
      </c>
      <c r="C3501" s="43" t="n">
        <f aca="false">-PERCENTILE(Prices_MTM!I3484:I3733,1-Inputs!$B$8)</f>
        <v>130425</v>
      </c>
      <c r="D3501" s="43" t="n">
        <f aca="false">NORMSINV(Inputs!$B$8)*STDEV(Prices_MTM!I3484:I3733)</f>
        <v>118989.743456023</v>
      </c>
      <c r="E3501" s="43" t="n">
        <f aca="false">-PERCENTILE(Prices_MTM!I3484:I3733,1-Inputs!$B$9)</f>
        <v>190030</v>
      </c>
      <c r="F3501" s="43" t="n">
        <f aca="false">NORMSINV(Inputs!$B$9)*STDEV(Prices_MTM!I3484:I3733)</f>
        <v>168289.464901882</v>
      </c>
      <c r="G3501" s="52" t="n">
        <f aca="false">IF(-B3501&gt;C3501,1,0)</f>
        <v>0</v>
      </c>
      <c r="H3501" s="52" t="n">
        <f aca="false">IF(-B3501&gt;D3501,1,0)</f>
        <v>0</v>
      </c>
      <c r="I3501" s="52" t="n">
        <f aca="false">IF(-B3501&gt;E3501,1,0)</f>
        <v>0</v>
      </c>
      <c r="J3501" s="52" t="n">
        <f aca="false">IF(-B3501&gt;F3501,1,0)</f>
        <v>0</v>
      </c>
    </row>
    <row r="3502" customFormat="false" ht="15" hidden="false" customHeight="false" outlineLevel="0" collapsed="false">
      <c r="A3502" s="51" t="n">
        <f aca="false">Prices_MTM!A3735</f>
        <v>42880</v>
      </c>
      <c r="B3502" s="43" t="n">
        <f aca="false">Prices_MTM!I3735</f>
        <v>-190000</v>
      </c>
      <c r="C3502" s="43" t="n">
        <f aca="false">-PERCENTILE(Prices_MTM!I3485:I3734,1-Inputs!$B$8)</f>
        <v>130425</v>
      </c>
      <c r="D3502" s="43" t="n">
        <f aca="false">NORMSINV(Inputs!$B$8)*STDEV(Prices_MTM!I3485:I3734)</f>
        <v>118686.507279055</v>
      </c>
      <c r="E3502" s="43" t="n">
        <f aca="false">-PERCENTILE(Prices_MTM!I3485:I3734,1-Inputs!$B$9)</f>
        <v>190030</v>
      </c>
      <c r="F3502" s="43" t="n">
        <f aca="false">NORMSINV(Inputs!$B$9)*STDEV(Prices_MTM!I3485:I3734)</f>
        <v>167860.592190012</v>
      </c>
      <c r="G3502" s="52" t="n">
        <f aca="false">IF(-B3502&gt;C3502,1,0)</f>
        <v>1</v>
      </c>
      <c r="H3502" s="52" t="n">
        <f aca="false">IF(-B3502&gt;D3502,1,0)</f>
        <v>1</v>
      </c>
      <c r="I3502" s="52" t="n">
        <f aca="false">IF(-B3502&gt;E3502,1,0)</f>
        <v>0</v>
      </c>
      <c r="J3502" s="52" t="n">
        <f aca="false">IF(-B3502&gt;F3502,1,0)</f>
        <v>1</v>
      </c>
    </row>
    <row r="3503" customFormat="false" ht="15" hidden="false" customHeight="false" outlineLevel="0" collapsed="false">
      <c r="A3503" s="51" t="n">
        <f aca="false">Prices_MTM!A3736</f>
        <v>42881</v>
      </c>
      <c r="B3503" s="43" t="n">
        <f aca="false">Prices_MTM!I3736</f>
        <v>171500</v>
      </c>
      <c r="C3503" s="43" t="n">
        <f aca="false">-PERCENTILE(Prices_MTM!I3486:I3735,1-Inputs!$B$8)</f>
        <v>134200</v>
      </c>
      <c r="D3503" s="43" t="n">
        <f aca="false">NORMSINV(Inputs!$B$8)*STDEV(Prices_MTM!I3486:I3735)</f>
        <v>120240.403187328</v>
      </c>
      <c r="E3503" s="43" t="n">
        <f aca="false">-PERCENTILE(Prices_MTM!I3486:I3735,1-Inputs!$B$9)</f>
        <v>190765</v>
      </c>
      <c r="F3503" s="43" t="n">
        <f aca="false">NORMSINV(Inputs!$B$9)*STDEV(Prices_MTM!I3486:I3735)</f>
        <v>170058.296826741</v>
      </c>
      <c r="G3503" s="52" t="n">
        <f aca="false">IF(-B3503&gt;C3503,1,0)</f>
        <v>0</v>
      </c>
      <c r="H3503" s="52" t="n">
        <f aca="false">IF(-B3503&gt;D3503,1,0)</f>
        <v>0</v>
      </c>
      <c r="I3503" s="52" t="n">
        <f aca="false">IF(-B3503&gt;E3503,1,0)</f>
        <v>0</v>
      </c>
      <c r="J3503" s="52" t="n">
        <f aca="false">IF(-B3503&gt;F3503,1,0)</f>
        <v>0</v>
      </c>
    </row>
    <row r="3504" customFormat="false" ht="15" hidden="false" customHeight="false" outlineLevel="0" collapsed="false">
      <c r="A3504" s="51" t="n">
        <f aca="false">Prices_MTM!A3737</f>
        <v>42885</v>
      </c>
      <c r="B3504" s="43" t="n">
        <f aca="false">Prices_MTM!I3737</f>
        <v>14500.0000000007</v>
      </c>
      <c r="C3504" s="43" t="n">
        <f aca="false">-PERCENTILE(Prices_MTM!I3487:I3736,1-Inputs!$B$8)</f>
        <v>134200</v>
      </c>
      <c r="D3504" s="43" t="n">
        <f aca="false">NORMSINV(Inputs!$B$8)*STDEV(Prices_MTM!I3487:I3736)</f>
        <v>121419.219114634</v>
      </c>
      <c r="E3504" s="43" t="n">
        <f aca="false">-PERCENTILE(Prices_MTM!I3487:I3736,1-Inputs!$B$9)</f>
        <v>190765</v>
      </c>
      <c r="F3504" s="43" t="n">
        <f aca="false">NORMSINV(Inputs!$B$9)*STDEV(Prices_MTM!I3487:I3736)</f>
        <v>171725.518688577</v>
      </c>
      <c r="G3504" s="52" t="n">
        <f aca="false">IF(-B3504&gt;C3504,1,0)</f>
        <v>0</v>
      </c>
      <c r="H3504" s="52" t="n">
        <f aca="false">IF(-B3504&gt;D3504,1,0)</f>
        <v>0</v>
      </c>
      <c r="I3504" s="52" t="n">
        <f aca="false">IF(-B3504&gt;E3504,1,0)</f>
        <v>0</v>
      </c>
      <c r="J3504" s="52" t="n">
        <f aca="false">IF(-B3504&gt;F3504,1,0)</f>
        <v>0</v>
      </c>
    </row>
    <row r="3505" customFormat="false" ht="15" hidden="false" customHeight="false" outlineLevel="0" collapsed="false">
      <c r="A3505" s="51" t="n">
        <f aca="false">Prices_MTM!A3738</f>
        <v>42886</v>
      </c>
      <c r="B3505" s="43" t="n">
        <f aca="false">Prices_MTM!I3738</f>
        <v>-71500.0000000004</v>
      </c>
      <c r="C3505" s="43" t="n">
        <f aca="false">-PERCENTILE(Prices_MTM!I3488:I3737,1-Inputs!$B$8)</f>
        <v>134200</v>
      </c>
      <c r="D3505" s="43" t="n">
        <f aca="false">NORMSINV(Inputs!$B$8)*STDEV(Prices_MTM!I3488:I3737)</f>
        <v>121376.081166268</v>
      </c>
      <c r="E3505" s="43" t="n">
        <f aca="false">-PERCENTILE(Prices_MTM!I3488:I3737,1-Inputs!$B$9)</f>
        <v>190765</v>
      </c>
      <c r="F3505" s="43" t="n">
        <f aca="false">NORMSINV(Inputs!$B$9)*STDEV(Prices_MTM!I3488:I3737)</f>
        <v>171664.507864983</v>
      </c>
      <c r="G3505" s="52" t="n">
        <f aca="false">IF(-B3505&gt;C3505,1,0)</f>
        <v>0</v>
      </c>
      <c r="H3505" s="52" t="n">
        <f aca="false">IF(-B3505&gt;D3505,1,0)</f>
        <v>0</v>
      </c>
      <c r="I3505" s="52" t="n">
        <f aca="false">IF(-B3505&gt;E3505,1,0)</f>
        <v>0</v>
      </c>
      <c r="J3505" s="52" t="n">
        <f aca="false">IF(-B3505&gt;F3505,1,0)</f>
        <v>0</v>
      </c>
    </row>
    <row r="3506" customFormat="false" ht="15" hidden="false" customHeight="false" outlineLevel="0" collapsed="false">
      <c r="A3506" s="51" t="n">
        <f aca="false">Prices_MTM!A3739</f>
        <v>42887</v>
      </c>
      <c r="B3506" s="43" t="n">
        <f aca="false">Prices_MTM!I3739</f>
        <v>-47499.9999999998</v>
      </c>
      <c r="C3506" s="43" t="n">
        <f aca="false">-PERCENTILE(Prices_MTM!I3489:I3738,1-Inputs!$B$8)</f>
        <v>134200</v>
      </c>
      <c r="D3506" s="43" t="n">
        <f aca="false">NORMSINV(Inputs!$B$8)*STDEV(Prices_MTM!I3489:I3738)</f>
        <v>121585.685173798</v>
      </c>
      <c r="E3506" s="43" t="n">
        <f aca="false">-PERCENTILE(Prices_MTM!I3489:I3738,1-Inputs!$B$9)</f>
        <v>190765</v>
      </c>
      <c r="F3506" s="43" t="n">
        <f aca="false">NORMSINV(Inputs!$B$9)*STDEV(Prices_MTM!I3489:I3738)</f>
        <v>171960.954812795</v>
      </c>
      <c r="G3506" s="52" t="n">
        <f aca="false">IF(-B3506&gt;C3506,1,0)</f>
        <v>0</v>
      </c>
      <c r="H3506" s="52" t="n">
        <f aca="false">IF(-B3506&gt;D3506,1,0)</f>
        <v>0</v>
      </c>
      <c r="I3506" s="52" t="n">
        <f aca="false">IF(-B3506&gt;E3506,1,0)</f>
        <v>0</v>
      </c>
      <c r="J3506" s="52" t="n">
        <f aca="false">IF(-B3506&gt;F3506,1,0)</f>
        <v>0</v>
      </c>
    </row>
    <row r="3507" customFormat="false" ht="15" hidden="false" customHeight="false" outlineLevel="0" collapsed="false">
      <c r="A3507" s="51" t="n">
        <f aca="false">Prices_MTM!A3740</f>
        <v>42888</v>
      </c>
      <c r="B3507" s="43" t="n">
        <f aca="false">Prices_MTM!I3740</f>
        <v>33499.9999999997</v>
      </c>
      <c r="C3507" s="43" t="n">
        <f aca="false">-PERCENTILE(Prices_MTM!I3490:I3739,1-Inputs!$B$8)</f>
        <v>134200</v>
      </c>
      <c r="D3507" s="43" t="n">
        <f aca="false">NORMSINV(Inputs!$B$8)*STDEV(Prices_MTM!I3490:I3739)</f>
        <v>121683.388952981</v>
      </c>
      <c r="E3507" s="43" t="n">
        <f aca="false">-PERCENTILE(Prices_MTM!I3490:I3739,1-Inputs!$B$9)</f>
        <v>190765</v>
      </c>
      <c r="F3507" s="43" t="n">
        <f aca="false">NORMSINV(Inputs!$B$9)*STDEV(Prices_MTM!I3490:I3739)</f>
        <v>172099.139132216</v>
      </c>
      <c r="G3507" s="52" t="n">
        <f aca="false">IF(-B3507&gt;C3507,1,0)</f>
        <v>0</v>
      </c>
      <c r="H3507" s="52" t="n">
        <f aca="false">IF(-B3507&gt;D3507,1,0)</f>
        <v>0</v>
      </c>
      <c r="I3507" s="52" t="n">
        <f aca="false">IF(-B3507&gt;E3507,1,0)</f>
        <v>0</v>
      </c>
      <c r="J3507" s="52" t="n">
        <f aca="false">IF(-B3507&gt;F3507,1,0)</f>
        <v>0</v>
      </c>
    </row>
    <row r="3508" customFormat="false" ht="15" hidden="false" customHeight="false" outlineLevel="0" collapsed="false">
      <c r="A3508" s="51" t="n">
        <f aca="false">Prices_MTM!A3741</f>
        <v>42891</v>
      </c>
      <c r="B3508" s="43" t="n">
        <f aca="false">Prices_MTM!I3741</f>
        <v>-17500.0000000001</v>
      </c>
      <c r="C3508" s="43" t="n">
        <f aca="false">-PERCENTILE(Prices_MTM!I3491:I3740,1-Inputs!$B$8)</f>
        <v>134200</v>
      </c>
      <c r="D3508" s="43" t="n">
        <f aca="false">NORMSINV(Inputs!$B$8)*STDEV(Prices_MTM!I3491:I3740)</f>
        <v>121722.082783768</v>
      </c>
      <c r="E3508" s="43" t="n">
        <f aca="false">-PERCENTILE(Prices_MTM!I3491:I3740,1-Inputs!$B$9)</f>
        <v>190765</v>
      </c>
      <c r="F3508" s="43" t="n">
        <f aca="false">NORMSINV(Inputs!$B$9)*STDEV(Prices_MTM!I3491:I3740)</f>
        <v>172153.864555509</v>
      </c>
      <c r="G3508" s="52" t="n">
        <f aca="false">IF(-B3508&gt;C3508,1,0)</f>
        <v>0</v>
      </c>
      <c r="H3508" s="52" t="n">
        <f aca="false">IF(-B3508&gt;D3508,1,0)</f>
        <v>0</v>
      </c>
      <c r="I3508" s="52" t="n">
        <f aca="false">IF(-B3508&gt;E3508,1,0)</f>
        <v>0</v>
      </c>
      <c r="J3508" s="52" t="n">
        <f aca="false">IF(-B3508&gt;F3508,1,0)</f>
        <v>0</v>
      </c>
    </row>
    <row r="3509" customFormat="false" ht="15" hidden="false" customHeight="false" outlineLevel="0" collapsed="false">
      <c r="A3509" s="51" t="n">
        <f aca="false">Prices_MTM!A3742</f>
        <v>42892</v>
      </c>
      <c r="B3509" s="43" t="n">
        <f aca="false">Prices_MTM!I3742</f>
        <v>80000.0000000004</v>
      </c>
      <c r="C3509" s="43" t="n">
        <f aca="false">-PERCENTILE(Prices_MTM!I3492:I3741,1-Inputs!$B$8)</f>
        <v>134200</v>
      </c>
      <c r="D3509" s="43" t="n">
        <f aca="false">NORMSINV(Inputs!$B$8)*STDEV(Prices_MTM!I3492:I3741)</f>
        <v>121444.640702568</v>
      </c>
      <c r="E3509" s="43" t="n">
        <f aca="false">-PERCENTILE(Prices_MTM!I3492:I3741,1-Inputs!$B$9)</f>
        <v>190765</v>
      </c>
      <c r="F3509" s="43" t="n">
        <f aca="false">NORMSINV(Inputs!$B$9)*STDEV(Prices_MTM!I3492:I3741)</f>
        <v>171761.472925523</v>
      </c>
      <c r="G3509" s="52" t="n">
        <f aca="false">IF(-B3509&gt;C3509,1,0)</f>
        <v>0</v>
      </c>
      <c r="H3509" s="52" t="n">
        <f aca="false">IF(-B3509&gt;D3509,1,0)</f>
        <v>0</v>
      </c>
      <c r="I3509" s="52" t="n">
        <f aca="false">IF(-B3509&gt;E3509,1,0)</f>
        <v>0</v>
      </c>
      <c r="J3509" s="52" t="n">
        <f aca="false">IF(-B3509&gt;F3509,1,0)</f>
        <v>0</v>
      </c>
    </row>
    <row r="3510" customFormat="false" ht="15" hidden="false" customHeight="false" outlineLevel="0" collapsed="false">
      <c r="A3510" s="51" t="n">
        <f aca="false">Prices_MTM!A3743</f>
        <v>42893</v>
      </c>
      <c r="B3510" s="43" t="n">
        <f aca="false">Prices_MTM!I3743</f>
        <v>-181500.000000001</v>
      </c>
      <c r="C3510" s="43" t="n">
        <f aca="false">-PERCENTILE(Prices_MTM!I3493:I3742,1-Inputs!$B$8)</f>
        <v>134200</v>
      </c>
      <c r="D3510" s="43" t="n">
        <f aca="false">NORMSINV(Inputs!$B$8)*STDEV(Prices_MTM!I3493:I3742)</f>
        <v>121706.030146765</v>
      </c>
      <c r="E3510" s="43" t="n">
        <f aca="false">-PERCENTILE(Prices_MTM!I3493:I3742,1-Inputs!$B$9)</f>
        <v>190765</v>
      </c>
      <c r="F3510" s="43" t="n">
        <f aca="false">NORMSINV(Inputs!$B$9)*STDEV(Prices_MTM!I3493:I3742)</f>
        <v>172131.161004657</v>
      </c>
      <c r="G3510" s="52" t="n">
        <f aca="false">IF(-B3510&gt;C3510,1,0)</f>
        <v>1</v>
      </c>
      <c r="H3510" s="52" t="n">
        <f aca="false">IF(-B3510&gt;D3510,1,0)</f>
        <v>1</v>
      </c>
      <c r="I3510" s="52" t="n">
        <f aca="false">IF(-B3510&gt;E3510,1,0)</f>
        <v>0</v>
      </c>
      <c r="J3510" s="52" t="n">
        <f aca="false">IF(-B3510&gt;F3510,1,0)</f>
        <v>1</v>
      </c>
    </row>
    <row r="3511" customFormat="false" ht="15" hidden="false" customHeight="false" outlineLevel="0" collapsed="false">
      <c r="A3511" s="51" t="n">
        <f aca="false">Prices_MTM!A3744</f>
        <v>42894</v>
      </c>
      <c r="B3511" s="43" t="n">
        <f aca="false">Prices_MTM!I3744</f>
        <v>27000.0000000003</v>
      </c>
      <c r="C3511" s="43" t="n">
        <f aca="false">-PERCENTILE(Prices_MTM!I3494:I3743,1-Inputs!$B$8)</f>
        <v>138475</v>
      </c>
      <c r="D3511" s="43" t="n">
        <f aca="false">NORMSINV(Inputs!$B$8)*STDEV(Prices_MTM!I3494:I3743)</f>
        <v>123086.304262784</v>
      </c>
      <c r="E3511" s="43" t="n">
        <f aca="false">-PERCENTILE(Prices_MTM!I3494:I3743,1-Inputs!$B$9)</f>
        <v>190765</v>
      </c>
      <c r="F3511" s="43" t="n">
        <f aca="false">NORMSINV(Inputs!$B$9)*STDEV(Prices_MTM!I3494:I3743)</f>
        <v>174083.309027302</v>
      </c>
      <c r="G3511" s="52" t="n">
        <f aca="false">IF(-B3511&gt;C3511,1,0)</f>
        <v>0</v>
      </c>
      <c r="H3511" s="52" t="n">
        <f aca="false">IF(-B3511&gt;D3511,1,0)</f>
        <v>0</v>
      </c>
      <c r="I3511" s="52" t="n">
        <f aca="false">IF(-B3511&gt;E3511,1,0)</f>
        <v>0</v>
      </c>
      <c r="J3511" s="52" t="n">
        <f aca="false">IF(-B3511&gt;F3511,1,0)</f>
        <v>0</v>
      </c>
    </row>
    <row r="3512" customFormat="false" ht="15" hidden="false" customHeight="false" outlineLevel="0" collapsed="false">
      <c r="A3512" s="51" t="n">
        <f aca="false">Prices_MTM!A3745</f>
        <v>42895</v>
      </c>
      <c r="B3512" s="43" t="n">
        <f aca="false">Prices_MTM!I3745</f>
        <v>-3000.00000000011</v>
      </c>
      <c r="C3512" s="43" t="n">
        <f aca="false">-PERCENTILE(Prices_MTM!I3495:I3744,1-Inputs!$B$8)</f>
        <v>138475</v>
      </c>
      <c r="D3512" s="43" t="n">
        <f aca="false">NORMSINV(Inputs!$B$8)*STDEV(Prices_MTM!I3495:I3744)</f>
        <v>122947.734453185</v>
      </c>
      <c r="E3512" s="43" t="n">
        <f aca="false">-PERCENTILE(Prices_MTM!I3495:I3744,1-Inputs!$B$9)</f>
        <v>190765</v>
      </c>
      <c r="F3512" s="43" t="n">
        <f aca="false">NORMSINV(Inputs!$B$9)*STDEV(Prices_MTM!I3495:I3744)</f>
        <v>173887.327101199</v>
      </c>
      <c r="G3512" s="52" t="n">
        <f aca="false">IF(-B3512&gt;C3512,1,0)</f>
        <v>0</v>
      </c>
      <c r="H3512" s="52" t="n">
        <f aca="false">IF(-B3512&gt;D3512,1,0)</f>
        <v>0</v>
      </c>
      <c r="I3512" s="52" t="n">
        <f aca="false">IF(-B3512&gt;E3512,1,0)</f>
        <v>0</v>
      </c>
      <c r="J3512" s="52" t="n">
        <f aca="false">IF(-B3512&gt;F3512,1,0)</f>
        <v>0</v>
      </c>
    </row>
    <row r="3513" customFormat="false" ht="15" hidden="false" customHeight="false" outlineLevel="0" collapsed="false">
      <c r="A3513" s="51" t="n">
        <f aca="false">Prices_MTM!A3746</f>
        <v>42898</v>
      </c>
      <c r="B3513" s="43" t="n">
        <f aca="false">Prices_MTM!I3746</f>
        <v>1000.00000000016</v>
      </c>
      <c r="C3513" s="43" t="n">
        <f aca="false">-PERCENTILE(Prices_MTM!I3496:I3745,1-Inputs!$B$8)</f>
        <v>138475</v>
      </c>
      <c r="D3513" s="43" t="n">
        <f aca="false">NORMSINV(Inputs!$B$8)*STDEV(Prices_MTM!I3496:I3745)</f>
        <v>122526.172310336</v>
      </c>
      <c r="E3513" s="43" t="n">
        <f aca="false">-PERCENTILE(Prices_MTM!I3496:I3745,1-Inputs!$B$9)</f>
        <v>190765</v>
      </c>
      <c r="F3513" s="43" t="n">
        <f aca="false">NORMSINV(Inputs!$B$9)*STDEV(Prices_MTM!I3496:I3745)</f>
        <v>173291.103717717</v>
      </c>
      <c r="G3513" s="52" t="n">
        <f aca="false">IF(-B3513&gt;C3513,1,0)</f>
        <v>0</v>
      </c>
      <c r="H3513" s="52" t="n">
        <f aca="false">IF(-B3513&gt;D3513,1,0)</f>
        <v>0</v>
      </c>
      <c r="I3513" s="52" t="n">
        <f aca="false">IF(-B3513&gt;E3513,1,0)</f>
        <v>0</v>
      </c>
      <c r="J3513" s="52" t="n">
        <f aca="false">IF(-B3513&gt;F3513,1,0)</f>
        <v>0</v>
      </c>
    </row>
    <row r="3514" customFormat="false" ht="15" hidden="false" customHeight="false" outlineLevel="0" collapsed="false">
      <c r="A3514" s="51" t="n">
        <f aca="false">Prices_MTM!A3747</f>
        <v>42899</v>
      </c>
      <c r="B3514" s="43" t="n">
        <f aca="false">Prices_MTM!I3747</f>
        <v>42499.9999999994</v>
      </c>
      <c r="C3514" s="43" t="n">
        <f aca="false">-PERCENTILE(Prices_MTM!I3497:I3746,1-Inputs!$B$8)</f>
        <v>138475</v>
      </c>
      <c r="D3514" s="43" t="n">
        <f aca="false">NORMSINV(Inputs!$B$8)*STDEV(Prices_MTM!I3497:I3746)</f>
        <v>122526.061637489</v>
      </c>
      <c r="E3514" s="43" t="n">
        <f aca="false">-PERCENTILE(Prices_MTM!I3497:I3746,1-Inputs!$B$9)</f>
        <v>190765</v>
      </c>
      <c r="F3514" s="43" t="n">
        <f aca="false">NORMSINV(Inputs!$B$9)*STDEV(Prices_MTM!I3497:I3746)</f>
        <v>173290.947190998</v>
      </c>
      <c r="G3514" s="52" t="n">
        <f aca="false">IF(-B3514&gt;C3514,1,0)</f>
        <v>0</v>
      </c>
      <c r="H3514" s="52" t="n">
        <f aca="false">IF(-B3514&gt;D3514,1,0)</f>
        <v>0</v>
      </c>
      <c r="I3514" s="52" t="n">
        <f aca="false">IF(-B3514&gt;E3514,1,0)</f>
        <v>0</v>
      </c>
      <c r="J3514" s="52" t="n">
        <f aca="false">IF(-B3514&gt;F3514,1,0)</f>
        <v>0</v>
      </c>
    </row>
    <row r="3515" customFormat="false" ht="15" hidden="false" customHeight="false" outlineLevel="0" collapsed="false">
      <c r="A3515" s="51" t="n">
        <f aca="false">Prices_MTM!A3748</f>
        <v>42900</v>
      </c>
      <c r="B3515" s="43" t="n">
        <f aca="false">Prices_MTM!I3748</f>
        <v>-87999.9999999995</v>
      </c>
      <c r="C3515" s="43" t="n">
        <f aca="false">-PERCENTILE(Prices_MTM!I3498:I3747,1-Inputs!$B$8)</f>
        <v>138475</v>
      </c>
      <c r="D3515" s="43" t="n">
        <f aca="false">NORMSINV(Inputs!$B$8)*STDEV(Prices_MTM!I3498:I3747)</f>
        <v>122555.390036609</v>
      </c>
      <c r="E3515" s="43" t="n">
        <f aca="false">-PERCENTILE(Prices_MTM!I3498:I3747,1-Inputs!$B$9)</f>
        <v>190765</v>
      </c>
      <c r="F3515" s="43" t="n">
        <f aca="false">NORMSINV(Inputs!$B$9)*STDEV(Prices_MTM!I3498:I3747)</f>
        <v>173332.42690556</v>
      </c>
      <c r="G3515" s="52" t="n">
        <f aca="false">IF(-B3515&gt;C3515,1,0)</f>
        <v>0</v>
      </c>
      <c r="H3515" s="52" t="n">
        <f aca="false">IF(-B3515&gt;D3515,1,0)</f>
        <v>0</v>
      </c>
      <c r="I3515" s="52" t="n">
        <f aca="false">IF(-B3515&gt;E3515,1,0)</f>
        <v>0</v>
      </c>
      <c r="J3515" s="52" t="n">
        <f aca="false">IF(-B3515&gt;F3515,1,0)</f>
        <v>0</v>
      </c>
    </row>
    <row r="3516" customFormat="false" ht="15" hidden="false" customHeight="false" outlineLevel="0" collapsed="false">
      <c r="A3516" s="51" t="n">
        <f aca="false">Prices_MTM!A3749</f>
        <v>42901</v>
      </c>
      <c r="B3516" s="43" t="n">
        <f aca="false">Prices_MTM!I3749</f>
        <v>-39000.0000000001</v>
      </c>
      <c r="C3516" s="43" t="n">
        <f aca="false">-PERCENTILE(Prices_MTM!I3499:I3748,1-Inputs!$B$8)</f>
        <v>138475</v>
      </c>
      <c r="D3516" s="43" t="n">
        <f aca="false">NORMSINV(Inputs!$B$8)*STDEV(Prices_MTM!I3499:I3748)</f>
        <v>122835.878796547</v>
      </c>
      <c r="E3516" s="43" t="n">
        <f aca="false">-PERCENTILE(Prices_MTM!I3499:I3748,1-Inputs!$B$9)</f>
        <v>190765</v>
      </c>
      <c r="F3516" s="43" t="n">
        <f aca="false">NORMSINV(Inputs!$B$9)*STDEV(Prices_MTM!I3499:I3748)</f>
        <v>173729.127511427</v>
      </c>
      <c r="G3516" s="52" t="n">
        <f aca="false">IF(-B3516&gt;C3516,1,0)</f>
        <v>0</v>
      </c>
      <c r="H3516" s="52" t="n">
        <f aca="false">IF(-B3516&gt;D3516,1,0)</f>
        <v>0</v>
      </c>
      <c r="I3516" s="52" t="n">
        <f aca="false">IF(-B3516&gt;E3516,1,0)</f>
        <v>0</v>
      </c>
      <c r="J3516" s="52" t="n">
        <f aca="false">IF(-B3516&gt;F3516,1,0)</f>
        <v>0</v>
      </c>
    </row>
    <row r="3517" customFormat="false" ht="15" hidden="false" customHeight="false" outlineLevel="0" collapsed="false">
      <c r="A3517" s="51" t="n">
        <f aca="false">Prices_MTM!A3750</f>
        <v>42902</v>
      </c>
      <c r="B3517" s="43" t="n">
        <f aca="false">Prices_MTM!I3750</f>
        <v>21499.9999999996</v>
      </c>
      <c r="C3517" s="43" t="n">
        <f aca="false">-PERCENTILE(Prices_MTM!I3500:I3749,1-Inputs!$B$8)</f>
        <v>138475</v>
      </c>
      <c r="D3517" s="43" t="n">
        <f aca="false">NORMSINV(Inputs!$B$8)*STDEV(Prices_MTM!I3500:I3749)</f>
        <v>122567.473128518</v>
      </c>
      <c r="E3517" s="43" t="n">
        <f aca="false">-PERCENTILE(Prices_MTM!I3500:I3749,1-Inputs!$B$9)</f>
        <v>190765</v>
      </c>
      <c r="F3517" s="43" t="n">
        <f aca="false">NORMSINV(Inputs!$B$9)*STDEV(Prices_MTM!I3500:I3749)</f>
        <v>173349.516253034</v>
      </c>
      <c r="G3517" s="52" t="n">
        <f aca="false">IF(-B3517&gt;C3517,1,0)</f>
        <v>0</v>
      </c>
      <c r="H3517" s="52" t="n">
        <f aca="false">IF(-B3517&gt;D3517,1,0)</f>
        <v>0</v>
      </c>
      <c r="I3517" s="52" t="n">
        <f aca="false">IF(-B3517&gt;E3517,1,0)</f>
        <v>0</v>
      </c>
      <c r="J3517" s="52" t="n">
        <f aca="false">IF(-B3517&gt;F3517,1,0)</f>
        <v>0</v>
      </c>
    </row>
    <row r="3518" customFormat="false" ht="15" hidden="false" customHeight="false" outlineLevel="0" collapsed="false">
      <c r="A3518" s="51" t="n">
        <f aca="false">Prices_MTM!A3751</f>
        <v>42905</v>
      </c>
      <c r="B3518" s="43" t="n">
        <f aca="false">Prices_MTM!I3751</f>
        <v>-60499.9999999993</v>
      </c>
      <c r="C3518" s="43" t="n">
        <f aca="false">-PERCENTILE(Prices_MTM!I3501:I3750,1-Inputs!$B$8)</f>
        <v>138475</v>
      </c>
      <c r="D3518" s="43" t="n">
        <f aca="false">NORMSINV(Inputs!$B$8)*STDEV(Prices_MTM!I3501:I3750)</f>
        <v>121700.454625707</v>
      </c>
      <c r="E3518" s="43" t="n">
        <f aca="false">-PERCENTILE(Prices_MTM!I3501:I3750,1-Inputs!$B$9)</f>
        <v>190765</v>
      </c>
      <c r="F3518" s="43" t="n">
        <f aca="false">NORMSINV(Inputs!$B$9)*STDEV(Prices_MTM!I3501:I3750)</f>
        <v>172123.275438824</v>
      </c>
      <c r="G3518" s="52" t="n">
        <f aca="false">IF(-B3518&gt;C3518,1,0)</f>
        <v>0</v>
      </c>
      <c r="H3518" s="52" t="n">
        <f aca="false">IF(-B3518&gt;D3518,1,0)</f>
        <v>0</v>
      </c>
      <c r="I3518" s="52" t="n">
        <f aca="false">IF(-B3518&gt;E3518,1,0)</f>
        <v>0</v>
      </c>
      <c r="J3518" s="52" t="n">
        <f aca="false">IF(-B3518&gt;F3518,1,0)</f>
        <v>0</v>
      </c>
    </row>
    <row r="3519" customFormat="false" ht="15" hidden="false" customHeight="false" outlineLevel="0" collapsed="false">
      <c r="A3519" s="51" t="n">
        <f aca="false">Prices_MTM!A3752</f>
        <v>42906</v>
      </c>
      <c r="B3519" s="43" t="n">
        <f aca="false">Prices_MTM!I3752</f>
        <v>7500.00000000029</v>
      </c>
      <c r="C3519" s="43" t="n">
        <f aca="false">-PERCENTILE(Prices_MTM!I3502:I3751,1-Inputs!$B$8)</f>
        <v>138475</v>
      </c>
      <c r="D3519" s="43" t="n">
        <f aca="false">NORMSINV(Inputs!$B$8)*STDEV(Prices_MTM!I3502:I3751)</f>
        <v>121799.447529266</v>
      </c>
      <c r="E3519" s="43" t="n">
        <f aca="false">-PERCENTILE(Prices_MTM!I3502:I3751,1-Inputs!$B$9)</f>
        <v>190765</v>
      </c>
      <c r="F3519" s="43" t="n">
        <f aca="false">NORMSINV(Inputs!$B$9)*STDEV(Prices_MTM!I3502:I3751)</f>
        <v>172263.282991451</v>
      </c>
      <c r="G3519" s="52" t="n">
        <f aca="false">IF(-B3519&gt;C3519,1,0)</f>
        <v>0</v>
      </c>
      <c r="H3519" s="52" t="n">
        <f aca="false">IF(-B3519&gt;D3519,1,0)</f>
        <v>0</v>
      </c>
      <c r="I3519" s="52" t="n">
        <f aca="false">IF(-B3519&gt;E3519,1,0)</f>
        <v>0</v>
      </c>
      <c r="J3519" s="52" t="n">
        <f aca="false">IF(-B3519&gt;F3519,1,0)</f>
        <v>0</v>
      </c>
    </row>
    <row r="3520" customFormat="false" ht="15" hidden="false" customHeight="false" outlineLevel="0" collapsed="false">
      <c r="A3520" s="51" t="n">
        <f aca="false">Prices_MTM!A3753</f>
        <v>42907</v>
      </c>
      <c r="B3520" s="43" t="n">
        <f aca="false">Prices_MTM!I3753</f>
        <v>-118000.000000001</v>
      </c>
      <c r="C3520" s="43" t="n">
        <f aca="false">-PERCENTILE(Prices_MTM!I3503:I3752,1-Inputs!$B$8)</f>
        <v>138475</v>
      </c>
      <c r="D3520" s="43" t="n">
        <f aca="false">NORMSINV(Inputs!$B$8)*STDEV(Prices_MTM!I3503:I3752)</f>
        <v>121787.693421482</v>
      </c>
      <c r="E3520" s="43" t="n">
        <f aca="false">-PERCENTILE(Prices_MTM!I3503:I3752,1-Inputs!$B$9)</f>
        <v>190765</v>
      </c>
      <c r="F3520" s="43" t="n">
        <f aca="false">NORMSINV(Inputs!$B$9)*STDEV(Prices_MTM!I3503:I3752)</f>
        <v>172246.658932503</v>
      </c>
      <c r="G3520" s="52" t="n">
        <f aca="false">IF(-B3520&gt;C3520,1,0)</f>
        <v>0</v>
      </c>
      <c r="H3520" s="52" t="n">
        <f aca="false">IF(-B3520&gt;D3520,1,0)</f>
        <v>0</v>
      </c>
      <c r="I3520" s="52" t="n">
        <f aca="false">IF(-B3520&gt;E3520,1,0)</f>
        <v>0</v>
      </c>
      <c r="J3520" s="52" t="n">
        <f aca="false">IF(-B3520&gt;F3520,1,0)</f>
        <v>0</v>
      </c>
    </row>
    <row r="3521" customFormat="false" ht="15" hidden="false" customHeight="false" outlineLevel="0" collapsed="false">
      <c r="A3521" s="51" t="n">
        <f aca="false">Prices_MTM!A3754</f>
        <v>42908</v>
      </c>
      <c r="B3521" s="43" t="n">
        <f aca="false">Prices_MTM!I3754</f>
        <v>13000.0000000003</v>
      </c>
      <c r="C3521" s="43" t="n">
        <f aca="false">-PERCENTILE(Prices_MTM!I3504:I3753,1-Inputs!$B$8)</f>
        <v>138475</v>
      </c>
      <c r="D3521" s="43" t="n">
        <f aca="false">NORMSINV(Inputs!$B$8)*STDEV(Prices_MTM!I3504:I3753)</f>
        <v>122385.437223791</v>
      </c>
      <c r="E3521" s="43" t="n">
        <f aca="false">-PERCENTILE(Prices_MTM!I3504:I3753,1-Inputs!$B$9)</f>
        <v>190765</v>
      </c>
      <c r="F3521" s="43" t="n">
        <f aca="false">NORMSINV(Inputs!$B$9)*STDEV(Prices_MTM!I3504:I3753)</f>
        <v>173092.05939911</v>
      </c>
      <c r="G3521" s="52" t="n">
        <f aca="false">IF(-B3521&gt;C3521,1,0)</f>
        <v>0</v>
      </c>
      <c r="H3521" s="52" t="n">
        <f aca="false">IF(-B3521&gt;D3521,1,0)</f>
        <v>0</v>
      </c>
      <c r="I3521" s="52" t="n">
        <f aca="false">IF(-B3521&gt;E3521,1,0)</f>
        <v>0</v>
      </c>
      <c r="J3521" s="52" t="n">
        <f aca="false">IF(-B3521&gt;F3521,1,0)</f>
        <v>0</v>
      </c>
    </row>
    <row r="3522" customFormat="false" ht="15" hidden="false" customHeight="false" outlineLevel="0" collapsed="false">
      <c r="A3522" s="51" t="n">
        <f aca="false">Prices_MTM!A3755</f>
        <v>42909</v>
      </c>
      <c r="B3522" s="43" t="n">
        <f aca="false">Prices_MTM!I3755</f>
        <v>48999.9999999999</v>
      </c>
      <c r="C3522" s="43" t="n">
        <f aca="false">-PERCENTILE(Prices_MTM!I3505:I3754,1-Inputs!$B$8)</f>
        <v>138475</v>
      </c>
      <c r="D3522" s="43" t="n">
        <f aca="false">NORMSINV(Inputs!$B$8)*STDEV(Prices_MTM!I3505:I3754)</f>
        <v>122390.941590329</v>
      </c>
      <c r="E3522" s="43" t="n">
        <f aca="false">-PERCENTILE(Prices_MTM!I3505:I3754,1-Inputs!$B$9)</f>
        <v>190765</v>
      </c>
      <c r="F3522" s="43" t="n">
        <f aca="false">NORMSINV(Inputs!$B$9)*STDEV(Prices_MTM!I3505:I3754)</f>
        <v>173099.844329747</v>
      </c>
      <c r="G3522" s="52" t="n">
        <f aca="false">IF(-B3522&gt;C3522,1,0)</f>
        <v>0</v>
      </c>
      <c r="H3522" s="52" t="n">
        <f aca="false">IF(-B3522&gt;D3522,1,0)</f>
        <v>0</v>
      </c>
      <c r="I3522" s="52" t="n">
        <f aca="false">IF(-B3522&gt;E3522,1,0)</f>
        <v>0</v>
      </c>
      <c r="J3522" s="52" t="n">
        <f aca="false">IF(-B3522&gt;F3522,1,0)</f>
        <v>0</v>
      </c>
    </row>
    <row r="3523" customFormat="false" ht="15" hidden="false" customHeight="false" outlineLevel="0" collapsed="false">
      <c r="A3523" s="51" t="n">
        <f aca="false">Prices_MTM!A3756</f>
        <v>42912</v>
      </c>
      <c r="B3523" s="43" t="n">
        <f aca="false">Prices_MTM!I3756</f>
        <v>40500.0000000001</v>
      </c>
      <c r="C3523" s="43" t="n">
        <f aca="false">-PERCENTILE(Prices_MTM!I3506:I3755,1-Inputs!$B$8)</f>
        <v>134200</v>
      </c>
      <c r="D3523" s="43" t="n">
        <f aca="false">NORMSINV(Inputs!$B$8)*STDEV(Prices_MTM!I3506:I3755)</f>
        <v>121282.492677358</v>
      </c>
      <c r="E3523" s="43" t="n">
        <f aca="false">-PERCENTILE(Prices_MTM!I3506:I3755,1-Inputs!$B$9)</f>
        <v>190765</v>
      </c>
      <c r="F3523" s="43" t="n">
        <f aca="false">NORMSINV(Inputs!$B$9)*STDEV(Prices_MTM!I3506:I3755)</f>
        <v>171532.143879128</v>
      </c>
      <c r="G3523" s="52" t="n">
        <f aca="false">IF(-B3523&gt;C3523,1,0)</f>
        <v>0</v>
      </c>
      <c r="H3523" s="52" t="n">
        <f aca="false">IF(-B3523&gt;D3523,1,0)</f>
        <v>0</v>
      </c>
      <c r="I3523" s="52" t="n">
        <f aca="false">IF(-B3523&gt;E3523,1,0)</f>
        <v>0</v>
      </c>
      <c r="J3523" s="52" t="n">
        <f aca="false">IF(-B3523&gt;F3523,1,0)</f>
        <v>0</v>
      </c>
    </row>
    <row r="3524" customFormat="false" ht="15" hidden="false" customHeight="false" outlineLevel="0" collapsed="false">
      <c r="A3524" s="51" t="n">
        <f aca="false">Prices_MTM!A3757</f>
        <v>42913</v>
      </c>
      <c r="B3524" s="43" t="n">
        <f aca="false">Prices_MTM!I3757</f>
        <v>-3000.00000000012</v>
      </c>
      <c r="C3524" s="43" t="n">
        <f aca="false">-PERCENTILE(Prices_MTM!I3507:I3756,1-Inputs!$B$8)</f>
        <v>134200</v>
      </c>
      <c r="D3524" s="43" t="n">
        <f aca="false">NORMSINV(Inputs!$B$8)*STDEV(Prices_MTM!I3507:I3756)</f>
        <v>121356.427294052</v>
      </c>
      <c r="E3524" s="43" t="n">
        <f aca="false">-PERCENTILE(Prices_MTM!I3507:I3756,1-Inputs!$B$9)</f>
        <v>190765</v>
      </c>
      <c r="F3524" s="43" t="n">
        <f aca="false">NORMSINV(Inputs!$B$9)*STDEV(Prices_MTM!I3507:I3756)</f>
        <v>171636.711018444</v>
      </c>
      <c r="G3524" s="52" t="n">
        <f aca="false">IF(-B3524&gt;C3524,1,0)</f>
        <v>0</v>
      </c>
      <c r="H3524" s="52" t="n">
        <f aca="false">IF(-B3524&gt;D3524,1,0)</f>
        <v>0</v>
      </c>
      <c r="I3524" s="52" t="n">
        <f aca="false">IF(-B3524&gt;E3524,1,0)</f>
        <v>0</v>
      </c>
      <c r="J3524" s="52" t="n">
        <f aca="false">IF(-B3524&gt;F3524,1,0)</f>
        <v>0</v>
      </c>
    </row>
    <row r="3525" customFormat="false" ht="15" hidden="false" customHeight="false" outlineLevel="0" collapsed="false">
      <c r="A3525" s="51" t="n">
        <f aca="false">Prices_MTM!A3758</f>
        <v>42914</v>
      </c>
      <c r="B3525" s="43" t="n">
        <f aca="false">Prices_MTM!I3758</f>
        <v>35000.0000000001</v>
      </c>
      <c r="C3525" s="43" t="n">
        <f aca="false">-PERCENTILE(Prices_MTM!I3508:I3757,1-Inputs!$B$8)</f>
        <v>134200</v>
      </c>
      <c r="D3525" s="43" t="n">
        <f aca="false">NORMSINV(Inputs!$B$8)*STDEV(Prices_MTM!I3508:I3757)</f>
        <v>120302.150415544</v>
      </c>
      <c r="E3525" s="43" t="n">
        <f aca="false">-PERCENTILE(Prices_MTM!I3508:I3757,1-Inputs!$B$9)</f>
        <v>190765</v>
      </c>
      <c r="F3525" s="43" t="n">
        <f aca="false">NORMSINV(Inputs!$B$9)*STDEV(Prices_MTM!I3508:I3757)</f>
        <v>170145.627109956</v>
      </c>
      <c r="G3525" s="52" t="n">
        <f aca="false">IF(-B3525&gt;C3525,1,0)</f>
        <v>0</v>
      </c>
      <c r="H3525" s="52" t="n">
        <f aca="false">IF(-B3525&gt;D3525,1,0)</f>
        <v>0</v>
      </c>
      <c r="I3525" s="52" t="n">
        <f aca="false">IF(-B3525&gt;E3525,1,0)</f>
        <v>0</v>
      </c>
      <c r="J3525" s="52" t="n">
        <f aca="false">IF(-B3525&gt;F3525,1,0)</f>
        <v>0</v>
      </c>
    </row>
    <row r="3526" customFormat="false" ht="15" hidden="false" customHeight="false" outlineLevel="0" collapsed="false">
      <c r="A3526" s="51" t="n">
        <f aca="false">Prices_MTM!A3759</f>
        <v>42915</v>
      </c>
      <c r="B3526" s="43" t="n">
        <f aca="false">Prices_MTM!I3759</f>
        <v>-14500</v>
      </c>
      <c r="C3526" s="43" t="n">
        <f aca="false">-PERCENTILE(Prices_MTM!I3509:I3758,1-Inputs!$B$8)</f>
        <v>134200</v>
      </c>
      <c r="D3526" s="43" t="n">
        <f aca="false">NORMSINV(Inputs!$B$8)*STDEV(Prices_MTM!I3509:I3758)</f>
        <v>120012.010121794</v>
      </c>
      <c r="E3526" s="43" t="n">
        <f aca="false">-PERCENTILE(Prices_MTM!I3509:I3758,1-Inputs!$B$9)</f>
        <v>190765</v>
      </c>
      <c r="F3526" s="43" t="n">
        <f aca="false">NORMSINV(Inputs!$B$9)*STDEV(Prices_MTM!I3509:I3758)</f>
        <v>169735.276155633</v>
      </c>
      <c r="G3526" s="52" t="n">
        <f aca="false">IF(-B3526&gt;C3526,1,0)</f>
        <v>0</v>
      </c>
      <c r="H3526" s="52" t="n">
        <f aca="false">IF(-B3526&gt;D3526,1,0)</f>
        <v>0</v>
      </c>
      <c r="I3526" s="52" t="n">
        <f aca="false">IF(-B3526&gt;E3526,1,0)</f>
        <v>0</v>
      </c>
      <c r="J3526" s="52" t="n">
        <f aca="false">IF(-B3526&gt;F3526,1,0)</f>
        <v>0</v>
      </c>
    </row>
    <row r="3527" customFormat="false" ht="15" hidden="false" customHeight="false" outlineLevel="0" collapsed="false">
      <c r="A3527" s="51" t="n">
        <f aca="false">Prices_MTM!A3760</f>
        <v>42916</v>
      </c>
      <c r="B3527" s="43" t="n">
        <f aca="false">Prices_MTM!I3760</f>
        <v>111000</v>
      </c>
      <c r="C3527" s="43" t="n">
        <f aca="false">-PERCENTILE(Prices_MTM!I3510:I3759,1-Inputs!$B$8)</f>
        <v>130425</v>
      </c>
      <c r="D3527" s="43" t="n">
        <f aca="false">NORMSINV(Inputs!$B$8)*STDEV(Prices_MTM!I3510:I3759)</f>
        <v>119140.738490728</v>
      </c>
      <c r="E3527" s="43" t="n">
        <f aca="false">-PERCENTILE(Prices_MTM!I3510:I3759,1-Inputs!$B$9)</f>
        <v>190765</v>
      </c>
      <c r="F3527" s="43" t="n">
        <f aca="false">NORMSINV(Inputs!$B$9)*STDEV(Prices_MTM!I3510:I3759)</f>
        <v>168503.020060969</v>
      </c>
      <c r="G3527" s="52" t="n">
        <f aca="false">IF(-B3527&gt;C3527,1,0)</f>
        <v>0</v>
      </c>
      <c r="H3527" s="52" t="n">
        <f aca="false">IF(-B3527&gt;D3527,1,0)</f>
        <v>0</v>
      </c>
      <c r="I3527" s="52" t="n">
        <f aca="false">IF(-B3527&gt;E3527,1,0)</f>
        <v>0</v>
      </c>
      <c r="J3527" s="52" t="n">
        <f aca="false">IF(-B3527&gt;F3527,1,0)</f>
        <v>0</v>
      </c>
    </row>
    <row r="3528" customFormat="false" ht="15" hidden="false" customHeight="false" outlineLevel="0" collapsed="false">
      <c r="A3528" s="51" t="n">
        <f aca="false">Prices_MTM!A3761</f>
        <v>42921</v>
      </c>
      <c r="B3528" s="43" t="n">
        <f aca="false">Prices_MTM!I3761</f>
        <v>-116000</v>
      </c>
      <c r="C3528" s="43" t="n">
        <f aca="false">-PERCENTILE(Prices_MTM!I3511:I3760,1-Inputs!$B$8)</f>
        <v>130425</v>
      </c>
      <c r="D3528" s="43" t="n">
        <f aca="false">NORMSINV(Inputs!$B$8)*STDEV(Prices_MTM!I3511:I3760)</f>
        <v>119292.570743409</v>
      </c>
      <c r="E3528" s="43" t="n">
        <f aca="false">-PERCENTILE(Prices_MTM!I3511:I3760,1-Inputs!$B$9)</f>
        <v>190765</v>
      </c>
      <c r="F3528" s="43" t="n">
        <f aca="false">NORMSINV(Inputs!$B$9)*STDEV(Prices_MTM!I3511:I3760)</f>
        <v>168717.759313415</v>
      </c>
      <c r="G3528" s="52" t="n">
        <f aca="false">IF(-B3528&gt;C3528,1,0)</f>
        <v>0</v>
      </c>
      <c r="H3528" s="52" t="n">
        <f aca="false">IF(-B3528&gt;D3528,1,0)</f>
        <v>0</v>
      </c>
      <c r="I3528" s="52" t="n">
        <f aca="false">IF(-B3528&gt;E3528,1,0)</f>
        <v>0</v>
      </c>
      <c r="J3528" s="52" t="n">
        <f aca="false">IF(-B3528&gt;F3528,1,0)</f>
        <v>0</v>
      </c>
    </row>
    <row r="3529" customFormat="false" ht="15" hidden="false" customHeight="false" outlineLevel="0" collapsed="false">
      <c r="A3529" s="51" t="n">
        <f aca="false">Prices_MTM!A3762</f>
        <v>42922</v>
      </c>
      <c r="B3529" s="43" t="n">
        <f aca="false">Prices_MTM!I3762</f>
        <v>-6499.99999999977</v>
      </c>
      <c r="C3529" s="43" t="n">
        <f aca="false">-PERCENTILE(Prices_MTM!I3512:I3761,1-Inputs!$B$8)</f>
        <v>129975</v>
      </c>
      <c r="D3529" s="43" t="n">
        <f aca="false">NORMSINV(Inputs!$B$8)*STDEV(Prices_MTM!I3512:I3761)</f>
        <v>119154.511221543</v>
      </c>
      <c r="E3529" s="43" t="n">
        <f aca="false">-PERCENTILE(Prices_MTM!I3512:I3761,1-Inputs!$B$9)</f>
        <v>190765</v>
      </c>
      <c r="F3529" s="43" t="n">
        <f aca="false">NORMSINV(Inputs!$B$9)*STDEV(Prices_MTM!I3512:I3761)</f>
        <v>168522.499096992</v>
      </c>
      <c r="G3529" s="52" t="n">
        <f aca="false">IF(-B3529&gt;C3529,1,0)</f>
        <v>0</v>
      </c>
      <c r="H3529" s="52" t="n">
        <f aca="false">IF(-B3529&gt;D3529,1,0)</f>
        <v>0</v>
      </c>
      <c r="I3529" s="52" t="n">
        <f aca="false">IF(-B3529&gt;E3529,1,0)</f>
        <v>0</v>
      </c>
      <c r="J3529" s="52" t="n">
        <f aca="false">IF(-B3529&gt;F3529,1,0)</f>
        <v>0</v>
      </c>
    </row>
    <row r="3530" customFormat="false" ht="15" hidden="false" customHeight="false" outlineLevel="0" collapsed="false">
      <c r="A3530" s="51" t="n">
        <f aca="false">Prices_MTM!A3763</f>
        <v>42923</v>
      </c>
      <c r="B3530" s="43" t="n">
        <f aca="false">Prices_MTM!I3763</f>
        <v>-24000.0000000002</v>
      </c>
      <c r="C3530" s="43" t="n">
        <f aca="false">-PERCENTILE(Prices_MTM!I3513:I3762,1-Inputs!$B$8)</f>
        <v>129975</v>
      </c>
      <c r="D3530" s="43" t="n">
        <f aca="false">NORMSINV(Inputs!$B$8)*STDEV(Prices_MTM!I3513:I3762)</f>
        <v>118979.443142732</v>
      </c>
      <c r="E3530" s="43" t="n">
        <f aca="false">-PERCENTILE(Prices_MTM!I3513:I3762,1-Inputs!$B$9)</f>
        <v>190765</v>
      </c>
      <c r="F3530" s="43" t="n">
        <f aca="false">NORMSINV(Inputs!$B$9)*STDEV(Prices_MTM!I3513:I3762)</f>
        <v>168274.89697223</v>
      </c>
      <c r="G3530" s="52" t="n">
        <f aca="false">IF(-B3530&gt;C3530,1,0)</f>
        <v>0</v>
      </c>
      <c r="H3530" s="52" t="n">
        <f aca="false">IF(-B3530&gt;D3530,1,0)</f>
        <v>0</v>
      </c>
      <c r="I3530" s="52" t="n">
        <f aca="false">IF(-B3530&gt;E3530,1,0)</f>
        <v>0</v>
      </c>
      <c r="J3530" s="52" t="n">
        <f aca="false">IF(-B3530&gt;F3530,1,0)</f>
        <v>0</v>
      </c>
    </row>
    <row r="3531" customFormat="false" ht="15" hidden="false" customHeight="false" outlineLevel="0" collapsed="false">
      <c r="A3531" s="51" t="n">
        <f aca="false">Prices_MTM!A3764</f>
        <v>42926</v>
      </c>
      <c r="B3531" s="43" t="n">
        <f aca="false">Prices_MTM!I3764</f>
        <v>9999.99999999979</v>
      </c>
      <c r="C3531" s="43" t="n">
        <f aca="false">-PERCENTILE(Prices_MTM!I3514:I3763,1-Inputs!$B$8)</f>
        <v>125025</v>
      </c>
      <c r="D3531" s="43" t="n">
        <f aca="false">NORMSINV(Inputs!$B$8)*STDEV(Prices_MTM!I3514:I3763)</f>
        <v>116657.189358787</v>
      </c>
      <c r="E3531" s="43" t="n">
        <f aca="false">-PERCENTILE(Prices_MTM!I3514:I3763,1-Inputs!$B$9)</f>
        <v>189265</v>
      </c>
      <c r="F3531" s="43" t="n">
        <f aca="false">NORMSINV(Inputs!$B$9)*STDEV(Prices_MTM!I3514:I3763)</f>
        <v>164990.489129037</v>
      </c>
      <c r="G3531" s="52" t="n">
        <f aca="false">IF(-B3531&gt;C3531,1,0)</f>
        <v>0</v>
      </c>
      <c r="H3531" s="52" t="n">
        <f aca="false">IF(-B3531&gt;D3531,1,0)</f>
        <v>0</v>
      </c>
      <c r="I3531" s="52" t="n">
        <f aca="false">IF(-B3531&gt;E3531,1,0)</f>
        <v>0</v>
      </c>
      <c r="J3531" s="52" t="n">
        <f aca="false">IF(-B3531&gt;F3531,1,0)</f>
        <v>0</v>
      </c>
    </row>
    <row r="3532" customFormat="false" ht="15" hidden="false" customHeight="false" outlineLevel="0" collapsed="false">
      <c r="A3532" s="51" t="n">
        <f aca="false">Prices_MTM!A3765</f>
        <v>42927</v>
      </c>
      <c r="B3532" s="43" t="n">
        <f aca="false">Prices_MTM!I3765</f>
        <v>60500.0000000004</v>
      </c>
      <c r="C3532" s="43" t="n">
        <f aca="false">-PERCENTILE(Prices_MTM!I3515:I3764,1-Inputs!$B$8)</f>
        <v>125025</v>
      </c>
      <c r="D3532" s="43" t="n">
        <f aca="false">NORMSINV(Inputs!$B$8)*STDEV(Prices_MTM!I3515:I3764)</f>
        <v>116320.373494287</v>
      </c>
      <c r="E3532" s="43" t="n">
        <f aca="false">-PERCENTILE(Prices_MTM!I3515:I3764,1-Inputs!$B$9)</f>
        <v>189265</v>
      </c>
      <c r="F3532" s="43" t="n">
        <f aca="false">NORMSINV(Inputs!$B$9)*STDEV(Prices_MTM!I3515:I3764)</f>
        <v>164514.124024274</v>
      </c>
      <c r="G3532" s="52" t="n">
        <f aca="false">IF(-B3532&gt;C3532,1,0)</f>
        <v>0</v>
      </c>
      <c r="H3532" s="52" t="n">
        <f aca="false">IF(-B3532&gt;D3532,1,0)</f>
        <v>0</v>
      </c>
      <c r="I3532" s="52" t="n">
        <f aca="false">IF(-B3532&gt;E3532,1,0)</f>
        <v>0</v>
      </c>
      <c r="J3532" s="52" t="n">
        <f aca="false">IF(-B3532&gt;F3532,1,0)</f>
        <v>0</v>
      </c>
    </row>
    <row r="3533" customFormat="false" ht="15" hidden="false" customHeight="false" outlineLevel="0" collapsed="false">
      <c r="A3533" s="51" t="n">
        <f aca="false">Prices_MTM!A3766</f>
        <v>42928</v>
      </c>
      <c r="B3533" s="43" t="n">
        <f aca="false">Prices_MTM!I3766</f>
        <v>39499.9999999996</v>
      </c>
      <c r="C3533" s="43" t="n">
        <f aca="false">-PERCENTILE(Prices_MTM!I3516:I3765,1-Inputs!$B$8)</f>
        <v>125025</v>
      </c>
      <c r="D3533" s="43" t="n">
        <f aca="false">NORMSINV(Inputs!$B$8)*STDEV(Prices_MTM!I3516:I3765)</f>
        <v>116423.976525734</v>
      </c>
      <c r="E3533" s="43" t="n">
        <f aca="false">-PERCENTILE(Prices_MTM!I3516:I3765,1-Inputs!$B$9)</f>
        <v>189265</v>
      </c>
      <c r="F3533" s="43" t="n">
        <f aca="false">NORMSINV(Inputs!$B$9)*STDEV(Prices_MTM!I3516:I3765)</f>
        <v>164660.65176875</v>
      </c>
      <c r="G3533" s="52" t="n">
        <f aca="false">IF(-B3533&gt;C3533,1,0)</f>
        <v>0</v>
      </c>
      <c r="H3533" s="52" t="n">
        <f aca="false">IF(-B3533&gt;D3533,1,0)</f>
        <v>0</v>
      </c>
      <c r="I3533" s="52" t="n">
        <f aca="false">IF(-B3533&gt;E3533,1,0)</f>
        <v>0</v>
      </c>
      <c r="J3533" s="52" t="n">
        <f aca="false">IF(-B3533&gt;F3533,1,0)</f>
        <v>0</v>
      </c>
    </row>
    <row r="3534" customFormat="false" ht="15" hidden="false" customHeight="false" outlineLevel="0" collapsed="false">
      <c r="A3534" s="51" t="n">
        <f aca="false">Prices_MTM!A3767</f>
        <v>42929</v>
      </c>
      <c r="B3534" s="43" t="n">
        <f aca="false">Prices_MTM!I3767</f>
        <v>12000.0000000005</v>
      </c>
      <c r="C3534" s="43" t="n">
        <f aca="false">-PERCENTILE(Prices_MTM!I3517:I3766,1-Inputs!$B$8)</f>
        <v>125025</v>
      </c>
      <c r="D3534" s="43" t="n">
        <f aca="false">NORMSINV(Inputs!$B$8)*STDEV(Prices_MTM!I3517:I3766)</f>
        <v>116232.594149653</v>
      </c>
      <c r="E3534" s="43" t="n">
        <f aca="false">-PERCENTILE(Prices_MTM!I3517:I3766,1-Inputs!$B$9)</f>
        <v>189265</v>
      </c>
      <c r="F3534" s="43" t="n">
        <f aca="false">NORMSINV(Inputs!$B$9)*STDEV(Prices_MTM!I3517:I3766)</f>
        <v>164389.976022028</v>
      </c>
      <c r="G3534" s="52" t="n">
        <f aca="false">IF(-B3534&gt;C3534,1,0)</f>
        <v>0</v>
      </c>
      <c r="H3534" s="52" t="n">
        <f aca="false">IF(-B3534&gt;D3534,1,0)</f>
        <v>0</v>
      </c>
      <c r="I3534" s="52" t="n">
        <f aca="false">IF(-B3534&gt;E3534,1,0)</f>
        <v>0</v>
      </c>
      <c r="J3534" s="52" t="n">
        <f aca="false">IF(-B3534&gt;F3534,1,0)</f>
        <v>0</v>
      </c>
    </row>
    <row r="3535" customFormat="false" ht="15" hidden="false" customHeight="false" outlineLevel="0" collapsed="false">
      <c r="A3535" s="51" t="n">
        <f aca="false">Prices_MTM!A3768</f>
        <v>42930</v>
      </c>
      <c r="B3535" s="43" t="n">
        <f aca="false">Prices_MTM!I3768</f>
        <v>34999.9999999998</v>
      </c>
      <c r="C3535" s="43" t="n">
        <f aca="false">-PERCENTILE(Prices_MTM!I3518:I3767,1-Inputs!$B$8)</f>
        <v>125025</v>
      </c>
      <c r="D3535" s="43" t="n">
        <f aca="false">NORMSINV(Inputs!$B$8)*STDEV(Prices_MTM!I3518:I3767)</f>
        <v>115841.955375827</v>
      </c>
      <c r="E3535" s="43" t="n">
        <f aca="false">-PERCENTILE(Prices_MTM!I3518:I3767,1-Inputs!$B$9)</f>
        <v>189265</v>
      </c>
      <c r="F3535" s="43" t="n">
        <f aca="false">NORMSINV(Inputs!$B$9)*STDEV(Prices_MTM!I3518:I3767)</f>
        <v>163837.488149479</v>
      </c>
      <c r="G3535" s="52" t="n">
        <f aca="false">IF(-B3535&gt;C3535,1,0)</f>
        <v>0</v>
      </c>
      <c r="H3535" s="52" t="n">
        <f aca="false">IF(-B3535&gt;D3535,1,0)</f>
        <v>0</v>
      </c>
      <c r="I3535" s="52" t="n">
        <f aca="false">IF(-B3535&gt;E3535,1,0)</f>
        <v>0</v>
      </c>
      <c r="J3535" s="52" t="n">
        <f aca="false">IF(-B3535&gt;F3535,1,0)</f>
        <v>0</v>
      </c>
    </row>
    <row r="3536" customFormat="false" ht="15" hidden="false" customHeight="false" outlineLevel="0" collapsed="false">
      <c r="A3536" s="51" t="n">
        <f aca="false">Prices_MTM!A3769</f>
        <v>42933</v>
      </c>
      <c r="B3536" s="43" t="n">
        <f aca="false">Prices_MTM!I3769</f>
        <v>-39499.9999999996</v>
      </c>
      <c r="C3536" s="43" t="n">
        <f aca="false">-PERCENTILE(Prices_MTM!I3519:I3768,1-Inputs!$B$8)</f>
        <v>125025</v>
      </c>
      <c r="D3536" s="43" t="n">
        <f aca="false">NORMSINV(Inputs!$B$8)*STDEV(Prices_MTM!I3519:I3768)</f>
        <v>115894.868289883</v>
      </c>
      <c r="E3536" s="43" t="n">
        <f aca="false">-PERCENTILE(Prices_MTM!I3519:I3768,1-Inputs!$B$9)</f>
        <v>189265</v>
      </c>
      <c r="F3536" s="43" t="n">
        <f aca="false">NORMSINV(Inputs!$B$9)*STDEV(Prices_MTM!I3519:I3768)</f>
        <v>163912.323893589</v>
      </c>
      <c r="G3536" s="52" t="n">
        <f aca="false">IF(-B3536&gt;C3536,1,0)</f>
        <v>0</v>
      </c>
      <c r="H3536" s="52" t="n">
        <f aca="false">IF(-B3536&gt;D3536,1,0)</f>
        <v>0</v>
      </c>
      <c r="I3536" s="52" t="n">
        <f aca="false">IF(-B3536&gt;E3536,1,0)</f>
        <v>0</v>
      </c>
      <c r="J3536" s="52" t="n">
        <f aca="false">IF(-B3536&gt;F3536,1,0)</f>
        <v>0</v>
      </c>
    </row>
    <row r="3537" customFormat="false" ht="15" hidden="false" customHeight="false" outlineLevel="0" collapsed="false">
      <c r="A3537" s="51" t="n">
        <f aca="false">Prices_MTM!A3770</f>
        <v>42934</v>
      </c>
      <c r="B3537" s="43" t="n">
        <f aca="false">Prices_MTM!I3770</f>
        <v>24999.9999999993</v>
      </c>
      <c r="C3537" s="43" t="n">
        <f aca="false">-PERCENTILE(Prices_MTM!I3520:I3769,1-Inputs!$B$8)</f>
        <v>125025</v>
      </c>
      <c r="D3537" s="43" t="n">
        <f aca="false">NORMSINV(Inputs!$B$8)*STDEV(Prices_MTM!I3520:I3769)</f>
        <v>115953.741364846</v>
      </c>
      <c r="E3537" s="43" t="n">
        <f aca="false">-PERCENTILE(Prices_MTM!I3520:I3769,1-Inputs!$B$9)</f>
        <v>189265</v>
      </c>
      <c r="F3537" s="43" t="n">
        <f aca="false">NORMSINV(Inputs!$B$9)*STDEV(Prices_MTM!I3520:I3769)</f>
        <v>163995.589207008</v>
      </c>
      <c r="G3537" s="52" t="n">
        <f aca="false">IF(-B3537&gt;C3537,1,0)</f>
        <v>0</v>
      </c>
      <c r="H3537" s="52" t="n">
        <f aca="false">IF(-B3537&gt;D3537,1,0)</f>
        <v>0</v>
      </c>
      <c r="I3537" s="52" t="n">
        <f aca="false">IF(-B3537&gt;E3537,1,0)</f>
        <v>0</v>
      </c>
      <c r="J3537" s="52" t="n">
        <f aca="false">IF(-B3537&gt;F3537,1,0)</f>
        <v>0</v>
      </c>
    </row>
    <row r="3538" customFormat="false" ht="15" hidden="false" customHeight="false" outlineLevel="0" collapsed="false">
      <c r="A3538" s="51" t="n">
        <f aca="false">Prices_MTM!A3771</f>
        <v>42935</v>
      </c>
      <c r="B3538" s="43" t="n">
        <f aca="false">Prices_MTM!I3771</f>
        <v>49000.0000000002</v>
      </c>
      <c r="C3538" s="43" t="n">
        <f aca="false">-PERCENTILE(Prices_MTM!I3521:I3770,1-Inputs!$B$8)</f>
        <v>125025</v>
      </c>
      <c r="D3538" s="43" t="n">
        <f aca="false">NORMSINV(Inputs!$B$8)*STDEV(Prices_MTM!I3521:I3770)</f>
        <v>115954.425421354</v>
      </c>
      <c r="E3538" s="43" t="n">
        <f aca="false">-PERCENTILE(Prices_MTM!I3521:I3770,1-Inputs!$B$9)</f>
        <v>189265</v>
      </c>
      <c r="F3538" s="43" t="n">
        <f aca="false">NORMSINV(Inputs!$B$9)*STDEV(Prices_MTM!I3521:I3770)</f>
        <v>163996.556681182</v>
      </c>
      <c r="G3538" s="52" t="n">
        <f aca="false">IF(-B3538&gt;C3538,1,0)</f>
        <v>0</v>
      </c>
      <c r="H3538" s="52" t="n">
        <f aca="false">IF(-B3538&gt;D3538,1,0)</f>
        <v>0</v>
      </c>
      <c r="I3538" s="52" t="n">
        <f aca="false">IF(-B3538&gt;E3538,1,0)</f>
        <v>0</v>
      </c>
      <c r="J3538" s="52" t="n">
        <f aca="false">IF(-B3538&gt;F3538,1,0)</f>
        <v>0</v>
      </c>
    </row>
    <row r="3539" customFormat="false" ht="15" hidden="false" customHeight="false" outlineLevel="0" collapsed="false">
      <c r="A3539" s="51" t="n">
        <f aca="false">Prices_MTM!A3772</f>
        <v>42936</v>
      </c>
      <c r="B3539" s="43" t="n">
        <f aca="false">Prices_MTM!I3772</f>
        <v>-47000.0000000002</v>
      </c>
      <c r="C3539" s="43" t="n">
        <f aca="false">-PERCENTILE(Prices_MTM!I3522:I3771,1-Inputs!$B$8)</f>
        <v>125025</v>
      </c>
      <c r="D3539" s="43" t="n">
        <f aca="false">NORMSINV(Inputs!$B$8)*STDEV(Prices_MTM!I3522:I3771)</f>
        <v>115790.196717959</v>
      </c>
      <c r="E3539" s="43" t="n">
        <f aca="false">-PERCENTILE(Prices_MTM!I3522:I3771,1-Inputs!$B$9)</f>
        <v>189265</v>
      </c>
      <c r="F3539" s="43" t="n">
        <f aca="false">NORMSINV(Inputs!$B$9)*STDEV(Prices_MTM!I3522:I3771)</f>
        <v>163764.284891924</v>
      </c>
      <c r="G3539" s="52" t="n">
        <f aca="false">IF(-B3539&gt;C3539,1,0)</f>
        <v>0</v>
      </c>
      <c r="H3539" s="52" t="n">
        <f aca="false">IF(-B3539&gt;D3539,1,0)</f>
        <v>0</v>
      </c>
      <c r="I3539" s="52" t="n">
        <f aca="false">IF(-B3539&gt;E3539,1,0)</f>
        <v>0</v>
      </c>
      <c r="J3539" s="52" t="n">
        <f aca="false">IF(-B3539&gt;F3539,1,0)</f>
        <v>0</v>
      </c>
    </row>
    <row r="3540" customFormat="false" ht="15" hidden="false" customHeight="false" outlineLevel="0" collapsed="false">
      <c r="A3540" s="51" t="n">
        <f aca="false">Prices_MTM!A3773</f>
        <v>42937</v>
      </c>
      <c r="B3540" s="43" t="n">
        <f aca="false">Prices_MTM!I3773</f>
        <v>-41499.9999999996</v>
      </c>
      <c r="C3540" s="43" t="n">
        <f aca="false">-PERCENTILE(Prices_MTM!I3523:I3772,1-Inputs!$B$8)</f>
        <v>125025</v>
      </c>
      <c r="D3540" s="43" t="n">
        <f aca="false">NORMSINV(Inputs!$B$8)*STDEV(Prices_MTM!I3523:I3772)</f>
        <v>115864.224224857</v>
      </c>
      <c r="E3540" s="43" t="n">
        <f aca="false">-PERCENTILE(Prices_MTM!I3523:I3772,1-Inputs!$B$9)</f>
        <v>189265</v>
      </c>
      <c r="F3540" s="43" t="n">
        <f aca="false">NORMSINV(Inputs!$B$9)*STDEV(Prices_MTM!I3523:I3772)</f>
        <v>163868.983407629</v>
      </c>
      <c r="G3540" s="52" t="n">
        <f aca="false">IF(-B3540&gt;C3540,1,0)</f>
        <v>0</v>
      </c>
      <c r="H3540" s="52" t="n">
        <f aca="false">IF(-B3540&gt;D3540,1,0)</f>
        <v>0</v>
      </c>
      <c r="I3540" s="52" t="n">
        <f aca="false">IF(-B3540&gt;E3540,1,0)</f>
        <v>0</v>
      </c>
      <c r="J3540" s="52" t="n">
        <f aca="false">IF(-B3540&gt;F3540,1,0)</f>
        <v>0</v>
      </c>
    </row>
    <row r="3541" customFormat="false" ht="15" hidden="false" customHeight="false" outlineLevel="0" collapsed="false">
      <c r="A3541" s="51" t="n">
        <f aca="false">Prices_MTM!A3774</f>
        <v>42940</v>
      </c>
      <c r="B3541" s="43" t="n">
        <f aca="false">Prices_MTM!I3774</f>
        <v>25999.9999999998</v>
      </c>
      <c r="C3541" s="43" t="n">
        <f aca="false">-PERCENTILE(Prices_MTM!I3524:I3773,1-Inputs!$B$8)</f>
        <v>125025</v>
      </c>
      <c r="D3541" s="43" t="n">
        <f aca="false">NORMSINV(Inputs!$B$8)*STDEV(Prices_MTM!I3524:I3773)</f>
        <v>115784.168718996</v>
      </c>
      <c r="E3541" s="43" t="n">
        <f aca="false">-PERCENTILE(Prices_MTM!I3524:I3773,1-Inputs!$B$9)</f>
        <v>189265</v>
      </c>
      <c r="F3541" s="43" t="n">
        <f aca="false">NORMSINV(Inputs!$B$9)*STDEV(Prices_MTM!I3524:I3773)</f>
        <v>163755.759377956</v>
      </c>
      <c r="G3541" s="52" t="n">
        <f aca="false">IF(-B3541&gt;C3541,1,0)</f>
        <v>0</v>
      </c>
      <c r="H3541" s="52" t="n">
        <f aca="false">IF(-B3541&gt;D3541,1,0)</f>
        <v>0</v>
      </c>
      <c r="I3541" s="52" t="n">
        <f aca="false">IF(-B3541&gt;E3541,1,0)</f>
        <v>0</v>
      </c>
      <c r="J3541" s="52" t="n">
        <f aca="false">IF(-B3541&gt;F3541,1,0)</f>
        <v>0</v>
      </c>
    </row>
    <row r="3542" customFormat="false" ht="15" hidden="false" customHeight="false" outlineLevel="0" collapsed="false">
      <c r="A3542" s="51" t="n">
        <f aca="false">Prices_MTM!A3775</f>
        <v>42941</v>
      </c>
      <c r="B3542" s="43" t="n">
        <f aca="false">Prices_MTM!I3775</f>
        <v>87000.0000000005</v>
      </c>
      <c r="C3542" s="43" t="n">
        <f aca="false">-PERCENTILE(Prices_MTM!I3525:I3774,1-Inputs!$B$8)</f>
        <v>125025</v>
      </c>
      <c r="D3542" s="43" t="n">
        <f aca="false">NORMSINV(Inputs!$B$8)*STDEV(Prices_MTM!I3525:I3774)</f>
        <v>115800.214770905</v>
      </c>
      <c r="E3542" s="43" t="n">
        <f aca="false">-PERCENTILE(Prices_MTM!I3525:I3774,1-Inputs!$B$9)</f>
        <v>189265</v>
      </c>
      <c r="F3542" s="43" t="n">
        <f aca="false">NORMSINV(Inputs!$B$9)*STDEV(Prices_MTM!I3525:I3774)</f>
        <v>163778.453615384</v>
      </c>
      <c r="G3542" s="52" t="n">
        <f aca="false">IF(-B3542&gt;C3542,1,0)</f>
        <v>0</v>
      </c>
      <c r="H3542" s="52" t="n">
        <f aca="false">IF(-B3542&gt;D3542,1,0)</f>
        <v>0</v>
      </c>
      <c r="I3542" s="52" t="n">
        <f aca="false">IF(-B3542&gt;E3542,1,0)</f>
        <v>0</v>
      </c>
      <c r="J3542" s="52" t="n">
        <f aca="false">IF(-B3542&gt;F3542,1,0)</f>
        <v>0</v>
      </c>
    </row>
    <row r="3543" customFormat="false" ht="15" hidden="false" customHeight="false" outlineLevel="0" collapsed="false">
      <c r="A3543" s="51" t="n">
        <f aca="false">Prices_MTM!A3776</f>
        <v>42942</v>
      </c>
      <c r="B3543" s="43" t="n">
        <f aca="false">Prices_MTM!I3776</f>
        <v>36499.9999999995</v>
      </c>
      <c r="C3543" s="43" t="n">
        <f aca="false">-PERCENTILE(Prices_MTM!I3526:I3775,1-Inputs!$B$8)</f>
        <v>125025</v>
      </c>
      <c r="D3543" s="43" t="n">
        <f aca="false">NORMSINV(Inputs!$B$8)*STDEV(Prices_MTM!I3526:I3775)</f>
        <v>115865.842511656</v>
      </c>
      <c r="E3543" s="43" t="n">
        <f aca="false">-PERCENTILE(Prices_MTM!I3526:I3775,1-Inputs!$B$9)</f>
        <v>189265</v>
      </c>
      <c r="F3543" s="43" t="n">
        <f aca="false">NORMSINV(Inputs!$B$9)*STDEV(Prices_MTM!I3526:I3775)</f>
        <v>163871.27218153</v>
      </c>
      <c r="G3543" s="52" t="n">
        <f aca="false">IF(-B3543&gt;C3543,1,0)</f>
        <v>0</v>
      </c>
      <c r="H3543" s="52" t="n">
        <f aca="false">IF(-B3543&gt;D3543,1,0)</f>
        <v>0</v>
      </c>
      <c r="I3543" s="52" t="n">
        <f aca="false">IF(-B3543&gt;E3543,1,0)</f>
        <v>0</v>
      </c>
      <c r="J3543" s="52" t="n">
        <f aca="false">IF(-B3543&gt;F3543,1,0)</f>
        <v>0</v>
      </c>
    </row>
    <row r="3544" customFormat="false" ht="15" hidden="false" customHeight="false" outlineLevel="0" collapsed="false">
      <c r="A3544" s="51" t="n">
        <f aca="false">Prices_MTM!A3777</f>
        <v>42943</v>
      </c>
      <c r="B3544" s="43" t="n">
        <f aca="false">Prices_MTM!I3777</f>
        <v>17499.9999999997</v>
      </c>
      <c r="C3544" s="43" t="n">
        <f aca="false">-PERCENTILE(Prices_MTM!I3527:I3776,1-Inputs!$B$8)</f>
        <v>125025</v>
      </c>
      <c r="D3544" s="43" t="n">
        <f aca="false">NORMSINV(Inputs!$B$8)*STDEV(Prices_MTM!I3527:I3776)</f>
        <v>115913.602437367</v>
      </c>
      <c r="E3544" s="43" t="n">
        <f aca="false">-PERCENTILE(Prices_MTM!I3527:I3776,1-Inputs!$B$9)</f>
        <v>189265</v>
      </c>
      <c r="F3544" s="43" t="n">
        <f aca="false">NORMSINV(Inputs!$B$9)*STDEV(Prices_MTM!I3527:I3776)</f>
        <v>163938.819955886</v>
      </c>
      <c r="G3544" s="52" t="n">
        <f aca="false">IF(-B3544&gt;C3544,1,0)</f>
        <v>0</v>
      </c>
      <c r="H3544" s="52" t="n">
        <f aca="false">IF(-B3544&gt;D3544,1,0)</f>
        <v>0</v>
      </c>
      <c r="I3544" s="52" t="n">
        <f aca="false">IF(-B3544&gt;E3544,1,0)</f>
        <v>0</v>
      </c>
      <c r="J3544" s="52" t="n">
        <f aca="false">IF(-B3544&gt;F3544,1,0)</f>
        <v>0</v>
      </c>
    </row>
    <row r="3545" customFormat="false" ht="15" hidden="false" customHeight="false" outlineLevel="0" collapsed="false">
      <c r="A3545" s="51" t="n">
        <f aca="false">Prices_MTM!A3778</f>
        <v>42944</v>
      </c>
      <c r="B3545" s="43" t="n">
        <f aca="false">Prices_MTM!I3778</f>
        <v>500.000000000262</v>
      </c>
      <c r="C3545" s="43" t="n">
        <f aca="false">-PERCENTILE(Prices_MTM!I3528:I3777,1-Inputs!$B$8)</f>
        <v>125025</v>
      </c>
      <c r="D3545" s="43" t="n">
        <f aca="false">NORMSINV(Inputs!$B$8)*STDEV(Prices_MTM!I3528:I3777)</f>
        <v>115919.498148512</v>
      </c>
      <c r="E3545" s="43" t="n">
        <f aca="false">-PERCENTILE(Prices_MTM!I3528:I3777,1-Inputs!$B$9)</f>
        <v>189265</v>
      </c>
      <c r="F3545" s="43" t="n">
        <f aca="false">NORMSINV(Inputs!$B$9)*STDEV(Prices_MTM!I3528:I3777)</f>
        <v>163947.158372669</v>
      </c>
      <c r="G3545" s="52" t="n">
        <f aca="false">IF(-B3545&gt;C3545,1,0)</f>
        <v>0</v>
      </c>
      <c r="H3545" s="52" t="n">
        <f aca="false">IF(-B3545&gt;D3545,1,0)</f>
        <v>0</v>
      </c>
      <c r="I3545" s="52" t="n">
        <f aca="false">IF(-B3545&gt;E3545,1,0)</f>
        <v>0</v>
      </c>
      <c r="J3545" s="52" t="n">
        <f aca="false">IF(-B3545&gt;F3545,1,0)</f>
        <v>0</v>
      </c>
    </row>
    <row r="3546" customFormat="false" ht="15" hidden="false" customHeight="false" outlineLevel="0" collapsed="false">
      <c r="A3546" s="51" t="n">
        <f aca="false">Prices_MTM!A3779</f>
        <v>42947</v>
      </c>
      <c r="B3546" s="43" t="n">
        <f aca="false">Prices_MTM!I3779</f>
        <v>49500.0000000001</v>
      </c>
      <c r="C3546" s="43" t="n">
        <f aca="false">-PERCENTILE(Prices_MTM!I3529:I3778,1-Inputs!$B$8)</f>
        <v>125025</v>
      </c>
      <c r="D3546" s="43" t="n">
        <f aca="false">NORMSINV(Inputs!$B$8)*STDEV(Prices_MTM!I3529:I3778)</f>
        <v>115868.957578607</v>
      </c>
      <c r="E3546" s="43" t="n">
        <f aca="false">-PERCENTILE(Prices_MTM!I3529:I3778,1-Inputs!$B$9)</f>
        <v>189265</v>
      </c>
      <c r="F3546" s="43" t="n">
        <f aca="false">NORMSINV(Inputs!$B$9)*STDEV(Prices_MTM!I3529:I3778)</f>
        <v>163875.677880166</v>
      </c>
      <c r="G3546" s="52" t="n">
        <f aca="false">IF(-B3546&gt;C3546,1,0)</f>
        <v>0</v>
      </c>
      <c r="H3546" s="52" t="n">
        <f aca="false">IF(-B3546&gt;D3546,1,0)</f>
        <v>0</v>
      </c>
      <c r="I3546" s="52" t="n">
        <f aca="false">IF(-B3546&gt;E3546,1,0)</f>
        <v>0</v>
      </c>
      <c r="J3546" s="52" t="n">
        <f aca="false">IF(-B3546&gt;F3546,1,0)</f>
        <v>0</v>
      </c>
    </row>
    <row r="3547" customFormat="false" ht="15" hidden="false" customHeight="false" outlineLevel="0" collapsed="false">
      <c r="A3547" s="51" t="n">
        <f aca="false">Prices_MTM!A3780</f>
        <v>42948</v>
      </c>
      <c r="B3547" s="43" t="n">
        <f aca="false">Prices_MTM!I3780</f>
        <v>-41000.0000000004</v>
      </c>
      <c r="C3547" s="43" t="n">
        <f aca="false">-PERCENTILE(Prices_MTM!I3530:I3779,1-Inputs!$B$8)</f>
        <v>125025</v>
      </c>
      <c r="D3547" s="43" t="n">
        <f aca="false">NORMSINV(Inputs!$B$8)*STDEV(Prices_MTM!I3530:I3779)</f>
        <v>115552.583079388</v>
      </c>
      <c r="E3547" s="43" t="n">
        <f aca="false">-PERCENTILE(Prices_MTM!I3530:I3779,1-Inputs!$B$9)</f>
        <v>189265</v>
      </c>
      <c r="F3547" s="43" t="n">
        <f aca="false">NORMSINV(Inputs!$B$9)*STDEV(Prices_MTM!I3530:I3779)</f>
        <v>163428.22338841</v>
      </c>
      <c r="G3547" s="52" t="n">
        <f aca="false">IF(-B3547&gt;C3547,1,0)</f>
        <v>0</v>
      </c>
      <c r="H3547" s="52" t="n">
        <f aca="false">IF(-B3547&gt;D3547,1,0)</f>
        <v>0</v>
      </c>
      <c r="I3547" s="52" t="n">
        <f aca="false">IF(-B3547&gt;E3547,1,0)</f>
        <v>0</v>
      </c>
      <c r="J3547" s="52" t="n">
        <f aca="false">IF(-B3547&gt;F3547,1,0)</f>
        <v>0</v>
      </c>
    </row>
    <row r="3548" customFormat="false" ht="15" hidden="false" customHeight="false" outlineLevel="0" collapsed="false">
      <c r="A3548" s="51" t="n">
        <f aca="false">Prices_MTM!A3781</f>
        <v>42949</v>
      </c>
      <c r="B3548" s="43" t="n">
        <f aca="false">Prices_MTM!I3781</f>
        <v>-24999.9999999996</v>
      </c>
      <c r="C3548" s="43" t="n">
        <f aca="false">-PERCENTILE(Prices_MTM!I3531:I3780,1-Inputs!$B$8)</f>
        <v>125025</v>
      </c>
      <c r="D3548" s="43" t="n">
        <f aca="false">NORMSINV(Inputs!$B$8)*STDEV(Prices_MTM!I3531:I3780)</f>
        <v>114948.458643506</v>
      </c>
      <c r="E3548" s="43" t="n">
        <f aca="false">-PERCENTILE(Prices_MTM!I3531:I3780,1-Inputs!$B$9)</f>
        <v>189265</v>
      </c>
      <c r="F3548" s="43" t="n">
        <f aca="false">NORMSINV(Inputs!$B$9)*STDEV(Prices_MTM!I3531:I3780)</f>
        <v>162573.798669978</v>
      </c>
      <c r="G3548" s="52" t="n">
        <f aca="false">IF(-B3548&gt;C3548,1,0)</f>
        <v>0</v>
      </c>
      <c r="H3548" s="52" t="n">
        <f aca="false">IF(-B3548&gt;D3548,1,0)</f>
        <v>0</v>
      </c>
      <c r="I3548" s="52" t="n">
        <f aca="false">IF(-B3548&gt;E3548,1,0)</f>
        <v>0</v>
      </c>
      <c r="J3548" s="52" t="n">
        <f aca="false">IF(-B3548&gt;F3548,1,0)</f>
        <v>0</v>
      </c>
    </row>
    <row r="3549" customFormat="false" ht="15" hidden="false" customHeight="false" outlineLevel="0" collapsed="false">
      <c r="A3549" s="51" t="n">
        <f aca="false">Prices_MTM!A3782</f>
        <v>42950</v>
      </c>
      <c r="B3549" s="43" t="n">
        <f aca="false">Prices_MTM!I3782</f>
        <v>-96500</v>
      </c>
      <c r="C3549" s="43" t="n">
        <f aca="false">-PERCENTILE(Prices_MTM!I3532:I3781,1-Inputs!$B$8)</f>
        <v>125025</v>
      </c>
      <c r="D3549" s="43" t="n">
        <f aca="false">NORMSINV(Inputs!$B$8)*STDEV(Prices_MTM!I3532:I3781)</f>
        <v>114872.569401526</v>
      </c>
      <c r="E3549" s="43" t="n">
        <f aca="false">-PERCENTILE(Prices_MTM!I3532:I3781,1-Inputs!$B$9)</f>
        <v>189265</v>
      </c>
      <c r="F3549" s="43" t="n">
        <f aca="false">NORMSINV(Inputs!$B$9)*STDEV(Prices_MTM!I3532:I3781)</f>
        <v>162466.467066819</v>
      </c>
      <c r="G3549" s="52" t="n">
        <f aca="false">IF(-B3549&gt;C3549,1,0)</f>
        <v>0</v>
      </c>
      <c r="H3549" s="52" t="n">
        <f aca="false">IF(-B3549&gt;D3549,1,0)</f>
        <v>0</v>
      </c>
      <c r="I3549" s="52" t="n">
        <f aca="false">IF(-B3549&gt;E3549,1,0)</f>
        <v>0</v>
      </c>
      <c r="J3549" s="52" t="n">
        <f aca="false">IF(-B3549&gt;F3549,1,0)</f>
        <v>0</v>
      </c>
    </row>
    <row r="3550" customFormat="false" ht="15" hidden="false" customHeight="false" outlineLevel="0" collapsed="false">
      <c r="A3550" s="51" t="n">
        <f aca="false">Prices_MTM!A3783</f>
        <v>42951</v>
      </c>
      <c r="B3550" s="43" t="n">
        <f aca="false">Prices_MTM!I3783</f>
        <v>74000.0000000002</v>
      </c>
      <c r="C3550" s="43" t="n">
        <f aca="false">-PERCENTILE(Prices_MTM!I3533:I3782,1-Inputs!$B$8)</f>
        <v>125025</v>
      </c>
      <c r="D3550" s="43" t="n">
        <f aca="false">NORMSINV(Inputs!$B$8)*STDEV(Prices_MTM!I3533:I3782)</f>
        <v>114789.836627596</v>
      </c>
      <c r="E3550" s="43" t="n">
        <f aca="false">-PERCENTILE(Prices_MTM!I3533:I3782,1-Inputs!$B$9)</f>
        <v>189265</v>
      </c>
      <c r="F3550" s="43" t="n">
        <f aca="false">NORMSINV(Inputs!$B$9)*STDEV(Prices_MTM!I3533:I3782)</f>
        <v>162349.456525825</v>
      </c>
      <c r="G3550" s="52" t="n">
        <f aca="false">IF(-B3550&gt;C3550,1,0)</f>
        <v>0</v>
      </c>
      <c r="H3550" s="52" t="n">
        <f aca="false">IF(-B3550&gt;D3550,1,0)</f>
        <v>0</v>
      </c>
      <c r="I3550" s="52" t="n">
        <f aca="false">IF(-B3550&gt;E3550,1,0)</f>
        <v>0</v>
      </c>
      <c r="J3550" s="52" t="n">
        <f aca="false">IF(-B3550&gt;F3550,1,0)</f>
        <v>0</v>
      </c>
    </row>
    <row r="3551" customFormat="false" ht="15" hidden="false" customHeight="false" outlineLevel="0" collapsed="false">
      <c r="A3551" s="51" t="n">
        <f aca="false">Prices_MTM!A3784</f>
        <v>42954</v>
      </c>
      <c r="B3551" s="43" t="n">
        <f aca="false">Prices_MTM!I3784</f>
        <v>32999.9999999995</v>
      </c>
      <c r="C3551" s="43" t="n">
        <f aca="false">-PERCENTILE(Prices_MTM!I3534:I3783,1-Inputs!$B$8)</f>
        <v>125025</v>
      </c>
      <c r="D3551" s="43" t="n">
        <f aca="false">NORMSINV(Inputs!$B$8)*STDEV(Prices_MTM!I3534:I3783)</f>
        <v>114829.6889227</v>
      </c>
      <c r="E3551" s="43" t="n">
        <f aca="false">-PERCENTILE(Prices_MTM!I3534:I3783,1-Inputs!$B$9)</f>
        <v>189265</v>
      </c>
      <c r="F3551" s="43" t="n">
        <f aca="false">NORMSINV(Inputs!$B$9)*STDEV(Prices_MTM!I3534:I3783)</f>
        <v>162405.820387308</v>
      </c>
      <c r="G3551" s="52" t="n">
        <f aca="false">IF(-B3551&gt;C3551,1,0)</f>
        <v>0</v>
      </c>
      <c r="H3551" s="52" t="n">
        <f aca="false">IF(-B3551&gt;D3551,1,0)</f>
        <v>0</v>
      </c>
      <c r="I3551" s="52" t="n">
        <f aca="false">IF(-B3551&gt;E3551,1,0)</f>
        <v>0</v>
      </c>
      <c r="J3551" s="52" t="n">
        <f aca="false">IF(-B3551&gt;F3551,1,0)</f>
        <v>0</v>
      </c>
    </row>
    <row r="3552" customFormat="false" ht="15" hidden="false" customHeight="false" outlineLevel="0" collapsed="false">
      <c r="A3552" s="51" t="n">
        <f aca="false">Prices_MTM!A3785</f>
        <v>42955</v>
      </c>
      <c r="B3552" s="43" t="n">
        <f aca="false">Prices_MTM!I3785</f>
        <v>-67999.9999999996</v>
      </c>
      <c r="C3552" s="43" t="n">
        <f aca="false">-PERCENTILE(Prices_MTM!I3535:I3784,1-Inputs!$B$8)</f>
        <v>125025</v>
      </c>
      <c r="D3552" s="43" t="n">
        <f aca="false">NORMSINV(Inputs!$B$8)*STDEV(Prices_MTM!I3535:I3784)</f>
        <v>114665.373103663</v>
      </c>
      <c r="E3552" s="43" t="n">
        <f aca="false">-PERCENTILE(Prices_MTM!I3535:I3784,1-Inputs!$B$9)</f>
        <v>189265</v>
      </c>
      <c r="F3552" s="43" t="n">
        <f aca="false">NORMSINV(Inputs!$B$9)*STDEV(Prices_MTM!I3535:I3784)</f>
        <v>162173.425388736</v>
      </c>
      <c r="G3552" s="52" t="n">
        <f aca="false">IF(-B3552&gt;C3552,1,0)</f>
        <v>0</v>
      </c>
      <c r="H3552" s="52" t="n">
        <f aca="false">IF(-B3552&gt;D3552,1,0)</f>
        <v>0</v>
      </c>
      <c r="I3552" s="52" t="n">
        <f aca="false">IF(-B3552&gt;E3552,1,0)</f>
        <v>0</v>
      </c>
      <c r="J3552" s="52" t="n">
        <f aca="false">IF(-B3552&gt;F3552,1,0)</f>
        <v>0</v>
      </c>
    </row>
    <row r="3553" customFormat="false" ht="15" hidden="false" customHeight="false" outlineLevel="0" collapsed="false">
      <c r="A3553" s="51" t="n">
        <f aca="false">Prices_MTM!A3786</f>
        <v>42956</v>
      </c>
      <c r="B3553" s="43" t="n">
        <f aca="false">Prices_MTM!I3786</f>
        <v>53000.0000000005</v>
      </c>
      <c r="C3553" s="43" t="n">
        <f aca="false">-PERCENTILE(Prices_MTM!I3536:I3785,1-Inputs!$B$8)</f>
        <v>125025</v>
      </c>
      <c r="D3553" s="43" t="n">
        <f aca="false">NORMSINV(Inputs!$B$8)*STDEV(Prices_MTM!I3536:I3785)</f>
        <v>114559.414030838</v>
      </c>
      <c r="E3553" s="43" t="n">
        <f aca="false">-PERCENTILE(Prices_MTM!I3536:I3785,1-Inputs!$B$9)</f>
        <v>189265</v>
      </c>
      <c r="F3553" s="43" t="n">
        <f aca="false">NORMSINV(Inputs!$B$9)*STDEV(Prices_MTM!I3536:I3785)</f>
        <v>162023.565449977</v>
      </c>
      <c r="G3553" s="52" t="n">
        <f aca="false">IF(-B3553&gt;C3553,1,0)</f>
        <v>0</v>
      </c>
      <c r="H3553" s="52" t="n">
        <f aca="false">IF(-B3553&gt;D3553,1,0)</f>
        <v>0</v>
      </c>
      <c r="I3553" s="52" t="n">
        <f aca="false">IF(-B3553&gt;E3553,1,0)</f>
        <v>0</v>
      </c>
      <c r="J3553" s="52" t="n">
        <f aca="false">IF(-B3553&gt;F3553,1,0)</f>
        <v>0</v>
      </c>
    </row>
    <row r="3554" customFormat="false" ht="15" hidden="false" customHeight="false" outlineLevel="0" collapsed="false">
      <c r="A3554" s="51" t="n">
        <f aca="false">Prices_MTM!A3787</f>
        <v>42957</v>
      </c>
      <c r="B3554" s="43" t="n">
        <f aca="false">Prices_MTM!I3787</f>
        <v>-126500.000000001</v>
      </c>
      <c r="C3554" s="43" t="n">
        <f aca="false">-PERCENTILE(Prices_MTM!I3537:I3786,1-Inputs!$B$8)</f>
        <v>125025</v>
      </c>
      <c r="D3554" s="43" t="n">
        <f aca="false">NORMSINV(Inputs!$B$8)*STDEV(Prices_MTM!I3537:I3786)</f>
        <v>114629.59485332</v>
      </c>
      <c r="E3554" s="43" t="n">
        <f aca="false">-PERCENTILE(Prices_MTM!I3537:I3786,1-Inputs!$B$9)</f>
        <v>189265</v>
      </c>
      <c r="F3554" s="43" t="n">
        <f aca="false">NORMSINV(Inputs!$B$9)*STDEV(Prices_MTM!I3537:I3786)</f>
        <v>162122.823526504</v>
      </c>
      <c r="G3554" s="52" t="n">
        <f aca="false">IF(-B3554&gt;C3554,1,0)</f>
        <v>1</v>
      </c>
      <c r="H3554" s="52" t="n">
        <f aca="false">IF(-B3554&gt;D3554,1,0)</f>
        <v>1</v>
      </c>
      <c r="I3554" s="52" t="n">
        <f aca="false">IF(-B3554&gt;E3554,1,0)</f>
        <v>0</v>
      </c>
      <c r="J3554" s="52" t="n">
        <f aca="false">IF(-B3554&gt;F3554,1,0)</f>
        <v>0</v>
      </c>
    </row>
    <row r="3555" customFormat="false" ht="15" hidden="false" customHeight="false" outlineLevel="0" collapsed="false">
      <c r="A3555" s="51" t="n">
        <f aca="false">Prices_MTM!A3788</f>
        <v>42958</v>
      </c>
      <c r="B3555" s="43" t="n">
        <f aca="false">Prices_MTM!I3788</f>
        <v>83000.0000000005</v>
      </c>
      <c r="C3555" s="43" t="n">
        <f aca="false">-PERCENTILE(Prices_MTM!I3538:I3787,1-Inputs!$B$8)</f>
        <v>127050</v>
      </c>
      <c r="D3555" s="43" t="n">
        <f aca="false">NORMSINV(Inputs!$B$8)*STDEV(Prices_MTM!I3538:I3787)</f>
        <v>115300.558674018</v>
      </c>
      <c r="E3555" s="43" t="n">
        <f aca="false">-PERCENTILE(Prices_MTM!I3538:I3787,1-Inputs!$B$9)</f>
        <v>189265</v>
      </c>
      <c r="F3555" s="43" t="n">
        <f aca="false">NORMSINV(Inputs!$B$9)*STDEV(Prices_MTM!I3538:I3787)</f>
        <v>163071.780462406</v>
      </c>
      <c r="G3555" s="52" t="n">
        <f aca="false">IF(-B3555&gt;C3555,1,0)</f>
        <v>0</v>
      </c>
      <c r="H3555" s="52" t="n">
        <f aca="false">IF(-B3555&gt;D3555,1,0)</f>
        <v>0</v>
      </c>
      <c r="I3555" s="52" t="n">
        <f aca="false">IF(-B3555&gt;E3555,1,0)</f>
        <v>0</v>
      </c>
      <c r="J3555" s="52" t="n">
        <f aca="false">IF(-B3555&gt;F3555,1,0)</f>
        <v>0</v>
      </c>
    </row>
    <row r="3556" customFormat="false" ht="15" hidden="false" customHeight="false" outlineLevel="0" collapsed="false">
      <c r="A3556" s="51" t="n">
        <f aca="false">Prices_MTM!A3789</f>
        <v>42961</v>
      </c>
      <c r="B3556" s="43" t="n">
        <f aca="false">Prices_MTM!I3789</f>
        <v>-113000</v>
      </c>
      <c r="C3556" s="43" t="n">
        <f aca="false">-PERCENTILE(Prices_MTM!I3539:I3788,1-Inputs!$B$8)</f>
        <v>127050</v>
      </c>
      <c r="D3556" s="43" t="n">
        <f aca="false">NORMSINV(Inputs!$B$8)*STDEV(Prices_MTM!I3539:I3788)</f>
        <v>115366.563892874</v>
      </c>
      <c r="E3556" s="43" t="n">
        <f aca="false">-PERCENTILE(Prices_MTM!I3539:I3788,1-Inputs!$B$9)</f>
        <v>189265</v>
      </c>
      <c r="F3556" s="43" t="n">
        <f aca="false">NORMSINV(Inputs!$B$9)*STDEV(Prices_MTM!I3539:I3788)</f>
        <v>163165.13290304</v>
      </c>
      <c r="G3556" s="52" t="n">
        <f aca="false">IF(-B3556&gt;C3556,1,0)</f>
        <v>0</v>
      </c>
      <c r="H3556" s="52" t="n">
        <f aca="false">IF(-B3556&gt;D3556,1,0)</f>
        <v>0</v>
      </c>
      <c r="I3556" s="52" t="n">
        <f aca="false">IF(-B3556&gt;E3556,1,0)</f>
        <v>0</v>
      </c>
      <c r="J3556" s="52" t="n">
        <f aca="false">IF(-B3556&gt;F3556,1,0)</f>
        <v>0</v>
      </c>
    </row>
    <row r="3557" customFormat="false" ht="15" hidden="false" customHeight="false" outlineLevel="0" collapsed="false">
      <c r="A3557" s="51" t="n">
        <f aca="false">Prices_MTM!A3790</f>
        <v>42962</v>
      </c>
      <c r="B3557" s="43" t="n">
        <f aca="false">Prices_MTM!I3790</f>
        <v>67499.9999999997</v>
      </c>
      <c r="C3557" s="43" t="n">
        <f aca="false">-PERCENTILE(Prices_MTM!I3540:I3789,1-Inputs!$B$8)</f>
        <v>127050</v>
      </c>
      <c r="D3557" s="43" t="n">
        <f aca="false">NORMSINV(Inputs!$B$8)*STDEV(Prices_MTM!I3540:I3789)</f>
        <v>115847.292353247</v>
      </c>
      <c r="E3557" s="43" t="n">
        <f aca="false">-PERCENTILE(Prices_MTM!I3540:I3789,1-Inputs!$B$9)</f>
        <v>189265</v>
      </c>
      <c r="F3557" s="43" t="n">
        <f aca="false">NORMSINV(Inputs!$B$9)*STDEV(Prices_MTM!I3540:I3789)</f>
        <v>163845.036338492</v>
      </c>
      <c r="G3557" s="52" t="n">
        <f aca="false">IF(-B3557&gt;C3557,1,0)</f>
        <v>0</v>
      </c>
      <c r="H3557" s="52" t="n">
        <f aca="false">IF(-B3557&gt;D3557,1,0)</f>
        <v>0</v>
      </c>
      <c r="I3557" s="52" t="n">
        <f aca="false">IF(-B3557&gt;E3557,1,0)</f>
        <v>0</v>
      </c>
      <c r="J3557" s="52" t="n">
        <f aca="false">IF(-B3557&gt;F3557,1,0)</f>
        <v>0</v>
      </c>
    </row>
    <row r="3558" customFormat="false" ht="15" hidden="false" customHeight="false" outlineLevel="0" collapsed="false">
      <c r="A3558" s="51" t="n">
        <f aca="false">Prices_MTM!A3791</f>
        <v>42963</v>
      </c>
      <c r="B3558" s="43" t="n">
        <f aca="false">Prices_MTM!I3791</f>
        <v>-101500</v>
      </c>
      <c r="C3558" s="43" t="n">
        <f aca="false">-PERCENTILE(Prices_MTM!I3541:I3790,1-Inputs!$B$8)</f>
        <v>127050</v>
      </c>
      <c r="D3558" s="43" t="n">
        <f aca="false">NORMSINV(Inputs!$B$8)*STDEV(Prices_MTM!I3541:I3790)</f>
        <v>116048.946091841</v>
      </c>
      <c r="E3558" s="43" t="n">
        <f aca="false">-PERCENTILE(Prices_MTM!I3541:I3790,1-Inputs!$B$9)</f>
        <v>189265</v>
      </c>
      <c r="F3558" s="43" t="n">
        <f aca="false">NORMSINV(Inputs!$B$9)*STDEV(Prices_MTM!I3541:I3790)</f>
        <v>164130.239069229</v>
      </c>
      <c r="G3558" s="52" t="n">
        <f aca="false">IF(-B3558&gt;C3558,1,0)</f>
        <v>0</v>
      </c>
      <c r="H3558" s="52" t="n">
        <f aca="false">IF(-B3558&gt;D3558,1,0)</f>
        <v>0</v>
      </c>
      <c r="I3558" s="52" t="n">
        <f aca="false">IF(-B3558&gt;E3558,1,0)</f>
        <v>0</v>
      </c>
      <c r="J3558" s="52" t="n">
        <f aca="false">IF(-B3558&gt;F3558,1,0)</f>
        <v>0</v>
      </c>
    </row>
    <row r="3559" customFormat="false" ht="15" hidden="false" customHeight="false" outlineLevel="0" collapsed="false">
      <c r="A3559" s="51" t="n">
        <f aca="false">Prices_MTM!A3792</f>
        <v>42964</v>
      </c>
      <c r="B3559" s="43" t="n">
        <f aca="false">Prices_MTM!I3792</f>
        <v>28000.0000000005</v>
      </c>
      <c r="C3559" s="43" t="n">
        <f aca="false">-PERCENTILE(Prices_MTM!I3542:I3791,1-Inputs!$B$8)</f>
        <v>127050</v>
      </c>
      <c r="D3559" s="43" t="n">
        <f aca="false">NORMSINV(Inputs!$B$8)*STDEV(Prices_MTM!I3542:I3791)</f>
        <v>116465.693648758</v>
      </c>
      <c r="E3559" s="43" t="n">
        <f aca="false">-PERCENTILE(Prices_MTM!I3542:I3791,1-Inputs!$B$9)</f>
        <v>189265</v>
      </c>
      <c r="F3559" s="43" t="n">
        <f aca="false">NORMSINV(Inputs!$B$9)*STDEV(Prices_MTM!I3542:I3791)</f>
        <v>164719.653091948</v>
      </c>
      <c r="G3559" s="52" t="n">
        <f aca="false">IF(-B3559&gt;C3559,1,0)</f>
        <v>0</v>
      </c>
      <c r="H3559" s="52" t="n">
        <f aca="false">IF(-B3559&gt;D3559,1,0)</f>
        <v>0</v>
      </c>
      <c r="I3559" s="52" t="n">
        <f aca="false">IF(-B3559&gt;E3559,1,0)</f>
        <v>0</v>
      </c>
      <c r="J3559" s="52" t="n">
        <f aca="false">IF(-B3559&gt;F3559,1,0)</f>
        <v>0</v>
      </c>
    </row>
    <row r="3560" customFormat="false" ht="15" hidden="false" customHeight="false" outlineLevel="0" collapsed="false">
      <c r="A3560" s="51" t="n">
        <f aca="false">Prices_MTM!A3793</f>
        <v>42965</v>
      </c>
      <c r="B3560" s="43" t="n">
        <f aca="false">Prices_MTM!I3793</f>
        <v>122500</v>
      </c>
      <c r="C3560" s="43" t="n">
        <f aca="false">-PERCENTILE(Prices_MTM!I3543:I3792,1-Inputs!$B$8)</f>
        <v>127050</v>
      </c>
      <c r="D3560" s="43" t="n">
        <f aca="false">NORMSINV(Inputs!$B$8)*STDEV(Prices_MTM!I3543:I3792)</f>
        <v>116499.42306893</v>
      </c>
      <c r="E3560" s="43" t="n">
        <f aca="false">-PERCENTILE(Prices_MTM!I3543:I3792,1-Inputs!$B$9)</f>
        <v>189265</v>
      </c>
      <c r="F3560" s="43" t="n">
        <f aca="false">NORMSINV(Inputs!$B$9)*STDEV(Prices_MTM!I3543:I3792)</f>
        <v>164767.357254571</v>
      </c>
      <c r="G3560" s="52" t="n">
        <f aca="false">IF(-B3560&gt;C3560,1,0)</f>
        <v>0</v>
      </c>
      <c r="H3560" s="52" t="n">
        <f aca="false">IF(-B3560&gt;D3560,1,0)</f>
        <v>0</v>
      </c>
      <c r="I3560" s="52" t="n">
        <f aca="false">IF(-B3560&gt;E3560,1,0)</f>
        <v>0</v>
      </c>
      <c r="J3560" s="52" t="n">
        <f aca="false">IF(-B3560&gt;F3560,1,0)</f>
        <v>0</v>
      </c>
    </row>
    <row r="3561" customFormat="false" ht="15" hidden="false" customHeight="false" outlineLevel="0" collapsed="false">
      <c r="A3561" s="51" t="n">
        <f aca="false">Prices_MTM!A3794</f>
        <v>42968</v>
      </c>
      <c r="B3561" s="43" t="n">
        <f aca="false">Prices_MTM!I3794</f>
        <v>-169000</v>
      </c>
      <c r="C3561" s="43" t="n">
        <f aca="false">-PERCENTILE(Prices_MTM!I3544:I3793,1-Inputs!$B$8)</f>
        <v>127050</v>
      </c>
      <c r="D3561" s="43" t="n">
        <f aca="false">NORMSINV(Inputs!$B$8)*STDEV(Prices_MTM!I3544:I3793)</f>
        <v>116778.527937599</v>
      </c>
      <c r="E3561" s="43" t="n">
        <f aca="false">-PERCENTILE(Prices_MTM!I3544:I3793,1-Inputs!$B$9)</f>
        <v>189265</v>
      </c>
      <c r="F3561" s="43" t="n">
        <f aca="false">NORMSINV(Inputs!$B$9)*STDEV(Prices_MTM!I3544:I3793)</f>
        <v>165162.100596607</v>
      </c>
      <c r="G3561" s="52" t="n">
        <f aca="false">IF(-B3561&gt;C3561,1,0)</f>
        <v>1</v>
      </c>
      <c r="H3561" s="52" t="n">
        <f aca="false">IF(-B3561&gt;D3561,1,0)</f>
        <v>1</v>
      </c>
      <c r="I3561" s="52" t="n">
        <f aca="false">IF(-B3561&gt;E3561,1,0)</f>
        <v>0</v>
      </c>
      <c r="J3561" s="52" t="n">
        <f aca="false">IF(-B3561&gt;F3561,1,0)</f>
        <v>1</v>
      </c>
    </row>
    <row r="3562" customFormat="false" ht="15" hidden="false" customHeight="false" outlineLevel="0" collapsed="false">
      <c r="A3562" s="51" t="n">
        <f aca="false">Prices_MTM!A3795</f>
        <v>42969</v>
      </c>
      <c r="B3562" s="43" t="n">
        <f aca="false">Prices_MTM!I3795</f>
        <v>8499.99999999973</v>
      </c>
      <c r="C3562" s="43" t="n">
        <f aca="false">-PERCENTILE(Prices_MTM!I3545:I3794,1-Inputs!$B$8)</f>
        <v>129975</v>
      </c>
      <c r="D3562" s="43" t="n">
        <f aca="false">NORMSINV(Inputs!$B$8)*STDEV(Prices_MTM!I3545:I3794)</f>
        <v>118044.067912048</v>
      </c>
      <c r="E3562" s="43" t="n">
        <f aca="false">-PERCENTILE(Prices_MTM!I3545:I3794,1-Inputs!$B$9)</f>
        <v>189265</v>
      </c>
      <c r="F3562" s="43" t="n">
        <f aca="false">NORMSINV(Inputs!$B$9)*STDEV(Prices_MTM!I3545:I3794)</f>
        <v>166951.977933309</v>
      </c>
      <c r="G3562" s="52" t="n">
        <f aca="false">IF(-B3562&gt;C3562,1,0)</f>
        <v>0</v>
      </c>
      <c r="H3562" s="52" t="n">
        <f aca="false">IF(-B3562&gt;D3562,1,0)</f>
        <v>0</v>
      </c>
      <c r="I3562" s="52" t="n">
        <f aca="false">IF(-B3562&gt;E3562,1,0)</f>
        <v>0</v>
      </c>
      <c r="J3562" s="52" t="n">
        <f aca="false">IF(-B3562&gt;F3562,1,0)</f>
        <v>0</v>
      </c>
    </row>
    <row r="3563" customFormat="false" ht="15" hidden="false" customHeight="false" outlineLevel="0" collapsed="false">
      <c r="A3563" s="51" t="n">
        <f aca="false">Prices_MTM!A3796</f>
        <v>42970</v>
      </c>
      <c r="B3563" s="43" t="n">
        <f aca="false">Prices_MTM!I3796</f>
        <v>79000.0000000003</v>
      </c>
      <c r="C3563" s="43" t="n">
        <f aca="false">-PERCENTILE(Prices_MTM!I3546:I3795,1-Inputs!$B$8)</f>
        <v>129975</v>
      </c>
      <c r="D3563" s="43" t="n">
        <f aca="false">NORMSINV(Inputs!$B$8)*STDEV(Prices_MTM!I3546:I3795)</f>
        <v>117560.830534544</v>
      </c>
      <c r="E3563" s="43" t="n">
        <f aca="false">-PERCENTILE(Prices_MTM!I3546:I3795,1-Inputs!$B$9)</f>
        <v>189265</v>
      </c>
      <c r="F3563" s="43" t="n">
        <f aca="false">NORMSINV(Inputs!$B$9)*STDEV(Prices_MTM!I3546:I3795)</f>
        <v>166268.52608848</v>
      </c>
      <c r="G3563" s="52" t="n">
        <f aca="false">IF(-B3563&gt;C3563,1,0)</f>
        <v>0</v>
      </c>
      <c r="H3563" s="52" t="n">
        <f aca="false">IF(-B3563&gt;D3563,1,0)</f>
        <v>0</v>
      </c>
      <c r="I3563" s="52" t="n">
        <f aca="false">IF(-B3563&gt;E3563,1,0)</f>
        <v>0</v>
      </c>
      <c r="J3563" s="52" t="n">
        <f aca="false">IF(-B3563&gt;F3563,1,0)</f>
        <v>0</v>
      </c>
    </row>
    <row r="3564" customFormat="false" ht="15" hidden="false" customHeight="false" outlineLevel="0" collapsed="false">
      <c r="A3564" s="51" t="n">
        <f aca="false">Prices_MTM!A3797</f>
        <v>42971</v>
      </c>
      <c r="B3564" s="43" t="n">
        <f aca="false">Prices_MTM!I3797</f>
        <v>-91999.9999999998</v>
      </c>
      <c r="C3564" s="43" t="n">
        <f aca="false">-PERCENTILE(Prices_MTM!I3547:I3796,1-Inputs!$B$8)</f>
        <v>129975</v>
      </c>
      <c r="D3564" s="43" t="n">
        <f aca="false">NORMSINV(Inputs!$B$8)*STDEV(Prices_MTM!I3547:I3796)</f>
        <v>117760.990888218</v>
      </c>
      <c r="E3564" s="43" t="n">
        <f aca="false">-PERCENTILE(Prices_MTM!I3547:I3796,1-Inputs!$B$9)</f>
        <v>189265</v>
      </c>
      <c r="F3564" s="43" t="n">
        <f aca="false">NORMSINV(Inputs!$B$9)*STDEV(Prices_MTM!I3547:I3796)</f>
        <v>166551.616696426</v>
      </c>
      <c r="G3564" s="52" t="n">
        <f aca="false">IF(-B3564&gt;C3564,1,0)</f>
        <v>0</v>
      </c>
      <c r="H3564" s="52" t="n">
        <f aca="false">IF(-B3564&gt;D3564,1,0)</f>
        <v>0</v>
      </c>
      <c r="I3564" s="52" t="n">
        <f aca="false">IF(-B3564&gt;E3564,1,0)</f>
        <v>0</v>
      </c>
      <c r="J3564" s="52" t="n">
        <f aca="false">IF(-B3564&gt;F3564,1,0)</f>
        <v>0</v>
      </c>
    </row>
    <row r="3565" customFormat="false" ht="15" hidden="false" customHeight="false" outlineLevel="0" collapsed="false">
      <c r="A3565" s="51" t="n">
        <f aca="false">Prices_MTM!A3798</f>
        <v>42972</v>
      </c>
      <c r="B3565" s="43" t="n">
        <f aca="false">Prices_MTM!I3798</f>
        <v>33999.9999999996</v>
      </c>
      <c r="C3565" s="43" t="n">
        <f aca="false">-PERCENTILE(Prices_MTM!I3548:I3797,1-Inputs!$B$8)</f>
        <v>129975</v>
      </c>
      <c r="D3565" s="43" t="n">
        <f aca="false">NORMSINV(Inputs!$B$8)*STDEV(Prices_MTM!I3548:I3797)</f>
        <v>117937.115740054</v>
      </c>
      <c r="E3565" s="43" t="n">
        <f aca="false">-PERCENTILE(Prices_MTM!I3548:I3797,1-Inputs!$B$9)</f>
        <v>189265</v>
      </c>
      <c r="F3565" s="43" t="n">
        <f aca="false">NORMSINV(Inputs!$B$9)*STDEV(Prices_MTM!I3548:I3797)</f>
        <v>166800.713435444</v>
      </c>
      <c r="G3565" s="52" t="n">
        <f aca="false">IF(-B3565&gt;C3565,1,0)</f>
        <v>0</v>
      </c>
      <c r="H3565" s="52" t="n">
        <f aca="false">IF(-B3565&gt;D3565,1,0)</f>
        <v>0</v>
      </c>
      <c r="I3565" s="52" t="n">
        <f aca="false">IF(-B3565&gt;E3565,1,0)</f>
        <v>0</v>
      </c>
      <c r="J3565" s="52" t="n">
        <f aca="false">IF(-B3565&gt;F3565,1,0)</f>
        <v>0</v>
      </c>
    </row>
    <row r="3566" customFormat="false" ht="15" hidden="false" customHeight="false" outlineLevel="0" collapsed="false">
      <c r="A3566" s="51" t="n">
        <f aca="false">Prices_MTM!A3799</f>
        <v>42975</v>
      </c>
      <c r="B3566" s="43" t="n">
        <f aca="false">Prices_MTM!I3799</f>
        <v>-125000</v>
      </c>
      <c r="C3566" s="43" t="n">
        <f aca="false">-PERCENTILE(Prices_MTM!I3549:I3798,1-Inputs!$B$8)</f>
        <v>129975</v>
      </c>
      <c r="D3566" s="43" t="n">
        <f aca="false">NORMSINV(Inputs!$B$8)*STDEV(Prices_MTM!I3549:I3798)</f>
        <v>117979.460787676</v>
      </c>
      <c r="E3566" s="43" t="n">
        <f aca="false">-PERCENTILE(Prices_MTM!I3549:I3798,1-Inputs!$B$9)</f>
        <v>189265</v>
      </c>
      <c r="F3566" s="43" t="n">
        <f aca="false">NORMSINV(Inputs!$B$9)*STDEV(Prices_MTM!I3549:I3798)</f>
        <v>166860.602844385</v>
      </c>
      <c r="G3566" s="52" t="n">
        <f aca="false">IF(-B3566&gt;C3566,1,0)</f>
        <v>0</v>
      </c>
      <c r="H3566" s="52" t="n">
        <f aca="false">IF(-B3566&gt;D3566,1,0)</f>
        <v>1</v>
      </c>
      <c r="I3566" s="52" t="n">
        <f aca="false">IF(-B3566&gt;E3566,1,0)</f>
        <v>0</v>
      </c>
      <c r="J3566" s="52" t="n">
        <f aca="false">IF(-B3566&gt;F3566,1,0)</f>
        <v>0</v>
      </c>
    </row>
    <row r="3567" customFormat="false" ht="15" hidden="false" customHeight="false" outlineLevel="0" collapsed="false">
      <c r="A3567" s="51" t="n">
        <f aca="false">Prices_MTM!A3800</f>
        <v>42976</v>
      </c>
      <c r="B3567" s="43" t="n">
        <f aca="false">Prices_MTM!I3800</f>
        <v>17500.0000000001</v>
      </c>
      <c r="C3567" s="43" t="n">
        <f aca="false">-PERCENTILE(Prices_MTM!I3550:I3799,1-Inputs!$B$8)</f>
        <v>129975</v>
      </c>
      <c r="D3567" s="43" t="n">
        <f aca="false">NORMSINV(Inputs!$B$8)*STDEV(Prices_MTM!I3550:I3799)</f>
        <v>118588.435356422</v>
      </c>
      <c r="E3567" s="43" t="n">
        <f aca="false">-PERCENTILE(Prices_MTM!I3550:I3799,1-Inputs!$B$9)</f>
        <v>189265</v>
      </c>
      <c r="F3567" s="43" t="n">
        <f aca="false">NORMSINV(Inputs!$B$9)*STDEV(Prices_MTM!I3550:I3799)</f>
        <v>167721.887198283</v>
      </c>
      <c r="G3567" s="52" t="n">
        <f aca="false">IF(-B3567&gt;C3567,1,0)</f>
        <v>0</v>
      </c>
      <c r="H3567" s="52" t="n">
        <f aca="false">IF(-B3567&gt;D3567,1,0)</f>
        <v>0</v>
      </c>
      <c r="I3567" s="52" t="n">
        <f aca="false">IF(-B3567&gt;E3567,1,0)</f>
        <v>0</v>
      </c>
      <c r="J3567" s="52" t="n">
        <f aca="false">IF(-B3567&gt;F3567,1,0)</f>
        <v>0</v>
      </c>
    </row>
    <row r="3568" customFormat="false" ht="15" hidden="false" customHeight="false" outlineLevel="0" collapsed="false">
      <c r="A3568" s="51" t="n">
        <f aca="false">Prices_MTM!A3801</f>
        <v>42977</v>
      </c>
      <c r="B3568" s="43" t="n">
        <f aca="false">Prices_MTM!I3801</f>
        <v>-63499.9999999998</v>
      </c>
      <c r="C3568" s="43" t="n">
        <f aca="false">-PERCENTILE(Prices_MTM!I3551:I3800,1-Inputs!$B$8)</f>
        <v>129975</v>
      </c>
      <c r="D3568" s="43" t="n">
        <f aca="false">NORMSINV(Inputs!$B$8)*STDEV(Prices_MTM!I3551:I3800)</f>
        <v>118402.621882959</v>
      </c>
      <c r="E3568" s="43" t="n">
        <f aca="false">-PERCENTILE(Prices_MTM!I3551:I3800,1-Inputs!$B$9)</f>
        <v>189265</v>
      </c>
      <c r="F3568" s="43" t="n">
        <f aca="false">NORMSINV(Inputs!$B$9)*STDEV(Prices_MTM!I3551:I3800)</f>
        <v>167459.087656807</v>
      </c>
      <c r="G3568" s="52" t="n">
        <f aca="false">IF(-B3568&gt;C3568,1,0)</f>
        <v>0</v>
      </c>
      <c r="H3568" s="52" t="n">
        <f aca="false">IF(-B3568&gt;D3568,1,0)</f>
        <v>0</v>
      </c>
      <c r="I3568" s="52" t="n">
        <f aca="false">IF(-B3568&gt;E3568,1,0)</f>
        <v>0</v>
      </c>
      <c r="J3568" s="52" t="n">
        <f aca="false">IF(-B3568&gt;F3568,1,0)</f>
        <v>0</v>
      </c>
    </row>
    <row r="3569" customFormat="false" ht="15" hidden="false" customHeight="false" outlineLevel="0" collapsed="false">
      <c r="A3569" s="51" t="n">
        <f aca="false">Prices_MTM!A3802</f>
        <v>42978</v>
      </c>
      <c r="B3569" s="43" t="n">
        <f aca="false">Prices_MTM!I3802</f>
        <v>90999.9999999997</v>
      </c>
      <c r="C3569" s="43" t="n">
        <f aca="false">-PERCENTILE(Prices_MTM!I3552:I3801,1-Inputs!$B$8)</f>
        <v>129975</v>
      </c>
      <c r="D3569" s="43" t="n">
        <f aca="false">NORMSINV(Inputs!$B$8)*STDEV(Prices_MTM!I3552:I3801)</f>
        <v>118561.334238343</v>
      </c>
      <c r="E3569" s="43" t="n">
        <f aca="false">-PERCENTILE(Prices_MTM!I3552:I3801,1-Inputs!$B$9)</f>
        <v>189265</v>
      </c>
      <c r="F3569" s="43" t="n">
        <f aca="false">NORMSINV(Inputs!$B$9)*STDEV(Prices_MTM!I3552:I3801)</f>
        <v>167683.557569802</v>
      </c>
      <c r="G3569" s="52" t="n">
        <f aca="false">IF(-B3569&gt;C3569,1,0)</f>
        <v>0</v>
      </c>
      <c r="H3569" s="52" t="n">
        <f aca="false">IF(-B3569&gt;D3569,1,0)</f>
        <v>0</v>
      </c>
      <c r="I3569" s="52" t="n">
        <f aca="false">IF(-B3569&gt;E3569,1,0)</f>
        <v>0</v>
      </c>
      <c r="J3569" s="52" t="n">
        <f aca="false">IF(-B3569&gt;F3569,1,0)</f>
        <v>0</v>
      </c>
    </row>
    <row r="3570" customFormat="false" ht="15" hidden="false" customHeight="false" outlineLevel="0" collapsed="false">
      <c r="A3570" s="51" t="n">
        <f aca="false">Prices_MTM!A3803</f>
        <v>42979</v>
      </c>
      <c r="B3570" s="43" t="n">
        <f aca="false">Prices_MTM!I3803</f>
        <v>-16999.9999999998</v>
      </c>
      <c r="C3570" s="43" t="n">
        <f aca="false">-PERCENTILE(Prices_MTM!I3553:I3802,1-Inputs!$B$8)</f>
        <v>127050</v>
      </c>
      <c r="D3570" s="43" t="n">
        <f aca="false">NORMSINV(Inputs!$B$8)*STDEV(Prices_MTM!I3553:I3802)</f>
        <v>117715.325708277</v>
      </c>
      <c r="E3570" s="43" t="n">
        <f aca="false">-PERCENTILE(Prices_MTM!I3553:I3802,1-Inputs!$B$9)</f>
        <v>189265</v>
      </c>
      <c r="F3570" s="43" t="n">
        <f aca="false">NORMSINV(Inputs!$B$9)*STDEV(Prices_MTM!I3553:I3802)</f>
        <v>166487.031560988</v>
      </c>
      <c r="G3570" s="52" t="n">
        <f aca="false">IF(-B3570&gt;C3570,1,0)</f>
        <v>0</v>
      </c>
      <c r="H3570" s="52" t="n">
        <f aca="false">IF(-B3570&gt;D3570,1,0)</f>
        <v>0</v>
      </c>
      <c r="I3570" s="52" t="n">
        <f aca="false">IF(-B3570&gt;E3570,1,0)</f>
        <v>0</v>
      </c>
      <c r="J3570" s="52" t="n">
        <f aca="false">IF(-B3570&gt;F3570,1,0)</f>
        <v>0</v>
      </c>
    </row>
    <row r="3571" customFormat="false" ht="15" hidden="false" customHeight="false" outlineLevel="0" collapsed="false">
      <c r="A3571" s="51" t="n">
        <f aca="false">Prices_MTM!A3804</f>
        <v>42983</v>
      </c>
      <c r="B3571" s="43" t="n">
        <f aca="false">Prices_MTM!I3804</f>
        <v>107000</v>
      </c>
      <c r="C3571" s="43" t="n">
        <f aca="false">-PERCENTILE(Prices_MTM!I3554:I3803,1-Inputs!$B$8)</f>
        <v>127050</v>
      </c>
      <c r="D3571" s="43" t="n">
        <f aca="false">NORMSINV(Inputs!$B$8)*STDEV(Prices_MTM!I3554:I3803)</f>
        <v>117726.772321585</v>
      </c>
      <c r="E3571" s="43" t="n">
        <f aca="false">-PERCENTILE(Prices_MTM!I3554:I3803,1-Inputs!$B$9)</f>
        <v>189265</v>
      </c>
      <c r="F3571" s="43" t="n">
        <f aca="false">NORMSINV(Inputs!$B$9)*STDEV(Prices_MTM!I3554:I3803)</f>
        <v>166503.22072463</v>
      </c>
      <c r="G3571" s="52" t="n">
        <f aca="false">IF(-B3571&gt;C3571,1,0)</f>
        <v>0</v>
      </c>
      <c r="H3571" s="52" t="n">
        <f aca="false">IF(-B3571&gt;D3571,1,0)</f>
        <v>0</v>
      </c>
      <c r="I3571" s="52" t="n">
        <f aca="false">IF(-B3571&gt;E3571,1,0)</f>
        <v>0</v>
      </c>
      <c r="J3571" s="52" t="n">
        <f aca="false">IF(-B3571&gt;F3571,1,0)</f>
        <v>0</v>
      </c>
    </row>
    <row r="3572" customFormat="false" ht="15" hidden="false" customHeight="false" outlineLevel="0" collapsed="false">
      <c r="A3572" s="51" t="n">
        <f aca="false">Prices_MTM!A3805</f>
        <v>42984</v>
      </c>
      <c r="B3572" s="43" t="n">
        <f aca="false">Prices_MTM!I3805</f>
        <v>7500.00000000028</v>
      </c>
      <c r="C3572" s="43" t="n">
        <f aca="false">-PERCENTILE(Prices_MTM!I3555:I3804,1-Inputs!$B$8)</f>
        <v>127050</v>
      </c>
      <c r="D3572" s="43" t="n">
        <f aca="false">NORMSINV(Inputs!$B$8)*STDEV(Prices_MTM!I3555:I3804)</f>
        <v>117984.482998319</v>
      </c>
      <c r="E3572" s="43" t="n">
        <f aca="false">-PERCENTILE(Prices_MTM!I3555:I3804,1-Inputs!$B$9)</f>
        <v>189265</v>
      </c>
      <c r="F3572" s="43" t="n">
        <f aca="false">NORMSINV(Inputs!$B$9)*STDEV(Prices_MTM!I3555:I3804)</f>
        <v>166867.705852738</v>
      </c>
      <c r="G3572" s="52" t="n">
        <f aca="false">IF(-B3572&gt;C3572,1,0)</f>
        <v>0</v>
      </c>
      <c r="H3572" s="52" t="n">
        <f aca="false">IF(-B3572&gt;D3572,1,0)</f>
        <v>0</v>
      </c>
      <c r="I3572" s="52" t="n">
        <f aca="false">IF(-B3572&gt;E3572,1,0)</f>
        <v>0</v>
      </c>
      <c r="J3572" s="52" t="n">
        <f aca="false">IF(-B3572&gt;F3572,1,0)</f>
        <v>0</v>
      </c>
    </row>
    <row r="3573" customFormat="false" ht="15" hidden="false" customHeight="false" outlineLevel="0" collapsed="false">
      <c r="A3573" s="51" t="n">
        <f aca="false">Prices_MTM!A3806</f>
        <v>42985</v>
      </c>
      <c r="B3573" s="43" t="n">
        <f aca="false">Prices_MTM!I3806</f>
        <v>12999.9999999999</v>
      </c>
      <c r="C3573" s="43" t="n">
        <f aca="false">-PERCENTILE(Prices_MTM!I3556:I3805,1-Inputs!$B$8)</f>
        <v>127050</v>
      </c>
      <c r="D3573" s="43" t="n">
        <f aca="false">NORMSINV(Inputs!$B$8)*STDEV(Prices_MTM!I3556:I3805)</f>
        <v>117935.650299046</v>
      </c>
      <c r="E3573" s="43" t="n">
        <f aca="false">-PERCENTILE(Prices_MTM!I3556:I3805,1-Inputs!$B$9)</f>
        <v>189265</v>
      </c>
      <c r="F3573" s="43" t="n">
        <f aca="false">NORMSINV(Inputs!$B$9)*STDEV(Prices_MTM!I3556:I3805)</f>
        <v>166798.640834261</v>
      </c>
      <c r="G3573" s="52" t="n">
        <f aca="false">IF(-B3573&gt;C3573,1,0)</f>
        <v>0</v>
      </c>
      <c r="H3573" s="52" t="n">
        <f aca="false">IF(-B3573&gt;D3573,1,0)</f>
        <v>0</v>
      </c>
      <c r="I3573" s="52" t="n">
        <f aca="false">IF(-B3573&gt;E3573,1,0)</f>
        <v>0</v>
      </c>
      <c r="J3573" s="52" t="n">
        <f aca="false">IF(-B3573&gt;F3573,1,0)</f>
        <v>0</v>
      </c>
    </row>
    <row r="3574" customFormat="false" ht="15" hidden="false" customHeight="false" outlineLevel="0" collapsed="false">
      <c r="A3574" s="51" t="n">
        <f aca="false">Prices_MTM!A3807</f>
        <v>42986</v>
      </c>
      <c r="B3574" s="43" t="n">
        <f aca="false">Prices_MTM!I3807</f>
        <v>-185500</v>
      </c>
      <c r="C3574" s="43" t="n">
        <f aca="false">-PERCENTILE(Prices_MTM!I3557:I3806,1-Inputs!$B$8)</f>
        <v>127050</v>
      </c>
      <c r="D3574" s="43" t="n">
        <f aca="false">NORMSINV(Inputs!$B$8)*STDEV(Prices_MTM!I3557:I3806)</f>
        <v>117920.147672196</v>
      </c>
      <c r="E3574" s="43" t="n">
        <f aca="false">-PERCENTILE(Prices_MTM!I3557:I3806,1-Inputs!$B$9)</f>
        <v>189265</v>
      </c>
      <c r="F3574" s="43" t="n">
        <f aca="false">NORMSINV(Inputs!$B$9)*STDEV(Prices_MTM!I3557:I3806)</f>
        <v>166776.715173263</v>
      </c>
      <c r="G3574" s="52" t="n">
        <f aca="false">IF(-B3574&gt;C3574,1,0)</f>
        <v>1</v>
      </c>
      <c r="H3574" s="52" t="n">
        <f aca="false">IF(-B3574&gt;D3574,1,0)</f>
        <v>1</v>
      </c>
      <c r="I3574" s="52" t="n">
        <f aca="false">IF(-B3574&gt;E3574,1,0)</f>
        <v>0</v>
      </c>
      <c r="J3574" s="52" t="n">
        <f aca="false">IF(-B3574&gt;F3574,1,0)</f>
        <v>1</v>
      </c>
    </row>
    <row r="3575" customFormat="false" ht="15" hidden="false" customHeight="false" outlineLevel="0" collapsed="false">
      <c r="A3575" s="51" t="n">
        <f aca="false">Prices_MTM!A3808</f>
        <v>42989</v>
      </c>
      <c r="B3575" s="43" t="n">
        <f aca="false">Prices_MTM!I3808</f>
        <v>79500.0000000002</v>
      </c>
      <c r="C3575" s="43" t="n">
        <f aca="false">-PERCENTILE(Prices_MTM!I3558:I3807,1-Inputs!$B$8)</f>
        <v>129975</v>
      </c>
      <c r="D3575" s="43" t="n">
        <f aca="false">NORMSINV(Inputs!$B$8)*STDEV(Prices_MTM!I3558:I3807)</f>
        <v>118982.628423151</v>
      </c>
      <c r="E3575" s="43" t="n">
        <f aca="false">-PERCENTILE(Prices_MTM!I3558:I3807,1-Inputs!$B$9)</f>
        <v>189265</v>
      </c>
      <c r="F3575" s="43" t="n">
        <f aca="false">NORMSINV(Inputs!$B$9)*STDEV(Prices_MTM!I3558:I3807)</f>
        <v>168279.401975112</v>
      </c>
      <c r="G3575" s="52" t="n">
        <f aca="false">IF(-B3575&gt;C3575,1,0)</f>
        <v>0</v>
      </c>
      <c r="H3575" s="52" t="n">
        <f aca="false">IF(-B3575&gt;D3575,1,0)</f>
        <v>0</v>
      </c>
      <c r="I3575" s="52" t="n">
        <f aca="false">IF(-B3575&gt;E3575,1,0)</f>
        <v>0</v>
      </c>
      <c r="J3575" s="52" t="n">
        <f aca="false">IF(-B3575&gt;F3575,1,0)</f>
        <v>0</v>
      </c>
    </row>
    <row r="3576" customFormat="false" ht="15" hidden="false" customHeight="false" outlineLevel="0" collapsed="false">
      <c r="A3576" s="51" t="n">
        <f aca="false">Prices_MTM!A3809</f>
        <v>42990</v>
      </c>
      <c r="B3576" s="43" t="n">
        <f aca="false">Prices_MTM!I3809</f>
        <v>-28000.0000000001</v>
      </c>
      <c r="C3576" s="43" t="n">
        <f aca="false">-PERCENTILE(Prices_MTM!I3559:I3808,1-Inputs!$B$8)</f>
        <v>127050</v>
      </c>
      <c r="D3576" s="43" t="n">
        <f aca="false">NORMSINV(Inputs!$B$8)*STDEV(Prices_MTM!I3559:I3808)</f>
        <v>118488.446721386</v>
      </c>
      <c r="E3576" s="43" t="n">
        <f aca="false">-PERCENTILE(Prices_MTM!I3559:I3808,1-Inputs!$B$9)</f>
        <v>189265</v>
      </c>
      <c r="F3576" s="43" t="n">
        <f aca="false">NORMSINV(Inputs!$B$9)*STDEV(Prices_MTM!I3559:I3808)</f>
        <v>167580.471363626</v>
      </c>
      <c r="G3576" s="52" t="n">
        <f aca="false">IF(-B3576&gt;C3576,1,0)</f>
        <v>0</v>
      </c>
      <c r="H3576" s="52" t="n">
        <f aca="false">IF(-B3576&gt;D3576,1,0)</f>
        <v>0</v>
      </c>
      <c r="I3576" s="52" t="n">
        <f aca="false">IF(-B3576&gt;E3576,1,0)</f>
        <v>0</v>
      </c>
      <c r="J3576" s="52" t="n">
        <f aca="false">IF(-B3576&gt;F3576,1,0)</f>
        <v>0</v>
      </c>
    </row>
    <row r="3577" customFormat="false" ht="15" hidden="false" customHeight="false" outlineLevel="0" collapsed="false">
      <c r="A3577" s="51" t="n">
        <f aca="false">Prices_MTM!A3810</f>
        <v>42991</v>
      </c>
      <c r="B3577" s="43" t="n">
        <f aca="false">Prices_MTM!I3810</f>
        <v>85999.9999999996</v>
      </c>
      <c r="C3577" s="43" t="n">
        <f aca="false">-PERCENTILE(Prices_MTM!I3560:I3809,1-Inputs!$B$8)</f>
        <v>127050</v>
      </c>
      <c r="D3577" s="43" t="n">
        <f aca="false">NORMSINV(Inputs!$B$8)*STDEV(Prices_MTM!I3560:I3809)</f>
        <v>118311.105021703</v>
      </c>
      <c r="E3577" s="43" t="n">
        <f aca="false">-PERCENTILE(Prices_MTM!I3560:I3809,1-Inputs!$B$9)</f>
        <v>189265</v>
      </c>
      <c r="F3577" s="43" t="n">
        <f aca="false">NORMSINV(Inputs!$B$9)*STDEV(Prices_MTM!I3560:I3809)</f>
        <v>167329.653613477</v>
      </c>
      <c r="G3577" s="52" t="n">
        <f aca="false">IF(-B3577&gt;C3577,1,0)</f>
        <v>0</v>
      </c>
      <c r="H3577" s="52" t="n">
        <f aca="false">IF(-B3577&gt;D3577,1,0)</f>
        <v>0</v>
      </c>
      <c r="I3577" s="52" t="n">
        <f aca="false">IF(-B3577&gt;E3577,1,0)</f>
        <v>0</v>
      </c>
      <c r="J3577" s="52" t="n">
        <f aca="false">IF(-B3577&gt;F3577,1,0)</f>
        <v>0</v>
      </c>
    </row>
    <row r="3578" customFormat="false" ht="15" hidden="false" customHeight="false" outlineLevel="0" collapsed="false">
      <c r="A3578" s="51" t="n">
        <f aca="false">Prices_MTM!A3811</f>
        <v>42992</v>
      </c>
      <c r="B3578" s="43" t="n">
        <f aca="false">Prices_MTM!I3811</f>
        <v>-5999.99999999952</v>
      </c>
      <c r="C3578" s="43" t="n">
        <f aca="false">-PERCENTILE(Prices_MTM!I3561:I3810,1-Inputs!$B$8)</f>
        <v>127050</v>
      </c>
      <c r="D3578" s="43" t="n">
        <f aca="false">NORMSINV(Inputs!$B$8)*STDEV(Prices_MTM!I3561:I3810)</f>
        <v>118430.875148358</v>
      </c>
      <c r="E3578" s="43" t="n">
        <f aca="false">-PERCENTILE(Prices_MTM!I3561:I3810,1-Inputs!$B$9)</f>
        <v>189265</v>
      </c>
      <c r="F3578" s="43" t="n">
        <f aca="false">NORMSINV(Inputs!$B$9)*STDEV(Prices_MTM!I3561:I3810)</f>
        <v>167499.046789229</v>
      </c>
      <c r="G3578" s="52" t="n">
        <f aca="false">IF(-B3578&gt;C3578,1,0)</f>
        <v>0</v>
      </c>
      <c r="H3578" s="52" t="n">
        <f aca="false">IF(-B3578&gt;D3578,1,0)</f>
        <v>0</v>
      </c>
      <c r="I3578" s="52" t="n">
        <f aca="false">IF(-B3578&gt;E3578,1,0)</f>
        <v>0</v>
      </c>
      <c r="J3578" s="52" t="n">
        <f aca="false">IF(-B3578&gt;F3578,1,0)</f>
        <v>0</v>
      </c>
    </row>
    <row r="3579" customFormat="false" ht="15" hidden="false" customHeight="false" outlineLevel="0" collapsed="false">
      <c r="A3579" s="51" t="n">
        <f aca="false">Prices_MTM!A3812</f>
        <v>42993</v>
      </c>
      <c r="B3579" s="43" t="n">
        <f aca="false">Prices_MTM!I3812</f>
        <v>32999.9999999998</v>
      </c>
      <c r="C3579" s="43" t="n">
        <f aca="false">-PERCENTILE(Prices_MTM!I3562:I3811,1-Inputs!$B$8)</f>
        <v>127050</v>
      </c>
      <c r="D3579" s="43" t="n">
        <f aca="false">NORMSINV(Inputs!$B$8)*STDEV(Prices_MTM!I3562:I3811)</f>
        <v>118079.959057246</v>
      </c>
      <c r="E3579" s="43" t="n">
        <f aca="false">-PERCENTILE(Prices_MTM!I3562:I3811,1-Inputs!$B$9)</f>
        <v>189265</v>
      </c>
      <c r="F3579" s="43" t="n">
        <f aca="false">NORMSINV(Inputs!$B$9)*STDEV(Prices_MTM!I3562:I3811)</f>
        <v>167002.739464889</v>
      </c>
      <c r="G3579" s="52" t="n">
        <f aca="false">IF(-B3579&gt;C3579,1,0)</f>
        <v>0</v>
      </c>
      <c r="H3579" s="52" t="n">
        <f aca="false">IF(-B3579&gt;D3579,1,0)</f>
        <v>0</v>
      </c>
      <c r="I3579" s="52" t="n">
        <f aca="false">IF(-B3579&gt;E3579,1,0)</f>
        <v>0</v>
      </c>
      <c r="J3579" s="52" t="n">
        <f aca="false">IF(-B3579&gt;F3579,1,0)</f>
        <v>0</v>
      </c>
    </row>
    <row r="3580" customFormat="false" ht="15" hidden="false" customHeight="false" outlineLevel="0" collapsed="false">
      <c r="A3580" s="51" t="n">
        <f aca="false">Prices_MTM!A3813</f>
        <v>42996</v>
      </c>
      <c r="B3580" s="43" t="n">
        <f aca="false">Prices_MTM!I3813</f>
        <v>32000.0000000004</v>
      </c>
      <c r="C3580" s="43" t="n">
        <f aca="false">-PERCENTILE(Prices_MTM!I3563:I3812,1-Inputs!$B$8)</f>
        <v>127050</v>
      </c>
      <c r="D3580" s="43" t="n">
        <f aca="false">NORMSINV(Inputs!$B$8)*STDEV(Prices_MTM!I3563:I3812)</f>
        <v>118120.493231477</v>
      </c>
      <c r="E3580" s="43" t="n">
        <f aca="false">-PERCENTILE(Prices_MTM!I3563:I3812,1-Inputs!$B$9)</f>
        <v>189265</v>
      </c>
      <c r="F3580" s="43" t="n">
        <f aca="false">NORMSINV(Inputs!$B$9)*STDEV(Prices_MTM!I3563:I3812)</f>
        <v>167060.067721034</v>
      </c>
      <c r="G3580" s="52" t="n">
        <f aca="false">IF(-B3580&gt;C3580,1,0)</f>
        <v>0</v>
      </c>
      <c r="H3580" s="52" t="n">
        <f aca="false">IF(-B3580&gt;D3580,1,0)</f>
        <v>0</v>
      </c>
      <c r="I3580" s="52" t="n">
        <f aca="false">IF(-B3580&gt;E3580,1,0)</f>
        <v>0</v>
      </c>
      <c r="J3580" s="52" t="n">
        <f aca="false">IF(-B3580&gt;F3580,1,0)</f>
        <v>0</v>
      </c>
    </row>
    <row r="3581" customFormat="false" ht="15" hidden="false" customHeight="false" outlineLevel="0" collapsed="false">
      <c r="A3581" s="51" t="n">
        <f aca="false">Prices_MTM!A3814</f>
        <v>42997</v>
      </c>
      <c r="B3581" s="43" t="n">
        <f aca="false">Prices_MTM!I3814</f>
        <v>-88000.0000000003</v>
      </c>
      <c r="C3581" s="43" t="n">
        <f aca="false">-PERCENTILE(Prices_MTM!I3564:I3813,1-Inputs!$B$8)</f>
        <v>127050</v>
      </c>
      <c r="D3581" s="43" t="n">
        <f aca="false">NORMSINV(Inputs!$B$8)*STDEV(Prices_MTM!I3564:I3813)</f>
        <v>118036.756507575</v>
      </c>
      <c r="E3581" s="43" t="n">
        <f aca="false">-PERCENTILE(Prices_MTM!I3564:I3813,1-Inputs!$B$9)</f>
        <v>189265</v>
      </c>
      <c r="F3581" s="43" t="n">
        <f aca="false">NORMSINV(Inputs!$B$9)*STDEV(Prices_MTM!I3564:I3813)</f>
        <v>166941.637274437</v>
      </c>
      <c r="G3581" s="52" t="n">
        <f aca="false">IF(-B3581&gt;C3581,1,0)</f>
        <v>0</v>
      </c>
      <c r="H3581" s="52" t="n">
        <f aca="false">IF(-B3581&gt;D3581,1,0)</f>
        <v>0</v>
      </c>
      <c r="I3581" s="52" t="n">
        <f aca="false">IF(-B3581&gt;E3581,1,0)</f>
        <v>0</v>
      </c>
      <c r="J3581" s="52" t="n">
        <f aca="false">IF(-B3581&gt;F3581,1,0)</f>
        <v>0</v>
      </c>
    </row>
    <row r="3582" customFormat="false" ht="15" hidden="false" customHeight="false" outlineLevel="0" collapsed="false">
      <c r="A3582" s="51" t="n">
        <f aca="false">Prices_MTM!A3815</f>
        <v>42998</v>
      </c>
      <c r="B3582" s="43" t="n">
        <f aca="false">Prices_MTM!I3815</f>
        <v>43999.9999999998</v>
      </c>
      <c r="C3582" s="43" t="n">
        <f aca="false">-PERCENTILE(Prices_MTM!I3565:I3814,1-Inputs!$B$8)</f>
        <v>127050</v>
      </c>
      <c r="D3582" s="43" t="n">
        <f aca="false">NORMSINV(Inputs!$B$8)*STDEV(Prices_MTM!I3565:I3814)</f>
        <v>118392.774892129</v>
      </c>
      <c r="E3582" s="43" t="n">
        <f aca="false">-PERCENTILE(Prices_MTM!I3565:I3814,1-Inputs!$B$9)</f>
        <v>189265</v>
      </c>
      <c r="F3582" s="43" t="n">
        <f aca="false">NORMSINV(Inputs!$B$9)*STDEV(Prices_MTM!I3565:I3814)</f>
        <v>167445.160869761</v>
      </c>
      <c r="G3582" s="52" t="n">
        <f aca="false">IF(-B3582&gt;C3582,1,0)</f>
        <v>0</v>
      </c>
      <c r="H3582" s="52" t="n">
        <f aca="false">IF(-B3582&gt;D3582,1,0)</f>
        <v>0</v>
      </c>
      <c r="I3582" s="52" t="n">
        <f aca="false">IF(-B3582&gt;E3582,1,0)</f>
        <v>0</v>
      </c>
      <c r="J3582" s="52" t="n">
        <f aca="false">IF(-B3582&gt;F3582,1,0)</f>
        <v>0</v>
      </c>
    </row>
    <row r="3583" customFormat="false" ht="15" hidden="false" customHeight="false" outlineLevel="0" collapsed="false">
      <c r="A3583" s="51" t="n">
        <f aca="false">Prices_MTM!A3816</f>
        <v>42999</v>
      </c>
      <c r="B3583" s="43" t="n">
        <f aca="false">Prices_MTM!I3816</f>
        <v>2500.00000000021</v>
      </c>
      <c r="C3583" s="43" t="n">
        <f aca="false">-PERCENTILE(Prices_MTM!I3566:I3815,1-Inputs!$B$8)</f>
        <v>127050</v>
      </c>
      <c r="D3583" s="43" t="n">
        <f aca="false">NORMSINV(Inputs!$B$8)*STDEV(Prices_MTM!I3566:I3815)</f>
        <v>118102.458165577</v>
      </c>
      <c r="E3583" s="43" t="n">
        <f aca="false">-PERCENTILE(Prices_MTM!I3566:I3815,1-Inputs!$B$9)</f>
        <v>189265</v>
      </c>
      <c r="F3583" s="43" t="n">
        <f aca="false">NORMSINV(Inputs!$B$9)*STDEV(Prices_MTM!I3566:I3815)</f>
        <v>167034.560383161</v>
      </c>
      <c r="G3583" s="52" t="n">
        <f aca="false">IF(-B3583&gt;C3583,1,0)</f>
        <v>0</v>
      </c>
      <c r="H3583" s="52" t="n">
        <f aca="false">IF(-B3583&gt;D3583,1,0)</f>
        <v>0</v>
      </c>
      <c r="I3583" s="52" t="n">
        <f aca="false">IF(-B3583&gt;E3583,1,0)</f>
        <v>0</v>
      </c>
      <c r="J3583" s="52" t="n">
        <f aca="false">IF(-B3583&gt;F3583,1,0)</f>
        <v>0</v>
      </c>
    </row>
    <row r="3584" customFormat="false" ht="15" hidden="false" customHeight="false" outlineLevel="0" collapsed="false">
      <c r="A3584" s="51" t="n">
        <f aca="false">Prices_MTM!A3817</f>
        <v>43000</v>
      </c>
      <c r="B3584" s="43" t="n">
        <f aca="false">Prices_MTM!I3817</f>
        <v>-46500</v>
      </c>
      <c r="C3584" s="43" t="n">
        <f aca="false">-PERCENTILE(Prices_MTM!I3567:I3816,1-Inputs!$B$8)</f>
        <v>127050</v>
      </c>
      <c r="D3584" s="43" t="n">
        <f aca="false">NORMSINV(Inputs!$B$8)*STDEV(Prices_MTM!I3567:I3816)</f>
        <v>117539.403160445</v>
      </c>
      <c r="E3584" s="43" t="n">
        <f aca="false">-PERCENTILE(Prices_MTM!I3567:I3816,1-Inputs!$B$9)</f>
        <v>189265</v>
      </c>
      <c r="F3584" s="43" t="n">
        <f aca="false">NORMSINV(Inputs!$B$9)*STDEV(Prices_MTM!I3567:I3816)</f>
        <v>166238.220944384</v>
      </c>
      <c r="G3584" s="52" t="n">
        <f aca="false">IF(-B3584&gt;C3584,1,0)</f>
        <v>0</v>
      </c>
      <c r="H3584" s="52" t="n">
        <f aca="false">IF(-B3584&gt;D3584,1,0)</f>
        <v>0</v>
      </c>
      <c r="I3584" s="52" t="n">
        <f aca="false">IF(-B3584&gt;E3584,1,0)</f>
        <v>0</v>
      </c>
      <c r="J3584" s="52" t="n">
        <f aca="false">IF(-B3584&gt;F3584,1,0)</f>
        <v>0</v>
      </c>
    </row>
    <row r="3585" customFormat="false" ht="15" hidden="false" customHeight="false" outlineLevel="0" collapsed="false">
      <c r="A3585" s="51" t="n">
        <f aca="false">Prices_MTM!A3818</f>
        <v>43003</v>
      </c>
      <c r="B3585" s="43" t="n">
        <f aca="false">Prices_MTM!I3818</f>
        <v>89000.0000000001</v>
      </c>
      <c r="C3585" s="43" t="n">
        <f aca="false">-PERCENTILE(Prices_MTM!I3568:I3817,1-Inputs!$B$8)</f>
        <v>127050</v>
      </c>
      <c r="D3585" s="43" t="n">
        <f aca="false">NORMSINV(Inputs!$B$8)*STDEV(Prices_MTM!I3568:I3817)</f>
        <v>117625.325947829</v>
      </c>
      <c r="E3585" s="43" t="n">
        <f aca="false">-PERCENTILE(Prices_MTM!I3568:I3817,1-Inputs!$B$9)</f>
        <v>189265</v>
      </c>
      <c r="F3585" s="43" t="n">
        <f aca="false">NORMSINV(Inputs!$B$9)*STDEV(Prices_MTM!I3568:I3817)</f>
        <v>166359.743182282</v>
      </c>
      <c r="G3585" s="52" t="n">
        <f aca="false">IF(-B3585&gt;C3585,1,0)</f>
        <v>0</v>
      </c>
      <c r="H3585" s="52" t="n">
        <f aca="false">IF(-B3585&gt;D3585,1,0)</f>
        <v>0</v>
      </c>
      <c r="I3585" s="52" t="n">
        <f aca="false">IF(-B3585&gt;E3585,1,0)</f>
        <v>0</v>
      </c>
      <c r="J3585" s="52" t="n">
        <f aca="false">IF(-B3585&gt;F3585,1,0)</f>
        <v>0</v>
      </c>
    </row>
    <row r="3586" customFormat="false" ht="15" hidden="false" customHeight="false" outlineLevel="0" collapsed="false">
      <c r="A3586" s="51" t="n">
        <f aca="false">Prices_MTM!A3819</f>
        <v>43004</v>
      </c>
      <c r="B3586" s="43" t="n">
        <f aca="false">Prices_MTM!I3819</f>
        <v>-43499.9999999999</v>
      </c>
      <c r="C3586" s="43" t="n">
        <f aca="false">-PERCENTILE(Prices_MTM!I3569:I3818,1-Inputs!$B$8)</f>
        <v>125825</v>
      </c>
      <c r="D3586" s="43" t="n">
        <f aca="false">NORMSINV(Inputs!$B$8)*STDEV(Prices_MTM!I3569:I3818)</f>
        <v>116964.395445922</v>
      </c>
      <c r="E3586" s="43" t="n">
        <f aca="false">-PERCENTILE(Prices_MTM!I3569:I3818,1-Inputs!$B$9)</f>
        <v>189265</v>
      </c>
      <c r="F3586" s="43" t="n">
        <f aca="false">NORMSINV(Inputs!$B$9)*STDEV(Prices_MTM!I3569:I3818)</f>
        <v>165424.976560617</v>
      </c>
      <c r="G3586" s="52" t="n">
        <f aca="false">IF(-B3586&gt;C3586,1,0)</f>
        <v>0</v>
      </c>
      <c r="H3586" s="52" t="n">
        <f aca="false">IF(-B3586&gt;D3586,1,0)</f>
        <v>0</v>
      </c>
      <c r="I3586" s="52" t="n">
        <f aca="false">IF(-B3586&gt;E3586,1,0)</f>
        <v>0</v>
      </c>
      <c r="J3586" s="52" t="n">
        <f aca="false">IF(-B3586&gt;F3586,1,0)</f>
        <v>0</v>
      </c>
    </row>
    <row r="3587" customFormat="false" ht="15" hidden="false" customHeight="false" outlineLevel="0" collapsed="false">
      <c r="A3587" s="51" t="n">
        <f aca="false">Prices_MTM!A3820</f>
        <v>43005</v>
      </c>
      <c r="B3587" s="43" t="n">
        <f aca="false">Prices_MTM!I3820</f>
        <v>106500</v>
      </c>
      <c r="C3587" s="43" t="n">
        <f aca="false">-PERCENTILE(Prices_MTM!I3570:I3819,1-Inputs!$B$8)</f>
        <v>125825</v>
      </c>
      <c r="D3587" s="43" t="n">
        <f aca="false">NORMSINV(Inputs!$B$8)*STDEV(Prices_MTM!I3570:I3819)</f>
        <v>116279.077438694</v>
      </c>
      <c r="E3587" s="43" t="n">
        <f aca="false">-PERCENTILE(Prices_MTM!I3570:I3819,1-Inputs!$B$9)</f>
        <v>189265</v>
      </c>
      <c r="F3587" s="43" t="n">
        <f aca="false">NORMSINV(Inputs!$B$9)*STDEV(Prices_MTM!I3570:I3819)</f>
        <v>164455.718224779</v>
      </c>
      <c r="G3587" s="52" t="n">
        <f aca="false">IF(-B3587&gt;C3587,1,0)</f>
        <v>0</v>
      </c>
      <c r="H3587" s="52" t="n">
        <f aca="false">IF(-B3587&gt;D3587,1,0)</f>
        <v>0</v>
      </c>
      <c r="I3587" s="52" t="n">
        <f aca="false">IF(-B3587&gt;E3587,1,0)</f>
        <v>0</v>
      </c>
      <c r="J3587" s="52" t="n">
        <f aca="false">IF(-B3587&gt;F3587,1,0)</f>
        <v>0</v>
      </c>
    </row>
    <row r="3588" customFormat="false" ht="15" hidden="false" customHeight="false" outlineLevel="0" collapsed="false">
      <c r="A3588" s="51" t="n">
        <f aca="false">Prices_MTM!A3821</f>
        <v>43006</v>
      </c>
      <c r="B3588" s="43" t="n">
        <f aca="false">Prices_MTM!I3821</f>
        <v>-55000.0000000001</v>
      </c>
      <c r="C3588" s="43" t="n">
        <f aca="false">-PERCENTILE(Prices_MTM!I3571:I3820,1-Inputs!$B$8)</f>
        <v>125825</v>
      </c>
      <c r="D3588" s="43" t="n">
        <f aca="false">NORMSINV(Inputs!$B$8)*STDEV(Prices_MTM!I3571:I3820)</f>
        <v>116801.101823685</v>
      </c>
      <c r="E3588" s="43" t="n">
        <f aca="false">-PERCENTILE(Prices_MTM!I3571:I3820,1-Inputs!$B$9)</f>
        <v>189265</v>
      </c>
      <c r="F3588" s="43" t="n">
        <f aca="false">NORMSINV(Inputs!$B$9)*STDEV(Prices_MTM!I3571:I3820)</f>
        <v>165194.027274486</v>
      </c>
      <c r="G3588" s="52" t="n">
        <f aca="false">IF(-B3588&gt;C3588,1,0)</f>
        <v>0</v>
      </c>
      <c r="H3588" s="52" t="n">
        <f aca="false">IF(-B3588&gt;D3588,1,0)</f>
        <v>0</v>
      </c>
      <c r="I3588" s="52" t="n">
        <f aca="false">IF(-B3588&gt;E3588,1,0)</f>
        <v>0</v>
      </c>
      <c r="J3588" s="52" t="n">
        <f aca="false">IF(-B3588&gt;F3588,1,0)</f>
        <v>0</v>
      </c>
    </row>
    <row r="3589" customFormat="false" ht="15" hidden="false" customHeight="false" outlineLevel="0" collapsed="false">
      <c r="A3589" s="51" t="n">
        <f aca="false">Prices_MTM!A3822</f>
        <v>43007</v>
      </c>
      <c r="B3589" s="43" t="n">
        <f aca="false">Prices_MTM!I3822</f>
        <v>94000.0000000001</v>
      </c>
      <c r="C3589" s="43" t="n">
        <f aca="false">-PERCENTILE(Prices_MTM!I3572:I3821,1-Inputs!$B$8)</f>
        <v>125825</v>
      </c>
      <c r="D3589" s="43" t="n">
        <f aca="false">NORMSINV(Inputs!$B$8)*STDEV(Prices_MTM!I3572:I3821)</f>
        <v>114766.414636068</v>
      </c>
      <c r="E3589" s="43" t="n">
        <f aca="false">-PERCENTILE(Prices_MTM!I3572:I3821,1-Inputs!$B$9)</f>
        <v>189265</v>
      </c>
      <c r="F3589" s="43" t="n">
        <f aca="false">NORMSINV(Inputs!$B$9)*STDEV(Prices_MTM!I3572:I3821)</f>
        <v>162316.330356236</v>
      </c>
      <c r="G3589" s="52" t="n">
        <f aca="false">IF(-B3589&gt;C3589,1,0)</f>
        <v>0</v>
      </c>
      <c r="H3589" s="52" t="n">
        <f aca="false">IF(-B3589&gt;D3589,1,0)</f>
        <v>0</v>
      </c>
      <c r="I3589" s="52" t="n">
        <f aca="false">IF(-B3589&gt;E3589,1,0)</f>
        <v>0</v>
      </c>
      <c r="J3589" s="52" t="n">
        <f aca="false">IF(-B3589&gt;F3589,1,0)</f>
        <v>0</v>
      </c>
    </row>
    <row r="3590" customFormat="false" ht="15" hidden="false" customHeight="false" outlineLevel="0" collapsed="false">
      <c r="A3590" s="51" t="n">
        <f aca="false">Prices_MTM!A3823</f>
        <v>43010</v>
      </c>
      <c r="B3590" s="43" t="n">
        <f aca="false">Prices_MTM!I3823</f>
        <v>-40499.9999999998</v>
      </c>
      <c r="C3590" s="43" t="n">
        <f aca="false">-PERCENTILE(Prices_MTM!I3573:I3822,1-Inputs!$B$8)</f>
        <v>125825</v>
      </c>
      <c r="D3590" s="43" t="n">
        <f aca="false">NORMSINV(Inputs!$B$8)*STDEV(Prices_MTM!I3573:I3822)</f>
        <v>114874.506559871</v>
      </c>
      <c r="E3590" s="43" t="n">
        <f aca="false">-PERCENTILE(Prices_MTM!I3573:I3822,1-Inputs!$B$9)</f>
        <v>189265</v>
      </c>
      <c r="F3590" s="43" t="n">
        <f aca="false">NORMSINV(Inputs!$B$9)*STDEV(Prices_MTM!I3573:I3822)</f>
        <v>162469.206826834</v>
      </c>
      <c r="G3590" s="52" t="n">
        <f aca="false">IF(-B3590&gt;C3590,1,0)</f>
        <v>0</v>
      </c>
      <c r="H3590" s="52" t="n">
        <f aca="false">IF(-B3590&gt;D3590,1,0)</f>
        <v>0</v>
      </c>
      <c r="I3590" s="52" t="n">
        <f aca="false">IF(-B3590&gt;E3590,1,0)</f>
        <v>0</v>
      </c>
      <c r="J3590" s="52" t="n">
        <f aca="false">IF(-B3590&gt;F3590,1,0)</f>
        <v>0</v>
      </c>
    </row>
    <row r="3591" customFormat="false" ht="15" hidden="false" customHeight="false" outlineLevel="0" collapsed="false">
      <c r="A3591" s="51" t="n">
        <f aca="false">Prices_MTM!A3824</f>
        <v>43011</v>
      </c>
      <c r="B3591" s="43" t="n">
        <f aca="false">Prices_MTM!I3824</f>
        <v>-37500.0000000004</v>
      </c>
      <c r="C3591" s="43" t="n">
        <f aca="false">-PERCENTILE(Prices_MTM!I3574:I3823,1-Inputs!$B$8)</f>
        <v>125825</v>
      </c>
      <c r="D3591" s="43" t="n">
        <f aca="false">NORMSINV(Inputs!$B$8)*STDEV(Prices_MTM!I3574:I3823)</f>
        <v>114946.66324687</v>
      </c>
      <c r="E3591" s="43" t="n">
        <f aca="false">-PERCENTILE(Prices_MTM!I3574:I3823,1-Inputs!$B$9)</f>
        <v>189265</v>
      </c>
      <c r="F3591" s="43" t="n">
        <f aca="false">NORMSINV(Inputs!$B$9)*STDEV(Prices_MTM!I3574:I3823)</f>
        <v>162571.259406253</v>
      </c>
      <c r="G3591" s="52" t="n">
        <f aca="false">IF(-B3591&gt;C3591,1,0)</f>
        <v>0</v>
      </c>
      <c r="H3591" s="52" t="n">
        <f aca="false">IF(-B3591&gt;D3591,1,0)</f>
        <v>0</v>
      </c>
      <c r="I3591" s="52" t="n">
        <f aca="false">IF(-B3591&gt;E3591,1,0)</f>
        <v>0</v>
      </c>
      <c r="J3591" s="52" t="n">
        <f aca="false">IF(-B3591&gt;F3591,1,0)</f>
        <v>0</v>
      </c>
    </row>
    <row r="3592" customFormat="false" ht="15" hidden="false" customHeight="false" outlineLevel="0" collapsed="false">
      <c r="A3592" s="51" t="n">
        <f aca="false">Prices_MTM!A3825</f>
        <v>43012</v>
      </c>
      <c r="B3592" s="43" t="n">
        <f aca="false">Prices_MTM!I3825</f>
        <v>-37999.9999999999</v>
      </c>
      <c r="C3592" s="43" t="n">
        <f aca="false">-PERCENTILE(Prices_MTM!I3575:I3824,1-Inputs!$B$8)</f>
        <v>125825</v>
      </c>
      <c r="D3592" s="43" t="n">
        <f aca="false">NORMSINV(Inputs!$B$8)*STDEV(Prices_MTM!I3575:I3824)</f>
        <v>114626.981487987</v>
      </c>
      <c r="E3592" s="43" t="n">
        <f aca="false">-PERCENTILE(Prices_MTM!I3575:I3824,1-Inputs!$B$9)</f>
        <v>189265</v>
      </c>
      <c r="F3592" s="43" t="n">
        <f aca="false">NORMSINV(Inputs!$B$9)*STDEV(Prices_MTM!I3575:I3824)</f>
        <v>162119.127394042</v>
      </c>
      <c r="G3592" s="52" t="n">
        <f aca="false">IF(-B3592&gt;C3592,1,0)</f>
        <v>0</v>
      </c>
      <c r="H3592" s="52" t="n">
        <f aca="false">IF(-B3592&gt;D3592,1,0)</f>
        <v>0</v>
      </c>
      <c r="I3592" s="52" t="n">
        <f aca="false">IF(-B3592&gt;E3592,1,0)</f>
        <v>0</v>
      </c>
      <c r="J3592" s="52" t="n">
        <f aca="false">IF(-B3592&gt;F3592,1,0)</f>
        <v>0</v>
      </c>
    </row>
    <row r="3593" customFormat="false" ht="15" hidden="false" customHeight="false" outlineLevel="0" collapsed="false">
      <c r="A3593" s="51" t="n">
        <f aca="false">Prices_MTM!A3826</f>
        <v>43013</v>
      </c>
      <c r="B3593" s="43" t="n">
        <f aca="false">Prices_MTM!I3826</f>
        <v>24499.9999999997</v>
      </c>
      <c r="C3593" s="43" t="n">
        <f aca="false">-PERCENTILE(Prices_MTM!I3576:I3825,1-Inputs!$B$8)</f>
        <v>125825</v>
      </c>
      <c r="D3593" s="43" t="n">
        <f aca="false">NORMSINV(Inputs!$B$8)*STDEV(Prices_MTM!I3576:I3825)</f>
        <v>114669.095197419</v>
      </c>
      <c r="E3593" s="43" t="n">
        <f aca="false">-PERCENTILE(Prices_MTM!I3576:I3825,1-Inputs!$B$9)</f>
        <v>189265</v>
      </c>
      <c r="F3593" s="43" t="n">
        <f aca="false">NORMSINV(Inputs!$B$9)*STDEV(Prices_MTM!I3576:I3825)</f>
        <v>162178.689616966</v>
      </c>
      <c r="G3593" s="52" t="n">
        <f aca="false">IF(-B3593&gt;C3593,1,0)</f>
        <v>0</v>
      </c>
      <c r="H3593" s="52" t="n">
        <f aca="false">IF(-B3593&gt;D3593,1,0)</f>
        <v>0</v>
      </c>
      <c r="I3593" s="52" t="n">
        <f aca="false">IF(-B3593&gt;E3593,1,0)</f>
        <v>0</v>
      </c>
      <c r="J3593" s="52" t="n">
        <f aca="false">IF(-B3593&gt;F3593,1,0)</f>
        <v>0</v>
      </c>
    </row>
    <row r="3594" customFormat="false" ht="15" hidden="false" customHeight="false" outlineLevel="0" collapsed="false">
      <c r="A3594" s="51" t="n">
        <f aca="false">Prices_MTM!A3827</f>
        <v>43014</v>
      </c>
      <c r="B3594" s="43" t="n">
        <f aca="false">Prices_MTM!I3827</f>
        <v>-65499.9999999994</v>
      </c>
      <c r="C3594" s="43" t="n">
        <f aca="false">-PERCENTILE(Prices_MTM!I3577:I3826,1-Inputs!$B$8)</f>
        <v>125825</v>
      </c>
      <c r="D3594" s="43" t="n">
        <f aca="false">NORMSINV(Inputs!$B$8)*STDEV(Prices_MTM!I3577:I3826)</f>
        <v>114460.893176918</v>
      </c>
      <c r="E3594" s="43" t="n">
        <f aca="false">-PERCENTILE(Prices_MTM!I3577:I3826,1-Inputs!$B$9)</f>
        <v>189265</v>
      </c>
      <c r="F3594" s="43" t="n">
        <f aca="false">NORMSINV(Inputs!$B$9)*STDEV(Prices_MTM!I3577:I3826)</f>
        <v>161884.225526163</v>
      </c>
      <c r="G3594" s="52" t="n">
        <f aca="false">IF(-B3594&gt;C3594,1,0)</f>
        <v>0</v>
      </c>
      <c r="H3594" s="52" t="n">
        <f aca="false">IF(-B3594&gt;D3594,1,0)</f>
        <v>0</v>
      </c>
      <c r="I3594" s="52" t="n">
        <f aca="false">IF(-B3594&gt;E3594,1,0)</f>
        <v>0</v>
      </c>
      <c r="J3594" s="52" t="n">
        <f aca="false">IF(-B3594&gt;F3594,1,0)</f>
        <v>0</v>
      </c>
    </row>
    <row r="3595" customFormat="false" ht="15" hidden="false" customHeight="false" outlineLevel="0" collapsed="false">
      <c r="A3595" s="51" t="n">
        <f aca="false">Prices_MTM!A3828</f>
        <v>43017</v>
      </c>
      <c r="B3595" s="43" t="n">
        <f aca="false">Prices_MTM!I3828</f>
        <v>34499.9999999995</v>
      </c>
      <c r="C3595" s="43" t="n">
        <f aca="false">-PERCENTILE(Prices_MTM!I3578:I3827,1-Inputs!$B$8)</f>
        <v>125825</v>
      </c>
      <c r="D3595" s="43" t="n">
        <f aca="false">NORMSINV(Inputs!$B$8)*STDEV(Prices_MTM!I3578:I3827)</f>
        <v>114573.537231925</v>
      </c>
      <c r="E3595" s="43" t="n">
        <f aca="false">-PERCENTILE(Prices_MTM!I3578:I3827,1-Inputs!$B$9)</f>
        <v>189265</v>
      </c>
      <c r="F3595" s="43" t="n">
        <f aca="false">NORMSINV(Inputs!$B$9)*STDEV(Prices_MTM!I3578:I3827)</f>
        <v>162043.540162794</v>
      </c>
      <c r="G3595" s="52" t="n">
        <f aca="false">IF(-B3595&gt;C3595,1,0)</f>
        <v>0</v>
      </c>
      <c r="H3595" s="52" t="n">
        <f aca="false">IF(-B3595&gt;D3595,1,0)</f>
        <v>0</v>
      </c>
      <c r="I3595" s="52" t="n">
        <f aca="false">IF(-B3595&gt;E3595,1,0)</f>
        <v>0</v>
      </c>
      <c r="J3595" s="52" t="n">
        <f aca="false">IF(-B3595&gt;F3595,1,0)</f>
        <v>0</v>
      </c>
    </row>
    <row r="3596" customFormat="false" ht="15" hidden="false" customHeight="false" outlineLevel="0" collapsed="false">
      <c r="A3596" s="51" t="n">
        <f aca="false">Prices_MTM!A3829</f>
        <v>43018</v>
      </c>
      <c r="B3596" s="43" t="n">
        <f aca="false">Prices_MTM!I3829</f>
        <v>68500.0000000002</v>
      </c>
      <c r="C3596" s="43" t="n">
        <f aca="false">-PERCENTILE(Prices_MTM!I3579:I3828,1-Inputs!$B$8)</f>
        <v>125825</v>
      </c>
      <c r="D3596" s="43" t="n">
        <f aca="false">NORMSINV(Inputs!$B$8)*STDEV(Prices_MTM!I3579:I3828)</f>
        <v>114297.483790193</v>
      </c>
      <c r="E3596" s="43" t="n">
        <f aca="false">-PERCENTILE(Prices_MTM!I3579:I3828,1-Inputs!$B$9)</f>
        <v>189265</v>
      </c>
      <c r="F3596" s="43" t="n">
        <f aca="false">NORMSINV(Inputs!$B$9)*STDEV(Prices_MTM!I3579:I3828)</f>
        <v>161653.112512107</v>
      </c>
      <c r="G3596" s="52" t="n">
        <f aca="false">IF(-B3596&gt;C3596,1,0)</f>
        <v>0</v>
      </c>
      <c r="H3596" s="52" t="n">
        <f aca="false">IF(-B3596&gt;D3596,1,0)</f>
        <v>0</v>
      </c>
      <c r="I3596" s="52" t="n">
        <f aca="false">IF(-B3596&gt;E3596,1,0)</f>
        <v>0</v>
      </c>
      <c r="J3596" s="52" t="n">
        <f aca="false">IF(-B3596&gt;F3596,1,0)</f>
        <v>0</v>
      </c>
    </row>
    <row r="3597" customFormat="false" ht="15" hidden="false" customHeight="false" outlineLevel="0" collapsed="false">
      <c r="A3597" s="51" t="n">
        <f aca="false">Prices_MTM!A3830</f>
        <v>43019</v>
      </c>
      <c r="B3597" s="43" t="n">
        <f aca="false">Prices_MTM!I3830</f>
        <v>61499.9999999995</v>
      </c>
      <c r="C3597" s="43" t="n">
        <f aca="false">-PERCENTILE(Prices_MTM!I3580:I3829,1-Inputs!$B$8)</f>
        <v>125825</v>
      </c>
      <c r="D3597" s="43" t="n">
        <f aca="false">NORMSINV(Inputs!$B$8)*STDEV(Prices_MTM!I3580:I3829)</f>
        <v>114398.548789421</v>
      </c>
      <c r="E3597" s="43" t="n">
        <f aca="false">-PERCENTILE(Prices_MTM!I3580:I3829,1-Inputs!$B$9)</f>
        <v>189265</v>
      </c>
      <c r="F3597" s="43" t="n">
        <f aca="false">NORMSINV(Inputs!$B$9)*STDEV(Prices_MTM!I3580:I3829)</f>
        <v>161796.050669182</v>
      </c>
      <c r="G3597" s="52" t="n">
        <f aca="false">IF(-B3597&gt;C3597,1,0)</f>
        <v>0</v>
      </c>
      <c r="H3597" s="52" t="n">
        <f aca="false">IF(-B3597&gt;D3597,1,0)</f>
        <v>0</v>
      </c>
      <c r="I3597" s="52" t="n">
        <f aca="false">IF(-B3597&gt;E3597,1,0)</f>
        <v>0</v>
      </c>
      <c r="J3597" s="52" t="n">
        <f aca="false">IF(-B3597&gt;F3597,1,0)</f>
        <v>0</v>
      </c>
    </row>
    <row r="3598" customFormat="false" ht="15" hidden="false" customHeight="false" outlineLevel="0" collapsed="false">
      <c r="A3598" s="51" t="n">
        <f aca="false">Prices_MTM!A3831</f>
        <v>43020</v>
      </c>
      <c r="B3598" s="43" t="n">
        <f aca="false">Prices_MTM!I3831</f>
        <v>-68999.9999999998</v>
      </c>
      <c r="C3598" s="43" t="n">
        <f aca="false">-PERCENTILE(Prices_MTM!I3581:I3830,1-Inputs!$B$8)</f>
        <v>125825</v>
      </c>
      <c r="D3598" s="43" t="n">
        <f aca="false">NORMSINV(Inputs!$B$8)*STDEV(Prices_MTM!I3581:I3830)</f>
        <v>113514.412083865</v>
      </c>
      <c r="E3598" s="43" t="n">
        <f aca="false">-PERCENTILE(Prices_MTM!I3581:I3830,1-Inputs!$B$9)</f>
        <v>189265</v>
      </c>
      <c r="F3598" s="43" t="n">
        <f aca="false">NORMSINV(Inputs!$B$9)*STDEV(Prices_MTM!I3581:I3830)</f>
        <v>160545.599254156</v>
      </c>
      <c r="G3598" s="52" t="n">
        <f aca="false">IF(-B3598&gt;C3598,1,0)</f>
        <v>0</v>
      </c>
      <c r="H3598" s="52" t="n">
        <f aca="false">IF(-B3598&gt;D3598,1,0)</f>
        <v>0</v>
      </c>
      <c r="I3598" s="52" t="n">
        <f aca="false">IF(-B3598&gt;E3598,1,0)</f>
        <v>0</v>
      </c>
      <c r="J3598" s="52" t="n">
        <f aca="false">IF(-B3598&gt;F3598,1,0)</f>
        <v>0</v>
      </c>
    </row>
    <row r="3599" customFormat="false" ht="15" hidden="false" customHeight="false" outlineLevel="0" collapsed="false">
      <c r="A3599" s="51" t="n">
        <f aca="false">Prices_MTM!A3832</f>
        <v>43021</v>
      </c>
      <c r="B3599" s="43" t="n">
        <f aca="false">Prices_MTM!I3832</f>
        <v>45500.0000000002</v>
      </c>
      <c r="C3599" s="43" t="n">
        <f aca="false">-PERCENTILE(Prices_MTM!I3582:I3831,1-Inputs!$B$8)</f>
        <v>125825</v>
      </c>
      <c r="D3599" s="43" t="n">
        <f aca="false">NORMSINV(Inputs!$B$8)*STDEV(Prices_MTM!I3582:I3831)</f>
        <v>113731.107268017</v>
      </c>
      <c r="E3599" s="43" t="n">
        <f aca="false">-PERCENTILE(Prices_MTM!I3582:I3831,1-Inputs!$B$9)</f>
        <v>189265</v>
      </c>
      <c r="F3599" s="43" t="n">
        <f aca="false">NORMSINV(Inputs!$B$9)*STDEV(Prices_MTM!I3582:I3831)</f>
        <v>160852.075388388</v>
      </c>
      <c r="G3599" s="52" t="n">
        <f aca="false">IF(-B3599&gt;C3599,1,0)</f>
        <v>0</v>
      </c>
      <c r="H3599" s="52" t="n">
        <f aca="false">IF(-B3599&gt;D3599,1,0)</f>
        <v>0</v>
      </c>
      <c r="I3599" s="52" t="n">
        <f aca="false">IF(-B3599&gt;E3599,1,0)</f>
        <v>0</v>
      </c>
      <c r="J3599" s="52" t="n">
        <f aca="false">IF(-B3599&gt;F3599,1,0)</f>
        <v>0</v>
      </c>
    </row>
    <row r="3600" customFormat="false" ht="15" hidden="false" customHeight="false" outlineLevel="0" collapsed="false">
      <c r="A3600" s="51" t="n">
        <f aca="false">Prices_MTM!A3833</f>
        <v>43024</v>
      </c>
      <c r="B3600" s="43" t="n">
        <f aca="false">Prices_MTM!I3833</f>
        <v>11499.9999999998</v>
      </c>
      <c r="C3600" s="43" t="n">
        <f aca="false">-PERCENTILE(Prices_MTM!I3583:I3832,1-Inputs!$B$8)</f>
        <v>125825</v>
      </c>
      <c r="D3600" s="43" t="n">
        <f aca="false">NORMSINV(Inputs!$B$8)*STDEV(Prices_MTM!I3583:I3832)</f>
        <v>113733.322819169</v>
      </c>
      <c r="E3600" s="43" t="n">
        <f aca="false">-PERCENTILE(Prices_MTM!I3583:I3832,1-Inputs!$B$9)</f>
        <v>189265</v>
      </c>
      <c r="F3600" s="43" t="n">
        <f aca="false">NORMSINV(Inputs!$B$9)*STDEV(Prices_MTM!I3583:I3832)</f>
        <v>160855.208884663</v>
      </c>
      <c r="G3600" s="52" t="n">
        <f aca="false">IF(-B3600&gt;C3600,1,0)</f>
        <v>0</v>
      </c>
      <c r="H3600" s="52" t="n">
        <f aca="false">IF(-B3600&gt;D3600,1,0)</f>
        <v>0</v>
      </c>
      <c r="I3600" s="52" t="n">
        <f aca="false">IF(-B3600&gt;E3600,1,0)</f>
        <v>0</v>
      </c>
      <c r="J3600" s="52" t="n">
        <f aca="false">IF(-B3600&gt;F3600,1,0)</f>
        <v>0</v>
      </c>
    </row>
    <row r="3601" customFormat="false" ht="15" hidden="false" customHeight="false" outlineLevel="0" collapsed="false">
      <c r="A3601" s="51" t="n">
        <f aca="false">Prices_MTM!A3834</f>
        <v>43025</v>
      </c>
      <c r="B3601" s="43" t="n">
        <f aca="false">Prices_MTM!I3834</f>
        <v>-6000.00000000023</v>
      </c>
      <c r="C3601" s="43" t="n">
        <f aca="false">-PERCENTILE(Prices_MTM!I3584:I3833,1-Inputs!$B$8)</f>
        <v>125825</v>
      </c>
      <c r="D3601" s="43" t="n">
        <f aca="false">NORMSINV(Inputs!$B$8)*STDEV(Prices_MTM!I3584:I3833)</f>
        <v>113736.039594129</v>
      </c>
      <c r="E3601" s="43" t="n">
        <f aca="false">-PERCENTILE(Prices_MTM!I3584:I3833,1-Inputs!$B$9)</f>
        <v>189265</v>
      </c>
      <c r="F3601" s="43" t="n">
        <f aca="false">NORMSINV(Inputs!$B$9)*STDEV(Prices_MTM!I3584:I3833)</f>
        <v>160859.051271335</v>
      </c>
      <c r="G3601" s="52" t="n">
        <f aca="false">IF(-B3601&gt;C3601,1,0)</f>
        <v>0</v>
      </c>
      <c r="H3601" s="52" t="n">
        <f aca="false">IF(-B3601&gt;D3601,1,0)</f>
        <v>0</v>
      </c>
      <c r="I3601" s="52" t="n">
        <f aca="false">IF(-B3601&gt;E3601,1,0)</f>
        <v>0</v>
      </c>
      <c r="J3601" s="52" t="n">
        <f aca="false">IF(-B3601&gt;F3601,1,0)</f>
        <v>0</v>
      </c>
    </row>
    <row r="3602" customFormat="false" ht="15" hidden="false" customHeight="false" outlineLevel="0" collapsed="false">
      <c r="A3602" s="51" t="n">
        <f aca="false">Prices_MTM!A3835</f>
        <v>43026</v>
      </c>
      <c r="B3602" s="43" t="n">
        <f aca="false">Prices_MTM!I3835</f>
        <v>-2999.99999999976</v>
      </c>
      <c r="C3602" s="43" t="n">
        <f aca="false">-PERCENTILE(Prices_MTM!I3585:I3834,1-Inputs!$B$8)</f>
        <v>125825</v>
      </c>
      <c r="D3602" s="43" t="n">
        <f aca="false">NORMSINV(Inputs!$B$8)*STDEV(Prices_MTM!I3585:I3834)</f>
        <v>113570.89920026</v>
      </c>
      <c r="E3602" s="43" t="n">
        <f aca="false">-PERCENTILE(Prices_MTM!I3585:I3834,1-Inputs!$B$9)</f>
        <v>189265</v>
      </c>
      <c r="F3602" s="43" t="n">
        <f aca="false">NORMSINV(Inputs!$B$9)*STDEV(Prices_MTM!I3585:I3834)</f>
        <v>160625.490060841</v>
      </c>
      <c r="G3602" s="52" t="n">
        <f aca="false">IF(-B3602&gt;C3602,1,0)</f>
        <v>0</v>
      </c>
      <c r="H3602" s="52" t="n">
        <f aca="false">IF(-B3602&gt;D3602,1,0)</f>
        <v>0</v>
      </c>
      <c r="I3602" s="52" t="n">
        <f aca="false">IF(-B3602&gt;E3602,1,0)</f>
        <v>0</v>
      </c>
      <c r="J3602" s="52" t="n">
        <f aca="false">IF(-B3602&gt;F3602,1,0)</f>
        <v>0</v>
      </c>
    </row>
    <row r="3603" customFormat="false" ht="15" hidden="false" customHeight="false" outlineLevel="0" collapsed="false">
      <c r="A3603" s="51" t="n">
        <f aca="false">Prices_MTM!A3836</f>
        <v>43027</v>
      </c>
      <c r="B3603" s="43" t="n">
        <f aca="false">Prices_MTM!I3836</f>
        <v>-64500</v>
      </c>
      <c r="C3603" s="43" t="n">
        <f aca="false">-PERCENTILE(Prices_MTM!I3586:I3835,1-Inputs!$B$8)</f>
        <v>125825</v>
      </c>
      <c r="D3603" s="43" t="n">
        <f aca="false">NORMSINV(Inputs!$B$8)*STDEV(Prices_MTM!I3586:I3835)</f>
        <v>113567.293621059</v>
      </c>
      <c r="E3603" s="43" t="n">
        <f aca="false">-PERCENTILE(Prices_MTM!I3586:I3835,1-Inputs!$B$9)</f>
        <v>189265</v>
      </c>
      <c r="F3603" s="43" t="n">
        <f aca="false">NORMSINV(Inputs!$B$9)*STDEV(Prices_MTM!I3586:I3835)</f>
        <v>160620.390621369</v>
      </c>
      <c r="G3603" s="52" t="n">
        <f aca="false">IF(-B3603&gt;C3603,1,0)</f>
        <v>0</v>
      </c>
      <c r="H3603" s="52" t="n">
        <f aca="false">IF(-B3603&gt;D3603,1,0)</f>
        <v>0</v>
      </c>
      <c r="I3603" s="52" t="n">
        <f aca="false">IF(-B3603&gt;E3603,1,0)</f>
        <v>0</v>
      </c>
      <c r="J3603" s="52" t="n">
        <f aca="false">IF(-B3603&gt;F3603,1,0)</f>
        <v>0</v>
      </c>
    </row>
    <row r="3604" customFormat="false" ht="15" hidden="false" customHeight="false" outlineLevel="0" collapsed="false">
      <c r="A3604" s="51" t="n">
        <f aca="false">Prices_MTM!A3837</f>
        <v>43028</v>
      </c>
      <c r="B3604" s="43" t="n">
        <f aca="false">Prices_MTM!I3837</f>
        <v>30500.0000000003</v>
      </c>
      <c r="C3604" s="43" t="n">
        <f aca="false">-PERCENTILE(Prices_MTM!I3587:I3836,1-Inputs!$B$8)</f>
        <v>125825</v>
      </c>
      <c r="D3604" s="43" t="n">
        <f aca="false">NORMSINV(Inputs!$B$8)*STDEV(Prices_MTM!I3587:I3836)</f>
        <v>113721.431585359</v>
      </c>
      <c r="E3604" s="43" t="n">
        <f aca="false">-PERCENTILE(Prices_MTM!I3587:I3836,1-Inputs!$B$9)</f>
        <v>189265</v>
      </c>
      <c r="F3604" s="43" t="n">
        <f aca="false">NORMSINV(Inputs!$B$9)*STDEV(Prices_MTM!I3587:I3836)</f>
        <v>160838.39088576</v>
      </c>
      <c r="G3604" s="52" t="n">
        <f aca="false">IF(-B3604&gt;C3604,1,0)</f>
        <v>0</v>
      </c>
      <c r="H3604" s="52" t="n">
        <f aca="false">IF(-B3604&gt;D3604,1,0)</f>
        <v>0</v>
      </c>
      <c r="I3604" s="52" t="n">
        <f aca="false">IF(-B3604&gt;E3604,1,0)</f>
        <v>0</v>
      </c>
      <c r="J3604" s="52" t="n">
        <f aca="false">IF(-B3604&gt;F3604,1,0)</f>
        <v>0</v>
      </c>
    </row>
    <row r="3605" customFormat="false" ht="15" hidden="false" customHeight="false" outlineLevel="0" collapsed="false">
      <c r="A3605" s="51" t="n">
        <f aca="false">Prices_MTM!A3838</f>
        <v>43031</v>
      </c>
      <c r="B3605" s="43" t="n">
        <f aca="false">Prices_MTM!I3838</f>
        <v>37999.9999999996</v>
      </c>
      <c r="C3605" s="43" t="n">
        <f aca="false">-PERCENTILE(Prices_MTM!I3588:I3837,1-Inputs!$B$8)</f>
        <v>125825</v>
      </c>
      <c r="D3605" s="43" t="n">
        <f aca="false">NORMSINV(Inputs!$B$8)*STDEV(Prices_MTM!I3588:I3837)</f>
        <v>113622.802465006</v>
      </c>
      <c r="E3605" s="43" t="n">
        <f aca="false">-PERCENTILE(Prices_MTM!I3588:I3837,1-Inputs!$B$9)</f>
        <v>189265</v>
      </c>
      <c r="F3605" s="43" t="n">
        <f aca="false">NORMSINV(Inputs!$B$9)*STDEV(Prices_MTM!I3588:I3837)</f>
        <v>160698.897838663</v>
      </c>
      <c r="G3605" s="52" t="n">
        <f aca="false">IF(-B3605&gt;C3605,1,0)</f>
        <v>0</v>
      </c>
      <c r="H3605" s="52" t="n">
        <f aca="false">IF(-B3605&gt;D3605,1,0)</f>
        <v>0</v>
      </c>
      <c r="I3605" s="52" t="n">
        <f aca="false">IF(-B3605&gt;E3605,1,0)</f>
        <v>0</v>
      </c>
      <c r="J3605" s="52" t="n">
        <f aca="false">IF(-B3605&gt;F3605,1,0)</f>
        <v>0</v>
      </c>
    </row>
    <row r="3606" customFormat="false" ht="15" hidden="false" customHeight="false" outlineLevel="0" collapsed="false">
      <c r="A3606" s="51" t="n">
        <f aca="false">Prices_MTM!A3839</f>
        <v>43032</v>
      </c>
      <c r="B3606" s="43" t="n">
        <f aca="false">Prices_MTM!I3839</f>
        <v>33500.0000000001</v>
      </c>
      <c r="C3606" s="43" t="n">
        <f aca="false">-PERCENTILE(Prices_MTM!I3589:I3838,1-Inputs!$B$8)</f>
        <v>125825</v>
      </c>
      <c r="D3606" s="43" t="n">
        <f aca="false">NORMSINV(Inputs!$B$8)*STDEV(Prices_MTM!I3589:I3838)</f>
        <v>113626.480679795</v>
      </c>
      <c r="E3606" s="43" t="n">
        <f aca="false">-PERCENTILE(Prices_MTM!I3589:I3838,1-Inputs!$B$9)</f>
        <v>189265</v>
      </c>
      <c r="F3606" s="43" t="n">
        <f aca="false">NORMSINV(Inputs!$B$9)*STDEV(Prices_MTM!I3589:I3838)</f>
        <v>160704.100008032</v>
      </c>
      <c r="G3606" s="52" t="n">
        <f aca="false">IF(-B3606&gt;C3606,1,0)</f>
        <v>0</v>
      </c>
      <c r="H3606" s="52" t="n">
        <f aca="false">IF(-B3606&gt;D3606,1,0)</f>
        <v>0</v>
      </c>
      <c r="I3606" s="52" t="n">
        <f aca="false">IF(-B3606&gt;E3606,1,0)</f>
        <v>0</v>
      </c>
      <c r="J3606" s="52" t="n">
        <f aca="false">IF(-B3606&gt;F3606,1,0)</f>
        <v>0</v>
      </c>
    </row>
    <row r="3607" customFormat="false" ht="15" hidden="false" customHeight="false" outlineLevel="0" collapsed="false">
      <c r="A3607" s="51" t="n">
        <f aca="false">Prices_MTM!A3840</f>
        <v>43033</v>
      </c>
      <c r="B3607" s="43" t="n">
        <f aca="false">Prices_MTM!I3840</f>
        <v>-65500.0000000001</v>
      </c>
      <c r="C3607" s="43" t="n">
        <f aca="false">-PERCENTILE(Prices_MTM!I3590:I3839,1-Inputs!$B$8)</f>
        <v>125825</v>
      </c>
      <c r="D3607" s="43" t="n">
        <f aca="false">NORMSINV(Inputs!$B$8)*STDEV(Prices_MTM!I3590:I3839)</f>
        <v>113667.173456739</v>
      </c>
      <c r="E3607" s="43" t="n">
        <f aca="false">-PERCENTILE(Prices_MTM!I3590:I3839,1-Inputs!$B$9)</f>
        <v>189265</v>
      </c>
      <c r="F3607" s="43" t="n">
        <f aca="false">NORMSINV(Inputs!$B$9)*STDEV(Prices_MTM!I3590:I3839)</f>
        <v>160761.652579021</v>
      </c>
      <c r="G3607" s="52" t="n">
        <f aca="false">IF(-B3607&gt;C3607,1,0)</f>
        <v>0</v>
      </c>
      <c r="H3607" s="52" t="n">
        <f aca="false">IF(-B3607&gt;D3607,1,0)</f>
        <v>0</v>
      </c>
      <c r="I3607" s="52" t="n">
        <f aca="false">IF(-B3607&gt;E3607,1,0)</f>
        <v>0</v>
      </c>
      <c r="J3607" s="52" t="n">
        <f aca="false">IF(-B3607&gt;F3607,1,0)</f>
        <v>0</v>
      </c>
    </row>
    <row r="3608" customFormat="false" ht="15" hidden="false" customHeight="false" outlineLevel="0" collapsed="false">
      <c r="A3608" s="51" t="n">
        <f aca="false">Prices_MTM!A3841</f>
        <v>43034</v>
      </c>
      <c r="B3608" s="43" t="n">
        <f aca="false">Prices_MTM!I3841</f>
        <v>28999.9999999999</v>
      </c>
      <c r="C3608" s="43" t="n">
        <f aca="false">-PERCENTILE(Prices_MTM!I3591:I3840,1-Inputs!$B$8)</f>
        <v>125825</v>
      </c>
      <c r="D3608" s="43" t="n">
        <f aca="false">NORMSINV(Inputs!$B$8)*STDEV(Prices_MTM!I3591:I3840)</f>
        <v>113804.510081001</v>
      </c>
      <c r="E3608" s="43" t="n">
        <f aca="false">-PERCENTILE(Prices_MTM!I3591:I3840,1-Inputs!$B$9)</f>
        <v>189265</v>
      </c>
      <c r="F3608" s="43" t="n">
        <f aca="false">NORMSINV(Inputs!$B$9)*STDEV(Prices_MTM!I3591:I3840)</f>
        <v>160955.890387569</v>
      </c>
      <c r="G3608" s="52" t="n">
        <f aca="false">IF(-B3608&gt;C3608,1,0)</f>
        <v>0</v>
      </c>
      <c r="H3608" s="52" t="n">
        <f aca="false">IF(-B3608&gt;D3608,1,0)</f>
        <v>0</v>
      </c>
      <c r="I3608" s="52" t="n">
        <f aca="false">IF(-B3608&gt;E3608,1,0)</f>
        <v>0</v>
      </c>
      <c r="J3608" s="52" t="n">
        <f aca="false">IF(-B3608&gt;F3608,1,0)</f>
        <v>0</v>
      </c>
    </row>
    <row r="3609" customFormat="false" ht="15" hidden="false" customHeight="false" outlineLevel="0" collapsed="false">
      <c r="A3609" s="51" t="n">
        <f aca="false">Prices_MTM!A3842</f>
        <v>43035</v>
      </c>
      <c r="B3609" s="43" t="n">
        <f aca="false">Prices_MTM!I3842</f>
        <v>81000.0000000006</v>
      </c>
      <c r="C3609" s="43" t="n">
        <f aca="false">-PERCENTILE(Prices_MTM!I3592:I3841,1-Inputs!$B$8)</f>
        <v>125825</v>
      </c>
      <c r="D3609" s="43" t="n">
        <f aca="false">NORMSINV(Inputs!$B$8)*STDEV(Prices_MTM!I3592:I3841)</f>
        <v>113648.942708683</v>
      </c>
      <c r="E3609" s="43" t="n">
        <f aca="false">-PERCENTILE(Prices_MTM!I3592:I3841,1-Inputs!$B$9)</f>
        <v>189265</v>
      </c>
      <c r="F3609" s="43" t="n">
        <f aca="false">NORMSINV(Inputs!$B$9)*STDEV(Prices_MTM!I3592:I3841)</f>
        <v>160735.868484141</v>
      </c>
      <c r="G3609" s="52" t="n">
        <f aca="false">IF(-B3609&gt;C3609,1,0)</f>
        <v>0</v>
      </c>
      <c r="H3609" s="52" t="n">
        <f aca="false">IF(-B3609&gt;D3609,1,0)</f>
        <v>0</v>
      </c>
      <c r="I3609" s="52" t="n">
        <f aca="false">IF(-B3609&gt;E3609,1,0)</f>
        <v>0</v>
      </c>
      <c r="J3609" s="52" t="n">
        <f aca="false">IF(-B3609&gt;F3609,1,0)</f>
        <v>0</v>
      </c>
    </row>
    <row r="3610" customFormat="false" ht="15" hidden="false" customHeight="false" outlineLevel="0" collapsed="false">
      <c r="A3610" s="51" t="n">
        <f aca="false">Prices_MTM!A3843</f>
        <v>43038</v>
      </c>
      <c r="B3610" s="43" t="n">
        <f aca="false">Prices_MTM!I3843</f>
        <v>-6000.00000000023</v>
      </c>
      <c r="C3610" s="43" t="n">
        <f aca="false">-PERCENTILE(Prices_MTM!I3593:I3842,1-Inputs!$B$8)</f>
        <v>125825</v>
      </c>
      <c r="D3610" s="43" t="n">
        <f aca="false">NORMSINV(Inputs!$B$8)*STDEV(Prices_MTM!I3593:I3842)</f>
        <v>113587.79393659</v>
      </c>
      <c r="E3610" s="43" t="n">
        <f aca="false">-PERCENTILE(Prices_MTM!I3593:I3842,1-Inputs!$B$9)</f>
        <v>189265</v>
      </c>
      <c r="F3610" s="43" t="n">
        <f aca="false">NORMSINV(Inputs!$B$9)*STDEV(Prices_MTM!I3593:I3842)</f>
        <v>160649.384608841</v>
      </c>
      <c r="G3610" s="52" t="n">
        <f aca="false">IF(-B3610&gt;C3610,1,0)</f>
        <v>0</v>
      </c>
      <c r="H3610" s="52" t="n">
        <f aca="false">IF(-B3610&gt;D3610,1,0)</f>
        <v>0</v>
      </c>
      <c r="I3610" s="52" t="n">
        <f aca="false">IF(-B3610&gt;E3610,1,0)</f>
        <v>0</v>
      </c>
      <c r="J3610" s="52" t="n">
        <f aca="false">IF(-B3610&gt;F3610,1,0)</f>
        <v>0</v>
      </c>
    </row>
    <row r="3611" customFormat="false" ht="15" hidden="false" customHeight="false" outlineLevel="0" collapsed="false">
      <c r="A3611" s="51" t="n">
        <f aca="false">Prices_MTM!A3844</f>
        <v>43039</v>
      </c>
      <c r="B3611" s="43" t="n">
        <f aca="false">Prices_MTM!I3844</f>
        <v>-10000.0000000001</v>
      </c>
      <c r="C3611" s="43" t="n">
        <f aca="false">-PERCENTILE(Prices_MTM!I3594:I3843,1-Inputs!$B$8)</f>
        <v>125825</v>
      </c>
      <c r="D3611" s="43" t="n">
        <f aca="false">NORMSINV(Inputs!$B$8)*STDEV(Prices_MTM!I3594:I3843)</f>
        <v>113543.192494162</v>
      </c>
      <c r="E3611" s="43" t="n">
        <f aca="false">-PERCENTILE(Prices_MTM!I3594:I3843,1-Inputs!$B$9)</f>
        <v>189265</v>
      </c>
      <c r="F3611" s="43" t="n">
        <f aca="false">NORMSINV(Inputs!$B$9)*STDEV(Prices_MTM!I3594:I3843)</f>
        <v>160586.303937667</v>
      </c>
      <c r="G3611" s="52" t="n">
        <f aca="false">IF(-B3611&gt;C3611,1,0)</f>
        <v>0</v>
      </c>
      <c r="H3611" s="52" t="n">
        <f aca="false">IF(-B3611&gt;D3611,1,0)</f>
        <v>0</v>
      </c>
      <c r="I3611" s="52" t="n">
        <f aca="false">IF(-B3611&gt;E3611,1,0)</f>
        <v>0</v>
      </c>
      <c r="J3611" s="52" t="n">
        <f aca="false">IF(-B3611&gt;F3611,1,0)</f>
        <v>0</v>
      </c>
    </row>
    <row r="3612" customFormat="false" ht="15" hidden="false" customHeight="false" outlineLevel="0" collapsed="false">
      <c r="A3612" s="51" t="n">
        <f aca="false">Prices_MTM!A3845</f>
        <v>43040</v>
      </c>
      <c r="B3612" s="43" t="n">
        <f aca="false">Prices_MTM!I3845</f>
        <v>14500.0000000003</v>
      </c>
      <c r="C3612" s="43" t="n">
        <f aca="false">-PERCENTILE(Prices_MTM!I3595:I3844,1-Inputs!$B$8)</f>
        <v>125825</v>
      </c>
      <c r="D3612" s="43" t="n">
        <f aca="false">NORMSINV(Inputs!$B$8)*STDEV(Prices_MTM!I3595:I3844)</f>
        <v>112969.653744577</v>
      </c>
      <c r="E3612" s="43" t="n">
        <f aca="false">-PERCENTILE(Prices_MTM!I3595:I3844,1-Inputs!$B$9)</f>
        <v>189265</v>
      </c>
      <c r="F3612" s="43" t="n">
        <f aca="false">NORMSINV(Inputs!$B$9)*STDEV(Prices_MTM!I3595:I3844)</f>
        <v>159775.137139045</v>
      </c>
      <c r="G3612" s="52" t="n">
        <f aca="false">IF(-B3612&gt;C3612,1,0)</f>
        <v>0</v>
      </c>
      <c r="H3612" s="52" t="n">
        <f aca="false">IF(-B3612&gt;D3612,1,0)</f>
        <v>0</v>
      </c>
      <c r="I3612" s="52" t="n">
        <f aca="false">IF(-B3612&gt;E3612,1,0)</f>
        <v>0</v>
      </c>
      <c r="J3612" s="52" t="n">
        <f aca="false">IF(-B3612&gt;F3612,1,0)</f>
        <v>0</v>
      </c>
    </row>
    <row r="3613" customFormat="false" ht="15" hidden="false" customHeight="false" outlineLevel="0" collapsed="false">
      <c r="A3613" s="51" t="n">
        <f aca="false">Prices_MTM!A3846</f>
        <v>43041</v>
      </c>
      <c r="B3613" s="43" t="n">
        <f aca="false">Prices_MTM!I3846</f>
        <v>32499.9999999996</v>
      </c>
      <c r="C3613" s="43" t="n">
        <f aca="false">-PERCENTILE(Prices_MTM!I3596:I3845,1-Inputs!$B$8)</f>
        <v>125825</v>
      </c>
      <c r="D3613" s="43" t="n">
        <f aca="false">NORMSINV(Inputs!$B$8)*STDEV(Prices_MTM!I3596:I3845)</f>
        <v>112978.788732456</v>
      </c>
      <c r="E3613" s="43" t="n">
        <f aca="false">-PERCENTILE(Prices_MTM!I3596:I3845,1-Inputs!$B$9)</f>
        <v>189265</v>
      </c>
      <c r="F3613" s="43" t="n">
        <f aca="false">NORMSINV(Inputs!$B$9)*STDEV(Prices_MTM!I3596:I3845)</f>
        <v>159788.056926729</v>
      </c>
      <c r="G3613" s="52" t="n">
        <f aca="false">IF(-B3613&gt;C3613,1,0)</f>
        <v>0</v>
      </c>
      <c r="H3613" s="52" t="n">
        <f aca="false">IF(-B3613&gt;D3613,1,0)</f>
        <v>0</v>
      </c>
      <c r="I3613" s="52" t="n">
        <f aca="false">IF(-B3613&gt;E3613,1,0)</f>
        <v>0</v>
      </c>
      <c r="J3613" s="52" t="n">
        <f aca="false">IF(-B3613&gt;F3613,1,0)</f>
        <v>0</v>
      </c>
    </row>
    <row r="3614" customFormat="false" ht="15" hidden="false" customHeight="false" outlineLevel="0" collapsed="false">
      <c r="A3614" s="51" t="n">
        <f aca="false">Prices_MTM!A3847</f>
        <v>43042</v>
      </c>
      <c r="B3614" s="43" t="n">
        <f aca="false">Prices_MTM!I3847</f>
        <v>76500.0000000004</v>
      </c>
      <c r="C3614" s="43" t="n">
        <f aca="false">-PERCENTILE(Prices_MTM!I3597:I3846,1-Inputs!$B$8)</f>
        <v>125825</v>
      </c>
      <c r="D3614" s="43" t="n">
        <f aca="false">NORMSINV(Inputs!$B$8)*STDEV(Prices_MTM!I3597:I3846)</f>
        <v>112863.170203898</v>
      </c>
      <c r="E3614" s="43" t="n">
        <f aca="false">-PERCENTILE(Prices_MTM!I3597:I3846,1-Inputs!$B$9)</f>
        <v>189265</v>
      </c>
      <c r="F3614" s="43" t="n">
        <f aca="false">NORMSINV(Inputs!$B$9)*STDEV(Prices_MTM!I3597:I3846)</f>
        <v>159624.535435392</v>
      </c>
      <c r="G3614" s="52" t="n">
        <f aca="false">IF(-B3614&gt;C3614,1,0)</f>
        <v>0</v>
      </c>
      <c r="H3614" s="52" t="n">
        <f aca="false">IF(-B3614&gt;D3614,1,0)</f>
        <v>0</v>
      </c>
      <c r="I3614" s="52" t="n">
        <f aca="false">IF(-B3614&gt;E3614,1,0)</f>
        <v>0</v>
      </c>
      <c r="J3614" s="52" t="n">
        <f aca="false">IF(-B3614&gt;F3614,1,0)</f>
        <v>0</v>
      </c>
    </row>
    <row r="3615" customFormat="false" ht="15" hidden="false" customHeight="false" outlineLevel="0" collapsed="false">
      <c r="A3615" s="51" t="n">
        <f aca="false">Prices_MTM!A3848</f>
        <v>43045</v>
      </c>
      <c r="B3615" s="43" t="n">
        <f aca="false">Prices_MTM!I3848</f>
        <v>28500.0000000004</v>
      </c>
      <c r="C3615" s="43" t="n">
        <f aca="false">-PERCENTILE(Prices_MTM!I3598:I3847,1-Inputs!$B$8)</f>
        <v>125825</v>
      </c>
      <c r="D3615" s="43" t="n">
        <f aca="false">NORMSINV(Inputs!$B$8)*STDEV(Prices_MTM!I3598:I3847)</f>
        <v>113039.904083995</v>
      </c>
      <c r="E3615" s="43" t="n">
        <f aca="false">-PERCENTILE(Prices_MTM!I3598:I3847,1-Inputs!$B$9)</f>
        <v>189265</v>
      </c>
      <c r="F3615" s="43" t="n">
        <f aca="false">NORMSINV(Inputs!$B$9)*STDEV(Prices_MTM!I3598:I3847)</f>
        <v>159874.493534701</v>
      </c>
      <c r="G3615" s="52" t="n">
        <f aca="false">IF(-B3615&gt;C3615,1,0)</f>
        <v>0</v>
      </c>
      <c r="H3615" s="52" t="n">
        <f aca="false">IF(-B3615&gt;D3615,1,0)</f>
        <v>0</v>
      </c>
      <c r="I3615" s="52" t="n">
        <f aca="false">IF(-B3615&gt;E3615,1,0)</f>
        <v>0</v>
      </c>
      <c r="J3615" s="52" t="n">
        <f aca="false">IF(-B3615&gt;F3615,1,0)</f>
        <v>0</v>
      </c>
    </row>
    <row r="3616" customFormat="false" ht="15" hidden="false" customHeight="false" outlineLevel="0" collapsed="false">
      <c r="A3616" s="51" t="n">
        <f aca="false">Prices_MTM!A3849</f>
        <v>43046</v>
      </c>
      <c r="B3616" s="43" t="n">
        <f aca="false">Prices_MTM!I3849</f>
        <v>-19500.0000000007</v>
      </c>
      <c r="C3616" s="43" t="n">
        <f aca="false">-PERCENTILE(Prices_MTM!I3599:I3848,1-Inputs!$B$8)</f>
        <v>125825</v>
      </c>
      <c r="D3616" s="43" t="n">
        <f aca="false">NORMSINV(Inputs!$B$8)*STDEV(Prices_MTM!I3599:I3848)</f>
        <v>113055.198819649</v>
      </c>
      <c r="E3616" s="43" t="n">
        <f aca="false">-PERCENTILE(Prices_MTM!I3599:I3848,1-Inputs!$B$9)</f>
        <v>189265</v>
      </c>
      <c r="F3616" s="43" t="n">
        <f aca="false">NORMSINV(Inputs!$B$9)*STDEV(Prices_MTM!I3599:I3848)</f>
        <v>159896.125171213</v>
      </c>
      <c r="G3616" s="52" t="n">
        <f aca="false">IF(-B3616&gt;C3616,1,0)</f>
        <v>0</v>
      </c>
      <c r="H3616" s="52" t="n">
        <f aca="false">IF(-B3616&gt;D3616,1,0)</f>
        <v>0</v>
      </c>
      <c r="I3616" s="52" t="n">
        <f aca="false">IF(-B3616&gt;E3616,1,0)</f>
        <v>0</v>
      </c>
      <c r="J3616" s="52" t="n">
        <f aca="false">IF(-B3616&gt;F3616,1,0)</f>
        <v>0</v>
      </c>
    </row>
    <row r="3617" customFormat="false" ht="15" hidden="false" customHeight="false" outlineLevel="0" collapsed="false">
      <c r="A3617" s="51" t="n">
        <f aca="false">Prices_MTM!A3850</f>
        <v>43047</v>
      </c>
      <c r="B3617" s="43" t="n">
        <f aca="false">Prices_MTM!I3850</f>
        <v>-16999.9999999998</v>
      </c>
      <c r="C3617" s="43" t="n">
        <f aca="false">-PERCENTILE(Prices_MTM!I3600:I3849,1-Inputs!$B$8)</f>
        <v>125825</v>
      </c>
      <c r="D3617" s="43" t="n">
        <f aca="false">NORMSINV(Inputs!$B$8)*STDEV(Prices_MTM!I3600:I3849)</f>
        <v>112670.71439908</v>
      </c>
      <c r="E3617" s="43" t="n">
        <f aca="false">-PERCENTILE(Prices_MTM!I3600:I3849,1-Inputs!$B$9)</f>
        <v>189265</v>
      </c>
      <c r="F3617" s="43" t="n">
        <f aca="false">NORMSINV(Inputs!$B$9)*STDEV(Prices_MTM!I3600:I3849)</f>
        <v>159352.341517922</v>
      </c>
      <c r="G3617" s="52" t="n">
        <f aca="false">IF(-B3617&gt;C3617,1,0)</f>
        <v>0</v>
      </c>
      <c r="H3617" s="52" t="n">
        <f aca="false">IF(-B3617&gt;D3617,1,0)</f>
        <v>0</v>
      </c>
      <c r="I3617" s="52" t="n">
        <f aca="false">IF(-B3617&gt;E3617,1,0)</f>
        <v>0</v>
      </c>
      <c r="J3617" s="52" t="n">
        <f aca="false">IF(-B3617&gt;F3617,1,0)</f>
        <v>0</v>
      </c>
    </row>
    <row r="3618" customFormat="false" ht="15" hidden="false" customHeight="false" outlineLevel="0" collapsed="false">
      <c r="A3618" s="51" t="n">
        <f aca="false">Prices_MTM!A3851</f>
        <v>43048</v>
      </c>
      <c r="B3618" s="43" t="n">
        <f aca="false">Prices_MTM!I3851</f>
        <v>7499.99999999993</v>
      </c>
      <c r="C3618" s="43" t="n">
        <f aca="false">-PERCENTILE(Prices_MTM!I3601:I3850,1-Inputs!$B$8)</f>
        <v>125825</v>
      </c>
      <c r="D3618" s="43" t="n">
        <f aca="false">NORMSINV(Inputs!$B$8)*STDEV(Prices_MTM!I3601:I3850)</f>
        <v>112656.448135083</v>
      </c>
      <c r="E3618" s="43" t="n">
        <f aca="false">-PERCENTILE(Prices_MTM!I3601:I3850,1-Inputs!$B$9)</f>
        <v>189265</v>
      </c>
      <c r="F3618" s="43" t="n">
        <f aca="false">NORMSINV(Inputs!$B$9)*STDEV(Prices_MTM!I3601:I3850)</f>
        <v>159332.164468502</v>
      </c>
      <c r="G3618" s="52" t="n">
        <f aca="false">IF(-B3618&gt;C3618,1,0)</f>
        <v>0</v>
      </c>
      <c r="H3618" s="52" t="n">
        <f aca="false">IF(-B3618&gt;D3618,1,0)</f>
        <v>0</v>
      </c>
      <c r="I3618" s="52" t="n">
        <f aca="false">IF(-B3618&gt;E3618,1,0)</f>
        <v>0</v>
      </c>
      <c r="J3618" s="52" t="n">
        <f aca="false">IF(-B3618&gt;F3618,1,0)</f>
        <v>0</v>
      </c>
    </row>
    <row r="3619" customFormat="false" ht="15" hidden="false" customHeight="false" outlineLevel="0" collapsed="false">
      <c r="A3619" s="51" t="n">
        <f aca="false">Prices_MTM!A3852</f>
        <v>43049</v>
      </c>
      <c r="B3619" s="43" t="n">
        <f aca="false">Prices_MTM!I3852</f>
        <v>-33999.9999999996</v>
      </c>
      <c r="C3619" s="43" t="n">
        <f aca="false">-PERCENTILE(Prices_MTM!I3602:I3851,1-Inputs!$B$8)</f>
        <v>125825</v>
      </c>
      <c r="D3619" s="43" t="n">
        <f aca="false">NORMSINV(Inputs!$B$8)*STDEV(Prices_MTM!I3602:I3851)</f>
        <v>112658.317692939</v>
      </c>
      <c r="E3619" s="43" t="n">
        <f aca="false">-PERCENTILE(Prices_MTM!I3602:I3851,1-Inputs!$B$9)</f>
        <v>189265</v>
      </c>
      <c r="F3619" s="43" t="n">
        <f aca="false">NORMSINV(Inputs!$B$9)*STDEV(Prices_MTM!I3602:I3851)</f>
        <v>159334.808619855</v>
      </c>
      <c r="G3619" s="52" t="n">
        <f aca="false">IF(-B3619&gt;C3619,1,0)</f>
        <v>0</v>
      </c>
      <c r="H3619" s="52" t="n">
        <f aca="false">IF(-B3619&gt;D3619,1,0)</f>
        <v>0</v>
      </c>
      <c r="I3619" s="52" t="n">
        <f aca="false">IF(-B3619&gt;E3619,1,0)</f>
        <v>0</v>
      </c>
      <c r="J3619" s="52" t="n">
        <f aca="false">IF(-B3619&gt;F3619,1,0)</f>
        <v>0</v>
      </c>
    </row>
    <row r="3620" customFormat="false" ht="15" hidden="false" customHeight="false" outlineLevel="0" collapsed="false">
      <c r="A3620" s="51" t="n">
        <f aca="false">Prices_MTM!A3853</f>
        <v>43052</v>
      </c>
      <c r="B3620" s="43" t="n">
        <f aca="false">Prices_MTM!I3853</f>
        <v>72500.0000000001</v>
      </c>
      <c r="C3620" s="43" t="n">
        <f aca="false">-PERCENTILE(Prices_MTM!I3603:I3852,1-Inputs!$B$8)</f>
        <v>125825</v>
      </c>
      <c r="D3620" s="43" t="n">
        <f aca="false">NORMSINV(Inputs!$B$8)*STDEV(Prices_MTM!I3603:I3852)</f>
        <v>112604.349363436</v>
      </c>
      <c r="E3620" s="43" t="n">
        <f aca="false">-PERCENTILE(Prices_MTM!I3603:I3852,1-Inputs!$B$9)</f>
        <v>189265</v>
      </c>
      <c r="F3620" s="43" t="n">
        <f aca="false">NORMSINV(Inputs!$B$9)*STDEV(Prices_MTM!I3603:I3852)</f>
        <v>159258.480181538</v>
      </c>
      <c r="G3620" s="52" t="n">
        <f aca="false">IF(-B3620&gt;C3620,1,0)</f>
        <v>0</v>
      </c>
      <c r="H3620" s="52" t="n">
        <f aca="false">IF(-B3620&gt;D3620,1,0)</f>
        <v>0</v>
      </c>
      <c r="I3620" s="52" t="n">
        <f aca="false">IF(-B3620&gt;E3620,1,0)</f>
        <v>0</v>
      </c>
      <c r="J3620" s="52" t="n">
        <f aca="false">IF(-B3620&gt;F3620,1,0)</f>
        <v>0</v>
      </c>
    </row>
    <row r="3621" customFormat="false" ht="15" hidden="false" customHeight="false" outlineLevel="0" collapsed="false">
      <c r="A3621" s="51" t="n">
        <f aca="false">Prices_MTM!A3854</f>
        <v>43053</v>
      </c>
      <c r="B3621" s="43" t="n">
        <f aca="false">Prices_MTM!I3854</f>
        <v>-8500.00000000009</v>
      </c>
      <c r="C3621" s="43" t="n">
        <f aca="false">-PERCENTILE(Prices_MTM!I3604:I3853,1-Inputs!$B$8)</f>
        <v>125825</v>
      </c>
      <c r="D3621" s="43" t="n">
        <f aca="false">NORMSINV(Inputs!$B$8)*STDEV(Prices_MTM!I3604:I3853)</f>
        <v>112830.379789966</v>
      </c>
      <c r="E3621" s="43" t="n">
        <f aca="false">-PERCENTILE(Prices_MTM!I3604:I3853,1-Inputs!$B$9)</f>
        <v>189265</v>
      </c>
      <c r="F3621" s="43" t="n">
        <f aca="false">NORMSINV(Inputs!$B$9)*STDEV(Prices_MTM!I3604:I3853)</f>
        <v>159578.159327214</v>
      </c>
      <c r="G3621" s="52" t="n">
        <f aca="false">IF(-B3621&gt;C3621,1,0)</f>
        <v>0</v>
      </c>
      <c r="H3621" s="52" t="n">
        <f aca="false">IF(-B3621&gt;D3621,1,0)</f>
        <v>0</v>
      </c>
      <c r="I3621" s="52" t="n">
        <f aca="false">IF(-B3621&gt;E3621,1,0)</f>
        <v>0</v>
      </c>
      <c r="J3621" s="52" t="n">
        <f aca="false">IF(-B3621&gt;F3621,1,0)</f>
        <v>0</v>
      </c>
    </row>
    <row r="3622" customFormat="false" ht="15" hidden="false" customHeight="false" outlineLevel="0" collapsed="false">
      <c r="A3622" s="51" t="n">
        <f aca="false">Prices_MTM!A3855</f>
        <v>43054</v>
      </c>
      <c r="B3622" s="43" t="n">
        <f aca="false">Prices_MTM!I3855</f>
        <v>-56000.0000000002</v>
      </c>
      <c r="C3622" s="43" t="n">
        <f aca="false">-PERCENTILE(Prices_MTM!I3605:I3854,1-Inputs!$B$8)</f>
        <v>125825</v>
      </c>
      <c r="D3622" s="43" t="n">
        <f aca="false">NORMSINV(Inputs!$B$8)*STDEV(Prices_MTM!I3605:I3854)</f>
        <v>112811.285371144</v>
      </c>
      <c r="E3622" s="43" t="n">
        <f aca="false">-PERCENTILE(Prices_MTM!I3605:I3854,1-Inputs!$B$9)</f>
        <v>189265</v>
      </c>
      <c r="F3622" s="43" t="n">
        <f aca="false">NORMSINV(Inputs!$B$9)*STDEV(Prices_MTM!I3605:I3854)</f>
        <v>159551.153726287</v>
      </c>
      <c r="G3622" s="52" t="n">
        <f aca="false">IF(-B3622&gt;C3622,1,0)</f>
        <v>0</v>
      </c>
      <c r="H3622" s="52" t="n">
        <f aca="false">IF(-B3622&gt;D3622,1,0)</f>
        <v>0</v>
      </c>
      <c r="I3622" s="52" t="n">
        <f aca="false">IF(-B3622&gt;E3622,1,0)</f>
        <v>0</v>
      </c>
      <c r="J3622" s="52" t="n">
        <f aca="false">IF(-B3622&gt;F3622,1,0)</f>
        <v>0</v>
      </c>
    </row>
    <row r="3623" customFormat="false" ht="15" hidden="false" customHeight="false" outlineLevel="0" collapsed="false">
      <c r="A3623" s="51" t="n">
        <f aca="false">Prices_MTM!A3856</f>
        <v>43055</v>
      </c>
      <c r="B3623" s="43" t="n">
        <f aca="false">Prices_MTM!I3856</f>
        <v>-10500</v>
      </c>
      <c r="C3623" s="43" t="n">
        <f aca="false">-PERCENTILE(Prices_MTM!I3606:I3855,1-Inputs!$B$8)</f>
        <v>125825</v>
      </c>
      <c r="D3623" s="43" t="n">
        <f aca="false">NORMSINV(Inputs!$B$8)*STDEV(Prices_MTM!I3606:I3855)</f>
        <v>112016.148716468</v>
      </c>
      <c r="E3623" s="43" t="n">
        <f aca="false">-PERCENTILE(Prices_MTM!I3606:I3855,1-Inputs!$B$9)</f>
        <v>189265</v>
      </c>
      <c r="F3623" s="43" t="n">
        <f aca="false">NORMSINV(Inputs!$B$9)*STDEV(Prices_MTM!I3606:I3855)</f>
        <v>158426.576781647</v>
      </c>
      <c r="G3623" s="52" t="n">
        <f aca="false">IF(-B3623&gt;C3623,1,0)</f>
        <v>0</v>
      </c>
      <c r="H3623" s="52" t="n">
        <f aca="false">IF(-B3623&gt;D3623,1,0)</f>
        <v>0</v>
      </c>
      <c r="I3623" s="52" t="n">
        <f aca="false">IF(-B3623&gt;E3623,1,0)</f>
        <v>0</v>
      </c>
      <c r="J3623" s="52" t="n">
        <f aca="false">IF(-B3623&gt;F3623,1,0)</f>
        <v>0</v>
      </c>
    </row>
    <row r="3624" customFormat="false" ht="15" hidden="false" customHeight="false" outlineLevel="0" collapsed="false">
      <c r="A3624" s="51" t="n">
        <f aca="false">Prices_MTM!A3857</f>
        <v>43056</v>
      </c>
      <c r="B3624" s="43" t="n">
        <f aca="false">Prices_MTM!I3857</f>
        <v>98999.9999999998</v>
      </c>
      <c r="C3624" s="43" t="n">
        <f aca="false">-PERCENTILE(Prices_MTM!I3607:I3856,1-Inputs!$B$8)</f>
        <v>125825</v>
      </c>
      <c r="D3624" s="43" t="n">
        <f aca="false">NORMSINV(Inputs!$B$8)*STDEV(Prices_MTM!I3607:I3856)</f>
        <v>111737.969313196</v>
      </c>
      <c r="E3624" s="43" t="n">
        <f aca="false">-PERCENTILE(Prices_MTM!I3607:I3856,1-Inputs!$B$9)</f>
        <v>189265</v>
      </c>
      <c r="F3624" s="43" t="n">
        <f aca="false">NORMSINV(Inputs!$B$9)*STDEV(Prices_MTM!I3607:I3856)</f>
        <v>158033.142342984</v>
      </c>
      <c r="G3624" s="52" t="n">
        <f aca="false">IF(-B3624&gt;C3624,1,0)</f>
        <v>0</v>
      </c>
      <c r="H3624" s="52" t="n">
        <f aca="false">IF(-B3624&gt;D3624,1,0)</f>
        <v>0</v>
      </c>
      <c r="I3624" s="52" t="n">
        <f aca="false">IF(-B3624&gt;E3624,1,0)</f>
        <v>0</v>
      </c>
      <c r="J3624" s="52" t="n">
        <f aca="false">IF(-B3624&gt;F3624,1,0)</f>
        <v>0</v>
      </c>
    </row>
    <row r="3625" customFormat="false" ht="15" hidden="false" customHeight="false" outlineLevel="0" collapsed="false">
      <c r="A3625" s="51" t="n">
        <f aca="false">Prices_MTM!A3858</f>
        <v>43059</v>
      </c>
      <c r="B3625" s="43" t="n">
        <f aca="false">Prices_MTM!I3858</f>
        <v>0</v>
      </c>
      <c r="C3625" s="43" t="n">
        <f aca="false">-PERCENTILE(Prices_MTM!I3608:I3857,1-Inputs!$B$8)</f>
        <v>125825</v>
      </c>
      <c r="D3625" s="43" t="n">
        <f aca="false">NORMSINV(Inputs!$B$8)*STDEV(Prices_MTM!I3608:I3857)</f>
        <v>112204.581023472</v>
      </c>
      <c r="E3625" s="43" t="n">
        <f aca="false">-PERCENTILE(Prices_MTM!I3608:I3857,1-Inputs!$B$9)</f>
        <v>189265</v>
      </c>
      <c r="F3625" s="43" t="n">
        <f aca="false">NORMSINV(Inputs!$B$9)*STDEV(Prices_MTM!I3608:I3857)</f>
        <v>158693.080189377</v>
      </c>
      <c r="G3625" s="52" t="n">
        <f aca="false">IF(-B3625&gt;C3625,1,0)</f>
        <v>0</v>
      </c>
      <c r="H3625" s="52" t="n">
        <f aca="false">IF(-B3625&gt;D3625,1,0)</f>
        <v>0</v>
      </c>
      <c r="I3625" s="52" t="n">
        <f aca="false">IF(-B3625&gt;E3625,1,0)</f>
        <v>0</v>
      </c>
      <c r="J3625" s="52" t="n">
        <f aca="false">IF(-B3625&gt;F3625,1,0)</f>
        <v>0</v>
      </c>
    </row>
    <row r="3626" customFormat="false" ht="15" hidden="false" customHeight="false" outlineLevel="0" collapsed="false">
      <c r="A3626" s="51" t="n">
        <f aca="false">Prices_MTM!A3859</f>
        <v>43060</v>
      </c>
      <c r="B3626" s="43" t="n">
        <f aca="false">Prices_MTM!I3859</f>
        <v>16000.0000000004</v>
      </c>
      <c r="C3626" s="43" t="n">
        <f aca="false">-PERCENTILE(Prices_MTM!I3609:I3858,1-Inputs!$B$8)</f>
        <v>125825</v>
      </c>
      <c r="D3626" s="43" t="n">
        <f aca="false">NORMSINV(Inputs!$B$8)*STDEV(Prices_MTM!I3609:I3858)</f>
        <v>112130.580346281</v>
      </c>
      <c r="E3626" s="43" t="n">
        <f aca="false">-PERCENTILE(Prices_MTM!I3609:I3858,1-Inputs!$B$9)</f>
        <v>189265</v>
      </c>
      <c r="F3626" s="43" t="n">
        <f aca="false">NORMSINV(Inputs!$B$9)*STDEV(Prices_MTM!I3609:I3858)</f>
        <v>158588.41961944</v>
      </c>
      <c r="G3626" s="52" t="n">
        <f aca="false">IF(-B3626&gt;C3626,1,0)</f>
        <v>0</v>
      </c>
      <c r="H3626" s="52" t="n">
        <f aca="false">IF(-B3626&gt;D3626,1,0)</f>
        <v>0</v>
      </c>
      <c r="I3626" s="52" t="n">
        <f aca="false">IF(-B3626&gt;E3626,1,0)</f>
        <v>0</v>
      </c>
      <c r="J3626" s="52" t="n">
        <f aca="false">IF(-B3626&gt;F3626,1,0)</f>
        <v>0</v>
      </c>
    </row>
    <row r="3627" customFormat="false" ht="15" hidden="false" customHeight="false" outlineLevel="0" collapsed="false">
      <c r="A3627" s="51" t="n">
        <f aca="false">Prices_MTM!A3860</f>
        <v>43061</v>
      </c>
      <c r="B3627" s="43" t="n">
        <f aca="false">Prices_MTM!I3860</f>
        <v>71999.9999999999</v>
      </c>
      <c r="C3627" s="43" t="n">
        <f aca="false">-PERCENTILE(Prices_MTM!I3610:I3859,1-Inputs!$B$8)</f>
        <v>125825</v>
      </c>
      <c r="D3627" s="43" t="n">
        <f aca="false">NORMSINV(Inputs!$B$8)*STDEV(Prices_MTM!I3610:I3859)</f>
        <v>111648.1872804</v>
      </c>
      <c r="E3627" s="43" t="n">
        <f aca="false">-PERCENTILE(Prices_MTM!I3610:I3859,1-Inputs!$B$9)</f>
        <v>189265</v>
      </c>
      <c r="F3627" s="43" t="n">
        <f aca="false">NORMSINV(Inputs!$B$9)*STDEV(Prices_MTM!I3610:I3859)</f>
        <v>157906.161900651</v>
      </c>
      <c r="G3627" s="52" t="n">
        <f aca="false">IF(-B3627&gt;C3627,1,0)</f>
        <v>0</v>
      </c>
      <c r="H3627" s="52" t="n">
        <f aca="false">IF(-B3627&gt;D3627,1,0)</f>
        <v>0</v>
      </c>
      <c r="I3627" s="52" t="n">
        <f aca="false">IF(-B3627&gt;E3627,1,0)</f>
        <v>0</v>
      </c>
      <c r="J3627" s="52" t="n">
        <f aca="false">IF(-B3627&gt;F3627,1,0)</f>
        <v>0</v>
      </c>
    </row>
    <row r="3628" customFormat="false" ht="15" hidden="false" customHeight="false" outlineLevel="0" collapsed="false">
      <c r="A3628" s="51" t="n">
        <f aca="false">Prices_MTM!A3861</f>
        <v>43063</v>
      </c>
      <c r="B3628" s="43" t="n">
        <f aca="false">Prices_MTM!I3861</f>
        <v>72999.9999999997</v>
      </c>
      <c r="C3628" s="43" t="n">
        <f aca="false">-PERCENTILE(Prices_MTM!I3611:I3860,1-Inputs!$B$8)</f>
        <v>125825</v>
      </c>
      <c r="D3628" s="43" t="n">
        <f aca="false">NORMSINV(Inputs!$B$8)*STDEV(Prices_MTM!I3611:I3860)</f>
        <v>111767.788275246</v>
      </c>
      <c r="E3628" s="43" t="n">
        <f aca="false">-PERCENTILE(Prices_MTM!I3611:I3860,1-Inputs!$B$9)</f>
        <v>189265</v>
      </c>
      <c r="F3628" s="43" t="n">
        <f aca="false">NORMSINV(Inputs!$B$9)*STDEV(Prices_MTM!I3611:I3860)</f>
        <v>158075.315870059</v>
      </c>
      <c r="G3628" s="52" t="n">
        <f aca="false">IF(-B3628&gt;C3628,1,0)</f>
        <v>0</v>
      </c>
      <c r="H3628" s="52" t="n">
        <f aca="false">IF(-B3628&gt;D3628,1,0)</f>
        <v>0</v>
      </c>
      <c r="I3628" s="52" t="n">
        <f aca="false">IF(-B3628&gt;E3628,1,0)</f>
        <v>0</v>
      </c>
      <c r="J3628" s="52" t="n">
        <f aca="false">IF(-B3628&gt;F3628,1,0)</f>
        <v>0</v>
      </c>
    </row>
    <row r="3629" customFormat="false" ht="15" hidden="false" customHeight="false" outlineLevel="0" collapsed="false">
      <c r="A3629" s="51" t="n">
        <f aca="false">Prices_MTM!A3862</f>
        <v>43066</v>
      </c>
      <c r="B3629" s="43" t="n">
        <f aca="false">Prices_MTM!I3862</f>
        <v>-67499.9999999997</v>
      </c>
      <c r="C3629" s="43" t="n">
        <f aca="false">-PERCENTILE(Prices_MTM!I3612:I3861,1-Inputs!$B$8)</f>
        <v>123650</v>
      </c>
      <c r="D3629" s="43" t="n">
        <f aca="false">NORMSINV(Inputs!$B$8)*STDEV(Prices_MTM!I3612:I3861)</f>
        <v>110801.697842807</v>
      </c>
      <c r="E3629" s="43" t="n">
        <f aca="false">-PERCENTILE(Prices_MTM!I3612:I3861,1-Inputs!$B$9)</f>
        <v>189265</v>
      </c>
      <c r="F3629" s="43" t="n">
        <f aca="false">NORMSINV(Inputs!$B$9)*STDEV(Prices_MTM!I3612:I3861)</f>
        <v>156708.955735145</v>
      </c>
      <c r="G3629" s="52" t="n">
        <f aca="false">IF(-B3629&gt;C3629,1,0)</f>
        <v>0</v>
      </c>
      <c r="H3629" s="52" t="n">
        <f aca="false">IF(-B3629&gt;D3629,1,0)</f>
        <v>0</v>
      </c>
      <c r="I3629" s="52" t="n">
        <f aca="false">IF(-B3629&gt;E3629,1,0)</f>
        <v>0</v>
      </c>
      <c r="J3629" s="52" t="n">
        <f aca="false">IF(-B3629&gt;F3629,1,0)</f>
        <v>0</v>
      </c>
    </row>
    <row r="3630" customFormat="false" ht="15" hidden="false" customHeight="false" outlineLevel="0" collapsed="false">
      <c r="A3630" s="51" t="n">
        <f aca="false">Prices_MTM!A3863</f>
        <v>43067</v>
      </c>
      <c r="B3630" s="43" t="n">
        <f aca="false">Prices_MTM!I3863</f>
        <v>-29500.0000000002</v>
      </c>
      <c r="C3630" s="43" t="n">
        <f aca="false">-PERCENTILE(Prices_MTM!I3613:I3862,1-Inputs!$B$8)</f>
        <v>123650</v>
      </c>
      <c r="D3630" s="43" t="n">
        <f aca="false">NORMSINV(Inputs!$B$8)*STDEV(Prices_MTM!I3613:I3862)</f>
        <v>111029.117670622</v>
      </c>
      <c r="E3630" s="43" t="n">
        <f aca="false">-PERCENTILE(Prices_MTM!I3613:I3862,1-Inputs!$B$9)</f>
        <v>189265</v>
      </c>
      <c r="F3630" s="43" t="n">
        <f aca="false">NORMSINV(Inputs!$B$9)*STDEV(Prices_MTM!I3613:I3862)</f>
        <v>157030.599937573</v>
      </c>
      <c r="G3630" s="52" t="n">
        <f aca="false">IF(-B3630&gt;C3630,1,0)</f>
        <v>0</v>
      </c>
      <c r="H3630" s="52" t="n">
        <f aca="false">IF(-B3630&gt;D3630,1,0)</f>
        <v>0</v>
      </c>
      <c r="I3630" s="52" t="n">
        <f aca="false">IF(-B3630&gt;E3630,1,0)</f>
        <v>0</v>
      </c>
      <c r="J3630" s="52" t="n">
        <f aca="false">IF(-B3630&gt;F3630,1,0)</f>
        <v>0</v>
      </c>
    </row>
    <row r="3631" customFormat="false" ht="15" hidden="false" customHeight="false" outlineLevel="0" collapsed="false">
      <c r="A3631" s="51" t="n">
        <f aca="false">Prices_MTM!A3864</f>
        <v>43068</v>
      </c>
      <c r="B3631" s="43" t="n">
        <f aca="false">Prices_MTM!I3864</f>
        <v>-80000.0000000001</v>
      </c>
      <c r="C3631" s="43" t="n">
        <f aca="false">-PERCENTILE(Prices_MTM!I3614:I3863,1-Inputs!$B$8)</f>
        <v>121850</v>
      </c>
      <c r="D3631" s="43" t="n">
        <f aca="false">NORMSINV(Inputs!$B$8)*STDEV(Prices_MTM!I3614:I3863)</f>
        <v>110328.966986586</v>
      </c>
      <c r="E3631" s="43" t="n">
        <f aca="false">-PERCENTILE(Prices_MTM!I3614:I3863,1-Inputs!$B$9)</f>
        <v>189265</v>
      </c>
      <c r="F3631" s="43" t="n">
        <f aca="false">NORMSINV(Inputs!$B$9)*STDEV(Prices_MTM!I3614:I3863)</f>
        <v>156040.363463867</v>
      </c>
      <c r="G3631" s="52" t="n">
        <f aca="false">IF(-B3631&gt;C3631,1,0)</f>
        <v>0</v>
      </c>
      <c r="H3631" s="52" t="n">
        <f aca="false">IF(-B3631&gt;D3631,1,0)</f>
        <v>0</v>
      </c>
      <c r="I3631" s="52" t="n">
        <f aca="false">IF(-B3631&gt;E3631,1,0)</f>
        <v>0</v>
      </c>
      <c r="J3631" s="52" t="n">
        <f aca="false">IF(-B3631&gt;F3631,1,0)</f>
        <v>0</v>
      </c>
    </row>
    <row r="3632" customFormat="false" ht="15" hidden="false" customHeight="false" outlineLevel="0" collapsed="false">
      <c r="A3632" s="51" t="n">
        <f aca="false">Prices_MTM!A3865</f>
        <v>43069</v>
      </c>
      <c r="B3632" s="43" t="n">
        <f aca="false">Prices_MTM!I3865</f>
        <v>25499.9999999999</v>
      </c>
      <c r="C3632" s="43" t="n">
        <f aca="false">-PERCENTILE(Prices_MTM!I3615:I3864,1-Inputs!$B$8)</f>
        <v>121850</v>
      </c>
      <c r="D3632" s="43" t="n">
        <f aca="false">NORMSINV(Inputs!$B$8)*STDEV(Prices_MTM!I3615:I3864)</f>
        <v>110478.198706333</v>
      </c>
      <c r="E3632" s="43" t="n">
        <f aca="false">-PERCENTILE(Prices_MTM!I3615:I3864,1-Inputs!$B$9)</f>
        <v>189265</v>
      </c>
      <c r="F3632" s="43" t="n">
        <f aca="false">NORMSINV(Inputs!$B$9)*STDEV(Prices_MTM!I3615:I3864)</f>
        <v>156251.424732957</v>
      </c>
      <c r="G3632" s="52" t="n">
        <f aca="false">IF(-B3632&gt;C3632,1,0)</f>
        <v>0</v>
      </c>
      <c r="H3632" s="52" t="n">
        <f aca="false">IF(-B3632&gt;D3632,1,0)</f>
        <v>0</v>
      </c>
      <c r="I3632" s="52" t="n">
        <f aca="false">IF(-B3632&gt;E3632,1,0)</f>
        <v>0</v>
      </c>
      <c r="J3632" s="52" t="n">
        <f aca="false">IF(-B3632&gt;F3632,1,0)</f>
        <v>0</v>
      </c>
    </row>
    <row r="3633" customFormat="false" ht="15" hidden="false" customHeight="false" outlineLevel="0" collapsed="false">
      <c r="A3633" s="51" t="n">
        <f aca="false">Prices_MTM!A3866</f>
        <v>43070</v>
      </c>
      <c r="B3633" s="43" t="n">
        <f aca="false">Prices_MTM!I3866</f>
        <v>43000.0000000007</v>
      </c>
      <c r="C3633" s="43" t="n">
        <f aca="false">-PERCENTILE(Prices_MTM!I3616:I3865,1-Inputs!$B$8)</f>
        <v>121850</v>
      </c>
      <c r="D3633" s="43" t="n">
        <f aca="false">NORMSINV(Inputs!$B$8)*STDEV(Prices_MTM!I3616:I3865)</f>
        <v>107443.3306969</v>
      </c>
      <c r="E3633" s="43" t="n">
        <f aca="false">-PERCENTILE(Prices_MTM!I3616:I3865,1-Inputs!$B$9)</f>
        <v>189265</v>
      </c>
      <c r="F3633" s="43" t="n">
        <f aca="false">NORMSINV(Inputs!$B$9)*STDEV(Prices_MTM!I3616:I3865)</f>
        <v>151959.152991535</v>
      </c>
      <c r="G3633" s="52" t="n">
        <f aca="false">IF(-B3633&gt;C3633,1,0)</f>
        <v>0</v>
      </c>
      <c r="H3633" s="52" t="n">
        <f aca="false">IF(-B3633&gt;D3633,1,0)</f>
        <v>0</v>
      </c>
      <c r="I3633" s="52" t="n">
        <f aca="false">IF(-B3633&gt;E3633,1,0)</f>
        <v>0</v>
      </c>
      <c r="J3633" s="52" t="n">
        <f aca="false">IF(-B3633&gt;F3633,1,0)</f>
        <v>0</v>
      </c>
    </row>
    <row r="3634" customFormat="false" ht="15" hidden="false" customHeight="false" outlineLevel="0" collapsed="false">
      <c r="A3634" s="51" t="n">
        <f aca="false">Prices_MTM!A3867</f>
        <v>43073</v>
      </c>
      <c r="B3634" s="43" t="n">
        <f aca="false">Prices_MTM!I3867</f>
        <v>-31000.0000000009</v>
      </c>
      <c r="C3634" s="43" t="n">
        <f aca="false">-PERCENTILE(Prices_MTM!I3617:I3866,1-Inputs!$B$8)</f>
        <v>121850</v>
      </c>
      <c r="D3634" s="43" t="n">
        <f aca="false">NORMSINV(Inputs!$B$8)*STDEV(Prices_MTM!I3617:I3866)</f>
        <v>107410.444834561</v>
      </c>
      <c r="E3634" s="43" t="n">
        <f aca="false">-PERCENTILE(Prices_MTM!I3617:I3866,1-Inputs!$B$9)</f>
        <v>189265</v>
      </c>
      <c r="F3634" s="43" t="n">
        <f aca="false">NORMSINV(Inputs!$B$9)*STDEV(Prices_MTM!I3617:I3866)</f>
        <v>151912.641888854</v>
      </c>
      <c r="G3634" s="52" t="n">
        <f aca="false">IF(-B3634&gt;C3634,1,0)</f>
        <v>0</v>
      </c>
      <c r="H3634" s="52" t="n">
        <f aca="false">IF(-B3634&gt;D3634,1,0)</f>
        <v>0</v>
      </c>
      <c r="I3634" s="52" t="n">
        <f aca="false">IF(-B3634&gt;E3634,1,0)</f>
        <v>0</v>
      </c>
      <c r="J3634" s="52" t="n">
        <f aca="false">IF(-B3634&gt;F3634,1,0)</f>
        <v>0</v>
      </c>
    </row>
    <row r="3635" customFormat="false" ht="15" hidden="false" customHeight="false" outlineLevel="0" collapsed="false">
      <c r="A3635" s="51" t="n">
        <f aca="false">Prices_MTM!A3868</f>
        <v>43074</v>
      </c>
      <c r="B3635" s="43" t="n">
        <f aca="false">Prices_MTM!I3868</f>
        <v>18000</v>
      </c>
      <c r="C3635" s="43" t="n">
        <f aca="false">-PERCENTILE(Prices_MTM!I3618:I3867,1-Inputs!$B$8)</f>
        <v>121850</v>
      </c>
      <c r="D3635" s="43" t="n">
        <f aca="false">NORMSINV(Inputs!$B$8)*STDEV(Prices_MTM!I3618:I3867)</f>
        <v>107288.339036528</v>
      </c>
      <c r="E3635" s="43" t="n">
        <f aca="false">-PERCENTILE(Prices_MTM!I3618:I3867,1-Inputs!$B$9)</f>
        <v>189265</v>
      </c>
      <c r="F3635" s="43" t="n">
        <f aca="false">NORMSINV(Inputs!$B$9)*STDEV(Prices_MTM!I3618:I3867)</f>
        <v>151739.945328499</v>
      </c>
      <c r="G3635" s="52" t="n">
        <f aca="false">IF(-B3635&gt;C3635,1,0)</f>
        <v>0</v>
      </c>
      <c r="H3635" s="52" t="n">
        <f aca="false">IF(-B3635&gt;D3635,1,0)</f>
        <v>0</v>
      </c>
      <c r="I3635" s="52" t="n">
        <f aca="false">IF(-B3635&gt;E3635,1,0)</f>
        <v>0</v>
      </c>
      <c r="J3635" s="52" t="n">
        <f aca="false">IF(-B3635&gt;F3635,1,0)</f>
        <v>0</v>
      </c>
    </row>
    <row r="3636" customFormat="false" ht="15" hidden="false" customHeight="false" outlineLevel="0" collapsed="false">
      <c r="A3636" s="51" t="n">
        <f aca="false">Prices_MTM!A3869</f>
        <v>43075</v>
      </c>
      <c r="B3636" s="43" t="n">
        <f aca="false">Prices_MTM!I3869</f>
        <v>-127000</v>
      </c>
      <c r="C3636" s="43" t="n">
        <f aca="false">-PERCENTILE(Prices_MTM!I3619:I3868,1-Inputs!$B$8)</f>
        <v>121850</v>
      </c>
      <c r="D3636" s="43" t="n">
        <f aca="false">NORMSINV(Inputs!$B$8)*STDEV(Prices_MTM!I3619:I3868)</f>
        <v>107198.467198818</v>
      </c>
      <c r="E3636" s="43" t="n">
        <f aca="false">-PERCENTILE(Prices_MTM!I3619:I3868,1-Inputs!$B$9)</f>
        <v>189265</v>
      </c>
      <c r="F3636" s="43" t="n">
        <f aca="false">NORMSINV(Inputs!$B$9)*STDEV(Prices_MTM!I3619:I3868)</f>
        <v>151612.837873363</v>
      </c>
      <c r="G3636" s="52" t="n">
        <f aca="false">IF(-B3636&gt;C3636,1,0)</f>
        <v>1</v>
      </c>
      <c r="H3636" s="52" t="n">
        <f aca="false">IF(-B3636&gt;D3636,1,0)</f>
        <v>1</v>
      </c>
      <c r="I3636" s="52" t="n">
        <f aca="false">IF(-B3636&gt;E3636,1,0)</f>
        <v>0</v>
      </c>
      <c r="J3636" s="52" t="n">
        <f aca="false">IF(-B3636&gt;F3636,1,0)</f>
        <v>0</v>
      </c>
    </row>
    <row r="3637" customFormat="false" ht="15" hidden="false" customHeight="false" outlineLevel="0" collapsed="false">
      <c r="A3637" s="51" t="n">
        <f aca="false">Prices_MTM!A3870</f>
        <v>43076</v>
      </c>
      <c r="B3637" s="43" t="n">
        <f aca="false">Prices_MTM!I3870</f>
        <v>65000.0000000002</v>
      </c>
      <c r="C3637" s="43" t="n">
        <f aca="false">-PERCENTILE(Prices_MTM!I3620:I3869,1-Inputs!$B$8)</f>
        <v>125825</v>
      </c>
      <c r="D3637" s="43" t="n">
        <f aca="false">NORMSINV(Inputs!$B$8)*STDEV(Prices_MTM!I3620:I3869)</f>
        <v>107976.21929674</v>
      </c>
      <c r="E3637" s="43" t="n">
        <f aca="false">-PERCENTILE(Prices_MTM!I3620:I3869,1-Inputs!$B$9)</f>
        <v>189265</v>
      </c>
      <c r="F3637" s="43" t="n">
        <f aca="false">NORMSINV(Inputs!$B$9)*STDEV(Prices_MTM!I3620:I3869)</f>
        <v>152712.82750763</v>
      </c>
      <c r="G3637" s="52" t="n">
        <f aca="false">IF(-B3637&gt;C3637,1,0)</f>
        <v>0</v>
      </c>
      <c r="H3637" s="52" t="n">
        <f aca="false">IF(-B3637&gt;D3637,1,0)</f>
        <v>0</v>
      </c>
      <c r="I3637" s="52" t="n">
        <f aca="false">IF(-B3637&gt;E3637,1,0)</f>
        <v>0</v>
      </c>
      <c r="J3637" s="52" t="n">
        <f aca="false">IF(-B3637&gt;F3637,1,0)</f>
        <v>0</v>
      </c>
    </row>
    <row r="3638" customFormat="false" ht="15" hidden="false" customHeight="false" outlineLevel="0" collapsed="false">
      <c r="A3638" s="51" t="n">
        <f aca="false">Prices_MTM!A3871</f>
        <v>43077</v>
      </c>
      <c r="B3638" s="43" t="n">
        <f aca="false">Prices_MTM!I3871</f>
        <v>-9500.00000000025</v>
      </c>
      <c r="C3638" s="43" t="n">
        <f aca="false">-PERCENTILE(Prices_MTM!I3621:I3870,1-Inputs!$B$8)</f>
        <v>125825</v>
      </c>
      <c r="D3638" s="43" t="n">
        <f aca="false">NORMSINV(Inputs!$B$8)*STDEV(Prices_MTM!I3621:I3870)</f>
        <v>107781.59356216</v>
      </c>
      <c r="E3638" s="43" t="n">
        <f aca="false">-PERCENTILE(Prices_MTM!I3621:I3870,1-Inputs!$B$9)</f>
        <v>189265</v>
      </c>
      <c r="F3638" s="43" t="n">
        <f aca="false">NORMSINV(Inputs!$B$9)*STDEV(Prices_MTM!I3621:I3870)</f>
        <v>152437.564617088</v>
      </c>
      <c r="G3638" s="52" t="n">
        <f aca="false">IF(-B3638&gt;C3638,1,0)</f>
        <v>0</v>
      </c>
      <c r="H3638" s="52" t="n">
        <f aca="false">IF(-B3638&gt;D3638,1,0)</f>
        <v>0</v>
      </c>
      <c r="I3638" s="52" t="n">
        <f aca="false">IF(-B3638&gt;E3638,1,0)</f>
        <v>0</v>
      </c>
      <c r="J3638" s="52" t="n">
        <f aca="false">IF(-B3638&gt;F3638,1,0)</f>
        <v>0</v>
      </c>
    </row>
    <row r="3639" customFormat="false" ht="15" hidden="false" customHeight="false" outlineLevel="0" collapsed="false">
      <c r="A3639" s="51" t="n">
        <f aca="false">Prices_MTM!A3872</f>
        <v>43080</v>
      </c>
      <c r="B3639" s="43" t="n">
        <f aca="false">Prices_MTM!I3872</f>
        <v>-18999.9999999998</v>
      </c>
      <c r="C3639" s="43" t="n">
        <f aca="false">-PERCENTILE(Prices_MTM!I3622:I3871,1-Inputs!$B$8)</f>
        <v>125825</v>
      </c>
      <c r="D3639" s="43" t="n">
        <f aca="false">NORMSINV(Inputs!$B$8)*STDEV(Prices_MTM!I3622:I3871)</f>
        <v>107133.089474765</v>
      </c>
      <c r="E3639" s="43" t="n">
        <f aca="false">-PERCENTILE(Prices_MTM!I3622:I3871,1-Inputs!$B$9)</f>
        <v>189265</v>
      </c>
      <c r="F3639" s="43" t="n">
        <f aca="false">NORMSINV(Inputs!$B$9)*STDEV(Prices_MTM!I3622:I3871)</f>
        <v>151520.372910604</v>
      </c>
      <c r="G3639" s="52" t="n">
        <f aca="false">IF(-B3639&gt;C3639,1,0)</f>
        <v>0</v>
      </c>
      <c r="H3639" s="52" t="n">
        <f aca="false">IF(-B3639&gt;D3639,1,0)</f>
        <v>0</v>
      </c>
      <c r="I3639" s="52" t="n">
        <f aca="false">IF(-B3639&gt;E3639,1,0)</f>
        <v>0</v>
      </c>
      <c r="J3639" s="52" t="n">
        <f aca="false">IF(-B3639&gt;F3639,1,0)</f>
        <v>0</v>
      </c>
    </row>
    <row r="3640" customFormat="false" ht="15" hidden="false" customHeight="false" outlineLevel="0" collapsed="false">
      <c r="A3640" s="51" t="n">
        <f aca="false">Prices_MTM!A3873</f>
        <v>43081</v>
      </c>
      <c r="B3640" s="43" t="n">
        <f aca="false">Prices_MTM!I3873</f>
        <v>-39000.0000000001</v>
      </c>
      <c r="C3640" s="43" t="n">
        <f aca="false">-PERCENTILE(Prices_MTM!I3623:I3872,1-Inputs!$B$8)</f>
        <v>125825</v>
      </c>
      <c r="D3640" s="43" t="n">
        <f aca="false">NORMSINV(Inputs!$B$8)*STDEV(Prices_MTM!I3623:I3872)</f>
        <v>107079.835699853</v>
      </c>
      <c r="E3640" s="43" t="n">
        <f aca="false">-PERCENTILE(Prices_MTM!I3623:I3872,1-Inputs!$B$9)</f>
        <v>189265</v>
      </c>
      <c r="F3640" s="43" t="n">
        <f aca="false">NORMSINV(Inputs!$B$9)*STDEV(Prices_MTM!I3623:I3872)</f>
        <v>151445.055080481</v>
      </c>
      <c r="G3640" s="52" t="n">
        <f aca="false">IF(-B3640&gt;C3640,1,0)</f>
        <v>0</v>
      </c>
      <c r="H3640" s="52" t="n">
        <f aca="false">IF(-B3640&gt;D3640,1,0)</f>
        <v>0</v>
      </c>
      <c r="I3640" s="52" t="n">
        <f aca="false">IF(-B3640&gt;E3640,1,0)</f>
        <v>0</v>
      </c>
      <c r="J3640" s="52" t="n">
        <f aca="false">IF(-B3640&gt;F3640,1,0)</f>
        <v>0</v>
      </c>
    </row>
    <row r="3641" customFormat="false" ht="15" hidden="false" customHeight="false" outlineLevel="0" collapsed="false">
      <c r="A3641" s="51" t="n">
        <f aca="false">Prices_MTM!A3874</f>
        <v>43082</v>
      </c>
      <c r="B3641" s="43" t="n">
        <f aca="false">Prices_MTM!I3874</f>
        <v>12000.0000000005</v>
      </c>
      <c r="C3641" s="43" t="n">
        <f aca="false">-PERCENTILE(Prices_MTM!I3624:I3873,1-Inputs!$B$8)</f>
        <v>125825</v>
      </c>
      <c r="D3641" s="43" t="n">
        <f aca="false">NORMSINV(Inputs!$B$8)*STDEV(Prices_MTM!I3624:I3873)</f>
        <v>107099.574706103</v>
      </c>
      <c r="E3641" s="43" t="n">
        <f aca="false">-PERCENTILE(Prices_MTM!I3624:I3873,1-Inputs!$B$9)</f>
        <v>189265</v>
      </c>
      <c r="F3641" s="43" t="n">
        <f aca="false">NORMSINV(Inputs!$B$9)*STDEV(Prices_MTM!I3624:I3873)</f>
        <v>151472.972333709</v>
      </c>
      <c r="G3641" s="52" t="n">
        <f aca="false">IF(-B3641&gt;C3641,1,0)</f>
        <v>0</v>
      </c>
      <c r="H3641" s="52" t="n">
        <f aca="false">IF(-B3641&gt;D3641,1,0)</f>
        <v>0</v>
      </c>
      <c r="I3641" s="52" t="n">
        <f aca="false">IF(-B3641&gt;E3641,1,0)</f>
        <v>0</v>
      </c>
      <c r="J3641" s="52" t="n">
        <f aca="false">IF(-B3641&gt;F3641,1,0)</f>
        <v>0</v>
      </c>
    </row>
    <row r="3642" customFormat="false" ht="15" hidden="false" customHeight="false" outlineLevel="0" collapsed="false">
      <c r="A3642" s="51" t="n">
        <f aca="false">Prices_MTM!A3875</f>
        <v>43083</v>
      </c>
      <c r="B3642" s="43" t="n">
        <f aca="false">Prices_MTM!I3875</f>
        <v>37999.9999999995</v>
      </c>
      <c r="C3642" s="43" t="n">
        <f aca="false">-PERCENTILE(Prices_MTM!I3625:I3874,1-Inputs!$B$8)</f>
        <v>125825</v>
      </c>
      <c r="D3642" s="43" t="n">
        <f aca="false">NORMSINV(Inputs!$B$8)*STDEV(Prices_MTM!I3625:I3874)</f>
        <v>106918.401224041</v>
      </c>
      <c r="E3642" s="43" t="n">
        <f aca="false">-PERCENTILE(Prices_MTM!I3625:I3874,1-Inputs!$B$9)</f>
        <v>189265</v>
      </c>
      <c r="F3642" s="43" t="n">
        <f aca="false">NORMSINV(Inputs!$B$9)*STDEV(Prices_MTM!I3625:I3874)</f>
        <v>151216.735220618</v>
      </c>
      <c r="G3642" s="52" t="n">
        <f aca="false">IF(-B3642&gt;C3642,1,0)</f>
        <v>0</v>
      </c>
      <c r="H3642" s="52" t="n">
        <f aca="false">IF(-B3642&gt;D3642,1,0)</f>
        <v>0</v>
      </c>
      <c r="I3642" s="52" t="n">
        <f aca="false">IF(-B3642&gt;E3642,1,0)</f>
        <v>0</v>
      </c>
      <c r="J3642" s="52" t="n">
        <f aca="false">IF(-B3642&gt;F3642,1,0)</f>
        <v>0</v>
      </c>
    </row>
    <row r="3643" customFormat="false" ht="15" hidden="false" customHeight="false" outlineLevel="0" collapsed="false">
      <c r="A3643" s="51" t="n">
        <f aca="false">Prices_MTM!A3876</f>
        <v>43084</v>
      </c>
      <c r="B3643" s="43" t="n">
        <f aca="false">Prices_MTM!I3876</f>
        <v>24499.9999999997</v>
      </c>
      <c r="C3643" s="43" t="n">
        <f aca="false">-PERCENTILE(Prices_MTM!I3626:I3875,1-Inputs!$B$8)</f>
        <v>121850</v>
      </c>
      <c r="D3643" s="43" t="n">
        <f aca="false">NORMSINV(Inputs!$B$8)*STDEV(Prices_MTM!I3626:I3875)</f>
        <v>105117.315048646</v>
      </c>
      <c r="E3643" s="43" t="n">
        <f aca="false">-PERCENTILE(Prices_MTM!I3626:I3875,1-Inputs!$B$9)</f>
        <v>187030</v>
      </c>
      <c r="F3643" s="43" t="n">
        <f aca="false">NORMSINV(Inputs!$B$9)*STDEV(Prices_MTM!I3626:I3875)</f>
        <v>148669.424671861</v>
      </c>
      <c r="G3643" s="52" t="n">
        <f aca="false">IF(-B3643&gt;C3643,1,0)</f>
        <v>0</v>
      </c>
      <c r="H3643" s="52" t="n">
        <f aca="false">IF(-B3643&gt;D3643,1,0)</f>
        <v>0</v>
      </c>
      <c r="I3643" s="52" t="n">
        <f aca="false">IF(-B3643&gt;E3643,1,0)</f>
        <v>0</v>
      </c>
      <c r="J3643" s="52" t="n">
        <f aca="false">IF(-B3643&gt;F3643,1,0)</f>
        <v>0</v>
      </c>
    </row>
    <row r="3644" customFormat="false" ht="15" hidden="false" customHeight="false" outlineLevel="0" collapsed="false">
      <c r="A3644" s="51" t="n">
        <f aca="false">Prices_MTM!A3877</f>
        <v>43087</v>
      </c>
      <c r="B3644" s="43" t="n">
        <f aca="false">Prices_MTM!I3877</f>
        <v>-43999.9999999998</v>
      </c>
      <c r="C3644" s="43" t="n">
        <f aca="false">-PERCENTILE(Prices_MTM!I3627:I3876,1-Inputs!$B$8)</f>
        <v>121850</v>
      </c>
      <c r="D3644" s="43" t="n">
        <f aca="false">NORMSINV(Inputs!$B$8)*STDEV(Prices_MTM!I3627:I3876)</f>
        <v>104959.827382627</v>
      </c>
      <c r="E3644" s="43" t="n">
        <f aca="false">-PERCENTILE(Prices_MTM!I3627:I3876,1-Inputs!$B$9)</f>
        <v>187030</v>
      </c>
      <c r="F3644" s="43" t="n">
        <f aca="false">NORMSINV(Inputs!$B$9)*STDEV(Prices_MTM!I3627:I3876)</f>
        <v>148446.686860407</v>
      </c>
      <c r="G3644" s="52" t="n">
        <f aca="false">IF(-B3644&gt;C3644,1,0)</f>
        <v>0</v>
      </c>
      <c r="H3644" s="52" t="n">
        <f aca="false">IF(-B3644&gt;D3644,1,0)</f>
        <v>0</v>
      </c>
      <c r="I3644" s="52" t="n">
        <f aca="false">IF(-B3644&gt;E3644,1,0)</f>
        <v>0</v>
      </c>
      <c r="J3644" s="52" t="n">
        <f aca="false">IF(-B3644&gt;F3644,1,0)</f>
        <v>0</v>
      </c>
    </row>
    <row r="3645" customFormat="false" ht="15" hidden="false" customHeight="false" outlineLevel="0" collapsed="false">
      <c r="A3645" s="51" t="n">
        <f aca="false">Prices_MTM!A3878</f>
        <v>43088</v>
      </c>
      <c r="B3645" s="43" t="n">
        <f aca="false">Prices_MTM!I3878</f>
        <v>70000.0000000003</v>
      </c>
      <c r="C3645" s="43" t="n">
        <f aca="false">-PERCENTILE(Prices_MTM!I3628:I3877,1-Inputs!$B$8)</f>
        <v>121850</v>
      </c>
      <c r="D3645" s="43" t="n">
        <f aca="false">NORMSINV(Inputs!$B$8)*STDEV(Prices_MTM!I3628:I3877)</f>
        <v>105042.518453106</v>
      </c>
      <c r="E3645" s="43" t="n">
        <f aca="false">-PERCENTILE(Prices_MTM!I3628:I3877,1-Inputs!$B$9)</f>
        <v>187030</v>
      </c>
      <c r="F3645" s="43" t="n">
        <f aca="false">NORMSINV(Inputs!$B$9)*STDEV(Prices_MTM!I3628:I3877)</f>
        <v>148563.638419414</v>
      </c>
      <c r="G3645" s="52" t="n">
        <f aca="false">IF(-B3645&gt;C3645,1,0)</f>
        <v>0</v>
      </c>
      <c r="H3645" s="52" t="n">
        <f aca="false">IF(-B3645&gt;D3645,1,0)</f>
        <v>0</v>
      </c>
      <c r="I3645" s="52" t="n">
        <f aca="false">IF(-B3645&gt;E3645,1,0)</f>
        <v>0</v>
      </c>
      <c r="J3645" s="52" t="n">
        <f aca="false">IF(-B3645&gt;F3645,1,0)</f>
        <v>0</v>
      </c>
    </row>
    <row r="3646" customFormat="false" ht="15" hidden="false" customHeight="false" outlineLevel="0" collapsed="false">
      <c r="A3646" s="51" t="n">
        <f aca="false">Prices_MTM!A3879</f>
        <v>43089</v>
      </c>
      <c r="B3646" s="43" t="n">
        <f aca="false">Prices_MTM!I3879</f>
        <v>22999.9999999997</v>
      </c>
      <c r="C3646" s="43" t="n">
        <f aca="false">-PERCENTILE(Prices_MTM!I3629:I3878,1-Inputs!$B$8)</f>
        <v>121850</v>
      </c>
      <c r="D3646" s="43" t="n">
        <f aca="false">NORMSINV(Inputs!$B$8)*STDEV(Prices_MTM!I3629:I3878)</f>
        <v>105161.21065677</v>
      </c>
      <c r="E3646" s="43" t="n">
        <f aca="false">-PERCENTILE(Prices_MTM!I3629:I3878,1-Inputs!$B$9)</f>
        <v>187030</v>
      </c>
      <c r="F3646" s="43" t="n">
        <f aca="false">NORMSINV(Inputs!$B$9)*STDEV(Prices_MTM!I3629:I3878)</f>
        <v>148731.507068109</v>
      </c>
      <c r="G3646" s="52" t="n">
        <f aca="false">IF(-B3646&gt;C3646,1,0)</f>
        <v>0</v>
      </c>
      <c r="H3646" s="52" t="n">
        <f aca="false">IF(-B3646&gt;D3646,1,0)</f>
        <v>0</v>
      </c>
      <c r="I3646" s="52" t="n">
        <f aca="false">IF(-B3646&gt;E3646,1,0)</f>
        <v>0</v>
      </c>
      <c r="J3646" s="52" t="n">
        <f aca="false">IF(-B3646&gt;F3646,1,0)</f>
        <v>0</v>
      </c>
    </row>
    <row r="3647" customFormat="false" ht="15" hidden="false" customHeight="false" outlineLevel="0" collapsed="false">
      <c r="A3647" s="51" t="n">
        <f aca="false">Prices_MTM!A3880</f>
        <v>43090</v>
      </c>
      <c r="B3647" s="43" t="n">
        <f aca="false">Prices_MTM!I3880</f>
        <v>14500.0000000003</v>
      </c>
      <c r="C3647" s="43" t="n">
        <f aca="false">-PERCENTILE(Prices_MTM!I3630:I3879,1-Inputs!$B$8)</f>
        <v>121850</v>
      </c>
      <c r="D3647" s="43" t="n">
        <f aca="false">NORMSINV(Inputs!$B$8)*STDEV(Prices_MTM!I3630:I3879)</f>
        <v>105093.5593029</v>
      </c>
      <c r="E3647" s="43" t="n">
        <f aca="false">-PERCENTILE(Prices_MTM!I3630:I3879,1-Inputs!$B$9)</f>
        <v>187030</v>
      </c>
      <c r="F3647" s="43" t="n">
        <f aca="false">NORMSINV(Inputs!$B$9)*STDEV(Prices_MTM!I3630:I3879)</f>
        <v>148635.826467311</v>
      </c>
      <c r="G3647" s="52" t="n">
        <f aca="false">IF(-B3647&gt;C3647,1,0)</f>
        <v>0</v>
      </c>
      <c r="H3647" s="52" t="n">
        <f aca="false">IF(-B3647&gt;D3647,1,0)</f>
        <v>0</v>
      </c>
      <c r="I3647" s="52" t="n">
        <f aca="false">IF(-B3647&gt;E3647,1,0)</f>
        <v>0</v>
      </c>
      <c r="J3647" s="52" t="n">
        <f aca="false">IF(-B3647&gt;F3647,1,0)</f>
        <v>0</v>
      </c>
    </row>
    <row r="3648" customFormat="false" ht="15" hidden="false" customHeight="false" outlineLevel="0" collapsed="false">
      <c r="A3648" s="51" t="n">
        <f aca="false">Prices_MTM!A3881</f>
        <v>43091</v>
      </c>
      <c r="B3648" s="43" t="n">
        <f aca="false">Prices_MTM!I3881</f>
        <v>-7500.00000000029</v>
      </c>
      <c r="C3648" s="43" t="n">
        <f aca="false">-PERCENTILE(Prices_MTM!I3631:I3880,1-Inputs!$B$8)</f>
        <v>121850</v>
      </c>
      <c r="D3648" s="43" t="n">
        <f aca="false">NORMSINV(Inputs!$B$8)*STDEV(Prices_MTM!I3631:I3880)</f>
        <v>105103.78822419</v>
      </c>
      <c r="E3648" s="43" t="n">
        <f aca="false">-PERCENTILE(Prices_MTM!I3631:I3880,1-Inputs!$B$9)</f>
        <v>187030</v>
      </c>
      <c r="F3648" s="43" t="n">
        <f aca="false">NORMSINV(Inputs!$B$9)*STDEV(Prices_MTM!I3631:I3880)</f>
        <v>148650.293425895</v>
      </c>
      <c r="G3648" s="52" t="n">
        <f aca="false">IF(-B3648&gt;C3648,1,0)</f>
        <v>0</v>
      </c>
      <c r="H3648" s="52" t="n">
        <f aca="false">IF(-B3648&gt;D3648,1,0)</f>
        <v>0</v>
      </c>
      <c r="I3648" s="52" t="n">
        <f aca="false">IF(-B3648&gt;E3648,1,0)</f>
        <v>0</v>
      </c>
      <c r="J3648" s="52" t="n">
        <f aca="false">IF(-B3648&gt;F3648,1,0)</f>
        <v>0</v>
      </c>
    </row>
    <row r="3649" customFormat="false" ht="15" hidden="false" customHeight="false" outlineLevel="0" collapsed="false">
      <c r="A3649" s="51" t="n">
        <f aca="false">Prices_MTM!A3882</f>
        <v>43096</v>
      </c>
      <c r="B3649" s="43" t="n">
        <f aca="false">Prices_MTM!I3882</f>
        <v>71000.0000000001</v>
      </c>
      <c r="C3649" s="43" t="n">
        <f aca="false">-PERCENTILE(Prices_MTM!I3632:I3881,1-Inputs!$B$8)</f>
        <v>121850</v>
      </c>
      <c r="D3649" s="43" t="n">
        <f aca="false">NORMSINV(Inputs!$B$8)*STDEV(Prices_MTM!I3632:I3881)</f>
        <v>105106.800676086</v>
      </c>
      <c r="E3649" s="43" t="n">
        <f aca="false">-PERCENTILE(Prices_MTM!I3632:I3881,1-Inputs!$B$9)</f>
        <v>187030</v>
      </c>
      <c r="F3649" s="43" t="n">
        <f aca="false">NORMSINV(Inputs!$B$9)*STDEV(Prices_MTM!I3632:I3881)</f>
        <v>148654.553994099</v>
      </c>
      <c r="G3649" s="52" t="n">
        <f aca="false">IF(-B3649&gt;C3649,1,0)</f>
        <v>0</v>
      </c>
      <c r="H3649" s="52" t="n">
        <f aca="false">IF(-B3649&gt;D3649,1,0)</f>
        <v>0</v>
      </c>
      <c r="I3649" s="52" t="n">
        <f aca="false">IF(-B3649&gt;E3649,1,0)</f>
        <v>0</v>
      </c>
      <c r="J3649" s="52" t="n">
        <f aca="false">IF(-B3649&gt;F3649,1,0)</f>
        <v>0</v>
      </c>
    </row>
    <row r="3650" customFormat="false" ht="15" hidden="false" customHeight="false" outlineLevel="0" collapsed="false">
      <c r="A3650" s="51" t="n">
        <f aca="false">Prices_MTM!A3883</f>
        <v>43097</v>
      </c>
      <c r="B3650" s="43" t="n">
        <f aca="false">Prices_MTM!I3883</f>
        <v>-21499.9999999996</v>
      </c>
      <c r="C3650" s="43" t="n">
        <f aca="false">-PERCENTILE(Prices_MTM!I3633:I3882,1-Inputs!$B$8)</f>
        <v>121850</v>
      </c>
      <c r="D3650" s="43" t="n">
        <f aca="false">NORMSINV(Inputs!$B$8)*STDEV(Prices_MTM!I3633:I3882)</f>
        <v>105359.969964292</v>
      </c>
      <c r="E3650" s="43" t="n">
        <f aca="false">-PERCENTILE(Prices_MTM!I3633:I3882,1-Inputs!$B$9)</f>
        <v>187030</v>
      </c>
      <c r="F3650" s="43" t="n">
        <f aca="false">NORMSINV(Inputs!$B$9)*STDEV(Prices_MTM!I3633:I3882)</f>
        <v>149012.616149746</v>
      </c>
      <c r="G3650" s="52" t="n">
        <f aca="false">IF(-B3650&gt;C3650,1,0)</f>
        <v>0</v>
      </c>
      <c r="H3650" s="52" t="n">
        <f aca="false">IF(-B3650&gt;D3650,1,0)</f>
        <v>0</v>
      </c>
      <c r="I3650" s="52" t="n">
        <f aca="false">IF(-B3650&gt;E3650,1,0)</f>
        <v>0</v>
      </c>
      <c r="J3650" s="52" t="n">
        <f aca="false">IF(-B3650&gt;F3650,1,0)</f>
        <v>0</v>
      </c>
    </row>
    <row r="3651" customFormat="false" ht="15" hidden="false" customHeight="false" outlineLevel="0" collapsed="false">
      <c r="A3651" s="51" t="n">
        <f aca="false">Prices_MTM!A3884</f>
        <v>43098</v>
      </c>
      <c r="B3651" s="43" t="n">
        <f aca="false">Prices_MTM!I3884</f>
        <v>65499.9999999994</v>
      </c>
      <c r="C3651" s="43" t="n">
        <f aca="false">-PERCENTILE(Prices_MTM!I3634:I3883,1-Inputs!$B$8)</f>
        <v>121850</v>
      </c>
      <c r="D3651" s="43" t="n">
        <f aca="false">NORMSINV(Inputs!$B$8)*STDEV(Prices_MTM!I3634:I3883)</f>
        <v>104238.383470589</v>
      </c>
      <c r="E3651" s="43" t="n">
        <f aca="false">-PERCENTILE(Prices_MTM!I3634:I3883,1-Inputs!$B$9)</f>
        <v>187030</v>
      </c>
      <c r="F3651" s="43" t="n">
        <f aca="false">NORMSINV(Inputs!$B$9)*STDEV(Prices_MTM!I3634:I3883)</f>
        <v>147426.334967988</v>
      </c>
      <c r="G3651" s="52" t="n">
        <f aca="false">IF(-B3651&gt;C3651,1,0)</f>
        <v>0</v>
      </c>
      <c r="H3651" s="52" t="n">
        <f aca="false">IF(-B3651&gt;D3651,1,0)</f>
        <v>0</v>
      </c>
      <c r="I3651" s="52" t="n">
        <f aca="false">IF(-B3651&gt;E3651,1,0)</f>
        <v>0</v>
      </c>
      <c r="J3651" s="52" t="n">
        <f aca="false">IF(-B3651&gt;F3651,1,0)</f>
        <v>0</v>
      </c>
    </row>
    <row r="3652" customFormat="false" ht="15" hidden="false" customHeight="false" outlineLevel="0" collapsed="false">
      <c r="A3652" s="51" t="n">
        <f aca="false">Prices_MTM!A3885</f>
        <v>43102</v>
      </c>
      <c r="B3652" s="43" t="n">
        <f aca="false">Prices_MTM!I3885</f>
        <v>-5000.00000000043</v>
      </c>
      <c r="C3652" s="43" t="n">
        <f aca="false">-PERCENTILE(Prices_MTM!I3635:I3884,1-Inputs!$B$8)</f>
        <v>121850</v>
      </c>
      <c r="D3652" s="43" t="n">
        <f aca="false">NORMSINV(Inputs!$B$8)*STDEV(Prices_MTM!I3635:I3884)</f>
        <v>104435.326462514</v>
      </c>
      <c r="E3652" s="43" t="n">
        <f aca="false">-PERCENTILE(Prices_MTM!I3635:I3884,1-Inputs!$B$9)</f>
        <v>187030</v>
      </c>
      <c r="F3652" s="43" t="n">
        <f aca="false">NORMSINV(Inputs!$B$9)*STDEV(Prices_MTM!I3635:I3884)</f>
        <v>147704.875199816</v>
      </c>
      <c r="G3652" s="52" t="n">
        <f aca="false">IF(-B3652&gt;C3652,1,0)</f>
        <v>0</v>
      </c>
      <c r="H3652" s="52" t="n">
        <f aca="false">IF(-B3652&gt;D3652,1,0)</f>
        <v>0</v>
      </c>
      <c r="I3652" s="52" t="n">
        <f aca="false">IF(-B3652&gt;E3652,1,0)</f>
        <v>0</v>
      </c>
      <c r="J3652" s="52" t="n">
        <f aca="false">IF(-B3652&gt;F3652,1,0)</f>
        <v>0</v>
      </c>
    </row>
    <row r="3653" customFormat="false" ht="15" hidden="false" customHeight="false" outlineLevel="0" collapsed="false">
      <c r="A3653" s="51" t="n">
        <f aca="false">Prices_MTM!A3886</f>
        <v>43103</v>
      </c>
      <c r="B3653" s="43" t="n">
        <f aca="false">Prices_MTM!I3886</f>
        <v>64000.0000000008</v>
      </c>
      <c r="C3653" s="43" t="n">
        <f aca="false">-PERCENTILE(Prices_MTM!I3636:I3885,1-Inputs!$B$8)</f>
        <v>121850</v>
      </c>
      <c r="D3653" s="43" t="n">
        <f aca="false">NORMSINV(Inputs!$B$8)*STDEV(Prices_MTM!I3636:I3885)</f>
        <v>104435.589739885</v>
      </c>
      <c r="E3653" s="43" t="n">
        <f aca="false">-PERCENTILE(Prices_MTM!I3636:I3885,1-Inputs!$B$9)</f>
        <v>187030</v>
      </c>
      <c r="F3653" s="43" t="n">
        <f aca="false">NORMSINV(Inputs!$B$9)*STDEV(Prices_MTM!I3636:I3885)</f>
        <v>147705.247558025</v>
      </c>
      <c r="G3653" s="52" t="n">
        <f aca="false">IF(-B3653&gt;C3653,1,0)</f>
        <v>0</v>
      </c>
      <c r="H3653" s="52" t="n">
        <f aca="false">IF(-B3653&gt;D3653,1,0)</f>
        <v>0</v>
      </c>
      <c r="I3653" s="52" t="n">
        <f aca="false">IF(-B3653&gt;E3653,1,0)</f>
        <v>0</v>
      </c>
      <c r="J3653" s="52" t="n">
        <f aca="false">IF(-B3653&gt;F3653,1,0)</f>
        <v>0</v>
      </c>
    </row>
    <row r="3654" customFormat="false" ht="15" hidden="false" customHeight="false" outlineLevel="0" collapsed="false">
      <c r="A3654" s="51" t="n">
        <f aca="false">Prices_MTM!A3887</f>
        <v>43104</v>
      </c>
      <c r="B3654" s="43" t="n">
        <f aca="false">Prices_MTM!I3887</f>
        <v>-7000.00000000074</v>
      </c>
      <c r="C3654" s="43" t="n">
        <f aca="false">-PERCENTILE(Prices_MTM!I3637:I3886,1-Inputs!$B$8)</f>
        <v>117100.000000001</v>
      </c>
      <c r="D3654" s="43" t="n">
        <f aca="false">NORMSINV(Inputs!$B$8)*STDEV(Prices_MTM!I3637:I3886)</f>
        <v>103558.104232085</v>
      </c>
      <c r="E3654" s="43" t="n">
        <f aca="false">-PERCENTILE(Prices_MTM!I3637:I3886,1-Inputs!$B$9)</f>
        <v>187030</v>
      </c>
      <c r="F3654" s="43" t="n">
        <f aca="false">NORMSINV(Inputs!$B$9)*STDEV(Prices_MTM!I3637:I3886)</f>
        <v>146464.203058914</v>
      </c>
      <c r="G3654" s="52" t="n">
        <f aca="false">IF(-B3654&gt;C3654,1,0)</f>
        <v>0</v>
      </c>
      <c r="H3654" s="52" t="n">
        <f aca="false">IF(-B3654&gt;D3654,1,0)</f>
        <v>0</v>
      </c>
      <c r="I3654" s="52" t="n">
        <f aca="false">IF(-B3654&gt;E3654,1,0)</f>
        <v>0</v>
      </c>
      <c r="J3654" s="52" t="n">
        <f aca="false">IF(-B3654&gt;F3654,1,0)</f>
        <v>0</v>
      </c>
    </row>
    <row r="3655" customFormat="false" ht="15" hidden="false" customHeight="false" outlineLevel="0" collapsed="false">
      <c r="A3655" s="51" t="n">
        <f aca="false">Prices_MTM!A3888</f>
        <v>43105</v>
      </c>
      <c r="B3655" s="43" t="n">
        <f aca="false">Prices_MTM!I3888</f>
        <v>-12999.9999999995</v>
      </c>
      <c r="C3655" s="43" t="n">
        <f aca="false">-PERCENTILE(Prices_MTM!I3638:I3887,1-Inputs!$B$8)</f>
        <v>117100.000000001</v>
      </c>
      <c r="D3655" s="43" t="n">
        <f aca="false">NORMSINV(Inputs!$B$8)*STDEV(Prices_MTM!I3638:I3887)</f>
        <v>102888.118044789</v>
      </c>
      <c r="E3655" s="43" t="n">
        <f aca="false">-PERCENTILE(Prices_MTM!I3638:I3887,1-Inputs!$B$9)</f>
        <v>187030</v>
      </c>
      <c r="F3655" s="43" t="n">
        <f aca="false">NORMSINV(Inputs!$B$9)*STDEV(Prices_MTM!I3638:I3887)</f>
        <v>145516.628808588</v>
      </c>
      <c r="G3655" s="52" t="n">
        <f aca="false">IF(-B3655&gt;C3655,1,0)</f>
        <v>0</v>
      </c>
      <c r="H3655" s="52" t="n">
        <f aca="false">IF(-B3655&gt;D3655,1,0)</f>
        <v>0</v>
      </c>
      <c r="I3655" s="52" t="n">
        <f aca="false">IF(-B3655&gt;E3655,1,0)</f>
        <v>0</v>
      </c>
      <c r="J3655" s="52" t="n">
        <f aca="false">IF(-B3655&gt;F3655,1,0)</f>
        <v>0</v>
      </c>
    </row>
    <row r="3656" customFormat="false" ht="15" hidden="false" customHeight="false" outlineLevel="0" collapsed="false">
      <c r="A3656" s="51" t="n">
        <f aca="false">Prices_MTM!A3889</f>
        <v>43108</v>
      </c>
      <c r="B3656" s="43" t="n">
        <f aca="false">Prices_MTM!I3889</f>
        <v>499.999999999545</v>
      </c>
      <c r="C3656" s="43" t="n">
        <f aca="false">-PERCENTILE(Prices_MTM!I3639:I3888,1-Inputs!$B$8)</f>
        <v>117100.000000001</v>
      </c>
      <c r="D3656" s="43" t="n">
        <f aca="false">NORMSINV(Inputs!$B$8)*STDEV(Prices_MTM!I3639:I3888)</f>
        <v>102852.101038882</v>
      </c>
      <c r="E3656" s="43" t="n">
        <f aca="false">-PERCENTILE(Prices_MTM!I3639:I3888,1-Inputs!$B$9)</f>
        <v>187030</v>
      </c>
      <c r="F3656" s="43" t="n">
        <f aca="false">NORMSINV(Inputs!$B$9)*STDEV(Prices_MTM!I3639:I3888)</f>
        <v>145465.689269806</v>
      </c>
      <c r="G3656" s="52" t="n">
        <f aca="false">IF(-B3656&gt;C3656,1,0)</f>
        <v>0</v>
      </c>
      <c r="H3656" s="52" t="n">
        <f aca="false">IF(-B3656&gt;D3656,1,0)</f>
        <v>0</v>
      </c>
      <c r="I3656" s="52" t="n">
        <f aca="false">IF(-B3656&gt;E3656,1,0)</f>
        <v>0</v>
      </c>
      <c r="J3656" s="52" t="n">
        <f aca="false">IF(-B3656&gt;F3656,1,0)</f>
        <v>0</v>
      </c>
    </row>
    <row r="3657" customFormat="false" ht="15" hidden="false" customHeight="false" outlineLevel="0" collapsed="false">
      <c r="A3657" s="51" t="n">
        <f aca="false">Prices_MTM!A3890</f>
        <v>43109</v>
      </c>
      <c r="B3657" s="43" t="n">
        <f aca="false">Prices_MTM!I3890</f>
        <v>89000.0000000008</v>
      </c>
      <c r="C3657" s="43" t="n">
        <f aca="false">-PERCENTILE(Prices_MTM!I3640:I3889,1-Inputs!$B$8)</f>
        <v>117100.000000001</v>
      </c>
      <c r="D3657" s="43" t="n">
        <f aca="false">NORMSINV(Inputs!$B$8)*STDEV(Prices_MTM!I3640:I3889)</f>
        <v>102818.992378862</v>
      </c>
      <c r="E3657" s="43" t="n">
        <f aca="false">-PERCENTILE(Prices_MTM!I3640:I3889,1-Inputs!$B$9)</f>
        <v>187030</v>
      </c>
      <c r="F3657" s="43" t="n">
        <f aca="false">NORMSINV(Inputs!$B$9)*STDEV(Prices_MTM!I3640:I3889)</f>
        <v>145418.863060113</v>
      </c>
      <c r="G3657" s="52" t="n">
        <f aca="false">IF(-B3657&gt;C3657,1,0)</f>
        <v>0</v>
      </c>
      <c r="H3657" s="52" t="n">
        <f aca="false">IF(-B3657&gt;D3657,1,0)</f>
        <v>0</v>
      </c>
      <c r="I3657" s="52" t="n">
        <f aca="false">IF(-B3657&gt;E3657,1,0)</f>
        <v>0</v>
      </c>
      <c r="J3657" s="52" t="n">
        <f aca="false">IF(-B3657&gt;F3657,1,0)</f>
        <v>0</v>
      </c>
    </row>
    <row r="3658" customFormat="false" ht="15" hidden="false" customHeight="false" outlineLevel="0" collapsed="false">
      <c r="A3658" s="51" t="n">
        <f aca="false">Prices_MTM!A3891</f>
        <v>43110</v>
      </c>
      <c r="B3658" s="43" t="n">
        <f aca="false">Prices_MTM!I3891</f>
        <v>32499.9999999996</v>
      </c>
      <c r="C3658" s="43" t="n">
        <f aca="false">-PERCENTILE(Prices_MTM!I3641:I3890,1-Inputs!$B$8)</f>
        <v>114650</v>
      </c>
      <c r="D3658" s="43" t="n">
        <f aca="false">NORMSINV(Inputs!$B$8)*STDEV(Prices_MTM!I3641:I3890)</f>
        <v>102354.250501997</v>
      </c>
      <c r="E3658" s="43" t="n">
        <f aca="false">-PERCENTILE(Prices_MTM!I3641:I3890,1-Inputs!$B$9)</f>
        <v>187030</v>
      </c>
      <c r="F3658" s="43" t="n">
        <f aca="false">NORMSINV(Inputs!$B$9)*STDEV(Prices_MTM!I3641:I3890)</f>
        <v>144761.569754796</v>
      </c>
      <c r="G3658" s="52" t="n">
        <f aca="false">IF(-B3658&gt;C3658,1,0)</f>
        <v>0</v>
      </c>
      <c r="H3658" s="52" t="n">
        <f aca="false">IF(-B3658&gt;D3658,1,0)</f>
        <v>0</v>
      </c>
      <c r="I3658" s="52" t="n">
        <f aca="false">IF(-B3658&gt;E3658,1,0)</f>
        <v>0</v>
      </c>
      <c r="J3658" s="52" t="n">
        <f aca="false">IF(-B3658&gt;F3658,1,0)</f>
        <v>0</v>
      </c>
    </row>
    <row r="3659" customFormat="false" ht="15" hidden="false" customHeight="false" outlineLevel="0" collapsed="false">
      <c r="A3659" s="51" t="n">
        <f aca="false">Prices_MTM!A3892</f>
        <v>43111</v>
      </c>
      <c r="B3659" s="43" t="n">
        <f aca="false">Prices_MTM!I3892</f>
        <v>-7499.99999999957</v>
      </c>
      <c r="C3659" s="43" t="n">
        <f aca="false">-PERCENTILE(Prices_MTM!I3642:I3891,1-Inputs!$B$8)</f>
        <v>114650</v>
      </c>
      <c r="D3659" s="43" t="n">
        <f aca="false">NORMSINV(Inputs!$B$8)*STDEV(Prices_MTM!I3642:I3891)</f>
        <v>102243.522620562</v>
      </c>
      <c r="E3659" s="43" t="n">
        <f aca="false">-PERCENTILE(Prices_MTM!I3642:I3891,1-Inputs!$B$9)</f>
        <v>187030</v>
      </c>
      <c r="F3659" s="43" t="n">
        <f aca="false">NORMSINV(Inputs!$B$9)*STDEV(Prices_MTM!I3642:I3891)</f>
        <v>144604.965199014</v>
      </c>
      <c r="G3659" s="52" t="n">
        <f aca="false">IF(-B3659&gt;C3659,1,0)</f>
        <v>0</v>
      </c>
      <c r="H3659" s="52" t="n">
        <f aca="false">IF(-B3659&gt;D3659,1,0)</f>
        <v>0</v>
      </c>
      <c r="I3659" s="52" t="n">
        <f aca="false">IF(-B3659&gt;E3659,1,0)</f>
        <v>0</v>
      </c>
      <c r="J3659" s="52" t="n">
        <f aca="false">IF(-B3659&gt;F3659,1,0)</f>
        <v>0</v>
      </c>
    </row>
    <row r="3660" customFormat="false" ht="15" hidden="false" customHeight="false" outlineLevel="0" collapsed="false">
      <c r="A3660" s="51" t="n">
        <f aca="false">Prices_MTM!A3893</f>
        <v>43112</v>
      </c>
      <c r="B3660" s="43" t="n">
        <f aca="false">Prices_MTM!I3893</f>
        <v>76999.9999999996</v>
      </c>
      <c r="C3660" s="43" t="n">
        <f aca="false">-PERCENTILE(Prices_MTM!I3643:I3892,1-Inputs!$B$8)</f>
        <v>114650</v>
      </c>
      <c r="D3660" s="43" t="n">
        <f aca="false">NORMSINV(Inputs!$B$8)*STDEV(Prices_MTM!I3643:I3892)</f>
        <v>101543.310703862</v>
      </c>
      <c r="E3660" s="43" t="n">
        <f aca="false">-PERCENTILE(Prices_MTM!I3643:I3892,1-Inputs!$B$9)</f>
        <v>187030</v>
      </c>
      <c r="F3660" s="43" t="n">
        <f aca="false">NORMSINV(Inputs!$B$9)*STDEV(Prices_MTM!I3643:I3892)</f>
        <v>143614.642122783</v>
      </c>
      <c r="G3660" s="52" t="n">
        <f aca="false">IF(-B3660&gt;C3660,1,0)</f>
        <v>0</v>
      </c>
      <c r="H3660" s="52" t="n">
        <f aca="false">IF(-B3660&gt;D3660,1,0)</f>
        <v>0</v>
      </c>
      <c r="I3660" s="52" t="n">
        <f aca="false">IF(-B3660&gt;E3660,1,0)</f>
        <v>0</v>
      </c>
      <c r="J3660" s="52" t="n">
        <f aca="false">IF(-B3660&gt;F3660,1,0)</f>
        <v>0</v>
      </c>
    </row>
    <row r="3661" customFormat="false" ht="15" hidden="false" customHeight="false" outlineLevel="0" collapsed="false">
      <c r="A3661" s="51" t="n">
        <f aca="false">Prices_MTM!A3894</f>
        <v>43116</v>
      </c>
      <c r="B3661" s="43" t="n">
        <f aca="false">Prices_MTM!I3894</f>
        <v>-28000.0000000001</v>
      </c>
      <c r="C3661" s="43" t="n">
        <f aca="false">-PERCENTILE(Prices_MTM!I3644:I3893,1-Inputs!$B$8)</f>
        <v>114650</v>
      </c>
      <c r="D3661" s="43" t="n">
        <f aca="false">NORMSINV(Inputs!$B$8)*STDEV(Prices_MTM!I3644:I3893)</f>
        <v>101781.10543101</v>
      </c>
      <c r="E3661" s="43" t="n">
        <f aca="false">-PERCENTILE(Prices_MTM!I3644:I3893,1-Inputs!$B$9)</f>
        <v>187030</v>
      </c>
      <c r="F3661" s="43" t="n">
        <f aca="false">NORMSINV(Inputs!$B$9)*STDEV(Prices_MTM!I3644:I3893)</f>
        <v>143950.959743328</v>
      </c>
      <c r="G3661" s="52" t="n">
        <f aca="false">IF(-B3661&gt;C3661,1,0)</f>
        <v>0</v>
      </c>
      <c r="H3661" s="52" t="n">
        <f aca="false">IF(-B3661&gt;D3661,1,0)</f>
        <v>0</v>
      </c>
      <c r="I3661" s="52" t="n">
        <f aca="false">IF(-B3661&gt;E3661,1,0)</f>
        <v>0</v>
      </c>
      <c r="J3661" s="52" t="n">
        <f aca="false">IF(-B3661&gt;F3661,1,0)</f>
        <v>0</v>
      </c>
    </row>
    <row r="3662" customFormat="false" ht="15" hidden="false" customHeight="false" outlineLevel="0" collapsed="false">
      <c r="A3662" s="51" t="n">
        <f aca="false">Prices_MTM!A3895</f>
        <v>43117</v>
      </c>
      <c r="B3662" s="43" t="n">
        <f aca="false">Prices_MTM!I3895</f>
        <v>20500.0000000005</v>
      </c>
      <c r="C3662" s="43" t="n">
        <f aca="false">-PERCENTILE(Prices_MTM!I3645:I3894,1-Inputs!$B$8)</f>
        <v>114650</v>
      </c>
      <c r="D3662" s="43" t="n">
        <f aca="false">NORMSINV(Inputs!$B$8)*STDEV(Prices_MTM!I3645:I3894)</f>
        <v>101638.429930736</v>
      </c>
      <c r="E3662" s="43" t="n">
        <f aca="false">-PERCENTILE(Prices_MTM!I3645:I3894,1-Inputs!$B$9)</f>
        <v>187030</v>
      </c>
      <c r="F3662" s="43" t="n">
        <f aca="false">NORMSINV(Inputs!$B$9)*STDEV(Prices_MTM!I3645:I3894)</f>
        <v>143749.171060552</v>
      </c>
      <c r="G3662" s="52" t="n">
        <f aca="false">IF(-B3662&gt;C3662,1,0)</f>
        <v>0</v>
      </c>
      <c r="H3662" s="52" t="n">
        <f aca="false">IF(-B3662&gt;D3662,1,0)</f>
        <v>0</v>
      </c>
      <c r="I3662" s="52" t="n">
        <f aca="false">IF(-B3662&gt;E3662,1,0)</f>
        <v>0</v>
      </c>
      <c r="J3662" s="52" t="n">
        <f aca="false">IF(-B3662&gt;F3662,1,0)</f>
        <v>0</v>
      </c>
    </row>
    <row r="3663" customFormat="false" ht="15" hidden="false" customHeight="false" outlineLevel="0" collapsed="false">
      <c r="A3663" s="51" t="n">
        <f aca="false">Prices_MTM!A3896</f>
        <v>43118</v>
      </c>
      <c r="B3663" s="43" t="n">
        <f aca="false">Prices_MTM!I3896</f>
        <v>-10500.0000000004</v>
      </c>
      <c r="C3663" s="43" t="n">
        <f aca="false">-PERCENTILE(Prices_MTM!I3646:I3895,1-Inputs!$B$8)</f>
        <v>114650</v>
      </c>
      <c r="D3663" s="43" t="n">
        <f aca="false">NORMSINV(Inputs!$B$8)*STDEV(Prices_MTM!I3646:I3895)</f>
        <v>101653.923104465</v>
      </c>
      <c r="E3663" s="43" t="n">
        <f aca="false">-PERCENTILE(Prices_MTM!I3646:I3895,1-Inputs!$B$9)</f>
        <v>187030</v>
      </c>
      <c r="F3663" s="43" t="n">
        <f aca="false">NORMSINV(Inputs!$B$9)*STDEV(Prices_MTM!I3646:I3895)</f>
        <v>143771.083351821</v>
      </c>
      <c r="G3663" s="52" t="n">
        <f aca="false">IF(-B3663&gt;C3663,1,0)</f>
        <v>0</v>
      </c>
      <c r="H3663" s="52" t="n">
        <f aca="false">IF(-B3663&gt;D3663,1,0)</f>
        <v>0</v>
      </c>
      <c r="I3663" s="52" t="n">
        <f aca="false">IF(-B3663&gt;E3663,1,0)</f>
        <v>0</v>
      </c>
      <c r="J3663" s="52" t="n">
        <f aca="false">IF(-B3663&gt;F3663,1,0)</f>
        <v>0</v>
      </c>
    </row>
    <row r="3664" customFormat="false" ht="15" hidden="false" customHeight="false" outlineLevel="0" collapsed="false">
      <c r="A3664" s="51" t="n">
        <f aca="false">Prices_MTM!A3897</f>
        <v>43119</v>
      </c>
      <c r="B3664" s="43" t="n">
        <f aca="false">Prices_MTM!I3897</f>
        <v>-11999.9999999997</v>
      </c>
      <c r="C3664" s="43" t="n">
        <f aca="false">-PERCENTILE(Prices_MTM!I3647:I3896,1-Inputs!$B$8)</f>
        <v>114650</v>
      </c>
      <c r="D3664" s="43" t="n">
        <f aca="false">NORMSINV(Inputs!$B$8)*STDEV(Prices_MTM!I3647:I3896)</f>
        <v>101234.624036555</v>
      </c>
      <c r="E3664" s="43" t="n">
        <f aca="false">-PERCENTILE(Prices_MTM!I3647:I3896,1-Inputs!$B$9)</f>
        <v>187030</v>
      </c>
      <c r="F3664" s="43" t="n">
        <f aca="false">NORMSINV(Inputs!$B$9)*STDEV(Prices_MTM!I3647:I3896)</f>
        <v>143178.060678412</v>
      </c>
      <c r="G3664" s="52" t="n">
        <f aca="false">IF(-B3664&gt;C3664,1,0)</f>
        <v>0</v>
      </c>
      <c r="H3664" s="52" t="n">
        <f aca="false">IF(-B3664&gt;D3664,1,0)</f>
        <v>0</v>
      </c>
      <c r="I3664" s="52" t="n">
        <f aca="false">IF(-B3664&gt;E3664,1,0)</f>
        <v>0</v>
      </c>
      <c r="J3664" s="52" t="n">
        <f aca="false">IF(-B3664&gt;F3664,1,0)</f>
        <v>0</v>
      </c>
    </row>
    <row r="3665" customFormat="false" ht="15" hidden="false" customHeight="false" outlineLevel="0" collapsed="false">
      <c r="A3665" s="51" t="n">
        <f aca="false">Prices_MTM!A3898</f>
        <v>43122</v>
      </c>
      <c r="B3665" s="43" t="n">
        <f aca="false">Prices_MTM!I3898</f>
        <v>-10000.0000000001</v>
      </c>
      <c r="C3665" s="43" t="n">
        <f aca="false">-PERCENTILE(Prices_MTM!I3648:I3897,1-Inputs!$B$8)</f>
        <v>114650</v>
      </c>
      <c r="D3665" s="43" t="n">
        <f aca="false">NORMSINV(Inputs!$B$8)*STDEV(Prices_MTM!I3648:I3897)</f>
        <v>101084.57965221</v>
      </c>
      <c r="E3665" s="43" t="n">
        <f aca="false">-PERCENTILE(Prices_MTM!I3648:I3897,1-Inputs!$B$9)</f>
        <v>187030</v>
      </c>
      <c r="F3665" s="43" t="n">
        <f aca="false">NORMSINV(Inputs!$B$9)*STDEV(Prices_MTM!I3648:I3897)</f>
        <v>142965.850042271</v>
      </c>
      <c r="G3665" s="52" t="n">
        <f aca="false">IF(-B3665&gt;C3665,1,0)</f>
        <v>0</v>
      </c>
      <c r="H3665" s="52" t="n">
        <f aca="false">IF(-B3665&gt;D3665,1,0)</f>
        <v>0</v>
      </c>
      <c r="I3665" s="52" t="n">
        <f aca="false">IF(-B3665&gt;E3665,1,0)</f>
        <v>0</v>
      </c>
      <c r="J3665" s="52" t="n">
        <f aca="false">IF(-B3665&gt;F3665,1,0)</f>
        <v>0</v>
      </c>
    </row>
    <row r="3666" customFormat="false" ht="15" hidden="false" customHeight="false" outlineLevel="0" collapsed="false">
      <c r="A3666" s="51" t="n">
        <f aca="false">Prices_MTM!A3899</f>
        <v>43123</v>
      </c>
      <c r="B3666" s="43" t="n">
        <f aca="false">Prices_MTM!I3899</f>
        <v>54500.0000000002</v>
      </c>
      <c r="C3666" s="43" t="n">
        <f aca="false">-PERCENTILE(Prices_MTM!I3649:I3898,1-Inputs!$B$8)</f>
        <v>114650</v>
      </c>
      <c r="D3666" s="43" t="n">
        <f aca="false">NORMSINV(Inputs!$B$8)*STDEV(Prices_MTM!I3649:I3898)</f>
        <v>101091.907876821</v>
      </c>
      <c r="E3666" s="43" t="n">
        <f aca="false">-PERCENTILE(Prices_MTM!I3649:I3898,1-Inputs!$B$9)</f>
        <v>187030</v>
      </c>
      <c r="F3666" s="43" t="n">
        <f aca="false">NORMSINV(Inputs!$B$9)*STDEV(Prices_MTM!I3649:I3898)</f>
        <v>142976.214490187</v>
      </c>
      <c r="G3666" s="52" t="n">
        <f aca="false">IF(-B3666&gt;C3666,1,0)</f>
        <v>0</v>
      </c>
      <c r="H3666" s="52" t="n">
        <f aca="false">IF(-B3666&gt;D3666,1,0)</f>
        <v>0</v>
      </c>
      <c r="I3666" s="52" t="n">
        <f aca="false">IF(-B3666&gt;E3666,1,0)</f>
        <v>0</v>
      </c>
      <c r="J3666" s="52" t="n">
        <f aca="false">IF(-B3666&gt;F3666,1,0)</f>
        <v>0</v>
      </c>
    </row>
    <row r="3667" customFormat="false" ht="15" hidden="false" customHeight="false" outlineLevel="0" collapsed="false">
      <c r="A3667" s="51" t="n">
        <f aca="false">Prices_MTM!A3900</f>
        <v>43124</v>
      </c>
      <c r="B3667" s="43" t="n">
        <f aca="false">Prices_MTM!I3900</f>
        <v>119000</v>
      </c>
      <c r="C3667" s="43" t="n">
        <f aca="false">-PERCENTILE(Prices_MTM!I3650:I3899,1-Inputs!$B$8)</f>
        <v>114650</v>
      </c>
      <c r="D3667" s="43" t="n">
        <f aca="false">NORMSINV(Inputs!$B$8)*STDEV(Prices_MTM!I3650:I3899)</f>
        <v>101083.269602727</v>
      </c>
      <c r="E3667" s="43" t="n">
        <f aca="false">-PERCENTILE(Prices_MTM!I3650:I3899,1-Inputs!$B$9)</f>
        <v>187030</v>
      </c>
      <c r="F3667" s="43" t="n">
        <f aca="false">NORMSINV(Inputs!$B$9)*STDEV(Prices_MTM!I3650:I3899)</f>
        <v>142963.997214288</v>
      </c>
      <c r="G3667" s="52" t="n">
        <f aca="false">IF(-B3667&gt;C3667,1,0)</f>
        <v>0</v>
      </c>
      <c r="H3667" s="52" t="n">
        <f aca="false">IF(-B3667&gt;D3667,1,0)</f>
        <v>0</v>
      </c>
      <c r="I3667" s="52" t="n">
        <f aca="false">IF(-B3667&gt;E3667,1,0)</f>
        <v>0</v>
      </c>
      <c r="J3667" s="52" t="n">
        <f aca="false">IF(-B3667&gt;F3667,1,0)</f>
        <v>0</v>
      </c>
    </row>
    <row r="3668" customFormat="false" ht="15" hidden="false" customHeight="false" outlineLevel="0" collapsed="false">
      <c r="A3668" s="51" t="n">
        <f aca="false">Prices_MTM!A3901</f>
        <v>43125</v>
      </c>
      <c r="B3668" s="43" t="n">
        <f aca="false">Prices_MTM!I3901</f>
        <v>-65499.9999999994</v>
      </c>
      <c r="C3668" s="43" t="n">
        <f aca="false">-PERCENTILE(Prices_MTM!I3651:I3900,1-Inputs!$B$8)</f>
        <v>114650</v>
      </c>
      <c r="D3668" s="43" t="n">
        <f aca="false">NORMSINV(Inputs!$B$8)*STDEV(Prices_MTM!I3651:I3900)</f>
        <v>101747.555362491</v>
      </c>
      <c r="E3668" s="43" t="n">
        <f aca="false">-PERCENTILE(Prices_MTM!I3651:I3900,1-Inputs!$B$9)</f>
        <v>187030</v>
      </c>
      <c r="F3668" s="43" t="n">
        <f aca="false">NORMSINV(Inputs!$B$9)*STDEV(Prices_MTM!I3651:I3900)</f>
        <v>143903.509241171</v>
      </c>
      <c r="G3668" s="52" t="n">
        <f aca="false">IF(-B3668&gt;C3668,1,0)</f>
        <v>0</v>
      </c>
      <c r="H3668" s="52" t="n">
        <f aca="false">IF(-B3668&gt;D3668,1,0)</f>
        <v>0</v>
      </c>
      <c r="I3668" s="52" t="n">
        <f aca="false">IF(-B3668&gt;E3668,1,0)</f>
        <v>0</v>
      </c>
      <c r="J3668" s="52" t="n">
        <f aca="false">IF(-B3668&gt;F3668,1,0)</f>
        <v>0</v>
      </c>
    </row>
    <row r="3669" customFormat="false" ht="15" hidden="false" customHeight="false" outlineLevel="0" collapsed="false">
      <c r="A3669" s="51" t="n">
        <f aca="false">Prices_MTM!A3902</f>
        <v>43126</v>
      </c>
      <c r="B3669" s="43" t="n">
        <f aca="false">Prices_MTM!I3902</f>
        <v>114999.999999999</v>
      </c>
      <c r="C3669" s="43" t="n">
        <f aca="false">-PERCENTILE(Prices_MTM!I3652:I3901,1-Inputs!$B$8)</f>
        <v>114650</v>
      </c>
      <c r="D3669" s="43" t="n">
        <f aca="false">NORMSINV(Inputs!$B$8)*STDEV(Prices_MTM!I3652:I3901)</f>
        <v>101988.170578446</v>
      </c>
      <c r="E3669" s="43" t="n">
        <f aca="false">-PERCENTILE(Prices_MTM!I3652:I3901,1-Inputs!$B$9)</f>
        <v>187030</v>
      </c>
      <c r="F3669" s="43" t="n">
        <f aca="false">NORMSINV(Inputs!$B$9)*STDEV(Prices_MTM!I3652:I3901)</f>
        <v>144243.815932858</v>
      </c>
      <c r="G3669" s="52" t="n">
        <f aca="false">IF(-B3669&gt;C3669,1,0)</f>
        <v>0</v>
      </c>
      <c r="H3669" s="52" t="n">
        <f aca="false">IF(-B3669&gt;D3669,1,0)</f>
        <v>0</v>
      </c>
      <c r="I3669" s="52" t="n">
        <f aca="false">IF(-B3669&gt;E3669,1,0)</f>
        <v>0</v>
      </c>
      <c r="J3669" s="52" t="n">
        <f aca="false">IF(-B3669&gt;F3669,1,0)</f>
        <v>0</v>
      </c>
    </row>
    <row r="3670" customFormat="false" ht="15" hidden="false" customHeight="false" outlineLevel="0" collapsed="false">
      <c r="A3670" s="51" t="n">
        <f aca="false">Prices_MTM!A3903</f>
        <v>43129</v>
      </c>
      <c r="B3670" s="43" t="n">
        <f aca="false">Prices_MTM!I3903</f>
        <v>27499.9999999999</v>
      </c>
      <c r="C3670" s="43" t="n">
        <f aca="false">-PERCENTILE(Prices_MTM!I3653:I3902,1-Inputs!$B$8)</f>
        <v>114650</v>
      </c>
      <c r="D3670" s="43" t="n">
        <f aca="false">NORMSINV(Inputs!$B$8)*STDEV(Prices_MTM!I3653:I3902)</f>
        <v>102615.046601104</v>
      </c>
      <c r="E3670" s="43" t="n">
        <f aca="false">-PERCENTILE(Prices_MTM!I3653:I3902,1-Inputs!$B$9)</f>
        <v>187030</v>
      </c>
      <c r="F3670" s="43" t="n">
        <f aca="false">NORMSINV(Inputs!$B$9)*STDEV(Prices_MTM!I3653:I3902)</f>
        <v>145130.418654647</v>
      </c>
      <c r="G3670" s="52" t="n">
        <f aca="false">IF(-B3670&gt;C3670,1,0)</f>
        <v>0</v>
      </c>
      <c r="H3670" s="52" t="n">
        <f aca="false">IF(-B3670&gt;D3670,1,0)</f>
        <v>0</v>
      </c>
      <c r="I3670" s="52" t="n">
        <f aca="false">IF(-B3670&gt;E3670,1,0)</f>
        <v>0</v>
      </c>
      <c r="J3670" s="52" t="n">
        <f aca="false">IF(-B3670&gt;F3670,1,0)</f>
        <v>0</v>
      </c>
    </row>
    <row r="3671" customFormat="false" ht="15" hidden="false" customHeight="false" outlineLevel="0" collapsed="false">
      <c r="A3671" s="51" t="n">
        <f aca="false">Prices_MTM!A3904</f>
        <v>43130</v>
      </c>
      <c r="B3671" s="43" t="n">
        <f aca="false">Prices_MTM!I3904</f>
        <v>-75499.9999999995</v>
      </c>
      <c r="C3671" s="43" t="n">
        <f aca="false">-PERCENTILE(Prices_MTM!I3654:I3903,1-Inputs!$B$8)</f>
        <v>114650</v>
      </c>
      <c r="D3671" s="43" t="n">
        <f aca="false">NORMSINV(Inputs!$B$8)*STDEV(Prices_MTM!I3654:I3903)</f>
        <v>102535.703329139</v>
      </c>
      <c r="E3671" s="43" t="n">
        <f aca="false">-PERCENTILE(Prices_MTM!I3654:I3903,1-Inputs!$B$9)</f>
        <v>187030</v>
      </c>
      <c r="F3671" s="43" t="n">
        <f aca="false">NORMSINV(Inputs!$B$9)*STDEV(Prices_MTM!I3654:I3903)</f>
        <v>145018.201950964</v>
      </c>
      <c r="G3671" s="52" t="n">
        <f aca="false">IF(-B3671&gt;C3671,1,0)</f>
        <v>0</v>
      </c>
      <c r="H3671" s="52" t="n">
        <f aca="false">IF(-B3671&gt;D3671,1,0)</f>
        <v>0</v>
      </c>
      <c r="I3671" s="52" t="n">
        <f aca="false">IF(-B3671&gt;E3671,1,0)</f>
        <v>0</v>
      </c>
      <c r="J3671" s="52" t="n">
        <f aca="false">IF(-B3671&gt;F3671,1,0)</f>
        <v>0</v>
      </c>
    </row>
    <row r="3672" customFormat="false" ht="15" hidden="false" customHeight="false" outlineLevel="0" collapsed="false">
      <c r="A3672" s="51" t="n">
        <f aca="false">Prices_MTM!A3905</f>
        <v>43131</v>
      </c>
      <c r="B3672" s="43" t="n">
        <f aca="false">Prices_MTM!I3905</f>
        <v>17999.9999999993</v>
      </c>
      <c r="C3672" s="43" t="n">
        <f aca="false">-PERCENTILE(Prices_MTM!I3655:I3904,1-Inputs!$B$8)</f>
        <v>114650</v>
      </c>
      <c r="D3672" s="43" t="n">
        <f aca="false">NORMSINV(Inputs!$B$8)*STDEV(Prices_MTM!I3655:I3904)</f>
        <v>102691.19202173</v>
      </c>
      <c r="E3672" s="43" t="n">
        <f aca="false">-PERCENTILE(Prices_MTM!I3655:I3904,1-Inputs!$B$9)</f>
        <v>187030</v>
      </c>
      <c r="F3672" s="43" t="n">
        <f aca="false">NORMSINV(Inputs!$B$9)*STDEV(Prices_MTM!I3655:I3904)</f>
        <v>145238.112576153</v>
      </c>
      <c r="G3672" s="52" t="n">
        <f aca="false">IF(-B3672&gt;C3672,1,0)</f>
        <v>0</v>
      </c>
      <c r="H3672" s="52" t="n">
        <f aca="false">IF(-B3672&gt;D3672,1,0)</f>
        <v>0</v>
      </c>
      <c r="I3672" s="52" t="n">
        <f aca="false">IF(-B3672&gt;E3672,1,0)</f>
        <v>0</v>
      </c>
      <c r="J3672" s="52" t="n">
        <f aca="false">IF(-B3672&gt;F3672,1,0)</f>
        <v>0</v>
      </c>
    </row>
    <row r="3673" customFormat="false" ht="15" hidden="false" customHeight="false" outlineLevel="0" collapsed="false">
      <c r="A3673" s="51" t="n">
        <f aca="false">Prices_MTM!A3906</f>
        <v>43132</v>
      </c>
      <c r="B3673" s="43" t="n">
        <f aca="false">Prices_MTM!I3906</f>
        <v>69000.0000000012</v>
      </c>
      <c r="C3673" s="43" t="n">
        <f aca="false">-PERCENTILE(Prices_MTM!I3656:I3905,1-Inputs!$B$8)</f>
        <v>114650</v>
      </c>
      <c r="D3673" s="43" t="n">
        <f aca="false">NORMSINV(Inputs!$B$8)*STDEV(Prices_MTM!I3656:I3905)</f>
        <v>102693.534602827</v>
      </c>
      <c r="E3673" s="43" t="n">
        <f aca="false">-PERCENTILE(Prices_MTM!I3656:I3905,1-Inputs!$B$9)</f>
        <v>187030</v>
      </c>
      <c r="F3673" s="43" t="n">
        <f aca="false">NORMSINV(Inputs!$B$9)*STDEV(Prices_MTM!I3656:I3905)</f>
        <v>145241.425733302</v>
      </c>
      <c r="G3673" s="52" t="n">
        <f aca="false">IF(-B3673&gt;C3673,1,0)</f>
        <v>0</v>
      </c>
      <c r="H3673" s="52" t="n">
        <f aca="false">IF(-B3673&gt;D3673,1,0)</f>
        <v>0</v>
      </c>
      <c r="I3673" s="52" t="n">
        <f aca="false">IF(-B3673&gt;E3673,1,0)</f>
        <v>0</v>
      </c>
      <c r="J3673" s="52" t="n">
        <f aca="false">IF(-B3673&gt;F3673,1,0)</f>
        <v>0</v>
      </c>
    </row>
    <row r="3674" customFormat="false" ht="15" hidden="false" customHeight="false" outlineLevel="0" collapsed="false">
      <c r="A3674" s="51" t="n">
        <f aca="false">Prices_MTM!A3907</f>
        <v>43133</v>
      </c>
      <c r="B3674" s="43" t="n">
        <f aca="false">Prices_MTM!I3907</f>
        <v>15499.9999999994</v>
      </c>
      <c r="C3674" s="43" t="n">
        <f aca="false">-PERCENTILE(Prices_MTM!I3657:I3906,1-Inputs!$B$8)</f>
        <v>114650</v>
      </c>
      <c r="D3674" s="43" t="n">
        <f aca="false">NORMSINV(Inputs!$B$8)*STDEV(Prices_MTM!I3657:I3906)</f>
        <v>102540.20141518</v>
      </c>
      <c r="E3674" s="43" t="n">
        <f aca="false">-PERCENTILE(Prices_MTM!I3657:I3906,1-Inputs!$B$9)</f>
        <v>187030</v>
      </c>
      <c r="F3674" s="43" t="n">
        <f aca="false">NORMSINV(Inputs!$B$9)*STDEV(Prices_MTM!I3657:I3906)</f>
        <v>145024.563679892</v>
      </c>
      <c r="G3674" s="52" t="n">
        <f aca="false">IF(-B3674&gt;C3674,1,0)</f>
        <v>0</v>
      </c>
      <c r="H3674" s="52" t="n">
        <f aca="false">IF(-B3674&gt;D3674,1,0)</f>
        <v>0</v>
      </c>
      <c r="I3674" s="52" t="n">
        <f aca="false">IF(-B3674&gt;E3674,1,0)</f>
        <v>0</v>
      </c>
      <c r="J3674" s="52" t="n">
        <f aca="false">IF(-B3674&gt;F3674,1,0)</f>
        <v>0</v>
      </c>
    </row>
    <row r="3675" customFormat="false" ht="15" hidden="false" customHeight="false" outlineLevel="0" collapsed="false">
      <c r="A3675" s="51" t="n">
        <f aca="false">Prices_MTM!A3908</f>
        <v>43136</v>
      </c>
      <c r="B3675" s="43" t="n">
        <f aca="false">Prices_MTM!I3908</f>
        <v>-143999.999999999</v>
      </c>
      <c r="C3675" s="43" t="n">
        <f aca="false">-PERCENTILE(Prices_MTM!I3658:I3907,1-Inputs!$B$8)</f>
        <v>114650</v>
      </c>
      <c r="D3675" s="43" t="n">
        <f aca="false">NORMSINV(Inputs!$B$8)*STDEV(Prices_MTM!I3658:I3907)</f>
        <v>102442.667977191</v>
      </c>
      <c r="E3675" s="43" t="n">
        <f aca="false">-PERCENTILE(Prices_MTM!I3658:I3907,1-Inputs!$B$9)</f>
        <v>187030</v>
      </c>
      <c r="F3675" s="43" t="n">
        <f aca="false">NORMSINV(Inputs!$B$9)*STDEV(Prices_MTM!I3658:I3907)</f>
        <v>144886.620277272</v>
      </c>
      <c r="G3675" s="52" t="n">
        <f aca="false">IF(-B3675&gt;C3675,1,0)</f>
        <v>1</v>
      </c>
      <c r="H3675" s="52" t="n">
        <f aca="false">IF(-B3675&gt;D3675,1,0)</f>
        <v>1</v>
      </c>
      <c r="I3675" s="52" t="n">
        <f aca="false">IF(-B3675&gt;E3675,1,0)</f>
        <v>0</v>
      </c>
      <c r="J3675" s="52" t="n">
        <f aca="false">IF(-B3675&gt;F3675,1,0)</f>
        <v>0</v>
      </c>
    </row>
    <row r="3676" customFormat="false" ht="15" hidden="false" customHeight="false" outlineLevel="0" collapsed="false">
      <c r="A3676" s="51" t="n">
        <f aca="false">Prices_MTM!A3909</f>
        <v>43137</v>
      </c>
      <c r="B3676" s="43" t="n">
        <f aca="false">Prices_MTM!I3909</f>
        <v>-23000.0000000011</v>
      </c>
      <c r="C3676" s="43" t="n">
        <f aca="false">-PERCENTILE(Prices_MTM!I3659:I3908,1-Inputs!$B$8)</f>
        <v>117100.000000001</v>
      </c>
      <c r="D3676" s="43" t="n">
        <f aca="false">NORMSINV(Inputs!$B$8)*STDEV(Prices_MTM!I3659:I3908)</f>
        <v>103536.594915644</v>
      </c>
      <c r="E3676" s="43" t="n">
        <f aca="false">-PERCENTILE(Prices_MTM!I3659:I3908,1-Inputs!$B$9)</f>
        <v>187030</v>
      </c>
      <c r="F3676" s="43" t="n">
        <f aca="false">NORMSINV(Inputs!$B$9)*STDEV(Prices_MTM!I3659:I3908)</f>
        <v>146433.782022199</v>
      </c>
      <c r="G3676" s="52" t="n">
        <f aca="false">IF(-B3676&gt;C3676,1,0)</f>
        <v>0</v>
      </c>
      <c r="H3676" s="52" t="n">
        <f aca="false">IF(-B3676&gt;D3676,1,0)</f>
        <v>0</v>
      </c>
      <c r="I3676" s="52" t="n">
        <f aca="false">IF(-B3676&gt;E3676,1,0)</f>
        <v>0</v>
      </c>
      <c r="J3676" s="52" t="n">
        <f aca="false">IF(-B3676&gt;F3676,1,0)</f>
        <v>0</v>
      </c>
    </row>
    <row r="3677" customFormat="false" ht="15" hidden="false" customHeight="false" outlineLevel="0" collapsed="false">
      <c r="A3677" s="51" t="n">
        <f aca="false">Prices_MTM!A3910</f>
        <v>43138</v>
      </c>
      <c r="B3677" s="43" t="n">
        <f aca="false">Prices_MTM!I3910</f>
        <v>-106500</v>
      </c>
      <c r="C3677" s="43" t="n">
        <f aca="false">-PERCENTILE(Prices_MTM!I3660:I3909,1-Inputs!$B$8)</f>
        <v>117100.000000001</v>
      </c>
      <c r="D3677" s="43" t="n">
        <f aca="false">NORMSINV(Inputs!$B$8)*STDEV(Prices_MTM!I3660:I3909)</f>
        <v>103497.777340253</v>
      </c>
      <c r="E3677" s="43" t="n">
        <f aca="false">-PERCENTILE(Prices_MTM!I3660:I3909,1-Inputs!$B$9)</f>
        <v>187030</v>
      </c>
      <c r="F3677" s="43" t="n">
        <f aca="false">NORMSINV(Inputs!$B$9)*STDEV(Prices_MTM!I3660:I3909)</f>
        <v>146378.881584551</v>
      </c>
      <c r="G3677" s="52" t="n">
        <f aca="false">IF(-B3677&gt;C3677,1,0)</f>
        <v>0</v>
      </c>
      <c r="H3677" s="52" t="n">
        <f aca="false">IF(-B3677&gt;D3677,1,0)</f>
        <v>1</v>
      </c>
      <c r="I3677" s="52" t="n">
        <f aca="false">IF(-B3677&gt;E3677,1,0)</f>
        <v>0</v>
      </c>
      <c r="J3677" s="52" t="n">
        <f aca="false">IF(-B3677&gt;F3677,1,0)</f>
        <v>0</v>
      </c>
    </row>
    <row r="3678" customFormat="false" ht="15" hidden="false" customHeight="false" outlineLevel="0" collapsed="false">
      <c r="A3678" s="51" t="n">
        <f aca="false">Prices_MTM!A3911</f>
        <v>43139</v>
      </c>
      <c r="B3678" s="43" t="n">
        <f aca="false">Prices_MTM!I3911</f>
        <v>12999.9999999995</v>
      </c>
      <c r="C3678" s="43" t="n">
        <f aca="false">-PERCENTILE(Prices_MTM!I3661:I3910,1-Inputs!$B$8)</f>
        <v>117100.000000001</v>
      </c>
      <c r="D3678" s="43" t="n">
        <f aca="false">NORMSINV(Inputs!$B$8)*STDEV(Prices_MTM!I3661:I3910)</f>
        <v>104084.511048018</v>
      </c>
      <c r="E3678" s="43" t="n">
        <f aca="false">-PERCENTILE(Prices_MTM!I3661:I3910,1-Inputs!$B$9)</f>
        <v>187030</v>
      </c>
      <c r="F3678" s="43" t="n">
        <f aca="false">NORMSINV(Inputs!$B$9)*STDEV(Prices_MTM!I3661:I3910)</f>
        <v>147208.710264334</v>
      </c>
      <c r="G3678" s="52" t="n">
        <f aca="false">IF(-B3678&gt;C3678,1,0)</f>
        <v>0</v>
      </c>
      <c r="H3678" s="52" t="n">
        <f aca="false">IF(-B3678&gt;D3678,1,0)</f>
        <v>0</v>
      </c>
      <c r="I3678" s="52" t="n">
        <f aca="false">IF(-B3678&gt;E3678,1,0)</f>
        <v>0</v>
      </c>
      <c r="J3678" s="52" t="n">
        <f aca="false">IF(-B3678&gt;F3678,1,0)</f>
        <v>0</v>
      </c>
    </row>
    <row r="3679" customFormat="false" ht="15" hidden="false" customHeight="false" outlineLevel="0" collapsed="false">
      <c r="A3679" s="51" t="n">
        <f aca="false">Prices_MTM!A3912</f>
        <v>43140</v>
      </c>
      <c r="B3679" s="43" t="n">
        <f aca="false">Prices_MTM!I3912</f>
        <v>-148999.999999999</v>
      </c>
      <c r="C3679" s="43" t="n">
        <f aca="false">-PERCENTILE(Prices_MTM!I3662:I3911,1-Inputs!$B$8)</f>
        <v>117100.000000001</v>
      </c>
      <c r="D3679" s="43" t="n">
        <f aca="false">NORMSINV(Inputs!$B$8)*STDEV(Prices_MTM!I3662:I3911)</f>
        <v>104079.528642848</v>
      </c>
      <c r="E3679" s="43" t="n">
        <f aca="false">-PERCENTILE(Prices_MTM!I3662:I3911,1-Inputs!$B$9)</f>
        <v>187030</v>
      </c>
      <c r="F3679" s="43" t="n">
        <f aca="false">NORMSINV(Inputs!$B$9)*STDEV(Prices_MTM!I3662:I3911)</f>
        <v>147201.66355362</v>
      </c>
      <c r="G3679" s="52" t="n">
        <f aca="false">IF(-B3679&gt;C3679,1,0)</f>
        <v>1</v>
      </c>
      <c r="H3679" s="52" t="n">
        <f aca="false">IF(-B3679&gt;D3679,1,0)</f>
        <v>1</v>
      </c>
      <c r="I3679" s="52" t="n">
        <f aca="false">IF(-B3679&gt;E3679,1,0)</f>
        <v>0</v>
      </c>
      <c r="J3679" s="52" t="n">
        <f aca="false">IF(-B3679&gt;F3679,1,0)</f>
        <v>1</v>
      </c>
    </row>
    <row r="3680" customFormat="false" ht="15" hidden="false" customHeight="false" outlineLevel="0" collapsed="false">
      <c r="A3680" s="51" t="n">
        <f aca="false">Prices_MTM!A3913</f>
        <v>43143</v>
      </c>
      <c r="B3680" s="43" t="n">
        <f aca="false">Prices_MTM!I3913</f>
        <v>62999.9999999992</v>
      </c>
      <c r="C3680" s="43" t="n">
        <f aca="false">-PERCENTILE(Prices_MTM!I3663:I3912,1-Inputs!$B$8)</f>
        <v>121850</v>
      </c>
      <c r="D3680" s="43" t="n">
        <f aca="false">NORMSINV(Inputs!$B$8)*STDEV(Prices_MTM!I3663:I3912)</f>
        <v>104894.568396581</v>
      </c>
      <c r="E3680" s="43" t="n">
        <f aca="false">-PERCENTILE(Prices_MTM!I3663:I3912,1-Inputs!$B$9)</f>
        <v>187030</v>
      </c>
      <c r="F3680" s="43" t="n">
        <f aca="false">NORMSINV(Inputs!$B$9)*STDEV(Prices_MTM!I3663:I3912)</f>
        <v>148354.389831076</v>
      </c>
      <c r="G3680" s="52" t="n">
        <f aca="false">IF(-B3680&gt;C3680,1,0)</f>
        <v>0</v>
      </c>
      <c r="H3680" s="52" t="n">
        <f aca="false">IF(-B3680&gt;D3680,1,0)</f>
        <v>0</v>
      </c>
      <c r="I3680" s="52" t="n">
        <f aca="false">IF(-B3680&gt;E3680,1,0)</f>
        <v>0</v>
      </c>
      <c r="J3680" s="52" t="n">
        <f aca="false">IF(-B3680&gt;F3680,1,0)</f>
        <v>0</v>
      </c>
    </row>
    <row r="3681" customFormat="false" ht="15" hidden="false" customHeight="false" outlineLevel="0" collapsed="false">
      <c r="A3681" s="51" t="n">
        <f aca="false">Prices_MTM!A3914</f>
        <v>43144</v>
      </c>
      <c r="B3681" s="43" t="n">
        <f aca="false">Prices_MTM!I3914</f>
        <v>5000.00000000043</v>
      </c>
      <c r="C3681" s="43" t="n">
        <f aca="false">-PERCENTILE(Prices_MTM!I3664:I3913,1-Inputs!$B$8)</f>
        <v>121850</v>
      </c>
      <c r="D3681" s="43" t="n">
        <f aca="false">NORMSINV(Inputs!$B$8)*STDEV(Prices_MTM!I3664:I3913)</f>
        <v>105067.130652519</v>
      </c>
      <c r="E3681" s="43" t="n">
        <f aca="false">-PERCENTILE(Prices_MTM!I3664:I3913,1-Inputs!$B$9)</f>
        <v>187030</v>
      </c>
      <c r="F3681" s="43" t="n">
        <f aca="false">NORMSINV(Inputs!$B$9)*STDEV(Prices_MTM!I3664:I3913)</f>
        <v>148598.447922729</v>
      </c>
      <c r="G3681" s="52" t="n">
        <f aca="false">IF(-B3681&gt;C3681,1,0)</f>
        <v>0</v>
      </c>
      <c r="H3681" s="52" t="n">
        <f aca="false">IF(-B3681&gt;D3681,1,0)</f>
        <v>0</v>
      </c>
      <c r="I3681" s="52" t="n">
        <f aca="false">IF(-B3681&gt;E3681,1,0)</f>
        <v>0</v>
      </c>
      <c r="J3681" s="52" t="n">
        <f aca="false">IF(-B3681&gt;F3681,1,0)</f>
        <v>0</v>
      </c>
    </row>
    <row r="3682" customFormat="false" ht="15" hidden="false" customHeight="false" outlineLevel="0" collapsed="false">
      <c r="A3682" s="51" t="n">
        <f aca="false">Prices_MTM!A3915</f>
        <v>43145</v>
      </c>
      <c r="B3682" s="43" t="n">
        <f aca="false">Prices_MTM!I3915</f>
        <v>119500</v>
      </c>
      <c r="C3682" s="43" t="n">
        <f aca="false">-PERCENTILE(Prices_MTM!I3665:I3914,1-Inputs!$B$8)</f>
        <v>121850</v>
      </c>
      <c r="D3682" s="43" t="n">
        <f aca="false">NORMSINV(Inputs!$B$8)*STDEV(Prices_MTM!I3665:I3914)</f>
        <v>104999.429237963</v>
      </c>
      <c r="E3682" s="43" t="n">
        <f aca="false">-PERCENTILE(Prices_MTM!I3665:I3914,1-Inputs!$B$9)</f>
        <v>187030</v>
      </c>
      <c r="F3682" s="43" t="n">
        <f aca="false">NORMSINV(Inputs!$B$9)*STDEV(Prices_MTM!I3665:I3914)</f>
        <v>148502.696520146</v>
      </c>
      <c r="G3682" s="52" t="n">
        <f aca="false">IF(-B3682&gt;C3682,1,0)</f>
        <v>0</v>
      </c>
      <c r="H3682" s="52" t="n">
        <f aca="false">IF(-B3682&gt;D3682,1,0)</f>
        <v>0</v>
      </c>
      <c r="I3682" s="52" t="n">
        <f aca="false">IF(-B3682&gt;E3682,1,0)</f>
        <v>0</v>
      </c>
      <c r="J3682" s="52" t="n">
        <f aca="false">IF(-B3682&gt;F3682,1,0)</f>
        <v>0</v>
      </c>
    </row>
    <row r="3683" customFormat="false" ht="15" hidden="false" customHeight="false" outlineLevel="0" collapsed="false">
      <c r="A3683" s="51" t="n">
        <f aca="false">Prices_MTM!A3916</f>
        <v>43146</v>
      </c>
      <c r="B3683" s="43" t="n">
        <f aca="false">Prices_MTM!I3916</f>
        <v>49499.9999999994</v>
      </c>
      <c r="C3683" s="43" t="n">
        <f aca="false">-PERCENTILE(Prices_MTM!I3666:I3915,1-Inputs!$B$8)</f>
        <v>121850</v>
      </c>
      <c r="D3683" s="43" t="n">
        <f aca="false">NORMSINV(Inputs!$B$8)*STDEV(Prices_MTM!I3666:I3915)</f>
        <v>105705.899482137</v>
      </c>
      <c r="E3683" s="43" t="n">
        <f aca="false">-PERCENTILE(Prices_MTM!I3666:I3915,1-Inputs!$B$9)</f>
        <v>187030</v>
      </c>
      <c r="F3683" s="43" t="n">
        <f aca="false">NORMSINV(Inputs!$B$9)*STDEV(Prices_MTM!I3666:I3915)</f>
        <v>149501.870868355</v>
      </c>
      <c r="G3683" s="52" t="n">
        <f aca="false">IF(-B3683&gt;C3683,1,0)</f>
        <v>0</v>
      </c>
      <c r="H3683" s="52" t="n">
        <f aca="false">IF(-B3683&gt;D3683,1,0)</f>
        <v>0</v>
      </c>
      <c r="I3683" s="52" t="n">
        <f aca="false">IF(-B3683&gt;E3683,1,0)</f>
        <v>0</v>
      </c>
      <c r="J3683" s="52" t="n">
        <f aca="false">IF(-B3683&gt;F3683,1,0)</f>
        <v>0</v>
      </c>
    </row>
    <row r="3684" customFormat="false" ht="15" hidden="false" customHeight="false" outlineLevel="0" collapsed="false">
      <c r="A3684" s="51" t="n">
        <f aca="false">Prices_MTM!A3917</f>
        <v>43147</v>
      </c>
      <c r="B3684" s="43" t="n">
        <f aca="false">Prices_MTM!I3917</f>
        <v>-30999.9999999995</v>
      </c>
      <c r="C3684" s="43" t="n">
        <f aca="false">-PERCENTILE(Prices_MTM!I3667:I3916,1-Inputs!$B$8)</f>
        <v>121850</v>
      </c>
      <c r="D3684" s="43" t="n">
        <f aca="false">NORMSINV(Inputs!$B$8)*STDEV(Prices_MTM!I3667:I3916)</f>
        <v>105820.511212043</v>
      </c>
      <c r="E3684" s="43" t="n">
        <f aca="false">-PERCENTILE(Prices_MTM!I3667:I3916,1-Inputs!$B$9)</f>
        <v>187030</v>
      </c>
      <c r="F3684" s="43" t="n">
        <f aca="false">NORMSINV(Inputs!$B$9)*STDEV(Prices_MTM!I3667:I3916)</f>
        <v>149663.968425146</v>
      </c>
      <c r="G3684" s="52" t="n">
        <f aca="false">IF(-B3684&gt;C3684,1,0)</f>
        <v>0</v>
      </c>
      <c r="H3684" s="52" t="n">
        <f aca="false">IF(-B3684&gt;D3684,1,0)</f>
        <v>0</v>
      </c>
      <c r="I3684" s="52" t="n">
        <f aca="false">IF(-B3684&gt;E3684,1,0)</f>
        <v>0</v>
      </c>
      <c r="J3684" s="52" t="n">
        <f aca="false">IF(-B3684&gt;F3684,1,0)</f>
        <v>0</v>
      </c>
    </row>
    <row r="3685" customFormat="false" ht="15" hidden="false" customHeight="false" outlineLevel="0" collapsed="false">
      <c r="A3685" s="51" t="n">
        <f aca="false">Prices_MTM!A3918</f>
        <v>43151</v>
      </c>
      <c r="B3685" s="43" t="n">
        <f aca="false">Prices_MTM!I3918</f>
        <v>-17000.0000000009</v>
      </c>
      <c r="C3685" s="43" t="n">
        <f aca="false">-PERCENTILE(Prices_MTM!I3668:I3917,1-Inputs!$B$8)</f>
        <v>121850</v>
      </c>
      <c r="D3685" s="43" t="n">
        <f aca="false">NORMSINV(Inputs!$B$8)*STDEV(Prices_MTM!I3668:I3917)</f>
        <v>105751.675392621</v>
      </c>
      <c r="E3685" s="43" t="n">
        <f aca="false">-PERCENTILE(Prices_MTM!I3668:I3917,1-Inputs!$B$9)</f>
        <v>187030</v>
      </c>
      <c r="F3685" s="43" t="n">
        <f aca="false">NORMSINV(Inputs!$B$9)*STDEV(Prices_MTM!I3668:I3917)</f>
        <v>149566.612612114</v>
      </c>
      <c r="G3685" s="52" t="n">
        <f aca="false">IF(-B3685&gt;C3685,1,0)</f>
        <v>0</v>
      </c>
      <c r="H3685" s="52" t="n">
        <f aca="false">IF(-B3685&gt;D3685,1,0)</f>
        <v>0</v>
      </c>
      <c r="I3685" s="52" t="n">
        <f aca="false">IF(-B3685&gt;E3685,1,0)</f>
        <v>0</v>
      </c>
      <c r="J3685" s="52" t="n">
        <f aca="false">IF(-B3685&gt;F3685,1,0)</f>
        <v>0</v>
      </c>
    </row>
    <row r="3686" customFormat="false" ht="15" hidden="false" customHeight="false" outlineLevel="0" collapsed="false">
      <c r="A3686" s="51" t="n">
        <f aca="false">Prices_MTM!A3919</f>
        <v>43152</v>
      </c>
      <c r="B3686" s="43" t="n">
        <f aca="false">Prices_MTM!I3919</f>
        <v>-24499.9999999997</v>
      </c>
      <c r="C3686" s="43" t="n">
        <f aca="false">-PERCENTILE(Prices_MTM!I3669:I3918,1-Inputs!$B$8)</f>
        <v>121850</v>
      </c>
      <c r="D3686" s="43" t="n">
        <f aca="false">NORMSINV(Inputs!$B$8)*STDEV(Prices_MTM!I3669:I3918)</f>
        <v>105753.510638369</v>
      </c>
      <c r="E3686" s="43" t="n">
        <f aca="false">-PERCENTILE(Prices_MTM!I3669:I3918,1-Inputs!$B$9)</f>
        <v>187030</v>
      </c>
      <c r="F3686" s="43" t="n">
        <f aca="false">NORMSINV(Inputs!$B$9)*STDEV(Prices_MTM!I3669:I3918)</f>
        <v>149569.208235198</v>
      </c>
      <c r="G3686" s="52" t="n">
        <f aca="false">IF(-B3686&gt;C3686,1,0)</f>
        <v>0</v>
      </c>
      <c r="H3686" s="52" t="n">
        <f aca="false">IF(-B3686&gt;D3686,1,0)</f>
        <v>0</v>
      </c>
      <c r="I3686" s="52" t="n">
        <f aca="false">IF(-B3686&gt;E3686,1,0)</f>
        <v>0</v>
      </c>
      <c r="J3686" s="52" t="n">
        <f aca="false">IF(-B3686&gt;F3686,1,0)</f>
        <v>0</v>
      </c>
    </row>
    <row r="3687" customFormat="false" ht="15" hidden="false" customHeight="false" outlineLevel="0" collapsed="false">
      <c r="A3687" s="51" t="n">
        <f aca="false">Prices_MTM!A3920</f>
        <v>43153</v>
      </c>
      <c r="B3687" s="43" t="n">
        <f aca="false">Prices_MTM!I3920</f>
        <v>33500.0000000001</v>
      </c>
      <c r="C3687" s="43" t="n">
        <f aca="false">-PERCENTILE(Prices_MTM!I3670:I3919,1-Inputs!$B$8)</f>
        <v>121850</v>
      </c>
      <c r="D3687" s="43" t="n">
        <f aca="false">NORMSINV(Inputs!$B$8)*STDEV(Prices_MTM!I3670:I3919)</f>
        <v>105730.679536175</v>
      </c>
      <c r="E3687" s="43" t="n">
        <f aca="false">-PERCENTILE(Prices_MTM!I3670:I3919,1-Inputs!$B$9)</f>
        <v>187030</v>
      </c>
      <c r="F3687" s="43" t="n">
        <f aca="false">NORMSINV(Inputs!$B$9)*STDEV(Prices_MTM!I3670:I3919)</f>
        <v>149536.91777167</v>
      </c>
      <c r="G3687" s="52" t="n">
        <f aca="false">IF(-B3687&gt;C3687,1,0)</f>
        <v>0</v>
      </c>
      <c r="H3687" s="52" t="n">
        <f aca="false">IF(-B3687&gt;D3687,1,0)</f>
        <v>0</v>
      </c>
      <c r="I3687" s="52" t="n">
        <f aca="false">IF(-B3687&gt;E3687,1,0)</f>
        <v>0</v>
      </c>
      <c r="J3687" s="52" t="n">
        <f aca="false">IF(-B3687&gt;F3687,1,0)</f>
        <v>0</v>
      </c>
    </row>
    <row r="3688" customFormat="false" ht="15" hidden="false" customHeight="false" outlineLevel="0" collapsed="false">
      <c r="A3688" s="51" t="n">
        <f aca="false">Prices_MTM!A3921</f>
        <v>43154</v>
      </c>
      <c r="B3688" s="43" t="n">
        <f aca="false">Prices_MTM!I3921</f>
        <v>34000.0000000003</v>
      </c>
      <c r="C3688" s="43" t="n">
        <f aca="false">-PERCENTILE(Prices_MTM!I3671:I3920,1-Inputs!$B$8)</f>
        <v>121850</v>
      </c>
      <c r="D3688" s="43" t="n">
        <f aca="false">NORMSINV(Inputs!$B$8)*STDEV(Prices_MTM!I3671:I3920)</f>
        <v>105738.606436964</v>
      </c>
      <c r="E3688" s="43" t="n">
        <f aca="false">-PERCENTILE(Prices_MTM!I3671:I3920,1-Inputs!$B$9)</f>
        <v>187030</v>
      </c>
      <c r="F3688" s="43" t="n">
        <f aca="false">NORMSINV(Inputs!$B$9)*STDEV(Prices_MTM!I3671:I3920)</f>
        <v>149548.128938727</v>
      </c>
      <c r="G3688" s="52" t="n">
        <f aca="false">IF(-B3688&gt;C3688,1,0)</f>
        <v>0</v>
      </c>
      <c r="H3688" s="52" t="n">
        <f aca="false">IF(-B3688&gt;D3688,1,0)</f>
        <v>0</v>
      </c>
      <c r="I3688" s="52" t="n">
        <f aca="false">IF(-B3688&gt;E3688,1,0)</f>
        <v>0</v>
      </c>
      <c r="J3688" s="52" t="n">
        <f aca="false">IF(-B3688&gt;F3688,1,0)</f>
        <v>0</v>
      </c>
    </row>
    <row r="3689" customFormat="false" ht="15" hidden="false" customHeight="false" outlineLevel="0" collapsed="false">
      <c r="A3689" s="51" t="n">
        <f aca="false">Prices_MTM!A3922</f>
        <v>43157</v>
      </c>
      <c r="B3689" s="43" t="n">
        <f aca="false">Prices_MTM!I3922</f>
        <v>-16999.9999999995</v>
      </c>
      <c r="C3689" s="43" t="n">
        <f aca="false">-PERCENTILE(Prices_MTM!I3672:I3921,1-Inputs!$B$8)</f>
        <v>121850</v>
      </c>
      <c r="D3689" s="43" t="n">
        <f aca="false">NORMSINV(Inputs!$B$8)*STDEV(Prices_MTM!I3672:I3921)</f>
        <v>105712.625872925</v>
      </c>
      <c r="E3689" s="43" t="n">
        <f aca="false">-PERCENTILE(Prices_MTM!I3672:I3921,1-Inputs!$B$9)</f>
        <v>187030</v>
      </c>
      <c r="F3689" s="43" t="n">
        <f aca="false">NORMSINV(Inputs!$B$9)*STDEV(Prices_MTM!I3672:I3921)</f>
        <v>149511.38413121</v>
      </c>
      <c r="G3689" s="52" t="n">
        <f aca="false">IF(-B3689&gt;C3689,1,0)</f>
        <v>0</v>
      </c>
      <c r="H3689" s="52" t="n">
        <f aca="false">IF(-B3689&gt;D3689,1,0)</f>
        <v>0</v>
      </c>
      <c r="I3689" s="52" t="n">
        <f aca="false">IF(-B3689&gt;E3689,1,0)</f>
        <v>0</v>
      </c>
      <c r="J3689" s="52" t="n">
        <f aca="false">IF(-B3689&gt;F3689,1,0)</f>
        <v>0</v>
      </c>
    </row>
    <row r="3690" customFormat="false" ht="15" hidden="false" customHeight="false" outlineLevel="0" collapsed="false">
      <c r="A3690" s="51" t="n">
        <f aca="false">Prices_MTM!A3923</f>
        <v>43158</v>
      </c>
      <c r="B3690" s="43" t="n">
        <f aca="false">Prices_MTM!I3923</f>
        <v>-68500.0000000009</v>
      </c>
      <c r="C3690" s="43" t="n">
        <f aca="false">-PERCENTILE(Prices_MTM!I3673:I3922,1-Inputs!$B$8)</f>
        <v>121850</v>
      </c>
      <c r="D3690" s="43" t="n">
        <f aca="false">NORMSINV(Inputs!$B$8)*STDEV(Prices_MTM!I3673:I3922)</f>
        <v>105727.917942333</v>
      </c>
      <c r="E3690" s="43" t="n">
        <f aca="false">-PERCENTILE(Prices_MTM!I3673:I3922,1-Inputs!$B$9)</f>
        <v>187030</v>
      </c>
      <c r="F3690" s="43" t="n">
        <f aca="false">NORMSINV(Inputs!$B$9)*STDEV(Prices_MTM!I3673:I3922)</f>
        <v>149533.011996798</v>
      </c>
      <c r="G3690" s="52" t="n">
        <f aca="false">IF(-B3690&gt;C3690,1,0)</f>
        <v>0</v>
      </c>
      <c r="H3690" s="52" t="n">
        <f aca="false">IF(-B3690&gt;D3690,1,0)</f>
        <v>0</v>
      </c>
      <c r="I3690" s="52" t="n">
        <f aca="false">IF(-B3690&gt;E3690,1,0)</f>
        <v>0</v>
      </c>
      <c r="J3690" s="52" t="n">
        <f aca="false">IF(-B3690&gt;F3690,1,0)</f>
        <v>0</v>
      </c>
    </row>
    <row r="3691" customFormat="false" ht="15" hidden="false" customHeight="false" outlineLevel="0" collapsed="false">
      <c r="A3691" s="51" t="n">
        <f aca="false">Prices_MTM!A3924</f>
        <v>43159</v>
      </c>
      <c r="B3691" s="43" t="n">
        <f aca="false">Prices_MTM!I3924</f>
        <v>-75499.9999999995</v>
      </c>
      <c r="C3691" s="43" t="n">
        <f aca="false">-PERCENTILE(Prices_MTM!I3674:I3923,1-Inputs!$B$8)</f>
        <v>121850</v>
      </c>
      <c r="D3691" s="43" t="n">
        <f aca="false">NORMSINV(Inputs!$B$8)*STDEV(Prices_MTM!I3674:I3923)</f>
        <v>105974.935796218</v>
      </c>
      <c r="E3691" s="43" t="n">
        <f aca="false">-PERCENTILE(Prices_MTM!I3674:I3923,1-Inputs!$B$9)</f>
        <v>187030</v>
      </c>
      <c r="F3691" s="43" t="n">
        <f aca="false">NORMSINV(Inputs!$B$9)*STDEV(Prices_MTM!I3674:I3923)</f>
        <v>149882.374061495</v>
      </c>
      <c r="G3691" s="52" t="n">
        <f aca="false">IF(-B3691&gt;C3691,1,0)</f>
        <v>0</v>
      </c>
      <c r="H3691" s="52" t="n">
        <f aca="false">IF(-B3691&gt;D3691,1,0)</f>
        <v>0</v>
      </c>
      <c r="I3691" s="52" t="n">
        <f aca="false">IF(-B3691&gt;E3691,1,0)</f>
        <v>0</v>
      </c>
      <c r="J3691" s="52" t="n">
        <f aca="false">IF(-B3691&gt;F3691,1,0)</f>
        <v>0</v>
      </c>
    </row>
    <row r="3692" customFormat="false" ht="15" hidden="false" customHeight="false" outlineLevel="0" collapsed="false">
      <c r="A3692" s="51" t="n">
        <f aca="false">Prices_MTM!A3925</f>
        <v>43160</v>
      </c>
      <c r="B3692" s="43" t="n">
        <f aca="false">Prices_MTM!I3925</f>
        <v>47499.9999999994</v>
      </c>
      <c r="C3692" s="43" t="n">
        <f aca="false">-PERCENTILE(Prices_MTM!I3675:I3924,1-Inputs!$B$8)</f>
        <v>121850</v>
      </c>
      <c r="D3692" s="43" t="n">
        <f aca="false">NORMSINV(Inputs!$B$8)*STDEV(Prices_MTM!I3675:I3924)</f>
        <v>106089.21590979</v>
      </c>
      <c r="E3692" s="43" t="n">
        <f aca="false">-PERCENTILE(Prices_MTM!I3675:I3924,1-Inputs!$B$9)</f>
        <v>187030</v>
      </c>
      <c r="F3692" s="43" t="n">
        <f aca="false">NORMSINV(Inputs!$B$9)*STDEV(Prices_MTM!I3675:I3924)</f>
        <v>150044.002606975</v>
      </c>
      <c r="G3692" s="52" t="n">
        <f aca="false">IF(-B3692&gt;C3692,1,0)</f>
        <v>0</v>
      </c>
      <c r="H3692" s="52" t="n">
        <f aca="false">IF(-B3692&gt;D3692,1,0)</f>
        <v>0</v>
      </c>
      <c r="I3692" s="52" t="n">
        <f aca="false">IF(-B3692&gt;E3692,1,0)</f>
        <v>0</v>
      </c>
      <c r="J3692" s="52" t="n">
        <f aca="false">IF(-B3692&gt;F3692,1,0)</f>
        <v>0</v>
      </c>
    </row>
    <row r="3693" customFormat="false" ht="15" hidden="false" customHeight="false" outlineLevel="0" collapsed="false">
      <c r="A3693" s="51" t="n">
        <f aca="false">Prices_MTM!A3926</f>
        <v>43161</v>
      </c>
      <c r="B3693" s="43" t="n">
        <f aca="false">Prices_MTM!I3926</f>
        <v>19500</v>
      </c>
      <c r="C3693" s="43" t="n">
        <f aca="false">-PERCENTILE(Prices_MTM!I3676:I3925,1-Inputs!$B$8)</f>
        <v>117100.000000001</v>
      </c>
      <c r="D3693" s="43" t="n">
        <f aca="false">NORMSINV(Inputs!$B$8)*STDEV(Prices_MTM!I3676:I3925)</f>
        <v>105239.233662422</v>
      </c>
      <c r="E3693" s="43" t="n">
        <f aca="false">-PERCENTILE(Prices_MTM!I3676:I3925,1-Inputs!$B$9)</f>
        <v>187030</v>
      </c>
      <c r="F3693" s="43" t="n">
        <f aca="false">NORMSINV(Inputs!$B$9)*STDEV(Prices_MTM!I3676:I3925)</f>
        <v>148841.856493949</v>
      </c>
      <c r="G3693" s="52" t="n">
        <f aca="false">IF(-B3693&gt;C3693,1,0)</f>
        <v>0</v>
      </c>
      <c r="H3693" s="52" t="n">
        <f aca="false">IF(-B3693&gt;D3693,1,0)</f>
        <v>0</v>
      </c>
      <c r="I3693" s="52" t="n">
        <f aca="false">IF(-B3693&gt;E3693,1,0)</f>
        <v>0</v>
      </c>
      <c r="J3693" s="52" t="n">
        <f aca="false">IF(-B3693&gt;F3693,1,0)</f>
        <v>0</v>
      </c>
    </row>
    <row r="3694" customFormat="false" ht="15" hidden="false" customHeight="false" outlineLevel="0" collapsed="false">
      <c r="A3694" s="51" t="n">
        <f aca="false">Prices_MTM!A3927</f>
        <v>43164</v>
      </c>
      <c r="B3694" s="43" t="n">
        <f aca="false">Prices_MTM!I3927</f>
        <v>54000.0000000006</v>
      </c>
      <c r="C3694" s="43" t="n">
        <f aca="false">-PERCENTILE(Prices_MTM!I3677:I3926,1-Inputs!$B$8)</f>
        <v>117100.000000001</v>
      </c>
      <c r="D3694" s="43" t="n">
        <f aca="false">NORMSINV(Inputs!$B$8)*STDEV(Prices_MTM!I3677:I3926)</f>
        <v>105164.043338826</v>
      </c>
      <c r="E3694" s="43" t="n">
        <f aca="false">-PERCENTILE(Prices_MTM!I3677:I3926,1-Inputs!$B$9)</f>
        <v>187030</v>
      </c>
      <c r="F3694" s="43" t="n">
        <f aca="false">NORMSINV(Inputs!$B$9)*STDEV(Prices_MTM!I3677:I3926)</f>
        <v>148735.513384399</v>
      </c>
      <c r="G3694" s="52" t="n">
        <f aca="false">IF(-B3694&gt;C3694,1,0)</f>
        <v>0</v>
      </c>
      <c r="H3694" s="52" t="n">
        <f aca="false">IF(-B3694&gt;D3694,1,0)</f>
        <v>0</v>
      </c>
      <c r="I3694" s="52" t="n">
        <f aca="false">IF(-B3694&gt;E3694,1,0)</f>
        <v>0</v>
      </c>
      <c r="J3694" s="52" t="n">
        <f aca="false">IF(-B3694&gt;F3694,1,0)</f>
        <v>0</v>
      </c>
    </row>
    <row r="3695" customFormat="false" ht="15" hidden="false" customHeight="false" outlineLevel="0" collapsed="false">
      <c r="A3695" s="51" t="n">
        <f aca="false">Prices_MTM!A3928</f>
        <v>43165</v>
      </c>
      <c r="B3695" s="43" t="n">
        <f aca="false">Prices_MTM!I3928</f>
        <v>10499.9999999997</v>
      </c>
      <c r="C3695" s="43" t="n">
        <f aca="false">-PERCENTILE(Prices_MTM!I3678:I3927,1-Inputs!$B$8)</f>
        <v>117100.000000001</v>
      </c>
      <c r="D3695" s="43" t="n">
        <f aca="false">NORMSINV(Inputs!$B$8)*STDEV(Prices_MTM!I3678:I3927)</f>
        <v>105049.359155406</v>
      </c>
      <c r="E3695" s="43" t="n">
        <f aca="false">-PERCENTILE(Prices_MTM!I3678:I3927,1-Inputs!$B$9)</f>
        <v>187030</v>
      </c>
      <c r="F3695" s="43" t="n">
        <f aca="false">NORMSINV(Inputs!$B$9)*STDEV(Prices_MTM!I3678:I3927)</f>
        <v>148573.31335522</v>
      </c>
      <c r="G3695" s="52" t="n">
        <f aca="false">IF(-B3695&gt;C3695,1,0)</f>
        <v>0</v>
      </c>
      <c r="H3695" s="52" t="n">
        <f aca="false">IF(-B3695&gt;D3695,1,0)</f>
        <v>0</v>
      </c>
      <c r="I3695" s="52" t="n">
        <f aca="false">IF(-B3695&gt;E3695,1,0)</f>
        <v>0</v>
      </c>
      <c r="J3695" s="52" t="n">
        <f aca="false">IF(-B3695&gt;F3695,1,0)</f>
        <v>0</v>
      </c>
    </row>
    <row r="3696" customFormat="false" ht="15" hidden="false" customHeight="false" outlineLevel="0" collapsed="false">
      <c r="A3696" s="51" t="n">
        <f aca="false">Prices_MTM!A3929</f>
        <v>43166</v>
      </c>
      <c r="B3696" s="43" t="n">
        <f aca="false">Prices_MTM!I3929</f>
        <v>-116000</v>
      </c>
      <c r="C3696" s="43" t="n">
        <f aca="false">-PERCENTILE(Prices_MTM!I3679:I3928,1-Inputs!$B$8)</f>
        <v>117100.000000001</v>
      </c>
      <c r="D3696" s="43" t="n">
        <f aca="false">NORMSINV(Inputs!$B$8)*STDEV(Prices_MTM!I3679:I3928)</f>
        <v>104944.392950386</v>
      </c>
      <c r="E3696" s="43" t="n">
        <f aca="false">-PERCENTILE(Prices_MTM!I3679:I3928,1-Inputs!$B$9)</f>
        <v>187030</v>
      </c>
      <c r="F3696" s="43" t="n">
        <f aca="false">NORMSINV(Inputs!$B$9)*STDEV(Prices_MTM!I3679:I3928)</f>
        <v>148424.857648346</v>
      </c>
      <c r="G3696" s="52" t="n">
        <f aca="false">IF(-B3696&gt;C3696,1,0)</f>
        <v>0</v>
      </c>
      <c r="H3696" s="52" t="n">
        <f aca="false">IF(-B3696&gt;D3696,1,0)</f>
        <v>1</v>
      </c>
      <c r="I3696" s="52" t="n">
        <f aca="false">IF(-B3696&gt;E3696,1,0)</f>
        <v>0</v>
      </c>
      <c r="J3696" s="52" t="n">
        <f aca="false">IF(-B3696&gt;F3696,1,0)</f>
        <v>0</v>
      </c>
    </row>
    <row r="3697" customFormat="false" ht="15" hidden="false" customHeight="false" outlineLevel="0" collapsed="false">
      <c r="A3697" s="51" t="n">
        <f aca="false">Prices_MTM!A3930</f>
        <v>43167</v>
      </c>
      <c r="B3697" s="43" t="n">
        <f aca="false">Prices_MTM!I3930</f>
        <v>-34999.9999999998</v>
      </c>
      <c r="C3697" s="43" t="n">
        <f aca="false">-PERCENTILE(Prices_MTM!I3680:I3929,1-Inputs!$B$8)</f>
        <v>117100.000000001</v>
      </c>
      <c r="D3697" s="43" t="n">
        <f aca="false">NORMSINV(Inputs!$B$8)*STDEV(Prices_MTM!I3680:I3929)</f>
        <v>105544.806687442</v>
      </c>
      <c r="E3697" s="43" t="n">
        <f aca="false">-PERCENTILE(Prices_MTM!I3680:I3929,1-Inputs!$B$9)</f>
        <v>187030</v>
      </c>
      <c r="F3697" s="43" t="n">
        <f aca="false">NORMSINV(Inputs!$B$9)*STDEV(Prices_MTM!I3680:I3929)</f>
        <v>149274.034254616</v>
      </c>
      <c r="G3697" s="52" t="n">
        <f aca="false">IF(-B3697&gt;C3697,1,0)</f>
        <v>0</v>
      </c>
      <c r="H3697" s="52" t="n">
        <f aca="false">IF(-B3697&gt;D3697,1,0)</f>
        <v>0</v>
      </c>
      <c r="I3697" s="52" t="n">
        <f aca="false">IF(-B3697&gt;E3697,1,0)</f>
        <v>0</v>
      </c>
      <c r="J3697" s="52" t="n">
        <f aca="false">IF(-B3697&gt;F3697,1,0)</f>
        <v>0</v>
      </c>
    </row>
    <row r="3698" customFormat="false" ht="15" hidden="false" customHeight="false" outlineLevel="0" collapsed="false">
      <c r="A3698" s="51" t="n">
        <f aca="false">Prices_MTM!A3931</f>
        <v>43168</v>
      </c>
      <c r="B3698" s="43" t="n">
        <f aca="false">Prices_MTM!I3931</f>
        <v>123000</v>
      </c>
      <c r="C3698" s="43" t="n">
        <f aca="false">-PERCENTILE(Prices_MTM!I3681:I3930,1-Inputs!$B$8)</f>
        <v>116000</v>
      </c>
      <c r="D3698" s="43" t="n">
        <f aca="false">NORMSINV(Inputs!$B$8)*STDEV(Prices_MTM!I3681:I3930)</f>
        <v>103067.667707528</v>
      </c>
      <c r="E3698" s="43" t="n">
        <f aca="false">-PERCENTILE(Prices_MTM!I3681:I3930,1-Inputs!$B$9)</f>
        <v>183540</v>
      </c>
      <c r="F3698" s="43" t="n">
        <f aca="false">NORMSINV(Inputs!$B$9)*STDEV(Prices_MTM!I3681:I3930)</f>
        <v>145770.569323024</v>
      </c>
      <c r="G3698" s="52" t="n">
        <f aca="false">IF(-B3698&gt;C3698,1,0)</f>
        <v>0</v>
      </c>
      <c r="H3698" s="52" t="n">
        <f aca="false">IF(-B3698&gt;D3698,1,0)</f>
        <v>0</v>
      </c>
      <c r="I3698" s="52" t="n">
        <f aca="false">IF(-B3698&gt;E3698,1,0)</f>
        <v>0</v>
      </c>
      <c r="J3698" s="52" t="n">
        <f aca="false">IF(-B3698&gt;F3698,1,0)</f>
        <v>0</v>
      </c>
    </row>
    <row r="3699" customFormat="false" ht="15" hidden="false" customHeight="false" outlineLevel="0" collapsed="false">
      <c r="A3699" s="51" t="n">
        <f aca="false">Prices_MTM!A3932</f>
        <v>43171</v>
      </c>
      <c r="B3699" s="43" t="n">
        <f aca="false">Prices_MTM!I3932</f>
        <v>-34000.0000000003</v>
      </c>
      <c r="C3699" s="43" t="n">
        <f aca="false">-PERCENTILE(Prices_MTM!I3682:I3931,1-Inputs!$B$8)</f>
        <v>116000</v>
      </c>
      <c r="D3699" s="43" t="n">
        <f aca="false">NORMSINV(Inputs!$B$8)*STDEV(Prices_MTM!I3682:I3931)</f>
        <v>103807.960448952</v>
      </c>
      <c r="E3699" s="43" t="n">
        <f aca="false">-PERCENTILE(Prices_MTM!I3682:I3931,1-Inputs!$B$9)</f>
        <v>183540</v>
      </c>
      <c r="F3699" s="43" t="n">
        <f aca="false">NORMSINV(Inputs!$B$9)*STDEV(Prices_MTM!I3682:I3931)</f>
        <v>146817.579474541</v>
      </c>
      <c r="G3699" s="52" t="n">
        <f aca="false">IF(-B3699&gt;C3699,1,0)</f>
        <v>0</v>
      </c>
      <c r="H3699" s="52" t="n">
        <f aca="false">IF(-B3699&gt;D3699,1,0)</f>
        <v>0</v>
      </c>
      <c r="I3699" s="52" t="n">
        <f aca="false">IF(-B3699&gt;E3699,1,0)</f>
        <v>0</v>
      </c>
      <c r="J3699" s="52" t="n">
        <f aca="false">IF(-B3699&gt;F3699,1,0)</f>
        <v>0</v>
      </c>
    </row>
    <row r="3700" customFormat="false" ht="15" hidden="false" customHeight="false" outlineLevel="0" collapsed="false">
      <c r="A3700" s="51" t="n">
        <f aca="false">Prices_MTM!A3933</f>
        <v>43172</v>
      </c>
      <c r="B3700" s="43" t="n">
        <f aca="false">Prices_MTM!I3933</f>
        <v>-49500.0000000005</v>
      </c>
      <c r="C3700" s="43" t="n">
        <f aca="false">-PERCENTILE(Prices_MTM!I3683:I3932,1-Inputs!$B$8)</f>
        <v>116000</v>
      </c>
      <c r="D3700" s="43" t="n">
        <f aca="false">NORMSINV(Inputs!$B$8)*STDEV(Prices_MTM!I3683:I3932)</f>
        <v>103610.054362305</v>
      </c>
      <c r="E3700" s="43" t="n">
        <f aca="false">-PERCENTILE(Prices_MTM!I3683:I3932,1-Inputs!$B$9)</f>
        <v>183540</v>
      </c>
      <c r="F3700" s="43" t="n">
        <f aca="false">NORMSINV(Inputs!$B$9)*STDEV(Prices_MTM!I3683:I3932)</f>
        <v>146537.67711947</v>
      </c>
      <c r="G3700" s="52" t="n">
        <f aca="false">IF(-B3700&gt;C3700,1,0)</f>
        <v>0</v>
      </c>
      <c r="H3700" s="52" t="n">
        <f aca="false">IF(-B3700&gt;D3700,1,0)</f>
        <v>0</v>
      </c>
      <c r="I3700" s="52" t="n">
        <f aca="false">IF(-B3700&gt;E3700,1,0)</f>
        <v>0</v>
      </c>
      <c r="J3700" s="52" t="n">
        <f aca="false">IF(-B3700&gt;F3700,1,0)</f>
        <v>0</v>
      </c>
    </row>
    <row r="3701" customFormat="false" ht="15" hidden="false" customHeight="false" outlineLevel="0" collapsed="false">
      <c r="A3701" s="51" t="n">
        <f aca="false">Prices_MTM!A3934</f>
        <v>43173</v>
      </c>
      <c r="B3701" s="43" t="n">
        <f aca="false">Prices_MTM!I3934</f>
        <v>49500.0000000005</v>
      </c>
      <c r="C3701" s="43" t="n">
        <f aca="false">-PERCENTILE(Prices_MTM!I3684:I3933,1-Inputs!$B$8)</f>
        <v>116000</v>
      </c>
      <c r="D3701" s="43" t="n">
        <f aca="false">NORMSINV(Inputs!$B$8)*STDEV(Prices_MTM!I3684:I3933)</f>
        <v>103740.842625589</v>
      </c>
      <c r="E3701" s="43" t="n">
        <f aca="false">-PERCENTILE(Prices_MTM!I3684:I3933,1-Inputs!$B$9)</f>
        <v>183540</v>
      </c>
      <c r="F3701" s="43" t="n">
        <f aca="false">NORMSINV(Inputs!$B$9)*STDEV(Prices_MTM!I3684:I3933)</f>
        <v>146722.653456121</v>
      </c>
      <c r="G3701" s="52" t="n">
        <f aca="false">IF(-B3701&gt;C3701,1,0)</f>
        <v>0</v>
      </c>
      <c r="H3701" s="52" t="n">
        <f aca="false">IF(-B3701&gt;D3701,1,0)</f>
        <v>0</v>
      </c>
      <c r="I3701" s="52" t="n">
        <f aca="false">IF(-B3701&gt;E3701,1,0)</f>
        <v>0</v>
      </c>
      <c r="J3701" s="52" t="n">
        <f aca="false">IF(-B3701&gt;F3701,1,0)</f>
        <v>0</v>
      </c>
    </row>
    <row r="3702" customFormat="false" ht="15" hidden="false" customHeight="false" outlineLevel="0" collapsed="false">
      <c r="A3702" s="51" t="n">
        <f aca="false">Prices_MTM!A3935</f>
        <v>43174</v>
      </c>
      <c r="B3702" s="43" t="n">
        <f aca="false">Prices_MTM!I3935</f>
        <v>23999.9999999995</v>
      </c>
      <c r="C3702" s="43" t="n">
        <f aca="false">-PERCENTILE(Prices_MTM!I3685:I3934,1-Inputs!$B$8)</f>
        <v>116000</v>
      </c>
      <c r="D3702" s="43" t="n">
        <f aca="false">NORMSINV(Inputs!$B$8)*STDEV(Prices_MTM!I3685:I3934)</f>
        <v>103733.670581757</v>
      </c>
      <c r="E3702" s="43" t="n">
        <f aca="false">-PERCENTILE(Prices_MTM!I3685:I3934,1-Inputs!$B$9)</f>
        <v>183540</v>
      </c>
      <c r="F3702" s="43" t="n">
        <f aca="false">NORMSINV(Inputs!$B$9)*STDEV(Prices_MTM!I3685:I3934)</f>
        <v>146712.509897662</v>
      </c>
      <c r="G3702" s="52" t="n">
        <f aca="false">IF(-B3702&gt;C3702,1,0)</f>
        <v>0</v>
      </c>
      <c r="H3702" s="52" t="n">
        <f aca="false">IF(-B3702&gt;D3702,1,0)</f>
        <v>0</v>
      </c>
      <c r="I3702" s="52" t="n">
        <f aca="false">IF(-B3702&gt;E3702,1,0)</f>
        <v>0</v>
      </c>
      <c r="J3702" s="52" t="n">
        <f aca="false">IF(-B3702&gt;F3702,1,0)</f>
        <v>0</v>
      </c>
    </row>
    <row r="3703" customFormat="false" ht="15" hidden="false" customHeight="false" outlineLevel="0" collapsed="false">
      <c r="A3703" s="51" t="n">
        <f aca="false">Prices_MTM!A3936</f>
        <v>43175</v>
      </c>
      <c r="B3703" s="43" t="n">
        <f aca="false">Prices_MTM!I3936</f>
        <v>62500</v>
      </c>
      <c r="C3703" s="43" t="n">
        <f aca="false">-PERCENTILE(Prices_MTM!I3686:I3935,1-Inputs!$B$8)</f>
        <v>116000</v>
      </c>
      <c r="D3703" s="43" t="n">
        <f aca="false">NORMSINV(Inputs!$B$8)*STDEV(Prices_MTM!I3686:I3935)</f>
        <v>103593.86633877</v>
      </c>
      <c r="E3703" s="43" t="n">
        <f aca="false">-PERCENTILE(Prices_MTM!I3686:I3935,1-Inputs!$B$9)</f>
        <v>183540</v>
      </c>
      <c r="F3703" s="43" t="n">
        <f aca="false">NORMSINV(Inputs!$B$9)*STDEV(Prices_MTM!I3686:I3935)</f>
        <v>146514.782088861</v>
      </c>
      <c r="G3703" s="52" t="n">
        <f aca="false">IF(-B3703&gt;C3703,1,0)</f>
        <v>0</v>
      </c>
      <c r="H3703" s="52" t="n">
        <f aca="false">IF(-B3703&gt;D3703,1,0)</f>
        <v>0</v>
      </c>
      <c r="I3703" s="52" t="n">
        <f aca="false">IF(-B3703&gt;E3703,1,0)</f>
        <v>0</v>
      </c>
      <c r="J3703" s="52" t="n">
        <f aca="false">IF(-B3703&gt;F3703,1,0)</f>
        <v>0</v>
      </c>
    </row>
    <row r="3704" customFormat="false" ht="15" hidden="false" customHeight="false" outlineLevel="0" collapsed="false">
      <c r="A3704" s="51" t="n">
        <f aca="false">Prices_MTM!A3937</f>
        <v>43178</v>
      </c>
      <c r="B3704" s="43" t="n">
        <f aca="false">Prices_MTM!I3937</f>
        <v>-34999.9999999994</v>
      </c>
      <c r="C3704" s="43" t="n">
        <f aca="false">-PERCENTILE(Prices_MTM!I3687:I3936,1-Inputs!$B$8)</f>
        <v>116000</v>
      </c>
      <c r="D3704" s="43" t="n">
        <f aca="false">NORMSINV(Inputs!$B$8)*STDEV(Prices_MTM!I3687:I3936)</f>
        <v>103781.056840561</v>
      </c>
      <c r="E3704" s="43" t="n">
        <f aca="false">-PERCENTILE(Prices_MTM!I3687:I3936,1-Inputs!$B$9)</f>
        <v>183540</v>
      </c>
      <c r="F3704" s="43" t="n">
        <f aca="false">NORMSINV(Inputs!$B$9)*STDEV(Prices_MTM!I3687:I3936)</f>
        <v>146779.52918778</v>
      </c>
      <c r="G3704" s="52" t="n">
        <f aca="false">IF(-B3704&gt;C3704,1,0)</f>
        <v>0</v>
      </c>
      <c r="H3704" s="52" t="n">
        <f aca="false">IF(-B3704&gt;D3704,1,0)</f>
        <v>0</v>
      </c>
      <c r="I3704" s="52" t="n">
        <f aca="false">IF(-B3704&gt;E3704,1,0)</f>
        <v>0</v>
      </c>
      <c r="J3704" s="52" t="n">
        <f aca="false">IF(-B3704&gt;F3704,1,0)</f>
        <v>0</v>
      </c>
    </row>
    <row r="3705" customFormat="false" ht="15" hidden="false" customHeight="false" outlineLevel="0" collapsed="false">
      <c r="A3705" s="51" t="n">
        <f aca="false">Prices_MTM!A3938</f>
        <v>43179</v>
      </c>
      <c r="B3705" s="43" t="n">
        <f aca="false">Prices_MTM!I3938</f>
        <v>76999.9999999996</v>
      </c>
      <c r="C3705" s="43" t="n">
        <f aca="false">-PERCENTILE(Prices_MTM!I3688:I3937,1-Inputs!$B$8)</f>
        <v>116000</v>
      </c>
      <c r="D3705" s="43" t="n">
        <f aca="false">NORMSINV(Inputs!$B$8)*STDEV(Prices_MTM!I3688:I3937)</f>
        <v>103855.412464578</v>
      </c>
      <c r="E3705" s="43" t="n">
        <f aca="false">-PERCENTILE(Prices_MTM!I3688:I3937,1-Inputs!$B$9)</f>
        <v>183540</v>
      </c>
      <c r="F3705" s="43" t="n">
        <f aca="false">NORMSINV(Inputs!$B$9)*STDEV(Prices_MTM!I3688:I3937)</f>
        <v>146884.691765788</v>
      </c>
      <c r="G3705" s="52" t="n">
        <f aca="false">IF(-B3705&gt;C3705,1,0)</f>
        <v>0</v>
      </c>
      <c r="H3705" s="52" t="n">
        <f aca="false">IF(-B3705&gt;D3705,1,0)</f>
        <v>0</v>
      </c>
      <c r="I3705" s="52" t="n">
        <f aca="false">IF(-B3705&gt;E3705,1,0)</f>
        <v>0</v>
      </c>
      <c r="J3705" s="52" t="n">
        <f aca="false">IF(-B3705&gt;F3705,1,0)</f>
        <v>0</v>
      </c>
    </row>
    <row r="3706" customFormat="false" ht="15" hidden="false" customHeight="false" outlineLevel="0" collapsed="false">
      <c r="A3706" s="51" t="n">
        <f aca="false">Prices_MTM!A3939</f>
        <v>43180</v>
      </c>
      <c r="B3706" s="43" t="n">
        <f aca="false">Prices_MTM!I3939</f>
        <v>65499.9999999994</v>
      </c>
      <c r="C3706" s="43" t="n">
        <f aca="false">-PERCENTILE(Prices_MTM!I3689:I3938,1-Inputs!$B$8)</f>
        <v>116000</v>
      </c>
      <c r="D3706" s="43" t="n">
        <f aca="false">NORMSINV(Inputs!$B$8)*STDEV(Prices_MTM!I3689:I3938)</f>
        <v>103939.022638133</v>
      </c>
      <c r="E3706" s="43" t="n">
        <f aca="false">-PERCENTILE(Prices_MTM!I3689:I3938,1-Inputs!$B$9)</f>
        <v>183540</v>
      </c>
      <c r="F3706" s="43" t="n">
        <f aca="false">NORMSINV(Inputs!$B$9)*STDEV(Prices_MTM!I3689:I3938)</f>
        <v>147002.943229816</v>
      </c>
      <c r="G3706" s="52" t="n">
        <f aca="false">IF(-B3706&gt;C3706,1,0)</f>
        <v>0</v>
      </c>
      <c r="H3706" s="52" t="n">
        <f aca="false">IF(-B3706&gt;D3706,1,0)</f>
        <v>0</v>
      </c>
      <c r="I3706" s="52" t="n">
        <f aca="false">IF(-B3706&gt;E3706,1,0)</f>
        <v>0</v>
      </c>
      <c r="J3706" s="52" t="n">
        <f aca="false">IF(-B3706&gt;F3706,1,0)</f>
        <v>0</v>
      </c>
    </row>
    <row r="3707" customFormat="false" ht="15" hidden="false" customHeight="false" outlineLevel="0" collapsed="false">
      <c r="A3707" s="51" t="n">
        <f aca="false">Prices_MTM!A3940</f>
        <v>43181</v>
      </c>
      <c r="B3707" s="43" t="n">
        <f aca="false">Prices_MTM!I3940</f>
        <v>-126499.999999999</v>
      </c>
      <c r="C3707" s="43" t="n">
        <f aca="false">-PERCENTILE(Prices_MTM!I3690:I3939,1-Inputs!$B$8)</f>
        <v>116000</v>
      </c>
      <c r="D3707" s="43" t="n">
        <f aca="false">NORMSINV(Inputs!$B$8)*STDEV(Prices_MTM!I3690:I3939)</f>
        <v>103988.753535818</v>
      </c>
      <c r="E3707" s="43" t="n">
        <f aca="false">-PERCENTILE(Prices_MTM!I3690:I3939,1-Inputs!$B$9)</f>
        <v>183540</v>
      </c>
      <c r="F3707" s="43" t="n">
        <f aca="false">NORMSINV(Inputs!$B$9)*STDEV(Prices_MTM!I3690:I3939)</f>
        <v>147073.278587447</v>
      </c>
      <c r="G3707" s="52" t="n">
        <f aca="false">IF(-B3707&gt;C3707,1,0)</f>
        <v>1</v>
      </c>
      <c r="H3707" s="52" t="n">
        <f aca="false">IF(-B3707&gt;D3707,1,0)</f>
        <v>1</v>
      </c>
      <c r="I3707" s="52" t="n">
        <f aca="false">IF(-B3707&gt;E3707,1,0)</f>
        <v>0</v>
      </c>
      <c r="J3707" s="52" t="n">
        <f aca="false">IF(-B3707&gt;F3707,1,0)</f>
        <v>0</v>
      </c>
    </row>
    <row r="3708" customFormat="false" ht="15" hidden="false" customHeight="false" outlineLevel="0" collapsed="false">
      <c r="A3708" s="51" t="n">
        <f aca="false">Prices_MTM!A3941</f>
        <v>43182</v>
      </c>
      <c r="B3708" s="43" t="n">
        <f aca="false">Prices_MTM!I3941</f>
        <v>152500</v>
      </c>
      <c r="C3708" s="43" t="n">
        <f aca="false">-PERCENTILE(Prices_MTM!I3691:I3940,1-Inputs!$B$8)</f>
        <v>117100.000000001</v>
      </c>
      <c r="D3708" s="43" t="n">
        <f aca="false">NORMSINV(Inputs!$B$8)*STDEV(Prices_MTM!I3691:I3940)</f>
        <v>104720.6269379</v>
      </c>
      <c r="E3708" s="43" t="n">
        <f aca="false">-PERCENTILE(Prices_MTM!I3691:I3940,1-Inputs!$B$9)</f>
        <v>183540</v>
      </c>
      <c r="F3708" s="43" t="n">
        <f aca="false">NORMSINV(Inputs!$B$9)*STDEV(Prices_MTM!I3691:I3940)</f>
        <v>148108.381106664</v>
      </c>
      <c r="G3708" s="52" t="n">
        <f aca="false">IF(-B3708&gt;C3708,1,0)</f>
        <v>0</v>
      </c>
      <c r="H3708" s="52" t="n">
        <f aca="false">IF(-B3708&gt;D3708,1,0)</f>
        <v>0</v>
      </c>
      <c r="I3708" s="52" t="n">
        <f aca="false">IF(-B3708&gt;E3708,1,0)</f>
        <v>0</v>
      </c>
      <c r="J3708" s="52" t="n">
        <f aca="false">IF(-B3708&gt;F3708,1,0)</f>
        <v>0</v>
      </c>
    </row>
    <row r="3709" customFormat="false" ht="15" hidden="false" customHeight="false" outlineLevel="0" collapsed="false">
      <c r="A3709" s="51" t="n">
        <f aca="false">Prices_MTM!A3942</f>
        <v>43185</v>
      </c>
      <c r="B3709" s="43" t="n">
        <f aca="false">Prices_MTM!I3942</f>
        <v>-20000.0000000003</v>
      </c>
      <c r="C3709" s="43" t="n">
        <f aca="false">-PERCENTILE(Prices_MTM!I3692:I3941,1-Inputs!$B$8)</f>
        <v>117100.000000001</v>
      </c>
      <c r="D3709" s="43" t="n">
        <f aca="false">NORMSINV(Inputs!$B$8)*STDEV(Prices_MTM!I3692:I3941)</f>
        <v>105666.091181909</v>
      </c>
      <c r="E3709" s="43" t="n">
        <f aca="false">-PERCENTILE(Prices_MTM!I3692:I3941,1-Inputs!$B$9)</f>
        <v>183540</v>
      </c>
      <c r="F3709" s="43" t="n">
        <f aca="false">NORMSINV(Inputs!$B$9)*STDEV(Prices_MTM!I3692:I3941)</f>
        <v>149445.569229663</v>
      </c>
      <c r="G3709" s="52" t="n">
        <f aca="false">IF(-B3709&gt;C3709,1,0)</f>
        <v>0</v>
      </c>
      <c r="H3709" s="52" t="n">
        <f aca="false">IF(-B3709&gt;D3709,1,0)</f>
        <v>0</v>
      </c>
      <c r="I3709" s="52" t="n">
        <f aca="false">IF(-B3709&gt;E3709,1,0)</f>
        <v>0</v>
      </c>
      <c r="J3709" s="52" t="n">
        <f aca="false">IF(-B3709&gt;F3709,1,0)</f>
        <v>0</v>
      </c>
    </row>
    <row r="3710" customFormat="false" ht="15" hidden="false" customHeight="false" outlineLevel="0" collapsed="false">
      <c r="A3710" s="51" t="n">
        <f aca="false">Prices_MTM!A3943</f>
        <v>43186</v>
      </c>
      <c r="B3710" s="43" t="n">
        <f aca="false">Prices_MTM!I3943</f>
        <v>-18999.9999999998</v>
      </c>
      <c r="C3710" s="43" t="n">
        <f aca="false">-PERCENTILE(Prices_MTM!I3693:I3942,1-Inputs!$B$8)</f>
        <v>117100.000000001</v>
      </c>
      <c r="D3710" s="43" t="n">
        <f aca="false">NORMSINV(Inputs!$B$8)*STDEV(Prices_MTM!I3693:I3942)</f>
        <v>105626.769928251</v>
      </c>
      <c r="E3710" s="43" t="n">
        <f aca="false">-PERCENTILE(Prices_MTM!I3693:I3942,1-Inputs!$B$9)</f>
        <v>183540</v>
      </c>
      <c r="F3710" s="43" t="n">
        <f aca="false">NORMSINV(Inputs!$B$9)*STDEV(Prices_MTM!I3693:I3942)</f>
        <v>149389.956430232</v>
      </c>
      <c r="G3710" s="52" t="n">
        <f aca="false">IF(-B3710&gt;C3710,1,0)</f>
        <v>0</v>
      </c>
      <c r="H3710" s="52" t="n">
        <f aca="false">IF(-B3710&gt;D3710,1,0)</f>
        <v>0</v>
      </c>
      <c r="I3710" s="52" t="n">
        <f aca="false">IF(-B3710&gt;E3710,1,0)</f>
        <v>0</v>
      </c>
      <c r="J3710" s="52" t="n">
        <f aca="false">IF(-B3710&gt;F3710,1,0)</f>
        <v>0</v>
      </c>
    </row>
    <row r="3711" customFormat="false" ht="15" hidden="false" customHeight="false" outlineLevel="0" collapsed="false">
      <c r="A3711" s="51" t="n">
        <f aca="false">Prices_MTM!A3944</f>
        <v>43187</v>
      </c>
      <c r="B3711" s="43" t="n">
        <f aca="false">Prices_MTM!I3944</f>
        <v>-65999.9999999997</v>
      </c>
      <c r="C3711" s="43" t="n">
        <f aca="false">-PERCENTILE(Prices_MTM!I3694:I3943,1-Inputs!$B$8)</f>
        <v>117100.000000001</v>
      </c>
      <c r="D3711" s="43" t="n">
        <f aca="false">NORMSINV(Inputs!$B$8)*STDEV(Prices_MTM!I3694:I3943)</f>
        <v>105574.494646063</v>
      </c>
      <c r="E3711" s="43" t="n">
        <f aca="false">-PERCENTILE(Prices_MTM!I3694:I3943,1-Inputs!$B$9)</f>
        <v>183540</v>
      </c>
      <c r="F3711" s="43" t="n">
        <f aca="false">NORMSINV(Inputs!$B$9)*STDEV(Prices_MTM!I3694:I3943)</f>
        <v>149316.022501041</v>
      </c>
      <c r="G3711" s="52" t="n">
        <f aca="false">IF(-B3711&gt;C3711,1,0)</f>
        <v>0</v>
      </c>
      <c r="H3711" s="52" t="n">
        <f aca="false">IF(-B3711&gt;D3711,1,0)</f>
        <v>0</v>
      </c>
      <c r="I3711" s="52" t="n">
        <f aca="false">IF(-B3711&gt;E3711,1,0)</f>
        <v>0</v>
      </c>
      <c r="J3711" s="52" t="n">
        <f aca="false">IF(-B3711&gt;F3711,1,0)</f>
        <v>0</v>
      </c>
    </row>
    <row r="3712" customFormat="false" ht="15" hidden="false" customHeight="false" outlineLevel="0" collapsed="false">
      <c r="A3712" s="51" t="n">
        <f aca="false">Prices_MTM!A3945</f>
        <v>43188</v>
      </c>
      <c r="B3712" s="43" t="n">
        <f aca="false">Prices_MTM!I3945</f>
        <v>12500.0000000007</v>
      </c>
      <c r="C3712" s="43" t="n">
        <f aca="false">-PERCENTILE(Prices_MTM!I3695:I3944,1-Inputs!$B$8)</f>
        <v>117100.000000001</v>
      </c>
      <c r="D3712" s="43" t="n">
        <f aca="false">NORMSINV(Inputs!$B$8)*STDEV(Prices_MTM!I3695:I3944)</f>
        <v>105298.287393443</v>
      </c>
      <c r="E3712" s="43" t="n">
        <f aca="false">-PERCENTILE(Prices_MTM!I3695:I3944,1-Inputs!$B$9)</f>
        <v>183540</v>
      </c>
      <c r="F3712" s="43" t="n">
        <f aca="false">NORMSINV(Inputs!$B$9)*STDEV(Prices_MTM!I3695:I3944)</f>
        <v>148925.37731268</v>
      </c>
      <c r="G3712" s="52" t="n">
        <f aca="false">IF(-B3712&gt;C3712,1,0)</f>
        <v>0</v>
      </c>
      <c r="H3712" s="52" t="n">
        <f aca="false">IF(-B3712&gt;D3712,1,0)</f>
        <v>0</v>
      </c>
      <c r="I3712" s="52" t="n">
        <f aca="false">IF(-B3712&gt;E3712,1,0)</f>
        <v>0</v>
      </c>
      <c r="J3712" s="52" t="n">
        <f aca="false">IF(-B3712&gt;F3712,1,0)</f>
        <v>0</v>
      </c>
    </row>
    <row r="3713" customFormat="false" ht="15" hidden="false" customHeight="false" outlineLevel="0" collapsed="false">
      <c r="A3713" s="51" t="n">
        <f aca="false">Prices_MTM!A3946</f>
        <v>43193</v>
      </c>
      <c r="B3713" s="43" t="n">
        <f aca="false">Prices_MTM!I3946</f>
        <v>-146000.000000001</v>
      </c>
      <c r="C3713" s="43" t="n">
        <f aca="false">-PERCENTILE(Prices_MTM!I3696:I3945,1-Inputs!$B$8)</f>
        <v>117100.000000001</v>
      </c>
      <c r="D3713" s="43" t="n">
        <f aca="false">NORMSINV(Inputs!$B$8)*STDEV(Prices_MTM!I3696:I3945)</f>
        <v>105002.879246547</v>
      </c>
      <c r="E3713" s="43" t="n">
        <f aca="false">-PERCENTILE(Prices_MTM!I3696:I3945,1-Inputs!$B$9)</f>
        <v>183540</v>
      </c>
      <c r="F3713" s="43" t="n">
        <f aca="false">NORMSINV(Inputs!$B$9)*STDEV(Prices_MTM!I3696:I3945)</f>
        <v>148507.575933125</v>
      </c>
      <c r="G3713" s="52" t="n">
        <f aca="false">IF(-B3713&gt;C3713,1,0)</f>
        <v>1</v>
      </c>
      <c r="H3713" s="52" t="n">
        <f aca="false">IF(-B3713&gt;D3713,1,0)</f>
        <v>1</v>
      </c>
      <c r="I3713" s="52" t="n">
        <f aca="false">IF(-B3713&gt;E3713,1,0)</f>
        <v>0</v>
      </c>
      <c r="J3713" s="52" t="n">
        <f aca="false">IF(-B3713&gt;F3713,1,0)</f>
        <v>0</v>
      </c>
    </row>
    <row r="3714" customFormat="false" ht="15" hidden="false" customHeight="false" outlineLevel="0" collapsed="false">
      <c r="A3714" s="51" t="n">
        <f aca="false">Prices_MTM!A3947</f>
        <v>43194</v>
      </c>
      <c r="B3714" s="43" t="n">
        <f aca="false">Prices_MTM!I3947</f>
        <v>143000</v>
      </c>
      <c r="C3714" s="43" t="n">
        <f aca="false">-PERCENTILE(Prices_MTM!I3697:I3946,1-Inputs!$B$8)</f>
        <v>121850</v>
      </c>
      <c r="D3714" s="43" t="n">
        <f aca="false">NORMSINV(Inputs!$B$8)*STDEV(Prices_MTM!I3697:I3946)</f>
        <v>106066.810287781</v>
      </c>
      <c r="E3714" s="43" t="n">
        <f aca="false">-PERCENTILE(Prices_MTM!I3697:I3946,1-Inputs!$B$9)</f>
        <v>183540</v>
      </c>
      <c r="F3714" s="43" t="n">
        <f aca="false">NORMSINV(Inputs!$B$9)*STDEV(Prices_MTM!I3697:I3946)</f>
        <v>150012.313908192</v>
      </c>
      <c r="G3714" s="52" t="n">
        <f aca="false">IF(-B3714&gt;C3714,1,0)</f>
        <v>0</v>
      </c>
      <c r="H3714" s="52" t="n">
        <f aca="false">IF(-B3714&gt;D3714,1,0)</f>
        <v>0</v>
      </c>
      <c r="I3714" s="52" t="n">
        <f aca="false">IF(-B3714&gt;E3714,1,0)</f>
        <v>0</v>
      </c>
      <c r="J3714" s="52" t="n">
        <f aca="false">IF(-B3714&gt;F3714,1,0)</f>
        <v>0</v>
      </c>
    </row>
    <row r="3715" customFormat="false" ht="15" hidden="false" customHeight="false" outlineLevel="0" collapsed="false">
      <c r="A3715" s="51" t="n">
        <f aca="false">Prices_MTM!A3948</f>
        <v>43195</v>
      </c>
      <c r="B3715" s="43" t="n">
        <f aca="false">Prices_MTM!I3948</f>
        <v>-7000.00000000003</v>
      </c>
      <c r="C3715" s="43" t="n">
        <f aca="false">-PERCENTILE(Prices_MTM!I3698:I3947,1-Inputs!$B$8)</f>
        <v>121850</v>
      </c>
      <c r="D3715" s="43" t="n">
        <f aca="false">NORMSINV(Inputs!$B$8)*STDEV(Prices_MTM!I3698:I3947)</f>
        <v>107048.37441379</v>
      </c>
      <c r="E3715" s="43" t="n">
        <f aca="false">-PERCENTILE(Prices_MTM!I3698:I3947,1-Inputs!$B$9)</f>
        <v>183540</v>
      </c>
      <c r="F3715" s="43" t="n">
        <f aca="false">NORMSINV(Inputs!$B$9)*STDEV(Prices_MTM!I3698:I3947)</f>
        <v>151400.558783213</v>
      </c>
      <c r="G3715" s="52" t="n">
        <f aca="false">IF(-B3715&gt;C3715,1,0)</f>
        <v>0</v>
      </c>
      <c r="H3715" s="52" t="n">
        <f aca="false">IF(-B3715&gt;D3715,1,0)</f>
        <v>0</v>
      </c>
      <c r="I3715" s="52" t="n">
        <f aca="false">IF(-B3715&gt;E3715,1,0)</f>
        <v>0</v>
      </c>
      <c r="J3715" s="52" t="n">
        <f aca="false">IF(-B3715&gt;F3715,1,0)</f>
        <v>0</v>
      </c>
    </row>
    <row r="3716" customFormat="false" ht="15" hidden="false" customHeight="false" outlineLevel="0" collapsed="false">
      <c r="A3716" s="51" t="n">
        <f aca="false">Prices_MTM!A3949</f>
        <v>43196</v>
      </c>
      <c r="B3716" s="43" t="n">
        <f aca="false">Prices_MTM!I3949</f>
        <v>-148500</v>
      </c>
      <c r="C3716" s="43" t="n">
        <f aca="false">-PERCENTILE(Prices_MTM!I3699:I3948,1-Inputs!$B$8)</f>
        <v>121850</v>
      </c>
      <c r="D3716" s="43" t="n">
        <f aca="false">NORMSINV(Inputs!$B$8)*STDEV(Prices_MTM!I3699:I3948)</f>
        <v>107025.089732374</v>
      </c>
      <c r="E3716" s="43" t="n">
        <f aca="false">-PERCENTILE(Prices_MTM!I3699:I3948,1-Inputs!$B$9)</f>
        <v>183540</v>
      </c>
      <c r="F3716" s="43" t="n">
        <f aca="false">NORMSINV(Inputs!$B$9)*STDEV(Prices_MTM!I3699:I3948)</f>
        <v>151367.626813935</v>
      </c>
      <c r="G3716" s="52" t="n">
        <f aca="false">IF(-B3716&gt;C3716,1,0)</f>
        <v>1</v>
      </c>
      <c r="H3716" s="52" t="n">
        <f aca="false">IF(-B3716&gt;D3716,1,0)</f>
        <v>1</v>
      </c>
      <c r="I3716" s="52" t="n">
        <f aca="false">IF(-B3716&gt;E3716,1,0)</f>
        <v>0</v>
      </c>
      <c r="J3716" s="52" t="n">
        <f aca="false">IF(-B3716&gt;F3716,1,0)</f>
        <v>0</v>
      </c>
    </row>
    <row r="3717" customFormat="false" ht="15" hidden="false" customHeight="false" outlineLevel="0" collapsed="false">
      <c r="A3717" s="51" t="n">
        <f aca="false">Prices_MTM!A3950</f>
        <v>43199</v>
      </c>
      <c r="B3717" s="43" t="n">
        <f aca="false">Prices_MTM!I3950</f>
        <v>53000.0000000001</v>
      </c>
      <c r="C3717" s="43" t="n">
        <f aca="false">-PERCENTILE(Prices_MTM!I3700:I3949,1-Inputs!$B$8)</f>
        <v>125825</v>
      </c>
      <c r="D3717" s="43" t="n">
        <f aca="false">NORMSINV(Inputs!$B$8)*STDEV(Prices_MTM!I3700:I3949)</f>
        <v>108149.87760328</v>
      </c>
      <c r="E3717" s="43" t="n">
        <f aca="false">-PERCENTILE(Prices_MTM!I3700:I3949,1-Inputs!$B$9)</f>
        <v>183540</v>
      </c>
      <c r="F3717" s="43" t="n">
        <f aca="false">NORMSINV(Inputs!$B$9)*STDEV(Prices_MTM!I3700:I3949)</f>
        <v>152958.435764564</v>
      </c>
      <c r="G3717" s="52" t="n">
        <f aca="false">IF(-B3717&gt;C3717,1,0)</f>
        <v>0</v>
      </c>
      <c r="H3717" s="52" t="n">
        <f aca="false">IF(-B3717&gt;D3717,1,0)</f>
        <v>0</v>
      </c>
      <c r="I3717" s="52" t="n">
        <f aca="false">IF(-B3717&gt;E3717,1,0)</f>
        <v>0</v>
      </c>
      <c r="J3717" s="52" t="n">
        <f aca="false">IF(-B3717&gt;F3717,1,0)</f>
        <v>0</v>
      </c>
    </row>
    <row r="3718" customFormat="false" ht="15" hidden="false" customHeight="false" outlineLevel="0" collapsed="false">
      <c r="A3718" s="51" t="n">
        <f aca="false">Prices_MTM!A3951</f>
        <v>43200</v>
      </c>
      <c r="B3718" s="43" t="n">
        <f aca="false">Prices_MTM!I3951</f>
        <v>84000.0000000004</v>
      </c>
      <c r="C3718" s="43" t="n">
        <f aca="false">-PERCENTILE(Prices_MTM!I3701:I3950,1-Inputs!$B$8)</f>
        <v>125825</v>
      </c>
      <c r="D3718" s="43" t="n">
        <f aca="false">NORMSINV(Inputs!$B$8)*STDEV(Prices_MTM!I3701:I3950)</f>
        <v>108280.723689808</v>
      </c>
      <c r="E3718" s="43" t="n">
        <f aca="false">-PERCENTILE(Prices_MTM!I3701:I3950,1-Inputs!$B$9)</f>
        <v>183540</v>
      </c>
      <c r="F3718" s="43" t="n">
        <f aca="false">NORMSINV(Inputs!$B$9)*STDEV(Prices_MTM!I3701:I3950)</f>
        <v>153143.493881733</v>
      </c>
      <c r="G3718" s="52" t="n">
        <f aca="false">IF(-B3718&gt;C3718,1,0)</f>
        <v>0</v>
      </c>
      <c r="H3718" s="52" t="n">
        <f aca="false">IF(-B3718&gt;D3718,1,0)</f>
        <v>0</v>
      </c>
      <c r="I3718" s="52" t="n">
        <f aca="false">IF(-B3718&gt;E3718,1,0)</f>
        <v>0</v>
      </c>
      <c r="J3718" s="52" t="n">
        <f aca="false">IF(-B3718&gt;F3718,1,0)</f>
        <v>0</v>
      </c>
    </row>
    <row r="3719" customFormat="false" ht="15" hidden="false" customHeight="false" outlineLevel="0" collapsed="false">
      <c r="A3719" s="51" t="n">
        <f aca="false">Prices_MTM!A3952</f>
        <v>43201</v>
      </c>
      <c r="B3719" s="43" t="n">
        <f aca="false">Prices_MTM!I3952</f>
        <v>29500.0000000002</v>
      </c>
      <c r="C3719" s="43" t="n">
        <f aca="false">-PERCENTILE(Prices_MTM!I3702:I3951,1-Inputs!$B$8)</f>
        <v>125825</v>
      </c>
      <c r="D3719" s="43" t="n">
        <f aca="false">NORMSINV(Inputs!$B$8)*STDEV(Prices_MTM!I3702:I3951)</f>
        <v>108527.076942137</v>
      </c>
      <c r="E3719" s="43" t="n">
        <f aca="false">-PERCENTILE(Prices_MTM!I3702:I3951,1-Inputs!$B$9)</f>
        <v>183540</v>
      </c>
      <c r="F3719" s="43" t="n">
        <f aca="false">NORMSINV(Inputs!$B$9)*STDEV(Prices_MTM!I3702:I3951)</f>
        <v>153491.915987766</v>
      </c>
      <c r="G3719" s="52" t="n">
        <f aca="false">IF(-B3719&gt;C3719,1,0)</f>
        <v>0</v>
      </c>
      <c r="H3719" s="52" t="n">
        <f aca="false">IF(-B3719&gt;D3719,1,0)</f>
        <v>0</v>
      </c>
      <c r="I3719" s="52" t="n">
        <f aca="false">IF(-B3719&gt;E3719,1,0)</f>
        <v>0</v>
      </c>
      <c r="J3719" s="52" t="n">
        <f aca="false">IF(-B3719&gt;F3719,1,0)</f>
        <v>0</v>
      </c>
    </row>
    <row r="3720" customFormat="false" ht="15" hidden="false" customHeight="false" outlineLevel="0" collapsed="false">
      <c r="A3720" s="51" t="n">
        <f aca="false">Prices_MTM!A3953</f>
        <v>43202</v>
      </c>
      <c r="B3720" s="43" t="n">
        <f aca="false">Prices_MTM!I3953</f>
        <v>90999.999999999</v>
      </c>
      <c r="C3720" s="43" t="n">
        <f aca="false">-PERCENTILE(Prices_MTM!I3703:I3952,1-Inputs!$B$8)</f>
        <v>125825</v>
      </c>
      <c r="D3720" s="43" t="n">
        <f aca="false">NORMSINV(Inputs!$B$8)*STDEV(Prices_MTM!I3703:I3952)</f>
        <v>108538.400575714</v>
      </c>
      <c r="E3720" s="43" t="n">
        <f aca="false">-PERCENTILE(Prices_MTM!I3703:I3952,1-Inputs!$B$9)</f>
        <v>183540</v>
      </c>
      <c r="F3720" s="43" t="n">
        <f aca="false">NORMSINV(Inputs!$B$9)*STDEV(Prices_MTM!I3703:I3952)</f>
        <v>153507.931218828</v>
      </c>
      <c r="G3720" s="52" t="n">
        <f aca="false">IF(-B3720&gt;C3720,1,0)</f>
        <v>0</v>
      </c>
      <c r="H3720" s="52" t="n">
        <f aca="false">IF(-B3720&gt;D3720,1,0)</f>
        <v>0</v>
      </c>
      <c r="I3720" s="52" t="n">
        <f aca="false">IF(-B3720&gt;E3720,1,0)</f>
        <v>0</v>
      </c>
      <c r="J3720" s="52" t="n">
        <f aca="false">IF(-B3720&gt;F3720,1,0)</f>
        <v>0</v>
      </c>
    </row>
    <row r="3721" customFormat="false" ht="15" hidden="false" customHeight="false" outlineLevel="0" collapsed="false">
      <c r="A3721" s="51" t="n">
        <f aca="false">Prices_MTM!A3954</f>
        <v>43203</v>
      </c>
      <c r="B3721" s="43" t="n">
        <f aca="false">Prices_MTM!I3954</f>
        <v>-59000.0000000003</v>
      </c>
      <c r="C3721" s="43" t="n">
        <f aca="false">-PERCENTILE(Prices_MTM!I3704:I3953,1-Inputs!$B$8)</f>
        <v>125825</v>
      </c>
      <c r="D3721" s="43" t="n">
        <f aca="false">NORMSINV(Inputs!$B$8)*STDEV(Prices_MTM!I3704:I3953)</f>
        <v>108801.05951457</v>
      </c>
      <c r="E3721" s="43" t="n">
        <f aca="false">-PERCENTILE(Prices_MTM!I3704:I3953,1-Inputs!$B$9)</f>
        <v>183540</v>
      </c>
      <c r="F3721" s="43" t="n">
        <f aca="false">NORMSINV(Inputs!$B$9)*STDEV(Prices_MTM!I3704:I3953)</f>
        <v>153879.414768483</v>
      </c>
      <c r="G3721" s="52" t="n">
        <f aca="false">IF(-B3721&gt;C3721,1,0)</f>
        <v>0</v>
      </c>
      <c r="H3721" s="52" t="n">
        <f aca="false">IF(-B3721&gt;D3721,1,0)</f>
        <v>0</v>
      </c>
      <c r="I3721" s="52" t="n">
        <f aca="false">IF(-B3721&gt;E3721,1,0)</f>
        <v>0</v>
      </c>
      <c r="J3721" s="52" t="n">
        <f aca="false">IF(-B3721&gt;F3721,1,0)</f>
        <v>0</v>
      </c>
    </row>
    <row r="3722" customFormat="false" ht="15" hidden="false" customHeight="false" outlineLevel="0" collapsed="false">
      <c r="A3722" s="51" t="n">
        <f aca="false">Prices_MTM!A3955</f>
        <v>43206</v>
      </c>
      <c r="B3722" s="43" t="n">
        <f aca="false">Prices_MTM!I3955</f>
        <v>-55499.9999999986</v>
      </c>
      <c r="C3722" s="43" t="n">
        <f aca="false">-PERCENTILE(Prices_MTM!I3705:I3954,1-Inputs!$B$8)</f>
        <v>125825</v>
      </c>
      <c r="D3722" s="43" t="n">
        <f aca="false">NORMSINV(Inputs!$B$8)*STDEV(Prices_MTM!I3705:I3954)</f>
        <v>108933.211565647</v>
      </c>
      <c r="E3722" s="43" t="n">
        <f aca="false">-PERCENTILE(Prices_MTM!I3705:I3954,1-Inputs!$B$9)</f>
        <v>183540</v>
      </c>
      <c r="F3722" s="43" t="n">
        <f aca="false">NORMSINV(Inputs!$B$9)*STDEV(Prices_MTM!I3705:I3954)</f>
        <v>154066.319936236</v>
      </c>
      <c r="G3722" s="52" t="n">
        <f aca="false">IF(-B3722&gt;C3722,1,0)</f>
        <v>0</v>
      </c>
      <c r="H3722" s="52" t="n">
        <f aca="false">IF(-B3722&gt;D3722,1,0)</f>
        <v>0</v>
      </c>
      <c r="I3722" s="52" t="n">
        <f aca="false">IF(-B3722&gt;E3722,1,0)</f>
        <v>0</v>
      </c>
      <c r="J3722" s="52" t="n">
        <f aca="false">IF(-B3722&gt;F3722,1,0)</f>
        <v>0</v>
      </c>
    </row>
    <row r="3723" customFormat="false" ht="15" hidden="false" customHeight="false" outlineLevel="0" collapsed="false">
      <c r="A3723" s="51" t="n">
        <f aca="false">Prices_MTM!A3956</f>
        <v>43207</v>
      </c>
      <c r="B3723" s="43" t="n">
        <f aca="false">Prices_MTM!I3956</f>
        <v>43999.9999999998</v>
      </c>
      <c r="C3723" s="43" t="n">
        <f aca="false">-PERCENTILE(Prices_MTM!I3706:I3955,1-Inputs!$B$8)</f>
        <v>125825</v>
      </c>
      <c r="D3723" s="43" t="n">
        <f aca="false">NORMSINV(Inputs!$B$8)*STDEV(Prices_MTM!I3706:I3955)</f>
        <v>109055.64000447</v>
      </c>
      <c r="E3723" s="43" t="n">
        <f aca="false">-PERCENTILE(Prices_MTM!I3706:I3955,1-Inputs!$B$9)</f>
        <v>183540</v>
      </c>
      <c r="F3723" s="43" t="n">
        <f aca="false">NORMSINV(Inputs!$B$9)*STDEV(Prices_MTM!I3706:I3955)</f>
        <v>154239.472813618</v>
      </c>
      <c r="G3723" s="52" t="n">
        <f aca="false">IF(-B3723&gt;C3723,1,0)</f>
        <v>0</v>
      </c>
      <c r="H3723" s="52" t="n">
        <f aca="false">IF(-B3723&gt;D3723,1,0)</f>
        <v>0</v>
      </c>
      <c r="I3723" s="52" t="n">
        <f aca="false">IF(-B3723&gt;E3723,1,0)</f>
        <v>0</v>
      </c>
      <c r="J3723" s="52" t="n">
        <f aca="false">IF(-B3723&gt;F3723,1,0)</f>
        <v>0</v>
      </c>
    </row>
    <row r="3724" customFormat="false" ht="15" hidden="false" customHeight="false" outlineLevel="0" collapsed="false">
      <c r="A3724" s="51" t="n">
        <f aca="false">Prices_MTM!A3957</f>
        <v>43208</v>
      </c>
      <c r="B3724" s="43" t="n">
        <f aca="false">Prices_MTM!I3957</f>
        <v>92999.9999999993</v>
      </c>
      <c r="C3724" s="43" t="n">
        <f aca="false">-PERCENTILE(Prices_MTM!I3707:I3956,1-Inputs!$B$8)</f>
        <v>125825</v>
      </c>
      <c r="D3724" s="43" t="n">
        <f aca="false">NORMSINV(Inputs!$B$8)*STDEV(Prices_MTM!I3707:I3956)</f>
        <v>109139.083735493</v>
      </c>
      <c r="E3724" s="43" t="n">
        <f aca="false">-PERCENTILE(Prices_MTM!I3707:I3956,1-Inputs!$B$9)</f>
        <v>183540</v>
      </c>
      <c r="F3724" s="43" t="n">
        <f aca="false">NORMSINV(Inputs!$B$9)*STDEV(Prices_MTM!I3707:I3956)</f>
        <v>154357.488874796</v>
      </c>
      <c r="G3724" s="52" t="n">
        <f aca="false">IF(-B3724&gt;C3724,1,0)</f>
        <v>0</v>
      </c>
      <c r="H3724" s="52" t="n">
        <f aca="false">IF(-B3724&gt;D3724,1,0)</f>
        <v>0</v>
      </c>
      <c r="I3724" s="52" t="n">
        <f aca="false">IF(-B3724&gt;E3724,1,0)</f>
        <v>0</v>
      </c>
      <c r="J3724" s="52" t="n">
        <f aca="false">IF(-B3724&gt;F3724,1,0)</f>
        <v>0</v>
      </c>
    </row>
    <row r="3725" customFormat="false" ht="15" hidden="false" customHeight="false" outlineLevel="0" collapsed="false">
      <c r="A3725" s="51" t="n">
        <f aca="false">Prices_MTM!A3958</f>
        <v>43209</v>
      </c>
      <c r="B3725" s="43" t="n">
        <f aca="false">Prices_MTM!I3958</f>
        <v>-69999.9999999996</v>
      </c>
      <c r="C3725" s="43" t="n">
        <f aca="false">-PERCENTILE(Prices_MTM!I3708:I3957,1-Inputs!$B$8)</f>
        <v>125825</v>
      </c>
      <c r="D3725" s="43" t="n">
        <f aca="false">NORMSINV(Inputs!$B$8)*STDEV(Prices_MTM!I3708:I3957)</f>
        <v>109441.922112841</v>
      </c>
      <c r="E3725" s="43" t="n">
        <f aca="false">-PERCENTILE(Prices_MTM!I3708:I3957,1-Inputs!$B$9)</f>
        <v>183540</v>
      </c>
      <c r="F3725" s="43" t="n">
        <f aca="false">NORMSINV(Inputs!$B$9)*STDEV(Prices_MTM!I3708:I3957)</f>
        <v>154785.798971073</v>
      </c>
      <c r="G3725" s="52" t="n">
        <f aca="false">IF(-B3725&gt;C3725,1,0)</f>
        <v>0</v>
      </c>
      <c r="H3725" s="52" t="n">
        <f aca="false">IF(-B3725&gt;D3725,1,0)</f>
        <v>0</v>
      </c>
      <c r="I3725" s="52" t="n">
        <f aca="false">IF(-B3725&gt;E3725,1,0)</f>
        <v>0</v>
      </c>
      <c r="J3725" s="52" t="n">
        <f aca="false">IF(-B3725&gt;F3725,1,0)</f>
        <v>0</v>
      </c>
    </row>
    <row r="3726" customFormat="false" ht="15" hidden="false" customHeight="false" outlineLevel="0" collapsed="false">
      <c r="A3726" s="51" t="n">
        <f aca="false">Prices_MTM!A3959</f>
        <v>43210</v>
      </c>
      <c r="B3726" s="43" t="n">
        <f aca="false">Prices_MTM!I3959</f>
        <v>7500.00000000029</v>
      </c>
      <c r="C3726" s="43" t="n">
        <f aca="false">-PERCENTILE(Prices_MTM!I3709:I3958,1-Inputs!$B$8)</f>
        <v>125825</v>
      </c>
      <c r="D3726" s="43" t="n">
        <f aca="false">NORMSINV(Inputs!$B$8)*STDEV(Prices_MTM!I3709:I3958)</f>
        <v>109287.00175712</v>
      </c>
      <c r="E3726" s="43" t="n">
        <f aca="false">-PERCENTILE(Prices_MTM!I3709:I3958,1-Inputs!$B$9)</f>
        <v>183540</v>
      </c>
      <c r="F3726" s="43" t="n">
        <f aca="false">NORMSINV(Inputs!$B$9)*STDEV(Prices_MTM!I3709:I3958)</f>
        <v>154566.692155565</v>
      </c>
      <c r="G3726" s="52" t="n">
        <f aca="false">IF(-B3726&gt;C3726,1,0)</f>
        <v>0</v>
      </c>
      <c r="H3726" s="52" t="n">
        <f aca="false">IF(-B3726&gt;D3726,1,0)</f>
        <v>0</v>
      </c>
      <c r="I3726" s="52" t="n">
        <f aca="false">IF(-B3726&gt;E3726,1,0)</f>
        <v>0</v>
      </c>
      <c r="J3726" s="52" t="n">
        <f aca="false">IF(-B3726&gt;F3726,1,0)</f>
        <v>0</v>
      </c>
    </row>
    <row r="3727" customFormat="false" ht="15" hidden="false" customHeight="false" outlineLevel="0" collapsed="false">
      <c r="A3727" s="51" t="n">
        <f aca="false">Prices_MTM!A3960</f>
        <v>43213</v>
      </c>
      <c r="B3727" s="43" t="n">
        <f aca="false">Prices_MTM!I3960</f>
        <v>-61000.0000000007</v>
      </c>
      <c r="C3727" s="43" t="n">
        <f aca="false">-PERCENTILE(Prices_MTM!I3710:I3959,1-Inputs!$B$8)</f>
        <v>121850</v>
      </c>
      <c r="D3727" s="43" t="n">
        <f aca="false">NORMSINV(Inputs!$B$8)*STDEV(Prices_MTM!I3710:I3959)</f>
        <v>107463.838964522</v>
      </c>
      <c r="E3727" s="43" t="n">
        <f aca="false">-PERCENTILE(Prices_MTM!I3710:I3959,1-Inputs!$B$9)</f>
        <v>175375</v>
      </c>
      <c r="F3727" s="43" t="n">
        <f aca="false">NORMSINV(Inputs!$B$9)*STDEV(Prices_MTM!I3710:I3959)</f>
        <v>151988.158225801</v>
      </c>
      <c r="G3727" s="52" t="n">
        <f aca="false">IF(-B3727&gt;C3727,1,0)</f>
        <v>0</v>
      </c>
      <c r="H3727" s="52" t="n">
        <f aca="false">IF(-B3727&gt;D3727,1,0)</f>
        <v>0</v>
      </c>
      <c r="I3727" s="52" t="n">
        <f aca="false">IF(-B3727&gt;E3727,1,0)</f>
        <v>0</v>
      </c>
      <c r="J3727" s="52" t="n">
        <f aca="false">IF(-B3727&gt;F3727,1,0)</f>
        <v>0</v>
      </c>
    </row>
    <row r="3728" customFormat="false" ht="15" hidden="false" customHeight="false" outlineLevel="0" collapsed="false">
      <c r="A3728" s="51" t="n">
        <f aca="false">Prices_MTM!A3961</f>
        <v>43214</v>
      </c>
      <c r="B3728" s="43" t="n">
        <f aca="false">Prices_MTM!I3961</f>
        <v>-61000</v>
      </c>
      <c r="C3728" s="43" t="n">
        <f aca="false">-PERCENTILE(Prices_MTM!I3711:I3960,1-Inputs!$B$8)</f>
        <v>121850</v>
      </c>
      <c r="D3728" s="43" t="n">
        <f aca="false">NORMSINV(Inputs!$B$8)*STDEV(Prices_MTM!I3711:I3960)</f>
        <v>107465.974936231</v>
      </c>
      <c r="E3728" s="43" t="n">
        <f aca="false">-PERCENTILE(Prices_MTM!I3711:I3960,1-Inputs!$B$9)</f>
        <v>175375</v>
      </c>
      <c r="F3728" s="43" t="n">
        <f aca="false">NORMSINV(Inputs!$B$9)*STDEV(Prices_MTM!I3711:I3960)</f>
        <v>151991.17917135</v>
      </c>
      <c r="G3728" s="52" t="n">
        <f aca="false">IF(-B3728&gt;C3728,1,0)</f>
        <v>0</v>
      </c>
      <c r="H3728" s="52" t="n">
        <f aca="false">IF(-B3728&gt;D3728,1,0)</f>
        <v>0</v>
      </c>
      <c r="I3728" s="52" t="n">
        <f aca="false">IF(-B3728&gt;E3728,1,0)</f>
        <v>0</v>
      </c>
      <c r="J3728" s="52" t="n">
        <f aca="false">IF(-B3728&gt;F3728,1,0)</f>
        <v>0</v>
      </c>
    </row>
    <row r="3729" customFormat="false" ht="15" hidden="false" customHeight="false" outlineLevel="0" collapsed="false">
      <c r="A3729" s="51" t="n">
        <f aca="false">Prices_MTM!A3962</f>
        <v>43215</v>
      </c>
      <c r="B3729" s="43" t="n">
        <f aca="false">Prices_MTM!I3962</f>
        <v>137500</v>
      </c>
      <c r="C3729" s="43" t="n">
        <f aca="false">-PERCENTILE(Prices_MTM!I3712:I3961,1-Inputs!$B$8)</f>
        <v>121850</v>
      </c>
      <c r="D3729" s="43" t="n">
        <f aca="false">NORMSINV(Inputs!$B$8)*STDEV(Prices_MTM!I3712:I3961)</f>
        <v>107628.602555329</v>
      </c>
      <c r="E3729" s="43" t="n">
        <f aca="false">-PERCENTILE(Prices_MTM!I3712:I3961,1-Inputs!$B$9)</f>
        <v>175375</v>
      </c>
      <c r="F3729" s="43" t="n">
        <f aca="false">NORMSINV(Inputs!$B$9)*STDEV(Prices_MTM!I3712:I3961)</f>
        <v>152221.186516533</v>
      </c>
      <c r="G3729" s="52" t="n">
        <f aca="false">IF(-B3729&gt;C3729,1,0)</f>
        <v>0</v>
      </c>
      <c r="H3729" s="52" t="n">
        <f aca="false">IF(-B3729&gt;D3729,1,0)</f>
        <v>0</v>
      </c>
      <c r="I3729" s="52" t="n">
        <f aca="false">IF(-B3729&gt;E3729,1,0)</f>
        <v>0</v>
      </c>
      <c r="J3729" s="52" t="n">
        <f aca="false">IF(-B3729&gt;F3729,1,0)</f>
        <v>0</v>
      </c>
    </row>
    <row r="3730" customFormat="false" ht="15" hidden="false" customHeight="false" outlineLevel="0" collapsed="false">
      <c r="A3730" s="51" t="n">
        <f aca="false">Prices_MTM!A3963</f>
        <v>43216</v>
      </c>
      <c r="B3730" s="43" t="n">
        <f aca="false">Prices_MTM!I3963</f>
        <v>-61999.999999999</v>
      </c>
      <c r="C3730" s="43" t="n">
        <f aca="false">-PERCENTILE(Prices_MTM!I3713:I3962,1-Inputs!$B$8)</f>
        <v>121850</v>
      </c>
      <c r="D3730" s="43" t="n">
        <f aca="false">NORMSINV(Inputs!$B$8)*STDEV(Prices_MTM!I3713:I3962)</f>
        <v>108408.549412348</v>
      </c>
      <c r="E3730" s="43" t="n">
        <f aca="false">-PERCENTILE(Prices_MTM!I3713:I3962,1-Inputs!$B$9)</f>
        <v>175375</v>
      </c>
      <c r="F3730" s="43" t="n">
        <f aca="false">NORMSINV(Inputs!$B$9)*STDEV(Prices_MTM!I3713:I3962)</f>
        <v>153324.280240474</v>
      </c>
      <c r="G3730" s="52" t="n">
        <f aca="false">IF(-B3730&gt;C3730,1,0)</f>
        <v>0</v>
      </c>
      <c r="H3730" s="52" t="n">
        <f aca="false">IF(-B3730&gt;D3730,1,0)</f>
        <v>0</v>
      </c>
      <c r="I3730" s="52" t="n">
        <f aca="false">IF(-B3730&gt;E3730,1,0)</f>
        <v>0</v>
      </c>
      <c r="J3730" s="52" t="n">
        <f aca="false">IF(-B3730&gt;F3730,1,0)</f>
        <v>0</v>
      </c>
    </row>
    <row r="3731" customFormat="false" ht="15" hidden="false" customHeight="false" outlineLevel="0" collapsed="false">
      <c r="A3731" s="51" t="n">
        <f aca="false">Prices_MTM!A3964</f>
        <v>43217</v>
      </c>
      <c r="B3731" s="43" t="n">
        <f aca="false">Prices_MTM!I3964</f>
        <v>-4000.00000000063</v>
      </c>
      <c r="C3731" s="43" t="n">
        <f aca="false">-PERCENTILE(Prices_MTM!I3714:I3963,1-Inputs!$B$8)</f>
        <v>121850</v>
      </c>
      <c r="D3731" s="43" t="n">
        <f aca="false">NORMSINV(Inputs!$B$8)*STDEV(Prices_MTM!I3714:I3963)</f>
        <v>108561.435341819</v>
      </c>
      <c r="E3731" s="43" t="n">
        <f aca="false">-PERCENTILE(Prices_MTM!I3714:I3963,1-Inputs!$B$9)</f>
        <v>175375</v>
      </c>
      <c r="F3731" s="43" t="n">
        <f aca="false">NORMSINV(Inputs!$B$9)*STDEV(Prices_MTM!I3714:I3963)</f>
        <v>153540.509728112</v>
      </c>
      <c r="G3731" s="52" t="n">
        <f aca="false">IF(-B3731&gt;C3731,1,0)</f>
        <v>0</v>
      </c>
      <c r="H3731" s="52" t="n">
        <f aca="false">IF(-B3731&gt;D3731,1,0)</f>
        <v>0</v>
      </c>
      <c r="I3731" s="52" t="n">
        <f aca="false">IF(-B3731&gt;E3731,1,0)</f>
        <v>0</v>
      </c>
      <c r="J3731" s="52" t="n">
        <f aca="false">IF(-B3731&gt;F3731,1,0)</f>
        <v>0</v>
      </c>
    </row>
    <row r="3732" customFormat="false" ht="15" hidden="false" customHeight="false" outlineLevel="0" collapsed="false">
      <c r="A3732" s="51" t="n">
        <f aca="false">Prices_MTM!A3965</f>
        <v>43220</v>
      </c>
      <c r="B3732" s="43" t="n">
        <f aca="false">Prices_MTM!I3965</f>
        <v>15500.0000000001</v>
      </c>
      <c r="C3732" s="43" t="n">
        <f aca="false">-PERCENTILE(Prices_MTM!I3715:I3964,1-Inputs!$B$8)</f>
        <v>121850</v>
      </c>
      <c r="D3732" s="43" t="n">
        <f aca="false">NORMSINV(Inputs!$B$8)*STDEV(Prices_MTM!I3715:I3964)</f>
        <v>108507.553107298</v>
      </c>
      <c r="E3732" s="43" t="n">
        <f aca="false">-PERCENTILE(Prices_MTM!I3715:I3964,1-Inputs!$B$9)</f>
        <v>175375</v>
      </c>
      <c r="F3732" s="43" t="n">
        <f aca="false">NORMSINV(Inputs!$B$9)*STDEV(Prices_MTM!I3715:I3964)</f>
        <v>153464.303055572</v>
      </c>
      <c r="G3732" s="52" t="n">
        <f aca="false">IF(-B3732&gt;C3732,1,0)</f>
        <v>0</v>
      </c>
      <c r="H3732" s="52" t="n">
        <f aca="false">IF(-B3732&gt;D3732,1,0)</f>
        <v>0</v>
      </c>
      <c r="I3732" s="52" t="n">
        <f aca="false">IF(-B3732&gt;E3732,1,0)</f>
        <v>0</v>
      </c>
      <c r="J3732" s="52" t="n">
        <f aca="false">IF(-B3732&gt;F3732,1,0)</f>
        <v>0</v>
      </c>
    </row>
    <row r="3733" customFormat="false" ht="15" hidden="false" customHeight="false" outlineLevel="0" collapsed="false">
      <c r="A3733" s="51" t="n">
        <f aca="false">Prices_MTM!A3966</f>
        <v>43221</v>
      </c>
      <c r="B3733" s="43" t="n">
        <f aca="false">Prices_MTM!I3966</f>
        <v>-74499.9999999997</v>
      </c>
      <c r="C3733" s="43" t="n">
        <f aca="false">-PERCENTILE(Prices_MTM!I3716:I3965,1-Inputs!$B$8)</f>
        <v>121850</v>
      </c>
      <c r="D3733" s="43" t="n">
        <f aca="false">NORMSINV(Inputs!$B$8)*STDEV(Prices_MTM!I3716:I3965)</f>
        <v>108515.787072155</v>
      </c>
      <c r="E3733" s="43" t="n">
        <f aca="false">-PERCENTILE(Prices_MTM!I3716:I3965,1-Inputs!$B$9)</f>
        <v>175375</v>
      </c>
      <c r="F3733" s="43" t="n">
        <f aca="false">NORMSINV(Inputs!$B$9)*STDEV(Prices_MTM!I3716:I3965)</f>
        <v>153475.9485092</v>
      </c>
      <c r="G3733" s="52" t="n">
        <f aca="false">IF(-B3733&gt;C3733,1,0)</f>
        <v>0</v>
      </c>
      <c r="H3733" s="52" t="n">
        <f aca="false">IF(-B3733&gt;D3733,1,0)</f>
        <v>0</v>
      </c>
      <c r="I3733" s="52" t="n">
        <f aca="false">IF(-B3733&gt;E3733,1,0)</f>
        <v>0</v>
      </c>
      <c r="J3733" s="52" t="n">
        <f aca="false">IF(-B3733&gt;F3733,1,0)</f>
        <v>0</v>
      </c>
    </row>
    <row r="3734" customFormat="false" ht="15" hidden="false" customHeight="false" outlineLevel="0" collapsed="false">
      <c r="A3734" s="51" t="n">
        <f aca="false">Prices_MTM!A3967</f>
        <v>43222</v>
      </c>
      <c r="B3734" s="43" t="n">
        <f aca="false">Prices_MTM!I3967</f>
        <v>148499.999999999</v>
      </c>
      <c r="C3734" s="43" t="n">
        <f aca="false">-PERCENTILE(Prices_MTM!I3717:I3966,1-Inputs!$B$8)</f>
        <v>121850</v>
      </c>
      <c r="D3734" s="43" t="n">
        <f aca="false">NORMSINV(Inputs!$B$8)*STDEV(Prices_MTM!I3717:I3966)</f>
        <v>108757.595901414</v>
      </c>
      <c r="E3734" s="43" t="n">
        <f aca="false">-PERCENTILE(Prices_MTM!I3717:I3966,1-Inputs!$B$9)</f>
        <v>175375</v>
      </c>
      <c r="F3734" s="43" t="n">
        <f aca="false">NORMSINV(Inputs!$B$9)*STDEV(Prices_MTM!I3717:I3966)</f>
        <v>153817.943350962</v>
      </c>
      <c r="G3734" s="52" t="n">
        <f aca="false">IF(-B3734&gt;C3734,1,0)</f>
        <v>0</v>
      </c>
      <c r="H3734" s="52" t="n">
        <f aca="false">IF(-B3734&gt;D3734,1,0)</f>
        <v>0</v>
      </c>
      <c r="I3734" s="52" t="n">
        <f aca="false">IF(-B3734&gt;E3734,1,0)</f>
        <v>0</v>
      </c>
      <c r="J3734" s="52" t="n">
        <f aca="false">IF(-B3734&gt;F3734,1,0)</f>
        <v>0</v>
      </c>
    </row>
    <row r="3735" customFormat="false" ht="15" hidden="false" customHeight="false" outlineLevel="0" collapsed="false">
      <c r="A3735" s="51" t="n">
        <f aca="false">Prices_MTM!A3968</f>
        <v>43223</v>
      </c>
      <c r="B3735" s="43" t="n">
        <f aca="false">Prices_MTM!I3968</f>
        <v>38500.0000000005</v>
      </c>
      <c r="C3735" s="43" t="n">
        <f aca="false">-PERCENTILE(Prices_MTM!I3718:I3967,1-Inputs!$B$8)</f>
        <v>121850</v>
      </c>
      <c r="D3735" s="43" t="n">
        <f aca="false">NORMSINV(Inputs!$B$8)*STDEV(Prices_MTM!I3718:I3967)</f>
        <v>109338.709344548</v>
      </c>
      <c r="E3735" s="43" t="n">
        <f aca="false">-PERCENTILE(Prices_MTM!I3718:I3967,1-Inputs!$B$9)</f>
        <v>175375</v>
      </c>
      <c r="F3735" s="43" t="n">
        <f aca="false">NORMSINV(Inputs!$B$9)*STDEV(Prices_MTM!I3718:I3967)</f>
        <v>154639.823183223</v>
      </c>
      <c r="G3735" s="52" t="n">
        <f aca="false">IF(-B3735&gt;C3735,1,0)</f>
        <v>0</v>
      </c>
      <c r="H3735" s="52" t="n">
        <f aca="false">IF(-B3735&gt;D3735,1,0)</f>
        <v>0</v>
      </c>
      <c r="I3735" s="52" t="n">
        <f aca="false">IF(-B3735&gt;E3735,1,0)</f>
        <v>0</v>
      </c>
      <c r="J3735" s="52" t="n">
        <f aca="false">IF(-B3735&gt;F3735,1,0)</f>
        <v>0</v>
      </c>
    </row>
    <row r="3736" customFormat="false" ht="15" hidden="false" customHeight="false" outlineLevel="0" collapsed="false">
      <c r="A3736" s="51" t="n">
        <f aca="false">Prices_MTM!A3969</f>
        <v>43224</v>
      </c>
      <c r="B3736" s="43" t="n">
        <f aca="false">Prices_MTM!I3969</f>
        <v>60999.9999999992</v>
      </c>
      <c r="C3736" s="43" t="n">
        <f aca="false">-PERCENTILE(Prices_MTM!I3719:I3968,1-Inputs!$B$8)</f>
        <v>121850</v>
      </c>
      <c r="D3736" s="43" t="n">
        <f aca="false">NORMSINV(Inputs!$B$8)*STDEV(Prices_MTM!I3719:I3968)</f>
        <v>109181.860274846</v>
      </c>
      <c r="E3736" s="43" t="n">
        <f aca="false">-PERCENTILE(Prices_MTM!I3719:I3968,1-Inputs!$B$9)</f>
        <v>175375</v>
      </c>
      <c r="F3736" s="43" t="n">
        <f aca="false">NORMSINV(Inputs!$B$9)*STDEV(Prices_MTM!I3719:I3968)</f>
        <v>154417.988550726</v>
      </c>
      <c r="G3736" s="52" t="n">
        <f aca="false">IF(-B3736&gt;C3736,1,0)</f>
        <v>0</v>
      </c>
      <c r="H3736" s="52" t="n">
        <f aca="false">IF(-B3736&gt;D3736,1,0)</f>
        <v>0</v>
      </c>
      <c r="I3736" s="52" t="n">
        <f aca="false">IF(-B3736&gt;E3736,1,0)</f>
        <v>0</v>
      </c>
      <c r="J3736" s="52" t="n">
        <f aca="false">IF(-B3736&gt;F3736,1,0)</f>
        <v>0</v>
      </c>
    </row>
    <row r="3737" customFormat="false" ht="15" hidden="false" customHeight="false" outlineLevel="0" collapsed="false">
      <c r="A3737" s="51" t="n">
        <f aca="false">Prices_MTM!A3970</f>
        <v>43228</v>
      </c>
      <c r="B3737" s="43" t="n">
        <f aca="false">Prices_MTM!I3970</f>
        <v>-58499.9999999994</v>
      </c>
      <c r="C3737" s="43" t="n">
        <f aca="false">-PERCENTILE(Prices_MTM!I3720:I3969,1-Inputs!$B$8)</f>
        <v>121850</v>
      </c>
      <c r="D3737" s="43" t="n">
        <f aca="false">NORMSINV(Inputs!$B$8)*STDEV(Prices_MTM!I3720:I3969)</f>
        <v>109285.290078169</v>
      </c>
      <c r="E3737" s="43" t="n">
        <f aca="false">-PERCENTILE(Prices_MTM!I3720:I3969,1-Inputs!$B$9)</f>
        <v>175375</v>
      </c>
      <c r="F3737" s="43" t="n">
        <f aca="false">NORMSINV(Inputs!$B$9)*STDEV(Prices_MTM!I3720:I3969)</f>
        <v>154564.27129536</v>
      </c>
      <c r="G3737" s="52" t="n">
        <f aca="false">IF(-B3737&gt;C3737,1,0)</f>
        <v>0</v>
      </c>
      <c r="H3737" s="52" t="n">
        <f aca="false">IF(-B3737&gt;D3737,1,0)</f>
        <v>0</v>
      </c>
      <c r="I3737" s="52" t="n">
        <f aca="false">IF(-B3737&gt;E3737,1,0)</f>
        <v>0</v>
      </c>
      <c r="J3737" s="52" t="n">
        <f aca="false">IF(-B3737&gt;F3737,1,0)</f>
        <v>0</v>
      </c>
    </row>
    <row r="3738" customFormat="false" ht="15" hidden="false" customHeight="false" outlineLevel="0" collapsed="false">
      <c r="A3738" s="51" t="n">
        <f aca="false">Prices_MTM!A3971</f>
        <v>43229</v>
      </c>
      <c r="B3738" s="43" t="n">
        <f aca="false">Prices_MTM!I3971</f>
        <v>60999.9999999999</v>
      </c>
      <c r="C3738" s="43" t="n">
        <f aca="false">-PERCENTILE(Prices_MTM!I3721:I3970,1-Inputs!$B$8)</f>
        <v>117100.000000001</v>
      </c>
      <c r="D3738" s="43" t="n">
        <f aca="false">NORMSINV(Inputs!$B$8)*STDEV(Prices_MTM!I3721:I3970)</f>
        <v>108146.796999819</v>
      </c>
      <c r="E3738" s="43" t="n">
        <f aca="false">-PERCENTILE(Prices_MTM!I3721:I3970,1-Inputs!$B$9)</f>
        <v>175375</v>
      </c>
      <c r="F3738" s="43" t="n">
        <f aca="false">NORMSINV(Inputs!$B$9)*STDEV(Prices_MTM!I3721:I3970)</f>
        <v>152954.078808302</v>
      </c>
      <c r="G3738" s="52" t="n">
        <f aca="false">IF(-B3738&gt;C3738,1,0)</f>
        <v>0</v>
      </c>
      <c r="H3738" s="52" t="n">
        <f aca="false">IF(-B3738&gt;D3738,1,0)</f>
        <v>0</v>
      </c>
      <c r="I3738" s="52" t="n">
        <f aca="false">IF(-B3738&gt;E3738,1,0)</f>
        <v>0</v>
      </c>
      <c r="J3738" s="52" t="n">
        <f aca="false">IF(-B3738&gt;F3738,1,0)</f>
        <v>0</v>
      </c>
    </row>
    <row r="3739" customFormat="false" ht="15" hidden="false" customHeight="false" outlineLevel="0" collapsed="false">
      <c r="A3739" s="51" t="n">
        <f aca="false">Prices_MTM!A3972</f>
        <v>43230</v>
      </c>
      <c r="B3739" s="43" t="n">
        <f aca="false">Prices_MTM!I3972</f>
        <v>20499.9999999998</v>
      </c>
      <c r="C3739" s="43" t="n">
        <f aca="false">-PERCENTILE(Prices_MTM!I3722:I3971,1-Inputs!$B$8)</f>
        <v>117100.000000001</v>
      </c>
      <c r="D3739" s="43" t="n">
        <f aca="false">NORMSINV(Inputs!$B$8)*STDEV(Prices_MTM!I3722:I3971)</f>
        <v>108077.661178148</v>
      </c>
      <c r="E3739" s="43" t="n">
        <f aca="false">-PERCENTILE(Prices_MTM!I3722:I3971,1-Inputs!$B$9)</f>
        <v>175375</v>
      </c>
      <c r="F3739" s="43" t="n">
        <f aca="false">NORMSINV(Inputs!$B$9)*STDEV(Prices_MTM!I3722:I3971)</f>
        <v>152856.298696364</v>
      </c>
      <c r="G3739" s="52" t="n">
        <f aca="false">IF(-B3739&gt;C3739,1,0)</f>
        <v>0</v>
      </c>
      <c r="H3739" s="52" t="n">
        <f aca="false">IF(-B3739&gt;D3739,1,0)</f>
        <v>0</v>
      </c>
      <c r="I3739" s="52" t="n">
        <f aca="false">IF(-B3739&gt;E3739,1,0)</f>
        <v>0</v>
      </c>
      <c r="J3739" s="52" t="n">
        <f aca="false">IF(-B3739&gt;F3739,1,0)</f>
        <v>0</v>
      </c>
    </row>
    <row r="3740" customFormat="false" ht="15" hidden="false" customHeight="false" outlineLevel="0" collapsed="false">
      <c r="A3740" s="51" t="n">
        <f aca="false">Prices_MTM!A3973</f>
        <v>43231</v>
      </c>
      <c r="B3740" s="43" t="n">
        <f aca="false">Prices_MTM!I3973</f>
        <v>-56000.0000000002</v>
      </c>
      <c r="C3740" s="43" t="n">
        <f aca="false">-PERCENTILE(Prices_MTM!I3723:I3972,1-Inputs!$B$8)</f>
        <v>117100.000000001</v>
      </c>
      <c r="D3740" s="43" t="n">
        <f aca="false">NORMSINV(Inputs!$B$8)*STDEV(Prices_MTM!I3723:I3972)</f>
        <v>107903.502386231</v>
      </c>
      <c r="E3740" s="43" t="n">
        <f aca="false">-PERCENTILE(Prices_MTM!I3723:I3972,1-Inputs!$B$9)</f>
        <v>175375</v>
      </c>
      <c r="F3740" s="43" t="n">
        <f aca="false">NORMSINV(Inputs!$B$9)*STDEV(Prices_MTM!I3723:I3972)</f>
        <v>152609.982593408</v>
      </c>
      <c r="G3740" s="52" t="n">
        <f aca="false">IF(-B3740&gt;C3740,1,0)</f>
        <v>0</v>
      </c>
      <c r="H3740" s="52" t="n">
        <f aca="false">IF(-B3740&gt;D3740,1,0)</f>
        <v>0</v>
      </c>
      <c r="I3740" s="52" t="n">
        <f aca="false">IF(-B3740&gt;E3740,1,0)</f>
        <v>0</v>
      </c>
      <c r="J3740" s="52" t="n">
        <f aca="false">IF(-B3740&gt;F3740,1,0)</f>
        <v>0</v>
      </c>
    </row>
    <row r="3741" customFormat="false" ht="15" hidden="false" customHeight="false" outlineLevel="0" collapsed="false">
      <c r="A3741" s="51" t="n">
        <f aca="false">Prices_MTM!A3974</f>
        <v>43234</v>
      </c>
      <c r="B3741" s="43" t="n">
        <f aca="false">Prices_MTM!I3974</f>
        <v>-7999.99999999912</v>
      </c>
      <c r="C3741" s="43" t="n">
        <f aca="false">-PERCENTILE(Prices_MTM!I3724:I3973,1-Inputs!$B$8)</f>
        <v>117100.000000001</v>
      </c>
      <c r="D3741" s="43" t="n">
        <f aca="false">NORMSINV(Inputs!$B$8)*STDEV(Prices_MTM!I3724:I3973)</f>
        <v>107690.717333532</v>
      </c>
      <c r="E3741" s="43" t="n">
        <f aca="false">-PERCENTILE(Prices_MTM!I3724:I3973,1-Inputs!$B$9)</f>
        <v>175375</v>
      </c>
      <c r="F3741" s="43" t="n">
        <f aca="false">NORMSINV(Inputs!$B$9)*STDEV(Prices_MTM!I3724:I3973)</f>
        <v>152309.036632709</v>
      </c>
      <c r="G3741" s="52" t="n">
        <f aca="false">IF(-B3741&gt;C3741,1,0)</f>
        <v>0</v>
      </c>
      <c r="H3741" s="52" t="n">
        <f aca="false">IF(-B3741&gt;D3741,1,0)</f>
        <v>0</v>
      </c>
      <c r="I3741" s="52" t="n">
        <f aca="false">IF(-B3741&gt;E3741,1,0)</f>
        <v>0</v>
      </c>
      <c r="J3741" s="52" t="n">
        <f aca="false">IF(-B3741&gt;F3741,1,0)</f>
        <v>0</v>
      </c>
    </row>
    <row r="3742" customFormat="false" ht="15" hidden="false" customHeight="false" outlineLevel="0" collapsed="false">
      <c r="A3742" s="51" t="n">
        <f aca="false">Prices_MTM!A3975</f>
        <v>43235</v>
      </c>
      <c r="B3742" s="43" t="n">
        <f aca="false">Prices_MTM!I3975</f>
        <v>-5499.99999999997</v>
      </c>
      <c r="C3742" s="43" t="n">
        <f aca="false">-PERCENTILE(Prices_MTM!I3725:I3974,1-Inputs!$B$8)</f>
        <v>117100.000000001</v>
      </c>
      <c r="D3742" s="43" t="n">
        <f aca="false">NORMSINV(Inputs!$B$8)*STDEV(Prices_MTM!I3725:I3974)</f>
        <v>107298.869711392</v>
      </c>
      <c r="E3742" s="43" t="n">
        <f aca="false">-PERCENTILE(Prices_MTM!I3725:I3974,1-Inputs!$B$9)</f>
        <v>175375</v>
      </c>
      <c r="F3742" s="43" t="n">
        <f aca="false">NORMSINV(Inputs!$B$9)*STDEV(Prices_MTM!I3725:I3974)</f>
        <v>151754.839062921</v>
      </c>
      <c r="G3742" s="52" t="n">
        <f aca="false">IF(-B3742&gt;C3742,1,0)</f>
        <v>0</v>
      </c>
      <c r="H3742" s="52" t="n">
        <f aca="false">IF(-B3742&gt;D3742,1,0)</f>
        <v>0</v>
      </c>
      <c r="I3742" s="52" t="n">
        <f aca="false">IF(-B3742&gt;E3742,1,0)</f>
        <v>0</v>
      </c>
      <c r="J3742" s="52" t="n">
        <f aca="false">IF(-B3742&gt;F3742,1,0)</f>
        <v>0</v>
      </c>
    </row>
    <row r="3743" customFormat="false" ht="15" hidden="false" customHeight="false" outlineLevel="0" collapsed="false">
      <c r="A3743" s="51" t="n">
        <f aca="false">Prices_MTM!A3976</f>
        <v>43236</v>
      </c>
      <c r="B3743" s="43" t="n">
        <f aca="false">Prices_MTM!I3976</f>
        <v>46500.0000000003</v>
      </c>
      <c r="C3743" s="43" t="n">
        <f aca="false">-PERCENTILE(Prices_MTM!I3726:I3975,1-Inputs!$B$8)</f>
        <v>117100.000000001</v>
      </c>
      <c r="D3743" s="43" t="n">
        <f aca="false">NORMSINV(Inputs!$B$8)*STDEV(Prices_MTM!I3726:I3975)</f>
        <v>107301.692136591</v>
      </c>
      <c r="E3743" s="43" t="n">
        <f aca="false">-PERCENTILE(Prices_MTM!I3726:I3975,1-Inputs!$B$9)</f>
        <v>175375</v>
      </c>
      <c r="F3743" s="43" t="n">
        <f aca="false">NORMSINV(Inputs!$B$9)*STDEV(Prices_MTM!I3726:I3975)</f>
        <v>151758.830872741</v>
      </c>
      <c r="G3743" s="52" t="n">
        <f aca="false">IF(-B3743&gt;C3743,1,0)</f>
        <v>0</v>
      </c>
      <c r="H3743" s="52" t="n">
        <f aca="false">IF(-B3743&gt;D3743,1,0)</f>
        <v>0</v>
      </c>
      <c r="I3743" s="52" t="n">
        <f aca="false">IF(-B3743&gt;E3743,1,0)</f>
        <v>0</v>
      </c>
      <c r="J3743" s="52" t="n">
        <f aca="false">IF(-B3743&gt;F3743,1,0)</f>
        <v>0</v>
      </c>
    </row>
    <row r="3744" customFormat="false" ht="15" hidden="false" customHeight="false" outlineLevel="0" collapsed="false">
      <c r="A3744" s="51" t="n">
        <f aca="false">Prices_MTM!A3977</f>
        <v>43237</v>
      </c>
      <c r="B3744" s="43" t="n">
        <f aca="false">Prices_MTM!I3977</f>
        <v>-91000.0000000011</v>
      </c>
      <c r="C3744" s="43" t="n">
        <f aca="false">-PERCENTILE(Prices_MTM!I3727:I3976,1-Inputs!$B$8)</f>
        <v>117100.000000001</v>
      </c>
      <c r="D3744" s="43" t="n">
        <f aca="false">NORMSINV(Inputs!$B$8)*STDEV(Prices_MTM!I3727:I3976)</f>
        <v>107394.492949767</v>
      </c>
      <c r="E3744" s="43" t="n">
        <f aca="false">-PERCENTILE(Prices_MTM!I3727:I3976,1-Inputs!$B$9)</f>
        <v>175375</v>
      </c>
      <c r="F3744" s="43" t="n">
        <f aca="false">NORMSINV(Inputs!$B$9)*STDEV(Prices_MTM!I3727:I3976)</f>
        <v>151890.080833774</v>
      </c>
      <c r="G3744" s="52" t="n">
        <f aca="false">IF(-B3744&gt;C3744,1,0)</f>
        <v>0</v>
      </c>
      <c r="H3744" s="52" t="n">
        <f aca="false">IF(-B3744&gt;D3744,1,0)</f>
        <v>0</v>
      </c>
      <c r="I3744" s="52" t="n">
        <f aca="false">IF(-B3744&gt;E3744,1,0)</f>
        <v>0</v>
      </c>
      <c r="J3744" s="52" t="n">
        <f aca="false">IF(-B3744&gt;F3744,1,0)</f>
        <v>0</v>
      </c>
    </row>
    <row r="3745" customFormat="false" ht="15" hidden="false" customHeight="false" outlineLevel="0" collapsed="false">
      <c r="A3745" s="51" t="n">
        <f aca="false">Prices_MTM!A3978</f>
        <v>43238</v>
      </c>
      <c r="B3745" s="43" t="n">
        <f aca="false">Prices_MTM!I3978</f>
        <v>61500.0000000009</v>
      </c>
      <c r="C3745" s="43" t="n">
        <f aca="false">-PERCENTILE(Prices_MTM!I3728:I3977,1-Inputs!$B$8)</f>
        <v>117100.000000001</v>
      </c>
      <c r="D3745" s="43" t="n">
        <f aca="false">NORMSINV(Inputs!$B$8)*STDEV(Prices_MTM!I3728:I3977)</f>
        <v>107838.797793539</v>
      </c>
      <c r="E3745" s="43" t="n">
        <f aca="false">-PERCENTILE(Prices_MTM!I3728:I3977,1-Inputs!$B$9)</f>
        <v>175375</v>
      </c>
      <c r="F3745" s="43" t="n">
        <f aca="false">NORMSINV(Inputs!$B$9)*STDEV(Prices_MTM!I3728:I3977)</f>
        <v>152518.469653179</v>
      </c>
      <c r="G3745" s="52" t="n">
        <f aca="false">IF(-B3745&gt;C3745,1,0)</f>
        <v>0</v>
      </c>
      <c r="H3745" s="52" t="n">
        <f aca="false">IF(-B3745&gt;D3745,1,0)</f>
        <v>0</v>
      </c>
      <c r="I3745" s="52" t="n">
        <f aca="false">IF(-B3745&gt;E3745,1,0)</f>
        <v>0</v>
      </c>
      <c r="J3745" s="52" t="n">
        <f aca="false">IF(-B3745&gt;F3745,1,0)</f>
        <v>0</v>
      </c>
    </row>
    <row r="3746" customFormat="false" ht="15" hidden="false" customHeight="false" outlineLevel="0" collapsed="false">
      <c r="A3746" s="51" t="n">
        <f aca="false">Prices_MTM!A3979</f>
        <v>43241</v>
      </c>
      <c r="B3746" s="43" t="n">
        <f aca="false">Prices_MTM!I3979</f>
        <v>105000</v>
      </c>
      <c r="C3746" s="43" t="n">
        <f aca="false">-PERCENTILE(Prices_MTM!I3729:I3978,1-Inputs!$B$8)</f>
        <v>117100.000000001</v>
      </c>
      <c r="D3746" s="43" t="n">
        <f aca="false">NORMSINV(Inputs!$B$8)*STDEV(Prices_MTM!I3729:I3978)</f>
        <v>107985.342269824</v>
      </c>
      <c r="E3746" s="43" t="n">
        <f aca="false">-PERCENTILE(Prices_MTM!I3729:I3978,1-Inputs!$B$9)</f>
        <v>175375</v>
      </c>
      <c r="F3746" s="43" t="n">
        <f aca="false">NORMSINV(Inputs!$B$9)*STDEV(Prices_MTM!I3729:I3978)</f>
        <v>152725.73030256</v>
      </c>
      <c r="G3746" s="52" t="n">
        <f aca="false">IF(-B3746&gt;C3746,1,0)</f>
        <v>0</v>
      </c>
      <c r="H3746" s="52" t="n">
        <f aca="false">IF(-B3746&gt;D3746,1,0)</f>
        <v>0</v>
      </c>
      <c r="I3746" s="52" t="n">
        <f aca="false">IF(-B3746&gt;E3746,1,0)</f>
        <v>0</v>
      </c>
      <c r="J3746" s="52" t="n">
        <f aca="false">IF(-B3746&gt;F3746,1,0)</f>
        <v>0</v>
      </c>
    </row>
    <row r="3747" customFormat="false" ht="15" hidden="false" customHeight="false" outlineLevel="0" collapsed="false">
      <c r="A3747" s="51" t="n">
        <f aca="false">Prices_MTM!A3980</f>
        <v>43242</v>
      </c>
      <c r="B3747" s="43" t="n">
        <f aca="false">Prices_MTM!I3980</f>
        <v>-121000</v>
      </c>
      <c r="C3747" s="43" t="n">
        <f aca="false">-PERCENTILE(Prices_MTM!I3730:I3979,1-Inputs!$B$8)</f>
        <v>117100.000000001</v>
      </c>
      <c r="D3747" s="43" t="n">
        <f aca="false">NORMSINV(Inputs!$B$8)*STDEV(Prices_MTM!I3730:I3979)</f>
        <v>108495.703232118</v>
      </c>
      <c r="E3747" s="43" t="n">
        <f aca="false">-PERCENTILE(Prices_MTM!I3730:I3979,1-Inputs!$B$9)</f>
        <v>175375</v>
      </c>
      <c r="F3747" s="43" t="n">
        <f aca="false">NORMSINV(Inputs!$B$9)*STDEV(Prices_MTM!I3730:I3979)</f>
        <v>153447.543550968</v>
      </c>
      <c r="G3747" s="52" t="n">
        <f aca="false">IF(-B3747&gt;C3747,1,0)</f>
        <v>1</v>
      </c>
      <c r="H3747" s="52" t="n">
        <f aca="false">IF(-B3747&gt;D3747,1,0)</f>
        <v>1</v>
      </c>
      <c r="I3747" s="52" t="n">
        <f aca="false">IF(-B3747&gt;E3747,1,0)</f>
        <v>0</v>
      </c>
      <c r="J3747" s="52" t="n">
        <f aca="false">IF(-B3747&gt;F3747,1,0)</f>
        <v>0</v>
      </c>
    </row>
    <row r="3748" customFormat="false" ht="15" hidden="false" customHeight="false" outlineLevel="0" collapsed="false">
      <c r="A3748" s="51" t="n">
        <f aca="false">Prices_MTM!A3981</f>
        <v>43243</v>
      </c>
      <c r="B3748" s="43" t="n">
        <f aca="false">Prices_MTM!I3981</f>
        <v>62499.9999999993</v>
      </c>
      <c r="C3748" s="43" t="n">
        <f aca="false">-PERCENTILE(Prices_MTM!I3731:I3980,1-Inputs!$B$8)</f>
        <v>119650</v>
      </c>
      <c r="D3748" s="43" t="n">
        <f aca="false">NORMSINV(Inputs!$B$8)*STDEV(Prices_MTM!I3731:I3980)</f>
        <v>109223.80636374</v>
      </c>
      <c r="E3748" s="43" t="n">
        <f aca="false">-PERCENTILE(Prices_MTM!I3731:I3980,1-Inputs!$B$9)</f>
        <v>175375</v>
      </c>
      <c r="F3748" s="43" t="n">
        <f aca="false">NORMSINV(Inputs!$B$9)*STDEV(Prices_MTM!I3731:I3980)</f>
        <v>154477.313704724</v>
      </c>
      <c r="G3748" s="52" t="n">
        <f aca="false">IF(-B3748&gt;C3748,1,0)</f>
        <v>0</v>
      </c>
      <c r="H3748" s="52" t="n">
        <f aca="false">IF(-B3748&gt;D3748,1,0)</f>
        <v>0</v>
      </c>
      <c r="I3748" s="52" t="n">
        <f aca="false">IF(-B3748&gt;E3748,1,0)</f>
        <v>0</v>
      </c>
      <c r="J3748" s="52" t="n">
        <f aca="false">IF(-B3748&gt;F3748,1,0)</f>
        <v>0</v>
      </c>
    </row>
    <row r="3749" customFormat="false" ht="15" hidden="false" customHeight="false" outlineLevel="0" collapsed="false">
      <c r="A3749" s="51" t="n">
        <f aca="false">Prices_MTM!A3982</f>
        <v>43244</v>
      </c>
      <c r="B3749" s="43" t="n">
        <f aca="false">Prices_MTM!I3982</f>
        <v>-118500</v>
      </c>
      <c r="C3749" s="43" t="n">
        <f aca="false">-PERCENTILE(Prices_MTM!I3732:I3981,1-Inputs!$B$8)</f>
        <v>119650</v>
      </c>
      <c r="D3749" s="43" t="n">
        <f aca="false">NORMSINV(Inputs!$B$8)*STDEV(Prices_MTM!I3732:I3981)</f>
        <v>109321.472422635</v>
      </c>
      <c r="E3749" s="43" t="n">
        <f aca="false">-PERCENTILE(Prices_MTM!I3732:I3981,1-Inputs!$B$9)</f>
        <v>175375</v>
      </c>
      <c r="F3749" s="43" t="n">
        <f aca="false">NORMSINV(Inputs!$B$9)*STDEV(Prices_MTM!I3732:I3981)</f>
        <v>154615.444675622</v>
      </c>
      <c r="G3749" s="52" t="n">
        <f aca="false">IF(-B3749&gt;C3749,1,0)</f>
        <v>0</v>
      </c>
      <c r="H3749" s="52" t="n">
        <f aca="false">IF(-B3749&gt;D3749,1,0)</f>
        <v>1</v>
      </c>
      <c r="I3749" s="52" t="n">
        <f aca="false">IF(-B3749&gt;E3749,1,0)</f>
        <v>0</v>
      </c>
      <c r="J3749" s="52" t="n">
        <f aca="false">IF(-B3749&gt;F3749,1,0)</f>
        <v>0</v>
      </c>
    </row>
    <row r="3750" customFormat="false" ht="15" hidden="false" customHeight="false" outlineLevel="0" collapsed="false">
      <c r="A3750" s="51" t="n">
        <f aca="false">Prices_MTM!A3983</f>
        <v>43245</v>
      </c>
      <c r="B3750" s="43" t="n">
        <f aca="false">Prices_MTM!I3983</f>
        <v>-169999.999999999</v>
      </c>
      <c r="C3750" s="43" t="n">
        <f aca="false">-PERCENTILE(Prices_MTM!I3733:I3982,1-Inputs!$B$8)</f>
        <v>119875</v>
      </c>
      <c r="D3750" s="43" t="n">
        <f aca="false">NORMSINV(Inputs!$B$8)*STDEV(Prices_MTM!I3733:I3982)</f>
        <v>110039.616094521</v>
      </c>
      <c r="E3750" s="43" t="n">
        <f aca="false">-PERCENTILE(Prices_MTM!I3733:I3982,1-Inputs!$B$9)</f>
        <v>175375</v>
      </c>
      <c r="F3750" s="43" t="n">
        <f aca="false">NORMSINV(Inputs!$B$9)*STDEV(Prices_MTM!I3733:I3982)</f>
        <v>155631.128975413</v>
      </c>
      <c r="G3750" s="52" t="n">
        <f aca="false">IF(-B3750&gt;C3750,1,0)</f>
        <v>1</v>
      </c>
      <c r="H3750" s="52" t="n">
        <f aca="false">IF(-B3750&gt;D3750,1,0)</f>
        <v>1</v>
      </c>
      <c r="I3750" s="52" t="n">
        <f aca="false">IF(-B3750&gt;E3750,1,0)</f>
        <v>0</v>
      </c>
      <c r="J3750" s="52" t="n">
        <f aca="false">IF(-B3750&gt;F3750,1,0)</f>
        <v>1</v>
      </c>
    </row>
    <row r="3751" customFormat="false" ht="15" hidden="false" customHeight="false" outlineLevel="0" collapsed="false">
      <c r="A3751" s="51" t="n">
        <f aca="false">Prices_MTM!A3984</f>
        <v>43249</v>
      </c>
      <c r="B3751" s="43" t="n">
        <f aca="false">Prices_MTM!I3984</f>
        <v>-7500.00000000099</v>
      </c>
      <c r="C3751" s="43" t="n">
        <f aca="false">-PERCENTILE(Prices_MTM!I3734:I3983,1-Inputs!$B$8)</f>
        <v>123200</v>
      </c>
      <c r="D3751" s="43" t="n">
        <f aca="false">NORMSINV(Inputs!$B$8)*STDEV(Prices_MTM!I3734:I3983)</f>
        <v>111433.218195448</v>
      </c>
      <c r="E3751" s="43" t="n">
        <f aca="false">-PERCENTILE(Prices_MTM!I3734:I3983,1-Inputs!$B$9)</f>
        <v>175865</v>
      </c>
      <c r="F3751" s="43" t="n">
        <f aca="false">NORMSINV(Inputs!$B$9)*STDEV(Prices_MTM!I3734:I3983)</f>
        <v>157602.127021456</v>
      </c>
      <c r="G3751" s="52" t="n">
        <f aca="false">IF(-B3751&gt;C3751,1,0)</f>
        <v>0</v>
      </c>
      <c r="H3751" s="52" t="n">
        <f aca="false">IF(-B3751&gt;D3751,1,0)</f>
        <v>0</v>
      </c>
      <c r="I3751" s="52" t="n">
        <f aca="false">IF(-B3751&gt;E3751,1,0)</f>
        <v>0</v>
      </c>
      <c r="J3751" s="52" t="n">
        <f aca="false">IF(-B3751&gt;F3751,1,0)</f>
        <v>0</v>
      </c>
    </row>
    <row r="3752" customFormat="false" ht="15" hidden="false" customHeight="false" outlineLevel="0" collapsed="false">
      <c r="A3752" s="51" t="n">
        <f aca="false">Prices_MTM!A3985</f>
        <v>43250</v>
      </c>
      <c r="B3752" s="43" t="n">
        <f aca="false">Prices_MTM!I3985</f>
        <v>75000</v>
      </c>
      <c r="C3752" s="43" t="n">
        <f aca="false">-PERCENTILE(Prices_MTM!I3735:I3984,1-Inputs!$B$8)</f>
        <v>123200</v>
      </c>
      <c r="D3752" s="43" t="n">
        <f aca="false">NORMSINV(Inputs!$B$8)*STDEV(Prices_MTM!I3735:I3984)</f>
        <v>111418.055197565</v>
      </c>
      <c r="E3752" s="43" t="n">
        <f aca="false">-PERCENTILE(Prices_MTM!I3735:I3984,1-Inputs!$B$9)</f>
        <v>175865</v>
      </c>
      <c r="F3752" s="43" t="n">
        <f aca="false">NORMSINV(Inputs!$B$9)*STDEV(Prices_MTM!I3735:I3984)</f>
        <v>157580.68170419</v>
      </c>
      <c r="G3752" s="52" t="n">
        <f aca="false">IF(-B3752&gt;C3752,1,0)</f>
        <v>0</v>
      </c>
      <c r="H3752" s="52" t="n">
        <f aca="false">IF(-B3752&gt;D3752,1,0)</f>
        <v>0</v>
      </c>
      <c r="I3752" s="52" t="n">
        <f aca="false">IF(-B3752&gt;E3752,1,0)</f>
        <v>0</v>
      </c>
      <c r="J3752" s="52" t="n">
        <f aca="false">IF(-B3752&gt;F3752,1,0)</f>
        <v>0</v>
      </c>
    </row>
    <row r="3753" customFormat="false" ht="15" hidden="false" customHeight="false" outlineLevel="0" collapsed="false">
      <c r="A3753" s="51" t="n">
        <f aca="false">Prices_MTM!A3986</f>
        <v>43251</v>
      </c>
      <c r="B3753" s="43" t="n">
        <f aca="false">Prices_MTM!I3986</f>
        <v>-153999.999999999</v>
      </c>
      <c r="C3753" s="43" t="n">
        <f aca="false">-PERCENTILE(Prices_MTM!I3736:I3985,1-Inputs!$B$8)</f>
        <v>119875</v>
      </c>
      <c r="D3753" s="43" t="n">
        <f aca="false">NORMSINV(Inputs!$B$8)*STDEV(Prices_MTM!I3736:I3985)</f>
        <v>109853.640454478</v>
      </c>
      <c r="E3753" s="43" t="n">
        <f aca="false">-PERCENTILE(Prices_MTM!I3736:I3985,1-Inputs!$B$9)</f>
        <v>169509.999999999</v>
      </c>
      <c r="F3753" s="43" t="n">
        <f aca="false">NORMSINV(Inputs!$B$9)*STDEV(Prices_MTM!I3736:I3985)</f>
        <v>155368.100078647</v>
      </c>
      <c r="G3753" s="52" t="n">
        <f aca="false">IF(-B3753&gt;C3753,1,0)</f>
        <v>1</v>
      </c>
      <c r="H3753" s="52" t="n">
        <f aca="false">IF(-B3753&gt;D3753,1,0)</f>
        <v>1</v>
      </c>
      <c r="I3753" s="52" t="n">
        <f aca="false">IF(-B3753&gt;E3753,1,0)</f>
        <v>0</v>
      </c>
      <c r="J3753" s="52" t="n">
        <f aca="false">IF(-B3753&gt;F3753,1,0)</f>
        <v>0</v>
      </c>
    </row>
    <row r="3754" customFormat="false" ht="15" hidden="false" customHeight="false" outlineLevel="0" collapsed="false">
      <c r="A3754" s="51" t="n">
        <f aca="false">Prices_MTM!A3987</f>
        <v>43252</v>
      </c>
      <c r="B3754" s="43" t="n">
        <f aca="false">Prices_MTM!I3987</f>
        <v>-21500.0000000004</v>
      </c>
      <c r="C3754" s="43" t="n">
        <f aca="false">-PERCENTILE(Prices_MTM!I3737:I3986,1-Inputs!$B$8)</f>
        <v>123200</v>
      </c>
      <c r="D3754" s="43" t="n">
        <f aca="false">NORMSINV(Inputs!$B$8)*STDEV(Prices_MTM!I3737:I3986)</f>
        <v>109651.88076058</v>
      </c>
      <c r="E3754" s="43" t="n">
        <f aca="false">-PERCENTILE(Prices_MTM!I3737:I3986,1-Inputs!$B$9)</f>
        <v>169509.999999999</v>
      </c>
      <c r="F3754" s="43" t="n">
        <f aca="false">NORMSINV(Inputs!$B$9)*STDEV(Prices_MTM!I3737:I3986)</f>
        <v>155082.747493301</v>
      </c>
      <c r="G3754" s="52" t="n">
        <f aca="false">IF(-B3754&gt;C3754,1,0)</f>
        <v>0</v>
      </c>
      <c r="H3754" s="52" t="n">
        <f aca="false">IF(-B3754&gt;D3754,1,0)</f>
        <v>0</v>
      </c>
      <c r="I3754" s="52" t="n">
        <f aca="false">IF(-B3754&gt;E3754,1,0)</f>
        <v>0</v>
      </c>
      <c r="J3754" s="52" t="n">
        <f aca="false">IF(-B3754&gt;F3754,1,0)</f>
        <v>0</v>
      </c>
    </row>
    <row r="3755" customFormat="false" ht="15" hidden="false" customHeight="false" outlineLevel="0" collapsed="false">
      <c r="A3755" s="51" t="n">
        <f aca="false">Prices_MTM!A3988</f>
        <v>43255</v>
      </c>
      <c r="B3755" s="43" t="n">
        <f aca="false">Prices_MTM!I3988</f>
        <v>-48499.9999999992</v>
      </c>
      <c r="C3755" s="43" t="n">
        <f aca="false">-PERCENTILE(Prices_MTM!I3738:I3987,1-Inputs!$B$8)</f>
        <v>123200</v>
      </c>
      <c r="D3755" s="43" t="n">
        <f aca="false">NORMSINV(Inputs!$B$8)*STDEV(Prices_MTM!I3738:I3987)</f>
        <v>109670.664637771</v>
      </c>
      <c r="E3755" s="43" t="n">
        <f aca="false">-PERCENTILE(Prices_MTM!I3738:I3987,1-Inputs!$B$9)</f>
        <v>169509.999999999</v>
      </c>
      <c r="F3755" s="43" t="n">
        <f aca="false">NORMSINV(Inputs!$B$9)*STDEV(Prices_MTM!I3738:I3987)</f>
        <v>155109.313889272</v>
      </c>
      <c r="G3755" s="52" t="n">
        <f aca="false">IF(-B3755&gt;C3755,1,0)</f>
        <v>0</v>
      </c>
      <c r="H3755" s="52" t="n">
        <f aca="false">IF(-B3755&gt;D3755,1,0)</f>
        <v>0</v>
      </c>
      <c r="I3755" s="52" t="n">
        <f aca="false">IF(-B3755&gt;E3755,1,0)</f>
        <v>0</v>
      </c>
      <c r="J3755" s="52" t="n">
        <f aca="false">IF(-B3755&gt;F3755,1,0)</f>
        <v>0</v>
      </c>
    </row>
    <row r="3756" customFormat="false" ht="15" hidden="false" customHeight="false" outlineLevel="0" collapsed="false">
      <c r="A3756" s="51" t="n">
        <f aca="false">Prices_MTM!A3989</f>
        <v>43256</v>
      </c>
      <c r="B3756" s="43" t="n">
        <f aca="false">Prices_MTM!I3989</f>
        <v>100000</v>
      </c>
      <c r="C3756" s="43" t="n">
        <f aca="false">-PERCENTILE(Prices_MTM!I3739:I3988,1-Inputs!$B$8)</f>
        <v>123200</v>
      </c>
      <c r="D3756" s="43" t="n">
        <f aca="false">NORMSINV(Inputs!$B$8)*STDEV(Prices_MTM!I3739:I3988)</f>
        <v>109529.885602959</v>
      </c>
      <c r="E3756" s="43" t="n">
        <f aca="false">-PERCENTILE(Prices_MTM!I3739:I3988,1-Inputs!$B$9)</f>
        <v>169509.999999999</v>
      </c>
      <c r="F3756" s="43" t="n">
        <f aca="false">NORMSINV(Inputs!$B$9)*STDEV(Prices_MTM!I3739:I3988)</f>
        <v>154910.207413792</v>
      </c>
      <c r="G3756" s="52" t="n">
        <f aca="false">IF(-B3756&gt;C3756,1,0)</f>
        <v>0</v>
      </c>
      <c r="H3756" s="52" t="n">
        <f aca="false">IF(-B3756&gt;D3756,1,0)</f>
        <v>0</v>
      </c>
      <c r="I3756" s="52" t="n">
        <f aca="false">IF(-B3756&gt;E3756,1,0)</f>
        <v>0</v>
      </c>
      <c r="J3756" s="52" t="n">
        <f aca="false">IF(-B3756&gt;F3756,1,0)</f>
        <v>0</v>
      </c>
    </row>
    <row r="3757" customFormat="false" ht="15" hidden="false" customHeight="false" outlineLevel="0" collapsed="false">
      <c r="A3757" s="51" t="n">
        <f aca="false">Prices_MTM!A3990</f>
        <v>43257</v>
      </c>
      <c r="B3757" s="43" t="n">
        <f aca="false">Prices_MTM!I3990</f>
        <v>-92000.0000000009</v>
      </c>
      <c r="C3757" s="43" t="n">
        <f aca="false">-PERCENTILE(Prices_MTM!I3740:I3989,1-Inputs!$B$8)</f>
        <v>123200</v>
      </c>
      <c r="D3757" s="43" t="n">
        <f aca="false">NORMSINV(Inputs!$B$8)*STDEV(Prices_MTM!I3740:I3989)</f>
        <v>109882.966159182</v>
      </c>
      <c r="E3757" s="43" t="n">
        <f aca="false">-PERCENTILE(Prices_MTM!I3740:I3989,1-Inputs!$B$9)</f>
        <v>169509.999999999</v>
      </c>
      <c r="F3757" s="43" t="n">
        <f aca="false">NORMSINV(Inputs!$B$9)*STDEV(Prices_MTM!I3740:I3989)</f>
        <v>155409.575982445</v>
      </c>
      <c r="G3757" s="52" t="n">
        <f aca="false">IF(-B3757&gt;C3757,1,0)</f>
        <v>0</v>
      </c>
      <c r="H3757" s="52" t="n">
        <f aca="false">IF(-B3757&gt;D3757,1,0)</f>
        <v>0</v>
      </c>
      <c r="I3757" s="52" t="n">
        <f aca="false">IF(-B3757&gt;E3757,1,0)</f>
        <v>0</v>
      </c>
      <c r="J3757" s="52" t="n">
        <f aca="false">IF(-B3757&gt;F3757,1,0)</f>
        <v>0</v>
      </c>
    </row>
    <row r="3758" customFormat="false" ht="15" hidden="false" customHeight="false" outlineLevel="0" collapsed="false">
      <c r="A3758" s="51" t="n">
        <f aca="false">Prices_MTM!A3991</f>
        <v>43258</v>
      </c>
      <c r="B3758" s="43" t="n">
        <f aca="false">Prices_MTM!I3991</f>
        <v>20999.9999999994</v>
      </c>
      <c r="C3758" s="43" t="n">
        <f aca="false">-PERCENTILE(Prices_MTM!I3741:I3990,1-Inputs!$B$8)</f>
        <v>123200</v>
      </c>
      <c r="D3758" s="43" t="n">
        <f aca="false">NORMSINV(Inputs!$B$8)*STDEV(Prices_MTM!I3741:I3990)</f>
        <v>110271.639583774</v>
      </c>
      <c r="E3758" s="43" t="n">
        <f aca="false">-PERCENTILE(Prices_MTM!I3741:I3990,1-Inputs!$B$9)</f>
        <v>169509.999999999</v>
      </c>
      <c r="F3758" s="43" t="n">
        <f aca="false">NORMSINV(Inputs!$B$9)*STDEV(Prices_MTM!I3741:I3990)</f>
        <v>155959.284224067</v>
      </c>
      <c r="G3758" s="52" t="n">
        <f aca="false">IF(-B3758&gt;C3758,1,0)</f>
        <v>0</v>
      </c>
      <c r="H3758" s="52" t="n">
        <f aca="false">IF(-B3758&gt;D3758,1,0)</f>
        <v>0</v>
      </c>
      <c r="I3758" s="52" t="n">
        <f aca="false">IF(-B3758&gt;E3758,1,0)</f>
        <v>0</v>
      </c>
      <c r="J3758" s="52" t="n">
        <f aca="false">IF(-B3758&gt;F3758,1,0)</f>
        <v>0</v>
      </c>
    </row>
    <row r="3759" customFormat="false" ht="15" hidden="false" customHeight="false" outlineLevel="0" collapsed="false">
      <c r="A3759" s="51" t="n">
        <f aca="false">Prices_MTM!A3992</f>
        <v>43259</v>
      </c>
      <c r="B3759" s="43" t="n">
        <f aca="false">Prices_MTM!I3992</f>
        <v>-12999.9999999995</v>
      </c>
      <c r="C3759" s="43" t="n">
        <f aca="false">-PERCENTILE(Prices_MTM!I3742:I3991,1-Inputs!$B$8)</f>
        <v>123200</v>
      </c>
      <c r="D3759" s="43" t="n">
        <f aca="false">NORMSINV(Inputs!$B$8)*STDEV(Prices_MTM!I3742:I3991)</f>
        <v>110270.877066612</v>
      </c>
      <c r="E3759" s="43" t="n">
        <f aca="false">-PERCENTILE(Prices_MTM!I3742:I3991,1-Inputs!$B$9)</f>
        <v>169509.999999999</v>
      </c>
      <c r="F3759" s="43" t="n">
        <f aca="false">NORMSINV(Inputs!$B$9)*STDEV(Prices_MTM!I3742:I3991)</f>
        <v>155958.205781493</v>
      </c>
      <c r="G3759" s="52" t="n">
        <f aca="false">IF(-B3759&gt;C3759,1,0)</f>
        <v>0</v>
      </c>
      <c r="H3759" s="52" t="n">
        <f aca="false">IF(-B3759&gt;D3759,1,0)</f>
        <v>0</v>
      </c>
      <c r="I3759" s="52" t="n">
        <f aca="false">IF(-B3759&gt;E3759,1,0)</f>
        <v>0</v>
      </c>
      <c r="J3759" s="52" t="n">
        <f aca="false">IF(-B3759&gt;F3759,1,0)</f>
        <v>0</v>
      </c>
    </row>
    <row r="3760" customFormat="false" ht="15" hidden="false" customHeight="false" outlineLevel="0" collapsed="false">
      <c r="A3760" s="51" t="n">
        <f aca="false">Prices_MTM!A3993</f>
        <v>43262</v>
      </c>
      <c r="B3760" s="43" t="n">
        <f aca="false">Prices_MTM!I3993</f>
        <v>59499.9999999999</v>
      </c>
      <c r="C3760" s="43" t="n">
        <f aca="false">-PERCENTILE(Prices_MTM!I3743:I3992,1-Inputs!$B$8)</f>
        <v>123200</v>
      </c>
      <c r="D3760" s="43" t="n">
        <f aca="false">NORMSINV(Inputs!$B$8)*STDEV(Prices_MTM!I3743:I3992)</f>
        <v>109980.385734341</v>
      </c>
      <c r="E3760" s="43" t="n">
        <f aca="false">-PERCENTILE(Prices_MTM!I3743:I3992,1-Inputs!$B$9)</f>
        <v>169509.999999999</v>
      </c>
      <c r="F3760" s="43" t="n">
        <f aca="false">NORMSINV(Inputs!$B$9)*STDEV(Prices_MTM!I3743:I3992)</f>
        <v>155547.358346692</v>
      </c>
      <c r="G3760" s="52" t="n">
        <f aca="false">IF(-B3760&gt;C3760,1,0)</f>
        <v>0</v>
      </c>
      <c r="H3760" s="52" t="n">
        <f aca="false">IF(-B3760&gt;D3760,1,0)</f>
        <v>0</v>
      </c>
      <c r="I3760" s="52" t="n">
        <f aca="false">IF(-B3760&gt;E3760,1,0)</f>
        <v>0</v>
      </c>
      <c r="J3760" s="52" t="n">
        <f aca="false">IF(-B3760&gt;F3760,1,0)</f>
        <v>0</v>
      </c>
    </row>
    <row r="3761" customFormat="false" ht="15" hidden="false" customHeight="false" outlineLevel="0" collapsed="false">
      <c r="A3761" s="51" t="n">
        <f aca="false">Prices_MTM!A3994</f>
        <v>43263</v>
      </c>
      <c r="B3761" s="43" t="n">
        <f aca="false">Prices_MTM!I3994</f>
        <v>14000.0000000001</v>
      </c>
      <c r="C3761" s="43" t="n">
        <f aca="false">-PERCENTILE(Prices_MTM!I3744:I3993,1-Inputs!$B$8)</f>
        <v>119875</v>
      </c>
      <c r="D3761" s="43" t="n">
        <f aca="false">NORMSINV(Inputs!$B$8)*STDEV(Prices_MTM!I3744:I3993)</f>
        <v>108466.661209069</v>
      </c>
      <c r="E3761" s="43" t="n">
        <f aca="false">-PERCENTILE(Prices_MTM!I3744:I3993,1-Inputs!$B$9)</f>
        <v>161650</v>
      </c>
      <c r="F3761" s="43" t="n">
        <f aca="false">NORMSINV(Inputs!$B$9)*STDEV(Prices_MTM!I3744:I3993)</f>
        <v>153406.468863549</v>
      </c>
      <c r="G3761" s="52" t="n">
        <f aca="false">IF(-B3761&gt;C3761,1,0)</f>
        <v>0</v>
      </c>
      <c r="H3761" s="52" t="n">
        <f aca="false">IF(-B3761&gt;D3761,1,0)</f>
        <v>0</v>
      </c>
      <c r="I3761" s="52" t="n">
        <f aca="false">IF(-B3761&gt;E3761,1,0)</f>
        <v>0</v>
      </c>
      <c r="J3761" s="52" t="n">
        <f aca="false">IF(-B3761&gt;F3761,1,0)</f>
        <v>0</v>
      </c>
    </row>
    <row r="3762" customFormat="false" ht="15" hidden="false" customHeight="false" outlineLevel="0" collapsed="false">
      <c r="A3762" s="51" t="n">
        <f aca="false">Prices_MTM!A3995</f>
        <v>43264</v>
      </c>
      <c r="B3762" s="43" t="n">
        <f aca="false">Prices_MTM!I3995</f>
        <v>14500.0000000003</v>
      </c>
      <c r="C3762" s="43" t="n">
        <f aca="false">-PERCENTILE(Prices_MTM!I3745:I3994,1-Inputs!$B$8)</f>
        <v>119875</v>
      </c>
      <c r="D3762" s="43" t="n">
        <f aca="false">NORMSINV(Inputs!$B$8)*STDEV(Prices_MTM!I3745:I3994)</f>
        <v>108443.340190354</v>
      </c>
      <c r="E3762" s="43" t="n">
        <f aca="false">-PERCENTILE(Prices_MTM!I3745:I3994,1-Inputs!$B$9)</f>
        <v>161650</v>
      </c>
      <c r="F3762" s="43" t="n">
        <f aca="false">NORMSINV(Inputs!$B$9)*STDEV(Prices_MTM!I3745:I3994)</f>
        <v>153373.485501735</v>
      </c>
      <c r="G3762" s="52" t="n">
        <f aca="false">IF(-B3762&gt;C3762,1,0)</f>
        <v>0</v>
      </c>
      <c r="H3762" s="52" t="n">
        <f aca="false">IF(-B3762&gt;D3762,1,0)</f>
        <v>0</v>
      </c>
      <c r="I3762" s="52" t="n">
        <f aca="false">IF(-B3762&gt;E3762,1,0)</f>
        <v>0</v>
      </c>
      <c r="J3762" s="52" t="n">
        <f aca="false">IF(-B3762&gt;F3762,1,0)</f>
        <v>0</v>
      </c>
    </row>
    <row r="3763" customFormat="false" ht="15" hidden="false" customHeight="false" outlineLevel="0" collapsed="false">
      <c r="A3763" s="51" t="n">
        <f aca="false">Prices_MTM!A3996</f>
        <v>43265</v>
      </c>
      <c r="B3763" s="43" t="n">
        <f aca="false">Prices_MTM!I3996</f>
        <v>43000</v>
      </c>
      <c r="C3763" s="43" t="n">
        <f aca="false">-PERCENTILE(Prices_MTM!I3746:I3995,1-Inputs!$B$8)</f>
        <v>119875</v>
      </c>
      <c r="D3763" s="43" t="n">
        <f aca="false">NORMSINV(Inputs!$B$8)*STDEV(Prices_MTM!I3746:I3995)</f>
        <v>108448.858118276</v>
      </c>
      <c r="E3763" s="43" t="n">
        <f aca="false">-PERCENTILE(Prices_MTM!I3746:I3995,1-Inputs!$B$9)</f>
        <v>161650</v>
      </c>
      <c r="F3763" s="43" t="n">
        <f aca="false">NORMSINV(Inputs!$B$9)*STDEV(Prices_MTM!I3746:I3995)</f>
        <v>153381.289612496</v>
      </c>
      <c r="G3763" s="52" t="n">
        <f aca="false">IF(-B3763&gt;C3763,1,0)</f>
        <v>0</v>
      </c>
      <c r="H3763" s="52" t="n">
        <f aca="false">IF(-B3763&gt;D3763,1,0)</f>
        <v>0</v>
      </c>
      <c r="I3763" s="52" t="n">
        <f aca="false">IF(-B3763&gt;E3763,1,0)</f>
        <v>0</v>
      </c>
      <c r="J3763" s="52" t="n">
        <f aca="false">IF(-B3763&gt;F3763,1,0)</f>
        <v>0</v>
      </c>
    </row>
    <row r="3764" customFormat="false" ht="15" hidden="false" customHeight="false" outlineLevel="0" collapsed="false">
      <c r="A3764" s="51" t="n">
        <f aca="false">Prices_MTM!A3997</f>
        <v>43266</v>
      </c>
      <c r="B3764" s="43" t="n">
        <f aca="false">Prices_MTM!I3997</f>
        <v>-52499.9999999992</v>
      </c>
      <c r="C3764" s="43" t="n">
        <f aca="false">-PERCENTILE(Prices_MTM!I3747:I3996,1-Inputs!$B$8)</f>
        <v>119875</v>
      </c>
      <c r="D3764" s="43" t="n">
        <f aca="false">NORMSINV(Inputs!$B$8)*STDEV(Prices_MTM!I3747:I3996)</f>
        <v>108529.950323087</v>
      </c>
      <c r="E3764" s="43" t="n">
        <f aca="false">-PERCENTILE(Prices_MTM!I3747:I3996,1-Inputs!$B$9)</f>
        <v>161650</v>
      </c>
      <c r="F3764" s="43" t="n">
        <f aca="false">NORMSINV(Inputs!$B$9)*STDEV(Prices_MTM!I3747:I3996)</f>
        <v>153495.979865278</v>
      </c>
      <c r="G3764" s="52" t="n">
        <f aca="false">IF(-B3764&gt;C3764,1,0)</f>
        <v>0</v>
      </c>
      <c r="H3764" s="52" t="n">
        <f aca="false">IF(-B3764&gt;D3764,1,0)</f>
        <v>0</v>
      </c>
      <c r="I3764" s="52" t="n">
        <f aca="false">IF(-B3764&gt;E3764,1,0)</f>
        <v>0</v>
      </c>
      <c r="J3764" s="52" t="n">
        <f aca="false">IF(-B3764&gt;F3764,1,0)</f>
        <v>0</v>
      </c>
    </row>
    <row r="3765" customFormat="false" ht="15" hidden="false" customHeight="false" outlineLevel="0" collapsed="false">
      <c r="A3765" s="51" t="n">
        <f aca="false">Prices_MTM!A3998</f>
        <v>43269</v>
      </c>
      <c r="B3765" s="43" t="n">
        <f aca="false">Prices_MTM!I3998</f>
        <v>-52500.0000000013</v>
      </c>
      <c r="C3765" s="43" t="n">
        <f aca="false">-PERCENTILE(Prices_MTM!I3748:I3997,1-Inputs!$B$8)</f>
        <v>119875</v>
      </c>
      <c r="D3765" s="43" t="n">
        <f aca="false">NORMSINV(Inputs!$B$8)*STDEV(Prices_MTM!I3748:I3997)</f>
        <v>108602.362440109</v>
      </c>
      <c r="E3765" s="43" t="n">
        <f aca="false">-PERCENTILE(Prices_MTM!I3748:I3997,1-Inputs!$B$9)</f>
        <v>161650</v>
      </c>
      <c r="F3765" s="43" t="n">
        <f aca="false">NORMSINV(Inputs!$B$9)*STDEV(Prices_MTM!I3748:I3997)</f>
        <v>153598.393704253</v>
      </c>
      <c r="G3765" s="52" t="n">
        <f aca="false">IF(-B3765&gt;C3765,1,0)</f>
        <v>0</v>
      </c>
      <c r="H3765" s="52" t="n">
        <f aca="false">IF(-B3765&gt;D3765,1,0)</f>
        <v>0</v>
      </c>
      <c r="I3765" s="52" t="n">
        <f aca="false">IF(-B3765&gt;E3765,1,0)</f>
        <v>0</v>
      </c>
      <c r="J3765" s="52" t="n">
        <f aca="false">IF(-B3765&gt;F3765,1,0)</f>
        <v>0</v>
      </c>
    </row>
    <row r="3766" customFormat="false" ht="15" hidden="false" customHeight="false" outlineLevel="0" collapsed="false">
      <c r="A3766" s="51" t="n">
        <f aca="false">Prices_MTM!A3999</f>
        <v>43270</v>
      </c>
      <c r="B3766" s="43" t="n">
        <f aca="false">Prices_MTM!I3999</f>
        <v>-84499.9999999992</v>
      </c>
      <c r="C3766" s="43" t="n">
        <f aca="false">-PERCENTILE(Prices_MTM!I3749:I3998,1-Inputs!$B$8)</f>
        <v>119875</v>
      </c>
      <c r="D3766" s="43" t="n">
        <f aca="false">NORMSINV(Inputs!$B$8)*STDEV(Prices_MTM!I3749:I3998)</f>
        <v>108343.674082687</v>
      </c>
      <c r="E3766" s="43" t="n">
        <f aca="false">-PERCENTILE(Prices_MTM!I3749:I3998,1-Inputs!$B$9)</f>
        <v>161650</v>
      </c>
      <c r="F3766" s="43" t="n">
        <f aca="false">NORMSINV(Inputs!$B$9)*STDEV(Prices_MTM!I3749:I3998)</f>
        <v>153232.52582369</v>
      </c>
      <c r="G3766" s="52" t="n">
        <f aca="false">IF(-B3766&gt;C3766,1,0)</f>
        <v>0</v>
      </c>
      <c r="H3766" s="52" t="n">
        <f aca="false">IF(-B3766&gt;D3766,1,0)</f>
        <v>0</v>
      </c>
      <c r="I3766" s="52" t="n">
        <f aca="false">IF(-B3766&gt;E3766,1,0)</f>
        <v>0</v>
      </c>
      <c r="J3766" s="52" t="n">
        <f aca="false">IF(-B3766&gt;F3766,1,0)</f>
        <v>0</v>
      </c>
    </row>
    <row r="3767" customFormat="false" ht="15" hidden="false" customHeight="false" outlineLevel="0" collapsed="false">
      <c r="A3767" s="51" t="n">
        <f aca="false">Prices_MTM!A4000</f>
        <v>43271</v>
      </c>
      <c r="B3767" s="43" t="n">
        <f aca="false">Prices_MTM!I4000</f>
        <v>116500</v>
      </c>
      <c r="C3767" s="43" t="n">
        <f aca="false">-PERCENTILE(Prices_MTM!I3750:I3999,1-Inputs!$B$8)</f>
        <v>119875</v>
      </c>
      <c r="D3767" s="43" t="n">
        <f aca="false">NORMSINV(Inputs!$B$8)*STDEV(Prices_MTM!I3750:I3999)</f>
        <v>108636.355016896</v>
      </c>
      <c r="E3767" s="43" t="n">
        <f aca="false">-PERCENTILE(Prices_MTM!I3750:I3999,1-Inputs!$B$9)</f>
        <v>161650</v>
      </c>
      <c r="F3767" s="43" t="n">
        <f aca="false">NORMSINV(Inputs!$B$9)*STDEV(Prices_MTM!I3750:I3999)</f>
        <v>153646.470054297</v>
      </c>
      <c r="G3767" s="52" t="n">
        <f aca="false">IF(-B3767&gt;C3767,1,0)</f>
        <v>0</v>
      </c>
      <c r="H3767" s="52" t="n">
        <f aca="false">IF(-B3767&gt;D3767,1,0)</f>
        <v>0</v>
      </c>
      <c r="I3767" s="52" t="n">
        <f aca="false">IF(-B3767&gt;E3767,1,0)</f>
        <v>0</v>
      </c>
      <c r="J3767" s="52" t="n">
        <f aca="false">IF(-B3767&gt;F3767,1,0)</f>
        <v>0</v>
      </c>
    </row>
    <row r="3768" customFormat="false" ht="15" hidden="false" customHeight="false" outlineLevel="0" collapsed="false">
      <c r="A3768" s="51" t="n">
        <f aca="false">Prices_MTM!A4001</f>
        <v>43272</v>
      </c>
      <c r="B3768" s="43" t="n">
        <f aca="false">Prices_MTM!I4001</f>
        <v>45000.0000000003</v>
      </c>
      <c r="C3768" s="43" t="n">
        <f aca="false">-PERCENTILE(Prices_MTM!I3751:I4000,1-Inputs!$B$8)</f>
        <v>119875</v>
      </c>
      <c r="D3768" s="43" t="n">
        <f aca="false">NORMSINV(Inputs!$B$8)*STDEV(Prices_MTM!I3751:I4000)</f>
        <v>109265.676435922</v>
      </c>
      <c r="E3768" s="43" t="n">
        <f aca="false">-PERCENTILE(Prices_MTM!I3751:I4000,1-Inputs!$B$9)</f>
        <v>161650</v>
      </c>
      <c r="F3768" s="43" t="n">
        <f aca="false">NORMSINV(Inputs!$B$9)*STDEV(Prices_MTM!I3751:I4000)</f>
        <v>154536.531346836</v>
      </c>
      <c r="G3768" s="52" t="n">
        <f aca="false">IF(-B3768&gt;C3768,1,0)</f>
        <v>0</v>
      </c>
      <c r="H3768" s="52" t="n">
        <f aca="false">IF(-B3768&gt;D3768,1,0)</f>
        <v>0</v>
      </c>
      <c r="I3768" s="52" t="n">
        <f aca="false">IF(-B3768&gt;E3768,1,0)</f>
        <v>0</v>
      </c>
      <c r="J3768" s="52" t="n">
        <f aca="false">IF(-B3768&gt;F3768,1,0)</f>
        <v>0</v>
      </c>
    </row>
    <row r="3769" customFormat="false" ht="15" hidden="false" customHeight="false" outlineLevel="0" collapsed="false">
      <c r="A3769" s="51" t="n">
        <f aca="false">Prices_MTM!A4002</f>
        <v>43273</v>
      </c>
      <c r="B3769" s="43" t="n">
        <f aca="false">Prices_MTM!I4002</f>
        <v>293999.999999999</v>
      </c>
      <c r="C3769" s="43" t="n">
        <f aca="false">-PERCENTILE(Prices_MTM!I3752:I4001,1-Inputs!$B$8)</f>
        <v>119875</v>
      </c>
      <c r="D3769" s="43" t="n">
        <f aca="false">NORMSINV(Inputs!$B$8)*STDEV(Prices_MTM!I3752:I4001)</f>
        <v>109153.079655387</v>
      </c>
      <c r="E3769" s="43" t="n">
        <f aca="false">-PERCENTILE(Prices_MTM!I3752:I4001,1-Inputs!$B$9)</f>
        <v>161650</v>
      </c>
      <c r="F3769" s="43" t="n">
        <f aca="false">NORMSINV(Inputs!$B$9)*STDEV(Prices_MTM!I3752:I4001)</f>
        <v>154377.283571392</v>
      </c>
      <c r="G3769" s="52" t="n">
        <f aca="false">IF(-B3769&gt;C3769,1,0)</f>
        <v>0</v>
      </c>
      <c r="H3769" s="52" t="n">
        <f aca="false">IF(-B3769&gt;D3769,1,0)</f>
        <v>0</v>
      </c>
      <c r="I3769" s="52" t="n">
        <f aca="false">IF(-B3769&gt;E3769,1,0)</f>
        <v>0</v>
      </c>
      <c r="J3769" s="52" t="n">
        <f aca="false">IF(-B3769&gt;F3769,1,0)</f>
        <v>0</v>
      </c>
    </row>
    <row r="3770" customFormat="false" ht="15" hidden="false" customHeight="false" outlineLevel="0" collapsed="false">
      <c r="A3770" s="51" t="n">
        <f aca="false">Prices_MTM!A4003</f>
        <v>43276</v>
      </c>
      <c r="B3770" s="43" t="n">
        <f aca="false">Prices_MTM!I4003</f>
        <v>131500.000000001</v>
      </c>
      <c r="C3770" s="43" t="n">
        <f aca="false">-PERCENTILE(Prices_MTM!I3753:I4002,1-Inputs!$B$8)</f>
        <v>119875</v>
      </c>
      <c r="D3770" s="43" t="n">
        <f aca="false">NORMSINV(Inputs!$B$8)*STDEV(Prices_MTM!I3753:I4002)</f>
        <v>113267.602290074</v>
      </c>
      <c r="E3770" s="43" t="n">
        <f aca="false">-PERCENTILE(Prices_MTM!I3753:I4002,1-Inputs!$B$9)</f>
        <v>161650</v>
      </c>
      <c r="F3770" s="43" t="n">
        <f aca="false">NORMSINV(Inputs!$B$9)*STDEV(Prices_MTM!I3753:I4002)</f>
        <v>160196.531452821</v>
      </c>
      <c r="G3770" s="52" t="n">
        <f aca="false">IF(-B3770&gt;C3770,1,0)</f>
        <v>0</v>
      </c>
      <c r="H3770" s="52" t="n">
        <f aca="false">IF(-B3770&gt;D3770,1,0)</f>
        <v>0</v>
      </c>
      <c r="I3770" s="52" t="n">
        <f aca="false">IF(-B3770&gt;E3770,1,0)</f>
        <v>0</v>
      </c>
      <c r="J3770" s="52" t="n">
        <f aca="false">IF(-B3770&gt;F3770,1,0)</f>
        <v>0</v>
      </c>
    </row>
    <row r="3771" customFormat="false" ht="15" hidden="false" customHeight="false" outlineLevel="0" collapsed="false">
      <c r="A3771" s="51" t="n">
        <f aca="false">Prices_MTM!A4004</f>
        <v>43277</v>
      </c>
      <c r="B3771" s="43" t="n">
        <f aca="false">Prices_MTM!I4004</f>
        <v>494000</v>
      </c>
      <c r="C3771" s="43" t="n">
        <f aca="false">-PERCENTILE(Prices_MTM!I3754:I4003,1-Inputs!$B$8)</f>
        <v>119875</v>
      </c>
      <c r="D3771" s="43" t="n">
        <f aca="false">NORMSINV(Inputs!$B$8)*STDEV(Prices_MTM!I3754:I4003)</f>
        <v>113313.474977914</v>
      </c>
      <c r="E3771" s="43" t="n">
        <f aca="false">-PERCENTILE(Prices_MTM!I3754:I4003,1-Inputs!$B$9)</f>
        <v>161650</v>
      </c>
      <c r="F3771" s="43" t="n">
        <f aca="false">NORMSINV(Inputs!$B$9)*STDEV(Prices_MTM!I3754:I4003)</f>
        <v>160261.410070641</v>
      </c>
      <c r="G3771" s="52" t="n">
        <f aca="false">IF(-B3771&gt;C3771,1,0)</f>
        <v>0</v>
      </c>
      <c r="H3771" s="52" t="n">
        <f aca="false">IF(-B3771&gt;D3771,1,0)</f>
        <v>0</v>
      </c>
      <c r="I3771" s="52" t="n">
        <f aca="false">IF(-B3771&gt;E3771,1,0)</f>
        <v>0</v>
      </c>
      <c r="J3771" s="52" t="n">
        <f aca="false">IF(-B3771&gt;F3771,1,0)</f>
        <v>0</v>
      </c>
    </row>
    <row r="3772" customFormat="false" ht="15" hidden="false" customHeight="false" outlineLevel="0" collapsed="false">
      <c r="A3772" s="51" t="n">
        <f aca="false">Prices_MTM!A4005</f>
        <v>43278</v>
      </c>
      <c r="B3772" s="43" t="n">
        <f aca="false">Prices_MTM!I4005</f>
        <v>92499.999999999</v>
      </c>
      <c r="C3772" s="43" t="n">
        <f aca="false">-PERCENTILE(Prices_MTM!I3755:I4004,1-Inputs!$B$8)</f>
        <v>119875</v>
      </c>
      <c r="D3772" s="43" t="n">
        <f aca="false">NORMSINV(Inputs!$B$8)*STDEV(Prices_MTM!I3755:I4004)</f>
        <v>124193.092380128</v>
      </c>
      <c r="E3772" s="43" t="n">
        <f aca="false">-PERCENTILE(Prices_MTM!I3755:I4004,1-Inputs!$B$9)</f>
        <v>161650</v>
      </c>
      <c r="F3772" s="43" t="n">
        <f aca="false">NORMSINV(Inputs!$B$9)*STDEV(Prices_MTM!I3755:I4004)</f>
        <v>175648.660582972</v>
      </c>
      <c r="G3772" s="52" t="n">
        <f aca="false">IF(-B3772&gt;C3772,1,0)</f>
        <v>0</v>
      </c>
      <c r="H3772" s="52" t="n">
        <f aca="false">IF(-B3772&gt;D3772,1,0)</f>
        <v>0</v>
      </c>
      <c r="I3772" s="52" t="n">
        <f aca="false">IF(-B3772&gt;E3772,1,0)</f>
        <v>0</v>
      </c>
      <c r="J3772" s="52" t="n">
        <f aca="false">IF(-B3772&gt;F3772,1,0)</f>
        <v>0</v>
      </c>
    </row>
    <row r="3773" customFormat="false" ht="15" hidden="false" customHeight="false" outlineLevel="0" collapsed="false">
      <c r="A3773" s="51" t="n">
        <f aca="false">Prices_MTM!A4006</f>
        <v>43279</v>
      </c>
      <c r="B3773" s="43" t="n">
        <f aca="false">Prices_MTM!I4006</f>
        <v>-404499.999999999</v>
      </c>
      <c r="C3773" s="43" t="n">
        <f aca="false">-PERCENTILE(Prices_MTM!I3756:I4005,1-Inputs!$B$8)</f>
        <v>119875</v>
      </c>
      <c r="D3773" s="43" t="n">
        <f aca="false">NORMSINV(Inputs!$B$8)*STDEV(Prices_MTM!I3756:I4005)</f>
        <v>124434.173317285</v>
      </c>
      <c r="E3773" s="43" t="n">
        <f aca="false">-PERCENTILE(Prices_MTM!I3756:I4005,1-Inputs!$B$9)</f>
        <v>161650</v>
      </c>
      <c r="F3773" s="43" t="n">
        <f aca="false">NORMSINV(Inputs!$B$9)*STDEV(Prices_MTM!I3756:I4005)</f>
        <v>175989.625953043</v>
      </c>
      <c r="G3773" s="52" t="n">
        <f aca="false">IF(-B3773&gt;C3773,1,0)</f>
        <v>1</v>
      </c>
      <c r="H3773" s="52" t="n">
        <f aca="false">IF(-B3773&gt;D3773,1,0)</f>
        <v>1</v>
      </c>
      <c r="I3773" s="52" t="n">
        <f aca="false">IF(-B3773&gt;E3773,1,0)</f>
        <v>1</v>
      </c>
      <c r="J3773" s="52" t="n">
        <f aca="false">IF(-B3773&gt;F3773,1,0)</f>
        <v>1</v>
      </c>
    </row>
    <row r="3774" customFormat="false" ht="15" hidden="false" customHeight="false" outlineLevel="0" collapsed="false">
      <c r="A3774" s="51" t="n">
        <f aca="false">Prices_MTM!A4007</f>
        <v>43280</v>
      </c>
      <c r="B3774" s="43" t="n">
        <f aca="false">Prices_MTM!I4007</f>
        <v>8999.99999999963</v>
      </c>
      <c r="C3774" s="43" t="n">
        <f aca="false">-PERCENTILE(Prices_MTM!I3757:I4006,1-Inputs!$B$8)</f>
        <v>123200</v>
      </c>
      <c r="D3774" s="43" t="n">
        <f aca="false">NORMSINV(Inputs!$B$8)*STDEV(Prices_MTM!I3757:I4006)</f>
        <v>131556.54217884</v>
      </c>
      <c r="E3774" s="43" t="n">
        <f aca="false">-PERCENTILE(Prices_MTM!I3757:I4006,1-Inputs!$B$9)</f>
        <v>169509.999999999</v>
      </c>
      <c r="F3774" s="43" t="n">
        <f aca="false">NORMSINV(Inputs!$B$9)*STDEV(Prices_MTM!I3757:I4006)</f>
        <v>186062.928153143</v>
      </c>
      <c r="G3774" s="52" t="n">
        <f aca="false">IF(-B3774&gt;C3774,1,0)</f>
        <v>0</v>
      </c>
      <c r="H3774" s="52" t="n">
        <f aca="false">IF(-B3774&gt;D3774,1,0)</f>
        <v>0</v>
      </c>
      <c r="I3774" s="52" t="n">
        <f aca="false">IF(-B3774&gt;E3774,1,0)</f>
        <v>0</v>
      </c>
      <c r="J3774" s="52" t="n">
        <f aca="false">IF(-B3774&gt;F3774,1,0)</f>
        <v>0</v>
      </c>
    </row>
    <row r="3775" customFormat="false" ht="15" hidden="false" customHeight="false" outlineLevel="0" collapsed="false">
      <c r="A3775" s="51" t="n">
        <f aca="false">Prices_MTM!A4008</f>
        <v>43283</v>
      </c>
      <c r="B3775" s="43" t="n">
        <f aca="false">Prices_MTM!I4008</f>
        <v>12500.0000000007</v>
      </c>
      <c r="C3775" s="43" t="n">
        <f aca="false">-PERCENTILE(Prices_MTM!I3758:I4007,1-Inputs!$B$8)</f>
        <v>123200</v>
      </c>
      <c r="D3775" s="43" t="n">
        <f aca="false">NORMSINV(Inputs!$B$8)*STDEV(Prices_MTM!I3758:I4007)</f>
        <v>131553.891911162</v>
      </c>
      <c r="E3775" s="43" t="n">
        <f aca="false">-PERCENTILE(Prices_MTM!I3758:I4007,1-Inputs!$B$9)</f>
        <v>169509.999999999</v>
      </c>
      <c r="F3775" s="43" t="n">
        <f aca="false">NORMSINV(Inputs!$B$9)*STDEV(Prices_MTM!I3758:I4007)</f>
        <v>186059.17982899</v>
      </c>
      <c r="G3775" s="52" t="n">
        <f aca="false">IF(-B3775&gt;C3775,1,0)</f>
        <v>0</v>
      </c>
      <c r="H3775" s="52" t="n">
        <f aca="false">IF(-B3775&gt;D3775,1,0)</f>
        <v>0</v>
      </c>
      <c r="I3775" s="52" t="n">
        <f aca="false">IF(-B3775&gt;E3775,1,0)</f>
        <v>0</v>
      </c>
      <c r="J3775" s="52" t="n">
        <f aca="false">IF(-B3775&gt;F3775,1,0)</f>
        <v>0</v>
      </c>
    </row>
    <row r="3776" customFormat="false" ht="15" hidden="false" customHeight="false" outlineLevel="0" collapsed="false">
      <c r="A3776" s="51" t="n">
        <f aca="false">Prices_MTM!A4009</f>
        <v>43284</v>
      </c>
      <c r="B3776" s="43" t="n">
        <f aca="false">Prices_MTM!I4009</f>
        <v>71999.9999999992</v>
      </c>
      <c r="C3776" s="43" t="n">
        <f aca="false">-PERCENTILE(Prices_MTM!I3759:I4008,1-Inputs!$B$8)</f>
        <v>123200</v>
      </c>
      <c r="D3776" s="43" t="n">
        <f aca="false">NORMSINV(Inputs!$B$8)*STDEV(Prices_MTM!I3759:I4008)</f>
        <v>131520.256550153</v>
      </c>
      <c r="E3776" s="43" t="n">
        <f aca="false">-PERCENTILE(Prices_MTM!I3759:I4008,1-Inputs!$B$9)</f>
        <v>169509.999999999</v>
      </c>
      <c r="F3776" s="43" t="n">
        <f aca="false">NORMSINV(Inputs!$B$9)*STDEV(Prices_MTM!I3759:I4008)</f>
        <v>186011.608696036</v>
      </c>
      <c r="G3776" s="52" t="n">
        <f aca="false">IF(-B3776&gt;C3776,1,0)</f>
        <v>0</v>
      </c>
      <c r="H3776" s="52" t="n">
        <f aca="false">IF(-B3776&gt;D3776,1,0)</f>
        <v>0</v>
      </c>
      <c r="I3776" s="52" t="n">
        <f aca="false">IF(-B3776&gt;E3776,1,0)</f>
        <v>0</v>
      </c>
      <c r="J3776" s="52" t="n">
        <f aca="false">IF(-B3776&gt;F3776,1,0)</f>
        <v>0</v>
      </c>
    </row>
    <row r="3777" customFormat="false" ht="15" hidden="false" customHeight="false" outlineLevel="0" collapsed="false">
      <c r="A3777" s="51" t="n">
        <f aca="false">Prices_MTM!A4010</f>
        <v>43286</v>
      </c>
      <c r="B3777" s="43" t="n">
        <f aca="false">Prices_MTM!I4010</f>
        <v>-175000</v>
      </c>
      <c r="C3777" s="43" t="n">
        <f aca="false">-PERCENTILE(Prices_MTM!I3760:I4009,1-Inputs!$B$8)</f>
        <v>123200</v>
      </c>
      <c r="D3777" s="43" t="n">
        <f aca="false">NORMSINV(Inputs!$B$8)*STDEV(Prices_MTM!I3760:I4009)</f>
        <v>131684.296625277</v>
      </c>
      <c r="E3777" s="43" t="n">
        <f aca="false">-PERCENTILE(Prices_MTM!I3760:I4009,1-Inputs!$B$9)</f>
        <v>169509.999999999</v>
      </c>
      <c r="F3777" s="43" t="n">
        <f aca="false">NORMSINV(Inputs!$B$9)*STDEV(Prices_MTM!I3760:I4009)</f>
        <v>186243.613704731</v>
      </c>
      <c r="G3777" s="52" t="n">
        <f aca="false">IF(-B3777&gt;C3777,1,0)</f>
        <v>1</v>
      </c>
      <c r="H3777" s="52" t="n">
        <f aca="false">IF(-B3777&gt;D3777,1,0)</f>
        <v>1</v>
      </c>
      <c r="I3777" s="52" t="n">
        <f aca="false">IF(-B3777&gt;E3777,1,0)</f>
        <v>1</v>
      </c>
      <c r="J3777" s="52" t="n">
        <f aca="false">IF(-B3777&gt;F3777,1,0)</f>
        <v>0</v>
      </c>
    </row>
    <row r="3778" customFormat="false" ht="15" hidden="false" customHeight="false" outlineLevel="0" collapsed="false">
      <c r="A3778" s="51" t="n">
        <f aca="false">Prices_MTM!A4011</f>
        <v>43287</v>
      </c>
      <c r="B3778" s="43" t="n">
        <f aca="false">Prices_MTM!I4011</f>
        <v>178500</v>
      </c>
      <c r="C3778" s="43" t="n">
        <f aca="false">-PERCENTILE(Prices_MTM!I3761:I4010,1-Inputs!$B$8)</f>
        <v>125825</v>
      </c>
      <c r="D3778" s="43" t="n">
        <f aca="false">NORMSINV(Inputs!$B$8)*STDEV(Prices_MTM!I3761:I4010)</f>
        <v>132563.526245582</v>
      </c>
      <c r="E3778" s="43" t="n">
        <f aca="false">-PERCENTILE(Prices_MTM!I3761:I4010,1-Inputs!$B$9)</f>
        <v>172549.999999999</v>
      </c>
      <c r="F3778" s="43" t="n">
        <f aca="false">NORMSINV(Inputs!$B$9)*STDEV(Prices_MTM!I3761:I4010)</f>
        <v>187487.124935443</v>
      </c>
      <c r="G3778" s="52" t="n">
        <f aca="false">IF(-B3778&gt;C3778,1,0)</f>
        <v>0</v>
      </c>
      <c r="H3778" s="52" t="n">
        <f aca="false">IF(-B3778&gt;D3778,1,0)</f>
        <v>0</v>
      </c>
      <c r="I3778" s="52" t="n">
        <f aca="false">IF(-B3778&gt;E3778,1,0)</f>
        <v>0</v>
      </c>
      <c r="J3778" s="52" t="n">
        <f aca="false">IF(-B3778&gt;F3778,1,0)</f>
        <v>0</v>
      </c>
    </row>
    <row r="3779" customFormat="false" ht="15" hidden="false" customHeight="false" outlineLevel="0" collapsed="false">
      <c r="A3779" s="51" t="n">
        <f aca="false">Prices_MTM!A4012</f>
        <v>43290</v>
      </c>
      <c r="B3779" s="43" t="n">
        <f aca="false">Prices_MTM!I4012</f>
        <v>-89999.9999999991</v>
      </c>
      <c r="C3779" s="43" t="n">
        <f aca="false">-PERCENTILE(Prices_MTM!I3762:I4011,1-Inputs!$B$8)</f>
        <v>125825</v>
      </c>
      <c r="D3779" s="43" t="n">
        <f aca="false">NORMSINV(Inputs!$B$8)*STDEV(Prices_MTM!I3762:I4011)</f>
        <v>133186.07760121</v>
      </c>
      <c r="E3779" s="43" t="n">
        <f aca="false">-PERCENTILE(Prices_MTM!I3762:I4011,1-Inputs!$B$9)</f>
        <v>172549.999999999</v>
      </c>
      <c r="F3779" s="43" t="n">
        <f aca="false">NORMSINV(Inputs!$B$9)*STDEV(Prices_MTM!I3762:I4011)</f>
        <v>188367.61119812</v>
      </c>
      <c r="G3779" s="52" t="n">
        <f aca="false">IF(-B3779&gt;C3779,1,0)</f>
        <v>0</v>
      </c>
      <c r="H3779" s="52" t="n">
        <f aca="false">IF(-B3779&gt;D3779,1,0)</f>
        <v>0</v>
      </c>
      <c r="I3779" s="52" t="n">
        <f aca="false">IF(-B3779&gt;E3779,1,0)</f>
        <v>0</v>
      </c>
      <c r="J3779" s="52" t="n">
        <f aca="false">IF(-B3779&gt;F3779,1,0)</f>
        <v>0</v>
      </c>
    </row>
    <row r="3780" customFormat="false" ht="15" hidden="false" customHeight="false" outlineLevel="0" collapsed="false">
      <c r="A3780" s="51" t="n">
        <f aca="false">Prices_MTM!A4013</f>
        <v>43291</v>
      </c>
      <c r="B3780" s="43" t="n">
        <f aca="false">Prices_MTM!I4013</f>
        <v>-18000.0000000007</v>
      </c>
      <c r="C3780" s="43" t="n">
        <f aca="false">-PERCENTILE(Prices_MTM!I3763:I4012,1-Inputs!$B$8)</f>
        <v>125825</v>
      </c>
      <c r="D3780" s="43" t="n">
        <f aca="false">NORMSINV(Inputs!$B$8)*STDEV(Prices_MTM!I3763:I4012)</f>
        <v>133553.9082519</v>
      </c>
      <c r="E3780" s="43" t="n">
        <f aca="false">-PERCENTILE(Prices_MTM!I3763:I4012,1-Inputs!$B$9)</f>
        <v>172549.999999999</v>
      </c>
      <c r="F3780" s="43" t="n">
        <f aca="false">NORMSINV(Inputs!$B$9)*STDEV(Prices_MTM!I3763:I4012)</f>
        <v>188887.84110686</v>
      </c>
      <c r="G3780" s="52" t="n">
        <f aca="false">IF(-B3780&gt;C3780,1,0)</f>
        <v>0</v>
      </c>
      <c r="H3780" s="52" t="n">
        <f aca="false">IF(-B3780&gt;D3780,1,0)</f>
        <v>0</v>
      </c>
      <c r="I3780" s="52" t="n">
        <f aca="false">IF(-B3780&gt;E3780,1,0)</f>
        <v>0</v>
      </c>
      <c r="J3780" s="52" t="n">
        <f aca="false">IF(-B3780&gt;F3780,1,0)</f>
        <v>0</v>
      </c>
    </row>
    <row r="3781" customFormat="false" ht="15" hidden="false" customHeight="false" outlineLevel="0" collapsed="false">
      <c r="A3781" s="51" t="n">
        <f aca="false">Prices_MTM!A4014</f>
        <v>43292</v>
      </c>
      <c r="B3781" s="43" t="n">
        <f aca="false">Prices_MTM!I4014</f>
        <v>-241500</v>
      </c>
      <c r="C3781" s="43" t="n">
        <f aca="false">-PERCENTILE(Prices_MTM!I3764:I4013,1-Inputs!$B$8)</f>
        <v>125825</v>
      </c>
      <c r="D3781" s="43" t="n">
        <f aca="false">NORMSINV(Inputs!$B$8)*STDEV(Prices_MTM!I3764:I4013)</f>
        <v>133540.890713841</v>
      </c>
      <c r="E3781" s="43" t="n">
        <f aca="false">-PERCENTILE(Prices_MTM!I3764:I4013,1-Inputs!$B$9)</f>
        <v>172549.999999999</v>
      </c>
      <c r="F3781" s="43" t="n">
        <f aca="false">NORMSINV(Inputs!$B$9)*STDEV(Prices_MTM!I3764:I4013)</f>
        <v>188869.430154365</v>
      </c>
      <c r="G3781" s="52" t="n">
        <f aca="false">IF(-B3781&gt;C3781,1,0)</f>
        <v>1</v>
      </c>
      <c r="H3781" s="52" t="n">
        <f aca="false">IF(-B3781&gt;D3781,1,0)</f>
        <v>1</v>
      </c>
      <c r="I3781" s="52" t="n">
        <f aca="false">IF(-B3781&gt;E3781,1,0)</f>
        <v>1</v>
      </c>
      <c r="J3781" s="52" t="n">
        <f aca="false">IF(-B3781&gt;F3781,1,0)</f>
        <v>1</v>
      </c>
    </row>
    <row r="3782" customFormat="false" ht="15" hidden="false" customHeight="false" outlineLevel="0" collapsed="false">
      <c r="A3782" s="51" t="n">
        <f aca="false">Prices_MTM!A4015</f>
        <v>43293</v>
      </c>
      <c r="B3782" s="43" t="n">
        <f aca="false">Prices_MTM!I4015</f>
        <v>143000</v>
      </c>
      <c r="C3782" s="43" t="n">
        <f aca="false">-PERCENTILE(Prices_MTM!I3765:I4014,1-Inputs!$B$8)</f>
        <v>126500</v>
      </c>
      <c r="D3782" s="43" t="n">
        <f aca="false">NORMSINV(Inputs!$B$8)*STDEV(Prices_MTM!I3765:I4014)</f>
        <v>135992.92192024</v>
      </c>
      <c r="E3782" s="43" t="n">
        <f aca="false">-PERCENTILE(Prices_MTM!I3765:I4014,1-Inputs!$B$9)</f>
        <v>180355</v>
      </c>
      <c r="F3782" s="43" t="n">
        <f aca="false">NORMSINV(Inputs!$B$9)*STDEV(Prices_MTM!I3765:I4014)</f>
        <v>192337.384682732</v>
      </c>
      <c r="G3782" s="52" t="n">
        <f aca="false">IF(-B3782&gt;C3782,1,0)</f>
        <v>0</v>
      </c>
      <c r="H3782" s="52" t="n">
        <f aca="false">IF(-B3782&gt;D3782,1,0)</f>
        <v>0</v>
      </c>
      <c r="I3782" s="52" t="n">
        <f aca="false">IF(-B3782&gt;E3782,1,0)</f>
        <v>0</v>
      </c>
      <c r="J3782" s="52" t="n">
        <f aca="false">IF(-B3782&gt;F3782,1,0)</f>
        <v>0</v>
      </c>
    </row>
    <row r="3783" customFormat="false" ht="15" hidden="false" customHeight="false" outlineLevel="0" collapsed="false">
      <c r="A3783" s="51" t="n">
        <f aca="false">Prices_MTM!A4016</f>
        <v>43294</v>
      </c>
      <c r="B3783" s="43" t="n">
        <f aca="false">Prices_MTM!I4016</f>
        <v>-25000</v>
      </c>
      <c r="C3783" s="43" t="n">
        <f aca="false">-PERCENTILE(Prices_MTM!I3766:I4015,1-Inputs!$B$8)</f>
        <v>126500</v>
      </c>
      <c r="D3783" s="43" t="n">
        <f aca="false">NORMSINV(Inputs!$B$8)*STDEV(Prices_MTM!I3766:I4015)</f>
        <v>136630.243160749</v>
      </c>
      <c r="E3783" s="43" t="n">
        <f aca="false">-PERCENTILE(Prices_MTM!I3766:I4015,1-Inputs!$B$9)</f>
        <v>180355</v>
      </c>
      <c r="F3783" s="43" t="n">
        <f aca="false">NORMSINV(Inputs!$B$9)*STDEV(Prices_MTM!I3766:I4015)</f>
        <v>193238.760275457</v>
      </c>
      <c r="G3783" s="52" t="n">
        <f aca="false">IF(-B3783&gt;C3783,1,0)</f>
        <v>0</v>
      </c>
      <c r="H3783" s="52" t="n">
        <f aca="false">IF(-B3783&gt;D3783,1,0)</f>
        <v>0</v>
      </c>
      <c r="I3783" s="52" t="n">
        <f aca="false">IF(-B3783&gt;E3783,1,0)</f>
        <v>0</v>
      </c>
      <c r="J3783" s="52" t="n">
        <f aca="false">IF(-B3783&gt;F3783,1,0)</f>
        <v>0</v>
      </c>
    </row>
    <row r="3784" customFormat="false" ht="15" hidden="false" customHeight="false" outlineLevel="0" collapsed="false">
      <c r="A3784" s="51" t="n">
        <f aca="false">Prices_MTM!A4017</f>
        <v>43297</v>
      </c>
      <c r="B3784" s="43" t="n">
        <f aca="false">Prices_MTM!I4017</f>
        <v>-127000</v>
      </c>
      <c r="C3784" s="43" t="n">
        <f aca="false">-PERCENTILE(Prices_MTM!I3767:I4016,1-Inputs!$B$8)</f>
        <v>126500</v>
      </c>
      <c r="D3784" s="43" t="n">
        <f aca="false">NORMSINV(Inputs!$B$8)*STDEV(Prices_MTM!I3767:I4016)</f>
        <v>136618.04999154</v>
      </c>
      <c r="E3784" s="43" t="n">
        <f aca="false">-PERCENTILE(Prices_MTM!I3767:I4016,1-Inputs!$B$9)</f>
        <v>180355</v>
      </c>
      <c r="F3784" s="43" t="n">
        <f aca="false">NORMSINV(Inputs!$B$9)*STDEV(Prices_MTM!I3767:I4016)</f>
        <v>193221.515243557</v>
      </c>
      <c r="G3784" s="52" t="n">
        <f aca="false">IF(-B3784&gt;C3784,1,0)</f>
        <v>1</v>
      </c>
      <c r="H3784" s="52" t="n">
        <f aca="false">IF(-B3784&gt;D3784,1,0)</f>
        <v>0</v>
      </c>
      <c r="I3784" s="52" t="n">
        <f aca="false">IF(-B3784&gt;E3784,1,0)</f>
        <v>0</v>
      </c>
      <c r="J3784" s="52" t="n">
        <f aca="false">IF(-B3784&gt;F3784,1,0)</f>
        <v>0</v>
      </c>
    </row>
    <row r="3785" customFormat="false" ht="15" hidden="false" customHeight="false" outlineLevel="0" collapsed="false">
      <c r="A3785" s="51" t="n">
        <f aca="false">Prices_MTM!A4018</f>
        <v>43298</v>
      </c>
      <c r="B3785" s="43" t="n">
        <f aca="false">Prices_MTM!I4018</f>
        <v>-10999.9999999999</v>
      </c>
      <c r="C3785" s="43" t="n">
        <f aca="false">-PERCENTILE(Prices_MTM!I3768:I4017,1-Inputs!$B$8)</f>
        <v>126775</v>
      </c>
      <c r="D3785" s="43" t="n">
        <f aca="false">NORMSINV(Inputs!$B$8)*STDEV(Prices_MTM!I3768:I4017)</f>
        <v>137301.380145389</v>
      </c>
      <c r="E3785" s="43" t="n">
        <f aca="false">-PERCENTILE(Prices_MTM!I3768:I4017,1-Inputs!$B$9)</f>
        <v>180355</v>
      </c>
      <c r="F3785" s="43" t="n">
        <f aca="false">NORMSINV(Inputs!$B$9)*STDEV(Prices_MTM!I3768:I4017)</f>
        <v>194187.962120426</v>
      </c>
      <c r="G3785" s="52" t="n">
        <f aca="false">IF(-B3785&gt;C3785,1,0)</f>
        <v>0</v>
      </c>
      <c r="H3785" s="52" t="n">
        <f aca="false">IF(-B3785&gt;D3785,1,0)</f>
        <v>0</v>
      </c>
      <c r="I3785" s="52" t="n">
        <f aca="false">IF(-B3785&gt;E3785,1,0)</f>
        <v>0</v>
      </c>
      <c r="J3785" s="52" t="n">
        <f aca="false">IF(-B3785&gt;F3785,1,0)</f>
        <v>0</v>
      </c>
    </row>
    <row r="3786" customFormat="false" ht="15" hidden="false" customHeight="false" outlineLevel="0" collapsed="false">
      <c r="A3786" s="51" t="n">
        <f aca="false">Prices_MTM!A4019</f>
        <v>43299</v>
      </c>
      <c r="B3786" s="43" t="n">
        <f aca="false">Prices_MTM!I4019</f>
        <v>92500.0000000004</v>
      </c>
      <c r="C3786" s="43" t="n">
        <f aca="false">-PERCENTILE(Prices_MTM!I3769:I4018,1-Inputs!$B$8)</f>
        <v>126775</v>
      </c>
      <c r="D3786" s="43" t="n">
        <f aca="false">NORMSINV(Inputs!$B$8)*STDEV(Prices_MTM!I3769:I4018)</f>
        <v>137272.604137776</v>
      </c>
      <c r="E3786" s="43" t="n">
        <f aca="false">-PERCENTILE(Prices_MTM!I3769:I4018,1-Inputs!$B$9)</f>
        <v>180355</v>
      </c>
      <c r="F3786" s="43" t="n">
        <f aca="false">NORMSINV(Inputs!$B$9)*STDEV(Prices_MTM!I3769:I4018)</f>
        <v>194147.263663715</v>
      </c>
      <c r="G3786" s="52" t="n">
        <f aca="false">IF(-B3786&gt;C3786,1,0)</f>
        <v>0</v>
      </c>
      <c r="H3786" s="52" t="n">
        <f aca="false">IF(-B3786&gt;D3786,1,0)</f>
        <v>0</v>
      </c>
      <c r="I3786" s="52" t="n">
        <f aca="false">IF(-B3786&gt;E3786,1,0)</f>
        <v>0</v>
      </c>
      <c r="J3786" s="52" t="n">
        <f aca="false">IF(-B3786&gt;F3786,1,0)</f>
        <v>0</v>
      </c>
    </row>
    <row r="3787" customFormat="false" ht="15" hidden="false" customHeight="false" outlineLevel="0" collapsed="false">
      <c r="A3787" s="51" t="n">
        <f aca="false">Prices_MTM!A4020</f>
        <v>43300</v>
      </c>
      <c r="B3787" s="43" t="n">
        <f aca="false">Prices_MTM!I4020</f>
        <v>-7000.00000000003</v>
      </c>
      <c r="C3787" s="43" t="n">
        <f aca="false">-PERCENTILE(Prices_MTM!I3770:I4019,1-Inputs!$B$8)</f>
        <v>126775</v>
      </c>
      <c r="D3787" s="43" t="n">
        <f aca="false">NORMSINV(Inputs!$B$8)*STDEV(Prices_MTM!I3770:I4019)</f>
        <v>137504.694324419</v>
      </c>
      <c r="E3787" s="43" t="n">
        <f aca="false">-PERCENTILE(Prices_MTM!I3770:I4019,1-Inputs!$B$9)</f>
        <v>180355</v>
      </c>
      <c r="F3787" s="43" t="n">
        <f aca="false">NORMSINV(Inputs!$B$9)*STDEV(Prices_MTM!I3770:I4019)</f>
        <v>194475.51324376</v>
      </c>
      <c r="G3787" s="52" t="n">
        <f aca="false">IF(-B3787&gt;C3787,1,0)</f>
        <v>0</v>
      </c>
      <c r="H3787" s="52" t="n">
        <f aca="false">IF(-B3787&gt;D3787,1,0)</f>
        <v>0</v>
      </c>
      <c r="I3787" s="52" t="n">
        <f aca="false">IF(-B3787&gt;E3787,1,0)</f>
        <v>0</v>
      </c>
      <c r="J3787" s="52" t="n">
        <f aca="false">IF(-B3787&gt;F3787,1,0)</f>
        <v>0</v>
      </c>
    </row>
    <row r="3788" customFormat="false" ht="15" hidden="false" customHeight="false" outlineLevel="0" collapsed="false">
      <c r="A3788" s="51" t="n">
        <f aca="false">Prices_MTM!A4021</f>
        <v>43301</v>
      </c>
      <c r="B3788" s="43" t="n">
        <f aca="false">Prices_MTM!I4021</f>
        <v>86500.0000000002</v>
      </c>
      <c r="C3788" s="43" t="n">
        <f aca="false">-PERCENTILE(Prices_MTM!I3771:I4020,1-Inputs!$B$8)</f>
        <v>126775</v>
      </c>
      <c r="D3788" s="43" t="n">
        <f aca="false">NORMSINV(Inputs!$B$8)*STDEV(Prices_MTM!I3771:I4020)</f>
        <v>137493.234034103</v>
      </c>
      <c r="E3788" s="43" t="n">
        <f aca="false">-PERCENTILE(Prices_MTM!I3771:I4020,1-Inputs!$B$9)</f>
        <v>180355</v>
      </c>
      <c r="F3788" s="43" t="n">
        <f aca="false">NORMSINV(Inputs!$B$9)*STDEV(Prices_MTM!I3771:I4020)</f>
        <v>194459.304736464</v>
      </c>
      <c r="G3788" s="52" t="n">
        <f aca="false">IF(-B3788&gt;C3788,1,0)</f>
        <v>0</v>
      </c>
      <c r="H3788" s="52" t="n">
        <f aca="false">IF(-B3788&gt;D3788,1,0)</f>
        <v>0</v>
      </c>
      <c r="I3788" s="52" t="n">
        <f aca="false">IF(-B3788&gt;E3788,1,0)</f>
        <v>0</v>
      </c>
      <c r="J3788" s="52" t="n">
        <f aca="false">IF(-B3788&gt;F3788,1,0)</f>
        <v>0</v>
      </c>
    </row>
    <row r="3789" customFormat="false" ht="15" hidden="false" customHeight="false" outlineLevel="0" collapsed="false">
      <c r="A3789" s="51" t="n">
        <f aca="false">Prices_MTM!A4022</f>
        <v>43304</v>
      </c>
      <c r="B3789" s="43" t="n">
        <f aca="false">Prices_MTM!I4022</f>
        <v>-314000</v>
      </c>
      <c r="C3789" s="43" t="n">
        <f aca="false">-PERCENTILE(Prices_MTM!I3772:I4021,1-Inputs!$B$8)</f>
        <v>126775</v>
      </c>
      <c r="D3789" s="43" t="n">
        <f aca="false">NORMSINV(Inputs!$B$8)*STDEV(Prices_MTM!I3772:I4021)</f>
        <v>137680.61004014</v>
      </c>
      <c r="E3789" s="43" t="n">
        <f aca="false">-PERCENTILE(Prices_MTM!I3772:I4021,1-Inputs!$B$9)</f>
        <v>180355</v>
      </c>
      <c r="F3789" s="43" t="n">
        <f aca="false">NORMSINV(Inputs!$B$9)*STDEV(Prices_MTM!I3772:I4021)</f>
        <v>194724.314197579</v>
      </c>
      <c r="G3789" s="52" t="n">
        <f aca="false">IF(-B3789&gt;C3789,1,0)</f>
        <v>1</v>
      </c>
      <c r="H3789" s="52" t="n">
        <f aca="false">IF(-B3789&gt;D3789,1,0)</f>
        <v>1</v>
      </c>
      <c r="I3789" s="52" t="n">
        <f aca="false">IF(-B3789&gt;E3789,1,0)</f>
        <v>1</v>
      </c>
      <c r="J3789" s="52" t="n">
        <f aca="false">IF(-B3789&gt;F3789,1,0)</f>
        <v>1</v>
      </c>
    </row>
    <row r="3790" customFormat="false" ht="15" hidden="false" customHeight="false" outlineLevel="0" collapsed="false">
      <c r="A3790" s="51" t="n">
        <f aca="false">Prices_MTM!A4023</f>
        <v>43305</v>
      </c>
      <c r="B3790" s="43" t="n">
        <f aca="false">Prices_MTM!I4023</f>
        <v>282999.999999999</v>
      </c>
      <c r="C3790" s="43" t="n">
        <f aca="false">-PERCENTILE(Prices_MTM!I3773:I4022,1-Inputs!$B$8)</f>
        <v>127000</v>
      </c>
      <c r="D3790" s="43" t="n">
        <f aca="false">NORMSINV(Inputs!$B$8)*STDEV(Prices_MTM!I3773:I4022)</f>
        <v>141515.304887132</v>
      </c>
      <c r="E3790" s="43" t="n">
        <f aca="false">-PERCENTILE(Prices_MTM!I3773:I4022,1-Inputs!$B$9)</f>
        <v>214060</v>
      </c>
      <c r="F3790" s="43" t="n">
        <f aca="false">NORMSINV(Inputs!$B$9)*STDEV(Prices_MTM!I3773:I4022)</f>
        <v>200147.796298798</v>
      </c>
      <c r="G3790" s="52" t="n">
        <f aca="false">IF(-B3790&gt;C3790,1,0)</f>
        <v>0</v>
      </c>
      <c r="H3790" s="52" t="n">
        <f aca="false">IF(-B3790&gt;D3790,1,0)</f>
        <v>0</v>
      </c>
      <c r="I3790" s="52" t="n">
        <f aca="false">IF(-B3790&gt;E3790,1,0)</f>
        <v>0</v>
      </c>
      <c r="J3790" s="52" t="n">
        <f aca="false">IF(-B3790&gt;F3790,1,0)</f>
        <v>0</v>
      </c>
    </row>
    <row r="3791" customFormat="false" ht="15" hidden="false" customHeight="false" outlineLevel="0" collapsed="false">
      <c r="A3791" s="51" t="n">
        <f aca="false">Prices_MTM!A4024</f>
        <v>43306</v>
      </c>
      <c r="B3791" s="43" t="n">
        <f aca="false">Prices_MTM!I4024</f>
        <v>28999.9999999999</v>
      </c>
      <c r="C3791" s="43" t="n">
        <f aca="false">-PERCENTILE(Prices_MTM!I3774:I4023,1-Inputs!$B$8)</f>
        <v>127000</v>
      </c>
      <c r="D3791" s="43" t="n">
        <f aca="false">NORMSINV(Inputs!$B$8)*STDEV(Prices_MTM!I3774:I4023)</f>
        <v>144391.575034457</v>
      </c>
      <c r="E3791" s="43" t="n">
        <f aca="false">-PERCENTILE(Prices_MTM!I3774:I4023,1-Inputs!$B$9)</f>
        <v>214060</v>
      </c>
      <c r="F3791" s="43" t="n">
        <f aca="false">NORMSINV(Inputs!$B$9)*STDEV(Prices_MTM!I3774:I4023)</f>
        <v>204215.760057249</v>
      </c>
      <c r="G3791" s="52" t="n">
        <f aca="false">IF(-B3791&gt;C3791,1,0)</f>
        <v>0</v>
      </c>
      <c r="H3791" s="52" t="n">
        <f aca="false">IF(-B3791&gt;D3791,1,0)</f>
        <v>0</v>
      </c>
      <c r="I3791" s="52" t="n">
        <f aca="false">IF(-B3791&gt;E3791,1,0)</f>
        <v>0</v>
      </c>
      <c r="J3791" s="52" t="n">
        <f aca="false">IF(-B3791&gt;F3791,1,0)</f>
        <v>0</v>
      </c>
    </row>
    <row r="3792" customFormat="false" ht="15" hidden="false" customHeight="false" outlineLevel="0" collapsed="false">
      <c r="A3792" s="51" t="n">
        <f aca="false">Prices_MTM!A4025</f>
        <v>43307</v>
      </c>
      <c r="B3792" s="43" t="n">
        <f aca="false">Prices_MTM!I4025</f>
        <v>4000.00000000063</v>
      </c>
      <c r="C3792" s="43" t="n">
        <f aca="false">-PERCENTILE(Prices_MTM!I3775:I4024,1-Inputs!$B$8)</f>
        <v>127000</v>
      </c>
      <c r="D3792" s="43" t="n">
        <f aca="false">NORMSINV(Inputs!$B$8)*STDEV(Prices_MTM!I3775:I4024)</f>
        <v>144396.701806315</v>
      </c>
      <c r="E3792" s="43" t="n">
        <f aca="false">-PERCENTILE(Prices_MTM!I3775:I4024,1-Inputs!$B$9)</f>
        <v>214060</v>
      </c>
      <c r="F3792" s="43" t="n">
        <f aca="false">NORMSINV(Inputs!$B$9)*STDEV(Prices_MTM!I3775:I4024)</f>
        <v>204223.010948524</v>
      </c>
      <c r="G3792" s="52" t="n">
        <f aca="false">IF(-B3792&gt;C3792,1,0)</f>
        <v>0</v>
      </c>
      <c r="H3792" s="52" t="n">
        <f aca="false">IF(-B3792&gt;D3792,1,0)</f>
        <v>0</v>
      </c>
      <c r="I3792" s="52" t="n">
        <f aca="false">IF(-B3792&gt;E3792,1,0)</f>
        <v>0</v>
      </c>
      <c r="J3792" s="52" t="n">
        <f aca="false">IF(-B3792&gt;F3792,1,0)</f>
        <v>0</v>
      </c>
    </row>
    <row r="3793" customFormat="false" ht="15" hidden="false" customHeight="false" outlineLevel="0" collapsed="false">
      <c r="A3793" s="51" t="n">
        <f aca="false">Prices_MTM!A4026</f>
        <v>43308</v>
      </c>
      <c r="B3793" s="43" t="n">
        <f aca="false">Prices_MTM!I4026</f>
        <v>-309500.000000001</v>
      </c>
      <c r="C3793" s="43" t="n">
        <f aca="false">-PERCENTILE(Prices_MTM!I3776:I4025,1-Inputs!$B$8)</f>
        <v>127000</v>
      </c>
      <c r="D3793" s="43" t="n">
        <f aca="false">NORMSINV(Inputs!$B$8)*STDEV(Prices_MTM!I3776:I4025)</f>
        <v>144141.217047366</v>
      </c>
      <c r="E3793" s="43" t="n">
        <f aca="false">-PERCENTILE(Prices_MTM!I3776:I4025,1-Inputs!$B$9)</f>
        <v>214060</v>
      </c>
      <c r="F3793" s="43" t="n">
        <f aca="false">NORMSINV(Inputs!$B$9)*STDEV(Prices_MTM!I3776:I4025)</f>
        <v>203861.673978418</v>
      </c>
      <c r="G3793" s="52" t="n">
        <f aca="false">IF(-B3793&gt;C3793,1,0)</f>
        <v>1</v>
      </c>
      <c r="H3793" s="52" t="n">
        <f aca="false">IF(-B3793&gt;D3793,1,0)</f>
        <v>1</v>
      </c>
      <c r="I3793" s="52" t="n">
        <f aca="false">IF(-B3793&gt;E3793,1,0)</f>
        <v>1</v>
      </c>
      <c r="J3793" s="52" t="n">
        <f aca="false">IF(-B3793&gt;F3793,1,0)</f>
        <v>1</v>
      </c>
    </row>
    <row r="3794" customFormat="false" ht="15" hidden="false" customHeight="false" outlineLevel="0" collapsed="false">
      <c r="A3794" s="51" t="n">
        <f aca="false">Prices_MTM!A4027</f>
        <v>43311</v>
      </c>
      <c r="B3794" s="43" t="n">
        <f aca="false">Prices_MTM!I4027</f>
        <v>245500.000000001</v>
      </c>
      <c r="C3794" s="43" t="n">
        <f aca="false">-PERCENTILE(Prices_MTM!I3777:I4026,1-Inputs!$B$8)</f>
        <v>136349.999999999</v>
      </c>
      <c r="D3794" s="43" t="n">
        <f aca="false">NORMSINV(Inputs!$B$8)*STDEV(Prices_MTM!I3777:I4026)</f>
        <v>147754.521000775</v>
      </c>
      <c r="E3794" s="43" t="n">
        <f aca="false">-PERCENTILE(Prices_MTM!I3777:I4026,1-Inputs!$B$9)</f>
        <v>276180</v>
      </c>
      <c r="F3794" s="43" t="n">
        <f aca="false">NORMSINV(Inputs!$B$9)*STDEV(Prices_MTM!I3777:I4026)</f>
        <v>208972.038713945</v>
      </c>
      <c r="G3794" s="52" t="n">
        <f aca="false">IF(-B3794&gt;C3794,1,0)</f>
        <v>0</v>
      </c>
      <c r="H3794" s="52" t="n">
        <f aca="false">IF(-B3794&gt;D3794,1,0)</f>
        <v>0</v>
      </c>
      <c r="I3794" s="52" t="n">
        <f aca="false">IF(-B3794&gt;E3794,1,0)</f>
        <v>0</v>
      </c>
      <c r="J3794" s="52" t="n">
        <f aca="false">IF(-B3794&gt;F3794,1,0)</f>
        <v>0</v>
      </c>
    </row>
    <row r="3795" customFormat="false" ht="15" hidden="false" customHeight="false" outlineLevel="0" collapsed="false">
      <c r="A3795" s="51" t="n">
        <f aca="false">Prices_MTM!A4028</f>
        <v>43312</v>
      </c>
      <c r="B3795" s="43" t="n">
        <f aca="false">Prices_MTM!I4028</f>
        <v>-89500.0000000003</v>
      </c>
      <c r="C3795" s="43" t="n">
        <f aca="false">-PERCENTILE(Prices_MTM!I3778:I4027,1-Inputs!$B$8)</f>
        <v>136349.999999999</v>
      </c>
      <c r="D3795" s="43" t="n">
        <f aca="false">NORMSINV(Inputs!$B$8)*STDEV(Prices_MTM!I3778:I4027)</f>
        <v>149884.707589031</v>
      </c>
      <c r="E3795" s="43" t="n">
        <f aca="false">-PERCENTILE(Prices_MTM!I3778:I4027,1-Inputs!$B$9)</f>
        <v>276180</v>
      </c>
      <c r="F3795" s="43" t="n">
        <f aca="false">NORMSINV(Inputs!$B$9)*STDEV(Prices_MTM!I3778:I4027)</f>
        <v>211984.802256974</v>
      </c>
      <c r="G3795" s="52" t="n">
        <f aca="false">IF(-B3795&gt;C3795,1,0)</f>
        <v>0</v>
      </c>
      <c r="H3795" s="52" t="n">
        <f aca="false">IF(-B3795&gt;D3795,1,0)</f>
        <v>0</v>
      </c>
      <c r="I3795" s="52" t="n">
        <f aca="false">IF(-B3795&gt;E3795,1,0)</f>
        <v>0</v>
      </c>
      <c r="J3795" s="52" t="n">
        <f aca="false">IF(-B3795&gt;F3795,1,0)</f>
        <v>0</v>
      </c>
    </row>
    <row r="3796" customFormat="false" ht="15" hidden="false" customHeight="false" outlineLevel="0" collapsed="false">
      <c r="A3796" s="51" t="n">
        <f aca="false">Prices_MTM!A4029</f>
        <v>43313</v>
      </c>
      <c r="B3796" s="43" t="n">
        <f aca="false">Prices_MTM!I4029</f>
        <v>-14000.0000000001</v>
      </c>
      <c r="C3796" s="43" t="n">
        <f aca="false">-PERCENTILE(Prices_MTM!I3779:I4028,1-Inputs!$B$8)</f>
        <v>136349.999999999</v>
      </c>
      <c r="D3796" s="43" t="n">
        <f aca="false">NORMSINV(Inputs!$B$8)*STDEV(Prices_MTM!I3779:I4028)</f>
        <v>150199.58349261</v>
      </c>
      <c r="E3796" s="43" t="n">
        <f aca="false">-PERCENTILE(Prices_MTM!I3779:I4028,1-Inputs!$B$9)</f>
        <v>276180</v>
      </c>
      <c r="F3796" s="43" t="n">
        <f aca="false">NORMSINV(Inputs!$B$9)*STDEV(Prices_MTM!I3779:I4028)</f>
        <v>212430.137256318</v>
      </c>
      <c r="G3796" s="52" t="n">
        <f aca="false">IF(-B3796&gt;C3796,1,0)</f>
        <v>0</v>
      </c>
      <c r="H3796" s="52" t="n">
        <f aca="false">IF(-B3796&gt;D3796,1,0)</f>
        <v>0</v>
      </c>
      <c r="I3796" s="52" t="n">
        <f aca="false">IF(-B3796&gt;E3796,1,0)</f>
        <v>0</v>
      </c>
      <c r="J3796" s="52" t="n">
        <f aca="false">IF(-B3796&gt;F3796,1,0)</f>
        <v>0</v>
      </c>
    </row>
    <row r="3797" customFormat="false" ht="15" hidden="false" customHeight="false" outlineLevel="0" collapsed="false">
      <c r="A3797" s="51" t="n">
        <f aca="false">Prices_MTM!A4030</f>
        <v>43314</v>
      </c>
      <c r="B3797" s="43" t="n">
        <f aca="false">Prices_MTM!I4030</f>
        <v>-18499.9999999995</v>
      </c>
      <c r="C3797" s="43" t="n">
        <f aca="false">-PERCENTILE(Prices_MTM!I3780:I4029,1-Inputs!$B$8)</f>
        <v>136349.999999999</v>
      </c>
      <c r="D3797" s="43" t="n">
        <f aca="false">NORMSINV(Inputs!$B$8)*STDEV(Prices_MTM!I3780:I4029)</f>
        <v>150134.132347134</v>
      </c>
      <c r="E3797" s="43" t="n">
        <f aca="false">-PERCENTILE(Prices_MTM!I3780:I4029,1-Inputs!$B$9)</f>
        <v>276180</v>
      </c>
      <c r="F3797" s="43" t="n">
        <f aca="false">NORMSINV(Inputs!$B$9)*STDEV(Prices_MTM!I3780:I4029)</f>
        <v>212337.568452239</v>
      </c>
      <c r="G3797" s="52" t="n">
        <f aca="false">IF(-B3797&gt;C3797,1,0)</f>
        <v>0</v>
      </c>
      <c r="H3797" s="52" t="n">
        <f aca="false">IF(-B3797&gt;D3797,1,0)</f>
        <v>0</v>
      </c>
      <c r="I3797" s="52" t="n">
        <f aca="false">IF(-B3797&gt;E3797,1,0)</f>
        <v>0</v>
      </c>
      <c r="J3797" s="52" t="n">
        <f aca="false">IF(-B3797&gt;F3797,1,0)</f>
        <v>0</v>
      </c>
    </row>
    <row r="3798" customFormat="false" ht="15" hidden="false" customHeight="false" outlineLevel="0" collapsed="false">
      <c r="A3798" s="51" t="n">
        <f aca="false">Prices_MTM!A4031</f>
        <v>43315</v>
      </c>
      <c r="B3798" s="43" t="n">
        <f aca="false">Prices_MTM!I4031</f>
        <v>-22500.0000000009</v>
      </c>
      <c r="C3798" s="43" t="n">
        <f aca="false">-PERCENTILE(Prices_MTM!I3781:I4030,1-Inputs!$B$8)</f>
        <v>136349.999999999</v>
      </c>
      <c r="D3798" s="43" t="n">
        <f aca="false">NORMSINV(Inputs!$B$8)*STDEV(Prices_MTM!I3781:I4030)</f>
        <v>150080.10406663</v>
      </c>
      <c r="E3798" s="43" t="n">
        <f aca="false">-PERCENTILE(Prices_MTM!I3781:I4030,1-Inputs!$B$9)</f>
        <v>276180</v>
      </c>
      <c r="F3798" s="43" t="n">
        <f aca="false">NORMSINV(Inputs!$B$9)*STDEV(Prices_MTM!I3781:I4030)</f>
        <v>212261.155224077</v>
      </c>
      <c r="G3798" s="52" t="n">
        <f aca="false">IF(-B3798&gt;C3798,1,0)</f>
        <v>0</v>
      </c>
      <c r="H3798" s="52" t="n">
        <f aca="false">IF(-B3798&gt;D3798,1,0)</f>
        <v>0</v>
      </c>
      <c r="I3798" s="52" t="n">
        <f aca="false">IF(-B3798&gt;E3798,1,0)</f>
        <v>0</v>
      </c>
      <c r="J3798" s="52" t="n">
        <f aca="false">IF(-B3798&gt;F3798,1,0)</f>
        <v>0</v>
      </c>
    </row>
    <row r="3799" customFormat="false" ht="15" hidden="false" customHeight="false" outlineLevel="0" collapsed="false">
      <c r="A3799" s="51" t="n">
        <f aca="false">Prices_MTM!A4032</f>
        <v>43318</v>
      </c>
      <c r="B3799" s="43" t="n">
        <f aca="false">Prices_MTM!I4032</f>
        <v>50500.000000001</v>
      </c>
      <c r="C3799" s="43" t="n">
        <f aca="false">-PERCENTILE(Prices_MTM!I3782:I4031,1-Inputs!$B$8)</f>
        <v>136349.999999999</v>
      </c>
      <c r="D3799" s="43" t="n">
        <f aca="false">NORMSINV(Inputs!$B$8)*STDEV(Prices_MTM!I3782:I4031)</f>
        <v>150075.176696738</v>
      </c>
      <c r="E3799" s="43" t="n">
        <f aca="false">-PERCENTILE(Prices_MTM!I3782:I4031,1-Inputs!$B$9)</f>
        <v>276180</v>
      </c>
      <c r="F3799" s="43" t="n">
        <f aca="false">NORMSINV(Inputs!$B$9)*STDEV(Prices_MTM!I3782:I4031)</f>
        <v>212254.186350807</v>
      </c>
      <c r="G3799" s="52" t="n">
        <f aca="false">IF(-B3799&gt;C3799,1,0)</f>
        <v>0</v>
      </c>
      <c r="H3799" s="52" t="n">
        <f aca="false">IF(-B3799&gt;D3799,1,0)</f>
        <v>0</v>
      </c>
      <c r="I3799" s="52" t="n">
        <f aca="false">IF(-B3799&gt;E3799,1,0)</f>
        <v>0</v>
      </c>
      <c r="J3799" s="52" t="n">
        <f aca="false">IF(-B3799&gt;F3799,1,0)</f>
        <v>0</v>
      </c>
    </row>
    <row r="3800" customFormat="false" ht="15" hidden="false" customHeight="false" outlineLevel="0" collapsed="false">
      <c r="A3800" s="51" t="n">
        <f aca="false">Prices_MTM!A4033</f>
        <v>43319</v>
      </c>
      <c r="B3800" s="43" t="n">
        <f aca="false">Prices_MTM!I4033</f>
        <v>25999.9999999998</v>
      </c>
      <c r="C3800" s="43" t="n">
        <f aca="false">-PERCENTILE(Prices_MTM!I3783:I4032,1-Inputs!$B$8)</f>
        <v>136349.999999999</v>
      </c>
      <c r="D3800" s="43" t="n">
        <f aca="false">NORMSINV(Inputs!$B$8)*STDEV(Prices_MTM!I3783:I4032)</f>
        <v>149789.971575047</v>
      </c>
      <c r="E3800" s="43" t="n">
        <f aca="false">-PERCENTILE(Prices_MTM!I3783:I4032,1-Inputs!$B$9)</f>
        <v>276180</v>
      </c>
      <c r="F3800" s="43" t="n">
        <f aca="false">NORMSINV(Inputs!$B$9)*STDEV(Prices_MTM!I3783:I4032)</f>
        <v>211850.815304509</v>
      </c>
      <c r="G3800" s="52" t="n">
        <f aca="false">IF(-B3800&gt;C3800,1,0)</f>
        <v>0</v>
      </c>
      <c r="H3800" s="52" t="n">
        <f aca="false">IF(-B3800&gt;D3800,1,0)</f>
        <v>0</v>
      </c>
      <c r="I3800" s="52" t="n">
        <f aca="false">IF(-B3800&gt;E3800,1,0)</f>
        <v>0</v>
      </c>
      <c r="J3800" s="52" t="n">
        <f aca="false">IF(-B3800&gt;F3800,1,0)</f>
        <v>0</v>
      </c>
    </row>
    <row r="3801" customFormat="false" ht="15" hidden="false" customHeight="false" outlineLevel="0" collapsed="false">
      <c r="A3801" s="51" t="n">
        <f aca="false">Prices_MTM!A4034</f>
        <v>43320</v>
      </c>
      <c r="B3801" s="43" t="n">
        <f aca="false">Prices_MTM!I4034</f>
        <v>-145000</v>
      </c>
      <c r="C3801" s="43" t="n">
        <f aca="false">-PERCENTILE(Prices_MTM!I3784:I4033,1-Inputs!$B$8)</f>
        <v>136349.999999999</v>
      </c>
      <c r="D3801" s="43" t="n">
        <f aca="false">NORMSINV(Inputs!$B$8)*STDEV(Prices_MTM!I3784:I4033)</f>
        <v>149629.614853634</v>
      </c>
      <c r="E3801" s="43" t="n">
        <f aca="false">-PERCENTILE(Prices_MTM!I3784:I4033,1-Inputs!$B$9)</f>
        <v>276180</v>
      </c>
      <c r="F3801" s="43" t="n">
        <f aca="false">NORMSINV(Inputs!$B$9)*STDEV(Prices_MTM!I3784:I4033)</f>
        <v>211624.019733259</v>
      </c>
      <c r="G3801" s="52" t="n">
        <f aca="false">IF(-B3801&gt;C3801,1,0)</f>
        <v>1</v>
      </c>
      <c r="H3801" s="52" t="n">
        <f aca="false">IF(-B3801&gt;D3801,1,0)</f>
        <v>0</v>
      </c>
      <c r="I3801" s="52" t="n">
        <f aca="false">IF(-B3801&gt;E3801,1,0)</f>
        <v>0</v>
      </c>
      <c r="J3801" s="52" t="n">
        <f aca="false">IF(-B3801&gt;F3801,1,0)</f>
        <v>0</v>
      </c>
    </row>
    <row r="3802" customFormat="false" ht="15" hidden="false" customHeight="false" outlineLevel="0" collapsed="false">
      <c r="A3802" s="51" t="n">
        <f aca="false">Prices_MTM!A4035</f>
        <v>43321</v>
      </c>
      <c r="B3802" s="43" t="n">
        <f aca="false">Prices_MTM!I4035</f>
        <v>-3000.00000000011</v>
      </c>
      <c r="C3802" s="43" t="n">
        <f aca="false">-PERCENTILE(Prices_MTM!I3785:I4034,1-Inputs!$B$8)</f>
        <v>144549.999999999</v>
      </c>
      <c r="D3802" s="43" t="n">
        <f aca="false">NORMSINV(Inputs!$B$8)*STDEV(Prices_MTM!I3785:I4034)</f>
        <v>150396.96532065</v>
      </c>
      <c r="E3802" s="43" t="n">
        <f aca="false">-PERCENTILE(Prices_MTM!I3785:I4034,1-Inputs!$B$9)</f>
        <v>276180</v>
      </c>
      <c r="F3802" s="43" t="n">
        <f aca="false">NORMSINV(Inputs!$B$9)*STDEV(Prices_MTM!I3785:I4034)</f>
        <v>212709.298142437</v>
      </c>
      <c r="G3802" s="52" t="n">
        <f aca="false">IF(-B3802&gt;C3802,1,0)</f>
        <v>0</v>
      </c>
      <c r="H3802" s="52" t="n">
        <f aca="false">IF(-B3802&gt;D3802,1,0)</f>
        <v>0</v>
      </c>
      <c r="I3802" s="52" t="n">
        <f aca="false">IF(-B3802&gt;E3802,1,0)</f>
        <v>0</v>
      </c>
      <c r="J3802" s="52" t="n">
        <f aca="false">IF(-B3802&gt;F3802,1,0)</f>
        <v>0</v>
      </c>
    </row>
    <row r="3803" customFormat="false" ht="15" hidden="false" customHeight="false" outlineLevel="0" collapsed="false">
      <c r="A3803" s="51" t="n">
        <f aca="false">Prices_MTM!A4036</f>
        <v>43322</v>
      </c>
      <c r="B3803" s="43" t="n">
        <f aca="false">Prices_MTM!I4036</f>
        <v>57499.9999999996</v>
      </c>
      <c r="C3803" s="43" t="n">
        <f aca="false">-PERCENTILE(Prices_MTM!I3786:I4035,1-Inputs!$B$8)</f>
        <v>144549.999999999</v>
      </c>
      <c r="D3803" s="43" t="n">
        <f aca="false">NORMSINV(Inputs!$B$8)*STDEV(Prices_MTM!I3786:I4035)</f>
        <v>150214.687058602</v>
      </c>
      <c r="E3803" s="43" t="n">
        <f aca="false">-PERCENTILE(Prices_MTM!I3786:I4035,1-Inputs!$B$9)</f>
        <v>276180</v>
      </c>
      <c r="F3803" s="43" t="n">
        <f aca="false">NORMSINV(Inputs!$B$9)*STDEV(Prices_MTM!I3786:I4035)</f>
        <v>212451.498517928</v>
      </c>
      <c r="G3803" s="52" t="n">
        <f aca="false">IF(-B3803&gt;C3803,1,0)</f>
        <v>0</v>
      </c>
      <c r="H3803" s="52" t="n">
        <f aca="false">IF(-B3803&gt;D3803,1,0)</f>
        <v>0</v>
      </c>
      <c r="I3803" s="52" t="n">
        <f aca="false">IF(-B3803&gt;E3803,1,0)</f>
        <v>0</v>
      </c>
      <c r="J3803" s="52" t="n">
        <f aca="false">IF(-B3803&gt;F3803,1,0)</f>
        <v>0</v>
      </c>
    </row>
    <row r="3804" customFormat="false" ht="15" hidden="false" customHeight="false" outlineLevel="0" collapsed="false">
      <c r="A3804" s="51" t="n">
        <f aca="false">Prices_MTM!A4037</f>
        <v>43325</v>
      </c>
      <c r="B3804" s="43" t="n">
        <f aca="false">Prices_MTM!I4037</f>
        <v>-17000.0000000002</v>
      </c>
      <c r="C3804" s="43" t="n">
        <f aca="false">-PERCENTILE(Prices_MTM!I3787:I4036,1-Inputs!$B$8)</f>
        <v>144549.999999999</v>
      </c>
      <c r="D3804" s="43" t="n">
        <f aca="false">NORMSINV(Inputs!$B$8)*STDEV(Prices_MTM!I3787:I4036)</f>
        <v>150231.553362832</v>
      </c>
      <c r="E3804" s="43" t="n">
        <f aca="false">-PERCENTILE(Prices_MTM!I3787:I4036,1-Inputs!$B$9)</f>
        <v>276180</v>
      </c>
      <c r="F3804" s="43" t="n">
        <f aca="false">NORMSINV(Inputs!$B$9)*STDEV(Prices_MTM!I3787:I4036)</f>
        <v>212475.352853867</v>
      </c>
      <c r="G3804" s="52" t="n">
        <f aca="false">IF(-B3804&gt;C3804,1,0)</f>
        <v>0</v>
      </c>
      <c r="H3804" s="52" t="n">
        <f aca="false">IF(-B3804&gt;D3804,1,0)</f>
        <v>0</v>
      </c>
      <c r="I3804" s="52" t="n">
        <f aca="false">IF(-B3804&gt;E3804,1,0)</f>
        <v>0</v>
      </c>
      <c r="J3804" s="52" t="n">
        <f aca="false">IF(-B3804&gt;F3804,1,0)</f>
        <v>0</v>
      </c>
    </row>
    <row r="3805" customFormat="false" ht="15" hidden="false" customHeight="false" outlineLevel="0" collapsed="false">
      <c r="A3805" s="51" t="n">
        <f aca="false">Prices_MTM!A4038</f>
        <v>43326</v>
      </c>
      <c r="B3805" s="43" t="n">
        <f aca="false">Prices_MTM!I4038</f>
        <v>-28499.999999999</v>
      </c>
      <c r="C3805" s="43" t="n">
        <f aca="false">-PERCENTILE(Prices_MTM!I3788:I4037,1-Inputs!$B$8)</f>
        <v>144549.999999999</v>
      </c>
      <c r="D3805" s="43" t="n">
        <f aca="false">NORMSINV(Inputs!$B$8)*STDEV(Prices_MTM!I3788:I4037)</f>
        <v>149633.145735334</v>
      </c>
      <c r="E3805" s="43" t="n">
        <f aca="false">-PERCENTILE(Prices_MTM!I3788:I4037,1-Inputs!$B$9)</f>
        <v>276180</v>
      </c>
      <c r="F3805" s="43" t="n">
        <f aca="false">NORMSINV(Inputs!$B$9)*STDEV(Prices_MTM!I3788:I4037)</f>
        <v>211629.013526629</v>
      </c>
      <c r="G3805" s="52" t="n">
        <f aca="false">IF(-B3805&gt;C3805,1,0)</f>
        <v>0</v>
      </c>
      <c r="H3805" s="52" t="n">
        <f aca="false">IF(-B3805&gt;D3805,1,0)</f>
        <v>0</v>
      </c>
      <c r="I3805" s="52" t="n">
        <f aca="false">IF(-B3805&gt;E3805,1,0)</f>
        <v>0</v>
      </c>
      <c r="J3805" s="52" t="n">
        <f aca="false">IF(-B3805&gt;F3805,1,0)</f>
        <v>0</v>
      </c>
    </row>
    <row r="3806" customFormat="false" ht="15" hidden="false" customHeight="false" outlineLevel="0" collapsed="false">
      <c r="A3806" s="51" t="n">
        <f aca="false">Prices_MTM!A4039</f>
        <v>43327</v>
      </c>
      <c r="B3806" s="43" t="n">
        <f aca="false">Prices_MTM!I4039</f>
        <v>-77500.0000000013</v>
      </c>
      <c r="C3806" s="43" t="n">
        <f aca="false">-PERCENTILE(Prices_MTM!I3789:I4038,1-Inputs!$B$8)</f>
        <v>144549.999999999</v>
      </c>
      <c r="D3806" s="43" t="n">
        <f aca="false">NORMSINV(Inputs!$B$8)*STDEV(Prices_MTM!I3789:I4038)</f>
        <v>149441.984551836</v>
      </c>
      <c r="E3806" s="43" t="n">
        <f aca="false">-PERCENTILE(Prices_MTM!I3789:I4038,1-Inputs!$B$9)</f>
        <v>276180</v>
      </c>
      <c r="F3806" s="43" t="n">
        <f aca="false">NORMSINV(Inputs!$B$9)*STDEV(Prices_MTM!I3789:I4038)</f>
        <v>211358.650616798</v>
      </c>
      <c r="G3806" s="52" t="n">
        <f aca="false">IF(-B3806&gt;C3806,1,0)</f>
        <v>0</v>
      </c>
      <c r="H3806" s="52" t="n">
        <f aca="false">IF(-B3806&gt;D3806,1,0)</f>
        <v>0</v>
      </c>
      <c r="I3806" s="52" t="n">
        <f aca="false">IF(-B3806&gt;E3806,1,0)</f>
        <v>0</v>
      </c>
      <c r="J3806" s="52" t="n">
        <f aca="false">IF(-B3806&gt;F3806,1,0)</f>
        <v>0</v>
      </c>
    </row>
    <row r="3807" customFormat="false" ht="15" hidden="false" customHeight="false" outlineLevel="0" collapsed="false">
      <c r="A3807" s="51" t="n">
        <f aca="false">Prices_MTM!A4040</f>
        <v>43328</v>
      </c>
      <c r="B3807" s="43" t="n">
        <f aca="false">Prices_MTM!I4040</f>
        <v>-4499.99999999946</v>
      </c>
      <c r="C3807" s="43" t="n">
        <f aca="false">-PERCENTILE(Prices_MTM!I3790:I4039,1-Inputs!$B$8)</f>
        <v>144549.999999999</v>
      </c>
      <c r="D3807" s="43" t="n">
        <f aca="false">NORMSINV(Inputs!$B$8)*STDEV(Prices_MTM!I3790:I4039)</f>
        <v>149186.87187373</v>
      </c>
      <c r="E3807" s="43" t="n">
        <f aca="false">-PERCENTILE(Prices_MTM!I3790:I4039,1-Inputs!$B$9)</f>
        <v>276180</v>
      </c>
      <c r="F3807" s="43" t="n">
        <f aca="false">NORMSINV(Inputs!$B$9)*STDEV(Prices_MTM!I3790:I4039)</f>
        <v>210997.839887728</v>
      </c>
      <c r="G3807" s="52" t="n">
        <f aca="false">IF(-B3807&gt;C3807,1,0)</f>
        <v>0</v>
      </c>
      <c r="H3807" s="52" t="n">
        <f aca="false">IF(-B3807&gt;D3807,1,0)</f>
        <v>0</v>
      </c>
      <c r="I3807" s="52" t="n">
        <f aca="false">IF(-B3807&gt;E3807,1,0)</f>
        <v>0</v>
      </c>
      <c r="J3807" s="52" t="n">
        <f aca="false">IF(-B3807&gt;F3807,1,0)</f>
        <v>0</v>
      </c>
    </row>
    <row r="3808" customFormat="false" ht="15" hidden="false" customHeight="false" outlineLevel="0" collapsed="false">
      <c r="A3808" s="51" t="n">
        <f aca="false">Prices_MTM!A4041</f>
        <v>43329</v>
      </c>
      <c r="B3808" s="43" t="n">
        <f aca="false">Prices_MTM!I4041</f>
        <v>2500.00000000057</v>
      </c>
      <c r="C3808" s="43" t="n">
        <f aca="false">-PERCENTILE(Prices_MTM!I3791:I4040,1-Inputs!$B$8)</f>
        <v>144549.999999999</v>
      </c>
      <c r="D3808" s="43" t="n">
        <f aca="false">NORMSINV(Inputs!$B$8)*STDEV(Prices_MTM!I3791:I4040)</f>
        <v>149039.602012497</v>
      </c>
      <c r="E3808" s="43" t="n">
        <f aca="false">-PERCENTILE(Prices_MTM!I3791:I4040,1-Inputs!$B$9)</f>
        <v>276180</v>
      </c>
      <c r="F3808" s="43" t="n">
        <f aca="false">NORMSINV(Inputs!$B$9)*STDEV(Prices_MTM!I3791:I4040)</f>
        <v>210789.553312572</v>
      </c>
      <c r="G3808" s="52" t="n">
        <f aca="false">IF(-B3808&gt;C3808,1,0)</f>
        <v>0</v>
      </c>
      <c r="H3808" s="52" t="n">
        <f aca="false">IF(-B3808&gt;D3808,1,0)</f>
        <v>0</v>
      </c>
      <c r="I3808" s="52" t="n">
        <f aca="false">IF(-B3808&gt;E3808,1,0)</f>
        <v>0</v>
      </c>
      <c r="J3808" s="52" t="n">
        <f aca="false">IF(-B3808&gt;F3808,1,0)</f>
        <v>0</v>
      </c>
    </row>
    <row r="3809" customFormat="false" ht="15" hidden="false" customHeight="false" outlineLevel="0" collapsed="false">
      <c r="A3809" s="51" t="n">
        <f aca="false">Prices_MTM!A4042</f>
        <v>43332</v>
      </c>
      <c r="B3809" s="43" t="n">
        <f aca="false">Prices_MTM!I4042</f>
        <v>8499.99999999937</v>
      </c>
      <c r="C3809" s="43" t="n">
        <f aca="false">-PERCENTILE(Prices_MTM!I3792:I4041,1-Inputs!$B$8)</f>
        <v>144549.999999999</v>
      </c>
      <c r="D3809" s="43" t="n">
        <f aca="false">NORMSINV(Inputs!$B$8)*STDEV(Prices_MTM!I3792:I4041)</f>
        <v>148637.255602708</v>
      </c>
      <c r="E3809" s="43" t="n">
        <f aca="false">-PERCENTILE(Prices_MTM!I3792:I4041,1-Inputs!$B$9)</f>
        <v>276180</v>
      </c>
      <c r="F3809" s="43" t="n">
        <f aca="false">NORMSINV(Inputs!$B$9)*STDEV(Prices_MTM!I3792:I4041)</f>
        <v>210220.50710706</v>
      </c>
      <c r="G3809" s="52" t="n">
        <f aca="false">IF(-B3809&gt;C3809,1,0)</f>
        <v>0</v>
      </c>
      <c r="H3809" s="52" t="n">
        <f aca="false">IF(-B3809&gt;D3809,1,0)</f>
        <v>0</v>
      </c>
      <c r="I3809" s="52" t="n">
        <f aca="false">IF(-B3809&gt;E3809,1,0)</f>
        <v>0</v>
      </c>
      <c r="J3809" s="52" t="n">
        <f aca="false">IF(-B3809&gt;F3809,1,0)</f>
        <v>0</v>
      </c>
    </row>
    <row r="3810" customFormat="false" ht="15" hidden="false" customHeight="false" outlineLevel="0" collapsed="false">
      <c r="A3810" s="51" t="n">
        <f aca="false">Prices_MTM!A4043</f>
        <v>43333</v>
      </c>
      <c r="B3810" s="43" t="n">
        <f aca="false">Prices_MTM!I4043</f>
        <v>54999.999999999</v>
      </c>
      <c r="C3810" s="43" t="n">
        <f aca="false">-PERCENTILE(Prices_MTM!I3793:I4042,1-Inputs!$B$8)</f>
        <v>144549.999999999</v>
      </c>
      <c r="D3810" s="43" t="n">
        <f aca="false">NORMSINV(Inputs!$B$8)*STDEV(Prices_MTM!I3793:I4042)</f>
        <v>148616.460624784</v>
      </c>
      <c r="E3810" s="43" t="n">
        <f aca="false">-PERCENTILE(Prices_MTM!I3793:I4042,1-Inputs!$B$9)</f>
        <v>276180</v>
      </c>
      <c r="F3810" s="43" t="n">
        <f aca="false">NORMSINV(Inputs!$B$9)*STDEV(Prices_MTM!I3793:I4042)</f>
        <v>210191.096372943</v>
      </c>
      <c r="G3810" s="52" t="n">
        <f aca="false">IF(-B3810&gt;C3810,1,0)</f>
        <v>0</v>
      </c>
      <c r="H3810" s="52" t="n">
        <f aca="false">IF(-B3810&gt;D3810,1,0)</f>
        <v>0</v>
      </c>
      <c r="I3810" s="52" t="n">
        <f aca="false">IF(-B3810&gt;E3810,1,0)</f>
        <v>0</v>
      </c>
      <c r="J3810" s="52" t="n">
        <f aca="false">IF(-B3810&gt;F3810,1,0)</f>
        <v>0</v>
      </c>
    </row>
    <row r="3811" customFormat="false" ht="15" hidden="false" customHeight="false" outlineLevel="0" collapsed="false">
      <c r="A3811" s="51" t="n">
        <f aca="false">Prices_MTM!A4044</f>
        <v>43334</v>
      </c>
      <c r="B3811" s="43" t="n">
        <f aca="false">Prices_MTM!I4044</f>
        <v>-12499.9999999993</v>
      </c>
      <c r="C3811" s="43" t="n">
        <f aca="false">-PERCENTILE(Prices_MTM!I3794:I4043,1-Inputs!$B$8)</f>
        <v>144549.999999999</v>
      </c>
      <c r="D3811" s="43" t="n">
        <f aca="false">NORMSINV(Inputs!$B$8)*STDEV(Prices_MTM!I3794:I4043)</f>
        <v>148195.095535206</v>
      </c>
      <c r="E3811" s="43" t="n">
        <f aca="false">-PERCENTILE(Prices_MTM!I3794:I4043,1-Inputs!$B$9)</f>
        <v>276180</v>
      </c>
      <c r="F3811" s="43" t="n">
        <f aca="false">NORMSINV(Inputs!$B$9)*STDEV(Prices_MTM!I3794:I4043)</f>
        <v>209595.151685662</v>
      </c>
      <c r="G3811" s="52" t="n">
        <f aca="false">IF(-B3811&gt;C3811,1,0)</f>
        <v>0</v>
      </c>
      <c r="H3811" s="52" t="n">
        <f aca="false">IF(-B3811&gt;D3811,1,0)</f>
        <v>0</v>
      </c>
      <c r="I3811" s="52" t="n">
        <f aca="false">IF(-B3811&gt;E3811,1,0)</f>
        <v>0</v>
      </c>
      <c r="J3811" s="52" t="n">
        <f aca="false">IF(-B3811&gt;F3811,1,0)</f>
        <v>0</v>
      </c>
    </row>
    <row r="3812" customFormat="false" ht="15" hidden="false" customHeight="false" outlineLevel="0" collapsed="false">
      <c r="A3812" s="51" t="n">
        <f aca="false">Prices_MTM!A4045</f>
        <v>43335</v>
      </c>
      <c r="B3812" s="43" t="n">
        <f aca="false">Prices_MTM!I4045</f>
        <v>89499.9999999996</v>
      </c>
      <c r="C3812" s="43" t="n">
        <f aca="false">-PERCENTILE(Prices_MTM!I3795:I4044,1-Inputs!$B$8)</f>
        <v>136349.999999999</v>
      </c>
      <c r="D3812" s="43" t="n">
        <f aca="false">NORMSINV(Inputs!$B$8)*STDEV(Prices_MTM!I3795:I4044)</f>
        <v>147107.713577254</v>
      </c>
      <c r="E3812" s="43" t="n">
        <f aca="false">-PERCENTILE(Prices_MTM!I3795:I4044,1-Inputs!$B$9)</f>
        <v>276180</v>
      </c>
      <c r="F3812" s="43" t="n">
        <f aca="false">NORMSINV(Inputs!$B$9)*STDEV(Prices_MTM!I3795:I4044)</f>
        <v>208057.246631558</v>
      </c>
      <c r="G3812" s="52" t="n">
        <f aca="false">IF(-B3812&gt;C3812,1,0)</f>
        <v>0</v>
      </c>
      <c r="H3812" s="52" t="n">
        <f aca="false">IF(-B3812&gt;D3812,1,0)</f>
        <v>0</v>
      </c>
      <c r="I3812" s="52" t="n">
        <f aca="false">IF(-B3812&gt;E3812,1,0)</f>
        <v>0</v>
      </c>
      <c r="J3812" s="52" t="n">
        <f aca="false">IF(-B3812&gt;F3812,1,0)</f>
        <v>0</v>
      </c>
    </row>
    <row r="3813" customFormat="false" ht="15" hidden="false" customHeight="false" outlineLevel="0" collapsed="false">
      <c r="A3813" s="51" t="n">
        <f aca="false">Prices_MTM!A4046</f>
        <v>43336</v>
      </c>
      <c r="B3813" s="43" t="n">
        <f aca="false">Prices_MTM!I4046</f>
        <v>24000.0000000002</v>
      </c>
      <c r="C3813" s="43" t="n">
        <f aca="false">-PERCENTILE(Prices_MTM!I3796:I4045,1-Inputs!$B$8)</f>
        <v>136349.999999999</v>
      </c>
      <c r="D3813" s="43" t="n">
        <f aca="false">NORMSINV(Inputs!$B$8)*STDEV(Prices_MTM!I3796:I4045)</f>
        <v>147375.845815745</v>
      </c>
      <c r="E3813" s="43" t="n">
        <f aca="false">-PERCENTILE(Prices_MTM!I3796:I4045,1-Inputs!$B$9)</f>
        <v>276180</v>
      </c>
      <c r="F3813" s="43" t="n">
        <f aca="false">NORMSINV(Inputs!$B$9)*STDEV(Prices_MTM!I3796:I4045)</f>
        <v>208436.471173338</v>
      </c>
      <c r="G3813" s="52" t="n">
        <f aca="false">IF(-B3813&gt;C3813,1,0)</f>
        <v>0</v>
      </c>
      <c r="H3813" s="52" t="n">
        <f aca="false">IF(-B3813&gt;D3813,1,0)</f>
        <v>0</v>
      </c>
      <c r="I3813" s="52" t="n">
        <f aca="false">IF(-B3813&gt;E3813,1,0)</f>
        <v>0</v>
      </c>
      <c r="J3813" s="52" t="n">
        <f aca="false">IF(-B3813&gt;F3813,1,0)</f>
        <v>0</v>
      </c>
    </row>
    <row r="3814" customFormat="false" ht="15" hidden="false" customHeight="false" outlineLevel="0" collapsed="false">
      <c r="A3814" s="51" t="n">
        <f aca="false">Prices_MTM!A4047</f>
        <v>43339</v>
      </c>
      <c r="B3814" s="43" t="n">
        <f aca="false">Prices_MTM!I4047</f>
        <v>26000.0000000005</v>
      </c>
      <c r="C3814" s="43" t="n">
        <f aca="false">-PERCENTILE(Prices_MTM!I3797:I4046,1-Inputs!$B$8)</f>
        <v>136349.999999999</v>
      </c>
      <c r="D3814" s="43" t="n">
        <f aca="false">NORMSINV(Inputs!$B$8)*STDEV(Prices_MTM!I3797:I4046)</f>
        <v>147183.894678038</v>
      </c>
      <c r="E3814" s="43" t="n">
        <f aca="false">-PERCENTILE(Prices_MTM!I3797:I4046,1-Inputs!$B$9)</f>
        <v>276180</v>
      </c>
      <c r="F3814" s="43" t="n">
        <f aca="false">NORMSINV(Inputs!$B$9)*STDEV(Prices_MTM!I3797:I4046)</f>
        <v>208164.991016192</v>
      </c>
      <c r="G3814" s="52" t="n">
        <f aca="false">IF(-B3814&gt;C3814,1,0)</f>
        <v>0</v>
      </c>
      <c r="H3814" s="52" t="n">
        <f aca="false">IF(-B3814&gt;D3814,1,0)</f>
        <v>0</v>
      </c>
      <c r="I3814" s="52" t="n">
        <f aca="false">IF(-B3814&gt;E3814,1,0)</f>
        <v>0</v>
      </c>
      <c r="J3814" s="52" t="n">
        <f aca="false">IF(-B3814&gt;F3814,1,0)</f>
        <v>0</v>
      </c>
    </row>
    <row r="3815" customFormat="false" ht="15" hidden="false" customHeight="false" outlineLevel="0" collapsed="false">
      <c r="A3815" s="51" t="n">
        <f aca="false">Prices_MTM!A4048</f>
        <v>43340</v>
      </c>
      <c r="B3815" s="43" t="n">
        <f aca="false">Prices_MTM!I4048</f>
        <v>-217999.999999999</v>
      </c>
      <c r="C3815" s="43" t="n">
        <f aca="false">-PERCENTILE(Prices_MTM!I3798:I4047,1-Inputs!$B$8)</f>
        <v>136349.999999999</v>
      </c>
      <c r="D3815" s="43" t="n">
        <f aca="false">NORMSINV(Inputs!$B$8)*STDEV(Prices_MTM!I3798:I4047)</f>
        <v>146858.433680284</v>
      </c>
      <c r="E3815" s="43" t="n">
        <f aca="false">-PERCENTILE(Prices_MTM!I3798:I4047,1-Inputs!$B$9)</f>
        <v>276180</v>
      </c>
      <c r="F3815" s="43" t="n">
        <f aca="false">NORMSINV(Inputs!$B$9)*STDEV(Prices_MTM!I3798:I4047)</f>
        <v>207704.685316157</v>
      </c>
      <c r="G3815" s="52" t="n">
        <f aca="false">IF(-B3815&gt;C3815,1,0)</f>
        <v>1</v>
      </c>
      <c r="H3815" s="52" t="n">
        <f aca="false">IF(-B3815&gt;D3815,1,0)</f>
        <v>1</v>
      </c>
      <c r="I3815" s="52" t="n">
        <f aca="false">IF(-B3815&gt;E3815,1,0)</f>
        <v>0</v>
      </c>
      <c r="J3815" s="52" t="n">
        <f aca="false">IF(-B3815&gt;F3815,1,0)</f>
        <v>1</v>
      </c>
    </row>
    <row r="3816" customFormat="false" ht="15" hidden="false" customHeight="false" outlineLevel="0" collapsed="false">
      <c r="A3816" s="51" t="n">
        <f aca="false">Prices_MTM!A4049</f>
        <v>43341</v>
      </c>
      <c r="B3816" s="43" t="n">
        <f aca="false">Prices_MTM!I4049</f>
        <v>106000</v>
      </c>
      <c r="C3816" s="43" t="n">
        <f aca="false">-PERCENTILE(Prices_MTM!I3799:I4048,1-Inputs!$B$8)</f>
        <v>144549.999999999</v>
      </c>
      <c r="D3816" s="43" t="n">
        <f aca="false">NORMSINV(Inputs!$B$8)*STDEV(Prices_MTM!I3799:I4048)</f>
        <v>148638.512032901</v>
      </c>
      <c r="E3816" s="43" t="n">
        <f aca="false">-PERCENTILE(Prices_MTM!I3799:I4048,1-Inputs!$B$9)</f>
        <v>276180</v>
      </c>
      <c r="F3816" s="43" t="n">
        <f aca="false">NORMSINV(Inputs!$B$9)*STDEV(Prices_MTM!I3799:I4048)</f>
        <v>210222.284100258</v>
      </c>
      <c r="G3816" s="52" t="n">
        <f aca="false">IF(-B3816&gt;C3816,1,0)</f>
        <v>0</v>
      </c>
      <c r="H3816" s="52" t="n">
        <f aca="false">IF(-B3816&gt;D3816,1,0)</f>
        <v>0</v>
      </c>
      <c r="I3816" s="52" t="n">
        <f aca="false">IF(-B3816&gt;E3816,1,0)</f>
        <v>0</v>
      </c>
      <c r="J3816" s="52" t="n">
        <f aca="false">IF(-B3816&gt;F3816,1,0)</f>
        <v>0</v>
      </c>
    </row>
    <row r="3817" customFormat="false" ht="15" hidden="false" customHeight="false" outlineLevel="0" collapsed="false">
      <c r="A3817" s="51" t="n">
        <f aca="false">Prices_MTM!A4050</f>
        <v>43342</v>
      </c>
      <c r="B3817" s="43" t="n">
        <f aca="false">Prices_MTM!I4050</f>
        <v>7999.99999999912</v>
      </c>
      <c r="C3817" s="43" t="n">
        <f aca="false">-PERCENTILE(Prices_MTM!I3800:I4049,1-Inputs!$B$8)</f>
        <v>144549.999999999</v>
      </c>
      <c r="D3817" s="43" t="n">
        <f aca="false">NORMSINV(Inputs!$B$8)*STDEV(Prices_MTM!I3800:I4049)</f>
        <v>148410.202095833</v>
      </c>
      <c r="E3817" s="43" t="n">
        <f aca="false">-PERCENTILE(Prices_MTM!I3800:I4049,1-Inputs!$B$9)</f>
        <v>276180</v>
      </c>
      <c r="F3817" s="43" t="n">
        <f aca="false">NORMSINV(Inputs!$B$9)*STDEV(Prices_MTM!I3800:I4049)</f>
        <v>209899.380999328</v>
      </c>
      <c r="G3817" s="52" t="n">
        <f aca="false">IF(-B3817&gt;C3817,1,0)</f>
        <v>0</v>
      </c>
      <c r="H3817" s="52" t="n">
        <f aca="false">IF(-B3817&gt;D3817,1,0)</f>
        <v>0</v>
      </c>
      <c r="I3817" s="52" t="n">
        <f aca="false">IF(-B3817&gt;E3817,1,0)</f>
        <v>0</v>
      </c>
      <c r="J3817" s="52" t="n">
        <f aca="false">IF(-B3817&gt;F3817,1,0)</f>
        <v>0</v>
      </c>
    </row>
    <row r="3818" customFormat="false" ht="15" hidden="false" customHeight="false" outlineLevel="0" collapsed="false">
      <c r="A3818" s="51" t="n">
        <f aca="false">Prices_MTM!A4051</f>
        <v>43343</v>
      </c>
      <c r="B3818" s="43" t="n">
        <f aca="false">Prices_MTM!I4051</f>
        <v>-35499.9999999997</v>
      </c>
      <c r="C3818" s="43" t="n">
        <f aca="false">-PERCENTILE(Prices_MTM!I3801:I4050,1-Inputs!$B$8)</f>
        <v>144549.999999999</v>
      </c>
      <c r="D3818" s="43" t="n">
        <f aca="false">NORMSINV(Inputs!$B$8)*STDEV(Prices_MTM!I3801:I4050)</f>
        <v>148404.431182539</v>
      </c>
      <c r="E3818" s="43" t="n">
        <f aca="false">-PERCENTILE(Prices_MTM!I3801:I4050,1-Inputs!$B$9)</f>
        <v>276180</v>
      </c>
      <c r="F3818" s="43" t="n">
        <f aca="false">NORMSINV(Inputs!$B$9)*STDEV(Prices_MTM!I3801:I4050)</f>
        <v>209891.219086527</v>
      </c>
      <c r="G3818" s="52" t="n">
        <f aca="false">IF(-B3818&gt;C3818,1,0)</f>
        <v>0</v>
      </c>
      <c r="H3818" s="52" t="n">
        <f aca="false">IF(-B3818&gt;D3818,1,0)</f>
        <v>0</v>
      </c>
      <c r="I3818" s="52" t="n">
        <f aca="false">IF(-B3818&gt;E3818,1,0)</f>
        <v>0</v>
      </c>
      <c r="J3818" s="52" t="n">
        <f aca="false">IF(-B3818&gt;F3818,1,0)</f>
        <v>0</v>
      </c>
    </row>
    <row r="3819" customFormat="false" ht="15" hidden="false" customHeight="false" outlineLevel="0" collapsed="false">
      <c r="A3819" s="51" t="n">
        <f aca="false">Prices_MTM!A4052</f>
        <v>43347</v>
      </c>
      <c r="B3819" s="43" t="n">
        <f aca="false">Prices_MTM!I4052</f>
        <v>-30500.0000000014</v>
      </c>
      <c r="C3819" s="43" t="n">
        <f aca="false">-PERCENTILE(Prices_MTM!I3802:I4051,1-Inputs!$B$8)</f>
        <v>144549.999999999</v>
      </c>
      <c r="D3819" s="43" t="n">
        <f aca="false">NORMSINV(Inputs!$B$8)*STDEV(Prices_MTM!I3802:I4051)</f>
        <v>148293.707199635</v>
      </c>
      <c r="E3819" s="43" t="n">
        <f aca="false">-PERCENTILE(Prices_MTM!I3802:I4051,1-Inputs!$B$9)</f>
        <v>276180</v>
      </c>
      <c r="F3819" s="43" t="n">
        <f aca="false">NORMSINV(Inputs!$B$9)*STDEV(Prices_MTM!I3802:I4051)</f>
        <v>209734.620044514</v>
      </c>
      <c r="G3819" s="52" t="n">
        <f aca="false">IF(-B3819&gt;C3819,1,0)</f>
        <v>0</v>
      </c>
      <c r="H3819" s="52" t="n">
        <f aca="false">IF(-B3819&gt;D3819,1,0)</f>
        <v>0</v>
      </c>
      <c r="I3819" s="52" t="n">
        <f aca="false">IF(-B3819&gt;E3819,1,0)</f>
        <v>0</v>
      </c>
      <c r="J3819" s="52" t="n">
        <f aca="false">IF(-B3819&gt;F3819,1,0)</f>
        <v>0</v>
      </c>
    </row>
    <row r="3820" customFormat="false" ht="15" hidden="false" customHeight="false" outlineLevel="0" collapsed="false">
      <c r="A3820" s="51" t="n">
        <f aca="false">Prices_MTM!A4053</f>
        <v>43348</v>
      </c>
      <c r="B3820" s="43" t="n">
        <f aca="false">Prices_MTM!I4053</f>
        <v>-71499.9999999996</v>
      </c>
      <c r="C3820" s="43" t="n">
        <f aca="false">-PERCENTILE(Prices_MTM!I3803:I4052,1-Inputs!$B$8)</f>
        <v>144549.999999999</v>
      </c>
      <c r="D3820" s="43" t="n">
        <f aca="false">NORMSINV(Inputs!$B$8)*STDEV(Prices_MTM!I3803:I4052)</f>
        <v>148062.535582125</v>
      </c>
      <c r="E3820" s="43" t="n">
        <f aca="false">-PERCENTILE(Prices_MTM!I3803:I4052,1-Inputs!$B$9)</f>
        <v>276180</v>
      </c>
      <c r="F3820" s="43" t="n">
        <f aca="false">NORMSINV(Inputs!$B$9)*STDEV(Prices_MTM!I3803:I4052)</f>
        <v>209407.669614321</v>
      </c>
      <c r="G3820" s="52" t="n">
        <f aca="false">IF(-B3820&gt;C3820,1,0)</f>
        <v>0</v>
      </c>
      <c r="H3820" s="52" t="n">
        <f aca="false">IF(-B3820&gt;D3820,1,0)</f>
        <v>0</v>
      </c>
      <c r="I3820" s="52" t="n">
        <f aca="false">IF(-B3820&gt;E3820,1,0)</f>
        <v>0</v>
      </c>
      <c r="J3820" s="52" t="n">
        <f aca="false">IF(-B3820&gt;F3820,1,0)</f>
        <v>0</v>
      </c>
    </row>
    <row r="3821" customFormat="false" ht="15" hidden="false" customHeight="false" outlineLevel="0" collapsed="false">
      <c r="A3821" s="51" t="n">
        <f aca="false">Prices_MTM!A4054</f>
        <v>43349</v>
      </c>
      <c r="B3821" s="43" t="n">
        <f aca="false">Prices_MTM!I4054</f>
        <v>-37499.9999999993</v>
      </c>
      <c r="C3821" s="43" t="n">
        <f aca="false">-PERCENTILE(Prices_MTM!I3804:I4053,1-Inputs!$B$8)</f>
        <v>144549.999999999</v>
      </c>
      <c r="D3821" s="43" t="n">
        <f aca="false">NORMSINV(Inputs!$B$8)*STDEV(Prices_MTM!I3804:I4053)</f>
        <v>148255.190491531</v>
      </c>
      <c r="E3821" s="43" t="n">
        <f aca="false">-PERCENTILE(Prices_MTM!I3804:I4053,1-Inputs!$B$9)</f>
        <v>276180</v>
      </c>
      <c r="F3821" s="43" t="n">
        <f aca="false">NORMSINV(Inputs!$B$9)*STDEV(Prices_MTM!I3804:I4053)</f>
        <v>209680.14512921</v>
      </c>
      <c r="G3821" s="52" t="n">
        <f aca="false">IF(-B3821&gt;C3821,1,0)</f>
        <v>0</v>
      </c>
      <c r="H3821" s="52" t="n">
        <f aca="false">IF(-B3821&gt;D3821,1,0)</f>
        <v>0</v>
      </c>
      <c r="I3821" s="52" t="n">
        <f aca="false">IF(-B3821&gt;E3821,1,0)</f>
        <v>0</v>
      </c>
      <c r="J3821" s="52" t="n">
        <f aca="false">IF(-B3821&gt;F3821,1,0)</f>
        <v>0</v>
      </c>
    </row>
    <row r="3822" customFormat="false" ht="15" hidden="false" customHeight="false" outlineLevel="0" collapsed="false">
      <c r="A3822" s="51" t="n">
        <f aca="false">Prices_MTM!A4055</f>
        <v>43350</v>
      </c>
      <c r="B3822" s="43" t="n">
        <f aca="false">Prices_MTM!I4055</f>
        <v>-1999.9999999996</v>
      </c>
      <c r="C3822" s="43" t="n">
        <f aca="false">-PERCENTILE(Prices_MTM!I3805:I4054,1-Inputs!$B$8)</f>
        <v>144549.999999999</v>
      </c>
      <c r="D3822" s="43" t="n">
        <f aca="false">NORMSINV(Inputs!$B$8)*STDEV(Prices_MTM!I3805:I4054)</f>
        <v>147924.432255931</v>
      </c>
      <c r="E3822" s="43" t="n">
        <f aca="false">-PERCENTILE(Prices_MTM!I3805:I4054,1-Inputs!$B$9)</f>
        <v>276180</v>
      </c>
      <c r="F3822" s="43" t="n">
        <f aca="false">NORMSINV(Inputs!$B$9)*STDEV(Prices_MTM!I3805:I4054)</f>
        <v>209212.347444601</v>
      </c>
      <c r="G3822" s="52" t="n">
        <f aca="false">IF(-B3822&gt;C3822,1,0)</f>
        <v>0</v>
      </c>
      <c r="H3822" s="52" t="n">
        <f aca="false">IF(-B3822&gt;D3822,1,0)</f>
        <v>0</v>
      </c>
      <c r="I3822" s="52" t="n">
        <f aca="false">IF(-B3822&gt;E3822,1,0)</f>
        <v>0</v>
      </c>
      <c r="J3822" s="52" t="n">
        <f aca="false">IF(-B3822&gt;F3822,1,0)</f>
        <v>0</v>
      </c>
    </row>
    <row r="3823" customFormat="false" ht="15" hidden="false" customHeight="false" outlineLevel="0" collapsed="false">
      <c r="A3823" s="51" t="n">
        <f aca="false">Prices_MTM!A4056</f>
        <v>43353</v>
      </c>
      <c r="B3823" s="43" t="n">
        <f aca="false">Prices_MTM!I4056</f>
        <v>-79000.0000000006</v>
      </c>
      <c r="C3823" s="43" t="n">
        <f aca="false">-PERCENTILE(Prices_MTM!I3806:I4055,1-Inputs!$B$8)</f>
        <v>144549.999999999</v>
      </c>
      <c r="D3823" s="43" t="n">
        <f aca="false">NORMSINV(Inputs!$B$8)*STDEV(Prices_MTM!I3806:I4055)</f>
        <v>147924.777672807</v>
      </c>
      <c r="E3823" s="43" t="n">
        <f aca="false">-PERCENTILE(Prices_MTM!I3806:I4055,1-Inputs!$B$9)</f>
        <v>276180</v>
      </c>
      <c r="F3823" s="43" t="n">
        <f aca="false">NORMSINV(Inputs!$B$9)*STDEV(Prices_MTM!I3806:I4055)</f>
        <v>209212.835974281</v>
      </c>
      <c r="G3823" s="52" t="n">
        <f aca="false">IF(-B3823&gt;C3823,1,0)</f>
        <v>0</v>
      </c>
      <c r="H3823" s="52" t="n">
        <f aca="false">IF(-B3823&gt;D3823,1,0)</f>
        <v>0</v>
      </c>
      <c r="I3823" s="52" t="n">
        <f aca="false">IF(-B3823&gt;E3823,1,0)</f>
        <v>0</v>
      </c>
      <c r="J3823" s="52" t="n">
        <f aca="false">IF(-B3823&gt;F3823,1,0)</f>
        <v>0</v>
      </c>
    </row>
    <row r="3824" customFormat="false" ht="15" hidden="false" customHeight="false" outlineLevel="0" collapsed="false">
      <c r="A3824" s="51" t="n">
        <f aca="false">Prices_MTM!A4057</f>
        <v>43354</v>
      </c>
      <c r="B3824" s="43" t="n">
        <f aca="false">Prices_MTM!I4057</f>
        <v>101500.000000001</v>
      </c>
      <c r="C3824" s="43" t="n">
        <f aca="false">-PERCENTILE(Prices_MTM!I3807:I4056,1-Inputs!$B$8)</f>
        <v>144549.999999999</v>
      </c>
      <c r="D3824" s="43" t="n">
        <f aca="false">NORMSINV(Inputs!$B$8)*STDEV(Prices_MTM!I3807:I4056)</f>
        <v>148168.140281398</v>
      </c>
      <c r="E3824" s="43" t="n">
        <f aca="false">-PERCENTILE(Prices_MTM!I3807:I4056,1-Inputs!$B$9)</f>
        <v>276180</v>
      </c>
      <c r="F3824" s="43" t="n">
        <f aca="false">NORMSINV(Inputs!$B$9)*STDEV(Prices_MTM!I3807:I4056)</f>
        <v>209557.028355803</v>
      </c>
      <c r="G3824" s="52" t="n">
        <f aca="false">IF(-B3824&gt;C3824,1,0)</f>
        <v>0</v>
      </c>
      <c r="H3824" s="52" t="n">
        <f aca="false">IF(-B3824&gt;D3824,1,0)</f>
        <v>0</v>
      </c>
      <c r="I3824" s="52" t="n">
        <f aca="false">IF(-B3824&gt;E3824,1,0)</f>
        <v>0</v>
      </c>
      <c r="J3824" s="52" t="n">
        <f aca="false">IF(-B3824&gt;F3824,1,0)</f>
        <v>0</v>
      </c>
    </row>
    <row r="3825" customFormat="false" ht="15" hidden="false" customHeight="false" outlineLevel="0" collapsed="false">
      <c r="A3825" s="51" t="n">
        <f aca="false">Prices_MTM!A4058</f>
        <v>43355</v>
      </c>
      <c r="B3825" s="43" t="n">
        <f aca="false">Prices_MTM!I4058</f>
        <v>18000</v>
      </c>
      <c r="C3825" s="43" t="n">
        <f aca="false">-PERCENTILE(Prices_MTM!I3808:I4057,1-Inputs!$B$8)</f>
        <v>136349.999999999</v>
      </c>
      <c r="D3825" s="43" t="n">
        <f aca="false">NORMSINV(Inputs!$B$8)*STDEV(Prices_MTM!I3808:I4057)</f>
        <v>147208.845104853</v>
      </c>
      <c r="E3825" s="43" t="n">
        <f aca="false">-PERCENTILE(Prices_MTM!I3808:I4057,1-Inputs!$B$9)</f>
        <v>276180</v>
      </c>
      <c r="F3825" s="43" t="n">
        <f aca="false">NORMSINV(Inputs!$B$9)*STDEV(Prices_MTM!I3808:I4057)</f>
        <v>208200.278880976</v>
      </c>
      <c r="G3825" s="52" t="n">
        <f aca="false">IF(-B3825&gt;C3825,1,0)</f>
        <v>0</v>
      </c>
      <c r="H3825" s="52" t="n">
        <f aca="false">IF(-B3825&gt;D3825,1,0)</f>
        <v>0</v>
      </c>
      <c r="I3825" s="52" t="n">
        <f aca="false">IF(-B3825&gt;E3825,1,0)</f>
        <v>0</v>
      </c>
      <c r="J3825" s="52" t="n">
        <f aca="false">IF(-B3825&gt;F3825,1,0)</f>
        <v>0</v>
      </c>
    </row>
    <row r="3826" customFormat="false" ht="15" hidden="false" customHeight="false" outlineLevel="0" collapsed="false">
      <c r="A3826" s="51" t="n">
        <f aca="false">Prices_MTM!A4059</f>
        <v>43356</v>
      </c>
      <c r="B3826" s="43" t="n">
        <f aca="false">Prices_MTM!I4059</f>
        <v>-59000.0000000011</v>
      </c>
      <c r="C3826" s="43" t="n">
        <f aca="false">-PERCENTILE(Prices_MTM!I3809:I4058,1-Inputs!$B$8)</f>
        <v>136349.999999999</v>
      </c>
      <c r="D3826" s="43" t="n">
        <f aca="false">NORMSINV(Inputs!$B$8)*STDEV(Prices_MTM!I3809:I4058)</f>
        <v>147005.03573275</v>
      </c>
      <c r="E3826" s="43" t="n">
        <f aca="false">-PERCENTILE(Prices_MTM!I3809:I4058,1-Inputs!$B$9)</f>
        <v>276180</v>
      </c>
      <c r="F3826" s="43" t="n">
        <f aca="false">NORMSINV(Inputs!$B$9)*STDEV(Prices_MTM!I3809:I4058)</f>
        <v>207912.02739663</v>
      </c>
      <c r="G3826" s="52" t="n">
        <f aca="false">IF(-B3826&gt;C3826,1,0)</f>
        <v>0</v>
      </c>
      <c r="H3826" s="52" t="n">
        <f aca="false">IF(-B3826&gt;D3826,1,0)</f>
        <v>0</v>
      </c>
      <c r="I3826" s="52" t="n">
        <f aca="false">IF(-B3826&gt;E3826,1,0)</f>
        <v>0</v>
      </c>
      <c r="J3826" s="52" t="n">
        <f aca="false">IF(-B3826&gt;F3826,1,0)</f>
        <v>0</v>
      </c>
    </row>
    <row r="3827" customFormat="false" ht="15" hidden="false" customHeight="false" outlineLevel="0" collapsed="false">
      <c r="A3827" s="51" t="n">
        <f aca="false">Prices_MTM!A4060</f>
        <v>43357</v>
      </c>
      <c r="B3827" s="43" t="n">
        <f aca="false">Prices_MTM!I4060</f>
        <v>27500.0000000006</v>
      </c>
      <c r="C3827" s="43" t="n">
        <f aca="false">-PERCENTILE(Prices_MTM!I3810:I4059,1-Inputs!$B$8)</f>
        <v>136349.999999999</v>
      </c>
      <c r="D3827" s="43" t="n">
        <f aca="false">NORMSINV(Inputs!$B$8)*STDEV(Prices_MTM!I3810:I4059)</f>
        <v>147113.141431</v>
      </c>
      <c r="E3827" s="43" t="n">
        <f aca="false">-PERCENTILE(Prices_MTM!I3810:I4059,1-Inputs!$B$9)</f>
        <v>276180</v>
      </c>
      <c r="F3827" s="43" t="n">
        <f aca="false">NORMSINV(Inputs!$B$9)*STDEV(Prices_MTM!I3810:I4059)</f>
        <v>208064.923348692</v>
      </c>
      <c r="G3827" s="52" t="n">
        <f aca="false">IF(-B3827&gt;C3827,1,0)</f>
        <v>0</v>
      </c>
      <c r="H3827" s="52" t="n">
        <f aca="false">IF(-B3827&gt;D3827,1,0)</f>
        <v>0</v>
      </c>
      <c r="I3827" s="52" t="n">
        <f aca="false">IF(-B3827&gt;E3827,1,0)</f>
        <v>0</v>
      </c>
      <c r="J3827" s="52" t="n">
        <f aca="false">IF(-B3827&gt;F3827,1,0)</f>
        <v>0</v>
      </c>
    </row>
    <row r="3828" customFormat="false" ht="15" hidden="false" customHeight="false" outlineLevel="0" collapsed="false">
      <c r="A3828" s="51" t="n">
        <f aca="false">Prices_MTM!A4061</f>
        <v>43360</v>
      </c>
      <c r="B3828" s="43" t="n">
        <f aca="false">Prices_MTM!I4061</f>
        <v>-29500.0000000002</v>
      </c>
      <c r="C3828" s="43" t="n">
        <f aca="false">-PERCENTILE(Prices_MTM!I3811:I4060,1-Inputs!$B$8)</f>
        <v>136349.999999999</v>
      </c>
      <c r="D3828" s="43" t="n">
        <f aca="false">NORMSINV(Inputs!$B$8)*STDEV(Prices_MTM!I3811:I4060)</f>
        <v>146882.963290723</v>
      </c>
      <c r="E3828" s="43" t="n">
        <f aca="false">-PERCENTILE(Prices_MTM!I3811:I4060,1-Inputs!$B$9)</f>
        <v>276180</v>
      </c>
      <c r="F3828" s="43" t="n">
        <f aca="false">NORMSINV(Inputs!$B$9)*STDEV(Prices_MTM!I3811:I4060)</f>
        <v>207739.37801231</v>
      </c>
      <c r="G3828" s="52" t="n">
        <f aca="false">IF(-B3828&gt;C3828,1,0)</f>
        <v>0</v>
      </c>
      <c r="H3828" s="52" t="n">
        <f aca="false">IF(-B3828&gt;D3828,1,0)</f>
        <v>0</v>
      </c>
      <c r="I3828" s="52" t="n">
        <f aca="false">IF(-B3828&gt;E3828,1,0)</f>
        <v>0</v>
      </c>
      <c r="J3828" s="52" t="n">
        <f aca="false">IF(-B3828&gt;F3828,1,0)</f>
        <v>0</v>
      </c>
    </row>
    <row r="3829" customFormat="false" ht="15" hidden="false" customHeight="false" outlineLevel="0" collapsed="false">
      <c r="A3829" s="51" t="n">
        <f aca="false">Prices_MTM!A4062</f>
        <v>43361</v>
      </c>
      <c r="B3829" s="43" t="n">
        <f aca="false">Prices_MTM!I4062</f>
        <v>49500.0000000005</v>
      </c>
      <c r="C3829" s="43" t="n">
        <f aca="false">-PERCENTILE(Prices_MTM!I3812:I4061,1-Inputs!$B$8)</f>
        <v>136349.999999999</v>
      </c>
      <c r="D3829" s="43" t="n">
        <f aca="false">NORMSINV(Inputs!$B$8)*STDEV(Prices_MTM!I3812:I4061)</f>
        <v>146919.647801335</v>
      </c>
      <c r="E3829" s="43" t="n">
        <f aca="false">-PERCENTILE(Prices_MTM!I3812:I4061,1-Inputs!$B$9)</f>
        <v>276180</v>
      </c>
      <c r="F3829" s="43" t="n">
        <f aca="false">NORMSINV(Inputs!$B$9)*STDEV(Prices_MTM!I3812:I4061)</f>
        <v>207791.261615736</v>
      </c>
      <c r="G3829" s="52" t="n">
        <f aca="false">IF(-B3829&gt;C3829,1,0)</f>
        <v>0</v>
      </c>
      <c r="H3829" s="52" t="n">
        <f aca="false">IF(-B3829&gt;D3829,1,0)</f>
        <v>0</v>
      </c>
      <c r="I3829" s="52" t="n">
        <f aca="false">IF(-B3829&gt;E3829,1,0)</f>
        <v>0</v>
      </c>
      <c r="J3829" s="52" t="n">
        <f aca="false">IF(-B3829&gt;F3829,1,0)</f>
        <v>0</v>
      </c>
    </row>
    <row r="3830" customFormat="false" ht="15" hidden="false" customHeight="false" outlineLevel="0" collapsed="false">
      <c r="A3830" s="51" t="n">
        <f aca="false">Prices_MTM!A4063</f>
        <v>43362</v>
      </c>
      <c r="B3830" s="43" t="n">
        <f aca="false">Prices_MTM!I4063</f>
        <v>111999.999999999</v>
      </c>
      <c r="C3830" s="43" t="n">
        <f aca="false">-PERCENTILE(Prices_MTM!I3813:I4062,1-Inputs!$B$8)</f>
        <v>136349.999999999</v>
      </c>
      <c r="D3830" s="43" t="n">
        <f aca="false">NORMSINV(Inputs!$B$8)*STDEV(Prices_MTM!I3813:I4062)</f>
        <v>146965.900087606</v>
      </c>
      <c r="E3830" s="43" t="n">
        <f aca="false">-PERCENTILE(Prices_MTM!I3813:I4062,1-Inputs!$B$9)</f>
        <v>276180</v>
      </c>
      <c r="F3830" s="43" t="n">
        <f aca="false">NORMSINV(Inputs!$B$9)*STDEV(Prices_MTM!I3813:I4062)</f>
        <v>207856.67710686</v>
      </c>
      <c r="G3830" s="52" t="n">
        <f aca="false">IF(-B3830&gt;C3830,1,0)</f>
        <v>0</v>
      </c>
      <c r="H3830" s="52" t="n">
        <f aca="false">IF(-B3830&gt;D3830,1,0)</f>
        <v>0</v>
      </c>
      <c r="I3830" s="52" t="n">
        <f aca="false">IF(-B3830&gt;E3830,1,0)</f>
        <v>0</v>
      </c>
      <c r="J3830" s="52" t="n">
        <f aca="false">IF(-B3830&gt;F3830,1,0)</f>
        <v>0</v>
      </c>
    </row>
    <row r="3831" customFormat="false" ht="15" hidden="false" customHeight="false" outlineLevel="0" collapsed="false">
      <c r="A3831" s="51" t="n">
        <f aca="false">Prices_MTM!A4064</f>
        <v>43363</v>
      </c>
      <c r="B3831" s="43" t="n">
        <f aca="false">Prices_MTM!I4064</f>
        <v>-10999.9999999999</v>
      </c>
      <c r="C3831" s="43" t="n">
        <f aca="false">-PERCENTILE(Prices_MTM!I3814:I4063,1-Inputs!$B$8)</f>
        <v>136349.999999999</v>
      </c>
      <c r="D3831" s="43" t="n">
        <f aca="false">NORMSINV(Inputs!$B$8)*STDEV(Prices_MTM!I3814:I4063)</f>
        <v>147370.295697688</v>
      </c>
      <c r="E3831" s="43" t="n">
        <f aca="false">-PERCENTILE(Prices_MTM!I3814:I4063,1-Inputs!$B$9)</f>
        <v>276180</v>
      </c>
      <c r="F3831" s="43" t="n">
        <f aca="false">NORMSINV(Inputs!$B$9)*STDEV(Prices_MTM!I3814:I4063)</f>
        <v>208428.621535453</v>
      </c>
      <c r="G3831" s="52" t="n">
        <f aca="false">IF(-B3831&gt;C3831,1,0)</f>
        <v>0</v>
      </c>
      <c r="H3831" s="52" t="n">
        <f aca="false">IF(-B3831&gt;D3831,1,0)</f>
        <v>0</v>
      </c>
      <c r="I3831" s="52" t="n">
        <f aca="false">IF(-B3831&gt;E3831,1,0)</f>
        <v>0</v>
      </c>
      <c r="J3831" s="52" t="n">
        <f aca="false">IF(-B3831&gt;F3831,1,0)</f>
        <v>0</v>
      </c>
    </row>
    <row r="3832" customFormat="false" ht="15" hidden="false" customHeight="false" outlineLevel="0" collapsed="false">
      <c r="A3832" s="51" t="n">
        <f aca="false">Prices_MTM!A4065</f>
        <v>43364</v>
      </c>
      <c r="B3832" s="43" t="n">
        <f aca="false">Prices_MTM!I4065</f>
        <v>9499.99999999989</v>
      </c>
      <c r="C3832" s="43" t="n">
        <f aca="false">-PERCENTILE(Prices_MTM!I3815:I4064,1-Inputs!$B$8)</f>
        <v>136349.999999999</v>
      </c>
      <c r="D3832" s="43" t="n">
        <f aca="false">NORMSINV(Inputs!$B$8)*STDEV(Prices_MTM!I3815:I4064)</f>
        <v>147067.115355047</v>
      </c>
      <c r="E3832" s="43" t="n">
        <f aca="false">-PERCENTILE(Prices_MTM!I3815:I4064,1-Inputs!$B$9)</f>
        <v>276180</v>
      </c>
      <c r="F3832" s="43" t="n">
        <f aca="false">NORMSINV(Inputs!$B$9)*STDEV(Prices_MTM!I3815:I4064)</f>
        <v>207999.827791137</v>
      </c>
      <c r="G3832" s="52" t="n">
        <f aca="false">IF(-B3832&gt;C3832,1,0)</f>
        <v>0</v>
      </c>
      <c r="H3832" s="52" t="n">
        <f aca="false">IF(-B3832&gt;D3832,1,0)</f>
        <v>0</v>
      </c>
      <c r="I3832" s="52" t="n">
        <f aca="false">IF(-B3832&gt;E3832,1,0)</f>
        <v>0</v>
      </c>
      <c r="J3832" s="52" t="n">
        <f aca="false">IF(-B3832&gt;F3832,1,0)</f>
        <v>0</v>
      </c>
    </row>
    <row r="3833" customFormat="false" ht="15" hidden="false" customHeight="false" outlineLevel="0" collapsed="false">
      <c r="A3833" s="51" t="n">
        <f aca="false">Prices_MTM!A4066</f>
        <v>43367</v>
      </c>
      <c r="B3833" s="43" t="n">
        <f aca="false">Prices_MTM!I4066</f>
        <v>143500.000000001</v>
      </c>
      <c r="C3833" s="43" t="n">
        <f aca="false">-PERCENTILE(Prices_MTM!I3816:I4065,1-Inputs!$B$8)</f>
        <v>136349.999999999</v>
      </c>
      <c r="D3833" s="43" t="n">
        <f aca="false">NORMSINV(Inputs!$B$8)*STDEV(Prices_MTM!I3816:I4065)</f>
        <v>147008.944810644</v>
      </c>
      <c r="E3833" s="43" t="n">
        <f aca="false">-PERCENTILE(Prices_MTM!I3816:I4065,1-Inputs!$B$9)</f>
        <v>276180</v>
      </c>
      <c r="F3833" s="43" t="n">
        <f aca="false">NORMSINV(Inputs!$B$9)*STDEV(Prices_MTM!I3816:I4065)</f>
        <v>207917.556080094</v>
      </c>
      <c r="G3833" s="52" t="n">
        <f aca="false">IF(-B3833&gt;C3833,1,0)</f>
        <v>0</v>
      </c>
      <c r="H3833" s="52" t="n">
        <f aca="false">IF(-B3833&gt;D3833,1,0)</f>
        <v>0</v>
      </c>
      <c r="I3833" s="52" t="n">
        <f aca="false">IF(-B3833&gt;E3833,1,0)</f>
        <v>0</v>
      </c>
      <c r="J3833" s="52" t="n">
        <f aca="false">IF(-B3833&gt;F3833,1,0)</f>
        <v>0</v>
      </c>
    </row>
    <row r="3834" customFormat="false" ht="15" hidden="false" customHeight="false" outlineLevel="0" collapsed="false">
      <c r="A3834" s="51" t="n">
        <f aca="false">Prices_MTM!A4067</f>
        <v>43368</v>
      </c>
      <c r="B3834" s="43" t="n">
        <f aca="false">Prices_MTM!I4067</f>
        <v>-48999.9999999995</v>
      </c>
      <c r="C3834" s="43" t="n">
        <f aca="false">-PERCENTILE(Prices_MTM!I3817:I4066,1-Inputs!$B$8)</f>
        <v>136349.999999999</v>
      </c>
      <c r="D3834" s="43" t="n">
        <f aca="false">NORMSINV(Inputs!$B$8)*STDEV(Prices_MTM!I3817:I4066)</f>
        <v>147724.764500361</v>
      </c>
      <c r="E3834" s="43" t="n">
        <f aca="false">-PERCENTILE(Prices_MTM!I3817:I4066,1-Inputs!$B$9)</f>
        <v>276180</v>
      </c>
      <c r="F3834" s="43" t="n">
        <f aca="false">NORMSINV(Inputs!$B$9)*STDEV(Prices_MTM!I3817:I4066)</f>
        <v>208929.953527553</v>
      </c>
      <c r="G3834" s="52" t="n">
        <f aca="false">IF(-B3834&gt;C3834,1,0)</f>
        <v>0</v>
      </c>
      <c r="H3834" s="52" t="n">
        <f aca="false">IF(-B3834&gt;D3834,1,0)</f>
        <v>0</v>
      </c>
      <c r="I3834" s="52" t="n">
        <f aca="false">IF(-B3834&gt;E3834,1,0)</f>
        <v>0</v>
      </c>
      <c r="J3834" s="52" t="n">
        <f aca="false">IF(-B3834&gt;F3834,1,0)</f>
        <v>0</v>
      </c>
    </row>
    <row r="3835" customFormat="false" ht="15" hidden="false" customHeight="false" outlineLevel="0" collapsed="false">
      <c r="A3835" s="51" t="n">
        <f aca="false">Prices_MTM!A4068</f>
        <v>43369</v>
      </c>
      <c r="B3835" s="43" t="n">
        <f aca="false">Prices_MTM!I4068</f>
        <v>-101000.000000001</v>
      </c>
      <c r="C3835" s="43" t="n">
        <f aca="false">-PERCENTILE(Prices_MTM!I3818:I4067,1-Inputs!$B$8)</f>
        <v>136349.999999999</v>
      </c>
      <c r="D3835" s="43" t="n">
        <f aca="false">NORMSINV(Inputs!$B$8)*STDEV(Prices_MTM!I3818:I4067)</f>
        <v>147734.357922985</v>
      </c>
      <c r="E3835" s="43" t="n">
        <f aca="false">-PERCENTILE(Prices_MTM!I3818:I4067,1-Inputs!$B$9)</f>
        <v>276180</v>
      </c>
      <c r="F3835" s="43" t="n">
        <f aca="false">NORMSINV(Inputs!$B$9)*STDEV(Prices_MTM!I3818:I4067)</f>
        <v>208943.521688246</v>
      </c>
      <c r="G3835" s="52" t="n">
        <f aca="false">IF(-B3835&gt;C3835,1,0)</f>
        <v>0</v>
      </c>
      <c r="H3835" s="52" t="n">
        <f aca="false">IF(-B3835&gt;D3835,1,0)</f>
        <v>0</v>
      </c>
      <c r="I3835" s="52" t="n">
        <f aca="false">IF(-B3835&gt;E3835,1,0)</f>
        <v>0</v>
      </c>
      <c r="J3835" s="52" t="n">
        <f aca="false">IF(-B3835&gt;F3835,1,0)</f>
        <v>0</v>
      </c>
    </row>
    <row r="3836" customFormat="false" ht="15" hidden="false" customHeight="false" outlineLevel="0" collapsed="false">
      <c r="A3836" s="51" t="n">
        <f aca="false">Prices_MTM!A4069</f>
        <v>43370</v>
      </c>
      <c r="B3836" s="43" t="n">
        <f aca="false">Prices_MTM!I4069</f>
        <v>12500.0000000007</v>
      </c>
      <c r="C3836" s="43" t="n">
        <f aca="false">-PERCENTILE(Prices_MTM!I3819:I4068,1-Inputs!$B$8)</f>
        <v>136349.999999999</v>
      </c>
      <c r="D3836" s="43" t="n">
        <f aca="false">NORMSINV(Inputs!$B$8)*STDEV(Prices_MTM!I3819:I4068)</f>
        <v>147874.564509521</v>
      </c>
      <c r="E3836" s="43" t="n">
        <f aca="false">-PERCENTILE(Prices_MTM!I3819:I4068,1-Inputs!$B$9)</f>
        <v>276180</v>
      </c>
      <c r="F3836" s="43" t="n">
        <f aca="false">NORMSINV(Inputs!$B$9)*STDEV(Prices_MTM!I3819:I4068)</f>
        <v>209141.818539206</v>
      </c>
      <c r="G3836" s="52" t="n">
        <f aca="false">IF(-B3836&gt;C3836,1,0)</f>
        <v>0</v>
      </c>
      <c r="H3836" s="52" t="n">
        <f aca="false">IF(-B3836&gt;D3836,1,0)</f>
        <v>0</v>
      </c>
      <c r="I3836" s="52" t="n">
        <f aca="false">IF(-B3836&gt;E3836,1,0)</f>
        <v>0</v>
      </c>
      <c r="J3836" s="52" t="n">
        <f aca="false">IF(-B3836&gt;F3836,1,0)</f>
        <v>0</v>
      </c>
    </row>
    <row r="3837" customFormat="false" ht="15" hidden="false" customHeight="false" outlineLevel="0" collapsed="false">
      <c r="A3837" s="51" t="n">
        <f aca="false">Prices_MTM!A4070</f>
        <v>43371</v>
      </c>
      <c r="B3837" s="43" t="n">
        <f aca="false">Prices_MTM!I4070</f>
        <v>38999.9999999994</v>
      </c>
      <c r="C3837" s="43" t="n">
        <f aca="false">-PERCENTILE(Prices_MTM!I3820:I4069,1-Inputs!$B$8)</f>
        <v>136349.999999999</v>
      </c>
      <c r="D3837" s="43" t="n">
        <f aca="false">NORMSINV(Inputs!$B$8)*STDEV(Prices_MTM!I3820:I4069)</f>
        <v>147795.250863683</v>
      </c>
      <c r="E3837" s="43" t="n">
        <f aca="false">-PERCENTILE(Prices_MTM!I3820:I4069,1-Inputs!$B$9)</f>
        <v>276180</v>
      </c>
      <c r="F3837" s="43" t="n">
        <f aca="false">NORMSINV(Inputs!$B$9)*STDEV(Prices_MTM!I3820:I4069)</f>
        <v>209029.643736321</v>
      </c>
      <c r="G3837" s="52" t="n">
        <f aca="false">IF(-B3837&gt;C3837,1,0)</f>
        <v>0</v>
      </c>
      <c r="H3837" s="52" t="n">
        <f aca="false">IF(-B3837&gt;D3837,1,0)</f>
        <v>0</v>
      </c>
      <c r="I3837" s="52" t="n">
        <f aca="false">IF(-B3837&gt;E3837,1,0)</f>
        <v>0</v>
      </c>
      <c r="J3837" s="52" t="n">
        <f aca="false">IF(-B3837&gt;F3837,1,0)</f>
        <v>0</v>
      </c>
    </row>
    <row r="3838" customFormat="false" ht="15" hidden="false" customHeight="false" outlineLevel="0" collapsed="false">
      <c r="A3838" s="51" t="n">
        <f aca="false">Prices_MTM!A4071</f>
        <v>43374</v>
      </c>
      <c r="B3838" s="43" t="n">
        <f aca="false">Prices_MTM!I4071</f>
        <v>110000.000000001</v>
      </c>
      <c r="C3838" s="43" t="n">
        <f aca="false">-PERCENTILE(Prices_MTM!I3821:I4070,1-Inputs!$B$8)</f>
        <v>136349.999999999</v>
      </c>
      <c r="D3838" s="43" t="n">
        <f aca="false">NORMSINV(Inputs!$B$8)*STDEV(Prices_MTM!I3821:I4070)</f>
        <v>147452.427496348</v>
      </c>
      <c r="E3838" s="43" t="n">
        <f aca="false">-PERCENTILE(Prices_MTM!I3821:I4070,1-Inputs!$B$9)</f>
        <v>276180</v>
      </c>
      <c r="F3838" s="43" t="n">
        <f aca="false">NORMSINV(Inputs!$B$9)*STDEV(Prices_MTM!I3821:I4070)</f>
        <v>208544.782105655</v>
      </c>
      <c r="G3838" s="52" t="n">
        <f aca="false">IF(-B3838&gt;C3838,1,0)</f>
        <v>0</v>
      </c>
      <c r="H3838" s="52" t="n">
        <f aca="false">IF(-B3838&gt;D3838,1,0)</f>
        <v>0</v>
      </c>
      <c r="I3838" s="52" t="n">
        <f aca="false">IF(-B3838&gt;E3838,1,0)</f>
        <v>0</v>
      </c>
      <c r="J3838" s="52" t="n">
        <f aca="false">IF(-B3838&gt;F3838,1,0)</f>
        <v>0</v>
      </c>
    </row>
    <row r="3839" customFormat="false" ht="15" hidden="false" customHeight="false" outlineLevel="0" collapsed="false">
      <c r="A3839" s="51" t="n">
        <f aca="false">Prices_MTM!A4072</f>
        <v>43375</v>
      </c>
      <c r="B3839" s="43" t="n">
        <f aca="false">Prices_MTM!I4072</f>
        <v>-55500.0000000007</v>
      </c>
      <c r="C3839" s="43" t="n">
        <f aca="false">-PERCENTILE(Prices_MTM!I3822:I4071,1-Inputs!$B$8)</f>
        <v>136349.999999999</v>
      </c>
      <c r="D3839" s="43" t="n">
        <f aca="false">NORMSINV(Inputs!$B$8)*STDEV(Prices_MTM!I3822:I4071)</f>
        <v>147738.584509369</v>
      </c>
      <c r="E3839" s="43" t="n">
        <f aca="false">-PERCENTILE(Prices_MTM!I3822:I4071,1-Inputs!$B$9)</f>
        <v>276180</v>
      </c>
      <c r="F3839" s="43" t="n">
        <f aca="false">NORMSINV(Inputs!$B$9)*STDEV(Prices_MTM!I3822:I4071)</f>
        <v>208949.499430026</v>
      </c>
      <c r="G3839" s="52" t="n">
        <f aca="false">IF(-B3839&gt;C3839,1,0)</f>
        <v>0</v>
      </c>
      <c r="H3839" s="52" t="n">
        <f aca="false">IF(-B3839&gt;D3839,1,0)</f>
        <v>0</v>
      </c>
      <c r="I3839" s="52" t="n">
        <f aca="false">IF(-B3839&gt;E3839,1,0)</f>
        <v>0</v>
      </c>
      <c r="J3839" s="52" t="n">
        <f aca="false">IF(-B3839&gt;F3839,1,0)</f>
        <v>0</v>
      </c>
    </row>
    <row r="3840" customFormat="false" ht="15" hidden="false" customHeight="false" outlineLevel="0" collapsed="false">
      <c r="A3840" s="51" t="n">
        <f aca="false">Prices_MTM!A4073</f>
        <v>43376</v>
      </c>
      <c r="B3840" s="43" t="n">
        <f aca="false">Prices_MTM!I4073</f>
        <v>133000.000000001</v>
      </c>
      <c r="C3840" s="43" t="n">
        <f aca="false">-PERCENTILE(Prices_MTM!I3823:I4072,1-Inputs!$B$8)</f>
        <v>136349.999999999</v>
      </c>
      <c r="D3840" s="43" t="n">
        <f aca="false">NORMSINV(Inputs!$B$8)*STDEV(Prices_MTM!I3823:I4072)</f>
        <v>147570.515514274</v>
      </c>
      <c r="E3840" s="43" t="n">
        <f aca="false">-PERCENTILE(Prices_MTM!I3823:I4072,1-Inputs!$B$9)</f>
        <v>276180</v>
      </c>
      <c r="F3840" s="43" t="n">
        <f aca="false">NORMSINV(Inputs!$B$9)*STDEV(Prices_MTM!I3823:I4072)</f>
        <v>208711.796242932</v>
      </c>
      <c r="G3840" s="52" t="n">
        <f aca="false">IF(-B3840&gt;C3840,1,0)</f>
        <v>0</v>
      </c>
      <c r="H3840" s="52" t="n">
        <f aca="false">IF(-B3840&gt;D3840,1,0)</f>
        <v>0</v>
      </c>
      <c r="I3840" s="52" t="n">
        <f aca="false">IF(-B3840&gt;E3840,1,0)</f>
        <v>0</v>
      </c>
      <c r="J3840" s="52" t="n">
        <f aca="false">IF(-B3840&gt;F3840,1,0)</f>
        <v>0</v>
      </c>
    </row>
    <row r="3841" customFormat="false" ht="15" hidden="false" customHeight="false" outlineLevel="0" collapsed="false">
      <c r="A3841" s="51" t="n">
        <f aca="false">Prices_MTM!A4074</f>
        <v>43377</v>
      </c>
      <c r="B3841" s="43" t="n">
        <f aca="false">Prices_MTM!I4074</f>
        <v>-227000</v>
      </c>
      <c r="C3841" s="43" t="n">
        <f aca="false">-PERCENTILE(Prices_MTM!I3824:I4073,1-Inputs!$B$8)</f>
        <v>136349.999999999</v>
      </c>
      <c r="D3841" s="43" t="n">
        <f aca="false">NORMSINV(Inputs!$B$8)*STDEV(Prices_MTM!I3824:I4073)</f>
        <v>148109.001244179</v>
      </c>
      <c r="E3841" s="43" t="n">
        <f aca="false">-PERCENTILE(Prices_MTM!I3824:I4073,1-Inputs!$B$9)</f>
        <v>276180</v>
      </c>
      <c r="F3841" s="43" t="n">
        <f aca="false">NORMSINV(Inputs!$B$9)*STDEV(Prices_MTM!I3824:I4073)</f>
        <v>209473.386886889</v>
      </c>
      <c r="G3841" s="52" t="n">
        <f aca="false">IF(-B3841&gt;C3841,1,0)</f>
        <v>1</v>
      </c>
      <c r="H3841" s="52" t="n">
        <f aca="false">IF(-B3841&gt;D3841,1,0)</f>
        <v>1</v>
      </c>
      <c r="I3841" s="52" t="n">
        <f aca="false">IF(-B3841&gt;E3841,1,0)</f>
        <v>0</v>
      </c>
      <c r="J3841" s="52" t="n">
        <f aca="false">IF(-B3841&gt;F3841,1,0)</f>
        <v>1</v>
      </c>
    </row>
    <row r="3842" customFormat="false" ht="15" hidden="false" customHeight="false" outlineLevel="0" collapsed="false">
      <c r="A3842" s="51" t="n">
        <f aca="false">Prices_MTM!A4075</f>
        <v>43378</v>
      </c>
      <c r="B3842" s="43" t="n">
        <f aca="false">Prices_MTM!I4075</f>
        <v>29500.0000000002</v>
      </c>
      <c r="C3842" s="43" t="n">
        <f aca="false">-PERCENTILE(Prices_MTM!I3825:I4074,1-Inputs!$B$8)</f>
        <v>144549.999999999</v>
      </c>
      <c r="D3842" s="43" t="n">
        <f aca="false">NORMSINV(Inputs!$B$8)*STDEV(Prices_MTM!I3825:I4074)</f>
        <v>149991.062501702</v>
      </c>
      <c r="E3842" s="43" t="n">
        <f aca="false">-PERCENTILE(Prices_MTM!I3825:I4074,1-Inputs!$B$9)</f>
        <v>276180</v>
      </c>
      <c r="F3842" s="43" t="n">
        <f aca="false">NORMSINV(Inputs!$B$9)*STDEV(Prices_MTM!I3825:I4074)</f>
        <v>212135.222039582</v>
      </c>
      <c r="G3842" s="52" t="n">
        <f aca="false">IF(-B3842&gt;C3842,1,0)</f>
        <v>0</v>
      </c>
      <c r="H3842" s="52" t="n">
        <f aca="false">IF(-B3842&gt;D3842,1,0)</f>
        <v>0</v>
      </c>
      <c r="I3842" s="52" t="n">
        <f aca="false">IF(-B3842&gt;E3842,1,0)</f>
        <v>0</v>
      </c>
      <c r="J3842" s="52" t="n">
        <f aca="false">IF(-B3842&gt;F3842,1,0)</f>
        <v>0</v>
      </c>
    </row>
    <row r="3843" customFormat="false" ht="15" hidden="false" customHeight="false" outlineLevel="0" collapsed="false">
      <c r="A3843" s="51" t="n">
        <f aca="false">Prices_MTM!A4076</f>
        <v>43381</v>
      </c>
      <c r="B3843" s="43" t="n">
        <f aca="false">Prices_MTM!I4076</f>
        <v>45999.9999999994</v>
      </c>
      <c r="C3843" s="43" t="n">
        <f aca="false">-PERCENTILE(Prices_MTM!I3826:I4075,1-Inputs!$B$8)</f>
        <v>144549.999999999</v>
      </c>
      <c r="D3843" s="43" t="n">
        <f aca="false">NORMSINV(Inputs!$B$8)*STDEV(Prices_MTM!I3826:I4075)</f>
        <v>149951.963232975</v>
      </c>
      <c r="E3843" s="43" t="n">
        <f aca="false">-PERCENTILE(Prices_MTM!I3826:I4075,1-Inputs!$B$9)</f>
        <v>276180</v>
      </c>
      <c r="F3843" s="43" t="n">
        <f aca="false">NORMSINV(Inputs!$B$9)*STDEV(Prices_MTM!I3826:I4075)</f>
        <v>212079.923197672</v>
      </c>
      <c r="G3843" s="52" t="n">
        <f aca="false">IF(-B3843&gt;C3843,1,0)</f>
        <v>0</v>
      </c>
      <c r="H3843" s="52" t="n">
        <f aca="false">IF(-B3843&gt;D3843,1,0)</f>
        <v>0</v>
      </c>
      <c r="I3843" s="52" t="n">
        <f aca="false">IF(-B3843&gt;E3843,1,0)</f>
        <v>0</v>
      </c>
      <c r="J3843" s="52" t="n">
        <f aca="false">IF(-B3843&gt;F3843,1,0)</f>
        <v>0</v>
      </c>
    </row>
    <row r="3844" customFormat="false" ht="15" hidden="false" customHeight="false" outlineLevel="0" collapsed="false">
      <c r="A3844" s="51" t="n">
        <f aca="false">Prices_MTM!A4077</f>
        <v>43382</v>
      </c>
      <c r="B3844" s="43" t="n">
        <f aca="false">Prices_MTM!I4077</f>
        <v>21000.0000000008</v>
      </c>
      <c r="C3844" s="43" t="n">
        <f aca="false">-PERCENTILE(Prices_MTM!I3827:I4076,1-Inputs!$B$8)</f>
        <v>144549.999999999</v>
      </c>
      <c r="D3844" s="43" t="n">
        <f aca="false">NORMSINV(Inputs!$B$8)*STDEV(Prices_MTM!I3827:I4076)</f>
        <v>150000.759839431</v>
      </c>
      <c r="E3844" s="43" t="n">
        <f aca="false">-PERCENTILE(Prices_MTM!I3827:I4076,1-Inputs!$B$9)</f>
        <v>276180</v>
      </c>
      <c r="F3844" s="43" t="n">
        <f aca="false">NORMSINV(Inputs!$B$9)*STDEV(Prices_MTM!I3827:I4076)</f>
        <v>212148.937169389</v>
      </c>
      <c r="G3844" s="52" t="n">
        <f aca="false">IF(-B3844&gt;C3844,1,0)</f>
        <v>0</v>
      </c>
      <c r="H3844" s="52" t="n">
        <f aca="false">IF(-B3844&gt;D3844,1,0)</f>
        <v>0</v>
      </c>
      <c r="I3844" s="52" t="n">
        <f aca="false">IF(-B3844&gt;E3844,1,0)</f>
        <v>0</v>
      </c>
      <c r="J3844" s="52" t="n">
        <f aca="false">IF(-B3844&gt;F3844,1,0)</f>
        <v>0</v>
      </c>
    </row>
    <row r="3845" customFormat="false" ht="15" hidden="false" customHeight="false" outlineLevel="0" collapsed="false">
      <c r="A3845" s="51" t="n">
        <f aca="false">Prices_MTM!A4078</f>
        <v>43383</v>
      </c>
      <c r="B3845" s="43" t="n">
        <f aca="false">Prices_MTM!I4078</f>
        <v>-109999.999999999</v>
      </c>
      <c r="C3845" s="43" t="n">
        <f aca="false">-PERCENTILE(Prices_MTM!I3828:I4077,1-Inputs!$B$8)</f>
        <v>144549.999999999</v>
      </c>
      <c r="D3845" s="43" t="n">
        <f aca="false">NORMSINV(Inputs!$B$8)*STDEV(Prices_MTM!I3828:I4077)</f>
        <v>149835.319919306</v>
      </c>
      <c r="E3845" s="43" t="n">
        <f aca="false">-PERCENTILE(Prices_MTM!I3828:I4077,1-Inputs!$B$9)</f>
        <v>276180</v>
      </c>
      <c r="F3845" s="43" t="n">
        <f aca="false">NORMSINV(Inputs!$B$9)*STDEV(Prices_MTM!I3828:I4077)</f>
        <v>211914.952333197</v>
      </c>
      <c r="G3845" s="52" t="n">
        <f aca="false">IF(-B3845&gt;C3845,1,0)</f>
        <v>0</v>
      </c>
      <c r="H3845" s="52" t="n">
        <f aca="false">IF(-B3845&gt;D3845,1,0)</f>
        <v>0</v>
      </c>
      <c r="I3845" s="52" t="n">
        <f aca="false">IF(-B3845&gt;E3845,1,0)</f>
        <v>0</v>
      </c>
      <c r="J3845" s="52" t="n">
        <f aca="false">IF(-B3845&gt;F3845,1,0)</f>
        <v>0</v>
      </c>
    </row>
    <row r="3846" customFormat="false" ht="15" hidden="false" customHeight="false" outlineLevel="0" collapsed="false">
      <c r="A3846" s="51" t="n">
        <f aca="false">Prices_MTM!A4079</f>
        <v>43384</v>
      </c>
      <c r="B3846" s="43" t="n">
        <f aca="false">Prices_MTM!I4079</f>
        <v>-97500.0000000008</v>
      </c>
      <c r="C3846" s="43" t="n">
        <f aca="false">-PERCENTILE(Prices_MTM!I3829:I4078,1-Inputs!$B$8)</f>
        <v>144549.999999999</v>
      </c>
      <c r="D3846" s="43" t="n">
        <f aca="false">NORMSINV(Inputs!$B$8)*STDEV(Prices_MTM!I3829:I4078)</f>
        <v>150272.410545444</v>
      </c>
      <c r="E3846" s="43" t="n">
        <f aca="false">-PERCENTILE(Prices_MTM!I3829:I4078,1-Inputs!$B$9)</f>
        <v>276180</v>
      </c>
      <c r="F3846" s="43" t="n">
        <f aca="false">NORMSINV(Inputs!$B$9)*STDEV(Prices_MTM!I3829:I4078)</f>
        <v>212533.13794693</v>
      </c>
      <c r="G3846" s="52" t="n">
        <f aca="false">IF(-B3846&gt;C3846,1,0)</f>
        <v>0</v>
      </c>
      <c r="H3846" s="52" t="n">
        <f aca="false">IF(-B3846&gt;D3846,1,0)</f>
        <v>0</v>
      </c>
      <c r="I3846" s="52" t="n">
        <f aca="false">IF(-B3846&gt;E3846,1,0)</f>
        <v>0</v>
      </c>
      <c r="J3846" s="52" t="n">
        <f aca="false">IF(-B3846&gt;F3846,1,0)</f>
        <v>0</v>
      </c>
    </row>
    <row r="3847" customFormat="false" ht="15" hidden="false" customHeight="false" outlineLevel="0" collapsed="false">
      <c r="A3847" s="51" t="n">
        <f aca="false">Prices_MTM!A4080</f>
        <v>43385</v>
      </c>
      <c r="B3847" s="43" t="n">
        <f aca="false">Prices_MTM!I4080</f>
        <v>75999.9999999998</v>
      </c>
      <c r="C3847" s="43" t="n">
        <f aca="false">-PERCENTILE(Prices_MTM!I3830:I4079,1-Inputs!$B$8)</f>
        <v>144549.999999999</v>
      </c>
      <c r="D3847" s="43" t="n">
        <f aca="false">NORMSINV(Inputs!$B$8)*STDEV(Prices_MTM!I3830:I4079)</f>
        <v>150487.131973774</v>
      </c>
      <c r="E3847" s="43" t="n">
        <f aca="false">-PERCENTILE(Prices_MTM!I3830:I4079,1-Inputs!$B$9)</f>
        <v>276180</v>
      </c>
      <c r="F3847" s="43" t="n">
        <f aca="false">NORMSINV(Inputs!$B$9)*STDEV(Prices_MTM!I3830:I4079)</f>
        <v>212836.822560638</v>
      </c>
      <c r="G3847" s="52" t="n">
        <f aca="false">IF(-B3847&gt;C3847,1,0)</f>
        <v>0</v>
      </c>
      <c r="H3847" s="52" t="n">
        <f aca="false">IF(-B3847&gt;D3847,1,0)</f>
        <v>0</v>
      </c>
      <c r="I3847" s="52" t="n">
        <f aca="false">IF(-B3847&gt;E3847,1,0)</f>
        <v>0</v>
      </c>
      <c r="J3847" s="52" t="n">
        <f aca="false">IF(-B3847&gt;F3847,1,0)</f>
        <v>0</v>
      </c>
    </row>
    <row r="3848" customFormat="false" ht="15" hidden="false" customHeight="false" outlineLevel="0" collapsed="false">
      <c r="A3848" s="51" t="n">
        <f aca="false">Prices_MTM!A4081</f>
        <v>43388</v>
      </c>
      <c r="B3848" s="43" t="n">
        <f aca="false">Prices_MTM!I4081</f>
        <v>33000.0000000005</v>
      </c>
      <c r="C3848" s="43" t="n">
        <f aca="false">-PERCENTILE(Prices_MTM!I3831:I4080,1-Inputs!$B$8)</f>
        <v>144549.999999999</v>
      </c>
      <c r="D3848" s="43" t="n">
        <f aca="false">NORMSINV(Inputs!$B$8)*STDEV(Prices_MTM!I3831:I4080)</f>
        <v>150555.849260608</v>
      </c>
      <c r="E3848" s="43" t="n">
        <f aca="false">-PERCENTILE(Prices_MTM!I3831:I4080,1-Inputs!$B$9)</f>
        <v>276180</v>
      </c>
      <c r="F3848" s="43" t="n">
        <f aca="false">NORMSINV(Inputs!$B$9)*STDEV(Prices_MTM!I3831:I4080)</f>
        <v>212934.010730769</v>
      </c>
      <c r="G3848" s="52" t="n">
        <f aca="false">IF(-B3848&gt;C3848,1,0)</f>
        <v>0</v>
      </c>
      <c r="H3848" s="52" t="n">
        <f aca="false">IF(-B3848&gt;D3848,1,0)</f>
        <v>0</v>
      </c>
      <c r="I3848" s="52" t="n">
        <f aca="false">IF(-B3848&gt;E3848,1,0)</f>
        <v>0</v>
      </c>
      <c r="J3848" s="52" t="n">
        <f aca="false">IF(-B3848&gt;F3848,1,0)</f>
        <v>0</v>
      </c>
    </row>
    <row r="3849" customFormat="false" ht="15" hidden="false" customHeight="false" outlineLevel="0" collapsed="false">
      <c r="A3849" s="51" t="n">
        <f aca="false">Prices_MTM!A4082</f>
        <v>43389</v>
      </c>
      <c r="B3849" s="43" t="n">
        <f aca="false">Prices_MTM!I4082</f>
        <v>28000.0000000001</v>
      </c>
      <c r="C3849" s="43" t="n">
        <f aca="false">-PERCENTILE(Prices_MTM!I3832:I4081,1-Inputs!$B$8)</f>
        <v>144549.999999999</v>
      </c>
      <c r="D3849" s="43" t="n">
        <f aca="false">NORMSINV(Inputs!$B$8)*STDEV(Prices_MTM!I3832:I4081)</f>
        <v>150398.734876958</v>
      </c>
      <c r="E3849" s="43" t="n">
        <f aca="false">-PERCENTILE(Prices_MTM!I3832:I4081,1-Inputs!$B$9)</f>
        <v>276180</v>
      </c>
      <c r="F3849" s="43" t="n">
        <f aca="false">NORMSINV(Inputs!$B$9)*STDEV(Prices_MTM!I3832:I4081)</f>
        <v>212711.800859691</v>
      </c>
      <c r="G3849" s="52" t="n">
        <f aca="false">IF(-B3849&gt;C3849,1,0)</f>
        <v>0</v>
      </c>
      <c r="H3849" s="52" t="n">
        <f aca="false">IF(-B3849&gt;D3849,1,0)</f>
        <v>0</v>
      </c>
      <c r="I3849" s="52" t="n">
        <f aca="false">IF(-B3849&gt;E3849,1,0)</f>
        <v>0</v>
      </c>
      <c r="J3849" s="52" t="n">
        <f aca="false">IF(-B3849&gt;F3849,1,0)</f>
        <v>0</v>
      </c>
    </row>
    <row r="3850" customFormat="false" ht="15" hidden="false" customHeight="false" outlineLevel="0" collapsed="false">
      <c r="A3850" s="51" t="n">
        <f aca="false">Prices_MTM!A4083</f>
        <v>43390</v>
      </c>
      <c r="B3850" s="43" t="n">
        <f aca="false">Prices_MTM!I4083</f>
        <v>-199000.000000001</v>
      </c>
      <c r="C3850" s="43" t="n">
        <f aca="false">-PERCENTILE(Prices_MTM!I3833:I4082,1-Inputs!$B$8)</f>
        <v>144549.999999999</v>
      </c>
      <c r="D3850" s="43" t="n">
        <f aca="false">NORMSINV(Inputs!$B$8)*STDEV(Prices_MTM!I3833:I4082)</f>
        <v>150356.692397015</v>
      </c>
      <c r="E3850" s="43" t="n">
        <f aca="false">-PERCENTILE(Prices_MTM!I3833:I4082,1-Inputs!$B$9)</f>
        <v>276180</v>
      </c>
      <c r="F3850" s="43" t="n">
        <f aca="false">NORMSINV(Inputs!$B$9)*STDEV(Prices_MTM!I3833:I4082)</f>
        <v>212652.339377994</v>
      </c>
      <c r="G3850" s="52" t="n">
        <f aca="false">IF(-B3850&gt;C3850,1,0)</f>
        <v>1</v>
      </c>
      <c r="H3850" s="52" t="n">
        <f aca="false">IF(-B3850&gt;D3850,1,0)</f>
        <v>1</v>
      </c>
      <c r="I3850" s="52" t="n">
        <f aca="false">IF(-B3850&gt;E3850,1,0)</f>
        <v>0</v>
      </c>
      <c r="J3850" s="52" t="n">
        <f aca="false">IF(-B3850&gt;F3850,1,0)</f>
        <v>0</v>
      </c>
    </row>
    <row r="3851" customFormat="false" ht="15" hidden="false" customHeight="false" outlineLevel="0" collapsed="false">
      <c r="A3851" s="51" t="n">
        <f aca="false">Prices_MTM!A4084</f>
        <v>43391</v>
      </c>
      <c r="B3851" s="43" t="n">
        <f aca="false">Prices_MTM!I4084</f>
        <v>-119500</v>
      </c>
      <c r="C3851" s="43" t="n">
        <f aca="false">-PERCENTILE(Prices_MTM!I3834:I4083,1-Inputs!$B$8)</f>
        <v>145550</v>
      </c>
      <c r="D3851" s="43" t="n">
        <f aca="false">NORMSINV(Inputs!$B$8)*STDEV(Prices_MTM!I3834:I4083)</f>
        <v>151821.991759865</v>
      </c>
      <c r="E3851" s="43" t="n">
        <f aca="false">-PERCENTILE(Prices_MTM!I3834:I4083,1-Inputs!$B$9)</f>
        <v>276180</v>
      </c>
      <c r="F3851" s="43" t="n">
        <f aca="false">NORMSINV(Inputs!$B$9)*STDEV(Prices_MTM!I3834:I4083)</f>
        <v>214724.740229805</v>
      </c>
      <c r="G3851" s="52" t="n">
        <f aca="false">IF(-B3851&gt;C3851,1,0)</f>
        <v>0</v>
      </c>
      <c r="H3851" s="52" t="n">
        <f aca="false">IF(-B3851&gt;D3851,1,0)</f>
        <v>0</v>
      </c>
      <c r="I3851" s="52" t="n">
        <f aca="false">IF(-B3851&gt;E3851,1,0)</f>
        <v>0</v>
      </c>
      <c r="J3851" s="52" t="n">
        <f aca="false">IF(-B3851&gt;F3851,1,0)</f>
        <v>0</v>
      </c>
    </row>
    <row r="3852" customFormat="false" ht="15" hidden="false" customHeight="false" outlineLevel="0" collapsed="false">
      <c r="A3852" s="51" t="n">
        <f aca="false">Prices_MTM!A4085</f>
        <v>43392</v>
      </c>
      <c r="B3852" s="43" t="n">
        <f aca="false">Prices_MTM!I4085</f>
        <v>49000.0000000002</v>
      </c>
      <c r="C3852" s="43" t="n">
        <f aca="false">-PERCENTILE(Prices_MTM!I3835:I4084,1-Inputs!$B$8)</f>
        <v>145550</v>
      </c>
      <c r="D3852" s="43" t="n">
        <f aca="false">NORMSINV(Inputs!$B$8)*STDEV(Prices_MTM!I3835:I4084)</f>
        <v>152350.26164031</v>
      </c>
      <c r="E3852" s="43" t="n">
        <f aca="false">-PERCENTILE(Prices_MTM!I3835:I4084,1-Inputs!$B$9)</f>
        <v>276180</v>
      </c>
      <c r="F3852" s="43" t="n">
        <f aca="false">NORMSINV(Inputs!$B$9)*STDEV(Prices_MTM!I3835:I4084)</f>
        <v>215471.882402918</v>
      </c>
      <c r="G3852" s="52" t="n">
        <f aca="false">IF(-B3852&gt;C3852,1,0)</f>
        <v>0</v>
      </c>
      <c r="H3852" s="52" t="n">
        <f aca="false">IF(-B3852&gt;D3852,1,0)</f>
        <v>0</v>
      </c>
      <c r="I3852" s="52" t="n">
        <f aca="false">IF(-B3852&gt;E3852,1,0)</f>
        <v>0</v>
      </c>
      <c r="J3852" s="52" t="n">
        <f aca="false">IF(-B3852&gt;F3852,1,0)</f>
        <v>0</v>
      </c>
    </row>
    <row r="3853" customFormat="false" ht="15" hidden="false" customHeight="false" outlineLevel="0" collapsed="false">
      <c r="A3853" s="51" t="n">
        <f aca="false">Prices_MTM!A4086</f>
        <v>43395</v>
      </c>
      <c r="B3853" s="43" t="n">
        <f aca="false">Prices_MTM!I4086</f>
        <v>5499.99999999997</v>
      </c>
      <c r="C3853" s="43" t="n">
        <f aca="false">-PERCENTILE(Prices_MTM!I3836:I4085,1-Inputs!$B$8)</f>
        <v>145550</v>
      </c>
      <c r="D3853" s="43" t="n">
        <f aca="false">NORMSINV(Inputs!$B$8)*STDEV(Prices_MTM!I3836:I4085)</f>
        <v>152427.10764333</v>
      </c>
      <c r="E3853" s="43" t="n">
        <f aca="false">-PERCENTILE(Prices_MTM!I3836:I4085,1-Inputs!$B$9)</f>
        <v>276180</v>
      </c>
      <c r="F3853" s="43" t="n">
        <f aca="false">NORMSINV(Inputs!$B$9)*STDEV(Prices_MTM!I3836:I4085)</f>
        <v>215580.567171475</v>
      </c>
      <c r="G3853" s="52" t="n">
        <f aca="false">IF(-B3853&gt;C3853,1,0)</f>
        <v>0</v>
      </c>
      <c r="H3853" s="52" t="n">
        <f aca="false">IF(-B3853&gt;D3853,1,0)</f>
        <v>0</v>
      </c>
      <c r="I3853" s="52" t="n">
        <f aca="false">IF(-B3853&gt;E3853,1,0)</f>
        <v>0</v>
      </c>
      <c r="J3853" s="52" t="n">
        <f aca="false">IF(-B3853&gt;F3853,1,0)</f>
        <v>0</v>
      </c>
    </row>
    <row r="3854" customFormat="false" ht="15" hidden="false" customHeight="false" outlineLevel="0" collapsed="false">
      <c r="A3854" s="51" t="n">
        <f aca="false">Prices_MTM!A4087</f>
        <v>43396</v>
      </c>
      <c r="B3854" s="43" t="n">
        <f aca="false">Prices_MTM!I4087</f>
        <v>-187000</v>
      </c>
      <c r="C3854" s="43" t="n">
        <f aca="false">-PERCENTILE(Prices_MTM!I3837:I4086,1-Inputs!$B$8)</f>
        <v>145550</v>
      </c>
      <c r="D3854" s="43" t="n">
        <f aca="false">NORMSINV(Inputs!$B$8)*STDEV(Prices_MTM!I3837:I4086)</f>
        <v>152267.257518505</v>
      </c>
      <c r="E3854" s="43" t="n">
        <f aca="false">-PERCENTILE(Prices_MTM!I3837:I4086,1-Inputs!$B$9)</f>
        <v>276180</v>
      </c>
      <c r="F3854" s="43" t="n">
        <f aca="false">NORMSINV(Inputs!$B$9)*STDEV(Prices_MTM!I3837:I4086)</f>
        <v>215354.488089447</v>
      </c>
      <c r="G3854" s="52" t="n">
        <f aca="false">IF(-B3854&gt;C3854,1,0)</f>
        <v>1</v>
      </c>
      <c r="H3854" s="52" t="n">
        <f aca="false">IF(-B3854&gt;D3854,1,0)</f>
        <v>1</v>
      </c>
      <c r="I3854" s="52" t="n">
        <f aca="false">IF(-B3854&gt;E3854,1,0)</f>
        <v>0</v>
      </c>
      <c r="J3854" s="52" t="n">
        <f aca="false">IF(-B3854&gt;F3854,1,0)</f>
        <v>0</v>
      </c>
    </row>
    <row r="3855" customFormat="false" ht="15" hidden="false" customHeight="false" outlineLevel="0" collapsed="false">
      <c r="A3855" s="51" t="n">
        <f aca="false">Prices_MTM!A4088</f>
        <v>43397</v>
      </c>
      <c r="B3855" s="43" t="n">
        <f aca="false">Prices_MTM!I4088</f>
        <v>73500.0000000007</v>
      </c>
      <c r="C3855" s="43" t="n">
        <f aca="false">-PERCENTILE(Prices_MTM!I3838:I4087,1-Inputs!$B$8)</f>
        <v>147375</v>
      </c>
      <c r="D3855" s="43" t="n">
        <f aca="false">NORMSINV(Inputs!$B$8)*STDEV(Prices_MTM!I3838:I4087)</f>
        <v>153511.164143225</v>
      </c>
      <c r="E3855" s="43" t="n">
        <f aca="false">-PERCENTILE(Prices_MTM!I3838:I4087,1-Inputs!$B$9)</f>
        <v>276180</v>
      </c>
      <c r="F3855" s="43" t="n">
        <f aca="false">NORMSINV(Inputs!$B$9)*STDEV(Prices_MTM!I3838:I4087)</f>
        <v>217113.768966788</v>
      </c>
      <c r="G3855" s="52" t="n">
        <f aca="false">IF(-B3855&gt;C3855,1,0)</f>
        <v>0</v>
      </c>
      <c r="H3855" s="52" t="n">
        <f aca="false">IF(-B3855&gt;D3855,1,0)</f>
        <v>0</v>
      </c>
      <c r="I3855" s="52" t="n">
        <f aca="false">IF(-B3855&gt;E3855,1,0)</f>
        <v>0</v>
      </c>
      <c r="J3855" s="52" t="n">
        <f aca="false">IF(-B3855&gt;F3855,1,0)</f>
        <v>0</v>
      </c>
    </row>
    <row r="3856" customFormat="false" ht="15" hidden="false" customHeight="false" outlineLevel="0" collapsed="false">
      <c r="A3856" s="51" t="n">
        <f aca="false">Prices_MTM!A4089</f>
        <v>43398</v>
      </c>
      <c r="B3856" s="43" t="n">
        <f aca="false">Prices_MTM!I4089</f>
        <v>71000.0000000001</v>
      </c>
      <c r="C3856" s="43" t="n">
        <f aca="false">-PERCENTILE(Prices_MTM!I3839:I4088,1-Inputs!$B$8)</f>
        <v>147375</v>
      </c>
      <c r="D3856" s="43" t="n">
        <f aca="false">NORMSINV(Inputs!$B$8)*STDEV(Prices_MTM!I3839:I4088)</f>
        <v>153646.517296226</v>
      </c>
      <c r="E3856" s="43" t="n">
        <f aca="false">-PERCENTILE(Prices_MTM!I3839:I4088,1-Inputs!$B$9)</f>
        <v>276180</v>
      </c>
      <c r="F3856" s="43" t="n">
        <f aca="false">NORMSINV(Inputs!$B$9)*STDEV(Prices_MTM!I3839:I4088)</f>
        <v>217305.20151408</v>
      </c>
      <c r="G3856" s="52" t="n">
        <f aca="false">IF(-B3856&gt;C3856,1,0)</f>
        <v>0</v>
      </c>
      <c r="H3856" s="52" t="n">
        <f aca="false">IF(-B3856&gt;D3856,1,0)</f>
        <v>0</v>
      </c>
      <c r="I3856" s="52" t="n">
        <f aca="false">IF(-B3856&gt;E3856,1,0)</f>
        <v>0</v>
      </c>
      <c r="J3856" s="52" t="n">
        <f aca="false">IF(-B3856&gt;F3856,1,0)</f>
        <v>0</v>
      </c>
    </row>
    <row r="3857" customFormat="false" ht="15" hidden="false" customHeight="false" outlineLevel="0" collapsed="false">
      <c r="A3857" s="51" t="n">
        <f aca="false">Prices_MTM!A4090</f>
        <v>43399</v>
      </c>
      <c r="B3857" s="43" t="n">
        <f aca="false">Prices_MTM!I4090</f>
        <v>27999.9999999994</v>
      </c>
      <c r="C3857" s="43" t="n">
        <f aca="false">-PERCENTILE(Prices_MTM!I3840:I4089,1-Inputs!$B$8)</f>
        <v>147375</v>
      </c>
      <c r="D3857" s="43" t="n">
        <f aca="false">NORMSINV(Inputs!$B$8)*STDEV(Prices_MTM!I3840:I4089)</f>
        <v>153779.706299903</v>
      </c>
      <c r="E3857" s="43" t="n">
        <f aca="false">-PERCENTILE(Prices_MTM!I3840:I4089,1-Inputs!$B$9)</f>
        <v>276180</v>
      </c>
      <c r="F3857" s="43" t="n">
        <f aca="false">NORMSINV(Inputs!$B$9)*STDEV(Prices_MTM!I3840:I4089)</f>
        <v>217493.573263683</v>
      </c>
      <c r="G3857" s="52" t="n">
        <f aca="false">IF(-B3857&gt;C3857,1,0)</f>
        <v>0</v>
      </c>
      <c r="H3857" s="52" t="n">
        <f aca="false">IF(-B3857&gt;D3857,1,0)</f>
        <v>0</v>
      </c>
      <c r="I3857" s="52" t="n">
        <f aca="false">IF(-B3857&gt;E3857,1,0)</f>
        <v>0</v>
      </c>
      <c r="J3857" s="52" t="n">
        <f aca="false">IF(-B3857&gt;F3857,1,0)</f>
        <v>0</v>
      </c>
    </row>
    <row r="3858" customFormat="false" ht="15" hidden="false" customHeight="false" outlineLevel="0" collapsed="false">
      <c r="A3858" s="51" t="n">
        <f aca="false">Prices_MTM!A4091</f>
        <v>43402</v>
      </c>
      <c r="B3858" s="43" t="n">
        <f aca="false">Prices_MTM!I4091</f>
        <v>-65999.9999999997</v>
      </c>
      <c r="C3858" s="43" t="n">
        <f aca="false">-PERCENTILE(Prices_MTM!I3841:I4090,1-Inputs!$B$8)</f>
        <v>147375</v>
      </c>
      <c r="D3858" s="43" t="n">
        <f aca="false">NORMSINV(Inputs!$B$8)*STDEV(Prices_MTM!I3841:I4090)</f>
        <v>153640.795929446</v>
      </c>
      <c r="E3858" s="43" t="n">
        <f aca="false">-PERCENTILE(Prices_MTM!I3841:I4090,1-Inputs!$B$9)</f>
        <v>276180</v>
      </c>
      <c r="F3858" s="43" t="n">
        <f aca="false">NORMSINV(Inputs!$B$9)*STDEV(Prices_MTM!I3841:I4090)</f>
        <v>217297.109675859</v>
      </c>
      <c r="G3858" s="52" t="n">
        <f aca="false">IF(-B3858&gt;C3858,1,0)</f>
        <v>0</v>
      </c>
      <c r="H3858" s="52" t="n">
        <f aca="false">IF(-B3858&gt;D3858,1,0)</f>
        <v>0</v>
      </c>
      <c r="I3858" s="52" t="n">
        <f aca="false">IF(-B3858&gt;E3858,1,0)</f>
        <v>0</v>
      </c>
      <c r="J3858" s="52" t="n">
        <f aca="false">IF(-B3858&gt;F3858,1,0)</f>
        <v>0</v>
      </c>
    </row>
    <row r="3859" customFormat="false" ht="15" hidden="false" customHeight="false" outlineLevel="0" collapsed="false">
      <c r="A3859" s="51" t="n">
        <f aca="false">Prices_MTM!A4092</f>
        <v>43403</v>
      </c>
      <c r="B3859" s="43" t="n">
        <f aca="false">Prices_MTM!I4092</f>
        <v>12000.0000000005</v>
      </c>
      <c r="C3859" s="43" t="n">
        <f aca="false">-PERCENTILE(Prices_MTM!I3842:I4091,1-Inputs!$B$8)</f>
        <v>147375</v>
      </c>
      <c r="D3859" s="43" t="n">
        <f aca="false">NORMSINV(Inputs!$B$8)*STDEV(Prices_MTM!I3842:I4091)</f>
        <v>153780.235556403</v>
      </c>
      <c r="E3859" s="43" t="n">
        <f aca="false">-PERCENTILE(Prices_MTM!I3842:I4091,1-Inputs!$B$9)</f>
        <v>276180</v>
      </c>
      <c r="F3859" s="43" t="n">
        <f aca="false">NORMSINV(Inputs!$B$9)*STDEV(Prices_MTM!I3842:I4091)</f>
        <v>217494.321801251</v>
      </c>
      <c r="G3859" s="52" t="n">
        <f aca="false">IF(-B3859&gt;C3859,1,0)</f>
        <v>0</v>
      </c>
      <c r="H3859" s="52" t="n">
        <f aca="false">IF(-B3859&gt;D3859,1,0)</f>
        <v>0</v>
      </c>
      <c r="I3859" s="52" t="n">
        <f aca="false">IF(-B3859&gt;E3859,1,0)</f>
        <v>0</v>
      </c>
      <c r="J3859" s="52" t="n">
        <f aca="false">IF(-B3859&gt;F3859,1,0)</f>
        <v>0</v>
      </c>
    </row>
    <row r="3860" customFormat="false" ht="15" hidden="false" customHeight="false" outlineLevel="0" collapsed="false">
      <c r="A3860" s="51" t="n">
        <f aca="false">Prices_MTM!A4093</f>
        <v>43404</v>
      </c>
      <c r="B3860" s="43" t="n">
        <f aca="false">Prices_MTM!I4093</f>
        <v>-45000.0000000003</v>
      </c>
      <c r="C3860" s="43" t="n">
        <f aca="false">-PERCENTILE(Prices_MTM!I3843:I4092,1-Inputs!$B$8)</f>
        <v>147375</v>
      </c>
      <c r="D3860" s="43" t="n">
        <f aca="false">NORMSINV(Inputs!$B$8)*STDEV(Prices_MTM!I3843:I4092)</f>
        <v>153562.817796446</v>
      </c>
      <c r="E3860" s="43" t="n">
        <f aca="false">-PERCENTILE(Prices_MTM!I3843:I4092,1-Inputs!$B$9)</f>
        <v>276180</v>
      </c>
      <c r="F3860" s="43" t="n">
        <f aca="false">NORMSINV(Inputs!$B$9)*STDEV(Prices_MTM!I3843:I4092)</f>
        <v>217186.823714268</v>
      </c>
      <c r="G3860" s="52" t="n">
        <f aca="false">IF(-B3860&gt;C3860,1,0)</f>
        <v>0</v>
      </c>
      <c r="H3860" s="52" t="n">
        <f aca="false">IF(-B3860&gt;D3860,1,0)</f>
        <v>0</v>
      </c>
      <c r="I3860" s="52" t="n">
        <f aca="false">IF(-B3860&gt;E3860,1,0)</f>
        <v>0</v>
      </c>
      <c r="J3860" s="52" t="n">
        <f aca="false">IF(-B3860&gt;F3860,1,0)</f>
        <v>0</v>
      </c>
    </row>
    <row r="3861" customFormat="false" ht="15" hidden="false" customHeight="false" outlineLevel="0" collapsed="false">
      <c r="A3861" s="51" t="n">
        <f aca="false">Prices_MTM!A4094</f>
        <v>43405</v>
      </c>
      <c r="B3861" s="43" t="n">
        <f aca="false">Prices_MTM!I4094</f>
        <v>15500.0000000001</v>
      </c>
      <c r="C3861" s="43" t="n">
        <f aca="false">-PERCENTILE(Prices_MTM!I3844:I4093,1-Inputs!$B$8)</f>
        <v>147375</v>
      </c>
      <c r="D3861" s="43" t="n">
        <f aca="false">NORMSINV(Inputs!$B$8)*STDEV(Prices_MTM!I3844:I4093)</f>
        <v>153637.913595839</v>
      </c>
      <c r="E3861" s="43" t="n">
        <f aca="false">-PERCENTILE(Prices_MTM!I3844:I4093,1-Inputs!$B$9)</f>
        <v>276180</v>
      </c>
      <c r="F3861" s="43" t="n">
        <f aca="false">NORMSINV(Inputs!$B$9)*STDEV(Prices_MTM!I3844:I4093)</f>
        <v>217293.033136434</v>
      </c>
      <c r="G3861" s="52" t="n">
        <f aca="false">IF(-B3861&gt;C3861,1,0)</f>
        <v>0</v>
      </c>
      <c r="H3861" s="52" t="n">
        <f aca="false">IF(-B3861&gt;D3861,1,0)</f>
        <v>0</v>
      </c>
      <c r="I3861" s="52" t="n">
        <f aca="false">IF(-B3861&gt;E3861,1,0)</f>
        <v>0</v>
      </c>
      <c r="J3861" s="52" t="n">
        <f aca="false">IF(-B3861&gt;F3861,1,0)</f>
        <v>0</v>
      </c>
    </row>
    <row r="3862" customFormat="false" ht="15" hidden="false" customHeight="false" outlineLevel="0" collapsed="false">
      <c r="A3862" s="51" t="n">
        <f aca="false">Prices_MTM!A4095</f>
        <v>43406</v>
      </c>
      <c r="B3862" s="43" t="n">
        <f aca="false">Prices_MTM!I4095</f>
        <v>-48000.0000000004</v>
      </c>
      <c r="C3862" s="43" t="n">
        <f aca="false">-PERCENTILE(Prices_MTM!I3845:I4094,1-Inputs!$B$8)</f>
        <v>147375</v>
      </c>
      <c r="D3862" s="43" t="n">
        <f aca="false">NORMSINV(Inputs!$B$8)*STDEV(Prices_MTM!I3845:I4094)</f>
        <v>153639.819799236</v>
      </c>
      <c r="E3862" s="43" t="n">
        <f aca="false">-PERCENTILE(Prices_MTM!I3845:I4094,1-Inputs!$B$9)</f>
        <v>276180</v>
      </c>
      <c r="F3862" s="43" t="n">
        <f aca="false">NORMSINV(Inputs!$B$9)*STDEV(Prices_MTM!I3845:I4094)</f>
        <v>217295.729116276</v>
      </c>
      <c r="G3862" s="52" t="n">
        <f aca="false">IF(-B3862&gt;C3862,1,0)</f>
        <v>0</v>
      </c>
      <c r="H3862" s="52" t="n">
        <f aca="false">IF(-B3862&gt;D3862,1,0)</f>
        <v>0</v>
      </c>
      <c r="I3862" s="52" t="n">
        <f aca="false">IF(-B3862&gt;E3862,1,0)</f>
        <v>0</v>
      </c>
      <c r="J3862" s="52" t="n">
        <f aca="false">IF(-B3862&gt;F3862,1,0)</f>
        <v>0</v>
      </c>
    </row>
    <row r="3863" customFormat="false" ht="15" hidden="false" customHeight="false" outlineLevel="0" collapsed="false">
      <c r="A3863" s="51" t="n">
        <f aca="false">Prices_MTM!A4096</f>
        <v>43409</v>
      </c>
      <c r="B3863" s="43" t="n">
        <f aca="false">Prices_MTM!I4096</f>
        <v>-78500.0000000004</v>
      </c>
      <c r="C3863" s="43" t="n">
        <f aca="false">-PERCENTILE(Prices_MTM!I3846:I4095,1-Inputs!$B$8)</f>
        <v>147375</v>
      </c>
      <c r="D3863" s="43" t="n">
        <f aca="false">NORMSINV(Inputs!$B$8)*STDEV(Prices_MTM!I3846:I4095)</f>
        <v>153720.991042971</v>
      </c>
      <c r="E3863" s="43" t="n">
        <f aca="false">-PERCENTILE(Prices_MTM!I3846:I4095,1-Inputs!$B$9)</f>
        <v>276180</v>
      </c>
      <c r="F3863" s="43" t="n">
        <f aca="false">NORMSINV(Inputs!$B$9)*STDEV(Prices_MTM!I3846:I4095)</f>
        <v>217410.531155315</v>
      </c>
      <c r="G3863" s="52" t="n">
        <f aca="false">IF(-B3863&gt;C3863,1,0)</f>
        <v>0</v>
      </c>
      <c r="H3863" s="52" t="n">
        <f aca="false">IF(-B3863&gt;D3863,1,0)</f>
        <v>0</v>
      </c>
      <c r="I3863" s="52" t="n">
        <f aca="false">IF(-B3863&gt;E3863,1,0)</f>
        <v>0</v>
      </c>
      <c r="J3863" s="52" t="n">
        <f aca="false">IF(-B3863&gt;F3863,1,0)</f>
        <v>0</v>
      </c>
    </row>
    <row r="3864" customFormat="false" ht="15" hidden="false" customHeight="false" outlineLevel="0" collapsed="false">
      <c r="A3864" s="51" t="n">
        <f aca="false">Prices_MTM!A4097</f>
        <v>43410</v>
      </c>
      <c r="B3864" s="43" t="n">
        <f aca="false">Prices_MTM!I4097</f>
        <v>6000.00000000022</v>
      </c>
      <c r="C3864" s="43" t="n">
        <f aca="false">-PERCENTILE(Prices_MTM!I3847:I4096,1-Inputs!$B$8)</f>
        <v>147375</v>
      </c>
      <c r="D3864" s="43" t="n">
        <f aca="false">NORMSINV(Inputs!$B$8)*STDEV(Prices_MTM!I3847:I4096)</f>
        <v>153911.309877978</v>
      </c>
      <c r="E3864" s="43" t="n">
        <f aca="false">-PERCENTILE(Prices_MTM!I3847:I4096,1-Inputs!$B$9)</f>
        <v>276180</v>
      </c>
      <c r="F3864" s="43" t="n">
        <f aca="false">NORMSINV(Inputs!$B$9)*STDEV(Prices_MTM!I3847:I4096)</f>
        <v>217679.702715602</v>
      </c>
      <c r="G3864" s="52" t="n">
        <f aca="false">IF(-B3864&gt;C3864,1,0)</f>
        <v>0</v>
      </c>
      <c r="H3864" s="52" t="n">
        <f aca="false">IF(-B3864&gt;D3864,1,0)</f>
        <v>0</v>
      </c>
      <c r="I3864" s="52" t="n">
        <f aca="false">IF(-B3864&gt;E3864,1,0)</f>
        <v>0</v>
      </c>
      <c r="J3864" s="52" t="n">
        <f aca="false">IF(-B3864&gt;F3864,1,0)</f>
        <v>0</v>
      </c>
    </row>
    <row r="3865" customFormat="false" ht="15" hidden="false" customHeight="false" outlineLevel="0" collapsed="false">
      <c r="A3865" s="51" t="n">
        <f aca="false">Prices_MTM!A4098</f>
        <v>43411</v>
      </c>
      <c r="B3865" s="43" t="n">
        <f aca="false">Prices_MTM!I4098</f>
        <v>-19999.9999999996</v>
      </c>
      <c r="C3865" s="43" t="n">
        <f aca="false">-PERCENTILE(Prices_MTM!I3848:I4097,1-Inputs!$B$8)</f>
        <v>147375</v>
      </c>
      <c r="D3865" s="43" t="n">
        <f aca="false">NORMSINV(Inputs!$B$8)*STDEV(Prices_MTM!I3848:I4097)</f>
        <v>153710.398765381</v>
      </c>
      <c r="E3865" s="43" t="n">
        <f aca="false">-PERCENTILE(Prices_MTM!I3848:I4097,1-Inputs!$B$9)</f>
        <v>276180</v>
      </c>
      <c r="F3865" s="43" t="n">
        <f aca="false">NORMSINV(Inputs!$B$9)*STDEV(Prices_MTM!I3848:I4097)</f>
        <v>217395.550294983</v>
      </c>
      <c r="G3865" s="52" t="n">
        <f aca="false">IF(-B3865&gt;C3865,1,0)</f>
        <v>0</v>
      </c>
      <c r="H3865" s="52" t="n">
        <f aca="false">IF(-B3865&gt;D3865,1,0)</f>
        <v>0</v>
      </c>
      <c r="I3865" s="52" t="n">
        <f aca="false">IF(-B3865&gt;E3865,1,0)</f>
        <v>0</v>
      </c>
      <c r="J3865" s="52" t="n">
        <f aca="false">IF(-B3865&gt;F3865,1,0)</f>
        <v>0</v>
      </c>
    </row>
    <row r="3866" customFormat="false" ht="15" hidden="false" customHeight="false" outlineLevel="0" collapsed="false">
      <c r="A3866" s="51" t="n">
        <f aca="false">Prices_MTM!A4099</f>
        <v>43412</v>
      </c>
      <c r="B3866" s="43" t="n">
        <f aca="false">Prices_MTM!I4099</f>
        <v>-57500.0000000003</v>
      </c>
      <c r="C3866" s="43" t="n">
        <f aca="false">-PERCENTILE(Prices_MTM!I3849:I4098,1-Inputs!$B$8)</f>
        <v>147375</v>
      </c>
      <c r="D3866" s="43" t="n">
        <f aca="false">NORMSINV(Inputs!$B$8)*STDEV(Prices_MTM!I3849:I4098)</f>
        <v>153698.127970695</v>
      </c>
      <c r="E3866" s="43" t="n">
        <f aca="false">-PERCENTILE(Prices_MTM!I3849:I4098,1-Inputs!$B$9)</f>
        <v>276180</v>
      </c>
      <c r="F3866" s="43" t="n">
        <f aca="false">NORMSINV(Inputs!$B$9)*STDEV(Prices_MTM!I3849:I4098)</f>
        <v>217378.19547589</v>
      </c>
      <c r="G3866" s="52" t="n">
        <f aca="false">IF(-B3866&gt;C3866,1,0)</f>
        <v>0</v>
      </c>
      <c r="H3866" s="52" t="n">
        <f aca="false">IF(-B3866&gt;D3866,1,0)</f>
        <v>0</v>
      </c>
      <c r="I3866" s="52" t="n">
        <f aca="false">IF(-B3866&gt;E3866,1,0)</f>
        <v>0</v>
      </c>
      <c r="J3866" s="52" t="n">
        <f aca="false">IF(-B3866&gt;F3866,1,0)</f>
        <v>0</v>
      </c>
    </row>
    <row r="3867" customFormat="false" ht="15" hidden="false" customHeight="false" outlineLevel="0" collapsed="false">
      <c r="A3867" s="51" t="n">
        <f aca="false">Prices_MTM!A4100</f>
        <v>43413</v>
      </c>
      <c r="B3867" s="43" t="n">
        <f aca="false">Prices_MTM!I4100</f>
        <v>-38000.0000000003</v>
      </c>
      <c r="C3867" s="43" t="n">
        <f aca="false">-PERCENTILE(Prices_MTM!I3850:I4099,1-Inputs!$B$8)</f>
        <v>147375</v>
      </c>
      <c r="D3867" s="43" t="n">
        <f aca="false">NORMSINV(Inputs!$B$8)*STDEV(Prices_MTM!I3850:I4099)</f>
        <v>153802.856398364</v>
      </c>
      <c r="E3867" s="43" t="n">
        <f aca="false">-PERCENTILE(Prices_MTM!I3850:I4099,1-Inputs!$B$9)</f>
        <v>276180</v>
      </c>
      <c r="F3867" s="43" t="n">
        <f aca="false">NORMSINV(Inputs!$B$9)*STDEV(Prices_MTM!I3850:I4099)</f>
        <v>217526.31488972</v>
      </c>
      <c r="G3867" s="52" t="n">
        <f aca="false">IF(-B3867&gt;C3867,1,0)</f>
        <v>0</v>
      </c>
      <c r="H3867" s="52" t="n">
        <f aca="false">IF(-B3867&gt;D3867,1,0)</f>
        <v>0</v>
      </c>
      <c r="I3867" s="52" t="n">
        <f aca="false">IF(-B3867&gt;E3867,1,0)</f>
        <v>0</v>
      </c>
      <c r="J3867" s="52" t="n">
        <f aca="false">IF(-B3867&gt;F3867,1,0)</f>
        <v>0</v>
      </c>
    </row>
    <row r="3868" customFormat="false" ht="15" hidden="false" customHeight="false" outlineLevel="0" collapsed="false">
      <c r="A3868" s="51" t="n">
        <f aca="false">Prices_MTM!A4101</f>
        <v>43416</v>
      </c>
      <c r="B3868" s="43" t="n">
        <f aca="false">Prices_MTM!I4101</f>
        <v>-73999.9999999995</v>
      </c>
      <c r="C3868" s="43" t="n">
        <f aca="false">-PERCENTILE(Prices_MTM!I3851:I4100,1-Inputs!$B$8)</f>
        <v>147375</v>
      </c>
      <c r="D3868" s="43" t="n">
        <f aca="false">NORMSINV(Inputs!$B$8)*STDEV(Prices_MTM!I3851:I4100)</f>
        <v>153844.212961847</v>
      </c>
      <c r="E3868" s="43" t="n">
        <f aca="false">-PERCENTILE(Prices_MTM!I3851:I4100,1-Inputs!$B$9)</f>
        <v>276180</v>
      </c>
      <c r="F3868" s="43" t="n">
        <f aca="false">NORMSINV(Inputs!$B$9)*STDEV(Prices_MTM!I3851:I4100)</f>
        <v>217584.806266678</v>
      </c>
      <c r="G3868" s="52" t="n">
        <f aca="false">IF(-B3868&gt;C3868,1,0)</f>
        <v>0</v>
      </c>
      <c r="H3868" s="52" t="n">
        <f aca="false">IF(-B3868&gt;D3868,1,0)</f>
        <v>0</v>
      </c>
      <c r="I3868" s="52" t="n">
        <f aca="false">IF(-B3868&gt;E3868,1,0)</f>
        <v>0</v>
      </c>
      <c r="J3868" s="52" t="n">
        <f aca="false">IF(-B3868&gt;F3868,1,0)</f>
        <v>0</v>
      </c>
    </row>
    <row r="3869" customFormat="false" ht="15" hidden="false" customHeight="false" outlineLevel="0" collapsed="false">
      <c r="A3869" s="51" t="n">
        <f aca="false">Prices_MTM!A4102</f>
        <v>43417</v>
      </c>
      <c r="B3869" s="43" t="n">
        <f aca="false">Prices_MTM!I4102</f>
        <v>-204000</v>
      </c>
      <c r="C3869" s="43" t="n">
        <f aca="false">-PERCENTILE(Prices_MTM!I3852:I4101,1-Inputs!$B$8)</f>
        <v>147375</v>
      </c>
      <c r="D3869" s="43" t="n">
        <f aca="false">NORMSINV(Inputs!$B$8)*STDEV(Prices_MTM!I3852:I4101)</f>
        <v>154036.491899807</v>
      </c>
      <c r="E3869" s="43" t="n">
        <f aca="false">-PERCENTILE(Prices_MTM!I3852:I4101,1-Inputs!$B$9)</f>
        <v>276180</v>
      </c>
      <c r="F3869" s="43" t="n">
        <f aca="false">NORMSINV(Inputs!$B$9)*STDEV(Prices_MTM!I3852:I4101)</f>
        <v>217856.750037976</v>
      </c>
      <c r="G3869" s="52" t="n">
        <f aca="false">IF(-B3869&gt;C3869,1,0)</f>
        <v>1</v>
      </c>
      <c r="H3869" s="52" t="n">
        <f aca="false">IF(-B3869&gt;D3869,1,0)</f>
        <v>1</v>
      </c>
      <c r="I3869" s="52" t="n">
        <f aca="false">IF(-B3869&gt;E3869,1,0)</f>
        <v>0</v>
      </c>
      <c r="J3869" s="52" t="n">
        <f aca="false">IF(-B3869&gt;F3869,1,0)</f>
        <v>0</v>
      </c>
    </row>
    <row r="3870" customFormat="false" ht="15" hidden="false" customHeight="false" outlineLevel="0" collapsed="false">
      <c r="A3870" s="51" t="n">
        <f aca="false">Prices_MTM!A4103</f>
        <v>43418</v>
      </c>
      <c r="B3870" s="43" t="n">
        <f aca="false">Prices_MTM!I4103</f>
        <v>81499.9999999998</v>
      </c>
      <c r="C3870" s="43" t="n">
        <f aca="false">-PERCENTILE(Prices_MTM!I3853:I4102,1-Inputs!$B$8)</f>
        <v>148774.999999999</v>
      </c>
      <c r="D3870" s="43" t="n">
        <f aca="false">NORMSINV(Inputs!$B$8)*STDEV(Prices_MTM!I3853:I4102)</f>
        <v>155453.056413285</v>
      </c>
      <c r="E3870" s="43" t="n">
        <f aca="false">-PERCENTILE(Prices_MTM!I3853:I4102,1-Inputs!$B$9)</f>
        <v>276180</v>
      </c>
      <c r="F3870" s="43" t="n">
        <f aca="false">NORMSINV(Inputs!$B$9)*STDEV(Prices_MTM!I3853:I4102)</f>
        <v>219860.224262293</v>
      </c>
      <c r="G3870" s="52" t="n">
        <f aca="false">IF(-B3870&gt;C3870,1,0)</f>
        <v>0</v>
      </c>
      <c r="H3870" s="52" t="n">
        <f aca="false">IF(-B3870&gt;D3870,1,0)</f>
        <v>0</v>
      </c>
      <c r="I3870" s="52" t="n">
        <f aca="false">IF(-B3870&gt;E3870,1,0)</f>
        <v>0</v>
      </c>
      <c r="J3870" s="52" t="n">
        <f aca="false">IF(-B3870&gt;F3870,1,0)</f>
        <v>0</v>
      </c>
    </row>
    <row r="3871" customFormat="false" ht="15" hidden="false" customHeight="false" outlineLevel="0" collapsed="false">
      <c r="A3871" s="51" t="n">
        <f aca="false">Prices_MTM!A4104</f>
        <v>43419</v>
      </c>
      <c r="B3871" s="43" t="n">
        <f aca="false">Prices_MTM!I4104</f>
        <v>-7499.99999999957</v>
      </c>
      <c r="C3871" s="43" t="n">
        <f aca="false">-PERCENTILE(Prices_MTM!I3854:I4103,1-Inputs!$B$8)</f>
        <v>148774.999999999</v>
      </c>
      <c r="D3871" s="43" t="n">
        <f aca="false">NORMSINV(Inputs!$B$8)*STDEV(Prices_MTM!I3854:I4103)</f>
        <v>155501.89596328</v>
      </c>
      <c r="E3871" s="43" t="n">
        <f aca="false">-PERCENTILE(Prices_MTM!I3854:I4103,1-Inputs!$B$9)</f>
        <v>276180</v>
      </c>
      <c r="F3871" s="43" t="n">
        <f aca="false">NORMSINV(Inputs!$B$9)*STDEV(Prices_MTM!I3854:I4103)</f>
        <v>219929.298969877</v>
      </c>
      <c r="G3871" s="52" t="n">
        <f aca="false">IF(-B3871&gt;C3871,1,0)</f>
        <v>0</v>
      </c>
      <c r="H3871" s="52" t="n">
        <f aca="false">IF(-B3871&gt;D3871,1,0)</f>
        <v>0</v>
      </c>
      <c r="I3871" s="52" t="n">
        <f aca="false">IF(-B3871&gt;E3871,1,0)</f>
        <v>0</v>
      </c>
      <c r="J3871" s="52" t="n">
        <f aca="false">IF(-B3871&gt;F3871,1,0)</f>
        <v>0</v>
      </c>
    </row>
    <row r="3872" customFormat="false" ht="15" hidden="false" customHeight="false" outlineLevel="0" collapsed="false">
      <c r="A3872" s="51" t="n">
        <f aca="false">Prices_MTM!A4105</f>
        <v>43420</v>
      </c>
      <c r="B3872" s="43" t="n">
        <f aca="false">Prices_MTM!I4105</f>
        <v>19999.9999999996</v>
      </c>
      <c r="C3872" s="43" t="n">
        <f aca="false">-PERCENTILE(Prices_MTM!I3855:I4104,1-Inputs!$B$8)</f>
        <v>148774.999999999</v>
      </c>
      <c r="D3872" s="43" t="n">
        <f aca="false">NORMSINV(Inputs!$B$8)*STDEV(Prices_MTM!I3855:I4104)</f>
        <v>155501.380986456</v>
      </c>
      <c r="E3872" s="43" t="n">
        <f aca="false">-PERCENTILE(Prices_MTM!I3855:I4104,1-Inputs!$B$9)</f>
        <v>276180</v>
      </c>
      <c r="F3872" s="43" t="n">
        <f aca="false">NORMSINV(Inputs!$B$9)*STDEV(Prices_MTM!I3855:I4104)</f>
        <v>219928.570628327</v>
      </c>
      <c r="G3872" s="52" t="n">
        <f aca="false">IF(-B3872&gt;C3872,1,0)</f>
        <v>0</v>
      </c>
      <c r="H3872" s="52" t="n">
        <f aca="false">IF(-B3872&gt;D3872,1,0)</f>
        <v>0</v>
      </c>
      <c r="I3872" s="52" t="n">
        <f aca="false">IF(-B3872&gt;E3872,1,0)</f>
        <v>0</v>
      </c>
      <c r="J3872" s="52" t="n">
        <f aca="false">IF(-B3872&gt;F3872,1,0)</f>
        <v>0</v>
      </c>
    </row>
    <row r="3873" customFormat="false" ht="15" hidden="false" customHeight="false" outlineLevel="0" collapsed="false">
      <c r="A3873" s="51" t="n">
        <f aca="false">Prices_MTM!A4106</f>
        <v>43423</v>
      </c>
      <c r="B3873" s="43" t="n">
        <f aca="false">Prices_MTM!I4106</f>
        <v>124500</v>
      </c>
      <c r="C3873" s="43" t="n">
        <f aca="false">-PERCENTILE(Prices_MTM!I3856:I4105,1-Inputs!$B$8)</f>
        <v>148774.999999999</v>
      </c>
      <c r="D3873" s="43" t="n">
        <f aca="false">NORMSINV(Inputs!$B$8)*STDEV(Prices_MTM!I3856:I4105)</f>
        <v>155408.292115096</v>
      </c>
      <c r="E3873" s="43" t="n">
        <f aca="false">-PERCENTILE(Prices_MTM!I3856:I4105,1-Inputs!$B$9)</f>
        <v>276180</v>
      </c>
      <c r="F3873" s="43" t="n">
        <f aca="false">NORMSINV(Inputs!$B$9)*STDEV(Prices_MTM!I3856:I4105)</f>
        <v>219796.913261108</v>
      </c>
      <c r="G3873" s="52" t="n">
        <f aca="false">IF(-B3873&gt;C3873,1,0)</f>
        <v>0</v>
      </c>
      <c r="H3873" s="52" t="n">
        <f aca="false">IF(-B3873&gt;D3873,1,0)</f>
        <v>0</v>
      </c>
      <c r="I3873" s="52" t="n">
        <f aca="false">IF(-B3873&gt;E3873,1,0)</f>
        <v>0</v>
      </c>
      <c r="J3873" s="52" t="n">
        <f aca="false">IF(-B3873&gt;F3873,1,0)</f>
        <v>0</v>
      </c>
    </row>
    <row r="3874" customFormat="false" ht="15" hidden="false" customHeight="false" outlineLevel="0" collapsed="false">
      <c r="A3874" s="51" t="n">
        <f aca="false">Prices_MTM!A4107</f>
        <v>43424</v>
      </c>
      <c r="B3874" s="43" t="n">
        <f aca="false">Prices_MTM!I4107</f>
        <v>-245000</v>
      </c>
      <c r="C3874" s="43" t="n">
        <f aca="false">-PERCENTILE(Prices_MTM!I3857:I4106,1-Inputs!$B$8)</f>
        <v>148774.999999999</v>
      </c>
      <c r="D3874" s="43" t="n">
        <f aca="false">NORMSINV(Inputs!$B$8)*STDEV(Prices_MTM!I3857:I4106)</f>
        <v>155945.881070061</v>
      </c>
      <c r="E3874" s="43" t="n">
        <f aca="false">-PERCENTILE(Prices_MTM!I3857:I4106,1-Inputs!$B$9)</f>
        <v>276180</v>
      </c>
      <c r="F3874" s="43" t="n">
        <f aca="false">NORMSINV(Inputs!$B$9)*STDEV(Prices_MTM!I3857:I4106)</f>
        <v>220557.235579154</v>
      </c>
      <c r="G3874" s="52" t="n">
        <f aca="false">IF(-B3874&gt;C3874,1,0)</f>
        <v>1</v>
      </c>
      <c r="H3874" s="52" t="n">
        <f aca="false">IF(-B3874&gt;D3874,1,0)</f>
        <v>1</v>
      </c>
      <c r="I3874" s="52" t="n">
        <f aca="false">IF(-B3874&gt;E3874,1,0)</f>
        <v>0</v>
      </c>
      <c r="J3874" s="52" t="n">
        <f aca="false">IF(-B3874&gt;F3874,1,0)</f>
        <v>1</v>
      </c>
    </row>
    <row r="3875" customFormat="false" ht="15" hidden="false" customHeight="false" outlineLevel="0" collapsed="false">
      <c r="A3875" s="51" t="n">
        <f aca="false">Prices_MTM!A4108</f>
        <v>43425</v>
      </c>
      <c r="B3875" s="43" t="n">
        <f aca="false">Prices_MTM!I4108</f>
        <v>94499.9999999997</v>
      </c>
      <c r="C3875" s="43" t="n">
        <f aca="false">-PERCENTILE(Prices_MTM!I3858:I4107,1-Inputs!$B$8)</f>
        <v>151749.999999999</v>
      </c>
      <c r="D3875" s="43" t="n">
        <f aca="false">NORMSINV(Inputs!$B$8)*STDEV(Prices_MTM!I3858:I4107)</f>
        <v>157674.681163669</v>
      </c>
      <c r="E3875" s="43" t="n">
        <f aca="false">-PERCENTILE(Prices_MTM!I3858:I4107,1-Inputs!$B$9)</f>
        <v>277895</v>
      </c>
      <c r="F3875" s="43" t="n">
        <f aca="false">NORMSINV(Inputs!$B$9)*STDEV(Prices_MTM!I3858:I4107)</f>
        <v>223002.310542973</v>
      </c>
      <c r="G3875" s="52" t="n">
        <f aca="false">IF(-B3875&gt;C3875,1,0)</f>
        <v>0</v>
      </c>
      <c r="H3875" s="52" t="n">
        <f aca="false">IF(-B3875&gt;D3875,1,0)</f>
        <v>0</v>
      </c>
      <c r="I3875" s="52" t="n">
        <f aca="false">IF(-B3875&gt;E3875,1,0)</f>
        <v>0</v>
      </c>
      <c r="J3875" s="52" t="n">
        <f aca="false">IF(-B3875&gt;F3875,1,0)</f>
        <v>0</v>
      </c>
    </row>
    <row r="3876" customFormat="false" ht="15" hidden="false" customHeight="false" outlineLevel="0" collapsed="false">
      <c r="A3876" s="51" t="n">
        <f aca="false">Prices_MTM!A4109</f>
        <v>43430</v>
      </c>
      <c r="B3876" s="43" t="n">
        <f aca="false">Prices_MTM!I4109</f>
        <v>-197500</v>
      </c>
      <c r="C3876" s="43" t="n">
        <f aca="false">-PERCENTILE(Prices_MTM!I3859:I4108,1-Inputs!$B$8)</f>
        <v>151749.999999999</v>
      </c>
      <c r="D3876" s="43" t="n">
        <f aca="false">NORMSINV(Inputs!$B$8)*STDEV(Prices_MTM!I3859:I4108)</f>
        <v>157988.391915053</v>
      </c>
      <c r="E3876" s="43" t="n">
        <f aca="false">-PERCENTILE(Prices_MTM!I3859:I4108,1-Inputs!$B$9)</f>
        <v>277895</v>
      </c>
      <c r="F3876" s="43" t="n">
        <f aca="false">NORMSINV(Inputs!$B$9)*STDEV(Prices_MTM!I3859:I4108)</f>
        <v>223445.997645332</v>
      </c>
      <c r="G3876" s="52" t="n">
        <f aca="false">IF(-B3876&gt;C3876,1,0)</f>
        <v>1</v>
      </c>
      <c r="H3876" s="52" t="n">
        <f aca="false">IF(-B3876&gt;D3876,1,0)</f>
        <v>1</v>
      </c>
      <c r="I3876" s="52" t="n">
        <f aca="false">IF(-B3876&gt;E3876,1,0)</f>
        <v>0</v>
      </c>
      <c r="J3876" s="52" t="n">
        <f aca="false">IF(-B3876&gt;F3876,1,0)</f>
        <v>0</v>
      </c>
    </row>
    <row r="3877" customFormat="false" ht="15" hidden="false" customHeight="false" outlineLevel="0" collapsed="false">
      <c r="A3877" s="51" t="n">
        <f aca="false">Prices_MTM!A4110</f>
        <v>43431</v>
      </c>
      <c r="B3877" s="43" t="n">
        <f aca="false">Prices_MTM!I4110</f>
        <v>-8999.99999999963</v>
      </c>
      <c r="C3877" s="43" t="n">
        <f aca="false">-PERCENTILE(Prices_MTM!I3860:I4109,1-Inputs!$B$8)</f>
        <v>162799.999999999</v>
      </c>
      <c r="D3877" s="43" t="n">
        <f aca="false">NORMSINV(Inputs!$B$8)*STDEV(Prices_MTM!I3860:I4109)</f>
        <v>159297.736319829</v>
      </c>
      <c r="E3877" s="43" t="n">
        <f aca="false">-PERCENTILE(Prices_MTM!I3860:I4109,1-Inputs!$B$9)</f>
        <v>277895</v>
      </c>
      <c r="F3877" s="43" t="n">
        <f aca="false">NORMSINV(Inputs!$B$9)*STDEV(Prices_MTM!I3860:I4109)</f>
        <v>225297.828423785</v>
      </c>
      <c r="G3877" s="52" t="n">
        <f aca="false">IF(-B3877&gt;C3877,1,0)</f>
        <v>0</v>
      </c>
      <c r="H3877" s="52" t="n">
        <f aca="false">IF(-B3877&gt;D3877,1,0)</f>
        <v>0</v>
      </c>
      <c r="I3877" s="52" t="n">
        <f aca="false">IF(-B3877&gt;E3877,1,0)</f>
        <v>0</v>
      </c>
      <c r="J3877" s="52" t="n">
        <f aca="false">IF(-B3877&gt;F3877,1,0)</f>
        <v>0</v>
      </c>
    </row>
    <row r="3878" customFormat="false" ht="15" hidden="false" customHeight="false" outlineLevel="0" collapsed="false">
      <c r="A3878" s="51" t="n">
        <f aca="false">Prices_MTM!A4111</f>
        <v>43432</v>
      </c>
      <c r="B3878" s="43" t="n">
        <f aca="false">Prices_MTM!I4111</f>
        <v>-44500</v>
      </c>
      <c r="C3878" s="43" t="n">
        <f aca="false">-PERCENTILE(Prices_MTM!I3861:I4110,1-Inputs!$B$8)</f>
        <v>162799.999999999</v>
      </c>
      <c r="D3878" s="43" t="n">
        <f aca="false">NORMSINV(Inputs!$B$8)*STDEV(Prices_MTM!I3861:I4110)</f>
        <v>159113.659235059</v>
      </c>
      <c r="E3878" s="43" t="n">
        <f aca="false">-PERCENTILE(Prices_MTM!I3861:I4110,1-Inputs!$B$9)</f>
        <v>277895</v>
      </c>
      <c r="F3878" s="43" t="n">
        <f aca="false">NORMSINV(Inputs!$B$9)*STDEV(Prices_MTM!I3861:I4110)</f>
        <v>225037.484689973</v>
      </c>
      <c r="G3878" s="52" t="n">
        <f aca="false">IF(-B3878&gt;C3878,1,0)</f>
        <v>0</v>
      </c>
      <c r="H3878" s="52" t="n">
        <f aca="false">IF(-B3878&gt;D3878,1,0)</f>
        <v>0</v>
      </c>
      <c r="I3878" s="52" t="n">
        <f aca="false">IF(-B3878&gt;E3878,1,0)</f>
        <v>0</v>
      </c>
      <c r="J3878" s="52" t="n">
        <f aca="false">IF(-B3878&gt;F3878,1,0)</f>
        <v>0</v>
      </c>
    </row>
    <row r="3879" customFormat="false" ht="15" hidden="false" customHeight="false" outlineLevel="0" collapsed="false">
      <c r="A3879" s="51" t="n">
        <f aca="false">Prices_MTM!A4112</f>
        <v>43433</v>
      </c>
      <c r="B3879" s="43" t="n">
        <f aca="false">Prices_MTM!I4112</f>
        <v>124000</v>
      </c>
      <c r="C3879" s="43" t="n">
        <f aca="false">-PERCENTILE(Prices_MTM!I3862:I4111,1-Inputs!$B$8)</f>
        <v>162799.999999999</v>
      </c>
      <c r="D3879" s="43" t="n">
        <f aca="false">NORMSINV(Inputs!$B$8)*STDEV(Prices_MTM!I3862:I4111)</f>
        <v>158981.651420934</v>
      </c>
      <c r="E3879" s="43" t="n">
        <f aca="false">-PERCENTILE(Prices_MTM!I3862:I4111,1-Inputs!$B$9)</f>
        <v>277895</v>
      </c>
      <c r="F3879" s="43" t="n">
        <f aca="false">NORMSINV(Inputs!$B$9)*STDEV(Prices_MTM!I3862:I4111)</f>
        <v>224850.783519295</v>
      </c>
      <c r="G3879" s="52" t="n">
        <f aca="false">IF(-B3879&gt;C3879,1,0)</f>
        <v>0</v>
      </c>
      <c r="H3879" s="52" t="n">
        <f aca="false">IF(-B3879&gt;D3879,1,0)</f>
        <v>0</v>
      </c>
      <c r="I3879" s="52" t="n">
        <f aca="false">IF(-B3879&gt;E3879,1,0)</f>
        <v>0</v>
      </c>
      <c r="J3879" s="52" t="n">
        <f aca="false">IF(-B3879&gt;F3879,1,0)</f>
        <v>0</v>
      </c>
    </row>
    <row r="3880" customFormat="false" ht="15" hidden="false" customHeight="false" outlineLevel="0" collapsed="false">
      <c r="A3880" s="51" t="n">
        <f aca="false">Prices_MTM!A4113</f>
        <v>43434</v>
      </c>
      <c r="B3880" s="43" t="n">
        <f aca="false">Prices_MTM!I4113</f>
        <v>-39000.0000000001</v>
      </c>
      <c r="C3880" s="43" t="n">
        <f aca="false">-PERCENTILE(Prices_MTM!I3863:I4112,1-Inputs!$B$8)</f>
        <v>162799.999999999</v>
      </c>
      <c r="D3880" s="43" t="n">
        <f aca="false">NORMSINV(Inputs!$B$8)*STDEV(Prices_MTM!I3863:I4112)</f>
        <v>159377.688612072</v>
      </c>
      <c r="E3880" s="43" t="n">
        <f aca="false">-PERCENTILE(Prices_MTM!I3863:I4112,1-Inputs!$B$9)</f>
        <v>277895</v>
      </c>
      <c r="F3880" s="43" t="n">
        <f aca="false">NORMSINV(Inputs!$B$9)*STDEV(Prices_MTM!I3863:I4112)</f>
        <v>225410.906476468</v>
      </c>
      <c r="G3880" s="52" t="n">
        <f aca="false">IF(-B3880&gt;C3880,1,0)</f>
        <v>0</v>
      </c>
      <c r="H3880" s="52" t="n">
        <f aca="false">IF(-B3880&gt;D3880,1,0)</f>
        <v>0</v>
      </c>
      <c r="I3880" s="52" t="n">
        <f aca="false">IF(-B3880&gt;E3880,1,0)</f>
        <v>0</v>
      </c>
      <c r="J3880" s="52" t="n">
        <f aca="false">IF(-B3880&gt;F3880,1,0)</f>
        <v>0</v>
      </c>
    </row>
    <row r="3881" customFormat="false" ht="15" hidden="false" customHeight="false" outlineLevel="0" collapsed="false">
      <c r="A3881" s="51" t="n">
        <f aca="false">Prices_MTM!A4114</f>
        <v>43437</v>
      </c>
      <c r="B3881" s="43" t="n">
        <f aca="false">Prices_MTM!I4114</f>
        <v>96999.9999999995</v>
      </c>
      <c r="C3881" s="43" t="n">
        <f aca="false">-PERCENTILE(Prices_MTM!I3864:I4113,1-Inputs!$B$8)</f>
        <v>162799.999999999</v>
      </c>
      <c r="D3881" s="43" t="n">
        <f aca="false">NORMSINV(Inputs!$B$8)*STDEV(Prices_MTM!I3864:I4113)</f>
        <v>159398.779762378</v>
      </c>
      <c r="E3881" s="43" t="n">
        <f aca="false">-PERCENTILE(Prices_MTM!I3864:I4113,1-Inputs!$B$9)</f>
        <v>277895</v>
      </c>
      <c r="F3881" s="43" t="n">
        <f aca="false">NORMSINV(Inputs!$B$9)*STDEV(Prices_MTM!I3864:I4113)</f>
        <v>225440.736092838</v>
      </c>
      <c r="G3881" s="52" t="n">
        <f aca="false">IF(-B3881&gt;C3881,1,0)</f>
        <v>0</v>
      </c>
      <c r="H3881" s="52" t="n">
        <f aca="false">IF(-B3881&gt;D3881,1,0)</f>
        <v>0</v>
      </c>
      <c r="I3881" s="52" t="n">
        <f aca="false">IF(-B3881&gt;E3881,1,0)</f>
        <v>0</v>
      </c>
      <c r="J3881" s="52" t="n">
        <f aca="false">IF(-B3881&gt;F3881,1,0)</f>
        <v>0</v>
      </c>
    </row>
    <row r="3882" customFormat="false" ht="15" hidden="false" customHeight="false" outlineLevel="0" collapsed="false">
      <c r="A3882" s="51" t="n">
        <f aca="false">Prices_MTM!A4115</f>
        <v>43438</v>
      </c>
      <c r="B3882" s="43" t="n">
        <f aca="false">Prices_MTM!I4115</f>
        <v>-29499.9999999995</v>
      </c>
      <c r="C3882" s="43" t="n">
        <f aca="false">-PERCENTILE(Prices_MTM!I3865:I4114,1-Inputs!$B$8)</f>
        <v>162799.999999999</v>
      </c>
      <c r="D3882" s="43" t="n">
        <f aca="false">NORMSINV(Inputs!$B$8)*STDEV(Prices_MTM!I3865:I4114)</f>
        <v>159517.556037869</v>
      </c>
      <c r="E3882" s="43" t="n">
        <f aca="false">-PERCENTILE(Prices_MTM!I3865:I4114,1-Inputs!$B$9)</f>
        <v>277895</v>
      </c>
      <c r="F3882" s="43" t="n">
        <f aca="false">NORMSINV(Inputs!$B$9)*STDEV(Prices_MTM!I3865:I4114)</f>
        <v>225608.723645922</v>
      </c>
      <c r="G3882" s="52" t="n">
        <f aca="false">IF(-B3882&gt;C3882,1,0)</f>
        <v>0</v>
      </c>
      <c r="H3882" s="52" t="n">
        <f aca="false">IF(-B3882&gt;D3882,1,0)</f>
        <v>0</v>
      </c>
      <c r="I3882" s="52" t="n">
        <f aca="false">IF(-B3882&gt;E3882,1,0)</f>
        <v>0</v>
      </c>
      <c r="J3882" s="52" t="n">
        <f aca="false">IF(-B3882&gt;F3882,1,0)</f>
        <v>0</v>
      </c>
    </row>
    <row r="3883" customFormat="false" ht="15" hidden="false" customHeight="false" outlineLevel="0" collapsed="false">
      <c r="A3883" s="51" t="n">
        <f aca="false">Prices_MTM!A4116</f>
        <v>43439</v>
      </c>
      <c r="B3883" s="43" t="n">
        <f aca="false">Prices_MTM!I4116</f>
        <v>-66000</v>
      </c>
      <c r="C3883" s="43" t="n">
        <f aca="false">-PERCENTILE(Prices_MTM!I3866:I4115,1-Inputs!$B$8)</f>
        <v>162799.999999999</v>
      </c>
      <c r="D3883" s="43" t="n">
        <f aca="false">NORMSINV(Inputs!$B$8)*STDEV(Prices_MTM!I3866:I4115)</f>
        <v>159520.912740037</v>
      </c>
      <c r="E3883" s="43" t="n">
        <f aca="false">-PERCENTILE(Prices_MTM!I3866:I4115,1-Inputs!$B$9)</f>
        <v>277895</v>
      </c>
      <c r="F3883" s="43" t="n">
        <f aca="false">NORMSINV(Inputs!$B$9)*STDEV(Prices_MTM!I3866:I4115)</f>
        <v>225613.471093856</v>
      </c>
      <c r="G3883" s="52" t="n">
        <f aca="false">IF(-B3883&gt;C3883,1,0)</f>
        <v>0</v>
      </c>
      <c r="H3883" s="52" t="n">
        <f aca="false">IF(-B3883&gt;D3883,1,0)</f>
        <v>0</v>
      </c>
      <c r="I3883" s="52" t="n">
        <f aca="false">IF(-B3883&gt;E3883,1,0)</f>
        <v>0</v>
      </c>
      <c r="J3883" s="52" t="n">
        <f aca="false">IF(-B3883&gt;F3883,1,0)</f>
        <v>0</v>
      </c>
    </row>
    <row r="3884" customFormat="false" ht="15" hidden="false" customHeight="false" outlineLevel="0" collapsed="false">
      <c r="A3884" s="51" t="n">
        <f aca="false">Prices_MTM!A4117</f>
        <v>43440</v>
      </c>
      <c r="B3884" s="43" t="n">
        <f aca="false">Prices_MTM!I4117</f>
        <v>68499.9999999999</v>
      </c>
      <c r="C3884" s="43" t="n">
        <f aca="false">-PERCENTILE(Prices_MTM!I3867:I4116,1-Inputs!$B$8)</f>
        <v>162799.999999999</v>
      </c>
      <c r="D3884" s="43" t="n">
        <f aca="false">NORMSINV(Inputs!$B$8)*STDEV(Prices_MTM!I3867:I4116)</f>
        <v>159595.644554846</v>
      </c>
      <c r="E3884" s="43" t="n">
        <f aca="false">-PERCENTILE(Prices_MTM!I3867:I4116,1-Inputs!$B$9)</f>
        <v>277895</v>
      </c>
      <c r="F3884" s="43" t="n">
        <f aca="false">NORMSINV(Inputs!$B$9)*STDEV(Prices_MTM!I3867:I4116)</f>
        <v>225719.165725679</v>
      </c>
      <c r="G3884" s="52" t="n">
        <f aca="false">IF(-B3884&gt;C3884,1,0)</f>
        <v>0</v>
      </c>
      <c r="H3884" s="52" t="n">
        <f aca="false">IF(-B3884&gt;D3884,1,0)</f>
        <v>0</v>
      </c>
      <c r="I3884" s="52" t="n">
        <f aca="false">IF(-B3884&gt;E3884,1,0)</f>
        <v>0</v>
      </c>
      <c r="J3884" s="52" t="n">
        <f aca="false">IF(-B3884&gt;F3884,1,0)</f>
        <v>0</v>
      </c>
    </row>
    <row r="3885" customFormat="false" ht="15" hidden="false" customHeight="false" outlineLevel="0" collapsed="false">
      <c r="A3885" s="51" t="n">
        <f aca="false">Prices_MTM!A4118</f>
        <v>43441</v>
      </c>
      <c r="B3885" s="43" t="n">
        <f aca="false">Prices_MTM!I4118</f>
        <v>-72000.0000000002</v>
      </c>
      <c r="C3885" s="43" t="n">
        <f aca="false">-PERCENTILE(Prices_MTM!I3868:I4117,1-Inputs!$B$8)</f>
        <v>162799.999999999</v>
      </c>
      <c r="D3885" s="43" t="n">
        <f aca="false">NORMSINV(Inputs!$B$8)*STDEV(Prices_MTM!I3868:I4117)</f>
        <v>159732.431297422</v>
      </c>
      <c r="E3885" s="43" t="n">
        <f aca="false">-PERCENTILE(Prices_MTM!I3868:I4117,1-Inputs!$B$9)</f>
        <v>277895</v>
      </c>
      <c r="F3885" s="43" t="n">
        <f aca="false">NORMSINV(Inputs!$B$9)*STDEV(Prices_MTM!I3868:I4117)</f>
        <v>225912.625826064</v>
      </c>
      <c r="G3885" s="52" t="n">
        <f aca="false">IF(-B3885&gt;C3885,1,0)</f>
        <v>0</v>
      </c>
      <c r="H3885" s="52" t="n">
        <f aca="false">IF(-B3885&gt;D3885,1,0)</f>
        <v>0</v>
      </c>
      <c r="I3885" s="52" t="n">
        <f aca="false">IF(-B3885&gt;E3885,1,0)</f>
        <v>0</v>
      </c>
      <c r="J3885" s="52" t="n">
        <f aca="false">IF(-B3885&gt;F3885,1,0)</f>
        <v>0</v>
      </c>
    </row>
    <row r="3886" customFormat="false" ht="15" hidden="false" customHeight="false" outlineLevel="0" collapsed="false">
      <c r="A3886" s="51" t="n">
        <f aca="false">Prices_MTM!A4119</f>
        <v>43444</v>
      </c>
      <c r="B3886" s="43" t="n">
        <f aca="false">Prices_MTM!I4119</f>
        <v>-97999.9999999997</v>
      </c>
      <c r="C3886" s="43" t="n">
        <f aca="false">-PERCENTILE(Prices_MTM!I3869:I4118,1-Inputs!$B$8)</f>
        <v>162799.999999999</v>
      </c>
      <c r="D3886" s="43" t="n">
        <f aca="false">NORMSINV(Inputs!$B$8)*STDEV(Prices_MTM!I3869:I4118)</f>
        <v>159888.886025501</v>
      </c>
      <c r="E3886" s="43" t="n">
        <f aca="false">-PERCENTILE(Prices_MTM!I3869:I4118,1-Inputs!$B$9)</f>
        <v>277895</v>
      </c>
      <c r="F3886" s="43" t="n">
        <f aca="false">NORMSINV(Inputs!$B$9)*STDEV(Prices_MTM!I3869:I4118)</f>
        <v>226133.902733678</v>
      </c>
      <c r="G3886" s="52" t="n">
        <f aca="false">IF(-B3886&gt;C3886,1,0)</f>
        <v>0</v>
      </c>
      <c r="H3886" s="52" t="n">
        <f aca="false">IF(-B3886&gt;D3886,1,0)</f>
        <v>0</v>
      </c>
      <c r="I3886" s="52" t="n">
        <f aca="false">IF(-B3886&gt;E3886,1,0)</f>
        <v>0</v>
      </c>
      <c r="J3886" s="52" t="n">
        <f aca="false">IF(-B3886&gt;F3886,1,0)</f>
        <v>0</v>
      </c>
    </row>
    <row r="3887" customFormat="false" ht="15" hidden="false" customHeight="false" outlineLevel="0" collapsed="false">
      <c r="A3887" s="51" t="n">
        <f aca="false">Prices_MTM!A4120</f>
        <v>43445</v>
      </c>
      <c r="B3887" s="43" t="n">
        <f aca="false">Prices_MTM!I4120</f>
        <v>85999.9999999999</v>
      </c>
      <c r="C3887" s="43" t="n">
        <f aca="false">-PERCENTILE(Prices_MTM!I3870:I4119,1-Inputs!$B$8)</f>
        <v>162799.999999999</v>
      </c>
      <c r="D3887" s="43" t="n">
        <f aca="false">NORMSINV(Inputs!$B$8)*STDEV(Prices_MTM!I3870:I4119)</f>
        <v>159670.087802165</v>
      </c>
      <c r="E3887" s="43" t="n">
        <f aca="false">-PERCENTILE(Prices_MTM!I3870:I4119,1-Inputs!$B$9)</f>
        <v>277895</v>
      </c>
      <c r="F3887" s="43" t="n">
        <f aca="false">NORMSINV(Inputs!$B$9)*STDEV(Prices_MTM!I3870:I4119)</f>
        <v>225824.452230995</v>
      </c>
      <c r="G3887" s="52" t="n">
        <f aca="false">IF(-B3887&gt;C3887,1,0)</f>
        <v>0</v>
      </c>
      <c r="H3887" s="52" t="n">
        <f aca="false">IF(-B3887&gt;D3887,1,0)</f>
        <v>0</v>
      </c>
      <c r="I3887" s="52" t="n">
        <f aca="false">IF(-B3887&gt;E3887,1,0)</f>
        <v>0</v>
      </c>
      <c r="J3887" s="52" t="n">
        <f aca="false">IF(-B3887&gt;F3887,1,0)</f>
        <v>0</v>
      </c>
    </row>
    <row r="3888" customFormat="false" ht="15" hidden="false" customHeight="false" outlineLevel="0" collapsed="false">
      <c r="A3888" s="51" t="n">
        <f aca="false">Prices_MTM!A4121</f>
        <v>43446</v>
      </c>
      <c r="B3888" s="43" t="n">
        <f aca="false">Prices_MTM!I4121</f>
        <v>-71500</v>
      </c>
      <c r="C3888" s="43" t="n">
        <f aca="false">-PERCENTILE(Prices_MTM!I3871:I4120,1-Inputs!$B$8)</f>
        <v>162799.999999999</v>
      </c>
      <c r="D3888" s="43" t="n">
        <f aca="false">NORMSINV(Inputs!$B$8)*STDEV(Prices_MTM!I3871:I4120)</f>
        <v>159780.021949979</v>
      </c>
      <c r="E3888" s="43" t="n">
        <f aca="false">-PERCENTILE(Prices_MTM!I3871:I4120,1-Inputs!$B$9)</f>
        <v>277895</v>
      </c>
      <c r="F3888" s="43" t="n">
        <f aca="false">NORMSINV(Inputs!$B$9)*STDEV(Prices_MTM!I3871:I4120)</f>
        <v>225979.934194169</v>
      </c>
      <c r="G3888" s="52" t="n">
        <f aca="false">IF(-B3888&gt;C3888,1,0)</f>
        <v>0</v>
      </c>
      <c r="H3888" s="52" t="n">
        <f aca="false">IF(-B3888&gt;D3888,1,0)</f>
        <v>0</v>
      </c>
      <c r="I3888" s="52" t="n">
        <f aca="false">IF(-B3888&gt;E3888,1,0)</f>
        <v>0</v>
      </c>
      <c r="J3888" s="52" t="n">
        <f aca="false">IF(-B3888&gt;F3888,1,0)</f>
        <v>0</v>
      </c>
    </row>
    <row r="3889" customFormat="false" ht="15" hidden="false" customHeight="false" outlineLevel="0" collapsed="false">
      <c r="A3889" s="51" t="n">
        <f aca="false">Prices_MTM!A4122</f>
        <v>43447</v>
      </c>
      <c r="B3889" s="43" t="n">
        <f aca="false">Prices_MTM!I4122</f>
        <v>210500</v>
      </c>
      <c r="C3889" s="43" t="n">
        <f aca="false">-PERCENTILE(Prices_MTM!I3872:I4121,1-Inputs!$B$8)</f>
        <v>162799.999999999</v>
      </c>
      <c r="D3889" s="43" t="n">
        <f aca="false">NORMSINV(Inputs!$B$8)*STDEV(Prices_MTM!I3872:I4121)</f>
        <v>159944.218800121</v>
      </c>
      <c r="E3889" s="43" t="n">
        <f aca="false">-PERCENTILE(Prices_MTM!I3872:I4121,1-Inputs!$B$9)</f>
        <v>277895</v>
      </c>
      <c r="F3889" s="43" t="n">
        <f aca="false">NORMSINV(Inputs!$B$9)*STDEV(Prices_MTM!I3872:I4121)</f>
        <v>226212.160932763</v>
      </c>
      <c r="G3889" s="52" t="n">
        <f aca="false">IF(-B3889&gt;C3889,1,0)</f>
        <v>0</v>
      </c>
      <c r="H3889" s="52" t="n">
        <f aca="false">IF(-B3889&gt;D3889,1,0)</f>
        <v>0</v>
      </c>
      <c r="I3889" s="52" t="n">
        <f aca="false">IF(-B3889&gt;E3889,1,0)</f>
        <v>0</v>
      </c>
      <c r="J3889" s="52" t="n">
        <f aca="false">IF(-B3889&gt;F3889,1,0)</f>
        <v>0</v>
      </c>
    </row>
    <row r="3890" customFormat="false" ht="15" hidden="false" customHeight="false" outlineLevel="0" collapsed="false">
      <c r="A3890" s="51" t="n">
        <f aca="false">Prices_MTM!A4123</f>
        <v>43448</v>
      </c>
      <c r="B3890" s="43" t="n">
        <f aca="false">Prices_MTM!I4123</f>
        <v>-119500</v>
      </c>
      <c r="C3890" s="43" t="n">
        <f aca="false">-PERCENTILE(Prices_MTM!I3873:I4122,1-Inputs!$B$8)</f>
        <v>162799.999999999</v>
      </c>
      <c r="D3890" s="43" t="n">
        <f aca="false">NORMSINV(Inputs!$B$8)*STDEV(Prices_MTM!I3873:I4122)</f>
        <v>161448.689918163</v>
      </c>
      <c r="E3890" s="43" t="n">
        <f aca="false">-PERCENTILE(Prices_MTM!I3873:I4122,1-Inputs!$B$9)</f>
        <v>277895</v>
      </c>
      <c r="F3890" s="43" t="n">
        <f aca="false">NORMSINV(Inputs!$B$9)*STDEV(Prices_MTM!I3873:I4122)</f>
        <v>228339.963145474</v>
      </c>
      <c r="G3890" s="52" t="n">
        <f aca="false">IF(-B3890&gt;C3890,1,0)</f>
        <v>0</v>
      </c>
      <c r="H3890" s="52" t="n">
        <f aca="false">IF(-B3890&gt;D3890,1,0)</f>
        <v>0</v>
      </c>
      <c r="I3890" s="52" t="n">
        <f aca="false">IF(-B3890&gt;E3890,1,0)</f>
        <v>0</v>
      </c>
      <c r="J3890" s="52" t="n">
        <f aca="false">IF(-B3890&gt;F3890,1,0)</f>
        <v>0</v>
      </c>
    </row>
    <row r="3891" customFormat="false" ht="15" hidden="false" customHeight="false" outlineLevel="0" collapsed="false">
      <c r="A3891" s="51" t="n">
        <f aca="false">Prices_MTM!A4124</f>
        <v>43451</v>
      </c>
      <c r="B3891" s="43" t="n">
        <f aca="false">Prices_MTM!I4124</f>
        <v>-97500.0000000002</v>
      </c>
      <c r="C3891" s="43" t="n">
        <f aca="false">-PERCENTILE(Prices_MTM!I3874:I4123,1-Inputs!$B$8)</f>
        <v>162799.999999999</v>
      </c>
      <c r="D3891" s="43" t="n">
        <f aca="false">NORMSINV(Inputs!$B$8)*STDEV(Prices_MTM!I3874:I4123)</f>
        <v>161872.595482465</v>
      </c>
      <c r="E3891" s="43" t="n">
        <f aca="false">-PERCENTILE(Prices_MTM!I3874:I4123,1-Inputs!$B$9)</f>
        <v>277895</v>
      </c>
      <c r="F3891" s="43" t="n">
        <f aca="false">NORMSINV(Inputs!$B$9)*STDEV(Prices_MTM!I3874:I4123)</f>
        <v>228939.500874637</v>
      </c>
      <c r="G3891" s="52" t="n">
        <f aca="false">IF(-B3891&gt;C3891,1,0)</f>
        <v>0</v>
      </c>
      <c r="H3891" s="52" t="n">
        <f aca="false">IF(-B3891&gt;D3891,1,0)</f>
        <v>0</v>
      </c>
      <c r="I3891" s="52" t="n">
        <f aca="false">IF(-B3891&gt;E3891,1,0)</f>
        <v>0</v>
      </c>
      <c r="J3891" s="52" t="n">
        <f aca="false">IF(-B3891&gt;F3891,1,0)</f>
        <v>0</v>
      </c>
    </row>
    <row r="3892" customFormat="false" ht="15" hidden="false" customHeight="false" outlineLevel="0" collapsed="false">
      <c r="A3892" s="51" t="n">
        <f aca="false">Prices_MTM!A4125</f>
        <v>43452</v>
      </c>
      <c r="B3892" s="43" t="n">
        <f aca="false">Prices_MTM!I4125</f>
        <v>-251500</v>
      </c>
      <c r="C3892" s="43" t="n">
        <f aca="false">-PERCENTILE(Prices_MTM!I3875:I4124,1-Inputs!$B$8)</f>
        <v>162799.999999999</v>
      </c>
      <c r="D3892" s="43" t="n">
        <f aca="false">NORMSINV(Inputs!$B$8)*STDEV(Prices_MTM!I3875:I4124)</f>
        <v>162177.097576539</v>
      </c>
      <c r="E3892" s="43" t="n">
        <f aca="false">-PERCENTILE(Prices_MTM!I3875:I4124,1-Inputs!$B$9)</f>
        <v>277895</v>
      </c>
      <c r="F3892" s="43" t="n">
        <f aca="false">NORMSINV(Inputs!$B$9)*STDEV(Prices_MTM!I3875:I4124)</f>
        <v>229370.163997229</v>
      </c>
      <c r="G3892" s="52" t="n">
        <f aca="false">IF(-B3892&gt;C3892,1,0)</f>
        <v>1</v>
      </c>
      <c r="H3892" s="52" t="n">
        <f aca="false">IF(-B3892&gt;D3892,1,0)</f>
        <v>1</v>
      </c>
      <c r="I3892" s="52" t="n">
        <f aca="false">IF(-B3892&gt;E3892,1,0)</f>
        <v>0</v>
      </c>
      <c r="J3892" s="52" t="n">
        <f aca="false">IF(-B3892&gt;F3892,1,0)</f>
        <v>1</v>
      </c>
    </row>
    <row r="3893" customFormat="false" ht="15" hidden="false" customHeight="false" outlineLevel="0" collapsed="false">
      <c r="A3893" s="51" t="n">
        <f aca="false">Prices_MTM!A4126</f>
        <v>43453</v>
      </c>
      <c r="B3893" s="43" t="n">
        <f aca="false">Prices_MTM!I4126</f>
        <v>167000</v>
      </c>
      <c r="C3893" s="43" t="n">
        <f aca="false">-PERCENTILE(Prices_MTM!I3876:I4125,1-Inputs!$B$8)</f>
        <v>172749.999999999</v>
      </c>
      <c r="D3893" s="43" t="n">
        <f aca="false">NORMSINV(Inputs!$B$8)*STDEV(Prices_MTM!I3876:I4125)</f>
        <v>164194.716579507</v>
      </c>
      <c r="E3893" s="43" t="n">
        <f aca="false">-PERCENTILE(Prices_MTM!I3876:I4125,1-Inputs!$B$9)</f>
        <v>281080</v>
      </c>
      <c r="F3893" s="43" t="n">
        <f aca="false">NORMSINV(Inputs!$B$9)*STDEV(Prices_MTM!I3876:I4125)</f>
        <v>232223.72105621</v>
      </c>
      <c r="G3893" s="52" t="n">
        <f aca="false">IF(-B3893&gt;C3893,1,0)</f>
        <v>0</v>
      </c>
      <c r="H3893" s="52" t="n">
        <f aca="false">IF(-B3893&gt;D3893,1,0)</f>
        <v>0</v>
      </c>
      <c r="I3893" s="52" t="n">
        <f aca="false">IF(-B3893&gt;E3893,1,0)</f>
        <v>0</v>
      </c>
      <c r="J3893" s="52" t="n">
        <f aca="false">IF(-B3893&gt;F3893,1,0)</f>
        <v>0</v>
      </c>
    </row>
    <row r="3894" customFormat="false" ht="15" hidden="false" customHeight="false" outlineLevel="0" collapsed="false">
      <c r="A3894" s="51" t="n">
        <f aca="false">Prices_MTM!A4127</f>
        <v>43454</v>
      </c>
      <c r="B3894" s="43" t="n">
        <f aca="false">Prices_MTM!I4127</f>
        <v>-94000.0000000001</v>
      </c>
      <c r="C3894" s="43" t="n">
        <f aca="false">-PERCENTILE(Prices_MTM!I3877:I4126,1-Inputs!$B$8)</f>
        <v>172749.999999999</v>
      </c>
      <c r="D3894" s="43" t="n">
        <f aca="false">NORMSINV(Inputs!$B$8)*STDEV(Prices_MTM!I3877:I4126)</f>
        <v>165117.440824723</v>
      </c>
      <c r="E3894" s="43" t="n">
        <f aca="false">-PERCENTILE(Prices_MTM!I3877:I4126,1-Inputs!$B$9)</f>
        <v>281080</v>
      </c>
      <c r="F3894" s="43" t="n">
        <f aca="false">NORMSINV(Inputs!$B$9)*STDEV(Prices_MTM!I3877:I4126)</f>
        <v>233528.747564959</v>
      </c>
      <c r="G3894" s="52" t="n">
        <f aca="false">IF(-B3894&gt;C3894,1,0)</f>
        <v>0</v>
      </c>
      <c r="H3894" s="52" t="n">
        <f aca="false">IF(-B3894&gt;D3894,1,0)</f>
        <v>0</v>
      </c>
      <c r="I3894" s="52" t="n">
        <f aca="false">IF(-B3894&gt;E3894,1,0)</f>
        <v>0</v>
      </c>
      <c r="J3894" s="52" t="n">
        <f aca="false">IF(-B3894&gt;F3894,1,0)</f>
        <v>0</v>
      </c>
    </row>
    <row r="3895" customFormat="false" ht="15" hidden="false" customHeight="false" outlineLevel="0" collapsed="false">
      <c r="A3895" s="51" t="n">
        <f aca="false">Prices_MTM!A4128</f>
        <v>43455</v>
      </c>
      <c r="B3895" s="43" t="n">
        <f aca="false">Prices_MTM!I4128</f>
        <v>19500.0000000004</v>
      </c>
      <c r="C3895" s="43" t="n">
        <f aca="false">-PERCENTILE(Prices_MTM!I3878:I4127,1-Inputs!$B$8)</f>
        <v>172749.999999999</v>
      </c>
      <c r="D3895" s="43" t="n">
        <f aca="false">NORMSINV(Inputs!$B$8)*STDEV(Prices_MTM!I3878:I4127)</f>
        <v>165337.117977299</v>
      </c>
      <c r="E3895" s="43" t="n">
        <f aca="false">-PERCENTILE(Prices_MTM!I3878:I4127,1-Inputs!$B$9)</f>
        <v>281080</v>
      </c>
      <c r="F3895" s="43" t="n">
        <f aca="false">NORMSINV(Inputs!$B$9)*STDEV(Prices_MTM!I3878:I4127)</f>
        <v>233839.44115404</v>
      </c>
      <c r="G3895" s="52" t="n">
        <f aca="false">IF(-B3895&gt;C3895,1,0)</f>
        <v>0</v>
      </c>
      <c r="H3895" s="52" t="n">
        <f aca="false">IF(-B3895&gt;D3895,1,0)</f>
        <v>0</v>
      </c>
      <c r="I3895" s="52" t="n">
        <f aca="false">IF(-B3895&gt;E3895,1,0)</f>
        <v>0</v>
      </c>
      <c r="J3895" s="52" t="n">
        <f aca="false">IF(-B3895&gt;F3895,1,0)</f>
        <v>0</v>
      </c>
    </row>
    <row r="3896" customFormat="false" ht="15" hidden="false" customHeight="false" outlineLevel="0" collapsed="false">
      <c r="A3896" s="51" t="n">
        <f aca="false">Prices_MTM!A4129</f>
        <v>43461</v>
      </c>
      <c r="B3896" s="43" t="n">
        <f aca="false">Prices_MTM!I4129</f>
        <v>-68000.0000000007</v>
      </c>
      <c r="C3896" s="43" t="n">
        <f aca="false">-PERCENTILE(Prices_MTM!I3879:I4128,1-Inputs!$B$8)</f>
        <v>172749.999999999</v>
      </c>
      <c r="D3896" s="43" t="n">
        <f aca="false">NORMSINV(Inputs!$B$8)*STDEV(Prices_MTM!I3879:I4128)</f>
        <v>165180.594101432</v>
      </c>
      <c r="E3896" s="43" t="n">
        <f aca="false">-PERCENTILE(Prices_MTM!I3879:I4128,1-Inputs!$B$9)</f>
        <v>281080</v>
      </c>
      <c r="F3896" s="43" t="n">
        <f aca="false">NORMSINV(Inputs!$B$9)*STDEV(Prices_MTM!I3879:I4128)</f>
        <v>233618.066449391</v>
      </c>
      <c r="G3896" s="52" t="n">
        <f aca="false">IF(-B3896&gt;C3896,1,0)</f>
        <v>0</v>
      </c>
      <c r="H3896" s="52" t="n">
        <f aca="false">IF(-B3896&gt;D3896,1,0)</f>
        <v>0</v>
      </c>
      <c r="I3896" s="52" t="n">
        <f aca="false">IF(-B3896&gt;E3896,1,0)</f>
        <v>0</v>
      </c>
      <c r="J3896" s="52" t="n">
        <f aca="false">IF(-B3896&gt;F3896,1,0)</f>
        <v>0</v>
      </c>
    </row>
    <row r="3897" customFormat="false" ht="15" hidden="false" customHeight="false" outlineLevel="0" collapsed="false">
      <c r="A3897" s="51" t="n">
        <f aca="false">Prices_MTM!A4130</f>
        <v>43462</v>
      </c>
      <c r="B3897" s="43" t="n">
        <f aca="false">Prices_MTM!I4130</f>
        <v>113000</v>
      </c>
      <c r="C3897" s="43" t="n">
        <f aca="false">-PERCENTILE(Prices_MTM!I3880:I4129,1-Inputs!$B$8)</f>
        <v>172749.999999999</v>
      </c>
      <c r="D3897" s="43" t="n">
        <f aca="false">NORMSINV(Inputs!$B$8)*STDEV(Prices_MTM!I3880:I4129)</f>
        <v>165299.230158785</v>
      </c>
      <c r="E3897" s="43" t="n">
        <f aca="false">-PERCENTILE(Prices_MTM!I3880:I4129,1-Inputs!$B$9)</f>
        <v>281080</v>
      </c>
      <c r="F3897" s="43" t="n">
        <f aca="false">NORMSINV(Inputs!$B$9)*STDEV(Prices_MTM!I3880:I4129)</f>
        <v>233785.855689287</v>
      </c>
      <c r="G3897" s="52" t="n">
        <f aca="false">IF(-B3897&gt;C3897,1,0)</f>
        <v>0</v>
      </c>
      <c r="H3897" s="52" t="n">
        <f aca="false">IF(-B3897&gt;D3897,1,0)</f>
        <v>0</v>
      </c>
      <c r="I3897" s="52" t="n">
        <f aca="false">IF(-B3897&gt;E3897,1,0)</f>
        <v>0</v>
      </c>
      <c r="J3897" s="52" t="n">
        <f aca="false">IF(-B3897&gt;F3897,1,0)</f>
        <v>0</v>
      </c>
    </row>
    <row r="3898" customFormat="false" ht="15" hidden="false" customHeight="false" outlineLevel="0" collapsed="false">
      <c r="A3898" s="51" t="n">
        <f aca="false">Prices_MTM!A4131</f>
        <v>43467</v>
      </c>
      <c r="B3898" s="43" t="n">
        <f aca="false">Prices_MTM!I4131</f>
        <v>-58499.9999999997</v>
      </c>
      <c r="C3898" s="43" t="n">
        <f aca="false">-PERCENTILE(Prices_MTM!I3881:I4130,1-Inputs!$B$8)</f>
        <v>172749.999999999</v>
      </c>
      <c r="D3898" s="43" t="n">
        <f aca="false">NORMSINV(Inputs!$B$8)*STDEV(Prices_MTM!I3881:I4130)</f>
        <v>165728.651632667</v>
      </c>
      <c r="E3898" s="43" t="n">
        <f aca="false">-PERCENTILE(Prices_MTM!I3881:I4130,1-Inputs!$B$9)</f>
        <v>281080</v>
      </c>
      <c r="F3898" s="43" t="n">
        <f aca="false">NORMSINV(Inputs!$B$9)*STDEV(Prices_MTM!I3881:I4130)</f>
        <v>234393.194674632</v>
      </c>
      <c r="G3898" s="52" t="n">
        <f aca="false">IF(-B3898&gt;C3898,1,0)</f>
        <v>0</v>
      </c>
      <c r="H3898" s="52" t="n">
        <f aca="false">IF(-B3898&gt;D3898,1,0)</f>
        <v>0</v>
      </c>
      <c r="I3898" s="52" t="n">
        <f aca="false">IF(-B3898&gt;E3898,1,0)</f>
        <v>0</v>
      </c>
      <c r="J3898" s="52" t="n">
        <f aca="false">IF(-B3898&gt;F3898,1,0)</f>
        <v>0</v>
      </c>
    </row>
    <row r="3899" customFormat="false" ht="15" hidden="false" customHeight="false" outlineLevel="0" collapsed="false">
      <c r="A3899" s="51" t="n">
        <f aca="false">Prices_MTM!A4132</f>
        <v>43468</v>
      </c>
      <c r="B3899" s="43" t="n">
        <f aca="false">Prices_MTM!I4132</f>
        <v>102500</v>
      </c>
      <c r="C3899" s="43" t="n">
        <f aca="false">-PERCENTILE(Prices_MTM!I3882:I4131,1-Inputs!$B$8)</f>
        <v>172749.999999999</v>
      </c>
      <c r="D3899" s="43" t="n">
        <f aca="false">NORMSINV(Inputs!$B$8)*STDEV(Prices_MTM!I3882:I4131)</f>
        <v>165830.389361629</v>
      </c>
      <c r="E3899" s="43" t="n">
        <f aca="false">-PERCENTILE(Prices_MTM!I3882:I4131,1-Inputs!$B$9)</f>
        <v>281080</v>
      </c>
      <c r="F3899" s="43" t="n">
        <f aca="false">NORMSINV(Inputs!$B$9)*STDEV(Prices_MTM!I3882:I4131)</f>
        <v>234537.084286207</v>
      </c>
      <c r="G3899" s="52" t="n">
        <f aca="false">IF(-B3899&gt;C3899,1,0)</f>
        <v>0</v>
      </c>
      <c r="H3899" s="52" t="n">
        <f aca="false">IF(-B3899&gt;D3899,1,0)</f>
        <v>0</v>
      </c>
      <c r="I3899" s="52" t="n">
        <f aca="false">IF(-B3899&gt;E3899,1,0)</f>
        <v>0</v>
      </c>
      <c r="J3899" s="52" t="n">
        <f aca="false">IF(-B3899&gt;F3899,1,0)</f>
        <v>0</v>
      </c>
    </row>
    <row r="3900" customFormat="false" ht="15" hidden="false" customHeight="false" outlineLevel="0" collapsed="false">
      <c r="A3900" s="51" t="n">
        <f aca="false">Prices_MTM!A4133</f>
        <v>43469</v>
      </c>
      <c r="B3900" s="43" t="n">
        <f aca="false">Prices_MTM!I4133</f>
        <v>-36500.0000000006</v>
      </c>
      <c r="C3900" s="43" t="n">
        <f aca="false">-PERCENTILE(Prices_MTM!I3883:I4132,1-Inputs!$B$8)</f>
        <v>172749.999999999</v>
      </c>
      <c r="D3900" s="43" t="n">
        <f aca="false">NORMSINV(Inputs!$B$8)*STDEV(Prices_MTM!I3883:I4132)</f>
        <v>166014.70808274</v>
      </c>
      <c r="E3900" s="43" t="n">
        <f aca="false">-PERCENTILE(Prices_MTM!I3883:I4132,1-Inputs!$B$9)</f>
        <v>281080</v>
      </c>
      <c r="F3900" s="43" t="n">
        <f aca="false">NORMSINV(Inputs!$B$9)*STDEV(Prices_MTM!I3883:I4132)</f>
        <v>234797.769770907</v>
      </c>
      <c r="G3900" s="52" t="n">
        <f aca="false">IF(-B3900&gt;C3900,1,0)</f>
        <v>0</v>
      </c>
      <c r="H3900" s="52" t="n">
        <f aca="false">IF(-B3900&gt;D3900,1,0)</f>
        <v>0</v>
      </c>
      <c r="I3900" s="52" t="n">
        <f aca="false">IF(-B3900&gt;E3900,1,0)</f>
        <v>0</v>
      </c>
      <c r="J3900" s="52" t="n">
        <f aca="false">IF(-B3900&gt;F3900,1,0)</f>
        <v>0</v>
      </c>
    </row>
    <row r="3901" customFormat="false" ht="15" hidden="false" customHeight="false" outlineLevel="0" collapsed="false">
      <c r="A3901" s="51" t="n">
        <f aca="false">Prices_MTM!A4134</f>
        <v>43472</v>
      </c>
      <c r="B3901" s="43" t="n">
        <f aca="false">Prices_MTM!I4134</f>
        <v>-21999.9999999995</v>
      </c>
      <c r="C3901" s="43" t="n">
        <f aca="false">-PERCENTILE(Prices_MTM!I3884:I4133,1-Inputs!$B$8)</f>
        <v>172749.999999999</v>
      </c>
      <c r="D3901" s="43" t="n">
        <f aca="false">NORMSINV(Inputs!$B$8)*STDEV(Prices_MTM!I3884:I4133)</f>
        <v>166040.653645029</v>
      </c>
      <c r="E3901" s="43" t="n">
        <f aca="false">-PERCENTILE(Prices_MTM!I3884:I4133,1-Inputs!$B$9)</f>
        <v>281080</v>
      </c>
      <c r="F3901" s="43" t="n">
        <f aca="false">NORMSINV(Inputs!$B$9)*STDEV(Prices_MTM!I3884:I4133)</f>
        <v>234834.465074783</v>
      </c>
      <c r="G3901" s="52" t="n">
        <f aca="false">IF(-B3901&gt;C3901,1,0)</f>
        <v>0</v>
      </c>
      <c r="H3901" s="52" t="n">
        <f aca="false">IF(-B3901&gt;D3901,1,0)</f>
        <v>0</v>
      </c>
      <c r="I3901" s="52" t="n">
        <f aca="false">IF(-B3901&gt;E3901,1,0)</f>
        <v>0</v>
      </c>
      <c r="J3901" s="52" t="n">
        <f aca="false">IF(-B3901&gt;F3901,1,0)</f>
        <v>0</v>
      </c>
    </row>
    <row r="3902" customFormat="false" ht="15" hidden="false" customHeight="false" outlineLevel="0" collapsed="false">
      <c r="A3902" s="51" t="n">
        <f aca="false">Prices_MTM!A4135</f>
        <v>43473</v>
      </c>
      <c r="B3902" s="43" t="n">
        <f aca="false">Prices_MTM!I4135</f>
        <v>140500</v>
      </c>
      <c r="C3902" s="43" t="n">
        <f aca="false">-PERCENTILE(Prices_MTM!I3885:I4134,1-Inputs!$B$8)</f>
        <v>172749.999999999</v>
      </c>
      <c r="D3902" s="43" t="n">
        <f aca="false">NORMSINV(Inputs!$B$8)*STDEV(Prices_MTM!I3885:I4134)</f>
        <v>165900.164887827</v>
      </c>
      <c r="E3902" s="43" t="n">
        <f aca="false">-PERCENTILE(Prices_MTM!I3885:I4134,1-Inputs!$B$9)</f>
        <v>281080</v>
      </c>
      <c r="F3902" s="43" t="n">
        <f aca="false">NORMSINV(Inputs!$B$9)*STDEV(Prices_MTM!I3885:I4134)</f>
        <v>234635.769144465</v>
      </c>
      <c r="G3902" s="52" t="n">
        <f aca="false">IF(-B3902&gt;C3902,1,0)</f>
        <v>0</v>
      </c>
      <c r="H3902" s="52" t="n">
        <f aca="false">IF(-B3902&gt;D3902,1,0)</f>
        <v>0</v>
      </c>
      <c r="I3902" s="52" t="n">
        <f aca="false">IF(-B3902&gt;E3902,1,0)</f>
        <v>0</v>
      </c>
      <c r="J3902" s="52" t="n">
        <f aca="false">IF(-B3902&gt;F3902,1,0)</f>
        <v>0</v>
      </c>
    </row>
    <row r="3903" customFormat="false" ht="15" hidden="false" customHeight="false" outlineLevel="0" collapsed="false">
      <c r="A3903" s="51" t="n">
        <f aca="false">Prices_MTM!A4136</f>
        <v>43474</v>
      </c>
      <c r="B3903" s="43" t="n">
        <f aca="false">Prices_MTM!I4136</f>
        <v>133500</v>
      </c>
      <c r="C3903" s="43" t="n">
        <f aca="false">-PERCENTILE(Prices_MTM!I3886:I4135,1-Inputs!$B$8)</f>
        <v>172749.999999999</v>
      </c>
      <c r="D3903" s="43" t="n">
        <f aca="false">NORMSINV(Inputs!$B$8)*STDEV(Prices_MTM!I3886:I4135)</f>
        <v>166569.777990105</v>
      </c>
      <c r="E3903" s="43" t="n">
        <f aca="false">-PERCENTILE(Prices_MTM!I3886:I4135,1-Inputs!$B$9)</f>
        <v>281080</v>
      </c>
      <c r="F3903" s="43" t="n">
        <f aca="false">NORMSINV(Inputs!$B$9)*STDEV(Prices_MTM!I3886:I4135)</f>
        <v>235582.815733529</v>
      </c>
      <c r="G3903" s="52" t="n">
        <f aca="false">IF(-B3903&gt;C3903,1,0)</f>
        <v>0</v>
      </c>
      <c r="H3903" s="52" t="n">
        <f aca="false">IF(-B3903&gt;D3903,1,0)</f>
        <v>0</v>
      </c>
      <c r="I3903" s="52" t="n">
        <f aca="false">IF(-B3903&gt;E3903,1,0)</f>
        <v>0</v>
      </c>
      <c r="J3903" s="52" t="n">
        <f aca="false">IF(-B3903&gt;F3903,1,0)</f>
        <v>0</v>
      </c>
    </row>
    <row r="3904" customFormat="false" ht="15" hidden="false" customHeight="false" outlineLevel="0" collapsed="false">
      <c r="A3904" s="51" t="n">
        <f aca="false">Prices_MTM!A4137</f>
        <v>43475</v>
      </c>
      <c r="B3904" s="43" t="n">
        <f aca="false">Prices_MTM!I4137</f>
        <v>-27499.9999999995</v>
      </c>
      <c r="C3904" s="43" t="n">
        <f aca="false">-PERCENTILE(Prices_MTM!I3887:I4136,1-Inputs!$B$8)</f>
        <v>172749.999999999</v>
      </c>
      <c r="D3904" s="43" t="n">
        <f aca="false">NORMSINV(Inputs!$B$8)*STDEV(Prices_MTM!I3887:I4136)</f>
        <v>167026.949597255</v>
      </c>
      <c r="E3904" s="43" t="n">
        <f aca="false">-PERCENTILE(Prices_MTM!I3887:I4136,1-Inputs!$B$9)</f>
        <v>281080</v>
      </c>
      <c r="F3904" s="43" t="n">
        <f aca="false">NORMSINV(Inputs!$B$9)*STDEV(Prices_MTM!I3887:I4136)</f>
        <v>236229.402261922</v>
      </c>
      <c r="G3904" s="52" t="n">
        <f aca="false">IF(-B3904&gt;C3904,1,0)</f>
        <v>0</v>
      </c>
      <c r="H3904" s="52" t="n">
        <f aca="false">IF(-B3904&gt;D3904,1,0)</f>
        <v>0</v>
      </c>
      <c r="I3904" s="52" t="n">
        <f aca="false">IF(-B3904&gt;E3904,1,0)</f>
        <v>0</v>
      </c>
      <c r="J3904" s="52" t="n">
        <f aca="false">IF(-B3904&gt;F3904,1,0)</f>
        <v>0</v>
      </c>
    </row>
    <row r="3905" customFormat="false" ht="15" hidden="false" customHeight="false" outlineLevel="0" collapsed="false">
      <c r="A3905" s="51" t="n">
        <f aca="false">Prices_MTM!A4138</f>
        <v>43476</v>
      </c>
      <c r="B3905" s="43" t="n">
        <f aca="false">Prices_MTM!I4138</f>
        <v>-36500.0000000005</v>
      </c>
      <c r="C3905" s="43" t="n">
        <f aca="false">-PERCENTILE(Prices_MTM!I3888:I4137,1-Inputs!$B$8)</f>
        <v>172749.999999999</v>
      </c>
      <c r="D3905" s="43" t="n">
        <f aca="false">NORMSINV(Inputs!$B$8)*STDEV(Prices_MTM!I3888:I4137)</f>
        <v>167047.110934509</v>
      </c>
      <c r="E3905" s="43" t="n">
        <f aca="false">-PERCENTILE(Prices_MTM!I3888:I4137,1-Inputs!$B$9)</f>
        <v>281080</v>
      </c>
      <c r="F3905" s="43" t="n">
        <f aca="false">NORMSINV(Inputs!$B$9)*STDEV(Prices_MTM!I3888:I4137)</f>
        <v>236257.916825948</v>
      </c>
      <c r="G3905" s="52" t="n">
        <f aca="false">IF(-B3905&gt;C3905,1,0)</f>
        <v>0</v>
      </c>
      <c r="H3905" s="52" t="n">
        <f aca="false">IF(-B3905&gt;D3905,1,0)</f>
        <v>0</v>
      </c>
      <c r="I3905" s="52" t="n">
        <f aca="false">IF(-B3905&gt;E3905,1,0)</f>
        <v>0</v>
      </c>
      <c r="J3905" s="52" t="n">
        <f aca="false">IF(-B3905&gt;F3905,1,0)</f>
        <v>0</v>
      </c>
    </row>
    <row r="3906" customFormat="false" ht="15" hidden="false" customHeight="false" outlineLevel="0" collapsed="false">
      <c r="A3906" s="51" t="n">
        <f aca="false">Prices_MTM!A4139</f>
        <v>43479</v>
      </c>
      <c r="B3906" s="43" t="n">
        <f aca="false">Prices_MTM!I4139</f>
        <v>-90999.9999999993</v>
      </c>
      <c r="C3906" s="43" t="n">
        <f aca="false">-PERCENTILE(Prices_MTM!I3889:I4138,1-Inputs!$B$8)</f>
        <v>172749.999999999</v>
      </c>
      <c r="D3906" s="43" t="n">
        <f aca="false">NORMSINV(Inputs!$B$8)*STDEV(Prices_MTM!I3889:I4138)</f>
        <v>167081.547494782</v>
      </c>
      <c r="E3906" s="43" t="n">
        <f aca="false">-PERCENTILE(Prices_MTM!I3889:I4138,1-Inputs!$B$9)</f>
        <v>281080</v>
      </c>
      <c r="F3906" s="43" t="n">
        <f aca="false">NORMSINV(Inputs!$B$9)*STDEV(Prices_MTM!I3889:I4138)</f>
        <v>236306.62111031</v>
      </c>
      <c r="G3906" s="52" t="n">
        <f aca="false">IF(-B3906&gt;C3906,1,0)</f>
        <v>0</v>
      </c>
      <c r="H3906" s="52" t="n">
        <f aca="false">IF(-B3906&gt;D3906,1,0)</f>
        <v>0</v>
      </c>
      <c r="I3906" s="52" t="n">
        <f aca="false">IF(-B3906&gt;E3906,1,0)</f>
        <v>0</v>
      </c>
      <c r="J3906" s="52" t="n">
        <f aca="false">IF(-B3906&gt;F3906,1,0)</f>
        <v>0</v>
      </c>
    </row>
    <row r="3907" customFormat="false" ht="15" hidden="false" customHeight="false" outlineLevel="0" collapsed="false">
      <c r="A3907" s="51" t="n">
        <f aca="false">Prices_MTM!A4140</f>
        <v>43480</v>
      </c>
      <c r="B3907" s="43" t="n">
        <f aca="false">Prices_MTM!I4140</f>
        <v>156499.999999999</v>
      </c>
      <c r="C3907" s="43" t="n">
        <f aca="false">-PERCENTILE(Prices_MTM!I3890:I4139,1-Inputs!$B$8)</f>
        <v>172749.999999999</v>
      </c>
      <c r="D3907" s="43" t="n">
        <f aca="false">NORMSINV(Inputs!$B$8)*STDEV(Prices_MTM!I3890:I4139)</f>
        <v>167336.037696316</v>
      </c>
      <c r="E3907" s="43" t="n">
        <f aca="false">-PERCENTILE(Prices_MTM!I3890:I4139,1-Inputs!$B$9)</f>
        <v>281080</v>
      </c>
      <c r="F3907" s="43" t="n">
        <f aca="false">NORMSINV(Inputs!$B$9)*STDEV(Prices_MTM!I3890:I4139)</f>
        <v>236666.551458884</v>
      </c>
      <c r="G3907" s="52" t="n">
        <f aca="false">IF(-B3907&gt;C3907,1,0)</f>
        <v>0</v>
      </c>
      <c r="H3907" s="52" t="n">
        <f aca="false">IF(-B3907&gt;D3907,1,0)</f>
        <v>0</v>
      </c>
      <c r="I3907" s="52" t="n">
        <f aca="false">IF(-B3907&gt;E3907,1,0)</f>
        <v>0</v>
      </c>
      <c r="J3907" s="52" t="n">
        <f aca="false">IF(-B3907&gt;F3907,1,0)</f>
        <v>0</v>
      </c>
    </row>
    <row r="3908" customFormat="false" ht="15" hidden="false" customHeight="false" outlineLevel="0" collapsed="false">
      <c r="A3908" s="51" t="n">
        <f aca="false">Prices_MTM!A4141</f>
        <v>43481</v>
      </c>
      <c r="B3908" s="43" t="n">
        <f aca="false">Prices_MTM!I4141</f>
        <v>-30000.0000000001</v>
      </c>
      <c r="C3908" s="43" t="n">
        <f aca="false">-PERCENTILE(Prices_MTM!I3891:I4140,1-Inputs!$B$8)</f>
        <v>172749.999999999</v>
      </c>
      <c r="D3908" s="43" t="n">
        <f aca="false">NORMSINV(Inputs!$B$8)*STDEV(Prices_MTM!I3891:I4140)</f>
        <v>167884.095256678</v>
      </c>
      <c r="E3908" s="43" t="n">
        <f aca="false">-PERCENTILE(Prices_MTM!I3891:I4140,1-Inputs!$B$9)</f>
        <v>281080</v>
      </c>
      <c r="F3908" s="43" t="n">
        <f aca="false">NORMSINV(Inputs!$B$9)*STDEV(Prices_MTM!I3891:I4140)</f>
        <v>237441.67972532</v>
      </c>
      <c r="G3908" s="52" t="n">
        <f aca="false">IF(-B3908&gt;C3908,1,0)</f>
        <v>0</v>
      </c>
      <c r="H3908" s="52" t="n">
        <f aca="false">IF(-B3908&gt;D3908,1,0)</f>
        <v>0</v>
      </c>
      <c r="I3908" s="52" t="n">
        <f aca="false">IF(-B3908&gt;E3908,1,0)</f>
        <v>0</v>
      </c>
      <c r="J3908" s="52" t="n">
        <f aca="false">IF(-B3908&gt;F3908,1,0)</f>
        <v>0</v>
      </c>
    </row>
    <row r="3909" customFormat="false" ht="15" hidden="false" customHeight="false" outlineLevel="0" collapsed="false">
      <c r="A3909" s="51" t="n">
        <f aca="false">Prices_MTM!A4142</f>
        <v>43482</v>
      </c>
      <c r="B3909" s="43" t="n">
        <f aca="false">Prices_MTM!I4142</f>
        <v>-27000</v>
      </c>
      <c r="C3909" s="43" t="n">
        <f aca="false">-PERCENTILE(Prices_MTM!I3892:I4141,1-Inputs!$B$8)</f>
        <v>172749.999999999</v>
      </c>
      <c r="D3909" s="43" t="n">
        <f aca="false">NORMSINV(Inputs!$B$8)*STDEV(Prices_MTM!I3892:I4141)</f>
        <v>167868.978163828</v>
      </c>
      <c r="E3909" s="43" t="n">
        <f aca="false">-PERCENTILE(Prices_MTM!I3892:I4141,1-Inputs!$B$9)</f>
        <v>281080</v>
      </c>
      <c r="F3909" s="43" t="n">
        <f aca="false">NORMSINV(Inputs!$B$9)*STDEV(Prices_MTM!I3892:I4141)</f>
        <v>237420.299332417</v>
      </c>
      <c r="G3909" s="52" t="n">
        <f aca="false">IF(-B3909&gt;C3909,1,0)</f>
        <v>0</v>
      </c>
      <c r="H3909" s="52" t="n">
        <f aca="false">IF(-B3909&gt;D3909,1,0)</f>
        <v>0</v>
      </c>
      <c r="I3909" s="52" t="n">
        <f aca="false">IF(-B3909&gt;E3909,1,0)</f>
        <v>0</v>
      </c>
      <c r="J3909" s="52" t="n">
        <f aca="false">IF(-B3909&gt;F3909,1,0)</f>
        <v>0</v>
      </c>
    </row>
    <row r="3910" customFormat="false" ht="15" hidden="false" customHeight="false" outlineLevel="0" collapsed="false">
      <c r="A3910" s="51" t="n">
        <f aca="false">Prices_MTM!A4143</f>
        <v>43483</v>
      </c>
      <c r="B3910" s="43" t="n">
        <f aca="false">Prices_MTM!I4143</f>
        <v>67500.0000000004</v>
      </c>
      <c r="C3910" s="43" t="n">
        <f aca="false">-PERCENTILE(Prices_MTM!I3893:I4142,1-Inputs!$B$8)</f>
        <v>172749.999999999</v>
      </c>
      <c r="D3910" s="43" t="n">
        <f aca="false">NORMSINV(Inputs!$B$8)*STDEV(Prices_MTM!I3893:I4142)</f>
        <v>167887.403635152</v>
      </c>
      <c r="E3910" s="43" t="n">
        <f aca="false">-PERCENTILE(Prices_MTM!I3893:I4142,1-Inputs!$B$9)</f>
        <v>281080</v>
      </c>
      <c r="F3910" s="43" t="n">
        <f aca="false">NORMSINV(Inputs!$B$9)*STDEV(Prices_MTM!I3893:I4142)</f>
        <v>237446.358828131</v>
      </c>
      <c r="G3910" s="52" t="n">
        <f aca="false">IF(-B3910&gt;C3910,1,0)</f>
        <v>0</v>
      </c>
      <c r="H3910" s="52" t="n">
        <f aca="false">IF(-B3910&gt;D3910,1,0)</f>
        <v>0</v>
      </c>
      <c r="I3910" s="52" t="n">
        <f aca="false">IF(-B3910&gt;E3910,1,0)</f>
        <v>0</v>
      </c>
      <c r="J3910" s="52" t="n">
        <f aca="false">IF(-B3910&gt;F3910,1,0)</f>
        <v>0</v>
      </c>
    </row>
    <row r="3911" customFormat="false" ht="15" hidden="false" customHeight="false" outlineLevel="0" collapsed="false">
      <c r="A3911" s="51" t="n">
        <f aca="false">Prices_MTM!A4144</f>
        <v>43487</v>
      </c>
      <c r="B3911" s="43" t="n">
        <f aca="false">Prices_MTM!I4144</f>
        <v>-43999.9999999998</v>
      </c>
      <c r="C3911" s="43" t="n">
        <f aca="false">-PERCENTILE(Prices_MTM!I3894:I4143,1-Inputs!$B$8)</f>
        <v>172749.999999999</v>
      </c>
      <c r="D3911" s="43" t="n">
        <f aca="false">NORMSINV(Inputs!$B$8)*STDEV(Prices_MTM!I3894:I4143)</f>
        <v>167841.309670377</v>
      </c>
      <c r="E3911" s="43" t="n">
        <f aca="false">-PERCENTILE(Prices_MTM!I3894:I4143,1-Inputs!$B$9)</f>
        <v>281080</v>
      </c>
      <c r="F3911" s="43" t="n">
        <f aca="false">NORMSINV(Inputs!$B$9)*STDEV(Prices_MTM!I3894:I4143)</f>
        <v>237381.16725412</v>
      </c>
      <c r="G3911" s="52" t="n">
        <f aca="false">IF(-B3911&gt;C3911,1,0)</f>
        <v>0</v>
      </c>
      <c r="H3911" s="52" t="n">
        <f aca="false">IF(-B3911&gt;D3911,1,0)</f>
        <v>0</v>
      </c>
      <c r="I3911" s="52" t="n">
        <f aca="false">IF(-B3911&gt;E3911,1,0)</f>
        <v>0</v>
      </c>
      <c r="J3911" s="52" t="n">
        <f aca="false">IF(-B3911&gt;F3911,1,0)</f>
        <v>0</v>
      </c>
    </row>
    <row r="3912" customFormat="false" ht="15" hidden="false" customHeight="false" outlineLevel="0" collapsed="false">
      <c r="A3912" s="51" t="n">
        <f aca="false">Prices_MTM!A4145</f>
        <v>43488</v>
      </c>
      <c r="B3912" s="43" t="n">
        <f aca="false">Prices_MTM!I4145</f>
        <v>-22500.0000000005</v>
      </c>
      <c r="C3912" s="43" t="n">
        <f aca="false">-PERCENTILE(Prices_MTM!I3895:I4144,1-Inputs!$B$8)</f>
        <v>172749.999999999</v>
      </c>
      <c r="D3912" s="43" t="n">
        <f aca="false">NORMSINV(Inputs!$B$8)*STDEV(Prices_MTM!I3895:I4144)</f>
        <v>167875.736162058</v>
      </c>
      <c r="E3912" s="43" t="n">
        <f aca="false">-PERCENTILE(Prices_MTM!I3895:I4144,1-Inputs!$B$9)</f>
        <v>281080</v>
      </c>
      <c r="F3912" s="43" t="n">
        <f aca="false">NORMSINV(Inputs!$B$9)*STDEV(Prices_MTM!I3895:I4144)</f>
        <v>237429.857298279</v>
      </c>
      <c r="G3912" s="52" t="n">
        <f aca="false">IF(-B3912&gt;C3912,1,0)</f>
        <v>0</v>
      </c>
      <c r="H3912" s="52" t="n">
        <f aca="false">IF(-B3912&gt;D3912,1,0)</f>
        <v>0</v>
      </c>
      <c r="I3912" s="52" t="n">
        <f aca="false">IF(-B3912&gt;E3912,1,0)</f>
        <v>0</v>
      </c>
      <c r="J3912" s="52" t="n">
        <f aca="false">IF(-B3912&gt;F3912,1,0)</f>
        <v>0</v>
      </c>
    </row>
    <row r="3913" customFormat="false" ht="15" hidden="false" customHeight="false" outlineLevel="0" collapsed="false">
      <c r="A3913" s="51" t="n">
        <f aca="false">Prices_MTM!A4146</f>
        <v>43489</v>
      </c>
      <c r="B3913" s="43" t="n">
        <f aca="false">Prices_MTM!I4146</f>
        <v>47999.9999999997</v>
      </c>
      <c r="C3913" s="43" t="n">
        <f aca="false">-PERCENTILE(Prices_MTM!I3896:I4145,1-Inputs!$B$8)</f>
        <v>172749.999999999</v>
      </c>
      <c r="D3913" s="43" t="n">
        <f aca="false">NORMSINV(Inputs!$B$8)*STDEV(Prices_MTM!I3896:I4145)</f>
        <v>167870.509336081</v>
      </c>
      <c r="E3913" s="43" t="n">
        <f aca="false">-PERCENTILE(Prices_MTM!I3896:I4145,1-Inputs!$B$9)</f>
        <v>281080</v>
      </c>
      <c r="F3913" s="43" t="n">
        <f aca="false">NORMSINV(Inputs!$B$9)*STDEV(Prices_MTM!I3896:I4145)</f>
        <v>237422.464898554</v>
      </c>
      <c r="G3913" s="52" t="n">
        <f aca="false">IF(-B3913&gt;C3913,1,0)</f>
        <v>0</v>
      </c>
      <c r="H3913" s="52" t="n">
        <f aca="false">IF(-B3913&gt;D3913,1,0)</f>
        <v>0</v>
      </c>
      <c r="I3913" s="52" t="n">
        <f aca="false">IF(-B3913&gt;E3913,1,0)</f>
        <v>0</v>
      </c>
      <c r="J3913" s="52" t="n">
        <f aca="false">IF(-B3913&gt;F3913,1,0)</f>
        <v>0</v>
      </c>
    </row>
    <row r="3914" customFormat="false" ht="15" hidden="false" customHeight="false" outlineLevel="0" collapsed="false">
      <c r="A3914" s="51" t="n">
        <f aca="false">Prices_MTM!A4147</f>
        <v>43490</v>
      </c>
      <c r="B3914" s="43" t="n">
        <f aca="false">Prices_MTM!I4147</f>
        <v>39000.0000000004</v>
      </c>
      <c r="C3914" s="43" t="n">
        <f aca="false">-PERCENTILE(Prices_MTM!I3897:I4146,1-Inputs!$B$8)</f>
        <v>172749.999999999</v>
      </c>
      <c r="D3914" s="43" t="n">
        <f aca="false">NORMSINV(Inputs!$B$8)*STDEV(Prices_MTM!I3897:I4146)</f>
        <v>167952.26621612</v>
      </c>
      <c r="E3914" s="43" t="n">
        <f aca="false">-PERCENTILE(Prices_MTM!I3897:I4146,1-Inputs!$B$9)</f>
        <v>281080</v>
      </c>
      <c r="F3914" s="43" t="n">
        <f aca="false">NORMSINV(Inputs!$B$9)*STDEV(Prices_MTM!I3897:I4146)</f>
        <v>237538.095214195</v>
      </c>
      <c r="G3914" s="52" t="n">
        <f aca="false">IF(-B3914&gt;C3914,1,0)</f>
        <v>0</v>
      </c>
      <c r="H3914" s="52" t="n">
        <f aca="false">IF(-B3914&gt;D3914,1,0)</f>
        <v>0</v>
      </c>
      <c r="I3914" s="52" t="n">
        <f aca="false">IF(-B3914&gt;E3914,1,0)</f>
        <v>0</v>
      </c>
      <c r="J3914" s="52" t="n">
        <f aca="false">IF(-B3914&gt;F3914,1,0)</f>
        <v>0</v>
      </c>
    </row>
    <row r="3915" customFormat="false" ht="15" hidden="false" customHeight="false" outlineLevel="0" collapsed="false">
      <c r="A3915" s="51" t="n">
        <f aca="false">Prices_MTM!A4148</f>
        <v>43493</v>
      </c>
      <c r="B3915" s="43" t="n">
        <f aca="false">Prices_MTM!I4148</f>
        <v>-85000.0000000002</v>
      </c>
      <c r="C3915" s="43" t="n">
        <f aca="false">-PERCENTILE(Prices_MTM!I3898:I4147,1-Inputs!$B$8)</f>
        <v>172749.999999999</v>
      </c>
      <c r="D3915" s="43" t="n">
        <f aca="false">NORMSINV(Inputs!$B$8)*STDEV(Prices_MTM!I3898:I4147)</f>
        <v>168005.471063955</v>
      </c>
      <c r="E3915" s="43" t="n">
        <f aca="false">-PERCENTILE(Prices_MTM!I3898:I4147,1-Inputs!$B$9)</f>
        <v>281080</v>
      </c>
      <c r="F3915" s="43" t="n">
        <f aca="false">NORMSINV(Inputs!$B$9)*STDEV(Prices_MTM!I3898:I4147)</f>
        <v>237613.343845818</v>
      </c>
      <c r="G3915" s="52" t="n">
        <f aca="false">IF(-B3915&gt;C3915,1,0)</f>
        <v>0</v>
      </c>
      <c r="H3915" s="52" t="n">
        <f aca="false">IF(-B3915&gt;D3915,1,0)</f>
        <v>0</v>
      </c>
      <c r="I3915" s="52" t="n">
        <f aca="false">IF(-B3915&gt;E3915,1,0)</f>
        <v>0</v>
      </c>
      <c r="J3915" s="52" t="n">
        <f aca="false">IF(-B3915&gt;F3915,1,0)</f>
        <v>0</v>
      </c>
    </row>
    <row r="3916" customFormat="false" ht="15" hidden="false" customHeight="false" outlineLevel="0" collapsed="false">
      <c r="A3916" s="51" t="n">
        <f aca="false">Prices_MTM!A4149</f>
        <v>43494</v>
      </c>
      <c r="B3916" s="43" t="n">
        <f aca="false">Prices_MTM!I4149</f>
        <v>64500.0000000003</v>
      </c>
      <c r="C3916" s="43" t="n">
        <f aca="false">-PERCENTILE(Prices_MTM!I3899:I4148,1-Inputs!$B$8)</f>
        <v>172749.999999999</v>
      </c>
      <c r="D3916" s="43" t="n">
        <f aca="false">NORMSINV(Inputs!$B$8)*STDEV(Prices_MTM!I3899:I4148)</f>
        <v>168222.752623014</v>
      </c>
      <c r="E3916" s="43" t="n">
        <f aca="false">-PERCENTILE(Prices_MTM!I3899:I4148,1-Inputs!$B$9)</f>
        <v>281080</v>
      </c>
      <c r="F3916" s="43" t="n">
        <f aca="false">NORMSINV(Inputs!$B$9)*STDEV(Prices_MTM!I3899:I4148)</f>
        <v>237920.649301272</v>
      </c>
      <c r="G3916" s="52" t="n">
        <f aca="false">IF(-B3916&gt;C3916,1,0)</f>
        <v>0</v>
      </c>
      <c r="H3916" s="52" t="n">
        <f aca="false">IF(-B3916&gt;D3916,1,0)</f>
        <v>0</v>
      </c>
      <c r="I3916" s="52" t="n">
        <f aca="false">IF(-B3916&gt;E3916,1,0)</f>
        <v>0</v>
      </c>
      <c r="J3916" s="52" t="n">
        <f aca="false">IF(-B3916&gt;F3916,1,0)</f>
        <v>0</v>
      </c>
    </row>
    <row r="3917" customFormat="false" ht="15" hidden="false" customHeight="false" outlineLevel="0" collapsed="false">
      <c r="A3917" s="51" t="n">
        <f aca="false">Prices_MTM!A4150</f>
        <v>43495</v>
      </c>
      <c r="B3917" s="43" t="n">
        <f aca="false">Prices_MTM!I4150</f>
        <v>65499.9999999998</v>
      </c>
      <c r="C3917" s="43" t="n">
        <f aca="false">-PERCENTILE(Prices_MTM!I3900:I4149,1-Inputs!$B$8)</f>
        <v>172749.999999999</v>
      </c>
      <c r="D3917" s="43" t="n">
        <f aca="false">NORMSINV(Inputs!$B$8)*STDEV(Prices_MTM!I3900:I4149)</f>
        <v>168262.991732725</v>
      </c>
      <c r="E3917" s="43" t="n">
        <f aca="false">-PERCENTILE(Prices_MTM!I3900:I4149,1-Inputs!$B$9)</f>
        <v>281080</v>
      </c>
      <c r="F3917" s="43" t="n">
        <f aca="false">NORMSINV(Inputs!$B$9)*STDEV(Prices_MTM!I3900:I4149)</f>
        <v>237977.560242036</v>
      </c>
      <c r="G3917" s="52" t="n">
        <f aca="false">IF(-B3917&gt;C3917,1,0)</f>
        <v>0</v>
      </c>
      <c r="H3917" s="52" t="n">
        <f aca="false">IF(-B3917&gt;D3917,1,0)</f>
        <v>0</v>
      </c>
      <c r="I3917" s="52" t="n">
        <f aca="false">IF(-B3917&gt;E3917,1,0)</f>
        <v>0</v>
      </c>
      <c r="J3917" s="52" t="n">
        <f aca="false">IF(-B3917&gt;F3917,1,0)</f>
        <v>0</v>
      </c>
    </row>
    <row r="3918" customFormat="false" ht="15" hidden="false" customHeight="false" outlineLevel="0" collapsed="false">
      <c r="A3918" s="51" t="n">
        <f aca="false">Prices_MTM!A4151</f>
        <v>43496</v>
      </c>
      <c r="B3918" s="43" t="n">
        <f aca="false">Prices_MTM!I4151</f>
        <v>-62499.9999999996</v>
      </c>
      <c r="C3918" s="43" t="n">
        <f aca="false">-PERCENTILE(Prices_MTM!I3901:I4150,1-Inputs!$B$8)</f>
        <v>172749.999999999</v>
      </c>
      <c r="D3918" s="43" t="n">
        <f aca="false">NORMSINV(Inputs!$B$8)*STDEV(Prices_MTM!I3901:I4150)</f>
        <v>167933.971959598</v>
      </c>
      <c r="E3918" s="43" t="n">
        <f aca="false">-PERCENTILE(Prices_MTM!I3901:I4150,1-Inputs!$B$9)</f>
        <v>281080</v>
      </c>
      <c r="F3918" s="43" t="n">
        <f aca="false">NORMSINV(Inputs!$B$9)*STDEV(Prices_MTM!I3901:I4150)</f>
        <v>237512.221298078</v>
      </c>
      <c r="G3918" s="52" t="n">
        <f aca="false">IF(-B3918&gt;C3918,1,0)</f>
        <v>0</v>
      </c>
      <c r="H3918" s="52" t="n">
        <f aca="false">IF(-B3918&gt;D3918,1,0)</f>
        <v>0</v>
      </c>
      <c r="I3918" s="52" t="n">
        <f aca="false">IF(-B3918&gt;E3918,1,0)</f>
        <v>0</v>
      </c>
      <c r="J3918" s="52" t="n">
        <f aca="false">IF(-B3918&gt;F3918,1,0)</f>
        <v>0</v>
      </c>
    </row>
    <row r="3919" customFormat="false" ht="15" hidden="false" customHeight="false" outlineLevel="0" collapsed="false">
      <c r="A3919" s="51" t="n">
        <f aca="false">Prices_MTM!A4152</f>
        <v>43497</v>
      </c>
      <c r="B3919" s="43" t="n">
        <f aca="false">Prices_MTM!I4152</f>
        <v>175000</v>
      </c>
      <c r="C3919" s="43" t="n">
        <f aca="false">-PERCENTILE(Prices_MTM!I3902:I4151,1-Inputs!$B$8)</f>
        <v>172749.999999999</v>
      </c>
      <c r="D3919" s="43" t="n">
        <f aca="false">NORMSINV(Inputs!$B$8)*STDEV(Prices_MTM!I3902:I4151)</f>
        <v>167922.129941398</v>
      </c>
      <c r="E3919" s="43" t="n">
        <f aca="false">-PERCENTILE(Prices_MTM!I3902:I4151,1-Inputs!$B$9)</f>
        <v>281080</v>
      </c>
      <c r="F3919" s="43" t="n">
        <f aca="false">NORMSINV(Inputs!$B$9)*STDEV(Prices_MTM!I3902:I4151)</f>
        <v>237495.472905752</v>
      </c>
      <c r="G3919" s="52" t="n">
        <f aca="false">IF(-B3919&gt;C3919,1,0)</f>
        <v>0</v>
      </c>
      <c r="H3919" s="52" t="n">
        <f aca="false">IF(-B3919&gt;D3919,1,0)</f>
        <v>0</v>
      </c>
      <c r="I3919" s="52" t="n">
        <f aca="false">IF(-B3919&gt;E3919,1,0)</f>
        <v>0</v>
      </c>
      <c r="J3919" s="52" t="n">
        <f aca="false">IF(-B3919&gt;F3919,1,0)</f>
        <v>0</v>
      </c>
    </row>
    <row r="3920" customFormat="false" ht="15" hidden="false" customHeight="false" outlineLevel="0" collapsed="false">
      <c r="A3920" s="51" t="n">
        <f aca="false">Prices_MTM!A4153</f>
        <v>43500</v>
      </c>
      <c r="B3920" s="43" t="n">
        <f aca="false">Prices_MTM!I4153</f>
        <v>-91999.9999999998</v>
      </c>
      <c r="C3920" s="43" t="n">
        <f aca="false">-PERCENTILE(Prices_MTM!I3903:I4152,1-Inputs!$B$8)</f>
        <v>172749.999999999</v>
      </c>
      <c r="D3920" s="43" t="n">
        <f aca="false">NORMSINV(Inputs!$B$8)*STDEV(Prices_MTM!I3903:I4152)</f>
        <v>168495.232318786</v>
      </c>
      <c r="E3920" s="43" t="n">
        <f aca="false">-PERCENTILE(Prices_MTM!I3903:I4152,1-Inputs!$B$9)</f>
        <v>281080</v>
      </c>
      <c r="F3920" s="43" t="n">
        <f aca="false">NORMSINV(Inputs!$B$9)*STDEV(Prices_MTM!I3903:I4152)</f>
        <v>238306.02253485</v>
      </c>
      <c r="G3920" s="52" t="n">
        <f aca="false">IF(-B3920&gt;C3920,1,0)</f>
        <v>0</v>
      </c>
      <c r="H3920" s="52" t="n">
        <f aca="false">IF(-B3920&gt;D3920,1,0)</f>
        <v>0</v>
      </c>
      <c r="I3920" s="52" t="n">
        <f aca="false">IF(-B3920&gt;E3920,1,0)</f>
        <v>0</v>
      </c>
      <c r="J3920" s="52" t="n">
        <f aca="false">IF(-B3920&gt;F3920,1,0)</f>
        <v>0</v>
      </c>
    </row>
    <row r="3921" customFormat="false" ht="15" hidden="false" customHeight="false" outlineLevel="0" collapsed="false">
      <c r="A3921" s="51" t="n">
        <f aca="false">Prices_MTM!A4154</f>
        <v>43501</v>
      </c>
      <c r="B3921" s="43" t="n">
        <f aca="false">Prices_MTM!I4154</f>
        <v>-58500.0000000005</v>
      </c>
      <c r="C3921" s="43" t="n">
        <f aca="false">-PERCENTILE(Prices_MTM!I3904:I4153,1-Inputs!$B$8)</f>
        <v>172749.999999999</v>
      </c>
      <c r="D3921" s="43" t="n">
        <f aca="false">NORMSINV(Inputs!$B$8)*STDEV(Prices_MTM!I3904:I4153)</f>
        <v>168720.585647071</v>
      </c>
      <c r="E3921" s="43" t="n">
        <f aca="false">-PERCENTILE(Prices_MTM!I3904:I4153,1-Inputs!$B$9)</f>
        <v>281080</v>
      </c>
      <c r="F3921" s="43" t="n">
        <f aca="false">NORMSINV(Inputs!$B$9)*STDEV(Prices_MTM!I3904:I4153)</f>
        <v>238624.744047555</v>
      </c>
      <c r="G3921" s="52" t="n">
        <f aca="false">IF(-B3921&gt;C3921,1,0)</f>
        <v>0</v>
      </c>
      <c r="H3921" s="52" t="n">
        <f aca="false">IF(-B3921&gt;D3921,1,0)</f>
        <v>0</v>
      </c>
      <c r="I3921" s="52" t="n">
        <f aca="false">IF(-B3921&gt;E3921,1,0)</f>
        <v>0</v>
      </c>
      <c r="J3921" s="52" t="n">
        <f aca="false">IF(-B3921&gt;F3921,1,0)</f>
        <v>0</v>
      </c>
    </row>
    <row r="3922" customFormat="false" ht="15" hidden="false" customHeight="false" outlineLevel="0" collapsed="false">
      <c r="A3922" s="51" t="n">
        <f aca="false">Prices_MTM!A4155</f>
        <v>43502</v>
      </c>
      <c r="B3922" s="43" t="n">
        <f aca="false">Prices_MTM!I4155</f>
        <v>-2499.99999999986</v>
      </c>
      <c r="C3922" s="43" t="n">
        <f aca="false">-PERCENTILE(Prices_MTM!I3905:I4154,1-Inputs!$B$8)</f>
        <v>172749.999999999</v>
      </c>
      <c r="D3922" s="43" t="n">
        <f aca="false">NORMSINV(Inputs!$B$8)*STDEV(Prices_MTM!I3905:I4154)</f>
        <v>168650.713983787</v>
      </c>
      <c r="E3922" s="43" t="n">
        <f aca="false">-PERCENTILE(Prices_MTM!I3905:I4154,1-Inputs!$B$9)</f>
        <v>281080</v>
      </c>
      <c r="F3922" s="43" t="n">
        <f aca="false">NORMSINV(Inputs!$B$9)*STDEV(Prices_MTM!I3905:I4154)</f>
        <v>238525.923220783</v>
      </c>
      <c r="G3922" s="52" t="n">
        <f aca="false">IF(-B3922&gt;C3922,1,0)</f>
        <v>0</v>
      </c>
      <c r="H3922" s="52" t="n">
        <f aca="false">IF(-B3922&gt;D3922,1,0)</f>
        <v>0</v>
      </c>
      <c r="I3922" s="52" t="n">
        <f aca="false">IF(-B3922&gt;E3922,1,0)</f>
        <v>0</v>
      </c>
      <c r="J3922" s="52" t="n">
        <f aca="false">IF(-B3922&gt;F3922,1,0)</f>
        <v>0</v>
      </c>
    </row>
    <row r="3923" customFormat="false" ht="15" hidden="false" customHeight="false" outlineLevel="0" collapsed="false">
      <c r="A3923" s="51" t="n">
        <f aca="false">Prices_MTM!A4156</f>
        <v>43503</v>
      </c>
      <c r="B3923" s="43" t="n">
        <f aca="false">Prices_MTM!I4156</f>
        <v>-65499.9999999998</v>
      </c>
      <c r="C3923" s="43" t="n">
        <f aca="false">-PERCENTILE(Prices_MTM!I3906:I4155,1-Inputs!$B$8)</f>
        <v>172749.999999999</v>
      </c>
      <c r="D3923" s="43" t="n">
        <f aca="false">NORMSINV(Inputs!$B$8)*STDEV(Prices_MTM!I3906:I4155)</f>
        <v>168636.252464551</v>
      </c>
      <c r="E3923" s="43" t="n">
        <f aca="false">-PERCENTILE(Prices_MTM!I3906:I4155,1-Inputs!$B$9)</f>
        <v>281080</v>
      </c>
      <c r="F3923" s="43" t="n">
        <f aca="false">NORMSINV(Inputs!$B$9)*STDEV(Prices_MTM!I3906:I4155)</f>
        <v>238505.470018152</v>
      </c>
      <c r="G3923" s="52" t="n">
        <f aca="false">IF(-B3923&gt;C3923,1,0)</f>
        <v>0</v>
      </c>
      <c r="H3923" s="52" t="n">
        <f aca="false">IF(-B3923&gt;D3923,1,0)</f>
        <v>0</v>
      </c>
      <c r="I3923" s="52" t="n">
        <f aca="false">IF(-B3923&gt;E3923,1,0)</f>
        <v>0</v>
      </c>
      <c r="J3923" s="52" t="n">
        <f aca="false">IF(-B3923&gt;F3923,1,0)</f>
        <v>0</v>
      </c>
    </row>
    <row r="3924" customFormat="false" ht="15" hidden="false" customHeight="false" outlineLevel="0" collapsed="false">
      <c r="A3924" s="51" t="n">
        <f aca="false">Prices_MTM!A4157</f>
        <v>43504</v>
      </c>
      <c r="B3924" s="43" t="n">
        <f aca="false">Prices_MTM!I4157</f>
        <v>-10999.9999999999</v>
      </c>
      <c r="C3924" s="43" t="n">
        <f aca="false">-PERCENTILE(Prices_MTM!I3907:I4156,1-Inputs!$B$8)</f>
        <v>172749.999999999</v>
      </c>
      <c r="D3924" s="43" t="n">
        <f aca="false">NORMSINV(Inputs!$B$8)*STDEV(Prices_MTM!I3907:I4156)</f>
        <v>168590.670989323</v>
      </c>
      <c r="E3924" s="43" t="n">
        <f aca="false">-PERCENTILE(Prices_MTM!I3907:I4156,1-Inputs!$B$9)</f>
        <v>281080</v>
      </c>
      <c r="F3924" s="43" t="n">
        <f aca="false">NORMSINV(Inputs!$B$9)*STDEV(Prices_MTM!I3907:I4156)</f>
        <v>238441.003267886</v>
      </c>
      <c r="G3924" s="52" t="n">
        <f aca="false">IF(-B3924&gt;C3924,1,0)</f>
        <v>0</v>
      </c>
      <c r="H3924" s="52" t="n">
        <f aca="false">IF(-B3924&gt;D3924,1,0)</f>
        <v>0</v>
      </c>
      <c r="I3924" s="52" t="n">
        <f aca="false">IF(-B3924&gt;E3924,1,0)</f>
        <v>0</v>
      </c>
      <c r="J3924" s="52" t="n">
        <f aca="false">IF(-B3924&gt;F3924,1,0)</f>
        <v>0</v>
      </c>
    </row>
    <row r="3925" customFormat="false" ht="15" hidden="false" customHeight="false" outlineLevel="0" collapsed="false">
      <c r="A3925" s="51" t="n">
        <f aca="false">Prices_MTM!A4158</f>
        <v>43507</v>
      </c>
      <c r="B3925" s="43" t="n">
        <f aca="false">Prices_MTM!I4158</f>
        <v>-28500</v>
      </c>
      <c r="C3925" s="43" t="n">
        <f aca="false">-PERCENTILE(Prices_MTM!I3908:I4157,1-Inputs!$B$8)</f>
        <v>172749.999999999</v>
      </c>
      <c r="D3925" s="43" t="n">
        <f aca="false">NORMSINV(Inputs!$B$8)*STDEV(Prices_MTM!I3908:I4157)</f>
        <v>168580.284808426</v>
      </c>
      <c r="E3925" s="43" t="n">
        <f aca="false">-PERCENTILE(Prices_MTM!I3908:I4157,1-Inputs!$B$9)</f>
        <v>281080</v>
      </c>
      <c r="F3925" s="43" t="n">
        <f aca="false">NORMSINV(Inputs!$B$9)*STDEV(Prices_MTM!I3908:I4157)</f>
        <v>238426.31389404</v>
      </c>
      <c r="G3925" s="52" t="n">
        <f aca="false">IF(-B3925&gt;C3925,1,0)</f>
        <v>0</v>
      </c>
      <c r="H3925" s="52" t="n">
        <f aca="false">IF(-B3925&gt;D3925,1,0)</f>
        <v>0</v>
      </c>
      <c r="I3925" s="52" t="n">
        <f aca="false">IF(-B3925&gt;E3925,1,0)</f>
        <v>0</v>
      </c>
      <c r="J3925" s="52" t="n">
        <f aca="false">IF(-B3925&gt;F3925,1,0)</f>
        <v>0</v>
      </c>
    </row>
    <row r="3926" customFormat="false" ht="15" hidden="false" customHeight="false" outlineLevel="0" collapsed="false">
      <c r="A3926" s="51" t="n">
        <f aca="false">Prices_MTM!A4159</f>
        <v>43508</v>
      </c>
      <c r="B3926" s="43" t="n">
        <f aca="false">Prices_MTM!I4159</f>
        <v>7000.00000000003</v>
      </c>
      <c r="C3926" s="43" t="n">
        <f aca="false">-PERCENTILE(Prices_MTM!I3909:I4158,1-Inputs!$B$8)</f>
        <v>172749.999999999</v>
      </c>
      <c r="D3926" s="43" t="n">
        <f aca="false">NORMSINV(Inputs!$B$8)*STDEV(Prices_MTM!I3909:I4158)</f>
        <v>167964.273269081</v>
      </c>
      <c r="E3926" s="43" t="n">
        <f aca="false">-PERCENTILE(Prices_MTM!I3909:I4158,1-Inputs!$B$9)</f>
        <v>281080</v>
      </c>
      <c r="F3926" s="43" t="n">
        <f aca="false">NORMSINV(Inputs!$B$9)*STDEV(Prices_MTM!I3909:I4158)</f>
        <v>237555.077018334</v>
      </c>
      <c r="G3926" s="52" t="n">
        <f aca="false">IF(-B3926&gt;C3926,1,0)</f>
        <v>0</v>
      </c>
      <c r="H3926" s="52" t="n">
        <f aca="false">IF(-B3926&gt;D3926,1,0)</f>
        <v>0</v>
      </c>
      <c r="I3926" s="52" t="n">
        <f aca="false">IF(-B3926&gt;E3926,1,0)</f>
        <v>0</v>
      </c>
      <c r="J3926" s="52" t="n">
        <f aca="false">IF(-B3926&gt;F3926,1,0)</f>
        <v>0</v>
      </c>
    </row>
    <row r="3927" customFormat="false" ht="15" hidden="false" customHeight="false" outlineLevel="0" collapsed="false">
      <c r="A3927" s="51" t="n">
        <f aca="false">Prices_MTM!A4160</f>
        <v>43509</v>
      </c>
      <c r="B3927" s="43" t="n">
        <f aca="false">Prices_MTM!I4160</f>
        <v>35500.0000000001</v>
      </c>
      <c r="C3927" s="43" t="n">
        <f aca="false">-PERCENTILE(Prices_MTM!I3910:I4159,1-Inputs!$B$8)</f>
        <v>172749.999999999</v>
      </c>
      <c r="D3927" s="43" t="n">
        <f aca="false">NORMSINV(Inputs!$B$8)*STDEV(Prices_MTM!I3910:I4159)</f>
        <v>167955.272038492</v>
      </c>
      <c r="E3927" s="43" t="n">
        <f aca="false">-PERCENTILE(Prices_MTM!I3910:I4159,1-Inputs!$B$9)</f>
        <v>281080</v>
      </c>
      <c r="F3927" s="43" t="n">
        <f aca="false">NORMSINV(Inputs!$B$9)*STDEV(Prices_MTM!I3910:I4159)</f>
        <v>237542.346406137</v>
      </c>
      <c r="G3927" s="52" t="n">
        <f aca="false">IF(-B3927&gt;C3927,1,0)</f>
        <v>0</v>
      </c>
      <c r="H3927" s="52" t="n">
        <f aca="false">IF(-B3927&gt;D3927,1,0)</f>
        <v>0</v>
      </c>
      <c r="I3927" s="52" t="n">
        <f aca="false">IF(-B3927&gt;E3927,1,0)</f>
        <v>0</v>
      </c>
      <c r="J3927" s="52" t="n">
        <f aca="false">IF(-B3927&gt;F3927,1,0)</f>
        <v>0</v>
      </c>
    </row>
    <row r="3928" customFormat="false" ht="15" hidden="false" customHeight="false" outlineLevel="0" collapsed="false">
      <c r="A3928" s="51" t="n">
        <f aca="false">Prices_MTM!A4161</f>
        <v>43510</v>
      </c>
      <c r="B3928" s="43" t="n">
        <f aca="false">Prices_MTM!I4161</f>
        <v>19499.9999999997</v>
      </c>
      <c r="C3928" s="43" t="n">
        <f aca="false">-PERCENTILE(Prices_MTM!I3911:I4160,1-Inputs!$B$8)</f>
        <v>172749.999999999</v>
      </c>
      <c r="D3928" s="43" t="n">
        <f aca="false">NORMSINV(Inputs!$B$8)*STDEV(Prices_MTM!I3911:I4160)</f>
        <v>167656.610746601</v>
      </c>
      <c r="E3928" s="43" t="n">
        <f aca="false">-PERCENTILE(Prices_MTM!I3911:I4160,1-Inputs!$B$9)</f>
        <v>281080</v>
      </c>
      <c r="F3928" s="43" t="n">
        <f aca="false">NORMSINV(Inputs!$B$9)*STDEV(Prices_MTM!I3911:I4160)</f>
        <v>237119.944041534</v>
      </c>
      <c r="G3928" s="52" t="n">
        <f aca="false">IF(-B3928&gt;C3928,1,0)</f>
        <v>0</v>
      </c>
      <c r="H3928" s="52" t="n">
        <f aca="false">IF(-B3928&gt;D3928,1,0)</f>
        <v>0</v>
      </c>
      <c r="I3928" s="52" t="n">
        <f aca="false">IF(-B3928&gt;E3928,1,0)</f>
        <v>0</v>
      </c>
      <c r="J3928" s="52" t="n">
        <f aca="false">IF(-B3928&gt;F3928,1,0)</f>
        <v>0</v>
      </c>
    </row>
    <row r="3929" customFormat="false" ht="15" hidden="false" customHeight="false" outlineLevel="0" collapsed="false">
      <c r="A3929" s="51" t="n">
        <f aca="false">Prices_MTM!A4162</f>
        <v>43511</v>
      </c>
      <c r="B3929" s="43" t="n">
        <f aca="false">Prices_MTM!I4162</f>
        <v>35499.9999999997</v>
      </c>
      <c r="C3929" s="43" t="n">
        <f aca="false">-PERCENTILE(Prices_MTM!I3912:I4161,1-Inputs!$B$8)</f>
        <v>172749.999999999</v>
      </c>
      <c r="D3929" s="43" t="n">
        <f aca="false">NORMSINV(Inputs!$B$8)*STDEV(Prices_MTM!I3912:I4161)</f>
        <v>167664.602235754</v>
      </c>
      <c r="E3929" s="43" t="n">
        <f aca="false">-PERCENTILE(Prices_MTM!I3912:I4161,1-Inputs!$B$9)</f>
        <v>281080</v>
      </c>
      <c r="F3929" s="43" t="n">
        <f aca="false">NORMSINV(Inputs!$B$9)*STDEV(Prices_MTM!I3912:I4161)</f>
        <v>237131.246557149</v>
      </c>
      <c r="G3929" s="52" t="n">
        <f aca="false">IF(-B3929&gt;C3929,1,0)</f>
        <v>0</v>
      </c>
      <c r="H3929" s="52" t="n">
        <f aca="false">IF(-B3929&gt;D3929,1,0)</f>
        <v>0</v>
      </c>
      <c r="I3929" s="52" t="n">
        <f aca="false">IF(-B3929&gt;E3929,1,0)</f>
        <v>0</v>
      </c>
      <c r="J3929" s="52" t="n">
        <f aca="false">IF(-B3929&gt;F3929,1,0)</f>
        <v>0</v>
      </c>
    </row>
    <row r="3930" customFormat="false" ht="15" hidden="false" customHeight="false" outlineLevel="0" collapsed="false">
      <c r="A3930" s="51" t="n">
        <f aca="false">Prices_MTM!A4163</f>
        <v>43515</v>
      </c>
      <c r="B3930" s="43" t="n">
        <f aca="false">Prices_MTM!I4163</f>
        <v>43500.0000000002</v>
      </c>
      <c r="C3930" s="43" t="n">
        <f aca="false">-PERCENTILE(Prices_MTM!I3913:I4162,1-Inputs!$B$8)</f>
        <v>172749.999999999</v>
      </c>
      <c r="D3930" s="43" t="n">
        <f aca="false">NORMSINV(Inputs!$B$8)*STDEV(Prices_MTM!I3913:I4162)</f>
        <v>167012.760893241</v>
      </c>
      <c r="E3930" s="43" t="n">
        <f aca="false">-PERCENTILE(Prices_MTM!I3913:I4162,1-Inputs!$B$9)</f>
        <v>281080</v>
      </c>
      <c r="F3930" s="43" t="n">
        <f aca="false">NORMSINV(Inputs!$B$9)*STDEV(Prices_MTM!I3913:I4162)</f>
        <v>236209.334907066</v>
      </c>
      <c r="G3930" s="52" t="n">
        <f aca="false">IF(-B3930&gt;C3930,1,0)</f>
        <v>0</v>
      </c>
      <c r="H3930" s="52" t="n">
        <f aca="false">IF(-B3930&gt;D3930,1,0)</f>
        <v>0</v>
      </c>
      <c r="I3930" s="52" t="n">
        <f aca="false">IF(-B3930&gt;E3930,1,0)</f>
        <v>0</v>
      </c>
      <c r="J3930" s="52" t="n">
        <f aca="false">IF(-B3930&gt;F3930,1,0)</f>
        <v>0</v>
      </c>
    </row>
    <row r="3931" customFormat="false" ht="15" hidden="false" customHeight="false" outlineLevel="0" collapsed="false">
      <c r="A3931" s="51" t="n">
        <f aca="false">Prices_MTM!A4164</f>
        <v>43516</v>
      </c>
      <c r="B3931" s="43" t="n">
        <f aca="false">Prices_MTM!I4164</f>
        <v>30000.0000000004</v>
      </c>
      <c r="C3931" s="43" t="n">
        <f aca="false">-PERCENTILE(Prices_MTM!I3914:I4163,1-Inputs!$B$8)</f>
        <v>172749.999999999</v>
      </c>
      <c r="D3931" s="43" t="n">
        <f aca="false">NORMSINV(Inputs!$B$8)*STDEV(Prices_MTM!I3914:I4163)</f>
        <v>166942.642118166</v>
      </c>
      <c r="E3931" s="43" t="n">
        <f aca="false">-PERCENTILE(Prices_MTM!I3914:I4163,1-Inputs!$B$9)</f>
        <v>281080</v>
      </c>
      <c r="F3931" s="43" t="n">
        <f aca="false">NORMSINV(Inputs!$B$9)*STDEV(Prices_MTM!I3914:I4163)</f>
        <v>236110.16458537</v>
      </c>
      <c r="G3931" s="52" t="n">
        <f aca="false">IF(-B3931&gt;C3931,1,0)</f>
        <v>0</v>
      </c>
      <c r="H3931" s="52" t="n">
        <f aca="false">IF(-B3931&gt;D3931,1,0)</f>
        <v>0</v>
      </c>
      <c r="I3931" s="52" t="n">
        <f aca="false">IF(-B3931&gt;E3931,1,0)</f>
        <v>0</v>
      </c>
      <c r="J3931" s="52" t="n">
        <f aca="false">IF(-B3931&gt;F3931,1,0)</f>
        <v>0</v>
      </c>
    </row>
    <row r="3932" customFormat="false" ht="15" hidden="false" customHeight="false" outlineLevel="0" collapsed="false">
      <c r="A3932" s="51" t="n">
        <f aca="false">Prices_MTM!A4165</f>
        <v>43517</v>
      </c>
      <c r="B3932" s="43" t="n">
        <f aca="false">Prices_MTM!I4165</f>
        <v>500.000000000256</v>
      </c>
      <c r="C3932" s="43" t="n">
        <f aca="false">-PERCENTILE(Prices_MTM!I3915:I4164,1-Inputs!$B$8)</f>
        <v>172749.999999999</v>
      </c>
      <c r="D3932" s="43" t="n">
        <f aca="false">NORMSINV(Inputs!$B$8)*STDEV(Prices_MTM!I3915:I4164)</f>
        <v>166974.365296841</v>
      </c>
      <c r="E3932" s="43" t="n">
        <f aca="false">-PERCENTILE(Prices_MTM!I3915:I4164,1-Inputs!$B$9)</f>
        <v>281080</v>
      </c>
      <c r="F3932" s="43" t="n">
        <f aca="false">NORMSINV(Inputs!$B$9)*STDEV(Prices_MTM!I3915:I4164)</f>
        <v>236155.031282359</v>
      </c>
      <c r="G3932" s="52" t="n">
        <f aca="false">IF(-B3932&gt;C3932,1,0)</f>
        <v>0</v>
      </c>
      <c r="H3932" s="52" t="n">
        <f aca="false">IF(-B3932&gt;D3932,1,0)</f>
        <v>0</v>
      </c>
      <c r="I3932" s="52" t="n">
        <f aca="false">IF(-B3932&gt;E3932,1,0)</f>
        <v>0</v>
      </c>
      <c r="J3932" s="52" t="n">
        <f aca="false">IF(-B3932&gt;F3932,1,0)</f>
        <v>0</v>
      </c>
    </row>
    <row r="3933" customFormat="false" ht="15" hidden="false" customHeight="false" outlineLevel="0" collapsed="false">
      <c r="A3933" s="51" t="n">
        <f aca="false">Prices_MTM!A4166</f>
        <v>43518</v>
      </c>
      <c r="B3933" s="43" t="n">
        <f aca="false">Prices_MTM!I4166</f>
        <v>5999.99999999952</v>
      </c>
      <c r="C3933" s="43" t="n">
        <f aca="false">-PERCENTILE(Prices_MTM!I3916:I4165,1-Inputs!$B$8)</f>
        <v>172749.999999999</v>
      </c>
      <c r="D3933" s="43" t="n">
        <f aca="false">NORMSINV(Inputs!$B$8)*STDEV(Prices_MTM!I3916:I4165)</f>
        <v>166492.114936826</v>
      </c>
      <c r="E3933" s="43" t="n">
        <f aca="false">-PERCENTILE(Prices_MTM!I3916:I4165,1-Inputs!$B$9)</f>
        <v>281080</v>
      </c>
      <c r="F3933" s="43" t="n">
        <f aca="false">NORMSINV(Inputs!$B$9)*STDEV(Prices_MTM!I3916:I4165)</f>
        <v>235472.9753952</v>
      </c>
      <c r="G3933" s="52" t="n">
        <f aca="false">IF(-B3933&gt;C3933,1,0)</f>
        <v>0</v>
      </c>
      <c r="H3933" s="52" t="n">
        <f aca="false">IF(-B3933&gt;D3933,1,0)</f>
        <v>0</v>
      </c>
      <c r="I3933" s="52" t="n">
        <f aca="false">IF(-B3933&gt;E3933,1,0)</f>
        <v>0</v>
      </c>
      <c r="J3933" s="52" t="n">
        <f aca="false">IF(-B3933&gt;F3933,1,0)</f>
        <v>0</v>
      </c>
    </row>
    <row r="3934" customFormat="false" ht="15" hidden="false" customHeight="false" outlineLevel="0" collapsed="false">
      <c r="A3934" s="51" t="n">
        <f aca="false">Prices_MTM!A4167</f>
        <v>43521</v>
      </c>
      <c r="B3934" s="43" t="n">
        <f aca="false">Prices_MTM!I4167</f>
        <v>-24499.9999999997</v>
      </c>
      <c r="C3934" s="43" t="n">
        <f aca="false">-PERCENTILE(Prices_MTM!I3917:I4166,1-Inputs!$B$8)</f>
        <v>172749.999999999</v>
      </c>
      <c r="D3934" s="43" t="n">
        <f aca="false">NORMSINV(Inputs!$B$8)*STDEV(Prices_MTM!I3917:I4166)</f>
        <v>166406.184678419</v>
      </c>
      <c r="E3934" s="43" t="n">
        <f aca="false">-PERCENTILE(Prices_MTM!I3917:I4166,1-Inputs!$B$9)</f>
        <v>281080</v>
      </c>
      <c r="F3934" s="43" t="n">
        <f aca="false">NORMSINV(Inputs!$B$9)*STDEV(Prices_MTM!I3917:I4166)</f>
        <v>235351.442590891</v>
      </c>
      <c r="G3934" s="52" t="n">
        <f aca="false">IF(-B3934&gt;C3934,1,0)</f>
        <v>0</v>
      </c>
      <c r="H3934" s="52" t="n">
        <f aca="false">IF(-B3934&gt;D3934,1,0)</f>
        <v>0</v>
      </c>
      <c r="I3934" s="52" t="n">
        <f aca="false">IF(-B3934&gt;E3934,1,0)</f>
        <v>0</v>
      </c>
      <c r="J3934" s="52" t="n">
        <f aca="false">IF(-B3934&gt;F3934,1,0)</f>
        <v>0</v>
      </c>
    </row>
    <row r="3935" customFormat="false" ht="15" hidden="false" customHeight="false" outlineLevel="0" collapsed="false">
      <c r="A3935" s="51" t="n">
        <f aca="false">Prices_MTM!A4168</f>
        <v>43522</v>
      </c>
      <c r="B3935" s="43" t="n">
        <f aca="false">Prices_MTM!I4168</f>
        <v>-16500.0000000006</v>
      </c>
      <c r="C3935" s="43" t="n">
        <f aca="false">-PERCENTILE(Prices_MTM!I3918:I4167,1-Inputs!$B$8)</f>
        <v>172749.999999999</v>
      </c>
      <c r="D3935" s="43" t="n">
        <f aca="false">NORMSINV(Inputs!$B$8)*STDEV(Prices_MTM!I3918:I4167)</f>
        <v>166395.503727176</v>
      </c>
      <c r="E3935" s="43" t="n">
        <f aca="false">-PERCENTILE(Prices_MTM!I3918:I4167,1-Inputs!$B$9)</f>
        <v>281080</v>
      </c>
      <c r="F3935" s="43" t="n">
        <f aca="false">NORMSINV(Inputs!$B$9)*STDEV(Prices_MTM!I3918:I4167)</f>
        <v>235336.336317718</v>
      </c>
      <c r="G3935" s="52" t="n">
        <f aca="false">IF(-B3935&gt;C3935,1,0)</f>
        <v>0</v>
      </c>
      <c r="H3935" s="52" t="n">
        <f aca="false">IF(-B3935&gt;D3935,1,0)</f>
        <v>0</v>
      </c>
      <c r="I3935" s="52" t="n">
        <f aca="false">IF(-B3935&gt;E3935,1,0)</f>
        <v>0</v>
      </c>
      <c r="J3935" s="52" t="n">
        <f aca="false">IF(-B3935&gt;F3935,1,0)</f>
        <v>0</v>
      </c>
    </row>
    <row r="3936" customFormat="false" ht="15" hidden="false" customHeight="false" outlineLevel="0" collapsed="false">
      <c r="A3936" s="51" t="n">
        <f aca="false">Prices_MTM!A4169</f>
        <v>43523</v>
      </c>
      <c r="B3936" s="43" t="n">
        <f aca="false">Prices_MTM!I4169</f>
        <v>100000.000000001</v>
      </c>
      <c r="C3936" s="43" t="n">
        <f aca="false">-PERCENTILE(Prices_MTM!I3919:I4168,1-Inputs!$B$8)</f>
        <v>172749.999999999</v>
      </c>
      <c r="D3936" s="43" t="n">
        <f aca="false">NORMSINV(Inputs!$B$8)*STDEV(Prices_MTM!I3919:I4168)</f>
        <v>166395.040781757</v>
      </c>
      <c r="E3936" s="43" t="n">
        <f aca="false">-PERCENTILE(Prices_MTM!I3919:I4168,1-Inputs!$B$9)</f>
        <v>281080</v>
      </c>
      <c r="F3936" s="43" t="n">
        <f aca="false">NORMSINV(Inputs!$B$9)*STDEV(Prices_MTM!I3919:I4168)</f>
        <v>235335.681565178</v>
      </c>
      <c r="G3936" s="52" t="n">
        <f aca="false">IF(-B3936&gt;C3936,1,0)</f>
        <v>0</v>
      </c>
      <c r="H3936" s="52" t="n">
        <f aca="false">IF(-B3936&gt;D3936,1,0)</f>
        <v>0</v>
      </c>
      <c r="I3936" s="52" t="n">
        <f aca="false">IF(-B3936&gt;E3936,1,0)</f>
        <v>0</v>
      </c>
      <c r="J3936" s="52" t="n">
        <f aca="false">IF(-B3936&gt;F3936,1,0)</f>
        <v>0</v>
      </c>
    </row>
    <row r="3937" customFormat="false" ht="15" hidden="false" customHeight="false" outlineLevel="0" collapsed="false">
      <c r="A3937" s="51" t="n">
        <f aca="false">Prices_MTM!A4170</f>
        <v>43524</v>
      </c>
      <c r="B3937" s="43" t="n">
        <f aca="false">Prices_MTM!I4170</f>
        <v>54999.9999999997</v>
      </c>
      <c r="C3937" s="43" t="n">
        <f aca="false">-PERCENTILE(Prices_MTM!I3920:I4169,1-Inputs!$B$8)</f>
        <v>172749.999999999</v>
      </c>
      <c r="D3937" s="43" t="n">
        <f aca="false">NORMSINV(Inputs!$B$8)*STDEV(Prices_MTM!I3920:I4169)</f>
        <v>166720.494926424</v>
      </c>
      <c r="E3937" s="43" t="n">
        <f aca="false">-PERCENTILE(Prices_MTM!I3920:I4169,1-Inputs!$B$9)</f>
        <v>281080</v>
      </c>
      <c r="F3937" s="43" t="n">
        <f aca="false">NORMSINV(Inputs!$B$9)*STDEV(Prices_MTM!I3920:I4169)</f>
        <v>235795.97757276</v>
      </c>
      <c r="G3937" s="52" t="n">
        <f aca="false">IF(-B3937&gt;C3937,1,0)</f>
        <v>0</v>
      </c>
      <c r="H3937" s="52" t="n">
        <f aca="false">IF(-B3937&gt;D3937,1,0)</f>
        <v>0</v>
      </c>
      <c r="I3937" s="52" t="n">
        <f aca="false">IF(-B3937&gt;E3937,1,0)</f>
        <v>0</v>
      </c>
      <c r="J3937" s="52" t="n">
        <f aca="false">IF(-B3937&gt;F3937,1,0)</f>
        <v>0</v>
      </c>
    </row>
    <row r="3938" customFormat="false" ht="15" hidden="false" customHeight="false" outlineLevel="0" collapsed="false">
      <c r="A3938" s="51" t="n">
        <f aca="false">Prices_MTM!A4171</f>
        <v>43525</v>
      </c>
      <c r="B3938" s="43" t="n">
        <f aca="false">Prices_MTM!I4171</f>
        <v>-79000.0000000003</v>
      </c>
      <c r="C3938" s="43" t="n">
        <f aca="false">-PERCENTILE(Prices_MTM!I3921:I4170,1-Inputs!$B$8)</f>
        <v>172749.999999999</v>
      </c>
      <c r="D3938" s="43" t="n">
        <f aca="false">NORMSINV(Inputs!$B$8)*STDEV(Prices_MTM!I3921:I4170)</f>
        <v>166785.329127819</v>
      </c>
      <c r="E3938" s="43" t="n">
        <f aca="false">-PERCENTILE(Prices_MTM!I3921:I4170,1-Inputs!$B$9)</f>
        <v>281080</v>
      </c>
      <c r="F3938" s="43" t="n">
        <f aca="false">NORMSINV(Inputs!$B$9)*STDEV(Prices_MTM!I3921:I4170)</f>
        <v>235887.673821052</v>
      </c>
      <c r="G3938" s="52" t="n">
        <f aca="false">IF(-B3938&gt;C3938,1,0)</f>
        <v>0</v>
      </c>
      <c r="H3938" s="52" t="n">
        <f aca="false">IF(-B3938&gt;D3938,1,0)</f>
        <v>0</v>
      </c>
      <c r="I3938" s="52" t="n">
        <f aca="false">IF(-B3938&gt;E3938,1,0)</f>
        <v>0</v>
      </c>
      <c r="J3938" s="52" t="n">
        <f aca="false">IF(-B3938&gt;F3938,1,0)</f>
        <v>0</v>
      </c>
    </row>
    <row r="3939" customFormat="false" ht="15" hidden="false" customHeight="false" outlineLevel="0" collapsed="false">
      <c r="A3939" s="51" t="n">
        <f aca="false">Prices_MTM!A4172</f>
        <v>43528</v>
      </c>
      <c r="B3939" s="43" t="n">
        <f aca="false">Prices_MTM!I4172</f>
        <v>47500.0000000005</v>
      </c>
      <c r="C3939" s="43" t="n">
        <f aca="false">-PERCENTILE(Prices_MTM!I3922:I4171,1-Inputs!$B$8)</f>
        <v>172749.999999999</v>
      </c>
      <c r="D3939" s="43" t="n">
        <f aca="false">NORMSINV(Inputs!$B$8)*STDEV(Prices_MTM!I3922:I4171)</f>
        <v>166934.615676827</v>
      </c>
      <c r="E3939" s="43" t="n">
        <f aca="false">-PERCENTILE(Prices_MTM!I3922:I4171,1-Inputs!$B$9)</f>
        <v>281080</v>
      </c>
      <c r="F3939" s="43" t="n">
        <f aca="false">NORMSINV(Inputs!$B$9)*STDEV(Prices_MTM!I3922:I4171)</f>
        <v>236098.812636213</v>
      </c>
      <c r="G3939" s="52" t="n">
        <f aca="false">IF(-B3939&gt;C3939,1,0)</f>
        <v>0</v>
      </c>
      <c r="H3939" s="52" t="n">
        <f aca="false">IF(-B3939&gt;D3939,1,0)</f>
        <v>0</v>
      </c>
      <c r="I3939" s="52" t="n">
        <f aca="false">IF(-B3939&gt;E3939,1,0)</f>
        <v>0</v>
      </c>
      <c r="J3939" s="52" t="n">
        <f aca="false">IF(-B3939&gt;F3939,1,0)</f>
        <v>0</v>
      </c>
    </row>
    <row r="3940" customFormat="false" ht="15" hidden="false" customHeight="false" outlineLevel="0" collapsed="false">
      <c r="A3940" s="51" t="n">
        <f aca="false">Prices_MTM!A4173</f>
        <v>43529</v>
      </c>
      <c r="B3940" s="43" t="n">
        <f aca="false">Prices_MTM!I4173</f>
        <v>4999.99999999972</v>
      </c>
      <c r="C3940" s="43" t="n">
        <f aca="false">-PERCENTILE(Prices_MTM!I3923:I4172,1-Inputs!$B$8)</f>
        <v>172749.999999999</v>
      </c>
      <c r="D3940" s="43" t="n">
        <f aca="false">NORMSINV(Inputs!$B$8)*STDEV(Prices_MTM!I3923:I4172)</f>
        <v>167008.316510331</v>
      </c>
      <c r="E3940" s="43" t="n">
        <f aca="false">-PERCENTILE(Prices_MTM!I3923:I4172,1-Inputs!$B$9)</f>
        <v>281080</v>
      </c>
      <c r="F3940" s="43" t="n">
        <f aca="false">NORMSINV(Inputs!$B$9)*STDEV(Prices_MTM!I3923:I4172)</f>
        <v>236203.049131503</v>
      </c>
      <c r="G3940" s="52" t="n">
        <f aca="false">IF(-B3940&gt;C3940,1,0)</f>
        <v>0</v>
      </c>
      <c r="H3940" s="52" t="n">
        <f aca="false">IF(-B3940&gt;D3940,1,0)</f>
        <v>0</v>
      </c>
      <c r="I3940" s="52" t="n">
        <f aca="false">IF(-B3940&gt;E3940,1,0)</f>
        <v>0</v>
      </c>
      <c r="J3940" s="52" t="n">
        <f aca="false">IF(-B3940&gt;F3940,1,0)</f>
        <v>0</v>
      </c>
    </row>
    <row r="3941" customFormat="false" ht="15" hidden="false" customHeight="false" outlineLevel="0" collapsed="false">
      <c r="A3941" s="51" t="n">
        <f aca="false">Prices_MTM!A4174</f>
        <v>43530</v>
      </c>
      <c r="B3941" s="43" t="n">
        <f aca="false">Prices_MTM!I4174</f>
        <v>-46500.0000000003</v>
      </c>
      <c r="C3941" s="43" t="n">
        <f aca="false">-PERCENTILE(Prices_MTM!I3924:I4173,1-Inputs!$B$8)</f>
        <v>172749.999999999</v>
      </c>
      <c r="D3941" s="43" t="n">
        <f aca="false">NORMSINV(Inputs!$B$8)*STDEV(Prices_MTM!I3924:I4173)</f>
        <v>166866.150997132</v>
      </c>
      <c r="E3941" s="43" t="n">
        <f aca="false">-PERCENTILE(Prices_MTM!I3924:I4173,1-Inputs!$B$9)</f>
        <v>281080</v>
      </c>
      <c r="F3941" s="43" t="n">
        <f aca="false">NORMSINV(Inputs!$B$9)*STDEV(Prices_MTM!I3924:I4173)</f>
        <v>236001.98173318</v>
      </c>
      <c r="G3941" s="52" t="n">
        <f aca="false">IF(-B3941&gt;C3941,1,0)</f>
        <v>0</v>
      </c>
      <c r="H3941" s="52" t="n">
        <f aca="false">IF(-B3941&gt;D3941,1,0)</f>
        <v>0</v>
      </c>
      <c r="I3941" s="52" t="n">
        <f aca="false">IF(-B3941&gt;E3941,1,0)</f>
        <v>0</v>
      </c>
      <c r="J3941" s="52" t="n">
        <f aca="false">IF(-B3941&gt;F3941,1,0)</f>
        <v>0</v>
      </c>
    </row>
    <row r="3942" customFormat="false" ht="15" hidden="false" customHeight="false" outlineLevel="0" collapsed="false">
      <c r="A3942" s="51" t="n">
        <f aca="false">Prices_MTM!A4175</f>
        <v>43531</v>
      </c>
      <c r="B3942" s="43" t="n">
        <f aca="false">Prices_MTM!I4175</f>
        <v>22500.0000000009</v>
      </c>
      <c r="C3942" s="43" t="n">
        <f aca="false">-PERCENTILE(Prices_MTM!I3925:I4174,1-Inputs!$B$8)</f>
        <v>172749.999999999</v>
      </c>
      <c r="D3942" s="43" t="n">
        <f aca="false">NORMSINV(Inputs!$B$8)*STDEV(Prices_MTM!I3925:I4174)</f>
        <v>166754.375490957</v>
      </c>
      <c r="E3942" s="43" t="n">
        <f aca="false">-PERCENTILE(Prices_MTM!I3925:I4174,1-Inputs!$B$9)</f>
        <v>281080</v>
      </c>
      <c r="F3942" s="43" t="n">
        <f aca="false">NORMSINV(Inputs!$B$9)*STDEV(Prices_MTM!I3925:I4174)</f>
        <v>235843.895501737</v>
      </c>
      <c r="G3942" s="52" t="n">
        <f aca="false">IF(-B3942&gt;C3942,1,0)</f>
        <v>0</v>
      </c>
      <c r="H3942" s="52" t="n">
        <f aca="false">IF(-B3942&gt;D3942,1,0)</f>
        <v>0</v>
      </c>
      <c r="I3942" s="52" t="n">
        <f aca="false">IF(-B3942&gt;E3942,1,0)</f>
        <v>0</v>
      </c>
      <c r="J3942" s="52" t="n">
        <f aca="false">IF(-B3942&gt;F3942,1,0)</f>
        <v>0</v>
      </c>
    </row>
    <row r="3943" customFormat="false" ht="15" hidden="false" customHeight="false" outlineLevel="0" collapsed="false">
      <c r="A3943" s="51" t="n">
        <f aca="false">Prices_MTM!A4176</f>
        <v>43532</v>
      </c>
      <c r="B3943" s="43" t="n">
        <f aca="false">Prices_MTM!I4176</f>
        <v>-125000</v>
      </c>
      <c r="C3943" s="43" t="n">
        <f aca="false">-PERCENTILE(Prices_MTM!I3926:I4175,1-Inputs!$B$8)</f>
        <v>172749.999999999</v>
      </c>
      <c r="D3943" s="43" t="n">
        <f aca="false">NORMSINV(Inputs!$B$8)*STDEV(Prices_MTM!I3926:I4175)</f>
        <v>166694.385354867</v>
      </c>
      <c r="E3943" s="43" t="n">
        <f aca="false">-PERCENTILE(Prices_MTM!I3926:I4175,1-Inputs!$B$9)</f>
        <v>281080</v>
      </c>
      <c r="F3943" s="43" t="n">
        <f aca="false">NORMSINV(Inputs!$B$9)*STDEV(Prices_MTM!I3926:I4175)</f>
        <v>235759.050307448</v>
      </c>
      <c r="G3943" s="52" t="n">
        <f aca="false">IF(-B3943&gt;C3943,1,0)</f>
        <v>0</v>
      </c>
      <c r="H3943" s="52" t="n">
        <f aca="false">IF(-B3943&gt;D3943,1,0)</f>
        <v>0</v>
      </c>
      <c r="I3943" s="52" t="n">
        <f aca="false">IF(-B3943&gt;E3943,1,0)</f>
        <v>0</v>
      </c>
      <c r="J3943" s="52" t="n">
        <f aca="false">IF(-B3943&gt;F3943,1,0)</f>
        <v>0</v>
      </c>
    </row>
    <row r="3944" customFormat="false" ht="15" hidden="false" customHeight="false" outlineLevel="0" collapsed="false">
      <c r="A3944" s="51" t="n">
        <f aca="false">Prices_MTM!A4177</f>
        <v>43535</v>
      </c>
      <c r="B3944" s="43" t="n">
        <f aca="false">Prices_MTM!I4177</f>
        <v>131999.999999999</v>
      </c>
      <c r="C3944" s="43" t="n">
        <f aca="false">-PERCENTILE(Prices_MTM!I3927:I4176,1-Inputs!$B$8)</f>
        <v>172749.999999999</v>
      </c>
      <c r="D3944" s="43" t="n">
        <f aca="false">NORMSINV(Inputs!$B$8)*STDEV(Prices_MTM!I3927:I4176)</f>
        <v>167170.219818275</v>
      </c>
      <c r="E3944" s="43" t="n">
        <f aca="false">-PERCENTILE(Prices_MTM!I3927:I4176,1-Inputs!$B$9)</f>
        <v>281080</v>
      </c>
      <c r="F3944" s="43" t="n">
        <f aca="false">NORMSINV(Inputs!$B$9)*STDEV(Prices_MTM!I3927:I4176)</f>
        <v>236432.032069597</v>
      </c>
      <c r="G3944" s="52" t="n">
        <f aca="false">IF(-B3944&gt;C3944,1,0)</f>
        <v>0</v>
      </c>
      <c r="H3944" s="52" t="n">
        <f aca="false">IF(-B3944&gt;D3944,1,0)</f>
        <v>0</v>
      </c>
      <c r="I3944" s="52" t="n">
        <f aca="false">IF(-B3944&gt;E3944,1,0)</f>
        <v>0</v>
      </c>
      <c r="J3944" s="52" t="n">
        <f aca="false">IF(-B3944&gt;F3944,1,0)</f>
        <v>0</v>
      </c>
    </row>
    <row r="3945" customFormat="false" ht="15" hidden="false" customHeight="false" outlineLevel="0" collapsed="false">
      <c r="A3945" s="51" t="n">
        <f aca="false">Prices_MTM!A4178</f>
        <v>43536</v>
      </c>
      <c r="B3945" s="43" t="n">
        <f aca="false">Prices_MTM!I4178</f>
        <v>-3499.99999999966</v>
      </c>
      <c r="C3945" s="43" t="n">
        <f aca="false">-PERCENTILE(Prices_MTM!I3928:I4177,1-Inputs!$B$8)</f>
        <v>172749.999999999</v>
      </c>
      <c r="D3945" s="43" t="n">
        <f aca="false">NORMSINV(Inputs!$B$8)*STDEV(Prices_MTM!I3928:I4177)</f>
        <v>167652.635161038</v>
      </c>
      <c r="E3945" s="43" t="n">
        <f aca="false">-PERCENTILE(Prices_MTM!I3928:I4177,1-Inputs!$B$9)</f>
        <v>281080</v>
      </c>
      <c r="F3945" s="43" t="n">
        <f aca="false">NORMSINV(Inputs!$B$9)*STDEV(Prices_MTM!I3928:I4177)</f>
        <v>237114.321295005</v>
      </c>
      <c r="G3945" s="52" t="n">
        <f aca="false">IF(-B3945&gt;C3945,1,0)</f>
        <v>0</v>
      </c>
      <c r="H3945" s="52" t="n">
        <f aca="false">IF(-B3945&gt;D3945,1,0)</f>
        <v>0</v>
      </c>
      <c r="I3945" s="52" t="n">
        <f aca="false">IF(-B3945&gt;E3945,1,0)</f>
        <v>0</v>
      </c>
      <c r="J3945" s="52" t="n">
        <f aca="false">IF(-B3945&gt;F3945,1,0)</f>
        <v>0</v>
      </c>
    </row>
    <row r="3946" customFormat="false" ht="15" hidden="false" customHeight="false" outlineLevel="0" collapsed="false">
      <c r="A3946" s="51" t="n">
        <f aca="false">Prices_MTM!A4179</f>
        <v>43537</v>
      </c>
      <c r="B3946" s="43" t="n">
        <f aca="false">Prices_MTM!I4179</f>
        <v>110000</v>
      </c>
      <c r="C3946" s="43" t="n">
        <f aca="false">-PERCENTILE(Prices_MTM!I3929:I4178,1-Inputs!$B$8)</f>
        <v>172749.999999999</v>
      </c>
      <c r="D3946" s="43" t="n">
        <f aca="false">NORMSINV(Inputs!$B$8)*STDEV(Prices_MTM!I3929:I4178)</f>
        <v>167647.495875836</v>
      </c>
      <c r="E3946" s="43" t="n">
        <f aca="false">-PERCENTILE(Prices_MTM!I3929:I4178,1-Inputs!$B$9)</f>
        <v>281080</v>
      </c>
      <c r="F3946" s="43" t="n">
        <f aca="false">NORMSINV(Inputs!$B$9)*STDEV(Prices_MTM!I3929:I4178)</f>
        <v>237107.052705868</v>
      </c>
      <c r="G3946" s="52" t="n">
        <f aca="false">IF(-B3946&gt;C3946,1,0)</f>
        <v>0</v>
      </c>
      <c r="H3946" s="52" t="n">
        <f aca="false">IF(-B3946&gt;D3946,1,0)</f>
        <v>0</v>
      </c>
      <c r="I3946" s="52" t="n">
        <f aca="false">IF(-B3946&gt;E3946,1,0)</f>
        <v>0</v>
      </c>
      <c r="J3946" s="52" t="n">
        <f aca="false">IF(-B3946&gt;F3946,1,0)</f>
        <v>0</v>
      </c>
    </row>
    <row r="3947" customFormat="false" ht="15" hidden="false" customHeight="false" outlineLevel="0" collapsed="false">
      <c r="A3947" s="51" t="n">
        <f aca="false">Prices_MTM!A4180</f>
        <v>43538</v>
      </c>
      <c r="B3947" s="43" t="n">
        <f aca="false">Prices_MTM!I4180</f>
        <v>17499.9999999997</v>
      </c>
      <c r="C3947" s="43" t="n">
        <f aca="false">-PERCENTILE(Prices_MTM!I3930:I4179,1-Inputs!$B$8)</f>
        <v>172749.999999999</v>
      </c>
      <c r="D3947" s="43" t="n">
        <f aca="false">NORMSINV(Inputs!$B$8)*STDEV(Prices_MTM!I3930:I4179)</f>
        <v>167629.038881148</v>
      </c>
      <c r="E3947" s="43" t="n">
        <f aca="false">-PERCENTILE(Prices_MTM!I3930:I4179,1-Inputs!$B$9)</f>
        <v>281080</v>
      </c>
      <c r="F3947" s="43" t="n">
        <f aca="false">NORMSINV(Inputs!$B$9)*STDEV(Prices_MTM!I3930:I4179)</f>
        <v>237080.948626059</v>
      </c>
      <c r="G3947" s="52" t="n">
        <f aca="false">IF(-B3947&gt;C3947,1,0)</f>
        <v>0</v>
      </c>
      <c r="H3947" s="52" t="n">
        <f aca="false">IF(-B3947&gt;D3947,1,0)</f>
        <v>0</v>
      </c>
      <c r="I3947" s="52" t="n">
        <f aca="false">IF(-B3947&gt;E3947,1,0)</f>
        <v>0</v>
      </c>
      <c r="J3947" s="52" t="n">
        <f aca="false">IF(-B3947&gt;F3947,1,0)</f>
        <v>0</v>
      </c>
    </row>
    <row r="3948" customFormat="false" ht="15" hidden="false" customHeight="false" outlineLevel="0" collapsed="false">
      <c r="A3948" s="51" t="n">
        <f aca="false">Prices_MTM!A4181</f>
        <v>43539</v>
      </c>
      <c r="B3948" s="43" t="n">
        <f aca="false">Prices_MTM!I4181</f>
        <v>-4500.00000000017</v>
      </c>
      <c r="C3948" s="43" t="n">
        <f aca="false">-PERCENTILE(Prices_MTM!I3931:I4180,1-Inputs!$B$8)</f>
        <v>172749.999999999</v>
      </c>
      <c r="D3948" s="43" t="n">
        <f aca="false">NORMSINV(Inputs!$B$8)*STDEV(Prices_MTM!I3931:I4180)</f>
        <v>167603.286208328</v>
      </c>
      <c r="E3948" s="43" t="n">
        <f aca="false">-PERCENTILE(Prices_MTM!I3931:I4180,1-Inputs!$B$9)</f>
        <v>281080</v>
      </c>
      <c r="F3948" s="43" t="n">
        <f aca="false">NORMSINV(Inputs!$B$9)*STDEV(Prices_MTM!I3931:I4180)</f>
        <v>237044.52612944</v>
      </c>
      <c r="G3948" s="52" t="n">
        <f aca="false">IF(-B3948&gt;C3948,1,0)</f>
        <v>0</v>
      </c>
      <c r="H3948" s="52" t="n">
        <f aca="false">IF(-B3948&gt;D3948,1,0)</f>
        <v>0</v>
      </c>
      <c r="I3948" s="52" t="n">
        <f aca="false">IF(-B3948&gt;E3948,1,0)</f>
        <v>0</v>
      </c>
      <c r="J3948" s="52" t="n">
        <f aca="false">IF(-B3948&gt;F3948,1,0)</f>
        <v>0</v>
      </c>
    </row>
    <row r="3949" customFormat="false" ht="15" hidden="false" customHeight="false" outlineLevel="0" collapsed="false">
      <c r="A3949" s="51" t="n">
        <f aca="false">Prices_MTM!A4182</f>
        <v>43542</v>
      </c>
      <c r="B3949" s="43" t="n">
        <f aca="false">Prices_MTM!I4182</f>
        <v>31000.0000000002</v>
      </c>
      <c r="C3949" s="43" t="n">
        <f aca="false">-PERCENTILE(Prices_MTM!I3932:I4181,1-Inputs!$B$8)</f>
        <v>172749.999999999</v>
      </c>
      <c r="D3949" s="43" t="n">
        <f aca="false">NORMSINV(Inputs!$B$8)*STDEV(Prices_MTM!I3932:I4181)</f>
        <v>167101.771300202</v>
      </c>
      <c r="E3949" s="43" t="n">
        <f aca="false">-PERCENTILE(Prices_MTM!I3932:I4181,1-Inputs!$B$9)</f>
        <v>281080</v>
      </c>
      <c r="F3949" s="43" t="n">
        <f aca="false">NORMSINV(Inputs!$B$9)*STDEV(Prices_MTM!I3932:I4181)</f>
        <v>236335.224024255</v>
      </c>
      <c r="G3949" s="52" t="n">
        <f aca="false">IF(-B3949&gt;C3949,1,0)</f>
        <v>0</v>
      </c>
      <c r="H3949" s="52" t="n">
        <f aca="false">IF(-B3949&gt;D3949,1,0)</f>
        <v>0</v>
      </c>
      <c r="I3949" s="52" t="n">
        <f aca="false">IF(-B3949&gt;E3949,1,0)</f>
        <v>0</v>
      </c>
      <c r="J3949" s="52" t="n">
        <f aca="false">IF(-B3949&gt;F3949,1,0)</f>
        <v>0</v>
      </c>
    </row>
    <row r="3950" customFormat="false" ht="15" hidden="false" customHeight="false" outlineLevel="0" collapsed="false">
      <c r="A3950" s="51" t="n">
        <f aca="false">Prices_MTM!A4183</f>
        <v>43543</v>
      </c>
      <c r="B3950" s="43" t="n">
        <f aca="false">Prices_MTM!I4183</f>
        <v>-21000.0000000001</v>
      </c>
      <c r="C3950" s="43" t="n">
        <f aca="false">-PERCENTILE(Prices_MTM!I3933:I4182,1-Inputs!$B$8)</f>
        <v>172749.999999999</v>
      </c>
      <c r="D3950" s="43" t="n">
        <f aca="false">NORMSINV(Inputs!$B$8)*STDEV(Prices_MTM!I3933:I4182)</f>
        <v>167101.593784412</v>
      </c>
      <c r="E3950" s="43" t="n">
        <f aca="false">-PERCENTILE(Prices_MTM!I3933:I4182,1-Inputs!$B$9)</f>
        <v>281080</v>
      </c>
      <c r="F3950" s="43" t="n">
        <f aca="false">NORMSINV(Inputs!$B$9)*STDEV(Prices_MTM!I3933:I4182)</f>
        <v>236334.972960285</v>
      </c>
      <c r="G3950" s="52" t="n">
        <f aca="false">IF(-B3950&gt;C3950,1,0)</f>
        <v>0</v>
      </c>
      <c r="H3950" s="52" t="n">
        <f aca="false">IF(-B3950&gt;D3950,1,0)</f>
        <v>0</v>
      </c>
      <c r="I3950" s="52" t="n">
        <f aca="false">IF(-B3950&gt;E3950,1,0)</f>
        <v>0</v>
      </c>
      <c r="J3950" s="52" t="n">
        <f aca="false">IF(-B3950&gt;F3950,1,0)</f>
        <v>0</v>
      </c>
    </row>
    <row r="3951" customFormat="false" ht="15" hidden="false" customHeight="false" outlineLevel="0" collapsed="false">
      <c r="A3951" s="51" t="n">
        <f aca="false">Prices_MTM!A4184</f>
        <v>43544</v>
      </c>
      <c r="B3951" s="43" t="n">
        <f aca="false">Prices_MTM!I4184</f>
        <v>39000.0000000001</v>
      </c>
      <c r="C3951" s="43" t="n">
        <f aca="false">-PERCENTILE(Prices_MTM!I3934:I4183,1-Inputs!$B$8)</f>
        <v>172749.999999999</v>
      </c>
      <c r="D3951" s="43" t="n">
        <f aca="false">NORMSINV(Inputs!$B$8)*STDEV(Prices_MTM!I3934:I4183)</f>
        <v>167038.612446907</v>
      </c>
      <c r="E3951" s="43" t="n">
        <f aca="false">-PERCENTILE(Prices_MTM!I3934:I4183,1-Inputs!$B$9)</f>
        <v>281080</v>
      </c>
      <c r="F3951" s="43" t="n">
        <f aca="false">NORMSINV(Inputs!$B$9)*STDEV(Prices_MTM!I3934:I4183)</f>
        <v>236245.897252752</v>
      </c>
      <c r="G3951" s="52" t="n">
        <f aca="false">IF(-B3951&gt;C3951,1,0)</f>
        <v>0</v>
      </c>
      <c r="H3951" s="52" t="n">
        <f aca="false">IF(-B3951&gt;D3951,1,0)</f>
        <v>0</v>
      </c>
      <c r="I3951" s="52" t="n">
        <f aca="false">IF(-B3951&gt;E3951,1,0)</f>
        <v>0</v>
      </c>
      <c r="J3951" s="52" t="n">
        <f aca="false">IF(-B3951&gt;F3951,1,0)</f>
        <v>0</v>
      </c>
    </row>
    <row r="3952" customFormat="false" ht="15" hidden="false" customHeight="false" outlineLevel="0" collapsed="false">
      <c r="A3952" s="51" t="n">
        <f aca="false">Prices_MTM!A4185</f>
        <v>43545</v>
      </c>
      <c r="B3952" s="43" t="n">
        <f aca="false">Prices_MTM!I4185</f>
        <v>-11500.0000000002</v>
      </c>
      <c r="C3952" s="43" t="n">
        <f aca="false">-PERCENTILE(Prices_MTM!I3935:I4184,1-Inputs!$B$8)</f>
        <v>172749.999999999</v>
      </c>
      <c r="D3952" s="43" t="n">
        <f aca="false">NORMSINV(Inputs!$B$8)*STDEV(Prices_MTM!I3935:I4184)</f>
        <v>167007.542809658</v>
      </c>
      <c r="E3952" s="43" t="n">
        <f aca="false">-PERCENTILE(Prices_MTM!I3935:I4184,1-Inputs!$B$9)</f>
        <v>281080</v>
      </c>
      <c r="F3952" s="43" t="n">
        <f aca="false">NORMSINV(Inputs!$B$9)*STDEV(Prices_MTM!I3935:I4184)</f>
        <v>236201.954871876</v>
      </c>
      <c r="G3952" s="52" t="n">
        <f aca="false">IF(-B3952&gt;C3952,1,0)</f>
        <v>0</v>
      </c>
      <c r="H3952" s="52" t="n">
        <f aca="false">IF(-B3952&gt;D3952,1,0)</f>
        <v>0</v>
      </c>
      <c r="I3952" s="52" t="n">
        <f aca="false">IF(-B3952&gt;E3952,1,0)</f>
        <v>0</v>
      </c>
      <c r="J3952" s="52" t="n">
        <f aca="false">IF(-B3952&gt;F3952,1,0)</f>
        <v>0</v>
      </c>
    </row>
    <row r="3953" customFormat="false" ht="15" hidden="false" customHeight="false" outlineLevel="0" collapsed="false">
      <c r="A3953" s="51" t="n">
        <f aca="false">Prices_MTM!A4186</f>
        <v>43546</v>
      </c>
      <c r="B3953" s="43" t="n">
        <f aca="false">Prices_MTM!I4186</f>
        <v>-10500.0000000004</v>
      </c>
      <c r="C3953" s="43" t="n">
        <f aca="false">-PERCENTILE(Prices_MTM!I3936:I4185,1-Inputs!$B$8)</f>
        <v>172749.999999999</v>
      </c>
      <c r="D3953" s="43" t="n">
        <f aca="false">NORMSINV(Inputs!$B$8)*STDEV(Prices_MTM!I3936:I4185)</f>
        <v>166990.041623814</v>
      </c>
      <c r="E3953" s="43" t="n">
        <f aca="false">-PERCENTILE(Prices_MTM!I3936:I4185,1-Inputs!$B$9)</f>
        <v>281080</v>
      </c>
      <c r="F3953" s="43" t="n">
        <f aca="false">NORMSINV(Inputs!$B$9)*STDEV(Prices_MTM!I3936:I4185)</f>
        <v>236177.202610754</v>
      </c>
      <c r="G3953" s="52" t="n">
        <f aca="false">IF(-B3953&gt;C3953,1,0)</f>
        <v>0</v>
      </c>
      <c r="H3953" s="52" t="n">
        <f aca="false">IF(-B3953&gt;D3953,1,0)</f>
        <v>0</v>
      </c>
      <c r="I3953" s="52" t="n">
        <f aca="false">IF(-B3953&gt;E3953,1,0)</f>
        <v>0</v>
      </c>
      <c r="J3953" s="52" t="n">
        <f aca="false">IF(-B3953&gt;F3953,1,0)</f>
        <v>0</v>
      </c>
    </row>
    <row r="3954" customFormat="false" ht="15" hidden="false" customHeight="false" outlineLevel="0" collapsed="false">
      <c r="A3954" s="51" t="n">
        <f aca="false">Prices_MTM!A4187</f>
        <v>43549</v>
      </c>
      <c r="B3954" s="43" t="n">
        <f aca="false">Prices_MTM!I4187</f>
        <v>-69999.9999999996</v>
      </c>
      <c r="C3954" s="43" t="n">
        <f aca="false">-PERCENTILE(Prices_MTM!I3937:I4186,1-Inputs!$B$8)</f>
        <v>172749.999999999</v>
      </c>
      <c r="D3954" s="43" t="n">
        <f aca="false">NORMSINV(Inputs!$B$8)*STDEV(Prices_MTM!I3937:I4186)</f>
        <v>166859.158186425</v>
      </c>
      <c r="E3954" s="43" t="n">
        <f aca="false">-PERCENTILE(Prices_MTM!I3937:I4186,1-Inputs!$B$9)</f>
        <v>281080</v>
      </c>
      <c r="F3954" s="43" t="n">
        <f aca="false">NORMSINV(Inputs!$B$9)*STDEV(Prices_MTM!I3937:I4186)</f>
        <v>235992.09166755</v>
      </c>
      <c r="G3954" s="52" t="n">
        <f aca="false">IF(-B3954&gt;C3954,1,0)</f>
        <v>0</v>
      </c>
      <c r="H3954" s="52" t="n">
        <f aca="false">IF(-B3954&gt;D3954,1,0)</f>
        <v>0</v>
      </c>
      <c r="I3954" s="52" t="n">
        <f aca="false">IF(-B3954&gt;E3954,1,0)</f>
        <v>0</v>
      </c>
      <c r="J3954" s="52" t="n">
        <f aca="false">IF(-B3954&gt;F3954,1,0)</f>
        <v>0</v>
      </c>
    </row>
    <row r="3955" customFormat="false" ht="15" hidden="false" customHeight="false" outlineLevel="0" collapsed="false">
      <c r="A3955" s="51" t="n">
        <f aca="false">Prices_MTM!A4188</f>
        <v>43550</v>
      </c>
      <c r="B3955" s="43" t="n">
        <f aca="false">Prices_MTM!I4188</f>
        <v>109000</v>
      </c>
      <c r="C3955" s="43" t="n">
        <f aca="false">-PERCENTILE(Prices_MTM!I3938:I4187,1-Inputs!$B$8)</f>
        <v>172749.999999999</v>
      </c>
      <c r="D3955" s="43" t="n">
        <f aca="false">NORMSINV(Inputs!$B$8)*STDEV(Prices_MTM!I3938:I4187)</f>
        <v>166974.762278352</v>
      </c>
      <c r="E3955" s="43" t="n">
        <f aca="false">-PERCENTILE(Prices_MTM!I3938:I4187,1-Inputs!$B$9)</f>
        <v>281080</v>
      </c>
      <c r="F3955" s="43" t="n">
        <f aca="false">NORMSINV(Inputs!$B$9)*STDEV(Prices_MTM!I3938:I4187)</f>
        <v>236155.592740885</v>
      </c>
      <c r="G3955" s="52" t="n">
        <f aca="false">IF(-B3955&gt;C3955,1,0)</f>
        <v>0</v>
      </c>
      <c r="H3955" s="52" t="n">
        <f aca="false">IF(-B3955&gt;D3955,1,0)</f>
        <v>0</v>
      </c>
      <c r="I3955" s="52" t="n">
        <f aca="false">IF(-B3955&gt;E3955,1,0)</f>
        <v>0</v>
      </c>
      <c r="J3955" s="52" t="n">
        <f aca="false">IF(-B3955&gt;F3955,1,0)</f>
        <v>0</v>
      </c>
    </row>
    <row r="3956" customFormat="false" ht="15" hidden="false" customHeight="false" outlineLevel="0" collapsed="false">
      <c r="A3956" s="51" t="n">
        <f aca="false">Prices_MTM!A4189</f>
        <v>43551</v>
      </c>
      <c r="B3956" s="43" t="n">
        <f aca="false">Prices_MTM!I4189</f>
        <v>-39999.9999999992</v>
      </c>
      <c r="C3956" s="43" t="n">
        <f aca="false">-PERCENTILE(Prices_MTM!I3939:I4188,1-Inputs!$B$8)</f>
        <v>172749.999999999</v>
      </c>
      <c r="D3956" s="43" t="n">
        <f aca="false">NORMSINV(Inputs!$B$8)*STDEV(Prices_MTM!I3939:I4188)</f>
        <v>167171.982052083</v>
      </c>
      <c r="E3956" s="43" t="n">
        <f aca="false">-PERCENTILE(Prices_MTM!I3939:I4188,1-Inputs!$B$9)</f>
        <v>281080</v>
      </c>
      <c r="F3956" s="43" t="n">
        <f aca="false">NORMSINV(Inputs!$B$9)*STDEV(Prices_MTM!I3939:I4188)</f>
        <v>236434.524430502</v>
      </c>
      <c r="G3956" s="52" t="n">
        <f aca="false">IF(-B3956&gt;C3956,1,0)</f>
        <v>0</v>
      </c>
      <c r="H3956" s="52" t="n">
        <f aca="false">IF(-B3956&gt;D3956,1,0)</f>
        <v>0</v>
      </c>
      <c r="I3956" s="52" t="n">
        <f aca="false">IF(-B3956&gt;E3956,1,0)</f>
        <v>0</v>
      </c>
      <c r="J3956" s="52" t="n">
        <f aca="false">IF(-B3956&gt;F3956,1,0)</f>
        <v>0</v>
      </c>
    </row>
    <row r="3957" customFormat="false" ht="15" hidden="false" customHeight="false" outlineLevel="0" collapsed="false">
      <c r="A3957" s="51" t="n">
        <f aca="false">Prices_MTM!A4190</f>
        <v>43552</v>
      </c>
      <c r="B3957" s="43" t="n">
        <f aca="false">Prices_MTM!I4190</f>
        <v>53499.9999999997</v>
      </c>
      <c r="C3957" s="43" t="n">
        <f aca="false">-PERCENTILE(Prices_MTM!I3940:I4189,1-Inputs!$B$8)</f>
        <v>172749.999999999</v>
      </c>
      <c r="D3957" s="43" t="n">
        <f aca="false">NORMSINV(Inputs!$B$8)*STDEV(Prices_MTM!I3940:I4189)</f>
        <v>167071.405294089</v>
      </c>
      <c r="E3957" s="43" t="n">
        <f aca="false">-PERCENTILE(Prices_MTM!I3940:I4189,1-Inputs!$B$9)</f>
        <v>281080</v>
      </c>
      <c r="F3957" s="43" t="n">
        <f aca="false">NORMSINV(Inputs!$B$9)*STDEV(Prices_MTM!I3940:I4189)</f>
        <v>236292.276802321</v>
      </c>
      <c r="G3957" s="52" t="n">
        <f aca="false">IF(-B3957&gt;C3957,1,0)</f>
        <v>0</v>
      </c>
      <c r="H3957" s="52" t="n">
        <f aca="false">IF(-B3957&gt;D3957,1,0)</f>
        <v>0</v>
      </c>
      <c r="I3957" s="52" t="n">
        <f aca="false">IF(-B3957&gt;E3957,1,0)</f>
        <v>0</v>
      </c>
      <c r="J3957" s="52" t="n">
        <f aca="false">IF(-B3957&gt;F3957,1,0)</f>
        <v>0</v>
      </c>
    </row>
    <row r="3958" customFormat="false" ht="15" hidden="false" customHeight="false" outlineLevel="0" collapsed="false">
      <c r="A3958" s="51" t="n">
        <f aca="false">Prices_MTM!A4191</f>
        <v>43553</v>
      </c>
      <c r="B3958" s="43" t="n">
        <f aca="false">Prices_MTM!I4191</f>
        <v>-2500.00000000057</v>
      </c>
      <c r="C3958" s="43" t="n">
        <f aca="false">-PERCENTILE(Prices_MTM!I3941:I4190,1-Inputs!$B$8)</f>
        <v>172749.999999999</v>
      </c>
      <c r="D3958" s="43" t="n">
        <f aca="false">NORMSINV(Inputs!$B$8)*STDEV(Prices_MTM!I3941:I4190)</f>
        <v>166664.273672741</v>
      </c>
      <c r="E3958" s="43" t="n">
        <f aca="false">-PERCENTILE(Prices_MTM!I3941:I4190,1-Inputs!$B$9)</f>
        <v>281080</v>
      </c>
      <c r="F3958" s="43" t="n">
        <f aca="false">NORMSINV(Inputs!$B$9)*STDEV(Prices_MTM!I3941:I4190)</f>
        <v>235716.462780783</v>
      </c>
      <c r="G3958" s="52" t="n">
        <f aca="false">IF(-B3958&gt;C3958,1,0)</f>
        <v>0</v>
      </c>
      <c r="H3958" s="52" t="n">
        <f aca="false">IF(-B3958&gt;D3958,1,0)</f>
        <v>0</v>
      </c>
      <c r="I3958" s="52" t="n">
        <f aca="false">IF(-B3958&gt;E3958,1,0)</f>
        <v>0</v>
      </c>
      <c r="J3958" s="52" t="n">
        <f aca="false">IF(-B3958&gt;F3958,1,0)</f>
        <v>0</v>
      </c>
    </row>
    <row r="3959" customFormat="false" ht="15" hidden="false" customHeight="false" outlineLevel="0" collapsed="false">
      <c r="A3959" s="51" t="n">
        <f aca="false">Prices_MTM!A4192</f>
        <v>43556</v>
      </c>
      <c r="B3959" s="43" t="n">
        <f aca="false">Prices_MTM!I4192</f>
        <v>82500.000000001</v>
      </c>
      <c r="C3959" s="43" t="n">
        <f aca="false">-PERCENTILE(Prices_MTM!I3942:I4191,1-Inputs!$B$8)</f>
        <v>172749.999999999</v>
      </c>
      <c r="D3959" s="43" t="n">
        <f aca="false">NORMSINV(Inputs!$B$8)*STDEV(Prices_MTM!I3942:I4191)</f>
        <v>165887.253055277</v>
      </c>
      <c r="E3959" s="43" t="n">
        <f aca="false">-PERCENTILE(Prices_MTM!I3942:I4191,1-Inputs!$B$9)</f>
        <v>281080</v>
      </c>
      <c r="F3959" s="43" t="n">
        <f aca="false">NORMSINV(Inputs!$B$9)*STDEV(Prices_MTM!I3942:I4191)</f>
        <v>234617.507693287</v>
      </c>
      <c r="G3959" s="52" t="n">
        <f aca="false">IF(-B3959&gt;C3959,1,0)</f>
        <v>0</v>
      </c>
      <c r="H3959" s="52" t="n">
        <f aca="false">IF(-B3959&gt;D3959,1,0)</f>
        <v>0</v>
      </c>
      <c r="I3959" s="52" t="n">
        <f aca="false">IF(-B3959&gt;E3959,1,0)</f>
        <v>0</v>
      </c>
      <c r="J3959" s="52" t="n">
        <f aca="false">IF(-B3959&gt;F3959,1,0)</f>
        <v>0</v>
      </c>
    </row>
    <row r="3960" customFormat="false" ht="15" hidden="false" customHeight="false" outlineLevel="0" collapsed="false">
      <c r="A3960" s="51" t="n">
        <f aca="false">Prices_MTM!A4193</f>
        <v>43557</v>
      </c>
      <c r="B3960" s="43" t="n">
        <f aca="false">Prices_MTM!I4193</f>
        <v>63999.9999999993</v>
      </c>
      <c r="C3960" s="43" t="n">
        <f aca="false">-PERCENTILE(Prices_MTM!I3943:I4192,1-Inputs!$B$8)</f>
        <v>172749.999999999</v>
      </c>
      <c r="D3960" s="43" t="n">
        <f aca="false">NORMSINV(Inputs!$B$8)*STDEV(Prices_MTM!I3943:I4192)</f>
        <v>166109.122117479</v>
      </c>
      <c r="E3960" s="43" t="n">
        <f aca="false">-PERCENTILE(Prices_MTM!I3943:I4192,1-Inputs!$B$9)</f>
        <v>281080</v>
      </c>
      <c r="F3960" s="43" t="n">
        <f aca="false">NORMSINV(Inputs!$B$9)*STDEV(Prices_MTM!I3943:I4192)</f>
        <v>234931.301341982</v>
      </c>
      <c r="G3960" s="52" t="n">
        <f aca="false">IF(-B3960&gt;C3960,1,0)</f>
        <v>0</v>
      </c>
      <c r="H3960" s="52" t="n">
        <f aca="false">IF(-B3960&gt;D3960,1,0)</f>
        <v>0</v>
      </c>
      <c r="I3960" s="52" t="n">
        <f aca="false">IF(-B3960&gt;E3960,1,0)</f>
        <v>0</v>
      </c>
      <c r="J3960" s="52" t="n">
        <f aca="false">IF(-B3960&gt;F3960,1,0)</f>
        <v>0</v>
      </c>
    </row>
    <row r="3961" customFormat="false" ht="15" hidden="false" customHeight="false" outlineLevel="0" collapsed="false">
      <c r="A3961" s="51" t="n">
        <f aca="false">Prices_MTM!A4194</f>
        <v>43558</v>
      </c>
      <c r="B3961" s="43" t="n">
        <f aca="false">Prices_MTM!I4194</f>
        <v>16500.0000000006</v>
      </c>
      <c r="C3961" s="43" t="n">
        <f aca="false">-PERCENTILE(Prices_MTM!I3944:I4193,1-Inputs!$B$8)</f>
        <v>172749.999999999</v>
      </c>
      <c r="D3961" s="43" t="n">
        <f aca="false">NORMSINV(Inputs!$B$8)*STDEV(Prices_MTM!I3944:I4193)</f>
        <v>166239.090931501</v>
      </c>
      <c r="E3961" s="43" t="n">
        <f aca="false">-PERCENTILE(Prices_MTM!I3944:I4193,1-Inputs!$B$9)</f>
        <v>281080</v>
      </c>
      <c r="F3961" s="43" t="n">
        <f aca="false">NORMSINV(Inputs!$B$9)*STDEV(Prices_MTM!I3944:I4193)</f>
        <v>235115.118715904</v>
      </c>
      <c r="G3961" s="52" t="n">
        <f aca="false">IF(-B3961&gt;C3961,1,0)</f>
        <v>0</v>
      </c>
      <c r="H3961" s="52" t="n">
        <f aca="false">IF(-B3961&gt;D3961,1,0)</f>
        <v>0</v>
      </c>
      <c r="I3961" s="52" t="n">
        <f aca="false">IF(-B3961&gt;E3961,1,0)</f>
        <v>0</v>
      </c>
      <c r="J3961" s="52" t="n">
        <f aca="false">IF(-B3961&gt;F3961,1,0)</f>
        <v>0</v>
      </c>
    </row>
    <row r="3962" customFormat="false" ht="15" hidden="false" customHeight="false" outlineLevel="0" collapsed="false">
      <c r="A3962" s="51" t="n">
        <f aca="false">Prices_MTM!A4195</f>
        <v>43559</v>
      </c>
      <c r="B3962" s="43" t="n">
        <f aca="false">Prices_MTM!I4195</f>
        <v>-63500.0000000005</v>
      </c>
      <c r="C3962" s="43" t="n">
        <f aca="false">-PERCENTILE(Prices_MTM!I3945:I4194,1-Inputs!$B$8)</f>
        <v>172749.999999999</v>
      </c>
      <c r="D3962" s="43" t="n">
        <f aca="false">NORMSINV(Inputs!$B$8)*STDEV(Prices_MTM!I3945:I4194)</f>
        <v>166111.605260888</v>
      </c>
      <c r="E3962" s="43" t="n">
        <f aca="false">-PERCENTILE(Prices_MTM!I3945:I4194,1-Inputs!$B$9)</f>
        <v>281080</v>
      </c>
      <c r="F3962" s="43" t="n">
        <f aca="false">NORMSINV(Inputs!$B$9)*STDEV(Prices_MTM!I3945:I4194)</f>
        <v>234934.813299092</v>
      </c>
      <c r="G3962" s="52" t="n">
        <f aca="false">IF(-B3962&gt;C3962,1,0)</f>
        <v>0</v>
      </c>
      <c r="H3962" s="52" t="n">
        <f aca="false">IF(-B3962&gt;D3962,1,0)</f>
        <v>0</v>
      </c>
      <c r="I3962" s="52" t="n">
        <f aca="false">IF(-B3962&gt;E3962,1,0)</f>
        <v>0</v>
      </c>
      <c r="J3962" s="52" t="n">
        <f aca="false">IF(-B3962&gt;F3962,1,0)</f>
        <v>0</v>
      </c>
    </row>
    <row r="3963" customFormat="false" ht="15" hidden="false" customHeight="false" outlineLevel="0" collapsed="false">
      <c r="A3963" s="51" t="n">
        <f aca="false">Prices_MTM!A4196</f>
        <v>43560</v>
      </c>
      <c r="B3963" s="43" t="n">
        <f aca="false">Prices_MTM!I4196</f>
        <v>91499.9999999999</v>
      </c>
      <c r="C3963" s="43" t="n">
        <f aca="false">-PERCENTILE(Prices_MTM!I3946:I4195,1-Inputs!$B$8)</f>
        <v>172749.999999999</v>
      </c>
      <c r="D3963" s="43" t="n">
        <f aca="false">NORMSINV(Inputs!$B$8)*STDEV(Prices_MTM!I3946:I4195)</f>
        <v>166232.840522506</v>
      </c>
      <c r="E3963" s="43" t="n">
        <f aca="false">-PERCENTILE(Prices_MTM!I3946:I4195,1-Inputs!$B$9)</f>
        <v>281080</v>
      </c>
      <c r="F3963" s="43" t="n">
        <f aca="false">NORMSINV(Inputs!$B$9)*STDEV(Prices_MTM!I3946:I4195)</f>
        <v>235106.278643182</v>
      </c>
      <c r="G3963" s="52" t="n">
        <f aca="false">IF(-B3963&gt;C3963,1,0)</f>
        <v>0</v>
      </c>
      <c r="H3963" s="52" t="n">
        <f aca="false">IF(-B3963&gt;D3963,1,0)</f>
        <v>0</v>
      </c>
      <c r="I3963" s="52" t="n">
        <f aca="false">IF(-B3963&gt;E3963,1,0)</f>
        <v>0</v>
      </c>
      <c r="J3963" s="52" t="n">
        <f aca="false">IF(-B3963&gt;F3963,1,0)</f>
        <v>0</v>
      </c>
    </row>
    <row r="3964" customFormat="false" ht="15" hidden="false" customHeight="false" outlineLevel="0" collapsed="false">
      <c r="A3964" s="51" t="n">
        <f aca="false">Prices_MTM!A4197</f>
        <v>43563</v>
      </c>
      <c r="B3964" s="43" t="n">
        <f aca="false">Prices_MTM!I4197</f>
        <v>67500.0000000004</v>
      </c>
      <c r="C3964" s="43" t="n">
        <f aca="false">-PERCENTILE(Prices_MTM!I3947:I4196,1-Inputs!$B$8)</f>
        <v>172749.999999999</v>
      </c>
      <c r="D3964" s="43" t="n">
        <f aca="false">NORMSINV(Inputs!$B$8)*STDEV(Prices_MTM!I3947:I4196)</f>
        <v>165821.428250307</v>
      </c>
      <c r="E3964" s="43" t="n">
        <f aca="false">-PERCENTILE(Prices_MTM!I3947:I4196,1-Inputs!$B$9)</f>
        <v>281080</v>
      </c>
      <c r="F3964" s="43" t="n">
        <f aca="false">NORMSINV(Inputs!$B$9)*STDEV(Prices_MTM!I3947:I4196)</f>
        <v>234524.410415456</v>
      </c>
      <c r="G3964" s="52" t="n">
        <f aca="false">IF(-B3964&gt;C3964,1,0)</f>
        <v>0</v>
      </c>
      <c r="H3964" s="52" t="n">
        <f aca="false">IF(-B3964&gt;D3964,1,0)</f>
        <v>0</v>
      </c>
      <c r="I3964" s="52" t="n">
        <f aca="false">IF(-B3964&gt;E3964,1,0)</f>
        <v>0</v>
      </c>
      <c r="J3964" s="52" t="n">
        <f aca="false">IF(-B3964&gt;F3964,1,0)</f>
        <v>0</v>
      </c>
    </row>
    <row r="3965" customFormat="false" ht="15" hidden="false" customHeight="false" outlineLevel="0" collapsed="false">
      <c r="A3965" s="51" t="n">
        <f aca="false">Prices_MTM!A4198</f>
        <v>43564</v>
      </c>
      <c r="B3965" s="43" t="n">
        <f aca="false">Prices_MTM!I4198</f>
        <v>-27000.0000000003</v>
      </c>
      <c r="C3965" s="43" t="n">
        <f aca="false">-PERCENTILE(Prices_MTM!I3948:I4197,1-Inputs!$B$8)</f>
        <v>172749.999999999</v>
      </c>
      <c r="D3965" s="43" t="n">
        <f aca="false">NORMSINV(Inputs!$B$8)*STDEV(Prices_MTM!I3948:I4197)</f>
        <v>165297.644930936</v>
      </c>
      <c r="E3965" s="43" t="n">
        <f aca="false">-PERCENTILE(Prices_MTM!I3948:I4197,1-Inputs!$B$9)</f>
        <v>281080</v>
      </c>
      <c r="F3965" s="43" t="n">
        <f aca="false">NORMSINV(Inputs!$B$9)*STDEV(Prices_MTM!I3948:I4197)</f>
        <v>233783.613671289</v>
      </c>
      <c r="G3965" s="52" t="n">
        <f aca="false">IF(-B3965&gt;C3965,1,0)</f>
        <v>0</v>
      </c>
      <c r="H3965" s="52" t="n">
        <f aca="false">IF(-B3965&gt;D3965,1,0)</f>
        <v>0</v>
      </c>
      <c r="I3965" s="52" t="n">
        <f aca="false">IF(-B3965&gt;E3965,1,0)</f>
        <v>0</v>
      </c>
      <c r="J3965" s="52" t="n">
        <f aca="false">IF(-B3965&gt;F3965,1,0)</f>
        <v>0</v>
      </c>
    </row>
    <row r="3966" customFormat="false" ht="15" hidden="false" customHeight="false" outlineLevel="0" collapsed="false">
      <c r="A3966" s="51" t="n">
        <f aca="false">Prices_MTM!A4199</f>
        <v>43565</v>
      </c>
      <c r="B3966" s="43" t="n">
        <f aca="false">Prices_MTM!I4199</f>
        <v>26500.0000000008</v>
      </c>
      <c r="C3966" s="43" t="n">
        <f aca="false">-PERCENTILE(Prices_MTM!I3949:I4198,1-Inputs!$B$8)</f>
        <v>172749.999999999</v>
      </c>
      <c r="D3966" s="43" t="n">
        <f aca="false">NORMSINV(Inputs!$B$8)*STDEV(Prices_MTM!I3949:I4198)</f>
        <v>165319.141103338</v>
      </c>
      <c r="E3966" s="43" t="n">
        <f aca="false">-PERCENTILE(Prices_MTM!I3949:I4198,1-Inputs!$B$9)</f>
        <v>281080</v>
      </c>
      <c r="F3966" s="43" t="n">
        <f aca="false">NORMSINV(Inputs!$B$9)*STDEV(Prices_MTM!I3949:I4198)</f>
        <v>233814.016118138</v>
      </c>
      <c r="G3966" s="52" t="n">
        <f aca="false">IF(-B3966&gt;C3966,1,0)</f>
        <v>0</v>
      </c>
      <c r="H3966" s="52" t="n">
        <f aca="false">IF(-B3966&gt;D3966,1,0)</f>
        <v>0</v>
      </c>
      <c r="I3966" s="52" t="n">
        <f aca="false">IF(-B3966&gt;E3966,1,0)</f>
        <v>0</v>
      </c>
      <c r="J3966" s="52" t="n">
        <f aca="false">IF(-B3966&gt;F3966,1,0)</f>
        <v>0</v>
      </c>
    </row>
    <row r="3967" customFormat="false" ht="15" hidden="false" customHeight="false" outlineLevel="0" collapsed="false">
      <c r="A3967" s="51" t="n">
        <f aca="false">Prices_MTM!A4200</f>
        <v>43566</v>
      </c>
      <c r="B3967" s="43" t="n">
        <f aca="false">Prices_MTM!I4200</f>
        <v>-84500.0000000006</v>
      </c>
      <c r="C3967" s="43" t="n">
        <f aca="false">-PERCENTILE(Prices_MTM!I3950:I4199,1-Inputs!$B$8)</f>
        <v>172749.999999999</v>
      </c>
      <c r="D3967" s="43" t="n">
        <f aca="false">NORMSINV(Inputs!$B$8)*STDEV(Prices_MTM!I3950:I4199)</f>
        <v>164619.933433354</v>
      </c>
      <c r="E3967" s="43" t="n">
        <f aca="false">-PERCENTILE(Prices_MTM!I3950:I4199,1-Inputs!$B$9)</f>
        <v>281080</v>
      </c>
      <c r="F3967" s="43" t="n">
        <f aca="false">NORMSINV(Inputs!$B$9)*STDEV(Prices_MTM!I3950:I4199)</f>
        <v>232825.113367201</v>
      </c>
      <c r="G3967" s="52" t="n">
        <f aca="false">IF(-B3967&gt;C3967,1,0)</f>
        <v>0</v>
      </c>
      <c r="H3967" s="52" t="n">
        <f aca="false">IF(-B3967&gt;D3967,1,0)</f>
        <v>0</v>
      </c>
      <c r="I3967" s="52" t="n">
        <f aca="false">IF(-B3967&gt;E3967,1,0)</f>
        <v>0</v>
      </c>
      <c r="J3967" s="52" t="n">
        <f aca="false">IF(-B3967&gt;F3967,1,0)</f>
        <v>0</v>
      </c>
    </row>
    <row r="3968" customFormat="false" ht="15" hidden="false" customHeight="false" outlineLevel="0" collapsed="false">
      <c r="A3968" s="51" t="n">
        <f aca="false">Prices_MTM!A4201</f>
        <v>43567</v>
      </c>
      <c r="B3968" s="43" t="n">
        <f aca="false">Prices_MTM!I4201</f>
        <v>11500.0000000002</v>
      </c>
      <c r="C3968" s="43" t="n">
        <f aca="false">-PERCENTILE(Prices_MTM!I3951:I4200,1-Inputs!$B$8)</f>
        <v>172749.999999999</v>
      </c>
      <c r="D3968" s="43" t="n">
        <f aca="false">NORMSINV(Inputs!$B$8)*STDEV(Prices_MTM!I3951:I4200)</f>
        <v>164760.42732994</v>
      </c>
      <c r="E3968" s="43" t="n">
        <f aca="false">-PERCENTILE(Prices_MTM!I3951:I4200,1-Inputs!$B$9)</f>
        <v>281080</v>
      </c>
      <c r="F3968" s="43" t="n">
        <f aca="false">NORMSINV(Inputs!$B$9)*STDEV(Prices_MTM!I3951:I4200)</f>
        <v>233023.816566247</v>
      </c>
      <c r="G3968" s="52" t="n">
        <f aca="false">IF(-B3968&gt;C3968,1,0)</f>
        <v>0</v>
      </c>
      <c r="H3968" s="52" t="n">
        <f aca="false">IF(-B3968&gt;D3968,1,0)</f>
        <v>0</v>
      </c>
      <c r="I3968" s="52" t="n">
        <f aca="false">IF(-B3968&gt;E3968,1,0)</f>
        <v>0</v>
      </c>
      <c r="J3968" s="52" t="n">
        <f aca="false">IF(-B3968&gt;F3968,1,0)</f>
        <v>0</v>
      </c>
    </row>
    <row r="3969" customFormat="false" ht="15" hidden="false" customHeight="false" outlineLevel="0" collapsed="false">
      <c r="A3969" s="51" t="n">
        <f aca="false">Prices_MTM!A4202</f>
        <v>43570</v>
      </c>
      <c r="B3969" s="43" t="n">
        <f aca="false">Prices_MTM!I4202</f>
        <v>-9500.0000000006</v>
      </c>
      <c r="C3969" s="43" t="n">
        <f aca="false">-PERCENTILE(Prices_MTM!I3952:I4201,1-Inputs!$B$8)</f>
        <v>172749.999999999</v>
      </c>
      <c r="D3969" s="43" t="n">
        <f aca="false">NORMSINV(Inputs!$B$8)*STDEV(Prices_MTM!I3952:I4201)</f>
        <v>164528.694718845</v>
      </c>
      <c r="E3969" s="43" t="n">
        <f aca="false">-PERCENTILE(Prices_MTM!I3952:I4201,1-Inputs!$B$9)</f>
        <v>281080</v>
      </c>
      <c r="F3969" s="43" t="n">
        <f aca="false">NORMSINV(Inputs!$B$9)*STDEV(Prices_MTM!I3952:I4201)</f>
        <v>232696.072712124</v>
      </c>
      <c r="G3969" s="52" t="n">
        <f aca="false">IF(-B3969&gt;C3969,1,0)</f>
        <v>0</v>
      </c>
      <c r="H3969" s="52" t="n">
        <f aca="false">IF(-B3969&gt;D3969,1,0)</f>
        <v>0</v>
      </c>
      <c r="I3969" s="52" t="n">
        <f aca="false">IF(-B3969&gt;E3969,1,0)</f>
        <v>0</v>
      </c>
      <c r="J3969" s="52" t="n">
        <f aca="false">IF(-B3969&gt;F3969,1,0)</f>
        <v>0</v>
      </c>
    </row>
    <row r="3970" customFormat="false" ht="15" hidden="false" customHeight="false" outlineLevel="0" collapsed="false">
      <c r="A3970" s="51" t="n">
        <f aca="false">Prices_MTM!A4203</f>
        <v>43571</v>
      </c>
      <c r="B3970" s="43" t="n">
        <f aca="false">Prices_MTM!I4203</f>
        <v>66000.0000000011</v>
      </c>
      <c r="C3970" s="43" t="n">
        <f aca="false">-PERCENTILE(Prices_MTM!I3953:I4202,1-Inputs!$B$8)</f>
        <v>172749.999999999</v>
      </c>
      <c r="D3970" s="43" t="n">
        <f aca="false">NORMSINV(Inputs!$B$8)*STDEV(Prices_MTM!I3953:I4202)</f>
        <v>164500.602846112</v>
      </c>
      <c r="E3970" s="43" t="n">
        <f aca="false">-PERCENTILE(Prices_MTM!I3953:I4202,1-Inputs!$B$9)</f>
        <v>281080</v>
      </c>
      <c r="F3970" s="43" t="n">
        <f aca="false">NORMSINV(Inputs!$B$9)*STDEV(Prices_MTM!I3953:I4202)</f>
        <v>232656.341840428</v>
      </c>
      <c r="G3970" s="52" t="n">
        <f aca="false">IF(-B3970&gt;C3970,1,0)</f>
        <v>0</v>
      </c>
      <c r="H3970" s="52" t="n">
        <f aca="false">IF(-B3970&gt;D3970,1,0)</f>
        <v>0</v>
      </c>
      <c r="I3970" s="52" t="n">
        <f aca="false">IF(-B3970&gt;E3970,1,0)</f>
        <v>0</v>
      </c>
      <c r="J3970" s="52" t="n">
        <f aca="false">IF(-B3970&gt;F3970,1,0)</f>
        <v>0</v>
      </c>
    </row>
    <row r="3971" customFormat="false" ht="15" hidden="false" customHeight="false" outlineLevel="0" collapsed="false">
      <c r="A3971" s="51" t="n">
        <f aca="false">Prices_MTM!A4204</f>
        <v>43572</v>
      </c>
      <c r="B3971" s="43" t="n">
        <f aca="false">Prices_MTM!I4204</f>
        <v>-47000.0000000006</v>
      </c>
      <c r="C3971" s="43" t="n">
        <f aca="false">-PERCENTILE(Prices_MTM!I3954:I4203,1-Inputs!$B$8)</f>
        <v>172749.999999999</v>
      </c>
      <c r="D3971" s="43" t="n">
        <f aca="false">NORMSINV(Inputs!$B$8)*STDEV(Prices_MTM!I3954:I4203)</f>
        <v>164369.215367764</v>
      </c>
      <c r="E3971" s="43" t="n">
        <f aca="false">-PERCENTILE(Prices_MTM!I3954:I4203,1-Inputs!$B$9)</f>
        <v>281080</v>
      </c>
      <c r="F3971" s="43" t="n">
        <f aca="false">NORMSINV(Inputs!$B$9)*STDEV(Prices_MTM!I3954:I4203)</f>
        <v>232470.518022477</v>
      </c>
      <c r="G3971" s="52" t="n">
        <f aca="false">IF(-B3971&gt;C3971,1,0)</f>
        <v>0</v>
      </c>
      <c r="H3971" s="52" t="n">
        <f aca="false">IF(-B3971&gt;D3971,1,0)</f>
        <v>0</v>
      </c>
      <c r="I3971" s="52" t="n">
        <f aca="false">IF(-B3971&gt;E3971,1,0)</f>
        <v>0</v>
      </c>
      <c r="J3971" s="52" t="n">
        <f aca="false">IF(-B3971&gt;F3971,1,0)</f>
        <v>0</v>
      </c>
    </row>
    <row r="3972" customFormat="false" ht="15" hidden="false" customHeight="false" outlineLevel="0" collapsed="false">
      <c r="A3972" s="51" t="n">
        <f aca="false">Prices_MTM!A4205</f>
        <v>43573</v>
      </c>
      <c r="B3972" s="43" t="n">
        <f aca="false">Prices_MTM!I4205</f>
        <v>49499.9999999997</v>
      </c>
      <c r="C3972" s="43" t="n">
        <f aca="false">-PERCENTILE(Prices_MTM!I3955:I4204,1-Inputs!$B$8)</f>
        <v>172749.999999999</v>
      </c>
      <c r="D3972" s="43" t="n">
        <f aca="false">NORMSINV(Inputs!$B$8)*STDEV(Prices_MTM!I3955:I4204)</f>
        <v>164328.008242512</v>
      </c>
      <c r="E3972" s="43" t="n">
        <f aca="false">-PERCENTILE(Prices_MTM!I3955:I4204,1-Inputs!$B$9)</f>
        <v>281080</v>
      </c>
      <c r="F3972" s="43" t="n">
        <f aca="false">NORMSINV(Inputs!$B$9)*STDEV(Prices_MTM!I3955:I4204)</f>
        <v>232412.23799886</v>
      </c>
      <c r="G3972" s="52" t="n">
        <f aca="false">IF(-B3972&gt;C3972,1,0)</f>
        <v>0</v>
      </c>
      <c r="H3972" s="52" t="n">
        <f aca="false">IF(-B3972&gt;D3972,1,0)</f>
        <v>0</v>
      </c>
      <c r="I3972" s="52" t="n">
        <f aca="false">IF(-B3972&gt;E3972,1,0)</f>
        <v>0</v>
      </c>
      <c r="J3972" s="52" t="n">
        <f aca="false">IF(-B3972&gt;F3972,1,0)</f>
        <v>0</v>
      </c>
    </row>
    <row r="3973" customFormat="false" ht="15" hidden="false" customHeight="false" outlineLevel="0" collapsed="false">
      <c r="A3973" s="51" t="n">
        <f aca="false">Prices_MTM!A4206</f>
        <v>43577</v>
      </c>
      <c r="B3973" s="43" t="n">
        <f aca="false">Prices_MTM!I4206</f>
        <v>164000</v>
      </c>
      <c r="C3973" s="43" t="n">
        <f aca="false">-PERCENTILE(Prices_MTM!I3956:I4205,1-Inputs!$B$8)</f>
        <v>172749.999999999</v>
      </c>
      <c r="D3973" s="43" t="n">
        <f aca="false">NORMSINV(Inputs!$B$8)*STDEV(Prices_MTM!I3956:I4205)</f>
        <v>164312.913963956</v>
      </c>
      <c r="E3973" s="43" t="n">
        <f aca="false">-PERCENTILE(Prices_MTM!I3956:I4205,1-Inputs!$B$9)</f>
        <v>281080</v>
      </c>
      <c r="F3973" s="43" t="n">
        <f aca="false">NORMSINV(Inputs!$B$9)*STDEV(Prices_MTM!I3956:I4205)</f>
        <v>232390.889872648</v>
      </c>
      <c r="G3973" s="52" t="n">
        <f aca="false">IF(-B3973&gt;C3973,1,0)</f>
        <v>0</v>
      </c>
      <c r="H3973" s="52" t="n">
        <f aca="false">IF(-B3973&gt;D3973,1,0)</f>
        <v>0</v>
      </c>
      <c r="I3973" s="52" t="n">
        <f aca="false">IF(-B3973&gt;E3973,1,0)</f>
        <v>0</v>
      </c>
      <c r="J3973" s="52" t="n">
        <f aca="false">IF(-B3973&gt;F3973,1,0)</f>
        <v>0</v>
      </c>
    </row>
    <row r="3974" customFormat="false" ht="15" hidden="false" customHeight="false" outlineLevel="0" collapsed="false">
      <c r="A3974" s="51" t="n">
        <f aca="false">Prices_MTM!A4207</f>
        <v>43578</v>
      </c>
      <c r="B3974" s="43" t="n">
        <f aca="false">Prices_MTM!I4207</f>
        <v>-126000.000000001</v>
      </c>
      <c r="C3974" s="43" t="n">
        <f aca="false">-PERCENTILE(Prices_MTM!I3957:I4206,1-Inputs!$B$8)</f>
        <v>172749.999999999</v>
      </c>
      <c r="D3974" s="43" t="n">
        <f aca="false">NORMSINV(Inputs!$B$8)*STDEV(Prices_MTM!I3957:I4206)</f>
        <v>165139.094383925</v>
      </c>
      <c r="E3974" s="43" t="n">
        <f aca="false">-PERCENTILE(Prices_MTM!I3957:I4206,1-Inputs!$B$9)</f>
        <v>281080</v>
      </c>
      <c r="F3974" s="43" t="n">
        <f aca="false">NORMSINV(Inputs!$B$9)*STDEV(Prices_MTM!I3957:I4206)</f>
        <v>233559.372606964</v>
      </c>
      <c r="G3974" s="52" t="n">
        <f aca="false">IF(-B3974&gt;C3974,1,0)</f>
        <v>0</v>
      </c>
      <c r="H3974" s="52" t="n">
        <f aca="false">IF(-B3974&gt;D3974,1,0)</f>
        <v>0</v>
      </c>
      <c r="I3974" s="52" t="n">
        <f aca="false">IF(-B3974&gt;E3974,1,0)</f>
        <v>0</v>
      </c>
      <c r="J3974" s="52" t="n">
        <f aca="false">IF(-B3974&gt;F3974,1,0)</f>
        <v>0</v>
      </c>
    </row>
    <row r="3975" customFormat="false" ht="15" hidden="false" customHeight="false" outlineLevel="0" collapsed="false">
      <c r="A3975" s="51" t="n">
        <f aca="false">Prices_MTM!A4208</f>
        <v>43579</v>
      </c>
      <c r="B3975" s="43" t="n">
        <f aca="false">Prices_MTM!I4208</f>
        <v>11999.9999999997</v>
      </c>
      <c r="C3975" s="43" t="n">
        <f aca="false">-PERCENTILE(Prices_MTM!I3958:I4207,1-Inputs!$B$8)</f>
        <v>172749.999999999</v>
      </c>
      <c r="D3975" s="43" t="n">
        <f aca="false">NORMSINV(Inputs!$B$8)*STDEV(Prices_MTM!I3958:I4207)</f>
        <v>165368.421098349</v>
      </c>
      <c r="E3975" s="43" t="n">
        <f aca="false">-PERCENTILE(Prices_MTM!I3958:I4207,1-Inputs!$B$9)</f>
        <v>281080</v>
      </c>
      <c r="F3975" s="43" t="n">
        <f aca="false">NORMSINV(Inputs!$B$9)*STDEV(Prices_MTM!I3958:I4207)</f>
        <v>233883.713755513</v>
      </c>
      <c r="G3975" s="52" t="n">
        <f aca="false">IF(-B3975&gt;C3975,1,0)</f>
        <v>0</v>
      </c>
      <c r="H3975" s="52" t="n">
        <f aca="false">IF(-B3975&gt;D3975,1,0)</f>
        <v>0</v>
      </c>
      <c r="I3975" s="52" t="n">
        <f aca="false">IF(-B3975&gt;E3975,1,0)</f>
        <v>0</v>
      </c>
      <c r="J3975" s="52" t="n">
        <f aca="false">IF(-B3975&gt;F3975,1,0)</f>
        <v>0</v>
      </c>
    </row>
    <row r="3976" customFormat="false" ht="15" hidden="false" customHeight="false" outlineLevel="0" collapsed="false">
      <c r="A3976" s="51" t="n">
        <f aca="false">Prices_MTM!A4209</f>
        <v>43580</v>
      </c>
      <c r="B3976" s="43" t="n">
        <f aca="false">Prices_MTM!I4209</f>
        <v>-140499.999999999</v>
      </c>
      <c r="C3976" s="43" t="n">
        <f aca="false">-PERCENTILE(Prices_MTM!I3959:I4208,1-Inputs!$B$8)</f>
        <v>172749.999999999</v>
      </c>
      <c r="D3976" s="43" t="n">
        <f aca="false">NORMSINV(Inputs!$B$8)*STDEV(Prices_MTM!I3959:I4208)</f>
        <v>165216.672390543</v>
      </c>
      <c r="E3976" s="43" t="n">
        <f aca="false">-PERCENTILE(Prices_MTM!I3959:I4208,1-Inputs!$B$9)</f>
        <v>281080</v>
      </c>
      <c r="F3976" s="43" t="n">
        <f aca="false">NORMSINV(Inputs!$B$9)*STDEV(Prices_MTM!I3959:I4208)</f>
        <v>233669.092662178</v>
      </c>
      <c r="G3976" s="52" t="n">
        <f aca="false">IF(-B3976&gt;C3976,1,0)</f>
        <v>0</v>
      </c>
      <c r="H3976" s="52" t="n">
        <f aca="false">IF(-B3976&gt;D3976,1,0)</f>
        <v>0</v>
      </c>
      <c r="I3976" s="52" t="n">
        <f aca="false">IF(-B3976&gt;E3976,1,0)</f>
        <v>0</v>
      </c>
      <c r="J3976" s="52" t="n">
        <f aca="false">IF(-B3976&gt;F3976,1,0)</f>
        <v>0</v>
      </c>
    </row>
    <row r="3977" customFormat="false" ht="15" hidden="false" customHeight="false" outlineLevel="0" collapsed="false">
      <c r="A3977" s="51" t="n">
        <f aca="false">Prices_MTM!A4210</f>
        <v>43581</v>
      </c>
      <c r="B3977" s="43" t="n">
        <f aca="false">Prices_MTM!I4210</f>
        <v>1499.99999999933</v>
      </c>
      <c r="C3977" s="43" t="n">
        <f aca="false">-PERCENTILE(Prices_MTM!I3960:I4209,1-Inputs!$B$8)</f>
        <v>172749.999999999</v>
      </c>
      <c r="D3977" s="43" t="n">
        <f aca="false">NORMSINV(Inputs!$B$8)*STDEV(Prices_MTM!I3960:I4209)</f>
        <v>165853.176388499</v>
      </c>
      <c r="E3977" s="43" t="n">
        <f aca="false">-PERCENTILE(Prices_MTM!I3960:I4209,1-Inputs!$B$9)</f>
        <v>281080</v>
      </c>
      <c r="F3977" s="43" t="n">
        <f aca="false">NORMSINV(Inputs!$B$9)*STDEV(Prices_MTM!I3960:I4209)</f>
        <v>234569.312413164</v>
      </c>
      <c r="G3977" s="52" t="n">
        <f aca="false">IF(-B3977&gt;C3977,1,0)</f>
        <v>0</v>
      </c>
      <c r="H3977" s="52" t="n">
        <f aca="false">IF(-B3977&gt;D3977,1,0)</f>
        <v>0</v>
      </c>
      <c r="I3977" s="52" t="n">
        <f aca="false">IF(-B3977&gt;E3977,1,0)</f>
        <v>0</v>
      </c>
      <c r="J3977" s="52" t="n">
        <f aca="false">IF(-B3977&gt;F3977,1,0)</f>
        <v>0</v>
      </c>
    </row>
    <row r="3978" customFormat="false" ht="15" hidden="false" customHeight="false" outlineLevel="0" collapsed="false">
      <c r="A3978" s="51" t="n">
        <f aca="false">Prices_MTM!A4211</f>
        <v>43584</v>
      </c>
      <c r="B3978" s="43" t="n">
        <f aca="false">Prices_MTM!I4211</f>
        <v>500.000000000255</v>
      </c>
      <c r="C3978" s="43" t="n">
        <f aca="false">-PERCENTILE(Prices_MTM!I3961:I4210,1-Inputs!$B$8)</f>
        <v>172749.999999999</v>
      </c>
      <c r="D3978" s="43" t="n">
        <f aca="false">NORMSINV(Inputs!$B$8)*STDEV(Prices_MTM!I3961:I4210)</f>
        <v>165736.033578596</v>
      </c>
      <c r="E3978" s="43" t="n">
        <f aca="false">-PERCENTILE(Prices_MTM!I3961:I4210,1-Inputs!$B$9)</f>
        <v>281080</v>
      </c>
      <c r="F3978" s="43" t="n">
        <f aca="false">NORMSINV(Inputs!$B$9)*STDEV(Prices_MTM!I3961:I4210)</f>
        <v>234403.635101632</v>
      </c>
      <c r="G3978" s="52" t="n">
        <f aca="false">IF(-B3978&gt;C3978,1,0)</f>
        <v>0</v>
      </c>
      <c r="H3978" s="52" t="n">
        <f aca="false">IF(-B3978&gt;D3978,1,0)</f>
        <v>0</v>
      </c>
      <c r="I3978" s="52" t="n">
        <f aca="false">IF(-B3978&gt;E3978,1,0)</f>
        <v>0</v>
      </c>
      <c r="J3978" s="52" t="n">
        <f aca="false">IF(-B3978&gt;F3978,1,0)</f>
        <v>0</v>
      </c>
    </row>
    <row r="3979" customFormat="false" ht="15" hidden="false" customHeight="false" outlineLevel="0" collapsed="false">
      <c r="A3979" s="51" t="n">
        <f aca="false">Prices_MTM!A4212</f>
        <v>43585</v>
      </c>
      <c r="B3979" s="43" t="n">
        <f aca="false">Prices_MTM!I4212</f>
        <v>-4500.00000000017</v>
      </c>
      <c r="C3979" s="43" t="n">
        <f aca="false">-PERCENTILE(Prices_MTM!I3962:I4211,1-Inputs!$B$8)</f>
        <v>172749.999999999</v>
      </c>
      <c r="D3979" s="43" t="n">
        <f aca="false">NORMSINV(Inputs!$B$8)*STDEV(Prices_MTM!I3962:I4211)</f>
        <v>165617.666162875</v>
      </c>
      <c r="E3979" s="43" t="n">
        <f aca="false">-PERCENTILE(Prices_MTM!I3962:I4211,1-Inputs!$B$9)</f>
        <v>281080</v>
      </c>
      <c r="F3979" s="43" t="n">
        <f aca="false">NORMSINV(Inputs!$B$9)*STDEV(Prices_MTM!I3962:I4211)</f>
        <v>234236.225806721</v>
      </c>
      <c r="G3979" s="52" t="n">
        <f aca="false">IF(-B3979&gt;C3979,1,0)</f>
        <v>0</v>
      </c>
      <c r="H3979" s="52" t="n">
        <f aca="false">IF(-B3979&gt;D3979,1,0)</f>
        <v>0</v>
      </c>
      <c r="I3979" s="52" t="n">
        <f aca="false">IF(-B3979&gt;E3979,1,0)</f>
        <v>0</v>
      </c>
      <c r="J3979" s="52" t="n">
        <f aca="false">IF(-B3979&gt;F3979,1,0)</f>
        <v>0</v>
      </c>
    </row>
    <row r="3980" customFormat="false" ht="15" hidden="false" customHeight="false" outlineLevel="0" collapsed="false">
      <c r="A3980" s="51" t="n">
        <f aca="false">Prices_MTM!A4213</f>
        <v>43586</v>
      </c>
      <c r="B3980" s="43" t="n">
        <f aca="false">Prices_MTM!I4213</f>
        <v>-19000.0000000005</v>
      </c>
      <c r="C3980" s="43" t="n">
        <f aca="false">-PERCENTILE(Prices_MTM!I3963:I4212,1-Inputs!$B$8)</f>
        <v>172749.999999999</v>
      </c>
      <c r="D3980" s="43" t="n">
        <f aca="false">NORMSINV(Inputs!$B$8)*STDEV(Prices_MTM!I3963:I4212)</f>
        <v>164987.028588234</v>
      </c>
      <c r="E3980" s="43" t="n">
        <f aca="false">-PERCENTILE(Prices_MTM!I3963:I4212,1-Inputs!$B$9)</f>
        <v>281080</v>
      </c>
      <c r="F3980" s="43" t="n">
        <f aca="false">NORMSINV(Inputs!$B$9)*STDEV(Prices_MTM!I3963:I4212)</f>
        <v>233344.30305018</v>
      </c>
      <c r="G3980" s="52" t="n">
        <f aca="false">IF(-B3980&gt;C3980,1,0)</f>
        <v>0</v>
      </c>
      <c r="H3980" s="52" t="n">
        <f aca="false">IF(-B3980&gt;D3980,1,0)</f>
        <v>0</v>
      </c>
      <c r="I3980" s="52" t="n">
        <f aca="false">IF(-B3980&gt;E3980,1,0)</f>
        <v>0</v>
      </c>
      <c r="J3980" s="52" t="n">
        <f aca="false">IF(-B3980&gt;F3980,1,0)</f>
        <v>0</v>
      </c>
    </row>
    <row r="3981" customFormat="false" ht="15" hidden="false" customHeight="false" outlineLevel="0" collapsed="false">
      <c r="A3981" s="51" t="n">
        <f aca="false">Prices_MTM!A4214</f>
        <v>43587</v>
      </c>
      <c r="B3981" s="43" t="n">
        <f aca="false">Prices_MTM!I4214</f>
        <v>-107500</v>
      </c>
      <c r="C3981" s="43" t="n">
        <f aca="false">-PERCENTILE(Prices_MTM!I3964:I4213,1-Inputs!$B$8)</f>
        <v>172749.999999999</v>
      </c>
      <c r="D3981" s="43" t="n">
        <f aca="false">NORMSINV(Inputs!$B$8)*STDEV(Prices_MTM!I3964:I4213)</f>
        <v>164875.874099797</v>
      </c>
      <c r="E3981" s="43" t="n">
        <f aca="false">-PERCENTILE(Prices_MTM!I3964:I4213,1-Inputs!$B$9)</f>
        <v>281080</v>
      </c>
      <c r="F3981" s="43" t="n">
        <f aca="false">NORMSINV(Inputs!$B$9)*STDEV(Prices_MTM!I3964:I4213)</f>
        <v>233187.095135975</v>
      </c>
      <c r="G3981" s="52" t="n">
        <f aca="false">IF(-B3981&gt;C3981,1,0)</f>
        <v>0</v>
      </c>
      <c r="H3981" s="52" t="n">
        <f aca="false">IF(-B3981&gt;D3981,1,0)</f>
        <v>0</v>
      </c>
      <c r="I3981" s="52" t="n">
        <f aca="false">IF(-B3981&gt;E3981,1,0)</f>
        <v>0</v>
      </c>
      <c r="J3981" s="52" t="n">
        <f aca="false">IF(-B3981&gt;F3981,1,0)</f>
        <v>0</v>
      </c>
    </row>
    <row r="3982" customFormat="false" ht="15" hidden="false" customHeight="false" outlineLevel="0" collapsed="false">
      <c r="A3982" s="51" t="n">
        <f aca="false">Prices_MTM!A4215</f>
        <v>43588</v>
      </c>
      <c r="B3982" s="43" t="n">
        <f aca="false">Prices_MTM!I4215</f>
        <v>-46500.0000000003</v>
      </c>
      <c r="C3982" s="43" t="n">
        <f aca="false">-PERCENTILE(Prices_MTM!I3965:I4214,1-Inputs!$B$8)</f>
        <v>172749.999999999</v>
      </c>
      <c r="D3982" s="43" t="n">
        <f aca="false">NORMSINV(Inputs!$B$8)*STDEV(Prices_MTM!I3965:I4214)</f>
        <v>165246.287083714</v>
      </c>
      <c r="E3982" s="43" t="n">
        <f aca="false">-PERCENTILE(Prices_MTM!I3965:I4214,1-Inputs!$B$9)</f>
        <v>281080</v>
      </c>
      <c r="F3982" s="43" t="n">
        <f aca="false">NORMSINV(Inputs!$B$9)*STDEV(Prices_MTM!I3965:I4214)</f>
        <v>233710.977287879</v>
      </c>
      <c r="G3982" s="52" t="n">
        <f aca="false">IF(-B3982&gt;C3982,1,0)</f>
        <v>0</v>
      </c>
      <c r="H3982" s="52" t="n">
        <f aca="false">IF(-B3982&gt;D3982,1,0)</f>
        <v>0</v>
      </c>
      <c r="I3982" s="52" t="n">
        <f aca="false">IF(-B3982&gt;E3982,1,0)</f>
        <v>0</v>
      </c>
      <c r="J3982" s="52" t="n">
        <f aca="false">IF(-B3982&gt;F3982,1,0)</f>
        <v>0</v>
      </c>
    </row>
    <row r="3983" customFormat="false" ht="15" hidden="false" customHeight="false" outlineLevel="0" collapsed="false">
      <c r="A3983" s="51" t="n">
        <f aca="false">Prices_MTM!A4216</f>
        <v>43591</v>
      </c>
      <c r="B3983" s="43" t="n">
        <f aca="false">Prices_MTM!I4216</f>
        <v>32000</v>
      </c>
      <c r="C3983" s="43" t="n">
        <f aca="false">-PERCENTILE(Prices_MTM!I3966:I4215,1-Inputs!$B$8)</f>
        <v>172749.999999999</v>
      </c>
      <c r="D3983" s="43" t="n">
        <f aca="false">NORMSINV(Inputs!$B$8)*STDEV(Prices_MTM!I3966:I4215)</f>
        <v>165302.479742897</v>
      </c>
      <c r="E3983" s="43" t="n">
        <f aca="false">-PERCENTILE(Prices_MTM!I3966:I4215,1-Inputs!$B$9)</f>
        <v>281080</v>
      </c>
      <c r="F3983" s="43" t="n">
        <f aca="false">NORMSINV(Inputs!$B$9)*STDEV(Prices_MTM!I3966:I4215)</f>
        <v>233790.45163811</v>
      </c>
      <c r="G3983" s="52" t="n">
        <f aca="false">IF(-B3983&gt;C3983,1,0)</f>
        <v>0</v>
      </c>
      <c r="H3983" s="52" t="n">
        <f aca="false">IF(-B3983&gt;D3983,1,0)</f>
        <v>0</v>
      </c>
      <c r="I3983" s="52" t="n">
        <f aca="false">IF(-B3983&gt;E3983,1,0)</f>
        <v>0</v>
      </c>
      <c r="J3983" s="52" t="n">
        <f aca="false">IF(-B3983&gt;F3983,1,0)</f>
        <v>0</v>
      </c>
    </row>
    <row r="3984" customFormat="false" ht="15" hidden="false" customHeight="false" outlineLevel="0" collapsed="false">
      <c r="A3984" s="51" t="n">
        <f aca="false">Prices_MTM!A4217</f>
        <v>43592</v>
      </c>
      <c r="B3984" s="43" t="n">
        <f aca="false">Prices_MTM!I4217</f>
        <v>-40500.0000000001</v>
      </c>
      <c r="C3984" s="43" t="n">
        <f aca="false">-PERCENTILE(Prices_MTM!I3967:I4216,1-Inputs!$B$8)</f>
        <v>172749.999999999</v>
      </c>
      <c r="D3984" s="43" t="n">
        <f aca="false">NORMSINV(Inputs!$B$8)*STDEV(Prices_MTM!I3967:I4216)</f>
        <v>165165.038948786</v>
      </c>
      <c r="E3984" s="43" t="n">
        <f aca="false">-PERCENTILE(Prices_MTM!I3967:I4216,1-Inputs!$B$9)</f>
        <v>281080</v>
      </c>
      <c r="F3984" s="43" t="n">
        <f aca="false">NORMSINV(Inputs!$B$9)*STDEV(Prices_MTM!I3967:I4216)</f>
        <v>233596.066500157</v>
      </c>
      <c r="G3984" s="52" t="n">
        <f aca="false">IF(-B3984&gt;C3984,1,0)</f>
        <v>0</v>
      </c>
      <c r="H3984" s="52" t="n">
        <f aca="false">IF(-B3984&gt;D3984,1,0)</f>
        <v>0</v>
      </c>
      <c r="I3984" s="52" t="n">
        <f aca="false">IF(-B3984&gt;E3984,1,0)</f>
        <v>0</v>
      </c>
      <c r="J3984" s="52" t="n">
        <f aca="false">IF(-B3984&gt;F3984,1,0)</f>
        <v>0</v>
      </c>
    </row>
    <row r="3985" customFormat="false" ht="15" hidden="false" customHeight="false" outlineLevel="0" collapsed="false">
      <c r="A3985" s="51" t="n">
        <f aca="false">Prices_MTM!A4218</f>
        <v>43593</v>
      </c>
      <c r="B3985" s="43" t="n">
        <f aca="false">Prices_MTM!I4218</f>
        <v>66500.0000000006</v>
      </c>
      <c r="C3985" s="43" t="n">
        <f aca="false">-PERCENTILE(Prices_MTM!I3968:I4217,1-Inputs!$B$8)</f>
        <v>172749.999999999</v>
      </c>
      <c r="D3985" s="43" t="n">
        <f aca="false">NORMSINV(Inputs!$B$8)*STDEV(Prices_MTM!I3968:I4217)</f>
        <v>164469.902458356</v>
      </c>
      <c r="E3985" s="43" t="n">
        <f aca="false">-PERCENTILE(Prices_MTM!I3968:I4217,1-Inputs!$B$9)</f>
        <v>281080</v>
      </c>
      <c r="F3985" s="43" t="n">
        <f aca="false">NORMSINV(Inputs!$B$9)*STDEV(Prices_MTM!I3968:I4217)</f>
        <v>232612.921696156</v>
      </c>
      <c r="G3985" s="52" t="n">
        <f aca="false">IF(-B3985&gt;C3985,1,0)</f>
        <v>0</v>
      </c>
      <c r="H3985" s="52" t="n">
        <f aca="false">IF(-B3985&gt;D3985,1,0)</f>
        <v>0</v>
      </c>
      <c r="I3985" s="52" t="n">
        <f aca="false">IF(-B3985&gt;E3985,1,0)</f>
        <v>0</v>
      </c>
      <c r="J3985" s="52" t="n">
        <f aca="false">IF(-B3985&gt;F3985,1,0)</f>
        <v>0</v>
      </c>
    </row>
    <row r="3986" customFormat="false" ht="15" hidden="false" customHeight="false" outlineLevel="0" collapsed="false">
      <c r="A3986" s="51" t="n">
        <f aca="false">Prices_MTM!A4219</f>
        <v>43594</v>
      </c>
      <c r="B3986" s="43" t="n">
        <f aca="false">Prices_MTM!I4219</f>
        <v>-31000.0000000002</v>
      </c>
      <c r="C3986" s="43" t="n">
        <f aca="false">-PERCENTILE(Prices_MTM!I3969:I4218,1-Inputs!$B$8)</f>
        <v>172749.999999999</v>
      </c>
      <c r="D3986" s="43" t="n">
        <f aca="false">NORMSINV(Inputs!$B$8)*STDEV(Prices_MTM!I3969:I4218)</f>
        <v>164570.893192292</v>
      </c>
      <c r="E3986" s="43" t="n">
        <f aca="false">-PERCENTILE(Prices_MTM!I3969:I4218,1-Inputs!$B$9)</f>
        <v>281080</v>
      </c>
      <c r="F3986" s="43" t="n">
        <f aca="false">NORMSINV(Inputs!$B$9)*STDEV(Prices_MTM!I3969:I4218)</f>
        <v>232755.754818411</v>
      </c>
      <c r="G3986" s="52" t="n">
        <f aca="false">IF(-B3986&gt;C3986,1,0)</f>
        <v>0</v>
      </c>
      <c r="H3986" s="52" t="n">
        <f aca="false">IF(-B3986&gt;D3986,1,0)</f>
        <v>0</v>
      </c>
      <c r="I3986" s="52" t="n">
        <f aca="false">IF(-B3986&gt;E3986,1,0)</f>
        <v>0</v>
      </c>
      <c r="J3986" s="52" t="n">
        <f aca="false">IF(-B3986&gt;F3986,1,0)</f>
        <v>0</v>
      </c>
    </row>
    <row r="3987" customFormat="false" ht="15" hidden="false" customHeight="false" outlineLevel="0" collapsed="false">
      <c r="A3987" s="51" t="n">
        <f aca="false">Prices_MTM!A4220</f>
        <v>43595</v>
      </c>
      <c r="B3987" s="43" t="n">
        <f aca="false">Prices_MTM!I4220</f>
        <v>-43999.9999999998</v>
      </c>
      <c r="C3987" s="43" t="n">
        <f aca="false">-PERCENTILE(Prices_MTM!I3970:I4219,1-Inputs!$B$8)</f>
        <v>172749.999999999</v>
      </c>
      <c r="D3987" s="43" t="n">
        <f aca="false">NORMSINV(Inputs!$B$8)*STDEV(Prices_MTM!I3970:I4219)</f>
        <v>164466.140433425</v>
      </c>
      <c r="E3987" s="43" t="n">
        <f aca="false">-PERCENTILE(Prices_MTM!I3970:I4219,1-Inputs!$B$9)</f>
        <v>281080</v>
      </c>
      <c r="F3987" s="43" t="n">
        <f aca="false">NORMSINV(Inputs!$B$9)*STDEV(Prices_MTM!I3970:I4219)</f>
        <v>232607.600992504</v>
      </c>
      <c r="G3987" s="52" t="n">
        <f aca="false">IF(-B3987&gt;C3987,1,0)</f>
        <v>0</v>
      </c>
      <c r="H3987" s="52" t="n">
        <f aca="false">IF(-B3987&gt;D3987,1,0)</f>
        <v>0</v>
      </c>
      <c r="I3987" s="52" t="n">
        <f aca="false">IF(-B3987&gt;E3987,1,0)</f>
        <v>0</v>
      </c>
      <c r="J3987" s="52" t="n">
        <f aca="false">IF(-B3987&gt;F3987,1,0)</f>
        <v>0</v>
      </c>
    </row>
    <row r="3988" customFormat="false" ht="15" hidden="false" customHeight="false" outlineLevel="0" collapsed="false">
      <c r="A3988" s="51" t="n">
        <f aca="false">Prices_MTM!A4221</f>
        <v>43598</v>
      </c>
      <c r="B3988" s="43" t="n">
        <f aca="false">Prices_MTM!I4221</f>
        <v>-104000</v>
      </c>
      <c r="C3988" s="43" t="n">
        <f aca="false">-PERCENTILE(Prices_MTM!I3971:I4220,1-Inputs!$B$8)</f>
        <v>172749.999999999</v>
      </c>
      <c r="D3988" s="43" t="n">
        <f aca="false">NORMSINV(Inputs!$B$8)*STDEV(Prices_MTM!I3971:I4220)</f>
        <v>164419.33271303</v>
      </c>
      <c r="E3988" s="43" t="n">
        <f aca="false">-PERCENTILE(Prices_MTM!I3971:I4220,1-Inputs!$B$9)</f>
        <v>281080</v>
      </c>
      <c r="F3988" s="43" t="n">
        <f aca="false">NORMSINV(Inputs!$B$9)*STDEV(Prices_MTM!I3971:I4220)</f>
        <v>232541.399940297</v>
      </c>
      <c r="G3988" s="52" t="n">
        <f aca="false">IF(-B3988&gt;C3988,1,0)</f>
        <v>0</v>
      </c>
      <c r="H3988" s="52" t="n">
        <f aca="false">IF(-B3988&gt;D3988,1,0)</f>
        <v>0</v>
      </c>
      <c r="I3988" s="52" t="n">
        <f aca="false">IF(-B3988&gt;E3988,1,0)</f>
        <v>0</v>
      </c>
      <c r="J3988" s="52" t="n">
        <f aca="false">IF(-B3988&gt;F3988,1,0)</f>
        <v>0</v>
      </c>
    </row>
    <row r="3989" customFormat="false" ht="15" hidden="false" customHeight="false" outlineLevel="0" collapsed="false">
      <c r="A3989" s="51" t="n">
        <f aca="false">Prices_MTM!A4222</f>
        <v>43599</v>
      </c>
      <c r="B3989" s="43" t="n">
        <f aca="false">Prices_MTM!I4222</f>
        <v>75999.9999999998</v>
      </c>
      <c r="C3989" s="43" t="n">
        <f aca="false">-PERCENTILE(Prices_MTM!I3972:I4221,1-Inputs!$B$8)</f>
        <v>172749.999999999</v>
      </c>
      <c r="D3989" s="43" t="n">
        <f aca="false">NORMSINV(Inputs!$B$8)*STDEV(Prices_MTM!I3972:I4221)</f>
        <v>164624.244023858</v>
      </c>
      <c r="E3989" s="43" t="n">
        <f aca="false">-PERCENTILE(Prices_MTM!I3972:I4221,1-Inputs!$B$9)</f>
        <v>281080</v>
      </c>
      <c r="F3989" s="43" t="n">
        <f aca="false">NORMSINV(Inputs!$B$9)*STDEV(Prices_MTM!I3972:I4221)</f>
        <v>232831.209917611</v>
      </c>
      <c r="G3989" s="52" t="n">
        <f aca="false">IF(-B3989&gt;C3989,1,0)</f>
        <v>0</v>
      </c>
      <c r="H3989" s="52" t="n">
        <f aca="false">IF(-B3989&gt;D3989,1,0)</f>
        <v>0</v>
      </c>
      <c r="I3989" s="52" t="n">
        <f aca="false">IF(-B3989&gt;E3989,1,0)</f>
        <v>0</v>
      </c>
      <c r="J3989" s="52" t="n">
        <f aca="false">IF(-B3989&gt;F3989,1,0)</f>
        <v>0</v>
      </c>
    </row>
    <row r="3990" customFormat="false" ht="15" hidden="false" customHeight="false" outlineLevel="0" collapsed="false">
      <c r="A3990" s="51" t="n">
        <f aca="false">Prices_MTM!A4223</f>
        <v>43600</v>
      </c>
      <c r="B3990" s="43" t="n">
        <f aca="false">Prices_MTM!I4223</f>
        <v>-7000.00000000003</v>
      </c>
      <c r="C3990" s="43" t="n">
        <f aca="false">-PERCENTILE(Prices_MTM!I3973:I4222,1-Inputs!$B$8)</f>
        <v>172749.999999999</v>
      </c>
      <c r="D3990" s="43" t="n">
        <f aca="false">NORMSINV(Inputs!$B$8)*STDEV(Prices_MTM!I3973:I4222)</f>
        <v>164811.562373521</v>
      </c>
      <c r="E3990" s="43" t="n">
        <f aca="false">-PERCENTILE(Prices_MTM!I3973:I4222,1-Inputs!$B$9)</f>
        <v>281080</v>
      </c>
      <c r="F3990" s="43" t="n">
        <f aca="false">NORMSINV(Inputs!$B$9)*STDEV(Prices_MTM!I3973:I4222)</f>
        <v>233096.137834216</v>
      </c>
      <c r="G3990" s="52" t="n">
        <f aca="false">IF(-B3990&gt;C3990,1,0)</f>
        <v>0</v>
      </c>
      <c r="H3990" s="52" t="n">
        <f aca="false">IF(-B3990&gt;D3990,1,0)</f>
        <v>0</v>
      </c>
      <c r="I3990" s="52" t="n">
        <f aca="false">IF(-B3990&gt;E3990,1,0)</f>
        <v>0</v>
      </c>
      <c r="J3990" s="52" t="n">
        <f aca="false">IF(-B3990&gt;F3990,1,0)</f>
        <v>0</v>
      </c>
    </row>
    <row r="3991" customFormat="false" ht="15" hidden="false" customHeight="false" outlineLevel="0" collapsed="false">
      <c r="A3991" s="51" t="n">
        <f aca="false">Prices_MTM!A4224</f>
        <v>43601</v>
      </c>
      <c r="B3991" s="43" t="n">
        <f aca="false">Prices_MTM!I4224</f>
        <v>9499.99999999988</v>
      </c>
      <c r="C3991" s="43" t="n">
        <f aca="false">-PERCENTILE(Prices_MTM!I3974:I4223,1-Inputs!$B$8)</f>
        <v>172749.999999999</v>
      </c>
      <c r="D3991" s="43" t="n">
        <f aca="false">NORMSINV(Inputs!$B$8)*STDEV(Prices_MTM!I3974:I4223)</f>
        <v>164718.518415288</v>
      </c>
      <c r="E3991" s="43" t="n">
        <f aca="false">-PERCENTILE(Prices_MTM!I3974:I4223,1-Inputs!$B$9)</f>
        <v>281080</v>
      </c>
      <c r="F3991" s="43" t="n">
        <f aca="false">NORMSINV(Inputs!$B$9)*STDEV(Prices_MTM!I3974:I4223)</f>
        <v>232964.543988489</v>
      </c>
      <c r="G3991" s="52" t="n">
        <f aca="false">IF(-B3991&gt;C3991,1,0)</f>
        <v>0</v>
      </c>
      <c r="H3991" s="52" t="n">
        <f aca="false">IF(-B3991&gt;D3991,1,0)</f>
        <v>0</v>
      </c>
      <c r="I3991" s="52" t="n">
        <f aca="false">IF(-B3991&gt;E3991,1,0)</f>
        <v>0</v>
      </c>
      <c r="J3991" s="52" t="n">
        <f aca="false">IF(-B3991&gt;F3991,1,0)</f>
        <v>0</v>
      </c>
    </row>
    <row r="3992" customFormat="false" ht="15" hidden="false" customHeight="false" outlineLevel="0" collapsed="false">
      <c r="A3992" s="51" t="n">
        <f aca="false">Prices_MTM!A4225</f>
        <v>43602</v>
      </c>
      <c r="B3992" s="43" t="n">
        <f aca="false">Prices_MTM!I4225</f>
        <v>22000.0000000006</v>
      </c>
      <c r="C3992" s="43" t="n">
        <f aca="false">-PERCENTILE(Prices_MTM!I3975:I4224,1-Inputs!$B$8)</f>
        <v>172749.999999999</v>
      </c>
      <c r="D3992" s="43" t="n">
        <f aca="false">NORMSINV(Inputs!$B$8)*STDEV(Prices_MTM!I3975:I4224)</f>
        <v>164722.354392974</v>
      </c>
      <c r="E3992" s="43" t="n">
        <f aca="false">-PERCENTILE(Prices_MTM!I3975:I4224,1-Inputs!$B$9)</f>
        <v>281080</v>
      </c>
      <c r="F3992" s="43" t="n">
        <f aca="false">NORMSINV(Inputs!$B$9)*STDEV(Prices_MTM!I3975:I4224)</f>
        <v>232969.969284935</v>
      </c>
      <c r="G3992" s="52" t="n">
        <f aca="false">IF(-B3992&gt;C3992,1,0)</f>
        <v>0</v>
      </c>
      <c r="H3992" s="52" t="n">
        <f aca="false">IF(-B3992&gt;D3992,1,0)</f>
        <v>0</v>
      </c>
      <c r="I3992" s="52" t="n">
        <f aca="false">IF(-B3992&gt;E3992,1,0)</f>
        <v>0</v>
      </c>
      <c r="J3992" s="52" t="n">
        <f aca="false">IF(-B3992&gt;F3992,1,0)</f>
        <v>0</v>
      </c>
    </row>
    <row r="3993" customFormat="false" ht="15" hidden="false" customHeight="false" outlineLevel="0" collapsed="false">
      <c r="A3993" s="51" t="n">
        <f aca="false">Prices_MTM!A4226</f>
        <v>43605</v>
      </c>
      <c r="B3993" s="43" t="n">
        <f aca="false">Prices_MTM!I4226</f>
        <v>71499.9999999996</v>
      </c>
      <c r="C3993" s="43" t="n">
        <f aca="false">-PERCENTILE(Prices_MTM!I3976:I4225,1-Inputs!$B$8)</f>
        <v>172749.999999999</v>
      </c>
      <c r="D3993" s="43" t="n">
        <f aca="false">NORMSINV(Inputs!$B$8)*STDEV(Prices_MTM!I3976:I4225)</f>
        <v>164741.822816471</v>
      </c>
      <c r="E3993" s="43" t="n">
        <f aca="false">-PERCENTILE(Prices_MTM!I3976:I4225,1-Inputs!$B$9)</f>
        <v>281080</v>
      </c>
      <c r="F3993" s="43" t="n">
        <f aca="false">NORMSINV(Inputs!$B$9)*STDEV(Prices_MTM!I3976:I4225)</f>
        <v>232997.50384781</v>
      </c>
      <c r="G3993" s="52" t="n">
        <f aca="false">IF(-B3993&gt;C3993,1,0)</f>
        <v>0</v>
      </c>
      <c r="H3993" s="52" t="n">
        <f aca="false">IF(-B3993&gt;D3993,1,0)</f>
        <v>0</v>
      </c>
      <c r="I3993" s="52" t="n">
        <f aca="false">IF(-B3993&gt;E3993,1,0)</f>
        <v>0</v>
      </c>
      <c r="J3993" s="52" t="n">
        <f aca="false">IF(-B3993&gt;F3993,1,0)</f>
        <v>0</v>
      </c>
    </row>
    <row r="3994" customFormat="false" ht="15" hidden="false" customHeight="false" outlineLevel="0" collapsed="false">
      <c r="A3994" s="51" t="n">
        <f aca="false">Prices_MTM!A4227</f>
        <v>43606</v>
      </c>
      <c r="B3994" s="43" t="n">
        <f aca="false">Prices_MTM!I4227</f>
        <v>3500.00000000037</v>
      </c>
      <c r="C3994" s="43" t="n">
        <f aca="false">-PERCENTILE(Prices_MTM!I3977:I4226,1-Inputs!$B$8)</f>
        <v>172749.999999999</v>
      </c>
      <c r="D3994" s="43" t="n">
        <f aca="false">NORMSINV(Inputs!$B$8)*STDEV(Prices_MTM!I3977:I4226)</f>
        <v>164842.997231682</v>
      </c>
      <c r="E3994" s="43" t="n">
        <f aca="false">-PERCENTILE(Prices_MTM!I3977:I4226,1-Inputs!$B$9)</f>
        <v>281080</v>
      </c>
      <c r="F3994" s="43" t="n">
        <f aca="false">NORMSINV(Inputs!$B$9)*STDEV(Prices_MTM!I3977:I4226)</f>
        <v>233140.596753998</v>
      </c>
      <c r="G3994" s="52" t="n">
        <f aca="false">IF(-B3994&gt;C3994,1,0)</f>
        <v>0</v>
      </c>
      <c r="H3994" s="52" t="n">
        <f aca="false">IF(-B3994&gt;D3994,1,0)</f>
        <v>0</v>
      </c>
      <c r="I3994" s="52" t="n">
        <f aca="false">IF(-B3994&gt;E3994,1,0)</f>
        <v>0</v>
      </c>
      <c r="J3994" s="52" t="n">
        <f aca="false">IF(-B3994&gt;F3994,1,0)</f>
        <v>0</v>
      </c>
    </row>
    <row r="3995" customFormat="false" ht="15" hidden="false" customHeight="false" outlineLevel="0" collapsed="false">
      <c r="A3995" s="51" t="n">
        <f aca="false">Prices_MTM!A4228</f>
        <v>43607</v>
      </c>
      <c r="B3995" s="43" t="n">
        <f aca="false">Prices_MTM!I4228</f>
        <v>-110000</v>
      </c>
      <c r="C3995" s="43" t="n">
        <f aca="false">-PERCENTILE(Prices_MTM!I3978:I4227,1-Inputs!$B$8)</f>
        <v>172749.999999999</v>
      </c>
      <c r="D3995" s="43" t="n">
        <f aca="false">NORMSINV(Inputs!$B$8)*STDEV(Prices_MTM!I3978:I4227)</f>
        <v>164583.59932671</v>
      </c>
      <c r="E3995" s="43" t="n">
        <f aca="false">-PERCENTILE(Prices_MTM!I3978:I4227,1-Inputs!$B$9)</f>
        <v>281080</v>
      </c>
      <c r="F3995" s="43" t="n">
        <f aca="false">NORMSINV(Inputs!$B$9)*STDEV(Prices_MTM!I3978:I4227)</f>
        <v>232773.725346795</v>
      </c>
      <c r="G3995" s="52" t="n">
        <f aca="false">IF(-B3995&gt;C3995,1,0)</f>
        <v>0</v>
      </c>
      <c r="H3995" s="52" t="n">
        <f aca="false">IF(-B3995&gt;D3995,1,0)</f>
        <v>0</v>
      </c>
      <c r="I3995" s="52" t="n">
        <f aca="false">IF(-B3995&gt;E3995,1,0)</f>
        <v>0</v>
      </c>
      <c r="J3995" s="52" t="n">
        <f aca="false">IF(-B3995&gt;F3995,1,0)</f>
        <v>0</v>
      </c>
    </row>
    <row r="3996" customFormat="false" ht="15" hidden="false" customHeight="false" outlineLevel="0" collapsed="false">
      <c r="A3996" s="51" t="n">
        <f aca="false">Prices_MTM!A4229</f>
        <v>43608</v>
      </c>
      <c r="B3996" s="43" t="n">
        <f aca="false">Prices_MTM!I4229</f>
        <v>-198500.000000001</v>
      </c>
      <c r="C3996" s="43" t="n">
        <f aca="false">-PERCENTILE(Prices_MTM!I3979:I4228,1-Inputs!$B$8)</f>
        <v>172749.999999999</v>
      </c>
      <c r="D3996" s="43" t="n">
        <f aca="false">NORMSINV(Inputs!$B$8)*STDEV(Prices_MTM!I3979:I4228)</f>
        <v>164832.014493698</v>
      </c>
      <c r="E3996" s="43" t="n">
        <f aca="false">-PERCENTILE(Prices_MTM!I3979:I4228,1-Inputs!$B$9)</f>
        <v>281080</v>
      </c>
      <c r="F3996" s="43" t="n">
        <f aca="false">NORMSINV(Inputs!$B$9)*STDEV(Prices_MTM!I3979:I4228)</f>
        <v>233125.063658079</v>
      </c>
      <c r="G3996" s="52" t="n">
        <f aca="false">IF(-B3996&gt;C3996,1,0)</f>
        <v>1</v>
      </c>
      <c r="H3996" s="52" t="n">
        <f aca="false">IF(-B3996&gt;D3996,1,0)</f>
        <v>1</v>
      </c>
      <c r="I3996" s="52" t="n">
        <f aca="false">IF(-B3996&gt;E3996,1,0)</f>
        <v>0</v>
      </c>
      <c r="J3996" s="52" t="n">
        <f aca="false">IF(-B3996&gt;F3996,1,0)</f>
        <v>0</v>
      </c>
    </row>
    <row r="3997" customFormat="false" ht="15" hidden="false" customHeight="false" outlineLevel="0" collapsed="false">
      <c r="A3997" s="51" t="n">
        <f aca="false">Prices_MTM!A4230</f>
        <v>43609</v>
      </c>
      <c r="B3997" s="43" t="n">
        <f aca="false">Prices_MTM!I4230</f>
        <v>94500</v>
      </c>
      <c r="C3997" s="43" t="n">
        <f aca="false">-PERCENTILE(Prices_MTM!I3980:I4229,1-Inputs!$B$8)</f>
        <v>181600</v>
      </c>
      <c r="D3997" s="43" t="n">
        <f aca="false">NORMSINV(Inputs!$B$8)*STDEV(Prices_MTM!I3980:I4229)</f>
        <v>165700.153486518</v>
      </c>
      <c r="E3997" s="43" t="n">
        <f aca="false">-PERCENTILE(Prices_MTM!I3980:I4229,1-Inputs!$B$9)</f>
        <v>281080</v>
      </c>
      <c r="F3997" s="43" t="n">
        <f aca="false">NORMSINV(Inputs!$B$9)*STDEV(Prices_MTM!I3980:I4229)</f>
        <v>234352.88920269</v>
      </c>
      <c r="G3997" s="52" t="n">
        <f aca="false">IF(-B3997&gt;C3997,1,0)</f>
        <v>0</v>
      </c>
      <c r="H3997" s="52" t="n">
        <f aca="false">IF(-B3997&gt;D3997,1,0)</f>
        <v>0</v>
      </c>
      <c r="I3997" s="52" t="n">
        <f aca="false">IF(-B3997&gt;E3997,1,0)</f>
        <v>0</v>
      </c>
      <c r="J3997" s="52" t="n">
        <f aca="false">IF(-B3997&gt;F3997,1,0)</f>
        <v>0</v>
      </c>
    </row>
    <row r="3998" customFormat="false" ht="15" hidden="false" customHeight="false" outlineLevel="0" collapsed="false">
      <c r="A3998" s="51" t="n">
        <f aca="false">Prices_MTM!A4231</f>
        <v>43613</v>
      </c>
      <c r="B3998" s="43" t="n">
        <f aca="false">Prices_MTM!I4231</f>
        <v>-59499.9999999999</v>
      </c>
      <c r="C3998" s="43" t="n">
        <f aca="false">-PERCENTILE(Prices_MTM!I3981:I4230,1-Inputs!$B$8)</f>
        <v>181600</v>
      </c>
      <c r="D3998" s="43" t="n">
        <f aca="false">NORMSINV(Inputs!$B$8)*STDEV(Prices_MTM!I3981:I4230)</f>
        <v>165561.171217236</v>
      </c>
      <c r="E3998" s="43" t="n">
        <f aca="false">-PERCENTILE(Prices_MTM!I3981:I4230,1-Inputs!$B$9)</f>
        <v>281080</v>
      </c>
      <c r="F3998" s="43" t="n">
        <f aca="false">NORMSINV(Inputs!$B$9)*STDEV(Prices_MTM!I3981:I4230)</f>
        <v>234156.323926988</v>
      </c>
      <c r="G3998" s="52" t="n">
        <f aca="false">IF(-B3998&gt;C3998,1,0)</f>
        <v>0</v>
      </c>
      <c r="H3998" s="52" t="n">
        <f aca="false">IF(-B3998&gt;D3998,1,0)</f>
        <v>0</v>
      </c>
      <c r="I3998" s="52" t="n">
        <f aca="false">IF(-B3998&gt;E3998,1,0)</f>
        <v>0</v>
      </c>
      <c r="J3998" s="52" t="n">
        <f aca="false">IF(-B3998&gt;F3998,1,0)</f>
        <v>0</v>
      </c>
    </row>
    <row r="3999" customFormat="false" ht="15" hidden="false" customHeight="false" outlineLevel="0" collapsed="false">
      <c r="A3999" s="51" t="n">
        <f aca="false">Prices_MTM!A4232</f>
        <v>43614</v>
      </c>
      <c r="B3999" s="43" t="n">
        <f aca="false">Prices_MTM!I4232</f>
        <v>-29499.9999999995</v>
      </c>
      <c r="C3999" s="43" t="n">
        <f aca="false">-PERCENTILE(Prices_MTM!I3982:I4231,1-Inputs!$B$8)</f>
        <v>181600</v>
      </c>
      <c r="D3999" s="43" t="n">
        <f aca="false">NORMSINV(Inputs!$B$8)*STDEV(Prices_MTM!I3982:I4231)</f>
        <v>165523.278919174</v>
      </c>
      <c r="E3999" s="43" t="n">
        <f aca="false">-PERCENTILE(Prices_MTM!I3982:I4231,1-Inputs!$B$9)</f>
        <v>281080</v>
      </c>
      <c r="F3999" s="43" t="n">
        <f aca="false">NORMSINV(Inputs!$B$9)*STDEV(Prices_MTM!I3982:I4231)</f>
        <v>234102.732126723</v>
      </c>
      <c r="G3999" s="52" t="n">
        <f aca="false">IF(-B3999&gt;C3999,1,0)</f>
        <v>0</v>
      </c>
      <c r="H3999" s="52" t="n">
        <f aca="false">IF(-B3999&gt;D3999,1,0)</f>
        <v>0</v>
      </c>
      <c r="I3999" s="52" t="n">
        <f aca="false">IF(-B3999&gt;E3999,1,0)</f>
        <v>0</v>
      </c>
      <c r="J3999" s="52" t="n">
        <f aca="false">IF(-B3999&gt;F3999,1,0)</f>
        <v>0</v>
      </c>
    </row>
    <row r="4000" customFormat="false" ht="15" hidden="false" customHeight="false" outlineLevel="0" collapsed="false">
      <c r="A4000" s="51" t="n">
        <f aca="false">Prices_MTM!A4233</f>
        <v>43615</v>
      </c>
      <c r="B4000" s="43" t="n">
        <f aca="false">Prices_MTM!I4233</f>
        <v>-182500</v>
      </c>
      <c r="C4000" s="43" t="n">
        <f aca="false">-PERCENTILE(Prices_MTM!I3983:I4232,1-Inputs!$B$8)</f>
        <v>181600</v>
      </c>
      <c r="D4000" s="43" t="n">
        <f aca="false">NORMSINV(Inputs!$B$8)*STDEV(Prices_MTM!I3983:I4232)</f>
        <v>165109.697803094</v>
      </c>
      <c r="E4000" s="43" t="n">
        <f aca="false">-PERCENTILE(Prices_MTM!I3983:I4232,1-Inputs!$B$9)</f>
        <v>281080</v>
      </c>
      <c r="F4000" s="43" t="n">
        <f aca="false">NORMSINV(Inputs!$B$9)*STDEV(Prices_MTM!I3983:I4232)</f>
        <v>233517.796461706</v>
      </c>
      <c r="G4000" s="52" t="n">
        <f aca="false">IF(-B4000&gt;C4000,1,0)</f>
        <v>1</v>
      </c>
      <c r="H4000" s="52" t="n">
        <f aca="false">IF(-B4000&gt;D4000,1,0)</f>
        <v>1</v>
      </c>
      <c r="I4000" s="52" t="n">
        <f aca="false">IF(-B4000&gt;E4000,1,0)</f>
        <v>0</v>
      </c>
      <c r="J4000" s="52" t="n">
        <f aca="false">IF(-B4000&gt;F4000,1,0)</f>
        <v>0</v>
      </c>
    </row>
    <row r="4001" customFormat="false" ht="15" hidden="false" customHeight="false" outlineLevel="0" collapsed="false">
      <c r="A4001" s="51" t="n">
        <f aca="false">Prices_MTM!A4234</f>
        <v>43616</v>
      </c>
      <c r="B4001" s="43" t="n">
        <f aca="false">Prices_MTM!I4234</f>
        <v>-159500</v>
      </c>
      <c r="C4001" s="43" t="n">
        <f aca="false">-PERCENTILE(Prices_MTM!I3984:I4233,1-Inputs!$B$8)</f>
        <v>184975</v>
      </c>
      <c r="D4001" s="43" t="n">
        <f aca="false">NORMSINV(Inputs!$B$8)*STDEV(Prices_MTM!I3984:I4233)</f>
        <v>165252.03390031</v>
      </c>
      <c r="E4001" s="43" t="n">
        <f aca="false">-PERCENTILE(Prices_MTM!I3984:I4233,1-Inputs!$B$9)</f>
        <v>281080</v>
      </c>
      <c r="F4001" s="43" t="n">
        <f aca="false">NORMSINV(Inputs!$B$9)*STDEV(Prices_MTM!I3984:I4233)</f>
        <v>233719.10512026</v>
      </c>
      <c r="G4001" s="52" t="n">
        <f aca="false">IF(-B4001&gt;C4001,1,0)</f>
        <v>0</v>
      </c>
      <c r="H4001" s="52" t="n">
        <f aca="false">IF(-B4001&gt;D4001,1,0)</f>
        <v>0</v>
      </c>
      <c r="I4001" s="52" t="n">
        <f aca="false">IF(-B4001&gt;E4001,1,0)</f>
        <v>0</v>
      </c>
      <c r="J4001" s="52" t="n">
        <f aca="false">IF(-B4001&gt;F4001,1,0)</f>
        <v>0</v>
      </c>
    </row>
    <row r="4002" customFormat="false" ht="15" hidden="false" customHeight="false" outlineLevel="0" collapsed="false">
      <c r="A4002" s="51" t="n">
        <f aca="false">Prices_MTM!A4235</f>
        <v>43619</v>
      </c>
      <c r="B4002" s="43" t="n">
        <f aca="false">Prices_MTM!I4235</f>
        <v>157000</v>
      </c>
      <c r="C4002" s="43" t="n">
        <f aca="false">-PERCENTILE(Prices_MTM!I3985:I4234,1-Inputs!$B$8)</f>
        <v>184975</v>
      </c>
      <c r="D4002" s="43" t="n">
        <f aca="false">NORMSINV(Inputs!$B$8)*STDEV(Prices_MTM!I3985:I4234)</f>
        <v>166049.910769319</v>
      </c>
      <c r="E4002" s="43" t="n">
        <f aca="false">-PERCENTILE(Prices_MTM!I3985:I4234,1-Inputs!$B$9)</f>
        <v>281080</v>
      </c>
      <c r="F4002" s="43" t="n">
        <f aca="false">NORMSINV(Inputs!$B$9)*STDEV(Prices_MTM!I3985:I4234)</f>
        <v>234847.557602324</v>
      </c>
      <c r="G4002" s="52" t="n">
        <f aca="false">IF(-B4002&gt;C4002,1,0)</f>
        <v>0</v>
      </c>
      <c r="H4002" s="52" t="n">
        <f aca="false">IF(-B4002&gt;D4002,1,0)</f>
        <v>0</v>
      </c>
      <c r="I4002" s="52" t="n">
        <f aca="false">IF(-B4002&gt;E4002,1,0)</f>
        <v>0</v>
      </c>
      <c r="J4002" s="52" t="n">
        <f aca="false">IF(-B4002&gt;F4002,1,0)</f>
        <v>0</v>
      </c>
    </row>
    <row r="4003" customFormat="false" ht="15" hidden="false" customHeight="false" outlineLevel="0" collapsed="false">
      <c r="A4003" s="51" t="n">
        <f aca="false">Prices_MTM!A4236</f>
        <v>43620</v>
      </c>
      <c r="B4003" s="43" t="n">
        <f aca="false">Prices_MTM!I4236</f>
        <v>4999.99999999972</v>
      </c>
      <c r="C4003" s="43" t="n">
        <f aca="false">-PERCENTILE(Prices_MTM!I3986:I4235,1-Inputs!$B$8)</f>
        <v>184975</v>
      </c>
      <c r="D4003" s="43" t="n">
        <f aca="false">NORMSINV(Inputs!$B$8)*STDEV(Prices_MTM!I3986:I4235)</f>
        <v>166690.49388569</v>
      </c>
      <c r="E4003" s="43" t="n">
        <f aca="false">-PERCENTILE(Prices_MTM!I3986:I4235,1-Inputs!$B$9)</f>
        <v>281080</v>
      </c>
      <c r="F4003" s="43" t="n">
        <f aca="false">NORMSINV(Inputs!$B$9)*STDEV(Prices_MTM!I3986:I4235)</f>
        <v>235753.546528328</v>
      </c>
      <c r="G4003" s="52" t="n">
        <f aca="false">IF(-B4003&gt;C4003,1,0)</f>
        <v>0</v>
      </c>
      <c r="H4003" s="52" t="n">
        <f aca="false">IF(-B4003&gt;D4003,1,0)</f>
        <v>0</v>
      </c>
      <c r="I4003" s="52" t="n">
        <f aca="false">IF(-B4003&gt;E4003,1,0)</f>
        <v>0</v>
      </c>
      <c r="J4003" s="52" t="n">
        <f aca="false">IF(-B4003&gt;F4003,1,0)</f>
        <v>0</v>
      </c>
    </row>
    <row r="4004" customFormat="false" ht="15" hidden="false" customHeight="false" outlineLevel="0" collapsed="false">
      <c r="A4004" s="51" t="n">
        <f aca="false">Prices_MTM!A4237</f>
        <v>43621</v>
      </c>
      <c r="B4004" s="43" t="n">
        <f aca="false">Prices_MTM!I4237</f>
        <v>-122000</v>
      </c>
      <c r="C4004" s="43" t="n">
        <f aca="false">-PERCENTILE(Prices_MTM!I3987:I4236,1-Inputs!$B$8)</f>
        <v>184975</v>
      </c>
      <c r="D4004" s="43" t="n">
        <f aca="false">NORMSINV(Inputs!$B$8)*STDEV(Prices_MTM!I3987:I4236)</f>
        <v>165949.163522593</v>
      </c>
      <c r="E4004" s="43" t="n">
        <f aca="false">-PERCENTILE(Prices_MTM!I3987:I4236,1-Inputs!$B$9)</f>
        <v>281080</v>
      </c>
      <c r="F4004" s="43" t="n">
        <f aca="false">NORMSINV(Inputs!$B$9)*STDEV(Prices_MTM!I3987:I4236)</f>
        <v>234705.068848677</v>
      </c>
      <c r="G4004" s="52" t="n">
        <f aca="false">IF(-B4004&gt;C4004,1,0)</f>
        <v>0</v>
      </c>
      <c r="H4004" s="52" t="n">
        <f aca="false">IF(-B4004&gt;D4004,1,0)</f>
        <v>0</v>
      </c>
      <c r="I4004" s="52" t="n">
        <f aca="false">IF(-B4004&gt;E4004,1,0)</f>
        <v>0</v>
      </c>
      <c r="J4004" s="52" t="n">
        <f aca="false">IF(-B4004&gt;F4004,1,0)</f>
        <v>0</v>
      </c>
    </row>
    <row r="4005" customFormat="false" ht="15" hidden="false" customHeight="false" outlineLevel="0" collapsed="false">
      <c r="A4005" s="51" t="n">
        <f aca="false">Prices_MTM!A4238</f>
        <v>43622</v>
      </c>
      <c r="B4005" s="43" t="n">
        <f aca="false">Prices_MTM!I4238</f>
        <v>70500.0000000002</v>
      </c>
      <c r="C4005" s="43" t="n">
        <f aca="false">-PERCENTILE(Prices_MTM!I3988:I4237,1-Inputs!$B$8)</f>
        <v>184975</v>
      </c>
      <c r="D4005" s="43" t="n">
        <f aca="false">NORMSINV(Inputs!$B$8)*STDEV(Prices_MTM!I3988:I4237)</f>
        <v>166400.846231111</v>
      </c>
      <c r="E4005" s="43" t="n">
        <f aca="false">-PERCENTILE(Prices_MTM!I3988:I4237,1-Inputs!$B$9)</f>
        <v>281080</v>
      </c>
      <c r="F4005" s="43" t="n">
        <f aca="false">NORMSINV(Inputs!$B$9)*STDEV(Prices_MTM!I3988:I4237)</f>
        <v>235343.892322987</v>
      </c>
      <c r="G4005" s="52" t="n">
        <f aca="false">IF(-B4005&gt;C4005,1,0)</f>
        <v>0</v>
      </c>
      <c r="H4005" s="52" t="n">
        <f aca="false">IF(-B4005&gt;D4005,1,0)</f>
        <v>0</v>
      </c>
      <c r="I4005" s="52" t="n">
        <f aca="false">IF(-B4005&gt;E4005,1,0)</f>
        <v>0</v>
      </c>
      <c r="J4005" s="52" t="n">
        <f aca="false">IF(-B4005&gt;F4005,1,0)</f>
        <v>0</v>
      </c>
    </row>
    <row r="4006" customFormat="false" ht="15" hidden="false" customHeight="false" outlineLevel="0" collapsed="false">
      <c r="A4006" s="51" t="n">
        <f aca="false">Prices_MTM!A4239</f>
        <v>43623</v>
      </c>
      <c r="B4006" s="43" t="n">
        <f aca="false">Prices_MTM!I4239</f>
        <v>69500.0000000004</v>
      </c>
      <c r="C4006" s="43" t="n">
        <f aca="false">-PERCENTILE(Prices_MTM!I3989:I4238,1-Inputs!$B$8)</f>
        <v>184975</v>
      </c>
      <c r="D4006" s="43" t="n">
        <f aca="false">NORMSINV(Inputs!$B$8)*STDEV(Prices_MTM!I3989:I4238)</f>
        <v>166509.426262646</v>
      </c>
      <c r="E4006" s="43" t="n">
        <f aca="false">-PERCENTILE(Prices_MTM!I3989:I4238,1-Inputs!$B$9)</f>
        <v>281080</v>
      </c>
      <c r="F4006" s="43" t="n">
        <f aca="false">NORMSINV(Inputs!$B$9)*STDEV(Prices_MTM!I3989:I4238)</f>
        <v>235497.459133665</v>
      </c>
      <c r="G4006" s="52" t="n">
        <f aca="false">IF(-B4006&gt;C4006,1,0)</f>
        <v>0</v>
      </c>
      <c r="H4006" s="52" t="n">
        <f aca="false">IF(-B4006&gt;D4006,1,0)</f>
        <v>0</v>
      </c>
      <c r="I4006" s="52" t="n">
        <f aca="false">IF(-B4006&gt;E4006,1,0)</f>
        <v>0</v>
      </c>
      <c r="J4006" s="52" t="n">
        <f aca="false">IF(-B4006&gt;F4006,1,0)</f>
        <v>0</v>
      </c>
    </row>
    <row r="4007" customFormat="false" ht="15" hidden="false" customHeight="false" outlineLevel="0" collapsed="false">
      <c r="A4007" s="51" t="n">
        <f aca="false">Prices_MTM!A4240</f>
        <v>43626</v>
      </c>
      <c r="B4007" s="43" t="n">
        <f aca="false">Prices_MTM!I4240</f>
        <v>-72500.0000000008</v>
      </c>
      <c r="C4007" s="43" t="n">
        <f aca="false">-PERCENTILE(Prices_MTM!I3990:I4239,1-Inputs!$B$8)</f>
        <v>184975</v>
      </c>
      <c r="D4007" s="43" t="n">
        <f aca="false">NORMSINV(Inputs!$B$8)*STDEV(Prices_MTM!I3990:I4239)</f>
        <v>166335.08318223</v>
      </c>
      <c r="E4007" s="43" t="n">
        <f aca="false">-PERCENTILE(Prices_MTM!I3990:I4239,1-Inputs!$B$9)</f>
        <v>281080</v>
      </c>
      <c r="F4007" s="43" t="n">
        <f aca="false">NORMSINV(Inputs!$B$9)*STDEV(Prices_MTM!I3990:I4239)</f>
        <v>235250.882387971</v>
      </c>
      <c r="G4007" s="52" t="n">
        <f aca="false">IF(-B4007&gt;C4007,1,0)</f>
        <v>0</v>
      </c>
      <c r="H4007" s="52" t="n">
        <f aca="false">IF(-B4007&gt;D4007,1,0)</f>
        <v>0</v>
      </c>
      <c r="I4007" s="52" t="n">
        <f aca="false">IF(-B4007&gt;E4007,1,0)</f>
        <v>0</v>
      </c>
      <c r="J4007" s="52" t="n">
        <f aca="false">IF(-B4007&gt;F4007,1,0)</f>
        <v>0</v>
      </c>
    </row>
    <row r="4008" customFormat="false" ht="15" hidden="false" customHeight="false" outlineLevel="0" collapsed="false">
      <c r="A4008" s="51" t="n">
        <f aca="false">Prices_MTM!A4241</f>
        <v>43627</v>
      </c>
      <c r="B4008" s="43" t="n">
        <f aca="false">Prices_MTM!I4241</f>
        <v>34499.9999999999</v>
      </c>
      <c r="C4008" s="43" t="n">
        <f aca="false">-PERCENTILE(Prices_MTM!I3991:I4240,1-Inputs!$B$8)</f>
        <v>184975</v>
      </c>
      <c r="D4008" s="43" t="n">
        <f aca="false">NORMSINV(Inputs!$B$8)*STDEV(Prices_MTM!I3991:I4240)</f>
        <v>166233.877191643</v>
      </c>
      <c r="E4008" s="43" t="n">
        <f aca="false">-PERCENTILE(Prices_MTM!I3991:I4240,1-Inputs!$B$9)</f>
        <v>281080</v>
      </c>
      <c r="F4008" s="43" t="n">
        <f aca="false">NORMSINV(Inputs!$B$9)*STDEV(Prices_MTM!I3991:I4240)</f>
        <v>235107.744824126</v>
      </c>
      <c r="G4008" s="52" t="n">
        <f aca="false">IF(-B4008&gt;C4008,1,0)</f>
        <v>0</v>
      </c>
      <c r="H4008" s="52" t="n">
        <f aca="false">IF(-B4008&gt;D4008,1,0)</f>
        <v>0</v>
      </c>
      <c r="I4008" s="52" t="n">
        <f aca="false">IF(-B4008&gt;E4008,1,0)</f>
        <v>0</v>
      </c>
      <c r="J4008" s="52" t="n">
        <f aca="false">IF(-B4008&gt;F4008,1,0)</f>
        <v>0</v>
      </c>
    </row>
    <row r="4009" customFormat="false" ht="15" hidden="false" customHeight="false" outlineLevel="0" collapsed="false">
      <c r="A4009" s="51" t="n">
        <f aca="false">Prices_MTM!A4242</f>
        <v>43628</v>
      </c>
      <c r="B4009" s="43" t="n">
        <f aca="false">Prices_MTM!I4242</f>
        <v>-121999.999999999</v>
      </c>
      <c r="C4009" s="43" t="n">
        <f aca="false">-PERCENTILE(Prices_MTM!I3992:I4241,1-Inputs!$B$8)</f>
        <v>184975</v>
      </c>
      <c r="D4009" s="43" t="n">
        <f aca="false">NORMSINV(Inputs!$B$8)*STDEV(Prices_MTM!I3992:I4241)</f>
        <v>166260.794630952</v>
      </c>
      <c r="E4009" s="43" t="n">
        <f aca="false">-PERCENTILE(Prices_MTM!I3992:I4241,1-Inputs!$B$9)</f>
        <v>281080</v>
      </c>
      <c r="F4009" s="43" t="n">
        <f aca="false">NORMSINV(Inputs!$B$9)*STDEV(Prices_MTM!I3992:I4241)</f>
        <v>235145.814672217</v>
      </c>
      <c r="G4009" s="52" t="n">
        <f aca="false">IF(-B4009&gt;C4009,1,0)</f>
        <v>0</v>
      </c>
      <c r="H4009" s="52" t="n">
        <f aca="false">IF(-B4009&gt;D4009,1,0)</f>
        <v>0</v>
      </c>
      <c r="I4009" s="52" t="n">
        <f aca="false">IF(-B4009&gt;E4009,1,0)</f>
        <v>0</v>
      </c>
      <c r="J4009" s="52" t="n">
        <f aca="false">IF(-B4009&gt;F4009,1,0)</f>
        <v>0</v>
      </c>
    </row>
    <row r="4010" customFormat="false" ht="15" hidden="false" customHeight="false" outlineLevel="0" collapsed="false">
      <c r="A4010" s="51" t="n">
        <f aca="false">Prices_MTM!A4243</f>
        <v>43629</v>
      </c>
      <c r="B4010" s="43" t="n">
        <f aca="false">Prices_MTM!I4243</f>
        <v>43999.9999999998</v>
      </c>
      <c r="C4010" s="43" t="n">
        <f aca="false">-PERCENTILE(Prices_MTM!I3993:I4242,1-Inputs!$B$8)</f>
        <v>184975</v>
      </c>
      <c r="D4010" s="43" t="n">
        <f aca="false">NORMSINV(Inputs!$B$8)*STDEV(Prices_MTM!I3993:I4242)</f>
        <v>166719.994952774</v>
      </c>
      <c r="E4010" s="43" t="n">
        <f aca="false">-PERCENTILE(Prices_MTM!I3993:I4242,1-Inputs!$B$9)</f>
        <v>281080</v>
      </c>
      <c r="F4010" s="43" t="n">
        <f aca="false">NORMSINV(Inputs!$B$9)*STDEV(Prices_MTM!I3993:I4242)</f>
        <v>235795.270450486</v>
      </c>
      <c r="G4010" s="52" t="n">
        <f aca="false">IF(-B4010&gt;C4010,1,0)</f>
        <v>0</v>
      </c>
      <c r="H4010" s="52" t="n">
        <f aca="false">IF(-B4010&gt;D4010,1,0)</f>
        <v>0</v>
      </c>
      <c r="I4010" s="52" t="n">
        <f aca="false">IF(-B4010&gt;E4010,1,0)</f>
        <v>0</v>
      </c>
      <c r="J4010" s="52" t="n">
        <f aca="false">IF(-B4010&gt;F4010,1,0)</f>
        <v>0</v>
      </c>
    </row>
    <row r="4011" customFormat="false" ht="15" hidden="false" customHeight="false" outlineLevel="0" collapsed="false">
      <c r="A4011" s="51" t="n">
        <f aca="false">Prices_MTM!A4244</f>
        <v>43630</v>
      </c>
      <c r="B4011" s="43" t="n">
        <f aca="false">Prices_MTM!I4244</f>
        <v>16499.9999999996</v>
      </c>
      <c r="C4011" s="43" t="n">
        <f aca="false">-PERCENTILE(Prices_MTM!I3994:I4243,1-Inputs!$B$8)</f>
        <v>184975</v>
      </c>
      <c r="D4011" s="43" t="n">
        <f aca="false">NORMSINV(Inputs!$B$8)*STDEV(Prices_MTM!I3994:I4243)</f>
        <v>166664.479296869</v>
      </c>
      <c r="E4011" s="43" t="n">
        <f aca="false">-PERCENTILE(Prices_MTM!I3994:I4243,1-Inputs!$B$9)</f>
        <v>281080</v>
      </c>
      <c r="F4011" s="43" t="n">
        <f aca="false">NORMSINV(Inputs!$B$9)*STDEV(Prices_MTM!I3994:I4243)</f>
        <v>235716.753598911</v>
      </c>
      <c r="G4011" s="52" t="n">
        <f aca="false">IF(-B4011&gt;C4011,1,0)</f>
        <v>0</v>
      </c>
      <c r="H4011" s="52" t="n">
        <f aca="false">IF(-B4011&gt;D4011,1,0)</f>
        <v>0</v>
      </c>
      <c r="I4011" s="52" t="n">
        <f aca="false">IF(-B4011&gt;E4011,1,0)</f>
        <v>0</v>
      </c>
      <c r="J4011" s="52" t="n">
        <f aca="false">IF(-B4011&gt;F4011,1,0)</f>
        <v>0</v>
      </c>
    </row>
    <row r="4012" customFormat="false" ht="15" hidden="false" customHeight="false" outlineLevel="0" collapsed="false">
      <c r="A4012" s="51" t="n">
        <f aca="false">Prices_MTM!A4245</f>
        <v>43633</v>
      </c>
      <c r="B4012" s="43" t="n">
        <f aca="false">Prices_MTM!I4245</f>
        <v>-24500.0000000001</v>
      </c>
      <c r="C4012" s="43" t="n">
        <f aca="false">-PERCENTILE(Prices_MTM!I3995:I4244,1-Inputs!$B$8)</f>
        <v>184975</v>
      </c>
      <c r="D4012" s="43" t="n">
        <f aca="false">NORMSINV(Inputs!$B$8)*STDEV(Prices_MTM!I3995:I4244)</f>
        <v>166667.490122697</v>
      </c>
      <c r="E4012" s="43" t="n">
        <f aca="false">-PERCENTILE(Prices_MTM!I3995:I4244,1-Inputs!$B$9)</f>
        <v>281080</v>
      </c>
      <c r="F4012" s="43" t="n">
        <f aca="false">NORMSINV(Inputs!$B$9)*STDEV(Prices_MTM!I3995:I4244)</f>
        <v>235721.011867336</v>
      </c>
      <c r="G4012" s="52" t="n">
        <f aca="false">IF(-B4012&gt;C4012,1,0)</f>
        <v>0</v>
      </c>
      <c r="H4012" s="52" t="n">
        <f aca="false">IF(-B4012&gt;D4012,1,0)</f>
        <v>0</v>
      </c>
      <c r="I4012" s="52" t="n">
        <f aca="false">IF(-B4012&gt;E4012,1,0)</f>
        <v>0</v>
      </c>
      <c r="J4012" s="52" t="n">
        <f aca="false">IF(-B4012&gt;F4012,1,0)</f>
        <v>0</v>
      </c>
    </row>
    <row r="4013" customFormat="false" ht="15" hidden="false" customHeight="false" outlineLevel="0" collapsed="false">
      <c r="A4013" s="51" t="n">
        <f aca="false">Prices_MTM!A4246</f>
        <v>43634</v>
      </c>
      <c r="B4013" s="43" t="n">
        <f aca="false">Prices_MTM!I4246</f>
        <v>152500</v>
      </c>
      <c r="C4013" s="43" t="n">
        <f aca="false">-PERCENTILE(Prices_MTM!I3996:I4245,1-Inputs!$B$8)</f>
        <v>184975</v>
      </c>
      <c r="D4013" s="43" t="n">
        <f aca="false">NORMSINV(Inputs!$B$8)*STDEV(Prices_MTM!I3996:I4245)</f>
        <v>166671.822565361</v>
      </c>
      <c r="E4013" s="43" t="n">
        <f aca="false">-PERCENTILE(Prices_MTM!I3996:I4245,1-Inputs!$B$9)</f>
        <v>281080</v>
      </c>
      <c r="F4013" s="43" t="n">
        <f aca="false">NORMSINV(Inputs!$B$9)*STDEV(Prices_MTM!I3996:I4245)</f>
        <v>235727.139323674</v>
      </c>
      <c r="G4013" s="52" t="n">
        <f aca="false">IF(-B4013&gt;C4013,1,0)</f>
        <v>0</v>
      </c>
      <c r="H4013" s="52" t="n">
        <f aca="false">IF(-B4013&gt;D4013,1,0)</f>
        <v>0</v>
      </c>
      <c r="I4013" s="52" t="n">
        <f aca="false">IF(-B4013&gt;E4013,1,0)</f>
        <v>0</v>
      </c>
      <c r="J4013" s="52" t="n">
        <f aca="false">IF(-B4013&gt;F4013,1,0)</f>
        <v>0</v>
      </c>
    </row>
    <row r="4014" customFormat="false" ht="15" hidden="false" customHeight="false" outlineLevel="0" collapsed="false">
      <c r="A4014" s="51" t="n">
        <f aca="false">Prices_MTM!A4247</f>
        <v>43635</v>
      </c>
      <c r="B4014" s="43" t="n">
        <f aca="false">Prices_MTM!I4247</f>
        <v>13000.0000000003</v>
      </c>
      <c r="C4014" s="43" t="n">
        <f aca="false">-PERCENTILE(Prices_MTM!I3997:I4246,1-Inputs!$B$8)</f>
        <v>184975</v>
      </c>
      <c r="D4014" s="43" t="n">
        <f aca="false">NORMSINV(Inputs!$B$8)*STDEV(Prices_MTM!I3997:I4246)</f>
        <v>167390.583332463</v>
      </c>
      <c r="E4014" s="43" t="n">
        <f aca="false">-PERCENTILE(Prices_MTM!I3997:I4246,1-Inputs!$B$9)</f>
        <v>281080</v>
      </c>
      <c r="F4014" s="43" t="n">
        <f aca="false">NORMSINV(Inputs!$B$9)*STDEV(Prices_MTM!I3997:I4246)</f>
        <v>236743.696393004</v>
      </c>
      <c r="G4014" s="52" t="n">
        <f aca="false">IF(-B4014&gt;C4014,1,0)</f>
        <v>0</v>
      </c>
      <c r="H4014" s="52" t="n">
        <f aca="false">IF(-B4014&gt;D4014,1,0)</f>
        <v>0</v>
      </c>
      <c r="I4014" s="52" t="n">
        <f aca="false">IF(-B4014&gt;E4014,1,0)</f>
        <v>0</v>
      </c>
      <c r="J4014" s="52" t="n">
        <f aca="false">IF(-B4014&gt;F4014,1,0)</f>
        <v>0</v>
      </c>
    </row>
    <row r="4015" customFormat="false" ht="15" hidden="false" customHeight="false" outlineLevel="0" collapsed="false">
      <c r="A4015" s="51" t="n">
        <f aca="false">Prices_MTM!A4248</f>
        <v>43636</v>
      </c>
      <c r="B4015" s="43" t="n">
        <f aca="false">Prices_MTM!I4248</f>
        <v>184500</v>
      </c>
      <c r="C4015" s="43" t="n">
        <f aca="false">-PERCENTILE(Prices_MTM!I3998:I4247,1-Inputs!$B$8)</f>
        <v>184975</v>
      </c>
      <c r="D4015" s="43" t="n">
        <f aca="false">NORMSINV(Inputs!$B$8)*STDEV(Prices_MTM!I3998:I4247)</f>
        <v>167318.522295394</v>
      </c>
      <c r="E4015" s="43" t="n">
        <f aca="false">-PERCENTILE(Prices_MTM!I3998:I4247,1-Inputs!$B$9)</f>
        <v>281080</v>
      </c>
      <c r="F4015" s="43" t="n">
        <f aca="false">NORMSINV(Inputs!$B$9)*STDEV(Prices_MTM!I3998:I4247)</f>
        <v>236641.779093106</v>
      </c>
      <c r="G4015" s="52" t="n">
        <f aca="false">IF(-B4015&gt;C4015,1,0)</f>
        <v>0</v>
      </c>
      <c r="H4015" s="52" t="n">
        <f aca="false">IF(-B4015&gt;D4015,1,0)</f>
        <v>0</v>
      </c>
      <c r="I4015" s="52" t="n">
        <f aca="false">IF(-B4015&gt;E4015,1,0)</f>
        <v>0</v>
      </c>
      <c r="J4015" s="52" t="n">
        <f aca="false">IF(-B4015&gt;F4015,1,0)</f>
        <v>0</v>
      </c>
    </row>
    <row r="4016" customFormat="false" ht="15" hidden="false" customHeight="false" outlineLevel="0" collapsed="false">
      <c r="A4016" s="51" t="n">
        <f aca="false">Prices_MTM!A4249</f>
        <v>43637</v>
      </c>
      <c r="B4016" s="43" t="n">
        <f aca="false">Prices_MTM!I4249</f>
        <v>19500</v>
      </c>
      <c r="C4016" s="43" t="n">
        <f aca="false">-PERCENTILE(Prices_MTM!I3999:I4248,1-Inputs!$B$8)</f>
        <v>184975</v>
      </c>
      <c r="D4016" s="43" t="n">
        <f aca="false">NORMSINV(Inputs!$B$8)*STDEV(Prices_MTM!I3999:I4248)</f>
        <v>168364.898825901</v>
      </c>
      <c r="E4016" s="43" t="n">
        <f aca="false">-PERCENTILE(Prices_MTM!I3999:I4248,1-Inputs!$B$9)</f>
        <v>281080</v>
      </c>
      <c r="F4016" s="43" t="n">
        <f aca="false">NORMSINV(Inputs!$B$9)*STDEV(Prices_MTM!I3999:I4248)</f>
        <v>238121.689388652</v>
      </c>
      <c r="G4016" s="52" t="n">
        <f aca="false">IF(-B4016&gt;C4016,1,0)</f>
        <v>0</v>
      </c>
      <c r="H4016" s="52" t="n">
        <f aca="false">IF(-B4016&gt;D4016,1,0)</f>
        <v>0</v>
      </c>
      <c r="I4016" s="52" t="n">
        <f aca="false">IF(-B4016&gt;E4016,1,0)</f>
        <v>0</v>
      </c>
      <c r="J4016" s="52" t="n">
        <f aca="false">IF(-B4016&gt;F4016,1,0)</f>
        <v>0</v>
      </c>
    </row>
    <row r="4017" customFormat="false" ht="15" hidden="false" customHeight="false" outlineLevel="0" collapsed="false">
      <c r="A4017" s="51" t="n">
        <f aca="false">Prices_MTM!A4250</f>
        <v>43640</v>
      </c>
      <c r="B4017" s="43" t="n">
        <f aca="false">Prices_MTM!I4250</f>
        <v>79499.9999999995</v>
      </c>
      <c r="C4017" s="43" t="n">
        <f aca="false">-PERCENTILE(Prices_MTM!I4000:I4249,1-Inputs!$B$8)</f>
        <v>184975</v>
      </c>
      <c r="D4017" s="43" t="n">
        <f aca="false">NORMSINV(Inputs!$B$8)*STDEV(Prices_MTM!I4000:I4249)</f>
        <v>168156.826249598</v>
      </c>
      <c r="E4017" s="43" t="n">
        <f aca="false">-PERCENTILE(Prices_MTM!I4000:I4249,1-Inputs!$B$9)</f>
        <v>281080</v>
      </c>
      <c r="F4017" s="43" t="n">
        <f aca="false">NORMSINV(Inputs!$B$9)*STDEV(Prices_MTM!I4000:I4249)</f>
        <v>237827.408373248</v>
      </c>
      <c r="G4017" s="52" t="n">
        <f aca="false">IF(-B4017&gt;C4017,1,0)</f>
        <v>0</v>
      </c>
      <c r="H4017" s="52" t="n">
        <f aca="false">IF(-B4017&gt;D4017,1,0)</f>
        <v>0</v>
      </c>
      <c r="I4017" s="52" t="n">
        <f aca="false">IF(-B4017&gt;E4017,1,0)</f>
        <v>0</v>
      </c>
      <c r="J4017" s="52" t="n">
        <f aca="false">IF(-B4017&gt;F4017,1,0)</f>
        <v>0</v>
      </c>
    </row>
    <row r="4018" customFormat="false" ht="15" hidden="false" customHeight="false" outlineLevel="0" collapsed="false">
      <c r="A4018" s="51" t="n">
        <f aca="false">Prices_MTM!A4251</f>
        <v>43641</v>
      </c>
      <c r="B4018" s="43" t="n">
        <f aca="false">Prices_MTM!I4251</f>
        <v>-63999.9999999993</v>
      </c>
      <c r="C4018" s="43" t="n">
        <f aca="false">-PERCENTILE(Prices_MTM!I4001:I4250,1-Inputs!$B$8)</f>
        <v>184975</v>
      </c>
      <c r="D4018" s="43" t="n">
        <f aca="false">NORMSINV(Inputs!$B$8)*STDEV(Prices_MTM!I4001:I4250)</f>
        <v>167919.051344473</v>
      </c>
      <c r="E4018" s="43" t="n">
        <f aca="false">-PERCENTILE(Prices_MTM!I4001:I4250,1-Inputs!$B$9)</f>
        <v>281080</v>
      </c>
      <c r="F4018" s="43" t="n">
        <f aca="false">NORMSINV(Inputs!$B$9)*STDEV(Prices_MTM!I4001:I4250)</f>
        <v>237491.118787371</v>
      </c>
      <c r="G4018" s="52" t="n">
        <f aca="false">IF(-B4018&gt;C4018,1,0)</f>
        <v>0</v>
      </c>
      <c r="H4018" s="52" t="n">
        <f aca="false">IF(-B4018&gt;D4018,1,0)</f>
        <v>0</v>
      </c>
      <c r="I4018" s="52" t="n">
        <f aca="false">IF(-B4018&gt;E4018,1,0)</f>
        <v>0</v>
      </c>
      <c r="J4018" s="52" t="n">
        <f aca="false">IF(-B4018&gt;F4018,1,0)</f>
        <v>0</v>
      </c>
    </row>
    <row r="4019" customFormat="false" ht="15" hidden="false" customHeight="false" outlineLevel="0" collapsed="false">
      <c r="A4019" s="51" t="n">
        <f aca="false">Prices_MTM!A4252</f>
        <v>43642</v>
      </c>
      <c r="B4019" s="43" t="n">
        <f aca="false">Prices_MTM!I4252</f>
        <v>123500</v>
      </c>
      <c r="C4019" s="43" t="n">
        <f aca="false">-PERCENTILE(Prices_MTM!I4002:I4251,1-Inputs!$B$8)</f>
        <v>184975</v>
      </c>
      <c r="D4019" s="43" t="n">
        <f aca="false">NORMSINV(Inputs!$B$8)*STDEV(Prices_MTM!I4002:I4251)</f>
        <v>167974.225944062</v>
      </c>
      <c r="E4019" s="43" t="n">
        <f aca="false">-PERCENTILE(Prices_MTM!I4002:I4251,1-Inputs!$B$9)</f>
        <v>281080</v>
      </c>
      <c r="F4019" s="43" t="n">
        <f aca="false">NORMSINV(Inputs!$B$9)*STDEV(Prices_MTM!I4002:I4251)</f>
        <v>237569.15327649</v>
      </c>
      <c r="G4019" s="52" t="n">
        <f aca="false">IF(-B4019&gt;C4019,1,0)</f>
        <v>0</v>
      </c>
      <c r="H4019" s="52" t="n">
        <f aca="false">IF(-B4019&gt;D4019,1,0)</f>
        <v>0</v>
      </c>
      <c r="I4019" s="52" t="n">
        <f aca="false">IF(-B4019&gt;E4019,1,0)</f>
        <v>0</v>
      </c>
      <c r="J4019" s="52" t="n">
        <f aca="false">IF(-B4019&gt;F4019,1,0)</f>
        <v>0</v>
      </c>
    </row>
    <row r="4020" customFormat="false" ht="15" hidden="false" customHeight="false" outlineLevel="0" collapsed="false">
      <c r="A4020" s="51" t="n">
        <f aca="false">Prices_MTM!A4253</f>
        <v>43643</v>
      </c>
      <c r="B4020" s="43" t="n">
        <f aca="false">Prices_MTM!I4253</f>
        <v>4499.99999999946</v>
      </c>
      <c r="C4020" s="43" t="n">
        <f aca="false">-PERCENTILE(Prices_MTM!I4003:I4252,1-Inputs!$B$8)</f>
        <v>184975</v>
      </c>
      <c r="D4020" s="43" t="n">
        <f aca="false">NORMSINV(Inputs!$B$8)*STDEV(Prices_MTM!I4003:I4252)</f>
        <v>165630.923312547</v>
      </c>
      <c r="E4020" s="43" t="n">
        <f aca="false">-PERCENTILE(Prices_MTM!I4003:I4252,1-Inputs!$B$9)</f>
        <v>281080</v>
      </c>
      <c r="F4020" s="43" t="n">
        <f aca="false">NORMSINV(Inputs!$B$9)*STDEV(Prices_MTM!I4003:I4252)</f>
        <v>234254.975646495</v>
      </c>
      <c r="G4020" s="52" t="n">
        <f aca="false">IF(-B4020&gt;C4020,1,0)</f>
        <v>0</v>
      </c>
      <c r="H4020" s="52" t="n">
        <f aca="false">IF(-B4020&gt;D4020,1,0)</f>
        <v>0</v>
      </c>
      <c r="I4020" s="52" t="n">
        <f aca="false">IF(-B4020&gt;E4020,1,0)</f>
        <v>0</v>
      </c>
      <c r="J4020" s="52" t="n">
        <f aca="false">IF(-B4020&gt;F4020,1,0)</f>
        <v>0</v>
      </c>
    </row>
    <row r="4021" customFormat="false" ht="15" hidden="false" customHeight="false" outlineLevel="0" collapsed="false">
      <c r="A4021" s="51" t="n">
        <f aca="false">Prices_MTM!A4254</f>
        <v>43644</v>
      </c>
      <c r="B4021" s="43" t="n">
        <f aca="false">Prices_MTM!I4254</f>
        <v>-134999.999999999</v>
      </c>
      <c r="C4021" s="43" t="n">
        <f aca="false">-PERCENTILE(Prices_MTM!I4004:I4253,1-Inputs!$B$8)</f>
        <v>184975</v>
      </c>
      <c r="D4021" s="43" t="n">
        <f aca="false">NORMSINV(Inputs!$B$8)*STDEV(Prices_MTM!I4004:I4253)</f>
        <v>165039.755966239</v>
      </c>
      <c r="E4021" s="43" t="n">
        <f aca="false">-PERCENTILE(Prices_MTM!I4004:I4253,1-Inputs!$B$9)</f>
        <v>281080</v>
      </c>
      <c r="F4021" s="43" t="n">
        <f aca="false">NORMSINV(Inputs!$B$9)*STDEV(Prices_MTM!I4004:I4253)</f>
        <v>233418.876387113</v>
      </c>
      <c r="G4021" s="52" t="n">
        <f aca="false">IF(-B4021&gt;C4021,1,0)</f>
        <v>0</v>
      </c>
      <c r="H4021" s="52" t="n">
        <f aca="false">IF(-B4021&gt;D4021,1,0)</f>
        <v>0</v>
      </c>
      <c r="I4021" s="52" t="n">
        <f aca="false">IF(-B4021&gt;E4021,1,0)</f>
        <v>0</v>
      </c>
      <c r="J4021" s="52" t="n">
        <f aca="false">IF(-B4021&gt;F4021,1,0)</f>
        <v>0</v>
      </c>
    </row>
    <row r="4022" customFormat="false" ht="15" hidden="false" customHeight="false" outlineLevel="0" collapsed="false">
      <c r="A4022" s="51" t="n">
        <f aca="false">Prices_MTM!A4255</f>
        <v>43647</v>
      </c>
      <c r="B4022" s="43" t="n">
        <f aca="false">Prices_MTM!I4255</f>
        <v>191999.999999999</v>
      </c>
      <c r="C4022" s="43" t="n">
        <f aca="false">-PERCENTILE(Prices_MTM!I4005:I4254,1-Inputs!$B$8)</f>
        <v>184975</v>
      </c>
      <c r="D4022" s="43" t="n">
        <f aca="false">NORMSINV(Inputs!$B$8)*STDEV(Prices_MTM!I4005:I4254)</f>
        <v>157242.456629233</v>
      </c>
      <c r="E4022" s="43" t="n">
        <f aca="false">-PERCENTILE(Prices_MTM!I4005:I4254,1-Inputs!$B$9)</f>
        <v>281080</v>
      </c>
      <c r="F4022" s="43" t="n">
        <f aca="false">NORMSINV(Inputs!$B$9)*STDEV(Prices_MTM!I4005:I4254)</f>
        <v>222391.007135596</v>
      </c>
      <c r="G4022" s="52" t="n">
        <f aca="false">IF(-B4022&gt;C4022,1,0)</f>
        <v>0</v>
      </c>
      <c r="H4022" s="52" t="n">
        <f aca="false">IF(-B4022&gt;D4022,1,0)</f>
        <v>0</v>
      </c>
      <c r="I4022" s="52" t="n">
        <f aca="false">IF(-B4022&gt;E4022,1,0)</f>
        <v>0</v>
      </c>
      <c r="J4022" s="52" t="n">
        <f aca="false">IF(-B4022&gt;F4022,1,0)</f>
        <v>0</v>
      </c>
    </row>
    <row r="4023" customFormat="false" ht="15" hidden="false" customHeight="false" outlineLevel="0" collapsed="false">
      <c r="A4023" s="51" t="n">
        <f aca="false">Prices_MTM!A4256</f>
        <v>43648</v>
      </c>
      <c r="B4023" s="43" t="n">
        <f aca="false">Prices_MTM!I4256</f>
        <v>-172000</v>
      </c>
      <c r="C4023" s="43" t="n">
        <f aca="false">-PERCENTILE(Prices_MTM!I4006:I4255,1-Inputs!$B$8)</f>
        <v>184975</v>
      </c>
      <c r="D4023" s="43" t="n">
        <f aca="false">NORMSINV(Inputs!$B$8)*STDEV(Prices_MTM!I4006:I4255)</f>
        <v>158254.384645778</v>
      </c>
      <c r="E4023" s="43" t="n">
        <f aca="false">-PERCENTILE(Prices_MTM!I4006:I4255,1-Inputs!$B$9)</f>
        <v>281080</v>
      </c>
      <c r="F4023" s="43" t="n">
        <f aca="false">NORMSINV(Inputs!$B$9)*STDEV(Prices_MTM!I4006:I4255)</f>
        <v>223822.19624045</v>
      </c>
      <c r="G4023" s="52" t="n">
        <f aca="false">IF(-B4023&gt;C4023,1,0)</f>
        <v>0</v>
      </c>
      <c r="H4023" s="52" t="n">
        <f aca="false">IF(-B4023&gt;D4023,1,0)</f>
        <v>1</v>
      </c>
      <c r="I4023" s="52" t="n">
        <f aca="false">IF(-B4023&gt;E4023,1,0)</f>
        <v>0</v>
      </c>
      <c r="J4023" s="52" t="n">
        <f aca="false">IF(-B4023&gt;F4023,1,0)</f>
        <v>0</v>
      </c>
    </row>
    <row r="4024" customFormat="false" ht="15" hidden="false" customHeight="false" outlineLevel="0" collapsed="false">
      <c r="A4024" s="51" t="n">
        <f aca="false">Prices_MTM!A4257</f>
        <v>43649</v>
      </c>
      <c r="B4024" s="43" t="n">
        <f aca="false">Prices_MTM!I4257</f>
        <v>65500.0000000001</v>
      </c>
      <c r="C4024" s="43" t="n">
        <f aca="false">-PERCENTILE(Prices_MTM!I4007:I4256,1-Inputs!$B$8)</f>
        <v>179125</v>
      </c>
      <c r="D4024" s="43" t="n">
        <f aca="false">NORMSINV(Inputs!$B$8)*STDEV(Prices_MTM!I4007:I4256)</f>
        <v>153661.950070123</v>
      </c>
      <c r="E4024" s="43" t="n">
        <f aca="false">-PERCENTILE(Prices_MTM!I4007:I4256,1-Inputs!$B$9)</f>
        <v>248315</v>
      </c>
      <c r="F4024" s="43" t="n">
        <f aca="false">NORMSINV(Inputs!$B$9)*STDEV(Prices_MTM!I4007:I4256)</f>
        <v>217327.028380713</v>
      </c>
      <c r="G4024" s="52" t="n">
        <f aca="false">IF(-B4024&gt;C4024,1,0)</f>
        <v>0</v>
      </c>
      <c r="H4024" s="52" t="n">
        <f aca="false">IF(-B4024&gt;D4024,1,0)</f>
        <v>0</v>
      </c>
      <c r="I4024" s="52" t="n">
        <f aca="false">IF(-B4024&gt;E4024,1,0)</f>
        <v>0</v>
      </c>
      <c r="J4024" s="52" t="n">
        <f aca="false">IF(-B4024&gt;F4024,1,0)</f>
        <v>0</v>
      </c>
    </row>
    <row r="4025" customFormat="false" ht="15" hidden="false" customHeight="false" outlineLevel="0" collapsed="false">
      <c r="A4025" s="51" t="n">
        <f aca="false">Prices_MTM!A4258</f>
        <v>43654</v>
      </c>
      <c r="B4025" s="43" t="n">
        <f aca="false">Prices_MTM!I4258</f>
        <v>-39000.0000000001</v>
      </c>
      <c r="C4025" s="43" t="n">
        <f aca="false">-PERCENTILE(Prices_MTM!I4008:I4257,1-Inputs!$B$8)</f>
        <v>179125</v>
      </c>
      <c r="D4025" s="43" t="n">
        <f aca="false">NORMSINV(Inputs!$B$8)*STDEV(Prices_MTM!I4008:I4257)</f>
        <v>153827.297869179</v>
      </c>
      <c r="E4025" s="43" t="n">
        <f aca="false">-PERCENTILE(Prices_MTM!I4008:I4257,1-Inputs!$B$9)</f>
        <v>248315</v>
      </c>
      <c r="F4025" s="43" t="n">
        <f aca="false">NORMSINV(Inputs!$B$9)*STDEV(Prices_MTM!I4008:I4257)</f>
        <v>217560.88292832</v>
      </c>
      <c r="G4025" s="52" t="n">
        <f aca="false">IF(-B4025&gt;C4025,1,0)</f>
        <v>0</v>
      </c>
      <c r="H4025" s="52" t="n">
        <f aca="false">IF(-B4025&gt;D4025,1,0)</f>
        <v>0</v>
      </c>
      <c r="I4025" s="52" t="n">
        <f aca="false">IF(-B4025&gt;E4025,1,0)</f>
        <v>0</v>
      </c>
      <c r="J4025" s="52" t="n">
        <f aca="false">IF(-B4025&gt;F4025,1,0)</f>
        <v>0</v>
      </c>
    </row>
    <row r="4026" customFormat="false" ht="15" hidden="false" customHeight="false" outlineLevel="0" collapsed="false">
      <c r="A4026" s="51" t="n">
        <f aca="false">Prices_MTM!A4259</f>
        <v>43655</v>
      </c>
      <c r="B4026" s="43" t="n">
        <f aca="false">Prices_MTM!I4259</f>
        <v>51500.0000000001</v>
      </c>
      <c r="C4026" s="43" t="n">
        <f aca="false">-PERCENTILE(Prices_MTM!I4009:I4258,1-Inputs!$B$8)</f>
        <v>179125</v>
      </c>
      <c r="D4026" s="43" t="n">
        <f aca="false">NORMSINV(Inputs!$B$8)*STDEV(Prices_MTM!I4009:I4258)</f>
        <v>153860.401175402</v>
      </c>
      <c r="E4026" s="43" t="n">
        <f aca="false">-PERCENTILE(Prices_MTM!I4009:I4258,1-Inputs!$B$9)</f>
        <v>248315</v>
      </c>
      <c r="F4026" s="43" t="n">
        <f aca="false">NORMSINV(Inputs!$B$9)*STDEV(Prices_MTM!I4009:I4258)</f>
        <v>217607.701566036</v>
      </c>
      <c r="G4026" s="52" t="n">
        <f aca="false">IF(-B4026&gt;C4026,1,0)</f>
        <v>0</v>
      </c>
      <c r="H4026" s="52" t="n">
        <f aca="false">IF(-B4026&gt;D4026,1,0)</f>
        <v>0</v>
      </c>
      <c r="I4026" s="52" t="n">
        <f aca="false">IF(-B4026&gt;E4026,1,0)</f>
        <v>0</v>
      </c>
      <c r="J4026" s="52" t="n">
        <f aca="false">IF(-B4026&gt;F4026,1,0)</f>
        <v>0</v>
      </c>
    </row>
    <row r="4027" customFormat="false" ht="15" hidden="false" customHeight="false" outlineLevel="0" collapsed="false">
      <c r="A4027" s="51" t="n">
        <f aca="false">Prices_MTM!A4260</f>
        <v>43656</v>
      </c>
      <c r="B4027" s="43" t="n">
        <f aca="false">Prices_MTM!I4260</f>
        <v>165500</v>
      </c>
      <c r="C4027" s="43" t="n">
        <f aca="false">-PERCENTILE(Prices_MTM!I4010:I4259,1-Inputs!$B$8)</f>
        <v>179125</v>
      </c>
      <c r="D4027" s="43" t="n">
        <f aca="false">NORMSINV(Inputs!$B$8)*STDEV(Prices_MTM!I4010:I4259)</f>
        <v>153764.76020774</v>
      </c>
      <c r="E4027" s="43" t="n">
        <f aca="false">-PERCENTILE(Prices_MTM!I4010:I4259,1-Inputs!$B$9)</f>
        <v>248315</v>
      </c>
      <c r="F4027" s="43" t="n">
        <f aca="false">NORMSINV(Inputs!$B$9)*STDEV(Prices_MTM!I4010:I4259)</f>
        <v>217472.434720313</v>
      </c>
      <c r="G4027" s="52" t="n">
        <f aca="false">IF(-B4027&gt;C4027,1,0)</f>
        <v>0</v>
      </c>
      <c r="H4027" s="52" t="n">
        <f aca="false">IF(-B4027&gt;D4027,1,0)</f>
        <v>0</v>
      </c>
      <c r="I4027" s="52" t="n">
        <f aca="false">IF(-B4027&gt;E4027,1,0)</f>
        <v>0</v>
      </c>
      <c r="J4027" s="52" t="n">
        <f aca="false">IF(-B4027&gt;F4027,1,0)</f>
        <v>0</v>
      </c>
    </row>
    <row r="4028" customFormat="false" ht="15" hidden="false" customHeight="false" outlineLevel="0" collapsed="false">
      <c r="A4028" s="51" t="n">
        <f aca="false">Prices_MTM!A4261</f>
        <v>43657</v>
      </c>
      <c r="B4028" s="43" t="n">
        <f aca="false">Prices_MTM!I4261</f>
        <v>-96500.0000000004</v>
      </c>
      <c r="C4028" s="43" t="n">
        <f aca="false">-PERCENTILE(Prices_MTM!I4011:I4260,1-Inputs!$B$8)</f>
        <v>177775</v>
      </c>
      <c r="D4028" s="43" t="n">
        <f aca="false">NORMSINV(Inputs!$B$8)*STDEV(Prices_MTM!I4011:I4260)</f>
        <v>153738.362915832</v>
      </c>
      <c r="E4028" s="43" t="n">
        <f aca="false">-PERCENTILE(Prices_MTM!I4011:I4260,1-Inputs!$B$9)</f>
        <v>248315</v>
      </c>
      <c r="F4028" s="43" t="n">
        <f aca="false">NORMSINV(Inputs!$B$9)*STDEV(Prices_MTM!I4011:I4260)</f>
        <v>217435.100526618</v>
      </c>
      <c r="G4028" s="52" t="n">
        <f aca="false">IF(-B4028&gt;C4028,1,0)</f>
        <v>0</v>
      </c>
      <c r="H4028" s="52" t="n">
        <f aca="false">IF(-B4028&gt;D4028,1,0)</f>
        <v>0</v>
      </c>
      <c r="I4028" s="52" t="n">
        <f aca="false">IF(-B4028&gt;E4028,1,0)</f>
        <v>0</v>
      </c>
      <c r="J4028" s="52" t="n">
        <f aca="false">IF(-B4028&gt;F4028,1,0)</f>
        <v>0</v>
      </c>
    </row>
    <row r="4029" customFormat="false" ht="15" hidden="false" customHeight="false" outlineLevel="0" collapsed="false">
      <c r="A4029" s="51" t="n">
        <f aca="false">Prices_MTM!A4262</f>
        <v>43658</v>
      </c>
      <c r="B4029" s="43" t="n">
        <f aca="false">Prices_MTM!I4262</f>
        <v>55500</v>
      </c>
      <c r="C4029" s="43" t="n">
        <f aca="false">-PERCENTILE(Prices_MTM!I4012:I4261,1-Inputs!$B$8)</f>
        <v>177775</v>
      </c>
      <c r="D4029" s="43" t="n">
        <f aca="false">NORMSINV(Inputs!$B$8)*STDEV(Prices_MTM!I4012:I4261)</f>
        <v>152870.586797737</v>
      </c>
      <c r="E4029" s="43" t="n">
        <f aca="false">-PERCENTILE(Prices_MTM!I4012:I4261,1-Inputs!$B$9)</f>
        <v>248315</v>
      </c>
      <c r="F4029" s="43" t="n">
        <f aca="false">NORMSINV(Inputs!$B$9)*STDEV(Prices_MTM!I4012:I4261)</f>
        <v>216207.788202654</v>
      </c>
      <c r="G4029" s="52" t="n">
        <f aca="false">IF(-B4029&gt;C4029,1,0)</f>
        <v>0</v>
      </c>
      <c r="H4029" s="52" t="n">
        <f aca="false">IF(-B4029&gt;D4029,1,0)</f>
        <v>0</v>
      </c>
      <c r="I4029" s="52" t="n">
        <f aca="false">IF(-B4029&gt;E4029,1,0)</f>
        <v>0</v>
      </c>
      <c r="J4029" s="52" t="n">
        <f aca="false">IF(-B4029&gt;F4029,1,0)</f>
        <v>0</v>
      </c>
    </row>
    <row r="4030" customFormat="false" ht="15" hidden="false" customHeight="false" outlineLevel="0" collapsed="false">
      <c r="A4030" s="51" t="n">
        <f aca="false">Prices_MTM!A4263</f>
        <v>43661</v>
      </c>
      <c r="B4030" s="43" t="n">
        <f aca="false">Prices_MTM!I4263</f>
        <v>-79500.0000000002</v>
      </c>
      <c r="C4030" s="43" t="n">
        <f aca="false">-PERCENTILE(Prices_MTM!I4013:I4262,1-Inputs!$B$8)</f>
        <v>177775</v>
      </c>
      <c r="D4030" s="43" t="n">
        <f aca="false">NORMSINV(Inputs!$B$8)*STDEV(Prices_MTM!I4013:I4262)</f>
        <v>152731.230186699</v>
      </c>
      <c r="E4030" s="43" t="n">
        <f aca="false">-PERCENTILE(Prices_MTM!I4013:I4262,1-Inputs!$B$9)</f>
        <v>248315</v>
      </c>
      <c r="F4030" s="43" t="n">
        <f aca="false">NORMSINV(Inputs!$B$9)*STDEV(Prices_MTM!I4013:I4262)</f>
        <v>216010.693488262</v>
      </c>
      <c r="G4030" s="52" t="n">
        <f aca="false">IF(-B4030&gt;C4030,1,0)</f>
        <v>0</v>
      </c>
      <c r="H4030" s="52" t="n">
        <f aca="false">IF(-B4030&gt;D4030,1,0)</f>
        <v>0</v>
      </c>
      <c r="I4030" s="52" t="n">
        <f aca="false">IF(-B4030&gt;E4030,1,0)</f>
        <v>0</v>
      </c>
      <c r="J4030" s="52" t="n">
        <f aca="false">IF(-B4030&gt;F4030,1,0)</f>
        <v>0</v>
      </c>
    </row>
    <row r="4031" customFormat="false" ht="15" hidden="false" customHeight="false" outlineLevel="0" collapsed="false">
      <c r="A4031" s="51" t="n">
        <f aca="false">Prices_MTM!A4264</f>
        <v>43662</v>
      </c>
      <c r="B4031" s="43" t="n">
        <f aca="false">Prices_MTM!I4264</f>
        <v>-136500</v>
      </c>
      <c r="C4031" s="43" t="n">
        <f aca="false">-PERCENTILE(Prices_MTM!I4014:I4263,1-Inputs!$B$8)</f>
        <v>177775</v>
      </c>
      <c r="D4031" s="43" t="n">
        <f aca="false">NORMSINV(Inputs!$B$8)*STDEV(Prices_MTM!I4014:I4263)</f>
        <v>152928.588133297</v>
      </c>
      <c r="E4031" s="43" t="n">
        <f aca="false">-PERCENTILE(Prices_MTM!I4014:I4263,1-Inputs!$B$9)</f>
        <v>248315</v>
      </c>
      <c r="F4031" s="43" t="n">
        <f aca="false">NORMSINV(Inputs!$B$9)*STDEV(Prices_MTM!I4014:I4263)</f>
        <v>216289.820598401</v>
      </c>
      <c r="G4031" s="52" t="n">
        <f aca="false">IF(-B4031&gt;C4031,1,0)</f>
        <v>0</v>
      </c>
      <c r="H4031" s="52" t="n">
        <f aca="false">IF(-B4031&gt;D4031,1,0)</f>
        <v>0</v>
      </c>
      <c r="I4031" s="52" t="n">
        <f aca="false">IF(-B4031&gt;E4031,1,0)</f>
        <v>0</v>
      </c>
      <c r="J4031" s="52" t="n">
        <f aca="false">IF(-B4031&gt;F4031,1,0)</f>
        <v>0</v>
      </c>
    </row>
    <row r="4032" customFormat="false" ht="15" hidden="false" customHeight="false" outlineLevel="0" collapsed="false">
      <c r="A4032" s="51" t="n">
        <f aca="false">Prices_MTM!A4265</f>
        <v>43663</v>
      </c>
      <c r="B4032" s="43" t="n">
        <f aca="false">Prices_MTM!I4265</f>
        <v>16000.0000000004</v>
      </c>
      <c r="C4032" s="43" t="n">
        <f aca="false">-PERCENTILE(Prices_MTM!I4015:I4264,1-Inputs!$B$8)</f>
        <v>166375</v>
      </c>
      <c r="D4032" s="43" t="n">
        <f aca="false">NORMSINV(Inputs!$B$8)*STDEV(Prices_MTM!I4015:I4264)</f>
        <v>151538.580996204</v>
      </c>
      <c r="E4032" s="43" t="n">
        <f aca="false">-PERCENTILE(Prices_MTM!I4015:I4264,1-Inputs!$B$9)</f>
        <v>248315</v>
      </c>
      <c r="F4032" s="43" t="n">
        <f aca="false">NORMSINV(Inputs!$B$9)*STDEV(Prices_MTM!I4015:I4264)</f>
        <v>214323.906978311</v>
      </c>
      <c r="G4032" s="52" t="n">
        <f aca="false">IF(-B4032&gt;C4032,1,0)</f>
        <v>0</v>
      </c>
      <c r="H4032" s="52" t="n">
        <f aca="false">IF(-B4032&gt;D4032,1,0)</f>
        <v>0</v>
      </c>
      <c r="I4032" s="52" t="n">
        <f aca="false">IF(-B4032&gt;E4032,1,0)</f>
        <v>0</v>
      </c>
      <c r="J4032" s="52" t="n">
        <f aca="false">IF(-B4032&gt;F4032,1,0)</f>
        <v>0</v>
      </c>
    </row>
    <row r="4033" customFormat="false" ht="15" hidden="false" customHeight="false" outlineLevel="0" collapsed="false">
      <c r="A4033" s="51" t="n">
        <f aca="false">Prices_MTM!A4266</f>
        <v>43664</v>
      </c>
      <c r="B4033" s="43" t="n">
        <f aca="false">Prices_MTM!I4266</f>
        <v>6499.99999999977</v>
      </c>
      <c r="C4033" s="43" t="n">
        <f aca="false">-PERCENTILE(Prices_MTM!I4016:I4265,1-Inputs!$B$8)</f>
        <v>166375</v>
      </c>
      <c r="D4033" s="43" t="n">
        <f aca="false">NORMSINV(Inputs!$B$8)*STDEV(Prices_MTM!I4016:I4265)</f>
        <v>150780.234094355</v>
      </c>
      <c r="E4033" s="43" t="n">
        <f aca="false">-PERCENTILE(Prices_MTM!I4016:I4265,1-Inputs!$B$9)</f>
        <v>248315</v>
      </c>
      <c r="F4033" s="43" t="n">
        <f aca="false">NORMSINV(Inputs!$B$9)*STDEV(Prices_MTM!I4016:I4265)</f>
        <v>213251.362483169</v>
      </c>
      <c r="G4033" s="52" t="n">
        <f aca="false">IF(-B4033&gt;C4033,1,0)</f>
        <v>0</v>
      </c>
      <c r="H4033" s="52" t="n">
        <f aca="false">IF(-B4033&gt;D4033,1,0)</f>
        <v>0</v>
      </c>
      <c r="I4033" s="52" t="n">
        <f aca="false">IF(-B4033&gt;E4033,1,0)</f>
        <v>0</v>
      </c>
      <c r="J4033" s="52" t="n">
        <f aca="false">IF(-B4033&gt;F4033,1,0)</f>
        <v>0</v>
      </c>
    </row>
    <row r="4034" customFormat="false" ht="15" hidden="false" customHeight="false" outlineLevel="0" collapsed="false">
      <c r="A4034" s="51" t="n">
        <f aca="false">Prices_MTM!A4267</f>
        <v>43665</v>
      </c>
      <c r="B4034" s="43" t="n">
        <f aca="false">Prices_MTM!I4267</f>
        <v>17000.0000000005</v>
      </c>
      <c r="C4034" s="43" t="n">
        <f aca="false">-PERCENTILE(Prices_MTM!I4017:I4266,1-Inputs!$B$8)</f>
        <v>166375</v>
      </c>
      <c r="D4034" s="43" t="n">
        <f aca="false">NORMSINV(Inputs!$B$8)*STDEV(Prices_MTM!I4017:I4266)</f>
        <v>150767.773680038</v>
      </c>
      <c r="E4034" s="43" t="n">
        <f aca="false">-PERCENTILE(Prices_MTM!I4017:I4266,1-Inputs!$B$9)</f>
        <v>248315</v>
      </c>
      <c r="F4034" s="43" t="n">
        <f aca="false">NORMSINV(Inputs!$B$9)*STDEV(Prices_MTM!I4017:I4266)</f>
        <v>213233.739481413</v>
      </c>
      <c r="G4034" s="52" t="n">
        <f aca="false">IF(-B4034&gt;C4034,1,0)</f>
        <v>0</v>
      </c>
      <c r="H4034" s="52" t="n">
        <f aca="false">IF(-B4034&gt;D4034,1,0)</f>
        <v>0</v>
      </c>
      <c r="I4034" s="52" t="n">
        <f aca="false">IF(-B4034&gt;E4034,1,0)</f>
        <v>0</v>
      </c>
      <c r="J4034" s="52" t="n">
        <f aca="false">IF(-B4034&gt;F4034,1,0)</f>
        <v>0</v>
      </c>
    </row>
    <row r="4035" customFormat="false" ht="15" hidden="false" customHeight="false" outlineLevel="0" collapsed="false">
      <c r="A4035" s="51" t="n">
        <f aca="false">Prices_MTM!A4268</f>
        <v>43668</v>
      </c>
      <c r="B4035" s="43" t="n">
        <f aca="false">Prices_MTM!I4268</f>
        <v>-1000.00000000052</v>
      </c>
      <c r="C4035" s="43" t="n">
        <f aca="false">-PERCENTILE(Prices_MTM!I4018:I4267,1-Inputs!$B$8)</f>
        <v>166375</v>
      </c>
      <c r="D4035" s="43" t="n">
        <f aca="false">NORMSINV(Inputs!$B$8)*STDEV(Prices_MTM!I4018:I4267)</f>
        <v>150231.424224834</v>
      </c>
      <c r="E4035" s="43" t="n">
        <f aca="false">-PERCENTILE(Prices_MTM!I4018:I4267,1-Inputs!$B$9)</f>
        <v>248315</v>
      </c>
      <c r="F4035" s="43" t="n">
        <f aca="false">NORMSINV(Inputs!$B$9)*STDEV(Prices_MTM!I4018:I4267)</f>
        <v>212475.170211532</v>
      </c>
      <c r="G4035" s="52" t="n">
        <f aca="false">IF(-B4035&gt;C4035,1,0)</f>
        <v>0</v>
      </c>
      <c r="H4035" s="52" t="n">
        <f aca="false">IF(-B4035&gt;D4035,1,0)</f>
        <v>0</v>
      </c>
      <c r="I4035" s="52" t="n">
        <f aca="false">IF(-B4035&gt;E4035,1,0)</f>
        <v>0</v>
      </c>
      <c r="J4035" s="52" t="n">
        <f aca="false">IF(-B4035&gt;F4035,1,0)</f>
        <v>0</v>
      </c>
    </row>
    <row r="4036" customFormat="false" ht="15" hidden="false" customHeight="false" outlineLevel="0" collapsed="false">
      <c r="A4036" s="51" t="n">
        <f aca="false">Prices_MTM!A4269</f>
        <v>43669</v>
      </c>
      <c r="B4036" s="43" t="n">
        <f aca="false">Prices_MTM!I4269</f>
        <v>55000.0000000001</v>
      </c>
      <c r="C4036" s="43" t="n">
        <f aca="false">-PERCENTILE(Prices_MTM!I4019:I4268,1-Inputs!$B$8)</f>
        <v>166375</v>
      </c>
      <c r="D4036" s="43" t="n">
        <f aca="false">NORMSINV(Inputs!$B$8)*STDEV(Prices_MTM!I4019:I4268)</f>
        <v>150229.328203046</v>
      </c>
      <c r="E4036" s="43" t="n">
        <f aca="false">-PERCENTILE(Prices_MTM!I4019:I4268,1-Inputs!$B$9)</f>
        <v>248315</v>
      </c>
      <c r="F4036" s="43" t="n">
        <f aca="false">NORMSINV(Inputs!$B$9)*STDEV(Prices_MTM!I4019:I4268)</f>
        <v>212472.205767918</v>
      </c>
      <c r="G4036" s="52" t="n">
        <f aca="false">IF(-B4036&gt;C4036,1,0)</f>
        <v>0</v>
      </c>
      <c r="H4036" s="52" t="n">
        <f aca="false">IF(-B4036&gt;D4036,1,0)</f>
        <v>0</v>
      </c>
      <c r="I4036" s="52" t="n">
        <f aca="false">IF(-B4036&gt;E4036,1,0)</f>
        <v>0</v>
      </c>
      <c r="J4036" s="52" t="n">
        <f aca="false">IF(-B4036&gt;F4036,1,0)</f>
        <v>0</v>
      </c>
    </row>
    <row r="4037" customFormat="false" ht="15" hidden="false" customHeight="false" outlineLevel="0" collapsed="false">
      <c r="A4037" s="51" t="n">
        <f aca="false">Prices_MTM!A4270</f>
        <v>43670</v>
      </c>
      <c r="B4037" s="43" t="n">
        <f aca="false">Prices_MTM!I4270</f>
        <v>-145500</v>
      </c>
      <c r="C4037" s="43" t="n">
        <f aca="false">-PERCENTILE(Prices_MTM!I4020:I4269,1-Inputs!$B$8)</f>
        <v>166375</v>
      </c>
      <c r="D4037" s="43" t="n">
        <f aca="false">NORMSINV(Inputs!$B$8)*STDEV(Prices_MTM!I4020:I4269)</f>
        <v>150020.591220547</v>
      </c>
      <c r="E4037" s="43" t="n">
        <f aca="false">-PERCENTILE(Prices_MTM!I4020:I4269,1-Inputs!$B$9)</f>
        <v>248315</v>
      </c>
      <c r="F4037" s="43" t="n">
        <f aca="false">NORMSINV(Inputs!$B$9)*STDEV(Prices_MTM!I4020:I4269)</f>
        <v>212176.985070153</v>
      </c>
      <c r="G4037" s="52" t="n">
        <f aca="false">IF(-B4037&gt;C4037,1,0)</f>
        <v>0</v>
      </c>
      <c r="H4037" s="52" t="n">
        <f aca="false">IF(-B4037&gt;D4037,1,0)</f>
        <v>0</v>
      </c>
      <c r="I4037" s="52" t="n">
        <f aca="false">IF(-B4037&gt;E4037,1,0)</f>
        <v>0</v>
      </c>
      <c r="J4037" s="52" t="n">
        <f aca="false">IF(-B4037&gt;F4037,1,0)</f>
        <v>0</v>
      </c>
    </row>
    <row r="4038" customFormat="false" ht="15" hidden="false" customHeight="false" outlineLevel="0" collapsed="false">
      <c r="A4038" s="51" t="n">
        <f aca="false">Prices_MTM!A4271</f>
        <v>43671</v>
      </c>
      <c r="B4038" s="43" t="n">
        <f aca="false">Prices_MTM!I4271</f>
        <v>16000.0000000004</v>
      </c>
      <c r="C4038" s="43" t="n">
        <f aca="false">-PERCENTILE(Prices_MTM!I4021:I4270,1-Inputs!$B$8)</f>
        <v>166375</v>
      </c>
      <c r="D4038" s="43" t="n">
        <f aca="false">NORMSINV(Inputs!$B$8)*STDEV(Prices_MTM!I4021:I4270)</f>
        <v>150748.50675773</v>
      </c>
      <c r="E4038" s="43" t="n">
        <f aca="false">-PERCENTILE(Prices_MTM!I4021:I4270,1-Inputs!$B$9)</f>
        <v>248315</v>
      </c>
      <c r="F4038" s="43" t="n">
        <f aca="false">NORMSINV(Inputs!$B$9)*STDEV(Prices_MTM!I4021:I4270)</f>
        <v>213206.489905514</v>
      </c>
      <c r="G4038" s="52" t="n">
        <f aca="false">IF(-B4038&gt;C4038,1,0)</f>
        <v>0</v>
      </c>
      <c r="H4038" s="52" t="n">
        <f aca="false">IF(-B4038&gt;D4038,1,0)</f>
        <v>0</v>
      </c>
      <c r="I4038" s="52" t="n">
        <f aca="false">IF(-B4038&gt;E4038,1,0)</f>
        <v>0</v>
      </c>
      <c r="J4038" s="52" t="n">
        <f aca="false">IF(-B4038&gt;F4038,1,0)</f>
        <v>0</v>
      </c>
    </row>
    <row r="4039" customFormat="false" ht="15" hidden="false" customHeight="false" outlineLevel="0" collapsed="false">
      <c r="A4039" s="51" t="n">
        <f aca="false">Prices_MTM!A4272</f>
        <v>43672</v>
      </c>
      <c r="B4039" s="43" t="n">
        <f aca="false">Prices_MTM!I4272</f>
        <v>66499.9999999996</v>
      </c>
      <c r="C4039" s="43" t="n">
        <f aca="false">-PERCENTILE(Prices_MTM!I4022:I4271,1-Inputs!$B$8)</f>
        <v>166375</v>
      </c>
      <c r="D4039" s="43" t="n">
        <f aca="false">NORMSINV(Inputs!$B$8)*STDEV(Prices_MTM!I4022:I4271)</f>
        <v>150467.864030872</v>
      </c>
      <c r="E4039" s="43" t="n">
        <f aca="false">-PERCENTILE(Prices_MTM!I4022:I4271,1-Inputs!$B$9)</f>
        <v>248315</v>
      </c>
      <c r="F4039" s="43" t="n">
        <f aca="false">NORMSINV(Inputs!$B$9)*STDEV(Prices_MTM!I4022:I4271)</f>
        <v>212809.571541293</v>
      </c>
      <c r="G4039" s="52" t="n">
        <f aca="false">IF(-B4039&gt;C4039,1,0)</f>
        <v>0</v>
      </c>
      <c r="H4039" s="52" t="n">
        <f aca="false">IF(-B4039&gt;D4039,1,0)</f>
        <v>0</v>
      </c>
      <c r="I4039" s="52" t="n">
        <f aca="false">IF(-B4039&gt;E4039,1,0)</f>
        <v>0</v>
      </c>
      <c r="J4039" s="52" t="n">
        <f aca="false">IF(-B4039&gt;F4039,1,0)</f>
        <v>0</v>
      </c>
    </row>
    <row r="4040" customFormat="false" ht="15" hidden="false" customHeight="false" outlineLevel="0" collapsed="false">
      <c r="A4040" s="51" t="n">
        <f aca="false">Prices_MTM!A4273</f>
        <v>43675</v>
      </c>
      <c r="B4040" s="43" t="n">
        <f aca="false">Prices_MTM!I4273</f>
        <v>89500.0000000003</v>
      </c>
      <c r="C4040" s="43" t="n">
        <f aca="false">-PERCENTILE(Prices_MTM!I4023:I4272,1-Inputs!$B$8)</f>
        <v>153200</v>
      </c>
      <c r="D4040" s="43" t="n">
        <f aca="false">NORMSINV(Inputs!$B$8)*STDEV(Prices_MTM!I4023:I4272)</f>
        <v>147121.259978031</v>
      </c>
      <c r="E4040" s="43" t="n">
        <f aca="false">-PERCENTILE(Prices_MTM!I4023:I4272,1-Inputs!$B$9)</f>
        <v>236180</v>
      </c>
      <c r="F4040" s="43" t="n">
        <f aca="false">NORMSINV(Inputs!$B$9)*STDEV(Prices_MTM!I4023:I4272)</f>
        <v>208076.405564688</v>
      </c>
      <c r="G4040" s="52" t="n">
        <f aca="false">IF(-B4040&gt;C4040,1,0)</f>
        <v>0</v>
      </c>
      <c r="H4040" s="52" t="n">
        <f aca="false">IF(-B4040&gt;D4040,1,0)</f>
        <v>0</v>
      </c>
      <c r="I4040" s="52" t="n">
        <f aca="false">IF(-B4040&gt;E4040,1,0)</f>
        <v>0</v>
      </c>
      <c r="J4040" s="52" t="n">
        <f aca="false">IF(-B4040&gt;F4040,1,0)</f>
        <v>0</v>
      </c>
    </row>
    <row r="4041" customFormat="false" ht="15" hidden="false" customHeight="false" outlineLevel="0" collapsed="false">
      <c r="A4041" s="51" t="n">
        <f aca="false">Prices_MTM!A4274</f>
        <v>43676</v>
      </c>
      <c r="B4041" s="43" t="n">
        <f aca="false">Prices_MTM!I4274</f>
        <v>106000</v>
      </c>
      <c r="C4041" s="43" t="n">
        <f aca="false">-PERCENTILE(Prices_MTM!I4024:I4273,1-Inputs!$B$8)</f>
        <v>153200</v>
      </c>
      <c r="D4041" s="43" t="n">
        <f aca="false">NORMSINV(Inputs!$B$8)*STDEV(Prices_MTM!I4024:I4273)</f>
        <v>144392.348765014</v>
      </c>
      <c r="E4041" s="43" t="n">
        <f aca="false">-PERCENTILE(Prices_MTM!I4024:I4273,1-Inputs!$B$9)</f>
        <v>236180</v>
      </c>
      <c r="F4041" s="43" t="n">
        <f aca="false">NORMSINV(Inputs!$B$9)*STDEV(Prices_MTM!I4024:I4273)</f>
        <v>204216.854359141</v>
      </c>
      <c r="G4041" s="52" t="n">
        <f aca="false">IF(-B4041&gt;C4041,1,0)</f>
        <v>0</v>
      </c>
      <c r="H4041" s="52" t="n">
        <f aca="false">IF(-B4041&gt;D4041,1,0)</f>
        <v>0</v>
      </c>
      <c r="I4041" s="52" t="n">
        <f aca="false">IF(-B4041&gt;E4041,1,0)</f>
        <v>0</v>
      </c>
      <c r="J4041" s="52" t="n">
        <f aca="false">IF(-B4041&gt;F4041,1,0)</f>
        <v>0</v>
      </c>
    </row>
    <row r="4042" customFormat="false" ht="15" hidden="false" customHeight="false" outlineLevel="0" collapsed="false">
      <c r="A4042" s="51" t="n">
        <f aca="false">Prices_MTM!A4275</f>
        <v>43677</v>
      </c>
      <c r="B4042" s="43" t="n">
        <f aca="false">Prices_MTM!I4275</f>
        <v>-26999.9999999996</v>
      </c>
      <c r="C4042" s="43" t="n">
        <f aca="false">-PERCENTILE(Prices_MTM!I4025:I4274,1-Inputs!$B$8)</f>
        <v>153200</v>
      </c>
      <c r="D4042" s="43" t="n">
        <f aca="false">NORMSINV(Inputs!$B$8)*STDEV(Prices_MTM!I4025:I4274)</f>
        <v>144801.230536849</v>
      </c>
      <c r="E4042" s="43" t="n">
        <f aca="false">-PERCENTILE(Prices_MTM!I4025:I4274,1-Inputs!$B$9)</f>
        <v>236180</v>
      </c>
      <c r="F4042" s="43" t="n">
        <f aca="false">NORMSINV(Inputs!$B$9)*STDEV(Prices_MTM!I4025:I4274)</f>
        <v>204795.143651913</v>
      </c>
      <c r="G4042" s="52" t="n">
        <f aca="false">IF(-B4042&gt;C4042,1,0)</f>
        <v>0</v>
      </c>
      <c r="H4042" s="52" t="n">
        <f aca="false">IF(-B4042&gt;D4042,1,0)</f>
        <v>0</v>
      </c>
      <c r="I4042" s="52" t="n">
        <f aca="false">IF(-B4042&gt;E4042,1,0)</f>
        <v>0</v>
      </c>
      <c r="J4042" s="52" t="n">
        <f aca="false">IF(-B4042&gt;F4042,1,0)</f>
        <v>0</v>
      </c>
    </row>
    <row r="4043" customFormat="false" ht="15" hidden="false" customHeight="false" outlineLevel="0" collapsed="false">
      <c r="A4043" s="51" t="n">
        <f aca="false">Prices_MTM!A4276</f>
        <v>43678</v>
      </c>
      <c r="B4043" s="43" t="n">
        <f aca="false">Prices_MTM!I4276</f>
        <v>-430500</v>
      </c>
      <c r="C4043" s="43" t="n">
        <f aca="false">-PERCENTILE(Prices_MTM!I4026:I4275,1-Inputs!$B$8)</f>
        <v>153200</v>
      </c>
      <c r="D4043" s="43" t="n">
        <f aca="false">NORMSINV(Inputs!$B$8)*STDEV(Prices_MTM!I4026:I4275)</f>
        <v>144820.829661374</v>
      </c>
      <c r="E4043" s="43" t="n">
        <f aca="false">-PERCENTILE(Prices_MTM!I4026:I4275,1-Inputs!$B$9)</f>
        <v>236180</v>
      </c>
      <c r="F4043" s="43" t="n">
        <f aca="false">NORMSINV(Inputs!$B$9)*STDEV(Prices_MTM!I4026:I4275)</f>
        <v>204822.863067747</v>
      </c>
      <c r="G4043" s="52" t="n">
        <f aca="false">IF(-B4043&gt;C4043,1,0)</f>
        <v>1</v>
      </c>
      <c r="H4043" s="52" t="n">
        <f aca="false">IF(-B4043&gt;D4043,1,0)</f>
        <v>1</v>
      </c>
      <c r="I4043" s="52" t="n">
        <f aca="false">IF(-B4043&gt;E4043,1,0)</f>
        <v>1</v>
      </c>
      <c r="J4043" s="52" t="n">
        <f aca="false">IF(-B4043&gt;F4043,1,0)</f>
        <v>1</v>
      </c>
    </row>
    <row r="4044" customFormat="false" ht="15" hidden="false" customHeight="false" outlineLevel="0" collapsed="false">
      <c r="A4044" s="51" t="n">
        <f aca="false">Prices_MTM!A4277</f>
        <v>43679</v>
      </c>
      <c r="B4044" s="43" t="n">
        <f aca="false">Prices_MTM!I4277</f>
        <v>292000</v>
      </c>
      <c r="C4044" s="43" t="n">
        <f aca="false">-PERCENTILE(Prices_MTM!I4027:I4276,1-Inputs!$B$8)</f>
        <v>153200</v>
      </c>
      <c r="D4044" s="43" t="n">
        <f aca="false">NORMSINV(Inputs!$B$8)*STDEV(Prices_MTM!I4027:I4276)</f>
        <v>148111.780040267</v>
      </c>
      <c r="E4044" s="43" t="n">
        <f aca="false">-PERCENTILE(Prices_MTM!I4027:I4276,1-Inputs!$B$9)</f>
        <v>236180</v>
      </c>
      <c r="F4044" s="43" t="n">
        <f aca="false">NORMSINV(Inputs!$B$9)*STDEV(Prices_MTM!I4027:I4276)</f>
        <v>209477.316991225</v>
      </c>
      <c r="G4044" s="52" t="n">
        <f aca="false">IF(-B4044&gt;C4044,1,0)</f>
        <v>0</v>
      </c>
      <c r="H4044" s="52" t="n">
        <f aca="false">IF(-B4044&gt;D4044,1,0)</f>
        <v>0</v>
      </c>
      <c r="I4044" s="52" t="n">
        <f aca="false">IF(-B4044&gt;E4044,1,0)</f>
        <v>0</v>
      </c>
      <c r="J4044" s="52" t="n">
        <f aca="false">IF(-B4044&gt;F4044,1,0)</f>
        <v>0</v>
      </c>
    </row>
    <row r="4045" customFormat="false" ht="15" hidden="false" customHeight="false" outlineLevel="0" collapsed="false">
      <c r="A4045" s="51" t="n">
        <f aca="false">Prices_MTM!A4278</f>
        <v>43682</v>
      </c>
      <c r="B4045" s="43" t="n">
        <f aca="false">Prices_MTM!I4278</f>
        <v>-14000.0000000001</v>
      </c>
      <c r="C4045" s="43" t="n">
        <f aca="false">-PERCENTILE(Prices_MTM!I4028:I4277,1-Inputs!$B$8)</f>
        <v>153200</v>
      </c>
      <c r="D4045" s="43" t="n">
        <f aca="false">NORMSINV(Inputs!$B$8)*STDEV(Prices_MTM!I4028:I4277)</f>
        <v>149037.701383789</v>
      </c>
      <c r="E4045" s="43" t="n">
        <f aca="false">-PERCENTILE(Prices_MTM!I4028:I4277,1-Inputs!$B$9)</f>
        <v>236180</v>
      </c>
      <c r="F4045" s="43" t="n">
        <f aca="false">NORMSINV(Inputs!$B$9)*STDEV(Prices_MTM!I4028:I4277)</f>
        <v>210786.865217121</v>
      </c>
      <c r="G4045" s="52" t="n">
        <f aca="false">IF(-B4045&gt;C4045,1,0)</f>
        <v>0</v>
      </c>
      <c r="H4045" s="52" t="n">
        <f aca="false">IF(-B4045&gt;D4045,1,0)</f>
        <v>0</v>
      </c>
      <c r="I4045" s="52" t="n">
        <f aca="false">IF(-B4045&gt;E4045,1,0)</f>
        <v>0</v>
      </c>
      <c r="J4045" s="52" t="n">
        <f aca="false">IF(-B4045&gt;F4045,1,0)</f>
        <v>0</v>
      </c>
    </row>
    <row r="4046" customFormat="false" ht="15" hidden="false" customHeight="false" outlineLevel="0" collapsed="false">
      <c r="A4046" s="51" t="n">
        <f aca="false">Prices_MTM!A4279</f>
        <v>43683</v>
      </c>
      <c r="B4046" s="43" t="n">
        <f aca="false">Prices_MTM!I4279</f>
        <v>-68500.0000000002</v>
      </c>
      <c r="C4046" s="43" t="n">
        <f aca="false">-PERCENTILE(Prices_MTM!I4029:I4278,1-Inputs!$B$8)</f>
        <v>153200</v>
      </c>
      <c r="D4046" s="43" t="n">
        <f aca="false">NORMSINV(Inputs!$B$8)*STDEV(Prices_MTM!I4029:I4278)</f>
        <v>148770.682895971</v>
      </c>
      <c r="E4046" s="43" t="n">
        <f aca="false">-PERCENTILE(Prices_MTM!I4029:I4278,1-Inputs!$B$9)</f>
        <v>236180</v>
      </c>
      <c r="F4046" s="43" t="n">
        <f aca="false">NORMSINV(Inputs!$B$9)*STDEV(Prices_MTM!I4029:I4278)</f>
        <v>210409.215874172</v>
      </c>
      <c r="G4046" s="52" t="n">
        <f aca="false">IF(-B4046&gt;C4046,1,0)</f>
        <v>0</v>
      </c>
      <c r="H4046" s="52" t="n">
        <f aca="false">IF(-B4046&gt;D4046,1,0)</f>
        <v>0</v>
      </c>
      <c r="I4046" s="52" t="n">
        <f aca="false">IF(-B4046&gt;E4046,1,0)</f>
        <v>0</v>
      </c>
      <c r="J4046" s="52" t="n">
        <f aca="false">IF(-B4046&gt;F4046,1,0)</f>
        <v>0</v>
      </c>
    </row>
    <row r="4047" customFormat="false" ht="15" hidden="false" customHeight="false" outlineLevel="0" collapsed="false">
      <c r="A4047" s="51" t="n">
        <f aca="false">Prices_MTM!A4280</f>
        <v>43684</v>
      </c>
      <c r="B4047" s="43" t="n">
        <f aca="false">Prices_MTM!I4280</f>
        <v>-66000</v>
      </c>
      <c r="C4047" s="43" t="n">
        <f aca="false">-PERCENTILE(Prices_MTM!I4030:I4279,1-Inputs!$B$8)</f>
        <v>153200</v>
      </c>
      <c r="D4047" s="43" t="n">
        <f aca="false">NORMSINV(Inputs!$B$8)*STDEV(Prices_MTM!I4030:I4279)</f>
        <v>148921.899713688</v>
      </c>
      <c r="E4047" s="43" t="n">
        <f aca="false">-PERCENTILE(Prices_MTM!I4030:I4279,1-Inputs!$B$9)</f>
        <v>236180</v>
      </c>
      <c r="F4047" s="43" t="n">
        <f aca="false">NORMSINV(Inputs!$B$9)*STDEV(Prices_MTM!I4030:I4279)</f>
        <v>210623.084705203</v>
      </c>
      <c r="G4047" s="52" t="n">
        <f aca="false">IF(-B4047&gt;C4047,1,0)</f>
        <v>0</v>
      </c>
      <c r="H4047" s="52" t="n">
        <f aca="false">IF(-B4047&gt;D4047,1,0)</f>
        <v>0</v>
      </c>
      <c r="I4047" s="52" t="n">
        <f aca="false">IF(-B4047&gt;E4047,1,0)</f>
        <v>0</v>
      </c>
      <c r="J4047" s="52" t="n">
        <f aca="false">IF(-B4047&gt;F4047,1,0)</f>
        <v>0</v>
      </c>
    </row>
    <row r="4048" customFormat="false" ht="15" hidden="false" customHeight="false" outlineLevel="0" collapsed="false">
      <c r="A4048" s="51" t="n">
        <f aca="false">Prices_MTM!A4281</f>
        <v>43685</v>
      </c>
      <c r="B4048" s="43" t="n">
        <f aca="false">Prices_MTM!I4281</f>
        <v>83000.0000000002</v>
      </c>
      <c r="C4048" s="43" t="n">
        <f aca="false">-PERCENTILE(Prices_MTM!I4031:I4280,1-Inputs!$B$8)</f>
        <v>153200</v>
      </c>
      <c r="D4048" s="43" t="n">
        <f aca="false">NORMSINV(Inputs!$B$8)*STDEV(Prices_MTM!I4031:I4280)</f>
        <v>149056.325297321</v>
      </c>
      <c r="E4048" s="43" t="n">
        <f aca="false">-PERCENTILE(Prices_MTM!I4031:I4280,1-Inputs!$B$9)</f>
        <v>236180</v>
      </c>
      <c r="F4048" s="43" t="n">
        <f aca="false">NORMSINV(Inputs!$B$9)*STDEV(Prices_MTM!I4031:I4280)</f>
        <v>210813.205373436</v>
      </c>
      <c r="G4048" s="52" t="n">
        <f aca="false">IF(-B4048&gt;C4048,1,0)</f>
        <v>0</v>
      </c>
      <c r="H4048" s="52" t="n">
        <f aca="false">IF(-B4048&gt;D4048,1,0)</f>
        <v>0</v>
      </c>
      <c r="I4048" s="52" t="n">
        <f aca="false">IF(-B4048&gt;E4048,1,0)</f>
        <v>0</v>
      </c>
      <c r="J4048" s="52" t="n">
        <f aca="false">IF(-B4048&gt;F4048,1,0)</f>
        <v>0</v>
      </c>
    </row>
    <row r="4049" customFormat="false" ht="15" hidden="false" customHeight="false" outlineLevel="0" collapsed="false">
      <c r="A4049" s="51" t="n">
        <f aca="false">Prices_MTM!A4282</f>
        <v>43686</v>
      </c>
      <c r="B4049" s="43" t="n">
        <f aca="false">Prices_MTM!I4282</f>
        <v>127000</v>
      </c>
      <c r="C4049" s="43" t="n">
        <f aca="false">-PERCENTILE(Prices_MTM!I4032:I4281,1-Inputs!$B$8)</f>
        <v>153200</v>
      </c>
      <c r="D4049" s="43" t="n">
        <f aca="false">NORMSINV(Inputs!$B$8)*STDEV(Prices_MTM!I4032:I4281)</f>
        <v>149314.342851103</v>
      </c>
      <c r="E4049" s="43" t="n">
        <f aca="false">-PERCENTILE(Prices_MTM!I4032:I4281,1-Inputs!$B$9)</f>
        <v>236180</v>
      </c>
      <c r="F4049" s="43" t="n">
        <f aca="false">NORMSINV(Inputs!$B$9)*STDEV(Prices_MTM!I4032:I4281)</f>
        <v>211178.12452361</v>
      </c>
      <c r="G4049" s="52" t="n">
        <f aca="false">IF(-B4049&gt;C4049,1,0)</f>
        <v>0</v>
      </c>
      <c r="H4049" s="52" t="n">
        <f aca="false">IF(-B4049&gt;D4049,1,0)</f>
        <v>0</v>
      </c>
      <c r="I4049" s="52" t="n">
        <f aca="false">IF(-B4049&gt;E4049,1,0)</f>
        <v>0</v>
      </c>
      <c r="J4049" s="52" t="n">
        <f aca="false">IF(-B4049&gt;F4049,1,0)</f>
        <v>0</v>
      </c>
    </row>
    <row r="4050" customFormat="false" ht="15" hidden="false" customHeight="false" outlineLevel="0" collapsed="false">
      <c r="A4050" s="51" t="n">
        <f aca="false">Prices_MTM!A4283</f>
        <v>43689</v>
      </c>
      <c r="B4050" s="43" t="n">
        <f aca="false">Prices_MTM!I4283</f>
        <v>68999.9999999998</v>
      </c>
      <c r="C4050" s="43" t="n">
        <f aca="false">-PERCENTILE(Prices_MTM!I4033:I4282,1-Inputs!$B$8)</f>
        <v>153200</v>
      </c>
      <c r="D4050" s="43" t="n">
        <f aca="false">NORMSINV(Inputs!$B$8)*STDEV(Prices_MTM!I4033:I4282)</f>
        <v>149824.043071906</v>
      </c>
      <c r="E4050" s="43" t="n">
        <f aca="false">-PERCENTILE(Prices_MTM!I4033:I4282,1-Inputs!$B$9)</f>
        <v>236180</v>
      </c>
      <c r="F4050" s="43" t="n">
        <f aca="false">NORMSINV(Inputs!$B$9)*STDEV(Prices_MTM!I4033:I4282)</f>
        <v>211899.003272718</v>
      </c>
      <c r="G4050" s="52" t="n">
        <f aca="false">IF(-B4050&gt;C4050,1,0)</f>
        <v>0</v>
      </c>
      <c r="H4050" s="52" t="n">
        <f aca="false">IF(-B4050&gt;D4050,1,0)</f>
        <v>0</v>
      </c>
      <c r="I4050" s="52" t="n">
        <f aca="false">IF(-B4050&gt;E4050,1,0)</f>
        <v>0</v>
      </c>
      <c r="J4050" s="52" t="n">
        <f aca="false">IF(-B4050&gt;F4050,1,0)</f>
        <v>0</v>
      </c>
    </row>
    <row r="4051" customFormat="false" ht="15" hidden="false" customHeight="false" outlineLevel="0" collapsed="false">
      <c r="A4051" s="51" t="n">
        <f aca="false">Prices_MTM!A4284</f>
        <v>43690</v>
      </c>
      <c r="B4051" s="43" t="n">
        <f aca="false">Prices_MTM!I4284</f>
        <v>68500.0000000002</v>
      </c>
      <c r="C4051" s="43" t="n">
        <f aca="false">-PERCENTILE(Prices_MTM!I4034:I4283,1-Inputs!$B$8)</f>
        <v>153200</v>
      </c>
      <c r="D4051" s="43" t="n">
        <f aca="false">NORMSINV(Inputs!$B$8)*STDEV(Prices_MTM!I4034:I4283)</f>
        <v>149980.589755063</v>
      </c>
      <c r="E4051" s="43" t="n">
        <f aca="false">-PERCENTILE(Prices_MTM!I4034:I4283,1-Inputs!$B$9)</f>
        <v>236180</v>
      </c>
      <c r="F4051" s="43" t="n">
        <f aca="false">NORMSINV(Inputs!$B$9)*STDEV(Prices_MTM!I4034:I4283)</f>
        <v>212120.410234154</v>
      </c>
      <c r="G4051" s="52" t="n">
        <f aca="false">IF(-B4051&gt;C4051,1,0)</f>
        <v>0</v>
      </c>
      <c r="H4051" s="52" t="n">
        <f aca="false">IF(-B4051&gt;D4051,1,0)</f>
        <v>0</v>
      </c>
      <c r="I4051" s="52" t="n">
        <f aca="false">IF(-B4051&gt;E4051,1,0)</f>
        <v>0</v>
      </c>
      <c r="J4051" s="52" t="n">
        <f aca="false">IF(-B4051&gt;F4051,1,0)</f>
        <v>0</v>
      </c>
    </row>
    <row r="4052" customFormat="false" ht="15" hidden="false" customHeight="false" outlineLevel="0" collapsed="false">
      <c r="A4052" s="51" t="n">
        <f aca="false">Prices_MTM!A4285</f>
        <v>43691</v>
      </c>
      <c r="B4052" s="43" t="n">
        <f aca="false">Prices_MTM!I4285</f>
        <v>-87000.0000000001</v>
      </c>
      <c r="C4052" s="43" t="n">
        <f aca="false">-PERCENTILE(Prices_MTM!I4035:I4284,1-Inputs!$B$8)</f>
        <v>153200</v>
      </c>
      <c r="D4052" s="43" t="n">
        <f aca="false">NORMSINV(Inputs!$B$8)*STDEV(Prices_MTM!I4035:I4284)</f>
        <v>149422.150549822</v>
      </c>
      <c r="E4052" s="43" t="n">
        <f aca="false">-PERCENTILE(Prices_MTM!I4035:I4284,1-Inputs!$B$9)</f>
        <v>236180</v>
      </c>
      <c r="F4052" s="43" t="n">
        <f aca="false">NORMSINV(Inputs!$B$9)*STDEV(Prices_MTM!I4035:I4284)</f>
        <v>211330.599009248</v>
      </c>
      <c r="G4052" s="52" t="n">
        <f aca="false">IF(-B4052&gt;C4052,1,0)</f>
        <v>0</v>
      </c>
      <c r="H4052" s="52" t="n">
        <f aca="false">IF(-B4052&gt;D4052,1,0)</f>
        <v>0</v>
      </c>
      <c r="I4052" s="52" t="n">
        <f aca="false">IF(-B4052&gt;E4052,1,0)</f>
        <v>0</v>
      </c>
      <c r="J4052" s="52" t="n">
        <f aca="false">IF(-B4052&gt;F4052,1,0)</f>
        <v>0</v>
      </c>
    </row>
    <row r="4053" customFormat="false" ht="15" hidden="false" customHeight="false" outlineLevel="0" collapsed="false">
      <c r="A4053" s="51" t="n">
        <f aca="false">Prices_MTM!A4286</f>
        <v>43692</v>
      </c>
      <c r="B4053" s="43" t="n">
        <f aca="false">Prices_MTM!I4286</f>
        <v>-40499.9999999998</v>
      </c>
      <c r="C4053" s="43" t="n">
        <f aca="false">-PERCENTILE(Prices_MTM!I4036:I4285,1-Inputs!$B$8)</f>
        <v>153200</v>
      </c>
      <c r="D4053" s="43" t="n">
        <f aca="false">NORMSINV(Inputs!$B$8)*STDEV(Prices_MTM!I4036:I4285)</f>
        <v>149684.856955035</v>
      </c>
      <c r="E4053" s="43" t="n">
        <f aca="false">-PERCENTILE(Prices_MTM!I4036:I4285,1-Inputs!$B$9)</f>
        <v>236180</v>
      </c>
      <c r="F4053" s="43" t="n">
        <f aca="false">NORMSINV(Inputs!$B$9)*STDEV(Prices_MTM!I4036:I4285)</f>
        <v>211702.149691479</v>
      </c>
      <c r="G4053" s="52" t="n">
        <f aca="false">IF(-B4053&gt;C4053,1,0)</f>
        <v>0</v>
      </c>
      <c r="H4053" s="52" t="n">
        <f aca="false">IF(-B4053&gt;D4053,1,0)</f>
        <v>0</v>
      </c>
      <c r="I4053" s="52" t="n">
        <f aca="false">IF(-B4053&gt;E4053,1,0)</f>
        <v>0</v>
      </c>
      <c r="J4053" s="52" t="n">
        <f aca="false">IF(-B4053&gt;F4053,1,0)</f>
        <v>0</v>
      </c>
    </row>
    <row r="4054" customFormat="false" ht="15" hidden="false" customHeight="false" outlineLevel="0" collapsed="false">
      <c r="A4054" s="51" t="n">
        <f aca="false">Prices_MTM!A4287</f>
        <v>43693</v>
      </c>
      <c r="B4054" s="43" t="n">
        <f aca="false">Prices_MTM!I4287</f>
        <v>-49500.0000000001</v>
      </c>
      <c r="C4054" s="43" t="n">
        <f aca="false">-PERCENTILE(Prices_MTM!I4037:I4286,1-Inputs!$B$8)</f>
        <v>153200</v>
      </c>
      <c r="D4054" s="43" t="n">
        <f aca="false">NORMSINV(Inputs!$B$8)*STDEV(Prices_MTM!I4037:I4286)</f>
        <v>149607.879767857</v>
      </c>
      <c r="E4054" s="43" t="n">
        <f aca="false">-PERCENTILE(Prices_MTM!I4037:I4286,1-Inputs!$B$9)</f>
        <v>236180</v>
      </c>
      <c r="F4054" s="43" t="n">
        <f aca="false">NORMSINV(Inputs!$B$9)*STDEV(Prices_MTM!I4037:I4286)</f>
        <v>211593.279386664</v>
      </c>
      <c r="G4054" s="52" t="n">
        <f aca="false">IF(-B4054&gt;C4054,1,0)</f>
        <v>0</v>
      </c>
      <c r="H4054" s="52" t="n">
        <f aca="false">IF(-B4054&gt;D4054,1,0)</f>
        <v>0</v>
      </c>
      <c r="I4054" s="52" t="n">
        <f aca="false">IF(-B4054&gt;E4054,1,0)</f>
        <v>0</v>
      </c>
      <c r="J4054" s="52" t="n">
        <f aca="false">IF(-B4054&gt;F4054,1,0)</f>
        <v>0</v>
      </c>
    </row>
    <row r="4055" customFormat="false" ht="15" hidden="false" customHeight="false" outlineLevel="0" collapsed="false">
      <c r="A4055" s="51" t="n">
        <f aca="false">Prices_MTM!A4288</f>
        <v>43696</v>
      </c>
      <c r="B4055" s="43" t="n">
        <f aca="false">Prices_MTM!I4288</f>
        <v>101500</v>
      </c>
      <c r="C4055" s="43" t="n">
        <f aca="false">-PERCENTILE(Prices_MTM!I4038:I4287,1-Inputs!$B$8)</f>
        <v>153200</v>
      </c>
      <c r="D4055" s="43" t="n">
        <f aca="false">NORMSINV(Inputs!$B$8)*STDEV(Prices_MTM!I4038:I4287)</f>
        <v>149680.257830714</v>
      </c>
      <c r="E4055" s="43" t="n">
        <f aca="false">-PERCENTILE(Prices_MTM!I4038:I4287,1-Inputs!$B$9)</f>
        <v>236180</v>
      </c>
      <c r="F4055" s="43" t="n">
        <f aca="false">NORMSINV(Inputs!$B$9)*STDEV(Prices_MTM!I4038:I4287)</f>
        <v>211695.645062184</v>
      </c>
      <c r="G4055" s="52" t="n">
        <f aca="false">IF(-B4055&gt;C4055,1,0)</f>
        <v>0</v>
      </c>
      <c r="H4055" s="52" t="n">
        <f aca="false">IF(-B4055&gt;D4055,1,0)</f>
        <v>0</v>
      </c>
      <c r="I4055" s="52" t="n">
        <f aca="false">IF(-B4055&gt;E4055,1,0)</f>
        <v>0</v>
      </c>
      <c r="J4055" s="52" t="n">
        <f aca="false">IF(-B4055&gt;F4055,1,0)</f>
        <v>0</v>
      </c>
    </row>
    <row r="4056" customFormat="false" ht="15" hidden="false" customHeight="false" outlineLevel="0" collapsed="false">
      <c r="A4056" s="51" t="n">
        <f aca="false">Prices_MTM!A4289</f>
        <v>43697</v>
      </c>
      <c r="B4056" s="43" t="n">
        <f aca="false">Prices_MTM!I4289</f>
        <v>31999.9999999997</v>
      </c>
      <c r="C4056" s="43" t="n">
        <f aca="false">-PERCENTILE(Prices_MTM!I4039:I4288,1-Inputs!$B$8)</f>
        <v>153200</v>
      </c>
      <c r="D4056" s="43" t="n">
        <f aca="false">NORMSINV(Inputs!$B$8)*STDEV(Prices_MTM!I4039:I4288)</f>
        <v>150046.757477078</v>
      </c>
      <c r="E4056" s="43" t="n">
        <f aca="false">-PERCENTILE(Prices_MTM!I4039:I4288,1-Inputs!$B$9)</f>
        <v>236180</v>
      </c>
      <c r="F4056" s="43" t="n">
        <f aca="false">NORMSINV(Inputs!$B$9)*STDEV(Prices_MTM!I4039:I4288)</f>
        <v>212213.992506107</v>
      </c>
      <c r="G4056" s="52" t="n">
        <f aca="false">IF(-B4056&gt;C4056,1,0)</f>
        <v>0</v>
      </c>
      <c r="H4056" s="52" t="n">
        <f aca="false">IF(-B4056&gt;D4056,1,0)</f>
        <v>0</v>
      </c>
      <c r="I4056" s="52" t="n">
        <f aca="false">IF(-B4056&gt;E4056,1,0)</f>
        <v>0</v>
      </c>
      <c r="J4056" s="52" t="n">
        <f aca="false">IF(-B4056&gt;F4056,1,0)</f>
        <v>0</v>
      </c>
    </row>
    <row r="4057" customFormat="false" ht="15" hidden="false" customHeight="false" outlineLevel="0" collapsed="false">
      <c r="A4057" s="51" t="n">
        <f aca="false">Prices_MTM!A4290</f>
        <v>43698</v>
      </c>
      <c r="B4057" s="43" t="n">
        <f aca="false">Prices_MTM!I4290</f>
        <v>-131500</v>
      </c>
      <c r="C4057" s="43" t="n">
        <f aca="false">-PERCENTILE(Prices_MTM!I4040:I4289,1-Inputs!$B$8)</f>
        <v>153200</v>
      </c>
      <c r="D4057" s="43" t="n">
        <f aca="false">NORMSINV(Inputs!$B$8)*STDEV(Prices_MTM!I4040:I4289)</f>
        <v>149881.377101304</v>
      </c>
      <c r="E4057" s="43" t="n">
        <f aca="false">-PERCENTILE(Prices_MTM!I4040:I4289,1-Inputs!$B$9)</f>
        <v>236180</v>
      </c>
      <c r="F4057" s="43" t="n">
        <f aca="false">NORMSINV(Inputs!$B$9)*STDEV(Prices_MTM!I4040:I4289)</f>
        <v>211980.091884626</v>
      </c>
      <c r="G4057" s="52" t="n">
        <f aca="false">IF(-B4057&gt;C4057,1,0)</f>
        <v>0</v>
      </c>
      <c r="H4057" s="52" t="n">
        <f aca="false">IF(-B4057&gt;D4057,1,0)</f>
        <v>0</v>
      </c>
      <c r="I4057" s="52" t="n">
        <f aca="false">IF(-B4057&gt;E4057,1,0)</f>
        <v>0</v>
      </c>
      <c r="J4057" s="52" t="n">
        <f aca="false">IF(-B4057&gt;F4057,1,0)</f>
        <v>0</v>
      </c>
    </row>
    <row r="4058" customFormat="false" ht="15" hidden="false" customHeight="false" outlineLevel="0" collapsed="false">
      <c r="A4058" s="51" t="n">
        <f aca="false">Prices_MTM!A4291</f>
        <v>43699</v>
      </c>
      <c r="B4058" s="43" t="n">
        <f aca="false">Prices_MTM!I4291</f>
        <v>7499.99999999993</v>
      </c>
      <c r="C4058" s="43" t="n">
        <f aca="false">-PERCENTILE(Prices_MTM!I4041:I4290,1-Inputs!$B$8)</f>
        <v>153200</v>
      </c>
      <c r="D4058" s="43" t="n">
        <f aca="false">NORMSINV(Inputs!$B$8)*STDEV(Prices_MTM!I4041:I4290)</f>
        <v>150488.352778716</v>
      </c>
      <c r="E4058" s="43" t="n">
        <f aca="false">-PERCENTILE(Prices_MTM!I4041:I4290,1-Inputs!$B$9)</f>
        <v>236180</v>
      </c>
      <c r="F4058" s="43" t="n">
        <f aca="false">NORMSINV(Inputs!$B$9)*STDEV(Prices_MTM!I4041:I4290)</f>
        <v>212838.549168365</v>
      </c>
      <c r="G4058" s="52" t="n">
        <f aca="false">IF(-B4058&gt;C4058,1,0)</f>
        <v>0</v>
      </c>
      <c r="H4058" s="52" t="n">
        <f aca="false">IF(-B4058&gt;D4058,1,0)</f>
        <v>0</v>
      </c>
      <c r="I4058" s="52" t="n">
        <f aca="false">IF(-B4058&gt;E4058,1,0)</f>
        <v>0</v>
      </c>
      <c r="J4058" s="52" t="n">
        <f aca="false">IF(-B4058&gt;F4058,1,0)</f>
        <v>0</v>
      </c>
    </row>
    <row r="4059" customFormat="false" ht="15" hidden="false" customHeight="false" outlineLevel="0" collapsed="false">
      <c r="A4059" s="51" t="n">
        <f aca="false">Prices_MTM!A4292</f>
        <v>43700</v>
      </c>
      <c r="B4059" s="43" t="n">
        <f aca="false">Prices_MTM!I4292</f>
        <v>-66499.9999999999</v>
      </c>
      <c r="C4059" s="43" t="n">
        <f aca="false">-PERCENTILE(Prices_MTM!I4042:I4291,1-Inputs!$B$8)</f>
        <v>153200</v>
      </c>
      <c r="D4059" s="43" t="n">
        <f aca="false">NORMSINV(Inputs!$B$8)*STDEV(Prices_MTM!I4042:I4291)</f>
        <v>150490.946270424</v>
      </c>
      <c r="E4059" s="43" t="n">
        <f aca="false">-PERCENTILE(Prices_MTM!I4042:I4291,1-Inputs!$B$9)</f>
        <v>236180</v>
      </c>
      <c r="F4059" s="43" t="n">
        <f aca="false">NORMSINV(Inputs!$B$9)*STDEV(Prices_MTM!I4042:I4291)</f>
        <v>212842.21719318</v>
      </c>
      <c r="G4059" s="52" t="n">
        <f aca="false">IF(-B4059&gt;C4059,1,0)</f>
        <v>0</v>
      </c>
      <c r="H4059" s="52" t="n">
        <f aca="false">IF(-B4059&gt;D4059,1,0)</f>
        <v>0</v>
      </c>
      <c r="I4059" s="52" t="n">
        <f aca="false">IF(-B4059&gt;E4059,1,0)</f>
        <v>0</v>
      </c>
      <c r="J4059" s="52" t="n">
        <f aca="false">IF(-B4059&gt;F4059,1,0)</f>
        <v>0</v>
      </c>
    </row>
    <row r="4060" customFormat="false" ht="15" hidden="false" customHeight="false" outlineLevel="0" collapsed="false">
      <c r="A4060" s="51" t="n">
        <f aca="false">Prices_MTM!A4293</f>
        <v>43703</v>
      </c>
      <c r="B4060" s="43" t="n">
        <f aca="false">Prices_MTM!I4293</f>
        <v>-53999.9999999999</v>
      </c>
      <c r="C4060" s="43" t="n">
        <f aca="false">-PERCENTILE(Prices_MTM!I4043:I4292,1-Inputs!$B$8)</f>
        <v>153200</v>
      </c>
      <c r="D4060" s="43" t="n">
        <f aca="false">NORMSINV(Inputs!$B$8)*STDEV(Prices_MTM!I4043:I4292)</f>
        <v>150635.330074673</v>
      </c>
      <c r="E4060" s="43" t="n">
        <f aca="false">-PERCENTILE(Prices_MTM!I4043:I4292,1-Inputs!$B$9)</f>
        <v>236180</v>
      </c>
      <c r="F4060" s="43" t="n">
        <f aca="false">NORMSINV(Inputs!$B$9)*STDEV(Prices_MTM!I4043:I4292)</f>
        <v>213046.421962867</v>
      </c>
      <c r="G4060" s="52" t="n">
        <f aca="false">IF(-B4060&gt;C4060,1,0)</f>
        <v>0</v>
      </c>
      <c r="H4060" s="52" t="n">
        <f aca="false">IF(-B4060&gt;D4060,1,0)</f>
        <v>0</v>
      </c>
      <c r="I4060" s="52" t="n">
        <f aca="false">IF(-B4060&gt;E4060,1,0)</f>
        <v>0</v>
      </c>
      <c r="J4060" s="52" t="n">
        <f aca="false">IF(-B4060&gt;F4060,1,0)</f>
        <v>0</v>
      </c>
    </row>
    <row r="4061" customFormat="false" ht="15" hidden="false" customHeight="false" outlineLevel="0" collapsed="false">
      <c r="A4061" s="51" t="n">
        <f aca="false">Prices_MTM!A4294</f>
        <v>43704</v>
      </c>
      <c r="B4061" s="43" t="n">
        <f aca="false">Prices_MTM!I4294</f>
        <v>155000</v>
      </c>
      <c r="C4061" s="43" t="n">
        <f aca="false">-PERCENTILE(Prices_MTM!I4044:I4293,1-Inputs!$B$8)</f>
        <v>153200</v>
      </c>
      <c r="D4061" s="43" t="n">
        <f aca="false">NORMSINV(Inputs!$B$8)*STDEV(Prices_MTM!I4044:I4293)</f>
        <v>150610.231221021</v>
      </c>
      <c r="E4061" s="43" t="n">
        <f aca="false">-PERCENTILE(Prices_MTM!I4044:I4293,1-Inputs!$B$9)</f>
        <v>236180</v>
      </c>
      <c r="F4061" s="43" t="n">
        <f aca="false">NORMSINV(Inputs!$B$9)*STDEV(Prices_MTM!I4044:I4293)</f>
        <v>213010.924175176</v>
      </c>
      <c r="G4061" s="52" t="n">
        <f aca="false">IF(-B4061&gt;C4061,1,0)</f>
        <v>0</v>
      </c>
      <c r="H4061" s="52" t="n">
        <f aca="false">IF(-B4061&gt;D4061,1,0)</f>
        <v>0</v>
      </c>
      <c r="I4061" s="52" t="n">
        <f aca="false">IF(-B4061&gt;E4061,1,0)</f>
        <v>0</v>
      </c>
      <c r="J4061" s="52" t="n">
        <f aca="false">IF(-B4061&gt;F4061,1,0)</f>
        <v>0</v>
      </c>
    </row>
    <row r="4062" customFormat="false" ht="15" hidden="false" customHeight="false" outlineLevel="0" collapsed="false">
      <c r="A4062" s="51" t="n">
        <f aca="false">Prices_MTM!A4295</f>
        <v>43705</v>
      </c>
      <c r="B4062" s="43" t="n">
        <f aca="false">Prices_MTM!I4295</f>
        <v>-22000.0000000006</v>
      </c>
      <c r="C4062" s="43" t="n">
        <f aca="false">-PERCENTILE(Prices_MTM!I4045:I4294,1-Inputs!$B$8)</f>
        <v>153200</v>
      </c>
      <c r="D4062" s="43" t="n">
        <f aca="false">NORMSINV(Inputs!$B$8)*STDEV(Prices_MTM!I4045:I4294)</f>
        <v>151499.715761871</v>
      </c>
      <c r="E4062" s="43" t="n">
        <f aca="false">-PERCENTILE(Prices_MTM!I4045:I4294,1-Inputs!$B$9)</f>
        <v>236180</v>
      </c>
      <c r="F4062" s="43" t="n">
        <f aca="false">NORMSINV(Inputs!$B$9)*STDEV(Prices_MTM!I4045:I4294)</f>
        <v>214268.939135712</v>
      </c>
      <c r="G4062" s="52" t="n">
        <f aca="false">IF(-B4062&gt;C4062,1,0)</f>
        <v>0</v>
      </c>
      <c r="H4062" s="52" t="n">
        <f aca="false">IF(-B4062&gt;D4062,1,0)</f>
        <v>0</v>
      </c>
      <c r="I4062" s="52" t="n">
        <f aca="false">IF(-B4062&gt;E4062,1,0)</f>
        <v>0</v>
      </c>
      <c r="J4062" s="52" t="n">
        <f aca="false">IF(-B4062&gt;F4062,1,0)</f>
        <v>0</v>
      </c>
    </row>
    <row r="4063" customFormat="false" ht="15" hidden="false" customHeight="false" outlineLevel="0" collapsed="false">
      <c r="A4063" s="51" t="n">
        <f aca="false">Prices_MTM!A4296</f>
        <v>43706</v>
      </c>
      <c r="B4063" s="43" t="n">
        <f aca="false">Prices_MTM!I4296</f>
        <v>82500.0000000003</v>
      </c>
      <c r="C4063" s="43" t="n">
        <f aca="false">-PERCENTILE(Prices_MTM!I4046:I4295,1-Inputs!$B$8)</f>
        <v>153200</v>
      </c>
      <c r="D4063" s="43" t="n">
        <f aca="false">NORMSINV(Inputs!$B$8)*STDEV(Prices_MTM!I4046:I4295)</f>
        <v>151209.849019015</v>
      </c>
      <c r="E4063" s="43" t="n">
        <f aca="false">-PERCENTILE(Prices_MTM!I4046:I4295,1-Inputs!$B$9)</f>
        <v>236180</v>
      </c>
      <c r="F4063" s="43" t="n">
        <f aca="false">NORMSINV(Inputs!$B$9)*STDEV(Prices_MTM!I4046:I4295)</f>
        <v>213858.97506964</v>
      </c>
      <c r="G4063" s="52" t="n">
        <f aca="false">IF(-B4063&gt;C4063,1,0)</f>
        <v>0</v>
      </c>
      <c r="H4063" s="52" t="n">
        <f aca="false">IF(-B4063&gt;D4063,1,0)</f>
        <v>0</v>
      </c>
      <c r="I4063" s="52" t="n">
        <f aca="false">IF(-B4063&gt;E4063,1,0)</f>
        <v>0</v>
      </c>
      <c r="J4063" s="52" t="n">
        <f aca="false">IF(-B4063&gt;F4063,1,0)</f>
        <v>0</v>
      </c>
    </row>
    <row r="4064" customFormat="false" ht="15" hidden="false" customHeight="false" outlineLevel="0" collapsed="false">
      <c r="A4064" s="51" t="n">
        <f aca="false">Prices_MTM!A4297</f>
        <v>43707</v>
      </c>
      <c r="B4064" s="43" t="n">
        <f aca="false">Prices_MTM!I4297</f>
        <v>-182500</v>
      </c>
      <c r="C4064" s="43" t="n">
        <f aca="false">-PERCENTILE(Prices_MTM!I4047:I4296,1-Inputs!$B$8)</f>
        <v>153200</v>
      </c>
      <c r="D4064" s="43" t="n">
        <f aca="false">NORMSINV(Inputs!$B$8)*STDEV(Prices_MTM!I4047:I4296)</f>
        <v>151444.313159044</v>
      </c>
      <c r="E4064" s="43" t="n">
        <f aca="false">-PERCENTILE(Prices_MTM!I4047:I4296,1-Inputs!$B$9)</f>
        <v>236180</v>
      </c>
      <c r="F4064" s="43" t="n">
        <f aca="false">NORMSINV(Inputs!$B$9)*STDEV(Prices_MTM!I4047:I4296)</f>
        <v>214190.582177263</v>
      </c>
      <c r="G4064" s="52" t="n">
        <f aca="false">IF(-B4064&gt;C4064,1,0)</f>
        <v>1</v>
      </c>
      <c r="H4064" s="52" t="n">
        <f aca="false">IF(-B4064&gt;D4064,1,0)</f>
        <v>1</v>
      </c>
      <c r="I4064" s="52" t="n">
        <f aca="false">IF(-B4064&gt;E4064,1,0)</f>
        <v>0</v>
      </c>
      <c r="J4064" s="52" t="n">
        <f aca="false">IF(-B4064&gt;F4064,1,0)</f>
        <v>0</v>
      </c>
    </row>
    <row r="4065" customFormat="false" ht="15" hidden="false" customHeight="false" outlineLevel="0" collapsed="false">
      <c r="A4065" s="51" t="n">
        <f aca="false">Prices_MTM!A4298</f>
        <v>43711</v>
      </c>
      <c r="B4065" s="43" t="n">
        <f aca="false">Prices_MTM!I4298</f>
        <v>39499.9999999996</v>
      </c>
      <c r="C4065" s="43" t="n">
        <f aca="false">-PERCENTILE(Prices_MTM!I4048:I4297,1-Inputs!$B$8)</f>
        <v>166375</v>
      </c>
      <c r="D4065" s="43" t="n">
        <f aca="false">NORMSINV(Inputs!$B$8)*STDEV(Prices_MTM!I4048:I4297)</f>
        <v>152567.785148567</v>
      </c>
      <c r="E4065" s="43" t="n">
        <f aca="false">-PERCENTILE(Prices_MTM!I4048:I4297,1-Inputs!$B$9)</f>
        <v>236180</v>
      </c>
      <c r="F4065" s="43" t="n">
        <f aca="false">NORMSINV(Inputs!$B$9)*STDEV(Prices_MTM!I4048:I4297)</f>
        <v>215779.530051739</v>
      </c>
      <c r="G4065" s="52" t="n">
        <f aca="false">IF(-B4065&gt;C4065,1,0)</f>
        <v>0</v>
      </c>
      <c r="H4065" s="52" t="n">
        <f aca="false">IF(-B4065&gt;D4065,1,0)</f>
        <v>0</v>
      </c>
      <c r="I4065" s="52" t="n">
        <f aca="false">IF(-B4065&gt;E4065,1,0)</f>
        <v>0</v>
      </c>
      <c r="J4065" s="52" t="n">
        <f aca="false">IF(-B4065&gt;F4065,1,0)</f>
        <v>0</v>
      </c>
    </row>
    <row r="4066" customFormat="false" ht="15" hidden="false" customHeight="false" outlineLevel="0" collapsed="false">
      <c r="A4066" s="51" t="n">
        <f aca="false">Prices_MTM!A4299</f>
        <v>43712</v>
      </c>
      <c r="B4066" s="43" t="n">
        <f aca="false">Prices_MTM!I4299</f>
        <v>93500.0000000002</v>
      </c>
      <c r="C4066" s="43" t="n">
        <f aca="false">-PERCENTILE(Prices_MTM!I4049:I4298,1-Inputs!$B$8)</f>
        <v>153200</v>
      </c>
      <c r="D4066" s="43" t="n">
        <f aca="false">NORMSINV(Inputs!$B$8)*STDEV(Prices_MTM!I4049:I4298)</f>
        <v>150973.539539775</v>
      </c>
      <c r="E4066" s="43" t="n">
        <f aca="false">-PERCENTILE(Prices_MTM!I4049:I4298,1-Inputs!$B$9)</f>
        <v>236180</v>
      </c>
      <c r="F4066" s="43" t="n">
        <f aca="false">NORMSINV(Inputs!$B$9)*STDEV(Prices_MTM!I4049:I4298)</f>
        <v>213524.758063556</v>
      </c>
      <c r="G4066" s="52" t="n">
        <f aca="false">IF(-B4066&gt;C4066,1,0)</f>
        <v>0</v>
      </c>
      <c r="H4066" s="52" t="n">
        <f aca="false">IF(-B4066&gt;D4066,1,0)</f>
        <v>0</v>
      </c>
      <c r="I4066" s="52" t="n">
        <f aca="false">IF(-B4066&gt;E4066,1,0)</f>
        <v>0</v>
      </c>
      <c r="J4066" s="52" t="n">
        <f aca="false">IF(-B4066&gt;F4066,1,0)</f>
        <v>0</v>
      </c>
    </row>
    <row r="4067" customFormat="false" ht="15" hidden="false" customHeight="false" outlineLevel="0" collapsed="false">
      <c r="A4067" s="51" t="n">
        <f aca="false">Prices_MTM!A4300</f>
        <v>43713</v>
      </c>
      <c r="B4067" s="43" t="n">
        <f aca="false">Prices_MTM!I4300</f>
        <v>-90000.0000000002</v>
      </c>
      <c r="C4067" s="43" t="n">
        <f aca="false">-PERCENTILE(Prices_MTM!I4050:I4299,1-Inputs!$B$8)</f>
        <v>153200</v>
      </c>
      <c r="D4067" s="43" t="n">
        <f aca="false">NORMSINV(Inputs!$B$8)*STDEV(Prices_MTM!I4050:I4299)</f>
        <v>150881.721383264</v>
      </c>
      <c r="E4067" s="43" t="n">
        <f aca="false">-PERCENTILE(Prices_MTM!I4050:I4299,1-Inputs!$B$9)</f>
        <v>236180</v>
      </c>
      <c r="F4067" s="43" t="n">
        <f aca="false">NORMSINV(Inputs!$B$9)*STDEV(Prices_MTM!I4050:I4299)</f>
        <v>213394.897892598</v>
      </c>
      <c r="G4067" s="52" t="n">
        <f aca="false">IF(-B4067&gt;C4067,1,0)</f>
        <v>0</v>
      </c>
      <c r="H4067" s="52" t="n">
        <f aca="false">IF(-B4067&gt;D4067,1,0)</f>
        <v>0</v>
      </c>
      <c r="I4067" s="52" t="n">
        <f aca="false">IF(-B4067&gt;E4067,1,0)</f>
        <v>0</v>
      </c>
      <c r="J4067" s="52" t="n">
        <f aca="false">IF(-B4067&gt;F4067,1,0)</f>
        <v>0</v>
      </c>
    </row>
    <row r="4068" customFormat="false" ht="15" hidden="false" customHeight="false" outlineLevel="0" collapsed="false">
      <c r="A4068" s="51" t="n">
        <f aca="false">Prices_MTM!A4301</f>
        <v>43714</v>
      </c>
      <c r="B4068" s="43" t="n">
        <f aca="false">Prices_MTM!I4301</f>
        <v>83000.0000000005</v>
      </c>
      <c r="C4068" s="43" t="n">
        <f aca="false">-PERCENTILE(Prices_MTM!I4051:I4300,1-Inputs!$B$8)</f>
        <v>153200</v>
      </c>
      <c r="D4068" s="43" t="n">
        <f aca="false">NORMSINV(Inputs!$B$8)*STDEV(Prices_MTM!I4051:I4300)</f>
        <v>151153.172908259</v>
      </c>
      <c r="E4068" s="43" t="n">
        <f aca="false">-PERCENTILE(Prices_MTM!I4051:I4300,1-Inputs!$B$9)</f>
        <v>236180</v>
      </c>
      <c r="F4068" s="43" t="n">
        <f aca="false">NORMSINV(Inputs!$B$9)*STDEV(Prices_MTM!I4051:I4300)</f>
        <v>213778.816964623</v>
      </c>
      <c r="G4068" s="52" t="n">
        <f aca="false">IF(-B4068&gt;C4068,1,0)</f>
        <v>0</v>
      </c>
      <c r="H4068" s="52" t="n">
        <f aca="false">IF(-B4068&gt;D4068,1,0)</f>
        <v>0</v>
      </c>
      <c r="I4068" s="52" t="n">
        <f aca="false">IF(-B4068&gt;E4068,1,0)</f>
        <v>0</v>
      </c>
      <c r="J4068" s="52" t="n">
        <f aca="false">IF(-B4068&gt;F4068,1,0)</f>
        <v>0</v>
      </c>
    </row>
    <row r="4069" customFormat="false" ht="15" hidden="false" customHeight="false" outlineLevel="0" collapsed="false">
      <c r="A4069" s="51" t="n">
        <f aca="false">Prices_MTM!A4302</f>
        <v>43717</v>
      </c>
      <c r="B4069" s="43" t="n">
        <f aca="false">Prices_MTM!I4302</f>
        <v>7499.99999999994</v>
      </c>
      <c r="C4069" s="43" t="n">
        <f aca="false">-PERCENTILE(Prices_MTM!I4052:I4301,1-Inputs!$B$8)</f>
        <v>153200</v>
      </c>
      <c r="D4069" s="43" t="n">
        <f aca="false">NORMSINV(Inputs!$B$8)*STDEV(Prices_MTM!I4052:I4301)</f>
        <v>151376.283113878</v>
      </c>
      <c r="E4069" s="43" t="n">
        <f aca="false">-PERCENTILE(Prices_MTM!I4052:I4301,1-Inputs!$B$9)</f>
        <v>236180</v>
      </c>
      <c r="F4069" s="43" t="n">
        <f aca="false">NORMSINV(Inputs!$B$9)*STDEV(Prices_MTM!I4052:I4301)</f>
        <v>214094.365986138</v>
      </c>
      <c r="G4069" s="52" t="n">
        <f aca="false">IF(-B4069&gt;C4069,1,0)</f>
        <v>0</v>
      </c>
      <c r="H4069" s="52" t="n">
        <f aca="false">IF(-B4069&gt;D4069,1,0)</f>
        <v>0</v>
      </c>
      <c r="I4069" s="52" t="n">
        <f aca="false">IF(-B4069&gt;E4069,1,0)</f>
        <v>0</v>
      </c>
      <c r="J4069" s="52" t="n">
        <f aca="false">IF(-B4069&gt;F4069,1,0)</f>
        <v>0</v>
      </c>
    </row>
    <row r="4070" customFormat="false" ht="15" hidden="false" customHeight="false" outlineLevel="0" collapsed="false">
      <c r="A4070" s="51" t="n">
        <f aca="false">Prices_MTM!A4303</f>
        <v>43718</v>
      </c>
      <c r="B4070" s="43" t="n">
        <f aca="false">Prices_MTM!I4303</f>
        <v>-85000.0000000005</v>
      </c>
      <c r="C4070" s="43" t="n">
        <f aca="false">-PERCENTILE(Prices_MTM!I4053:I4302,1-Inputs!$B$8)</f>
        <v>153200</v>
      </c>
      <c r="D4070" s="43" t="n">
        <f aca="false">NORMSINV(Inputs!$B$8)*STDEV(Prices_MTM!I4053:I4302)</f>
        <v>151350.772434757</v>
      </c>
      <c r="E4070" s="43" t="n">
        <f aca="false">-PERCENTILE(Prices_MTM!I4053:I4302,1-Inputs!$B$9)</f>
        <v>236180</v>
      </c>
      <c r="F4070" s="43" t="n">
        <f aca="false">NORMSINV(Inputs!$B$9)*STDEV(Prices_MTM!I4053:I4302)</f>
        <v>214058.285745826</v>
      </c>
      <c r="G4070" s="52" t="n">
        <f aca="false">IF(-B4070&gt;C4070,1,0)</f>
        <v>0</v>
      </c>
      <c r="H4070" s="52" t="n">
        <f aca="false">IF(-B4070&gt;D4070,1,0)</f>
        <v>0</v>
      </c>
      <c r="I4070" s="52" t="n">
        <f aca="false">IF(-B4070&gt;E4070,1,0)</f>
        <v>0</v>
      </c>
      <c r="J4070" s="52" t="n">
        <f aca="false">IF(-B4070&gt;F4070,1,0)</f>
        <v>0</v>
      </c>
    </row>
    <row r="4071" customFormat="false" ht="15" hidden="false" customHeight="false" outlineLevel="0" collapsed="false">
      <c r="A4071" s="51" t="n">
        <f aca="false">Prices_MTM!A4304</f>
        <v>43719</v>
      </c>
      <c r="B4071" s="43" t="n">
        <f aca="false">Prices_MTM!I4304</f>
        <v>-88500.0000000002</v>
      </c>
      <c r="C4071" s="43" t="n">
        <f aca="false">-PERCENTILE(Prices_MTM!I4054:I4303,1-Inputs!$B$8)</f>
        <v>153200</v>
      </c>
      <c r="D4071" s="43" t="n">
        <f aca="false">NORMSINV(Inputs!$B$8)*STDEV(Prices_MTM!I4054:I4303)</f>
        <v>151424.558449452</v>
      </c>
      <c r="E4071" s="43" t="n">
        <f aca="false">-PERCENTILE(Prices_MTM!I4054:I4303,1-Inputs!$B$9)</f>
        <v>236180</v>
      </c>
      <c r="F4071" s="43" t="n">
        <f aca="false">NORMSINV(Inputs!$B$9)*STDEV(Prices_MTM!I4054:I4303)</f>
        <v>214162.642714499</v>
      </c>
      <c r="G4071" s="52" t="n">
        <f aca="false">IF(-B4071&gt;C4071,1,0)</f>
        <v>0</v>
      </c>
      <c r="H4071" s="52" t="n">
        <f aca="false">IF(-B4071&gt;D4071,1,0)</f>
        <v>0</v>
      </c>
      <c r="I4071" s="52" t="n">
        <f aca="false">IF(-B4071&gt;E4071,1,0)</f>
        <v>0</v>
      </c>
      <c r="J4071" s="52" t="n">
        <f aca="false">IF(-B4071&gt;F4071,1,0)</f>
        <v>0</v>
      </c>
    </row>
    <row r="4072" customFormat="false" ht="15" hidden="false" customHeight="false" outlineLevel="0" collapsed="false">
      <c r="A4072" s="51" t="n">
        <f aca="false">Prices_MTM!A4305</f>
        <v>43720</v>
      </c>
      <c r="B4072" s="43" t="n">
        <f aca="false">Prices_MTM!I4305</f>
        <v>60000.0000000009</v>
      </c>
      <c r="C4072" s="43" t="n">
        <f aca="false">-PERCENTILE(Prices_MTM!I4055:I4304,1-Inputs!$B$8)</f>
        <v>153200</v>
      </c>
      <c r="D4072" s="43" t="n">
        <f aca="false">NORMSINV(Inputs!$B$8)*STDEV(Prices_MTM!I4055:I4304)</f>
        <v>151646.794228614</v>
      </c>
      <c r="E4072" s="43" t="n">
        <f aca="false">-PERCENTILE(Prices_MTM!I4055:I4304,1-Inputs!$B$9)</f>
        <v>236180</v>
      </c>
      <c r="F4072" s="43" t="n">
        <f aca="false">NORMSINV(Inputs!$B$9)*STDEV(Prices_MTM!I4055:I4304)</f>
        <v>214476.955017988</v>
      </c>
      <c r="G4072" s="52" t="n">
        <f aca="false">IF(-B4072&gt;C4072,1,0)</f>
        <v>0</v>
      </c>
      <c r="H4072" s="52" t="n">
        <f aca="false">IF(-B4072&gt;D4072,1,0)</f>
        <v>0</v>
      </c>
      <c r="I4072" s="52" t="n">
        <f aca="false">IF(-B4072&gt;E4072,1,0)</f>
        <v>0</v>
      </c>
      <c r="J4072" s="52" t="n">
        <f aca="false">IF(-B4072&gt;F4072,1,0)</f>
        <v>0</v>
      </c>
    </row>
    <row r="4073" customFormat="false" ht="15" hidden="false" customHeight="false" outlineLevel="0" collapsed="false">
      <c r="A4073" s="51" t="n">
        <f aca="false">Prices_MTM!A4306</f>
        <v>43721</v>
      </c>
      <c r="B4073" s="43" t="n">
        <f aca="false">Prices_MTM!I4306</f>
        <v>-61500.0000000006</v>
      </c>
      <c r="C4073" s="43" t="n">
        <f aca="false">-PERCENTILE(Prices_MTM!I4056:I4305,1-Inputs!$B$8)</f>
        <v>153200</v>
      </c>
      <c r="D4073" s="43" t="n">
        <f aca="false">NORMSINV(Inputs!$B$8)*STDEV(Prices_MTM!I4056:I4305)</f>
        <v>151785.359168155</v>
      </c>
      <c r="E4073" s="43" t="n">
        <f aca="false">-PERCENTILE(Prices_MTM!I4056:I4305,1-Inputs!$B$9)</f>
        <v>236180</v>
      </c>
      <c r="F4073" s="43" t="n">
        <f aca="false">NORMSINV(Inputs!$B$9)*STDEV(Prices_MTM!I4056:I4305)</f>
        <v>214672.930056274</v>
      </c>
      <c r="G4073" s="52" t="n">
        <f aca="false">IF(-B4073&gt;C4073,1,0)</f>
        <v>0</v>
      </c>
      <c r="H4073" s="52" t="n">
        <f aca="false">IF(-B4073&gt;D4073,1,0)</f>
        <v>0</v>
      </c>
      <c r="I4073" s="52" t="n">
        <f aca="false">IF(-B4073&gt;E4073,1,0)</f>
        <v>0</v>
      </c>
      <c r="J4073" s="52" t="n">
        <f aca="false">IF(-B4073&gt;F4073,1,0)</f>
        <v>0</v>
      </c>
    </row>
    <row r="4074" customFormat="false" ht="15" hidden="false" customHeight="false" outlineLevel="0" collapsed="false">
      <c r="A4074" s="51" t="n">
        <f aca="false">Prices_MTM!A4307</f>
        <v>43724</v>
      </c>
      <c r="B4074" s="43" t="n">
        <f aca="false">Prices_MTM!I4307</f>
        <v>475500</v>
      </c>
      <c r="C4074" s="43" t="n">
        <f aca="false">-PERCENTILE(Prices_MTM!I4057:I4306,1-Inputs!$B$8)</f>
        <v>153200</v>
      </c>
      <c r="D4074" s="43" t="n">
        <f aca="false">NORMSINV(Inputs!$B$8)*STDEV(Prices_MTM!I4057:I4306)</f>
        <v>151699.8940109</v>
      </c>
      <c r="E4074" s="43" t="n">
        <f aca="false">-PERCENTILE(Prices_MTM!I4057:I4306,1-Inputs!$B$9)</f>
        <v>236180</v>
      </c>
      <c r="F4074" s="43" t="n">
        <f aca="false">NORMSINV(Inputs!$B$9)*STDEV(Prices_MTM!I4057:I4306)</f>
        <v>214552.0550534</v>
      </c>
      <c r="G4074" s="52" t="n">
        <f aca="false">IF(-B4074&gt;C4074,1,0)</f>
        <v>0</v>
      </c>
      <c r="H4074" s="52" t="n">
        <f aca="false">IF(-B4074&gt;D4074,1,0)</f>
        <v>0</v>
      </c>
      <c r="I4074" s="52" t="n">
        <f aca="false">IF(-B4074&gt;E4074,1,0)</f>
        <v>0</v>
      </c>
      <c r="J4074" s="52" t="n">
        <f aca="false">IF(-B4074&gt;F4074,1,0)</f>
        <v>0</v>
      </c>
    </row>
    <row r="4075" customFormat="false" ht="15" hidden="false" customHeight="false" outlineLevel="0" collapsed="false">
      <c r="A4075" s="51" t="n">
        <f aca="false">Prices_MTM!A4308</f>
        <v>43725</v>
      </c>
      <c r="B4075" s="43" t="n">
        <f aca="false">Prices_MTM!I4308</f>
        <v>-242500</v>
      </c>
      <c r="C4075" s="43" t="n">
        <f aca="false">-PERCENTILE(Prices_MTM!I4058:I4307,1-Inputs!$B$8)</f>
        <v>153200</v>
      </c>
      <c r="D4075" s="43" t="n">
        <f aca="false">NORMSINV(Inputs!$B$8)*STDEV(Prices_MTM!I4058:I4307)</f>
        <v>159273.078683971</v>
      </c>
      <c r="E4075" s="43" t="n">
        <f aca="false">-PERCENTILE(Prices_MTM!I4058:I4307,1-Inputs!$B$9)</f>
        <v>236180</v>
      </c>
      <c r="F4075" s="43" t="n">
        <f aca="false">NORMSINV(Inputs!$B$9)*STDEV(Prices_MTM!I4058:I4307)</f>
        <v>225262.954658839</v>
      </c>
      <c r="G4075" s="52" t="n">
        <f aca="false">IF(-B4075&gt;C4075,1,0)</f>
        <v>1</v>
      </c>
      <c r="H4075" s="52" t="n">
        <f aca="false">IF(-B4075&gt;D4075,1,0)</f>
        <v>1</v>
      </c>
      <c r="I4075" s="52" t="n">
        <f aca="false">IF(-B4075&gt;E4075,1,0)</f>
        <v>1</v>
      </c>
      <c r="J4075" s="52" t="n">
        <f aca="false">IF(-B4075&gt;F4075,1,0)</f>
        <v>1</v>
      </c>
    </row>
    <row r="4076" customFormat="false" ht="15" hidden="false" customHeight="false" outlineLevel="0" collapsed="false">
      <c r="A4076" s="51" t="n">
        <f aca="false">Prices_MTM!A4309</f>
        <v>43726</v>
      </c>
      <c r="B4076" s="43" t="n">
        <f aca="false">Prices_MTM!I4309</f>
        <v>-42000.0000000002</v>
      </c>
      <c r="C4076" s="43" t="n">
        <f aca="false">-PERCENTILE(Prices_MTM!I4059:I4308,1-Inputs!$B$8)</f>
        <v>166375</v>
      </c>
      <c r="D4076" s="43" t="n">
        <f aca="false">NORMSINV(Inputs!$B$8)*STDEV(Prices_MTM!I4059:I4308)</f>
        <v>161237.371605268</v>
      </c>
      <c r="E4076" s="43" t="n">
        <f aca="false">-PERCENTILE(Prices_MTM!I4059:I4308,1-Inputs!$B$9)</f>
        <v>243775</v>
      </c>
      <c r="F4076" s="43" t="n">
        <f aca="false">NORMSINV(Inputs!$B$9)*STDEV(Prices_MTM!I4059:I4308)</f>
        <v>228041.091622869</v>
      </c>
      <c r="G4076" s="52" t="n">
        <f aca="false">IF(-B4076&gt;C4076,1,0)</f>
        <v>0</v>
      </c>
      <c r="H4076" s="52" t="n">
        <f aca="false">IF(-B4076&gt;D4076,1,0)</f>
        <v>0</v>
      </c>
      <c r="I4076" s="52" t="n">
        <f aca="false">IF(-B4076&gt;E4076,1,0)</f>
        <v>0</v>
      </c>
      <c r="J4076" s="52" t="n">
        <f aca="false">IF(-B4076&gt;F4076,1,0)</f>
        <v>0</v>
      </c>
    </row>
    <row r="4077" customFormat="false" ht="15" hidden="false" customHeight="false" outlineLevel="0" collapsed="false">
      <c r="A4077" s="51" t="n">
        <f aca="false">Prices_MTM!A4310</f>
        <v>43727</v>
      </c>
      <c r="B4077" s="43" t="n">
        <f aca="false">Prices_MTM!I4310</f>
        <v>2000.00000000031</v>
      </c>
      <c r="C4077" s="43" t="n">
        <f aca="false">-PERCENTILE(Prices_MTM!I4060:I4309,1-Inputs!$B$8)</f>
        <v>166375</v>
      </c>
      <c r="D4077" s="43" t="n">
        <f aca="false">NORMSINV(Inputs!$B$8)*STDEV(Prices_MTM!I4060:I4309)</f>
        <v>161181.254239927</v>
      </c>
      <c r="E4077" s="43" t="n">
        <f aca="false">-PERCENTILE(Prices_MTM!I4060:I4309,1-Inputs!$B$9)</f>
        <v>243775</v>
      </c>
      <c r="F4077" s="43" t="n">
        <f aca="false">NORMSINV(Inputs!$B$9)*STDEV(Prices_MTM!I4060:I4309)</f>
        <v>227961.723762155</v>
      </c>
      <c r="G4077" s="52" t="n">
        <f aca="false">IF(-B4077&gt;C4077,1,0)</f>
        <v>0</v>
      </c>
      <c r="H4077" s="52" t="n">
        <f aca="false">IF(-B4077&gt;D4077,1,0)</f>
        <v>0</v>
      </c>
      <c r="I4077" s="52" t="n">
        <f aca="false">IF(-B4077&gt;E4077,1,0)</f>
        <v>0</v>
      </c>
      <c r="J4077" s="52" t="n">
        <f aca="false">IF(-B4077&gt;F4077,1,0)</f>
        <v>0</v>
      </c>
    </row>
    <row r="4078" customFormat="false" ht="15" hidden="false" customHeight="false" outlineLevel="0" collapsed="false">
      <c r="A4078" s="51" t="n">
        <f aca="false">Prices_MTM!A4311</f>
        <v>43728</v>
      </c>
      <c r="B4078" s="43" t="n">
        <f aca="false">Prices_MTM!I4311</f>
        <v>-75999.9999999998</v>
      </c>
      <c r="C4078" s="43" t="n">
        <f aca="false">-PERCENTILE(Prices_MTM!I4061:I4310,1-Inputs!$B$8)</f>
        <v>166375</v>
      </c>
      <c r="D4078" s="43" t="n">
        <f aca="false">NORMSINV(Inputs!$B$8)*STDEV(Prices_MTM!I4061:I4310)</f>
        <v>161153.24725917</v>
      </c>
      <c r="E4078" s="43" t="n">
        <f aca="false">-PERCENTILE(Prices_MTM!I4061:I4310,1-Inputs!$B$9)</f>
        <v>243775</v>
      </c>
      <c r="F4078" s="43" t="n">
        <f aca="false">NORMSINV(Inputs!$B$9)*STDEV(Prices_MTM!I4061:I4310)</f>
        <v>227922.112954802</v>
      </c>
      <c r="G4078" s="52" t="n">
        <f aca="false">IF(-B4078&gt;C4078,1,0)</f>
        <v>0</v>
      </c>
      <c r="H4078" s="52" t="n">
        <f aca="false">IF(-B4078&gt;D4078,1,0)</f>
        <v>0</v>
      </c>
      <c r="I4078" s="52" t="n">
        <f aca="false">IF(-B4078&gt;E4078,1,0)</f>
        <v>0</v>
      </c>
      <c r="J4078" s="52" t="n">
        <f aca="false">IF(-B4078&gt;F4078,1,0)</f>
        <v>0</v>
      </c>
    </row>
    <row r="4079" customFormat="false" ht="15" hidden="false" customHeight="false" outlineLevel="0" collapsed="false">
      <c r="A4079" s="51" t="n">
        <f aca="false">Prices_MTM!A4312</f>
        <v>43731</v>
      </c>
      <c r="B4079" s="43" t="n">
        <f aca="false">Prices_MTM!I4312</f>
        <v>105500</v>
      </c>
      <c r="C4079" s="43" t="n">
        <f aca="false">-PERCENTILE(Prices_MTM!I4062:I4311,1-Inputs!$B$8)</f>
        <v>166375</v>
      </c>
      <c r="D4079" s="43" t="n">
        <f aca="false">NORMSINV(Inputs!$B$8)*STDEV(Prices_MTM!I4062:I4311)</f>
        <v>161313.268202623</v>
      </c>
      <c r="E4079" s="43" t="n">
        <f aca="false">-PERCENTILE(Prices_MTM!I4062:I4311,1-Inputs!$B$9)</f>
        <v>243775</v>
      </c>
      <c r="F4079" s="43" t="n">
        <f aca="false">NORMSINV(Inputs!$B$9)*STDEV(Prices_MTM!I4062:I4311)</f>
        <v>228148.433628875</v>
      </c>
      <c r="G4079" s="52" t="n">
        <f aca="false">IF(-B4079&gt;C4079,1,0)</f>
        <v>0</v>
      </c>
      <c r="H4079" s="52" t="n">
        <f aca="false">IF(-B4079&gt;D4079,1,0)</f>
        <v>0</v>
      </c>
      <c r="I4079" s="52" t="n">
        <f aca="false">IF(-B4079&gt;E4079,1,0)</f>
        <v>0</v>
      </c>
      <c r="J4079" s="52" t="n">
        <f aca="false">IF(-B4079&gt;F4079,1,0)</f>
        <v>0</v>
      </c>
    </row>
    <row r="4080" customFormat="false" ht="15" hidden="false" customHeight="false" outlineLevel="0" collapsed="false">
      <c r="A4080" s="51" t="n">
        <f aca="false">Prices_MTM!A4313</f>
        <v>43732</v>
      </c>
      <c r="B4080" s="43" t="n">
        <f aca="false">Prices_MTM!I4313</f>
        <v>-120500</v>
      </c>
      <c r="C4080" s="43" t="n">
        <f aca="false">-PERCENTILE(Prices_MTM!I4063:I4312,1-Inputs!$B$8)</f>
        <v>166375</v>
      </c>
      <c r="D4080" s="43" t="n">
        <f aca="false">NORMSINV(Inputs!$B$8)*STDEV(Prices_MTM!I4063:I4312)</f>
        <v>161611.607450245</v>
      </c>
      <c r="E4080" s="43" t="n">
        <f aca="false">-PERCENTILE(Prices_MTM!I4063:I4312,1-Inputs!$B$9)</f>
        <v>243775</v>
      </c>
      <c r="F4080" s="43" t="n">
        <f aca="false">NORMSINV(Inputs!$B$9)*STDEV(Prices_MTM!I4063:I4312)</f>
        <v>228570.380520121</v>
      </c>
      <c r="G4080" s="52" t="n">
        <f aca="false">IF(-B4080&gt;C4080,1,0)</f>
        <v>0</v>
      </c>
      <c r="H4080" s="52" t="n">
        <f aca="false">IF(-B4080&gt;D4080,1,0)</f>
        <v>0</v>
      </c>
      <c r="I4080" s="52" t="n">
        <f aca="false">IF(-B4080&gt;E4080,1,0)</f>
        <v>0</v>
      </c>
      <c r="J4080" s="52" t="n">
        <f aca="false">IF(-B4080&gt;F4080,1,0)</f>
        <v>0</v>
      </c>
    </row>
    <row r="4081" customFormat="false" ht="15" hidden="false" customHeight="false" outlineLevel="0" collapsed="false">
      <c r="A4081" s="51" t="n">
        <f aca="false">Prices_MTM!A4314</f>
        <v>43733</v>
      </c>
      <c r="B4081" s="43" t="n">
        <f aca="false">Prices_MTM!I4314</f>
        <v>2000.00000000031</v>
      </c>
      <c r="C4081" s="43" t="n">
        <f aca="false">-PERCENTILE(Prices_MTM!I4064:I4313,1-Inputs!$B$8)</f>
        <v>166375</v>
      </c>
      <c r="D4081" s="43" t="n">
        <f aca="false">NORMSINV(Inputs!$B$8)*STDEV(Prices_MTM!I4064:I4313)</f>
        <v>161646.47795977</v>
      </c>
      <c r="E4081" s="43" t="n">
        <f aca="false">-PERCENTILE(Prices_MTM!I4064:I4313,1-Inputs!$B$9)</f>
        <v>243775</v>
      </c>
      <c r="F4081" s="43" t="n">
        <f aca="false">NORMSINV(Inputs!$B$9)*STDEV(Prices_MTM!I4064:I4313)</f>
        <v>228619.698547191</v>
      </c>
      <c r="G4081" s="52" t="n">
        <f aca="false">IF(-B4081&gt;C4081,1,0)</f>
        <v>0</v>
      </c>
      <c r="H4081" s="52" t="n">
        <f aca="false">IF(-B4081&gt;D4081,1,0)</f>
        <v>0</v>
      </c>
      <c r="I4081" s="52" t="n">
        <f aca="false">IF(-B4081&gt;E4081,1,0)</f>
        <v>0</v>
      </c>
      <c r="J4081" s="52" t="n">
        <f aca="false">IF(-B4081&gt;F4081,1,0)</f>
        <v>0</v>
      </c>
    </row>
    <row r="4082" customFormat="false" ht="15" hidden="false" customHeight="false" outlineLevel="0" collapsed="false">
      <c r="A4082" s="51" t="n">
        <f aca="false">Prices_MTM!A4315</f>
        <v>43734</v>
      </c>
      <c r="B4082" s="43" t="n">
        <f aca="false">Prices_MTM!I4315</f>
        <v>2499.99999999986</v>
      </c>
      <c r="C4082" s="43" t="n">
        <f aca="false">-PERCENTILE(Prices_MTM!I4065:I4314,1-Inputs!$B$8)</f>
        <v>166375</v>
      </c>
      <c r="D4082" s="43" t="n">
        <f aca="false">NORMSINV(Inputs!$B$8)*STDEV(Prices_MTM!I4065:I4314)</f>
        <v>161644.693567196</v>
      </c>
      <c r="E4082" s="43" t="n">
        <f aca="false">-PERCENTILE(Prices_MTM!I4065:I4314,1-Inputs!$B$9)</f>
        <v>243775</v>
      </c>
      <c r="F4082" s="43" t="n">
        <f aca="false">NORMSINV(Inputs!$B$9)*STDEV(Prices_MTM!I4065:I4314)</f>
        <v>228617.174846722</v>
      </c>
      <c r="G4082" s="52" t="n">
        <f aca="false">IF(-B4082&gt;C4082,1,0)</f>
        <v>0</v>
      </c>
      <c r="H4082" s="52" t="n">
        <f aca="false">IF(-B4082&gt;D4082,1,0)</f>
        <v>0</v>
      </c>
      <c r="I4082" s="52" t="n">
        <f aca="false">IF(-B4082&gt;E4082,1,0)</f>
        <v>0</v>
      </c>
      <c r="J4082" s="52" t="n">
        <f aca="false">IF(-B4082&gt;F4082,1,0)</f>
        <v>0</v>
      </c>
    </row>
    <row r="4083" customFormat="false" ht="15" hidden="false" customHeight="false" outlineLevel="0" collapsed="false">
      <c r="A4083" s="51" t="n">
        <f aca="false">Prices_MTM!A4316</f>
        <v>43735</v>
      </c>
      <c r="B4083" s="43" t="n">
        <f aca="false">Prices_MTM!I4316</f>
        <v>-48999.9999999998</v>
      </c>
      <c r="C4083" s="43" t="n">
        <f aca="false">-PERCENTILE(Prices_MTM!I4066:I4315,1-Inputs!$B$8)</f>
        <v>166375</v>
      </c>
      <c r="D4083" s="43" t="n">
        <f aca="false">NORMSINV(Inputs!$B$8)*STDEV(Prices_MTM!I4066:I4315)</f>
        <v>161640.719381369</v>
      </c>
      <c r="E4083" s="43" t="n">
        <f aca="false">-PERCENTILE(Prices_MTM!I4066:I4315,1-Inputs!$B$9)</f>
        <v>243775</v>
      </c>
      <c r="F4083" s="43" t="n">
        <f aca="false">NORMSINV(Inputs!$B$9)*STDEV(Prices_MTM!I4066:I4315)</f>
        <v>228611.554079866</v>
      </c>
      <c r="G4083" s="52" t="n">
        <f aca="false">IF(-B4083&gt;C4083,1,0)</f>
        <v>0</v>
      </c>
      <c r="H4083" s="52" t="n">
        <f aca="false">IF(-B4083&gt;D4083,1,0)</f>
        <v>0</v>
      </c>
      <c r="I4083" s="52" t="n">
        <f aca="false">IF(-B4083&gt;E4083,1,0)</f>
        <v>0</v>
      </c>
      <c r="J4083" s="52" t="n">
        <f aca="false">IF(-B4083&gt;F4083,1,0)</f>
        <v>0</v>
      </c>
    </row>
    <row r="4084" customFormat="false" ht="15" hidden="false" customHeight="false" outlineLevel="0" collapsed="false">
      <c r="A4084" s="51" t="n">
        <f aca="false">Prices_MTM!A4317</f>
        <v>43738</v>
      </c>
      <c r="B4084" s="43" t="n">
        <f aca="false">Prices_MTM!I4317</f>
        <v>-111500</v>
      </c>
      <c r="C4084" s="43" t="n">
        <f aca="false">-PERCENTILE(Prices_MTM!I4067:I4316,1-Inputs!$B$8)</f>
        <v>166375</v>
      </c>
      <c r="D4084" s="43" t="n">
        <f aca="false">NORMSINV(Inputs!$B$8)*STDEV(Prices_MTM!I4067:I4316)</f>
        <v>160991.18376952</v>
      </c>
      <c r="E4084" s="43" t="n">
        <f aca="false">-PERCENTILE(Prices_MTM!I4067:I4316,1-Inputs!$B$9)</f>
        <v>243775</v>
      </c>
      <c r="F4084" s="43" t="n">
        <f aca="false">NORMSINV(Inputs!$B$9)*STDEV(Prices_MTM!I4067:I4316)</f>
        <v>227692.903468663</v>
      </c>
      <c r="G4084" s="52" t="n">
        <f aca="false">IF(-B4084&gt;C4084,1,0)</f>
        <v>0</v>
      </c>
      <c r="H4084" s="52" t="n">
        <f aca="false">IF(-B4084&gt;D4084,1,0)</f>
        <v>0</v>
      </c>
      <c r="I4084" s="52" t="n">
        <f aca="false">IF(-B4084&gt;E4084,1,0)</f>
        <v>0</v>
      </c>
      <c r="J4084" s="52" t="n">
        <f aca="false">IF(-B4084&gt;F4084,1,0)</f>
        <v>0</v>
      </c>
    </row>
    <row r="4085" customFormat="false" ht="15" hidden="false" customHeight="false" outlineLevel="0" collapsed="false">
      <c r="A4085" s="51" t="n">
        <f aca="false">Prices_MTM!A4318</f>
        <v>43739</v>
      </c>
      <c r="B4085" s="43" t="n">
        <f aca="false">Prices_MTM!I4318</f>
        <v>-2500.00000000021</v>
      </c>
      <c r="C4085" s="43" t="n">
        <f aca="false">-PERCENTILE(Prices_MTM!I4068:I4317,1-Inputs!$B$8)</f>
        <v>166375</v>
      </c>
      <c r="D4085" s="43" t="n">
        <f aca="false">NORMSINV(Inputs!$B$8)*STDEV(Prices_MTM!I4068:I4317)</f>
        <v>161315.220577653</v>
      </c>
      <c r="E4085" s="43" t="n">
        <f aca="false">-PERCENTILE(Prices_MTM!I4068:I4317,1-Inputs!$B$9)</f>
        <v>243775</v>
      </c>
      <c r="F4085" s="43" t="n">
        <f aca="false">NORMSINV(Inputs!$B$9)*STDEV(Prices_MTM!I4068:I4317)</f>
        <v>228151.194910138</v>
      </c>
      <c r="G4085" s="52" t="n">
        <f aca="false">IF(-B4085&gt;C4085,1,0)</f>
        <v>0</v>
      </c>
      <c r="H4085" s="52" t="n">
        <f aca="false">IF(-B4085&gt;D4085,1,0)</f>
        <v>0</v>
      </c>
      <c r="I4085" s="52" t="n">
        <f aca="false">IF(-B4085&gt;E4085,1,0)</f>
        <v>0</v>
      </c>
      <c r="J4085" s="52" t="n">
        <f aca="false">IF(-B4085&gt;F4085,1,0)</f>
        <v>0</v>
      </c>
    </row>
    <row r="4086" customFormat="false" ht="15" hidden="false" customHeight="false" outlineLevel="0" collapsed="false">
      <c r="A4086" s="51" t="n">
        <f aca="false">Prices_MTM!A4319</f>
        <v>43740</v>
      </c>
      <c r="B4086" s="43" t="n">
        <f aca="false">Prices_MTM!I4319</f>
        <v>14000.0000000001</v>
      </c>
      <c r="C4086" s="43" t="n">
        <f aca="false">-PERCENTILE(Prices_MTM!I4069:I4318,1-Inputs!$B$8)</f>
        <v>166375</v>
      </c>
      <c r="D4086" s="43" t="n">
        <f aca="false">NORMSINV(Inputs!$B$8)*STDEV(Prices_MTM!I4069:I4318)</f>
        <v>160993.339318432</v>
      </c>
      <c r="E4086" s="43" t="n">
        <f aca="false">-PERCENTILE(Prices_MTM!I4069:I4318,1-Inputs!$B$9)</f>
        <v>243775</v>
      </c>
      <c r="F4086" s="43" t="n">
        <f aca="false">NORMSINV(Inputs!$B$9)*STDEV(Prices_MTM!I4069:I4318)</f>
        <v>227695.952102624</v>
      </c>
      <c r="G4086" s="52" t="n">
        <f aca="false">IF(-B4086&gt;C4086,1,0)</f>
        <v>0</v>
      </c>
      <c r="H4086" s="52" t="n">
        <f aca="false">IF(-B4086&gt;D4086,1,0)</f>
        <v>0</v>
      </c>
      <c r="I4086" s="52" t="n">
        <f aca="false">IF(-B4086&gt;E4086,1,0)</f>
        <v>0</v>
      </c>
      <c r="J4086" s="52" t="n">
        <f aca="false">IF(-B4086&gt;F4086,1,0)</f>
        <v>0</v>
      </c>
    </row>
    <row r="4087" customFormat="false" ht="15" hidden="false" customHeight="false" outlineLevel="0" collapsed="false">
      <c r="A4087" s="51" t="n">
        <f aca="false">Prices_MTM!A4320</f>
        <v>43741</v>
      </c>
      <c r="B4087" s="43" t="n">
        <f aca="false">Prices_MTM!I4320</f>
        <v>-30500.0000000003</v>
      </c>
      <c r="C4087" s="43" t="n">
        <f aca="false">-PERCENTILE(Prices_MTM!I4070:I4319,1-Inputs!$B$8)</f>
        <v>166375</v>
      </c>
      <c r="D4087" s="43" t="n">
        <f aca="false">NORMSINV(Inputs!$B$8)*STDEV(Prices_MTM!I4070:I4319)</f>
        <v>160994.992811006</v>
      </c>
      <c r="E4087" s="43" t="n">
        <f aca="false">-PERCENTILE(Prices_MTM!I4070:I4319,1-Inputs!$B$9)</f>
        <v>243775</v>
      </c>
      <c r="F4087" s="43" t="n">
        <f aca="false">NORMSINV(Inputs!$B$9)*STDEV(Prices_MTM!I4070:I4319)</f>
        <v>227698.290668726</v>
      </c>
      <c r="G4087" s="52" t="n">
        <f aca="false">IF(-B4087&gt;C4087,1,0)</f>
        <v>0</v>
      </c>
      <c r="H4087" s="52" t="n">
        <f aca="false">IF(-B4087&gt;D4087,1,0)</f>
        <v>0</v>
      </c>
      <c r="I4087" s="52" t="n">
        <f aca="false">IF(-B4087&gt;E4087,1,0)</f>
        <v>0</v>
      </c>
      <c r="J4087" s="52" t="n">
        <f aca="false">IF(-B4087&gt;F4087,1,0)</f>
        <v>0</v>
      </c>
    </row>
    <row r="4088" customFormat="false" ht="15" hidden="false" customHeight="false" outlineLevel="0" collapsed="false">
      <c r="A4088" s="51" t="n">
        <f aca="false">Prices_MTM!A4321</f>
        <v>43742</v>
      </c>
      <c r="B4088" s="43" t="n">
        <f aca="false">Prices_MTM!I4321</f>
        <v>-12999.9999999995</v>
      </c>
      <c r="C4088" s="43" t="n">
        <f aca="false">-PERCENTILE(Prices_MTM!I4071:I4320,1-Inputs!$B$8)</f>
        <v>166375</v>
      </c>
      <c r="D4088" s="43" t="n">
        <f aca="false">NORMSINV(Inputs!$B$8)*STDEV(Prices_MTM!I4071:I4320)</f>
        <v>160959.954971215</v>
      </c>
      <c r="E4088" s="43" t="n">
        <f aca="false">-PERCENTILE(Prices_MTM!I4071:I4320,1-Inputs!$B$9)</f>
        <v>243775</v>
      </c>
      <c r="F4088" s="43" t="n">
        <f aca="false">NORMSINV(Inputs!$B$9)*STDEV(Prices_MTM!I4071:I4320)</f>
        <v>227648.735983268</v>
      </c>
      <c r="G4088" s="52" t="n">
        <f aca="false">IF(-B4088&gt;C4088,1,0)</f>
        <v>0</v>
      </c>
      <c r="H4088" s="52" t="n">
        <f aca="false">IF(-B4088&gt;D4088,1,0)</f>
        <v>0</v>
      </c>
      <c r="I4088" s="52" t="n">
        <f aca="false">IF(-B4088&gt;E4088,1,0)</f>
        <v>0</v>
      </c>
      <c r="J4088" s="52" t="n">
        <f aca="false">IF(-B4088&gt;F4088,1,0)</f>
        <v>0</v>
      </c>
    </row>
    <row r="4089" customFormat="false" ht="15" hidden="false" customHeight="false" outlineLevel="0" collapsed="false">
      <c r="A4089" s="51" t="n">
        <f aca="false">Prices_MTM!A4322</f>
        <v>43745</v>
      </c>
      <c r="B4089" s="43" t="n">
        <f aca="false">Prices_MTM!I4322</f>
        <v>-24500.0000000005</v>
      </c>
      <c r="C4089" s="43" t="n">
        <f aca="false">-PERCENTILE(Prices_MTM!I4072:I4321,1-Inputs!$B$8)</f>
        <v>166375</v>
      </c>
      <c r="D4089" s="43" t="n">
        <f aca="false">NORMSINV(Inputs!$B$8)*STDEV(Prices_MTM!I4072:I4321)</f>
        <v>160526.745116054</v>
      </c>
      <c r="E4089" s="43" t="n">
        <f aca="false">-PERCENTILE(Prices_MTM!I4072:I4321,1-Inputs!$B$9)</f>
        <v>243775</v>
      </c>
      <c r="F4089" s="43" t="n">
        <f aca="false">NORMSINV(Inputs!$B$9)*STDEV(Prices_MTM!I4072:I4321)</f>
        <v>227036.039017984</v>
      </c>
      <c r="G4089" s="52" t="n">
        <f aca="false">IF(-B4089&gt;C4089,1,0)</f>
        <v>0</v>
      </c>
      <c r="H4089" s="52" t="n">
        <f aca="false">IF(-B4089&gt;D4089,1,0)</f>
        <v>0</v>
      </c>
      <c r="I4089" s="52" t="n">
        <f aca="false">IF(-B4089&gt;E4089,1,0)</f>
        <v>0</v>
      </c>
      <c r="J4089" s="52" t="n">
        <f aca="false">IF(-B4089&gt;F4089,1,0)</f>
        <v>0</v>
      </c>
    </row>
    <row r="4090" customFormat="false" ht="15" hidden="false" customHeight="false" outlineLevel="0" collapsed="false">
      <c r="A4090" s="51" t="n">
        <f aca="false">Prices_MTM!A4323</f>
        <v>43746</v>
      </c>
      <c r="B4090" s="43" t="n">
        <f aca="false">Prices_MTM!I4323</f>
        <v>54000.0000000003</v>
      </c>
      <c r="C4090" s="43" t="n">
        <f aca="false">-PERCENTILE(Prices_MTM!I4073:I4322,1-Inputs!$B$8)</f>
        <v>166375</v>
      </c>
      <c r="D4090" s="43" t="n">
        <f aca="false">NORMSINV(Inputs!$B$8)*STDEV(Prices_MTM!I4073:I4322)</f>
        <v>160450.743155869</v>
      </c>
      <c r="E4090" s="43" t="n">
        <f aca="false">-PERCENTILE(Prices_MTM!I4073:I4322,1-Inputs!$B$9)</f>
        <v>243775</v>
      </c>
      <c r="F4090" s="43" t="n">
        <f aca="false">NORMSINV(Inputs!$B$9)*STDEV(Prices_MTM!I4073:I4322)</f>
        <v>226928.547995317</v>
      </c>
      <c r="G4090" s="52" t="n">
        <f aca="false">IF(-B4090&gt;C4090,1,0)</f>
        <v>0</v>
      </c>
      <c r="H4090" s="52" t="n">
        <f aca="false">IF(-B4090&gt;D4090,1,0)</f>
        <v>0</v>
      </c>
      <c r="I4090" s="52" t="n">
        <f aca="false">IF(-B4090&gt;E4090,1,0)</f>
        <v>0</v>
      </c>
      <c r="J4090" s="52" t="n">
        <f aca="false">IF(-B4090&gt;F4090,1,0)</f>
        <v>0</v>
      </c>
    </row>
    <row r="4091" customFormat="false" ht="15" hidden="false" customHeight="false" outlineLevel="0" collapsed="false">
      <c r="A4091" s="51" t="n">
        <f aca="false">Prices_MTM!A4324</f>
        <v>43747</v>
      </c>
      <c r="B4091" s="43" t="n">
        <f aca="false">Prices_MTM!I4324</f>
        <v>-78999.9999999999</v>
      </c>
      <c r="C4091" s="43" t="n">
        <f aca="false">-PERCENTILE(Prices_MTM!I4074:I4323,1-Inputs!$B$8)</f>
        <v>166375</v>
      </c>
      <c r="D4091" s="43" t="n">
        <f aca="false">NORMSINV(Inputs!$B$8)*STDEV(Prices_MTM!I4074:I4323)</f>
        <v>159928.906069228</v>
      </c>
      <c r="E4091" s="43" t="n">
        <f aca="false">-PERCENTILE(Prices_MTM!I4074:I4323,1-Inputs!$B$9)</f>
        <v>243775</v>
      </c>
      <c r="F4091" s="43" t="n">
        <f aca="false">NORMSINV(Inputs!$B$9)*STDEV(Prices_MTM!I4074:I4323)</f>
        <v>226190.503845241</v>
      </c>
      <c r="G4091" s="52" t="n">
        <f aca="false">IF(-B4091&gt;C4091,1,0)</f>
        <v>0</v>
      </c>
      <c r="H4091" s="52" t="n">
        <f aca="false">IF(-B4091&gt;D4091,1,0)</f>
        <v>0</v>
      </c>
      <c r="I4091" s="52" t="n">
        <f aca="false">IF(-B4091&gt;E4091,1,0)</f>
        <v>0</v>
      </c>
      <c r="J4091" s="52" t="n">
        <f aca="false">IF(-B4091&gt;F4091,1,0)</f>
        <v>0</v>
      </c>
    </row>
    <row r="4092" customFormat="false" ht="15" hidden="false" customHeight="false" outlineLevel="0" collapsed="false">
      <c r="A4092" s="51" t="n">
        <f aca="false">Prices_MTM!A4325</f>
        <v>43748</v>
      </c>
      <c r="B4092" s="43" t="n">
        <f aca="false">Prices_MTM!I4325</f>
        <v>125000</v>
      </c>
      <c r="C4092" s="43" t="n">
        <f aca="false">-PERCENTILE(Prices_MTM!I4075:I4324,1-Inputs!$B$8)</f>
        <v>153200</v>
      </c>
      <c r="D4092" s="43" t="n">
        <f aca="false">NORMSINV(Inputs!$B$8)*STDEV(Prices_MTM!I4075:I4324)</f>
        <v>158421.021485135</v>
      </c>
      <c r="E4092" s="43" t="n">
        <f aca="false">-PERCENTILE(Prices_MTM!I4075:I4324,1-Inputs!$B$9)</f>
        <v>243775</v>
      </c>
      <c r="F4092" s="43" t="n">
        <f aca="false">NORMSINV(Inputs!$B$9)*STDEV(Prices_MTM!I4075:I4324)</f>
        <v>224057.873902353</v>
      </c>
      <c r="G4092" s="52" t="n">
        <f aca="false">IF(-B4092&gt;C4092,1,0)</f>
        <v>0</v>
      </c>
      <c r="H4092" s="52" t="n">
        <f aca="false">IF(-B4092&gt;D4092,1,0)</f>
        <v>0</v>
      </c>
      <c r="I4092" s="52" t="n">
        <f aca="false">IF(-B4092&gt;E4092,1,0)</f>
        <v>0</v>
      </c>
      <c r="J4092" s="52" t="n">
        <f aca="false">IF(-B4092&gt;F4092,1,0)</f>
        <v>0</v>
      </c>
    </row>
    <row r="4093" customFormat="false" ht="15" hidden="false" customHeight="false" outlineLevel="0" collapsed="false">
      <c r="A4093" s="51" t="n">
        <f aca="false">Prices_MTM!A4326</f>
        <v>43749</v>
      </c>
      <c r="B4093" s="43" t="n">
        <f aca="false">Prices_MTM!I4326</f>
        <v>43499.9999999995</v>
      </c>
      <c r="C4093" s="43" t="n">
        <f aca="false">-PERCENTILE(Prices_MTM!I4076:I4325,1-Inputs!$B$8)</f>
        <v>153200</v>
      </c>
      <c r="D4093" s="43" t="n">
        <f aca="false">NORMSINV(Inputs!$B$8)*STDEV(Prices_MTM!I4076:I4325)</f>
        <v>158947.486039584</v>
      </c>
      <c r="E4093" s="43" t="n">
        <f aca="false">-PERCENTILE(Prices_MTM!I4076:I4325,1-Inputs!$B$9)</f>
        <v>243775</v>
      </c>
      <c r="F4093" s="43" t="n">
        <f aca="false">NORMSINV(Inputs!$B$9)*STDEV(Prices_MTM!I4076:I4325)</f>
        <v>224802.462768458</v>
      </c>
      <c r="G4093" s="52" t="n">
        <f aca="false">IF(-B4093&gt;C4093,1,0)</f>
        <v>0</v>
      </c>
      <c r="H4093" s="52" t="n">
        <f aca="false">IF(-B4093&gt;D4093,1,0)</f>
        <v>0</v>
      </c>
      <c r="I4093" s="52" t="n">
        <f aca="false">IF(-B4093&gt;E4093,1,0)</f>
        <v>0</v>
      </c>
      <c r="J4093" s="52" t="n">
        <f aca="false">IF(-B4093&gt;F4093,1,0)</f>
        <v>0</v>
      </c>
    </row>
    <row r="4094" customFormat="false" ht="15" hidden="false" customHeight="false" outlineLevel="0" collapsed="false">
      <c r="A4094" s="51" t="n">
        <f aca="false">Prices_MTM!A4327</f>
        <v>43752</v>
      </c>
      <c r="B4094" s="43" t="n">
        <f aca="false">Prices_MTM!I4327</f>
        <v>-29999.9999999997</v>
      </c>
      <c r="C4094" s="43" t="n">
        <f aca="false">-PERCENTILE(Prices_MTM!I4077:I4326,1-Inputs!$B$8)</f>
        <v>153200</v>
      </c>
      <c r="D4094" s="43" t="n">
        <f aca="false">NORMSINV(Inputs!$B$8)*STDEV(Prices_MTM!I4077:I4326)</f>
        <v>158939.312889118</v>
      </c>
      <c r="E4094" s="43" t="n">
        <f aca="false">-PERCENTILE(Prices_MTM!I4077:I4326,1-Inputs!$B$9)</f>
        <v>243775</v>
      </c>
      <c r="F4094" s="43" t="n">
        <f aca="false">NORMSINV(Inputs!$B$9)*STDEV(Prices_MTM!I4077:I4326)</f>
        <v>224790.903325783</v>
      </c>
      <c r="G4094" s="52" t="n">
        <f aca="false">IF(-B4094&gt;C4094,1,0)</f>
        <v>0</v>
      </c>
      <c r="H4094" s="52" t="n">
        <f aca="false">IF(-B4094&gt;D4094,1,0)</f>
        <v>0</v>
      </c>
      <c r="I4094" s="52" t="n">
        <f aca="false">IF(-B4094&gt;E4094,1,0)</f>
        <v>0</v>
      </c>
      <c r="J4094" s="52" t="n">
        <f aca="false">IF(-B4094&gt;F4094,1,0)</f>
        <v>0</v>
      </c>
    </row>
    <row r="4095" customFormat="false" ht="15" hidden="false" customHeight="false" outlineLevel="0" collapsed="false">
      <c r="A4095" s="51" t="n">
        <f aca="false">Prices_MTM!A4328</f>
        <v>43753</v>
      </c>
      <c r="B4095" s="43" t="n">
        <f aca="false">Prices_MTM!I4328</f>
        <v>-94999.9999999996</v>
      </c>
      <c r="C4095" s="43" t="n">
        <f aca="false">-PERCENTILE(Prices_MTM!I4078:I4327,1-Inputs!$B$8)</f>
        <v>153200</v>
      </c>
      <c r="D4095" s="43" t="n">
        <f aca="false">NORMSINV(Inputs!$B$8)*STDEV(Prices_MTM!I4078:I4327)</f>
        <v>158943.9150485</v>
      </c>
      <c r="E4095" s="43" t="n">
        <f aca="false">-PERCENTILE(Prices_MTM!I4078:I4327,1-Inputs!$B$9)</f>
        <v>243775</v>
      </c>
      <c r="F4095" s="43" t="n">
        <f aca="false">NORMSINV(Inputs!$B$9)*STDEV(Prices_MTM!I4078:I4327)</f>
        <v>224797.412247622</v>
      </c>
      <c r="G4095" s="52" t="n">
        <f aca="false">IF(-B4095&gt;C4095,1,0)</f>
        <v>0</v>
      </c>
      <c r="H4095" s="52" t="n">
        <f aca="false">IF(-B4095&gt;D4095,1,0)</f>
        <v>0</v>
      </c>
      <c r="I4095" s="52" t="n">
        <f aca="false">IF(-B4095&gt;E4095,1,0)</f>
        <v>0</v>
      </c>
      <c r="J4095" s="52" t="n">
        <f aca="false">IF(-B4095&gt;F4095,1,0)</f>
        <v>0</v>
      </c>
    </row>
    <row r="4096" customFormat="false" ht="15" hidden="false" customHeight="false" outlineLevel="0" collapsed="false">
      <c r="A4096" s="51" t="n">
        <f aca="false">Prices_MTM!A4329</f>
        <v>43754</v>
      </c>
      <c r="B4096" s="43" t="n">
        <f aca="false">Prices_MTM!I4329</f>
        <v>55500</v>
      </c>
      <c r="C4096" s="43" t="n">
        <f aca="false">-PERCENTILE(Prices_MTM!I4079:I4328,1-Inputs!$B$8)</f>
        <v>153200</v>
      </c>
      <c r="D4096" s="43" t="n">
        <f aca="false">NORMSINV(Inputs!$B$8)*STDEV(Prices_MTM!I4079:I4328)</f>
        <v>158842.111389315</v>
      </c>
      <c r="E4096" s="43" t="n">
        <f aca="false">-PERCENTILE(Prices_MTM!I4079:I4328,1-Inputs!$B$9)</f>
        <v>243775</v>
      </c>
      <c r="F4096" s="43" t="n">
        <f aca="false">NORMSINV(Inputs!$B$9)*STDEV(Prices_MTM!I4079:I4328)</f>
        <v>224653.429389674</v>
      </c>
      <c r="G4096" s="52" t="n">
        <f aca="false">IF(-B4096&gt;C4096,1,0)</f>
        <v>0</v>
      </c>
      <c r="H4096" s="52" t="n">
        <f aca="false">IF(-B4096&gt;D4096,1,0)</f>
        <v>0</v>
      </c>
      <c r="I4096" s="52" t="n">
        <f aca="false">IF(-B4096&gt;E4096,1,0)</f>
        <v>0</v>
      </c>
      <c r="J4096" s="52" t="n">
        <f aca="false">IF(-B4096&gt;F4096,1,0)</f>
        <v>0</v>
      </c>
    </row>
    <row r="4097" customFormat="false" ht="15" hidden="false" customHeight="false" outlineLevel="0" collapsed="false">
      <c r="A4097" s="51" t="n">
        <f aca="false">Prices_MTM!A4330</f>
        <v>43755</v>
      </c>
      <c r="B4097" s="43" t="n">
        <f aca="false">Prices_MTM!I4330</f>
        <v>44499.9999999997</v>
      </c>
      <c r="C4097" s="43" t="n">
        <f aca="false">-PERCENTILE(Prices_MTM!I4080:I4329,1-Inputs!$B$8)</f>
        <v>153200</v>
      </c>
      <c r="D4097" s="43" t="n">
        <f aca="false">NORMSINV(Inputs!$B$8)*STDEV(Prices_MTM!I4080:I4329)</f>
        <v>158652.731256722</v>
      </c>
      <c r="E4097" s="43" t="n">
        <f aca="false">-PERCENTILE(Prices_MTM!I4080:I4329,1-Inputs!$B$9)</f>
        <v>243775</v>
      </c>
      <c r="F4097" s="43" t="n">
        <f aca="false">NORMSINV(Inputs!$B$9)*STDEV(Prices_MTM!I4080:I4329)</f>
        <v>224385.585454126</v>
      </c>
      <c r="G4097" s="52" t="n">
        <f aca="false">IF(-B4097&gt;C4097,1,0)</f>
        <v>0</v>
      </c>
      <c r="H4097" s="52" t="n">
        <f aca="false">IF(-B4097&gt;D4097,1,0)</f>
        <v>0</v>
      </c>
      <c r="I4097" s="52" t="n">
        <f aca="false">IF(-B4097&gt;E4097,1,0)</f>
        <v>0</v>
      </c>
      <c r="J4097" s="52" t="n">
        <f aca="false">IF(-B4097&gt;F4097,1,0)</f>
        <v>0</v>
      </c>
    </row>
    <row r="4098" customFormat="false" ht="15" hidden="false" customHeight="false" outlineLevel="0" collapsed="false">
      <c r="A4098" s="51" t="n">
        <f aca="false">Prices_MTM!A4331</f>
        <v>43756</v>
      </c>
      <c r="B4098" s="43" t="n">
        <f aca="false">Prices_MTM!I4331</f>
        <v>-44500</v>
      </c>
      <c r="C4098" s="43" t="n">
        <f aca="false">-PERCENTILE(Prices_MTM!I4081:I4330,1-Inputs!$B$8)</f>
        <v>153200</v>
      </c>
      <c r="D4098" s="43" t="n">
        <f aca="false">NORMSINV(Inputs!$B$8)*STDEV(Prices_MTM!I4081:I4330)</f>
        <v>158516.926962705</v>
      </c>
      <c r="E4098" s="43" t="n">
        <f aca="false">-PERCENTILE(Prices_MTM!I4081:I4330,1-Inputs!$B$9)</f>
        <v>243775</v>
      </c>
      <c r="F4098" s="43" t="n">
        <f aca="false">NORMSINV(Inputs!$B$9)*STDEV(Prices_MTM!I4081:I4330)</f>
        <v>224193.514849486</v>
      </c>
      <c r="G4098" s="52" t="n">
        <f aca="false">IF(-B4098&gt;C4098,1,0)</f>
        <v>0</v>
      </c>
      <c r="H4098" s="52" t="n">
        <f aca="false">IF(-B4098&gt;D4098,1,0)</f>
        <v>0</v>
      </c>
      <c r="I4098" s="52" t="n">
        <f aca="false">IF(-B4098&gt;E4098,1,0)</f>
        <v>0</v>
      </c>
      <c r="J4098" s="52" t="n">
        <f aca="false">IF(-B4098&gt;F4098,1,0)</f>
        <v>0</v>
      </c>
    </row>
    <row r="4099" customFormat="false" ht="15" hidden="false" customHeight="false" outlineLevel="0" collapsed="false">
      <c r="A4099" s="51" t="n">
        <f aca="false">Prices_MTM!A4332</f>
        <v>43759</v>
      </c>
      <c r="B4099" s="43" t="n">
        <f aca="false">Prices_MTM!I4332</f>
        <v>3500.00000000001</v>
      </c>
      <c r="C4099" s="43" t="n">
        <f aca="false">-PERCENTILE(Prices_MTM!I4082:I4331,1-Inputs!$B$8)</f>
        <v>153200</v>
      </c>
      <c r="D4099" s="43" t="n">
        <f aca="false">NORMSINV(Inputs!$B$8)*STDEV(Prices_MTM!I4082:I4331)</f>
        <v>158532.114053037</v>
      </c>
      <c r="E4099" s="43" t="n">
        <f aca="false">-PERCENTILE(Prices_MTM!I4082:I4331,1-Inputs!$B$9)</f>
        <v>243775</v>
      </c>
      <c r="F4099" s="43" t="n">
        <f aca="false">NORMSINV(Inputs!$B$9)*STDEV(Prices_MTM!I4082:I4331)</f>
        <v>224214.994241164</v>
      </c>
      <c r="G4099" s="52" t="n">
        <f aca="false">IF(-B4099&gt;C4099,1,0)</f>
        <v>0</v>
      </c>
      <c r="H4099" s="52" t="n">
        <f aca="false">IF(-B4099&gt;D4099,1,0)</f>
        <v>0</v>
      </c>
      <c r="I4099" s="52" t="n">
        <f aca="false">IF(-B4099&gt;E4099,1,0)</f>
        <v>0</v>
      </c>
      <c r="J4099" s="52" t="n">
        <f aca="false">IF(-B4099&gt;F4099,1,0)</f>
        <v>0</v>
      </c>
    </row>
    <row r="4100" customFormat="false" ht="15" hidden="false" customHeight="false" outlineLevel="0" collapsed="false">
      <c r="A4100" s="51" t="n">
        <f aca="false">Prices_MTM!A4333</f>
        <v>43760</v>
      </c>
      <c r="B4100" s="43" t="n">
        <f aca="false">Prices_MTM!I4333</f>
        <v>15500.0000000001</v>
      </c>
      <c r="C4100" s="43" t="n">
        <f aca="false">-PERCENTILE(Prices_MTM!I4083:I4332,1-Inputs!$B$8)</f>
        <v>153200</v>
      </c>
      <c r="D4100" s="43" t="n">
        <f aca="false">NORMSINV(Inputs!$B$8)*STDEV(Prices_MTM!I4083:I4332)</f>
        <v>158500.466255404</v>
      </c>
      <c r="E4100" s="43" t="n">
        <f aca="false">-PERCENTILE(Prices_MTM!I4083:I4332,1-Inputs!$B$9)</f>
        <v>243775</v>
      </c>
      <c r="F4100" s="43" t="n">
        <f aca="false">NORMSINV(Inputs!$B$9)*STDEV(Prices_MTM!I4083:I4332)</f>
        <v>224170.234157023</v>
      </c>
      <c r="G4100" s="52" t="n">
        <f aca="false">IF(-B4100&gt;C4100,1,0)</f>
        <v>0</v>
      </c>
      <c r="H4100" s="52" t="n">
        <f aca="false">IF(-B4100&gt;D4100,1,0)</f>
        <v>0</v>
      </c>
      <c r="I4100" s="52" t="n">
        <f aca="false">IF(-B4100&gt;E4100,1,0)</f>
        <v>0</v>
      </c>
      <c r="J4100" s="52" t="n">
        <f aca="false">IF(-B4100&gt;F4100,1,0)</f>
        <v>0</v>
      </c>
    </row>
    <row r="4101" customFormat="false" ht="15" hidden="false" customHeight="false" outlineLevel="0" collapsed="false">
      <c r="A4101" s="51" t="n">
        <f aca="false">Prices_MTM!A4334</f>
        <v>43761</v>
      </c>
      <c r="B4101" s="43" t="n">
        <f aca="false">Prices_MTM!I4334</f>
        <v>168000</v>
      </c>
      <c r="C4101" s="43" t="n">
        <f aca="false">-PERCENTILE(Prices_MTM!I4084:I4333,1-Inputs!$B$8)</f>
        <v>143249.999999999</v>
      </c>
      <c r="D4101" s="43" t="n">
        <f aca="false">NORMSINV(Inputs!$B$8)*STDEV(Prices_MTM!I4084:I4333)</f>
        <v>157185.793867383</v>
      </c>
      <c r="E4101" s="43" t="n">
        <f aca="false">-PERCENTILE(Prices_MTM!I4084:I4333,1-Inputs!$B$9)</f>
        <v>243775</v>
      </c>
      <c r="F4101" s="43" t="n">
        <f aca="false">NORMSINV(Inputs!$B$9)*STDEV(Prices_MTM!I4084:I4333)</f>
        <v>222310.867910192</v>
      </c>
      <c r="G4101" s="52" t="n">
        <f aca="false">IF(-B4101&gt;C4101,1,0)</f>
        <v>0</v>
      </c>
      <c r="H4101" s="52" t="n">
        <f aca="false">IF(-B4101&gt;D4101,1,0)</f>
        <v>0</v>
      </c>
      <c r="I4101" s="52" t="n">
        <f aca="false">IF(-B4101&gt;E4101,1,0)</f>
        <v>0</v>
      </c>
      <c r="J4101" s="52" t="n">
        <f aca="false">IF(-B4101&gt;F4101,1,0)</f>
        <v>0</v>
      </c>
    </row>
    <row r="4102" customFormat="false" ht="15" hidden="false" customHeight="false" outlineLevel="0" collapsed="false">
      <c r="A4102" s="51" t="n">
        <f aca="false">Prices_MTM!A4335</f>
        <v>43762</v>
      </c>
      <c r="B4102" s="43" t="n">
        <f aca="false">Prices_MTM!I4335</f>
        <v>-38499.9999999998</v>
      </c>
      <c r="C4102" s="43" t="n">
        <f aca="false">-PERCENTILE(Prices_MTM!I4085:I4334,1-Inputs!$B$8)</f>
        <v>143249.999999999</v>
      </c>
      <c r="D4102" s="43" t="n">
        <f aca="false">NORMSINV(Inputs!$B$8)*STDEV(Prices_MTM!I4085:I4334)</f>
        <v>157700.892183378</v>
      </c>
      <c r="E4102" s="43" t="n">
        <f aca="false">-PERCENTILE(Prices_MTM!I4085:I4334,1-Inputs!$B$9)</f>
        <v>243775</v>
      </c>
      <c r="F4102" s="43" t="n">
        <f aca="false">NORMSINV(Inputs!$B$9)*STDEV(Prices_MTM!I4085:I4334)</f>
        <v>223039.381288344</v>
      </c>
      <c r="G4102" s="52" t="n">
        <f aca="false">IF(-B4102&gt;C4102,1,0)</f>
        <v>0</v>
      </c>
      <c r="H4102" s="52" t="n">
        <f aca="false">IF(-B4102&gt;D4102,1,0)</f>
        <v>0</v>
      </c>
      <c r="I4102" s="52" t="n">
        <f aca="false">IF(-B4102&gt;E4102,1,0)</f>
        <v>0</v>
      </c>
      <c r="J4102" s="52" t="n">
        <f aca="false">IF(-B4102&gt;F4102,1,0)</f>
        <v>0</v>
      </c>
    </row>
    <row r="4103" customFormat="false" ht="15" hidden="false" customHeight="false" outlineLevel="0" collapsed="false">
      <c r="A4103" s="51" t="n">
        <f aca="false">Prices_MTM!A4336</f>
        <v>43763</v>
      </c>
      <c r="B4103" s="43" t="n">
        <f aca="false">Prices_MTM!I4336</f>
        <v>23500.0000000003</v>
      </c>
      <c r="C4103" s="43" t="n">
        <f aca="false">-PERCENTILE(Prices_MTM!I4086:I4335,1-Inputs!$B$8)</f>
        <v>143249.999999999</v>
      </c>
      <c r="D4103" s="43" t="n">
        <f aca="false">NORMSINV(Inputs!$B$8)*STDEV(Prices_MTM!I4086:I4335)</f>
        <v>157661.332429368</v>
      </c>
      <c r="E4103" s="43" t="n">
        <f aca="false">-PERCENTILE(Prices_MTM!I4086:I4335,1-Inputs!$B$9)</f>
        <v>243775</v>
      </c>
      <c r="F4103" s="43" t="n">
        <f aca="false">NORMSINV(Inputs!$B$9)*STDEV(Prices_MTM!I4086:I4335)</f>
        <v>222983.431173312</v>
      </c>
      <c r="G4103" s="52" t="n">
        <f aca="false">IF(-B4103&gt;C4103,1,0)</f>
        <v>0</v>
      </c>
      <c r="H4103" s="52" t="n">
        <f aca="false">IF(-B4103&gt;D4103,1,0)</f>
        <v>0</v>
      </c>
      <c r="I4103" s="52" t="n">
        <f aca="false">IF(-B4103&gt;E4103,1,0)</f>
        <v>0</v>
      </c>
      <c r="J4103" s="52" t="n">
        <f aca="false">IF(-B4103&gt;F4103,1,0)</f>
        <v>0</v>
      </c>
    </row>
    <row r="4104" customFormat="false" ht="15" hidden="false" customHeight="false" outlineLevel="0" collapsed="false">
      <c r="A4104" s="51" t="n">
        <f aca="false">Prices_MTM!A4337</f>
        <v>43766</v>
      </c>
      <c r="B4104" s="43" t="n">
        <f aca="false">Prices_MTM!I4337</f>
        <v>-8500.00000000009</v>
      </c>
      <c r="C4104" s="43" t="n">
        <f aca="false">-PERCENTILE(Prices_MTM!I4087:I4336,1-Inputs!$B$8)</f>
        <v>143249.999999999</v>
      </c>
      <c r="D4104" s="43" t="n">
        <f aca="false">NORMSINV(Inputs!$B$8)*STDEV(Prices_MTM!I4087:I4336)</f>
        <v>157681.117423116</v>
      </c>
      <c r="E4104" s="43" t="n">
        <f aca="false">-PERCENTILE(Prices_MTM!I4087:I4336,1-Inputs!$B$9)</f>
        <v>243775</v>
      </c>
      <c r="F4104" s="43" t="n">
        <f aca="false">NORMSINV(Inputs!$B$9)*STDEV(Prices_MTM!I4087:I4336)</f>
        <v>223011.413467536</v>
      </c>
      <c r="G4104" s="52" t="n">
        <f aca="false">IF(-B4104&gt;C4104,1,0)</f>
        <v>0</v>
      </c>
      <c r="H4104" s="52" t="n">
        <f aca="false">IF(-B4104&gt;D4104,1,0)</f>
        <v>0</v>
      </c>
      <c r="I4104" s="52" t="n">
        <f aca="false">IF(-B4104&gt;E4104,1,0)</f>
        <v>0</v>
      </c>
      <c r="J4104" s="52" t="n">
        <f aca="false">IF(-B4104&gt;F4104,1,0)</f>
        <v>0</v>
      </c>
    </row>
    <row r="4105" customFormat="false" ht="15" hidden="false" customHeight="false" outlineLevel="0" collapsed="false">
      <c r="A4105" s="51" t="n">
        <f aca="false">Prices_MTM!A4338</f>
        <v>43767</v>
      </c>
      <c r="B4105" s="43" t="n">
        <f aca="false">Prices_MTM!I4338</f>
        <v>-58999.9999999996</v>
      </c>
      <c r="C4105" s="43" t="n">
        <f aca="false">-PERCENTILE(Prices_MTM!I4088:I4337,1-Inputs!$B$8)</f>
        <v>138699.999999999</v>
      </c>
      <c r="D4105" s="43" t="n">
        <f aca="false">NORMSINV(Inputs!$B$8)*STDEV(Prices_MTM!I4088:I4337)</f>
        <v>156487.250385162</v>
      </c>
      <c r="E4105" s="43" t="n">
        <f aca="false">-PERCENTILE(Prices_MTM!I4088:I4337,1-Inputs!$B$9)</f>
        <v>243775</v>
      </c>
      <c r="F4105" s="43" t="n">
        <f aca="false">NORMSINV(Inputs!$B$9)*STDEV(Prices_MTM!I4088:I4337)</f>
        <v>221322.904532683</v>
      </c>
      <c r="G4105" s="52" t="n">
        <f aca="false">IF(-B4105&gt;C4105,1,0)</f>
        <v>0</v>
      </c>
      <c r="H4105" s="52" t="n">
        <f aca="false">IF(-B4105&gt;D4105,1,0)</f>
        <v>0</v>
      </c>
      <c r="I4105" s="52" t="n">
        <f aca="false">IF(-B4105&gt;E4105,1,0)</f>
        <v>0</v>
      </c>
      <c r="J4105" s="52" t="n">
        <f aca="false">IF(-B4105&gt;F4105,1,0)</f>
        <v>0</v>
      </c>
    </row>
    <row r="4106" customFormat="false" ht="15" hidden="false" customHeight="false" outlineLevel="0" collapsed="false">
      <c r="A4106" s="51" t="n">
        <f aca="false">Prices_MTM!A4339</f>
        <v>43768</v>
      </c>
      <c r="B4106" s="43" t="n">
        <f aca="false">Prices_MTM!I4339</f>
        <v>-7500.00000000028</v>
      </c>
      <c r="C4106" s="43" t="n">
        <f aca="false">-PERCENTILE(Prices_MTM!I4089:I4338,1-Inputs!$B$8)</f>
        <v>138699.999999999</v>
      </c>
      <c r="D4106" s="43" t="n">
        <f aca="false">NORMSINV(Inputs!$B$8)*STDEV(Prices_MTM!I4089:I4338)</f>
        <v>156411.653384234</v>
      </c>
      <c r="E4106" s="43" t="n">
        <f aca="false">-PERCENTILE(Prices_MTM!I4089:I4338,1-Inputs!$B$9)</f>
        <v>243775</v>
      </c>
      <c r="F4106" s="43" t="n">
        <f aca="false">NORMSINV(Inputs!$B$9)*STDEV(Prices_MTM!I4089:I4338)</f>
        <v>221215.98625162</v>
      </c>
      <c r="G4106" s="52" t="n">
        <f aca="false">IF(-B4106&gt;C4106,1,0)</f>
        <v>0</v>
      </c>
      <c r="H4106" s="52" t="n">
        <f aca="false">IF(-B4106&gt;D4106,1,0)</f>
        <v>0</v>
      </c>
      <c r="I4106" s="52" t="n">
        <f aca="false">IF(-B4106&gt;E4106,1,0)</f>
        <v>0</v>
      </c>
      <c r="J4106" s="52" t="n">
        <f aca="false">IF(-B4106&gt;F4106,1,0)</f>
        <v>0</v>
      </c>
    </row>
    <row r="4107" customFormat="false" ht="15" hidden="false" customHeight="false" outlineLevel="0" collapsed="false">
      <c r="A4107" s="51" t="n">
        <f aca="false">Prices_MTM!A4340</f>
        <v>43769</v>
      </c>
      <c r="B4107" s="43" t="n">
        <f aca="false">Prices_MTM!I4340</f>
        <v>-36999.9999999997</v>
      </c>
      <c r="C4107" s="43" t="n">
        <f aca="false">-PERCENTILE(Prices_MTM!I4090:I4339,1-Inputs!$B$8)</f>
        <v>138699.999999999</v>
      </c>
      <c r="D4107" s="43" t="n">
        <f aca="false">NORMSINV(Inputs!$B$8)*STDEV(Prices_MTM!I4090:I4339)</f>
        <v>156230.844404767</v>
      </c>
      <c r="E4107" s="43" t="n">
        <f aca="false">-PERCENTILE(Prices_MTM!I4090:I4339,1-Inputs!$B$9)</f>
        <v>243775</v>
      </c>
      <c r="F4107" s="43" t="n">
        <f aca="false">NORMSINV(Inputs!$B$9)*STDEV(Prices_MTM!I4090:I4339)</f>
        <v>220960.264661506</v>
      </c>
      <c r="G4107" s="52" t="n">
        <f aca="false">IF(-B4107&gt;C4107,1,0)</f>
        <v>0</v>
      </c>
      <c r="H4107" s="52" t="n">
        <f aca="false">IF(-B4107&gt;D4107,1,0)</f>
        <v>0</v>
      </c>
      <c r="I4107" s="52" t="n">
        <f aca="false">IF(-B4107&gt;E4107,1,0)</f>
        <v>0</v>
      </c>
      <c r="J4107" s="52" t="n">
        <f aca="false">IF(-B4107&gt;F4107,1,0)</f>
        <v>0</v>
      </c>
    </row>
    <row r="4108" customFormat="false" ht="15" hidden="false" customHeight="false" outlineLevel="0" collapsed="false">
      <c r="A4108" s="51" t="n">
        <f aca="false">Prices_MTM!A4341</f>
        <v>43770</v>
      </c>
      <c r="B4108" s="43" t="n">
        <f aca="false">Prices_MTM!I4341</f>
        <v>158499.999999999</v>
      </c>
      <c r="C4108" s="43" t="n">
        <f aca="false">-PERCENTILE(Prices_MTM!I4091:I4340,1-Inputs!$B$8)</f>
        <v>138699.999999999</v>
      </c>
      <c r="D4108" s="43" t="n">
        <f aca="false">NORMSINV(Inputs!$B$8)*STDEV(Prices_MTM!I4091:I4340)</f>
        <v>156243.619264638</v>
      </c>
      <c r="E4108" s="43" t="n">
        <f aca="false">-PERCENTILE(Prices_MTM!I4091:I4340,1-Inputs!$B$9)</f>
        <v>243775</v>
      </c>
      <c r="F4108" s="43" t="n">
        <f aca="false">NORMSINV(Inputs!$B$9)*STDEV(Prices_MTM!I4091:I4340)</f>
        <v>220978.332389609</v>
      </c>
      <c r="G4108" s="52" t="n">
        <f aca="false">IF(-B4108&gt;C4108,1,0)</f>
        <v>0</v>
      </c>
      <c r="H4108" s="52" t="n">
        <f aca="false">IF(-B4108&gt;D4108,1,0)</f>
        <v>0</v>
      </c>
      <c r="I4108" s="52" t="n">
        <f aca="false">IF(-B4108&gt;E4108,1,0)</f>
        <v>0</v>
      </c>
      <c r="J4108" s="52" t="n">
        <f aca="false">IF(-B4108&gt;F4108,1,0)</f>
        <v>0</v>
      </c>
    </row>
    <row r="4109" customFormat="false" ht="15" hidden="false" customHeight="false" outlineLevel="0" collapsed="false">
      <c r="A4109" s="51" t="n">
        <f aca="false">Prices_MTM!A4342</f>
        <v>43773</v>
      </c>
      <c r="B4109" s="43" t="n">
        <f aca="false">Prices_MTM!I4342</f>
        <v>-88500.0000000002</v>
      </c>
      <c r="C4109" s="43" t="n">
        <f aca="false">-PERCENTILE(Prices_MTM!I4092:I4341,1-Inputs!$B$8)</f>
        <v>138699.999999999</v>
      </c>
      <c r="D4109" s="43" t="n">
        <f aca="false">NORMSINV(Inputs!$B$8)*STDEV(Prices_MTM!I4092:I4341)</f>
        <v>156985.087447331</v>
      </c>
      <c r="E4109" s="43" t="n">
        <f aca="false">-PERCENTILE(Prices_MTM!I4092:I4341,1-Inputs!$B$9)</f>
        <v>243775</v>
      </c>
      <c r="F4109" s="43" t="n">
        <f aca="false">NORMSINV(Inputs!$B$9)*STDEV(Prices_MTM!I4092:I4341)</f>
        <v>222027.004990146</v>
      </c>
      <c r="G4109" s="52" t="n">
        <f aca="false">IF(-B4109&gt;C4109,1,0)</f>
        <v>0</v>
      </c>
      <c r="H4109" s="52" t="n">
        <f aca="false">IF(-B4109&gt;D4109,1,0)</f>
        <v>0</v>
      </c>
      <c r="I4109" s="52" t="n">
        <f aca="false">IF(-B4109&gt;E4109,1,0)</f>
        <v>0</v>
      </c>
      <c r="J4109" s="52" t="n">
        <f aca="false">IF(-B4109&gt;F4109,1,0)</f>
        <v>0</v>
      </c>
    </row>
    <row r="4110" customFormat="false" ht="15" hidden="false" customHeight="false" outlineLevel="0" collapsed="false">
      <c r="A4110" s="51" t="n">
        <f aca="false">Prices_MTM!A4343</f>
        <v>43774</v>
      </c>
      <c r="B4110" s="43" t="n">
        <f aca="false">Prices_MTM!I4343</f>
        <v>61000.0000000003</v>
      </c>
      <c r="C4110" s="43" t="n">
        <f aca="false">-PERCENTILE(Prices_MTM!I4093:I4342,1-Inputs!$B$8)</f>
        <v>138699.999999999</v>
      </c>
      <c r="D4110" s="43" t="n">
        <f aca="false">NORMSINV(Inputs!$B$8)*STDEV(Prices_MTM!I4093:I4342)</f>
        <v>157243.243827692</v>
      </c>
      <c r="E4110" s="43" t="n">
        <f aca="false">-PERCENTILE(Prices_MTM!I4093:I4342,1-Inputs!$B$9)</f>
        <v>243775</v>
      </c>
      <c r="F4110" s="43" t="n">
        <f aca="false">NORMSINV(Inputs!$B$9)*STDEV(Prices_MTM!I4093:I4342)</f>
        <v>222392.120485399</v>
      </c>
      <c r="G4110" s="52" t="n">
        <f aca="false">IF(-B4110&gt;C4110,1,0)</f>
        <v>0</v>
      </c>
      <c r="H4110" s="52" t="n">
        <f aca="false">IF(-B4110&gt;D4110,1,0)</f>
        <v>0</v>
      </c>
      <c r="I4110" s="52" t="n">
        <f aca="false">IF(-B4110&gt;E4110,1,0)</f>
        <v>0</v>
      </c>
      <c r="J4110" s="52" t="n">
        <f aca="false">IF(-B4110&gt;F4110,1,0)</f>
        <v>0</v>
      </c>
    </row>
    <row r="4111" customFormat="false" ht="15" hidden="false" customHeight="false" outlineLevel="0" collapsed="false">
      <c r="A4111" s="51" t="n">
        <f aca="false">Prices_MTM!A4344</f>
        <v>43775</v>
      </c>
      <c r="B4111" s="43" t="n">
        <f aca="false">Prices_MTM!I4344</f>
        <v>-58500.0000000001</v>
      </c>
      <c r="C4111" s="43" t="n">
        <f aca="false">-PERCENTILE(Prices_MTM!I4094:I4343,1-Inputs!$B$8)</f>
        <v>138699.999999999</v>
      </c>
      <c r="D4111" s="43" t="n">
        <f aca="false">NORMSINV(Inputs!$B$8)*STDEV(Prices_MTM!I4094:I4343)</f>
        <v>157309.855066568</v>
      </c>
      <c r="E4111" s="43" t="n">
        <f aca="false">-PERCENTILE(Prices_MTM!I4094:I4343,1-Inputs!$B$9)</f>
        <v>243775</v>
      </c>
      <c r="F4111" s="43" t="n">
        <f aca="false">NORMSINV(Inputs!$B$9)*STDEV(Prices_MTM!I4094:I4343)</f>
        <v>222486.330031712</v>
      </c>
      <c r="G4111" s="52" t="n">
        <f aca="false">IF(-B4111&gt;C4111,1,0)</f>
        <v>0</v>
      </c>
      <c r="H4111" s="52" t="n">
        <f aca="false">IF(-B4111&gt;D4111,1,0)</f>
        <v>0</v>
      </c>
      <c r="I4111" s="52" t="n">
        <f aca="false">IF(-B4111&gt;E4111,1,0)</f>
        <v>0</v>
      </c>
      <c r="J4111" s="52" t="n">
        <f aca="false">IF(-B4111&gt;F4111,1,0)</f>
        <v>0</v>
      </c>
    </row>
    <row r="4112" customFormat="false" ht="15" hidden="false" customHeight="false" outlineLevel="0" collapsed="false">
      <c r="A4112" s="51" t="n">
        <f aca="false">Prices_MTM!A4345</f>
        <v>43776</v>
      </c>
      <c r="B4112" s="43" t="n">
        <f aca="false">Prices_MTM!I4345</f>
        <v>51499.9999999997</v>
      </c>
      <c r="C4112" s="43" t="n">
        <f aca="false">-PERCENTILE(Prices_MTM!I4095:I4344,1-Inputs!$B$8)</f>
        <v>138699.999999999</v>
      </c>
      <c r="D4112" s="43" t="n">
        <f aca="false">NORMSINV(Inputs!$B$8)*STDEV(Prices_MTM!I4095:I4344)</f>
        <v>157414.438289925</v>
      </c>
      <c r="E4112" s="43" t="n">
        <f aca="false">-PERCENTILE(Prices_MTM!I4095:I4344,1-Inputs!$B$9)</f>
        <v>243775</v>
      </c>
      <c r="F4112" s="43" t="n">
        <f aca="false">NORMSINV(Inputs!$B$9)*STDEV(Prices_MTM!I4095:I4344)</f>
        <v>222634.244080312</v>
      </c>
      <c r="G4112" s="52" t="n">
        <f aca="false">IF(-B4112&gt;C4112,1,0)</f>
        <v>0</v>
      </c>
      <c r="H4112" s="52" t="n">
        <f aca="false">IF(-B4112&gt;D4112,1,0)</f>
        <v>0</v>
      </c>
      <c r="I4112" s="52" t="n">
        <f aca="false">IF(-B4112&gt;E4112,1,0)</f>
        <v>0</v>
      </c>
      <c r="J4112" s="52" t="n">
        <f aca="false">IF(-B4112&gt;F4112,1,0)</f>
        <v>0</v>
      </c>
    </row>
    <row r="4113" customFormat="false" ht="15" hidden="false" customHeight="false" outlineLevel="0" collapsed="false">
      <c r="A4113" s="51" t="n">
        <f aca="false">Prices_MTM!A4346</f>
        <v>43777</v>
      </c>
      <c r="B4113" s="43" t="n">
        <f aca="false">Prices_MTM!I4346</f>
        <v>41000.0000000007</v>
      </c>
      <c r="C4113" s="43" t="n">
        <f aca="false">-PERCENTILE(Prices_MTM!I4096:I4345,1-Inputs!$B$8)</f>
        <v>138699.999999999</v>
      </c>
      <c r="D4113" s="43" t="n">
        <f aca="false">NORMSINV(Inputs!$B$8)*STDEV(Prices_MTM!I4096:I4345)</f>
        <v>157433.193827289</v>
      </c>
      <c r="E4113" s="43" t="n">
        <f aca="false">-PERCENTILE(Prices_MTM!I4096:I4345,1-Inputs!$B$9)</f>
        <v>243775</v>
      </c>
      <c r="F4113" s="43" t="n">
        <f aca="false">NORMSINV(Inputs!$B$9)*STDEV(Prices_MTM!I4096:I4345)</f>
        <v>222660.770394725</v>
      </c>
      <c r="G4113" s="52" t="n">
        <f aca="false">IF(-B4113&gt;C4113,1,0)</f>
        <v>0</v>
      </c>
      <c r="H4113" s="52" t="n">
        <f aca="false">IF(-B4113&gt;D4113,1,0)</f>
        <v>0</v>
      </c>
      <c r="I4113" s="52" t="n">
        <f aca="false">IF(-B4113&gt;E4113,1,0)</f>
        <v>0</v>
      </c>
      <c r="J4113" s="52" t="n">
        <f aca="false">IF(-B4113&gt;F4113,1,0)</f>
        <v>0</v>
      </c>
    </row>
    <row r="4114" customFormat="false" ht="15" hidden="false" customHeight="false" outlineLevel="0" collapsed="false">
      <c r="A4114" s="51" t="n">
        <f aca="false">Prices_MTM!A4347</f>
        <v>43781</v>
      </c>
      <c r="B4114" s="43" t="n">
        <f aca="false">Prices_MTM!I4347</f>
        <v>-44500</v>
      </c>
      <c r="C4114" s="43" t="n">
        <f aca="false">-PERCENTILE(Prices_MTM!I4097:I4346,1-Inputs!$B$8)</f>
        <v>138699.999999999</v>
      </c>
      <c r="D4114" s="43" t="n">
        <f aca="false">NORMSINV(Inputs!$B$8)*STDEV(Prices_MTM!I4097:I4346)</f>
        <v>157282.958375675</v>
      </c>
      <c r="E4114" s="43" t="n">
        <f aca="false">-PERCENTILE(Prices_MTM!I4097:I4346,1-Inputs!$B$9)</f>
        <v>243775</v>
      </c>
      <c r="F4114" s="43" t="n">
        <f aca="false">NORMSINV(Inputs!$B$9)*STDEV(Prices_MTM!I4097:I4346)</f>
        <v>222448.289528501</v>
      </c>
      <c r="G4114" s="52" t="n">
        <f aca="false">IF(-B4114&gt;C4114,1,0)</f>
        <v>0</v>
      </c>
      <c r="H4114" s="52" t="n">
        <f aca="false">IF(-B4114&gt;D4114,1,0)</f>
        <v>0</v>
      </c>
      <c r="I4114" s="52" t="n">
        <f aca="false">IF(-B4114&gt;E4114,1,0)</f>
        <v>0</v>
      </c>
      <c r="J4114" s="52" t="n">
        <f aca="false">IF(-B4114&gt;F4114,1,0)</f>
        <v>0</v>
      </c>
    </row>
    <row r="4115" customFormat="false" ht="15" hidden="false" customHeight="false" outlineLevel="0" collapsed="false">
      <c r="A4115" s="51" t="n">
        <f aca="false">Prices_MTM!A4348</f>
        <v>43782</v>
      </c>
      <c r="B4115" s="43" t="n">
        <f aca="false">Prices_MTM!I4348</f>
        <v>16999.9999999998</v>
      </c>
      <c r="C4115" s="43" t="n">
        <f aca="false">-PERCENTILE(Prices_MTM!I4098:I4347,1-Inputs!$B$8)</f>
        <v>138699.999999999</v>
      </c>
      <c r="D4115" s="43" t="n">
        <f aca="false">NORMSINV(Inputs!$B$8)*STDEV(Prices_MTM!I4098:I4347)</f>
        <v>157348.689381404</v>
      </c>
      <c r="E4115" s="43" t="n">
        <f aca="false">-PERCENTILE(Prices_MTM!I4098:I4347,1-Inputs!$B$9)</f>
        <v>243775</v>
      </c>
      <c r="F4115" s="43" t="n">
        <f aca="false">NORMSINV(Inputs!$B$9)*STDEV(Prices_MTM!I4098:I4347)</f>
        <v>222541.254144276</v>
      </c>
      <c r="G4115" s="52" t="n">
        <f aca="false">IF(-B4115&gt;C4115,1,0)</f>
        <v>0</v>
      </c>
      <c r="H4115" s="52" t="n">
        <f aca="false">IF(-B4115&gt;D4115,1,0)</f>
        <v>0</v>
      </c>
      <c r="I4115" s="52" t="n">
        <f aca="false">IF(-B4115&gt;E4115,1,0)</f>
        <v>0</v>
      </c>
      <c r="J4115" s="52" t="n">
        <f aca="false">IF(-B4115&gt;F4115,1,0)</f>
        <v>0</v>
      </c>
    </row>
    <row r="4116" customFormat="false" ht="15" hidden="false" customHeight="false" outlineLevel="0" collapsed="false">
      <c r="A4116" s="51" t="n">
        <f aca="false">Prices_MTM!A4349</f>
        <v>43783</v>
      </c>
      <c r="B4116" s="43" t="n">
        <f aca="false">Prices_MTM!I4349</f>
        <v>-40500.0000000001</v>
      </c>
      <c r="C4116" s="43" t="n">
        <f aca="false">-PERCENTILE(Prices_MTM!I4099:I4348,1-Inputs!$B$8)</f>
        <v>138699.999999999</v>
      </c>
      <c r="D4116" s="43" t="n">
        <f aca="false">NORMSINV(Inputs!$B$8)*STDEV(Prices_MTM!I4099:I4348)</f>
        <v>157345.960599796</v>
      </c>
      <c r="E4116" s="43" t="n">
        <f aca="false">-PERCENTILE(Prices_MTM!I4099:I4348,1-Inputs!$B$9)</f>
        <v>243775</v>
      </c>
      <c r="F4116" s="43" t="n">
        <f aca="false">NORMSINV(Inputs!$B$9)*STDEV(Prices_MTM!I4099:I4348)</f>
        <v>222537.394776373</v>
      </c>
      <c r="G4116" s="52" t="n">
        <f aca="false">IF(-B4116&gt;C4116,1,0)</f>
        <v>0</v>
      </c>
      <c r="H4116" s="52" t="n">
        <f aca="false">IF(-B4116&gt;D4116,1,0)</f>
        <v>0</v>
      </c>
      <c r="I4116" s="52" t="n">
        <f aca="false">IF(-B4116&gt;E4116,1,0)</f>
        <v>0</v>
      </c>
      <c r="J4116" s="52" t="n">
        <f aca="false">IF(-B4116&gt;F4116,1,0)</f>
        <v>0</v>
      </c>
    </row>
    <row r="4117" customFormat="false" ht="15" hidden="false" customHeight="false" outlineLevel="0" collapsed="false">
      <c r="A4117" s="51" t="n">
        <f aca="false">Prices_MTM!A4350</f>
        <v>43784</v>
      </c>
      <c r="B4117" s="43" t="n">
        <f aca="false">Prices_MTM!I4350</f>
        <v>53999.9999999999</v>
      </c>
      <c r="C4117" s="43" t="n">
        <f aca="false">-PERCENTILE(Prices_MTM!I4100:I4349,1-Inputs!$B$8)</f>
        <v>138699.999999999</v>
      </c>
      <c r="D4117" s="43" t="n">
        <f aca="false">NORMSINV(Inputs!$B$8)*STDEV(Prices_MTM!I4100:I4349)</f>
        <v>157288.807175666</v>
      </c>
      <c r="E4117" s="43" t="n">
        <f aca="false">-PERCENTILE(Prices_MTM!I4100:I4349,1-Inputs!$B$9)</f>
        <v>243775</v>
      </c>
      <c r="F4117" s="43" t="n">
        <f aca="false">NORMSINV(Inputs!$B$9)*STDEV(Prices_MTM!I4100:I4349)</f>
        <v>222456.561597943</v>
      </c>
      <c r="G4117" s="52" t="n">
        <f aca="false">IF(-B4117&gt;C4117,1,0)</f>
        <v>0</v>
      </c>
      <c r="H4117" s="52" t="n">
        <f aca="false">IF(-B4117&gt;D4117,1,0)</f>
        <v>0</v>
      </c>
      <c r="I4117" s="52" t="n">
        <f aca="false">IF(-B4117&gt;E4117,1,0)</f>
        <v>0</v>
      </c>
      <c r="J4117" s="52" t="n">
        <f aca="false">IF(-B4117&gt;F4117,1,0)</f>
        <v>0</v>
      </c>
    </row>
    <row r="4118" customFormat="false" ht="15" hidden="false" customHeight="false" outlineLevel="0" collapsed="false">
      <c r="A4118" s="51" t="n">
        <f aca="false">Prices_MTM!A4351</f>
        <v>43787</v>
      </c>
      <c r="B4118" s="43" t="n">
        <f aca="false">Prices_MTM!I4351</f>
        <v>-46999.9999999999</v>
      </c>
      <c r="C4118" s="43" t="n">
        <f aca="false">-PERCENTILE(Prices_MTM!I4101:I4350,1-Inputs!$B$8)</f>
        <v>138699.999999999</v>
      </c>
      <c r="D4118" s="43" t="n">
        <f aca="false">NORMSINV(Inputs!$B$8)*STDEV(Prices_MTM!I4101:I4350)</f>
        <v>157340.315885154</v>
      </c>
      <c r="E4118" s="43" t="n">
        <f aca="false">-PERCENTILE(Prices_MTM!I4101:I4350,1-Inputs!$B$9)</f>
        <v>243775</v>
      </c>
      <c r="F4118" s="43" t="n">
        <f aca="false">NORMSINV(Inputs!$B$9)*STDEV(Prices_MTM!I4101:I4350)</f>
        <v>222529.411348735</v>
      </c>
      <c r="G4118" s="52" t="n">
        <f aca="false">IF(-B4118&gt;C4118,1,0)</f>
        <v>0</v>
      </c>
      <c r="H4118" s="52" t="n">
        <f aca="false">IF(-B4118&gt;D4118,1,0)</f>
        <v>0</v>
      </c>
      <c r="I4118" s="52" t="n">
        <f aca="false">IF(-B4118&gt;E4118,1,0)</f>
        <v>0</v>
      </c>
      <c r="J4118" s="52" t="n">
        <f aca="false">IF(-B4118&gt;F4118,1,0)</f>
        <v>0</v>
      </c>
    </row>
    <row r="4119" customFormat="false" ht="15" hidden="false" customHeight="false" outlineLevel="0" collapsed="false">
      <c r="A4119" s="51" t="n">
        <f aca="false">Prices_MTM!A4352</f>
        <v>43788</v>
      </c>
      <c r="B4119" s="43" t="n">
        <f aca="false">Prices_MTM!I4352</f>
        <v>-166500</v>
      </c>
      <c r="C4119" s="43" t="n">
        <f aca="false">-PERCENTILE(Prices_MTM!I4102:I4351,1-Inputs!$B$8)</f>
        <v>138699.999999999</v>
      </c>
      <c r="D4119" s="43" t="n">
        <f aca="false">NORMSINV(Inputs!$B$8)*STDEV(Prices_MTM!I4102:I4351)</f>
        <v>157227.222574814</v>
      </c>
      <c r="E4119" s="43" t="n">
        <f aca="false">-PERCENTILE(Prices_MTM!I4102:I4351,1-Inputs!$B$9)</f>
        <v>243775</v>
      </c>
      <c r="F4119" s="43" t="n">
        <f aca="false">NORMSINV(Inputs!$B$9)*STDEV(Prices_MTM!I4102:I4351)</f>
        <v>222369.461321712</v>
      </c>
      <c r="G4119" s="52" t="n">
        <f aca="false">IF(-B4119&gt;C4119,1,0)</f>
        <v>1</v>
      </c>
      <c r="H4119" s="52" t="n">
        <f aca="false">IF(-B4119&gt;D4119,1,0)</f>
        <v>1</v>
      </c>
      <c r="I4119" s="52" t="n">
        <f aca="false">IF(-B4119&gt;E4119,1,0)</f>
        <v>0</v>
      </c>
      <c r="J4119" s="52" t="n">
        <f aca="false">IF(-B4119&gt;F4119,1,0)</f>
        <v>0</v>
      </c>
    </row>
    <row r="4120" customFormat="false" ht="15" hidden="false" customHeight="false" outlineLevel="0" collapsed="false">
      <c r="A4120" s="51" t="n">
        <f aca="false">Prices_MTM!A4353</f>
        <v>43789</v>
      </c>
      <c r="B4120" s="43" t="n">
        <f aca="false">Prices_MTM!I4353</f>
        <v>106500</v>
      </c>
      <c r="C4120" s="43" t="n">
        <f aca="false">-PERCENTILE(Prices_MTM!I4103:I4352,1-Inputs!$B$8)</f>
        <v>138699.999999999</v>
      </c>
      <c r="D4120" s="43" t="n">
        <f aca="false">NORMSINV(Inputs!$B$8)*STDEV(Prices_MTM!I4103:I4352)</f>
        <v>156745.72526406</v>
      </c>
      <c r="E4120" s="43" t="n">
        <f aca="false">-PERCENTILE(Prices_MTM!I4103:I4352,1-Inputs!$B$9)</f>
        <v>243775</v>
      </c>
      <c r="F4120" s="43" t="n">
        <f aca="false">NORMSINV(Inputs!$B$9)*STDEV(Prices_MTM!I4103:I4352)</f>
        <v>221688.470486494</v>
      </c>
      <c r="G4120" s="52" t="n">
        <f aca="false">IF(-B4120&gt;C4120,1,0)</f>
        <v>0</v>
      </c>
      <c r="H4120" s="52" t="n">
        <f aca="false">IF(-B4120&gt;D4120,1,0)</f>
        <v>0</v>
      </c>
      <c r="I4120" s="52" t="n">
        <f aca="false">IF(-B4120&gt;E4120,1,0)</f>
        <v>0</v>
      </c>
      <c r="J4120" s="52" t="n">
        <f aca="false">IF(-B4120&gt;F4120,1,0)</f>
        <v>0</v>
      </c>
    </row>
    <row r="4121" customFormat="false" ht="15" hidden="false" customHeight="false" outlineLevel="0" collapsed="false">
      <c r="A4121" s="51" t="n">
        <f aca="false">Prices_MTM!A4354</f>
        <v>43790</v>
      </c>
      <c r="B4121" s="43" t="n">
        <f aca="false">Prices_MTM!I4354</f>
        <v>105500</v>
      </c>
      <c r="C4121" s="43" t="n">
        <f aca="false">-PERCENTILE(Prices_MTM!I4104:I4353,1-Inputs!$B$8)</f>
        <v>138699.999999999</v>
      </c>
      <c r="D4121" s="43" t="n">
        <f aca="false">NORMSINV(Inputs!$B$8)*STDEV(Prices_MTM!I4104:I4353)</f>
        <v>156907.874794973</v>
      </c>
      <c r="E4121" s="43" t="n">
        <f aca="false">-PERCENTILE(Prices_MTM!I4104:I4353,1-Inputs!$B$9)</f>
        <v>243775</v>
      </c>
      <c r="F4121" s="43" t="n">
        <f aca="false">NORMSINV(Inputs!$B$9)*STDEV(Prices_MTM!I4104:I4353)</f>
        <v>221917.801662434</v>
      </c>
      <c r="G4121" s="52" t="n">
        <f aca="false">IF(-B4121&gt;C4121,1,0)</f>
        <v>0</v>
      </c>
      <c r="H4121" s="52" t="n">
        <f aca="false">IF(-B4121&gt;D4121,1,0)</f>
        <v>0</v>
      </c>
      <c r="I4121" s="52" t="n">
        <f aca="false">IF(-B4121&gt;E4121,1,0)</f>
        <v>0</v>
      </c>
      <c r="J4121" s="52" t="n">
        <f aca="false">IF(-B4121&gt;F4121,1,0)</f>
        <v>0</v>
      </c>
    </row>
    <row r="4122" customFormat="false" ht="15" hidden="false" customHeight="false" outlineLevel="0" collapsed="false">
      <c r="A4122" s="51" t="n">
        <f aca="false">Prices_MTM!A4355</f>
        <v>43791</v>
      </c>
      <c r="B4122" s="43" t="n">
        <f aca="false">Prices_MTM!I4355</f>
        <v>-60000.0000000001</v>
      </c>
      <c r="C4122" s="43" t="n">
        <f aca="false">-PERCENTILE(Prices_MTM!I4105:I4354,1-Inputs!$B$8)</f>
        <v>138699.999999999</v>
      </c>
      <c r="D4122" s="43" t="n">
        <f aca="false">NORMSINV(Inputs!$B$8)*STDEV(Prices_MTM!I4105:I4354)</f>
        <v>157285.668769149</v>
      </c>
      <c r="E4122" s="43" t="n">
        <f aca="false">-PERCENTILE(Prices_MTM!I4105:I4354,1-Inputs!$B$9)</f>
        <v>243775</v>
      </c>
      <c r="F4122" s="43" t="n">
        <f aca="false">NORMSINV(Inputs!$B$9)*STDEV(Prices_MTM!I4105:I4354)</f>
        <v>222452.122889714</v>
      </c>
      <c r="G4122" s="52" t="n">
        <f aca="false">IF(-B4122&gt;C4122,1,0)</f>
        <v>0</v>
      </c>
      <c r="H4122" s="52" t="n">
        <f aca="false">IF(-B4122&gt;D4122,1,0)</f>
        <v>0</v>
      </c>
      <c r="I4122" s="52" t="n">
        <f aca="false">IF(-B4122&gt;E4122,1,0)</f>
        <v>0</v>
      </c>
      <c r="J4122" s="52" t="n">
        <f aca="false">IF(-B4122&gt;F4122,1,0)</f>
        <v>0</v>
      </c>
    </row>
    <row r="4123" customFormat="false" ht="15" hidden="false" customHeight="false" outlineLevel="0" collapsed="false">
      <c r="A4123" s="51" t="n">
        <f aca="false">Prices_MTM!A4356</f>
        <v>43794</v>
      </c>
      <c r="B4123" s="43" t="n">
        <f aca="false">Prices_MTM!I4356</f>
        <v>18999.9999999998</v>
      </c>
      <c r="C4123" s="43" t="n">
        <f aca="false">-PERCENTILE(Prices_MTM!I4106:I4355,1-Inputs!$B$8)</f>
        <v>138699.999999999</v>
      </c>
      <c r="D4123" s="43" t="n">
        <f aca="false">NORMSINV(Inputs!$B$8)*STDEV(Prices_MTM!I4106:I4355)</f>
        <v>157400.181911711</v>
      </c>
      <c r="E4123" s="43" t="n">
        <f aca="false">-PERCENTILE(Prices_MTM!I4106:I4355,1-Inputs!$B$9)</f>
        <v>243775</v>
      </c>
      <c r="F4123" s="43" t="n">
        <f aca="false">NORMSINV(Inputs!$B$9)*STDEV(Prices_MTM!I4106:I4355)</f>
        <v>222614.081012543</v>
      </c>
      <c r="G4123" s="52" t="n">
        <f aca="false">IF(-B4123&gt;C4123,1,0)</f>
        <v>0</v>
      </c>
      <c r="H4123" s="52" t="n">
        <f aca="false">IF(-B4123&gt;D4123,1,0)</f>
        <v>0</v>
      </c>
      <c r="I4123" s="52" t="n">
        <f aca="false">IF(-B4123&gt;E4123,1,0)</f>
        <v>0</v>
      </c>
      <c r="J4123" s="52" t="n">
        <f aca="false">IF(-B4123&gt;F4123,1,0)</f>
        <v>0</v>
      </c>
    </row>
    <row r="4124" customFormat="false" ht="15" hidden="false" customHeight="false" outlineLevel="0" collapsed="false">
      <c r="A4124" s="51" t="n">
        <f aca="false">Prices_MTM!A4357</f>
        <v>43795</v>
      </c>
      <c r="B4124" s="43" t="n">
        <f aca="false">Prices_MTM!I4357</f>
        <v>38500.0000000005</v>
      </c>
      <c r="C4124" s="43" t="n">
        <f aca="false">-PERCENTILE(Prices_MTM!I4107:I4356,1-Inputs!$B$8)</f>
        <v>138699.999999999</v>
      </c>
      <c r="D4124" s="43" t="n">
        <f aca="false">NORMSINV(Inputs!$B$8)*STDEV(Prices_MTM!I4107:I4356)</f>
        <v>156879.374540884</v>
      </c>
      <c r="E4124" s="43" t="n">
        <f aca="false">-PERCENTILE(Prices_MTM!I4107:I4356,1-Inputs!$B$9)</f>
        <v>243775</v>
      </c>
      <c r="F4124" s="43" t="n">
        <f aca="false">NORMSINV(Inputs!$B$9)*STDEV(Prices_MTM!I4107:I4356)</f>
        <v>221877.493209194</v>
      </c>
      <c r="G4124" s="52" t="n">
        <f aca="false">IF(-B4124&gt;C4124,1,0)</f>
        <v>0</v>
      </c>
      <c r="H4124" s="52" t="n">
        <f aca="false">IF(-B4124&gt;D4124,1,0)</f>
        <v>0</v>
      </c>
      <c r="I4124" s="52" t="n">
        <f aca="false">IF(-B4124&gt;E4124,1,0)</f>
        <v>0</v>
      </c>
      <c r="J4124" s="52" t="n">
        <f aca="false">IF(-B4124&gt;F4124,1,0)</f>
        <v>0</v>
      </c>
    </row>
    <row r="4125" customFormat="false" ht="15" hidden="false" customHeight="false" outlineLevel="0" collapsed="false">
      <c r="A4125" s="51" t="n">
        <f aca="false">Prices_MTM!A4358</f>
        <v>43796</v>
      </c>
      <c r="B4125" s="43" t="n">
        <f aca="false">Prices_MTM!I4358</f>
        <v>-23500.0000000007</v>
      </c>
      <c r="C4125" s="43" t="n">
        <f aca="false">-PERCENTILE(Prices_MTM!I4108:I4357,1-Inputs!$B$8)</f>
        <v>135825</v>
      </c>
      <c r="D4125" s="43" t="n">
        <f aca="false">NORMSINV(Inputs!$B$8)*STDEV(Prices_MTM!I4108:I4357)</f>
        <v>154824.549931656</v>
      </c>
      <c r="E4125" s="43" t="n">
        <f aca="false">-PERCENTILE(Prices_MTM!I4108:I4357,1-Inputs!$B$9)</f>
        <v>220940</v>
      </c>
      <c r="F4125" s="43" t="n">
        <f aca="false">NORMSINV(Inputs!$B$9)*STDEV(Prices_MTM!I4108:I4357)</f>
        <v>218971.315551268</v>
      </c>
      <c r="G4125" s="52" t="n">
        <f aca="false">IF(-B4125&gt;C4125,1,0)</f>
        <v>0</v>
      </c>
      <c r="H4125" s="52" t="n">
        <f aca="false">IF(-B4125&gt;D4125,1,0)</f>
        <v>0</v>
      </c>
      <c r="I4125" s="52" t="n">
        <f aca="false">IF(-B4125&gt;E4125,1,0)</f>
        <v>0</v>
      </c>
      <c r="J4125" s="52" t="n">
        <f aca="false">IF(-B4125&gt;F4125,1,0)</f>
        <v>0</v>
      </c>
    </row>
    <row r="4126" customFormat="false" ht="15" hidden="false" customHeight="false" outlineLevel="0" collapsed="false">
      <c r="A4126" s="51" t="n">
        <f aca="false">Prices_MTM!A4359</f>
        <v>43798</v>
      </c>
      <c r="B4126" s="43" t="n">
        <f aca="false">Prices_MTM!I4359</f>
        <v>26500.0000000001</v>
      </c>
      <c r="C4126" s="43" t="n">
        <f aca="false">-PERCENTILE(Prices_MTM!I4109:I4358,1-Inputs!$B$8)</f>
        <v>135825</v>
      </c>
      <c r="D4126" s="43" t="n">
        <f aca="false">NORMSINV(Inputs!$B$8)*STDEV(Prices_MTM!I4109:I4358)</f>
        <v>154538.946803225</v>
      </c>
      <c r="E4126" s="43" t="n">
        <f aca="false">-PERCENTILE(Prices_MTM!I4109:I4358,1-Inputs!$B$9)</f>
        <v>220940</v>
      </c>
      <c r="F4126" s="43" t="n">
        <f aca="false">NORMSINV(Inputs!$B$9)*STDEV(Prices_MTM!I4109:I4358)</f>
        <v>218567.381596441</v>
      </c>
      <c r="G4126" s="52" t="n">
        <f aca="false">IF(-B4126&gt;C4126,1,0)</f>
        <v>0</v>
      </c>
      <c r="H4126" s="52" t="n">
        <f aca="false">IF(-B4126&gt;D4126,1,0)</f>
        <v>0</v>
      </c>
      <c r="I4126" s="52" t="n">
        <f aca="false">IF(-B4126&gt;E4126,1,0)</f>
        <v>0</v>
      </c>
      <c r="J4126" s="52" t="n">
        <f aca="false">IF(-B4126&gt;F4126,1,0)</f>
        <v>0</v>
      </c>
    </row>
    <row r="4127" customFormat="false" ht="15" hidden="false" customHeight="false" outlineLevel="0" collapsed="false">
      <c r="A4127" s="51" t="n">
        <f aca="false">Prices_MTM!A4360</f>
        <v>43801</v>
      </c>
      <c r="B4127" s="43" t="n">
        <f aca="false">Prices_MTM!I4360</f>
        <v>-150000</v>
      </c>
      <c r="C4127" s="43" t="n">
        <f aca="false">-PERCENTILE(Prices_MTM!I4110:I4359,1-Inputs!$B$8)</f>
        <v>133425</v>
      </c>
      <c r="D4127" s="43" t="n">
        <f aca="false">NORMSINV(Inputs!$B$8)*STDEV(Prices_MTM!I4110:I4359)</f>
        <v>153166.49366181</v>
      </c>
      <c r="E4127" s="43" t="n">
        <f aca="false">-PERCENTILE(Prices_MTM!I4110:I4359,1-Inputs!$B$9)</f>
        <v>220940</v>
      </c>
      <c r="F4127" s="43" t="n">
        <f aca="false">NORMSINV(Inputs!$B$9)*STDEV(Prices_MTM!I4110:I4359)</f>
        <v>216626.294927429</v>
      </c>
      <c r="G4127" s="52" t="n">
        <f aca="false">IF(-B4127&gt;C4127,1,0)</f>
        <v>1</v>
      </c>
      <c r="H4127" s="52" t="n">
        <f aca="false">IF(-B4127&gt;D4127,1,0)</f>
        <v>0</v>
      </c>
      <c r="I4127" s="52" t="n">
        <f aca="false">IF(-B4127&gt;E4127,1,0)</f>
        <v>0</v>
      </c>
      <c r="J4127" s="52" t="n">
        <f aca="false">IF(-B4127&gt;F4127,1,0)</f>
        <v>0</v>
      </c>
    </row>
    <row r="4128" customFormat="false" ht="15" hidden="false" customHeight="false" outlineLevel="0" collapsed="false">
      <c r="A4128" s="51" t="n">
        <f aca="false">Prices_MTM!A4361</f>
        <v>43802</v>
      </c>
      <c r="B4128" s="43" t="n">
        <f aca="false">Prices_MTM!I4361</f>
        <v>30500</v>
      </c>
      <c r="C4128" s="43" t="n">
        <f aca="false">-PERCENTILE(Prices_MTM!I4111:I4360,1-Inputs!$B$8)</f>
        <v>135825</v>
      </c>
      <c r="D4128" s="43" t="n">
        <f aca="false">NORMSINV(Inputs!$B$8)*STDEV(Prices_MTM!I4111:I4360)</f>
        <v>153973.792074797</v>
      </c>
      <c r="E4128" s="43" t="n">
        <f aca="false">-PERCENTILE(Prices_MTM!I4111:I4360,1-Inputs!$B$9)</f>
        <v>220940</v>
      </c>
      <c r="F4128" s="43" t="n">
        <f aca="false">NORMSINV(Inputs!$B$9)*STDEV(Prices_MTM!I4111:I4360)</f>
        <v>217768.072478937</v>
      </c>
      <c r="G4128" s="52" t="n">
        <f aca="false">IF(-B4128&gt;C4128,1,0)</f>
        <v>0</v>
      </c>
      <c r="H4128" s="52" t="n">
        <f aca="false">IF(-B4128&gt;D4128,1,0)</f>
        <v>0</v>
      </c>
      <c r="I4128" s="52" t="n">
        <f aca="false">IF(-B4128&gt;E4128,1,0)</f>
        <v>0</v>
      </c>
      <c r="J4128" s="52" t="n">
        <f aca="false">IF(-B4128&gt;F4128,1,0)</f>
        <v>0</v>
      </c>
    </row>
    <row r="4129" customFormat="false" ht="15" hidden="false" customHeight="false" outlineLevel="0" collapsed="false">
      <c r="A4129" s="51" t="n">
        <f aca="false">Prices_MTM!A4362</f>
        <v>43803</v>
      </c>
      <c r="B4129" s="43" t="n">
        <f aca="false">Prices_MTM!I4362</f>
        <v>116000</v>
      </c>
      <c r="C4129" s="43" t="n">
        <f aca="false">-PERCENTILE(Prices_MTM!I4112:I4361,1-Inputs!$B$8)</f>
        <v>135825</v>
      </c>
      <c r="D4129" s="43" t="n">
        <f aca="false">NORMSINV(Inputs!$B$8)*STDEV(Prices_MTM!I4112:I4361)</f>
        <v>153929.910111962</v>
      </c>
      <c r="E4129" s="43" t="n">
        <f aca="false">-PERCENTILE(Prices_MTM!I4112:I4361,1-Inputs!$B$9)</f>
        <v>220940</v>
      </c>
      <c r="F4129" s="43" t="n">
        <f aca="false">NORMSINV(Inputs!$B$9)*STDEV(Prices_MTM!I4112:I4361)</f>
        <v>217706.009381482</v>
      </c>
      <c r="G4129" s="52" t="n">
        <f aca="false">IF(-B4129&gt;C4129,1,0)</f>
        <v>0</v>
      </c>
      <c r="H4129" s="52" t="n">
        <f aca="false">IF(-B4129&gt;D4129,1,0)</f>
        <v>0</v>
      </c>
      <c r="I4129" s="52" t="n">
        <f aca="false">IF(-B4129&gt;E4129,1,0)</f>
        <v>0</v>
      </c>
      <c r="J4129" s="52" t="n">
        <f aca="false">IF(-B4129&gt;F4129,1,0)</f>
        <v>0</v>
      </c>
    </row>
    <row r="4130" customFormat="false" ht="15" hidden="false" customHeight="false" outlineLevel="0" collapsed="false">
      <c r="A4130" s="51" t="n">
        <f aca="false">Prices_MTM!A4363</f>
        <v>43804</v>
      </c>
      <c r="B4130" s="43" t="n">
        <f aca="false">Prices_MTM!I4363</f>
        <v>-25000</v>
      </c>
      <c r="C4130" s="43" t="n">
        <f aca="false">-PERCENTILE(Prices_MTM!I4113:I4362,1-Inputs!$B$8)</f>
        <v>135825</v>
      </c>
      <c r="D4130" s="43" t="n">
        <f aca="false">NORMSINV(Inputs!$B$8)*STDEV(Prices_MTM!I4113:I4362)</f>
        <v>153862.935003597</v>
      </c>
      <c r="E4130" s="43" t="n">
        <f aca="false">-PERCENTILE(Prices_MTM!I4113:I4362,1-Inputs!$B$9)</f>
        <v>220940</v>
      </c>
      <c r="F4130" s="43" t="n">
        <f aca="false">NORMSINV(Inputs!$B$9)*STDEV(Prices_MTM!I4113:I4362)</f>
        <v>217611.285207605</v>
      </c>
      <c r="G4130" s="52" t="n">
        <f aca="false">IF(-B4130&gt;C4130,1,0)</f>
        <v>0</v>
      </c>
      <c r="H4130" s="52" t="n">
        <f aca="false">IF(-B4130&gt;D4130,1,0)</f>
        <v>0</v>
      </c>
      <c r="I4130" s="52" t="n">
        <f aca="false">IF(-B4130&gt;E4130,1,0)</f>
        <v>0</v>
      </c>
      <c r="J4130" s="52" t="n">
        <f aca="false">IF(-B4130&gt;F4130,1,0)</f>
        <v>0</v>
      </c>
    </row>
    <row r="4131" customFormat="false" ht="15" hidden="false" customHeight="false" outlineLevel="0" collapsed="false">
      <c r="A4131" s="51" t="n">
        <f aca="false">Prices_MTM!A4364</f>
        <v>43805</v>
      </c>
      <c r="B4131" s="43" t="n">
        <f aca="false">Prices_MTM!I4364</f>
        <v>36500.0000000002</v>
      </c>
      <c r="C4131" s="43" t="n">
        <f aca="false">-PERCENTILE(Prices_MTM!I4114:I4363,1-Inputs!$B$8)</f>
        <v>135825</v>
      </c>
      <c r="D4131" s="43" t="n">
        <f aca="false">NORMSINV(Inputs!$B$8)*STDEV(Prices_MTM!I4114:I4363)</f>
        <v>153829.874446526</v>
      </c>
      <c r="E4131" s="43" t="n">
        <f aca="false">-PERCENTILE(Prices_MTM!I4114:I4363,1-Inputs!$B$9)</f>
        <v>220940</v>
      </c>
      <c r="F4131" s="43" t="n">
        <f aca="false">NORMSINV(Inputs!$B$9)*STDEV(Prices_MTM!I4114:I4363)</f>
        <v>217564.527030832</v>
      </c>
      <c r="G4131" s="52" t="n">
        <f aca="false">IF(-B4131&gt;C4131,1,0)</f>
        <v>0</v>
      </c>
      <c r="H4131" s="52" t="n">
        <f aca="false">IF(-B4131&gt;D4131,1,0)</f>
        <v>0</v>
      </c>
      <c r="I4131" s="52" t="n">
        <f aca="false">IF(-B4131&gt;E4131,1,0)</f>
        <v>0</v>
      </c>
      <c r="J4131" s="52" t="n">
        <f aca="false">IF(-B4131&gt;F4131,1,0)</f>
        <v>0</v>
      </c>
    </row>
    <row r="4132" customFormat="false" ht="15" hidden="false" customHeight="false" outlineLevel="0" collapsed="false">
      <c r="A4132" s="51" t="n">
        <f aca="false">Prices_MTM!A4365</f>
        <v>43808</v>
      </c>
      <c r="B4132" s="43" t="n">
        <f aca="false">Prices_MTM!I4365</f>
        <v>-18000</v>
      </c>
      <c r="C4132" s="43" t="n">
        <f aca="false">-PERCENTILE(Prices_MTM!I4115:I4364,1-Inputs!$B$8)</f>
        <v>135825</v>
      </c>
      <c r="D4132" s="43" t="n">
        <f aca="false">NORMSINV(Inputs!$B$8)*STDEV(Prices_MTM!I4115:I4364)</f>
        <v>153550.11215318</v>
      </c>
      <c r="E4132" s="43" t="n">
        <f aca="false">-PERCENTILE(Prices_MTM!I4115:I4364,1-Inputs!$B$9)</f>
        <v>220940</v>
      </c>
      <c r="F4132" s="43" t="n">
        <f aca="false">NORMSINV(Inputs!$B$9)*STDEV(Prices_MTM!I4115:I4364)</f>
        <v>217168.85388053</v>
      </c>
      <c r="G4132" s="52" t="n">
        <f aca="false">IF(-B4132&gt;C4132,1,0)</f>
        <v>0</v>
      </c>
      <c r="H4132" s="52" t="n">
        <f aca="false">IF(-B4132&gt;D4132,1,0)</f>
        <v>0</v>
      </c>
      <c r="I4132" s="52" t="n">
        <f aca="false">IF(-B4132&gt;E4132,1,0)</f>
        <v>0</v>
      </c>
      <c r="J4132" s="52" t="n">
        <f aca="false">IF(-B4132&gt;F4132,1,0)</f>
        <v>0</v>
      </c>
    </row>
    <row r="4133" customFormat="false" ht="15" hidden="false" customHeight="false" outlineLevel="0" collapsed="false">
      <c r="A4133" s="51" t="n">
        <f aca="false">Prices_MTM!A4366</f>
        <v>43809</v>
      </c>
      <c r="B4133" s="43" t="n">
        <f aca="false">Prices_MTM!I4366</f>
        <v>16499.9999999999</v>
      </c>
      <c r="C4133" s="43" t="n">
        <f aca="false">-PERCENTILE(Prices_MTM!I4116:I4365,1-Inputs!$B$8)</f>
        <v>135825</v>
      </c>
      <c r="D4133" s="43" t="n">
        <f aca="false">NORMSINV(Inputs!$B$8)*STDEV(Prices_MTM!I4116:I4365)</f>
        <v>153529.770568754</v>
      </c>
      <c r="E4133" s="43" t="n">
        <f aca="false">-PERCENTILE(Prices_MTM!I4116:I4365,1-Inputs!$B$9)</f>
        <v>220940</v>
      </c>
      <c r="F4133" s="43" t="n">
        <f aca="false">NORMSINV(Inputs!$B$9)*STDEV(Prices_MTM!I4116:I4365)</f>
        <v>217140.084389489</v>
      </c>
      <c r="G4133" s="52" t="n">
        <f aca="false">IF(-B4133&gt;C4133,1,0)</f>
        <v>0</v>
      </c>
      <c r="H4133" s="52" t="n">
        <f aca="false">IF(-B4133&gt;D4133,1,0)</f>
        <v>0</v>
      </c>
      <c r="I4133" s="52" t="n">
        <f aca="false">IF(-B4133&gt;E4133,1,0)</f>
        <v>0</v>
      </c>
      <c r="J4133" s="52" t="n">
        <f aca="false">IF(-B4133&gt;F4133,1,0)</f>
        <v>0</v>
      </c>
    </row>
    <row r="4134" customFormat="false" ht="15" hidden="false" customHeight="false" outlineLevel="0" collapsed="false">
      <c r="A4134" s="51" t="n">
        <f aca="false">Prices_MTM!A4367</f>
        <v>43810</v>
      </c>
      <c r="B4134" s="43" t="n">
        <f aca="false">Prices_MTM!I4367</f>
        <v>11999.9999999997</v>
      </c>
      <c r="C4134" s="43" t="n">
        <f aca="false">-PERCENTILE(Prices_MTM!I4117:I4366,1-Inputs!$B$8)</f>
        <v>135825</v>
      </c>
      <c r="D4134" s="43" t="n">
        <f aca="false">NORMSINV(Inputs!$B$8)*STDEV(Prices_MTM!I4117:I4366)</f>
        <v>153376.819575228</v>
      </c>
      <c r="E4134" s="43" t="n">
        <f aca="false">-PERCENTILE(Prices_MTM!I4117:I4366,1-Inputs!$B$9)</f>
        <v>220940</v>
      </c>
      <c r="F4134" s="43" t="n">
        <f aca="false">NORMSINV(Inputs!$B$9)*STDEV(Prices_MTM!I4117:I4366)</f>
        <v>216923.762880516</v>
      </c>
      <c r="G4134" s="52" t="n">
        <f aca="false">IF(-B4134&gt;C4134,1,0)</f>
        <v>0</v>
      </c>
      <c r="H4134" s="52" t="n">
        <f aca="false">IF(-B4134&gt;D4134,1,0)</f>
        <v>0</v>
      </c>
      <c r="I4134" s="52" t="n">
        <f aca="false">IF(-B4134&gt;E4134,1,0)</f>
        <v>0</v>
      </c>
      <c r="J4134" s="52" t="n">
        <f aca="false">IF(-B4134&gt;F4134,1,0)</f>
        <v>0</v>
      </c>
    </row>
    <row r="4135" customFormat="false" ht="15" hidden="false" customHeight="false" outlineLevel="0" collapsed="false">
      <c r="A4135" s="51" t="n">
        <f aca="false">Prices_MTM!A4368</f>
        <v>43811</v>
      </c>
      <c r="B4135" s="43" t="n">
        <f aca="false">Prices_MTM!I4368</f>
        <v>-21000.0000000001</v>
      </c>
      <c r="C4135" s="43" t="n">
        <f aca="false">-PERCENTILE(Prices_MTM!I4118:I4367,1-Inputs!$B$8)</f>
        <v>135825</v>
      </c>
      <c r="D4135" s="43" t="n">
        <f aca="false">NORMSINV(Inputs!$B$8)*STDEV(Prices_MTM!I4118:I4367)</f>
        <v>153221.579617687</v>
      </c>
      <c r="E4135" s="43" t="n">
        <f aca="false">-PERCENTILE(Prices_MTM!I4118:I4367,1-Inputs!$B$9)</f>
        <v>220940</v>
      </c>
      <c r="F4135" s="43" t="n">
        <f aca="false">NORMSINV(Inputs!$B$9)*STDEV(Prices_MTM!I4118:I4367)</f>
        <v>216704.204046055</v>
      </c>
      <c r="G4135" s="52" t="n">
        <f aca="false">IF(-B4135&gt;C4135,1,0)</f>
        <v>0</v>
      </c>
      <c r="H4135" s="52" t="n">
        <f aca="false">IF(-B4135&gt;D4135,1,0)</f>
        <v>0</v>
      </c>
      <c r="I4135" s="52" t="n">
        <f aca="false">IF(-B4135&gt;E4135,1,0)</f>
        <v>0</v>
      </c>
      <c r="J4135" s="52" t="n">
        <f aca="false">IF(-B4135&gt;F4135,1,0)</f>
        <v>0</v>
      </c>
    </row>
    <row r="4136" customFormat="false" ht="15" hidden="false" customHeight="false" outlineLevel="0" collapsed="false">
      <c r="A4136" s="51" t="n">
        <f aca="false">Prices_MTM!A4369</f>
        <v>43812</v>
      </c>
      <c r="B4136" s="43" t="n">
        <f aca="false">Prices_MTM!I4369</f>
        <v>54500.0000000002</v>
      </c>
      <c r="C4136" s="43" t="n">
        <f aca="false">-PERCENTILE(Prices_MTM!I4119:I4368,1-Inputs!$B$8)</f>
        <v>135825</v>
      </c>
      <c r="D4136" s="43" t="n">
        <f aca="false">NORMSINV(Inputs!$B$8)*STDEV(Prices_MTM!I4119:I4368)</f>
        <v>153047.97653213</v>
      </c>
      <c r="E4136" s="43" t="n">
        <f aca="false">-PERCENTILE(Prices_MTM!I4119:I4368,1-Inputs!$B$9)</f>
        <v>220940</v>
      </c>
      <c r="F4136" s="43" t="n">
        <f aca="false">NORMSINV(Inputs!$B$9)*STDEV(Prices_MTM!I4119:I4368)</f>
        <v>216458.67388921</v>
      </c>
      <c r="G4136" s="52" t="n">
        <f aca="false">IF(-B4136&gt;C4136,1,0)</f>
        <v>0</v>
      </c>
      <c r="H4136" s="52" t="n">
        <f aca="false">IF(-B4136&gt;D4136,1,0)</f>
        <v>0</v>
      </c>
      <c r="I4136" s="52" t="n">
        <f aca="false">IF(-B4136&gt;E4136,1,0)</f>
        <v>0</v>
      </c>
      <c r="J4136" s="52" t="n">
        <f aca="false">IF(-B4136&gt;F4136,1,0)</f>
        <v>0</v>
      </c>
    </row>
    <row r="4137" customFormat="false" ht="15" hidden="false" customHeight="false" outlineLevel="0" collapsed="false">
      <c r="A4137" s="51" t="n">
        <f aca="false">Prices_MTM!A4370</f>
        <v>43815</v>
      </c>
      <c r="B4137" s="43" t="n">
        <f aca="false">Prices_MTM!I4370</f>
        <v>-20000.0000000003</v>
      </c>
      <c r="C4137" s="43" t="n">
        <f aca="false">-PERCENTILE(Prices_MTM!I4120:I4369,1-Inputs!$B$8)</f>
        <v>135825</v>
      </c>
      <c r="D4137" s="43" t="n">
        <f aca="false">NORMSINV(Inputs!$B$8)*STDEV(Prices_MTM!I4120:I4369)</f>
        <v>152791.915805304</v>
      </c>
      <c r="E4137" s="43" t="n">
        <f aca="false">-PERCENTILE(Prices_MTM!I4120:I4369,1-Inputs!$B$9)</f>
        <v>220940</v>
      </c>
      <c r="F4137" s="43" t="n">
        <f aca="false">NORMSINV(Inputs!$B$9)*STDEV(Prices_MTM!I4120:I4369)</f>
        <v>216096.522316744</v>
      </c>
      <c r="G4137" s="52" t="n">
        <f aca="false">IF(-B4137&gt;C4137,1,0)</f>
        <v>0</v>
      </c>
      <c r="H4137" s="52" t="n">
        <f aca="false">IF(-B4137&gt;D4137,1,0)</f>
        <v>0</v>
      </c>
      <c r="I4137" s="52" t="n">
        <f aca="false">IF(-B4137&gt;E4137,1,0)</f>
        <v>0</v>
      </c>
      <c r="J4137" s="52" t="n">
        <f aca="false">IF(-B4137&gt;F4137,1,0)</f>
        <v>0</v>
      </c>
    </row>
    <row r="4138" customFormat="false" ht="15" hidden="false" customHeight="false" outlineLevel="0" collapsed="false">
      <c r="A4138" s="51" t="n">
        <f aca="false">Prices_MTM!A4371</f>
        <v>43816</v>
      </c>
      <c r="B4138" s="43" t="n">
        <f aca="false">Prices_MTM!I4371</f>
        <v>19500.0000000007</v>
      </c>
      <c r="C4138" s="43" t="n">
        <f aca="false">-PERCENTILE(Prices_MTM!I4121:I4370,1-Inputs!$B$8)</f>
        <v>135825</v>
      </c>
      <c r="D4138" s="43" t="n">
        <f aca="false">NORMSINV(Inputs!$B$8)*STDEV(Prices_MTM!I4121:I4370)</f>
        <v>152557.86011182</v>
      </c>
      <c r="E4138" s="43" t="n">
        <f aca="false">-PERCENTILE(Prices_MTM!I4121:I4370,1-Inputs!$B$9)</f>
        <v>220940</v>
      </c>
      <c r="F4138" s="43" t="n">
        <f aca="false">NORMSINV(Inputs!$B$9)*STDEV(Prices_MTM!I4121:I4370)</f>
        <v>215765.492882864</v>
      </c>
      <c r="G4138" s="52" t="n">
        <f aca="false">IF(-B4138&gt;C4138,1,0)</f>
        <v>0</v>
      </c>
      <c r="H4138" s="52" t="n">
        <f aca="false">IF(-B4138&gt;D4138,1,0)</f>
        <v>0</v>
      </c>
      <c r="I4138" s="52" t="n">
        <f aca="false">IF(-B4138&gt;E4138,1,0)</f>
        <v>0</v>
      </c>
      <c r="J4138" s="52" t="n">
        <f aca="false">IF(-B4138&gt;F4138,1,0)</f>
        <v>0</v>
      </c>
    </row>
    <row r="4139" customFormat="false" ht="15" hidden="false" customHeight="false" outlineLevel="0" collapsed="false">
      <c r="A4139" s="51" t="n">
        <f aca="false">Prices_MTM!A4372</f>
        <v>43817</v>
      </c>
      <c r="B4139" s="43" t="n">
        <f aca="false">Prices_MTM!I4372</f>
        <v>-1500.00000000077</v>
      </c>
      <c r="C4139" s="43" t="n">
        <f aca="false">-PERCENTILE(Prices_MTM!I4122:I4371,1-Inputs!$B$8)</f>
        <v>135825</v>
      </c>
      <c r="D4139" s="43" t="n">
        <f aca="false">NORMSINV(Inputs!$B$8)*STDEV(Prices_MTM!I4122:I4371)</f>
        <v>152376.639093935</v>
      </c>
      <c r="E4139" s="43" t="n">
        <f aca="false">-PERCENTILE(Prices_MTM!I4122:I4371,1-Inputs!$B$9)</f>
        <v>220940</v>
      </c>
      <c r="F4139" s="43" t="n">
        <f aca="false">NORMSINV(Inputs!$B$9)*STDEV(Prices_MTM!I4122:I4371)</f>
        <v>215509.188538953</v>
      </c>
      <c r="G4139" s="52" t="n">
        <f aca="false">IF(-B4139&gt;C4139,1,0)</f>
        <v>0</v>
      </c>
      <c r="H4139" s="52" t="n">
        <f aca="false">IF(-B4139&gt;D4139,1,0)</f>
        <v>0</v>
      </c>
      <c r="I4139" s="52" t="n">
        <f aca="false">IF(-B4139&gt;E4139,1,0)</f>
        <v>0</v>
      </c>
      <c r="J4139" s="52" t="n">
        <f aca="false">IF(-B4139&gt;F4139,1,0)</f>
        <v>0</v>
      </c>
    </row>
    <row r="4140" customFormat="false" ht="15" hidden="false" customHeight="false" outlineLevel="0" collapsed="false">
      <c r="A4140" s="51" t="n">
        <f aca="false">Prices_MTM!A4373</f>
        <v>43818</v>
      </c>
      <c r="B4140" s="43" t="n">
        <f aca="false">Prices_MTM!I4373</f>
        <v>7999.99999999983</v>
      </c>
      <c r="C4140" s="43" t="n">
        <f aca="false">-PERCENTILE(Prices_MTM!I4123:I4372,1-Inputs!$B$8)</f>
        <v>135825</v>
      </c>
      <c r="D4140" s="43" t="n">
        <f aca="false">NORMSINV(Inputs!$B$8)*STDEV(Prices_MTM!I4123:I4372)</f>
        <v>150814.610334651</v>
      </c>
      <c r="E4140" s="43" t="n">
        <f aca="false">-PERCENTILE(Prices_MTM!I4123:I4372,1-Inputs!$B$9)</f>
        <v>220940</v>
      </c>
      <c r="F4140" s="43" t="n">
        <f aca="false">NORMSINV(Inputs!$B$9)*STDEV(Prices_MTM!I4123:I4372)</f>
        <v>213299.981455836</v>
      </c>
      <c r="G4140" s="52" t="n">
        <f aca="false">IF(-B4140&gt;C4140,1,0)</f>
        <v>0</v>
      </c>
      <c r="H4140" s="52" t="n">
        <f aca="false">IF(-B4140&gt;D4140,1,0)</f>
        <v>0</v>
      </c>
      <c r="I4140" s="52" t="n">
        <f aca="false">IF(-B4140&gt;E4140,1,0)</f>
        <v>0</v>
      </c>
      <c r="J4140" s="52" t="n">
        <f aca="false">IF(-B4140&gt;F4140,1,0)</f>
        <v>0</v>
      </c>
    </row>
    <row r="4141" customFormat="false" ht="15" hidden="false" customHeight="false" outlineLevel="0" collapsed="false">
      <c r="A4141" s="51" t="n">
        <f aca="false">Prices_MTM!A4374</f>
        <v>43819</v>
      </c>
      <c r="B4141" s="43" t="n">
        <f aca="false">Prices_MTM!I4374</f>
        <v>-34999.9999999994</v>
      </c>
      <c r="C4141" s="43" t="n">
        <f aca="false">-PERCENTILE(Prices_MTM!I4124:I4373,1-Inputs!$B$8)</f>
        <v>135825</v>
      </c>
      <c r="D4141" s="43" t="n">
        <f aca="false">NORMSINV(Inputs!$B$8)*STDEV(Prices_MTM!I4124:I4373)</f>
        <v>150287.492983367</v>
      </c>
      <c r="E4141" s="43" t="n">
        <f aca="false">-PERCENTILE(Prices_MTM!I4124:I4373,1-Inputs!$B$9)</f>
        <v>220940</v>
      </c>
      <c r="F4141" s="43" t="n">
        <f aca="false">NORMSINV(Inputs!$B$9)*STDEV(Prices_MTM!I4124:I4373)</f>
        <v>212554.469326709</v>
      </c>
      <c r="G4141" s="52" t="n">
        <f aca="false">IF(-B4141&gt;C4141,1,0)</f>
        <v>0</v>
      </c>
      <c r="H4141" s="52" t="n">
        <f aca="false">IF(-B4141&gt;D4141,1,0)</f>
        <v>0</v>
      </c>
      <c r="I4141" s="52" t="n">
        <f aca="false">IF(-B4141&gt;E4141,1,0)</f>
        <v>0</v>
      </c>
      <c r="J4141" s="52" t="n">
        <f aca="false">IF(-B4141&gt;F4141,1,0)</f>
        <v>0</v>
      </c>
    </row>
    <row r="4142" customFormat="false" ht="15" hidden="false" customHeight="false" outlineLevel="0" collapsed="false">
      <c r="A4142" s="51" t="n">
        <f aca="false">Prices_MTM!A4375</f>
        <v>43822</v>
      </c>
      <c r="B4142" s="43" t="n">
        <f aca="false">Prices_MTM!I4375</f>
        <v>66499.9999999999</v>
      </c>
      <c r="C4142" s="43" t="n">
        <f aca="false">-PERCENTILE(Prices_MTM!I4125:I4374,1-Inputs!$B$8)</f>
        <v>135825</v>
      </c>
      <c r="D4142" s="43" t="n">
        <f aca="false">NORMSINV(Inputs!$B$8)*STDEV(Prices_MTM!I4125:I4374)</f>
        <v>149979.169389649</v>
      </c>
      <c r="E4142" s="43" t="n">
        <f aca="false">-PERCENTILE(Prices_MTM!I4125:I4374,1-Inputs!$B$9)</f>
        <v>220940</v>
      </c>
      <c r="F4142" s="43" t="n">
        <f aca="false">NORMSINV(Inputs!$B$9)*STDEV(Prices_MTM!I4125:I4374)</f>
        <v>212118.401384244</v>
      </c>
      <c r="G4142" s="52" t="n">
        <f aca="false">IF(-B4142&gt;C4142,1,0)</f>
        <v>0</v>
      </c>
      <c r="H4142" s="52" t="n">
        <f aca="false">IF(-B4142&gt;D4142,1,0)</f>
        <v>0</v>
      </c>
      <c r="I4142" s="52" t="n">
        <f aca="false">IF(-B4142&gt;E4142,1,0)</f>
        <v>0</v>
      </c>
      <c r="J4142" s="52" t="n">
        <f aca="false">IF(-B4142&gt;F4142,1,0)</f>
        <v>0</v>
      </c>
    </row>
    <row r="4143" customFormat="false" ht="15" hidden="false" customHeight="false" outlineLevel="0" collapsed="false">
      <c r="A4143" s="51" t="n">
        <f aca="false">Prices_MTM!A4376</f>
        <v>43823</v>
      </c>
      <c r="B4143" s="43" t="n">
        <f aca="false">Prices_MTM!I4376</f>
        <v>-22500.0000000001</v>
      </c>
      <c r="C4143" s="43" t="n">
        <f aca="false">-PERCENTILE(Prices_MTM!I4126:I4375,1-Inputs!$B$8)</f>
        <v>133425</v>
      </c>
      <c r="D4143" s="43" t="n">
        <f aca="false">NORMSINV(Inputs!$B$8)*STDEV(Prices_MTM!I4126:I4375)</f>
        <v>147770.250954125</v>
      </c>
      <c r="E4143" s="43" t="n">
        <f aca="false">-PERCENTILE(Prices_MTM!I4126:I4375,1-Inputs!$B$9)</f>
        <v>190660</v>
      </c>
      <c r="F4143" s="43" t="n">
        <f aca="false">NORMSINV(Inputs!$B$9)*STDEV(Prices_MTM!I4126:I4375)</f>
        <v>208994.285887149</v>
      </c>
      <c r="G4143" s="52" t="n">
        <f aca="false">IF(-B4143&gt;C4143,1,0)</f>
        <v>0</v>
      </c>
      <c r="H4143" s="52" t="n">
        <f aca="false">IF(-B4143&gt;D4143,1,0)</f>
        <v>0</v>
      </c>
      <c r="I4143" s="52" t="n">
        <f aca="false">IF(-B4143&gt;E4143,1,0)</f>
        <v>0</v>
      </c>
      <c r="J4143" s="52" t="n">
        <f aca="false">IF(-B4143&gt;F4143,1,0)</f>
        <v>0</v>
      </c>
    </row>
    <row r="4144" customFormat="false" ht="15" hidden="false" customHeight="false" outlineLevel="0" collapsed="false">
      <c r="A4144" s="51" t="n">
        <f aca="false">Prices_MTM!A4377</f>
        <v>43825</v>
      </c>
      <c r="B4144" s="43" t="n">
        <f aca="false">Prices_MTM!I4377</f>
        <v>54999.9999999997</v>
      </c>
      <c r="C4144" s="43" t="n">
        <f aca="false">-PERCENTILE(Prices_MTM!I4127:I4376,1-Inputs!$B$8)</f>
        <v>133425</v>
      </c>
      <c r="D4144" s="43" t="n">
        <f aca="false">NORMSINV(Inputs!$B$8)*STDEV(Prices_MTM!I4127:I4376)</f>
        <v>146801.178960678</v>
      </c>
      <c r="E4144" s="43" t="n">
        <f aca="false">-PERCENTILE(Prices_MTM!I4127:I4376,1-Inputs!$B$9)</f>
        <v>190660</v>
      </c>
      <c r="F4144" s="43" t="n">
        <f aca="false">NORMSINV(Inputs!$B$9)*STDEV(Prices_MTM!I4127:I4376)</f>
        <v>207623.708873603</v>
      </c>
      <c r="G4144" s="52" t="n">
        <f aca="false">IF(-B4144&gt;C4144,1,0)</f>
        <v>0</v>
      </c>
      <c r="H4144" s="52" t="n">
        <f aca="false">IF(-B4144&gt;D4144,1,0)</f>
        <v>0</v>
      </c>
      <c r="I4144" s="52" t="n">
        <f aca="false">IF(-B4144&gt;E4144,1,0)</f>
        <v>0</v>
      </c>
      <c r="J4144" s="52" t="n">
        <f aca="false">IF(-B4144&gt;F4144,1,0)</f>
        <v>0</v>
      </c>
    </row>
    <row r="4145" customFormat="false" ht="15" hidden="false" customHeight="false" outlineLevel="0" collapsed="false">
      <c r="A4145" s="51" t="n">
        <f aca="false">Prices_MTM!A4378</f>
        <v>43826</v>
      </c>
      <c r="B4145" s="43" t="n">
        <f aca="false">Prices_MTM!I4378</f>
        <v>21500.0000000003</v>
      </c>
      <c r="C4145" s="43" t="n">
        <f aca="false">-PERCENTILE(Prices_MTM!I4128:I4377,1-Inputs!$B$8)</f>
        <v>133425</v>
      </c>
      <c r="D4145" s="43" t="n">
        <f aca="false">NORMSINV(Inputs!$B$8)*STDEV(Prices_MTM!I4128:I4377)</f>
        <v>146554.487295287</v>
      </c>
      <c r="E4145" s="43" t="n">
        <f aca="false">-PERCENTILE(Prices_MTM!I4128:I4377,1-Inputs!$B$9)</f>
        <v>190660</v>
      </c>
      <c r="F4145" s="43" t="n">
        <f aca="false">NORMSINV(Inputs!$B$9)*STDEV(Prices_MTM!I4128:I4377)</f>
        <v>207274.808143518</v>
      </c>
      <c r="G4145" s="52" t="n">
        <f aca="false">IF(-B4145&gt;C4145,1,0)</f>
        <v>0</v>
      </c>
      <c r="H4145" s="52" t="n">
        <f aca="false">IF(-B4145&gt;D4145,1,0)</f>
        <v>0</v>
      </c>
      <c r="I4145" s="52" t="n">
        <f aca="false">IF(-B4145&gt;E4145,1,0)</f>
        <v>0</v>
      </c>
      <c r="J4145" s="52" t="n">
        <f aca="false">IF(-B4145&gt;F4145,1,0)</f>
        <v>0</v>
      </c>
    </row>
    <row r="4146" customFormat="false" ht="15" hidden="false" customHeight="false" outlineLevel="0" collapsed="false">
      <c r="A4146" s="51" t="n">
        <f aca="false">Prices_MTM!A4379</f>
        <v>43829</v>
      </c>
      <c r="B4146" s="43" t="n">
        <f aca="false">Prices_MTM!I4379</f>
        <v>20499.9999999998</v>
      </c>
      <c r="C4146" s="43" t="n">
        <f aca="false">-PERCENTILE(Prices_MTM!I4129:I4378,1-Inputs!$B$8)</f>
        <v>133425</v>
      </c>
      <c r="D4146" s="43" t="n">
        <f aca="false">NORMSINV(Inputs!$B$8)*STDEV(Prices_MTM!I4129:I4378)</f>
        <v>146557.059654671</v>
      </c>
      <c r="E4146" s="43" t="n">
        <f aca="false">-PERCENTILE(Prices_MTM!I4129:I4378,1-Inputs!$B$9)</f>
        <v>190660</v>
      </c>
      <c r="F4146" s="43" t="n">
        <f aca="false">NORMSINV(Inputs!$B$9)*STDEV(Prices_MTM!I4129:I4378)</f>
        <v>207278.446280484</v>
      </c>
      <c r="G4146" s="52" t="n">
        <f aca="false">IF(-B4146&gt;C4146,1,0)</f>
        <v>0</v>
      </c>
      <c r="H4146" s="52" t="n">
        <f aca="false">IF(-B4146&gt;D4146,1,0)</f>
        <v>0</v>
      </c>
      <c r="I4146" s="52" t="n">
        <f aca="false">IF(-B4146&gt;E4146,1,0)</f>
        <v>0</v>
      </c>
      <c r="J4146" s="52" t="n">
        <f aca="false">IF(-B4146&gt;F4146,1,0)</f>
        <v>0</v>
      </c>
    </row>
    <row r="4147" customFormat="false" ht="15" hidden="false" customHeight="false" outlineLevel="0" collapsed="false">
      <c r="A4147" s="51" t="n">
        <f aca="false">Prices_MTM!A4380</f>
        <v>43830</v>
      </c>
      <c r="B4147" s="43" t="n">
        <f aca="false">Prices_MTM!I4380</f>
        <v>-25499.9999999995</v>
      </c>
      <c r="C4147" s="43" t="n">
        <f aca="false">-PERCENTILE(Prices_MTM!I4130:I4379,1-Inputs!$B$8)</f>
        <v>133425</v>
      </c>
      <c r="D4147" s="43" t="n">
        <f aca="false">NORMSINV(Inputs!$B$8)*STDEV(Prices_MTM!I4130:I4379)</f>
        <v>146379.251369126</v>
      </c>
      <c r="E4147" s="43" t="n">
        <f aca="false">-PERCENTILE(Prices_MTM!I4130:I4379,1-Inputs!$B$9)</f>
        <v>190660</v>
      </c>
      <c r="F4147" s="43" t="n">
        <f aca="false">NORMSINV(Inputs!$B$9)*STDEV(Prices_MTM!I4130:I4379)</f>
        <v>207026.968629047</v>
      </c>
      <c r="G4147" s="52" t="n">
        <f aca="false">IF(-B4147&gt;C4147,1,0)</f>
        <v>0</v>
      </c>
      <c r="H4147" s="52" t="n">
        <f aca="false">IF(-B4147&gt;D4147,1,0)</f>
        <v>0</v>
      </c>
      <c r="I4147" s="52" t="n">
        <f aca="false">IF(-B4147&gt;E4147,1,0)</f>
        <v>0</v>
      </c>
      <c r="J4147" s="52" t="n">
        <f aca="false">IF(-B4147&gt;F4147,1,0)</f>
        <v>0</v>
      </c>
    </row>
    <row r="4148" customFormat="false" ht="15" hidden="false" customHeight="false" outlineLevel="0" collapsed="false">
      <c r="A4148" s="51" t="n">
        <f aca="false">Prices_MTM!A4381</f>
        <v>43832</v>
      </c>
      <c r="B4148" s="43" t="n">
        <f aca="false">Prices_MTM!I4381</f>
        <v>39000.0000000001</v>
      </c>
      <c r="C4148" s="43" t="n">
        <f aca="false">-PERCENTILE(Prices_MTM!I4131:I4380,1-Inputs!$B$8)</f>
        <v>133425</v>
      </c>
      <c r="D4148" s="43" t="n">
        <f aca="false">NORMSINV(Inputs!$B$8)*STDEV(Prices_MTM!I4131:I4380)</f>
        <v>145962.111260351</v>
      </c>
      <c r="E4148" s="43" t="n">
        <f aca="false">-PERCENTILE(Prices_MTM!I4131:I4380,1-Inputs!$B$9)</f>
        <v>190660</v>
      </c>
      <c r="F4148" s="43" t="n">
        <f aca="false">NORMSINV(Inputs!$B$9)*STDEV(Prices_MTM!I4131:I4380)</f>
        <v>206436.999412743</v>
      </c>
      <c r="G4148" s="52" t="n">
        <f aca="false">IF(-B4148&gt;C4148,1,0)</f>
        <v>0</v>
      </c>
      <c r="H4148" s="52" t="n">
        <f aca="false">IF(-B4148&gt;D4148,1,0)</f>
        <v>0</v>
      </c>
      <c r="I4148" s="52" t="n">
        <f aca="false">IF(-B4148&gt;E4148,1,0)</f>
        <v>0</v>
      </c>
      <c r="J4148" s="52" t="n">
        <f aca="false">IF(-B4148&gt;F4148,1,0)</f>
        <v>0</v>
      </c>
    </row>
    <row r="4149" customFormat="false" ht="15" hidden="false" customHeight="false" outlineLevel="0" collapsed="false">
      <c r="A4149" s="51" t="n">
        <f aca="false">Prices_MTM!A4382</f>
        <v>43833</v>
      </c>
      <c r="B4149" s="43" t="n">
        <f aca="false">Prices_MTM!I4382</f>
        <v>81499.9999999998</v>
      </c>
      <c r="C4149" s="43" t="n">
        <f aca="false">-PERCENTILE(Prices_MTM!I4132:I4381,1-Inputs!$B$8)</f>
        <v>133425</v>
      </c>
      <c r="D4149" s="43" t="n">
        <f aca="false">NORMSINV(Inputs!$B$8)*STDEV(Prices_MTM!I4132:I4381)</f>
        <v>145868.44517068</v>
      </c>
      <c r="E4149" s="43" t="n">
        <f aca="false">-PERCENTILE(Prices_MTM!I4132:I4381,1-Inputs!$B$9)</f>
        <v>190660</v>
      </c>
      <c r="F4149" s="43" t="n">
        <f aca="false">NORMSINV(Inputs!$B$9)*STDEV(Prices_MTM!I4132:I4381)</f>
        <v>206304.525674652</v>
      </c>
      <c r="G4149" s="52" t="n">
        <f aca="false">IF(-B4149&gt;C4149,1,0)</f>
        <v>0</v>
      </c>
      <c r="H4149" s="52" t="n">
        <f aca="false">IF(-B4149&gt;D4149,1,0)</f>
        <v>0</v>
      </c>
      <c r="I4149" s="52" t="n">
        <f aca="false">IF(-B4149&gt;E4149,1,0)</f>
        <v>0</v>
      </c>
      <c r="J4149" s="52" t="n">
        <f aca="false">IF(-B4149&gt;F4149,1,0)</f>
        <v>0</v>
      </c>
    </row>
    <row r="4150" customFormat="false" ht="15" hidden="false" customHeight="false" outlineLevel="0" collapsed="false">
      <c r="A4150" s="51" t="n">
        <f aca="false">Prices_MTM!A4383</f>
        <v>43836</v>
      </c>
      <c r="B4150" s="43" t="n">
        <f aca="false">Prices_MTM!I4383</f>
        <v>-31499.9999999998</v>
      </c>
      <c r="C4150" s="43" t="n">
        <f aca="false">-PERCENTILE(Prices_MTM!I4133:I4382,1-Inputs!$B$8)</f>
        <v>133425</v>
      </c>
      <c r="D4150" s="43" t="n">
        <f aca="false">NORMSINV(Inputs!$B$8)*STDEV(Prices_MTM!I4133:I4382)</f>
        <v>145729.634186861</v>
      </c>
      <c r="E4150" s="43" t="n">
        <f aca="false">-PERCENTILE(Prices_MTM!I4133:I4382,1-Inputs!$B$9)</f>
        <v>190660</v>
      </c>
      <c r="F4150" s="43" t="n">
        <f aca="false">NORMSINV(Inputs!$B$9)*STDEV(Prices_MTM!I4133:I4382)</f>
        <v>206108.202651248</v>
      </c>
      <c r="G4150" s="52" t="n">
        <f aca="false">IF(-B4150&gt;C4150,1,0)</f>
        <v>0</v>
      </c>
      <c r="H4150" s="52" t="n">
        <f aca="false">IF(-B4150&gt;D4150,1,0)</f>
        <v>0</v>
      </c>
      <c r="I4150" s="52" t="n">
        <f aca="false">IF(-B4150&gt;E4150,1,0)</f>
        <v>0</v>
      </c>
      <c r="J4150" s="52" t="n">
        <f aca="false">IF(-B4150&gt;F4150,1,0)</f>
        <v>0</v>
      </c>
    </row>
    <row r="4151" customFormat="false" ht="15" hidden="false" customHeight="false" outlineLevel="0" collapsed="false">
      <c r="A4151" s="51" t="n">
        <f aca="false">Prices_MTM!A4384</f>
        <v>43837</v>
      </c>
      <c r="B4151" s="43" t="n">
        <f aca="false">Prices_MTM!I4384</f>
        <v>18500.0000000002</v>
      </c>
      <c r="C4151" s="43" t="n">
        <f aca="false">-PERCENTILE(Prices_MTM!I4134:I4383,1-Inputs!$B$8)</f>
        <v>133425</v>
      </c>
      <c r="D4151" s="43" t="n">
        <f aca="false">NORMSINV(Inputs!$B$8)*STDEV(Prices_MTM!I4134:I4383)</f>
        <v>145715.738478215</v>
      </c>
      <c r="E4151" s="43" t="n">
        <f aca="false">-PERCENTILE(Prices_MTM!I4134:I4383,1-Inputs!$B$9)</f>
        <v>190660</v>
      </c>
      <c r="F4151" s="43" t="n">
        <f aca="false">NORMSINV(Inputs!$B$9)*STDEV(Prices_MTM!I4134:I4383)</f>
        <v>206088.549685332</v>
      </c>
      <c r="G4151" s="52" t="n">
        <f aca="false">IF(-B4151&gt;C4151,1,0)</f>
        <v>0</v>
      </c>
      <c r="H4151" s="52" t="n">
        <f aca="false">IF(-B4151&gt;D4151,1,0)</f>
        <v>0</v>
      </c>
      <c r="I4151" s="52" t="n">
        <f aca="false">IF(-B4151&gt;E4151,1,0)</f>
        <v>0</v>
      </c>
      <c r="J4151" s="52" t="n">
        <f aca="false">IF(-B4151&gt;F4151,1,0)</f>
        <v>0</v>
      </c>
    </row>
    <row r="4152" customFormat="false" ht="15" hidden="false" customHeight="false" outlineLevel="0" collapsed="false">
      <c r="A4152" s="51" t="n">
        <f aca="false">Prices_MTM!A4385</f>
        <v>43838</v>
      </c>
      <c r="B4152" s="43" t="n">
        <f aca="false">Prices_MTM!I4385</f>
        <v>-233500.000000001</v>
      </c>
      <c r="C4152" s="43" t="n">
        <f aca="false">-PERCENTILE(Prices_MTM!I4135:I4384,1-Inputs!$B$8)</f>
        <v>133425</v>
      </c>
      <c r="D4152" s="43" t="n">
        <f aca="false">NORMSINV(Inputs!$B$8)*STDEV(Prices_MTM!I4135:I4384)</f>
        <v>145700.296514301</v>
      </c>
      <c r="E4152" s="43" t="n">
        <f aca="false">-PERCENTILE(Prices_MTM!I4135:I4384,1-Inputs!$B$9)</f>
        <v>190660</v>
      </c>
      <c r="F4152" s="43" t="n">
        <f aca="false">NORMSINV(Inputs!$B$9)*STDEV(Prices_MTM!I4135:I4384)</f>
        <v>206066.709821083</v>
      </c>
      <c r="G4152" s="52" t="n">
        <f aca="false">IF(-B4152&gt;C4152,1,0)</f>
        <v>1</v>
      </c>
      <c r="H4152" s="52" t="n">
        <f aca="false">IF(-B4152&gt;D4152,1,0)</f>
        <v>1</v>
      </c>
      <c r="I4152" s="52" t="n">
        <f aca="false">IF(-B4152&gt;E4152,1,0)</f>
        <v>1</v>
      </c>
      <c r="J4152" s="52" t="n">
        <f aca="false">IF(-B4152&gt;F4152,1,0)</f>
        <v>1</v>
      </c>
    </row>
    <row r="4153" customFormat="false" ht="15" hidden="false" customHeight="false" outlineLevel="0" collapsed="false">
      <c r="A4153" s="51" t="n">
        <f aca="false">Prices_MTM!A4386</f>
        <v>43839</v>
      </c>
      <c r="B4153" s="43" t="n">
        <f aca="false">Prices_MTM!I4386</f>
        <v>27500.0000000006</v>
      </c>
      <c r="C4153" s="43" t="n">
        <f aca="false">-PERCENTILE(Prices_MTM!I4136:I4385,1-Inputs!$B$8)</f>
        <v>135825</v>
      </c>
      <c r="D4153" s="43" t="n">
        <f aca="false">NORMSINV(Inputs!$B$8)*STDEV(Prices_MTM!I4136:I4385)</f>
        <v>147066.02835973</v>
      </c>
      <c r="E4153" s="43" t="n">
        <f aca="false">-PERCENTILE(Prices_MTM!I4136:I4385,1-Inputs!$B$9)</f>
        <v>216350.000000001</v>
      </c>
      <c r="F4153" s="43" t="n">
        <f aca="false">NORMSINV(Inputs!$B$9)*STDEV(Prices_MTM!I4136:I4385)</f>
        <v>207998.290432916</v>
      </c>
      <c r="G4153" s="52" t="n">
        <f aca="false">IF(-B4153&gt;C4153,1,0)</f>
        <v>0</v>
      </c>
      <c r="H4153" s="52" t="n">
        <f aca="false">IF(-B4153&gt;D4153,1,0)</f>
        <v>0</v>
      </c>
      <c r="I4153" s="52" t="n">
        <f aca="false">IF(-B4153&gt;E4153,1,0)</f>
        <v>0</v>
      </c>
      <c r="J4153" s="52" t="n">
        <f aca="false">IF(-B4153&gt;F4153,1,0)</f>
        <v>0</v>
      </c>
    </row>
    <row r="4154" customFormat="false" ht="15" hidden="false" customHeight="false" outlineLevel="0" collapsed="false">
      <c r="A4154" s="51" t="n">
        <f aca="false">Prices_MTM!A4387</f>
        <v>43840</v>
      </c>
      <c r="B4154" s="43" t="n">
        <f aca="false">Prices_MTM!I4387</f>
        <v>-63499.9999999998</v>
      </c>
      <c r="C4154" s="43" t="n">
        <f aca="false">-PERCENTILE(Prices_MTM!I4137:I4386,1-Inputs!$B$8)</f>
        <v>135825</v>
      </c>
      <c r="D4154" s="43" t="n">
        <f aca="false">NORMSINV(Inputs!$B$8)*STDEV(Prices_MTM!I4137:I4386)</f>
        <v>146447.883730819</v>
      </c>
      <c r="E4154" s="43" t="n">
        <f aca="false">-PERCENTILE(Prices_MTM!I4137:I4386,1-Inputs!$B$9)</f>
        <v>216350.000000001</v>
      </c>
      <c r="F4154" s="43" t="n">
        <f aca="false">NORMSINV(Inputs!$B$9)*STDEV(Prices_MTM!I4137:I4386)</f>
        <v>207124.036687929</v>
      </c>
      <c r="G4154" s="52" t="n">
        <f aca="false">IF(-B4154&gt;C4154,1,0)</f>
        <v>0</v>
      </c>
      <c r="H4154" s="52" t="n">
        <f aca="false">IF(-B4154&gt;D4154,1,0)</f>
        <v>0</v>
      </c>
      <c r="I4154" s="52" t="n">
        <f aca="false">IF(-B4154&gt;E4154,1,0)</f>
        <v>0</v>
      </c>
      <c r="J4154" s="52" t="n">
        <f aca="false">IF(-B4154&gt;F4154,1,0)</f>
        <v>0</v>
      </c>
    </row>
    <row r="4155" customFormat="false" ht="15" hidden="false" customHeight="false" outlineLevel="0" collapsed="false">
      <c r="A4155" s="51" t="n">
        <f aca="false">Prices_MTM!A4388</f>
        <v>43843</v>
      </c>
      <c r="B4155" s="43" t="n">
        <f aca="false">Prices_MTM!I4388</f>
        <v>46499.9999999996</v>
      </c>
      <c r="C4155" s="43" t="n">
        <f aca="false">-PERCENTILE(Prices_MTM!I4138:I4387,1-Inputs!$B$8)</f>
        <v>135825</v>
      </c>
      <c r="D4155" s="43" t="n">
        <f aca="false">NORMSINV(Inputs!$B$8)*STDEV(Prices_MTM!I4138:I4387)</f>
        <v>146573.239068544</v>
      </c>
      <c r="E4155" s="43" t="n">
        <f aca="false">-PERCENTILE(Prices_MTM!I4138:I4387,1-Inputs!$B$9)</f>
        <v>216350.000000001</v>
      </c>
      <c r="F4155" s="43" t="n">
        <f aca="false">NORMSINV(Inputs!$B$9)*STDEV(Prices_MTM!I4138:I4387)</f>
        <v>207301.329134284</v>
      </c>
      <c r="G4155" s="52" t="n">
        <f aca="false">IF(-B4155&gt;C4155,1,0)</f>
        <v>0</v>
      </c>
      <c r="H4155" s="52" t="n">
        <f aca="false">IF(-B4155&gt;D4155,1,0)</f>
        <v>0</v>
      </c>
      <c r="I4155" s="52" t="n">
        <f aca="false">IF(-B4155&gt;E4155,1,0)</f>
        <v>0</v>
      </c>
      <c r="J4155" s="52" t="n">
        <f aca="false">IF(-B4155&gt;F4155,1,0)</f>
        <v>0</v>
      </c>
    </row>
    <row r="4156" customFormat="false" ht="15" hidden="false" customHeight="false" outlineLevel="0" collapsed="false">
      <c r="A4156" s="51" t="n">
        <f aca="false">Prices_MTM!A4389</f>
        <v>43844</v>
      </c>
      <c r="B4156" s="43" t="n">
        <f aca="false">Prices_MTM!I4389</f>
        <v>1500.00000000006</v>
      </c>
      <c r="C4156" s="43" t="n">
        <f aca="false">-PERCENTILE(Prices_MTM!I4139:I4388,1-Inputs!$B$8)</f>
        <v>135825</v>
      </c>
      <c r="D4156" s="43" t="n">
        <f aca="false">NORMSINV(Inputs!$B$8)*STDEV(Prices_MTM!I4139:I4388)</f>
        <v>146594.489581879</v>
      </c>
      <c r="E4156" s="43" t="n">
        <f aca="false">-PERCENTILE(Prices_MTM!I4139:I4388,1-Inputs!$B$9)</f>
        <v>216350.000000001</v>
      </c>
      <c r="F4156" s="43" t="n">
        <f aca="false">NORMSINV(Inputs!$B$9)*STDEV(Prices_MTM!I4139:I4388)</f>
        <v>207331.384140825</v>
      </c>
      <c r="G4156" s="52" t="n">
        <f aca="false">IF(-B4156&gt;C4156,1,0)</f>
        <v>0</v>
      </c>
      <c r="H4156" s="52" t="n">
        <f aca="false">IF(-B4156&gt;D4156,1,0)</f>
        <v>0</v>
      </c>
      <c r="I4156" s="52" t="n">
        <f aca="false">IF(-B4156&gt;E4156,1,0)</f>
        <v>0</v>
      </c>
      <c r="J4156" s="52" t="n">
        <f aca="false">IF(-B4156&gt;F4156,1,0)</f>
        <v>0</v>
      </c>
    </row>
    <row r="4157" customFormat="false" ht="15" hidden="false" customHeight="false" outlineLevel="0" collapsed="false">
      <c r="A4157" s="51" t="n">
        <f aca="false">Prices_MTM!A4390</f>
        <v>43845</v>
      </c>
      <c r="B4157" s="43" t="n">
        <f aca="false">Prices_MTM!I4390</f>
        <v>9999.99999999978</v>
      </c>
      <c r="C4157" s="43" t="n">
        <f aca="false">-PERCENTILE(Prices_MTM!I4140:I4389,1-Inputs!$B$8)</f>
        <v>135825</v>
      </c>
      <c r="D4157" s="43" t="n">
        <f aca="false">NORMSINV(Inputs!$B$8)*STDEV(Prices_MTM!I4140:I4389)</f>
        <v>146274.321902335</v>
      </c>
      <c r="E4157" s="43" t="n">
        <f aca="false">-PERCENTILE(Prices_MTM!I4140:I4389,1-Inputs!$B$9)</f>
        <v>216350.000000001</v>
      </c>
      <c r="F4157" s="43" t="n">
        <f aca="false">NORMSINV(Inputs!$B$9)*STDEV(Prices_MTM!I4140:I4389)</f>
        <v>206878.564881751</v>
      </c>
      <c r="G4157" s="52" t="n">
        <f aca="false">IF(-B4157&gt;C4157,1,0)</f>
        <v>0</v>
      </c>
      <c r="H4157" s="52" t="n">
        <f aca="false">IF(-B4157&gt;D4157,1,0)</f>
        <v>0</v>
      </c>
      <c r="I4157" s="52" t="n">
        <f aca="false">IF(-B4157&gt;E4157,1,0)</f>
        <v>0</v>
      </c>
      <c r="J4157" s="52" t="n">
        <f aca="false">IF(-B4157&gt;F4157,1,0)</f>
        <v>0</v>
      </c>
    </row>
    <row r="4158" customFormat="false" ht="15" hidden="false" customHeight="false" outlineLevel="0" collapsed="false">
      <c r="A4158" s="51" t="n">
        <f aca="false">Prices_MTM!A4391</f>
        <v>43846</v>
      </c>
      <c r="B4158" s="43" t="n">
        <f aca="false">Prices_MTM!I4391</f>
        <v>-999.999999999447</v>
      </c>
      <c r="C4158" s="43" t="n">
        <f aca="false">-PERCENTILE(Prices_MTM!I4141:I4390,1-Inputs!$B$8)</f>
        <v>135825</v>
      </c>
      <c r="D4158" s="43" t="n">
        <f aca="false">NORMSINV(Inputs!$B$8)*STDEV(Prices_MTM!I4141:I4390)</f>
        <v>145385.128008722</v>
      </c>
      <c r="E4158" s="43" t="n">
        <f aca="false">-PERCENTILE(Prices_MTM!I4141:I4390,1-Inputs!$B$9)</f>
        <v>216350.000000001</v>
      </c>
      <c r="F4158" s="43" t="n">
        <f aca="false">NORMSINV(Inputs!$B$9)*STDEV(Prices_MTM!I4141:I4390)</f>
        <v>205620.960989147</v>
      </c>
      <c r="G4158" s="52" t="n">
        <f aca="false">IF(-B4158&gt;C4158,1,0)</f>
        <v>0</v>
      </c>
      <c r="H4158" s="52" t="n">
        <f aca="false">IF(-B4158&gt;D4158,1,0)</f>
        <v>0</v>
      </c>
      <c r="I4158" s="52" t="n">
        <f aca="false">IF(-B4158&gt;E4158,1,0)</f>
        <v>0</v>
      </c>
      <c r="J4158" s="52" t="n">
        <f aca="false">IF(-B4158&gt;F4158,1,0)</f>
        <v>0</v>
      </c>
    </row>
    <row r="4159" customFormat="false" ht="15" hidden="false" customHeight="false" outlineLevel="0" collapsed="false">
      <c r="A4159" s="51" t="n">
        <f aca="false">Prices_MTM!A4392</f>
        <v>43847</v>
      </c>
      <c r="B4159" s="43" t="n">
        <f aca="false">Prices_MTM!I4392</f>
        <v>31999.9999999993</v>
      </c>
      <c r="C4159" s="43" t="n">
        <f aca="false">-PERCENTILE(Prices_MTM!I4142:I4391,1-Inputs!$B$8)</f>
        <v>135825</v>
      </c>
      <c r="D4159" s="43" t="n">
        <f aca="false">NORMSINV(Inputs!$B$8)*STDEV(Prices_MTM!I4142:I4391)</f>
        <v>145348.160970432</v>
      </c>
      <c r="E4159" s="43" t="n">
        <f aca="false">-PERCENTILE(Prices_MTM!I4142:I4391,1-Inputs!$B$9)</f>
        <v>216350.000000001</v>
      </c>
      <c r="F4159" s="43" t="n">
        <f aca="false">NORMSINV(Inputs!$B$9)*STDEV(Prices_MTM!I4142:I4391)</f>
        <v>205568.677801436</v>
      </c>
      <c r="G4159" s="52" t="n">
        <f aca="false">IF(-B4159&gt;C4159,1,0)</f>
        <v>0</v>
      </c>
      <c r="H4159" s="52" t="n">
        <f aca="false">IF(-B4159&gt;D4159,1,0)</f>
        <v>0</v>
      </c>
      <c r="I4159" s="52" t="n">
        <f aca="false">IF(-B4159&gt;E4159,1,0)</f>
        <v>0</v>
      </c>
      <c r="J4159" s="52" t="n">
        <f aca="false">IF(-B4159&gt;F4159,1,0)</f>
        <v>0</v>
      </c>
    </row>
    <row r="4160" customFormat="false" ht="15" hidden="false" customHeight="false" outlineLevel="0" collapsed="false">
      <c r="A4160" s="51" t="n">
        <f aca="false">Prices_MTM!A4393</f>
        <v>43851</v>
      </c>
      <c r="B4160" s="43" t="n">
        <f aca="false">Prices_MTM!I4393</f>
        <v>-10499.9999999997</v>
      </c>
      <c r="C4160" s="43" t="n">
        <f aca="false">-PERCENTILE(Prices_MTM!I4143:I4392,1-Inputs!$B$8)</f>
        <v>135825</v>
      </c>
      <c r="D4160" s="43" t="n">
        <f aca="false">NORMSINV(Inputs!$B$8)*STDEV(Prices_MTM!I4143:I4392)</f>
        <v>145351.557092473</v>
      </c>
      <c r="E4160" s="43" t="n">
        <f aca="false">-PERCENTILE(Prices_MTM!I4143:I4392,1-Inputs!$B$9)</f>
        <v>216350.000000001</v>
      </c>
      <c r="F4160" s="43" t="n">
        <f aca="false">NORMSINV(Inputs!$B$9)*STDEV(Prices_MTM!I4143:I4392)</f>
        <v>205573.481001648</v>
      </c>
      <c r="G4160" s="52" t="n">
        <f aca="false">IF(-B4160&gt;C4160,1,0)</f>
        <v>0</v>
      </c>
      <c r="H4160" s="52" t="n">
        <f aca="false">IF(-B4160&gt;D4160,1,0)</f>
        <v>0</v>
      </c>
      <c r="I4160" s="52" t="n">
        <f aca="false">IF(-B4160&gt;E4160,1,0)</f>
        <v>0</v>
      </c>
      <c r="J4160" s="52" t="n">
        <f aca="false">IF(-B4160&gt;F4160,1,0)</f>
        <v>0</v>
      </c>
    </row>
    <row r="4161" customFormat="false" ht="15" hidden="false" customHeight="false" outlineLevel="0" collapsed="false">
      <c r="A4161" s="51" t="n">
        <f aca="false">Prices_MTM!A4394</f>
        <v>43852</v>
      </c>
      <c r="B4161" s="43" t="n">
        <f aca="false">Prices_MTM!I4394</f>
        <v>-71500.0000000004</v>
      </c>
      <c r="C4161" s="43" t="n">
        <f aca="false">-PERCENTILE(Prices_MTM!I4144:I4393,1-Inputs!$B$8)</f>
        <v>135825</v>
      </c>
      <c r="D4161" s="43" t="n">
        <f aca="false">NORMSINV(Inputs!$B$8)*STDEV(Prices_MTM!I4144:I4393)</f>
        <v>145195.160168618</v>
      </c>
      <c r="E4161" s="43" t="n">
        <f aca="false">-PERCENTILE(Prices_MTM!I4144:I4393,1-Inputs!$B$9)</f>
        <v>216350.000000001</v>
      </c>
      <c r="F4161" s="43" t="n">
        <f aca="false">NORMSINV(Inputs!$B$9)*STDEV(Prices_MTM!I4144:I4393)</f>
        <v>205352.285847651</v>
      </c>
      <c r="G4161" s="52" t="n">
        <f aca="false">IF(-B4161&gt;C4161,1,0)</f>
        <v>0</v>
      </c>
      <c r="H4161" s="52" t="n">
        <f aca="false">IF(-B4161&gt;D4161,1,0)</f>
        <v>0</v>
      </c>
      <c r="I4161" s="52" t="n">
        <f aca="false">IF(-B4161&gt;E4161,1,0)</f>
        <v>0</v>
      </c>
      <c r="J4161" s="52" t="n">
        <f aca="false">IF(-B4161&gt;F4161,1,0)</f>
        <v>0</v>
      </c>
    </row>
    <row r="4162" customFormat="false" ht="15" hidden="false" customHeight="false" outlineLevel="0" collapsed="false">
      <c r="A4162" s="51" t="n">
        <f aca="false">Prices_MTM!A4395</f>
        <v>43853</v>
      </c>
      <c r="B4162" s="43" t="n">
        <f aca="false">Prices_MTM!I4395</f>
        <v>-82499.9999999999</v>
      </c>
      <c r="C4162" s="43" t="n">
        <f aca="false">-PERCENTILE(Prices_MTM!I4145:I4394,1-Inputs!$B$8)</f>
        <v>135825</v>
      </c>
      <c r="D4162" s="43" t="n">
        <f aca="false">NORMSINV(Inputs!$B$8)*STDEV(Prices_MTM!I4145:I4394)</f>
        <v>145317.003734232</v>
      </c>
      <c r="E4162" s="43" t="n">
        <f aca="false">-PERCENTILE(Prices_MTM!I4145:I4394,1-Inputs!$B$9)</f>
        <v>216350.000000001</v>
      </c>
      <c r="F4162" s="43" t="n">
        <f aca="false">NORMSINV(Inputs!$B$9)*STDEV(Prices_MTM!I4145:I4394)</f>
        <v>205524.611527692</v>
      </c>
      <c r="G4162" s="52" t="n">
        <f aca="false">IF(-B4162&gt;C4162,1,0)</f>
        <v>0</v>
      </c>
      <c r="H4162" s="52" t="n">
        <f aca="false">IF(-B4162&gt;D4162,1,0)</f>
        <v>0</v>
      </c>
      <c r="I4162" s="52" t="n">
        <f aca="false">IF(-B4162&gt;E4162,1,0)</f>
        <v>0</v>
      </c>
      <c r="J4162" s="52" t="n">
        <f aca="false">IF(-B4162&gt;F4162,1,0)</f>
        <v>0</v>
      </c>
    </row>
    <row r="4163" customFormat="false" ht="15" hidden="false" customHeight="false" outlineLevel="0" collapsed="false">
      <c r="A4163" s="51" t="n">
        <f aca="false">Prices_MTM!A4396</f>
        <v>43854</v>
      </c>
      <c r="B4163" s="43" t="n">
        <f aca="false">Prices_MTM!I4396</f>
        <v>-45999.9999999997</v>
      </c>
      <c r="C4163" s="43" t="n">
        <f aca="false">-PERCENTILE(Prices_MTM!I4146:I4395,1-Inputs!$B$8)</f>
        <v>135825</v>
      </c>
      <c r="D4163" s="43" t="n">
        <f aca="false">NORMSINV(Inputs!$B$8)*STDEV(Prices_MTM!I4146:I4395)</f>
        <v>145558.194361929</v>
      </c>
      <c r="E4163" s="43" t="n">
        <f aca="false">-PERCENTILE(Prices_MTM!I4146:I4395,1-Inputs!$B$9)</f>
        <v>216350.000000001</v>
      </c>
      <c r="F4163" s="43" t="n">
        <f aca="false">NORMSINV(Inputs!$B$9)*STDEV(Prices_MTM!I4146:I4395)</f>
        <v>205865.732035186</v>
      </c>
      <c r="G4163" s="52" t="n">
        <f aca="false">IF(-B4163&gt;C4163,1,0)</f>
        <v>0</v>
      </c>
      <c r="H4163" s="52" t="n">
        <f aca="false">IF(-B4163&gt;D4163,1,0)</f>
        <v>0</v>
      </c>
      <c r="I4163" s="52" t="n">
        <f aca="false">IF(-B4163&gt;E4163,1,0)</f>
        <v>0</v>
      </c>
      <c r="J4163" s="52" t="n">
        <f aca="false">IF(-B4163&gt;F4163,1,0)</f>
        <v>0</v>
      </c>
    </row>
    <row r="4164" customFormat="false" ht="15" hidden="false" customHeight="false" outlineLevel="0" collapsed="false">
      <c r="A4164" s="51" t="n">
        <f aca="false">Prices_MTM!A4397</f>
        <v>43857</v>
      </c>
      <c r="B4164" s="43" t="n">
        <f aca="false">Prices_MTM!I4397</f>
        <v>-59999.9999999998</v>
      </c>
      <c r="C4164" s="43" t="n">
        <f aca="false">-PERCENTILE(Prices_MTM!I4147:I4396,1-Inputs!$B$8)</f>
        <v>135825</v>
      </c>
      <c r="D4164" s="43" t="n">
        <f aca="false">NORMSINV(Inputs!$B$8)*STDEV(Prices_MTM!I4147:I4396)</f>
        <v>145558.180328093</v>
      </c>
      <c r="E4164" s="43" t="n">
        <f aca="false">-PERCENTILE(Prices_MTM!I4147:I4396,1-Inputs!$B$9)</f>
        <v>216350.000000001</v>
      </c>
      <c r="F4164" s="43" t="n">
        <f aca="false">NORMSINV(Inputs!$B$9)*STDEV(Prices_MTM!I4147:I4396)</f>
        <v>205865.712186865</v>
      </c>
      <c r="G4164" s="52" t="n">
        <f aca="false">IF(-B4164&gt;C4164,1,0)</f>
        <v>0</v>
      </c>
      <c r="H4164" s="52" t="n">
        <f aca="false">IF(-B4164&gt;D4164,1,0)</f>
        <v>0</v>
      </c>
      <c r="I4164" s="52" t="n">
        <f aca="false">IF(-B4164&gt;E4164,1,0)</f>
        <v>0</v>
      </c>
      <c r="J4164" s="52" t="n">
        <f aca="false">IF(-B4164&gt;F4164,1,0)</f>
        <v>0</v>
      </c>
    </row>
    <row r="4165" customFormat="false" ht="15" hidden="false" customHeight="false" outlineLevel="0" collapsed="false">
      <c r="A4165" s="51" t="n">
        <f aca="false">Prices_MTM!A4398</f>
        <v>43858</v>
      </c>
      <c r="B4165" s="43" t="n">
        <f aca="false">Prices_MTM!I4398</f>
        <v>-17500.0000000004</v>
      </c>
      <c r="C4165" s="43" t="n">
        <f aca="false">-PERCENTILE(Prices_MTM!I4148:I4397,1-Inputs!$B$8)</f>
        <v>135825</v>
      </c>
      <c r="D4165" s="43" t="n">
        <f aca="false">NORMSINV(Inputs!$B$8)*STDEV(Prices_MTM!I4148:I4397)</f>
        <v>145640.276615961</v>
      </c>
      <c r="E4165" s="43" t="n">
        <f aca="false">-PERCENTILE(Prices_MTM!I4148:I4397,1-Inputs!$B$9)</f>
        <v>216350.000000001</v>
      </c>
      <c r="F4165" s="43" t="n">
        <f aca="false">NORMSINV(Inputs!$B$9)*STDEV(Prices_MTM!I4148:I4397)</f>
        <v>205981.822533476</v>
      </c>
      <c r="G4165" s="52" t="n">
        <f aca="false">IF(-B4165&gt;C4165,1,0)</f>
        <v>0</v>
      </c>
      <c r="H4165" s="52" t="n">
        <f aca="false">IF(-B4165&gt;D4165,1,0)</f>
        <v>0</v>
      </c>
      <c r="I4165" s="52" t="n">
        <f aca="false">IF(-B4165&gt;E4165,1,0)</f>
        <v>0</v>
      </c>
      <c r="J4165" s="52" t="n">
        <f aca="false">IF(-B4165&gt;F4165,1,0)</f>
        <v>0</v>
      </c>
    </row>
    <row r="4166" customFormat="false" ht="15" hidden="false" customHeight="false" outlineLevel="0" collapsed="false">
      <c r="A4166" s="51" t="n">
        <f aca="false">Prices_MTM!A4399</f>
        <v>43859</v>
      </c>
      <c r="B4166" s="43" t="n">
        <f aca="false">Prices_MTM!I4399</f>
        <v>-8500.00000000009</v>
      </c>
      <c r="C4166" s="43" t="n">
        <f aca="false">-PERCENTILE(Prices_MTM!I4149:I4398,1-Inputs!$B$8)</f>
        <v>135825</v>
      </c>
      <c r="D4166" s="43" t="n">
        <f aca="false">NORMSINV(Inputs!$B$8)*STDEV(Prices_MTM!I4149:I4398)</f>
        <v>145379.187797141</v>
      </c>
      <c r="E4166" s="43" t="n">
        <f aca="false">-PERCENTILE(Prices_MTM!I4149:I4398,1-Inputs!$B$9)</f>
        <v>216350.000000001</v>
      </c>
      <c r="F4166" s="43" t="n">
        <f aca="false">NORMSINV(Inputs!$B$9)*STDEV(Prices_MTM!I4149:I4398)</f>
        <v>205612.559634549</v>
      </c>
      <c r="G4166" s="52" t="n">
        <f aca="false">IF(-B4166&gt;C4166,1,0)</f>
        <v>0</v>
      </c>
      <c r="H4166" s="52" t="n">
        <f aca="false">IF(-B4166&gt;D4166,1,0)</f>
        <v>0</v>
      </c>
      <c r="I4166" s="52" t="n">
        <f aca="false">IF(-B4166&gt;E4166,1,0)</f>
        <v>0</v>
      </c>
      <c r="J4166" s="52" t="n">
        <f aca="false">IF(-B4166&gt;F4166,1,0)</f>
        <v>0</v>
      </c>
    </row>
    <row r="4167" customFormat="false" ht="15" hidden="false" customHeight="false" outlineLevel="0" collapsed="false">
      <c r="A4167" s="51" t="n">
        <f aca="false">Prices_MTM!A4400</f>
        <v>43860</v>
      </c>
      <c r="B4167" s="43" t="n">
        <f aca="false">Prices_MTM!I4400</f>
        <v>-23000</v>
      </c>
      <c r="C4167" s="43" t="n">
        <f aca="false">-PERCENTILE(Prices_MTM!I4150:I4399,1-Inputs!$B$8)</f>
        <v>135825</v>
      </c>
      <c r="D4167" s="43" t="n">
        <f aca="false">NORMSINV(Inputs!$B$8)*STDEV(Prices_MTM!I4150:I4399)</f>
        <v>145229.277341431</v>
      </c>
      <c r="E4167" s="43" t="n">
        <f aca="false">-PERCENTILE(Prices_MTM!I4150:I4399,1-Inputs!$B$9)</f>
        <v>216350.000000001</v>
      </c>
      <c r="F4167" s="43" t="n">
        <f aca="false">NORMSINV(Inputs!$B$9)*STDEV(Prices_MTM!I4150:I4399)</f>
        <v>205400.538416232</v>
      </c>
      <c r="G4167" s="52" t="n">
        <f aca="false">IF(-B4167&gt;C4167,1,0)</f>
        <v>0</v>
      </c>
      <c r="H4167" s="52" t="n">
        <f aca="false">IF(-B4167&gt;D4167,1,0)</f>
        <v>0</v>
      </c>
      <c r="I4167" s="52" t="n">
        <f aca="false">IF(-B4167&gt;E4167,1,0)</f>
        <v>0</v>
      </c>
      <c r="J4167" s="52" t="n">
        <f aca="false">IF(-B4167&gt;F4167,1,0)</f>
        <v>0</v>
      </c>
    </row>
    <row r="4168" customFormat="false" ht="15" hidden="false" customHeight="false" outlineLevel="0" collapsed="false">
      <c r="A4168" s="51" t="n">
        <f aca="false">Prices_MTM!A4401</f>
        <v>43861</v>
      </c>
      <c r="B4168" s="43" t="n">
        <f aca="false">Prices_MTM!I4401</f>
        <v>-63500.0000000002</v>
      </c>
      <c r="C4168" s="43" t="n">
        <f aca="false">-PERCENTILE(Prices_MTM!I4151:I4400,1-Inputs!$B$8)</f>
        <v>135825</v>
      </c>
      <c r="D4168" s="43" t="n">
        <f aca="false">NORMSINV(Inputs!$B$8)*STDEV(Prices_MTM!I4151:I4400)</f>
        <v>145089.931125974</v>
      </c>
      <c r="E4168" s="43" t="n">
        <f aca="false">-PERCENTILE(Prices_MTM!I4151:I4400,1-Inputs!$B$9)</f>
        <v>216350.000000001</v>
      </c>
      <c r="F4168" s="43" t="n">
        <f aca="false">NORMSINV(Inputs!$B$9)*STDEV(Prices_MTM!I4151:I4400)</f>
        <v>205203.458404509</v>
      </c>
      <c r="G4168" s="52" t="n">
        <f aca="false">IF(-B4168&gt;C4168,1,0)</f>
        <v>0</v>
      </c>
      <c r="H4168" s="52" t="n">
        <f aca="false">IF(-B4168&gt;D4168,1,0)</f>
        <v>0</v>
      </c>
      <c r="I4168" s="52" t="n">
        <f aca="false">IF(-B4168&gt;E4168,1,0)</f>
        <v>0</v>
      </c>
      <c r="J4168" s="52" t="n">
        <f aca="false">IF(-B4168&gt;F4168,1,0)</f>
        <v>0</v>
      </c>
    </row>
    <row r="4169" customFormat="false" ht="15" hidden="false" customHeight="false" outlineLevel="0" collapsed="false">
      <c r="A4169" s="51" t="n">
        <f aca="false">Prices_MTM!A4402</f>
        <v>43864</v>
      </c>
      <c r="B4169" s="43" t="n">
        <f aca="false">Prices_MTM!I4402</f>
        <v>36500.0000000006</v>
      </c>
      <c r="C4169" s="43" t="n">
        <f aca="false">-PERCENTILE(Prices_MTM!I4152:I4401,1-Inputs!$B$8)</f>
        <v>135825</v>
      </c>
      <c r="D4169" s="43" t="n">
        <f aca="false">NORMSINV(Inputs!$B$8)*STDEV(Prices_MTM!I4152:I4401)</f>
        <v>145094.651750667</v>
      </c>
      <c r="E4169" s="43" t="n">
        <f aca="false">-PERCENTILE(Prices_MTM!I4152:I4401,1-Inputs!$B$9)</f>
        <v>216350.000000001</v>
      </c>
      <c r="F4169" s="43" t="n">
        <f aca="false">NORMSINV(Inputs!$B$9)*STDEV(Prices_MTM!I4152:I4401)</f>
        <v>205210.134874098</v>
      </c>
      <c r="G4169" s="52" t="n">
        <f aca="false">IF(-B4169&gt;C4169,1,0)</f>
        <v>0</v>
      </c>
      <c r="H4169" s="52" t="n">
        <f aca="false">IF(-B4169&gt;D4169,1,0)</f>
        <v>0</v>
      </c>
      <c r="I4169" s="52" t="n">
        <f aca="false">IF(-B4169&gt;E4169,1,0)</f>
        <v>0</v>
      </c>
      <c r="J4169" s="52" t="n">
        <f aca="false">IF(-B4169&gt;F4169,1,0)</f>
        <v>0</v>
      </c>
    </row>
    <row r="4170" customFormat="false" ht="15" hidden="false" customHeight="false" outlineLevel="0" collapsed="false">
      <c r="A4170" s="51" t="n">
        <f aca="false">Prices_MTM!A4403</f>
        <v>43865</v>
      </c>
      <c r="B4170" s="43" t="n">
        <f aca="false">Prices_MTM!I4403</f>
        <v>-41999.9999999998</v>
      </c>
      <c r="C4170" s="43" t="n">
        <f aca="false">-PERCENTILE(Prices_MTM!I4153:I4402,1-Inputs!$B$8)</f>
        <v>135825</v>
      </c>
      <c r="D4170" s="43" t="n">
        <f aca="false">NORMSINV(Inputs!$B$8)*STDEV(Prices_MTM!I4153:I4402)</f>
        <v>143991.118546459</v>
      </c>
      <c r="E4170" s="43" t="n">
        <f aca="false">-PERCENTILE(Prices_MTM!I4153:I4402,1-Inputs!$B$9)</f>
        <v>216350.000000001</v>
      </c>
      <c r="F4170" s="43" t="n">
        <f aca="false">NORMSINV(Inputs!$B$9)*STDEV(Prices_MTM!I4153:I4402)</f>
        <v>203649.386804191</v>
      </c>
      <c r="G4170" s="52" t="n">
        <f aca="false">IF(-B4170&gt;C4170,1,0)</f>
        <v>0</v>
      </c>
      <c r="H4170" s="52" t="n">
        <f aca="false">IF(-B4170&gt;D4170,1,0)</f>
        <v>0</v>
      </c>
      <c r="I4170" s="52" t="n">
        <f aca="false">IF(-B4170&gt;E4170,1,0)</f>
        <v>0</v>
      </c>
      <c r="J4170" s="52" t="n">
        <f aca="false">IF(-B4170&gt;F4170,1,0)</f>
        <v>0</v>
      </c>
    </row>
    <row r="4171" customFormat="false" ht="15" hidden="false" customHeight="false" outlineLevel="0" collapsed="false">
      <c r="A4171" s="51" t="n">
        <f aca="false">Prices_MTM!A4404</f>
        <v>43866</v>
      </c>
      <c r="B4171" s="43" t="n">
        <f aca="false">Prices_MTM!I4404</f>
        <v>54999.9999999994</v>
      </c>
      <c r="C4171" s="43" t="n">
        <f aca="false">-PERCENTILE(Prices_MTM!I4154:I4403,1-Inputs!$B$8)</f>
        <v>135825</v>
      </c>
      <c r="D4171" s="43" t="n">
        <f aca="false">NORMSINV(Inputs!$B$8)*STDEV(Prices_MTM!I4154:I4403)</f>
        <v>143739.691155099</v>
      </c>
      <c r="E4171" s="43" t="n">
        <f aca="false">-PERCENTILE(Prices_MTM!I4154:I4403,1-Inputs!$B$9)</f>
        <v>216350.000000001</v>
      </c>
      <c r="F4171" s="43" t="n">
        <f aca="false">NORMSINV(Inputs!$B$9)*STDEV(Prices_MTM!I4154:I4403)</f>
        <v>203293.788246495</v>
      </c>
      <c r="G4171" s="52" t="n">
        <f aca="false">IF(-B4171&gt;C4171,1,0)</f>
        <v>0</v>
      </c>
      <c r="H4171" s="52" t="n">
        <f aca="false">IF(-B4171&gt;D4171,1,0)</f>
        <v>0</v>
      </c>
      <c r="I4171" s="52" t="n">
        <f aca="false">IF(-B4171&gt;E4171,1,0)</f>
        <v>0</v>
      </c>
      <c r="J4171" s="52" t="n">
        <f aca="false">IF(-B4171&gt;F4171,1,0)</f>
        <v>0</v>
      </c>
    </row>
    <row r="4172" customFormat="false" ht="15" hidden="false" customHeight="false" outlineLevel="0" collapsed="false">
      <c r="A4172" s="51" t="n">
        <f aca="false">Prices_MTM!A4405</f>
        <v>43867</v>
      </c>
      <c r="B4172" s="43" t="n">
        <f aca="false">Prices_MTM!I4405</f>
        <v>16000</v>
      </c>
      <c r="C4172" s="43" t="n">
        <f aca="false">-PERCENTILE(Prices_MTM!I4155:I4404,1-Inputs!$B$8)</f>
        <v>135825</v>
      </c>
      <c r="D4172" s="43" t="n">
        <f aca="false">NORMSINV(Inputs!$B$8)*STDEV(Prices_MTM!I4155:I4404)</f>
        <v>143725.473816466</v>
      </c>
      <c r="E4172" s="43" t="n">
        <f aca="false">-PERCENTILE(Prices_MTM!I4155:I4404,1-Inputs!$B$9)</f>
        <v>216350.000000001</v>
      </c>
      <c r="F4172" s="43" t="n">
        <f aca="false">NORMSINV(Inputs!$B$9)*STDEV(Prices_MTM!I4155:I4404)</f>
        <v>203273.680393151</v>
      </c>
      <c r="G4172" s="52" t="n">
        <f aca="false">IF(-B4172&gt;C4172,1,0)</f>
        <v>0</v>
      </c>
      <c r="H4172" s="52" t="n">
        <f aca="false">IF(-B4172&gt;D4172,1,0)</f>
        <v>0</v>
      </c>
      <c r="I4172" s="52" t="n">
        <f aca="false">IF(-B4172&gt;E4172,1,0)</f>
        <v>0</v>
      </c>
      <c r="J4172" s="52" t="n">
        <f aca="false">IF(-B4172&gt;F4172,1,0)</f>
        <v>0</v>
      </c>
    </row>
    <row r="4173" customFormat="false" ht="15" hidden="false" customHeight="false" outlineLevel="0" collapsed="false">
      <c r="A4173" s="51" t="n">
        <f aca="false">Prices_MTM!A4406</f>
        <v>43868</v>
      </c>
      <c r="B4173" s="43" t="n">
        <f aca="false">Prices_MTM!I4406</f>
        <v>-27499.9999999995</v>
      </c>
      <c r="C4173" s="43" t="n">
        <f aca="false">-PERCENTILE(Prices_MTM!I4156:I4405,1-Inputs!$B$8)</f>
        <v>135825</v>
      </c>
      <c r="D4173" s="43" t="n">
        <f aca="false">NORMSINV(Inputs!$B$8)*STDEV(Prices_MTM!I4156:I4405)</f>
        <v>143734.674903336</v>
      </c>
      <c r="E4173" s="43" t="n">
        <f aca="false">-PERCENTILE(Prices_MTM!I4156:I4405,1-Inputs!$B$9)</f>
        <v>216350.000000001</v>
      </c>
      <c r="F4173" s="43" t="n">
        <f aca="false">NORMSINV(Inputs!$B$9)*STDEV(Prices_MTM!I4156:I4405)</f>
        <v>203286.6936659</v>
      </c>
      <c r="G4173" s="52" t="n">
        <f aca="false">IF(-B4173&gt;C4173,1,0)</f>
        <v>0</v>
      </c>
      <c r="H4173" s="52" t="n">
        <f aca="false">IF(-B4173&gt;D4173,1,0)</f>
        <v>0</v>
      </c>
      <c r="I4173" s="52" t="n">
        <f aca="false">IF(-B4173&gt;E4173,1,0)</f>
        <v>0</v>
      </c>
      <c r="J4173" s="52" t="n">
        <f aca="false">IF(-B4173&gt;F4173,1,0)</f>
        <v>0</v>
      </c>
    </row>
    <row r="4174" customFormat="false" ht="15" hidden="false" customHeight="false" outlineLevel="0" collapsed="false">
      <c r="A4174" s="51" t="n">
        <f aca="false">Prices_MTM!A4407</f>
        <v>43871</v>
      </c>
      <c r="B4174" s="43" t="n">
        <f aca="false">Prices_MTM!I4407</f>
        <v>-18000</v>
      </c>
      <c r="C4174" s="43" t="n">
        <f aca="false">-PERCENTILE(Prices_MTM!I4157:I4406,1-Inputs!$B$8)</f>
        <v>135825</v>
      </c>
      <c r="D4174" s="43" t="n">
        <f aca="false">NORMSINV(Inputs!$B$8)*STDEV(Prices_MTM!I4157:I4406)</f>
        <v>143600.219661287</v>
      </c>
      <c r="E4174" s="43" t="n">
        <f aca="false">-PERCENTILE(Prices_MTM!I4157:I4406,1-Inputs!$B$9)</f>
        <v>216350.000000001</v>
      </c>
      <c r="F4174" s="43" t="n">
        <f aca="false">NORMSINV(Inputs!$B$9)*STDEV(Prices_MTM!I4157:I4406)</f>
        <v>203096.531051203</v>
      </c>
      <c r="G4174" s="52" t="n">
        <f aca="false">IF(-B4174&gt;C4174,1,0)</f>
        <v>0</v>
      </c>
      <c r="H4174" s="52" t="n">
        <f aca="false">IF(-B4174&gt;D4174,1,0)</f>
        <v>0</v>
      </c>
      <c r="I4174" s="52" t="n">
        <f aca="false">IF(-B4174&gt;E4174,1,0)</f>
        <v>0</v>
      </c>
      <c r="J4174" s="52" t="n">
        <f aca="false">IF(-B4174&gt;F4174,1,0)</f>
        <v>0</v>
      </c>
    </row>
    <row r="4175" customFormat="false" ht="15" hidden="false" customHeight="false" outlineLevel="0" collapsed="false">
      <c r="A4175" s="51" t="n">
        <f aca="false">Prices_MTM!A4408</f>
        <v>43872</v>
      </c>
      <c r="B4175" s="43" t="n">
        <f aca="false">Prices_MTM!I4408</f>
        <v>10499.9999999997</v>
      </c>
      <c r="C4175" s="43" t="n">
        <f aca="false">-PERCENTILE(Prices_MTM!I4158:I4407,1-Inputs!$B$8)</f>
        <v>135825</v>
      </c>
      <c r="D4175" s="43" t="n">
        <f aca="false">NORMSINV(Inputs!$B$8)*STDEV(Prices_MTM!I4158:I4407)</f>
        <v>143608.082795133</v>
      </c>
      <c r="E4175" s="43" t="n">
        <f aca="false">-PERCENTILE(Prices_MTM!I4158:I4407,1-Inputs!$B$9)</f>
        <v>216350.000000001</v>
      </c>
      <c r="F4175" s="43" t="n">
        <f aca="false">NORMSINV(Inputs!$B$9)*STDEV(Prices_MTM!I4158:I4407)</f>
        <v>203107.652031457</v>
      </c>
      <c r="G4175" s="52" t="n">
        <f aca="false">IF(-B4175&gt;C4175,1,0)</f>
        <v>0</v>
      </c>
      <c r="H4175" s="52" t="n">
        <f aca="false">IF(-B4175&gt;D4175,1,0)</f>
        <v>0</v>
      </c>
      <c r="I4175" s="52" t="n">
        <f aca="false">IF(-B4175&gt;E4175,1,0)</f>
        <v>0</v>
      </c>
      <c r="J4175" s="52" t="n">
        <f aca="false">IF(-B4175&gt;F4175,1,0)</f>
        <v>0</v>
      </c>
    </row>
    <row r="4176" customFormat="false" ht="15" hidden="false" customHeight="false" outlineLevel="0" collapsed="false">
      <c r="A4176" s="51" t="n">
        <f aca="false">Prices_MTM!A4409</f>
        <v>43873</v>
      </c>
      <c r="B4176" s="43" t="n">
        <f aca="false">Prices_MTM!I4409</f>
        <v>36000.0000000003</v>
      </c>
      <c r="C4176" s="43" t="n">
        <f aca="false">-PERCENTILE(Prices_MTM!I4159:I4408,1-Inputs!$B$8)</f>
        <v>135825</v>
      </c>
      <c r="D4176" s="43" t="n">
        <f aca="false">NORMSINV(Inputs!$B$8)*STDEV(Prices_MTM!I4159:I4408)</f>
        <v>143580.313010931</v>
      </c>
      <c r="E4176" s="43" t="n">
        <f aca="false">-PERCENTILE(Prices_MTM!I4159:I4408,1-Inputs!$B$9)</f>
        <v>216350.000000001</v>
      </c>
      <c r="F4176" s="43" t="n">
        <f aca="false">NORMSINV(Inputs!$B$9)*STDEV(Prices_MTM!I4159:I4408)</f>
        <v>203068.376695717</v>
      </c>
      <c r="G4176" s="52" t="n">
        <f aca="false">IF(-B4176&gt;C4176,1,0)</f>
        <v>0</v>
      </c>
      <c r="H4176" s="52" t="n">
        <f aca="false">IF(-B4176&gt;D4176,1,0)</f>
        <v>0</v>
      </c>
      <c r="I4176" s="52" t="n">
        <f aca="false">IF(-B4176&gt;E4176,1,0)</f>
        <v>0</v>
      </c>
      <c r="J4176" s="52" t="n">
        <f aca="false">IF(-B4176&gt;F4176,1,0)</f>
        <v>0</v>
      </c>
    </row>
    <row r="4177" customFormat="false" ht="15" hidden="false" customHeight="false" outlineLevel="0" collapsed="false">
      <c r="A4177" s="51" t="n">
        <f aca="false">Prices_MTM!A4410</f>
        <v>43874</v>
      </c>
      <c r="B4177" s="43" t="n">
        <f aca="false">Prices_MTM!I4410</f>
        <v>-12000.0000000008</v>
      </c>
      <c r="C4177" s="43" t="n">
        <f aca="false">-PERCENTILE(Prices_MTM!I4160:I4409,1-Inputs!$B$8)</f>
        <v>135825</v>
      </c>
      <c r="D4177" s="43" t="n">
        <f aca="false">NORMSINV(Inputs!$B$8)*STDEV(Prices_MTM!I4160:I4409)</f>
        <v>143626.291603898</v>
      </c>
      <c r="E4177" s="43" t="n">
        <f aca="false">-PERCENTILE(Prices_MTM!I4160:I4409,1-Inputs!$B$9)</f>
        <v>216350.000000001</v>
      </c>
      <c r="F4177" s="43" t="n">
        <f aca="false">NORMSINV(Inputs!$B$9)*STDEV(Prices_MTM!I4160:I4409)</f>
        <v>203133.405097179</v>
      </c>
      <c r="G4177" s="52" t="n">
        <f aca="false">IF(-B4177&gt;C4177,1,0)</f>
        <v>0</v>
      </c>
      <c r="H4177" s="52" t="n">
        <f aca="false">IF(-B4177&gt;D4177,1,0)</f>
        <v>0</v>
      </c>
      <c r="I4177" s="52" t="n">
        <f aca="false">IF(-B4177&gt;E4177,1,0)</f>
        <v>0</v>
      </c>
      <c r="J4177" s="52" t="n">
        <f aca="false">IF(-B4177&gt;F4177,1,0)</f>
        <v>0</v>
      </c>
    </row>
    <row r="4178" customFormat="false" ht="15" hidden="false" customHeight="false" outlineLevel="0" collapsed="false">
      <c r="A4178" s="51" t="n">
        <f aca="false">Prices_MTM!A4411</f>
        <v>43875</v>
      </c>
      <c r="B4178" s="43" t="n">
        <f aca="false">Prices_MTM!I4411</f>
        <v>10500.0000000008</v>
      </c>
      <c r="C4178" s="43" t="n">
        <f aca="false">-PERCENTILE(Prices_MTM!I4161:I4410,1-Inputs!$B$8)</f>
        <v>135825</v>
      </c>
      <c r="D4178" s="43" t="n">
        <f aca="false">NORMSINV(Inputs!$B$8)*STDEV(Prices_MTM!I4161:I4410)</f>
        <v>143585.891650765</v>
      </c>
      <c r="E4178" s="43" t="n">
        <f aca="false">-PERCENTILE(Prices_MTM!I4161:I4410,1-Inputs!$B$9)</f>
        <v>216350.000000001</v>
      </c>
      <c r="F4178" s="43" t="n">
        <f aca="false">NORMSINV(Inputs!$B$9)*STDEV(Prices_MTM!I4161:I4410)</f>
        <v>203076.266672494</v>
      </c>
      <c r="G4178" s="52" t="n">
        <f aca="false">IF(-B4178&gt;C4178,1,0)</f>
        <v>0</v>
      </c>
      <c r="H4178" s="52" t="n">
        <f aca="false">IF(-B4178&gt;D4178,1,0)</f>
        <v>0</v>
      </c>
      <c r="I4178" s="52" t="n">
        <f aca="false">IF(-B4178&gt;E4178,1,0)</f>
        <v>0</v>
      </c>
      <c r="J4178" s="52" t="n">
        <f aca="false">IF(-B4178&gt;F4178,1,0)</f>
        <v>0</v>
      </c>
    </row>
    <row r="4179" customFormat="false" ht="15" hidden="false" customHeight="false" outlineLevel="0" collapsed="false">
      <c r="A4179" s="51" t="n">
        <f aca="false">Prices_MTM!A4412</f>
        <v>43879</v>
      </c>
      <c r="B4179" s="43" t="n">
        <f aca="false">Prices_MTM!I4412</f>
        <v>7999.99999999983</v>
      </c>
      <c r="C4179" s="43" t="n">
        <f aca="false">-PERCENTILE(Prices_MTM!I4162:I4411,1-Inputs!$B$8)</f>
        <v>135825</v>
      </c>
      <c r="D4179" s="43" t="n">
        <f aca="false">NORMSINV(Inputs!$B$8)*STDEV(Prices_MTM!I4162:I4411)</f>
        <v>143575.94509382</v>
      </c>
      <c r="E4179" s="43" t="n">
        <f aca="false">-PERCENTILE(Prices_MTM!I4162:I4411,1-Inputs!$B$9)</f>
        <v>216350.000000001</v>
      </c>
      <c r="F4179" s="43" t="n">
        <f aca="false">NORMSINV(Inputs!$B$9)*STDEV(Prices_MTM!I4162:I4411)</f>
        <v>203062.199067192</v>
      </c>
      <c r="G4179" s="52" t="n">
        <f aca="false">IF(-B4179&gt;C4179,1,0)</f>
        <v>0</v>
      </c>
      <c r="H4179" s="52" t="n">
        <f aca="false">IF(-B4179&gt;D4179,1,0)</f>
        <v>0</v>
      </c>
      <c r="I4179" s="52" t="n">
        <f aca="false">IF(-B4179&gt;E4179,1,0)</f>
        <v>0</v>
      </c>
      <c r="J4179" s="52" t="n">
        <f aca="false">IF(-B4179&gt;F4179,1,0)</f>
        <v>0</v>
      </c>
    </row>
    <row r="4180" customFormat="false" ht="15" hidden="false" customHeight="false" outlineLevel="0" collapsed="false">
      <c r="A4180" s="51" t="n">
        <f aca="false">Prices_MTM!A4413</f>
        <v>43880</v>
      </c>
      <c r="B4180" s="43" t="n">
        <f aca="false">Prices_MTM!I4413</f>
        <v>2500.00000000022</v>
      </c>
      <c r="C4180" s="43" t="n">
        <f aca="false">-PERCENTILE(Prices_MTM!I4163:I4412,1-Inputs!$B$8)</f>
        <v>135825</v>
      </c>
      <c r="D4180" s="43" t="n">
        <f aca="false">NORMSINV(Inputs!$B$8)*STDEV(Prices_MTM!I4163:I4412)</f>
        <v>143531.345078752</v>
      </c>
      <c r="E4180" s="43" t="n">
        <f aca="false">-PERCENTILE(Prices_MTM!I4163:I4412,1-Inputs!$B$9)</f>
        <v>216350.000000001</v>
      </c>
      <c r="F4180" s="43" t="n">
        <f aca="false">NORMSINV(Inputs!$B$9)*STDEV(Prices_MTM!I4163:I4412)</f>
        <v>202999.12041476</v>
      </c>
      <c r="G4180" s="52" t="n">
        <f aca="false">IF(-B4180&gt;C4180,1,0)</f>
        <v>0</v>
      </c>
      <c r="H4180" s="52" t="n">
        <f aca="false">IF(-B4180&gt;D4180,1,0)</f>
        <v>0</v>
      </c>
      <c r="I4180" s="52" t="n">
        <f aca="false">IF(-B4180&gt;E4180,1,0)</f>
        <v>0</v>
      </c>
      <c r="J4180" s="52" t="n">
        <f aca="false">IF(-B4180&gt;F4180,1,0)</f>
        <v>0</v>
      </c>
    </row>
    <row r="4181" customFormat="false" ht="15" hidden="false" customHeight="false" outlineLevel="0" collapsed="false">
      <c r="A4181" s="51" t="n">
        <f aca="false">Prices_MTM!A4414</f>
        <v>43881</v>
      </c>
      <c r="B4181" s="43" t="n">
        <f aca="false">Prices_MTM!I4414</f>
        <v>53500</v>
      </c>
      <c r="C4181" s="43" t="n">
        <f aca="false">-PERCENTILE(Prices_MTM!I4164:I4413,1-Inputs!$B$8)</f>
        <v>135825</v>
      </c>
      <c r="D4181" s="43" t="n">
        <f aca="false">NORMSINV(Inputs!$B$8)*STDEV(Prices_MTM!I4164:I4413)</f>
        <v>143460.517748345</v>
      </c>
      <c r="E4181" s="43" t="n">
        <f aca="false">-PERCENTILE(Prices_MTM!I4164:I4413,1-Inputs!$B$9)</f>
        <v>216350.000000001</v>
      </c>
      <c r="F4181" s="43" t="n">
        <f aca="false">NORMSINV(Inputs!$B$9)*STDEV(Prices_MTM!I4164:I4413)</f>
        <v>202898.947969737</v>
      </c>
      <c r="G4181" s="52" t="n">
        <f aca="false">IF(-B4181&gt;C4181,1,0)</f>
        <v>0</v>
      </c>
      <c r="H4181" s="52" t="n">
        <f aca="false">IF(-B4181&gt;D4181,1,0)</f>
        <v>0</v>
      </c>
      <c r="I4181" s="52" t="n">
        <f aca="false">IF(-B4181&gt;E4181,1,0)</f>
        <v>0</v>
      </c>
      <c r="J4181" s="52" t="n">
        <f aca="false">IF(-B4181&gt;F4181,1,0)</f>
        <v>0</v>
      </c>
    </row>
    <row r="4182" customFormat="false" ht="15" hidden="false" customHeight="false" outlineLevel="0" collapsed="false">
      <c r="A4182" s="51" t="n">
        <f aca="false">Prices_MTM!A4415</f>
        <v>43882</v>
      </c>
      <c r="B4182" s="43" t="n">
        <f aca="false">Prices_MTM!I4415</f>
        <v>7499.99999999957</v>
      </c>
      <c r="C4182" s="43" t="n">
        <f aca="false">-PERCENTILE(Prices_MTM!I4165:I4414,1-Inputs!$B$8)</f>
        <v>135825</v>
      </c>
      <c r="D4182" s="43" t="n">
        <f aca="false">NORMSINV(Inputs!$B$8)*STDEV(Prices_MTM!I4165:I4414)</f>
        <v>143534.539864636</v>
      </c>
      <c r="E4182" s="43" t="n">
        <f aca="false">-PERCENTILE(Prices_MTM!I4165:I4414,1-Inputs!$B$9)</f>
        <v>216350.000000001</v>
      </c>
      <c r="F4182" s="43" t="n">
        <f aca="false">NORMSINV(Inputs!$B$9)*STDEV(Prices_MTM!I4165:I4414)</f>
        <v>203003.638861404</v>
      </c>
      <c r="G4182" s="52" t="n">
        <f aca="false">IF(-B4182&gt;C4182,1,0)</f>
        <v>0</v>
      </c>
      <c r="H4182" s="52" t="n">
        <f aca="false">IF(-B4182&gt;D4182,1,0)</f>
        <v>0</v>
      </c>
      <c r="I4182" s="52" t="n">
        <f aca="false">IF(-B4182&gt;E4182,1,0)</f>
        <v>0</v>
      </c>
      <c r="J4182" s="52" t="n">
        <f aca="false">IF(-B4182&gt;F4182,1,0)</f>
        <v>0</v>
      </c>
    </row>
    <row r="4183" customFormat="false" ht="15" hidden="false" customHeight="false" outlineLevel="0" collapsed="false">
      <c r="A4183" s="51" t="n">
        <f aca="false">Prices_MTM!A4416</f>
        <v>43885</v>
      </c>
      <c r="B4183" s="43" t="n">
        <f aca="false">Prices_MTM!I4416</f>
        <v>-105500</v>
      </c>
      <c r="C4183" s="43" t="n">
        <f aca="false">-PERCENTILE(Prices_MTM!I4166:I4415,1-Inputs!$B$8)</f>
        <v>135825</v>
      </c>
      <c r="D4183" s="43" t="n">
        <f aca="false">NORMSINV(Inputs!$B$8)*STDEV(Prices_MTM!I4166:I4415)</f>
        <v>143536.547125045</v>
      </c>
      <c r="E4183" s="43" t="n">
        <f aca="false">-PERCENTILE(Prices_MTM!I4166:I4415,1-Inputs!$B$9)</f>
        <v>216350.000000001</v>
      </c>
      <c r="F4183" s="43" t="n">
        <f aca="false">NORMSINV(Inputs!$B$9)*STDEV(Prices_MTM!I4166:I4415)</f>
        <v>203006.477768106</v>
      </c>
      <c r="G4183" s="52" t="n">
        <f aca="false">IF(-B4183&gt;C4183,1,0)</f>
        <v>0</v>
      </c>
      <c r="H4183" s="52" t="n">
        <f aca="false">IF(-B4183&gt;D4183,1,0)</f>
        <v>0</v>
      </c>
      <c r="I4183" s="52" t="n">
        <f aca="false">IF(-B4183&gt;E4183,1,0)</f>
        <v>0</v>
      </c>
      <c r="J4183" s="52" t="n">
        <f aca="false">IF(-B4183&gt;F4183,1,0)</f>
        <v>0</v>
      </c>
    </row>
    <row r="4184" customFormat="false" ht="15" hidden="false" customHeight="false" outlineLevel="0" collapsed="false">
      <c r="A4184" s="51" t="n">
        <f aca="false">Prices_MTM!A4417</f>
        <v>43886</v>
      </c>
      <c r="B4184" s="43" t="n">
        <f aca="false">Prices_MTM!I4417</f>
        <v>-86999.9999999997</v>
      </c>
      <c r="C4184" s="43" t="n">
        <f aca="false">-PERCENTILE(Prices_MTM!I4167:I4416,1-Inputs!$B$8)</f>
        <v>135825</v>
      </c>
      <c r="D4184" s="43" t="n">
        <f aca="false">NORMSINV(Inputs!$B$8)*STDEV(Prices_MTM!I4167:I4416)</f>
        <v>143955.874197263</v>
      </c>
      <c r="E4184" s="43" t="n">
        <f aca="false">-PERCENTILE(Prices_MTM!I4167:I4416,1-Inputs!$B$9)</f>
        <v>216350.000000001</v>
      </c>
      <c r="F4184" s="43" t="n">
        <f aca="false">NORMSINV(Inputs!$B$9)*STDEV(Prices_MTM!I4167:I4416)</f>
        <v>203599.540048541</v>
      </c>
      <c r="G4184" s="52" t="n">
        <f aca="false">IF(-B4184&gt;C4184,1,0)</f>
        <v>0</v>
      </c>
      <c r="H4184" s="52" t="n">
        <f aca="false">IF(-B4184&gt;D4184,1,0)</f>
        <v>0</v>
      </c>
      <c r="I4184" s="52" t="n">
        <f aca="false">IF(-B4184&gt;E4184,1,0)</f>
        <v>0</v>
      </c>
      <c r="J4184" s="52" t="n">
        <f aca="false">IF(-B4184&gt;F4184,1,0)</f>
        <v>0</v>
      </c>
    </row>
    <row r="4185" customFormat="false" ht="15" hidden="false" customHeight="false" outlineLevel="0" collapsed="false">
      <c r="A4185" s="51" t="n">
        <f aca="false">Prices_MTM!A4418</f>
        <v>43887</v>
      </c>
      <c r="B4185" s="43" t="n">
        <f aca="false">Prices_MTM!I4418</f>
        <v>-94500</v>
      </c>
      <c r="C4185" s="43" t="n">
        <f aca="false">-PERCENTILE(Prices_MTM!I4168:I4417,1-Inputs!$B$8)</f>
        <v>135825</v>
      </c>
      <c r="D4185" s="43" t="n">
        <f aca="false">NORMSINV(Inputs!$B$8)*STDEV(Prices_MTM!I4168:I4417)</f>
        <v>144217.006759698</v>
      </c>
      <c r="E4185" s="43" t="n">
        <f aca="false">-PERCENTILE(Prices_MTM!I4168:I4417,1-Inputs!$B$9)</f>
        <v>216350.000000001</v>
      </c>
      <c r="F4185" s="43" t="n">
        <f aca="false">NORMSINV(Inputs!$B$9)*STDEV(Prices_MTM!I4168:I4417)</f>
        <v>203968.864814896</v>
      </c>
      <c r="G4185" s="52" t="n">
        <f aca="false">IF(-B4185&gt;C4185,1,0)</f>
        <v>0</v>
      </c>
      <c r="H4185" s="52" t="n">
        <f aca="false">IF(-B4185&gt;D4185,1,0)</f>
        <v>0</v>
      </c>
      <c r="I4185" s="52" t="n">
        <f aca="false">IF(-B4185&gt;E4185,1,0)</f>
        <v>0</v>
      </c>
      <c r="J4185" s="52" t="n">
        <f aca="false">IF(-B4185&gt;F4185,1,0)</f>
        <v>0</v>
      </c>
    </row>
    <row r="4186" customFormat="false" ht="15" hidden="false" customHeight="false" outlineLevel="0" collapsed="false">
      <c r="A4186" s="51" t="n">
        <f aca="false">Prices_MTM!A4419</f>
        <v>43888</v>
      </c>
      <c r="B4186" s="43" t="n">
        <f aca="false">Prices_MTM!I4419</f>
        <v>-11499.9999999999</v>
      </c>
      <c r="C4186" s="43" t="n">
        <f aca="false">-PERCENTILE(Prices_MTM!I4169:I4418,1-Inputs!$B$8)</f>
        <v>135825</v>
      </c>
      <c r="D4186" s="43" t="n">
        <f aca="false">NORMSINV(Inputs!$B$8)*STDEV(Prices_MTM!I4169:I4418)</f>
        <v>144539.124889294</v>
      </c>
      <c r="E4186" s="43" t="n">
        <f aca="false">-PERCENTILE(Prices_MTM!I4169:I4418,1-Inputs!$B$9)</f>
        <v>216350.000000001</v>
      </c>
      <c r="F4186" s="43" t="n">
        <f aca="false">NORMSINV(Inputs!$B$9)*STDEV(Prices_MTM!I4169:I4418)</f>
        <v>204424.442632702</v>
      </c>
      <c r="G4186" s="52" t="n">
        <f aca="false">IF(-B4186&gt;C4186,1,0)</f>
        <v>0</v>
      </c>
      <c r="H4186" s="52" t="n">
        <f aca="false">IF(-B4186&gt;D4186,1,0)</f>
        <v>0</v>
      </c>
      <c r="I4186" s="52" t="n">
        <f aca="false">IF(-B4186&gt;E4186,1,0)</f>
        <v>0</v>
      </c>
      <c r="J4186" s="52" t="n">
        <f aca="false">IF(-B4186&gt;F4186,1,0)</f>
        <v>0</v>
      </c>
    </row>
    <row r="4187" customFormat="false" ht="15" hidden="false" customHeight="false" outlineLevel="0" collapsed="false">
      <c r="A4187" s="51" t="n">
        <f aca="false">Prices_MTM!A4420</f>
        <v>43889</v>
      </c>
      <c r="B4187" s="43" t="n">
        <f aca="false">Prices_MTM!I4420</f>
        <v>-190000.000000001</v>
      </c>
      <c r="C4187" s="43" t="n">
        <f aca="false">-PERCENTILE(Prices_MTM!I4170:I4419,1-Inputs!$B$8)</f>
        <v>135825</v>
      </c>
      <c r="D4187" s="43" t="n">
        <f aca="false">NORMSINV(Inputs!$B$8)*STDEV(Prices_MTM!I4170:I4419)</f>
        <v>144159.301082033</v>
      </c>
      <c r="E4187" s="43" t="n">
        <f aca="false">-PERCENTILE(Prices_MTM!I4170:I4419,1-Inputs!$B$9)</f>
        <v>216350.000000001</v>
      </c>
      <c r="F4187" s="43" t="n">
        <f aca="false">NORMSINV(Inputs!$B$9)*STDEV(Prices_MTM!I4170:I4419)</f>
        <v>203887.250573753</v>
      </c>
      <c r="G4187" s="52" t="n">
        <f aca="false">IF(-B4187&gt;C4187,1,0)</f>
        <v>1</v>
      </c>
      <c r="H4187" s="52" t="n">
        <f aca="false">IF(-B4187&gt;D4187,1,0)</f>
        <v>1</v>
      </c>
      <c r="I4187" s="52" t="n">
        <f aca="false">IF(-B4187&gt;E4187,1,0)</f>
        <v>0</v>
      </c>
      <c r="J4187" s="52" t="n">
        <f aca="false">IF(-B4187&gt;F4187,1,0)</f>
        <v>0</v>
      </c>
    </row>
    <row r="4188" customFormat="false" ht="15" hidden="false" customHeight="false" outlineLevel="0" collapsed="false">
      <c r="A4188" s="51" t="n">
        <f aca="false">Prices_MTM!A4421</f>
        <v>43892</v>
      </c>
      <c r="B4188" s="43" t="n">
        <f aca="false">Prices_MTM!I4421</f>
        <v>134500</v>
      </c>
      <c r="C4188" s="43" t="n">
        <f aca="false">-PERCENTILE(Prices_MTM!I4171:I4420,1-Inputs!$B$8)</f>
        <v>138699.999999999</v>
      </c>
      <c r="D4188" s="43" t="n">
        <f aca="false">NORMSINV(Inputs!$B$8)*STDEV(Prices_MTM!I4171:I4420)</f>
        <v>145368.972277875</v>
      </c>
      <c r="E4188" s="43" t="n">
        <f aca="false">-PERCENTILE(Prices_MTM!I4171:I4420,1-Inputs!$B$9)</f>
        <v>216350.000000001</v>
      </c>
      <c r="F4188" s="43" t="n">
        <f aca="false">NORMSINV(Inputs!$B$9)*STDEV(Prices_MTM!I4171:I4420)</f>
        <v>205598.111630704</v>
      </c>
      <c r="G4188" s="52" t="n">
        <f aca="false">IF(-B4188&gt;C4188,1,0)</f>
        <v>0</v>
      </c>
      <c r="H4188" s="52" t="n">
        <f aca="false">IF(-B4188&gt;D4188,1,0)</f>
        <v>0</v>
      </c>
      <c r="I4188" s="52" t="n">
        <f aca="false">IF(-B4188&gt;E4188,1,0)</f>
        <v>0</v>
      </c>
      <c r="J4188" s="52" t="n">
        <f aca="false">IF(-B4188&gt;F4188,1,0)</f>
        <v>0</v>
      </c>
    </row>
    <row r="4189" customFormat="false" ht="15" hidden="false" customHeight="false" outlineLevel="0" collapsed="false">
      <c r="A4189" s="51" t="n">
        <f aca="false">Prices_MTM!A4422</f>
        <v>43893</v>
      </c>
      <c r="B4189" s="43" t="n">
        <f aca="false">Prices_MTM!I4422</f>
        <v>63000.0000000003</v>
      </c>
      <c r="C4189" s="43" t="n">
        <f aca="false">-PERCENTILE(Prices_MTM!I4172:I4421,1-Inputs!$B$8)</f>
        <v>138699.999999999</v>
      </c>
      <c r="D4189" s="43" t="n">
        <f aca="false">NORMSINV(Inputs!$B$8)*STDEV(Prices_MTM!I4172:I4421)</f>
        <v>145839.469684945</v>
      </c>
      <c r="E4189" s="43" t="n">
        <f aca="false">-PERCENTILE(Prices_MTM!I4172:I4421,1-Inputs!$B$9)</f>
        <v>216350.000000001</v>
      </c>
      <c r="F4189" s="43" t="n">
        <f aca="false">NORMSINV(Inputs!$B$9)*STDEV(Prices_MTM!I4172:I4421)</f>
        <v>206263.545092225</v>
      </c>
      <c r="G4189" s="52" t="n">
        <f aca="false">IF(-B4189&gt;C4189,1,0)</f>
        <v>0</v>
      </c>
      <c r="H4189" s="52" t="n">
        <f aca="false">IF(-B4189&gt;D4189,1,0)</f>
        <v>0</v>
      </c>
      <c r="I4189" s="52" t="n">
        <f aca="false">IF(-B4189&gt;E4189,1,0)</f>
        <v>0</v>
      </c>
      <c r="J4189" s="52" t="n">
        <f aca="false">IF(-B4189&gt;F4189,1,0)</f>
        <v>0</v>
      </c>
    </row>
    <row r="4190" customFormat="false" ht="15" hidden="false" customHeight="false" outlineLevel="0" collapsed="false">
      <c r="A4190" s="51" t="n">
        <f aca="false">Prices_MTM!A4423</f>
        <v>43894</v>
      </c>
      <c r="B4190" s="43" t="n">
        <f aca="false">Prices_MTM!I4423</f>
        <v>-30000.0000000001</v>
      </c>
      <c r="C4190" s="43" t="n">
        <f aca="false">-PERCENTILE(Prices_MTM!I4173:I4422,1-Inputs!$B$8)</f>
        <v>138699.999999999</v>
      </c>
      <c r="D4190" s="43" t="n">
        <f aca="false">NORMSINV(Inputs!$B$8)*STDEV(Prices_MTM!I4173:I4422)</f>
        <v>145904.786312885</v>
      </c>
      <c r="E4190" s="43" t="n">
        <f aca="false">-PERCENTILE(Prices_MTM!I4173:I4422,1-Inputs!$B$9)</f>
        <v>216350.000000001</v>
      </c>
      <c r="F4190" s="43" t="n">
        <f aca="false">NORMSINV(Inputs!$B$9)*STDEV(Prices_MTM!I4173:I4422)</f>
        <v>206355.923645587</v>
      </c>
      <c r="G4190" s="52" t="n">
        <f aca="false">IF(-B4190&gt;C4190,1,0)</f>
        <v>0</v>
      </c>
      <c r="H4190" s="52" t="n">
        <f aca="false">IF(-B4190&gt;D4190,1,0)</f>
        <v>0</v>
      </c>
      <c r="I4190" s="52" t="n">
        <f aca="false">IF(-B4190&gt;E4190,1,0)</f>
        <v>0</v>
      </c>
      <c r="J4190" s="52" t="n">
        <f aca="false">IF(-B4190&gt;F4190,1,0)</f>
        <v>0</v>
      </c>
    </row>
    <row r="4191" customFormat="false" ht="15" hidden="false" customHeight="false" outlineLevel="0" collapsed="false">
      <c r="A4191" s="51" t="n">
        <f aca="false">Prices_MTM!A4424</f>
        <v>43895</v>
      </c>
      <c r="B4191" s="43" t="n">
        <f aca="false">Prices_MTM!I4424</f>
        <v>-59500.0000000003</v>
      </c>
      <c r="C4191" s="43" t="n">
        <f aca="false">-PERCENTILE(Prices_MTM!I4174:I4423,1-Inputs!$B$8)</f>
        <v>138699.999999999</v>
      </c>
      <c r="D4191" s="43" t="n">
        <f aca="false">NORMSINV(Inputs!$B$8)*STDEV(Prices_MTM!I4174:I4423)</f>
        <v>145933.814351077</v>
      </c>
      <c r="E4191" s="43" t="n">
        <f aca="false">-PERCENTILE(Prices_MTM!I4174:I4423,1-Inputs!$B$9)</f>
        <v>216350.000000001</v>
      </c>
      <c r="F4191" s="43" t="n">
        <f aca="false">NORMSINV(Inputs!$B$9)*STDEV(Prices_MTM!I4174:I4423)</f>
        <v>206396.978553955</v>
      </c>
      <c r="G4191" s="52" t="n">
        <f aca="false">IF(-B4191&gt;C4191,1,0)</f>
        <v>0</v>
      </c>
      <c r="H4191" s="52" t="n">
        <f aca="false">IF(-B4191&gt;D4191,1,0)</f>
        <v>0</v>
      </c>
      <c r="I4191" s="52" t="n">
        <f aca="false">IF(-B4191&gt;E4191,1,0)</f>
        <v>0</v>
      </c>
      <c r="J4191" s="52" t="n">
        <f aca="false">IF(-B4191&gt;F4191,1,0)</f>
        <v>0</v>
      </c>
    </row>
    <row r="4192" customFormat="false" ht="15" hidden="false" customHeight="false" outlineLevel="0" collapsed="false">
      <c r="A4192" s="51" t="n">
        <f aca="false">Prices_MTM!A4425</f>
        <v>43896</v>
      </c>
      <c r="B4192" s="43" t="n">
        <f aca="false">Prices_MTM!I4425</f>
        <v>-191500</v>
      </c>
      <c r="C4192" s="43" t="n">
        <f aca="false">-PERCENTILE(Prices_MTM!I4175:I4424,1-Inputs!$B$8)</f>
        <v>138699.999999999</v>
      </c>
      <c r="D4192" s="43" t="n">
        <f aca="false">NORMSINV(Inputs!$B$8)*STDEV(Prices_MTM!I4175:I4424)</f>
        <v>145983.694717657</v>
      </c>
      <c r="E4192" s="43" t="n">
        <f aca="false">-PERCENTILE(Prices_MTM!I4175:I4424,1-Inputs!$B$9)</f>
        <v>216350.000000001</v>
      </c>
      <c r="F4192" s="43" t="n">
        <f aca="false">NORMSINV(Inputs!$B$9)*STDEV(Prices_MTM!I4175:I4424)</f>
        <v>206467.525308297</v>
      </c>
      <c r="G4192" s="52" t="n">
        <f aca="false">IF(-B4192&gt;C4192,1,0)</f>
        <v>1</v>
      </c>
      <c r="H4192" s="52" t="n">
        <f aca="false">IF(-B4192&gt;D4192,1,0)</f>
        <v>1</v>
      </c>
      <c r="I4192" s="52" t="n">
        <f aca="false">IF(-B4192&gt;E4192,1,0)</f>
        <v>0</v>
      </c>
      <c r="J4192" s="52" t="n">
        <f aca="false">IF(-B4192&gt;F4192,1,0)</f>
        <v>0</v>
      </c>
    </row>
    <row r="4193" customFormat="false" ht="15" hidden="false" customHeight="false" outlineLevel="0" collapsed="false">
      <c r="A4193" s="51" t="n">
        <f aca="false">Prices_MTM!A4426</f>
        <v>43899</v>
      </c>
      <c r="B4193" s="43" t="n">
        <f aca="false">Prices_MTM!I4426</f>
        <v>-495500</v>
      </c>
      <c r="C4193" s="43" t="n">
        <f aca="false">-PERCENTILE(Prices_MTM!I4176:I4425,1-Inputs!$B$8)</f>
        <v>143249.999999999</v>
      </c>
      <c r="D4193" s="43" t="n">
        <f aca="false">NORMSINV(Inputs!$B$8)*STDEV(Prices_MTM!I4176:I4425)</f>
        <v>147293.292402207</v>
      </c>
      <c r="E4193" s="43" t="n">
        <f aca="false">-PERCENTILE(Prices_MTM!I4176:I4425,1-Inputs!$B$9)</f>
        <v>216350.000000001</v>
      </c>
      <c r="F4193" s="43" t="n">
        <f aca="false">NORMSINV(Inputs!$B$9)*STDEV(Prices_MTM!I4176:I4425)</f>
        <v>208319.714305168</v>
      </c>
      <c r="G4193" s="52" t="n">
        <f aca="false">IF(-B4193&gt;C4193,1,0)</f>
        <v>1</v>
      </c>
      <c r="H4193" s="52" t="n">
        <f aca="false">IF(-B4193&gt;D4193,1,0)</f>
        <v>1</v>
      </c>
      <c r="I4193" s="52" t="n">
        <f aca="false">IF(-B4193&gt;E4193,1,0)</f>
        <v>1</v>
      </c>
      <c r="J4193" s="52" t="n">
        <f aca="false">IF(-B4193&gt;F4193,1,0)</f>
        <v>1</v>
      </c>
    </row>
    <row r="4194" customFormat="false" ht="15" hidden="false" customHeight="false" outlineLevel="0" collapsed="false">
      <c r="A4194" s="51" t="n">
        <f aca="false">Prices_MTM!A4427</f>
        <v>43900</v>
      </c>
      <c r="B4194" s="43" t="n">
        <f aca="false">Prices_MTM!I4427</f>
        <v>330000</v>
      </c>
      <c r="C4194" s="43" t="n">
        <f aca="false">-PERCENTILE(Prices_MTM!I4177:I4426,1-Inputs!$B$8)</f>
        <v>147975</v>
      </c>
      <c r="D4194" s="43" t="n">
        <f aca="false">NORMSINV(Inputs!$B$8)*STDEV(Prices_MTM!I4177:I4426)</f>
        <v>155462.103737539</v>
      </c>
      <c r="E4194" s="43" t="n">
        <f aca="false">-PERCENTILE(Prices_MTM!I4177:I4426,1-Inputs!$B$9)</f>
        <v>238090.000000001</v>
      </c>
      <c r="F4194" s="43" t="n">
        <f aca="false">NORMSINV(Inputs!$B$9)*STDEV(Prices_MTM!I4177:I4426)</f>
        <v>219873.02006564</v>
      </c>
      <c r="G4194" s="52" t="n">
        <f aca="false">IF(-B4194&gt;C4194,1,0)</f>
        <v>0</v>
      </c>
      <c r="H4194" s="52" t="n">
        <f aca="false">IF(-B4194&gt;D4194,1,0)</f>
        <v>0</v>
      </c>
      <c r="I4194" s="52" t="n">
        <f aca="false">IF(-B4194&gt;E4194,1,0)</f>
        <v>0</v>
      </c>
      <c r="J4194" s="52" t="n">
        <f aca="false">IF(-B4194&gt;F4194,1,0)</f>
        <v>0</v>
      </c>
    </row>
    <row r="4195" customFormat="false" ht="15" hidden="false" customHeight="false" outlineLevel="0" collapsed="false">
      <c r="A4195" s="51" t="n">
        <f aca="false">Prices_MTM!A4428</f>
        <v>43901</v>
      </c>
      <c r="B4195" s="43" t="n">
        <f aca="false">Prices_MTM!I4428</f>
        <v>-77999.9999999998</v>
      </c>
      <c r="C4195" s="43" t="n">
        <f aca="false">-PERCENTILE(Prices_MTM!I4178:I4427,1-Inputs!$B$8)</f>
        <v>147975</v>
      </c>
      <c r="D4195" s="43" t="n">
        <f aca="false">NORMSINV(Inputs!$B$8)*STDEV(Prices_MTM!I4178:I4427)</f>
        <v>158673.09795843</v>
      </c>
      <c r="E4195" s="43" t="n">
        <f aca="false">-PERCENTILE(Prices_MTM!I4178:I4427,1-Inputs!$B$9)</f>
        <v>238090.000000001</v>
      </c>
      <c r="F4195" s="43" t="n">
        <f aca="false">NORMSINV(Inputs!$B$9)*STDEV(Prices_MTM!I4178:I4427)</f>
        <v>224414.390469018</v>
      </c>
      <c r="G4195" s="52" t="n">
        <f aca="false">IF(-B4195&gt;C4195,1,0)</f>
        <v>0</v>
      </c>
      <c r="H4195" s="52" t="n">
        <f aca="false">IF(-B4195&gt;D4195,1,0)</f>
        <v>0</v>
      </c>
      <c r="I4195" s="52" t="n">
        <f aca="false">IF(-B4195&gt;E4195,1,0)</f>
        <v>0</v>
      </c>
      <c r="J4195" s="52" t="n">
        <f aca="false">IF(-B4195&gt;F4195,1,0)</f>
        <v>0</v>
      </c>
    </row>
    <row r="4196" customFormat="false" ht="15" hidden="false" customHeight="false" outlineLevel="0" collapsed="false">
      <c r="A4196" s="51" t="n">
        <f aca="false">Prices_MTM!A4429</f>
        <v>43902</v>
      </c>
      <c r="B4196" s="43" t="n">
        <f aca="false">Prices_MTM!I4429</f>
        <v>14499.9999999998</v>
      </c>
      <c r="C4196" s="43" t="n">
        <f aca="false">-PERCENTILE(Prices_MTM!I4179:I4428,1-Inputs!$B$8)</f>
        <v>147975</v>
      </c>
      <c r="D4196" s="43" t="n">
        <f aca="false">NORMSINV(Inputs!$B$8)*STDEV(Prices_MTM!I4179:I4428)</f>
        <v>158864.655309054</v>
      </c>
      <c r="E4196" s="43" t="n">
        <f aca="false">-PERCENTILE(Prices_MTM!I4179:I4428,1-Inputs!$B$9)</f>
        <v>238090.000000001</v>
      </c>
      <c r="F4196" s="43" t="n">
        <f aca="false">NORMSINV(Inputs!$B$9)*STDEV(Prices_MTM!I4179:I4428)</f>
        <v>224685.313685576</v>
      </c>
      <c r="G4196" s="52" t="n">
        <f aca="false">IF(-B4196&gt;C4196,1,0)</f>
        <v>0</v>
      </c>
      <c r="H4196" s="52" t="n">
        <f aca="false">IF(-B4196&gt;D4196,1,0)</f>
        <v>0</v>
      </c>
      <c r="I4196" s="52" t="n">
        <f aca="false">IF(-B4196&gt;E4196,1,0)</f>
        <v>0</v>
      </c>
      <c r="J4196" s="52" t="n">
        <f aca="false">IF(-B4196&gt;F4196,1,0)</f>
        <v>0</v>
      </c>
    </row>
    <row r="4197" customFormat="false" ht="15" hidden="false" customHeight="false" outlineLevel="0" collapsed="false">
      <c r="A4197" s="51" t="n">
        <f aca="false">Prices_MTM!A4430</f>
        <v>43903</v>
      </c>
      <c r="B4197" s="43" t="n">
        <f aca="false">Prices_MTM!I4430</f>
        <v>-45500</v>
      </c>
      <c r="C4197" s="43" t="n">
        <f aca="false">-PERCENTILE(Prices_MTM!I4180:I4429,1-Inputs!$B$8)</f>
        <v>147975</v>
      </c>
      <c r="D4197" s="43" t="n">
        <f aca="false">NORMSINV(Inputs!$B$8)*STDEV(Prices_MTM!I4180:I4429)</f>
        <v>158434.484558221</v>
      </c>
      <c r="E4197" s="43" t="n">
        <f aca="false">-PERCENTILE(Prices_MTM!I4180:I4429,1-Inputs!$B$9)</f>
        <v>238090.000000001</v>
      </c>
      <c r="F4197" s="43" t="n">
        <f aca="false">NORMSINV(Inputs!$B$9)*STDEV(Prices_MTM!I4180:I4429)</f>
        <v>224076.914983541</v>
      </c>
      <c r="G4197" s="52" t="n">
        <f aca="false">IF(-B4197&gt;C4197,1,0)</f>
        <v>0</v>
      </c>
      <c r="H4197" s="52" t="n">
        <f aca="false">IF(-B4197&gt;D4197,1,0)</f>
        <v>0</v>
      </c>
      <c r="I4197" s="52" t="n">
        <f aca="false">IF(-B4197&gt;E4197,1,0)</f>
        <v>0</v>
      </c>
      <c r="J4197" s="52" t="n">
        <f aca="false">IF(-B4197&gt;F4197,1,0)</f>
        <v>0</v>
      </c>
    </row>
    <row r="4198" customFormat="false" ht="15" hidden="false" customHeight="false" outlineLevel="0" collapsed="false">
      <c r="A4198" s="51" t="n">
        <f aca="false">Prices_MTM!A4431</f>
        <v>43906</v>
      </c>
      <c r="B4198" s="43" t="n">
        <f aca="false">Prices_MTM!I4431</f>
        <v>-62499.9999999999</v>
      </c>
      <c r="C4198" s="43" t="n">
        <f aca="false">-PERCENTILE(Prices_MTM!I4181:I4430,1-Inputs!$B$8)</f>
        <v>147975</v>
      </c>
      <c r="D4198" s="43" t="n">
        <f aca="false">NORMSINV(Inputs!$B$8)*STDEV(Prices_MTM!I4181:I4430)</f>
        <v>158478.393248275</v>
      </c>
      <c r="E4198" s="43" t="n">
        <f aca="false">-PERCENTILE(Prices_MTM!I4181:I4430,1-Inputs!$B$9)</f>
        <v>238090.000000001</v>
      </c>
      <c r="F4198" s="43" t="n">
        <f aca="false">NORMSINV(Inputs!$B$9)*STDEV(Prices_MTM!I4181:I4430)</f>
        <v>224139.015881812</v>
      </c>
      <c r="G4198" s="52" t="n">
        <f aca="false">IF(-B4198&gt;C4198,1,0)</f>
        <v>0</v>
      </c>
      <c r="H4198" s="52" t="n">
        <f aca="false">IF(-B4198&gt;D4198,1,0)</f>
        <v>0</v>
      </c>
      <c r="I4198" s="52" t="n">
        <f aca="false">IF(-B4198&gt;E4198,1,0)</f>
        <v>0</v>
      </c>
      <c r="J4198" s="52" t="n">
        <f aca="false">IF(-B4198&gt;F4198,1,0)</f>
        <v>0</v>
      </c>
    </row>
    <row r="4199" customFormat="false" ht="15" hidden="false" customHeight="false" outlineLevel="0" collapsed="false">
      <c r="A4199" s="51" t="n">
        <f aca="false">Prices_MTM!A4432</f>
        <v>43907</v>
      </c>
      <c r="B4199" s="43" t="n">
        <f aca="false">Prices_MTM!I4432</f>
        <v>-199500</v>
      </c>
      <c r="C4199" s="43" t="n">
        <f aca="false">-PERCENTILE(Prices_MTM!I4182:I4431,1-Inputs!$B$8)</f>
        <v>147975</v>
      </c>
      <c r="D4199" s="43" t="n">
        <f aca="false">NORMSINV(Inputs!$B$8)*STDEV(Prices_MTM!I4182:I4431)</f>
        <v>158595.349937844</v>
      </c>
      <c r="E4199" s="43" t="n">
        <f aca="false">-PERCENTILE(Prices_MTM!I4182:I4431,1-Inputs!$B$9)</f>
        <v>238090.000000001</v>
      </c>
      <c r="F4199" s="43" t="n">
        <f aca="false">NORMSINV(Inputs!$B$9)*STDEV(Prices_MTM!I4182:I4431)</f>
        <v>224304.429959804</v>
      </c>
      <c r="G4199" s="52" t="n">
        <f aca="false">IF(-B4199&gt;C4199,1,0)</f>
        <v>1</v>
      </c>
      <c r="H4199" s="52" t="n">
        <f aca="false">IF(-B4199&gt;D4199,1,0)</f>
        <v>1</v>
      </c>
      <c r="I4199" s="52" t="n">
        <f aca="false">IF(-B4199&gt;E4199,1,0)</f>
        <v>0</v>
      </c>
      <c r="J4199" s="52" t="n">
        <f aca="false">IF(-B4199&gt;F4199,1,0)</f>
        <v>0</v>
      </c>
    </row>
    <row r="4200" customFormat="false" ht="15" hidden="false" customHeight="false" outlineLevel="0" collapsed="false">
      <c r="A4200" s="51" t="n">
        <f aca="false">Prices_MTM!A4433</f>
        <v>43908</v>
      </c>
      <c r="B4200" s="43" t="n">
        <f aca="false">Prices_MTM!I4433</f>
        <v>-389000</v>
      </c>
      <c r="C4200" s="43" t="n">
        <f aca="false">-PERCENTILE(Prices_MTM!I4183:I4432,1-Inputs!$B$8)</f>
        <v>155225</v>
      </c>
      <c r="D4200" s="43" t="n">
        <f aca="false">NORMSINV(Inputs!$B$8)*STDEV(Prices_MTM!I4183:I4432)</f>
        <v>159847.36789292</v>
      </c>
      <c r="E4200" s="43" t="n">
        <f aca="false">-PERCENTILE(Prices_MTM!I4183:I4432,1-Inputs!$B$9)</f>
        <v>238090.000000001</v>
      </c>
      <c r="F4200" s="43" t="n">
        <f aca="false">NORMSINV(Inputs!$B$9)*STDEV(Prices_MTM!I4183:I4432)</f>
        <v>226075.182846461</v>
      </c>
      <c r="G4200" s="52" t="n">
        <f aca="false">IF(-B4200&gt;C4200,1,0)</f>
        <v>1</v>
      </c>
      <c r="H4200" s="52" t="n">
        <f aca="false">IF(-B4200&gt;D4200,1,0)</f>
        <v>1</v>
      </c>
      <c r="I4200" s="52" t="n">
        <f aca="false">IF(-B4200&gt;E4200,1,0)</f>
        <v>1</v>
      </c>
      <c r="J4200" s="52" t="n">
        <f aca="false">IF(-B4200&gt;F4200,1,0)</f>
        <v>1</v>
      </c>
    </row>
    <row r="4201" customFormat="false" ht="15" hidden="false" customHeight="false" outlineLevel="0" collapsed="false">
      <c r="A4201" s="51" t="n">
        <f aca="false">Prices_MTM!A4434</f>
        <v>43909</v>
      </c>
      <c r="B4201" s="43" t="n">
        <f aca="false">Prices_MTM!I4434</f>
        <v>401500</v>
      </c>
      <c r="C4201" s="43" t="n">
        <f aca="false">-PERCENTILE(Prices_MTM!I4184:I4433,1-Inputs!$B$8)</f>
        <v>163350</v>
      </c>
      <c r="D4201" s="43" t="n">
        <f aca="false">NORMSINV(Inputs!$B$8)*STDEV(Prices_MTM!I4184:I4433)</f>
        <v>164753.722745287</v>
      </c>
      <c r="E4201" s="43" t="n">
        <f aca="false">-PERCENTILE(Prices_MTM!I4184:I4433,1-Inputs!$B$9)</f>
        <v>317215</v>
      </c>
      <c r="F4201" s="43" t="n">
        <f aca="false">NORMSINV(Inputs!$B$9)*STDEV(Prices_MTM!I4184:I4433)</f>
        <v>233014.334144227</v>
      </c>
      <c r="G4201" s="52" t="n">
        <f aca="false">IF(-B4201&gt;C4201,1,0)</f>
        <v>0</v>
      </c>
      <c r="H4201" s="52" t="n">
        <f aca="false">IF(-B4201&gt;D4201,1,0)</f>
        <v>0</v>
      </c>
      <c r="I4201" s="52" t="n">
        <f aca="false">IF(-B4201&gt;E4201,1,0)</f>
        <v>0</v>
      </c>
      <c r="J4201" s="52" t="n">
        <f aca="false">IF(-B4201&gt;F4201,1,0)</f>
        <v>0</v>
      </c>
    </row>
    <row r="4202" customFormat="false" ht="15" hidden="false" customHeight="false" outlineLevel="0" collapsed="false">
      <c r="A4202" s="51" t="n">
        <f aca="false">Prices_MTM!A4435</f>
        <v>43910</v>
      </c>
      <c r="B4202" s="43" t="n">
        <f aca="false">Prices_MTM!I4435</f>
        <v>-639500</v>
      </c>
      <c r="C4202" s="43" t="n">
        <f aca="false">-PERCENTILE(Prices_MTM!I4185:I4434,1-Inputs!$B$8)</f>
        <v>163350</v>
      </c>
      <c r="D4202" s="43" t="n">
        <f aca="false">NORMSINV(Inputs!$B$8)*STDEV(Prices_MTM!I4185:I4434)</f>
        <v>170073.554215744</v>
      </c>
      <c r="E4202" s="43" t="n">
        <f aca="false">-PERCENTILE(Prices_MTM!I4185:I4434,1-Inputs!$B$9)</f>
        <v>317215</v>
      </c>
      <c r="F4202" s="43" t="n">
        <f aca="false">NORMSINV(Inputs!$B$9)*STDEV(Prices_MTM!I4185:I4434)</f>
        <v>240538.273313507</v>
      </c>
      <c r="G4202" s="52" t="n">
        <f aca="false">IF(-B4202&gt;C4202,1,0)</f>
        <v>1</v>
      </c>
      <c r="H4202" s="52" t="n">
        <f aca="false">IF(-B4202&gt;D4202,1,0)</f>
        <v>1</v>
      </c>
      <c r="I4202" s="52" t="n">
        <f aca="false">IF(-B4202&gt;E4202,1,0)</f>
        <v>1</v>
      </c>
      <c r="J4202" s="52" t="n">
        <f aca="false">IF(-B4202&gt;F4202,1,0)</f>
        <v>1</v>
      </c>
    </row>
    <row r="4203" customFormat="false" ht="15" hidden="false" customHeight="false" outlineLevel="0" collapsed="false">
      <c r="A4203" s="51" t="n">
        <f aca="false">Prices_MTM!A4436</f>
        <v>43913</v>
      </c>
      <c r="B4203" s="43" t="n">
        <f aca="false">Prices_MTM!I4436</f>
        <v>475000</v>
      </c>
      <c r="C4203" s="43" t="n">
        <f aca="false">-PERCENTILE(Prices_MTM!I4186:I4435,1-Inputs!$B$8)</f>
        <v>169525</v>
      </c>
      <c r="D4203" s="43" t="n">
        <f aca="false">NORMSINV(Inputs!$B$8)*STDEV(Prices_MTM!I4186:I4435)</f>
        <v>182427.875551447</v>
      </c>
      <c r="E4203" s="43" t="n">
        <f aca="false">-PERCENTILE(Prices_MTM!I4186:I4435,1-Inputs!$B$9)</f>
        <v>410165</v>
      </c>
      <c r="F4203" s="43" t="n">
        <f aca="false">NORMSINV(Inputs!$B$9)*STDEV(Prices_MTM!I4186:I4435)</f>
        <v>258011.225741375</v>
      </c>
      <c r="G4203" s="52" t="n">
        <f aca="false">IF(-B4203&gt;C4203,1,0)</f>
        <v>0</v>
      </c>
      <c r="H4203" s="52" t="n">
        <f aca="false">IF(-B4203&gt;D4203,1,0)</f>
        <v>0</v>
      </c>
      <c r="I4203" s="52" t="n">
        <f aca="false">IF(-B4203&gt;E4203,1,0)</f>
        <v>0</v>
      </c>
      <c r="J4203" s="52" t="n">
        <f aca="false">IF(-B4203&gt;F4203,1,0)</f>
        <v>0</v>
      </c>
    </row>
    <row r="4204" customFormat="false" ht="15" hidden="false" customHeight="false" outlineLevel="0" collapsed="false">
      <c r="A4204" s="51" t="n">
        <f aca="false">Prices_MTM!A4437</f>
        <v>43914</v>
      </c>
      <c r="B4204" s="43" t="n">
        <f aca="false">Prices_MTM!I4437</f>
        <v>-267500</v>
      </c>
      <c r="C4204" s="43" t="n">
        <f aca="false">-PERCENTILE(Prices_MTM!I4187:I4436,1-Inputs!$B$8)</f>
        <v>169525</v>
      </c>
      <c r="D4204" s="43" t="n">
        <f aca="false">NORMSINV(Inputs!$B$8)*STDEV(Prices_MTM!I4187:I4436)</f>
        <v>189210.882496835</v>
      </c>
      <c r="E4204" s="43" t="n">
        <f aca="false">-PERCENTILE(Prices_MTM!I4187:I4436,1-Inputs!$B$9)</f>
        <v>410165</v>
      </c>
      <c r="F4204" s="43" t="n">
        <f aca="false">NORMSINV(Inputs!$B$9)*STDEV(Prices_MTM!I4187:I4436)</f>
        <v>267604.561907252</v>
      </c>
      <c r="G4204" s="52" t="n">
        <f aca="false">IF(-B4204&gt;C4204,1,0)</f>
        <v>1</v>
      </c>
      <c r="H4204" s="52" t="n">
        <f aca="false">IF(-B4204&gt;D4204,1,0)</f>
        <v>1</v>
      </c>
      <c r="I4204" s="52" t="n">
        <f aca="false">IF(-B4204&gt;E4204,1,0)</f>
        <v>0</v>
      </c>
      <c r="J4204" s="52" t="n">
        <f aca="false">IF(-B4204&gt;F4204,1,0)</f>
        <v>0</v>
      </c>
    </row>
    <row r="4205" customFormat="false" ht="15" hidden="false" customHeight="false" outlineLevel="0" collapsed="false">
      <c r="A4205" s="51" t="n">
        <f aca="false">Prices_MTM!A4438</f>
        <v>43915</v>
      </c>
      <c r="B4205" s="43" t="n">
        <f aca="false">Prices_MTM!I4438</f>
        <v>-84000.0000000002</v>
      </c>
      <c r="C4205" s="43" t="n">
        <f aca="false">-PERCENTILE(Prices_MTM!I4188:I4437,1-Inputs!$B$8)</f>
        <v>177775</v>
      </c>
      <c r="D4205" s="43" t="n">
        <f aca="false">NORMSINV(Inputs!$B$8)*STDEV(Prices_MTM!I4188:I4437)</f>
        <v>191046.66184569</v>
      </c>
      <c r="E4205" s="43" t="n">
        <f aca="false">-PERCENTILE(Prices_MTM!I4188:I4437,1-Inputs!$B$9)</f>
        <v>410165</v>
      </c>
      <c r="F4205" s="43" t="n">
        <f aca="false">NORMSINV(Inputs!$B$9)*STDEV(Prices_MTM!I4188:I4437)</f>
        <v>270200.939673298</v>
      </c>
      <c r="G4205" s="52" t="n">
        <f aca="false">IF(-B4205&gt;C4205,1,0)</f>
        <v>0</v>
      </c>
      <c r="H4205" s="52" t="n">
        <f aca="false">IF(-B4205&gt;D4205,1,0)</f>
        <v>0</v>
      </c>
      <c r="I4205" s="52" t="n">
        <f aca="false">IF(-B4205&gt;E4205,1,0)</f>
        <v>0</v>
      </c>
      <c r="J4205" s="52" t="n">
        <f aca="false">IF(-B4205&gt;F4205,1,0)</f>
        <v>0</v>
      </c>
    </row>
    <row r="4206" customFormat="false" ht="15" hidden="false" customHeight="false" outlineLevel="0" collapsed="false">
      <c r="A4206" s="51" t="n">
        <f aca="false">Prices_MTM!A4439</f>
        <v>43916</v>
      </c>
      <c r="B4206" s="43" t="n">
        <f aca="false">Prices_MTM!I4439</f>
        <v>-311500</v>
      </c>
      <c r="C4206" s="43" t="n">
        <f aca="false">-PERCENTILE(Prices_MTM!I4189:I4438,1-Inputs!$B$8)</f>
        <v>177775</v>
      </c>
      <c r="D4206" s="43" t="n">
        <f aca="false">NORMSINV(Inputs!$B$8)*STDEV(Prices_MTM!I4189:I4438)</f>
        <v>190833.770274602</v>
      </c>
      <c r="E4206" s="43" t="n">
        <f aca="false">-PERCENTILE(Prices_MTM!I4189:I4438,1-Inputs!$B$9)</f>
        <v>410165</v>
      </c>
      <c r="F4206" s="43" t="n">
        <f aca="false">NORMSINV(Inputs!$B$9)*STDEV(Prices_MTM!I4189:I4438)</f>
        <v>269899.843061608</v>
      </c>
      <c r="G4206" s="52" t="n">
        <f aca="false">IF(-B4206&gt;C4206,1,0)</f>
        <v>1</v>
      </c>
      <c r="H4206" s="52" t="n">
        <f aca="false">IF(-B4206&gt;D4206,1,0)</f>
        <v>1</v>
      </c>
      <c r="I4206" s="52" t="n">
        <f aca="false">IF(-B4206&gt;E4206,1,0)</f>
        <v>0</v>
      </c>
      <c r="J4206" s="52" t="n">
        <f aca="false">IF(-B4206&gt;F4206,1,0)</f>
        <v>1</v>
      </c>
    </row>
    <row r="4207" customFormat="false" ht="15" hidden="false" customHeight="false" outlineLevel="0" collapsed="false">
      <c r="A4207" s="51" t="n">
        <f aca="false">Prices_MTM!A4440</f>
        <v>43917</v>
      </c>
      <c r="B4207" s="43" t="n">
        <f aca="false">Prices_MTM!I4440</f>
        <v>-54000.0000000001</v>
      </c>
      <c r="C4207" s="43" t="n">
        <f aca="false">-PERCENTILE(Prices_MTM!I4190:I4439,1-Inputs!$B$8)</f>
        <v>182500</v>
      </c>
      <c r="D4207" s="43" t="n">
        <f aca="false">NORMSINV(Inputs!$B$8)*STDEV(Prices_MTM!I4190:I4439)</f>
        <v>193412.416835468</v>
      </c>
      <c r="E4207" s="43" t="n">
        <f aca="false">-PERCENTILE(Prices_MTM!I4190:I4439,1-Inputs!$B$9)</f>
        <v>410165</v>
      </c>
      <c r="F4207" s="43" t="n">
        <f aca="false">NORMSINV(Inputs!$B$9)*STDEV(Prices_MTM!I4190:I4439)</f>
        <v>273546.872102052</v>
      </c>
      <c r="G4207" s="52" t="n">
        <f aca="false">IF(-B4207&gt;C4207,1,0)</f>
        <v>0</v>
      </c>
      <c r="H4207" s="52" t="n">
        <f aca="false">IF(-B4207&gt;D4207,1,0)</f>
        <v>0</v>
      </c>
      <c r="I4207" s="52" t="n">
        <f aca="false">IF(-B4207&gt;E4207,1,0)</f>
        <v>0</v>
      </c>
      <c r="J4207" s="52" t="n">
        <f aca="false">IF(-B4207&gt;F4207,1,0)</f>
        <v>0</v>
      </c>
    </row>
    <row r="4208" customFormat="false" ht="15" hidden="false" customHeight="false" outlineLevel="0" collapsed="false">
      <c r="A4208" s="51" t="n">
        <f aca="false">Prices_MTM!A4441</f>
        <v>43920</v>
      </c>
      <c r="B4208" s="43" t="n">
        <f aca="false">Prices_MTM!I4441</f>
        <v>21999.9999999999</v>
      </c>
      <c r="C4208" s="43" t="n">
        <f aca="false">-PERCENTILE(Prices_MTM!I4191:I4440,1-Inputs!$B$8)</f>
        <v>182500</v>
      </c>
      <c r="D4208" s="43" t="n">
        <f aca="false">NORMSINV(Inputs!$B$8)*STDEV(Prices_MTM!I4191:I4440)</f>
        <v>193362.158137783</v>
      </c>
      <c r="E4208" s="43" t="n">
        <f aca="false">-PERCENTILE(Prices_MTM!I4191:I4440,1-Inputs!$B$9)</f>
        <v>410165</v>
      </c>
      <c r="F4208" s="43" t="n">
        <f aca="false">NORMSINV(Inputs!$B$9)*STDEV(Prices_MTM!I4191:I4440)</f>
        <v>273475.790266808</v>
      </c>
      <c r="G4208" s="52" t="n">
        <f aca="false">IF(-B4208&gt;C4208,1,0)</f>
        <v>0</v>
      </c>
      <c r="H4208" s="52" t="n">
        <f aca="false">IF(-B4208&gt;D4208,1,0)</f>
        <v>0</v>
      </c>
      <c r="I4208" s="52" t="n">
        <f aca="false">IF(-B4208&gt;E4208,1,0)</f>
        <v>0</v>
      </c>
      <c r="J4208" s="52" t="n">
        <f aca="false">IF(-B4208&gt;F4208,1,0)</f>
        <v>0</v>
      </c>
    </row>
    <row r="4209" customFormat="false" ht="15" hidden="false" customHeight="false" outlineLevel="0" collapsed="false">
      <c r="A4209" s="51" t="n">
        <f aca="false">Prices_MTM!A4442</f>
        <v>43921</v>
      </c>
      <c r="B4209" s="43" t="n">
        <f aca="false">Prices_MTM!I4442</f>
        <v>858000</v>
      </c>
      <c r="C4209" s="43" t="n">
        <f aca="false">-PERCENTILE(Prices_MTM!I4192:I4441,1-Inputs!$B$8)</f>
        <v>182500</v>
      </c>
      <c r="D4209" s="43" t="n">
        <f aca="false">NORMSINV(Inputs!$B$8)*STDEV(Prices_MTM!I4192:I4441)</f>
        <v>193387.608128475</v>
      </c>
      <c r="E4209" s="43" t="n">
        <f aca="false">-PERCENTILE(Prices_MTM!I4192:I4441,1-Inputs!$B$9)</f>
        <v>410165</v>
      </c>
      <c r="F4209" s="43" t="n">
        <f aca="false">NORMSINV(Inputs!$B$9)*STDEV(Prices_MTM!I4192:I4441)</f>
        <v>273511.784674317</v>
      </c>
      <c r="G4209" s="52" t="n">
        <f aca="false">IF(-B4209&gt;C4209,1,0)</f>
        <v>0</v>
      </c>
      <c r="H4209" s="52" t="n">
        <f aca="false">IF(-B4209&gt;D4209,1,0)</f>
        <v>0</v>
      </c>
      <c r="I4209" s="52" t="n">
        <f aca="false">IF(-B4209&gt;E4209,1,0)</f>
        <v>0</v>
      </c>
      <c r="J4209" s="52" t="n">
        <f aca="false">IF(-B4209&gt;F4209,1,0)</f>
        <v>0</v>
      </c>
    </row>
    <row r="4210" customFormat="false" ht="15" hidden="false" customHeight="false" outlineLevel="0" collapsed="false">
      <c r="A4210" s="51" t="n">
        <f aca="false">Prices_MTM!A4443</f>
        <v>43922</v>
      </c>
      <c r="B4210" s="43" t="n">
        <f aca="false">Prices_MTM!I4443</f>
        <v>-29000.0000000001</v>
      </c>
      <c r="C4210" s="43" t="n">
        <f aca="false">-PERCENTILE(Prices_MTM!I4193:I4442,1-Inputs!$B$8)</f>
        <v>182500</v>
      </c>
      <c r="D4210" s="43" t="n">
        <f aca="false">NORMSINV(Inputs!$B$8)*STDEV(Prices_MTM!I4193:I4442)</f>
        <v>213175.936933061</v>
      </c>
      <c r="E4210" s="43" t="n">
        <f aca="false">-PERCENTILE(Prices_MTM!I4193:I4442,1-Inputs!$B$9)</f>
        <v>410165</v>
      </c>
      <c r="F4210" s="43" t="n">
        <f aca="false">NORMSINV(Inputs!$B$9)*STDEV(Prices_MTM!I4193:I4442)</f>
        <v>301498.795731762</v>
      </c>
      <c r="G4210" s="52" t="n">
        <f aca="false">IF(-B4210&gt;C4210,1,0)</f>
        <v>0</v>
      </c>
      <c r="H4210" s="52" t="n">
        <f aca="false">IF(-B4210&gt;D4210,1,0)</f>
        <v>0</v>
      </c>
      <c r="I4210" s="52" t="n">
        <f aca="false">IF(-B4210&gt;E4210,1,0)</f>
        <v>0</v>
      </c>
      <c r="J4210" s="52" t="n">
        <f aca="false">IF(-B4210&gt;F4210,1,0)</f>
        <v>0</v>
      </c>
    </row>
    <row r="4211" customFormat="false" ht="15" hidden="false" customHeight="false" outlineLevel="0" collapsed="false">
      <c r="A4211" s="51" t="n">
        <f aca="false">Prices_MTM!A4444</f>
        <v>43923</v>
      </c>
      <c r="B4211" s="43" t="n">
        <f aca="false">Prices_MTM!I4444</f>
        <v>226500</v>
      </c>
      <c r="C4211" s="43" t="n">
        <f aca="false">-PERCENTILE(Prices_MTM!I4194:I4443,1-Inputs!$B$8)</f>
        <v>182500</v>
      </c>
      <c r="D4211" s="43" t="n">
        <f aca="false">NORMSINV(Inputs!$B$8)*STDEV(Prices_MTM!I4194:I4443)</f>
        <v>213065.593610647</v>
      </c>
      <c r="E4211" s="43" t="n">
        <f aca="false">-PERCENTILE(Prices_MTM!I4194:I4443,1-Inputs!$B$9)</f>
        <v>410165</v>
      </c>
      <c r="F4211" s="43" t="n">
        <f aca="false">NORMSINV(Inputs!$B$9)*STDEV(Prices_MTM!I4194:I4443)</f>
        <v>301342.735065145</v>
      </c>
      <c r="G4211" s="52" t="n">
        <f aca="false">IF(-B4211&gt;C4211,1,0)</f>
        <v>0</v>
      </c>
      <c r="H4211" s="52" t="n">
        <f aca="false">IF(-B4211&gt;D4211,1,0)</f>
        <v>0</v>
      </c>
      <c r="I4211" s="52" t="n">
        <f aca="false">IF(-B4211&gt;E4211,1,0)</f>
        <v>0</v>
      </c>
      <c r="J4211" s="52" t="n">
        <f aca="false">IF(-B4211&gt;F4211,1,0)</f>
        <v>0</v>
      </c>
    </row>
    <row r="4212" customFormat="false" ht="15" hidden="false" customHeight="false" outlineLevel="0" collapsed="false">
      <c r="A4212" s="51" t="n">
        <f aca="false">Prices_MTM!A4445</f>
        <v>43924</v>
      </c>
      <c r="B4212" s="43" t="n">
        <f aca="false">Prices_MTM!I4445</f>
        <v>113500</v>
      </c>
      <c r="C4212" s="43" t="n">
        <f aca="false">-PERCENTILE(Prices_MTM!I4195:I4444,1-Inputs!$B$8)</f>
        <v>182500</v>
      </c>
      <c r="D4212" s="43" t="n">
        <f aca="false">NORMSINV(Inputs!$B$8)*STDEV(Prices_MTM!I4195:I4444)</f>
        <v>214421.765778929</v>
      </c>
      <c r="E4212" s="43" t="n">
        <f aca="false">-PERCENTILE(Prices_MTM!I4195:I4444,1-Inputs!$B$9)</f>
        <v>410165</v>
      </c>
      <c r="F4212" s="43" t="n">
        <f aca="false">NORMSINV(Inputs!$B$9)*STDEV(Prices_MTM!I4195:I4444)</f>
        <v>303260.795243157</v>
      </c>
      <c r="G4212" s="52" t="n">
        <f aca="false">IF(-B4212&gt;C4212,1,0)</f>
        <v>0</v>
      </c>
      <c r="H4212" s="52" t="n">
        <f aca="false">IF(-B4212&gt;D4212,1,0)</f>
        <v>0</v>
      </c>
      <c r="I4212" s="52" t="n">
        <f aca="false">IF(-B4212&gt;E4212,1,0)</f>
        <v>0</v>
      </c>
      <c r="J4212" s="52" t="n">
        <f aca="false">IF(-B4212&gt;F4212,1,0)</f>
        <v>0</v>
      </c>
    </row>
    <row r="4213" customFormat="false" ht="15" hidden="false" customHeight="false" outlineLevel="0" collapsed="false">
      <c r="A4213" s="51" t="n">
        <f aca="false">Prices_MTM!A4446</f>
        <v>43927</v>
      </c>
      <c r="B4213" s="43" t="n">
        <f aca="false">Prices_MTM!I4446</f>
        <v>-127500</v>
      </c>
      <c r="C4213" s="43" t="n">
        <f aca="false">-PERCENTILE(Prices_MTM!I4196:I4445,1-Inputs!$B$8)</f>
        <v>182500</v>
      </c>
      <c r="D4213" s="43" t="n">
        <f aca="false">NORMSINV(Inputs!$B$8)*STDEV(Prices_MTM!I4196:I4445)</f>
        <v>214688.562665067</v>
      </c>
      <c r="E4213" s="43" t="n">
        <f aca="false">-PERCENTILE(Prices_MTM!I4196:I4445,1-Inputs!$B$9)</f>
        <v>410165</v>
      </c>
      <c r="F4213" s="43" t="n">
        <f aca="false">NORMSINV(Inputs!$B$9)*STDEV(Prices_MTM!I4196:I4445)</f>
        <v>303638.13117062</v>
      </c>
      <c r="G4213" s="52" t="n">
        <f aca="false">IF(-B4213&gt;C4213,1,0)</f>
        <v>0</v>
      </c>
      <c r="H4213" s="52" t="n">
        <f aca="false">IF(-B4213&gt;D4213,1,0)</f>
        <v>0</v>
      </c>
      <c r="I4213" s="52" t="n">
        <f aca="false">IF(-B4213&gt;E4213,1,0)</f>
        <v>0</v>
      </c>
      <c r="J4213" s="52" t="n">
        <f aca="false">IF(-B4213&gt;F4213,1,0)</f>
        <v>0</v>
      </c>
    </row>
    <row r="4214" customFormat="false" ht="15" hidden="false" customHeight="false" outlineLevel="0" collapsed="false">
      <c r="A4214" s="51" t="n">
        <f aca="false">Prices_MTM!A4447</f>
        <v>43928</v>
      </c>
      <c r="B4214" s="43" t="n">
        <f aca="false">Prices_MTM!I4447</f>
        <v>-243000</v>
      </c>
      <c r="C4214" s="43" t="n">
        <f aca="false">-PERCENTILE(Prices_MTM!I4197:I4446,1-Inputs!$B$8)</f>
        <v>182500</v>
      </c>
      <c r="D4214" s="43" t="n">
        <f aca="false">NORMSINV(Inputs!$B$8)*STDEV(Prices_MTM!I4197:I4446)</f>
        <v>214834.287913366</v>
      </c>
      <c r="E4214" s="43" t="n">
        <f aca="false">-PERCENTILE(Prices_MTM!I4197:I4446,1-Inputs!$B$9)</f>
        <v>410165</v>
      </c>
      <c r="F4214" s="43" t="n">
        <f aca="false">NORMSINV(Inputs!$B$9)*STDEV(Prices_MTM!I4197:I4446)</f>
        <v>303844.233170227</v>
      </c>
      <c r="G4214" s="52" t="n">
        <f aca="false">IF(-B4214&gt;C4214,1,0)</f>
        <v>1</v>
      </c>
      <c r="H4214" s="52" t="n">
        <f aca="false">IF(-B4214&gt;D4214,1,0)</f>
        <v>1</v>
      </c>
      <c r="I4214" s="52" t="n">
        <f aca="false">IF(-B4214&gt;E4214,1,0)</f>
        <v>0</v>
      </c>
      <c r="J4214" s="52" t="n">
        <f aca="false">IF(-B4214&gt;F4214,1,0)</f>
        <v>0</v>
      </c>
    </row>
    <row r="4215" customFormat="false" ht="15" hidden="false" customHeight="false" outlineLevel="0" collapsed="false">
      <c r="A4215" s="51" t="n">
        <f aca="false">Prices_MTM!A4448</f>
        <v>43929</v>
      </c>
      <c r="B4215" s="43" t="n">
        <f aca="false">Prices_MTM!I4448</f>
        <v>-12999.9999999999</v>
      </c>
      <c r="C4215" s="43" t="n">
        <f aca="false">-PERCENTILE(Prices_MTM!I4198:I4447,1-Inputs!$B$8)</f>
        <v>186625</v>
      </c>
      <c r="D4215" s="43" t="n">
        <f aca="false">NORMSINV(Inputs!$B$8)*STDEV(Prices_MTM!I4198:I4447)</f>
        <v>216115.737120441</v>
      </c>
      <c r="E4215" s="43" t="n">
        <f aca="false">-PERCENTILE(Prices_MTM!I4198:I4447,1-Inputs!$B$9)</f>
        <v>410165</v>
      </c>
      <c r="F4215" s="43" t="n">
        <f aca="false">NORMSINV(Inputs!$B$9)*STDEV(Prices_MTM!I4198:I4447)</f>
        <v>305656.611238235</v>
      </c>
      <c r="G4215" s="52" t="n">
        <f aca="false">IF(-B4215&gt;C4215,1,0)</f>
        <v>0</v>
      </c>
      <c r="H4215" s="52" t="n">
        <f aca="false">IF(-B4215&gt;D4215,1,0)</f>
        <v>0</v>
      </c>
      <c r="I4215" s="52" t="n">
        <f aca="false">IF(-B4215&gt;E4215,1,0)</f>
        <v>0</v>
      </c>
      <c r="J4215" s="52" t="n">
        <f aca="false">IF(-B4215&gt;F4215,1,0)</f>
        <v>0</v>
      </c>
    </row>
    <row r="4216" customFormat="false" ht="15" hidden="false" customHeight="false" outlineLevel="0" collapsed="false">
      <c r="A4216" s="51" t="n">
        <f aca="false">Prices_MTM!A4449</f>
        <v>43930</v>
      </c>
      <c r="B4216" s="43" t="n">
        <f aca="false">Prices_MTM!I4449</f>
        <v>42499.9999999999</v>
      </c>
      <c r="C4216" s="43" t="n">
        <f aca="false">-PERCENTILE(Prices_MTM!I4199:I4448,1-Inputs!$B$8)</f>
        <v>186625</v>
      </c>
      <c r="D4216" s="43" t="n">
        <f aca="false">NORMSINV(Inputs!$B$8)*STDEV(Prices_MTM!I4199:I4448)</f>
        <v>216106.234571256</v>
      </c>
      <c r="E4216" s="43" t="n">
        <f aca="false">-PERCENTILE(Prices_MTM!I4199:I4448,1-Inputs!$B$9)</f>
        <v>410165</v>
      </c>
      <c r="F4216" s="43" t="n">
        <f aca="false">NORMSINV(Inputs!$B$9)*STDEV(Prices_MTM!I4199:I4448)</f>
        <v>305643.171601582</v>
      </c>
      <c r="G4216" s="52" t="n">
        <f aca="false">IF(-B4216&gt;C4216,1,0)</f>
        <v>0</v>
      </c>
      <c r="H4216" s="52" t="n">
        <f aca="false">IF(-B4216&gt;D4216,1,0)</f>
        <v>0</v>
      </c>
      <c r="I4216" s="52" t="n">
        <f aca="false">IF(-B4216&gt;E4216,1,0)</f>
        <v>0</v>
      </c>
      <c r="J4216" s="52" t="n">
        <f aca="false">IF(-B4216&gt;F4216,1,0)</f>
        <v>0</v>
      </c>
    </row>
    <row r="4217" customFormat="false" ht="15" hidden="false" customHeight="false" outlineLevel="0" collapsed="false">
      <c r="A4217" s="51" t="n">
        <f aca="false">Prices_MTM!A4450</f>
        <v>43935</v>
      </c>
      <c r="B4217" s="43" t="n">
        <f aca="false">Prices_MTM!I4450</f>
        <v>-350500</v>
      </c>
      <c r="C4217" s="43" t="n">
        <f aca="false">-PERCENTILE(Prices_MTM!I4200:I4449,1-Inputs!$B$8)</f>
        <v>186625</v>
      </c>
      <c r="D4217" s="43" t="n">
        <f aca="false">NORMSINV(Inputs!$B$8)*STDEV(Prices_MTM!I4200:I4449)</f>
        <v>216139.166912089</v>
      </c>
      <c r="E4217" s="43" t="n">
        <f aca="false">-PERCENTILE(Prices_MTM!I4200:I4449,1-Inputs!$B$9)</f>
        <v>410165</v>
      </c>
      <c r="F4217" s="43" t="n">
        <f aca="false">NORMSINV(Inputs!$B$9)*STDEV(Prices_MTM!I4200:I4449)</f>
        <v>305689.748439683</v>
      </c>
      <c r="G4217" s="52" t="n">
        <f aca="false">IF(-B4217&gt;C4217,1,0)</f>
        <v>1</v>
      </c>
      <c r="H4217" s="52" t="n">
        <f aca="false">IF(-B4217&gt;D4217,1,0)</f>
        <v>1</v>
      </c>
      <c r="I4217" s="52" t="n">
        <f aca="false">IF(-B4217&gt;E4217,1,0)</f>
        <v>0</v>
      </c>
      <c r="J4217" s="52" t="n">
        <f aca="false">IF(-B4217&gt;F4217,1,0)</f>
        <v>1</v>
      </c>
    </row>
    <row r="4218" customFormat="false" ht="15" hidden="false" customHeight="false" outlineLevel="0" collapsed="false">
      <c r="A4218" s="51" t="n">
        <f aca="false">Prices_MTM!A4451</f>
        <v>43936</v>
      </c>
      <c r="B4218" s="43" t="n">
        <f aca="false">Prices_MTM!I4451</f>
        <v>78000.0000000001</v>
      </c>
      <c r="C4218" s="43" t="n">
        <f aca="false">-PERCENTILE(Prices_MTM!I4201:I4450,1-Inputs!$B$8)</f>
        <v>190825</v>
      </c>
      <c r="D4218" s="43" t="n">
        <f aca="false">NORMSINV(Inputs!$B$8)*STDEV(Prices_MTM!I4201:I4450)</f>
        <v>218936.715646737</v>
      </c>
      <c r="E4218" s="43" t="n">
        <f aca="false">-PERCENTILE(Prices_MTM!I4201:I4450,1-Inputs!$B$9)</f>
        <v>410165</v>
      </c>
      <c r="F4218" s="43" t="n">
        <f aca="false">NORMSINV(Inputs!$B$9)*STDEV(Prices_MTM!I4201:I4450)</f>
        <v>309646.375001912</v>
      </c>
      <c r="G4218" s="52" t="n">
        <f aca="false">IF(-B4218&gt;C4218,1,0)</f>
        <v>0</v>
      </c>
      <c r="H4218" s="52" t="n">
        <f aca="false">IF(-B4218&gt;D4218,1,0)</f>
        <v>0</v>
      </c>
      <c r="I4218" s="52" t="n">
        <f aca="false">IF(-B4218&gt;E4218,1,0)</f>
        <v>0</v>
      </c>
      <c r="J4218" s="52" t="n">
        <f aca="false">IF(-B4218&gt;F4218,1,0)</f>
        <v>0</v>
      </c>
    </row>
    <row r="4219" customFormat="false" ht="15" hidden="false" customHeight="false" outlineLevel="0" collapsed="false">
      <c r="A4219" s="51" t="n">
        <f aca="false">Prices_MTM!A4452</f>
        <v>43937</v>
      </c>
      <c r="B4219" s="43" t="n">
        <f aca="false">Prices_MTM!I4452</f>
        <v>41499.9999999999</v>
      </c>
      <c r="C4219" s="43" t="n">
        <f aca="false">-PERCENTILE(Prices_MTM!I4202:I4451,1-Inputs!$B$8)</f>
        <v>190825</v>
      </c>
      <c r="D4219" s="43" t="n">
        <f aca="false">NORMSINV(Inputs!$B$8)*STDEV(Prices_MTM!I4202:I4451)</f>
        <v>219108.559430699</v>
      </c>
      <c r="E4219" s="43" t="n">
        <f aca="false">-PERCENTILE(Prices_MTM!I4202:I4451,1-Inputs!$B$9)</f>
        <v>410165</v>
      </c>
      <c r="F4219" s="43" t="n">
        <f aca="false">NORMSINV(Inputs!$B$9)*STDEV(Prices_MTM!I4202:I4451)</f>
        <v>309889.416944938</v>
      </c>
      <c r="G4219" s="52" t="n">
        <f aca="false">IF(-B4219&gt;C4219,1,0)</f>
        <v>0</v>
      </c>
      <c r="H4219" s="52" t="n">
        <f aca="false">IF(-B4219&gt;D4219,1,0)</f>
        <v>0</v>
      </c>
      <c r="I4219" s="52" t="n">
        <f aca="false">IF(-B4219&gt;E4219,1,0)</f>
        <v>0</v>
      </c>
      <c r="J4219" s="52" t="n">
        <f aca="false">IF(-B4219&gt;F4219,1,0)</f>
        <v>0</v>
      </c>
    </row>
    <row r="4220" customFormat="false" ht="15" hidden="false" customHeight="false" outlineLevel="0" collapsed="false">
      <c r="A4220" s="51" t="n">
        <f aca="false">Prices_MTM!A4453</f>
        <v>43938</v>
      </c>
      <c r="B4220" s="43" t="n">
        <f aca="false">Prices_MTM!I4453</f>
        <v>-204000</v>
      </c>
      <c r="C4220" s="43" t="n">
        <f aca="false">-PERCENTILE(Prices_MTM!I4203:I4452,1-Inputs!$B$8)</f>
        <v>190825</v>
      </c>
      <c r="D4220" s="43" t="n">
        <f aca="false">NORMSINV(Inputs!$B$8)*STDEV(Prices_MTM!I4203:I4452)</f>
        <v>219166.983967411</v>
      </c>
      <c r="E4220" s="43" t="n">
        <f aca="false">-PERCENTILE(Prices_MTM!I4203:I4452,1-Inputs!$B$9)</f>
        <v>410165</v>
      </c>
      <c r="F4220" s="43" t="n">
        <f aca="false">NORMSINV(Inputs!$B$9)*STDEV(Prices_MTM!I4203:I4452)</f>
        <v>309972.047882151</v>
      </c>
      <c r="G4220" s="52" t="n">
        <f aca="false">IF(-B4220&gt;C4220,1,0)</f>
        <v>1</v>
      </c>
      <c r="H4220" s="52" t="n">
        <f aca="false">IF(-B4220&gt;D4220,1,0)</f>
        <v>0</v>
      </c>
      <c r="I4220" s="52" t="n">
        <f aca="false">IF(-B4220&gt;E4220,1,0)</f>
        <v>0</v>
      </c>
      <c r="J4220" s="52" t="n">
        <f aca="false">IF(-B4220&gt;F4220,1,0)</f>
        <v>0</v>
      </c>
    </row>
    <row r="4221" customFormat="false" ht="15" hidden="false" customHeight="false" outlineLevel="0" collapsed="false">
      <c r="A4221" s="51" t="n">
        <f aca="false">Prices_MTM!A4454</f>
        <v>43941</v>
      </c>
      <c r="B4221" s="43" t="n">
        <f aca="false">Prices_MTM!I4454</f>
        <v>-5409500</v>
      </c>
      <c r="C4221" s="43" t="n">
        <f aca="false">-PERCENTILE(Prices_MTM!I4204:I4453,1-Inputs!$B$8)</f>
        <v>195350</v>
      </c>
      <c r="D4221" s="43" t="n">
        <f aca="false">NORMSINV(Inputs!$B$8)*STDEV(Prices_MTM!I4204:I4453)</f>
        <v>219988.109252103</v>
      </c>
      <c r="E4221" s="43" t="n">
        <f aca="false">-PERCENTILE(Prices_MTM!I4204:I4453,1-Inputs!$B$9)</f>
        <v>410165</v>
      </c>
      <c r="F4221" s="43" t="n">
        <f aca="false">NORMSINV(Inputs!$B$9)*STDEV(Prices_MTM!I4204:I4453)</f>
        <v>311133.381042174</v>
      </c>
      <c r="G4221" s="52" t="n">
        <f aca="false">IF(-B4221&gt;C4221,1,0)</f>
        <v>1</v>
      </c>
      <c r="H4221" s="52" t="n">
        <f aca="false">IF(-B4221&gt;D4221,1,0)</f>
        <v>1</v>
      </c>
      <c r="I4221" s="52" t="n">
        <f aca="false">IF(-B4221&gt;E4221,1,0)</f>
        <v>1</v>
      </c>
      <c r="J4221" s="52" t="n">
        <f aca="false">IF(-B4221&gt;F4221,1,0)</f>
        <v>1</v>
      </c>
    </row>
    <row r="4222" customFormat="false" ht="15" hidden="false" customHeight="false" outlineLevel="0" collapsed="false">
      <c r="A4222" s="51" t="n">
        <f aca="false">Prices_MTM!A4455</f>
        <v>43942</v>
      </c>
      <c r="B4222" s="43" t="n">
        <f aca="false">Prices_MTM!I4455</f>
        <v>5001000</v>
      </c>
      <c r="C4222" s="43" t="n">
        <f aca="false">-PERCENTILE(Prices_MTM!I4205:I4454,1-Inputs!$B$8)</f>
        <v>199050</v>
      </c>
      <c r="D4222" s="43" t="n">
        <f aca="false">NORMSINV(Inputs!$B$8)*STDEV(Prices_MTM!I4205:I4454)</f>
        <v>603437.53881379</v>
      </c>
      <c r="E4222" s="43" t="n">
        <f aca="false">-PERCENTILE(Prices_MTM!I4205:I4454,1-Inputs!$B$9)</f>
        <v>463650</v>
      </c>
      <c r="F4222" s="43" t="n">
        <f aca="false">NORMSINV(Inputs!$B$9)*STDEV(Prices_MTM!I4205:I4454)</f>
        <v>853453.226800292</v>
      </c>
      <c r="G4222" s="52" t="n">
        <f aca="false">IF(-B4222&gt;C4222,1,0)</f>
        <v>0</v>
      </c>
      <c r="H4222" s="52" t="n">
        <f aca="false">IF(-B4222&gt;D4222,1,0)</f>
        <v>0</v>
      </c>
      <c r="I4222" s="52" t="n">
        <f aca="false">IF(-B4222&gt;E4222,1,0)</f>
        <v>0</v>
      </c>
      <c r="J4222" s="52" t="n">
        <f aca="false">IF(-B4222&gt;F4222,1,0)</f>
        <v>0</v>
      </c>
    </row>
    <row r="4223" customFormat="false" ht="15" hidden="false" customHeight="false" outlineLevel="0" collapsed="false">
      <c r="A4223" s="51" t="n">
        <f aca="false">Prices_MTM!A4456</f>
        <v>43943</v>
      </c>
      <c r="B4223" s="43" t="n">
        <f aca="false">Prices_MTM!I4456</f>
        <v>240500</v>
      </c>
      <c r="C4223" s="43" t="n">
        <f aca="false">-PERCENTILE(Prices_MTM!I4206:I4455,1-Inputs!$B$8)</f>
        <v>199050</v>
      </c>
      <c r="D4223" s="43" t="n">
        <f aca="false">NORMSINV(Inputs!$B$8)*STDEV(Prices_MTM!I4206:I4455)</f>
        <v>798731.458907</v>
      </c>
      <c r="E4223" s="43" t="n">
        <f aca="false">-PERCENTILE(Prices_MTM!I4206:I4455,1-Inputs!$B$9)</f>
        <v>463650</v>
      </c>
      <c r="F4223" s="43" t="n">
        <f aca="false">NORMSINV(Inputs!$B$9)*STDEV(Prices_MTM!I4206:I4455)</f>
        <v>1129661.1448653</v>
      </c>
      <c r="G4223" s="52" t="n">
        <f aca="false">IF(-B4223&gt;C4223,1,0)</f>
        <v>0</v>
      </c>
      <c r="H4223" s="52" t="n">
        <f aca="false">IF(-B4223&gt;D4223,1,0)</f>
        <v>0</v>
      </c>
      <c r="I4223" s="52" t="n">
        <f aca="false">IF(-B4223&gt;E4223,1,0)</f>
        <v>0</v>
      </c>
      <c r="J4223" s="52" t="n">
        <f aca="false">IF(-B4223&gt;F4223,1,0)</f>
        <v>0</v>
      </c>
    </row>
    <row r="4224" customFormat="false" ht="15" hidden="false" customHeight="false" outlineLevel="0" collapsed="false">
      <c r="A4224" s="51" t="n">
        <f aca="false">Prices_MTM!A4457</f>
        <v>43944</v>
      </c>
      <c r="B4224" s="43" t="n">
        <f aca="false">Prices_MTM!I4457</f>
        <v>77500</v>
      </c>
      <c r="C4224" s="43" t="n">
        <f aca="false">-PERCENTILE(Prices_MTM!I4207:I4456,1-Inputs!$B$8)</f>
        <v>199050</v>
      </c>
      <c r="D4224" s="43" t="n">
        <f aca="false">NORMSINV(Inputs!$B$8)*STDEV(Prices_MTM!I4207:I4456)</f>
        <v>798951.867747012</v>
      </c>
      <c r="E4224" s="43" t="n">
        <f aca="false">-PERCENTILE(Prices_MTM!I4207:I4456,1-Inputs!$B$9)</f>
        <v>463650</v>
      </c>
      <c r="F4224" s="43" t="n">
        <f aca="false">NORMSINV(Inputs!$B$9)*STDEV(Prices_MTM!I4207:I4456)</f>
        <v>1129972.87329388</v>
      </c>
      <c r="G4224" s="52" t="n">
        <f aca="false">IF(-B4224&gt;C4224,1,0)</f>
        <v>0</v>
      </c>
      <c r="H4224" s="52" t="n">
        <f aca="false">IF(-B4224&gt;D4224,1,0)</f>
        <v>0</v>
      </c>
      <c r="I4224" s="52" t="n">
        <f aca="false">IF(-B4224&gt;E4224,1,0)</f>
        <v>0</v>
      </c>
      <c r="J4224" s="52" t="n">
        <f aca="false">IF(-B4224&gt;F4224,1,0)</f>
        <v>0</v>
      </c>
    </row>
    <row r="4225" customFormat="false" ht="15" hidden="false" customHeight="false" outlineLevel="0" collapsed="false">
      <c r="A4225" s="51" t="n">
        <f aca="false">Prices_MTM!A4458</f>
        <v>43945</v>
      </c>
      <c r="B4225" s="43" t="n">
        <f aca="false">Prices_MTM!I4458</f>
        <v>52500</v>
      </c>
      <c r="C4225" s="43" t="n">
        <f aca="false">-PERCENTILE(Prices_MTM!I4208:I4457,1-Inputs!$B$8)</f>
        <v>199050</v>
      </c>
      <c r="D4225" s="43" t="n">
        <f aca="false">NORMSINV(Inputs!$B$8)*STDEV(Prices_MTM!I4208:I4457)</f>
        <v>798909.69713606</v>
      </c>
      <c r="E4225" s="43" t="n">
        <f aca="false">-PERCENTILE(Prices_MTM!I4208:I4457,1-Inputs!$B$9)</f>
        <v>463650</v>
      </c>
      <c r="F4225" s="43" t="n">
        <f aca="false">NORMSINV(Inputs!$B$9)*STDEV(Prices_MTM!I4208:I4457)</f>
        <v>1129913.23059406</v>
      </c>
      <c r="G4225" s="52" t="n">
        <f aca="false">IF(-B4225&gt;C4225,1,0)</f>
        <v>0</v>
      </c>
      <c r="H4225" s="52" t="n">
        <f aca="false">IF(-B4225&gt;D4225,1,0)</f>
        <v>0</v>
      </c>
      <c r="I4225" s="52" t="n">
        <f aca="false">IF(-B4225&gt;E4225,1,0)</f>
        <v>0</v>
      </c>
      <c r="J4225" s="52" t="n">
        <f aca="false">IF(-B4225&gt;F4225,1,0)</f>
        <v>0</v>
      </c>
    </row>
    <row r="4226" customFormat="false" ht="15" hidden="false" customHeight="false" outlineLevel="0" collapsed="false">
      <c r="A4226" s="51" t="n">
        <f aca="false">Prices_MTM!A4459</f>
        <v>43948</v>
      </c>
      <c r="B4226" s="43" t="n">
        <f aca="false">Prices_MTM!I4459</f>
        <v>-347000</v>
      </c>
      <c r="C4226" s="43" t="n">
        <f aca="false">-PERCENTILE(Prices_MTM!I4209:I4458,1-Inputs!$B$8)</f>
        <v>199050</v>
      </c>
      <c r="D4226" s="43" t="n">
        <f aca="false">NORMSINV(Inputs!$B$8)*STDEV(Prices_MTM!I4209:I4458)</f>
        <v>798932.156650467</v>
      </c>
      <c r="E4226" s="43" t="n">
        <f aca="false">-PERCENTILE(Prices_MTM!I4209:I4458,1-Inputs!$B$9)</f>
        <v>463650</v>
      </c>
      <c r="F4226" s="43" t="n">
        <f aca="false">NORMSINV(Inputs!$B$9)*STDEV(Prices_MTM!I4209:I4458)</f>
        <v>1129944.99551389</v>
      </c>
      <c r="G4226" s="52" t="n">
        <f aca="false">IF(-B4226&gt;C4226,1,0)</f>
        <v>1</v>
      </c>
      <c r="H4226" s="52" t="n">
        <f aca="false">IF(-B4226&gt;D4226,1,0)</f>
        <v>0</v>
      </c>
      <c r="I4226" s="52" t="n">
        <f aca="false">IF(-B4226&gt;E4226,1,0)</f>
        <v>0</v>
      </c>
      <c r="J4226" s="52" t="n">
        <f aca="false">IF(-B4226&gt;F4226,1,0)</f>
        <v>0</v>
      </c>
    </row>
    <row r="4227" customFormat="false" ht="15" hidden="false" customHeight="false" outlineLevel="0" collapsed="false">
      <c r="A4227" s="51" t="n">
        <f aca="false">Prices_MTM!A4460</f>
        <v>43949</v>
      </c>
      <c r="B4227" s="43" t="n">
        <f aca="false">Prices_MTM!I4460</f>
        <v>1500.00000000006</v>
      </c>
      <c r="C4227" s="43" t="n">
        <f aca="false">-PERCENTILE(Prices_MTM!I4210:I4459,1-Inputs!$B$8)</f>
        <v>201975</v>
      </c>
      <c r="D4227" s="43" t="n">
        <f aca="false">NORMSINV(Inputs!$B$8)*STDEV(Prices_MTM!I4210:I4459)</f>
        <v>799591.567679354</v>
      </c>
      <c r="E4227" s="43" t="n">
        <f aca="false">-PERCENTILE(Prices_MTM!I4210:I4459,1-Inputs!$B$9)</f>
        <v>463650</v>
      </c>
      <c r="F4227" s="43" t="n">
        <f aca="false">NORMSINV(Inputs!$B$9)*STDEV(Prices_MTM!I4210:I4459)</f>
        <v>1130877.61311586</v>
      </c>
      <c r="G4227" s="52" t="n">
        <f aca="false">IF(-B4227&gt;C4227,1,0)</f>
        <v>0</v>
      </c>
      <c r="H4227" s="52" t="n">
        <f aca="false">IF(-B4227&gt;D4227,1,0)</f>
        <v>0</v>
      </c>
      <c r="I4227" s="52" t="n">
        <f aca="false">IF(-B4227&gt;E4227,1,0)</f>
        <v>0</v>
      </c>
      <c r="J4227" s="52" t="n">
        <f aca="false">IF(-B4227&gt;F4227,1,0)</f>
        <v>0</v>
      </c>
    </row>
    <row r="4228" customFormat="false" ht="15" hidden="false" customHeight="false" outlineLevel="0" collapsed="false">
      <c r="A4228" s="51" t="n">
        <f aca="false">Prices_MTM!A4461</f>
        <v>43950</v>
      </c>
      <c r="B4228" s="43" t="n">
        <f aca="false">Prices_MTM!I4461</f>
        <v>151000</v>
      </c>
      <c r="C4228" s="43" t="n">
        <f aca="false">-PERCENTILE(Prices_MTM!I4211:I4460,1-Inputs!$B$8)</f>
        <v>201975</v>
      </c>
      <c r="D4228" s="43" t="n">
        <f aca="false">NORMSINV(Inputs!$B$8)*STDEV(Prices_MTM!I4211:I4460)</f>
        <v>799591.567679354</v>
      </c>
      <c r="E4228" s="43" t="n">
        <f aca="false">-PERCENTILE(Prices_MTM!I4211:I4460,1-Inputs!$B$9)</f>
        <v>463650</v>
      </c>
      <c r="F4228" s="43" t="n">
        <f aca="false">NORMSINV(Inputs!$B$9)*STDEV(Prices_MTM!I4211:I4460)</f>
        <v>1130877.61311586</v>
      </c>
      <c r="G4228" s="52" t="n">
        <f aca="false">IF(-B4228&gt;C4228,1,0)</f>
        <v>0</v>
      </c>
      <c r="H4228" s="52" t="n">
        <f aca="false">IF(-B4228&gt;D4228,1,0)</f>
        <v>0</v>
      </c>
      <c r="I4228" s="52" t="n">
        <f aca="false">IF(-B4228&gt;E4228,1,0)</f>
        <v>0</v>
      </c>
      <c r="J4228" s="52" t="n">
        <f aca="false">IF(-B4228&gt;F4228,1,0)</f>
        <v>0</v>
      </c>
    </row>
    <row r="4229" customFormat="false" ht="15" hidden="false" customHeight="false" outlineLevel="0" collapsed="false">
      <c r="A4229" s="51" t="n">
        <f aca="false">Prices_MTM!A4462</f>
        <v>43951</v>
      </c>
      <c r="B4229" s="43" t="n">
        <f aca="false">Prices_MTM!I4462</f>
        <v>406500</v>
      </c>
      <c r="C4229" s="43" t="n">
        <f aca="false">-PERCENTILE(Prices_MTM!I4212:I4461,1-Inputs!$B$8)</f>
        <v>201975</v>
      </c>
      <c r="D4229" s="43" t="n">
        <f aca="false">NORMSINV(Inputs!$B$8)*STDEV(Prices_MTM!I4212:I4461)</f>
        <v>799764.81129383</v>
      </c>
      <c r="E4229" s="43" t="n">
        <f aca="false">-PERCENTILE(Prices_MTM!I4212:I4461,1-Inputs!$B$9)</f>
        <v>463650</v>
      </c>
      <c r="F4229" s="43" t="n">
        <f aca="false">NORMSINV(Inputs!$B$9)*STDEV(Prices_MTM!I4212:I4461)</f>
        <v>1131122.6348659</v>
      </c>
      <c r="G4229" s="52" t="n">
        <f aca="false">IF(-B4229&gt;C4229,1,0)</f>
        <v>0</v>
      </c>
      <c r="H4229" s="52" t="n">
        <f aca="false">IF(-B4229&gt;D4229,1,0)</f>
        <v>0</v>
      </c>
      <c r="I4229" s="52" t="n">
        <f aca="false">IF(-B4229&gt;E4229,1,0)</f>
        <v>0</v>
      </c>
      <c r="J4229" s="52" t="n">
        <f aca="false">IF(-B4229&gt;F4229,1,0)</f>
        <v>0</v>
      </c>
    </row>
    <row r="4230" customFormat="false" ht="15" hidden="false" customHeight="false" outlineLevel="0" collapsed="false">
      <c r="A4230" s="51" t="n">
        <f aca="false">Prices_MTM!A4463</f>
        <v>43952</v>
      </c>
      <c r="B4230" s="43" t="n">
        <f aca="false">Prices_MTM!I4463</f>
        <v>29999.9999999999</v>
      </c>
      <c r="C4230" s="43" t="n">
        <f aca="false">-PERCENTILE(Prices_MTM!I4213:I4462,1-Inputs!$B$8)</f>
        <v>201975</v>
      </c>
      <c r="D4230" s="43" t="n">
        <f aca="false">NORMSINV(Inputs!$B$8)*STDEV(Prices_MTM!I4213:I4462)</f>
        <v>800930.129612046</v>
      </c>
      <c r="E4230" s="43" t="n">
        <f aca="false">-PERCENTILE(Prices_MTM!I4213:I4462,1-Inputs!$B$9)</f>
        <v>463650</v>
      </c>
      <c r="F4230" s="43" t="n">
        <f aca="false">NORMSINV(Inputs!$B$9)*STDEV(Prices_MTM!I4213:I4462)</f>
        <v>1132770.76680162</v>
      </c>
      <c r="G4230" s="52" t="n">
        <f aca="false">IF(-B4230&gt;C4230,1,0)</f>
        <v>0</v>
      </c>
      <c r="H4230" s="52" t="n">
        <f aca="false">IF(-B4230&gt;D4230,1,0)</f>
        <v>0</v>
      </c>
      <c r="I4230" s="52" t="n">
        <f aca="false">IF(-B4230&gt;E4230,1,0)</f>
        <v>0</v>
      </c>
      <c r="J4230" s="52" t="n">
        <f aca="false">IF(-B4230&gt;F4230,1,0)</f>
        <v>0</v>
      </c>
    </row>
    <row r="4231" customFormat="false" ht="15" hidden="false" customHeight="false" outlineLevel="0" collapsed="false">
      <c r="A4231" s="51" t="n">
        <f aca="false">Prices_MTM!A4464</f>
        <v>43955</v>
      </c>
      <c r="B4231" s="43" t="n">
        <f aca="false">Prices_MTM!I4464</f>
        <v>-20500</v>
      </c>
      <c r="C4231" s="43" t="n">
        <f aca="false">-PERCENTILE(Prices_MTM!I4214:I4463,1-Inputs!$B$8)</f>
        <v>201975</v>
      </c>
      <c r="D4231" s="43" t="n">
        <f aca="false">NORMSINV(Inputs!$B$8)*STDEV(Prices_MTM!I4214:I4463)</f>
        <v>800938.389720032</v>
      </c>
      <c r="E4231" s="43" t="n">
        <f aca="false">-PERCENTILE(Prices_MTM!I4214:I4463,1-Inputs!$B$9)</f>
        <v>463650</v>
      </c>
      <c r="F4231" s="43" t="n">
        <f aca="false">NORMSINV(Inputs!$B$9)*STDEV(Prices_MTM!I4214:I4463)</f>
        <v>1132782.44922997</v>
      </c>
      <c r="G4231" s="52" t="n">
        <f aca="false">IF(-B4231&gt;C4231,1,0)</f>
        <v>0</v>
      </c>
      <c r="H4231" s="52" t="n">
        <f aca="false">IF(-B4231&gt;D4231,1,0)</f>
        <v>0</v>
      </c>
      <c r="I4231" s="52" t="n">
        <f aca="false">IF(-B4231&gt;E4231,1,0)</f>
        <v>0</v>
      </c>
      <c r="J4231" s="52" t="n">
        <f aca="false">IF(-B4231&gt;F4231,1,0)</f>
        <v>0</v>
      </c>
    </row>
    <row r="4232" customFormat="false" ht="15" hidden="false" customHeight="false" outlineLevel="0" collapsed="false">
      <c r="A4232" s="51" t="n">
        <f aca="false">Prices_MTM!A4465</f>
        <v>43956</v>
      </c>
      <c r="B4232" s="43" t="n">
        <f aca="false">Prices_MTM!I4465</f>
        <v>156000</v>
      </c>
      <c r="C4232" s="43" t="n">
        <f aca="false">-PERCENTILE(Prices_MTM!I4215:I4464,1-Inputs!$B$8)</f>
        <v>201975</v>
      </c>
      <c r="D4232" s="43" t="n">
        <f aca="false">NORMSINV(Inputs!$B$8)*STDEV(Prices_MTM!I4215:I4464)</f>
        <v>800870.704040989</v>
      </c>
      <c r="E4232" s="43" t="n">
        <f aca="false">-PERCENTILE(Prices_MTM!I4215:I4464,1-Inputs!$B$9)</f>
        <v>463650</v>
      </c>
      <c r="F4232" s="43" t="n">
        <f aca="false">NORMSINV(Inputs!$B$9)*STDEV(Prices_MTM!I4215:I4464)</f>
        <v>1132686.72008243</v>
      </c>
      <c r="G4232" s="52" t="n">
        <f aca="false">IF(-B4232&gt;C4232,1,0)</f>
        <v>0</v>
      </c>
      <c r="H4232" s="52" t="n">
        <f aca="false">IF(-B4232&gt;D4232,1,0)</f>
        <v>0</v>
      </c>
      <c r="I4232" s="52" t="n">
        <f aca="false">IF(-B4232&gt;E4232,1,0)</f>
        <v>0</v>
      </c>
      <c r="J4232" s="52" t="n">
        <f aca="false">IF(-B4232&gt;F4232,1,0)</f>
        <v>0</v>
      </c>
    </row>
    <row r="4233" customFormat="false" ht="15" hidden="false" customHeight="false" outlineLevel="0" collapsed="false">
      <c r="A4233" s="51" t="n">
        <f aca="false">Prices_MTM!A4466</f>
        <v>43957</v>
      </c>
      <c r="B4233" s="43" t="n">
        <f aca="false">Prices_MTM!I4466</f>
        <v>-4999.99999999989</v>
      </c>
      <c r="C4233" s="43" t="n">
        <f aca="false">-PERCENTILE(Prices_MTM!I4216:I4465,1-Inputs!$B$8)</f>
        <v>201975</v>
      </c>
      <c r="D4233" s="43" t="n">
        <f aca="false">NORMSINV(Inputs!$B$8)*STDEV(Prices_MTM!I4216:I4465)</f>
        <v>801037.795634795</v>
      </c>
      <c r="E4233" s="43" t="n">
        <f aca="false">-PERCENTILE(Prices_MTM!I4216:I4465,1-Inputs!$B$9)</f>
        <v>463650</v>
      </c>
      <c r="F4233" s="43" t="n">
        <f aca="false">NORMSINV(Inputs!$B$9)*STDEV(Prices_MTM!I4216:I4465)</f>
        <v>1132923.04091223</v>
      </c>
      <c r="G4233" s="52" t="n">
        <f aca="false">IF(-B4233&gt;C4233,1,0)</f>
        <v>0</v>
      </c>
      <c r="H4233" s="52" t="n">
        <f aca="false">IF(-B4233&gt;D4233,1,0)</f>
        <v>0</v>
      </c>
      <c r="I4233" s="52" t="n">
        <f aca="false">IF(-B4233&gt;E4233,1,0)</f>
        <v>0</v>
      </c>
      <c r="J4233" s="52" t="n">
        <f aca="false">IF(-B4233&gt;F4233,1,0)</f>
        <v>0</v>
      </c>
    </row>
    <row r="4234" customFormat="false" ht="15" hidden="false" customHeight="false" outlineLevel="0" collapsed="false">
      <c r="A4234" s="51" t="n">
        <f aca="false">Prices_MTM!A4467</f>
        <v>43958</v>
      </c>
      <c r="B4234" s="43" t="n">
        <f aca="false">Prices_MTM!I4467</f>
        <v>-21500</v>
      </c>
      <c r="C4234" s="43" t="n">
        <f aca="false">-PERCENTILE(Prices_MTM!I4217:I4466,1-Inputs!$B$8)</f>
        <v>201975</v>
      </c>
      <c r="D4234" s="43" t="n">
        <f aca="false">NORMSINV(Inputs!$B$8)*STDEV(Prices_MTM!I4217:I4466)</f>
        <v>801028.137309044</v>
      </c>
      <c r="E4234" s="43" t="n">
        <f aca="false">-PERCENTILE(Prices_MTM!I4217:I4466,1-Inputs!$B$9)</f>
        <v>463650</v>
      </c>
      <c r="F4234" s="43" t="n">
        <f aca="false">NORMSINV(Inputs!$B$9)*STDEV(Prices_MTM!I4217:I4466)</f>
        <v>1132909.3809578</v>
      </c>
      <c r="G4234" s="52" t="n">
        <f aca="false">IF(-B4234&gt;C4234,1,0)</f>
        <v>0</v>
      </c>
      <c r="H4234" s="52" t="n">
        <f aca="false">IF(-B4234&gt;D4234,1,0)</f>
        <v>0</v>
      </c>
      <c r="I4234" s="52" t="n">
        <f aca="false">IF(-B4234&gt;E4234,1,0)</f>
        <v>0</v>
      </c>
      <c r="J4234" s="52" t="n">
        <f aca="false">IF(-B4234&gt;F4234,1,0)</f>
        <v>0</v>
      </c>
    </row>
    <row r="4235" customFormat="false" ht="15" hidden="false" customHeight="false" outlineLevel="0" collapsed="false">
      <c r="A4235" s="51" t="n">
        <f aca="false">Prices_MTM!A4468</f>
        <v>43962</v>
      </c>
      <c r="B4235" s="43" t="n">
        <f aca="false">Prices_MTM!I4468</f>
        <v>-31000.0000000001</v>
      </c>
      <c r="C4235" s="43" t="n">
        <f aca="false">-PERCENTILE(Prices_MTM!I4218:I4467,1-Inputs!$B$8)</f>
        <v>201975</v>
      </c>
      <c r="D4235" s="43" t="n">
        <f aca="false">NORMSINV(Inputs!$B$8)*STDEV(Prices_MTM!I4218:I4467)</f>
        <v>801021.637391608</v>
      </c>
      <c r="E4235" s="43" t="n">
        <f aca="false">-PERCENTILE(Prices_MTM!I4218:I4467,1-Inputs!$B$9)</f>
        <v>463650</v>
      </c>
      <c r="F4235" s="43" t="n">
        <f aca="false">NORMSINV(Inputs!$B$9)*STDEV(Prices_MTM!I4218:I4467)</f>
        <v>1132900.18800053</v>
      </c>
      <c r="G4235" s="52" t="n">
        <f aca="false">IF(-B4235&gt;C4235,1,0)</f>
        <v>0</v>
      </c>
      <c r="H4235" s="52" t="n">
        <f aca="false">IF(-B4235&gt;D4235,1,0)</f>
        <v>0</v>
      </c>
      <c r="I4235" s="52" t="n">
        <f aca="false">IF(-B4235&gt;E4235,1,0)</f>
        <v>0</v>
      </c>
      <c r="J4235" s="52" t="n">
        <f aca="false">IF(-B4235&gt;F4235,1,0)</f>
        <v>0</v>
      </c>
    </row>
    <row r="4236" customFormat="false" ht="15" hidden="false" customHeight="false" outlineLevel="0" collapsed="false">
      <c r="A4236" s="51" t="n">
        <f aca="false">Prices_MTM!A4469</f>
        <v>43963</v>
      </c>
      <c r="B4236" s="43" t="n">
        <f aca="false">Prices_MTM!I4469</f>
        <v>117000</v>
      </c>
      <c r="C4236" s="43" t="n">
        <f aca="false">-PERCENTILE(Prices_MTM!I4219:I4468,1-Inputs!$B$8)</f>
        <v>201975</v>
      </c>
      <c r="D4236" s="43" t="n">
        <f aca="false">NORMSINV(Inputs!$B$8)*STDEV(Prices_MTM!I4219:I4468)</f>
        <v>800990.309289366</v>
      </c>
      <c r="E4236" s="43" t="n">
        <f aca="false">-PERCENTILE(Prices_MTM!I4219:I4468,1-Inputs!$B$9)</f>
        <v>463650</v>
      </c>
      <c r="F4236" s="43" t="n">
        <f aca="false">NORMSINV(Inputs!$B$9)*STDEV(Prices_MTM!I4219:I4468)</f>
        <v>1132855.88006769</v>
      </c>
      <c r="G4236" s="52" t="n">
        <f aca="false">IF(-B4236&gt;C4236,1,0)</f>
        <v>0</v>
      </c>
      <c r="H4236" s="52" t="n">
        <f aca="false">IF(-B4236&gt;D4236,1,0)</f>
        <v>0</v>
      </c>
      <c r="I4236" s="52" t="n">
        <f aca="false">IF(-B4236&gt;E4236,1,0)</f>
        <v>0</v>
      </c>
      <c r="J4236" s="52" t="n">
        <f aca="false">IF(-B4236&gt;F4236,1,0)</f>
        <v>0</v>
      </c>
    </row>
    <row r="4237" customFormat="false" ht="15" hidden="false" customHeight="false" outlineLevel="0" collapsed="false">
      <c r="A4237" s="51" t="n">
        <f aca="false">Prices_MTM!A4470</f>
        <v>43964</v>
      </c>
      <c r="B4237" s="43" t="n">
        <f aca="false">Prices_MTM!I4470</f>
        <v>-100000</v>
      </c>
      <c r="C4237" s="43" t="n">
        <f aca="false">-PERCENTILE(Prices_MTM!I4220:I4469,1-Inputs!$B$8)</f>
        <v>201975</v>
      </c>
      <c r="D4237" s="43" t="n">
        <f aca="false">NORMSINV(Inputs!$B$8)*STDEV(Prices_MTM!I4220:I4469)</f>
        <v>801088.349249829</v>
      </c>
      <c r="E4237" s="43" t="n">
        <f aca="false">-PERCENTILE(Prices_MTM!I4220:I4469,1-Inputs!$B$9)</f>
        <v>463650</v>
      </c>
      <c r="F4237" s="43" t="n">
        <f aca="false">NORMSINV(Inputs!$B$9)*STDEV(Prices_MTM!I4220:I4469)</f>
        <v>1132994.5398547</v>
      </c>
      <c r="G4237" s="52" t="n">
        <f aca="false">IF(-B4237&gt;C4237,1,0)</f>
        <v>0</v>
      </c>
      <c r="H4237" s="52" t="n">
        <f aca="false">IF(-B4237&gt;D4237,1,0)</f>
        <v>0</v>
      </c>
      <c r="I4237" s="52" t="n">
        <f aca="false">IF(-B4237&gt;E4237,1,0)</f>
        <v>0</v>
      </c>
      <c r="J4237" s="52" t="n">
        <f aca="false">IF(-B4237&gt;F4237,1,0)</f>
        <v>0</v>
      </c>
    </row>
    <row r="4238" customFormat="false" ht="15" hidden="false" customHeight="false" outlineLevel="0" collapsed="false">
      <c r="A4238" s="51" t="n">
        <f aca="false">Prices_MTM!A4471</f>
        <v>43965</v>
      </c>
      <c r="B4238" s="43" t="n">
        <f aca="false">Prices_MTM!I4471</f>
        <v>104000</v>
      </c>
      <c r="C4238" s="43" t="n">
        <f aca="false">-PERCENTILE(Prices_MTM!I4221:I4470,1-Inputs!$B$8)</f>
        <v>201975</v>
      </c>
      <c r="D4238" s="43" t="n">
        <f aca="false">NORMSINV(Inputs!$B$8)*STDEV(Prices_MTM!I4221:I4470)</f>
        <v>801138.74303197</v>
      </c>
      <c r="E4238" s="43" t="n">
        <f aca="false">-PERCENTILE(Prices_MTM!I4221:I4470,1-Inputs!$B$9)</f>
        <v>463650</v>
      </c>
      <c r="F4238" s="43" t="n">
        <f aca="false">NORMSINV(Inputs!$B$9)*STDEV(Prices_MTM!I4221:I4470)</f>
        <v>1133065.81274247</v>
      </c>
      <c r="G4238" s="52" t="n">
        <f aca="false">IF(-B4238&gt;C4238,1,0)</f>
        <v>0</v>
      </c>
      <c r="H4238" s="52" t="n">
        <f aca="false">IF(-B4238&gt;D4238,1,0)</f>
        <v>0</v>
      </c>
      <c r="I4238" s="52" t="n">
        <f aca="false">IF(-B4238&gt;E4238,1,0)</f>
        <v>0</v>
      </c>
      <c r="J4238" s="52" t="n">
        <f aca="false">IF(-B4238&gt;F4238,1,0)</f>
        <v>0</v>
      </c>
    </row>
    <row r="4239" customFormat="false" ht="15" hidden="false" customHeight="false" outlineLevel="0" collapsed="false">
      <c r="A4239" s="51" t="n">
        <f aca="false">Prices_MTM!A4472</f>
        <v>43966</v>
      </c>
      <c r="B4239" s="43" t="n">
        <f aca="false">Prices_MTM!I4472</f>
        <v>150000</v>
      </c>
      <c r="C4239" s="43" t="n">
        <f aca="false">-PERCENTILE(Prices_MTM!I4222:I4471,1-Inputs!$B$8)</f>
        <v>201975</v>
      </c>
      <c r="D4239" s="43" t="n">
        <f aca="false">NORMSINV(Inputs!$B$8)*STDEV(Prices_MTM!I4222:I4471)</f>
        <v>801153.829864728</v>
      </c>
      <c r="E4239" s="43" t="n">
        <f aca="false">-PERCENTILE(Prices_MTM!I4222:I4471,1-Inputs!$B$9)</f>
        <v>463650</v>
      </c>
      <c r="F4239" s="43" t="n">
        <f aca="false">NORMSINV(Inputs!$B$9)*STDEV(Prices_MTM!I4222:I4471)</f>
        <v>1133087.15033795</v>
      </c>
      <c r="G4239" s="52" t="n">
        <f aca="false">IF(-B4239&gt;C4239,1,0)</f>
        <v>0</v>
      </c>
      <c r="H4239" s="52" t="n">
        <f aca="false">IF(-B4239&gt;D4239,1,0)</f>
        <v>0</v>
      </c>
      <c r="I4239" s="52" t="n">
        <f aca="false">IF(-B4239&gt;E4239,1,0)</f>
        <v>0</v>
      </c>
      <c r="J4239" s="52" t="n">
        <f aca="false">IF(-B4239&gt;F4239,1,0)</f>
        <v>0</v>
      </c>
    </row>
    <row r="4240" customFormat="false" ht="15" hidden="false" customHeight="false" outlineLevel="0" collapsed="false">
      <c r="A4240" s="51" t="n">
        <f aca="false">Prices_MTM!A4473</f>
        <v>43969</v>
      </c>
      <c r="B4240" s="43" t="n">
        <f aca="false">Prices_MTM!I4473</f>
        <v>121500</v>
      </c>
      <c r="C4240" s="43" t="n">
        <f aca="false">-PERCENTILE(Prices_MTM!I4223:I4472,1-Inputs!$B$8)</f>
        <v>201975</v>
      </c>
      <c r="D4240" s="43" t="n">
        <f aca="false">NORMSINV(Inputs!$B$8)*STDEV(Prices_MTM!I4223:I4472)</f>
        <v>801272.031976458</v>
      </c>
      <c r="E4240" s="43" t="n">
        <f aca="false">-PERCENTILE(Prices_MTM!I4223:I4472,1-Inputs!$B$9)</f>
        <v>463650</v>
      </c>
      <c r="F4240" s="43" t="n">
        <f aca="false">NORMSINV(Inputs!$B$9)*STDEV(Prices_MTM!I4223:I4472)</f>
        <v>1133254.32584027</v>
      </c>
      <c r="G4240" s="52" t="n">
        <f aca="false">IF(-B4240&gt;C4240,1,0)</f>
        <v>0</v>
      </c>
      <c r="H4240" s="52" t="n">
        <f aca="false">IF(-B4240&gt;D4240,1,0)</f>
        <v>0</v>
      </c>
      <c r="I4240" s="52" t="n">
        <f aca="false">IF(-B4240&gt;E4240,1,0)</f>
        <v>0</v>
      </c>
      <c r="J4240" s="52" t="n">
        <f aca="false">IF(-B4240&gt;F4240,1,0)</f>
        <v>0</v>
      </c>
    </row>
    <row r="4241" customFormat="false" ht="15" hidden="false" customHeight="false" outlineLevel="0" collapsed="false">
      <c r="A4241" s="51" t="n">
        <f aca="false">Prices_MTM!A4474</f>
        <v>43970</v>
      </c>
      <c r="B4241" s="43" t="n">
        <f aca="false">Prices_MTM!I4474</f>
        <v>58999.9999999996</v>
      </c>
      <c r="C4241" s="43" t="n">
        <f aca="false">-PERCENTILE(Prices_MTM!I4224:I4473,1-Inputs!$B$8)</f>
        <v>201975</v>
      </c>
      <c r="D4241" s="43" t="n">
        <f aca="false">NORMSINV(Inputs!$B$8)*STDEV(Prices_MTM!I4224:I4473)</f>
        <v>801379.41467924</v>
      </c>
      <c r="E4241" s="43" t="n">
        <f aca="false">-PERCENTILE(Prices_MTM!I4224:I4473,1-Inputs!$B$9)</f>
        <v>463650</v>
      </c>
      <c r="F4241" s="43" t="n">
        <f aca="false">NORMSINV(Inputs!$B$9)*STDEV(Prices_MTM!I4224:I4473)</f>
        <v>1133406.19924605</v>
      </c>
      <c r="G4241" s="52" t="n">
        <f aca="false">IF(-B4241&gt;C4241,1,0)</f>
        <v>0</v>
      </c>
      <c r="H4241" s="52" t="n">
        <f aca="false">IF(-B4241&gt;D4241,1,0)</f>
        <v>0</v>
      </c>
      <c r="I4241" s="52" t="n">
        <f aca="false">IF(-B4241&gt;E4241,1,0)</f>
        <v>0</v>
      </c>
      <c r="J4241" s="52" t="n">
        <f aca="false">IF(-B4241&gt;F4241,1,0)</f>
        <v>0</v>
      </c>
    </row>
    <row r="4242" customFormat="false" ht="15" hidden="false" customHeight="false" outlineLevel="0" collapsed="false">
      <c r="A4242" s="51" t="n">
        <f aca="false">Prices_MTM!A4475</f>
        <v>43971</v>
      </c>
      <c r="B4242" s="43" t="n">
        <f aca="false">Prices_MTM!I4475</f>
        <v>41000.0000000007</v>
      </c>
      <c r="C4242" s="43" t="n">
        <f aca="false">-PERCENTILE(Prices_MTM!I4225:I4474,1-Inputs!$B$8)</f>
        <v>201975</v>
      </c>
      <c r="D4242" s="43" t="n">
        <f aca="false">NORMSINV(Inputs!$B$8)*STDEV(Prices_MTM!I4225:I4474)</f>
        <v>801405.101344625</v>
      </c>
      <c r="E4242" s="43" t="n">
        <f aca="false">-PERCENTILE(Prices_MTM!I4225:I4474,1-Inputs!$B$9)</f>
        <v>463650</v>
      </c>
      <c r="F4242" s="43" t="n">
        <f aca="false">NORMSINV(Inputs!$B$9)*STDEV(Prices_MTM!I4225:I4474)</f>
        <v>1133442.52838709</v>
      </c>
      <c r="G4242" s="52" t="n">
        <f aca="false">IF(-B4242&gt;C4242,1,0)</f>
        <v>0</v>
      </c>
      <c r="H4242" s="52" t="n">
        <f aca="false">IF(-B4242&gt;D4242,1,0)</f>
        <v>0</v>
      </c>
      <c r="I4242" s="52" t="n">
        <f aca="false">IF(-B4242&gt;E4242,1,0)</f>
        <v>0</v>
      </c>
      <c r="J4242" s="52" t="n">
        <f aca="false">IF(-B4242&gt;F4242,1,0)</f>
        <v>0</v>
      </c>
    </row>
    <row r="4243" customFormat="false" ht="15" hidden="false" customHeight="false" outlineLevel="0" collapsed="false">
      <c r="A4243" s="51" t="n">
        <f aca="false">Prices_MTM!A4476</f>
        <v>43972</v>
      </c>
      <c r="B4243" s="43" t="n">
        <f aca="false">Prices_MTM!I4476</f>
        <v>72999.9999999993</v>
      </c>
      <c r="C4243" s="43" t="n">
        <f aca="false">-PERCENTILE(Prices_MTM!I4226:I4475,1-Inputs!$B$8)</f>
        <v>201975</v>
      </c>
      <c r="D4243" s="43" t="n">
        <f aca="false">NORMSINV(Inputs!$B$8)*STDEV(Prices_MTM!I4226:I4475)</f>
        <v>801414.216953195</v>
      </c>
      <c r="E4243" s="43" t="n">
        <f aca="false">-PERCENTILE(Prices_MTM!I4226:I4475,1-Inputs!$B$9)</f>
        <v>463650</v>
      </c>
      <c r="F4243" s="43" t="n">
        <f aca="false">NORMSINV(Inputs!$B$9)*STDEV(Prices_MTM!I4226:I4475)</f>
        <v>1133455.42076625</v>
      </c>
      <c r="G4243" s="52" t="n">
        <f aca="false">IF(-B4243&gt;C4243,1,0)</f>
        <v>0</v>
      </c>
      <c r="H4243" s="52" t="n">
        <f aca="false">IF(-B4243&gt;D4243,1,0)</f>
        <v>0</v>
      </c>
      <c r="I4243" s="52" t="n">
        <f aca="false">IF(-B4243&gt;E4243,1,0)</f>
        <v>0</v>
      </c>
      <c r="J4243" s="52" t="n">
        <f aca="false">IF(-B4243&gt;F4243,1,0)</f>
        <v>0</v>
      </c>
    </row>
    <row r="4244" customFormat="false" ht="15" hidden="false" customHeight="false" outlineLevel="0" collapsed="false">
      <c r="A4244" s="51" t="n">
        <f aca="false">Prices_MTM!A4477</f>
        <v>43973</v>
      </c>
      <c r="B4244" s="43" t="n">
        <f aca="false">Prices_MTM!I4477</f>
        <v>-31999.9999999993</v>
      </c>
      <c r="C4244" s="43" t="n">
        <f aca="false">-PERCENTILE(Prices_MTM!I4227:I4476,1-Inputs!$B$8)</f>
        <v>201975</v>
      </c>
      <c r="D4244" s="43" t="n">
        <f aca="false">NORMSINV(Inputs!$B$8)*STDEV(Prices_MTM!I4227:I4476)</f>
        <v>801415.764504605</v>
      </c>
      <c r="E4244" s="43" t="n">
        <f aca="false">-PERCENTILE(Prices_MTM!I4227:I4476,1-Inputs!$B$9)</f>
        <v>463650</v>
      </c>
      <c r="F4244" s="43" t="n">
        <f aca="false">NORMSINV(Inputs!$B$9)*STDEV(Prices_MTM!I4227:I4476)</f>
        <v>1133457.60949774</v>
      </c>
      <c r="G4244" s="52" t="n">
        <f aca="false">IF(-B4244&gt;C4244,1,0)</f>
        <v>0</v>
      </c>
      <c r="H4244" s="52" t="n">
        <f aca="false">IF(-B4244&gt;D4244,1,0)</f>
        <v>0</v>
      </c>
      <c r="I4244" s="52" t="n">
        <f aca="false">IF(-B4244&gt;E4244,1,0)</f>
        <v>0</v>
      </c>
      <c r="J4244" s="52" t="n">
        <f aca="false">IF(-B4244&gt;F4244,1,0)</f>
        <v>0</v>
      </c>
    </row>
    <row r="4245" customFormat="false" ht="15" hidden="false" customHeight="false" outlineLevel="0" collapsed="false">
      <c r="A4245" s="51" t="n">
        <f aca="false">Prices_MTM!A4478</f>
        <v>43977</v>
      </c>
      <c r="B4245" s="43" t="n">
        <f aca="false">Prices_MTM!I4478</f>
        <v>113500</v>
      </c>
      <c r="C4245" s="43" t="n">
        <f aca="false">-PERCENTILE(Prices_MTM!I4228:I4477,1-Inputs!$B$8)</f>
        <v>201975</v>
      </c>
      <c r="D4245" s="43" t="n">
        <f aca="false">NORMSINV(Inputs!$B$8)*STDEV(Prices_MTM!I4228:I4477)</f>
        <v>801420.739799263</v>
      </c>
      <c r="E4245" s="43" t="n">
        <f aca="false">-PERCENTILE(Prices_MTM!I4228:I4477,1-Inputs!$B$9)</f>
        <v>463650</v>
      </c>
      <c r="F4245" s="43" t="n">
        <f aca="false">NORMSINV(Inputs!$B$9)*STDEV(Prices_MTM!I4228:I4477)</f>
        <v>1133464.64615192</v>
      </c>
      <c r="G4245" s="52" t="n">
        <f aca="false">IF(-B4245&gt;C4245,1,0)</f>
        <v>0</v>
      </c>
      <c r="H4245" s="52" t="n">
        <f aca="false">IF(-B4245&gt;D4245,1,0)</f>
        <v>0</v>
      </c>
      <c r="I4245" s="52" t="n">
        <f aca="false">IF(-B4245&gt;E4245,1,0)</f>
        <v>0</v>
      </c>
      <c r="J4245" s="52" t="n">
        <f aca="false">IF(-B4245&gt;F4245,1,0)</f>
        <v>0</v>
      </c>
    </row>
    <row r="4246" customFormat="false" ht="15" hidden="false" customHeight="false" outlineLevel="0" collapsed="false">
      <c r="A4246" s="51" t="n">
        <f aca="false">Prices_MTM!A4479</f>
        <v>43978</v>
      </c>
      <c r="B4246" s="43" t="n">
        <f aca="false">Prices_MTM!I4479</f>
        <v>-129000</v>
      </c>
      <c r="C4246" s="43" t="n">
        <f aca="false">-PERCENTILE(Prices_MTM!I4229:I4478,1-Inputs!$B$8)</f>
        <v>201975</v>
      </c>
      <c r="D4246" s="43" t="n">
        <f aca="false">NORMSINV(Inputs!$B$8)*STDEV(Prices_MTM!I4229:I4478)</f>
        <v>801436.760336891</v>
      </c>
      <c r="E4246" s="43" t="n">
        <f aca="false">-PERCENTILE(Prices_MTM!I4229:I4478,1-Inputs!$B$9)</f>
        <v>463650</v>
      </c>
      <c r="F4246" s="43" t="n">
        <f aca="false">NORMSINV(Inputs!$B$9)*STDEV(Prices_MTM!I4229:I4478)</f>
        <v>1133487.30430401</v>
      </c>
      <c r="G4246" s="52" t="n">
        <f aca="false">IF(-B4246&gt;C4246,1,0)</f>
        <v>0</v>
      </c>
      <c r="H4246" s="52" t="n">
        <f aca="false">IF(-B4246&gt;D4246,1,0)</f>
        <v>0</v>
      </c>
      <c r="I4246" s="52" t="n">
        <f aca="false">IF(-B4246&gt;E4246,1,0)</f>
        <v>0</v>
      </c>
      <c r="J4246" s="52" t="n">
        <f aca="false">IF(-B4246&gt;F4246,1,0)</f>
        <v>0</v>
      </c>
    </row>
    <row r="4247" customFormat="false" ht="15" hidden="false" customHeight="false" outlineLevel="0" collapsed="false">
      <c r="A4247" s="51" t="n">
        <f aca="false">Prices_MTM!A4480</f>
        <v>43979</v>
      </c>
      <c r="B4247" s="43" t="n">
        <f aca="false">Prices_MTM!I4480</f>
        <v>24500.0000000005</v>
      </c>
      <c r="C4247" s="43" t="n">
        <f aca="false">-PERCENTILE(Prices_MTM!I4230:I4479,1-Inputs!$B$8)</f>
        <v>201975</v>
      </c>
      <c r="D4247" s="43" t="n">
        <f aca="false">NORMSINV(Inputs!$B$8)*STDEV(Prices_MTM!I4230:I4479)</f>
        <v>801285.231561248</v>
      </c>
      <c r="E4247" s="43" t="n">
        <f aca="false">-PERCENTILE(Prices_MTM!I4230:I4479,1-Inputs!$B$9)</f>
        <v>463650</v>
      </c>
      <c r="F4247" s="43" t="n">
        <f aca="false">NORMSINV(Inputs!$B$9)*STDEV(Prices_MTM!I4230:I4479)</f>
        <v>1133272.99426494</v>
      </c>
      <c r="G4247" s="52" t="n">
        <f aca="false">IF(-B4247&gt;C4247,1,0)</f>
        <v>0</v>
      </c>
      <c r="H4247" s="52" t="n">
        <f aca="false">IF(-B4247&gt;D4247,1,0)</f>
        <v>0</v>
      </c>
      <c r="I4247" s="52" t="n">
        <f aca="false">IF(-B4247&gt;E4247,1,0)</f>
        <v>0</v>
      </c>
      <c r="J4247" s="52" t="n">
        <f aca="false">IF(-B4247&gt;F4247,1,0)</f>
        <v>0</v>
      </c>
    </row>
    <row r="4248" customFormat="false" ht="15" hidden="false" customHeight="false" outlineLevel="0" collapsed="false">
      <c r="A4248" s="51" t="n">
        <f aca="false">Prices_MTM!A4481</f>
        <v>43980</v>
      </c>
      <c r="B4248" s="43" t="n">
        <f aca="false">Prices_MTM!I4481</f>
        <v>181500</v>
      </c>
      <c r="C4248" s="43" t="n">
        <f aca="false">-PERCENTILE(Prices_MTM!I4231:I4480,1-Inputs!$B$8)</f>
        <v>201975</v>
      </c>
      <c r="D4248" s="43" t="n">
        <f aca="false">NORMSINV(Inputs!$B$8)*STDEV(Prices_MTM!I4231:I4480)</f>
        <v>801225.948791646</v>
      </c>
      <c r="E4248" s="43" t="n">
        <f aca="false">-PERCENTILE(Prices_MTM!I4231:I4480,1-Inputs!$B$9)</f>
        <v>463650</v>
      </c>
      <c r="F4248" s="43" t="n">
        <f aca="false">NORMSINV(Inputs!$B$9)*STDEV(Prices_MTM!I4231:I4480)</f>
        <v>1133189.14951257</v>
      </c>
      <c r="G4248" s="52" t="n">
        <f aca="false">IF(-B4248&gt;C4248,1,0)</f>
        <v>0</v>
      </c>
      <c r="H4248" s="52" t="n">
        <f aca="false">IF(-B4248&gt;D4248,1,0)</f>
        <v>0</v>
      </c>
      <c r="I4248" s="52" t="n">
        <f aca="false">IF(-B4248&gt;E4248,1,0)</f>
        <v>0</v>
      </c>
      <c r="J4248" s="52" t="n">
        <f aca="false">IF(-B4248&gt;F4248,1,0)</f>
        <v>0</v>
      </c>
    </row>
    <row r="4249" customFormat="false" ht="15" hidden="false" customHeight="false" outlineLevel="0" collapsed="false">
      <c r="A4249" s="51" t="n">
        <f aca="false">Prices_MTM!A4482</f>
        <v>43983</v>
      </c>
      <c r="B4249" s="43" t="n">
        <f aca="false">Prices_MTM!I4482</f>
        <v>-137500</v>
      </c>
      <c r="C4249" s="43" t="n">
        <f aca="false">-PERCENTILE(Prices_MTM!I4232:I4481,1-Inputs!$B$8)</f>
        <v>201975</v>
      </c>
      <c r="D4249" s="43" t="n">
        <f aca="false">NORMSINV(Inputs!$B$8)*STDEV(Prices_MTM!I4232:I4481)</f>
        <v>801433.816135331</v>
      </c>
      <c r="E4249" s="43" t="n">
        <f aca="false">-PERCENTILE(Prices_MTM!I4232:I4481,1-Inputs!$B$9)</f>
        <v>463650</v>
      </c>
      <c r="F4249" s="43" t="n">
        <f aca="false">NORMSINV(Inputs!$B$9)*STDEV(Prices_MTM!I4232:I4481)</f>
        <v>1133483.14026356</v>
      </c>
      <c r="G4249" s="52" t="n">
        <f aca="false">IF(-B4249&gt;C4249,1,0)</f>
        <v>0</v>
      </c>
      <c r="H4249" s="52" t="n">
        <f aca="false">IF(-B4249&gt;D4249,1,0)</f>
        <v>0</v>
      </c>
      <c r="I4249" s="52" t="n">
        <f aca="false">IF(-B4249&gt;E4249,1,0)</f>
        <v>0</v>
      </c>
      <c r="J4249" s="52" t="n">
        <f aca="false">IF(-B4249&gt;F4249,1,0)</f>
        <v>0</v>
      </c>
    </row>
    <row r="4250" customFormat="false" ht="15" hidden="false" customHeight="false" outlineLevel="0" collapsed="false">
      <c r="A4250" s="51" t="n">
        <f aca="false">Prices_MTM!A4483</f>
        <v>43984</v>
      </c>
      <c r="B4250" s="43" t="n">
        <f aca="false">Prices_MTM!I4483</f>
        <v>90000.0000000002</v>
      </c>
      <c r="C4250" s="43" t="n">
        <f aca="false">-PERCENTILE(Prices_MTM!I4233:I4482,1-Inputs!$B$8)</f>
        <v>201975</v>
      </c>
      <c r="D4250" s="43" t="n">
        <f aca="false">NORMSINV(Inputs!$B$8)*STDEV(Prices_MTM!I4233:I4482)</f>
        <v>801552.638912448</v>
      </c>
      <c r="E4250" s="43" t="n">
        <f aca="false">-PERCENTILE(Prices_MTM!I4233:I4482,1-Inputs!$B$9)</f>
        <v>463650</v>
      </c>
      <c r="F4250" s="43" t="n">
        <f aca="false">NORMSINV(Inputs!$B$9)*STDEV(Prices_MTM!I4233:I4482)</f>
        <v>1133651.19358479</v>
      </c>
      <c r="G4250" s="52" t="n">
        <f aca="false">IF(-B4250&gt;C4250,1,0)</f>
        <v>0</v>
      </c>
      <c r="H4250" s="52" t="n">
        <f aca="false">IF(-B4250&gt;D4250,1,0)</f>
        <v>0</v>
      </c>
      <c r="I4250" s="52" t="n">
        <f aca="false">IF(-B4250&gt;E4250,1,0)</f>
        <v>0</v>
      </c>
      <c r="J4250" s="52" t="n">
        <f aca="false">IF(-B4250&gt;F4250,1,0)</f>
        <v>0</v>
      </c>
    </row>
    <row r="4251" customFormat="false" ht="15" hidden="false" customHeight="false" outlineLevel="0" collapsed="false">
      <c r="A4251" s="51" t="n">
        <f aca="false">Prices_MTM!A4484</f>
        <v>43985</v>
      </c>
      <c r="B4251" s="43" t="n">
        <f aca="false">Prices_MTM!I4484</f>
        <v>31999.9999999997</v>
      </c>
      <c r="C4251" s="43" t="n">
        <f aca="false">-PERCENTILE(Prices_MTM!I4234:I4483,1-Inputs!$B$8)</f>
        <v>201975</v>
      </c>
      <c r="D4251" s="43" t="n">
        <f aca="false">NORMSINV(Inputs!$B$8)*STDEV(Prices_MTM!I4234:I4483)</f>
        <v>801389.220897796</v>
      </c>
      <c r="E4251" s="43" t="n">
        <f aca="false">-PERCENTILE(Prices_MTM!I4234:I4483,1-Inputs!$B$9)</f>
        <v>463650</v>
      </c>
      <c r="F4251" s="43" t="n">
        <f aca="false">NORMSINV(Inputs!$B$9)*STDEV(Prices_MTM!I4234:I4483)</f>
        <v>1133420.06836809</v>
      </c>
      <c r="G4251" s="52" t="n">
        <f aca="false">IF(-B4251&gt;C4251,1,0)</f>
        <v>0</v>
      </c>
      <c r="H4251" s="52" t="n">
        <f aca="false">IF(-B4251&gt;D4251,1,0)</f>
        <v>0</v>
      </c>
      <c r="I4251" s="52" t="n">
        <f aca="false">IF(-B4251&gt;E4251,1,0)</f>
        <v>0</v>
      </c>
      <c r="J4251" s="52" t="n">
        <f aca="false">IF(-B4251&gt;F4251,1,0)</f>
        <v>0</v>
      </c>
    </row>
    <row r="4252" customFormat="false" ht="15" hidden="false" customHeight="false" outlineLevel="0" collapsed="false">
      <c r="A4252" s="51" t="n">
        <f aca="false">Prices_MTM!A4485</f>
        <v>43986</v>
      </c>
      <c r="B4252" s="43" t="n">
        <f aca="false">Prices_MTM!I4485</f>
        <v>-12499.9999999996</v>
      </c>
      <c r="C4252" s="43" t="n">
        <f aca="false">-PERCENTILE(Prices_MTM!I4235:I4484,1-Inputs!$B$8)</f>
        <v>201975</v>
      </c>
      <c r="D4252" s="43" t="n">
        <f aca="false">NORMSINV(Inputs!$B$8)*STDEV(Prices_MTM!I4235:I4484)</f>
        <v>801226.502850444</v>
      </c>
      <c r="E4252" s="43" t="n">
        <f aca="false">-PERCENTILE(Prices_MTM!I4235:I4484,1-Inputs!$B$9)</f>
        <v>463650</v>
      </c>
      <c r="F4252" s="43" t="n">
        <f aca="false">NORMSINV(Inputs!$B$9)*STDEV(Prices_MTM!I4235:I4484)</f>
        <v>1133189.9331285</v>
      </c>
      <c r="G4252" s="52" t="n">
        <f aca="false">IF(-B4252&gt;C4252,1,0)</f>
        <v>0</v>
      </c>
      <c r="H4252" s="52" t="n">
        <f aca="false">IF(-B4252&gt;D4252,1,0)</f>
        <v>0</v>
      </c>
      <c r="I4252" s="52" t="n">
        <f aca="false">IF(-B4252&gt;E4252,1,0)</f>
        <v>0</v>
      </c>
      <c r="J4252" s="52" t="n">
        <f aca="false">IF(-B4252&gt;F4252,1,0)</f>
        <v>0</v>
      </c>
    </row>
    <row r="4253" customFormat="false" ht="15" hidden="false" customHeight="false" outlineLevel="0" collapsed="false">
      <c r="A4253" s="51" t="n">
        <f aca="false">Prices_MTM!A4486</f>
        <v>43987</v>
      </c>
      <c r="B4253" s="43" t="n">
        <f aca="false">Prices_MTM!I4486</f>
        <v>77499.9999999999</v>
      </c>
      <c r="C4253" s="43" t="n">
        <f aca="false">-PERCENTILE(Prices_MTM!I4236:I4485,1-Inputs!$B$8)</f>
        <v>201975</v>
      </c>
      <c r="D4253" s="43" t="n">
        <f aca="false">NORMSINV(Inputs!$B$8)*STDEV(Prices_MTM!I4236:I4485)</f>
        <v>801058.011454753</v>
      </c>
      <c r="E4253" s="43" t="n">
        <f aca="false">-PERCENTILE(Prices_MTM!I4236:I4485,1-Inputs!$B$9)</f>
        <v>463650</v>
      </c>
      <c r="F4253" s="43" t="n">
        <f aca="false">NORMSINV(Inputs!$B$9)*STDEV(Prices_MTM!I4236:I4485)</f>
        <v>1132951.63253218</v>
      </c>
      <c r="G4253" s="52" t="n">
        <f aca="false">IF(-B4253&gt;C4253,1,0)</f>
        <v>0</v>
      </c>
      <c r="H4253" s="52" t="n">
        <f aca="false">IF(-B4253&gt;D4253,1,0)</f>
        <v>0</v>
      </c>
      <c r="I4253" s="52" t="n">
        <f aca="false">IF(-B4253&gt;E4253,1,0)</f>
        <v>0</v>
      </c>
      <c r="J4253" s="52" t="n">
        <f aca="false">IF(-B4253&gt;F4253,1,0)</f>
        <v>0</v>
      </c>
    </row>
    <row r="4254" customFormat="false" ht="15" hidden="false" customHeight="false" outlineLevel="0" collapsed="false">
      <c r="A4254" s="51" t="n">
        <f aca="false">Prices_MTM!A4487</f>
        <v>43990</v>
      </c>
      <c r="B4254" s="43" t="n">
        <f aca="false">Prices_MTM!I4487</f>
        <v>-64999.9999999999</v>
      </c>
      <c r="C4254" s="43" t="n">
        <f aca="false">-PERCENTILE(Prices_MTM!I4237:I4486,1-Inputs!$B$8)</f>
        <v>201975</v>
      </c>
      <c r="D4254" s="43" t="n">
        <f aca="false">NORMSINV(Inputs!$B$8)*STDEV(Prices_MTM!I4237:I4486)</f>
        <v>801099.791984868</v>
      </c>
      <c r="E4254" s="43" t="n">
        <f aca="false">-PERCENTILE(Prices_MTM!I4237:I4486,1-Inputs!$B$9)</f>
        <v>463650</v>
      </c>
      <c r="F4254" s="43" t="n">
        <f aca="false">NORMSINV(Inputs!$B$9)*STDEV(Prices_MTM!I4237:I4486)</f>
        <v>1133010.72353324</v>
      </c>
      <c r="G4254" s="52" t="n">
        <f aca="false">IF(-B4254&gt;C4254,1,0)</f>
        <v>0</v>
      </c>
      <c r="H4254" s="52" t="n">
        <f aca="false">IF(-B4254&gt;D4254,1,0)</f>
        <v>0</v>
      </c>
      <c r="I4254" s="52" t="n">
        <f aca="false">IF(-B4254&gt;E4254,1,0)</f>
        <v>0</v>
      </c>
      <c r="J4254" s="52" t="n">
        <f aca="false">IF(-B4254&gt;F4254,1,0)</f>
        <v>0</v>
      </c>
    </row>
    <row r="4255" customFormat="false" ht="15" hidden="false" customHeight="false" outlineLevel="0" collapsed="false">
      <c r="A4255" s="51" t="n">
        <f aca="false">Prices_MTM!A4488</f>
        <v>43991</v>
      </c>
      <c r="B4255" s="43" t="n">
        <f aca="false">Prices_MTM!I4488</f>
        <v>41499.9999999992</v>
      </c>
      <c r="C4255" s="43" t="n">
        <f aca="false">-PERCENTILE(Prices_MTM!I4238:I4487,1-Inputs!$B$8)</f>
        <v>201975</v>
      </c>
      <c r="D4255" s="43" t="n">
        <f aca="false">NORMSINV(Inputs!$B$8)*STDEV(Prices_MTM!I4238:I4487)</f>
        <v>801028.258759794</v>
      </c>
      <c r="E4255" s="43" t="n">
        <f aca="false">-PERCENTILE(Prices_MTM!I4238:I4487,1-Inputs!$B$9)</f>
        <v>463650</v>
      </c>
      <c r="F4255" s="43" t="n">
        <f aca="false">NORMSINV(Inputs!$B$9)*STDEV(Prices_MTM!I4238:I4487)</f>
        <v>1132909.55272792</v>
      </c>
      <c r="G4255" s="52" t="n">
        <f aca="false">IF(-B4255&gt;C4255,1,0)</f>
        <v>0</v>
      </c>
      <c r="H4255" s="52" t="n">
        <f aca="false">IF(-B4255&gt;D4255,1,0)</f>
        <v>0</v>
      </c>
      <c r="I4255" s="52" t="n">
        <f aca="false">IF(-B4255&gt;E4255,1,0)</f>
        <v>0</v>
      </c>
      <c r="J4255" s="52" t="n">
        <f aca="false">IF(-B4255&gt;F4255,1,0)</f>
        <v>0</v>
      </c>
    </row>
    <row r="4256" customFormat="false" ht="15" hidden="false" customHeight="false" outlineLevel="0" collapsed="false">
      <c r="A4256" s="51" t="n">
        <f aca="false">Prices_MTM!A4489</f>
        <v>43992</v>
      </c>
      <c r="B4256" s="43" t="n">
        <f aca="false">Prices_MTM!I4489</f>
        <v>19500.0000000004</v>
      </c>
      <c r="C4256" s="43" t="n">
        <f aca="false">-PERCENTILE(Prices_MTM!I4239:I4488,1-Inputs!$B$8)</f>
        <v>201975</v>
      </c>
      <c r="D4256" s="43" t="n">
        <f aca="false">NORMSINV(Inputs!$B$8)*STDEV(Prices_MTM!I4239:I4488)</f>
        <v>801005.866828748</v>
      </c>
      <c r="E4256" s="43" t="n">
        <f aca="false">-PERCENTILE(Prices_MTM!I4239:I4488,1-Inputs!$B$9)</f>
        <v>463650</v>
      </c>
      <c r="F4256" s="43" t="n">
        <f aca="false">NORMSINV(Inputs!$B$9)*STDEV(Prices_MTM!I4239:I4488)</f>
        <v>1132877.88339252</v>
      </c>
      <c r="G4256" s="52" t="n">
        <f aca="false">IF(-B4256&gt;C4256,1,0)</f>
        <v>0</v>
      </c>
      <c r="H4256" s="52" t="n">
        <f aca="false">IF(-B4256&gt;D4256,1,0)</f>
        <v>0</v>
      </c>
      <c r="I4256" s="52" t="n">
        <f aca="false">IF(-B4256&gt;E4256,1,0)</f>
        <v>0</v>
      </c>
      <c r="J4256" s="52" t="n">
        <f aca="false">IF(-B4256&gt;F4256,1,0)</f>
        <v>0</v>
      </c>
    </row>
    <row r="4257" customFormat="false" ht="15" hidden="false" customHeight="false" outlineLevel="0" collapsed="false">
      <c r="A4257" s="51" t="n">
        <f aca="false">Prices_MTM!A4490</f>
        <v>43993</v>
      </c>
      <c r="B4257" s="43" t="n">
        <f aca="false">Prices_MTM!I4490</f>
        <v>-140000</v>
      </c>
      <c r="C4257" s="43" t="n">
        <f aca="false">-PERCENTILE(Prices_MTM!I4240:I4489,1-Inputs!$B$8)</f>
        <v>201975</v>
      </c>
      <c r="D4257" s="43" t="n">
        <f aca="false">NORMSINV(Inputs!$B$8)*STDEV(Prices_MTM!I4240:I4489)</f>
        <v>800974.951620546</v>
      </c>
      <c r="E4257" s="43" t="n">
        <f aca="false">-PERCENTILE(Prices_MTM!I4240:I4489,1-Inputs!$B$9)</f>
        <v>463650</v>
      </c>
      <c r="F4257" s="43" t="n">
        <f aca="false">NORMSINV(Inputs!$B$9)*STDEV(Prices_MTM!I4240:I4489)</f>
        <v>1132834.1594236</v>
      </c>
      <c r="G4257" s="52" t="n">
        <f aca="false">IF(-B4257&gt;C4257,1,0)</f>
        <v>0</v>
      </c>
      <c r="H4257" s="52" t="n">
        <f aca="false">IF(-B4257&gt;D4257,1,0)</f>
        <v>0</v>
      </c>
      <c r="I4257" s="52" t="n">
        <f aca="false">IF(-B4257&gt;E4257,1,0)</f>
        <v>0</v>
      </c>
      <c r="J4257" s="52" t="n">
        <f aca="false">IF(-B4257&gt;F4257,1,0)</f>
        <v>0</v>
      </c>
    </row>
    <row r="4258" customFormat="false" ht="15" hidden="false" customHeight="false" outlineLevel="0" collapsed="false">
      <c r="A4258" s="51" t="n">
        <f aca="false">Prices_MTM!A4491</f>
        <v>43994</v>
      </c>
      <c r="B4258" s="43" t="n">
        <f aca="false">Prices_MTM!I4491</f>
        <v>-57999.9999999998</v>
      </c>
      <c r="C4258" s="43" t="n">
        <f aca="false">-PERCENTILE(Prices_MTM!I4241:I4490,1-Inputs!$B$8)</f>
        <v>201975</v>
      </c>
      <c r="D4258" s="43" t="n">
        <f aca="false">NORMSINV(Inputs!$B$8)*STDEV(Prices_MTM!I4241:I4490)</f>
        <v>801071.031914777</v>
      </c>
      <c r="E4258" s="43" t="n">
        <f aca="false">-PERCENTILE(Prices_MTM!I4241:I4490,1-Inputs!$B$9)</f>
        <v>463650</v>
      </c>
      <c r="F4258" s="43" t="n">
        <f aca="false">NORMSINV(Inputs!$B$9)*STDEV(Prices_MTM!I4241:I4490)</f>
        <v>1132970.04761727</v>
      </c>
      <c r="G4258" s="52" t="n">
        <f aca="false">IF(-B4258&gt;C4258,1,0)</f>
        <v>0</v>
      </c>
      <c r="H4258" s="52" t="n">
        <f aca="false">IF(-B4258&gt;D4258,1,0)</f>
        <v>0</v>
      </c>
      <c r="I4258" s="52" t="n">
        <f aca="false">IF(-B4258&gt;E4258,1,0)</f>
        <v>0</v>
      </c>
      <c r="J4258" s="52" t="n">
        <f aca="false">IF(-B4258&gt;F4258,1,0)</f>
        <v>0</v>
      </c>
    </row>
    <row r="4259" customFormat="false" ht="15" hidden="false" customHeight="false" outlineLevel="0" collapsed="false">
      <c r="A4259" s="51" t="n">
        <f aca="false">Prices_MTM!A4492</f>
        <v>43997</v>
      </c>
      <c r="B4259" s="43" t="n">
        <f aca="false">Prices_MTM!I4492</f>
        <v>37999.9999999999</v>
      </c>
      <c r="C4259" s="43" t="n">
        <f aca="false">-PERCENTILE(Prices_MTM!I4242:I4491,1-Inputs!$B$8)</f>
        <v>201975</v>
      </c>
      <c r="D4259" s="43" t="n">
        <f aca="false">NORMSINV(Inputs!$B$8)*STDEV(Prices_MTM!I4242:I4491)</f>
        <v>801083.722694881</v>
      </c>
      <c r="E4259" s="43" t="n">
        <f aca="false">-PERCENTILE(Prices_MTM!I4242:I4491,1-Inputs!$B$9)</f>
        <v>463650</v>
      </c>
      <c r="F4259" s="43" t="n">
        <f aca="false">NORMSINV(Inputs!$B$9)*STDEV(Prices_MTM!I4242:I4491)</f>
        <v>1132987.99642975</v>
      </c>
      <c r="G4259" s="52" t="n">
        <f aca="false">IF(-B4259&gt;C4259,1,0)</f>
        <v>0</v>
      </c>
      <c r="H4259" s="52" t="n">
        <f aca="false">IF(-B4259&gt;D4259,1,0)</f>
        <v>0</v>
      </c>
      <c r="I4259" s="52" t="n">
        <f aca="false">IF(-B4259&gt;E4259,1,0)</f>
        <v>0</v>
      </c>
      <c r="J4259" s="52" t="n">
        <f aca="false">IF(-B4259&gt;F4259,1,0)</f>
        <v>0</v>
      </c>
    </row>
    <row r="4260" customFormat="false" ht="15" hidden="false" customHeight="false" outlineLevel="0" collapsed="false">
      <c r="A4260" s="51" t="n">
        <f aca="false">Prices_MTM!A4493</f>
        <v>43998</v>
      </c>
      <c r="B4260" s="43" t="n">
        <f aca="false">Prices_MTM!I4493</f>
        <v>53499.9999999997</v>
      </c>
      <c r="C4260" s="43" t="n">
        <f aca="false">-PERCENTILE(Prices_MTM!I4243:I4492,1-Inputs!$B$8)</f>
        <v>201975</v>
      </c>
      <c r="D4260" s="43" t="n">
        <f aca="false">NORMSINV(Inputs!$B$8)*STDEV(Prices_MTM!I4243:I4492)</f>
        <v>800995.825282155</v>
      </c>
      <c r="E4260" s="43" t="n">
        <f aca="false">-PERCENTILE(Prices_MTM!I4243:I4492,1-Inputs!$B$9)</f>
        <v>463650</v>
      </c>
      <c r="F4260" s="43" t="n">
        <f aca="false">NORMSINV(Inputs!$B$9)*STDEV(Prices_MTM!I4243:I4492)</f>
        <v>1132863.68144155</v>
      </c>
      <c r="G4260" s="52" t="n">
        <f aca="false">IF(-B4260&gt;C4260,1,0)</f>
        <v>0</v>
      </c>
      <c r="H4260" s="52" t="n">
        <f aca="false">IF(-B4260&gt;D4260,1,0)</f>
        <v>0</v>
      </c>
      <c r="I4260" s="52" t="n">
        <f aca="false">IF(-B4260&gt;E4260,1,0)</f>
        <v>0</v>
      </c>
      <c r="J4260" s="52" t="n">
        <f aca="false">IF(-B4260&gt;F4260,1,0)</f>
        <v>0</v>
      </c>
    </row>
    <row r="4261" customFormat="false" ht="15" hidden="false" customHeight="false" outlineLevel="0" collapsed="false">
      <c r="A4261" s="51" t="n">
        <f aca="false">Prices_MTM!A4494</f>
        <v>43999</v>
      </c>
      <c r="B4261" s="43" t="n">
        <f aca="false">Prices_MTM!I4494</f>
        <v>-21000.0000000001</v>
      </c>
      <c r="C4261" s="43" t="n">
        <f aca="false">-PERCENTILE(Prices_MTM!I4244:I4493,1-Inputs!$B$8)</f>
        <v>201975</v>
      </c>
      <c r="D4261" s="43" t="n">
        <f aca="false">NORMSINV(Inputs!$B$8)*STDEV(Prices_MTM!I4244:I4493)</f>
        <v>801002.257237888</v>
      </c>
      <c r="E4261" s="43" t="n">
        <f aca="false">-PERCENTILE(Prices_MTM!I4244:I4493,1-Inputs!$B$9)</f>
        <v>463650</v>
      </c>
      <c r="F4261" s="43" t="n">
        <f aca="false">NORMSINV(Inputs!$B$9)*STDEV(Prices_MTM!I4244:I4493)</f>
        <v>1132872.77827929</v>
      </c>
      <c r="G4261" s="52" t="n">
        <f aca="false">IF(-B4261&gt;C4261,1,0)</f>
        <v>0</v>
      </c>
      <c r="H4261" s="52" t="n">
        <f aca="false">IF(-B4261&gt;D4261,1,0)</f>
        <v>0</v>
      </c>
      <c r="I4261" s="52" t="n">
        <f aca="false">IF(-B4261&gt;E4261,1,0)</f>
        <v>0</v>
      </c>
      <c r="J4261" s="52" t="n">
        <f aca="false">IF(-B4261&gt;F4261,1,0)</f>
        <v>0</v>
      </c>
    </row>
    <row r="4262" customFormat="false" ht="15" hidden="false" customHeight="false" outlineLevel="0" collapsed="false">
      <c r="A4262" s="51" t="n">
        <f aca="false">Prices_MTM!A4495</f>
        <v>44000</v>
      </c>
      <c r="B4262" s="43" t="n">
        <f aca="false">Prices_MTM!I4495</f>
        <v>24000.0000000002</v>
      </c>
      <c r="C4262" s="43" t="n">
        <f aca="false">-PERCENTILE(Prices_MTM!I4245:I4494,1-Inputs!$B$8)</f>
        <v>201975</v>
      </c>
      <c r="D4262" s="43" t="n">
        <f aca="false">NORMSINV(Inputs!$B$8)*STDEV(Prices_MTM!I4245:I4494)</f>
        <v>801002.782713874</v>
      </c>
      <c r="E4262" s="43" t="n">
        <f aca="false">-PERCENTILE(Prices_MTM!I4245:I4494,1-Inputs!$B$9)</f>
        <v>463650</v>
      </c>
      <c r="F4262" s="43" t="n">
        <f aca="false">NORMSINV(Inputs!$B$9)*STDEV(Prices_MTM!I4245:I4494)</f>
        <v>1132873.52147</v>
      </c>
      <c r="G4262" s="52" t="n">
        <f aca="false">IF(-B4262&gt;C4262,1,0)</f>
        <v>0</v>
      </c>
      <c r="H4262" s="52" t="n">
        <f aca="false">IF(-B4262&gt;D4262,1,0)</f>
        <v>0</v>
      </c>
      <c r="I4262" s="52" t="n">
        <f aca="false">IF(-B4262&gt;E4262,1,0)</f>
        <v>0</v>
      </c>
      <c r="J4262" s="52" t="n">
        <f aca="false">IF(-B4262&gt;F4262,1,0)</f>
        <v>0</v>
      </c>
    </row>
    <row r="4263" customFormat="false" ht="15" hidden="false" customHeight="false" outlineLevel="0" collapsed="false">
      <c r="A4263" s="51" t="n">
        <f aca="false">Prices_MTM!A4496</f>
        <v>44001</v>
      </c>
      <c r="B4263" s="43" t="n">
        <f aca="false">Prices_MTM!I4496</f>
        <v>64000.0000000001</v>
      </c>
      <c r="C4263" s="43" t="n">
        <f aca="false">-PERCENTILE(Prices_MTM!I4246:I4495,1-Inputs!$B$8)</f>
        <v>201975</v>
      </c>
      <c r="D4263" s="43" t="n">
        <f aca="false">NORMSINV(Inputs!$B$8)*STDEV(Prices_MTM!I4246:I4495)</f>
        <v>801003.404433419</v>
      </c>
      <c r="E4263" s="43" t="n">
        <f aca="false">-PERCENTILE(Prices_MTM!I4246:I4495,1-Inputs!$B$9)</f>
        <v>463650</v>
      </c>
      <c r="F4263" s="43" t="n">
        <f aca="false">NORMSINV(Inputs!$B$9)*STDEV(Prices_MTM!I4246:I4495)</f>
        <v>1132874.40077982</v>
      </c>
      <c r="G4263" s="52" t="n">
        <f aca="false">IF(-B4263&gt;C4263,1,0)</f>
        <v>0</v>
      </c>
      <c r="H4263" s="52" t="n">
        <f aca="false">IF(-B4263&gt;D4263,1,0)</f>
        <v>0</v>
      </c>
      <c r="I4263" s="52" t="n">
        <f aca="false">IF(-B4263&gt;E4263,1,0)</f>
        <v>0</v>
      </c>
      <c r="J4263" s="52" t="n">
        <f aca="false">IF(-B4263&gt;F4263,1,0)</f>
        <v>0</v>
      </c>
    </row>
    <row r="4264" customFormat="false" ht="15" hidden="false" customHeight="false" outlineLevel="0" collapsed="false">
      <c r="A4264" s="51" t="n">
        <f aca="false">Prices_MTM!A4497</f>
        <v>44004</v>
      </c>
      <c r="B4264" s="43" t="n">
        <f aca="false">Prices_MTM!I4497</f>
        <v>44500</v>
      </c>
      <c r="C4264" s="43" t="n">
        <f aca="false">-PERCENTILE(Prices_MTM!I4247:I4496,1-Inputs!$B$8)</f>
        <v>201975</v>
      </c>
      <c r="D4264" s="43" t="n">
        <f aca="false">NORMSINV(Inputs!$B$8)*STDEV(Prices_MTM!I4247:I4496)</f>
        <v>800871.908298911</v>
      </c>
      <c r="E4264" s="43" t="n">
        <f aca="false">-PERCENTILE(Prices_MTM!I4247:I4496,1-Inputs!$B$9)</f>
        <v>463650</v>
      </c>
      <c r="F4264" s="43" t="n">
        <f aca="false">NORMSINV(Inputs!$B$9)*STDEV(Prices_MTM!I4247:I4496)</f>
        <v>1132688.42328739</v>
      </c>
      <c r="G4264" s="52" t="n">
        <f aca="false">IF(-B4264&gt;C4264,1,0)</f>
        <v>0</v>
      </c>
      <c r="H4264" s="52" t="n">
        <f aca="false">IF(-B4264&gt;D4264,1,0)</f>
        <v>0</v>
      </c>
      <c r="I4264" s="52" t="n">
        <f aca="false">IF(-B4264&gt;E4264,1,0)</f>
        <v>0</v>
      </c>
      <c r="J4264" s="52" t="n">
        <f aca="false">IF(-B4264&gt;F4264,1,0)</f>
        <v>0</v>
      </c>
    </row>
    <row r="4265" customFormat="false" ht="15" hidden="false" customHeight="false" outlineLevel="0" collapsed="false">
      <c r="A4265" s="51" t="n">
        <f aca="false">Prices_MTM!A4498</f>
        <v>44005</v>
      </c>
      <c r="B4265" s="43" t="n">
        <f aca="false">Prices_MTM!I4498</f>
        <v>3999.99999999992</v>
      </c>
      <c r="C4265" s="43" t="n">
        <f aca="false">-PERCENTILE(Prices_MTM!I4248:I4497,1-Inputs!$B$8)</f>
        <v>201975</v>
      </c>
      <c r="D4265" s="43" t="n">
        <f aca="false">NORMSINV(Inputs!$B$8)*STDEV(Prices_MTM!I4248:I4497)</f>
        <v>800884.788659043</v>
      </c>
      <c r="E4265" s="43" t="n">
        <f aca="false">-PERCENTILE(Prices_MTM!I4248:I4497,1-Inputs!$B$9)</f>
        <v>463650</v>
      </c>
      <c r="F4265" s="43" t="n">
        <f aca="false">NORMSINV(Inputs!$B$9)*STDEV(Prices_MTM!I4248:I4497)</f>
        <v>1132706.64022652</v>
      </c>
      <c r="G4265" s="52" t="n">
        <f aca="false">IF(-B4265&gt;C4265,1,0)</f>
        <v>0</v>
      </c>
      <c r="H4265" s="52" t="n">
        <f aca="false">IF(-B4265&gt;D4265,1,0)</f>
        <v>0</v>
      </c>
      <c r="I4265" s="52" t="n">
        <f aca="false">IF(-B4265&gt;E4265,1,0)</f>
        <v>0</v>
      </c>
      <c r="J4265" s="52" t="n">
        <f aca="false">IF(-B4265&gt;F4265,1,0)</f>
        <v>0</v>
      </c>
    </row>
    <row r="4266" customFormat="false" ht="15" hidden="false" customHeight="false" outlineLevel="0" collapsed="false">
      <c r="A4266" s="51" t="n">
        <f aca="false">Prices_MTM!A4499</f>
        <v>44006</v>
      </c>
      <c r="B4266" s="43" t="n">
        <f aca="false">Prices_MTM!I4499</f>
        <v>-133000</v>
      </c>
      <c r="C4266" s="43" t="n">
        <f aca="false">-PERCENTILE(Prices_MTM!I4249:I4498,1-Inputs!$B$8)</f>
        <v>201975</v>
      </c>
      <c r="D4266" s="43" t="n">
        <f aca="false">NORMSINV(Inputs!$B$8)*STDEV(Prices_MTM!I4249:I4498)</f>
        <v>800649.818790245</v>
      </c>
      <c r="E4266" s="43" t="n">
        <f aca="false">-PERCENTILE(Prices_MTM!I4249:I4498,1-Inputs!$B$9)</f>
        <v>463650</v>
      </c>
      <c r="F4266" s="43" t="n">
        <f aca="false">NORMSINV(Inputs!$B$9)*STDEV(Prices_MTM!I4249:I4498)</f>
        <v>1132374.31785705</v>
      </c>
      <c r="G4266" s="52" t="n">
        <f aca="false">IF(-B4266&gt;C4266,1,0)</f>
        <v>0</v>
      </c>
      <c r="H4266" s="52" t="n">
        <f aca="false">IF(-B4266&gt;D4266,1,0)</f>
        <v>0</v>
      </c>
      <c r="I4266" s="52" t="n">
        <f aca="false">IF(-B4266&gt;E4266,1,0)</f>
        <v>0</v>
      </c>
      <c r="J4266" s="52" t="n">
        <f aca="false">IF(-B4266&gt;F4266,1,0)</f>
        <v>0</v>
      </c>
    </row>
    <row r="4267" customFormat="false" ht="15" hidden="false" customHeight="false" outlineLevel="0" collapsed="false">
      <c r="A4267" s="51" t="n">
        <f aca="false">Prices_MTM!A4500</f>
        <v>44007</v>
      </c>
      <c r="B4267" s="43" t="n">
        <f aca="false">Prices_MTM!I4500</f>
        <v>35999.9999999999</v>
      </c>
      <c r="C4267" s="43" t="n">
        <f aca="false">-PERCENTILE(Prices_MTM!I4250:I4499,1-Inputs!$B$8)</f>
        <v>201975</v>
      </c>
      <c r="D4267" s="43" t="n">
        <f aca="false">NORMSINV(Inputs!$B$8)*STDEV(Prices_MTM!I4250:I4499)</f>
        <v>800762.389866876</v>
      </c>
      <c r="E4267" s="43" t="n">
        <f aca="false">-PERCENTILE(Prices_MTM!I4250:I4499,1-Inputs!$B$9)</f>
        <v>463650</v>
      </c>
      <c r="F4267" s="43" t="n">
        <f aca="false">NORMSINV(Inputs!$B$9)*STDEV(Prices_MTM!I4250:I4499)</f>
        <v>1132533.52927897</v>
      </c>
      <c r="G4267" s="52" t="n">
        <f aca="false">IF(-B4267&gt;C4267,1,0)</f>
        <v>0</v>
      </c>
      <c r="H4267" s="52" t="n">
        <f aca="false">IF(-B4267&gt;D4267,1,0)</f>
        <v>0</v>
      </c>
      <c r="I4267" s="52" t="n">
        <f aca="false">IF(-B4267&gt;E4267,1,0)</f>
        <v>0</v>
      </c>
      <c r="J4267" s="52" t="n">
        <f aca="false">IF(-B4267&gt;F4267,1,0)</f>
        <v>0</v>
      </c>
    </row>
    <row r="4268" customFormat="false" ht="15" hidden="false" customHeight="false" outlineLevel="0" collapsed="false">
      <c r="A4268" s="51" t="n">
        <f aca="false">Prices_MTM!A4501</f>
        <v>44008</v>
      </c>
      <c r="B4268" s="43" t="n">
        <f aca="false">Prices_MTM!I4501</f>
        <v>-2499.9999999995</v>
      </c>
      <c r="C4268" s="43" t="n">
        <f aca="false">-PERCENTILE(Prices_MTM!I4251:I4500,1-Inputs!$B$8)</f>
        <v>201975</v>
      </c>
      <c r="D4268" s="43" t="n">
        <f aca="false">NORMSINV(Inputs!$B$8)*STDEV(Prices_MTM!I4251:I4500)</f>
        <v>800726.681505539</v>
      </c>
      <c r="E4268" s="43" t="n">
        <f aca="false">-PERCENTILE(Prices_MTM!I4251:I4500,1-Inputs!$B$9)</f>
        <v>463650</v>
      </c>
      <c r="F4268" s="43" t="n">
        <f aca="false">NORMSINV(Inputs!$B$9)*STDEV(Prices_MTM!I4251:I4500)</f>
        <v>1132483.0262621</v>
      </c>
      <c r="G4268" s="52" t="n">
        <f aca="false">IF(-B4268&gt;C4268,1,0)</f>
        <v>0</v>
      </c>
      <c r="H4268" s="52" t="n">
        <f aca="false">IF(-B4268&gt;D4268,1,0)</f>
        <v>0</v>
      </c>
      <c r="I4268" s="52" t="n">
        <f aca="false">IF(-B4268&gt;E4268,1,0)</f>
        <v>0</v>
      </c>
      <c r="J4268" s="52" t="n">
        <f aca="false">IF(-B4268&gt;F4268,1,0)</f>
        <v>0</v>
      </c>
    </row>
    <row r="4269" customFormat="false" ht="15" hidden="false" customHeight="false" outlineLevel="0" collapsed="false">
      <c r="A4269" s="51" t="n">
        <f aca="false">Prices_MTM!A4502</f>
        <v>44011</v>
      </c>
      <c r="B4269" s="43" t="n">
        <f aca="false">Prices_MTM!I4502</f>
        <v>83500.0000000001</v>
      </c>
      <c r="C4269" s="43" t="n">
        <f aca="false">-PERCENTILE(Prices_MTM!I4252:I4501,1-Inputs!$B$8)</f>
        <v>201975</v>
      </c>
      <c r="D4269" s="43" t="n">
        <f aca="false">NORMSINV(Inputs!$B$8)*STDEV(Prices_MTM!I4252:I4501)</f>
        <v>800701.193482723</v>
      </c>
      <c r="E4269" s="43" t="n">
        <f aca="false">-PERCENTILE(Prices_MTM!I4252:I4501,1-Inputs!$B$9)</f>
        <v>463650</v>
      </c>
      <c r="F4269" s="43" t="n">
        <f aca="false">NORMSINV(Inputs!$B$9)*STDEV(Prices_MTM!I4252:I4501)</f>
        <v>1132446.97806503</v>
      </c>
      <c r="G4269" s="52" t="n">
        <f aca="false">IF(-B4269&gt;C4269,1,0)</f>
        <v>0</v>
      </c>
      <c r="H4269" s="52" t="n">
        <f aca="false">IF(-B4269&gt;D4269,1,0)</f>
        <v>0</v>
      </c>
      <c r="I4269" s="52" t="n">
        <f aca="false">IF(-B4269&gt;E4269,1,0)</f>
        <v>0</v>
      </c>
      <c r="J4269" s="52" t="n">
        <f aca="false">IF(-B4269&gt;F4269,1,0)</f>
        <v>0</v>
      </c>
    </row>
    <row r="4270" customFormat="false" ht="15" hidden="false" customHeight="false" outlineLevel="0" collapsed="false">
      <c r="A4270" s="51" t="n">
        <f aca="false">Prices_MTM!A4503</f>
        <v>44012</v>
      </c>
      <c r="B4270" s="43" t="n">
        <f aca="false">Prices_MTM!I4503</f>
        <v>-43000</v>
      </c>
      <c r="C4270" s="43" t="n">
        <f aca="false">-PERCENTILE(Prices_MTM!I4253:I4502,1-Inputs!$B$8)</f>
        <v>201975</v>
      </c>
      <c r="D4270" s="43" t="n">
        <f aca="false">NORMSINV(Inputs!$B$8)*STDEV(Prices_MTM!I4253:I4502)</f>
        <v>800643.563861384</v>
      </c>
      <c r="E4270" s="43" t="n">
        <f aca="false">-PERCENTILE(Prices_MTM!I4253:I4502,1-Inputs!$B$9)</f>
        <v>463650</v>
      </c>
      <c r="F4270" s="43" t="n">
        <f aca="false">NORMSINV(Inputs!$B$9)*STDEV(Prices_MTM!I4253:I4502)</f>
        <v>1132365.4713918</v>
      </c>
      <c r="G4270" s="52" t="n">
        <f aca="false">IF(-B4270&gt;C4270,1,0)</f>
        <v>0</v>
      </c>
      <c r="H4270" s="52" t="n">
        <f aca="false">IF(-B4270&gt;D4270,1,0)</f>
        <v>0</v>
      </c>
      <c r="I4270" s="52" t="n">
        <f aca="false">IF(-B4270&gt;E4270,1,0)</f>
        <v>0</v>
      </c>
      <c r="J4270" s="52" t="n">
        <f aca="false">IF(-B4270&gt;F4270,1,0)</f>
        <v>0</v>
      </c>
    </row>
    <row r="4271" customFormat="false" ht="15" hidden="false" customHeight="false" outlineLevel="0" collapsed="false">
      <c r="A4271" s="51" t="n">
        <f aca="false">Prices_MTM!A4504</f>
        <v>44013</v>
      </c>
      <c r="B4271" s="43" t="n">
        <f aca="false">Prices_MTM!I4504</f>
        <v>34000</v>
      </c>
      <c r="C4271" s="43" t="n">
        <f aca="false">-PERCENTILE(Prices_MTM!I4254:I4503,1-Inputs!$B$8)</f>
        <v>201975</v>
      </c>
      <c r="D4271" s="43" t="n">
        <f aca="false">NORMSINV(Inputs!$B$8)*STDEV(Prices_MTM!I4254:I4503)</f>
        <v>800654.141501952</v>
      </c>
      <c r="E4271" s="43" t="n">
        <f aca="false">-PERCENTILE(Prices_MTM!I4254:I4503,1-Inputs!$B$9)</f>
        <v>463650</v>
      </c>
      <c r="F4271" s="43" t="n">
        <f aca="false">NORMSINV(Inputs!$B$9)*STDEV(Prices_MTM!I4254:I4503)</f>
        <v>1132380.43155071</v>
      </c>
      <c r="G4271" s="52" t="n">
        <f aca="false">IF(-B4271&gt;C4271,1,0)</f>
        <v>0</v>
      </c>
      <c r="H4271" s="52" t="n">
        <f aca="false">IF(-B4271&gt;D4271,1,0)</f>
        <v>0</v>
      </c>
      <c r="I4271" s="52" t="n">
        <f aca="false">IF(-B4271&gt;E4271,1,0)</f>
        <v>0</v>
      </c>
      <c r="J4271" s="52" t="n">
        <f aca="false">IF(-B4271&gt;F4271,1,0)</f>
        <v>0</v>
      </c>
    </row>
    <row r="4272" customFormat="false" ht="15" hidden="false" customHeight="false" outlineLevel="0" collapsed="false">
      <c r="A4272" s="51" t="n">
        <f aca="false">Prices_MTM!A4505</f>
        <v>44014</v>
      </c>
      <c r="B4272" s="43" t="n">
        <f aca="false">Prices_MTM!I4505</f>
        <v>18499.9999999999</v>
      </c>
      <c r="C4272" s="43" t="n">
        <f aca="false">-PERCENTILE(Prices_MTM!I4255:I4504,1-Inputs!$B$8)</f>
        <v>201975</v>
      </c>
      <c r="D4272" s="43" t="n">
        <f aca="false">NORMSINV(Inputs!$B$8)*STDEV(Prices_MTM!I4255:I4504)</f>
        <v>800544.271188816</v>
      </c>
      <c r="E4272" s="43" t="n">
        <f aca="false">-PERCENTILE(Prices_MTM!I4255:I4504,1-Inputs!$B$9)</f>
        <v>463650</v>
      </c>
      <c r="F4272" s="43" t="n">
        <f aca="false">NORMSINV(Inputs!$B$9)*STDEV(Prices_MTM!I4255:I4504)</f>
        <v>1132225.03987014</v>
      </c>
      <c r="G4272" s="52" t="n">
        <f aca="false">IF(-B4272&gt;C4272,1,0)</f>
        <v>0</v>
      </c>
      <c r="H4272" s="52" t="n">
        <f aca="false">IF(-B4272&gt;D4272,1,0)</f>
        <v>0</v>
      </c>
      <c r="I4272" s="52" t="n">
        <f aca="false">IF(-B4272&gt;E4272,1,0)</f>
        <v>0</v>
      </c>
      <c r="J4272" s="52" t="n">
        <f aca="false">IF(-B4272&gt;F4272,1,0)</f>
        <v>0</v>
      </c>
    </row>
    <row r="4273" customFormat="false" ht="15" hidden="false" customHeight="false" outlineLevel="0" collapsed="false">
      <c r="A4273" s="51" t="n">
        <f aca="false">Prices_MTM!A4506</f>
        <v>44018</v>
      </c>
      <c r="B4273" s="43" t="n">
        <f aca="false">Prices_MTM!I4506</f>
        <v>16999.9999999998</v>
      </c>
      <c r="C4273" s="43" t="n">
        <f aca="false">-PERCENTILE(Prices_MTM!I4256:I4505,1-Inputs!$B$8)</f>
        <v>201975</v>
      </c>
      <c r="D4273" s="43" t="n">
        <f aca="false">NORMSINV(Inputs!$B$8)*STDEV(Prices_MTM!I4256:I4505)</f>
        <v>800290.240293282</v>
      </c>
      <c r="E4273" s="43" t="n">
        <f aca="false">-PERCENTILE(Prices_MTM!I4256:I4505,1-Inputs!$B$9)</f>
        <v>463650</v>
      </c>
      <c r="F4273" s="43" t="n">
        <f aca="false">NORMSINV(Inputs!$B$9)*STDEV(Prices_MTM!I4256:I4505)</f>
        <v>1131865.75912681</v>
      </c>
      <c r="G4273" s="52" t="n">
        <f aca="false">IF(-B4273&gt;C4273,1,0)</f>
        <v>0</v>
      </c>
      <c r="H4273" s="52" t="n">
        <f aca="false">IF(-B4273&gt;D4273,1,0)</f>
        <v>0</v>
      </c>
      <c r="I4273" s="52" t="n">
        <f aca="false">IF(-B4273&gt;E4273,1,0)</f>
        <v>0</v>
      </c>
      <c r="J4273" s="52" t="n">
        <f aca="false">IF(-B4273&gt;F4273,1,0)</f>
        <v>0</v>
      </c>
    </row>
    <row r="4274" customFormat="false" ht="15" hidden="false" customHeight="false" outlineLevel="0" collapsed="false">
      <c r="A4274" s="51" t="n">
        <f aca="false">Prices_MTM!A4507</f>
        <v>44019</v>
      </c>
      <c r="B4274" s="43" t="n">
        <f aca="false">Prices_MTM!I4507</f>
        <v>-19499.9999999997</v>
      </c>
      <c r="C4274" s="43" t="n">
        <f aca="false">-PERCENTILE(Prices_MTM!I4257:I4506,1-Inputs!$B$8)</f>
        <v>201975</v>
      </c>
      <c r="D4274" s="43" t="n">
        <f aca="false">NORMSINV(Inputs!$B$8)*STDEV(Prices_MTM!I4257:I4506)</f>
        <v>800097.956543961</v>
      </c>
      <c r="E4274" s="43" t="n">
        <f aca="false">-PERCENTILE(Prices_MTM!I4257:I4506,1-Inputs!$B$9)</f>
        <v>463650</v>
      </c>
      <c r="F4274" s="43" t="n">
        <f aca="false">NORMSINV(Inputs!$B$9)*STDEV(Prices_MTM!I4257:I4506)</f>
        <v>1131593.80855071</v>
      </c>
      <c r="G4274" s="52" t="n">
        <f aca="false">IF(-B4274&gt;C4274,1,0)</f>
        <v>0</v>
      </c>
      <c r="H4274" s="52" t="n">
        <f aca="false">IF(-B4274&gt;D4274,1,0)</f>
        <v>0</v>
      </c>
      <c r="I4274" s="52" t="n">
        <f aca="false">IF(-B4274&gt;E4274,1,0)</f>
        <v>0</v>
      </c>
      <c r="J4274" s="52" t="n">
        <f aca="false">IF(-B4274&gt;F4274,1,0)</f>
        <v>0</v>
      </c>
    </row>
    <row r="4275" customFormat="false" ht="15" hidden="false" customHeight="false" outlineLevel="0" collapsed="false">
      <c r="A4275" s="51" t="n">
        <f aca="false">Prices_MTM!A4508</f>
        <v>44020</v>
      </c>
      <c r="B4275" s="43" t="n">
        <f aca="false">Prices_MTM!I4508</f>
        <v>12499.9999999993</v>
      </c>
      <c r="C4275" s="43" t="n">
        <f aca="false">-PERCENTILE(Prices_MTM!I4258:I4507,1-Inputs!$B$8)</f>
        <v>201975</v>
      </c>
      <c r="D4275" s="43" t="n">
        <f aca="false">NORMSINV(Inputs!$B$8)*STDEV(Prices_MTM!I4258:I4507)</f>
        <v>800068.672900692</v>
      </c>
      <c r="E4275" s="43" t="n">
        <f aca="false">-PERCENTILE(Prices_MTM!I4258:I4507,1-Inputs!$B$9)</f>
        <v>463650</v>
      </c>
      <c r="F4275" s="43" t="n">
        <f aca="false">NORMSINV(Inputs!$B$9)*STDEV(Prices_MTM!I4258:I4507)</f>
        <v>1131552.3921352</v>
      </c>
      <c r="G4275" s="52" t="n">
        <f aca="false">IF(-B4275&gt;C4275,1,0)</f>
        <v>0</v>
      </c>
      <c r="H4275" s="52" t="n">
        <f aca="false">IF(-B4275&gt;D4275,1,0)</f>
        <v>0</v>
      </c>
      <c r="I4275" s="52" t="n">
        <f aca="false">IF(-B4275&gt;E4275,1,0)</f>
        <v>0</v>
      </c>
      <c r="J4275" s="52" t="n">
        <f aca="false">IF(-B4275&gt;F4275,1,0)</f>
        <v>0</v>
      </c>
    </row>
    <row r="4276" customFormat="false" ht="15" hidden="false" customHeight="false" outlineLevel="0" collapsed="false">
      <c r="A4276" s="51" t="n">
        <f aca="false">Prices_MTM!A4509</f>
        <v>44021</v>
      </c>
      <c r="B4276" s="43" t="n">
        <f aca="false">Prices_MTM!I4509</f>
        <v>-60999.9999999996</v>
      </c>
      <c r="C4276" s="43" t="n">
        <f aca="false">-PERCENTILE(Prices_MTM!I4259:I4508,1-Inputs!$B$8)</f>
        <v>201975</v>
      </c>
      <c r="D4276" s="43" t="n">
        <f aca="false">NORMSINV(Inputs!$B$8)*STDEV(Prices_MTM!I4259:I4508)</f>
        <v>800061.108688441</v>
      </c>
      <c r="E4276" s="43" t="n">
        <f aca="false">-PERCENTILE(Prices_MTM!I4259:I4508,1-Inputs!$B$9)</f>
        <v>463650</v>
      </c>
      <c r="F4276" s="43" t="n">
        <f aca="false">NORMSINV(Inputs!$B$9)*STDEV(Prices_MTM!I4259:I4508)</f>
        <v>1131541.69392546</v>
      </c>
      <c r="G4276" s="52" t="n">
        <f aca="false">IF(-B4276&gt;C4276,1,0)</f>
        <v>0</v>
      </c>
      <c r="H4276" s="52" t="n">
        <f aca="false">IF(-B4276&gt;D4276,1,0)</f>
        <v>0</v>
      </c>
      <c r="I4276" s="52" t="n">
        <f aca="false">IF(-B4276&gt;E4276,1,0)</f>
        <v>0</v>
      </c>
      <c r="J4276" s="52" t="n">
        <f aca="false">IF(-B4276&gt;F4276,1,0)</f>
        <v>0</v>
      </c>
    </row>
    <row r="4277" customFormat="false" ht="15" hidden="false" customHeight="false" outlineLevel="0" collapsed="false">
      <c r="A4277" s="51" t="n">
        <f aca="false">Prices_MTM!A4510</f>
        <v>44022</v>
      </c>
      <c r="B4277" s="43" t="n">
        <f aca="false">Prices_MTM!I4510</f>
        <v>46000.0000000001</v>
      </c>
      <c r="C4277" s="43" t="n">
        <f aca="false">-PERCENTILE(Prices_MTM!I4260:I4509,1-Inputs!$B$8)</f>
        <v>201975</v>
      </c>
      <c r="D4277" s="43" t="n">
        <f aca="false">NORMSINV(Inputs!$B$8)*STDEV(Prices_MTM!I4260:I4509)</f>
        <v>800064.459285875</v>
      </c>
      <c r="E4277" s="43" t="n">
        <f aca="false">-PERCENTILE(Prices_MTM!I4260:I4509,1-Inputs!$B$9)</f>
        <v>463650</v>
      </c>
      <c r="F4277" s="43" t="n">
        <f aca="false">NORMSINV(Inputs!$B$9)*STDEV(Prices_MTM!I4260:I4509)</f>
        <v>1131546.43273936</v>
      </c>
      <c r="G4277" s="52" t="n">
        <f aca="false">IF(-B4277&gt;C4277,1,0)</f>
        <v>0</v>
      </c>
      <c r="H4277" s="52" t="n">
        <f aca="false">IF(-B4277&gt;D4277,1,0)</f>
        <v>0</v>
      </c>
      <c r="I4277" s="52" t="n">
        <f aca="false">IF(-B4277&gt;E4277,1,0)</f>
        <v>0</v>
      </c>
      <c r="J4277" s="52" t="n">
        <f aca="false">IF(-B4277&gt;F4277,1,0)</f>
        <v>0</v>
      </c>
    </row>
    <row r="4278" customFormat="false" ht="15" hidden="false" customHeight="false" outlineLevel="0" collapsed="false">
      <c r="A4278" s="51" t="n">
        <f aca="false">Prices_MTM!A4511</f>
        <v>44025</v>
      </c>
      <c r="B4278" s="43" t="n">
        <f aca="false">Prices_MTM!I4511</f>
        <v>-28999.9999999999</v>
      </c>
      <c r="C4278" s="43" t="n">
        <f aca="false">-PERCENTILE(Prices_MTM!I4261:I4510,1-Inputs!$B$8)</f>
        <v>201975</v>
      </c>
      <c r="D4278" s="43" t="n">
        <f aca="false">NORMSINV(Inputs!$B$8)*STDEV(Prices_MTM!I4261:I4510)</f>
        <v>799887.912776959</v>
      </c>
      <c r="E4278" s="43" t="n">
        <f aca="false">-PERCENTILE(Prices_MTM!I4261:I4510,1-Inputs!$B$9)</f>
        <v>463650</v>
      </c>
      <c r="F4278" s="43" t="n">
        <f aca="false">NORMSINV(Inputs!$B$9)*STDEV(Prices_MTM!I4261:I4510)</f>
        <v>1131296.73964268</v>
      </c>
      <c r="G4278" s="52" t="n">
        <f aca="false">IF(-B4278&gt;C4278,1,0)</f>
        <v>0</v>
      </c>
      <c r="H4278" s="52" t="n">
        <f aca="false">IF(-B4278&gt;D4278,1,0)</f>
        <v>0</v>
      </c>
      <c r="I4278" s="52" t="n">
        <f aca="false">IF(-B4278&gt;E4278,1,0)</f>
        <v>0</v>
      </c>
      <c r="J4278" s="52" t="n">
        <f aca="false">IF(-B4278&gt;F4278,1,0)</f>
        <v>0</v>
      </c>
    </row>
    <row r="4279" customFormat="false" ht="15" hidden="false" customHeight="false" outlineLevel="0" collapsed="false">
      <c r="A4279" s="51" t="n">
        <f aca="false">Prices_MTM!A4512</f>
        <v>44026</v>
      </c>
      <c r="B4279" s="43" t="n">
        <f aca="false">Prices_MTM!I4512</f>
        <v>17999.9999999996</v>
      </c>
      <c r="C4279" s="43" t="n">
        <f aca="false">-PERCENTILE(Prices_MTM!I4262:I4511,1-Inputs!$B$8)</f>
        <v>201975</v>
      </c>
      <c r="D4279" s="43" t="n">
        <f aca="false">NORMSINV(Inputs!$B$8)*STDEV(Prices_MTM!I4262:I4511)</f>
        <v>799833.239760008</v>
      </c>
      <c r="E4279" s="43" t="n">
        <f aca="false">-PERCENTILE(Prices_MTM!I4262:I4511,1-Inputs!$B$9)</f>
        <v>463650</v>
      </c>
      <c r="F4279" s="43" t="n">
        <f aca="false">NORMSINV(Inputs!$B$9)*STDEV(Prices_MTM!I4262:I4511)</f>
        <v>1131219.41455146</v>
      </c>
      <c r="G4279" s="52" t="n">
        <f aca="false">IF(-B4279&gt;C4279,1,0)</f>
        <v>0</v>
      </c>
      <c r="H4279" s="52" t="n">
        <f aca="false">IF(-B4279&gt;D4279,1,0)</f>
        <v>0</v>
      </c>
      <c r="I4279" s="52" t="n">
        <f aca="false">IF(-B4279&gt;E4279,1,0)</f>
        <v>0</v>
      </c>
      <c r="J4279" s="52" t="n">
        <f aca="false">IF(-B4279&gt;F4279,1,0)</f>
        <v>0</v>
      </c>
    </row>
    <row r="4280" customFormat="false" ht="15" hidden="false" customHeight="false" outlineLevel="0" collapsed="false">
      <c r="A4280" s="51" t="n">
        <f aca="false">Prices_MTM!A4513</f>
        <v>44027</v>
      </c>
      <c r="B4280" s="43" t="n">
        <f aca="false">Prices_MTM!I4513</f>
        <v>40500.0000000005</v>
      </c>
      <c r="C4280" s="43" t="n">
        <f aca="false">-PERCENTILE(Prices_MTM!I4263:I4512,1-Inputs!$B$8)</f>
        <v>201975</v>
      </c>
      <c r="D4280" s="43" t="n">
        <f aca="false">NORMSINV(Inputs!$B$8)*STDEV(Prices_MTM!I4263:I4512)</f>
        <v>799812.956432071</v>
      </c>
      <c r="E4280" s="43" t="n">
        <f aca="false">-PERCENTILE(Prices_MTM!I4263:I4512,1-Inputs!$B$9)</f>
        <v>463650</v>
      </c>
      <c r="F4280" s="43" t="n">
        <f aca="false">NORMSINV(Inputs!$B$9)*STDEV(Prices_MTM!I4263:I4512)</f>
        <v>1131190.72745369</v>
      </c>
      <c r="G4280" s="52" t="n">
        <f aca="false">IF(-B4280&gt;C4280,1,0)</f>
        <v>0</v>
      </c>
      <c r="H4280" s="52" t="n">
        <f aca="false">IF(-B4280&gt;D4280,1,0)</f>
        <v>0</v>
      </c>
      <c r="I4280" s="52" t="n">
        <f aca="false">IF(-B4280&gt;E4280,1,0)</f>
        <v>0</v>
      </c>
      <c r="J4280" s="52" t="n">
        <f aca="false">IF(-B4280&gt;F4280,1,0)</f>
        <v>0</v>
      </c>
    </row>
    <row r="4281" customFormat="false" ht="15" hidden="false" customHeight="false" outlineLevel="0" collapsed="false">
      <c r="A4281" s="51" t="n">
        <f aca="false">Prices_MTM!A4514</f>
        <v>44028</v>
      </c>
      <c r="B4281" s="43" t="n">
        <f aca="false">Prices_MTM!I4514</f>
        <v>-33500.0000000001</v>
      </c>
      <c r="C4281" s="43" t="n">
        <f aca="false">-PERCENTILE(Prices_MTM!I4264:I4513,1-Inputs!$B$8)</f>
        <v>201975</v>
      </c>
      <c r="D4281" s="43" t="n">
        <f aca="false">NORMSINV(Inputs!$B$8)*STDEV(Prices_MTM!I4264:I4513)</f>
        <v>799785.894212535</v>
      </c>
      <c r="E4281" s="43" t="n">
        <f aca="false">-PERCENTILE(Prices_MTM!I4264:I4513,1-Inputs!$B$9)</f>
        <v>463650</v>
      </c>
      <c r="F4281" s="43" t="n">
        <f aca="false">NORMSINV(Inputs!$B$9)*STDEV(Prices_MTM!I4264:I4513)</f>
        <v>1131152.45284016</v>
      </c>
      <c r="G4281" s="52" t="n">
        <f aca="false">IF(-B4281&gt;C4281,1,0)</f>
        <v>0</v>
      </c>
      <c r="H4281" s="52" t="n">
        <f aca="false">IF(-B4281&gt;D4281,1,0)</f>
        <v>0</v>
      </c>
      <c r="I4281" s="52" t="n">
        <f aca="false">IF(-B4281&gt;E4281,1,0)</f>
        <v>0</v>
      </c>
      <c r="J4281" s="52" t="n">
        <f aca="false">IF(-B4281&gt;F4281,1,0)</f>
        <v>0</v>
      </c>
    </row>
    <row r="4282" customFormat="false" ht="15" hidden="false" customHeight="false" outlineLevel="0" collapsed="false">
      <c r="A4282" s="51" t="n">
        <f aca="false">Prices_MTM!A4515</f>
        <v>44029</v>
      </c>
      <c r="B4282" s="43" t="n">
        <f aca="false">Prices_MTM!I4515</f>
        <v>-10000.0000000005</v>
      </c>
      <c r="C4282" s="43" t="n">
        <f aca="false">-PERCENTILE(Prices_MTM!I4265:I4514,1-Inputs!$B$8)</f>
        <v>201975</v>
      </c>
      <c r="D4282" s="43" t="n">
        <f aca="false">NORMSINV(Inputs!$B$8)*STDEV(Prices_MTM!I4265:I4514)</f>
        <v>799670.377173373</v>
      </c>
      <c r="E4282" s="43" t="n">
        <f aca="false">-PERCENTILE(Prices_MTM!I4265:I4514,1-Inputs!$B$9)</f>
        <v>463650</v>
      </c>
      <c r="F4282" s="43" t="n">
        <f aca="false">NORMSINV(Inputs!$B$9)*STDEV(Prices_MTM!I4265:I4514)</f>
        <v>1130989.07488721</v>
      </c>
      <c r="G4282" s="52" t="n">
        <f aca="false">IF(-B4282&gt;C4282,1,0)</f>
        <v>0</v>
      </c>
      <c r="H4282" s="52" t="n">
        <f aca="false">IF(-B4282&gt;D4282,1,0)</f>
        <v>0</v>
      </c>
      <c r="I4282" s="52" t="n">
        <f aca="false">IF(-B4282&gt;E4282,1,0)</f>
        <v>0</v>
      </c>
      <c r="J4282" s="52" t="n">
        <f aca="false">IF(-B4282&gt;F4282,1,0)</f>
        <v>0</v>
      </c>
    </row>
    <row r="4283" customFormat="false" ht="15" hidden="false" customHeight="false" outlineLevel="0" collapsed="false">
      <c r="A4283" s="51" t="n">
        <f aca="false">Prices_MTM!A4516</f>
        <v>44032</v>
      </c>
      <c r="B4283" s="43" t="n">
        <f aca="false">Prices_MTM!I4516</f>
        <v>39500.0000000003</v>
      </c>
      <c r="C4283" s="43" t="n">
        <f aca="false">-PERCENTILE(Prices_MTM!I4266:I4515,1-Inputs!$B$8)</f>
        <v>201975</v>
      </c>
      <c r="D4283" s="43" t="n">
        <f aca="false">NORMSINV(Inputs!$B$8)*STDEV(Prices_MTM!I4266:I4515)</f>
        <v>799668.504793845</v>
      </c>
      <c r="E4283" s="43" t="n">
        <f aca="false">-PERCENTILE(Prices_MTM!I4266:I4515,1-Inputs!$B$9)</f>
        <v>463650</v>
      </c>
      <c r="F4283" s="43" t="n">
        <f aca="false">NORMSINV(Inputs!$B$9)*STDEV(Prices_MTM!I4266:I4515)</f>
        <v>1130986.42674511</v>
      </c>
      <c r="G4283" s="52" t="n">
        <f aca="false">IF(-B4283&gt;C4283,1,0)</f>
        <v>0</v>
      </c>
      <c r="H4283" s="52" t="n">
        <f aca="false">IF(-B4283&gt;D4283,1,0)</f>
        <v>0</v>
      </c>
      <c r="I4283" s="52" t="n">
        <f aca="false">IF(-B4283&gt;E4283,1,0)</f>
        <v>0</v>
      </c>
      <c r="J4283" s="52" t="n">
        <f aca="false">IF(-B4283&gt;F4283,1,0)</f>
        <v>0</v>
      </c>
    </row>
    <row r="4284" customFormat="false" ht="15" hidden="false" customHeight="false" outlineLevel="0" collapsed="false">
      <c r="A4284" s="51" t="n">
        <f aca="false">Prices_MTM!A4517</f>
        <v>44033</v>
      </c>
      <c r="B4284" s="43" t="n">
        <f aca="false">Prices_MTM!I4517</f>
        <v>42499.9999999997</v>
      </c>
      <c r="C4284" s="43" t="n">
        <f aca="false">-PERCENTILE(Prices_MTM!I4267:I4516,1-Inputs!$B$8)</f>
        <v>201975</v>
      </c>
      <c r="D4284" s="43" t="n">
        <f aca="false">NORMSINV(Inputs!$B$8)*STDEV(Prices_MTM!I4267:I4516)</f>
        <v>799679.842786457</v>
      </c>
      <c r="E4284" s="43" t="n">
        <f aca="false">-PERCENTILE(Prices_MTM!I4267:I4516,1-Inputs!$B$9)</f>
        <v>463650</v>
      </c>
      <c r="F4284" s="43" t="n">
        <f aca="false">NORMSINV(Inputs!$B$9)*STDEV(Prices_MTM!I4267:I4516)</f>
        <v>1131002.46228443</v>
      </c>
      <c r="G4284" s="52" t="n">
        <f aca="false">IF(-B4284&gt;C4284,1,0)</f>
        <v>0</v>
      </c>
      <c r="H4284" s="52" t="n">
        <f aca="false">IF(-B4284&gt;D4284,1,0)</f>
        <v>0</v>
      </c>
      <c r="I4284" s="52" t="n">
        <f aca="false">IF(-B4284&gt;E4284,1,0)</f>
        <v>0</v>
      </c>
      <c r="J4284" s="52" t="n">
        <f aca="false">IF(-B4284&gt;F4284,1,0)</f>
        <v>0</v>
      </c>
    </row>
    <row r="4285" customFormat="false" ht="15" hidden="false" customHeight="false" outlineLevel="0" collapsed="false">
      <c r="A4285" s="51" t="n">
        <f aca="false">Prices_MTM!A4518</f>
        <v>44034</v>
      </c>
      <c r="B4285" s="43" t="n">
        <f aca="false">Prices_MTM!I4518</f>
        <v>28500.0000000007</v>
      </c>
      <c r="C4285" s="43" t="n">
        <f aca="false">-PERCENTILE(Prices_MTM!I4268:I4517,1-Inputs!$B$8)</f>
        <v>201975</v>
      </c>
      <c r="D4285" s="43" t="n">
        <f aca="false">NORMSINV(Inputs!$B$8)*STDEV(Prices_MTM!I4268:I4517)</f>
        <v>799690.90203126</v>
      </c>
      <c r="E4285" s="43" t="n">
        <f aca="false">-PERCENTILE(Prices_MTM!I4268:I4517,1-Inputs!$B$9)</f>
        <v>463650</v>
      </c>
      <c r="F4285" s="43" t="n">
        <f aca="false">NORMSINV(Inputs!$B$9)*STDEV(Prices_MTM!I4268:I4517)</f>
        <v>1131018.1035854</v>
      </c>
      <c r="G4285" s="52" t="n">
        <f aca="false">IF(-B4285&gt;C4285,1,0)</f>
        <v>0</v>
      </c>
      <c r="H4285" s="52" t="n">
        <f aca="false">IF(-B4285&gt;D4285,1,0)</f>
        <v>0</v>
      </c>
      <c r="I4285" s="52" t="n">
        <f aca="false">IF(-B4285&gt;E4285,1,0)</f>
        <v>0</v>
      </c>
      <c r="J4285" s="52" t="n">
        <f aca="false">IF(-B4285&gt;F4285,1,0)</f>
        <v>0</v>
      </c>
    </row>
    <row r="4286" customFormat="false" ht="15" hidden="false" customHeight="false" outlineLevel="0" collapsed="false">
      <c r="A4286" s="51" t="n">
        <f aca="false">Prices_MTM!A4519</f>
        <v>44035</v>
      </c>
      <c r="B4286" s="43" t="n">
        <f aca="false">Prices_MTM!I4519</f>
        <v>-38000.0000000003</v>
      </c>
      <c r="C4286" s="43" t="n">
        <f aca="false">-PERCENTILE(Prices_MTM!I4269:I4518,1-Inputs!$B$8)</f>
        <v>201975</v>
      </c>
      <c r="D4286" s="43" t="n">
        <f aca="false">NORMSINV(Inputs!$B$8)*STDEV(Prices_MTM!I4269:I4518)</f>
        <v>799697.238651879</v>
      </c>
      <c r="E4286" s="43" t="n">
        <f aca="false">-PERCENTILE(Prices_MTM!I4269:I4518,1-Inputs!$B$9)</f>
        <v>463650</v>
      </c>
      <c r="F4286" s="43" t="n">
        <f aca="false">NORMSINV(Inputs!$B$9)*STDEV(Prices_MTM!I4269:I4518)</f>
        <v>1131027.06558887</v>
      </c>
      <c r="G4286" s="52" t="n">
        <f aca="false">IF(-B4286&gt;C4286,1,0)</f>
        <v>0</v>
      </c>
      <c r="H4286" s="52" t="n">
        <f aca="false">IF(-B4286&gt;D4286,1,0)</f>
        <v>0</v>
      </c>
      <c r="I4286" s="52" t="n">
        <f aca="false">IF(-B4286&gt;E4286,1,0)</f>
        <v>0</v>
      </c>
      <c r="J4286" s="52" t="n">
        <f aca="false">IF(-B4286&gt;F4286,1,0)</f>
        <v>0</v>
      </c>
    </row>
    <row r="4287" customFormat="false" ht="15" hidden="false" customHeight="false" outlineLevel="0" collapsed="false">
      <c r="A4287" s="51" t="n">
        <f aca="false">Prices_MTM!A4520</f>
        <v>44036</v>
      </c>
      <c r="B4287" s="43" t="n">
        <f aca="false">Prices_MTM!I4520</f>
        <v>7499.99999999957</v>
      </c>
      <c r="C4287" s="43" t="n">
        <f aca="false">-PERCENTILE(Prices_MTM!I4270:I4519,1-Inputs!$B$8)</f>
        <v>201975</v>
      </c>
      <c r="D4287" s="43" t="n">
        <f aca="false">NORMSINV(Inputs!$B$8)*STDEV(Prices_MTM!I4270:I4519)</f>
        <v>799683.735618069</v>
      </c>
      <c r="E4287" s="43" t="n">
        <f aca="false">-PERCENTILE(Prices_MTM!I4270:I4519,1-Inputs!$B$9)</f>
        <v>463650</v>
      </c>
      <c r="F4287" s="43" t="n">
        <f aca="false">NORMSINV(Inputs!$B$9)*STDEV(Prices_MTM!I4270:I4519)</f>
        <v>1131007.96799047</v>
      </c>
      <c r="G4287" s="52" t="n">
        <f aca="false">IF(-B4287&gt;C4287,1,0)</f>
        <v>0</v>
      </c>
      <c r="H4287" s="52" t="n">
        <f aca="false">IF(-B4287&gt;D4287,1,0)</f>
        <v>0</v>
      </c>
      <c r="I4287" s="52" t="n">
        <f aca="false">IF(-B4287&gt;E4287,1,0)</f>
        <v>0</v>
      </c>
      <c r="J4287" s="52" t="n">
        <f aca="false">IF(-B4287&gt;F4287,1,0)</f>
        <v>0</v>
      </c>
    </row>
    <row r="4288" customFormat="false" ht="15" hidden="false" customHeight="false" outlineLevel="0" collapsed="false">
      <c r="A4288" s="51" t="n">
        <f aca="false">Prices_MTM!A4521</f>
        <v>44039</v>
      </c>
      <c r="B4288" s="43" t="n">
        <f aca="false">Prices_MTM!I4521</f>
        <v>18000.0000000003</v>
      </c>
      <c r="C4288" s="43" t="n">
        <f aca="false">-PERCENTILE(Prices_MTM!I4271:I4520,1-Inputs!$B$8)</f>
        <v>201975</v>
      </c>
      <c r="D4288" s="43" t="n">
        <f aca="false">NORMSINV(Inputs!$B$8)*STDEV(Prices_MTM!I4271:I4520)</f>
        <v>799544.576104279</v>
      </c>
      <c r="E4288" s="43" t="n">
        <f aca="false">-PERCENTILE(Prices_MTM!I4271:I4520,1-Inputs!$B$9)</f>
        <v>463650</v>
      </c>
      <c r="F4288" s="43" t="n">
        <f aca="false">NORMSINV(Inputs!$B$9)*STDEV(Prices_MTM!I4271:I4520)</f>
        <v>1130811.15203447</v>
      </c>
      <c r="G4288" s="52" t="n">
        <f aca="false">IF(-B4288&gt;C4288,1,0)</f>
        <v>0</v>
      </c>
      <c r="H4288" s="52" t="n">
        <f aca="false">IF(-B4288&gt;D4288,1,0)</f>
        <v>0</v>
      </c>
      <c r="I4288" s="52" t="n">
        <f aca="false">IF(-B4288&gt;E4288,1,0)</f>
        <v>0</v>
      </c>
      <c r="J4288" s="52" t="n">
        <f aca="false">IF(-B4288&gt;F4288,1,0)</f>
        <v>0</v>
      </c>
    </row>
    <row r="4289" customFormat="false" ht="15" hidden="false" customHeight="false" outlineLevel="0" collapsed="false">
      <c r="A4289" s="51" t="n">
        <f aca="false">Prices_MTM!A4522</f>
        <v>44040</v>
      </c>
      <c r="B4289" s="43" t="n">
        <f aca="false">Prices_MTM!I4522</f>
        <v>-43000</v>
      </c>
      <c r="C4289" s="43" t="n">
        <f aca="false">-PERCENTILE(Prices_MTM!I4272:I4521,1-Inputs!$B$8)</f>
        <v>201975</v>
      </c>
      <c r="D4289" s="43" t="n">
        <f aca="false">NORMSINV(Inputs!$B$8)*STDEV(Prices_MTM!I4272:I4521)</f>
        <v>799545.085884013</v>
      </c>
      <c r="E4289" s="43" t="n">
        <f aca="false">-PERCENTILE(Prices_MTM!I4272:I4521,1-Inputs!$B$9)</f>
        <v>463650</v>
      </c>
      <c r="F4289" s="43" t="n">
        <f aca="false">NORMSINV(Inputs!$B$9)*STDEV(Prices_MTM!I4272:I4521)</f>
        <v>1130811.87302568</v>
      </c>
      <c r="G4289" s="52" t="n">
        <f aca="false">IF(-B4289&gt;C4289,1,0)</f>
        <v>0</v>
      </c>
      <c r="H4289" s="52" t="n">
        <f aca="false">IF(-B4289&gt;D4289,1,0)</f>
        <v>0</v>
      </c>
      <c r="I4289" s="52" t="n">
        <f aca="false">IF(-B4289&gt;E4289,1,0)</f>
        <v>0</v>
      </c>
      <c r="J4289" s="52" t="n">
        <f aca="false">IF(-B4289&gt;F4289,1,0)</f>
        <v>0</v>
      </c>
    </row>
    <row r="4290" customFormat="false" ht="15" hidden="false" customHeight="false" outlineLevel="0" collapsed="false">
      <c r="A4290" s="51" t="n">
        <f aca="false">Prices_MTM!A4523</f>
        <v>44041</v>
      </c>
      <c r="B4290" s="43" t="n">
        <f aca="false">Prices_MTM!I4523</f>
        <v>4000.00000000027</v>
      </c>
      <c r="C4290" s="43" t="n">
        <f aca="false">-PERCENTILE(Prices_MTM!I4273:I4522,1-Inputs!$B$8)</f>
        <v>201975</v>
      </c>
      <c r="D4290" s="43" t="n">
        <f aca="false">NORMSINV(Inputs!$B$8)*STDEV(Prices_MTM!I4273:I4522)</f>
        <v>799524.667675386</v>
      </c>
      <c r="E4290" s="43" t="n">
        <f aca="false">-PERCENTILE(Prices_MTM!I4273:I4522,1-Inputs!$B$9)</f>
        <v>463650</v>
      </c>
      <c r="F4290" s="43" t="n">
        <f aca="false">NORMSINV(Inputs!$B$9)*STDEV(Prices_MTM!I4273:I4522)</f>
        <v>1130782.99516357</v>
      </c>
      <c r="G4290" s="52" t="n">
        <f aca="false">IF(-B4290&gt;C4290,1,0)</f>
        <v>0</v>
      </c>
      <c r="H4290" s="52" t="n">
        <f aca="false">IF(-B4290&gt;D4290,1,0)</f>
        <v>0</v>
      </c>
      <c r="I4290" s="52" t="n">
        <f aca="false">IF(-B4290&gt;E4290,1,0)</f>
        <v>0</v>
      </c>
      <c r="J4290" s="52" t="n">
        <f aca="false">IF(-B4290&gt;F4290,1,0)</f>
        <v>0</v>
      </c>
    </row>
    <row r="4291" customFormat="false" ht="15" hidden="false" customHeight="false" outlineLevel="0" collapsed="false">
      <c r="A4291" s="51" t="n">
        <f aca="false">Prices_MTM!A4524</f>
        <v>44042</v>
      </c>
      <c r="B4291" s="43" t="n">
        <f aca="false">Prices_MTM!I4524</f>
        <v>-101500</v>
      </c>
      <c r="C4291" s="43" t="n">
        <f aca="false">-PERCENTILE(Prices_MTM!I4274:I4523,1-Inputs!$B$8)</f>
        <v>201975</v>
      </c>
      <c r="D4291" s="43" t="n">
        <f aca="false">NORMSINV(Inputs!$B$8)*STDEV(Prices_MTM!I4274:I4523)</f>
        <v>799467.600853041</v>
      </c>
      <c r="E4291" s="43" t="n">
        <f aca="false">-PERCENTILE(Prices_MTM!I4274:I4523,1-Inputs!$B$9)</f>
        <v>463650</v>
      </c>
      <c r="F4291" s="43" t="n">
        <f aca="false">NORMSINV(Inputs!$B$9)*STDEV(Prices_MTM!I4274:I4523)</f>
        <v>1130702.28446769</v>
      </c>
      <c r="G4291" s="52" t="n">
        <f aca="false">IF(-B4291&gt;C4291,1,0)</f>
        <v>0</v>
      </c>
      <c r="H4291" s="52" t="n">
        <f aca="false">IF(-B4291&gt;D4291,1,0)</f>
        <v>0</v>
      </c>
      <c r="I4291" s="52" t="n">
        <f aca="false">IF(-B4291&gt;E4291,1,0)</f>
        <v>0</v>
      </c>
      <c r="J4291" s="52" t="n">
        <f aca="false">IF(-B4291&gt;F4291,1,0)</f>
        <v>0</v>
      </c>
    </row>
    <row r="4292" customFormat="false" ht="15" hidden="false" customHeight="false" outlineLevel="0" collapsed="false">
      <c r="A4292" s="51" t="n">
        <f aca="false">Prices_MTM!A4525</f>
        <v>44043</v>
      </c>
      <c r="B4292" s="43" t="n">
        <f aca="false">Prices_MTM!I4525</f>
        <v>17499.9999999997</v>
      </c>
      <c r="C4292" s="43" t="n">
        <f aca="false">-PERCENTILE(Prices_MTM!I4275:I4524,1-Inputs!$B$8)</f>
        <v>201975</v>
      </c>
      <c r="D4292" s="43" t="n">
        <f aca="false">NORMSINV(Inputs!$B$8)*STDEV(Prices_MTM!I4275:I4524)</f>
        <v>799452.944392705</v>
      </c>
      <c r="E4292" s="43" t="n">
        <f aca="false">-PERCENTILE(Prices_MTM!I4275:I4524,1-Inputs!$B$9)</f>
        <v>463650</v>
      </c>
      <c r="F4292" s="43" t="n">
        <f aca="false">NORMSINV(Inputs!$B$9)*STDEV(Prices_MTM!I4275:I4524)</f>
        <v>1130681.55555615</v>
      </c>
      <c r="G4292" s="52" t="n">
        <f aca="false">IF(-B4292&gt;C4292,1,0)</f>
        <v>0</v>
      </c>
      <c r="H4292" s="52" t="n">
        <f aca="false">IF(-B4292&gt;D4292,1,0)</f>
        <v>0</v>
      </c>
      <c r="I4292" s="52" t="n">
        <f aca="false">IF(-B4292&gt;E4292,1,0)</f>
        <v>0</v>
      </c>
      <c r="J4292" s="52" t="n">
        <f aca="false">IF(-B4292&gt;F4292,1,0)</f>
        <v>0</v>
      </c>
    </row>
    <row r="4293" customFormat="false" ht="15" hidden="false" customHeight="false" outlineLevel="0" collapsed="false">
      <c r="A4293" s="51" t="n">
        <f aca="false">Prices_MTM!A4526</f>
        <v>44046</v>
      </c>
      <c r="B4293" s="43" t="n">
        <f aca="false">Prices_MTM!I4526</f>
        <v>41499.9999999999</v>
      </c>
      <c r="C4293" s="43" t="n">
        <f aca="false">-PERCENTILE(Prices_MTM!I4276:I4525,1-Inputs!$B$8)</f>
        <v>201975</v>
      </c>
      <c r="D4293" s="43" t="n">
        <f aca="false">NORMSINV(Inputs!$B$8)*STDEV(Prices_MTM!I4276:I4525)</f>
        <v>799452.051081032</v>
      </c>
      <c r="E4293" s="43" t="n">
        <f aca="false">-PERCENTILE(Prices_MTM!I4276:I4525,1-Inputs!$B$9)</f>
        <v>463650</v>
      </c>
      <c r="F4293" s="43" t="n">
        <f aca="false">NORMSINV(Inputs!$B$9)*STDEV(Prices_MTM!I4276:I4525)</f>
        <v>1130680.2921284</v>
      </c>
      <c r="G4293" s="52" t="n">
        <f aca="false">IF(-B4293&gt;C4293,1,0)</f>
        <v>0</v>
      </c>
      <c r="H4293" s="52" t="n">
        <f aca="false">IF(-B4293&gt;D4293,1,0)</f>
        <v>0</v>
      </c>
      <c r="I4293" s="52" t="n">
        <f aca="false">IF(-B4293&gt;E4293,1,0)</f>
        <v>0</v>
      </c>
      <c r="J4293" s="52" t="n">
        <f aca="false">IF(-B4293&gt;F4293,1,0)</f>
        <v>0</v>
      </c>
    </row>
    <row r="4294" customFormat="false" ht="15" hidden="false" customHeight="false" outlineLevel="0" collapsed="false">
      <c r="A4294" s="51" t="n">
        <f aca="false">Prices_MTM!A4527</f>
        <v>44047</v>
      </c>
      <c r="B4294" s="43" t="n">
        <f aca="false">Prices_MTM!I4527</f>
        <v>72500.0000000001</v>
      </c>
      <c r="C4294" s="43" t="n">
        <f aca="false">-PERCENTILE(Prices_MTM!I4277:I4526,1-Inputs!$B$8)</f>
        <v>195900</v>
      </c>
      <c r="D4294" s="43" t="n">
        <f aca="false">NORMSINV(Inputs!$B$8)*STDEV(Prices_MTM!I4277:I4526)</f>
        <v>798217.727350483</v>
      </c>
      <c r="E4294" s="43" t="n">
        <f aca="false">-PERCENTILE(Prices_MTM!I4277:I4526,1-Inputs!$B$9)</f>
        <v>443315</v>
      </c>
      <c r="F4294" s="43" t="n">
        <f aca="false">NORMSINV(Inputs!$B$9)*STDEV(Prices_MTM!I4277:I4526)</f>
        <v>1128934.56452116</v>
      </c>
      <c r="G4294" s="52" t="n">
        <f aca="false">IF(-B4294&gt;C4294,1,0)</f>
        <v>0</v>
      </c>
      <c r="H4294" s="52" t="n">
        <f aca="false">IF(-B4294&gt;D4294,1,0)</f>
        <v>0</v>
      </c>
      <c r="I4294" s="52" t="n">
        <f aca="false">IF(-B4294&gt;E4294,1,0)</f>
        <v>0</v>
      </c>
      <c r="J4294" s="52" t="n">
        <f aca="false">IF(-B4294&gt;F4294,1,0)</f>
        <v>0</v>
      </c>
    </row>
    <row r="4295" customFormat="false" ht="15" hidden="false" customHeight="false" outlineLevel="0" collapsed="false">
      <c r="A4295" s="51" t="n">
        <f aca="false">Prices_MTM!A4528</f>
        <v>44048</v>
      </c>
      <c r="B4295" s="43" t="n">
        <f aca="false">Prices_MTM!I4528</f>
        <v>11499.9999999998</v>
      </c>
      <c r="C4295" s="43" t="n">
        <f aca="false">-PERCENTILE(Prices_MTM!I4278:I4527,1-Inputs!$B$8)</f>
        <v>195900</v>
      </c>
      <c r="D4295" s="43" t="n">
        <f aca="false">NORMSINV(Inputs!$B$8)*STDEV(Prices_MTM!I4278:I4527)</f>
        <v>797667.806272776</v>
      </c>
      <c r="E4295" s="43" t="n">
        <f aca="false">-PERCENTILE(Prices_MTM!I4278:I4527,1-Inputs!$B$9)</f>
        <v>443315</v>
      </c>
      <c r="F4295" s="43" t="n">
        <f aca="false">NORMSINV(Inputs!$B$9)*STDEV(Prices_MTM!I4278:I4527)</f>
        <v>1128156.80064658</v>
      </c>
      <c r="G4295" s="52" t="n">
        <f aca="false">IF(-B4295&gt;C4295,1,0)</f>
        <v>0</v>
      </c>
      <c r="H4295" s="52" t="n">
        <f aca="false">IF(-B4295&gt;D4295,1,0)</f>
        <v>0</v>
      </c>
      <c r="I4295" s="52" t="n">
        <f aca="false">IF(-B4295&gt;E4295,1,0)</f>
        <v>0</v>
      </c>
      <c r="J4295" s="52" t="n">
        <f aca="false">IF(-B4295&gt;F4295,1,0)</f>
        <v>0</v>
      </c>
    </row>
    <row r="4296" customFormat="false" ht="15" hidden="false" customHeight="false" outlineLevel="0" collapsed="false">
      <c r="A4296" s="51" t="n">
        <f aca="false">Prices_MTM!A4529</f>
        <v>44049</v>
      </c>
      <c r="B4296" s="43" t="n">
        <f aca="false">Prices_MTM!I4529</f>
        <v>-37999.9999999999</v>
      </c>
      <c r="C4296" s="43" t="n">
        <f aca="false">-PERCENTILE(Prices_MTM!I4279:I4528,1-Inputs!$B$8)</f>
        <v>195900</v>
      </c>
      <c r="D4296" s="43" t="n">
        <f aca="false">NORMSINV(Inputs!$B$8)*STDEV(Prices_MTM!I4279:I4528)</f>
        <v>797668.109513443</v>
      </c>
      <c r="E4296" s="43" t="n">
        <f aca="false">-PERCENTILE(Prices_MTM!I4279:I4528,1-Inputs!$B$9)</f>
        <v>443315</v>
      </c>
      <c r="F4296" s="43" t="n">
        <f aca="false">NORMSINV(Inputs!$B$9)*STDEV(Prices_MTM!I4279:I4528)</f>
        <v>1128157.22952564</v>
      </c>
      <c r="G4296" s="52" t="n">
        <f aca="false">IF(-B4296&gt;C4296,1,0)</f>
        <v>0</v>
      </c>
      <c r="H4296" s="52" t="n">
        <f aca="false">IF(-B4296&gt;D4296,1,0)</f>
        <v>0</v>
      </c>
      <c r="I4296" s="52" t="n">
        <f aca="false">IF(-B4296&gt;E4296,1,0)</f>
        <v>0</v>
      </c>
      <c r="J4296" s="52" t="n">
        <f aca="false">IF(-B4296&gt;F4296,1,0)</f>
        <v>0</v>
      </c>
    </row>
    <row r="4297" customFormat="false" ht="15" hidden="false" customHeight="false" outlineLevel="0" collapsed="false">
      <c r="A4297" s="51" t="n">
        <f aca="false">Prices_MTM!A4530</f>
        <v>44050</v>
      </c>
      <c r="B4297" s="43" t="n">
        <f aca="false">Prices_MTM!I4530</f>
        <v>-28500.0000000004</v>
      </c>
      <c r="C4297" s="43" t="n">
        <f aca="false">-PERCENTILE(Prices_MTM!I4280:I4529,1-Inputs!$B$8)</f>
        <v>195900</v>
      </c>
      <c r="D4297" s="43" t="n">
        <f aca="false">NORMSINV(Inputs!$B$8)*STDEV(Prices_MTM!I4280:I4529)</f>
        <v>797646.821299952</v>
      </c>
      <c r="E4297" s="43" t="n">
        <f aca="false">-PERCENTILE(Prices_MTM!I4280:I4529,1-Inputs!$B$9)</f>
        <v>443315</v>
      </c>
      <c r="F4297" s="43" t="n">
        <f aca="false">NORMSINV(Inputs!$B$9)*STDEV(Prices_MTM!I4280:I4529)</f>
        <v>1128127.12119905</v>
      </c>
      <c r="G4297" s="52" t="n">
        <f aca="false">IF(-B4297&gt;C4297,1,0)</f>
        <v>0</v>
      </c>
      <c r="H4297" s="52" t="n">
        <f aca="false">IF(-B4297&gt;D4297,1,0)</f>
        <v>0</v>
      </c>
      <c r="I4297" s="52" t="n">
        <f aca="false">IF(-B4297&gt;E4297,1,0)</f>
        <v>0</v>
      </c>
      <c r="J4297" s="52" t="n">
        <f aca="false">IF(-B4297&gt;F4297,1,0)</f>
        <v>0</v>
      </c>
    </row>
    <row r="4298" customFormat="false" ht="15" hidden="false" customHeight="false" outlineLevel="0" collapsed="false">
      <c r="A4298" s="51" t="n">
        <f aca="false">Prices_MTM!A4531</f>
        <v>44053</v>
      </c>
      <c r="B4298" s="43" t="n">
        <f aca="false">Prices_MTM!I4531</f>
        <v>72000.0000000003</v>
      </c>
      <c r="C4298" s="43" t="n">
        <f aca="false">-PERCENTILE(Prices_MTM!I4281:I4530,1-Inputs!$B$8)</f>
        <v>195900</v>
      </c>
      <c r="D4298" s="43" t="n">
        <f aca="false">NORMSINV(Inputs!$B$8)*STDEV(Prices_MTM!I4281:I4530)</f>
        <v>797623.642083892</v>
      </c>
      <c r="E4298" s="43" t="n">
        <f aca="false">-PERCENTILE(Prices_MTM!I4281:I4530,1-Inputs!$B$9)</f>
        <v>443315</v>
      </c>
      <c r="F4298" s="43" t="n">
        <f aca="false">NORMSINV(Inputs!$B$9)*STDEV(Prices_MTM!I4281:I4530)</f>
        <v>1128094.33839144</v>
      </c>
      <c r="G4298" s="52" t="n">
        <f aca="false">IF(-B4298&gt;C4298,1,0)</f>
        <v>0</v>
      </c>
      <c r="H4298" s="52" t="n">
        <f aca="false">IF(-B4298&gt;D4298,1,0)</f>
        <v>0</v>
      </c>
      <c r="I4298" s="52" t="n">
        <f aca="false">IF(-B4298&gt;E4298,1,0)</f>
        <v>0</v>
      </c>
      <c r="J4298" s="52" t="n">
        <f aca="false">IF(-B4298&gt;F4298,1,0)</f>
        <v>0</v>
      </c>
    </row>
    <row r="4299" customFormat="false" ht="15" hidden="false" customHeight="false" outlineLevel="0" collapsed="false">
      <c r="A4299" s="51" t="n">
        <f aca="false">Prices_MTM!A4532</f>
        <v>44054</v>
      </c>
      <c r="B4299" s="43" t="n">
        <f aca="false">Prices_MTM!I4532</f>
        <v>-15499.9999999998</v>
      </c>
      <c r="C4299" s="43" t="n">
        <f aca="false">-PERCENTILE(Prices_MTM!I4282:I4531,1-Inputs!$B$8)</f>
        <v>195900</v>
      </c>
      <c r="D4299" s="43" t="n">
        <f aca="false">NORMSINV(Inputs!$B$8)*STDEV(Prices_MTM!I4282:I4531)</f>
        <v>797611.755782855</v>
      </c>
      <c r="E4299" s="43" t="n">
        <f aca="false">-PERCENTILE(Prices_MTM!I4282:I4531,1-Inputs!$B$9)</f>
        <v>443315</v>
      </c>
      <c r="F4299" s="43" t="n">
        <f aca="false">NORMSINV(Inputs!$B$9)*STDEV(Prices_MTM!I4282:I4531)</f>
        <v>1128077.52736905</v>
      </c>
      <c r="G4299" s="52" t="n">
        <f aca="false">IF(-B4299&gt;C4299,1,0)</f>
        <v>0</v>
      </c>
      <c r="H4299" s="52" t="n">
        <f aca="false">IF(-B4299&gt;D4299,1,0)</f>
        <v>0</v>
      </c>
      <c r="I4299" s="52" t="n">
        <f aca="false">IF(-B4299&gt;E4299,1,0)</f>
        <v>0</v>
      </c>
      <c r="J4299" s="52" t="n">
        <f aca="false">IF(-B4299&gt;F4299,1,0)</f>
        <v>0</v>
      </c>
    </row>
    <row r="4300" customFormat="false" ht="15" hidden="false" customHeight="false" outlineLevel="0" collapsed="false">
      <c r="A4300" s="51" t="n">
        <f aca="false">Prices_MTM!A4533</f>
        <v>44055</v>
      </c>
      <c r="B4300" s="43" t="n">
        <f aca="false">Prices_MTM!I4533</f>
        <v>36499.9999999998</v>
      </c>
      <c r="C4300" s="43" t="n">
        <f aca="false">-PERCENTILE(Prices_MTM!I4283:I4532,1-Inputs!$B$8)</f>
        <v>195900</v>
      </c>
      <c r="D4300" s="43" t="n">
        <f aca="false">NORMSINV(Inputs!$B$8)*STDEV(Prices_MTM!I4283:I4532)</f>
        <v>797499.391031377</v>
      </c>
      <c r="E4300" s="43" t="n">
        <f aca="false">-PERCENTILE(Prices_MTM!I4283:I4532,1-Inputs!$B$9)</f>
        <v>443315</v>
      </c>
      <c r="F4300" s="43" t="n">
        <f aca="false">NORMSINV(Inputs!$B$9)*STDEV(Prices_MTM!I4283:I4532)</f>
        <v>1127918.60775673</v>
      </c>
      <c r="G4300" s="52" t="n">
        <f aca="false">IF(-B4300&gt;C4300,1,0)</f>
        <v>0</v>
      </c>
      <c r="H4300" s="52" t="n">
        <f aca="false">IF(-B4300&gt;D4300,1,0)</f>
        <v>0</v>
      </c>
      <c r="I4300" s="52" t="n">
        <f aca="false">IF(-B4300&gt;E4300,1,0)</f>
        <v>0</v>
      </c>
      <c r="J4300" s="52" t="n">
        <f aca="false">IF(-B4300&gt;F4300,1,0)</f>
        <v>0</v>
      </c>
    </row>
    <row r="4301" customFormat="false" ht="15" hidden="false" customHeight="false" outlineLevel="0" collapsed="false">
      <c r="A4301" s="51" t="n">
        <f aca="false">Prices_MTM!A4534</f>
        <v>44056</v>
      </c>
      <c r="B4301" s="43" t="n">
        <f aca="false">Prices_MTM!I4534</f>
        <v>-23000</v>
      </c>
      <c r="C4301" s="43" t="n">
        <f aca="false">-PERCENTILE(Prices_MTM!I4284:I4533,1-Inputs!$B$8)</f>
        <v>195900</v>
      </c>
      <c r="D4301" s="43" t="n">
        <f aca="false">NORMSINV(Inputs!$B$8)*STDEV(Prices_MTM!I4284:I4533)</f>
        <v>797474.935223939</v>
      </c>
      <c r="E4301" s="43" t="n">
        <f aca="false">-PERCENTILE(Prices_MTM!I4284:I4533,1-Inputs!$B$9)</f>
        <v>443315</v>
      </c>
      <c r="F4301" s="43" t="n">
        <f aca="false">NORMSINV(Inputs!$B$9)*STDEV(Prices_MTM!I4284:I4533)</f>
        <v>1127884.01944157</v>
      </c>
      <c r="G4301" s="52" t="n">
        <f aca="false">IF(-B4301&gt;C4301,1,0)</f>
        <v>0</v>
      </c>
      <c r="H4301" s="52" t="n">
        <f aca="false">IF(-B4301&gt;D4301,1,0)</f>
        <v>0</v>
      </c>
      <c r="I4301" s="52" t="n">
        <f aca="false">IF(-B4301&gt;E4301,1,0)</f>
        <v>0</v>
      </c>
      <c r="J4301" s="52" t="n">
        <f aca="false">IF(-B4301&gt;F4301,1,0)</f>
        <v>0</v>
      </c>
    </row>
    <row r="4302" customFormat="false" ht="15" hidden="false" customHeight="false" outlineLevel="0" collapsed="false">
      <c r="A4302" s="51" t="n">
        <f aca="false">Prices_MTM!A4535</f>
        <v>44057</v>
      </c>
      <c r="B4302" s="43" t="n">
        <f aca="false">Prices_MTM!I4535</f>
        <v>-20500.0000000002</v>
      </c>
      <c r="C4302" s="43" t="n">
        <f aca="false">-PERCENTILE(Prices_MTM!I4285:I4534,1-Inputs!$B$8)</f>
        <v>195900</v>
      </c>
      <c r="D4302" s="43" t="n">
        <f aca="false">NORMSINV(Inputs!$B$8)*STDEV(Prices_MTM!I4285:I4534)</f>
        <v>797443.17261596</v>
      </c>
      <c r="E4302" s="43" t="n">
        <f aca="false">-PERCENTILE(Prices_MTM!I4285:I4534,1-Inputs!$B$9)</f>
        <v>443315</v>
      </c>
      <c r="F4302" s="43" t="n">
        <f aca="false">NORMSINV(Inputs!$B$9)*STDEV(Prices_MTM!I4285:I4534)</f>
        <v>1127839.09697896</v>
      </c>
      <c r="G4302" s="52" t="n">
        <f aca="false">IF(-B4302&gt;C4302,1,0)</f>
        <v>0</v>
      </c>
      <c r="H4302" s="52" t="n">
        <f aca="false">IF(-B4302&gt;D4302,1,0)</f>
        <v>0</v>
      </c>
      <c r="I4302" s="52" t="n">
        <f aca="false">IF(-B4302&gt;E4302,1,0)</f>
        <v>0</v>
      </c>
      <c r="J4302" s="52" t="n">
        <f aca="false">IF(-B4302&gt;F4302,1,0)</f>
        <v>0</v>
      </c>
    </row>
    <row r="4303" customFormat="false" ht="15" hidden="false" customHeight="false" outlineLevel="0" collapsed="false">
      <c r="A4303" s="51" t="n">
        <f aca="false">Prices_MTM!A4536</f>
        <v>44060</v>
      </c>
      <c r="B4303" s="43" t="n">
        <f aca="false">Prices_MTM!I4536</f>
        <v>81500.0000000005</v>
      </c>
      <c r="C4303" s="43" t="n">
        <f aca="false">-PERCENTILE(Prices_MTM!I4286:I4535,1-Inputs!$B$8)</f>
        <v>195900</v>
      </c>
      <c r="D4303" s="43" t="n">
        <f aca="false">NORMSINV(Inputs!$B$8)*STDEV(Prices_MTM!I4286:I4535)</f>
        <v>797396.984543374</v>
      </c>
      <c r="E4303" s="43" t="n">
        <f aca="false">-PERCENTILE(Prices_MTM!I4286:I4535,1-Inputs!$B$9)</f>
        <v>443315</v>
      </c>
      <c r="F4303" s="43" t="n">
        <f aca="false">NORMSINV(Inputs!$B$9)*STDEV(Prices_MTM!I4286:I4535)</f>
        <v>1127773.77230648</v>
      </c>
      <c r="G4303" s="52" t="n">
        <f aca="false">IF(-B4303&gt;C4303,1,0)</f>
        <v>0</v>
      </c>
      <c r="H4303" s="52" t="n">
        <f aca="false">IF(-B4303&gt;D4303,1,0)</f>
        <v>0</v>
      </c>
      <c r="I4303" s="52" t="n">
        <f aca="false">IF(-B4303&gt;E4303,1,0)</f>
        <v>0</v>
      </c>
      <c r="J4303" s="52" t="n">
        <f aca="false">IF(-B4303&gt;F4303,1,0)</f>
        <v>0</v>
      </c>
    </row>
    <row r="4304" customFormat="false" ht="15" hidden="false" customHeight="false" outlineLevel="0" collapsed="false">
      <c r="A4304" s="51" t="n">
        <f aca="false">Prices_MTM!A4537</f>
        <v>44061</v>
      </c>
      <c r="B4304" s="43" t="n">
        <f aca="false">Prices_MTM!I4537</f>
        <v>-21500.0000000003</v>
      </c>
      <c r="C4304" s="43" t="n">
        <f aca="false">-PERCENTILE(Prices_MTM!I4287:I4536,1-Inputs!$B$8)</f>
        <v>195900</v>
      </c>
      <c r="D4304" s="43" t="n">
        <f aca="false">NORMSINV(Inputs!$B$8)*STDEV(Prices_MTM!I4287:I4536)</f>
        <v>797435.053022251</v>
      </c>
      <c r="E4304" s="43" t="n">
        <f aca="false">-PERCENTILE(Prices_MTM!I4287:I4536,1-Inputs!$B$9)</f>
        <v>443315</v>
      </c>
      <c r="F4304" s="43" t="n">
        <f aca="false">NORMSINV(Inputs!$B$9)*STDEV(Prices_MTM!I4287:I4536)</f>
        <v>1127827.61328263</v>
      </c>
      <c r="G4304" s="52" t="n">
        <f aca="false">IF(-B4304&gt;C4304,1,0)</f>
        <v>0</v>
      </c>
      <c r="H4304" s="52" t="n">
        <f aca="false">IF(-B4304&gt;D4304,1,0)</f>
        <v>0</v>
      </c>
      <c r="I4304" s="52" t="n">
        <f aca="false">IF(-B4304&gt;E4304,1,0)</f>
        <v>0</v>
      </c>
      <c r="J4304" s="52" t="n">
        <f aca="false">IF(-B4304&gt;F4304,1,0)</f>
        <v>0</v>
      </c>
    </row>
    <row r="4305" customFormat="false" ht="15" hidden="false" customHeight="false" outlineLevel="0" collapsed="false">
      <c r="A4305" s="51" t="n">
        <f aca="false">Prices_MTM!A4538</f>
        <v>44062</v>
      </c>
      <c r="B4305" s="43" t="n">
        <f aca="false">Prices_MTM!I4538</f>
        <v>8499.99999999973</v>
      </c>
      <c r="C4305" s="43" t="n">
        <f aca="false">-PERCENTILE(Prices_MTM!I4288:I4537,1-Inputs!$B$8)</f>
        <v>195900</v>
      </c>
      <c r="D4305" s="43" t="n">
        <f aca="false">NORMSINV(Inputs!$B$8)*STDEV(Prices_MTM!I4288:I4537)</f>
        <v>797422.310135821</v>
      </c>
      <c r="E4305" s="43" t="n">
        <f aca="false">-PERCENTILE(Prices_MTM!I4288:I4537,1-Inputs!$B$9)</f>
        <v>443315</v>
      </c>
      <c r="F4305" s="43" t="n">
        <f aca="false">NORMSINV(Inputs!$B$9)*STDEV(Prices_MTM!I4288:I4537)</f>
        <v>1127809.59077518</v>
      </c>
      <c r="G4305" s="52" t="n">
        <f aca="false">IF(-B4305&gt;C4305,1,0)</f>
        <v>0</v>
      </c>
      <c r="H4305" s="52" t="n">
        <f aca="false">IF(-B4305&gt;D4305,1,0)</f>
        <v>0</v>
      </c>
      <c r="I4305" s="52" t="n">
        <f aca="false">IF(-B4305&gt;E4305,1,0)</f>
        <v>0</v>
      </c>
      <c r="J4305" s="52" t="n">
        <f aca="false">IF(-B4305&gt;F4305,1,0)</f>
        <v>0</v>
      </c>
    </row>
    <row r="4306" customFormat="false" ht="15" hidden="false" customHeight="false" outlineLevel="0" collapsed="false">
      <c r="A4306" s="51" t="n">
        <f aca="false">Prices_MTM!A4539</f>
        <v>44063</v>
      </c>
      <c r="B4306" s="43" t="n">
        <f aca="false">Prices_MTM!I4539</f>
        <v>3500.00000000001</v>
      </c>
      <c r="C4306" s="43" t="n">
        <f aca="false">-PERCENTILE(Prices_MTM!I4289:I4538,1-Inputs!$B$8)</f>
        <v>195900</v>
      </c>
      <c r="D4306" s="43" t="n">
        <f aca="false">NORMSINV(Inputs!$B$8)*STDEV(Prices_MTM!I4289:I4538)</f>
        <v>797349.784218769</v>
      </c>
      <c r="E4306" s="43" t="n">
        <f aca="false">-PERCENTILE(Prices_MTM!I4289:I4538,1-Inputs!$B$9)</f>
        <v>443315</v>
      </c>
      <c r="F4306" s="43" t="n">
        <f aca="false">NORMSINV(Inputs!$B$9)*STDEV(Prices_MTM!I4289:I4538)</f>
        <v>1127707.01598665</v>
      </c>
      <c r="G4306" s="52" t="n">
        <f aca="false">IF(-B4306&gt;C4306,1,0)</f>
        <v>0</v>
      </c>
      <c r="H4306" s="52" t="n">
        <f aca="false">IF(-B4306&gt;D4306,1,0)</f>
        <v>0</v>
      </c>
      <c r="I4306" s="52" t="n">
        <f aca="false">IF(-B4306&gt;E4306,1,0)</f>
        <v>0</v>
      </c>
      <c r="J4306" s="52" t="n">
        <f aca="false">IF(-B4306&gt;F4306,1,0)</f>
        <v>0</v>
      </c>
    </row>
    <row r="4307" customFormat="false" ht="15" hidden="false" customHeight="false" outlineLevel="0" collapsed="false">
      <c r="A4307" s="51" t="n">
        <f aca="false">Prices_MTM!A4540</f>
        <v>44064</v>
      </c>
      <c r="B4307" s="43" t="n">
        <f aca="false">Prices_MTM!I4540</f>
        <v>1000.00000000051</v>
      </c>
      <c r="C4307" s="43" t="n">
        <f aca="false">-PERCENTILE(Prices_MTM!I4290:I4539,1-Inputs!$B$8)</f>
        <v>195900</v>
      </c>
      <c r="D4307" s="43" t="n">
        <f aca="false">NORMSINV(Inputs!$B$8)*STDEV(Prices_MTM!I4290:I4539)</f>
        <v>797341.930074646</v>
      </c>
      <c r="E4307" s="43" t="n">
        <f aca="false">-PERCENTILE(Prices_MTM!I4290:I4539,1-Inputs!$B$9)</f>
        <v>443315</v>
      </c>
      <c r="F4307" s="43" t="n">
        <f aca="false">NORMSINV(Inputs!$B$9)*STDEV(Prices_MTM!I4290:I4539)</f>
        <v>1127695.90772073</v>
      </c>
      <c r="G4307" s="52" t="n">
        <f aca="false">IF(-B4307&gt;C4307,1,0)</f>
        <v>0</v>
      </c>
      <c r="H4307" s="52" t="n">
        <f aca="false">IF(-B4307&gt;D4307,1,0)</f>
        <v>0</v>
      </c>
      <c r="I4307" s="52" t="n">
        <f aca="false">IF(-B4307&gt;E4307,1,0)</f>
        <v>0</v>
      </c>
      <c r="J4307" s="52" t="n">
        <f aca="false">IF(-B4307&gt;F4307,1,0)</f>
        <v>0</v>
      </c>
    </row>
    <row r="4308" customFormat="false" ht="15" hidden="false" customHeight="false" outlineLevel="0" collapsed="false">
      <c r="A4308" s="51" t="n">
        <f aca="false">Prices_MTM!A4541</f>
        <v>44067</v>
      </c>
      <c r="B4308" s="43" t="n">
        <f aca="false">Prices_MTM!I4541</f>
        <v>-12500.0000000004</v>
      </c>
      <c r="C4308" s="43" t="n">
        <f aca="false">-PERCENTILE(Prices_MTM!I4291:I4540,1-Inputs!$B$8)</f>
        <v>195900</v>
      </c>
      <c r="D4308" s="43" t="n">
        <f aca="false">NORMSINV(Inputs!$B$8)*STDEV(Prices_MTM!I4291:I4540)</f>
        <v>797228.194964908</v>
      </c>
      <c r="E4308" s="43" t="n">
        <f aca="false">-PERCENTILE(Prices_MTM!I4291:I4540,1-Inputs!$B$9)</f>
        <v>443315</v>
      </c>
      <c r="F4308" s="43" t="n">
        <f aca="false">NORMSINV(Inputs!$B$9)*STDEV(Prices_MTM!I4291:I4540)</f>
        <v>1127535.04998457</v>
      </c>
      <c r="G4308" s="52" t="n">
        <f aca="false">IF(-B4308&gt;C4308,1,0)</f>
        <v>0</v>
      </c>
      <c r="H4308" s="52" t="n">
        <f aca="false">IF(-B4308&gt;D4308,1,0)</f>
        <v>0</v>
      </c>
      <c r="I4308" s="52" t="n">
        <f aca="false">IF(-B4308&gt;E4308,1,0)</f>
        <v>0</v>
      </c>
      <c r="J4308" s="52" t="n">
        <f aca="false">IF(-B4308&gt;F4308,1,0)</f>
        <v>0</v>
      </c>
    </row>
    <row r="4309" customFormat="false" ht="15" hidden="false" customHeight="false" outlineLevel="0" collapsed="false">
      <c r="A4309" s="51" t="n">
        <f aca="false">Prices_MTM!A4542</f>
        <v>44068</v>
      </c>
      <c r="B4309" s="43" t="n">
        <f aca="false">Prices_MTM!I4542</f>
        <v>-5999.99999999952</v>
      </c>
      <c r="C4309" s="43" t="n">
        <f aca="false">-PERCENTILE(Prices_MTM!I4292:I4541,1-Inputs!$B$8)</f>
        <v>195900</v>
      </c>
      <c r="D4309" s="43" t="n">
        <f aca="false">NORMSINV(Inputs!$B$8)*STDEV(Prices_MTM!I4292:I4541)</f>
        <v>797228.320354159</v>
      </c>
      <c r="E4309" s="43" t="n">
        <f aca="false">-PERCENTILE(Prices_MTM!I4292:I4541,1-Inputs!$B$9)</f>
        <v>443315</v>
      </c>
      <c r="F4309" s="43" t="n">
        <f aca="false">NORMSINV(Inputs!$B$9)*STDEV(Prices_MTM!I4292:I4541)</f>
        <v>1127535.22732498</v>
      </c>
      <c r="G4309" s="52" t="n">
        <f aca="false">IF(-B4309&gt;C4309,1,0)</f>
        <v>0</v>
      </c>
      <c r="H4309" s="52" t="n">
        <f aca="false">IF(-B4309&gt;D4309,1,0)</f>
        <v>0</v>
      </c>
      <c r="I4309" s="52" t="n">
        <f aca="false">IF(-B4309&gt;E4309,1,0)</f>
        <v>0</v>
      </c>
      <c r="J4309" s="52" t="n">
        <f aca="false">IF(-B4309&gt;F4309,1,0)</f>
        <v>0</v>
      </c>
    </row>
    <row r="4310" customFormat="false" ht="15" hidden="false" customHeight="false" outlineLevel="0" collapsed="false">
      <c r="A4310" s="51" t="n">
        <f aca="false">Prices_MTM!A4543</f>
        <v>44069</v>
      </c>
      <c r="B4310" s="43" t="n">
        <f aca="false">Prices_MTM!I4543</f>
        <v>14999.9999999999</v>
      </c>
      <c r="C4310" s="43" t="n">
        <f aca="false">-PERCENTILE(Prices_MTM!I4293:I4542,1-Inputs!$B$8)</f>
        <v>195900</v>
      </c>
      <c r="D4310" s="43" t="n">
        <f aca="false">NORMSINV(Inputs!$B$8)*STDEV(Prices_MTM!I4293:I4542)</f>
        <v>797200.044503762</v>
      </c>
      <c r="E4310" s="43" t="n">
        <f aca="false">-PERCENTILE(Prices_MTM!I4293:I4542,1-Inputs!$B$9)</f>
        <v>443315</v>
      </c>
      <c r="F4310" s="43" t="n">
        <f aca="false">NORMSINV(Inputs!$B$9)*STDEV(Prices_MTM!I4293:I4542)</f>
        <v>1127495.23625016</v>
      </c>
      <c r="G4310" s="52" t="n">
        <f aca="false">IF(-B4310&gt;C4310,1,0)</f>
        <v>0</v>
      </c>
      <c r="H4310" s="52" t="n">
        <f aca="false">IF(-B4310&gt;D4310,1,0)</f>
        <v>0</v>
      </c>
      <c r="I4310" s="52" t="n">
        <f aca="false">IF(-B4310&gt;E4310,1,0)</f>
        <v>0</v>
      </c>
      <c r="J4310" s="52" t="n">
        <f aca="false">IF(-B4310&gt;F4310,1,0)</f>
        <v>0</v>
      </c>
    </row>
    <row r="4311" customFormat="false" ht="15" hidden="false" customHeight="false" outlineLevel="0" collapsed="false">
      <c r="A4311" s="51" t="n">
        <f aca="false">Prices_MTM!A4544</f>
        <v>44070</v>
      </c>
      <c r="B4311" s="43" t="n">
        <f aca="false">Prices_MTM!I4544</f>
        <v>14500</v>
      </c>
      <c r="C4311" s="43" t="n">
        <f aca="false">-PERCENTILE(Prices_MTM!I4294:I4543,1-Inputs!$B$8)</f>
        <v>195900</v>
      </c>
      <c r="D4311" s="43" t="n">
        <f aca="false">NORMSINV(Inputs!$B$8)*STDEV(Prices_MTM!I4294:I4543)</f>
        <v>797183.304270505</v>
      </c>
      <c r="E4311" s="43" t="n">
        <f aca="false">-PERCENTILE(Prices_MTM!I4294:I4543,1-Inputs!$B$9)</f>
        <v>443315</v>
      </c>
      <c r="F4311" s="43" t="n">
        <f aca="false">NORMSINV(Inputs!$B$9)*STDEV(Prices_MTM!I4294:I4543)</f>
        <v>1127471.56021881</v>
      </c>
      <c r="G4311" s="52" t="n">
        <f aca="false">IF(-B4311&gt;C4311,1,0)</f>
        <v>0</v>
      </c>
      <c r="H4311" s="52" t="n">
        <f aca="false">IF(-B4311&gt;D4311,1,0)</f>
        <v>0</v>
      </c>
      <c r="I4311" s="52" t="n">
        <f aca="false">IF(-B4311&gt;E4311,1,0)</f>
        <v>0</v>
      </c>
      <c r="J4311" s="52" t="n">
        <f aca="false">IF(-B4311&gt;F4311,1,0)</f>
        <v>0</v>
      </c>
    </row>
    <row r="4312" customFormat="false" ht="15" hidden="false" customHeight="false" outlineLevel="0" collapsed="false">
      <c r="A4312" s="51" t="n">
        <f aca="false">Prices_MTM!A4545</f>
        <v>44071</v>
      </c>
      <c r="B4312" s="43" t="n">
        <f aca="false">Prices_MTM!I4545</f>
        <v>-10999.9999999999</v>
      </c>
      <c r="C4312" s="43" t="n">
        <f aca="false">-PERCENTILE(Prices_MTM!I4295:I4544,1-Inputs!$B$8)</f>
        <v>195900</v>
      </c>
      <c r="D4312" s="43" t="n">
        <f aca="false">NORMSINV(Inputs!$B$8)*STDEV(Prices_MTM!I4295:I4544)</f>
        <v>797017.459699433</v>
      </c>
      <c r="E4312" s="43" t="n">
        <f aca="false">-PERCENTILE(Prices_MTM!I4295:I4544,1-Inputs!$B$9)</f>
        <v>443315</v>
      </c>
      <c r="F4312" s="43" t="n">
        <f aca="false">NORMSINV(Inputs!$B$9)*STDEV(Prices_MTM!I4295:I4544)</f>
        <v>1127237.00307706</v>
      </c>
      <c r="G4312" s="52" t="n">
        <f aca="false">IF(-B4312&gt;C4312,1,0)</f>
        <v>0</v>
      </c>
      <c r="H4312" s="52" t="n">
        <f aca="false">IF(-B4312&gt;D4312,1,0)</f>
        <v>0</v>
      </c>
      <c r="I4312" s="52" t="n">
        <f aca="false">IF(-B4312&gt;E4312,1,0)</f>
        <v>0</v>
      </c>
      <c r="J4312" s="52" t="n">
        <f aca="false">IF(-B4312&gt;F4312,1,0)</f>
        <v>0</v>
      </c>
    </row>
    <row r="4313" customFormat="false" ht="15" hidden="false" customHeight="false" outlineLevel="0" collapsed="false">
      <c r="A4313" s="51" t="n">
        <f aca="false">Prices_MTM!A4546</f>
        <v>44075</v>
      </c>
      <c r="B4313" s="43" t="n">
        <f aca="false">Prices_MTM!I4546</f>
        <v>-45000.0000000003</v>
      </c>
      <c r="C4313" s="43" t="n">
        <f aca="false">-PERCENTILE(Prices_MTM!I4296:I4545,1-Inputs!$B$8)</f>
        <v>195900</v>
      </c>
      <c r="D4313" s="43" t="n">
        <f aca="false">NORMSINV(Inputs!$B$8)*STDEV(Prices_MTM!I4296:I4545)</f>
        <v>797015.300549635</v>
      </c>
      <c r="E4313" s="43" t="n">
        <f aca="false">-PERCENTILE(Prices_MTM!I4296:I4545,1-Inputs!$B$9)</f>
        <v>443315</v>
      </c>
      <c r="F4313" s="43" t="n">
        <f aca="false">NORMSINV(Inputs!$B$9)*STDEV(Prices_MTM!I4296:I4545)</f>
        <v>1127233.9493503</v>
      </c>
      <c r="G4313" s="52" t="n">
        <f aca="false">IF(-B4313&gt;C4313,1,0)</f>
        <v>0</v>
      </c>
      <c r="H4313" s="52" t="n">
        <f aca="false">IF(-B4313&gt;D4313,1,0)</f>
        <v>0</v>
      </c>
      <c r="I4313" s="52" t="n">
        <f aca="false">IF(-B4313&gt;E4313,1,0)</f>
        <v>0</v>
      </c>
      <c r="J4313" s="52" t="n">
        <f aca="false">IF(-B4313&gt;F4313,1,0)</f>
        <v>0</v>
      </c>
    </row>
    <row r="4314" customFormat="false" ht="15" hidden="false" customHeight="false" outlineLevel="0" collapsed="false">
      <c r="A4314" s="51" t="n">
        <f aca="false">Prices_MTM!A4547</f>
        <v>44076</v>
      </c>
      <c r="B4314" s="43" t="n">
        <f aca="false">Prices_MTM!I4547</f>
        <v>151000</v>
      </c>
      <c r="C4314" s="43" t="n">
        <f aca="false">-PERCENTILE(Prices_MTM!I4297:I4546,1-Inputs!$B$8)</f>
        <v>195900</v>
      </c>
      <c r="D4314" s="43" t="n">
        <f aca="false">NORMSINV(Inputs!$B$8)*STDEV(Prices_MTM!I4297:I4546)</f>
        <v>796978.649848815</v>
      </c>
      <c r="E4314" s="43" t="n">
        <f aca="false">-PERCENTILE(Prices_MTM!I4297:I4546,1-Inputs!$B$9)</f>
        <v>443315</v>
      </c>
      <c r="F4314" s="43" t="n">
        <f aca="false">NORMSINV(Inputs!$B$9)*STDEV(Prices_MTM!I4297:I4546)</f>
        <v>1127182.1135647</v>
      </c>
      <c r="G4314" s="52" t="n">
        <f aca="false">IF(-B4314&gt;C4314,1,0)</f>
        <v>0</v>
      </c>
      <c r="H4314" s="52" t="n">
        <f aca="false">IF(-B4314&gt;D4314,1,0)</f>
        <v>0</v>
      </c>
      <c r="I4314" s="52" t="n">
        <f aca="false">IF(-B4314&gt;E4314,1,0)</f>
        <v>0</v>
      </c>
      <c r="J4314" s="52" t="n">
        <f aca="false">IF(-B4314&gt;F4314,1,0)</f>
        <v>0</v>
      </c>
    </row>
    <row r="4315" customFormat="false" ht="15" hidden="false" customHeight="false" outlineLevel="0" collapsed="false">
      <c r="A4315" s="51" t="n">
        <f aca="false">Prices_MTM!A4548</f>
        <v>44077</v>
      </c>
      <c r="B4315" s="43" t="n">
        <f aca="false">Prices_MTM!I4548</f>
        <v>-138000</v>
      </c>
      <c r="C4315" s="43" t="n">
        <f aca="false">-PERCENTILE(Prices_MTM!I4298:I4547,1-Inputs!$B$8)</f>
        <v>195900</v>
      </c>
      <c r="D4315" s="43" t="n">
        <f aca="false">NORMSINV(Inputs!$B$8)*STDEV(Prices_MTM!I4298:I4547)</f>
        <v>796915.778987427</v>
      </c>
      <c r="E4315" s="43" t="n">
        <f aca="false">-PERCENTILE(Prices_MTM!I4298:I4547,1-Inputs!$B$9)</f>
        <v>443315</v>
      </c>
      <c r="F4315" s="43" t="n">
        <f aca="false">NORMSINV(Inputs!$B$9)*STDEV(Prices_MTM!I4298:I4547)</f>
        <v>1127093.19410565</v>
      </c>
      <c r="G4315" s="52" t="n">
        <f aca="false">IF(-B4315&gt;C4315,1,0)</f>
        <v>0</v>
      </c>
      <c r="H4315" s="52" t="n">
        <f aca="false">IF(-B4315&gt;D4315,1,0)</f>
        <v>0</v>
      </c>
      <c r="I4315" s="52" t="n">
        <f aca="false">IF(-B4315&gt;E4315,1,0)</f>
        <v>0</v>
      </c>
      <c r="J4315" s="52" t="n">
        <f aca="false">IF(-B4315&gt;F4315,1,0)</f>
        <v>0</v>
      </c>
    </row>
    <row r="4316" customFormat="false" ht="15" hidden="false" customHeight="false" outlineLevel="0" collapsed="false">
      <c r="A4316" s="51" t="n">
        <f aca="false">Prices_MTM!A4549</f>
        <v>44078</v>
      </c>
      <c r="B4316" s="43" t="n">
        <f aca="false">Prices_MTM!I4549</f>
        <v>-89000.0000000004</v>
      </c>
      <c r="C4316" s="43" t="n">
        <f aca="false">-PERCENTILE(Prices_MTM!I4299:I4548,1-Inputs!$B$8)</f>
        <v>195900</v>
      </c>
      <c r="D4316" s="43" t="n">
        <f aca="false">NORMSINV(Inputs!$B$8)*STDEV(Prices_MTM!I4299:I4548)</f>
        <v>797031.063859569</v>
      </c>
      <c r="E4316" s="43" t="n">
        <f aca="false">-PERCENTILE(Prices_MTM!I4299:I4548,1-Inputs!$B$9)</f>
        <v>443315</v>
      </c>
      <c r="F4316" s="43" t="n">
        <f aca="false">NORMSINV(Inputs!$B$9)*STDEV(Prices_MTM!I4299:I4548)</f>
        <v>1127256.24370035</v>
      </c>
      <c r="G4316" s="52" t="n">
        <f aca="false">IF(-B4316&gt;C4316,1,0)</f>
        <v>0</v>
      </c>
      <c r="H4316" s="52" t="n">
        <f aca="false">IF(-B4316&gt;D4316,1,0)</f>
        <v>0</v>
      </c>
      <c r="I4316" s="52" t="n">
        <f aca="false">IF(-B4316&gt;E4316,1,0)</f>
        <v>0</v>
      </c>
      <c r="J4316" s="52" t="n">
        <f aca="false">IF(-B4316&gt;F4316,1,0)</f>
        <v>0</v>
      </c>
    </row>
    <row r="4317" customFormat="false" ht="15" hidden="false" customHeight="false" outlineLevel="0" collapsed="false">
      <c r="A4317" s="51" t="n">
        <f aca="false">Prices_MTM!A4550</f>
        <v>44082</v>
      </c>
      <c r="B4317" s="43" t="n">
        <f aca="false">Prices_MTM!I4550</f>
        <v>-153500</v>
      </c>
      <c r="C4317" s="43" t="n">
        <f aca="false">-PERCENTILE(Prices_MTM!I4300:I4549,1-Inputs!$B$8)</f>
        <v>195900</v>
      </c>
      <c r="D4317" s="43" t="n">
        <f aca="false">NORMSINV(Inputs!$B$8)*STDEV(Prices_MTM!I4300:I4549)</f>
        <v>797019.666449237</v>
      </c>
      <c r="E4317" s="43" t="n">
        <f aca="false">-PERCENTILE(Prices_MTM!I4300:I4549,1-Inputs!$B$9)</f>
        <v>443315</v>
      </c>
      <c r="F4317" s="43" t="n">
        <f aca="false">NORMSINV(Inputs!$B$9)*STDEV(Prices_MTM!I4300:I4549)</f>
        <v>1127240.12412542</v>
      </c>
      <c r="G4317" s="52" t="n">
        <f aca="false">IF(-B4317&gt;C4317,1,0)</f>
        <v>0</v>
      </c>
      <c r="H4317" s="52" t="n">
        <f aca="false">IF(-B4317&gt;D4317,1,0)</f>
        <v>0</v>
      </c>
      <c r="I4317" s="52" t="n">
        <f aca="false">IF(-B4317&gt;E4317,1,0)</f>
        <v>0</v>
      </c>
      <c r="J4317" s="52" t="n">
        <f aca="false">IF(-B4317&gt;F4317,1,0)</f>
        <v>0</v>
      </c>
    </row>
    <row r="4318" customFormat="false" ht="15" hidden="false" customHeight="false" outlineLevel="0" collapsed="false">
      <c r="A4318" s="51" t="n">
        <f aca="false">Prices_MTM!A4551</f>
        <v>44083</v>
      </c>
      <c r="B4318" s="43" t="n">
        <f aca="false">Prices_MTM!I4551</f>
        <v>45500.0000000002</v>
      </c>
      <c r="C4318" s="43" t="n">
        <f aca="false">-PERCENTILE(Prices_MTM!I4301:I4550,1-Inputs!$B$8)</f>
        <v>195900</v>
      </c>
      <c r="D4318" s="43" t="n">
        <f aca="false">NORMSINV(Inputs!$B$8)*STDEV(Prices_MTM!I4301:I4550)</f>
        <v>797122.613111605</v>
      </c>
      <c r="E4318" s="43" t="n">
        <f aca="false">-PERCENTILE(Prices_MTM!I4301:I4550,1-Inputs!$B$9)</f>
        <v>443315</v>
      </c>
      <c r="F4318" s="43" t="n">
        <f aca="false">NORMSINV(Inputs!$B$9)*STDEV(Prices_MTM!I4301:I4550)</f>
        <v>1127385.72355458</v>
      </c>
      <c r="G4318" s="52" t="n">
        <f aca="false">IF(-B4318&gt;C4318,1,0)</f>
        <v>0</v>
      </c>
      <c r="H4318" s="52" t="n">
        <f aca="false">IF(-B4318&gt;D4318,1,0)</f>
        <v>0</v>
      </c>
      <c r="I4318" s="52" t="n">
        <f aca="false">IF(-B4318&gt;E4318,1,0)</f>
        <v>0</v>
      </c>
      <c r="J4318" s="52" t="n">
        <f aca="false">IF(-B4318&gt;F4318,1,0)</f>
        <v>0</v>
      </c>
    </row>
    <row r="4319" customFormat="false" ht="15" hidden="false" customHeight="false" outlineLevel="0" collapsed="false">
      <c r="A4319" s="51" t="n">
        <f aca="false">Prices_MTM!A4552</f>
        <v>44084</v>
      </c>
      <c r="B4319" s="43" t="n">
        <f aca="false">Prices_MTM!I4552</f>
        <v>-44500</v>
      </c>
      <c r="C4319" s="43" t="n">
        <f aca="false">-PERCENTILE(Prices_MTM!I4302:I4551,1-Inputs!$B$8)</f>
        <v>195900</v>
      </c>
      <c r="D4319" s="43" t="n">
        <f aca="false">NORMSINV(Inputs!$B$8)*STDEV(Prices_MTM!I4302:I4551)</f>
        <v>797088.223728971</v>
      </c>
      <c r="E4319" s="43" t="n">
        <f aca="false">-PERCENTILE(Prices_MTM!I4302:I4551,1-Inputs!$B$9)</f>
        <v>443315</v>
      </c>
      <c r="F4319" s="43" t="n">
        <f aca="false">NORMSINV(Inputs!$B$9)*STDEV(Prices_MTM!I4302:I4551)</f>
        <v>1127337.08599445</v>
      </c>
      <c r="G4319" s="52" t="n">
        <f aca="false">IF(-B4319&gt;C4319,1,0)</f>
        <v>0</v>
      </c>
      <c r="H4319" s="52" t="n">
        <f aca="false">IF(-B4319&gt;D4319,1,0)</f>
        <v>0</v>
      </c>
      <c r="I4319" s="52" t="n">
        <f aca="false">IF(-B4319&gt;E4319,1,0)</f>
        <v>0</v>
      </c>
      <c r="J4319" s="52" t="n">
        <f aca="false">IF(-B4319&gt;F4319,1,0)</f>
        <v>0</v>
      </c>
    </row>
    <row r="4320" customFormat="false" ht="15" hidden="false" customHeight="false" outlineLevel="0" collapsed="false">
      <c r="A4320" s="51" t="n">
        <f aca="false">Prices_MTM!A4553</f>
        <v>44085</v>
      </c>
      <c r="B4320" s="43" t="n">
        <f aca="false">Prices_MTM!I4553</f>
        <v>31500.0000000001</v>
      </c>
      <c r="C4320" s="43" t="n">
        <f aca="false">-PERCENTILE(Prices_MTM!I4303:I4552,1-Inputs!$B$8)</f>
        <v>195900</v>
      </c>
      <c r="D4320" s="43" t="n">
        <f aca="false">NORMSINV(Inputs!$B$8)*STDEV(Prices_MTM!I4303:I4552)</f>
        <v>797099.066169244</v>
      </c>
      <c r="E4320" s="43" t="n">
        <f aca="false">-PERCENTILE(Prices_MTM!I4303:I4552,1-Inputs!$B$9)</f>
        <v>443315</v>
      </c>
      <c r="F4320" s="43" t="n">
        <f aca="false">NORMSINV(Inputs!$B$9)*STDEV(Prices_MTM!I4303:I4552)</f>
        <v>1127352.42066464</v>
      </c>
      <c r="G4320" s="52" t="n">
        <f aca="false">IF(-B4320&gt;C4320,1,0)</f>
        <v>0</v>
      </c>
      <c r="H4320" s="52" t="n">
        <f aca="false">IF(-B4320&gt;D4320,1,0)</f>
        <v>0</v>
      </c>
      <c r="I4320" s="52" t="n">
        <f aca="false">IF(-B4320&gt;E4320,1,0)</f>
        <v>0</v>
      </c>
      <c r="J4320" s="52" t="n">
        <f aca="false">IF(-B4320&gt;F4320,1,0)</f>
        <v>0</v>
      </c>
    </row>
    <row r="4321" customFormat="false" ht="15" hidden="false" customHeight="false" outlineLevel="0" collapsed="false">
      <c r="A4321" s="51" t="n">
        <f aca="false">Prices_MTM!A4554</f>
        <v>44088</v>
      </c>
      <c r="B4321" s="43" t="n">
        <f aca="false">Prices_MTM!I4554</f>
        <v>1499.9999999997</v>
      </c>
      <c r="C4321" s="43" t="n">
        <f aca="false">-PERCENTILE(Prices_MTM!I4304:I4553,1-Inputs!$B$8)</f>
        <v>195900</v>
      </c>
      <c r="D4321" s="43" t="n">
        <f aca="false">NORMSINV(Inputs!$B$8)*STDEV(Prices_MTM!I4304:I4553)</f>
        <v>797061.467798851</v>
      </c>
      <c r="E4321" s="43" t="n">
        <f aca="false">-PERCENTILE(Prices_MTM!I4304:I4553,1-Inputs!$B$9)</f>
        <v>443315</v>
      </c>
      <c r="F4321" s="43" t="n">
        <f aca="false">NORMSINV(Inputs!$B$9)*STDEV(Prices_MTM!I4304:I4553)</f>
        <v>1127299.24457189</v>
      </c>
      <c r="G4321" s="52" t="n">
        <f aca="false">IF(-B4321&gt;C4321,1,0)</f>
        <v>0</v>
      </c>
      <c r="H4321" s="52" t="n">
        <f aca="false">IF(-B4321&gt;D4321,1,0)</f>
        <v>0</v>
      </c>
      <c r="I4321" s="52" t="n">
        <f aca="false">IF(-B4321&gt;E4321,1,0)</f>
        <v>0</v>
      </c>
      <c r="J4321" s="52" t="n">
        <f aca="false">IF(-B4321&gt;F4321,1,0)</f>
        <v>0</v>
      </c>
    </row>
    <row r="4322" customFormat="false" ht="15" hidden="false" customHeight="false" outlineLevel="0" collapsed="false">
      <c r="A4322" s="51" t="n">
        <f aca="false">Prices_MTM!A4555</f>
        <v>44089</v>
      </c>
      <c r="B4322" s="43" t="n">
        <f aca="false">Prices_MTM!I4555</f>
        <v>57500.0000000003</v>
      </c>
      <c r="C4322" s="43" t="n">
        <f aca="false">-PERCENTILE(Prices_MTM!I4305:I4554,1-Inputs!$B$8)</f>
        <v>195900</v>
      </c>
      <c r="D4322" s="43" t="n">
        <f aca="false">NORMSINV(Inputs!$B$8)*STDEV(Prices_MTM!I4305:I4554)</f>
        <v>797011.362463086</v>
      </c>
      <c r="E4322" s="43" t="n">
        <f aca="false">-PERCENTILE(Prices_MTM!I4305:I4554,1-Inputs!$B$9)</f>
        <v>443315</v>
      </c>
      <c r="F4322" s="43" t="n">
        <f aca="false">NORMSINV(Inputs!$B$9)*STDEV(Prices_MTM!I4305:I4554)</f>
        <v>1127228.37963934</v>
      </c>
      <c r="G4322" s="52" t="n">
        <f aca="false">IF(-B4322&gt;C4322,1,0)</f>
        <v>0</v>
      </c>
      <c r="H4322" s="52" t="n">
        <f aca="false">IF(-B4322&gt;D4322,1,0)</f>
        <v>0</v>
      </c>
      <c r="I4322" s="52" t="n">
        <f aca="false">IF(-B4322&gt;E4322,1,0)</f>
        <v>0</v>
      </c>
      <c r="J4322" s="52" t="n">
        <f aca="false">IF(-B4322&gt;F4322,1,0)</f>
        <v>0</v>
      </c>
    </row>
    <row r="4323" customFormat="false" ht="15" hidden="false" customHeight="false" outlineLevel="0" collapsed="false">
      <c r="A4323" s="51" t="n">
        <f aca="false">Prices_MTM!A4556</f>
        <v>44090</v>
      </c>
      <c r="B4323" s="43" t="n">
        <f aca="false">Prices_MTM!I4556</f>
        <v>103500</v>
      </c>
      <c r="C4323" s="43" t="n">
        <f aca="false">-PERCENTILE(Prices_MTM!I4306:I4555,1-Inputs!$B$8)</f>
        <v>195900</v>
      </c>
      <c r="D4323" s="43" t="n">
        <f aca="false">NORMSINV(Inputs!$B$8)*STDEV(Prices_MTM!I4306:I4555)</f>
        <v>797009.275354054</v>
      </c>
      <c r="E4323" s="43" t="n">
        <f aca="false">-PERCENTILE(Prices_MTM!I4306:I4555,1-Inputs!$B$9)</f>
        <v>443315</v>
      </c>
      <c r="F4323" s="43" t="n">
        <f aca="false">NORMSINV(Inputs!$B$9)*STDEV(Prices_MTM!I4306:I4555)</f>
        <v>1127225.4278012</v>
      </c>
      <c r="G4323" s="52" t="n">
        <f aca="false">IF(-B4323&gt;C4323,1,0)</f>
        <v>0</v>
      </c>
      <c r="H4323" s="52" t="n">
        <f aca="false">IF(-B4323&gt;D4323,1,0)</f>
        <v>0</v>
      </c>
      <c r="I4323" s="52" t="n">
        <f aca="false">IF(-B4323&gt;E4323,1,0)</f>
        <v>0</v>
      </c>
      <c r="J4323" s="52" t="n">
        <f aca="false">IF(-B4323&gt;F4323,1,0)</f>
        <v>0</v>
      </c>
    </row>
    <row r="4324" customFormat="false" ht="15" hidden="false" customHeight="false" outlineLevel="0" collapsed="false">
      <c r="A4324" s="51" t="n">
        <f aca="false">Prices_MTM!A4557</f>
        <v>44091</v>
      </c>
      <c r="B4324" s="43" t="n">
        <f aca="false">Prices_MTM!I4557</f>
        <v>25999.9999999998</v>
      </c>
      <c r="C4324" s="43" t="n">
        <f aca="false">-PERCENTILE(Prices_MTM!I4307:I4556,1-Inputs!$B$8)</f>
        <v>195900</v>
      </c>
      <c r="D4324" s="43" t="n">
        <f aca="false">NORMSINV(Inputs!$B$8)*STDEV(Prices_MTM!I4307:I4556)</f>
        <v>797061.375339002</v>
      </c>
      <c r="E4324" s="43" t="n">
        <f aca="false">-PERCENTILE(Prices_MTM!I4307:I4556,1-Inputs!$B$9)</f>
        <v>443315</v>
      </c>
      <c r="F4324" s="43" t="n">
        <f aca="false">NORMSINV(Inputs!$B$9)*STDEV(Prices_MTM!I4307:I4556)</f>
        <v>1127299.11380416</v>
      </c>
      <c r="G4324" s="52" t="n">
        <f aca="false">IF(-B4324&gt;C4324,1,0)</f>
        <v>0</v>
      </c>
      <c r="H4324" s="52" t="n">
        <f aca="false">IF(-B4324&gt;D4324,1,0)</f>
        <v>0</v>
      </c>
      <c r="I4324" s="52" t="n">
        <f aca="false">IF(-B4324&gt;E4324,1,0)</f>
        <v>0</v>
      </c>
      <c r="J4324" s="52" t="n">
        <f aca="false">IF(-B4324&gt;F4324,1,0)</f>
        <v>0</v>
      </c>
    </row>
    <row r="4325" customFormat="false" ht="15" hidden="false" customHeight="false" outlineLevel="0" collapsed="false">
      <c r="A4325" s="51" t="n">
        <f aca="false">Prices_MTM!A4558</f>
        <v>44092</v>
      </c>
      <c r="B4325" s="43" t="n">
        <f aca="false">Prices_MTM!I4558</f>
        <v>19500.0000000004</v>
      </c>
      <c r="C4325" s="43" t="n">
        <f aca="false">-PERCENTILE(Prices_MTM!I4308:I4557,1-Inputs!$B$8)</f>
        <v>195900</v>
      </c>
      <c r="D4325" s="43" t="n">
        <f aca="false">NORMSINV(Inputs!$B$8)*STDEV(Prices_MTM!I4308:I4557)</f>
        <v>795506.619178057</v>
      </c>
      <c r="E4325" s="43" t="n">
        <f aca="false">-PERCENTILE(Prices_MTM!I4308:I4557,1-Inputs!$B$9)</f>
        <v>443315</v>
      </c>
      <c r="F4325" s="43" t="n">
        <f aca="false">NORMSINV(Inputs!$B$9)*STDEV(Prices_MTM!I4308:I4557)</f>
        <v>1125100.19249566</v>
      </c>
      <c r="G4325" s="52" t="n">
        <f aca="false">IF(-B4325&gt;C4325,1,0)</f>
        <v>0</v>
      </c>
      <c r="H4325" s="52" t="n">
        <f aca="false">IF(-B4325&gt;D4325,1,0)</f>
        <v>0</v>
      </c>
      <c r="I4325" s="52" t="n">
        <f aca="false">IF(-B4325&gt;E4325,1,0)</f>
        <v>0</v>
      </c>
      <c r="J4325" s="52" t="n">
        <f aca="false">IF(-B4325&gt;F4325,1,0)</f>
        <v>0</v>
      </c>
    </row>
    <row r="4326" customFormat="false" ht="15" hidden="false" customHeight="false" outlineLevel="0" collapsed="false">
      <c r="A4326" s="51" t="n">
        <f aca="false">Prices_MTM!A4559</f>
        <v>44095</v>
      </c>
      <c r="B4326" s="43" t="n">
        <f aca="false">Prices_MTM!I4559</f>
        <v>-93500.0000000006</v>
      </c>
      <c r="C4326" s="43" t="n">
        <f aca="false">-PERCENTILE(Prices_MTM!I4309:I4558,1-Inputs!$B$8)</f>
        <v>190825</v>
      </c>
      <c r="D4326" s="43" t="n">
        <f aca="false">NORMSINV(Inputs!$B$8)*STDEV(Prices_MTM!I4309:I4558)</f>
        <v>795118.626235918</v>
      </c>
      <c r="E4326" s="43" t="n">
        <f aca="false">-PERCENTILE(Prices_MTM!I4309:I4558,1-Inputs!$B$9)</f>
        <v>443315</v>
      </c>
      <c r="F4326" s="43" t="n">
        <f aca="false">NORMSINV(Inputs!$B$9)*STDEV(Prices_MTM!I4309:I4558)</f>
        <v>1124551.44667336</v>
      </c>
      <c r="G4326" s="52" t="n">
        <f aca="false">IF(-B4326&gt;C4326,1,0)</f>
        <v>0</v>
      </c>
      <c r="H4326" s="52" t="n">
        <f aca="false">IF(-B4326&gt;D4326,1,0)</f>
        <v>0</v>
      </c>
      <c r="I4326" s="52" t="n">
        <f aca="false">IF(-B4326&gt;E4326,1,0)</f>
        <v>0</v>
      </c>
      <c r="J4326" s="52" t="n">
        <f aca="false">IF(-B4326&gt;F4326,1,0)</f>
        <v>0</v>
      </c>
    </row>
    <row r="4327" customFormat="false" ht="15" hidden="false" customHeight="false" outlineLevel="0" collapsed="false">
      <c r="A4327" s="51" t="n">
        <f aca="false">Prices_MTM!A4560</f>
        <v>44096</v>
      </c>
      <c r="B4327" s="43" t="n">
        <f aca="false">Prices_MTM!I4560</f>
        <v>5499.99999999962</v>
      </c>
      <c r="C4327" s="43" t="n">
        <f aca="false">-PERCENTILE(Prices_MTM!I4310:I4559,1-Inputs!$B$8)</f>
        <v>190825</v>
      </c>
      <c r="D4327" s="43" t="n">
        <f aca="false">NORMSINV(Inputs!$B$8)*STDEV(Prices_MTM!I4310:I4559)</f>
        <v>795164.415682801</v>
      </c>
      <c r="E4327" s="43" t="n">
        <f aca="false">-PERCENTILE(Prices_MTM!I4310:I4559,1-Inputs!$B$9)</f>
        <v>443315</v>
      </c>
      <c r="F4327" s="43" t="n">
        <f aca="false">NORMSINV(Inputs!$B$9)*STDEV(Prices_MTM!I4310:I4559)</f>
        <v>1124616.20756191</v>
      </c>
      <c r="G4327" s="52" t="n">
        <f aca="false">IF(-B4327&gt;C4327,1,0)</f>
        <v>0</v>
      </c>
      <c r="H4327" s="52" t="n">
        <f aca="false">IF(-B4327&gt;D4327,1,0)</f>
        <v>0</v>
      </c>
      <c r="I4327" s="52" t="n">
        <f aca="false">IF(-B4327&gt;E4327,1,0)</f>
        <v>0</v>
      </c>
      <c r="J4327" s="52" t="n">
        <f aca="false">IF(-B4327&gt;F4327,1,0)</f>
        <v>0</v>
      </c>
    </row>
    <row r="4328" customFormat="false" ht="15" hidden="false" customHeight="false" outlineLevel="0" collapsed="false">
      <c r="A4328" s="51" t="n">
        <f aca="false">Prices_MTM!A4561</f>
        <v>44097</v>
      </c>
      <c r="B4328" s="43" t="n">
        <f aca="false">Prices_MTM!I4561</f>
        <v>24500.0000000005</v>
      </c>
      <c r="C4328" s="43" t="n">
        <f aca="false">-PERCENTILE(Prices_MTM!I4311:I4560,1-Inputs!$B$8)</f>
        <v>190825</v>
      </c>
      <c r="D4328" s="43" t="n">
        <f aca="false">NORMSINV(Inputs!$B$8)*STDEV(Prices_MTM!I4311:I4560)</f>
        <v>795164.728035939</v>
      </c>
      <c r="E4328" s="43" t="n">
        <f aca="false">-PERCENTILE(Prices_MTM!I4311:I4560,1-Inputs!$B$9)</f>
        <v>443315</v>
      </c>
      <c r="F4328" s="43" t="n">
        <f aca="false">NORMSINV(Inputs!$B$9)*STDEV(Prices_MTM!I4311:I4560)</f>
        <v>1124616.64932891</v>
      </c>
      <c r="G4328" s="52" t="n">
        <f aca="false">IF(-B4328&gt;C4328,1,0)</f>
        <v>0</v>
      </c>
      <c r="H4328" s="52" t="n">
        <f aca="false">IF(-B4328&gt;D4328,1,0)</f>
        <v>0</v>
      </c>
      <c r="I4328" s="52" t="n">
        <f aca="false">IF(-B4328&gt;E4328,1,0)</f>
        <v>0</v>
      </c>
      <c r="J4328" s="52" t="n">
        <f aca="false">IF(-B4328&gt;F4328,1,0)</f>
        <v>0</v>
      </c>
    </row>
    <row r="4329" customFormat="false" ht="15" hidden="false" customHeight="false" outlineLevel="0" collapsed="false">
      <c r="A4329" s="51" t="n">
        <f aca="false">Prices_MTM!A4562</f>
        <v>44098</v>
      </c>
      <c r="B4329" s="43" t="n">
        <f aca="false">Prices_MTM!I4562</f>
        <v>11499.9999999998</v>
      </c>
      <c r="C4329" s="43" t="n">
        <f aca="false">-PERCENTILE(Prices_MTM!I4312:I4561,1-Inputs!$B$8)</f>
        <v>190825</v>
      </c>
      <c r="D4329" s="43" t="n">
        <f aca="false">NORMSINV(Inputs!$B$8)*STDEV(Prices_MTM!I4312:I4561)</f>
        <v>795132.898520004</v>
      </c>
      <c r="E4329" s="43" t="n">
        <f aca="false">-PERCENTILE(Prices_MTM!I4312:I4561,1-Inputs!$B$9)</f>
        <v>443315</v>
      </c>
      <c r="F4329" s="43" t="n">
        <f aca="false">NORMSINV(Inputs!$B$9)*STDEV(Prices_MTM!I4312:I4561)</f>
        <v>1124571.63223711</v>
      </c>
      <c r="G4329" s="52" t="n">
        <f aca="false">IF(-B4329&gt;C4329,1,0)</f>
        <v>0</v>
      </c>
      <c r="H4329" s="52" t="n">
        <f aca="false">IF(-B4329&gt;D4329,1,0)</f>
        <v>0</v>
      </c>
      <c r="I4329" s="52" t="n">
        <f aca="false">IF(-B4329&gt;E4329,1,0)</f>
        <v>0</v>
      </c>
      <c r="J4329" s="52" t="n">
        <f aca="false">IF(-B4329&gt;F4329,1,0)</f>
        <v>0</v>
      </c>
    </row>
    <row r="4330" customFormat="false" ht="15" hidden="false" customHeight="false" outlineLevel="0" collapsed="false">
      <c r="A4330" s="51" t="n">
        <f aca="false">Prices_MTM!A4563</f>
        <v>44099</v>
      </c>
      <c r="B4330" s="43" t="n">
        <f aca="false">Prices_MTM!I4563</f>
        <v>11500.0000000006</v>
      </c>
      <c r="C4330" s="43" t="n">
        <f aca="false">-PERCENTILE(Prices_MTM!I4313:I4562,1-Inputs!$B$8)</f>
        <v>190825</v>
      </c>
      <c r="D4330" s="43" t="n">
        <f aca="false">NORMSINV(Inputs!$B$8)*STDEV(Prices_MTM!I4313:I4562)</f>
        <v>795054.461421761</v>
      </c>
      <c r="E4330" s="43" t="n">
        <f aca="false">-PERCENTILE(Prices_MTM!I4313:I4562,1-Inputs!$B$9)</f>
        <v>443315</v>
      </c>
      <c r="F4330" s="43" t="n">
        <f aca="false">NORMSINV(Inputs!$B$9)*STDEV(Prices_MTM!I4313:I4562)</f>
        <v>1124460.69715221</v>
      </c>
      <c r="G4330" s="52" t="n">
        <f aca="false">IF(-B4330&gt;C4330,1,0)</f>
        <v>0</v>
      </c>
      <c r="H4330" s="52" t="n">
        <f aca="false">IF(-B4330&gt;D4330,1,0)</f>
        <v>0</v>
      </c>
      <c r="I4330" s="52" t="n">
        <f aca="false">IF(-B4330&gt;E4330,1,0)</f>
        <v>0</v>
      </c>
      <c r="J4330" s="52" t="n">
        <f aca="false">IF(-B4330&gt;F4330,1,0)</f>
        <v>0</v>
      </c>
    </row>
    <row r="4331" customFormat="false" ht="15" hidden="false" customHeight="false" outlineLevel="0" collapsed="false">
      <c r="A4331" s="51" t="n">
        <f aca="false">Prices_MTM!A4564</f>
        <v>44102</v>
      </c>
      <c r="B4331" s="43" t="n">
        <f aca="false">Prices_MTM!I4564</f>
        <v>6999.99999999932</v>
      </c>
      <c r="C4331" s="43" t="n">
        <f aca="false">-PERCENTILE(Prices_MTM!I4314:I4563,1-Inputs!$B$8)</f>
        <v>190825</v>
      </c>
      <c r="D4331" s="43" t="n">
        <f aca="false">NORMSINV(Inputs!$B$8)*STDEV(Prices_MTM!I4314:I4563)</f>
        <v>794960.619951846</v>
      </c>
      <c r="E4331" s="43" t="n">
        <f aca="false">-PERCENTILE(Prices_MTM!I4314:I4563,1-Inputs!$B$9)</f>
        <v>443315</v>
      </c>
      <c r="F4331" s="43" t="n">
        <f aca="false">NORMSINV(Inputs!$B$9)*STDEV(Prices_MTM!I4314:I4563)</f>
        <v>1124327.9753705</v>
      </c>
      <c r="G4331" s="52" t="n">
        <f aca="false">IF(-B4331&gt;C4331,1,0)</f>
        <v>0</v>
      </c>
      <c r="H4331" s="52" t="n">
        <f aca="false">IF(-B4331&gt;D4331,1,0)</f>
        <v>0</v>
      </c>
      <c r="I4331" s="52" t="n">
        <f aca="false">IF(-B4331&gt;E4331,1,0)</f>
        <v>0</v>
      </c>
      <c r="J4331" s="52" t="n">
        <f aca="false">IF(-B4331&gt;F4331,1,0)</f>
        <v>0</v>
      </c>
    </row>
    <row r="4332" customFormat="false" ht="15" hidden="false" customHeight="false" outlineLevel="0" collapsed="false">
      <c r="A4332" s="51" t="n">
        <f aca="false">Prices_MTM!A4565</f>
        <v>44103</v>
      </c>
      <c r="B4332" s="43" t="n">
        <f aca="false">Prices_MTM!I4565</f>
        <v>-80999.9999999995</v>
      </c>
      <c r="C4332" s="43" t="n">
        <f aca="false">-PERCENTILE(Prices_MTM!I4315:I4564,1-Inputs!$B$8)</f>
        <v>190825</v>
      </c>
      <c r="D4332" s="43" t="n">
        <f aca="false">NORMSINV(Inputs!$B$8)*STDEV(Prices_MTM!I4315:I4564)</f>
        <v>794961.078517951</v>
      </c>
      <c r="E4332" s="43" t="n">
        <f aca="false">-PERCENTILE(Prices_MTM!I4315:I4564,1-Inputs!$B$9)</f>
        <v>443315</v>
      </c>
      <c r="F4332" s="43" t="n">
        <f aca="false">NORMSINV(Inputs!$B$9)*STDEV(Prices_MTM!I4315:I4564)</f>
        <v>1124328.62392929</v>
      </c>
      <c r="G4332" s="52" t="n">
        <f aca="false">IF(-B4332&gt;C4332,1,0)</f>
        <v>0</v>
      </c>
      <c r="H4332" s="52" t="n">
        <f aca="false">IF(-B4332&gt;D4332,1,0)</f>
        <v>0</v>
      </c>
      <c r="I4332" s="52" t="n">
        <f aca="false">IF(-B4332&gt;E4332,1,0)</f>
        <v>0</v>
      </c>
      <c r="J4332" s="52" t="n">
        <f aca="false">IF(-B4332&gt;F4332,1,0)</f>
        <v>0</v>
      </c>
    </row>
    <row r="4333" customFormat="false" ht="15" hidden="false" customHeight="false" outlineLevel="0" collapsed="false">
      <c r="A4333" s="51" t="n">
        <f aca="false">Prices_MTM!A4566</f>
        <v>44104</v>
      </c>
      <c r="B4333" s="43" t="n">
        <f aca="false">Prices_MTM!I4566</f>
        <v>103500</v>
      </c>
      <c r="C4333" s="43" t="n">
        <f aca="false">-PERCENTILE(Prices_MTM!I4316:I4565,1-Inputs!$B$8)</f>
        <v>190825</v>
      </c>
      <c r="D4333" s="43" t="n">
        <f aca="false">NORMSINV(Inputs!$B$8)*STDEV(Prices_MTM!I4316:I4565)</f>
        <v>795003.171579733</v>
      </c>
      <c r="E4333" s="43" t="n">
        <f aca="false">-PERCENTILE(Prices_MTM!I4316:I4565,1-Inputs!$B$9)</f>
        <v>443315</v>
      </c>
      <c r="F4333" s="43" t="n">
        <f aca="false">NORMSINV(Inputs!$B$9)*STDEV(Prices_MTM!I4316:I4565)</f>
        <v>1124388.15694985</v>
      </c>
      <c r="G4333" s="52" t="n">
        <f aca="false">IF(-B4333&gt;C4333,1,0)</f>
        <v>0</v>
      </c>
      <c r="H4333" s="52" t="n">
        <f aca="false">IF(-B4333&gt;D4333,1,0)</f>
        <v>0</v>
      </c>
      <c r="I4333" s="52" t="n">
        <f aca="false">IF(-B4333&gt;E4333,1,0)</f>
        <v>0</v>
      </c>
      <c r="J4333" s="52" t="n">
        <f aca="false">IF(-B4333&gt;F4333,1,0)</f>
        <v>0</v>
      </c>
    </row>
    <row r="4334" customFormat="false" ht="15" hidden="false" customHeight="false" outlineLevel="0" collapsed="false">
      <c r="A4334" s="51" t="n">
        <f aca="false">Prices_MTM!A4567</f>
        <v>44105</v>
      </c>
      <c r="B4334" s="43" t="n">
        <f aca="false">Prices_MTM!I4567</f>
        <v>-126500</v>
      </c>
      <c r="C4334" s="43" t="n">
        <f aca="false">-PERCENTILE(Prices_MTM!I4317:I4566,1-Inputs!$B$8)</f>
        <v>190825</v>
      </c>
      <c r="D4334" s="43" t="n">
        <f aca="false">NORMSINV(Inputs!$B$8)*STDEV(Prices_MTM!I4317:I4566)</f>
        <v>795064.61170813</v>
      </c>
      <c r="E4334" s="43" t="n">
        <f aca="false">-PERCENTILE(Prices_MTM!I4317:I4566,1-Inputs!$B$9)</f>
        <v>443315</v>
      </c>
      <c r="F4334" s="43" t="n">
        <f aca="false">NORMSINV(Inputs!$B$9)*STDEV(Prices_MTM!I4317:I4566)</f>
        <v>1124475.05289593</v>
      </c>
      <c r="G4334" s="52" t="n">
        <f aca="false">IF(-B4334&gt;C4334,1,0)</f>
        <v>0</v>
      </c>
      <c r="H4334" s="52" t="n">
        <f aca="false">IF(-B4334&gt;D4334,1,0)</f>
        <v>0</v>
      </c>
      <c r="I4334" s="52" t="n">
        <f aca="false">IF(-B4334&gt;E4334,1,0)</f>
        <v>0</v>
      </c>
      <c r="J4334" s="52" t="n">
        <f aca="false">IF(-B4334&gt;F4334,1,0)</f>
        <v>0</v>
      </c>
    </row>
    <row r="4335" customFormat="false" ht="15" hidden="false" customHeight="false" outlineLevel="0" collapsed="false">
      <c r="A4335" s="51" t="n">
        <f aca="false">Prices_MTM!A4568</f>
        <v>44106</v>
      </c>
      <c r="B4335" s="43" t="n">
        <f aca="false">Prices_MTM!I4568</f>
        <v>-73499.9999999999</v>
      </c>
      <c r="C4335" s="43" t="n">
        <f aca="false">-PERCENTILE(Prices_MTM!I4318:I4567,1-Inputs!$B$8)</f>
        <v>190825</v>
      </c>
      <c r="D4335" s="43" t="n">
        <f aca="false">NORMSINV(Inputs!$B$8)*STDEV(Prices_MTM!I4318:I4567)</f>
        <v>795088.605231396</v>
      </c>
      <c r="E4335" s="43" t="n">
        <f aca="false">-PERCENTILE(Prices_MTM!I4318:I4567,1-Inputs!$B$9)</f>
        <v>443315</v>
      </c>
      <c r="F4335" s="43" t="n">
        <f aca="false">NORMSINV(Inputs!$B$9)*STDEV(Prices_MTM!I4318:I4567)</f>
        <v>1124508.98739376</v>
      </c>
      <c r="G4335" s="52" t="n">
        <f aca="false">IF(-B4335&gt;C4335,1,0)</f>
        <v>0</v>
      </c>
      <c r="H4335" s="52" t="n">
        <f aca="false">IF(-B4335&gt;D4335,1,0)</f>
        <v>0</v>
      </c>
      <c r="I4335" s="52" t="n">
        <f aca="false">IF(-B4335&gt;E4335,1,0)</f>
        <v>0</v>
      </c>
      <c r="J4335" s="52" t="n">
        <f aca="false">IF(-B4335&gt;F4335,1,0)</f>
        <v>0</v>
      </c>
    </row>
    <row r="4336" customFormat="false" ht="15" hidden="false" customHeight="false" outlineLevel="0" collapsed="false">
      <c r="A4336" s="51" t="n">
        <f aca="false">Prices_MTM!A4569</f>
        <v>44109</v>
      </c>
      <c r="B4336" s="43" t="n">
        <f aca="false">Prices_MTM!I4569</f>
        <v>133000</v>
      </c>
      <c r="C4336" s="43" t="n">
        <f aca="false">-PERCENTILE(Prices_MTM!I4319:I4568,1-Inputs!$B$8)</f>
        <v>190825</v>
      </c>
      <c r="D4336" s="43" t="n">
        <f aca="false">NORMSINV(Inputs!$B$8)*STDEV(Prices_MTM!I4319:I4568)</f>
        <v>795123.412366862</v>
      </c>
      <c r="E4336" s="43" t="n">
        <f aca="false">-PERCENTILE(Prices_MTM!I4319:I4568,1-Inputs!$B$9)</f>
        <v>443315</v>
      </c>
      <c r="F4336" s="43" t="n">
        <f aca="false">NORMSINV(Inputs!$B$9)*STDEV(Prices_MTM!I4319:I4568)</f>
        <v>1124558.21578969</v>
      </c>
      <c r="G4336" s="52" t="n">
        <f aca="false">IF(-B4336&gt;C4336,1,0)</f>
        <v>0</v>
      </c>
      <c r="H4336" s="52" t="n">
        <f aca="false">IF(-B4336&gt;D4336,1,0)</f>
        <v>0</v>
      </c>
      <c r="I4336" s="52" t="n">
        <f aca="false">IF(-B4336&gt;E4336,1,0)</f>
        <v>0</v>
      </c>
      <c r="J4336" s="52" t="n">
        <f aca="false">IF(-B4336&gt;F4336,1,0)</f>
        <v>0</v>
      </c>
    </row>
    <row r="4337" customFormat="false" ht="15" hidden="false" customHeight="false" outlineLevel="0" collapsed="false">
      <c r="A4337" s="51" t="n">
        <f aca="false">Prices_MTM!A4570</f>
        <v>44110</v>
      </c>
      <c r="B4337" s="43" t="n">
        <f aca="false">Prices_MTM!I4570</f>
        <v>65500.0000000005</v>
      </c>
      <c r="C4337" s="43" t="n">
        <f aca="false">-PERCENTILE(Prices_MTM!I4320:I4569,1-Inputs!$B$8)</f>
        <v>190825</v>
      </c>
      <c r="D4337" s="43" t="n">
        <f aca="false">NORMSINV(Inputs!$B$8)*STDEV(Prices_MTM!I4320:I4569)</f>
        <v>795246.227966127</v>
      </c>
      <c r="E4337" s="43" t="n">
        <f aca="false">-PERCENTILE(Prices_MTM!I4320:I4569,1-Inputs!$B$9)</f>
        <v>443315</v>
      </c>
      <c r="F4337" s="43" t="n">
        <f aca="false">NORMSINV(Inputs!$B$9)*STDEV(Prices_MTM!I4320:I4569)</f>
        <v>1124731.91623547</v>
      </c>
      <c r="G4337" s="52" t="n">
        <f aca="false">IF(-B4337&gt;C4337,1,0)</f>
        <v>0</v>
      </c>
      <c r="H4337" s="52" t="n">
        <f aca="false">IF(-B4337&gt;D4337,1,0)</f>
        <v>0</v>
      </c>
      <c r="I4337" s="52" t="n">
        <f aca="false">IF(-B4337&gt;E4337,1,0)</f>
        <v>0</v>
      </c>
      <c r="J4337" s="52" t="n">
        <f aca="false">IF(-B4337&gt;F4337,1,0)</f>
        <v>0</v>
      </c>
    </row>
    <row r="4338" customFormat="false" ht="15" hidden="false" customHeight="false" outlineLevel="0" collapsed="false">
      <c r="A4338" s="51" t="n">
        <f aca="false">Prices_MTM!A4571</f>
        <v>44111</v>
      </c>
      <c r="B4338" s="43" t="n">
        <f aca="false">Prices_MTM!I4571</f>
        <v>-37500</v>
      </c>
      <c r="C4338" s="43" t="n">
        <f aca="false">-PERCENTILE(Prices_MTM!I4321:I4570,1-Inputs!$B$8)</f>
        <v>190825</v>
      </c>
      <c r="D4338" s="43" t="n">
        <f aca="false">NORMSINV(Inputs!$B$8)*STDEV(Prices_MTM!I4321:I4570)</f>
        <v>795271.280479824</v>
      </c>
      <c r="E4338" s="43" t="n">
        <f aca="false">-PERCENTILE(Prices_MTM!I4321:I4570,1-Inputs!$B$9)</f>
        <v>443315</v>
      </c>
      <c r="F4338" s="43" t="n">
        <f aca="false">NORMSINV(Inputs!$B$9)*STDEV(Prices_MTM!I4321:I4570)</f>
        <v>1124767.34848368</v>
      </c>
      <c r="G4338" s="52" t="n">
        <f aca="false">IF(-B4338&gt;C4338,1,0)</f>
        <v>0</v>
      </c>
      <c r="H4338" s="52" t="n">
        <f aca="false">IF(-B4338&gt;D4338,1,0)</f>
        <v>0</v>
      </c>
      <c r="I4338" s="52" t="n">
        <f aca="false">IF(-B4338&gt;E4338,1,0)</f>
        <v>0</v>
      </c>
      <c r="J4338" s="52" t="n">
        <f aca="false">IF(-B4338&gt;F4338,1,0)</f>
        <v>0</v>
      </c>
    </row>
    <row r="4339" customFormat="false" ht="15" hidden="false" customHeight="false" outlineLevel="0" collapsed="false">
      <c r="A4339" s="51" t="n">
        <f aca="false">Prices_MTM!A4572</f>
        <v>44112</v>
      </c>
      <c r="B4339" s="43" t="n">
        <f aca="false">Prices_MTM!I4572</f>
        <v>52999.9999999998</v>
      </c>
      <c r="C4339" s="43" t="n">
        <f aca="false">-PERCENTILE(Prices_MTM!I4322:I4571,1-Inputs!$B$8)</f>
        <v>190825</v>
      </c>
      <c r="D4339" s="43" t="n">
        <f aca="false">NORMSINV(Inputs!$B$8)*STDEV(Prices_MTM!I4322:I4571)</f>
        <v>795279.24487832</v>
      </c>
      <c r="E4339" s="43" t="n">
        <f aca="false">-PERCENTILE(Prices_MTM!I4322:I4571,1-Inputs!$B$9)</f>
        <v>443315</v>
      </c>
      <c r="F4339" s="43" t="n">
        <f aca="false">NORMSINV(Inputs!$B$9)*STDEV(Prices_MTM!I4322:I4571)</f>
        <v>1124778.61268446</v>
      </c>
      <c r="G4339" s="52" t="n">
        <f aca="false">IF(-B4339&gt;C4339,1,0)</f>
        <v>0</v>
      </c>
      <c r="H4339" s="52" t="n">
        <f aca="false">IF(-B4339&gt;D4339,1,0)</f>
        <v>0</v>
      </c>
      <c r="I4339" s="52" t="n">
        <f aca="false">IF(-B4339&gt;E4339,1,0)</f>
        <v>0</v>
      </c>
      <c r="J4339" s="52" t="n">
        <f aca="false">IF(-B4339&gt;F4339,1,0)</f>
        <v>0</v>
      </c>
    </row>
    <row r="4340" customFormat="false" ht="15" hidden="false" customHeight="false" outlineLevel="0" collapsed="false">
      <c r="A4340" s="51" t="n">
        <f aca="false">Prices_MTM!A4573</f>
        <v>44113</v>
      </c>
      <c r="B4340" s="43" t="n">
        <f aca="false">Prices_MTM!I4573</f>
        <v>-41500.0000000003</v>
      </c>
      <c r="C4340" s="43" t="n">
        <f aca="false">-PERCENTILE(Prices_MTM!I4323:I4572,1-Inputs!$B$8)</f>
        <v>190825</v>
      </c>
      <c r="D4340" s="43" t="n">
        <f aca="false">NORMSINV(Inputs!$B$8)*STDEV(Prices_MTM!I4323:I4572)</f>
        <v>795295.763931336</v>
      </c>
      <c r="E4340" s="43" t="n">
        <f aca="false">-PERCENTILE(Prices_MTM!I4323:I4572,1-Inputs!$B$9)</f>
        <v>443315</v>
      </c>
      <c r="F4340" s="43" t="n">
        <f aca="false">NORMSINV(Inputs!$B$9)*STDEV(Prices_MTM!I4323:I4572)</f>
        <v>1124801.97589638</v>
      </c>
      <c r="G4340" s="52" t="n">
        <f aca="false">IF(-B4340&gt;C4340,1,0)</f>
        <v>0</v>
      </c>
      <c r="H4340" s="52" t="n">
        <f aca="false">IF(-B4340&gt;D4340,1,0)</f>
        <v>0</v>
      </c>
      <c r="I4340" s="52" t="n">
        <f aca="false">IF(-B4340&gt;E4340,1,0)</f>
        <v>0</v>
      </c>
      <c r="J4340" s="52" t="n">
        <f aca="false">IF(-B4340&gt;F4340,1,0)</f>
        <v>0</v>
      </c>
    </row>
    <row r="4341" customFormat="false" ht="15" hidden="false" customHeight="false" outlineLevel="0" collapsed="false">
      <c r="A4341" s="51" t="n">
        <f aca="false">Prices_MTM!A4574</f>
        <v>44116</v>
      </c>
      <c r="B4341" s="43" t="n">
        <f aca="false">Prices_MTM!I4574</f>
        <v>-65499.9999999998</v>
      </c>
      <c r="C4341" s="43" t="n">
        <f aca="false">-PERCENTILE(Prices_MTM!I4324:I4573,1-Inputs!$B$8)</f>
        <v>190825</v>
      </c>
      <c r="D4341" s="43" t="n">
        <f aca="false">NORMSINV(Inputs!$B$8)*STDEV(Prices_MTM!I4324:I4573)</f>
        <v>795285.799434349</v>
      </c>
      <c r="E4341" s="43" t="n">
        <f aca="false">-PERCENTILE(Prices_MTM!I4324:I4573,1-Inputs!$B$9)</f>
        <v>443315</v>
      </c>
      <c r="F4341" s="43" t="n">
        <f aca="false">NORMSINV(Inputs!$B$9)*STDEV(Prices_MTM!I4324:I4573)</f>
        <v>1124787.88291814</v>
      </c>
      <c r="G4341" s="52" t="n">
        <f aca="false">IF(-B4341&gt;C4341,1,0)</f>
        <v>0</v>
      </c>
      <c r="H4341" s="52" t="n">
        <f aca="false">IF(-B4341&gt;D4341,1,0)</f>
        <v>0</v>
      </c>
      <c r="I4341" s="52" t="n">
        <f aca="false">IF(-B4341&gt;E4341,1,0)</f>
        <v>0</v>
      </c>
      <c r="J4341" s="52" t="n">
        <f aca="false">IF(-B4341&gt;F4341,1,0)</f>
        <v>0</v>
      </c>
    </row>
    <row r="4342" customFormat="false" ht="15" hidden="false" customHeight="false" outlineLevel="0" collapsed="false">
      <c r="A4342" s="51" t="n">
        <f aca="false">Prices_MTM!A4575</f>
        <v>44117</v>
      </c>
      <c r="B4342" s="43" t="n">
        <f aca="false">Prices_MTM!I4575</f>
        <v>39000.0000000001</v>
      </c>
      <c r="C4342" s="43" t="n">
        <f aca="false">-PERCENTILE(Prices_MTM!I4325:I4574,1-Inputs!$B$8)</f>
        <v>190825</v>
      </c>
      <c r="D4342" s="43" t="n">
        <f aca="false">NORMSINV(Inputs!$B$8)*STDEV(Prices_MTM!I4325:I4574)</f>
        <v>795272.759285802</v>
      </c>
      <c r="E4342" s="43" t="n">
        <f aca="false">-PERCENTILE(Prices_MTM!I4325:I4574,1-Inputs!$B$9)</f>
        <v>443315</v>
      </c>
      <c r="F4342" s="43" t="n">
        <f aca="false">NORMSINV(Inputs!$B$9)*STDEV(Prices_MTM!I4325:I4574)</f>
        <v>1124769.4399872</v>
      </c>
      <c r="G4342" s="52" t="n">
        <f aca="false">IF(-B4342&gt;C4342,1,0)</f>
        <v>0</v>
      </c>
      <c r="H4342" s="52" t="n">
        <f aca="false">IF(-B4342&gt;D4342,1,0)</f>
        <v>0</v>
      </c>
      <c r="I4342" s="52" t="n">
        <f aca="false">IF(-B4342&gt;E4342,1,0)</f>
        <v>0</v>
      </c>
      <c r="J4342" s="52" t="n">
        <f aca="false">IF(-B4342&gt;F4342,1,0)</f>
        <v>0</v>
      </c>
    </row>
    <row r="4343" customFormat="false" ht="15" hidden="false" customHeight="false" outlineLevel="0" collapsed="false">
      <c r="A4343" s="51" t="n">
        <f aca="false">Prices_MTM!A4576</f>
        <v>44118</v>
      </c>
      <c r="B4343" s="43" t="n">
        <f aca="false">Prices_MTM!I4576</f>
        <v>59499.9999999999</v>
      </c>
      <c r="C4343" s="43" t="n">
        <f aca="false">-PERCENTILE(Prices_MTM!I4326:I4575,1-Inputs!$B$8)</f>
        <v>190825</v>
      </c>
      <c r="D4343" s="43" t="n">
        <f aca="false">NORMSINV(Inputs!$B$8)*STDEV(Prices_MTM!I4326:I4575)</f>
        <v>795174.410485078</v>
      </c>
      <c r="E4343" s="43" t="n">
        <f aca="false">-PERCENTILE(Prices_MTM!I4326:I4575,1-Inputs!$B$9)</f>
        <v>443315</v>
      </c>
      <c r="F4343" s="43" t="n">
        <f aca="false">NORMSINV(Inputs!$B$9)*STDEV(Prices_MTM!I4326:I4575)</f>
        <v>1124630.3434015</v>
      </c>
      <c r="G4343" s="52" t="n">
        <f aca="false">IF(-B4343&gt;C4343,1,0)</f>
        <v>0</v>
      </c>
      <c r="H4343" s="52" t="n">
        <f aca="false">IF(-B4343&gt;D4343,1,0)</f>
        <v>0</v>
      </c>
      <c r="I4343" s="52" t="n">
        <f aca="false">IF(-B4343&gt;E4343,1,0)</f>
        <v>0</v>
      </c>
      <c r="J4343" s="52" t="n">
        <f aca="false">IF(-B4343&gt;F4343,1,0)</f>
        <v>0</v>
      </c>
    </row>
    <row r="4344" customFormat="false" ht="15" hidden="false" customHeight="false" outlineLevel="0" collapsed="false">
      <c r="A4344" s="51" t="n">
        <f aca="false">Prices_MTM!A4577</f>
        <v>44119</v>
      </c>
      <c r="B4344" s="43" t="n">
        <f aca="false">Prices_MTM!I4577</f>
        <v>8000.00000000054</v>
      </c>
      <c r="C4344" s="43" t="n">
        <f aca="false">-PERCENTILE(Prices_MTM!I4327:I4576,1-Inputs!$B$8)</f>
        <v>190825</v>
      </c>
      <c r="D4344" s="43" t="n">
        <f aca="false">NORMSINV(Inputs!$B$8)*STDEV(Prices_MTM!I4327:I4576)</f>
        <v>795186.071329776</v>
      </c>
      <c r="E4344" s="43" t="n">
        <f aca="false">-PERCENTILE(Prices_MTM!I4327:I4576,1-Inputs!$B$9)</f>
        <v>443315</v>
      </c>
      <c r="F4344" s="43" t="n">
        <f aca="false">NORMSINV(Inputs!$B$9)*STDEV(Prices_MTM!I4327:I4576)</f>
        <v>1124646.83555669</v>
      </c>
      <c r="G4344" s="52" t="n">
        <f aca="false">IF(-B4344&gt;C4344,1,0)</f>
        <v>0</v>
      </c>
      <c r="H4344" s="52" t="n">
        <f aca="false">IF(-B4344&gt;D4344,1,0)</f>
        <v>0</v>
      </c>
      <c r="I4344" s="52" t="n">
        <f aca="false">IF(-B4344&gt;E4344,1,0)</f>
        <v>0</v>
      </c>
      <c r="J4344" s="52" t="n">
        <f aca="false">IF(-B4344&gt;F4344,1,0)</f>
        <v>0</v>
      </c>
    </row>
    <row r="4345" customFormat="false" ht="15" hidden="false" customHeight="false" outlineLevel="0" collapsed="false">
      <c r="A4345" s="51" t="n">
        <f aca="false">Prices_MTM!A4578</f>
        <v>44120</v>
      </c>
      <c r="B4345" s="43" t="n">
        <f aca="false">Prices_MTM!I4578</f>
        <v>-500.000000000255</v>
      </c>
      <c r="C4345" s="43" t="n">
        <f aca="false">-PERCENTILE(Prices_MTM!I4328:I4577,1-Inputs!$B$8)</f>
        <v>190825</v>
      </c>
      <c r="D4345" s="43" t="n">
        <f aca="false">NORMSINV(Inputs!$B$8)*STDEV(Prices_MTM!I4328:I4577)</f>
        <v>795181.256901329</v>
      </c>
      <c r="E4345" s="43" t="n">
        <f aca="false">-PERCENTILE(Prices_MTM!I4328:I4577,1-Inputs!$B$9)</f>
        <v>443315</v>
      </c>
      <c r="F4345" s="43" t="n">
        <f aca="false">NORMSINV(Inputs!$B$9)*STDEV(Prices_MTM!I4328:I4577)</f>
        <v>1124640.02641866</v>
      </c>
      <c r="G4345" s="52" t="n">
        <f aca="false">IF(-B4345&gt;C4345,1,0)</f>
        <v>0</v>
      </c>
      <c r="H4345" s="52" t="n">
        <f aca="false">IF(-B4345&gt;D4345,1,0)</f>
        <v>0</v>
      </c>
      <c r="I4345" s="52" t="n">
        <f aca="false">IF(-B4345&gt;E4345,1,0)</f>
        <v>0</v>
      </c>
      <c r="J4345" s="52" t="n">
        <f aca="false">IF(-B4345&gt;F4345,1,0)</f>
        <v>0</v>
      </c>
    </row>
    <row r="4346" customFormat="false" ht="15" hidden="false" customHeight="false" outlineLevel="0" collapsed="false">
      <c r="A4346" s="51" t="n">
        <f aca="false">Prices_MTM!A4579</f>
        <v>44123</v>
      </c>
      <c r="B4346" s="43" t="n">
        <f aca="false">Prices_MTM!I4579</f>
        <v>1499.9999999997</v>
      </c>
      <c r="C4346" s="43" t="n">
        <f aca="false">-PERCENTILE(Prices_MTM!I4329:I4578,1-Inputs!$B$8)</f>
        <v>190825</v>
      </c>
      <c r="D4346" s="43" t="n">
        <f aca="false">NORMSINV(Inputs!$B$8)*STDEV(Prices_MTM!I4329:I4578)</f>
        <v>795121.485120314</v>
      </c>
      <c r="E4346" s="43" t="n">
        <f aca="false">-PERCENTILE(Prices_MTM!I4329:I4578,1-Inputs!$B$9)</f>
        <v>443315</v>
      </c>
      <c r="F4346" s="43" t="n">
        <f aca="false">NORMSINV(Inputs!$B$9)*STDEV(Prices_MTM!I4329:I4578)</f>
        <v>1124555.49004812</v>
      </c>
      <c r="G4346" s="52" t="n">
        <f aca="false">IF(-B4346&gt;C4346,1,0)</f>
        <v>0</v>
      </c>
      <c r="H4346" s="52" t="n">
        <f aca="false">IF(-B4346&gt;D4346,1,0)</f>
        <v>0</v>
      </c>
      <c r="I4346" s="52" t="n">
        <f aca="false">IF(-B4346&gt;E4346,1,0)</f>
        <v>0</v>
      </c>
      <c r="J4346" s="52" t="n">
        <f aca="false">IF(-B4346&gt;F4346,1,0)</f>
        <v>0</v>
      </c>
    </row>
    <row r="4347" customFormat="false" ht="15" hidden="false" customHeight="false" outlineLevel="0" collapsed="false">
      <c r="A4347" s="51" t="n">
        <f aca="false">Prices_MTM!A4580</f>
        <v>44124</v>
      </c>
      <c r="B4347" s="43" t="n">
        <f aca="false">Prices_MTM!I4580</f>
        <v>51500.0000000001</v>
      </c>
      <c r="C4347" s="43" t="n">
        <f aca="false">-PERCENTILE(Prices_MTM!I4330:I4579,1-Inputs!$B$8)</f>
        <v>190825</v>
      </c>
      <c r="D4347" s="43" t="n">
        <f aca="false">NORMSINV(Inputs!$B$8)*STDEV(Prices_MTM!I4330:I4579)</f>
        <v>795099.433976526</v>
      </c>
      <c r="E4347" s="43" t="n">
        <f aca="false">-PERCENTILE(Prices_MTM!I4330:I4579,1-Inputs!$B$9)</f>
        <v>443315</v>
      </c>
      <c r="F4347" s="43" t="n">
        <f aca="false">NORMSINV(Inputs!$B$9)*STDEV(Prices_MTM!I4330:I4579)</f>
        <v>1124524.30269465</v>
      </c>
      <c r="G4347" s="52" t="n">
        <f aca="false">IF(-B4347&gt;C4347,1,0)</f>
        <v>0</v>
      </c>
      <c r="H4347" s="52" t="n">
        <f aca="false">IF(-B4347&gt;D4347,1,0)</f>
        <v>0</v>
      </c>
      <c r="I4347" s="52" t="n">
        <f aca="false">IF(-B4347&gt;E4347,1,0)</f>
        <v>0</v>
      </c>
      <c r="J4347" s="52" t="n">
        <f aca="false">IF(-B4347&gt;F4347,1,0)</f>
        <v>0</v>
      </c>
    </row>
    <row r="4348" customFormat="false" ht="15" hidden="false" customHeight="false" outlineLevel="0" collapsed="false">
      <c r="A4348" s="51" t="n">
        <f aca="false">Prices_MTM!A4581</f>
        <v>44125</v>
      </c>
      <c r="B4348" s="43" t="n">
        <f aca="false">Prices_MTM!I4581</f>
        <v>-72499.9999999998</v>
      </c>
      <c r="C4348" s="43" t="n">
        <f aca="false">-PERCENTILE(Prices_MTM!I4331:I4580,1-Inputs!$B$8)</f>
        <v>190825</v>
      </c>
      <c r="D4348" s="43" t="n">
        <f aca="false">NORMSINV(Inputs!$B$8)*STDEV(Prices_MTM!I4331:I4580)</f>
        <v>795104.1668517</v>
      </c>
      <c r="E4348" s="43" t="n">
        <f aca="false">-PERCENTILE(Prices_MTM!I4331:I4580,1-Inputs!$B$9)</f>
        <v>443315</v>
      </c>
      <c r="F4348" s="43" t="n">
        <f aca="false">NORMSINV(Inputs!$B$9)*STDEV(Prices_MTM!I4331:I4580)</f>
        <v>1124530.99649033</v>
      </c>
      <c r="G4348" s="52" t="n">
        <f aca="false">IF(-B4348&gt;C4348,1,0)</f>
        <v>0</v>
      </c>
      <c r="H4348" s="52" t="n">
        <f aca="false">IF(-B4348&gt;D4348,1,0)</f>
        <v>0</v>
      </c>
      <c r="I4348" s="52" t="n">
        <f aca="false">IF(-B4348&gt;E4348,1,0)</f>
        <v>0</v>
      </c>
      <c r="J4348" s="52" t="n">
        <f aca="false">IF(-B4348&gt;F4348,1,0)</f>
        <v>0</v>
      </c>
    </row>
    <row r="4349" customFormat="false" ht="15" hidden="false" customHeight="false" outlineLevel="0" collapsed="false">
      <c r="A4349" s="51" t="n">
        <f aca="false">Prices_MTM!A4582</f>
        <v>44126</v>
      </c>
      <c r="B4349" s="43" t="n">
        <f aca="false">Prices_MTM!I4582</f>
        <v>-1500.00000000005</v>
      </c>
      <c r="C4349" s="43" t="n">
        <f aca="false">-PERCENTILE(Prices_MTM!I4332:I4581,1-Inputs!$B$8)</f>
        <v>190825</v>
      </c>
      <c r="D4349" s="43" t="n">
        <f aca="false">NORMSINV(Inputs!$B$8)*STDEV(Prices_MTM!I4332:I4581)</f>
        <v>795125.970085019</v>
      </c>
      <c r="E4349" s="43" t="n">
        <f aca="false">-PERCENTILE(Prices_MTM!I4332:I4581,1-Inputs!$B$9)</f>
        <v>443315</v>
      </c>
      <c r="F4349" s="43" t="n">
        <f aca="false">NORMSINV(Inputs!$B$9)*STDEV(Prices_MTM!I4332:I4581)</f>
        <v>1124561.83321929</v>
      </c>
      <c r="G4349" s="52" t="n">
        <f aca="false">IF(-B4349&gt;C4349,1,0)</f>
        <v>0</v>
      </c>
      <c r="H4349" s="52" t="n">
        <f aca="false">IF(-B4349&gt;D4349,1,0)</f>
        <v>0</v>
      </c>
      <c r="I4349" s="52" t="n">
        <f aca="false">IF(-B4349&gt;E4349,1,0)</f>
        <v>0</v>
      </c>
      <c r="J4349" s="52" t="n">
        <f aca="false">IF(-B4349&gt;F4349,1,0)</f>
        <v>0</v>
      </c>
    </row>
    <row r="4350" customFormat="false" ht="15" hidden="false" customHeight="false" outlineLevel="0" collapsed="false">
      <c r="A4350" s="51" t="n">
        <f aca="false">Prices_MTM!A4583</f>
        <v>44127</v>
      </c>
      <c r="B4350" s="43" t="n">
        <f aca="false">Prices_MTM!I4583</f>
        <v>-44500.0000000004</v>
      </c>
      <c r="C4350" s="43" t="n">
        <f aca="false">-PERCENTILE(Prices_MTM!I4333:I4582,1-Inputs!$B$8)</f>
        <v>190825</v>
      </c>
      <c r="D4350" s="43" t="n">
        <f aca="false">NORMSINV(Inputs!$B$8)*STDEV(Prices_MTM!I4333:I4582)</f>
        <v>795125.7935293</v>
      </c>
      <c r="E4350" s="43" t="n">
        <f aca="false">-PERCENTILE(Prices_MTM!I4333:I4582,1-Inputs!$B$9)</f>
        <v>443315</v>
      </c>
      <c r="F4350" s="43" t="n">
        <f aca="false">NORMSINV(Inputs!$B$9)*STDEV(Prices_MTM!I4333:I4582)</f>
        <v>1124561.58351317</v>
      </c>
      <c r="G4350" s="52" t="n">
        <f aca="false">IF(-B4350&gt;C4350,1,0)</f>
        <v>0</v>
      </c>
      <c r="H4350" s="52" t="n">
        <f aca="false">IF(-B4350&gt;D4350,1,0)</f>
        <v>0</v>
      </c>
      <c r="I4350" s="52" t="n">
        <f aca="false">IF(-B4350&gt;E4350,1,0)</f>
        <v>0</v>
      </c>
      <c r="J4350" s="52" t="n">
        <f aca="false">IF(-B4350&gt;F4350,1,0)</f>
        <v>0</v>
      </c>
    </row>
    <row r="4351" customFormat="false" ht="15" hidden="false" customHeight="false" outlineLevel="0" collapsed="false">
      <c r="A4351" s="51" t="n">
        <f aca="false">Prices_MTM!A4584</f>
        <v>44130</v>
      </c>
      <c r="B4351" s="43" t="n">
        <f aca="false">Prices_MTM!I4584</f>
        <v>-51499.9999999997</v>
      </c>
      <c r="C4351" s="43" t="n">
        <f aca="false">-PERCENTILE(Prices_MTM!I4334:I4583,1-Inputs!$B$8)</f>
        <v>190825</v>
      </c>
      <c r="D4351" s="43" t="n">
        <f aca="false">NORMSINV(Inputs!$B$8)*STDEV(Prices_MTM!I4334:I4583)</f>
        <v>795136.276935458</v>
      </c>
      <c r="E4351" s="43" t="n">
        <f aca="false">-PERCENTILE(Prices_MTM!I4334:I4583,1-Inputs!$B$9)</f>
        <v>443315</v>
      </c>
      <c r="F4351" s="43" t="n">
        <f aca="false">NORMSINV(Inputs!$B$9)*STDEV(Prices_MTM!I4334:I4583)</f>
        <v>1124576.41039456</v>
      </c>
      <c r="G4351" s="52" t="n">
        <f aca="false">IF(-B4351&gt;C4351,1,0)</f>
        <v>0</v>
      </c>
      <c r="H4351" s="52" t="n">
        <f aca="false">IF(-B4351&gt;D4351,1,0)</f>
        <v>0</v>
      </c>
      <c r="I4351" s="52" t="n">
        <f aca="false">IF(-B4351&gt;E4351,1,0)</f>
        <v>0</v>
      </c>
      <c r="J4351" s="52" t="n">
        <f aca="false">IF(-B4351&gt;F4351,1,0)</f>
        <v>0</v>
      </c>
    </row>
    <row r="4352" customFormat="false" ht="15" hidden="false" customHeight="false" outlineLevel="0" collapsed="false">
      <c r="A4352" s="51" t="n">
        <f aca="false">Prices_MTM!A4585</f>
        <v>44131</v>
      </c>
      <c r="B4352" s="43" t="n">
        <f aca="false">Prices_MTM!I4585</f>
        <v>62000.0000000005</v>
      </c>
      <c r="C4352" s="43" t="n">
        <f aca="false">-PERCENTILE(Prices_MTM!I4335:I4584,1-Inputs!$B$8)</f>
        <v>190825</v>
      </c>
      <c r="D4352" s="43" t="n">
        <f aca="false">NORMSINV(Inputs!$B$8)*STDEV(Prices_MTM!I4335:I4584)</f>
        <v>794954.717779257</v>
      </c>
      <c r="E4352" s="43" t="n">
        <f aca="false">-PERCENTILE(Prices_MTM!I4335:I4584,1-Inputs!$B$9)</f>
        <v>443315</v>
      </c>
      <c r="F4352" s="43" t="n">
        <f aca="false">NORMSINV(Inputs!$B$9)*STDEV(Prices_MTM!I4335:I4584)</f>
        <v>1124319.62781517</v>
      </c>
      <c r="G4352" s="52" t="n">
        <f aca="false">IF(-B4352&gt;C4352,1,0)</f>
        <v>0</v>
      </c>
      <c r="H4352" s="52" t="n">
        <f aca="false">IF(-B4352&gt;D4352,1,0)</f>
        <v>0</v>
      </c>
      <c r="I4352" s="52" t="n">
        <f aca="false">IF(-B4352&gt;E4352,1,0)</f>
        <v>0</v>
      </c>
      <c r="J4352" s="52" t="n">
        <f aca="false">IF(-B4352&gt;F4352,1,0)</f>
        <v>0</v>
      </c>
    </row>
    <row r="4353" customFormat="false" ht="15" hidden="false" customHeight="false" outlineLevel="0" collapsed="false">
      <c r="A4353" s="51" t="n">
        <f aca="false">Prices_MTM!A4586</f>
        <v>44132</v>
      </c>
      <c r="B4353" s="43" t="n">
        <f aca="false">Prices_MTM!I4586</f>
        <v>-114000</v>
      </c>
      <c r="C4353" s="43" t="n">
        <f aca="false">-PERCENTILE(Prices_MTM!I4336:I4585,1-Inputs!$B$8)</f>
        <v>190825</v>
      </c>
      <c r="D4353" s="43" t="n">
        <f aca="false">NORMSINV(Inputs!$B$8)*STDEV(Prices_MTM!I4336:I4585)</f>
        <v>794974.307284437</v>
      </c>
      <c r="E4353" s="43" t="n">
        <f aca="false">-PERCENTILE(Prices_MTM!I4336:I4585,1-Inputs!$B$9)</f>
        <v>443315</v>
      </c>
      <c r="F4353" s="43" t="n">
        <f aca="false">NORMSINV(Inputs!$B$9)*STDEV(Prices_MTM!I4336:I4585)</f>
        <v>1124347.33362618</v>
      </c>
      <c r="G4353" s="52" t="n">
        <f aca="false">IF(-B4353&gt;C4353,1,0)</f>
        <v>0</v>
      </c>
      <c r="H4353" s="52" t="n">
        <f aca="false">IF(-B4353&gt;D4353,1,0)</f>
        <v>0</v>
      </c>
      <c r="I4353" s="52" t="n">
        <f aca="false">IF(-B4353&gt;E4353,1,0)</f>
        <v>0</v>
      </c>
      <c r="J4353" s="52" t="n">
        <f aca="false">IF(-B4353&gt;F4353,1,0)</f>
        <v>0</v>
      </c>
    </row>
    <row r="4354" customFormat="false" ht="15" hidden="false" customHeight="false" outlineLevel="0" collapsed="false">
      <c r="A4354" s="51" t="n">
        <f aca="false">Prices_MTM!A4587</f>
        <v>44133</v>
      </c>
      <c r="B4354" s="43" t="n">
        <f aca="false">Prices_MTM!I4587</f>
        <v>-68000.0000000007</v>
      </c>
      <c r="C4354" s="43" t="n">
        <f aca="false">-PERCENTILE(Prices_MTM!I4337:I4586,1-Inputs!$B$8)</f>
        <v>190825</v>
      </c>
      <c r="D4354" s="43" t="n">
        <f aca="false">NORMSINV(Inputs!$B$8)*STDEV(Prices_MTM!I4337:I4586)</f>
        <v>795054.485174192</v>
      </c>
      <c r="E4354" s="43" t="n">
        <f aca="false">-PERCENTILE(Prices_MTM!I4337:I4586,1-Inputs!$B$9)</f>
        <v>443315</v>
      </c>
      <c r="F4354" s="43" t="n">
        <f aca="false">NORMSINV(Inputs!$B$9)*STDEV(Prices_MTM!I4337:I4586)</f>
        <v>1124460.73074573</v>
      </c>
      <c r="G4354" s="52" t="n">
        <f aca="false">IF(-B4354&gt;C4354,1,0)</f>
        <v>0</v>
      </c>
      <c r="H4354" s="52" t="n">
        <f aca="false">IF(-B4354&gt;D4354,1,0)</f>
        <v>0</v>
      </c>
      <c r="I4354" s="52" t="n">
        <f aca="false">IF(-B4354&gt;E4354,1,0)</f>
        <v>0</v>
      </c>
      <c r="J4354" s="52" t="n">
        <f aca="false">IF(-B4354&gt;F4354,1,0)</f>
        <v>0</v>
      </c>
    </row>
    <row r="4355" customFormat="false" ht="15" hidden="false" customHeight="false" outlineLevel="0" collapsed="false">
      <c r="A4355" s="51" t="n">
        <f aca="false">Prices_MTM!A4588</f>
        <v>44134</v>
      </c>
      <c r="B4355" s="43" t="n">
        <f aca="false">Prices_MTM!I4588</f>
        <v>-18499.9999999995</v>
      </c>
      <c r="C4355" s="43" t="n">
        <f aca="false">-PERCENTILE(Prices_MTM!I4338:I4587,1-Inputs!$B$8)</f>
        <v>190825</v>
      </c>
      <c r="D4355" s="43" t="n">
        <f aca="false">NORMSINV(Inputs!$B$8)*STDEV(Prices_MTM!I4338:I4587)</f>
        <v>795083.165572604</v>
      </c>
      <c r="E4355" s="43" t="n">
        <f aca="false">-PERCENTILE(Prices_MTM!I4338:I4587,1-Inputs!$B$9)</f>
        <v>443315</v>
      </c>
      <c r="F4355" s="43" t="n">
        <f aca="false">NORMSINV(Inputs!$B$9)*STDEV(Prices_MTM!I4338:I4587)</f>
        <v>1124501.29398052</v>
      </c>
      <c r="G4355" s="52" t="n">
        <f aca="false">IF(-B4355&gt;C4355,1,0)</f>
        <v>0</v>
      </c>
      <c r="H4355" s="52" t="n">
        <f aca="false">IF(-B4355&gt;D4355,1,0)</f>
        <v>0</v>
      </c>
      <c r="I4355" s="52" t="n">
        <f aca="false">IF(-B4355&gt;E4355,1,0)</f>
        <v>0</v>
      </c>
      <c r="J4355" s="52" t="n">
        <f aca="false">IF(-B4355&gt;F4355,1,0)</f>
        <v>0</v>
      </c>
    </row>
    <row r="4356" customFormat="false" ht="15" hidden="false" customHeight="false" outlineLevel="0" collapsed="false">
      <c r="A4356" s="51" t="n">
        <f aca="false">Prices_MTM!A4589</f>
        <v>44137</v>
      </c>
      <c r="B4356" s="43" t="n">
        <f aca="false">Prices_MTM!I4589</f>
        <v>23499.9999999999</v>
      </c>
      <c r="C4356" s="43" t="n">
        <f aca="false">-PERCENTILE(Prices_MTM!I4339:I4588,1-Inputs!$B$8)</f>
        <v>190825</v>
      </c>
      <c r="D4356" s="43" t="n">
        <f aca="false">NORMSINV(Inputs!$B$8)*STDEV(Prices_MTM!I4339:I4588)</f>
        <v>795063.388021634</v>
      </c>
      <c r="E4356" s="43" t="n">
        <f aca="false">-PERCENTILE(Prices_MTM!I4339:I4588,1-Inputs!$B$9)</f>
        <v>443315</v>
      </c>
      <c r="F4356" s="43" t="n">
        <f aca="false">NORMSINV(Inputs!$B$9)*STDEV(Prices_MTM!I4339:I4588)</f>
        <v>1124473.32221276</v>
      </c>
      <c r="G4356" s="52" t="n">
        <f aca="false">IF(-B4356&gt;C4356,1,0)</f>
        <v>0</v>
      </c>
      <c r="H4356" s="52" t="n">
        <f aca="false">IF(-B4356&gt;D4356,1,0)</f>
        <v>0</v>
      </c>
      <c r="I4356" s="52" t="n">
        <f aca="false">IF(-B4356&gt;E4356,1,0)</f>
        <v>0</v>
      </c>
      <c r="J4356" s="52" t="n">
        <f aca="false">IF(-B4356&gt;F4356,1,0)</f>
        <v>0</v>
      </c>
    </row>
    <row r="4357" customFormat="false" ht="15" hidden="false" customHeight="false" outlineLevel="0" collapsed="false">
      <c r="A4357" s="51" t="n">
        <f aca="false">Prices_MTM!A4590</f>
        <v>44138</v>
      </c>
      <c r="B4357" s="43" t="n">
        <f aca="false">Prices_MTM!I4590</f>
        <v>64499.9999999996</v>
      </c>
      <c r="C4357" s="43" t="n">
        <f aca="false">-PERCENTILE(Prices_MTM!I4340:I4589,1-Inputs!$B$8)</f>
        <v>190825</v>
      </c>
      <c r="D4357" s="43" t="n">
        <f aca="false">NORMSINV(Inputs!$B$8)*STDEV(Prices_MTM!I4340:I4589)</f>
        <v>795067.994862129</v>
      </c>
      <c r="E4357" s="43" t="n">
        <f aca="false">-PERCENTILE(Prices_MTM!I4340:I4589,1-Inputs!$B$9)</f>
        <v>443315</v>
      </c>
      <c r="F4357" s="43" t="n">
        <f aca="false">NORMSINV(Inputs!$B$9)*STDEV(Prices_MTM!I4340:I4589)</f>
        <v>1124479.83775519</v>
      </c>
      <c r="G4357" s="52" t="n">
        <f aca="false">IF(-B4357&gt;C4357,1,0)</f>
        <v>0</v>
      </c>
      <c r="H4357" s="52" t="n">
        <f aca="false">IF(-B4357&gt;D4357,1,0)</f>
        <v>0</v>
      </c>
      <c r="I4357" s="52" t="n">
        <f aca="false">IF(-B4357&gt;E4357,1,0)</f>
        <v>0</v>
      </c>
      <c r="J4357" s="52" t="n">
        <f aca="false">IF(-B4357&gt;F4357,1,0)</f>
        <v>0</v>
      </c>
    </row>
    <row r="4358" customFormat="false" ht="15" hidden="false" customHeight="false" outlineLevel="0" collapsed="false">
      <c r="A4358" s="51" t="n">
        <f aca="false">Prices_MTM!A4591</f>
        <v>44139</v>
      </c>
      <c r="B4358" s="43" t="n">
        <f aca="false">Prices_MTM!I4591</f>
        <v>77500.0000000002</v>
      </c>
      <c r="C4358" s="43" t="n">
        <f aca="false">-PERCENTILE(Prices_MTM!I4341:I4590,1-Inputs!$B$8)</f>
        <v>190825</v>
      </c>
      <c r="D4358" s="43" t="n">
        <f aca="false">NORMSINV(Inputs!$B$8)*STDEV(Prices_MTM!I4341:I4590)</f>
        <v>795090.68658611</v>
      </c>
      <c r="E4358" s="43" t="n">
        <f aca="false">-PERCENTILE(Prices_MTM!I4341:I4590,1-Inputs!$B$9)</f>
        <v>443315</v>
      </c>
      <c r="F4358" s="43" t="n">
        <f aca="false">NORMSINV(Inputs!$B$9)*STDEV(Prices_MTM!I4341:I4590)</f>
        <v>1124511.93109345</v>
      </c>
      <c r="G4358" s="52" t="n">
        <f aca="false">IF(-B4358&gt;C4358,1,0)</f>
        <v>0</v>
      </c>
      <c r="H4358" s="52" t="n">
        <f aca="false">IF(-B4358&gt;D4358,1,0)</f>
        <v>0</v>
      </c>
      <c r="I4358" s="52" t="n">
        <f aca="false">IF(-B4358&gt;E4358,1,0)</f>
        <v>0</v>
      </c>
      <c r="J4358" s="52" t="n">
        <f aca="false">IF(-B4358&gt;F4358,1,0)</f>
        <v>0</v>
      </c>
    </row>
    <row r="4359" customFormat="false" ht="15" hidden="false" customHeight="false" outlineLevel="0" collapsed="false">
      <c r="A4359" s="51" t="n">
        <f aca="false">Prices_MTM!A4592</f>
        <v>44140</v>
      </c>
      <c r="B4359" s="43" t="n">
        <f aca="false">Prices_MTM!I4592</f>
        <v>-30499.9999999996</v>
      </c>
      <c r="C4359" s="43" t="n">
        <f aca="false">-PERCENTILE(Prices_MTM!I4342:I4591,1-Inputs!$B$8)</f>
        <v>190825</v>
      </c>
      <c r="D4359" s="43" t="n">
        <f aca="false">NORMSINV(Inputs!$B$8)*STDEV(Prices_MTM!I4342:I4591)</f>
        <v>794957.214013875</v>
      </c>
      <c r="E4359" s="43" t="n">
        <f aca="false">-PERCENTILE(Prices_MTM!I4342:I4591,1-Inputs!$B$9)</f>
        <v>443315</v>
      </c>
      <c r="F4359" s="43" t="n">
        <f aca="false">NORMSINV(Inputs!$B$9)*STDEV(Prices_MTM!I4342:I4591)</f>
        <v>1124323.15828743</v>
      </c>
      <c r="G4359" s="52" t="n">
        <f aca="false">IF(-B4359&gt;C4359,1,0)</f>
        <v>0</v>
      </c>
      <c r="H4359" s="52" t="n">
        <f aca="false">IF(-B4359&gt;D4359,1,0)</f>
        <v>0</v>
      </c>
      <c r="I4359" s="52" t="n">
        <f aca="false">IF(-B4359&gt;E4359,1,0)</f>
        <v>0</v>
      </c>
      <c r="J4359" s="52" t="n">
        <f aca="false">IF(-B4359&gt;F4359,1,0)</f>
        <v>0</v>
      </c>
    </row>
    <row r="4360" customFormat="false" ht="15" hidden="false" customHeight="false" outlineLevel="0" collapsed="false">
      <c r="A4360" s="51" t="n">
        <f aca="false">Prices_MTM!A4593</f>
        <v>44141</v>
      </c>
      <c r="B4360" s="43" t="n">
        <f aca="false">Prices_MTM!I4593</f>
        <v>-89500.0000000003</v>
      </c>
      <c r="C4360" s="43" t="n">
        <f aca="false">-PERCENTILE(Prices_MTM!I4343:I4592,1-Inputs!$B$8)</f>
        <v>190825</v>
      </c>
      <c r="D4360" s="43" t="n">
        <f aca="false">NORMSINV(Inputs!$B$8)*STDEV(Prices_MTM!I4343:I4592)</f>
        <v>794912.116030604</v>
      </c>
      <c r="E4360" s="43" t="n">
        <f aca="false">-PERCENTILE(Prices_MTM!I4343:I4592,1-Inputs!$B$9)</f>
        <v>443315</v>
      </c>
      <c r="F4360" s="43" t="n">
        <f aca="false">NORMSINV(Inputs!$B$9)*STDEV(Prices_MTM!I4343:I4592)</f>
        <v>1124259.37534906</v>
      </c>
      <c r="G4360" s="52" t="n">
        <f aca="false">IF(-B4360&gt;C4360,1,0)</f>
        <v>0</v>
      </c>
      <c r="H4360" s="52" t="n">
        <f aca="false">IF(-B4360&gt;D4360,1,0)</f>
        <v>0</v>
      </c>
      <c r="I4360" s="52" t="n">
        <f aca="false">IF(-B4360&gt;E4360,1,0)</f>
        <v>0</v>
      </c>
      <c r="J4360" s="52" t="n">
        <f aca="false">IF(-B4360&gt;F4360,1,0)</f>
        <v>0</v>
      </c>
    </row>
    <row r="4361" customFormat="false" ht="15" hidden="false" customHeight="false" outlineLevel="0" collapsed="false">
      <c r="A4361" s="51" t="n">
        <f aca="false">Prices_MTM!A4594</f>
        <v>44144</v>
      </c>
      <c r="B4361" s="43" t="n">
        <f aca="false">Prices_MTM!I4594</f>
        <v>165500</v>
      </c>
      <c r="C4361" s="43" t="n">
        <f aca="false">-PERCENTILE(Prices_MTM!I4344:I4593,1-Inputs!$B$8)</f>
        <v>190825</v>
      </c>
      <c r="D4361" s="43" t="n">
        <f aca="false">NORMSINV(Inputs!$B$8)*STDEV(Prices_MTM!I4344:I4593)</f>
        <v>794935.672463658</v>
      </c>
      <c r="E4361" s="43" t="n">
        <f aca="false">-PERCENTILE(Prices_MTM!I4344:I4593,1-Inputs!$B$9)</f>
        <v>443315</v>
      </c>
      <c r="F4361" s="43" t="n">
        <f aca="false">NORMSINV(Inputs!$B$9)*STDEV(Prices_MTM!I4344:I4593)</f>
        <v>1124292.69166187</v>
      </c>
      <c r="G4361" s="52" t="n">
        <f aca="false">IF(-B4361&gt;C4361,1,0)</f>
        <v>0</v>
      </c>
      <c r="H4361" s="52" t="n">
        <f aca="false">IF(-B4361&gt;D4361,1,0)</f>
        <v>0</v>
      </c>
      <c r="I4361" s="52" t="n">
        <f aca="false">IF(-B4361&gt;E4361,1,0)</f>
        <v>0</v>
      </c>
      <c r="J4361" s="52" t="n">
        <f aca="false">IF(-B4361&gt;F4361,1,0)</f>
        <v>0</v>
      </c>
    </row>
    <row r="4362" customFormat="false" ht="15" hidden="false" customHeight="false" outlineLevel="0" collapsed="false">
      <c r="A4362" s="51" t="n">
        <f aca="false">Prices_MTM!A4595</f>
        <v>44145</v>
      </c>
      <c r="B4362" s="43" t="n">
        <f aca="false">Prices_MTM!I4595</f>
        <v>47000.0000000003</v>
      </c>
      <c r="C4362" s="43" t="n">
        <f aca="false">-PERCENTILE(Prices_MTM!I4345:I4594,1-Inputs!$B$8)</f>
        <v>190825</v>
      </c>
      <c r="D4362" s="43" t="n">
        <f aca="false">NORMSINV(Inputs!$B$8)*STDEV(Prices_MTM!I4345:I4594)</f>
        <v>795107.577845079</v>
      </c>
      <c r="E4362" s="43" t="n">
        <f aca="false">-PERCENTILE(Prices_MTM!I4345:I4594,1-Inputs!$B$9)</f>
        <v>443315</v>
      </c>
      <c r="F4362" s="43" t="n">
        <f aca="false">NORMSINV(Inputs!$B$9)*STDEV(Prices_MTM!I4345:I4594)</f>
        <v>1124535.82072336</v>
      </c>
      <c r="G4362" s="52" t="n">
        <f aca="false">IF(-B4362&gt;C4362,1,0)</f>
        <v>0</v>
      </c>
      <c r="H4362" s="52" t="n">
        <f aca="false">IF(-B4362&gt;D4362,1,0)</f>
        <v>0</v>
      </c>
      <c r="I4362" s="52" t="n">
        <f aca="false">IF(-B4362&gt;E4362,1,0)</f>
        <v>0</v>
      </c>
      <c r="J4362" s="52" t="n">
        <f aca="false">IF(-B4362&gt;F4362,1,0)</f>
        <v>0</v>
      </c>
    </row>
    <row r="4363" customFormat="false" ht="15" hidden="false" customHeight="false" outlineLevel="0" collapsed="false">
      <c r="A4363" s="51" t="n">
        <f aca="false">Prices_MTM!A4596</f>
        <v>44146</v>
      </c>
      <c r="B4363" s="43" t="n">
        <f aca="false">Prices_MTM!I4596</f>
        <v>-7500.00000000028</v>
      </c>
      <c r="C4363" s="43" t="n">
        <f aca="false">-PERCENTILE(Prices_MTM!I4346:I4595,1-Inputs!$B$8)</f>
        <v>190825</v>
      </c>
      <c r="D4363" s="43" t="n">
        <f aca="false">NORMSINV(Inputs!$B$8)*STDEV(Prices_MTM!I4346:I4595)</f>
        <v>795104.413107154</v>
      </c>
      <c r="E4363" s="43" t="n">
        <f aca="false">-PERCENTILE(Prices_MTM!I4346:I4595,1-Inputs!$B$9)</f>
        <v>443315</v>
      </c>
      <c r="F4363" s="43" t="n">
        <f aca="false">NORMSINV(Inputs!$B$9)*STDEV(Prices_MTM!I4346:I4595)</f>
        <v>1124531.34477411</v>
      </c>
      <c r="G4363" s="52" t="n">
        <f aca="false">IF(-B4363&gt;C4363,1,0)</f>
        <v>0</v>
      </c>
      <c r="H4363" s="52" t="n">
        <f aca="false">IF(-B4363&gt;D4363,1,0)</f>
        <v>0</v>
      </c>
      <c r="I4363" s="52" t="n">
        <f aca="false">IF(-B4363&gt;E4363,1,0)</f>
        <v>0</v>
      </c>
      <c r="J4363" s="52" t="n">
        <f aca="false">IF(-B4363&gt;F4363,1,0)</f>
        <v>0</v>
      </c>
    </row>
    <row r="4364" customFormat="false" ht="15" hidden="false" customHeight="false" outlineLevel="0" collapsed="false">
      <c r="A4364" s="51" t="n">
        <f aca="false">Prices_MTM!A4597</f>
        <v>44147</v>
      </c>
      <c r="B4364" s="43" t="n">
        <f aca="false">Prices_MTM!I4597</f>
        <v>-15999.9999999997</v>
      </c>
      <c r="C4364" s="43" t="n">
        <f aca="false">-PERCENTILE(Prices_MTM!I4347:I4596,1-Inputs!$B$8)</f>
        <v>190825</v>
      </c>
      <c r="D4364" s="43" t="n">
        <f aca="false">NORMSINV(Inputs!$B$8)*STDEV(Prices_MTM!I4347:I4596)</f>
        <v>795091.774357496</v>
      </c>
      <c r="E4364" s="43" t="n">
        <f aca="false">-PERCENTILE(Prices_MTM!I4347:I4596,1-Inputs!$B$9)</f>
        <v>443315</v>
      </c>
      <c r="F4364" s="43" t="n">
        <f aca="false">NORMSINV(Inputs!$B$9)*STDEV(Prices_MTM!I4347:I4596)</f>
        <v>1124513.46954928</v>
      </c>
      <c r="G4364" s="52" t="n">
        <f aca="false">IF(-B4364&gt;C4364,1,0)</f>
        <v>0</v>
      </c>
      <c r="H4364" s="52" t="n">
        <f aca="false">IF(-B4364&gt;D4364,1,0)</f>
        <v>0</v>
      </c>
      <c r="I4364" s="52" t="n">
        <f aca="false">IF(-B4364&gt;E4364,1,0)</f>
        <v>0</v>
      </c>
      <c r="J4364" s="52" t="n">
        <f aca="false">IF(-B4364&gt;F4364,1,0)</f>
        <v>0</v>
      </c>
    </row>
    <row r="4365" customFormat="false" ht="15" hidden="false" customHeight="false" outlineLevel="0" collapsed="false">
      <c r="A4365" s="51" t="n">
        <f aca="false">Prices_MTM!A4598</f>
        <v>44148</v>
      </c>
      <c r="B4365" s="43" t="n">
        <f aca="false">Prices_MTM!I4598</f>
        <v>-64500</v>
      </c>
      <c r="C4365" s="43" t="n">
        <f aca="false">-PERCENTILE(Prices_MTM!I4348:I4597,1-Inputs!$B$8)</f>
        <v>190825</v>
      </c>
      <c r="D4365" s="43" t="n">
        <f aca="false">NORMSINV(Inputs!$B$8)*STDEV(Prices_MTM!I4348:I4597)</f>
        <v>795080.911356522</v>
      </c>
      <c r="E4365" s="43" t="n">
        <f aca="false">-PERCENTILE(Prices_MTM!I4348:I4597,1-Inputs!$B$9)</f>
        <v>443315</v>
      </c>
      <c r="F4365" s="43" t="n">
        <f aca="false">NORMSINV(Inputs!$B$9)*STDEV(Prices_MTM!I4348:I4597)</f>
        <v>1124498.1057997</v>
      </c>
      <c r="G4365" s="52" t="n">
        <f aca="false">IF(-B4365&gt;C4365,1,0)</f>
        <v>0</v>
      </c>
      <c r="H4365" s="52" t="n">
        <f aca="false">IF(-B4365&gt;D4365,1,0)</f>
        <v>0</v>
      </c>
      <c r="I4365" s="52" t="n">
        <f aca="false">IF(-B4365&gt;E4365,1,0)</f>
        <v>0</v>
      </c>
      <c r="J4365" s="52" t="n">
        <f aca="false">IF(-B4365&gt;F4365,1,0)</f>
        <v>0</v>
      </c>
    </row>
    <row r="4366" customFormat="false" ht="15" hidden="false" customHeight="false" outlineLevel="0" collapsed="false">
      <c r="A4366" s="51" t="n">
        <f aca="false">Prices_MTM!A4599</f>
        <v>44151</v>
      </c>
      <c r="B4366" s="43" t="n">
        <f aca="false">Prices_MTM!I4599</f>
        <v>60999.9999999999</v>
      </c>
      <c r="C4366" s="43" t="n">
        <f aca="false">-PERCENTILE(Prices_MTM!I4349:I4598,1-Inputs!$B$8)</f>
        <v>190825</v>
      </c>
      <c r="D4366" s="43" t="n">
        <f aca="false">NORMSINV(Inputs!$B$8)*STDEV(Prices_MTM!I4349:I4598)</f>
        <v>795104.617921391</v>
      </c>
      <c r="E4366" s="43" t="n">
        <f aca="false">-PERCENTILE(Prices_MTM!I4349:I4598,1-Inputs!$B$9)</f>
        <v>443315</v>
      </c>
      <c r="F4366" s="43" t="n">
        <f aca="false">NORMSINV(Inputs!$B$9)*STDEV(Prices_MTM!I4349:I4598)</f>
        <v>1124531.6344468</v>
      </c>
      <c r="G4366" s="52" t="n">
        <f aca="false">IF(-B4366&gt;C4366,1,0)</f>
        <v>0</v>
      </c>
      <c r="H4366" s="52" t="n">
        <f aca="false">IF(-B4366&gt;D4366,1,0)</f>
        <v>0</v>
      </c>
      <c r="I4366" s="52" t="n">
        <f aca="false">IF(-B4366&gt;E4366,1,0)</f>
        <v>0</v>
      </c>
      <c r="J4366" s="52" t="n">
        <f aca="false">IF(-B4366&gt;F4366,1,0)</f>
        <v>0</v>
      </c>
    </row>
    <row r="4367" customFormat="false" ht="15" hidden="false" customHeight="false" outlineLevel="0" collapsed="false">
      <c r="A4367" s="51" t="n">
        <f aca="false">Prices_MTM!A4600</f>
        <v>44152</v>
      </c>
      <c r="B4367" s="43" t="n">
        <f aca="false">Prices_MTM!I4600</f>
        <v>18500.0000000002</v>
      </c>
      <c r="C4367" s="43" t="n">
        <f aca="false">-PERCENTILE(Prices_MTM!I4350:I4599,1-Inputs!$B$8)</f>
        <v>190825</v>
      </c>
      <c r="D4367" s="43" t="n">
        <f aca="false">NORMSINV(Inputs!$B$8)*STDEV(Prices_MTM!I4350:I4599)</f>
        <v>795122.198780741</v>
      </c>
      <c r="E4367" s="43" t="n">
        <f aca="false">-PERCENTILE(Prices_MTM!I4350:I4599,1-Inputs!$B$9)</f>
        <v>443315</v>
      </c>
      <c r="F4367" s="43" t="n">
        <f aca="false">NORMSINV(Inputs!$B$9)*STDEV(Prices_MTM!I4350:I4599)</f>
        <v>1124556.49939168</v>
      </c>
      <c r="G4367" s="52" t="n">
        <f aca="false">IF(-B4367&gt;C4367,1,0)</f>
        <v>0</v>
      </c>
      <c r="H4367" s="52" t="n">
        <f aca="false">IF(-B4367&gt;D4367,1,0)</f>
        <v>0</v>
      </c>
      <c r="I4367" s="52" t="n">
        <f aca="false">IF(-B4367&gt;E4367,1,0)</f>
        <v>0</v>
      </c>
      <c r="J4367" s="52" t="n">
        <f aca="false">IF(-B4367&gt;F4367,1,0)</f>
        <v>0</v>
      </c>
    </row>
    <row r="4368" customFormat="false" ht="15" hidden="false" customHeight="false" outlineLevel="0" collapsed="false">
      <c r="A4368" s="51" t="n">
        <f aca="false">Prices_MTM!A4601</f>
        <v>44153</v>
      </c>
      <c r="B4368" s="43" t="n">
        <f aca="false">Prices_MTM!I4601</f>
        <v>21500</v>
      </c>
      <c r="C4368" s="43" t="n">
        <f aca="false">-PERCENTILE(Prices_MTM!I4351:I4600,1-Inputs!$B$8)</f>
        <v>190825</v>
      </c>
      <c r="D4368" s="43" t="n">
        <f aca="false">NORMSINV(Inputs!$B$8)*STDEV(Prices_MTM!I4351:I4600)</f>
        <v>795103.500560863</v>
      </c>
      <c r="E4368" s="43" t="n">
        <f aca="false">-PERCENTILE(Prices_MTM!I4351:I4600,1-Inputs!$B$9)</f>
        <v>443315</v>
      </c>
      <c r="F4368" s="43" t="n">
        <f aca="false">NORMSINV(Inputs!$B$9)*STDEV(Prices_MTM!I4351:I4600)</f>
        <v>1124530.05414248</v>
      </c>
      <c r="G4368" s="52" t="n">
        <f aca="false">IF(-B4368&gt;C4368,1,0)</f>
        <v>0</v>
      </c>
      <c r="H4368" s="52" t="n">
        <f aca="false">IF(-B4368&gt;D4368,1,0)</f>
        <v>0</v>
      </c>
      <c r="I4368" s="52" t="n">
        <f aca="false">IF(-B4368&gt;E4368,1,0)</f>
        <v>0</v>
      </c>
      <c r="J4368" s="52" t="n">
        <f aca="false">IF(-B4368&gt;F4368,1,0)</f>
        <v>0</v>
      </c>
    </row>
    <row r="4369" customFormat="false" ht="15" hidden="false" customHeight="false" outlineLevel="0" collapsed="false">
      <c r="A4369" s="51" t="n">
        <f aca="false">Prices_MTM!A4602</f>
        <v>44154</v>
      </c>
      <c r="B4369" s="43" t="n">
        <f aca="false">Prices_MTM!I4602</f>
        <v>-16000.0000000004</v>
      </c>
      <c r="C4369" s="43" t="n">
        <f aca="false">-PERCENTILE(Prices_MTM!I4352:I4601,1-Inputs!$B$8)</f>
        <v>190825</v>
      </c>
      <c r="D4369" s="43" t="n">
        <f aca="false">NORMSINV(Inputs!$B$8)*STDEV(Prices_MTM!I4352:I4601)</f>
        <v>795093.649923461</v>
      </c>
      <c r="E4369" s="43" t="n">
        <f aca="false">-PERCENTILE(Prices_MTM!I4352:I4601,1-Inputs!$B$9)</f>
        <v>443315</v>
      </c>
      <c r="F4369" s="43" t="n">
        <f aca="false">NORMSINV(Inputs!$B$9)*STDEV(Prices_MTM!I4352:I4601)</f>
        <v>1124516.12219802</v>
      </c>
      <c r="G4369" s="52" t="n">
        <f aca="false">IF(-B4369&gt;C4369,1,0)</f>
        <v>0</v>
      </c>
      <c r="H4369" s="52" t="n">
        <f aca="false">IF(-B4369&gt;D4369,1,0)</f>
        <v>0</v>
      </c>
      <c r="I4369" s="52" t="n">
        <f aca="false">IF(-B4369&gt;E4369,1,0)</f>
        <v>0</v>
      </c>
      <c r="J4369" s="52" t="n">
        <f aca="false">IF(-B4369&gt;F4369,1,0)</f>
        <v>0</v>
      </c>
    </row>
    <row r="4370" customFormat="false" ht="15" hidden="false" customHeight="false" outlineLevel="0" collapsed="false">
      <c r="A4370" s="51" t="n">
        <f aca="false">Prices_MTM!A4603</f>
        <v>44155</v>
      </c>
      <c r="B4370" s="43" t="n">
        <f aca="false">Prices_MTM!I4603</f>
        <v>7000.00000000038</v>
      </c>
      <c r="C4370" s="43" t="n">
        <f aca="false">-PERCENTILE(Prices_MTM!I4353:I4602,1-Inputs!$B$8)</f>
        <v>190825</v>
      </c>
      <c r="D4370" s="43" t="n">
        <f aca="false">NORMSINV(Inputs!$B$8)*STDEV(Prices_MTM!I4353:I4602)</f>
        <v>794909.633159359</v>
      </c>
      <c r="E4370" s="43" t="n">
        <f aca="false">-PERCENTILE(Prices_MTM!I4353:I4602,1-Inputs!$B$9)</f>
        <v>443315</v>
      </c>
      <c r="F4370" s="43" t="n">
        <f aca="false">NORMSINV(Inputs!$B$9)*STDEV(Prices_MTM!I4353:I4602)</f>
        <v>1124255.86377688</v>
      </c>
      <c r="G4370" s="52" t="n">
        <f aca="false">IF(-B4370&gt;C4370,1,0)</f>
        <v>0</v>
      </c>
      <c r="H4370" s="52" t="n">
        <f aca="false">IF(-B4370&gt;D4370,1,0)</f>
        <v>0</v>
      </c>
      <c r="I4370" s="52" t="n">
        <f aca="false">IF(-B4370&gt;E4370,1,0)</f>
        <v>0</v>
      </c>
      <c r="J4370" s="52" t="n">
        <f aca="false">IF(-B4370&gt;F4370,1,0)</f>
        <v>0</v>
      </c>
    </row>
    <row r="4371" customFormat="false" ht="15" hidden="false" customHeight="false" outlineLevel="0" collapsed="false">
      <c r="A4371" s="51" t="n">
        <f aca="false">Prices_MTM!A4604</f>
        <v>44158</v>
      </c>
      <c r="B4371" s="43" t="n">
        <f aca="false">Prices_MTM!I4604</f>
        <v>31499.9999999994</v>
      </c>
      <c r="C4371" s="43" t="n">
        <f aca="false">-PERCENTILE(Prices_MTM!I4354:I4603,1-Inputs!$B$8)</f>
        <v>190825</v>
      </c>
      <c r="D4371" s="43" t="n">
        <f aca="false">NORMSINV(Inputs!$B$8)*STDEV(Prices_MTM!I4354:I4603)</f>
        <v>794830.150916738</v>
      </c>
      <c r="E4371" s="43" t="n">
        <f aca="false">-PERCENTILE(Prices_MTM!I4354:I4603,1-Inputs!$B$9)</f>
        <v>443315</v>
      </c>
      <c r="F4371" s="43" t="n">
        <f aca="false">NORMSINV(Inputs!$B$9)*STDEV(Prices_MTM!I4354:I4603)</f>
        <v>1124143.45052435</v>
      </c>
      <c r="G4371" s="52" t="n">
        <f aca="false">IF(-B4371&gt;C4371,1,0)</f>
        <v>0</v>
      </c>
      <c r="H4371" s="52" t="n">
        <f aca="false">IF(-B4371&gt;D4371,1,0)</f>
        <v>0</v>
      </c>
      <c r="I4371" s="52" t="n">
        <f aca="false">IF(-B4371&gt;E4371,1,0)</f>
        <v>0</v>
      </c>
      <c r="J4371" s="52" t="n">
        <f aca="false">IF(-B4371&gt;F4371,1,0)</f>
        <v>0</v>
      </c>
    </row>
    <row r="4372" customFormat="false" ht="15" hidden="false" customHeight="false" outlineLevel="0" collapsed="false">
      <c r="A4372" s="51" t="n">
        <f aca="false">Prices_MTM!A4605</f>
        <v>44159</v>
      </c>
      <c r="B4372" s="43" t="n">
        <f aca="false">Prices_MTM!I4605</f>
        <v>98500.0000000003</v>
      </c>
      <c r="C4372" s="43" t="n">
        <f aca="false">-PERCENTILE(Prices_MTM!I4355:I4604,1-Inputs!$B$8)</f>
        <v>190825</v>
      </c>
      <c r="D4372" s="43" t="n">
        <f aca="false">NORMSINV(Inputs!$B$8)*STDEV(Prices_MTM!I4355:I4604)</f>
        <v>794758.794906129</v>
      </c>
      <c r="E4372" s="43" t="n">
        <f aca="false">-PERCENTILE(Prices_MTM!I4355:I4604,1-Inputs!$B$9)</f>
        <v>443315</v>
      </c>
      <c r="F4372" s="43" t="n">
        <f aca="false">NORMSINV(Inputs!$B$9)*STDEV(Prices_MTM!I4355:I4604)</f>
        <v>1124042.53035683</v>
      </c>
      <c r="G4372" s="52" t="n">
        <f aca="false">IF(-B4372&gt;C4372,1,0)</f>
        <v>0</v>
      </c>
      <c r="H4372" s="52" t="n">
        <f aca="false">IF(-B4372&gt;D4372,1,0)</f>
        <v>0</v>
      </c>
      <c r="I4372" s="52" t="n">
        <f aca="false">IF(-B4372&gt;E4372,1,0)</f>
        <v>0</v>
      </c>
      <c r="J4372" s="52" t="n">
        <f aca="false">IF(-B4372&gt;F4372,1,0)</f>
        <v>0</v>
      </c>
    </row>
    <row r="4373" customFormat="false" ht="15" hidden="false" customHeight="false" outlineLevel="0" collapsed="false">
      <c r="A4373" s="51" t="n">
        <f aca="false">Prices_MTM!A4606</f>
        <v>44160</v>
      </c>
      <c r="B4373" s="43" t="n">
        <f aca="false">Prices_MTM!I4606</f>
        <v>53500</v>
      </c>
      <c r="C4373" s="43" t="n">
        <f aca="false">-PERCENTILE(Prices_MTM!I4356:I4605,1-Inputs!$B$8)</f>
        <v>190825</v>
      </c>
      <c r="D4373" s="43" t="n">
        <f aca="false">NORMSINV(Inputs!$B$8)*STDEV(Prices_MTM!I4356:I4605)</f>
        <v>794804.548759427</v>
      </c>
      <c r="E4373" s="43" t="n">
        <f aca="false">-PERCENTILE(Prices_MTM!I4356:I4605,1-Inputs!$B$9)</f>
        <v>443315</v>
      </c>
      <c r="F4373" s="43" t="n">
        <f aca="false">NORMSINV(Inputs!$B$9)*STDEV(Prices_MTM!I4356:I4605)</f>
        <v>1124107.24090469</v>
      </c>
      <c r="G4373" s="52" t="n">
        <f aca="false">IF(-B4373&gt;C4373,1,0)</f>
        <v>0</v>
      </c>
      <c r="H4373" s="52" t="n">
        <f aca="false">IF(-B4373&gt;D4373,1,0)</f>
        <v>0</v>
      </c>
      <c r="I4373" s="52" t="n">
        <f aca="false">IF(-B4373&gt;E4373,1,0)</f>
        <v>0</v>
      </c>
      <c r="J4373" s="52" t="n">
        <f aca="false">IF(-B4373&gt;F4373,1,0)</f>
        <v>0</v>
      </c>
    </row>
    <row r="4374" customFormat="false" ht="15" hidden="false" customHeight="false" outlineLevel="0" collapsed="false">
      <c r="A4374" s="51" t="n">
        <f aca="false">Prices_MTM!A4607</f>
        <v>44165</v>
      </c>
      <c r="B4374" s="43" t="n">
        <f aca="false">Prices_MTM!I4607</f>
        <v>-14999.9999999999</v>
      </c>
      <c r="C4374" s="43" t="n">
        <f aca="false">-PERCENTILE(Prices_MTM!I4357:I4606,1-Inputs!$B$8)</f>
        <v>190825</v>
      </c>
      <c r="D4374" s="43" t="n">
        <f aca="false">NORMSINV(Inputs!$B$8)*STDEV(Prices_MTM!I4357:I4606)</f>
        <v>794822.343200468</v>
      </c>
      <c r="E4374" s="43" t="n">
        <f aca="false">-PERCENTILE(Prices_MTM!I4357:I4606,1-Inputs!$B$9)</f>
        <v>443315</v>
      </c>
      <c r="F4374" s="43" t="n">
        <f aca="false">NORMSINV(Inputs!$B$9)*STDEV(Prices_MTM!I4357:I4606)</f>
        <v>1124132.40792223</v>
      </c>
      <c r="G4374" s="52" t="n">
        <f aca="false">IF(-B4374&gt;C4374,1,0)</f>
        <v>0</v>
      </c>
      <c r="H4374" s="52" t="n">
        <f aca="false">IF(-B4374&gt;D4374,1,0)</f>
        <v>0</v>
      </c>
      <c r="I4374" s="52" t="n">
        <f aca="false">IF(-B4374&gt;E4374,1,0)</f>
        <v>0</v>
      </c>
      <c r="J4374" s="52" t="n">
        <f aca="false">IF(-B4374&gt;F4374,1,0)</f>
        <v>0</v>
      </c>
    </row>
    <row r="4375" customFormat="false" ht="15" hidden="false" customHeight="false" outlineLevel="0" collapsed="false">
      <c r="A4375" s="51" t="n">
        <f aca="false">Prices_MTM!A4608</f>
        <v>44166</v>
      </c>
      <c r="B4375" s="43" t="n">
        <f aca="false">Prices_MTM!I4608</f>
        <v>-75500.0000000003</v>
      </c>
      <c r="C4375" s="43" t="n">
        <f aca="false">-PERCENTILE(Prices_MTM!I4358:I4607,1-Inputs!$B$8)</f>
        <v>190825</v>
      </c>
      <c r="D4375" s="43" t="n">
        <f aca="false">NORMSINV(Inputs!$B$8)*STDEV(Prices_MTM!I4358:I4607)</f>
        <v>794812.640016588</v>
      </c>
      <c r="E4375" s="43" t="n">
        <f aca="false">-PERCENTILE(Prices_MTM!I4358:I4607,1-Inputs!$B$9)</f>
        <v>443315</v>
      </c>
      <c r="F4375" s="43" t="n">
        <f aca="false">NORMSINV(Inputs!$B$9)*STDEV(Prices_MTM!I4358:I4607)</f>
        <v>1124118.6845241</v>
      </c>
      <c r="G4375" s="52" t="n">
        <f aca="false">IF(-B4375&gt;C4375,1,0)</f>
        <v>0</v>
      </c>
      <c r="H4375" s="52" t="n">
        <f aca="false">IF(-B4375&gt;D4375,1,0)</f>
        <v>0</v>
      </c>
      <c r="I4375" s="52" t="n">
        <f aca="false">IF(-B4375&gt;E4375,1,0)</f>
        <v>0</v>
      </c>
      <c r="J4375" s="52" t="n">
        <f aca="false">IF(-B4375&gt;F4375,1,0)</f>
        <v>0</v>
      </c>
    </row>
    <row r="4376" customFormat="false" ht="15" hidden="false" customHeight="false" outlineLevel="0" collapsed="false">
      <c r="A4376" s="51" t="n">
        <f aca="false">Prices_MTM!A4609</f>
        <v>44167</v>
      </c>
      <c r="B4376" s="43" t="n">
        <f aca="false">Prices_MTM!I4609</f>
        <v>30500</v>
      </c>
      <c r="C4376" s="43" t="n">
        <f aca="false">-PERCENTILE(Prices_MTM!I4359:I4608,1-Inputs!$B$8)</f>
        <v>190825</v>
      </c>
      <c r="D4376" s="43" t="n">
        <f aca="false">NORMSINV(Inputs!$B$8)*STDEV(Prices_MTM!I4359:I4608)</f>
        <v>794846.599251005</v>
      </c>
      <c r="E4376" s="43" t="n">
        <f aca="false">-PERCENTILE(Prices_MTM!I4359:I4608,1-Inputs!$B$9)</f>
        <v>443315</v>
      </c>
      <c r="F4376" s="43" t="n">
        <f aca="false">NORMSINV(Inputs!$B$9)*STDEV(Prices_MTM!I4359:I4608)</f>
        <v>1124166.71371739</v>
      </c>
      <c r="G4376" s="52" t="n">
        <f aca="false">IF(-B4376&gt;C4376,1,0)</f>
        <v>0</v>
      </c>
      <c r="H4376" s="52" t="n">
        <f aca="false">IF(-B4376&gt;D4376,1,0)</f>
        <v>0</v>
      </c>
      <c r="I4376" s="52" t="n">
        <f aca="false">IF(-B4376&gt;E4376,1,0)</f>
        <v>0</v>
      </c>
      <c r="J4376" s="52" t="n">
        <f aca="false">IF(-B4376&gt;F4376,1,0)</f>
        <v>0</v>
      </c>
    </row>
    <row r="4377" customFormat="false" ht="15" hidden="false" customHeight="false" outlineLevel="0" collapsed="false">
      <c r="A4377" s="51" t="n">
        <f aca="false">Prices_MTM!A4610</f>
        <v>44168</v>
      </c>
      <c r="B4377" s="43" t="n">
        <f aca="false">Prices_MTM!I4610</f>
        <v>13500.0000000002</v>
      </c>
      <c r="C4377" s="43" t="n">
        <f aca="false">-PERCENTILE(Prices_MTM!I4360:I4609,1-Inputs!$B$8)</f>
        <v>190825</v>
      </c>
      <c r="D4377" s="43" t="n">
        <f aca="false">NORMSINV(Inputs!$B$8)*STDEV(Prices_MTM!I4360:I4609)</f>
        <v>794848.257378315</v>
      </c>
      <c r="E4377" s="43" t="n">
        <f aca="false">-PERCENTILE(Prices_MTM!I4360:I4609,1-Inputs!$B$9)</f>
        <v>443315</v>
      </c>
      <c r="F4377" s="43" t="n">
        <f aca="false">NORMSINV(Inputs!$B$9)*STDEV(Prices_MTM!I4360:I4609)</f>
        <v>1124169.05883849</v>
      </c>
      <c r="G4377" s="52" t="n">
        <f aca="false">IF(-B4377&gt;C4377,1,0)</f>
        <v>0</v>
      </c>
      <c r="H4377" s="52" t="n">
        <f aca="false">IF(-B4377&gt;D4377,1,0)</f>
        <v>0</v>
      </c>
      <c r="I4377" s="52" t="n">
        <f aca="false">IF(-B4377&gt;E4377,1,0)</f>
        <v>0</v>
      </c>
      <c r="J4377" s="52" t="n">
        <f aca="false">IF(-B4377&gt;F4377,1,0)</f>
        <v>0</v>
      </c>
    </row>
    <row r="4378" customFormat="false" ht="15" hidden="false" customHeight="false" outlineLevel="0" collapsed="false">
      <c r="A4378" s="51" t="n">
        <f aca="false">Prices_MTM!A4611</f>
        <v>44169</v>
      </c>
      <c r="B4378" s="43" t="n">
        <f aca="false">Prices_MTM!I4611</f>
        <v>21499.9999999996</v>
      </c>
      <c r="C4378" s="43" t="n">
        <f aca="false">-PERCENTILE(Prices_MTM!I4361:I4610,1-Inputs!$B$8)</f>
        <v>190825</v>
      </c>
      <c r="D4378" s="43" t="n">
        <f aca="false">NORMSINV(Inputs!$B$8)*STDEV(Prices_MTM!I4361:I4610)</f>
        <v>794699.028697262</v>
      </c>
      <c r="E4378" s="43" t="n">
        <f aca="false">-PERCENTILE(Prices_MTM!I4361:I4610,1-Inputs!$B$9)</f>
        <v>443315</v>
      </c>
      <c r="F4378" s="43" t="n">
        <f aca="false">NORMSINV(Inputs!$B$9)*STDEV(Prices_MTM!I4361:I4610)</f>
        <v>1123958.00186708</v>
      </c>
      <c r="G4378" s="52" t="n">
        <f aca="false">IF(-B4378&gt;C4378,1,0)</f>
        <v>0</v>
      </c>
      <c r="H4378" s="52" t="n">
        <f aca="false">IF(-B4378&gt;D4378,1,0)</f>
        <v>0</v>
      </c>
      <c r="I4378" s="52" t="n">
        <f aca="false">IF(-B4378&gt;E4378,1,0)</f>
        <v>0</v>
      </c>
      <c r="J4378" s="52" t="n">
        <f aca="false">IF(-B4378&gt;F4378,1,0)</f>
        <v>0</v>
      </c>
    </row>
    <row r="4379" customFormat="false" ht="15" hidden="false" customHeight="false" outlineLevel="0" collapsed="false">
      <c r="A4379" s="51" t="n">
        <f aca="false">Prices_MTM!A4612</f>
        <v>44172</v>
      </c>
      <c r="B4379" s="43" t="n">
        <f aca="false">Prices_MTM!I4612</f>
        <v>-27499.9999999999</v>
      </c>
      <c r="C4379" s="43" t="n">
        <f aca="false">-PERCENTILE(Prices_MTM!I4362:I4611,1-Inputs!$B$8)</f>
        <v>190825</v>
      </c>
      <c r="D4379" s="43" t="n">
        <f aca="false">NORMSINV(Inputs!$B$8)*STDEV(Prices_MTM!I4362:I4611)</f>
        <v>794695.684088216</v>
      </c>
      <c r="E4379" s="43" t="n">
        <f aca="false">-PERCENTILE(Prices_MTM!I4362:I4611,1-Inputs!$B$9)</f>
        <v>443315</v>
      </c>
      <c r="F4379" s="43" t="n">
        <f aca="false">NORMSINV(Inputs!$B$9)*STDEV(Prices_MTM!I4362:I4611)</f>
        <v>1123953.27152268</v>
      </c>
      <c r="G4379" s="52" t="n">
        <f aca="false">IF(-B4379&gt;C4379,1,0)</f>
        <v>0</v>
      </c>
      <c r="H4379" s="52" t="n">
        <f aca="false">IF(-B4379&gt;D4379,1,0)</f>
        <v>0</v>
      </c>
      <c r="I4379" s="52" t="n">
        <f aca="false">IF(-B4379&gt;E4379,1,0)</f>
        <v>0</v>
      </c>
      <c r="J4379" s="52" t="n">
        <f aca="false">IF(-B4379&gt;F4379,1,0)</f>
        <v>0</v>
      </c>
    </row>
    <row r="4380" customFormat="false" ht="15" hidden="false" customHeight="false" outlineLevel="0" collapsed="false">
      <c r="A4380" s="51" t="n">
        <f aca="false">Prices_MTM!A4613</f>
        <v>44173</v>
      </c>
      <c r="B4380" s="43" t="n">
        <f aca="false">Prices_MTM!I4613</f>
        <v>-18499.9999999999</v>
      </c>
      <c r="C4380" s="43" t="n">
        <f aca="false">-PERCENTILE(Prices_MTM!I4363:I4612,1-Inputs!$B$8)</f>
        <v>190825</v>
      </c>
      <c r="D4380" s="43" t="n">
        <f aca="false">NORMSINV(Inputs!$B$8)*STDEV(Prices_MTM!I4363:I4612)</f>
        <v>794605.94546175</v>
      </c>
      <c r="E4380" s="43" t="n">
        <f aca="false">-PERCENTILE(Prices_MTM!I4363:I4612,1-Inputs!$B$9)</f>
        <v>443315</v>
      </c>
      <c r="F4380" s="43" t="n">
        <f aca="false">NORMSINV(Inputs!$B$9)*STDEV(Prices_MTM!I4363:I4612)</f>
        <v>1123826.35247075</v>
      </c>
      <c r="G4380" s="52" t="n">
        <f aca="false">IF(-B4380&gt;C4380,1,0)</f>
        <v>0</v>
      </c>
      <c r="H4380" s="52" t="n">
        <f aca="false">IF(-B4380&gt;D4380,1,0)</f>
        <v>0</v>
      </c>
      <c r="I4380" s="52" t="n">
        <f aca="false">IF(-B4380&gt;E4380,1,0)</f>
        <v>0</v>
      </c>
      <c r="J4380" s="52" t="n">
        <f aca="false">IF(-B4380&gt;F4380,1,0)</f>
        <v>0</v>
      </c>
    </row>
    <row r="4381" customFormat="false" ht="15" hidden="false" customHeight="false" outlineLevel="0" collapsed="false">
      <c r="A4381" s="51" t="n">
        <f aca="false">Prices_MTM!A4614</f>
        <v>44174</v>
      </c>
      <c r="B4381" s="43" t="n">
        <f aca="false">Prices_MTM!I4614</f>
        <v>-14500.0000000003</v>
      </c>
      <c r="C4381" s="43" t="n">
        <f aca="false">-PERCENTILE(Prices_MTM!I4364:I4613,1-Inputs!$B$8)</f>
        <v>190825</v>
      </c>
      <c r="D4381" s="43" t="n">
        <f aca="false">NORMSINV(Inputs!$B$8)*STDEV(Prices_MTM!I4364:I4613)</f>
        <v>794604.168607859</v>
      </c>
      <c r="E4381" s="43" t="n">
        <f aca="false">-PERCENTILE(Prices_MTM!I4364:I4613,1-Inputs!$B$9)</f>
        <v>443315</v>
      </c>
      <c r="F4381" s="43" t="n">
        <f aca="false">NORMSINV(Inputs!$B$9)*STDEV(Prices_MTM!I4364:I4613)</f>
        <v>1123823.83943238</v>
      </c>
      <c r="G4381" s="52" t="n">
        <f aca="false">IF(-B4381&gt;C4381,1,0)</f>
        <v>0</v>
      </c>
      <c r="H4381" s="52" t="n">
        <f aca="false">IF(-B4381&gt;D4381,1,0)</f>
        <v>0</v>
      </c>
      <c r="I4381" s="52" t="n">
        <f aca="false">IF(-B4381&gt;E4381,1,0)</f>
        <v>0</v>
      </c>
      <c r="J4381" s="52" t="n">
        <f aca="false">IF(-B4381&gt;F4381,1,0)</f>
        <v>0</v>
      </c>
    </row>
    <row r="4382" customFormat="false" ht="15" hidden="false" customHeight="false" outlineLevel="0" collapsed="false">
      <c r="A4382" s="51" t="n">
        <f aca="false">Prices_MTM!A4615</f>
        <v>44175</v>
      </c>
      <c r="B4382" s="43" t="n">
        <f aca="false">Prices_MTM!I4615</f>
        <v>52000.0000000003</v>
      </c>
      <c r="C4382" s="43" t="n">
        <f aca="false">-PERCENTILE(Prices_MTM!I4365:I4614,1-Inputs!$B$8)</f>
        <v>190825</v>
      </c>
      <c r="D4382" s="43" t="n">
        <f aca="false">NORMSINV(Inputs!$B$8)*STDEV(Prices_MTM!I4365:I4614)</f>
        <v>794595.20851563</v>
      </c>
      <c r="E4382" s="43" t="n">
        <f aca="false">-PERCENTILE(Prices_MTM!I4365:I4614,1-Inputs!$B$9)</f>
        <v>443315</v>
      </c>
      <c r="F4382" s="43" t="n">
        <f aca="false">NORMSINV(Inputs!$B$9)*STDEV(Prices_MTM!I4365:I4614)</f>
        <v>1123811.16700295</v>
      </c>
      <c r="G4382" s="52" t="n">
        <f aca="false">IF(-B4382&gt;C4382,1,0)</f>
        <v>0</v>
      </c>
      <c r="H4382" s="52" t="n">
        <f aca="false">IF(-B4382&gt;D4382,1,0)</f>
        <v>0</v>
      </c>
      <c r="I4382" s="52" t="n">
        <f aca="false">IF(-B4382&gt;E4382,1,0)</f>
        <v>0</v>
      </c>
      <c r="J4382" s="52" t="n">
        <f aca="false">IF(-B4382&gt;F4382,1,0)</f>
        <v>0</v>
      </c>
    </row>
    <row r="4383" customFormat="false" ht="15" hidden="false" customHeight="false" outlineLevel="0" collapsed="false">
      <c r="A4383" s="51" t="n">
        <f aca="false">Prices_MTM!A4616</f>
        <v>44176</v>
      </c>
      <c r="B4383" s="43" t="n">
        <f aca="false">Prices_MTM!I4616</f>
        <v>-999.999999999447</v>
      </c>
      <c r="C4383" s="43" t="n">
        <f aca="false">-PERCENTILE(Prices_MTM!I4366:I4615,1-Inputs!$B$8)</f>
        <v>190825</v>
      </c>
      <c r="D4383" s="43" t="n">
        <f aca="false">NORMSINV(Inputs!$B$8)*STDEV(Prices_MTM!I4366:I4615)</f>
        <v>794613.213433299</v>
      </c>
      <c r="E4383" s="43" t="n">
        <f aca="false">-PERCENTILE(Prices_MTM!I4366:I4615,1-Inputs!$B$9)</f>
        <v>443315</v>
      </c>
      <c r="F4383" s="43" t="n">
        <f aca="false">NORMSINV(Inputs!$B$9)*STDEV(Prices_MTM!I4366:I4615)</f>
        <v>1123836.63170161</v>
      </c>
      <c r="G4383" s="52" t="n">
        <f aca="false">IF(-B4383&gt;C4383,1,0)</f>
        <v>0</v>
      </c>
      <c r="H4383" s="52" t="n">
        <f aca="false">IF(-B4383&gt;D4383,1,0)</f>
        <v>0</v>
      </c>
      <c r="I4383" s="52" t="n">
        <f aca="false">IF(-B4383&gt;E4383,1,0)</f>
        <v>0</v>
      </c>
      <c r="J4383" s="52" t="n">
        <f aca="false">IF(-B4383&gt;F4383,1,0)</f>
        <v>0</v>
      </c>
    </row>
    <row r="4384" customFormat="false" ht="15" hidden="false" customHeight="false" outlineLevel="0" collapsed="false">
      <c r="A4384" s="51" t="n">
        <f aca="false">Prices_MTM!A4617</f>
        <v>44179</v>
      </c>
      <c r="B4384" s="43" t="n">
        <f aca="false">Prices_MTM!I4617</f>
        <v>29999.9999999997</v>
      </c>
      <c r="C4384" s="43" t="n">
        <f aca="false">-PERCENTILE(Prices_MTM!I4367:I4616,1-Inputs!$B$8)</f>
        <v>190825</v>
      </c>
      <c r="D4384" s="43" t="n">
        <f aca="false">NORMSINV(Inputs!$B$8)*STDEV(Prices_MTM!I4367:I4616)</f>
        <v>794610.950876012</v>
      </c>
      <c r="E4384" s="43" t="n">
        <f aca="false">-PERCENTILE(Prices_MTM!I4367:I4616,1-Inputs!$B$9)</f>
        <v>443315</v>
      </c>
      <c r="F4384" s="43" t="n">
        <f aca="false">NORMSINV(Inputs!$B$9)*STDEV(Prices_MTM!I4367:I4616)</f>
        <v>1123833.43172366</v>
      </c>
      <c r="G4384" s="52" t="n">
        <f aca="false">IF(-B4384&gt;C4384,1,0)</f>
        <v>0</v>
      </c>
      <c r="H4384" s="52" t="n">
        <f aca="false">IF(-B4384&gt;D4384,1,0)</f>
        <v>0</v>
      </c>
      <c r="I4384" s="52" t="n">
        <f aca="false">IF(-B4384&gt;E4384,1,0)</f>
        <v>0</v>
      </c>
      <c r="J4384" s="52" t="n">
        <f aca="false">IF(-B4384&gt;F4384,1,0)</f>
        <v>0</v>
      </c>
    </row>
    <row r="4385" customFormat="false" ht="15" hidden="false" customHeight="false" outlineLevel="0" collapsed="false">
      <c r="A4385" s="51" t="n">
        <f aca="false">Prices_MTM!A4618</f>
        <v>44180</v>
      </c>
      <c r="B4385" s="43" t="n">
        <f aca="false">Prices_MTM!I4618</f>
        <v>30999.9999999995</v>
      </c>
      <c r="C4385" s="43" t="n">
        <f aca="false">-PERCENTILE(Prices_MTM!I4368:I4617,1-Inputs!$B$8)</f>
        <v>190825</v>
      </c>
      <c r="D4385" s="43" t="n">
        <f aca="false">NORMSINV(Inputs!$B$8)*STDEV(Prices_MTM!I4368:I4617)</f>
        <v>794616.539102205</v>
      </c>
      <c r="E4385" s="43" t="n">
        <f aca="false">-PERCENTILE(Prices_MTM!I4368:I4617,1-Inputs!$B$9)</f>
        <v>443315</v>
      </c>
      <c r="F4385" s="43" t="n">
        <f aca="false">NORMSINV(Inputs!$B$9)*STDEV(Prices_MTM!I4368:I4617)</f>
        <v>1123841.33525861</v>
      </c>
      <c r="G4385" s="52" t="n">
        <f aca="false">IF(-B4385&gt;C4385,1,0)</f>
        <v>0</v>
      </c>
      <c r="H4385" s="52" t="n">
        <f aca="false">IF(-B4385&gt;D4385,1,0)</f>
        <v>0</v>
      </c>
      <c r="I4385" s="52" t="n">
        <f aca="false">IF(-B4385&gt;E4385,1,0)</f>
        <v>0</v>
      </c>
      <c r="J4385" s="52" t="n">
        <f aca="false">IF(-B4385&gt;F4385,1,0)</f>
        <v>0</v>
      </c>
    </row>
    <row r="4386" customFormat="false" ht="15" hidden="false" customHeight="false" outlineLevel="0" collapsed="false">
      <c r="A4386" s="51" t="n">
        <f aca="false">Prices_MTM!A4619</f>
        <v>44181</v>
      </c>
      <c r="B4386" s="43" t="n">
        <f aca="false">Prices_MTM!I4619</f>
        <v>25000.0000000004</v>
      </c>
      <c r="C4386" s="43" t="n">
        <f aca="false">-PERCENTILE(Prices_MTM!I4369:I4618,1-Inputs!$B$8)</f>
        <v>190825</v>
      </c>
      <c r="D4386" s="43" t="n">
        <f aca="false">NORMSINV(Inputs!$B$8)*STDEV(Prices_MTM!I4369:I4618)</f>
        <v>794621.206428964</v>
      </c>
      <c r="E4386" s="43" t="n">
        <f aca="false">-PERCENTILE(Prices_MTM!I4369:I4618,1-Inputs!$B$9)</f>
        <v>443315</v>
      </c>
      <c r="F4386" s="43" t="n">
        <f aca="false">NORMSINV(Inputs!$B$9)*STDEV(Prices_MTM!I4369:I4618)</f>
        <v>1123847.93634791</v>
      </c>
      <c r="G4386" s="52" t="n">
        <f aca="false">IF(-B4386&gt;C4386,1,0)</f>
        <v>0</v>
      </c>
      <c r="H4386" s="52" t="n">
        <f aca="false">IF(-B4386&gt;D4386,1,0)</f>
        <v>0</v>
      </c>
      <c r="I4386" s="52" t="n">
        <f aca="false">IF(-B4386&gt;E4386,1,0)</f>
        <v>0</v>
      </c>
      <c r="J4386" s="52" t="n">
        <f aca="false">IF(-B4386&gt;F4386,1,0)</f>
        <v>0</v>
      </c>
    </row>
    <row r="4387" customFormat="false" ht="15" hidden="false" customHeight="false" outlineLevel="0" collapsed="false">
      <c r="A4387" s="51" t="n">
        <f aca="false">Prices_MTM!A4620</f>
        <v>44182</v>
      </c>
      <c r="B4387" s="43" t="n">
        <f aca="false">Prices_MTM!I4620</f>
        <v>29500.0000000002</v>
      </c>
      <c r="C4387" s="43" t="n">
        <f aca="false">-PERCENTILE(Prices_MTM!I4370:I4619,1-Inputs!$B$8)</f>
        <v>190825</v>
      </c>
      <c r="D4387" s="43" t="n">
        <f aca="false">NORMSINV(Inputs!$B$8)*STDEV(Prices_MTM!I4370:I4619)</f>
        <v>794604.559063028</v>
      </c>
      <c r="E4387" s="43" t="n">
        <f aca="false">-PERCENTILE(Prices_MTM!I4370:I4619,1-Inputs!$B$9)</f>
        <v>443315</v>
      </c>
      <c r="F4387" s="43" t="n">
        <f aca="false">NORMSINV(Inputs!$B$9)*STDEV(Prices_MTM!I4370:I4619)</f>
        <v>1123824.39166058</v>
      </c>
      <c r="G4387" s="52" t="n">
        <f aca="false">IF(-B4387&gt;C4387,1,0)</f>
        <v>0</v>
      </c>
      <c r="H4387" s="52" t="n">
        <f aca="false">IF(-B4387&gt;D4387,1,0)</f>
        <v>0</v>
      </c>
      <c r="I4387" s="52" t="n">
        <f aca="false">IF(-B4387&gt;E4387,1,0)</f>
        <v>0</v>
      </c>
      <c r="J4387" s="52" t="n">
        <f aca="false">IF(-B4387&gt;F4387,1,0)</f>
        <v>0</v>
      </c>
    </row>
    <row r="4388" customFormat="false" ht="15" hidden="false" customHeight="false" outlineLevel="0" collapsed="false">
      <c r="A4388" s="51" t="n">
        <f aca="false">Prices_MTM!A4621</f>
        <v>44183</v>
      </c>
      <c r="B4388" s="43" t="n">
        <f aca="false">Prices_MTM!I4621</f>
        <v>21499.9999999996</v>
      </c>
      <c r="C4388" s="43" t="n">
        <f aca="false">-PERCENTILE(Prices_MTM!I4371:I4620,1-Inputs!$B$8)</f>
        <v>190825</v>
      </c>
      <c r="D4388" s="43" t="n">
        <f aca="false">NORMSINV(Inputs!$B$8)*STDEV(Prices_MTM!I4371:I4620)</f>
        <v>794608.775314362</v>
      </c>
      <c r="E4388" s="43" t="n">
        <f aca="false">-PERCENTILE(Prices_MTM!I4371:I4620,1-Inputs!$B$9)</f>
        <v>443315</v>
      </c>
      <c r="F4388" s="43" t="n">
        <f aca="false">NORMSINV(Inputs!$B$9)*STDEV(Prices_MTM!I4371:I4620)</f>
        <v>1123830.3547853</v>
      </c>
      <c r="G4388" s="52" t="n">
        <f aca="false">IF(-B4388&gt;C4388,1,0)</f>
        <v>0</v>
      </c>
      <c r="H4388" s="52" t="n">
        <f aca="false">IF(-B4388&gt;D4388,1,0)</f>
        <v>0</v>
      </c>
      <c r="I4388" s="52" t="n">
        <f aca="false">IF(-B4388&gt;E4388,1,0)</f>
        <v>0</v>
      </c>
      <c r="J4388" s="52" t="n">
        <f aca="false">IF(-B4388&gt;F4388,1,0)</f>
        <v>0</v>
      </c>
    </row>
    <row r="4389" customFormat="false" ht="15" hidden="false" customHeight="false" outlineLevel="0" collapsed="false">
      <c r="A4389" s="51" t="n">
        <f aca="false">Prices_MTM!A4622</f>
        <v>44186</v>
      </c>
      <c r="B4389" s="43" t="n">
        <f aca="false">Prices_MTM!I4622</f>
        <v>-46999.9999999999</v>
      </c>
      <c r="C4389" s="43" t="n">
        <f aca="false">-PERCENTILE(Prices_MTM!I4372:I4621,1-Inputs!$B$8)</f>
        <v>190825</v>
      </c>
      <c r="D4389" s="43" t="n">
        <f aca="false">NORMSINV(Inputs!$B$8)*STDEV(Prices_MTM!I4372:I4621)</f>
        <v>794609.373587572</v>
      </c>
      <c r="E4389" s="43" t="n">
        <f aca="false">-PERCENTILE(Prices_MTM!I4372:I4621,1-Inputs!$B$9)</f>
        <v>443315</v>
      </c>
      <c r="F4389" s="43" t="n">
        <f aca="false">NORMSINV(Inputs!$B$9)*STDEV(Prices_MTM!I4372:I4621)</f>
        <v>1123831.20093452</v>
      </c>
      <c r="G4389" s="52" t="n">
        <f aca="false">IF(-B4389&gt;C4389,1,0)</f>
        <v>0</v>
      </c>
      <c r="H4389" s="52" t="n">
        <f aca="false">IF(-B4389&gt;D4389,1,0)</f>
        <v>0</v>
      </c>
      <c r="I4389" s="52" t="n">
        <f aca="false">IF(-B4389&gt;E4389,1,0)</f>
        <v>0</v>
      </c>
      <c r="J4389" s="52" t="n">
        <f aca="false">IF(-B4389&gt;F4389,1,0)</f>
        <v>0</v>
      </c>
    </row>
    <row r="4390" customFormat="false" ht="15" hidden="false" customHeight="false" outlineLevel="0" collapsed="false">
      <c r="A4390" s="51" t="n">
        <f aca="false">Prices_MTM!A4623</f>
        <v>44187</v>
      </c>
      <c r="B4390" s="43" t="n">
        <f aca="false">Prices_MTM!I4623</f>
        <v>-40499.9999999998</v>
      </c>
      <c r="C4390" s="43" t="n">
        <f aca="false">-PERCENTILE(Prices_MTM!I4373:I4622,1-Inputs!$B$8)</f>
        <v>190825</v>
      </c>
      <c r="D4390" s="43" t="n">
        <f aca="false">NORMSINV(Inputs!$B$8)*STDEV(Prices_MTM!I4373:I4622)</f>
        <v>794623.550973358</v>
      </c>
      <c r="E4390" s="43" t="n">
        <f aca="false">-PERCENTILE(Prices_MTM!I4373:I4622,1-Inputs!$B$9)</f>
        <v>443315</v>
      </c>
      <c r="F4390" s="43" t="n">
        <f aca="false">NORMSINV(Inputs!$B$9)*STDEV(Prices_MTM!I4373:I4622)</f>
        <v>1123851.25228179</v>
      </c>
      <c r="G4390" s="52" t="n">
        <f aca="false">IF(-B4390&gt;C4390,1,0)</f>
        <v>0</v>
      </c>
      <c r="H4390" s="52" t="n">
        <f aca="false">IF(-B4390&gt;D4390,1,0)</f>
        <v>0</v>
      </c>
      <c r="I4390" s="52" t="n">
        <f aca="false">IF(-B4390&gt;E4390,1,0)</f>
        <v>0</v>
      </c>
      <c r="J4390" s="52" t="n">
        <f aca="false">IF(-B4390&gt;F4390,1,0)</f>
        <v>0</v>
      </c>
    </row>
    <row r="4391" customFormat="false" ht="15" hidden="false" customHeight="false" outlineLevel="0" collapsed="false">
      <c r="A4391" s="51" t="n">
        <f aca="false">Prices_MTM!A4624</f>
        <v>44188</v>
      </c>
      <c r="B4391" s="43" t="n">
        <f aca="false">Prices_MTM!I4624</f>
        <v>33499.9999999997</v>
      </c>
      <c r="C4391" s="43" t="n">
        <f aca="false">-PERCENTILE(Prices_MTM!I4374:I4623,1-Inputs!$B$8)</f>
        <v>190825</v>
      </c>
      <c r="D4391" s="43" t="n">
        <f aca="false">NORMSINV(Inputs!$B$8)*STDEV(Prices_MTM!I4374:I4623)</f>
        <v>794633.232769533</v>
      </c>
      <c r="E4391" s="43" t="n">
        <f aca="false">-PERCENTILE(Prices_MTM!I4374:I4623,1-Inputs!$B$9)</f>
        <v>443315</v>
      </c>
      <c r="F4391" s="43" t="n">
        <f aca="false">NORMSINV(Inputs!$B$9)*STDEV(Prices_MTM!I4374:I4623)</f>
        <v>1123864.94543088</v>
      </c>
      <c r="G4391" s="52" t="n">
        <f aca="false">IF(-B4391&gt;C4391,1,0)</f>
        <v>0</v>
      </c>
      <c r="H4391" s="52" t="n">
        <f aca="false">IF(-B4391&gt;D4391,1,0)</f>
        <v>0</v>
      </c>
      <c r="I4391" s="52" t="n">
        <f aca="false">IF(-B4391&gt;E4391,1,0)</f>
        <v>0</v>
      </c>
      <c r="J4391" s="52" t="n">
        <f aca="false">IF(-B4391&gt;F4391,1,0)</f>
        <v>0</v>
      </c>
    </row>
    <row r="4392" customFormat="false" ht="15" hidden="false" customHeight="false" outlineLevel="0" collapsed="false">
      <c r="A4392" s="51" t="n">
        <f aca="false">Prices_MTM!A4625</f>
        <v>44189</v>
      </c>
      <c r="B4392" s="43" t="n">
        <f aca="false">Prices_MTM!I4625</f>
        <v>32499.9999999999</v>
      </c>
      <c r="C4392" s="43" t="n">
        <f aca="false">-PERCENTILE(Prices_MTM!I4375:I4624,1-Inputs!$B$8)</f>
        <v>190825</v>
      </c>
      <c r="D4392" s="43" t="n">
        <f aca="false">NORMSINV(Inputs!$B$8)*STDEV(Prices_MTM!I4375:I4624)</f>
        <v>794634.039227887</v>
      </c>
      <c r="E4392" s="43" t="n">
        <f aca="false">-PERCENTILE(Prices_MTM!I4375:I4624,1-Inputs!$B$9)</f>
        <v>443315</v>
      </c>
      <c r="F4392" s="43" t="n">
        <f aca="false">NORMSINV(Inputs!$B$9)*STDEV(Prices_MTM!I4375:I4624)</f>
        <v>1123866.08602032</v>
      </c>
      <c r="G4392" s="52" t="n">
        <f aca="false">IF(-B4392&gt;C4392,1,0)</f>
        <v>0</v>
      </c>
      <c r="H4392" s="52" t="n">
        <f aca="false">IF(-B4392&gt;D4392,1,0)</f>
        <v>0</v>
      </c>
      <c r="I4392" s="52" t="n">
        <f aca="false">IF(-B4392&gt;E4392,1,0)</f>
        <v>0</v>
      </c>
      <c r="J4392" s="52" t="n">
        <f aca="false">IF(-B4392&gt;F4392,1,0)</f>
        <v>0</v>
      </c>
    </row>
    <row r="4393" customFormat="false" ht="15" hidden="false" customHeight="false" outlineLevel="0" collapsed="false">
      <c r="A4393" s="51" t="n">
        <f aca="false">Prices_MTM!A4626</f>
        <v>44193</v>
      </c>
      <c r="B4393" s="43" t="n">
        <f aca="false">Prices_MTM!I4626</f>
        <v>-68000</v>
      </c>
      <c r="C4393" s="43" t="n">
        <f aca="false">-PERCENTILE(Prices_MTM!I4376:I4625,1-Inputs!$B$8)</f>
        <v>190825</v>
      </c>
      <c r="D4393" s="43" t="n">
        <f aca="false">NORMSINV(Inputs!$B$8)*STDEV(Prices_MTM!I4376:I4625)</f>
        <v>794610.309044922</v>
      </c>
      <c r="E4393" s="43" t="n">
        <f aca="false">-PERCENTILE(Prices_MTM!I4376:I4625,1-Inputs!$B$9)</f>
        <v>443315</v>
      </c>
      <c r="F4393" s="43" t="n">
        <f aca="false">NORMSINV(Inputs!$B$9)*STDEV(Prices_MTM!I4376:I4625)</f>
        <v>1123832.5239697</v>
      </c>
      <c r="G4393" s="52" t="n">
        <f aca="false">IF(-B4393&gt;C4393,1,0)</f>
        <v>0</v>
      </c>
      <c r="H4393" s="52" t="n">
        <f aca="false">IF(-B4393&gt;D4393,1,0)</f>
        <v>0</v>
      </c>
      <c r="I4393" s="52" t="n">
        <f aca="false">IF(-B4393&gt;E4393,1,0)</f>
        <v>0</v>
      </c>
      <c r="J4393" s="52" t="n">
        <f aca="false">IF(-B4393&gt;F4393,1,0)</f>
        <v>0</v>
      </c>
    </row>
    <row r="4394" customFormat="false" ht="15" hidden="false" customHeight="false" outlineLevel="0" collapsed="false">
      <c r="A4394" s="51" t="n">
        <f aca="false">Prices_MTM!A4627</f>
        <v>44194</v>
      </c>
      <c r="B4394" s="43" t="n">
        <f aca="false">Prices_MTM!I4627</f>
        <v>57000.0000000004</v>
      </c>
      <c r="C4394" s="43" t="n">
        <f aca="false">-PERCENTILE(Prices_MTM!I4377:I4626,1-Inputs!$B$8)</f>
        <v>190825</v>
      </c>
      <c r="D4394" s="43" t="n">
        <f aca="false">NORMSINV(Inputs!$B$8)*STDEV(Prices_MTM!I4377:I4626)</f>
        <v>794637.403670301</v>
      </c>
      <c r="E4394" s="43" t="n">
        <f aca="false">-PERCENTILE(Prices_MTM!I4377:I4626,1-Inputs!$B$9)</f>
        <v>443315</v>
      </c>
      <c r="F4394" s="43" t="n">
        <f aca="false">NORMSINV(Inputs!$B$9)*STDEV(Prices_MTM!I4377:I4626)</f>
        <v>1123870.84441543</v>
      </c>
      <c r="G4394" s="52" t="n">
        <f aca="false">IF(-B4394&gt;C4394,1,0)</f>
        <v>0</v>
      </c>
      <c r="H4394" s="52" t="n">
        <f aca="false">IF(-B4394&gt;D4394,1,0)</f>
        <v>0</v>
      </c>
      <c r="I4394" s="52" t="n">
        <f aca="false">IF(-B4394&gt;E4394,1,0)</f>
        <v>0</v>
      </c>
      <c r="J4394" s="52" t="n">
        <f aca="false">IF(-B4394&gt;F4394,1,0)</f>
        <v>0</v>
      </c>
    </row>
    <row r="4395" customFormat="false" ht="15" hidden="false" customHeight="false" outlineLevel="0" collapsed="false">
      <c r="A4395" s="51" t="n">
        <f aca="false">Prices_MTM!A4628</f>
        <v>44195</v>
      </c>
      <c r="B4395" s="43" t="n">
        <f aca="false">Prices_MTM!I4628</f>
        <v>23999.9999999998</v>
      </c>
      <c r="C4395" s="43" t="n">
        <f aca="false">-PERCENTILE(Prices_MTM!I4378:I4627,1-Inputs!$B$8)</f>
        <v>190825</v>
      </c>
      <c r="D4395" s="43" t="n">
        <f aca="false">NORMSINV(Inputs!$B$8)*STDEV(Prices_MTM!I4378:I4627)</f>
        <v>794638.984020702</v>
      </c>
      <c r="E4395" s="43" t="n">
        <f aca="false">-PERCENTILE(Prices_MTM!I4378:I4627,1-Inputs!$B$9)</f>
        <v>443315</v>
      </c>
      <c r="F4395" s="43" t="n">
        <f aca="false">NORMSINV(Inputs!$B$9)*STDEV(Prices_MTM!I4378:I4627)</f>
        <v>1123873.07953516</v>
      </c>
      <c r="G4395" s="52" t="n">
        <f aca="false">IF(-B4395&gt;C4395,1,0)</f>
        <v>0</v>
      </c>
      <c r="H4395" s="52" t="n">
        <f aca="false">IF(-B4395&gt;D4395,1,0)</f>
        <v>0</v>
      </c>
      <c r="I4395" s="52" t="n">
        <f aca="false">IF(-B4395&gt;E4395,1,0)</f>
        <v>0</v>
      </c>
      <c r="J4395" s="52" t="n">
        <f aca="false">IF(-B4395&gt;F4395,1,0)</f>
        <v>0</v>
      </c>
    </row>
    <row r="4396" customFormat="false" ht="15" hidden="false" customHeight="false" outlineLevel="0" collapsed="false">
      <c r="A4396" s="51" t="n">
        <f aca="false">Prices_MTM!A4629</f>
        <v>44196</v>
      </c>
      <c r="B4396" s="43" t="n">
        <f aca="false">Prices_MTM!I4629</f>
        <v>-12999.9999999999</v>
      </c>
      <c r="C4396" s="43" t="n">
        <f aca="false">-PERCENTILE(Prices_MTM!I4379:I4628,1-Inputs!$B$8)</f>
        <v>190825</v>
      </c>
      <c r="D4396" s="43" t="n">
        <f aca="false">NORMSINV(Inputs!$B$8)*STDEV(Prices_MTM!I4379:I4628)</f>
        <v>794639.822524284</v>
      </c>
      <c r="E4396" s="43" t="n">
        <f aca="false">-PERCENTILE(Prices_MTM!I4379:I4628,1-Inputs!$B$9)</f>
        <v>443315</v>
      </c>
      <c r="F4396" s="43" t="n">
        <f aca="false">NORMSINV(Inputs!$B$9)*STDEV(Prices_MTM!I4379:I4628)</f>
        <v>1123874.26544678</v>
      </c>
      <c r="G4396" s="52" t="n">
        <f aca="false">IF(-B4396&gt;C4396,1,0)</f>
        <v>0</v>
      </c>
      <c r="H4396" s="52" t="n">
        <f aca="false">IF(-B4396&gt;D4396,1,0)</f>
        <v>0</v>
      </c>
      <c r="I4396" s="52" t="n">
        <f aca="false">IF(-B4396&gt;E4396,1,0)</f>
        <v>0</v>
      </c>
      <c r="J4396" s="52" t="n">
        <f aca="false">IF(-B4396&gt;F4396,1,0)</f>
        <v>0</v>
      </c>
    </row>
    <row r="4397" customFormat="false" ht="15" hidden="false" customHeight="false" outlineLevel="0" collapsed="false">
      <c r="A4397" s="51" t="n">
        <f aca="false">Prices_MTM!A4630</f>
        <v>44200</v>
      </c>
      <c r="B4397" s="43" t="n">
        <f aca="false">Prices_MTM!I4630</f>
        <v>-45500.0000000002</v>
      </c>
      <c r="C4397" s="43" t="n">
        <f aca="false">-PERCENTILE(Prices_MTM!I4380:I4629,1-Inputs!$B$8)</f>
        <v>190825</v>
      </c>
      <c r="D4397" s="43" t="n">
        <f aca="false">NORMSINV(Inputs!$B$8)*STDEV(Prices_MTM!I4380:I4629)</f>
        <v>794637.261463771</v>
      </c>
      <c r="E4397" s="43" t="n">
        <f aca="false">-PERCENTILE(Prices_MTM!I4380:I4629,1-Inputs!$B$9)</f>
        <v>443315</v>
      </c>
      <c r="F4397" s="43" t="n">
        <f aca="false">NORMSINV(Inputs!$B$9)*STDEV(Prices_MTM!I4380:I4629)</f>
        <v>1123870.64329002</v>
      </c>
      <c r="G4397" s="52" t="n">
        <f aca="false">IF(-B4397&gt;C4397,1,0)</f>
        <v>0</v>
      </c>
      <c r="H4397" s="52" t="n">
        <f aca="false">IF(-B4397&gt;D4397,1,0)</f>
        <v>0</v>
      </c>
      <c r="I4397" s="52" t="n">
        <f aca="false">IF(-B4397&gt;E4397,1,0)</f>
        <v>0</v>
      </c>
      <c r="J4397" s="52" t="n">
        <f aca="false">IF(-B4397&gt;F4397,1,0)</f>
        <v>0</v>
      </c>
    </row>
    <row r="4398" customFormat="false" ht="15" hidden="false" customHeight="false" outlineLevel="0" collapsed="false">
      <c r="A4398" s="51" t="n">
        <f aca="false">Prices_MTM!A4631</f>
        <v>44201</v>
      </c>
      <c r="B4398" s="43" t="n">
        <f aca="false">Prices_MTM!I4631</f>
        <v>91500.0000000003</v>
      </c>
      <c r="C4398" s="43" t="n">
        <f aca="false">-PERCENTILE(Prices_MTM!I4381:I4630,1-Inputs!$B$8)</f>
        <v>190825</v>
      </c>
      <c r="D4398" s="43" t="n">
        <f aca="false">NORMSINV(Inputs!$B$8)*STDEV(Prices_MTM!I4381:I4630)</f>
        <v>794646.437014531</v>
      </c>
      <c r="E4398" s="43" t="n">
        <f aca="false">-PERCENTILE(Prices_MTM!I4381:I4630,1-Inputs!$B$9)</f>
        <v>443315</v>
      </c>
      <c r="F4398" s="43" t="n">
        <f aca="false">NORMSINV(Inputs!$B$9)*STDEV(Prices_MTM!I4381:I4630)</f>
        <v>1123883.62044657</v>
      </c>
      <c r="G4398" s="52" t="n">
        <f aca="false">IF(-B4398&gt;C4398,1,0)</f>
        <v>0</v>
      </c>
      <c r="H4398" s="52" t="n">
        <f aca="false">IF(-B4398&gt;D4398,1,0)</f>
        <v>0</v>
      </c>
      <c r="I4398" s="52" t="n">
        <f aca="false">IF(-B4398&gt;E4398,1,0)</f>
        <v>0</v>
      </c>
      <c r="J4398" s="52" t="n">
        <f aca="false">IF(-B4398&gt;F4398,1,0)</f>
        <v>0</v>
      </c>
    </row>
    <row r="4399" customFormat="false" ht="15" hidden="false" customHeight="false" outlineLevel="0" collapsed="false">
      <c r="A4399" s="51" t="n">
        <f aca="false">Prices_MTM!A4632</f>
        <v>44202</v>
      </c>
      <c r="B4399" s="43" t="n">
        <f aca="false">Prices_MTM!I4632</f>
        <v>35000.0000000001</v>
      </c>
      <c r="C4399" s="43" t="n">
        <f aca="false">-PERCENTILE(Prices_MTM!I4382:I4631,1-Inputs!$B$8)</f>
        <v>190825</v>
      </c>
      <c r="D4399" s="43" t="n">
        <f aca="false">NORMSINV(Inputs!$B$8)*STDEV(Prices_MTM!I4382:I4631)</f>
        <v>794694.627734645</v>
      </c>
      <c r="E4399" s="43" t="n">
        <f aca="false">-PERCENTILE(Prices_MTM!I4382:I4631,1-Inputs!$B$9)</f>
        <v>443315</v>
      </c>
      <c r="F4399" s="43" t="n">
        <f aca="false">NORMSINV(Inputs!$B$9)*STDEV(Prices_MTM!I4382:I4631)</f>
        <v>1123951.77750167</v>
      </c>
      <c r="G4399" s="52" t="n">
        <f aca="false">IF(-B4399&gt;C4399,1,0)</f>
        <v>0</v>
      </c>
      <c r="H4399" s="52" t="n">
        <f aca="false">IF(-B4399&gt;D4399,1,0)</f>
        <v>0</v>
      </c>
      <c r="I4399" s="52" t="n">
        <f aca="false">IF(-B4399&gt;E4399,1,0)</f>
        <v>0</v>
      </c>
      <c r="J4399" s="52" t="n">
        <f aca="false">IF(-B4399&gt;F4399,1,0)</f>
        <v>0</v>
      </c>
    </row>
    <row r="4400" customFormat="false" ht="15" hidden="false" customHeight="false" outlineLevel="0" collapsed="false">
      <c r="A4400" s="51" t="n">
        <f aca="false">Prices_MTM!A4633</f>
        <v>44203</v>
      </c>
      <c r="B4400" s="43" t="n">
        <f aca="false">Prices_MTM!I4633</f>
        <v>22999.9999999997</v>
      </c>
      <c r="C4400" s="43" t="n">
        <f aca="false">-PERCENTILE(Prices_MTM!I4383:I4632,1-Inputs!$B$8)</f>
        <v>190825</v>
      </c>
      <c r="D4400" s="43" t="n">
        <f aca="false">NORMSINV(Inputs!$B$8)*STDEV(Prices_MTM!I4383:I4632)</f>
        <v>794656.402999688</v>
      </c>
      <c r="E4400" s="43" t="n">
        <f aca="false">-PERCENTILE(Prices_MTM!I4383:I4632,1-Inputs!$B$9)</f>
        <v>443315</v>
      </c>
      <c r="F4400" s="43" t="n">
        <f aca="false">NORMSINV(Inputs!$B$9)*STDEV(Prices_MTM!I4383:I4632)</f>
        <v>1123897.71552956</v>
      </c>
      <c r="G4400" s="52" t="n">
        <f aca="false">IF(-B4400&gt;C4400,1,0)</f>
        <v>0</v>
      </c>
      <c r="H4400" s="52" t="n">
        <f aca="false">IF(-B4400&gt;D4400,1,0)</f>
        <v>0</v>
      </c>
      <c r="I4400" s="52" t="n">
        <f aca="false">IF(-B4400&gt;E4400,1,0)</f>
        <v>0</v>
      </c>
      <c r="J4400" s="52" t="n">
        <f aca="false">IF(-B4400&gt;F4400,1,0)</f>
        <v>0</v>
      </c>
    </row>
    <row r="4401" customFormat="false" ht="15" hidden="false" customHeight="false" outlineLevel="0" collapsed="false">
      <c r="A4401" s="51" t="n">
        <f aca="false">Prices_MTM!A4634</f>
        <v>44204</v>
      </c>
      <c r="B4401" s="43" t="n">
        <f aca="false">Prices_MTM!I4634</f>
        <v>60500</v>
      </c>
      <c r="C4401" s="43" t="n">
        <f aca="false">-PERCENTILE(Prices_MTM!I4384:I4633,1-Inputs!$B$8)</f>
        <v>190825</v>
      </c>
      <c r="D4401" s="43" t="n">
        <f aca="false">NORMSINV(Inputs!$B$8)*STDEV(Prices_MTM!I4384:I4633)</f>
        <v>794654.618246003</v>
      </c>
      <c r="E4401" s="43" t="n">
        <f aca="false">-PERCENTILE(Prices_MTM!I4384:I4633,1-Inputs!$B$9)</f>
        <v>443315</v>
      </c>
      <c r="F4401" s="43" t="n">
        <f aca="false">NORMSINV(Inputs!$B$9)*STDEV(Prices_MTM!I4384:I4633)</f>
        <v>1123895.19131836</v>
      </c>
      <c r="G4401" s="52" t="n">
        <f aca="false">IF(-B4401&gt;C4401,1,0)</f>
        <v>0</v>
      </c>
      <c r="H4401" s="52" t="n">
        <f aca="false">IF(-B4401&gt;D4401,1,0)</f>
        <v>0</v>
      </c>
      <c r="I4401" s="52" t="n">
        <f aca="false">IF(-B4401&gt;E4401,1,0)</f>
        <v>0</v>
      </c>
      <c r="J4401" s="52" t="n">
        <f aca="false">IF(-B4401&gt;F4401,1,0)</f>
        <v>0</v>
      </c>
    </row>
    <row r="4402" customFormat="false" ht="15" hidden="false" customHeight="false" outlineLevel="0" collapsed="false">
      <c r="A4402" s="51" t="n">
        <f aca="false">Prices_MTM!A4635</f>
        <v>44207</v>
      </c>
      <c r="B4402" s="43" t="n">
        <f aca="false">Prices_MTM!I4635</f>
        <v>34499.9999999995</v>
      </c>
      <c r="C4402" s="43" t="n">
        <f aca="false">-PERCENTILE(Prices_MTM!I4385:I4634,1-Inputs!$B$8)</f>
        <v>190825</v>
      </c>
      <c r="D4402" s="43" t="n">
        <f aca="false">NORMSINV(Inputs!$B$8)*STDEV(Prices_MTM!I4385:I4634)</f>
        <v>794678.256535883</v>
      </c>
      <c r="E4402" s="43" t="n">
        <f aca="false">-PERCENTILE(Prices_MTM!I4385:I4634,1-Inputs!$B$9)</f>
        <v>443315</v>
      </c>
      <c r="F4402" s="43" t="n">
        <f aca="false">NORMSINV(Inputs!$B$9)*STDEV(Prices_MTM!I4385:I4634)</f>
        <v>1123928.62340284</v>
      </c>
      <c r="G4402" s="52" t="n">
        <f aca="false">IF(-B4402&gt;C4402,1,0)</f>
        <v>0</v>
      </c>
      <c r="H4402" s="52" t="n">
        <f aca="false">IF(-B4402&gt;D4402,1,0)</f>
        <v>0</v>
      </c>
      <c r="I4402" s="52" t="n">
        <f aca="false">IF(-B4402&gt;E4402,1,0)</f>
        <v>0</v>
      </c>
      <c r="J4402" s="52" t="n">
        <f aca="false">IF(-B4402&gt;F4402,1,0)</f>
        <v>0</v>
      </c>
    </row>
    <row r="4403" customFormat="false" ht="15" hidden="false" customHeight="false" outlineLevel="0" collapsed="false">
      <c r="A4403" s="51" t="n">
        <f aca="false">Prices_MTM!A4636</f>
        <v>44208</v>
      </c>
      <c r="B4403" s="43" t="n">
        <f aca="false">Prices_MTM!I4636</f>
        <v>36000.0000000003</v>
      </c>
      <c r="C4403" s="43" t="n">
        <f aca="false">-PERCENTILE(Prices_MTM!I4386:I4635,1-Inputs!$B$8)</f>
        <v>173575</v>
      </c>
      <c r="D4403" s="43" t="n">
        <f aca="false">NORMSINV(Inputs!$B$8)*STDEV(Prices_MTM!I4386:I4635)</f>
        <v>794317.388630488</v>
      </c>
      <c r="E4403" s="43" t="n">
        <f aca="false">-PERCENTILE(Prices_MTM!I4386:I4635,1-Inputs!$B$9)</f>
        <v>443315</v>
      </c>
      <c r="F4403" s="43" t="n">
        <f aca="false">NORMSINV(Inputs!$B$9)*STDEV(Prices_MTM!I4386:I4635)</f>
        <v>1123418.24103764</v>
      </c>
      <c r="G4403" s="52" t="n">
        <f aca="false">IF(-B4403&gt;C4403,1,0)</f>
        <v>0</v>
      </c>
      <c r="H4403" s="52" t="n">
        <f aca="false">IF(-B4403&gt;D4403,1,0)</f>
        <v>0</v>
      </c>
      <c r="I4403" s="52" t="n">
        <f aca="false">IF(-B4403&gt;E4403,1,0)</f>
        <v>0</v>
      </c>
      <c r="J4403" s="52" t="n">
        <f aca="false">IF(-B4403&gt;F4403,1,0)</f>
        <v>0</v>
      </c>
    </row>
    <row r="4404" customFormat="false" ht="15" hidden="false" customHeight="false" outlineLevel="0" collapsed="false">
      <c r="A4404" s="51" t="n">
        <f aca="false">Prices_MTM!A4637</f>
        <v>44209</v>
      </c>
      <c r="B4404" s="43" t="n">
        <f aca="false">Prices_MTM!I4637</f>
        <v>-3999.99999999992</v>
      </c>
      <c r="C4404" s="43" t="n">
        <f aca="false">-PERCENTILE(Prices_MTM!I4387:I4636,1-Inputs!$B$8)</f>
        <v>173575</v>
      </c>
      <c r="D4404" s="43" t="n">
        <f aca="false">NORMSINV(Inputs!$B$8)*STDEV(Prices_MTM!I4387:I4636)</f>
        <v>794321.137156767</v>
      </c>
      <c r="E4404" s="43" t="n">
        <f aca="false">-PERCENTILE(Prices_MTM!I4387:I4636,1-Inputs!$B$9)</f>
        <v>443315</v>
      </c>
      <c r="F4404" s="43" t="n">
        <f aca="false">NORMSINV(Inputs!$B$9)*STDEV(Prices_MTM!I4387:I4636)</f>
        <v>1123423.54264989</v>
      </c>
      <c r="G4404" s="52" t="n">
        <f aca="false">IF(-B4404&gt;C4404,1,0)</f>
        <v>0</v>
      </c>
      <c r="H4404" s="52" t="n">
        <f aca="false">IF(-B4404&gt;D4404,1,0)</f>
        <v>0</v>
      </c>
      <c r="I4404" s="52" t="n">
        <f aca="false">IF(-B4404&gt;E4404,1,0)</f>
        <v>0</v>
      </c>
      <c r="J4404" s="52" t="n">
        <f aca="false">IF(-B4404&gt;F4404,1,0)</f>
        <v>0</v>
      </c>
    </row>
    <row r="4405" customFormat="false" ht="15" hidden="false" customHeight="false" outlineLevel="0" collapsed="false">
      <c r="A4405" s="51" t="n">
        <f aca="false">Prices_MTM!A4638</f>
        <v>44210</v>
      </c>
      <c r="B4405" s="43" t="n">
        <f aca="false">Prices_MTM!I4638</f>
        <v>53999.9999999999</v>
      </c>
      <c r="C4405" s="43" t="n">
        <f aca="false">-PERCENTILE(Prices_MTM!I4388:I4637,1-Inputs!$B$8)</f>
        <v>173575</v>
      </c>
      <c r="D4405" s="43" t="n">
        <f aca="false">NORMSINV(Inputs!$B$8)*STDEV(Prices_MTM!I4388:I4637)</f>
        <v>794293.954562647</v>
      </c>
      <c r="E4405" s="43" t="n">
        <f aca="false">-PERCENTILE(Prices_MTM!I4388:I4637,1-Inputs!$B$9)</f>
        <v>443315</v>
      </c>
      <c r="F4405" s="43" t="n">
        <f aca="false">NORMSINV(Inputs!$B$9)*STDEV(Prices_MTM!I4388:I4637)</f>
        <v>1123385.09778829</v>
      </c>
      <c r="G4405" s="52" t="n">
        <f aca="false">IF(-B4405&gt;C4405,1,0)</f>
        <v>0</v>
      </c>
      <c r="H4405" s="52" t="n">
        <f aca="false">IF(-B4405&gt;D4405,1,0)</f>
        <v>0</v>
      </c>
      <c r="I4405" s="52" t="n">
        <f aca="false">IF(-B4405&gt;E4405,1,0)</f>
        <v>0</v>
      </c>
      <c r="J4405" s="52" t="n">
        <f aca="false">IF(-B4405&gt;F4405,1,0)</f>
        <v>0</v>
      </c>
    </row>
    <row r="4406" customFormat="false" ht="15" hidden="false" customHeight="false" outlineLevel="0" collapsed="false">
      <c r="A4406" s="51" t="n">
        <f aca="false">Prices_MTM!A4639</f>
        <v>44211</v>
      </c>
      <c r="B4406" s="43" t="n">
        <f aca="false">Prices_MTM!I4639</f>
        <v>-73999.9999999998</v>
      </c>
      <c r="C4406" s="43" t="n">
        <f aca="false">-PERCENTILE(Prices_MTM!I4389:I4638,1-Inputs!$B$8)</f>
        <v>173575</v>
      </c>
      <c r="D4406" s="43" t="n">
        <f aca="false">NORMSINV(Inputs!$B$8)*STDEV(Prices_MTM!I4389:I4638)</f>
        <v>794299.132519853</v>
      </c>
      <c r="E4406" s="43" t="n">
        <f aca="false">-PERCENTILE(Prices_MTM!I4389:I4638,1-Inputs!$B$9)</f>
        <v>443315</v>
      </c>
      <c r="F4406" s="43" t="n">
        <f aca="false">NORMSINV(Inputs!$B$9)*STDEV(Prices_MTM!I4389:I4638)</f>
        <v>1123392.42107198</v>
      </c>
      <c r="G4406" s="52" t="n">
        <f aca="false">IF(-B4406&gt;C4406,1,0)</f>
        <v>0</v>
      </c>
      <c r="H4406" s="52" t="n">
        <f aca="false">IF(-B4406&gt;D4406,1,0)</f>
        <v>0</v>
      </c>
      <c r="I4406" s="52" t="n">
        <f aca="false">IF(-B4406&gt;E4406,1,0)</f>
        <v>0</v>
      </c>
      <c r="J4406" s="52" t="n">
        <f aca="false">IF(-B4406&gt;F4406,1,0)</f>
        <v>0</v>
      </c>
    </row>
    <row r="4407" customFormat="false" ht="15" hidden="false" customHeight="false" outlineLevel="0" collapsed="false">
      <c r="A4407" s="51" t="n">
        <f aca="false">Prices_MTM!A4640</f>
        <v>44215</v>
      </c>
      <c r="B4407" s="43" t="n">
        <f aca="false">Prices_MTM!I4640</f>
        <v>32999.9999999995</v>
      </c>
      <c r="C4407" s="43" t="n">
        <f aca="false">-PERCENTILE(Prices_MTM!I4390:I4639,1-Inputs!$B$8)</f>
        <v>173575</v>
      </c>
      <c r="D4407" s="43" t="n">
        <f aca="false">NORMSINV(Inputs!$B$8)*STDEV(Prices_MTM!I4390:I4639)</f>
        <v>794336.204164452</v>
      </c>
      <c r="E4407" s="43" t="n">
        <f aca="false">-PERCENTILE(Prices_MTM!I4390:I4639,1-Inputs!$B$9)</f>
        <v>443315</v>
      </c>
      <c r="F4407" s="43" t="n">
        <f aca="false">NORMSINV(Inputs!$B$9)*STDEV(Prices_MTM!I4390:I4639)</f>
        <v>1123444.85220639</v>
      </c>
      <c r="G4407" s="52" t="n">
        <f aca="false">IF(-B4407&gt;C4407,1,0)</f>
        <v>0</v>
      </c>
      <c r="H4407" s="52" t="n">
        <f aca="false">IF(-B4407&gt;D4407,1,0)</f>
        <v>0</v>
      </c>
      <c r="I4407" s="52" t="n">
        <f aca="false">IF(-B4407&gt;E4407,1,0)</f>
        <v>0</v>
      </c>
      <c r="J4407" s="52" t="n">
        <f aca="false">IF(-B4407&gt;F4407,1,0)</f>
        <v>0</v>
      </c>
    </row>
    <row r="4408" customFormat="false" ht="15" hidden="false" customHeight="false" outlineLevel="0" collapsed="false">
      <c r="A4408" s="51" t="n">
        <f aca="false">Prices_MTM!A4641</f>
        <v>44216</v>
      </c>
      <c r="B4408" s="43" t="n">
        <f aca="false">Prices_MTM!I4641</f>
        <v>15000.0000000002</v>
      </c>
      <c r="C4408" s="43" t="n">
        <f aca="false">-PERCENTILE(Prices_MTM!I4391:I4640,1-Inputs!$B$8)</f>
        <v>173575</v>
      </c>
      <c r="D4408" s="43" t="n">
        <f aca="false">NORMSINV(Inputs!$B$8)*STDEV(Prices_MTM!I4391:I4640)</f>
        <v>794343.113067405</v>
      </c>
      <c r="E4408" s="43" t="n">
        <f aca="false">-PERCENTILE(Prices_MTM!I4391:I4640,1-Inputs!$B$9)</f>
        <v>443315</v>
      </c>
      <c r="F4408" s="43" t="n">
        <f aca="false">NORMSINV(Inputs!$B$9)*STDEV(Prices_MTM!I4391:I4640)</f>
        <v>1123454.62359968</v>
      </c>
      <c r="G4408" s="52" t="n">
        <f aca="false">IF(-B4408&gt;C4408,1,0)</f>
        <v>0</v>
      </c>
      <c r="H4408" s="52" t="n">
        <f aca="false">IF(-B4408&gt;D4408,1,0)</f>
        <v>0</v>
      </c>
      <c r="I4408" s="52" t="n">
        <f aca="false">IF(-B4408&gt;E4408,1,0)</f>
        <v>0</v>
      </c>
      <c r="J4408" s="52" t="n">
        <f aca="false">IF(-B4408&gt;F4408,1,0)</f>
        <v>0</v>
      </c>
    </row>
    <row r="4409" customFormat="false" ht="15" hidden="false" customHeight="false" outlineLevel="0" collapsed="false">
      <c r="A4409" s="51" t="n">
        <f aca="false">Prices_MTM!A4642</f>
        <v>44217</v>
      </c>
      <c r="B4409" s="43" t="n">
        <f aca="false">Prices_MTM!I4642</f>
        <v>-16999.9999999998</v>
      </c>
      <c r="C4409" s="43" t="n">
        <f aca="false">-PERCENTILE(Prices_MTM!I4392:I4641,1-Inputs!$B$8)</f>
        <v>173575</v>
      </c>
      <c r="D4409" s="43" t="n">
        <f aca="false">NORMSINV(Inputs!$B$8)*STDEV(Prices_MTM!I4392:I4641)</f>
        <v>794344.728692587</v>
      </c>
      <c r="E4409" s="43" t="n">
        <f aca="false">-PERCENTILE(Prices_MTM!I4392:I4641,1-Inputs!$B$9)</f>
        <v>443315</v>
      </c>
      <c r="F4409" s="43" t="n">
        <f aca="false">NORMSINV(Inputs!$B$9)*STDEV(Prices_MTM!I4392:I4641)</f>
        <v>1123456.90860921</v>
      </c>
      <c r="G4409" s="52" t="n">
        <f aca="false">IF(-B4409&gt;C4409,1,0)</f>
        <v>0</v>
      </c>
      <c r="H4409" s="52" t="n">
        <f aca="false">IF(-B4409&gt;D4409,1,0)</f>
        <v>0</v>
      </c>
      <c r="I4409" s="52" t="n">
        <f aca="false">IF(-B4409&gt;E4409,1,0)</f>
        <v>0</v>
      </c>
      <c r="J4409" s="52" t="n">
        <f aca="false">IF(-B4409&gt;F4409,1,0)</f>
        <v>0</v>
      </c>
    </row>
    <row r="4410" customFormat="false" ht="15" hidden="false" customHeight="false" outlineLevel="0" collapsed="false">
      <c r="A4410" s="51" t="n">
        <f aca="false">Prices_MTM!A4643</f>
        <v>44218</v>
      </c>
      <c r="B4410" s="43" t="n">
        <f aca="false">Prices_MTM!I4643</f>
        <v>-48999.9999999998</v>
      </c>
      <c r="C4410" s="43" t="n">
        <f aca="false">-PERCENTILE(Prices_MTM!I4393:I4642,1-Inputs!$B$8)</f>
        <v>173575</v>
      </c>
      <c r="D4410" s="43" t="n">
        <f aca="false">NORMSINV(Inputs!$B$8)*STDEV(Prices_MTM!I4393:I4642)</f>
        <v>794339.401461413</v>
      </c>
      <c r="E4410" s="43" t="n">
        <f aca="false">-PERCENTILE(Prices_MTM!I4393:I4642,1-Inputs!$B$9)</f>
        <v>443315</v>
      </c>
      <c r="F4410" s="43" t="n">
        <f aca="false">NORMSINV(Inputs!$B$9)*STDEV(Prices_MTM!I4393:I4642)</f>
        <v>1123449.3742045</v>
      </c>
      <c r="G4410" s="52" t="n">
        <f aca="false">IF(-B4410&gt;C4410,1,0)</f>
        <v>0</v>
      </c>
      <c r="H4410" s="52" t="n">
        <f aca="false">IF(-B4410&gt;D4410,1,0)</f>
        <v>0</v>
      </c>
      <c r="I4410" s="52" t="n">
        <f aca="false">IF(-B4410&gt;E4410,1,0)</f>
        <v>0</v>
      </c>
      <c r="J4410" s="52" t="n">
        <f aca="false">IF(-B4410&gt;F4410,1,0)</f>
        <v>0</v>
      </c>
    </row>
    <row r="4411" customFormat="false" ht="15" hidden="false" customHeight="false" outlineLevel="0" collapsed="false">
      <c r="A4411" s="51" t="n">
        <f aca="false">Prices_MTM!A4644</f>
        <v>44221</v>
      </c>
      <c r="B4411" s="43" t="n">
        <f aca="false">Prices_MTM!I4644</f>
        <v>39000.0000000001</v>
      </c>
      <c r="C4411" s="43" t="n">
        <f aca="false">-PERCENTILE(Prices_MTM!I4394:I4643,1-Inputs!$B$8)</f>
        <v>173575</v>
      </c>
      <c r="D4411" s="43" t="n">
        <f aca="false">NORMSINV(Inputs!$B$8)*STDEV(Prices_MTM!I4394:I4643)</f>
        <v>794354.740613493</v>
      </c>
      <c r="E4411" s="43" t="n">
        <f aca="false">-PERCENTILE(Prices_MTM!I4394:I4643,1-Inputs!$B$9)</f>
        <v>443315</v>
      </c>
      <c r="F4411" s="43" t="n">
        <f aca="false">NORMSINV(Inputs!$B$9)*STDEV(Prices_MTM!I4394:I4643)</f>
        <v>1123471.06866001</v>
      </c>
      <c r="G4411" s="52" t="n">
        <f aca="false">IF(-B4411&gt;C4411,1,0)</f>
        <v>0</v>
      </c>
      <c r="H4411" s="52" t="n">
        <f aca="false">IF(-B4411&gt;D4411,1,0)</f>
        <v>0</v>
      </c>
      <c r="I4411" s="52" t="n">
        <f aca="false">IF(-B4411&gt;E4411,1,0)</f>
        <v>0</v>
      </c>
      <c r="J4411" s="52" t="n">
        <f aca="false">IF(-B4411&gt;F4411,1,0)</f>
        <v>0</v>
      </c>
    </row>
    <row r="4412" customFormat="false" ht="15" hidden="false" customHeight="false" outlineLevel="0" collapsed="false">
      <c r="A4412" s="51" t="n">
        <f aca="false">Prices_MTM!A4645</f>
        <v>44222</v>
      </c>
      <c r="B4412" s="43" t="n">
        <f aca="false">Prices_MTM!I4645</f>
        <v>-8000.00000000019</v>
      </c>
      <c r="C4412" s="43" t="n">
        <f aca="false">-PERCENTILE(Prices_MTM!I4395:I4644,1-Inputs!$B$8)</f>
        <v>173575</v>
      </c>
      <c r="D4412" s="43" t="n">
        <f aca="false">NORMSINV(Inputs!$B$8)*STDEV(Prices_MTM!I4395:I4644)</f>
        <v>794330.902674663</v>
      </c>
      <c r="E4412" s="43" t="n">
        <f aca="false">-PERCENTILE(Prices_MTM!I4395:I4644,1-Inputs!$B$9)</f>
        <v>443315</v>
      </c>
      <c r="F4412" s="43" t="n">
        <f aca="false">NORMSINV(Inputs!$B$9)*STDEV(Prices_MTM!I4395:I4644)</f>
        <v>1123437.35420821</v>
      </c>
      <c r="G4412" s="52" t="n">
        <f aca="false">IF(-B4412&gt;C4412,1,0)</f>
        <v>0</v>
      </c>
      <c r="H4412" s="52" t="n">
        <f aca="false">IF(-B4412&gt;D4412,1,0)</f>
        <v>0</v>
      </c>
      <c r="I4412" s="52" t="n">
        <f aca="false">IF(-B4412&gt;E4412,1,0)</f>
        <v>0</v>
      </c>
      <c r="J4412" s="52" t="n">
        <f aca="false">IF(-B4412&gt;F4412,1,0)</f>
        <v>0</v>
      </c>
    </row>
    <row r="4413" customFormat="false" ht="15" hidden="false" customHeight="false" outlineLevel="0" collapsed="false">
      <c r="A4413" s="51" t="n">
        <f aca="false">Prices_MTM!A4646</f>
        <v>44223</v>
      </c>
      <c r="B4413" s="43" t="n">
        <f aca="false">Prices_MTM!I4646</f>
        <v>29500.0000000002</v>
      </c>
      <c r="C4413" s="43" t="n">
        <f aca="false">-PERCENTILE(Prices_MTM!I4396:I4645,1-Inputs!$B$8)</f>
        <v>173575</v>
      </c>
      <c r="D4413" s="43" t="n">
        <f aca="false">NORMSINV(Inputs!$B$8)*STDEV(Prices_MTM!I4396:I4645)</f>
        <v>794284.898871925</v>
      </c>
      <c r="E4413" s="43" t="n">
        <f aca="false">-PERCENTILE(Prices_MTM!I4396:I4645,1-Inputs!$B$9)</f>
        <v>443315</v>
      </c>
      <c r="F4413" s="43" t="n">
        <f aca="false">NORMSINV(Inputs!$B$9)*STDEV(Prices_MTM!I4396:I4645)</f>
        <v>1123372.29015209</v>
      </c>
      <c r="G4413" s="52" t="n">
        <f aca="false">IF(-B4413&gt;C4413,1,0)</f>
        <v>0</v>
      </c>
      <c r="H4413" s="52" t="n">
        <f aca="false">IF(-B4413&gt;D4413,1,0)</f>
        <v>0</v>
      </c>
      <c r="I4413" s="52" t="n">
        <f aca="false">IF(-B4413&gt;E4413,1,0)</f>
        <v>0</v>
      </c>
      <c r="J4413" s="52" t="n">
        <f aca="false">IF(-B4413&gt;F4413,1,0)</f>
        <v>0</v>
      </c>
    </row>
    <row r="4414" customFormat="false" ht="15" hidden="false" customHeight="false" outlineLevel="0" collapsed="false">
      <c r="A4414" s="51" t="n">
        <f aca="false">Prices_MTM!A4647</f>
        <v>44224</v>
      </c>
      <c r="B4414" s="43" t="n">
        <f aca="false">Prices_MTM!I4647</f>
        <v>-45000.0000000003</v>
      </c>
      <c r="C4414" s="43" t="n">
        <f aca="false">-PERCENTILE(Prices_MTM!I4397:I4646,1-Inputs!$B$8)</f>
        <v>173575</v>
      </c>
      <c r="D4414" s="43" t="n">
        <f aca="false">NORMSINV(Inputs!$B$8)*STDEV(Prices_MTM!I4397:I4646)</f>
        <v>794276.180766909</v>
      </c>
      <c r="E4414" s="43" t="n">
        <f aca="false">-PERCENTILE(Prices_MTM!I4397:I4646,1-Inputs!$B$9)</f>
        <v>443315</v>
      </c>
      <c r="F4414" s="43" t="n">
        <f aca="false">NORMSINV(Inputs!$B$9)*STDEV(Prices_MTM!I4397:I4646)</f>
        <v>1123359.9599698</v>
      </c>
      <c r="G4414" s="52" t="n">
        <f aca="false">IF(-B4414&gt;C4414,1,0)</f>
        <v>0</v>
      </c>
      <c r="H4414" s="52" t="n">
        <f aca="false">IF(-B4414&gt;D4414,1,0)</f>
        <v>0</v>
      </c>
      <c r="I4414" s="52" t="n">
        <f aca="false">IF(-B4414&gt;E4414,1,0)</f>
        <v>0</v>
      </c>
      <c r="J4414" s="52" t="n">
        <f aca="false">IF(-B4414&gt;F4414,1,0)</f>
        <v>0</v>
      </c>
    </row>
    <row r="4415" customFormat="false" ht="15" hidden="false" customHeight="false" outlineLevel="0" collapsed="false">
      <c r="A4415" s="51" t="n">
        <f aca="false">Prices_MTM!A4648</f>
        <v>44225</v>
      </c>
      <c r="B4415" s="43" t="n">
        <f aca="false">Prices_MTM!I4648</f>
        <v>-29000.0000000003</v>
      </c>
      <c r="C4415" s="43" t="n">
        <f aca="false">-PERCENTILE(Prices_MTM!I4398:I4647,1-Inputs!$B$8)</f>
        <v>173575</v>
      </c>
      <c r="D4415" s="43" t="n">
        <f aca="false">NORMSINV(Inputs!$B$8)*STDEV(Prices_MTM!I4398:I4647)</f>
        <v>794265.33142011</v>
      </c>
      <c r="E4415" s="43" t="n">
        <f aca="false">-PERCENTILE(Prices_MTM!I4398:I4647,1-Inputs!$B$9)</f>
        <v>443315</v>
      </c>
      <c r="F4415" s="43" t="n">
        <f aca="false">NORMSINV(Inputs!$B$9)*STDEV(Prices_MTM!I4398:I4647)</f>
        <v>1123344.61553157</v>
      </c>
      <c r="G4415" s="52" t="n">
        <f aca="false">IF(-B4415&gt;C4415,1,0)</f>
        <v>0</v>
      </c>
      <c r="H4415" s="52" t="n">
        <f aca="false">IF(-B4415&gt;D4415,1,0)</f>
        <v>0</v>
      </c>
      <c r="I4415" s="52" t="n">
        <f aca="false">IF(-B4415&gt;E4415,1,0)</f>
        <v>0</v>
      </c>
      <c r="J4415" s="52" t="n">
        <f aca="false">IF(-B4415&gt;F4415,1,0)</f>
        <v>0</v>
      </c>
    </row>
    <row r="4416" customFormat="false" ht="15" hidden="false" customHeight="false" outlineLevel="0" collapsed="false">
      <c r="A4416" s="51" t="n">
        <f aca="false">Prices_MTM!A4649</f>
        <v>44228</v>
      </c>
      <c r="B4416" s="43" t="n">
        <f aca="false">Prices_MTM!I4649</f>
        <v>80500</v>
      </c>
      <c r="C4416" s="43" t="n">
        <f aca="false">-PERCENTILE(Prices_MTM!I4399:I4648,1-Inputs!$B$8)</f>
        <v>173575</v>
      </c>
      <c r="D4416" s="43" t="n">
        <f aca="false">NORMSINV(Inputs!$B$8)*STDEV(Prices_MTM!I4399:I4648)</f>
        <v>794269.048755328</v>
      </c>
      <c r="E4416" s="43" t="n">
        <f aca="false">-PERCENTILE(Prices_MTM!I4399:I4648,1-Inputs!$B$9)</f>
        <v>443315</v>
      </c>
      <c r="F4416" s="43" t="n">
        <f aca="false">NORMSINV(Inputs!$B$9)*STDEV(Prices_MTM!I4399:I4648)</f>
        <v>1123349.87302971</v>
      </c>
      <c r="G4416" s="52" t="n">
        <f aca="false">IF(-B4416&gt;C4416,1,0)</f>
        <v>0</v>
      </c>
      <c r="H4416" s="52" t="n">
        <f aca="false">IF(-B4416&gt;D4416,1,0)</f>
        <v>0</v>
      </c>
      <c r="I4416" s="52" t="n">
        <f aca="false">IF(-B4416&gt;E4416,1,0)</f>
        <v>0</v>
      </c>
      <c r="J4416" s="52" t="n">
        <f aca="false">IF(-B4416&gt;F4416,1,0)</f>
        <v>0</v>
      </c>
    </row>
    <row r="4417" customFormat="false" ht="15" hidden="false" customHeight="false" outlineLevel="0" collapsed="false">
      <c r="A4417" s="51" t="n">
        <f aca="false">Prices_MTM!A4650</f>
        <v>44229</v>
      </c>
      <c r="B4417" s="43" t="n">
        <f aca="false">Prices_MTM!I4650</f>
        <v>62000.0000000008</v>
      </c>
      <c r="C4417" s="43" t="n">
        <f aca="false">-PERCENTILE(Prices_MTM!I4400:I4649,1-Inputs!$B$8)</f>
        <v>173575</v>
      </c>
      <c r="D4417" s="43" t="n">
        <f aca="false">NORMSINV(Inputs!$B$8)*STDEV(Prices_MTM!I4400:I4649)</f>
        <v>794312.228288116</v>
      </c>
      <c r="E4417" s="43" t="n">
        <f aca="false">-PERCENTILE(Prices_MTM!I4400:I4649,1-Inputs!$B$9)</f>
        <v>443315</v>
      </c>
      <c r="F4417" s="43" t="n">
        <f aca="false">NORMSINV(Inputs!$B$9)*STDEV(Prices_MTM!I4400:I4649)</f>
        <v>1123410.94266695</v>
      </c>
      <c r="G4417" s="52" t="n">
        <f aca="false">IF(-B4417&gt;C4417,1,0)</f>
        <v>0</v>
      </c>
      <c r="H4417" s="52" t="n">
        <f aca="false">IF(-B4417&gt;D4417,1,0)</f>
        <v>0</v>
      </c>
      <c r="I4417" s="52" t="n">
        <f aca="false">IF(-B4417&gt;E4417,1,0)</f>
        <v>0</v>
      </c>
      <c r="J4417" s="52" t="n">
        <f aca="false">IF(-B4417&gt;F4417,1,0)</f>
        <v>0</v>
      </c>
    </row>
    <row r="4418" customFormat="false" ht="15" hidden="false" customHeight="false" outlineLevel="0" collapsed="false">
      <c r="A4418" s="51" t="n">
        <f aca="false">Prices_MTM!A4651</f>
        <v>44230</v>
      </c>
      <c r="B4418" s="43" t="n">
        <f aca="false">Prices_MTM!I4651</f>
        <v>40499.9999999998</v>
      </c>
      <c r="C4418" s="43" t="n">
        <f aca="false">-PERCENTILE(Prices_MTM!I4401:I4650,1-Inputs!$B$8)</f>
        <v>173575</v>
      </c>
      <c r="D4418" s="43" t="n">
        <f aca="false">NORMSINV(Inputs!$B$8)*STDEV(Prices_MTM!I4401:I4650)</f>
        <v>794333.875897947</v>
      </c>
      <c r="E4418" s="43" t="n">
        <f aca="false">-PERCENTILE(Prices_MTM!I4401:I4650,1-Inputs!$B$9)</f>
        <v>443315</v>
      </c>
      <c r="F4418" s="43" t="n">
        <f aca="false">NORMSINV(Inputs!$B$9)*STDEV(Prices_MTM!I4401:I4650)</f>
        <v>1123441.55929464</v>
      </c>
      <c r="G4418" s="52" t="n">
        <f aca="false">IF(-B4418&gt;C4418,1,0)</f>
        <v>0</v>
      </c>
      <c r="H4418" s="52" t="n">
        <f aca="false">IF(-B4418&gt;D4418,1,0)</f>
        <v>0</v>
      </c>
      <c r="I4418" s="52" t="n">
        <f aca="false">IF(-B4418&gt;E4418,1,0)</f>
        <v>0</v>
      </c>
      <c r="J4418" s="52" t="n">
        <f aca="false">IF(-B4418&gt;F4418,1,0)</f>
        <v>0</v>
      </c>
    </row>
    <row r="4419" customFormat="false" ht="15" hidden="false" customHeight="false" outlineLevel="0" collapsed="false">
      <c r="A4419" s="51" t="n">
        <f aca="false">Prices_MTM!A4652</f>
        <v>44231</v>
      </c>
      <c r="B4419" s="43" t="n">
        <f aca="false">Prices_MTM!I4652</f>
        <v>33499.9999999997</v>
      </c>
      <c r="C4419" s="43" t="n">
        <f aca="false">-PERCENTILE(Prices_MTM!I4402:I4651,1-Inputs!$B$8)</f>
        <v>173575</v>
      </c>
      <c r="D4419" s="43" t="n">
        <f aca="false">NORMSINV(Inputs!$B$8)*STDEV(Prices_MTM!I4402:I4651)</f>
        <v>794315.723205137</v>
      </c>
      <c r="E4419" s="43" t="n">
        <f aca="false">-PERCENTILE(Prices_MTM!I4402:I4651,1-Inputs!$B$9)</f>
        <v>443315</v>
      </c>
      <c r="F4419" s="43" t="n">
        <f aca="false">NORMSINV(Inputs!$B$9)*STDEV(Prices_MTM!I4402:I4651)</f>
        <v>1123415.88559479</v>
      </c>
      <c r="G4419" s="52" t="n">
        <f aca="false">IF(-B4419&gt;C4419,1,0)</f>
        <v>0</v>
      </c>
      <c r="H4419" s="52" t="n">
        <f aca="false">IF(-B4419&gt;D4419,1,0)</f>
        <v>0</v>
      </c>
      <c r="I4419" s="52" t="n">
        <f aca="false">IF(-B4419&gt;E4419,1,0)</f>
        <v>0</v>
      </c>
      <c r="J4419" s="52" t="n">
        <f aca="false">IF(-B4419&gt;F4419,1,0)</f>
        <v>0</v>
      </c>
    </row>
    <row r="4420" customFormat="false" ht="15" hidden="false" customHeight="false" outlineLevel="0" collapsed="false">
      <c r="A4420" s="51" t="n">
        <f aca="false">Prices_MTM!A4653</f>
        <v>44232</v>
      </c>
      <c r="B4420" s="43" t="n">
        <f aca="false">Prices_MTM!I4653</f>
        <v>35999.9999999999</v>
      </c>
      <c r="C4420" s="43" t="n">
        <f aca="false">-PERCENTILE(Prices_MTM!I4403:I4652,1-Inputs!$B$8)</f>
        <v>173575</v>
      </c>
      <c r="D4420" s="43" t="n">
        <f aca="false">NORMSINV(Inputs!$B$8)*STDEV(Prices_MTM!I4403:I4652)</f>
        <v>794314.346880772</v>
      </c>
      <c r="E4420" s="43" t="n">
        <f aca="false">-PERCENTILE(Prices_MTM!I4403:I4652,1-Inputs!$B$9)</f>
        <v>443315</v>
      </c>
      <c r="F4420" s="43" t="n">
        <f aca="false">NORMSINV(Inputs!$B$9)*STDEV(Prices_MTM!I4403:I4652)</f>
        <v>1123413.93903297</v>
      </c>
      <c r="G4420" s="52" t="n">
        <f aca="false">IF(-B4420&gt;C4420,1,0)</f>
        <v>0</v>
      </c>
      <c r="H4420" s="52" t="n">
        <f aca="false">IF(-B4420&gt;D4420,1,0)</f>
        <v>0</v>
      </c>
      <c r="I4420" s="52" t="n">
        <f aca="false">IF(-B4420&gt;E4420,1,0)</f>
        <v>0</v>
      </c>
      <c r="J4420" s="52" t="n">
        <f aca="false">IF(-B4420&gt;F4420,1,0)</f>
        <v>0</v>
      </c>
    </row>
    <row r="4421" customFormat="false" ht="15" hidden="false" customHeight="false" outlineLevel="0" collapsed="false">
      <c r="A4421" s="51" t="n">
        <f aca="false">Prices_MTM!A4654</f>
        <v>44235</v>
      </c>
      <c r="B4421" s="43" t="n">
        <f aca="false">Prices_MTM!I4654</f>
        <v>80500.0000000003</v>
      </c>
      <c r="C4421" s="43" t="n">
        <f aca="false">-PERCENTILE(Prices_MTM!I4404:I4653,1-Inputs!$B$8)</f>
        <v>173575</v>
      </c>
      <c r="D4421" s="43" t="n">
        <f aca="false">NORMSINV(Inputs!$B$8)*STDEV(Prices_MTM!I4404:I4653)</f>
        <v>794309.425941492</v>
      </c>
      <c r="E4421" s="43" t="n">
        <f aca="false">-PERCENTILE(Prices_MTM!I4404:I4653,1-Inputs!$B$9)</f>
        <v>443315</v>
      </c>
      <c r="F4421" s="43" t="n">
        <f aca="false">NORMSINV(Inputs!$B$9)*STDEV(Prices_MTM!I4404:I4653)</f>
        <v>1123406.97925464</v>
      </c>
      <c r="G4421" s="52" t="n">
        <f aca="false">IF(-B4421&gt;C4421,1,0)</f>
        <v>0</v>
      </c>
      <c r="H4421" s="52" t="n">
        <f aca="false">IF(-B4421&gt;D4421,1,0)</f>
        <v>0</v>
      </c>
      <c r="I4421" s="52" t="n">
        <f aca="false">IF(-B4421&gt;E4421,1,0)</f>
        <v>0</v>
      </c>
      <c r="J4421" s="52" t="n">
        <f aca="false">IF(-B4421&gt;F4421,1,0)</f>
        <v>0</v>
      </c>
    </row>
    <row r="4422" customFormat="false" ht="15" hidden="false" customHeight="false" outlineLevel="0" collapsed="false">
      <c r="A4422" s="51" t="n">
        <f aca="false">Prices_MTM!A4655</f>
        <v>44236</v>
      </c>
      <c r="B4422" s="43" t="n">
        <f aca="false">Prices_MTM!I4655</f>
        <v>10500</v>
      </c>
      <c r="C4422" s="43" t="n">
        <f aca="false">-PERCENTILE(Prices_MTM!I4405:I4654,1-Inputs!$B$8)</f>
        <v>173575</v>
      </c>
      <c r="D4422" s="43" t="n">
        <f aca="false">NORMSINV(Inputs!$B$8)*STDEV(Prices_MTM!I4405:I4654)</f>
        <v>794332.42388519</v>
      </c>
      <c r="E4422" s="43" t="n">
        <f aca="false">-PERCENTILE(Prices_MTM!I4405:I4654,1-Inputs!$B$9)</f>
        <v>443315</v>
      </c>
      <c r="F4422" s="43" t="n">
        <f aca="false">NORMSINV(Inputs!$B$9)*STDEV(Prices_MTM!I4405:I4654)</f>
        <v>1123439.50568529</v>
      </c>
      <c r="G4422" s="52" t="n">
        <f aca="false">IF(-B4422&gt;C4422,1,0)</f>
        <v>0</v>
      </c>
      <c r="H4422" s="52" t="n">
        <f aca="false">IF(-B4422&gt;D4422,1,0)</f>
        <v>0</v>
      </c>
      <c r="I4422" s="52" t="n">
        <f aca="false">IF(-B4422&gt;E4422,1,0)</f>
        <v>0</v>
      </c>
      <c r="J4422" s="52" t="n">
        <f aca="false">IF(-B4422&gt;F4422,1,0)</f>
        <v>0</v>
      </c>
    </row>
    <row r="4423" customFormat="false" ht="15" hidden="false" customHeight="false" outlineLevel="0" collapsed="false">
      <c r="A4423" s="51" t="n">
        <f aca="false">Prices_MTM!A4656</f>
        <v>44237</v>
      </c>
      <c r="B4423" s="43" t="n">
        <f aca="false">Prices_MTM!I4656</f>
        <v>13499.9999999994</v>
      </c>
      <c r="C4423" s="43" t="n">
        <f aca="false">-PERCENTILE(Prices_MTM!I4406:I4655,1-Inputs!$B$8)</f>
        <v>173575</v>
      </c>
      <c r="D4423" s="43" t="n">
        <f aca="false">NORMSINV(Inputs!$B$8)*STDEV(Prices_MTM!I4406:I4655)</f>
        <v>794331.566891446</v>
      </c>
      <c r="E4423" s="43" t="n">
        <f aca="false">-PERCENTILE(Prices_MTM!I4406:I4655,1-Inputs!$B$9)</f>
        <v>443315</v>
      </c>
      <c r="F4423" s="43" t="n">
        <f aca="false">NORMSINV(Inputs!$B$9)*STDEV(Prices_MTM!I4406:I4655)</f>
        <v>1123438.29362269</v>
      </c>
      <c r="G4423" s="52" t="n">
        <f aca="false">IF(-B4423&gt;C4423,1,0)</f>
        <v>0</v>
      </c>
      <c r="H4423" s="52" t="n">
        <f aca="false">IF(-B4423&gt;D4423,1,0)</f>
        <v>0</v>
      </c>
      <c r="I4423" s="52" t="n">
        <f aca="false">IF(-B4423&gt;E4423,1,0)</f>
        <v>0</v>
      </c>
      <c r="J4423" s="52" t="n">
        <f aca="false">IF(-B4423&gt;F4423,1,0)</f>
        <v>0</v>
      </c>
    </row>
    <row r="4424" customFormat="false" ht="15" hidden="false" customHeight="false" outlineLevel="0" collapsed="false">
      <c r="A4424" s="51" t="n">
        <f aca="false">Prices_MTM!A4657</f>
        <v>44238</v>
      </c>
      <c r="B4424" s="43" t="n">
        <f aca="false">Prices_MTM!I4657</f>
        <v>-43000</v>
      </c>
      <c r="C4424" s="43" t="n">
        <f aca="false">-PERCENTILE(Prices_MTM!I4407:I4656,1-Inputs!$B$8)</f>
        <v>173575</v>
      </c>
      <c r="D4424" s="43" t="n">
        <f aca="false">NORMSINV(Inputs!$B$8)*STDEV(Prices_MTM!I4407:I4656)</f>
        <v>794326.558594976</v>
      </c>
      <c r="E4424" s="43" t="n">
        <f aca="false">-PERCENTILE(Prices_MTM!I4407:I4656,1-Inputs!$B$9)</f>
        <v>443315</v>
      </c>
      <c r="F4424" s="43" t="n">
        <f aca="false">NORMSINV(Inputs!$B$9)*STDEV(Prices_MTM!I4407:I4656)</f>
        <v>1123431.21029341</v>
      </c>
      <c r="G4424" s="52" t="n">
        <f aca="false">IF(-B4424&gt;C4424,1,0)</f>
        <v>0</v>
      </c>
      <c r="H4424" s="52" t="n">
        <f aca="false">IF(-B4424&gt;D4424,1,0)</f>
        <v>0</v>
      </c>
      <c r="I4424" s="52" t="n">
        <f aca="false">IF(-B4424&gt;E4424,1,0)</f>
        <v>0</v>
      </c>
      <c r="J4424" s="52" t="n">
        <f aca="false">IF(-B4424&gt;F4424,1,0)</f>
        <v>0</v>
      </c>
    </row>
    <row r="4425" customFormat="false" ht="15" hidden="false" customHeight="false" outlineLevel="0" collapsed="false">
      <c r="A4425" s="51" t="n">
        <f aca="false">Prices_MTM!A4658</f>
        <v>44239</v>
      </c>
      <c r="B4425" s="43" t="n">
        <f aca="false">Prices_MTM!I4658</f>
        <v>59000.0000000004</v>
      </c>
      <c r="C4425" s="43" t="n">
        <f aca="false">-PERCENTILE(Prices_MTM!I4408:I4657,1-Inputs!$B$8)</f>
        <v>173575</v>
      </c>
      <c r="D4425" s="43" t="n">
        <f aca="false">NORMSINV(Inputs!$B$8)*STDEV(Prices_MTM!I4408:I4657)</f>
        <v>794337.65975416</v>
      </c>
      <c r="E4425" s="43" t="n">
        <f aca="false">-PERCENTILE(Prices_MTM!I4408:I4657,1-Inputs!$B$9)</f>
        <v>443315</v>
      </c>
      <c r="F4425" s="43" t="n">
        <f aca="false">NORMSINV(Inputs!$B$9)*STDEV(Prices_MTM!I4408:I4657)</f>
        <v>1123446.91087469</v>
      </c>
      <c r="G4425" s="52" t="n">
        <f aca="false">IF(-B4425&gt;C4425,1,0)</f>
        <v>0</v>
      </c>
      <c r="H4425" s="52" t="n">
        <f aca="false">IF(-B4425&gt;D4425,1,0)</f>
        <v>0</v>
      </c>
      <c r="I4425" s="52" t="n">
        <f aca="false">IF(-B4425&gt;E4425,1,0)</f>
        <v>0</v>
      </c>
      <c r="J4425" s="52" t="n">
        <f aca="false">IF(-B4425&gt;F4425,1,0)</f>
        <v>0</v>
      </c>
    </row>
    <row r="4426" customFormat="false" ht="15" hidden="false" customHeight="false" outlineLevel="0" collapsed="false">
      <c r="A4426" s="51" t="n">
        <f aca="false">Prices_MTM!A4659</f>
        <v>44243</v>
      </c>
      <c r="B4426" s="43" t="n">
        <f aca="false">Prices_MTM!I4659</f>
        <v>-17500.0000000001</v>
      </c>
      <c r="C4426" s="43" t="n">
        <f aca="false">-PERCENTILE(Prices_MTM!I4409:I4658,1-Inputs!$B$8)</f>
        <v>173575</v>
      </c>
      <c r="D4426" s="43" t="n">
        <f aca="false">NORMSINV(Inputs!$B$8)*STDEV(Prices_MTM!I4409:I4658)</f>
        <v>794359.380651056</v>
      </c>
      <c r="E4426" s="43" t="n">
        <f aca="false">-PERCENTILE(Prices_MTM!I4409:I4658,1-Inputs!$B$9)</f>
        <v>443315</v>
      </c>
      <c r="F4426" s="43" t="n">
        <f aca="false">NORMSINV(Inputs!$B$9)*STDEV(Prices_MTM!I4409:I4658)</f>
        <v>1123477.63115368</v>
      </c>
      <c r="G4426" s="52" t="n">
        <f aca="false">IF(-B4426&gt;C4426,1,0)</f>
        <v>0</v>
      </c>
      <c r="H4426" s="52" t="n">
        <f aca="false">IF(-B4426&gt;D4426,1,0)</f>
        <v>0</v>
      </c>
      <c r="I4426" s="52" t="n">
        <f aca="false">IF(-B4426&gt;E4426,1,0)</f>
        <v>0</v>
      </c>
      <c r="J4426" s="52" t="n">
        <f aca="false">IF(-B4426&gt;F4426,1,0)</f>
        <v>0</v>
      </c>
    </row>
    <row r="4427" customFormat="false" ht="15" hidden="false" customHeight="false" outlineLevel="0" collapsed="false">
      <c r="A4427" s="51" t="n">
        <f aca="false">Prices_MTM!A4660</f>
        <v>44244</v>
      </c>
      <c r="B4427" s="43" t="n">
        <f aca="false">Prices_MTM!I4660</f>
        <v>49000.0000000005</v>
      </c>
      <c r="C4427" s="43" t="n">
        <f aca="false">-PERCENTILE(Prices_MTM!I4410:I4659,1-Inputs!$B$8)</f>
        <v>173575</v>
      </c>
      <c r="D4427" s="43" t="n">
        <f aca="false">NORMSINV(Inputs!$B$8)*STDEV(Prices_MTM!I4410:I4659)</f>
        <v>794354.07435746</v>
      </c>
      <c r="E4427" s="43" t="n">
        <f aca="false">-PERCENTILE(Prices_MTM!I4410:I4659,1-Inputs!$B$9)</f>
        <v>443315</v>
      </c>
      <c r="F4427" s="43" t="n">
        <f aca="false">NORMSINV(Inputs!$B$9)*STDEV(Prices_MTM!I4410:I4659)</f>
        <v>1123470.12636139</v>
      </c>
      <c r="G4427" s="52" t="n">
        <f aca="false">IF(-B4427&gt;C4427,1,0)</f>
        <v>0</v>
      </c>
      <c r="H4427" s="52" t="n">
        <f aca="false">IF(-B4427&gt;D4427,1,0)</f>
        <v>0</v>
      </c>
      <c r="I4427" s="52" t="n">
        <f aca="false">IF(-B4427&gt;E4427,1,0)</f>
        <v>0</v>
      </c>
      <c r="J4427" s="52" t="n">
        <f aca="false">IF(-B4427&gt;F4427,1,0)</f>
        <v>0</v>
      </c>
    </row>
    <row r="4428" customFormat="false" ht="15" hidden="false" customHeight="false" outlineLevel="0" collapsed="false">
      <c r="A4428" s="51" t="n">
        <f aca="false">Prices_MTM!A4661</f>
        <v>44245</v>
      </c>
      <c r="B4428" s="43" t="n">
        <f aca="false">Prices_MTM!I4661</f>
        <v>-22500.0000000009</v>
      </c>
      <c r="C4428" s="43" t="n">
        <f aca="false">-PERCENTILE(Prices_MTM!I4411:I4660,1-Inputs!$B$8)</f>
        <v>173575</v>
      </c>
      <c r="D4428" s="43" t="n">
        <f aca="false">NORMSINV(Inputs!$B$8)*STDEV(Prices_MTM!I4411:I4660)</f>
        <v>794367.83004839</v>
      </c>
      <c r="E4428" s="43" t="n">
        <f aca="false">-PERCENTILE(Prices_MTM!I4411:I4660,1-Inputs!$B$9)</f>
        <v>443315</v>
      </c>
      <c r="F4428" s="43" t="n">
        <f aca="false">NORMSINV(Inputs!$B$9)*STDEV(Prices_MTM!I4411:I4660)</f>
        <v>1123489.58129758</v>
      </c>
      <c r="G4428" s="52" t="n">
        <f aca="false">IF(-B4428&gt;C4428,1,0)</f>
        <v>0</v>
      </c>
      <c r="H4428" s="52" t="n">
        <f aca="false">IF(-B4428&gt;D4428,1,0)</f>
        <v>0</v>
      </c>
      <c r="I4428" s="52" t="n">
        <f aca="false">IF(-B4428&gt;E4428,1,0)</f>
        <v>0</v>
      </c>
      <c r="J4428" s="52" t="n">
        <f aca="false">IF(-B4428&gt;F4428,1,0)</f>
        <v>0</v>
      </c>
    </row>
    <row r="4429" customFormat="false" ht="15" hidden="false" customHeight="false" outlineLevel="0" collapsed="false">
      <c r="A4429" s="51" t="n">
        <f aca="false">Prices_MTM!A4662</f>
        <v>44246</v>
      </c>
      <c r="B4429" s="43" t="n">
        <f aca="false">Prices_MTM!I4662</f>
        <v>-65500.0000000001</v>
      </c>
      <c r="C4429" s="43" t="n">
        <f aca="false">-PERCENTILE(Prices_MTM!I4412:I4661,1-Inputs!$B$8)</f>
        <v>173575</v>
      </c>
      <c r="D4429" s="43" t="n">
        <f aca="false">NORMSINV(Inputs!$B$8)*STDEV(Prices_MTM!I4412:I4661)</f>
        <v>794371.472719801</v>
      </c>
      <c r="E4429" s="43" t="n">
        <f aca="false">-PERCENTILE(Prices_MTM!I4412:I4661,1-Inputs!$B$9)</f>
        <v>443315</v>
      </c>
      <c r="F4429" s="43" t="n">
        <f aca="false">NORMSINV(Inputs!$B$9)*STDEV(Prices_MTM!I4412:I4661)</f>
        <v>1123494.73319727</v>
      </c>
      <c r="G4429" s="52" t="n">
        <f aca="false">IF(-B4429&gt;C4429,1,0)</f>
        <v>0</v>
      </c>
      <c r="H4429" s="52" t="n">
        <f aca="false">IF(-B4429&gt;D4429,1,0)</f>
        <v>0</v>
      </c>
      <c r="I4429" s="52" t="n">
        <f aca="false">IF(-B4429&gt;E4429,1,0)</f>
        <v>0</v>
      </c>
      <c r="J4429" s="52" t="n">
        <f aca="false">IF(-B4429&gt;F4429,1,0)</f>
        <v>0</v>
      </c>
    </row>
    <row r="4430" customFormat="false" ht="15" hidden="false" customHeight="false" outlineLevel="0" collapsed="false">
      <c r="A4430" s="51" t="n">
        <f aca="false">Prices_MTM!A4663</f>
        <v>44249</v>
      </c>
      <c r="B4430" s="43" t="n">
        <f aca="false">Prices_MTM!I4663</f>
        <v>160500</v>
      </c>
      <c r="C4430" s="43" t="n">
        <f aca="false">-PERCENTILE(Prices_MTM!I4413:I4662,1-Inputs!$B$8)</f>
        <v>173575</v>
      </c>
      <c r="D4430" s="43" t="n">
        <f aca="false">NORMSINV(Inputs!$B$8)*STDEV(Prices_MTM!I4413:I4662)</f>
        <v>794402.242983521</v>
      </c>
      <c r="E4430" s="43" t="n">
        <f aca="false">-PERCENTILE(Prices_MTM!I4413:I4662,1-Inputs!$B$9)</f>
        <v>443315</v>
      </c>
      <c r="F4430" s="43" t="n">
        <f aca="false">NORMSINV(Inputs!$B$9)*STDEV(Prices_MTM!I4413:I4662)</f>
        <v>1123538.25216845</v>
      </c>
      <c r="G4430" s="52" t="n">
        <f aca="false">IF(-B4430&gt;C4430,1,0)</f>
        <v>0</v>
      </c>
      <c r="H4430" s="52" t="n">
        <f aca="false">IF(-B4430&gt;D4430,1,0)</f>
        <v>0</v>
      </c>
      <c r="I4430" s="52" t="n">
        <f aca="false">IF(-B4430&gt;E4430,1,0)</f>
        <v>0</v>
      </c>
      <c r="J4430" s="52" t="n">
        <f aca="false">IF(-B4430&gt;F4430,1,0)</f>
        <v>0</v>
      </c>
    </row>
    <row r="4431" customFormat="false" ht="15" hidden="false" customHeight="false" outlineLevel="0" collapsed="false">
      <c r="A4431" s="51" t="n">
        <f aca="false">Prices_MTM!A4664</f>
        <v>44250</v>
      </c>
      <c r="B4431" s="43" t="n">
        <f aca="false">Prices_MTM!I4664</f>
        <v>-22500.0000000001</v>
      </c>
      <c r="C4431" s="43" t="n">
        <f aca="false">-PERCENTILE(Prices_MTM!I4414:I4663,1-Inputs!$B$8)</f>
        <v>173575</v>
      </c>
      <c r="D4431" s="43" t="n">
        <f aca="false">NORMSINV(Inputs!$B$8)*STDEV(Prices_MTM!I4414:I4663)</f>
        <v>794573.974467993</v>
      </c>
      <c r="E4431" s="43" t="n">
        <f aca="false">-PERCENTILE(Prices_MTM!I4414:I4663,1-Inputs!$B$9)</f>
        <v>443315</v>
      </c>
      <c r="F4431" s="43" t="n">
        <f aca="false">NORMSINV(Inputs!$B$9)*STDEV(Prices_MTM!I4414:I4663)</f>
        <v>1123781.13528416</v>
      </c>
      <c r="G4431" s="52" t="n">
        <f aca="false">IF(-B4431&gt;C4431,1,0)</f>
        <v>0</v>
      </c>
      <c r="H4431" s="52" t="n">
        <f aca="false">IF(-B4431&gt;D4431,1,0)</f>
        <v>0</v>
      </c>
      <c r="I4431" s="52" t="n">
        <f aca="false">IF(-B4431&gt;E4431,1,0)</f>
        <v>0</v>
      </c>
      <c r="J4431" s="52" t="n">
        <f aca="false">IF(-B4431&gt;F4431,1,0)</f>
        <v>0</v>
      </c>
    </row>
    <row r="4432" customFormat="false" ht="15" hidden="false" customHeight="false" outlineLevel="0" collapsed="false">
      <c r="A4432" s="51" t="n">
        <f aca="false">Prices_MTM!A4665</f>
        <v>44251</v>
      </c>
      <c r="B4432" s="43" t="n">
        <f aca="false">Prices_MTM!I4665</f>
        <v>70500.0000000006</v>
      </c>
      <c r="C4432" s="43" t="n">
        <f aca="false">-PERCENTILE(Prices_MTM!I4415:I4664,1-Inputs!$B$8)</f>
        <v>173575</v>
      </c>
      <c r="D4432" s="43" t="n">
        <f aca="false">NORMSINV(Inputs!$B$8)*STDEV(Prices_MTM!I4415:I4664)</f>
        <v>794560.141471762</v>
      </c>
      <c r="E4432" s="43" t="n">
        <f aca="false">-PERCENTILE(Prices_MTM!I4415:I4664,1-Inputs!$B$9)</f>
        <v>443315</v>
      </c>
      <c r="F4432" s="43" t="n">
        <f aca="false">NORMSINV(Inputs!$B$9)*STDEV(Prices_MTM!I4415:I4664)</f>
        <v>1123761.57101361</v>
      </c>
      <c r="G4432" s="52" t="n">
        <f aca="false">IF(-B4432&gt;C4432,1,0)</f>
        <v>0</v>
      </c>
      <c r="H4432" s="52" t="n">
        <f aca="false">IF(-B4432&gt;D4432,1,0)</f>
        <v>0</v>
      </c>
      <c r="I4432" s="52" t="n">
        <f aca="false">IF(-B4432&gt;E4432,1,0)</f>
        <v>0</v>
      </c>
      <c r="J4432" s="52" t="n">
        <f aca="false">IF(-B4432&gt;F4432,1,0)</f>
        <v>0</v>
      </c>
    </row>
    <row r="4433" customFormat="false" ht="15" hidden="false" customHeight="false" outlineLevel="0" collapsed="false">
      <c r="A4433" s="51" t="n">
        <f aca="false">Prices_MTM!A4666</f>
        <v>44252</v>
      </c>
      <c r="B4433" s="43" t="n">
        <f aca="false">Prices_MTM!I4666</f>
        <v>29999.9999999997</v>
      </c>
      <c r="C4433" s="43" t="n">
        <f aca="false">-PERCENTILE(Prices_MTM!I4416:I4665,1-Inputs!$B$8)</f>
        <v>173575</v>
      </c>
      <c r="D4433" s="43" t="n">
        <f aca="false">NORMSINV(Inputs!$B$8)*STDEV(Prices_MTM!I4416:I4665)</f>
        <v>794591.876050111</v>
      </c>
      <c r="E4433" s="43" t="n">
        <f aca="false">-PERCENTILE(Prices_MTM!I4416:I4665,1-Inputs!$B$9)</f>
        <v>443315</v>
      </c>
      <c r="F4433" s="43" t="n">
        <f aca="false">NORMSINV(Inputs!$B$9)*STDEV(Prices_MTM!I4416:I4665)</f>
        <v>1123806.45383338</v>
      </c>
      <c r="G4433" s="52" t="n">
        <f aca="false">IF(-B4433&gt;C4433,1,0)</f>
        <v>0</v>
      </c>
      <c r="H4433" s="52" t="n">
        <f aca="false">IF(-B4433&gt;D4433,1,0)</f>
        <v>0</v>
      </c>
      <c r="I4433" s="52" t="n">
        <f aca="false">IF(-B4433&gt;E4433,1,0)</f>
        <v>0</v>
      </c>
      <c r="J4433" s="52" t="n">
        <f aca="false">IF(-B4433&gt;F4433,1,0)</f>
        <v>0</v>
      </c>
    </row>
    <row r="4434" customFormat="false" ht="15" hidden="false" customHeight="false" outlineLevel="0" collapsed="false">
      <c r="A4434" s="51" t="n">
        <f aca="false">Prices_MTM!A4667</f>
        <v>44253</v>
      </c>
      <c r="B4434" s="43" t="n">
        <f aca="false">Prices_MTM!I4667</f>
        <v>-146500</v>
      </c>
      <c r="C4434" s="43" t="n">
        <f aca="false">-PERCENTILE(Prices_MTM!I4417:I4666,1-Inputs!$B$8)</f>
        <v>173575</v>
      </c>
      <c r="D4434" s="43" t="n">
        <f aca="false">NORMSINV(Inputs!$B$8)*STDEV(Prices_MTM!I4417:I4666)</f>
        <v>794517.180569416</v>
      </c>
      <c r="E4434" s="43" t="n">
        <f aca="false">-PERCENTILE(Prices_MTM!I4417:I4666,1-Inputs!$B$9)</f>
        <v>443315</v>
      </c>
      <c r="F4434" s="43" t="n">
        <f aca="false">NORMSINV(Inputs!$B$9)*STDEV(Prices_MTM!I4417:I4666)</f>
        <v>1123700.81058958</v>
      </c>
      <c r="G4434" s="52" t="n">
        <f aca="false">IF(-B4434&gt;C4434,1,0)</f>
        <v>0</v>
      </c>
      <c r="H4434" s="52" t="n">
        <f aca="false">IF(-B4434&gt;D4434,1,0)</f>
        <v>0</v>
      </c>
      <c r="I4434" s="52" t="n">
        <f aca="false">IF(-B4434&gt;E4434,1,0)</f>
        <v>0</v>
      </c>
      <c r="J4434" s="52" t="n">
        <f aca="false">IF(-B4434&gt;F4434,1,0)</f>
        <v>0</v>
      </c>
    </row>
    <row r="4435" customFormat="false" ht="15" hidden="false" customHeight="false" outlineLevel="0" collapsed="false">
      <c r="A4435" s="51" t="n">
        <f aca="false">Prices_MTM!A4668</f>
        <v>44256</v>
      </c>
      <c r="B4435" s="43" t="n">
        <f aca="false">Prices_MTM!I4668</f>
        <v>-35999.9999999999</v>
      </c>
      <c r="C4435" s="43" t="n">
        <f aca="false">-PERCENTILE(Prices_MTM!I4418:I4667,1-Inputs!$B$8)</f>
        <v>173575</v>
      </c>
      <c r="D4435" s="43" t="n">
        <f aca="false">NORMSINV(Inputs!$B$8)*STDEV(Prices_MTM!I4418:I4667)</f>
        <v>794614.382679083</v>
      </c>
      <c r="E4435" s="43" t="n">
        <f aca="false">-PERCENTILE(Prices_MTM!I4418:I4667,1-Inputs!$B$9)</f>
        <v>443315</v>
      </c>
      <c r="F4435" s="43" t="n">
        <f aca="false">NORMSINV(Inputs!$B$9)*STDEV(Prices_MTM!I4418:I4667)</f>
        <v>1123838.28538823</v>
      </c>
      <c r="G4435" s="52" t="n">
        <f aca="false">IF(-B4435&gt;C4435,1,0)</f>
        <v>0</v>
      </c>
      <c r="H4435" s="52" t="n">
        <f aca="false">IF(-B4435&gt;D4435,1,0)</f>
        <v>0</v>
      </c>
      <c r="I4435" s="52" t="n">
        <f aca="false">IF(-B4435&gt;E4435,1,0)</f>
        <v>0</v>
      </c>
      <c r="J4435" s="52" t="n">
        <f aca="false">IF(-B4435&gt;F4435,1,0)</f>
        <v>0</v>
      </c>
    </row>
    <row r="4436" customFormat="false" ht="15" hidden="false" customHeight="false" outlineLevel="0" collapsed="false">
      <c r="A4436" s="51" t="n">
        <f aca="false">Prices_MTM!A4669</f>
        <v>44257</v>
      </c>
      <c r="B4436" s="43" t="n">
        <f aca="false">Prices_MTM!I4669</f>
        <v>-14499.9999999996</v>
      </c>
      <c r="C4436" s="43" t="n">
        <f aca="false">-PERCENTILE(Prices_MTM!I4419:I4668,1-Inputs!$B$8)</f>
        <v>173575</v>
      </c>
      <c r="D4436" s="43" t="n">
        <f aca="false">NORMSINV(Inputs!$B$8)*STDEV(Prices_MTM!I4419:I4668)</f>
        <v>794560.01644776</v>
      </c>
      <c r="E4436" s="43" t="n">
        <f aca="false">-PERCENTILE(Prices_MTM!I4419:I4668,1-Inputs!$B$9)</f>
        <v>443315</v>
      </c>
      <c r="F4436" s="43" t="n">
        <f aca="false">NORMSINV(Inputs!$B$9)*STDEV(Prices_MTM!I4419:I4668)</f>
        <v>1123761.39418978</v>
      </c>
      <c r="G4436" s="52" t="n">
        <f aca="false">IF(-B4436&gt;C4436,1,0)</f>
        <v>0</v>
      </c>
      <c r="H4436" s="52" t="n">
        <f aca="false">IF(-B4436&gt;D4436,1,0)</f>
        <v>0</v>
      </c>
      <c r="I4436" s="52" t="n">
        <f aca="false">IF(-B4436&gt;E4436,1,0)</f>
        <v>0</v>
      </c>
      <c r="J4436" s="52" t="n">
        <f aca="false">IF(-B4436&gt;F4436,1,0)</f>
        <v>0</v>
      </c>
    </row>
    <row r="4437" customFormat="false" ht="15" hidden="false" customHeight="false" outlineLevel="0" collapsed="false">
      <c r="A4437" s="51" t="n">
        <f aca="false">Prices_MTM!A4670</f>
        <v>44258</v>
      </c>
      <c r="B4437" s="43" t="n">
        <f aca="false">Prices_MTM!I4670</f>
        <v>86499.9999999995</v>
      </c>
      <c r="C4437" s="43" t="n">
        <f aca="false">-PERCENTILE(Prices_MTM!I4420:I4669,1-Inputs!$B$8)</f>
        <v>173575</v>
      </c>
      <c r="D4437" s="43" t="n">
        <f aca="false">NORMSINV(Inputs!$B$8)*STDEV(Prices_MTM!I4420:I4669)</f>
        <v>794560.665546726</v>
      </c>
      <c r="E4437" s="43" t="n">
        <f aca="false">-PERCENTILE(Prices_MTM!I4420:I4669,1-Inputs!$B$9)</f>
        <v>443315</v>
      </c>
      <c r="F4437" s="43" t="n">
        <f aca="false">NORMSINV(Inputs!$B$9)*STDEV(Prices_MTM!I4420:I4669)</f>
        <v>1123762.31222283</v>
      </c>
      <c r="G4437" s="52" t="n">
        <f aca="false">IF(-B4437&gt;C4437,1,0)</f>
        <v>0</v>
      </c>
      <c r="H4437" s="52" t="n">
        <f aca="false">IF(-B4437&gt;D4437,1,0)</f>
        <v>0</v>
      </c>
      <c r="I4437" s="52" t="n">
        <f aca="false">IF(-B4437&gt;E4437,1,0)</f>
        <v>0</v>
      </c>
      <c r="J4437" s="52" t="n">
        <f aca="false">IF(-B4437&gt;F4437,1,0)</f>
        <v>0</v>
      </c>
    </row>
    <row r="4438" customFormat="false" ht="15" hidden="false" customHeight="false" outlineLevel="0" collapsed="false">
      <c r="A4438" s="51" t="n">
        <f aca="false">Prices_MTM!A4671</f>
        <v>44259</v>
      </c>
      <c r="B4438" s="43" t="n">
        <f aca="false">Prices_MTM!I4671</f>
        <v>117000.000000001</v>
      </c>
      <c r="C4438" s="43" t="n">
        <f aca="false">-PERCENTILE(Prices_MTM!I4421:I4670,1-Inputs!$B$8)</f>
        <v>150350</v>
      </c>
      <c r="D4438" s="43" t="n">
        <f aca="false">NORMSINV(Inputs!$B$8)*STDEV(Prices_MTM!I4421:I4670)</f>
        <v>794352.225318957</v>
      </c>
      <c r="E4438" s="43" t="n">
        <f aca="false">-PERCENTILE(Prices_MTM!I4421:I4670,1-Inputs!$B$9)</f>
        <v>443315</v>
      </c>
      <c r="F4438" s="43" t="n">
        <f aca="false">NORMSINV(Inputs!$B$9)*STDEV(Prices_MTM!I4421:I4670)</f>
        <v>1123467.51123095</v>
      </c>
      <c r="G4438" s="52" t="n">
        <f aca="false">IF(-B4438&gt;C4438,1,0)</f>
        <v>0</v>
      </c>
      <c r="H4438" s="52" t="n">
        <f aca="false">IF(-B4438&gt;D4438,1,0)</f>
        <v>0</v>
      </c>
      <c r="I4438" s="52" t="n">
        <f aca="false">IF(-B4438&gt;E4438,1,0)</f>
        <v>0</v>
      </c>
      <c r="J4438" s="52" t="n">
        <f aca="false">IF(-B4438&gt;F4438,1,0)</f>
        <v>0</v>
      </c>
    </row>
    <row r="4439" customFormat="false" ht="15" hidden="false" customHeight="false" outlineLevel="0" collapsed="false">
      <c r="A4439" s="51" t="n">
        <f aca="false">Prices_MTM!A4672</f>
        <v>44260</v>
      </c>
      <c r="B4439" s="43" t="n">
        <f aca="false">Prices_MTM!I4672</f>
        <v>95499.9999999991</v>
      </c>
      <c r="C4439" s="43" t="n">
        <f aca="false">-PERCENTILE(Prices_MTM!I4422:I4671,1-Inputs!$B$8)</f>
        <v>150350</v>
      </c>
      <c r="D4439" s="43" t="n">
        <f aca="false">NORMSINV(Inputs!$B$8)*STDEV(Prices_MTM!I4422:I4671)</f>
        <v>794323.053739875</v>
      </c>
      <c r="E4439" s="43" t="n">
        <f aca="false">-PERCENTILE(Prices_MTM!I4422:I4671,1-Inputs!$B$9)</f>
        <v>443315</v>
      </c>
      <c r="F4439" s="43" t="n">
        <f aca="false">NORMSINV(Inputs!$B$9)*STDEV(Prices_MTM!I4422:I4671)</f>
        <v>1123426.25330996</v>
      </c>
      <c r="G4439" s="52" t="n">
        <f aca="false">IF(-B4439&gt;C4439,1,0)</f>
        <v>0</v>
      </c>
      <c r="H4439" s="52" t="n">
        <f aca="false">IF(-B4439&gt;D4439,1,0)</f>
        <v>0</v>
      </c>
      <c r="I4439" s="52" t="n">
        <f aca="false">IF(-B4439&gt;E4439,1,0)</f>
        <v>0</v>
      </c>
      <c r="J4439" s="52" t="n">
        <f aca="false">IF(-B4439&gt;F4439,1,0)</f>
        <v>0</v>
      </c>
    </row>
    <row r="4440" customFormat="false" ht="15" hidden="false" customHeight="false" outlineLevel="0" collapsed="false">
      <c r="A4440" s="51" t="n">
        <f aca="false">Prices_MTM!A4673</f>
        <v>44263</v>
      </c>
      <c r="B4440" s="43" t="n">
        <f aca="false">Prices_MTM!I4673</f>
        <v>-7499.99999999956</v>
      </c>
      <c r="C4440" s="43" t="n">
        <f aca="false">-PERCENTILE(Prices_MTM!I4423:I4672,1-Inputs!$B$8)</f>
        <v>150350</v>
      </c>
      <c r="D4440" s="43" t="n">
        <f aca="false">NORMSINV(Inputs!$B$8)*STDEV(Prices_MTM!I4423:I4672)</f>
        <v>794356.543918789</v>
      </c>
      <c r="E4440" s="43" t="n">
        <f aca="false">-PERCENTILE(Prices_MTM!I4423:I4672,1-Inputs!$B$9)</f>
        <v>443315</v>
      </c>
      <c r="F4440" s="43" t="n">
        <f aca="false">NORMSINV(Inputs!$B$9)*STDEV(Prices_MTM!I4423:I4672)</f>
        <v>1123473.6191091</v>
      </c>
      <c r="G4440" s="52" t="n">
        <f aca="false">IF(-B4440&gt;C4440,1,0)</f>
        <v>0</v>
      </c>
      <c r="H4440" s="52" t="n">
        <f aca="false">IF(-B4440&gt;D4440,1,0)</f>
        <v>0</v>
      </c>
      <c r="I4440" s="52" t="n">
        <f aca="false">IF(-B4440&gt;E4440,1,0)</f>
        <v>0</v>
      </c>
      <c r="J4440" s="52" t="n">
        <f aca="false">IF(-B4440&gt;F4440,1,0)</f>
        <v>0</v>
      </c>
    </row>
    <row r="4441" customFormat="false" ht="15" hidden="false" customHeight="false" outlineLevel="0" collapsed="false">
      <c r="A4441" s="51" t="n">
        <f aca="false">Prices_MTM!A4674</f>
        <v>44264</v>
      </c>
      <c r="B4441" s="43" t="n">
        <f aca="false">Prices_MTM!I4674</f>
        <v>-52500.0000000006</v>
      </c>
      <c r="C4441" s="43" t="n">
        <f aca="false">-PERCENTILE(Prices_MTM!I4424:I4673,1-Inputs!$B$8)</f>
        <v>150350</v>
      </c>
      <c r="D4441" s="43" t="n">
        <f aca="false">NORMSINV(Inputs!$B$8)*STDEV(Prices_MTM!I4424:I4673)</f>
        <v>794349.533876385</v>
      </c>
      <c r="E4441" s="43" t="n">
        <f aca="false">-PERCENTILE(Prices_MTM!I4424:I4673,1-Inputs!$B$9)</f>
        <v>443315</v>
      </c>
      <c r="F4441" s="43" t="n">
        <f aca="false">NORMSINV(Inputs!$B$9)*STDEV(Prices_MTM!I4424:I4673)</f>
        <v>1123463.70467236</v>
      </c>
      <c r="G4441" s="52" t="n">
        <f aca="false">IF(-B4441&gt;C4441,1,0)</f>
        <v>0</v>
      </c>
      <c r="H4441" s="52" t="n">
        <f aca="false">IF(-B4441&gt;D4441,1,0)</f>
        <v>0</v>
      </c>
      <c r="I4441" s="52" t="n">
        <f aca="false">IF(-B4441&gt;E4441,1,0)</f>
        <v>0</v>
      </c>
      <c r="J4441" s="52" t="n">
        <f aca="false">IF(-B4441&gt;F4441,1,0)</f>
        <v>0</v>
      </c>
    </row>
    <row r="4442" customFormat="false" ht="15" hidden="false" customHeight="false" outlineLevel="0" collapsed="false">
      <c r="A4442" s="51" t="n">
        <f aca="false">Prices_MTM!A4675</f>
        <v>44265</v>
      </c>
      <c r="B4442" s="43" t="n">
        <f aca="false">Prices_MTM!I4675</f>
        <v>18000.0000000007</v>
      </c>
      <c r="C4442" s="43" t="n">
        <f aca="false">-PERCENTILE(Prices_MTM!I4425:I4674,1-Inputs!$B$8)</f>
        <v>150350</v>
      </c>
      <c r="D4442" s="43" t="n">
        <f aca="false">NORMSINV(Inputs!$B$8)*STDEV(Prices_MTM!I4425:I4674)</f>
        <v>794343.780584238</v>
      </c>
      <c r="E4442" s="43" t="n">
        <f aca="false">-PERCENTILE(Prices_MTM!I4425:I4674,1-Inputs!$B$9)</f>
        <v>443315</v>
      </c>
      <c r="F4442" s="43" t="n">
        <f aca="false">NORMSINV(Inputs!$B$9)*STDEV(Prices_MTM!I4425:I4674)</f>
        <v>1123455.56768148</v>
      </c>
      <c r="G4442" s="52" t="n">
        <f aca="false">IF(-B4442&gt;C4442,1,0)</f>
        <v>0</v>
      </c>
      <c r="H4442" s="52" t="n">
        <f aca="false">IF(-B4442&gt;D4442,1,0)</f>
        <v>0</v>
      </c>
      <c r="I4442" s="52" t="n">
        <f aca="false">IF(-B4442&gt;E4442,1,0)</f>
        <v>0</v>
      </c>
      <c r="J4442" s="52" t="n">
        <f aca="false">IF(-B4442&gt;F4442,1,0)</f>
        <v>0</v>
      </c>
    </row>
    <row r="4443" customFormat="false" ht="15" hidden="false" customHeight="false" outlineLevel="0" collapsed="false">
      <c r="A4443" s="51" t="n">
        <f aca="false">Prices_MTM!A4676</f>
        <v>44266</v>
      </c>
      <c r="B4443" s="43" t="n">
        <f aca="false">Prices_MTM!I4676</f>
        <v>66499.9999999992</v>
      </c>
      <c r="C4443" s="43" t="n">
        <f aca="false">-PERCENTILE(Prices_MTM!I4426:I4675,1-Inputs!$B$8)</f>
        <v>143575</v>
      </c>
      <c r="D4443" s="43" t="n">
        <f aca="false">NORMSINV(Inputs!$B$8)*STDEV(Prices_MTM!I4426:I4675)</f>
        <v>794082.187954924</v>
      </c>
      <c r="E4443" s="43" t="n">
        <f aca="false">-PERCENTILE(Prices_MTM!I4426:I4675,1-Inputs!$B$9)</f>
        <v>443315</v>
      </c>
      <c r="F4443" s="43" t="n">
        <f aca="false">NORMSINV(Inputs!$B$9)*STDEV(Prices_MTM!I4426:I4675)</f>
        <v>1123085.59223376</v>
      </c>
      <c r="G4443" s="52" t="n">
        <f aca="false">IF(-B4443&gt;C4443,1,0)</f>
        <v>0</v>
      </c>
      <c r="H4443" s="52" t="n">
        <f aca="false">IF(-B4443&gt;D4443,1,0)</f>
        <v>0</v>
      </c>
      <c r="I4443" s="52" t="n">
        <f aca="false">IF(-B4443&gt;E4443,1,0)</f>
        <v>0</v>
      </c>
      <c r="J4443" s="52" t="n">
        <f aca="false">IF(-B4443&gt;F4443,1,0)</f>
        <v>0</v>
      </c>
    </row>
    <row r="4444" customFormat="false" ht="15" hidden="false" customHeight="false" outlineLevel="0" collapsed="false">
      <c r="A4444" s="51" t="n">
        <f aca="false">Prices_MTM!A4677</f>
        <v>44267</v>
      </c>
      <c r="B4444" s="43" t="n">
        <f aca="false">Prices_MTM!I4677</f>
        <v>-19499.9999999993</v>
      </c>
      <c r="C4444" s="43" t="n">
        <f aca="false">-PERCENTILE(Prices_MTM!I4427:I4676,1-Inputs!$B$8)</f>
        <v>139100</v>
      </c>
      <c r="D4444" s="43" t="n">
        <f aca="false">NORMSINV(Inputs!$B$8)*STDEV(Prices_MTM!I4427:I4676)</f>
        <v>792384.252099715</v>
      </c>
      <c r="E4444" s="43" t="n">
        <f aca="false">-PERCENTILE(Prices_MTM!I4427:I4676,1-Inputs!$B$9)</f>
        <v>370135</v>
      </c>
      <c r="F4444" s="43" t="n">
        <f aca="false">NORMSINV(Inputs!$B$9)*STDEV(Prices_MTM!I4427:I4676)</f>
        <v>1120684.1691513</v>
      </c>
      <c r="G4444" s="52" t="n">
        <f aca="false">IF(-B4444&gt;C4444,1,0)</f>
        <v>0</v>
      </c>
      <c r="H4444" s="52" t="n">
        <f aca="false">IF(-B4444&gt;D4444,1,0)</f>
        <v>0</v>
      </c>
      <c r="I4444" s="52" t="n">
        <f aca="false">IF(-B4444&gt;E4444,1,0)</f>
        <v>0</v>
      </c>
      <c r="J4444" s="52" t="n">
        <f aca="false">IF(-B4444&gt;F4444,1,0)</f>
        <v>0</v>
      </c>
    </row>
    <row r="4445" customFormat="false" ht="15" hidden="false" customHeight="false" outlineLevel="0" collapsed="false">
      <c r="A4445" s="51" t="n">
        <f aca="false">Prices_MTM!A4678</f>
        <v>44270</v>
      </c>
      <c r="B4445" s="43" t="n">
        <f aca="false">Prices_MTM!I4678</f>
        <v>-18500.0000000002</v>
      </c>
      <c r="C4445" s="43" t="n">
        <f aca="false">-PERCENTILE(Prices_MTM!I4428:I4677,1-Inputs!$B$8)</f>
        <v>139100</v>
      </c>
      <c r="D4445" s="43" t="n">
        <f aca="false">NORMSINV(Inputs!$B$8)*STDEV(Prices_MTM!I4428:I4677)</f>
        <v>791670.977184853</v>
      </c>
      <c r="E4445" s="43" t="n">
        <f aca="false">-PERCENTILE(Prices_MTM!I4428:I4677,1-Inputs!$B$9)</f>
        <v>370135</v>
      </c>
      <c r="F4445" s="43" t="n">
        <f aca="false">NORMSINV(Inputs!$B$9)*STDEV(Prices_MTM!I4428:I4677)</f>
        <v>1119675.37082748</v>
      </c>
      <c r="G4445" s="52" t="n">
        <f aca="false">IF(-B4445&gt;C4445,1,0)</f>
        <v>0</v>
      </c>
      <c r="H4445" s="52" t="n">
        <f aca="false">IF(-B4445&gt;D4445,1,0)</f>
        <v>0</v>
      </c>
      <c r="I4445" s="52" t="n">
        <f aca="false">IF(-B4445&gt;E4445,1,0)</f>
        <v>0</v>
      </c>
      <c r="J4445" s="52" t="n">
        <f aca="false">IF(-B4445&gt;F4445,1,0)</f>
        <v>0</v>
      </c>
    </row>
    <row r="4446" customFormat="false" ht="15" hidden="false" customHeight="false" outlineLevel="0" collapsed="false">
      <c r="A4446" s="51" t="n">
        <f aca="false">Prices_MTM!A4679</f>
        <v>44271</v>
      </c>
      <c r="B4446" s="43" t="n">
        <f aca="false">Prices_MTM!I4679</f>
        <v>-12500.0000000007</v>
      </c>
      <c r="C4446" s="43" t="n">
        <f aca="false">-PERCENTILE(Prices_MTM!I4429:I4678,1-Inputs!$B$8)</f>
        <v>139100</v>
      </c>
      <c r="D4446" s="43" t="n">
        <f aca="false">NORMSINV(Inputs!$B$8)*STDEV(Prices_MTM!I4429:I4678)</f>
        <v>791626.749506909</v>
      </c>
      <c r="E4446" s="43" t="n">
        <f aca="false">-PERCENTILE(Prices_MTM!I4429:I4678,1-Inputs!$B$9)</f>
        <v>370135</v>
      </c>
      <c r="F4446" s="43" t="n">
        <f aca="false">NORMSINV(Inputs!$B$9)*STDEV(Prices_MTM!I4429:I4678)</f>
        <v>1119612.81877855</v>
      </c>
      <c r="G4446" s="52" t="n">
        <f aca="false">IF(-B4446&gt;C4446,1,0)</f>
        <v>0</v>
      </c>
      <c r="H4446" s="52" t="n">
        <f aca="false">IF(-B4446&gt;D4446,1,0)</f>
        <v>0</v>
      </c>
      <c r="I4446" s="52" t="n">
        <f aca="false">IF(-B4446&gt;E4446,1,0)</f>
        <v>0</v>
      </c>
      <c r="J4446" s="52" t="n">
        <f aca="false">IF(-B4446&gt;F4446,1,0)</f>
        <v>0</v>
      </c>
    </row>
    <row r="4447" customFormat="false" ht="15" hidden="false" customHeight="false" outlineLevel="0" collapsed="false">
      <c r="A4447" s="51" t="n">
        <f aca="false">Prices_MTM!A4680</f>
        <v>44272</v>
      </c>
      <c r="B4447" s="43" t="n">
        <f aca="false">Prices_MTM!I4680</f>
        <v>-15999.9999999997</v>
      </c>
      <c r="C4447" s="43" t="n">
        <f aca="false">-PERCENTILE(Prices_MTM!I4430:I4679,1-Inputs!$B$8)</f>
        <v>139100</v>
      </c>
      <c r="D4447" s="43" t="n">
        <f aca="false">NORMSINV(Inputs!$B$8)*STDEV(Prices_MTM!I4430:I4679)</f>
        <v>791628.592098498</v>
      </c>
      <c r="E4447" s="43" t="n">
        <f aca="false">-PERCENTILE(Prices_MTM!I4430:I4679,1-Inputs!$B$9)</f>
        <v>370135</v>
      </c>
      <c r="F4447" s="43" t="n">
        <f aca="false">NORMSINV(Inputs!$B$9)*STDEV(Prices_MTM!I4430:I4679)</f>
        <v>1119615.424791</v>
      </c>
      <c r="G4447" s="52" t="n">
        <f aca="false">IF(-B4447&gt;C4447,1,0)</f>
        <v>0</v>
      </c>
      <c r="H4447" s="52" t="n">
        <f aca="false">IF(-B4447&gt;D4447,1,0)</f>
        <v>0</v>
      </c>
      <c r="I4447" s="52" t="n">
        <f aca="false">IF(-B4447&gt;E4447,1,0)</f>
        <v>0</v>
      </c>
      <c r="J4447" s="52" t="n">
        <f aca="false">IF(-B4447&gt;F4447,1,0)</f>
        <v>0</v>
      </c>
    </row>
    <row r="4448" customFormat="false" ht="15" hidden="false" customHeight="false" outlineLevel="0" collapsed="false">
      <c r="A4448" s="51" t="n">
        <f aca="false">Prices_MTM!A4681</f>
        <v>44273</v>
      </c>
      <c r="B4448" s="43" t="n">
        <f aca="false">Prices_MTM!I4681</f>
        <v>-178999.999999999</v>
      </c>
      <c r="C4448" s="43" t="n">
        <f aca="false">-PERCENTILE(Prices_MTM!I4431:I4680,1-Inputs!$B$8)</f>
        <v>139100</v>
      </c>
      <c r="D4448" s="43" t="n">
        <f aca="false">NORMSINV(Inputs!$B$8)*STDEV(Prices_MTM!I4431:I4680)</f>
        <v>791613.720924844</v>
      </c>
      <c r="E4448" s="43" t="n">
        <f aca="false">-PERCENTILE(Prices_MTM!I4431:I4680,1-Inputs!$B$9)</f>
        <v>370135</v>
      </c>
      <c r="F4448" s="43" t="n">
        <f aca="false">NORMSINV(Inputs!$B$9)*STDEV(Prices_MTM!I4431:I4680)</f>
        <v>1119594.39220631</v>
      </c>
      <c r="G4448" s="52" t="n">
        <f aca="false">IF(-B4448&gt;C4448,1,0)</f>
        <v>1</v>
      </c>
      <c r="H4448" s="52" t="n">
        <f aca="false">IF(-B4448&gt;D4448,1,0)</f>
        <v>0</v>
      </c>
      <c r="I4448" s="52" t="n">
        <f aca="false">IF(-B4448&gt;E4448,1,0)</f>
        <v>0</v>
      </c>
      <c r="J4448" s="52" t="n">
        <f aca="false">IF(-B4448&gt;F4448,1,0)</f>
        <v>0</v>
      </c>
    </row>
    <row r="4449" customFormat="false" ht="15" hidden="false" customHeight="false" outlineLevel="0" collapsed="false">
      <c r="A4449" s="51" t="n">
        <f aca="false">Prices_MTM!A4682</f>
        <v>44274</v>
      </c>
      <c r="B4449" s="43" t="n">
        <f aca="false">Prices_MTM!I4682</f>
        <v>53499.9999999997</v>
      </c>
      <c r="C4449" s="43" t="n">
        <f aca="false">-PERCENTILE(Prices_MTM!I4432:I4681,1-Inputs!$B$8)</f>
        <v>143575</v>
      </c>
      <c r="D4449" s="43" t="n">
        <f aca="false">NORMSINV(Inputs!$B$8)*STDEV(Prices_MTM!I4432:I4681)</f>
        <v>791816.062311928</v>
      </c>
      <c r="E4449" s="43" t="n">
        <f aca="false">-PERCENTILE(Prices_MTM!I4432:I4681,1-Inputs!$B$9)</f>
        <v>370135</v>
      </c>
      <c r="F4449" s="43" t="n">
        <f aca="false">NORMSINV(Inputs!$B$9)*STDEV(Prices_MTM!I4432:I4681)</f>
        <v>1119880.56749143</v>
      </c>
      <c r="G4449" s="52" t="n">
        <f aca="false">IF(-B4449&gt;C4449,1,0)</f>
        <v>0</v>
      </c>
      <c r="H4449" s="52" t="n">
        <f aca="false">IF(-B4449&gt;D4449,1,0)</f>
        <v>0</v>
      </c>
      <c r="I4449" s="52" t="n">
        <f aca="false">IF(-B4449&gt;E4449,1,0)</f>
        <v>0</v>
      </c>
      <c r="J4449" s="52" t="n">
        <f aca="false">IF(-B4449&gt;F4449,1,0)</f>
        <v>0</v>
      </c>
    </row>
    <row r="4450" customFormat="false" ht="15" hidden="false" customHeight="false" outlineLevel="0" collapsed="false">
      <c r="A4450" s="51" t="n">
        <f aca="false">Prices_MTM!A4683</f>
        <v>44277</v>
      </c>
      <c r="B4450" s="43" t="n">
        <f aca="false">Prices_MTM!I4683</f>
        <v>10499.9999999997</v>
      </c>
      <c r="C4450" s="43" t="n">
        <f aca="false">-PERCENTILE(Prices_MTM!I4433:I4682,1-Inputs!$B$8)</f>
        <v>139100</v>
      </c>
      <c r="D4450" s="43" t="n">
        <f aca="false">NORMSINV(Inputs!$B$8)*STDEV(Prices_MTM!I4433:I4682)</f>
        <v>791541.480743952</v>
      </c>
      <c r="E4450" s="43" t="n">
        <f aca="false">-PERCENTILE(Prices_MTM!I4433:I4682,1-Inputs!$B$9)</f>
        <v>370135</v>
      </c>
      <c r="F4450" s="43" t="n">
        <f aca="false">NORMSINV(Inputs!$B$9)*STDEV(Prices_MTM!I4433:I4682)</f>
        <v>1119492.22153988</v>
      </c>
      <c r="G4450" s="52" t="n">
        <f aca="false">IF(-B4450&gt;C4450,1,0)</f>
        <v>0</v>
      </c>
      <c r="H4450" s="52" t="n">
        <f aca="false">IF(-B4450&gt;D4450,1,0)</f>
        <v>0</v>
      </c>
      <c r="I4450" s="52" t="n">
        <f aca="false">IF(-B4450&gt;E4450,1,0)</f>
        <v>0</v>
      </c>
      <c r="J4450" s="52" t="n">
        <f aca="false">IF(-B4450&gt;F4450,1,0)</f>
        <v>0</v>
      </c>
    </row>
    <row r="4451" customFormat="false" ht="15" hidden="false" customHeight="false" outlineLevel="0" collapsed="false">
      <c r="A4451" s="51" t="n">
        <f aca="false">Prices_MTM!A4684</f>
        <v>44278</v>
      </c>
      <c r="B4451" s="43" t="n">
        <f aca="false">Prices_MTM!I4684</f>
        <v>-176500</v>
      </c>
      <c r="C4451" s="43" t="n">
        <f aca="false">-PERCENTILE(Prices_MTM!I4434:I4683,1-Inputs!$B$8)</f>
        <v>137775</v>
      </c>
      <c r="D4451" s="43" t="n">
        <f aca="false">NORMSINV(Inputs!$B$8)*STDEV(Prices_MTM!I4434:I4683)</f>
        <v>790462.418780615</v>
      </c>
      <c r="E4451" s="43" t="n">
        <f aca="false">-PERCENTILE(Prices_MTM!I4434:I4683,1-Inputs!$B$9)</f>
        <v>348785</v>
      </c>
      <c r="F4451" s="43" t="n">
        <f aca="false">NORMSINV(Inputs!$B$9)*STDEV(Prices_MTM!I4434:I4683)</f>
        <v>1117966.08361293</v>
      </c>
      <c r="G4451" s="52" t="n">
        <f aca="false">IF(-B4451&gt;C4451,1,0)</f>
        <v>1</v>
      </c>
      <c r="H4451" s="52" t="n">
        <f aca="false">IF(-B4451&gt;D4451,1,0)</f>
        <v>0</v>
      </c>
      <c r="I4451" s="52" t="n">
        <f aca="false">IF(-B4451&gt;E4451,1,0)</f>
        <v>0</v>
      </c>
      <c r="J4451" s="52" t="n">
        <f aca="false">IF(-B4451&gt;F4451,1,0)</f>
        <v>0</v>
      </c>
    </row>
    <row r="4452" customFormat="false" ht="15" hidden="false" customHeight="false" outlineLevel="0" collapsed="false">
      <c r="A4452" s="51" t="n">
        <f aca="false">Prices_MTM!A4685</f>
        <v>44279</v>
      </c>
      <c r="B4452" s="43" t="n">
        <f aca="false">Prices_MTM!I4685</f>
        <v>150000</v>
      </c>
      <c r="C4452" s="43" t="n">
        <f aca="false">-PERCENTILE(Prices_MTM!I4435:I4684,1-Inputs!$B$8)</f>
        <v>139100</v>
      </c>
      <c r="D4452" s="43" t="n">
        <f aca="false">NORMSINV(Inputs!$B$8)*STDEV(Prices_MTM!I4435:I4684)</f>
        <v>789623.952069148</v>
      </c>
      <c r="E4452" s="43" t="n">
        <f aca="false">-PERCENTILE(Prices_MTM!I4435:I4684,1-Inputs!$B$9)</f>
        <v>348785</v>
      </c>
      <c r="F4452" s="43" t="n">
        <f aca="false">NORMSINV(Inputs!$B$9)*STDEV(Prices_MTM!I4435:I4684)</f>
        <v>1116780.22414209</v>
      </c>
      <c r="G4452" s="52" t="n">
        <f aca="false">IF(-B4452&gt;C4452,1,0)</f>
        <v>0</v>
      </c>
      <c r="H4452" s="52" t="n">
        <f aca="false">IF(-B4452&gt;D4452,1,0)</f>
        <v>0</v>
      </c>
      <c r="I4452" s="52" t="n">
        <f aca="false">IF(-B4452&gt;E4452,1,0)</f>
        <v>0</v>
      </c>
      <c r="J4452" s="52" t="n">
        <f aca="false">IF(-B4452&gt;F4452,1,0)</f>
        <v>0</v>
      </c>
    </row>
    <row r="4453" customFormat="false" ht="15" hidden="false" customHeight="false" outlineLevel="0" collapsed="false">
      <c r="A4453" s="51" t="n">
        <f aca="false">Prices_MTM!A4686</f>
        <v>44280</v>
      </c>
      <c r="B4453" s="43" t="n">
        <f aca="false">Prices_MTM!I4686</f>
        <v>-140500</v>
      </c>
      <c r="C4453" s="43" t="n">
        <f aca="false">-PERCENTILE(Prices_MTM!I4436:I4685,1-Inputs!$B$8)</f>
        <v>137775</v>
      </c>
      <c r="D4453" s="43" t="n">
        <f aca="false">NORMSINV(Inputs!$B$8)*STDEV(Prices_MTM!I4436:I4685)</f>
        <v>786879.331378321</v>
      </c>
      <c r="E4453" s="43" t="n">
        <f aca="false">-PERCENTILE(Prices_MTM!I4436:I4685,1-Inputs!$B$9)</f>
        <v>329605</v>
      </c>
      <c r="F4453" s="43" t="n">
        <f aca="false">NORMSINV(Inputs!$B$9)*STDEV(Prices_MTM!I4436:I4685)</f>
        <v>1112898.45472228</v>
      </c>
      <c r="G4453" s="52" t="n">
        <f aca="false">IF(-B4453&gt;C4453,1,0)</f>
        <v>1</v>
      </c>
      <c r="H4453" s="52" t="n">
        <f aca="false">IF(-B4453&gt;D4453,1,0)</f>
        <v>0</v>
      </c>
      <c r="I4453" s="52" t="n">
        <f aca="false">IF(-B4453&gt;E4453,1,0)</f>
        <v>0</v>
      </c>
      <c r="J4453" s="52" t="n">
        <f aca="false">IF(-B4453&gt;F4453,1,0)</f>
        <v>0</v>
      </c>
    </row>
    <row r="4454" customFormat="false" ht="15" hidden="false" customHeight="false" outlineLevel="0" collapsed="false">
      <c r="A4454" s="51" t="n">
        <f aca="false">Prices_MTM!A4687</f>
        <v>44281</v>
      </c>
      <c r="B4454" s="43" t="n">
        <f aca="false">Prices_MTM!I4687</f>
        <v>118000</v>
      </c>
      <c r="C4454" s="43" t="n">
        <f aca="false">-PERCENTILE(Prices_MTM!I4437:I4686,1-Inputs!$B$8)</f>
        <v>139100</v>
      </c>
      <c r="D4454" s="43" t="n">
        <f aca="false">NORMSINV(Inputs!$B$8)*STDEV(Prices_MTM!I4437:I4686)</f>
        <v>785522.931628145</v>
      </c>
      <c r="E4454" s="43" t="n">
        <f aca="false">-PERCENTILE(Prices_MTM!I4437:I4686,1-Inputs!$B$9)</f>
        <v>329605</v>
      </c>
      <c r="F4454" s="43" t="n">
        <f aca="false">NORMSINV(Inputs!$B$9)*STDEV(Prices_MTM!I4437:I4686)</f>
        <v>1110980.07267085</v>
      </c>
      <c r="G4454" s="52" t="n">
        <f aca="false">IF(-B4454&gt;C4454,1,0)</f>
        <v>0</v>
      </c>
      <c r="H4454" s="52" t="n">
        <f aca="false">IF(-B4454&gt;D4454,1,0)</f>
        <v>0</v>
      </c>
      <c r="I4454" s="52" t="n">
        <f aca="false">IF(-B4454&gt;E4454,1,0)</f>
        <v>0</v>
      </c>
      <c r="J4454" s="52" t="n">
        <f aca="false">IF(-B4454&gt;F4454,1,0)</f>
        <v>0</v>
      </c>
    </row>
    <row r="4455" customFormat="false" ht="15" hidden="false" customHeight="false" outlineLevel="0" collapsed="false">
      <c r="A4455" s="51" t="n">
        <f aca="false">Prices_MTM!A4688</f>
        <v>44284</v>
      </c>
      <c r="B4455" s="43" t="n">
        <f aca="false">Prices_MTM!I4688</f>
        <v>41500.0000000003</v>
      </c>
      <c r="C4455" s="43" t="n">
        <f aca="false">-PERCENTILE(Prices_MTM!I4438:I4687,1-Inputs!$B$8)</f>
        <v>137775</v>
      </c>
      <c r="D4455" s="43" t="n">
        <f aca="false">NORMSINV(Inputs!$B$8)*STDEV(Prices_MTM!I4438:I4687)</f>
        <v>785085.101611366</v>
      </c>
      <c r="E4455" s="43" t="n">
        <f aca="false">-PERCENTILE(Prices_MTM!I4438:I4687,1-Inputs!$B$9)</f>
        <v>329605</v>
      </c>
      <c r="F4455" s="43" t="n">
        <f aca="false">NORMSINV(Inputs!$B$9)*STDEV(Prices_MTM!I4438:I4687)</f>
        <v>1110360.84132283</v>
      </c>
      <c r="G4455" s="52" t="n">
        <f aca="false">IF(-B4455&gt;C4455,1,0)</f>
        <v>0</v>
      </c>
      <c r="H4455" s="52" t="n">
        <f aca="false">IF(-B4455&gt;D4455,1,0)</f>
        <v>0</v>
      </c>
      <c r="I4455" s="52" t="n">
        <f aca="false">IF(-B4455&gt;E4455,1,0)</f>
        <v>0</v>
      </c>
      <c r="J4455" s="52" t="n">
        <f aca="false">IF(-B4455&gt;F4455,1,0)</f>
        <v>0</v>
      </c>
    </row>
    <row r="4456" customFormat="false" ht="15" hidden="false" customHeight="false" outlineLevel="0" collapsed="false">
      <c r="A4456" s="51" t="n">
        <f aca="false">Prices_MTM!A4689</f>
        <v>44285</v>
      </c>
      <c r="B4456" s="43" t="n">
        <f aca="false">Prices_MTM!I4689</f>
        <v>-55000.0000000004</v>
      </c>
      <c r="C4456" s="43" t="n">
        <f aca="false">-PERCENTILE(Prices_MTM!I4439:I4688,1-Inputs!$B$8)</f>
        <v>137775</v>
      </c>
      <c r="D4456" s="43" t="n">
        <f aca="false">NORMSINV(Inputs!$B$8)*STDEV(Prices_MTM!I4439:I4688)</f>
        <v>785033.674659433</v>
      </c>
      <c r="E4456" s="43" t="n">
        <f aca="false">-PERCENTILE(Prices_MTM!I4439:I4688,1-Inputs!$B$9)</f>
        <v>329605</v>
      </c>
      <c r="F4456" s="43" t="n">
        <f aca="false">NORMSINV(Inputs!$B$9)*STDEV(Prices_MTM!I4439:I4688)</f>
        <v>1110288.1072033</v>
      </c>
      <c r="G4456" s="52" t="n">
        <f aca="false">IF(-B4456&gt;C4456,1,0)</f>
        <v>0</v>
      </c>
      <c r="H4456" s="52" t="n">
        <f aca="false">IF(-B4456&gt;D4456,1,0)</f>
        <v>0</v>
      </c>
      <c r="I4456" s="52" t="n">
        <f aca="false">IF(-B4456&gt;E4456,1,0)</f>
        <v>0</v>
      </c>
      <c r="J4456" s="52" t="n">
        <f aca="false">IF(-B4456&gt;F4456,1,0)</f>
        <v>0</v>
      </c>
    </row>
    <row r="4457" customFormat="false" ht="15" hidden="false" customHeight="false" outlineLevel="0" collapsed="false">
      <c r="A4457" s="51" t="n">
        <f aca="false">Prices_MTM!A4690</f>
        <v>44286</v>
      </c>
      <c r="B4457" s="43" t="n">
        <f aca="false">Prices_MTM!I4690</f>
        <v>-148000</v>
      </c>
      <c r="C4457" s="43" t="n">
        <f aca="false">-PERCENTILE(Prices_MTM!I4440:I4689,1-Inputs!$B$8)</f>
        <v>135475</v>
      </c>
      <c r="D4457" s="43" t="n">
        <f aca="false">NORMSINV(Inputs!$B$8)*STDEV(Prices_MTM!I4440:I4689)</f>
        <v>784350.419550909</v>
      </c>
      <c r="E4457" s="43" t="n">
        <f aca="false">-PERCENTILE(Prices_MTM!I4440:I4689,1-Inputs!$B$9)</f>
        <v>296040</v>
      </c>
      <c r="F4457" s="43" t="n">
        <f aca="false">NORMSINV(Inputs!$B$9)*STDEV(Prices_MTM!I4440:I4689)</f>
        <v>1109321.76646447</v>
      </c>
      <c r="G4457" s="52" t="n">
        <f aca="false">IF(-B4457&gt;C4457,1,0)</f>
        <v>1</v>
      </c>
      <c r="H4457" s="52" t="n">
        <f aca="false">IF(-B4457&gt;D4457,1,0)</f>
        <v>0</v>
      </c>
      <c r="I4457" s="52" t="n">
        <f aca="false">IF(-B4457&gt;E4457,1,0)</f>
        <v>0</v>
      </c>
      <c r="J4457" s="52" t="n">
        <f aca="false">IF(-B4457&gt;F4457,1,0)</f>
        <v>0</v>
      </c>
    </row>
    <row r="4458" customFormat="false" ht="15" hidden="false" customHeight="false" outlineLevel="0" collapsed="false">
      <c r="A4458" s="51" t="n">
        <f aca="false">Prices_MTM!A4691</f>
        <v>44287</v>
      </c>
      <c r="B4458" s="43" t="n">
        <f aca="false">Prices_MTM!I4691</f>
        <v>205500</v>
      </c>
      <c r="C4458" s="43" t="n">
        <f aca="false">-PERCENTILE(Prices_MTM!I4441:I4690,1-Inputs!$B$8)</f>
        <v>137775</v>
      </c>
      <c r="D4458" s="43" t="n">
        <f aca="false">NORMSINV(Inputs!$B$8)*STDEV(Prices_MTM!I4441:I4690)</f>
        <v>784494.227557812</v>
      </c>
      <c r="E4458" s="43" t="n">
        <f aca="false">-PERCENTILE(Prices_MTM!I4441:I4690,1-Inputs!$B$9)</f>
        <v>296040</v>
      </c>
      <c r="F4458" s="43" t="n">
        <f aca="false">NORMSINV(Inputs!$B$9)*STDEV(Prices_MTM!I4441:I4690)</f>
        <v>1109525.15687298</v>
      </c>
      <c r="G4458" s="52" t="n">
        <f aca="false">IF(-B4458&gt;C4458,1,0)</f>
        <v>0</v>
      </c>
      <c r="H4458" s="52" t="n">
        <f aca="false">IF(-B4458&gt;D4458,1,0)</f>
        <v>0</v>
      </c>
      <c r="I4458" s="52" t="n">
        <f aca="false">IF(-B4458&gt;E4458,1,0)</f>
        <v>0</v>
      </c>
      <c r="J4458" s="52" t="n">
        <f aca="false">IF(-B4458&gt;F4458,1,0)</f>
        <v>0</v>
      </c>
    </row>
    <row r="4459" customFormat="false" ht="15" hidden="false" customHeight="false" outlineLevel="0" collapsed="false">
      <c r="A4459" s="51" t="n">
        <f aca="false">Prices_MTM!A4692</f>
        <v>44292</v>
      </c>
      <c r="B4459" s="43" t="n">
        <f aca="false">Prices_MTM!I4692</f>
        <v>-87999.9999999992</v>
      </c>
      <c r="C4459" s="43" t="n">
        <f aca="false">-PERCENTILE(Prices_MTM!I4442:I4691,1-Inputs!$B$8)</f>
        <v>137775</v>
      </c>
      <c r="D4459" s="43" t="n">
        <f aca="false">NORMSINV(Inputs!$B$8)*STDEV(Prices_MTM!I4442:I4691)</f>
        <v>784758.823551067</v>
      </c>
      <c r="E4459" s="43" t="n">
        <f aca="false">-PERCENTILE(Prices_MTM!I4442:I4691,1-Inputs!$B$9)</f>
        <v>296040</v>
      </c>
      <c r="F4459" s="43" t="n">
        <f aca="false">NORMSINV(Inputs!$B$9)*STDEV(Prices_MTM!I4442:I4691)</f>
        <v>1109899.38003564</v>
      </c>
      <c r="G4459" s="52" t="n">
        <f aca="false">IF(-B4459&gt;C4459,1,0)</f>
        <v>0</v>
      </c>
      <c r="H4459" s="52" t="n">
        <f aca="false">IF(-B4459&gt;D4459,1,0)</f>
        <v>0</v>
      </c>
      <c r="I4459" s="52" t="n">
        <f aca="false">IF(-B4459&gt;E4459,1,0)</f>
        <v>0</v>
      </c>
      <c r="J4459" s="52" t="n">
        <f aca="false">IF(-B4459&gt;F4459,1,0)</f>
        <v>0</v>
      </c>
    </row>
    <row r="4460" customFormat="false" ht="15" hidden="false" customHeight="false" outlineLevel="0" collapsed="false">
      <c r="A4460" s="51" t="n">
        <f aca="false">Prices_MTM!A4693</f>
        <v>44293</v>
      </c>
      <c r="B4460" s="43" t="n">
        <f aca="false">Prices_MTM!I4693</f>
        <v>23499.9999999999</v>
      </c>
      <c r="C4460" s="43" t="n">
        <f aca="false">-PERCENTILE(Prices_MTM!I4443:I4692,1-Inputs!$B$8)</f>
        <v>137775</v>
      </c>
      <c r="D4460" s="43" t="n">
        <f aca="false">NORMSINV(Inputs!$B$8)*STDEV(Prices_MTM!I4443:I4692)</f>
        <v>779806.503148661</v>
      </c>
      <c r="E4460" s="43" t="n">
        <f aca="false">-PERCENTILE(Prices_MTM!I4443:I4692,1-Inputs!$B$9)</f>
        <v>296040</v>
      </c>
      <c r="F4460" s="43" t="n">
        <f aca="false">NORMSINV(Inputs!$B$9)*STDEV(Prices_MTM!I4443:I4692)</f>
        <v>1102895.21878328</v>
      </c>
      <c r="G4460" s="52" t="n">
        <f aca="false">IF(-B4460&gt;C4460,1,0)</f>
        <v>0</v>
      </c>
      <c r="H4460" s="52" t="n">
        <f aca="false">IF(-B4460&gt;D4460,1,0)</f>
        <v>0</v>
      </c>
      <c r="I4460" s="52" t="n">
        <f aca="false">IF(-B4460&gt;E4460,1,0)</f>
        <v>0</v>
      </c>
      <c r="J4460" s="52" t="n">
        <f aca="false">IF(-B4460&gt;F4460,1,0)</f>
        <v>0</v>
      </c>
    </row>
    <row r="4461" customFormat="false" ht="15" hidden="false" customHeight="false" outlineLevel="0" collapsed="false">
      <c r="A4461" s="51" t="n">
        <f aca="false">Prices_MTM!A4694</f>
        <v>44294</v>
      </c>
      <c r="B4461" s="43" t="n">
        <f aca="false">Prices_MTM!I4694</f>
        <v>-27500.0000000006</v>
      </c>
      <c r="C4461" s="43" t="n">
        <f aca="false">-PERCENTILE(Prices_MTM!I4444:I4693,1-Inputs!$B$8)</f>
        <v>137775</v>
      </c>
      <c r="D4461" s="43" t="n">
        <f aca="false">NORMSINV(Inputs!$B$8)*STDEV(Prices_MTM!I4444:I4693)</f>
        <v>779799.87333315</v>
      </c>
      <c r="E4461" s="43" t="n">
        <f aca="false">-PERCENTILE(Prices_MTM!I4444:I4693,1-Inputs!$B$9)</f>
        <v>296040</v>
      </c>
      <c r="F4461" s="43" t="n">
        <f aca="false">NORMSINV(Inputs!$B$9)*STDEV(Prices_MTM!I4444:I4693)</f>
        <v>1102885.84210868</v>
      </c>
      <c r="G4461" s="52" t="n">
        <f aca="false">IF(-B4461&gt;C4461,1,0)</f>
        <v>0</v>
      </c>
      <c r="H4461" s="52" t="n">
        <f aca="false">IF(-B4461&gt;D4461,1,0)</f>
        <v>0</v>
      </c>
      <c r="I4461" s="52" t="n">
        <f aca="false">IF(-B4461&gt;E4461,1,0)</f>
        <v>0</v>
      </c>
      <c r="J4461" s="52" t="n">
        <f aca="false">IF(-B4461&gt;F4461,1,0)</f>
        <v>0</v>
      </c>
    </row>
    <row r="4462" customFormat="false" ht="15" hidden="false" customHeight="false" outlineLevel="0" collapsed="false">
      <c r="A4462" s="51" t="n">
        <f aca="false">Prices_MTM!A4695</f>
        <v>44295</v>
      </c>
      <c r="B4462" s="43" t="n">
        <f aca="false">Prices_MTM!I4695</f>
        <v>-21999.9999999999</v>
      </c>
      <c r="C4462" s="43" t="n">
        <f aca="false">-PERCENTILE(Prices_MTM!I4445:I4694,1-Inputs!$B$8)</f>
        <v>137775</v>
      </c>
      <c r="D4462" s="43" t="n">
        <f aca="false">NORMSINV(Inputs!$B$8)*STDEV(Prices_MTM!I4445:I4694)</f>
        <v>779468.568755398</v>
      </c>
      <c r="E4462" s="43" t="n">
        <f aca="false">-PERCENTILE(Prices_MTM!I4445:I4694,1-Inputs!$B$9)</f>
        <v>296040</v>
      </c>
      <c r="F4462" s="43" t="n">
        <f aca="false">NORMSINV(Inputs!$B$9)*STDEV(Prices_MTM!I4445:I4694)</f>
        <v>1102417.27172194</v>
      </c>
      <c r="G4462" s="52" t="n">
        <f aca="false">IF(-B4462&gt;C4462,1,0)</f>
        <v>0</v>
      </c>
      <c r="H4462" s="52" t="n">
        <f aca="false">IF(-B4462&gt;D4462,1,0)</f>
        <v>0</v>
      </c>
      <c r="I4462" s="52" t="n">
        <f aca="false">IF(-B4462&gt;E4462,1,0)</f>
        <v>0</v>
      </c>
      <c r="J4462" s="52" t="n">
        <f aca="false">IF(-B4462&gt;F4462,1,0)</f>
        <v>0</v>
      </c>
    </row>
    <row r="4463" customFormat="false" ht="15" hidden="false" customHeight="false" outlineLevel="0" collapsed="false">
      <c r="A4463" s="51" t="n">
        <f aca="false">Prices_MTM!A4696</f>
        <v>44298</v>
      </c>
      <c r="B4463" s="43" t="n">
        <f aca="false">Prices_MTM!I4696</f>
        <v>16500.0000000003</v>
      </c>
      <c r="C4463" s="43" t="n">
        <f aca="false">-PERCENTILE(Prices_MTM!I4446:I4695,1-Inputs!$B$8)</f>
        <v>137775</v>
      </c>
      <c r="D4463" s="43" t="n">
        <f aca="false">NORMSINV(Inputs!$B$8)*STDEV(Prices_MTM!I4446:I4695)</f>
        <v>779391.842066487</v>
      </c>
      <c r="E4463" s="43" t="n">
        <f aca="false">-PERCENTILE(Prices_MTM!I4446:I4695,1-Inputs!$B$9)</f>
        <v>296040</v>
      </c>
      <c r="F4463" s="43" t="n">
        <f aca="false">NORMSINV(Inputs!$B$9)*STDEV(Prices_MTM!I4446:I4695)</f>
        <v>1102308.7557016</v>
      </c>
      <c r="G4463" s="52" t="n">
        <f aca="false">IF(-B4463&gt;C4463,1,0)</f>
        <v>0</v>
      </c>
      <c r="H4463" s="52" t="n">
        <f aca="false">IF(-B4463&gt;D4463,1,0)</f>
        <v>0</v>
      </c>
      <c r="I4463" s="52" t="n">
        <f aca="false">IF(-B4463&gt;E4463,1,0)</f>
        <v>0</v>
      </c>
      <c r="J4463" s="52" t="n">
        <f aca="false">IF(-B4463&gt;F4463,1,0)</f>
        <v>0</v>
      </c>
    </row>
    <row r="4464" customFormat="false" ht="15" hidden="false" customHeight="false" outlineLevel="0" collapsed="false">
      <c r="A4464" s="51" t="n">
        <f aca="false">Prices_MTM!A4697</f>
        <v>44299</v>
      </c>
      <c r="B4464" s="43" t="n">
        <f aca="false">Prices_MTM!I4697</f>
        <v>27500.0000000002</v>
      </c>
      <c r="C4464" s="43" t="n">
        <f aca="false">-PERCENTILE(Prices_MTM!I4447:I4696,1-Inputs!$B$8)</f>
        <v>137775</v>
      </c>
      <c r="D4464" s="43" t="n">
        <f aca="false">NORMSINV(Inputs!$B$8)*STDEV(Prices_MTM!I4447:I4696)</f>
        <v>779270.079943365</v>
      </c>
      <c r="E4464" s="43" t="n">
        <f aca="false">-PERCENTILE(Prices_MTM!I4447:I4696,1-Inputs!$B$9)</f>
        <v>296040</v>
      </c>
      <c r="F4464" s="43" t="n">
        <f aca="false">NORMSINV(Inputs!$B$9)*STDEV(Prices_MTM!I4447:I4696)</f>
        <v>1102136.54520723</v>
      </c>
      <c r="G4464" s="52" t="n">
        <f aca="false">IF(-B4464&gt;C4464,1,0)</f>
        <v>0</v>
      </c>
      <c r="H4464" s="52" t="n">
        <f aca="false">IF(-B4464&gt;D4464,1,0)</f>
        <v>0</v>
      </c>
      <c r="I4464" s="52" t="n">
        <f aca="false">IF(-B4464&gt;E4464,1,0)</f>
        <v>0</v>
      </c>
      <c r="J4464" s="52" t="n">
        <f aca="false">IF(-B4464&gt;F4464,1,0)</f>
        <v>0</v>
      </c>
    </row>
    <row r="4465" customFormat="false" ht="15" hidden="false" customHeight="false" outlineLevel="0" collapsed="false">
      <c r="A4465" s="51" t="n">
        <f aca="false">Prices_MTM!A4698</f>
        <v>44300</v>
      </c>
      <c r="B4465" s="43" t="n">
        <f aca="false">Prices_MTM!I4698</f>
        <v>131000</v>
      </c>
      <c r="C4465" s="43" t="n">
        <f aca="false">-PERCENTILE(Prices_MTM!I4448:I4697,1-Inputs!$B$8)</f>
        <v>135475</v>
      </c>
      <c r="D4465" s="43" t="n">
        <f aca="false">NORMSINV(Inputs!$B$8)*STDEV(Prices_MTM!I4448:I4697)</f>
        <v>778841.020373472</v>
      </c>
      <c r="E4465" s="43" t="n">
        <f aca="false">-PERCENTILE(Prices_MTM!I4448:I4697,1-Inputs!$B$9)</f>
        <v>276930</v>
      </c>
      <c r="F4465" s="43" t="n">
        <f aca="false">NORMSINV(Inputs!$B$9)*STDEV(Prices_MTM!I4448:I4697)</f>
        <v>1101529.71806961</v>
      </c>
      <c r="G4465" s="52" t="n">
        <f aca="false">IF(-B4465&gt;C4465,1,0)</f>
        <v>0</v>
      </c>
      <c r="H4465" s="52" t="n">
        <f aca="false">IF(-B4465&gt;D4465,1,0)</f>
        <v>0</v>
      </c>
      <c r="I4465" s="52" t="n">
        <f aca="false">IF(-B4465&gt;E4465,1,0)</f>
        <v>0</v>
      </c>
      <c r="J4465" s="52" t="n">
        <f aca="false">IF(-B4465&gt;F4465,1,0)</f>
        <v>0</v>
      </c>
    </row>
    <row r="4466" customFormat="false" ht="15" hidden="false" customHeight="false" outlineLevel="0" collapsed="false">
      <c r="A4466" s="51" t="n">
        <f aca="false">Prices_MTM!A4699</f>
        <v>44301</v>
      </c>
      <c r="B4466" s="43" t="n">
        <f aca="false">Prices_MTM!I4699</f>
        <v>26000.0000000005</v>
      </c>
      <c r="C4466" s="43" t="n">
        <f aca="false">-PERCENTILE(Prices_MTM!I4449:I4698,1-Inputs!$B$8)</f>
        <v>135475</v>
      </c>
      <c r="D4466" s="43" t="n">
        <f aca="false">NORMSINV(Inputs!$B$8)*STDEV(Prices_MTM!I4449:I4698)</f>
        <v>778945.868383279</v>
      </c>
      <c r="E4466" s="43" t="n">
        <f aca="false">-PERCENTILE(Prices_MTM!I4449:I4698,1-Inputs!$B$9)</f>
        <v>276930</v>
      </c>
      <c r="F4466" s="43" t="n">
        <f aca="false">NORMSINV(Inputs!$B$9)*STDEV(Prices_MTM!I4449:I4698)</f>
        <v>1101678.00661074</v>
      </c>
      <c r="G4466" s="52" t="n">
        <f aca="false">IF(-B4466&gt;C4466,1,0)</f>
        <v>0</v>
      </c>
      <c r="H4466" s="52" t="n">
        <f aca="false">IF(-B4466&gt;D4466,1,0)</f>
        <v>0</v>
      </c>
      <c r="I4466" s="52" t="n">
        <f aca="false">IF(-B4466&gt;E4466,1,0)</f>
        <v>0</v>
      </c>
      <c r="J4466" s="52" t="n">
        <f aca="false">IF(-B4466&gt;F4466,1,0)</f>
        <v>0</v>
      </c>
    </row>
    <row r="4467" customFormat="false" ht="15" hidden="false" customHeight="false" outlineLevel="0" collapsed="false">
      <c r="A4467" s="51" t="n">
        <f aca="false">Prices_MTM!A4700</f>
        <v>44302</v>
      </c>
      <c r="B4467" s="43" t="n">
        <f aca="false">Prices_MTM!I4700</f>
        <v>-18500.0000000009</v>
      </c>
      <c r="C4467" s="43" t="n">
        <f aca="false">-PERCENTILE(Prices_MTM!I4450:I4699,1-Inputs!$B$8)</f>
        <v>135475</v>
      </c>
      <c r="D4467" s="43" t="n">
        <f aca="false">NORMSINV(Inputs!$B$8)*STDEV(Prices_MTM!I4450:I4699)</f>
        <v>778939.610509318</v>
      </c>
      <c r="E4467" s="43" t="n">
        <f aca="false">-PERCENTILE(Prices_MTM!I4450:I4699,1-Inputs!$B$9)</f>
        <v>276930</v>
      </c>
      <c r="F4467" s="43" t="n">
        <f aca="false">NORMSINV(Inputs!$B$9)*STDEV(Prices_MTM!I4450:I4699)</f>
        <v>1101669.15598017</v>
      </c>
      <c r="G4467" s="52" t="n">
        <f aca="false">IF(-B4467&gt;C4467,1,0)</f>
        <v>0</v>
      </c>
      <c r="H4467" s="52" t="n">
        <f aca="false">IF(-B4467&gt;D4467,1,0)</f>
        <v>0</v>
      </c>
      <c r="I4467" s="52" t="n">
        <f aca="false">IF(-B4467&gt;E4467,1,0)</f>
        <v>0</v>
      </c>
      <c r="J4467" s="52" t="n">
        <f aca="false">IF(-B4467&gt;F4467,1,0)</f>
        <v>0</v>
      </c>
    </row>
    <row r="4468" customFormat="false" ht="15" hidden="false" customHeight="false" outlineLevel="0" collapsed="false">
      <c r="A4468" s="51" t="n">
        <f aca="false">Prices_MTM!A4701</f>
        <v>44305</v>
      </c>
      <c r="B4468" s="43" t="n">
        <f aca="false">Prices_MTM!I4701</f>
        <v>-10999.9999999999</v>
      </c>
      <c r="C4468" s="43" t="n">
        <f aca="false">-PERCENTILE(Prices_MTM!I4451:I4700,1-Inputs!$B$8)</f>
        <v>131200</v>
      </c>
      <c r="D4468" s="43" t="n">
        <f aca="false">NORMSINV(Inputs!$B$8)*STDEV(Prices_MTM!I4451:I4700)</f>
        <v>778049.03016048</v>
      </c>
      <c r="E4468" s="43" t="n">
        <f aca="false">-PERCENTILE(Prices_MTM!I4451:I4700,1-Inputs!$B$9)</f>
        <v>191750</v>
      </c>
      <c r="F4468" s="43" t="n">
        <f aca="false">NORMSINV(Inputs!$B$9)*STDEV(Prices_MTM!I4451:I4700)</f>
        <v>1100409.59119749</v>
      </c>
      <c r="G4468" s="52" t="n">
        <f aca="false">IF(-B4468&gt;C4468,1,0)</f>
        <v>0</v>
      </c>
      <c r="H4468" s="52" t="n">
        <f aca="false">IF(-B4468&gt;D4468,1,0)</f>
        <v>0</v>
      </c>
      <c r="I4468" s="52" t="n">
        <f aca="false">IF(-B4468&gt;E4468,1,0)</f>
        <v>0</v>
      </c>
      <c r="J4468" s="52" t="n">
        <f aca="false">IF(-B4468&gt;F4468,1,0)</f>
        <v>0</v>
      </c>
    </row>
    <row r="4469" customFormat="false" ht="15" hidden="false" customHeight="false" outlineLevel="0" collapsed="false">
      <c r="A4469" s="51" t="n">
        <f aca="false">Prices_MTM!A4702</f>
        <v>44306</v>
      </c>
      <c r="B4469" s="43" t="n">
        <f aca="false">Prices_MTM!I4702</f>
        <v>-11999.9999999997</v>
      </c>
      <c r="C4469" s="43" t="n">
        <f aca="false">-PERCENTILE(Prices_MTM!I4452:I4701,1-Inputs!$B$8)</f>
        <v>131200</v>
      </c>
      <c r="D4469" s="43" t="n">
        <f aca="false">NORMSINV(Inputs!$B$8)*STDEV(Prices_MTM!I4452:I4701)</f>
        <v>778017.556663755</v>
      </c>
      <c r="E4469" s="43" t="n">
        <f aca="false">-PERCENTILE(Prices_MTM!I4452:I4701,1-Inputs!$B$9)</f>
        <v>191750</v>
      </c>
      <c r="F4469" s="43" t="n">
        <f aca="false">NORMSINV(Inputs!$B$9)*STDEV(Prices_MTM!I4452:I4701)</f>
        <v>1100365.07763045</v>
      </c>
      <c r="G4469" s="52" t="n">
        <f aca="false">IF(-B4469&gt;C4469,1,0)</f>
        <v>0</v>
      </c>
      <c r="H4469" s="52" t="n">
        <f aca="false">IF(-B4469&gt;D4469,1,0)</f>
        <v>0</v>
      </c>
      <c r="I4469" s="52" t="n">
        <f aca="false">IF(-B4469&gt;E4469,1,0)</f>
        <v>0</v>
      </c>
      <c r="J4469" s="52" t="n">
        <f aca="false">IF(-B4469&gt;F4469,1,0)</f>
        <v>0</v>
      </c>
    </row>
    <row r="4470" customFormat="false" ht="15" hidden="false" customHeight="false" outlineLevel="0" collapsed="false">
      <c r="A4470" s="51" t="n">
        <f aca="false">Prices_MTM!A4703</f>
        <v>44307</v>
      </c>
      <c r="B4470" s="43" t="n">
        <f aca="false">Prices_MTM!I4703</f>
        <v>-60999.9999999992</v>
      </c>
      <c r="C4470" s="43" t="n">
        <f aca="false">-PERCENTILE(Prices_MTM!I4453:I4702,1-Inputs!$B$8)</f>
        <v>131200</v>
      </c>
      <c r="D4470" s="43" t="n">
        <f aca="false">NORMSINV(Inputs!$B$8)*STDEV(Prices_MTM!I4453:I4702)</f>
        <v>778012.433300719</v>
      </c>
      <c r="E4470" s="43" t="n">
        <f aca="false">-PERCENTILE(Prices_MTM!I4453:I4702,1-Inputs!$B$9)</f>
        <v>191750</v>
      </c>
      <c r="F4470" s="43" t="n">
        <f aca="false">NORMSINV(Inputs!$B$9)*STDEV(Prices_MTM!I4453:I4702)</f>
        <v>1100357.83156033</v>
      </c>
      <c r="G4470" s="52" t="n">
        <f aca="false">IF(-B4470&gt;C4470,1,0)</f>
        <v>0</v>
      </c>
      <c r="H4470" s="52" t="n">
        <f aca="false">IF(-B4470&gt;D4470,1,0)</f>
        <v>0</v>
      </c>
      <c r="I4470" s="52" t="n">
        <f aca="false">IF(-B4470&gt;E4470,1,0)</f>
        <v>0</v>
      </c>
      <c r="J4470" s="52" t="n">
        <f aca="false">IF(-B4470&gt;F4470,1,0)</f>
        <v>0</v>
      </c>
    </row>
    <row r="4471" customFormat="false" ht="15" hidden="false" customHeight="false" outlineLevel="0" collapsed="false">
      <c r="A4471" s="51" t="n">
        <f aca="false">Prices_MTM!A4704</f>
        <v>44308</v>
      </c>
      <c r="B4471" s="43" t="n">
        <f aca="false">Prices_MTM!I4704</f>
        <v>-41499.9999999999</v>
      </c>
      <c r="C4471" s="43" t="n">
        <f aca="false">-PERCENTILE(Prices_MTM!I4454:I4703,1-Inputs!$B$8)</f>
        <v>127875</v>
      </c>
      <c r="D4471" s="43" t="n">
        <f aca="false">NORMSINV(Inputs!$B$8)*STDEV(Prices_MTM!I4454:I4703)</f>
        <v>777731.643151669</v>
      </c>
      <c r="E4471" s="43" t="n">
        <f aca="false">-PERCENTILE(Prices_MTM!I4454:I4703,1-Inputs!$B$9)</f>
        <v>177774.999999999</v>
      </c>
      <c r="F4471" s="43" t="n">
        <f aca="false">NORMSINV(Inputs!$B$9)*STDEV(Prices_MTM!I4454:I4703)</f>
        <v>1099960.70469409</v>
      </c>
      <c r="G4471" s="52" t="n">
        <f aca="false">IF(-B4471&gt;C4471,1,0)</f>
        <v>0</v>
      </c>
      <c r="H4471" s="52" t="n">
        <f aca="false">IF(-B4471&gt;D4471,1,0)</f>
        <v>0</v>
      </c>
      <c r="I4471" s="52" t="n">
        <f aca="false">IF(-B4471&gt;E4471,1,0)</f>
        <v>0</v>
      </c>
      <c r="J4471" s="52" t="n">
        <f aca="false">IF(-B4471&gt;F4471,1,0)</f>
        <v>0</v>
      </c>
    </row>
    <row r="4472" customFormat="false" ht="15" hidden="false" customHeight="false" outlineLevel="0" collapsed="false">
      <c r="A4472" s="51" t="n">
        <f aca="false">Prices_MTM!A4705</f>
        <v>44309</v>
      </c>
      <c r="B4472" s="43" t="n">
        <f aca="false">Prices_MTM!I4705</f>
        <v>38999.9999999994</v>
      </c>
      <c r="C4472" s="43" t="n">
        <f aca="false">-PERCENTILE(Prices_MTM!I4455:I4704,1-Inputs!$B$8)</f>
        <v>120875</v>
      </c>
      <c r="D4472" s="43" t="n">
        <f aca="false">NORMSINV(Inputs!$B$8)*STDEV(Prices_MTM!I4455:I4704)</f>
        <v>533572.946730139</v>
      </c>
      <c r="E4472" s="43" t="n">
        <f aca="false">-PERCENTILE(Prices_MTM!I4455:I4704,1-Inputs!$B$9)</f>
        <v>165230</v>
      </c>
      <c r="F4472" s="43" t="n">
        <f aca="false">NORMSINV(Inputs!$B$9)*STDEV(Prices_MTM!I4455:I4704)</f>
        <v>754642.400960573</v>
      </c>
      <c r="G4472" s="52" t="n">
        <f aca="false">IF(-B4472&gt;C4472,1,0)</f>
        <v>0</v>
      </c>
      <c r="H4472" s="52" t="n">
        <f aca="false">IF(-B4472&gt;D4472,1,0)</f>
        <v>0</v>
      </c>
      <c r="I4472" s="52" t="n">
        <f aca="false">IF(-B4472&gt;E4472,1,0)</f>
        <v>0</v>
      </c>
      <c r="J4472" s="52" t="n">
        <f aca="false">IF(-B4472&gt;F4472,1,0)</f>
        <v>0</v>
      </c>
    </row>
    <row r="4473" customFormat="false" ht="15" hidden="false" customHeight="false" outlineLevel="0" collapsed="false">
      <c r="A4473" s="51" t="n">
        <f aca="false">Prices_MTM!A4706</f>
        <v>44312</v>
      </c>
      <c r="B4473" s="43" t="n">
        <f aca="false">Prices_MTM!I4706</f>
        <v>-3499.99999999966</v>
      </c>
      <c r="C4473" s="43" t="n">
        <f aca="false">-PERCENTILE(Prices_MTM!I4456:I4705,1-Inputs!$B$8)</f>
        <v>120875</v>
      </c>
      <c r="D4473" s="43" t="n">
        <f aca="false">NORMSINV(Inputs!$B$8)*STDEV(Prices_MTM!I4456:I4705)</f>
        <v>122937.037833328</v>
      </c>
      <c r="E4473" s="43" t="n">
        <f aca="false">-PERCENTILE(Prices_MTM!I4456:I4705,1-Inputs!$B$9)</f>
        <v>165230</v>
      </c>
      <c r="F4473" s="43" t="n">
        <f aca="false">NORMSINV(Inputs!$B$9)*STDEV(Prices_MTM!I4456:I4705)</f>
        <v>173872.198667607</v>
      </c>
      <c r="G4473" s="52" t="n">
        <f aca="false">IF(-B4473&gt;C4473,1,0)</f>
        <v>0</v>
      </c>
      <c r="H4473" s="52" t="n">
        <f aca="false">IF(-B4473&gt;D4473,1,0)</f>
        <v>0</v>
      </c>
      <c r="I4473" s="52" t="n">
        <f aca="false">IF(-B4473&gt;E4473,1,0)</f>
        <v>0</v>
      </c>
      <c r="J4473" s="52" t="n">
        <f aca="false">IF(-B4473&gt;F4473,1,0)</f>
        <v>0</v>
      </c>
    </row>
    <row r="4474" customFormat="false" ht="15" hidden="false" customHeight="false" outlineLevel="0" collapsed="false">
      <c r="A4474" s="51" t="n">
        <f aca="false">Prices_MTM!A4707</f>
        <v>44313</v>
      </c>
      <c r="B4474" s="43" t="n">
        <f aca="false">Prices_MTM!I4707</f>
        <v>63499.9999999998</v>
      </c>
      <c r="C4474" s="43" t="n">
        <f aca="false">-PERCENTILE(Prices_MTM!I4457:I4706,1-Inputs!$B$8)</f>
        <v>120875</v>
      </c>
      <c r="D4474" s="43" t="n">
        <f aca="false">NORMSINV(Inputs!$B$8)*STDEV(Prices_MTM!I4457:I4706)</f>
        <v>120563.338238834</v>
      </c>
      <c r="E4474" s="43" t="n">
        <f aca="false">-PERCENTILE(Prices_MTM!I4457:I4706,1-Inputs!$B$9)</f>
        <v>165230</v>
      </c>
      <c r="F4474" s="43" t="n">
        <f aca="false">NORMSINV(Inputs!$B$9)*STDEV(Prices_MTM!I4457:I4706)</f>
        <v>170515.030032792</v>
      </c>
      <c r="G4474" s="52" t="n">
        <f aca="false">IF(-B4474&gt;C4474,1,0)</f>
        <v>0</v>
      </c>
      <c r="H4474" s="52" t="n">
        <f aca="false">IF(-B4474&gt;D4474,1,0)</f>
        <v>0</v>
      </c>
      <c r="I4474" s="52" t="n">
        <f aca="false">IF(-B4474&gt;E4474,1,0)</f>
        <v>0</v>
      </c>
      <c r="J4474" s="52" t="n">
        <f aca="false">IF(-B4474&gt;F4474,1,0)</f>
        <v>0</v>
      </c>
    </row>
    <row r="4475" customFormat="false" ht="15" hidden="false" customHeight="false" outlineLevel="0" collapsed="false">
      <c r="A4475" s="51" t="n">
        <f aca="false">Prices_MTM!A4708</f>
        <v>44314</v>
      </c>
      <c r="B4475" s="43" t="n">
        <f aca="false">Prices_MTM!I4708</f>
        <v>36500.0000000002</v>
      </c>
      <c r="C4475" s="43" t="n">
        <f aca="false">-PERCENTILE(Prices_MTM!I4458:I4707,1-Inputs!$B$8)</f>
        <v>120875</v>
      </c>
      <c r="D4475" s="43" t="n">
        <f aca="false">NORMSINV(Inputs!$B$8)*STDEV(Prices_MTM!I4458:I4707)</f>
        <v>120485.68881093</v>
      </c>
      <c r="E4475" s="43" t="n">
        <f aca="false">-PERCENTILE(Prices_MTM!I4458:I4707,1-Inputs!$B$9)</f>
        <v>165230</v>
      </c>
      <c r="F4475" s="43" t="n">
        <f aca="false">NORMSINV(Inputs!$B$9)*STDEV(Prices_MTM!I4458:I4707)</f>
        <v>170405.208965092</v>
      </c>
      <c r="G4475" s="52" t="n">
        <f aca="false">IF(-B4475&gt;C4475,1,0)</f>
        <v>0</v>
      </c>
      <c r="H4475" s="52" t="n">
        <f aca="false">IF(-B4475&gt;D4475,1,0)</f>
        <v>0</v>
      </c>
      <c r="I4475" s="52" t="n">
        <f aca="false">IF(-B4475&gt;E4475,1,0)</f>
        <v>0</v>
      </c>
      <c r="J4475" s="52" t="n">
        <f aca="false">IF(-B4475&gt;F4475,1,0)</f>
        <v>0</v>
      </c>
    </row>
    <row r="4476" customFormat="false" ht="15" hidden="false" customHeight="false" outlineLevel="0" collapsed="false">
      <c r="A4476" s="51" t="n">
        <f aca="false">Prices_MTM!A4709</f>
        <v>44315</v>
      </c>
      <c r="B4476" s="43" t="n">
        <f aca="false">Prices_MTM!I4709</f>
        <v>59999.9999999994</v>
      </c>
      <c r="C4476" s="43" t="n">
        <f aca="false">-PERCENTILE(Prices_MTM!I4459:I4708,1-Inputs!$B$8)</f>
        <v>120875</v>
      </c>
      <c r="D4476" s="43" t="n">
        <f aca="false">NORMSINV(Inputs!$B$8)*STDEV(Prices_MTM!I4459:I4708)</f>
        <v>120434.336191584</v>
      </c>
      <c r="E4476" s="43" t="n">
        <f aca="false">-PERCENTILE(Prices_MTM!I4459:I4708,1-Inputs!$B$9)</f>
        <v>165230</v>
      </c>
      <c r="F4476" s="43" t="n">
        <f aca="false">NORMSINV(Inputs!$B$9)*STDEV(Prices_MTM!I4459:I4708)</f>
        <v>170332.579975566</v>
      </c>
      <c r="G4476" s="52" t="n">
        <f aca="false">IF(-B4476&gt;C4476,1,0)</f>
        <v>0</v>
      </c>
      <c r="H4476" s="52" t="n">
        <f aca="false">IF(-B4476&gt;D4476,1,0)</f>
        <v>0</v>
      </c>
      <c r="I4476" s="52" t="n">
        <f aca="false">IF(-B4476&gt;E4476,1,0)</f>
        <v>0</v>
      </c>
      <c r="J4476" s="52" t="n">
        <f aca="false">IF(-B4476&gt;F4476,1,0)</f>
        <v>0</v>
      </c>
    </row>
    <row r="4477" customFormat="false" ht="15" hidden="false" customHeight="false" outlineLevel="0" collapsed="false">
      <c r="A4477" s="51" t="n">
        <f aca="false">Prices_MTM!A4710</f>
        <v>44316</v>
      </c>
      <c r="B4477" s="43" t="n">
        <f aca="false">Prices_MTM!I4710</f>
        <v>-123500</v>
      </c>
      <c r="C4477" s="43" t="n">
        <f aca="false">-PERCENTILE(Prices_MTM!I4460:I4709,1-Inputs!$B$8)</f>
        <v>108375</v>
      </c>
      <c r="D4477" s="43" t="n">
        <f aca="false">NORMSINV(Inputs!$B$8)*STDEV(Prices_MTM!I4460:I4709)</f>
        <v>114670.974202424</v>
      </c>
      <c r="E4477" s="43" t="n">
        <f aca="false">-PERCENTILE(Prices_MTM!I4460:I4709,1-Inputs!$B$9)</f>
        <v>150805</v>
      </c>
      <c r="F4477" s="43" t="n">
        <f aca="false">NORMSINV(Inputs!$B$9)*STDEV(Prices_MTM!I4460:I4709)</f>
        <v>162181.347129601</v>
      </c>
      <c r="G4477" s="52" t="n">
        <f aca="false">IF(-B4477&gt;C4477,1,0)</f>
        <v>1</v>
      </c>
      <c r="H4477" s="52" t="n">
        <f aca="false">IF(-B4477&gt;D4477,1,0)</f>
        <v>1</v>
      </c>
      <c r="I4477" s="52" t="n">
        <f aca="false">IF(-B4477&gt;E4477,1,0)</f>
        <v>0</v>
      </c>
      <c r="J4477" s="52" t="n">
        <f aca="false">IF(-B4477&gt;F4477,1,0)</f>
        <v>0</v>
      </c>
    </row>
    <row r="4478" customFormat="false" ht="15" hidden="false" customHeight="false" outlineLevel="0" collapsed="false">
      <c r="A4478" s="51" t="n">
        <f aca="false">Prices_MTM!A4711</f>
        <v>44320</v>
      </c>
      <c r="B4478" s="43" t="n">
        <f aca="false">Prices_MTM!I4711</f>
        <v>163000</v>
      </c>
      <c r="C4478" s="43" t="n">
        <f aca="false">-PERCENTILE(Prices_MTM!I4461:I4710,1-Inputs!$B$8)</f>
        <v>119225</v>
      </c>
      <c r="D4478" s="43" t="n">
        <f aca="false">NORMSINV(Inputs!$B$8)*STDEV(Prices_MTM!I4461:I4710)</f>
        <v>115511.966920987</v>
      </c>
      <c r="E4478" s="43" t="n">
        <f aca="false">-PERCENTILE(Prices_MTM!I4461:I4710,1-Inputs!$B$9)</f>
        <v>150805</v>
      </c>
      <c r="F4478" s="43" t="n">
        <f aca="false">NORMSINV(Inputs!$B$9)*STDEV(Prices_MTM!I4461:I4710)</f>
        <v>163370.779180488</v>
      </c>
      <c r="G4478" s="52" t="n">
        <f aca="false">IF(-B4478&gt;C4478,1,0)</f>
        <v>0</v>
      </c>
      <c r="H4478" s="52" t="n">
        <f aca="false">IF(-B4478&gt;D4478,1,0)</f>
        <v>0</v>
      </c>
      <c r="I4478" s="52" t="n">
        <f aca="false">IF(-B4478&gt;E4478,1,0)</f>
        <v>0</v>
      </c>
      <c r="J4478" s="52" t="n">
        <f aca="false">IF(-B4478&gt;F4478,1,0)</f>
        <v>0</v>
      </c>
    </row>
    <row r="4479" customFormat="false" ht="15" hidden="false" customHeight="false" outlineLevel="0" collapsed="false">
      <c r="A4479" s="51" t="n">
        <f aca="false">Prices_MTM!A4712</f>
        <v>44321</v>
      </c>
      <c r="B4479" s="43" t="n">
        <f aca="false">Prices_MTM!I4712</f>
        <v>-49000.0000000002</v>
      </c>
      <c r="C4479" s="43" t="n">
        <f aca="false">-PERCENTILE(Prices_MTM!I4462:I4711,1-Inputs!$B$8)</f>
        <v>119225</v>
      </c>
      <c r="D4479" s="43" t="n">
        <f aca="false">NORMSINV(Inputs!$B$8)*STDEV(Prices_MTM!I4462:I4711)</f>
        <v>115677.735790339</v>
      </c>
      <c r="E4479" s="43" t="n">
        <f aca="false">-PERCENTILE(Prices_MTM!I4462:I4711,1-Inputs!$B$9)</f>
        <v>150805</v>
      </c>
      <c r="F4479" s="43" t="n">
        <f aca="false">NORMSINV(Inputs!$B$9)*STDEV(Prices_MTM!I4462:I4711)</f>
        <v>163605.22925585</v>
      </c>
      <c r="G4479" s="52" t="n">
        <f aca="false">IF(-B4479&gt;C4479,1,0)</f>
        <v>0</v>
      </c>
      <c r="H4479" s="52" t="n">
        <f aca="false">IF(-B4479&gt;D4479,1,0)</f>
        <v>0</v>
      </c>
      <c r="I4479" s="52" t="n">
        <f aca="false">IF(-B4479&gt;E4479,1,0)</f>
        <v>0</v>
      </c>
      <c r="J4479" s="52" t="n">
        <f aca="false">IF(-B4479&gt;F4479,1,0)</f>
        <v>0</v>
      </c>
    </row>
    <row r="4480" customFormat="false" ht="15" hidden="false" customHeight="false" outlineLevel="0" collapsed="false">
      <c r="A4480" s="51" t="n">
        <f aca="false">Prices_MTM!A4713</f>
        <v>44322</v>
      </c>
      <c r="B4480" s="43" t="n">
        <f aca="false">Prices_MTM!I4713</f>
        <v>-35499.9999999997</v>
      </c>
      <c r="C4480" s="43" t="n">
        <f aca="false">-PERCENTILE(Prices_MTM!I4463:I4712,1-Inputs!$B$8)</f>
        <v>119225</v>
      </c>
      <c r="D4480" s="43" t="n">
        <f aca="false">NORMSINV(Inputs!$B$8)*STDEV(Prices_MTM!I4463:I4712)</f>
        <v>108178.310167556</v>
      </c>
      <c r="E4480" s="43" t="n">
        <f aca="false">-PERCENTILE(Prices_MTM!I4463:I4712,1-Inputs!$B$9)</f>
        <v>150805</v>
      </c>
      <c r="F4480" s="43" t="n">
        <f aca="false">NORMSINV(Inputs!$B$9)*STDEV(Prices_MTM!I4463:I4712)</f>
        <v>152998.648482811</v>
      </c>
      <c r="G4480" s="52" t="n">
        <f aca="false">IF(-B4480&gt;C4480,1,0)</f>
        <v>0</v>
      </c>
      <c r="H4480" s="52" t="n">
        <f aca="false">IF(-B4480&gt;D4480,1,0)</f>
        <v>0</v>
      </c>
      <c r="I4480" s="52" t="n">
        <f aca="false">IF(-B4480&gt;E4480,1,0)</f>
        <v>0</v>
      </c>
      <c r="J4480" s="52" t="n">
        <f aca="false">IF(-B4480&gt;F4480,1,0)</f>
        <v>0</v>
      </c>
    </row>
    <row r="4481" customFormat="false" ht="15" hidden="false" customHeight="false" outlineLevel="0" collapsed="false">
      <c r="A4481" s="51" t="n">
        <f aca="false">Prices_MTM!A4714</f>
        <v>44323</v>
      </c>
      <c r="B4481" s="43" t="n">
        <f aca="false">Prices_MTM!I4714</f>
        <v>17499.999999999</v>
      </c>
      <c r="C4481" s="43" t="n">
        <f aca="false">-PERCENTILE(Prices_MTM!I4464:I4713,1-Inputs!$B$8)</f>
        <v>119225</v>
      </c>
      <c r="D4481" s="43" t="n">
        <f aca="false">NORMSINV(Inputs!$B$8)*STDEV(Prices_MTM!I4464:I4713)</f>
        <v>108249.7273601</v>
      </c>
      <c r="E4481" s="43" t="n">
        <f aca="false">-PERCENTILE(Prices_MTM!I4464:I4713,1-Inputs!$B$9)</f>
        <v>150805</v>
      </c>
      <c r="F4481" s="43" t="n">
        <f aca="false">NORMSINV(Inputs!$B$9)*STDEV(Prices_MTM!I4464:I4713)</f>
        <v>153099.655181111</v>
      </c>
      <c r="G4481" s="52" t="n">
        <f aca="false">IF(-B4481&gt;C4481,1,0)</f>
        <v>0</v>
      </c>
      <c r="H4481" s="52" t="n">
        <f aca="false">IF(-B4481&gt;D4481,1,0)</f>
        <v>0</v>
      </c>
      <c r="I4481" s="52" t="n">
        <f aca="false">IF(-B4481&gt;E4481,1,0)</f>
        <v>0</v>
      </c>
      <c r="J4481" s="52" t="n">
        <f aca="false">IF(-B4481&gt;F4481,1,0)</f>
        <v>0</v>
      </c>
    </row>
    <row r="4482" customFormat="false" ht="15" hidden="false" customHeight="false" outlineLevel="0" collapsed="false">
      <c r="A4482" s="51" t="n">
        <f aca="false">Prices_MTM!A4715</f>
        <v>44326</v>
      </c>
      <c r="B4482" s="43" t="n">
        <f aca="false">Prices_MTM!I4715</f>
        <v>2000.00000000102</v>
      </c>
      <c r="C4482" s="43" t="n">
        <f aca="false">-PERCENTILE(Prices_MTM!I4465:I4714,1-Inputs!$B$8)</f>
        <v>119225</v>
      </c>
      <c r="D4482" s="43" t="n">
        <f aca="false">NORMSINV(Inputs!$B$8)*STDEV(Prices_MTM!I4465:I4714)</f>
        <v>108213.279644927</v>
      </c>
      <c r="E4482" s="43" t="n">
        <f aca="false">-PERCENTILE(Prices_MTM!I4465:I4714,1-Inputs!$B$9)</f>
        <v>150805</v>
      </c>
      <c r="F4482" s="43" t="n">
        <f aca="false">NORMSINV(Inputs!$B$9)*STDEV(Prices_MTM!I4465:I4714)</f>
        <v>153048.106481994</v>
      </c>
      <c r="G4482" s="52" t="n">
        <f aca="false">IF(-B4482&gt;C4482,1,0)</f>
        <v>0</v>
      </c>
      <c r="H4482" s="52" t="n">
        <f aca="false">IF(-B4482&gt;D4482,1,0)</f>
        <v>0</v>
      </c>
      <c r="I4482" s="52" t="n">
        <f aca="false">IF(-B4482&gt;E4482,1,0)</f>
        <v>0</v>
      </c>
      <c r="J4482" s="52" t="n">
        <f aca="false">IF(-B4482&gt;F4482,1,0)</f>
        <v>0</v>
      </c>
    </row>
    <row r="4483" customFormat="false" ht="15" hidden="false" customHeight="false" outlineLevel="0" collapsed="false">
      <c r="A4483" s="51" t="n">
        <f aca="false">Prices_MTM!A4716</f>
        <v>44327</v>
      </c>
      <c r="B4483" s="43" t="n">
        <f aca="false">Prices_MTM!I4716</f>
        <v>28000.0000000001</v>
      </c>
      <c r="C4483" s="43" t="n">
        <f aca="false">-PERCENTILE(Prices_MTM!I4466:I4715,1-Inputs!$B$8)</f>
        <v>119225</v>
      </c>
      <c r="D4483" s="43" t="n">
        <f aca="false">NORMSINV(Inputs!$B$8)*STDEV(Prices_MTM!I4466:I4715)</f>
        <v>107106.995373331</v>
      </c>
      <c r="E4483" s="43" t="n">
        <f aca="false">-PERCENTILE(Prices_MTM!I4466:I4715,1-Inputs!$B$9)</f>
        <v>150805</v>
      </c>
      <c r="F4483" s="43" t="n">
        <f aca="false">NORMSINV(Inputs!$B$9)*STDEV(Prices_MTM!I4466:I4715)</f>
        <v>151483.467524982</v>
      </c>
      <c r="G4483" s="52" t="n">
        <f aca="false">IF(-B4483&gt;C4483,1,0)</f>
        <v>0</v>
      </c>
      <c r="H4483" s="52" t="n">
        <f aca="false">IF(-B4483&gt;D4483,1,0)</f>
        <v>0</v>
      </c>
      <c r="I4483" s="52" t="n">
        <f aca="false">IF(-B4483&gt;E4483,1,0)</f>
        <v>0</v>
      </c>
      <c r="J4483" s="52" t="n">
        <f aca="false">IF(-B4483&gt;F4483,1,0)</f>
        <v>0</v>
      </c>
    </row>
    <row r="4484" customFormat="false" ht="15" hidden="false" customHeight="false" outlineLevel="0" collapsed="false">
      <c r="A4484" s="51" t="n">
        <f aca="false">Prices_MTM!A4717</f>
        <v>44328</v>
      </c>
      <c r="B4484" s="43" t="n">
        <f aca="false">Prices_MTM!I4717</f>
        <v>25499.9999999988</v>
      </c>
      <c r="C4484" s="43" t="n">
        <f aca="false">-PERCENTILE(Prices_MTM!I4467:I4716,1-Inputs!$B$8)</f>
        <v>119225</v>
      </c>
      <c r="D4484" s="43" t="n">
        <f aca="false">NORMSINV(Inputs!$B$8)*STDEV(Prices_MTM!I4467:I4716)</f>
        <v>107120.117696642</v>
      </c>
      <c r="E4484" s="43" t="n">
        <f aca="false">-PERCENTILE(Prices_MTM!I4467:I4716,1-Inputs!$B$9)</f>
        <v>150805</v>
      </c>
      <c r="F4484" s="43" t="n">
        <f aca="false">NORMSINV(Inputs!$B$9)*STDEV(Prices_MTM!I4467:I4716)</f>
        <v>151502.026677258</v>
      </c>
      <c r="G4484" s="52" t="n">
        <f aca="false">IF(-B4484&gt;C4484,1,0)</f>
        <v>0</v>
      </c>
      <c r="H4484" s="52" t="n">
        <f aca="false">IF(-B4484&gt;D4484,1,0)</f>
        <v>0</v>
      </c>
      <c r="I4484" s="52" t="n">
        <f aca="false">IF(-B4484&gt;E4484,1,0)</f>
        <v>0</v>
      </c>
      <c r="J4484" s="52" t="n">
        <f aca="false">IF(-B4484&gt;F4484,1,0)</f>
        <v>0</v>
      </c>
    </row>
    <row r="4485" customFormat="false" ht="15" hidden="false" customHeight="false" outlineLevel="0" collapsed="false">
      <c r="A4485" s="51" t="n">
        <f aca="false">Prices_MTM!A4718</f>
        <v>44329</v>
      </c>
      <c r="B4485" s="43" t="n">
        <f aca="false">Prices_MTM!I4718</f>
        <v>-100999.999999999</v>
      </c>
      <c r="C4485" s="43" t="n">
        <f aca="false">-PERCENTILE(Prices_MTM!I4468:I4717,1-Inputs!$B$8)</f>
        <v>119225</v>
      </c>
      <c r="D4485" s="43" t="n">
        <f aca="false">NORMSINV(Inputs!$B$8)*STDEV(Prices_MTM!I4468:I4717)</f>
        <v>107092.749299787</v>
      </c>
      <c r="E4485" s="43" t="n">
        <f aca="false">-PERCENTILE(Prices_MTM!I4468:I4717,1-Inputs!$B$9)</f>
        <v>150805</v>
      </c>
      <c r="F4485" s="43" t="n">
        <f aca="false">NORMSINV(Inputs!$B$9)*STDEV(Prices_MTM!I4468:I4717)</f>
        <v>151463.319031304</v>
      </c>
      <c r="G4485" s="52" t="n">
        <f aca="false">IF(-B4485&gt;C4485,1,0)</f>
        <v>0</v>
      </c>
      <c r="H4485" s="52" t="n">
        <f aca="false">IF(-B4485&gt;D4485,1,0)</f>
        <v>0</v>
      </c>
      <c r="I4485" s="52" t="n">
        <f aca="false">IF(-B4485&gt;E4485,1,0)</f>
        <v>0</v>
      </c>
      <c r="J4485" s="52" t="n">
        <f aca="false">IF(-B4485&gt;F4485,1,0)</f>
        <v>0</v>
      </c>
    </row>
    <row r="4486" customFormat="false" ht="15" hidden="false" customHeight="false" outlineLevel="0" collapsed="false">
      <c r="A4486" s="51" t="n">
        <f aca="false">Prices_MTM!A4719</f>
        <v>44330</v>
      </c>
      <c r="B4486" s="43" t="n">
        <f aca="false">Prices_MTM!I4719</f>
        <v>55999.9999999995</v>
      </c>
      <c r="C4486" s="43" t="n">
        <f aca="false">-PERCENTILE(Prices_MTM!I4469:I4718,1-Inputs!$B$8)</f>
        <v>119225</v>
      </c>
      <c r="D4486" s="43" t="n">
        <f aca="false">NORMSINV(Inputs!$B$8)*STDEV(Prices_MTM!I4469:I4718)</f>
        <v>107614.866358853</v>
      </c>
      <c r="E4486" s="43" t="n">
        <f aca="false">-PERCENTILE(Prices_MTM!I4469:I4718,1-Inputs!$B$9)</f>
        <v>150805</v>
      </c>
      <c r="F4486" s="43" t="n">
        <f aca="false">NORMSINV(Inputs!$B$9)*STDEV(Prices_MTM!I4469:I4718)</f>
        <v>152201.759151724</v>
      </c>
      <c r="G4486" s="52" t="n">
        <f aca="false">IF(-B4486&gt;C4486,1,0)</f>
        <v>0</v>
      </c>
      <c r="H4486" s="52" t="n">
        <f aca="false">IF(-B4486&gt;D4486,1,0)</f>
        <v>0</v>
      </c>
      <c r="I4486" s="52" t="n">
        <f aca="false">IF(-B4486&gt;E4486,1,0)</f>
        <v>0</v>
      </c>
      <c r="J4486" s="52" t="n">
        <f aca="false">IF(-B4486&gt;F4486,1,0)</f>
        <v>0</v>
      </c>
    </row>
    <row r="4487" customFormat="false" ht="15" hidden="false" customHeight="false" outlineLevel="0" collapsed="false">
      <c r="A4487" s="51" t="n">
        <f aca="false">Prices_MTM!A4720</f>
        <v>44333</v>
      </c>
      <c r="B4487" s="43" t="n">
        <f aca="false">Prices_MTM!I4720</f>
        <v>72999.9999999997</v>
      </c>
      <c r="C4487" s="43" t="n">
        <f aca="false">-PERCENTILE(Prices_MTM!I4470:I4719,1-Inputs!$B$8)</f>
        <v>119225</v>
      </c>
      <c r="D4487" s="43" t="n">
        <f aca="false">NORMSINV(Inputs!$B$8)*STDEV(Prices_MTM!I4470:I4719)</f>
        <v>107126.776843417</v>
      </c>
      <c r="E4487" s="43" t="n">
        <f aca="false">-PERCENTILE(Prices_MTM!I4470:I4719,1-Inputs!$B$9)</f>
        <v>150805</v>
      </c>
      <c r="F4487" s="43" t="n">
        <f aca="false">NORMSINV(Inputs!$B$9)*STDEV(Prices_MTM!I4470:I4719)</f>
        <v>151511.444835622</v>
      </c>
      <c r="G4487" s="52" t="n">
        <f aca="false">IF(-B4487&gt;C4487,1,0)</f>
        <v>0</v>
      </c>
      <c r="H4487" s="52" t="n">
        <f aca="false">IF(-B4487&gt;D4487,1,0)</f>
        <v>0</v>
      </c>
      <c r="I4487" s="52" t="n">
        <f aca="false">IF(-B4487&gt;E4487,1,0)</f>
        <v>0</v>
      </c>
      <c r="J4487" s="52" t="n">
        <f aca="false">IF(-B4487&gt;F4487,1,0)</f>
        <v>0</v>
      </c>
    </row>
    <row r="4488" customFormat="false" ht="15" hidden="false" customHeight="false" outlineLevel="0" collapsed="false">
      <c r="A4488" s="51" t="n">
        <f aca="false">Prices_MTM!A4721</f>
        <v>44334</v>
      </c>
      <c r="B4488" s="43" t="n">
        <f aca="false">Prices_MTM!I4721</f>
        <v>-44500</v>
      </c>
      <c r="C4488" s="43" t="n">
        <f aca="false">-PERCENTILE(Prices_MTM!I4471:I4720,1-Inputs!$B$8)</f>
        <v>119225</v>
      </c>
      <c r="D4488" s="43" t="n">
        <f aca="false">NORMSINV(Inputs!$B$8)*STDEV(Prices_MTM!I4471:I4720)</f>
        <v>106754.906769974</v>
      </c>
      <c r="E4488" s="43" t="n">
        <f aca="false">-PERCENTILE(Prices_MTM!I4471:I4720,1-Inputs!$B$9)</f>
        <v>150805</v>
      </c>
      <c r="F4488" s="43" t="n">
        <f aca="false">NORMSINV(Inputs!$B$9)*STDEV(Prices_MTM!I4471:I4720)</f>
        <v>150985.501894197</v>
      </c>
      <c r="G4488" s="52" t="n">
        <f aca="false">IF(-B4488&gt;C4488,1,0)</f>
        <v>0</v>
      </c>
      <c r="H4488" s="52" t="n">
        <f aca="false">IF(-B4488&gt;D4488,1,0)</f>
        <v>0</v>
      </c>
      <c r="I4488" s="52" t="n">
        <f aca="false">IF(-B4488&gt;E4488,1,0)</f>
        <v>0</v>
      </c>
      <c r="J4488" s="52" t="n">
        <f aca="false">IF(-B4488&gt;F4488,1,0)</f>
        <v>0</v>
      </c>
    </row>
    <row r="4489" customFormat="false" ht="15" hidden="false" customHeight="false" outlineLevel="0" collapsed="false">
      <c r="A4489" s="51" t="n">
        <f aca="false">Prices_MTM!A4722</f>
        <v>44335</v>
      </c>
      <c r="B4489" s="43" t="n">
        <f aca="false">Prices_MTM!I4722</f>
        <v>-114499.999999999</v>
      </c>
      <c r="C4489" s="43" t="n">
        <f aca="false">-PERCENTILE(Prices_MTM!I4472:I4721,1-Inputs!$B$8)</f>
        <v>119225</v>
      </c>
      <c r="D4489" s="43" t="n">
        <f aca="false">NORMSINV(Inputs!$B$8)*STDEV(Prices_MTM!I4472:I4721)</f>
        <v>106421.186012221</v>
      </c>
      <c r="E4489" s="43" t="n">
        <f aca="false">-PERCENTILE(Prices_MTM!I4472:I4721,1-Inputs!$B$9)</f>
        <v>150805</v>
      </c>
      <c r="F4489" s="43" t="n">
        <f aca="false">NORMSINV(Inputs!$B$9)*STDEV(Prices_MTM!I4472:I4721)</f>
        <v>150513.514257971</v>
      </c>
      <c r="G4489" s="52" t="n">
        <f aca="false">IF(-B4489&gt;C4489,1,0)</f>
        <v>0</v>
      </c>
      <c r="H4489" s="52" t="n">
        <f aca="false">IF(-B4489&gt;D4489,1,0)</f>
        <v>1</v>
      </c>
      <c r="I4489" s="52" t="n">
        <f aca="false">IF(-B4489&gt;E4489,1,0)</f>
        <v>0</v>
      </c>
      <c r="J4489" s="52" t="n">
        <f aca="false">IF(-B4489&gt;F4489,1,0)</f>
        <v>0</v>
      </c>
    </row>
    <row r="4490" customFormat="false" ht="15" hidden="false" customHeight="false" outlineLevel="0" collapsed="false">
      <c r="A4490" s="51" t="n">
        <f aca="false">Prices_MTM!A4723</f>
        <v>44336</v>
      </c>
      <c r="B4490" s="43" t="n">
        <f aca="false">Prices_MTM!I4723</f>
        <v>-48000.0000000004</v>
      </c>
      <c r="C4490" s="43" t="n">
        <f aca="false">-PERCENTILE(Prices_MTM!I4473:I4722,1-Inputs!$B$8)</f>
        <v>119449.999999999</v>
      </c>
      <c r="D4490" s="43" t="n">
        <f aca="false">NORMSINV(Inputs!$B$8)*STDEV(Prices_MTM!I4473:I4722)</f>
        <v>106127.202809408</v>
      </c>
      <c r="E4490" s="43" t="n">
        <f aca="false">-PERCENTILE(Prices_MTM!I4473:I4722,1-Inputs!$B$9)</f>
        <v>150805</v>
      </c>
      <c r="F4490" s="43" t="n">
        <f aca="false">NORMSINV(Inputs!$B$9)*STDEV(Prices_MTM!I4473:I4722)</f>
        <v>150097.728204025</v>
      </c>
      <c r="G4490" s="52" t="n">
        <f aca="false">IF(-B4490&gt;C4490,1,0)</f>
        <v>0</v>
      </c>
      <c r="H4490" s="52" t="n">
        <f aca="false">IF(-B4490&gt;D4490,1,0)</f>
        <v>0</v>
      </c>
      <c r="I4490" s="52" t="n">
        <f aca="false">IF(-B4490&gt;E4490,1,0)</f>
        <v>0</v>
      </c>
      <c r="J4490" s="52" t="n">
        <f aca="false">IF(-B4490&gt;F4490,1,0)</f>
        <v>0</v>
      </c>
    </row>
    <row r="4491" customFormat="false" ht="15" hidden="false" customHeight="false" outlineLevel="0" collapsed="false">
      <c r="A4491" s="51" t="n">
        <f aca="false">Prices_MTM!A4724</f>
        <v>44337</v>
      </c>
      <c r="B4491" s="43" t="n">
        <f aca="false">Prices_MTM!I4724</f>
        <v>89000</v>
      </c>
      <c r="C4491" s="43" t="n">
        <f aca="false">-PERCENTILE(Prices_MTM!I4474:I4723,1-Inputs!$B$8)</f>
        <v>119449.999999999</v>
      </c>
      <c r="D4491" s="43" t="n">
        <f aca="false">NORMSINV(Inputs!$B$8)*STDEV(Prices_MTM!I4474:I4723)</f>
        <v>105592.412531689</v>
      </c>
      <c r="E4491" s="43" t="n">
        <f aca="false">-PERCENTILE(Prices_MTM!I4474:I4723,1-Inputs!$B$9)</f>
        <v>150805</v>
      </c>
      <c r="F4491" s="43" t="n">
        <f aca="false">NORMSINV(Inputs!$B$9)*STDEV(Prices_MTM!I4474:I4723)</f>
        <v>149341.364108617</v>
      </c>
      <c r="G4491" s="52" t="n">
        <f aca="false">IF(-B4491&gt;C4491,1,0)</f>
        <v>0</v>
      </c>
      <c r="H4491" s="52" t="n">
        <f aca="false">IF(-B4491&gt;D4491,1,0)</f>
        <v>0</v>
      </c>
      <c r="I4491" s="52" t="n">
        <f aca="false">IF(-B4491&gt;E4491,1,0)</f>
        <v>0</v>
      </c>
      <c r="J4491" s="52" t="n">
        <f aca="false">IF(-B4491&gt;F4491,1,0)</f>
        <v>0</v>
      </c>
    </row>
    <row r="4492" customFormat="false" ht="15" hidden="false" customHeight="false" outlineLevel="0" collapsed="false">
      <c r="A4492" s="51" t="n">
        <f aca="false">Prices_MTM!A4725</f>
        <v>44340</v>
      </c>
      <c r="B4492" s="43" t="n">
        <f aca="false">Prices_MTM!I4725</f>
        <v>158499.999999999</v>
      </c>
      <c r="C4492" s="43" t="n">
        <f aca="false">-PERCENTILE(Prices_MTM!I4475:I4724,1-Inputs!$B$8)</f>
        <v>119449.999999999</v>
      </c>
      <c r="D4492" s="43" t="n">
        <f aca="false">NORMSINV(Inputs!$B$8)*STDEV(Prices_MTM!I4475:I4724)</f>
        <v>105802.949392025</v>
      </c>
      <c r="E4492" s="43" t="n">
        <f aca="false">-PERCENTILE(Prices_MTM!I4475:I4724,1-Inputs!$B$9)</f>
        <v>150805</v>
      </c>
      <c r="F4492" s="43" t="n">
        <f aca="false">NORMSINV(Inputs!$B$9)*STDEV(Prices_MTM!I4475:I4724)</f>
        <v>149639.130407954</v>
      </c>
      <c r="G4492" s="52" t="n">
        <f aca="false">IF(-B4492&gt;C4492,1,0)</f>
        <v>0</v>
      </c>
      <c r="H4492" s="52" t="n">
        <f aca="false">IF(-B4492&gt;D4492,1,0)</f>
        <v>0</v>
      </c>
      <c r="I4492" s="52" t="n">
        <f aca="false">IF(-B4492&gt;E4492,1,0)</f>
        <v>0</v>
      </c>
      <c r="J4492" s="52" t="n">
        <f aca="false">IF(-B4492&gt;F4492,1,0)</f>
        <v>0</v>
      </c>
    </row>
    <row r="4493" customFormat="false" ht="15" hidden="false" customHeight="false" outlineLevel="0" collapsed="false">
      <c r="A4493" s="51" t="n">
        <f aca="false">Prices_MTM!A4726</f>
        <v>44341</v>
      </c>
      <c r="B4493" s="43" t="n">
        <f aca="false">Prices_MTM!I4726</f>
        <v>3500.00000000037</v>
      </c>
      <c r="C4493" s="43" t="n">
        <f aca="false">-PERCENTILE(Prices_MTM!I4476:I4725,1-Inputs!$B$8)</f>
        <v>119449.999999999</v>
      </c>
      <c r="D4493" s="43" t="n">
        <f aca="false">NORMSINV(Inputs!$B$8)*STDEV(Prices_MTM!I4476:I4725)</f>
        <v>106927.913608586</v>
      </c>
      <c r="E4493" s="43" t="n">
        <f aca="false">-PERCENTILE(Prices_MTM!I4476:I4725,1-Inputs!$B$9)</f>
        <v>150805</v>
      </c>
      <c r="F4493" s="43" t="n">
        <f aca="false">NORMSINV(Inputs!$B$9)*STDEV(Prices_MTM!I4476:I4725)</f>
        <v>151230.188767608</v>
      </c>
      <c r="G4493" s="52" t="n">
        <f aca="false">IF(-B4493&gt;C4493,1,0)</f>
        <v>0</v>
      </c>
      <c r="H4493" s="52" t="n">
        <f aca="false">IF(-B4493&gt;D4493,1,0)</f>
        <v>0</v>
      </c>
      <c r="I4493" s="52" t="n">
        <f aca="false">IF(-B4493&gt;E4493,1,0)</f>
        <v>0</v>
      </c>
      <c r="J4493" s="52" t="n">
        <f aca="false">IF(-B4493&gt;F4493,1,0)</f>
        <v>0</v>
      </c>
    </row>
    <row r="4494" customFormat="false" ht="15" hidden="false" customHeight="false" outlineLevel="0" collapsed="false">
      <c r="A4494" s="51" t="n">
        <f aca="false">Prices_MTM!A4727</f>
        <v>44342</v>
      </c>
      <c r="B4494" s="43" t="n">
        <f aca="false">Prices_MTM!I4727</f>
        <v>7499.99999999957</v>
      </c>
      <c r="C4494" s="43" t="n">
        <f aca="false">-PERCENTILE(Prices_MTM!I4477:I4726,1-Inputs!$B$8)</f>
        <v>119449.999999999</v>
      </c>
      <c r="D4494" s="43" t="n">
        <f aca="false">NORMSINV(Inputs!$B$8)*STDEV(Prices_MTM!I4477:I4726)</f>
        <v>106700.780442643</v>
      </c>
      <c r="E4494" s="43" t="n">
        <f aca="false">-PERCENTILE(Prices_MTM!I4477:I4726,1-Inputs!$B$9)</f>
        <v>150805</v>
      </c>
      <c r="F4494" s="43" t="n">
        <f aca="false">NORMSINV(Inputs!$B$9)*STDEV(Prices_MTM!I4477:I4726)</f>
        <v>150908.949996536</v>
      </c>
      <c r="G4494" s="52" t="n">
        <f aca="false">IF(-B4494&gt;C4494,1,0)</f>
        <v>0</v>
      </c>
      <c r="H4494" s="52" t="n">
        <f aca="false">IF(-B4494&gt;D4494,1,0)</f>
        <v>0</v>
      </c>
      <c r="I4494" s="52" t="n">
        <f aca="false">IF(-B4494&gt;E4494,1,0)</f>
        <v>0</v>
      </c>
      <c r="J4494" s="52" t="n">
        <f aca="false">IF(-B4494&gt;F4494,1,0)</f>
        <v>0</v>
      </c>
    </row>
    <row r="4495" customFormat="false" ht="15" hidden="false" customHeight="false" outlineLevel="0" collapsed="false">
      <c r="A4495" s="51" t="n">
        <f aca="false">Prices_MTM!A4728</f>
        <v>44343</v>
      </c>
      <c r="B4495" s="43" t="n">
        <f aca="false">Prices_MTM!I4728</f>
        <v>21000.0000000008</v>
      </c>
      <c r="C4495" s="43" t="n">
        <f aca="false">-PERCENTILE(Prices_MTM!I4478:I4727,1-Inputs!$B$8)</f>
        <v>119449.999999999</v>
      </c>
      <c r="D4495" s="43" t="n">
        <f aca="false">NORMSINV(Inputs!$B$8)*STDEV(Prices_MTM!I4478:I4727)</f>
        <v>106627.092887184</v>
      </c>
      <c r="E4495" s="43" t="n">
        <f aca="false">-PERCENTILE(Prices_MTM!I4478:I4727,1-Inputs!$B$9)</f>
        <v>150805</v>
      </c>
      <c r="F4495" s="43" t="n">
        <f aca="false">NORMSINV(Inputs!$B$9)*STDEV(Prices_MTM!I4478:I4727)</f>
        <v>150804.73228064</v>
      </c>
      <c r="G4495" s="52" t="n">
        <f aca="false">IF(-B4495&gt;C4495,1,0)</f>
        <v>0</v>
      </c>
      <c r="H4495" s="52" t="n">
        <f aca="false">IF(-B4495&gt;D4495,1,0)</f>
        <v>0</v>
      </c>
      <c r="I4495" s="52" t="n">
        <f aca="false">IF(-B4495&gt;E4495,1,0)</f>
        <v>0</v>
      </c>
      <c r="J4495" s="52" t="n">
        <f aca="false">IF(-B4495&gt;F4495,1,0)</f>
        <v>0</v>
      </c>
    </row>
    <row r="4496" customFormat="false" ht="15" hidden="false" customHeight="false" outlineLevel="0" collapsed="false">
      <c r="A4496" s="51" t="n">
        <f aca="false">Prices_MTM!A4729</f>
        <v>44344</v>
      </c>
      <c r="B4496" s="43" t="n">
        <f aca="false">Prices_MTM!I4729</f>
        <v>-52499.9999999999</v>
      </c>
      <c r="C4496" s="43" t="n">
        <f aca="false">-PERCENTILE(Prices_MTM!I4479:I4728,1-Inputs!$B$8)</f>
        <v>119449.999999999</v>
      </c>
      <c r="D4496" s="43" t="n">
        <f aca="false">NORMSINV(Inputs!$B$8)*STDEV(Prices_MTM!I4479:I4728)</f>
        <v>106047.768762054</v>
      </c>
      <c r="E4496" s="43" t="n">
        <f aca="false">-PERCENTILE(Prices_MTM!I4479:I4728,1-Inputs!$B$9)</f>
        <v>150805</v>
      </c>
      <c r="F4496" s="43" t="n">
        <f aca="false">NORMSINV(Inputs!$B$9)*STDEV(Prices_MTM!I4479:I4728)</f>
        <v>149985.383114979</v>
      </c>
      <c r="G4496" s="52" t="n">
        <f aca="false">IF(-B4496&gt;C4496,1,0)</f>
        <v>0</v>
      </c>
      <c r="H4496" s="52" t="n">
        <f aca="false">IF(-B4496&gt;D4496,1,0)</f>
        <v>0</v>
      </c>
      <c r="I4496" s="52" t="n">
        <f aca="false">IF(-B4496&gt;E4496,1,0)</f>
        <v>0</v>
      </c>
      <c r="J4496" s="52" t="n">
        <f aca="false">IF(-B4496&gt;F4496,1,0)</f>
        <v>0</v>
      </c>
    </row>
    <row r="4497" customFormat="false" ht="15" hidden="false" customHeight="false" outlineLevel="0" collapsed="false">
      <c r="A4497" s="51" t="n">
        <f aca="false">Prices_MTM!A4730</f>
        <v>44348</v>
      </c>
      <c r="B4497" s="43" t="n">
        <f aca="false">Prices_MTM!I4730</f>
        <v>115499.999999999</v>
      </c>
      <c r="C4497" s="43" t="n">
        <f aca="false">-PERCENTILE(Prices_MTM!I4480:I4729,1-Inputs!$B$8)</f>
        <v>114274.999999999</v>
      </c>
      <c r="D4497" s="43" t="n">
        <f aca="false">NORMSINV(Inputs!$B$8)*STDEV(Prices_MTM!I4480:I4729)</f>
        <v>105287.286240705</v>
      </c>
      <c r="E4497" s="43" t="n">
        <f aca="false">-PERCENTILE(Prices_MTM!I4480:I4729,1-Inputs!$B$9)</f>
        <v>150805</v>
      </c>
      <c r="F4497" s="43" t="n">
        <f aca="false">NORMSINV(Inputs!$B$9)*STDEV(Prices_MTM!I4480:I4729)</f>
        <v>148909.818172423</v>
      </c>
      <c r="G4497" s="52" t="n">
        <f aca="false">IF(-B4497&gt;C4497,1,0)</f>
        <v>0</v>
      </c>
      <c r="H4497" s="52" t="n">
        <f aca="false">IF(-B4497&gt;D4497,1,0)</f>
        <v>0</v>
      </c>
      <c r="I4497" s="52" t="n">
        <f aca="false">IF(-B4497&gt;E4497,1,0)</f>
        <v>0</v>
      </c>
      <c r="J4497" s="52" t="n">
        <f aca="false">IF(-B4497&gt;F4497,1,0)</f>
        <v>0</v>
      </c>
    </row>
    <row r="4498" customFormat="false" ht="15" hidden="false" customHeight="false" outlineLevel="0" collapsed="false">
      <c r="A4498" s="51" t="n">
        <f aca="false">Prices_MTM!A4731</f>
        <v>44349</v>
      </c>
      <c r="B4498" s="43" t="n">
        <f aca="false">Prices_MTM!I4731</f>
        <v>70500.0000000013</v>
      </c>
      <c r="C4498" s="43" t="n">
        <f aca="false">-PERCENTILE(Prices_MTM!I4481:I4730,1-Inputs!$B$8)</f>
        <v>114274.999999999</v>
      </c>
      <c r="D4498" s="43" t="n">
        <f aca="false">NORMSINV(Inputs!$B$8)*STDEV(Prices_MTM!I4481:I4730)</f>
        <v>105884.188689162</v>
      </c>
      <c r="E4498" s="43" t="n">
        <f aca="false">-PERCENTILE(Prices_MTM!I4481:I4730,1-Inputs!$B$9)</f>
        <v>150805</v>
      </c>
      <c r="F4498" s="43" t="n">
        <f aca="false">NORMSINV(Inputs!$B$9)*STDEV(Prices_MTM!I4481:I4730)</f>
        <v>149754.02869622</v>
      </c>
      <c r="G4498" s="52" t="n">
        <f aca="false">IF(-B4498&gt;C4498,1,0)</f>
        <v>0</v>
      </c>
      <c r="H4498" s="52" t="n">
        <f aca="false">IF(-B4498&gt;D4498,1,0)</f>
        <v>0</v>
      </c>
      <c r="I4498" s="52" t="n">
        <f aca="false">IF(-B4498&gt;E4498,1,0)</f>
        <v>0</v>
      </c>
      <c r="J4498" s="52" t="n">
        <f aca="false">IF(-B4498&gt;F4498,1,0)</f>
        <v>0</v>
      </c>
    </row>
    <row r="4499" customFormat="false" ht="15" hidden="false" customHeight="false" outlineLevel="0" collapsed="false">
      <c r="A4499" s="51" t="n">
        <f aca="false">Prices_MTM!A4732</f>
        <v>44350</v>
      </c>
      <c r="B4499" s="43" t="n">
        <f aca="false">Prices_MTM!I4732</f>
        <v>-3500.00000000037</v>
      </c>
      <c r="C4499" s="43" t="n">
        <f aca="false">-PERCENTILE(Prices_MTM!I4482:I4731,1-Inputs!$B$8)</f>
        <v>114274.999999999</v>
      </c>
      <c r="D4499" s="43" t="n">
        <f aca="false">NORMSINV(Inputs!$B$8)*STDEV(Prices_MTM!I4482:I4731)</f>
        <v>104510.915886155</v>
      </c>
      <c r="E4499" s="43" t="n">
        <f aca="false">-PERCENTILE(Prices_MTM!I4482:I4731,1-Inputs!$B$9)</f>
        <v>150805</v>
      </c>
      <c r="F4499" s="43" t="n">
        <f aca="false">NORMSINV(Inputs!$B$9)*STDEV(Prices_MTM!I4482:I4731)</f>
        <v>147811.782764176</v>
      </c>
      <c r="G4499" s="52" t="n">
        <f aca="false">IF(-B4499&gt;C4499,1,0)</f>
        <v>0</v>
      </c>
      <c r="H4499" s="52" t="n">
        <f aca="false">IF(-B4499&gt;D4499,1,0)</f>
        <v>0</v>
      </c>
      <c r="I4499" s="52" t="n">
        <f aca="false">IF(-B4499&gt;E4499,1,0)</f>
        <v>0</v>
      </c>
      <c r="J4499" s="52" t="n">
        <f aca="false">IF(-B4499&gt;F4499,1,0)</f>
        <v>0</v>
      </c>
    </row>
    <row r="4500" customFormat="false" ht="15" hidden="false" customHeight="false" outlineLevel="0" collapsed="false">
      <c r="A4500" s="51" t="n">
        <f aca="false">Prices_MTM!A4733</f>
        <v>44351</v>
      </c>
      <c r="B4500" s="43" t="n">
        <f aca="false">Prices_MTM!I4733</f>
        <v>46499.9999999989</v>
      </c>
      <c r="C4500" s="43" t="n">
        <f aca="false">-PERCENTILE(Prices_MTM!I4483:I4732,1-Inputs!$B$8)</f>
        <v>108375</v>
      </c>
      <c r="D4500" s="43" t="n">
        <f aca="false">NORMSINV(Inputs!$B$8)*STDEV(Prices_MTM!I4483:I4732)</f>
        <v>103435.920613623</v>
      </c>
      <c r="E4500" s="43" t="n">
        <f aca="false">-PERCENTILE(Prices_MTM!I4483:I4732,1-Inputs!$B$9)</f>
        <v>150805</v>
      </c>
      <c r="F4500" s="43" t="n">
        <f aca="false">NORMSINV(Inputs!$B$9)*STDEV(Prices_MTM!I4483:I4732)</f>
        <v>146291.396435641</v>
      </c>
      <c r="G4500" s="52" t="n">
        <f aca="false">IF(-B4500&gt;C4500,1,0)</f>
        <v>0</v>
      </c>
      <c r="H4500" s="52" t="n">
        <f aca="false">IF(-B4500&gt;D4500,1,0)</f>
        <v>0</v>
      </c>
      <c r="I4500" s="52" t="n">
        <f aca="false">IF(-B4500&gt;E4500,1,0)</f>
        <v>0</v>
      </c>
      <c r="J4500" s="52" t="n">
        <f aca="false">IF(-B4500&gt;F4500,1,0)</f>
        <v>0</v>
      </c>
    </row>
    <row r="4501" customFormat="false" ht="15" hidden="false" customHeight="false" outlineLevel="0" collapsed="false">
      <c r="A4501" s="51" t="n">
        <f aca="false">Prices_MTM!A4734</f>
        <v>44354</v>
      </c>
      <c r="B4501" s="43" t="n">
        <f aca="false">Prices_MTM!I4734</f>
        <v>-15500.0000000001</v>
      </c>
      <c r="C4501" s="43" t="n">
        <f aca="false">-PERCENTILE(Prices_MTM!I4484:I4733,1-Inputs!$B$8)</f>
        <v>108375</v>
      </c>
      <c r="D4501" s="43" t="n">
        <f aca="false">NORMSINV(Inputs!$B$8)*STDEV(Prices_MTM!I4484:I4733)</f>
        <v>103153.122380244</v>
      </c>
      <c r="E4501" s="43" t="n">
        <f aca="false">-PERCENTILE(Prices_MTM!I4484:I4733,1-Inputs!$B$9)</f>
        <v>150805</v>
      </c>
      <c r="F4501" s="43" t="n">
        <f aca="false">NORMSINV(Inputs!$B$9)*STDEV(Prices_MTM!I4484:I4733)</f>
        <v>145891.429497414</v>
      </c>
      <c r="G4501" s="52" t="n">
        <f aca="false">IF(-B4501&gt;C4501,1,0)</f>
        <v>0</v>
      </c>
      <c r="H4501" s="52" t="n">
        <f aca="false">IF(-B4501&gt;D4501,1,0)</f>
        <v>0</v>
      </c>
      <c r="I4501" s="52" t="n">
        <f aca="false">IF(-B4501&gt;E4501,1,0)</f>
        <v>0</v>
      </c>
      <c r="J4501" s="52" t="n">
        <f aca="false">IF(-B4501&gt;F4501,1,0)</f>
        <v>0</v>
      </c>
    </row>
    <row r="4502" customFormat="false" ht="15" hidden="false" customHeight="false" outlineLevel="0" collapsed="false">
      <c r="A4502" s="51" t="n">
        <f aca="false">Prices_MTM!A4735</f>
        <v>44355</v>
      </c>
      <c r="B4502" s="43" t="n">
        <f aca="false">Prices_MTM!I4735</f>
        <v>65000.0000000006</v>
      </c>
      <c r="C4502" s="43" t="n">
        <f aca="false">-PERCENTILE(Prices_MTM!I4485:I4734,1-Inputs!$B$8)</f>
        <v>108375</v>
      </c>
      <c r="D4502" s="43" t="n">
        <f aca="false">NORMSINV(Inputs!$B$8)*STDEV(Prices_MTM!I4485:I4734)</f>
        <v>103143.190126235</v>
      </c>
      <c r="E4502" s="43" t="n">
        <f aca="false">-PERCENTILE(Prices_MTM!I4485:I4734,1-Inputs!$B$9)</f>
        <v>150805</v>
      </c>
      <c r="F4502" s="43" t="n">
        <f aca="false">NORMSINV(Inputs!$B$9)*STDEV(Prices_MTM!I4485:I4734)</f>
        <v>145877.382121027</v>
      </c>
      <c r="G4502" s="52" t="n">
        <f aca="false">IF(-B4502&gt;C4502,1,0)</f>
        <v>0</v>
      </c>
      <c r="H4502" s="52" t="n">
        <f aca="false">IF(-B4502&gt;D4502,1,0)</f>
        <v>0</v>
      </c>
      <c r="I4502" s="52" t="n">
        <f aca="false">IF(-B4502&gt;E4502,1,0)</f>
        <v>0</v>
      </c>
      <c r="J4502" s="52" t="n">
        <f aca="false">IF(-B4502&gt;F4502,1,0)</f>
        <v>0</v>
      </c>
    </row>
    <row r="4503" customFormat="false" ht="15" hidden="false" customHeight="false" outlineLevel="0" collapsed="false">
      <c r="A4503" s="51" t="n">
        <f aca="false">Prices_MTM!A4736</f>
        <v>44356</v>
      </c>
      <c r="B4503" s="43" t="n">
        <f aca="false">Prices_MTM!I4736</f>
        <v>-16999.9999999995</v>
      </c>
      <c r="C4503" s="43" t="n">
        <f aca="false">-PERCENTILE(Prices_MTM!I4486:I4735,1-Inputs!$B$8)</f>
        <v>108375</v>
      </c>
      <c r="D4503" s="43" t="n">
        <f aca="false">NORMSINV(Inputs!$B$8)*STDEV(Prices_MTM!I4486:I4735)</f>
        <v>103305.734734891</v>
      </c>
      <c r="E4503" s="43" t="n">
        <f aca="false">-PERCENTILE(Prices_MTM!I4486:I4735,1-Inputs!$B$9)</f>
        <v>150805</v>
      </c>
      <c r="F4503" s="43" t="n">
        <f aca="false">NORMSINV(Inputs!$B$9)*STDEV(Prices_MTM!I4486:I4735)</f>
        <v>146107.272062958</v>
      </c>
      <c r="G4503" s="52" t="n">
        <f aca="false">IF(-B4503&gt;C4503,1,0)</f>
        <v>0</v>
      </c>
      <c r="H4503" s="52" t="n">
        <f aca="false">IF(-B4503&gt;D4503,1,0)</f>
        <v>0</v>
      </c>
      <c r="I4503" s="52" t="n">
        <f aca="false">IF(-B4503&gt;E4503,1,0)</f>
        <v>0</v>
      </c>
      <c r="J4503" s="52" t="n">
        <f aca="false">IF(-B4503&gt;F4503,1,0)</f>
        <v>0</v>
      </c>
    </row>
    <row r="4504" customFormat="false" ht="15" hidden="false" customHeight="false" outlineLevel="0" collapsed="false">
      <c r="A4504" s="51" t="n">
        <f aca="false">Prices_MTM!A4737</f>
        <v>44357</v>
      </c>
      <c r="B4504" s="43" t="n">
        <f aca="false">Prices_MTM!I4737</f>
        <v>26999.9999999996</v>
      </c>
      <c r="C4504" s="43" t="n">
        <f aca="false">-PERCENTILE(Prices_MTM!I4487:I4736,1-Inputs!$B$8)</f>
        <v>108375</v>
      </c>
      <c r="D4504" s="43" t="n">
        <f aca="false">NORMSINV(Inputs!$B$8)*STDEV(Prices_MTM!I4487:I4736)</f>
        <v>103067.320234857</v>
      </c>
      <c r="E4504" s="43" t="n">
        <f aca="false">-PERCENTILE(Prices_MTM!I4487:I4736,1-Inputs!$B$9)</f>
        <v>150805</v>
      </c>
      <c r="F4504" s="43" t="n">
        <f aca="false">NORMSINV(Inputs!$B$9)*STDEV(Prices_MTM!I4487:I4736)</f>
        <v>145770.077885794</v>
      </c>
      <c r="G4504" s="52" t="n">
        <f aca="false">IF(-B4504&gt;C4504,1,0)</f>
        <v>0</v>
      </c>
      <c r="H4504" s="52" t="n">
        <f aca="false">IF(-B4504&gt;D4504,1,0)</f>
        <v>0</v>
      </c>
      <c r="I4504" s="52" t="n">
        <f aca="false">IF(-B4504&gt;E4504,1,0)</f>
        <v>0</v>
      </c>
      <c r="J4504" s="52" t="n">
        <f aca="false">IF(-B4504&gt;F4504,1,0)</f>
        <v>0</v>
      </c>
    </row>
    <row r="4505" customFormat="false" ht="15" hidden="false" customHeight="false" outlineLevel="0" collapsed="false">
      <c r="A4505" s="51" t="n">
        <f aca="false">Prices_MTM!A4738</f>
        <v>44358</v>
      </c>
      <c r="B4505" s="43" t="n">
        <f aca="false">Prices_MTM!I4738</f>
        <v>46000.0000000001</v>
      </c>
      <c r="C4505" s="43" t="n">
        <f aca="false">-PERCENTILE(Prices_MTM!I4488:I4737,1-Inputs!$B$8)</f>
        <v>108375</v>
      </c>
      <c r="D4505" s="43" t="n">
        <f aca="false">NORMSINV(Inputs!$B$8)*STDEV(Prices_MTM!I4488:I4737)</f>
        <v>102821.781641257</v>
      </c>
      <c r="E4505" s="43" t="n">
        <f aca="false">-PERCENTILE(Prices_MTM!I4488:I4737,1-Inputs!$B$9)</f>
        <v>150805</v>
      </c>
      <c r="F4505" s="43" t="n">
        <f aca="false">NORMSINV(Inputs!$B$9)*STDEV(Prices_MTM!I4488:I4737)</f>
        <v>145422.807967147</v>
      </c>
      <c r="G4505" s="52" t="n">
        <f aca="false">IF(-B4505&gt;C4505,1,0)</f>
        <v>0</v>
      </c>
      <c r="H4505" s="52" t="n">
        <f aca="false">IF(-B4505&gt;D4505,1,0)</f>
        <v>0</v>
      </c>
      <c r="I4505" s="52" t="n">
        <f aca="false">IF(-B4505&gt;E4505,1,0)</f>
        <v>0</v>
      </c>
      <c r="J4505" s="52" t="n">
        <f aca="false">IF(-B4505&gt;F4505,1,0)</f>
        <v>0</v>
      </c>
    </row>
    <row r="4506" customFormat="false" ht="15" hidden="false" customHeight="false" outlineLevel="0" collapsed="false">
      <c r="A4506" s="51" t="n">
        <f aca="false">Prices_MTM!A4739</f>
        <v>44361</v>
      </c>
      <c r="B4506" s="43" t="n">
        <f aca="false">Prices_MTM!I4739</f>
        <v>-17000.0000000002</v>
      </c>
      <c r="C4506" s="43" t="n">
        <f aca="false">-PERCENTILE(Prices_MTM!I4489:I4738,1-Inputs!$B$8)</f>
        <v>108375</v>
      </c>
      <c r="D4506" s="43" t="n">
        <f aca="false">NORMSINV(Inputs!$B$8)*STDEV(Prices_MTM!I4489:I4738)</f>
        <v>102839.503781756</v>
      </c>
      <c r="E4506" s="43" t="n">
        <f aca="false">-PERCENTILE(Prices_MTM!I4489:I4738,1-Inputs!$B$9)</f>
        <v>150805</v>
      </c>
      <c r="F4506" s="43" t="n">
        <f aca="false">NORMSINV(Inputs!$B$9)*STDEV(Prices_MTM!I4489:I4738)</f>
        <v>145447.872728655</v>
      </c>
      <c r="G4506" s="52" t="n">
        <f aca="false">IF(-B4506&gt;C4506,1,0)</f>
        <v>0</v>
      </c>
      <c r="H4506" s="52" t="n">
        <f aca="false">IF(-B4506&gt;D4506,1,0)</f>
        <v>0</v>
      </c>
      <c r="I4506" s="52" t="n">
        <f aca="false">IF(-B4506&gt;E4506,1,0)</f>
        <v>0</v>
      </c>
      <c r="J4506" s="52" t="n">
        <f aca="false">IF(-B4506&gt;F4506,1,0)</f>
        <v>0</v>
      </c>
    </row>
    <row r="4507" customFormat="false" ht="15" hidden="false" customHeight="false" outlineLevel="0" collapsed="false">
      <c r="A4507" s="51" t="n">
        <f aca="false">Prices_MTM!A4740</f>
        <v>44362</v>
      </c>
      <c r="B4507" s="43" t="n">
        <f aca="false">Prices_MTM!I4740</f>
        <v>56500.0000000005</v>
      </c>
      <c r="C4507" s="43" t="n">
        <f aca="false">-PERCENTILE(Prices_MTM!I4490:I4739,1-Inputs!$B$8)</f>
        <v>108375</v>
      </c>
      <c r="D4507" s="43" t="n">
        <f aca="false">NORMSINV(Inputs!$B$8)*STDEV(Prices_MTM!I4490:I4739)</f>
        <v>102859.420433619</v>
      </c>
      <c r="E4507" s="43" t="n">
        <f aca="false">-PERCENTILE(Prices_MTM!I4490:I4739,1-Inputs!$B$9)</f>
        <v>150805</v>
      </c>
      <c r="F4507" s="43" t="n">
        <f aca="false">NORMSINV(Inputs!$B$9)*STDEV(Prices_MTM!I4490:I4739)</f>
        <v>145476.041229462</v>
      </c>
      <c r="G4507" s="52" t="n">
        <f aca="false">IF(-B4507&gt;C4507,1,0)</f>
        <v>0</v>
      </c>
      <c r="H4507" s="52" t="n">
        <f aca="false">IF(-B4507&gt;D4507,1,0)</f>
        <v>0</v>
      </c>
      <c r="I4507" s="52" t="n">
        <f aca="false">IF(-B4507&gt;E4507,1,0)</f>
        <v>0</v>
      </c>
      <c r="J4507" s="52" t="n">
        <f aca="false">IF(-B4507&gt;F4507,1,0)</f>
        <v>0</v>
      </c>
    </row>
    <row r="4508" customFormat="false" ht="15" hidden="false" customHeight="false" outlineLevel="0" collapsed="false">
      <c r="A4508" s="51" t="n">
        <f aca="false">Prices_MTM!A4741</f>
        <v>44363</v>
      </c>
      <c r="B4508" s="43" t="n">
        <f aca="false">Prices_MTM!I4741</f>
        <v>-28000.0000000001</v>
      </c>
      <c r="C4508" s="43" t="n">
        <f aca="false">-PERCENTILE(Prices_MTM!I4491:I4740,1-Inputs!$B$8)</f>
        <v>101275</v>
      </c>
      <c r="D4508" s="43" t="n">
        <f aca="false">NORMSINV(Inputs!$B$8)*STDEV(Prices_MTM!I4491:I4740)</f>
        <v>101848.023854131</v>
      </c>
      <c r="E4508" s="43" t="n">
        <f aca="false">-PERCENTILE(Prices_MTM!I4491:I4740,1-Inputs!$B$9)</f>
        <v>150805</v>
      </c>
      <c r="F4508" s="43" t="n">
        <f aca="false">NORMSINV(Inputs!$B$9)*STDEV(Prices_MTM!I4491:I4740)</f>
        <v>144045.60374618</v>
      </c>
      <c r="G4508" s="52" t="n">
        <f aca="false">IF(-B4508&gt;C4508,1,0)</f>
        <v>0</v>
      </c>
      <c r="H4508" s="52" t="n">
        <f aca="false">IF(-B4508&gt;D4508,1,0)</f>
        <v>0</v>
      </c>
      <c r="I4508" s="52" t="n">
        <f aca="false">IF(-B4508&gt;E4508,1,0)</f>
        <v>0</v>
      </c>
      <c r="J4508" s="52" t="n">
        <f aca="false">IF(-B4508&gt;F4508,1,0)</f>
        <v>0</v>
      </c>
    </row>
    <row r="4509" customFormat="false" ht="15" hidden="false" customHeight="false" outlineLevel="0" collapsed="false">
      <c r="A4509" s="51" t="n">
        <f aca="false">Prices_MTM!A4742</f>
        <v>44364</v>
      </c>
      <c r="B4509" s="43" t="n">
        <f aca="false">Prices_MTM!I4742</f>
        <v>-49000.0000000002</v>
      </c>
      <c r="C4509" s="43" t="n">
        <f aca="false">-PERCENTILE(Prices_MTM!I4492:I4741,1-Inputs!$B$8)</f>
        <v>101275</v>
      </c>
      <c r="D4509" s="43" t="n">
        <f aca="false">NORMSINV(Inputs!$B$8)*STDEV(Prices_MTM!I4492:I4741)</f>
        <v>101687.268079775</v>
      </c>
      <c r="E4509" s="43" t="n">
        <f aca="false">-PERCENTILE(Prices_MTM!I4492:I4741,1-Inputs!$B$9)</f>
        <v>150805</v>
      </c>
      <c r="F4509" s="43" t="n">
        <f aca="false">NORMSINV(Inputs!$B$9)*STDEV(Prices_MTM!I4492:I4741)</f>
        <v>143818.243786737</v>
      </c>
      <c r="G4509" s="52" t="n">
        <f aca="false">IF(-B4509&gt;C4509,1,0)</f>
        <v>0</v>
      </c>
      <c r="H4509" s="52" t="n">
        <f aca="false">IF(-B4509&gt;D4509,1,0)</f>
        <v>0</v>
      </c>
      <c r="I4509" s="52" t="n">
        <f aca="false">IF(-B4509&gt;E4509,1,0)</f>
        <v>0</v>
      </c>
      <c r="J4509" s="52" t="n">
        <f aca="false">IF(-B4509&gt;F4509,1,0)</f>
        <v>0</v>
      </c>
    </row>
    <row r="4510" customFormat="false" ht="15" hidden="false" customHeight="false" outlineLevel="0" collapsed="false">
      <c r="A4510" s="51" t="n">
        <f aca="false">Prices_MTM!A4743</f>
        <v>44365</v>
      </c>
      <c r="B4510" s="43" t="n">
        <f aca="false">Prices_MTM!I4743</f>
        <v>49000.0000000002</v>
      </c>
      <c r="C4510" s="43" t="n">
        <f aca="false">-PERCENTILE(Prices_MTM!I4493:I4742,1-Inputs!$B$8)</f>
        <v>101275</v>
      </c>
      <c r="D4510" s="43" t="n">
        <f aca="false">NORMSINV(Inputs!$B$8)*STDEV(Prices_MTM!I4493:I4742)</f>
        <v>101804.092032436</v>
      </c>
      <c r="E4510" s="43" t="n">
        <f aca="false">-PERCENTILE(Prices_MTM!I4493:I4742,1-Inputs!$B$9)</f>
        <v>150805</v>
      </c>
      <c r="F4510" s="43" t="n">
        <f aca="false">NORMSINV(Inputs!$B$9)*STDEV(Prices_MTM!I4493:I4742)</f>
        <v>143983.470132387</v>
      </c>
      <c r="G4510" s="52" t="n">
        <f aca="false">IF(-B4510&gt;C4510,1,0)</f>
        <v>0</v>
      </c>
      <c r="H4510" s="52" t="n">
        <f aca="false">IF(-B4510&gt;D4510,1,0)</f>
        <v>0</v>
      </c>
      <c r="I4510" s="52" t="n">
        <f aca="false">IF(-B4510&gt;E4510,1,0)</f>
        <v>0</v>
      </c>
      <c r="J4510" s="52" t="n">
        <f aca="false">IF(-B4510&gt;F4510,1,0)</f>
        <v>0</v>
      </c>
    </row>
    <row r="4511" customFormat="false" ht="15" hidden="false" customHeight="false" outlineLevel="0" collapsed="false">
      <c r="A4511" s="51" t="n">
        <f aca="false">Prices_MTM!A4744</f>
        <v>44368</v>
      </c>
      <c r="B4511" s="43" t="n">
        <f aca="false">Prices_MTM!I4744</f>
        <v>130500</v>
      </c>
      <c r="C4511" s="43" t="n">
        <f aca="false">-PERCENTILE(Prices_MTM!I4494:I4743,1-Inputs!$B$8)</f>
        <v>101275</v>
      </c>
      <c r="D4511" s="43" t="n">
        <f aca="false">NORMSINV(Inputs!$B$8)*STDEV(Prices_MTM!I4494:I4743)</f>
        <v>101782.78467245</v>
      </c>
      <c r="E4511" s="43" t="n">
        <f aca="false">-PERCENTILE(Prices_MTM!I4494:I4743,1-Inputs!$B$9)</f>
        <v>150805</v>
      </c>
      <c r="F4511" s="43" t="n">
        <f aca="false">NORMSINV(Inputs!$B$9)*STDEV(Prices_MTM!I4494:I4743)</f>
        <v>143953.334726542</v>
      </c>
      <c r="G4511" s="52" t="n">
        <f aca="false">IF(-B4511&gt;C4511,1,0)</f>
        <v>0</v>
      </c>
      <c r="H4511" s="52" t="n">
        <f aca="false">IF(-B4511&gt;D4511,1,0)</f>
        <v>0</v>
      </c>
      <c r="I4511" s="52" t="n">
        <f aca="false">IF(-B4511&gt;E4511,1,0)</f>
        <v>0</v>
      </c>
      <c r="J4511" s="52" t="n">
        <f aca="false">IF(-B4511&gt;F4511,1,0)</f>
        <v>0</v>
      </c>
    </row>
    <row r="4512" customFormat="false" ht="15" hidden="false" customHeight="false" outlineLevel="0" collapsed="false">
      <c r="A4512" s="51" t="n">
        <f aca="false">Prices_MTM!A4745</f>
        <v>44369</v>
      </c>
      <c r="B4512" s="43" t="n">
        <f aca="false">Prices_MTM!I4745</f>
        <v>-70499.9999999998</v>
      </c>
      <c r="C4512" s="43" t="n">
        <f aca="false">-PERCENTILE(Prices_MTM!I4495:I4744,1-Inputs!$B$8)</f>
        <v>101275</v>
      </c>
      <c r="D4512" s="43" t="n">
        <f aca="false">NORMSINV(Inputs!$B$8)*STDEV(Prices_MTM!I4495:I4744)</f>
        <v>102549.173208389</v>
      </c>
      <c r="E4512" s="43" t="n">
        <f aca="false">-PERCENTILE(Prices_MTM!I4495:I4744,1-Inputs!$B$9)</f>
        <v>150805</v>
      </c>
      <c r="F4512" s="43" t="n">
        <f aca="false">NORMSINV(Inputs!$B$9)*STDEV(Prices_MTM!I4495:I4744)</f>
        <v>145037.252658239</v>
      </c>
      <c r="G4512" s="52" t="n">
        <f aca="false">IF(-B4512&gt;C4512,1,0)</f>
        <v>0</v>
      </c>
      <c r="H4512" s="52" t="n">
        <f aca="false">IF(-B4512&gt;D4512,1,0)</f>
        <v>0</v>
      </c>
      <c r="I4512" s="52" t="n">
        <f aca="false">IF(-B4512&gt;E4512,1,0)</f>
        <v>0</v>
      </c>
      <c r="J4512" s="52" t="n">
        <f aca="false">IF(-B4512&gt;F4512,1,0)</f>
        <v>0</v>
      </c>
    </row>
    <row r="4513" customFormat="false" ht="15" hidden="false" customHeight="false" outlineLevel="0" collapsed="false">
      <c r="A4513" s="51" t="n">
        <f aca="false">Prices_MTM!A4746</f>
        <v>44370</v>
      </c>
      <c r="B4513" s="43" t="n">
        <f aca="false">Prices_MTM!I4746</f>
        <v>-19000.0000000005</v>
      </c>
      <c r="C4513" s="43" t="n">
        <f aca="false">-PERCENTILE(Prices_MTM!I4496:I4745,1-Inputs!$B$8)</f>
        <v>101275</v>
      </c>
      <c r="D4513" s="43" t="n">
        <f aca="false">NORMSINV(Inputs!$B$8)*STDEV(Prices_MTM!I4496:I4745)</f>
        <v>102854.598891786</v>
      </c>
      <c r="E4513" s="43" t="n">
        <f aca="false">-PERCENTILE(Prices_MTM!I4496:I4745,1-Inputs!$B$9)</f>
        <v>150805</v>
      </c>
      <c r="F4513" s="43" t="n">
        <f aca="false">NORMSINV(Inputs!$B$9)*STDEV(Prices_MTM!I4496:I4745)</f>
        <v>145469.222030837</v>
      </c>
      <c r="G4513" s="52" t="n">
        <f aca="false">IF(-B4513&gt;C4513,1,0)</f>
        <v>0</v>
      </c>
      <c r="H4513" s="52" t="n">
        <f aca="false">IF(-B4513&gt;D4513,1,0)</f>
        <v>0</v>
      </c>
      <c r="I4513" s="52" t="n">
        <f aca="false">IF(-B4513&gt;E4513,1,0)</f>
        <v>0</v>
      </c>
      <c r="J4513" s="52" t="n">
        <f aca="false">IF(-B4513&gt;F4513,1,0)</f>
        <v>0</v>
      </c>
    </row>
    <row r="4514" customFormat="false" ht="15" hidden="false" customHeight="false" outlineLevel="0" collapsed="false">
      <c r="A4514" s="51" t="n">
        <f aca="false">Prices_MTM!A4747</f>
        <v>44371</v>
      </c>
      <c r="B4514" s="43" t="n">
        <f aca="false">Prices_MTM!I4747</f>
        <v>-16499.9999999999</v>
      </c>
      <c r="C4514" s="43" t="n">
        <f aca="false">-PERCENTILE(Prices_MTM!I4497:I4746,1-Inputs!$B$8)</f>
        <v>101275</v>
      </c>
      <c r="D4514" s="43" t="n">
        <f aca="false">NORMSINV(Inputs!$B$8)*STDEV(Prices_MTM!I4497:I4746)</f>
        <v>102718.110496035</v>
      </c>
      <c r="E4514" s="43" t="n">
        <f aca="false">-PERCENTILE(Prices_MTM!I4497:I4746,1-Inputs!$B$9)</f>
        <v>150805</v>
      </c>
      <c r="F4514" s="43" t="n">
        <f aca="false">NORMSINV(Inputs!$B$9)*STDEV(Prices_MTM!I4497:I4746)</f>
        <v>145276.183888059</v>
      </c>
      <c r="G4514" s="52" t="n">
        <f aca="false">IF(-B4514&gt;C4514,1,0)</f>
        <v>0</v>
      </c>
      <c r="H4514" s="52" t="n">
        <f aca="false">IF(-B4514&gt;D4514,1,0)</f>
        <v>0</v>
      </c>
      <c r="I4514" s="52" t="n">
        <f aca="false">IF(-B4514&gt;E4514,1,0)</f>
        <v>0</v>
      </c>
      <c r="J4514" s="52" t="n">
        <f aca="false">IF(-B4514&gt;F4514,1,0)</f>
        <v>0</v>
      </c>
    </row>
    <row r="4515" customFormat="false" ht="15" hidden="false" customHeight="false" outlineLevel="0" collapsed="false">
      <c r="A4515" s="51" t="n">
        <f aca="false">Prices_MTM!A4748</f>
        <v>44372</v>
      </c>
      <c r="B4515" s="43" t="n">
        <f aca="false">Prices_MTM!I4748</f>
        <v>64999.9999999991</v>
      </c>
      <c r="C4515" s="43" t="n">
        <f aca="false">-PERCENTILE(Prices_MTM!I4498:I4747,1-Inputs!$B$8)</f>
        <v>101275</v>
      </c>
      <c r="D4515" s="43" t="n">
        <f aca="false">NORMSINV(Inputs!$B$8)*STDEV(Prices_MTM!I4498:I4747)</f>
        <v>102670.711312408</v>
      </c>
      <c r="E4515" s="43" t="n">
        <f aca="false">-PERCENTILE(Prices_MTM!I4498:I4747,1-Inputs!$B$9)</f>
        <v>150805</v>
      </c>
      <c r="F4515" s="43" t="n">
        <f aca="false">NORMSINV(Inputs!$B$9)*STDEV(Prices_MTM!I4498:I4747)</f>
        <v>145209.146318117</v>
      </c>
      <c r="G4515" s="52" t="n">
        <f aca="false">IF(-B4515&gt;C4515,1,0)</f>
        <v>0</v>
      </c>
      <c r="H4515" s="52" t="n">
        <f aca="false">IF(-B4515&gt;D4515,1,0)</f>
        <v>0</v>
      </c>
      <c r="I4515" s="52" t="n">
        <f aca="false">IF(-B4515&gt;E4515,1,0)</f>
        <v>0</v>
      </c>
      <c r="J4515" s="52" t="n">
        <f aca="false">IF(-B4515&gt;F4515,1,0)</f>
        <v>0</v>
      </c>
    </row>
    <row r="4516" customFormat="false" ht="15" hidden="false" customHeight="false" outlineLevel="0" collapsed="false">
      <c r="A4516" s="51" t="n">
        <f aca="false">Prices_MTM!A4749</f>
        <v>44375</v>
      </c>
      <c r="B4516" s="43" t="n">
        <f aca="false">Prices_MTM!I4749</f>
        <v>-39499.9999999989</v>
      </c>
      <c r="C4516" s="43" t="n">
        <f aca="false">-PERCENTILE(Prices_MTM!I4499:I4748,1-Inputs!$B$8)</f>
        <v>101275</v>
      </c>
      <c r="D4516" s="43" t="n">
        <f aca="false">NORMSINV(Inputs!$B$8)*STDEV(Prices_MTM!I4499:I4748)</f>
        <v>102850.304717179</v>
      </c>
      <c r="E4516" s="43" t="n">
        <f aca="false">-PERCENTILE(Prices_MTM!I4499:I4748,1-Inputs!$B$9)</f>
        <v>150805</v>
      </c>
      <c r="F4516" s="43" t="n">
        <f aca="false">NORMSINV(Inputs!$B$9)*STDEV(Prices_MTM!I4499:I4748)</f>
        <v>145463.148697742</v>
      </c>
      <c r="G4516" s="52" t="n">
        <f aca="false">IF(-B4516&gt;C4516,1,0)</f>
        <v>0</v>
      </c>
      <c r="H4516" s="52" t="n">
        <f aca="false">IF(-B4516&gt;D4516,1,0)</f>
        <v>0</v>
      </c>
      <c r="I4516" s="52" t="n">
        <f aca="false">IF(-B4516&gt;E4516,1,0)</f>
        <v>0</v>
      </c>
      <c r="J4516" s="52" t="n">
        <f aca="false">IF(-B4516&gt;F4516,1,0)</f>
        <v>0</v>
      </c>
    </row>
    <row r="4517" customFormat="false" ht="15" hidden="false" customHeight="false" outlineLevel="0" collapsed="false">
      <c r="A4517" s="51" t="n">
        <f aca="false">Prices_MTM!A4750</f>
        <v>44376</v>
      </c>
      <c r="B4517" s="43" t="n">
        <f aca="false">Prices_MTM!I4750</f>
        <v>-14000.0000000001</v>
      </c>
      <c r="C4517" s="43" t="n">
        <f aca="false">-PERCENTILE(Prices_MTM!I4500:I4749,1-Inputs!$B$8)</f>
        <v>97624.9999999997</v>
      </c>
      <c r="D4517" s="43" t="n">
        <f aca="false">NORMSINV(Inputs!$B$8)*STDEV(Prices_MTM!I4500:I4749)</f>
        <v>101925.384696542</v>
      </c>
      <c r="E4517" s="43" t="n">
        <f aca="false">-PERCENTILE(Prices_MTM!I4500:I4749,1-Inputs!$B$9)</f>
        <v>150805</v>
      </c>
      <c r="F4517" s="43" t="n">
        <f aca="false">NORMSINV(Inputs!$B$9)*STDEV(Prices_MTM!I4500:I4749)</f>
        <v>144155.016661912</v>
      </c>
      <c r="G4517" s="52" t="n">
        <f aca="false">IF(-B4517&gt;C4517,1,0)</f>
        <v>0</v>
      </c>
      <c r="H4517" s="52" t="n">
        <f aca="false">IF(-B4517&gt;D4517,1,0)</f>
        <v>0</v>
      </c>
      <c r="I4517" s="52" t="n">
        <f aca="false">IF(-B4517&gt;E4517,1,0)</f>
        <v>0</v>
      </c>
      <c r="J4517" s="52" t="n">
        <f aca="false">IF(-B4517&gt;F4517,1,0)</f>
        <v>0</v>
      </c>
    </row>
    <row r="4518" customFormat="false" ht="15" hidden="false" customHeight="false" outlineLevel="0" collapsed="false">
      <c r="A4518" s="51" t="n">
        <f aca="false">Prices_MTM!A4751</f>
        <v>44377</v>
      </c>
      <c r="B4518" s="43" t="n">
        <f aca="false">Prices_MTM!I4751</f>
        <v>-40000.0000000006</v>
      </c>
      <c r="C4518" s="43" t="n">
        <f aca="false">-PERCENTILE(Prices_MTM!I4501:I4750,1-Inputs!$B$8)</f>
        <v>97624.9999999997</v>
      </c>
      <c r="D4518" s="43" t="n">
        <f aca="false">NORMSINV(Inputs!$B$8)*STDEV(Prices_MTM!I4501:I4750)</f>
        <v>101904.338927753</v>
      </c>
      <c r="E4518" s="43" t="n">
        <f aca="false">-PERCENTILE(Prices_MTM!I4501:I4750,1-Inputs!$B$9)</f>
        <v>150805</v>
      </c>
      <c r="F4518" s="43" t="n">
        <f aca="false">NORMSINV(Inputs!$B$9)*STDEV(Prices_MTM!I4501:I4750)</f>
        <v>144125.251229489</v>
      </c>
      <c r="G4518" s="52" t="n">
        <f aca="false">IF(-B4518&gt;C4518,1,0)</f>
        <v>0</v>
      </c>
      <c r="H4518" s="52" t="n">
        <f aca="false">IF(-B4518&gt;D4518,1,0)</f>
        <v>0</v>
      </c>
      <c r="I4518" s="52" t="n">
        <f aca="false">IF(-B4518&gt;E4518,1,0)</f>
        <v>0</v>
      </c>
      <c r="J4518" s="52" t="n">
        <f aca="false">IF(-B4518&gt;F4518,1,0)</f>
        <v>0</v>
      </c>
    </row>
    <row r="4519" customFormat="false" ht="15" hidden="false" customHeight="false" outlineLevel="0" collapsed="false">
      <c r="A4519" s="51" t="n">
        <f aca="false">Prices_MTM!A4752</f>
        <v>44378</v>
      </c>
      <c r="B4519" s="43" t="n">
        <f aca="false">Prices_MTM!I4752</f>
        <v>193500</v>
      </c>
      <c r="C4519" s="43" t="n">
        <f aca="false">-PERCENTILE(Prices_MTM!I4502:I4751,1-Inputs!$B$8)</f>
        <v>97624.9999999997</v>
      </c>
      <c r="D4519" s="43" t="n">
        <f aca="false">NORMSINV(Inputs!$B$8)*STDEV(Prices_MTM!I4502:I4751)</f>
        <v>102016.741880187</v>
      </c>
      <c r="E4519" s="43" t="n">
        <f aca="false">-PERCENTILE(Prices_MTM!I4502:I4751,1-Inputs!$B$9)</f>
        <v>150805</v>
      </c>
      <c r="F4519" s="43" t="n">
        <f aca="false">NORMSINV(Inputs!$B$9)*STDEV(Prices_MTM!I4502:I4751)</f>
        <v>144284.224870148</v>
      </c>
      <c r="G4519" s="52" t="n">
        <f aca="false">IF(-B4519&gt;C4519,1,0)</f>
        <v>0</v>
      </c>
      <c r="H4519" s="52" t="n">
        <f aca="false">IF(-B4519&gt;D4519,1,0)</f>
        <v>0</v>
      </c>
      <c r="I4519" s="52" t="n">
        <f aca="false">IF(-B4519&gt;E4519,1,0)</f>
        <v>0</v>
      </c>
      <c r="J4519" s="52" t="n">
        <f aca="false">IF(-B4519&gt;F4519,1,0)</f>
        <v>0</v>
      </c>
    </row>
    <row r="4520" customFormat="false" ht="15" hidden="false" customHeight="false" outlineLevel="0" collapsed="false">
      <c r="A4520" s="51" t="n">
        <f aca="false">Prices_MTM!A4753</f>
        <v>44379</v>
      </c>
      <c r="B4520" s="43" t="n">
        <f aca="false">Prices_MTM!I4753</f>
        <v>-36999.9999999997</v>
      </c>
      <c r="C4520" s="43" t="n">
        <f aca="false">-PERCENTILE(Prices_MTM!I4503:I4752,1-Inputs!$B$8)</f>
        <v>97624.9999999997</v>
      </c>
      <c r="D4520" s="43" t="n">
        <f aca="false">NORMSINV(Inputs!$B$8)*STDEV(Prices_MTM!I4503:I4752)</f>
        <v>103545.670571571</v>
      </c>
      <c r="E4520" s="43" t="n">
        <f aca="false">-PERCENTILE(Prices_MTM!I4503:I4752,1-Inputs!$B$9)</f>
        <v>150805</v>
      </c>
      <c r="F4520" s="43" t="n">
        <f aca="false">NORMSINV(Inputs!$B$9)*STDEV(Prices_MTM!I4503:I4752)</f>
        <v>146446.617895572</v>
      </c>
      <c r="G4520" s="52" t="n">
        <f aca="false">IF(-B4520&gt;C4520,1,0)</f>
        <v>0</v>
      </c>
      <c r="H4520" s="52" t="n">
        <f aca="false">IF(-B4520&gt;D4520,1,0)</f>
        <v>0</v>
      </c>
      <c r="I4520" s="52" t="n">
        <f aca="false">IF(-B4520&gt;E4520,1,0)</f>
        <v>0</v>
      </c>
      <c r="J4520" s="52" t="n">
        <f aca="false">IF(-B4520&gt;F4520,1,0)</f>
        <v>0</v>
      </c>
    </row>
    <row r="4521" customFormat="false" ht="15" hidden="false" customHeight="false" outlineLevel="0" collapsed="false">
      <c r="A4521" s="51" t="n">
        <f aca="false">Prices_MTM!A4754</f>
        <v>44383</v>
      </c>
      <c r="B4521" s="43" t="n">
        <f aca="false">Prices_MTM!I4754</f>
        <v>-89999.9999999999</v>
      </c>
      <c r="C4521" s="43" t="n">
        <f aca="false">-PERCENTILE(Prices_MTM!I4504:I4753,1-Inputs!$B$8)</f>
        <v>97624.9999999997</v>
      </c>
      <c r="D4521" s="43" t="n">
        <f aca="false">NORMSINV(Inputs!$B$8)*STDEV(Prices_MTM!I4504:I4753)</f>
        <v>103515.914509551</v>
      </c>
      <c r="E4521" s="43" t="n">
        <f aca="false">-PERCENTILE(Prices_MTM!I4504:I4753,1-Inputs!$B$9)</f>
        <v>150805</v>
      </c>
      <c r="F4521" s="43" t="n">
        <f aca="false">NORMSINV(Inputs!$B$9)*STDEV(Prices_MTM!I4504:I4753)</f>
        <v>146404.533329209</v>
      </c>
      <c r="G4521" s="52" t="n">
        <f aca="false">IF(-B4521&gt;C4521,1,0)</f>
        <v>0</v>
      </c>
      <c r="H4521" s="52" t="n">
        <f aca="false">IF(-B4521&gt;D4521,1,0)</f>
        <v>0</v>
      </c>
      <c r="I4521" s="52" t="n">
        <f aca="false">IF(-B4521&gt;E4521,1,0)</f>
        <v>0</v>
      </c>
      <c r="J4521" s="52" t="n">
        <f aca="false">IF(-B4521&gt;F4521,1,0)</f>
        <v>0</v>
      </c>
    </row>
    <row r="4522" customFormat="false" ht="15" hidden="false" customHeight="false" outlineLevel="0" collapsed="false">
      <c r="A4522" s="51" t="n">
        <f aca="false">Prices_MTM!A4755</f>
        <v>44384</v>
      </c>
      <c r="B4522" s="43" t="n">
        <f aca="false">Prices_MTM!I4755</f>
        <v>-65000.0000000006</v>
      </c>
      <c r="C4522" s="43" t="n">
        <f aca="false">-PERCENTILE(Prices_MTM!I4505:I4754,1-Inputs!$B$8)</f>
        <v>97624.9999999997</v>
      </c>
      <c r="D4522" s="43" t="n">
        <f aca="false">NORMSINV(Inputs!$B$8)*STDEV(Prices_MTM!I4505:I4754)</f>
        <v>103970.701568134</v>
      </c>
      <c r="E4522" s="43" t="n">
        <f aca="false">-PERCENTILE(Prices_MTM!I4505:I4754,1-Inputs!$B$9)</f>
        <v>150805</v>
      </c>
      <c r="F4522" s="43" t="n">
        <f aca="false">NORMSINV(Inputs!$B$9)*STDEV(Prices_MTM!I4505:I4754)</f>
        <v>147047.747345059</v>
      </c>
      <c r="G4522" s="52" t="n">
        <f aca="false">IF(-B4522&gt;C4522,1,0)</f>
        <v>0</v>
      </c>
      <c r="H4522" s="52" t="n">
        <f aca="false">IF(-B4522&gt;D4522,1,0)</f>
        <v>0</v>
      </c>
      <c r="I4522" s="52" t="n">
        <f aca="false">IF(-B4522&gt;E4522,1,0)</f>
        <v>0</v>
      </c>
      <c r="J4522" s="52" t="n">
        <f aca="false">IF(-B4522&gt;F4522,1,0)</f>
        <v>0</v>
      </c>
    </row>
    <row r="4523" customFormat="false" ht="15" hidden="false" customHeight="false" outlineLevel="0" collapsed="false">
      <c r="A4523" s="51" t="n">
        <f aca="false">Prices_MTM!A4756</f>
        <v>44385</v>
      </c>
      <c r="B4523" s="43" t="n">
        <f aca="false">Prices_MTM!I4756</f>
        <v>38000.000000001</v>
      </c>
      <c r="C4523" s="43" t="n">
        <f aca="false">-PERCENTILE(Prices_MTM!I4506:I4755,1-Inputs!$B$8)</f>
        <v>97624.9999999997</v>
      </c>
      <c r="D4523" s="43" t="n">
        <f aca="false">NORMSINV(Inputs!$B$8)*STDEV(Prices_MTM!I4506:I4755)</f>
        <v>104230.882574387</v>
      </c>
      <c r="E4523" s="43" t="n">
        <f aca="false">-PERCENTILE(Prices_MTM!I4506:I4755,1-Inputs!$B$9)</f>
        <v>150805</v>
      </c>
      <c r="F4523" s="43" t="n">
        <f aca="false">NORMSINV(Inputs!$B$9)*STDEV(Prices_MTM!I4506:I4755)</f>
        <v>147415.726307348</v>
      </c>
      <c r="G4523" s="52" t="n">
        <f aca="false">IF(-B4523&gt;C4523,1,0)</f>
        <v>0</v>
      </c>
      <c r="H4523" s="52" t="n">
        <f aca="false">IF(-B4523&gt;D4523,1,0)</f>
        <v>0</v>
      </c>
      <c r="I4523" s="52" t="n">
        <f aca="false">IF(-B4523&gt;E4523,1,0)</f>
        <v>0</v>
      </c>
      <c r="J4523" s="52" t="n">
        <f aca="false">IF(-B4523&gt;F4523,1,0)</f>
        <v>0</v>
      </c>
    </row>
    <row r="4524" customFormat="false" ht="15" hidden="false" customHeight="false" outlineLevel="0" collapsed="false">
      <c r="A4524" s="51" t="n">
        <f aca="false">Prices_MTM!A4757</f>
        <v>44386</v>
      </c>
      <c r="B4524" s="43" t="n">
        <f aca="false">Prices_MTM!I4757</f>
        <v>54499.9999999995</v>
      </c>
      <c r="C4524" s="43" t="n">
        <f aca="false">-PERCENTILE(Prices_MTM!I4507:I4756,1-Inputs!$B$8)</f>
        <v>97624.9999999997</v>
      </c>
      <c r="D4524" s="43" t="n">
        <f aca="false">NORMSINV(Inputs!$B$8)*STDEV(Prices_MTM!I4507:I4756)</f>
        <v>104276.892998185</v>
      </c>
      <c r="E4524" s="43" t="n">
        <f aca="false">-PERCENTILE(Prices_MTM!I4507:I4756,1-Inputs!$B$9)</f>
        <v>150805</v>
      </c>
      <c r="F4524" s="43" t="n">
        <f aca="false">NORMSINV(Inputs!$B$9)*STDEV(Prices_MTM!I4507:I4756)</f>
        <v>147480.799727761</v>
      </c>
      <c r="G4524" s="52" t="n">
        <f aca="false">IF(-B4524&gt;C4524,1,0)</f>
        <v>0</v>
      </c>
      <c r="H4524" s="52" t="n">
        <f aca="false">IF(-B4524&gt;D4524,1,0)</f>
        <v>0</v>
      </c>
      <c r="I4524" s="52" t="n">
        <f aca="false">IF(-B4524&gt;E4524,1,0)</f>
        <v>0</v>
      </c>
      <c r="J4524" s="52" t="n">
        <f aca="false">IF(-B4524&gt;F4524,1,0)</f>
        <v>0</v>
      </c>
    </row>
    <row r="4525" customFormat="false" ht="15" hidden="false" customHeight="false" outlineLevel="0" collapsed="false">
      <c r="A4525" s="51" t="n">
        <f aca="false">Prices_MTM!A4758</f>
        <v>44389</v>
      </c>
      <c r="B4525" s="43" t="n">
        <f aca="false">Prices_MTM!I4758</f>
        <v>-16500.0000000006</v>
      </c>
      <c r="C4525" s="43" t="n">
        <f aca="false">-PERCENTILE(Prices_MTM!I4508:I4757,1-Inputs!$B$8)</f>
        <v>97624.9999999997</v>
      </c>
      <c r="D4525" s="43" t="n">
        <f aca="false">NORMSINV(Inputs!$B$8)*STDEV(Prices_MTM!I4508:I4757)</f>
        <v>104360.382838362</v>
      </c>
      <c r="E4525" s="43" t="n">
        <f aca="false">-PERCENTILE(Prices_MTM!I4508:I4757,1-Inputs!$B$9)</f>
        <v>150805</v>
      </c>
      <c r="F4525" s="43" t="n">
        <f aca="false">NORMSINV(Inputs!$B$9)*STDEV(Prices_MTM!I4508:I4757)</f>
        <v>147598.881001996</v>
      </c>
      <c r="G4525" s="52" t="n">
        <f aca="false">IF(-B4525&gt;C4525,1,0)</f>
        <v>0</v>
      </c>
      <c r="H4525" s="52" t="n">
        <f aca="false">IF(-B4525&gt;D4525,1,0)</f>
        <v>0</v>
      </c>
      <c r="I4525" s="52" t="n">
        <f aca="false">IF(-B4525&gt;E4525,1,0)</f>
        <v>0</v>
      </c>
      <c r="J4525" s="52" t="n">
        <f aca="false">IF(-B4525&gt;F4525,1,0)</f>
        <v>0</v>
      </c>
    </row>
    <row r="4526" customFormat="false" ht="15" hidden="false" customHeight="false" outlineLevel="0" collapsed="false">
      <c r="A4526" s="51" t="n">
        <f aca="false">Prices_MTM!A4759</f>
        <v>44390</v>
      </c>
      <c r="B4526" s="43" t="n">
        <f aca="false">Prices_MTM!I4759</f>
        <v>66499.9999999999</v>
      </c>
      <c r="C4526" s="43" t="n">
        <f aca="false">-PERCENTILE(Prices_MTM!I4509:I4758,1-Inputs!$B$8)</f>
        <v>97624.9999999997</v>
      </c>
      <c r="D4526" s="43" t="n">
        <f aca="false">NORMSINV(Inputs!$B$8)*STDEV(Prices_MTM!I4509:I4758)</f>
        <v>104386.823202348</v>
      </c>
      <c r="E4526" s="43" t="n">
        <f aca="false">-PERCENTILE(Prices_MTM!I4509:I4758,1-Inputs!$B$9)</f>
        <v>150805</v>
      </c>
      <c r="F4526" s="43" t="n">
        <f aca="false">NORMSINV(Inputs!$B$9)*STDEV(Prices_MTM!I4509:I4758)</f>
        <v>147636.276113355</v>
      </c>
      <c r="G4526" s="52" t="n">
        <f aca="false">IF(-B4526&gt;C4526,1,0)</f>
        <v>0</v>
      </c>
      <c r="H4526" s="52" t="n">
        <f aca="false">IF(-B4526&gt;D4526,1,0)</f>
        <v>0</v>
      </c>
      <c r="I4526" s="52" t="n">
        <f aca="false">IF(-B4526&gt;E4526,1,0)</f>
        <v>0</v>
      </c>
      <c r="J4526" s="52" t="n">
        <f aca="false">IF(-B4526&gt;F4526,1,0)</f>
        <v>0</v>
      </c>
    </row>
    <row r="4527" customFormat="false" ht="15" hidden="false" customHeight="false" outlineLevel="0" collapsed="false">
      <c r="A4527" s="51" t="n">
        <f aca="false">Prices_MTM!A4760</f>
        <v>44391</v>
      </c>
      <c r="B4527" s="43" t="n">
        <f aca="false">Prices_MTM!I4760</f>
        <v>-129999.999999999</v>
      </c>
      <c r="C4527" s="43" t="n">
        <f aca="false">-PERCENTILE(Prices_MTM!I4510:I4759,1-Inputs!$B$8)</f>
        <v>97624.9999999997</v>
      </c>
      <c r="D4527" s="43" t="n">
        <f aca="false">NORMSINV(Inputs!$B$8)*STDEV(Prices_MTM!I4510:I4759)</f>
        <v>104331.001663209</v>
      </c>
      <c r="E4527" s="43" t="n">
        <f aca="false">-PERCENTILE(Prices_MTM!I4510:I4759,1-Inputs!$B$9)</f>
        <v>150805</v>
      </c>
      <c r="F4527" s="43" t="n">
        <f aca="false">NORMSINV(Inputs!$B$9)*STDEV(Prices_MTM!I4510:I4759)</f>
        <v>147557.326645283</v>
      </c>
      <c r="G4527" s="52" t="n">
        <f aca="false">IF(-B4527&gt;C4527,1,0)</f>
        <v>1</v>
      </c>
      <c r="H4527" s="52" t="n">
        <f aca="false">IF(-B4527&gt;D4527,1,0)</f>
        <v>1</v>
      </c>
      <c r="I4527" s="52" t="n">
        <f aca="false">IF(-B4527&gt;E4527,1,0)</f>
        <v>0</v>
      </c>
      <c r="J4527" s="52" t="n">
        <f aca="false">IF(-B4527&gt;F4527,1,0)</f>
        <v>0</v>
      </c>
    </row>
    <row r="4528" customFormat="false" ht="15" hidden="false" customHeight="false" outlineLevel="0" collapsed="false">
      <c r="A4528" s="51" t="n">
        <f aca="false">Prices_MTM!A4761</f>
        <v>44392</v>
      </c>
      <c r="B4528" s="43" t="n">
        <f aca="false">Prices_MTM!I4761</f>
        <v>-78500.0000000004</v>
      </c>
      <c r="C4528" s="43" t="n">
        <f aca="false">-PERCENTILE(Prices_MTM!I4511:I4760,1-Inputs!$B$8)</f>
        <v>101275</v>
      </c>
      <c r="D4528" s="43" t="n">
        <f aca="false">NORMSINV(Inputs!$B$8)*STDEV(Prices_MTM!I4511:I4760)</f>
        <v>105222.74134449</v>
      </c>
      <c r="E4528" s="43" t="n">
        <f aca="false">-PERCENTILE(Prices_MTM!I4511:I4760,1-Inputs!$B$9)</f>
        <v>150805</v>
      </c>
      <c r="F4528" s="43" t="n">
        <f aca="false">NORMSINV(Inputs!$B$9)*STDEV(Prices_MTM!I4511:I4760)</f>
        <v>148818.531093968</v>
      </c>
      <c r="G4528" s="52" t="n">
        <f aca="false">IF(-B4528&gt;C4528,1,0)</f>
        <v>0</v>
      </c>
      <c r="H4528" s="52" t="n">
        <f aca="false">IF(-B4528&gt;D4528,1,0)</f>
        <v>0</v>
      </c>
      <c r="I4528" s="52" t="n">
        <f aca="false">IF(-B4528&gt;E4528,1,0)</f>
        <v>0</v>
      </c>
      <c r="J4528" s="52" t="n">
        <f aca="false">IF(-B4528&gt;F4528,1,0)</f>
        <v>0</v>
      </c>
    </row>
    <row r="4529" customFormat="false" ht="15" hidden="false" customHeight="false" outlineLevel="0" collapsed="false">
      <c r="A4529" s="51" t="n">
        <f aca="false">Prices_MTM!A4762</f>
        <v>44393</v>
      </c>
      <c r="B4529" s="43" t="n">
        <f aca="false">Prices_MTM!I4762</f>
        <v>12500.0000000007</v>
      </c>
      <c r="C4529" s="43" t="n">
        <f aca="false">-PERCENTILE(Prices_MTM!I4512:I4761,1-Inputs!$B$8)</f>
        <v>101275</v>
      </c>
      <c r="D4529" s="43" t="n">
        <f aca="false">NORMSINV(Inputs!$B$8)*STDEV(Prices_MTM!I4512:I4761)</f>
        <v>105529.78755131</v>
      </c>
      <c r="E4529" s="43" t="n">
        <f aca="false">-PERCENTILE(Prices_MTM!I4512:I4761,1-Inputs!$B$9)</f>
        <v>150805</v>
      </c>
      <c r="F4529" s="43" t="n">
        <f aca="false">NORMSINV(Inputs!$B$9)*STDEV(Prices_MTM!I4512:I4761)</f>
        <v>149252.792403767</v>
      </c>
      <c r="G4529" s="52" t="n">
        <f aca="false">IF(-B4529&gt;C4529,1,0)</f>
        <v>0</v>
      </c>
      <c r="H4529" s="52" t="n">
        <f aca="false">IF(-B4529&gt;D4529,1,0)</f>
        <v>0</v>
      </c>
      <c r="I4529" s="52" t="n">
        <f aca="false">IF(-B4529&gt;E4529,1,0)</f>
        <v>0</v>
      </c>
      <c r="J4529" s="52" t="n">
        <f aca="false">IF(-B4529&gt;F4529,1,0)</f>
        <v>0</v>
      </c>
    </row>
    <row r="4530" customFormat="false" ht="15" hidden="false" customHeight="false" outlineLevel="0" collapsed="false">
      <c r="A4530" s="51" t="n">
        <f aca="false">Prices_MTM!A4763</f>
        <v>44396</v>
      </c>
      <c r="B4530" s="43" t="n">
        <f aca="false">Prices_MTM!I4763</f>
        <v>-274500</v>
      </c>
      <c r="C4530" s="43" t="n">
        <f aca="false">-PERCENTILE(Prices_MTM!I4513:I4762,1-Inputs!$B$8)</f>
        <v>101275</v>
      </c>
      <c r="D4530" s="43" t="n">
        <f aca="false">NORMSINV(Inputs!$B$8)*STDEV(Prices_MTM!I4513:I4762)</f>
        <v>105524.717389618</v>
      </c>
      <c r="E4530" s="43" t="n">
        <f aca="false">-PERCENTILE(Prices_MTM!I4513:I4762,1-Inputs!$B$9)</f>
        <v>150805</v>
      </c>
      <c r="F4530" s="43" t="n">
        <f aca="false">NORMSINV(Inputs!$B$9)*STDEV(Prices_MTM!I4513:I4762)</f>
        <v>149245.621577331</v>
      </c>
      <c r="G4530" s="52" t="n">
        <f aca="false">IF(-B4530&gt;C4530,1,0)</f>
        <v>1</v>
      </c>
      <c r="H4530" s="52" t="n">
        <f aca="false">IF(-B4530&gt;D4530,1,0)</f>
        <v>1</v>
      </c>
      <c r="I4530" s="52" t="n">
        <f aca="false">IF(-B4530&gt;E4530,1,0)</f>
        <v>1</v>
      </c>
      <c r="J4530" s="52" t="n">
        <f aca="false">IF(-B4530&gt;F4530,1,0)</f>
        <v>1</v>
      </c>
    </row>
    <row r="4531" customFormat="false" ht="15" hidden="false" customHeight="false" outlineLevel="0" collapsed="false">
      <c r="A4531" s="51" t="n">
        <f aca="false">Prices_MTM!A4764</f>
        <v>44397</v>
      </c>
      <c r="B4531" s="43" t="n">
        <f aca="false">Prices_MTM!I4764</f>
        <v>51999.9999999989</v>
      </c>
      <c r="C4531" s="43" t="n">
        <f aca="false">-PERCENTILE(Prices_MTM!I4514:I4763,1-Inputs!$B$8)</f>
        <v>108375</v>
      </c>
      <c r="D4531" s="43" t="n">
        <f aca="false">NORMSINV(Inputs!$B$8)*STDEV(Prices_MTM!I4514:I4763)</f>
        <v>109430.751350453</v>
      </c>
      <c r="E4531" s="43" t="n">
        <f aca="false">-PERCENTILE(Prices_MTM!I4514:I4763,1-Inputs!$B$9)</f>
        <v>165230</v>
      </c>
      <c r="F4531" s="43" t="n">
        <f aca="false">NORMSINV(Inputs!$B$9)*STDEV(Prices_MTM!I4514:I4763)</f>
        <v>154769.999948651</v>
      </c>
      <c r="G4531" s="52" t="n">
        <f aca="false">IF(-B4531&gt;C4531,1,0)</f>
        <v>0</v>
      </c>
      <c r="H4531" s="52" t="n">
        <f aca="false">IF(-B4531&gt;D4531,1,0)</f>
        <v>0</v>
      </c>
      <c r="I4531" s="52" t="n">
        <f aca="false">IF(-B4531&gt;E4531,1,0)</f>
        <v>0</v>
      </c>
      <c r="J4531" s="52" t="n">
        <f aca="false">IF(-B4531&gt;F4531,1,0)</f>
        <v>0</v>
      </c>
    </row>
    <row r="4532" customFormat="false" ht="15" hidden="false" customHeight="false" outlineLevel="0" collapsed="false">
      <c r="A4532" s="51" t="n">
        <f aca="false">Prices_MTM!A4765</f>
        <v>44398</v>
      </c>
      <c r="B4532" s="43" t="n">
        <f aca="false">Prices_MTM!I4765</f>
        <v>168500.000000001</v>
      </c>
      <c r="C4532" s="43" t="n">
        <f aca="false">-PERCENTILE(Prices_MTM!I4515:I4764,1-Inputs!$B$8)</f>
        <v>108375</v>
      </c>
      <c r="D4532" s="43" t="n">
        <f aca="false">NORMSINV(Inputs!$B$8)*STDEV(Prices_MTM!I4515:I4764)</f>
        <v>109465.153869432</v>
      </c>
      <c r="E4532" s="43" t="n">
        <f aca="false">-PERCENTILE(Prices_MTM!I4515:I4764,1-Inputs!$B$9)</f>
        <v>165230</v>
      </c>
      <c r="F4532" s="43" t="n">
        <f aca="false">NORMSINV(Inputs!$B$9)*STDEV(Prices_MTM!I4515:I4764)</f>
        <v>154818.656087761</v>
      </c>
      <c r="G4532" s="52" t="n">
        <f aca="false">IF(-B4532&gt;C4532,1,0)</f>
        <v>0</v>
      </c>
      <c r="H4532" s="52" t="n">
        <f aca="false">IF(-B4532&gt;D4532,1,0)</f>
        <v>0</v>
      </c>
      <c r="I4532" s="52" t="n">
        <f aca="false">IF(-B4532&gt;E4532,1,0)</f>
        <v>0</v>
      </c>
      <c r="J4532" s="52" t="n">
        <f aca="false">IF(-B4532&gt;F4532,1,0)</f>
        <v>0</v>
      </c>
    </row>
    <row r="4533" customFormat="false" ht="15" hidden="false" customHeight="false" outlineLevel="0" collapsed="false">
      <c r="A4533" s="51" t="n">
        <f aca="false">Prices_MTM!A4766</f>
        <v>44399</v>
      </c>
      <c r="B4533" s="43" t="n">
        <f aca="false">Prices_MTM!I4766</f>
        <v>103500</v>
      </c>
      <c r="C4533" s="43" t="n">
        <f aca="false">-PERCENTILE(Prices_MTM!I4516:I4765,1-Inputs!$B$8)</f>
        <v>108375</v>
      </c>
      <c r="D4533" s="43" t="n">
        <f aca="false">NORMSINV(Inputs!$B$8)*STDEV(Prices_MTM!I4516:I4765)</f>
        <v>110760.217374196</v>
      </c>
      <c r="E4533" s="43" t="n">
        <f aca="false">-PERCENTILE(Prices_MTM!I4516:I4765,1-Inputs!$B$9)</f>
        <v>165230</v>
      </c>
      <c r="F4533" s="43" t="n">
        <f aca="false">NORMSINV(Inputs!$B$9)*STDEV(Prices_MTM!I4516:I4765)</f>
        <v>156650.289116798</v>
      </c>
      <c r="G4533" s="52" t="n">
        <f aca="false">IF(-B4533&gt;C4533,1,0)</f>
        <v>0</v>
      </c>
      <c r="H4533" s="52" t="n">
        <f aca="false">IF(-B4533&gt;D4533,1,0)</f>
        <v>0</v>
      </c>
      <c r="I4533" s="52" t="n">
        <f aca="false">IF(-B4533&gt;E4533,1,0)</f>
        <v>0</v>
      </c>
      <c r="J4533" s="52" t="n">
        <f aca="false">IF(-B4533&gt;F4533,1,0)</f>
        <v>0</v>
      </c>
    </row>
    <row r="4534" customFormat="false" ht="15" hidden="false" customHeight="false" outlineLevel="0" collapsed="false">
      <c r="A4534" s="51" t="n">
        <f aca="false">Prices_MTM!A4767</f>
        <v>44400</v>
      </c>
      <c r="B4534" s="43" t="n">
        <f aca="false">Prices_MTM!I4767</f>
        <v>-21500.0000000011</v>
      </c>
      <c r="C4534" s="43" t="n">
        <f aca="false">-PERCENTILE(Prices_MTM!I4517:I4766,1-Inputs!$B$8)</f>
        <v>108375</v>
      </c>
      <c r="D4534" s="43" t="n">
        <f aca="false">NORMSINV(Inputs!$B$8)*STDEV(Prices_MTM!I4517:I4766)</f>
        <v>111169.380585354</v>
      </c>
      <c r="E4534" s="43" t="n">
        <f aca="false">-PERCENTILE(Prices_MTM!I4517:I4766,1-Inputs!$B$9)</f>
        <v>165230</v>
      </c>
      <c r="F4534" s="43" t="n">
        <f aca="false">NORMSINV(Inputs!$B$9)*STDEV(Prices_MTM!I4517:I4766)</f>
        <v>157228.976454575</v>
      </c>
      <c r="G4534" s="52" t="n">
        <f aca="false">IF(-B4534&gt;C4534,1,0)</f>
        <v>0</v>
      </c>
      <c r="H4534" s="52" t="n">
        <f aca="false">IF(-B4534&gt;D4534,1,0)</f>
        <v>0</v>
      </c>
      <c r="I4534" s="52" t="n">
        <f aca="false">IF(-B4534&gt;E4534,1,0)</f>
        <v>0</v>
      </c>
      <c r="J4534" s="52" t="n">
        <f aca="false">IF(-B4534&gt;F4534,1,0)</f>
        <v>0</v>
      </c>
    </row>
    <row r="4535" customFormat="false" ht="15" hidden="false" customHeight="false" outlineLevel="0" collapsed="false">
      <c r="A4535" s="51" t="n">
        <f aca="false">Prices_MTM!A4768</f>
        <v>44403</v>
      </c>
      <c r="B4535" s="43" t="n">
        <f aca="false">Prices_MTM!I4768</f>
        <v>-5499.99999999926</v>
      </c>
      <c r="C4535" s="43" t="n">
        <f aca="false">-PERCENTILE(Prices_MTM!I4518:I4767,1-Inputs!$B$8)</f>
        <v>108375</v>
      </c>
      <c r="D4535" s="43" t="n">
        <f aca="false">NORMSINV(Inputs!$B$8)*STDEV(Prices_MTM!I4518:I4767)</f>
        <v>111142.541996718</v>
      </c>
      <c r="E4535" s="43" t="n">
        <f aca="false">-PERCENTILE(Prices_MTM!I4518:I4767,1-Inputs!$B$9)</f>
        <v>165230</v>
      </c>
      <c r="F4535" s="43" t="n">
        <f aca="false">NORMSINV(Inputs!$B$9)*STDEV(Prices_MTM!I4518:I4767)</f>
        <v>157191.018126496</v>
      </c>
      <c r="G4535" s="52" t="n">
        <f aca="false">IF(-B4535&gt;C4535,1,0)</f>
        <v>0</v>
      </c>
      <c r="H4535" s="52" t="n">
        <f aca="false">IF(-B4535&gt;D4535,1,0)</f>
        <v>0</v>
      </c>
      <c r="I4535" s="52" t="n">
        <f aca="false">IF(-B4535&gt;E4535,1,0)</f>
        <v>0</v>
      </c>
      <c r="J4535" s="52" t="n">
        <f aca="false">IF(-B4535&gt;F4535,1,0)</f>
        <v>0</v>
      </c>
    </row>
    <row r="4536" customFormat="false" ht="15" hidden="false" customHeight="false" outlineLevel="0" collapsed="false">
      <c r="A4536" s="51" t="n">
        <f aca="false">Prices_MTM!A4769</f>
        <v>44404</v>
      </c>
      <c r="B4536" s="43" t="n">
        <f aca="false">Prices_MTM!I4769</f>
        <v>-50999.9999999998</v>
      </c>
      <c r="C4536" s="43" t="n">
        <f aca="false">-PERCENTILE(Prices_MTM!I4519:I4768,1-Inputs!$B$8)</f>
        <v>108375</v>
      </c>
      <c r="D4536" s="43" t="n">
        <f aca="false">NORMSINV(Inputs!$B$8)*STDEV(Prices_MTM!I4519:I4768)</f>
        <v>111124.305341266</v>
      </c>
      <c r="E4536" s="43" t="n">
        <f aca="false">-PERCENTILE(Prices_MTM!I4519:I4768,1-Inputs!$B$9)</f>
        <v>165230</v>
      </c>
      <c r="F4536" s="43" t="n">
        <f aca="false">NORMSINV(Inputs!$B$9)*STDEV(Prices_MTM!I4519:I4768)</f>
        <v>157165.225676671</v>
      </c>
      <c r="G4536" s="52" t="n">
        <f aca="false">IF(-B4536&gt;C4536,1,0)</f>
        <v>0</v>
      </c>
      <c r="H4536" s="52" t="n">
        <f aca="false">IF(-B4536&gt;D4536,1,0)</f>
        <v>0</v>
      </c>
      <c r="I4536" s="52" t="n">
        <f aca="false">IF(-B4536&gt;E4536,1,0)</f>
        <v>0</v>
      </c>
      <c r="J4536" s="52" t="n">
        <f aca="false">IF(-B4536&gt;F4536,1,0)</f>
        <v>0</v>
      </c>
    </row>
    <row r="4537" customFormat="false" ht="15" hidden="false" customHeight="false" outlineLevel="0" collapsed="false">
      <c r="A4537" s="51" t="n">
        <f aca="false">Prices_MTM!A4770</f>
        <v>44405</v>
      </c>
      <c r="B4537" s="43" t="n">
        <f aca="false">Prices_MTM!I4770</f>
        <v>57999.9999999998</v>
      </c>
      <c r="C4537" s="43" t="n">
        <f aca="false">-PERCENTILE(Prices_MTM!I4520:I4769,1-Inputs!$B$8)</f>
        <v>108375</v>
      </c>
      <c r="D4537" s="43" t="n">
        <f aca="false">NORMSINV(Inputs!$B$8)*STDEV(Prices_MTM!I4520:I4769)</f>
        <v>111188.377169551</v>
      </c>
      <c r="E4537" s="43" t="n">
        <f aca="false">-PERCENTILE(Prices_MTM!I4520:I4769,1-Inputs!$B$9)</f>
        <v>165230</v>
      </c>
      <c r="F4537" s="43" t="n">
        <f aca="false">NORMSINV(Inputs!$B$9)*STDEV(Prices_MTM!I4520:I4769)</f>
        <v>157255.843686124</v>
      </c>
      <c r="G4537" s="52" t="n">
        <f aca="false">IF(-B4537&gt;C4537,1,0)</f>
        <v>0</v>
      </c>
      <c r="H4537" s="52" t="n">
        <f aca="false">IF(-B4537&gt;D4537,1,0)</f>
        <v>0</v>
      </c>
      <c r="I4537" s="52" t="n">
        <f aca="false">IF(-B4537&gt;E4537,1,0)</f>
        <v>0</v>
      </c>
      <c r="J4537" s="52" t="n">
        <f aca="false">IF(-B4537&gt;F4537,1,0)</f>
        <v>0</v>
      </c>
    </row>
    <row r="4538" customFormat="false" ht="15" hidden="false" customHeight="false" outlineLevel="0" collapsed="false">
      <c r="A4538" s="51" t="n">
        <f aca="false">Prices_MTM!A4771</f>
        <v>44406</v>
      </c>
      <c r="B4538" s="43" t="n">
        <f aca="false">Prices_MTM!I4771</f>
        <v>64500.0000000003</v>
      </c>
      <c r="C4538" s="43" t="n">
        <f aca="false">-PERCENTILE(Prices_MTM!I4521:I4770,1-Inputs!$B$8)</f>
        <v>108375</v>
      </c>
      <c r="D4538" s="43" t="n">
        <f aca="false">NORMSINV(Inputs!$B$8)*STDEV(Prices_MTM!I4521:I4770)</f>
        <v>111320.334790124</v>
      </c>
      <c r="E4538" s="43" t="n">
        <f aca="false">-PERCENTILE(Prices_MTM!I4521:I4770,1-Inputs!$B$9)</f>
        <v>165230</v>
      </c>
      <c r="F4538" s="43" t="n">
        <f aca="false">NORMSINV(Inputs!$B$9)*STDEV(Prices_MTM!I4521:I4770)</f>
        <v>157442.473867104</v>
      </c>
      <c r="G4538" s="52" t="n">
        <f aca="false">IF(-B4538&gt;C4538,1,0)</f>
        <v>0</v>
      </c>
      <c r="H4538" s="52" t="n">
        <f aca="false">IF(-B4538&gt;D4538,1,0)</f>
        <v>0</v>
      </c>
      <c r="I4538" s="52" t="n">
        <f aca="false">IF(-B4538&gt;E4538,1,0)</f>
        <v>0</v>
      </c>
      <c r="J4538" s="52" t="n">
        <f aca="false">IF(-B4538&gt;F4538,1,0)</f>
        <v>0</v>
      </c>
    </row>
    <row r="4539" customFormat="false" ht="15" hidden="false" customHeight="false" outlineLevel="0" collapsed="false">
      <c r="A4539" s="51" t="n">
        <f aca="false">Prices_MTM!A4772</f>
        <v>44407</v>
      </c>
      <c r="B4539" s="43" t="n">
        <f aca="false">Prices_MTM!I4772</f>
        <v>-39999.9999999999</v>
      </c>
      <c r="C4539" s="43" t="n">
        <f aca="false">-PERCENTILE(Prices_MTM!I4522:I4771,1-Inputs!$B$8)</f>
        <v>108375</v>
      </c>
      <c r="D4539" s="43" t="n">
        <f aca="false">NORMSINV(Inputs!$B$8)*STDEV(Prices_MTM!I4522:I4771)</f>
        <v>111479.353357014</v>
      </c>
      <c r="E4539" s="43" t="n">
        <f aca="false">-PERCENTILE(Prices_MTM!I4522:I4771,1-Inputs!$B$9)</f>
        <v>165230</v>
      </c>
      <c r="F4539" s="43" t="n">
        <f aca="false">NORMSINV(Inputs!$B$9)*STDEV(Prices_MTM!I4522:I4771)</f>
        <v>157667.376860877</v>
      </c>
      <c r="G4539" s="52" t="n">
        <f aca="false">IF(-B4539&gt;C4539,1,0)</f>
        <v>0</v>
      </c>
      <c r="H4539" s="52" t="n">
        <f aca="false">IF(-B4539&gt;D4539,1,0)</f>
        <v>0</v>
      </c>
      <c r="I4539" s="52" t="n">
        <f aca="false">IF(-B4539&gt;E4539,1,0)</f>
        <v>0</v>
      </c>
      <c r="J4539" s="52" t="n">
        <f aca="false">IF(-B4539&gt;F4539,1,0)</f>
        <v>0</v>
      </c>
    </row>
    <row r="4540" customFormat="false" ht="15" hidden="false" customHeight="false" outlineLevel="0" collapsed="false">
      <c r="A4540" s="51" t="n">
        <f aca="false">Prices_MTM!A4773</f>
        <v>44410</v>
      </c>
      <c r="B4540" s="43" t="n">
        <f aca="false">Prices_MTM!I4773</f>
        <v>-71500.0000000004</v>
      </c>
      <c r="C4540" s="43" t="n">
        <f aca="false">-PERCENTILE(Prices_MTM!I4523:I4772,1-Inputs!$B$8)</f>
        <v>108375</v>
      </c>
      <c r="D4540" s="43" t="n">
        <f aca="false">NORMSINV(Inputs!$B$8)*STDEV(Prices_MTM!I4523:I4772)</f>
        <v>111465.37912157</v>
      </c>
      <c r="E4540" s="43" t="n">
        <f aca="false">-PERCENTILE(Prices_MTM!I4523:I4772,1-Inputs!$B$9)</f>
        <v>165230</v>
      </c>
      <c r="F4540" s="43" t="n">
        <f aca="false">NORMSINV(Inputs!$B$9)*STDEV(Prices_MTM!I4523:I4772)</f>
        <v>157647.612833011</v>
      </c>
      <c r="G4540" s="52" t="n">
        <f aca="false">IF(-B4540&gt;C4540,1,0)</f>
        <v>0</v>
      </c>
      <c r="H4540" s="52" t="n">
        <f aca="false">IF(-B4540&gt;D4540,1,0)</f>
        <v>0</v>
      </c>
      <c r="I4540" s="52" t="n">
        <f aca="false">IF(-B4540&gt;E4540,1,0)</f>
        <v>0</v>
      </c>
      <c r="J4540" s="52" t="n">
        <f aca="false">IF(-B4540&gt;F4540,1,0)</f>
        <v>0</v>
      </c>
    </row>
    <row r="4541" customFormat="false" ht="15" hidden="false" customHeight="false" outlineLevel="0" collapsed="false">
      <c r="A4541" s="51" t="n">
        <f aca="false">Prices_MTM!A4774</f>
        <v>44411</v>
      </c>
      <c r="B4541" s="43" t="n">
        <f aca="false">Prices_MTM!I4774</f>
        <v>-33500.0000000001</v>
      </c>
      <c r="C4541" s="43" t="n">
        <f aca="false">-PERCENTILE(Prices_MTM!I4524:I4773,1-Inputs!$B$8)</f>
        <v>108375</v>
      </c>
      <c r="D4541" s="43" t="n">
        <f aca="false">NORMSINV(Inputs!$B$8)*STDEV(Prices_MTM!I4524:I4773)</f>
        <v>111758.595330534</v>
      </c>
      <c r="E4541" s="43" t="n">
        <f aca="false">-PERCENTILE(Prices_MTM!I4524:I4773,1-Inputs!$B$9)</f>
        <v>165230</v>
      </c>
      <c r="F4541" s="43" t="n">
        <f aca="false">NORMSINV(Inputs!$B$9)*STDEV(Prices_MTM!I4524:I4773)</f>
        <v>158062.314112919</v>
      </c>
      <c r="G4541" s="52" t="n">
        <f aca="false">IF(-B4541&gt;C4541,1,0)</f>
        <v>0</v>
      </c>
      <c r="H4541" s="52" t="n">
        <f aca="false">IF(-B4541&gt;D4541,1,0)</f>
        <v>0</v>
      </c>
      <c r="I4541" s="52" t="n">
        <f aca="false">IF(-B4541&gt;E4541,1,0)</f>
        <v>0</v>
      </c>
      <c r="J4541" s="52" t="n">
        <f aca="false">IF(-B4541&gt;F4541,1,0)</f>
        <v>0</v>
      </c>
    </row>
    <row r="4542" customFormat="false" ht="15" hidden="false" customHeight="false" outlineLevel="0" collapsed="false">
      <c r="A4542" s="51" t="n">
        <f aca="false">Prices_MTM!A4775</f>
        <v>44412</v>
      </c>
      <c r="B4542" s="43" t="n">
        <f aca="false">Prices_MTM!I4775</f>
        <v>-132500</v>
      </c>
      <c r="C4542" s="43" t="n">
        <f aca="false">-PERCENTILE(Prices_MTM!I4525:I4774,1-Inputs!$B$8)</f>
        <v>108149.999999999</v>
      </c>
      <c r="D4542" s="43" t="n">
        <f aca="false">NORMSINV(Inputs!$B$8)*STDEV(Prices_MTM!I4525:I4774)</f>
        <v>111270.757974337</v>
      </c>
      <c r="E4542" s="43" t="n">
        <f aca="false">-PERCENTILE(Prices_MTM!I4525:I4774,1-Inputs!$B$9)</f>
        <v>165230</v>
      </c>
      <c r="F4542" s="43" t="n">
        <f aca="false">NORMSINV(Inputs!$B$9)*STDEV(Prices_MTM!I4525:I4774)</f>
        <v>157372.356430441</v>
      </c>
      <c r="G4542" s="52" t="n">
        <f aca="false">IF(-B4542&gt;C4542,1,0)</f>
        <v>1</v>
      </c>
      <c r="H4542" s="52" t="n">
        <f aca="false">IF(-B4542&gt;D4542,1,0)</f>
        <v>1</v>
      </c>
      <c r="I4542" s="52" t="n">
        <f aca="false">IF(-B4542&gt;E4542,1,0)</f>
        <v>0</v>
      </c>
      <c r="J4542" s="52" t="n">
        <f aca="false">IF(-B4542&gt;F4542,1,0)</f>
        <v>0</v>
      </c>
    </row>
    <row r="4543" customFormat="false" ht="15" hidden="false" customHeight="false" outlineLevel="0" collapsed="false">
      <c r="A4543" s="51" t="n">
        <f aca="false">Prices_MTM!A4776</f>
        <v>44413</v>
      </c>
      <c r="B4543" s="43" t="n">
        <f aca="false">Prices_MTM!I4776</f>
        <v>33499.9999999994</v>
      </c>
      <c r="C4543" s="43" t="n">
        <f aca="false">-PERCENTILE(Prices_MTM!I4526:I4775,1-Inputs!$B$8)</f>
        <v>114274.999999999</v>
      </c>
      <c r="D4543" s="43" t="n">
        <f aca="false">NORMSINV(Inputs!$B$8)*STDEV(Prices_MTM!I4526:I4775)</f>
        <v>112196.49996325</v>
      </c>
      <c r="E4543" s="43" t="n">
        <f aca="false">-PERCENTILE(Prices_MTM!I4526:I4775,1-Inputs!$B$9)</f>
        <v>165230</v>
      </c>
      <c r="F4543" s="43" t="n">
        <f aca="false">NORMSINV(Inputs!$B$9)*STDEV(Prices_MTM!I4526:I4775)</f>
        <v>158681.650991691</v>
      </c>
      <c r="G4543" s="52" t="n">
        <f aca="false">IF(-B4543&gt;C4543,1,0)</f>
        <v>0</v>
      </c>
      <c r="H4543" s="52" t="n">
        <f aca="false">IF(-B4543&gt;D4543,1,0)</f>
        <v>0</v>
      </c>
      <c r="I4543" s="52" t="n">
        <f aca="false">IF(-B4543&gt;E4543,1,0)</f>
        <v>0</v>
      </c>
      <c r="J4543" s="52" t="n">
        <f aca="false">IF(-B4543&gt;F4543,1,0)</f>
        <v>0</v>
      </c>
    </row>
    <row r="4544" customFormat="false" ht="15" hidden="false" customHeight="false" outlineLevel="0" collapsed="false">
      <c r="A4544" s="51" t="n">
        <f aca="false">Prices_MTM!A4777</f>
        <v>44414</v>
      </c>
      <c r="B4544" s="43" t="n">
        <f aca="false">Prices_MTM!I4777</f>
        <v>-27999.9999999987</v>
      </c>
      <c r="C4544" s="43" t="n">
        <f aca="false">-PERCENTILE(Prices_MTM!I4527:I4776,1-Inputs!$B$8)</f>
        <v>114274.999999999</v>
      </c>
      <c r="D4544" s="43" t="n">
        <f aca="false">NORMSINV(Inputs!$B$8)*STDEV(Prices_MTM!I4527:I4776)</f>
        <v>112171.819669707</v>
      </c>
      <c r="E4544" s="43" t="n">
        <f aca="false">-PERCENTILE(Prices_MTM!I4527:I4776,1-Inputs!$B$9)</f>
        <v>165230</v>
      </c>
      <c r="F4544" s="43" t="n">
        <f aca="false">NORMSINV(Inputs!$B$9)*STDEV(Prices_MTM!I4527:I4776)</f>
        <v>158646.745181548</v>
      </c>
      <c r="G4544" s="52" t="n">
        <f aca="false">IF(-B4544&gt;C4544,1,0)</f>
        <v>0</v>
      </c>
      <c r="H4544" s="52" t="n">
        <f aca="false">IF(-B4544&gt;D4544,1,0)</f>
        <v>0</v>
      </c>
      <c r="I4544" s="52" t="n">
        <f aca="false">IF(-B4544&gt;E4544,1,0)</f>
        <v>0</v>
      </c>
      <c r="J4544" s="52" t="n">
        <f aca="false">IF(-B4544&gt;F4544,1,0)</f>
        <v>0</v>
      </c>
    </row>
    <row r="4545" customFormat="false" ht="15" hidden="false" customHeight="false" outlineLevel="0" collapsed="false">
      <c r="A4545" s="51" t="n">
        <f aca="false">Prices_MTM!A4778</f>
        <v>44417</v>
      </c>
      <c r="B4545" s="43" t="n">
        <f aca="false">Prices_MTM!I4778</f>
        <v>-101500.000000001</v>
      </c>
      <c r="C4545" s="43" t="n">
        <f aca="false">-PERCENTILE(Prices_MTM!I4528:I4777,1-Inputs!$B$8)</f>
        <v>114274.999999999</v>
      </c>
      <c r="D4545" s="43" t="n">
        <f aca="false">NORMSINV(Inputs!$B$8)*STDEV(Prices_MTM!I4528:I4777)</f>
        <v>112007.966463468</v>
      </c>
      <c r="E4545" s="43" t="n">
        <f aca="false">-PERCENTILE(Prices_MTM!I4528:I4777,1-Inputs!$B$9)</f>
        <v>165230</v>
      </c>
      <c r="F4545" s="43" t="n">
        <f aca="false">NORMSINV(Inputs!$B$9)*STDEV(Prices_MTM!I4528:I4777)</f>
        <v>158415.004465083</v>
      </c>
      <c r="G4545" s="52" t="n">
        <f aca="false">IF(-B4545&gt;C4545,1,0)</f>
        <v>0</v>
      </c>
      <c r="H4545" s="52" t="n">
        <f aca="false">IF(-B4545&gt;D4545,1,0)</f>
        <v>0</v>
      </c>
      <c r="I4545" s="52" t="n">
        <f aca="false">IF(-B4545&gt;E4545,1,0)</f>
        <v>0</v>
      </c>
      <c r="J4545" s="52" t="n">
        <f aca="false">IF(-B4545&gt;F4545,1,0)</f>
        <v>0</v>
      </c>
    </row>
    <row r="4546" customFormat="false" ht="15" hidden="false" customHeight="false" outlineLevel="0" collapsed="false">
      <c r="A4546" s="51" t="n">
        <f aca="false">Prices_MTM!A4779</f>
        <v>44418</v>
      </c>
      <c r="B4546" s="43" t="n">
        <f aca="false">Prices_MTM!I4779</f>
        <v>102500</v>
      </c>
      <c r="C4546" s="43" t="n">
        <f aca="false">-PERCENTILE(Prices_MTM!I4529:I4778,1-Inputs!$B$8)</f>
        <v>114274.999999999</v>
      </c>
      <c r="D4546" s="43" t="n">
        <f aca="false">NORMSINV(Inputs!$B$8)*STDEV(Prices_MTM!I4529:I4778)</f>
        <v>112554.769177966</v>
      </c>
      <c r="E4546" s="43" t="n">
        <f aca="false">-PERCENTILE(Prices_MTM!I4529:I4778,1-Inputs!$B$9)</f>
        <v>165230</v>
      </c>
      <c r="F4546" s="43" t="n">
        <f aca="false">NORMSINV(Inputs!$B$9)*STDEV(Prices_MTM!I4529:I4778)</f>
        <v>159188.357979068</v>
      </c>
      <c r="G4546" s="52" t="n">
        <f aca="false">IF(-B4546&gt;C4546,1,0)</f>
        <v>0</v>
      </c>
      <c r="H4546" s="52" t="n">
        <f aca="false">IF(-B4546&gt;D4546,1,0)</f>
        <v>0</v>
      </c>
      <c r="I4546" s="52" t="n">
        <f aca="false">IF(-B4546&gt;E4546,1,0)</f>
        <v>0</v>
      </c>
      <c r="J4546" s="52" t="n">
        <f aca="false">IF(-B4546&gt;F4546,1,0)</f>
        <v>0</v>
      </c>
    </row>
    <row r="4547" customFormat="false" ht="15" hidden="false" customHeight="false" outlineLevel="0" collapsed="false">
      <c r="A4547" s="51" t="n">
        <f aca="false">Prices_MTM!A4780</f>
        <v>44419</v>
      </c>
      <c r="B4547" s="43" t="n">
        <f aca="false">Prices_MTM!I4780</f>
        <v>54500.0000000002</v>
      </c>
      <c r="C4547" s="43" t="n">
        <f aca="false">-PERCENTILE(Prices_MTM!I4530:I4779,1-Inputs!$B$8)</f>
        <v>114274.999999999</v>
      </c>
      <c r="D4547" s="43" t="n">
        <f aca="false">NORMSINV(Inputs!$B$8)*STDEV(Prices_MTM!I4530:I4779)</f>
        <v>112922.968511068</v>
      </c>
      <c r="E4547" s="43" t="n">
        <f aca="false">-PERCENTILE(Prices_MTM!I4530:I4779,1-Inputs!$B$9)</f>
        <v>165230</v>
      </c>
      <c r="F4547" s="43" t="n">
        <f aca="false">NORMSINV(Inputs!$B$9)*STDEV(Prices_MTM!I4530:I4779)</f>
        <v>159709.109322379</v>
      </c>
      <c r="G4547" s="52" t="n">
        <f aca="false">IF(-B4547&gt;C4547,1,0)</f>
        <v>0</v>
      </c>
      <c r="H4547" s="52" t="n">
        <f aca="false">IF(-B4547&gt;D4547,1,0)</f>
        <v>0</v>
      </c>
      <c r="I4547" s="52" t="n">
        <f aca="false">IF(-B4547&gt;E4547,1,0)</f>
        <v>0</v>
      </c>
      <c r="J4547" s="52" t="n">
        <f aca="false">IF(-B4547&gt;F4547,1,0)</f>
        <v>0</v>
      </c>
    </row>
    <row r="4548" customFormat="false" ht="15" hidden="false" customHeight="false" outlineLevel="0" collapsed="false">
      <c r="A4548" s="51" t="n">
        <f aca="false">Prices_MTM!A4781</f>
        <v>44420</v>
      </c>
      <c r="B4548" s="43" t="n">
        <f aca="false">Prices_MTM!I4781</f>
        <v>-7999.99999999983</v>
      </c>
      <c r="C4548" s="43" t="n">
        <f aca="false">-PERCENTILE(Prices_MTM!I4531:I4780,1-Inputs!$B$8)</f>
        <v>114274.999999999</v>
      </c>
      <c r="D4548" s="43" t="n">
        <f aca="false">NORMSINV(Inputs!$B$8)*STDEV(Prices_MTM!I4531:I4780)</f>
        <v>112982.80272877</v>
      </c>
      <c r="E4548" s="43" t="n">
        <f aca="false">-PERCENTILE(Prices_MTM!I4531:I4780,1-Inputs!$B$9)</f>
        <v>165230</v>
      </c>
      <c r="F4548" s="43" t="n">
        <f aca="false">NORMSINV(Inputs!$B$9)*STDEV(Prices_MTM!I4531:I4780)</f>
        <v>159793.733998317</v>
      </c>
      <c r="G4548" s="52" t="n">
        <f aca="false">IF(-B4548&gt;C4548,1,0)</f>
        <v>0</v>
      </c>
      <c r="H4548" s="52" t="n">
        <f aca="false">IF(-B4548&gt;D4548,1,0)</f>
        <v>0</v>
      </c>
      <c r="I4548" s="52" t="n">
        <f aca="false">IF(-B4548&gt;E4548,1,0)</f>
        <v>0</v>
      </c>
      <c r="J4548" s="52" t="n">
        <f aca="false">IF(-B4548&gt;F4548,1,0)</f>
        <v>0</v>
      </c>
    </row>
    <row r="4549" customFormat="false" ht="15" hidden="false" customHeight="false" outlineLevel="0" collapsed="false">
      <c r="A4549" s="51" t="n">
        <f aca="false">Prices_MTM!A4782</f>
        <v>44421</v>
      </c>
      <c r="B4549" s="43" t="n">
        <f aca="false">Prices_MTM!I4782</f>
        <v>-31500.0000000005</v>
      </c>
      <c r="C4549" s="43" t="n">
        <f aca="false">-PERCENTILE(Prices_MTM!I4532:I4781,1-Inputs!$B$8)</f>
        <v>114274.999999999</v>
      </c>
      <c r="D4549" s="43" t="n">
        <f aca="false">NORMSINV(Inputs!$B$8)*STDEV(Prices_MTM!I4532:I4781)</f>
        <v>112778.829025203</v>
      </c>
      <c r="E4549" s="43" t="n">
        <f aca="false">-PERCENTILE(Prices_MTM!I4532:I4781,1-Inputs!$B$9)</f>
        <v>165230</v>
      </c>
      <c r="F4549" s="43" t="n">
        <f aca="false">NORMSINV(Inputs!$B$9)*STDEV(Prices_MTM!I4532:I4781)</f>
        <v>159505.250096844</v>
      </c>
      <c r="G4549" s="52" t="n">
        <f aca="false">IF(-B4549&gt;C4549,1,0)</f>
        <v>0</v>
      </c>
      <c r="H4549" s="52" t="n">
        <f aca="false">IF(-B4549&gt;D4549,1,0)</f>
        <v>0</v>
      </c>
      <c r="I4549" s="52" t="n">
        <f aca="false">IF(-B4549&gt;E4549,1,0)</f>
        <v>0</v>
      </c>
      <c r="J4549" s="52" t="n">
        <f aca="false">IF(-B4549&gt;F4549,1,0)</f>
        <v>0</v>
      </c>
    </row>
    <row r="4550" customFormat="false" ht="15" hidden="false" customHeight="false" outlineLevel="0" collapsed="false">
      <c r="A4550" s="51" t="n">
        <f aca="false">Prices_MTM!A4783</f>
        <v>44424</v>
      </c>
      <c r="B4550" s="43" t="n">
        <f aca="false">Prices_MTM!I4783</f>
        <v>-50499.9999999996</v>
      </c>
      <c r="C4550" s="43" t="n">
        <f aca="false">-PERCENTILE(Prices_MTM!I4533:I4782,1-Inputs!$B$8)</f>
        <v>114274.999999999</v>
      </c>
      <c r="D4550" s="43" t="n">
        <f aca="false">NORMSINV(Inputs!$B$8)*STDEV(Prices_MTM!I4533:I4782)</f>
        <v>112823.246721473</v>
      </c>
      <c r="E4550" s="43" t="n">
        <f aca="false">-PERCENTILE(Prices_MTM!I4533:I4782,1-Inputs!$B$9)</f>
        <v>165230</v>
      </c>
      <c r="F4550" s="43" t="n">
        <f aca="false">NORMSINV(Inputs!$B$9)*STDEV(Prices_MTM!I4533:I4782)</f>
        <v>159568.07089232</v>
      </c>
      <c r="G4550" s="52" t="n">
        <f aca="false">IF(-B4550&gt;C4550,1,0)</f>
        <v>0</v>
      </c>
      <c r="H4550" s="52" t="n">
        <f aca="false">IF(-B4550&gt;D4550,1,0)</f>
        <v>0</v>
      </c>
      <c r="I4550" s="52" t="n">
        <f aca="false">IF(-B4550&gt;E4550,1,0)</f>
        <v>0</v>
      </c>
      <c r="J4550" s="52" t="n">
        <f aca="false">IF(-B4550&gt;F4550,1,0)</f>
        <v>0</v>
      </c>
    </row>
    <row r="4551" customFormat="false" ht="15" hidden="false" customHeight="false" outlineLevel="0" collapsed="false">
      <c r="A4551" s="51" t="n">
        <f aca="false">Prices_MTM!A4784</f>
        <v>44425</v>
      </c>
      <c r="B4551" s="43" t="n">
        <f aca="false">Prices_MTM!I4784</f>
        <v>-60500.0000000004</v>
      </c>
      <c r="C4551" s="43" t="n">
        <f aca="false">-PERCENTILE(Prices_MTM!I4534:I4783,1-Inputs!$B$8)</f>
        <v>114274.999999999</v>
      </c>
      <c r="D4551" s="43" t="n">
        <f aca="false">NORMSINV(Inputs!$B$8)*STDEV(Prices_MTM!I4534:I4783)</f>
        <v>112924.700487806</v>
      </c>
      <c r="E4551" s="43" t="n">
        <f aca="false">-PERCENTILE(Prices_MTM!I4534:I4783,1-Inputs!$B$9)</f>
        <v>165230</v>
      </c>
      <c r="F4551" s="43" t="n">
        <f aca="false">NORMSINV(Inputs!$B$9)*STDEV(Prices_MTM!I4534:I4783)</f>
        <v>159711.558890131</v>
      </c>
      <c r="G4551" s="52" t="n">
        <f aca="false">IF(-B4551&gt;C4551,1,0)</f>
        <v>0</v>
      </c>
      <c r="H4551" s="52" t="n">
        <f aca="false">IF(-B4551&gt;D4551,1,0)</f>
        <v>0</v>
      </c>
      <c r="I4551" s="52" t="n">
        <f aca="false">IF(-B4551&gt;E4551,1,0)</f>
        <v>0</v>
      </c>
      <c r="J4551" s="52" t="n">
        <f aca="false">IF(-B4551&gt;F4551,1,0)</f>
        <v>0</v>
      </c>
    </row>
    <row r="4552" customFormat="false" ht="15" hidden="false" customHeight="false" outlineLevel="0" collapsed="false">
      <c r="A4552" s="51" t="n">
        <f aca="false">Prices_MTM!A4785</f>
        <v>44426</v>
      </c>
      <c r="B4552" s="43" t="n">
        <f aca="false">Prices_MTM!I4785</f>
        <v>-74499.9999999997</v>
      </c>
      <c r="C4552" s="43" t="n">
        <f aca="false">-PERCENTILE(Prices_MTM!I4535:I4784,1-Inputs!$B$8)</f>
        <v>114274.999999999</v>
      </c>
      <c r="D4552" s="43" t="n">
        <f aca="false">NORMSINV(Inputs!$B$8)*STDEV(Prices_MTM!I4535:I4784)</f>
        <v>113092.774319079</v>
      </c>
      <c r="E4552" s="43" t="n">
        <f aca="false">-PERCENTILE(Prices_MTM!I4535:I4784,1-Inputs!$B$9)</f>
        <v>165230</v>
      </c>
      <c r="F4552" s="43" t="n">
        <f aca="false">NORMSINV(Inputs!$B$9)*STDEV(Prices_MTM!I4535:I4784)</f>
        <v>159949.268917125</v>
      </c>
      <c r="G4552" s="52" t="n">
        <f aca="false">IF(-B4552&gt;C4552,1,0)</f>
        <v>0</v>
      </c>
      <c r="H4552" s="52" t="n">
        <f aca="false">IF(-B4552&gt;D4552,1,0)</f>
        <v>0</v>
      </c>
      <c r="I4552" s="52" t="n">
        <f aca="false">IF(-B4552&gt;E4552,1,0)</f>
        <v>0</v>
      </c>
      <c r="J4552" s="52" t="n">
        <f aca="false">IF(-B4552&gt;F4552,1,0)</f>
        <v>0</v>
      </c>
    </row>
    <row r="4553" customFormat="false" ht="15" hidden="false" customHeight="false" outlineLevel="0" collapsed="false">
      <c r="A4553" s="51" t="n">
        <f aca="false">Prices_MTM!A4786</f>
        <v>44427</v>
      </c>
      <c r="B4553" s="43" t="n">
        <f aca="false">Prices_MTM!I4786</f>
        <v>-76500.0000000001</v>
      </c>
      <c r="C4553" s="43" t="n">
        <f aca="false">-PERCENTILE(Prices_MTM!I4536:I4785,1-Inputs!$B$8)</f>
        <v>114274.999999999</v>
      </c>
      <c r="D4553" s="43" t="n">
        <f aca="false">NORMSINV(Inputs!$B$8)*STDEV(Prices_MTM!I4536:I4785)</f>
        <v>113363.180053942</v>
      </c>
      <c r="E4553" s="43" t="n">
        <f aca="false">-PERCENTILE(Prices_MTM!I4536:I4785,1-Inputs!$B$9)</f>
        <v>165230</v>
      </c>
      <c r="F4553" s="43" t="n">
        <f aca="false">NORMSINV(Inputs!$B$9)*STDEV(Prices_MTM!I4536:I4785)</f>
        <v>160331.70890821</v>
      </c>
      <c r="G4553" s="52" t="n">
        <f aca="false">IF(-B4553&gt;C4553,1,0)</f>
        <v>0</v>
      </c>
      <c r="H4553" s="52" t="n">
        <f aca="false">IF(-B4553&gt;D4553,1,0)</f>
        <v>0</v>
      </c>
      <c r="I4553" s="52" t="n">
        <f aca="false">IF(-B4553&gt;E4553,1,0)</f>
        <v>0</v>
      </c>
      <c r="J4553" s="52" t="n">
        <f aca="false">IF(-B4553&gt;F4553,1,0)</f>
        <v>0</v>
      </c>
    </row>
    <row r="4554" customFormat="false" ht="15" hidden="false" customHeight="false" outlineLevel="0" collapsed="false">
      <c r="A4554" s="51" t="n">
        <f aca="false">Prices_MTM!A4787</f>
        <v>44428</v>
      </c>
      <c r="B4554" s="43" t="n">
        <f aca="false">Prices_MTM!I4787</f>
        <v>-79500.0000000002</v>
      </c>
      <c r="C4554" s="43" t="n">
        <f aca="false">-PERCENTILE(Prices_MTM!I4537:I4786,1-Inputs!$B$8)</f>
        <v>114274.999999999</v>
      </c>
      <c r="D4554" s="43" t="n">
        <f aca="false">NORMSINV(Inputs!$B$8)*STDEV(Prices_MTM!I4537:I4786)</f>
        <v>113389.800057939</v>
      </c>
      <c r="E4554" s="43" t="n">
        <f aca="false">-PERCENTILE(Prices_MTM!I4537:I4786,1-Inputs!$B$9)</f>
        <v>165230</v>
      </c>
      <c r="F4554" s="43" t="n">
        <f aca="false">NORMSINV(Inputs!$B$9)*STDEV(Prices_MTM!I4537:I4786)</f>
        <v>160369.358087864</v>
      </c>
      <c r="G4554" s="52" t="n">
        <f aca="false">IF(-B4554&gt;C4554,1,0)</f>
        <v>0</v>
      </c>
      <c r="H4554" s="52" t="n">
        <f aca="false">IF(-B4554&gt;D4554,1,0)</f>
        <v>0</v>
      </c>
      <c r="I4554" s="52" t="n">
        <f aca="false">IF(-B4554&gt;E4554,1,0)</f>
        <v>0</v>
      </c>
      <c r="J4554" s="52" t="n">
        <f aca="false">IF(-B4554&gt;F4554,1,0)</f>
        <v>0</v>
      </c>
    </row>
    <row r="4555" customFormat="false" ht="15" hidden="false" customHeight="false" outlineLevel="0" collapsed="false">
      <c r="A4555" s="51" t="n">
        <f aca="false">Prices_MTM!A4788</f>
        <v>44431</v>
      </c>
      <c r="B4555" s="43" t="n">
        <f aca="false">Prices_MTM!I4788</f>
        <v>162000.000000001</v>
      </c>
      <c r="C4555" s="43" t="n">
        <f aca="false">-PERCENTILE(Prices_MTM!I4538:I4787,1-Inputs!$B$8)</f>
        <v>114274.999999999</v>
      </c>
      <c r="D4555" s="43" t="n">
        <f aca="false">NORMSINV(Inputs!$B$8)*STDEV(Prices_MTM!I4538:I4787)</f>
        <v>113691.336513626</v>
      </c>
      <c r="E4555" s="43" t="n">
        <f aca="false">-PERCENTILE(Prices_MTM!I4538:I4787,1-Inputs!$B$9)</f>
        <v>165230</v>
      </c>
      <c r="F4555" s="43" t="n">
        <f aca="false">NORMSINV(Inputs!$B$9)*STDEV(Prices_MTM!I4538:I4787)</f>
        <v>160795.82685149</v>
      </c>
      <c r="G4555" s="52" t="n">
        <f aca="false">IF(-B4555&gt;C4555,1,0)</f>
        <v>0</v>
      </c>
      <c r="H4555" s="52" t="n">
        <f aca="false">IF(-B4555&gt;D4555,1,0)</f>
        <v>0</v>
      </c>
      <c r="I4555" s="52" t="n">
        <f aca="false">IF(-B4555&gt;E4555,1,0)</f>
        <v>0</v>
      </c>
      <c r="J4555" s="52" t="n">
        <f aca="false">IF(-B4555&gt;F4555,1,0)</f>
        <v>0</v>
      </c>
    </row>
    <row r="4556" customFormat="false" ht="15" hidden="false" customHeight="false" outlineLevel="0" collapsed="false">
      <c r="A4556" s="51" t="n">
        <f aca="false">Prices_MTM!A4789</f>
        <v>44432</v>
      </c>
      <c r="B4556" s="43" t="n">
        <f aca="false">Prices_MTM!I4789</f>
        <v>77999.9999999994</v>
      </c>
      <c r="C4556" s="43" t="n">
        <f aca="false">-PERCENTILE(Prices_MTM!I4539:I4788,1-Inputs!$B$8)</f>
        <v>114274.999999999</v>
      </c>
      <c r="D4556" s="43" t="n">
        <f aca="false">NORMSINV(Inputs!$B$8)*STDEV(Prices_MTM!I4539:I4788)</f>
        <v>114876.860191679</v>
      </c>
      <c r="E4556" s="43" t="n">
        <f aca="false">-PERCENTILE(Prices_MTM!I4539:I4788,1-Inputs!$B$9)</f>
        <v>165230</v>
      </c>
      <c r="F4556" s="43" t="n">
        <f aca="false">NORMSINV(Inputs!$B$9)*STDEV(Prices_MTM!I4539:I4788)</f>
        <v>162472.535613216</v>
      </c>
      <c r="G4556" s="52" t="n">
        <f aca="false">IF(-B4556&gt;C4556,1,0)</f>
        <v>0</v>
      </c>
      <c r="H4556" s="52" t="n">
        <f aca="false">IF(-B4556&gt;D4556,1,0)</f>
        <v>0</v>
      </c>
      <c r="I4556" s="52" t="n">
        <f aca="false">IF(-B4556&gt;E4556,1,0)</f>
        <v>0</v>
      </c>
      <c r="J4556" s="52" t="n">
        <f aca="false">IF(-B4556&gt;F4556,1,0)</f>
        <v>0</v>
      </c>
    </row>
    <row r="4557" customFormat="false" ht="15" hidden="false" customHeight="false" outlineLevel="0" collapsed="false">
      <c r="A4557" s="51" t="n">
        <f aca="false">Prices_MTM!A4790</f>
        <v>44433</v>
      </c>
      <c r="B4557" s="43" t="n">
        <f aca="false">Prices_MTM!I4790</f>
        <v>58500.0000000001</v>
      </c>
      <c r="C4557" s="43" t="n">
        <f aca="false">-PERCENTILE(Prices_MTM!I4540:I4789,1-Inputs!$B$8)</f>
        <v>114274.999999999</v>
      </c>
      <c r="D4557" s="43" t="n">
        <f aca="false">NORMSINV(Inputs!$B$8)*STDEV(Prices_MTM!I4540:I4789)</f>
        <v>115132.205478541</v>
      </c>
      <c r="E4557" s="43" t="n">
        <f aca="false">-PERCENTILE(Prices_MTM!I4540:I4789,1-Inputs!$B$9)</f>
        <v>165230</v>
      </c>
      <c r="F4557" s="43" t="n">
        <f aca="false">NORMSINV(Inputs!$B$9)*STDEV(Prices_MTM!I4540:I4789)</f>
        <v>162833.675325288</v>
      </c>
      <c r="G4557" s="52" t="n">
        <f aca="false">IF(-B4557&gt;C4557,1,0)</f>
        <v>0</v>
      </c>
      <c r="H4557" s="52" t="n">
        <f aca="false">IF(-B4557&gt;D4557,1,0)</f>
        <v>0</v>
      </c>
      <c r="I4557" s="52" t="n">
        <f aca="false">IF(-B4557&gt;E4557,1,0)</f>
        <v>0</v>
      </c>
      <c r="J4557" s="52" t="n">
        <f aca="false">IF(-B4557&gt;F4557,1,0)</f>
        <v>0</v>
      </c>
    </row>
    <row r="4558" customFormat="false" ht="15" hidden="false" customHeight="false" outlineLevel="0" collapsed="false">
      <c r="A4558" s="51" t="n">
        <f aca="false">Prices_MTM!A4791</f>
        <v>44434</v>
      </c>
      <c r="B4558" s="43" t="n">
        <f aca="false">Prices_MTM!I4791</f>
        <v>-27000.0000000003</v>
      </c>
      <c r="C4558" s="43" t="n">
        <f aca="false">-PERCENTILE(Prices_MTM!I4541:I4790,1-Inputs!$B$8)</f>
        <v>114274.999999999</v>
      </c>
      <c r="D4558" s="43" t="n">
        <f aca="false">NORMSINV(Inputs!$B$8)*STDEV(Prices_MTM!I4541:I4790)</f>
        <v>115267.86059878</v>
      </c>
      <c r="E4558" s="43" t="n">
        <f aca="false">-PERCENTILE(Prices_MTM!I4541:I4790,1-Inputs!$B$9)</f>
        <v>165230</v>
      </c>
      <c r="F4558" s="43" t="n">
        <f aca="false">NORMSINV(Inputs!$B$9)*STDEV(Prices_MTM!I4541:I4790)</f>
        <v>163025.534950605</v>
      </c>
      <c r="G4558" s="52" t="n">
        <f aca="false">IF(-B4558&gt;C4558,1,0)</f>
        <v>0</v>
      </c>
      <c r="H4558" s="52" t="n">
        <f aca="false">IF(-B4558&gt;D4558,1,0)</f>
        <v>0</v>
      </c>
      <c r="I4558" s="52" t="n">
        <f aca="false">IF(-B4558&gt;E4558,1,0)</f>
        <v>0</v>
      </c>
      <c r="J4558" s="52" t="n">
        <f aca="false">IF(-B4558&gt;F4558,1,0)</f>
        <v>0</v>
      </c>
    </row>
    <row r="4559" customFormat="false" ht="15" hidden="false" customHeight="false" outlineLevel="0" collapsed="false">
      <c r="A4559" s="51" t="n">
        <f aca="false">Prices_MTM!A4792</f>
        <v>44435</v>
      </c>
      <c r="B4559" s="43" t="n">
        <f aca="false">Prices_MTM!I4792</f>
        <v>50000</v>
      </c>
      <c r="C4559" s="43" t="n">
        <f aca="false">-PERCENTILE(Prices_MTM!I4542:I4791,1-Inputs!$B$8)</f>
        <v>114274.999999999</v>
      </c>
      <c r="D4559" s="43" t="n">
        <f aca="false">NORMSINV(Inputs!$B$8)*STDEV(Prices_MTM!I4542:I4791)</f>
        <v>115301.442853968</v>
      </c>
      <c r="E4559" s="43" t="n">
        <f aca="false">-PERCENTILE(Prices_MTM!I4542:I4791,1-Inputs!$B$9)</f>
        <v>165230</v>
      </c>
      <c r="F4559" s="43" t="n">
        <f aca="false">NORMSINV(Inputs!$B$9)*STDEV(Prices_MTM!I4542:I4791)</f>
        <v>163073.030974983</v>
      </c>
      <c r="G4559" s="52" t="n">
        <f aca="false">IF(-B4559&gt;C4559,1,0)</f>
        <v>0</v>
      </c>
      <c r="H4559" s="52" t="n">
        <f aca="false">IF(-B4559&gt;D4559,1,0)</f>
        <v>0</v>
      </c>
      <c r="I4559" s="52" t="n">
        <f aca="false">IF(-B4559&gt;E4559,1,0)</f>
        <v>0</v>
      </c>
      <c r="J4559" s="52" t="n">
        <f aca="false">IF(-B4559&gt;F4559,1,0)</f>
        <v>0</v>
      </c>
    </row>
    <row r="4560" customFormat="false" ht="15" hidden="false" customHeight="false" outlineLevel="0" collapsed="false">
      <c r="A4560" s="51" t="n">
        <f aca="false">Prices_MTM!A4793</f>
        <v>44439</v>
      </c>
      <c r="B4560" s="43" t="n">
        <f aca="false">Prices_MTM!I4793</f>
        <v>-100500</v>
      </c>
      <c r="C4560" s="43" t="n">
        <f aca="false">-PERCENTILE(Prices_MTM!I4543:I4792,1-Inputs!$B$8)</f>
        <v>114274.999999999</v>
      </c>
      <c r="D4560" s="43" t="n">
        <f aca="false">NORMSINV(Inputs!$B$8)*STDEV(Prices_MTM!I4543:I4792)</f>
        <v>115391.617066663</v>
      </c>
      <c r="E4560" s="43" t="n">
        <f aca="false">-PERCENTILE(Prices_MTM!I4543:I4792,1-Inputs!$B$9)</f>
        <v>165230</v>
      </c>
      <c r="F4560" s="43" t="n">
        <f aca="false">NORMSINV(Inputs!$B$9)*STDEV(Prices_MTM!I4543:I4792)</f>
        <v>163200.566084831</v>
      </c>
      <c r="G4560" s="52" t="n">
        <f aca="false">IF(-B4560&gt;C4560,1,0)</f>
        <v>0</v>
      </c>
      <c r="H4560" s="52" t="n">
        <f aca="false">IF(-B4560&gt;D4560,1,0)</f>
        <v>0</v>
      </c>
      <c r="I4560" s="52" t="n">
        <f aca="false">IF(-B4560&gt;E4560,1,0)</f>
        <v>0</v>
      </c>
      <c r="J4560" s="52" t="n">
        <f aca="false">IF(-B4560&gt;F4560,1,0)</f>
        <v>0</v>
      </c>
    </row>
    <row r="4561" customFormat="false" ht="15" hidden="false" customHeight="false" outlineLevel="0" collapsed="false">
      <c r="A4561" s="51" t="n">
        <f aca="false">Prices_MTM!A4794</f>
        <v>44440</v>
      </c>
      <c r="B4561" s="43" t="n">
        <f aca="false">Prices_MTM!I4794</f>
        <v>92999.9999999993</v>
      </c>
      <c r="C4561" s="43" t="n">
        <f aca="false">-PERCENTILE(Prices_MTM!I4544:I4793,1-Inputs!$B$8)</f>
        <v>114274.999999999</v>
      </c>
      <c r="D4561" s="43" t="n">
        <f aca="false">NORMSINV(Inputs!$B$8)*STDEV(Prices_MTM!I4544:I4793)</f>
        <v>115907.468926009</v>
      </c>
      <c r="E4561" s="43" t="n">
        <f aca="false">-PERCENTILE(Prices_MTM!I4544:I4793,1-Inputs!$B$9)</f>
        <v>165230</v>
      </c>
      <c r="F4561" s="43" t="n">
        <f aca="false">NORMSINV(Inputs!$B$9)*STDEV(Prices_MTM!I4544:I4793)</f>
        <v>163930.145213724</v>
      </c>
      <c r="G4561" s="52" t="n">
        <f aca="false">IF(-B4561&gt;C4561,1,0)</f>
        <v>0</v>
      </c>
      <c r="H4561" s="52" t="n">
        <f aca="false">IF(-B4561&gt;D4561,1,0)</f>
        <v>0</v>
      </c>
      <c r="I4561" s="52" t="n">
        <f aca="false">IF(-B4561&gt;E4561,1,0)</f>
        <v>0</v>
      </c>
      <c r="J4561" s="52" t="n">
        <f aca="false">IF(-B4561&gt;F4561,1,0)</f>
        <v>0</v>
      </c>
    </row>
    <row r="4562" customFormat="false" ht="15" hidden="false" customHeight="false" outlineLevel="0" collapsed="false">
      <c r="A4562" s="51" t="n">
        <f aca="false">Prices_MTM!A4795</f>
        <v>44441</v>
      </c>
      <c r="B4562" s="43" t="n">
        <f aca="false">Prices_MTM!I4795</f>
        <v>65499.9999999994</v>
      </c>
      <c r="C4562" s="43" t="n">
        <f aca="false">-PERCENTILE(Prices_MTM!I4545:I4794,1-Inputs!$B$8)</f>
        <v>114274.999999999</v>
      </c>
      <c r="D4562" s="43" t="n">
        <f aca="false">NORMSINV(Inputs!$B$8)*STDEV(Prices_MTM!I4545:I4794)</f>
        <v>116267.767725397</v>
      </c>
      <c r="E4562" s="43" t="n">
        <f aca="false">-PERCENTILE(Prices_MTM!I4545:I4794,1-Inputs!$B$9)</f>
        <v>165230</v>
      </c>
      <c r="F4562" s="43" t="n">
        <f aca="false">NORMSINV(Inputs!$B$9)*STDEV(Prices_MTM!I4545:I4794)</f>
        <v>164439.722681434</v>
      </c>
      <c r="G4562" s="52" t="n">
        <f aca="false">IF(-B4562&gt;C4562,1,0)</f>
        <v>0</v>
      </c>
      <c r="H4562" s="52" t="n">
        <f aca="false">IF(-B4562&gt;D4562,1,0)</f>
        <v>0</v>
      </c>
      <c r="I4562" s="52" t="n">
        <f aca="false">IF(-B4562&gt;E4562,1,0)</f>
        <v>0</v>
      </c>
      <c r="J4562" s="52" t="n">
        <f aca="false">IF(-B4562&gt;F4562,1,0)</f>
        <v>0</v>
      </c>
    </row>
    <row r="4563" customFormat="false" ht="15" hidden="false" customHeight="false" outlineLevel="0" collapsed="false">
      <c r="A4563" s="51" t="n">
        <f aca="false">Prices_MTM!A4796</f>
        <v>44442</v>
      </c>
      <c r="B4563" s="43" t="n">
        <f aca="false">Prices_MTM!I4796</f>
        <v>-48499.9999999985</v>
      </c>
      <c r="C4563" s="43" t="n">
        <f aca="false">-PERCENTILE(Prices_MTM!I4546:I4795,1-Inputs!$B$8)</f>
        <v>114274.999999999</v>
      </c>
      <c r="D4563" s="43" t="n">
        <f aca="false">NORMSINV(Inputs!$B$8)*STDEV(Prices_MTM!I4546:I4795)</f>
        <v>116426.56448705</v>
      </c>
      <c r="E4563" s="43" t="n">
        <f aca="false">-PERCENTILE(Prices_MTM!I4546:I4795,1-Inputs!$B$9)</f>
        <v>165230</v>
      </c>
      <c r="F4563" s="43" t="n">
        <f aca="false">NORMSINV(Inputs!$B$9)*STDEV(Prices_MTM!I4546:I4795)</f>
        <v>164664.311971827</v>
      </c>
      <c r="G4563" s="52" t="n">
        <f aca="false">IF(-B4563&gt;C4563,1,0)</f>
        <v>0</v>
      </c>
      <c r="H4563" s="52" t="n">
        <f aca="false">IF(-B4563&gt;D4563,1,0)</f>
        <v>0</v>
      </c>
      <c r="I4563" s="52" t="n">
        <f aca="false">IF(-B4563&gt;E4563,1,0)</f>
        <v>0</v>
      </c>
      <c r="J4563" s="52" t="n">
        <f aca="false">IF(-B4563&gt;F4563,1,0)</f>
        <v>0</v>
      </c>
    </row>
    <row r="4564" customFormat="false" ht="15" hidden="false" customHeight="false" outlineLevel="0" collapsed="false">
      <c r="A4564" s="51" t="n">
        <f aca="false">Prices_MTM!A4797</f>
        <v>44446</v>
      </c>
      <c r="B4564" s="43" t="n">
        <f aca="false">Prices_MTM!I4797</f>
        <v>-7500.000000001</v>
      </c>
      <c r="C4564" s="43" t="n">
        <f aca="false">-PERCENTILE(Prices_MTM!I4547:I4796,1-Inputs!$B$8)</f>
        <v>114274.999999999</v>
      </c>
      <c r="D4564" s="43" t="n">
        <f aca="false">NORMSINV(Inputs!$B$8)*STDEV(Prices_MTM!I4547:I4796)</f>
        <v>116443.522143042</v>
      </c>
      <c r="E4564" s="43" t="n">
        <f aca="false">-PERCENTILE(Prices_MTM!I4547:I4796,1-Inputs!$B$9)</f>
        <v>165230</v>
      </c>
      <c r="F4564" s="43" t="n">
        <f aca="false">NORMSINV(Inputs!$B$9)*STDEV(Prices_MTM!I4547:I4796)</f>
        <v>164688.295508306</v>
      </c>
      <c r="G4564" s="52" t="n">
        <f aca="false">IF(-B4564&gt;C4564,1,0)</f>
        <v>0</v>
      </c>
      <c r="H4564" s="52" t="n">
        <f aca="false">IF(-B4564&gt;D4564,1,0)</f>
        <v>0</v>
      </c>
      <c r="I4564" s="52" t="n">
        <f aca="false">IF(-B4564&gt;E4564,1,0)</f>
        <v>0</v>
      </c>
      <c r="J4564" s="52" t="n">
        <f aca="false">IF(-B4564&gt;F4564,1,0)</f>
        <v>0</v>
      </c>
    </row>
    <row r="4565" customFormat="false" ht="15" hidden="false" customHeight="false" outlineLevel="0" collapsed="false">
      <c r="A4565" s="51" t="n">
        <f aca="false">Prices_MTM!A4798</f>
        <v>44447</v>
      </c>
      <c r="B4565" s="43" t="n">
        <f aca="false">Prices_MTM!I4798</f>
        <v>45000.0000000003</v>
      </c>
      <c r="C4565" s="43" t="n">
        <f aca="false">-PERCENTILE(Prices_MTM!I4548:I4797,1-Inputs!$B$8)</f>
        <v>114274.999999999</v>
      </c>
      <c r="D4565" s="43" t="n">
        <f aca="false">NORMSINV(Inputs!$B$8)*STDEV(Prices_MTM!I4548:I4797)</f>
        <v>115449.754512633</v>
      </c>
      <c r="E4565" s="43" t="n">
        <f aca="false">-PERCENTILE(Prices_MTM!I4548:I4797,1-Inputs!$B$9)</f>
        <v>165230</v>
      </c>
      <c r="F4565" s="43" t="n">
        <f aca="false">NORMSINV(Inputs!$B$9)*STDEV(Prices_MTM!I4548:I4797)</f>
        <v>163282.790984127</v>
      </c>
      <c r="G4565" s="52" t="n">
        <f aca="false">IF(-B4565&gt;C4565,1,0)</f>
        <v>0</v>
      </c>
      <c r="H4565" s="52" t="n">
        <f aca="false">IF(-B4565&gt;D4565,1,0)</f>
        <v>0</v>
      </c>
      <c r="I4565" s="52" t="n">
        <f aca="false">IF(-B4565&gt;E4565,1,0)</f>
        <v>0</v>
      </c>
      <c r="J4565" s="52" t="n">
        <f aca="false">IF(-B4565&gt;F4565,1,0)</f>
        <v>0</v>
      </c>
    </row>
    <row r="4566" customFormat="false" ht="15" hidden="false" customHeight="false" outlineLevel="0" collapsed="false">
      <c r="A4566" s="51" t="n">
        <f aca="false">Prices_MTM!A4799</f>
        <v>44448</v>
      </c>
      <c r="B4566" s="43" t="n">
        <f aca="false">Prices_MTM!I4799</f>
        <v>-57999.9999999991</v>
      </c>
      <c r="C4566" s="43" t="n">
        <f aca="false">-PERCENTILE(Prices_MTM!I4549:I4798,1-Inputs!$B$8)</f>
        <v>108375</v>
      </c>
      <c r="D4566" s="43" t="n">
        <f aca="false">NORMSINV(Inputs!$B$8)*STDEV(Prices_MTM!I4549:I4798)</f>
        <v>114561.166982846</v>
      </c>
      <c r="E4566" s="43" t="n">
        <f aca="false">-PERCENTILE(Prices_MTM!I4549:I4798,1-Inputs!$B$9)</f>
        <v>165230</v>
      </c>
      <c r="F4566" s="43" t="n">
        <f aca="false">NORMSINV(Inputs!$B$9)*STDEV(Prices_MTM!I4549:I4798)</f>
        <v>162026.044683454</v>
      </c>
      <c r="G4566" s="52" t="n">
        <f aca="false">IF(-B4566&gt;C4566,1,0)</f>
        <v>0</v>
      </c>
      <c r="H4566" s="52" t="n">
        <f aca="false">IF(-B4566&gt;D4566,1,0)</f>
        <v>0</v>
      </c>
      <c r="I4566" s="52" t="n">
        <f aca="false">IF(-B4566&gt;E4566,1,0)</f>
        <v>0</v>
      </c>
      <c r="J4566" s="52" t="n">
        <f aca="false">IF(-B4566&gt;F4566,1,0)</f>
        <v>0</v>
      </c>
    </row>
    <row r="4567" customFormat="false" ht="15" hidden="false" customHeight="false" outlineLevel="0" collapsed="false">
      <c r="A4567" s="51" t="n">
        <f aca="false">Prices_MTM!A4800</f>
        <v>44449</v>
      </c>
      <c r="B4567" s="43" t="n">
        <f aca="false">Prices_MTM!I4800</f>
        <v>99999.9999999986</v>
      </c>
      <c r="C4567" s="43" t="n">
        <f aca="false">-PERCENTILE(Prices_MTM!I4550:I4799,1-Inputs!$B$8)</f>
        <v>108375</v>
      </c>
      <c r="D4567" s="43" t="n">
        <f aca="false">NORMSINV(Inputs!$B$8)*STDEV(Prices_MTM!I4550:I4799)</f>
        <v>114329.178282423</v>
      </c>
      <c r="E4567" s="43" t="n">
        <f aca="false">-PERCENTILE(Prices_MTM!I4550:I4799,1-Inputs!$B$9)</f>
        <v>165230</v>
      </c>
      <c r="F4567" s="43" t="n">
        <f aca="false">NORMSINV(Inputs!$B$9)*STDEV(Prices_MTM!I4550:I4799)</f>
        <v>161697.938637307</v>
      </c>
      <c r="G4567" s="52" t="n">
        <f aca="false">IF(-B4567&gt;C4567,1,0)</f>
        <v>0</v>
      </c>
      <c r="H4567" s="52" t="n">
        <f aca="false">IF(-B4567&gt;D4567,1,0)</f>
        <v>0</v>
      </c>
      <c r="I4567" s="52" t="n">
        <f aca="false">IF(-B4567&gt;E4567,1,0)</f>
        <v>0</v>
      </c>
      <c r="J4567" s="52" t="n">
        <f aca="false">IF(-B4567&gt;F4567,1,0)</f>
        <v>0</v>
      </c>
    </row>
    <row r="4568" customFormat="false" ht="15" hidden="false" customHeight="false" outlineLevel="0" collapsed="false">
      <c r="A4568" s="51" t="n">
        <f aca="false">Prices_MTM!A4801</f>
        <v>44452</v>
      </c>
      <c r="B4568" s="43" t="n">
        <f aca="false">Prices_MTM!I4801</f>
        <v>45500.0000000013</v>
      </c>
      <c r="C4568" s="43" t="n">
        <f aca="false">-PERCENTILE(Prices_MTM!I4551:I4800,1-Inputs!$B$8)</f>
        <v>101275</v>
      </c>
      <c r="D4568" s="43" t="n">
        <f aca="false">NORMSINV(Inputs!$B$8)*STDEV(Prices_MTM!I4551:I4800)</f>
        <v>113540.062232832</v>
      </c>
      <c r="E4568" s="43" t="n">
        <f aca="false">-PERCENTILE(Prices_MTM!I4551:I4800,1-Inputs!$B$9)</f>
        <v>162535</v>
      </c>
      <c r="F4568" s="43" t="n">
        <f aca="false">NORMSINV(Inputs!$B$9)*STDEV(Prices_MTM!I4551:I4800)</f>
        <v>160581.876749333</v>
      </c>
      <c r="G4568" s="52" t="n">
        <f aca="false">IF(-B4568&gt;C4568,1,0)</f>
        <v>0</v>
      </c>
      <c r="H4568" s="52" t="n">
        <f aca="false">IF(-B4568&gt;D4568,1,0)</f>
        <v>0</v>
      </c>
      <c r="I4568" s="52" t="n">
        <f aca="false">IF(-B4568&gt;E4568,1,0)</f>
        <v>0</v>
      </c>
      <c r="J4568" s="52" t="n">
        <f aca="false">IF(-B4568&gt;F4568,1,0)</f>
        <v>0</v>
      </c>
    </row>
    <row r="4569" customFormat="false" ht="15" hidden="false" customHeight="false" outlineLevel="0" collapsed="false">
      <c r="A4569" s="51" t="n">
        <f aca="false">Prices_MTM!A4802</f>
        <v>44453</v>
      </c>
      <c r="B4569" s="43" t="n">
        <f aca="false">Prices_MTM!I4802</f>
        <v>-5000.00000000043</v>
      </c>
      <c r="C4569" s="43" t="n">
        <f aca="false">-PERCENTILE(Prices_MTM!I4552:I4801,1-Inputs!$B$8)</f>
        <v>101275</v>
      </c>
      <c r="D4569" s="43" t="n">
        <f aca="false">NORMSINV(Inputs!$B$8)*STDEV(Prices_MTM!I4552:I4801)</f>
        <v>113540.062232832</v>
      </c>
      <c r="E4569" s="43" t="n">
        <f aca="false">-PERCENTILE(Prices_MTM!I4552:I4801,1-Inputs!$B$9)</f>
        <v>162535</v>
      </c>
      <c r="F4569" s="43" t="n">
        <f aca="false">NORMSINV(Inputs!$B$9)*STDEV(Prices_MTM!I4552:I4801)</f>
        <v>160581.876749333</v>
      </c>
      <c r="G4569" s="52" t="n">
        <f aca="false">IF(-B4569&gt;C4569,1,0)</f>
        <v>0</v>
      </c>
      <c r="H4569" s="52" t="n">
        <f aca="false">IF(-B4569&gt;D4569,1,0)</f>
        <v>0</v>
      </c>
      <c r="I4569" s="52" t="n">
        <f aca="false">IF(-B4569&gt;E4569,1,0)</f>
        <v>0</v>
      </c>
      <c r="J4569" s="52" t="n">
        <f aca="false">IF(-B4569&gt;F4569,1,0)</f>
        <v>0</v>
      </c>
    </row>
    <row r="4570" customFormat="false" ht="15" hidden="false" customHeight="false" outlineLevel="0" collapsed="false">
      <c r="A4570" s="51" t="n">
        <f aca="false">Prices_MTM!A4803</f>
        <v>44454</v>
      </c>
      <c r="B4570" s="43" t="n">
        <f aca="false">Prices_MTM!I4803</f>
        <v>116500</v>
      </c>
      <c r="C4570" s="43" t="n">
        <f aca="false">-PERCENTILE(Prices_MTM!I4553:I4802,1-Inputs!$B$8)</f>
        <v>101275</v>
      </c>
      <c r="D4570" s="43" t="n">
        <f aca="false">NORMSINV(Inputs!$B$8)*STDEV(Prices_MTM!I4553:I4802)</f>
        <v>113421.959667996</v>
      </c>
      <c r="E4570" s="43" t="n">
        <f aca="false">-PERCENTILE(Prices_MTM!I4553:I4802,1-Inputs!$B$9)</f>
        <v>162535</v>
      </c>
      <c r="F4570" s="43" t="n">
        <f aca="false">NORMSINV(Inputs!$B$9)*STDEV(Prices_MTM!I4553:I4802)</f>
        <v>160414.842038083</v>
      </c>
      <c r="G4570" s="52" t="n">
        <f aca="false">IF(-B4570&gt;C4570,1,0)</f>
        <v>0</v>
      </c>
      <c r="H4570" s="52" t="n">
        <f aca="false">IF(-B4570&gt;D4570,1,0)</f>
        <v>0</v>
      </c>
      <c r="I4570" s="52" t="n">
        <f aca="false">IF(-B4570&gt;E4570,1,0)</f>
        <v>0</v>
      </c>
      <c r="J4570" s="52" t="n">
        <f aca="false">IF(-B4570&gt;F4570,1,0)</f>
        <v>0</v>
      </c>
    </row>
    <row r="4571" customFormat="false" ht="15" hidden="false" customHeight="false" outlineLevel="0" collapsed="false">
      <c r="A4571" s="51" t="n">
        <f aca="false">Prices_MTM!A4804</f>
        <v>44455</v>
      </c>
      <c r="B4571" s="43" t="n">
        <f aca="false">Prices_MTM!I4804</f>
        <v>-5000.00000000043</v>
      </c>
      <c r="C4571" s="43" t="n">
        <f aca="false">-PERCENTILE(Prices_MTM!I4554:I4803,1-Inputs!$B$8)</f>
        <v>101275</v>
      </c>
      <c r="D4571" s="43" t="n">
        <f aca="false">NORMSINV(Inputs!$B$8)*STDEV(Prices_MTM!I4554:I4803)</f>
        <v>113968.445871791</v>
      </c>
      <c r="E4571" s="43" t="n">
        <f aca="false">-PERCENTILE(Prices_MTM!I4554:I4803,1-Inputs!$B$9)</f>
        <v>162535</v>
      </c>
      <c r="F4571" s="43" t="n">
        <f aca="false">NORMSINV(Inputs!$B$9)*STDEV(Prices_MTM!I4554:I4803)</f>
        <v>161187.74790494</v>
      </c>
      <c r="G4571" s="52" t="n">
        <f aca="false">IF(-B4571&gt;C4571,1,0)</f>
        <v>0</v>
      </c>
      <c r="H4571" s="52" t="n">
        <f aca="false">IF(-B4571&gt;D4571,1,0)</f>
        <v>0</v>
      </c>
      <c r="I4571" s="52" t="n">
        <f aca="false">IF(-B4571&gt;E4571,1,0)</f>
        <v>0</v>
      </c>
      <c r="J4571" s="52" t="n">
        <f aca="false">IF(-B4571&gt;F4571,1,0)</f>
        <v>0</v>
      </c>
    </row>
    <row r="4572" customFormat="false" ht="15" hidden="false" customHeight="false" outlineLevel="0" collapsed="false">
      <c r="A4572" s="51" t="n">
        <f aca="false">Prices_MTM!A4805</f>
        <v>44456</v>
      </c>
      <c r="B4572" s="43" t="n">
        <f aca="false">Prices_MTM!I4805</f>
        <v>-34999.9999999994</v>
      </c>
      <c r="C4572" s="43" t="n">
        <f aca="false">-PERCENTILE(Prices_MTM!I4555:I4804,1-Inputs!$B$8)</f>
        <v>101275</v>
      </c>
      <c r="D4572" s="43" t="n">
        <f aca="false">NORMSINV(Inputs!$B$8)*STDEV(Prices_MTM!I4555:I4804)</f>
        <v>113973.795645906</v>
      </c>
      <c r="E4572" s="43" t="n">
        <f aca="false">-PERCENTILE(Prices_MTM!I4555:I4804,1-Inputs!$B$9)</f>
        <v>162535</v>
      </c>
      <c r="F4572" s="43" t="n">
        <f aca="false">NORMSINV(Inputs!$B$9)*STDEV(Prices_MTM!I4555:I4804)</f>
        <v>161195.314192562</v>
      </c>
      <c r="G4572" s="52" t="n">
        <f aca="false">IF(-B4572&gt;C4572,1,0)</f>
        <v>0</v>
      </c>
      <c r="H4572" s="52" t="n">
        <f aca="false">IF(-B4572&gt;D4572,1,0)</f>
        <v>0</v>
      </c>
      <c r="I4572" s="52" t="n">
        <f aca="false">IF(-B4572&gt;E4572,1,0)</f>
        <v>0</v>
      </c>
      <c r="J4572" s="52" t="n">
        <f aca="false">IF(-B4572&gt;F4572,1,0)</f>
        <v>0</v>
      </c>
    </row>
    <row r="4573" customFormat="false" ht="15" hidden="false" customHeight="false" outlineLevel="0" collapsed="false">
      <c r="A4573" s="51" t="n">
        <f aca="false">Prices_MTM!A4806</f>
        <v>44459</v>
      </c>
      <c r="B4573" s="43" t="n">
        <f aca="false">Prices_MTM!I4806</f>
        <v>-115500.000000001</v>
      </c>
      <c r="C4573" s="43" t="n">
        <f aca="false">-PERCENTILE(Prices_MTM!I4556:I4805,1-Inputs!$B$8)</f>
        <v>101275</v>
      </c>
      <c r="D4573" s="43" t="n">
        <f aca="false">NORMSINV(Inputs!$B$8)*STDEV(Prices_MTM!I4556:I4805)</f>
        <v>113933.532344022</v>
      </c>
      <c r="E4573" s="43" t="n">
        <f aca="false">-PERCENTILE(Prices_MTM!I4556:I4805,1-Inputs!$B$9)</f>
        <v>162535</v>
      </c>
      <c r="F4573" s="43" t="n">
        <f aca="false">NORMSINV(Inputs!$B$9)*STDEV(Prices_MTM!I4556:I4805)</f>
        <v>161138.369036346</v>
      </c>
      <c r="G4573" s="52" t="n">
        <f aca="false">IF(-B4573&gt;C4573,1,0)</f>
        <v>1</v>
      </c>
      <c r="H4573" s="52" t="n">
        <f aca="false">IF(-B4573&gt;D4573,1,0)</f>
        <v>1</v>
      </c>
      <c r="I4573" s="52" t="n">
        <f aca="false">IF(-B4573&gt;E4573,1,0)</f>
        <v>0</v>
      </c>
      <c r="J4573" s="52" t="n">
        <f aca="false">IF(-B4573&gt;F4573,1,0)</f>
        <v>0</v>
      </c>
    </row>
    <row r="4574" customFormat="false" ht="15" hidden="false" customHeight="false" outlineLevel="0" collapsed="false">
      <c r="A4574" s="51" t="n">
        <f aca="false">Prices_MTM!A4807</f>
        <v>44460</v>
      </c>
      <c r="B4574" s="43" t="n">
        <f aca="false">Prices_MTM!I4807</f>
        <v>7000.00000000074</v>
      </c>
      <c r="C4574" s="43" t="n">
        <f aca="false">-PERCENTILE(Prices_MTM!I4557:I4806,1-Inputs!$B$8)</f>
        <v>108375</v>
      </c>
      <c r="D4574" s="43" t="n">
        <f aca="false">NORMSINV(Inputs!$B$8)*STDEV(Prices_MTM!I4557:I4806)</f>
        <v>114185.176990383</v>
      </c>
      <c r="E4574" s="43" t="n">
        <f aca="false">-PERCENTILE(Prices_MTM!I4557:I4806,1-Inputs!$B$9)</f>
        <v>162535</v>
      </c>
      <c r="F4574" s="43" t="n">
        <f aca="false">NORMSINV(Inputs!$B$9)*STDEV(Prices_MTM!I4557:I4806)</f>
        <v>161494.274861936</v>
      </c>
      <c r="G4574" s="52" t="n">
        <f aca="false">IF(-B4574&gt;C4574,1,0)</f>
        <v>0</v>
      </c>
      <c r="H4574" s="52" t="n">
        <f aca="false">IF(-B4574&gt;D4574,1,0)</f>
        <v>0</v>
      </c>
      <c r="I4574" s="52" t="n">
        <f aca="false">IF(-B4574&gt;E4574,1,0)</f>
        <v>0</v>
      </c>
      <c r="J4574" s="52" t="n">
        <f aca="false">IF(-B4574&gt;F4574,1,0)</f>
        <v>0</v>
      </c>
    </row>
    <row r="4575" customFormat="false" ht="15" hidden="false" customHeight="false" outlineLevel="0" collapsed="false">
      <c r="A4575" s="51" t="n">
        <f aca="false">Prices_MTM!A4808</f>
        <v>44461</v>
      </c>
      <c r="B4575" s="43" t="n">
        <f aca="false">Prices_MTM!I4808</f>
        <v>93500.0000000002</v>
      </c>
      <c r="C4575" s="43" t="n">
        <f aca="false">-PERCENTILE(Prices_MTM!I4558:I4807,1-Inputs!$B$8)</f>
        <v>108375</v>
      </c>
      <c r="D4575" s="43" t="n">
        <f aca="false">NORMSINV(Inputs!$B$8)*STDEV(Prices_MTM!I4558:I4807)</f>
        <v>114165.442745278</v>
      </c>
      <c r="E4575" s="43" t="n">
        <f aca="false">-PERCENTILE(Prices_MTM!I4558:I4807,1-Inputs!$B$9)</f>
        <v>162535</v>
      </c>
      <c r="F4575" s="43" t="n">
        <f aca="false">NORMSINV(Inputs!$B$9)*STDEV(Prices_MTM!I4558:I4807)</f>
        <v>161466.364342488</v>
      </c>
      <c r="G4575" s="52" t="n">
        <f aca="false">IF(-B4575&gt;C4575,1,0)</f>
        <v>0</v>
      </c>
      <c r="H4575" s="52" t="n">
        <f aca="false">IF(-B4575&gt;D4575,1,0)</f>
        <v>0</v>
      </c>
      <c r="I4575" s="52" t="n">
        <f aca="false">IF(-B4575&gt;E4575,1,0)</f>
        <v>0</v>
      </c>
      <c r="J4575" s="52" t="n">
        <f aca="false">IF(-B4575&gt;F4575,1,0)</f>
        <v>0</v>
      </c>
    </row>
    <row r="4576" customFormat="false" ht="15" hidden="false" customHeight="false" outlineLevel="0" collapsed="false">
      <c r="A4576" s="51" t="n">
        <f aca="false">Prices_MTM!A4809</f>
        <v>44462</v>
      </c>
      <c r="B4576" s="43" t="n">
        <f aca="false">Prices_MTM!I4809</f>
        <v>59000.0000000004</v>
      </c>
      <c r="C4576" s="43" t="n">
        <f aca="false">-PERCENTILE(Prices_MTM!I4559:I4808,1-Inputs!$B$8)</f>
        <v>108375</v>
      </c>
      <c r="D4576" s="43" t="n">
        <f aca="false">NORMSINV(Inputs!$B$8)*STDEV(Prices_MTM!I4559:I4808)</f>
        <v>114522.691856701</v>
      </c>
      <c r="E4576" s="43" t="n">
        <f aca="false">-PERCENTILE(Prices_MTM!I4559:I4808,1-Inputs!$B$9)</f>
        <v>162535</v>
      </c>
      <c r="F4576" s="43" t="n">
        <f aca="false">NORMSINV(Inputs!$B$9)*STDEV(Prices_MTM!I4559:I4808)</f>
        <v>161971.628578311</v>
      </c>
      <c r="G4576" s="52" t="n">
        <f aca="false">IF(-B4576&gt;C4576,1,0)</f>
        <v>0</v>
      </c>
      <c r="H4576" s="52" t="n">
        <f aca="false">IF(-B4576&gt;D4576,1,0)</f>
        <v>0</v>
      </c>
      <c r="I4576" s="52" t="n">
        <f aca="false">IF(-B4576&gt;E4576,1,0)</f>
        <v>0</v>
      </c>
      <c r="J4576" s="52" t="n">
        <f aca="false">IF(-B4576&gt;F4576,1,0)</f>
        <v>0</v>
      </c>
    </row>
    <row r="4577" customFormat="false" ht="15" hidden="false" customHeight="false" outlineLevel="0" collapsed="false">
      <c r="A4577" s="51" t="n">
        <f aca="false">Prices_MTM!A4810</f>
        <v>44463</v>
      </c>
      <c r="B4577" s="43" t="n">
        <f aca="false">Prices_MTM!I4810</f>
        <v>25999.9999999998</v>
      </c>
      <c r="C4577" s="43" t="n">
        <f aca="false">-PERCENTILE(Prices_MTM!I4560:I4809,1-Inputs!$B$8)</f>
        <v>108375</v>
      </c>
      <c r="D4577" s="43" t="n">
        <f aca="false">NORMSINV(Inputs!$B$8)*STDEV(Prices_MTM!I4560:I4809)</f>
        <v>114183.633754622</v>
      </c>
      <c r="E4577" s="43" t="n">
        <f aca="false">-PERCENTILE(Prices_MTM!I4560:I4809,1-Inputs!$B$9)</f>
        <v>162535</v>
      </c>
      <c r="F4577" s="43" t="n">
        <f aca="false">NORMSINV(Inputs!$B$9)*STDEV(Prices_MTM!I4560:I4809)</f>
        <v>161492.09223415</v>
      </c>
      <c r="G4577" s="52" t="n">
        <f aca="false">IF(-B4577&gt;C4577,1,0)</f>
        <v>0</v>
      </c>
      <c r="H4577" s="52" t="n">
        <f aca="false">IF(-B4577&gt;D4577,1,0)</f>
        <v>0</v>
      </c>
      <c r="I4577" s="52" t="n">
        <f aca="false">IF(-B4577&gt;E4577,1,0)</f>
        <v>0</v>
      </c>
      <c r="J4577" s="52" t="n">
        <f aca="false">IF(-B4577&gt;F4577,1,0)</f>
        <v>0</v>
      </c>
    </row>
    <row r="4578" customFormat="false" ht="15" hidden="false" customHeight="false" outlineLevel="0" collapsed="false">
      <c r="A4578" s="51" t="n">
        <f aca="false">Prices_MTM!A4811</f>
        <v>44466</v>
      </c>
      <c r="B4578" s="43" t="n">
        <f aca="false">Prices_MTM!I4811</f>
        <v>64500.0000000003</v>
      </c>
      <c r="C4578" s="43" t="n">
        <f aca="false">-PERCENTILE(Prices_MTM!I4561:I4810,1-Inputs!$B$8)</f>
        <v>108375</v>
      </c>
      <c r="D4578" s="43" t="n">
        <f aca="false">NORMSINV(Inputs!$B$8)*STDEV(Prices_MTM!I4561:I4810)</f>
        <v>114201.686666421</v>
      </c>
      <c r="E4578" s="43" t="n">
        <f aca="false">-PERCENTILE(Prices_MTM!I4561:I4810,1-Inputs!$B$9)</f>
        <v>162535</v>
      </c>
      <c r="F4578" s="43" t="n">
        <f aca="false">NORMSINV(Inputs!$B$9)*STDEV(Prices_MTM!I4561:I4810)</f>
        <v>161517.624811818</v>
      </c>
      <c r="G4578" s="52" t="n">
        <f aca="false">IF(-B4578&gt;C4578,1,0)</f>
        <v>0</v>
      </c>
      <c r="H4578" s="52" t="n">
        <f aca="false">IF(-B4578&gt;D4578,1,0)</f>
        <v>0</v>
      </c>
      <c r="I4578" s="52" t="n">
        <f aca="false">IF(-B4578&gt;E4578,1,0)</f>
        <v>0</v>
      </c>
      <c r="J4578" s="52" t="n">
        <f aca="false">IF(-B4578&gt;F4578,1,0)</f>
        <v>0</v>
      </c>
    </row>
    <row r="4579" customFormat="false" ht="15" hidden="false" customHeight="false" outlineLevel="0" collapsed="false">
      <c r="A4579" s="51" t="n">
        <f aca="false">Prices_MTM!A4812</f>
        <v>44467</v>
      </c>
      <c r="B4579" s="43" t="n">
        <f aca="false">Prices_MTM!I4812</f>
        <v>17499.999999999</v>
      </c>
      <c r="C4579" s="43" t="n">
        <f aca="false">-PERCENTILE(Prices_MTM!I4562:I4811,1-Inputs!$B$8)</f>
        <v>108375</v>
      </c>
      <c r="D4579" s="43" t="n">
        <f aca="false">NORMSINV(Inputs!$B$8)*STDEV(Prices_MTM!I4562:I4811)</f>
        <v>114345.773594348</v>
      </c>
      <c r="E4579" s="43" t="n">
        <f aca="false">-PERCENTILE(Prices_MTM!I4562:I4811,1-Inputs!$B$9)</f>
        <v>162535</v>
      </c>
      <c r="F4579" s="43" t="n">
        <f aca="false">NORMSINV(Inputs!$B$9)*STDEV(Prices_MTM!I4562:I4811)</f>
        <v>161721.409703658</v>
      </c>
      <c r="G4579" s="52" t="n">
        <f aca="false">IF(-B4579&gt;C4579,1,0)</f>
        <v>0</v>
      </c>
      <c r="H4579" s="52" t="n">
        <f aca="false">IF(-B4579&gt;D4579,1,0)</f>
        <v>0</v>
      </c>
      <c r="I4579" s="52" t="n">
        <f aca="false">IF(-B4579&gt;E4579,1,0)</f>
        <v>0</v>
      </c>
      <c r="J4579" s="52" t="n">
        <f aca="false">IF(-B4579&gt;F4579,1,0)</f>
        <v>0</v>
      </c>
    </row>
    <row r="4580" customFormat="false" ht="15" hidden="false" customHeight="false" outlineLevel="0" collapsed="false">
      <c r="A4580" s="51" t="n">
        <f aca="false">Prices_MTM!A4813</f>
        <v>44468</v>
      </c>
      <c r="B4580" s="43" t="n">
        <f aca="false">Prices_MTM!I4813</f>
        <v>-15999.9999999997</v>
      </c>
      <c r="C4580" s="43" t="n">
        <f aca="false">-PERCENTILE(Prices_MTM!I4563:I4812,1-Inputs!$B$8)</f>
        <v>108375</v>
      </c>
      <c r="D4580" s="43" t="n">
        <f aca="false">NORMSINV(Inputs!$B$8)*STDEV(Prices_MTM!I4563:I4812)</f>
        <v>114350.216087912</v>
      </c>
      <c r="E4580" s="43" t="n">
        <f aca="false">-PERCENTILE(Prices_MTM!I4563:I4812,1-Inputs!$B$9)</f>
        <v>162535</v>
      </c>
      <c r="F4580" s="43" t="n">
        <f aca="false">NORMSINV(Inputs!$B$9)*STDEV(Prices_MTM!I4563:I4812)</f>
        <v>161727.692807084</v>
      </c>
      <c r="G4580" s="52" t="n">
        <f aca="false">IF(-B4580&gt;C4580,1,0)</f>
        <v>0</v>
      </c>
      <c r="H4580" s="52" t="n">
        <f aca="false">IF(-B4580&gt;D4580,1,0)</f>
        <v>0</v>
      </c>
      <c r="I4580" s="52" t="n">
        <f aca="false">IF(-B4580&gt;E4580,1,0)</f>
        <v>0</v>
      </c>
      <c r="J4580" s="52" t="n">
        <f aca="false">IF(-B4580&gt;F4580,1,0)</f>
        <v>0</v>
      </c>
    </row>
    <row r="4581" customFormat="false" ht="15" hidden="false" customHeight="false" outlineLevel="0" collapsed="false">
      <c r="A4581" s="51" t="n">
        <f aca="false">Prices_MTM!A4814</f>
        <v>44469</v>
      </c>
      <c r="B4581" s="43" t="n">
        <f aca="false">Prices_MTM!I4814</f>
        <v>18499.9999999995</v>
      </c>
      <c r="C4581" s="43" t="n">
        <f aca="false">-PERCENTILE(Prices_MTM!I4564:I4813,1-Inputs!$B$8)</f>
        <v>108375</v>
      </c>
      <c r="D4581" s="43" t="n">
        <f aca="false">NORMSINV(Inputs!$B$8)*STDEV(Prices_MTM!I4564:I4813)</f>
        <v>114373.509225263</v>
      </c>
      <c r="E4581" s="43" t="n">
        <f aca="false">-PERCENTILE(Prices_MTM!I4564:I4813,1-Inputs!$B$9)</f>
        <v>162535</v>
      </c>
      <c r="F4581" s="43" t="n">
        <f aca="false">NORMSINV(Inputs!$B$9)*STDEV(Prices_MTM!I4564:I4813)</f>
        <v>161760.636735752</v>
      </c>
      <c r="G4581" s="52" t="n">
        <f aca="false">IF(-B4581&gt;C4581,1,0)</f>
        <v>0</v>
      </c>
      <c r="H4581" s="52" t="n">
        <f aca="false">IF(-B4581&gt;D4581,1,0)</f>
        <v>0</v>
      </c>
      <c r="I4581" s="52" t="n">
        <f aca="false">IF(-B4581&gt;E4581,1,0)</f>
        <v>0</v>
      </c>
      <c r="J4581" s="52" t="n">
        <f aca="false">IF(-B4581&gt;F4581,1,0)</f>
        <v>0</v>
      </c>
    </row>
    <row r="4582" customFormat="false" ht="15" hidden="false" customHeight="false" outlineLevel="0" collapsed="false">
      <c r="A4582" s="51" t="n">
        <f aca="false">Prices_MTM!A4815</f>
        <v>44470</v>
      </c>
      <c r="B4582" s="43" t="n">
        <f aca="false">Prices_MTM!I4815</f>
        <v>-499.999999999549</v>
      </c>
      <c r="C4582" s="43" t="n">
        <f aca="false">-PERCENTILE(Prices_MTM!I4565:I4814,1-Inputs!$B$8)</f>
        <v>108375</v>
      </c>
      <c r="D4582" s="43" t="n">
        <f aca="false">NORMSINV(Inputs!$B$8)*STDEV(Prices_MTM!I4565:I4814)</f>
        <v>114380.191946625</v>
      </c>
      <c r="E4582" s="43" t="n">
        <f aca="false">-PERCENTILE(Prices_MTM!I4565:I4814,1-Inputs!$B$9)</f>
        <v>162535</v>
      </c>
      <c r="F4582" s="43" t="n">
        <f aca="false">NORMSINV(Inputs!$B$9)*STDEV(Prices_MTM!I4565:I4814)</f>
        <v>161770.088236103</v>
      </c>
      <c r="G4582" s="52" t="n">
        <f aca="false">IF(-B4582&gt;C4582,1,0)</f>
        <v>0</v>
      </c>
      <c r="H4582" s="52" t="n">
        <f aca="false">IF(-B4582&gt;D4582,1,0)</f>
        <v>0</v>
      </c>
      <c r="I4582" s="52" t="n">
        <f aca="false">IF(-B4582&gt;E4582,1,0)</f>
        <v>0</v>
      </c>
      <c r="J4582" s="52" t="n">
        <f aca="false">IF(-B4582&gt;F4582,1,0)</f>
        <v>0</v>
      </c>
    </row>
    <row r="4583" customFormat="false" ht="15" hidden="false" customHeight="false" outlineLevel="0" collapsed="false">
      <c r="A4583" s="51" t="n">
        <f aca="false">Prices_MTM!A4816</f>
        <v>44473</v>
      </c>
      <c r="B4583" s="43" t="n">
        <f aca="false">Prices_MTM!I4816</f>
        <v>65000.0000000006</v>
      </c>
      <c r="C4583" s="43" t="n">
        <f aca="false">-PERCENTILE(Prices_MTM!I4566:I4815,1-Inputs!$B$8)</f>
        <v>108375</v>
      </c>
      <c r="D4583" s="43" t="n">
        <f aca="false">NORMSINV(Inputs!$B$8)*STDEV(Prices_MTM!I4566:I4815)</f>
        <v>114015.859195334</v>
      </c>
      <c r="E4583" s="43" t="n">
        <f aca="false">-PERCENTILE(Prices_MTM!I4566:I4815,1-Inputs!$B$9)</f>
        <v>162535</v>
      </c>
      <c r="F4583" s="43" t="n">
        <f aca="false">NORMSINV(Inputs!$B$9)*STDEV(Prices_MTM!I4566:I4815)</f>
        <v>161254.805473235</v>
      </c>
      <c r="G4583" s="52" t="n">
        <f aca="false">IF(-B4583&gt;C4583,1,0)</f>
        <v>0</v>
      </c>
      <c r="H4583" s="52" t="n">
        <f aca="false">IF(-B4583&gt;D4583,1,0)</f>
        <v>0</v>
      </c>
      <c r="I4583" s="52" t="n">
        <f aca="false">IF(-B4583&gt;E4583,1,0)</f>
        <v>0</v>
      </c>
      <c r="J4583" s="52" t="n">
        <f aca="false">IF(-B4583&gt;F4583,1,0)</f>
        <v>0</v>
      </c>
    </row>
    <row r="4584" customFormat="false" ht="15" hidden="false" customHeight="false" outlineLevel="0" collapsed="false">
      <c r="A4584" s="51" t="n">
        <f aca="false">Prices_MTM!A4817</f>
        <v>44474</v>
      </c>
      <c r="B4584" s="43" t="n">
        <f aca="false">Prices_MTM!I4817</f>
        <v>84999.9999999994</v>
      </c>
      <c r="C4584" s="43" t="n">
        <f aca="false">-PERCENTILE(Prices_MTM!I4567:I4816,1-Inputs!$B$8)</f>
        <v>108375</v>
      </c>
      <c r="D4584" s="43" t="n">
        <f aca="false">NORMSINV(Inputs!$B$8)*STDEV(Prices_MTM!I4567:I4816)</f>
        <v>113731.709728707</v>
      </c>
      <c r="E4584" s="43" t="n">
        <f aca="false">-PERCENTILE(Prices_MTM!I4567:I4816,1-Inputs!$B$9)</f>
        <v>162535</v>
      </c>
      <c r="F4584" s="43" t="n">
        <f aca="false">NORMSINV(Inputs!$B$9)*STDEV(Prices_MTM!I4567:I4816)</f>
        <v>160852.92746004</v>
      </c>
      <c r="G4584" s="52" t="n">
        <f aca="false">IF(-B4584&gt;C4584,1,0)</f>
        <v>0</v>
      </c>
      <c r="H4584" s="52" t="n">
        <f aca="false">IF(-B4584&gt;D4584,1,0)</f>
        <v>0</v>
      </c>
      <c r="I4584" s="52" t="n">
        <f aca="false">IF(-B4584&gt;E4584,1,0)</f>
        <v>0</v>
      </c>
      <c r="J4584" s="52" t="n">
        <f aca="false">IF(-B4584&gt;F4584,1,0)</f>
        <v>0</v>
      </c>
    </row>
    <row r="4585" customFormat="false" ht="15" hidden="false" customHeight="false" outlineLevel="0" collapsed="false">
      <c r="A4585" s="51" t="n">
        <f aca="false">Prices_MTM!A4818</f>
        <v>44475</v>
      </c>
      <c r="B4585" s="43" t="n">
        <f aca="false">Prices_MTM!I4818</f>
        <v>-84500.0000000006</v>
      </c>
      <c r="C4585" s="43" t="n">
        <f aca="false">-PERCENTILE(Prices_MTM!I4568:I4817,1-Inputs!$B$8)</f>
        <v>101275</v>
      </c>
      <c r="D4585" s="43" t="n">
        <f aca="false">NORMSINV(Inputs!$B$8)*STDEV(Prices_MTM!I4568:I4817)</f>
        <v>113164.583634801</v>
      </c>
      <c r="E4585" s="43" t="n">
        <f aca="false">-PERCENTILE(Prices_MTM!I4568:I4817,1-Inputs!$B$9)</f>
        <v>162535</v>
      </c>
      <c r="F4585" s="43" t="n">
        <f aca="false">NORMSINV(Inputs!$B$9)*STDEV(Prices_MTM!I4568:I4817)</f>
        <v>160050.83020272</v>
      </c>
      <c r="G4585" s="52" t="n">
        <f aca="false">IF(-B4585&gt;C4585,1,0)</f>
        <v>0</v>
      </c>
      <c r="H4585" s="52" t="n">
        <f aca="false">IF(-B4585&gt;D4585,1,0)</f>
        <v>0</v>
      </c>
      <c r="I4585" s="52" t="n">
        <f aca="false">IF(-B4585&gt;E4585,1,0)</f>
        <v>0</v>
      </c>
      <c r="J4585" s="52" t="n">
        <f aca="false">IF(-B4585&gt;F4585,1,0)</f>
        <v>0</v>
      </c>
    </row>
    <row r="4586" customFormat="false" ht="15" hidden="false" customHeight="false" outlineLevel="0" collapsed="false">
      <c r="A4586" s="51" t="n">
        <f aca="false">Prices_MTM!A4819</f>
        <v>44476</v>
      </c>
      <c r="B4586" s="43" t="n">
        <f aca="false">Prices_MTM!I4819</f>
        <v>32499.9999999996</v>
      </c>
      <c r="C4586" s="43" t="n">
        <f aca="false">-PERCENTILE(Prices_MTM!I4569:I4818,1-Inputs!$B$8)</f>
        <v>101275</v>
      </c>
      <c r="D4586" s="43" t="n">
        <f aca="false">NORMSINV(Inputs!$B$8)*STDEV(Prices_MTM!I4569:I4818)</f>
        <v>113256.062414983</v>
      </c>
      <c r="E4586" s="43" t="n">
        <f aca="false">-PERCENTILE(Prices_MTM!I4569:I4818,1-Inputs!$B$9)</f>
        <v>162535</v>
      </c>
      <c r="F4586" s="43" t="n">
        <f aca="false">NORMSINV(Inputs!$B$9)*STDEV(Prices_MTM!I4569:I4818)</f>
        <v>160180.210387259</v>
      </c>
      <c r="G4586" s="52" t="n">
        <f aca="false">IF(-B4586&gt;C4586,1,0)</f>
        <v>0</v>
      </c>
      <c r="H4586" s="52" t="n">
        <f aca="false">IF(-B4586&gt;D4586,1,0)</f>
        <v>0</v>
      </c>
      <c r="I4586" s="52" t="n">
        <f aca="false">IF(-B4586&gt;E4586,1,0)</f>
        <v>0</v>
      </c>
      <c r="J4586" s="52" t="n">
        <f aca="false">IF(-B4586&gt;F4586,1,0)</f>
        <v>0</v>
      </c>
    </row>
    <row r="4587" customFormat="false" ht="15" hidden="false" customHeight="false" outlineLevel="0" collapsed="false">
      <c r="A4587" s="51" t="n">
        <f aca="false">Prices_MTM!A4820</f>
        <v>44477</v>
      </c>
      <c r="B4587" s="43" t="n">
        <f aca="false">Prices_MTM!I4820</f>
        <v>117500</v>
      </c>
      <c r="C4587" s="43" t="n">
        <f aca="false">-PERCENTILE(Prices_MTM!I4570:I4819,1-Inputs!$B$8)</f>
        <v>101275</v>
      </c>
      <c r="D4587" s="43" t="n">
        <f aca="false">NORMSINV(Inputs!$B$8)*STDEV(Prices_MTM!I4570:I4819)</f>
        <v>112527.447353508</v>
      </c>
      <c r="E4587" s="43" t="n">
        <f aca="false">-PERCENTILE(Prices_MTM!I4570:I4819,1-Inputs!$B$9)</f>
        <v>162535</v>
      </c>
      <c r="F4587" s="43" t="n">
        <f aca="false">NORMSINV(Inputs!$B$9)*STDEV(Prices_MTM!I4570:I4819)</f>
        <v>159149.716201343</v>
      </c>
      <c r="G4587" s="52" t="n">
        <f aca="false">IF(-B4587&gt;C4587,1,0)</f>
        <v>0</v>
      </c>
      <c r="H4587" s="52" t="n">
        <f aca="false">IF(-B4587&gt;D4587,1,0)</f>
        <v>0</v>
      </c>
      <c r="I4587" s="52" t="n">
        <f aca="false">IF(-B4587&gt;E4587,1,0)</f>
        <v>0</v>
      </c>
      <c r="J4587" s="52" t="n">
        <f aca="false">IF(-B4587&gt;F4587,1,0)</f>
        <v>0</v>
      </c>
    </row>
    <row r="4588" customFormat="false" ht="15" hidden="false" customHeight="false" outlineLevel="0" collapsed="false">
      <c r="A4588" s="51" t="n">
        <f aca="false">Prices_MTM!A4821</f>
        <v>44480</v>
      </c>
      <c r="B4588" s="43" t="n">
        <f aca="false">Prices_MTM!I4821</f>
        <v>30000.0000000004</v>
      </c>
      <c r="C4588" s="43" t="n">
        <f aca="false">-PERCENTILE(Prices_MTM!I4571:I4820,1-Inputs!$B$8)</f>
        <v>101275</v>
      </c>
      <c r="D4588" s="43" t="n">
        <f aca="false">NORMSINV(Inputs!$B$8)*STDEV(Prices_MTM!I4571:I4820)</f>
        <v>112949.293807694</v>
      </c>
      <c r="E4588" s="43" t="n">
        <f aca="false">-PERCENTILE(Prices_MTM!I4571:I4820,1-Inputs!$B$9)</f>
        <v>162535</v>
      </c>
      <c r="F4588" s="43" t="n">
        <f aca="false">NORMSINV(Inputs!$B$9)*STDEV(Prices_MTM!I4571:I4820)</f>
        <v>159746.341691774</v>
      </c>
      <c r="G4588" s="52" t="n">
        <f aca="false">IF(-B4588&gt;C4588,1,0)</f>
        <v>0</v>
      </c>
      <c r="H4588" s="52" t="n">
        <f aca="false">IF(-B4588&gt;D4588,1,0)</f>
        <v>0</v>
      </c>
      <c r="I4588" s="52" t="n">
        <f aca="false">IF(-B4588&gt;E4588,1,0)</f>
        <v>0</v>
      </c>
      <c r="J4588" s="52" t="n">
        <f aca="false">IF(-B4588&gt;F4588,1,0)</f>
        <v>0</v>
      </c>
    </row>
    <row r="4589" customFormat="false" ht="15" hidden="false" customHeight="false" outlineLevel="0" collapsed="false">
      <c r="A4589" s="51" t="n">
        <f aca="false">Prices_MTM!A4822</f>
        <v>44481</v>
      </c>
      <c r="B4589" s="43" t="n">
        <f aca="false">Prices_MTM!I4822</f>
        <v>21999.9999999999</v>
      </c>
      <c r="C4589" s="43" t="n">
        <f aca="false">-PERCENTILE(Prices_MTM!I4572:I4821,1-Inputs!$B$8)</f>
        <v>101275</v>
      </c>
      <c r="D4589" s="43" t="n">
        <f aca="false">NORMSINV(Inputs!$B$8)*STDEV(Prices_MTM!I4572:I4821)</f>
        <v>112875.783526633</v>
      </c>
      <c r="E4589" s="43" t="n">
        <f aca="false">-PERCENTILE(Prices_MTM!I4572:I4821,1-Inputs!$B$9)</f>
        <v>162535</v>
      </c>
      <c r="F4589" s="43" t="n">
        <f aca="false">NORMSINV(Inputs!$B$9)*STDEV(Prices_MTM!I4572:I4821)</f>
        <v>159642.374698442</v>
      </c>
      <c r="G4589" s="52" t="n">
        <f aca="false">IF(-B4589&gt;C4589,1,0)</f>
        <v>0</v>
      </c>
      <c r="H4589" s="52" t="n">
        <f aca="false">IF(-B4589&gt;D4589,1,0)</f>
        <v>0</v>
      </c>
      <c r="I4589" s="52" t="n">
        <f aca="false">IF(-B4589&gt;E4589,1,0)</f>
        <v>0</v>
      </c>
      <c r="J4589" s="52" t="n">
        <f aca="false">IF(-B4589&gt;F4589,1,0)</f>
        <v>0</v>
      </c>
    </row>
    <row r="4590" customFormat="false" ht="15" hidden="false" customHeight="false" outlineLevel="0" collapsed="false">
      <c r="A4590" s="51" t="n">
        <f aca="false">Prices_MTM!A4823</f>
        <v>44482</v>
      </c>
      <c r="B4590" s="43" t="n">
        <f aca="false">Prices_MTM!I4823</f>
        <v>-7999.99999999983</v>
      </c>
      <c r="C4590" s="43" t="n">
        <f aca="false">-PERCENTILE(Prices_MTM!I4573:I4822,1-Inputs!$B$8)</f>
        <v>101275</v>
      </c>
      <c r="D4590" s="43" t="n">
        <f aca="false">NORMSINV(Inputs!$B$8)*STDEV(Prices_MTM!I4573:I4822)</f>
        <v>112786.64254619</v>
      </c>
      <c r="E4590" s="43" t="n">
        <f aca="false">-PERCENTILE(Prices_MTM!I4573:I4822,1-Inputs!$B$9)</f>
        <v>162535</v>
      </c>
      <c r="F4590" s="43" t="n">
        <f aca="false">NORMSINV(Inputs!$B$9)*STDEV(Prices_MTM!I4573:I4822)</f>
        <v>159516.300908685</v>
      </c>
      <c r="G4590" s="52" t="n">
        <f aca="false">IF(-B4590&gt;C4590,1,0)</f>
        <v>0</v>
      </c>
      <c r="H4590" s="52" t="n">
        <f aca="false">IF(-B4590&gt;D4590,1,0)</f>
        <v>0</v>
      </c>
      <c r="I4590" s="52" t="n">
        <f aca="false">IF(-B4590&gt;E4590,1,0)</f>
        <v>0</v>
      </c>
      <c r="J4590" s="52" t="n">
        <f aca="false">IF(-B4590&gt;F4590,1,0)</f>
        <v>0</v>
      </c>
    </row>
    <row r="4591" customFormat="false" ht="15" hidden="false" customHeight="false" outlineLevel="0" collapsed="false">
      <c r="A4591" s="51" t="n">
        <f aca="false">Prices_MTM!A4824</f>
        <v>44483</v>
      </c>
      <c r="B4591" s="43" t="n">
        <f aca="false">Prices_MTM!I4824</f>
        <v>59500.0000000006</v>
      </c>
      <c r="C4591" s="43" t="n">
        <f aca="false">-PERCENTILE(Prices_MTM!I4574:I4823,1-Inputs!$B$8)</f>
        <v>101275</v>
      </c>
      <c r="D4591" s="43" t="n">
        <f aca="false">NORMSINV(Inputs!$B$8)*STDEV(Prices_MTM!I4574:I4823)</f>
        <v>112682.044946903</v>
      </c>
      <c r="E4591" s="43" t="n">
        <f aca="false">-PERCENTILE(Prices_MTM!I4574:I4823,1-Inputs!$B$9)</f>
        <v>162535</v>
      </c>
      <c r="F4591" s="43" t="n">
        <f aca="false">NORMSINV(Inputs!$B$9)*STDEV(Prices_MTM!I4574:I4823)</f>
        <v>159368.366527933</v>
      </c>
      <c r="G4591" s="52" t="n">
        <f aca="false">IF(-B4591&gt;C4591,1,0)</f>
        <v>0</v>
      </c>
      <c r="H4591" s="52" t="n">
        <f aca="false">IF(-B4591&gt;D4591,1,0)</f>
        <v>0</v>
      </c>
      <c r="I4591" s="52" t="n">
        <f aca="false">IF(-B4591&gt;E4591,1,0)</f>
        <v>0</v>
      </c>
      <c r="J4591" s="52" t="n">
        <f aca="false">IF(-B4591&gt;F4591,1,0)</f>
        <v>0</v>
      </c>
    </row>
    <row r="4592" customFormat="false" ht="15" hidden="false" customHeight="false" outlineLevel="0" collapsed="false">
      <c r="A4592" s="51" t="n">
        <f aca="false">Prices_MTM!A4825</f>
        <v>44484</v>
      </c>
      <c r="B4592" s="43" t="n">
        <f aca="false">Prices_MTM!I4825</f>
        <v>55499.9999999993</v>
      </c>
      <c r="C4592" s="43" t="n">
        <f aca="false">-PERCENTILE(Prices_MTM!I4575:I4824,1-Inputs!$B$8)</f>
        <v>101275</v>
      </c>
      <c r="D4592" s="43" t="n">
        <f aca="false">NORMSINV(Inputs!$B$8)*STDEV(Prices_MTM!I4575:I4824)</f>
        <v>112549.837747401</v>
      </c>
      <c r="E4592" s="43" t="n">
        <f aca="false">-PERCENTILE(Prices_MTM!I4575:I4824,1-Inputs!$B$9)</f>
        <v>162535</v>
      </c>
      <c r="F4592" s="43" t="n">
        <f aca="false">NORMSINV(Inputs!$B$9)*STDEV(Prices_MTM!I4575:I4824)</f>
        <v>159181.383362711</v>
      </c>
      <c r="G4592" s="52" t="n">
        <f aca="false">IF(-B4592&gt;C4592,1,0)</f>
        <v>0</v>
      </c>
      <c r="H4592" s="52" t="n">
        <f aca="false">IF(-B4592&gt;D4592,1,0)</f>
        <v>0</v>
      </c>
      <c r="I4592" s="52" t="n">
        <f aca="false">IF(-B4592&gt;E4592,1,0)</f>
        <v>0</v>
      </c>
      <c r="J4592" s="52" t="n">
        <f aca="false">IF(-B4592&gt;F4592,1,0)</f>
        <v>0</v>
      </c>
    </row>
    <row r="4593" customFormat="false" ht="15" hidden="false" customHeight="false" outlineLevel="0" collapsed="false">
      <c r="A4593" s="51" t="n">
        <f aca="false">Prices_MTM!A4826</f>
        <v>44487</v>
      </c>
      <c r="B4593" s="43" t="n">
        <f aca="false">Prices_MTM!I4826</f>
        <v>50000.0000000007</v>
      </c>
      <c r="C4593" s="43" t="n">
        <f aca="false">-PERCENTILE(Prices_MTM!I4576:I4825,1-Inputs!$B$8)</f>
        <v>101275</v>
      </c>
      <c r="D4593" s="43" t="n">
        <f aca="false">NORMSINV(Inputs!$B$8)*STDEV(Prices_MTM!I4576:I4825)</f>
        <v>112611.952490817</v>
      </c>
      <c r="E4593" s="43" t="n">
        <f aca="false">-PERCENTILE(Prices_MTM!I4576:I4825,1-Inputs!$B$9)</f>
        <v>162535</v>
      </c>
      <c r="F4593" s="43" t="n">
        <f aca="false">NORMSINV(Inputs!$B$9)*STDEV(Prices_MTM!I4576:I4825)</f>
        <v>159269.233429686</v>
      </c>
      <c r="G4593" s="52" t="n">
        <f aca="false">IF(-B4593&gt;C4593,1,0)</f>
        <v>0</v>
      </c>
      <c r="H4593" s="52" t="n">
        <f aca="false">IF(-B4593&gt;D4593,1,0)</f>
        <v>0</v>
      </c>
      <c r="I4593" s="52" t="n">
        <f aca="false">IF(-B4593&gt;E4593,1,0)</f>
        <v>0</v>
      </c>
      <c r="J4593" s="52" t="n">
        <f aca="false">IF(-B4593&gt;F4593,1,0)</f>
        <v>0</v>
      </c>
    </row>
    <row r="4594" customFormat="false" ht="15" hidden="false" customHeight="false" outlineLevel="0" collapsed="false">
      <c r="A4594" s="51" t="n">
        <f aca="false">Prices_MTM!A4827</f>
        <v>44488</v>
      </c>
      <c r="B4594" s="43" t="n">
        <f aca="false">Prices_MTM!I4827</f>
        <v>12499.9999999993</v>
      </c>
      <c r="C4594" s="43" t="n">
        <f aca="false">-PERCENTILE(Prices_MTM!I4577:I4826,1-Inputs!$B$8)</f>
        <v>101275</v>
      </c>
      <c r="D4594" s="43" t="n">
        <f aca="false">NORMSINV(Inputs!$B$8)*STDEV(Prices_MTM!I4577:I4826)</f>
        <v>112569.329357921</v>
      </c>
      <c r="E4594" s="43" t="n">
        <f aca="false">-PERCENTILE(Prices_MTM!I4577:I4826,1-Inputs!$B$9)</f>
        <v>162535</v>
      </c>
      <c r="F4594" s="43" t="n">
        <f aca="false">NORMSINV(Inputs!$B$9)*STDEV(Prices_MTM!I4577:I4826)</f>
        <v>159208.950719436</v>
      </c>
      <c r="G4594" s="52" t="n">
        <f aca="false">IF(-B4594&gt;C4594,1,0)</f>
        <v>0</v>
      </c>
      <c r="H4594" s="52" t="n">
        <f aca="false">IF(-B4594&gt;D4594,1,0)</f>
        <v>0</v>
      </c>
      <c r="I4594" s="52" t="n">
        <f aca="false">IF(-B4594&gt;E4594,1,0)</f>
        <v>0</v>
      </c>
      <c r="J4594" s="52" t="n">
        <f aca="false">IF(-B4594&gt;F4594,1,0)</f>
        <v>0</v>
      </c>
    </row>
    <row r="4595" customFormat="false" ht="15" hidden="false" customHeight="false" outlineLevel="0" collapsed="false">
      <c r="A4595" s="51" t="n">
        <f aca="false">Prices_MTM!A4828</f>
        <v>44489</v>
      </c>
      <c r="B4595" s="43" t="n">
        <f aca="false">Prices_MTM!I4828</f>
        <v>84000.0000000004</v>
      </c>
      <c r="C4595" s="43" t="n">
        <f aca="false">-PERCENTILE(Prices_MTM!I4578:I4827,1-Inputs!$B$8)</f>
        <v>101275</v>
      </c>
      <c r="D4595" s="43" t="n">
        <f aca="false">NORMSINV(Inputs!$B$8)*STDEV(Prices_MTM!I4578:I4827)</f>
        <v>112570.198504477</v>
      </c>
      <c r="E4595" s="43" t="n">
        <f aca="false">-PERCENTILE(Prices_MTM!I4578:I4827,1-Inputs!$B$9)</f>
        <v>162535</v>
      </c>
      <c r="F4595" s="43" t="n">
        <f aca="false">NORMSINV(Inputs!$B$9)*STDEV(Prices_MTM!I4578:I4827)</f>
        <v>159210.179969997</v>
      </c>
      <c r="G4595" s="52" t="n">
        <f aca="false">IF(-B4595&gt;C4595,1,0)</f>
        <v>0</v>
      </c>
      <c r="H4595" s="52" t="n">
        <f aca="false">IF(-B4595&gt;D4595,1,0)</f>
        <v>0</v>
      </c>
      <c r="I4595" s="52" t="n">
        <f aca="false">IF(-B4595&gt;E4595,1,0)</f>
        <v>0</v>
      </c>
      <c r="J4595" s="52" t="n">
        <f aca="false">IF(-B4595&gt;F4595,1,0)</f>
        <v>0</v>
      </c>
    </row>
    <row r="4596" customFormat="false" ht="15" hidden="false" customHeight="false" outlineLevel="0" collapsed="false">
      <c r="A4596" s="51" t="n">
        <f aca="false">Prices_MTM!A4829</f>
        <v>44490</v>
      </c>
      <c r="B4596" s="43" t="n">
        <f aca="false">Prices_MTM!I4829</f>
        <v>-117000</v>
      </c>
      <c r="C4596" s="43" t="n">
        <f aca="false">-PERCENTILE(Prices_MTM!I4579:I4828,1-Inputs!$B$8)</f>
        <v>101275</v>
      </c>
      <c r="D4596" s="43" t="n">
        <f aca="false">NORMSINV(Inputs!$B$8)*STDEV(Prices_MTM!I4579:I4828)</f>
        <v>112841.660603783</v>
      </c>
      <c r="E4596" s="43" t="n">
        <f aca="false">-PERCENTILE(Prices_MTM!I4579:I4828,1-Inputs!$B$9)</f>
        <v>162535</v>
      </c>
      <c r="F4596" s="43" t="n">
        <f aca="false">NORMSINV(Inputs!$B$9)*STDEV(Prices_MTM!I4579:I4828)</f>
        <v>159594.113997472</v>
      </c>
      <c r="G4596" s="52" t="n">
        <f aca="false">IF(-B4596&gt;C4596,1,0)</f>
        <v>1</v>
      </c>
      <c r="H4596" s="52" t="n">
        <f aca="false">IF(-B4596&gt;D4596,1,0)</f>
        <v>1</v>
      </c>
      <c r="I4596" s="52" t="n">
        <f aca="false">IF(-B4596&gt;E4596,1,0)</f>
        <v>0</v>
      </c>
      <c r="J4596" s="52" t="n">
        <f aca="false">IF(-B4596&gt;F4596,1,0)</f>
        <v>0</v>
      </c>
    </row>
    <row r="4597" customFormat="false" ht="15" hidden="false" customHeight="false" outlineLevel="0" collapsed="false">
      <c r="A4597" s="51" t="n">
        <f aca="false">Prices_MTM!A4830</f>
        <v>44491</v>
      </c>
      <c r="B4597" s="43" t="n">
        <f aca="false">Prices_MTM!I4830</f>
        <v>146500</v>
      </c>
      <c r="C4597" s="43" t="n">
        <f aca="false">-PERCENTILE(Prices_MTM!I4580:I4829,1-Inputs!$B$8)</f>
        <v>108375</v>
      </c>
      <c r="D4597" s="43" t="n">
        <f aca="false">NORMSINV(Inputs!$B$8)*STDEV(Prices_MTM!I4580:I4829)</f>
        <v>113593.491643559</v>
      </c>
      <c r="E4597" s="43" t="n">
        <f aca="false">-PERCENTILE(Prices_MTM!I4580:I4829,1-Inputs!$B$9)</f>
        <v>162535</v>
      </c>
      <c r="F4597" s="43" t="n">
        <f aca="false">NORMSINV(Inputs!$B$9)*STDEV(Prices_MTM!I4580:I4829)</f>
        <v>160657.442984539</v>
      </c>
      <c r="G4597" s="52" t="n">
        <f aca="false">IF(-B4597&gt;C4597,1,0)</f>
        <v>0</v>
      </c>
      <c r="H4597" s="52" t="n">
        <f aca="false">IF(-B4597&gt;D4597,1,0)</f>
        <v>0</v>
      </c>
      <c r="I4597" s="52" t="n">
        <f aca="false">IF(-B4597&gt;E4597,1,0)</f>
        <v>0</v>
      </c>
      <c r="J4597" s="52" t="n">
        <f aca="false">IF(-B4597&gt;F4597,1,0)</f>
        <v>0</v>
      </c>
    </row>
    <row r="4598" customFormat="false" ht="15" hidden="false" customHeight="false" outlineLevel="0" collapsed="false">
      <c r="A4598" s="51" t="n">
        <f aca="false">Prices_MTM!A4831</f>
        <v>44494</v>
      </c>
      <c r="B4598" s="43" t="n">
        <f aca="false">Prices_MTM!I4831</f>
        <v>40000.0000000006</v>
      </c>
      <c r="C4598" s="43" t="n">
        <f aca="false">-PERCENTILE(Prices_MTM!I4581:I4830,1-Inputs!$B$8)</f>
        <v>108375</v>
      </c>
      <c r="D4598" s="43" t="n">
        <f aca="false">NORMSINV(Inputs!$B$8)*STDEV(Prices_MTM!I4581:I4830)</f>
        <v>114414.614807496</v>
      </c>
      <c r="E4598" s="43" t="n">
        <f aca="false">-PERCENTILE(Prices_MTM!I4581:I4830,1-Inputs!$B$9)</f>
        <v>162535</v>
      </c>
      <c r="F4598" s="43" t="n">
        <f aca="false">NORMSINV(Inputs!$B$9)*STDEV(Prices_MTM!I4581:I4830)</f>
        <v>161818.77314514</v>
      </c>
      <c r="G4598" s="52" t="n">
        <f aca="false">IF(-B4598&gt;C4598,1,0)</f>
        <v>0</v>
      </c>
      <c r="H4598" s="52" t="n">
        <f aca="false">IF(-B4598&gt;D4598,1,0)</f>
        <v>0</v>
      </c>
      <c r="I4598" s="52" t="n">
        <f aca="false">IF(-B4598&gt;E4598,1,0)</f>
        <v>0</v>
      </c>
      <c r="J4598" s="52" t="n">
        <f aca="false">IF(-B4598&gt;F4598,1,0)</f>
        <v>0</v>
      </c>
    </row>
    <row r="4599" customFormat="false" ht="15" hidden="false" customHeight="false" outlineLevel="0" collapsed="false">
      <c r="A4599" s="51" t="n">
        <f aca="false">Prices_MTM!A4832</f>
        <v>44495</v>
      </c>
      <c r="B4599" s="43" t="n">
        <f aca="false">Prices_MTM!I4832</f>
        <v>86999.9999999997</v>
      </c>
      <c r="C4599" s="43" t="n">
        <f aca="false">-PERCENTILE(Prices_MTM!I4582:I4831,1-Inputs!$B$8)</f>
        <v>108375</v>
      </c>
      <c r="D4599" s="43" t="n">
        <f aca="false">NORMSINV(Inputs!$B$8)*STDEV(Prices_MTM!I4582:I4831)</f>
        <v>114147.453351709</v>
      </c>
      <c r="E4599" s="43" t="n">
        <f aca="false">-PERCENTILE(Prices_MTM!I4582:I4831,1-Inputs!$B$9)</f>
        <v>162535</v>
      </c>
      <c r="F4599" s="43" t="n">
        <f aca="false">NORMSINV(Inputs!$B$9)*STDEV(Prices_MTM!I4582:I4831)</f>
        <v>161440.921599864</v>
      </c>
      <c r="G4599" s="52" t="n">
        <f aca="false">IF(-B4599&gt;C4599,1,0)</f>
        <v>0</v>
      </c>
      <c r="H4599" s="52" t="n">
        <f aca="false">IF(-B4599&gt;D4599,1,0)</f>
        <v>0</v>
      </c>
      <c r="I4599" s="52" t="n">
        <f aca="false">IF(-B4599&gt;E4599,1,0)</f>
        <v>0</v>
      </c>
      <c r="J4599" s="52" t="n">
        <f aca="false">IF(-B4599&gt;F4599,1,0)</f>
        <v>0</v>
      </c>
    </row>
    <row r="4600" customFormat="false" ht="15" hidden="false" customHeight="false" outlineLevel="0" collapsed="false">
      <c r="A4600" s="51" t="n">
        <f aca="false">Prices_MTM!A4833</f>
        <v>44496</v>
      </c>
      <c r="B4600" s="43" t="n">
        <f aca="false">Prices_MTM!I4833</f>
        <v>-248500.000000001</v>
      </c>
      <c r="C4600" s="43" t="n">
        <f aca="false">-PERCENTILE(Prices_MTM!I4583:I4832,1-Inputs!$B$8)</f>
        <v>108375</v>
      </c>
      <c r="D4600" s="43" t="n">
        <f aca="false">NORMSINV(Inputs!$B$8)*STDEV(Prices_MTM!I4583:I4832)</f>
        <v>114430.335168705</v>
      </c>
      <c r="E4600" s="43" t="n">
        <f aca="false">-PERCENTILE(Prices_MTM!I4583:I4832,1-Inputs!$B$9)</f>
        <v>162535</v>
      </c>
      <c r="F4600" s="43" t="n">
        <f aca="false">NORMSINV(Inputs!$B$9)*STDEV(Prices_MTM!I4583:I4832)</f>
        <v>161841.006751995</v>
      </c>
      <c r="G4600" s="52" t="n">
        <f aca="false">IF(-B4600&gt;C4600,1,0)</f>
        <v>1</v>
      </c>
      <c r="H4600" s="52" t="n">
        <f aca="false">IF(-B4600&gt;D4600,1,0)</f>
        <v>1</v>
      </c>
      <c r="I4600" s="52" t="n">
        <f aca="false">IF(-B4600&gt;E4600,1,0)</f>
        <v>1</v>
      </c>
      <c r="J4600" s="52" t="n">
        <f aca="false">IF(-B4600&gt;F4600,1,0)</f>
        <v>1</v>
      </c>
    </row>
    <row r="4601" customFormat="false" ht="15" hidden="false" customHeight="false" outlineLevel="0" collapsed="false">
      <c r="A4601" s="51" t="n">
        <f aca="false">Prices_MTM!A4834</f>
        <v>44497</v>
      </c>
      <c r="B4601" s="43" t="n">
        <f aca="false">Prices_MTM!I4834</f>
        <v>48000.0000000004</v>
      </c>
      <c r="C4601" s="43" t="n">
        <f aca="false">-PERCENTILE(Prices_MTM!I4584:I4833,1-Inputs!$B$8)</f>
        <v>114274.999999999</v>
      </c>
      <c r="D4601" s="43" t="n">
        <f aca="false">NORMSINV(Inputs!$B$8)*STDEV(Prices_MTM!I4584:I4833)</f>
        <v>117401.911636221</v>
      </c>
      <c r="E4601" s="43" t="n">
        <f aca="false">-PERCENTILE(Prices_MTM!I4584:I4833,1-Inputs!$B$9)</f>
        <v>177774.999999999</v>
      </c>
      <c r="F4601" s="43" t="n">
        <f aca="false">NORMSINV(Inputs!$B$9)*STDEV(Prices_MTM!I4584:I4833)</f>
        <v>166043.764057865</v>
      </c>
      <c r="G4601" s="52" t="n">
        <f aca="false">IF(-B4601&gt;C4601,1,0)</f>
        <v>0</v>
      </c>
      <c r="H4601" s="52" t="n">
        <f aca="false">IF(-B4601&gt;D4601,1,0)</f>
        <v>0</v>
      </c>
      <c r="I4601" s="52" t="n">
        <f aca="false">IF(-B4601&gt;E4601,1,0)</f>
        <v>0</v>
      </c>
      <c r="J4601" s="52" t="n">
        <f aca="false">IF(-B4601&gt;F4601,1,0)</f>
        <v>0</v>
      </c>
    </row>
    <row r="4602" customFormat="false" ht="15" hidden="false" customHeight="false" outlineLevel="0" collapsed="false">
      <c r="A4602" s="51" t="n">
        <f aca="false">Prices_MTM!A4835</f>
        <v>44498</v>
      </c>
      <c r="B4602" s="43" t="n">
        <f aca="false">Prices_MTM!I4835</f>
        <v>87000.0000000005</v>
      </c>
      <c r="C4602" s="43" t="n">
        <f aca="false">-PERCENTILE(Prices_MTM!I4585:I4834,1-Inputs!$B$8)</f>
        <v>114274.999999999</v>
      </c>
      <c r="D4602" s="43" t="n">
        <f aca="false">NORMSINV(Inputs!$B$8)*STDEV(Prices_MTM!I4585:I4834)</f>
        <v>117305.741575683</v>
      </c>
      <c r="E4602" s="43" t="n">
        <f aca="false">-PERCENTILE(Prices_MTM!I4585:I4834,1-Inputs!$B$9)</f>
        <v>177774.999999999</v>
      </c>
      <c r="F4602" s="43" t="n">
        <f aca="false">NORMSINV(Inputs!$B$9)*STDEV(Prices_MTM!I4585:I4834)</f>
        <v>165907.748905991</v>
      </c>
      <c r="G4602" s="52" t="n">
        <f aca="false">IF(-B4602&gt;C4602,1,0)</f>
        <v>0</v>
      </c>
      <c r="H4602" s="52" t="n">
        <f aca="false">IF(-B4602&gt;D4602,1,0)</f>
        <v>0</v>
      </c>
      <c r="I4602" s="52" t="n">
        <f aca="false">IF(-B4602&gt;E4602,1,0)</f>
        <v>0</v>
      </c>
      <c r="J4602" s="52" t="n">
        <f aca="false">IF(-B4602&gt;F4602,1,0)</f>
        <v>0</v>
      </c>
    </row>
    <row r="4603" customFormat="false" ht="15" hidden="false" customHeight="false" outlineLevel="0" collapsed="false">
      <c r="A4603" s="51" t="n">
        <f aca="false">Prices_MTM!A4836</f>
        <v>44501</v>
      </c>
      <c r="B4603" s="43" t="n">
        <f aca="false">Prices_MTM!I4836</f>
        <v>-12500.0000000007</v>
      </c>
      <c r="C4603" s="43" t="n">
        <f aca="false">-PERCENTILE(Prices_MTM!I4586:I4835,1-Inputs!$B$8)</f>
        <v>114274.999999999</v>
      </c>
      <c r="D4603" s="43" t="n">
        <f aca="false">NORMSINV(Inputs!$B$8)*STDEV(Prices_MTM!I4586:I4835)</f>
        <v>117457.463148063</v>
      </c>
      <c r="E4603" s="43" t="n">
        <f aca="false">-PERCENTILE(Prices_MTM!I4586:I4835,1-Inputs!$B$9)</f>
        <v>177774.999999999</v>
      </c>
      <c r="F4603" s="43" t="n">
        <f aca="false">NORMSINV(Inputs!$B$9)*STDEV(Prices_MTM!I4586:I4835)</f>
        <v>166122.331621176</v>
      </c>
      <c r="G4603" s="52" t="n">
        <f aca="false">IF(-B4603&gt;C4603,1,0)</f>
        <v>0</v>
      </c>
      <c r="H4603" s="52" t="n">
        <f aca="false">IF(-B4603&gt;D4603,1,0)</f>
        <v>0</v>
      </c>
      <c r="I4603" s="52" t="n">
        <f aca="false">IF(-B4603&gt;E4603,1,0)</f>
        <v>0</v>
      </c>
      <c r="J4603" s="52" t="n">
        <f aca="false">IF(-B4603&gt;F4603,1,0)</f>
        <v>0</v>
      </c>
    </row>
    <row r="4604" customFormat="false" ht="15" hidden="false" customHeight="false" outlineLevel="0" collapsed="false">
      <c r="A4604" s="51" t="n">
        <f aca="false">Prices_MTM!A4837</f>
        <v>44502</v>
      </c>
      <c r="B4604" s="43" t="n">
        <f aca="false">Prices_MTM!I4837</f>
        <v>-12500</v>
      </c>
      <c r="C4604" s="43" t="n">
        <f aca="false">-PERCENTILE(Prices_MTM!I4587:I4836,1-Inputs!$B$8)</f>
        <v>108650</v>
      </c>
      <c r="D4604" s="43" t="n">
        <f aca="false">NORMSINV(Inputs!$B$8)*STDEV(Prices_MTM!I4587:I4836)</f>
        <v>116775.300401027</v>
      </c>
      <c r="E4604" s="43" t="n">
        <f aca="false">-PERCENTILE(Prices_MTM!I4587:I4836,1-Inputs!$B$9)</f>
        <v>177774.999999999</v>
      </c>
      <c r="F4604" s="43" t="n">
        <f aca="false">NORMSINV(Inputs!$B$9)*STDEV(Prices_MTM!I4587:I4836)</f>
        <v>165157.53583004</v>
      </c>
      <c r="G4604" s="52" t="n">
        <f aca="false">IF(-B4604&gt;C4604,1,0)</f>
        <v>0</v>
      </c>
      <c r="H4604" s="52" t="n">
        <f aca="false">IF(-B4604&gt;D4604,1,0)</f>
        <v>0</v>
      </c>
      <c r="I4604" s="52" t="n">
        <f aca="false">IF(-B4604&gt;E4604,1,0)</f>
        <v>0</v>
      </c>
      <c r="J4604" s="52" t="n">
        <f aca="false">IF(-B4604&gt;F4604,1,0)</f>
        <v>0</v>
      </c>
    </row>
    <row r="4605" customFormat="false" ht="15" hidden="false" customHeight="false" outlineLevel="0" collapsed="false">
      <c r="A4605" s="51" t="n">
        <f aca="false">Prices_MTM!A4838</f>
        <v>44503</v>
      </c>
      <c r="B4605" s="43" t="n">
        <f aca="false">Prices_MTM!I4838</f>
        <v>-143000</v>
      </c>
      <c r="C4605" s="43" t="n">
        <f aca="false">-PERCENTILE(Prices_MTM!I4588:I4837,1-Inputs!$B$8)</f>
        <v>108650</v>
      </c>
      <c r="D4605" s="43" t="n">
        <f aca="false">NORMSINV(Inputs!$B$8)*STDEV(Prices_MTM!I4588:I4837)</f>
        <v>116518.075820547</v>
      </c>
      <c r="E4605" s="43" t="n">
        <f aca="false">-PERCENTILE(Prices_MTM!I4588:I4837,1-Inputs!$B$9)</f>
        <v>177774.999999999</v>
      </c>
      <c r="F4605" s="43" t="n">
        <f aca="false">NORMSINV(Inputs!$B$9)*STDEV(Prices_MTM!I4588:I4837)</f>
        <v>164793.738197141</v>
      </c>
      <c r="G4605" s="52" t="n">
        <f aca="false">IF(-B4605&gt;C4605,1,0)</f>
        <v>1</v>
      </c>
      <c r="H4605" s="52" t="n">
        <f aca="false">IF(-B4605&gt;D4605,1,0)</f>
        <v>1</v>
      </c>
      <c r="I4605" s="52" t="n">
        <f aca="false">IF(-B4605&gt;E4605,1,0)</f>
        <v>0</v>
      </c>
      <c r="J4605" s="52" t="n">
        <f aca="false">IF(-B4605&gt;F4605,1,0)</f>
        <v>0</v>
      </c>
    </row>
    <row r="4606" customFormat="false" ht="15" hidden="false" customHeight="false" outlineLevel="0" collapsed="false">
      <c r="A4606" s="51" t="n">
        <f aca="false">Prices_MTM!A4839</f>
        <v>44504</v>
      </c>
      <c r="B4606" s="43" t="n">
        <f aca="false">Prices_MTM!I4839</f>
        <v>-146500</v>
      </c>
      <c r="C4606" s="43" t="n">
        <f aca="false">-PERCENTILE(Prices_MTM!I4589:I4838,1-Inputs!$B$8)</f>
        <v>115050</v>
      </c>
      <c r="D4606" s="43" t="n">
        <f aca="false">NORMSINV(Inputs!$B$8)*STDEV(Prices_MTM!I4589:I4838)</f>
        <v>117559.676132488</v>
      </c>
      <c r="E4606" s="43" t="n">
        <f aca="false">-PERCENTILE(Prices_MTM!I4589:I4838,1-Inputs!$B$9)</f>
        <v>177774.999999999</v>
      </c>
      <c r="F4606" s="43" t="n">
        <f aca="false">NORMSINV(Inputs!$B$9)*STDEV(Prices_MTM!I4589:I4838)</f>
        <v>166266.893395622</v>
      </c>
      <c r="G4606" s="52" t="n">
        <f aca="false">IF(-B4606&gt;C4606,1,0)</f>
        <v>1</v>
      </c>
      <c r="H4606" s="52" t="n">
        <f aca="false">IF(-B4606&gt;D4606,1,0)</f>
        <v>1</v>
      </c>
      <c r="I4606" s="52" t="n">
        <f aca="false">IF(-B4606&gt;E4606,1,0)</f>
        <v>0</v>
      </c>
      <c r="J4606" s="52" t="n">
        <f aca="false">IF(-B4606&gt;F4606,1,0)</f>
        <v>0</v>
      </c>
    </row>
    <row r="4607" customFormat="false" ht="15" hidden="false" customHeight="false" outlineLevel="0" collapsed="false">
      <c r="A4607" s="51" t="n">
        <f aca="false">Prices_MTM!A4840</f>
        <v>44505</v>
      </c>
      <c r="B4607" s="43" t="n">
        <f aca="false">Prices_MTM!I4840</f>
        <v>123000</v>
      </c>
      <c r="C4607" s="43" t="n">
        <f aca="false">-PERCENTILE(Prices_MTM!I4590:I4839,1-Inputs!$B$8)</f>
        <v>116325</v>
      </c>
      <c r="D4607" s="43" t="n">
        <f aca="false">NORMSINV(Inputs!$B$8)*STDEV(Prices_MTM!I4590:I4839)</f>
        <v>118658.782303443</v>
      </c>
      <c r="E4607" s="43" t="n">
        <f aca="false">-PERCENTILE(Prices_MTM!I4590:I4839,1-Inputs!$B$9)</f>
        <v>177774.999999999</v>
      </c>
      <c r="F4607" s="43" t="n">
        <f aca="false">NORMSINV(Inputs!$B$9)*STDEV(Prices_MTM!I4590:I4839)</f>
        <v>167821.380227916</v>
      </c>
      <c r="G4607" s="52" t="n">
        <f aca="false">IF(-B4607&gt;C4607,1,0)</f>
        <v>0</v>
      </c>
      <c r="H4607" s="52" t="n">
        <f aca="false">IF(-B4607&gt;D4607,1,0)</f>
        <v>0</v>
      </c>
      <c r="I4607" s="52" t="n">
        <f aca="false">IF(-B4607&gt;E4607,1,0)</f>
        <v>0</v>
      </c>
      <c r="J4607" s="52" t="n">
        <f aca="false">IF(-B4607&gt;F4607,1,0)</f>
        <v>0</v>
      </c>
    </row>
    <row r="4608" customFormat="false" ht="15" hidden="false" customHeight="false" outlineLevel="0" collapsed="false">
      <c r="A4608" s="51" t="n">
        <f aca="false">Prices_MTM!A4841</f>
        <v>44508</v>
      </c>
      <c r="B4608" s="43" t="n">
        <f aca="false">Prices_MTM!I4841</f>
        <v>31499.9999999998</v>
      </c>
      <c r="C4608" s="43" t="n">
        <f aca="false">-PERCENTILE(Prices_MTM!I4591:I4840,1-Inputs!$B$8)</f>
        <v>116325</v>
      </c>
      <c r="D4608" s="43" t="n">
        <f aca="false">NORMSINV(Inputs!$B$8)*STDEV(Prices_MTM!I4591:I4840)</f>
        <v>119114.286594211</v>
      </c>
      <c r="E4608" s="43" t="n">
        <f aca="false">-PERCENTILE(Prices_MTM!I4591:I4840,1-Inputs!$B$9)</f>
        <v>177774.999999999</v>
      </c>
      <c r="F4608" s="43" t="n">
        <f aca="false">NORMSINV(Inputs!$B$9)*STDEV(Prices_MTM!I4591:I4840)</f>
        <v>168465.608638932</v>
      </c>
      <c r="G4608" s="52" t="n">
        <f aca="false">IF(-B4608&gt;C4608,1,0)</f>
        <v>0</v>
      </c>
      <c r="H4608" s="52" t="n">
        <f aca="false">IF(-B4608&gt;D4608,1,0)</f>
        <v>0</v>
      </c>
      <c r="I4608" s="52" t="n">
        <f aca="false">IF(-B4608&gt;E4608,1,0)</f>
        <v>0</v>
      </c>
      <c r="J4608" s="52" t="n">
        <f aca="false">IF(-B4608&gt;F4608,1,0)</f>
        <v>0</v>
      </c>
    </row>
    <row r="4609" customFormat="false" ht="15" hidden="false" customHeight="false" outlineLevel="0" collapsed="false">
      <c r="A4609" s="51" t="n">
        <f aca="false">Prices_MTM!A4842</f>
        <v>44509</v>
      </c>
      <c r="B4609" s="43" t="n">
        <f aca="false">Prices_MTM!I4842</f>
        <v>151000.000000001</v>
      </c>
      <c r="C4609" s="43" t="n">
        <f aca="false">-PERCENTILE(Prices_MTM!I4592:I4841,1-Inputs!$B$8)</f>
        <v>116325</v>
      </c>
      <c r="D4609" s="43" t="n">
        <f aca="false">NORMSINV(Inputs!$B$8)*STDEV(Prices_MTM!I4592:I4841)</f>
        <v>118921.444108488</v>
      </c>
      <c r="E4609" s="43" t="n">
        <f aca="false">-PERCENTILE(Prices_MTM!I4592:I4841,1-Inputs!$B$9)</f>
        <v>177774.999999999</v>
      </c>
      <c r="F4609" s="43" t="n">
        <f aca="false">NORMSINV(Inputs!$B$9)*STDEV(Prices_MTM!I4592:I4841)</f>
        <v>168192.867831279</v>
      </c>
      <c r="G4609" s="52" t="n">
        <f aca="false">IF(-B4609&gt;C4609,1,0)</f>
        <v>0</v>
      </c>
      <c r="H4609" s="52" t="n">
        <f aca="false">IF(-B4609&gt;D4609,1,0)</f>
        <v>0</v>
      </c>
      <c r="I4609" s="52" t="n">
        <f aca="false">IF(-B4609&gt;E4609,1,0)</f>
        <v>0</v>
      </c>
      <c r="J4609" s="52" t="n">
        <f aca="false">IF(-B4609&gt;F4609,1,0)</f>
        <v>0</v>
      </c>
    </row>
    <row r="4610" customFormat="false" ht="15" hidden="false" customHeight="false" outlineLevel="0" collapsed="false">
      <c r="A4610" s="51" t="n">
        <f aca="false">Prices_MTM!A4843</f>
        <v>44510</v>
      </c>
      <c r="B4610" s="43" t="n">
        <f aca="false">Prices_MTM!I4843</f>
        <v>-208500</v>
      </c>
      <c r="C4610" s="43" t="n">
        <f aca="false">-PERCENTILE(Prices_MTM!I4593:I4842,1-Inputs!$B$8)</f>
        <v>116325</v>
      </c>
      <c r="D4610" s="43" t="n">
        <f aca="false">NORMSINV(Inputs!$B$8)*STDEV(Prices_MTM!I4593:I4842)</f>
        <v>119770.777491793</v>
      </c>
      <c r="E4610" s="43" t="n">
        <f aca="false">-PERCENTILE(Prices_MTM!I4593:I4842,1-Inputs!$B$9)</f>
        <v>177774.999999999</v>
      </c>
      <c r="F4610" s="43" t="n">
        <f aca="false">NORMSINV(Inputs!$B$9)*STDEV(Prices_MTM!I4593:I4842)</f>
        <v>169394.096243478</v>
      </c>
      <c r="G4610" s="52" t="n">
        <f aca="false">IF(-B4610&gt;C4610,1,0)</f>
        <v>1</v>
      </c>
      <c r="H4610" s="52" t="n">
        <f aca="false">IF(-B4610&gt;D4610,1,0)</f>
        <v>1</v>
      </c>
      <c r="I4610" s="52" t="n">
        <f aca="false">IF(-B4610&gt;E4610,1,0)</f>
        <v>1</v>
      </c>
      <c r="J4610" s="52" t="n">
        <f aca="false">IF(-B4610&gt;F4610,1,0)</f>
        <v>1</v>
      </c>
    </row>
    <row r="4611" customFormat="false" ht="15" hidden="false" customHeight="false" outlineLevel="0" collapsed="false">
      <c r="A4611" s="51" t="n">
        <f aca="false">Prices_MTM!A4844</f>
        <v>44511</v>
      </c>
      <c r="B4611" s="43" t="n">
        <f aca="false">Prices_MTM!I4844</f>
        <v>-500.000000000968</v>
      </c>
      <c r="C4611" s="43" t="n">
        <f aca="false">-PERCENTILE(Prices_MTM!I4594:I4843,1-Inputs!$B$8)</f>
        <v>120575</v>
      </c>
      <c r="D4611" s="43" t="n">
        <f aca="false">NORMSINV(Inputs!$B$8)*STDEV(Prices_MTM!I4594:I4843)</f>
        <v>121464.268269413</v>
      </c>
      <c r="E4611" s="43" t="n">
        <f aca="false">-PERCENTILE(Prices_MTM!I4594:I4843,1-Inputs!$B$9)</f>
        <v>194045</v>
      </c>
      <c r="F4611" s="43" t="n">
        <f aca="false">NORMSINV(Inputs!$B$9)*STDEV(Prices_MTM!I4594:I4843)</f>
        <v>171789.232567872</v>
      </c>
      <c r="G4611" s="52" t="n">
        <f aca="false">IF(-B4611&gt;C4611,1,0)</f>
        <v>0</v>
      </c>
      <c r="H4611" s="52" t="n">
        <f aca="false">IF(-B4611&gt;D4611,1,0)</f>
        <v>0</v>
      </c>
      <c r="I4611" s="52" t="n">
        <f aca="false">IF(-B4611&gt;E4611,1,0)</f>
        <v>0</v>
      </c>
      <c r="J4611" s="52" t="n">
        <f aca="false">IF(-B4611&gt;F4611,1,0)</f>
        <v>0</v>
      </c>
    </row>
    <row r="4612" customFormat="false" ht="15" hidden="false" customHeight="false" outlineLevel="0" collapsed="false">
      <c r="A4612" s="51" t="n">
        <f aca="false">Prices_MTM!A4845</f>
        <v>44512</v>
      </c>
      <c r="B4612" s="43" t="n">
        <f aca="false">Prices_MTM!I4845</f>
        <v>-34999.9999999994</v>
      </c>
      <c r="C4612" s="43" t="n">
        <f aca="false">-PERCENTILE(Prices_MTM!I4595:I4844,1-Inputs!$B$8)</f>
        <v>120575</v>
      </c>
      <c r="D4612" s="43" t="n">
        <f aca="false">NORMSINV(Inputs!$B$8)*STDEV(Prices_MTM!I4595:I4844)</f>
        <v>120358.973148274</v>
      </c>
      <c r="E4612" s="43" t="n">
        <f aca="false">-PERCENTILE(Prices_MTM!I4595:I4844,1-Inputs!$B$9)</f>
        <v>194045</v>
      </c>
      <c r="F4612" s="43" t="n">
        <f aca="false">NORMSINV(Inputs!$B$9)*STDEV(Prices_MTM!I4595:I4844)</f>
        <v>170225.992585227</v>
      </c>
      <c r="G4612" s="52" t="n">
        <f aca="false">IF(-B4612&gt;C4612,1,0)</f>
        <v>0</v>
      </c>
      <c r="H4612" s="52" t="n">
        <f aca="false">IF(-B4612&gt;D4612,1,0)</f>
        <v>0</v>
      </c>
      <c r="I4612" s="52" t="n">
        <f aca="false">IF(-B4612&gt;E4612,1,0)</f>
        <v>0</v>
      </c>
      <c r="J4612" s="52" t="n">
        <f aca="false">IF(-B4612&gt;F4612,1,0)</f>
        <v>0</v>
      </c>
    </row>
    <row r="4613" customFormat="false" ht="15" hidden="false" customHeight="false" outlineLevel="0" collapsed="false">
      <c r="A4613" s="51" t="n">
        <f aca="false">Prices_MTM!A4846</f>
        <v>44515</v>
      </c>
      <c r="B4613" s="43" t="n">
        <f aca="false">Prices_MTM!I4846</f>
        <v>45999.9999999994</v>
      </c>
      <c r="C4613" s="43" t="n">
        <f aca="false">-PERCENTILE(Prices_MTM!I4596:I4845,1-Inputs!$B$8)</f>
        <v>120575</v>
      </c>
      <c r="D4613" s="43" t="n">
        <f aca="false">NORMSINV(Inputs!$B$8)*STDEV(Prices_MTM!I4596:I4845)</f>
        <v>120373.111487744</v>
      </c>
      <c r="E4613" s="43" t="n">
        <f aca="false">-PERCENTILE(Prices_MTM!I4596:I4845,1-Inputs!$B$9)</f>
        <v>194045</v>
      </c>
      <c r="F4613" s="43" t="n">
        <f aca="false">NORMSINV(Inputs!$B$9)*STDEV(Prices_MTM!I4596:I4845)</f>
        <v>170245.988708548</v>
      </c>
      <c r="G4613" s="52" t="n">
        <f aca="false">IF(-B4613&gt;C4613,1,0)</f>
        <v>0</v>
      </c>
      <c r="H4613" s="52" t="n">
        <f aca="false">IF(-B4613&gt;D4613,1,0)</f>
        <v>0</v>
      </c>
      <c r="I4613" s="52" t="n">
        <f aca="false">IF(-B4613&gt;E4613,1,0)</f>
        <v>0</v>
      </c>
      <c r="J4613" s="52" t="n">
        <f aca="false">IF(-B4613&gt;F4613,1,0)</f>
        <v>0</v>
      </c>
    </row>
    <row r="4614" customFormat="false" ht="15" hidden="false" customHeight="false" outlineLevel="0" collapsed="false">
      <c r="A4614" s="51" t="n">
        <f aca="false">Prices_MTM!A4847</f>
        <v>44516</v>
      </c>
      <c r="B4614" s="43" t="n">
        <f aca="false">Prices_MTM!I4847</f>
        <v>-54499.9999999988</v>
      </c>
      <c r="C4614" s="43" t="n">
        <f aca="false">-PERCENTILE(Prices_MTM!I4597:I4846,1-Inputs!$B$8)</f>
        <v>120575</v>
      </c>
      <c r="D4614" s="43" t="n">
        <f aca="false">NORMSINV(Inputs!$B$8)*STDEV(Prices_MTM!I4597:I4846)</f>
        <v>120428.137844134</v>
      </c>
      <c r="E4614" s="43" t="n">
        <f aca="false">-PERCENTILE(Prices_MTM!I4597:I4846,1-Inputs!$B$9)</f>
        <v>194045</v>
      </c>
      <c r="F4614" s="43" t="n">
        <f aca="false">NORMSINV(Inputs!$B$9)*STDEV(Prices_MTM!I4597:I4846)</f>
        <v>170323.813534482</v>
      </c>
      <c r="G4614" s="52" t="n">
        <f aca="false">IF(-B4614&gt;C4614,1,0)</f>
        <v>0</v>
      </c>
      <c r="H4614" s="52" t="n">
        <f aca="false">IF(-B4614&gt;D4614,1,0)</f>
        <v>0</v>
      </c>
      <c r="I4614" s="52" t="n">
        <f aca="false">IF(-B4614&gt;E4614,1,0)</f>
        <v>0</v>
      </c>
      <c r="J4614" s="52" t="n">
        <f aca="false">IF(-B4614&gt;F4614,1,0)</f>
        <v>0</v>
      </c>
    </row>
    <row r="4615" customFormat="false" ht="15" hidden="false" customHeight="false" outlineLevel="0" collapsed="false">
      <c r="A4615" s="51" t="n">
        <f aca="false">Prices_MTM!A4848</f>
        <v>44517</v>
      </c>
      <c r="B4615" s="43" t="n">
        <f aca="false">Prices_MTM!I4848</f>
        <v>-135000.000000002</v>
      </c>
      <c r="C4615" s="43" t="n">
        <f aca="false">-PERCENTILE(Prices_MTM!I4598:I4847,1-Inputs!$B$8)</f>
        <v>120575</v>
      </c>
      <c r="D4615" s="43" t="n">
        <f aca="false">NORMSINV(Inputs!$B$8)*STDEV(Prices_MTM!I4598:I4847)</f>
        <v>120577.874345096</v>
      </c>
      <c r="E4615" s="43" t="n">
        <f aca="false">-PERCENTILE(Prices_MTM!I4598:I4847,1-Inputs!$B$9)</f>
        <v>194045</v>
      </c>
      <c r="F4615" s="43" t="n">
        <f aca="false">NORMSINV(Inputs!$B$9)*STDEV(Prices_MTM!I4598:I4847)</f>
        <v>170535.588725278</v>
      </c>
      <c r="G4615" s="52" t="n">
        <f aca="false">IF(-B4615&gt;C4615,1,0)</f>
        <v>1</v>
      </c>
      <c r="H4615" s="52" t="n">
        <f aca="false">IF(-B4615&gt;D4615,1,0)</f>
        <v>1</v>
      </c>
      <c r="I4615" s="52" t="n">
        <f aca="false">IF(-B4615&gt;E4615,1,0)</f>
        <v>0</v>
      </c>
      <c r="J4615" s="52" t="n">
        <f aca="false">IF(-B4615&gt;F4615,1,0)</f>
        <v>0</v>
      </c>
    </row>
    <row r="4616" customFormat="false" ht="15" hidden="false" customHeight="false" outlineLevel="0" collapsed="false">
      <c r="A4616" s="51" t="n">
        <f aca="false">Prices_MTM!A4849</f>
        <v>44518</v>
      </c>
      <c r="B4616" s="43" t="n">
        <f aca="false">Prices_MTM!I4849</f>
        <v>-28999.9999999992</v>
      </c>
      <c r="C4616" s="43" t="n">
        <f aca="false">-PERCENTILE(Prices_MTM!I4599:I4848,1-Inputs!$B$8)</f>
        <v>127074.999999999</v>
      </c>
      <c r="D4616" s="43" t="n">
        <f aca="false">NORMSINV(Inputs!$B$8)*STDEV(Prices_MTM!I4599:I4848)</f>
        <v>121258.358227729</v>
      </c>
      <c r="E4616" s="43" t="n">
        <f aca="false">-PERCENTILE(Prices_MTM!I4599:I4848,1-Inputs!$B$9)</f>
        <v>194045</v>
      </c>
      <c r="F4616" s="43" t="n">
        <f aca="false">NORMSINV(Inputs!$B$9)*STDEV(Prices_MTM!I4599:I4848)</f>
        <v>171498.010066451</v>
      </c>
      <c r="G4616" s="52" t="n">
        <f aca="false">IF(-B4616&gt;C4616,1,0)</f>
        <v>0</v>
      </c>
      <c r="H4616" s="52" t="n">
        <f aca="false">IF(-B4616&gt;D4616,1,0)</f>
        <v>0</v>
      </c>
      <c r="I4616" s="52" t="n">
        <f aca="false">IF(-B4616&gt;E4616,1,0)</f>
        <v>0</v>
      </c>
      <c r="J4616" s="52" t="n">
        <f aca="false">IF(-B4616&gt;F4616,1,0)</f>
        <v>0</v>
      </c>
    </row>
    <row r="4617" customFormat="false" ht="15" hidden="false" customHeight="false" outlineLevel="0" collapsed="false">
      <c r="A4617" s="51" t="n">
        <f aca="false">Prices_MTM!A4850</f>
        <v>44519</v>
      </c>
      <c r="B4617" s="43" t="n">
        <f aca="false">Prices_MTM!I4850</f>
        <v>-170500</v>
      </c>
      <c r="C4617" s="43" t="n">
        <f aca="false">-PERCENTILE(Prices_MTM!I4600:I4849,1-Inputs!$B$8)</f>
        <v>127074.999999999</v>
      </c>
      <c r="D4617" s="43" t="n">
        <f aca="false">NORMSINV(Inputs!$B$8)*STDEV(Prices_MTM!I4600:I4849)</f>
        <v>121188.530436596</v>
      </c>
      <c r="E4617" s="43" t="n">
        <f aca="false">-PERCENTILE(Prices_MTM!I4600:I4849,1-Inputs!$B$9)</f>
        <v>194045</v>
      </c>
      <c r="F4617" s="43" t="n">
        <f aca="false">NORMSINV(Inputs!$B$9)*STDEV(Prices_MTM!I4600:I4849)</f>
        <v>171399.251288897</v>
      </c>
      <c r="G4617" s="52" t="n">
        <f aca="false">IF(-B4617&gt;C4617,1,0)</f>
        <v>1</v>
      </c>
      <c r="H4617" s="52" t="n">
        <f aca="false">IF(-B4617&gt;D4617,1,0)</f>
        <v>1</v>
      </c>
      <c r="I4617" s="52" t="n">
        <f aca="false">IF(-B4617&gt;E4617,1,0)</f>
        <v>0</v>
      </c>
      <c r="J4617" s="52" t="n">
        <f aca="false">IF(-B4617&gt;F4617,1,0)</f>
        <v>0</v>
      </c>
    </row>
    <row r="4618" customFormat="false" ht="15" hidden="false" customHeight="false" outlineLevel="0" collapsed="false">
      <c r="A4618" s="51" t="n">
        <f aca="false">Prices_MTM!A4851</f>
        <v>44522</v>
      </c>
      <c r="B4618" s="43" t="n">
        <f aca="false">Prices_MTM!I4851</f>
        <v>26499.9999999994</v>
      </c>
      <c r="C4618" s="43" t="n">
        <f aca="false">-PERCENTILE(Prices_MTM!I4601:I4850,1-Inputs!$B$8)</f>
        <v>131375</v>
      </c>
      <c r="D4618" s="43" t="n">
        <f aca="false">NORMSINV(Inputs!$B$8)*STDEV(Prices_MTM!I4601:I4850)</f>
        <v>122583.357114827</v>
      </c>
      <c r="E4618" s="43" t="n">
        <f aca="false">-PERCENTILE(Prices_MTM!I4601:I4850,1-Inputs!$B$9)</f>
        <v>194045</v>
      </c>
      <c r="F4618" s="43" t="n">
        <f aca="false">NORMSINV(Inputs!$B$9)*STDEV(Prices_MTM!I4601:I4850)</f>
        <v>173371.981277991</v>
      </c>
      <c r="G4618" s="52" t="n">
        <f aca="false">IF(-B4618&gt;C4618,1,0)</f>
        <v>0</v>
      </c>
      <c r="H4618" s="52" t="n">
        <f aca="false">IF(-B4618&gt;D4618,1,0)</f>
        <v>0</v>
      </c>
      <c r="I4618" s="52" t="n">
        <f aca="false">IF(-B4618&gt;E4618,1,0)</f>
        <v>0</v>
      </c>
      <c r="J4618" s="52" t="n">
        <f aca="false">IF(-B4618&gt;F4618,1,0)</f>
        <v>0</v>
      </c>
    </row>
    <row r="4619" customFormat="false" ht="15" hidden="false" customHeight="false" outlineLevel="0" collapsed="false">
      <c r="A4619" s="51" t="n">
        <f aca="false">Prices_MTM!A4852</f>
        <v>44523</v>
      </c>
      <c r="B4619" s="43" t="n">
        <f aca="false">Prices_MTM!I4852</f>
        <v>34999.9999999994</v>
      </c>
      <c r="C4619" s="43" t="n">
        <f aca="false">-PERCENTILE(Prices_MTM!I4602:I4851,1-Inputs!$B$8)</f>
        <v>131375</v>
      </c>
      <c r="D4619" s="43" t="n">
        <f aca="false">NORMSINV(Inputs!$B$8)*STDEV(Prices_MTM!I4602:I4851)</f>
        <v>122591.149100277</v>
      </c>
      <c r="E4619" s="43" t="n">
        <f aca="false">-PERCENTILE(Prices_MTM!I4602:I4851,1-Inputs!$B$9)</f>
        <v>194045</v>
      </c>
      <c r="F4619" s="43" t="n">
        <f aca="false">NORMSINV(Inputs!$B$9)*STDEV(Prices_MTM!I4602:I4851)</f>
        <v>173383.001631711</v>
      </c>
      <c r="G4619" s="52" t="n">
        <f aca="false">IF(-B4619&gt;C4619,1,0)</f>
        <v>0</v>
      </c>
      <c r="H4619" s="52" t="n">
        <f aca="false">IF(-B4619&gt;D4619,1,0)</f>
        <v>0</v>
      </c>
      <c r="I4619" s="52" t="n">
        <f aca="false">IF(-B4619&gt;E4619,1,0)</f>
        <v>0</v>
      </c>
      <c r="J4619" s="52" t="n">
        <f aca="false">IF(-B4619&gt;F4619,1,0)</f>
        <v>0</v>
      </c>
    </row>
    <row r="4620" customFormat="false" ht="15" hidden="false" customHeight="false" outlineLevel="0" collapsed="false">
      <c r="A4620" s="51" t="n">
        <f aca="false">Prices_MTM!A4853</f>
        <v>44524</v>
      </c>
      <c r="B4620" s="43" t="n">
        <f aca="false">Prices_MTM!I4853</f>
        <v>53000.0000000001</v>
      </c>
      <c r="C4620" s="43" t="n">
        <f aca="false">-PERCENTILE(Prices_MTM!I4603:I4852,1-Inputs!$B$8)</f>
        <v>131375</v>
      </c>
      <c r="D4620" s="43" t="n">
        <f aca="false">NORMSINV(Inputs!$B$8)*STDEV(Prices_MTM!I4603:I4852)</f>
        <v>122604.573624338</v>
      </c>
      <c r="E4620" s="43" t="n">
        <f aca="false">-PERCENTILE(Prices_MTM!I4603:I4852,1-Inputs!$B$9)</f>
        <v>194045</v>
      </c>
      <c r="F4620" s="43" t="n">
        <f aca="false">NORMSINV(Inputs!$B$9)*STDEV(Prices_MTM!I4603:I4852)</f>
        <v>173401.988192277</v>
      </c>
      <c r="G4620" s="52" t="n">
        <f aca="false">IF(-B4620&gt;C4620,1,0)</f>
        <v>0</v>
      </c>
      <c r="H4620" s="52" t="n">
        <f aca="false">IF(-B4620&gt;D4620,1,0)</f>
        <v>0</v>
      </c>
      <c r="I4620" s="52" t="n">
        <f aca="false">IF(-B4620&gt;E4620,1,0)</f>
        <v>0</v>
      </c>
      <c r="J4620" s="52" t="n">
        <f aca="false">IF(-B4620&gt;F4620,1,0)</f>
        <v>0</v>
      </c>
    </row>
    <row r="4621" customFormat="false" ht="15" hidden="false" customHeight="false" outlineLevel="0" collapsed="false">
      <c r="A4621" s="51" t="n">
        <f aca="false">Prices_MTM!A4854</f>
        <v>44529</v>
      </c>
      <c r="B4621" s="43" t="n">
        <f aca="false">Prices_MTM!I4854</f>
        <v>-392500</v>
      </c>
      <c r="C4621" s="43" t="n">
        <f aca="false">-PERCENTILE(Prices_MTM!I4604:I4853,1-Inputs!$B$8)</f>
        <v>131375</v>
      </c>
      <c r="D4621" s="43" t="n">
        <f aca="false">NORMSINV(Inputs!$B$8)*STDEV(Prices_MTM!I4604:I4853)</f>
        <v>122699.4256726</v>
      </c>
      <c r="E4621" s="43" t="n">
        <f aca="false">-PERCENTILE(Prices_MTM!I4604:I4853,1-Inputs!$B$9)</f>
        <v>194045</v>
      </c>
      <c r="F4621" s="43" t="n">
        <f aca="false">NORMSINV(Inputs!$B$9)*STDEV(Prices_MTM!I4604:I4853)</f>
        <v>173536.139254236</v>
      </c>
      <c r="G4621" s="52" t="n">
        <f aca="false">IF(-B4621&gt;C4621,1,0)</f>
        <v>1</v>
      </c>
      <c r="H4621" s="52" t="n">
        <f aca="false">IF(-B4621&gt;D4621,1,0)</f>
        <v>1</v>
      </c>
      <c r="I4621" s="52" t="n">
        <f aca="false">IF(-B4621&gt;E4621,1,0)</f>
        <v>1</v>
      </c>
      <c r="J4621" s="52" t="n">
        <f aca="false">IF(-B4621&gt;F4621,1,0)</f>
        <v>1</v>
      </c>
    </row>
    <row r="4622" customFormat="false" ht="15" hidden="false" customHeight="false" outlineLevel="0" collapsed="false">
      <c r="A4622" s="51" t="n">
        <f aca="false">Prices_MTM!A4855</f>
        <v>44530</v>
      </c>
      <c r="B4622" s="43" t="n">
        <f aca="false">Prices_MTM!I4855</f>
        <v>-249999.999999999</v>
      </c>
      <c r="C4622" s="43" t="n">
        <f aca="false">-PERCENTILE(Prices_MTM!I4605:I4854,1-Inputs!$B$8)</f>
        <v>133875.000000001</v>
      </c>
      <c r="D4622" s="43" t="n">
        <f aca="false">NORMSINV(Inputs!$B$8)*STDEV(Prices_MTM!I4605:I4854)</f>
        <v>129511.684153877</v>
      </c>
      <c r="E4622" s="43" t="n">
        <f aca="false">-PERCENTILE(Prices_MTM!I4605:I4854,1-Inputs!$B$9)</f>
        <v>228900</v>
      </c>
      <c r="F4622" s="43" t="n">
        <f aca="false">NORMSINV(Inputs!$B$9)*STDEV(Prices_MTM!I4605:I4854)</f>
        <v>183170.84642554</v>
      </c>
      <c r="G4622" s="52" t="n">
        <f aca="false">IF(-B4622&gt;C4622,1,0)</f>
        <v>1</v>
      </c>
      <c r="H4622" s="52" t="n">
        <f aca="false">IF(-B4622&gt;D4622,1,0)</f>
        <v>1</v>
      </c>
      <c r="I4622" s="52" t="n">
        <f aca="false">IF(-B4622&gt;E4622,1,0)</f>
        <v>1</v>
      </c>
      <c r="J4622" s="52" t="n">
        <f aca="false">IF(-B4622&gt;F4622,1,0)</f>
        <v>1</v>
      </c>
    </row>
    <row r="4623" customFormat="false" ht="15" hidden="false" customHeight="false" outlineLevel="0" collapsed="false">
      <c r="A4623" s="51" t="n">
        <f aca="false">Prices_MTM!A4856</f>
        <v>44531</v>
      </c>
      <c r="B4623" s="43" t="n">
        <f aca="false">Prices_MTM!I4856</f>
        <v>-3500.00000000038</v>
      </c>
      <c r="C4623" s="43" t="n">
        <f aca="false">-PERCENTILE(Prices_MTM!I4606:I4855,1-Inputs!$B$8)</f>
        <v>138025.000000001</v>
      </c>
      <c r="D4623" s="43" t="n">
        <f aca="false">NORMSINV(Inputs!$B$8)*STDEV(Prices_MTM!I4606:I4855)</f>
        <v>131834.951379394</v>
      </c>
      <c r="E4623" s="43" t="n">
        <f aca="false">-PERCENTILE(Prices_MTM!I4606:I4855,1-Inputs!$B$9)</f>
        <v>249265</v>
      </c>
      <c r="F4623" s="43" t="n">
        <f aca="false">NORMSINV(Inputs!$B$9)*STDEV(Prices_MTM!I4606:I4855)</f>
        <v>186456.687598489</v>
      </c>
      <c r="G4623" s="52" t="n">
        <f aca="false">IF(-B4623&gt;C4623,1,0)</f>
        <v>0</v>
      </c>
      <c r="H4623" s="52" t="n">
        <f aca="false">IF(-B4623&gt;D4623,1,0)</f>
        <v>0</v>
      </c>
      <c r="I4623" s="52" t="n">
        <f aca="false">IF(-B4623&gt;E4623,1,0)</f>
        <v>0</v>
      </c>
      <c r="J4623" s="52" t="n">
        <f aca="false">IF(-B4623&gt;F4623,1,0)</f>
        <v>0</v>
      </c>
    </row>
    <row r="4624" customFormat="false" ht="15" hidden="false" customHeight="false" outlineLevel="0" collapsed="false">
      <c r="A4624" s="51" t="n">
        <f aca="false">Prices_MTM!A4857</f>
        <v>44532</v>
      </c>
      <c r="B4624" s="43" t="n">
        <f aca="false">Prices_MTM!I4857</f>
        <v>64499.9999999996</v>
      </c>
      <c r="C4624" s="43" t="n">
        <f aca="false">-PERCENTILE(Prices_MTM!I4607:I4856,1-Inputs!$B$8)</f>
        <v>138025.000000001</v>
      </c>
      <c r="D4624" s="43" t="n">
        <f aca="false">NORMSINV(Inputs!$B$8)*STDEV(Prices_MTM!I4607:I4856)</f>
        <v>131734.435372569</v>
      </c>
      <c r="E4624" s="43" t="n">
        <f aca="false">-PERCENTILE(Prices_MTM!I4607:I4856,1-Inputs!$B$9)</f>
        <v>249265</v>
      </c>
      <c r="F4624" s="43" t="n">
        <f aca="false">NORMSINV(Inputs!$B$9)*STDEV(Prices_MTM!I4607:I4856)</f>
        <v>186314.525891846</v>
      </c>
      <c r="G4624" s="52" t="n">
        <f aca="false">IF(-B4624&gt;C4624,1,0)</f>
        <v>0</v>
      </c>
      <c r="H4624" s="52" t="n">
        <f aca="false">IF(-B4624&gt;D4624,1,0)</f>
        <v>0</v>
      </c>
      <c r="I4624" s="52" t="n">
        <f aca="false">IF(-B4624&gt;E4624,1,0)</f>
        <v>0</v>
      </c>
      <c r="J4624" s="52" t="n">
        <f aca="false">IF(-B4624&gt;F4624,1,0)</f>
        <v>0</v>
      </c>
    </row>
    <row r="4625" customFormat="false" ht="15" hidden="false" customHeight="false" outlineLevel="0" collapsed="false">
      <c r="A4625" s="51" t="n">
        <f aca="false">Prices_MTM!A4858</f>
        <v>44533</v>
      </c>
      <c r="B4625" s="43" t="n">
        <f aca="false">Prices_MTM!I4858</f>
        <v>-28499.999999999</v>
      </c>
      <c r="C4625" s="43" t="n">
        <f aca="false">-PERCENTILE(Prices_MTM!I4608:I4857,1-Inputs!$B$8)</f>
        <v>138025.000000001</v>
      </c>
      <c r="D4625" s="43" t="n">
        <f aca="false">NORMSINV(Inputs!$B$8)*STDEV(Prices_MTM!I4608:I4857)</f>
        <v>131872.675308066</v>
      </c>
      <c r="E4625" s="43" t="n">
        <f aca="false">-PERCENTILE(Prices_MTM!I4608:I4857,1-Inputs!$B$9)</f>
        <v>249265</v>
      </c>
      <c r="F4625" s="43" t="n">
        <f aca="false">NORMSINV(Inputs!$B$9)*STDEV(Prices_MTM!I4608:I4857)</f>
        <v>186510.041270711</v>
      </c>
      <c r="G4625" s="52" t="n">
        <f aca="false">IF(-B4625&gt;C4625,1,0)</f>
        <v>0</v>
      </c>
      <c r="H4625" s="52" t="n">
        <f aca="false">IF(-B4625&gt;D4625,1,0)</f>
        <v>0</v>
      </c>
      <c r="I4625" s="52" t="n">
        <f aca="false">IF(-B4625&gt;E4625,1,0)</f>
        <v>0</v>
      </c>
      <c r="J4625" s="52" t="n">
        <f aca="false">IF(-B4625&gt;F4625,1,0)</f>
        <v>0</v>
      </c>
    </row>
    <row r="4626" customFormat="false" ht="15" hidden="false" customHeight="false" outlineLevel="0" collapsed="false">
      <c r="A4626" s="51" t="n">
        <f aca="false">Prices_MTM!A4859</f>
        <v>44536</v>
      </c>
      <c r="B4626" s="43" t="n">
        <f aca="false">Prices_MTM!I4859</f>
        <v>189500</v>
      </c>
      <c r="C4626" s="43" t="n">
        <f aca="false">-PERCENTILE(Prices_MTM!I4609:I4858,1-Inputs!$B$8)</f>
        <v>138025.000000001</v>
      </c>
      <c r="D4626" s="43" t="n">
        <f aca="false">NORMSINV(Inputs!$B$8)*STDEV(Prices_MTM!I4609:I4858)</f>
        <v>131655.982417745</v>
      </c>
      <c r="E4626" s="43" t="n">
        <f aca="false">-PERCENTILE(Prices_MTM!I4609:I4858,1-Inputs!$B$9)</f>
        <v>249265</v>
      </c>
      <c r="F4626" s="43" t="n">
        <f aca="false">NORMSINV(Inputs!$B$9)*STDEV(Prices_MTM!I4609:I4858)</f>
        <v>186203.568380687</v>
      </c>
      <c r="G4626" s="52" t="n">
        <f aca="false">IF(-B4626&gt;C4626,1,0)</f>
        <v>0</v>
      </c>
      <c r="H4626" s="52" t="n">
        <f aca="false">IF(-B4626&gt;D4626,1,0)</f>
        <v>0</v>
      </c>
      <c r="I4626" s="52" t="n">
        <f aca="false">IF(-B4626&gt;E4626,1,0)</f>
        <v>0</v>
      </c>
      <c r="J4626" s="52" t="n">
        <f aca="false">IF(-B4626&gt;F4626,1,0)</f>
        <v>0</v>
      </c>
    </row>
    <row r="4627" customFormat="false" ht="15" hidden="false" customHeight="false" outlineLevel="0" collapsed="false">
      <c r="A4627" s="51" t="n">
        <f aca="false">Prices_MTM!A4860</f>
        <v>44537</v>
      </c>
      <c r="B4627" s="43" t="n">
        <f aca="false">Prices_MTM!I4860</f>
        <v>123999.999999999</v>
      </c>
      <c r="C4627" s="43" t="n">
        <f aca="false">-PERCENTILE(Prices_MTM!I4610:I4859,1-Inputs!$B$8)</f>
        <v>138025.000000001</v>
      </c>
      <c r="D4627" s="43" t="n">
        <f aca="false">NORMSINV(Inputs!$B$8)*STDEV(Prices_MTM!I4610:I4859)</f>
        <v>133035.498943572</v>
      </c>
      <c r="E4627" s="43" t="n">
        <f aca="false">-PERCENTILE(Prices_MTM!I4610:I4859,1-Inputs!$B$9)</f>
        <v>249265</v>
      </c>
      <c r="F4627" s="43" t="n">
        <f aca="false">NORMSINV(Inputs!$B$9)*STDEV(Prices_MTM!I4610:I4859)</f>
        <v>188154.644929066</v>
      </c>
      <c r="G4627" s="52" t="n">
        <f aca="false">IF(-B4627&gt;C4627,1,0)</f>
        <v>0</v>
      </c>
      <c r="H4627" s="52" t="n">
        <f aca="false">IF(-B4627&gt;D4627,1,0)</f>
        <v>0</v>
      </c>
      <c r="I4627" s="52" t="n">
        <f aca="false">IF(-B4627&gt;E4627,1,0)</f>
        <v>0</v>
      </c>
      <c r="J4627" s="52" t="n">
        <f aca="false">IF(-B4627&gt;F4627,1,0)</f>
        <v>0</v>
      </c>
    </row>
    <row r="4628" customFormat="false" ht="15" hidden="false" customHeight="false" outlineLevel="0" collapsed="false">
      <c r="A4628" s="51" t="n">
        <f aca="false">Prices_MTM!A4861</f>
        <v>44538</v>
      </c>
      <c r="B4628" s="43" t="n">
        <f aca="false">Prices_MTM!I4861</f>
        <v>29000.0000000013</v>
      </c>
      <c r="C4628" s="43" t="n">
        <f aca="false">-PERCENTILE(Prices_MTM!I4611:I4860,1-Inputs!$B$8)</f>
        <v>138025.000000001</v>
      </c>
      <c r="D4628" s="43" t="n">
        <f aca="false">NORMSINV(Inputs!$B$8)*STDEV(Prices_MTM!I4611:I4860)</f>
        <v>133610.856575883</v>
      </c>
      <c r="E4628" s="43" t="n">
        <f aca="false">-PERCENTILE(Prices_MTM!I4611:I4860,1-Inputs!$B$9)</f>
        <v>249265</v>
      </c>
      <c r="F4628" s="43" t="n">
        <f aca="false">NORMSINV(Inputs!$B$9)*STDEV(Prices_MTM!I4611:I4860)</f>
        <v>188968.384208239</v>
      </c>
      <c r="G4628" s="52" t="n">
        <f aca="false">IF(-B4628&gt;C4628,1,0)</f>
        <v>0</v>
      </c>
      <c r="H4628" s="52" t="n">
        <f aca="false">IF(-B4628&gt;D4628,1,0)</f>
        <v>0</v>
      </c>
      <c r="I4628" s="52" t="n">
        <f aca="false">IF(-B4628&gt;E4628,1,0)</f>
        <v>0</v>
      </c>
      <c r="J4628" s="52" t="n">
        <f aca="false">IF(-B4628&gt;F4628,1,0)</f>
        <v>0</v>
      </c>
    </row>
    <row r="4629" customFormat="false" ht="15" hidden="false" customHeight="false" outlineLevel="0" collapsed="false">
      <c r="A4629" s="51" t="n">
        <f aca="false">Prices_MTM!A4862</f>
        <v>44539</v>
      </c>
      <c r="B4629" s="43" t="n">
        <f aca="false">Prices_MTM!I4862</f>
        <v>-64000.0000000001</v>
      </c>
      <c r="C4629" s="43" t="n">
        <f aca="false">-PERCENTILE(Prices_MTM!I4612:I4861,1-Inputs!$B$8)</f>
        <v>138025.000000001</v>
      </c>
      <c r="D4629" s="43" t="n">
        <f aca="false">NORMSINV(Inputs!$B$8)*STDEV(Prices_MTM!I4612:I4861)</f>
        <v>133623.147779437</v>
      </c>
      <c r="E4629" s="43" t="n">
        <f aca="false">-PERCENTILE(Prices_MTM!I4612:I4861,1-Inputs!$B$9)</f>
        <v>249265</v>
      </c>
      <c r="F4629" s="43" t="n">
        <f aca="false">NORMSINV(Inputs!$B$9)*STDEV(Prices_MTM!I4612:I4861)</f>
        <v>188985.767891983</v>
      </c>
      <c r="G4629" s="52" t="n">
        <f aca="false">IF(-B4629&gt;C4629,1,0)</f>
        <v>0</v>
      </c>
      <c r="H4629" s="52" t="n">
        <f aca="false">IF(-B4629&gt;D4629,1,0)</f>
        <v>0</v>
      </c>
      <c r="I4629" s="52" t="n">
        <f aca="false">IF(-B4629&gt;E4629,1,0)</f>
        <v>0</v>
      </c>
      <c r="J4629" s="52" t="n">
        <f aca="false">IF(-B4629&gt;F4629,1,0)</f>
        <v>0</v>
      </c>
    </row>
    <row r="4630" customFormat="false" ht="15" hidden="false" customHeight="false" outlineLevel="0" collapsed="false">
      <c r="A4630" s="51" t="n">
        <f aca="false">Prices_MTM!A4863</f>
        <v>44540</v>
      </c>
      <c r="B4630" s="43" t="n">
        <f aca="false">Prices_MTM!I4863</f>
        <v>39999.9999999984</v>
      </c>
      <c r="C4630" s="43" t="n">
        <f aca="false">-PERCENTILE(Prices_MTM!I4613:I4862,1-Inputs!$B$8)</f>
        <v>138025.000000001</v>
      </c>
      <c r="D4630" s="43" t="n">
        <f aca="false">NORMSINV(Inputs!$B$8)*STDEV(Prices_MTM!I4613:I4862)</f>
        <v>133773.8054451</v>
      </c>
      <c r="E4630" s="43" t="n">
        <f aca="false">-PERCENTILE(Prices_MTM!I4613:I4862,1-Inputs!$B$9)</f>
        <v>249265</v>
      </c>
      <c r="F4630" s="43" t="n">
        <f aca="false">NORMSINV(Inputs!$B$9)*STDEV(Prices_MTM!I4613:I4862)</f>
        <v>189198.845903595</v>
      </c>
      <c r="G4630" s="52" t="n">
        <f aca="false">IF(-B4630&gt;C4630,1,0)</f>
        <v>0</v>
      </c>
      <c r="H4630" s="52" t="n">
        <f aca="false">IF(-B4630&gt;D4630,1,0)</f>
        <v>0</v>
      </c>
      <c r="I4630" s="52" t="n">
        <f aca="false">IF(-B4630&gt;E4630,1,0)</f>
        <v>0</v>
      </c>
      <c r="J4630" s="52" t="n">
        <f aca="false">IF(-B4630&gt;F4630,1,0)</f>
        <v>0</v>
      </c>
    </row>
    <row r="4631" customFormat="false" ht="15" hidden="false" customHeight="false" outlineLevel="0" collapsed="false">
      <c r="A4631" s="51" t="n">
        <f aca="false">Prices_MTM!A4864</f>
        <v>44543</v>
      </c>
      <c r="B4631" s="43" t="n">
        <f aca="false">Prices_MTM!I4864</f>
        <v>-8999.99999999963</v>
      </c>
      <c r="C4631" s="43" t="n">
        <f aca="false">-PERCENTILE(Prices_MTM!I4614:I4863,1-Inputs!$B$8)</f>
        <v>138025.000000001</v>
      </c>
      <c r="D4631" s="43" t="n">
        <f aca="false">NORMSINV(Inputs!$B$8)*STDEV(Prices_MTM!I4614:I4863)</f>
        <v>133800.730057542</v>
      </c>
      <c r="E4631" s="43" t="n">
        <f aca="false">-PERCENTILE(Prices_MTM!I4614:I4863,1-Inputs!$B$9)</f>
        <v>249265</v>
      </c>
      <c r="F4631" s="43" t="n">
        <f aca="false">NORMSINV(Inputs!$B$9)*STDEV(Prices_MTM!I4614:I4863)</f>
        <v>189236.925896786</v>
      </c>
      <c r="G4631" s="52" t="n">
        <f aca="false">IF(-B4631&gt;C4631,1,0)</f>
        <v>0</v>
      </c>
      <c r="H4631" s="52" t="n">
        <f aca="false">IF(-B4631&gt;D4631,1,0)</f>
        <v>0</v>
      </c>
      <c r="I4631" s="52" t="n">
        <f aca="false">IF(-B4631&gt;E4631,1,0)</f>
        <v>0</v>
      </c>
      <c r="J4631" s="52" t="n">
        <f aca="false">IF(-B4631&gt;F4631,1,0)</f>
        <v>0</v>
      </c>
    </row>
    <row r="4632" customFormat="false" ht="15" hidden="false" customHeight="false" outlineLevel="0" collapsed="false">
      <c r="A4632" s="51" t="n">
        <f aca="false">Prices_MTM!A4865</f>
        <v>44544</v>
      </c>
      <c r="B4632" s="43" t="n">
        <f aca="false">Prices_MTM!I4865</f>
        <v>-24500.0000000005</v>
      </c>
      <c r="C4632" s="43" t="n">
        <f aca="false">-PERCENTILE(Prices_MTM!I4615:I4864,1-Inputs!$B$8)</f>
        <v>138025.000000001</v>
      </c>
      <c r="D4632" s="43" t="n">
        <f aca="false">NORMSINV(Inputs!$B$8)*STDEV(Prices_MTM!I4615:I4864)</f>
        <v>133793.15435137</v>
      </c>
      <c r="E4632" s="43" t="n">
        <f aca="false">-PERCENTILE(Prices_MTM!I4615:I4864,1-Inputs!$B$9)</f>
        <v>249265</v>
      </c>
      <c r="F4632" s="43" t="n">
        <f aca="false">NORMSINV(Inputs!$B$9)*STDEV(Prices_MTM!I4615:I4864)</f>
        <v>189226.211430976</v>
      </c>
      <c r="G4632" s="52" t="n">
        <f aca="false">IF(-B4632&gt;C4632,1,0)</f>
        <v>0</v>
      </c>
      <c r="H4632" s="52" t="n">
        <f aca="false">IF(-B4632&gt;D4632,1,0)</f>
        <v>0</v>
      </c>
      <c r="I4632" s="52" t="n">
        <f aca="false">IF(-B4632&gt;E4632,1,0)</f>
        <v>0</v>
      </c>
      <c r="J4632" s="52" t="n">
        <f aca="false">IF(-B4632&gt;F4632,1,0)</f>
        <v>0</v>
      </c>
    </row>
    <row r="4633" customFormat="false" ht="15" hidden="false" customHeight="false" outlineLevel="0" collapsed="false">
      <c r="A4633" s="51" t="n">
        <f aca="false">Prices_MTM!A4866</f>
        <v>44545</v>
      </c>
      <c r="B4633" s="43" t="n">
        <f aca="false">Prices_MTM!I4866</f>
        <v>15000.0000000013</v>
      </c>
      <c r="C4633" s="43" t="n">
        <f aca="false">-PERCENTILE(Prices_MTM!I4616:I4865,1-Inputs!$B$8)</f>
        <v>138025.000000001</v>
      </c>
      <c r="D4633" s="43" t="n">
        <f aca="false">NORMSINV(Inputs!$B$8)*STDEV(Prices_MTM!I4616:I4865)</f>
        <v>133739.210739159</v>
      </c>
      <c r="E4633" s="43" t="n">
        <f aca="false">-PERCENTILE(Prices_MTM!I4616:I4865,1-Inputs!$B$9)</f>
        <v>249265</v>
      </c>
      <c r="F4633" s="43" t="n">
        <f aca="false">NORMSINV(Inputs!$B$9)*STDEV(Prices_MTM!I4616:I4865)</f>
        <v>189149.917950797</v>
      </c>
      <c r="G4633" s="52" t="n">
        <f aca="false">IF(-B4633&gt;C4633,1,0)</f>
        <v>0</v>
      </c>
      <c r="H4633" s="52" t="n">
        <f aca="false">IF(-B4633&gt;D4633,1,0)</f>
        <v>0</v>
      </c>
      <c r="I4633" s="52" t="n">
        <f aca="false">IF(-B4633&gt;E4633,1,0)</f>
        <v>0</v>
      </c>
      <c r="J4633" s="52" t="n">
        <f aca="false">IF(-B4633&gt;F4633,1,0)</f>
        <v>0</v>
      </c>
    </row>
    <row r="4634" customFormat="false" ht="15" hidden="false" customHeight="false" outlineLevel="0" collapsed="false">
      <c r="A4634" s="51" t="n">
        <f aca="false">Prices_MTM!A4867</f>
        <v>44546</v>
      </c>
      <c r="B4634" s="43" t="n">
        <f aca="false">Prices_MTM!I4867</f>
        <v>98499.9999999999</v>
      </c>
      <c r="C4634" s="43" t="n">
        <f aca="false">-PERCENTILE(Prices_MTM!I4617:I4866,1-Inputs!$B$8)</f>
        <v>138025.000000001</v>
      </c>
      <c r="D4634" s="43" t="n">
        <f aca="false">NORMSINV(Inputs!$B$8)*STDEV(Prices_MTM!I4617:I4866)</f>
        <v>133741.878146971</v>
      </c>
      <c r="E4634" s="43" t="n">
        <f aca="false">-PERCENTILE(Prices_MTM!I4617:I4866,1-Inputs!$B$9)</f>
        <v>249265</v>
      </c>
      <c r="F4634" s="43" t="n">
        <f aca="false">NORMSINV(Inputs!$B$9)*STDEV(Prices_MTM!I4617:I4866)</f>
        <v>189153.690516569</v>
      </c>
      <c r="G4634" s="52" t="n">
        <f aca="false">IF(-B4634&gt;C4634,1,0)</f>
        <v>0</v>
      </c>
      <c r="H4634" s="52" t="n">
        <f aca="false">IF(-B4634&gt;D4634,1,0)</f>
        <v>0</v>
      </c>
      <c r="I4634" s="52" t="n">
        <f aca="false">IF(-B4634&gt;E4634,1,0)</f>
        <v>0</v>
      </c>
      <c r="J4634" s="52" t="n">
        <f aca="false">IF(-B4634&gt;F4634,1,0)</f>
        <v>0</v>
      </c>
    </row>
    <row r="4635" customFormat="false" ht="15" hidden="false" customHeight="false" outlineLevel="0" collapsed="false">
      <c r="A4635" s="51" t="n">
        <f aca="false">Prices_MTM!A4868</f>
        <v>44547</v>
      </c>
      <c r="B4635" s="43" t="n">
        <f aca="false">Prices_MTM!I4868</f>
        <v>-57499.9999999996</v>
      </c>
      <c r="C4635" s="43" t="n">
        <f aca="false">-PERCENTILE(Prices_MTM!I4618:I4867,1-Inputs!$B$8)</f>
        <v>138025.000000001</v>
      </c>
      <c r="D4635" s="43" t="n">
        <f aca="false">NORMSINV(Inputs!$B$8)*STDEV(Prices_MTM!I4618:I4867)</f>
        <v>134070.559377337</v>
      </c>
      <c r="E4635" s="43" t="n">
        <f aca="false">-PERCENTILE(Prices_MTM!I4618:I4867,1-Inputs!$B$9)</f>
        <v>249265</v>
      </c>
      <c r="F4635" s="43" t="n">
        <f aca="false">NORMSINV(Inputs!$B$9)*STDEV(Prices_MTM!I4618:I4867)</f>
        <v>189618.55065304</v>
      </c>
      <c r="G4635" s="52" t="n">
        <f aca="false">IF(-B4635&gt;C4635,1,0)</f>
        <v>0</v>
      </c>
      <c r="H4635" s="52" t="n">
        <f aca="false">IF(-B4635&gt;D4635,1,0)</f>
        <v>0</v>
      </c>
      <c r="I4635" s="52" t="n">
        <f aca="false">IF(-B4635&gt;E4635,1,0)</f>
        <v>0</v>
      </c>
      <c r="J4635" s="52" t="n">
        <f aca="false">IF(-B4635&gt;F4635,1,0)</f>
        <v>0</v>
      </c>
    </row>
    <row r="4636" customFormat="false" ht="15" hidden="false" customHeight="false" outlineLevel="0" collapsed="false">
      <c r="A4636" s="51" t="n">
        <f aca="false">Prices_MTM!A4869</f>
        <v>44550</v>
      </c>
      <c r="B4636" s="43" t="n">
        <f aca="false">Prices_MTM!I4869</f>
        <v>-101000.000000001</v>
      </c>
      <c r="C4636" s="43" t="n">
        <f aca="false">-PERCENTILE(Prices_MTM!I4619:I4868,1-Inputs!$B$8)</f>
        <v>138025.000000001</v>
      </c>
      <c r="D4636" s="43" t="n">
        <f aca="false">NORMSINV(Inputs!$B$8)*STDEV(Prices_MTM!I4619:I4868)</f>
        <v>134201.943731705</v>
      </c>
      <c r="E4636" s="43" t="n">
        <f aca="false">-PERCENTILE(Prices_MTM!I4619:I4868,1-Inputs!$B$9)</f>
        <v>249265</v>
      </c>
      <c r="F4636" s="43" t="n">
        <f aca="false">NORMSINV(Inputs!$B$9)*STDEV(Prices_MTM!I4619:I4868)</f>
        <v>189804.370052687</v>
      </c>
      <c r="G4636" s="52" t="n">
        <f aca="false">IF(-B4636&gt;C4636,1,0)</f>
        <v>0</v>
      </c>
      <c r="H4636" s="52" t="n">
        <f aca="false">IF(-B4636&gt;D4636,1,0)</f>
        <v>0</v>
      </c>
      <c r="I4636" s="52" t="n">
        <f aca="false">IF(-B4636&gt;E4636,1,0)</f>
        <v>0</v>
      </c>
      <c r="J4636" s="52" t="n">
        <f aca="false">IF(-B4636&gt;F4636,1,0)</f>
        <v>0</v>
      </c>
    </row>
    <row r="4637" customFormat="false" ht="15" hidden="false" customHeight="false" outlineLevel="0" collapsed="false">
      <c r="A4637" s="51" t="n">
        <f aca="false">Prices_MTM!A4870</f>
        <v>44551</v>
      </c>
      <c r="B4637" s="43" t="n">
        <f aca="false">Prices_MTM!I4870</f>
        <v>124000</v>
      </c>
      <c r="C4637" s="43" t="n">
        <f aca="false">-PERCENTILE(Prices_MTM!I4620:I4869,1-Inputs!$B$8)</f>
        <v>138025.000000001</v>
      </c>
      <c r="D4637" s="43" t="n">
        <f aca="false">NORMSINV(Inputs!$B$8)*STDEV(Prices_MTM!I4620:I4869)</f>
        <v>134636.317208904</v>
      </c>
      <c r="E4637" s="43" t="n">
        <f aca="false">-PERCENTILE(Prices_MTM!I4620:I4869,1-Inputs!$B$9)</f>
        <v>249265</v>
      </c>
      <c r="F4637" s="43" t="n">
        <f aca="false">NORMSINV(Inputs!$B$9)*STDEV(Prices_MTM!I4620:I4869)</f>
        <v>190418.712750824</v>
      </c>
      <c r="G4637" s="52" t="n">
        <f aca="false">IF(-B4637&gt;C4637,1,0)</f>
        <v>0</v>
      </c>
      <c r="H4637" s="52" t="n">
        <f aca="false">IF(-B4637&gt;D4637,1,0)</f>
        <v>0</v>
      </c>
      <c r="I4637" s="52" t="n">
        <f aca="false">IF(-B4637&gt;E4637,1,0)</f>
        <v>0</v>
      </c>
      <c r="J4637" s="52" t="n">
        <f aca="false">IF(-B4637&gt;F4637,1,0)</f>
        <v>0</v>
      </c>
    </row>
    <row r="4638" customFormat="false" ht="15" hidden="false" customHeight="false" outlineLevel="0" collapsed="false">
      <c r="A4638" s="51" t="n">
        <f aca="false">Prices_MTM!A4871</f>
        <v>44552</v>
      </c>
      <c r="B4638" s="43" t="n">
        <f aca="false">Prices_MTM!I4871</f>
        <v>79999.9999999997</v>
      </c>
      <c r="C4638" s="43" t="n">
        <f aca="false">-PERCENTILE(Prices_MTM!I4621:I4870,1-Inputs!$B$8)</f>
        <v>138025.000000001</v>
      </c>
      <c r="D4638" s="43" t="n">
        <f aca="false">NORMSINV(Inputs!$B$8)*STDEV(Prices_MTM!I4621:I4870)</f>
        <v>135185.562602145</v>
      </c>
      <c r="E4638" s="43" t="n">
        <f aca="false">-PERCENTILE(Prices_MTM!I4621:I4870,1-Inputs!$B$9)</f>
        <v>249265</v>
      </c>
      <c r="F4638" s="43" t="n">
        <f aca="false">NORMSINV(Inputs!$B$9)*STDEV(Prices_MTM!I4621:I4870)</f>
        <v>191195.520991968</v>
      </c>
      <c r="G4638" s="52" t="n">
        <f aca="false">IF(-B4638&gt;C4638,1,0)</f>
        <v>0</v>
      </c>
      <c r="H4638" s="52" t="n">
        <f aca="false">IF(-B4638&gt;D4638,1,0)</f>
        <v>0</v>
      </c>
      <c r="I4638" s="52" t="n">
        <f aca="false">IF(-B4638&gt;E4638,1,0)</f>
        <v>0</v>
      </c>
      <c r="J4638" s="52" t="n">
        <f aca="false">IF(-B4638&gt;F4638,1,0)</f>
        <v>0</v>
      </c>
    </row>
    <row r="4639" customFormat="false" ht="15" hidden="false" customHeight="false" outlineLevel="0" collapsed="false">
      <c r="A4639" s="51" t="n">
        <f aca="false">Prices_MTM!A4872</f>
        <v>44553</v>
      </c>
      <c r="B4639" s="43" t="n">
        <f aca="false">Prices_MTM!I4872</f>
        <v>28500.0000000004</v>
      </c>
      <c r="C4639" s="43" t="n">
        <f aca="false">-PERCENTILE(Prices_MTM!I4622:I4871,1-Inputs!$B$8)</f>
        <v>138025.000000001</v>
      </c>
      <c r="D4639" s="43" t="n">
        <f aca="false">NORMSINV(Inputs!$B$8)*STDEV(Prices_MTM!I4622:I4871)</f>
        <v>135401.018979012</v>
      </c>
      <c r="E4639" s="43" t="n">
        <f aca="false">-PERCENTILE(Prices_MTM!I4622:I4871,1-Inputs!$B$9)</f>
        <v>249265</v>
      </c>
      <c r="F4639" s="43" t="n">
        <f aca="false">NORMSINV(Inputs!$B$9)*STDEV(Prices_MTM!I4622:I4871)</f>
        <v>191500.245057417</v>
      </c>
      <c r="G4639" s="52" t="n">
        <f aca="false">IF(-B4639&gt;C4639,1,0)</f>
        <v>0</v>
      </c>
      <c r="H4639" s="52" t="n">
        <f aca="false">IF(-B4639&gt;D4639,1,0)</f>
        <v>0</v>
      </c>
      <c r="I4639" s="52" t="n">
        <f aca="false">IF(-B4639&gt;E4639,1,0)</f>
        <v>0</v>
      </c>
      <c r="J4639" s="52" t="n">
        <f aca="false">IF(-B4639&gt;F4639,1,0)</f>
        <v>0</v>
      </c>
    </row>
    <row r="4640" customFormat="false" ht="15" hidden="false" customHeight="false" outlineLevel="0" collapsed="false">
      <c r="A4640" s="51" t="n">
        <f aca="false">Prices_MTM!A4873</f>
        <v>44559</v>
      </c>
      <c r="B4640" s="43" t="n">
        <f aca="false">Prices_MTM!I4873</f>
        <v>150500</v>
      </c>
      <c r="C4640" s="43" t="n">
        <f aca="false">-PERCENTILE(Prices_MTM!I4623:I4872,1-Inputs!$B$8)</f>
        <v>138025.000000001</v>
      </c>
      <c r="D4640" s="43" t="n">
        <f aca="false">NORMSINV(Inputs!$B$8)*STDEV(Prices_MTM!I4623:I4872)</f>
        <v>135313.690861087</v>
      </c>
      <c r="E4640" s="43" t="n">
        <f aca="false">-PERCENTILE(Prices_MTM!I4623:I4872,1-Inputs!$B$9)</f>
        <v>249265</v>
      </c>
      <c r="F4640" s="43" t="n">
        <f aca="false">NORMSINV(Inputs!$B$9)*STDEV(Prices_MTM!I4623:I4872)</f>
        <v>191376.735233716</v>
      </c>
      <c r="G4640" s="52" t="n">
        <f aca="false">IF(-B4640&gt;C4640,1,0)</f>
        <v>0</v>
      </c>
      <c r="H4640" s="52" t="n">
        <f aca="false">IF(-B4640&gt;D4640,1,0)</f>
        <v>0</v>
      </c>
      <c r="I4640" s="52" t="n">
        <f aca="false">IF(-B4640&gt;E4640,1,0)</f>
        <v>0</v>
      </c>
      <c r="J4640" s="52" t="n">
        <f aca="false">IF(-B4640&gt;F4640,1,0)</f>
        <v>0</v>
      </c>
    </row>
    <row r="4641" customFormat="false" ht="15" hidden="false" customHeight="false" outlineLevel="0" collapsed="false">
      <c r="A4641" s="51" t="n">
        <f aca="false">Prices_MTM!A4874</f>
        <v>44560</v>
      </c>
      <c r="B4641" s="43" t="n">
        <f aca="false">Prices_MTM!I4874</f>
        <v>25999.9999999998</v>
      </c>
      <c r="C4641" s="43" t="n">
        <f aca="false">-PERCENTILE(Prices_MTM!I4624:I4873,1-Inputs!$B$8)</f>
        <v>138025.000000001</v>
      </c>
      <c r="D4641" s="43" t="n">
        <f aca="false">NORMSINV(Inputs!$B$8)*STDEV(Prices_MTM!I4624:I4873)</f>
        <v>136067.837210644</v>
      </c>
      <c r="E4641" s="43" t="n">
        <f aca="false">-PERCENTILE(Prices_MTM!I4624:I4873,1-Inputs!$B$9)</f>
        <v>249265</v>
      </c>
      <c r="F4641" s="43" t="n">
        <f aca="false">NORMSINV(Inputs!$B$9)*STDEV(Prices_MTM!I4624:I4873)</f>
        <v>192443.338807591</v>
      </c>
      <c r="G4641" s="52" t="n">
        <f aca="false">IF(-B4641&gt;C4641,1,0)</f>
        <v>0</v>
      </c>
      <c r="H4641" s="52" t="n">
        <f aca="false">IF(-B4641&gt;D4641,1,0)</f>
        <v>0</v>
      </c>
      <c r="I4641" s="52" t="n">
        <f aca="false">IF(-B4641&gt;E4641,1,0)</f>
        <v>0</v>
      </c>
      <c r="J4641" s="52" t="n">
        <f aca="false">IF(-B4641&gt;F4641,1,0)</f>
        <v>0</v>
      </c>
    </row>
    <row r="4642" customFormat="false" ht="15" hidden="false" customHeight="false" outlineLevel="0" collapsed="false">
      <c r="A4642" s="51" t="n">
        <f aca="false">Prices_MTM!A4875</f>
        <v>44561</v>
      </c>
      <c r="B4642" s="43" t="n">
        <f aca="false">Prices_MTM!I4875</f>
        <v>-81499.9999999998</v>
      </c>
      <c r="C4642" s="43" t="n">
        <f aca="false">-PERCENTILE(Prices_MTM!I4625:I4874,1-Inputs!$B$8)</f>
        <v>138025.000000001</v>
      </c>
      <c r="D4642" s="43" t="n">
        <f aca="false">NORMSINV(Inputs!$B$8)*STDEV(Prices_MTM!I4625:I4874)</f>
        <v>136053.647714115</v>
      </c>
      <c r="E4642" s="43" t="n">
        <f aca="false">-PERCENTILE(Prices_MTM!I4625:I4874,1-Inputs!$B$9)</f>
        <v>249265</v>
      </c>
      <c r="F4642" s="43" t="n">
        <f aca="false">NORMSINV(Inputs!$B$9)*STDEV(Prices_MTM!I4625:I4874)</f>
        <v>192423.270331866</v>
      </c>
      <c r="G4642" s="52" t="n">
        <f aca="false">IF(-B4642&gt;C4642,1,0)</f>
        <v>0</v>
      </c>
      <c r="H4642" s="52" t="n">
        <f aca="false">IF(-B4642&gt;D4642,1,0)</f>
        <v>0</v>
      </c>
      <c r="I4642" s="52" t="n">
        <f aca="false">IF(-B4642&gt;E4642,1,0)</f>
        <v>0</v>
      </c>
      <c r="J4642" s="52" t="n">
        <f aca="false">IF(-B4642&gt;F4642,1,0)</f>
        <v>0</v>
      </c>
    </row>
    <row r="4643" customFormat="false" ht="15" hidden="false" customHeight="false" outlineLevel="0" collapsed="false">
      <c r="A4643" s="51" t="n">
        <f aca="false">Prices_MTM!A4876</f>
        <v>44564</v>
      </c>
      <c r="B4643" s="43" t="n">
        <f aca="false">Prices_MTM!I4876</f>
        <v>15499.9999999994</v>
      </c>
      <c r="C4643" s="43" t="n">
        <f aca="false">-PERCENTILE(Prices_MTM!I4626:I4875,1-Inputs!$B$8)</f>
        <v>138025.000000001</v>
      </c>
      <c r="D4643" s="43" t="n">
        <f aca="false">NORMSINV(Inputs!$B$8)*STDEV(Prices_MTM!I4626:I4875)</f>
        <v>136329.376351541</v>
      </c>
      <c r="E4643" s="43" t="n">
        <f aca="false">-PERCENTILE(Prices_MTM!I4626:I4875,1-Inputs!$B$9)</f>
        <v>249265</v>
      </c>
      <c r="F4643" s="43" t="n">
        <f aca="false">NORMSINV(Inputs!$B$9)*STDEV(Prices_MTM!I4626:I4875)</f>
        <v>192813.238605624</v>
      </c>
      <c r="G4643" s="52" t="n">
        <f aca="false">IF(-B4643&gt;C4643,1,0)</f>
        <v>0</v>
      </c>
      <c r="H4643" s="52" t="n">
        <f aca="false">IF(-B4643&gt;D4643,1,0)</f>
        <v>0</v>
      </c>
      <c r="I4643" s="52" t="n">
        <f aca="false">IF(-B4643&gt;E4643,1,0)</f>
        <v>0</v>
      </c>
      <c r="J4643" s="52" t="n">
        <f aca="false">IF(-B4643&gt;F4643,1,0)</f>
        <v>0</v>
      </c>
    </row>
    <row r="4644" customFormat="false" ht="15" hidden="false" customHeight="false" outlineLevel="0" collapsed="false">
      <c r="A4644" s="51" t="n">
        <f aca="false">Prices_MTM!A4877</f>
        <v>44565</v>
      </c>
      <c r="B4644" s="43" t="n">
        <f aca="false">Prices_MTM!I4877</f>
        <v>44000.0000000005</v>
      </c>
      <c r="C4644" s="43" t="n">
        <f aca="false">-PERCENTILE(Prices_MTM!I4627:I4876,1-Inputs!$B$8)</f>
        <v>138025.000000001</v>
      </c>
      <c r="D4644" s="43" t="n">
        <f aca="false">NORMSINV(Inputs!$B$8)*STDEV(Prices_MTM!I4627:I4876)</f>
        <v>136116.214401063</v>
      </c>
      <c r="E4644" s="43" t="n">
        <f aca="false">-PERCENTILE(Prices_MTM!I4627:I4876,1-Inputs!$B$9)</f>
        <v>249265</v>
      </c>
      <c r="F4644" s="43" t="n">
        <f aca="false">NORMSINV(Inputs!$B$9)*STDEV(Prices_MTM!I4627:I4876)</f>
        <v>192511.759591203</v>
      </c>
      <c r="G4644" s="52" t="n">
        <f aca="false">IF(-B4644&gt;C4644,1,0)</f>
        <v>0</v>
      </c>
      <c r="H4644" s="52" t="n">
        <f aca="false">IF(-B4644&gt;D4644,1,0)</f>
        <v>0</v>
      </c>
      <c r="I4644" s="52" t="n">
        <f aca="false">IF(-B4644&gt;E4644,1,0)</f>
        <v>0</v>
      </c>
      <c r="J4644" s="52" t="n">
        <f aca="false">IF(-B4644&gt;F4644,1,0)</f>
        <v>0</v>
      </c>
    </row>
    <row r="4645" customFormat="false" ht="15" hidden="false" customHeight="false" outlineLevel="0" collapsed="false">
      <c r="A4645" s="51" t="n">
        <f aca="false">Prices_MTM!A4878</f>
        <v>44566</v>
      </c>
      <c r="B4645" s="43" t="n">
        <f aca="false">Prices_MTM!I4878</f>
        <v>22500.0000000001</v>
      </c>
      <c r="C4645" s="43" t="n">
        <f aca="false">-PERCENTILE(Prices_MTM!I4628:I4877,1-Inputs!$B$8)</f>
        <v>138025.000000001</v>
      </c>
      <c r="D4645" s="43" t="n">
        <f aca="false">NORMSINV(Inputs!$B$8)*STDEV(Prices_MTM!I4628:I4877)</f>
        <v>136069.91916263</v>
      </c>
      <c r="E4645" s="43" t="n">
        <f aca="false">-PERCENTILE(Prices_MTM!I4628:I4877,1-Inputs!$B$9)</f>
        <v>249265</v>
      </c>
      <c r="F4645" s="43" t="n">
        <f aca="false">NORMSINV(Inputs!$B$9)*STDEV(Prices_MTM!I4628:I4877)</f>
        <v>192446.283352016</v>
      </c>
      <c r="G4645" s="52" t="n">
        <f aca="false">IF(-B4645&gt;C4645,1,0)</f>
        <v>0</v>
      </c>
      <c r="H4645" s="52" t="n">
        <f aca="false">IF(-B4645&gt;D4645,1,0)</f>
        <v>0</v>
      </c>
      <c r="I4645" s="52" t="n">
        <f aca="false">IF(-B4645&gt;E4645,1,0)</f>
        <v>0</v>
      </c>
      <c r="J4645" s="52" t="n">
        <f aca="false">IF(-B4645&gt;F4645,1,0)</f>
        <v>0</v>
      </c>
    </row>
    <row r="4646" customFormat="false" ht="15" hidden="false" customHeight="false" outlineLevel="0" collapsed="false">
      <c r="A4646" s="51" t="n">
        <f aca="false">Prices_MTM!A4879</f>
        <v>44567</v>
      </c>
      <c r="B4646" s="43" t="n">
        <f aca="false">Prices_MTM!I4879</f>
        <v>94500</v>
      </c>
      <c r="C4646" s="43" t="n">
        <f aca="false">-PERCENTILE(Prices_MTM!I4629:I4878,1-Inputs!$B$8)</f>
        <v>138025.000000001</v>
      </c>
      <c r="D4646" s="43" t="n">
        <f aca="false">NORMSINV(Inputs!$B$8)*STDEV(Prices_MTM!I4629:I4878)</f>
        <v>136067.837011007</v>
      </c>
      <c r="E4646" s="43" t="n">
        <f aca="false">-PERCENTILE(Prices_MTM!I4629:I4878,1-Inputs!$B$9)</f>
        <v>249265</v>
      </c>
      <c r="F4646" s="43" t="n">
        <f aca="false">NORMSINV(Inputs!$B$9)*STDEV(Prices_MTM!I4629:I4878)</f>
        <v>192443.338525241</v>
      </c>
      <c r="G4646" s="52" t="n">
        <f aca="false">IF(-B4646&gt;C4646,1,0)</f>
        <v>0</v>
      </c>
      <c r="H4646" s="52" t="n">
        <f aca="false">IF(-B4646&gt;D4646,1,0)</f>
        <v>0</v>
      </c>
      <c r="I4646" s="52" t="n">
        <f aca="false">IF(-B4646&gt;E4646,1,0)</f>
        <v>0</v>
      </c>
      <c r="J4646" s="52" t="n">
        <f aca="false">IF(-B4646&gt;F4646,1,0)</f>
        <v>0</v>
      </c>
    </row>
    <row r="4647" customFormat="false" ht="15" hidden="false" customHeight="false" outlineLevel="0" collapsed="false">
      <c r="A4647" s="51" t="n">
        <f aca="false">Prices_MTM!A4880</f>
        <v>44568</v>
      </c>
      <c r="B4647" s="43" t="n">
        <f aca="false">Prices_MTM!I4880</f>
        <v>-61500.0000000002</v>
      </c>
      <c r="C4647" s="43" t="n">
        <f aca="false">-PERCENTILE(Prices_MTM!I4630:I4879,1-Inputs!$B$8)</f>
        <v>138025.000000001</v>
      </c>
      <c r="D4647" s="43" t="n">
        <f aca="false">NORMSINV(Inputs!$B$8)*STDEV(Prices_MTM!I4630:I4879)</f>
        <v>136365.140713046</v>
      </c>
      <c r="E4647" s="43" t="n">
        <f aca="false">-PERCENTILE(Prices_MTM!I4630:I4879,1-Inputs!$B$9)</f>
        <v>249265</v>
      </c>
      <c r="F4647" s="43" t="n">
        <f aca="false">NORMSINV(Inputs!$B$9)*STDEV(Prices_MTM!I4630:I4879)</f>
        <v>192863.820824608</v>
      </c>
      <c r="G4647" s="52" t="n">
        <f aca="false">IF(-B4647&gt;C4647,1,0)</f>
        <v>0</v>
      </c>
      <c r="H4647" s="52" t="n">
        <f aca="false">IF(-B4647&gt;D4647,1,0)</f>
        <v>0</v>
      </c>
      <c r="I4647" s="52" t="n">
        <f aca="false">IF(-B4647&gt;E4647,1,0)</f>
        <v>0</v>
      </c>
      <c r="J4647" s="52" t="n">
        <f aca="false">IF(-B4647&gt;F4647,1,0)</f>
        <v>0</v>
      </c>
    </row>
    <row r="4648" customFormat="false" ht="15" hidden="false" customHeight="false" outlineLevel="0" collapsed="false">
      <c r="A4648" s="51" t="n">
        <f aca="false">Prices_MTM!A4881</f>
        <v>44571</v>
      </c>
      <c r="B4648" s="43" t="n">
        <f aca="false">Prices_MTM!I4881</f>
        <v>-53000.0000000001</v>
      </c>
      <c r="C4648" s="43" t="n">
        <f aca="false">-PERCENTILE(Prices_MTM!I4631:I4880,1-Inputs!$B$8)</f>
        <v>138025.000000001</v>
      </c>
      <c r="D4648" s="43" t="n">
        <f aca="false">NORMSINV(Inputs!$B$8)*STDEV(Prices_MTM!I4631:I4880)</f>
        <v>136441.309253528</v>
      </c>
      <c r="E4648" s="43" t="n">
        <f aca="false">-PERCENTILE(Prices_MTM!I4631:I4880,1-Inputs!$B$9)</f>
        <v>249265</v>
      </c>
      <c r="F4648" s="43" t="n">
        <f aca="false">NORMSINV(Inputs!$B$9)*STDEV(Prices_MTM!I4631:I4880)</f>
        <v>192971.547444969</v>
      </c>
      <c r="G4648" s="52" t="n">
        <f aca="false">IF(-B4648&gt;C4648,1,0)</f>
        <v>0</v>
      </c>
      <c r="H4648" s="52" t="n">
        <f aca="false">IF(-B4648&gt;D4648,1,0)</f>
        <v>0</v>
      </c>
      <c r="I4648" s="52" t="n">
        <f aca="false">IF(-B4648&gt;E4648,1,0)</f>
        <v>0</v>
      </c>
      <c r="J4648" s="52" t="n">
        <f aca="false">IF(-B4648&gt;F4648,1,0)</f>
        <v>0</v>
      </c>
    </row>
    <row r="4649" customFormat="false" ht="15" hidden="false" customHeight="false" outlineLevel="0" collapsed="false">
      <c r="A4649" s="51" t="n">
        <f aca="false">Prices_MTM!A4882</f>
        <v>44572</v>
      </c>
      <c r="B4649" s="43" t="n">
        <f aca="false">Prices_MTM!I4882</f>
        <v>135000</v>
      </c>
      <c r="C4649" s="43" t="n">
        <f aca="false">-PERCENTILE(Prices_MTM!I4632:I4881,1-Inputs!$B$8)</f>
        <v>138025.000000001</v>
      </c>
      <c r="D4649" s="43" t="n">
        <f aca="false">NORMSINV(Inputs!$B$8)*STDEV(Prices_MTM!I4632:I4881)</f>
        <v>136288.071241811</v>
      </c>
      <c r="E4649" s="43" t="n">
        <f aca="false">-PERCENTILE(Prices_MTM!I4632:I4881,1-Inputs!$B$9)</f>
        <v>249265</v>
      </c>
      <c r="F4649" s="43" t="n">
        <f aca="false">NORMSINV(Inputs!$B$9)*STDEV(Prices_MTM!I4632:I4881)</f>
        <v>192754.82000069</v>
      </c>
      <c r="G4649" s="52" t="n">
        <f aca="false">IF(-B4649&gt;C4649,1,0)</f>
        <v>0</v>
      </c>
      <c r="H4649" s="52" t="n">
        <f aca="false">IF(-B4649&gt;D4649,1,0)</f>
        <v>0</v>
      </c>
      <c r="I4649" s="52" t="n">
        <f aca="false">IF(-B4649&gt;E4649,1,0)</f>
        <v>0</v>
      </c>
      <c r="J4649" s="52" t="n">
        <f aca="false">IF(-B4649&gt;F4649,1,0)</f>
        <v>0</v>
      </c>
    </row>
    <row r="4650" customFormat="false" ht="15" hidden="false" customHeight="false" outlineLevel="0" collapsed="false">
      <c r="A4650" s="51" t="n">
        <f aca="false">Prices_MTM!A4883</f>
        <v>44573</v>
      </c>
      <c r="B4650" s="43" t="n">
        <f aca="false">Prices_MTM!I4883</f>
        <v>91500.0000000006</v>
      </c>
      <c r="C4650" s="43" t="n">
        <f aca="false">-PERCENTILE(Prices_MTM!I4633:I4882,1-Inputs!$B$8)</f>
        <v>138025.000000001</v>
      </c>
      <c r="D4650" s="43" t="n">
        <f aca="false">NORMSINV(Inputs!$B$8)*STDEV(Prices_MTM!I4633:I4882)</f>
        <v>136917.628668357</v>
      </c>
      <c r="E4650" s="43" t="n">
        <f aca="false">-PERCENTILE(Prices_MTM!I4633:I4882,1-Inputs!$B$9)</f>
        <v>249265</v>
      </c>
      <c r="F4650" s="43" t="n">
        <f aca="false">NORMSINV(Inputs!$B$9)*STDEV(Prices_MTM!I4633:I4882)</f>
        <v>193645.215083167</v>
      </c>
      <c r="G4650" s="52" t="n">
        <f aca="false">IF(-B4650&gt;C4650,1,0)</f>
        <v>0</v>
      </c>
      <c r="H4650" s="52" t="n">
        <f aca="false">IF(-B4650&gt;D4650,1,0)</f>
        <v>0</v>
      </c>
      <c r="I4650" s="52" t="n">
        <f aca="false">IF(-B4650&gt;E4650,1,0)</f>
        <v>0</v>
      </c>
      <c r="J4650" s="52" t="n">
        <f aca="false">IF(-B4650&gt;F4650,1,0)</f>
        <v>0</v>
      </c>
    </row>
    <row r="4651" customFormat="false" ht="15" hidden="false" customHeight="false" outlineLevel="0" collapsed="false">
      <c r="A4651" s="51" t="n">
        <f aca="false">Prices_MTM!A4884</f>
        <v>44574</v>
      </c>
      <c r="B4651" s="43" t="n">
        <f aca="false">Prices_MTM!I4884</f>
        <v>-52500.0000000006</v>
      </c>
      <c r="C4651" s="43" t="n">
        <f aca="false">-PERCENTILE(Prices_MTM!I4634:I4883,1-Inputs!$B$8)</f>
        <v>138025.000000001</v>
      </c>
      <c r="D4651" s="43" t="n">
        <f aca="false">NORMSINV(Inputs!$B$8)*STDEV(Prices_MTM!I4634:I4883)</f>
        <v>137194.919897018</v>
      </c>
      <c r="E4651" s="43" t="n">
        <f aca="false">-PERCENTILE(Prices_MTM!I4634:I4883,1-Inputs!$B$9)</f>
        <v>249265</v>
      </c>
      <c r="F4651" s="43" t="n">
        <f aca="false">NORMSINV(Inputs!$B$9)*STDEV(Prices_MTM!I4634:I4883)</f>
        <v>194037.39335953</v>
      </c>
      <c r="G4651" s="52" t="n">
        <f aca="false">IF(-B4651&gt;C4651,1,0)</f>
        <v>0</v>
      </c>
      <c r="H4651" s="52" t="n">
        <f aca="false">IF(-B4651&gt;D4651,1,0)</f>
        <v>0</v>
      </c>
      <c r="I4651" s="52" t="n">
        <f aca="false">IF(-B4651&gt;E4651,1,0)</f>
        <v>0</v>
      </c>
      <c r="J4651" s="52" t="n">
        <f aca="false">IF(-B4651&gt;F4651,1,0)</f>
        <v>0</v>
      </c>
    </row>
    <row r="4652" customFormat="false" ht="15" hidden="false" customHeight="false" outlineLevel="0" collapsed="false">
      <c r="A4652" s="51" t="n">
        <f aca="false">Prices_MTM!A4885</f>
        <v>44575</v>
      </c>
      <c r="B4652" s="43" t="n">
        <f aca="false">Prices_MTM!I4885</f>
        <v>116499.999999999</v>
      </c>
      <c r="C4652" s="43" t="n">
        <f aca="false">-PERCENTILE(Prices_MTM!I4635:I4884,1-Inputs!$B$8)</f>
        <v>138025.000000001</v>
      </c>
      <c r="D4652" s="43" t="n">
        <f aca="false">NORMSINV(Inputs!$B$8)*STDEV(Prices_MTM!I4635:I4884)</f>
        <v>137213.712421779</v>
      </c>
      <c r="E4652" s="43" t="n">
        <f aca="false">-PERCENTILE(Prices_MTM!I4635:I4884,1-Inputs!$B$9)</f>
        <v>249265</v>
      </c>
      <c r="F4652" s="43" t="n">
        <f aca="false">NORMSINV(Inputs!$B$9)*STDEV(Prices_MTM!I4635:I4884)</f>
        <v>194063.971985924</v>
      </c>
      <c r="G4652" s="52" t="n">
        <f aca="false">IF(-B4652&gt;C4652,1,0)</f>
        <v>0</v>
      </c>
      <c r="H4652" s="52" t="n">
        <f aca="false">IF(-B4652&gt;D4652,1,0)</f>
        <v>0</v>
      </c>
      <c r="I4652" s="52" t="n">
        <f aca="false">IF(-B4652&gt;E4652,1,0)</f>
        <v>0</v>
      </c>
      <c r="J4652" s="52" t="n">
        <f aca="false">IF(-B4652&gt;F4652,1,0)</f>
        <v>0</v>
      </c>
    </row>
    <row r="4653" customFormat="false" ht="15" hidden="false" customHeight="false" outlineLevel="0" collapsed="false">
      <c r="A4653" s="51" t="n">
        <f aca="false">Prices_MTM!A4886</f>
        <v>44579</v>
      </c>
      <c r="B4653" s="43" t="n">
        <f aca="false">Prices_MTM!I4886</f>
        <v>77000.000000001</v>
      </c>
      <c r="C4653" s="43" t="n">
        <f aca="false">-PERCENTILE(Prices_MTM!I4636:I4885,1-Inputs!$B$8)</f>
        <v>138025.000000001</v>
      </c>
      <c r="D4653" s="43" t="n">
        <f aca="false">NORMSINV(Inputs!$B$8)*STDEV(Prices_MTM!I4636:I4885)</f>
        <v>137664.017394426</v>
      </c>
      <c r="E4653" s="43" t="n">
        <f aca="false">-PERCENTILE(Prices_MTM!I4636:I4885,1-Inputs!$B$9)</f>
        <v>249265</v>
      </c>
      <c r="F4653" s="43" t="n">
        <f aca="false">NORMSINV(Inputs!$B$9)*STDEV(Prices_MTM!I4636:I4885)</f>
        <v>194700.846902101</v>
      </c>
      <c r="G4653" s="52" t="n">
        <f aca="false">IF(-B4653&gt;C4653,1,0)</f>
        <v>0</v>
      </c>
      <c r="H4653" s="52" t="n">
        <f aca="false">IF(-B4653&gt;D4653,1,0)</f>
        <v>0</v>
      </c>
      <c r="I4653" s="52" t="n">
        <f aca="false">IF(-B4653&gt;E4653,1,0)</f>
        <v>0</v>
      </c>
      <c r="J4653" s="52" t="n">
        <f aca="false">IF(-B4653&gt;F4653,1,0)</f>
        <v>0</v>
      </c>
    </row>
    <row r="4654" customFormat="false" ht="15" hidden="false" customHeight="false" outlineLevel="0" collapsed="false">
      <c r="A4654" s="51" t="n">
        <f aca="false">Prices_MTM!A4887</f>
        <v>44580</v>
      </c>
      <c r="B4654" s="43" t="n">
        <f aca="false">Prices_MTM!I4887</f>
        <v>101500</v>
      </c>
      <c r="C4654" s="43" t="n">
        <f aca="false">-PERCENTILE(Prices_MTM!I4637:I4886,1-Inputs!$B$8)</f>
        <v>138025.000000001</v>
      </c>
      <c r="D4654" s="43" t="n">
        <f aca="false">NORMSINV(Inputs!$B$8)*STDEV(Prices_MTM!I4637:I4886)</f>
        <v>137826.42434021</v>
      </c>
      <c r="E4654" s="43" t="n">
        <f aca="false">-PERCENTILE(Prices_MTM!I4637:I4886,1-Inputs!$B$9)</f>
        <v>249265</v>
      </c>
      <c r="F4654" s="43" t="n">
        <f aca="false">NORMSINV(Inputs!$B$9)*STDEV(Prices_MTM!I4637:I4886)</f>
        <v>194930.542144804</v>
      </c>
      <c r="G4654" s="52" t="n">
        <f aca="false">IF(-B4654&gt;C4654,1,0)</f>
        <v>0</v>
      </c>
      <c r="H4654" s="52" t="n">
        <f aca="false">IF(-B4654&gt;D4654,1,0)</f>
        <v>0</v>
      </c>
      <c r="I4654" s="52" t="n">
        <f aca="false">IF(-B4654&gt;E4654,1,0)</f>
        <v>0</v>
      </c>
      <c r="J4654" s="52" t="n">
        <f aca="false">IF(-B4654&gt;F4654,1,0)</f>
        <v>0</v>
      </c>
    </row>
    <row r="4655" customFormat="false" ht="15" hidden="false" customHeight="false" outlineLevel="0" collapsed="false">
      <c r="A4655" s="51" t="n">
        <f aca="false">Prices_MTM!A4888</f>
        <v>44581</v>
      </c>
      <c r="B4655" s="43" t="n">
        <f aca="false">Prices_MTM!I4888</f>
        <v>-60499.9999999997</v>
      </c>
      <c r="C4655" s="43" t="n">
        <f aca="false">-PERCENTILE(Prices_MTM!I4638:I4887,1-Inputs!$B$8)</f>
        <v>138025.000000001</v>
      </c>
      <c r="D4655" s="43" t="n">
        <f aca="false">NORMSINV(Inputs!$B$8)*STDEV(Prices_MTM!I4638:I4887)</f>
        <v>138176.738795538</v>
      </c>
      <c r="E4655" s="43" t="n">
        <f aca="false">-PERCENTILE(Prices_MTM!I4638:I4887,1-Inputs!$B$9)</f>
        <v>249265</v>
      </c>
      <c r="F4655" s="43" t="n">
        <f aca="false">NORMSINV(Inputs!$B$9)*STDEV(Prices_MTM!I4638:I4887)</f>
        <v>195425.998564175</v>
      </c>
      <c r="G4655" s="52" t="n">
        <f aca="false">IF(-B4655&gt;C4655,1,0)</f>
        <v>0</v>
      </c>
      <c r="H4655" s="52" t="n">
        <f aca="false">IF(-B4655&gt;D4655,1,0)</f>
        <v>0</v>
      </c>
      <c r="I4655" s="52" t="n">
        <f aca="false">IF(-B4655&gt;E4655,1,0)</f>
        <v>0</v>
      </c>
      <c r="J4655" s="52" t="n">
        <f aca="false">IF(-B4655&gt;F4655,1,0)</f>
        <v>0</v>
      </c>
    </row>
    <row r="4656" customFormat="false" ht="15" hidden="false" customHeight="false" outlineLevel="0" collapsed="false">
      <c r="A4656" s="51" t="n">
        <f aca="false">Prices_MTM!A4889</f>
        <v>44582</v>
      </c>
      <c r="B4656" s="43" t="n">
        <f aca="false">Prices_MTM!I4889</f>
        <v>-113000.000000001</v>
      </c>
      <c r="C4656" s="43" t="n">
        <f aca="false">-PERCENTILE(Prices_MTM!I4639:I4888,1-Inputs!$B$8)</f>
        <v>138025.000000001</v>
      </c>
      <c r="D4656" s="43" t="n">
        <f aca="false">NORMSINV(Inputs!$B$8)*STDEV(Prices_MTM!I4639:I4888)</f>
        <v>138265.028837266</v>
      </c>
      <c r="E4656" s="43" t="n">
        <f aca="false">-PERCENTILE(Prices_MTM!I4639:I4888,1-Inputs!$B$9)</f>
        <v>249265</v>
      </c>
      <c r="F4656" s="43" t="n">
        <f aca="false">NORMSINV(Inputs!$B$9)*STDEV(Prices_MTM!I4639:I4888)</f>
        <v>195550.868855068</v>
      </c>
      <c r="G4656" s="52" t="n">
        <f aca="false">IF(-B4656&gt;C4656,1,0)</f>
        <v>0</v>
      </c>
      <c r="H4656" s="52" t="n">
        <f aca="false">IF(-B4656&gt;D4656,1,0)</f>
        <v>0</v>
      </c>
      <c r="I4656" s="52" t="n">
        <f aca="false">IF(-B4656&gt;E4656,1,0)</f>
        <v>0</v>
      </c>
      <c r="J4656" s="52" t="n">
        <f aca="false">IF(-B4656&gt;F4656,1,0)</f>
        <v>0</v>
      </c>
    </row>
    <row r="4657" customFormat="false" ht="15" hidden="false" customHeight="false" outlineLevel="0" collapsed="false">
      <c r="A4657" s="51" t="n">
        <f aca="false">Prices_MTM!A4890</f>
        <v>44585</v>
      </c>
      <c r="B4657" s="43" t="n">
        <f aca="false">Prices_MTM!I4890</f>
        <v>32500.000000001</v>
      </c>
      <c r="C4657" s="43" t="n">
        <f aca="false">-PERCENTILE(Prices_MTM!I4640:I4889,1-Inputs!$B$8)</f>
        <v>138025.000000001</v>
      </c>
      <c r="D4657" s="43" t="n">
        <f aca="false">NORMSINV(Inputs!$B$8)*STDEV(Prices_MTM!I4640:I4889)</f>
        <v>138570.415233998</v>
      </c>
      <c r="E4657" s="43" t="n">
        <f aca="false">-PERCENTILE(Prices_MTM!I4640:I4889,1-Inputs!$B$9)</f>
        <v>249265</v>
      </c>
      <c r="F4657" s="43" t="n">
        <f aca="false">NORMSINV(Inputs!$B$9)*STDEV(Prices_MTM!I4640:I4889)</f>
        <v>195982.782663784</v>
      </c>
      <c r="G4657" s="52" t="n">
        <f aca="false">IF(-B4657&gt;C4657,1,0)</f>
        <v>0</v>
      </c>
      <c r="H4657" s="52" t="n">
        <f aca="false">IF(-B4657&gt;D4657,1,0)</f>
        <v>0</v>
      </c>
      <c r="I4657" s="52" t="n">
        <f aca="false">IF(-B4657&gt;E4657,1,0)</f>
        <v>0</v>
      </c>
      <c r="J4657" s="52" t="n">
        <f aca="false">IF(-B4657&gt;F4657,1,0)</f>
        <v>0</v>
      </c>
    </row>
    <row r="4658" customFormat="false" ht="15" hidden="false" customHeight="false" outlineLevel="0" collapsed="false">
      <c r="A4658" s="51" t="n">
        <f aca="false">Prices_MTM!A4891</f>
        <v>44586</v>
      </c>
      <c r="B4658" s="43" t="n">
        <f aca="false">Prices_MTM!I4891</f>
        <v>125500</v>
      </c>
      <c r="C4658" s="43" t="n">
        <f aca="false">-PERCENTILE(Prices_MTM!I4641:I4890,1-Inputs!$B$8)</f>
        <v>138025.000000001</v>
      </c>
      <c r="D4658" s="43" t="n">
        <f aca="false">NORMSINV(Inputs!$B$8)*STDEV(Prices_MTM!I4641:I4890)</f>
        <v>138569.373247139</v>
      </c>
      <c r="E4658" s="43" t="n">
        <f aca="false">-PERCENTILE(Prices_MTM!I4641:I4890,1-Inputs!$B$9)</f>
        <v>249265</v>
      </c>
      <c r="F4658" s="43" t="n">
        <f aca="false">NORMSINV(Inputs!$B$9)*STDEV(Prices_MTM!I4641:I4890)</f>
        <v>195981.308961885</v>
      </c>
      <c r="G4658" s="52" t="n">
        <f aca="false">IF(-B4658&gt;C4658,1,0)</f>
        <v>0</v>
      </c>
      <c r="H4658" s="52" t="n">
        <f aca="false">IF(-B4658&gt;D4658,1,0)</f>
        <v>0</v>
      </c>
      <c r="I4658" s="52" t="n">
        <f aca="false">IF(-B4658&gt;E4658,1,0)</f>
        <v>0</v>
      </c>
      <c r="J4658" s="52" t="n">
        <f aca="false">IF(-B4658&gt;F4658,1,0)</f>
        <v>0</v>
      </c>
    </row>
    <row r="4659" customFormat="false" ht="15" hidden="false" customHeight="false" outlineLevel="0" collapsed="false">
      <c r="A4659" s="51" t="n">
        <f aca="false">Prices_MTM!A4892</f>
        <v>44587</v>
      </c>
      <c r="B4659" s="43" t="n">
        <f aca="false">Prices_MTM!I4892</f>
        <v>85499.9999999997</v>
      </c>
      <c r="C4659" s="43" t="n">
        <f aca="false">-PERCENTILE(Prices_MTM!I4642:I4891,1-Inputs!$B$8)</f>
        <v>138025.000000001</v>
      </c>
      <c r="D4659" s="43" t="n">
        <f aca="false">NORMSINV(Inputs!$B$8)*STDEV(Prices_MTM!I4642:I4891)</f>
        <v>139121.570491785</v>
      </c>
      <c r="E4659" s="43" t="n">
        <f aca="false">-PERCENTILE(Prices_MTM!I4642:I4891,1-Inputs!$B$9)</f>
        <v>249265</v>
      </c>
      <c r="F4659" s="43" t="n">
        <f aca="false">NORMSINV(Inputs!$B$9)*STDEV(Prices_MTM!I4642:I4891)</f>
        <v>196762.292062803</v>
      </c>
      <c r="G4659" s="52" t="n">
        <f aca="false">IF(-B4659&gt;C4659,1,0)</f>
        <v>0</v>
      </c>
      <c r="H4659" s="52" t="n">
        <f aca="false">IF(-B4659&gt;D4659,1,0)</f>
        <v>0</v>
      </c>
      <c r="I4659" s="52" t="n">
        <f aca="false">IF(-B4659&gt;E4659,1,0)</f>
        <v>0</v>
      </c>
      <c r="J4659" s="52" t="n">
        <f aca="false">IF(-B4659&gt;F4659,1,0)</f>
        <v>0</v>
      </c>
    </row>
    <row r="4660" customFormat="false" ht="15" hidden="false" customHeight="false" outlineLevel="0" collapsed="false">
      <c r="A4660" s="51" t="n">
        <f aca="false">Prices_MTM!A4893</f>
        <v>44588</v>
      </c>
      <c r="B4660" s="43" t="n">
        <f aca="false">Prices_MTM!I4893</f>
        <v>-46000.0000000001</v>
      </c>
      <c r="C4660" s="43" t="n">
        <f aca="false">-PERCENTILE(Prices_MTM!I4643:I4892,1-Inputs!$B$8)</f>
        <v>138025.000000001</v>
      </c>
      <c r="D4660" s="43" t="n">
        <f aca="false">NORMSINV(Inputs!$B$8)*STDEV(Prices_MTM!I4643:I4892)</f>
        <v>139340.99435078</v>
      </c>
      <c r="E4660" s="43" t="n">
        <f aca="false">-PERCENTILE(Prices_MTM!I4643:I4892,1-Inputs!$B$9)</f>
        <v>249265</v>
      </c>
      <c r="F4660" s="43" t="n">
        <f aca="false">NORMSINV(Inputs!$B$9)*STDEV(Prices_MTM!I4643:I4892)</f>
        <v>197072.627413939</v>
      </c>
      <c r="G4660" s="52" t="n">
        <f aca="false">IF(-B4660&gt;C4660,1,0)</f>
        <v>0</v>
      </c>
      <c r="H4660" s="52" t="n">
        <f aca="false">IF(-B4660&gt;D4660,1,0)</f>
        <v>0</v>
      </c>
      <c r="I4660" s="52" t="n">
        <f aca="false">IF(-B4660&gt;E4660,1,0)</f>
        <v>0</v>
      </c>
      <c r="J4660" s="52" t="n">
        <f aca="false">IF(-B4660&gt;F4660,1,0)</f>
        <v>0</v>
      </c>
    </row>
    <row r="4661" customFormat="false" ht="15" hidden="false" customHeight="false" outlineLevel="0" collapsed="false">
      <c r="A4661" s="51" t="n">
        <f aca="false">Prices_MTM!A4894</f>
        <v>44589</v>
      </c>
      <c r="B4661" s="43" t="n">
        <f aca="false">Prices_MTM!I4894</f>
        <v>-32499.9999999996</v>
      </c>
      <c r="C4661" s="43" t="n">
        <f aca="false">-PERCENTILE(Prices_MTM!I4644:I4893,1-Inputs!$B$8)</f>
        <v>138025.000000001</v>
      </c>
      <c r="D4661" s="43" t="n">
        <f aca="false">NORMSINV(Inputs!$B$8)*STDEV(Prices_MTM!I4644:I4893)</f>
        <v>139328.237223326</v>
      </c>
      <c r="E4661" s="43" t="n">
        <f aca="false">-PERCENTILE(Prices_MTM!I4644:I4893,1-Inputs!$B$9)</f>
        <v>249265</v>
      </c>
      <c r="F4661" s="43" t="n">
        <f aca="false">NORMSINV(Inputs!$B$9)*STDEV(Prices_MTM!I4644:I4893)</f>
        <v>197054.584765131</v>
      </c>
      <c r="G4661" s="52" t="n">
        <f aca="false">IF(-B4661&gt;C4661,1,0)</f>
        <v>0</v>
      </c>
      <c r="H4661" s="52" t="n">
        <f aca="false">IF(-B4661&gt;D4661,1,0)</f>
        <v>0</v>
      </c>
      <c r="I4661" s="52" t="n">
        <f aca="false">IF(-B4661&gt;E4661,1,0)</f>
        <v>0</v>
      </c>
      <c r="J4661" s="52" t="n">
        <f aca="false">IF(-B4661&gt;F4661,1,0)</f>
        <v>0</v>
      </c>
    </row>
    <row r="4662" customFormat="false" ht="15" hidden="false" customHeight="false" outlineLevel="0" collapsed="false">
      <c r="A4662" s="51" t="n">
        <f aca="false">Prices_MTM!A4895</f>
        <v>44592</v>
      </c>
      <c r="B4662" s="43" t="n">
        <f aca="false">Prices_MTM!I4895</f>
        <v>105000</v>
      </c>
      <c r="C4662" s="43" t="n">
        <f aca="false">-PERCENTILE(Prices_MTM!I4645:I4894,1-Inputs!$B$8)</f>
        <v>138025.000000001</v>
      </c>
      <c r="D4662" s="43" t="n">
        <f aca="false">NORMSINV(Inputs!$B$8)*STDEV(Prices_MTM!I4645:I4894)</f>
        <v>139348.549078045</v>
      </c>
      <c r="E4662" s="43" t="n">
        <f aca="false">-PERCENTILE(Prices_MTM!I4645:I4894,1-Inputs!$B$9)</f>
        <v>249265</v>
      </c>
      <c r="F4662" s="43" t="n">
        <f aca="false">NORMSINV(Inputs!$B$9)*STDEV(Prices_MTM!I4645:I4894)</f>
        <v>197083.31220888</v>
      </c>
      <c r="G4662" s="52" t="n">
        <f aca="false">IF(-B4662&gt;C4662,1,0)</f>
        <v>0</v>
      </c>
      <c r="H4662" s="52" t="n">
        <f aca="false">IF(-B4662&gt;D4662,1,0)</f>
        <v>0</v>
      </c>
      <c r="I4662" s="52" t="n">
        <f aca="false">IF(-B4662&gt;E4662,1,0)</f>
        <v>0</v>
      </c>
      <c r="J4662" s="52" t="n">
        <f aca="false">IF(-B4662&gt;F4662,1,0)</f>
        <v>0</v>
      </c>
    </row>
    <row r="4663" customFormat="false" ht="15" hidden="false" customHeight="false" outlineLevel="0" collapsed="false">
      <c r="A4663" s="51" t="n">
        <f aca="false">Prices_MTM!A4896</f>
        <v>44593</v>
      </c>
      <c r="B4663" s="43" t="n">
        <f aca="false">Prices_MTM!I4896</f>
        <v>11500.0000000002</v>
      </c>
      <c r="C4663" s="43" t="n">
        <f aca="false">-PERCENTILE(Prices_MTM!I4646:I4895,1-Inputs!$B$8)</f>
        <v>138025.000000001</v>
      </c>
      <c r="D4663" s="43" t="n">
        <f aca="false">NORMSINV(Inputs!$B$8)*STDEV(Prices_MTM!I4646:I4895)</f>
        <v>139713.94300071</v>
      </c>
      <c r="E4663" s="43" t="n">
        <f aca="false">-PERCENTILE(Prices_MTM!I4646:I4895,1-Inputs!$B$9)</f>
        <v>249265</v>
      </c>
      <c r="F4663" s="43" t="n">
        <f aca="false">NORMSINV(Inputs!$B$9)*STDEV(Prices_MTM!I4646:I4895)</f>
        <v>197600.095806673</v>
      </c>
      <c r="G4663" s="52" t="n">
        <f aca="false">IF(-B4663&gt;C4663,1,0)</f>
        <v>0</v>
      </c>
      <c r="H4663" s="52" t="n">
        <f aca="false">IF(-B4663&gt;D4663,1,0)</f>
        <v>0</v>
      </c>
      <c r="I4663" s="52" t="n">
        <f aca="false">IF(-B4663&gt;E4663,1,0)</f>
        <v>0</v>
      </c>
      <c r="J4663" s="52" t="n">
        <f aca="false">IF(-B4663&gt;F4663,1,0)</f>
        <v>0</v>
      </c>
    </row>
    <row r="4664" customFormat="false" ht="15" hidden="false" customHeight="false" outlineLevel="0" collapsed="false">
      <c r="A4664" s="51" t="n">
        <f aca="false">Prices_MTM!A4897</f>
        <v>44594</v>
      </c>
      <c r="B4664" s="43" t="n">
        <f aca="false">Prices_MTM!I4897</f>
        <v>-65500.0000000008</v>
      </c>
      <c r="C4664" s="43" t="n">
        <f aca="false">-PERCENTILE(Prices_MTM!I4647:I4896,1-Inputs!$B$8)</f>
        <v>138025.000000001</v>
      </c>
      <c r="D4664" s="43" t="n">
        <f aca="false">NORMSINV(Inputs!$B$8)*STDEV(Prices_MTM!I4647:I4896)</f>
        <v>139695.275877807</v>
      </c>
      <c r="E4664" s="43" t="n">
        <f aca="false">-PERCENTILE(Prices_MTM!I4647:I4896,1-Inputs!$B$9)</f>
        <v>249265</v>
      </c>
      <c r="F4664" s="43" t="n">
        <f aca="false">NORMSINV(Inputs!$B$9)*STDEV(Prices_MTM!I4647:I4896)</f>
        <v>197573.694538519</v>
      </c>
      <c r="G4664" s="52" t="n">
        <f aca="false">IF(-B4664&gt;C4664,1,0)</f>
        <v>0</v>
      </c>
      <c r="H4664" s="52" t="n">
        <f aca="false">IF(-B4664&gt;D4664,1,0)</f>
        <v>0</v>
      </c>
      <c r="I4664" s="52" t="n">
        <f aca="false">IF(-B4664&gt;E4664,1,0)</f>
        <v>0</v>
      </c>
      <c r="J4664" s="52" t="n">
        <f aca="false">IF(-B4664&gt;F4664,1,0)</f>
        <v>0</v>
      </c>
    </row>
    <row r="4665" customFormat="false" ht="15" hidden="false" customHeight="false" outlineLevel="0" collapsed="false">
      <c r="A4665" s="51" t="n">
        <f aca="false">Prices_MTM!A4898</f>
        <v>44595</v>
      </c>
      <c r="B4665" s="43" t="n">
        <f aca="false">Prices_MTM!I4898</f>
        <v>123000.000000001</v>
      </c>
      <c r="C4665" s="43" t="n">
        <f aca="false">-PERCENTILE(Prices_MTM!I4648:I4897,1-Inputs!$B$8)</f>
        <v>138025.000000001</v>
      </c>
      <c r="D4665" s="43" t="n">
        <f aca="false">NORMSINV(Inputs!$B$8)*STDEV(Prices_MTM!I4648:I4897)</f>
        <v>139794.64071161</v>
      </c>
      <c r="E4665" s="43" t="n">
        <f aca="false">-PERCENTILE(Prices_MTM!I4648:I4897,1-Inputs!$B$9)</f>
        <v>249265</v>
      </c>
      <c r="F4665" s="43" t="n">
        <f aca="false">NORMSINV(Inputs!$B$9)*STDEV(Prices_MTM!I4648:I4897)</f>
        <v>197714.228119188</v>
      </c>
      <c r="G4665" s="52" t="n">
        <f aca="false">IF(-B4665&gt;C4665,1,0)</f>
        <v>0</v>
      </c>
      <c r="H4665" s="52" t="n">
        <f aca="false">IF(-B4665&gt;D4665,1,0)</f>
        <v>0</v>
      </c>
      <c r="I4665" s="52" t="n">
        <f aca="false">IF(-B4665&gt;E4665,1,0)</f>
        <v>0</v>
      </c>
      <c r="J4665" s="52" t="n">
        <f aca="false">IF(-B4665&gt;F4665,1,0)</f>
        <v>0</v>
      </c>
    </row>
    <row r="4666" customFormat="false" ht="15" hidden="false" customHeight="false" outlineLevel="0" collapsed="false">
      <c r="A4666" s="51" t="n">
        <f aca="false">Prices_MTM!A4899</f>
        <v>44596</v>
      </c>
      <c r="B4666" s="43" t="n">
        <f aca="false">Prices_MTM!I4899</f>
        <v>16499.9999999992</v>
      </c>
      <c r="C4666" s="43" t="n">
        <f aca="false">-PERCENTILE(Prices_MTM!I4649:I4898,1-Inputs!$B$8)</f>
        <v>138025.000000001</v>
      </c>
      <c r="D4666" s="43" t="n">
        <f aca="false">NORMSINV(Inputs!$B$8)*STDEV(Prices_MTM!I4649:I4898)</f>
        <v>140262.272189753</v>
      </c>
      <c r="E4666" s="43" t="n">
        <f aca="false">-PERCENTILE(Prices_MTM!I4649:I4898,1-Inputs!$B$9)</f>
        <v>249265</v>
      </c>
      <c r="F4666" s="43" t="n">
        <f aca="false">NORMSINV(Inputs!$B$9)*STDEV(Prices_MTM!I4649:I4898)</f>
        <v>198375.608242736</v>
      </c>
      <c r="G4666" s="52" t="n">
        <f aca="false">IF(-B4666&gt;C4666,1,0)</f>
        <v>0</v>
      </c>
      <c r="H4666" s="52" t="n">
        <f aca="false">IF(-B4666&gt;D4666,1,0)</f>
        <v>0</v>
      </c>
      <c r="I4666" s="52" t="n">
        <f aca="false">IF(-B4666&gt;E4666,1,0)</f>
        <v>0</v>
      </c>
      <c r="J4666" s="52" t="n">
        <f aca="false">IF(-B4666&gt;F4666,1,0)</f>
        <v>0</v>
      </c>
    </row>
    <row r="4667" customFormat="false" ht="15" hidden="false" customHeight="false" outlineLevel="0" collapsed="false">
      <c r="A4667" s="51" t="n">
        <f aca="false">Prices_MTM!A4900</f>
        <v>44599</v>
      </c>
      <c r="B4667" s="43" t="n">
        <f aca="false">Prices_MTM!I4900</f>
        <v>-123000</v>
      </c>
      <c r="C4667" s="43" t="n">
        <f aca="false">-PERCENTILE(Prices_MTM!I4650:I4899,1-Inputs!$B$8)</f>
        <v>138025.000000001</v>
      </c>
      <c r="D4667" s="43" t="n">
        <f aca="false">NORMSINV(Inputs!$B$8)*STDEV(Prices_MTM!I4650:I4899)</f>
        <v>140058.991438058</v>
      </c>
      <c r="E4667" s="43" t="n">
        <f aca="false">-PERCENTILE(Prices_MTM!I4650:I4899,1-Inputs!$B$9)</f>
        <v>249265</v>
      </c>
      <c r="F4667" s="43" t="n">
        <f aca="false">NORMSINV(Inputs!$B$9)*STDEV(Prices_MTM!I4650:I4899)</f>
        <v>198088.104396321</v>
      </c>
      <c r="G4667" s="52" t="n">
        <f aca="false">IF(-B4667&gt;C4667,1,0)</f>
        <v>0</v>
      </c>
      <c r="H4667" s="52" t="n">
        <f aca="false">IF(-B4667&gt;D4667,1,0)</f>
        <v>0</v>
      </c>
      <c r="I4667" s="52" t="n">
        <f aca="false">IF(-B4667&gt;E4667,1,0)</f>
        <v>0</v>
      </c>
      <c r="J4667" s="52" t="n">
        <f aca="false">IF(-B4667&gt;F4667,1,0)</f>
        <v>0</v>
      </c>
    </row>
    <row r="4668" customFormat="false" ht="15" hidden="false" customHeight="false" outlineLevel="0" collapsed="false">
      <c r="A4668" s="51" t="n">
        <f aca="false">Prices_MTM!A4901</f>
        <v>44600</v>
      </c>
      <c r="B4668" s="43" t="n">
        <f aca="false">Prices_MTM!I4901</f>
        <v>-132500</v>
      </c>
      <c r="C4668" s="43" t="n">
        <f aca="false">-PERCENTILE(Prices_MTM!I4651:I4900,1-Inputs!$B$8)</f>
        <v>138025.000000001</v>
      </c>
      <c r="D4668" s="43" t="n">
        <f aca="false">NORMSINV(Inputs!$B$8)*STDEV(Prices_MTM!I4651:I4900)</f>
        <v>140596.594538168</v>
      </c>
      <c r="E4668" s="43" t="n">
        <f aca="false">-PERCENTILE(Prices_MTM!I4651:I4900,1-Inputs!$B$9)</f>
        <v>249265</v>
      </c>
      <c r="F4668" s="43" t="n">
        <f aca="false">NORMSINV(Inputs!$B$9)*STDEV(Prices_MTM!I4651:I4900)</f>
        <v>198848.446720116</v>
      </c>
      <c r="G4668" s="52" t="n">
        <f aca="false">IF(-B4668&gt;C4668,1,0)</f>
        <v>0</v>
      </c>
      <c r="H4668" s="52" t="n">
        <f aca="false">IF(-B4668&gt;D4668,1,0)</f>
        <v>0</v>
      </c>
      <c r="I4668" s="52" t="n">
        <f aca="false">IF(-B4668&gt;E4668,1,0)</f>
        <v>0</v>
      </c>
      <c r="J4668" s="52" t="n">
        <f aca="false">IF(-B4668&gt;F4668,1,0)</f>
        <v>0</v>
      </c>
    </row>
    <row r="4669" customFormat="false" ht="15" hidden="false" customHeight="false" outlineLevel="0" collapsed="false">
      <c r="A4669" s="51" t="n">
        <f aca="false">Prices_MTM!A4902</f>
        <v>44601</v>
      </c>
      <c r="B4669" s="43" t="n">
        <f aca="false">Prices_MTM!I4902</f>
        <v>80999.9999999995</v>
      </c>
      <c r="C4669" s="43" t="n">
        <f aca="false">-PERCENTILE(Prices_MTM!I4652:I4901,1-Inputs!$B$8)</f>
        <v>138025.000000001</v>
      </c>
      <c r="D4669" s="43" t="n">
        <f aca="false">NORMSINV(Inputs!$B$8)*STDEV(Prices_MTM!I4652:I4901)</f>
        <v>141294.293626278</v>
      </c>
      <c r="E4669" s="43" t="n">
        <f aca="false">-PERCENTILE(Prices_MTM!I4652:I4901,1-Inputs!$B$9)</f>
        <v>249265</v>
      </c>
      <c r="F4669" s="43" t="n">
        <f aca="false">NORMSINV(Inputs!$B$9)*STDEV(Prices_MTM!I4652:I4901)</f>
        <v>199835.21585492</v>
      </c>
      <c r="G4669" s="52" t="n">
        <f aca="false">IF(-B4669&gt;C4669,1,0)</f>
        <v>0</v>
      </c>
      <c r="H4669" s="52" t="n">
        <f aca="false">IF(-B4669&gt;D4669,1,0)</f>
        <v>0</v>
      </c>
      <c r="I4669" s="52" t="n">
        <f aca="false">IF(-B4669&gt;E4669,1,0)</f>
        <v>0</v>
      </c>
      <c r="J4669" s="52" t="n">
        <f aca="false">IF(-B4669&gt;F4669,1,0)</f>
        <v>0</v>
      </c>
    </row>
    <row r="4670" customFormat="false" ht="15" hidden="false" customHeight="false" outlineLevel="0" collapsed="false">
      <c r="A4670" s="51" t="n">
        <f aca="false">Prices_MTM!A4903</f>
        <v>44602</v>
      </c>
      <c r="B4670" s="43" t="n">
        <f aca="false">Prices_MTM!I4903</f>
        <v>-44999.9999999996</v>
      </c>
      <c r="C4670" s="43" t="n">
        <f aca="false">-PERCENTILE(Prices_MTM!I4653:I4902,1-Inputs!$B$8)</f>
        <v>138025.000000001</v>
      </c>
      <c r="D4670" s="43" t="n">
        <f aca="false">NORMSINV(Inputs!$B$8)*STDEV(Prices_MTM!I4653:I4902)</f>
        <v>141481.145201585</v>
      </c>
      <c r="E4670" s="43" t="n">
        <f aca="false">-PERCENTILE(Prices_MTM!I4653:I4902,1-Inputs!$B$9)</f>
        <v>249265</v>
      </c>
      <c r="F4670" s="43" t="n">
        <f aca="false">NORMSINV(Inputs!$B$9)*STDEV(Prices_MTM!I4653:I4902)</f>
        <v>200099.483603644</v>
      </c>
      <c r="G4670" s="52" t="n">
        <f aca="false">IF(-B4670&gt;C4670,1,0)</f>
        <v>0</v>
      </c>
      <c r="H4670" s="52" t="n">
        <f aca="false">IF(-B4670&gt;D4670,1,0)</f>
        <v>0</v>
      </c>
      <c r="I4670" s="52" t="n">
        <f aca="false">IF(-B4670&gt;E4670,1,0)</f>
        <v>0</v>
      </c>
      <c r="J4670" s="52" t="n">
        <f aca="false">IF(-B4670&gt;F4670,1,0)</f>
        <v>0</v>
      </c>
    </row>
    <row r="4671" customFormat="false" ht="15" hidden="false" customHeight="false" outlineLevel="0" collapsed="false">
      <c r="A4671" s="51" t="n">
        <f aca="false">Prices_MTM!A4904</f>
        <v>44603</v>
      </c>
      <c r="B4671" s="43" t="n">
        <f aca="false">Prices_MTM!I4904</f>
        <v>270500</v>
      </c>
      <c r="C4671" s="43" t="n">
        <f aca="false">-PERCENTILE(Prices_MTM!I4654:I4903,1-Inputs!$B$8)</f>
        <v>138025.000000001</v>
      </c>
      <c r="D4671" s="43" t="n">
        <f aca="false">NORMSINV(Inputs!$B$8)*STDEV(Prices_MTM!I4654:I4903)</f>
        <v>141546.422964592</v>
      </c>
      <c r="E4671" s="43" t="n">
        <f aca="false">-PERCENTILE(Prices_MTM!I4654:I4903,1-Inputs!$B$9)</f>
        <v>249265</v>
      </c>
      <c r="F4671" s="43" t="n">
        <f aca="false">NORMSINV(Inputs!$B$9)*STDEV(Prices_MTM!I4654:I4903)</f>
        <v>200191.807189588</v>
      </c>
      <c r="G4671" s="52" t="n">
        <f aca="false">IF(-B4671&gt;C4671,1,0)</f>
        <v>0</v>
      </c>
      <c r="H4671" s="52" t="n">
        <f aca="false">IF(-B4671&gt;D4671,1,0)</f>
        <v>0</v>
      </c>
      <c r="I4671" s="52" t="n">
        <f aca="false">IF(-B4671&gt;E4671,1,0)</f>
        <v>0</v>
      </c>
      <c r="J4671" s="52" t="n">
        <f aca="false">IF(-B4671&gt;F4671,1,0)</f>
        <v>0</v>
      </c>
    </row>
    <row r="4672" customFormat="false" ht="15" hidden="false" customHeight="false" outlineLevel="0" collapsed="false">
      <c r="A4672" s="51" t="n">
        <f aca="false">Prices_MTM!A4905</f>
        <v>44606</v>
      </c>
      <c r="B4672" s="43" t="n">
        <f aca="false">Prices_MTM!I4905</f>
        <v>34000.0000000004</v>
      </c>
      <c r="C4672" s="43" t="n">
        <f aca="false">-PERCENTILE(Prices_MTM!I4655:I4904,1-Inputs!$B$8)</f>
        <v>138025.000000001</v>
      </c>
      <c r="D4672" s="43" t="n">
        <f aca="false">NORMSINV(Inputs!$B$8)*STDEV(Prices_MTM!I4655:I4904)</f>
        <v>143994.312035537</v>
      </c>
      <c r="E4672" s="43" t="n">
        <f aca="false">-PERCENTILE(Prices_MTM!I4655:I4904,1-Inputs!$B$9)</f>
        <v>249265</v>
      </c>
      <c r="F4672" s="43" t="n">
        <f aca="false">NORMSINV(Inputs!$B$9)*STDEV(Prices_MTM!I4655:I4904)</f>
        <v>203653.903416737</v>
      </c>
      <c r="G4672" s="52" t="n">
        <f aca="false">IF(-B4672&gt;C4672,1,0)</f>
        <v>0</v>
      </c>
      <c r="H4672" s="52" t="n">
        <f aca="false">IF(-B4672&gt;D4672,1,0)</f>
        <v>0</v>
      </c>
      <c r="I4672" s="52" t="n">
        <f aca="false">IF(-B4672&gt;E4672,1,0)</f>
        <v>0</v>
      </c>
      <c r="J4672" s="52" t="n">
        <f aca="false">IF(-B4672&gt;F4672,1,0)</f>
        <v>0</v>
      </c>
    </row>
    <row r="4673" customFormat="false" ht="15" hidden="false" customHeight="false" outlineLevel="0" collapsed="false">
      <c r="A4673" s="51" t="n">
        <f aca="false">Prices_MTM!A4906</f>
        <v>44607</v>
      </c>
      <c r="B4673" s="43" t="n">
        <f aca="false">Prices_MTM!I4906</f>
        <v>-183500.000000001</v>
      </c>
      <c r="C4673" s="43" t="n">
        <f aca="false">-PERCENTILE(Prices_MTM!I4656:I4905,1-Inputs!$B$8)</f>
        <v>138025.000000001</v>
      </c>
      <c r="D4673" s="43" t="n">
        <f aca="false">NORMSINV(Inputs!$B$8)*STDEV(Prices_MTM!I4656:I4905)</f>
        <v>144021.988527211</v>
      </c>
      <c r="E4673" s="43" t="n">
        <f aca="false">-PERCENTILE(Prices_MTM!I4656:I4905,1-Inputs!$B$9)</f>
        <v>249265</v>
      </c>
      <c r="F4673" s="43" t="n">
        <f aca="false">NORMSINV(Inputs!$B$9)*STDEV(Prices_MTM!I4656:I4905)</f>
        <v>203693.046807075</v>
      </c>
      <c r="G4673" s="52" t="n">
        <f aca="false">IF(-B4673&gt;C4673,1,0)</f>
        <v>1</v>
      </c>
      <c r="H4673" s="52" t="n">
        <f aca="false">IF(-B4673&gt;D4673,1,0)</f>
        <v>1</v>
      </c>
      <c r="I4673" s="52" t="n">
        <f aca="false">IF(-B4673&gt;E4673,1,0)</f>
        <v>0</v>
      </c>
      <c r="J4673" s="52" t="n">
        <f aca="false">IF(-B4673&gt;F4673,1,0)</f>
        <v>0</v>
      </c>
    </row>
    <row r="4674" customFormat="false" ht="15" hidden="false" customHeight="false" outlineLevel="0" collapsed="false">
      <c r="A4674" s="51" t="n">
        <f aca="false">Prices_MTM!A4907</f>
        <v>44608</v>
      </c>
      <c r="B4674" s="43" t="n">
        <f aca="false">Prices_MTM!I4907</f>
        <v>225500.000000001</v>
      </c>
      <c r="C4674" s="43" t="n">
        <f aca="false">-PERCENTILE(Prices_MTM!I4657:I4906,1-Inputs!$B$8)</f>
        <v>141875</v>
      </c>
      <c r="D4674" s="43" t="n">
        <f aca="false">NORMSINV(Inputs!$B$8)*STDEV(Prices_MTM!I4657:I4906)</f>
        <v>145372.515756256</v>
      </c>
      <c r="E4674" s="43" t="n">
        <f aca="false">-PERCENTILE(Prices_MTM!I4657:I4906,1-Inputs!$B$9)</f>
        <v>249265</v>
      </c>
      <c r="F4674" s="43" t="n">
        <f aca="false">NORMSINV(Inputs!$B$9)*STDEV(Prices_MTM!I4657:I4906)</f>
        <v>205603.123239799</v>
      </c>
      <c r="G4674" s="52" t="n">
        <f aca="false">IF(-B4674&gt;C4674,1,0)</f>
        <v>0</v>
      </c>
      <c r="H4674" s="52" t="n">
        <f aca="false">IF(-B4674&gt;D4674,1,0)</f>
        <v>0</v>
      </c>
      <c r="I4674" s="52" t="n">
        <f aca="false">IF(-B4674&gt;E4674,1,0)</f>
        <v>0</v>
      </c>
      <c r="J4674" s="52" t="n">
        <f aca="false">IF(-B4674&gt;F4674,1,0)</f>
        <v>0</v>
      </c>
    </row>
    <row r="4675" customFormat="false" ht="15" hidden="false" customHeight="false" outlineLevel="0" collapsed="false">
      <c r="A4675" s="51" t="n">
        <f aca="false">Prices_MTM!A4908</f>
        <v>44609</v>
      </c>
      <c r="B4675" s="43" t="n">
        <f aca="false">Prices_MTM!I4908</f>
        <v>-96999.9999999999</v>
      </c>
      <c r="C4675" s="43" t="n">
        <f aca="false">-PERCENTILE(Prices_MTM!I4658:I4907,1-Inputs!$B$8)</f>
        <v>141875</v>
      </c>
      <c r="D4675" s="43" t="n">
        <f aca="false">NORMSINV(Inputs!$B$8)*STDEV(Prices_MTM!I4658:I4907)</f>
        <v>147064.744900675</v>
      </c>
      <c r="E4675" s="43" t="n">
        <f aca="false">-PERCENTILE(Prices_MTM!I4658:I4907,1-Inputs!$B$9)</f>
        <v>249265</v>
      </c>
      <c r="F4675" s="43" t="n">
        <f aca="false">NORMSINV(Inputs!$B$9)*STDEV(Prices_MTM!I4658:I4907)</f>
        <v>207996.475212283</v>
      </c>
      <c r="G4675" s="52" t="n">
        <f aca="false">IF(-B4675&gt;C4675,1,0)</f>
        <v>0</v>
      </c>
      <c r="H4675" s="52" t="n">
        <f aca="false">IF(-B4675&gt;D4675,1,0)</f>
        <v>0</v>
      </c>
      <c r="I4675" s="52" t="n">
        <f aca="false">IF(-B4675&gt;E4675,1,0)</f>
        <v>0</v>
      </c>
      <c r="J4675" s="52" t="n">
        <f aca="false">IF(-B4675&gt;F4675,1,0)</f>
        <v>0</v>
      </c>
    </row>
    <row r="4676" customFormat="false" ht="15" hidden="false" customHeight="false" outlineLevel="0" collapsed="false">
      <c r="A4676" s="51" t="n">
        <f aca="false">Prices_MTM!A4909</f>
        <v>44610</v>
      </c>
      <c r="B4676" s="43" t="n">
        <f aca="false">Prices_MTM!I4909</f>
        <v>-96999.9999999999</v>
      </c>
      <c r="C4676" s="43" t="n">
        <f aca="false">-PERCENTILE(Prices_MTM!I4659:I4908,1-Inputs!$B$8)</f>
        <v>141875</v>
      </c>
      <c r="D4676" s="43" t="n">
        <f aca="false">NORMSINV(Inputs!$B$8)*STDEV(Prices_MTM!I4659:I4908)</f>
        <v>147360.223222957</v>
      </c>
      <c r="E4676" s="43" t="n">
        <f aca="false">-PERCENTILE(Prices_MTM!I4659:I4908,1-Inputs!$B$9)</f>
        <v>249265</v>
      </c>
      <c r="F4676" s="43" t="n">
        <f aca="false">NORMSINV(Inputs!$B$9)*STDEV(Prices_MTM!I4659:I4908)</f>
        <v>208414.375842224</v>
      </c>
      <c r="G4676" s="52" t="n">
        <f aca="false">IF(-B4676&gt;C4676,1,0)</f>
        <v>0</v>
      </c>
      <c r="H4676" s="52" t="n">
        <f aca="false">IF(-B4676&gt;D4676,1,0)</f>
        <v>0</v>
      </c>
      <c r="I4676" s="52" t="n">
        <f aca="false">IF(-B4676&gt;E4676,1,0)</f>
        <v>0</v>
      </c>
      <c r="J4676" s="52" t="n">
        <f aca="false">IF(-B4676&gt;F4676,1,0)</f>
        <v>0</v>
      </c>
    </row>
    <row r="4677" customFormat="false" ht="15" hidden="false" customHeight="false" outlineLevel="0" collapsed="false">
      <c r="A4677" s="51" t="n">
        <f aca="false">Prices_MTM!A4910</f>
        <v>44614</v>
      </c>
      <c r="B4677" s="43" t="n">
        <f aca="false">Prices_MTM!I4910</f>
        <v>-42500.0000000004</v>
      </c>
      <c r="C4677" s="43" t="n">
        <f aca="false">-PERCENTILE(Prices_MTM!I4660:I4909,1-Inputs!$B$8)</f>
        <v>141875</v>
      </c>
      <c r="D4677" s="43" t="n">
        <f aca="false">NORMSINV(Inputs!$B$8)*STDEV(Prices_MTM!I4660:I4909)</f>
        <v>147731.643040048</v>
      </c>
      <c r="E4677" s="43" t="n">
        <f aca="false">-PERCENTILE(Prices_MTM!I4660:I4909,1-Inputs!$B$9)</f>
        <v>249265</v>
      </c>
      <c r="F4677" s="43" t="n">
        <f aca="false">NORMSINV(Inputs!$B$9)*STDEV(Prices_MTM!I4660:I4909)</f>
        <v>208939.681977499</v>
      </c>
      <c r="G4677" s="52" t="n">
        <f aca="false">IF(-B4677&gt;C4677,1,0)</f>
        <v>0</v>
      </c>
      <c r="H4677" s="52" t="n">
        <f aca="false">IF(-B4677&gt;D4677,1,0)</f>
        <v>0</v>
      </c>
      <c r="I4677" s="52" t="n">
        <f aca="false">IF(-B4677&gt;E4677,1,0)</f>
        <v>0</v>
      </c>
      <c r="J4677" s="52" t="n">
        <f aca="false">IF(-B4677&gt;F4677,1,0)</f>
        <v>0</v>
      </c>
    </row>
    <row r="4678" customFormat="false" ht="15" hidden="false" customHeight="false" outlineLevel="0" collapsed="false">
      <c r="A4678" s="51" t="n">
        <f aca="false">Prices_MTM!A4911</f>
        <v>44615</v>
      </c>
      <c r="B4678" s="43" t="n">
        <f aca="false">Prices_MTM!I4911</f>
        <v>-25000</v>
      </c>
      <c r="C4678" s="43" t="n">
        <f aca="false">-PERCENTILE(Prices_MTM!I4661:I4910,1-Inputs!$B$8)</f>
        <v>141875</v>
      </c>
      <c r="D4678" s="43" t="n">
        <f aca="false">NORMSINV(Inputs!$B$8)*STDEV(Prices_MTM!I4661:I4910)</f>
        <v>147749.132778104</v>
      </c>
      <c r="E4678" s="43" t="n">
        <f aca="false">-PERCENTILE(Prices_MTM!I4661:I4910,1-Inputs!$B$9)</f>
        <v>249265</v>
      </c>
      <c r="F4678" s="43" t="n">
        <f aca="false">NORMSINV(Inputs!$B$9)*STDEV(Prices_MTM!I4661:I4910)</f>
        <v>208964.418047795</v>
      </c>
      <c r="G4678" s="52" t="n">
        <f aca="false">IF(-B4678&gt;C4678,1,0)</f>
        <v>0</v>
      </c>
      <c r="H4678" s="52" t="n">
        <f aca="false">IF(-B4678&gt;D4678,1,0)</f>
        <v>0</v>
      </c>
      <c r="I4678" s="52" t="n">
        <f aca="false">IF(-B4678&gt;E4678,1,0)</f>
        <v>0</v>
      </c>
      <c r="J4678" s="52" t="n">
        <f aca="false">IF(-B4678&gt;F4678,1,0)</f>
        <v>0</v>
      </c>
    </row>
    <row r="4679" customFormat="false" ht="15" hidden="false" customHeight="false" outlineLevel="0" collapsed="false">
      <c r="A4679" s="51" t="n">
        <f aca="false">Prices_MTM!A4912</f>
        <v>44616</v>
      </c>
      <c r="B4679" s="43" t="n">
        <f aca="false">Prices_MTM!I4912</f>
        <v>-37000.0000000005</v>
      </c>
      <c r="C4679" s="43" t="n">
        <f aca="false">-PERCENTILE(Prices_MTM!I4662:I4911,1-Inputs!$B$8)</f>
        <v>141875</v>
      </c>
      <c r="D4679" s="43" t="n">
        <f aca="false">NORMSINV(Inputs!$B$8)*STDEV(Prices_MTM!I4662:I4911)</f>
        <v>147754.539973691</v>
      </c>
      <c r="E4679" s="43" t="n">
        <f aca="false">-PERCENTILE(Prices_MTM!I4662:I4911,1-Inputs!$B$9)</f>
        <v>249265</v>
      </c>
      <c r="F4679" s="43" t="n">
        <f aca="false">NORMSINV(Inputs!$B$9)*STDEV(Prices_MTM!I4662:I4911)</f>
        <v>208972.065547701</v>
      </c>
      <c r="G4679" s="52" t="n">
        <f aca="false">IF(-B4679&gt;C4679,1,0)</f>
        <v>0</v>
      </c>
      <c r="H4679" s="52" t="n">
        <f aca="false">IF(-B4679&gt;D4679,1,0)</f>
        <v>0</v>
      </c>
      <c r="I4679" s="52" t="n">
        <f aca="false">IF(-B4679&gt;E4679,1,0)</f>
        <v>0</v>
      </c>
      <c r="J4679" s="52" t="n">
        <f aca="false">IF(-B4679&gt;F4679,1,0)</f>
        <v>0</v>
      </c>
    </row>
    <row r="4680" customFormat="false" ht="15" hidden="false" customHeight="false" outlineLevel="0" collapsed="false">
      <c r="A4680" s="51" t="n">
        <f aca="false">Prices_MTM!A4913</f>
        <v>44617</v>
      </c>
      <c r="B4680" s="43" t="n">
        <f aca="false">Prices_MTM!I4913</f>
        <v>27500.0000000013</v>
      </c>
      <c r="C4680" s="43" t="n">
        <f aca="false">-PERCENTILE(Prices_MTM!I4663:I4912,1-Inputs!$B$8)</f>
        <v>141875</v>
      </c>
      <c r="D4680" s="43" t="n">
        <f aca="false">NORMSINV(Inputs!$B$8)*STDEV(Prices_MTM!I4663:I4912)</f>
        <v>147635.106075501</v>
      </c>
      <c r="E4680" s="43" t="n">
        <f aca="false">-PERCENTILE(Prices_MTM!I4663:I4912,1-Inputs!$B$9)</f>
        <v>249265</v>
      </c>
      <c r="F4680" s="43" t="n">
        <f aca="false">NORMSINV(Inputs!$B$9)*STDEV(Prices_MTM!I4663:I4912)</f>
        <v>208803.147906284</v>
      </c>
      <c r="G4680" s="52" t="n">
        <f aca="false">IF(-B4680&gt;C4680,1,0)</f>
        <v>0</v>
      </c>
      <c r="H4680" s="52" t="n">
        <f aca="false">IF(-B4680&gt;D4680,1,0)</f>
        <v>0</v>
      </c>
      <c r="I4680" s="52" t="n">
        <f aca="false">IF(-B4680&gt;E4680,1,0)</f>
        <v>0</v>
      </c>
      <c r="J4680" s="52" t="n">
        <f aca="false">IF(-B4680&gt;F4680,1,0)</f>
        <v>0</v>
      </c>
    </row>
    <row r="4681" customFormat="false" ht="15" hidden="false" customHeight="false" outlineLevel="0" collapsed="false">
      <c r="A4681" s="51" t="n">
        <f aca="false">Prices_MTM!A4914</f>
        <v>44620</v>
      </c>
      <c r="B4681" s="43" t="n">
        <f aca="false">Prices_MTM!I4914</f>
        <v>218999.999999999</v>
      </c>
      <c r="C4681" s="43" t="n">
        <f aca="false">-PERCENTILE(Prices_MTM!I4664:I4913,1-Inputs!$B$8)</f>
        <v>141875</v>
      </c>
      <c r="D4681" s="43" t="n">
        <f aca="false">NORMSINV(Inputs!$B$8)*STDEV(Prices_MTM!I4664:I4913)</f>
        <v>146766.304584423</v>
      </c>
      <c r="E4681" s="43" t="n">
        <f aca="false">-PERCENTILE(Prices_MTM!I4664:I4913,1-Inputs!$B$9)</f>
        <v>249265</v>
      </c>
      <c r="F4681" s="43" t="n">
        <f aca="false">NORMSINV(Inputs!$B$9)*STDEV(Prices_MTM!I4664:I4913)</f>
        <v>207574.385377743</v>
      </c>
      <c r="G4681" s="52" t="n">
        <f aca="false">IF(-B4681&gt;C4681,1,0)</f>
        <v>0</v>
      </c>
      <c r="H4681" s="52" t="n">
        <f aca="false">IF(-B4681&gt;D4681,1,0)</f>
        <v>0</v>
      </c>
      <c r="I4681" s="52" t="n">
        <f aca="false">IF(-B4681&gt;E4681,1,0)</f>
        <v>0</v>
      </c>
      <c r="J4681" s="52" t="n">
        <f aca="false">IF(-B4681&gt;F4681,1,0)</f>
        <v>0</v>
      </c>
    </row>
    <row r="4682" customFormat="false" ht="15" hidden="false" customHeight="false" outlineLevel="0" collapsed="false">
      <c r="A4682" s="51" t="n">
        <f aca="false">Prices_MTM!A4915</f>
        <v>44621</v>
      </c>
      <c r="B4682" s="43" t="n">
        <f aca="false">Prices_MTM!I4915</f>
        <v>360500</v>
      </c>
      <c r="C4682" s="43" t="n">
        <f aca="false">-PERCENTILE(Prices_MTM!I4665:I4914,1-Inputs!$B$8)</f>
        <v>141875</v>
      </c>
      <c r="D4682" s="43" t="n">
        <f aca="false">NORMSINV(Inputs!$B$8)*STDEV(Prices_MTM!I4665:I4914)</f>
        <v>148411.420803427</v>
      </c>
      <c r="E4682" s="43" t="n">
        <f aca="false">-PERCENTILE(Prices_MTM!I4665:I4914,1-Inputs!$B$9)</f>
        <v>249265</v>
      </c>
      <c r="F4682" s="43" t="n">
        <f aca="false">NORMSINV(Inputs!$B$9)*STDEV(Prices_MTM!I4665:I4914)</f>
        <v>209901.104640734</v>
      </c>
      <c r="G4682" s="52" t="n">
        <f aca="false">IF(-B4682&gt;C4682,1,0)</f>
        <v>0</v>
      </c>
      <c r="H4682" s="52" t="n">
        <f aca="false">IF(-B4682&gt;D4682,1,0)</f>
        <v>0</v>
      </c>
      <c r="I4682" s="52" t="n">
        <f aca="false">IF(-B4682&gt;E4682,1,0)</f>
        <v>0</v>
      </c>
      <c r="J4682" s="52" t="n">
        <f aca="false">IF(-B4682&gt;F4682,1,0)</f>
        <v>0</v>
      </c>
    </row>
    <row r="4683" customFormat="false" ht="15" hidden="false" customHeight="false" outlineLevel="0" collapsed="false">
      <c r="A4683" s="51" t="n">
        <f aca="false">Prices_MTM!A4916</f>
        <v>44622</v>
      </c>
      <c r="B4683" s="43" t="n">
        <f aca="false">Prices_MTM!I4916</f>
        <v>307500</v>
      </c>
      <c r="C4683" s="43" t="n">
        <f aca="false">-PERCENTILE(Prices_MTM!I4666:I4915,1-Inputs!$B$8)</f>
        <v>141875</v>
      </c>
      <c r="D4683" s="43" t="n">
        <f aca="false">NORMSINV(Inputs!$B$8)*STDEV(Prices_MTM!I4666:I4915)</f>
        <v>152778.573357167</v>
      </c>
      <c r="E4683" s="43" t="n">
        <f aca="false">-PERCENTILE(Prices_MTM!I4666:I4915,1-Inputs!$B$9)</f>
        <v>249265</v>
      </c>
      <c r="F4683" s="43" t="n">
        <f aca="false">NORMSINV(Inputs!$B$9)*STDEV(Prices_MTM!I4666:I4915)</f>
        <v>216077.651837724</v>
      </c>
      <c r="G4683" s="52" t="n">
        <f aca="false">IF(-B4683&gt;C4683,1,0)</f>
        <v>0</v>
      </c>
      <c r="H4683" s="52" t="n">
        <f aca="false">IF(-B4683&gt;D4683,1,0)</f>
        <v>0</v>
      </c>
      <c r="I4683" s="52" t="n">
        <f aca="false">IF(-B4683&gt;E4683,1,0)</f>
        <v>0</v>
      </c>
      <c r="J4683" s="52" t="n">
        <f aca="false">IF(-B4683&gt;F4683,1,0)</f>
        <v>0</v>
      </c>
    </row>
    <row r="4684" customFormat="false" ht="15" hidden="false" customHeight="false" outlineLevel="0" collapsed="false">
      <c r="A4684" s="51" t="n">
        <f aca="false">Prices_MTM!A4917</f>
        <v>44623</v>
      </c>
      <c r="B4684" s="43" t="n">
        <f aca="false">Prices_MTM!I4917</f>
        <v>-126000</v>
      </c>
      <c r="C4684" s="43" t="n">
        <f aca="false">-PERCENTILE(Prices_MTM!I4667:I4916,1-Inputs!$B$8)</f>
        <v>141875</v>
      </c>
      <c r="D4684" s="43" t="n">
        <f aca="false">NORMSINV(Inputs!$B$8)*STDEV(Prices_MTM!I4667:I4916)</f>
        <v>155920.40364173</v>
      </c>
      <c r="E4684" s="43" t="n">
        <f aca="false">-PERCENTILE(Prices_MTM!I4667:I4916,1-Inputs!$B$9)</f>
        <v>249265</v>
      </c>
      <c r="F4684" s="43" t="n">
        <f aca="false">NORMSINV(Inputs!$B$9)*STDEV(Prices_MTM!I4667:I4916)</f>
        <v>220521.202366069</v>
      </c>
      <c r="G4684" s="52" t="n">
        <f aca="false">IF(-B4684&gt;C4684,1,0)</f>
        <v>0</v>
      </c>
      <c r="H4684" s="52" t="n">
        <f aca="false">IF(-B4684&gt;D4684,1,0)</f>
        <v>0</v>
      </c>
      <c r="I4684" s="52" t="n">
        <f aca="false">IF(-B4684&gt;E4684,1,0)</f>
        <v>0</v>
      </c>
      <c r="J4684" s="52" t="n">
        <f aca="false">IF(-B4684&gt;F4684,1,0)</f>
        <v>0</v>
      </c>
    </row>
    <row r="4685" customFormat="false" ht="15" hidden="false" customHeight="false" outlineLevel="0" collapsed="false">
      <c r="A4685" s="51" t="n">
        <f aca="false">Prices_MTM!A4918</f>
        <v>44624</v>
      </c>
      <c r="B4685" s="43" t="n">
        <f aca="false">Prices_MTM!I4918</f>
        <v>383000</v>
      </c>
      <c r="C4685" s="43" t="n">
        <f aca="false">-PERCENTILE(Prices_MTM!I4668:I4917,1-Inputs!$B$8)</f>
        <v>138025.000000001</v>
      </c>
      <c r="D4685" s="43" t="n">
        <f aca="false">NORMSINV(Inputs!$B$8)*STDEV(Prices_MTM!I4668:I4917)</f>
        <v>155713.457202758</v>
      </c>
      <c r="E4685" s="43" t="n">
        <f aca="false">-PERCENTILE(Prices_MTM!I4668:I4917,1-Inputs!$B$9)</f>
        <v>249265</v>
      </c>
      <c r="F4685" s="43" t="n">
        <f aca="false">NORMSINV(Inputs!$B$9)*STDEV(Prices_MTM!I4668:I4917)</f>
        <v>220228.514068184</v>
      </c>
      <c r="G4685" s="52" t="n">
        <f aca="false">IF(-B4685&gt;C4685,1,0)</f>
        <v>0</v>
      </c>
      <c r="H4685" s="52" t="n">
        <f aca="false">IF(-B4685&gt;D4685,1,0)</f>
        <v>0</v>
      </c>
      <c r="I4685" s="52" t="n">
        <f aca="false">IF(-B4685&gt;E4685,1,0)</f>
        <v>0</v>
      </c>
      <c r="J4685" s="52" t="n">
        <f aca="false">IF(-B4685&gt;F4685,1,0)</f>
        <v>0</v>
      </c>
    </row>
    <row r="4686" customFormat="false" ht="15" hidden="false" customHeight="false" outlineLevel="0" collapsed="false">
      <c r="A4686" s="51" t="n">
        <f aca="false">Prices_MTM!A4919</f>
        <v>44627</v>
      </c>
      <c r="B4686" s="43" t="n">
        <f aca="false">Prices_MTM!I4919</f>
        <v>91000.0000000004</v>
      </c>
      <c r="C4686" s="43" t="n">
        <f aca="false">-PERCENTILE(Prices_MTM!I4669:I4918,1-Inputs!$B$8)</f>
        <v>138025.000000001</v>
      </c>
      <c r="D4686" s="43" t="n">
        <f aca="false">NORMSINV(Inputs!$B$8)*STDEV(Prices_MTM!I4669:I4918)</f>
        <v>160439.808224956</v>
      </c>
      <c r="E4686" s="43" t="n">
        <f aca="false">-PERCENTILE(Prices_MTM!I4669:I4918,1-Inputs!$B$9)</f>
        <v>249265</v>
      </c>
      <c r="F4686" s="43" t="n">
        <f aca="false">NORMSINV(Inputs!$B$9)*STDEV(Prices_MTM!I4669:I4918)</f>
        <v>226913.082513852</v>
      </c>
      <c r="G4686" s="52" t="n">
        <f aca="false">IF(-B4686&gt;C4686,1,0)</f>
        <v>0</v>
      </c>
      <c r="H4686" s="52" t="n">
        <f aca="false">IF(-B4686&gt;D4686,1,0)</f>
        <v>0</v>
      </c>
      <c r="I4686" s="52" t="n">
        <f aca="false">IF(-B4686&gt;E4686,1,0)</f>
        <v>0</v>
      </c>
      <c r="J4686" s="52" t="n">
        <f aca="false">IF(-B4686&gt;F4686,1,0)</f>
        <v>0</v>
      </c>
    </row>
    <row r="4687" customFormat="false" ht="15" hidden="false" customHeight="false" outlineLevel="0" collapsed="false">
      <c r="A4687" s="51" t="n">
        <f aca="false">Prices_MTM!A4920</f>
        <v>44628</v>
      </c>
      <c r="B4687" s="43" t="n">
        <f aca="false">Prices_MTM!I4920</f>
        <v>230000</v>
      </c>
      <c r="C4687" s="43" t="n">
        <f aca="false">-PERCENTILE(Prices_MTM!I4670:I4919,1-Inputs!$B$8)</f>
        <v>138025.000000001</v>
      </c>
      <c r="D4687" s="43" t="n">
        <f aca="false">NORMSINV(Inputs!$B$8)*STDEV(Prices_MTM!I4670:I4919)</f>
        <v>160638.363293383</v>
      </c>
      <c r="E4687" s="43" t="n">
        <f aca="false">-PERCENTILE(Prices_MTM!I4670:I4919,1-Inputs!$B$9)</f>
        <v>249265</v>
      </c>
      <c r="F4687" s="43" t="n">
        <f aca="false">NORMSINV(Inputs!$B$9)*STDEV(Prices_MTM!I4670:I4919)</f>
        <v>227193.902736238</v>
      </c>
      <c r="G4687" s="52" t="n">
        <f aca="false">IF(-B4687&gt;C4687,1,0)</f>
        <v>0</v>
      </c>
      <c r="H4687" s="52" t="n">
        <f aca="false">IF(-B4687&gt;D4687,1,0)</f>
        <v>0</v>
      </c>
      <c r="I4687" s="52" t="n">
        <f aca="false">IF(-B4687&gt;E4687,1,0)</f>
        <v>0</v>
      </c>
      <c r="J4687" s="52" t="n">
        <f aca="false">IF(-B4687&gt;F4687,1,0)</f>
        <v>0</v>
      </c>
    </row>
    <row r="4688" customFormat="false" ht="15" hidden="false" customHeight="false" outlineLevel="0" collapsed="false">
      <c r="A4688" s="51" t="n">
        <f aca="false">Prices_MTM!A4921</f>
        <v>44629</v>
      </c>
      <c r="B4688" s="43" t="n">
        <f aca="false">Prices_MTM!I4921</f>
        <v>-652999.999999999</v>
      </c>
      <c r="C4688" s="43" t="n">
        <f aca="false">-PERCENTILE(Prices_MTM!I4671:I4920,1-Inputs!$B$8)</f>
        <v>138025.000000001</v>
      </c>
      <c r="D4688" s="43" t="n">
        <f aca="false">NORMSINV(Inputs!$B$8)*STDEV(Prices_MTM!I4671:I4920)</f>
        <v>162061.894630649</v>
      </c>
      <c r="E4688" s="43" t="n">
        <f aca="false">-PERCENTILE(Prices_MTM!I4671:I4920,1-Inputs!$B$9)</f>
        <v>249265</v>
      </c>
      <c r="F4688" s="43" t="n">
        <f aca="false">NORMSINV(Inputs!$B$9)*STDEV(Prices_MTM!I4671:I4920)</f>
        <v>229207.230272389</v>
      </c>
      <c r="G4688" s="52" t="n">
        <f aca="false">IF(-B4688&gt;C4688,1,0)</f>
        <v>1</v>
      </c>
      <c r="H4688" s="52" t="n">
        <f aca="false">IF(-B4688&gt;D4688,1,0)</f>
        <v>1</v>
      </c>
      <c r="I4688" s="52" t="n">
        <f aca="false">IF(-B4688&gt;E4688,1,0)</f>
        <v>1</v>
      </c>
      <c r="J4688" s="52" t="n">
        <f aca="false">IF(-B4688&gt;F4688,1,0)</f>
        <v>1</v>
      </c>
    </row>
    <row r="4689" customFormat="false" ht="15" hidden="false" customHeight="false" outlineLevel="0" collapsed="false">
      <c r="A4689" s="51" t="n">
        <f aca="false">Prices_MTM!A4922</f>
        <v>44630</v>
      </c>
      <c r="B4689" s="43" t="n">
        <f aca="false">Prices_MTM!I4922</f>
        <v>-186000</v>
      </c>
      <c r="C4689" s="43" t="n">
        <f aca="false">-PERCENTILE(Prices_MTM!I4672:I4921,1-Inputs!$B$8)</f>
        <v>141875</v>
      </c>
      <c r="D4689" s="43" t="n">
        <f aca="false">NORMSINV(Inputs!$B$8)*STDEV(Prices_MTM!I4672:I4921)</f>
        <v>175814.20081877</v>
      </c>
      <c r="E4689" s="43" t="n">
        <f aca="false">-PERCENTILE(Prices_MTM!I4672:I4921,1-Inputs!$B$9)</f>
        <v>262495</v>
      </c>
      <c r="F4689" s="43" t="n">
        <f aca="false">NORMSINV(Inputs!$B$9)*STDEV(Prices_MTM!I4672:I4921)</f>
        <v>248657.379355373</v>
      </c>
      <c r="G4689" s="52" t="n">
        <f aca="false">IF(-B4689&gt;C4689,1,0)</f>
        <v>1</v>
      </c>
      <c r="H4689" s="52" t="n">
        <f aca="false">IF(-B4689&gt;D4689,1,0)</f>
        <v>1</v>
      </c>
      <c r="I4689" s="52" t="n">
        <f aca="false">IF(-B4689&gt;E4689,1,0)</f>
        <v>0</v>
      </c>
      <c r="J4689" s="52" t="n">
        <f aca="false">IF(-B4689&gt;F4689,1,0)</f>
        <v>0</v>
      </c>
    </row>
    <row r="4690" customFormat="false" ht="15" hidden="false" customHeight="false" outlineLevel="0" collapsed="false">
      <c r="A4690" s="51" t="n">
        <f aca="false">Prices_MTM!A4923</f>
        <v>44631</v>
      </c>
      <c r="B4690" s="43" t="n">
        <f aca="false">Prices_MTM!I4923</f>
        <v>159500</v>
      </c>
      <c r="C4690" s="43" t="n">
        <f aca="false">-PERCENTILE(Prices_MTM!I4673:I4922,1-Inputs!$B$8)</f>
        <v>144925</v>
      </c>
      <c r="D4690" s="43" t="n">
        <f aca="false">NORMSINV(Inputs!$B$8)*STDEV(Prices_MTM!I4673:I4922)</f>
        <v>176730.992102838</v>
      </c>
      <c r="E4690" s="43" t="n">
        <f aca="false">-PERCENTILE(Prices_MTM!I4673:I4922,1-Inputs!$B$9)</f>
        <v>262495</v>
      </c>
      <c r="F4690" s="43" t="n">
        <f aca="false">NORMSINV(Inputs!$B$9)*STDEV(Prices_MTM!I4673:I4922)</f>
        <v>249954.014763951</v>
      </c>
      <c r="G4690" s="52" t="n">
        <f aca="false">IF(-B4690&gt;C4690,1,0)</f>
        <v>0</v>
      </c>
      <c r="H4690" s="52" t="n">
        <f aca="false">IF(-B4690&gt;D4690,1,0)</f>
        <v>0</v>
      </c>
      <c r="I4690" s="52" t="n">
        <f aca="false">IF(-B4690&gt;E4690,1,0)</f>
        <v>0</v>
      </c>
      <c r="J4690" s="52" t="n">
        <f aca="false">IF(-B4690&gt;F4690,1,0)</f>
        <v>0</v>
      </c>
    </row>
    <row r="4691" customFormat="false" ht="15" hidden="false" customHeight="false" outlineLevel="0" collapsed="false">
      <c r="A4691" s="51" t="n">
        <f aca="false">Prices_MTM!A4924</f>
        <v>44634</v>
      </c>
      <c r="B4691" s="43" t="n">
        <f aca="false">Prices_MTM!I4924</f>
        <v>-223000</v>
      </c>
      <c r="C4691" s="43" t="n">
        <f aca="false">-PERCENTILE(Prices_MTM!I4674:I4923,1-Inputs!$B$8)</f>
        <v>144925</v>
      </c>
      <c r="D4691" s="43" t="n">
        <f aca="false">NORMSINV(Inputs!$B$8)*STDEV(Prices_MTM!I4674:I4923)</f>
        <v>177434.38521781</v>
      </c>
      <c r="E4691" s="43" t="n">
        <f aca="false">-PERCENTILE(Prices_MTM!I4674:I4923,1-Inputs!$B$9)</f>
        <v>262495</v>
      </c>
      <c r="F4691" s="43" t="n">
        <f aca="false">NORMSINV(Inputs!$B$9)*STDEV(Prices_MTM!I4674:I4923)</f>
        <v>250948.837069606</v>
      </c>
      <c r="G4691" s="52" t="n">
        <f aca="false">IF(-B4691&gt;C4691,1,0)</f>
        <v>1</v>
      </c>
      <c r="H4691" s="52" t="n">
        <f aca="false">IF(-B4691&gt;D4691,1,0)</f>
        <v>1</v>
      </c>
      <c r="I4691" s="52" t="n">
        <f aca="false">IF(-B4691&gt;E4691,1,0)</f>
        <v>0</v>
      </c>
      <c r="J4691" s="52" t="n">
        <f aca="false">IF(-B4691&gt;F4691,1,0)</f>
        <v>0</v>
      </c>
    </row>
    <row r="4692" customFormat="false" ht="15" hidden="false" customHeight="false" outlineLevel="0" collapsed="false">
      <c r="A4692" s="51" t="n">
        <f aca="false">Prices_MTM!A4925</f>
        <v>44635</v>
      </c>
      <c r="B4692" s="43" t="n">
        <f aca="false">Prices_MTM!I4925</f>
        <v>-417500</v>
      </c>
      <c r="C4692" s="43" t="n">
        <f aca="false">-PERCENTILE(Prices_MTM!I4675:I4924,1-Inputs!$B$8)</f>
        <v>147325</v>
      </c>
      <c r="D4692" s="43" t="n">
        <f aca="false">NORMSINV(Inputs!$B$8)*STDEV(Prices_MTM!I4675:I4924)</f>
        <v>178942.949736922</v>
      </c>
      <c r="E4692" s="43" t="n">
        <f aca="false">-PERCENTILE(Prices_MTM!I4675:I4924,1-Inputs!$B$9)</f>
        <v>262495</v>
      </c>
      <c r="F4692" s="43" t="n">
        <f aca="false">NORMSINV(Inputs!$B$9)*STDEV(Prices_MTM!I4675:I4924)</f>
        <v>253082.428657567</v>
      </c>
      <c r="G4692" s="52" t="n">
        <f aca="false">IF(-B4692&gt;C4692,1,0)</f>
        <v>1</v>
      </c>
      <c r="H4692" s="52" t="n">
        <f aca="false">IF(-B4692&gt;D4692,1,0)</f>
        <v>1</v>
      </c>
      <c r="I4692" s="52" t="n">
        <f aca="false">IF(-B4692&gt;E4692,1,0)</f>
        <v>1</v>
      </c>
      <c r="J4692" s="52" t="n">
        <f aca="false">IF(-B4692&gt;F4692,1,0)</f>
        <v>1</v>
      </c>
    </row>
    <row r="4693" customFormat="false" ht="15" hidden="false" customHeight="false" outlineLevel="0" collapsed="false">
      <c r="A4693" s="51" t="n">
        <f aca="false">Prices_MTM!A4926</f>
        <v>44636</v>
      </c>
      <c r="B4693" s="43" t="n">
        <f aca="false">Prices_MTM!I4926</f>
        <v>-130500.000000001</v>
      </c>
      <c r="C4693" s="43" t="n">
        <f aca="false">-PERCENTILE(Prices_MTM!I4676:I4925,1-Inputs!$B$8)</f>
        <v>160375</v>
      </c>
      <c r="D4693" s="43" t="n">
        <f aca="false">NORMSINV(Inputs!$B$8)*STDEV(Prices_MTM!I4676:I4925)</f>
        <v>184307.046804729</v>
      </c>
      <c r="E4693" s="43" t="n">
        <f aca="false">-PERCENTILE(Prices_MTM!I4676:I4925,1-Inputs!$B$9)</f>
        <v>334680</v>
      </c>
      <c r="F4693" s="43" t="n">
        <f aca="false">NORMSINV(Inputs!$B$9)*STDEV(Prices_MTM!I4676:I4925)</f>
        <v>260668.973505919</v>
      </c>
      <c r="G4693" s="52" t="n">
        <f aca="false">IF(-B4693&gt;C4693,1,0)</f>
        <v>0</v>
      </c>
      <c r="H4693" s="52" t="n">
        <f aca="false">IF(-B4693&gt;D4693,1,0)</f>
        <v>0</v>
      </c>
      <c r="I4693" s="52" t="n">
        <f aca="false">IF(-B4693&gt;E4693,1,0)</f>
        <v>0</v>
      </c>
      <c r="J4693" s="52" t="n">
        <f aca="false">IF(-B4693&gt;F4693,1,0)</f>
        <v>0</v>
      </c>
    </row>
    <row r="4694" customFormat="false" ht="15" hidden="false" customHeight="false" outlineLevel="0" collapsed="false">
      <c r="A4694" s="51" t="n">
        <f aca="false">Prices_MTM!A4927</f>
        <v>44637</v>
      </c>
      <c r="B4694" s="43" t="n">
        <f aca="false">Prices_MTM!I4927</f>
        <v>367500</v>
      </c>
      <c r="C4694" s="43" t="n">
        <f aca="false">-PERCENTILE(Prices_MTM!I4677:I4926,1-Inputs!$B$8)</f>
        <v>160375</v>
      </c>
      <c r="D4694" s="43" t="n">
        <f aca="false">NORMSINV(Inputs!$B$8)*STDEV(Prices_MTM!I4677:I4926)</f>
        <v>184734.779543513</v>
      </c>
      <c r="E4694" s="43" t="n">
        <f aca="false">-PERCENTILE(Prices_MTM!I4677:I4926,1-Inputs!$B$9)</f>
        <v>334680</v>
      </c>
      <c r="F4694" s="43" t="n">
        <f aca="false">NORMSINV(Inputs!$B$9)*STDEV(Prices_MTM!I4677:I4926)</f>
        <v>261273.924080987</v>
      </c>
      <c r="G4694" s="52" t="n">
        <f aca="false">IF(-B4694&gt;C4694,1,0)</f>
        <v>0</v>
      </c>
      <c r="H4694" s="52" t="n">
        <f aca="false">IF(-B4694&gt;D4694,1,0)</f>
        <v>0</v>
      </c>
      <c r="I4694" s="52" t="n">
        <f aca="false">IF(-B4694&gt;E4694,1,0)</f>
        <v>0</v>
      </c>
      <c r="J4694" s="52" t="n">
        <f aca="false">IF(-B4694&gt;F4694,1,0)</f>
        <v>0</v>
      </c>
    </row>
    <row r="4695" customFormat="false" ht="15" hidden="false" customHeight="false" outlineLevel="0" collapsed="false">
      <c r="A4695" s="51" t="n">
        <f aca="false">Prices_MTM!A4928</f>
        <v>44638</v>
      </c>
      <c r="B4695" s="43" t="n">
        <f aca="false">Prices_MTM!I4928</f>
        <v>131000</v>
      </c>
      <c r="C4695" s="43" t="n">
        <f aca="false">-PERCENTILE(Prices_MTM!I4678:I4927,1-Inputs!$B$8)</f>
        <v>160375</v>
      </c>
      <c r="D4695" s="43" t="n">
        <f aca="false">NORMSINV(Inputs!$B$8)*STDEV(Prices_MTM!I4678:I4927)</f>
        <v>188536.760029164</v>
      </c>
      <c r="E4695" s="43" t="n">
        <f aca="false">-PERCENTILE(Prices_MTM!I4678:I4927,1-Inputs!$B$9)</f>
        <v>334680</v>
      </c>
      <c r="F4695" s="43" t="n">
        <f aca="false">NORMSINV(Inputs!$B$9)*STDEV(Prices_MTM!I4678:I4927)</f>
        <v>266651.137636659</v>
      </c>
      <c r="G4695" s="52" t="n">
        <f aca="false">IF(-B4695&gt;C4695,1,0)</f>
        <v>0</v>
      </c>
      <c r="H4695" s="52" t="n">
        <f aca="false">IF(-B4695&gt;D4695,1,0)</f>
        <v>0</v>
      </c>
      <c r="I4695" s="52" t="n">
        <f aca="false">IF(-B4695&gt;E4695,1,0)</f>
        <v>0</v>
      </c>
      <c r="J4695" s="52" t="n">
        <f aca="false">IF(-B4695&gt;F4695,1,0)</f>
        <v>0</v>
      </c>
    </row>
    <row r="4696" customFormat="false" ht="15" hidden="false" customHeight="false" outlineLevel="0" collapsed="false">
      <c r="A4696" s="51" t="n">
        <f aca="false">Prices_MTM!A4929</f>
        <v>44641</v>
      </c>
      <c r="B4696" s="43" t="n">
        <f aca="false">Prices_MTM!I4929</f>
        <v>346500</v>
      </c>
      <c r="C4696" s="43" t="n">
        <f aca="false">-PERCENTILE(Prices_MTM!I4679:I4928,1-Inputs!$B$8)</f>
        <v>160375</v>
      </c>
      <c r="D4696" s="43" t="n">
        <f aca="false">NORMSINV(Inputs!$B$8)*STDEV(Prices_MTM!I4679:I4928)</f>
        <v>188966.418932065</v>
      </c>
      <c r="E4696" s="43" t="n">
        <f aca="false">-PERCENTILE(Prices_MTM!I4679:I4928,1-Inputs!$B$9)</f>
        <v>334680</v>
      </c>
      <c r="F4696" s="43" t="n">
        <f aca="false">NORMSINV(Inputs!$B$9)*STDEV(Prices_MTM!I4679:I4928)</f>
        <v>267258.812422395</v>
      </c>
      <c r="G4696" s="52" t="n">
        <f aca="false">IF(-B4696&gt;C4696,1,0)</f>
        <v>0</v>
      </c>
      <c r="H4696" s="52" t="n">
        <f aca="false">IF(-B4696&gt;D4696,1,0)</f>
        <v>0</v>
      </c>
      <c r="I4696" s="52" t="n">
        <f aca="false">IF(-B4696&gt;E4696,1,0)</f>
        <v>0</v>
      </c>
      <c r="J4696" s="52" t="n">
        <f aca="false">IF(-B4696&gt;F4696,1,0)</f>
        <v>0</v>
      </c>
    </row>
    <row r="4697" customFormat="false" ht="15" hidden="false" customHeight="false" outlineLevel="0" collapsed="false">
      <c r="A4697" s="51" t="n">
        <f aca="false">Prices_MTM!A4930</f>
        <v>44642</v>
      </c>
      <c r="B4697" s="43" t="n">
        <f aca="false">Prices_MTM!I4930</f>
        <v>-72999.9999999997</v>
      </c>
      <c r="C4697" s="43" t="n">
        <f aca="false">-PERCENTILE(Prices_MTM!I4680:I4929,1-Inputs!$B$8)</f>
        <v>160375</v>
      </c>
      <c r="D4697" s="43" t="n">
        <f aca="false">NORMSINV(Inputs!$B$8)*STDEV(Prices_MTM!I4680:I4929)</f>
        <v>192233.929541725</v>
      </c>
      <c r="E4697" s="43" t="n">
        <f aca="false">-PERCENTILE(Prices_MTM!I4680:I4929,1-Inputs!$B$9)</f>
        <v>334680</v>
      </c>
      <c r="F4697" s="43" t="n">
        <f aca="false">NORMSINV(Inputs!$B$9)*STDEV(Prices_MTM!I4680:I4929)</f>
        <v>271880.115032937</v>
      </c>
      <c r="G4697" s="52" t="n">
        <f aca="false">IF(-B4697&gt;C4697,1,0)</f>
        <v>0</v>
      </c>
      <c r="H4697" s="52" t="n">
        <f aca="false">IF(-B4697&gt;D4697,1,0)</f>
        <v>0</v>
      </c>
      <c r="I4697" s="52" t="n">
        <f aca="false">IF(-B4697&gt;E4697,1,0)</f>
        <v>0</v>
      </c>
      <c r="J4697" s="52" t="n">
        <f aca="false">IF(-B4697&gt;F4697,1,0)</f>
        <v>0</v>
      </c>
    </row>
    <row r="4698" customFormat="false" ht="15" hidden="false" customHeight="false" outlineLevel="0" collapsed="false">
      <c r="A4698" s="51" t="n">
        <f aca="false">Prices_MTM!A4931</f>
        <v>44643</v>
      </c>
      <c r="B4698" s="43" t="n">
        <f aca="false">Prices_MTM!I4931</f>
        <v>86500.0000000002</v>
      </c>
      <c r="C4698" s="43" t="n">
        <f aca="false">-PERCENTILE(Prices_MTM!I4681:I4930,1-Inputs!$B$8)</f>
        <v>160375</v>
      </c>
      <c r="D4698" s="43" t="n">
        <f aca="false">NORMSINV(Inputs!$B$8)*STDEV(Prices_MTM!I4681:I4930)</f>
        <v>192402.826413286</v>
      </c>
      <c r="E4698" s="43" t="n">
        <f aca="false">-PERCENTILE(Prices_MTM!I4681:I4930,1-Inputs!$B$9)</f>
        <v>334680</v>
      </c>
      <c r="F4698" s="43" t="n">
        <f aca="false">NORMSINV(Inputs!$B$9)*STDEV(Prices_MTM!I4681:I4930)</f>
        <v>272118.989101516</v>
      </c>
      <c r="G4698" s="52" t="n">
        <f aca="false">IF(-B4698&gt;C4698,1,0)</f>
        <v>0</v>
      </c>
      <c r="H4698" s="52" t="n">
        <f aca="false">IF(-B4698&gt;D4698,1,0)</f>
        <v>0</v>
      </c>
      <c r="I4698" s="52" t="n">
        <f aca="false">IF(-B4698&gt;E4698,1,0)</f>
        <v>0</v>
      </c>
      <c r="J4698" s="52" t="n">
        <f aca="false">IF(-B4698&gt;F4698,1,0)</f>
        <v>0</v>
      </c>
    </row>
    <row r="4699" customFormat="false" ht="15" hidden="false" customHeight="false" outlineLevel="0" collapsed="false">
      <c r="A4699" s="51" t="n">
        <f aca="false">Prices_MTM!A4932</f>
        <v>44644</v>
      </c>
      <c r="B4699" s="43" t="n">
        <f aca="false">Prices_MTM!I4932</f>
        <v>108000</v>
      </c>
      <c r="C4699" s="43" t="n">
        <f aca="false">-PERCENTILE(Prices_MTM!I4682:I4931,1-Inputs!$B$8)</f>
        <v>147325</v>
      </c>
      <c r="D4699" s="43" t="n">
        <f aca="false">NORMSINV(Inputs!$B$8)*STDEV(Prices_MTM!I4682:I4931)</f>
        <v>191582.226622277</v>
      </c>
      <c r="E4699" s="43" t="n">
        <f aca="false">-PERCENTILE(Prices_MTM!I4682:I4931,1-Inputs!$B$9)</f>
        <v>334680</v>
      </c>
      <c r="F4699" s="43" t="n">
        <f aca="false">NORMSINV(Inputs!$B$9)*STDEV(Prices_MTM!I4682:I4931)</f>
        <v>270958.399157236</v>
      </c>
      <c r="G4699" s="52" t="n">
        <f aca="false">IF(-B4699&gt;C4699,1,0)</f>
        <v>0</v>
      </c>
      <c r="H4699" s="52" t="n">
        <f aca="false">IF(-B4699&gt;D4699,1,0)</f>
        <v>0</v>
      </c>
      <c r="I4699" s="52" t="n">
        <f aca="false">IF(-B4699&gt;E4699,1,0)</f>
        <v>0</v>
      </c>
      <c r="J4699" s="52" t="n">
        <f aca="false">IF(-B4699&gt;F4699,1,0)</f>
        <v>0</v>
      </c>
    </row>
    <row r="4700" customFormat="false" ht="15" hidden="false" customHeight="false" outlineLevel="0" collapsed="false">
      <c r="A4700" s="51" t="n">
        <f aca="false">Prices_MTM!A4933</f>
        <v>44645</v>
      </c>
      <c r="B4700" s="43" t="n">
        <f aca="false">Prices_MTM!I4933</f>
        <v>265500</v>
      </c>
      <c r="C4700" s="43" t="n">
        <f aca="false">-PERCENTILE(Prices_MTM!I4683:I4932,1-Inputs!$B$8)</f>
        <v>147325</v>
      </c>
      <c r="D4700" s="43" t="n">
        <f aca="false">NORMSINV(Inputs!$B$8)*STDEV(Prices_MTM!I4683:I4932)</f>
        <v>191803.867088396</v>
      </c>
      <c r="E4700" s="43" t="n">
        <f aca="false">-PERCENTILE(Prices_MTM!I4683:I4932,1-Inputs!$B$9)</f>
        <v>334680</v>
      </c>
      <c r="F4700" s="43" t="n">
        <f aca="false">NORMSINV(Inputs!$B$9)*STDEV(Prices_MTM!I4683:I4932)</f>
        <v>271271.869498128</v>
      </c>
      <c r="G4700" s="52" t="n">
        <f aca="false">IF(-B4700&gt;C4700,1,0)</f>
        <v>0</v>
      </c>
      <c r="H4700" s="52" t="n">
        <f aca="false">IF(-B4700&gt;D4700,1,0)</f>
        <v>0</v>
      </c>
      <c r="I4700" s="52" t="n">
        <f aca="false">IF(-B4700&gt;E4700,1,0)</f>
        <v>0</v>
      </c>
      <c r="J4700" s="52" t="n">
        <f aca="false">IF(-B4700&gt;F4700,1,0)</f>
        <v>0</v>
      </c>
    </row>
    <row r="4701" customFormat="false" ht="15" hidden="false" customHeight="false" outlineLevel="0" collapsed="false">
      <c r="A4701" s="51" t="n">
        <f aca="false">Prices_MTM!A4934</f>
        <v>44648</v>
      </c>
      <c r="B4701" s="43" t="n">
        <f aca="false">Prices_MTM!I4934</f>
        <v>-456500.000000001</v>
      </c>
      <c r="C4701" s="43" t="n">
        <f aca="false">-PERCENTILE(Prices_MTM!I4684:I4933,1-Inputs!$B$8)</f>
        <v>147325</v>
      </c>
      <c r="D4701" s="43" t="n">
        <f aca="false">NORMSINV(Inputs!$B$8)*STDEV(Prices_MTM!I4684:I4933)</f>
        <v>193649.494833168</v>
      </c>
      <c r="E4701" s="43" t="n">
        <f aca="false">-PERCENTILE(Prices_MTM!I4684:I4933,1-Inputs!$B$9)</f>
        <v>334680</v>
      </c>
      <c r="F4701" s="43" t="n">
        <f aca="false">NORMSINV(Inputs!$B$9)*STDEV(Prices_MTM!I4684:I4933)</f>
        <v>273882.17603846</v>
      </c>
      <c r="G4701" s="52" t="n">
        <f aca="false">IF(-B4701&gt;C4701,1,0)</f>
        <v>1</v>
      </c>
      <c r="H4701" s="52" t="n">
        <f aca="false">IF(-B4701&gt;D4701,1,0)</f>
        <v>1</v>
      </c>
      <c r="I4701" s="52" t="n">
        <f aca="false">IF(-B4701&gt;E4701,1,0)</f>
        <v>1</v>
      </c>
      <c r="J4701" s="52" t="n">
        <f aca="false">IF(-B4701&gt;F4701,1,0)</f>
        <v>1</v>
      </c>
    </row>
    <row r="4702" customFormat="false" ht="15" hidden="false" customHeight="false" outlineLevel="0" collapsed="false">
      <c r="A4702" s="51" t="n">
        <f aca="false">Prices_MTM!A4935</f>
        <v>44649</v>
      </c>
      <c r="B4702" s="43" t="n">
        <f aca="false">Prices_MTM!I4935</f>
        <v>-244500</v>
      </c>
      <c r="C4702" s="43" t="n">
        <f aca="false">-PERCENTILE(Prices_MTM!I4685:I4934,1-Inputs!$B$8)</f>
        <v>147325</v>
      </c>
      <c r="D4702" s="43" t="n">
        <f aca="false">NORMSINV(Inputs!$B$8)*STDEV(Prices_MTM!I4685:I4934)</f>
        <v>198706.304695686</v>
      </c>
      <c r="E4702" s="43" t="n">
        <f aca="false">-PERCENTILE(Prices_MTM!I4685:I4934,1-Inputs!$B$9)</f>
        <v>405250</v>
      </c>
      <c r="F4702" s="43" t="n">
        <f aca="false">NORMSINV(Inputs!$B$9)*STDEV(Prices_MTM!I4685:I4934)</f>
        <v>281034.118728279</v>
      </c>
      <c r="G4702" s="52" t="n">
        <f aca="false">IF(-B4702&gt;C4702,1,0)</f>
        <v>1</v>
      </c>
      <c r="H4702" s="52" t="n">
        <f aca="false">IF(-B4702&gt;D4702,1,0)</f>
        <v>1</v>
      </c>
      <c r="I4702" s="52" t="n">
        <f aca="false">IF(-B4702&gt;E4702,1,0)</f>
        <v>0</v>
      </c>
      <c r="J4702" s="52" t="n">
        <f aca="false">IF(-B4702&gt;F4702,1,0)</f>
        <v>0</v>
      </c>
    </row>
    <row r="4703" customFormat="false" ht="15" hidden="false" customHeight="false" outlineLevel="0" collapsed="false">
      <c r="A4703" s="51" t="n">
        <f aca="false">Prices_MTM!A4936</f>
        <v>44650</v>
      </c>
      <c r="B4703" s="43" t="n">
        <f aca="false">Prices_MTM!I4936</f>
        <v>216000</v>
      </c>
      <c r="C4703" s="43" t="n">
        <f aca="false">-PERCENTILE(Prices_MTM!I4686:I4935,1-Inputs!$B$8)</f>
        <v>160375</v>
      </c>
      <c r="D4703" s="43" t="n">
        <f aca="false">NORMSINV(Inputs!$B$8)*STDEV(Prices_MTM!I4686:I4935)</f>
        <v>199899.386789028</v>
      </c>
      <c r="E4703" s="43" t="n">
        <f aca="false">-PERCENTILE(Prices_MTM!I4686:I4935,1-Inputs!$B$9)</f>
        <v>405250</v>
      </c>
      <c r="F4703" s="43" t="n">
        <f aca="false">NORMSINV(Inputs!$B$9)*STDEV(Prices_MTM!I4686:I4935)</f>
        <v>282721.517500988</v>
      </c>
      <c r="G4703" s="52" t="n">
        <f aca="false">IF(-B4703&gt;C4703,1,0)</f>
        <v>0</v>
      </c>
      <c r="H4703" s="52" t="n">
        <f aca="false">IF(-B4703&gt;D4703,1,0)</f>
        <v>0</v>
      </c>
      <c r="I4703" s="52" t="n">
        <f aca="false">IF(-B4703&gt;E4703,1,0)</f>
        <v>0</v>
      </c>
      <c r="J4703" s="52" t="n">
        <f aca="false">IF(-B4703&gt;F4703,1,0)</f>
        <v>0</v>
      </c>
    </row>
    <row r="4704" customFormat="false" ht="15" hidden="false" customHeight="false" outlineLevel="0" collapsed="false">
      <c r="A4704" s="51" t="n">
        <f aca="false">Prices_MTM!A4937</f>
        <v>44651</v>
      </c>
      <c r="B4704" s="43" t="n">
        <f aca="false">Prices_MTM!I4937</f>
        <v>-313000</v>
      </c>
      <c r="C4704" s="43" t="n">
        <f aca="false">-PERCENTILE(Prices_MTM!I4687:I4936,1-Inputs!$B$8)</f>
        <v>160375</v>
      </c>
      <c r="D4704" s="43" t="n">
        <f aca="false">NORMSINV(Inputs!$B$8)*STDEV(Prices_MTM!I4687:I4936)</f>
        <v>200472.205461293</v>
      </c>
      <c r="E4704" s="43" t="n">
        <f aca="false">-PERCENTILE(Prices_MTM!I4687:I4936,1-Inputs!$B$9)</f>
        <v>405250</v>
      </c>
      <c r="F4704" s="43" t="n">
        <f aca="false">NORMSINV(Inputs!$B$9)*STDEV(Prices_MTM!I4687:I4936)</f>
        <v>283531.665880515</v>
      </c>
      <c r="G4704" s="52" t="n">
        <f aca="false">IF(-B4704&gt;C4704,1,0)</f>
        <v>1</v>
      </c>
      <c r="H4704" s="52" t="n">
        <f aca="false">IF(-B4704&gt;D4704,1,0)</f>
        <v>1</v>
      </c>
      <c r="I4704" s="52" t="n">
        <f aca="false">IF(-B4704&gt;E4704,1,0)</f>
        <v>0</v>
      </c>
      <c r="J4704" s="52" t="n">
        <f aca="false">IF(-B4704&gt;F4704,1,0)</f>
        <v>1</v>
      </c>
    </row>
    <row r="4705" customFormat="false" ht="15" hidden="false" customHeight="false" outlineLevel="0" collapsed="false">
      <c r="A4705" s="51" t="n">
        <f aca="false">Prices_MTM!A4938</f>
        <v>44652</v>
      </c>
      <c r="B4705" s="43" t="n">
        <f aca="false">Prices_MTM!I4938</f>
        <v>-63000.0000000003</v>
      </c>
      <c r="C4705" s="43" t="n">
        <f aca="false">-PERCENTILE(Prices_MTM!I4688:I4937,1-Inputs!$B$8)</f>
        <v>177650</v>
      </c>
      <c r="D4705" s="43" t="n">
        <f aca="false">NORMSINV(Inputs!$B$8)*STDEV(Prices_MTM!I4688:I4937)</f>
        <v>202921.704769448</v>
      </c>
      <c r="E4705" s="43" t="n">
        <f aca="false">-PERCENTILE(Prices_MTM!I4688:I4937,1-Inputs!$B$9)</f>
        <v>405250</v>
      </c>
      <c r="F4705" s="43" t="n">
        <f aca="false">NORMSINV(Inputs!$B$9)*STDEV(Prices_MTM!I4688:I4937)</f>
        <v>286996.039496878</v>
      </c>
      <c r="G4705" s="52" t="n">
        <f aca="false">IF(-B4705&gt;C4705,1,0)</f>
        <v>0</v>
      </c>
      <c r="H4705" s="52" t="n">
        <f aca="false">IF(-B4705&gt;D4705,1,0)</f>
        <v>0</v>
      </c>
      <c r="I4705" s="52" t="n">
        <f aca="false">IF(-B4705&gt;E4705,1,0)</f>
        <v>0</v>
      </c>
      <c r="J4705" s="52" t="n">
        <f aca="false">IF(-B4705&gt;F4705,1,0)</f>
        <v>0</v>
      </c>
    </row>
    <row r="4706" customFormat="false" ht="15" hidden="false" customHeight="false" outlineLevel="0" collapsed="false">
      <c r="A4706" s="51" t="n">
        <f aca="false">Prices_MTM!A4939</f>
        <v>44655</v>
      </c>
      <c r="B4706" s="43" t="n">
        <f aca="false">Prices_MTM!I4939</f>
        <v>296000.000000001</v>
      </c>
      <c r="C4706" s="43" t="n">
        <f aca="false">-PERCENTILE(Prices_MTM!I4689:I4938,1-Inputs!$B$8)</f>
        <v>177650</v>
      </c>
      <c r="D4706" s="43" t="n">
        <f aca="false">NORMSINV(Inputs!$B$8)*STDEV(Prices_MTM!I4689:I4938)</f>
        <v>203020.593251074</v>
      </c>
      <c r="E4706" s="43" t="n">
        <f aca="false">-PERCENTILE(Prices_MTM!I4689:I4938,1-Inputs!$B$9)</f>
        <v>405250</v>
      </c>
      <c r="F4706" s="43" t="n">
        <f aca="false">NORMSINV(Inputs!$B$9)*STDEV(Prices_MTM!I4689:I4938)</f>
        <v>287135.899363574</v>
      </c>
      <c r="G4706" s="52" t="n">
        <f aca="false">IF(-B4706&gt;C4706,1,0)</f>
        <v>0</v>
      </c>
      <c r="H4706" s="52" t="n">
        <f aca="false">IF(-B4706&gt;D4706,1,0)</f>
        <v>0</v>
      </c>
      <c r="I4706" s="52" t="n">
        <f aca="false">IF(-B4706&gt;E4706,1,0)</f>
        <v>0</v>
      </c>
      <c r="J4706" s="52" t="n">
        <f aca="false">IF(-B4706&gt;F4706,1,0)</f>
        <v>0</v>
      </c>
    </row>
    <row r="4707" customFormat="false" ht="15" hidden="false" customHeight="false" outlineLevel="0" collapsed="false">
      <c r="A4707" s="51" t="n">
        <f aca="false">Prices_MTM!A4940</f>
        <v>44656</v>
      </c>
      <c r="B4707" s="43" t="n">
        <f aca="false">Prices_MTM!I4940</f>
        <v>-53499.9999999997</v>
      </c>
      <c r="C4707" s="43" t="n">
        <f aca="false">-PERCENTILE(Prices_MTM!I4690:I4939,1-Inputs!$B$8)</f>
        <v>177650</v>
      </c>
      <c r="D4707" s="43" t="n">
        <f aca="false">NORMSINV(Inputs!$B$8)*STDEV(Prices_MTM!I4690:I4939)</f>
        <v>205133.856221236</v>
      </c>
      <c r="E4707" s="43" t="n">
        <f aca="false">-PERCENTILE(Prices_MTM!I4690:I4939,1-Inputs!$B$9)</f>
        <v>405250</v>
      </c>
      <c r="F4707" s="43" t="n">
        <f aca="false">NORMSINV(Inputs!$B$9)*STDEV(Prices_MTM!I4690:I4939)</f>
        <v>290124.727510572</v>
      </c>
      <c r="G4707" s="52" t="n">
        <f aca="false">IF(-B4707&gt;C4707,1,0)</f>
        <v>0</v>
      </c>
      <c r="H4707" s="52" t="n">
        <f aca="false">IF(-B4707&gt;D4707,1,0)</f>
        <v>0</v>
      </c>
      <c r="I4707" s="52" t="n">
        <f aca="false">IF(-B4707&gt;E4707,1,0)</f>
        <v>0</v>
      </c>
      <c r="J4707" s="52" t="n">
        <f aca="false">IF(-B4707&gt;F4707,1,0)</f>
        <v>0</v>
      </c>
    </row>
    <row r="4708" customFormat="false" ht="15" hidden="false" customHeight="false" outlineLevel="0" collapsed="false">
      <c r="A4708" s="51" t="n">
        <f aca="false">Prices_MTM!A4941</f>
        <v>44657</v>
      </c>
      <c r="B4708" s="43" t="n">
        <f aca="false">Prices_MTM!I4941</f>
        <v>-269500.000000001</v>
      </c>
      <c r="C4708" s="43" t="n">
        <f aca="false">-PERCENTILE(Prices_MTM!I4691:I4940,1-Inputs!$B$8)</f>
        <v>177650</v>
      </c>
      <c r="D4708" s="43" t="n">
        <f aca="false">NORMSINV(Inputs!$B$8)*STDEV(Prices_MTM!I4691:I4940)</f>
        <v>204587.220332999</v>
      </c>
      <c r="E4708" s="43" t="n">
        <f aca="false">-PERCENTILE(Prices_MTM!I4691:I4940,1-Inputs!$B$9)</f>
        <v>405250</v>
      </c>
      <c r="F4708" s="43" t="n">
        <f aca="false">NORMSINV(Inputs!$B$9)*STDEV(Prices_MTM!I4691:I4940)</f>
        <v>289351.609942153</v>
      </c>
      <c r="G4708" s="52" t="n">
        <f aca="false">IF(-B4708&gt;C4708,1,0)</f>
        <v>1</v>
      </c>
      <c r="H4708" s="52" t="n">
        <f aca="false">IF(-B4708&gt;D4708,1,0)</f>
        <v>1</v>
      </c>
      <c r="I4708" s="52" t="n">
        <f aca="false">IF(-B4708&gt;E4708,1,0)</f>
        <v>0</v>
      </c>
      <c r="J4708" s="52" t="n">
        <f aca="false">IF(-B4708&gt;F4708,1,0)</f>
        <v>0</v>
      </c>
    </row>
    <row r="4709" customFormat="false" ht="15" hidden="false" customHeight="false" outlineLevel="0" collapsed="false">
      <c r="A4709" s="51" t="n">
        <f aca="false">Prices_MTM!A4942</f>
        <v>44658</v>
      </c>
      <c r="B4709" s="43" t="n">
        <f aca="false">Prices_MTM!I4942</f>
        <v>14999.9999999999</v>
      </c>
      <c r="C4709" s="43" t="n">
        <f aca="false">-PERCENTILE(Prices_MTM!I4692:I4941,1-Inputs!$B$8)</f>
        <v>184875</v>
      </c>
      <c r="D4709" s="43" t="n">
        <f aca="false">NORMSINV(Inputs!$B$8)*STDEV(Prices_MTM!I4692:I4941)</f>
        <v>205582.537793918</v>
      </c>
      <c r="E4709" s="43" t="n">
        <f aca="false">-PERCENTILE(Prices_MTM!I4692:I4941,1-Inputs!$B$9)</f>
        <v>405250</v>
      </c>
      <c r="F4709" s="43" t="n">
        <f aca="false">NORMSINV(Inputs!$B$9)*STDEV(Prices_MTM!I4692:I4941)</f>
        <v>290759.306421199</v>
      </c>
      <c r="G4709" s="52" t="n">
        <f aca="false">IF(-B4709&gt;C4709,1,0)</f>
        <v>0</v>
      </c>
      <c r="H4709" s="52" t="n">
        <f aca="false">IF(-B4709&gt;D4709,1,0)</f>
        <v>0</v>
      </c>
      <c r="I4709" s="52" t="n">
        <f aca="false">IF(-B4709&gt;E4709,1,0)</f>
        <v>0</v>
      </c>
      <c r="J4709" s="52" t="n">
        <f aca="false">IF(-B4709&gt;F4709,1,0)</f>
        <v>0</v>
      </c>
    </row>
    <row r="4710" customFormat="false" ht="15" hidden="false" customHeight="false" outlineLevel="0" collapsed="false">
      <c r="A4710" s="51" t="n">
        <f aca="false">Prices_MTM!A4943</f>
        <v>44659</v>
      </c>
      <c r="B4710" s="43" t="n">
        <f aca="false">Prices_MTM!I4943</f>
        <v>158499.999999999</v>
      </c>
      <c r="C4710" s="43" t="n">
        <f aca="false">-PERCENTILE(Prices_MTM!I4693:I4942,1-Inputs!$B$8)</f>
        <v>184875</v>
      </c>
      <c r="D4710" s="43" t="n">
        <f aca="false">NORMSINV(Inputs!$B$8)*STDEV(Prices_MTM!I4693:I4942)</f>
        <v>205346.651086988</v>
      </c>
      <c r="E4710" s="43" t="n">
        <f aca="false">-PERCENTILE(Prices_MTM!I4693:I4942,1-Inputs!$B$9)</f>
        <v>405250</v>
      </c>
      <c r="F4710" s="43" t="n">
        <f aca="false">NORMSINV(Inputs!$B$9)*STDEV(Prices_MTM!I4693:I4942)</f>
        <v>290425.68735006</v>
      </c>
      <c r="G4710" s="52" t="n">
        <f aca="false">IF(-B4710&gt;C4710,1,0)</f>
        <v>0</v>
      </c>
      <c r="H4710" s="52" t="n">
        <f aca="false">IF(-B4710&gt;D4710,1,0)</f>
        <v>0</v>
      </c>
      <c r="I4710" s="52" t="n">
        <f aca="false">IF(-B4710&gt;E4710,1,0)</f>
        <v>0</v>
      </c>
      <c r="J4710" s="52" t="n">
        <f aca="false">IF(-B4710&gt;F4710,1,0)</f>
        <v>0</v>
      </c>
    </row>
    <row r="4711" customFormat="false" ht="15" hidden="false" customHeight="false" outlineLevel="0" collapsed="false">
      <c r="A4711" s="51" t="n">
        <f aca="false">Prices_MTM!A4944</f>
        <v>44662</v>
      </c>
      <c r="B4711" s="43" t="n">
        <f aca="false">Prices_MTM!I4944</f>
        <v>-245999.999999999</v>
      </c>
      <c r="C4711" s="43" t="n">
        <f aca="false">-PERCENTILE(Prices_MTM!I4694:I4943,1-Inputs!$B$8)</f>
        <v>184875</v>
      </c>
      <c r="D4711" s="43" t="n">
        <f aca="false">NORMSINV(Inputs!$B$8)*STDEV(Prices_MTM!I4694:I4943)</f>
        <v>205943.808928005</v>
      </c>
      <c r="E4711" s="43" t="n">
        <f aca="false">-PERCENTILE(Prices_MTM!I4694:I4943,1-Inputs!$B$9)</f>
        <v>405250</v>
      </c>
      <c r="F4711" s="43" t="n">
        <f aca="false">NORMSINV(Inputs!$B$9)*STDEV(Prices_MTM!I4694:I4943)</f>
        <v>291270.259080429</v>
      </c>
      <c r="G4711" s="52" t="n">
        <f aca="false">IF(-B4711&gt;C4711,1,0)</f>
        <v>1</v>
      </c>
      <c r="H4711" s="52" t="n">
        <f aca="false">IF(-B4711&gt;D4711,1,0)</f>
        <v>1</v>
      </c>
      <c r="I4711" s="52" t="n">
        <f aca="false">IF(-B4711&gt;E4711,1,0)</f>
        <v>0</v>
      </c>
      <c r="J4711" s="52" t="n">
        <f aca="false">IF(-B4711&gt;F4711,1,0)</f>
        <v>0</v>
      </c>
    </row>
    <row r="4712" customFormat="false" ht="15" hidden="false" customHeight="false" outlineLevel="0" collapsed="false">
      <c r="A4712" s="51" t="n">
        <f aca="false">Prices_MTM!A4945</f>
        <v>44663</v>
      </c>
      <c r="B4712" s="43" t="n">
        <f aca="false">Prices_MTM!I4945</f>
        <v>305000</v>
      </c>
      <c r="C4712" s="43" t="n">
        <f aca="false">-PERCENTILE(Prices_MTM!I4695:I4944,1-Inputs!$B$8)</f>
        <v>198375</v>
      </c>
      <c r="D4712" s="43" t="n">
        <f aca="false">NORMSINV(Inputs!$B$8)*STDEV(Prices_MTM!I4695:I4944)</f>
        <v>207595.67476837</v>
      </c>
      <c r="E4712" s="43" t="n">
        <f aca="false">-PERCENTILE(Prices_MTM!I4695:I4944,1-Inputs!$B$9)</f>
        <v>405250</v>
      </c>
      <c r="F4712" s="43" t="n">
        <f aca="false">NORMSINV(Inputs!$B$9)*STDEV(Prices_MTM!I4695:I4944)</f>
        <v>293606.524461717</v>
      </c>
      <c r="G4712" s="52" t="n">
        <f aca="false">IF(-B4712&gt;C4712,1,0)</f>
        <v>0</v>
      </c>
      <c r="H4712" s="52" t="n">
        <f aca="false">IF(-B4712&gt;D4712,1,0)</f>
        <v>0</v>
      </c>
      <c r="I4712" s="52" t="n">
        <f aca="false">IF(-B4712&gt;E4712,1,0)</f>
        <v>0</v>
      </c>
      <c r="J4712" s="52" t="n">
        <f aca="false">IF(-B4712&gt;F4712,1,0)</f>
        <v>0</v>
      </c>
    </row>
    <row r="4713" customFormat="false" ht="15" hidden="false" customHeight="false" outlineLevel="0" collapsed="false">
      <c r="A4713" s="51" t="n">
        <f aca="false">Prices_MTM!A4946</f>
        <v>44664</v>
      </c>
      <c r="B4713" s="43" t="n">
        <f aca="false">Prices_MTM!I4946</f>
        <v>170500.000000001</v>
      </c>
      <c r="C4713" s="43" t="n">
        <f aca="false">-PERCENTILE(Prices_MTM!I4696:I4945,1-Inputs!$B$8)</f>
        <v>198375</v>
      </c>
      <c r="D4713" s="43" t="n">
        <f aca="false">NORMSINV(Inputs!$B$8)*STDEV(Prices_MTM!I4696:I4945)</f>
        <v>209879.439011873</v>
      </c>
      <c r="E4713" s="43" t="n">
        <f aca="false">-PERCENTILE(Prices_MTM!I4696:I4945,1-Inputs!$B$9)</f>
        <v>405250</v>
      </c>
      <c r="F4713" s="43" t="n">
        <f aca="false">NORMSINV(Inputs!$B$9)*STDEV(Prices_MTM!I4696:I4945)</f>
        <v>296836.49581335</v>
      </c>
      <c r="G4713" s="52" t="n">
        <f aca="false">IF(-B4713&gt;C4713,1,0)</f>
        <v>0</v>
      </c>
      <c r="H4713" s="52" t="n">
        <f aca="false">IF(-B4713&gt;D4713,1,0)</f>
        <v>0</v>
      </c>
      <c r="I4713" s="52" t="n">
        <f aca="false">IF(-B4713&gt;E4713,1,0)</f>
        <v>0</v>
      </c>
      <c r="J4713" s="52" t="n">
        <f aca="false">IF(-B4713&gt;F4713,1,0)</f>
        <v>0</v>
      </c>
    </row>
    <row r="4714" customFormat="false" ht="15" hidden="false" customHeight="false" outlineLevel="0" collapsed="false">
      <c r="A4714" s="51" t="n">
        <f aca="false">Prices_MTM!A4947</f>
        <v>44665</v>
      </c>
      <c r="B4714" s="43" t="n">
        <f aca="false">Prices_MTM!I4947</f>
        <v>141000</v>
      </c>
      <c r="C4714" s="43" t="n">
        <f aca="false">-PERCENTILE(Prices_MTM!I4697:I4946,1-Inputs!$B$8)</f>
        <v>198375</v>
      </c>
      <c r="D4714" s="43" t="n">
        <f aca="false">NORMSINV(Inputs!$B$8)*STDEV(Prices_MTM!I4697:I4946)</f>
        <v>210557.665932131</v>
      </c>
      <c r="E4714" s="43" t="n">
        <f aca="false">-PERCENTILE(Prices_MTM!I4697:I4946,1-Inputs!$B$9)</f>
        <v>405250</v>
      </c>
      <c r="F4714" s="43" t="n">
        <f aca="false">NORMSINV(Inputs!$B$9)*STDEV(Prices_MTM!I4697:I4946)</f>
        <v>297795.725089566</v>
      </c>
      <c r="G4714" s="52" t="n">
        <f aca="false">IF(-B4714&gt;C4714,1,0)</f>
        <v>0</v>
      </c>
      <c r="H4714" s="52" t="n">
        <f aca="false">IF(-B4714&gt;D4714,1,0)</f>
        <v>0</v>
      </c>
      <c r="I4714" s="52" t="n">
        <f aca="false">IF(-B4714&gt;E4714,1,0)</f>
        <v>0</v>
      </c>
      <c r="J4714" s="52" t="n">
        <f aca="false">IF(-B4714&gt;F4714,1,0)</f>
        <v>0</v>
      </c>
    </row>
    <row r="4715" customFormat="false" ht="15" hidden="false" customHeight="false" outlineLevel="0" collapsed="false">
      <c r="A4715" s="51" t="n">
        <f aca="false">Prices_MTM!A4948</f>
        <v>44670</v>
      </c>
      <c r="B4715" s="43" t="n">
        <f aca="false">Prices_MTM!I4948</f>
        <v>-163000</v>
      </c>
      <c r="C4715" s="43" t="n">
        <f aca="false">-PERCENTILE(Prices_MTM!I4698:I4947,1-Inputs!$B$8)</f>
        <v>198375</v>
      </c>
      <c r="D4715" s="43" t="n">
        <f aca="false">NORMSINV(Inputs!$B$8)*STDEV(Prices_MTM!I4698:I4947)</f>
        <v>210998.949139841</v>
      </c>
      <c r="E4715" s="43" t="n">
        <f aca="false">-PERCENTILE(Prices_MTM!I4698:I4947,1-Inputs!$B$9)</f>
        <v>405250</v>
      </c>
      <c r="F4715" s="43" t="n">
        <f aca="false">NORMSINV(Inputs!$B$9)*STDEV(Prices_MTM!I4698:I4947)</f>
        <v>298419.840351425</v>
      </c>
      <c r="G4715" s="52" t="n">
        <f aca="false">IF(-B4715&gt;C4715,1,0)</f>
        <v>0</v>
      </c>
      <c r="H4715" s="52" t="n">
        <f aca="false">IF(-B4715&gt;D4715,1,0)</f>
        <v>0</v>
      </c>
      <c r="I4715" s="52" t="n">
        <f aca="false">IF(-B4715&gt;E4715,1,0)</f>
        <v>0</v>
      </c>
      <c r="J4715" s="52" t="n">
        <f aca="false">IF(-B4715&gt;F4715,1,0)</f>
        <v>0</v>
      </c>
    </row>
    <row r="4716" customFormat="false" ht="15" hidden="false" customHeight="false" outlineLevel="0" collapsed="false">
      <c r="A4716" s="51" t="n">
        <f aca="false">Prices_MTM!A4949</f>
        <v>44671</v>
      </c>
      <c r="B4716" s="43" t="n">
        <f aca="false">Prices_MTM!I4949</f>
        <v>23999.9999999995</v>
      </c>
      <c r="C4716" s="43" t="n">
        <f aca="false">-PERCENTILE(Prices_MTM!I4699:I4948,1-Inputs!$B$8)</f>
        <v>198375</v>
      </c>
      <c r="D4716" s="43" t="n">
        <f aca="false">NORMSINV(Inputs!$B$8)*STDEV(Prices_MTM!I4699:I4948)</f>
        <v>211369.066913141</v>
      </c>
      <c r="E4716" s="43" t="n">
        <f aca="false">-PERCENTILE(Prices_MTM!I4699:I4948,1-Inputs!$B$9)</f>
        <v>405250</v>
      </c>
      <c r="F4716" s="43" t="n">
        <f aca="false">NORMSINV(Inputs!$B$9)*STDEV(Prices_MTM!I4699:I4948)</f>
        <v>298943.304981319</v>
      </c>
      <c r="G4716" s="52" t="n">
        <f aca="false">IF(-B4716&gt;C4716,1,0)</f>
        <v>0</v>
      </c>
      <c r="H4716" s="52" t="n">
        <f aca="false">IF(-B4716&gt;D4716,1,0)</f>
        <v>0</v>
      </c>
      <c r="I4716" s="52" t="n">
        <f aca="false">IF(-B4716&gt;E4716,1,0)</f>
        <v>0</v>
      </c>
      <c r="J4716" s="52" t="n">
        <f aca="false">IF(-B4716&gt;F4716,1,0)</f>
        <v>0</v>
      </c>
    </row>
    <row r="4717" customFormat="false" ht="15" hidden="false" customHeight="false" outlineLevel="0" collapsed="false">
      <c r="A4717" s="51" t="n">
        <f aca="false">Prices_MTM!A4950</f>
        <v>44672</v>
      </c>
      <c r="B4717" s="43" t="n">
        <f aca="false">Prices_MTM!I4950</f>
        <v>25499.9999999995</v>
      </c>
      <c r="C4717" s="43" t="n">
        <f aca="false">-PERCENTILE(Prices_MTM!I4700:I4949,1-Inputs!$B$8)</f>
        <v>198375</v>
      </c>
      <c r="D4717" s="43" t="n">
        <f aca="false">NORMSINV(Inputs!$B$8)*STDEV(Prices_MTM!I4700:I4949)</f>
        <v>211367.306353428</v>
      </c>
      <c r="E4717" s="43" t="n">
        <f aca="false">-PERCENTILE(Prices_MTM!I4700:I4949,1-Inputs!$B$9)</f>
        <v>405250</v>
      </c>
      <c r="F4717" s="43" t="n">
        <f aca="false">NORMSINV(Inputs!$B$9)*STDEV(Prices_MTM!I4700:I4949)</f>
        <v>298940.814988119</v>
      </c>
      <c r="G4717" s="52" t="n">
        <f aca="false">IF(-B4717&gt;C4717,1,0)</f>
        <v>0</v>
      </c>
      <c r="H4717" s="52" t="n">
        <f aca="false">IF(-B4717&gt;D4717,1,0)</f>
        <v>0</v>
      </c>
      <c r="I4717" s="52" t="n">
        <f aca="false">IF(-B4717&gt;E4717,1,0)</f>
        <v>0</v>
      </c>
      <c r="J4717" s="52" t="n">
        <f aca="false">IF(-B4717&gt;F4717,1,0)</f>
        <v>0</v>
      </c>
    </row>
    <row r="4718" customFormat="false" ht="15" hidden="false" customHeight="false" outlineLevel="0" collapsed="false">
      <c r="A4718" s="51" t="n">
        <f aca="false">Prices_MTM!A4951</f>
        <v>44673</v>
      </c>
      <c r="B4718" s="43" t="n">
        <f aca="false">Prices_MTM!I4951</f>
        <v>-500.000000000262</v>
      </c>
      <c r="C4718" s="43" t="n">
        <f aca="false">-PERCENTILE(Prices_MTM!I4701:I4950,1-Inputs!$B$8)</f>
        <v>198375</v>
      </c>
      <c r="D4718" s="43" t="n">
        <f aca="false">NORMSINV(Inputs!$B$8)*STDEV(Prices_MTM!I4701:I4950)</f>
        <v>211357.21811697</v>
      </c>
      <c r="E4718" s="43" t="n">
        <f aca="false">-PERCENTILE(Prices_MTM!I4701:I4950,1-Inputs!$B$9)</f>
        <v>405250</v>
      </c>
      <c r="F4718" s="43" t="n">
        <f aca="false">NORMSINV(Inputs!$B$9)*STDEV(Prices_MTM!I4701:I4950)</f>
        <v>298926.547002779</v>
      </c>
      <c r="G4718" s="52" t="n">
        <f aca="false">IF(-B4718&gt;C4718,1,0)</f>
        <v>0</v>
      </c>
      <c r="H4718" s="52" t="n">
        <f aca="false">IF(-B4718&gt;D4718,1,0)</f>
        <v>0</v>
      </c>
      <c r="I4718" s="52" t="n">
        <f aca="false">IF(-B4718&gt;E4718,1,0)</f>
        <v>0</v>
      </c>
      <c r="J4718" s="52" t="n">
        <f aca="false">IF(-B4718&gt;F4718,1,0)</f>
        <v>0</v>
      </c>
    </row>
    <row r="4719" customFormat="false" ht="15" hidden="false" customHeight="false" outlineLevel="0" collapsed="false">
      <c r="A4719" s="51" t="n">
        <f aca="false">Prices_MTM!A4952</f>
        <v>44676</v>
      </c>
      <c r="B4719" s="43" t="n">
        <f aca="false">Prices_MTM!I4952</f>
        <v>-32000.0000000001</v>
      </c>
      <c r="C4719" s="43" t="n">
        <f aca="false">-PERCENTILE(Prices_MTM!I4702:I4951,1-Inputs!$B$8)</f>
        <v>198375</v>
      </c>
      <c r="D4719" s="43" t="n">
        <f aca="false">NORMSINV(Inputs!$B$8)*STDEV(Prices_MTM!I4702:I4951)</f>
        <v>211349.758583581</v>
      </c>
      <c r="E4719" s="43" t="n">
        <f aca="false">-PERCENTILE(Prices_MTM!I4702:I4951,1-Inputs!$B$9)</f>
        <v>405250</v>
      </c>
      <c r="F4719" s="43" t="n">
        <f aca="false">NORMSINV(Inputs!$B$9)*STDEV(Prices_MTM!I4702:I4951)</f>
        <v>298915.996842353</v>
      </c>
      <c r="G4719" s="52" t="n">
        <f aca="false">IF(-B4719&gt;C4719,1,0)</f>
        <v>0</v>
      </c>
      <c r="H4719" s="52" t="n">
        <f aca="false">IF(-B4719&gt;D4719,1,0)</f>
        <v>0</v>
      </c>
      <c r="I4719" s="52" t="n">
        <f aca="false">IF(-B4719&gt;E4719,1,0)</f>
        <v>0</v>
      </c>
      <c r="J4719" s="52" t="n">
        <f aca="false">IF(-B4719&gt;F4719,1,0)</f>
        <v>0</v>
      </c>
    </row>
    <row r="4720" customFormat="false" ht="15" hidden="false" customHeight="false" outlineLevel="0" collapsed="false">
      <c r="A4720" s="51" t="n">
        <f aca="false">Prices_MTM!A4953</f>
        <v>44677</v>
      </c>
      <c r="B4720" s="43" t="n">
        <f aca="false">Prices_MTM!I4953</f>
        <v>121000.000000001</v>
      </c>
      <c r="C4720" s="43" t="n">
        <f aca="false">-PERCENTILE(Prices_MTM!I4703:I4952,1-Inputs!$B$8)</f>
        <v>198375</v>
      </c>
      <c r="D4720" s="43" t="n">
        <f aca="false">NORMSINV(Inputs!$B$8)*STDEV(Prices_MTM!I4703:I4952)</f>
        <v>211380.654148493</v>
      </c>
      <c r="E4720" s="43" t="n">
        <f aca="false">-PERCENTILE(Prices_MTM!I4703:I4952,1-Inputs!$B$9)</f>
        <v>405250</v>
      </c>
      <c r="F4720" s="43" t="n">
        <f aca="false">NORMSINV(Inputs!$B$9)*STDEV(Prices_MTM!I4703:I4952)</f>
        <v>298959.693029401</v>
      </c>
      <c r="G4720" s="52" t="n">
        <f aca="false">IF(-B4720&gt;C4720,1,0)</f>
        <v>0</v>
      </c>
      <c r="H4720" s="52" t="n">
        <f aca="false">IF(-B4720&gt;D4720,1,0)</f>
        <v>0</v>
      </c>
      <c r="I4720" s="52" t="n">
        <f aca="false">IF(-B4720&gt;E4720,1,0)</f>
        <v>0</v>
      </c>
      <c r="J4720" s="52" t="n">
        <f aca="false">IF(-B4720&gt;F4720,1,0)</f>
        <v>0</v>
      </c>
    </row>
    <row r="4721" customFormat="false" ht="15" hidden="false" customHeight="false" outlineLevel="0" collapsed="false">
      <c r="A4721" s="51" t="n">
        <f aca="false">Prices_MTM!A4954</f>
        <v>44678</v>
      </c>
      <c r="B4721" s="43" t="n">
        <f aca="false">Prices_MTM!I4954</f>
        <v>-86500.0000000009</v>
      </c>
      <c r="C4721" s="43" t="n">
        <f aca="false">-PERCENTILE(Prices_MTM!I4704:I4953,1-Inputs!$B$8)</f>
        <v>198375</v>
      </c>
      <c r="D4721" s="43" t="n">
        <f aca="false">NORMSINV(Inputs!$B$8)*STDEV(Prices_MTM!I4704:I4953)</f>
        <v>211582.876811803</v>
      </c>
      <c r="E4721" s="43" t="n">
        <f aca="false">-PERCENTILE(Prices_MTM!I4704:I4953,1-Inputs!$B$9)</f>
        <v>405250</v>
      </c>
      <c r="F4721" s="43" t="n">
        <f aca="false">NORMSINV(Inputs!$B$9)*STDEV(Prices_MTM!I4704:I4953)</f>
        <v>299245.700401222</v>
      </c>
      <c r="G4721" s="52" t="n">
        <f aca="false">IF(-B4721&gt;C4721,1,0)</f>
        <v>0</v>
      </c>
      <c r="H4721" s="52" t="n">
        <f aca="false">IF(-B4721&gt;D4721,1,0)</f>
        <v>0</v>
      </c>
      <c r="I4721" s="52" t="n">
        <f aca="false">IF(-B4721&gt;E4721,1,0)</f>
        <v>0</v>
      </c>
      <c r="J4721" s="52" t="n">
        <f aca="false">IF(-B4721&gt;F4721,1,0)</f>
        <v>0</v>
      </c>
    </row>
    <row r="4722" customFormat="false" ht="15" hidden="false" customHeight="false" outlineLevel="0" collapsed="false">
      <c r="A4722" s="51" t="n">
        <f aca="false">Prices_MTM!A4955</f>
        <v>44679</v>
      </c>
      <c r="B4722" s="43" t="n">
        <f aca="false">Prices_MTM!I4955</f>
        <v>227000</v>
      </c>
      <c r="C4722" s="43" t="n">
        <f aca="false">-PERCENTILE(Prices_MTM!I4705:I4954,1-Inputs!$B$8)</f>
        <v>198375</v>
      </c>
      <c r="D4722" s="43" t="n">
        <f aca="false">NORMSINV(Inputs!$B$8)*STDEV(Prices_MTM!I4705:I4954)</f>
        <v>211750.694845367</v>
      </c>
      <c r="E4722" s="43" t="n">
        <f aca="false">-PERCENTILE(Prices_MTM!I4705:I4954,1-Inputs!$B$9)</f>
        <v>405250</v>
      </c>
      <c r="F4722" s="43" t="n">
        <f aca="false">NORMSINV(Inputs!$B$9)*STDEV(Prices_MTM!I4705:I4954)</f>
        <v>299483.048648635</v>
      </c>
      <c r="G4722" s="52" t="n">
        <f aca="false">IF(-B4722&gt;C4722,1,0)</f>
        <v>0</v>
      </c>
      <c r="H4722" s="52" t="n">
        <f aca="false">IF(-B4722&gt;D4722,1,0)</f>
        <v>0</v>
      </c>
      <c r="I4722" s="52" t="n">
        <f aca="false">IF(-B4722&gt;E4722,1,0)</f>
        <v>0</v>
      </c>
      <c r="J4722" s="52" t="n">
        <f aca="false">IF(-B4722&gt;F4722,1,0)</f>
        <v>0</v>
      </c>
    </row>
    <row r="4723" customFormat="false" ht="15" hidden="false" customHeight="false" outlineLevel="0" collapsed="false">
      <c r="A4723" s="51" t="n">
        <f aca="false">Prices_MTM!A4956</f>
        <v>44680</v>
      </c>
      <c r="B4723" s="43" t="n">
        <f aca="false">Prices_MTM!I4956</f>
        <v>-216999.999999999</v>
      </c>
      <c r="C4723" s="43" t="n">
        <f aca="false">-PERCENTILE(Prices_MTM!I4706:I4955,1-Inputs!$B$8)</f>
        <v>198375</v>
      </c>
      <c r="D4723" s="43" t="n">
        <f aca="false">NORMSINV(Inputs!$B$8)*STDEV(Prices_MTM!I4706:I4955)</f>
        <v>212944.184797007</v>
      </c>
      <c r="E4723" s="43" t="n">
        <f aca="false">-PERCENTILE(Prices_MTM!I4706:I4955,1-Inputs!$B$9)</f>
        <v>405250</v>
      </c>
      <c r="F4723" s="43" t="n">
        <f aca="false">NORMSINV(Inputs!$B$9)*STDEV(Prices_MTM!I4706:I4955)</f>
        <v>301171.024263116</v>
      </c>
      <c r="G4723" s="52" t="n">
        <f aca="false">IF(-B4723&gt;C4723,1,0)</f>
        <v>1</v>
      </c>
      <c r="H4723" s="52" t="n">
        <f aca="false">IF(-B4723&gt;D4723,1,0)</f>
        <v>1</v>
      </c>
      <c r="I4723" s="52" t="n">
        <f aca="false">IF(-B4723&gt;E4723,1,0)</f>
        <v>0</v>
      </c>
      <c r="J4723" s="52" t="n">
        <f aca="false">IF(-B4723&gt;F4723,1,0)</f>
        <v>0</v>
      </c>
    </row>
    <row r="4724" customFormat="false" ht="15" hidden="false" customHeight="false" outlineLevel="0" collapsed="false">
      <c r="A4724" s="51" t="n">
        <f aca="false">Prices_MTM!A4957</f>
        <v>44684</v>
      </c>
      <c r="B4724" s="43" t="n">
        <f aca="false">Prices_MTM!I4957</f>
        <v>-35000.0000000001</v>
      </c>
      <c r="C4724" s="43" t="n">
        <f aca="false">-PERCENTILE(Prices_MTM!I4707:I4956,1-Inputs!$B$8)</f>
        <v>213175</v>
      </c>
      <c r="D4724" s="43" t="n">
        <f aca="false">NORMSINV(Inputs!$B$8)*STDEV(Prices_MTM!I4707:I4956)</f>
        <v>214238.088326212</v>
      </c>
      <c r="E4724" s="43" t="n">
        <f aca="false">-PERCENTILE(Prices_MTM!I4707:I4956,1-Inputs!$B$9)</f>
        <v>405250</v>
      </c>
      <c r="F4724" s="43" t="n">
        <f aca="false">NORMSINV(Inputs!$B$9)*STDEV(Prices_MTM!I4707:I4956)</f>
        <v>303001.016716585</v>
      </c>
      <c r="G4724" s="52" t="n">
        <f aca="false">IF(-B4724&gt;C4724,1,0)</f>
        <v>0</v>
      </c>
      <c r="H4724" s="52" t="n">
        <f aca="false">IF(-B4724&gt;D4724,1,0)</f>
        <v>0</v>
      </c>
      <c r="I4724" s="52" t="n">
        <f aca="false">IF(-B4724&gt;E4724,1,0)</f>
        <v>0</v>
      </c>
      <c r="J4724" s="52" t="n">
        <f aca="false">IF(-B4724&gt;F4724,1,0)</f>
        <v>0</v>
      </c>
    </row>
    <row r="4725" customFormat="false" ht="15" hidden="false" customHeight="false" outlineLevel="0" collapsed="false">
      <c r="A4725" s="51" t="n">
        <f aca="false">Prices_MTM!A4958</f>
        <v>44685</v>
      </c>
      <c r="B4725" s="43" t="n">
        <f aca="false">Prices_MTM!I4958</f>
        <v>251500</v>
      </c>
      <c r="C4725" s="43" t="n">
        <f aca="false">-PERCENTILE(Prices_MTM!I4708:I4957,1-Inputs!$B$8)</f>
        <v>213175</v>
      </c>
      <c r="D4725" s="43" t="n">
        <f aca="false">NORMSINV(Inputs!$B$8)*STDEV(Prices_MTM!I4708:I4957)</f>
        <v>214208.157109536</v>
      </c>
      <c r="E4725" s="43" t="n">
        <f aca="false">-PERCENTILE(Prices_MTM!I4708:I4957,1-Inputs!$B$9)</f>
        <v>405250</v>
      </c>
      <c r="F4725" s="43" t="n">
        <f aca="false">NORMSINV(Inputs!$B$9)*STDEV(Prices_MTM!I4708:I4957)</f>
        <v>302958.684425649</v>
      </c>
      <c r="G4725" s="52" t="n">
        <f aca="false">IF(-B4725&gt;C4725,1,0)</f>
        <v>0</v>
      </c>
      <c r="H4725" s="52" t="n">
        <f aca="false">IF(-B4725&gt;D4725,1,0)</f>
        <v>0</v>
      </c>
      <c r="I4725" s="52" t="n">
        <f aca="false">IF(-B4725&gt;E4725,1,0)</f>
        <v>0</v>
      </c>
      <c r="J4725" s="52" t="n">
        <f aca="false">IF(-B4725&gt;F4725,1,0)</f>
        <v>0</v>
      </c>
    </row>
    <row r="4726" customFormat="false" ht="15" hidden="false" customHeight="false" outlineLevel="0" collapsed="false">
      <c r="A4726" s="51" t="n">
        <f aca="false">Prices_MTM!A4959</f>
        <v>44686</v>
      </c>
      <c r="B4726" s="43" t="n">
        <f aca="false">Prices_MTM!I4959</f>
        <v>-46000.0000000001</v>
      </c>
      <c r="C4726" s="43" t="n">
        <f aca="false">-PERCENTILE(Prices_MTM!I4709:I4958,1-Inputs!$B$8)</f>
        <v>213175</v>
      </c>
      <c r="D4726" s="43" t="n">
        <f aca="false">NORMSINV(Inputs!$B$8)*STDEV(Prices_MTM!I4709:I4958)</f>
        <v>215680.917683217</v>
      </c>
      <c r="E4726" s="43" t="n">
        <f aca="false">-PERCENTILE(Prices_MTM!I4709:I4958,1-Inputs!$B$9)</f>
        <v>405250</v>
      </c>
      <c r="F4726" s="43" t="n">
        <f aca="false">NORMSINV(Inputs!$B$9)*STDEV(Prices_MTM!I4709:I4958)</f>
        <v>305041.637810325</v>
      </c>
      <c r="G4726" s="52" t="n">
        <f aca="false">IF(-B4726&gt;C4726,1,0)</f>
        <v>0</v>
      </c>
      <c r="H4726" s="52" t="n">
        <f aca="false">IF(-B4726&gt;D4726,1,0)</f>
        <v>0</v>
      </c>
      <c r="I4726" s="52" t="n">
        <f aca="false">IF(-B4726&gt;E4726,1,0)</f>
        <v>0</v>
      </c>
      <c r="J4726" s="52" t="n">
        <f aca="false">IF(-B4726&gt;F4726,1,0)</f>
        <v>0</v>
      </c>
    </row>
    <row r="4727" customFormat="false" ht="15" hidden="false" customHeight="false" outlineLevel="0" collapsed="false">
      <c r="A4727" s="51" t="n">
        <f aca="false">Prices_MTM!A4960</f>
        <v>44687</v>
      </c>
      <c r="B4727" s="43" t="n">
        <f aca="false">Prices_MTM!I4960</f>
        <v>67499.9999999997</v>
      </c>
      <c r="C4727" s="43" t="n">
        <f aca="false">-PERCENTILE(Prices_MTM!I4710:I4959,1-Inputs!$B$8)</f>
        <v>213175</v>
      </c>
      <c r="D4727" s="43" t="n">
        <f aca="false">NORMSINV(Inputs!$B$8)*STDEV(Prices_MTM!I4710:I4959)</f>
        <v>215690.04905922</v>
      </c>
      <c r="E4727" s="43" t="n">
        <f aca="false">-PERCENTILE(Prices_MTM!I4710:I4959,1-Inputs!$B$9)</f>
        <v>405250</v>
      </c>
      <c r="F4727" s="43" t="n">
        <f aca="false">NORMSINV(Inputs!$B$9)*STDEV(Prices_MTM!I4710:I4959)</f>
        <v>305054.552489663</v>
      </c>
      <c r="G4727" s="52" t="n">
        <f aca="false">IF(-B4727&gt;C4727,1,0)</f>
        <v>0</v>
      </c>
      <c r="H4727" s="52" t="n">
        <f aca="false">IF(-B4727&gt;D4727,1,0)</f>
        <v>0</v>
      </c>
      <c r="I4727" s="52" t="n">
        <f aca="false">IF(-B4727&gt;E4727,1,0)</f>
        <v>0</v>
      </c>
      <c r="J4727" s="52" t="n">
        <f aca="false">IF(-B4727&gt;F4727,1,0)</f>
        <v>0</v>
      </c>
    </row>
    <row r="4728" customFormat="false" ht="15" hidden="false" customHeight="false" outlineLevel="0" collapsed="false">
      <c r="A4728" s="51" t="n">
        <f aca="false">Prices_MTM!A4961</f>
        <v>44690</v>
      </c>
      <c r="B4728" s="43" t="n">
        <f aca="false">Prices_MTM!I4961</f>
        <v>-304500</v>
      </c>
      <c r="C4728" s="43" t="n">
        <f aca="false">-PERCENTILE(Prices_MTM!I4711:I4960,1-Inputs!$B$8)</f>
        <v>213175</v>
      </c>
      <c r="D4728" s="43" t="n">
        <f aca="false">NORMSINV(Inputs!$B$8)*STDEV(Prices_MTM!I4711:I4960)</f>
        <v>215334.902975809</v>
      </c>
      <c r="E4728" s="43" t="n">
        <f aca="false">-PERCENTILE(Prices_MTM!I4711:I4960,1-Inputs!$B$9)</f>
        <v>405250</v>
      </c>
      <c r="F4728" s="43" t="n">
        <f aca="false">NORMSINV(Inputs!$B$9)*STDEV(Prices_MTM!I4711:I4960)</f>
        <v>304552.262606492</v>
      </c>
      <c r="G4728" s="52" t="n">
        <f aca="false">IF(-B4728&gt;C4728,1,0)</f>
        <v>1</v>
      </c>
      <c r="H4728" s="52" t="n">
        <f aca="false">IF(-B4728&gt;D4728,1,0)</f>
        <v>1</v>
      </c>
      <c r="I4728" s="52" t="n">
        <f aca="false">IF(-B4728&gt;E4728,1,0)</f>
        <v>0</v>
      </c>
      <c r="J4728" s="52" t="n">
        <f aca="false">IF(-B4728&gt;F4728,1,0)</f>
        <v>0</v>
      </c>
    </row>
    <row r="4729" customFormat="false" ht="15" hidden="false" customHeight="false" outlineLevel="0" collapsed="false">
      <c r="A4729" s="51" t="n">
        <f aca="false">Prices_MTM!A4962</f>
        <v>44691</v>
      </c>
      <c r="B4729" s="43" t="n">
        <f aca="false">Prices_MTM!I4962</f>
        <v>-131000</v>
      </c>
      <c r="C4729" s="43" t="n">
        <f aca="false">-PERCENTILE(Prices_MTM!I4712:I4961,1-Inputs!$B$8)</f>
        <v>220300</v>
      </c>
      <c r="D4729" s="43" t="n">
        <f aca="false">NORMSINV(Inputs!$B$8)*STDEV(Prices_MTM!I4712:I4961)</f>
        <v>217192.294847118</v>
      </c>
      <c r="E4729" s="43" t="n">
        <f aca="false">-PERCENTILE(Prices_MTM!I4712:I4961,1-Inputs!$B$9)</f>
        <v>405250</v>
      </c>
      <c r="F4729" s="43" t="n">
        <f aca="false">NORMSINV(Inputs!$B$9)*STDEV(Prices_MTM!I4712:I4961)</f>
        <v>307179.207375485</v>
      </c>
      <c r="G4729" s="52" t="n">
        <f aca="false">IF(-B4729&gt;C4729,1,0)</f>
        <v>0</v>
      </c>
      <c r="H4729" s="52" t="n">
        <f aca="false">IF(-B4729&gt;D4729,1,0)</f>
        <v>0</v>
      </c>
      <c r="I4729" s="52" t="n">
        <f aca="false">IF(-B4729&gt;E4729,1,0)</f>
        <v>0</v>
      </c>
      <c r="J4729" s="52" t="n">
        <f aca="false">IF(-B4729&gt;F4729,1,0)</f>
        <v>0</v>
      </c>
    </row>
    <row r="4730" customFormat="false" ht="15" hidden="false" customHeight="false" outlineLevel="0" collapsed="false">
      <c r="A4730" s="51" t="n">
        <f aca="false">Prices_MTM!A4963</f>
        <v>44692</v>
      </c>
      <c r="B4730" s="43" t="n">
        <f aca="false">Prices_MTM!I4963</f>
        <v>321500</v>
      </c>
      <c r="C4730" s="43" t="n">
        <f aca="false">-PERCENTILE(Prices_MTM!I4713:I4962,1-Inputs!$B$8)</f>
        <v>220300</v>
      </c>
      <c r="D4730" s="43" t="n">
        <f aca="false">NORMSINV(Inputs!$B$8)*STDEV(Prices_MTM!I4713:I4962)</f>
        <v>217590.785126752</v>
      </c>
      <c r="E4730" s="43" t="n">
        <f aca="false">-PERCENTILE(Prices_MTM!I4713:I4962,1-Inputs!$B$9)</f>
        <v>405250</v>
      </c>
      <c r="F4730" s="43" t="n">
        <f aca="false">NORMSINV(Inputs!$B$9)*STDEV(Prices_MTM!I4713:I4962)</f>
        <v>307742.799782532</v>
      </c>
      <c r="G4730" s="52" t="n">
        <f aca="false">IF(-B4730&gt;C4730,1,0)</f>
        <v>0</v>
      </c>
      <c r="H4730" s="52" t="n">
        <f aca="false">IF(-B4730&gt;D4730,1,0)</f>
        <v>0</v>
      </c>
      <c r="I4730" s="52" t="n">
        <f aca="false">IF(-B4730&gt;E4730,1,0)</f>
        <v>0</v>
      </c>
      <c r="J4730" s="52" t="n">
        <f aca="false">IF(-B4730&gt;F4730,1,0)</f>
        <v>0</v>
      </c>
    </row>
    <row r="4731" customFormat="false" ht="15" hidden="false" customHeight="false" outlineLevel="0" collapsed="false">
      <c r="A4731" s="51" t="n">
        <f aca="false">Prices_MTM!A4964</f>
        <v>44693</v>
      </c>
      <c r="B4731" s="43" t="n">
        <f aca="false">Prices_MTM!I4964</f>
        <v>47000.0000000006</v>
      </c>
      <c r="C4731" s="43" t="n">
        <f aca="false">-PERCENTILE(Prices_MTM!I4714:I4963,1-Inputs!$B$8)</f>
        <v>220300</v>
      </c>
      <c r="D4731" s="43" t="n">
        <f aca="false">NORMSINV(Inputs!$B$8)*STDEV(Prices_MTM!I4714:I4963)</f>
        <v>219988.205936777</v>
      </c>
      <c r="E4731" s="43" t="n">
        <f aca="false">-PERCENTILE(Prices_MTM!I4714:I4963,1-Inputs!$B$9)</f>
        <v>405250</v>
      </c>
      <c r="F4731" s="43" t="n">
        <f aca="false">NORMSINV(Inputs!$B$9)*STDEV(Prices_MTM!I4714:I4963)</f>
        <v>311133.517785153</v>
      </c>
      <c r="G4731" s="52" t="n">
        <f aca="false">IF(-B4731&gt;C4731,1,0)</f>
        <v>0</v>
      </c>
      <c r="H4731" s="52" t="n">
        <f aca="false">IF(-B4731&gt;D4731,1,0)</f>
        <v>0</v>
      </c>
      <c r="I4731" s="52" t="n">
        <f aca="false">IF(-B4731&gt;E4731,1,0)</f>
        <v>0</v>
      </c>
      <c r="J4731" s="52" t="n">
        <f aca="false">IF(-B4731&gt;F4731,1,0)</f>
        <v>0</v>
      </c>
    </row>
    <row r="4732" customFormat="false" ht="15" hidden="false" customHeight="false" outlineLevel="0" collapsed="false">
      <c r="A4732" s="51" t="n">
        <f aca="false">Prices_MTM!A4965</f>
        <v>44694</v>
      </c>
      <c r="B4732" s="43" t="n">
        <f aca="false">Prices_MTM!I4965</f>
        <v>233999.999999999</v>
      </c>
      <c r="C4732" s="43" t="n">
        <f aca="false">-PERCENTILE(Prices_MTM!I4715:I4964,1-Inputs!$B$8)</f>
        <v>220300</v>
      </c>
      <c r="D4732" s="43" t="n">
        <f aca="false">NORMSINV(Inputs!$B$8)*STDEV(Prices_MTM!I4715:I4964)</f>
        <v>220022.734119758</v>
      </c>
      <c r="E4732" s="43" t="n">
        <f aca="false">-PERCENTILE(Prices_MTM!I4715:I4964,1-Inputs!$B$9)</f>
        <v>405250</v>
      </c>
      <c r="F4732" s="43" t="n">
        <f aca="false">NORMSINV(Inputs!$B$9)*STDEV(Prices_MTM!I4715:I4964)</f>
        <v>311182.35165326</v>
      </c>
      <c r="G4732" s="52" t="n">
        <f aca="false">IF(-B4732&gt;C4732,1,0)</f>
        <v>0</v>
      </c>
      <c r="H4732" s="52" t="n">
        <f aca="false">IF(-B4732&gt;D4732,1,0)</f>
        <v>0</v>
      </c>
      <c r="I4732" s="52" t="n">
        <f aca="false">IF(-B4732&gt;E4732,1,0)</f>
        <v>0</v>
      </c>
      <c r="J4732" s="52" t="n">
        <f aca="false">IF(-B4732&gt;F4732,1,0)</f>
        <v>0</v>
      </c>
    </row>
    <row r="4733" customFormat="false" ht="15" hidden="false" customHeight="false" outlineLevel="0" collapsed="false">
      <c r="A4733" s="51" t="n">
        <f aca="false">Prices_MTM!A4966</f>
        <v>44697</v>
      </c>
      <c r="B4733" s="43" t="n">
        <f aca="false">Prices_MTM!I4966</f>
        <v>218000</v>
      </c>
      <c r="C4733" s="43" t="n">
        <f aca="false">-PERCENTILE(Prices_MTM!I4716:I4965,1-Inputs!$B$8)</f>
        <v>220300</v>
      </c>
      <c r="D4733" s="43" t="n">
        <f aca="false">NORMSINV(Inputs!$B$8)*STDEV(Prices_MTM!I4716:I4965)</f>
        <v>221267.193392241</v>
      </c>
      <c r="E4733" s="43" t="n">
        <f aca="false">-PERCENTILE(Prices_MTM!I4716:I4965,1-Inputs!$B$9)</f>
        <v>405250</v>
      </c>
      <c r="F4733" s="43" t="n">
        <f aca="false">NORMSINV(Inputs!$B$9)*STDEV(Prices_MTM!I4716:I4965)</f>
        <v>312942.41415088</v>
      </c>
      <c r="G4733" s="52" t="n">
        <f aca="false">IF(-B4733&gt;C4733,1,0)</f>
        <v>0</v>
      </c>
      <c r="H4733" s="52" t="n">
        <f aca="false">IF(-B4733&gt;D4733,1,0)</f>
        <v>0</v>
      </c>
      <c r="I4733" s="52" t="n">
        <f aca="false">IF(-B4733&gt;E4733,1,0)</f>
        <v>0</v>
      </c>
      <c r="J4733" s="52" t="n">
        <f aca="false">IF(-B4733&gt;F4733,1,0)</f>
        <v>0</v>
      </c>
    </row>
    <row r="4734" customFormat="false" ht="15" hidden="false" customHeight="false" outlineLevel="0" collapsed="false">
      <c r="A4734" s="51" t="n">
        <f aca="false">Prices_MTM!A4967</f>
        <v>44698</v>
      </c>
      <c r="B4734" s="43" t="n">
        <f aca="false">Prices_MTM!I4967</f>
        <v>-77499.9999999992</v>
      </c>
      <c r="C4734" s="43" t="n">
        <f aca="false">-PERCENTILE(Prices_MTM!I4717:I4966,1-Inputs!$B$8)</f>
        <v>220300</v>
      </c>
      <c r="D4734" s="43" t="n">
        <f aca="false">NORMSINV(Inputs!$B$8)*STDEV(Prices_MTM!I4717:I4966)</f>
        <v>222319.769409483</v>
      </c>
      <c r="E4734" s="43" t="n">
        <f aca="false">-PERCENTILE(Prices_MTM!I4717:I4966,1-Inputs!$B$9)</f>
        <v>405250</v>
      </c>
      <c r="F4734" s="43" t="n">
        <f aca="false">NORMSINV(Inputs!$B$9)*STDEV(Prices_MTM!I4717:I4966)</f>
        <v>314431.092498821</v>
      </c>
      <c r="G4734" s="52" t="n">
        <f aca="false">IF(-B4734&gt;C4734,1,0)</f>
        <v>0</v>
      </c>
      <c r="H4734" s="52" t="n">
        <f aca="false">IF(-B4734&gt;D4734,1,0)</f>
        <v>0</v>
      </c>
      <c r="I4734" s="52" t="n">
        <f aca="false">IF(-B4734&gt;E4734,1,0)</f>
        <v>0</v>
      </c>
      <c r="J4734" s="52" t="n">
        <f aca="false">IF(-B4734&gt;F4734,1,0)</f>
        <v>0</v>
      </c>
    </row>
    <row r="4735" customFormat="false" ht="15" hidden="false" customHeight="false" outlineLevel="0" collapsed="false">
      <c r="A4735" s="51" t="n">
        <f aca="false">Prices_MTM!A4968</f>
        <v>44699</v>
      </c>
      <c r="B4735" s="43" t="n">
        <f aca="false">Prices_MTM!I4968</f>
        <v>-121500</v>
      </c>
      <c r="C4735" s="43" t="n">
        <f aca="false">-PERCENTILE(Prices_MTM!I4718:I4967,1-Inputs!$B$8)</f>
        <v>220300</v>
      </c>
      <c r="D4735" s="43" t="n">
        <f aca="false">NORMSINV(Inputs!$B$8)*STDEV(Prices_MTM!I4718:I4967)</f>
        <v>222501.382816119</v>
      </c>
      <c r="E4735" s="43" t="n">
        <f aca="false">-PERCENTILE(Prices_MTM!I4718:I4967,1-Inputs!$B$9)</f>
        <v>405250</v>
      </c>
      <c r="F4735" s="43" t="n">
        <f aca="false">NORMSINV(Inputs!$B$9)*STDEV(Prices_MTM!I4718:I4967)</f>
        <v>314687.951805633</v>
      </c>
      <c r="G4735" s="52" t="n">
        <f aca="false">IF(-B4735&gt;C4735,1,0)</f>
        <v>0</v>
      </c>
      <c r="H4735" s="52" t="n">
        <f aca="false">IF(-B4735&gt;D4735,1,0)</f>
        <v>0</v>
      </c>
      <c r="I4735" s="52" t="n">
        <f aca="false">IF(-B4735&gt;E4735,1,0)</f>
        <v>0</v>
      </c>
      <c r="J4735" s="52" t="n">
        <f aca="false">IF(-B4735&gt;F4735,1,0)</f>
        <v>0</v>
      </c>
    </row>
    <row r="4736" customFormat="false" ht="15" hidden="false" customHeight="false" outlineLevel="0" collapsed="false">
      <c r="A4736" s="51" t="n">
        <f aca="false">Prices_MTM!A4969</f>
        <v>44700</v>
      </c>
      <c r="B4736" s="43" t="n">
        <f aca="false">Prices_MTM!I4969</f>
        <v>94999.9999999996</v>
      </c>
      <c r="C4736" s="43" t="n">
        <f aca="false">-PERCENTILE(Prices_MTM!I4719:I4968,1-Inputs!$B$8)</f>
        <v>220300</v>
      </c>
      <c r="D4736" s="43" t="n">
        <f aca="false">NORMSINV(Inputs!$B$8)*STDEV(Prices_MTM!I4719:I4968)</f>
        <v>222622.577693121</v>
      </c>
      <c r="E4736" s="43" t="n">
        <f aca="false">-PERCENTILE(Prices_MTM!I4719:I4968,1-Inputs!$B$9)</f>
        <v>405250</v>
      </c>
      <c r="F4736" s="43" t="n">
        <f aca="false">NORMSINV(Inputs!$B$9)*STDEV(Prices_MTM!I4719:I4968)</f>
        <v>314859.360032991</v>
      </c>
      <c r="G4736" s="52" t="n">
        <f aca="false">IF(-B4736&gt;C4736,1,0)</f>
        <v>0</v>
      </c>
      <c r="H4736" s="52" t="n">
        <f aca="false">IF(-B4736&gt;D4736,1,0)</f>
        <v>0</v>
      </c>
      <c r="I4736" s="52" t="n">
        <f aca="false">IF(-B4736&gt;E4736,1,0)</f>
        <v>0</v>
      </c>
      <c r="J4736" s="52" t="n">
        <f aca="false">IF(-B4736&gt;F4736,1,0)</f>
        <v>0</v>
      </c>
    </row>
    <row r="4737" customFormat="false" ht="15" hidden="false" customHeight="false" outlineLevel="0" collapsed="false">
      <c r="A4737" s="51" t="n">
        <f aca="false">Prices_MTM!A4970</f>
        <v>44701</v>
      </c>
      <c r="B4737" s="43" t="n">
        <f aca="false">Prices_MTM!I4970</f>
        <v>21500.0000000003</v>
      </c>
      <c r="C4737" s="43" t="n">
        <f aca="false">-PERCENTILE(Prices_MTM!I4720:I4969,1-Inputs!$B$8)</f>
        <v>220300</v>
      </c>
      <c r="D4737" s="43" t="n">
        <f aca="false">NORMSINV(Inputs!$B$8)*STDEV(Prices_MTM!I4720:I4969)</f>
        <v>222747.445871371</v>
      </c>
      <c r="E4737" s="43" t="n">
        <f aca="false">-PERCENTILE(Prices_MTM!I4720:I4969,1-Inputs!$B$9)</f>
        <v>405250</v>
      </c>
      <c r="F4737" s="43" t="n">
        <f aca="false">NORMSINV(Inputs!$B$9)*STDEV(Prices_MTM!I4720:I4969)</f>
        <v>315035.963480403</v>
      </c>
      <c r="G4737" s="52" t="n">
        <f aca="false">IF(-B4737&gt;C4737,1,0)</f>
        <v>0</v>
      </c>
      <c r="H4737" s="52" t="n">
        <f aca="false">IF(-B4737&gt;D4737,1,0)</f>
        <v>0</v>
      </c>
      <c r="I4737" s="52" t="n">
        <f aca="false">IF(-B4737&gt;E4737,1,0)</f>
        <v>0</v>
      </c>
      <c r="J4737" s="52" t="n">
        <f aca="false">IF(-B4737&gt;F4737,1,0)</f>
        <v>0</v>
      </c>
    </row>
    <row r="4738" customFormat="false" ht="15" hidden="false" customHeight="false" outlineLevel="0" collapsed="false">
      <c r="A4738" s="51" t="n">
        <f aca="false">Prices_MTM!A4971</f>
        <v>44704</v>
      </c>
      <c r="B4738" s="43" t="n">
        <f aca="false">Prices_MTM!I4971</f>
        <v>-306000</v>
      </c>
      <c r="C4738" s="43" t="n">
        <f aca="false">-PERCENTILE(Prices_MTM!I4721:I4970,1-Inputs!$B$8)</f>
        <v>220300</v>
      </c>
      <c r="D4738" s="43" t="n">
        <f aca="false">NORMSINV(Inputs!$B$8)*STDEV(Prices_MTM!I4721:I4970)</f>
        <v>222653.488344446</v>
      </c>
      <c r="E4738" s="43" t="n">
        <f aca="false">-PERCENTILE(Prices_MTM!I4721:I4970,1-Inputs!$B$9)</f>
        <v>405250</v>
      </c>
      <c r="F4738" s="43" t="n">
        <f aca="false">NORMSINV(Inputs!$B$9)*STDEV(Prices_MTM!I4721:I4970)</f>
        <v>314903.077557041</v>
      </c>
      <c r="G4738" s="52" t="n">
        <f aca="false">IF(-B4738&gt;C4738,1,0)</f>
        <v>1</v>
      </c>
      <c r="H4738" s="52" t="n">
        <f aca="false">IF(-B4738&gt;D4738,1,0)</f>
        <v>1</v>
      </c>
      <c r="I4738" s="52" t="n">
        <f aca="false">IF(-B4738&gt;E4738,1,0)</f>
        <v>0</v>
      </c>
      <c r="J4738" s="52" t="n">
        <f aca="false">IF(-B4738&gt;F4738,1,0)</f>
        <v>0</v>
      </c>
    </row>
    <row r="4739" customFormat="false" ht="15" hidden="false" customHeight="false" outlineLevel="0" collapsed="false">
      <c r="A4739" s="51" t="n">
        <f aca="false">Prices_MTM!A4972</f>
        <v>44705</v>
      </c>
      <c r="B4739" s="43" t="n">
        <f aca="false">Prices_MTM!I4972</f>
        <v>191000</v>
      </c>
      <c r="C4739" s="43" t="n">
        <f aca="false">-PERCENTILE(Prices_MTM!I4722:I4971,1-Inputs!$B$8)</f>
        <v>234825</v>
      </c>
      <c r="D4739" s="43" t="n">
        <f aca="false">NORMSINV(Inputs!$B$8)*STDEV(Prices_MTM!I4722:I4971)</f>
        <v>224995.40258059</v>
      </c>
      <c r="E4739" s="43" t="n">
        <f aca="false">-PERCENTILE(Prices_MTM!I4722:I4971,1-Inputs!$B$9)</f>
        <v>405250</v>
      </c>
      <c r="F4739" s="43" t="n">
        <f aca="false">NORMSINV(Inputs!$B$9)*STDEV(Prices_MTM!I4722:I4971)</f>
        <v>318215.291552968</v>
      </c>
      <c r="G4739" s="52" t="n">
        <f aca="false">IF(-B4739&gt;C4739,1,0)</f>
        <v>0</v>
      </c>
      <c r="H4739" s="52" t="n">
        <f aca="false">IF(-B4739&gt;D4739,1,0)</f>
        <v>0</v>
      </c>
      <c r="I4739" s="52" t="n">
        <f aca="false">IF(-B4739&gt;E4739,1,0)</f>
        <v>0</v>
      </c>
      <c r="J4739" s="52" t="n">
        <f aca="false">IF(-B4739&gt;F4739,1,0)</f>
        <v>0</v>
      </c>
    </row>
    <row r="4740" customFormat="false" ht="15" hidden="false" customHeight="false" outlineLevel="0" collapsed="false">
      <c r="A4740" s="51" t="n">
        <f aca="false">Prices_MTM!A4973</f>
        <v>44706</v>
      </c>
      <c r="B4740" s="43" t="n">
        <f aca="false">Prices_MTM!I4973</f>
        <v>999.999999999804</v>
      </c>
      <c r="C4740" s="43" t="n">
        <f aca="false">-PERCENTILE(Prices_MTM!I4723:I4972,1-Inputs!$B$8)</f>
        <v>234825</v>
      </c>
      <c r="D4740" s="43" t="n">
        <f aca="false">NORMSINV(Inputs!$B$8)*STDEV(Prices_MTM!I4723:I4972)</f>
        <v>225421.829707626</v>
      </c>
      <c r="E4740" s="43" t="n">
        <f aca="false">-PERCENTILE(Prices_MTM!I4723:I4972,1-Inputs!$B$9)</f>
        <v>405250</v>
      </c>
      <c r="F4740" s="43" t="n">
        <f aca="false">NORMSINV(Inputs!$B$9)*STDEV(Prices_MTM!I4723:I4972)</f>
        <v>318818.395576425</v>
      </c>
      <c r="G4740" s="52" t="n">
        <f aca="false">IF(-B4740&gt;C4740,1,0)</f>
        <v>0</v>
      </c>
      <c r="H4740" s="52" t="n">
        <f aca="false">IF(-B4740&gt;D4740,1,0)</f>
        <v>0</v>
      </c>
      <c r="I4740" s="52" t="n">
        <f aca="false">IF(-B4740&gt;E4740,1,0)</f>
        <v>0</v>
      </c>
      <c r="J4740" s="52" t="n">
        <f aca="false">IF(-B4740&gt;F4740,1,0)</f>
        <v>0</v>
      </c>
    </row>
    <row r="4741" customFormat="false" ht="15" hidden="false" customHeight="false" outlineLevel="0" collapsed="false">
      <c r="A4741" s="51" t="n">
        <f aca="false">Prices_MTM!A4974</f>
        <v>44707</v>
      </c>
      <c r="B4741" s="43" t="n">
        <f aca="false">Prices_MTM!I4974</f>
        <v>161000</v>
      </c>
      <c r="C4741" s="43" t="n">
        <f aca="false">-PERCENTILE(Prices_MTM!I4724:I4973,1-Inputs!$B$8)</f>
        <v>234825</v>
      </c>
      <c r="D4741" s="43" t="n">
        <f aca="false">NORMSINV(Inputs!$B$8)*STDEV(Prices_MTM!I4724:I4973)</f>
        <v>225342.627146423</v>
      </c>
      <c r="E4741" s="43" t="n">
        <f aca="false">-PERCENTILE(Prices_MTM!I4724:I4973,1-Inputs!$B$9)</f>
        <v>405250</v>
      </c>
      <c r="F4741" s="43" t="n">
        <f aca="false">NORMSINV(Inputs!$B$9)*STDEV(Prices_MTM!I4724:I4973)</f>
        <v>318706.377882659</v>
      </c>
      <c r="G4741" s="52" t="n">
        <f aca="false">IF(-B4741&gt;C4741,1,0)</f>
        <v>0</v>
      </c>
      <c r="H4741" s="52" t="n">
        <f aca="false">IF(-B4741&gt;D4741,1,0)</f>
        <v>0</v>
      </c>
      <c r="I4741" s="52" t="n">
        <f aca="false">IF(-B4741&gt;E4741,1,0)</f>
        <v>0</v>
      </c>
      <c r="J4741" s="52" t="n">
        <f aca="false">IF(-B4741&gt;F4741,1,0)</f>
        <v>0</v>
      </c>
    </row>
    <row r="4742" customFormat="false" ht="15" hidden="false" customHeight="false" outlineLevel="0" collapsed="false">
      <c r="A4742" s="51" t="n">
        <f aca="false">Prices_MTM!A4975</f>
        <v>44708</v>
      </c>
      <c r="B4742" s="43" t="n">
        <f aca="false">Prices_MTM!I4975</f>
        <v>-192000</v>
      </c>
      <c r="C4742" s="43" t="n">
        <f aca="false">-PERCENTILE(Prices_MTM!I4725:I4974,1-Inputs!$B$8)</f>
        <v>234825</v>
      </c>
      <c r="D4742" s="43" t="n">
        <f aca="false">NORMSINV(Inputs!$B$8)*STDEV(Prices_MTM!I4725:I4974)</f>
        <v>225740.585831307</v>
      </c>
      <c r="E4742" s="43" t="n">
        <f aca="false">-PERCENTILE(Prices_MTM!I4725:I4974,1-Inputs!$B$9)</f>
        <v>405250</v>
      </c>
      <c r="F4742" s="43" t="n">
        <f aca="false">NORMSINV(Inputs!$B$9)*STDEV(Prices_MTM!I4725:I4974)</f>
        <v>319269.218445107</v>
      </c>
      <c r="G4742" s="52" t="n">
        <f aca="false">IF(-B4742&gt;C4742,1,0)</f>
        <v>0</v>
      </c>
      <c r="H4742" s="52" t="n">
        <f aca="false">IF(-B4742&gt;D4742,1,0)</f>
        <v>0</v>
      </c>
      <c r="I4742" s="52" t="n">
        <f aca="false">IF(-B4742&gt;E4742,1,0)</f>
        <v>0</v>
      </c>
      <c r="J4742" s="52" t="n">
        <f aca="false">IF(-B4742&gt;F4742,1,0)</f>
        <v>0</v>
      </c>
    </row>
    <row r="4743" customFormat="false" ht="15" hidden="false" customHeight="false" outlineLevel="0" collapsed="false">
      <c r="A4743" s="51" t="n">
        <f aca="false">Prices_MTM!A4976</f>
        <v>44712</v>
      </c>
      <c r="B4743" s="43" t="n">
        <f aca="false">Prices_MTM!I4976</f>
        <v>-275000</v>
      </c>
      <c r="C4743" s="43" t="n">
        <f aca="false">-PERCENTILE(Prices_MTM!I4726:I4975,1-Inputs!$B$8)</f>
        <v>234825</v>
      </c>
      <c r="D4743" s="43" t="n">
        <f aca="false">NORMSINV(Inputs!$B$8)*STDEV(Prices_MTM!I4726:I4975)</f>
        <v>226186.595012452</v>
      </c>
      <c r="E4743" s="43" t="n">
        <f aca="false">-PERCENTILE(Prices_MTM!I4726:I4975,1-Inputs!$B$9)</f>
        <v>405250</v>
      </c>
      <c r="F4743" s="43" t="n">
        <f aca="false">NORMSINV(Inputs!$B$9)*STDEV(Prices_MTM!I4726:I4975)</f>
        <v>319900.017741383</v>
      </c>
      <c r="G4743" s="52" t="n">
        <f aca="false">IF(-B4743&gt;C4743,1,0)</f>
        <v>1</v>
      </c>
      <c r="H4743" s="52" t="n">
        <f aca="false">IF(-B4743&gt;D4743,1,0)</f>
        <v>1</v>
      </c>
      <c r="I4743" s="52" t="n">
        <f aca="false">IF(-B4743&gt;E4743,1,0)</f>
        <v>0</v>
      </c>
      <c r="J4743" s="52" t="n">
        <f aca="false">IF(-B4743&gt;F4743,1,0)</f>
        <v>0</v>
      </c>
    </row>
    <row r="4744" customFormat="false" ht="15" hidden="false" customHeight="false" outlineLevel="0" collapsed="false">
      <c r="A4744" s="51" t="n">
        <f aca="false">Prices_MTM!A4977</f>
        <v>44713</v>
      </c>
      <c r="B4744" s="43" t="n">
        <f aca="false">Prices_MTM!I4977</f>
        <v>254500.000000001</v>
      </c>
      <c r="C4744" s="43" t="n">
        <f aca="false">-PERCENTILE(Prices_MTM!I4727:I4976,1-Inputs!$B$8)</f>
        <v>245325</v>
      </c>
      <c r="D4744" s="43" t="n">
        <f aca="false">NORMSINV(Inputs!$B$8)*STDEV(Prices_MTM!I4727:I4976)</f>
        <v>228107.710122487</v>
      </c>
      <c r="E4744" s="43" t="n">
        <f aca="false">-PERCENTILE(Prices_MTM!I4727:I4976,1-Inputs!$B$9)</f>
        <v>405250</v>
      </c>
      <c r="F4744" s="43" t="n">
        <f aca="false">NORMSINV(Inputs!$B$9)*STDEV(Prices_MTM!I4727:I4976)</f>
        <v>322617.087502965</v>
      </c>
      <c r="G4744" s="52" t="n">
        <f aca="false">IF(-B4744&gt;C4744,1,0)</f>
        <v>0</v>
      </c>
      <c r="H4744" s="52" t="n">
        <f aca="false">IF(-B4744&gt;D4744,1,0)</f>
        <v>0</v>
      </c>
      <c r="I4744" s="52" t="n">
        <f aca="false">IF(-B4744&gt;E4744,1,0)</f>
        <v>0</v>
      </c>
      <c r="J4744" s="52" t="n">
        <f aca="false">IF(-B4744&gt;F4744,1,0)</f>
        <v>0</v>
      </c>
    </row>
    <row r="4745" customFormat="false" ht="15" hidden="false" customHeight="false" outlineLevel="0" collapsed="false">
      <c r="A4745" s="51" t="n">
        <f aca="false">Prices_MTM!A4978</f>
        <v>44715</v>
      </c>
      <c r="B4745" s="43" t="n">
        <f aca="false">Prices_MTM!I4978</f>
        <v>196999.999999999</v>
      </c>
      <c r="C4745" s="43" t="n">
        <f aca="false">-PERCENTILE(Prices_MTM!I4728:I4977,1-Inputs!$B$8)</f>
        <v>245325</v>
      </c>
      <c r="D4745" s="43" t="n">
        <f aca="false">NORMSINV(Inputs!$B$8)*STDEV(Prices_MTM!I4728:I4977)</f>
        <v>229545.727699715</v>
      </c>
      <c r="E4745" s="43" t="n">
        <f aca="false">-PERCENTILE(Prices_MTM!I4728:I4977,1-Inputs!$B$9)</f>
        <v>405250</v>
      </c>
      <c r="F4745" s="43" t="n">
        <f aca="false">NORMSINV(Inputs!$B$9)*STDEV(Prices_MTM!I4728:I4977)</f>
        <v>324650.903204742</v>
      </c>
      <c r="G4745" s="52" t="n">
        <f aca="false">IF(-B4745&gt;C4745,1,0)</f>
        <v>0</v>
      </c>
      <c r="H4745" s="52" t="n">
        <f aca="false">IF(-B4745&gt;D4745,1,0)</f>
        <v>0</v>
      </c>
      <c r="I4745" s="52" t="n">
        <f aca="false">IF(-B4745&gt;E4745,1,0)</f>
        <v>0</v>
      </c>
      <c r="J4745" s="52" t="n">
        <f aca="false">IF(-B4745&gt;F4745,1,0)</f>
        <v>0</v>
      </c>
    </row>
    <row r="4746" customFormat="false" ht="15" hidden="false" customHeight="false" outlineLevel="0" collapsed="false">
      <c r="A4746" s="51" t="n">
        <f aca="false">Prices_MTM!A4979</f>
        <v>44718</v>
      </c>
      <c r="B4746" s="43" t="n">
        <f aca="false">Prices_MTM!I4979</f>
        <v>-21499.9999999996</v>
      </c>
      <c r="C4746" s="43" t="n">
        <f aca="false">-PERCENTILE(Prices_MTM!I4729:I4978,1-Inputs!$B$8)</f>
        <v>245325</v>
      </c>
      <c r="D4746" s="43" t="n">
        <f aca="false">NORMSINV(Inputs!$B$8)*STDEV(Prices_MTM!I4729:I4978)</f>
        <v>230375.348563114</v>
      </c>
      <c r="E4746" s="43" t="n">
        <f aca="false">-PERCENTILE(Prices_MTM!I4729:I4978,1-Inputs!$B$9)</f>
        <v>405250</v>
      </c>
      <c r="F4746" s="43" t="n">
        <f aca="false">NORMSINV(Inputs!$B$9)*STDEV(Prices_MTM!I4729:I4978)</f>
        <v>325824.251823856</v>
      </c>
      <c r="G4746" s="52" t="n">
        <f aca="false">IF(-B4746&gt;C4746,1,0)</f>
        <v>0</v>
      </c>
      <c r="H4746" s="52" t="n">
        <f aca="false">IF(-B4746&gt;D4746,1,0)</f>
        <v>0</v>
      </c>
      <c r="I4746" s="52" t="n">
        <f aca="false">IF(-B4746&gt;E4746,1,0)</f>
        <v>0</v>
      </c>
      <c r="J4746" s="52" t="n">
        <f aca="false">IF(-B4746&gt;F4746,1,0)</f>
        <v>0</v>
      </c>
    </row>
    <row r="4747" customFormat="false" ht="15" hidden="false" customHeight="false" outlineLevel="0" collapsed="false">
      <c r="A4747" s="51" t="n">
        <f aca="false">Prices_MTM!A4980</f>
        <v>44719</v>
      </c>
      <c r="B4747" s="43" t="n">
        <f aca="false">Prices_MTM!I4980</f>
        <v>18999.9999999998</v>
      </c>
      <c r="C4747" s="43" t="n">
        <f aca="false">-PERCENTILE(Prices_MTM!I4730:I4979,1-Inputs!$B$8)</f>
        <v>245325</v>
      </c>
      <c r="D4747" s="43" t="n">
        <f aca="false">NORMSINV(Inputs!$B$8)*STDEV(Prices_MTM!I4730:I4979)</f>
        <v>230307.127979549</v>
      </c>
      <c r="E4747" s="43" t="n">
        <f aca="false">-PERCENTILE(Prices_MTM!I4730:I4979,1-Inputs!$B$9)</f>
        <v>405250</v>
      </c>
      <c r="F4747" s="43" t="n">
        <f aca="false">NORMSINV(Inputs!$B$9)*STDEV(Prices_MTM!I4730:I4979)</f>
        <v>325727.766150636</v>
      </c>
      <c r="G4747" s="52" t="n">
        <f aca="false">IF(-B4747&gt;C4747,1,0)</f>
        <v>0</v>
      </c>
      <c r="H4747" s="52" t="n">
        <f aca="false">IF(-B4747&gt;D4747,1,0)</f>
        <v>0</v>
      </c>
      <c r="I4747" s="52" t="n">
        <f aca="false">IF(-B4747&gt;E4747,1,0)</f>
        <v>0</v>
      </c>
      <c r="J4747" s="52" t="n">
        <f aca="false">IF(-B4747&gt;F4747,1,0)</f>
        <v>0</v>
      </c>
    </row>
    <row r="4748" customFormat="false" ht="15" hidden="false" customHeight="false" outlineLevel="0" collapsed="false">
      <c r="A4748" s="51" t="n">
        <f aca="false">Prices_MTM!A4981</f>
        <v>44720</v>
      </c>
      <c r="B4748" s="43" t="n">
        <f aca="false">Prices_MTM!I4981</f>
        <v>123500.000000001</v>
      </c>
      <c r="C4748" s="43" t="n">
        <f aca="false">-PERCENTILE(Prices_MTM!I4731:I4980,1-Inputs!$B$8)</f>
        <v>245325</v>
      </c>
      <c r="D4748" s="43" t="n">
        <f aca="false">NORMSINV(Inputs!$B$8)*STDEV(Prices_MTM!I4731:I4980)</f>
        <v>230044.151349545</v>
      </c>
      <c r="E4748" s="43" t="n">
        <f aca="false">-PERCENTILE(Prices_MTM!I4731:I4980,1-Inputs!$B$9)</f>
        <v>405250</v>
      </c>
      <c r="F4748" s="43" t="n">
        <f aca="false">NORMSINV(Inputs!$B$9)*STDEV(Prices_MTM!I4731:I4980)</f>
        <v>325355.833284327</v>
      </c>
      <c r="G4748" s="52" t="n">
        <f aca="false">IF(-B4748&gt;C4748,1,0)</f>
        <v>0</v>
      </c>
      <c r="H4748" s="52" t="n">
        <f aca="false">IF(-B4748&gt;D4748,1,0)</f>
        <v>0</v>
      </c>
      <c r="I4748" s="52" t="n">
        <f aca="false">IF(-B4748&gt;E4748,1,0)</f>
        <v>0</v>
      </c>
      <c r="J4748" s="52" t="n">
        <f aca="false">IF(-B4748&gt;F4748,1,0)</f>
        <v>0</v>
      </c>
    </row>
    <row r="4749" customFormat="false" ht="15" hidden="false" customHeight="false" outlineLevel="0" collapsed="false">
      <c r="A4749" s="51" t="n">
        <f aca="false">Prices_MTM!A4982</f>
        <v>44721</v>
      </c>
      <c r="B4749" s="43" t="n">
        <f aca="false">Prices_MTM!I4982</f>
        <v>-5500.00000000068</v>
      </c>
      <c r="C4749" s="43" t="n">
        <f aca="false">-PERCENTILE(Prices_MTM!I4732:I4981,1-Inputs!$B$8)</f>
        <v>245325</v>
      </c>
      <c r="D4749" s="43" t="n">
        <f aca="false">NORMSINV(Inputs!$B$8)*STDEV(Prices_MTM!I4732:I4981)</f>
        <v>230263.25447926</v>
      </c>
      <c r="E4749" s="43" t="n">
        <f aca="false">-PERCENTILE(Prices_MTM!I4732:I4981,1-Inputs!$B$9)</f>
        <v>405250</v>
      </c>
      <c r="F4749" s="43" t="n">
        <f aca="false">NORMSINV(Inputs!$B$9)*STDEV(Prices_MTM!I4732:I4981)</f>
        <v>325665.715021921</v>
      </c>
      <c r="G4749" s="52" t="n">
        <f aca="false">IF(-B4749&gt;C4749,1,0)</f>
        <v>0</v>
      </c>
      <c r="H4749" s="52" t="n">
        <f aca="false">IF(-B4749&gt;D4749,1,0)</f>
        <v>0</v>
      </c>
      <c r="I4749" s="52" t="n">
        <f aca="false">IF(-B4749&gt;E4749,1,0)</f>
        <v>0</v>
      </c>
      <c r="J4749" s="52" t="n">
        <f aca="false">IF(-B4749&gt;F4749,1,0)</f>
        <v>0</v>
      </c>
    </row>
    <row r="4750" customFormat="false" ht="15" hidden="false" customHeight="false" outlineLevel="0" collapsed="false">
      <c r="A4750" s="51" t="n">
        <f aca="false">Prices_MTM!A4983</f>
        <v>44722</v>
      </c>
      <c r="B4750" s="43" t="n">
        <f aca="false">Prices_MTM!I4983</f>
        <v>-27499.9999999991</v>
      </c>
      <c r="C4750" s="43" t="n">
        <f aca="false">-PERCENTILE(Prices_MTM!I4733:I4982,1-Inputs!$B$8)</f>
        <v>245325</v>
      </c>
      <c r="D4750" s="43" t="n">
        <f aca="false">NORMSINV(Inputs!$B$8)*STDEV(Prices_MTM!I4733:I4982)</f>
        <v>230264.579133805</v>
      </c>
      <c r="E4750" s="43" t="n">
        <f aca="false">-PERCENTILE(Prices_MTM!I4733:I4982,1-Inputs!$B$9)</f>
        <v>405250</v>
      </c>
      <c r="F4750" s="43" t="n">
        <f aca="false">NORMSINV(Inputs!$B$9)*STDEV(Prices_MTM!I4733:I4982)</f>
        <v>325667.588506123</v>
      </c>
      <c r="G4750" s="52" t="n">
        <f aca="false">IF(-B4750&gt;C4750,1,0)</f>
        <v>0</v>
      </c>
      <c r="H4750" s="52" t="n">
        <f aca="false">IF(-B4750&gt;D4750,1,0)</f>
        <v>0</v>
      </c>
      <c r="I4750" s="52" t="n">
        <f aca="false">IF(-B4750&gt;E4750,1,0)</f>
        <v>0</v>
      </c>
      <c r="J4750" s="52" t="n">
        <f aca="false">IF(-B4750&gt;F4750,1,0)</f>
        <v>0</v>
      </c>
    </row>
    <row r="4751" customFormat="false" ht="15" hidden="false" customHeight="false" outlineLevel="0" collapsed="false">
      <c r="A4751" s="51" t="n">
        <f aca="false">Prices_MTM!A4984</f>
        <v>44725</v>
      </c>
      <c r="B4751" s="43" t="n">
        <f aca="false">Prices_MTM!I4984</f>
        <v>-31000.0000000002</v>
      </c>
      <c r="C4751" s="43" t="n">
        <f aca="false">-PERCENTILE(Prices_MTM!I4734:I4983,1-Inputs!$B$8)</f>
        <v>245325</v>
      </c>
      <c r="D4751" s="43" t="n">
        <f aca="false">NORMSINV(Inputs!$B$8)*STDEV(Prices_MTM!I4734:I4983)</f>
        <v>230264.17407496</v>
      </c>
      <c r="E4751" s="43" t="n">
        <f aca="false">-PERCENTILE(Prices_MTM!I4734:I4983,1-Inputs!$B$9)</f>
        <v>405250</v>
      </c>
      <c r="F4751" s="43" t="n">
        <f aca="false">NORMSINV(Inputs!$B$9)*STDEV(Prices_MTM!I4734:I4983)</f>
        <v>325667.015623668</v>
      </c>
      <c r="G4751" s="52" t="n">
        <f aca="false">IF(-B4751&gt;C4751,1,0)</f>
        <v>0</v>
      </c>
      <c r="H4751" s="52" t="n">
        <f aca="false">IF(-B4751&gt;D4751,1,0)</f>
        <v>0</v>
      </c>
      <c r="I4751" s="52" t="n">
        <f aca="false">IF(-B4751&gt;E4751,1,0)</f>
        <v>0</v>
      </c>
      <c r="J4751" s="52" t="n">
        <f aca="false">IF(-B4751&gt;F4751,1,0)</f>
        <v>0</v>
      </c>
    </row>
    <row r="4752" customFormat="false" ht="15" hidden="false" customHeight="false" outlineLevel="0" collapsed="false">
      <c r="A4752" s="51" t="n">
        <f aca="false">Prices_MTM!A4985</f>
        <v>44726</v>
      </c>
      <c r="B4752" s="43" t="n">
        <f aca="false">Prices_MTM!I4985</f>
        <v>-129000</v>
      </c>
      <c r="C4752" s="43" t="n">
        <f aca="false">-PERCENTILE(Prices_MTM!I4735:I4984,1-Inputs!$B$8)</f>
        <v>245325</v>
      </c>
      <c r="D4752" s="43" t="n">
        <f aca="false">NORMSINV(Inputs!$B$8)*STDEV(Prices_MTM!I4735:I4984)</f>
        <v>230287.910741088</v>
      </c>
      <c r="E4752" s="43" t="n">
        <f aca="false">-PERCENTILE(Prices_MTM!I4735:I4984,1-Inputs!$B$9)</f>
        <v>405250</v>
      </c>
      <c r="F4752" s="43" t="n">
        <f aca="false">NORMSINV(Inputs!$B$9)*STDEV(Prices_MTM!I4735:I4984)</f>
        <v>325700.58684355</v>
      </c>
      <c r="G4752" s="52" t="n">
        <f aca="false">IF(-B4752&gt;C4752,1,0)</f>
        <v>0</v>
      </c>
      <c r="H4752" s="52" t="n">
        <f aca="false">IF(-B4752&gt;D4752,1,0)</f>
        <v>0</v>
      </c>
      <c r="I4752" s="52" t="n">
        <f aca="false">IF(-B4752&gt;E4752,1,0)</f>
        <v>0</v>
      </c>
      <c r="J4752" s="52" t="n">
        <f aca="false">IF(-B4752&gt;F4752,1,0)</f>
        <v>0</v>
      </c>
    </row>
    <row r="4753" customFormat="false" ht="15" hidden="false" customHeight="false" outlineLevel="0" collapsed="false">
      <c r="A4753" s="51" t="n">
        <f aca="false">Prices_MTM!A4986</f>
        <v>44727</v>
      </c>
      <c r="B4753" s="43" t="n">
        <f aca="false">Prices_MTM!I4986</f>
        <v>-257000.000000001</v>
      </c>
      <c r="C4753" s="43" t="n">
        <f aca="false">-PERCENTILE(Prices_MTM!I4736:I4985,1-Inputs!$B$8)</f>
        <v>245325</v>
      </c>
      <c r="D4753" s="43" t="n">
        <f aca="false">NORMSINV(Inputs!$B$8)*STDEV(Prices_MTM!I4736:I4985)</f>
        <v>230660.942036619</v>
      </c>
      <c r="E4753" s="43" t="n">
        <f aca="false">-PERCENTILE(Prices_MTM!I4736:I4985,1-Inputs!$B$9)</f>
        <v>405250</v>
      </c>
      <c r="F4753" s="43" t="n">
        <f aca="false">NORMSINV(Inputs!$B$9)*STDEV(Prices_MTM!I4736:I4985)</f>
        <v>326228.172123536</v>
      </c>
      <c r="G4753" s="52" t="n">
        <f aca="false">IF(-B4753&gt;C4753,1,0)</f>
        <v>1</v>
      </c>
      <c r="H4753" s="52" t="n">
        <f aca="false">IF(-B4753&gt;D4753,1,0)</f>
        <v>1</v>
      </c>
      <c r="I4753" s="52" t="n">
        <f aca="false">IF(-B4753&gt;E4753,1,0)</f>
        <v>0</v>
      </c>
      <c r="J4753" s="52" t="n">
        <f aca="false">IF(-B4753&gt;F4753,1,0)</f>
        <v>0</v>
      </c>
    </row>
    <row r="4754" customFormat="false" ht="15" hidden="false" customHeight="false" outlineLevel="0" collapsed="false">
      <c r="A4754" s="51" t="n">
        <f aca="false">Prices_MTM!A4987</f>
        <v>44728</v>
      </c>
      <c r="B4754" s="43" t="n">
        <f aca="false">Prices_MTM!I4987</f>
        <v>183000.000000001</v>
      </c>
      <c r="C4754" s="43" t="n">
        <f aca="false">-PERCENTILE(Prices_MTM!I4737:I4986,1-Inputs!$B$8)</f>
        <v>247375</v>
      </c>
      <c r="D4754" s="43" t="n">
        <f aca="false">NORMSINV(Inputs!$B$8)*STDEV(Prices_MTM!I4737:I4986)</f>
        <v>232293.544465955</v>
      </c>
      <c r="E4754" s="43" t="n">
        <f aca="false">-PERCENTILE(Prices_MTM!I4737:I4986,1-Inputs!$B$9)</f>
        <v>405250</v>
      </c>
      <c r="F4754" s="43" t="n">
        <f aca="false">NORMSINV(Inputs!$B$9)*STDEV(Prices_MTM!I4737:I4986)</f>
        <v>328537.192894994</v>
      </c>
      <c r="G4754" s="52" t="n">
        <f aca="false">IF(-B4754&gt;C4754,1,0)</f>
        <v>0</v>
      </c>
      <c r="H4754" s="52" t="n">
        <f aca="false">IF(-B4754&gt;D4754,1,0)</f>
        <v>0</v>
      </c>
      <c r="I4754" s="52" t="n">
        <f aca="false">IF(-B4754&gt;E4754,1,0)</f>
        <v>0</v>
      </c>
      <c r="J4754" s="52" t="n">
        <f aca="false">IF(-B4754&gt;F4754,1,0)</f>
        <v>0</v>
      </c>
    </row>
    <row r="4755" customFormat="false" ht="15" hidden="false" customHeight="false" outlineLevel="0" collapsed="false">
      <c r="A4755" s="51" t="n">
        <f aca="false">Prices_MTM!A4988</f>
        <v>44729</v>
      </c>
      <c r="B4755" s="43" t="n">
        <f aca="false">Prices_MTM!I4988</f>
        <v>-472000</v>
      </c>
      <c r="C4755" s="43" t="n">
        <f aca="false">-PERCENTILE(Prices_MTM!I4738:I4987,1-Inputs!$B$8)</f>
        <v>247375</v>
      </c>
      <c r="D4755" s="43" t="n">
        <f aca="false">NORMSINV(Inputs!$B$8)*STDEV(Prices_MTM!I4738:I4987)</f>
        <v>233002.094280389</v>
      </c>
      <c r="E4755" s="43" t="n">
        <f aca="false">-PERCENTILE(Prices_MTM!I4738:I4987,1-Inputs!$B$9)</f>
        <v>405250</v>
      </c>
      <c r="F4755" s="43" t="n">
        <f aca="false">NORMSINV(Inputs!$B$9)*STDEV(Prices_MTM!I4738:I4987)</f>
        <v>329539.308419106</v>
      </c>
      <c r="G4755" s="52" t="n">
        <f aca="false">IF(-B4755&gt;C4755,1,0)</f>
        <v>1</v>
      </c>
      <c r="H4755" s="52" t="n">
        <f aca="false">IF(-B4755&gt;D4755,1,0)</f>
        <v>1</v>
      </c>
      <c r="I4755" s="52" t="n">
        <f aca="false">IF(-B4755&gt;E4755,1,0)</f>
        <v>1</v>
      </c>
      <c r="J4755" s="52" t="n">
        <f aca="false">IF(-B4755&gt;F4755,1,0)</f>
        <v>1</v>
      </c>
    </row>
    <row r="4756" customFormat="false" ht="15" hidden="false" customHeight="false" outlineLevel="0" collapsed="false">
      <c r="A4756" s="51" t="n">
        <f aca="false">Prices_MTM!A4989</f>
        <v>44733</v>
      </c>
      <c r="B4756" s="43" t="n">
        <f aca="false">Prices_MTM!I4989</f>
        <v>128499.999999999</v>
      </c>
      <c r="C4756" s="43" t="n">
        <f aca="false">-PERCENTILE(Prices_MTM!I4739:I4988,1-Inputs!$B$8)</f>
        <v>249325</v>
      </c>
      <c r="D4756" s="43" t="n">
        <f aca="false">NORMSINV(Inputs!$B$8)*STDEV(Prices_MTM!I4739:I4988)</f>
        <v>238257.768929822</v>
      </c>
      <c r="E4756" s="43" t="n">
        <f aca="false">-PERCENTILE(Prices_MTM!I4739:I4988,1-Inputs!$B$9)</f>
        <v>437390</v>
      </c>
      <c r="F4756" s="43" t="n">
        <f aca="false">NORMSINV(Inputs!$B$9)*STDEV(Prices_MTM!I4739:I4988)</f>
        <v>336972.50937208</v>
      </c>
      <c r="G4756" s="52" t="n">
        <f aca="false">IF(-B4756&gt;C4756,1,0)</f>
        <v>0</v>
      </c>
      <c r="H4756" s="52" t="n">
        <f aca="false">IF(-B4756&gt;D4756,1,0)</f>
        <v>0</v>
      </c>
      <c r="I4756" s="52" t="n">
        <f aca="false">IF(-B4756&gt;E4756,1,0)</f>
        <v>0</v>
      </c>
      <c r="J4756" s="52" t="n">
        <f aca="false">IF(-B4756&gt;F4756,1,0)</f>
        <v>0</v>
      </c>
    </row>
    <row r="4757" customFormat="false" ht="15" hidden="false" customHeight="false" outlineLevel="0" collapsed="false">
      <c r="A4757" s="51" t="n">
        <f aca="false">Prices_MTM!A4990</f>
        <v>44734</v>
      </c>
      <c r="B4757" s="43" t="n">
        <f aca="false">Prices_MTM!I4990</f>
        <v>-278500</v>
      </c>
      <c r="C4757" s="43" t="n">
        <f aca="false">-PERCENTILE(Prices_MTM!I4740:I4989,1-Inputs!$B$8)</f>
        <v>249325</v>
      </c>
      <c r="D4757" s="43" t="n">
        <f aca="false">NORMSINV(Inputs!$B$8)*STDEV(Prices_MTM!I4740:I4989)</f>
        <v>238585.79273604</v>
      </c>
      <c r="E4757" s="43" t="n">
        <f aca="false">-PERCENTILE(Prices_MTM!I4740:I4989,1-Inputs!$B$9)</f>
        <v>437390</v>
      </c>
      <c r="F4757" s="43" t="n">
        <f aca="false">NORMSINV(Inputs!$B$9)*STDEV(Prices_MTM!I4740:I4989)</f>
        <v>337436.439701033</v>
      </c>
      <c r="G4757" s="52" t="n">
        <f aca="false">IF(-B4757&gt;C4757,1,0)</f>
        <v>1</v>
      </c>
      <c r="H4757" s="52" t="n">
        <f aca="false">IF(-B4757&gt;D4757,1,0)</f>
        <v>1</v>
      </c>
      <c r="I4757" s="52" t="n">
        <f aca="false">IF(-B4757&gt;E4757,1,0)</f>
        <v>0</v>
      </c>
      <c r="J4757" s="52" t="n">
        <f aca="false">IF(-B4757&gt;F4757,1,0)</f>
        <v>0</v>
      </c>
    </row>
    <row r="4758" customFormat="false" ht="15" hidden="false" customHeight="false" outlineLevel="0" collapsed="false">
      <c r="A4758" s="51" t="n">
        <f aca="false">Prices_MTM!A4991</f>
        <v>44735</v>
      </c>
      <c r="B4758" s="43" t="n">
        <f aca="false">Prices_MTM!I4991</f>
        <v>5000.00000000043</v>
      </c>
      <c r="C4758" s="43" t="n">
        <f aca="false">-PERCENTILE(Prices_MTM!I4741:I4990,1-Inputs!$B$8)</f>
        <v>253850</v>
      </c>
      <c r="D4758" s="43" t="n">
        <f aca="false">NORMSINV(Inputs!$B$8)*STDEV(Prices_MTM!I4741:I4990)</f>
        <v>240362.693220485</v>
      </c>
      <c r="E4758" s="43" t="n">
        <f aca="false">-PERCENTILE(Prices_MTM!I4741:I4990,1-Inputs!$B$9)</f>
        <v>437390</v>
      </c>
      <c r="F4758" s="43" t="n">
        <f aca="false">NORMSINV(Inputs!$B$9)*STDEV(Prices_MTM!I4741:I4990)</f>
        <v>339949.543965533</v>
      </c>
      <c r="G4758" s="52" t="n">
        <f aca="false">IF(-B4758&gt;C4758,1,0)</f>
        <v>0</v>
      </c>
      <c r="H4758" s="52" t="n">
        <f aca="false">IF(-B4758&gt;D4758,1,0)</f>
        <v>0</v>
      </c>
      <c r="I4758" s="52" t="n">
        <f aca="false">IF(-B4758&gt;E4758,1,0)</f>
        <v>0</v>
      </c>
      <c r="J4758" s="52" t="n">
        <f aca="false">IF(-B4758&gt;F4758,1,0)</f>
        <v>0</v>
      </c>
    </row>
    <row r="4759" customFormat="false" ht="15" hidden="false" customHeight="false" outlineLevel="0" collapsed="false">
      <c r="A4759" s="51" t="n">
        <f aca="false">Prices_MTM!A4992</f>
        <v>44736</v>
      </c>
      <c r="B4759" s="43" t="n">
        <f aca="false">Prices_MTM!I4992</f>
        <v>188999.999999999</v>
      </c>
      <c r="C4759" s="43" t="n">
        <f aca="false">-PERCENTILE(Prices_MTM!I4742:I4991,1-Inputs!$B$8)</f>
        <v>253850</v>
      </c>
      <c r="D4759" s="43" t="n">
        <f aca="false">NORMSINV(Inputs!$B$8)*STDEV(Prices_MTM!I4742:I4991)</f>
        <v>240337.633151513</v>
      </c>
      <c r="E4759" s="43" t="n">
        <f aca="false">-PERCENTILE(Prices_MTM!I4742:I4991,1-Inputs!$B$9)</f>
        <v>437390</v>
      </c>
      <c r="F4759" s="43" t="n">
        <f aca="false">NORMSINV(Inputs!$B$9)*STDEV(Prices_MTM!I4742:I4991)</f>
        <v>339914.101031754</v>
      </c>
      <c r="G4759" s="52" t="n">
        <f aca="false">IF(-B4759&gt;C4759,1,0)</f>
        <v>0</v>
      </c>
      <c r="H4759" s="52" t="n">
        <f aca="false">IF(-B4759&gt;D4759,1,0)</f>
        <v>0</v>
      </c>
      <c r="I4759" s="52" t="n">
        <f aca="false">IF(-B4759&gt;E4759,1,0)</f>
        <v>0</v>
      </c>
      <c r="J4759" s="52" t="n">
        <f aca="false">IF(-B4759&gt;F4759,1,0)</f>
        <v>0</v>
      </c>
    </row>
    <row r="4760" customFormat="false" ht="15" hidden="false" customHeight="false" outlineLevel="0" collapsed="false">
      <c r="A4760" s="51" t="n">
        <f aca="false">Prices_MTM!A4993</f>
        <v>44739</v>
      </c>
      <c r="B4760" s="43" t="n">
        <f aca="false">Prices_MTM!I4993</f>
        <v>120500.000000001</v>
      </c>
      <c r="C4760" s="43" t="n">
        <f aca="false">-PERCENTILE(Prices_MTM!I4743:I4992,1-Inputs!$B$8)</f>
        <v>253850</v>
      </c>
      <c r="D4760" s="43" t="n">
        <f aca="false">NORMSINV(Inputs!$B$8)*STDEV(Prices_MTM!I4743:I4992)</f>
        <v>241027.003013901</v>
      </c>
      <c r="E4760" s="43" t="n">
        <f aca="false">-PERCENTILE(Prices_MTM!I4743:I4992,1-Inputs!$B$9)</f>
        <v>437390</v>
      </c>
      <c r="F4760" s="43" t="n">
        <f aca="false">NORMSINV(Inputs!$B$9)*STDEV(Prices_MTM!I4743:I4992)</f>
        <v>340889.089983669</v>
      </c>
      <c r="G4760" s="52" t="n">
        <f aca="false">IF(-B4760&gt;C4760,1,0)</f>
        <v>0</v>
      </c>
      <c r="H4760" s="52" t="n">
        <f aca="false">IF(-B4760&gt;D4760,1,0)</f>
        <v>0</v>
      </c>
      <c r="I4760" s="52" t="n">
        <f aca="false">IF(-B4760&gt;E4760,1,0)</f>
        <v>0</v>
      </c>
      <c r="J4760" s="52" t="n">
        <f aca="false">IF(-B4760&gt;F4760,1,0)</f>
        <v>0</v>
      </c>
    </row>
    <row r="4761" customFormat="false" ht="15" hidden="false" customHeight="false" outlineLevel="0" collapsed="false">
      <c r="A4761" s="51" t="n">
        <f aca="false">Prices_MTM!A4994</f>
        <v>44740</v>
      </c>
      <c r="B4761" s="43" t="n">
        <f aca="false">Prices_MTM!I4994</f>
        <v>96000.0000000001</v>
      </c>
      <c r="C4761" s="43" t="n">
        <f aca="false">-PERCENTILE(Prices_MTM!I4744:I4993,1-Inputs!$B$8)</f>
        <v>253850</v>
      </c>
      <c r="D4761" s="43" t="n">
        <f aca="false">NORMSINV(Inputs!$B$8)*STDEV(Prices_MTM!I4744:I4993)</f>
        <v>241279.223393911</v>
      </c>
      <c r="E4761" s="43" t="n">
        <f aca="false">-PERCENTILE(Prices_MTM!I4744:I4993,1-Inputs!$B$9)</f>
        <v>437390</v>
      </c>
      <c r="F4761" s="43" t="n">
        <f aca="false">NORMSINV(Inputs!$B$9)*STDEV(Prices_MTM!I4744:I4993)</f>
        <v>341245.810080346</v>
      </c>
      <c r="G4761" s="52" t="n">
        <f aca="false">IF(-B4761&gt;C4761,1,0)</f>
        <v>0</v>
      </c>
      <c r="H4761" s="52" t="n">
        <f aca="false">IF(-B4761&gt;D4761,1,0)</f>
        <v>0</v>
      </c>
      <c r="I4761" s="52" t="n">
        <f aca="false">IF(-B4761&gt;E4761,1,0)</f>
        <v>0</v>
      </c>
      <c r="J4761" s="52" t="n">
        <f aca="false">IF(-B4761&gt;F4761,1,0)</f>
        <v>0</v>
      </c>
    </row>
    <row r="4762" customFormat="false" ht="15" hidden="false" customHeight="false" outlineLevel="0" collapsed="false">
      <c r="A4762" s="51" t="n">
        <f aca="false">Prices_MTM!A4995</f>
        <v>44741</v>
      </c>
      <c r="B4762" s="43" t="n">
        <f aca="false">Prices_MTM!I4995</f>
        <v>-130499.999999999</v>
      </c>
      <c r="C4762" s="43" t="n">
        <f aca="false">-PERCENTILE(Prices_MTM!I4745:I4994,1-Inputs!$B$8)</f>
        <v>253850</v>
      </c>
      <c r="D4762" s="43" t="n">
        <f aca="false">NORMSINV(Inputs!$B$8)*STDEV(Prices_MTM!I4745:I4994)</f>
        <v>241113.365082881</v>
      </c>
      <c r="E4762" s="43" t="n">
        <f aca="false">-PERCENTILE(Prices_MTM!I4745:I4994,1-Inputs!$B$9)</f>
        <v>437390</v>
      </c>
      <c r="F4762" s="43" t="n">
        <f aca="false">NORMSINV(Inputs!$B$9)*STDEV(Prices_MTM!I4745:I4994)</f>
        <v>341011.233505912</v>
      </c>
      <c r="G4762" s="52" t="n">
        <f aca="false">IF(-B4762&gt;C4762,1,0)</f>
        <v>0</v>
      </c>
      <c r="H4762" s="52" t="n">
        <f aca="false">IF(-B4762&gt;D4762,1,0)</f>
        <v>0</v>
      </c>
      <c r="I4762" s="52" t="n">
        <f aca="false">IF(-B4762&gt;E4762,1,0)</f>
        <v>0</v>
      </c>
      <c r="J4762" s="52" t="n">
        <f aca="false">IF(-B4762&gt;F4762,1,0)</f>
        <v>0</v>
      </c>
    </row>
    <row r="4763" customFormat="false" ht="15" hidden="false" customHeight="false" outlineLevel="0" collapsed="false">
      <c r="A4763" s="51" t="n">
        <f aca="false">Prices_MTM!A4996</f>
        <v>44742</v>
      </c>
      <c r="B4763" s="43" t="n">
        <f aca="false">Prices_MTM!I4996</f>
        <v>-338000</v>
      </c>
      <c r="C4763" s="43" t="n">
        <f aca="false">-PERCENTILE(Prices_MTM!I4746:I4995,1-Inputs!$B$8)</f>
        <v>253850</v>
      </c>
      <c r="D4763" s="43" t="n">
        <f aca="false">NORMSINV(Inputs!$B$8)*STDEV(Prices_MTM!I4746:I4995)</f>
        <v>241402.084058452</v>
      </c>
      <c r="E4763" s="43" t="n">
        <f aca="false">-PERCENTILE(Prices_MTM!I4746:I4995,1-Inputs!$B$9)</f>
        <v>437390</v>
      </c>
      <c r="F4763" s="43" t="n">
        <f aca="false">NORMSINV(Inputs!$B$9)*STDEV(Prices_MTM!I4746:I4995)</f>
        <v>341419.574262809</v>
      </c>
      <c r="G4763" s="52" t="n">
        <f aca="false">IF(-B4763&gt;C4763,1,0)</f>
        <v>1</v>
      </c>
      <c r="H4763" s="52" t="n">
        <f aca="false">IF(-B4763&gt;D4763,1,0)</f>
        <v>1</v>
      </c>
      <c r="I4763" s="52" t="n">
        <f aca="false">IF(-B4763&gt;E4763,1,0)</f>
        <v>0</v>
      </c>
      <c r="J4763" s="52" t="n">
        <f aca="false">IF(-B4763&gt;F4763,1,0)</f>
        <v>0</v>
      </c>
    </row>
    <row r="4764" customFormat="false" ht="15" hidden="false" customHeight="false" outlineLevel="0" collapsed="false">
      <c r="A4764" s="51" t="n">
        <f aca="false">Prices_MTM!A4997</f>
        <v>44743</v>
      </c>
      <c r="B4764" s="43" t="n">
        <f aca="false">Prices_MTM!I4997</f>
        <v>282500</v>
      </c>
      <c r="C4764" s="43" t="n">
        <f aca="false">-PERCENTILE(Prices_MTM!I4747:I4996,1-Inputs!$B$8)</f>
        <v>263875.000000001</v>
      </c>
      <c r="D4764" s="43" t="n">
        <f aca="false">NORMSINV(Inputs!$B$8)*STDEV(Prices_MTM!I4747:I4996)</f>
        <v>244030.943011921</v>
      </c>
      <c r="E4764" s="43" t="n">
        <f aca="false">-PERCENTILE(Prices_MTM!I4747:I4996,1-Inputs!$B$9)</f>
        <v>437390</v>
      </c>
      <c r="F4764" s="43" t="n">
        <f aca="false">NORMSINV(Inputs!$B$9)*STDEV(Prices_MTM!I4747:I4996)</f>
        <v>345137.619648337</v>
      </c>
      <c r="G4764" s="52" t="n">
        <f aca="false">IF(-B4764&gt;C4764,1,0)</f>
        <v>0</v>
      </c>
      <c r="H4764" s="52" t="n">
        <f aca="false">IF(-B4764&gt;D4764,1,0)</f>
        <v>0</v>
      </c>
      <c r="I4764" s="52" t="n">
        <f aca="false">IF(-B4764&gt;E4764,1,0)</f>
        <v>0</v>
      </c>
      <c r="J4764" s="52" t="n">
        <f aca="false">IF(-B4764&gt;F4764,1,0)</f>
        <v>0</v>
      </c>
    </row>
    <row r="4765" customFormat="false" ht="15" hidden="false" customHeight="false" outlineLevel="0" collapsed="false">
      <c r="A4765" s="51" t="n">
        <f aca="false">Prices_MTM!A4998</f>
        <v>44747</v>
      </c>
      <c r="B4765" s="43" t="n">
        <f aca="false">Prices_MTM!I4998</f>
        <v>-439000</v>
      </c>
      <c r="C4765" s="43" t="n">
        <f aca="false">-PERCENTILE(Prices_MTM!I4748:I4997,1-Inputs!$B$8)</f>
        <v>263875.000000001</v>
      </c>
      <c r="D4765" s="43" t="n">
        <f aca="false">NORMSINV(Inputs!$B$8)*STDEV(Prices_MTM!I4748:I4997)</f>
        <v>245721.901139826</v>
      </c>
      <c r="E4765" s="43" t="n">
        <f aca="false">-PERCENTILE(Prices_MTM!I4748:I4997,1-Inputs!$B$9)</f>
        <v>437390</v>
      </c>
      <c r="F4765" s="43" t="n">
        <f aca="false">NORMSINV(Inputs!$B$9)*STDEV(Prices_MTM!I4748:I4997)</f>
        <v>347529.173997908</v>
      </c>
      <c r="G4765" s="52" t="n">
        <f aca="false">IF(-B4765&gt;C4765,1,0)</f>
        <v>1</v>
      </c>
      <c r="H4765" s="52" t="n">
        <f aca="false">IF(-B4765&gt;D4765,1,0)</f>
        <v>1</v>
      </c>
      <c r="I4765" s="52" t="n">
        <f aca="false">IF(-B4765&gt;E4765,1,0)</f>
        <v>1</v>
      </c>
      <c r="J4765" s="52" t="n">
        <f aca="false">IF(-B4765&gt;F4765,1,0)</f>
        <v>1</v>
      </c>
    </row>
    <row r="4766" customFormat="false" ht="15" hidden="false" customHeight="false" outlineLevel="0" collapsed="false">
      <c r="A4766" s="51" t="n">
        <f aca="false">Prices_MTM!A4999</f>
        <v>44748</v>
      </c>
      <c r="B4766" s="43" t="n">
        <f aca="false">Prices_MTM!I4999</f>
        <v>-26500.0000000001</v>
      </c>
      <c r="C4766" s="43" t="n">
        <f aca="false">-PERCENTILE(Prices_MTM!I4749:I4998,1-Inputs!$B$8)</f>
        <v>272250.000000001</v>
      </c>
      <c r="D4766" s="43" t="n">
        <f aca="false">NORMSINV(Inputs!$B$8)*STDEV(Prices_MTM!I4749:I4998)</f>
        <v>249967.265951066</v>
      </c>
      <c r="E4766" s="43" t="n">
        <f aca="false">-PERCENTILE(Prices_MTM!I4749:I4998,1-Inputs!$B$9)</f>
        <v>447925</v>
      </c>
      <c r="F4766" s="43" t="n">
        <f aca="false">NORMSINV(Inputs!$B$9)*STDEV(Prices_MTM!I4749:I4998)</f>
        <v>353533.474466552</v>
      </c>
      <c r="G4766" s="52" t="n">
        <f aca="false">IF(-B4766&gt;C4766,1,0)</f>
        <v>0</v>
      </c>
      <c r="H4766" s="52" t="n">
        <f aca="false">IF(-B4766&gt;D4766,1,0)</f>
        <v>0</v>
      </c>
      <c r="I4766" s="52" t="n">
        <f aca="false">IF(-B4766&gt;E4766,1,0)</f>
        <v>0</v>
      </c>
      <c r="J4766" s="52" t="n">
        <f aca="false">IF(-B4766&gt;F4766,1,0)</f>
        <v>0</v>
      </c>
    </row>
    <row r="4767" customFormat="false" ht="15" hidden="false" customHeight="false" outlineLevel="0" collapsed="false">
      <c r="A4767" s="51" t="n">
        <f aca="false">Prices_MTM!A5000</f>
        <v>44749</v>
      </c>
      <c r="B4767" s="43" t="n">
        <f aca="false">Prices_MTM!I5000</f>
        <v>188000</v>
      </c>
      <c r="C4767" s="43" t="n">
        <f aca="false">-PERCENTILE(Prices_MTM!I4750:I4999,1-Inputs!$B$8)</f>
        <v>272250.000000001</v>
      </c>
      <c r="D4767" s="43" t="n">
        <f aca="false">NORMSINV(Inputs!$B$8)*STDEV(Prices_MTM!I4750:I4999)</f>
        <v>249946.269823862</v>
      </c>
      <c r="E4767" s="43" t="n">
        <f aca="false">-PERCENTILE(Prices_MTM!I4750:I4999,1-Inputs!$B$9)</f>
        <v>447925</v>
      </c>
      <c r="F4767" s="43" t="n">
        <f aca="false">NORMSINV(Inputs!$B$9)*STDEV(Prices_MTM!I4750:I4999)</f>
        <v>353503.779243169</v>
      </c>
      <c r="G4767" s="52" t="n">
        <f aca="false">IF(-B4767&gt;C4767,1,0)</f>
        <v>0</v>
      </c>
      <c r="H4767" s="52" t="n">
        <f aca="false">IF(-B4767&gt;D4767,1,0)</f>
        <v>0</v>
      </c>
      <c r="I4767" s="52" t="n">
        <f aca="false">IF(-B4767&gt;E4767,1,0)</f>
        <v>0</v>
      </c>
      <c r="J4767" s="52" t="n">
        <f aca="false">IF(-B4767&gt;F4767,1,0)</f>
        <v>0</v>
      </c>
    </row>
    <row r="4768" customFormat="false" ht="15" hidden="false" customHeight="false" outlineLevel="0" collapsed="false">
      <c r="A4768" s="51" t="n">
        <f aca="false">Prices_MTM!A5001</f>
        <v>44750</v>
      </c>
      <c r="B4768" s="43" t="n">
        <f aca="false">Prices_MTM!I5001</f>
        <v>188500</v>
      </c>
      <c r="C4768" s="43" t="n">
        <f aca="false">-PERCENTILE(Prices_MTM!I4751:I5000,1-Inputs!$B$8)</f>
        <v>272250.000000001</v>
      </c>
      <c r="D4768" s="43" t="n">
        <f aca="false">NORMSINV(Inputs!$B$8)*STDEV(Prices_MTM!I4751:I5000)</f>
        <v>250668.946466384</v>
      </c>
      <c r="E4768" s="43" t="n">
        <f aca="false">-PERCENTILE(Prices_MTM!I4751:I5000,1-Inputs!$B$9)</f>
        <v>447925</v>
      </c>
      <c r="F4768" s="43" t="n">
        <f aca="false">NORMSINV(Inputs!$B$9)*STDEV(Prices_MTM!I4751:I5000)</f>
        <v>354525.874609835</v>
      </c>
      <c r="G4768" s="52" t="n">
        <f aca="false">IF(-B4768&gt;C4768,1,0)</f>
        <v>0</v>
      </c>
      <c r="H4768" s="52" t="n">
        <f aca="false">IF(-B4768&gt;D4768,1,0)</f>
        <v>0</v>
      </c>
      <c r="I4768" s="52" t="n">
        <f aca="false">IF(-B4768&gt;E4768,1,0)</f>
        <v>0</v>
      </c>
      <c r="J4768" s="52" t="n">
        <f aca="false">IF(-B4768&gt;F4768,1,0)</f>
        <v>0</v>
      </c>
    </row>
    <row r="4769" customFormat="false" ht="15" hidden="false" customHeight="false" outlineLevel="0" collapsed="false">
      <c r="A4769" s="51" t="n">
        <f aca="false">Prices_MTM!A5002</f>
        <v>44753</v>
      </c>
      <c r="B4769" s="43" t="n">
        <f aca="false">Prices_MTM!I5002</f>
        <v>-113999.999999999</v>
      </c>
      <c r="C4769" s="43" t="n">
        <f aca="false">-PERCENTILE(Prices_MTM!I4752:I5001,1-Inputs!$B$8)</f>
        <v>272250.000000001</v>
      </c>
      <c r="D4769" s="43" t="n">
        <f aca="false">NORMSINV(Inputs!$B$8)*STDEV(Prices_MTM!I4752:I5001)</f>
        <v>251349.514705678</v>
      </c>
      <c r="E4769" s="43" t="n">
        <f aca="false">-PERCENTILE(Prices_MTM!I4752:I5001,1-Inputs!$B$9)</f>
        <v>447925</v>
      </c>
      <c r="F4769" s="43" t="n">
        <f aca="false">NORMSINV(Inputs!$B$9)*STDEV(Prices_MTM!I4752:I5001)</f>
        <v>355488.415258243</v>
      </c>
      <c r="G4769" s="52" t="n">
        <f aca="false">IF(-B4769&gt;C4769,1,0)</f>
        <v>0</v>
      </c>
      <c r="H4769" s="52" t="n">
        <f aca="false">IF(-B4769&gt;D4769,1,0)</f>
        <v>0</v>
      </c>
      <c r="I4769" s="52" t="n">
        <f aca="false">IF(-B4769&gt;E4769,1,0)</f>
        <v>0</v>
      </c>
      <c r="J4769" s="52" t="n">
        <f aca="false">IF(-B4769&gt;F4769,1,0)</f>
        <v>0</v>
      </c>
    </row>
    <row r="4770" customFormat="false" ht="15" hidden="false" customHeight="false" outlineLevel="0" collapsed="false">
      <c r="A4770" s="51" t="n">
        <f aca="false">Prices_MTM!A5003</f>
        <v>44754</v>
      </c>
      <c r="B4770" s="43" t="n">
        <f aca="false">Prices_MTM!I5003</f>
        <v>-446500.000000001</v>
      </c>
      <c r="C4770" s="43" t="n">
        <f aca="false">-PERCENTILE(Prices_MTM!I4753:I5002,1-Inputs!$B$8)</f>
        <v>272250.000000001</v>
      </c>
      <c r="D4770" s="43" t="n">
        <f aca="false">NORMSINV(Inputs!$B$8)*STDEV(Prices_MTM!I4753:I5002)</f>
        <v>250890.980608766</v>
      </c>
      <c r="E4770" s="43" t="n">
        <f aca="false">-PERCENTILE(Prices_MTM!I4753:I5002,1-Inputs!$B$9)</f>
        <v>447925</v>
      </c>
      <c r="F4770" s="43" t="n">
        <f aca="false">NORMSINV(Inputs!$B$9)*STDEV(Prices_MTM!I4753:I5002)</f>
        <v>354839.901734579</v>
      </c>
      <c r="G4770" s="52" t="n">
        <f aca="false">IF(-B4770&gt;C4770,1,0)</f>
        <v>1</v>
      </c>
      <c r="H4770" s="52" t="n">
        <f aca="false">IF(-B4770&gt;D4770,1,0)</f>
        <v>1</v>
      </c>
      <c r="I4770" s="52" t="n">
        <f aca="false">IF(-B4770&gt;E4770,1,0)</f>
        <v>0</v>
      </c>
      <c r="J4770" s="52" t="n">
        <f aca="false">IF(-B4770&gt;F4770,1,0)</f>
        <v>1</v>
      </c>
    </row>
    <row r="4771" customFormat="false" ht="15" hidden="false" customHeight="false" outlineLevel="0" collapsed="false">
      <c r="A4771" s="51" t="n">
        <f aca="false">Prices_MTM!A5004</f>
        <v>44755</v>
      </c>
      <c r="B4771" s="43" t="n">
        <f aca="false">Prices_MTM!I5004</f>
        <v>65500.0000000001</v>
      </c>
      <c r="C4771" s="43" t="n">
        <f aca="false">-PERCENTILE(Prices_MTM!I4754:I5003,1-Inputs!$B$8)</f>
        <v>274775</v>
      </c>
      <c r="D4771" s="43" t="n">
        <f aca="false">NORMSINV(Inputs!$B$8)*STDEV(Prices_MTM!I4754:I5003)</f>
        <v>255209.510962244</v>
      </c>
      <c r="E4771" s="43" t="n">
        <f aca="false">-PERCENTILE(Prices_MTM!I4754:I5003,1-Inputs!$B$9)</f>
        <v>451600.000000001</v>
      </c>
      <c r="F4771" s="43" t="n">
        <f aca="false">NORMSINV(Inputs!$B$9)*STDEV(Prices_MTM!I4754:I5003)</f>
        <v>360947.681625859</v>
      </c>
      <c r="G4771" s="52" t="n">
        <f aca="false">IF(-B4771&gt;C4771,1,0)</f>
        <v>0</v>
      </c>
      <c r="H4771" s="52" t="n">
        <f aca="false">IF(-B4771&gt;D4771,1,0)</f>
        <v>0</v>
      </c>
      <c r="I4771" s="52" t="n">
        <f aca="false">IF(-B4771&gt;E4771,1,0)</f>
        <v>0</v>
      </c>
      <c r="J4771" s="52" t="n">
        <f aca="false">IF(-B4771&gt;F4771,1,0)</f>
        <v>0</v>
      </c>
    </row>
    <row r="4772" customFormat="false" ht="15" hidden="false" customHeight="false" outlineLevel="0" collapsed="false">
      <c r="A4772" s="51" t="n">
        <f aca="false">Prices_MTM!A5005</f>
        <v>44756</v>
      </c>
      <c r="B4772" s="43" t="n">
        <f aca="false">Prices_MTM!I5005</f>
        <v>-93499.9999999988</v>
      </c>
      <c r="C4772" s="43" t="n">
        <f aca="false">-PERCENTILE(Prices_MTM!I4755:I5004,1-Inputs!$B$8)</f>
        <v>274775</v>
      </c>
      <c r="D4772" s="43" t="n">
        <f aca="false">NORMSINV(Inputs!$B$8)*STDEV(Prices_MTM!I4755:I5004)</f>
        <v>255106.243867686</v>
      </c>
      <c r="E4772" s="43" t="n">
        <f aca="false">-PERCENTILE(Prices_MTM!I4755:I5004,1-Inputs!$B$9)</f>
        <v>451600.000000001</v>
      </c>
      <c r="F4772" s="43" t="n">
        <f aca="false">NORMSINV(Inputs!$B$9)*STDEV(Prices_MTM!I4755:I5004)</f>
        <v>360801.629003336</v>
      </c>
      <c r="G4772" s="52" t="n">
        <f aca="false">IF(-B4772&gt;C4772,1,0)</f>
        <v>0</v>
      </c>
      <c r="H4772" s="52" t="n">
        <f aca="false">IF(-B4772&gt;D4772,1,0)</f>
        <v>0</v>
      </c>
      <c r="I4772" s="52" t="n">
        <f aca="false">IF(-B4772&gt;E4772,1,0)</f>
        <v>0</v>
      </c>
      <c r="J4772" s="52" t="n">
        <f aca="false">IF(-B4772&gt;F4772,1,0)</f>
        <v>0</v>
      </c>
    </row>
    <row r="4773" customFormat="false" ht="15" hidden="false" customHeight="false" outlineLevel="0" collapsed="false">
      <c r="A4773" s="51" t="n">
        <f aca="false">Prices_MTM!A5006</f>
        <v>44757</v>
      </c>
      <c r="B4773" s="43" t="n">
        <f aca="false">Prices_MTM!I5006</f>
        <v>-46000.0000000008</v>
      </c>
      <c r="C4773" s="43" t="n">
        <f aca="false">-PERCENTILE(Prices_MTM!I4756:I5005,1-Inputs!$B$8)</f>
        <v>274775</v>
      </c>
      <c r="D4773" s="43" t="n">
        <f aca="false">NORMSINV(Inputs!$B$8)*STDEV(Prices_MTM!I4756:I5005)</f>
        <v>255206.79353296</v>
      </c>
      <c r="E4773" s="43" t="n">
        <f aca="false">-PERCENTILE(Prices_MTM!I4756:I5005,1-Inputs!$B$9)</f>
        <v>451600.000000001</v>
      </c>
      <c r="F4773" s="43" t="n">
        <f aca="false">NORMSINV(Inputs!$B$9)*STDEV(Prices_MTM!I4756:I5005)</f>
        <v>360943.838313765</v>
      </c>
      <c r="G4773" s="52" t="n">
        <f aca="false">IF(-B4773&gt;C4773,1,0)</f>
        <v>0</v>
      </c>
      <c r="H4773" s="52" t="n">
        <f aca="false">IF(-B4773&gt;D4773,1,0)</f>
        <v>0</v>
      </c>
      <c r="I4773" s="52" t="n">
        <f aca="false">IF(-B4773&gt;E4773,1,0)</f>
        <v>0</v>
      </c>
      <c r="J4773" s="52" t="n">
        <f aca="false">IF(-B4773&gt;F4773,1,0)</f>
        <v>0</v>
      </c>
    </row>
    <row r="4774" customFormat="false" ht="15" hidden="false" customHeight="false" outlineLevel="0" collapsed="false">
      <c r="A4774" s="51" t="n">
        <f aca="false">Prices_MTM!A5007</f>
        <v>44760</v>
      </c>
      <c r="B4774" s="43" t="n">
        <f aca="false">Prices_MTM!I5007</f>
        <v>238500.000000001</v>
      </c>
      <c r="C4774" s="43" t="n">
        <f aca="false">-PERCENTILE(Prices_MTM!I4757:I5006,1-Inputs!$B$8)</f>
        <v>274775</v>
      </c>
      <c r="D4774" s="43" t="n">
        <f aca="false">NORMSINV(Inputs!$B$8)*STDEV(Prices_MTM!I4757:I5006)</f>
        <v>255233.164309422</v>
      </c>
      <c r="E4774" s="43" t="n">
        <f aca="false">-PERCENTILE(Prices_MTM!I4757:I5006,1-Inputs!$B$9)</f>
        <v>451600.000000001</v>
      </c>
      <c r="F4774" s="43" t="n">
        <f aca="false">NORMSINV(Inputs!$B$9)*STDEV(Prices_MTM!I4757:I5006)</f>
        <v>360981.13500616</v>
      </c>
      <c r="G4774" s="52" t="n">
        <f aca="false">IF(-B4774&gt;C4774,1,0)</f>
        <v>0</v>
      </c>
      <c r="H4774" s="52" t="n">
        <f aca="false">IF(-B4774&gt;D4774,1,0)</f>
        <v>0</v>
      </c>
      <c r="I4774" s="52" t="n">
        <f aca="false">IF(-B4774&gt;E4774,1,0)</f>
        <v>0</v>
      </c>
      <c r="J4774" s="52" t="n">
        <f aca="false">IF(-B4774&gt;F4774,1,0)</f>
        <v>0</v>
      </c>
    </row>
    <row r="4775" customFormat="false" ht="15" hidden="false" customHeight="false" outlineLevel="0" collapsed="false">
      <c r="A4775" s="51" t="n">
        <f aca="false">Prices_MTM!A5008</f>
        <v>44761</v>
      </c>
      <c r="B4775" s="43" t="n">
        <f aca="false">Prices_MTM!I5008</f>
        <v>279500</v>
      </c>
      <c r="C4775" s="43" t="n">
        <f aca="false">-PERCENTILE(Prices_MTM!I4758:I5007,1-Inputs!$B$8)</f>
        <v>274775</v>
      </c>
      <c r="D4775" s="43" t="n">
        <f aca="false">NORMSINV(Inputs!$B$8)*STDEV(Prices_MTM!I4758:I5007)</f>
        <v>256350.278951079</v>
      </c>
      <c r="E4775" s="43" t="n">
        <f aca="false">-PERCENTILE(Prices_MTM!I4758:I5007,1-Inputs!$B$9)</f>
        <v>451600.000000001</v>
      </c>
      <c r="F4775" s="43" t="n">
        <f aca="false">NORMSINV(Inputs!$B$9)*STDEV(Prices_MTM!I4758:I5007)</f>
        <v>362561.09156223</v>
      </c>
      <c r="G4775" s="52" t="n">
        <f aca="false">IF(-B4775&gt;C4775,1,0)</f>
        <v>0</v>
      </c>
      <c r="H4775" s="52" t="n">
        <f aca="false">IF(-B4775&gt;D4775,1,0)</f>
        <v>0</v>
      </c>
      <c r="I4775" s="52" t="n">
        <f aca="false">IF(-B4775&gt;E4775,1,0)</f>
        <v>0</v>
      </c>
      <c r="J4775" s="52" t="n">
        <f aca="false">IF(-B4775&gt;F4775,1,0)</f>
        <v>0</v>
      </c>
    </row>
    <row r="4776" customFormat="false" ht="15" hidden="false" customHeight="false" outlineLevel="0" collapsed="false">
      <c r="A4776" s="51" t="n">
        <f aca="false">Prices_MTM!A5009</f>
        <v>44762</v>
      </c>
      <c r="B4776" s="43" t="n">
        <f aca="false">Prices_MTM!I5009</f>
        <v>-212000</v>
      </c>
      <c r="C4776" s="43" t="n">
        <f aca="false">-PERCENTILE(Prices_MTM!I4759:I5008,1-Inputs!$B$8)</f>
        <v>274775</v>
      </c>
      <c r="D4776" s="43" t="n">
        <f aca="false">NORMSINV(Inputs!$B$8)*STDEV(Prices_MTM!I4759:I5008)</f>
        <v>257938.304288051</v>
      </c>
      <c r="E4776" s="43" t="n">
        <f aca="false">-PERCENTILE(Prices_MTM!I4759:I5008,1-Inputs!$B$9)</f>
        <v>451600.000000001</v>
      </c>
      <c r="F4776" s="43" t="n">
        <f aca="false">NORMSINV(Inputs!$B$9)*STDEV(Prices_MTM!I4759:I5008)</f>
        <v>364807.066101274</v>
      </c>
      <c r="G4776" s="52" t="n">
        <f aca="false">IF(-B4776&gt;C4776,1,0)</f>
        <v>0</v>
      </c>
      <c r="H4776" s="52" t="n">
        <f aca="false">IF(-B4776&gt;D4776,1,0)</f>
        <v>0</v>
      </c>
      <c r="I4776" s="52" t="n">
        <f aca="false">IF(-B4776&gt;E4776,1,0)</f>
        <v>0</v>
      </c>
      <c r="J4776" s="52" t="n">
        <f aca="false">IF(-B4776&gt;F4776,1,0)</f>
        <v>0</v>
      </c>
    </row>
    <row r="4777" customFormat="false" ht="15" hidden="false" customHeight="false" outlineLevel="0" collapsed="false">
      <c r="A4777" s="51" t="n">
        <f aca="false">Prices_MTM!A5010</f>
        <v>44763</v>
      </c>
      <c r="B4777" s="43" t="n">
        <f aca="false">Prices_MTM!I5010</f>
        <v>-448500.000000001</v>
      </c>
      <c r="C4777" s="43" t="n">
        <f aca="false">-PERCENTILE(Prices_MTM!I4760:I5009,1-Inputs!$B$8)</f>
        <v>274775</v>
      </c>
      <c r="D4777" s="43" t="n">
        <f aca="false">NORMSINV(Inputs!$B$8)*STDEV(Prices_MTM!I4760:I5009)</f>
        <v>258843.805673968</v>
      </c>
      <c r="E4777" s="43" t="n">
        <f aca="false">-PERCENTILE(Prices_MTM!I4760:I5009,1-Inputs!$B$9)</f>
        <v>451600.000000001</v>
      </c>
      <c r="F4777" s="43" t="n">
        <f aca="false">NORMSINV(Inputs!$B$9)*STDEV(Prices_MTM!I4760:I5009)</f>
        <v>366087.733991447</v>
      </c>
      <c r="G4777" s="52" t="n">
        <f aca="false">IF(-B4777&gt;C4777,1,0)</f>
        <v>1</v>
      </c>
      <c r="H4777" s="52" t="n">
        <f aca="false">IF(-B4777&gt;D4777,1,0)</f>
        <v>1</v>
      </c>
      <c r="I4777" s="52" t="n">
        <f aca="false">IF(-B4777&gt;E4777,1,0)</f>
        <v>0</v>
      </c>
      <c r="J4777" s="52" t="n">
        <f aca="false">IF(-B4777&gt;F4777,1,0)</f>
        <v>1</v>
      </c>
    </row>
    <row r="4778" customFormat="false" ht="15" hidden="false" customHeight="false" outlineLevel="0" collapsed="false">
      <c r="A4778" s="51" t="n">
        <f aca="false">Prices_MTM!A5011</f>
        <v>44764</v>
      </c>
      <c r="B4778" s="43" t="n">
        <f aca="false">Prices_MTM!I5011</f>
        <v>229000</v>
      </c>
      <c r="C4778" s="43" t="n">
        <f aca="false">-PERCENTILE(Prices_MTM!I4761:I5010,1-Inputs!$B$8)</f>
        <v>276925</v>
      </c>
      <c r="D4778" s="43" t="n">
        <f aca="false">NORMSINV(Inputs!$B$8)*STDEV(Prices_MTM!I4761:I5010)</f>
        <v>262727.032189505</v>
      </c>
      <c r="E4778" s="43" t="n">
        <f aca="false">-PERCENTILE(Prices_MTM!I4761:I5010,1-Inputs!$B$9)</f>
        <v>452580.000000001</v>
      </c>
      <c r="F4778" s="43" t="n">
        <f aca="false">NORMSINV(Inputs!$B$9)*STDEV(Prices_MTM!I4761:I5010)</f>
        <v>371579.855357639</v>
      </c>
      <c r="G4778" s="52" t="n">
        <f aca="false">IF(-B4778&gt;C4778,1,0)</f>
        <v>0</v>
      </c>
      <c r="H4778" s="52" t="n">
        <f aca="false">IF(-B4778&gt;D4778,1,0)</f>
        <v>0</v>
      </c>
      <c r="I4778" s="52" t="n">
        <f aca="false">IF(-B4778&gt;E4778,1,0)</f>
        <v>0</v>
      </c>
      <c r="J4778" s="52" t="n">
        <f aca="false">IF(-B4778&gt;F4778,1,0)</f>
        <v>0</v>
      </c>
    </row>
    <row r="4779" customFormat="false" ht="15" hidden="false" customHeight="false" outlineLevel="0" collapsed="false">
      <c r="A4779" s="51" t="n">
        <f aca="false">Prices_MTM!A5012</f>
        <v>44767</v>
      </c>
      <c r="B4779" s="43" t="n">
        <f aca="false">Prices_MTM!I5012</f>
        <v>139000</v>
      </c>
      <c r="C4779" s="43" t="n">
        <f aca="false">-PERCENTILE(Prices_MTM!I4762:I5011,1-Inputs!$B$8)</f>
        <v>276925</v>
      </c>
      <c r="D4779" s="43" t="n">
        <f aca="false">NORMSINV(Inputs!$B$8)*STDEV(Prices_MTM!I4762:I5011)</f>
        <v>263639.783677411</v>
      </c>
      <c r="E4779" s="43" t="n">
        <f aca="false">-PERCENTILE(Prices_MTM!I4762:I5011,1-Inputs!$B$9)</f>
        <v>452580.000000001</v>
      </c>
      <c r="F4779" s="43" t="n">
        <f aca="false">NORMSINV(Inputs!$B$9)*STDEV(Prices_MTM!I4762:I5011)</f>
        <v>372870.777205409</v>
      </c>
      <c r="G4779" s="52" t="n">
        <f aca="false">IF(-B4779&gt;C4779,1,0)</f>
        <v>0</v>
      </c>
      <c r="H4779" s="52" t="n">
        <f aca="false">IF(-B4779&gt;D4779,1,0)</f>
        <v>0</v>
      </c>
      <c r="I4779" s="52" t="n">
        <f aca="false">IF(-B4779&gt;E4779,1,0)</f>
        <v>0</v>
      </c>
      <c r="J4779" s="52" t="n">
        <f aca="false">IF(-B4779&gt;F4779,1,0)</f>
        <v>0</v>
      </c>
    </row>
    <row r="4780" customFormat="false" ht="15" hidden="false" customHeight="false" outlineLevel="0" collapsed="false">
      <c r="A4780" s="51" t="n">
        <f aca="false">Prices_MTM!A5013</f>
        <v>44768</v>
      </c>
      <c r="B4780" s="43" t="n">
        <f aca="false">Prices_MTM!I5013</f>
        <v>-163500</v>
      </c>
      <c r="C4780" s="43" t="n">
        <f aca="false">-PERCENTILE(Prices_MTM!I4763:I5012,1-Inputs!$B$8)</f>
        <v>276925</v>
      </c>
      <c r="D4780" s="43" t="n">
        <f aca="false">NORMSINV(Inputs!$B$8)*STDEV(Prices_MTM!I4763:I5012)</f>
        <v>264012.441350049</v>
      </c>
      <c r="E4780" s="43" t="n">
        <f aca="false">-PERCENTILE(Prices_MTM!I4763:I5012,1-Inputs!$B$9)</f>
        <v>452580.000000001</v>
      </c>
      <c r="F4780" s="43" t="n">
        <f aca="false">NORMSINV(Inputs!$B$9)*STDEV(Prices_MTM!I4763:I5012)</f>
        <v>373397.834063407</v>
      </c>
      <c r="G4780" s="52" t="n">
        <f aca="false">IF(-B4780&gt;C4780,1,0)</f>
        <v>0</v>
      </c>
      <c r="H4780" s="52" t="n">
        <f aca="false">IF(-B4780&gt;D4780,1,0)</f>
        <v>0</v>
      </c>
      <c r="I4780" s="52" t="n">
        <f aca="false">IF(-B4780&gt;E4780,1,0)</f>
        <v>0</v>
      </c>
      <c r="J4780" s="52" t="n">
        <f aca="false">IF(-B4780&gt;F4780,1,0)</f>
        <v>0</v>
      </c>
    </row>
    <row r="4781" customFormat="false" ht="15" hidden="false" customHeight="false" outlineLevel="0" collapsed="false">
      <c r="A4781" s="51" t="n">
        <f aca="false">Prices_MTM!A5014</f>
        <v>44769</v>
      </c>
      <c r="B4781" s="43" t="n">
        <f aca="false">Prices_MTM!I5014</f>
        <v>113000</v>
      </c>
      <c r="C4781" s="43" t="n">
        <f aca="false">-PERCENTILE(Prices_MTM!I4764:I5013,1-Inputs!$B$8)</f>
        <v>276925</v>
      </c>
      <c r="D4781" s="43" t="n">
        <f aca="false">NORMSINV(Inputs!$B$8)*STDEV(Prices_MTM!I4764:I5013)</f>
        <v>262988.547512394</v>
      </c>
      <c r="E4781" s="43" t="n">
        <f aca="false">-PERCENTILE(Prices_MTM!I4764:I5013,1-Inputs!$B$9)</f>
        <v>452580.000000001</v>
      </c>
      <c r="F4781" s="43" t="n">
        <f aca="false">NORMSINV(Inputs!$B$9)*STDEV(Prices_MTM!I4764:I5013)</f>
        <v>371949.721469409</v>
      </c>
      <c r="G4781" s="52" t="n">
        <f aca="false">IF(-B4781&gt;C4781,1,0)</f>
        <v>0</v>
      </c>
      <c r="H4781" s="52" t="n">
        <f aca="false">IF(-B4781&gt;D4781,1,0)</f>
        <v>0</v>
      </c>
      <c r="I4781" s="52" t="n">
        <f aca="false">IF(-B4781&gt;E4781,1,0)</f>
        <v>0</v>
      </c>
      <c r="J4781" s="52" t="n">
        <f aca="false">IF(-B4781&gt;F4781,1,0)</f>
        <v>0</v>
      </c>
    </row>
    <row r="4782" customFormat="false" ht="15" hidden="false" customHeight="false" outlineLevel="0" collapsed="false">
      <c r="A4782" s="51" t="n">
        <f aca="false">Prices_MTM!A5015</f>
        <v>44770</v>
      </c>
      <c r="B4782" s="43" t="n">
        <f aca="false">Prices_MTM!I5015</f>
        <v>-94000.0000000005</v>
      </c>
      <c r="C4782" s="43" t="n">
        <f aca="false">-PERCENTILE(Prices_MTM!I4765:I5014,1-Inputs!$B$8)</f>
        <v>276925</v>
      </c>
      <c r="D4782" s="43" t="n">
        <f aca="false">NORMSINV(Inputs!$B$8)*STDEV(Prices_MTM!I4765:I5014)</f>
        <v>263183.695714941</v>
      </c>
      <c r="E4782" s="43" t="n">
        <f aca="false">-PERCENTILE(Prices_MTM!I4765:I5014,1-Inputs!$B$9)</f>
        <v>452580.000000001</v>
      </c>
      <c r="F4782" s="43" t="n">
        <f aca="false">NORMSINV(Inputs!$B$9)*STDEV(Prices_MTM!I4765:I5014)</f>
        <v>372225.723296367</v>
      </c>
      <c r="G4782" s="52" t="n">
        <f aca="false">IF(-B4782&gt;C4782,1,0)</f>
        <v>0</v>
      </c>
      <c r="H4782" s="52" t="n">
        <f aca="false">IF(-B4782&gt;D4782,1,0)</f>
        <v>0</v>
      </c>
      <c r="I4782" s="52" t="n">
        <f aca="false">IF(-B4782&gt;E4782,1,0)</f>
        <v>0</v>
      </c>
      <c r="J4782" s="52" t="n">
        <f aca="false">IF(-B4782&gt;F4782,1,0)</f>
        <v>0</v>
      </c>
    </row>
    <row r="4783" customFormat="false" ht="15" hidden="false" customHeight="false" outlineLevel="0" collapsed="false">
      <c r="A4783" s="51" t="n">
        <f aca="false">Prices_MTM!A5016</f>
        <v>44771</v>
      </c>
      <c r="B4783" s="43" t="n">
        <f aca="false">Prices_MTM!I5016</f>
        <v>128500</v>
      </c>
      <c r="C4783" s="43" t="n">
        <f aca="false">-PERCENTILE(Prices_MTM!I4766:I5015,1-Inputs!$B$8)</f>
        <v>276925</v>
      </c>
      <c r="D4783" s="43" t="n">
        <f aca="false">NORMSINV(Inputs!$B$8)*STDEV(Prices_MTM!I4766:I5015)</f>
        <v>262830.017627123</v>
      </c>
      <c r="E4783" s="43" t="n">
        <f aca="false">-PERCENTILE(Prices_MTM!I4766:I5015,1-Inputs!$B$9)</f>
        <v>452580.000000001</v>
      </c>
      <c r="F4783" s="43" t="n">
        <f aca="false">NORMSINV(Inputs!$B$9)*STDEV(Prices_MTM!I4766:I5015)</f>
        <v>371725.509627376</v>
      </c>
      <c r="G4783" s="52" t="n">
        <f aca="false">IF(-B4783&gt;C4783,1,0)</f>
        <v>0</v>
      </c>
      <c r="H4783" s="52" t="n">
        <f aca="false">IF(-B4783&gt;D4783,1,0)</f>
        <v>0</v>
      </c>
      <c r="I4783" s="52" t="n">
        <f aca="false">IF(-B4783&gt;E4783,1,0)</f>
        <v>0</v>
      </c>
      <c r="J4783" s="52" t="n">
        <f aca="false">IF(-B4783&gt;F4783,1,0)</f>
        <v>0</v>
      </c>
    </row>
    <row r="4784" customFormat="false" ht="15" hidden="false" customHeight="false" outlineLevel="0" collapsed="false">
      <c r="A4784" s="51" t="n">
        <f aca="false">Prices_MTM!A5017</f>
        <v>44774</v>
      </c>
      <c r="B4784" s="43" t="n">
        <f aca="false">Prices_MTM!I5017</f>
        <v>-201000</v>
      </c>
      <c r="C4784" s="43" t="n">
        <f aca="false">-PERCENTILE(Prices_MTM!I4767:I5016,1-Inputs!$B$8)</f>
        <v>276925</v>
      </c>
      <c r="D4784" s="43" t="n">
        <f aca="false">NORMSINV(Inputs!$B$8)*STDEV(Prices_MTM!I4767:I5016)</f>
        <v>262945.57938449</v>
      </c>
      <c r="E4784" s="43" t="n">
        <f aca="false">-PERCENTILE(Prices_MTM!I4767:I5016,1-Inputs!$B$9)</f>
        <v>452580.000000001</v>
      </c>
      <c r="F4784" s="43" t="n">
        <f aca="false">NORMSINV(Inputs!$B$9)*STDEV(Prices_MTM!I4767:I5016)</f>
        <v>371888.950826135</v>
      </c>
      <c r="G4784" s="52" t="n">
        <f aca="false">IF(-B4784&gt;C4784,1,0)</f>
        <v>0</v>
      </c>
      <c r="H4784" s="52" t="n">
        <f aca="false">IF(-B4784&gt;D4784,1,0)</f>
        <v>0</v>
      </c>
      <c r="I4784" s="52" t="n">
        <f aca="false">IF(-B4784&gt;E4784,1,0)</f>
        <v>0</v>
      </c>
      <c r="J4784" s="52" t="n">
        <f aca="false">IF(-B4784&gt;F4784,1,0)</f>
        <v>0</v>
      </c>
    </row>
    <row r="4785" customFormat="false" ht="15" hidden="false" customHeight="false" outlineLevel="0" collapsed="false">
      <c r="A4785" s="51" t="n">
        <f aca="false">Prices_MTM!A5018</f>
        <v>44775</v>
      </c>
      <c r="B4785" s="43" t="n">
        <f aca="false">Prices_MTM!I5018</f>
        <v>33999.9999999996</v>
      </c>
      <c r="C4785" s="43" t="n">
        <f aca="false">-PERCENTILE(Prices_MTM!I4768:I5017,1-Inputs!$B$8)</f>
        <v>276925</v>
      </c>
      <c r="D4785" s="43" t="n">
        <f aca="false">NORMSINV(Inputs!$B$8)*STDEV(Prices_MTM!I4768:I5017)</f>
        <v>263797.966811117</v>
      </c>
      <c r="E4785" s="43" t="n">
        <f aca="false">-PERCENTILE(Prices_MTM!I4768:I5017,1-Inputs!$B$9)</f>
        <v>452580.000000001</v>
      </c>
      <c r="F4785" s="43" t="n">
        <f aca="false">NORMSINV(Inputs!$B$9)*STDEV(Prices_MTM!I4768:I5017)</f>
        <v>373094.498630086</v>
      </c>
      <c r="G4785" s="52" t="n">
        <f aca="false">IF(-B4785&gt;C4785,1,0)</f>
        <v>0</v>
      </c>
      <c r="H4785" s="52" t="n">
        <f aca="false">IF(-B4785&gt;D4785,1,0)</f>
        <v>0</v>
      </c>
      <c r="I4785" s="52" t="n">
        <f aca="false">IF(-B4785&gt;E4785,1,0)</f>
        <v>0</v>
      </c>
      <c r="J4785" s="52" t="n">
        <f aca="false">IF(-B4785&gt;F4785,1,0)</f>
        <v>0</v>
      </c>
    </row>
    <row r="4786" customFormat="false" ht="15" hidden="false" customHeight="false" outlineLevel="0" collapsed="false">
      <c r="A4786" s="51" t="n">
        <f aca="false">Prices_MTM!A5019</f>
        <v>44776</v>
      </c>
      <c r="B4786" s="43" t="n">
        <f aca="false">Prices_MTM!I5019</f>
        <v>-154499.999999999</v>
      </c>
      <c r="C4786" s="43" t="n">
        <f aca="false">-PERCENTILE(Prices_MTM!I4769:I5018,1-Inputs!$B$8)</f>
        <v>276925</v>
      </c>
      <c r="D4786" s="43" t="n">
        <f aca="false">NORMSINV(Inputs!$B$8)*STDEV(Prices_MTM!I4769:I5018)</f>
        <v>263815.33744882</v>
      </c>
      <c r="E4786" s="43" t="n">
        <f aca="false">-PERCENTILE(Prices_MTM!I4769:I5018,1-Inputs!$B$9)</f>
        <v>452580.000000001</v>
      </c>
      <c r="F4786" s="43" t="n">
        <f aca="false">NORMSINV(Inputs!$B$9)*STDEV(Prices_MTM!I4769:I5018)</f>
        <v>373119.06625448</v>
      </c>
      <c r="G4786" s="52" t="n">
        <f aca="false">IF(-B4786&gt;C4786,1,0)</f>
        <v>0</v>
      </c>
      <c r="H4786" s="52" t="n">
        <f aca="false">IF(-B4786&gt;D4786,1,0)</f>
        <v>0</v>
      </c>
      <c r="I4786" s="52" t="n">
        <f aca="false">IF(-B4786&gt;E4786,1,0)</f>
        <v>0</v>
      </c>
      <c r="J4786" s="52" t="n">
        <f aca="false">IF(-B4786&gt;F4786,1,0)</f>
        <v>0</v>
      </c>
    </row>
    <row r="4787" customFormat="false" ht="15" hidden="false" customHeight="false" outlineLevel="0" collapsed="false">
      <c r="A4787" s="51" t="n">
        <f aca="false">Prices_MTM!A5020</f>
        <v>44777</v>
      </c>
      <c r="B4787" s="43" t="n">
        <f aca="false">Prices_MTM!I5020</f>
        <v>-4499.99999999948</v>
      </c>
      <c r="C4787" s="43" t="n">
        <f aca="false">-PERCENTILE(Prices_MTM!I4770:I5019,1-Inputs!$B$8)</f>
        <v>276925</v>
      </c>
      <c r="D4787" s="43" t="n">
        <f aca="false">NORMSINV(Inputs!$B$8)*STDEV(Prices_MTM!I4770:I5019)</f>
        <v>264267.638309532</v>
      </c>
      <c r="E4787" s="43" t="n">
        <f aca="false">-PERCENTILE(Prices_MTM!I4770:I5019,1-Inputs!$B$9)</f>
        <v>452580.000000001</v>
      </c>
      <c r="F4787" s="43" t="n">
        <f aca="false">NORMSINV(Inputs!$B$9)*STDEV(Prices_MTM!I4770:I5019)</f>
        <v>373758.763993236</v>
      </c>
      <c r="G4787" s="52" t="n">
        <f aca="false">IF(-B4787&gt;C4787,1,0)</f>
        <v>0</v>
      </c>
      <c r="H4787" s="52" t="n">
        <f aca="false">IF(-B4787&gt;D4787,1,0)</f>
        <v>0</v>
      </c>
      <c r="I4787" s="52" t="n">
        <f aca="false">IF(-B4787&gt;E4787,1,0)</f>
        <v>0</v>
      </c>
      <c r="J4787" s="52" t="n">
        <f aca="false">IF(-B4787&gt;F4787,1,0)</f>
        <v>0</v>
      </c>
    </row>
    <row r="4788" customFormat="false" ht="15" hidden="false" customHeight="false" outlineLevel="0" collapsed="false">
      <c r="A4788" s="51" t="n">
        <f aca="false">Prices_MTM!A5021</f>
        <v>44778</v>
      </c>
      <c r="B4788" s="43" t="n">
        <f aca="false">Prices_MTM!I5021</f>
        <v>-68000.0000000014</v>
      </c>
      <c r="C4788" s="43" t="n">
        <f aca="false">-PERCENTILE(Prices_MTM!I4771:I5020,1-Inputs!$B$8)</f>
        <v>276925</v>
      </c>
      <c r="D4788" s="43" t="n">
        <f aca="false">NORMSINV(Inputs!$B$8)*STDEV(Prices_MTM!I4771:I5020)</f>
        <v>264206.890101038</v>
      </c>
      <c r="E4788" s="43" t="n">
        <f aca="false">-PERCENTILE(Prices_MTM!I4771:I5020,1-Inputs!$B$9)</f>
        <v>452580.000000001</v>
      </c>
      <c r="F4788" s="43" t="n">
        <f aca="false">NORMSINV(Inputs!$B$9)*STDEV(Prices_MTM!I4771:I5020)</f>
        <v>373672.846642679</v>
      </c>
      <c r="G4788" s="52" t="n">
        <f aca="false">IF(-B4788&gt;C4788,1,0)</f>
        <v>0</v>
      </c>
      <c r="H4788" s="52" t="n">
        <f aca="false">IF(-B4788&gt;D4788,1,0)</f>
        <v>0</v>
      </c>
      <c r="I4788" s="52" t="n">
        <f aca="false">IF(-B4788&gt;E4788,1,0)</f>
        <v>0</v>
      </c>
      <c r="J4788" s="52" t="n">
        <f aca="false">IF(-B4788&gt;F4788,1,0)</f>
        <v>0</v>
      </c>
    </row>
    <row r="4789" customFormat="false" ht="15" hidden="false" customHeight="false" outlineLevel="0" collapsed="false">
      <c r="A4789" s="51" t="n">
        <f aca="false">Prices_MTM!A5022</f>
        <v>44781</v>
      </c>
      <c r="B4789" s="43" t="n">
        <f aca="false">Prices_MTM!I5022</f>
        <v>17500.0000000004</v>
      </c>
      <c r="C4789" s="43" t="n">
        <f aca="false">-PERCENTILE(Prices_MTM!I4772:I5021,1-Inputs!$B$8)</f>
        <v>276925</v>
      </c>
      <c r="D4789" s="43" t="n">
        <f aca="false">NORMSINV(Inputs!$B$8)*STDEV(Prices_MTM!I4772:I5021)</f>
        <v>264231.262920562</v>
      </c>
      <c r="E4789" s="43" t="n">
        <f aca="false">-PERCENTILE(Prices_MTM!I4772:I5021,1-Inputs!$B$9)</f>
        <v>452580.000000001</v>
      </c>
      <c r="F4789" s="43" t="n">
        <f aca="false">NORMSINV(Inputs!$B$9)*STDEV(Prices_MTM!I4772:I5021)</f>
        <v>373707.317586449</v>
      </c>
      <c r="G4789" s="52" t="n">
        <f aca="false">IF(-B4789&gt;C4789,1,0)</f>
        <v>0</v>
      </c>
      <c r="H4789" s="52" t="n">
        <f aca="false">IF(-B4789&gt;D4789,1,0)</f>
        <v>0</v>
      </c>
      <c r="I4789" s="52" t="n">
        <f aca="false">IF(-B4789&gt;E4789,1,0)</f>
        <v>0</v>
      </c>
      <c r="J4789" s="52" t="n">
        <f aca="false">IF(-B4789&gt;F4789,1,0)</f>
        <v>0</v>
      </c>
    </row>
    <row r="4790" customFormat="false" ht="15" hidden="false" customHeight="false" outlineLevel="0" collapsed="false">
      <c r="A4790" s="51" t="n">
        <f aca="false">Prices_MTM!A5023</f>
        <v>44782</v>
      </c>
      <c r="B4790" s="43" t="n">
        <f aca="false">Prices_MTM!I5023</f>
        <v>-51499.9999999993</v>
      </c>
      <c r="C4790" s="43" t="n">
        <f aca="false">-PERCENTILE(Prices_MTM!I4773:I5022,1-Inputs!$B$8)</f>
        <v>276925</v>
      </c>
      <c r="D4790" s="43" t="n">
        <f aca="false">NORMSINV(Inputs!$B$8)*STDEV(Prices_MTM!I4773:I5022)</f>
        <v>264198.576453547</v>
      </c>
      <c r="E4790" s="43" t="n">
        <f aca="false">-PERCENTILE(Prices_MTM!I4773:I5022,1-Inputs!$B$9)</f>
        <v>452580.000000001</v>
      </c>
      <c r="F4790" s="43" t="n">
        <f aca="false">NORMSINV(Inputs!$B$9)*STDEV(Prices_MTM!I4773:I5022)</f>
        <v>373661.08849238</v>
      </c>
      <c r="G4790" s="52" t="n">
        <f aca="false">IF(-B4790&gt;C4790,1,0)</f>
        <v>0</v>
      </c>
      <c r="H4790" s="52" t="n">
        <f aca="false">IF(-B4790&gt;D4790,1,0)</f>
        <v>0</v>
      </c>
      <c r="I4790" s="52" t="n">
        <f aca="false">IF(-B4790&gt;E4790,1,0)</f>
        <v>0</v>
      </c>
      <c r="J4790" s="52" t="n">
        <f aca="false">IF(-B4790&gt;F4790,1,0)</f>
        <v>0</v>
      </c>
    </row>
    <row r="4791" customFormat="false" ht="15" hidden="false" customHeight="false" outlineLevel="0" collapsed="false">
      <c r="A4791" s="51" t="n">
        <f aca="false">Prices_MTM!A5024</f>
        <v>44783</v>
      </c>
      <c r="B4791" s="43" t="n">
        <f aca="false">Prices_MTM!I5024</f>
        <v>87500</v>
      </c>
      <c r="C4791" s="43" t="n">
        <f aca="false">-PERCENTILE(Prices_MTM!I4774:I5023,1-Inputs!$B$8)</f>
        <v>276925</v>
      </c>
      <c r="D4791" s="43" t="n">
        <f aca="false">NORMSINV(Inputs!$B$8)*STDEV(Prices_MTM!I4774:I5023)</f>
        <v>264145.741355773</v>
      </c>
      <c r="E4791" s="43" t="n">
        <f aca="false">-PERCENTILE(Prices_MTM!I4774:I5023,1-Inputs!$B$9)</f>
        <v>452580.000000001</v>
      </c>
      <c r="F4791" s="43" t="n">
        <f aca="false">NORMSINV(Inputs!$B$9)*STDEV(Prices_MTM!I4774:I5023)</f>
        <v>373586.362805323</v>
      </c>
      <c r="G4791" s="52" t="n">
        <f aca="false">IF(-B4791&gt;C4791,1,0)</f>
        <v>0</v>
      </c>
      <c r="H4791" s="52" t="n">
        <f aca="false">IF(-B4791&gt;D4791,1,0)</f>
        <v>0</v>
      </c>
      <c r="I4791" s="52" t="n">
        <f aca="false">IF(-B4791&gt;E4791,1,0)</f>
        <v>0</v>
      </c>
      <c r="J4791" s="52" t="n">
        <f aca="false">IF(-B4791&gt;F4791,1,0)</f>
        <v>0</v>
      </c>
    </row>
    <row r="4792" customFormat="false" ht="15" hidden="false" customHeight="false" outlineLevel="0" collapsed="false">
      <c r="A4792" s="51" t="n">
        <f aca="false">Prices_MTM!A5025</f>
        <v>44784</v>
      </c>
      <c r="B4792" s="43" t="n">
        <f aca="false">Prices_MTM!I5025</f>
        <v>127499.999999999</v>
      </c>
      <c r="C4792" s="43" t="n">
        <f aca="false">-PERCENTILE(Prices_MTM!I4775:I5024,1-Inputs!$B$8)</f>
        <v>276925</v>
      </c>
      <c r="D4792" s="43" t="n">
        <f aca="false">NORMSINV(Inputs!$B$8)*STDEV(Prices_MTM!I4775:I5024)</f>
        <v>264265.120660182</v>
      </c>
      <c r="E4792" s="43" t="n">
        <f aca="false">-PERCENTILE(Prices_MTM!I4775:I5024,1-Inputs!$B$9)</f>
        <v>452580.000000001</v>
      </c>
      <c r="F4792" s="43" t="n">
        <f aca="false">NORMSINV(Inputs!$B$9)*STDEV(Prices_MTM!I4775:I5024)</f>
        <v>373755.203233715</v>
      </c>
      <c r="G4792" s="52" t="n">
        <f aca="false">IF(-B4792&gt;C4792,1,0)</f>
        <v>0</v>
      </c>
      <c r="H4792" s="52" t="n">
        <f aca="false">IF(-B4792&gt;D4792,1,0)</f>
        <v>0</v>
      </c>
      <c r="I4792" s="52" t="n">
        <f aca="false">IF(-B4792&gt;E4792,1,0)</f>
        <v>0</v>
      </c>
      <c r="J4792" s="52" t="n">
        <f aca="false">IF(-B4792&gt;F4792,1,0)</f>
        <v>0</v>
      </c>
    </row>
    <row r="4793" customFormat="false" ht="15" hidden="false" customHeight="false" outlineLevel="0" collapsed="false">
      <c r="A4793" s="51" t="n">
        <f aca="false">Prices_MTM!A5026</f>
        <v>44785</v>
      </c>
      <c r="B4793" s="43" t="n">
        <f aca="false">Prices_MTM!I5026</f>
        <v>-41499.9999999999</v>
      </c>
      <c r="C4793" s="43" t="n">
        <f aca="false">-PERCENTILE(Prices_MTM!I4776:I5025,1-Inputs!$B$8)</f>
        <v>276925</v>
      </c>
      <c r="D4793" s="43" t="n">
        <f aca="false">NORMSINV(Inputs!$B$8)*STDEV(Prices_MTM!I4776:I5025)</f>
        <v>264198.062779583</v>
      </c>
      <c r="E4793" s="43" t="n">
        <f aca="false">-PERCENTILE(Prices_MTM!I4776:I5025,1-Inputs!$B$9)</f>
        <v>452580.000000001</v>
      </c>
      <c r="F4793" s="43" t="n">
        <f aca="false">NORMSINV(Inputs!$B$9)*STDEV(Prices_MTM!I4776:I5025)</f>
        <v>373660.36199349</v>
      </c>
      <c r="G4793" s="52" t="n">
        <f aca="false">IF(-B4793&gt;C4793,1,0)</f>
        <v>0</v>
      </c>
      <c r="H4793" s="52" t="n">
        <f aca="false">IF(-B4793&gt;D4793,1,0)</f>
        <v>0</v>
      </c>
      <c r="I4793" s="52" t="n">
        <f aca="false">IF(-B4793&gt;E4793,1,0)</f>
        <v>0</v>
      </c>
      <c r="J4793" s="52" t="n">
        <f aca="false">IF(-B4793&gt;F4793,1,0)</f>
        <v>0</v>
      </c>
    </row>
    <row r="4794" customFormat="false" ht="15" hidden="false" customHeight="false" outlineLevel="0" collapsed="false">
      <c r="A4794" s="51" t="n">
        <f aca="false">Prices_MTM!A5027</f>
        <v>44788</v>
      </c>
      <c r="B4794" s="43" t="n">
        <f aca="false">Prices_MTM!I5027</f>
        <v>10499.9999999997</v>
      </c>
      <c r="C4794" s="43" t="n">
        <f aca="false">-PERCENTILE(Prices_MTM!I4777:I5026,1-Inputs!$B$8)</f>
        <v>276925</v>
      </c>
      <c r="D4794" s="43" t="n">
        <f aca="false">NORMSINV(Inputs!$B$8)*STDEV(Prices_MTM!I4777:I5026)</f>
        <v>264223.175702233</v>
      </c>
      <c r="E4794" s="43" t="n">
        <f aca="false">-PERCENTILE(Prices_MTM!I4777:I5026,1-Inputs!$B$9)</f>
        <v>452580.000000001</v>
      </c>
      <c r="F4794" s="43" t="n">
        <f aca="false">NORMSINV(Inputs!$B$9)*STDEV(Prices_MTM!I4777:I5026)</f>
        <v>373695.879679235</v>
      </c>
      <c r="G4794" s="52" t="n">
        <f aca="false">IF(-B4794&gt;C4794,1,0)</f>
        <v>0</v>
      </c>
      <c r="H4794" s="52" t="n">
        <f aca="false">IF(-B4794&gt;D4794,1,0)</f>
        <v>0</v>
      </c>
      <c r="I4794" s="52" t="n">
        <f aca="false">IF(-B4794&gt;E4794,1,0)</f>
        <v>0</v>
      </c>
      <c r="J4794" s="52" t="n">
        <f aca="false">IF(-B4794&gt;F4794,1,0)</f>
        <v>0</v>
      </c>
    </row>
    <row r="4795" customFormat="false" ht="15" hidden="false" customHeight="false" outlineLevel="0" collapsed="false">
      <c r="A4795" s="51" t="n">
        <f aca="false">Prices_MTM!A5028</f>
        <v>44789</v>
      </c>
      <c r="B4795" s="43" t="n">
        <f aca="false">Prices_MTM!I5028</f>
        <v>-156499.999999999</v>
      </c>
      <c r="C4795" s="43" t="n">
        <f aca="false">-PERCENTILE(Prices_MTM!I4778:I5027,1-Inputs!$B$8)</f>
        <v>276925</v>
      </c>
      <c r="D4795" s="43" t="n">
        <f aca="false">NORMSINV(Inputs!$B$8)*STDEV(Prices_MTM!I4778:I5027)</f>
        <v>264202.879451661</v>
      </c>
      <c r="E4795" s="43" t="n">
        <f aca="false">-PERCENTILE(Prices_MTM!I4778:I5027,1-Inputs!$B$9)</f>
        <v>452580.000000001</v>
      </c>
      <c r="F4795" s="43" t="n">
        <f aca="false">NORMSINV(Inputs!$B$9)*STDEV(Prices_MTM!I4778:I5027)</f>
        <v>373667.174304729</v>
      </c>
      <c r="G4795" s="52" t="n">
        <f aca="false">IF(-B4795&gt;C4795,1,0)</f>
        <v>0</v>
      </c>
      <c r="H4795" s="52" t="n">
        <f aca="false">IF(-B4795&gt;D4795,1,0)</f>
        <v>0</v>
      </c>
      <c r="I4795" s="52" t="n">
        <f aca="false">IF(-B4795&gt;E4795,1,0)</f>
        <v>0</v>
      </c>
      <c r="J4795" s="52" t="n">
        <f aca="false">IF(-B4795&gt;F4795,1,0)</f>
        <v>0</v>
      </c>
    </row>
    <row r="4796" customFormat="false" ht="15" hidden="false" customHeight="false" outlineLevel="0" collapsed="false">
      <c r="A4796" s="51" t="n">
        <f aca="false">Prices_MTM!A5029</f>
        <v>44790</v>
      </c>
      <c r="B4796" s="43" t="n">
        <f aca="false">Prices_MTM!I5029</f>
        <v>68999.9999999991</v>
      </c>
      <c r="C4796" s="43" t="n">
        <f aca="false">-PERCENTILE(Prices_MTM!I4779:I5028,1-Inputs!$B$8)</f>
        <v>276925</v>
      </c>
      <c r="D4796" s="43" t="n">
        <f aca="false">NORMSINV(Inputs!$B$8)*STDEV(Prices_MTM!I4779:I5028)</f>
        <v>264503.627193357</v>
      </c>
      <c r="E4796" s="43" t="n">
        <f aca="false">-PERCENTILE(Prices_MTM!I4779:I5028,1-Inputs!$B$9)</f>
        <v>452580.000000001</v>
      </c>
      <c r="F4796" s="43" t="n">
        <f aca="false">NORMSINV(Inputs!$B$9)*STDEV(Prices_MTM!I4779:I5028)</f>
        <v>374092.527575107</v>
      </c>
      <c r="G4796" s="52" t="n">
        <f aca="false">IF(-B4796&gt;C4796,1,0)</f>
        <v>0</v>
      </c>
      <c r="H4796" s="52" t="n">
        <f aca="false">IF(-B4796&gt;D4796,1,0)</f>
        <v>0</v>
      </c>
      <c r="I4796" s="52" t="n">
        <f aca="false">IF(-B4796&gt;E4796,1,0)</f>
        <v>0</v>
      </c>
      <c r="J4796" s="52" t="n">
        <f aca="false">IF(-B4796&gt;F4796,1,0)</f>
        <v>0</v>
      </c>
    </row>
    <row r="4797" customFormat="false" ht="15" hidden="false" customHeight="false" outlineLevel="0" collapsed="false">
      <c r="A4797" s="51" t="n">
        <f aca="false">Prices_MTM!A5030</f>
        <v>44791</v>
      </c>
      <c r="B4797" s="43" t="n">
        <f aca="false">Prices_MTM!I5030</f>
        <v>278500.000000001</v>
      </c>
      <c r="C4797" s="43" t="n">
        <f aca="false">-PERCENTILE(Prices_MTM!I4780:I5029,1-Inputs!$B$8)</f>
        <v>276925</v>
      </c>
      <c r="D4797" s="43" t="n">
        <f aca="false">NORMSINV(Inputs!$B$8)*STDEV(Prices_MTM!I4780:I5029)</f>
        <v>264390.908209819</v>
      </c>
      <c r="E4797" s="43" t="n">
        <f aca="false">-PERCENTILE(Prices_MTM!I4780:I5029,1-Inputs!$B$9)</f>
        <v>452580.000000001</v>
      </c>
      <c r="F4797" s="43" t="n">
        <f aca="false">NORMSINV(Inputs!$B$9)*STDEV(Prices_MTM!I4780:I5029)</f>
        <v>373933.106965625</v>
      </c>
      <c r="G4797" s="52" t="n">
        <f aca="false">IF(-B4797&gt;C4797,1,0)</f>
        <v>0</v>
      </c>
      <c r="H4797" s="52" t="n">
        <f aca="false">IF(-B4797&gt;D4797,1,0)</f>
        <v>0</v>
      </c>
      <c r="I4797" s="52" t="n">
        <f aca="false">IF(-B4797&gt;E4797,1,0)</f>
        <v>0</v>
      </c>
      <c r="J4797" s="52" t="n">
        <f aca="false">IF(-B4797&gt;F4797,1,0)</f>
        <v>0</v>
      </c>
    </row>
    <row r="4798" customFormat="false" ht="15" hidden="false" customHeight="false" outlineLevel="0" collapsed="false">
      <c r="A4798" s="51" t="n">
        <f aca="false">Prices_MTM!A5031</f>
        <v>44792</v>
      </c>
      <c r="B4798" s="43" t="n">
        <f aca="false">Prices_MTM!I5031</f>
        <v>29999.999999999</v>
      </c>
      <c r="C4798" s="43" t="n">
        <f aca="false">-PERCENTILE(Prices_MTM!I4781:I5030,1-Inputs!$B$8)</f>
        <v>276925</v>
      </c>
      <c r="D4798" s="43" t="n">
        <f aca="false">NORMSINV(Inputs!$B$8)*STDEV(Prices_MTM!I4781:I5030)</f>
        <v>265880.428760623</v>
      </c>
      <c r="E4798" s="43" t="n">
        <f aca="false">-PERCENTILE(Prices_MTM!I4781:I5030,1-Inputs!$B$9)</f>
        <v>452580.000000001</v>
      </c>
      <c r="F4798" s="43" t="n">
        <f aca="false">NORMSINV(Inputs!$B$9)*STDEV(Prices_MTM!I4781:I5030)</f>
        <v>376039.764305782</v>
      </c>
      <c r="G4798" s="52" t="n">
        <f aca="false">IF(-B4798&gt;C4798,1,0)</f>
        <v>0</v>
      </c>
      <c r="H4798" s="52" t="n">
        <f aca="false">IF(-B4798&gt;D4798,1,0)</f>
        <v>0</v>
      </c>
      <c r="I4798" s="52" t="n">
        <f aca="false">IF(-B4798&gt;E4798,1,0)</f>
        <v>0</v>
      </c>
      <c r="J4798" s="52" t="n">
        <f aca="false">IF(-B4798&gt;F4798,1,0)</f>
        <v>0</v>
      </c>
    </row>
    <row r="4799" customFormat="false" ht="15" hidden="false" customHeight="false" outlineLevel="0" collapsed="false">
      <c r="A4799" s="51" t="n">
        <f aca="false">Prices_MTM!A5032</f>
        <v>44795</v>
      </c>
      <c r="B4799" s="43" t="n">
        <f aca="false">Prices_MTM!I5032</f>
        <v>56500.0000000005</v>
      </c>
      <c r="C4799" s="43" t="n">
        <f aca="false">-PERCENTILE(Prices_MTM!I4782:I5031,1-Inputs!$B$8)</f>
        <v>276925</v>
      </c>
      <c r="D4799" s="43" t="n">
        <f aca="false">NORMSINV(Inputs!$B$8)*STDEV(Prices_MTM!I4782:I5031)</f>
        <v>265890.112667183</v>
      </c>
      <c r="E4799" s="43" t="n">
        <f aca="false">-PERCENTILE(Prices_MTM!I4782:I5031,1-Inputs!$B$9)</f>
        <v>452580.000000001</v>
      </c>
      <c r="F4799" s="43" t="n">
        <f aca="false">NORMSINV(Inputs!$B$9)*STDEV(Prices_MTM!I4782:I5031)</f>
        <v>376053.460439633</v>
      </c>
      <c r="G4799" s="52" t="n">
        <f aca="false">IF(-B4799&gt;C4799,1,0)</f>
        <v>0</v>
      </c>
      <c r="H4799" s="52" t="n">
        <f aca="false">IF(-B4799&gt;D4799,1,0)</f>
        <v>0</v>
      </c>
      <c r="I4799" s="52" t="n">
        <f aca="false">IF(-B4799&gt;E4799,1,0)</f>
        <v>0</v>
      </c>
      <c r="J4799" s="52" t="n">
        <f aca="false">IF(-B4799&gt;F4799,1,0)</f>
        <v>0</v>
      </c>
    </row>
    <row r="4800" customFormat="false" ht="15" hidden="false" customHeight="false" outlineLevel="0" collapsed="false">
      <c r="A4800" s="51" t="n">
        <f aca="false">Prices_MTM!A5033</f>
        <v>44796</v>
      </c>
      <c r="B4800" s="43" t="n">
        <f aca="false">Prices_MTM!I5033</f>
        <v>82499.9999999996</v>
      </c>
      <c r="C4800" s="43" t="n">
        <f aca="false">-PERCENTILE(Prices_MTM!I4783:I5032,1-Inputs!$B$8)</f>
        <v>276925</v>
      </c>
      <c r="D4800" s="43" t="n">
        <f aca="false">NORMSINV(Inputs!$B$8)*STDEV(Prices_MTM!I4783:I5032)</f>
        <v>265917.024758726</v>
      </c>
      <c r="E4800" s="43" t="n">
        <f aca="false">-PERCENTILE(Prices_MTM!I4783:I5032,1-Inputs!$B$9)</f>
        <v>452580.000000001</v>
      </c>
      <c r="F4800" s="43" t="n">
        <f aca="false">NORMSINV(Inputs!$B$9)*STDEV(Prices_MTM!I4783:I5032)</f>
        <v>376091.522724277</v>
      </c>
      <c r="G4800" s="52" t="n">
        <f aca="false">IF(-B4800&gt;C4800,1,0)</f>
        <v>0</v>
      </c>
      <c r="H4800" s="52" t="n">
        <f aca="false">IF(-B4800&gt;D4800,1,0)</f>
        <v>0</v>
      </c>
      <c r="I4800" s="52" t="n">
        <f aca="false">IF(-B4800&gt;E4800,1,0)</f>
        <v>0</v>
      </c>
      <c r="J4800" s="52" t="n">
        <f aca="false">IF(-B4800&gt;F4800,1,0)</f>
        <v>0</v>
      </c>
    </row>
    <row r="4801" customFormat="false" ht="15" hidden="false" customHeight="false" outlineLevel="0" collapsed="false">
      <c r="A4801" s="51" t="n">
        <f aca="false">Prices_MTM!A5034</f>
        <v>44797</v>
      </c>
      <c r="B4801" s="43" t="n">
        <f aca="false">Prices_MTM!I5034</f>
        <v>-113000</v>
      </c>
      <c r="C4801" s="43" t="n">
        <f aca="false">-PERCENTILE(Prices_MTM!I4784:I5033,1-Inputs!$B$8)</f>
        <v>276925</v>
      </c>
      <c r="D4801" s="43" t="n">
        <f aca="false">NORMSINV(Inputs!$B$8)*STDEV(Prices_MTM!I4784:I5033)</f>
        <v>265974.309228882</v>
      </c>
      <c r="E4801" s="43" t="n">
        <f aca="false">-PERCENTILE(Prices_MTM!I4784:I5033,1-Inputs!$B$9)</f>
        <v>452580.000000001</v>
      </c>
      <c r="F4801" s="43" t="n">
        <f aca="false">NORMSINV(Inputs!$B$9)*STDEV(Prices_MTM!I4784:I5033)</f>
        <v>376172.541243602</v>
      </c>
      <c r="G4801" s="52" t="n">
        <f aca="false">IF(-B4801&gt;C4801,1,0)</f>
        <v>0</v>
      </c>
      <c r="H4801" s="52" t="n">
        <f aca="false">IF(-B4801&gt;D4801,1,0)</f>
        <v>0</v>
      </c>
      <c r="I4801" s="52" t="n">
        <f aca="false">IF(-B4801&gt;E4801,1,0)</f>
        <v>0</v>
      </c>
      <c r="J4801" s="52" t="n">
        <f aca="false">IF(-B4801&gt;F4801,1,0)</f>
        <v>0</v>
      </c>
    </row>
    <row r="4802" customFormat="false" ht="15" hidden="false" customHeight="false" outlineLevel="0" collapsed="false">
      <c r="A4802" s="51" t="n">
        <f aca="false">Prices_MTM!A5035</f>
        <v>44798</v>
      </c>
      <c r="B4802" s="43" t="n">
        <f aca="false">Prices_MTM!I5035</f>
        <v>-166000</v>
      </c>
      <c r="C4802" s="43" t="n">
        <f aca="false">-PERCENTILE(Prices_MTM!I4785:I5034,1-Inputs!$B$8)</f>
        <v>276925</v>
      </c>
      <c r="D4802" s="43" t="n">
        <f aca="false">NORMSINV(Inputs!$B$8)*STDEV(Prices_MTM!I4785:I5034)</f>
        <v>266172.343052612</v>
      </c>
      <c r="E4802" s="43" t="n">
        <f aca="false">-PERCENTILE(Prices_MTM!I4785:I5034,1-Inputs!$B$9)</f>
        <v>452580.000000001</v>
      </c>
      <c r="F4802" s="43" t="n">
        <f aca="false">NORMSINV(Inputs!$B$9)*STDEV(Prices_MTM!I4785:I5034)</f>
        <v>376452.624259667</v>
      </c>
      <c r="G4802" s="52" t="n">
        <f aca="false">IF(-B4802&gt;C4802,1,0)</f>
        <v>0</v>
      </c>
      <c r="H4802" s="52" t="n">
        <f aca="false">IF(-B4802&gt;D4802,1,0)</f>
        <v>0</v>
      </c>
      <c r="I4802" s="52" t="n">
        <f aca="false">IF(-B4802&gt;E4802,1,0)</f>
        <v>0</v>
      </c>
      <c r="J4802" s="52" t="n">
        <f aca="false">IF(-B4802&gt;F4802,1,0)</f>
        <v>0</v>
      </c>
    </row>
    <row r="4803" customFormat="false" ht="15" hidden="false" customHeight="false" outlineLevel="0" collapsed="false">
      <c r="A4803" s="51" t="n">
        <f aca="false">Prices_MTM!A5036</f>
        <v>44799</v>
      </c>
      <c r="B4803" s="43" t="n">
        <f aca="false">Prices_MTM!I5036</f>
        <v>-85999.9999999999</v>
      </c>
      <c r="C4803" s="43" t="n">
        <f aca="false">-PERCENTILE(Prices_MTM!I4786:I5035,1-Inputs!$B$8)</f>
        <v>276925</v>
      </c>
      <c r="D4803" s="43" t="n">
        <f aca="false">NORMSINV(Inputs!$B$8)*STDEV(Prices_MTM!I4786:I5035)</f>
        <v>266641.000044909</v>
      </c>
      <c r="E4803" s="43" t="n">
        <f aca="false">-PERCENTILE(Prices_MTM!I4786:I5035,1-Inputs!$B$9)</f>
        <v>452580.000000001</v>
      </c>
      <c r="F4803" s="43" t="n">
        <f aca="false">NORMSINV(Inputs!$B$9)*STDEV(Prices_MTM!I4786:I5035)</f>
        <v>377115.454787454</v>
      </c>
      <c r="G4803" s="52" t="n">
        <f aca="false">IF(-B4803&gt;C4803,1,0)</f>
        <v>0</v>
      </c>
      <c r="H4803" s="52" t="n">
        <f aca="false">IF(-B4803&gt;D4803,1,0)</f>
        <v>0</v>
      </c>
      <c r="I4803" s="52" t="n">
        <f aca="false">IF(-B4803&gt;E4803,1,0)</f>
        <v>0</v>
      </c>
      <c r="J4803" s="52" t="n">
        <f aca="false">IF(-B4803&gt;F4803,1,0)</f>
        <v>0</v>
      </c>
    </row>
    <row r="4804" customFormat="false" ht="15" hidden="false" customHeight="false" outlineLevel="0" collapsed="false">
      <c r="A4804" s="51" t="n">
        <f aca="false">Prices_MTM!A5037</f>
        <v>44803</v>
      </c>
      <c r="B4804" s="43" t="n">
        <f aca="false">Prices_MTM!I5037</f>
        <v>-65500.0000000001</v>
      </c>
      <c r="C4804" s="43" t="n">
        <f aca="false">-PERCENTILE(Prices_MTM!I4787:I5036,1-Inputs!$B$8)</f>
        <v>276925</v>
      </c>
      <c r="D4804" s="43" t="n">
        <f aca="false">NORMSINV(Inputs!$B$8)*STDEV(Prices_MTM!I4787:I5036)</f>
        <v>266674.437466758</v>
      </c>
      <c r="E4804" s="43" t="n">
        <f aca="false">-PERCENTILE(Prices_MTM!I4787:I5036,1-Inputs!$B$9)</f>
        <v>452580.000000001</v>
      </c>
      <c r="F4804" s="43" t="n">
        <f aca="false">NORMSINV(Inputs!$B$9)*STDEV(Prices_MTM!I4787:I5036)</f>
        <v>377162.745971275</v>
      </c>
      <c r="G4804" s="52" t="n">
        <f aca="false">IF(-B4804&gt;C4804,1,0)</f>
        <v>0</v>
      </c>
      <c r="H4804" s="52" t="n">
        <f aca="false">IF(-B4804&gt;D4804,1,0)</f>
        <v>0</v>
      </c>
      <c r="I4804" s="52" t="n">
        <f aca="false">IF(-B4804&gt;E4804,1,0)</f>
        <v>0</v>
      </c>
      <c r="J4804" s="52" t="n">
        <f aca="false">IF(-B4804&gt;F4804,1,0)</f>
        <v>0</v>
      </c>
    </row>
    <row r="4805" customFormat="false" ht="15" hidden="false" customHeight="false" outlineLevel="0" collapsed="false">
      <c r="A4805" s="51" t="n">
        <f aca="false">Prices_MTM!A5038</f>
        <v>44804</v>
      </c>
      <c r="B4805" s="43" t="n">
        <f aca="false">Prices_MTM!I5038</f>
        <v>-59499.9999999992</v>
      </c>
      <c r="C4805" s="43" t="n">
        <f aca="false">-PERCENTILE(Prices_MTM!I4788:I5037,1-Inputs!$B$8)</f>
        <v>276925</v>
      </c>
      <c r="D4805" s="43" t="n">
        <f aca="false">NORMSINV(Inputs!$B$8)*STDEV(Prices_MTM!I4788:I5037)</f>
        <v>266630.146799809</v>
      </c>
      <c r="E4805" s="43" t="n">
        <f aca="false">-PERCENTILE(Prices_MTM!I4788:I5037,1-Inputs!$B$9)</f>
        <v>452580.000000001</v>
      </c>
      <c r="F4805" s="43" t="n">
        <f aca="false">NORMSINV(Inputs!$B$9)*STDEV(Prices_MTM!I4788:I5037)</f>
        <v>377100.104835792</v>
      </c>
      <c r="G4805" s="52" t="n">
        <f aca="false">IF(-B4805&gt;C4805,1,0)</f>
        <v>0</v>
      </c>
      <c r="H4805" s="52" t="n">
        <f aca="false">IF(-B4805&gt;D4805,1,0)</f>
        <v>0</v>
      </c>
      <c r="I4805" s="52" t="n">
        <f aca="false">IF(-B4805&gt;E4805,1,0)</f>
        <v>0</v>
      </c>
      <c r="J4805" s="52" t="n">
        <f aca="false">IF(-B4805&gt;F4805,1,0)</f>
        <v>0</v>
      </c>
    </row>
    <row r="4806" customFormat="false" ht="15" hidden="false" customHeight="false" outlineLevel="0" collapsed="false">
      <c r="A4806" s="51" t="n">
        <f aca="false">Prices_MTM!A5039</f>
        <v>44805</v>
      </c>
      <c r="B4806" s="43" t="n">
        <f aca="false">Prices_MTM!I5039</f>
        <v>-84499.9999999999</v>
      </c>
      <c r="C4806" s="43" t="n">
        <f aca="false">-PERCENTILE(Prices_MTM!I4789:I5038,1-Inputs!$B$8)</f>
        <v>276925</v>
      </c>
      <c r="D4806" s="43" t="n">
        <f aca="false">NORMSINV(Inputs!$B$8)*STDEV(Prices_MTM!I4789:I5038)</f>
        <v>266209.839304214</v>
      </c>
      <c r="E4806" s="43" t="n">
        <f aca="false">-PERCENTILE(Prices_MTM!I4789:I5038,1-Inputs!$B$9)</f>
        <v>452580.000000001</v>
      </c>
      <c r="F4806" s="43" t="n">
        <f aca="false">NORMSINV(Inputs!$B$9)*STDEV(Prices_MTM!I4789:I5038)</f>
        <v>376505.655923865</v>
      </c>
      <c r="G4806" s="52" t="n">
        <f aca="false">IF(-B4806&gt;C4806,1,0)</f>
        <v>0</v>
      </c>
      <c r="H4806" s="52" t="n">
        <f aca="false">IF(-B4806&gt;D4806,1,0)</f>
        <v>0</v>
      </c>
      <c r="I4806" s="52" t="n">
        <f aca="false">IF(-B4806&gt;E4806,1,0)</f>
        <v>0</v>
      </c>
      <c r="J4806" s="52" t="n">
        <f aca="false">IF(-B4806&gt;F4806,1,0)</f>
        <v>0</v>
      </c>
    </row>
    <row r="4807" customFormat="false" ht="15" hidden="false" customHeight="false" outlineLevel="0" collapsed="false">
      <c r="A4807" s="51" t="n">
        <f aca="false">Prices_MTM!A5040</f>
        <v>44806</v>
      </c>
      <c r="B4807" s="43" t="n">
        <f aca="false">Prices_MTM!I5040</f>
        <v>-22500.0000000001</v>
      </c>
      <c r="C4807" s="43" t="n">
        <f aca="false">-PERCENTILE(Prices_MTM!I4790:I5039,1-Inputs!$B$8)</f>
        <v>276925</v>
      </c>
      <c r="D4807" s="43" t="n">
        <f aca="false">NORMSINV(Inputs!$B$8)*STDEV(Prices_MTM!I4790:I5039)</f>
        <v>266257.622967158</v>
      </c>
      <c r="E4807" s="43" t="n">
        <f aca="false">-PERCENTILE(Prices_MTM!I4790:I5039,1-Inputs!$B$9)</f>
        <v>452580.000000001</v>
      </c>
      <c r="F4807" s="43" t="n">
        <f aca="false">NORMSINV(Inputs!$B$9)*STDEV(Prices_MTM!I4790:I5039)</f>
        <v>376573.237270243</v>
      </c>
      <c r="G4807" s="52" t="n">
        <f aca="false">IF(-B4807&gt;C4807,1,0)</f>
        <v>0</v>
      </c>
      <c r="H4807" s="52" t="n">
        <f aca="false">IF(-B4807&gt;D4807,1,0)</f>
        <v>0</v>
      </c>
      <c r="I4807" s="52" t="n">
        <f aca="false">IF(-B4807&gt;E4807,1,0)</f>
        <v>0</v>
      </c>
      <c r="J4807" s="52" t="n">
        <f aca="false">IF(-B4807&gt;F4807,1,0)</f>
        <v>0</v>
      </c>
    </row>
    <row r="4808" customFormat="false" ht="15" hidden="false" customHeight="false" outlineLevel="0" collapsed="false">
      <c r="A4808" s="51" t="n">
        <f aca="false">Prices_MTM!A5041</f>
        <v>44810</v>
      </c>
      <c r="B4808" s="43" t="n">
        <f aca="false">Prices_MTM!I5041</f>
        <v>88999.9999999986</v>
      </c>
      <c r="C4808" s="43" t="n">
        <f aca="false">-PERCENTILE(Prices_MTM!I4791:I5040,1-Inputs!$B$8)</f>
        <v>276925</v>
      </c>
      <c r="D4808" s="43" t="n">
        <f aca="false">NORMSINV(Inputs!$B$8)*STDEV(Prices_MTM!I4791:I5040)</f>
        <v>266209.582999652</v>
      </c>
      <c r="E4808" s="43" t="n">
        <f aca="false">-PERCENTILE(Prices_MTM!I4791:I5040,1-Inputs!$B$9)</f>
        <v>452580.000000001</v>
      </c>
      <c r="F4808" s="43" t="n">
        <f aca="false">NORMSINV(Inputs!$B$9)*STDEV(Prices_MTM!I4791:I5040)</f>
        <v>376505.293427431</v>
      </c>
      <c r="G4808" s="52" t="n">
        <f aca="false">IF(-B4808&gt;C4808,1,0)</f>
        <v>0</v>
      </c>
      <c r="H4808" s="52" t="n">
        <f aca="false">IF(-B4808&gt;D4808,1,0)</f>
        <v>0</v>
      </c>
      <c r="I4808" s="52" t="n">
        <f aca="false">IF(-B4808&gt;E4808,1,0)</f>
        <v>0</v>
      </c>
      <c r="J4808" s="52" t="n">
        <f aca="false">IF(-B4808&gt;F4808,1,0)</f>
        <v>0</v>
      </c>
    </row>
    <row r="4809" customFormat="false" ht="15" hidden="false" customHeight="false" outlineLevel="0" collapsed="false">
      <c r="A4809" s="51" t="n">
        <f aca="false">Prices_MTM!A5042</f>
        <v>44811</v>
      </c>
      <c r="B4809" s="43" t="n">
        <f aca="false">Prices_MTM!I5042</f>
        <v>-254999.999999999</v>
      </c>
      <c r="C4809" s="43" t="n">
        <f aca="false">-PERCENTILE(Prices_MTM!I4792:I5041,1-Inputs!$B$8)</f>
        <v>276925</v>
      </c>
      <c r="D4809" s="43" t="n">
        <f aca="false">NORMSINV(Inputs!$B$8)*STDEV(Prices_MTM!I4792:I5041)</f>
        <v>266339.574696264</v>
      </c>
      <c r="E4809" s="43" t="n">
        <f aca="false">-PERCENTILE(Prices_MTM!I4792:I5041,1-Inputs!$B$9)</f>
        <v>452580.000000001</v>
      </c>
      <c r="F4809" s="43" t="n">
        <f aca="false">NORMSINV(Inputs!$B$9)*STDEV(Prices_MTM!I4792:I5041)</f>
        <v>376689.143164637</v>
      </c>
      <c r="G4809" s="52" t="n">
        <f aca="false">IF(-B4809&gt;C4809,1,0)</f>
        <v>0</v>
      </c>
      <c r="H4809" s="52" t="n">
        <f aca="false">IF(-B4809&gt;D4809,1,0)</f>
        <v>0</v>
      </c>
      <c r="I4809" s="52" t="n">
        <f aca="false">IF(-B4809&gt;E4809,1,0)</f>
        <v>0</v>
      </c>
      <c r="J4809" s="52" t="n">
        <f aca="false">IF(-B4809&gt;F4809,1,0)</f>
        <v>0</v>
      </c>
    </row>
    <row r="4810" customFormat="false" ht="15" hidden="false" customHeight="false" outlineLevel="0" collapsed="false">
      <c r="A4810" s="51" t="n">
        <f aca="false">Prices_MTM!A5043</f>
        <v>44812</v>
      </c>
      <c r="B4810" s="43" t="n">
        <f aca="false">Prices_MTM!I5043</f>
        <v>96000.0000000008</v>
      </c>
      <c r="C4810" s="43" t="n">
        <f aca="false">-PERCENTILE(Prices_MTM!I4793:I5042,1-Inputs!$B$8)</f>
        <v>276925</v>
      </c>
      <c r="D4810" s="43" t="n">
        <f aca="false">NORMSINV(Inputs!$B$8)*STDEV(Prices_MTM!I4793:I5042)</f>
        <v>267651.055599564</v>
      </c>
      <c r="E4810" s="43" t="n">
        <f aca="false">-PERCENTILE(Prices_MTM!I4793:I5042,1-Inputs!$B$9)</f>
        <v>452580.000000001</v>
      </c>
      <c r="F4810" s="43" t="n">
        <f aca="false">NORMSINV(Inputs!$B$9)*STDEV(Prices_MTM!I4793:I5042)</f>
        <v>378543.995633724</v>
      </c>
      <c r="G4810" s="52" t="n">
        <f aca="false">IF(-B4810&gt;C4810,1,0)</f>
        <v>0</v>
      </c>
      <c r="H4810" s="52" t="n">
        <f aca="false">IF(-B4810&gt;D4810,1,0)</f>
        <v>0</v>
      </c>
      <c r="I4810" s="52" t="n">
        <f aca="false">IF(-B4810&gt;E4810,1,0)</f>
        <v>0</v>
      </c>
      <c r="J4810" s="52" t="n">
        <f aca="false">IF(-B4810&gt;F4810,1,0)</f>
        <v>0</v>
      </c>
    </row>
    <row r="4811" customFormat="false" ht="15" hidden="false" customHeight="false" outlineLevel="0" collapsed="false">
      <c r="A4811" s="51" t="n">
        <f aca="false">Prices_MTM!A5044</f>
        <v>44813</v>
      </c>
      <c r="B4811" s="43" t="n">
        <f aca="false">Prices_MTM!I5044</f>
        <v>138499.999999998</v>
      </c>
      <c r="C4811" s="43" t="n">
        <f aca="false">-PERCENTILE(Prices_MTM!I4794:I5043,1-Inputs!$B$8)</f>
        <v>276925</v>
      </c>
      <c r="D4811" s="43" t="n">
        <f aca="false">NORMSINV(Inputs!$B$8)*STDEV(Prices_MTM!I4794:I5043)</f>
        <v>267609.626957734</v>
      </c>
      <c r="E4811" s="43" t="n">
        <f aca="false">-PERCENTILE(Prices_MTM!I4794:I5043,1-Inputs!$B$9)</f>
        <v>452580.000000001</v>
      </c>
      <c r="F4811" s="43" t="n">
        <f aca="false">NORMSINV(Inputs!$B$9)*STDEV(Prices_MTM!I4794:I5043)</f>
        <v>378485.402314984</v>
      </c>
      <c r="G4811" s="52" t="n">
        <f aca="false">IF(-B4811&gt;C4811,1,0)</f>
        <v>0</v>
      </c>
      <c r="H4811" s="52" t="n">
        <f aca="false">IF(-B4811&gt;D4811,1,0)</f>
        <v>0</v>
      </c>
      <c r="I4811" s="52" t="n">
        <f aca="false">IF(-B4811&gt;E4811,1,0)</f>
        <v>0</v>
      </c>
      <c r="J4811" s="52" t="n">
        <f aca="false">IF(-B4811&gt;F4811,1,0)</f>
        <v>0</v>
      </c>
    </row>
    <row r="4812" customFormat="false" ht="15" hidden="false" customHeight="false" outlineLevel="0" collapsed="false">
      <c r="A4812" s="51" t="n">
        <f aca="false">Prices_MTM!A5045</f>
        <v>44816</v>
      </c>
      <c r="B4812" s="43" t="n">
        <f aca="false">Prices_MTM!I5045</f>
        <v>2500.00000000128</v>
      </c>
      <c r="C4812" s="43" t="n">
        <f aca="false">-PERCENTILE(Prices_MTM!I4795:I5044,1-Inputs!$B$8)</f>
        <v>276925</v>
      </c>
      <c r="D4812" s="43" t="n">
        <f aca="false">NORMSINV(Inputs!$B$8)*STDEV(Prices_MTM!I4795:I5044)</f>
        <v>267817.053937771</v>
      </c>
      <c r="E4812" s="43" t="n">
        <f aca="false">-PERCENTILE(Prices_MTM!I4795:I5044,1-Inputs!$B$9)</f>
        <v>452580.000000001</v>
      </c>
      <c r="F4812" s="43" t="n">
        <f aca="false">NORMSINV(Inputs!$B$9)*STDEV(Prices_MTM!I4795:I5044)</f>
        <v>378778.770251267</v>
      </c>
      <c r="G4812" s="52" t="n">
        <f aca="false">IF(-B4812&gt;C4812,1,0)</f>
        <v>0</v>
      </c>
      <c r="H4812" s="52" t="n">
        <f aca="false">IF(-B4812&gt;D4812,1,0)</f>
        <v>0</v>
      </c>
      <c r="I4812" s="52" t="n">
        <f aca="false">IF(-B4812&gt;E4812,1,0)</f>
        <v>0</v>
      </c>
      <c r="J4812" s="52" t="n">
        <f aca="false">IF(-B4812&gt;F4812,1,0)</f>
        <v>0</v>
      </c>
    </row>
    <row r="4813" customFormat="false" ht="15" hidden="false" customHeight="false" outlineLevel="0" collapsed="false">
      <c r="A4813" s="51" t="n">
        <f aca="false">Prices_MTM!A5046</f>
        <v>44817</v>
      </c>
      <c r="B4813" s="43" t="n">
        <f aca="false">Prices_MTM!I5046</f>
        <v>36499.9999999995</v>
      </c>
      <c r="C4813" s="43" t="n">
        <f aca="false">-PERCENTILE(Prices_MTM!I4796:I5045,1-Inputs!$B$8)</f>
        <v>276925</v>
      </c>
      <c r="D4813" s="43" t="n">
        <f aca="false">NORMSINV(Inputs!$B$8)*STDEV(Prices_MTM!I4796:I5045)</f>
        <v>267738.809065456</v>
      </c>
      <c r="E4813" s="43" t="n">
        <f aca="false">-PERCENTILE(Prices_MTM!I4796:I5045,1-Inputs!$B$9)</f>
        <v>452580.000000001</v>
      </c>
      <c r="F4813" s="43" t="n">
        <f aca="false">NORMSINV(Inputs!$B$9)*STDEV(Prices_MTM!I4796:I5045)</f>
        <v>378668.107035172</v>
      </c>
      <c r="G4813" s="52" t="n">
        <f aca="false">IF(-B4813&gt;C4813,1,0)</f>
        <v>0</v>
      </c>
      <c r="H4813" s="52" t="n">
        <f aca="false">IF(-B4813&gt;D4813,1,0)</f>
        <v>0</v>
      </c>
      <c r="I4813" s="52" t="n">
        <f aca="false">IF(-B4813&gt;E4813,1,0)</f>
        <v>0</v>
      </c>
      <c r="J4813" s="52" t="n">
        <f aca="false">IF(-B4813&gt;F4813,1,0)</f>
        <v>0</v>
      </c>
    </row>
    <row r="4814" customFormat="false" ht="15" hidden="false" customHeight="false" outlineLevel="0" collapsed="false">
      <c r="A4814" s="51" t="n">
        <f aca="false">Prices_MTM!A5047</f>
        <v>44818</v>
      </c>
      <c r="B4814" s="43" t="n">
        <f aca="false">Prices_MTM!I5047</f>
        <v>64499.9999999996</v>
      </c>
      <c r="C4814" s="43" t="n">
        <f aca="false">-PERCENTILE(Prices_MTM!I4797:I5046,1-Inputs!$B$8)</f>
        <v>276925</v>
      </c>
      <c r="D4814" s="43" t="n">
        <f aca="false">NORMSINV(Inputs!$B$8)*STDEV(Prices_MTM!I4797:I5046)</f>
        <v>267706.257108772</v>
      </c>
      <c r="E4814" s="43" t="n">
        <f aca="false">-PERCENTILE(Prices_MTM!I4797:I5046,1-Inputs!$B$9)</f>
        <v>452580.000000001</v>
      </c>
      <c r="F4814" s="43" t="n">
        <f aca="false">NORMSINV(Inputs!$B$9)*STDEV(Prices_MTM!I4797:I5046)</f>
        <v>378622.068181631</v>
      </c>
      <c r="G4814" s="52" t="n">
        <f aca="false">IF(-B4814&gt;C4814,1,0)</f>
        <v>0</v>
      </c>
      <c r="H4814" s="52" t="n">
        <f aca="false">IF(-B4814&gt;D4814,1,0)</f>
        <v>0</v>
      </c>
      <c r="I4814" s="52" t="n">
        <f aca="false">IF(-B4814&gt;E4814,1,0)</f>
        <v>0</v>
      </c>
      <c r="J4814" s="52" t="n">
        <f aca="false">IF(-B4814&gt;F4814,1,0)</f>
        <v>0</v>
      </c>
    </row>
    <row r="4815" customFormat="false" ht="15" hidden="false" customHeight="false" outlineLevel="0" collapsed="false">
      <c r="A4815" s="51" t="n">
        <f aca="false">Prices_MTM!A5048</f>
        <v>44819</v>
      </c>
      <c r="B4815" s="43" t="n">
        <f aca="false">Prices_MTM!I5048</f>
        <v>-138500</v>
      </c>
      <c r="C4815" s="43" t="n">
        <f aca="false">-PERCENTILE(Prices_MTM!I4798:I5047,1-Inputs!$B$8)</f>
        <v>276925</v>
      </c>
      <c r="D4815" s="43" t="n">
        <f aca="false">NORMSINV(Inputs!$B$8)*STDEV(Prices_MTM!I4798:I5047)</f>
        <v>267778.574989079</v>
      </c>
      <c r="E4815" s="43" t="n">
        <f aca="false">-PERCENTILE(Prices_MTM!I4798:I5047,1-Inputs!$B$9)</f>
        <v>452580.000000001</v>
      </c>
      <c r="F4815" s="43" t="n">
        <f aca="false">NORMSINV(Inputs!$B$9)*STDEV(Prices_MTM!I4798:I5047)</f>
        <v>378724.348739822</v>
      </c>
      <c r="G4815" s="52" t="n">
        <f aca="false">IF(-B4815&gt;C4815,1,0)</f>
        <v>0</v>
      </c>
      <c r="H4815" s="52" t="n">
        <f aca="false">IF(-B4815&gt;D4815,1,0)</f>
        <v>0</v>
      </c>
      <c r="I4815" s="52" t="n">
        <f aca="false">IF(-B4815&gt;E4815,1,0)</f>
        <v>0</v>
      </c>
      <c r="J4815" s="52" t="n">
        <f aca="false">IF(-B4815&gt;F4815,1,0)</f>
        <v>0</v>
      </c>
    </row>
    <row r="4816" customFormat="false" ht="15" hidden="false" customHeight="false" outlineLevel="0" collapsed="false">
      <c r="A4816" s="51" t="n">
        <f aca="false">Prices_MTM!A5049</f>
        <v>44820</v>
      </c>
      <c r="B4816" s="43" t="n">
        <f aca="false">Prices_MTM!I5049</f>
        <v>-22500.0000000009</v>
      </c>
      <c r="C4816" s="43" t="n">
        <f aca="false">-PERCENTILE(Prices_MTM!I4799:I5048,1-Inputs!$B$8)</f>
        <v>276925</v>
      </c>
      <c r="D4816" s="43" t="n">
        <f aca="false">NORMSINV(Inputs!$B$8)*STDEV(Prices_MTM!I4799:I5048)</f>
        <v>268152.669649489</v>
      </c>
      <c r="E4816" s="43" t="n">
        <f aca="false">-PERCENTILE(Prices_MTM!I4799:I5048,1-Inputs!$B$9)</f>
        <v>452580.000000001</v>
      </c>
      <c r="F4816" s="43" t="n">
        <f aca="false">NORMSINV(Inputs!$B$9)*STDEV(Prices_MTM!I4799:I5048)</f>
        <v>379253.437957048</v>
      </c>
      <c r="G4816" s="52" t="n">
        <f aca="false">IF(-B4816&gt;C4816,1,0)</f>
        <v>0</v>
      </c>
      <c r="H4816" s="52" t="n">
        <f aca="false">IF(-B4816&gt;D4816,1,0)</f>
        <v>0</v>
      </c>
      <c r="I4816" s="52" t="n">
        <f aca="false">IF(-B4816&gt;E4816,1,0)</f>
        <v>0</v>
      </c>
      <c r="J4816" s="52" t="n">
        <f aca="false">IF(-B4816&gt;F4816,1,0)</f>
        <v>0</v>
      </c>
    </row>
    <row r="4817" customFormat="false" ht="15" hidden="false" customHeight="false" outlineLevel="0" collapsed="false">
      <c r="A4817" s="51" t="n">
        <f aca="false">Prices_MTM!A5050</f>
        <v>44824</v>
      </c>
      <c r="B4817" s="43" t="n">
        <f aca="false">Prices_MTM!I5050</f>
        <v>-97499.9999999994</v>
      </c>
      <c r="C4817" s="43" t="n">
        <f aca="false">-PERCENTILE(Prices_MTM!I4800:I5049,1-Inputs!$B$8)</f>
        <v>276925</v>
      </c>
      <c r="D4817" s="43" t="n">
        <f aca="false">NORMSINV(Inputs!$B$8)*STDEV(Prices_MTM!I4800:I5049)</f>
        <v>268090.116154975</v>
      </c>
      <c r="E4817" s="43" t="n">
        <f aca="false">-PERCENTILE(Prices_MTM!I4800:I5049,1-Inputs!$B$9)</f>
        <v>452580.000000001</v>
      </c>
      <c r="F4817" s="43" t="n">
        <f aca="false">NORMSINV(Inputs!$B$9)*STDEV(Prices_MTM!I4800:I5049)</f>
        <v>379164.967356022</v>
      </c>
      <c r="G4817" s="52" t="n">
        <f aca="false">IF(-B4817&gt;C4817,1,0)</f>
        <v>0</v>
      </c>
      <c r="H4817" s="52" t="n">
        <f aca="false">IF(-B4817&gt;D4817,1,0)</f>
        <v>0</v>
      </c>
      <c r="I4817" s="52" t="n">
        <f aca="false">IF(-B4817&gt;E4817,1,0)</f>
        <v>0</v>
      </c>
      <c r="J4817" s="52" t="n">
        <f aca="false">IF(-B4817&gt;F4817,1,0)</f>
        <v>0</v>
      </c>
    </row>
    <row r="4818" customFormat="false" ht="15" hidden="false" customHeight="false" outlineLevel="0" collapsed="false">
      <c r="A4818" s="51" t="n">
        <f aca="false">Prices_MTM!A5051</f>
        <v>44825</v>
      </c>
      <c r="B4818" s="43" t="n">
        <f aca="false">Prices_MTM!I5051</f>
        <v>-143000</v>
      </c>
      <c r="C4818" s="43" t="n">
        <f aca="false">-PERCENTILE(Prices_MTM!I4801:I5050,1-Inputs!$B$8)</f>
        <v>276925</v>
      </c>
      <c r="D4818" s="43" t="n">
        <f aca="false">NORMSINV(Inputs!$B$8)*STDEV(Prices_MTM!I4801:I5050)</f>
        <v>268103.379504943</v>
      </c>
      <c r="E4818" s="43" t="n">
        <f aca="false">-PERCENTILE(Prices_MTM!I4801:I5050,1-Inputs!$B$9)</f>
        <v>452580.000000001</v>
      </c>
      <c r="F4818" s="43" t="n">
        <f aca="false">NORMSINV(Inputs!$B$9)*STDEV(Prices_MTM!I4801:I5050)</f>
        <v>379183.725964991</v>
      </c>
      <c r="G4818" s="52" t="n">
        <f aca="false">IF(-B4818&gt;C4818,1,0)</f>
        <v>0</v>
      </c>
      <c r="H4818" s="52" t="n">
        <f aca="false">IF(-B4818&gt;D4818,1,0)</f>
        <v>0</v>
      </c>
      <c r="I4818" s="52" t="n">
        <f aca="false">IF(-B4818&gt;E4818,1,0)</f>
        <v>0</v>
      </c>
      <c r="J4818" s="52" t="n">
        <f aca="false">IF(-B4818&gt;F4818,1,0)</f>
        <v>0</v>
      </c>
    </row>
    <row r="4819" customFormat="false" ht="15" hidden="false" customHeight="false" outlineLevel="0" collapsed="false">
      <c r="A4819" s="51" t="n">
        <f aca="false">Prices_MTM!A5052</f>
        <v>44826</v>
      </c>
      <c r="B4819" s="43" t="n">
        <f aca="false">Prices_MTM!I5052</f>
        <v>36999.9999999997</v>
      </c>
      <c r="C4819" s="43" t="n">
        <f aca="false">-PERCENTILE(Prices_MTM!I4802:I5051,1-Inputs!$B$8)</f>
        <v>276925</v>
      </c>
      <c r="D4819" s="43" t="n">
        <f aca="false">NORMSINV(Inputs!$B$8)*STDEV(Prices_MTM!I4802:I5051)</f>
        <v>268491.833418888</v>
      </c>
      <c r="E4819" s="43" t="n">
        <f aca="false">-PERCENTILE(Prices_MTM!I4802:I5051,1-Inputs!$B$9)</f>
        <v>452580.000000001</v>
      </c>
      <c r="F4819" s="43" t="n">
        <f aca="false">NORMSINV(Inputs!$B$9)*STDEV(Prices_MTM!I4802:I5051)</f>
        <v>379733.123748516</v>
      </c>
      <c r="G4819" s="52" t="n">
        <f aca="false">IF(-B4819&gt;C4819,1,0)</f>
        <v>0</v>
      </c>
      <c r="H4819" s="52" t="n">
        <f aca="false">IF(-B4819&gt;D4819,1,0)</f>
        <v>0</v>
      </c>
      <c r="I4819" s="52" t="n">
        <f aca="false">IF(-B4819&gt;E4819,1,0)</f>
        <v>0</v>
      </c>
      <c r="J4819" s="52" t="n">
        <f aca="false">IF(-B4819&gt;F4819,1,0)</f>
        <v>0</v>
      </c>
    </row>
    <row r="4820" customFormat="false" ht="15" hidden="false" customHeight="false" outlineLevel="0" collapsed="false">
      <c r="A4820" s="51" t="n">
        <f aca="false">Prices_MTM!A5053</f>
        <v>44827</v>
      </c>
      <c r="B4820" s="43" t="n">
        <f aca="false">Prices_MTM!I5053</f>
        <v>-189500</v>
      </c>
      <c r="C4820" s="43" t="n">
        <f aca="false">-PERCENTILE(Prices_MTM!I4803:I5052,1-Inputs!$B$8)</f>
        <v>276925</v>
      </c>
      <c r="D4820" s="43" t="n">
        <f aca="false">NORMSINV(Inputs!$B$8)*STDEV(Prices_MTM!I4803:I5052)</f>
        <v>268515.896754221</v>
      </c>
      <c r="E4820" s="43" t="n">
        <f aca="false">-PERCENTILE(Prices_MTM!I4803:I5052,1-Inputs!$B$9)</f>
        <v>452580.000000001</v>
      </c>
      <c r="F4820" s="43" t="n">
        <f aca="false">NORMSINV(Inputs!$B$9)*STDEV(Prices_MTM!I4803:I5052)</f>
        <v>379767.156982887</v>
      </c>
      <c r="G4820" s="52" t="n">
        <f aca="false">IF(-B4820&gt;C4820,1,0)</f>
        <v>0</v>
      </c>
      <c r="H4820" s="52" t="n">
        <f aca="false">IF(-B4820&gt;D4820,1,0)</f>
        <v>0</v>
      </c>
      <c r="I4820" s="52" t="n">
        <f aca="false">IF(-B4820&gt;E4820,1,0)</f>
        <v>0</v>
      </c>
      <c r="J4820" s="52" t="n">
        <f aca="false">IF(-B4820&gt;F4820,1,0)</f>
        <v>0</v>
      </c>
    </row>
    <row r="4821" customFormat="false" ht="15" hidden="false" customHeight="false" outlineLevel="0" collapsed="false">
      <c r="A4821" s="51" t="n">
        <f aca="false">Prices_MTM!A5054</f>
        <v>44830</v>
      </c>
      <c r="B4821" s="43" t="n">
        <f aca="false">Prices_MTM!I5054</f>
        <v>-102999.999999999</v>
      </c>
      <c r="C4821" s="43" t="n">
        <f aca="false">-PERCENTILE(Prices_MTM!I4804:I5053,1-Inputs!$B$8)</f>
        <v>276925</v>
      </c>
      <c r="D4821" s="43" t="n">
        <f aca="false">NORMSINV(Inputs!$B$8)*STDEV(Prices_MTM!I4804:I5053)</f>
        <v>268983.719194742</v>
      </c>
      <c r="E4821" s="43" t="n">
        <f aca="false">-PERCENTILE(Prices_MTM!I4804:I5053,1-Inputs!$B$9)</f>
        <v>452580.000000001</v>
      </c>
      <c r="F4821" s="43" t="n">
        <f aca="false">NORMSINV(Inputs!$B$9)*STDEV(Prices_MTM!I4804:I5053)</f>
        <v>380428.807188171</v>
      </c>
      <c r="G4821" s="52" t="n">
        <f aca="false">IF(-B4821&gt;C4821,1,0)</f>
        <v>0</v>
      </c>
      <c r="H4821" s="52" t="n">
        <f aca="false">IF(-B4821&gt;D4821,1,0)</f>
        <v>0</v>
      </c>
      <c r="I4821" s="52" t="n">
        <f aca="false">IF(-B4821&gt;E4821,1,0)</f>
        <v>0</v>
      </c>
      <c r="J4821" s="52" t="n">
        <f aca="false">IF(-B4821&gt;F4821,1,0)</f>
        <v>0</v>
      </c>
    </row>
    <row r="4822" customFormat="false" ht="15" hidden="false" customHeight="false" outlineLevel="0" collapsed="false">
      <c r="A4822" s="51" t="n">
        <f aca="false">Prices_MTM!A5055</f>
        <v>44831</v>
      </c>
      <c r="B4822" s="43" t="n">
        <f aca="false">Prices_MTM!I5055</f>
        <v>2999.99999999939</v>
      </c>
      <c r="C4822" s="43" t="n">
        <f aca="false">-PERCENTILE(Prices_MTM!I4805:I5054,1-Inputs!$B$8)</f>
        <v>276925</v>
      </c>
      <c r="D4822" s="43" t="n">
        <f aca="false">NORMSINV(Inputs!$B$8)*STDEV(Prices_MTM!I4805:I5054)</f>
        <v>269199.406941102</v>
      </c>
      <c r="E4822" s="43" t="n">
        <f aca="false">-PERCENTILE(Prices_MTM!I4805:I5054,1-Inputs!$B$9)</f>
        <v>452580.000000001</v>
      </c>
      <c r="F4822" s="43" t="n">
        <f aca="false">NORMSINV(Inputs!$B$9)*STDEV(Prices_MTM!I4805:I5054)</f>
        <v>380733.85848391</v>
      </c>
      <c r="G4822" s="52" t="n">
        <f aca="false">IF(-B4822&gt;C4822,1,0)</f>
        <v>0</v>
      </c>
      <c r="H4822" s="52" t="n">
        <f aca="false">IF(-B4822&gt;D4822,1,0)</f>
        <v>0</v>
      </c>
      <c r="I4822" s="52" t="n">
        <f aca="false">IF(-B4822&gt;E4822,1,0)</f>
        <v>0</v>
      </c>
      <c r="J4822" s="52" t="n">
        <f aca="false">IF(-B4822&gt;F4822,1,0)</f>
        <v>0</v>
      </c>
    </row>
    <row r="4823" customFormat="false" ht="15" hidden="false" customHeight="false" outlineLevel="0" collapsed="false">
      <c r="A4823" s="51" t="n">
        <f aca="false">Prices_MTM!A5056</f>
        <v>44832</v>
      </c>
      <c r="B4823" s="43" t="n">
        <f aca="false">Prices_MTM!I5056</f>
        <v>191000</v>
      </c>
      <c r="C4823" s="43" t="n">
        <f aca="false">-PERCENTILE(Prices_MTM!I4806:I5055,1-Inputs!$B$8)</f>
        <v>276925</v>
      </c>
      <c r="D4823" s="43" t="n">
        <f aca="false">NORMSINV(Inputs!$B$8)*STDEV(Prices_MTM!I4806:I5055)</f>
        <v>269174.273156475</v>
      </c>
      <c r="E4823" s="43" t="n">
        <f aca="false">-PERCENTILE(Prices_MTM!I4806:I5055,1-Inputs!$B$9)</f>
        <v>452580.000000001</v>
      </c>
      <c r="F4823" s="43" t="n">
        <f aca="false">NORMSINV(Inputs!$B$9)*STDEV(Prices_MTM!I4806:I5055)</f>
        <v>380698.311292674</v>
      </c>
      <c r="G4823" s="52" t="n">
        <f aca="false">IF(-B4823&gt;C4823,1,0)</f>
        <v>0</v>
      </c>
      <c r="H4823" s="52" t="n">
        <f aca="false">IF(-B4823&gt;D4823,1,0)</f>
        <v>0</v>
      </c>
      <c r="I4823" s="52" t="n">
        <f aca="false">IF(-B4823&gt;E4823,1,0)</f>
        <v>0</v>
      </c>
      <c r="J4823" s="52" t="n">
        <f aca="false">IF(-B4823&gt;F4823,1,0)</f>
        <v>0</v>
      </c>
    </row>
    <row r="4824" customFormat="false" ht="15" hidden="false" customHeight="false" outlineLevel="0" collapsed="false">
      <c r="A4824" s="51" t="n">
        <f aca="false">Prices_MTM!A5057</f>
        <v>44833</v>
      </c>
      <c r="B4824" s="43" t="n">
        <f aca="false">Prices_MTM!I5057</f>
        <v>-75999.9999999998</v>
      </c>
      <c r="C4824" s="43" t="n">
        <f aca="false">-PERCENTILE(Prices_MTM!I4807:I5056,1-Inputs!$B$8)</f>
        <v>276925</v>
      </c>
      <c r="D4824" s="43" t="n">
        <f aca="false">NORMSINV(Inputs!$B$8)*STDEV(Prices_MTM!I4807:I5056)</f>
        <v>269627.647175202</v>
      </c>
      <c r="E4824" s="43" t="n">
        <f aca="false">-PERCENTILE(Prices_MTM!I4807:I5056,1-Inputs!$B$9)</f>
        <v>452580.000000001</v>
      </c>
      <c r="F4824" s="43" t="n">
        <f aca="false">NORMSINV(Inputs!$B$9)*STDEV(Prices_MTM!I4807:I5056)</f>
        <v>381339.526819289</v>
      </c>
      <c r="G4824" s="52" t="n">
        <f aca="false">IF(-B4824&gt;C4824,1,0)</f>
        <v>0</v>
      </c>
      <c r="H4824" s="52" t="n">
        <f aca="false">IF(-B4824&gt;D4824,1,0)</f>
        <v>0</v>
      </c>
      <c r="I4824" s="52" t="n">
        <f aca="false">IF(-B4824&gt;E4824,1,0)</f>
        <v>0</v>
      </c>
      <c r="J4824" s="52" t="n">
        <f aca="false">IF(-B4824&gt;F4824,1,0)</f>
        <v>0</v>
      </c>
    </row>
    <row r="4825" customFormat="false" ht="15" hidden="false" customHeight="false" outlineLevel="0" collapsed="false">
      <c r="A4825" s="51" t="n">
        <f aca="false">Prices_MTM!A5058</f>
        <v>44834</v>
      </c>
      <c r="B4825" s="43" t="n">
        <f aca="false">Prices_MTM!I5058</f>
        <v>-161500.000000001</v>
      </c>
      <c r="C4825" s="43" t="n">
        <f aca="false">-PERCENTILE(Prices_MTM!I4808:I5057,1-Inputs!$B$8)</f>
        <v>276925</v>
      </c>
      <c r="D4825" s="43" t="n">
        <f aca="false">NORMSINV(Inputs!$B$8)*STDEV(Prices_MTM!I4808:I5057)</f>
        <v>269748.106287028</v>
      </c>
      <c r="E4825" s="43" t="n">
        <f aca="false">-PERCENTILE(Prices_MTM!I4808:I5057,1-Inputs!$B$9)</f>
        <v>452580.000000001</v>
      </c>
      <c r="F4825" s="43" t="n">
        <f aca="false">NORMSINV(Inputs!$B$9)*STDEV(Prices_MTM!I4808:I5057)</f>
        <v>381509.894439916</v>
      </c>
      <c r="G4825" s="52" t="n">
        <f aca="false">IF(-B4825&gt;C4825,1,0)</f>
        <v>0</v>
      </c>
      <c r="H4825" s="52" t="n">
        <f aca="false">IF(-B4825&gt;D4825,1,0)</f>
        <v>0</v>
      </c>
      <c r="I4825" s="52" t="n">
        <f aca="false">IF(-B4825&gt;E4825,1,0)</f>
        <v>0</v>
      </c>
      <c r="J4825" s="52" t="n">
        <f aca="false">IF(-B4825&gt;F4825,1,0)</f>
        <v>0</v>
      </c>
    </row>
    <row r="4826" customFormat="false" ht="15" hidden="false" customHeight="false" outlineLevel="0" collapsed="false">
      <c r="A4826" s="51" t="n">
        <f aca="false">Prices_MTM!A5059</f>
        <v>44837</v>
      </c>
      <c r="B4826" s="43" t="n">
        <f aca="false">Prices_MTM!I5059</f>
        <v>325000</v>
      </c>
      <c r="C4826" s="43" t="n">
        <f aca="false">-PERCENTILE(Prices_MTM!I4809:I5058,1-Inputs!$B$8)</f>
        <v>276925</v>
      </c>
      <c r="D4826" s="43" t="n">
        <f aca="false">NORMSINV(Inputs!$B$8)*STDEV(Prices_MTM!I4809:I5058)</f>
        <v>270105.792361838</v>
      </c>
      <c r="E4826" s="43" t="n">
        <f aca="false">-PERCENTILE(Prices_MTM!I4809:I5058,1-Inputs!$B$9)</f>
        <v>452580.000000001</v>
      </c>
      <c r="F4826" s="43" t="n">
        <f aca="false">NORMSINV(Inputs!$B$9)*STDEV(Prices_MTM!I4809:I5058)</f>
        <v>382015.776681396</v>
      </c>
      <c r="G4826" s="52" t="n">
        <f aca="false">IF(-B4826&gt;C4826,1,0)</f>
        <v>0</v>
      </c>
      <c r="H4826" s="52" t="n">
        <f aca="false">IF(-B4826&gt;D4826,1,0)</f>
        <v>0</v>
      </c>
      <c r="I4826" s="52" t="n">
        <f aca="false">IF(-B4826&gt;E4826,1,0)</f>
        <v>0</v>
      </c>
      <c r="J4826" s="52" t="n">
        <f aca="false">IF(-B4826&gt;F4826,1,0)</f>
        <v>0</v>
      </c>
    </row>
    <row r="4827" customFormat="false" ht="15" hidden="false" customHeight="false" outlineLevel="0" collapsed="false">
      <c r="A4827" s="51" t="n">
        <f aca="false">Prices_MTM!A5060</f>
        <v>44838</v>
      </c>
      <c r="B4827" s="43" t="n">
        <f aca="false">Prices_MTM!I5060</f>
        <v>129000.000000001</v>
      </c>
      <c r="C4827" s="43" t="n">
        <f aca="false">-PERCENTILE(Prices_MTM!I4810:I5059,1-Inputs!$B$8)</f>
        <v>276925</v>
      </c>
      <c r="D4827" s="43" t="n">
        <f aca="false">NORMSINV(Inputs!$B$8)*STDEV(Prices_MTM!I4810:I5059)</f>
        <v>272143.309926704</v>
      </c>
      <c r="E4827" s="43" t="n">
        <f aca="false">-PERCENTILE(Prices_MTM!I4810:I5059,1-Inputs!$B$9)</f>
        <v>452580.000000001</v>
      </c>
      <c r="F4827" s="43" t="n">
        <f aca="false">NORMSINV(Inputs!$B$9)*STDEV(Prices_MTM!I4810:I5059)</f>
        <v>384897.476656204</v>
      </c>
      <c r="G4827" s="52" t="n">
        <f aca="false">IF(-B4827&gt;C4827,1,0)</f>
        <v>0</v>
      </c>
      <c r="H4827" s="52" t="n">
        <f aca="false">IF(-B4827&gt;D4827,1,0)</f>
        <v>0</v>
      </c>
      <c r="I4827" s="52" t="n">
        <f aca="false">IF(-B4827&gt;E4827,1,0)</f>
        <v>0</v>
      </c>
      <c r="J4827" s="52" t="n">
        <f aca="false">IF(-B4827&gt;F4827,1,0)</f>
        <v>0</v>
      </c>
    </row>
    <row r="4828" customFormat="false" ht="15" hidden="false" customHeight="false" outlineLevel="0" collapsed="false">
      <c r="A4828" s="51" t="n">
        <f aca="false">Prices_MTM!A5061</f>
        <v>44839</v>
      </c>
      <c r="B4828" s="43" t="n">
        <f aca="false">Prices_MTM!I5061</f>
        <v>104499.999999999</v>
      </c>
      <c r="C4828" s="43" t="n">
        <f aca="false">-PERCENTILE(Prices_MTM!I4811:I5060,1-Inputs!$B$8)</f>
        <v>276925</v>
      </c>
      <c r="D4828" s="43" t="n">
        <f aca="false">NORMSINV(Inputs!$B$8)*STDEV(Prices_MTM!I4811:I5060)</f>
        <v>272455.237201834</v>
      </c>
      <c r="E4828" s="43" t="n">
        <f aca="false">-PERCENTILE(Prices_MTM!I4811:I5060,1-Inputs!$B$9)</f>
        <v>452580.000000001</v>
      </c>
      <c r="F4828" s="43" t="n">
        <f aca="false">NORMSINV(Inputs!$B$9)*STDEV(Prices_MTM!I4811:I5060)</f>
        <v>385338.641354061</v>
      </c>
      <c r="G4828" s="52" t="n">
        <f aca="false">IF(-B4828&gt;C4828,1,0)</f>
        <v>0</v>
      </c>
      <c r="H4828" s="52" t="n">
        <f aca="false">IF(-B4828&gt;D4828,1,0)</f>
        <v>0</v>
      </c>
      <c r="I4828" s="52" t="n">
        <f aca="false">IF(-B4828&gt;E4828,1,0)</f>
        <v>0</v>
      </c>
      <c r="J4828" s="52" t="n">
        <f aca="false">IF(-B4828&gt;F4828,1,0)</f>
        <v>0</v>
      </c>
    </row>
    <row r="4829" customFormat="false" ht="15" hidden="false" customHeight="false" outlineLevel="0" collapsed="false">
      <c r="A4829" s="51" t="n">
        <f aca="false">Prices_MTM!A5062</f>
        <v>44840</v>
      </c>
      <c r="B4829" s="43" t="n">
        <f aca="false">Prices_MTM!I5062</f>
        <v>3000.00000000012</v>
      </c>
      <c r="C4829" s="43" t="n">
        <f aca="false">-PERCENTILE(Prices_MTM!I4812:I5061,1-Inputs!$B$8)</f>
        <v>276925</v>
      </c>
      <c r="D4829" s="43" t="n">
        <f aca="false">NORMSINV(Inputs!$B$8)*STDEV(Prices_MTM!I4812:I5061)</f>
        <v>272586.983104098</v>
      </c>
      <c r="E4829" s="43" t="n">
        <f aca="false">-PERCENTILE(Prices_MTM!I4812:I5061,1-Inputs!$B$9)</f>
        <v>452580.000000001</v>
      </c>
      <c r="F4829" s="43" t="n">
        <f aca="false">NORMSINV(Inputs!$B$9)*STDEV(Prices_MTM!I4812:I5061)</f>
        <v>385524.972097796</v>
      </c>
      <c r="G4829" s="52" t="n">
        <f aca="false">IF(-B4829&gt;C4829,1,0)</f>
        <v>0</v>
      </c>
      <c r="H4829" s="52" t="n">
        <f aca="false">IF(-B4829&gt;D4829,1,0)</f>
        <v>0</v>
      </c>
      <c r="I4829" s="52" t="n">
        <f aca="false">IF(-B4829&gt;E4829,1,0)</f>
        <v>0</v>
      </c>
      <c r="J4829" s="52" t="n">
        <f aca="false">IF(-B4829&gt;F4829,1,0)</f>
        <v>0</v>
      </c>
    </row>
    <row r="4830" customFormat="false" ht="15" hidden="false" customHeight="false" outlineLevel="0" collapsed="false">
      <c r="A4830" s="51" t="n">
        <f aca="false">Prices_MTM!A5063</f>
        <v>44841</v>
      </c>
      <c r="B4830" s="43" t="n">
        <f aca="false">Prices_MTM!I5063</f>
        <v>255499.999999999</v>
      </c>
      <c r="C4830" s="43" t="n">
        <f aca="false">-PERCENTILE(Prices_MTM!I4813:I5062,1-Inputs!$B$8)</f>
        <v>276925</v>
      </c>
      <c r="D4830" s="43" t="n">
        <f aca="false">NORMSINV(Inputs!$B$8)*STDEV(Prices_MTM!I4813:I5062)</f>
        <v>272582.181723966</v>
      </c>
      <c r="E4830" s="43" t="n">
        <f aca="false">-PERCENTILE(Prices_MTM!I4813:I5062,1-Inputs!$B$9)</f>
        <v>452580.000000001</v>
      </c>
      <c r="F4830" s="43" t="n">
        <f aca="false">NORMSINV(Inputs!$B$9)*STDEV(Prices_MTM!I4813:I5062)</f>
        <v>385518.181414249</v>
      </c>
      <c r="G4830" s="52" t="n">
        <f aca="false">IF(-B4830&gt;C4830,1,0)</f>
        <v>0</v>
      </c>
      <c r="H4830" s="52" t="n">
        <f aca="false">IF(-B4830&gt;D4830,1,0)</f>
        <v>0</v>
      </c>
      <c r="I4830" s="52" t="n">
        <f aca="false">IF(-B4830&gt;E4830,1,0)</f>
        <v>0</v>
      </c>
      <c r="J4830" s="52" t="n">
        <f aca="false">IF(-B4830&gt;F4830,1,0)</f>
        <v>0</v>
      </c>
    </row>
    <row r="4831" customFormat="false" ht="15" hidden="false" customHeight="false" outlineLevel="0" collapsed="false">
      <c r="A4831" s="51" t="n">
        <f aca="false">Prices_MTM!A5064</f>
        <v>44844</v>
      </c>
      <c r="B4831" s="43" t="n">
        <f aca="false">Prices_MTM!I5064</f>
        <v>-59499.9999999999</v>
      </c>
      <c r="C4831" s="43" t="n">
        <f aca="false">-PERCENTILE(Prices_MTM!I4814:I5063,1-Inputs!$B$8)</f>
        <v>276925</v>
      </c>
      <c r="D4831" s="43" t="n">
        <f aca="false">NORMSINV(Inputs!$B$8)*STDEV(Prices_MTM!I4814:I5063)</f>
        <v>273848.642956251</v>
      </c>
      <c r="E4831" s="43" t="n">
        <f aca="false">-PERCENTILE(Prices_MTM!I4814:I5063,1-Inputs!$B$9)</f>
        <v>452580.000000001</v>
      </c>
      <c r="F4831" s="43" t="n">
        <f aca="false">NORMSINV(Inputs!$B$9)*STDEV(Prices_MTM!I4814:I5063)</f>
        <v>387309.361703489</v>
      </c>
      <c r="G4831" s="52" t="n">
        <f aca="false">IF(-B4831&gt;C4831,1,0)</f>
        <v>0</v>
      </c>
      <c r="H4831" s="52" t="n">
        <f aca="false">IF(-B4831&gt;D4831,1,0)</f>
        <v>0</v>
      </c>
      <c r="I4831" s="52" t="n">
        <f aca="false">IF(-B4831&gt;E4831,1,0)</f>
        <v>0</v>
      </c>
      <c r="J4831" s="52" t="n">
        <f aca="false">IF(-B4831&gt;F4831,1,0)</f>
        <v>0</v>
      </c>
    </row>
    <row r="4832" customFormat="false" ht="15" hidden="false" customHeight="false" outlineLevel="0" collapsed="false">
      <c r="A4832" s="51" t="n">
        <f aca="false">Prices_MTM!A5065</f>
        <v>44845</v>
      </c>
      <c r="B4832" s="43" t="n">
        <f aca="false">Prices_MTM!I5065</f>
        <v>-86999.9999999997</v>
      </c>
      <c r="C4832" s="43" t="n">
        <f aca="false">-PERCENTILE(Prices_MTM!I4815:I5064,1-Inputs!$B$8)</f>
        <v>276925</v>
      </c>
      <c r="D4832" s="43" t="n">
        <f aca="false">NORMSINV(Inputs!$B$8)*STDEV(Prices_MTM!I4815:I5064)</f>
        <v>273920.879535964</v>
      </c>
      <c r="E4832" s="43" t="n">
        <f aca="false">-PERCENTILE(Prices_MTM!I4815:I5064,1-Inputs!$B$9)</f>
        <v>452580.000000001</v>
      </c>
      <c r="F4832" s="43" t="n">
        <f aca="false">NORMSINV(Inputs!$B$9)*STDEV(Prices_MTM!I4815:I5064)</f>
        <v>387411.527276699</v>
      </c>
      <c r="G4832" s="52" t="n">
        <f aca="false">IF(-B4832&gt;C4832,1,0)</f>
        <v>0</v>
      </c>
      <c r="H4832" s="52" t="n">
        <f aca="false">IF(-B4832&gt;D4832,1,0)</f>
        <v>0</v>
      </c>
      <c r="I4832" s="52" t="n">
        <f aca="false">IF(-B4832&gt;E4832,1,0)</f>
        <v>0</v>
      </c>
      <c r="J4832" s="52" t="n">
        <f aca="false">IF(-B4832&gt;F4832,1,0)</f>
        <v>0</v>
      </c>
    </row>
    <row r="4833" customFormat="false" ht="15" hidden="false" customHeight="false" outlineLevel="0" collapsed="false">
      <c r="A4833" s="51" t="n">
        <f aca="false">Prices_MTM!A5066</f>
        <v>44846</v>
      </c>
      <c r="B4833" s="43" t="n">
        <f aca="false">Prices_MTM!I5066</f>
        <v>-105500</v>
      </c>
      <c r="C4833" s="43" t="n">
        <f aca="false">-PERCENTILE(Prices_MTM!I4816:I5065,1-Inputs!$B$8)</f>
        <v>276925</v>
      </c>
      <c r="D4833" s="43" t="n">
        <f aca="false">NORMSINV(Inputs!$B$8)*STDEV(Prices_MTM!I4816:I5065)</f>
        <v>274079.578069988</v>
      </c>
      <c r="E4833" s="43" t="n">
        <f aca="false">-PERCENTILE(Prices_MTM!I4816:I5065,1-Inputs!$B$9)</f>
        <v>452580.000000001</v>
      </c>
      <c r="F4833" s="43" t="n">
        <f aca="false">NORMSINV(Inputs!$B$9)*STDEV(Prices_MTM!I4816:I5065)</f>
        <v>387635.977641881</v>
      </c>
      <c r="G4833" s="52" t="n">
        <f aca="false">IF(-B4833&gt;C4833,1,0)</f>
        <v>0</v>
      </c>
      <c r="H4833" s="52" t="n">
        <f aca="false">IF(-B4833&gt;D4833,1,0)</f>
        <v>0</v>
      </c>
      <c r="I4833" s="52" t="n">
        <f aca="false">IF(-B4833&gt;E4833,1,0)</f>
        <v>0</v>
      </c>
      <c r="J4833" s="52" t="n">
        <f aca="false">IF(-B4833&gt;F4833,1,0)</f>
        <v>0</v>
      </c>
    </row>
    <row r="4834" customFormat="false" ht="15" hidden="false" customHeight="false" outlineLevel="0" collapsed="false">
      <c r="A4834" s="51" t="n">
        <f aca="false">Prices_MTM!A5067</f>
        <v>44847</v>
      </c>
      <c r="B4834" s="43" t="n">
        <f aca="false">Prices_MTM!I5067</f>
        <v>90000.0000000006</v>
      </c>
      <c r="C4834" s="43" t="n">
        <f aca="false">-PERCENTILE(Prices_MTM!I4817:I5066,1-Inputs!$B$8)</f>
        <v>276925</v>
      </c>
      <c r="D4834" s="43" t="n">
        <f aca="false">NORMSINV(Inputs!$B$8)*STDEV(Prices_MTM!I4817:I5066)</f>
        <v>274229.938408794</v>
      </c>
      <c r="E4834" s="43" t="n">
        <f aca="false">-PERCENTILE(Prices_MTM!I4817:I5066,1-Inputs!$B$9)</f>
        <v>452580.000000001</v>
      </c>
      <c r="F4834" s="43" t="n">
        <f aca="false">NORMSINV(Inputs!$B$9)*STDEV(Prices_MTM!I4817:I5066)</f>
        <v>387848.635138444</v>
      </c>
      <c r="G4834" s="52" t="n">
        <f aca="false">IF(-B4834&gt;C4834,1,0)</f>
        <v>0</v>
      </c>
      <c r="H4834" s="52" t="n">
        <f aca="false">IF(-B4834&gt;D4834,1,0)</f>
        <v>0</v>
      </c>
      <c r="I4834" s="52" t="n">
        <f aca="false">IF(-B4834&gt;E4834,1,0)</f>
        <v>0</v>
      </c>
      <c r="J4834" s="52" t="n">
        <f aca="false">IF(-B4834&gt;F4834,1,0)</f>
        <v>0</v>
      </c>
    </row>
    <row r="4835" customFormat="false" ht="15" hidden="false" customHeight="false" outlineLevel="0" collapsed="false">
      <c r="A4835" s="51" t="n">
        <f aca="false">Prices_MTM!A5068</f>
        <v>44848</v>
      </c>
      <c r="B4835" s="43" t="n">
        <f aca="false">Prices_MTM!I5068</f>
        <v>-202000.000000001</v>
      </c>
      <c r="C4835" s="43" t="n">
        <f aca="false">-PERCENTILE(Prices_MTM!I4818:I5067,1-Inputs!$B$8)</f>
        <v>276925</v>
      </c>
      <c r="D4835" s="43" t="n">
        <f aca="false">NORMSINV(Inputs!$B$8)*STDEV(Prices_MTM!I4818:I5067)</f>
        <v>274246.941815912</v>
      </c>
      <c r="E4835" s="43" t="n">
        <f aca="false">-PERCENTILE(Prices_MTM!I4818:I5067,1-Inputs!$B$9)</f>
        <v>452580.000000001</v>
      </c>
      <c r="F4835" s="43" t="n">
        <f aca="false">NORMSINV(Inputs!$B$9)*STDEV(Prices_MTM!I4818:I5067)</f>
        <v>387872.683381615</v>
      </c>
      <c r="G4835" s="52" t="n">
        <f aca="false">IF(-B4835&gt;C4835,1,0)</f>
        <v>0</v>
      </c>
      <c r="H4835" s="52" t="n">
        <f aca="false">IF(-B4835&gt;D4835,1,0)</f>
        <v>0</v>
      </c>
      <c r="I4835" s="52" t="n">
        <f aca="false">IF(-B4835&gt;E4835,1,0)</f>
        <v>0</v>
      </c>
      <c r="J4835" s="52" t="n">
        <f aca="false">IF(-B4835&gt;F4835,1,0)</f>
        <v>0</v>
      </c>
    </row>
    <row r="4836" customFormat="false" ht="15" hidden="false" customHeight="false" outlineLevel="0" collapsed="false">
      <c r="A4836" s="51" t="n">
        <f aca="false">Prices_MTM!A5069</f>
        <v>44851</v>
      </c>
      <c r="B4836" s="43" t="n">
        <f aca="false">Prices_MTM!I5069</f>
        <v>49000.0000000002</v>
      </c>
      <c r="C4836" s="43" t="n">
        <f aca="false">-PERCENTILE(Prices_MTM!I4819:I5068,1-Inputs!$B$8)</f>
        <v>276925</v>
      </c>
      <c r="D4836" s="43" t="n">
        <f aca="false">NORMSINV(Inputs!$B$8)*STDEV(Prices_MTM!I4819:I5068)</f>
        <v>274919.720754847</v>
      </c>
      <c r="E4836" s="43" t="n">
        <f aca="false">-PERCENTILE(Prices_MTM!I4819:I5068,1-Inputs!$B$9)</f>
        <v>452580.000000001</v>
      </c>
      <c r="F4836" s="43" t="n">
        <f aca="false">NORMSINV(Inputs!$B$9)*STDEV(Prices_MTM!I4819:I5068)</f>
        <v>388824.207473879</v>
      </c>
      <c r="G4836" s="52" t="n">
        <f aca="false">IF(-B4836&gt;C4836,1,0)</f>
        <v>0</v>
      </c>
      <c r="H4836" s="52" t="n">
        <f aca="false">IF(-B4836&gt;D4836,1,0)</f>
        <v>0</v>
      </c>
      <c r="I4836" s="52" t="n">
        <f aca="false">IF(-B4836&gt;E4836,1,0)</f>
        <v>0</v>
      </c>
      <c r="J4836" s="52" t="n">
        <f aca="false">IF(-B4836&gt;F4836,1,0)</f>
        <v>0</v>
      </c>
    </row>
    <row r="4837" customFormat="false" ht="15" hidden="false" customHeight="false" outlineLevel="0" collapsed="false">
      <c r="A4837" s="51" t="n">
        <f aca="false">Prices_MTM!A5070</f>
        <v>44852</v>
      </c>
      <c r="B4837" s="43" t="n">
        <f aca="false">Prices_MTM!I5070</f>
        <v>-191999.999999999</v>
      </c>
      <c r="C4837" s="43" t="n">
        <f aca="false">-PERCENTILE(Prices_MTM!I4820:I5069,1-Inputs!$B$8)</f>
        <v>276925</v>
      </c>
      <c r="D4837" s="43" t="n">
        <f aca="false">NORMSINV(Inputs!$B$8)*STDEV(Prices_MTM!I4820:I5069)</f>
        <v>274945.483190546</v>
      </c>
      <c r="E4837" s="43" t="n">
        <f aca="false">-PERCENTILE(Prices_MTM!I4820:I5069,1-Inputs!$B$9)</f>
        <v>452580.000000001</v>
      </c>
      <c r="F4837" s="43" t="n">
        <f aca="false">NORMSINV(Inputs!$B$9)*STDEV(Prices_MTM!I4820:I5069)</f>
        <v>388860.643778323</v>
      </c>
      <c r="G4837" s="52" t="n">
        <f aca="false">IF(-B4837&gt;C4837,1,0)</f>
        <v>0</v>
      </c>
      <c r="H4837" s="52" t="n">
        <f aca="false">IF(-B4837&gt;D4837,1,0)</f>
        <v>0</v>
      </c>
      <c r="I4837" s="52" t="n">
        <f aca="false">IF(-B4837&gt;E4837,1,0)</f>
        <v>0</v>
      </c>
      <c r="J4837" s="52" t="n">
        <f aca="false">IF(-B4837&gt;F4837,1,0)</f>
        <v>0</v>
      </c>
    </row>
    <row r="4838" customFormat="false" ht="15" hidden="false" customHeight="false" outlineLevel="0" collapsed="false">
      <c r="A4838" s="51" t="n">
        <f aca="false">Prices_MTM!A5071</f>
        <v>44853</v>
      </c>
      <c r="B4838" s="43" t="n">
        <f aca="false">Prices_MTM!I5071</f>
        <v>176999.999999999</v>
      </c>
      <c r="C4838" s="43" t="n">
        <f aca="false">-PERCENTILE(Prices_MTM!I4821:I5070,1-Inputs!$B$8)</f>
        <v>276925</v>
      </c>
      <c r="D4838" s="43" t="n">
        <f aca="false">NORMSINV(Inputs!$B$8)*STDEV(Prices_MTM!I4821:I5070)</f>
        <v>275408.741188978</v>
      </c>
      <c r="E4838" s="43" t="n">
        <f aca="false">-PERCENTILE(Prices_MTM!I4821:I5070,1-Inputs!$B$9)</f>
        <v>452580.000000001</v>
      </c>
      <c r="F4838" s="43" t="n">
        <f aca="false">NORMSINV(Inputs!$B$9)*STDEV(Prices_MTM!I4821:I5070)</f>
        <v>389515.838406055</v>
      </c>
      <c r="G4838" s="52" t="n">
        <f aca="false">IF(-B4838&gt;C4838,1,0)</f>
        <v>0</v>
      </c>
      <c r="H4838" s="52" t="n">
        <f aca="false">IF(-B4838&gt;D4838,1,0)</f>
        <v>0</v>
      </c>
      <c r="I4838" s="52" t="n">
        <f aca="false">IF(-B4838&gt;E4838,1,0)</f>
        <v>0</v>
      </c>
      <c r="J4838" s="52" t="n">
        <f aca="false">IF(-B4838&gt;F4838,1,0)</f>
        <v>0</v>
      </c>
    </row>
    <row r="4839" customFormat="false" ht="15" hidden="false" customHeight="false" outlineLevel="0" collapsed="false">
      <c r="A4839" s="51" t="n">
        <f aca="false">Prices_MTM!A5072</f>
        <v>44854</v>
      </c>
      <c r="B4839" s="43" t="n">
        <f aca="false">Prices_MTM!I5072</f>
        <v>-7000.00000000003</v>
      </c>
      <c r="C4839" s="43" t="n">
        <f aca="false">-PERCENTILE(Prices_MTM!I4822:I5071,1-Inputs!$B$8)</f>
        <v>276925</v>
      </c>
      <c r="D4839" s="43" t="n">
        <f aca="false">NORMSINV(Inputs!$B$8)*STDEV(Prices_MTM!I4822:I5071)</f>
        <v>276006.421300515</v>
      </c>
      <c r="E4839" s="43" t="n">
        <f aca="false">-PERCENTILE(Prices_MTM!I4822:I5071,1-Inputs!$B$9)</f>
        <v>452580.000000001</v>
      </c>
      <c r="F4839" s="43" t="n">
        <f aca="false">NORMSINV(Inputs!$B$9)*STDEV(Prices_MTM!I4822:I5071)</f>
        <v>390361.148793587</v>
      </c>
      <c r="G4839" s="52" t="n">
        <f aca="false">IF(-B4839&gt;C4839,1,0)</f>
        <v>0</v>
      </c>
      <c r="H4839" s="52" t="n">
        <f aca="false">IF(-B4839&gt;D4839,1,0)</f>
        <v>0</v>
      </c>
      <c r="I4839" s="52" t="n">
        <f aca="false">IF(-B4839&gt;E4839,1,0)</f>
        <v>0</v>
      </c>
      <c r="J4839" s="52" t="n">
        <f aca="false">IF(-B4839&gt;F4839,1,0)</f>
        <v>0</v>
      </c>
    </row>
    <row r="4840" customFormat="false" ht="15" hidden="false" customHeight="false" outlineLevel="0" collapsed="false">
      <c r="A4840" s="51" t="n">
        <f aca="false">Prices_MTM!A5073</f>
        <v>44855</v>
      </c>
      <c r="B4840" s="43" t="n">
        <f aca="false">Prices_MTM!I5073</f>
        <v>-69999.9999999996</v>
      </c>
      <c r="C4840" s="43" t="n">
        <f aca="false">-PERCENTILE(Prices_MTM!I4823:I5072,1-Inputs!$B$8)</f>
        <v>276925</v>
      </c>
      <c r="D4840" s="43" t="n">
        <f aca="false">NORMSINV(Inputs!$B$8)*STDEV(Prices_MTM!I4823:I5072)</f>
        <v>275998.50725108</v>
      </c>
      <c r="E4840" s="43" t="n">
        <f aca="false">-PERCENTILE(Prices_MTM!I4823:I5072,1-Inputs!$B$9)</f>
        <v>452580.000000001</v>
      </c>
      <c r="F4840" s="43" t="n">
        <f aca="false">NORMSINV(Inputs!$B$9)*STDEV(Prices_MTM!I4823:I5072)</f>
        <v>390349.955802443</v>
      </c>
      <c r="G4840" s="52" t="n">
        <f aca="false">IF(-B4840&gt;C4840,1,0)</f>
        <v>0</v>
      </c>
      <c r="H4840" s="52" t="n">
        <f aca="false">IF(-B4840&gt;D4840,1,0)</f>
        <v>0</v>
      </c>
      <c r="I4840" s="52" t="n">
        <f aca="false">IF(-B4840&gt;E4840,1,0)</f>
        <v>0</v>
      </c>
      <c r="J4840" s="52" t="n">
        <f aca="false">IF(-B4840&gt;F4840,1,0)</f>
        <v>0</v>
      </c>
    </row>
    <row r="4841" customFormat="false" ht="15" hidden="false" customHeight="false" outlineLevel="0" collapsed="false">
      <c r="A4841" s="51" t="n">
        <f aca="false">Prices_MTM!A5074</f>
        <v>44858</v>
      </c>
      <c r="B4841" s="43" t="n">
        <f aca="false">Prices_MTM!I5074</f>
        <v>77500.0000000006</v>
      </c>
      <c r="C4841" s="43" t="n">
        <f aca="false">-PERCENTILE(Prices_MTM!I4824:I5073,1-Inputs!$B$8)</f>
        <v>276925</v>
      </c>
      <c r="D4841" s="43" t="n">
        <f aca="false">NORMSINV(Inputs!$B$8)*STDEV(Prices_MTM!I4824:I5073)</f>
        <v>276094.625617901</v>
      </c>
      <c r="E4841" s="43" t="n">
        <f aca="false">-PERCENTILE(Prices_MTM!I4824:I5073,1-Inputs!$B$9)</f>
        <v>452580.000000001</v>
      </c>
      <c r="F4841" s="43" t="n">
        <f aca="false">NORMSINV(Inputs!$B$9)*STDEV(Prices_MTM!I4824:I5073)</f>
        <v>390485.897842906</v>
      </c>
      <c r="G4841" s="52" t="n">
        <f aca="false">IF(-B4841&gt;C4841,1,0)</f>
        <v>0</v>
      </c>
      <c r="H4841" s="52" t="n">
        <f aca="false">IF(-B4841&gt;D4841,1,0)</f>
        <v>0</v>
      </c>
      <c r="I4841" s="52" t="n">
        <f aca="false">IF(-B4841&gt;E4841,1,0)</f>
        <v>0</v>
      </c>
      <c r="J4841" s="52" t="n">
        <f aca="false">IF(-B4841&gt;F4841,1,0)</f>
        <v>0</v>
      </c>
    </row>
    <row r="4842" customFormat="false" ht="15" hidden="false" customHeight="false" outlineLevel="0" collapsed="false">
      <c r="A4842" s="51" t="n">
        <f aca="false">Prices_MTM!A5075</f>
        <v>44859</v>
      </c>
      <c r="B4842" s="43" t="n">
        <f aca="false">Prices_MTM!I5075</f>
        <v>71499.9999999996</v>
      </c>
      <c r="C4842" s="43" t="n">
        <f aca="false">-PERCENTILE(Prices_MTM!I4825:I5074,1-Inputs!$B$8)</f>
        <v>276925</v>
      </c>
      <c r="D4842" s="43" t="n">
        <f aca="false">NORMSINV(Inputs!$B$8)*STDEV(Prices_MTM!I4825:I5074)</f>
        <v>276142.93470558</v>
      </c>
      <c r="E4842" s="43" t="n">
        <f aca="false">-PERCENTILE(Prices_MTM!I4825:I5074,1-Inputs!$B$9)</f>
        <v>452580.000000001</v>
      </c>
      <c r="F4842" s="43" t="n">
        <f aca="false">NORMSINV(Inputs!$B$9)*STDEV(Prices_MTM!I4825:I5074)</f>
        <v>390554.222307514</v>
      </c>
      <c r="G4842" s="52" t="n">
        <f aca="false">IF(-B4842&gt;C4842,1,0)</f>
        <v>0</v>
      </c>
      <c r="H4842" s="52" t="n">
        <f aca="false">IF(-B4842&gt;D4842,1,0)</f>
        <v>0</v>
      </c>
      <c r="I4842" s="52" t="n">
        <f aca="false">IF(-B4842&gt;E4842,1,0)</f>
        <v>0</v>
      </c>
      <c r="J4842" s="52" t="n">
        <f aca="false">IF(-B4842&gt;F4842,1,0)</f>
        <v>0</v>
      </c>
    </row>
    <row r="4843" customFormat="false" ht="15" hidden="false" customHeight="false" outlineLevel="0" collapsed="false">
      <c r="A4843" s="51" t="n">
        <f aca="false">Prices_MTM!A5076</f>
        <v>44860</v>
      </c>
      <c r="B4843" s="43" t="n">
        <f aca="false">Prices_MTM!I5076</f>
        <v>187499.999999999</v>
      </c>
      <c r="C4843" s="43" t="n">
        <f aca="false">-PERCENTILE(Prices_MTM!I4826:I5075,1-Inputs!$B$8)</f>
        <v>276925</v>
      </c>
      <c r="D4843" s="43" t="n">
        <f aca="false">NORMSINV(Inputs!$B$8)*STDEV(Prices_MTM!I4826:I5075)</f>
        <v>276182.678860505</v>
      </c>
      <c r="E4843" s="43" t="n">
        <f aca="false">-PERCENTILE(Prices_MTM!I4826:I5075,1-Inputs!$B$9)</f>
        <v>452580.000000001</v>
      </c>
      <c r="F4843" s="43" t="n">
        <f aca="false">NORMSINV(Inputs!$B$9)*STDEV(Prices_MTM!I4826:I5075)</f>
        <v>390610.433224278</v>
      </c>
      <c r="G4843" s="52" t="n">
        <f aca="false">IF(-B4843&gt;C4843,1,0)</f>
        <v>0</v>
      </c>
      <c r="H4843" s="52" t="n">
        <f aca="false">IF(-B4843&gt;D4843,1,0)</f>
        <v>0</v>
      </c>
      <c r="I4843" s="52" t="n">
        <f aca="false">IF(-B4843&gt;E4843,1,0)</f>
        <v>0</v>
      </c>
      <c r="J4843" s="52" t="n">
        <f aca="false">IF(-B4843&gt;F4843,1,0)</f>
        <v>0</v>
      </c>
    </row>
    <row r="4844" customFormat="false" ht="15" hidden="false" customHeight="false" outlineLevel="0" collapsed="false">
      <c r="A4844" s="51" t="n">
        <f aca="false">Prices_MTM!A5077</f>
        <v>44861</v>
      </c>
      <c r="B4844" s="43" t="n">
        <f aca="false">Prices_MTM!I5077</f>
        <v>-94999.9999999996</v>
      </c>
      <c r="C4844" s="43" t="n">
        <f aca="false">-PERCENTILE(Prices_MTM!I4827:I5076,1-Inputs!$B$8)</f>
        <v>276925</v>
      </c>
      <c r="D4844" s="43" t="n">
        <f aca="false">NORMSINV(Inputs!$B$8)*STDEV(Prices_MTM!I4827:I5076)</f>
        <v>276820.685792005</v>
      </c>
      <c r="E4844" s="43" t="n">
        <f aca="false">-PERCENTILE(Prices_MTM!I4827:I5076,1-Inputs!$B$9)</f>
        <v>452580.000000001</v>
      </c>
      <c r="F4844" s="43" t="n">
        <f aca="false">NORMSINV(Inputs!$B$9)*STDEV(Prices_MTM!I4827:I5076)</f>
        <v>391512.778602857</v>
      </c>
      <c r="G4844" s="52" t="n">
        <f aca="false">IF(-B4844&gt;C4844,1,0)</f>
        <v>0</v>
      </c>
      <c r="H4844" s="52" t="n">
        <f aca="false">IF(-B4844&gt;D4844,1,0)</f>
        <v>0</v>
      </c>
      <c r="I4844" s="52" t="n">
        <f aca="false">IF(-B4844&gt;E4844,1,0)</f>
        <v>0</v>
      </c>
      <c r="J4844" s="52" t="n">
        <f aca="false">IF(-B4844&gt;F4844,1,0)</f>
        <v>0</v>
      </c>
    </row>
    <row r="4845" customFormat="false" ht="15" hidden="false" customHeight="false" outlineLevel="0" collapsed="false">
      <c r="A4845" s="51" t="n">
        <f aca="false">Prices_MTM!A5078</f>
        <v>44862</v>
      </c>
      <c r="B4845" s="43" t="n">
        <f aca="false">Prices_MTM!I5078</f>
        <v>-144500.000000001</v>
      </c>
      <c r="C4845" s="43" t="n">
        <f aca="false">-PERCENTILE(Prices_MTM!I4828:I5077,1-Inputs!$B$8)</f>
        <v>276925</v>
      </c>
      <c r="D4845" s="43" t="n">
        <f aca="false">NORMSINV(Inputs!$B$8)*STDEV(Prices_MTM!I4828:I5077)</f>
        <v>276997.7780864</v>
      </c>
      <c r="E4845" s="43" t="n">
        <f aca="false">-PERCENTILE(Prices_MTM!I4828:I5077,1-Inputs!$B$9)</f>
        <v>452580.000000001</v>
      </c>
      <c r="F4845" s="43" t="n">
        <f aca="false">NORMSINV(Inputs!$B$9)*STDEV(Prices_MTM!I4828:I5077)</f>
        <v>391763.243614348</v>
      </c>
      <c r="G4845" s="52" t="n">
        <f aca="false">IF(-B4845&gt;C4845,1,0)</f>
        <v>0</v>
      </c>
      <c r="H4845" s="52" t="n">
        <f aca="false">IF(-B4845&gt;D4845,1,0)</f>
        <v>0</v>
      </c>
      <c r="I4845" s="52" t="n">
        <f aca="false">IF(-B4845&gt;E4845,1,0)</f>
        <v>0</v>
      </c>
      <c r="J4845" s="52" t="n">
        <f aca="false">IF(-B4845&gt;F4845,1,0)</f>
        <v>0</v>
      </c>
    </row>
    <row r="4846" customFormat="false" ht="15" hidden="false" customHeight="false" outlineLevel="0" collapsed="false">
      <c r="A4846" s="51" t="n">
        <f aca="false">Prices_MTM!A5079</f>
        <v>44865</v>
      </c>
      <c r="B4846" s="43" t="n">
        <f aca="false">Prices_MTM!I5079</f>
        <v>-63999.9999999986</v>
      </c>
      <c r="C4846" s="43" t="n">
        <f aca="false">-PERCENTILE(Prices_MTM!I4829:I5078,1-Inputs!$B$8)</f>
        <v>276925</v>
      </c>
      <c r="D4846" s="43" t="n">
        <f aca="false">NORMSINV(Inputs!$B$8)*STDEV(Prices_MTM!I4829:I5078)</f>
        <v>277269.329785359</v>
      </c>
      <c r="E4846" s="43" t="n">
        <f aca="false">-PERCENTILE(Prices_MTM!I4829:I5078,1-Inputs!$B$9)</f>
        <v>452580.000000001</v>
      </c>
      <c r="F4846" s="43" t="n">
        <f aca="false">NORMSINV(Inputs!$B$9)*STDEV(Prices_MTM!I4829:I5078)</f>
        <v>392147.304364323</v>
      </c>
      <c r="G4846" s="52" t="n">
        <f aca="false">IF(-B4846&gt;C4846,1,0)</f>
        <v>0</v>
      </c>
      <c r="H4846" s="52" t="n">
        <f aca="false">IF(-B4846&gt;D4846,1,0)</f>
        <v>0</v>
      </c>
      <c r="I4846" s="52" t="n">
        <f aca="false">IF(-B4846&gt;E4846,1,0)</f>
        <v>0</v>
      </c>
      <c r="J4846" s="52" t="n">
        <f aca="false">IF(-B4846&gt;F4846,1,0)</f>
        <v>0</v>
      </c>
    </row>
    <row r="4847" customFormat="false" ht="15" hidden="false" customHeight="false" outlineLevel="0" collapsed="false">
      <c r="A4847" s="51" t="n">
        <f aca="false">Prices_MTM!A5080</f>
        <v>44866</v>
      </c>
      <c r="B4847" s="43" t="n">
        <f aca="false">Prices_MTM!I5080</f>
        <v>90999.999999999</v>
      </c>
      <c r="C4847" s="43" t="n">
        <f aca="false">-PERCENTILE(Prices_MTM!I4830:I5079,1-Inputs!$B$8)</f>
        <v>276925</v>
      </c>
      <c r="D4847" s="43" t="n">
        <f aca="false">NORMSINV(Inputs!$B$8)*STDEV(Prices_MTM!I4830:I5079)</f>
        <v>277081.903414252</v>
      </c>
      <c r="E4847" s="43" t="n">
        <f aca="false">-PERCENTILE(Prices_MTM!I4830:I5079,1-Inputs!$B$9)</f>
        <v>452580.000000001</v>
      </c>
      <c r="F4847" s="43" t="n">
        <f aca="false">NORMSINV(Inputs!$B$9)*STDEV(Prices_MTM!I4830:I5079)</f>
        <v>391882.223670929</v>
      </c>
      <c r="G4847" s="52" t="n">
        <f aca="false">IF(-B4847&gt;C4847,1,0)</f>
        <v>0</v>
      </c>
      <c r="H4847" s="52" t="n">
        <f aca="false">IF(-B4847&gt;D4847,1,0)</f>
        <v>0</v>
      </c>
      <c r="I4847" s="52" t="n">
        <f aca="false">IF(-B4847&gt;E4847,1,0)</f>
        <v>0</v>
      </c>
      <c r="J4847" s="52" t="n">
        <f aca="false">IF(-B4847&gt;F4847,1,0)</f>
        <v>0</v>
      </c>
    </row>
    <row r="4848" customFormat="false" ht="15" hidden="false" customHeight="false" outlineLevel="0" collapsed="false">
      <c r="A4848" s="51" t="n">
        <f aca="false">Prices_MTM!A5081</f>
        <v>44867</v>
      </c>
      <c r="B4848" s="43" t="n">
        <f aca="false">Prices_MTM!I5081</f>
        <v>122500.000000001</v>
      </c>
      <c r="C4848" s="43" t="n">
        <f aca="false">-PERCENTILE(Prices_MTM!I4831:I5080,1-Inputs!$B$8)</f>
        <v>276925</v>
      </c>
      <c r="D4848" s="43" t="n">
        <f aca="false">NORMSINV(Inputs!$B$8)*STDEV(Prices_MTM!I4831:I5080)</f>
        <v>276822.691871725</v>
      </c>
      <c r="E4848" s="43" t="n">
        <f aca="false">-PERCENTILE(Prices_MTM!I4831:I5080,1-Inputs!$B$9)</f>
        <v>452580.000000001</v>
      </c>
      <c r="F4848" s="43" t="n">
        <f aca="false">NORMSINV(Inputs!$B$9)*STDEV(Prices_MTM!I4831:I5080)</f>
        <v>391515.615839688</v>
      </c>
      <c r="G4848" s="52" t="n">
        <f aca="false">IF(-B4848&gt;C4848,1,0)</f>
        <v>0</v>
      </c>
      <c r="H4848" s="52" t="n">
        <f aca="false">IF(-B4848&gt;D4848,1,0)</f>
        <v>0</v>
      </c>
      <c r="I4848" s="52" t="n">
        <f aca="false">IF(-B4848&gt;E4848,1,0)</f>
        <v>0</v>
      </c>
      <c r="J4848" s="52" t="n">
        <f aca="false">IF(-B4848&gt;F4848,1,0)</f>
        <v>0</v>
      </c>
    </row>
    <row r="4849" customFormat="false" ht="15" hidden="false" customHeight="false" outlineLevel="0" collapsed="false">
      <c r="A4849" s="51" t="n">
        <f aca="false">Prices_MTM!A5082</f>
        <v>44868</v>
      </c>
      <c r="B4849" s="43" t="n">
        <f aca="false">Prices_MTM!I5082</f>
        <v>-153000.000000001</v>
      </c>
      <c r="C4849" s="43" t="n">
        <f aca="false">-PERCENTILE(Prices_MTM!I4832:I5081,1-Inputs!$B$8)</f>
        <v>276925</v>
      </c>
      <c r="D4849" s="43" t="n">
        <f aca="false">NORMSINV(Inputs!$B$8)*STDEV(Prices_MTM!I4832:I5081)</f>
        <v>277086.452654426</v>
      </c>
      <c r="E4849" s="43" t="n">
        <f aca="false">-PERCENTILE(Prices_MTM!I4832:I5081,1-Inputs!$B$9)</f>
        <v>452580.000000001</v>
      </c>
      <c r="F4849" s="43" t="n">
        <f aca="false">NORMSINV(Inputs!$B$9)*STDEV(Prices_MTM!I4832:I5081)</f>
        <v>391888.657748122</v>
      </c>
      <c r="G4849" s="52" t="n">
        <f aca="false">IF(-B4849&gt;C4849,1,0)</f>
        <v>0</v>
      </c>
      <c r="H4849" s="52" t="n">
        <f aca="false">IF(-B4849&gt;D4849,1,0)</f>
        <v>0</v>
      </c>
      <c r="I4849" s="52" t="n">
        <f aca="false">IF(-B4849&gt;E4849,1,0)</f>
        <v>0</v>
      </c>
      <c r="J4849" s="52" t="n">
        <f aca="false">IF(-B4849&gt;F4849,1,0)</f>
        <v>0</v>
      </c>
    </row>
    <row r="4850" customFormat="false" ht="15" hidden="false" customHeight="false" outlineLevel="0" collapsed="false">
      <c r="A4850" s="51" t="n">
        <f aca="false">Prices_MTM!A5083</f>
        <v>44869</v>
      </c>
      <c r="B4850" s="43" t="n">
        <f aca="false">Prices_MTM!I5083</f>
        <v>232000</v>
      </c>
      <c r="C4850" s="43" t="n">
        <f aca="false">-PERCENTILE(Prices_MTM!I4833:I5082,1-Inputs!$B$8)</f>
        <v>276925</v>
      </c>
      <c r="D4850" s="43" t="n">
        <f aca="false">NORMSINV(Inputs!$B$8)*STDEV(Prices_MTM!I4833:I5082)</f>
        <v>277391.625871353</v>
      </c>
      <c r="E4850" s="43" t="n">
        <f aca="false">-PERCENTILE(Prices_MTM!I4833:I5082,1-Inputs!$B$9)</f>
        <v>452580.000000001</v>
      </c>
      <c r="F4850" s="43" t="n">
        <f aca="false">NORMSINV(Inputs!$B$9)*STDEV(Prices_MTM!I4833:I5082)</f>
        <v>392320.270052572</v>
      </c>
      <c r="G4850" s="52" t="n">
        <f aca="false">IF(-B4850&gt;C4850,1,0)</f>
        <v>0</v>
      </c>
      <c r="H4850" s="52" t="n">
        <f aca="false">IF(-B4850&gt;D4850,1,0)</f>
        <v>0</v>
      </c>
      <c r="I4850" s="52" t="n">
        <f aca="false">IF(-B4850&gt;E4850,1,0)</f>
        <v>0</v>
      </c>
      <c r="J4850" s="52" t="n">
        <f aca="false">IF(-B4850&gt;F4850,1,0)</f>
        <v>0</v>
      </c>
    </row>
    <row r="4851" customFormat="false" ht="15" hidden="false" customHeight="false" outlineLevel="0" collapsed="false">
      <c r="A4851" s="51" t="n">
        <f aca="false">Prices_MTM!A5084</f>
        <v>44872</v>
      </c>
      <c r="B4851" s="43" t="n">
        <f aca="false">Prices_MTM!I5084</f>
        <v>-95000.0000000003</v>
      </c>
      <c r="C4851" s="43" t="n">
        <f aca="false">-PERCENTILE(Prices_MTM!I4834:I5083,1-Inputs!$B$8)</f>
        <v>276925</v>
      </c>
      <c r="D4851" s="43" t="n">
        <f aca="false">NORMSINV(Inputs!$B$8)*STDEV(Prices_MTM!I4834:I5083)</f>
        <v>277237.717063909</v>
      </c>
      <c r="E4851" s="43" t="n">
        <f aca="false">-PERCENTILE(Prices_MTM!I4834:I5083,1-Inputs!$B$9)</f>
        <v>452580.000000001</v>
      </c>
      <c r="F4851" s="43" t="n">
        <f aca="false">NORMSINV(Inputs!$B$9)*STDEV(Prices_MTM!I4834:I5083)</f>
        <v>392102.593889096</v>
      </c>
      <c r="G4851" s="52" t="n">
        <f aca="false">IF(-B4851&gt;C4851,1,0)</f>
        <v>0</v>
      </c>
      <c r="H4851" s="52" t="n">
        <f aca="false">IF(-B4851&gt;D4851,1,0)</f>
        <v>0</v>
      </c>
      <c r="I4851" s="52" t="n">
        <f aca="false">IF(-B4851&gt;E4851,1,0)</f>
        <v>0</v>
      </c>
      <c r="J4851" s="52" t="n">
        <f aca="false">IF(-B4851&gt;F4851,1,0)</f>
        <v>0</v>
      </c>
    </row>
    <row r="4852" customFormat="false" ht="15" hidden="false" customHeight="false" outlineLevel="0" collapsed="false">
      <c r="A4852" s="51" t="n">
        <f aca="false">Prices_MTM!A5085</f>
        <v>44873</v>
      </c>
      <c r="B4852" s="43" t="n">
        <f aca="false">Prices_MTM!I5085</f>
        <v>-148999.999999999</v>
      </c>
      <c r="C4852" s="43" t="n">
        <f aca="false">-PERCENTILE(Prices_MTM!I4835:I5084,1-Inputs!$B$8)</f>
        <v>276925</v>
      </c>
      <c r="D4852" s="43" t="n">
        <f aca="false">NORMSINV(Inputs!$B$8)*STDEV(Prices_MTM!I4835:I5084)</f>
        <v>277372.753254525</v>
      </c>
      <c r="E4852" s="43" t="n">
        <f aca="false">-PERCENTILE(Prices_MTM!I4835:I5084,1-Inputs!$B$9)</f>
        <v>452580.000000001</v>
      </c>
      <c r="F4852" s="43" t="n">
        <f aca="false">NORMSINV(Inputs!$B$9)*STDEV(Prices_MTM!I4835:I5084)</f>
        <v>392293.578150438</v>
      </c>
      <c r="G4852" s="52" t="n">
        <f aca="false">IF(-B4852&gt;C4852,1,0)</f>
        <v>0</v>
      </c>
      <c r="H4852" s="52" t="n">
        <f aca="false">IF(-B4852&gt;D4852,1,0)</f>
        <v>0</v>
      </c>
      <c r="I4852" s="52" t="n">
        <f aca="false">IF(-B4852&gt;E4852,1,0)</f>
        <v>0</v>
      </c>
      <c r="J4852" s="52" t="n">
        <f aca="false">IF(-B4852&gt;F4852,1,0)</f>
        <v>0</v>
      </c>
    </row>
    <row r="4853" customFormat="false" ht="15" hidden="false" customHeight="false" outlineLevel="0" collapsed="false">
      <c r="A4853" s="51" t="n">
        <f aca="false">Prices_MTM!A5086</f>
        <v>44874</v>
      </c>
      <c r="B4853" s="43" t="n">
        <f aca="false">Prices_MTM!I5086</f>
        <v>-110999.999999999</v>
      </c>
      <c r="C4853" s="43" t="n">
        <f aca="false">-PERCENTILE(Prices_MTM!I4836:I5085,1-Inputs!$B$8)</f>
        <v>276925</v>
      </c>
      <c r="D4853" s="43" t="n">
        <f aca="false">NORMSINV(Inputs!$B$8)*STDEV(Prices_MTM!I4836:I5085)</f>
        <v>277657.738814434</v>
      </c>
      <c r="E4853" s="43" t="n">
        <f aca="false">-PERCENTILE(Prices_MTM!I4836:I5085,1-Inputs!$B$9)</f>
        <v>452580.000000001</v>
      </c>
      <c r="F4853" s="43" t="n">
        <f aca="false">NORMSINV(Inputs!$B$9)*STDEV(Prices_MTM!I4836:I5085)</f>
        <v>392696.638666318</v>
      </c>
      <c r="G4853" s="52" t="n">
        <f aca="false">IF(-B4853&gt;C4853,1,0)</f>
        <v>0</v>
      </c>
      <c r="H4853" s="52" t="n">
        <f aca="false">IF(-B4853&gt;D4853,1,0)</f>
        <v>0</v>
      </c>
      <c r="I4853" s="52" t="n">
        <f aca="false">IF(-B4853&gt;E4853,1,0)</f>
        <v>0</v>
      </c>
      <c r="J4853" s="52" t="n">
        <f aca="false">IF(-B4853&gt;F4853,1,0)</f>
        <v>0</v>
      </c>
    </row>
    <row r="4854" customFormat="false" ht="15" hidden="false" customHeight="false" outlineLevel="0" collapsed="false">
      <c r="A4854" s="51" t="n">
        <f aca="false">Prices_MTM!A5087</f>
        <v>44875</v>
      </c>
      <c r="B4854" s="43" t="n">
        <f aca="false">Prices_MTM!I5087</f>
        <v>12999.9999999988</v>
      </c>
      <c r="C4854" s="43" t="n">
        <f aca="false">-PERCENTILE(Prices_MTM!I4837:I5086,1-Inputs!$B$8)</f>
        <v>276925</v>
      </c>
      <c r="D4854" s="43" t="n">
        <f aca="false">NORMSINV(Inputs!$B$8)*STDEV(Prices_MTM!I4837:I5086)</f>
        <v>277892.474627987</v>
      </c>
      <c r="E4854" s="43" t="n">
        <f aca="false">-PERCENTILE(Prices_MTM!I4837:I5086,1-Inputs!$B$9)</f>
        <v>452580.000000001</v>
      </c>
      <c r="F4854" s="43" t="n">
        <f aca="false">NORMSINV(Inputs!$B$9)*STDEV(Prices_MTM!I4837:I5086)</f>
        <v>393028.63000699</v>
      </c>
      <c r="G4854" s="52" t="n">
        <f aca="false">IF(-B4854&gt;C4854,1,0)</f>
        <v>0</v>
      </c>
      <c r="H4854" s="52" t="n">
        <f aca="false">IF(-B4854&gt;D4854,1,0)</f>
        <v>0</v>
      </c>
      <c r="I4854" s="52" t="n">
        <f aca="false">IF(-B4854&gt;E4854,1,0)</f>
        <v>0</v>
      </c>
      <c r="J4854" s="52" t="n">
        <f aca="false">IF(-B4854&gt;F4854,1,0)</f>
        <v>0</v>
      </c>
    </row>
    <row r="4855" customFormat="false" ht="15" hidden="false" customHeight="false" outlineLevel="0" collapsed="false">
      <c r="A4855" s="51" t="n">
        <f aca="false">Prices_MTM!A5088</f>
        <v>44876</v>
      </c>
      <c r="B4855" s="43" t="n">
        <f aca="false">Prices_MTM!I5088</f>
        <v>156000</v>
      </c>
      <c r="C4855" s="43" t="n">
        <f aca="false">-PERCENTILE(Prices_MTM!I4838:I5087,1-Inputs!$B$8)</f>
        <v>276925</v>
      </c>
      <c r="D4855" s="43" t="n">
        <f aca="false">NORMSINV(Inputs!$B$8)*STDEV(Prices_MTM!I4838:I5087)</f>
        <v>277893.694022018</v>
      </c>
      <c r="E4855" s="43" t="n">
        <f aca="false">-PERCENTILE(Prices_MTM!I4838:I5087,1-Inputs!$B$9)</f>
        <v>452580.000000001</v>
      </c>
      <c r="F4855" s="43" t="n">
        <f aca="false">NORMSINV(Inputs!$B$9)*STDEV(Prices_MTM!I4838:I5087)</f>
        <v>393030.354619239</v>
      </c>
      <c r="G4855" s="52" t="n">
        <f aca="false">IF(-B4855&gt;C4855,1,0)</f>
        <v>0</v>
      </c>
      <c r="H4855" s="52" t="n">
        <f aca="false">IF(-B4855&gt;D4855,1,0)</f>
        <v>0</v>
      </c>
      <c r="I4855" s="52" t="n">
        <f aca="false">IF(-B4855&gt;E4855,1,0)</f>
        <v>0</v>
      </c>
      <c r="J4855" s="52" t="n">
        <f aca="false">IF(-B4855&gt;F4855,1,0)</f>
        <v>0</v>
      </c>
    </row>
    <row r="4856" customFormat="false" ht="15" hidden="false" customHeight="false" outlineLevel="0" collapsed="false">
      <c r="A4856" s="51" t="n">
        <f aca="false">Prices_MTM!A5089</f>
        <v>44879</v>
      </c>
      <c r="B4856" s="43" t="n">
        <f aca="false">Prices_MTM!I5089</f>
        <v>-190000.000000001</v>
      </c>
      <c r="C4856" s="43" t="n">
        <f aca="false">-PERCENTILE(Prices_MTM!I4839:I5088,1-Inputs!$B$8)</f>
        <v>276925</v>
      </c>
      <c r="D4856" s="43" t="n">
        <f aca="false">NORMSINV(Inputs!$B$8)*STDEV(Prices_MTM!I4839:I5088)</f>
        <v>277973.461223402</v>
      </c>
      <c r="E4856" s="43" t="n">
        <f aca="false">-PERCENTILE(Prices_MTM!I4839:I5088,1-Inputs!$B$9)</f>
        <v>452580.000000001</v>
      </c>
      <c r="F4856" s="43" t="n">
        <f aca="false">NORMSINV(Inputs!$B$9)*STDEV(Prices_MTM!I4839:I5088)</f>
        <v>393143.170894387</v>
      </c>
      <c r="G4856" s="52" t="n">
        <f aca="false">IF(-B4856&gt;C4856,1,0)</f>
        <v>0</v>
      </c>
      <c r="H4856" s="52" t="n">
        <f aca="false">IF(-B4856&gt;D4856,1,0)</f>
        <v>0</v>
      </c>
      <c r="I4856" s="52" t="n">
        <f aca="false">IF(-B4856&gt;E4856,1,0)</f>
        <v>0</v>
      </c>
      <c r="J4856" s="52" t="n">
        <f aca="false">IF(-B4856&gt;F4856,1,0)</f>
        <v>0</v>
      </c>
    </row>
    <row r="4857" customFormat="false" ht="15" hidden="false" customHeight="false" outlineLevel="0" collapsed="false">
      <c r="A4857" s="51" t="n">
        <f aca="false">Prices_MTM!A5090</f>
        <v>44880</v>
      </c>
      <c r="B4857" s="43" t="n">
        <f aca="false">Prices_MTM!I5090</f>
        <v>66500.0000000013</v>
      </c>
      <c r="C4857" s="43" t="n">
        <f aca="false">-PERCENTILE(Prices_MTM!I4840:I5089,1-Inputs!$B$8)</f>
        <v>276925</v>
      </c>
      <c r="D4857" s="43" t="n">
        <f aca="false">NORMSINV(Inputs!$B$8)*STDEV(Prices_MTM!I4840:I5089)</f>
        <v>278259.717505447</v>
      </c>
      <c r="E4857" s="43" t="n">
        <f aca="false">-PERCENTILE(Prices_MTM!I4840:I5089,1-Inputs!$B$9)</f>
        <v>452580.000000001</v>
      </c>
      <c r="F4857" s="43" t="n">
        <f aca="false">NORMSINV(Inputs!$B$9)*STDEV(Prices_MTM!I4840:I5089)</f>
        <v>393548.028616835</v>
      </c>
      <c r="G4857" s="52" t="n">
        <f aca="false">IF(-B4857&gt;C4857,1,0)</f>
        <v>0</v>
      </c>
      <c r="H4857" s="52" t="n">
        <f aca="false">IF(-B4857&gt;D4857,1,0)</f>
        <v>0</v>
      </c>
      <c r="I4857" s="52" t="n">
        <f aca="false">IF(-B4857&gt;E4857,1,0)</f>
        <v>0</v>
      </c>
      <c r="J4857" s="52" t="n">
        <f aca="false">IF(-B4857&gt;F4857,1,0)</f>
        <v>0</v>
      </c>
    </row>
    <row r="4858" customFormat="false" ht="15" hidden="false" customHeight="false" outlineLevel="0" collapsed="false">
      <c r="A4858" s="51" t="n">
        <f aca="false">Prices_MTM!A5091</f>
        <v>44881</v>
      </c>
      <c r="B4858" s="43" t="n">
        <f aca="false">Prices_MTM!I5091</f>
        <v>-40500.0000000001</v>
      </c>
      <c r="C4858" s="43" t="n">
        <f aca="false">-PERCENTILE(Prices_MTM!I4841:I5090,1-Inputs!$B$8)</f>
        <v>276925</v>
      </c>
      <c r="D4858" s="43" t="n">
        <f aca="false">NORMSINV(Inputs!$B$8)*STDEV(Prices_MTM!I4841:I5090)</f>
        <v>278050.568732514</v>
      </c>
      <c r="E4858" s="43" t="n">
        <f aca="false">-PERCENTILE(Prices_MTM!I4841:I5090,1-Inputs!$B$9)</f>
        <v>452580.000000001</v>
      </c>
      <c r="F4858" s="43" t="n">
        <f aca="false">NORMSINV(Inputs!$B$9)*STDEV(Prices_MTM!I4841:I5090)</f>
        <v>393252.225516</v>
      </c>
      <c r="G4858" s="52" t="n">
        <f aca="false">IF(-B4858&gt;C4858,1,0)</f>
        <v>0</v>
      </c>
      <c r="H4858" s="52" t="n">
        <f aca="false">IF(-B4858&gt;D4858,1,0)</f>
        <v>0</v>
      </c>
      <c r="I4858" s="52" t="n">
        <f aca="false">IF(-B4858&gt;E4858,1,0)</f>
        <v>0</v>
      </c>
      <c r="J4858" s="52" t="n">
        <f aca="false">IF(-B4858&gt;F4858,1,0)</f>
        <v>0</v>
      </c>
    </row>
    <row r="4859" customFormat="false" ht="15" hidden="false" customHeight="false" outlineLevel="0" collapsed="false">
      <c r="A4859" s="51" t="n">
        <f aca="false">Prices_MTM!A5092</f>
        <v>44882</v>
      </c>
      <c r="B4859" s="43" t="n">
        <f aca="false">Prices_MTM!I5092</f>
        <v>-312500.000000001</v>
      </c>
      <c r="C4859" s="43" t="n">
        <f aca="false">-PERCENTILE(Prices_MTM!I4842:I5091,1-Inputs!$B$8)</f>
        <v>276925</v>
      </c>
      <c r="D4859" s="43" t="n">
        <f aca="false">NORMSINV(Inputs!$B$8)*STDEV(Prices_MTM!I4842:I5091)</f>
        <v>278062.470047461</v>
      </c>
      <c r="E4859" s="43" t="n">
        <f aca="false">-PERCENTILE(Prices_MTM!I4842:I5091,1-Inputs!$B$9)</f>
        <v>452580.000000001</v>
      </c>
      <c r="F4859" s="43" t="n">
        <f aca="false">NORMSINV(Inputs!$B$9)*STDEV(Prices_MTM!I4842:I5091)</f>
        <v>393269.057772848</v>
      </c>
      <c r="G4859" s="52" t="n">
        <f aca="false">IF(-B4859&gt;C4859,1,0)</f>
        <v>1</v>
      </c>
      <c r="H4859" s="52" t="n">
        <f aca="false">IF(-B4859&gt;D4859,1,0)</f>
        <v>1</v>
      </c>
      <c r="I4859" s="52" t="n">
        <f aca="false">IF(-B4859&gt;E4859,1,0)</f>
        <v>0</v>
      </c>
      <c r="J4859" s="52" t="n">
        <f aca="false">IF(-B4859&gt;F4859,1,0)</f>
        <v>0</v>
      </c>
    </row>
    <row r="4860" customFormat="false" ht="15" hidden="false" customHeight="false" outlineLevel="0" collapsed="false">
      <c r="A4860" s="51" t="n">
        <f aca="false">Prices_MTM!A5093</f>
        <v>44883</v>
      </c>
      <c r="B4860" s="43" t="n">
        <f aca="false">Prices_MTM!I5093</f>
        <v>-58500.0000000008</v>
      </c>
      <c r="C4860" s="43" t="n">
        <f aca="false">-PERCENTILE(Prices_MTM!I4843:I5092,1-Inputs!$B$8)</f>
        <v>292800</v>
      </c>
      <c r="D4860" s="43" t="n">
        <f aca="false">NORMSINV(Inputs!$B$8)*STDEV(Prices_MTM!I4843:I5092)</f>
        <v>279497.012553888</v>
      </c>
      <c r="E4860" s="43" t="n">
        <f aca="false">-PERCENTILE(Prices_MTM!I4843:I5092,1-Inputs!$B$9)</f>
        <v>452580.000000001</v>
      </c>
      <c r="F4860" s="43" t="n">
        <f aca="false">NORMSINV(Inputs!$B$9)*STDEV(Prices_MTM!I4843:I5092)</f>
        <v>395297.958615674</v>
      </c>
      <c r="G4860" s="52" t="n">
        <f aca="false">IF(-B4860&gt;C4860,1,0)</f>
        <v>0</v>
      </c>
      <c r="H4860" s="52" t="n">
        <f aca="false">IF(-B4860&gt;D4860,1,0)</f>
        <v>0</v>
      </c>
      <c r="I4860" s="52" t="n">
        <f aca="false">IF(-B4860&gt;E4860,1,0)</f>
        <v>0</v>
      </c>
      <c r="J4860" s="52" t="n">
        <f aca="false">IF(-B4860&gt;F4860,1,0)</f>
        <v>0</v>
      </c>
    </row>
    <row r="4861" customFormat="false" ht="15" hidden="false" customHeight="false" outlineLevel="0" collapsed="false">
      <c r="A4861" s="51" t="n">
        <f aca="false">Prices_MTM!A5094</f>
        <v>44886</v>
      </c>
      <c r="B4861" s="43" t="n">
        <f aca="false">Prices_MTM!I5094</f>
        <v>-8499.99999999938</v>
      </c>
      <c r="C4861" s="43" t="n">
        <f aca="false">-PERCENTILE(Prices_MTM!I4844:I5093,1-Inputs!$B$8)</f>
        <v>292800</v>
      </c>
      <c r="D4861" s="43" t="n">
        <f aca="false">NORMSINV(Inputs!$B$8)*STDEV(Prices_MTM!I4844:I5093)</f>
        <v>278728.947836361</v>
      </c>
      <c r="E4861" s="43" t="n">
        <f aca="false">-PERCENTILE(Prices_MTM!I4844:I5093,1-Inputs!$B$9)</f>
        <v>452580.000000001</v>
      </c>
      <c r="F4861" s="43" t="n">
        <f aca="false">NORMSINV(Inputs!$B$9)*STDEV(Prices_MTM!I4844:I5093)</f>
        <v>394211.670028369</v>
      </c>
      <c r="G4861" s="52" t="n">
        <f aca="false">IF(-B4861&gt;C4861,1,0)</f>
        <v>0</v>
      </c>
      <c r="H4861" s="52" t="n">
        <f aca="false">IF(-B4861&gt;D4861,1,0)</f>
        <v>0</v>
      </c>
      <c r="I4861" s="52" t="n">
        <f aca="false">IF(-B4861&gt;E4861,1,0)</f>
        <v>0</v>
      </c>
      <c r="J4861" s="52" t="n">
        <f aca="false">IF(-B4861&gt;F4861,1,0)</f>
        <v>0</v>
      </c>
    </row>
    <row r="4862" customFormat="false" ht="15" hidden="false" customHeight="false" outlineLevel="0" collapsed="false">
      <c r="A4862" s="51" t="n">
        <f aca="false">Prices_MTM!A5095</f>
        <v>44887</v>
      </c>
      <c r="B4862" s="43" t="n">
        <f aca="false">Prices_MTM!I5095</f>
        <v>98499.9999999999</v>
      </c>
      <c r="C4862" s="43" t="n">
        <f aca="false">-PERCENTILE(Prices_MTM!I4845:I5094,1-Inputs!$B$8)</f>
        <v>292800</v>
      </c>
      <c r="D4862" s="43" t="n">
        <f aca="false">NORMSINV(Inputs!$B$8)*STDEV(Prices_MTM!I4845:I5094)</f>
        <v>278729.82603962</v>
      </c>
      <c r="E4862" s="43" t="n">
        <f aca="false">-PERCENTILE(Prices_MTM!I4845:I5094,1-Inputs!$B$9)</f>
        <v>452580.000000001</v>
      </c>
      <c r="F4862" s="43" t="n">
        <f aca="false">NORMSINV(Inputs!$B$9)*STDEV(Prices_MTM!I4845:I5094)</f>
        <v>394212.912087997</v>
      </c>
      <c r="G4862" s="52" t="n">
        <f aca="false">IF(-B4862&gt;C4862,1,0)</f>
        <v>0</v>
      </c>
      <c r="H4862" s="52" t="n">
        <f aca="false">IF(-B4862&gt;D4862,1,0)</f>
        <v>0</v>
      </c>
      <c r="I4862" s="52" t="n">
        <f aca="false">IF(-B4862&gt;E4862,1,0)</f>
        <v>0</v>
      </c>
      <c r="J4862" s="52" t="n">
        <f aca="false">IF(-B4862&gt;F4862,1,0)</f>
        <v>0</v>
      </c>
    </row>
    <row r="4863" customFormat="false" ht="15" hidden="false" customHeight="false" outlineLevel="0" collapsed="false">
      <c r="A4863" s="51" t="n">
        <f aca="false">Prices_MTM!A5096</f>
        <v>44888</v>
      </c>
      <c r="B4863" s="43" t="n">
        <f aca="false">Prices_MTM!I5096</f>
        <v>-152499.999999999</v>
      </c>
      <c r="C4863" s="43" t="n">
        <f aca="false">-PERCENTILE(Prices_MTM!I4846:I5095,1-Inputs!$B$8)</f>
        <v>292800</v>
      </c>
      <c r="D4863" s="43" t="n">
        <f aca="false">NORMSINV(Inputs!$B$8)*STDEV(Prices_MTM!I4846:I5095)</f>
        <v>278902.463151402</v>
      </c>
      <c r="E4863" s="43" t="n">
        <f aca="false">-PERCENTILE(Prices_MTM!I4846:I5095,1-Inputs!$B$9)</f>
        <v>452580.000000001</v>
      </c>
      <c r="F4863" s="43" t="n">
        <f aca="false">NORMSINV(Inputs!$B$9)*STDEV(Prices_MTM!I4846:I5095)</f>
        <v>394457.076049698</v>
      </c>
      <c r="G4863" s="52" t="n">
        <f aca="false">IF(-B4863&gt;C4863,1,0)</f>
        <v>0</v>
      </c>
      <c r="H4863" s="52" t="n">
        <f aca="false">IF(-B4863&gt;D4863,1,0)</f>
        <v>0</v>
      </c>
      <c r="I4863" s="52" t="n">
        <f aca="false">IF(-B4863&gt;E4863,1,0)</f>
        <v>0</v>
      </c>
      <c r="J4863" s="52" t="n">
        <f aca="false">IF(-B4863&gt;F4863,1,0)</f>
        <v>0</v>
      </c>
    </row>
    <row r="4864" customFormat="false" ht="15" hidden="false" customHeight="false" outlineLevel="0" collapsed="false">
      <c r="A4864" s="51" t="n">
        <f aca="false">Prices_MTM!A5097</f>
        <v>44890</v>
      </c>
      <c r="B4864" s="43" t="n">
        <f aca="false">Prices_MTM!I5097</f>
        <v>-23000.0000000004</v>
      </c>
      <c r="C4864" s="43" t="n">
        <f aca="false">-PERCENTILE(Prices_MTM!I4847:I5096,1-Inputs!$B$8)</f>
        <v>292800</v>
      </c>
      <c r="D4864" s="43" t="n">
        <f aca="false">NORMSINV(Inputs!$B$8)*STDEV(Prices_MTM!I4847:I5096)</f>
        <v>279301.886807327</v>
      </c>
      <c r="E4864" s="43" t="n">
        <f aca="false">-PERCENTILE(Prices_MTM!I4847:I5096,1-Inputs!$B$9)</f>
        <v>452580.000000001</v>
      </c>
      <c r="F4864" s="43" t="n">
        <f aca="false">NORMSINV(Inputs!$B$9)*STDEV(Prices_MTM!I4847:I5096)</f>
        <v>395021.988548645</v>
      </c>
      <c r="G4864" s="52" t="n">
        <f aca="false">IF(-B4864&gt;C4864,1,0)</f>
        <v>0</v>
      </c>
      <c r="H4864" s="52" t="n">
        <f aca="false">IF(-B4864&gt;D4864,1,0)</f>
        <v>0</v>
      </c>
      <c r="I4864" s="52" t="n">
        <f aca="false">IF(-B4864&gt;E4864,1,0)</f>
        <v>0</v>
      </c>
      <c r="J4864" s="52" t="n">
        <f aca="false">IF(-B4864&gt;F4864,1,0)</f>
        <v>0</v>
      </c>
    </row>
    <row r="4865" customFormat="false" ht="15" hidden="false" customHeight="false" outlineLevel="0" collapsed="false">
      <c r="A4865" s="51" t="n">
        <f aca="false">Prices_MTM!A5098</f>
        <v>44893</v>
      </c>
      <c r="B4865" s="43" t="n">
        <f aca="false">Prices_MTM!I5098</f>
        <v>59999.9999999994</v>
      </c>
      <c r="C4865" s="43" t="n">
        <f aca="false">-PERCENTILE(Prices_MTM!I4848:I5097,1-Inputs!$B$8)</f>
        <v>292800</v>
      </c>
      <c r="D4865" s="43" t="n">
        <f aca="false">NORMSINV(Inputs!$B$8)*STDEV(Prices_MTM!I4848:I5097)</f>
        <v>279256.722036251</v>
      </c>
      <c r="E4865" s="43" t="n">
        <f aca="false">-PERCENTILE(Prices_MTM!I4848:I5097,1-Inputs!$B$9)</f>
        <v>452580.000000001</v>
      </c>
      <c r="F4865" s="43" t="n">
        <f aca="false">NORMSINV(Inputs!$B$9)*STDEV(Prices_MTM!I4848:I5097)</f>
        <v>394958.111151013</v>
      </c>
      <c r="G4865" s="52" t="n">
        <f aca="false">IF(-B4865&gt;C4865,1,0)</f>
        <v>0</v>
      </c>
      <c r="H4865" s="52" t="n">
        <f aca="false">IF(-B4865&gt;D4865,1,0)</f>
        <v>0</v>
      </c>
      <c r="I4865" s="52" t="n">
        <f aca="false">IF(-B4865&gt;E4865,1,0)</f>
        <v>0</v>
      </c>
      <c r="J4865" s="52" t="n">
        <f aca="false">IF(-B4865&gt;F4865,1,0)</f>
        <v>0</v>
      </c>
    </row>
    <row r="4866" customFormat="false" ht="15" hidden="false" customHeight="false" outlineLevel="0" collapsed="false">
      <c r="A4866" s="51" t="n">
        <f aca="false">Prices_MTM!A5099</f>
        <v>44894</v>
      </c>
      <c r="B4866" s="43" t="n">
        <f aca="false">Prices_MTM!I5099</f>
        <v>100000</v>
      </c>
      <c r="C4866" s="43" t="n">
        <f aca="false">-PERCENTILE(Prices_MTM!I4849:I5098,1-Inputs!$B$8)</f>
        <v>292800</v>
      </c>
      <c r="D4866" s="43" t="n">
        <f aca="false">NORMSINV(Inputs!$B$8)*STDEV(Prices_MTM!I4849:I5098)</f>
        <v>278983.02092137</v>
      </c>
      <c r="E4866" s="43" t="n">
        <f aca="false">-PERCENTILE(Prices_MTM!I4849:I5098,1-Inputs!$B$9)</f>
        <v>452580.000000001</v>
      </c>
      <c r="F4866" s="43" t="n">
        <f aca="false">NORMSINV(Inputs!$B$9)*STDEV(Prices_MTM!I4849:I5098)</f>
        <v>394571.010441082</v>
      </c>
      <c r="G4866" s="52" t="n">
        <f aca="false">IF(-B4866&gt;C4866,1,0)</f>
        <v>0</v>
      </c>
      <c r="H4866" s="52" t="n">
        <f aca="false">IF(-B4866&gt;D4866,1,0)</f>
        <v>0</v>
      </c>
      <c r="I4866" s="52" t="n">
        <f aca="false">IF(-B4866&gt;E4866,1,0)</f>
        <v>0</v>
      </c>
      <c r="J4866" s="52" t="n">
        <f aca="false">IF(-B4866&gt;F4866,1,0)</f>
        <v>0</v>
      </c>
    </row>
    <row r="4867" customFormat="false" ht="15" hidden="false" customHeight="false" outlineLevel="0" collapsed="false">
      <c r="A4867" s="51" t="n">
        <f aca="false">Prices_MTM!A5100</f>
        <v>44895</v>
      </c>
      <c r="B4867" s="43" t="n">
        <f aca="false">Prices_MTM!I5100</f>
        <v>132500.000000001</v>
      </c>
      <c r="C4867" s="43" t="n">
        <f aca="false">-PERCENTILE(Prices_MTM!I4850:I5099,1-Inputs!$B$8)</f>
        <v>292800</v>
      </c>
      <c r="D4867" s="43" t="n">
        <f aca="false">NORMSINV(Inputs!$B$8)*STDEV(Prices_MTM!I4850:I5099)</f>
        <v>279165.319801475</v>
      </c>
      <c r="E4867" s="43" t="n">
        <f aca="false">-PERCENTILE(Prices_MTM!I4850:I5099,1-Inputs!$B$9)</f>
        <v>452580.000000001</v>
      </c>
      <c r="F4867" s="43" t="n">
        <f aca="false">NORMSINV(Inputs!$B$9)*STDEV(Prices_MTM!I4850:I5099)</f>
        <v>394828.839226102</v>
      </c>
      <c r="G4867" s="52" t="n">
        <f aca="false">IF(-B4867&gt;C4867,1,0)</f>
        <v>0</v>
      </c>
      <c r="H4867" s="52" t="n">
        <f aca="false">IF(-B4867&gt;D4867,1,0)</f>
        <v>0</v>
      </c>
      <c r="I4867" s="52" t="n">
        <f aca="false">IF(-B4867&gt;E4867,1,0)</f>
        <v>0</v>
      </c>
      <c r="J4867" s="52" t="n">
        <f aca="false">IF(-B4867&gt;F4867,1,0)</f>
        <v>0</v>
      </c>
    </row>
    <row r="4868" customFormat="false" ht="15" hidden="false" customHeight="false" outlineLevel="0" collapsed="false">
      <c r="A4868" s="51" t="n">
        <f aca="false">Prices_MTM!A5101</f>
        <v>44896</v>
      </c>
      <c r="B4868" s="43" t="n">
        <f aca="false">Prices_MTM!I5101</f>
        <v>24499.9999999997</v>
      </c>
      <c r="C4868" s="43" t="n">
        <f aca="false">-PERCENTILE(Prices_MTM!I4851:I5100,1-Inputs!$B$8)</f>
        <v>292800</v>
      </c>
      <c r="D4868" s="43" t="n">
        <f aca="false">NORMSINV(Inputs!$B$8)*STDEV(Prices_MTM!I4851:I5100)</f>
        <v>278940.354003587</v>
      </c>
      <c r="E4868" s="43" t="n">
        <f aca="false">-PERCENTILE(Prices_MTM!I4851:I5100,1-Inputs!$B$9)</f>
        <v>452580.000000001</v>
      </c>
      <c r="F4868" s="43" t="n">
        <f aca="false">NORMSINV(Inputs!$B$9)*STDEV(Prices_MTM!I4851:I5100)</f>
        <v>394510.665805031</v>
      </c>
      <c r="G4868" s="52" t="n">
        <f aca="false">IF(-B4868&gt;C4868,1,0)</f>
        <v>0</v>
      </c>
      <c r="H4868" s="52" t="n">
        <f aca="false">IF(-B4868&gt;D4868,1,0)</f>
        <v>0</v>
      </c>
      <c r="I4868" s="52" t="n">
        <f aca="false">IF(-B4868&gt;E4868,1,0)</f>
        <v>0</v>
      </c>
      <c r="J4868" s="52" t="n">
        <f aca="false">IF(-B4868&gt;F4868,1,0)</f>
        <v>0</v>
      </c>
    </row>
    <row r="4869" customFormat="false" ht="15" hidden="false" customHeight="false" outlineLevel="0" collapsed="false">
      <c r="A4869" s="51" t="n">
        <f aca="false">Prices_MTM!A5102</f>
        <v>44897</v>
      </c>
      <c r="B4869" s="43" t="n">
        <f aca="false">Prices_MTM!I5102</f>
        <v>-133000.000000001</v>
      </c>
      <c r="C4869" s="43" t="n">
        <f aca="false">-PERCENTILE(Prices_MTM!I4852:I5101,1-Inputs!$B$8)</f>
        <v>292800</v>
      </c>
      <c r="D4869" s="43" t="n">
        <f aca="false">NORMSINV(Inputs!$B$8)*STDEV(Prices_MTM!I4852:I5101)</f>
        <v>278938.419577948</v>
      </c>
      <c r="E4869" s="43" t="n">
        <f aca="false">-PERCENTILE(Prices_MTM!I4852:I5101,1-Inputs!$B$9)</f>
        <v>452580.000000001</v>
      </c>
      <c r="F4869" s="43" t="n">
        <f aca="false">NORMSINV(Inputs!$B$9)*STDEV(Prices_MTM!I4852:I5101)</f>
        <v>394507.929909933</v>
      </c>
      <c r="G4869" s="52" t="n">
        <f aca="false">IF(-B4869&gt;C4869,1,0)</f>
        <v>0</v>
      </c>
      <c r="H4869" s="52" t="n">
        <f aca="false">IF(-B4869&gt;D4869,1,0)</f>
        <v>0</v>
      </c>
      <c r="I4869" s="52" t="n">
        <f aca="false">IF(-B4869&gt;E4869,1,0)</f>
        <v>0</v>
      </c>
      <c r="J4869" s="52" t="n">
        <f aca="false">IF(-B4869&gt;F4869,1,0)</f>
        <v>0</v>
      </c>
    </row>
    <row r="4870" customFormat="false" ht="15" hidden="false" customHeight="false" outlineLevel="0" collapsed="false">
      <c r="A4870" s="51" t="n">
        <f aca="false">Prices_MTM!A5103</f>
        <v>44900</v>
      </c>
      <c r="B4870" s="43" t="n">
        <f aca="false">Prices_MTM!I5103</f>
        <v>-144000</v>
      </c>
      <c r="C4870" s="43" t="n">
        <f aca="false">-PERCENTILE(Prices_MTM!I4853:I5102,1-Inputs!$B$8)</f>
        <v>292800</v>
      </c>
      <c r="D4870" s="43" t="n">
        <f aca="false">NORMSINV(Inputs!$B$8)*STDEV(Prices_MTM!I4853:I5102)</f>
        <v>279261.05803614</v>
      </c>
      <c r="E4870" s="43" t="n">
        <f aca="false">-PERCENTILE(Prices_MTM!I4853:I5102,1-Inputs!$B$9)</f>
        <v>452580.000000001</v>
      </c>
      <c r="F4870" s="43" t="n">
        <f aca="false">NORMSINV(Inputs!$B$9)*STDEV(Prices_MTM!I4853:I5102)</f>
        <v>394964.243638401</v>
      </c>
      <c r="G4870" s="52" t="n">
        <f aca="false">IF(-B4870&gt;C4870,1,0)</f>
        <v>0</v>
      </c>
      <c r="H4870" s="52" t="n">
        <f aca="false">IF(-B4870&gt;D4870,1,0)</f>
        <v>0</v>
      </c>
      <c r="I4870" s="52" t="n">
        <f aca="false">IF(-B4870&gt;E4870,1,0)</f>
        <v>0</v>
      </c>
      <c r="J4870" s="52" t="n">
        <f aca="false">IF(-B4870&gt;F4870,1,0)</f>
        <v>0</v>
      </c>
    </row>
    <row r="4871" customFormat="false" ht="15" hidden="false" customHeight="false" outlineLevel="0" collapsed="false">
      <c r="A4871" s="51" t="n">
        <f aca="false">Prices_MTM!A5104</f>
        <v>44901</v>
      </c>
      <c r="B4871" s="43" t="n">
        <f aca="false">Prices_MTM!I5104</f>
        <v>-90000.0000000006</v>
      </c>
      <c r="C4871" s="43" t="n">
        <f aca="false">-PERCENTILE(Prices_MTM!I4854:I5103,1-Inputs!$B$8)</f>
        <v>292800</v>
      </c>
      <c r="D4871" s="43" t="n">
        <f aca="false">NORMSINV(Inputs!$B$8)*STDEV(Prices_MTM!I4854:I5103)</f>
        <v>279606.534927623</v>
      </c>
      <c r="E4871" s="43" t="n">
        <f aca="false">-PERCENTILE(Prices_MTM!I4854:I5103,1-Inputs!$B$9)</f>
        <v>452580.000000001</v>
      </c>
      <c r="F4871" s="43" t="n">
        <f aca="false">NORMSINV(Inputs!$B$9)*STDEV(Prices_MTM!I4854:I5103)</f>
        <v>395452.858198909</v>
      </c>
      <c r="G4871" s="52" t="n">
        <f aca="false">IF(-B4871&gt;C4871,1,0)</f>
        <v>0</v>
      </c>
      <c r="H4871" s="52" t="n">
        <f aca="false">IF(-B4871&gt;D4871,1,0)</f>
        <v>0</v>
      </c>
      <c r="I4871" s="52" t="n">
        <f aca="false">IF(-B4871&gt;E4871,1,0)</f>
        <v>0</v>
      </c>
      <c r="J4871" s="52" t="n">
        <f aca="false">IF(-B4871&gt;F4871,1,0)</f>
        <v>0</v>
      </c>
    </row>
    <row r="4872" customFormat="false" ht="15" hidden="false" customHeight="false" outlineLevel="0" collapsed="false">
      <c r="A4872" s="51" t="n">
        <f aca="false">Prices_MTM!A5105</f>
        <v>44902</v>
      </c>
      <c r="B4872" s="43" t="n">
        <f aca="false">Prices_MTM!I5105</f>
        <v>-87499.9999999986</v>
      </c>
      <c r="C4872" s="43" t="n">
        <f aca="false">-PERCENTILE(Prices_MTM!I4855:I5104,1-Inputs!$B$8)</f>
        <v>276925</v>
      </c>
      <c r="D4872" s="43" t="n">
        <f aca="false">NORMSINV(Inputs!$B$8)*STDEV(Prices_MTM!I4855:I5104)</f>
        <v>276758.286719993</v>
      </c>
      <c r="E4872" s="43" t="n">
        <f aca="false">-PERCENTILE(Prices_MTM!I4855:I5104,1-Inputs!$B$9)</f>
        <v>452580.000000001</v>
      </c>
      <c r="F4872" s="43" t="n">
        <f aca="false">NORMSINV(Inputs!$B$9)*STDEV(Prices_MTM!I4855:I5104)</f>
        <v>391424.526404522</v>
      </c>
      <c r="G4872" s="52" t="n">
        <f aca="false">IF(-B4872&gt;C4872,1,0)</f>
        <v>0</v>
      </c>
      <c r="H4872" s="52" t="n">
        <f aca="false">IF(-B4872&gt;D4872,1,0)</f>
        <v>0</v>
      </c>
      <c r="I4872" s="52" t="n">
        <f aca="false">IF(-B4872&gt;E4872,1,0)</f>
        <v>0</v>
      </c>
      <c r="J4872" s="52" t="n">
        <f aca="false">IF(-B4872&gt;F4872,1,0)</f>
        <v>0</v>
      </c>
    </row>
    <row r="4873" customFormat="false" ht="15" hidden="false" customHeight="false" outlineLevel="0" collapsed="false">
      <c r="A4873" s="51" t="n">
        <f aca="false">Prices_MTM!A5106</f>
        <v>44903</v>
      </c>
      <c r="B4873" s="43" t="n">
        <f aca="false">Prices_MTM!I5106</f>
        <v>-8500.0000000008</v>
      </c>
      <c r="C4873" s="43" t="n">
        <f aca="false">-PERCENTILE(Prices_MTM!I4856:I5105,1-Inputs!$B$8)</f>
        <v>276925</v>
      </c>
      <c r="D4873" s="43" t="n">
        <f aca="false">NORMSINV(Inputs!$B$8)*STDEV(Prices_MTM!I4856:I5105)</f>
        <v>275674.845256309</v>
      </c>
      <c r="E4873" s="43" t="n">
        <f aca="false">-PERCENTILE(Prices_MTM!I4856:I5105,1-Inputs!$B$9)</f>
        <v>452580.000000001</v>
      </c>
      <c r="F4873" s="43" t="n">
        <f aca="false">NORMSINV(Inputs!$B$9)*STDEV(Prices_MTM!I4856:I5105)</f>
        <v>389892.194466658</v>
      </c>
      <c r="G4873" s="52" t="n">
        <f aca="false">IF(-B4873&gt;C4873,1,0)</f>
        <v>0</v>
      </c>
      <c r="H4873" s="52" t="n">
        <f aca="false">IF(-B4873&gt;D4873,1,0)</f>
        <v>0</v>
      </c>
      <c r="I4873" s="52" t="n">
        <f aca="false">IF(-B4873&gt;E4873,1,0)</f>
        <v>0</v>
      </c>
      <c r="J4873" s="52" t="n">
        <f aca="false">IF(-B4873&gt;F4873,1,0)</f>
        <v>0</v>
      </c>
    </row>
    <row r="4874" customFormat="false" ht="15" hidden="false" customHeight="false" outlineLevel="0" collapsed="false">
      <c r="A4874" s="51" t="n">
        <f aca="false">Prices_MTM!A5107</f>
        <v>44904</v>
      </c>
      <c r="B4874" s="43" t="n">
        <f aca="false">Prices_MTM!I5107</f>
        <v>-42500.0000000004</v>
      </c>
      <c r="C4874" s="43" t="n">
        <f aca="false">-PERCENTILE(Prices_MTM!I4857:I5106,1-Inputs!$B$8)</f>
        <v>276925</v>
      </c>
      <c r="D4874" s="43" t="n">
        <f aca="false">NORMSINV(Inputs!$B$8)*STDEV(Prices_MTM!I4857:I5106)</f>
        <v>275676.235802783</v>
      </c>
      <c r="E4874" s="43" t="n">
        <f aca="false">-PERCENTILE(Prices_MTM!I4857:I5106,1-Inputs!$B$9)</f>
        <v>452580.000000001</v>
      </c>
      <c r="F4874" s="43" t="n">
        <f aca="false">NORMSINV(Inputs!$B$9)*STDEV(Prices_MTM!I4857:I5106)</f>
        <v>389894.161143073</v>
      </c>
      <c r="G4874" s="52" t="n">
        <f aca="false">IF(-B4874&gt;C4874,1,0)</f>
        <v>0</v>
      </c>
      <c r="H4874" s="52" t="n">
        <f aca="false">IF(-B4874&gt;D4874,1,0)</f>
        <v>0</v>
      </c>
      <c r="I4874" s="52" t="n">
        <f aca="false">IF(-B4874&gt;E4874,1,0)</f>
        <v>0</v>
      </c>
      <c r="J4874" s="52" t="n">
        <f aca="false">IF(-B4874&gt;F4874,1,0)</f>
        <v>0</v>
      </c>
    </row>
    <row r="4875" customFormat="false" ht="15" hidden="false" customHeight="false" outlineLevel="0" collapsed="false">
      <c r="A4875" s="51" t="n">
        <f aca="false">Prices_MTM!A5108</f>
        <v>44907</v>
      </c>
      <c r="B4875" s="43" t="n">
        <f aca="false">Prices_MTM!I5108</f>
        <v>109500</v>
      </c>
      <c r="C4875" s="43" t="n">
        <f aca="false">-PERCENTILE(Prices_MTM!I4858:I5107,1-Inputs!$B$8)</f>
        <v>276925</v>
      </c>
      <c r="D4875" s="43" t="n">
        <f aca="false">NORMSINV(Inputs!$B$8)*STDEV(Prices_MTM!I4858:I5107)</f>
        <v>275633.350455308</v>
      </c>
      <c r="E4875" s="43" t="n">
        <f aca="false">-PERCENTILE(Prices_MTM!I4858:I5107,1-Inputs!$B$9)</f>
        <v>452580.000000001</v>
      </c>
      <c r="F4875" s="43" t="n">
        <f aca="false">NORMSINV(Inputs!$B$9)*STDEV(Prices_MTM!I4858:I5107)</f>
        <v>389833.50757774</v>
      </c>
      <c r="G4875" s="52" t="n">
        <f aca="false">IF(-B4875&gt;C4875,1,0)</f>
        <v>0</v>
      </c>
      <c r="H4875" s="52" t="n">
        <f aca="false">IF(-B4875&gt;D4875,1,0)</f>
        <v>0</v>
      </c>
      <c r="I4875" s="52" t="n">
        <f aca="false">IF(-B4875&gt;E4875,1,0)</f>
        <v>0</v>
      </c>
      <c r="J4875" s="52" t="n">
        <f aca="false">IF(-B4875&gt;F4875,1,0)</f>
        <v>0</v>
      </c>
    </row>
    <row r="4876" customFormat="false" ht="15" hidden="false" customHeight="false" outlineLevel="0" collapsed="false">
      <c r="A4876" s="51" t="n">
        <f aca="false">Prices_MTM!A5109</f>
        <v>44908</v>
      </c>
      <c r="B4876" s="43" t="n">
        <f aca="false">Prices_MTM!I5109</f>
        <v>141000</v>
      </c>
      <c r="C4876" s="43" t="n">
        <f aca="false">-PERCENTILE(Prices_MTM!I4859:I5108,1-Inputs!$B$8)</f>
        <v>276925</v>
      </c>
      <c r="D4876" s="43" t="n">
        <f aca="false">NORMSINV(Inputs!$B$8)*STDEV(Prices_MTM!I4859:I5108)</f>
        <v>275848.724731315</v>
      </c>
      <c r="E4876" s="43" t="n">
        <f aca="false">-PERCENTILE(Prices_MTM!I4859:I5108,1-Inputs!$B$9)</f>
        <v>452580.000000001</v>
      </c>
      <c r="F4876" s="43" t="n">
        <f aca="false">NORMSINV(Inputs!$B$9)*STDEV(Prices_MTM!I4859:I5108)</f>
        <v>390138.115526376</v>
      </c>
      <c r="G4876" s="52" t="n">
        <f aca="false">IF(-B4876&gt;C4876,1,0)</f>
        <v>0</v>
      </c>
      <c r="H4876" s="52" t="n">
        <f aca="false">IF(-B4876&gt;D4876,1,0)</f>
        <v>0</v>
      </c>
      <c r="I4876" s="52" t="n">
        <f aca="false">IF(-B4876&gt;E4876,1,0)</f>
        <v>0</v>
      </c>
      <c r="J4876" s="52" t="n">
        <f aca="false">IF(-B4876&gt;F4876,1,0)</f>
        <v>0</v>
      </c>
    </row>
    <row r="4877" customFormat="false" ht="15" hidden="false" customHeight="false" outlineLevel="0" collapsed="false">
      <c r="A4877" s="51" t="n">
        <f aca="false">Prices_MTM!A5110</f>
        <v>44909</v>
      </c>
      <c r="B4877" s="43" t="n">
        <f aca="false">Prices_MTM!I5110</f>
        <v>10500.0000000004</v>
      </c>
      <c r="C4877" s="43" t="n">
        <f aca="false">-PERCENTILE(Prices_MTM!I4860:I5109,1-Inputs!$B$8)</f>
        <v>276925</v>
      </c>
      <c r="D4877" s="43" t="n">
        <f aca="false">NORMSINV(Inputs!$B$8)*STDEV(Prices_MTM!I4860:I5109)</f>
        <v>275534.901311137</v>
      </c>
      <c r="E4877" s="43" t="n">
        <f aca="false">-PERCENTILE(Prices_MTM!I4860:I5109,1-Inputs!$B$9)</f>
        <v>452580.000000001</v>
      </c>
      <c r="F4877" s="43" t="n">
        <f aca="false">NORMSINV(Inputs!$B$9)*STDEV(Prices_MTM!I4860:I5109)</f>
        <v>389694.269074392</v>
      </c>
      <c r="G4877" s="52" t="n">
        <f aca="false">IF(-B4877&gt;C4877,1,0)</f>
        <v>0</v>
      </c>
      <c r="H4877" s="52" t="n">
        <f aca="false">IF(-B4877&gt;D4877,1,0)</f>
        <v>0</v>
      </c>
      <c r="I4877" s="52" t="n">
        <f aca="false">IF(-B4877&gt;E4877,1,0)</f>
        <v>0</v>
      </c>
      <c r="J4877" s="52" t="n">
        <f aca="false">IF(-B4877&gt;F4877,1,0)</f>
        <v>0</v>
      </c>
    </row>
    <row r="4878" customFormat="false" ht="15" hidden="false" customHeight="false" outlineLevel="0" collapsed="false">
      <c r="A4878" s="51" t="n">
        <f aca="false">Prices_MTM!A5111</f>
        <v>44910</v>
      </c>
      <c r="B4878" s="43" t="n">
        <f aca="false">Prices_MTM!I5111</f>
        <v>-75500.0000000003</v>
      </c>
      <c r="C4878" s="43" t="n">
        <f aca="false">-PERCENTILE(Prices_MTM!I4861:I5110,1-Inputs!$B$8)</f>
        <v>276925</v>
      </c>
      <c r="D4878" s="43" t="n">
        <f aca="false">NORMSINV(Inputs!$B$8)*STDEV(Prices_MTM!I4861:I5110)</f>
        <v>275237.092631677</v>
      </c>
      <c r="E4878" s="43" t="n">
        <f aca="false">-PERCENTILE(Prices_MTM!I4861:I5110,1-Inputs!$B$9)</f>
        <v>452580.000000001</v>
      </c>
      <c r="F4878" s="43" t="n">
        <f aca="false">NORMSINV(Inputs!$B$9)*STDEV(Prices_MTM!I4861:I5110)</f>
        <v>389273.072575822</v>
      </c>
      <c r="G4878" s="52" t="n">
        <f aca="false">IF(-B4878&gt;C4878,1,0)</f>
        <v>0</v>
      </c>
      <c r="H4878" s="52" t="n">
        <f aca="false">IF(-B4878&gt;D4878,1,0)</f>
        <v>0</v>
      </c>
      <c r="I4878" s="52" t="n">
        <f aca="false">IF(-B4878&gt;E4878,1,0)</f>
        <v>0</v>
      </c>
      <c r="J4878" s="52" t="n">
        <f aca="false">IF(-B4878&gt;F4878,1,0)</f>
        <v>0</v>
      </c>
    </row>
    <row r="4879" customFormat="false" ht="15" hidden="false" customHeight="false" outlineLevel="0" collapsed="false">
      <c r="A4879" s="51" t="n">
        <f aca="false">Prices_MTM!A5112</f>
        <v>44911</v>
      </c>
      <c r="B4879" s="43" t="n">
        <f aca="false">Prices_MTM!I5112</f>
        <v>-63000.0000000003</v>
      </c>
      <c r="C4879" s="43" t="n">
        <f aca="false">-PERCENTILE(Prices_MTM!I4862:I5111,1-Inputs!$B$8)</f>
        <v>276925</v>
      </c>
      <c r="D4879" s="43" t="n">
        <f aca="false">NORMSINV(Inputs!$B$8)*STDEV(Prices_MTM!I4862:I5111)</f>
        <v>275334.281921383</v>
      </c>
      <c r="E4879" s="43" t="n">
        <f aca="false">-PERCENTILE(Prices_MTM!I4862:I5111,1-Inputs!$B$9)</f>
        <v>452580.000000001</v>
      </c>
      <c r="F4879" s="43" t="n">
        <f aca="false">NORMSINV(Inputs!$B$9)*STDEV(Prices_MTM!I4862:I5111)</f>
        <v>389410.529242958</v>
      </c>
      <c r="G4879" s="52" t="n">
        <f aca="false">IF(-B4879&gt;C4879,1,0)</f>
        <v>0</v>
      </c>
      <c r="H4879" s="52" t="n">
        <f aca="false">IF(-B4879&gt;D4879,1,0)</f>
        <v>0</v>
      </c>
      <c r="I4879" s="52" t="n">
        <f aca="false">IF(-B4879&gt;E4879,1,0)</f>
        <v>0</v>
      </c>
      <c r="J4879" s="52" t="n">
        <f aca="false">IF(-B4879&gt;F4879,1,0)</f>
        <v>0</v>
      </c>
    </row>
    <row r="4880" customFormat="false" ht="15" hidden="false" customHeight="false" outlineLevel="0" collapsed="false">
      <c r="A4880" s="51" t="n">
        <f aca="false">Prices_MTM!A5113</f>
        <v>44914</v>
      </c>
      <c r="B4880" s="43" t="n">
        <f aca="false">Prices_MTM!I5113</f>
        <v>13000.0000000002</v>
      </c>
      <c r="C4880" s="43" t="n">
        <f aca="false">-PERCENTILE(Prices_MTM!I4863:I5112,1-Inputs!$B$8)</f>
        <v>276925</v>
      </c>
      <c r="D4880" s="43" t="n">
        <f aca="false">NORMSINV(Inputs!$B$8)*STDEV(Prices_MTM!I4863:I5112)</f>
        <v>275331.771798735</v>
      </c>
      <c r="E4880" s="43" t="n">
        <f aca="false">-PERCENTILE(Prices_MTM!I4863:I5112,1-Inputs!$B$9)</f>
        <v>452580.000000001</v>
      </c>
      <c r="F4880" s="43" t="n">
        <f aca="false">NORMSINV(Inputs!$B$9)*STDEV(Prices_MTM!I4863:I5112)</f>
        <v>389406.979128595</v>
      </c>
      <c r="G4880" s="52" t="n">
        <f aca="false">IF(-B4880&gt;C4880,1,0)</f>
        <v>0</v>
      </c>
      <c r="H4880" s="52" t="n">
        <f aca="false">IF(-B4880&gt;D4880,1,0)</f>
        <v>0</v>
      </c>
      <c r="I4880" s="52" t="n">
        <f aca="false">IF(-B4880&gt;E4880,1,0)</f>
        <v>0</v>
      </c>
      <c r="J4880" s="52" t="n">
        <f aca="false">IF(-B4880&gt;F4880,1,0)</f>
        <v>0</v>
      </c>
    </row>
    <row r="4881" customFormat="false" ht="15" hidden="false" customHeight="false" outlineLevel="0" collapsed="false">
      <c r="A4881" s="51" t="n">
        <f aca="false">Prices_MTM!A5114</f>
        <v>44915</v>
      </c>
      <c r="B4881" s="43" t="n">
        <f aca="false">Prices_MTM!I5114</f>
        <v>197500</v>
      </c>
      <c r="C4881" s="43" t="n">
        <f aca="false">-PERCENTILE(Prices_MTM!I4864:I5113,1-Inputs!$B$8)</f>
        <v>276925</v>
      </c>
      <c r="D4881" s="43" t="n">
        <f aca="false">NORMSINV(Inputs!$B$8)*STDEV(Prices_MTM!I4864:I5113)</f>
        <v>275303.591550115</v>
      </c>
      <c r="E4881" s="43" t="n">
        <f aca="false">-PERCENTILE(Prices_MTM!I4864:I5113,1-Inputs!$B$9)</f>
        <v>452580.000000001</v>
      </c>
      <c r="F4881" s="43" t="n">
        <f aca="false">NORMSINV(Inputs!$B$9)*STDEV(Prices_MTM!I4864:I5113)</f>
        <v>389367.123265196</v>
      </c>
      <c r="G4881" s="52" t="n">
        <f aca="false">IF(-B4881&gt;C4881,1,0)</f>
        <v>0</v>
      </c>
      <c r="H4881" s="52" t="n">
        <f aca="false">IF(-B4881&gt;D4881,1,0)</f>
        <v>0</v>
      </c>
      <c r="I4881" s="52" t="n">
        <f aca="false">IF(-B4881&gt;E4881,1,0)</f>
        <v>0</v>
      </c>
      <c r="J4881" s="52" t="n">
        <f aca="false">IF(-B4881&gt;F4881,1,0)</f>
        <v>0</v>
      </c>
    </row>
    <row r="4882" customFormat="false" ht="15" hidden="false" customHeight="false" outlineLevel="0" collapsed="false">
      <c r="A4882" s="51" t="n">
        <f aca="false">Prices_MTM!A5115</f>
        <v>44916</v>
      </c>
      <c r="B4882" s="43" t="n">
        <f aca="false">Prices_MTM!I5115</f>
        <v>185000</v>
      </c>
      <c r="C4882" s="43" t="n">
        <f aca="false">-PERCENTILE(Prices_MTM!I4865:I5114,1-Inputs!$B$8)</f>
        <v>276925</v>
      </c>
      <c r="D4882" s="43" t="n">
        <f aca="false">NORMSINV(Inputs!$B$8)*STDEV(Prices_MTM!I4865:I5114)</f>
        <v>276067.313877354</v>
      </c>
      <c r="E4882" s="43" t="n">
        <f aca="false">-PERCENTILE(Prices_MTM!I4865:I5114,1-Inputs!$B$9)</f>
        <v>452580.000000001</v>
      </c>
      <c r="F4882" s="43" t="n">
        <f aca="false">NORMSINV(Inputs!$B$9)*STDEV(Prices_MTM!I4865:I5114)</f>
        <v>390447.270327049</v>
      </c>
      <c r="G4882" s="52" t="n">
        <f aca="false">IF(-B4882&gt;C4882,1,0)</f>
        <v>0</v>
      </c>
      <c r="H4882" s="52" t="n">
        <f aca="false">IF(-B4882&gt;D4882,1,0)</f>
        <v>0</v>
      </c>
      <c r="I4882" s="52" t="n">
        <f aca="false">IF(-B4882&gt;E4882,1,0)</f>
        <v>0</v>
      </c>
      <c r="J4882" s="52" t="n">
        <f aca="false">IF(-B4882&gt;F4882,1,0)</f>
        <v>0</v>
      </c>
    </row>
    <row r="4883" customFormat="false" ht="15" hidden="false" customHeight="false" outlineLevel="0" collapsed="false">
      <c r="A4883" s="51" t="n">
        <f aca="false">Prices_MTM!A5116</f>
        <v>44917</v>
      </c>
      <c r="B4883" s="43" t="n">
        <f aca="false">Prices_MTM!I5116</f>
        <v>-15499.9999999994</v>
      </c>
      <c r="C4883" s="43" t="n">
        <f aca="false">-PERCENTILE(Prices_MTM!I4866:I5115,1-Inputs!$B$8)</f>
        <v>276925</v>
      </c>
      <c r="D4883" s="43" t="n">
        <f aca="false">NORMSINV(Inputs!$B$8)*STDEV(Prices_MTM!I4866:I5115)</f>
        <v>276717.993603919</v>
      </c>
      <c r="E4883" s="43" t="n">
        <f aca="false">-PERCENTILE(Prices_MTM!I4866:I5115,1-Inputs!$B$9)</f>
        <v>452580.000000001</v>
      </c>
      <c r="F4883" s="43" t="n">
        <f aca="false">NORMSINV(Inputs!$B$9)*STDEV(Prices_MTM!I4866:I5115)</f>
        <v>391367.539081528</v>
      </c>
      <c r="G4883" s="52" t="n">
        <f aca="false">IF(-B4883&gt;C4883,1,0)</f>
        <v>0</v>
      </c>
      <c r="H4883" s="52" t="n">
        <f aca="false">IF(-B4883&gt;D4883,1,0)</f>
        <v>0</v>
      </c>
      <c r="I4883" s="52" t="n">
        <f aca="false">IF(-B4883&gt;E4883,1,0)</f>
        <v>0</v>
      </c>
      <c r="J4883" s="52" t="n">
        <f aca="false">IF(-B4883&gt;F4883,1,0)</f>
        <v>0</v>
      </c>
    </row>
    <row r="4884" customFormat="false" ht="15" hidden="false" customHeight="false" outlineLevel="0" collapsed="false">
      <c r="A4884" s="51" t="n">
        <f aca="false">Prices_MTM!A5117</f>
        <v>44918</v>
      </c>
      <c r="B4884" s="43" t="n">
        <f aca="false">Prices_MTM!I5117</f>
        <v>45499.9999999984</v>
      </c>
      <c r="C4884" s="43" t="n">
        <f aca="false">-PERCENTILE(Prices_MTM!I4867:I5116,1-Inputs!$B$8)</f>
        <v>276925</v>
      </c>
      <c r="D4884" s="43" t="n">
        <f aca="false">NORMSINV(Inputs!$B$8)*STDEV(Prices_MTM!I4867:I5116)</f>
        <v>276720.212777551</v>
      </c>
      <c r="E4884" s="43" t="n">
        <f aca="false">-PERCENTILE(Prices_MTM!I4867:I5116,1-Inputs!$B$9)</f>
        <v>452580.000000001</v>
      </c>
      <c r="F4884" s="43" t="n">
        <f aca="false">NORMSINV(Inputs!$B$9)*STDEV(Prices_MTM!I4867:I5116)</f>
        <v>391370.677701146</v>
      </c>
      <c r="G4884" s="52" t="n">
        <f aca="false">IF(-B4884&gt;C4884,1,0)</f>
        <v>0</v>
      </c>
      <c r="H4884" s="52" t="n">
        <f aca="false">IF(-B4884&gt;D4884,1,0)</f>
        <v>0</v>
      </c>
      <c r="I4884" s="52" t="n">
        <f aca="false">IF(-B4884&gt;E4884,1,0)</f>
        <v>0</v>
      </c>
      <c r="J4884" s="52" t="n">
        <f aca="false">IF(-B4884&gt;F4884,1,0)</f>
        <v>0</v>
      </c>
    </row>
    <row r="4885" customFormat="false" ht="15" hidden="false" customHeight="false" outlineLevel="0" collapsed="false">
      <c r="A4885" s="51" t="n">
        <f aca="false">Prices_MTM!A5118</f>
        <v>44923</v>
      </c>
      <c r="B4885" s="43" t="n">
        <f aca="false">Prices_MTM!I5118</f>
        <v>-30499.9999999993</v>
      </c>
      <c r="C4885" s="43" t="n">
        <f aca="false">-PERCENTILE(Prices_MTM!I4868:I5117,1-Inputs!$B$8)</f>
        <v>276925</v>
      </c>
      <c r="D4885" s="43" t="n">
        <f aca="false">NORMSINV(Inputs!$B$8)*STDEV(Prices_MTM!I4868:I5117)</f>
        <v>276573.32399681</v>
      </c>
      <c r="E4885" s="43" t="n">
        <f aca="false">-PERCENTILE(Prices_MTM!I4868:I5117,1-Inputs!$B$9)</f>
        <v>452580.000000001</v>
      </c>
      <c r="F4885" s="43" t="n">
        <f aca="false">NORMSINV(Inputs!$B$9)*STDEV(Prices_MTM!I4868:I5117)</f>
        <v>391162.930095402</v>
      </c>
      <c r="G4885" s="52" t="n">
        <f aca="false">IF(-B4885&gt;C4885,1,0)</f>
        <v>0</v>
      </c>
      <c r="H4885" s="52" t="n">
        <f aca="false">IF(-B4885&gt;D4885,1,0)</f>
        <v>0</v>
      </c>
      <c r="I4885" s="52" t="n">
        <f aca="false">IF(-B4885&gt;E4885,1,0)</f>
        <v>0</v>
      </c>
      <c r="J4885" s="52" t="n">
        <f aca="false">IF(-B4885&gt;F4885,1,0)</f>
        <v>0</v>
      </c>
    </row>
    <row r="4886" customFormat="false" ht="15" hidden="false" customHeight="false" outlineLevel="0" collapsed="false">
      <c r="A4886" s="51" t="n">
        <f aca="false">Prices_MTM!A5119</f>
        <v>44924</v>
      </c>
      <c r="B4886" s="43" t="n">
        <f aca="false">Prices_MTM!I5119</f>
        <v>-8999.99999999892</v>
      </c>
      <c r="C4886" s="43" t="n">
        <f aca="false">-PERCENTILE(Prices_MTM!I4869:I5118,1-Inputs!$B$8)</f>
        <v>276925</v>
      </c>
      <c r="D4886" s="43" t="n">
        <f aca="false">NORMSINV(Inputs!$B$8)*STDEV(Prices_MTM!I4869:I5118)</f>
        <v>276525.179216015</v>
      </c>
      <c r="E4886" s="43" t="n">
        <f aca="false">-PERCENTILE(Prices_MTM!I4869:I5118,1-Inputs!$B$9)</f>
        <v>452580.000000001</v>
      </c>
      <c r="F4886" s="43" t="n">
        <f aca="false">NORMSINV(Inputs!$B$9)*STDEV(Prices_MTM!I4869:I5118)</f>
        <v>391094.838013157</v>
      </c>
      <c r="G4886" s="52" t="n">
        <f aca="false">IF(-B4886&gt;C4886,1,0)</f>
        <v>0</v>
      </c>
      <c r="H4886" s="52" t="n">
        <f aca="false">IF(-B4886&gt;D4886,1,0)</f>
        <v>0</v>
      </c>
      <c r="I4886" s="52" t="n">
        <f aca="false">IF(-B4886&gt;E4886,1,0)</f>
        <v>0</v>
      </c>
      <c r="J4886" s="52" t="n">
        <f aca="false">IF(-B4886&gt;F4886,1,0)</f>
        <v>0</v>
      </c>
    </row>
    <row r="4887" customFormat="false" ht="15" hidden="false" customHeight="false" outlineLevel="0" collapsed="false">
      <c r="A4887" s="51" t="n">
        <f aca="false">Prices_MTM!A5120</f>
        <v>44925</v>
      </c>
      <c r="B4887" s="43" t="n">
        <f aca="false">Prices_MTM!I5120</f>
        <v>79999.999999999</v>
      </c>
      <c r="C4887" s="43" t="n">
        <f aca="false">-PERCENTILE(Prices_MTM!I4870:I5119,1-Inputs!$B$8)</f>
        <v>276925</v>
      </c>
      <c r="D4887" s="43" t="n">
        <f aca="false">NORMSINV(Inputs!$B$8)*STDEV(Prices_MTM!I4870:I5119)</f>
        <v>276320.414868368</v>
      </c>
      <c r="E4887" s="43" t="n">
        <f aca="false">-PERCENTILE(Prices_MTM!I4870:I5119,1-Inputs!$B$9)</f>
        <v>452580.000000001</v>
      </c>
      <c r="F4887" s="43" t="n">
        <f aca="false">NORMSINV(Inputs!$B$9)*STDEV(Prices_MTM!I4870:I5119)</f>
        <v>390805.235888674</v>
      </c>
      <c r="G4887" s="52" t="n">
        <f aca="false">IF(-B4887&gt;C4887,1,0)</f>
        <v>0</v>
      </c>
      <c r="H4887" s="52" t="n">
        <f aca="false">IF(-B4887&gt;D4887,1,0)</f>
        <v>0</v>
      </c>
      <c r="I4887" s="52" t="n">
        <f aca="false">IF(-B4887&gt;E4887,1,0)</f>
        <v>0</v>
      </c>
      <c r="J4887" s="52" t="n">
        <f aca="false">IF(-B4887&gt;F4887,1,0)</f>
        <v>0</v>
      </c>
    </row>
    <row r="4888" customFormat="false" ht="15" hidden="false" customHeight="false" outlineLevel="0" collapsed="false">
      <c r="A4888" s="51" t="n">
        <f aca="false">Prices_MTM!A5121</f>
        <v>44929</v>
      </c>
      <c r="B4888" s="43" t="n">
        <f aca="false">Prices_MTM!I5121</f>
        <v>-205999.999999999</v>
      </c>
      <c r="C4888" s="43" t="n">
        <f aca="false">-PERCENTILE(Prices_MTM!I4871:I5120,1-Inputs!$B$8)</f>
        <v>276925</v>
      </c>
      <c r="D4888" s="43" t="n">
        <f aca="false">NORMSINV(Inputs!$B$8)*STDEV(Prices_MTM!I4871:I5120)</f>
        <v>276146.853017395</v>
      </c>
      <c r="E4888" s="43" t="n">
        <f aca="false">-PERCENTILE(Prices_MTM!I4871:I5120,1-Inputs!$B$9)</f>
        <v>452580.000000001</v>
      </c>
      <c r="F4888" s="43" t="n">
        <f aca="false">NORMSINV(Inputs!$B$9)*STDEV(Prices_MTM!I4871:I5120)</f>
        <v>390559.764050688</v>
      </c>
      <c r="G4888" s="52" t="n">
        <f aca="false">IF(-B4888&gt;C4888,1,0)</f>
        <v>0</v>
      </c>
      <c r="H4888" s="52" t="n">
        <f aca="false">IF(-B4888&gt;D4888,1,0)</f>
        <v>0</v>
      </c>
      <c r="I4888" s="52" t="n">
        <f aca="false">IF(-B4888&gt;E4888,1,0)</f>
        <v>0</v>
      </c>
      <c r="J4888" s="52" t="n">
        <f aca="false">IF(-B4888&gt;F4888,1,0)</f>
        <v>0</v>
      </c>
    </row>
    <row r="4889" customFormat="false" ht="15" hidden="false" customHeight="false" outlineLevel="0" collapsed="false">
      <c r="A4889" s="51" t="n">
        <f aca="false">Prices_MTM!A5122</f>
        <v>44930</v>
      </c>
      <c r="B4889" s="43" t="n">
        <f aca="false">Prices_MTM!I5122</f>
        <v>-152500.000000001</v>
      </c>
      <c r="C4889" s="43" t="n">
        <f aca="false">-PERCENTILE(Prices_MTM!I4872:I5121,1-Inputs!$B$8)</f>
        <v>276925</v>
      </c>
      <c r="D4889" s="43" t="n">
        <f aca="false">NORMSINV(Inputs!$B$8)*STDEV(Prices_MTM!I4872:I5121)</f>
        <v>276866.780466159</v>
      </c>
      <c r="E4889" s="43" t="n">
        <f aca="false">-PERCENTILE(Prices_MTM!I4872:I5121,1-Inputs!$B$9)</f>
        <v>452580.000000001</v>
      </c>
      <c r="F4889" s="43" t="n">
        <f aca="false">NORMSINV(Inputs!$B$9)*STDEV(Prices_MTM!I4872:I5121)</f>
        <v>391577.971180158</v>
      </c>
      <c r="G4889" s="52" t="n">
        <f aca="false">IF(-B4889&gt;C4889,1,0)</f>
        <v>0</v>
      </c>
      <c r="H4889" s="52" t="n">
        <f aca="false">IF(-B4889&gt;D4889,1,0)</f>
        <v>0</v>
      </c>
      <c r="I4889" s="52" t="n">
        <f aca="false">IF(-B4889&gt;E4889,1,0)</f>
        <v>0</v>
      </c>
      <c r="J4889" s="52" t="n">
        <f aca="false">IF(-B4889&gt;F4889,1,0)</f>
        <v>0</v>
      </c>
    </row>
    <row r="4890" customFormat="false" ht="15" hidden="false" customHeight="false" outlineLevel="0" collapsed="false">
      <c r="A4890" s="51" t="n">
        <f aca="false">Prices_MTM!A5123</f>
        <v>44931</v>
      </c>
      <c r="B4890" s="43" t="n">
        <f aca="false">Prices_MTM!I5123</f>
        <v>8000.00000000054</v>
      </c>
      <c r="C4890" s="43" t="n">
        <f aca="false">-PERCENTILE(Prices_MTM!I4873:I5122,1-Inputs!$B$8)</f>
        <v>276925</v>
      </c>
      <c r="D4890" s="43" t="n">
        <f aca="false">NORMSINV(Inputs!$B$8)*STDEV(Prices_MTM!I4873:I5122)</f>
        <v>277307.717535748</v>
      </c>
      <c r="E4890" s="43" t="n">
        <f aca="false">-PERCENTILE(Prices_MTM!I4873:I5122,1-Inputs!$B$9)</f>
        <v>452580.000000001</v>
      </c>
      <c r="F4890" s="43" t="n">
        <f aca="false">NORMSINV(Inputs!$B$9)*STDEV(Prices_MTM!I4873:I5122)</f>
        <v>392201.596892268</v>
      </c>
      <c r="G4890" s="52" t="n">
        <f aca="false">IF(-B4890&gt;C4890,1,0)</f>
        <v>0</v>
      </c>
      <c r="H4890" s="52" t="n">
        <f aca="false">IF(-B4890&gt;D4890,1,0)</f>
        <v>0</v>
      </c>
      <c r="I4890" s="52" t="n">
        <f aca="false">IF(-B4890&gt;E4890,1,0)</f>
        <v>0</v>
      </c>
      <c r="J4890" s="52" t="n">
        <f aca="false">IF(-B4890&gt;F4890,1,0)</f>
        <v>0</v>
      </c>
    </row>
    <row r="4891" customFormat="false" ht="15" hidden="false" customHeight="false" outlineLevel="0" collapsed="false">
      <c r="A4891" s="51" t="n">
        <f aca="false">Prices_MTM!A5124</f>
        <v>44932</v>
      </c>
      <c r="B4891" s="43" t="n">
        <f aca="false">Prices_MTM!I5124</f>
        <v>32000</v>
      </c>
      <c r="C4891" s="43" t="n">
        <f aca="false">-PERCENTILE(Prices_MTM!I4874:I5123,1-Inputs!$B$8)</f>
        <v>276925</v>
      </c>
      <c r="D4891" s="43" t="n">
        <f aca="false">NORMSINV(Inputs!$B$8)*STDEV(Prices_MTM!I4874:I5123)</f>
        <v>276861.945106548</v>
      </c>
      <c r="E4891" s="43" t="n">
        <f aca="false">-PERCENTILE(Prices_MTM!I4874:I5123,1-Inputs!$B$9)</f>
        <v>452580.000000001</v>
      </c>
      <c r="F4891" s="43" t="n">
        <f aca="false">NORMSINV(Inputs!$B$9)*STDEV(Prices_MTM!I4874:I5123)</f>
        <v>391571.132438785</v>
      </c>
      <c r="G4891" s="52" t="n">
        <f aca="false">IF(-B4891&gt;C4891,1,0)</f>
        <v>0</v>
      </c>
      <c r="H4891" s="52" t="n">
        <f aca="false">IF(-B4891&gt;D4891,1,0)</f>
        <v>0</v>
      </c>
      <c r="I4891" s="52" t="n">
        <f aca="false">IF(-B4891&gt;E4891,1,0)</f>
        <v>0</v>
      </c>
      <c r="J4891" s="52" t="n">
        <f aca="false">IF(-B4891&gt;F4891,1,0)</f>
        <v>0</v>
      </c>
    </row>
    <row r="4892" customFormat="false" ht="15" hidden="false" customHeight="false" outlineLevel="0" collapsed="false">
      <c r="A4892" s="51" t="n">
        <f aca="false">Prices_MTM!A5125</f>
        <v>44935</v>
      </c>
      <c r="B4892" s="43" t="n">
        <f aca="false">Prices_MTM!I5125</f>
        <v>37500</v>
      </c>
      <c r="C4892" s="43" t="n">
        <f aca="false">-PERCENTILE(Prices_MTM!I4875:I5124,1-Inputs!$B$8)</f>
        <v>276925</v>
      </c>
      <c r="D4892" s="43" t="n">
        <f aca="false">NORMSINV(Inputs!$B$8)*STDEV(Prices_MTM!I4875:I5124)</f>
        <v>276868.961204021</v>
      </c>
      <c r="E4892" s="43" t="n">
        <f aca="false">-PERCENTILE(Prices_MTM!I4875:I5124,1-Inputs!$B$9)</f>
        <v>452580.000000001</v>
      </c>
      <c r="F4892" s="43" t="n">
        <f aca="false">NORMSINV(Inputs!$B$9)*STDEV(Prices_MTM!I4875:I5124)</f>
        <v>391581.055439332</v>
      </c>
      <c r="G4892" s="52" t="n">
        <f aca="false">IF(-B4892&gt;C4892,1,0)</f>
        <v>0</v>
      </c>
      <c r="H4892" s="52" t="n">
        <f aca="false">IF(-B4892&gt;D4892,1,0)</f>
        <v>0</v>
      </c>
      <c r="I4892" s="52" t="n">
        <f aca="false">IF(-B4892&gt;E4892,1,0)</f>
        <v>0</v>
      </c>
      <c r="J4892" s="52" t="n">
        <f aca="false">IF(-B4892&gt;F4892,1,0)</f>
        <v>0</v>
      </c>
    </row>
    <row r="4893" customFormat="false" ht="15" hidden="false" customHeight="false" outlineLevel="0" collapsed="false">
      <c r="A4893" s="51" t="n">
        <f aca="false">Prices_MTM!A5126</f>
        <v>44936</v>
      </c>
      <c r="B4893" s="43" t="n">
        <f aca="false">Prices_MTM!I5126</f>
        <v>-3000.00000000012</v>
      </c>
      <c r="C4893" s="43" t="n">
        <f aca="false">-PERCENTILE(Prices_MTM!I4876:I5125,1-Inputs!$B$8)</f>
        <v>276925</v>
      </c>
      <c r="D4893" s="43" t="n">
        <f aca="false">NORMSINV(Inputs!$B$8)*STDEV(Prices_MTM!I4876:I5125)</f>
        <v>276768.750356533</v>
      </c>
      <c r="E4893" s="43" t="n">
        <f aca="false">-PERCENTILE(Prices_MTM!I4876:I5125,1-Inputs!$B$9)</f>
        <v>452580.000000001</v>
      </c>
      <c r="F4893" s="43" t="n">
        <f aca="false">NORMSINV(Inputs!$B$9)*STDEV(Prices_MTM!I4876:I5125)</f>
        <v>391439.325325364</v>
      </c>
      <c r="G4893" s="52" t="n">
        <f aca="false">IF(-B4893&gt;C4893,1,0)</f>
        <v>0</v>
      </c>
      <c r="H4893" s="52" t="n">
        <f aca="false">IF(-B4893&gt;D4893,1,0)</f>
        <v>0</v>
      </c>
      <c r="I4893" s="52" t="n">
        <f aca="false">IF(-B4893&gt;E4893,1,0)</f>
        <v>0</v>
      </c>
      <c r="J4893" s="52" t="n">
        <f aca="false">IF(-B4893&gt;F4893,1,0)</f>
        <v>0</v>
      </c>
    </row>
    <row r="4894" customFormat="false" ht="15" hidden="false" customHeight="false" outlineLevel="0" collapsed="false">
      <c r="A4894" s="51" t="n">
        <f aca="false">Prices_MTM!A5127</f>
        <v>44937</v>
      </c>
      <c r="B4894" s="43" t="n">
        <f aca="false">Prices_MTM!I5127</f>
        <v>99499.9999999997</v>
      </c>
      <c r="C4894" s="43" t="n">
        <f aca="false">-PERCENTILE(Prices_MTM!I4877:I5126,1-Inputs!$B$8)</f>
        <v>276925</v>
      </c>
      <c r="D4894" s="43" t="n">
        <f aca="false">NORMSINV(Inputs!$B$8)*STDEV(Prices_MTM!I4877:I5126)</f>
        <v>276763.960434989</v>
      </c>
      <c r="E4894" s="43" t="n">
        <f aca="false">-PERCENTILE(Prices_MTM!I4877:I5126,1-Inputs!$B$9)</f>
        <v>452580.000000001</v>
      </c>
      <c r="F4894" s="43" t="n">
        <f aca="false">NORMSINV(Inputs!$B$9)*STDEV(Prices_MTM!I4877:I5126)</f>
        <v>391432.550847916</v>
      </c>
      <c r="G4894" s="52" t="n">
        <f aca="false">IF(-B4894&gt;C4894,1,0)</f>
        <v>0</v>
      </c>
      <c r="H4894" s="52" t="n">
        <f aca="false">IF(-B4894&gt;D4894,1,0)</f>
        <v>0</v>
      </c>
      <c r="I4894" s="52" t="n">
        <f aca="false">IF(-B4894&gt;E4894,1,0)</f>
        <v>0</v>
      </c>
      <c r="J4894" s="52" t="n">
        <f aca="false">IF(-B4894&gt;F4894,1,0)</f>
        <v>0</v>
      </c>
    </row>
    <row r="4895" customFormat="false" ht="15" hidden="false" customHeight="false" outlineLevel="0" collapsed="false">
      <c r="A4895" s="51" t="n">
        <f aca="false">Prices_MTM!A5128</f>
        <v>44938</v>
      </c>
      <c r="B4895" s="43" t="n">
        <f aca="false">Prices_MTM!I5128</f>
        <v>11999.9999999997</v>
      </c>
      <c r="C4895" s="43" t="n">
        <f aca="false">-PERCENTILE(Prices_MTM!I4878:I5127,1-Inputs!$B$8)</f>
        <v>276925</v>
      </c>
      <c r="D4895" s="43" t="n">
        <f aca="false">NORMSINV(Inputs!$B$8)*STDEV(Prices_MTM!I4878:I5127)</f>
        <v>276920.843002585</v>
      </c>
      <c r="E4895" s="43" t="n">
        <f aca="false">-PERCENTILE(Prices_MTM!I4878:I5127,1-Inputs!$B$9)</f>
        <v>452580.000000001</v>
      </c>
      <c r="F4895" s="43" t="n">
        <f aca="false">NORMSINV(Inputs!$B$9)*STDEV(Prices_MTM!I4878:I5127)</f>
        <v>391654.432857123</v>
      </c>
      <c r="G4895" s="52" t="n">
        <f aca="false">IF(-B4895&gt;C4895,1,0)</f>
        <v>0</v>
      </c>
      <c r="H4895" s="52" t="n">
        <f aca="false">IF(-B4895&gt;D4895,1,0)</f>
        <v>0</v>
      </c>
      <c r="I4895" s="52" t="n">
        <f aca="false">IF(-B4895&gt;E4895,1,0)</f>
        <v>0</v>
      </c>
      <c r="J4895" s="52" t="n">
        <f aca="false">IF(-B4895&gt;F4895,1,0)</f>
        <v>0</v>
      </c>
    </row>
    <row r="4896" customFormat="false" ht="15" hidden="false" customHeight="false" outlineLevel="0" collapsed="false">
      <c r="A4896" s="51" t="n">
        <f aca="false">Prices_MTM!A5129</f>
        <v>44939</v>
      </c>
      <c r="B4896" s="43" t="n">
        <f aca="false">Prices_MTM!I5129</f>
        <v>116000.000000001</v>
      </c>
      <c r="C4896" s="43" t="n">
        <f aca="false">-PERCENTILE(Prices_MTM!I4879:I5128,1-Inputs!$B$8)</f>
        <v>276925</v>
      </c>
      <c r="D4896" s="43" t="n">
        <f aca="false">NORMSINV(Inputs!$B$8)*STDEV(Prices_MTM!I4879:I5128)</f>
        <v>276913.661476292</v>
      </c>
      <c r="E4896" s="43" t="n">
        <f aca="false">-PERCENTILE(Prices_MTM!I4879:I5128,1-Inputs!$B$9)</f>
        <v>452580.000000001</v>
      </c>
      <c r="F4896" s="43" t="n">
        <f aca="false">NORMSINV(Inputs!$B$9)*STDEV(Prices_MTM!I4879:I5128)</f>
        <v>391644.275887439</v>
      </c>
      <c r="G4896" s="52" t="n">
        <f aca="false">IF(-B4896&gt;C4896,1,0)</f>
        <v>0</v>
      </c>
      <c r="H4896" s="52" t="n">
        <f aca="false">IF(-B4896&gt;D4896,1,0)</f>
        <v>0</v>
      </c>
      <c r="I4896" s="52" t="n">
        <f aca="false">IF(-B4896&gt;E4896,1,0)</f>
        <v>0</v>
      </c>
      <c r="J4896" s="52" t="n">
        <f aca="false">IF(-B4896&gt;F4896,1,0)</f>
        <v>0</v>
      </c>
    </row>
    <row r="4897" customFormat="false" ht="15" hidden="false" customHeight="false" outlineLevel="0" collapsed="false">
      <c r="A4897" s="51" t="n">
        <f aca="false">Prices_MTM!A5130</f>
        <v>44943</v>
      </c>
      <c r="B4897" s="43" t="n">
        <f aca="false">Prices_MTM!I5130</f>
        <v>-12500</v>
      </c>
      <c r="C4897" s="43" t="n">
        <f aca="false">-PERCENTILE(Prices_MTM!I4880:I5129,1-Inputs!$B$8)</f>
        <v>276925</v>
      </c>
      <c r="D4897" s="43" t="n">
        <f aca="false">NORMSINV(Inputs!$B$8)*STDEV(Prices_MTM!I4880:I5129)</f>
        <v>277002.572829797</v>
      </c>
      <c r="E4897" s="43" t="n">
        <f aca="false">-PERCENTILE(Prices_MTM!I4880:I5129,1-Inputs!$B$9)</f>
        <v>452580.000000001</v>
      </c>
      <c r="F4897" s="43" t="n">
        <f aca="false">NORMSINV(Inputs!$B$9)*STDEV(Prices_MTM!I4880:I5129)</f>
        <v>391770.024911434</v>
      </c>
      <c r="G4897" s="52" t="n">
        <f aca="false">IF(-B4897&gt;C4897,1,0)</f>
        <v>0</v>
      </c>
      <c r="H4897" s="52" t="n">
        <f aca="false">IF(-B4897&gt;D4897,1,0)</f>
        <v>0</v>
      </c>
      <c r="I4897" s="52" t="n">
        <f aca="false">IF(-B4897&gt;E4897,1,0)</f>
        <v>0</v>
      </c>
      <c r="J4897" s="52" t="n">
        <f aca="false">IF(-B4897&gt;F4897,1,0)</f>
        <v>0</v>
      </c>
    </row>
    <row r="4898" customFormat="false" ht="15" hidden="false" customHeight="false" outlineLevel="0" collapsed="false">
      <c r="A4898" s="51" t="n">
        <f aca="false">Prices_MTM!A5131</f>
        <v>44944</v>
      </c>
      <c r="B4898" s="43" t="n">
        <f aca="false">Prices_MTM!I5131</f>
        <v>-42000.0000000002</v>
      </c>
      <c r="C4898" s="43" t="n">
        <f aca="false">-PERCENTILE(Prices_MTM!I4881:I5130,1-Inputs!$B$8)</f>
        <v>276925</v>
      </c>
      <c r="D4898" s="43" t="n">
        <f aca="false">NORMSINV(Inputs!$B$8)*STDEV(Prices_MTM!I4881:I5130)</f>
        <v>276931.482002067</v>
      </c>
      <c r="E4898" s="43" t="n">
        <f aca="false">-PERCENTILE(Prices_MTM!I4881:I5130,1-Inputs!$B$9)</f>
        <v>452580.000000001</v>
      </c>
      <c r="F4898" s="43" t="n">
        <f aca="false">NORMSINV(Inputs!$B$9)*STDEV(Prices_MTM!I4881:I5130)</f>
        <v>391669.47979712</v>
      </c>
      <c r="G4898" s="52" t="n">
        <f aca="false">IF(-B4898&gt;C4898,1,0)</f>
        <v>0</v>
      </c>
      <c r="H4898" s="52" t="n">
        <f aca="false">IF(-B4898&gt;D4898,1,0)</f>
        <v>0</v>
      </c>
      <c r="I4898" s="52" t="n">
        <f aca="false">IF(-B4898&gt;E4898,1,0)</f>
        <v>0</v>
      </c>
      <c r="J4898" s="52" t="n">
        <f aca="false">IF(-B4898&gt;F4898,1,0)</f>
        <v>0</v>
      </c>
    </row>
    <row r="4899" customFormat="false" ht="15" hidden="false" customHeight="false" outlineLevel="0" collapsed="false">
      <c r="A4899" s="51" t="n">
        <f aca="false">Prices_MTM!A5132</f>
        <v>44945</v>
      </c>
      <c r="B4899" s="43" t="n">
        <f aca="false">Prices_MTM!I5132</f>
        <v>13000.0000000003</v>
      </c>
      <c r="C4899" s="43" t="n">
        <f aca="false">-PERCENTILE(Prices_MTM!I4882:I5131,1-Inputs!$B$8)</f>
        <v>276925</v>
      </c>
      <c r="D4899" s="43" t="n">
        <f aca="false">NORMSINV(Inputs!$B$8)*STDEV(Prices_MTM!I4882:I5131)</f>
        <v>276910.936496512</v>
      </c>
      <c r="E4899" s="43" t="n">
        <f aca="false">-PERCENTILE(Prices_MTM!I4882:I5131,1-Inputs!$B$9)</f>
        <v>452580.000000001</v>
      </c>
      <c r="F4899" s="43" t="n">
        <f aca="false">NORMSINV(Inputs!$B$9)*STDEV(Prices_MTM!I4882:I5131)</f>
        <v>391640.421896534</v>
      </c>
      <c r="G4899" s="52" t="n">
        <f aca="false">IF(-B4899&gt;C4899,1,0)</f>
        <v>0</v>
      </c>
      <c r="H4899" s="52" t="n">
        <f aca="false">IF(-B4899&gt;D4899,1,0)</f>
        <v>0</v>
      </c>
      <c r="I4899" s="52" t="n">
        <f aca="false">IF(-B4899&gt;E4899,1,0)</f>
        <v>0</v>
      </c>
      <c r="J4899" s="52" t="n">
        <f aca="false">IF(-B4899&gt;F4899,1,0)</f>
        <v>0</v>
      </c>
    </row>
    <row r="4900" customFormat="false" ht="15" hidden="false" customHeight="false" outlineLevel="0" collapsed="false">
      <c r="A4900" s="51" t="n">
        <f aca="false">Prices_MTM!A5133</f>
        <v>44946</v>
      </c>
      <c r="B4900" s="43" t="n">
        <f aca="false">Prices_MTM!I5133</f>
        <v>1999.99999999961</v>
      </c>
      <c r="C4900" s="43" t="n">
        <f aca="false">-PERCENTILE(Prices_MTM!I4883:I5132,1-Inputs!$B$8)</f>
        <v>276925</v>
      </c>
      <c r="D4900" s="43" t="n">
        <f aca="false">NORMSINV(Inputs!$B$8)*STDEV(Prices_MTM!I4883:I5132)</f>
        <v>276555.887074192</v>
      </c>
      <c r="E4900" s="43" t="n">
        <f aca="false">-PERCENTILE(Prices_MTM!I4883:I5132,1-Inputs!$B$9)</f>
        <v>452580.000000001</v>
      </c>
      <c r="F4900" s="43" t="n">
        <f aca="false">NORMSINV(Inputs!$B$9)*STDEV(Prices_MTM!I4883:I5132)</f>
        <v>391138.268722988</v>
      </c>
      <c r="G4900" s="52" t="n">
        <f aca="false">IF(-B4900&gt;C4900,1,0)</f>
        <v>0</v>
      </c>
      <c r="H4900" s="52" t="n">
        <f aca="false">IF(-B4900&gt;D4900,1,0)</f>
        <v>0</v>
      </c>
      <c r="I4900" s="52" t="n">
        <f aca="false">IF(-B4900&gt;E4900,1,0)</f>
        <v>0</v>
      </c>
      <c r="J4900" s="52" t="n">
        <f aca="false">IF(-B4900&gt;F4900,1,0)</f>
        <v>0</v>
      </c>
    </row>
    <row r="4901" customFormat="false" ht="15" hidden="false" customHeight="false" outlineLevel="0" collapsed="false">
      <c r="A4901" s="51" t="n">
        <f aca="false">Prices_MTM!A5134</f>
        <v>44949</v>
      </c>
      <c r="B4901" s="43" t="n">
        <f aca="false">Prices_MTM!I5134</f>
        <v>6000.00000000023</v>
      </c>
      <c r="C4901" s="43" t="n">
        <f aca="false">-PERCENTILE(Prices_MTM!I4884:I5133,1-Inputs!$B$8)</f>
        <v>276925</v>
      </c>
      <c r="D4901" s="43" t="n">
        <f aca="false">NORMSINV(Inputs!$B$8)*STDEV(Prices_MTM!I4884:I5133)</f>
        <v>276389.537078832</v>
      </c>
      <c r="E4901" s="43" t="n">
        <f aca="false">-PERCENTILE(Prices_MTM!I4884:I5133,1-Inputs!$B$9)</f>
        <v>452580.000000001</v>
      </c>
      <c r="F4901" s="43" t="n">
        <f aca="false">NORMSINV(Inputs!$B$9)*STDEV(Prices_MTM!I4884:I5133)</f>
        <v>390902.996750022</v>
      </c>
      <c r="G4901" s="52" t="n">
        <f aca="false">IF(-B4901&gt;C4901,1,0)</f>
        <v>0</v>
      </c>
      <c r="H4901" s="52" t="n">
        <f aca="false">IF(-B4901&gt;D4901,1,0)</f>
        <v>0</v>
      </c>
      <c r="I4901" s="52" t="n">
        <f aca="false">IF(-B4901&gt;E4901,1,0)</f>
        <v>0</v>
      </c>
      <c r="J4901" s="52" t="n">
        <f aca="false">IF(-B4901&gt;F4901,1,0)</f>
        <v>0</v>
      </c>
    </row>
    <row r="4902" customFormat="false" ht="15" hidden="false" customHeight="false" outlineLevel="0" collapsed="false">
      <c r="A4902" s="51" t="n">
        <f aca="false">Prices_MTM!A5135</f>
        <v>44950</v>
      </c>
      <c r="B4902" s="43" t="n">
        <f aca="false">Prices_MTM!I5135</f>
        <v>-61500.0000000002</v>
      </c>
      <c r="C4902" s="43" t="n">
        <f aca="false">-PERCENTILE(Prices_MTM!I4885:I5134,1-Inputs!$B$8)</f>
        <v>276925</v>
      </c>
      <c r="D4902" s="43" t="n">
        <f aca="false">NORMSINV(Inputs!$B$8)*STDEV(Prices_MTM!I4885:I5134)</f>
        <v>276337.453276619</v>
      </c>
      <c r="E4902" s="43" t="n">
        <f aca="false">-PERCENTILE(Prices_MTM!I4885:I5134,1-Inputs!$B$9)</f>
        <v>452580.000000001</v>
      </c>
      <c r="F4902" s="43" t="n">
        <f aca="false">NORMSINV(Inputs!$B$9)*STDEV(Prices_MTM!I4885:I5134)</f>
        <v>390829.333634615</v>
      </c>
      <c r="G4902" s="52" t="n">
        <f aca="false">IF(-B4902&gt;C4902,1,0)</f>
        <v>0</v>
      </c>
      <c r="H4902" s="52" t="n">
        <f aca="false">IF(-B4902&gt;D4902,1,0)</f>
        <v>0</v>
      </c>
      <c r="I4902" s="52" t="n">
        <f aca="false">IF(-B4902&gt;E4902,1,0)</f>
        <v>0</v>
      </c>
      <c r="J4902" s="52" t="n">
        <f aca="false">IF(-B4902&gt;F4902,1,0)</f>
        <v>0</v>
      </c>
    </row>
    <row r="4903" customFormat="false" ht="15" hidden="false" customHeight="false" outlineLevel="0" collapsed="false">
      <c r="A4903" s="51" t="n">
        <f aca="false">Prices_MTM!A5136</f>
        <v>44951</v>
      </c>
      <c r="B4903" s="43" t="n">
        <f aca="false">Prices_MTM!I5136</f>
        <v>500.000000000257</v>
      </c>
      <c r="C4903" s="43" t="n">
        <f aca="false">-PERCENTILE(Prices_MTM!I4886:I5135,1-Inputs!$B$8)</f>
        <v>276925</v>
      </c>
      <c r="D4903" s="43" t="n">
        <f aca="false">NORMSINV(Inputs!$B$8)*STDEV(Prices_MTM!I4886:I5135)</f>
        <v>276139.002625239</v>
      </c>
      <c r="E4903" s="43" t="n">
        <f aca="false">-PERCENTILE(Prices_MTM!I4886:I5135,1-Inputs!$B$9)</f>
        <v>452580.000000001</v>
      </c>
      <c r="F4903" s="43" t="n">
        <f aca="false">NORMSINV(Inputs!$B$9)*STDEV(Prices_MTM!I4886:I5135)</f>
        <v>390548.661091249</v>
      </c>
      <c r="G4903" s="52" t="n">
        <f aca="false">IF(-B4903&gt;C4903,1,0)</f>
        <v>0</v>
      </c>
      <c r="H4903" s="52" t="n">
        <f aca="false">IF(-B4903&gt;D4903,1,0)</f>
        <v>0</v>
      </c>
      <c r="I4903" s="52" t="n">
        <f aca="false">IF(-B4903&gt;E4903,1,0)</f>
        <v>0</v>
      </c>
      <c r="J4903" s="52" t="n">
        <f aca="false">IF(-B4903&gt;F4903,1,0)</f>
        <v>0</v>
      </c>
    </row>
    <row r="4904" customFormat="false" ht="15" hidden="false" customHeight="false" outlineLevel="0" collapsed="false">
      <c r="A4904" s="51" t="n">
        <f aca="false">Prices_MTM!A5137</f>
        <v>44952</v>
      </c>
      <c r="B4904" s="43" t="n">
        <f aca="false">Prices_MTM!I5137</f>
        <v>25499.9999999995</v>
      </c>
      <c r="C4904" s="43" t="n">
        <f aca="false">-PERCENTILE(Prices_MTM!I4887:I5136,1-Inputs!$B$8)</f>
        <v>276925</v>
      </c>
      <c r="D4904" s="43" t="n">
        <f aca="false">NORMSINV(Inputs!$B$8)*STDEV(Prices_MTM!I4887:I5136)</f>
        <v>276018.259984306</v>
      </c>
      <c r="E4904" s="43" t="n">
        <f aca="false">-PERCENTILE(Prices_MTM!I4887:I5136,1-Inputs!$B$9)</f>
        <v>452580.000000001</v>
      </c>
      <c r="F4904" s="43" t="n">
        <f aca="false">NORMSINV(Inputs!$B$9)*STDEV(Prices_MTM!I4887:I5136)</f>
        <v>390377.892469994</v>
      </c>
      <c r="G4904" s="52" t="n">
        <f aca="false">IF(-B4904&gt;C4904,1,0)</f>
        <v>0</v>
      </c>
      <c r="H4904" s="52" t="n">
        <f aca="false">IF(-B4904&gt;D4904,1,0)</f>
        <v>0</v>
      </c>
      <c r="I4904" s="52" t="n">
        <f aca="false">IF(-B4904&gt;E4904,1,0)</f>
        <v>0</v>
      </c>
      <c r="J4904" s="52" t="n">
        <f aca="false">IF(-B4904&gt;F4904,1,0)</f>
        <v>0</v>
      </c>
    </row>
    <row r="4905" customFormat="false" ht="15" hidden="false" customHeight="false" outlineLevel="0" collapsed="false">
      <c r="A4905" s="51" t="n">
        <f aca="false">Prices_MTM!A5138</f>
        <v>44953</v>
      </c>
      <c r="B4905" s="43" t="n">
        <f aca="false">Prices_MTM!I5138</f>
        <v>-44499.9999999993</v>
      </c>
      <c r="C4905" s="43" t="n">
        <f aca="false">-PERCENTILE(Prices_MTM!I4888:I5137,1-Inputs!$B$8)</f>
        <v>276925</v>
      </c>
      <c r="D4905" s="43" t="n">
        <f aca="false">NORMSINV(Inputs!$B$8)*STDEV(Prices_MTM!I4888:I5137)</f>
        <v>275823.252116978</v>
      </c>
      <c r="E4905" s="43" t="n">
        <f aca="false">-PERCENTILE(Prices_MTM!I4888:I5137,1-Inputs!$B$9)</f>
        <v>452580.000000001</v>
      </c>
      <c r="F4905" s="43" t="n">
        <f aca="false">NORMSINV(Inputs!$B$9)*STDEV(Prices_MTM!I4888:I5137)</f>
        <v>390102.089121814</v>
      </c>
      <c r="G4905" s="52" t="n">
        <f aca="false">IF(-B4905&gt;C4905,1,0)</f>
        <v>0</v>
      </c>
      <c r="H4905" s="52" t="n">
        <f aca="false">IF(-B4905&gt;D4905,1,0)</f>
        <v>0</v>
      </c>
      <c r="I4905" s="52" t="n">
        <f aca="false">IF(-B4905&gt;E4905,1,0)</f>
        <v>0</v>
      </c>
      <c r="J4905" s="52" t="n">
        <f aca="false">IF(-B4905&gt;F4905,1,0)</f>
        <v>0</v>
      </c>
    </row>
    <row r="4906" customFormat="false" ht="15" hidden="false" customHeight="false" outlineLevel="0" collapsed="false">
      <c r="A4906" s="51" t="n">
        <f aca="false">Prices_MTM!A5139</f>
        <v>44956</v>
      </c>
      <c r="B4906" s="43" t="n">
        <f aca="false">Prices_MTM!I5139</f>
        <v>-153000.000000001</v>
      </c>
      <c r="C4906" s="43" t="n">
        <f aca="false">-PERCENTILE(Prices_MTM!I4889:I5138,1-Inputs!$B$8)</f>
        <v>276925</v>
      </c>
      <c r="D4906" s="43" t="n">
        <f aca="false">NORMSINV(Inputs!$B$8)*STDEV(Prices_MTM!I4889:I5138)</f>
        <v>275791.280410648</v>
      </c>
      <c r="E4906" s="43" t="n">
        <f aca="false">-PERCENTILE(Prices_MTM!I4889:I5138,1-Inputs!$B$9)</f>
        <v>452580.000000001</v>
      </c>
      <c r="F4906" s="43" t="n">
        <f aca="false">NORMSINV(Inputs!$B$9)*STDEV(Prices_MTM!I4889:I5138)</f>
        <v>390056.870927422</v>
      </c>
      <c r="G4906" s="52" t="n">
        <f aca="false">IF(-B4906&gt;C4906,1,0)</f>
        <v>0</v>
      </c>
      <c r="H4906" s="52" t="n">
        <f aca="false">IF(-B4906&gt;D4906,1,0)</f>
        <v>0</v>
      </c>
      <c r="I4906" s="52" t="n">
        <f aca="false">IF(-B4906&gt;E4906,1,0)</f>
        <v>0</v>
      </c>
      <c r="J4906" s="52" t="n">
        <f aca="false">IF(-B4906&gt;F4906,1,0)</f>
        <v>0</v>
      </c>
    </row>
    <row r="4907" customFormat="false" ht="15" hidden="false" customHeight="false" outlineLevel="0" collapsed="false">
      <c r="A4907" s="51" t="n">
        <f aca="false">Prices_MTM!A5140</f>
        <v>44957</v>
      </c>
      <c r="B4907" s="43" t="n">
        <f aca="false">Prices_MTM!I5140</f>
        <v>172000.000000001</v>
      </c>
      <c r="C4907" s="43" t="n">
        <f aca="false">-PERCENTILE(Prices_MTM!I4890:I5139,1-Inputs!$B$8)</f>
        <v>276925</v>
      </c>
      <c r="D4907" s="43" t="n">
        <f aca="false">NORMSINV(Inputs!$B$8)*STDEV(Prices_MTM!I4890:I5139)</f>
        <v>275997.922943769</v>
      </c>
      <c r="E4907" s="43" t="n">
        <f aca="false">-PERCENTILE(Prices_MTM!I4890:I5139,1-Inputs!$B$9)</f>
        <v>452580.000000001</v>
      </c>
      <c r="F4907" s="43" t="n">
        <f aca="false">NORMSINV(Inputs!$B$9)*STDEV(Prices_MTM!I4890:I5139)</f>
        <v>390349.129405463</v>
      </c>
      <c r="G4907" s="52" t="n">
        <f aca="false">IF(-B4907&gt;C4907,1,0)</f>
        <v>0</v>
      </c>
      <c r="H4907" s="52" t="n">
        <f aca="false">IF(-B4907&gt;D4907,1,0)</f>
        <v>0</v>
      </c>
      <c r="I4907" s="52" t="n">
        <f aca="false">IF(-B4907&gt;E4907,1,0)</f>
        <v>0</v>
      </c>
      <c r="J4907" s="52" t="n">
        <f aca="false">IF(-B4907&gt;F4907,1,0)</f>
        <v>0</v>
      </c>
    </row>
    <row r="4908" customFormat="false" ht="15" hidden="false" customHeight="false" outlineLevel="0" collapsed="false">
      <c r="A4908" s="51" t="n">
        <f aca="false">Prices_MTM!A5141</f>
        <v>44958</v>
      </c>
      <c r="B4908" s="43" t="n">
        <f aca="false">Prices_MTM!I5141</f>
        <v>-170500</v>
      </c>
      <c r="C4908" s="43" t="n">
        <f aca="false">-PERCENTILE(Prices_MTM!I4891:I5140,1-Inputs!$B$8)</f>
        <v>276925</v>
      </c>
      <c r="D4908" s="43" t="n">
        <f aca="false">NORMSINV(Inputs!$B$8)*STDEV(Prices_MTM!I4891:I5140)</f>
        <v>276567.81789989</v>
      </c>
      <c r="E4908" s="43" t="n">
        <f aca="false">-PERCENTILE(Prices_MTM!I4891:I5140,1-Inputs!$B$9)</f>
        <v>452580.000000001</v>
      </c>
      <c r="F4908" s="43" t="n">
        <f aca="false">NORMSINV(Inputs!$B$9)*STDEV(Prices_MTM!I4891:I5140)</f>
        <v>391155.142717453</v>
      </c>
      <c r="G4908" s="52" t="n">
        <f aca="false">IF(-B4908&gt;C4908,1,0)</f>
        <v>0</v>
      </c>
      <c r="H4908" s="52" t="n">
        <f aca="false">IF(-B4908&gt;D4908,1,0)</f>
        <v>0</v>
      </c>
      <c r="I4908" s="52" t="n">
        <f aca="false">IF(-B4908&gt;E4908,1,0)</f>
        <v>0</v>
      </c>
      <c r="J4908" s="52" t="n">
        <f aca="false">IF(-B4908&gt;F4908,1,0)</f>
        <v>0</v>
      </c>
    </row>
    <row r="4909" customFormat="false" ht="15" hidden="false" customHeight="false" outlineLevel="0" collapsed="false">
      <c r="A4909" s="51" t="n">
        <f aca="false">Prices_MTM!A5142</f>
        <v>44959</v>
      </c>
      <c r="B4909" s="43" t="n">
        <f aca="false">Prices_MTM!I5142</f>
        <v>5000.00000000043</v>
      </c>
      <c r="C4909" s="43" t="n">
        <f aca="false">-PERCENTILE(Prices_MTM!I4892:I5141,1-Inputs!$B$8)</f>
        <v>276925</v>
      </c>
      <c r="D4909" s="43" t="n">
        <f aca="false">NORMSINV(Inputs!$B$8)*STDEV(Prices_MTM!I4892:I5141)</f>
        <v>276806.808457085</v>
      </c>
      <c r="E4909" s="43" t="n">
        <f aca="false">-PERCENTILE(Prices_MTM!I4892:I5141,1-Inputs!$B$9)</f>
        <v>452580.000000001</v>
      </c>
      <c r="F4909" s="43" t="n">
        <f aca="false">NORMSINV(Inputs!$B$9)*STDEV(Prices_MTM!I4892:I5141)</f>
        <v>391493.151623252</v>
      </c>
      <c r="G4909" s="52" t="n">
        <f aca="false">IF(-B4909&gt;C4909,1,0)</f>
        <v>0</v>
      </c>
      <c r="H4909" s="52" t="n">
        <f aca="false">IF(-B4909&gt;D4909,1,0)</f>
        <v>0</v>
      </c>
      <c r="I4909" s="52" t="n">
        <f aca="false">IF(-B4909&gt;E4909,1,0)</f>
        <v>0</v>
      </c>
      <c r="J4909" s="52" t="n">
        <f aca="false">IF(-B4909&gt;F4909,1,0)</f>
        <v>0</v>
      </c>
    </row>
    <row r="4910" customFormat="false" ht="15" hidden="false" customHeight="false" outlineLevel="0" collapsed="false">
      <c r="A4910" s="51" t="n">
        <f aca="false">Prices_MTM!A5143</f>
        <v>44960</v>
      </c>
      <c r="B4910" s="43" t="n">
        <f aca="false">Prices_MTM!I5143</f>
        <v>-161000</v>
      </c>
      <c r="C4910" s="43" t="n">
        <f aca="false">-PERCENTILE(Prices_MTM!I4893:I5142,1-Inputs!$B$8)</f>
        <v>276925</v>
      </c>
      <c r="D4910" s="43" t="n">
        <f aca="false">NORMSINV(Inputs!$B$8)*STDEV(Prices_MTM!I4893:I5142)</f>
        <v>276655.271564338</v>
      </c>
      <c r="E4910" s="43" t="n">
        <f aca="false">-PERCENTILE(Prices_MTM!I4893:I5142,1-Inputs!$B$9)</f>
        <v>452580.000000001</v>
      </c>
      <c r="F4910" s="43" t="n">
        <f aca="false">NORMSINV(Inputs!$B$9)*STDEV(Prices_MTM!I4893:I5142)</f>
        <v>391278.830103998</v>
      </c>
      <c r="G4910" s="52" t="n">
        <f aca="false">IF(-B4910&gt;C4910,1,0)</f>
        <v>0</v>
      </c>
      <c r="H4910" s="52" t="n">
        <f aca="false">IF(-B4910&gt;D4910,1,0)</f>
        <v>0</v>
      </c>
      <c r="I4910" s="52" t="n">
        <f aca="false">IF(-B4910&gt;E4910,1,0)</f>
        <v>0</v>
      </c>
      <c r="J4910" s="52" t="n">
        <f aca="false">IF(-B4910&gt;F4910,1,0)</f>
        <v>0</v>
      </c>
    </row>
    <row r="4911" customFormat="false" ht="15" hidden="false" customHeight="false" outlineLevel="0" collapsed="false">
      <c r="A4911" s="51" t="n">
        <f aca="false">Prices_MTM!A5144</f>
        <v>44963</v>
      </c>
      <c r="B4911" s="43" t="n">
        <f aca="false">Prices_MTM!I5144</f>
        <v>-10500.0000000011</v>
      </c>
      <c r="C4911" s="43" t="n">
        <f aca="false">-PERCENTILE(Prices_MTM!I4894:I5143,1-Inputs!$B$8)</f>
        <v>276925</v>
      </c>
      <c r="D4911" s="43" t="n">
        <f aca="false">NORMSINV(Inputs!$B$8)*STDEV(Prices_MTM!I4894:I5143)</f>
        <v>277108.441850383</v>
      </c>
      <c r="E4911" s="43" t="n">
        <f aca="false">-PERCENTILE(Prices_MTM!I4894:I5143,1-Inputs!$B$9)</f>
        <v>452580.000000001</v>
      </c>
      <c r="F4911" s="43" t="n">
        <f aca="false">NORMSINV(Inputs!$B$9)*STDEV(Prices_MTM!I4894:I5143)</f>
        <v>391919.757487593</v>
      </c>
      <c r="G4911" s="52" t="n">
        <f aca="false">IF(-B4911&gt;C4911,1,0)</f>
        <v>0</v>
      </c>
      <c r="H4911" s="52" t="n">
        <f aca="false">IF(-B4911&gt;D4911,1,0)</f>
        <v>0</v>
      </c>
      <c r="I4911" s="52" t="n">
        <f aca="false">IF(-B4911&gt;E4911,1,0)</f>
        <v>0</v>
      </c>
      <c r="J4911" s="52" t="n">
        <f aca="false">IF(-B4911&gt;F4911,1,0)</f>
        <v>0</v>
      </c>
    </row>
    <row r="4912" customFormat="false" ht="15" hidden="false" customHeight="false" outlineLevel="0" collapsed="false">
      <c r="A4912" s="51" t="n">
        <f aca="false">Prices_MTM!A5145</f>
        <v>44964</v>
      </c>
      <c r="B4912" s="43" t="n">
        <f aca="false">Prices_MTM!I5145</f>
        <v>184000</v>
      </c>
      <c r="C4912" s="43" t="n">
        <f aca="false">-PERCENTILE(Prices_MTM!I4895:I5144,1-Inputs!$B$8)</f>
        <v>276925</v>
      </c>
      <c r="D4912" s="43" t="n">
        <f aca="false">NORMSINV(Inputs!$B$8)*STDEV(Prices_MTM!I4895:I5144)</f>
        <v>277092.715531297</v>
      </c>
      <c r="E4912" s="43" t="n">
        <f aca="false">-PERCENTILE(Prices_MTM!I4895:I5144,1-Inputs!$B$9)</f>
        <v>452580.000000001</v>
      </c>
      <c r="F4912" s="43" t="n">
        <f aca="false">NORMSINV(Inputs!$B$9)*STDEV(Prices_MTM!I4895:I5144)</f>
        <v>391897.515454398</v>
      </c>
      <c r="G4912" s="52" t="n">
        <f aca="false">IF(-B4912&gt;C4912,1,0)</f>
        <v>0</v>
      </c>
      <c r="H4912" s="52" t="n">
        <f aca="false">IF(-B4912&gt;D4912,1,0)</f>
        <v>0</v>
      </c>
      <c r="I4912" s="52" t="n">
        <f aca="false">IF(-B4912&gt;E4912,1,0)</f>
        <v>0</v>
      </c>
      <c r="J4912" s="52" t="n">
        <f aca="false">IF(-B4912&gt;F4912,1,0)</f>
        <v>0</v>
      </c>
    </row>
    <row r="4913" customFormat="false" ht="15" hidden="false" customHeight="false" outlineLevel="0" collapsed="false">
      <c r="A4913" s="51" t="n">
        <f aca="false">Prices_MTM!A5146</f>
        <v>44965</v>
      </c>
      <c r="B4913" s="43" t="n">
        <f aca="false">Prices_MTM!I5146</f>
        <v>67499.9999999997</v>
      </c>
      <c r="C4913" s="43" t="n">
        <f aca="false">-PERCENTILE(Prices_MTM!I4896:I5145,1-Inputs!$B$8)</f>
        <v>276925</v>
      </c>
      <c r="D4913" s="43" t="n">
        <f aca="false">NORMSINV(Inputs!$B$8)*STDEV(Prices_MTM!I4896:I5145)</f>
        <v>277549.479185816</v>
      </c>
      <c r="E4913" s="43" t="n">
        <f aca="false">-PERCENTILE(Prices_MTM!I4896:I5145,1-Inputs!$B$9)</f>
        <v>452580.000000001</v>
      </c>
      <c r="F4913" s="43" t="n">
        <f aca="false">NORMSINV(Inputs!$B$9)*STDEV(Prices_MTM!I4896:I5145)</f>
        <v>392543.5250076</v>
      </c>
      <c r="G4913" s="52" t="n">
        <f aca="false">IF(-B4913&gt;C4913,1,0)</f>
        <v>0</v>
      </c>
      <c r="H4913" s="52" t="n">
        <f aca="false">IF(-B4913&gt;D4913,1,0)</f>
        <v>0</v>
      </c>
      <c r="I4913" s="52" t="n">
        <f aca="false">IF(-B4913&gt;E4913,1,0)</f>
        <v>0</v>
      </c>
      <c r="J4913" s="52" t="n">
        <f aca="false">IF(-B4913&gt;F4913,1,0)</f>
        <v>0</v>
      </c>
    </row>
    <row r="4914" customFormat="false" ht="15" hidden="false" customHeight="false" outlineLevel="0" collapsed="false">
      <c r="A4914" s="51" t="n">
        <f aca="false">Prices_MTM!A5147</f>
        <v>44966</v>
      </c>
      <c r="B4914" s="43" t="n">
        <f aca="false">Prices_MTM!I5147</f>
        <v>-7499.99999999886</v>
      </c>
      <c r="C4914" s="43" t="n">
        <f aca="false">-PERCENTILE(Prices_MTM!I4897:I5146,1-Inputs!$B$8)</f>
        <v>276925</v>
      </c>
      <c r="D4914" s="43" t="n">
        <f aca="false">NORMSINV(Inputs!$B$8)*STDEV(Prices_MTM!I4897:I5146)</f>
        <v>277642.194201896</v>
      </c>
      <c r="E4914" s="43" t="n">
        <f aca="false">-PERCENTILE(Prices_MTM!I4897:I5146,1-Inputs!$B$9)</f>
        <v>452580.000000001</v>
      </c>
      <c r="F4914" s="43" t="n">
        <f aca="false">NORMSINV(Inputs!$B$9)*STDEV(Prices_MTM!I4897:I5146)</f>
        <v>392674.653624161</v>
      </c>
      <c r="G4914" s="52" t="n">
        <f aca="false">IF(-B4914&gt;C4914,1,0)</f>
        <v>0</v>
      </c>
      <c r="H4914" s="52" t="n">
        <f aca="false">IF(-B4914&gt;D4914,1,0)</f>
        <v>0</v>
      </c>
      <c r="I4914" s="52" t="n">
        <f aca="false">IF(-B4914&gt;E4914,1,0)</f>
        <v>0</v>
      </c>
      <c r="J4914" s="52" t="n">
        <f aca="false">IF(-B4914&gt;F4914,1,0)</f>
        <v>0</v>
      </c>
    </row>
    <row r="4915" customFormat="false" ht="15" hidden="false" customHeight="false" outlineLevel="0" collapsed="false">
      <c r="A4915" s="51" t="n">
        <f aca="false">Prices_MTM!A5148</f>
        <v>44967</v>
      </c>
      <c r="B4915" s="43" t="n">
        <f aca="false">Prices_MTM!I5148</f>
        <v>69999.9999999989</v>
      </c>
      <c r="C4915" s="43" t="n">
        <f aca="false">-PERCENTILE(Prices_MTM!I4898:I5147,1-Inputs!$B$8)</f>
        <v>276925</v>
      </c>
      <c r="D4915" s="43" t="n">
        <f aca="false">NORMSINV(Inputs!$B$8)*STDEV(Prices_MTM!I4898:I5147)</f>
        <v>277565.167411906</v>
      </c>
      <c r="E4915" s="43" t="n">
        <f aca="false">-PERCENTILE(Prices_MTM!I4898:I5147,1-Inputs!$B$9)</f>
        <v>452580.000000001</v>
      </c>
      <c r="F4915" s="43" t="n">
        <f aca="false">NORMSINV(Inputs!$B$9)*STDEV(Prices_MTM!I4898:I5147)</f>
        <v>392565.713165144</v>
      </c>
      <c r="G4915" s="52" t="n">
        <f aca="false">IF(-B4915&gt;C4915,1,0)</f>
        <v>0</v>
      </c>
      <c r="H4915" s="52" t="n">
        <f aca="false">IF(-B4915&gt;D4915,1,0)</f>
        <v>0</v>
      </c>
      <c r="I4915" s="52" t="n">
        <f aca="false">IF(-B4915&gt;E4915,1,0)</f>
        <v>0</v>
      </c>
      <c r="J4915" s="52" t="n">
        <f aca="false">IF(-B4915&gt;F4915,1,0)</f>
        <v>0</v>
      </c>
    </row>
    <row r="4916" customFormat="false" ht="15" hidden="false" customHeight="false" outlineLevel="0" collapsed="false">
      <c r="A4916" s="51" t="n">
        <f aca="false">Prices_MTM!A5149</f>
        <v>44970</v>
      </c>
      <c r="B4916" s="43" t="n">
        <f aca="false">Prices_MTM!I5149</f>
        <v>14000.0000000001</v>
      </c>
      <c r="C4916" s="43" t="n">
        <f aca="false">-PERCENTILE(Prices_MTM!I4899:I5148,1-Inputs!$B$8)</f>
        <v>276925</v>
      </c>
      <c r="D4916" s="43" t="n">
        <f aca="false">NORMSINV(Inputs!$B$8)*STDEV(Prices_MTM!I4899:I5148)</f>
        <v>277359.566388057</v>
      </c>
      <c r="E4916" s="43" t="n">
        <f aca="false">-PERCENTILE(Prices_MTM!I4899:I5148,1-Inputs!$B$9)</f>
        <v>452580.000000001</v>
      </c>
      <c r="F4916" s="43" t="n">
        <f aca="false">NORMSINV(Inputs!$B$9)*STDEV(Prices_MTM!I4899:I5148)</f>
        <v>392274.927713542</v>
      </c>
      <c r="G4916" s="52" t="n">
        <f aca="false">IF(-B4916&gt;C4916,1,0)</f>
        <v>0</v>
      </c>
      <c r="H4916" s="52" t="n">
        <f aca="false">IF(-B4916&gt;D4916,1,0)</f>
        <v>0</v>
      </c>
      <c r="I4916" s="52" t="n">
        <f aca="false">IF(-B4916&gt;E4916,1,0)</f>
        <v>0</v>
      </c>
      <c r="J4916" s="52" t="n">
        <f aca="false">IF(-B4916&gt;F4916,1,0)</f>
        <v>0</v>
      </c>
    </row>
    <row r="4917" customFormat="false" ht="15" hidden="false" customHeight="false" outlineLevel="0" collapsed="false">
      <c r="A4917" s="51" t="n">
        <f aca="false">Prices_MTM!A5150</f>
        <v>44971</v>
      </c>
      <c r="B4917" s="43" t="n">
        <f aca="false">Prices_MTM!I5150</f>
        <v>-54999.9999999997</v>
      </c>
      <c r="C4917" s="43" t="n">
        <f aca="false">-PERCENTILE(Prices_MTM!I4900:I5149,1-Inputs!$B$8)</f>
        <v>276925</v>
      </c>
      <c r="D4917" s="43" t="n">
        <f aca="false">NORMSINV(Inputs!$B$8)*STDEV(Prices_MTM!I4900:I5149)</f>
        <v>277357.811232395</v>
      </c>
      <c r="E4917" s="43" t="n">
        <f aca="false">-PERCENTILE(Prices_MTM!I4900:I5149,1-Inputs!$B$9)</f>
        <v>452580.000000001</v>
      </c>
      <c r="F4917" s="43" t="n">
        <f aca="false">NORMSINV(Inputs!$B$9)*STDEV(Prices_MTM!I4900:I5149)</f>
        <v>392272.445363395</v>
      </c>
      <c r="G4917" s="52" t="n">
        <f aca="false">IF(-B4917&gt;C4917,1,0)</f>
        <v>0</v>
      </c>
      <c r="H4917" s="52" t="n">
        <f aca="false">IF(-B4917&gt;D4917,1,0)</f>
        <v>0</v>
      </c>
      <c r="I4917" s="52" t="n">
        <f aca="false">IF(-B4917&gt;E4917,1,0)</f>
        <v>0</v>
      </c>
      <c r="J4917" s="52" t="n">
        <f aca="false">IF(-B4917&gt;F4917,1,0)</f>
        <v>0</v>
      </c>
    </row>
    <row r="4918" customFormat="false" ht="15" hidden="false" customHeight="false" outlineLevel="0" collapsed="false">
      <c r="A4918" s="51" t="n">
        <f aca="false">Prices_MTM!A5151</f>
        <v>44972</v>
      </c>
      <c r="B4918" s="43" t="n">
        <f aca="false">Prices_MTM!I5151</f>
        <v>-8500.00000000079</v>
      </c>
      <c r="C4918" s="43" t="n">
        <f aca="false">-PERCENTILE(Prices_MTM!I4901:I5150,1-Inputs!$B$8)</f>
        <v>276925</v>
      </c>
      <c r="D4918" s="43" t="n">
        <f aca="false">NORMSINV(Inputs!$B$8)*STDEV(Prices_MTM!I4901:I5150)</f>
        <v>277127.391671278</v>
      </c>
      <c r="E4918" s="43" t="n">
        <f aca="false">-PERCENTILE(Prices_MTM!I4901:I5150,1-Inputs!$B$9)</f>
        <v>452580.000000001</v>
      </c>
      <c r="F4918" s="43" t="n">
        <f aca="false">NORMSINV(Inputs!$B$9)*STDEV(Prices_MTM!I4901:I5150)</f>
        <v>391946.558580913</v>
      </c>
      <c r="G4918" s="52" t="n">
        <f aca="false">IF(-B4918&gt;C4918,1,0)</f>
        <v>0</v>
      </c>
      <c r="H4918" s="52" t="n">
        <f aca="false">IF(-B4918&gt;D4918,1,0)</f>
        <v>0</v>
      </c>
      <c r="I4918" s="52" t="n">
        <f aca="false">IF(-B4918&gt;E4918,1,0)</f>
        <v>0</v>
      </c>
      <c r="J4918" s="52" t="n">
        <f aca="false">IF(-B4918&gt;F4918,1,0)</f>
        <v>0</v>
      </c>
    </row>
    <row r="4919" customFormat="false" ht="15" hidden="false" customHeight="false" outlineLevel="0" collapsed="false">
      <c r="A4919" s="51" t="n">
        <f aca="false">Prices_MTM!A5152</f>
        <v>44973</v>
      </c>
      <c r="B4919" s="43" t="n">
        <f aca="false">Prices_MTM!I5152</f>
        <v>1500.00000000077</v>
      </c>
      <c r="C4919" s="43" t="n">
        <f aca="false">-PERCENTILE(Prices_MTM!I4902:I5151,1-Inputs!$B$8)</f>
        <v>276925</v>
      </c>
      <c r="D4919" s="43" t="n">
        <f aca="false">NORMSINV(Inputs!$B$8)*STDEV(Prices_MTM!I4902:I5151)</f>
        <v>276794.917138576</v>
      </c>
      <c r="E4919" s="43" t="n">
        <f aca="false">-PERCENTILE(Prices_MTM!I4902:I5151,1-Inputs!$B$9)</f>
        <v>452580.000000001</v>
      </c>
      <c r="F4919" s="43" t="n">
        <f aca="false">NORMSINV(Inputs!$B$9)*STDEV(Prices_MTM!I4902:I5151)</f>
        <v>391476.333504558</v>
      </c>
      <c r="G4919" s="52" t="n">
        <f aca="false">IF(-B4919&gt;C4919,1,0)</f>
        <v>0</v>
      </c>
      <c r="H4919" s="52" t="n">
        <f aca="false">IF(-B4919&gt;D4919,1,0)</f>
        <v>0</v>
      </c>
      <c r="I4919" s="52" t="n">
        <f aca="false">IF(-B4919&gt;E4919,1,0)</f>
        <v>0</v>
      </c>
      <c r="J4919" s="52" t="n">
        <f aca="false">IF(-B4919&gt;F4919,1,0)</f>
        <v>0</v>
      </c>
    </row>
    <row r="4920" customFormat="false" ht="15" hidden="false" customHeight="false" outlineLevel="0" collapsed="false">
      <c r="A4920" s="51" t="n">
        <f aca="false">Prices_MTM!A5153</f>
        <v>44974</v>
      </c>
      <c r="B4920" s="43" t="n">
        <f aca="false">Prices_MTM!I5153</f>
        <v>-120500</v>
      </c>
      <c r="C4920" s="43" t="n">
        <f aca="false">-PERCENTILE(Prices_MTM!I4903:I5152,1-Inputs!$B$8)</f>
        <v>276925</v>
      </c>
      <c r="D4920" s="43" t="n">
        <f aca="false">NORMSINV(Inputs!$B$8)*STDEV(Prices_MTM!I4903:I5152)</f>
        <v>276659.700963613</v>
      </c>
      <c r="E4920" s="43" t="n">
        <f aca="false">-PERCENTILE(Prices_MTM!I4903:I5152,1-Inputs!$B$9)</f>
        <v>452580.000000001</v>
      </c>
      <c r="F4920" s="43" t="n">
        <f aca="false">NORMSINV(Inputs!$B$9)*STDEV(Prices_MTM!I4903:I5152)</f>
        <v>391285.09468792</v>
      </c>
      <c r="G4920" s="52" t="n">
        <f aca="false">IF(-B4920&gt;C4920,1,0)</f>
        <v>0</v>
      </c>
      <c r="H4920" s="52" t="n">
        <f aca="false">IF(-B4920&gt;D4920,1,0)</f>
        <v>0</v>
      </c>
      <c r="I4920" s="52" t="n">
        <f aca="false">IF(-B4920&gt;E4920,1,0)</f>
        <v>0</v>
      </c>
      <c r="J4920" s="52" t="n">
        <f aca="false">IF(-B4920&gt;F4920,1,0)</f>
        <v>0</v>
      </c>
    </row>
    <row r="4921" customFormat="false" ht="15" hidden="false" customHeight="false" outlineLevel="0" collapsed="false">
      <c r="A4921" s="51" t="n">
        <f aca="false">Prices_MTM!A5154</f>
        <v>44978</v>
      </c>
      <c r="B4921" s="43" t="n">
        <f aca="false">Prices_MTM!I5154</f>
        <v>-11500.0000000002</v>
      </c>
      <c r="C4921" s="43" t="n">
        <f aca="false">-PERCENTILE(Prices_MTM!I4904:I5153,1-Inputs!$B$8)</f>
        <v>276925</v>
      </c>
      <c r="D4921" s="43" t="n">
        <f aca="false">NORMSINV(Inputs!$B$8)*STDEV(Prices_MTM!I4904:I5153)</f>
        <v>276897.921642188</v>
      </c>
      <c r="E4921" s="43" t="n">
        <f aca="false">-PERCENTILE(Prices_MTM!I4904:I5153,1-Inputs!$B$9)</f>
        <v>452580.000000001</v>
      </c>
      <c r="F4921" s="43" t="n">
        <f aca="false">NORMSINV(Inputs!$B$9)*STDEV(Prices_MTM!I4904:I5153)</f>
        <v>391622.014739696</v>
      </c>
      <c r="G4921" s="52" t="n">
        <f aca="false">IF(-B4921&gt;C4921,1,0)</f>
        <v>0</v>
      </c>
      <c r="H4921" s="52" t="n">
        <f aca="false">IF(-B4921&gt;D4921,1,0)</f>
        <v>0</v>
      </c>
      <c r="I4921" s="52" t="n">
        <f aca="false">IF(-B4921&gt;E4921,1,0)</f>
        <v>0</v>
      </c>
      <c r="J4921" s="52" t="n">
        <f aca="false">IF(-B4921&gt;F4921,1,0)</f>
        <v>0</v>
      </c>
    </row>
    <row r="4922" customFormat="false" ht="15" hidden="false" customHeight="false" outlineLevel="0" collapsed="false">
      <c r="A4922" s="51" t="n">
        <f aca="false">Prices_MTM!A5155</f>
        <v>44979</v>
      </c>
      <c r="B4922" s="43" t="n">
        <f aca="false">Prices_MTM!I5155</f>
        <v>-103500</v>
      </c>
      <c r="C4922" s="43" t="n">
        <f aca="false">-PERCENTILE(Prices_MTM!I4905:I5154,1-Inputs!$B$8)</f>
        <v>276925</v>
      </c>
      <c r="D4922" s="43" t="n">
        <f aca="false">NORMSINV(Inputs!$B$8)*STDEV(Prices_MTM!I4905:I5154)</f>
        <v>275426.771045054</v>
      </c>
      <c r="E4922" s="43" t="n">
        <f aca="false">-PERCENTILE(Prices_MTM!I4905:I5154,1-Inputs!$B$9)</f>
        <v>452580.000000001</v>
      </c>
      <c r="F4922" s="43" t="n">
        <f aca="false">NORMSINV(Inputs!$B$9)*STDEV(Prices_MTM!I4905:I5154)</f>
        <v>389541.338375574</v>
      </c>
      <c r="G4922" s="52" t="n">
        <f aca="false">IF(-B4922&gt;C4922,1,0)</f>
        <v>0</v>
      </c>
      <c r="H4922" s="52" t="n">
        <f aca="false">IF(-B4922&gt;D4922,1,0)</f>
        <v>0</v>
      </c>
      <c r="I4922" s="52" t="n">
        <f aca="false">IF(-B4922&gt;E4922,1,0)</f>
        <v>0</v>
      </c>
      <c r="J4922" s="52" t="n">
        <f aca="false">IF(-B4922&gt;F4922,1,0)</f>
        <v>0</v>
      </c>
    </row>
    <row r="4923" customFormat="false" ht="15" hidden="false" customHeight="false" outlineLevel="0" collapsed="false">
      <c r="A4923" s="51" t="n">
        <f aca="false">Prices_MTM!A5156</f>
        <v>44980</v>
      </c>
      <c r="B4923" s="43" t="n">
        <f aca="false">Prices_MTM!I5156</f>
        <v>4500.00000000018</v>
      </c>
      <c r="C4923" s="43" t="n">
        <f aca="false">-PERCENTILE(Prices_MTM!I4906:I5155,1-Inputs!$B$8)</f>
        <v>276925</v>
      </c>
      <c r="D4923" s="43" t="n">
        <f aca="false">NORMSINV(Inputs!$B$8)*STDEV(Prices_MTM!I4906:I5155)</f>
        <v>275593.894927371</v>
      </c>
      <c r="E4923" s="43" t="n">
        <f aca="false">-PERCENTILE(Prices_MTM!I4906:I5155,1-Inputs!$B$9)</f>
        <v>452580.000000001</v>
      </c>
      <c r="F4923" s="43" t="n">
        <f aca="false">NORMSINV(Inputs!$B$9)*STDEV(Prices_MTM!I4906:I5155)</f>
        <v>389777.704871633</v>
      </c>
      <c r="G4923" s="52" t="n">
        <f aca="false">IF(-B4923&gt;C4923,1,0)</f>
        <v>0</v>
      </c>
      <c r="H4923" s="52" t="n">
        <f aca="false">IF(-B4923&gt;D4923,1,0)</f>
        <v>0</v>
      </c>
      <c r="I4923" s="52" t="n">
        <f aca="false">IF(-B4923&gt;E4923,1,0)</f>
        <v>0</v>
      </c>
      <c r="J4923" s="52" t="n">
        <f aca="false">IF(-B4923&gt;F4923,1,0)</f>
        <v>0</v>
      </c>
    </row>
    <row r="4924" customFormat="false" ht="15" hidden="false" customHeight="false" outlineLevel="0" collapsed="false">
      <c r="A4924" s="51" t="n">
        <f aca="false">Prices_MTM!A5157</f>
        <v>44981</v>
      </c>
      <c r="B4924" s="43" t="n">
        <f aca="false">Prices_MTM!I5157</f>
        <v>81499.9999999991</v>
      </c>
      <c r="C4924" s="43" t="n">
        <f aca="false">-PERCENTILE(Prices_MTM!I4907:I5156,1-Inputs!$B$8)</f>
        <v>276925</v>
      </c>
      <c r="D4924" s="43" t="n">
        <f aca="false">NORMSINV(Inputs!$B$8)*STDEV(Prices_MTM!I4907:I5156)</f>
        <v>274958.163930447</v>
      </c>
      <c r="E4924" s="43" t="n">
        <f aca="false">-PERCENTILE(Prices_MTM!I4907:I5156,1-Inputs!$B$9)</f>
        <v>452580.000000001</v>
      </c>
      <c r="F4924" s="43" t="n">
        <f aca="false">NORMSINV(Inputs!$B$9)*STDEV(Prices_MTM!I4907:I5156)</f>
        <v>388878.578390757</v>
      </c>
      <c r="G4924" s="52" t="n">
        <f aca="false">IF(-B4924&gt;C4924,1,0)</f>
        <v>0</v>
      </c>
      <c r="H4924" s="52" t="n">
        <f aca="false">IF(-B4924&gt;D4924,1,0)</f>
        <v>0</v>
      </c>
      <c r="I4924" s="52" t="n">
        <f aca="false">IF(-B4924&gt;E4924,1,0)</f>
        <v>0</v>
      </c>
      <c r="J4924" s="52" t="n">
        <f aca="false">IF(-B4924&gt;F4924,1,0)</f>
        <v>0</v>
      </c>
    </row>
    <row r="4925" customFormat="false" ht="15" hidden="false" customHeight="false" outlineLevel="0" collapsed="false">
      <c r="A4925" s="51" t="n">
        <f aca="false">Prices_MTM!A5158</f>
        <v>44984</v>
      </c>
      <c r="B4925" s="43" t="n">
        <f aca="false">Prices_MTM!I5158</f>
        <v>-8500.00000000008</v>
      </c>
      <c r="C4925" s="43" t="n">
        <f aca="false">-PERCENTILE(Prices_MTM!I4908:I5157,1-Inputs!$B$8)</f>
        <v>276925</v>
      </c>
      <c r="D4925" s="43" t="n">
        <f aca="false">NORMSINV(Inputs!$B$8)*STDEV(Prices_MTM!I4908:I5157)</f>
        <v>274061.91637452</v>
      </c>
      <c r="E4925" s="43" t="n">
        <f aca="false">-PERCENTILE(Prices_MTM!I4908:I5157,1-Inputs!$B$9)</f>
        <v>452580.000000001</v>
      </c>
      <c r="F4925" s="43" t="n">
        <f aca="false">NORMSINV(Inputs!$B$9)*STDEV(Prices_MTM!I4908:I5157)</f>
        <v>387610.998368935</v>
      </c>
      <c r="G4925" s="52" t="n">
        <f aca="false">IF(-B4925&gt;C4925,1,0)</f>
        <v>0</v>
      </c>
      <c r="H4925" s="52" t="n">
        <f aca="false">IF(-B4925&gt;D4925,1,0)</f>
        <v>0</v>
      </c>
      <c r="I4925" s="52" t="n">
        <f aca="false">IF(-B4925&gt;E4925,1,0)</f>
        <v>0</v>
      </c>
      <c r="J4925" s="52" t="n">
        <f aca="false">IF(-B4925&gt;F4925,1,0)</f>
        <v>0</v>
      </c>
    </row>
    <row r="4926" customFormat="false" ht="15" hidden="false" customHeight="false" outlineLevel="0" collapsed="false">
      <c r="A4926" s="51" t="n">
        <f aca="false">Prices_MTM!A5159</f>
        <v>44985</v>
      </c>
      <c r="B4926" s="43" t="n">
        <f aca="false">Prices_MTM!I5159</f>
        <v>32500.0000000003</v>
      </c>
      <c r="C4926" s="43" t="n">
        <f aca="false">-PERCENTILE(Prices_MTM!I4909:I5158,1-Inputs!$B$8)</f>
        <v>276925</v>
      </c>
      <c r="D4926" s="43" t="n">
        <f aca="false">NORMSINV(Inputs!$B$8)*STDEV(Prices_MTM!I4909:I5158)</f>
        <v>273890.296348966</v>
      </c>
      <c r="E4926" s="43" t="n">
        <f aca="false">-PERCENTILE(Prices_MTM!I4909:I5158,1-Inputs!$B$9)</f>
        <v>452580.000000001</v>
      </c>
      <c r="F4926" s="43" t="n">
        <f aca="false">NORMSINV(Inputs!$B$9)*STDEV(Prices_MTM!I4909:I5158)</f>
        <v>387368.272891696</v>
      </c>
      <c r="G4926" s="52" t="n">
        <f aca="false">IF(-B4926&gt;C4926,1,0)</f>
        <v>0</v>
      </c>
      <c r="H4926" s="52" t="n">
        <f aca="false">IF(-B4926&gt;D4926,1,0)</f>
        <v>0</v>
      </c>
      <c r="I4926" s="52" t="n">
        <f aca="false">IF(-B4926&gt;E4926,1,0)</f>
        <v>0</v>
      </c>
      <c r="J4926" s="52" t="n">
        <f aca="false">IF(-B4926&gt;F4926,1,0)</f>
        <v>0</v>
      </c>
    </row>
    <row r="4927" customFormat="false" ht="15" hidden="false" customHeight="false" outlineLevel="0" collapsed="false">
      <c r="A4927" s="51" t="n">
        <f aca="false">Prices_MTM!A5160</f>
        <v>44986</v>
      </c>
      <c r="B4927" s="43" t="n">
        <f aca="false">Prices_MTM!I5160</f>
        <v>45499.9999999991</v>
      </c>
      <c r="C4927" s="43" t="n">
        <f aca="false">-PERCENTILE(Prices_MTM!I4910:I5159,1-Inputs!$B$8)</f>
        <v>276925</v>
      </c>
      <c r="D4927" s="43" t="n">
        <f aca="false">NORMSINV(Inputs!$B$8)*STDEV(Prices_MTM!I4910:I5159)</f>
        <v>273742.127943034</v>
      </c>
      <c r="E4927" s="43" t="n">
        <f aca="false">-PERCENTILE(Prices_MTM!I4910:I5159,1-Inputs!$B$9)</f>
        <v>452580.000000001</v>
      </c>
      <c r="F4927" s="43" t="n">
        <f aca="false">NORMSINV(Inputs!$B$9)*STDEV(Prices_MTM!I4910:I5159)</f>
        <v>387158.715487625</v>
      </c>
      <c r="G4927" s="52" t="n">
        <f aca="false">IF(-B4927&gt;C4927,1,0)</f>
        <v>0</v>
      </c>
      <c r="H4927" s="52" t="n">
        <f aca="false">IF(-B4927&gt;D4927,1,0)</f>
        <v>0</v>
      </c>
      <c r="I4927" s="52" t="n">
        <f aca="false">IF(-B4927&gt;E4927,1,0)</f>
        <v>0</v>
      </c>
      <c r="J4927" s="52" t="n">
        <f aca="false">IF(-B4927&gt;F4927,1,0)</f>
        <v>0</v>
      </c>
    </row>
    <row r="4928" customFormat="false" ht="15" hidden="false" customHeight="false" outlineLevel="0" collapsed="false">
      <c r="A4928" s="51" t="n">
        <f aca="false">Prices_MTM!A5161</f>
        <v>44987</v>
      </c>
      <c r="B4928" s="43" t="n">
        <f aca="false">Prices_MTM!I5161</f>
        <v>24500.0000000005</v>
      </c>
      <c r="C4928" s="43" t="n">
        <f aca="false">-PERCENTILE(Prices_MTM!I4911:I5160,1-Inputs!$B$8)</f>
        <v>276925</v>
      </c>
      <c r="D4928" s="43" t="n">
        <f aca="false">NORMSINV(Inputs!$B$8)*STDEV(Prices_MTM!I4911:I5160)</f>
        <v>273757.783035374</v>
      </c>
      <c r="E4928" s="43" t="n">
        <f aca="false">-PERCENTILE(Prices_MTM!I4911:I5160,1-Inputs!$B$9)</f>
        <v>452580.000000001</v>
      </c>
      <c r="F4928" s="43" t="n">
        <f aca="false">NORMSINV(Inputs!$B$9)*STDEV(Prices_MTM!I4911:I5160)</f>
        <v>387180.856783475</v>
      </c>
      <c r="G4928" s="52" t="n">
        <f aca="false">IF(-B4928&gt;C4928,1,0)</f>
        <v>0</v>
      </c>
      <c r="H4928" s="52" t="n">
        <f aca="false">IF(-B4928&gt;D4928,1,0)</f>
        <v>0</v>
      </c>
      <c r="I4928" s="52" t="n">
        <f aca="false">IF(-B4928&gt;E4928,1,0)</f>
        <v>0</v>
      </c>
      <c r="J4928" s="52" t="n">
        <f aca="false">IF(-B4928&gt;F4928,1,0)</f>
        <v>0</v>
      </c>
    </row>
    <row r="4929" customFormat="false" ht="15" hidden="false" customHeight="false" outlineLevel="0" collapsed="false">
      <c r="A4929" s="51" t="n">
        <f aca="false">Prices_MTM!A5162</f>
        <v>44988</v>
      </c>
      <c r="B4929" s="43" t="n">
        <f aca="false">Prices_MTM!I5162</f>
        <v>77500.0000000013</v>
      </c>
      <c r="C4929" s="43" t="n">
        <f aca="false">-PERCENTILE(Prices_MTM!I4912:I5161,1-Inputs!$B$8)</f>
        <v>276925</v>
      </c>
      <c r="D4929" s="43" t="n">
        <f aca="false">NORMSINV(Inputs!$B$8)*STDEV(Prices_MTM!I4912:I5161)</f>
        <v>273762.61023454</v>
      </c>
      <c r="E4929" s="43" t="n">
        <f aca="false">-PERCENTILE(Prices_MTM!I4912:I5161,1-Inputs!$B$9)</f>
        <v>452580.000000001</v>
      </c>
      <c r="F4929" s="43" t="n">
        <f aca="false">NORMSINV(Inputs!$B$9)*STDEV(Prices_MTM!I4912:I5161)</f>
        <v>387187.683983374</v>
      </c>
      <c r="G4929" s="52" t="n">
        <f aca="false">IF(-B4929&gt;C4929,1,0)</f>
        <v>0</v>
      </c>
      <c r="H4929" s="52" t="n">
        <f aca="false">IF(-B4929&gt;D4929,1,0)</f>
        <v>0</v>
      </c>
      <c r="I4929" s="52" t="n">
        <f aca="false">IF(-B4929&gt;E4929,1,0)</f>
        <v>0</v>
      </c>
      <c r="J4929" s="52" t="n">
        <f aca="false">IF(-B4929&gt;F4929,1,0)</f>
        <v>0</v>
      </c>
    </row>
    <row r="4930" customFormat="false" ht="15" hidden="false" customHeight="false" outlineLevel="0" collapsed="false">
      <c r="A4930" s="51" t="n">
        <f aca="false">Prices_MTM!A5163</f>
        <v>44991</v>
      </c>
      <c r="B4930" s="43" t="n">
        <f aca="false">Prices_MTM!I5163</f>
        <v>70999.9999999994</v>
      </c>
      <c r="C4930" s="43" t="n">
        <f aca="false">-PERCENTILE(Prices_MTM!I4913:I5162,1-Inputs!$B$8)</f>
        <v>276925</v>
      </c>
      <c r="D4930" s="43" t="n">
        <f aca="false">NORMSINV(Inputs!$B$8)*STDEV(Prices_MTM!I4913:I5162)</f>
        <v>273865.428514712</v>
      </c>
      <c r="E4930" s="43" t="n">
        <f aca="false">-PERCENTILE(Prices_MTM!I4913:I5162,1-Inputs!$B$9)</f>
        <v>452580.000000001</v>
      </c>
      <c r="F4930" s="43" t="n">
        <f aca="false">NORMSINV(Inputs!$B$9)*STDEV(Prices_MTM!I4913:I5162)</f>
        <v>387333.101839146</v>
      </c>
      <c r="G4930" s="52" t="n">
        <f aca="false">IF(-B4930&gt;C4930,1,0)</f>
        <v>0</v>
      </c>
      <c r="H4930" s="52" t="n">
        <f aca="false">IF(-B4930&gt;D4930,1,0)</f>
        <v>0</v>
      </c>
      <c r="I4930" s="52" t="n">
        <f aca="false">IF(-B4930&gt;E4930,1,0)</f>
        <v>0</v>
      </c>
      <c r="J4930" s="52" t="n">
        <f aca="false">IF(-B4930&gt;F4930,1,0)</f>
        <v>0</v>
      </c>
    </row>
    <row r="4931" customFormat="false" ht="15" hidden="false" customHeight="false" outlineLevel="0" collapsed="false">
      <c r="A4931" s="51" t="n">
        <f aca="false">Prices_MTM!A5164</f>
        <v>44992</v>
      </c>
      <c r="B4931" s="43" t="n">
        <f aca="false">Prices_MTM!I5164</f>
        <v>-152500</v>
      </c>
      <c r="C4931" s="43" t="n">
        <f aca="false">-PERCENTILE(Prices_MTM!I4914:I5163,1-Inputs!$B$8)</f>
        <v>276925</v>
      </c>
      <c r="D4931" s="43" t="n">
        <f aca="false">NORMSINV(Inputs!$B$8)*STDEV(Prices_MTM!I4914:I5163)</f>
        <v>273953.973590872</v>
      </c>
      <c r="E4931" s="43" t="n">
        <f aca="false">-PERCENTILE(Prices_MTM!I4914:I5163,1-Inputs!$B$9)</f>
        <v>452580.000000001</v>
      </c>
      <c r="F4931" s="43" t="n">
        <f aca="false">NORMSINV(Inputs!$B$9)*STDEV(Prices_MTM!I4914:I5163)</f>
        <v>387458.332830103</v>
      </c>
      <c r="G4931" s="52" t="n">
        <f aca="false">IF(-B4931&gt;C4931,1,0)</f>
        <v>0</v>
      </c>
      <c r="H4931" s="52" t="n">
        <f aca="false">IF(-B4931&gt;D4931,1,0)</f>
        <v>0</v>
      </c>
      <c r="I4931" s="52" t="n">
        <f aca="false">IF(-B4931&gt;E4931,1,0)</f>
        <v>0</v>
      </c>
      <c r="J4931" s="52" t="n">
        <f aca="false">IF(-B4931&gt;F4931,1,0)</f>
        <v>0</v>
      </c>
    </row>
    <row r="4932" customFormat="false" ht="15" hidden="false" customHeight="false" outlineLevel="0" collapsed="false">
      <c r="A4932" s="51" t="n">
        <f aca="false">Prices_MTM!A5165</f>
        <v>44993</v>
      </c>
      <c r="B4932" s="43" t="n">
        <f aca="false">Prices_MTM!I5165</f>
        <v>-42499.9999999997</v>
      </c>
      <c r="C4932" s="43" t="n">
        <f aca="false">-PERCENTILE(Prices_MTM!I4915:I5164,1-Inputs!$B$8)</f>
        <v>276925</v>
      </c>
      <c r="D4932" s="43" t="n">
        <f aca="false">NORMSINV(Inputs!$B$8)*STDEV(Prices_MTM!I4915:I5164)</f>
        <v>273423.473522344</v>
      </c>
      <c r="E4932" s="43" t="n">
        <f aca="false">-PERCENTILE(Prices_MTM!I4915:I5164,1-Inputs!$B$9)</f>
        <v>452580.000000001</v>
      </c>
      <c r="F4932" s="43" t="n">
        <f aca="false">NORMSINV(Inputs!$B$9)*STDEV(Prices_MTM!I4915:I5164)</f>
        <v>386708.036459425</v>
      </c>
      <c r="G4932" s="52" t="n">
        <f aca="false">IF(-B4932&gt;C4932,1,0)</f>
        <v>0</v>
      </c>
      <c r="H4932" s="52" t="n">
        <f aca="false">IF(-B4932&gt;D4932,1,0)</f>
        <v>0</v>
      </c>
      <c r="I4932" s="52" t="n">
        <f aca="false">IF(-B4932&gt;E4932,1,0)</f>
        <v>0</v>
      </c>
      <c r="J4932" s="52" t="n">
        <f aca="false">IF(-B4932&gt;F4932,1,0)</f>
        <v>0</v>
      </c>
    </row>
    <row r="4933" customFormat="false" ht="15" hidden="false" customHeight="false" outlineLevel="0" collapsed="false">
      <c r="A4933" s="51" t="n">
        <f aca="false">Prices_MTM!A5166</f>
        <v>44994</v>
      </c>
      <c r="B4933" s="43" t="n">
        <f aca="false">Prices_MTM!I5166</f>
        <v>-41000.0000000011</v>
      </c>
      <c r="C4933" s="43" t="n">
        <f aca="false">-PERCENTILE(Prices_MTM!I4916:I5165,1-Inputs!$B$8)</f>
        <v>276925</v>
      </c>
      <c r="D4933" s="43" t="n">
        <f aca="false">NORMSINV(Inputs!$B$8)*STDEV(Prices_MTM!I4916:I5165)</f>
        <v>270796.128544521</v>
      </c>
      <c r="E4933" s="43" t="n">
        <f aca="false">-PERCENTILE(Prices_MTM!I4916:I5165,1-Inputs!$B$9)</f>
        <v>452580.000000001</v>
      </c>
      <c r="F4933" s="43" t="n">
        <f aca="false">NORMSINV(Inputs!$B$9)*STDEV(Prices_MTM!I4916:I5165)</f>
        <v>382992.132318544</v>
      </c>
      <c r="G4933" s="52" t="n">
        <f aca="false">IF(-B4933&gt;C4933,1,0)</f>
        <v>0</v>
      </c>
      <c r="H4933" s="52" t="n">
        <f aca="false">IF(-B4933&gt;D4933,1,0)</f>
        <v>0</v>
      </c>
      <c r="I4933" s="52" t="n">
        <f aca="false">IF(-B4933&gt;E4933,1,0)</f>
        <v>0</v>
      </c>
      <c r="J4933" s="52" t="n">
        <f aca="false">IF(-B4933&gt;F4933,1,0)</f>
        <v>0</v>
      </c>
    </row>
    <row r="4934" customFormat="false" ht="15" hidden="false" customHeight="false" outlineLevel="0" collapsed="false">
      <c r="A4934" s="51" t="n">
        <f aca="false">Prices_MTM!A5167</f>
        <v>44995</v>
      </c>
      <c r="B4934" s="43" t="n">
        <f aca="false">Prices_MTM!I5167</f>
        <v>30000.0000000004</v>
      </c>
      <c r="C4934" s="43" t="n">
        <f aca="false">-PERCENTILE(Prices_MTM!I4917:I5166,1-Inputs!$B$8)</f>
        <v>276925</v>
      </c>
      <c r="D4934" s="43" t="n">
        <f aca="false">NORMSINV(Inputs!$B$8)*STDEV(Prices_MTM!I4917:I5166)</f>
        <v>268845.10177189</v>
      </c>
      <c r="E4934" s="43" t="n">
        <f aca="false">-PERCENTILE(Prices_MTM!I4917:I5166,1-Inputs!$B$9)</f>
        <v>452580.000000001</v>
      </c>
      <c r="F4934" s="43" t="n">
        <f aca="false">NORMSINV(Inputs!$B$9)*STDEV(Prices_MTM!I4917:I5166)</f>
        <v>380232.757921737</v>
      </c>
      <c r="G4934" s="52" t="n">
        <f aca="false">IF(-B4934&gt;C4934,1,0)</f>
        <v>0</v>
      </c>
      <c r="H4934" s="52" t="n">
        <f aca="false">IF(-B4934&gt;D4934,1,0)</f>
        <v>0</v>
      </c>
      <c r="I4934" s="52" t="n">
        <f aca="false">IF(-B4934&gt;E4934,1,0)</f>
        <v>0</v>
      </c>
      <c r="J4934" s="52" t="n">
        <f aca="false">IF(-B4934&gt;F4934,1,0)</f>
        <v>0</v>
      </c>
    </row>
    <row r="4935" customFormat="false" ht="15" hidden="false" customHeight="false" outlineLevel="0" collapsed="false">
      <c r="A4935" s="51" t="n">
        <f aca="false">Prices_MTM!A5168</f>
        <v>44998</v>
      </c>
      <c r="B4935" s="43" t="n">
        <f aca="false">Prices_MTM!I5168</f>
        <v>-55499.9999999993</v>
      </c>
      <c r="C4935" s="43" t="n">
        <f aca="false">-PERCENTILE(Prices_MTM!I4918:I5167,1-Inputs!$B$8)</f>
        <v>276925</v>
      </c>
      <c r="D4935" s="43" t="n">
        <f aca="false">NORMSINV(Inputs!$B$8)*STDEV(Prices_MTM!I4918:I5167)</f>
        <v>268581.150306766</v>
      </c>
      <c r="E4935" s="43" t="n">
        <f aca="false">-PERCENTILE(Prices_MTM!I4918:I5167,1-Inputs!$B$9)</f>
        <v>452580.000000001</v>
      </c>
      <c r="F4935" s="43" t="n">
        <f aca="false">NORMSINV(Inputs!$B$9)*STDEV(Prices_MTM!I4918:I5167)</f>
        <v>379859.446327514</v>
      </c>
      <c r="G4935" s="52" t="n">
        <f aca="false">IF(-B4935&gt;C4935,1,0)</f>
        <v>0</v>
      </c>
      <c r="H4935" s="52" t="n">
        <f aca="false">IF(-B4935&gt;D4935,1,0)</f>
        <v>0</v>
      </c>
      <c r="I4935" s="52" t="n">
        <f aca="false">IF(-B4935&gt;E4935,1,0)</f>
        <v>0</v>
      </c>
      <c r="J4935" s="52" t="n">
        <f aca="false">IF(-B4935&gt;F4935,1,0)</f>
        <v>0</v>
      </c>
    </row>
    <row r="4936" customFormat="false" ht="15" hidden="false" customHeight="false" outlineLevel="0" collapsed="false">
      <c r="A4936" s="51" t="n">
        <f aca="false">Prices_MTM!A5169</f>
        <v>44999</v>
      </c>
      <c r="B4936" s="43" t="n">
        <f aca="false">Prices_MTM!I5169</f>
        <v>-205000</v>
      </c>
      <c r="C4936" s="43" t="n">
        <f aca="false">-PERCENTILE(Prices_MTM!I4919:I5168,1-Inputs!$B$8)</f>
        <v>276925</v>
      </c>
      <c r="D4936" s="43" t="n">
        <f aca="false">NORMSINV(Inputs!$B$8)*STDEV(Prices_MTM!I4919:I5168)</f>
        <v>265539.805564261</v>
      </c>
      <c r="E4936" s="43" t="n">
        <f aca="false">-PERCENTILE(Prices_MTM!I4919:I5168,1-Inputs!$B$9)</f>
        <v>452580.000000001</v>
      </c>
      <c r="F4936" s="43" t="n">
        <f aca="false">NORMSINV(Inputs!$B$9)*STDEV(Prices_MTM!I4919:I5168)</f>
        <v>375558.01441891</v>
      </c>
      <c r="G4936" s="52" t="n">
        <f aca="false">IF(-B4936&gt;C4936,1,0)</f>
        <v>0</v>
      </c>
      <c r="H4936" s="52" t="n">
        <f aca="false">IF(-B4936&gt;D4936,1,0)</f>
        <v>0</v>
      </c>
      <c r="I4936" s="52" t="n">
        <f aca="false">IF(-B4936&gt;E4936,1,0)</f>
        <v>0</v>
      </c>
      <c r="J4936" s="52" t="n">
        <f aca="false">IF(-B4936&gt;F4936,1,0)</f>
        <v>0</v>
      </c>
    </row>
    <row r="4937" customFormat="false" ht="15" hidden="false" customHeight="false" outlineLevel="0" collapsed="false">
      <c r="A4937" s="51" t="n">
        <f aca="false">Prices_MTM!A5170</f>
        <v>45000</v>
      </c>
      <c r="B4937" s="43" t="n">
        <f aca="false">Prices_MTM!I5170</f>
        <v>-256500.000000001</v>
      </c>
      <c r="C4937" s="43" t="n">
        <f aca="false">-PERCENTILE(Prices_MTM!I4920:I5169,1-Inputs!$B$8)</f>
        <v>276925</v>
      </c>
      <c r="D4937" s="43" t="n">
        <f aca="false">NORMSINV(Inputs!$B$8)*STDEV(Prices_MTM!I4920:I5169)</f>
        <v>266130.337526392</v>
      </c>
      <c r="E4937" s="43" t="n">
        <f aca="false">-PERCENTILE(Prices_MTM!I4920:I5169,1-Inputs!$B$9)</f>
        <v>452580.000000001</v>
      </c>
      <c r="F4937" s="43" t="n">
        <f aca="false">NORMSINV(Inputs!$B$9)*STDEV(Prices_MTM!I4920:I5169)</f>
        <v>376393.215042325</v>
      </c>
      <c r="G4937" s="52" t="n">
        <f aca="false">IF(-B4937&gt;C4937,1,0)</f>
        <v>0</v>
      </c>
      <c r="H4937" s="52" t="n">
        <f aca="false">IF(-B4937&gt;D4937,1,0)</f>
        <v>0</v>
      </c>
      <c r="I4937" s="52" t="n">
        <f aca="false">IF(-B4937&gt;E4937,1,0)</f>
        <v>0</v>
      </c>
      <c r="J4937" s="52" t="n">
        <f aca="false">IF(-B4937&gt;F4937,1,0)</f>
        <v>0</v>
      </c>
    </row>
    <row r="4938" customFormat="false" ht="15" hidden="false" customHeight="false" outlineLevel="0" collapsed="false">
      <c r="A4938" s="51" t="n">
        <f aca="false">Prices_MTM!A5171</f>
        <v>45001</v>
      </c>
      <c r="B4938" s="43" t="n">
        <f aca="false">Prices_MTM!I5171</f>
        <v>136000.000000001</v>
      </c>
      <c r="C4938" s="43" t="n">
        <f aca="false">-PERCENTILE(Prices_MTM!I4921:I5170,1-Inputs!$B$8)</f>
        <v>276925</v>
      </c>
      <c r="D4938" s="43" t="n">
        <f aca="false">NORMSINV(Inputs!$B$8)*STDEV(Prices_MTM!I4921:I5170)</f>
        <v>266199.749464985</v>
      </c>
      <c r="E4938" s="43" t="n">
        <f aca="false">-PERCENTILE(Prices_MTM!I4921:I5170,1-Inputs!$B$9)</f>
        <v>452580.000000001</v>
      </c>
      <c r="F4938" s="43" t="n">
        <f aca="false">NORMSINV(Inputs!$B$9)*STDEV(Prices_MTM!I4921:I5170)</f>
        <v>376491.385671694</v>
      </c>
      <c r="G4938" s="52" t="n">
        <f aca="false">IF(-B4938&gt;C4938,1,0)</f>
        <v>0</v>
      </c>
      <c r="H4938" s="52" t="n">
        <f aca="false">IF(-B4938&gt;D4938,1,0)</f>
        <v>0</v>
      </c>
      <c r="I4938" s="52" t="n">
        <f aca="false">IF(-B4938&gt;E4938,1,0)</f>
        <v>0</v>
      </c>
      <c r="J4938" s="52" t="n">
        <f aca="false">IF(-B4938&gt;F4938,1,0)</f>
        <v>0</v>
      </c>
    </row>
    <row r="4939" customFormat="false" ht="15" hidden="false" customHeight="false" outlineLevel="0" collapsed="false">
      <c r="A4939" s="51" t="n">
        <f aca="false">Prices_MTM!A5172</f>
        <v>45002</v>
      </c>
      <c r="B4939" s="43" t="n">
        <f aca="false">Prices_MTM!I5172</f>
        <v>-49500.0000000004</v>
      </c>
      <c r="C4939" s="43" t="n">
        <f aca="false">-PERCENTILE(Prices_MTM!I4922:I5171,1-Inputs!$B$8)</f>
        <v>272525</v>
      </c>
      <c r="D4939" s="43" t="n">
        <f aca="false">NORMSINV(Inputs!$B$8)*STDEV(Prices_MTM!I4922:I5171)</f>
        <v>258044.488322645</v>
      </c>
      <c r="E4939" s="43" t="n">
        <f aca="false">-PERCENTILE(Prices_MTM!I4922:I5171,1-Inputs!$B$9)</f>
        <v>447520.000000001</v>
      </c>
      <c r="F4939" s="43" t="n">
        <f aca="false">NORMSINV(Inputs!$B$9)*STDEV(Prices_MTM!I4922:I5171)</f>
        <v>364957.244207756</v>
      </c>
      <c r="G4939" s="52" t="n">
        <f aca="false">IF(-B4939&gt;C4939,1,0)</f>
        <v>0</v>
      </c>
      <c r="H4939" s="52" t="n">
        <f aca="false">IF(-B4939&gt;D4939,1,0)</f>
        <v>0</v>
      </c>
      <c r="I4939" s="52" t="n">
        <f aca="false">IF(-B4939&gt;E4939,1,0)</f>
        <v>0</v>
      </c>
      <c r="J4939" s="52" t="n">
        <f aca="false">IF(-B4939&gt;F4939,1,0)</f>
        <v>0</v>
      </c>
    </row>
    <row r="4940" customFormat="false" ht="15" hidden="false" customHeight="false" outlineLevel="0" collapsed="false">
      <c r="A4940" s="51" t="n">
        <f aca="false">Prices_MTM!A5173</f>
        <v>45005</v>
      </c>
      <c r="B4940" s="43" t="n">
        <f aca="false">Prices_MTM!I5173</f>
        <v>25500.0000000003</v>
      </c>
      <c r="C4940" s="43" t="n">
        <f aca="false">-PERCENTILE(Prices_MTM!I4923:I5172,1-Inputs!$B$8)</f>
        <v>272525</v>
      </c>
      <c r="D4940" s="43" t="n">
        <f aca="false">NORMSINV(Inputs!$B$8)*STDEV(Prices_MTM!I4923:I5172)</f>
        <v>257408.8675318</v>
      </c>
      <c r="E4940" s="43" t="n">
        <f aca="false">-PERCENTILE(Prices_MTM!I4923:I5172,1-Inputs!$B$9)</f>
        <v>447520.000000001</v>
      </c>
      <c r="F4940" s="43" t="n">
        <f aca="false">NORMSINV(Inputs!$B$9)*STDEV(Prices_MTM!I4923:I5172)</f>
        <v>364058.273593442</v>
      </c>
      <c r="G4940" s="52" t="n">
        <f aca="false">IF(-B4940&gt;C4940,1,0)</f>
        <v>0</v>
      </c>
      <c r="H4940" s="52" t="n">
        <f aca="false">IF(-B4940&gt;D4940,1,0)</f>
        <v>0</v>
      </c>
      <c r="I4940" s="52" t="n">
        <f aca="false">IF(-B4940&gt;E4940,1,0)</f>
        <v>0</v>
      </c>
      <c r="J4940" s="52" t="n">
        <f aca="false">IF(-B4940&gt;F4940,1,0)</f>
        <v>0</v>
      </c>
    </row>
    <row r="4941" customFormat="false" ht="15" hidden="false" customHeight="false" outlineLevel="0" collapsed="false">
      <c r="A4941" s="51" t="n">
        <f aca="false">Prices_MTM!A5174</f>
        <v>45006</v>
      </c>
      <c r="B4941" s="43" t="n">
        <f aca="false">Prices_MTM!I5174</f>
        <v>66000.0000000004</v>
      </c>
      <c r="C4941" s="43" t="n">
        <f aca="false">-PERCENTILE(Prices_MTM!I4924:I5173,1-Inputs!$B$8)</f>
        <v>272525</v>
      </c>
      <c r="D4941" s="43" t="n">
        <f aca="false">NORMSINV(Inputs!$B$8)*STDEV(Prices_MTM!I4924:I5173)</f>
        <v>256843.777225689</v>
      </c>
      <c r="E4941" s="43" t="n">
        <f aca="false">-PERCENTILE(Prices_MTM!I4924:I5173,1-Inputs!$B$9)</f>
        <v>447520.000000001</v>
      </c>
      <c r="F4941" s="43" t="n">
        <f aca="false">NORMSINV(Inputs!$B$9)*STDEV(Prices_MTM!I4924:I5173)</f>
        <v>363259.055589649</v>
      </c>
      <c r="G4941" s="52" t="n">
        <f aca="false">IF(-B4941&gt;C4941,1,0)</f>
        <v>0</v>
      </c>
      <c r="H4941" s="52" t="n">
        <f aca="false">IF(-B4941&gt;D4941,1,0)</f>
        <v>0</v>
      </c>
      <c r="I4941" s="52" t="n">
        <f aca="false">IF(-B4941&gt;E4941,1,0)</f>
        <v>0</v>
      </c>
      <c r="J4941" s="52" t="n">
        <f aca="false">IF(-B4941&gt;F4941,1,0)</f>
        <v>0</v>
      </c>
    </row>
    <row r="4942" customFormat="false" ht="15" hidden="false" customHeight="false" outlineLevel="0" collapsed="false">
      <c r="A4942" s="51" t="n">
        <f aca="false">Prices_MTM!A5175</f>
        <v>45007</v>
      </c>
      <c r="B4942" s="43" t="n">
        <f aca="false">Prices_MTM!I5175</f>
        <v>65999.999999999</v>
      </c>
      <c r="C4942" s="43" t="n">
        <f aca="false">-PERCENTILE(Prices_MTM!I4925:I5174,1-Inputs!$B$8)</f>
        <v>272525</v>
      </c>
      <c r="D4942" s="43" t="n">
        <f aca="false">NORMSINV(Inputs!$B$8)*STDEV(Prices_MTM!I4925:I5174)</f>
        <v>255967.930140143</v>
      </c>
      <c r="E4942" s="43" t="n">
        <f aca="false">-PERCENTILE(Prices_MTM!I4925:I5174,1-Inputs!$B$9)</f>
        <v>447520.000000001</v>
      </c>
      <c r="F4942" s="43" t="n">
        <f aca="false">NORMSINV(Inputs!$B$9)*STDEV(Prices_MTM!I4925:I5174)</f>
        <v>362020.328342397</v>
      </c>
      <c r="G4942" s="52" t="n">
        <f aca="false">IF(-B4942&gt;C4942,1,0)</f>
        <v>0</v>
      </c>
      <c r="H4942" s="52" t="n">
        <f aca="false">IF(-B4942&gt;D4942,1,0)</f>
        <v>0</v>
      </c>
      <c r="I4942" s="52" t="n">
        <f aca="false">IF(-B4942&gt;E4942,1,0)</f>
        <v>0</v>
      </c>
      <c r="J4942" s="52" t="n">
        <f aca="false">IF(-B4942&gt;F4942,1,0)</f>
        <v>0</v>
      </c>
    </row>
    <row r="4943" customFormat="false" ht="15" hidden="false" customHeight="false" outlineLevel="0" collapsed="false">
      <c r="A4943" s="51" t="n">
        <f aca="false">Prices_MTM!A5176</f>
        <v>45008</v>
      </c>
      <c r="B4943" s="43" t="n">
        <f aca="false">Prices_MTM!I5176</f>
        <v>-5499.99999999997</v>
      </c>
      <c r="C4943" s="43" t="n">
        <f aca="false">-PERCENTILE(Prices_MTM!I4926:I5175,1-Inputs!$B$8)</f>
        <v>263875.000000001</v>
      </c>
      <c r="D4943" s="43" t="n">
        <f aca="false">NORMSINV(Inputs!$B$8)*STDEV(Prices_MTM!I4926:I5175)</f>
        <v>252448.235485664</v>
      </c>
      <c r="E4943" s="43" t="n">
        <f aca="false">-PERCENTILE(Prices_MTM!I4926:I5175,1-Inputs!$B$9)</f>
        <v>447520.000000001</v>
      </c>
      <c r="F4943" s="43" t="n">
        <f aca="false">NORMSINV(Inputs!$B$9)*STDEV(Prices_MTM!I4926:I5175)</f>
        <v>357042.357024734</v>
      </c>
      <c r="G4943" s="52" t="n">
        <f aca="false">IF(-B4943&gt;C4943,1,0)</f>
        <v>0</v>
      </c>
      <c r="H4943" s="52" t="n">
        <f aca="false">IF(-B4943&gt;D4943,1,0)</f>
        <v>0</v>
      </c>
      <c r="I4943" s="52" t="n">
        <f aca="false">IF(-B4943&gt;E4943,1,0)</f>
        <v>0</v>
      </c>
      <c r="J4943" s="52" t="n">
        <f aca="false">IF(-B4943&gt;F4943,1,0)</f>
        <v>0</v>
      </c>
    </row>
    <row r="4944" customFormat="false" ht="15" hidden="false" customHeight="false" outlineLevel="0" collapsed="false">
      <c r="A4944" s="51" t="n">
        <f aca="false">Prices_MTM!A5177</f>
        <v>45009</v>
      </c>
      <c r="B4944" s="43" t="n">
        <f aca="false">Prices_MTM!I5177</f>
        <v>-20999.9999999994</v>
      </c>
      <c r="C4944" s="43" t="n">
        <f aca="false">-PERCENTILE(Prices_MTM!I4927:I5176,1-Inputs!$B$8)</f>
        <v>263875.000000001</v>
      </c>
      <c r="D4944" s="43" t="n">
        <f aca="false">NORMSINV(Inputs!$B$8)*STDEV(Prices_MTM!I4927:I5176)</f>
        <v>252104.867983254</v>
      </c>
      <c r="E4944" s="43" t="n">
        <f aca="false">-PERCENTILE(Prices_MTM!I4927:I5176,1-Inputs!$B$9)</f>
        <v>447520.000000001</v>
      </c>
      <c r="F4944" s="43" t="n">
        <f aca="false">NORMSINV(Inputs!$B$9)*STDEV(Prices_MTM!I4927:I5176)</f>
        <v>356556.725813448</v>
      </c>
      <c r="G4944" s="52" t="n">
        <f aca="false">IF(-B4944&gt;C4944,1,0)</f>
        <v>0</v>
      </c>
      <c r="H4944" s="52" t="n">
        <f aca="false">IF(-B4944&gt;D4944,1,0)</f>
        <v>0</v>
      </c>
      <c r="I4944" s="52" t="n">
        <f aca="false">IF(-B4944&gt;E4944,1,0)</f>
        <v>0</v>
      </c>
      <c r="J4944" s="52" t="n">
        <f aca="false">IF(-B4944&gt;F4944,1,0)</f>
        <v>0</v>
      </c>
    </row>
    <row r="4945" customFormat="false" ht="15" hidden="false" customHeight="false" outlineLevel="0" collapsed="false">
      <c r="A4945" s="51" t="n">
        <f aca="false">Prices_MTM!A5178</f>
        <v>45012</v>
      </c>
      <c r="B4945" s="43" t="n">
        <f aca="false">Prices_MTM!I5178</f>
        <v>206500.000000001</v>
      </c>
      <c r="C4945" s="43" t="n">
        <f aca="false">-PERCENTILE(Prices_MTM!I4928:I5177,1-Inputs!$B$8)</f>
        <v>263875.000000001</v>
      </c>
      <c r="D4945" s="43" t="n">
        <f aca="false">NORMSINV(Inputs!$B$8)*STDEV(Prices_MTM!I4928:I5177)</f>
        <v>249106.584017353</v>
      </c>
      <c r="E4945" s="43" t="n">
        <f aca="false">-PERCENTILE(Prices_MTM!I4928:I5177,1-Inputs!$B$9)</f>
        <v>447520.000000001</v>
      </c>
      <c r="F4945" s="43" t="n">
        <f aca="false">NORMSINV(Inputs!$B$9)*STDEV(Prices_MTM!I4928:I5177)</f>
        <v>352316.195582941</v>
      </c>
      <c r="G4945" s="52" t="n">
        <f aca="false">IF(-B4945&gt;C4945,1,0)</f>
        <v>0</v>
      </c>
      <c r="H4945" s="52" t="n">
        <f aca="false">IF(-B4945&gt;D4945,1,0)</f>
        <v>0</v>
      </c>
      <c r="I4945" s="52" t="n">
        <f aca="false">IF(-B4945&gt;E4945,1,0)</f>
        <v>0</v>
      </c>
      <c r="J4945" s="52" t="n">
        <f aca="false">IF(-B4945&gt;F4945,1,0)</f>
        <v>0</v>
      </c>
    </row>
    <row r="4946" customFormat="false" ht="15" hidden="false" customHeight="false" outlineLevel="0" collapsed="false">
      <c r="A4946" s="51" t="n">
        <f aca="false">Prices_MTM!A5179</f>
        <v>45013</v>
      </c>
      <c r="B4946" s="43" t="n">
        <f aca="false">Prices_MTM!I5179</f>
        <v>-38499.9999999998</v>
      </c>
      <c r="C4946" s="43" t="n">
        <f aca="false">-PERCENTILE(Prices_MTM!I4929:I5178,1-Inputs!$B$8)</f>
        <v>263875.000000001</v>
      </c>
      <c r="D4946" s="43" t="n">
        <f aca="false">NORMSINV(Inputs!$B$8)*STDEV(Prices_MTM!I4929:I5178)</f>
        <v>249679.352409148</v>
      </c>
      <c r="E4946" s="43" t="n">
        <f aca="false">-PERCENTILE(Prices_MTM!I4929:I5178,1-Inputs!$B$9)</f>
        <v>447520.000000001</v>
      </c>
      <c r="F4946" s="43" t="n">
        <f aca="false">NORMSINV(Inputs!$B$9)*STDEV(Prices_MTM!I4929:I5178)</f>
        <v>353126.27284984</v>
      </c>
      <c r="G4946" s="52" t="n">
        <f aca="false">IF(-B4946&gt;C4946,1,0)</f>
        <v>0</v>
      </c>
      <c r="H4946" s="52" t="n">
        <f aca="false">IF(-B4946&gt;D4946,1,0)</f>
        <v>0</v>
      </c>
      <c r="I4946" s="52" t="n">
        <f aca="false">IF(-B4946&gt;E4946,1,0)</f>
        <v>0</v>
      </c>
      <c r="J4946" s="52" t="n">
        <f aca="false">IF(-B4946&gt;F4946,1,0)</f>
        <v>0</v>
      </c>
    </row>
    <row r="4947" customFormat="false" ht="15" hidden="false" customHeight="false" outlineLevel="0" collapsed="false">
      <c r="A4947" s="51" t="n">
        <f aca="false">Prices_MTM!A5180</f>
        <v>45014</v>
      </c>
      <c r="B4947" s="43" t="n">
        <f aca="false">Prices_MTM!I5180</f>
        <v>10999.9999999992</v>
      </c>
      <c r="C4947" s="43" t="n">
        <f aca="false">-PERCENTILE(Prices_MTM!I4930:I5179,1-Inputs!$B$8)</f>
        <v>263875.000000001</v>
      </c>
      <c r="D4947" s="43" t="n">
        <f aca="false">NORMSINV(Inputs!$B$8)*STDEV(Prices_MTM!I4930:I5179)</f>
        <v>246984.175239861</v>
      </c>
      <c r="E4947" s="43" t="n">
        <f aca="false">-PERCENTILE(Prices_MTM!I4930:I5179,1-Inputs!$B$9)</f>
        <v>447520.000000001</v>
      </c>
      <c r="F4947" s="43" t="n">
        <f aca="false">NORMSINV(Inputs!$B$9)*STDEV(Prices_MTM!I4930:I5179)</f>
        <v>349314.432346102</v>
      </c>
      <c r="G4947" s="52" t="n">
        <f aca="false">IF(-B4947&gt;C4947,1,0)</f>
        <v>0</v>
      </c>
      <c r="H4947" s="52" t="n">
        <f aca="false">IF(-B4947&gt;D4947,1,0)</f>
        <v>0</v>
      </c>
      <c r="I4947" s="52" t="n">
        <f aca="false">IF(-B4947&gt;E4947,1,0)</f>
        <v>0</v>
      </c>
      <c r="J4947" s="52" t="n">
        <f aca="false">IF(-B4947&gt;F4947,1,0)</f>
        <v>0</v>
      </c>
    </row>
    <row r="4948" customFormat="false" ht="15" hidden="false" customHeight="false" outlineLevel="0" collapsed="false">
      <c r="A4948" s="51" t="n">
        <f aca="false">Prices_MTM!A5181</f>
        <v>45015</v>
      </c>
      <c r="B4948" s="43" t="n">
        <f aca="false">Prices_MTM!I5181</f>
        <v>89999.9999999992</v>
      </c>
      <c r="C4948" s="43" t="n">
        <f aca="false">-PERCENTILE(Prices_MTM!I4931:I5180,1-Inputs!$B$8)</f>
        <v>263875.000000001</v>
      </c>
      <c r="D4948" s="43" t="n">
        <f aca="false">NORMSINV(Inputs!$B$8)*STDEV(Prices_MTM!I4931:I5180)</f>
        <v>246893.97542393</v>
      </c>
      <c r="E4948" s="43" t="n">
        <f aca="false">-PERCENTILE(Prices_MTM!I4931:I5180,1-Inputs!$B$9)</f>
        <v>447520.000000001</v>
      </c>
      <c r="F4948" s="43" t="n">
        <f aca="false">NORMSINV(Inputs!$B$9)*STDEV(Prices_MTM!I4931:I5180)</f>
        <v>349186.86102511</v>
      </c>
      <c r="G4948" s="52" t="n">
        <f aca="false">IF(-B4948&gt;C4948,1,0)</f>
        <v>0</v>
      </c>
      <c r="H4948" s="52" t="n">
        <f aca="false">IF(-B4948&gt;D4948,1,0)</f>
        <v>0</v>
      </c>
      <c r="I4948" s="52" t="n">
        <f aca="false">IF(-B4948&gt;E4948,1,0)</f>
        <v>0</v>
      </c>
      <c r="J4948" s="52" t="n">
        <f aca="false">IF(-B4948&gt;F4948,1,0)</f>
        <v>0</v>
      </c>
    </row>
    <row r="4949" customFormat="false" ht="15" hidden="false" customHeight="false" outlineLevel="0" collapsed="false">
      <c r="A4949" s="51" t="n">
        <f aca="false">Prices_MTM!A5182</f>
        <v>45016</v>
      </c>
      <c r="B4949" s="43" t="n">
        <f aca="false">Prices_MTM!I5182</f>
        <v>99000.0000000016</v>
      </c>
      <c r="C4949" s="43" t="n">
        <f aca="false">-PERCENTILE(Prices_MTM!I4932:I5181,1-Inputs!$B$8)</f>
        <v>263875.000000001</v>
      </c>
      <c r="D4949" s="43" t="n">
        <f aca="false">NORMSINV(Inputs!$B$8)*STDEV(Prices_MTM!I4932:I5181)</f>
        <v>246908.557416004</v>
      </c>
      <c r="E4949" s="43" t="n">
        <f aca="false">-PERCENTILE(Prices_MTM!I4932:I5181,1-Inputs!$B$9)</f>
        <v>447520.000000001</v>
      </c>
      <c r="F4949" s="43" t="n">
        <f aca="false">NORMSINV(Inputs!$B$9)*STDEV(Prices_MTM!I4932:I5181)</f>
        <v>349207.484614774</v>
      </c>
      <c r="G4949" s="52" t="n">
        <f aca="false">IF(-B4949&gt;C4949,1,0)</f>
        <v>0</v>
      </c>
      <c r="H4949" s="52" t="n">
        <f aca="false">IF(-B4949&gt;D4949,1,0)</f>
        <v>0</v>
      </c>
      <c r="I4949" s="52" t="n">
        <f aca="false">IF(-B4949&gt;E4949,1,0)</f>
        <v>0</v>
      </c>
      <c r="J4949" s="52" t="n">
        <f aca="false">IF(-B4949&gt;F4949,1,0)</f>
        <v>0</v>
      </c>
    </row>
    <row r="4950" customFormat="false" ht="15" hidden="false" customHeight="false" outlineLevel="0" collapsed="false">
      <c r="A4950" s="51" t="n">
        <f aca="false">Prices_MTM!A5183</f>
        <v>45019</v>
      </c>
      <c r="B4950" s="43" t="n">
        <f aca="false">Prices_MTM!I5183</f>
        <v>141000</v>
      </c>
      <c r="C4950" s="43" t="n">
        <f aca="false">-PERCENTILE(Prices_MTM!I4933:I5182,1-Inputs!$B$8)</f>
        <v>263875.000000001</v>
      </c>
      <c r="D4950" s="43" t="n">
        <f aca="false">NORMSINV(Inputs!$B$8)*STDEV(Prices_MTM!I4933:I5182)</f>
        <v>246865.013853309</v>
      </c>
      <c r="E4950" s="43" t="n">
        <f aca="false">-PERCENTILE(Prices_MTM!I4933:I5182,1-Inputs!$B$9)</f>
        <v>447520.000000001</v>
      </c>
      <c r="F4950" s="43" t="n">
        <f aca="false">NORMSINV(Inputs!$B$9)*STDEV(Prices_MTM!I4933:I5182)</f>
        <v>349145.900123095</v>
      </c>
      <c r="G4950" s="52" t="n">
        <f aca="false">IF(-B4950&gt;C4950,1,0)</f>
        <v>0</v>
      </c>
      <c r="H4950" s="52" t="n">
        <f aca="false">IF(-B4950&gt;D4950,1,0)</f>
        <v>0</v>
      </c>
      <c r="I4950" s="52" t="n">
        <f aca="false">IF(-B4950&gt;E4950,1,0)</f>
        <v>0</v>
      </c>
      <c r="J4950" s="52" t="n">
        <f aca="false">IF(-B4950&gt;F4950,1,0)</f>
        <v>0</v>
      </c>
    </row>
    <row r="4951" customFormat="false" ht="15" hidden="false" customHeight="false" outlineLevel="0" collapsed="false">
      <c r="A4951" s="51" t="n">
        <f aca="false">Prices_MTM!A5184</f>
        <v>45020</v>
      </c>
      <c r="B4951" s="43" t="n">
        <f aca="false">Prices_MTM!I5184</f>
        <v>35499.9999999997</v>
      </c>
      <c r="C4951" s="43" t="n">
        <f aca="false">-PERCENTILE(Prices_MTM!I4934:I5183,1-Inputs!$B$8)</f>
        <v>263875.000000001</v>
      </c>
      <c r="D4951" s="43" t="n">
        <f aca="false">NORMSINV(Inputs!$B$8)*STDEV(Prices_MTM!I4934:I5183)</f>
        <v>245711.841233081</v>
      </c>
      <c r="E4951" s="43" t="n">
        <f aca="false">-PERCENTILE(Prices_MTM!I4934:I5183,1-Inputs!$B$9)</f>
        <v>447520.000000001</v>
      </c>
      <c r="F4951" s="43" t="n">
        <f aca="false">NORMSINV(Inputs!$B$9)*STDEV(Prices_MTM!I4934:I5183)</f>
        <v>347514.946079821</v>
      </c>
      <c r="G4951" s="52" t="n">
        <f aca="false">IF(-B4951&gt;C4951,1,0)</f>
        <v>0</v>
      </c>
      <c r="H4951" s="52" t="n">
        <f aca="false">IF(-B4951&gt;D4951,1,0)</f>
        <v>0</v>
      </c>
      <c r="I4951" s="52" t="n">
        <f aca="false">IF(-B4951&gt;E4951,1,0)</f>
        <v>0</v>
      </c>
      <c r="J4951" s="52" t="n">
        <f aca="false">IF(-B4951&gt;F4951,1,0)</f>
        <v>0</v>
      </c>
    </row>
    <row r="4952" customFormat="false" ht="15" hidden="false" customHeight="false" outlineLevel="0" collapsed="false">
      <c r="A4952" s="51" t="n">
        <f aca="false">Prices_MTM!A5185</f>
        <v>45021</v>
      </c>
      <c r="B4952" s="43" t="n">
        <f aca="false">Prices_MTM!I5185</f>
        <v>-10500.0000000004</v>
      </c>
      <c r="C4952" s="43" t="n">
        <f aca="false">-PERCENTILE(Prices_MTM!I4935:I5184,1-Inputs!$B$8)</f>
        <v>256775.000000001</v>
      </c>
      <c r="D4952" s="43" t="n">
        <f aca="false">NORMSINV(Inputs!$B$8)*STDEV(Prices_MTM!I4935:I5184)</f>
        <v>241220.757282681</v>
      </c>
      <c r="E4952" s="43" t="n">
        <f aca="false">-PERCENTILE(Prices_MTM!I4935:I5184,1-Inputs!$B$9)</f>
        <v>442825.000000001</v>
      </c>
      <c r="F4952" s="43" t="n">
        <f aca="false">NORMSINV(Inputs!$B$9)*STDEV(Prices_MTM!I4935:I5184)</f>
        <v>341163.1203435</v>
      </c>
      <c r="G4952" s="52" t="n">
        <f aca="false">IF(-B4952&gt;C4952,1,0)</f>
        <v>0</v>
      </c>
      <c r="H4952" s="52" t="n">
        <f aca="false">IF(-B4952&gt;D4952,1,0)</f>
        <v>0</v>
      </c>
      <c r="I4952" s="52" t="n">
        <f aca="false">IF(-B4952&gt;E4952,1,0)</f>
        <v>0</v>
      </c>
      <c r="J4952" s="52" t="n">
        <f aca="false">IF(-B4952&gt;F4952,1,0)</f>
        <v>0</v>
      </c>
    </row>
    <row r="4953" customFormat="false" ht="15" hidden="false" customHeight="false" outlineLevel="0" collapsed="false">
      <c r="A4953" s="51" t="n">
        <f aca="false">Prices_MTM!A5186</f>
        <v>45022</v>
      </c>
      <c r="B4953" s="43" t="n">
        <f aca="false">Prices_MTM!I5186</f>
        <v>-32499.9999999996</v>
      </c>
      <c r="C4953" s="43" t="n">
        <f aca="false">-PERCENTILE(Prices_MTM!I4936:I5185,1-Inputs!$B$8)</f>
        <v>256775.000000001</v>
      </c>
      <c r="D4953" s="43" t="n">
        <f aca="false">NORMSINV(Inputs!$B$8)*STDEV(Prices_MTM!I4936:I5185)</f>
        <v>239920.914623781</v>
      </c>
      <c r="E4953" s="43" t="n">
        <f aca="false">-PERCENTILE(Prices_MTM!I4936:I5185,1-Inputs!$B$9)</f>
        <v>442825.000000001</v>
      </c>
      <c r="F4953" s="43" t="n">
        <f aca="false">NORMSINV(Inputs!$B$9)*STDEV(Prices_MTM!I4936:I5185)</f>
        <v>339324.728065565</v>
      </c>
      <c r="G4953" s="52" t="n">
        <f aca="false">IF(-B4953&gt;C4953,1,0)</f>
        <v>0</v>
      </c>
      <c r="H4953" s="52" t="n">
        <f aca="false">IF(-B4953&gt;D4953,1,0)</f>
        <v>0</v>
      </c>
      <c r="I4953" s="52" t="n">
        <f aca="false">IF(-B4953&gt;E4953,1,0)</f>
        <v>0</v>
      </c>
      <c r="J4953" s="52" t="n">
        <f aca="false">IF(-B4953&gt;F4953,1,0)</f>
        <v>0</v>
      </c>
    </row>
    <row r="4954" customFormat="false" ht="15" hidden="false" customHeight="false" outlineLevel="0" collapsed="false">
      <c r="A4954" s="51" t="n">
        <f aca="false">Prices_MTM!A5187</f>
        <v>45027</v>
      </c>
      <c r="B4954" s="43" t="n">
        <f aca="false">Prices_MTM!I5187</f>
        <v>46000.0000000008</v>
      </c>
      <c r="C4954" s="43" t="n">
        <f aca="false">-PERCENTILE(Prices_MTM!I4937:I5186,1-Inputs!$B$8)</f>
        <v>256775.000000001</v>
      </c>
      <c r="D4954" s="43" t="n">
        <f aca="false">NORMSINV(Inputs!$B$8)*STDEV(Prices_MTM!I4937:I5186)</f>
        <v>238834.780899738</v>
      </c>
      <c r="E4954" s="43" t="n">
        <f aca="false">-PERCENTILE(Prices_MTM!I4937:I5186,1-Inputs!$B$9)</f>
        <v>442825.000000001</v>
      </c>
      <c r="F4954" s="43" t="n">
        <f aca="false">NORMSINV(Inputs!$B$9)*STDEV(Prices_MTM!I4937:I5186)</f>
        <v>337788.588412498</v>
      </c>
      <c r="G4954" s="52" t="n">
        <f aca="false">IF(-B4954&gt;C4954,1,0)</f>
        <v>0</v>
      </c>
      <c r="H4954" s="52" t="n">
        <f aca="false">IF(-B4954&gt;D4954,1,0)</f>
        <v>0</v>
      </c>
      <c r="I4954" s="52" t="n">
        <f aca="false">IF(-B4954&gt;E4954,1,0)</f>
        <v>0</v>
      </c>
      <c r="J4954" s="52" t="n">
        <f aca="false">IF(-B4954&gt;F4954,1,0)</f>
        <v>0</v>
      </c>
    </row>
    <row r="4955" customFormat="false" ht="15" hidden="false" customHeight="false" outlineLevel="0" collapsed="false">
      <c r="A4955" s="51" t="n">
        <f aca="false">Prices_MTM!A5188</f>
        <v>45028</v>
      </c>
      <c r="B4955" s="43" t="n">
        <f aca="false">Prices_MTM!I5188</f>
        <v>122499.999999999</v>
      </c>
      <c r="C4955" s="43" t="n">
        <f aca="false">-PERCENTILE(Prices_MTM!I4938:I5187,1-Inputs!$B$8)</f>
        <v>255825</v>
      </c>
      <c r="D4955" s="43" t="n">
        <f aca="false">NORMSINV(Inputs!$B$8)*STDEV(Prices_MTM!I4938:I5187)</f>
        <v>236715.549386763</v>
      </c>
      <c r="E4955" s="43" t="n">
        <f aca="false">-PERCENTILE(Prices_MTM!I4938:I5187,1-Inputs!$B$9)</f>
        <v>442825.000000001</v>
      </c>
      <c r="F4955" s="43" t="n">
        <f aca="false">NORMSINV(Inputs!$B$9)*STDEV(Prices_MTM!I4938:I5187)</f>
        <v>334791.318841499</v>
      </c>
      <c r="G4955" s="52" t="n">
        <f aca="false">IF(-B4955&gt;C4955,1,0)</f>
        <v>0</v>
      </c>
      <c r="H4955" s="52" t="n">
        <f aca="false">IF(-B4955&gt;D4955,1,0)</f>
        <v>0</v>
      </c>
      <c r="I4955" s="52" t="n">
        <f aca="false">IF(-B4955&gt;E4955,1,0)</f>
        <v>0</v>
      </c>
      <c r="J4955" s="52" t="n">
        <f aca="false">IF(-B4955&gt;F4955,1,0)</f>
        <v>0</v>
      </c>
    </row>
    <row r="4956" customFormat="false" ht="15" hidden="false" customHeight="false" outlineLevel="0" collapsed="false">
      <c r="A4956" s="51" t="n">
        <f aca="false">Prices_MTM!A5189</f>
        <v>45029</v>
      </c>
      <c r="B4956" s="43" t="n">
        <f aca="false">Prices_MTM!I5189</f>
        <v>-20000.000000001</v>
      </c>
      <c r="C4956" s="43" t="n">
        <f aca="false">-PERCENTILE(Prices_MTM!I4939:I5188,1-Inputs!$B$8)</f>
        <v>255825</v>
      </c>
      <c r="D4956" s="43" t="n">
        <f aca="false">NORMSINV(Inputs!$B$8)*STDEV(Prices_MTM!I4939:I5188)</f>
        <v>236996.208230394</v>
      </c>
      <c r="E4956" s="43" t="n">
        <f aca="false">-PERCENTILE(Prices_MTM!I4939:I5188,1-Inputs!$B$9)</f>
        <v>442825.000000001</v>
      </c>
      <c r="F4956" s="43" t="n">
        <f aca="false">NORMSINV(Inputs!$B$9)*STDEV(Prices_MTM!I4939:I5188)</f>
        <v>335188.259999979</v>
      </c>
      <c r="G4956" s="52" t="n">
        <f aca="false">IF(-B4956&gt;C4956,1,0)</f>
        <v>0</v>
      </c>
      <c r="H4956" s="52" t="n">
        <f aca="false">IF(-B4956&gt;D4956,1,0)</f>
        <v>0</v>
      </c>
      <c r="I4956" s="52" t="n">
        <f aca="false">IF(-B4956&gt;E4956,1,0)</f>
        <v>0</v>
      </c>
      <c r="J4956" s="52" t="n">
        <f aca="false">IF(-B4956&gt;F4956,1,0)</f>
        <v>0</v>
      </c>
    </row>
    <row r="4957" customFormat="false" ht="15" hidden="false" customHeight="false" outlineLevel="0" collapsed="false">
      <c r="A4957" s="51" t="n">
        <f aca="false">Prices_MTM!A5190</f>
        <v>45030</v>
      </c>
      <c r="B4957" s="43" t="n">
        <f aca="false">Prices_MTM!I5190</f>
        <v>2000.00000000031</v>
      </c>
      <c r="C4957" s="43" t="n">
        <f aca="false">-PERCENTILE(Prices_MTM!I4940:I5189,1-Inputs!$B$8)</f>
        <v>255825</v>
      </c>
      <c r="D4957" s="43" t="n">
        <f aca="false">NORMSINV(Inputs!$B$8)*STDEV(Prices_MTM!I4940:I5189)</f>
        <v>234937.365107546</v>
      </c>
      <c r="E4957" s="43" t="n">
        <f aca="false">-PERCENTILE(Prices_MTM!I4940:I5189,1-Inputs!$B$9)</f>
        <v>442825.000000001</v>
      </c>
      <c r="F4957" s="43" t="n">
        <f aca="false">NORMSINV(Inputs!$B$9)*STDEV(Prices_MTM!I4940:I5189)</f>
        <v>332276.398881552</v>
      </c>
      <c r="G4957" s="52" t="n">
        <f aca="false">IF(-B4957&gt;C4957,1,0)</f>
        <v>0</v>
      </c>
      <c r="H4957" s="52" t="n">
        <f aca="false">IF(-B4957&gt;D4957,1,0)</f>
        <v>0</v>
      </c>
      <c r="I4957" s="52" t="n">
        <f aca="false">IF(-B4957&gt;E4957,1,0)</f>
        <v>0</v>
      </c>
      <c r="J4957" s="52" t="n">
        <f aca="false">IF(-B4957&gt;F4957,1,0)</f>
        <v>0</v>
      </c>
    </row>
    <row r="4958" customFormat="false" ht="15" hidden="false" customHeight="false" outlineLevel="0" collapsed="false">
      <c r="A4958" s="51" t="n">
        <f aca="false">Prices_MTM!A5191</f>
        <v>45033</v>
      </c>
      <c r="B4958" s="43" t="n">
        <f aca="false">Prices_MTM!I5191</f>
        <v>-80999.9999999988</v>
      </c>
      <c r="C4958" s="43" t="n">
        <f aca="false">-PERCENTILE(Prices_MTM!I4941:I5190,1-Inputs!$B$8)</f>
        <v>255825</v>
      </c>
      <c r="D4958" s="43" t="n">
        <f aca="false">NORMSINV(Inputs!$B$8)*STDEV(Prices_MTM!I4941:I5190)</f>
        <v>234881.563431877</v>
      </c>
      <c r="E4958" s="43" t="n">
        <f aca="false">-PERCENTILE(Prices_MTM!I4941:I5190,1-Inputs!$B$9)</f>
        <v>442825.000000001</v>
      </c>
      <c r="F4958" s="43" t="n">
        <f aca="false">NORMSINV(Inputs!$B$9)*STDEV(Prices_MTM!I4941:I5190)</f>
        <v>332197.477506767</v>
      </c>
      <c r="G4958" s="52" t="n">
        <f aca="false">IF(-B4958&gt;C4958,1,0)</f>
        <v>0</v>
      </c>
      <c r="H4958" s="52" t="n">
        <f aca="false">IF(-B4958&gt;D4958,1,0)</f>
        <v>0</v>
      </c>
      <c r="I4958" s="52" t="n">
        <f aca="false">IF(-B4958&gt;E4958,1,0)</f>
        <v>0</v>
      </c>
      <c r="J4958" s="52" t="n">
        <f aca="false">IF(-B4958&gt;F4958,1,0)</f>
        <v>0</v>
      </c>
    </row>
    <row r="4959" customFormat="false" ht="15" hidden="false" customHeight="false" outlineLevel="0" collapsed="false">
      <c r="A4959" s="51" t="n">
        <f aca="false">Prices_MTM!A5192</f>
        <v>45034</v>
      </c>
      <c r="B4959" s="43" t="n">
        <f aca="false">Prices_MTM!I5192</f>
        <v>-500.000000001677</v>
      </c>
      <c r="C4959" s="43" t="n">
        <f aca="false">-PERCENTILE(Prices_MTM!I4942:I5191,1-Inputs!$B$8)</f>
        <v>250949.999999999</v>
      </c>
      <c r="D4959" s="43" t="n">
        <f aca="false">NORMSINV(Inputs!$B$8)*STDEV(Prices_MTM!I4942:I5191)</f>
        <v>233379.313588</v>
      </c>
      <c r="E4959" s="43" t="n">
        <f aca="false">-PERCENTILE(Prices_MTM!I4942:I5191,1-Inputs!$B$9)</f>
        <v>442825.000000001</v>
      </c>
      <c r="F4959" s="43" t="n">
        <f aca="false">NORMSINV(Inputs!$B$9)*STDEV(Prices_MTM!I4942:I5191)</f>
        <v>330072.816884498</v>
      </c>
      <c r="G4959" s="52" t="n">
        <f aca="false">IF(-B4959&gt;C4959,1,0)</f>
        <v>0</v>
      </c>
      <c r="H4959" s="52" t="n">
        <f aca="false">IF(-B4959&gt;D4959,1,0)</f>
        <v>0</v>
      </c>
      <c r="I4959" s="52" t="n">
        <f aca="false">IF(-B4959&gt;E4959,1,0)</f>
        <v>0</v>
      </c>
      <c r="J4959" s="52" t="n">
        <f aca="false">IF(-B4959&gt;F4959,1,0)</f>
        <v>0</v>
      </c>
    </row>
    <row r="4960" customFormat="false" ht="15" hidden="false" customHeight="false" outlineLevel="0" collapsed="false">
      <c r="A4960" s="51" t="n">
        <f aca="false">Prices_MTM!A5193</f>
        <v>45035</v>
      </c>
      <c r="B4960" s="43" t="n">
        <f aca="false">Prices_MTM!I5193</f>
        <v>-159999.999999999</v>
      </c>
      <c r="C4960" s="43" t="n">
        <f aca="false">-PERCENTILE(Prices_MTM!I4943:I5192,1-Inputs!$B$8)</f>
        <v>250949.999999999</v>
      </c>
      <c r="D4960" s="43" t="n">
        <f aca="false">NORMSINV(Inputs!$B$8)*STDEV(Prices_MTM!I4943:I5192)</f>
        <v>233371.787415352</v>
      </c>
      <c r="E4960" s="43" t="n">
        <f aca="false">-PERCENTILE(Prices_MTM!I4943:I5192,1-Inputs!$B$9)</f>
        <v>442825.000000001</v>
      </c>
      <c r="F4960" s="43" t="n">
        <f aca="false">NORMSINV(Inputs!$B$9)*STDEV(Prices_MTM!I4943:I5192)</f>
        <v>330062.172474896</v>
      </c>
      <c r="G4960" s="52" t="n">
        <f aca="false">IF(-B4960&gt;C4960,1,0)</f>
        <v>0</v>
      </c>
      <c r="H4960" s="52" t="n">
        <f aca="false">IF(-B4960&gt;D4960,1,0)</f>
        <v>0</v>
      </c>
      <c r="I4960" s="52" t="n">
        <f aca="false">IF(-B4960&gt;E4960,1,0)</f>
        <v>0</v>
      </c>
      <c r="J4960" s="52" t="n">
        <f aca="false">IF(-B4960&gt;F4960,1,0)</f>
        <v>0</v>
      </c>
    </row>
    <row r="4961" customFormat="false" ht="15" hidden="false" customHeight="false" outlineLevel="0" collapsed="false">
      <c r="A4961" s="51" t="n">
        <f aca="false">Prices_MTM!A5194</f>
        <v>45036</v>
      </c>
      <c r="B4961" s="43" t="n">
        <f aca="false">Prices_MTM!I5194</f>
        <v>-88500.0000000012</v>
      </c>
      <c r="C4961" s="43" t="n">
        <f aca="false">-PERCENTILE(Prices_MTM!I4944:I5193,1-Inputs!$B$8)</f>
        <v>250949.999999999</v>
      </c>
      <c r="D4961" s="43" t="n">
        <f aca="false">NORMSINV(Inputs!$B$8)*STDEV(Prices_MTM!I4944:I5193)</f>
        <v>233325.85701877</v>
      </c>
      <c r="E4961" s="43" t="n">
        <f aca="false">-PERCENTILE(Prices_MTM!I4944:I5193,1-Inputs!$B$9)</f>
        <v>442825.000000001</v>
      </c>
      <c r="F4961" s="43" t="n">
        <f aca="false">NORMSINV(Inputs!$B$9)*STDEV(Prices_MTM!I4944:I5193)</f>
        <v>329997.212238501</v>
      </c>
      <c r="G4961" s="52" t="n">
        <f aca="false">IF(-B4961&gt;C4961,1,0)</f>
        <v>0</v>
      </c>
      <c r="H4961" s="52" t="n">
        <f aca="false">IF(-B4961&gt;D4961,1,0)</f>
        <v>0</v>
      </c>
      <c r="I4961" s="52" t="n">
        <f aca="false">IF(-B4961&gt;E4961,1,0)</f>
        <v>0</v>
      </c>
      <c r="J4961" s="52" t="n">
        <f aca="false">IF(-B4961&gt;F4961,1,0)</f>
        <v>0</v>
      </c>
    </row>
    <row r="4962" customFormat="false" ht="15" hidden="false" customHeight="false" outlineLevel="0" collapsed="false">
      <c r="A4962" s="51" t="n">
        <f aca="false">Prices_MTM!A5195</f>
        <v>45037</v>
      </c>
      <c r="B4962" s="43" t="n">
        <f aca="false">Prices_MTM!I5195</f>
        <v>55500.0000000007</v>
      </c>
      <c r="C4962" s="43" t="n">
        <f aca="false">-PERCENTILE(Prices_MTM!I4945:I5194,1-Inputs!$B$8)</f>
        <v>237899.999999999</v>
      </c>
      <c r="D4962" s="43" t="n">
        <f aca="false">NORMSINV(Inputs!$B$8)*STDEV(Prices_MTM!I4945:I5194)</f>
        <v>232126.651244172</v>
      </c>
      <c r="E4962" s="43" t="n">
        <f aca="false">-PERCENTILE(Prices_MTM!I4945:I5194,1-Inputs!$B$9)</f>
        <v>442825.000000001</v>
      </c>
      <c r="F4962" s="43" t="n">
        <f aca="false">NORMSINV(Inputs!$B$9)*STDEV(Prices_MTM!I4945:I5194)</f>
        <v>328301.152626532</v>
      </c>
      <c r="G4962" s="52" t="n">
        <f aca="false">IF(-B4962&gt;C4962,1,0)</f>
        <v>0</v>
      </c>
      <c r="H4962" s="52" t="n">
        <f aca="false">IF(-B4962&gt;D4962,1,0)</f>
        <v>0</v>
      </c>
      <c r="I4962" s="52" t="n">
        <f aca="false">IF(-B4962&gt;E4962,1,0)</f>
        <v>0</v>
      </c>
      <c r="J4962" s="52" t="n">
        <f aca="false">IF(-B4962&gt;F4962,1,0)</f>
        <v>0</v>
      </c>
    </row>
    <row r="4963" customFormat="false" ht="15" hidden="false" customHeight="false" outlineLevel="0" collapsed="false">
      <c r="A4963" s="51" t="n">
        <f aca="false">Prices_MTM!A5196</f>
        <v>45040</v>
      </c>
      <c r="B4963" s="43" t="n">
        <f aca="false">Prices_MTM!I5196</f>
        <v>34499.9999999999</v>
      </c>
      <c r="C4963" s="43" t="n">
        <f aca="false">-PERCENTILE(Prices_MTM!I4946:I5195,1-Inputs!$B$8)</f>
        <v>237899.999999999</v>
      </c>
      <c r="D4963" s="43" t="n">
        <f aca="false">NORMSINV(Inputs!$B$8)*STDEV(Prices_MTM!I4946:I5195)</f>
        <v>229960.591215651</v>
      </c>
      <c r="E4963" s="43" t="n">
        <f aca="false">-PERCENTILE(Prices_MTM!I4946:I5195,1-Inputs!$B$9)</f>
        <v>442825.000000001</v>
      </c>
      <c r="F4963" s="43" t="n">
        <f aca="false">NORMSINV(Inputs!$B$9)*STDEV(Prices_MTM!I4946:I5195)</f>
        <v>325237.652592347</v>
      </c>
      <c r="G4963" s="52" t="n">
        <f aca="false">IF(-B4963&gt;C4963,1,0)</f>
        <v>0</v>
      </c>
      <c r="H4963" s="52" t="n">
        <f aca="false">IF(-B4963&gt;D4963,1,0)</f>
        <v>0</v>
      </c>
      <c r="I4963" s="52" t="n">
        <f aca="false">IF(-B4963&gt;E4963,1,0)</f>
        <v>0</v>
      </c>
      <c r="J4963" s="52" t="n">
        <f aca="false">IF(-B4963&gt;F4963,1,0)</f>
        <v>0</v>
      </c>
    </row>
    <row r="4964" customFormat="false" ht="15" hidden="false" customHeight="false" outlineLevel="0" collapsed="false">
      <c r="A4964" s="51" t="n">
        <f aca="false">Prices_MTM!A5197</f>
        <v>45041</v>
      </c>
      <c r="B4964" s="43" t="n">
        <f aca="false">Prices_MTM!I5197</f>
        <v>-53999.9999999999</v>
      </c>
      <c r="C4964" s="43" t="n">
        <f aca="false">-PERCENTILE(Prices_MTM!I4947:I5196,1-Inputs!$B$8)</f>
        <v>237899.999999999</v>
      </c>
      <c r="D4964" s="43" t="n">
        <f aca="false">NORMSINV(Inputs!$B$8)*STDEV(Prices_MTM!I4947:I5196)</f>
        <v>229267.956393493</v>
      </c>
      <c r="E4964" s="43" t="n">
        <f aca="false">-PERCENTILE(Prices_MTM!I4947:I5196,1-Inputs!$B$9)</f>
        <v>442825.000000001</v>
      </c>
      <c r="F4964" s="43" t="n">
        <f aca="false">NORMSINV(Inputs!$B$9)*STDEV(Prices_MTM!I4947:I5196)</f>
        <v>324258.045945523</v>
      </c>
      <c r="G4964" s="52" t="n">
        <f aca="false">IF(-B4964&gt;C4964,1,0)</f>
        <v>0</v>
      </c>
      <c r="H4964" s="52" t="n">
        <f aca="false">IF(-B4964&gt;D4964,1,0)</f>
        <v>0</v>
      </c>
      <c r="I4964" s="52" t="n">
        <f aca="false">IF(-B4964&gt;E4964,1,0)</f>
        <v>0</v>
      </c>
      <c r="J4964" s="52" t="n">
        <f aca="false">IF(-B4964&gt;F4964,1,0)</f>
        <v>0</v>
      </c>
    </row>
    <row r="4965" customFormat="false" ht="15" hidden="false" customHeight="false" outlineLevel="0" collapsed="false">
      <c r="A4965" s="51" t="n">
        <f aca="false">Prices_MTM!A5198</f>
        <v>45042</v>
      </c>
      <c r="B4965" s="43" t="n">
        <f aca="false">Prices_MTM!I5198</f>
        <v>-125000</v>
      </c>
      <c r="C4965" s="43" t="n">
        <f aca="false">-PERCENTILE(Prices_MTM!I4948:I5197,1-Inputs!$B$8)</f>
        <v>237899.999999999</v>
      </c>
      <c r="D4965" s="43" t="n">
        <f aca="false">NORMSINV(Inputs!$B$8)*STDEV(Prices_MTM!I4948:I5197)</f>
        <v>228812.022334698</v>
      </c>
      <c r="E4965" s="43" t="n">
        <f aca="false">-PERCENTILE(Prices_MTM!I4948:I5197,1-Inputs!$B$9)</f>
        <v>442825.000000001</v>
      </c>
      <c r="F4965" s="43" t="n">
        <f aca="false">NORMSINV(Inputs!$B$9)*STDEV(Prices_MTM!I4948:I5197)</f>
        <v>323613.209705385</v>
      </c>
      <c r="G4965" s="52" t="n">
        <f aca="false">IF(-B4965&gt;C4965,1,0)</f>
        <v>0</v>
      </c>
      <c r="H4965" s="52" t="n">
        <f aca="false">IF(-B4965&gt;D4965,1,0)</f>
        <v>0</v>
      </c>
      <c r="I4965" s="52" t="n">
        <f aca="false">IF(-B4965&gt;E4965,1,0)</f>
        <v>0</v>
      </c>
      <c r="J4965" s="52" t="n">
        <f aca="false">IF(-B4965&gt;F4965,1,0)</f>
        <v>0</v>
      </c>
    </row>
    <row r="4966" customFormat="false" ht="15" hidden="false" customHeight="false" outlineLevel="0" collapsed="false">
      <c r="A4966" s="51" t="n">
        <f aca="false">Prices_MTM!A5199</f>
        <v>45043</v>
      </c>
      <c r="B4966" s="43" t="n">
        <f aca="false">Prices_MTM!I5199</f>
        <v>-2000.00000000031</v>
      </c>
      <c r="C4966" s="43" t="n">
        <f aca="false">-PERCENTILE(Prices_MTM!I4949:I5198,1-Inputs!$B$8)</f>
        <v>237899.999999999</v>
      </c>
      <c r="D4966" s="43" t="n">
        <f aca="false">NORMSINV(Inputs!$B$8)*STDEV(Prices_MTM!I4949:I5198)</f>
        <v>228563.044584131</v>
      </c>
      <c r="E4966" s="43" t="n">
        <f aca="false">-PERCENTILE(Prices_MTM!I4949:I5198,1-Inputs!$B$9)</f>
        <v>442825.000000001</v>
      </c>
      <c r="F4966" s="43" t="n">
        <f aca="false">NORMSINV(Inputs!$B$9)*STDEV(Prices_MTM!I4949:I5198)</f>
        <v>323261.07572141</v>
      </c>
      <c r="G4966" s="52" t="n">
        <f aca="false">IF(-B4966&gt;C4966,1,0)</f>
        <v>0</v>
      </c>
      <c r="H4966" s="52" t="n">
        <f aca="false">IF(-B4966&gt;D4966,1,0)</f>
        <v>0</v>
      </c>
      <c r="I4966" s="52" t="n">
        <f aca="false">IF(-B4966&gt;E4966,1,0)</f>
        <v>0</v>
      </c>
      <c r="J4966" s="52" t="n">
        <f aca="false">IF(-B4966&gt;F4966,1,0)</f>
        <v>0</v>
      </c>
    </row>
    <row r="4967" customFormat="false" ht="15" hidden="false" customHeight="false" outlineLevel="0" collapsed="false">
      <c r="A4967" s="51" t="n">
        <f aca="false">Prices_MTM!A5200</f>
        <v>45044</v>
      </c>
      <c r="B4967" s="43" t="n">
        <f aca="false">Prices_MTM!I5200</f>
        <v>140500.000000001</v>
      </c>
      <c r="C4967" s="43" t="n">
        <f aca="false">-PERCENTILE(Prices_MTM!I4950:I5199,1-Inputs!$B$8)</f>
        <v>237899.999999999</v>
      </c>
      <c r="D4967" s="43" t="n">
        <f aca="false">NORMSINV(Inputs!$B$8)*STDEV(Prices_MTM!I4950:I5199)</f>
        <v>228541.93747763</v>
      </c>
      <c r="E4967" s="43" t="n">
        <f aca="false">-PERCENTILE(Prices_MTM!I4950:I5199,1-Inputs!$B$9)</f>
        <v>442825.000000001</v>
      </c>
      <c r="F4967" s="43" t="n">
        <f aca="false">NORMSINV(Inputs!$B$9)*STDEV(Prices_MTM!I4950:I5199)</f>
        <v>323231.223537889</v>
      </c>
      <c r="G4967" s="52" t="n">
        <f aca="false">IF(-B4967&gt;C4967,1,0)</f>
        <v>0</v>
      </c>
      <c r="H4967" s="52" t="n">
        <f aca="false">IF(-B4967&gt;D4967,1,0)</f>
        <v>0</v>
      </c>
      <c r="I4967" s="52" t="n">
        <f aca="false">IF(-B4967&gt;E4967,1,0)</f>
        <v>0</v>
      </c>
      <c r="J4967" s="52" t="n">
        <f aca="false">IF(-B4967&gt;F4967,1,0)</f>
        <v>0</v>
      </c>
    </row>
    <row r="4968" customFormat="false" ht="15" hidden="false" customHeight="false" outlineLevel="0" collapsed="false">
      <c r="A4968" s="51" t="n">
        <f aca="false">Prices_MTM!A5201</f>
        <v>45048</v>
      </c>
      <c r="B4968" s="43" t="n">
        <f aca="false">Prices_MTM!I5201</f>
        <v>-276500.000000001</v>
      </c>
      <c r="C4968" s="43" t="n">
        <f aca="false">-PERCENTILE(Prices_MTM!I4951:I5200,1-Inputs!$B$8)</f>
        <v>237899.999999999</v>
      </c>
      <c r="D4968" s="43" t="n">
        <f aca="false">NORMSINV(Inputs!$B$8)*STDEV(Prices_MTM!I4951:I5200)</f>
        <v>229027.469650534</v>
      </c>
      <c r="E4968" s="43" t="n">
        <f aca="false">-PERCENTILE(Prices_MTM!I4951:I5200,1-Inputs!$B$9)</f>
        <v>442825.000000001</v>
      </c>
      <c r="F4968" s="43" t="n">
        <f aca="false">NORMSINV(Inputs!$B$9)*STDEV(Prices_MTM!I4951:I5200)</f>
        <v>323917.920955646</v>
      </c>
      <c r="G4968" s="52" t="n">
        <f aca="false">IF(-B4968&gt;C4968,1,0)</f>
        <v>1</v>
      </c>
      <c r="H4968" s="52" t="n">
        <f aca="false">IF(-B4968&gt;D4968,1,0)</f>
        <v>1</v>
      </c>
      <c r="I4968" s="52" t="n">
        <f aca="false">IF(-B4968&gt;E4968,1,0)</f>
        <v>0</v>
      </c>
      <c r="J4968" s="52" t="n">
        <f aca="false">IF(-B4968&gt;F4968,1,0)</f>
        <v>0</v>
      </c>
    </row>
    <row r="4969" customFormat="false" ht="15" hidden="false" customHeight="false" outlineLevel="0" collapsed="false">
      <c r="A4969" s="51" t="n">
        <f aca="false">Prices_MTM!A5202</f>
        <v>45049</v>
      </c>
      <c r="B4969" s="43" t="n">
        <f aca="false">Prices_MTM!I5202</f>
        <v>-118999.999999999</v>
      </c>
      <c r="C4969" s="43" t="n">
        <f aca="false">-PERCENTILE(Prices_MTM!I4952:I5201,1-Inputs!$B$8)</f>
        <v>255825</v>
      </c>
      <c r="D4969" s="43" t="n">
        <f aca="false">NORMSINV(Inputs!$B$8)*STDEV(Prices_MTM!I4952:I5201)</f>
        <v>230753.060597581</v>
      </c>
      <c r="E4969" s="43" t="n">
        <f aca="false">-PERCENTILE(Prices_MTM!I4952:I5201,1-Inputs!$B$9)</f>
        <v>442825.000000001</v>
      </c>
      <c r="F4969" s="43" t="n">
        <f aca="false">NORMSINV(Inputs!$B$9)*STDEV(Prices_MTM!I4952:I5201)</f>
        <v>326358.457162242</v>
      </c>
      <c r="G4969" s="52" t="n">
        <f aca="false">IF(-B4969&gt;C4969,1,0)</f>
        <v>0</v>
      </c>
      <c r="H4969" s="52" t="n">
        <f aca="false">IF(-B4969&gt;D4969,1,0)</f>
        <v>0</v>
      </c>
      <c r="I4969" s="52" t="n">
        <f aca="false">IF(-B4969&gt;E4969,1,0)</f>
        <v>0</v>
      </c>
      <c r="J4969" s="52" t="n">
        <f aca="false">IF(-B4969&gt;F4969,1,0)</f>
        <v>0</v>
      </c>
    </row>
    <row r="4970" customFormat="false" ht="15" hidden="false" customHeight="false" outlineLevel="0" collapsed="false">
      <c r="A4970" s="51" t="n">
        <f aca="false">Prices_MTM!A5203</f>
        <v>45050</v>
      </c>
      <c r="B4970" s="43" t="n">
        <f aca="false">Prices_MTM!I5203</f>
        <v>-14500.000000001</v>
      </c>
      <c r="C4970" s="43" t="n">
        <f aca="false">-PERCENTILE(Prices_MTM!I4953:I5202,1-Inputs!$B$8)</f>
        <v>255825</v>
      </c>
      <c r="D4970" s="43" t="n">
        <f aca="false">NORMSINV(Inputs!$B$8)*STDEV(Prices_MTM!I4953:I5202)</f>
        <v>231033.730412827</v>
      </c>
      <c r="E4970" s="43" t="n">
        <f aca="false">-PERCENTILE(Prices_MTM!I4953:I5202,1-Inputs!$B$9)</f>
        <v>442825.000000001</v>
      </c>
      <c r="F4970" s="43" t="n">
        <f aca="false">NORMSINV(Inputs!$B$9)*STDEV(Prices_MTM!I4953:I5202)</f>
        <v>326755.413838086</v>
      </c>
      <c r="G4970" s="52" t="n">
        <f aca="false">IF(-B4970&gt;C4970,1,0)</f>
        <v>0</v>
      </c>
      <c r="H4970" s="52" t="n">
        <f aca="false">IF(-B4970&gt;D4970,1,0)</f>
        <v>0</v>
      </c>
      <c r="I4970" s="52" t="n">
        <f aca="false">IF(-B4970&gt;E4970,1,0)</f>
        <v>0</v>
      </c>
      <c r="J4970" s="52" t="n">
        <f aca="false">IF(-B4970&gt;F4970,1,0)</f>
        <v>0</v>
      </c>
    </row>
    <row r="4971" customFormat="false" ht="15" hidden="false" customHeight="false" outlineLevel="0" collapsed="false">
      <c r="A4971" s="51" t="n">
        <f aca="false">Prices_MTM!A5204</f>
        <v>45051</v>
      </c>
      <c r="B4971" s="43" t="n">
        <f aca="false">Prices_MTM!I5204</f>
        <v>137500</v>
      </c>
      <c r="C4971" s="43" t="n">
        <f aca="false">-PERCENTILE(Prices_MTM!I4954:I5203,1-Inputs!$B$8)</f>
        <v>255825</v>
      </c>
      <c r="D4971" s="43" t="n">
        <f aca="false">NORMSINV(Inputs!$B$8)*STDEV(Prices_MTM!I4954:I5203)</f>
        <v>230646.963692708</v>
      </c>
      <c r="E4971" s="43" t="n">
        <f aca="false">-PERCENTILE(Prices_MTM!I4954:I5203,1-Inputs!$B$9)</f>
        <v>442825.000000001</v>
      </c>
      <c r="F4971" s="43" t="n">
        <f aca="false">NORMSINV(Inputs!$B$9)*STDEV(Prices_MTM!I4954:I5203)</f>
        <v>326208.402284987</v>
      </c>
      <c r="G4971" s="52" t="n">
        <f aca="false">IF(-B4971&gt;C4971,1,0)</f>
        <v>0</v>
      </c>
      <c r="H4971" s="52" t="n">
        <f aca="false">IF(-B4971&gt;D4971,1,0)</f>
        <v>0</v>
      </c>
      <c r="I4971" s="52" t="n">
        <f aca="false">IF(-B4971&gt;E4971,1,0)</f>
        <v>0</v>
      </c>
      <c r="J4971" s="52" t="n">
        <f aca="false">IF(-B4971&gt;F4971,1,0)</f>
        <v>0</v>
      </c>
    </row>
    <row r="4972" customFormat="false" ht="15" hidden="false" customHeight="false" outlineLevel="0" collapsed="false">
      <c r="A4972" s="51" t="n">
        <f aca="false">Prices_MTM!A5205</f>
        <v>45055</v>
      </c>
      <c r="B4972" s="43" t="n">
        <f aca="false">Prices_MTM!I5205</f>
        <v>140500.000000001</v>
      </c>
      <c r="C4972" s="43" t="n">
        <f aca="false">-PERCENTILE(Prices_MTM!I4955:I5204,1-Inputs!$B$8)</f>
        <v>255825</v>
      </c>
      <c r="D4972" s="43" t="n">
        <f aca="false">NORMSINV(Inputs!$B$8)*STDEV(Prices_MTM!I4955:I5204)</f>
        <v>230991.920283769</v>
      </c>
      <c r="E4972" s="43" t="n">
        <f aca="false">-PERCENTILE(Prices_MTM!I4955:I5204,1-Inputs!$B$9)</f>
        <v>442825.000000001</v>
      </c>
      <c r="F4972" s="43" t="n">
        <f aca="false">NORMSINV(Inputs!$B$9)*STDEV(Prices_MTM!I4955:I5204)</f>
        <v>326696.280974678</v>
      </c>
      <c r="G4972" s="52" t="n">
        <f aca="false">IF(-B4972&gt;C4972,1,0)</f>
        <v>0</v>
      </c>
      <c r="H4972" s="52" t="n">
        <f aca="false">IF(-B4972&gt;D4972,1,0)</f>
        <v>0</v>
      </c>
      <c r="I4972" s="52" t="n">
        <f aca="false">IF(-B4972&gt;E4972,1,0)</f>
        <v>0</v>
      </c>
      <c r="J4972" s="52" t="n">
        <f aca="false">IF(-B4972&gt;F4972,1,0)</f>
        <v>0</v>
      </c>
    </row>
    <row r="4973" customFormat="false" ht="15" hidden="false" customHeight="false" outlineLevel="0" collapsed="false">
      <c r="A4973" s="51" t="n">
        <f aca="false">Prices_MTM!A5206</f>
        <v>45056</v>
      </c>
      <c r="B4973" s="43" t="n">
        <f aca="false">Prices_MTM!I5206</f>
        <v>-62000.0000000005</v>
      </c>
      <c r="C4973" s="43" t="n">
        <f aca="false">-PERCENTILE(Prices_MTM!I4956:I5205,1-Inputs!$B$8)</f>
        <v>255825</v>
      </c>
      <c r="D4973" s="43" t="n">
        <f aca="false">NORMSINV(Inputs!$B$8)*STDEV(Prices_MTM!I4956:I5205)</f>
        <v>230214.722852193</v>
      </c>
      <c r="E4973" s="43" t="n">
        <f aca="false">-PERCENTILE(Prices_MTM!I4956:I5205,1-Inputs!$B$9)</f>
        <v>442825.000000001</v>
      </c>
      <c r="F4973" s="43" t="n">
        <f aca="false">NORMSINV(Inputs!$B$9)*STDEV(Prices_MTM!I4956:I5205)</f>
        <v>325597.075815611</v>
      </c>
      <c r="G4973" s="52" t="n">
        <f aca="false">IF(-B4973&gt;C4973,1,0)</f>
        <v>0</v>
      </c>
      <c r="H4973" s="52" t="n">
        <f aca="false">IF(-B4973&gt;D4973,1,0)</f>
        <v>0</v>
      </c>
      <c r="I4973" s="52" t="n">
        <f aca="false">IF(-B4973&gt;E4973,1,0)</f>
        <v>0</v>
      </c>
      <c r="J4973" s="52" t="n">
        <f aca="false">IF(-B4973&gt;F4973,1,0)</f>
        <v>0</v>
      </c>
    </row>
    <row r="4974" customFormat="false" ht="15" hidden="false" customHeight="false" outlineLevel="0" collapsed="false">
      <c r="A4974" s="51" t="n">
        <f aca="false">Prices_MTM!A5207</f>
        <v>45057</v>
      </c>
      <c r="B4974" s="43" t="n">
        <f aca="false">Prices_MTM!I5207</f>
        <v>-102999.999999999</v>
      </c>
      <c r="C4974" s="43" t="n">
        <f aca="false">-PERCENTILE(Prices_MTM!I4957:I5206,1-Inputs!$B$8)</f>
        <v>255825</v>
      </c>
      <c r="D4974" s="43" t="n">
        <f aca="false">NORMSINV(Inputs!$B$8)*STDEV(Prices_MTM!I4957:I5206)</f>
        <v>229241.893360682</v>
      </c>
      <c r="E4974" s="43" t="n">
        <f aca="false">-PERCENTILE(Prices_MTM!I4957:I5206,1-Inputs!$B$9)</f>
        <v>442825.000000001</v>
      </c>
      <c r="F4974" s="43" t="n">
        <f aca="false">NORMSINV(Inputs!$B$9)*STDEV(Prices_MTM!I4957:I5206)</f>
        <v>324221.184500846</v>
      </c>
      <c r="G4974" s="52" t="n">
        <f aca="false">IF(-B4974&gt;C4974,1,0)</f>
        <v>0</v>
      </c>
      <c r="H4974" s="52" t="n">
        <f aca="false">IF(-B4974&gt;D4974,1,0)</f>
        <v>0</v>
      </c>
      <c r="I4974" s="52" t="n">
        <f aca="false">IF(-B4974&gt;E4974,1,0)</f>
        <v>0</v>
      </c>
      <c r="J4974" s="52" t="n">
        <f aca="false">IF(-B4974&gt;F4974,1,0)</f>
        <v>0</v>
      </c>
    </row>
    <row r="4975" customFormat="false" ht="15" hidden="false" customHeight="false" outlineLevel="0" collapsed="false">
      <c r="A4975" s="51" t="n">
        <f aca="false">Prices_MTM!A5208</f>
        <v>45058</v>
      </c>
      <c r="B4975" s="43" t="n">
        <f aca="false">Prices_MTM!I5208</f>
        <v>-40000.0000000013</v>
      </c>
      <c r="C4975" s="43" t="n">
        <f aca="false">-PERCENTILE(Prices_MTM!I4958:I5207,1-Inputs!$B$8)</f>
        <v>255825</v>
      </c>
      <c r="D4975" s="43" t="n">
        <f aca="false">NORMSINV(Inputs!$B$8)*STDEV(Prices_MTM!I4958:I5207)</f>
        <v>229442.834779533</v>
      </c>
      <c r="E4975" s="43" t="n">
        <f aca="false">-PERCENTILE(Prices_MTM!I4958:I5207,1-Inputs!$B$9)</f>
        <v>442825.000000001</v>
      </c>
      <c r="F4975" s="43" t="n">
        <f aca="false">NORMSINV(Inputs!$B$9)*STDEV(Prices_MTM!I4958:I5207)</f>
        <v>324505.379784178</v>
      </c>
      <c r="G4975" s="52" t="n">
        <f aca="false">IF(-B4975&gt;C4975,1,0)</f>
        <v>0</v>
      </c>
      <c r="H4975" s="52" t="n">
        <f aca="false">IF(-B4975&gt;D4975,1,0)</f>
        <v>0</v>
      </c>
      <c r="I4975" s="52" t="n">
        <f aca="false">IF(-B4975&gt;E4975,1,0)</f>
        <v>0</v>
      </c>
      <c r="J4975" s="52" t="n">
        <f aca="false">IF(-B4975&gt;F4975,1,0)</f>
        <v>0</v>
      </c>
    </row>
    <row r="4976" customFormat="false" ht="15" hidden="false" customHeight="false" outlineLevel="0" collapsed="false">
      <c r="A4976" s="51" t="n">
        <f aca="false">Prices_MTM!A5209</f>
        <v>45061</v>
      </c>
      <c r="B4976" s="43" t="n">
        <f aca="false">Prices_MTM!I5209</f>
        <v>59000.0000000003</v>
      </c>
      <c r="C4976" s="43" t="n">
        <f aca="false">-PERCENTILE(Prices_MTM!I4959:I5208,1-Inputs!$B$8)</f>
        <v>255825</v>
      </c>
      <c r="D4976" s="43" t="n">
        <f aca="false">NORMSINV(Inputs!$B$8)*STDEV(Prices_MTM!I4959:I5208)</f>
        <v>227876.244288836</v>
      </c>
      <c r="E4976" s="43" t="n">
        <f aca="false">-PERCENTILE(Prices_MTM!I4959:I5208,1-Inputs!$B$9)</f>
        <v>442825.000000001</v>
      </c>
      <c r="F4976" s="43" t="n">
        <f aca="false">NORMSINV(Inputs!$B$9)*STDEV(Prices_MTM!I4959:I5208)</f>
        <v>322289.72095727</v>
      </c>
      <c r="G4976" s="52" t="n">
        <f aca="false">IF(-B4976&gt;C4976,1,0)</f>
        <v>0</v>
      </c>
      <c r="H4976" s="52" t="n">
        <f aca="false">IF(-B4976&gt;D4976,1,0)</f>
        <v>0</v>
      </c>
      <c r="I4976" s="52" t="n">
        <f aca="false">IF(-B4976&gt;E4976,1,0)</f>
        <v>0</v>
      </c>
      <c r="J4976" s="52" t="n">
        <f aca="false">IF(-B4976&gt;F4976,1,0)</f>
        <v>0</v>
      </c>
    </row>
    <row r="4977" customFormat="false" ht="15" hidden="false" customHeight="false" outlineLevel="0" collapsed="false">
      <c r="A4977" s="51" t="n">
        <f aca="false">Prices_MTM!A5210</f>
        <v>45062</v>
      </c>
      <c r="B4977" s="43" t="n">
        <f aca="false">Prices_MTM!I5210</f>
        <v>-6500.00000000048</v>
      </c>
      <c r="C4977" s="43" t="n">
        <f aca="false">-PERCENTILE(Prices_MTM!I4960:I5209,1-Inputs!$B$8)</f>
        <v>255825</v>
      </c>
      <c r="D4977" s="43" t="n">
        <f aca="false">NORMSINV(Inputs!$B$8)*STDEV(Prices_MTM!I4960:I5209)</f>
        <v>227947.427435557</v>
      </c>
      <c r="E4977" s="43" t="n">
        <f aca="false">-PERCENTILE(Prices_MTM!I4960:I5209,1-Inputs!$B$9)</f>
        <v>442825.000000001</v>
      </c>
      <c r="F4977" s="43" t="n">
        <f aca="false">NORMSINV(Inputs!$B$9)*STDEV(Prices_MTM!I4960:I5209)</f>
        <v>322390.396640098</v>
      </c>
      <c r="G4977" s="52" t="n">
        <f aca="false">IF(-B4977&gt;C4977,1,0)</f>
        <v>0</v>
      </c>
      <c r="H4977" s="52" t="n">
        <f aca="false">IF(-B4977&gt;D4977,1,0)</f>
        <v>0</v>
      </c>
      <c r="I4977" s="52" t="n">
        <f aca="false">IF(-B4977&gt;E4977,1,0)</f>
        <v>0</v>
      </c>
      <c r="J4977" s="52" t="n">
        <f aca="false">IF(-B4977&gt;F4977,1,0)</f>
        <v>0</v>
      </c>
    </row>
    <row r="4978" customFormat="false" ht="15" hidden="false" customHeight="false" outlineLevel="0" collapsed="false">
      <c r="A4978" s="51" t="n">
        <f aca="false">Prices_MTM!A5211</f>
        <v>45063</v>
      </c>
      <c r="B4978" s="43" t="n">
        <f aca="false">Prices_MTM!I5211</f>
        <v>101500.000000001</v>
      </c>
      <c r="C4978" s="43" t="n">
        <f aca="false">-PERCENTILE(Prices_MTM!I4961:I5210,1-Inputs!$B$8)</f>
        <v>255825</v>
      </c>
      <c r="D4978" s="43" t="n">
        <f aca="false">NORMSINV(Inputs!$B$8)*STDEV(Prices_MTM!I4961:I5210)</f>
        <v>227812.789925301</v>
      </c>
      <c r="E4978" s="43" t="n">
        <f aca="false">-PERCENTILE(Prices_MTM!I4961:I5210,1-Inputs!$B$9)</f>
        <v>442825.000000001</v>
      </c>
      <c r="F4978" s="43" t="n">
        <f aca="false">NORMSINV(Inputs!$B$9)*STDEV(Prices_MTM!I4961:I5210)</f>
        <v>322199.976239996</v>
      </c>
      <c r="G4978" s="52" t="n">
        <f aca="false">IF(-B4978&gt;C4978,1,0)</f>
        <v>0</v>
      </c>
      <c r="H4978" s="52" t="n">
        <f aca="false">IF(-B4978&gt;D4978,1,0)</f>
        <v>0</v>
      </c>
      <c r="I4978" s="52" t="n">
        <f aca="false">IF(-B4978&gt;E4978,1,0)</f>
        <v>0</v>
      </c>
      <c r="J4978" s="52" t="n">
        <f aca="false">IF(-B4978&gt;F4978,1,0)</f>
        <v>0</v>
      </c>
    </row>
    <row r="4979" customFormat="false" ht="15" hidden="false" customHeight="false" outlineLevel="0" collapsed="false">
      <c r="A4979" s="51" t="n">
        <f aca="false">Prices_MTM!A5212</f>
        <v>45064</v>
      </c>
      <c r="B4979" s="43" t="n">
        <f aca="false">Prices_MTM!I5212</f>
        <v>-34500.0000000006</v>
      </c>
      <c r="C4979" s="43" t="n">
        <f aca="false">-PERCENTILE(Prices_MTM!I4962:I5211,1-Inputs!$B$8)</f>
        <v>235649.999999999</v>
      </c>
      <c r="D4979" s="43" t="n">
        <f aca="false">NORMSINV(Inputs!$B$8)*STDEV(Prices_MTM!I4962:I5211)</f>
        <v>225975.33178553</v>
      </c>
      <c r="E4979" s="43" t="n">
        <f aca="false">-PERCENTILE(Prices_MTM!I4962:I5211,1-Inputs!$B$9)</f>
        <v>442825.000000001</v>
      </c>
      <c r="F4979" s="43" t="n">
        <f aca="false">NORMSINV(Inputs!$B$9)*STDEV(Prices_MTM!I4962:I5211)</f>
        <v>319601.224127921</v>
      </c>
      <c r="G4979" s="52" t="n">
        <f aca="false">IF(-B4979&gt;C4979,1,0)</f>
        <v>0</v>
      </c>
      <c r="H4979" s="52" t="n">
        <f aca="false">IF(-B4979&gt;D4979,1,0)</f>
        <v>0</v>
      </c>
      <c r="I4979" s="52" t="n">
        <f aca="false">IF(-B4979&gt;E4979,1,0)</f>
        <v>0</v>
      </c>
      <c r="J4979" s="52" t="n">
        <f aca="false">IF(-B4979&gt;F4979,1,0)</f>
        <v>0</v>
      </c>
    </row>
    <row r="4980" customFormat="false" ht="15" hidden="false" customHeight="false" outlineLevel="0" collapsed="false">
      <c r="A4980" s="51" t="n">
        <f aca="false">Prices_MTM!A5213</f>
        <v>45065</v>
      </c>
      <c r="B4980" s="43" t="n">
        <f aca="false">Prices_MTM!I5213</f>
        <v>-8500.00000000008</v>
      </c>
      <c r="C4980" s="43" t="n">
        <f aca="false">-PERCENTILE(Prices_MTM!I4963:I5212,1-Inputs!$B$8)</f>
        <v>235649.999999999</v>
      </c>
      <c r="D4980" s="43" t="n">
        <f aca="false">NORMSINV(Inputs!$B$8)*STDEV(Prices_MTM!I4963:I5212)</f>
        <v>225618.876765255</v>
      </c>
      <c r="E4980" s="43" t="n">
        <f aca="false">-PERCENTILE(Prices_MTM!I4963:I5212,1-Inputs!$B$9)</f>
        <v>442825.000000001</v>
      </c>
      <c r="F4980" s="43" t="n">
        <f aca="false">NORMSINV(Inputs!$B$9)*STDEV(Prices_MTM!I4963:I5212)</f>
        <v>319097.082990364</v>
      </c>
      <c r="G4980" s="52" t="n">
        <f aca="false">IF(-B4980&gt;C4980,1,0)</f>
        <v>0</v>
      </c>
      <c r="H4980" s="52" t="n">
        <f aca="false">IF(-B4980&gt;D4980,1,0)</f>
        <v>0</v>
      </c>
      <c r="I4980" s="52" t="n">
        <f aca="false">IF(-B4980&gt;E4980,1,0)</f>
        <v>0</v>
      </c>
      <c r="J4980" s="52" t="n">
        <f aca="false">IF(-B4980&gt;F4980,1,0)</f>
        <v>0</v>
      </c>
    </row>
    <row r="4981" customFormat="false" ht="15" hidden="false" customHeight="false" outlineLevel="0" collapsed="false">
      <c r="A4981" s="51" t="n">
        <f aca="false">Prices_MTM!A5214</f>
        <v>45068</v>
      </c>
      <c r="B4981" s="43" t="n">
        <f aca="false">Prices_MTM!I5214</f>
        <v>6500.00000000119</v>
      </c>
      <c r="C4981" s="43" t="n">
        <f aca="false">-PERCENTILE(Prices_MTM!I4964:I5213,1-Inputs!$B$8)</f>
        <v>235649.999999999</v>
      </c>
      <c r="D4981" s="43" t="n">
        <f aca="false">NORMSINV(Inputs!$B$8)*STDEV(Prices_MTM!I4964:I5213)</f>
        <v>223014.053214343</v>
      </c>
      <c r="E4981" s="43" t="n">
        <f aca="false">-PERCENTILE(Prices_MTM!I4964:I5213,1-Inputs!$B$9)</f>
        <v>442825.000000001</v>
      </c>
      <c r="F4981" s="43" t="n">
        <f aca="false">NORMSINV(Inputs!$B$9)*STDEV(Prices_MTM!I4964:I5213)</f>
        <v>315413.03133335</v>
      </c>
      <c r="G4981" s="52" t="n">
        <f aca="false">IF(-B4981&gt;C4981,1,0)</f>
        <v>0</v>
      </c>
      <c r="H4981" s="52" t="n">
        <f aca="false">IF(-B4981&gt;D4981,1,0)</f>
        <v>0</v>
      </c>
      <c r="I4981" s="52" t="n">
        <f aca="false">IF(-B4981&gt;E4981,1,0)</f>
        <v>0</v>
      </c>
      <c r="J4981" s="52" t="n">
        <f aca="false">IF(-B4981&gt;F4981,1,0)</f>
        <v>0</v>
      </c>
    </row>
    <row r="4982" customFormat="false" ht="15" hidden="false" customHeight="false" outlineLevel="0" collapsed="false">
      <c r="A4982" s="51" t="n">
        <f aca="false">Prices_MTM!A5215</f>
        <v>45069</v>
      </c>
      <c r="B4982" s="43" t="n">
        <f aca="false">Prices_MTM!I5215</f>
        <v>61500.0000000002</v>
      </c>
      <c r="C4982" s="43" t="n">
        <f aca="false">-PERCENTILE(Prices_MTM!I4965:I5214,1-Inputs!$B$8)</f>
        <v>235649.999999999</v>
      </c>
      <c r="D4982" s="43" t="n">
        <f aca="false">NORMSINV(Inputs!$B$8)*STDEV(Prices_MTM!I4965:I5214)</f>
        <v>222947.05787412</v>
      </c>
      <c r="E4982" s="43" t="n">
        <f aca="false">-PERCENTILE(Prices_MTM!I4965:I5214,1-Inputs!$B$9)</f>
        <v>442825.000000001</v>
      </c>
      <c r="F4982" s="43" t="n">
        <f aca="false">NORMSINV(Inputs!$B$9)*STDEV(Prices_MTM!I4965:I5214)</f>
        <v>315318.278545172</v>
      </c>
      <c r="G4982" s="52" t="n">
        <f aca="false">IF(-B4982&gt;C4982,1,0)</f>
        <v>0</v>
      </c>
      <c r="H4982" s="52" t="n">
        <f aca="false">IF(-B4982&gt;D4982,1,0)</f>
        <v>0</v>
      </c>
      <c r="I4982" s="52" t="n">
        <f aca="false">IF(-B4982&gt;E4982,1,0)</f>
        <v>0</v>
      </c>
      <c r="J4982" s="52" t="n">
        <f aca="false">IF(-B4982&gt;F4982,1,0)</f>
        <v>0</v>
      </c>
    </row>
    <row r="4983" customFormat="false" ht="15" hidden="false" customHeight="false" outlineLevel="0" collapsed="false">
      <c r="A4983" s="51" t="n">
        <f aca="false">Prices_MTM!A5216</f>
        <v>45070</v>
      </c>
      <c r="B4983" s="43" t="n">
        <f aca="false">Prices_MTM!I5216</f>
        <v>83500.0000000001</v>
      </c>
      <c r="C4983" s="43" t="n">
        <f aca="false">-PERCENTILE(Prices_MTM!I4966:I5215,1-Inputs!$B$8)</f>
        <v>235649.999999999</v>
      </c>
      <c r="D4983" s="43" t="n">
        <f aca="false">NORMSINV(Inputs!$B$8)*STDEV(Prices_MTM!I4966:I5215)</f>
        <v>221636.983524551</v>
      </c>
      <c r="E4983" s="43" t="n">
        <f aca="false">-PERCENTILE(Prices_MTM!I4966:I5215,1-Inputs!$B$9)</f>
        <v>442825.000000001</v>
      </c>
      <c r="F4983" s="43" t="n">
        <f aca="false">NORMSINV(Inputs!$B$9)*STDEV(Prices_MTM!I4966:I5215)</f>
        <v>313465.415391869</v>
      </c>
      <c r="G4983" s="52" t="n">
        <f aca="false">IF(-B4983&gt;C4983,1,0)</f>
        <v>0</v>
      </c>
      <c r="H4983" s="52" t="n">
        <f aca="false">IF(-B4983&gt;D4983,1,0)</f>
        <v>0</v>
      </c>
      <c r="I4983" s="52" t="n">
        <f aca="false">IF(-B4983&gt;E4983,1,0)</f>
        <v>0</v>
      </c>
      <c r="J4983" s="52" t="n">
        <f aca="false">IF(-B4983&gt;F4983,1,0)</f>
        <v>0</v>
      </c>
    </row>
    <row r="4984" customFormat="false" ht="15" hidden="false" customHeight="false" outlineLevel="0" collapsed="false">
      <c r="A4984" s="51" t="n">
        <f aca="false">Prices_MTM!A5217</f>
        <v>45071</v>
      </c>
      <c r="B4984" s="43" t="n">
        <f aca="false">Prices_MTM!I5217</f>
        <v>-152500</v>
      </c>
      <c r="C4984" s="43" t="n">
        <f aca="false">-PERCENTILE(Prices_MTM!I4967:I5216,1-Inputs!$B$8)</f>
        <v>235649.999999999</v>
      </c>
      <c r="D4984" s="43" t="n">
        <f aca="false">NORMSINV(Inputs!$B$8)*STDEV(Prices_MTM!I4967:I5216)</f>
        <v>220586.165319045</v>
      </c>
      <c r="E4984" s="43" t="n">
        <f aca="false">-PERCENTILE(Prices_MTM!I4967:I5216,1-Inputs!$B$9)</f>
        <v>442825.000000001</v>
      </c>
      <c r="F4984" s="43" t="n">
        <f aca="false">NORMSINV(Inputs!$B$9)*STDEV(Prices_MTM!I4967:I5216)</f>
        <v>311979.223150608</v>
      </c>
      <c r="G4984" s="52" t="n">
        <f aca="false">IF(-B4984&gt;C4984,1,0)</f>
        <v>0</v>
      </c>
      <c r="H4984" s="52" t="n">
        <f aca="false">IF(-B4984&gt;D4984,1,0)</f>
        <v>0</v>
      </c>
      <c r="I4984" s="52" t="n">
        <f aca="false">IF(-B4984&gt;E4984,1,0)</f>
        <v>0</v>
      </c>
      <c r="J4984" s="52" t="n">
        <f aca="false">IF(-B4984&gt;F4984,1,0)</f>
        <v>0</v>
      </c>
    </row>
    <row r="4985" customFormat="false" ht="15" hidden="false" customHeight="false" outlineLevel="0" collapsed="false">
      <c r="A4985" s="51" t="n">
        <f aca="false">Prices_MTM!A5218</f>
        <v>45072</v>
      </c>
      <c r="B4985" s="43" t="n">
        <f aca="false">Prices_MTM!I5218</f>
        <v>33499.9999999987</v>
      </c>
      <c r="C4985" s="43" t="n">
        <f aca="false">-PERCENTILE(Prices_MTM!I4968:I5217,1-Inputs!$B$8)</f>
        <v>235649.999999999</v>
      </c>
      <c r="D4985" s="43" t="n">
        <f aca="false">NORMSINV(Inputs!$B$8)*STDEV(Prices_MTM!I4968:I5217)</f>
        <v>220978.688146957</v>
      </c>
      <c r="E4985" s="43" t="n">
        <f aca="false">-PERCENTILE(Prices_MTM!I4968:I5217,1-Inputs!$B$9)</f>
        <v>442825.000000001</v>
      </c>
      <c r="F4985" s="43" t="n">
        <f aca="false">NORMSINV(Inputs!$B$9)*STDEV(Prices_MTM!I4968:I5217)</f>
        <v>312534.375676806</v>
      </c>
      <c r="G4985" s="52" t="n">
        <f aca="false">IF(-B4985&gt;C4985,1,0)</f>
        <v>0</v>
      </c>
      <c r="H4985" s="52" t="n">
        <f aca="false">IF(-B4985&gt;D4985,1,0)</f>
        <v>0</v>
      </c>
      <c r="I4985" s="52" t="n">
        <f aca="false">IF(-B4985&gt;E4985,1,0)</f>
        <v>0</v>
      </c>
      <c r="J4985" s="52" t="n">
        <f aca="false">IF(-B4985&gt;F4985,1,0)</f>
        <v>0</v>
      </c>
    </row>
    <row r="4986" customFormat="false" ht="15" hidden="false" customHeight="false" outlineLevel="0" collapsed="false">
      <c r="A4986" s="51" t="n">
        <f aca="false">Prices_MTM!A5219</f>
        <v>45076</v>
      </c>
      <c r="B4986" s="43" t="n">
        <f aca="false">Prices_MTM!I5219</f>
        <v>-142499.999999999</v>
      </c>
      <c r="C4986" s="43" t="n">
        <f aca="false">-PERCENTILE(Prices_MTM!I4969:I5218,1-Inputs!$B$8)</f>
        <v>235649.999999999</v>
      </c>
      <c r="D4986" s="43" t="n">
        <f aca="false">NORMSINV(Inputs!$B$8)*STDEV(Prices_MTM!I4969:I5218)</f>
        <v>220707.931016534</v>
      </c>
      <c r="E4986" s="43" t="n">
        <f aca="false">-PERCENTILE(Prices_MTM!I4969:I5218,1-Inputs!$B$9)</f>
        <v>442825.000000001</v>
      </c>
      <c r="F4986" s="43" t="n">
        <f aca="false">NORMSINV(Inputs!$B$9)*STDEV(Prices_MTM!I4969:I5218)</f>
        <v>312151.438700275</v>
      </c>
      <c r="G4986" s="52" t="n">
        <f aca="false">IF(-B4986&gt;C4986,1,0)</f>
        <v>0</v>
      </c>
      <c r="H4986" s="52" t="n">
        <f aca="false">IF(-B4986&gt;D4986,1,0)</f>
        <v>0</v>
      </c>
      <c r="I4986" s="52" t="n">
        <f aca="false">IF(-B4986&gt;E4986,1,0)</f>
        <v>0</v>
      </c>
      <c r="J4986" s="52" t="n">
        <f aca="false">IF(-B4986&gt;F4986,1,0)</f>
        <v>0</v>
      </c>
    </row>
    <row r="4987" customFormat="false" ht="15" hidden="false" customHeight="false" outlineLevel="0" collapsed="false">
      <c r="A4987" s="51" t="n">
        <f aca="false">Prices_MTM!A5220</f>
        <v>45077</v>
      </c>
      <c r="B4987" s="43" t="n">
        <f aca="false">Prices_MTM!I5220</f>
        <v>-64000.0000000008</v>
      </c>
      <c r="C4987" s="43" t="n">
        <f aca="false">-PERCENTILE(Prices_MTM!I4970:I5219,1-Inputs!$B$8)</f>
        <v>235649.999999999</v>
      </c>
      <c r="D4987" s="43" t="n">
        <f aca="false">NORMSINV(Inputs!$B$8)*STDEV(Prices_MTM!I4970:I5219)</f>
        <v>220884.286035595</v>
      </c>
      <c r="E4987" s="43" t="n">
        <f aca="false">-PERCENTILE(Prices_MTM!I4970:I5219,1-Inputs!$B$9)</f>
        <v>442825.000000001</v>
      </c>
      <c r="F4987" s="43" t="n">
        <f aca="false">NORMSINV(Inputs!$B$9)*STDEV(Prices_MTM!I4970:I5219)</f>
        <v>312400.86096919</v>
      </c>
      <c r="G4987" s="52" t="n">
        <f aca="false">IF(-B4987&gt;C4987,1,0)</f>
        <v>0</v>
      </c>
      <c r="H4987" s="52" t="n">
        <f aca="false">IF(-B4987&gt;D4987,1,0)</f>
        <v>0</v>
      </c>
      <c r="I4987" s="52" t="n">
        <f aca="false">IF(-B4987&gt;E4987,1,0)</f>
        <v>0</v>
      </c>
      <c r="J4987" s="52" t="n">
        <f aca="false">IF(-B4987&gt;F4987,1,0)</f>
        <v>0</v>
      </c>
    </row>
    <row r="4988" customFormat="false" ht="15" hidden="false" customHeight="false" outlineLevel="0" collapsed="false">
      <c r="A4988" s="51" t="n">
        <f aca="false">Prices_MTM!A5221</f>
        <v>45078</v>
      </c>
      <c r="B4988" s="43" t="n">
        <f aca="false">Prices_MTM!I5221</f>
        <v>88000.0000000003</v>
      </c>
      <c r="C4988" s="43" t="n">
        <f aca="false">-PERCENTILE(Prices_MTM!I4971:I5220,1-Inputs!$B$8)</f>
        <v>235649.999999999</v>
      </c>
      <c r="D4988" s="43" t="n">
        <f aca="false">NORMSINV(Inputs!$B$8)*STDEV(Prices_MTM!I4971:I5220)</f>
        <v>220934.511102071</v>
      </c>
      <c r="E4988" s="43" t="n">
        <f aca="false">-PERCENTILE(Prices_MTM!I4971:I5220,1-Inputs!$B$9)</f>
        <v>442825.000000001</v>
      </c>
      <c r="F4988" s="43" t="n">
        <f aca="false">NORMSINV(Inputs!$B$9)*STDEV(Prices_MTM!I4971:I5220)</f>
        <v>312471.895239174</v>
      </c>
      <c r="G4988" s="52" t="n">
        <f aca="false">IF(-B4988&gt;C4988,1,0)</f>
        <v>0</v>
      </c>
      <c r="H4988" s="52" t="n">
        <f aca="false">IF(-B4988&gt;D4988,1,0)</f>
        <v>0</v>
      </c>
      <c r="I4988" s="52" t="n">
        <f aca="false">IF(-B4988&gt;E4988,1,0)</f>
        <v>0</v>
      </c>
      <c r="J4988" s="52" t="n">
        <f aca="false">IF(-B4988&gt;F4988,1,0)</f>
        <v>0</v>
      </c>
    </row>
    <row r="4989" customFormat="false" ht="15" hidden="false" customHeight="false" outlineLevel="0" collapsed="false">
      <c r="A4989" s="51" t="n">
        <f aca="false">Prices_MTM!A5222</f>
        <v>45079</v>
      </c>
      <c r="B4989" s="43" t="n">
        <f aca="false">Prices_MTM!I5222</f>
        <v>76000.0000000005</v>
      </c>
      <c r="C4989" s="43" t="n">
        <f aca="false">-PERCENTILE(Prices_MTM!I4972:I5221,1-Inputs!$B$8)</f>
        <v>209300</v>
      </c>
      <c r="D4989" s="43" t="n">
        <f aca="false">NORMSINV(Inputs!$B$8)*STDEV(Prices_MTM!I4972:I5221)</f>
        <v>218982.172317631</v>
      </c>
      <c r="E4989" s="43" t="n">
        <f aca="false">-PERCENTILE(Prices_MTM!I4972:I5221,1-Inputs!$B$9)</f>
        <v>442825.000000001</v>
      </c>
      <c r="F4989" s="43" t="n">
        <f aca="false">NORMSINV(Inputs!$B$9)*STDEV(Prices_MTM!I4972:I5221)</f>
        <v>309710.665239027</v>
      </c>
      <c r="G4989" s="52" t="n">
        <f aca="false">IF(-B4989&gt;C4989,1,0)</f>
        <v>0</v>
      </c>
      <c r="H4989" s="52" t="n">
        <f aca="false">IF(-B4989&gt;D4989,1,0)</f>
        <v>0</v>
      </c>
      <c r="I4989" s="52" t="n">
        <f aca="false">IF(-B4989&gt;E4989,1,0)</f>
        <v>0</v>
      </c>
      <c r="J4989" s="52" t="n">
        <f aca="false">IF(-B4989&gt;F4989,1,0)</f>
        <v>0</v>
      </c>
    </row>
    <row r="4990" customFormat="false" ht="15" hidden="false" customHeight="false" outlineLevel="0" collapsed="false">
      <c r="A4990" s="51" t="n">
        <f aca="false">Prices_MTM!A5223</f>
        <v>45082</v>
      </c>
      <c r="B4990" s="43" t="n">
        <f aca="false">Prices_MTM!I5223</f>
        <v>7499.99999999958</v>
      </c>
      <c r="C4990" s="43" t="n">
        <f aca="false">-PERCENTILE(Prices_MTM!I4973:I5222,1-Inputs!$B$8)</f>
        <v>209300</v>
      </c>
      <c r="D4990" s="43" t="n">
        <f aca="false">NORMSINV(Inputs!$B$8)*STDEV(Prices_MTM!I4973:I5222)</f>
        <v>218172.500047171</v>
      </c>
      <c r="E4990" s="43" t="n">
        <f aca="false">-PERCENTILE(Prices_MTM!I4973:I5222,1-Inputs!$B$9)</f>
        <v>442825.000000001</v>
      </c>
      <c r="F4990" s="43" t="n">
        <f aca="false">NORMSINV(Inputs!$B$9)*STDEV(Prices_MTM!I4973:I5222)</f>
        <v>308565.530295594</v>
      </c>
      <c r="G4990" s="52" t="n">
        <f aca="false">IF(-B4990&gt;C4990,1,0)</f>
        <v>0</v>
      </c>
      <c r="H4990" s="52" t="n">
        <f aca="false">IF(-B4990&gt;D4990,1,0)</f>
        <v>0</v>
      </c>
      <c r="I4990" s="52" t="n">
        <f aca="false">IF(-B4990&gt;E4990,1,0)</f>
        <v>0</v>
      </c>
      <c r="J4990" s="52" t="n">
        <f aca="false">IF(-B4990&gt;F4990,1,0)</f>
        <v>0</v>
      </c>
    </row>
    <row r="4991" customFormat="false" ht="15" hidden="false" customHeight="false" outlineLevel="0" collapsed="false">
      <c r="A4991" s="51" t="n">
        <f aca="false">Prices_MTM!A5224</f>
        <v>45083</v>
      </c>
      <c r="B4991" s="43" t="n">
        <f aca="false">Prices_MTM!I5224</f>
        <v>-23500.0000000007</v>
      </c>
      <c r="C4991" s="43" t="n">
        <f aca="false">-PERCENTILE(Prices_MTM!I4974:I5223,1-Inputs!$B$8)</f>
        <v>209300</v>
      </c>
      <c r="D4991" s="43" t="n">
        <f aca="false">NORMSINV(Inputs!$B$8)*STDEV(Prices_MTM!I4974:I5223)</f>
        <v>218176.57854778</v>
      </c>
      <c r="E4991" s="43" t="n">
        <f aca="false">-PERCENTILE(Prices_MTM!I4974:I5223,1-Inputs!$B$9)</f>
        <v>442825.000000001</v>
      </c>
      <c r="F4991" s="43" t="n">
        <f aca="false">NORMSINV(Inputs!$B$9)*STDEV(Prices_MTM!I4974:I5223)</f>
        <v>308571.298596837</v>
      </c>
      <c r="G4991" s="52" t="n">
        <f aca="false">IF(-B4991&gt;C4991,1,0)</f>
        <v>0</v>
      </c>
      <c r="H4991" s="52" t="n">
        <f aca="false">IF(-B4991&gt;D4991,1,0)</f>
        <v>0</v>
      </c>
      <c r="I4991" s="52" t="n">
        <f aca="false">IF(-B4991&gt;E4991,1,0)</f>
        <v>0</v>
      </c>
      <c r="J4991" s="52" t="n">
        <f aca="false">IF(-B4991&gt;F4991,1,0)</f>
        <v>0</v>
      </c>
    </row>
    <row r="4992" customFormat="false" ht="15" hidden="false" customHeight="false" outlineLevel="0" collapsed="false">
      <c r="A4992" s="51" t="n">
        <f aca="false">Prices_MTM!A5225</f>
        <v>45084</v>
      </c>
      <c r="B4992" s="43" t="n">
        <f aca="false">Prices_MTM!I5225</f>
        <v>49500.0000000005</v>
      </c>
      <c r="C4992" s="43" t="n">
        <f aca="false">-PERCENTILE(Prices_MTM!I4975:I5224,1-Inputs!$B$8)</f>
        <v>209300</v>
      </c>
      <c r="D4992" s="43" t="n">
        <f aca="false">NORMSINV(Inputs!$B$8)*STDEV(Prices_MTM!I4975:I5224)</f>
        <v>217463.720686578</v>
      </c>
      <c r="E4992" s="43" t="n">
        <f aca="false">-PERCENTILE(Prices_MTM!I4975:I5224,1-Inputs!$B$9)</f>
        <v>442825.000000001</v>
      </c>
      <c r="F4992" s="43" t="n">
        <f aca="false">NORMSINV(Inputs!$B$9)*STDEV(Prices_MTM!I4975:I5224)</f>
        <v>307563.090119969</v>
      </c>
      <c r="G4992" s="52" t="n">
        <f aca="false">IF(-B4992&gt;C4992,1,0)</f>
        <v>0</v>
      </c>
      <c r="H4992" s="52" t="n">
        <f aca="false">IF(-B4992&gt;D4992,1,0)</f>
        <v>0</v>
      </c>
      <c r="I4992" s="52" t="n">
        <f aca="false">IF(-B4992&gt;E4992,1,0)</f>
        <v>0</v>
      </c>
      <c r="J4992" s="52" t="n">
        <f aca="false">IF(-B4992&gt;F4992,1,0)</f>
        <v>0</v>
      </c>
    </row>
    <row r="4993" customFormat="false" ht="15" hidden="false" customHeight="false" outlineLevel="0" collapsed="false">
      <c r="A4993" s="51" t="n">
        <f aca="false">Prices_MTM!A5226</f>
        <v>45085</v>
      </c>
      <c r="B4993" s="43" t="n">
        <f aca="false">Prices_MTM!I5226</f>
        <v>-75499.9999999996</v>
      </c>
      <c r="C4993" s="43" t="n">
        <f aca="false">-PERCENTILE(Prices_MTM!I4976:I5225,1-Inputs!$B$8)</f>
        <v>209300</v>
      </c>
      <c r="D4993" s="43" t="n">
        <f aca="false">NORMSINV(Inputs!$B$8)*STDEV(Prices_MTM!I4976:I5225)</f>
        <v>216706.31963305</v>
      </c>
      <c r="E4993" s="43" t="n">
        <f aca="false">-PERCENTILE(Prices_MTM!I4976:I5225,1-Inputs!$B$9)</f>
        <v>442825.000000001</v>
      </c>
      <c r="F4993" s="43" t="n">
        <f aca="false">NORMSINV(Inputs!$B$9)*STDEV(Prices_MTM!I4976:I5225)</f>
        <v>306491.883356157</v>
      </c>
      <c r="G4993" s="52" t="n">
        <f aca="false">IF(-B4993&gt;C4993,1,0)</f>
        <v>0</v>
      </c>
      <c r="H4993" s="52" t="n">
        <f aca="false">IF(-B4993&gt;D4993,1,0)</f>
        <v>0</v>
      </c>
      <c r="I4993" s="52" t="n">
        <f aca="false">IF(-B4993&gt;E4993,1,0)</f>
        <v>0</v>
      </c>
      <c r="J4993" s="52" t="n">
        <f aca="false">IF(-B4993&gt;F4993,1,0)</f>
        <v>0</v>
      </c>
    </row>
    <row r="4994" customFormat="false" ht="15" hidden="false" customHeight="false" outlineLevel="0" collapsed="false">
      <c r="A4994" s="51" t="n">
        <f aca="false">Prices_MTM!A5227</f>
        <v>45086</v>
      </c>
      <c r="B4994" s="43" t="n">
        <f aca="false">Prices_MTM!I5227</f>
        <v>-55000.0000000004</v>
      </c>
      <c r="C4994" s="43" t="n">
        <f aca="false">-PERCENTILE(Prices_MTM!I4977:I5226,1-Inputs!$B$8)</f>
        <v>205550</v>
      </c>
      <c r="D4994" s="43" t="n">
        <f aca="false">NORMSINV(Inputs!$B$8)*STDEV(Prices_MTM!I4977:I5226)</f>
        <v>215023.890709392</v>
      </c>
      <c r="E4994" s="43" t="n">
        <f aca="false">-PERCENTILE(Prices_MTM!I4977:I5226,1-Inputs!$B$9)</f>
        <v>442825.000000001</v>
      </c>
      <c r="F4994" s="43" t="n">
        <f aca="false">NORMSINV(Inputs!$B$9)*STDEV(Prices_MTM!I4977:I5226)</f>
        <v>304112.392022918</v>
      </c>
      <c r="G4994" s="52" t="n">
        <f aca="false">IF(-B4994&gt;C4994,1,0)</f>
        <v>0</v>
      </c>
      <c r="H4994" s="52" t="n">
        <f aca="false">IF(-B4994&gt;D4994,1,0)</f>
        <v>0</v>
      </c>
      <c r="I4994" s="52" t="n">
        <f aca="false">IF(-B4994&gt;E4994,1,0)</f>
        <v>0</v>
      </c>
      <c r="J4994" s="52" t="n">
        <f aca="false">IF(-B4994&gt;F4994,1,0)</f>
        <v>0</v>
      </c>
    </row>
    <row r="4995" customFormat="false" ht="15" hidden="false" customHeight="false" outlineLevel="0" collapsed="false">
      <c r="A4995" s="51" t="n">
        <f aca="false">Prices_MTM!A5228</f>
        <v>45089</v>
      </c>
      <c r="B4995" s="43" t="n">
        <f aca="false">Prices_MTM!I5228</f>
        <v>-161000</v>
      </c>
      <c r="C4995" s="43" t="n">
        <f aca="false">-PERCENTILE(Prices_MTM!I4978:I5227,1-Inputs!$B$8)</f>
        <v>205550</v>
      </c>
      <c r="D4995" s="43" t="n">
        <f aca="false">NORMSINV(Inputs!$B$8)*STDEV(Prices_MTM!I4978:I5227)</f>
        <v>213333.173802911</v>
      </c>
      <c r="E4995" s="43" t="n">
        <f aca="false">-PERCENTILE(Prices_MTM!I4978:I5227,1-Inputs!$B$9)</f>
        <v>442825.000000001</v>
      </c>
      <c r="F4995" s="43" t="n">
        <f aca="false">NORMSINV(Inputs!$B$9)*STDEV(Prices_MTM!I4978:I5227)</f>
        <v>301721.17883741</v>
      </c>
      <c r="G4995" s="52" t="n">
        <f aca="false">IF(-B4995&gt;C4995,1,0)</f>
        <v>0</v>
      </c>
      <c r="H4995" s="52" t="n">
        <f aca="false">IF(-B4995&gt;D4995,1,0)</f>
        <v>0</v>
      </c>
      <c r="I4995" s="52" t="n">
        <f aca="false">IF(-B4995&gt;E4995,1,0)</f>
        <v>0</v>
      </c>
      <c r="J4995" s="52" t="n">
        <f aca="false">IF(-B4995&gt;F4995,1,0)</f>
        <v>0</v>
      </c>
    </row>
    <row r="4996" customFormat="false" ht="15" hidden="false" customHeight="false" outlineLevel="0" collapsed="false">
      <c r="A4996" s="51" t="n">
        <f aca="false">Prices_MTM!A5229</f>
        <v>45090</v>
      </c>
      <c r="B4996" s="43" t="n">
        <f aca="false">Prices_MTM!I5229</f>
        <v>109000</v>
      </c>
      <c r="C4996" s="43" t="n">
        <f aca="false">-PERCENTILE(Prices_MTM!I4979:I5228,1-Inputs!$B$8)</f>
        <v>205550</v>
      </c>
      <c r="D4996" s="43" t="n">
        <f aca="false">NORMSINV(Inputs!$B$8)*STDEV(Prices_MTM!I4979:I5228)</f>
        <v>212835.463907284</v>
      </c>
      <c r="E4996" s="43" t="n">
        <f aca="false">-PERCENTILE(Prices_MTM!I4979:I5228,1-Inputs!$B$9)</f>
        <v>442825.000000001</v>
      </c>
      <c r="F4996" s="43" t="n">
        <f aca="false">NORMSINV(Inputs!$B$9)*STDEV(Prices_MTM!I4979:I5228)</f>
        <v>301017.258234014</v>
      </c>
      <c r="G4996" s="52" t="n">
        <f aca="false">IF(-B4996&gt;C4996,1,0)</f>
        <v>0</v>
      </c>
      <c r="H4996" s="52" t="n">
        <f aca="false">IF(-B4996&gt;D4996,1,0)</f>
        <v>0</v>
      </c>
      <c r="I4996" s="52" t="n">
        <f aca="false">IF(-B4996&gt;E4996,1,0)</f>
        <v>0</v>
      </c>
      <c r="J4996" s="52" t="n">
        <f aca="false">IF(-B4996&gt;F4996,1,0)</f>
        <v>0</v>
      </c>
    </row>
    <row r="4997" customFormat="false" ht="15" hidden="false" customHeight="false" outlineLevel="0" collapsed="false">
      <c r="A4997" s="51" t="n">
        <f aca="false">Prices_MTM!A5230</f>
        <v>45091</v>
      </c>
      <c r="B4997" s="43" t="n">
        <f aca="false">Prices_MTM!I5230</f>
        <v>-74500.0000000005</v>
      </c>
      <c r="C4997" s="43" t="n">
        <f aca="false">-PERCENTILE(Prices_MTM!I4980:I5229,1-Inputs!$B$8)</f>
        <v>205550</v>
      </c>
      <c r="D4997" s="43" t="n">
        <f aca="false">NORMSINV(Inputs!$B$8)*STDEV(Prices_MTM!I4980:I5229)</f>
        <v>213191.390764503</v>
      </c>
      <c r="E4997" s="43" t="n">
        <f aca="false">-PERCENTILE(Prices_MTM!I4980:I5229,1-Inputs!$B$9)</f>
        <v>442825.000000001</v>
      </c>
      <c r="F4997" s="43" t="n">
        <f aca="false">NORMSINV(Inputs!$B$9)*STDEV(Prices_MTM!I4980:I5229)</f>
        <v>301520.652380484</v>
      </c>
      <c r="G4997" s="52" t="n">
        <f aca="false">IF(-B4997&gt;C4997,1,0)</f>
        <v>0</v>
      </c>
      <c r="H4997" s="52" t="n">
        <f aca="false">IF(-B4997&gt;D4997,1,0)</f>
        <v>0</v>
      </c>
      <c r="I4997" s="52" t="n">
        <f aca="false">IF(-B4997&gt;E4997,1,0)</f>
        <v>0</v>
      </c>
      <c r="J4997" s="52" t="n">
        <f aca="false">IF(-B4997&gt;F4997,1,0)</f>
        <v>0</v>
      </c>
    </row>
    <row r="4998" customFormat="false" ht="15" hidden="false" customHeight="false" outlineLevel="0" collapsed="false">
      <c r="A4998" s="51" t="n">
        <f aca="false">Prices_MTM!A5231</f>
        <v>45092</v>
      </c>
      <c r="B4998" s="43" t="n">
        <f aca="false">Prices_MTM!I5231</f>
        <v>121000</v>
      </c>
      <c r="C4998" s="43" t="n">
        <f aca="false">-PERCENTILE(Prices_MTM!I4981:I5230,1-Inputs!$B$8)</f>
        <v>205550</v>
      </c>
      <c r="D4998" s="43" t="n">
        <f aca="false">NORMSINV(Inputs!$B$8)*STDEV(Prices_MTM!I4981:I5230)</f>
        <v>213277.650434515</v>
      </c>
      <c r="E4998" s="43" t="n">
        <f aca="false">-PERCENTILE(Prices_MTM!I4981:I5230,1-Inputs!$B$9)</f>
        <v>442825.000000001</v>
      </c>
      <c r="F4998" s="43" t="n">
        <f aca="false">NORMSINV(Inputs!$B$9)*STDEV(Prices_MTM!I4981:I5230)</f>
        <v>301642.651077911</v>
      </c>
      <c r="G4998" s="52" t="n">
        <f aca="false">IF(-B4998&gt;C4998,1,0)</f>
        <v>0</v>
      </c>
      <c r="H4998" s="52" t="n">
        <f aca="false">IF(-B4998&gt;D4998,1,0)</f>
        <v>0</v>
      </c>
      <c r="I4998" s="52" t="n">
        <f aca="false">IF(-B4998&gt;E4998,1,0)</f>
        <v>0</v>
      </c>
      <c r="J4998" s="52" t="n">
        <f aca="false">IF(-B4998&gt;F4998,1,0)</f>
        <v>0</v>
      </c>
    </row>
    <row r="4999" customFormat="false" ht="15" hidden="false" customHeight="false" outlineLevel="0" collapsed="false">
      <c r="A4999" s="51" t="n">
        <f aca="false">Prices_MTM!A5232</f>
        <v>45093</v>
      </c>
      <c r="B4999" s="43" t="n">
        <f aca="false">Prices_MTM!I5232</f>
        <v>69500</v>
      </c>
      <c r="C4999" s="43" t="n">
        <f aca="false">-PERCENTILE(Prices_MTM!I4982:I5231,1-Inputs!$B$8)</f>
        <v>205550</v>
      </c>
      <c r="D4999" s="43" t="n">
        <f aca="false">NORMSINV(Inputs!$B$8)*STDEV(Prices_MTM!I4982:I5231)</f>
        <v>213260.826520757</v>
      </c>
      <c r="E4999" s="43" t="n">
        <f aca="false">-PERCENTILE(Prices_MTM!I4982:I5231,1-Inputs!$B$9)</f>
        <v>442825.000000001</v>
      </c>
      <c r="F4999" s="43" t="n">
        <f aca="false">NORMSINV(Inputs!$B$9)*STDEV(Prices_MTM!I4982:I5231)</f>
        <v>301618.856695625</v>
      </c>
      <c r="G4999" s="52" t="n">
        <f aca="false">IF(-B4999&gt;C4999,1,0)</f>
        <v>0</v>
      </c>
      <c r="H4999" s="52" t="n">
        <f aca="false">IF(-B4999&gt;D4999,1,0)</f>
        <v>0</v>
      </c>
      <c r="I4999" s="52" t="n">
        <f aca="false">IF(-B4999&gt;E4999,1,0)</f>
        <v>0</v>
      </c>
      <c r="J4999" s="52" t="n">
        <f aca="false">IF(-B4999&gt;F4999,1,0)</f>
        <v>0</v>
      </c>
    </row>
    <row r="5000" customFormat="false" ht="15" hidden="false" customHeight="false" outlineLevel="0" collapsed="false">
      <c r="A5000" s="51" t="n">
        <f aca="false">Prices_MTM!A5233</f>
        <v>45097</v>
      </c>
      <c r="B5000" s="43" t="n">
        <f aca="false">Prices_MTM!I5233</f>
        <v>-38500.0000000005</v>
      </c>
      <c r="C5000" s="43" t="n">
        <f aca="false">-PERCENTILE(Prices_MTM!I4983:I5232,1-Inputs!$B$8)</f>
        <v>205550</v>
      </c>
      <c r="D5000" s="43" t="n">
        <f aca="false">NORMSINV(Inputs!$B$8)*STDEV(Prices_MTM!I4983:I5232)</f>
        <v>213420.082571899</v>
      </c>
      <c r="E5000" s="43" t="n">
        <f aca="false">-PERCENTILE(Prices_MTM!I4983:I5232,1-Inputs!$B$9)</f>
        <v>442825.000000001</v>
      </c>
      <c r="F5000" s="43" t="n">
        <f aca="false">NORMSINV(Inputs!$B$9)*STDEV(Prices_MTM!I4983:I5232)</f>
        <v>301844.095567906</v>
      </c>
      <c r="G5000" s="52" t="n">
        <f aca="false">IF(-B5000&gt;C5000,1,0)</f>
        <v>0</v>
      </c>
      <c r="H5000" s="52" t="n">
        <f aca="false">IF(-B5000&gt;D5000,1,0)</f>
        <v>0</v>
      </c>
      <c r="I5000" s="52" t="n">
        <f aca="false">IF(-B5000&gt;E5000,1,0)</f>
        <v>0</v>
      </c>
      <c r="J5000" s="52" t="n">
        <f aca="false">IF(-B5000&gt;F5000,1,0)</f>
        <v>0</v>
      </c>
    </row>
    <row r="5001" customFormat="false" ht="15" hidden="false" customHeight="false" outlineLevel="0" collapsed="false">
      <c r="A5001" s="51" t="n">
        <f aca="false">Prices_MTM!A5234</f>
        <v>45098</v>
      </c>
      <c r="B5001" s="43" t="n">
        <f aca="false">Prices_MTM!I5234</f>
        <v>104500</v>
      </c>
      <c r="C5001" s="43" t="n">
        <f aca="false">-PERCENTILE(Prices_MTM!I4984:I5233,1-Inputs!$B$8)</f>
        <v>205550</v>
      </c>
      <c r="D5001" s="43" t="n">
        <f aca="false">NORMSINV(Inputs!$B$8)*STDEV(Prices_MTM!I4984:I5233)</f>
        <v>213433.207069985</v>
      </c>
      <c r="E5001" s="43" t="n">
        <f aca="false">-PERCENTILE(Prices_MTM!I4984:I5233,1-Inputs!$B$9)</f>
        <v>442825.000000001</v>
      </c>
      <c r="F5001" s="43" t="n">
        <f aca="false">NORMSINV(Inputs!$B$9)*STDEV(Prices_MTM!I4984:I5233)</f>
        <v>301862.65779601</v>
      </c>
      <c r="G5001" s="52" t="n">
        <f aca="false">IF(-B5001&gt;C5001,1,0)</f>
        <v>0</v>
      </c>
      <c r="H5001" s="52" t="n">
        <f aca="false">IF(-B5001&gt;D5001,1,0)</f>
        <v>0</v>
      </c>
      <c r="I5001" s="52" t="n">
        <f aca="false">IF(-B5001&gt;E5001,1,0)</f>
        <v>0</v>
      </c>
      <c r="J5001" s="52" t="n">
        <f aca="false">IF(-B5001&gt;F5001,1,0)</f>
        <v>0</v>
      </c>
    </row>
    <row r="5002" customFormat="false" ht="15" hidden="false" customHeight="false" outlineLevel="0" collapsed="false">
      <c r="A5002" s="51" t="n">
        <f aca="false">Prices_MTM!A5235</f>
        <v>45099</v>
      </c>
      <c r="B5002" s="43" t="n">
        <f aca="false">Prices_MTM!I5235</f>
        <v>-183500</v>
      </c>
      <c r="C5002" s="43" t="n">
        <f aca="false">-PERCENTILE(Prices_MTM!I4985:I5234,1-Inputs!$B$8)</f>
        <v>205550</v>
      </c>
      <c r="D5002" s="43" t="n">
        <f aca="false">NORMSINV(Inputs!$B$8)*STDEV(Prices_MTM!I4985:I5234)</f>
        <v>213750.734036752</v>
      </c>
      <c r="E5002" s="43" t="n">
        <f aca="false">-PERCENTILE(Prices_MTM!I4985:I5234,1-Inputs!$B$9)</f>
        <v>442825.000000001</v>
      </c>
      <c r="F5002" s="43" t="n">
        <f aca="false">NORMSINV(Inputs!$B$9)*STDEV(Prices_MTM!I4985:I5234)</f>
        <v>302311.742244611</v>
      </c>
      <c r="G5002" s="52" t="n">
        <f aca="false">IF(-B5002&gt;C5002,1,0)</f>
        <v>0</v>
      </c>
      <c r="H5002" s="52" t="n">
        <f aca="false">IF(-B5002&gt;D5002,1,0)</f>
        <v>0</v>
      </c>
      <c r="I5002" s="52" t="n">
        <f aca="false">IF(-B5002&gt;E5002,1,0)</f>
        <v>0</v>
      </c>
      <c r="J5002" s="52" t="n">
        <f aca="false">IF(-B5002&gt;F5002,1,0)</f>
        <v>0</v>
      </c>
    </row>
    <row r="5003" customFormat="false" ht="15" hidden="false" customHeight="false" outlineLevel="0" collapsed="false">
      <c r="A5003" s="51" t="n">
        <f aca="false">Prices_MTM!A5236</f>
        <v>45100</v>
      </c>
      <c r="B5003" s="43" t="n">
        <f aca="false">Prices_MTM!I5236</f>
        <v>-12500</v>
      </c>
      <c r="C5003" s="43" t="n">
        <f aca="false">-PERCENTILE(Prices_MTM!I4986:I5235,1-Inputs!$B$8)</f>
        <v>205550</v>
      </c>
      <c r="D5003" s="43" t="n">
        <f aca="false">NORMSINV(Inputs!$B$8)*STDEV(Prices_MTM!I4986:I5235)</f>
        <v>214157.865312131</v>
      </c>
      <c r="E5003" s="43" t="n">
        <f aca="false">-PERCENTILE(Prices_MTM!I4986:I5235,1-Inputs!$B$9)</f>
        <v>442825.000000001</v>
      </c>
      <c r="F5003" s="43" t="n">
        <f aca="false">NORMSINV(Inputs!$B$9)*STDEV(Prices_MTM!I4986:I5235)</f>
        <v>302887.55577684</v>
      </c>
      <c r="G5003" s="52" t="n">
        <f aca="false">IF(-B5003&gt;C5003,1,0)</f>
        <v>0</v>
      </c>
      <c r="H5003" s="52" t="n">
        <f aca="false">IF(-B5003&gt;D5003,1,0)</f>
        <v>0</v>
      </c>
      <c r="I5003" s="52" t="n">
        <f aca="false">IF(-B5003&gt;E5003,1,0)</f>
        <v>0</v>
      </c>
      <c r="J5003" s="52" t="n">
        <f aca="false">IF(-B5003&gt;F5003,1,0)</f>
        <v>0</v>
      </c>
    </row>
    <row r="5004" customFormat="false" ht="15" hidden="false" customHeight="false" outlineLevel="0" collapsed="false">
      <c r="A5004" s="51" t="n">
        <f aca="false">Prices_MTM!A5237</f>
        <v>45103</v>
      </c>
      <c r="B5004" s="43" t="n">
        <f aca="false">Prices_MTM!I5237</f>
        <v>3000.00000000083</v>
      </c>
      <c r="C5004" s="43" t="n">
        <f aca="false">-PERCENTILE(Prices_MTM!I4987:I5236,1-Inputs!$B$8)</f>
        <v>203650</v>
      </c>
      <c r="D5004" s="43" t="n">
        <f aca="false">NORMSINV(Inputs!$B$8)*STDEV(Prices_MTM!I4987:I5236)</f>
        <v>212589.365119856</v>
      </c>
      <c r="E5004" s="43" t="n">
        <f aca="false">-PERCENTILE(Prices_MTM!I4987:I5236,1-Inputs!$B$9)</f>
        <v>442825.000000001</v>
      </c>
      <c r="F5004" s="43" t="n">
        <f aca="false">NORMSINV(Inputs!$B$9)*STDEV(Prices_MTM!I4987:I5236)</f>
        <v>300669.196022547</v>
      </c>
      <c r="G5004" s="52" t="n">
        <f aca="false">IF(-B5004&gt;C5004,1,0)</f>
        <v>0</v>
      </c>
      <c r="H5004" s="52" t="n">
        <f aca="false">IF(-B5004&gt;D5004,1,0)</f>
        <v>0</v>
      </c>
      <c r="I5004" s="52" t="n">
        <f aca="false">IF(-B5004&gt;E5004,1,0)</f>
        <v>0</v>
      </c>
      <c r="J5004" s="52" t="n">
        <f aca="false">IF(-B5004&gt;F5004,1,0)</f>
        <v>0</v>
      </c>
    </row>
    <row r="5005" customFormat="false" ht="15" hidden="false" customHeight="false" outlineLevel="0" collapsed="false">
      <c r="A5005" s="51" t="n">
        <f aca="false">Prices_MTM!A5238</f>
        <v>45104</v>
      </c>
      <c r="B5005" s="43" t="n">
        <f aca="false">Prices_MTM!I5238</f>
        <v>-41999.9999999995</v>
      </c>
      <c r="C5005" s="43" t="n">
        <f aca="false">-PERCENTILE(Prices_MTM!I4988:I5237,1-Inputs!$B$8)</f>
        <v>203650</v>
      </c>
      <c r="D5005" s="43" t="n">
        <f aca="false">NORMSINV(Inputs!$B$8)*STDEV(Prices_MTM!I4988:I5237)</f>
        <v>211652.178195296</v>
      </c>
      <c r="E5005" s="43" t="n">
        <f aca="false">-PERCENTILE(Prices_MTM!I4988:I5237,1-Inputs!$B$9)</f>
        <v>442825.000000001</v>
      </c>
      <c r="F5005" s="43" t="n">
        <f aca="false">NORMSINV(Inputs!$B$9)*STDEV(Prices_MTM!I4988:I5237)</f>
        <v>299343.714670403</v>
      </c>
      <c r="G5005" s="52" t="n">
        <f aca="false">IF(-B5005&gt;C5005,1,0)</f>
        <v>0</v>
      </c>
      <c r="H5005" s="52" t="n">
        <f aca="false">IF(-B5005&gt;D5005,1,0)</f>
        <v>0</v>
      </c>
      <c r="I5005" s="52" t="n">
        <f aca="false">IF(-B5005&gt;E5005,1,0)</f>
        <v>0</v>
      </c>
      <c r="J5005" s="52" t="n">
        <f aca="false">IF(-B5005&gt;F5005,1,0)</f>
        <v>0</v>
      </c>
    </row>
    <row r="5006" customFormat="false" ht="15" hidden="false" customHeight="false" outlineLevel="0" collapsed="false">
      <c r="A5006" s="51" t="n">
        <f aca="false">Prices_MTM!A5239</f>
        <v>45105</v>
      </c>
      <c r="B5006" s="43" t="n">
        <f aca="false">Prices_MTM!I5239</f>
        <v>97999.9999999997</v>
      </c>
      <c r="C5006" s="43" t="n">
        <f aca="false">-PERCENTILE(Prices_MTM!I4989:I5238,1-Inputs!$B$8)</f>
        <v>201550.000000001</v>
      </c>
      <c r="D5006" s="43" t="n">
        <f aca="false">NORMSINV(Inputs!$B$8)*STDEV(Prices_MTM!I4989:I5238)</f>
        <v>206085.474414618</v>
      </c>
      <c r="E5006" s="43" t="n">
        <f aca="false">-PERCENTILE(Prices_MTM!I4989:I5238,1-Inputs!$B$9)</f>
        <v>389510</v>
      </c>
      <c r="F5006" s="43" t="n">
        <f aca="false">NORMSINV(Inputs!$B$9)*STDEV(Prices_MTM!I4989:I5238)</f>
        <v>291470.619281608</v>
      </c>
      <c r="G5006" s="52" t="n">
        <f aca="false">IF(-B5006&gt;C5006,1,0)</f>
        <v>0</v>
      </c>
      <c r="H5006" s="52" t="n">
        <f aca="false">IF(-B5006&gt;D5006,1,0)</f>
        <v>0</v>
      </c>
      <c r="I5006" s="52" t="n">
        <f aca="false">IF(-B5006&gt;E5006,1,0)</f>
        <v>0</v>
      </c>
      <c r="J5006" s="52" t="n">
        <f aca="false">IF(-B5006&gt;F5006,1,0)</f>
        <v>0</v>
      </c>
    </row>
    <row r="5007" customFormat="false" ht="15" hidden="false" customHeight="false" outlineLevel="0" collapsed="false">
      <c r="A5007" s="51" t="n">
        <f aca="false">Prices_MTM!A5240</f>
        <v>45106</v>
      </c>
      <c r="B5007" s="43" t="n">
        <f aca="false">Prices_MTM!I5240</f>
        <v>19999.9999999989</v>
      </c>
      <c r="C5007" s="43" t="n">
        <f aca="false">-PERCENTILE(Prices_MTM!I4990:I5239,1-Inputs!$B$8)</f>
        <v>201550.000000001</v>
      </c>
      <c r="D5007" s="43" t="n">
        <f aca="false">NORMSINV(Inputs!$B$8)*STDEV(Prices_MTM!I4990:I5239)</f>
        <v>205891.456690796</v>
      </c>
      <c r="E5007" s="43" t="n">
        <f aca="false">-PERCENTILE(Prices_MTM!I4990:I5239,1-Inputs!$B$9)</f>
        <v>389510</v>
      </c>
      <c r="F5007" s="43" t="n">
        <f aca="false">NORMSINV(Inputs!$B$9)*STDEV(Prices_MTM!I4990:I5239)</f>
        <v>291196.216312284</v>
      </c>
      <c r="G5007" s="52" t="n">
        <f aca="false">IF(-B5007&gt;C5007,1,0)</f>
        <v>0</v>
      </c>
      <c r="H5007" s="52" t="n">
        <f aca="false">IF(-B5007&gt;D5007,1,0)</f>
        <v>0</v>
      </c>
      <c r="I5007" s="52" t="n">
        <f aca="false">IF(-B5007&gt;E5007,1,0)</f>
        <v>0</v>
      </c>
      <c r="J5007" s="52" t="n">
        <f aca="false">IF(-B5007&gt;F5007,1,0)</f>
        <v>0</v>
      </c>
    </row>
    <row r="5008" customFormat="false" ht="15" hidden="false" customHeight="false" outlineLevel="0" collapsed="false">
      <c r="A5008" s="51" t="n">
        <f aca="false">Prices_MTM!A5241</f>
        <v>45107</v>
      </c>
      <c r="B5008" s="43" t="n">
        <f aca="false">Prices_MTM!I5241</f>
        <v>48500</v>
      </c>
      <c r="C5008" s="43" t="n">
        <f aca="false">-PERCENTILE(Prices_MTM!I4991:I5240,1-Inputs!$B$8)</f>
        <v>196949.999999999</v>
      </c>
      <c r="D5008" s="43" t="n">
        <f aca="false">NORMSINV(Inputs!$B$8)*STDEV(Prices_MTM!I4991:I5240)</f>
        <v>203953.532715999</v>
      </c>
      <c r="E5008" s="43" t="n">
        <f aca="false">-PERCENTILE(Prices_MTM!I4991:I5240,1-Inputs!$B$9)</f>
        <v>389510</v>
      </c>
      <c r="F5008" s="43" t="n">
        <f aca="false">NORMSINV(Inputs!$B$9)*STDEV(Prices_MTM!I4991:I5240)</f>
        <v>288455.373452498</v>
      </c>
      <c r="G5008" s="52" t="n">
        <f aca="false">IF(-B5008&gt;C5008,1,0)</f>
        <v>0</v>
      </c>
      <c r="H5008" s="52" t="n">
        <f aca="false">IF(-B5008&gt;D5008,1,0)</f>
        <v>0</v>
      </c>
      <c r="I5008" s="52" t="n">
        <f aca="false">IF(-B5008&gt;E5008,1,0)</f>
        <v>0</v>
      </c>
      <c r="J5008" s="52" t="n">
        <f aca="false">IF(-B5008&gt;F5008,1,0)</f>
        <v>0</v>
      </c>
    </row>
    <row r="5009" customFormat="false" ht="15" hidden="false" customHeight="false" outlineLevel="0" collapsed="false">
      <c r="A5009" s="51" t="n">
        <f aca="false">Prices_MTM!A5242</f>
        <v>45110</v>
      </c>
      <c r="B5009" s="43" t="n">
        <f aca="false">Prices_MTM!I5242</f>
        <v>-95499.9999999998</v>
      </c>
      <c r="C5009" s="43" t="n">
        <f aca="false">-PERCENTILE(Prices_MTM!I4992:I5241,1-Inputs!$B$8)</f>
        <v>196949.999999999</v>
      </c>
      <c r="D5009" s="43" t="n">
        <f aca="false">NORMSINV(Inputs!$B$8)*STDEV(Prices_MTM!I4992:I5241)</f>
        <v>204029.705154753</v>
      </c>
      <c r="E5009" s="43" t="n">
        <f aca="false">-PERCENTILE(Prices_MTM!I4992:I5241,1-Inputs!$B$9)</f>
        <v>389510</v>
      </c>
      <c r="F5009" s="43" t="n">
        <f aca="false">NORMSINV(Inputs!$B$9)*STDEV(Prices_MTM!I4992:I5241)</f>
        <v>288563.105586259</v>
      </c>
      <c r="G5009" s="52" t="n">
        <f aca="false">IF(-B5009&gt;C5009,1,0)</f>
        <v>0</v>
      </c>
      <c r="H5009" s="52" t="n">
        <f aca="false">IF(-B5009&gt;D5009,1,0)</f>
        <v>0</v>
      </c>
      <c r="I5009" s="52" t="n">
        <f aca="false">IF(-B5009&gt;E5009,1,0)</f>
        <v>0</v>
      </c>
      <c r="J5009" s="52" t="n">
        <f aca="false">IF(-B5009&gt;F5009,1,0)</f>
        <v>0</v>
      </c>
    </row>
    <row r="5010" customFormat="false" ht="15" hidden="false" customHeight="false" outlineLevel="0" collapsed="false">
      <c r="A5010" s="51" t="n">
        <f aca="false">Prices_MTM!A5243</f>
        <v>45112</v>
      </c>
      <c r="B5010" s="43" t="n">
        <f aca="false">Prices_MTM!I5243</f>
        <v>96000.0000000008</v>
      </c>
      <c r="C5010" s="43" t="n">
        <f aca="false">-PERCENTILE(Prices_MTM!I4993:I5242,1-Inputs!$B$8)</f>
        <v>196949.999999999</v>
      </c>
      <c r="D5010" s="43" t="n">
        <f aca="false">NORMSINV(Inputs!$B$8)*STDEV(Prices_MTM!I4993:I5242)</f>
        <v>203219.680199681</v>
      </c>
      <c r="E5010" s="43" t="n">
        <f aca="false">-PERCENTILE(Prices_MTM!I4993:I5242,1-Inputs!$B$9)</f>
        <v>389510</v>
      </c>
      <c r="F5010" s="43" t="n">
        <f aca="false">NORMSINV(Inputs!$B$9)*STDEV(Prices_MTM!I4993:I5242)</f>
        <v>287417.471834249</v>
      </c>
      <c r="G5010" s="52" t="n">
        <f aca="false">IF(-B5010&gt;C5010,1,0)</f>
        <v>0</v>
      </c>
      <c r="H5010" s="52" t="n">
        <f aca="false">IF(-B5010&gt;D5010,1,0)</f>
        <v>0</v>
      </c>
      <c r="I5010" s="52" t="n">
        <f aca="false">IF(-B5010&gt;E5010,1,0)</f>
        <v>0</v>
      </c>
      <c r="J5010" s="52" t="n">
        <f aca="false">IF(-B5010&gt;F5010,1,0)</f>
        <v>0</v>
      </c>
    </row>
    <row r="5011" customFormat="false" ht="15" hidden="false" customHeight="false" outlineLevel="0" collapsed="false">
      <c r="A5011" s="51" t="n">
        <f aca="false">Prices_MTM!A5244</f>
        <v>45113</v>
      </c>
      <c r="B5011" s="43" t="n">
        <f aca="false">Prices_MTM!I5244</f>
        <v>-999.999999999801</v>
      </c>
      <c r="C5011" s="43" t="n">
        <f aca="false">-PERCENTILE(Prices_MTM!I4994:I5243,1-Inputs!$B$8)</f>
        <v>196949.999999999</v>
      </c>
      <c r="D5011" s="43" t="n">
        <f aca="false">NORMSINV(Inputs!$B$8)*STDEV(Prices_MTM!I4994:I5243)</f>
        <v>203068.357116207</v>
      </c>
      <c r="E5011" s="43" t="n">
        <f aca="false">-PERCENTILE(Prices_MTM!I4994:I5243,1-Inputs!$B$9)</f>
        <v>389510</v>
      </c>
      <c r="F5011" s="43" t="n">
        <f aca="false">NORMSINV(Inputs!$B$9)*STDEV(Prices_MTM!I4994:I5243)</f>
        <v>287203.452709529</v>
      </c>
      <c r="G5011" s="52" t="n">
        <f aca="false">IF(-B5011&gt;C5011,1,0)</f>
        <v>0</v>
      </c>
      <c r="H5011" s="52" t="n">
        <f aca="false">IF(-B5011&gt;D5011,1,0)</f>
        <v>0</v>
      </c>
      <c r="I5011" s="52" t="n">
        <f aca="false">IF(-B5011&gt;E5011,1,0)</f>
        <v>0</v>
      </c>
      <c r="J5011" s="52" t="n">
        <f aca="false">IF(-B5011&gt;F5011,1,0)</f>
        <v>0</v>
      </c>
    </row>
    <row r="5012" customFormat="false" ht="15" hidden="false" customHeight="false" outlineLevel="0" collapsed="false">
      <c r="A5012" s="51" t="n">
        <f aca="false">Prices_MTM!A5245</f>
        <v>45114</v>
      </c>
      <c r="B5012" s="43" t="n">
        <f aca="false">Prices_MTM!I5245</f>
        <v>112499.999999999</v>
      </c>
      <c r="C5012" s="43" t="n">
        <f aca="false">-PERCENTILE(Prices_MTM!I4995:I5244,1-Inputs!$B$8)</f>
        <v>196949.999999999</v>
      </c>
      <c r="D5012" s="43" t="n">
        <f aca="false">NORMSINV(Inputs!$B$8)*STDEV(Prices_MTM!I4995:I5244)</f>
        <v>202782.861148977</v>
      </c>
      <c r="E5012" s="43" t="n">
        <f aca="false">-PERCENTILE(Prices_MTM!I4995:I5244,1-Inputs!$B$9)</f>
        <v>389510</v>
      </c>
      <c r="F5012" s="43" t="n">
        <f aca="false">NORMSINV(Inputs!$B$9)*STDEV(Prices_MTM!I4995:I5244)</f>
        <v>286799.670314834</v>
      </c>
      <c r="G5012" s="52" t="n">
        <f aca="false">IF(-B5012&gt;C5012,1,0)</f>
        <v>0</v>
      </c>
      <c r="H5012" s="52" t="n">
        <f aca="false">IF(-B5012&gt;D5012,1,0)</f>
        <v>0</v>
      </c>
      <c r="I5012" s="52" t="n">
        <f aca="false">IF(-B5012&gt;E5012,1,0)</f>
        <v>0</v>
      </c>
      <c r="J5012" s="52" t="n">
        <f aca="false">IF(-B5012&gt;F5012,1,0)</f>
        <v>0</v>
      </c>
    </row>
    <row r="5013" customFormat="false" ht="15" hidden="false" customHeight="false" outlineLevel="0" collapsed="false">
      <c r="A5013" s="51" t="n">
        <f aca="false">Prices_MTM!A5246</f>
        <v>45117</v>
      </c>
      <c r="B5013" s="43" t="n">
        <f aca="false">Prices_MTM!I5246</f>
        <v>-39000.0000000001</v>
      </c>
      <c r="C5013" s="43" t="n">
        <f aca="false">-PERCENTILE(Prices_MTM!I4996:I5245,1-Inputs!$B$8)</f>
        <v>196949.999999999</v>
      </c>
      <c r="D5013" s="43" t="n">
        <f aca="false">NORMSINV(Inputs!$B$8)*STDEV(Prices_MTM!I4996:I5245)</f>
        <v>202759.110227613</v>
      </c>
      <c r="E5013" s="43" t="n">
        <f aca="false">-PERCENTILE(Prices_MTM!I4996:I5245,1-Inputs!$B$9)</f>
        <v>389510</v>
      </c>
      <c r="F5013" s="43" t="n">
        <f aca="false">NORMSINV(Inputs!$B$9)*STDEV(Prices_MTM!I4996:I5245)</f>
        <v>286766.0789335</v>
      </c>
      <c r="G5013" s="52" t="n">
        <f aca="false">IF(-B5013&gt;C5013,1,0)</f>
        <v>0</v>
      </c>
      <c r="H5013" s="52" t="n">
        <f aca="false">IF(-B5013&gt;D5013,1,0)</f>
        <v>0</v>
      </c>
      <c r="I5013" s="52" t="n">
        <f aca="false">IF(-B5013&gt;E5013,1,0)</f>
        <v>0</v>
      </c>
      <c r="J5013" s="52" t="n">
        <f aca="false">IF(-B5013&gt;F5013,1,0)</f>
        <v>0</v>
      </c>
    </row>
    <row r="5014" customFormat="false" ht="15" hidden="false" customHeight="false" outlineLevel="0" collapsed="false">
      <c r="A5014" s="51" t="n">
        <f aca="false">Prices_MTM!A5247</f>
        <v>45118</v>
      </c>
      <c r="B5014" s="43" t="n">
        <f aca="false">Prices_MTM!I5247</f>
        <v>96500.0000000003</v>
      </c>
      <c r="C5014" s="43" t="n">
        <f aca="false">-PERCENTILE(Prices_MTM!I4997:I5246,1-Inputs!$B$8)</f>
        <v>191100</v>
      </c>
      <c r="D5014" s="43" t="n">
        <f aca="false">NORMSINV(Inputs!$B$8)*STDEV(Prices_MTM!I4997:I5246)</f>
        <v>199814.997784939</v>
      </c>
      <c r="E5014" s="43" t="n">
        <f aca="false">-PERCENTILE(Prices_MTM!I4997:I5246,1-Inputs!$B$9)</f>
        <v>377015</v>
      </c>
      <c r="F5014" s="43" t="n">
        <f aca="false">NORMSINV(Inputs!$B$9)*STDEV(Prices_MTM!I4997:I5246)</f>
        <v>282602.164522073</v>
      </c>
      <c r="G5014" s="52" t="n">
        <f aca="false">IF(-B5014&gt;C5014,1,0)</f>
        <v>0</v>
      </c>
      <c r="H5014" s="52" t="n">
        <f aca="false">IF(-B5014&gt;D5014,1,0)</f>
        <v>0</v>
      </c>
      <c r="I5014" s="52" t="n">
        <f aca="false">IF(-B5014&gt;E5014,1,0)</f>
        <v>0</v>
      </c>
      <c r="J5014" s="52" t="n">
        <f aca="false">IF(-B5014&gt;F5014,1,0)</f>
        <v>0</v>
      </c>
    </row>
    <row r="5015" customFormat="false" ht="15" hidden="false" customHeight="false" outlineLevel="0" collapsed="false">
      <c r="A5015" s="51" t="n">
        <f aca="false">Prices_MTM!A5248</f>
        <v>45119</v>
      </c>
      <c r="B5015" s="43" t="n">
        <f aca="false">Prices_MTM!I5248</f>
        <v>49499.9999999997</v>
      </c>
      <c r="C5015" s="43" t="n">
        <f aca="false">-PERCENTILE(Prices_MTM!I4998:I5247,1-Inputs!$B$8)</f>
        <v>191100</v>
      </c>
      <c r="D5015" s="43" t="n">
        <f aca="false">NORMSINV(Inputs!$B$8)*STDEV(Prices_MTM!I4998:I5247)</f>
        <v>197829.119949481</v>
      </c>
      <c r="E5015" s="43" t="n">
        <f aca="false">-PERCENTILE(Prices_MTM!I4998:I5247,1-Inputs!$B$9)</f>
        <v>377015</v>
      </c>
      <c r="F5015" s="43" t="n">
        <f aca="false">NORMSINV(Inputs!$B$9)*STDEV(Prices_MTM!I4998:I5247)</f>
        <v>279793.499602031</v>
      </c>
      <c r="G5015" s="52" t="n">
        <f aca="false">IF(-B5015&gt;C5015,1,0)</f>
        <v>0</v>
      </c>
      <c r="H5015" s="52" t="n">
        <f aca="false">IF(-B5015&gt;D5015,1,0)</f>
        <v>0</v>
      </c>
      <c r="I5015" s="52" t="n">
        <f aca="false">IF(-B5015&gt;E5015,1,0)</f>
        <v>0</v>
      </c>
      <c r="J5015" s="52" t="n">
        <f aca="false">IF(-B5015&gt;F5015,1,0)</f>
        <v>0</v>
      </c>
    </row>
    <row r="5016" customFormat="false" ht="15" hidden="false" customHeight="false" outlineLevel="0" collapsed="false">
      <c r="A5016" s="51" t="n">
        <f aca="false">Prices_MTM!A5249</f>
        <v>45120</v>
      </c>
      <c r="B5016" s="43" t="n">
        <f aca="false">Prices_MTM!I5249</f>
        <v>60999.9999999999</v>
      </c>
      <c r="C5016" s="43" t="n">
        <f aca="false">-PERCENTILE(Prices_MTM!I4999:I5248,1-Inputs!$B$8)</f>
        <v>189775</v>
      </c>
      <c r="D5016" s="43" t="n">
        <f aca="false">NORMSINV(Inputs!$B$8)*STDEV(Prices_MTM!I4999:I5248)</f>
        <v>192677.962565771</v>
      </c>
      <c r="E5016" s="43" t="n">
        <f aca="false">-PERCENTILE(Prices_MTM!I4999:I5248,1-Inputs!$B$9)</f>
        <v>294860.000000001</v>
      </c>
      <c r="F5016" s="43" t="n">
        <f aca="false">NORMSINV(Inputs!$B$9)*STDEV(Prices_MTM!I4999:I5248)</f>
        <v>272508.119412516</v>
      </c>
      <c r="G5016" s="52" t="n">
        <f aca="false">IF(-B5016&gt;C5016,1,0)</f>
        <v>0</v>
      </c>
      <c r="H5016" s="52" t="n">
        <f aca="false">IF(-B5016&gt;D5016,1,0)</f>
        <v>0</v>
      </c>
      <c r="I5016" s="52" t="n">
        <f aca="false">IF(-B5016&gt;E5016,1,0)</f>
        <v>0</v>
      </c>
      <c r="J5016" s="52" t="n">
        <f aca="false">IF(-B5016&gt;F5016,1,0)</f>
        <v>0</v>
      </c>
    </row>
    <row r="5017" customFormat="false" ht="15" hidden="false" customHeight="false" outlineLevel="0" collapsed="false">
      <c r="A5017" s="51" t="n">
        <f aca="false">Prices_MTM!A5250</f>
        <v>45121</v>
      </c>
      <c r="B5017" s="43" t="n">
        <f aca="false">Prices_MTM!I5250</f>
        <v>-71500.0000000004</v>
      </c>
      <c r="C5017" s="43" t="n">
        <f aca="false">-PERCENTILE(Prices_MTM!I5000:I5249,1-Inputs!$B$8)</f>
        <v>189775</v>
      </c>
      <c r="D5017" s="43" t="n">
        <f aca="false">NORMSINV(Inputs!$B$8)*STDEV(Prices_MTM!I5000:I5249)</f>
        <v>192783.326835416</v>
      </c>
      <c r="E5017" s="43" t="n">
        <f aca="false">-PERCENTILE(Prices_MTM!I5000:I5249,1-Inputs!$B$9)</f>
        <v>294860.000000001</v>
      </c>
      <c r="F5017" s="43" t="n">
        <f aca="false">NORMSINV(Inputs!$B$9)*STDEV(Prices_MTM!I5000:I5249)</f>
        <v>272657.138109786</v>
      </c>
      <c r="G5017" s="52" t="n">
        <f aca="false">IF(-B5017&gt;C5017,1,0)</f>
        <v>0</v>
      </c>
      <c r="H5017" s="52" t="n">
        <f aca="false">IF(-B5017&gt;D5017,1,0)</f>
        <v>0</v>
      </c>
      <c r="I5017" s="52" t="n">
        <f aca="false">IF(-B5017&gt;E5017,1,0)</f>
        <v>0</v>
      </c>
      <c r="J5017" s="52" t="n">
        <f aca="false">IF(-B5017&gt;F5017,1,0)</f>
        <v>0</v>
      </c>
    </row>
    <row r="5018" customFormat="false" ht="15" hidden="false" customHeight="false" outlineLevel="0" collapsed="false">
      <c r="A5018" s="51" t="n">
        <f aca="false">Prices_MTM!A5251</f>
        <v>45124</v>
      </c>
      <c r="B5018" s="43" t="n">
        <f aca="false">Prices_MTM!I5251</f>
        <v>-21999.9999999992</v>
      </c>
      <c r="C5018" s="43" t="n">
        <f aca="false">-PERCENTILE(Prices_MTM!I5001:I5250,1-Inputs!$B$8)</f>
        <v>189775</v>
      </c>
      <c r="D5018" s="43" t="n">
        <f aca="false">NORMSINV(Inputs!$B$8)*STDEV(Prices_MTM!I5001:I5250)</f>
        <v>191864.046281198</v>
      </c>
      <c r="E5018" s="43" t="n">
        <f aca="false">-PERCENTILE(Prices_MTM!I5001:I5250,1-Inputs!$B$9)</f>
        <v>294860.000000001</v>
      </c>
      <c r="F5018" s="43" t="n">
        <f aca="false">NORMSINV(Inputs!$B$9)*STDEV(Prices_MTM!I5001:I5250)</f>
        <v>271356.982078933</v>
      </c>
      <c r="G5018" s="52" t="n">
        <f aca="false">IF(-B5018&gt;C5018,1,0)</f>
        <v>0</v>
      </c>
      <c r="H5018" s="52" t="n">
        <f aca="false">IF(-B5018&gt;D5018,1,0)</f>
        <v>0</v>
      </c>
      <c r="I5018" s="52" t="n">
        <f aca="false">IF(-B5018&gt;E5018,1,0)</f>
        <v>0</v>
      </c>
      <c r="J5018" s="52" t="n">
        <f aca="false">IF(-B5018&gt;F5018,1,0)</f>
        <v>0</v>
      </c>
    </row>
    <row r="5019" customFormat="false" ht="15" hidden="false" customHeight="false" outlineLevel="0" collapsed="false">
      <c r="A5019" s="51" t="n">
        <f aca="false">Prices_MTM!A5252</f>
        <v>45125</v>
      </c>
      <c r="B5019" s="43" t="n">
        <f aca="false">Prices_MTM!I5252</f>
        <v>71999.9999999999</v>
      </c>
      <c r="C5019" s="43" t="n">
        <f aca="false">-PERCENTILE(Prices_MTM!I5002:I5251,1-Inputs!$B$8)</f>
        <v>189775</v>
      </c>
      <c r="D5019" s="43" t="n">
        <f aca="false">NORMSINV(Inputs!$B$8)*STDEV(Prices_MTM!I5002:I5251)</f>
        <v>190804.404558964</v>
      </c>
      <c r="E5019" s="43" t="n">
        <f aca="false">-PERCENTILE(Prices_MTM!I5002:I5251,1-Inputs!$B$9)</f>
        <v>294860.000000001</v>
      </c>
      <c r="F5019" s="43" t="n">
        <f aca="false">NORMSINV(Inputs!$B$9)*STDEV(Prices_MTM!I5002:I5251)</f>
        <v>269858.310569582</v>
      </c>
      <c r="G5019" s="52" t="n">
        <f aca="false">IF(-B5019&gt;C5019,1,0)</f>
        <v>0</v>
      </c>
      <c r="H5019" s="52" t="n">
        <f aca="false">IF(-B5019&gt;D5019,1,0)</f>
        <v>0</v>
      </c>
      <c r="I5019" s="52" t="n">
        <f aca="false">IF(-B5019&gt;E5019,1,0)</f>
        <v>0</v>
      </c>
      <c r="J5019" s="52" t="n">
        <f aca="false">IF(-B5019&gt;F5019,1,0)</f>
        <v>0</v>
      </c>
    </row>
    <row r="5020" customFormat="false" ht="15" hidden="false" customHeight="false" outlineLevel="0" collapsed="false">
      <c r="A5020" s="51" t="n">
        <f aca="false">Prices_MTM!A5253</f>
        <v>45126</v>
      </c>
      <c r="B5020" s="43" t="n">
        <f aca="false">Prices_MTM!I5253</f>
        <v>-27999.9999999994</v>
      </c>
      <c r="C5020" s="43" t="n">
        <f aca="false">-PERCENTILE(Prices_MTM!I5003:I5252,1-Inputs!$B$8)</f>
        <v>189775</v>
      </c>
      <c r="D5020" s="43" t="n">
        <f aca="false">NORMSINV(Inputs!$B$8)*STDEV(Prices_MTM!I5003:I5252)</f>
        <v>190639.542338069</v>
      </c>
      <c r="E5020" s="43" t="n">
        <f aca="false">-PERCENTILE(Prices_MTM!I5003:I5252,1-Inputs!$B$9)</f>
        <v>294860.000000001</v>
      </c>
      <c r="F5020" s="43" t="n">
        <f aca="false">NORMSINV(Inputs!$B$9)*STDEV(Prices_MTM!I5003:I5252)</f>
        <v>269625.142784434</v>
      </c>
      <c r="G5020" s="52" t="n">
        <f aca="false">IF(-B5020&gt;C5020,1,0)</f>
        <v>0</v>
      </c>
      <c r="H5020" s="52" t="n">
        <f aca="false">IF(-B5020&gt;D5020,1,0)</f>
        <v>0</v>
      </c>
      <c r="I5020" s="52" t="n">
        <f aca="false">IF(-B5020&gt;E5020,1,0)</f>
        <v>0</v>
      </c>
      <c r="J5020" s="52" t="n">
        <f aca="false">IF(-B5020&gt;F5020,1,0)</f>
        <v>0</v>
      </c>
    </row>
    <row r="5021" customFormat="false" ht="15" hidden="false" customHeight="false" outlineLevel="0" collapsed="false">
      <c r="A5021" s="51" t="n">
        <f aca="false">Prices_MTM!A5254</f>
        <v>45127</v>
      </c>
      <c r="B5021" s="43" t="n">
        <f aca="false">Prices_MTM!I5254</f>
        <v>12999.9999999995</v>
      </c>
      <c r="C5021" s="43" t="n">
        <f aca="false">-PERCENTILE(Prices_MTM!I5004:I5253,1-Inputs!$B$8)</f>
        <v>186800</v>
      </c>
      <c r="D5021" s="43" t="n">
        <f aca="false">NORMSINV(Inputs!$B$8)*STDEV(Prices_MTM!I5004:I5253)</f>
        <v>184997.981683066</v>
      </c>
      <c r="E5021" s="43" t="n">
        <f aca="false">-PERCENTILE(Prices_MTM!I5004:I5253,1-Inputs!$B$9)</f>
        <v>266700.000000001</v>
      </c>
      <c r="F5021" s="43" t="n">
        <f aca="false">NORMSINV(Inputs!$B$9)*STDEV(Prices_MTM!I5004:I5253)</f>
        <v>261646.175889756</v>
      </c>
      <c r="G5021" s="52" t="n">
        <f aca="false">IF(-B5021&gt;C5021,1,0)</f>
        <v>0</v>
      </c>
      <c r="H5021" s="52" t="n">
        <f aca="false">IF(-B5021&gt;D5021,1,0)</f>
        <v>0</v>
      </c>
      <c r="I5021" s="52" t="n">
        <f aca="false">IF(-B5021&gt;E5021,1,0)</f>
        <v>0</v>
      </c>
      <c r="J5021" s="52" t="n">
        <f aca="false">IF(-B5021&gt;F5021,1,0)</f>
        <v>0</v>
      </c>
    </row>
    <row r="5022" customFormat="false" ht="15" hidden="false" customHeight="false" outlineLevel="0" collapsed="false">
      <c r="A5022" s="51" t="n">
        <f aca="false">Prices_MTM!A5255</f>
        <v>45128</v>
      </c>
      <c r="B5022" s="43" t="n">
        <f aca="false">Prices_MTM!I5255</f>
        <v>68999.9999999998</v>
      </c>
      <c r="C5022" s="43" t="n">
        <f aca="false">-PERCENTILE(Prices_MTM!I5005:I5254,1-Inputs!$B$8)</f>
        <v>186800</v>
      </c>
      <c r="D5022" s="43" t="n">
        <f aca="false">NORMSINV(Inputs!$B$8)*STDEV(Prices_MTM!I5005:I5254)</f>
        <v>184866.110903803</v>
      </c>
      <c r="E5022" s="43" t="n">
        <f aca="false">-PERCENTILE(Prices_MTM!I5005:I5254,1-Inputs!$B$9)</f>
        <v>266700.000000001</v>
      </c>
      <c r="F5022" s="43" t="n">
        <f aca="false">NORMSINV(Inputs!$B$9)*STDEV(Prices_MTM!I5005:I5254)</f>
        <v>261459.668530098</v>
      </c>
      <c r="G5022" s="52" t="n">
        <f aca="false">IF(-B5022&gt;C5022,1,0)</f>
        <v>0</v>
      </c>
      <c r="H5022" s="52" t="n">
        <f aca="false">IF(-B5022&gt;D5022,1,0)</f>
        <v>0</v>
      </c>
      <c r="I5022" s="52" t="n">
        <f aca="false">IF(-B5022&gt;E5022,1,0)</f>
        <v>0</v>
      </c>
      <c r="J5022" s="52" t="n">
        <f aca="false">IF(-B5022&gt;F5022,1,0)</f>
        <v>0</v>
      </c>
    </row>
    <row r="5023" customFormat="false" ht="15" hidden="false" customHeight="false" outlineLevel="0" collapsed="false">
      <c r="A5023" s="51" t="n">
        <f aca="false">Prices_MTM!A5256</f>
        <v>45131</v>
      </c>
      <c r="B5023" s="43" t="n">
        <f aca="false">Prices_MTM!I5256</f>
        <v>101500</v>
      </c>
      <c r="C5023" s="43" t="n">
        <f aca="false">-PERCENTILE(Prices_MTM!I5006:I5255,1-Inputs!$B$8)</f>
        <v>186800</v>
      </c>
      <c r="D5023" s="43" t="n">
        <f aca="false">NORMSINV(Inputs!$B$8)*STDEV(Prices_MTM!I5006:I5255)</f>
        <v>184780.427658411</v>
      </c>
      <c r="E5023" s="43" t="n">
        <f aca="false">-PERCENTILE(Prices_MTM!I5006:I5255,1-Inputs!$B$9)</f>
        <v>266700.000000001</v>
      </c>
      <c r="F5023" s="43" t="n">
        <f aca="false">NORMSINV(Inputs!$B$9)*STDEV(Prices_MTM!I5006:I5255)</f>
        <v>261338.485081009</v>
      </c>
      <c r="G5023" s="52" t="n">
        <f aca="false">IF(-B5023&gt;C5023,1,0)</f>
        <v>0</v>
      </c>
      <c r="H5023" s="52" t="n">
        <f aca="false">IF(-B5023&gt;D5023,1,0)</f>
        <v>0</v>
      </c>
      <c r="I5023" s="52" t="n">
        <f aca="false">IF(-B5023&gt;E5023,1,0)</f>
        <v>0</v>
      </c>
      <c r="J5023" s="52" t="n">
        <f aca="false">IF(-B5023&gt;F5023,1,0)</f>
        <v>0</v>
      </c>
    </row>
    <row r="5024" customFormat="false" ht="15" hidden="false" customHeight="false" outlineLevel="0" collapsed="false">
      <c r="A5024" s="51" t="n">
        <f aca="false">Prices_MTM!A5257</f>
        <v>45132</v>
      </c>
      <c r="B5024" s="43" t="n">
        <f aca="false">Prices_MTM!I5257</f>
        <v>48500.0000000007</v>
      </c>
      <c r="C5024" s="43" t="n">
        <f aca="false">-PERCENTILE(Prices_MTM!I5007:I5256,1-Inputs!$B$8)</f>
        <v>186800</v>
      </c>
      <c r="D5024" s="43" t="n">
        <f aca="false">NORMSINV(Inputs!$B$8)*STDEV(Prices_MTM!I5007:I5256)</f>
        <v>185044.007553631</v>
      </c>
      <c r="E5024" s="43" t="n">
        <f aca="false">-PERCENTILE(Prices_MTM!I5007:I5256,1-Inputs!$B$9)</f>
        <v>266700.000000001</v>
      </c>
      <c r="F5024" s="43" t="n">
        <f aca="false">NORMSINV(Inputs!$B$9)*STDEV(Prices_MTM!I5007:I5256)</f>
        <v>261711.271156826</v>
      </c>
      <c r="G5024" s="52" t="n">
        <f aca="false">IF(-B5024&gt;C5024,1,0)</f>
        <v>0</v>
      </c>
      <c r="H5024" s="52" t="n">
        <f aca="false">IF(-B5024&gt;D5024,1,0)</f>
        <v>0</v>
      </c>
      <c r="I5024" s="52" t="n">
        <f aca="false">IF(-B5024&gt;E5024,1,0)</f>
        <v>0</v>
      </c>
      <c r="J5024" s="52" t="n">
        <f aca="false">IF(-B5024&gt;F5024,1,0)</f>
        <v>0</v>
      </c>
    </row>
    <row r="5025" customFormat="false" ht="15" hidden="false" customHeight="false" outlineLevel="0" collapsed="false">
      <c r="A5025" s="51" t="n">
        <f aca="false">Prices_MTM!A5258</f>
        <v>45133</v>
      </c>
      <c r="B5025" s="43" t="n">
        <f aca="false">Prices_MTM!I5258</f>
        <v>-41000.0000000011</v>
      </c>
      <c r="C5025" s="43" t="n">
        <f aca="false">-PERCENTILE(Prices_MTM!I5008:I5257,1-Inputs!$B$8)</f>
        <v>186800</v>
      </c>
      <c r="D5025" s="43" t="n">
        <f aca="false">NORMSINV(Inputs!$B$8)*STDEV(Prices_MTM!I5008:I5257)</f>
        <v>183405.134896673</v>
      </c>
      <c r="E5025" s="43" t="n">
        <f aca="false">-PERCENTILE(Prices_MTM!I5008:I5257,1-Inputs!$B$9)</f>
        <v>266700.000000001</v>
      </c>
      <c r="F5025" s="43" t="n">
        <f aca="false">NORMSINV(Inputs!$B$9)*STDEV(Prices_MTM!I5008:I5257)</f>
        <v>259393.382282785</v>
      </c>
      <c r="G5025" s="52" t="n">
        <f aca="false">IF(-B5025&gt;C5025,1,0)</f>
        <v>0</v>
      </c>
      <c r="H5025" s="52" t="n">
        <f aca="false">IF(-B5025&gt;D5025,1,0)</f>
        <v>0</v>
      </c>
      <c r="I5025" s="52" t="n">
        <f aca="false">IF(-B5025&gt;E5025,1,0)</f>
        <v>0</v>
      </c>
      <c r="J5025" s="52" t="n">
        <f aca="false">IF(-B5025&gt;F5025,1,0)</f>
        <v>0</v>
      </c>
    </row>
    <row r="5026" customFormat="false" ht="15" hidden="false" customHeight="false" outlineLevel="0" collapsed="false">
      <c r="A5026" s="51" t="n">
        <f aca="false">Prices_MTM!A5259</f>
        <v>45134</v>
      </c>
      <c r="B5026" s="43" t="n">
        <f aca="false">Prices_MTM!I5259</f>
        <v>41000.0000000004</v>
      </c>
      <c r="C5026" s="43" t="n">
        <f aca="false">-PERCENTILE(Prices_MTM!I5009:I5258,1-Inputs!$B$8)</f>
        <v>186800</v>
      </c>
      <c r="D5026" s="43" t="n">
        <f aca="false">NORMSINV(Inputs!$B$8)*STDEV(Prices_MTM!I5009:I5258)</f>
        <v>181054.261855256</v>
      </c>
      <c r="E5026" s="43" t="n">
        <f aca="false">-PERCENTILE(Prices_MTM!I5009:I5258,1-Inputs!$B$9)</f>
        <v>266700.000000001</v>
      </c>
      <c r="F5026" s="43" t="n">
        <f aca="false">NORMSINV(Inputs!$B$9)*STDEV(Prices_MTM!I5009:I5258)</f>
        <v>256068.497677596</v>
      </c>
      <c r="G5026" s="52" t="n">
        <f aca="false">IF(-B5026&gt;C5026,1,0)</f>
        <v>0</v>
      </c>
      <c r="H5026" s="52" t="n">
        <f aca="false">IF(-B5026&gt;D5026,1,0)</f>
        <v>0</v>
      </c>
      <c r="I5026" s="52" t="n">
        <f aca="false">IF(-B5026&gt;E5026,1,0)</f>
        <v>0</v>
      </c>
      <c r="J5026" s="52" t="n">
        <f aca="false">IF(-B5026&gt;F5026,1,0)</f>
        <v>0</v>
      </c>
    </row>
    <row r="5027" customFormat="false" ht="15" hidden="false" customHeight="false" outlineLevel="0" collapsed="false">
      <c r="A5027" s="51" t="n">
        <f aca="false">Prices_MTM!A5260</f>
        <v>45135</v>
      </c>
      <c r="B5027" s="43" t="n">
        <f aca="false">Prices_MTM!I5260</f>
        <v>27499.9999999999</v>
      </c>
      <c r="C5027" s="43" t="n">
        <f aca="false">-PERCENTILE(Prices_MTM!I5010:I5259,1-Inputs!$B$8)</f>
        <v>177650</v>
      </c>
      <c r="D5027" s="43" t="n">
        <f aca="false">NORMSINV(Inputs!$B$8)*STDEV(Prices_MTM!I5010:I5259)</f>
        <v>179811.064600736</v>
      </c>
      <c r="E5027" s="43" t="n">
        <f aca="false">-PERCENTILE(Prices_MTM!I5010:I5259,1-Inputs!$B$9)</f>
        <v>266700.000000001</v>
      </c>
      <c r="F5027" s="43" t="n">
        <f aca="false">NORMSINV(Inputs!$B$9)*STDEV(Prices_MTM!I5010:I5259)</f>
        <v>254310.220076066</v>
      </c>
      <c r="G5027" s="52" t="n">
        <f aca="false">IF(-B5027&gt;C5027,1,0)</f>
        <v>0</v>
      </c>
      <c r="H5027" s="52" t="n">
        <f aca="false">IF(-B5027&gt;D5027,1,0)</f>
        <v>0</v>
      </c>
      <c r="I5027" s="52" t="n">
        <f aca="false">IF(-B5027&gt;E5027,1,0)</f>
        <v>0</v>
      </c>
      <c r="J5027" s="52" t="n">
        <f aca="false">IF(-B5027&gt;F5027,1,0)</f>
        <v>0</v>
      </c>
    </row>
    <row r="5028" customFormat="false" ht="15" hidden="false" customHeight="false" outlineLevel="0" collapsed="false">
      <c r="A5028" s="51" t="n">
        <f aca="false">Prices_MTM!A5261</f>
        <v>45138</v>
      </c>
      <c r="B5028" s="43" t="n">
        <f aca="false">Prices_MTM!I5261</f>
        <v>88499.9999999998</v>
      </c>
      <c r="C5028" s="43" t="n">
        <f aca="false">-PERCENTILE(Prices_MTM!I5011:I5260,1-Inputs!$B$8)</f>
        <v>168475</v>
      </c>
      <c r="D5028" s="43" t="n">
        <f aca="false">NORMSINV(Inputs!$B$8)*STDEV(Prices_MTM!I5011:I5260)</f>
        <v>173723.54427141</v>
      </c>
      <c r="E5028" s="43" t="n">
        <f aca="false">-PERCENTILE(Prices_MTM!I5011:I5260,1-Inputs!$B$9)</f>
        <v>255765</v>
      </c>
      <c r="F5028" s="43" t="n">
        <f aca="false">NORMSINV(Inputs!$B$9)*STDEV(Prices_MTM!I5011:I5260)</f>
        <v>245700.523903552</v>
      </c>
      <c r="G5028" s="52" t="n">
        <f aca="false">IF(-B5028&gt;C5028,1,0)</f>
        <v>0</v>
      </c>
      <c r="H5028" s="52" t="n">
        <f aca="false">IF(-B5028&gt;D5028,1,0)</f>
        <v>0</v>
      </c>
      <c r="I5028" s="52" t="n">
        <f aca="false">IF(-B5028&gt;E5028,1,0)</f>
        <v>0</v>
      </c>
      <c r="J5028" s="52" t="n">
        <f aca="false">IF(-B5028&gt;F5028,1,0)</f>
        <v>0</v>
      </c>
    </row>
    <row r="5029" customFormat="false" ht="15" hidden="false" customHeight="false" outlineLevel="0" collapsed="false">
      <c r="A5029" s="51" t="n">
        <f aca="false">Prices_MTM!A5262</f>
        <v>45139</v>
      </c>
      <c r="B5029" s="43" t="n">
        <f aca="false">Prices_MTM!I5262</f>
        <v>-48999.9999999995</v>
      </c>
      <c r="C5029" s="43" t="n">
        <f aca="false">-PERCENTILE(Prices_MTM!I5012:I5261,1-Inputs!$B$8)</f>
        <v>168475</v>
      </c>
      <c r="D5029" s="43" t="n">
        <f aca="false">NORMSINV(Inputs!$B$8)*STDEV(Prices_MTM!I5012:I5261)</f>
        <v>172307.15010375</v>
      </c>
      <c r="E5029" s="43" t="n">
        <f aca="false">-PERCENTILE(Prices_MTM!I5012:I5261,1-Inputs!$B$9)</f>
        <v>255765</v>
      </c>
      <c r="F5029" s="43" t="n">
        <f aca="false">NORMSINV(Inputs!$B$9)*STDEV(Prices_MTM!I5012:I5261)</f>
        <v>243697.290602576</v>
      </c>
      <c r="G5029" s="52" t="n">
        <f aca="false">IF(-B5029&gt;C5029,1,0)</f>
        <v>0</v>
      </c>
      <c r="H5029" s="52" t="n">
        <f aca="false">IF(-B5029&gt;D5029,1,0)</f>
        <v>0</v>
      </c>
      <c r="I5029" s="52" t="n">
        <f aca="false">IF(-B5029&gt;E5029,1,0)</f>
        <v>0</v>
      </c>
      <c r="J5029" s="52" t="n">
        <f aca="false">IF(-B5029&gt;F5029,1,0)</f>
        <v>0</v>
      </c>
    </row>
    <row r="5030" customFormat="false" ht="15" hidden="false" customHeight="false" outlineLevel="0" collapsed="false">
      <c r="A5030" s="51" t="n">
        <f aca="false">Prices_MTM!A5263</f>
        <v>45140</v>
      </c>
      <c r="B5030" s="43" t="n">
        <f aca="false">Prices_MTM!I5263</f>
        <v>-120500.000000001</v>
      </c>
      <c r="C5030" s="43" t="n">
        <f aca="false">-PERCENTILE(Prices_MTM!I5013:I5262,1-Inputs!$B$8)</f>
        <v>168475</v>
      </c>
      <c r="D5030" s="43" t="n">
        <f aca="false">NORMSINV(Inputs!$B$8)*STDEV(Prices_MTM!I5013:I5262)</f>
        <v>171743.936414078</v>
      </c>
      <c r="E5030" s="43" t="n">
        <f aca="false">-PERCENTILE(Prices_MTM!I5013:I5262,1-Inputs!$B$9)</f>
        <v>255765</v>
      </c>
      <c r="F5030" s="43" t="n">
        <f aca="false">NORMSINV(Inputs!$B$9)*STDEV(Prices_MTM!I5013:I5262)</f>
        <v>242900.726733226</v>
      </c>
      <c r="G5030" s="52" t="n">
        <f aca="false">IF(-B5030&gt;C5030,1,0)</f>
        <v>0</v>
      </c>
      <c r="H5030" s="52" t="n">
        <f aca="false">IF(-B5030&gt;D5030,1,0)</f>
        <v>0</v>
      </c>
      <c r="I5030" s="52" t="n">
        <f aca="false">IF(-B5030&gt;E5030,1,0)</f>
        <v>0</v>
      </c>
      <c r="J5030" s="52" t="n">
        <f aca="false">IF(-B5030&gt;F5030,1,0)</f>
        <v>0</v>
      </c>
    </row>
    <row r="5031" customFormat="false" ht="15" hidden="false" customHeight="false" outlineLevel="0" collapsed="false">
      <c r="A5031" s="51" t="n">
        <f aca="false">Prices_MTM!A5264</f>
        <v>45141</v>
      </c>
      <c r="B5031" s="43" t="n">
        <f aca="false">Prices_MTM!I5264</f>
        <v>97000.0000000006</v>
      </c>
      <c r="C5031" s="43" t="n">
        <f aca="false">-PERCENTILE(Prices_MTM!I5014:I5263,1-Inputs!$B$8)</f>
        <v>168475</v>
      </c>
      <c r="D5031" s="43" t="n">
        <f aca="false">NORMSINV(Inputs!$B$8)*STDEV(Prices_MTM!I5014:I5263)</f>
        <v>171364.611963526</v>
      </c>
      <c r="E5031" s="43" t="n">
        <f aca="false">-PERCENTILE(Prices_MTM!I5014:I5263,1-Inputs!$B$9)</f>
        <v>255765</v>
      </c>
      <c r="F5031" s="43" t="n">
        <f aca="false">NORMSINV(Inputs!$B$9)*STDEV(Prices_MTM!I5014:I5263)</f>
        <v>242364.240924001</v>
      </c>
      <c r="G5031" s="52" t="n">
        <f aca="false">IF(-B5031&gt;C5031,1,0)</f>
        <v>0</v>
      </c>
      <c r="H5031" s="52" t="n">
        <f aca="false">IF(-B5031&gt;D5031,1,0)</f>
        <v>0</v>
      </c>
      <c r="I5031" s="52" t="n">
        <f aca="false">IF(-B5031&gt;E5031,1,0)</f>
        <v>0</v>
      </c>
      <c r="J5031" s="52" t="n">
        <f aca="false">IF(-B5031&gt;F5031,1,0)</f>
        <v>0</v>
      </c>
    </row>
    <row r="5032" customFormat="false" ht="15" hidden="false" customHeight="false" outlineLevel="0" collapsed="false">
      <c r="A5032" s="51" t="n">
        <f aca="false">Prices_MTM!A5265</f>
        <v>45142</v>
      </c>
      <c r="B5032" s="43" t="n">
        <f aca="false">Prices_MTM!I5265</f>
        <v>60500.0000000004</v>
      </c>
      <c r="C5032" s="43" t="n">
        <f aca="false">-PERCENTILE(Prices_MTM!I5015:I5264,1-Inputs!$B$8)</f>
        <v>168475</v>
      </c>
      <c r="D5032" s="43" t="n">
        <f aca="false">NORMSINV(Inputs!$B$8)*STDEV(Prices_MTM!I5015:I5264)</f>
        <v>171255.3494816</v>
      </c>
      <c r="E5032" s="43" t="n">
        <f aca="false">-PERCENTILE(Prices_MTM!I5015:I5264,1-Inputs!$B$9)</f>
        <v>255765</v>
      </c>
      <c r="F5032" s="43" t="n">
        <f aca="false">NORMSINV(Inputs!$B$9)*STDEV(Prices_MTM!I5015:I5264)</f>
        <v>242209.70891071</v>
      </c>
      <c r="G5032" s="52" t="n">
        <f aca="false">IF(-B5032&gt;C5032,1,0)</f>
        <v>0</v>
      </c>
      <c r="H5032" s="52" t="n">
        <f aca="false">IF(-B5032&gt;D5032,1,0)</f>
        <v>0</v>
      </c>
      <c r="I5032" s="52" t="n">
        <f aca="false">IF(-B5032&gt;E5032,1,0)</f>
        <v>0</v>
      </c>
      <c r="J5032" s="52" t="n">
        <f aca="false">IF(-B5032&gt;F5032,1,0)</f>
        <v>0</v>
      </c>
    </row>
    <row r="5033" customFormat="false" ht="15" hidden="false" customHeight="false" outlineLevel="0" collapsed="false">
      <c r="A5033" s="51" t="n">
        <f aca="false">Prices_MTM!A5266</f>
        <v>45145</v>
      </c>
      <c r="B5033" s="43" t="n">
        <f aca="false">Prices_MTM!I5266</f>
        <v>-36500.0000000009</v>
      </c>
      <c r="C5033" s="43" t="n">
        <f aca="false">-PERCENTILE(Prices_MTM!I5016:I5265,1-Inputs!$B$8)</f>
        <v>168475</v>
      </c>
      <c r="D5033" s="43" t="n">
        <f aca="false">NORMSINV(Inputs!$B$8)*STDEV(Prices_MTM!I5016:I5265)</f>
        <v>171114.517012126</v>
      </c>
      <c r="E5033" s="43" t="n">
        <f aca="false">-PERCENTILE(Prices_MTM!I5016:I5265,1-Inputs!$B$9)</f>
        <v>255765</v>
      </c>
      <c r="F5033" s="43" t="n">
        <f aca="false">NORMSINV(Inputs!$B$9)*STDEV(Prices_MTM!I5016:I5265)</f>
        <v>242010.526861567</v>
      </c>
      <c r="G5033" s="52" t="n">
        <f aca="false">IF(-B5033&gt;C5033,1,0)</f>
        <v>0</v>
      </c>
      <c r="H5033" s="52" t="n">
        <f aca="false">IF(-B5033&gt;D5033,1,0)</f>
        <v>0</v>
      </c>
      <c r="I5033" s="52" t="n">
        <f aca="false">IF(-B5033&gt;E5033,1,0)</f>
        <v>0</v>
      </c>
      <c r="J5033" s="52" t="n">
        <f aca="false">IF(-B5033&gt;F5033,1,0)</f>
        <v>0</v>
      </c>
    </row>
    <row r="5034" customFormat="false" ht="15" hidden="false" customHeight="false" outlineLevel="0" collapsed="false">
      <c r="A5034" s="51" t="n">
        <f aca="false">Prices_MTM!A5267</f>
        <v>45146</v>
      </c>
      <c r="B5034" s="43" t="n">
        <f aca="false">Prices_MTM!I5267</f>
        <v>23499.9999999999</v>
      </c>
      <c r="C5034" s="43" t="n">
        <f aca="false">-PERCENTILE(Prices_MTM!I5017:I5266,1-Inputs!$B$8)</f>
        <v>168475</v>
      </c>
      <c r="D5034" s="43" t="n">
        <f aca="false">NORMSINV(Inputs!$B$8)*STDEV(Prices_MTM!I5017:I5266)</f>
        <v>170606.553601326</v>
      </c>
      <c r="E5034" s="43" t="n">
        <f aca="false">-PERCENTILE(Prices_MTM!I5017:I5266,1-Inputs!$B$9)</f>
        <v>255765</v>
      </c>
      <c r="F5034" s="43" t="n">
        <f aca="false">NORMSINV(Inputs!$B$9)*STDEV(Prices_MTM!I5017:I5266)</f>
        <v>241292.104515989</v>
      </c>
      <c r="G5034" s="52" t="n">
        <f aca="false">IF(-B5034&gt;C5034,1,0)</f>
        <v>0</v>
      </c>
      <c r="H5034" s="52" t="n">
        <f aca="false">IF(-B5034&gt;D5034,1,0)</f>
        <v>0</v>
      </c>
      <c r="I5034" s="52" t="n">
        <f aca="false">IF(-B5034&gt;E5034,1,0)</f>
        <v>0</v>
      </c>
      <c r="J5034" s="52" t="n">
        <f aca="false">IF(-B5034&gt;F5034,1,0)</f>
        <v>0</v>
      </c>
    </row>
    <row r="5035" customFormat="false" ht="15" hidden="false" customHeight="false" outlineLevel="0" collapsed="false">
      <c r="A5035" s="51" t="n">
        <f aca="false">Prices_MTM!A5268</f>
        <v>45147</v>
      </c>
      <c r="B5035" s="43" t="n">
        <f aca="false">Prices_MTM!I5268</f>
        <v>75499.9999999995</v>
      </c>
      <c r="C5035" s="43" t="n">
        <f aca="false">-PERCENTILE(Prices_MTM!I5018:I5267,1-Inputs!$B$8)</f>
        <v>163975</v>
      </c>
      <c r="D5035" s="43" t="n">
        <f aca="false">NORMSINV(Inputs!$B$8)*STDEV(Prices_MTM!I5018:I5267)</f>
        <v>169365.849979808</v>
      </c>
      <c r="E5035" s="43" t="n">
        <f aca="false">-PERCENTILE(Prices_MTM!I5018:I5267,1-Inputs!$B$9)</f>
        <v>255765</v>
      </c>
      <c r="F5035" s="43" t="n">
        <f aca="false">NORMSINV(Inputs!$B$9)*STDEV(Prices_MTM!I5018:I5267)</f>
        <v>239537.353707201</v>
      </c>
      <c r="G5035" s="52" t="n">
        <f aca="false">IF(-B5035&gt;C5035,1,0)</f>
        <v>0</v>
      </c>
      <c r="H5035" s="52" t="n">
        <f aca="false">IF(-B5035&gt;D5035,1,0)</f>
        <v>0</v>
      </c>
      <c r="I5035" s="52" t="n">
        <f aca="false">IF(-B5035&gt;E5035,1,0)</f>
        <v>0</v>
      </c>
      <c r="J5035" s="52" t="n">
        <f aca="false">IF(-B5035&gt;F5035,1,0)</f>
        <v>0</v>
      </c>
    </row>
    <row r="5036" customFormat="false" ht="15" hidden="false" customHeight="false" outlineLevel="0" collapsed="false">
      <c r="A5036" s="51" t="n">
        <f aca="false">Prices_MTM!A5269</f>
        <v>45148</v>
      </c>
      <c r="B5036" s="43" t="n">
        <f aca="false">Prices_MTM!I5269</f>
        <v>-60499.999999999</v>
      </c>
      <c r="C5036" s="43" t="n">
        <f aca="false">-PERCENTILE(Prices_MTM!I5019:I5268,1-Inputs!$B$8)</f>
        <v>163975</v>
      </c>
      <c r="D5036" s="43" t="n">
        <f aca="false">NORMSINV(Inputs!$B$8)*STDEV(Prices_MTM!I5019:I5268)</f>
        <v>169516.234201129</v>
      </c>
      <c r="E5036" s="43" t="n">
        <f aca="false">-PERCENTILE(Prices_MTM!I5019:I5268,1-Inputs!$B$9)</f>
        <v>255765</v>
      </c>
      <c r="F5036" s="43" t="n">
        <f aca="false">NORMSINV(Inputs!$B$9)*STDEV(Prices_MTM!I5019:I5268)</f>
        <v>239750.044981261</v>
      </c>
      <c r="G5036" s="52" t="n">
        <f aca="false">IF(-B5036&gt;C5036,1,0)</f>
        <v>0</v>
      </c>
      <c r="H5036" s="52" t="n">
        <f aca="false">IF(-B5036&gt;D5036,1,0)</f>
        <v>0</v>
      </c>
      <c r="I5036" s="52" t="n">
        <f aca="false">IF(-B5036&gt;E5036,1,0)</f>
        <v>0</v>
      </c>
      <c r="J5036" s="52" t="n">
        <f aca="false">IF(-B5036&gt;F5036,1,0)</f>
        <v>0</v>
      </c>
    </row>
    <row r="5037" customFormat="false" ht="15" hidden="false" customHeight="false" outlineLevel="0" collapsed="false">
      <c r="A5037" s="51" t="n">
        <f aca="false">Prices_MTM!A5270</f>
        <v>45149</v>
      </c>
      <c r="B5037" s="43" t="n">
        <f aca="false">Prices_MTM!I5270</f>
        <v>11499.9999999995</v>
      </c>
      <c r="C5037" s="43" t="n">
        <f aca="false">-PERCENTILE(Prices_MTM!I5020:I5269,1-Inputs!$B$8)</f>
        <v>163975</v>
      </c>
      <c r="D5037" s="43" t="n">
        <f aca="false">NORMSINV(Inputs!$B$8)*STDEV(Prices_MTM!I5020:I5269)</f>
        <v>168876.282359122</v>
      </c>
      <c r="E5037" s="43" t="n">
        <f aca="false">-PERCENTILE(Prices_MTM!I5020:I5269,1-Inputs!$B$9)</f>
        <v>255765</v>
      </c>
      <c r="F5037" s="43" t="n">
        <f aca="false">NORMSINV(Inputs!$B$9)*STDEV(Prices_MTM!I5020:I5269)</f>
        <v>238844.948878637</v>
      </c>
      <c r="G5037" s="52" t="n">
        <f aca="false">IF(-B5037&gt;C5037,1,0)</f>
        <v>0</v>
      </c>
      <c r="H5037" s="52" t="n">
        <f aca="false">IF(-B5037&gt;D5037,1,0)</f>
        <v>0</v>
      </c>
      <c r="I5037" s="52" t="n">
        <f aca="false">IF(-B5037&gt;E5037,1,0)</f>
        <v>0</v>
      </c>
      <c r="J5037" s="52" t="n">
        <f aca="false">IF(-B5037&gt;F5037,1,0)</f>
        <v>0</v>
      </c>
    </row>
    <row r="5038" customFormat="false" ht="15" hidden="false" customHeight="false" outlineLevel="0" collapsed="false">
      <c r="A5038" s="51" t="n">
        <f aca="false">Prices_MTM!A5271</f>
        <v>45152</v>
      </c>
      <c r="B5038" s="43" t="n">
        <f aca="false">Prices_MTM!I5271</f>
        <v>-40500.0000000001</v>
      </c>
      <c r="C5038" s="43" t="n">
        <f aca="false">-PERCENTILE(Prices_MTM!I5021:I5270,1-Inputs!$B$8)</f>
        <v>163975</v>
      </c>
      <c r="D5038" s="43" t="n">
        <f aca="false">NORMSINV(Inputs!$B$8)*STDEV(Prices_MTM!I5021:I5270)</f>
        <v>168881.190719308</v>
      </c>
      <c r="E5038" s="43" t="n">
        <f aca="false">-PERCENTILE(Prices_MTM!I5021:I5270,1-Inputs!$B$9)</f>
        <v>255765</v>
      </c>
      <c r="F5038" s="43" t="n">
        <f aca="false">NORMSINV(Inputs!$B$9)*STDEV(Prices_MTM!I5021:I5270)</f>
        <v>238851.890866117</v>
      </c>
      <c r="G5038" s="52" t="n">
        <f aca="false">IF(-B5038&gt;C5038,1,0)</f>
        <v>0</v>
      </c>
      <c r="H5038" s="52" t="n">
        <f aca="false">IF(-B5038&gt;D5038,1,0)</f>
        <v>0</v>
      </c>
      <c r="I5038" s="52" t="n">
        <f aca="false">IF(-B5038&gt;E5038,1,0)</f>
        <v>0</v>
      </c>
      <c r="J5038" s="52" t="n">
        <f aca="false">IF(-B5038&gt;F5038,1,0)</f>
        <v>0</v>
      </c>
    </row>
    <row r="5039" customFormat="false" ht="15" hidden="false" customHeight="false" outlineLevel="0" collapsed="false">
      <c r="A5039" s="51" t="n">
        <f aca="false">Prices_MTM!A5272</f>
        <v>45153</v>
      </c>
      <c r="B5039" s="43" t="n">
        <f aca="false">Prices_MTM!I5272</f>
        <v>-87999.9999999995</v>
      </c>
      <c r="C5039" s="43" t="n">
        <f aca="false">-PERCENTILE(Prices_MTM!I5022:I5271,1-Inputs!$B$8)</f>
        <v>163975</v>
      </c>
      <c r="D5039" s="43" t="n">
        <f aca="false">NORMSINV(Inputs!$B$8)*STDEV(Prices_MTM!I5022:I5271)</f>
        <v>168787.268517761</v>
      </c>
      <c r="E5039" s="43" t="n">
        <f aca="false">-PERCENTILE(Prices_MTM!I5022:I5271,1-Inputs!$B$9)</f>
        <v>255765</v>
      </c>
      <c r="F5039" s="43" t="n">
        <f aca="false">NORMSINV(Inputs!$B$9)*STDEV(Prices_MTM!I5022:I5271)</f>
        <v>238719.05490411</v>
      </c>
      <c r="G5039" s="52" t="n">
        <f aca="false">IF(-B5039&gt;C5039,1,0)</f>
        <v>0</v>
      </c>
      <c r="H5039" s="52" t="n">
        <f aca="false">IF(-B5039&gt;D5039,1,0)</f>
        <v>0</v>
      </c>
      <c r="I5039" s="52" t="n">
        <f aca="false">IF(-B5039&gt;E5039,1,0)</f>
        <v>0</v>
      </c>
      <c r="J5039" s="52" t="n">
        <f aca="false">IF(-B5039&gt;F5039,1,0)</f>
        <v>0</v>
      </c>
    </row>
    <row r="5040" customFormat="false" ht="15" hidden="false" customHeight="false" outlineLevel="0" collapsed="false">
      <c r="A5040" s="51" t="n">
        <f aca="false">Prices_MTM!A5273</f>
        <v>45154</v>
      </c>
      <c r="B5040" s="43" t="n">
        <f aca="false">Prices_MTM!I5273</f>
        <v>-76499.9999999994</v>
      </c>
      <c r="C5040" s="43" t="n">
        <f aca="false">-PERCENTILE(Prices_MTM!I5023:I5272,1-Inputs!$B$8)</f>
        <v>163975</v>
      </c>
      <c r="D5040" s="43" t="n">
        <f aca="false">NORMSINV(Inputs!$B$8)*STDEV(Prices_MTM!I5023:I5272)</f>
        <v>169017.43291288</v>
      </c>
      <c r="E5040" s="43" t="n">
        <f aca="false">-PERCENTILE(Prices_MTM!I5023:I5272,1-Inputs!$B$9)</f>
        <v>255765</v>
      </c>
      <c r="F5040" s="43" t="n">
        <f aca="false">NORMSINV(Inputs!$B$9)*STDEV(Prices_MTM!I5023:I5272)</f>
        <v>239044.580800452</v>
      </c>
      <c r="G5040" s="52" t="n">
        <f aca="false">IF(-B5040&gt;C5040,1,0)</f>
        <v>0</v>
      </c>
      <c r="H5040" s="52" t="n">
        <f aca="false">IF(-B5040&gt;D5040,1,0)</f>
        <v>0</v>
      </c>
      <c r="I5040" s="52" t="n">
        <f aca="false">IF(-B5040&gt;E5040,1,0)</f>
        <v>0</v>
      </c>
      <c r="J5040" s="52" t="n">
        <f aca="false">IF(-B5040&gt;F5040,1,0)</f>
        <v>0</v>
      </c>
    </row>
    <row r="5041" customFormat="false" ht="15" hidden="false" customHeight="false" outlineLevel="0" collapsed="false">
      <c r="A5041" s="51" t="n">
        <f aca="false">Prices_MTM!A5274</f>
        <v>45155</v>
      </c>
      <c r="B5041" s="43" t="n">
        <f aca="false">Prices_MTM!I5274</f>
        <v>65500.0000000001</v>
      </c>
      <c r="C5041" s="43" t="n">
        <f aca="false">-PERCENTILE(Prices_MTM!I5024:I5273,1-Inputs!$B$8)</f>
        <v>163975</v>
      </c>
      <c r="D5041" s="43" t="n">
        <f aca="false">NORMSINV(Inputs!$B$8)*STDEV(Prices_MTM!I5024:I5273)</f>
        <v>169117.694226454</v>
      </c>
      <c r="E5041" s="43" t="n">
        <f aca="false">-PERCENTILE(Prices_MTM!I5024:I5273,1-Inputs!$B$9)</f>
        <v>255765</v>
      </c>
      <c r="F5041" s="43" t="n">
        <f aca="false">NORMSINV(Inputs!$B$9)*STDEV(Prices_MTM!I5024:I5273)</f>
        <v>239186.38228957</v>
      </c>
      <c r="G5041" s="52" t="n">
        <f aca="false">IF(-B5041&gt;C5041,1,0)</f>
        <v>0</v>
      </c>
      <c r="H5041" s="52" t="n">
        <f aca="false">IF(-B5041&gt;D5041,1,0)</f>
        <v>0</v>
      </c>
      <c r="I5041" s="52" t="n">
        <f aca="false">IF(-B5041&gt;E5041,1,0)</f>
        <v>0</v>
      </c>
      <c r="J5041" s="52" t="n">
        <f aca="false">IF(-B5041&gt;F5041,1,0)</f>
        <v>0</v>
      </c>
    </row>
    <row r="5042" customFormat="false" ht="15" hidden="false" customHeight="false" outlineLevel="0" collapsed="false">
      <c r="A5042" s="51" t="n">
        <f aca="false">Prices_MTM!A5275</f>
        <v>45156</v>
      </c>
      <c r="B5042" s="43" t="n">
        <f aca="false">Prices_MTM!I5275</f>
        <v>47999.999999999</v>
      </c>
      <c r="C5042" s="43" t="n">
        <f aca="false">-PERCENTILE(Prices_MTM!I5025:I5274,1-Inputs!$B$8)</f>
        <v>163975</v>
      </c>
      <c r="D5042" s="43" t="n">
        <f aca="false">NORMSINV(Inputs!$B$8)*STDEV(Prices_MTM!I5025:I5274)</f>
        <v>169007.135481265</v>
      </c>
      <c r="E5042" s="43" t="n">
        <f aca="false">-PERCENTILE(Prices_MTM!I5025:I5274,1-Inputs!$B$9)</f>
        <v>255765</v>
      </c>
      <c r="F5042" s="43" t="n">
        <f aca="false">NORMSINV(Inputs!$B$9)*STDEV(Prices_MTM!I5025:I5274)</f>
        <v>239030.016946409</v>
      </c>
      <c r="G5042" s="52" t="n">
        <f aca="false">IF(-B5042&gt;C5042,1,0)</f>
        <v>0</v>
      </c>
      <c r="H5042" s="52" t="n">
        <f aca="false">IF(-B5042&gt;D5042,1,0)</f>
        <v>0</v>
      </c>
      <c r="I5042" s="52" t="n">
        <f aca="false">IF(-B5042&gt;E5042,1,0)</f>
        <v>0</v>
      </c>
      <c r="J5042" s="52" t="n">
        <f aca="false">IF(-B5042&gt;F5042,1,0)</f>
        <v>0</v>
      </c>
    </row>
    <row r="5043" customFormat="false" ht="15" hidden="false" customHeight="false" outlineLevel="0" collapsed="false">
      <c r="A5043" s="51" t="n">
        <f aca="false">Prices_MTM!A5276</f>
        <v>45159</v>
      </c>
      <c r="B5043" s="43" t="n">
        <f aca="false">Prices_MTM!I5276</f>
        <v>-30000.0000000004</v>
      </c>
      <c r="C5043" s="43" t="n">
        <f aca="false">-PERCENTILE(Prices_MTM!I5026:I5275,1-Inputs!$B$8)</f>
        <v>163975</v>
      </c>
      <c r="D5043" s="43" t="n">
        <f aca="false">NORMSINV(Inputs!$B$8)*STDEV(Prices_MTM!I5026:I5275)</f>
        <v>168548.325112085</v>
      </c>
      <c r="E5043" s="43" t="n">
        <f aca="false">-PERCENTILE(Prices_MTM!I5026:I5275,1-Inputs!$B$9)</f>
        <v>255765</v>
      </c>
      <c r="F5043" s="43" t="n">
        <f aca="false">NORMSINV(Inputs!$B$9)*STDEV(Prices_MTM!I5026:I5275)</f>
        <v>238381.112685605</v>
      </c>
      <c r="G5043" s="52" t="n">
        <f aca="false">IF(-B5043&gt;C5043,1,0)</f>
        <v>0</v>
      </c>
      <c r="H5043" s="52" t="n">
        <f aca="false">IF(-B5043&gt;D5043,1,0)</f>
        <v>0</v>
      </c>
      <c r="I5043" s="52" t="n">
        <f aca="false">IF(-B5043&gt;E5043,1,0)</f>
        <v>0</v>
      </c>
      <c r="J5043" s="52" t="n">
        <f aca="false">IF(-B5043&gt;F5043,1,0)</f>
        <v>0</v>
      </c>
    </row>
    <row r="5044" customFormat="false" ht="15" hidden="false" customHeight="false" outlineLevel="0" collapsed="false">
      <c r="A5044" s="51" t="n">
        <f aca="false">Prices_MTM!A5277</f>
        <v>45160</v>
      </c>
      <c r="B5044" s="43" t="n">
        <f aca="false">Prices_MTM!I5277</f>
        <v>-8999.99999999963</v>
      </c>
      <c r="C5044" s="43" t="n">
        <f aca="false">-PERCENTILE(Prices_MTM!I5027:I5276,1-Inputs!$B$8)</f>
        <v>163975</v>
      </c>
      <c r="D5044" s="43" t="n">
        <f aca="false">NORMSINV(Inputs!$B$8)*STDEV(Prices_MTM!I5027:I5276)</f>
        <v>168523.325373855</v>
      </c>
      <c r="E5044" s="43" t="n">
        <f aca="false">-PERCENTILE(Prices_MTM!I5027:I5276,1-Inputs!$B$9)</f>
        <v>255765</v>
      </c>
      <c r="F5044" s="43" t="n">
        <f aca="false">NORMSINV(Inputs!$B$9)*STDEV(Prices_MTM!I5027:I5276)</f>
        <v>238345.755078744</v>
      </c>
      <c r="G5044" s="52" t="n">
        <f aca="false">IF(-B5044&gt;C5044,1,0)</f>
        <v>0</v>
      </c>
      <c r="H5044" s="52" t="n">
        <f aca="false">IF(-B5044&gt;D5044,1,0)</f>
        <v>0</v>
      </c>
      <c r="I5044" s="52" t="n">
        <f aca="false">IF(-B5044&gt;E5044,1,0)</f>
        <v>0</v>
      </c>
      <c r="J5044" s="52" t="n">
        <f aca="false">IF(-B5044&gt;F5044,1,0)</f>
        <v>0</v>
      </c>
    </row>
    <row r="5045" customFormat="false" ht="15" hidden="false" customHeight="false" outlineLevel="0" collapsed="false">
      <c r="A5045" s="51" t="n">
        <f aca="false">Prices_MTM!A5278</f>
        <v>45161</v>
      </c>
      <c r="B5045" s="43" t="n">
        <f aca="false">Prices_MTM!I5278</f>
        <v>-96000.0000000001</v>
      </c>
      <c r="C5045" s="43" t="n">
        <f aca="false">-PERCENTILE(Prices_MTM!I5028:I5277,1-Inputs!$B$8)</f>
        <v>163975</v>
      </c>
      <c r="D5045" s="43" t="n">
        <f aca="false">NORMSINV(Inputs!$B$8)*STDEV(Prices_MTM!I5028:I5277)</f>
        <v>168519.808743218</v>
      </c>
      <c r="E5045" s="43" t="n">
        <f aca="false">-PERCENTILE(Prices_MTM!I5028:I5277,1-Inputs!$B$9)</f>
        <v>255765</v>
      </c>
      <c r="F5045" s="43" t="n">
        <f aca="false">NORMSINV(Inputs!$B$9)*STDEV(Prices_MTM!I5028:I5277)</f>
        <v>238340.781440926</v>
      </c>
      <c r="G5045" s="52" t="n">
        <f aca="false">IF(-B5045&gt;C5045,1,0)</f>
        <v>0</v>
      </c>
      <c r="H5045" s="52" t="n">
        <f aca="false">IF(-B5045&gt;D5045,1,0)</f>
        <v>0</v>
      </c>
      <c r="I5045" s="52" t="n">
        <f aca="false">IF(-B5045&gt;E5045,1,0)</f>
        <v>0</v>
      </c>
      <c r="J5045" s="52" t="n">
        <f aca="false">IF(-B5045&gt;F5045,1,0)</f>
        <v>0</v>
      </c>
    </row>
    <row r="5046" customFormat="false" ht="15" hidden="false" customHeight="false" outlineLevel="0" collapsed="false">
      <c r="A5046" s="51" t="n">
        <f aca="false">Prices_MTM!A5279</f>
        <v>45162</v>
      </c>
      <c r="B5046" s="43" t="n">
        <f aca="false">Prices_MTM!I5279</f>
        <v>54500.0000000002</v>
      </c>
      <c r="C5046" s="43" t="n">
        <f aca="false">-PERCENTILE(Prices_MTM!I5029:I5278,1-Inputs!$B$8)</f>
        <v>163975</v>
      </c>
      <c r="D5046" s="43" t="n">
        <f aca="false">NORMSINV(Inputs!$B$8)*STDEV(Prices_MTM!I5029:I5278)</f>
        <v>168034.291825829</v>
      </c>
      <c r="E5046" s="43" t="n">
        <f aca="false">-PERCENTILE(Prices_MTM!I5029:I5278,1-Inputs!$B$9)</f>
        <v>255765</v>
      </c>
      <c r="F5046" s="43" t="n">
        <f aca="false">NORMSINV(Inputs!$B$9)*STDEV(Prices_MTM!I5029:I5278)</f>
        <v>237654.105599336</v>
      </c>
      <c r="G5046" s="52" t="n">
        <f aca="false">IF(-B5046&gt;C5046,1,0)</f>
        <v>0</v>
      </c>
      <c r="H5046" s="52" t="n">
        <f aca="false">IF(-B5046&gt;D5046,1,0)</f>
        <v>0</v>
      </c>
      <c r="I5046" s="52" t="n">
        <f aca="false">IF(-B5046&gt;E5046,1,0)</f>
        <v>0</v>
      </c>
      <c r="J5046" s="52" t="n">
        <f aca="false">IF(-B5046&gt;F5046,1,0)</f>
        <v>0</v>
      </c>
    </row>
    <row r="5047" customFormat="false" ht="15" hidden="false" customHeight="false" outlineLevel="0" collapsed="false">
      <c r="A5047" s="51" t="n">
        <f aca="false">Prices_MTM!A5280</f>
        <v>45163</v>
      </c>
      <c r="B5047" s="43" t="n">
        <f aca="false">Prices_MTM!I5280</f>
        <v>27499.9999999999</v>
      </c>
      <c r="C5047" s="43" t="n">
        <f aca="false">-PERCENTILE(Prices_MTM!I5030:I5279,1-Inputs!$B$8)</f>
        <v>163975</v>
      </c>
      <c r="D5047" s="43" t="n">
        <f aca="false">NORMSINV(Inputs!$B$8)*STDEV(Prices_MTM!I5030:I5279)</f>
        <v>167974.62725758</v>
      </c>
      <c r="E5047" s="43" t="n">
        <f aca="false">-PERCENTILE(Prices_MTM!I5030:I5279,1-Inputs!$B$9)</f>
        <v>255765</v>
      </c>
      <c r="F5047" s="43" t="n">
        <f aca="false">NORMSINV(Inputs!$B$9)*STDEV(Prices_MTM!I5030:I5279)</f>
        <v>237569.720861856</v>
      </c>
      <c r="G5047" s="52" t="n">
        <f aca="false">IF(-B5047&gt;C5047,1,0)</f>
        <v>0</v>
      </c>
      <c r="H5047" s="52" t="n">
        <f aca="false">IF(-B5047&gt;D5047,1,0)</f>
        <v>0</v>
      </c>
      <c r="I5047" s="52" t="n">
        <f aca="false">IF(-B5047&gt;E5047,1,0)</f>
        <v>0</v>
      </c>
      <c r="J5047" s="52" t="n">
        <f aca="false">IF(-B5047&gt;F5047,1,0)</f>
        <v>0</v>
      </c>
    </row>
    <row r="5048" customFormat="false" ht="15" hidden="false" customHeight="false" outlineLevel="0" collapsed="false">
      <c r="A5048" s="51" t="n">
        <f aca="false">Prices_MTM!A5281</f>
        <v>45167</v>
      </c>
      <c r="B5048" s="43" t="n">
        <f aca="false">Prices_MTM!I5281</f>
        <v>19500</v>
      </c>
      <c r="C5048" s="43" t="n">
        <f aca="false">-PERCENTILE(Prices_MTM!I5031:I5280,1-Inputs!$B$8)</f>
        <v>163975</v>
      </c>
      <c r="D5048" s="43" t="n">
        <f aca="false">NORMSINV(Inputs!$B$8)*STDEV(Prices_MTM!I5031:I5280)</f>
        <v>165432.211491685</v>
      </c>
      <c r="E5048" s="43" t="n">
        <f aca="false">-PERCENTILE(Prices_MTM!I5031:I5280,1-Inputs!$B$9)</f>
        <v>255765</v>
      </c>
      <c r="F5048" s="43" t="n">
        <f aca="false">NORMSINV(Inputs!$B$9)*STDEV(Prices_MTM!I5031:I5280)</f>
        <v>233973.933726147</v>
      </c>
      <c r="G5048" s="52" t="n">
        <f aca="false">IF(-B5048&gt;C5048,1,0)</f>
        <v>0</v>
      </c>
      <c r="H5048" s="52" t="n">
        <f aca="false">IF(-B5048&gt;D5048,1,0)</f>
        <v>0</v>
      </c>
      <c r="I5048" s="52" t="n">
        <f aca="false">IF(-B5048&gt;E5048,1,0)</f>
        <v>0</v>
      </c>
      <c r="J5048" s="52" t="n">
        <f aca="false">IF(-B5048&gt;F5048,1,0)</f>
        <v>0</v>
      </c>
    </row>
    <row r="5049" customFormat="false" ht="15" hidden="false" customHeight="false" outlineLevel="0" collapsed="false">
      <c r="A5049" s="51" t="n">
        <f aca="false">Prices_MTM!A5282</f>
        <v>45168</v>
      </c>
      <c r="B5049" s="43" t="n">
        <f aca="false">Prices_MTM!I5282</f>
        <v>37500</v>
      </c>
      <c r="C5049" s="43" t="n">
        <f aca="false">-PERCENTILE(Prices_MTM!I5032:I5281,1-Inputs!$B$8)</f>
        <v>163975</v>
      </c>
      <c r="D5049" s="43" t="n">
        <f aca="false">NORMSINV(Inputs!$B$8)*STDEV(Prices_MTM!I5032:I5281)</f>
        <v>165413.123138584</v>
      </c>
      <c r="E5049" s="43" t="n">
        <f aca="false">-PERCENTILE(Prices_MTM!I5032:I5281,1-Inputs!$B$9)</f>
        <v>255765</v>
      </c>
      <c r="F5049" s="43" t="n">
        <f aca="false">NORMSINV(Inputs!$B$9)*STDEV(Prices_MTM!I5032:I5281)</f>
        <v>233946.936704085</v>
      </c>
      <c r="G5049" s="52" t="n">
        <f aca="false">IF(-B5049&gt;C5049,1,0)</f>
        <v>0</v>
      </c>
      <c r="H5049" s="52" t="n">
        <f aca="false">IF(-B5049&gt;D5049,1,0)</f>
        <v>0</v>
      </c>
      <c r="I5049" s="52" t="n">
        <f aca="false">IF(-B5049&gt;E5049,1,0)</f>
        <v>0</v>
      </c>
      <c r="J5049" s="52" t="n">
        <f aca="false">IF(-B5049&gt;F5049,1,0)</f>
        <v>0</v>
      </c>
    </row>
    <row r="5050" customFormat="false" ht="15" hidden="false" customHeight="false" outlineLevel="0" collapsed="false">
      <c r="A5050" s="51" t="n">
        <f aca="false">Prices_MTM!A5283</f>
        <v>45169</v>
      </c>
      <c r="B5050" s="43" t="n">
        <f aca="false">Prices_MTM!I5283</f>
        <v>157500</v>
      </c>
      <c r="C5050" s="43" t="n">
        <f aca="false">-PERCENTILE(Prices_MTM!I5033:I5282,1-Inputs!$B$8)</f>
        <v>163975</v>
      </c>
      <c r="D5050" s="43" t="n">
        <f aca="false">NORMSINV(Inputs!$B$8)*STDEV(Prices_MTM!I5033:I5282)</f>
        <v>165350.725362459</v>
      </c>
      <c r="E5050" s="43" t="n">
        <f aca="false">-PERCENTILE(Prices_MTM!I5033:I5282,1-Inputs!$B$9)</f>
        <v>255765</v>
      </c>
      <c r="F5050" s="43" t="n">
        <f aca="false">NORMSINV(Inputs!$B$9)*STDEV(Prices_MTM!I5033:I5282)</f>
        <v>233858.686338548</v>
      </c>
      <c r="G5050" s="52" t="n">
        <f aca="false">IF(-B5050&gt;C5050,1,0)</f>
        <v>0</v>
      </c>
      <c r="H5050" s="52" t="n">
        <f aca="false">IF(-B5050&gt;D5050,1,0)</f>
        <v>0</v>
      </c>
      <c r="I5050" s="52" t="n">
        <f aca="false">IF(-B5050&gt;E5050,1,0)</f>
        <v>0</v>
      </c>
      <c r="J5050" s="52" t="n">
        <f aca="false">IF(-B5050&gt;F5050,1,0)</f>
        <v>0</v>
      </c>
    </row>
    <row r="5051" customFormat="false" ht="15" hidden="false" customHeight="false" outlineLevel="0" collapsed="false">
      <c r="A5051" s="51" t="n">
        <f aca="false">Prices_MTM!A5284</f>
        <v>45170</v>
      </c>
      <c r="B5051" s="43" t="n">
        <f aca="false">Prices_MTM!I5284</f>
        <v>62500</v>
      </c>
      <c r="C5051" s="43" t="n">
        <f aca="false">-PERCENTILE(Prices_MTM!I5034:I5283,1-Inputs!$B$8)</f>
        <v>163975</v>
      </c>
      <c r="D5051" s="43" t="n">
        <f aca="false">NORMSINV(Inputs!$B$8)*STDEV(Prices_MTM!I5034:I5283)</f>
        <v>165955.198798471</v>
      </c>
      <c r="E5051" s="43" t="n">
        <f aca="false">-PERCENTILE(Prices_MTM!I5034:I5283,1-Inputs!$B$9)</f>
        <v>255765</v>
      </c>
      <c r="F5051" s="43" t="n">
        <f aca="false">NORMSINV(Inputs!$B$9)*STDEV(Prices_MTM!I5034:I5283)</f>
        <v>234713.604654524</v>
      </c>
      <c r="G5051" s="52" t="n">
        <f aca="false">IF(-B5051&gt;C5051,1,0)</f>
        <v>0</v>
      </c>
      <c r="H5051" s="52" t="n">
        <f aca="false">IF(-B5051&gt;D5051,1,0)</f>
        <v>0</v>
      </c>
      <c r="I5051" s="52" t="n">
        <f aca="false">IF(-B5051&gt;E5051,1,0)</f>
        <v>0</v>
      </c>
      <c r="J5051" s="52" t="n">
        <f aca="false">IF(-B5051&gt;F5051,1,0)</f>
        <v>0</v>
      </c>
    </row>
    <row r="5052" customFormat="false" ht="15" hidden="false" customHeight="false" outlineLevel="0" collapsed="false">
      <c r="A5052" s="51" t="n">
        <f aca="false">Prices_MTM!A5285</f>
        <v>45174</v>
      </c>
      <c r="B5052" s="43" t="n">
        <f aca="false">Prices_MTM!I5285</f>
        <v>58500.0000000001</v>
      </c>
      <c r="C5052" s="43" t="n">
        <f aca="false">-PERCENTILE(Prices_MTM!I5035:I5284,1-Inputs!$B$8)</f>
        <v>163975</v>
      </c>
      <c r="D5052" s="43" t="n">
        <f aca="false">NORMSINV(Inputs!$B$8)*STDEV(Prices_MTM!I5035:I5284)</f>
        <v>165692.120597237</v>
      </c>
      <c r="E5052" s="43" t="n">
        <f aca="false">-PERCENTILE(Prices_MTM!I5035:I5284,1-Inputs!$B$9)</f>
        <v>255765</v>
      </c>
      <c r="F5052" s="43" t="n">
        <f aca="false">NORMSINV(Inputs!$B$9)*STDEV(Prices_MTM!I5035:I5284)</f>
        <v>234341.528134086</v>
      </c>
      <c r="G5052" s="52" t="n">
        <f aca="false">IF(-B5052&gt;C5052,1,0)</f>
        <v>0</v>
      </c>
      <c r="H5052" s="52" t="n">
        <f aca="false">IF(-B5052&gt;D5052,1,0)</f>
        <v>0</v>
      </c>
      <c r="I5052" s="52" t="n">
        <f aca="false">IF(-B5052&gt;E5052,1,0)</f>
        <v>0</v>
      </c>
      <c r="J5052" s="52" t="n">
        <f aca="false">IF(-B5052&gt;F5052,1,0)</f>
        <v>0</v>
      </c>
    </row>
    <row r="5053" customFormat="false" ht="15" hidden="false" customHeight="false" outlineLevel="0" collapsed="false">
      <c r="A5053" s="51" t="n">
        <f aca="false">Prices_MTM!A5286</f>
        <v>45175</v>
      </c>
      <c r="B5053" s="43" t="n">
        <f aca="false">Prices_MTM!I5286</f>
        <v>53999.9999999999</v>
      </c>
      <c r="C5053" s="43" t="n">
        <f aca="false">-PERCENTILE(Prices_MTM!I5036:I5285,1-Inputs!$B$8)</f>
        <v>161275</v>
      </c>
      <c r="D5053" s="43" t="n">
        <f aca="false">NORMSINV(Inputs!$B$8)*STDEV(Prices_MTM!I5036:I5285)</f>
        <v>164922.176875989</v>
      </c>
      <c r="E5053" s="43" t="n">
        <f aca="false">-PERCENTILE(Prices_MTM!I5036:I5285,1-Inputs!$B$9)</f>
        <v>255765</v>
      </c>
      <c r="F5053" s="43" t="n">
        <f aca="false">NORMSINV(Inputs!$B$9)*STDEV(Prices_MTM!I5036:I5285)</f>
        <v>233252.58203596</v>
      </c>
      <c r="G5053" s="52" t="n">
        <f aca="false">IF(-B5053&gt;C5053,1,0)</f>
        <v>0</v>
      </c>
      <c r="H5053" s="52" t="n">
        <f aca="false">IF(-B5053&gt;D5053,1,0)</f>
        <v>0</v>
      </c>
      <c r="I5053" s="52" t="n">
        <f aca="false">IF(-B5053&gt;E5053,1,0)</f>
        <v>0</v>
      </c>
      <c r="J5053" s="52" t="n">
        <f aca="false">IF(-B5053&gt;F5053,1,0)</f>
        <v>0</v>
      </c>
    </row>
    <row r="5054" customFormat="false" ht="15" hidden="false" customHeight="false" outlineLevel="0" collapsed="false">
      <c r="A5054" s="51" t="n">
        <f aca="false">Prices_MTM!A5287</f>
        <v>45176</v>
      </c>
      <c r="B5054" s="43" t="n">
        <f aca="false">Prices_MTM!I5287</f>
        <v>-36499.9999999988</v>
      </c>
      <c r="C5054" s="43" t="n">
        <f aca="false">-PERCENTILE(Prices_MTM!I5037:I5286,1-Inputs!$B$8)</f>
        <v>161275</v>
      </c>
      <c r="D5054" s="43" t="n">
        <f aca="false">NORMSINV(Inputs!$B$8)*STDEV(Prices_MTM!I5037:I5286)</f>
        <v>164782.323511349</v>
      </c>
      <c r="E5054" s="43" t="n">
        <f aca="false">-PERCENTILE(Prices_MTM!I5037:I5286,1-Inputs!$B$9)</f>
        <v>255765</v>
      </c>
      <c r="F5054" s="43" t="n">
        <f aca="false">NORMSINV(Inputs!$B$9)*STDEV(Prices_MTM!I5037:I5286)</f>
        <v>233054.784753469</v>
      </c>
      <c r="G5054" s="52" t="n">
        <f aca="false">IF(-B5054&gt;C5054,1,0)</f>
        <v>0</v>
      </c>
      <c r="H5054" s="52" t="n">
        <f aca="false">IF(-B5054&gt;D5054,1,0)</f>
        <v>0</v>
      </c>
      <c r="I5054" s="52" t="n">
        <f aca="false">IF(-B5054&gt;E5054,1,0)</f>
        <v>0</v>
      </c>
      <c r="J5054" s="52" t="n">
        <f aca="false">IF(-B5054&gt;F5054,1,0)</f>
        <v>0</v>
      </c>
    </row>
    <row r="5055" customFormat="false" ht="15" hidden="false" customHeight="false" outlineLevel="0" collapsed="false">
      <c r="A5055" s="51" t="n">
        <f aca="false">Prices_MTM!A5288</f>
        <v>45177</v>
      </c>
      <c r="B5055" s="43" t="n">
        <f aca="false">Prices_MTM!I5288</f>
        <v>29500.0000000002</v>
      </c>
      <c r="C5055" s="43" t="n">
        <f aca="false">-PERCENTILE(Prices_MTM!I5038:I5287,1-Inputs!$B$8)</f>
        <v>161275</v>
      </c>
      <c r="D5055" s="43" t="n">
        <f aca="false">NORMSINV(Inputs!$B$8)*STDEV(Prices_MTM!I5038:I5287)</f>
        <v>164685.738526858</v>
      </c>
      <c r="E5055" s="43" t="n">
        <f aca="false">-PERCENTILE(Prices_MTM!I5038:I5287,1-Inputs!$B$9)</f>
        <v>255765</v>
      </c>
      <c r="F5055" s="43" t="n">
        <f aca="false">NORMSINV(Inputs!$B$9)*STDEV(Prices_MTM!I5038:I5287)</f>
        <v>232918.18276673</v>
      </c>
      <c r="G5055" s="52" t="n">
        <f aca="false">IF(-B5055&gt;C5055,1,0)</f>
        <v>0</v>
      </c>
      <c r="H5055" s="52" t="n">
        <f aca="false">IF(-B5055&gt;D5055,1,0)</f>
        <v>0</v>
      </c>
      <c r="I5055" s="52" t="n">
        <f aca="false">IF(-B5055&gt;E5055,1,0)</f>
        <v>0</v>
      </c>
      <c r="J5055" s="52" t="n">
        <f aca="false">IF(-B5055&gt;F5055,1,0)</f>
        <v>0</v>
      </c>
    </row>
    <row r="5056" customFormat="false" ht="15" hidden="false" customHeight="false" outlineLevel="0" collapsed="false">
      <c r="A5056" s="51" t="n">
        <f aca="false">Prices_MTM!A5289</f>
        <v>45180</v>
      </c>
      <c r="B5056" s="43" t="n">
        <f aca="false">Prices_MTM!I5289</f>
        <v>-27000.000000001</v>
      </c>
      <c r="C5056" s="43" t="n">
        <f aca="false">-PERCENTILE(Prices_MTM!I5039:I5288,1-Inputs!$B$8)</f>
        <v>161275</v>
      </c>
      <c r="D5056" s="43" t="n">
        <f aca="false">NORMSINV(Inputs!$B$8)*STDEV(Prices_MTM!I5039:I5288)</f>
        <v>164599.220616424</v>
      </c>
      <c r="E5056" s="43" t="n">
        <f aca="false">-PERCENTILE(Prices_MTM!I5039:I5288,1-Inputs!$B$9)</f>
        <v>255765</v>
      </c>
      <c r="F5056" s="43" t="n">
        <f aca="false">NORMSINV(Inputs!$B$9)*STDEV(Prices_MTM!I5039:I5288)</f>
        <v>232795.818834945</v>
      </c>
      <c r="G5056" s="52" t="n">
        <f aca="false">IF(-B5056&gt;C5056,1,0)</f>
        <v>0</v>
      </c>
      <c r="H5056" s="52" t="n">
        <f aca="false">IF(-B5056&gt;D5056,1,0)</f>
        <v>0</v>
      </c>
      <c r="I5056" s="52" t="n">
        <f aca="false">IF(-B5056&gt;E5056,1,0)</f>
        <v>0</v>
      </c>
      <c r="J5056" s="52" t="n">
        <f aca="false">IF(-B5056&gt;F5056,1,0)</f>
        <v>0</v>
      </c>
    </row>
    <row r="5057" customFormat="false" ht="15" hidden="false" customHeight="false" outlineLevel="0" collapsed="false">
      <c r="A5057" s="51" t="n">
        <f aca="false">Prices_MTM!A5290</f>
        <v>45181</v>
      </c>
      <c r="B5057" s="43" t="n">
        <f aca="false">Prices_MTM!I5290</f>
        <v>76500.0000000008</v>
      </c>
      <c r="C5057" s="43" t="n">
        <f aca="false">-PERCENTILE(Prices_MTM!I5040:I5289,1-Inputs!$B$8)</f>
        <v>161275</v>
      </c>
      <c r="D5057" s="43" t="n">
        <f aca="false">NORMSINV(Inputs!$B$8)*STDEV(Prices_MTM!I5040:I5289)</f>
        <v>164387.385090223</v>
      </c>
      <c r="E5057" s="43" t="n">
        <f aca="false">-PERCENTILE(Prices_MTM!I5040:I5289,1-Inputs!$B$9)</f>
        <v>255765</v>
      </c>
      <c r="F5057" s="43" t="n">
        <f aca="false">NORMSINV(Inputs!$B$9)*STDEV(Prices_MTM!I5040:I5289)</f>
        <v>232496.215807691</v>
      </c>
      <c r="G5057" s="52" t="n">
        <f aca="false">IF(-B5057&gt;C5057,1,0)</f>
        <v>0</v>
      </c>
      <c r="H5057" s="52" t="n">
        <f aca="false">IF(-B5057&gt;D5057,1,0)</f>
        <v>0</v>
      </c>
      <c r="I5057" s="52" t="n">
        <f aca="false">IF(-B5057&gt;E5057,1,0)</f>
        <v>0</v>
      </c>
      <c r="J5057" s="52" t="n">
        <f aca="false">IF(-B5057&gt;F5057,1,0)</f>
        <v>0</v>
      </c>
    </row>
    <row r="5058" customFormat="false" ht="15" hidden="false" customHeight="false" outlineLevel="0" collapsed="false">
      <c r="A5058" s="51" t="n">
        <f aca="false">Prices_MTM!A5291</f>
        <v>45182</v>
      </c>
      <c r="B5058" s="43" t="n">
        <f aca="false">Prices_MTM!I5291</f>
        <v>-1000.00000000051</v>
      </c>
      <c r="C5058" s="43" t="n">
        <f aca="false">-PERCENTILE(Prices_MTM!I5041:I5290,1-Inputs!$B$8)</f>
        <v>161275</v>
      </c>
      <c r="D5058" s="43" t="n">
        <f aca="false">NORMSINV(Inputs!$B$8)*STDEV(Prices_MTM!I5041:I5290)</f>
        <v>164561.773203061</v>
      </c>
      <c r="E5058" s="43" t="n">
        <f aca="false">-PERCENTILE(Prices_MTM!I5041:I5290,1-Inputs!$B$9)</f>
        <v>255765</v>
      </c>
      <c r="F5058" s="43" t="n">
        <f aca="false">NORMSINV(Inputs!$B$9)*STDEV(Prices_MTM!I5041:I5290)</f>
        <v>232742.8562436</v>
      </c>
      <c r="G5058" s="52" t="n">
        <f aca="false">IF(-B5058&gt;C5058,1,0)</f>
        <v>0</v>
      </c>
      <c r="H5058" s="52" t="n">
        <f aca="false">IF(-B5058&gt;D5058,1,0)</f>
        <v>0</v>
      </c>
      <c r="I5058" s="52" t="n">
        <f aca="false">IF(-B5058&gt;E5058,1,0)</f>
        <v>0</v>
      </c>
      <c r="J5058" s="52" t="n">
        <f aca="false">IF(-B5058&gt;F5058,1,0)</f>
        <v>0</v>
      </c>
    </row>
    <row r="5059" customFormat="false" ht="15" hidden="false" customHeight="false" outlineLevel="0" collapsed="false">
      <c r="A5059" s="51" t="n">
        <f aca="false">Prices_MTM!A5292</f>
        <v>45183</v>
      </c>
      <c r="B5059" s="43" t="n">
        <f aca="false">Prices_MTM!I5292</f>
        <v>45999.9999999994</v>
      </c>
      <c r="C5059" s="43" t="n">
        <f aca="false">-PERCENTILE(Prices_MTM!I5042:I5291,1-Inputs!$B$8)</f>
        <v>161275</v>
      </c>
      <c r="D5059" s="43" t="n">
        <f aca="false">NORMSINV(Inputs!$B$8)*STDEV(Prices_MTM!I5042:I5291)</f>
        <v>164302.202414024</v>
      </c>
      <c r="E5059" s="43" t="n">
        <f aca="false">-PERCENTILE(Prices_MTM!I5042:I5291,1-Inputs!$B$9)</f>
        <v>255765</v>
      </c>
      <c r="F5059" s="43" t="n">
        <f aca="false">NORMSINV(Inputs!$B$9)*STDEV(Prices_MTM!I5042:I5291)</f>
        <v>232375.740323166</v>
      </c>
      <c r="G5059" s="52" t="n">
        <f aca="false">IF(-B5059&gt;C5059,1,0)</f>
        <v>0</v>
      </c>
      <c r="H5059" s="52" t="n">
        <f aca="false">IF(-B5059&gt;D5059,1,0)</f>
        <v>0</v>
      </c>
      <c r="I5059" s="52" t="n">
        <f aca="false">IF(-B5059&gt;E5059,1,0)</f>
        <v>0</v>
      </c>
      <c r="J5059" s="52" t="n">
        <f aca="false">IF(-B5059&gt;F5059,1,0)</f>
        <v>0</v>
      </c>
    </row>
    <row r="5060" customFormat="false" ht="15" hidden="false" customHeight="false" outlineLevel="0" collapsed="false">
      <c r="A5060" s="51" t="n">
        <f aca="false">Prices_MTM!A5293</f>
        <v>45184</v>
      </c>
      <c r="B5060" s="43" t="n">
        <f aca="false">Prices_MTM!I5293</f>
        <v>52500.0000000006</v>
      </c>
      <c r="C5060" s="43" t="n">
        <f aca="false">-PERCENTILE(Prices_MTM!I5043:I5292,1-Inputs!$B$8)</f>
        <v>161000</v>
      </c>
      <c r="D5060" s="43" t="n">
        <f aca="false">NORMSINV(Inputs!$B$8)*STDEV(Prices_MTM!I5043:I5292)</f>
        <v>162193.068583262</v>
      </c>
      <c r="E5060" s="43" t="n">
        <f aca="false">-PERCENTILE(Prices_MTM!I5043:I5292,1-Inputs!$B$9)</f>
        <v>231755</v>
      </c>
      <c r="F5060" s="43" t="n">
        <f aca="false">NORMSINV(Inputs!$B$9)*STDEV(Prices_MTM!I5043:I5292)</f>
        <v>229392.752096819</v>
      </c>
      <c r="G5060" s="52" t="n">
        <f aca="false">IF(-B5060&gt;C5060,1,0)</f>
        <v>0</v>
      </c>
      <c r="H5060" s="52" t="n">
        <f aca="false">IF(-B5060&gt;D5060,1,0)</f>
        <v>0</v>
      </c>
      <c r="I5060" s="52" t="n">
        <f aca="false">IF(-B5060&gt;E5060,1,0)</f>
        <v>0</v>
      </c>
      <c r="J5060" s="52" t="n">
        <f aca="false">IF(-B5060&gt;F5060,1,0)</f>
        <v>0</v>
      </c>
    </row>
    <row r="5061" customFormat="false" ht="15" hidden="false" customHeight="false" outlineLevel="0" collapsed="false">
      <c r="A5061" s="51" t="n">
        <f aca="false">Prices_MTM!A5294</f>
        <v>45187</v>
      </c>
      <c r="B5061" s="43" t="n">
        <f aca="false">Prices_MTM!I5294</f>
        <v>43999.9999999998</v>
      </c>
      <c r="C5061" s="43" t="n">
        <f aca="false">-PERCENTILE(Prices_MTM!I5044:I5293,1-Inputs!$B$8)</f>
        <v>161000</v>
      </c>
      <c r="D5061" s="43" t="n">
        <f aca="false">NORMSINV(Inputs!$B$8)*STDEV(Prices_MTM!I5044:I5293)</f>
        <v>161980.315463472</v>
      </c>
      <c r="E5061" s="43" t="n">
        <f aca="false">-PERCENTILE(Prices_MTM!I5044:I5293,1-Inputs!$B$9)</f>
        <v>231755</v>
      </c>
      <c r="F5061" s="43" t="n">
        <f aca="false">NORMSINV(Inputs!$B$9)*STDEV(Prices_MTM!I5044:I5293)</f>
        <v>229091.851299441</v>
      </c>
      <c r="G5061" s="52" t="n">
        <f aca="false">IF(-B5061&gt;C5061,1,0)</f>
        <v>0</v>
      </c>
      <c r="H5061" s="52" t="n">
        <f aca="false">IF(-B5061&gt;D5061,1,0)</f>
        <v>0</v>
      </c>
      <c r="I5061" s="52" t="n">
        <f aca="false">IF(-B5061&gt;E5061,1,0)</f>
        <v>0</v>
      </c>
      <c r="J5061" s="52" t="n">
        <f aca="false">IF(-B5061&gt;F5061,1,0)</f>
        <v>0</v>
      </c>
    </row>
    <row r="5062" customFormat="false" ht="15" hidden="false" customHeight="false" outlineLevel="0" collapsed="false">
      <c r="A5062" s="51" t="n">
        <f aca="false">Prices_MTM!A5295</f>
        <v>45188</v>
      </c>
      <c r="B5062" s="43" t="n">
        <f aca="false">Prices_MTM!I5295</f>
        <v>-39000.0000000001</v>
      </c>
      <c r="C5062" s="43" t="n">
        <f aca="false">-PERCENTILE(Prices_MTM!I5045:I5294,1-Inputs!$B$8)</f>
        <v>161000</v>
      </c>
      <c r="D5062" s="43" t="n">
        <f aca="false">NORMSINV(Inputs!$B$8)*STDEV(Prices_MTM!I5045:I5294)</f>
        <v>161407.29700324</v>
      </c>
      <c r="E5062" s="43" t="n">
        <f aca="false">-PERCENTILE(Prices_MTM!I5045:I5294,1-Inputs!$B$9)</f>
        <v>231755</v>
      </c>
      <c r="F5062" s="43" t="n">
        <f aca="false">NORMSINV(Inputs!$B$9)*STDEV(Prices_MTM!I5045:I5294)</f>
        <v>228281.420355979</v>
      </c>
      <c r="G5062" s="52" t="n">
        <f aca="false">IF(-B5062&gt;C5062,1,0)</f>
        <v>0</v>
      </c>
      <c r="H5062" s="52" t="n">
        <f aca="false">IF(-B5062&gt;D5062,1,0)</f>
        <v>0</v>
      </c>
      <c r="I5062" s="52" t="n">
        <f aca="false">IF(-B5062&gt;E5062,1,0)</f>
        <v>0</v>
      </c>
      <c r="J5062" s="52" t="n">
        <f aca="false">IF(-B5062&gt;F5062,1,0)</f>
        <v>0</v>
      </c>
    </row>
    <row r="5063" customFormat="false" ht="15" hidden="false" customHeight="false" outlineLevel="0" collapsed="false">
      <c r="A5063" s="51" t="n">
        <f aca="false">Prices_MTM!A5296</f>
        <v>45189</v>
      </c>
      <c r="B5063" s="43" t="n">
        <f aca="false">Prices_MTM!I5296</f>
        <v>-118500</v>
      </c>
      <c r="C5063" s="43" t="n">
        <f aca="false">-PERCENTILE(Prices_MTM!I5046:I5295,1-Inputs!$B$8)</f>
        <v>161000</v>
      </c>
      <c r="D5063" s="43" t="n">
        <f aca="false">NORMSINV(Inputs!$B$8)*STDEV(Prices_MTM!I5046:I5295)</f>
        <v>161460.349069051</v>
      </c>
      <c r="E5063" s="43" t="n">
        <f aca="false">-PERCENTILE(Prices_MTM!I5046:I5295,1-Inputs!$B$9)</f>
        <v>231755</v>
      </c>
      <c r="F5063" s="43" t="n">
        <f aca="false">NORMSINV(Inputs!$B$9)*STDEV(Prices_MTM!I5046:I5295)</f>
        <v>228356.452905072</v>
      </c>
      <c r="G5063" s="52" t="n">
        <f aca="false">IF(-B5063&gt;C5063,1,0)</f>
        <v>0</v>
      </c>
      <c r="H5063" s="52" t="n">
        <f aca="false">IF(-B5063&gt;D5063,1,0)</f>
        <v>0</v>
      </c>
      <c r="I5063" s="52" t="n">
        <f aca="false">IF(-B5063&gt;E5063,1,0)</f>
        <v>0</v>
      </c>
      <c r="J5063" s="52" t="n">
        <f aca="false">IF(-B5063&gt;F5063,1,0)</f>
        <v>0</v>
      </c>
    </row>
    <row r="5064" customFormat="false" ht="15" hidden="false" customHeight="false" outlineLevel="0" collapsed="false">
      <c r="A5064" s="51" t="n">
        <f aca="false">Prices_MTM!A5297</f>
        <v>45190</v>
      </c>
      <c r="B5064" s="43" t="n">
        <f aca="false">Prices_MTM!I5297</f>
        <v>78999.9999999999</v>
      </c>
      <c r="C5064" s="43" t="n">
        <f aca="false">-PERCENTILE(Prices_MTM!I5047:I5296,1-Inputs!$B$8)</f>
        <v>161000</v>
      </c>
      <c r="D5064" s="43" t="n">
        <f aca="false">NORMSINV(Inputs!$B$8)*STDEV(Prices_MTM!I5047:I5296)</f>
        <v>161891.09142014</v>
      </c>
      <c r="E5064" s="43" t="n">
        <f aca="false">-PERCENTILE(Prices_MTM!I5047:I5296,1-Inputs!$B$9)</f>
        <v>231755</v>
      </c>
      <c r="F5064" s="43" t="n">
        <f aca="false">NORMSINV(Inputs!$B$9)*STDEV(Prices_MTM!I5047:I5296)</f>
        <v>228965.660032256</v>
      </c>
      <c r="G5064" s="52" t="n">
        <f aca="false">IF(-B5064&gt;C5064,1,0)</f>
        <v>0</v>
      </c>
      <c r="H5064" s="52" t="n">
        <f aca="false">IF(-B5064&gt;D5064,1,0)</f>
        <v>0</v>
      </c>
      <c r="I5064" s="52" t="n">
        <f aca="false">IF(-B5064&gt;E5064,1,0)</f>
        <v>0</v>
      </c>
      <c r="J5064" s="52" t="n">
        <f aca="false">IF(-B5064&gt;F5064,1,0)</f>
        <v>0</v>
      </c>
    </row>
    <row r="5065" customFormat="false" ht="15" hidden="false" customHeight="false" outlineLevel="0" collapsed="false">
      <c r="A5065" s="51" t="n">
        <f aca="false">Prices_MTM!A5298</f>
        <v>45191</v>
      </c>
      <c r="B5065" s="43" t="n">
        <f aca="false">Prices_MTM!I5298</f>
        <v>29500.0000000002</v>
      </c>
      <c r="C5065" s="43" t="n">
        <f aca="false">-PERCENTILE(Prices_MTM!I5048:I5297,1-Inputs!$B$8)</f>
        <v>161000</v>
      </c>
      <c r="D5065" s="43" t="n">
        <f aca="false">NORMSINV(Inputs!$B$8)*STDEV(Prices_MTM!I5048:I5297)</f>
        <v>161960.83604355</v>
      </c>
      <c r="E5065" s="43" t="n">
        <f aca="false">-PERCENTILE(Prices_MTM!I5048:I5297,1-Inputs!$B$9)</f>
        <v>231755</v>
      </c>
      <c r="F5065" s="43" t="n">
        <f aca="false">NORMSINV(Inputs!$B$9)*STDEV(Prices_MTM!I5048:I5297)</f>
        <v>229064.301184111</v>
      </c>
      <c r="G5065" s="52" t="n">
        <f aca="false">IF(-B5065&gt;C5065,1,0)</f>
        <v>0</v>
      </c>
      <c r="H5065" s="52" t="n">
        <f aca="false">IF(-B5065&gt;D5065,1,0)</f>
        <v>0</v>
      </c>
      <c r="I5065" s="52" t="n">
        <f aca="false">IF(-B5065&gt;E5065,1,0)</f>
        <v>0</v>
      </c>
      <c r="J5065" s="52" t="n">
        <f aca="false">IF(-B5065&gt;F5065,1,0)</f>
        <v>0</v>
      </c>
    </row>
    <row r="5066" customFormat="false" ht="15" hidden="false" customHeight="false" outlineLevel="0" collapsed="false">
      <c r="A5066" s="51" t="n">
        <f aca="false">Prices_MTM!A5299</f>
        <v>45194</v>
      </c>
      <c r="B5066" s="43" t="n">
        <f aca="false">Prices_MTM!I5299</f>
        <v>-32999.9999999998</v>
      </c>
      <c r="C5066" s="43" t="n">
        <f aca="false">-PERCENTILE(Prices_MTM!I5049:I5298,1-Inputs!$B$8)</f>
        <v>161000</v>
      </c>
      <c r="D5066" s="43" t="n">
        <f aca="false">NORMSINV(Inputs!$B$8)*STDEV(Prices_MTM!I5049:I5298)</f>
        <v>161340.498351502</v>
      </c>
      <c r="E5066" s="43" t="n">
        <f aca="false">-PERCENTILE(Prices_MTM!I5049:I5298,1-Inputs!$B$9)</f>
        <v>231755</v>
      </c>
      <c r="F5066" s="43" t="n">
        <f aca="false">NORMSINV(Inputs!$B$9)*STDEV(Prices_MTM!I5049:I5298)</f>
        <v>228186.945748079</v>
      </c>
      <c r="G5066" s="52" t="n">
        <f aca="false">IF(-B5066&gt;C5066,1,0)</f>
        <v>0</v>
      </c>
      <c r="H5066" s="52" t="n">
        <f aca="false">IF(-B5066&gt;D5066,1,0)</f>
        <v>0</v>
      </c>
      <c r="I5066" s="52" t="n">
        <f aca="false">IF(-B5066&gt;E5066,1,0)</f>
        <v>0</v>
      </c>
      <c r="J5066" s="52" t="n">
        <f aca="false">IF(-B5066&gt;F5066,1,0)</f>
        <v>0</v>
      </c>
    </row>
    <row r="5067" customFormat="false" ht="15" hidden="false" customHeight="false" outlineLevel="0" collapsed="false">
      <c r="A5067" s="51" t="n">
        <f aca="false">Prices_MTM!A5300</f>
        <v>45195</v>
      </c>
      <c r="B5067" s="43" t="n">
        <f aca="false">Prices_MTM!I5300</f>
        <v>152500.000000001</v>
      </c>
      <c r="C5067" s="43" t="n">
        <f aca="false">-PERCENTILE(Prices_MTM!I5050:I5299,1-Inputs!$B$8)</f>
        <v>161000</v>
      </c>
      <c r="D5067" s="43" t="n">
        <f aca="false">NORMSINV(Inputs!$B$8)*STDEV(Prices_MTM!I5050:I5299)</f>
        <v>161360.649674867</v>
      </c>
      <c r="E5067" s="43" t="n">
        <f aca="false">-PERCENTILE(Prices_MTM!I5050:I5299,1-Inputs!$B$9)</f>
        <v>231755</v>
      </c>
      <c r="F5067" s="43" t="n">
        <f aca="false">NORMSINV(Inputs!$B$9)*STDEV(Prices_MTM!I5050:I5299)</f>
        <v>228215.44614927</v>
      </c>
      <c r="G5067" s="52" t="n">
        <f aca="false">IF(-B5067&gt;C5067,1,0)</f>
        <v>0</v>
      </c>
      <c r="H5067" s="52" t="n">
        <f aca="false">IF(-B5067&gt;D5067,1,0)</f>
        <v>0</v>
      </c>
      <c r="I5067" s="52" t="n">
        <f aca="false">IF(-B5067&gt;E5067,1,0)</f>
        <v>0</v>
      </c>
      <c r="J5067" s="52" t="n">
        <f aca="false">IF(-B5067&gt;F5067,1,0)</f>
        <v>0</v>
      </c>
    </row>
    <row r="5068" customFormat="false" ht="15" hidden="false" customHeight="false" outlineLevel="0" collapsed="false">
      <c r="A5068" s="51" t="n">
        <f aca="false">Prices_MTM!A5301</f>
        <v>45196</v>
      </c>
      <c r="B5068" s="43" t="n">
        <f aca="false">Prices_MTM!I5301</f>
        <v>91999.9999999995</v>
      </c>
      <c r="C5068" s="43" t="n">
        <f aca="false">-PERCENTILE(Prices_MTM!I5051:I5300,1-Inputs!$B$8)</f>
        <v>161000</v>
      </c>
      <c r="D5068" s="43" t="n">
        <f aca="false">NORMSINV(Inputs!$B$8)*STDEV(Prices_MTM!I5051:I5300)</f>
        <v>161802.318471473</v>
      </c>
      <c r="E5068" s="43" t="n">
        <f aca="false">-PERCENTILE(Prices_MTM!I5051:I5300,1-Inputs!$B$9)</f>
        <v>231755</v>
      </c>
      <c r="F5068" s="43" t="n">
        <f aca="false">NORMSINV(Inputs!$B$9)*STDEV(Prices_MTM!I5051:I5300)</f>
        <v>228840.106756865</v>
      </c>
      <c r="G5068" s="52" t="n">
        <f aca="false">IF(-B5068&gt;C5068,1,0)</f>
        <v>0</v>
      </c>
      <c r="H5068" s="52" t="n">
        <f aca="false">IF(-B5068&gt;D5068,1,0)</f>
        <v>0</v>
      </c>
      <c r="I5068" s="52" t="n">
        <f aca="false">IF(-B5068&gt;E5068,1,0)</f>
        <v>0</v>
      </c>
      <c r="J5068" s="52" t="n">
        <f aca="false">IF(-B5068&gt;F5068,1,0)</f>
        <v>0</v>
      </c>
    </row>
    <row r="5069" customFormat="false" ht="15" hidden="false" customHeight="false" outlineLevel="0" collapsed="false">
      <c r="A5069" s="51" t="n">
        <f aca="false">Prices_MTM!A5302</f>
        <v>45197</v>
      </c>
      <c r="B5069" s="43" t="n">
        <f aca="false">Prices_MTM!I5302</f>
        <v>-179000</v>
      </c>
      <c r="C5069" s="43" t="n">
        <f aca="false">-PERCENTILE(Prices_MTM!I5052:I5301,1-Inputs!$B$8)</f>
        <v>161000</v>
      </c>
      <c r="D5069" s="43" t="n">
        <f aca="false">NORMSINV(Inputs!$B$8)*STDEV(Prices_MTM!I5052:I5301)</f>
        <v>161364.620523359</v>
      </c>
      <c r="E5069" s="43" t="n">
        <f aca="false">-PERCENTILE(Prices_MTM!I5052:I5301,1-Inputs!$B$9)</f>
        <v>231755</v>
      </c>
      <c r="F5069" s="43" t="n">
        <f aca="false">NORMSINV(Inputs!$B$9)*STDEV(Prices_MTM!I5052:I5301)</f>
        <v>228221.06219607</v>
      </c>
      <c r="G5069" s="52" t="n">
        <f aca="false">IF(-B5069&gt;C5069,1,0)</f>
        <v>1</v>
      </c>
      <c r="H5069" s="52" t="n">
        <f aca="false">IF(-B5069&gt;D5069,1,0)</f>
        <v>1</v>
      </c>
      <c r="I5069" s="52" t="n">
        <f aca="false">IF(-B5069&gt;E5069,1,0)</f>
        <v>0</v>
      </c>
      <c r="J5069" s="52" t="n">
        <f aca="false">IF(-B5069&gt;F5069,1,0)</f>
        <v>0</v>
      </c>
    </row>
    <row r="5070" customFormat="false" ht="15" hidden="false" customHeight="false" outlineLevel="0" collapsed="false">
      <c r="A5070" s="51" t="n">
        <f aca="false">Prices_MTM!A5303</f>
        <v>45198</v>
      </c>
      <c r="B5070" s="43" t="n">
        <f aca="false">Prices_MTM!I5303</f>
        <v>-49000.0000000009</v>
      </c>
      <c r="C5070" s="43" t="n">
        <f aca="false">-PERCENTILE(Prices_MTM!I5053:I5302,1-Inputs!$B$8)</f>
        <v>161275</v>
      </c>
      <c r="D5070" s="43" t="n">
        <f aca="false">NORMSINV(Inputs!$B$8)*STDEV(Prices_MTM!I5053:I5302)</f>
        <v>162426.313257159</v>
      </c>
      <c r="E5070" s="43" t="n">
        <f aca="false">-PERCENTILE(Prices_MTM!I5053:I5302,1-Inputs!$B$9)</f>
        <v>231755</v>
      </c>
      <c r="F5070" s="43" t="n">
        <f aca="false">NORMSINV(Inputs!$B$9)*STDEV(Prices_MTM!I5053:I5302)</f>
        <v>229722.634490218</v>
      </c>
      <c r="G5070" s="52" t="n">
        <f aca="false">IF(-B5070&gt;C5070,1,0)</f>
        <v>0</v>
      </c>
      <c r="H5070" s="52" t="n">
        <f aca="false">IF(-B5070&gt;D5070,1,0)</f>
        <v>0</v>
      </c>
      <c r="I5070" s="52" t="n">
        <f aca="false">IF(-B5070&gt;E5070,1,0)</f>
        <v>0</v>
      </c>
      <c r="J5070" s="52" t="n">
        <f aca="false">IF(-B5070&gt;F5070,1,0)</f>
        <v>0</v>
      </c>
    </row>
    <row r="5071" customFormat="false" ht="15" hidden="false" customHeight="false" outlineLevel="0" collapsed="false">
      <c r="A5071" s="51" t="n">
        <f aca="false">Prices_MTM!A5304</f>
        <v>45201</v>
      </c>
      <c r="B5071" s="43" t="n">
        <f aca="false">Prices_MTM!I5304</f>
        <v>36500.0000000009</v>
      </c>
      <c r="C5071" s="43" t="n">
        <f aca="false">-PERCENTILE(Prices_MTM!I5054:I5303,1-Inputs!$B$8)</f>
        <v>161000</v>
      </c>
      <c r="D5071" s="43" t="n">
        <f aca="false">NORMSINV(Inputs!$B$8)*STDEV(Prices_MTM!I5054:I5303)</f>
        <v>161281.870957945</v>
      </c>
      <c r="E5071" s="43" t="n">
        <f aca="false">-PERCENTILE(Prices_MTM!I5054:I5303,1-Inputs!$B$9)</f>
        <v>231755</v>
      </c>
      <c r="F5071" s="43" t="n">
        <f aca="false">NORMSINV(Inputs!$B$9)*STDEV(Prices_MTM!I5054:I5303)</f>
        <v>228104.02790656</v>
      </c>
      <c r="G5071" s="52" t="n">
        <f aca="false">IF(-B5071&gt;C5071,1,0)</f>
        <v>0</v>
      </c>
      <c r="H5071" s="52" t="n">
        <f aca="false">IF(-B5071&gt;D5071,1,0)</f>
        <v>0</v>
      </c>
      <c r="I5071" s="52" t="n">
        <f aca="false">IF(-B5071&gt;E5071,1,0)</f>
        <v>0</v>
      </c>
      <c r="J5071" s="52" t="n">
        <f aca="false">IF(-B5071&gt;F5071,1,0)</f>
        <v>0</v>
      </c>
    </row>
    <row r="5072" customFormat="false" ht="15" hidden="false" customHeight="false" outlineLevel="0" collapsed="false">
      <c r="A5072" s="51" t="n">
        <f aca="false">Prices_MTM!A5305</f>
        <v>45202</v>
      </c>
      <c r="B5072" s="43" t="n">
        <f aca="false">Prices_MTM!I5305</f>
        <v>-117500</v>
      </c>
      <c r="C5072" s="43" t="n">
        <f aca="false">-PERCENTILE(Prices_MTM!I5055:I5304,1-Inputs!$B$8)</f>
        <v>161000</v>
      </c>
      <c r="D5072" s="43" t="n">
        <f aca="false">NORMSINV(Inputs!$B$8)*STDEV(Prices_MTM!I5055:I5304)</f>
        <v>160944.169689039</v>
      </c>
      <c r="E5072" s="43" t="n">
        <f aca="false">-PERCENTILE(Prices_MTM!I5055:I5304,1-Inputs!$B$9)</f>
        <v>231755</v>
      </c>
      <c r="F5072" s="43" t="n">
        <f aca="false">NORMSINV(Inputs!$B$9)*STDEV(Prices_MTM!I5055:I5304)</f>
        <v>227626.410557449</v>
      </c>
      <c r="G5072" s="52" t="n">
        <f aca="false">IF(-B5072&gt;C5072,1,0)</f>
        <v>0</v>
      </c>
      <c r="H5072" s="52" t="n">
        <f aca="false">IF(-B5072&gt;D5072,1,0)</f>
        <v>0</v>
      </c>
      <c r="I5072" s="52" t="n">
        <f aca="false">IF(-B5072&gt;E5072,1,0)</f>
        <v>0</v>
      </c>
      <c r="J5072" s="52" t="n">
        <f aca="false">IF(-B5072&gt;F5072,1,0)</f>
        <v>0</v>
      </c>
    </row>
    <row r="5073" customFormat="false" ht="15" hidden="false" customHeight="false" outlineLevel="0" collapsed="false">
      <c r="A5073" s="51" t="n">
        <f aca="false">Prices_MTM!A5306</f>
        <v>45203</v>
      </c>
      <c r="B5073" s="43" t="n">
        <f aca="false">Prices_MTM!I5306</f>
        <v>-262500.000000001</v>
      </c>
      <c r="C5073" s="43" t="n">
        <f aca="false">-PERCENTILE(Prices_MTM!I5056:I5305,1-Inputs!$B$8)</f>
        <v>161000</v>
      </c>
      <c r="D5073" s="43" t="n">
        <f aca="false">NORMSINV(Inputs!$B$8)*STDEV(Prices_MTM!I5056:I5305)</f>
        <v>161430.998916738</v>
      </c>
      <c r="E5073" s="43" t="n">
        <f aca="false">-PERCENTILE(Prices_MTM!I5056:I5305,1-Inputs!$B$9)</f>
        <v>231755</v>
      </c>
      <c r="F5073" s="43" t="n">
        <f aca="false">NORMSINV(Inputs!$B$9)*STDEV(Prices_MTM!I5056:I5305)</f>
        <v>228314.942424553</v>
      </c>
      <c r="G5073" s="52" t="n">
        <f aca="false">IF(-B5073&gt;C5073,1,0)</f>
        <v>1</v>
      </c>
      <c r="H5073" s="52" t="n">
        <f aca="false">IF(-B5073&gt;D5073,1,0)</f>
        <v>1</v>
      </c>
      <c r="I5073" s="52" t="n">
        <f aca="false">IF(-B5073&gt;E5073,1,0)</f>
        <v>1</v>
      </c>
      <c r="J5073" s="52" t="n">
        <f aca="false">IF(-B5073&gt;F5073,1,0)</f>
        <v>1</v>
      </c>
    </row>
    <row r="5074" customFormat="false" ht="15" hidden="false" customHeight="false" outlineLevel="0" collapsed="false">
      <c r="A5074" s="51" t="n">
        <f aca="false">Prices_MTM!A5307</f>
        <v>45204</v>
      </c>
      <c r="B5074" s="43" t="n">
        <f aca="false">Prices_MTM!I5307</f>
        <v>-124500</v>
      </c>
      <c r="C5074" s="43" t="n">
        <f aca="false">-PERCENTILE(Prices_MTM!I5057:I5306,1-Inputs!$B$8)</f>
        <v>161275</v>
      </c>
      <c r="D5074" s="43" t="n">
        <f aca="false">NORMSINV(Inputs!$B$8)*STDEV(Prices_MTM!I5057:I5306)</f>
        <v>162565.11315345</v>
      </c>
      <c r="E5074" s="43" t="n">
        <f aca="false">-PERCENTILE(Prices_MTM!I5057:I5306,1-Inputs!$B$9)</f>
        <v>259560.000000001</v>
      </c>
      <c r="F5074" s="43" t="n">
        <f aca="false">NORMSINV(Inputs!$B$9)*STDEV(Prices_MTM!I5057:I5306)</f>
        <v>229918.94183232</v>
      </c>
      <c r="G5074" s="52" t="n">
        <f aca="false">IF(-B5074&gt;C5074,1,0)</f>
        <v>0</v>
      </c>
      <c r="H5074" s="52" t="n">
        <f aca="false">IF(-B5074&gt;D5074,1,0)</f>
        <v>0</v>
      </c>
      <c r="I5074" s="52" t="n">
        <f aca="false">IF(-B5074&gt;E5074,1,0)</f>
        <v>0</v>
      </c>
      <c r="J5074" s="52" t="n">
        <f aca="false">IF(-B5074&gt;F5074,1,0)</f>
        <v>0</v>
      </c>
    </row>
    <row r="5075" customFormat="false" ht="15" hidden="false" customHeight="false" outlineLevel="0" collapsed="false">
      <c r="A5075" s="51" t="n">
        <f aca="false">Prices_MTM!A5308</f>
        <v>45205</v>
      </c>
      <c r="B5075" s="43" t="n">
        <f aca="false">Prices_MTM!I5308</f>
        <v>74000.0000000002</v>
      </c>
      <c r="C5075" s="43" t="n">
        <f aca="false">-PERCENTILE(Prices_MTM!I5058:I5307,1-Inputs!$B$8)</f>
        <v>161275</v>
      </c>
      <c r="D5075" s="43" t="n">
        <f aca="false">NORMSINV(Inputs!$B$8)*STDEV(Prices_MTM!I5058:I5307)</f>
        <v>162891.484845947</v>
      </c>
      <c r="E5075" s="43" t="n">
        <f aca="false">-PERCENTILE(Prices_MTM!I5058:I5307,1-Inputs!$B$9)</f>
        <v>259560.000000001</v>
      </c>
      <c r="F5075" s="43" t="n">
        <f aca="false">NORMSINV(Inputs!$B$9)*STDEV(Prices_MTM!I5058:I5307)</f>
        <v>230380.53554531</v>
      </c>
      <c r="G5075" s="52" t="n">
        <f aca="false">IF(-B5075&gt;C5075,1,0)</f>
        <v>0</v>
      </c>
      <c r="H5075" s="52" t="n">
        <f aca="false">IF(-B5075&gt;D5075,1,0)</f>
        <v>0</v>
      </c>
      <c r="I5075" s="52" t="n">
        <f aca="false">IF(-B5075&gt;E5075,1,0)</f>
        <v>0</v>
      </c>
      <c r="J5075" s="52" t="n">
        <f aca="false">IF(-B5075&gt;F5075,1,0)</f>
        <v>0</v>
      </c>
    </row>
    <row r="5076" customFormat="false" ht="15" hidden="false" customHeight="false" outlineLevel="0" collapsed="false">
      <c r="A5076" s="51" t="n">
        <f aca="false">Prices_MTM!A5309</f>
        <v>45209</v>
      </c>
      <c r="B5076" s="43" t="n">
        <f aca="false">Prices_MTM!I5309</f>
        <v>164000</v>
      </c>
      <c r="C5076" s="43" t="n">
        <f aca="false">-PERCENTILE(Prices_MTM!I5059:I5308,1-Inputs!$B$8)</f>
        <v>161000</v>
      </c>
      <c r="D5076" s="43" t="n">
        <f aca="false">NORMSINV(Inputs!$B$8)*STDEV(Prices_MTM!I5059:I5308)</f>
        <v>162188.483821168</v>
      </c>
      <c r="E5076" s="43" t="n">
        <f aca="false">-PERCENTILE(Prices_MTM!I5059:I5308,1-Inputs!$B$9)</f>
        <v>259560.000000001</v>
      </c>
      <c r="F5076" s="43" t="n">
        <f aca="false">NORMSINV(Inputs!$B$9)*STDEV(Prices_MTM!I5059:I5308)</f>
        <v>229386.267780295</v>
      </c>
      <c r="G5076" s="52" t="n">
        <f aca="false">IF(-B5076&gt;C5076,1,0)</f>
        <v>0</v>
      </c>
      <c r="H5076" s="52" t="n">
        <f aca="false">IF(-B5076&gt;D5076,1,0)</f>
        <v>0</v>
      </c>
      <c r="I5076" s="52" t="n">
        <f aca="false">IF(-B5076&gt;E5076,1,0)</f>
        <v>0</v>
      </c>
      <c r="J5076" s="52" t="n">
        <f aca="false">IF(-B5076&gt;F5076,1,0)</f>
        <v>0</v>
      </c>
    </row>
    <row r="5077" customFormat="false" ht="15" hidden="false" customHeight="false" outlineLevel="0" collapsed="false">
      <c r="A5077" s="51" t="n">
        <f aca="false">Prices_MTM!A5310</f>
        <v>45210</v>
      </c>
      <c r="B5077" s="43" t="n">
        <f aca="false">Prices_MTM!I5310</f>
        <v>-62999.9999999995</v>
      </c>
      <c r="C5077" s="43" t="n">
        <f aca="false">-PERCENTILE(Prices_MTM!I5060:I5309,1-Inputs!$B$8)</f>
        <v>161000</v>
      </c>
      <c r="D5077" s="43" t="n">
        <f aca="false">NORMSINV(Inputs!$B$8)*STDEV(Prices_MTM!I5060:I5309)</f>
        <v>159541.064512157</v>
      </c>
      <c r="E5077" s="43" t="n">
        <f aca="false">-PERCENTILE(Prices_MTM!I5060:I5309,1-Inputs!$B$9)</f>
        <v>259560.000000001</v>
      </c>
      <c r="F5077" s="43" t="n">
        <f aca="false">NORMSINV(Inputs!$B$9)*STDEV(Prices_MTM!I5060:I5309)</f>
        <v>225641.97212973</v>
      </c>
      <c r="G5077" s="52" t="n">
        <f aca="false">IF(-B5077&gt;C5077,1,0)</f>
        <v>0</v>
      </c>
      <c r="H5077" s="52" t="n">
        <f aca="false">IF(-B5077&gt;D5077,1,0)</f>
        <v>0</v>
      </c>
      <c r="I5077" s="52" t="n">
        <f aca="false">IF(-B5077&gt;E5077,1,0)</f>
        <v>0</v>
      </c>
      <c r="J5077" s="52" t="n">
        <f aca="false">IF(-B5077&gt;F5077,1,0)</f>
        <v>0</v>
      </c>
    </row>
    <row r="5078" customFormat="false" ht="15" hidden="false" customHeight="false" outlineLevel="0" collapsed="false">
      <c r="A5078" s="51" t="n">
        <f aca="false">Prices_MTM!A5311</f>
        <v>45211</v>
      </c>
      <c r="B5078" s="43" t="n">
        <f aca="false">Prices_MTM!I5311</f>
        <v>-124000</v>
      </c>
      <c r="C5078" s="43" t="n">
        <f aca="false">-PERCENTILE(Prices_MTM!I5061:I5310,1-Inputs!$B$8)</f>
        <v>161000</v>
      </c>
      <c r="D5078" s="43" t="n">
        <f aca="false">NORMSINV(Inputs!$B$8)*STDEV(Prices_MTM!I5061:I5310)</f>
        <v>159113.525252926</v>
      </c>
      <c r="E5078" s="43" t="n">
        <f aca="false">-PERCENTILE(Prices_MTM!I5061:I5310,1-Inputs!$B$9)</f>
        <v>259560.000000001</v>
      </c>
      <c r="F5078" s="43" t="n">
        <f aca="false">NORMSINV(Inputs!$B$9)*STDEV(Prices_MTM!I5061:I5310)</f>
        <v>225037.295196485</v>
      </c>
      <c r="G5078" s="52" t="n">
        <f aca="false">IF(-B5078&gt;C5078,1,0)</f>
        <v>0</v>
      </c>
      <c r="H5078" s="52" t="n">
        <f aca="false">IF(-B5078&gt;D5078,1,0)</f>
        <v>0</v>
      </c>
      <c r="I5078" s="52" t="n">
        <f aca="false">IF(-B5078&gt;E5078,1,0)</f>
        <v>0</v>
      </c>
      <c r="J5078" s="52" t="n">
        <f aca="false">IF(-B5078&gt;F5078,1,0)</f>
        <v>0</v>
      </c>
    </row>
    <row r="5079" customFormat="false" ht="15" hidden="false" customHeight="false" outlineLevel="0" collapsed="false">
      <c r="A5079" s="51" t="n">
        <f aca="false">Prices_MTM!A5312</f>
        <v>45212</v>
      </c>
      <c r="B5079" s="43" t="n">
        <f aca="false">Prices_MTM!I5312</f>
        <v>183500</v>
      </c>
      <c r="C5079" s="43" t="n">
        <f aca="false">-PERCENTILE(Prices_MTM!I5062:I5311,1-Inputs!$B$8)</f>
        <v>161000</v>
      </c>
      <c r="D5079" s="43" t="n">
        <f aca="false">NORMSINV(Inputs!$B$8)*STDEV(Prices_MTM!I5062:I5311)</f>
        <v>159257.905420405</v>
      </c>
      <c r="E5079" s="43" t="n">
        <f aca="false">-PERCENTILE(Prices_MTM!I5062:I5311,1-Inputs!$B$9)</f>
        <v>259560.000000001</v>
      </c>
      <c r="F5079" s="43" t="n">
        <f aca="false">NORMSINV(Inputs!$B$9)*STDEV(Prices_MTM!I5062:I5311)</f>
        <v>225241.49482262</v>
      </c>
      <c r="G5079" s="52" t="n">
        <f aca="false">IF(-B5079&gt;C5079,1,0)</f>
        <v>0</v>
      </c>
      <c r="H5079" s="52" t="n">
        <f aca="false">IF(-B5079&gt;D5079,1,0)</f>
        <v>0</v>
      </c>
      <c r="I5079" s="52" t="n">
        <f aca="false">IF(-B5079&gt;E5079,1,0)</f>
        <v>0</v>
      </c>
      <c r="J5079" s="52" t="n">
        <f aca="false">IF(-B5079&gt;F5079,1,0)</f>
        <v>0</v>
      </c>
    </row>
    <row r="5080" customFormat="false" ht="15" hidden="false" customHeight="false" outlineLevel="0" collapsed="false">
      <c r="A5080" s="51" t="n">
        <f aca="false">Prices_MTM!A5313</f>
        <v>45215</v>
      </c>
      <c r="B5080" s="43" t="n">
        <f aca="false">Prices_MTM!I5313</f>
        <v>65000.0000000006</v>
      </c>
      <c r="C5080" s="43" t="n">
        <f aca="false">-PERCENTILE(Prices_MTM!I5063:I5312,1-Inputs!$B$8)</f>
        <v>161000</v>
      </c>
      <c r="D5080" s="43" t="n">
        <f aca="false">NORMSINV(Inputs!$B$8)*STDEV(Prices_MTM!I5063:I5312)</f>
        <v>160409.3620134</v>
      </c>
      <c r="E5080" s="43" t="n">
        <f aca="false">-PERCENTILE(Prices_MTM!I5063:I5312,1-Inputs!$B$9)</f>
        <v>259560.000000001</v>
      </c>
      <c r="F5080" s="43" t="n">
        <f aca="false">NORMSINV(Inputs!$B$9)*STDEV(Prices_MTM!I5063:I5312)</f>
        <v>226870.02185583</v>
      </c>
      <c r="G5080" s="52" t="n">
        <f aca="false">IF(-B5080&gt;C5080,1,0)</f>
        <v>0</v>
      </c>
      <c r="H5080" s="52" t="n">
        <f aca="false">IF(-B5080&gt;D5080,1,0)</f>
        <v>0</v>
      </c>
      <c r="I5080" s="52" t="n">
        <f aca="false">IF(-B5080&gt;E5080,1,0)</f>
        <v>0</v>
      </c>
      <c r="J5080" s="52" t="n">
        <f aca="false">IF(-B5080&gt;F5080,1,0)</f>
        <v>0</v>
      </c>
    </row>
    <row r="5081" customFormat="false" ht="15" hidden="false" customHeight="false" outlineLevel="0" collapsed="false">
      <c r="A5081" s="51" t="n">
        <f aca="false">Prices_MTM!A5314</f>
        <v>45216</v>
      </c>
      <c r="B5081" s="43" t="n">
        <f aca="false">Prices_MTM!I5314</f>
        <v>-75500.000000001</v>
      </c>
      <c r="C5081" s="43" t="n">
        <f aca="false">-PERCENTILE(Prices_MTM!I5064:I5313,1-Inputs!$B$8)</f>
        <v>161000</v>
      </c>
      <c r="D5081" s="43" t="n">
        <f aca="false">NORMSINV(Inputs!$B$8)*STDEV(Prices_MTM!I5064:I5313)</f>
        <v>158320.049691522</v>
      </c>
      <c r="E5081" s="43" t="n">
        <f aca="false">-PERCENTILE(Prices_MTM!I5064:I5313,1-Inputs!$B$9)</f>
        <v>259560.000000001</v>
      </c>
      <c r="F5081" s="43" t="n">
        <f aca="false">NORMSINV(Inputs!$B$9)*STDEV(Prices_MTM!I5064:I5313)</f>
        <v>223915.06756776</v>
      </c>
      <c r="G5081" s="52" t="n">
        <f aca="false">IF(-B5081&gt;C5081,1,0)</f>
        <v>0</v>
      </c>
      <c r="H5081" s="52" t="n">
        <f aca="false">IF(-B5081&gt;D5081,1,0)</f>
        <v>0</v>
      </c>
      <c r="I5081" s="52" t="n">
        <f aca="false">IF(-B5081&gt;E5081,1,0)</f>
        <v>0</v>
      </c>
      <c r="J5081" s="52" t="n">
        <f aca="false">IF(-B5081&gt;F5081,1,0)</f>
        <v>0</v>
      </c>
    </row>
    <row r="5082" customFormat="false" ht="15" hidden="false" customHeight="false" outlineLevel="0" collapsed="false">
      <c r="A5082" s="51" t="n">
        <f aca="false">Prices_MTM!A5315</f>
        <v>45217</v>
      </c>
      <c r="B5082" s="43" t="n">
        <f aca="false">Prices_MTM!I5315</f>
        <v>195500</v>
      </c>
      <c r="C5082" s="43" t="n">
        <f aca="false">-PERCENTILE(Prices_MTM!I5065:I5314,1-Inputs!$B$8)</f>
        <v>161000</v>
      </c>
      <c r="D5082" s="43" t="n">
        <f aca="false">NORMSINV(Inputs!$B$8)*STDEV(Prices_MTM!I5065:I5314)</f>
        <v>158393.031914589</v>
      </c>
      <c r="E5082" s="43" t="n">
        <f aca="false">-PERCENTILE(Prices_MTM!I5065:I5314,1-Inputs!$B$9)</f>
        <v>259560.000000001</v>
      </c>
      <c r="F5082" s="43" t="n">
        <f aca="false">NORMSINV(Inputs!$B$9)*STDEV(Prices_MTM!I5065:I5314)</f>
        <v>224018.287718594</v>
      </c>
      <c r="G5082" s="52" t="n">
        <f aca="false">IF(-B5082&gt;C5082,1,0)</f>
        <v>0</v>
      </c>
      <c r="H5082" s="52" t="n">
        <f aca="false">IF(-B5082&gt;D5082,1,0)</f>
        <v>0</v>
      </c>
      <c r="I5082" s="52" t="n">
        <f aca="false">IF(-B5082&gt;E5082,1,0)</f>
        <v>0</v>
      </c>
      <c r="J5082" s="52" t="n">
        <f aca="false">IF(-B5082&gt;F5082,1,0)</f>
        <v>0</v>
      </c>
    </row>
    <row r="5083" customFormat="false" ht="15" hidden="false" customHeight="false" outlineLevel="0" collapsed="false">
      <c r="A5083" s="51" t="n">
        <f aca="false">Prices_MTM!A5316</f>
        <v>45218</v>
      </c>
      <c r="B5083" s="43" t="n">
        <f aca="false">Prices_MTM!I5316</f>
        <v>43499.9999999995</v>
      </c>
      <c r="C5083" s="43" t="n">
        <f aca="false">-PERCENTILE(Prices_MTM!I5066:I5315,1-Inputs!$B$8)</f>
        <v>161000</v>
      </c>
      <c r="D5083" s="43" t="n">
        <f aca="false">NORMSINV(Inputs!$B$8)*STDEV(Prices_MTM!I5066:I5315)</f>
        <v>159450.30544961</v>
      </c>
      <c r="E5083" s="43" t="n">
        <f aca="false">-PERCENTILE(Prices_MTM!I5066:I5315,1-Inputs!$B$9)</f>
        <v>259560.000000001</v>
      </c>
      <c r="F5083" s="43" t="n">
        <f aca="false">NORMSINV(Inputs!$B$9)*STDEV(Prices_MTM!I5066:I5315)</f>
        <v>225513.609855575</v>
      </c>
      <c r="G5083" s="52" t="n">
        <f aca="false">IF(-B5083&gt;C5083,1,0)</f>
        <v>0</v>
      </c>
      <c r="H5083" s="52" t="n">
        <f aca="false">IF(-B5083&gt;D5083,1,0)</f>
        <v>0</v>
      </c>
      <c r="I5083" s="52" t="n">
        <f aca="false">IF(-B5083&gt;E5083,1,0)</f>
        <v>0</v>
      </c>
      <c r="J5083" s="52" t="n">
        <f aca="false">IF(-B5083&gt;F5083,1,0)</f>
        <v>0</v>
      </c>
    </row>
    <row r="5084" customFormat="false" ht="15" hidden="false" customHeight="false" outlineLevel="0" collapsed="false">
      <c r="A5084" s="51" t="n">
        <f aca="false">Prices_MTM!A5317</f>
        <v>45219</v>
      </c>
      <c r="B5084" s="43" t="n">
        <f aca="false">Prices_MTM!I5317</f>
        <v>-52999.9999999987</v>
      </c>
      <c r="C5084" s="43" t="n">
        <f aca="false">-PERCENTILE(Prices_MTM!I5067:I5316,1-Inputs!$B$8)</f>
        <v>161000</v>
      </c>
      <c r="D5084" s="43" t="n">
        <f aca="false">NORMSINV(Inputs!$B$8)*STDEV(Prices_MTM!I5067:I5316)</f>
        <v>159131.430466641</v>
      </c>
      <c r="E5084" s="43" t="n">
        <f aca="false">-PERCENTILE(Prices_MTM!I5067:I5316,1-Inputs!$B$9)</f>
        <v>259560.000000001</v>
      </c>
      <c r="F5084" s="43" t="n">
        <f aca="false">NORMSINV(Inputs!$B$9)*STDEV(Prices_MTM!I5067:I5316)</f>
        <v>225062.618881936</v>
      </c>
      <c r="G5084" s="52" t="n">
        <f aca="false">IF(-B5084&gt;C5084,1,0)</f>
        <v>0</v>
      </c>
      <c r="H5084" s="52" t="n">
        <f aca="false">IF(-B5084&gt;D5084,1,0)</f>
        <v>0</v>
      </c>
      <c r="I5084" s="52" t="n">
        <f aca="false">IF(-B5084&gt;E5084,1,0)</f>
        <v>0</v>
      </c>
      <c r="J5084" s="52" t="n">
        <f aca="false">IF(-B5084&gt;F5084,1,0)</f>
        <v>0</v>
      </c>
    </row>
    <row r="5085" customFormat="false" ht="15" hidden="false" customHeight="false" outlineLevel="0" collapsed="false">
      <c r="A5085" s="51" t="n">
        <f aca="false">Prices_MTM!A5318</f>
        <v>45222</v>
      </c>
      <c r="B5085" s="43" t="n">
        <f aca="false">Prices_MTM!I5318</f>
        <v>-271000.000000001</v>
      </c>
      <c r="C5085" s="43" t="n">
        <f aca="false">-PERCENTILE(Prices_MTM!I5068:I5317,1-Inputs!$B$8)</f>
        <v>161000</v>
      </c>
      <c r="D5085" s="43" t="n">
        <f aca="false">NORMSINV(Inputs!$B$8)*STDEV(Prices_MTM!I5068:I5317)</f>
        <v>158954.463929645</v>
      </c>
      <c r="E5085" s="43" t="n">
        <f aca="false">-PERCENTILE(Prices_MTM!I5068:I5317,1-Inputs!$B$9)</f>
        <v>259560.000000001</v>
      </c>
      <c r="F5085" s="43" t="n">
        <f aca="false">NORMSINV(Inputs!$B$9)*STDEV(Prices_MTM!I5068:I5317)</f>
        <v>224812.331731534</v>
      </c>
      <c r="G5085" s="52" t="n">
        <f aca="false">IF(-B5085&gt;C5085,1,0)</f>
        <v>1</v>
      </c>
      <c r="H5085" s="52" t="n">
        <f aca="false">IF(-B5085&gt;D5085,1,0)</f>
        <v>1</v>
      </c>
      <c r="I5085" s="52" t="n">
        <f aca="false">IF(-B5085&gt;E5085,1,0)</f>
        <v>1</v>
      </c>
      <c r="J5085" s="52" t="n">
        <f aca="false">IF(-B5085&gt;F5085,1,0)</f>
        <v>1</v>
      </c>
    </row>
    <row r="5086" customFormat="false" ht="15" hidden="false" customHeight="false" outlineLevel="0" collapsed="false">
      <c r="A5086" s="51" t="n">
        <f aca="false">Prices_MTM!A5319</f>
        <v>45223</v>
      </c>
      <c r="B5086" s="43" t="n">
        <f aca="false">Prices_MTM!I5319</f>
        <v>103000</v>
      </c>
      <c r="C5086" s="43" t="n">
        <f aca="false">-PERCENTILE(Prices_MTM!I5069:I5318,1-Inputs!$B$8)</f>
        <v>161000</v>
      </c>
      <c r="D5086" s="43" t="n">
        <f aca="false">NORMSINV(Inputs!$B$8)*STDEV(Prices_MTM!I5069:I5318)</f>
        <v>160065.881429194</v>
      </c>
      <c r="E5086" s="43" t="n">
        <f aca="false">-PERCENTILE(Prices_MTM!I5069:I5318,1-Inputs!$B$9)</f>
        <v>266835.000000001</v>
      </c>
      <c r="F5086" s="43" t="n">
        <f aca="false">NORMSINV(Inputs!$B$9)*STDEV(Prices_MTM!I5069:I5318)</f>
        <v>226384.2307108</v>
      </c>
      <c r="G5086" s="52" t="n">
        <f aca="false">IF(-B5086&gt;C5086,1,0)</f>
        <v>0</v>
      </c>
      <c r="H5086" s="52" t="n">
        <f aca="false">IF(-B5086&gt;D5086,1,0)</f>
        <v>0</v>
      </c>
      <c r="I5086" s="52" t="n">
        <f aca="false">IF(-B5086&gt;E5086,1,0)</f>
        <v>0</v>
      </c>
      <c r="J5086" s="52" t="n">
        <f aca="false">IF(-B5086&gt;F5086,1,0)</f>
        <v>0</v>
      </c>
    </row>
    <row r="5087" customFormat="false" ht="15" hidden="false" customHeight="false" outlineLevel="0" collapsed="false">
      <c r="A5087" s="51" t="n">
        <f aca="false">Prices_MTM!A5320</f>
        <v>45224</v>
      </c>
      <c r="B5087" s="43" t="n">
        <f aca="false">Prices_MTM!I5320</f>
        <v>41999.9999999995</v>
      </c>
      <c r="C5087" s="43" t="n">
        <f aca="false">-PERCENTILE(Prices_MTM!I5070:I5319,1-Inputs!$B$8)</f>
        <v>161000</v>
      </c>
      <c r="D5087" s="43" t="n">
        <f aca="false">NORMSINV(Inputs!$B$8)*STDEV(Prices_MTM!I5070:I5319)</f>
        <v>160344.477105375</v>
      </c>
      <c r="E5087" s="43" t="n">
        <f aca="false">-PERCENTILE(Prices_MTM!I5070:I5319,1-Inputs!$B$9)</f>
        <v>266835.000000001</v>
      </c>
      <c r="F5087" s="43" t="n">
        <f aca="false">NORMSINV(Inputs!$B$9)*STDEV(Prices_MTM!I5070:I5319)</f>
        <v>226778.253892183</v>
      </c>
      <c r="G5087" s="52" t="n">
        <f aca="false">IF(-B5087&gt;C5087,1,0)</f>
        <v>0</v>
      </c>
      <c r="H5087" s="52" t="n">
        <f aca="false">IF(-B5087&gt;D5087,1,0)</f>
        <v>0</v>
      </c>
      <c r="I5087" s="52" t="n">
        <f aca="false">IF(-B5087&gt;E5087,1,0)</f>
        <v>0</v>
      </c>
      <c r="J5087" s="52" t="n">
        <f aca="false">IF(-B5087&gt;F5087,1,0)</f>
        <v>0</v>
      </c>
    </row>
    <row r="5088" customFormat="false" ht="15" hidden="false" customHeight="false" outlineLevel="0" collapsed="false">
      <c r="A5088" s="51" t="n">
        <f aca="false">Prices_MTM!A5321</f>
        <v>45225</v>
      </c>
      <c r="B5088" s="43" t="n">
        <f aca="false">Prices_MTM!I5321</f>
        <v>-142500</v>
      </c>
      <c r="C5088" s="43" t="n">
        <f aca="false">-PERCENTILE(Prices_MTM!I5071:I5320,1-Inputs!$B$8)</f>
        <v>160549.999999999</v>
      </c>
      <c r="D5088" s="43" t="n">
        <f aca="false">NORMSINV(Inputs!$B$8)*STDEV(Prices_MTM!I5071:I5320)</f>
        <v>159142.653811116</v>
      </c>
      <c r="E5088" s="43" t="n">
        <f aca="false">-PERCENTILE(Prices_MTM!I5071:I5320,1-Inputs!$B$9)</f>
        <v>266835.000000001</v>
      </c>
      <c r="F5088" s="43" t="n">
        <f aca="false">NORMSINV(Inputs!$B$9)*STDEV(Prices_MTM!I5071:I5320)</f>
        <v>225078.492272206</v>
      </c>
      <c r="G5088" s="52" t="n">
        <f aca="false">IF(-B5088&gt;C5088,1,0)</f>
        <v>0</v>
      </c>
      <c r="H5088" s="52" t="n">
        <f aca="false">IF(-B5088&gt;D5088,1,0)</f>
        <v>0</v>
      </c>
      <c r="I5088" s="52" t="n">
        <f aca="false">IF(-B5088&gt;E5088,1,0)</f>
        <v>0</v>
      </c>
      <c r="J5088" s="52" t="n">
        <f aca="false">IF(-B5088&gt;F5088,1,0)</f>
        <v>0</v>
      </c>
    </row>
    <row r="5089" customFormat="false" ht="15" hidden="false" customHeight="false" outlineLevel="0" collapsed="false">
      <c r="A5089" s="51" t="n">
        <f aca="false">Prices_MTM!A5322</f>
        <v>45226</v>
      </c>
      <c r="B5089" s="43" t="n">
        <f aca="false">Prices_MTM!I5322</f>
        <v>110000.000000001</v>
      </c>
      <c r="C5089" s="43" t="n">
        <f aca="false">-PERCENTILE(Prices_MTM!I5072:I5321,1-Inputs!$B$8)</f>
        <v>160549.999999999</v>
      </c>
      <c r="D5089" s="43" t="n">
        <f aca="false">NORMSINV(Inputs!$B$8)*STDEV(Prices_MTM!I5072:I5321)</f>
        <v>158773.281466273</v>
      </c>
      <c r="E5089" s="43" t="n">
        <f aca="false">-PERCENTILE(Prices_MTM!I5072:I5321,1-Inputs!$B$9)</f>
        <v>266835.000000001</v>
      </c>
      <c r="F5089" s="43" t="n">
        <f aca="false">NORMSINV(Inputs!$B$9)*STDEV(Prices_MTM!I5072:I5321)</f>
        <v>224556.081916005</v>
      </c>
      <c r="G5089" s="52" t="n">
        <f aca="false">IF(-B5089&gt;C5089,1,0)</f>
        <v>0</v>
      </c>
      <c r="H5089" s="52" t="n">
        <f aca="false">IF(-B5089&gt;D5089,1,0)</f>
        <v>0</v>
      </c>
      <c r="I5089" s="52" t="n">
        <f aca="false">IF(-B5089&gt;E5089,1,0)</f>
        <v>0</v>
      </c>
      <c r="J5089" s="52" t="n">
        <f aca="false">IF(-B5089&gt;F5089,1,0)</f>
        <v>0</v>
      </c>
    </row>
    <row r="5090" customFormat="false" ht="15" hidden="false" customHeight="false" outlineLevel="0" collapsed="false">
      <c r="A5090" s="51" t="n">
        <f aca="false">Prices_MTM!A5323</f>
        <v>45229</v>
      </c>
      <c r="B5090" s="43" t="n">
        <f aca="false">Prices_MTM!I5323</f>
        <v>-301000.000000001</v>
      </c>
      <c r="C5090" s="43" t="n">
        <f aca="false">-PERCENTILE(Prices_MTM!I5073:I5322,1-Inputs!$B$8)</f>
        <v>160549.999999999</v>
      </c>
      <c r="D5090" s="43" t="n">
        <f aca="false">NORMSINV(Inputs!$B$8)*STDEV(Prices_MTM!I5073:I5322)</f>
        <v>159185.645035507</v>
      </c>
      <c r="E5090" s="43" t="n">
        <f aca="false">-PERCENTILE(Prices_MTM!I5073:I5322,1-Inputs!$B$9)</f>
        <v>266835.000000001</v>
      </c>
      <c r="F5090" s="43" t="n">
        <f aca="false">NORMSINV(Inputs!$B$9)*STDEV(Prices_MTM!I5073:I5322)</f>
        <v>225139.295581283</v>
      </c>
      <c r="G5090" s="52" t="n">
        <f aca="false">IF(-B5090&gt;C5090,1,0)</f>
        <v>1</v>
      </c>
      <c r="H5090" s="52" t="n">
        <f aca="false">IF(-B5090&gt;D5090,1,0)</f>
        <v>1</v>
      </c>
      <c r="I5090" s="52" t="n">
        <f aca="false">IF(-B5090&gt;E5090,1,0)</f>
        <v>1</v>
      </c>
      <c r="J5090" s="52" t="n">
        <f aca="false">IF(-B5090&gt;F5090,1,0)</f>
        <v>1</v>
      </c>
    </row>
    <row r="5091" customFormat="false" ht="15" hidden="false" customHeight="false" outlineLevel="0" collapsed="false">
      <c r="A5091" s="51" t="n">
        <f aca="false">Prices_MTM!A5324</f>
        <v>45230</v>
      </c>
      <c r="B5091" s="43" t="n">
        <f aca="false">Prices_MTM!I5324</f>
        <v>56500.0000000005</v>
      </c>
      <c r="C5091" s="43" t="n">
        <f aca="false">-PERCENTILE(Prices_MTM!I5074:I5323,1-Inputs!$B$8)</f>
        <v>161000</v>
      </c>
      <c r="D5091" s="43" t="n">
        <f aca="false">NORMSINV(Inputs!$B$8)*STDEV(Prices_MTM!I5074:I5323)</f>
        <v>162079.547104846</v>
      </c>
      <c r="E5091" s="43" t="n">
        <f aca="false">-PERCENTILE(Prices_MTM!I5074:I5323,1-Inputs!$B$9)</f>
        <v>273805.000000001</v>
      </c>
      <c r="F5091" s="43" t="n">
        <f aca="false">NORMSINV(Inputs!$B$9)*STDEV(Prices_MTM!I5074:I5323)</f>
        <v>229232.196503516</v>
      </c>
      <c r="G5091" s="52" t="n">
        <f aca="false">IF(-B5091&gt;C5091,1,0)</f>
        <v>0</v>
      </c>
      <c r="H5091" s="52" t="n">
        <f aca="false">IF(-B5091&gt;D5091,1,0)</f>
        <v>0</v>
      </c>
      <c r="I5091" s="52" t="n">
        <f aca="false">IF(-B5091&gt;E5091,1,0)</f>
        <v>0</v>
      </c>
      <c r="J5091" s="52" t="n">
        <f aca="false">IF(-B5091&gt;F5091,1,0)</f>
        <v>0</v>
      </c>
    </row>
    <row r="5092" customFormat="false" ht="15" hidden="false" customHeight="false" outlineLevel="0" collapsed="false">
      <c r="A5092" s="51" t="n">
        <f aca="false">Prices_MTM!A5325</f>
        <v>45231</v>
      </c>
      <c r="B5092" s="43" t="n">
        <f aca="false">Prices_MTM!I5325</f>
        <v>-64000.0000000008</v>
      </c>
      <c r="C5092" s="43" t="n">
        <f aca="false">-PERCENTILE(Prices_MTM!I5075:I5324,1-Inputs!$B$8)</f>
        <v>161000</v>
      </c>
      <c r="D5092" s="43" t="n">
        <f aca="false">NORMSINV(Inputs!$B$8)*STDEV(Prices_MTM!I5075:I5324)</f>
        <v>161984.068980897</v>
      </c>
      <c r="E5092" s="43" t="n">
        <f aca="false">-PERCENTILE(Prices_MTM!I5075:I5324,1-Inputs!$B$9)</f>
        <v>273805.000000001</v>
      </c>
      <c r="F5092" s="43" t="n">
        <f aca="false">NORMSINV(Inputs!$B$9)*STDEV(Prices_MTM!I5075:I5324)</f>
        <v>229097.159970765</v>
      </c>
      <c r="G5092" s="52" t="n">
        <f aca="false">IF(-B5092&gt;C5092,1,0)</f>
        <v>0</v>
      </c>
      <c r="H5092" s="52" t="n">
        <f aca="false">IF(-B5092&gt;D5092,1,0)</f>
        <v>0</v>
      </c>
      <c r="I5092" s="52" t="n">
        <f aca="false">IF(-B5092&gt;E5092,1,0)</f>
        <v>0</v>
      </c>
      <c r="J5092" s="52" t="n">
        <f aca="false">IF(-B5092&gt;F5092,1,0)</f>
        <v>0</v>
      </c>
    </row>
    <row r="5093" customFormat="false" ht="15" hidden="false" customHeight="false" outlineLevel="0" collapsed="false">
      <c r="A5093" s="51" t="n">
        <f aca="false">Prices_MTM!A5326</f>
        <v>45232</v>
      </c>
      <c r="B5093" s="43" t="n">
        <f aca="false">Prices_MTM!I5326</f>
        <v>94000.0000000012</v>
      </c>
      <c r="C5093" s="43" t="n">
        <f aca="false">-PERCENTILE(Prices_MTM!I5076:I5325,1-Inputs!$B$8)</f>
        <v>161000</v>
      </c>
      <c r="D5093" s="43" t="n">
        <f aca="false">NORMSINV(Inputs!$B$8)*STDEV(Prices_MTM!I5076:I5325)</f>
        <v>161939.862525627</v>
      </c>
      <c r="E5093" s="43" t="n">
        <f aca="false">-PERCENTILE(Prices_MTM!I5076:I5325,1-Inputs!$B$9)</f>
        <v>273805.000000001</v>
      </c>
      <c r="F5093" s="43" t="n">
        <f aca="false">NORMSINV(Inputs!$B$9)*STDEV(Prices_MTM!I5076:I5325)</f>
        <v>229034.637937466</v>
      </c>
      <c r="G5093" s="52" t="n">
        <f aca="false">IF(-B5093&gt;C5093,1,0)</f>
        <v>0</v>
      </c>
      <c r="H5093" s="52" t="n">
        <f aca="false">IF(-B5093&gt;D5093,1,0)</f>
        <v>0</v>
      </c>
      <c r="I5093" s="52" t="n">
        <f aca="false">IF(-B5093&gt;E5093,1,0)</f>
        <v>0</v>
      </c>
      <c r="J5093" s="52" t="n">
        <f aca="false">IF(-B5093&gt;F5093,1,0)</f>
        <v>0</v>
      </c>
    </row>
    <row r="5094" customFormat="false" ht="15" hidden="false" customHeight="false" outlineLevel="0" collapsed="false">
      <c r="A5094" s="51" t="n">
        <f aca="false">Prices_MTM!A5327</f>
        <v>45233</v>
      </c>
      <c r="B5094" s="43" t="n">
        <f aca="false">Prices_MTM!I5327</f>
        <v>-111500.000000001</v>
      </c>
      <c r="C5094" s="43" t="n">
        <f aca="false">-PERCENTILE(Prices_MTM!I5077:I5326,1-Inputs!$B$8)</f>
        <v>161000</v>
      </c>
      <c r="D5094" s="43" t="n">
        <f aca="false">NORMSINV(Inputs!$B$8)*STDEV(Prices_MTM!I5077:I5326)</f>
        <v>161044.530286853</v>
      </c>
      <c r="E5094" s="43" t="n">
        <f aca="false">-PERCENTILE(Prices_MTM!I5077:I5326,1-Inputs!$B$9)</f>
        <v>273805.000000001</v>
      </c>
      <c r="F5094" s="43" t="n">
        <f aca="false">NORMSINV(Inputs!$B$9)*STDEV(Prices_MTM!I5077:I5326)</f>
        <v>227768.352466161</v>
      </c>
      <c r="G5094" s="52" t="n">
        <f aca="false">IF(-B5094&gt;C5094,1,0)</f>
        <v>0</v>
      </c>
      <c r="H5094" s="52" t="n">
        <f aca="false">IF(-B5094&gt;D5094,1,0)</f>
        <v>0</v>
      </c>
      <c r="I5094" s="52" t="n">
        <f aca="false">IF(-B5094&gt;E5094,1,0)</f>
        <v>0</v>
      </c>
      <c r="J5094" s="52" t="n">
        <f aca="false">IF(-B5094&gt;F5094,1,0)</f>
        <v>0</v>
      </c>
    </row>
    <row r="5095" customFormat="false" ht="15" hidden="false" customHeight="false" outlineLevel="0" collapsed="false">
      <c r="A5095" s="51" t="n">
        <f aca="false">Prices_MTM!A5328</f>
        <v>45236</v>
      </c>
      <c r="B5095" s="43" t="n">
        <f aca="false">Prices_MTM!I5328</f>
        <v>47000.0000000006</v>
      </c>
      <c r="C5095" s="43" t="n">
        <f aca="false">-PERCENTILE(Prices_MTM!I5078:I5327,1-Inputs!$B$8)</f>
        <v>161000</v>
      </c>
      <c r="D5095" s="43" t="n">
        <f aca="false">NORMSINV(Inputs!$B$8)*STDEV(Prices_MTM!I5078:I5327)</f>
        <v>161157.440048857</v>
      </c>
      <c r="E5095" s="43" t="n">
        <f aca="false">-PERCENTILE(Prices_MTM!I5078:I5327,1-Inputs!$B$9)</f>
        <v>273805.000000001</v>
      </c>
      <c r="F5095" s="43" t="n">
        <f aca="false">NORMSINV(Inputs!$B$9)*STDEV(Prices_MTM!I5078:I5327)</f>
        <v>227928.042897269</v>
      </c>
      <c r="G5095" s="52" t="n">
        <f aca="false">IF(-B5095&gt;C5095,1,0)</f>
        <v>0</v>
      </c>
      <c r="H5095" s="52" t="n">
        <f aca="false">IF(-B5095&gt;D5095,1,0)</f>
        <v>0</v>
      </c>
      <c r="I5095" s="52" t="n">
        <f aca="false">IF(-B5095&gt;E5095,1,0)</f>
        <v>0</v>
      </c>
      <c r="J5095" s="52" t="n">
        <f aca="false">IF(-B5095&gt;F5095,1,0)</f>
        <v>0</v>
      </c>
    </row>
    <row r="5096" customFormat="false" ht="15" hidden="false" customHeight="false" outlineLevel="0" collapsed="false">
      <c r="A5096" s="51" t="n">
        <f aca="false">Prices_MTM!A5329</f>
        <v>45237</v>
      </c>
      <c r="B5096" s="43" t="n">
        <f aca="false">Prices_MTM!I5329</f>
        <v>-164000.000000001</v>
      </c>
      <c r="C5096" s="43" t="n">
        <f aca="false">-PERCENTILE(Prices_MTM!I5079:I5328,1-Inputs!$B$8)</f>
        <v>161000</v>
      </c>
      <c r="D5096" s="43" t="n">
        <f aca="false">NORMSINV(Inputs!$B$8)*STDEV(Prices_MTM!I5079:I5328)</f>
        <v>160545.452279051</v>
      </c>
      <c r="E5096" s="43" t="n">
        <f aca="false">-PERCENTILE(Prices_MTM!I5079:I5328,1-Inputs!$B$9)</f>
        <v>273805.000000001</v>
      </c>
      <c r="F5096" s="43" t="n">
        <f aca="false">NORMSINV(Inputs!$B$9)*STDEV(Prices_MTM!I5079:I5328)</f>
        <v>227062.496915609</v>
      </c>
      <c r="G5096" s="52" t="n">
        <f aca="false">IF(-B5096&gt;C5096,1,0)</f>
        <v>1</v>
      </c>
      <c r="H5096" s="52" t="n">
        <f aca="false">IF(-B5096&gt;D5096,1,0)</f>
        <v>1</v>
      </c>
      <c r="I5096" s="52" t="n">
        <f aca="false">IF(-B5096&gt;E5096,1,0)</f>
        <v>0</v>
      </c>
      <c r="J5096" s="52" t="n">
        <f aca="false">IF(-B5096&gt;F5096,1,0)</f>
        <v>0</v>
      </c>
    </row>
    <row r="5097" customFormat="false" ht="15" hidden="false" customHeight="false" outlineLevel="0" collapsed="false">
      <c r="A5097" s="51" t="n">
        <f aca="false">Prices_MTM!A5330</f>
        <v>45238</v>
      </c>
      <c r="B5097" s="43" t="n">
        <f aca="false">Prices_MTM!I5330</f>
        <v>-112499.999999999</v>
      </c>
      <c r="C5097" s="43" t="n">
        <f aca="false">-PERCENTILE(Prices_MTM!I5080:I5329,1-Inputs!$B$8)</f>
        <v>162650.000000001</v>
      </c>
      <c r="D5097" s="43" t="n">
        <f aca="false">NORMSINV(Inputs!$B$8)*STDEV(Prices_MTM!I5080:I5329)</f>
        <v>161306.679844408</v>
      </c>
      <c r="E5097" s="43" t="n">
        <f aca="false">-PERCENTILE(Prices_MTM!I5080:I5329,1-Inputs!$B$9)</f>
        <v>273805.000000001</v>
      </c>
      <c r="F5097" s="43" t="n">
        <f aca="false">NORMSINV(Inputs!$B$9)*STDEV(Prices_MTM!I5080:I5329)</f>
        <v>228139.115588123</v>
      </c>
      <c r="G5097" s="52" t="n">
        <f aca="false">IF(-B5097&gt;C5097,1,0)</f>
        <v>0</v>
      </c>
      <c r="H5097" s="52" t="n">
        <f aca="false">IF(-B5097&gt;D5097,1,0)</f>
        <v>0</v>
      </c>
      <c r="I5097" s="52" t="n">
        <f aca="false">IF(-B5097&gt;E5097,1,0)</f>
        <v>0</v>
      </c>
      <c r="J5097" s="52" t="n">
        <f aca="false">IF(-B5097&gt;F5097,1,0)</f>
        <v>0</v>
      </c>
    </row>
    <row r="5098" customFormat="false" ht="15" hidden="false" customHeight="false" outlineLevel="0" collapsed="false">
      <c r="A5098" s="51" t="n">
        <f aca="false">Prices_MTM!A5331</f>
        <v>45239</v>
      </c>
      <c r="B5098" s="43" t="n">
        <f aca="false">Prices_MTM!I5331</f>
        <v>35000.0000000009</v>
      </c>
      <c r="C5098" s="43" t="n">
        <f aca="false">-PERCENTILE(Prices_MTM!I5081:I5330,1-Inputs!$B$8)</f>
        <v>162650.000000001</v>
      </c>
      <c r="D5098" s="43" t="n">
        <f aca="false">NORMSINV(Inputs!$B$8)*STDEV(Prices_MTM!I5081:I5330)</f>
        <v>161428.427553234</v>
      </c>
      <c r="E5098" s="43" t="n">
        <f aca="false">-PERCENTILE(Prices_MTM!I5081:I5330,1-Inputs!$B$9)</f>
        <v>273805.000000001</v>
      </c>
      <c r="F5098" s="43" t="n">
        <f aca="false">NORMSINV(Inputs!$B$9)*STDEV(Prices_MTM!I5081:I5330)</f>
        <v>228311.305696079</v>
      </c>
      <c r="G5098" s="52" t="n">
        <f aca="false">IF(-B5098&gt;C5098,1,0)</f>
        <v>0</v>
      </c>
      <c r="H5098" s="52" t="n">
        <f aca="false">IF(-B5098&gt;D5098,1,0)</f>
        <v>0</v>
      </c>
      <c r="I5098" s="52" t="n">
        <f aca="false">IF(-B5098&gt;E5098,1,0)</f>
        <v>0</v>
      </c>
      <c r="J5098" s="52" t="n">
        <f aca="false">IF(-B5098&gt;F5098,1,0)</f>
        <v>0</v>
      </c>
    </row>
    <row r="5099" customFormat="false" ht="15" hidden="false" customHeight="false" outlineLevel="0" collapsed="false">
      <c r="A5099" s="51" t="n">
        <f aca="false">Prices_MTM!A5332</f>
        <v>45243</v>
      </c>
      <c r="B5099" s="43" t="n">
        <f aca="false">Prices_MTM!I5332</f>
        <v>134499.999999999</v>
      </c>
      <c r="C5099" s="43" t="n">
        <f aca="false">-PERCENTILE(Prices_MTM!I5082:I5331,1-Inputs!$B$8)</f>
        <v>162650.000000001</v>
      </c>
      <c r="D5099" s="43" t="n">
        <f aca="false">NORMSINV(Inputs!$B$8)*STDEV(Prices_MTM!I5082:I5331)</f>
        <v>160949.502124322</v>
      </c>
      <c r="E5099" s="43" t="n">
        <f aca="false">-PERCENTILE(Prices_MTM!I5082:I5331,1-Inputs!$B$9)</f>
        <v>273805.000000001</v>
      </c>
      <c r="F5099" s="43" t="n">
        <f aca="false">NORMSINV(Inputs!$B$9)*STDEV(Prices_MTM!I5082:I5331)</f>
        <v>227633.952322431</v>
      </c>
      <c r="G5099" s="52" t="n">
        <f aca="false">IF(-B5099&gt;C5099,1,0)</f>
        <v>0</v>
      </c>
      <c r="H5099" s="52" t="n">
        <f aca="false">IF(-B5099&gt;D5099,1,0)</f>
        <v>0</v>
      </c>
      <c r="I5099" s="52" t="n">
        <f aca="false">IF(-B5099&gt;E5099,1,0)</f>
        <v>0</v>
      </c>
      <c r="J5099" s="52" t="n">
        <f aca="false">IF(-B5099&gt;F5099,1,0)</f>
        <v>0</v>
      </c>
    </row>
    <row r="5100" customFormat="false" ht="15" hidden="false" customHeight="false" outlineLevel="0" collapsed="false">
      <c r="A5100" s="51" t="n">
        <f aca="false">Prices_MTM!A5333</f>
        <v>45244</v>
      </c>
      <c r="B5100" s="43" t="n">
        <f aca="false">Prices_MTM!I5333</f>
        <v>-1499.99999999935</v>
      </c>
      <c r="C5100" s="43" t="n">
        <f aca="false">-PERCENTILE(Prices_MTM!I5083:I5332,1-Inputs!$B$8)</f>
        <v>162650.000000001</v>
      </c>
      <c r="D5100" s="43" t="n">
        <f aca="false">NORMSINV(Inputs!$B$8)*STDEV(Prices_MTM!I5083:I5332)</f>
        <v>160809.638256873</v>
      </c>
      <c r="E5100" s="43" t="n">
        <f aca="false">-PERCENTILE(Prices_MTM!I5083:I5332,1-Inputs!$B$9)</f>
        <v>273805.000000001</v>
      </c>
      <c r="F5100" s="43" t="n">
        <f aca="false">NORMSINV(Inputs!$B$9)*STDEV(Prices_MTM!I5083:I5332)</f>
        <v>227436.140185616</v>
      </c>
      <c r="G5100" s="52" t="n">
        <f aca="false">IF(-B5100&gt;C5100,1,0)</f>
        <v>0</v>
      </c>
      <c r="H5100" s="52" t="n">
        <f aca="false">IF(-B5100&gt;D5100,1,0)</f>
        <v>0</v>
      </c>
      <c r="I5100" s="52" t="n">
        <f aca="false">IF(-B5100&gt;E5100,1,0)</f>
        <v>0</v>
      </c>
      <c r="J5100" s="52" t="n">
        <f aca="false">IF(-B5100&gt;F5100,1,0)</f>
        <v>0</v>
      </c>
    </row>
    <row r="5101" customFormat="false" ht="15" hidden="false" customHeight="false" outlineLevel="0" collapsed="false">
      <c r="A5101" s="51" t="n">
        <f aca="false">Prices_MTM!A5334</f>
        <v>45245</v>
      </c>
      <c r="B5101" s="43" t="n">
        <f aca="false">Prices_MTM!I5334</f>
        <v>-85000.0000000002</v>
      </c>
      <c r="C5101" s="43" t="n">
        <f aca="false">-PERCENTILE(Prices_MTM!I5084:I5333,1-Inputs!$B$8)</f>
        <v>162650.000000001</v>
      </c>
      <c r="D5101" s="43" t="n">
        <f aca="false">NORMSINV(Inputs!$B$8)*STDEV(Prices_MTM!I5084:I5333)</f>
        <v>158949.97080047</v>
      </c>
      <c r="E5101" s="43" t="n">
        <f aca="false">-PERCENTILE(Prices_MTM!I5084:I5333,1-Inputs!$B$9)</f>
        <v>273805.000000001</v>
      </c>
      <c r="F5101" s="43" t="n">
        <f aca="false">NORMSINV(Inputs!$B$9)*STDEV(Prices_MTM!I5084:I5333)</f>
        <v>224805.977013198</v>
      </c>
      <c r="G5101" s="52" t="n">
        <f aca="false">IF(-B5101&gt;C5101,1,0)</f>
        <v>0</v>
      </c>
      <c r="H5101" s="52" t="n">
        <f aca="false">IF(-B5101&gt;D5101,1,0)</f>
        <v>0</v>
      </c>
      <c r="I5101" s="52" t="n">
        <f aca="false">IF(-B5101&gt;E5101,1,0)</f>
        <v>0</v>
      </c>
      <c r="J5101" s="52" t="n">
        <f aca="false">IF(-B5101&gt;F5101,1,0)</f>
        <v>0</v>
      </c>
    </row>
    <row r="5102" customFormat="false" ht="15" hidden="false" customHeight="false" outlineLevel="0" collapsed="false">
      <c r="A5102" s="51" t="n">
        <f aca="false">Prices_MTM!A5335</f>
        <v>45246</v>
      </c>
      <c r="B5102" s="43" t="n">
        <f aca="false">Prices_MTM!I5335</f>
        <v>-131500.000000001</v>
      </c>
      <c r="C5102" s="43" t="n">
        <f aca="false">-PERCENTILE(Prices_MTM!I5085:I5334,1-Inputs!$B$8)</f>
        <v>162650.000000001</v>
      </c>
      <c r="D5102" s="43" t="n">
        <f aca="false">NORMSINV(Inputs!$B$8)*STDEV(Prices_MTM!I5085:I5334)</f>
        <v>158890.067594505</v>
      </c>
      <c r="E5102" s="43" t="n">
        <f aca="false">-PERCENTILE(Prices_MTM!I5085:I5334,1-Inputs!$B$9)</f>
        <v>273805.000000001</v>
      </c>
      <c r="F5102" s="43" t="n">
        <f aca="false">NORMSINV(Inputs!$B$9)*STDEV(Prices_MTM!I5085:I5334)</f>
        <v>224721.254765842</v>
      </c>
      <c r="G5102" s="52" t="n">
        <f aca="false">IF(-B5102&gt;C5102,1,0)</f>
        <v>0</v>
      </c>
      <c r="H5102" s="52" t="n">
        <f aca="false">IF(-B5102&gt;D5102,1,0)</f>
        <v>0</v>
      </c>
      <c r="I5102" s="52" t="n">
        <f aca="false">IF(-B5102&gt;E5102,1,0)</f>
        <v>0</v>
      </c>
      <c r="J5102" s="52" t="n">
        <f aca="false">IF(-B5102&gt;F5102,1,0)</f>
        <v>0</v>
      </c>
    </row>
    <row r="5103" customFormat="false" ht="15" hidden="false" customHeight="false" outlineLevel="0" collapsed="false">
      <c r="A5103" s="51" t="n">
        <f aca="false">Prices_MTM!A5336</f>
        <v>45247</v>
      </c>
      <c r="B5103" s="43" t="n">
        <f aca="false">Prices_MTM!I5336</f>
        <v>122500</v>
      </c>
      <c r="C5103" s="43" t="n">
        <f aca="false">-PERCENTILE(Prices_MTM!I5086:I5335,1-Inputs!$B$8)</f>
        <v>162650.000000001</v>
      </c>
      <c r="D5103" s="43" t="n">
        <f aca="false">NORMSINV(Inputs!$B$8)*STDEV(Prices_MTM!I5086:I5335)</f>
        <v>158724.929864964</v>
      </c>
      <c r="E5103" s="43" t="n">
        <f aca="false">-PERCENTILE(Prices_MTM!I5086:I5335,1-Inputs!$B$9)</f>
        <v>273805.000000001</v>
      </c>
      <c r="F5103" s="43" t="n">
        <f aca="false">NORMSINV(Inputs!$B$9)*STDEV(Prices_MTM!I5086:I5335)</f>
        <v>224487.697323559</v>
      </c>
      <c r="G5103" s="52" t="n">
        <f aca="false">IF(-B5103&gt;C5103,1,0)</f>
        <v>0</v>
      </c>
      <c r="H5103" s="52" t="n">
        <f aca="false">IF(-B5103&gt;D5103,1,0)</f>
        <v>0</v>
      </c>
      <c r="I5103" s="52" t="n">
        <f aca="false">IF(-B5103&gt;E5103,1,0)</f>
        <v>0</v>
      </c>
      <c r="J5103" s="52" t="n">
        <f aca="false">IF(-B5103&gt;F5103,1,0)</f>
        <v>0</v>
      </c>
    </row>
    <row r="5104" customFormat="false" ht="15" hidden="false" customHeight="false" outlineLevel="0" collapsed="false">
      <c r="A5104" s="51" t="n">
        <f aca="false">Prices_MTM!A5337</f>
        <v>45250</v>
      </c>
      <c r="B5104" s="43" t="n">
        <f aca="false">Prices_MTM!I5337</f>
        <v>61499.9999999995</v>
      </c>
      <c r="C5104" s="43" t="n">
        <f aca="false">-PERCENTILE(Prices_MTM!I5087:I5336,1-Inputs!$B$8)</f>
        <v>162650.000000001</v>
      </c>
      <c r="D5104" s="43" t="n">
        <f aca="false">NORMSINV(Inputs!$B$8)*STDEV(Prices_MTM!I5087:I5336)</f>
        <v>158846.029594439</v>
      </c>
      <c r="E5104" s="43" t="n">
        <f aca="false">-PERCENTILE(Prices_MTM!I5087:I5336,1-Inputs!$B$9)</f>
        <v>273805.000000001</v>
      </c>
      <c r="F5104" s="43" t="n">
        <f aca="false">NORMSINV(Inputs!$B$9)*STDEV(Prices_MTM!I5087:I5336)</f>
        <v>224658.970981953</v>
      </c>
      <c r="G5104" s="52" t="n">
        <f aca="false">IF(-B5104&gt;C5104,1,0)</f>
        <v>0</v>
      </c>
      <c r="H5104" s="52" t="n">
        <f aca="false">IF(-B5104&gt;D5104,1,0)</f>
        <v>0</v>
      </c>
      <c r="I5104" s="52" t="n">
        <f aca="false">IF(-B5104&gt;E5104,1,0)</f>
        <v>0</v>
      </c>
      <c r="J5104" s="52" t="n">
        <f aca="false">IF(-B5104&gt;F5104,1,0)</f>
        <v>0</v>
      </c>
    </row>
    <row r="5105" customFormat="false" ht="15" hidden="false" customHeight="false" outlineLevel="0" collapsed="false">
      <c r="A5105" s="51" t="n">
        <f aca="false">Prices_MTM!A5338</f>
        <v>45251</v>
      </c>
      <c r="B5105" s="43" t="n">
        <f aca="false">Prices_MTM!I5338</f>
        <v>66499.9999999999</v>
      </c>
      <c r="C5105" s="43" t="n">
        <f aca="false">-PERCENTILE(Prices_MTM!I5088:I5337,1-Inputs!$B$8)</f>
        <v>162650.000000001</v>
      </c>
      <c r="D5105" s="43" t="n">
        <f aca="false">NORMSINV(Inputs!$B$8)*STDEV(Prices_MTM!I5088:I5337)</f>
        <v>158973.754583615</v>
      </c>
      <c r="E5105" s="43" t="n">
        <f aca="false">-PERCENTILE(Prices_MTM!I5088:I5337,1-Inputs!$B$9)</f>
        <v>273805.000000001</v>
      </c>
      <c r="F5105" s="43" t="n">
        <f aca="false">NORMSINV(Inputs!$B$9)*STDEV(Prices_MTM!I5088:I5337)</f>
        <v>224839.614871576</v>
      </c>
      <c r="G5105" s="52" t="n">
        <f aca="false">IF(-B5105&gt;C5105,1,0)</f>
        <v>0</v>
      </c>
      <c r="H5105" s="52" t="n">
        <f aca="false">IF(-B5105&gt;D5105,1,0)</f>
        <v>0</v>
      </c>
      <c r="I5105" s="52" t="n">
        <f aca="false">IF(-B5105&gt;E5105,1,0)</f>
        <v>0</v>
      </c>
      <c r="J5105" s="52" t="n">
        <f aca="false">IF(-B5105&gt;F5105,1,0)</f>
        <v>0</v>
      </c>
    </row>
    <row r="5106" customFormat="false" ht="15" hidden="false" customHeight="false" outlineLevel="0" collapsed="false">
      <c r="A5106" s="51" t="n">
        <f aca="false">Prices_MTM!A5339</f>
        <v>45252</v>
      </c>
      <c r="B5106" s="43" t="n">
        <f aca="false">Prices_MTM!I5339</f>
        <v>-122000</v>
      </c>
      <c r="C5106" s="43" t="n">
        <f aca="false">-PERCENTILE(Prices_MTM!I5089:I5338,1-Inputs!$B$8)</f>
        <v>162650.000000001</v>
      </c>
      <c r="D5106" s="43" t="n">
        <f aca="false">NORMSINV(Inputs!$B$8)*STDEV(Prices_MTM!I5089:I5338)</f>
        <v>158283.477451473</v>
      </c>
      <c r="E5106" s="43" t="n">
        <f aca="false">-PERCENTILE(Prices_MTM!I5089:I5338,1-Inputs!$B$9)</f>
        <v>273805.000000001</v>
      </c>
      <c r="F5106" s="43" t="n">
        <f aca="false">NORMSINV(Inputs!$B$9)*STDEV(Prices_MTM!I5089:I5338)</f>
        <v>223863.342750734</v>
      </c>
      <c r="G5106" s="52" t="n">
        <f aca="false">IF(-B5106&gt;C5106,1,0)</f>
        <v>0</v>
      </c>
      <c r="H5106" s="52" t="n">
        <f aca="false">IF(-B5106&gt;D5106,1,0)</f>
        <v>0</v>
      </c>
      <c r="I5106" s="52" t="n">
        <f aca="false">IF(-B5106&gt;E5106,1,0)</f>
        <v>0</v>
      </c>
      <c r="J5106" s="52" t="n">
        <f aca="false">IF(-B5106&gt;F5106,1,0)</f>
        <v>0</v>
      </c>
    </row>
    <row r="5107" customFormat="false" ht="15" hidden="false" customHeight="false" outlineLevel="0" collapsed="false">
      <c r="A5107" s="51" t="n">
        <f aca="false">Prices_MTM!A5340</f>
        <v>45254</v>
      </c>
      <c r="B5107" s="43" t="n">
        <f aca="false">Prices_MTM!I5340</f>
        <v>-99999.9999999993</v>
      </c>
      <c r="C5107" s="43" t="n">
        <f aca="false">-PERCENTILE(Prices_MTM!I5090:I5339,1-Inputs!$B$8)</f>
        <v>161000</v>
      </c>
      <c r="D5107" s="43" t="n">
        <f aca="false">NORMSINV(Inputs!$B$8)*STDEV(Prices_MTM!I5090:I5339)</f>
        <v>157560.108952032</v>
      </c>
      <c r="E5107" s="43" t="n">
        <f aca="false">-PERCENTILE(Prices_MTM!I5090:I5339,1-Inputs!$B$9)</f>
        <v>273805.000000001</v>
      </c>
      <c r="F5107" s="43" t="n">
        <f aca="false">NORMSINV(Inputs!$B$9)*STDEV(Prices_MTM!I5090:I5339)</f>
        <v>222840.268877625</v>
      </c>
      <c r="G5107" s="52" t="n">
        <f aca="false">IF(-B5107&gt;C5107,1,0)</f>
        <v>0</v>
      </c>
      <c r="H5107" s="52" t="n">
        <f aca="false">IF(-B5107&gt;D5107,1,0)</f>
        <v>0</v>
      </c>
      <c r="I5107" s="52" t="n">
        <f aca="false">IF(-B5107&gt;E5107,1,0)</f>
        <v>0</v>
      </c>
      <c r="J5107" s="52" t="n">
        <f aca="false">IF(-B5107&gt;F5107,1,0)</f>
        <v>0</v>
      </c>
    </row>
    <row r="5108" customFormat="false" ht="15" hidden="false" customHeight="false" outlineLevel="0" collapsed="false">
      <c r="A5108" s="51" t="n">
        <f aca="false">Prices_MTM!A5341</f>
        <v>45257</v>
      </c>
      <c r="B5108" s="43" t="n">
        <f aca="false">Prices_MTM!I5341</f>
        <v>-20500.0000000005</v>
      </c>
      <c r="C5108" s="43" t="n">
        <f aca="false">-PERCENTILE(Prices_MTM!I5091:I5340,1-Inputs!$B$8)</f>
        <v>161000</v>
      </c>
      <c r="D5108" s="43" t="n">
        <f aca="false">NORMSINV(Inputs!$B$8)*STDEV(Prices_MTM!I5091:I5340)</f>
        <v>157734.116672582</v>
      </c>
      <c r="E5108" s="43" t="n">
        <f aca="false">-PERCENTILE(Prices_MTM!I5091:I5340,1-Inputs!$B$9)</f>
        <v>273805.000000001</v>
      </c>
      <c r="F5108" s="43" t="n">
        <f aca="false">NORMSINV(Inputs!$B$9)*STDEV(Prices_MTM!I5091:I5340)</f>
        <v>223086.371317462</v>
      </c>
      <c r="G5108" s="52" t="n">
        <f aca="false">IF(-B5108&gt;C5108,1,0)</f>
        <v>0</v>
      </c>
      <c r="H5108" s="52" t="n">
        <f aca="false">IF(-B5108&gt;D5108,1,0)</f>
        <v>0</v>
      </c>
      <c r="I5108" s="52" t="n">
        <f aca="false">IF(-B5108&gt;E5108,1,0)</f>
        <v>0</v>
      </c>
      <c r="J5108" s="52" t="n">
        <f aca="false">IF(-B5108&gt;F5108,1,0)</f>
        <v>0</v>
      </c>
    </row>
    <row r="5109" customFormat="false" ht="15" hidden="false" customHeight="false" outlineLevel="0" collapsed="false">
      <c r="A5109" s="51" t="n">
        <f aca="false">Prices_MTM!A5342</f>
        <v>45258</v>
      </c>
      <c r="B5109" s="43" t="n">
        <f aca="false">Prices_MTM!I5342</f>
        <v>54500.0000000009</v>
      </c>
      <c r="C5109" s="43" t="n">
        <f aca="false">-PERCENTILE(Prices_MTM!I5092:I5341,1-Inputs!$B$8)</f>
        <v>161000</v>
      </c>
      <c r="D5109" s="43" t="n">
        <f aca="false">NORMSINV(Inputs!$B$8)*STDEV(Prices_MTM!I5092:I5341)</f>
        <v>157694.681527224</v>
      </c>
      <c r="E5109" s="43" t="n">
        <f aca="false">-PERCENTILE(Prices_MTM!I5092:I5341,1-Inputs!$B$9)</f>
        <v>273805.000000001</v>
      </c>
      <c r="F5109" s="43" t="n">
        <f aca="false">NORMSINV(Inputs!$B$9)*STDEV(Prices_MTM!I5092:I5341)</f>
        <v>223030.597438825</v>
      </c>
      <c r="G5109" s="52" t="n">
        <f aca="false">IF(-B5109&gt;C5109,1,0)</f>
        <v>0</v>
      </c>
      <c r="H5109" s="52" t="n">
        <f aca="false">IF(-B5109&gt;D5109,1,0)</f>
        <v>0</v>
      </c>
      <c r="I5109" s="52" t="n">
        <f aca="false">IF(-B5109&gt;E5109,1,0)</f>
        <v>0</v>
      </c>
      <c r="J5109" s="52" t="n">
        <f aca="false">IF(-B5109&gt;F5109,1,0)</f>
        <v>0</v>
      </c>
    </row>
    <row r="5110" customFormat="false" ht="15" hidden="false" customHeight="false" outlineLevel="0" collapsed="false">
      <c r="A5110" s="51" t="n">
        <f aca="false">Prices_MTM!A5343</f>
        <v>45259</v>
      </c>
      <c r="B5110" s="43" t="n">
        <f aca="false">Prices_MTM!I5343</f>
        <v>80999.9999999995</v>
      </c>
      <c r="C5110" s="43" t="n">
        <f aca="false">-PERCENTILE(Prices_MTM!I5093:I5342,1-Inputs!$B$8)</f>
        <v>160549.999999999</v>
      </c>
      <c r="D5110" s="43" t="n">
        <f aca="false">NORMSINV(Inputs!$B$8)*STDEV(Prices_MTM!I5093:I5342)</f>
        <v>154426.713053401</v>
      </c>
      <c r="E5110" s="43" t="n">
        <f aca="false">-PERCENTILE(Prices_MTM!I5093:I5342,1-Inputs!$B$9)</f>
        <v>266835.000000001</v>
      </c>
      <c r="F5110" s="43" t="n">
        <f aca="false">NORMSINV(Inputs!$B$9)*STDEV(Prices_MTM!I5093:I5342)</f>
        <v>218408.647262261</v>
      </c>
      <c r="G5110" s="52" t="n">
        <f aca="false">IF(-B5110&gt;C5110,1,0)</f>
        <v>0</v>
      </c>
      <c r="H5110" s="52" t="n">
        <f aca="false">IF(-B5110&gt;D5110,1,0)</f>
        <v>0</v>
      </c>
      <c r="I5110" s="52" t="n">
        <f aca="false">IF(-B5110&gt;E5110,1,0)</f>
        <v>0</v>
      </c>
      <c r="J5110" s="52" t="n">
        <f aca="false">IF(-B5110&gt;F5110,1,0)</f>
        <v>0</v>
      </c>
    </row>
    <row r="5111" customFormat="false" ht="15" hidden="false" customHeight="false" outlineLevel="0" collapsed="false">
      <c r="A5111" s="51" t="n">
        <f aca="false">Prices_MTM!A5344</f>
        <v>45260</v>
      </c>
      <c r="B5111" s="43" t="n">
        <f aca="false">Prices_MTM!I5344</f>
        <v>-127000</v>
      </c>
      <c r="C5111" s="43" t="n">
        <f aca="false">-PERCENTILE(Prices_MTM!I5094:I5343,1-Inputs!$B$8)</f>
        <v>160549.999999999</v>
      </c>
      <c r="D5111" s="43" t="n">
        <f aca="false">NORMSINV(Inputs!$B$8)*STDEV(Prices_MTM!I5094:I5343)</f>
        <v>154538.008759253</v>
      </c>
      <c r="E5111" s="43" t="n">
        <f aca="false">-PERCENTILE(Prices_MTM!I5094:I5343,1-Inputs!$B$9)</f>
        <v>266835.000000001</v>
      </c>
      <c r="F5111" s="43" t="n">
        <f aca="false">NORMSINV(Inputs!$B$9)*STDEV(Prices_MTM!I5094:I5343)</f>
        <v>218566.054902951</v>
      </c>
      <c r="G5111" s="52" t="n">
        <f aca="false">IF(-B5111&gt;C5111,1,0)</f>
        <v>0</v>
      </c>
      <c r="H5111" s="52" t="n">
        <f aca="false">IF(-B5111&gt;D5111,1,0)</f>
        <v>0</v>
      </c>
      <c r="I5111" s="52" t="n">
        <f aca="false">IF(-B5111&gt;E5111,1,0)</f>
        <v>0</v>
      </c>
      <c r="J5111" s="52" t="n">
        <f aca="false">IF(-B5111&gt;F5111,1,0)</f>
        <v>0</v>
      </c>
    </row>
    <row r="5112" customFormat="false" ht="15" hidden="false" customHeight="false" outlineLevel="0" collapsed="false">
      <c r="A5112" s="51" t="n">
        <f aca="false">Prices_MTM!A5345</f>
        <v>45261</v>
      </c>
      <c r="B5112" s="43" t="n">
        <f aca="false">Prices_MTM!I5345</f>
        <v>-45999.9999999994</v>
      </c>
      <c r="C5112" s="43" t="n">
        <f aca="false">-PERCENTILE(Prices_MTM!I5095:I5344,1-Inputs!$B$8)</f>
        <v>160549.999999999</v>
      </c>
      <c r="D5112" s="43" t="n">
        <f aca="false">NORMSINV(Inputs!$B$8)*STDEV(Prices_MTM!I5095:I5344)</f>
        <v>155101.03682755</v>
      </c>
      <c r="E5112" s="43" t="n">
        <f aca="false">-PERCENTILE(Prices_MTM!I5095:I5344,1-Inputs!$B$9)</f>
        <v>266835.000000001</v>
      </c>
      <c r="F5112" s="43" t="n">
        <f aca="false">NORMSINV(Inputs!$B$9)*STDEV(Prices_MTM!I5095:I5344)</f>
        <v>219362.356244448</v>
      </c>
      <c r="G5112" s="52" t="n">
        <f aca="false">IF(-B5112&gt;C5112,1,0)</f>
        <v>0</v>
      </c>
      <c r="H5112" s="52" t="n">
        <f aca="false">IF(-B5112&gt;D5112,1,0)</f>
        <v>0</v>
      </c>
      <c r="I5112" s="52" t="n">
        <f aca="false">IF(-B5112&gt;E5112,1,0)</f>
        <v>0</v>
      </c>
      <c r="J5112" s="52" t="n">
        <f aca="false">IF(-B5112&gt;F5112,1,0)</f>
        <v>0</v>
      </c>
    </row>
    <row r="5113" customFormat="false" ht="15" hidden="false" customHeight="false" outlineLevel="0" collapsed="false">
      <c r="A5113" s="51" t="n">
        <f aca="false">Prices_MTM!A5346</f>
        <v>45264</v>
      </c>
      <c r="B5113" s="43" t="n">
        <f aca="false">Prices_MTM!I5346</f>
        <v>-68999.9999999998</v>
      </c>
      <c r="C5113" s="43" t="n">
        <f aca="false">-PERCENTILE(Prices_MTM!I5096:I5345,1-Inputs!$B$8)</f>
        <v>160549.999999999</v>
      </c>
      <c r="D5113" s="43" t="n">
        <f aca="false">NORMSINV(Inputs!$B$8)*STDEV(Prices_MTM!I5096:I5345)</f>
        <v>154829.229519722</v>
      </c>
      <c r="E5113" s="43" t="n">
        <f aca="false">-PERCENTILE(Prices_MTM!I5096:I5345,1-Inputs!$B$9)</f>
        <v>266835.000000001</v>
      </c>
      <c r="F5113" s="43" t="n">
        <f aca="false">NORMSINV(Inputs!$B$9)*STDEV(Prices_MTM!I5096:I5345)</f>
        <v>218977.933981973</v>
      </c>
      <c r="G5113" s="52" t="n">
        <f aca="false">IF(-B5113&gt;C5113,1,0)</f>
        <v>0</v>
      </c>
      <c r="H5113" s="52" t="n">
        <f aca="false">IF(-B5113&gt;D5113,1,0)</f>
        <v>0</v>
      </c>
      <c r="I5113" s="52" t="n">
        <f aca="false">IF(-B5113&gt;E5113,1,0)</f>
        <v>0</v>
      </c>
      <c r="J5113" s="52" t="n">
        <f aca="false">IF(-B5113&gt;F5113,1,0)</f>
        <v>0</v>
      </c>
    </row>
    <row r="5114" customFormat="false" ht="15" hidden="false" customHeight="false" outlineLevel="0" collapsed="false">
      <c r="A5114" s="51" t="n">
        <f aca="false">Prices_MTM!A5347</f>
        <v>45265</v>
      </c>
      <c r="B5114" s="43" t="n">
        <f aca="false">Prices_MTM!I5347</f>
        <v>-33500.0000000001</v>
      </c>
      <c r="C5114" s="43" t="n">
        <f aca="false">-PERCENTILE(Prices_MTM!I5097:I5346,1-Inputs!$B$8)</f>
        <v>160549.999999999</v>
      </c>
      <c r="D5114" s="43" t="n">
        <f aca="false">NORMSINV(Inputs!$B$8)*STDEV(Prices_MTM!I5097:I5346)</f>
        <v>154182.995272109</v>
      </c>
      <c r="E5114" s="43" t="n">
        <f aca="false">-PERCENTILE(Prices_MTM!I5097:I5346,1-Inputs!$B$9)</f>
        <v>266835.000000001</v>
      </c>
      <c r="F5114" s="43" t="n">
        <f aca="false">NORMSINV(Inputs!$B$9)*STDEV(Prices_MTM!I5097:I5346)</f>
        <v>218063.952553209</v>
      </c>
      <c r="G5114" s="52" t="n">
        <f aca="false">IF(-B5114&gt;C5114,1,0)</f>
        <v>0</v>
      </c>
      <c r="H5114" s="52" t="n">
        <f aca="false">IF(-B5114&gt;D5114,1,0)</f>
        <v>0</v>
      </c>
      <c r="I5114" s="52" t="n">
        <f aca="false">IF(-B5114&gt;E5114,1,0)</f>
        <v>0</v>
      </c>
      <c r="J5114" s="52" t="n">
        <f aca="false">IF(-B5114&gt;F5114,1,0)</f>
        <v>0</v>
      </c>
    </row>
    <row r="5115" customFormat="false" ht="15" hidden="false" customHeight="false" outlineLevel="0" collapsed="false">
      <c r="A5115" s="51" t="n">
        <f aca="false">Prices_MTM!A5348</f>
        <v>45266</v>
      </c>
      <c r="B5115" s="43" t="n">
        <f aca="false">Prices_MTM!I5348</f>
        <v>-150000</v>
      </c>
      <c r="C5115" s="43" t="n">
        <f aca="false">-PERCENTILE(Prices_MTM!I5098:I5347,1-Inputs!$B$8)</f>
        <v>160549.999999999</v>
      </c>
      <c r="D5115" s="43" t="n">
        <f aca="false">NORMSINV(Inputs!$B$8)*STDEV(Prices_MTM!I5098:I5347)</f>
        <v>154203.488570187</v>
      </c>
      <c r="E5115" s="43" t="n">
        <f aca="false">-PERCENTILE(Prices_MTM!I5098:I5347,1-Inputs!$B$9)</f>
        <v>266835.000000001</v>
      </c>
      <c r="F5115" s="43" t="n">
        <f aca="false">NORMSINV(Inputs!$B$9)*STDEV(Prices_MTM!I5098:I5347)</f>
        <v>218092.936615763</v>
      </c>
      <c r="G5115" s="52" t="n">
        <f aca="false">IF(-B5115&gt;C5115,1,0)</f>
        <v>0</v>
      </c>
      <c r="H5115" s="52" t="n">
        <f aca="false">IF(-B5115&gt;D5115,1,0)</f>
        <v>0</v>
      </c>
      <c r="I5115" s="52" t="n">
        <f aca="false">IF(-B5115&gt;E5115,1,0)</f>
        <v>0</v>
      </c>
      <c r="J5115" s="52" t="n">
        <f aca="false">IF(-B5115&gt;F5115,1,0)</f>
        <v>0</v>
      </c>
    </row>
    <row r="5116" customFormat="false" ht="15" hidden="false" customHeight="false" outlineLevel="0" collapsed="false">
      <c r="A5116" s="51" t="n">
        <f aca="false">Prices_MTM!A5349</f>
        <v>45267</v>
      </c>
      <c r="B5116" s="43" t="n">
        <f aca="false">Prices_MTM!I5349</f>
        <v>7999.99999999983</v>
      </c>
      <c r="C5116" s="43" t="n">
        <f aca="false">-PERCENTILE(Prices_MTM!I5099:I5348,1-Inputs!$B$8)</f>
        <v>160549.999999999</v>
      </c>
      <c r="D5116" s="43" t="n">
        <f aca="false">NORMSINV(Inputs!$B$8)*STDEV(Prices_MTM!I5099:I5348)</f>
        <v>154853.28614074</v>
      </c>
      <c r="E5116" s="43" t="n">
        <f aca="false">-PERCENTILE(Prices_MTM!I5099:I5348,1-Inputs!$B$9)</f>
        <v>266835.000000001</v>
      </c>
      <c r="F5116" s="43" t="n">
        <f aca="false">NORMSINV(Inputs!$B$9)*STDEV(Prices_MTM!I5099:I5348)</f>
        <v>219011.957720161</v>
      </c>
      <c r="G5116" s="52" t="n">
        <f aca="false">IF(-B5116&gt;C5116,1,0)</f>
        <v>0</v>
      </c>
      <c r="H5116" s="52" t="n">
        <f aca="false">IF(-B5116&gt;D5116,1,0)</f>
        <v>0</v>
      </c>
      <c r="I5116" s="52" t="n">
        <f aca="false">IF(-B5116&gt;E5116,1,0)</f>
        <v>0</v>
      </c>
      <c r="J5116" s="52" t="n">
        <f aca="false">IF(-B5116&gt;F5116,1,0)</f>
        <v>0</v>
      </c>
    </row>
    <row r="5117" customFormat="false" ht="15" hidden="false" customHeight="false" outlineLevel="0" collapsed="false">
      <c r="A5117" s="51" t="n">
        <f aca="false">Prices_MTM!A5350</f>
        <v>45268</v>
      </c>
      <c r="B5117" s="43" t="n">
        <f aca="false">Prices_MTM!I5350</f>
        <v>100500</v>
      </c>
      <c r="C5117" s="43" t="n">
        <f aca="false">-PERCENTILE(Prices_MTM!I5100:I5349,1-Inputs!$B$8)</f>
        <v>160549.999999999</v>
      </c>
      <c r="D5117" s="43" t="n">
        <f aca="false">NORMSINV(Inputs!$B$8)*STDEV(Prices_MTM!I5100:I5349)</f>
        <v>154493.962409229</v>
      </c>
      <c r="E5117" s="43" t="n">
        <f aca="false">-PERCENTILE(Prices_MTM!I5100:I5349,1-Inputs!$B$9)</f>
        <v>266835.000000001</v>
      </c>
      <c r="F5117" s="43" t="n">
        <f aca="false">NORMSINV(Inputs!$B$9)*STDEV(Prices_MTM!I5100:I5349)</f>
        <v>218503.759309556</v>
      </c>
      <c r="G5117" s="52" t="n">
        <f aca="false">IF(-B5117&gt;C5117,1,0)</f>
        <v>0</v>
      </c>
      <c r="H5117" s="52" t="n">
        <f aca="false">IF(-B5117&gt;D5117,1,0)</f>
        <v>0</v>
      </c>
      <c r="I5117" s="52" t="n">
        <f aca="false">IF(-B5117&gt;E5117,1,0)</f>
        <v>0</v>
      </c>
      <c r="J5117" s="52" t="n">
        <f aca="false">IF(-B5117&gt;F5117,1,0)</f>
        <v>0</v>
      </c>
    </row>
    <row r="5118" customFormat="false" ht="15" hidden="false" customHeight="false" outlineLevel="0" collapsed="false">
      <c r="A5118" s="51" t="n">
        <f aca="false">Prices_MTM!A5351</f>
        <v>45271</v>
      </c>
      <c r="B5118" s="43" t="n">
        <f aca="false">Prices_MTM!I5351</f>
        <v>17499.9999999997</v>
      </c>
      <c r="C5118" s="43" t="n">
        <f aca="false">-PERCENTILE(Prices_MTM!I5101:I5350,1-Inputs!$B$8)</f>
        <v>160549.999999999</v>
      </c>
      <c r="D5118" s="43" t="n">
        <f aca="false">NORMSINV(Inputs!$B$8)*STDEV(Prices_MTM!I5101:I5350)</f>
        <v>154227.385786208</v>
      </c>
      <c r="E5118" s="43" t="n">
        <f aca="false">-PERCENTILE(Prices_MTM!I5101:I5350,1-Inputs!$B$9)</f>
        <v>266835.000000001</v>
      </c>
      <c r="F5118" s="43" t="n">
        <f aca="false">NORMSINV(Inputs!$B$9)*STDEV(Prices_MTM!I5101:I5350)</f>
        <v>218126.734904423</v>
      </c>
      <c r="G5118" s="52" t="n">
        <f aca="false">IF(-B5118&gt;C5118,1,0)</f>
        <v>0</v>
      </c>
      <c r="H5118" s="52" t="n">
        <f aca="false">IF(-B5118&gt;D5118,1,0)</f>
        <v>0</v>
      </c>
      <c r="I5118" s="52" t="n">
        <f aca="false">IF(-B5118&gt;E5118,1,0)</f>
        <v>0</v>
      </c>
      <c r="J5118" s="52" t="n">
        <f aca="false">IF(-B5118&gt;F5118,1,0)</f>
        <v>0</v>
      </c>
    </row>
    <row r="5119" customFormat="false" ht="15" hidden="false" customHeight="false" outlineLevel="0" collapsed="false">
      <c r="A5119" s="51" t="n">
        <f aca="false">Prices_MTM!A5352</f>
        <v>45272</v>
      </c>
      <c r="B5119" s="43" t="n">
        <f aca="false">Prices_MTM!I5352</f>
        <v>-186000.000000001</v>
      </c>
      <c r="C5119" s="43" t="n">
        <f aca="false">-PERCENTILE(Prices_MTM!I5102:I5351,1-Inputs!$B$8)</f>
        <v>160549.999999999</v>
      </c>
      <c r="D5119" s="43" t="n">
        <f aca="false">NORMSINV(Inputs!$B$8)*STDEV(Prices_MTM!I5102:I5351)</f>
        <v>154216.080071361</v>
      </c>
      <c r="E5119" s="43" t="n">
        <f aca="false">-PERCENTILE(Prices_MTM!I5102:I5351,1-Inputs!$B$9)</f>
        <v>266835.000000001</v>
      </c>
      <c r="F5119" s="43" t="n">
        <f aca="false">NORMSINV(Inputs!$B$9)*STDEV(Prices_MTM!I5102:I5351)</f>
        <v>218110.745016163</v>
      </c>
      <c r="G5119" s="52" t="n">
        <f aca="false">IF(-B5119&gt;C5119,1,0)</f>
        <v>1</v>
      </c>
      <c r="H5119" s="52" t="n">
        <f aca="false">IF(-B5119&gt;D5119,1,0)</f>
        <v>1</v>
      </c>
      <c r="I5119" s="52" t="n">
        <f aca="false">IF(-B5119&gt;E5119,1,0)</f>
        <v>0</v>
      </c>
      <c r="J5119" s="52" t="n">
        <f aca="false">IF(-B5119&gt;F5119,1,0)</f>
        <v>0</v>
      </c>
    </row>
    <row r="5120" customFormat="false" ht="15" hidden="false" customHeight="false" outlineLevel="0" collapsed="false">
      <c r="A5120" s="51" t="n">
        <f aca="false">Prices_MTM!A5353</f>
        <v>45273</v>
      </c>
      <c r="B5120" s="43" t="n">
        <f aca="false">Prices_MTM!I5353</f>
        <v>80500.0000000007</v>
      </c>
      <c r="C5120" s="43" t="n">
        <f aca="false">-PERCENTILE(Prices_MTM!I5103:I5352,1-Inputs!$B$8)</f>
        <v>161000</v>
      </c>
      <c r="D5120" s="43" t="n">
        <f aca="false">NORMSINV(Inputs!$B$8)*STDEV(Prices_MTM!I5103:I5352)</f>
        <v>154802.940780559</v>
      </c>
      <c r="E5120" s="43" t="n">
        <f aca="false">-PERCENTILE(Prices_MTM!I5103:I5352,1-Inputs!$B$9)</f>
        <v>266835.000000001</v>
      </c>
      <c r="F5120" s="43" t="n">
        <f aca="false">NORMSINV(Inputs!$B$9)*STDEV(Prices_MTM!I5103:I5352)</f>
        <v>218940.753316495</v>
      </c>
      <c r="G5120" s="52" t="n">
        <f aca="false">IF(-B5120&gt;C5120,1,0)</f>
        <v>0</v>
      </c>
      <c r="H5120" s="52" t="n">
        <f aca="false">IF(-B5120&gt;D5120,1,0)</f>
        <v>0</v>
      </c>
      <c r="I5120" s="52" t="n">
        <f aca="false">IF(-B5120&gt;E5120,1,0)</f>
        <v>0</v>
      </c>
      <c r="J5120" s="52" t="n">
        <f aca="false">IF(-B5120&gt;F5120,1,0)</f>
        <v>0</v>
      </c>
    </row>
    <row r="5121" customFormat="false" ht="15" hidden="false" customHeight="false" outlineLevel="0" collapsed="false">
      <c r="A5121" s="51" t="n">
        <f aca="false">Prices_MTM!A5354</f>
        <v>45274</v>
      </c>
      <c r="B5121" s="43" t="n">
        <f aca="false">Prices_MTM!I5354</f>
        <v>66499.9999999992</v>
      </c>
      <c r="C5121" s="43" t="n">
        <f aca="false">-PERCENTILE(Prices_MTM!I5104:I5353,1-Inputs!$B$8)</f>
        <v>161000</v>
      </c>
      <c r="D5121" s="43" t="n">
        <f aca="false">NORMSINV(Inputs!$B$8)*STDEV(Prices_MTM!I5104:I5353)</f>
        <v>154328.711838238</v>
      </c>
      <c r="E5121" s="43" t="n">
        <f aca="false">-PERCENTILE(Prices_MTM!I5104:I5353,1-Inputs!$B$9)</f>
        <v>266835.000000001</v>
      </c>
      <c r="F5121" s="43" t="n">
        <f aca="false">NORMSINV(Inputs!$B$9)*STDEV(Prices_MTM!I5104:I5353)</f>
        <v>218270.042273457</v>
      </c>
      <c r="G5121" s="52" t="n">
        <f aca="false">IF(-B5121&gt;C5121,1,0)</f>
        <v>0</v>
      </c>
      <c r="H5121" s="52" t="n">
        <f aca="false">IF(-B5121&gt;D5121,1,0)</f>
        <v>0</v>
      </c>
      <c r="I5121" s="52" t="n">
        <f aca="false">IF(-B5121&gt;E5121,1,0)</f>
        <v>0</v>
      </c>
      <c r="J5121" s="52" t="n">
        <f aca="false">IF(-B5121&gt;F5121,1,0)</f>
        <v>0</v>
      </c>
    </row>
    <row r="5122" customFormat="false" ht="15" hidden="false" customHeight="false" outlineLevel="0" collapsed="false">
      <c r="A5122" s="51" t="n">
        <f aca="false">Prices_MTM!A5355</f>
        <v>45275</v>
      </c>
      <c r="B5122" s="43" t="n">
        <f aca="false">Prices_MTM!I5355</f>
        <v>-5499.99999999997</v>
      </c>
      <c r="C5122" s="43" t="n">
        <f aca="false">-PERCENTILE(Prices_MTM!I5105:I5354,1-Inputs!$B$8)</f>
        <v>161000</v>
      </c>
      <c r="D5122" s="43" t="n">
        <f aca="false">NORMSINV(Inputs!$B$8)*STDEV(Prices_MTM!I5105:I5354)</f>
        <v>154209.544743853</v>
      </c>
      <c r="E5122" s="43" t="n">
        <f aca="false">-PERCENTILE(Prices_MTM!I5105:I5354,1-Inputs!$B$9)</f>
        <v>266835.000000001</v>
      </c>
      <c r="F5122" s="43" t="n">
        <f aca="false">NORMSINV(Inputs!$B$9)*STDEV(Prices_MTM!I5105:I5354)</f>
        <v>218101.501977751</v>
      </c>
      <c r="G5122" s="52" t="n">
        <f aca="false">IF(-B5122&gt;C5122,1,0)</f>
        <v>0</v>
      </c>
      <c r="H5122" s="52" t="n">
        <f aca="false">IF(-B5122&gt;D5122,1,0)</f>
        <v>0</v>
      </c>
      <c r="I5122" s="52" t="n">
        <f aca="false">IF(-B5122&gt;E5122,1,0)</f>
        <v>0</v>
      </c>
      <c r="J5122" s="52" t="n">
        <f aca="false">IF(-B5122&gt;F5122,1,0)</f>
        <v>0</v>
      </c>
    </row>
    <row r="5123" customFormat="false" ht="15" hidden="false" customHeight="false" outlineLevel="0" collapsed="false">
      <c r="A5123" s="51" t="n">
        <f aca="false">Prices_MTM!A5356</f>
        <v>45278</v>
      </c>
      <c r="B5123" s="43" t="n">
        <f aca="false">Prices_MTM!I5356</f>
        <v>8500.00000000009</v>
      </c>
      <c r="C5123" s="43" t="n">
        <f aca="false">-PERCENTILE(Prices_MTM!I5106:I5355,1-Inputs!$B$8)</f>
        <v>161000</v>
      </c>
      <c r="D5123" s="43" t="n">
        <f aca="false">NORMSINV(Inputs!$B$8)*STDEV(Prices_MTM!I5106:I5355)</f>
        <v>153943.319487229</v>
      </c>
      <c r="E5123" s="43" t="n">
        <f aca="false">-PERCENTILE(Prices_MTM!I5106:I5355,1-Inputs!$B$9)</f>
        <v>266835.000000001</v>
      </c>
      <c r="F5123" s="43" t="n">
        <f aca="false">NORMSINV(Inputs!$B$9)*STDEV(Prices_MTM!I5106:I5355)</f>
        <v>217724.974516817</v>
      </c>
      <c r="G5123" s="52" t="n">
        <f aca="false">IF(-B5123&gt;C5123,1,0)</f>
        <v>0</v>
      </c>
      <c r="H5123" s="52" t="n">
        <f aca="false">IF(-B5123&gt;D5123,1,0)</f>
        <v>0</v>
      </c>
      <c r="I5123" s="52" t="n">
        <f aca="false">IF(-B5123&gt;E5123,1,0)</f>
        <v>0</v>
      </c>
      <c r="J5123" s="52" t="n">
        <f aca="false">IF(-B5123&gt;F5123,1,0)</f>
        <v>0</v>
      </c>
    </row>
    <row r="5124" customFormat="false" ht="15" hidden="false" customHeight="false" outlineLevel="0" collapsed="false">
      <c r="A5124" s="51" t="n">
        <f aca="false">Prices_MTM!A5357</f>
        <v>45279</v>
      </c>
      <c r="B5124" s="43" t="n">
        <f aca="false">Prices_MTM!I5357</f>
        <v>60500.0000000011</v>
      </c>
      <c r="C5124" s="43" t="n">
        <f aca="false">-PERCENTILE(Prices_MTM!I5107:I5356,1-Inputs!$B$8)</f>
        <v>161000</v>
      </c>
      <c r="D5124" s="43" t="n">
        <f aca="false">NORMSINV(Inputs!$B$8)*STDEV(Prices_MTM!I5107:I5356)</f>
        <v>153943.636259181</v>
      </c>
      <c r="E5124" s="43" t="n">
        <f aca="false">-PERCENTILE(Prices_MTM!I5107:I5356,1-Inputs!$B$9)</f>
        <v>266835.000000001</v>
      </c>
      <c r="F5124" s="43" t="n">
        <f aca="false">NORMSINV(Inputs!$B$9)*STDEV(Prices_MTM!I5107:I5356)</f>
        <v>217725.422533434</v>
      </c>
      <c r="G5124" s="52" t="n">
        <f aca="false">IF(-B5124&gt;C5124,1,0)</f>
        <v>0</v>
      </c>
      <c r="H5124" s="52" t="n">
        <f aca="false">IF(-B5124&gt;D5124,1,0)</f>
        <v>0</v>
      </c>
      <c r="I5124" s="52" t="n">
        <f aca="false">IF(-B5124&gt;E5124,1,0)</f>
        <v>0</v>
      </c>
      <c r="J5124" s="52" t="n">
        <f aca="false">IF(-B5124&gt;F5124,1,0)</f>
        <v>0</v>
      </c>
    </row>
    <row r="5125" customFormat="false" ht="15" hidden="false" customHeight="false" outlineLevel="0" collapsed="false">
      <c r="A5125" s="51" t="n">
        <f aca="false">Prices_MTM!A5358</f>
        <v>45280</v>
      </c>
      <c r="B5125" s="43" t="n">
        <f aca="false">Prices_MTM!I5358</f>
        <v>0</v>
      </c>
      <c r="C5125" s="43" t="n">
        <f aca="false">-PERCENTILE(Prices_MTM!I5108:I5357,1-Inputs!$B$8)</f>
        <v>161000</v>
      </c>
      <c r="D5125" s="43" t="n">
        <f aca="false">NORMSINV(Inputs!$B$8)*STDEV(Prices_MTM!I5108:I5357)</f>
        <v>154009.226198367</v>
      </c>
      <c r="E5125" s="43" t="n">
        <f aca="false">-PERCENTILE(Prices_MTM!I5108:I5357,1-Inputs!$B$9)</f>
        <v>266835.000000001</v>
      </c>
      <c r="F5125" s="43" t="n">
        <f aca="false">NORMSINV(Inputs!$B$9)*STDEV(Prices_MTM!I5108:I5357)</f>
        <v>217818.187636107</v>
      </c>
      <c r="G5125" s="52" t="n">
        <f aca="false">IF(-B5125&gt;C5125,1,0)</f>
        <v>0</v>
      </c>
      <c r="H5125" s="52" t="n">
        <f aca="false">IF(-B5125&gt;D5125,1,0)</f>
        <v>0</v>
      </c>
      <c r="I5125" s="52" t="n">
        <f aca="false">IF(-B5125&gt;E5125,1,0)</f>
        <v>0</v>
      </c>
      <c r="J5125" s="52" t="n">
        <f aca="false">IF(-B5125&gt;F5125,1,0)</f>
        <v>0</v>
      </c>
    </row>
    <row r="5126" customFormat="false" ht="15" hidden="false" customHeight="false" outlineLevel="0" collapsed="false">
      <c r="A5126" s="51" t="n">
        <f aca="false">Prices_MTM!A5359</f>
        <v>45281</v>
      </c>
      <c r="B5126" s="43" t="n">
        <f aca="false">Prices_MTM!I5359</f>
        <v>-9500.0000000006</v>
      </c>
      <c r="C5126" s="43" t="n">
        <f aca="false">-PERCENTILE(Prices_MTM!I5109:I5358,1-Inputs!$B$8)</f>
        <v>161000</v>
      </c>
      <c r="D5126" s="43" t="n">
        <f aca="false">NORMSINV(Inputs!$B$8)*STDEV(Prices_MTM!I5109:I5358)</f>
        <v>153585.389974376</v>
      </c>
      <c r="E5126" s="43" t="n">
        <f aca="false">-PERCENTILE(Prices_MTM!I5109:I5358,1-Inputs!$B$9)</f>
        <v>266835.000000001</v>
      </c>
      <c r="F5126" s="43" t="n">
        <f aca="false">NORMSINV(Inputs!$B$9)*STDEV(Prices_MTM!I5109:I5358)</f>
        <v>217218.747976268</v>
      </c>
      <c r="G5126" s="52" t="n">
        <f aca="false">IF(-B5126&gt;C5126,1,0)</f>
        <v>0</v>
      </c>
      <c r="H5126" s="52" t="n">
        <f aca="false">IF(-B5126&gt;D5126,1,0)</f>
        <v>0</v>
      </c>
      <c r="I5126" s="52" t="n">
        <f aca="false">IF(-B5126&gt;E5126,1,0)</f>
        <v>0</v>
      </c>
      <c r="J5126" s="52" t="n">
        <f aca="false">IF(-B5126&gt;F5126,1,0)</f>
        <v>0</v>
      </c>
    </row>
    <row r="5127" customFormat="false" ht="15" hidden="false" customHeight="false" outlineLevel="0" collapsed="false">
      <c r="A5127" s="51" t="n">
        <f aca="false">Prices_MTM!A5360</f>
        <v>45282</v>
      </c>
      <c r="B5127" s="43" t="n">
        <f aca="false">Prices_MTM!I5360</f>
        <v>-4999.99999999972</v>
      </c>
      <c r="C5127" s="43" t="n">
        <f aca="false">-PERCENTILE(Prices_MTM!I5110:I5359,1-Inputs!$B$8)</f>
        <v>161000</v>
      </c>
      <c r="D5127" s="43" t="n">
        <f aca="false">NORMSINV(Inputs!$B$8)*STDEV(Prices_MTM!I5110:I5359)</f>
        <v>152877.765619326</v>
      </c>
      <c r="E5127" s="43" t="n">
        <f aca="false">-PERCENTILE(Prices_MTM!I5110:I5359,1-Inputs!$B$9)</f>
        <v>266835.000000001</v>
      </c>
      <c r="F5127" s="43" t="n">
        <f aca="false">NORMSINV(Inputs!$B$9)*STDEV(Prices_MTM!I5110:I5359)</f>
        <v>216217.941347024</v>
      </c>
      <c r="G5127" s="52" t="n">
        <f aca="false">IF(-B5127&gt;C5127,1,0)</f>
        <v>0</v>
      </c>
      <c r="H5127" s="52" t="n">
        <f aca="false">IF(-B5127&gt;D5127,1,0)</f>
        <v>0</v>
      </c>
      <c r="I5127" s="52" t="n">
        <f aca="false">IF(-B5127&gt;E5127,1,0)</f>
        <v>0</v>
      </c>
      <c r="J5127" s="52" t="n">
        <f aca="false">IF(-B5127&gt;F5127,1,0)</f>
        <v>0</v>
      </c>
    </row>
    <row r="5128" customFormat="false" ht="15" hidden="false" customHeight="false" outlineLevel="0" collapsed="false">
      <c r="A5128" s="51" t="n">
        <f aca="false">Prices_MTM!A5361</f>
        <v>45287</v>
      </c>
      <c r="B5128" s="43" t="n">
        <f aca="false">Prices_MTM!I5361</f>
        <v>64999.9999999999</v>
      </c>
      <c r="C5128" s="43" t="n">
        <f aca="false">-PERCENTILE(Prices_MTM!I5111:I5360,1-Inputs!$B$8)</f>
        <v>161000</v>
      </c>
      <c r="D5128" s="43" t="n">
        <f aca="false">NORMSINV(Inputs!$B$8)*STDEV(Prices_MTM!I5111:I5360)</f>
        <v>152873.756672574</v>
      </c>
      <c r="E5128" s="43" t="n">
        <f aca="false">-PERCENTILE(Prices_MTM!I5111:I5360,1-Inputs!$B$9)</f>
        <v>266835.000000001</v>
      </c>
      <c r="F5128" s="43" t="n">
        <f aca="false">NORMSINV(Inputs!$B$9)*STDEV(Prices_MTM!I5111:I5360)</f>
        <v>216212.271417128</v>
      </c>
      <c r="G5128" s="52" t="n">
        <f aca="false">IF(-B5128&gt;C5128,1,0)</f>
        <v>0</v>
      </c>
      <c r="H5128" s="52" t="n">
        <f aca="false">IF(-B5128&gt;D5128,1,0)</f>
        <v>0</v>
      </c>
      <c r="I5128" s="52" t="n">
        <f aca="false">IF(-B5128&gt;E5128,1,0)</f>
        <v>0</v>
      </c>
      <c r="J5128" s="52" t="n">
        <f aca="false">IF(-B5128&gt;F5128,1,0)</f>
        <v>0</v>
      </c>
    </row>
    <row r="5129" customFormat="false" ht="15" hidden="false" customHeight="false" outlineLevel="0" collapsed="false">
      <c r="A5129" s="51" t="n">
        <f aca="false">Prices_MTM!A5362</f>
        <v>45288</v>
      </c>
      <c r="B5129" s="43" t="n">
        <f aca="false">Prices_MTM!I5362</f>
        <v>-132500.000000001</v>
      </c>
      <c r="C5129" s="43" t="n">
        <f aca="false">-PERCENTILE(Prices_MTM!I5112:I5361,1-Inputs!$B$8)</f>
        <v>161000</v>
      </c>
      <c r="D5129" s="43" t="n">
        <f aca="false">NORMSINV(Inputs!$B$8)*STDEV(Prices_MTM!I5112:I5361)</f>
        <v>152827.703548611</v>
      </c>
      <c r="E5129" s="43" t="n">
        <f aca="false">-PERCENTILE(Prices_MTM!I5112:I5361,1-Inputs!$B$9)</f>
        <v>266835.000000001</v>
      </c>
      <c r="F5129" s="43" t="n">
        <f aca="false">NORMSINV(Inputs!$B$9)*STDEV(Prices_MTM!I5112:I5361)</f>
        <v>216147.137605055</v>
      </c>
      <c r="G5129" s="52" t="n">
        <f aca="false">IF(-B5129&gt;C5129,1,0)</f>
        <v>0</v>
      </c>
      <c r="H5129" s="52" t="n">
        <f aca="false">IF(-B5129&gt;D5129,1,0)</f>
        <v>0</v>
      </c>
      <c r="I5129" s="52" t="n">
        <f aca="false">IF(-B5129&gt;E5129,1,0)</f>
        <v>0</v>
      </c>
      <c r="J5129" s="52" t="n">
        <f aca="false">IF(-B5129&gt;F5129,1,0)</f>
        <v>0</v>
      </c>
    </row>
    <row r="5130" customFormat="false" ht="15" hidden="false" customHeight="false" outlineLevel="0" collapsed="false">
      <c r="A5130" s="51" t="n">
        <f aca="false">Prices_MTM!A5363</f>
        <v>45289</v>
      </c>
      <c r="B5130" s="43" t="n">
        <f aca="false">Prices_MTM!I5363</f>
        <v>54500.0000000009</v>
      </c>
      <c r="C5130" s="43" t="n">
        <f aca="false">-PERCENTILE(Prices_MTM!I5113:I5362,1-Inputs!$B$8)</f>
        <v>161000</v>
      </c>
      <c r="D5130" s="43" t="n">
        <f aca="false">NORMSINV(Inputs!$B$8)*STDEV(Prices_MTM!I5113:I5362)</f>
        <v>153307.502943732</v>
      </c>
      <c r="E5130" s="43" t="n">
        <f aca="false">-PERCENTILE(Prices_MTM!I5113:I5362,1-Inputs!$B$9)</f>
        <v>266835.000000001</v>
      </c>
      <c r="F5130" s="43" t="n">
        <f aca="false">NORMSINV(Inputs!$B$9)*STDEV(Prices_MTM!I5113:I5362)</f>
        <v>216825.727045793</v>
      </c>
      <c r="G5130" s="52" t="n">
        <f aca="false">IF(-B5130&gt;C5130,1,0)</f>
        <v>0</v>
      </c>
      <c r="H5130" s="52" t="n">
        <f aca="false">IF(-B5130&gt;D5130,1,0)</f>
        <v>0</v>
      </c>
      <c r="I5130" s="52" t="n">
        <f aca="false">IF(-B5130&gt;E5130,1,0)</f>
        <v>0</v>
      </c>
      <c r="J5130" s="52" t="n">
        <f aca="false">IF(-B5130&gt;F5130,1,0)</f>
        <v>0</v>
      </c>
    </row>
    <row r="5131" customFormat="false" ht="15" hidden="false" customHeight="false" outlineLevel="0" collapsed="false">
      <c r="A5131" s="51" t="n">
        <f aca="false">Prices_MTM!A5364</f>
        <v>45293</v>
      </c>
      <c r="B5131" s="43" t="n">
        <f aca="false">Prices_MTM!I5364</f>
        <v>-54499.9999999995</v>
      </c>
      <c r="C5131" s="43" t="n">
        <f aca="false">-PERCENTILE(Prices_MTM!I5114:I5363,1-Inputs!$B$8)</f>
        <v>161000</v>
      </c>
      <c r="D5131" s="43" t="n">
        <f aca="false">NORMSINV(Inputs!$B$8)*STDEV(Prices_MTM!I5114:I5363)</f>
        <v>153408.365301715</v>
      </c>
      <c r="E5131" s="43" t="n">
        <f aca="false">-PERCENTILE(Prices_MTM!I5114:I5363,1-Inputs!$B$9)</f>
        <v>266835.000000001</v>
      </c>
      <c r="F5131" s="43" t="n">
        <f aca="false">NORMSINV(Inputs!$B$9)*STDEV(Prices_MTM!I5114:I5363)</f>
        <v>216968.378603487</v>
      </c>
      <c r="G5131" s="52" t="n">
        <f aca="false">IF(-B5131&gt;C5131,1,0)</f>
        <v>0</v>
      </c>
      <c r="H5131" s="52" t="n">
        <f aca="false">IF(-B5131&gt;D5131,1,0)</f>
        <v>0</v>
      </c>
      <c r="I5131" s="52" t="n">
        <f aca="false">IF(-B5131&gt;E5131,1,0)</f>
        <v>0</v>
      </c>
      <c r="J5131" s="52" t="n">
        <f aca="false">IF(-B5131&gt;F5131,1,0)</f>
        <v>0</v>
      </c>
    </row>
    <row r="5132" customFormat="false" ht="15" hidden="false" customHeight="false" outlineLevel="0" collapsed="false">
      <c r="A5132" s="51" t="n">
        <f aca="false">Prices_MTM!A5365</f>
        <v>45294</v>
      </c>
      <c r="B5132" s="43" t="n">
        <f aca="false">Prices_MTM!I5365</f>
        <v>187999.999999999</v>
      </c>
      <c r="C5132" s="43" t="n">
        <f aca="false">-PERCENTILE(Prices_MTM!I5115:I5364,1-Inputs!$B$8)</f>
        <v>161000</v>
      </c>
      <c r="D5132" s="43" t="n">
        <f aca="false">NORMSINV(Inputs!$B$8)*STDEV(Prices_MTM!I5115:I5364)</f>
        <v>152109.298122048</v>
      </c>
      <c r="E5132" s="43" t="n">
        <f aca="false">-PERCENTILE(Prices_MTM!I5115:I5364,1-Inputs!$B$9)</f>
        <v>266835.000000001</v>
      </c>
      <c r="F5132" s="43" t="n">
        <f aca="false">NORMSINV(Inputs!$B$9)*STDEV(Prices_MTM!I5115:I5364)</f>
        <v>215131.083100631</v>
      </c>
      <c r="G5132" s="52" t="n">
        <f aca="false">IF(-B5132&gt;C5132,1,0)</f>
        <v>0</v>
      </c>
      <c r="H5132" s="52" t="n">
        <f aca="false">IF(-B5132&gt;D5132,1,0)</f>
        <v>0</v>
      </c>
      <c r="I5132" s="52" t="n">
        <f aca="false">IF(-B5132&gt;E5132,1,0)</f>
        <v>0</v>
      </c>
      <c r="J5132" s="52" t="n">
        <f aca="false">IF(-B5132&gt;F5132,1,0)</f>
        <v>0</v>
      </c>
    </row>
    <row r="5133" customFormat="false" ht="15" hidden="false" customHeight="false" outlineLevel="0" collapsed="false">
      <c r="A5133" s="51" t="n">
        <f aca="false">Prices_MTM!A5366</f>
        <v>45295</v>
      </c>
      <c r="B5133" s="43" t="n">
        <f aca="false">Prices_MTM!I5366</f>
        <v>10499.9999999997</v>
      </c>
      <c r="C5133" s="43" t="n">
        <f aca="false">-PERCENTILE(Prices_MTM!I5116:I5365,1-Inputs!$B$8)</f>
        <v>161000</v>
      </c>
      <c r="D5133" s="43" t="n">
        <f aca="false">NORMSINV(Inputs!$B$8)*STDEV(Prices_MTM!I5116:I5365)</f>
        <v>152149.575048934</v>
      </c>
      <c r="E5133" s="43" t="n">
        <f aca="false">-PERCENTILE(Prices_MTM!I5116:I5365,1-Inputs!$B$9)</f>
        <v>266835.000000001</v>
      </c>
      <c r="F5133" s="43" t="n">
        <f aca="false">NORMSINV(Inputs!$B$9)*STDEV(Prices_MTM!I5116:I5365)</f>
        <v>215188.047526948</v>
      </c>
      <c r="G5133" s="52" t="n">
        <f aca="false">IF(-B5133&gt;C5133,1,0)</f>
        <v>0</v>
      </c>
      <c r="H5133" s="52" t="n">
        <f aca="false">IF(-B5133&gt;D5133,1,0)</f>
        <v>0</v>
      </c>
      <c r="I5133" s="52" t="n">
        <f aca="false">IF(-B5133&gt;E5133,1,0)</f>
        <v>0</v>
      </c>
      <c r="J5133" s="52" t="n">
        <f aca="false">IF(-B5133&gt;F5133,1,0)</f>
        <v>0</v>
      </c>
    </row>
    <row r="5134" customFormat="false" ht="15" hidden="false" customHeight="false" outlineLevel="0" collapsed="false">
      <c r="A5134" s="51" t="n">
        <f aca="false">Prices_MTM!A5367</f>
        <v>45296</v>
      </c>
      <c r="B5134" s="43" t="n">
        <f aca="false">Prices_MTM!I5367</f>
        <v>36000.0000000007</v>
      </c>
      <c r="C5134" s="43" t="n">
        <f aca="false">-PERCENTILE(Prices_MTM!I5117:I5366,1-Inputs!$B$8)</f>
        <v>161000</v>
      </c>
      <c r="D5134" s="43" t="n">
        <f aca="false">NORMSINV(Inputs!$B$8)*STDEV(Prices_MTM!I5117:I5366)</f>
        <v>152147.55858493</v>
      </c>
      <c r="E5134" s="43" t="n">
        <f aca="false">-PERCENTILE(Prices_MTM!I5117:I5366,1-Inputs!$B$9)</f>
        <v>266835.000000001</v>
      </c>
      <c r="F5134" s="43" t="n">
        <f aca="false">NORMSINV(Inputs!$B$9)*STDEV(Prices_MTM!I5117:I5366)</f>
        <v>215185.195603425</v>
      </c>
      <c r="G5134" s="52" t="n">
        <f aca="false">IF(-B5134&gt;C5134,1,0)</f>
        <v>0</v>
      </c>
      <c r="H5134" s="52" t="n">
        <f aca="false">IF(-B5134&gt;D5134,1,0)</f>
        <v>0</v>
      </c>
      <c r="I5134" s="52" t="n">
        <f aca="false">IF(-B5134&gt;E5134,1,0)</f>
        <v>0</v>
      </c>
      <c r="J5134" s="52" t="n">
        <f aca="false">IF(-B5134&gt;F5134,1,0)</f>
        <v>0</v>
      </c>
    </row>
    <row r="5135" customFormat="false" ht="15" hidden="false" customHeight="false" outlineLevel="0" collapsed="false">
      <c r="A5135" s="51" t="n">
        <f aca="false">Prices_MTM!A5368</f>
        <v>45299</v>
      </c>
      <c r="B5135" s="43" t="n">
        <f aca="false">Prices_MTM!I5368</f>
        <v>-152000</v>
      </c>
      <c r="C5135" s="43" t="n">
        <f aca="false">-PERCENTILE(Prices_MTM!I5118:I5367,1-Inputs!$B$8)</f>
        <v>161000</v>
      </c>
      <c r="D5135" s="43" t="n">
        <f aca="false">NORMSINV(Inputs!$B$8)*STDEV(Prices_MTM!I5118:I5367)</f>
        <v>152118.972389933</v>
      </c>
      <c r="E5135" s="43" t="n">
        <f aca="false">-PERCENTILE(Prices_MTM!I5118:I5367,1-Inputs!$B$9)</f>
        <v>266835.000000001</v>
      </c>
      <c r="F5135" s="43" t="n">
        <f aca="false">NORMSINV(Inputs!$B$9)*STDEV(Prices_MTM!I5118:I5367)</f>
        <v>215144.765602318</v>
      </c>
      <c r="G5135" s="52" t="n">
        <f aca="false">IF(-B5135&gt;C5135,1,0)</f>
        <v>0</v>
      </c>
      <c r="H5135" s="52" t="n">
        <f aca="false">IF(-B5135&gt;D5135,1,0)</f>
        <v>0</v>
      </c>
      <c r="I5135" s="52" t="n">
        <f aca="false">IF(-B5135&gt;E5135,1,0)</f>
        <v>0</v>
      </c>
      <c r="J5135" s="52" t="n">
        <f aca="false">IF(-B5135&gt;F5135,1,0)</f>
        <v>0</v>
      </c>
    </row>
    <row r="5136" customFormat="false" ht="15" hidden="false" customHeight="false" outlineLevel="0" collapsed="false">
      <c r="A5136" s="51" t="n">
        <f aca="false">Prices_MTM!A5369</f>
        <v>45300</v>
      </c>
      <c r="B5136" s="43" t="n">
        <f aca="false">Prices_MTM!I5369</f>
        <v>12000.0000000005</v>
      </c>
      <c r="C5136" s="43" t="n">
        <f aca="false">-PERCENTILE(Prices_MTM!I5119:I5368,1-Inputs!$B$8)</f>
        <v>161000</v>
      </c>
      <c r="D5136" s="43" t="n">
        <f aca="false">NORMSINV(Inputs!$B$8)*STDEV(Prices_MTM!I5119:I5368)</f>
        <v>152894.65514136</v>
      </c>
      <c r="E5136" s="43" t="n">
        <f aca="false">-PERCENTILE(Prices_MTM!I5119:I5368,1-Inputs!$B$9)</f>
        <v>266835.000000001</v>
      </c>
      <c r="F5136" s="43" t="n">
        <f aca="false">NORMSINV(Inputs!$B$9)*STDEV(Prices_MTM!I5119:I5368)</f>
        <v>216241.828520346</v>
      </c>
      <c r="G5136" s="52" t="n">
        <f aca="false">IF(-B5136&gt;C5136,1,0)</f>
        <v>0</v>
      </c>
      <c r="H5136" s="52" t="n">
        <f aca="false">IF(-B5136&gt;D5136,1,0)</f>
        <v>0</v>
      </c>
      <c r="I5136" s="52" t="n">
        <f aca="false">IF(-B5136&gt;E5136,1,0)</f>
        <v>0</v>
      </c>
      <c r="J5136" s="52" t="n">
        <f aca="false">IF(-B5136&gt;F5136,1,0)</f>
        <v>0</v>
      </c>
    </row>
    <row r="5137" customFormat="false" ht="15" hidden="false" customHeight="false" outlineLevel="0" collapsed="false">
      <c r="A5137" s="51" t="n">
        <f aca="false">Prices_MTM!A5370</f>
        <v>45301</v>
      </c>
      <c r="B5137" s="43" t="n">
        <f aca="false">Prices_MTM!I5370</f>
        <v>-110500.000000001</v>
      </c>
      <c r="C5137" s="43" t="n">
        <f aca="false">-PERCENTILE(Prices_MTM!I5120:I5369,1-Inputs!$B$8)</f>
        <v>161000</v>
      </c>
      <c r="D5137" s="43" t="n">
        <f aca="false">NORMSINV(Inputs!$B$8)*STDEV(Prices_MTM!I5120:I5369)</f>
        <v>152899.64561009</v>
      </c>
      <c r="E5137" s="43" t="n">
        <f aca="false">-PERCENTILE(Prices_MTM!I5120:I5369,1-Inputs!$B$9)</f>
        <v>266835.000000001</v>
      </c>
      <c r="F5137" s="43" t="n">
        <f aca="false">NORMSINV(Inputs!$B$9)*STDEV(Prices_MTM!I5120:I5369)</f>
        <v>216248.886635507</v>
      </c>
      <c r="G5137" s="52" t="n">
        <f aca="false">IF(-B5137&gt;C5137,1,0)</f>
        <v>0</v>
      </c>
      <c r="H5137" s="52" t="n">
        <f aca="false">IF(-B5137&gt;D5137,1,0)</f>
        <v>0</v>
      </c>
      <c r="I5137" s="52" t="n">
        <f aca="false">IF(-B5137&gt;E5137,1,0)</f>
        <v>0</v>
      </c>
      <c r="J5137" s="52" t="n">
        <f aca="false">IF(-B5137&gt;F5137,1,0)</f>
        <v>0</v>
      </c>
    </row>
    <row r="5138" customFormat="false" ht="15" hidden="false" customHeight="false" outlineLevel="0" collapsed="false">
      <c r="A5138" s="51" t="n">
        <f aca="false">Prices_MTM!A5371</f>
        <v>45302</v>
      </c>
      <c r="B5138" s="43" t="n">
        <f aca="false">Prices_MTM!I5371</f>
        <v>-29499.9999999988</v>
      </c>
      <c r="C5138" s="43" t="n">
        <f aca="false">-PERCENTILE(Prices_MTM!I5121:I5370,1-Inputs!$B$8)</f>
        <v>161000</v>
      </c>
      <c r="D5138" s="43" t="n">
        <f aca="false">NORMSINV(Inputs!$B$8)*STDEV(Prices_MTM!I5121:I5370)</f>
        <v>153076.440028146</v>
      </c>
      <c r="E5138" s="43" t="n">
        <f aca="false">-PERCENTILE(Prices_MTM!I5121:I5370,1-Inputs!$B$9)</f>
        <v>266835.000000001</v>
      </c>
      <c r="F5138" s="43" t="n">
        <f aca="false">NORMSINV(Inputs!$B$9)*STDEV(Prices_MTM!I5121:I5370)</f>
        <v>216498.930354807</v>
      </c>
      <c r="G5138" s="52" t="n">
        <f aca="false">IF(-B5138&gt;C5138,1,0)</f>
        <v>0</v>
      </c>
      <c r="H5138" s="52" t="n">
        <f aca="false">IF(-B5138&gt;D5138,1,0)</f>
        <v>0</v>
      </c>
      <c r="I5138" s="52" t="n">
        <f aca="false">IF(-B5138&gt;E5138,1,0)</f>
        <v>0</v>
      </c>
      <c r="J5138" s="52" t="n">
        <f aca="false">IF(-B5138&gt;F5138,1,0)</f>
        <v>0</v>
      </c>
    </row>
    <row r="5139" customFormat="false" ht="15" hidden="false" customHeight="false" outlineLevel="0" collapsed="false">
      <c r="A5139" s="51" t="n">
        <f aca="false">Prices_MTM!A5372</f>
        <v>45303</v>
      </c>
      <c r="B5139" s="43" t="n">
        <f aca="false">Prices_MTM!I5372</f>
        <v>94999.9999999989</v>
      </c>
      <c r="C5139" s="43" t="n">
        <f aca="false">-PERCENTILE(Prices_MTM!I5122:I5371,1-Inputs!$B$8)</f>
        <v>160549.999999999</v>
      </c>
      <c r="D5139" s="43" t="n">
        <f aca="false">NORMSINV(Inputs!$B$8)*STDEV(Prices_MTM!I5122:I5371)</f>
        <v>151622.025482937</v>
      </c>
      <c r="E5139" s="43" t="n">
        <f aca="false">-PERCENTILE(Prices_MTM!I5122:I5371,1-Inputs!$B$9)</f>
        <v>266835.000000001</v>
      </c>
      <c r="F5139" s="43" t="n">
        <f aca="false">NORMSINV(Inputs!$B$9)*STDEV(Prices_MTM!I5122:I5371)</f>
        <v>214441.924108305</v>
      </c>
      <c r="G5139" s="52" t="n">
        <f aca="false">IF(-B5139&gt;C5139,1,0)</f>
        <v>0</v>
      </c>
      <c r="H5139" s="52" t="n">
        <f aca="false">IF(-B5139&gt;D5139,1,0)</f>
        <v>0</v>
      </c>
      <c r="I5139" s="52" t="n">
        <f aca="false">IF(-B5139&gt;E5139,1,0)</f>
        <v>0</v>
      </c>
      <c r="J5139" s="52" t="n">
        <f aca="false">IF(-B5139&gt;F5139,1,0)</f>
        <v>0</v>
      </c>
    </row>
    <row r="5140" customFormat="false" ht="15" hidden="false" customHeight="false" outlineLevel="0" collapsed="false">
      <c r="A5140" s="51" t="n">
        <f aca="false">Prices_MTM!A5373</f>
        <v>45307</v>
      </c>
      <c r="B5140" s="43" t="n">
        <f aca="false">Prices_MTM!I5373</f>
        <v>-44000.0000000005</v>
      </c>
      <c r="C5140" s="43" t="n">
        <f aca="false">-PERCENTILE(Prices_MTM!I5123:I5372,1-Inputs!$B$8)</f>
        <v>160549.999999999</v>
      </c>
      <c r="D5140" s="43" t="n">
        <f aca="false">NORMSINV(Inputs!$B$8)*STDEV(Prices_MTM!I5123:I5372)</f>
        <v>151135.495188731</v>
      </c>
      <c r="E5140" s="43" t="n">
        <f aca="false">-PERCENTILE(Prices_MTM!I5123:I5372,1-Inputs!$B$9)</f>
        <v>266835.000000001</v>
      </c>
      <c r="F5140" s="43" t="n">
        <f aca="false">NORMSINV(Inputs!$B$9)*STDEV(Prices_MTM!I5123:I5372)</f>
        <v>213753.815028544</v>
      </c>
      <c r="G5140" s="52" t="n">
        <f aca="false">IF(-B5140&gt;C5140,1,0)</f>
        <v>0</v>
      </c>
      <c r="H5140" s="52" t="n">
        <f aca="false">IF(-B5140&gt;D5140,1,0)</f>
        <v>0</v>
      </c>
      <c r="I5140" s="52" t="n">
        <f aca="false">IF(-B5140&gt;E5140,1,0)</f>
        <v>0</v>
      </c>
      <c r="J5140" s="52" t="n">
        <f aca="false">IF(-B5140&gt;F5140,1,0)</f>
        <v>0</v>
      </c>
    </row>
    <row r="5141" customFormat="false" ht="15" hidden="false" customHeight="false" outlineLevel="0" collapsed="false">
      <c r="A5141" s="51" t="n">
        <f aca="false">Prices_MTM!A5374</f>
        <v>45308</v>
      </c>
      <c r="B5141" s="43" t="n">
        <f aca="false">Prices_MTM!I5374</f>
        <v>79500.0000000016</v>
      </c>
      <c r="C5141" s="43" t="n">
        <f aca="false">-PERCENTILE(Prices_MTM!I5124:I5373,1-Inputs!$B$8)</f>
        <v>160549.999999999</v>
      </c>
      <c r="D5141" s="43" t="n">
        <f aca="false">NORMSINV(Inputs!$B$8)*STDEV(Prices_MTM!I5124:I5373)</f>
        <v>151199.140181959</v>
      </c>
      <c r="E5141" s="43" t="n">
        <f aca="false">-PERCENTILE(Prices_MTM!I5124:I5373,1-Inputs!$B$9)</f>
        <v>266835.000000001</v>
      </c>
      <c r="F5141" s="43" t="n">
        <f aca="false">NORMSINV(Inputs!$B$9)*STDEV(Prices_MTM!I5124:I5373)</f>
        <v>213843.829357031</v>
      </c>
      <c r="G5141" s="52" t="n">
        <f aca="false">IF(-B5141&gt;C5141,1,0)</f>
        <v>0</v>
      </c>
      <c r="H5141" s="52" t="n">
        <f aca="false">IF(-B5141&gt;D5141,1,0)</f>
        <v>0</v>
      </c>
      <c r="I5141" s="52" t="n">
        <f aca="false">IF(-B5141&gt;E5141,1,0)</f>
        <v>0</v>
      </c>
      <c r="J5141" s="52" t="n">
        <f aca="false">IF(-B5141&gt;F5141,1,0)</f>
        <v>0</v>
      </c>
    </row>
    <row r="5142" customFormat="false" ht="15" hidden="false" customHeight="false" outlineLevel="0" collapsed="false">
      <c r="A5142" s="51" t="n">
        <f aca="false">Prices_MTM!A5375</f>
        <v>45309</v>
      </c>
      <c r="B5142" s="43" t="n">
        <f aca="false">Prices_MTM!I5375</f>
        <v>44999.9999999982</v>
      </c>
      <c r="C5142" s="43" t="n">
        <f aca="false">-PERCENTILE(Prices_MTM!I5125:I5374,1-Inputs!$B$8)</f>
        <v>160549.999999999</v>
      </c>
      <c r="D5142" s="43" t="n">
        <f aca="false">NORMSINV(Inputs!$B$8)*STDEV(Prices_MTM!I5125:I5374)</f>
        <v>151392.667396165</v>
      </c>
      <c r="E5142" s="43" t="n">
        <f aca="false">-PERCENTILE(Prices_MTM!I5125:I5374,1-Inputs!$B$9)</f>
        <v>266835.000000001</v>
      </c>
      <c r="F5142" s="43" t="n">
        <f aca="false">NORMSINV(Inputs!$B$9)*STDEV(Prices_MTM!I5125:I5374)</f>
        <v>214117.538589245</v>
      </c>
      <c r="G5142" s="52" t="n">
        <f aca="false">IF(-B5142&gt;C5142,1,0)</f>
        <v>0</v>
      </c>
      <c r="H5142" s="52" t="n">
        <f aca="false">IF(-B5142&gt;D5142,1,0)</f>
        <v>0</v>
      </c>
      <c r="I5142" s="52" t="n">
        <f aca="false">IF(-B5142&gt;E5142,1,0)</f>
        <v>0</v>
      </c>
      <c r="J5142" s="52" t="n">
        <f aca="false">IF(-B5142&gt;F5142,1,0)</f>
        <v>0</v>
      </c>
    </row>
    <row r="5143" customFormat="false" ht="15" hidden="false" customHeight="false" outlineLevel="0" collapsed="false">
      <c r="A5143" s="51" t="n">
        <f aca="false">Prices_MTM!A5376</f>
        <v>45310</v>
      </c>
      <c r="B5143" s="43" t="n">
        <f aca="false">Prices_MTM!I5376</f>
        <v>-46499.9999999989</v>
      </c>
      <c r="C5143" s="43" t="n">
        <f aca="false">-PERCENTILE(Prices_MTM!I5126:I5375,1-Inputs!$B$8)</f>
        <v>160549.999999999</v>
      </c>
      <c r="D5143" s="43" t="n">
        <f aca="false">NORMSINV(Inputs!$B$8)*STDEV(Prices_MTM!I5126:I5375)</f>
        <v>151415.338765146</v>
      </c>
      <c r="E5143" s="43" t="n">
        <f aca="false">-PERCENTILE(Prices_MTM!I5126:I5375,1-Inputs!$B$9)</f>
        <v>266835.000000001</v>
      </c>
      <c r="F5143" s="43" t="n">
        <f aca="false">NORMSINV(Inputs!$B$9)*STDEV(Prices_MTM!I5126:I5375)</f>
        <v>214149.603139041</v>
      </c>
      <c r="G5143" s="52" t="n">
        <f aca="false">IF(-B5143&gt;C5143,1,0)</f>
        <v>0</v>
      </c>
      <c r="H5143" s="52" t="n">
        <f aca="false">IF(-B5143&gt;D5143,1,0)</f>
        <v>0</v>
      </c>
      <c r="I5143" s="52" t="n">
        <f aca="false">IF(-B5143&gt;E5143,1,0)</f>
        <v>0</v>
      </c>
      <c r="J5143" s="52" t="n">
        <f aca="false">IF(-B5143&gt;F5143,1,0)</f>
        <v>0</v>
      </c>
    </row>
    <row r="5144" customFormat="false" ht="15" hidden="false" customHeight="false" outlineLevel="0" collapsed="false">
      <c r="A5144" s="51" t="n">
        <f aca="false">Prices_MTM!A5377</f>
        <v>45313</v>
      </c>
      <c r="B5144" s="43" t="n">
        <f aca="false">Prices_MTM!I5377</f>
        <v>107500</v>
      </c>
      <c r="C5144" s="43" t="n">
        <f aca="false">-PERCENTILE(Prices_MTM!I5127:I5376,1-Inputs!$B$8)</f>
        <v>160549.999999999</v>
      </c>
      <c r="D5144" s="43" t="n">
        <f aca="false">NORMSINV(Inputs!$B$8)*STDEV(Prices_MTM!I5127:I5376)</f>
        <v>151489.636005858</v>
      </c>
      <c r="E5144" s="43" t="n">
        <f aca="false">-PERCENTILE(Prices_MTM!I5127:I5376,1-Inputs!$B$9)</f>
        <v>266835.000000001</v>
      </c>
      <c r="F5144" s="43" t="n">
        <f aca="false">NORMSINV(Inputs!$B$9)*STDEV(Prices_MTM!I5127:I5376)</f>
        <v>214254.683144426</v>
      </c>
      <c r="G5144" s="52" t="n">
        <f aca="false">IF(-B5144&gt;C5144,1,0)</f>
        <v>0</v>
      </c>
      <c r="H5144" s="52" t="n">
        <f aca="false">IF(-B5144&gt;D5144,1,0)</f>
        <v>0</v>
      </c>
      <c r="I5144" s="52" t="n">
        <f aca="false">IF(-B5144&gt;E5144,1,0)</f>
        <v>0</v>
      </c>
      <c r="J5144" s="52" t="n">
        <f aca="false">IF(-B5144&gt;F5144,1,0)</f>
        <v>0</v>
      </c>
    </row>
    <row r="5145" customFormat="false" ht="15" hidden="false" customHeight="false" outlineLevel="0" collapsed="false">
      <c r="A5145" s="51" t="n">
        <f aca="false">Prices_MTM!A5378</f>
        <v>45314</v>
      </c>
      <c r="B5145" s="43" t="n">
        <f aca="false">Prices_MTM!I5378</f>
        <v>-71000.0000000008</v>
      </c>
      <c r="C5145" s="43" t="n">
        <f aca="false">-PERCENTILE(Prices_MTM!I5128:I5377,1-Inputs!$B$8)</f>
        <v>160549.999999999</v>
      </c>
      <c r="D5145" s="43" t="n">
        <f aca="false">NORMSINV(Inputs!$B$8)*STDEV(Prices_MTM!I5128:I5377)</f>
        <v>151549.594506507</v>
      </c>
      <c r="E5145" s="43" t="n">
        <f aca="false">-PERCENTILE(Prices_MTM!I5128:I5377,1-Inputs!$B$9)</f>
        <v>266835.000000001</v>
      </c>
      <c r="F5145" s="43" t="n">
        <f aca="false">NORMSINV(Inputs!$B$9)*STDEV(Prices_MTM!I5128:I5377)</f>
        <v>214339.483596108</v>
      </c>
      <c r="G5145" s="52" t="n">
        <f aca="false">IF(-B5145&gt;C5145,1,0)</f>
        <v>0</v>
      </c>
      <c r="H5145" s="52" t="n">
        <f aca="false">IF(-B5145&gt;D5145,1,0)</f>
        <v>0</v>
      </c>
      <c r="I5145" s="52" t="n">
        <f aca="false">IF(-B5145&gt;E5145,1,0)</f>
        <v>0</v>
      </c>
      <c r="J5145" s="52" t="n">
        <f aca="false">IF(-B5145&gt;F5145,1,0)</f>
        <v>0</v>
      </c>
    </row>
    <row r="5146" customFormat="false" ht="15" hidden="false" customHeight="false" outlineLevel="0" collapsed="false">
      <c r="A5146" s="51" t="n">
        <f aca="false">Prices_MTM!A5379</f>
        <v>45315</v>
      </c>
      <c r="B5146" s="43" t="n">
        <f aca="false">Prices_MTM!I5379</f>
        <v>70500.0000000005</v>
      </c>
      <c r="C5146" s="43" t="n">
        <f aca="false">-PERCENTILE(Prices_MTM!I5129:I5378,1-Inputs!$B$8)</f>
        <v>160549.999999999</v>
      </c>
      <c r="D5146" s="43" t="n">
        <f aca="false">NORMSINV(Inputs!$B$8)*STDEV(Prices_MTM!I5129:I5378)</f>
        <v>151718.123883174</v>
      </c>
      <c r="E5146" s="43" t="n">
        <f aca="false">-PERCENTILE(Prices_MTM!I5129:I5378,1-Inputs!$B$9)</f>
        <v>266835.000000001</v>
      </c>
      <c r="F5146" s="43" t="n">
        <f aca="false">NORMSINV(Inputs!$B$9)*STDEV(Prices_MTM!I5129:I5378)</f>
        <v>214577.837909647</v>
      </c>
      <c r="G5146" s="52" t="n">
        <f aca="false">IF(-B5146&gt;C5146,1,0)</f>
        <v>0</v>
      </c>
      <c r="H5146" s="52" t="n">
        <f aca="false">IF(-B5146&gt;D5146,1,0)</f>
        <v>0</v>
      </c>
      <c r="I5146" s="52" t="n">
        <f aca="false">IF(-B5146&gt;E5146,1,0)</f>
        <v>0</v>
      </c>
      <c r="J5146" s="52" t="n">
        <f aca="false">IF(-B5146&gt;F5146,1,0)</f>
        <v>0</v>
      </c>
    </row>
    <row r="5147" customFormat="false" ht="15" hidden="false" customHeight="false" outlineLevel="0" collapsed="false">
      <c r="A5147" s="51" t="n">
        <f aca="false">Prices_MTM!A5380</f>
        <v>45316</v>
      </c>
      <c r="B5147" s="43" t="n">
        <f aca="false">Prices_MTM!I5380</f>
        <v>234000</v>
      </c>
      <c r="C5147" s="43" t="n">
        <f aca="false">-PERCENTILE(Prices_MTM!I5130:I5379,1-Inputs!$B$8)</f>
        <v>160549.999999999</v>
      </c>
      <c r="D5147" s="43" t="n">
        <f aca="false">NORMSINV(Inputs!$B$8)*STDEV(Prices_MTM!I5130:I5379)</f>
        <v>151409.316075892</v>
      </c>
      <c r="E5147" s="43" t="n">
        <f aca="false">-PERCENTILE(Prices_MTM!I5130:I5379,1-Inputs!$B$9)</f>
        <v>266835.000000001</v>
      </c>
      <c r="F5147" s="43" t="n">
        <f aca="false">NORMSINV(Inputs!$B$9)*STDEV(Prices_MTM!I5130:I5379)</f>
        <v>214141.085134696</v>
      </c>
      <c r="G5147" s="52" t="n">
        <f aca="false">IF(-B5147&gt;C5147,1,0)</f>
        <v>0</v>
      </c>
      <c r="H5147" s="52" t="n">
        <f aca="false">IF(-B5147&gt;D5147,1,0)</f>
        <v>0</v>
      </c>
      <c r="I5147" s="52" t="n">
        <f aca="false">IF(-B5147&gt;E5147,1,0)</f>
        <v>0</v>
      </c>
      <c r="J5147" s="52" t="n">
        <f aca="false">IF(-B5147&gt;F5147,1,0)</f>
        <v>0</v>
      </c>
    </row>
    <row r="5148" customFormat="false" ht="15" hidden="false" customHeight="false" outlineLevel="0" collapsed="false">
      <c r="A5148" s="51" t="n">
        <f aca="false">Prices_MTM!A5381</f>
        <v>45317</v>
      </c>
      <c r="B5148" s="43" t="n">
        <f aca="false">Prices_MTM!I5381</f>
        <v>3500.00000000037</v>
      </c>
      <c r="C5148" s="43" t="n">
        <f aca="false">-PERCENTILE(Prices_MTM!I5131:I5380,1-Inputs!$B$8)</f>
        <v>160549.999999999</v>
      </c>
      <c r="D5148" s="43" t="n">
        <f aca="false">NORMSINV(Inputs!$B$8)*STDEV(Prices_MTM!I5131:I5380)</f>
        <v>153373.728391332</v>
      </c>
      <c r="E5148" s="43" t="n">
        <f aca="false">-PERCENTILE(Prices_MTM!I5131:I5380,1-Inputs!$B$9)</f>
        <v>266835.000000001</v>
      </c>
      <c r="F5148" s="43" t="n">
        <f aca="false">NORMSINV(Inputs!$B$9)*STDEV(Prices_MTM!I5131:I5380)</f>
        <v>216919.390960142</v>
      </c>
      <c r="G5148" s="52" t="n">
        <f aca="false">IF(-B5148&gt;C5148,1,0)</f>
        <v>0</v>
      </c>
      <c r="H5148" s="52" t="n">
        <f aca="false">IF(-B5148&gt;D5148,1,0)</f>
        <v>0</v>
      </c>
      <c r="I5148" s="52" t="n">
        <f aca="false">IF(-B5148&gt;E5148,1,0)</f>
        <v>0</v>
      </c>
      <c r="J5148" s="52" t="n">
        <f aca="false">IF(-B5148&gt;F5148,1,0)</f>
        <v>0</v>
      </c>
    </row>
    <row r="5149" customFormat="false" ht="15" hidden="false" customHeight="false" outlineLevel="0" collapsed="false">
      <c r="A5149" s="51" t="n">
        <f aca="false">Prices_MTM!A5382</f>
        <v>45320</v>
      </c>
      <c r="B5149" s="43" t="n">
        <f aca="false">Prices_MTM!I5382</f>
        <v>-152500</v>
      </c>
      <c r="C5149" s="43" t="n">
        <f aca="false">-PERCENTILE(Prices_MTM!I5132:I5381,1-Inputs!$B$8)</f>
        <v>160549.999999999</v>
      </c>
      <c r="D5149" s="43" t="n">
        <f aca="false">NORMSINV(Inputs!$B$8)*STDEV(Prices_MTM!I5132:I5381)</f>
        <v>153313.067930874</v>
      </c>
      <c r="E5149" s="43" t="n">
        <f aca="false">-PERCENTILE(Prices_MTM!I5132:I5381,1-Inputs!$B$9)</f>
        <v>266835.000000001</v>
      </c>
      <c r="F5149" s="43" t="n">
        <f aca="false">NORMSINV(Inputs!$B$9)*STDEV(Prices_MTM!I5132:I5381)</f>
        <v>216833.597713306</v>
      </c>
      <c r="G5149" s="52" t="n">
        <f aca="false">IF(-B5149&gt;C5149,1,0)</f>
        <v>0</v>
      </c>
      <c r="H5149" s="52" t="n">
        <f aca="false">IF(-B5149&gt;D5149,1,0)</f>
        <v>0</v>
      </c>
      <c r="I5149" s="52" t="n">
        <f aca="false">IF(-B5149&gt;E5149,1,0)</f>
        <v>0</v>
      </c>
      <c r="J5149" s="52" t="n">
        <f aca="false">IF(-B5149&gt;F5149,1,0)</f>
        <v>0</v>
      </c>
    </row>
    <row r="5150" customFormat="false" ht="15" hidden="false" customHeight="false" outlineLevel="0" collapsed="false">
      <c r="A5150" s="51" t="n">
        <f aca="false">Prices_MTM!A5383</f>
        <v>45321</v>
      </c>
      <c r="B5150" s="43" t="n">
        <f aca="false">Prices_MTM!I5383</f>
        <v>97499.9999999994</v>
      </c>
      <c r="C5150" s="43" t="n">
        <f aca="false">-PERCENTILE(Prices_MTM!I5133:I5382,1-Inputs!$B$8)</f>
        <v>160549.999999999</v>
      </c>
      <c r="D5150" s="43" t="n">
        <f aca="false">NORMSINV(Inputs!$B$8)*STDEV(Prices_MTM!I5133:I5382)</f>
        <v>154121.143282378</v>
      </c>
      <c r="E5150" s="43" t="n">
        <f aca="false">-PERCENTILE(Prices_MTM!I5133:I5382,1-Inputs!$B$9)</f>
        <v>266835.000000001</v>
      </c>
      <c r="F5150" s="43" t="n">
        <f aca="false">NORMSINV(Inputs!$B$9)*STDEV(Prices_MTM!I5133:I5382)</f>
        <v>217976.474103785</v>
      </c>
      <c r="G5150" s="52" t="n">
        <f aca="false">IF(-B5150&gt;C5150,1,0)</f>
        <v>0</v>
      </c>
      <c r="H5150" s="52" t="n">
        <f aca="false">IF(-B5150&gt;D5150,1,0)</f>
        <v>0</v>
      </c>
      <c r="I5150" s="52" t="n">
        <f aca="false">IF(-B5150&gt;E5150,1,0)</f>
        <v>0</v>
      </c>
      <c r="J5150" s="52" t="n">
        <f aca="false">IF(-B5150&gt;F5150,1,0)</f>
        <v>0</v>
      </c>
    </row>
    <row r="5151" customFormat="false" ht="15" hidden="false" customHeight="false" outlineLevel="0" collapsed="false">
      <c r="A5151" s="51" t="n">
        <f aca="false">Prices_MTM!A5384</f>
        <v>45322</v>
      </c>
      <c r="B5151" s="43" t="n">
        <f aca="false">Prices_MTM!I5384</f>
        <v>-144000</v>
      </c>
      <c r="C5151" s="43" t="n">
        <f aca="false">-PERCENTILE(Prices_MTM!I5134:I5383,1-Inputs!$B$8)</f>
        <v>160549.999999999</v>
      </c>
      <c r="D5151" s="43" t="n">
        <f aca="false">NORMSINV(Inputs!$B$8)*STDEV(Prices_MTM!I5134:I5383)</f>
        <v>154461.212603911</v>
      </c>
      <c r="E5151" s="43" t="n">
        <f aca="false">-PERCENTILE(Prices_MTM!I5134:I5383,1-Inputs!$B$9)</f>
        <v>266835.000000001</v>
      </c>
      <c r="F5151" s="43" t="n">
        <f aca="false">NORMSINV(Inputs!$B$9)*STDEV(Prices_MTM!I5134:I5383)</f>
        <v>218457.440634917</v>
      </c>
      <c r="G5151" s="52" t="n">
        <f aca="false">IF(-B5151&gt;C5151,1,0)</f>
        <v>0</v>
      </c>
      <c r="H5151" s="52" t="n">
        <f aca="false">IF(-B5151&gt;D5151,1,0)</f>
        <v>0</v>
      </c>
      <c r="I5151" s="52" t="n">
        <f aca="false">IF(-B5151&gt;E5151,1,0)</f>
        <v>0</v>
      </c>
      <c r="J5151" s="52" t="n">
        <f aca="false">IF(-B5151&gt;F5151,1,0)</f>
        <v>0</v>
      </c>
    </row>
    <row r="5152" customFormat="false" ht="15" hidden="false" customHeight="false" outlineLevel="0" collapsed="false">
      <c r="A5152" s="51" t="n">
        <f aca="false">Prices_MTM!A5385</f>
        <v>45323</v>
      </c>
      <c r="B5152" s="43" t="n">
        <f aca="false">Prices_MTM!I5385</f>
        <v>-153000</v>
      </c>
      <c r="C5152" s="43" t="n">
        <f aca="false">-PERCENTILE(Prices_MTM!I5135:I5384,1-Inputs!$B$8)</f>
        <v>160549.999999999</v>
      </c>
      <c r="D5152" s="43" t="n">
        <f aca="false">NORMSINV(Inputs!$B$8)*STDEV(Prices_MTM!I5135:I5384)</f>
        <v>155177.875089721</v>
      </c>
      <c r="E5152" s="43" t="n">
        <f aca="false">-PERCENTILE(Prices_MTM!I5135:I5384,1-Inputs!$B$9)</f>
        <v>266835.000000001</v>
      </c>
      <c r="F5152" s="43" t="n">
        <f aca="false">NORMSINV(Inputs!$B$9)*STDEV(Prices_MTM!I5135:I5384)</f>
        <v>219471.030064974</v>
      </c>
      <c r="G5152" s="52" t="n">
        <f aca="false">IF(-B5152&gt;C5152,1,0)</f>
        <v>0</v>
      </c>
      <c r="H5152" s="52" t="n">
        <f aca="false">IF(-B5152&gt;D5152,1,0)</f>
        <v>0</v>
      </c>
      <c r="I5152" s="52" t="n">
        <f aca="false">IF(-B5152&gt;E5152,1,0)</f>
        <v>0</v>
      </c>
      <c r="J5152" s="52" t="n">
        <f aca="false">IF(-B5152&gt;F5152,1,0)</f>
        <v>0</v>
      </c>
    </row>
    <row r="5153" customFormat="false" ht="15" hidden="false" customHeight="false" outlineLevel="0" collapsed="false">
      <c r="A5153" s="51" t="n">
        <f aca="false">Prices_MTM!A5386</f>
        <v>45324</v>
      </c>
      <c r="B5153" s="43" t="n">
        <f aca="false">Prices_MTM!I5386</f>
        <v>-31000.0000000002</v>
      </c>
      <c r="C5153" s="43" t="n">
        <f aca="false">-PERCENTILE(Prices_MTM!I5136:I5385,1-Inputs!$B$8)</f>
        <v>160549.999999999</v>
      </c>
      <c r="D5153" s="43" t="n">
        <f aca="false">NORMSINV(Inputs!$B$8)*STDEV(Prices_MTM!I5136:I5385)</f>
        <v>155854.523036419</v>
      </c>
      <c r="E5153" s="43" t="n">
        <f aca="false">-PERCENTILE(Prices_MTM!I5136:I5385,1-Inputs!$B$9)</f>
        <v>266835.000000001</v>
      </c>
      <c r="F5153" s="43" t="n">
        <f aca="false">NORMSINV(Inputs!$B$9)*STDEV(Prices_MTM!I5136:I5385)</f>
        <v>220428.026168749</v>
      </c>
      <c r="G5153" s="52" t="n">
        <f aca="false">IF(-B5153&gt;C5153,1,0)</f>
        <v>0</v>
      </c>
      <c r="H5153" s="52" t="n">
        <f aca="false">IF(-B5153&gt;D5153,1,0)</f>
        <v>0</v>
      </c>
      <c r="I5153" s="52" t="n">
        <f aca="false">IF(-B5153&gt;E5153,1,0)</f>
        <v>0</v>
      </c>
      <c r="J5153" s="52" t="n">
        <f aca="false">IF(-B5153&gt;F5153,1,0)</f>
        <v>0</v>
      </c>
    </row>
    <row r="5154" customFormat="false" ht="15" hidden="false" customHeight="false" outlineLevel="0" collapsed="false">
      <c r="A5154" s="51" t="n">
        <f aca="false">Prices_MTM!A5387</f>
        <v>45327</v>
      </c>
      <c r="B5154" s="43" t="n">
        <f aca="false">Prices_MTM!I5387</f>
        <v>60999.9999999999</v>
      </c>
      <c r="C5154" s="43" t="n">
        <f aca="false">-PERCENTILE(Prices_MTM!I5137:I5386,1-Inputs!$B$8)</f>
        <v>160549.999999999</v>
      </c>
      <c r="D5154" s="43" t="n">
        <f aca="false">NORMSINV(Inputs!$B$8)*STDEV(Prices_MTM!I5137:I5386)</f>
        <v>155884.380149324</v>
      </c>
      <c r="E5154" s="43" t="n">
        <f aca="false">-PERCENTILE(Prices_MTM!I5137:I5386,1-Inputs!$B$9)</f>
        <v>266835.000000001</v>
      </c>
      <c r="F5154" s="43" t="n">
        <f aca="false">NORMSINV(Inputs!$B$9)*STDEV(Prices_MTM!I5137:I5386)</f>
        <v>220470.253653308</v>
      </c>
      <c r="G5154" s="52" t="n">
        <f aca="false">IF(-B5154&gt;C5154,1,0)</f>
        <v>0</v>
      </c>
      <c r="H5154" s="52" t="n">
        <f aca="false">IF(-B5154&gt;D5154,1,0)</f>
        <v>0</v>
      </c>
      <c r="I5154" s="52" t="n">
        <f aca="false">IF(-B5154&gt;E5154,1,0)</f>
        <v>0</v>
      </c>
      <c r="J5154" s="52" t="n">
        <f aca="false">IF(-B5154&gt;F5154,1,0)</f>
        <v>0</v>
      </c>
    </row>
    <row r="5155" customFormat="false" ht="15" hidden="false" customHeight="false" outlineLevel="0" collapsed="false">
      <c r="A5155" s="51" t="n">
        <f aca="false">Prices_MTM!A5388</f>
        <v>45328</v>
      </c>
      <c r="B5155" s="43" t="n">
        <f aca="false">Prices_MTM!I5388</f>
        <v>4000.00000000062</v>
      </c>
      <c r="C5155" s="43" t="n">
        <f aca="false">-PERCENTILE(Prices_MTM!I5138:I5387,1-Inputs!$B$8)</f>
        <v>160549.999999999</v>
      </c>
      <c r="D5155" s="43" t="n">
        <f aca="false">NORMSINV(Inputs!$B$8)*STDEV(Prices_MTM!I5138:I5387)</f>
        <v>155995.431597839</v>
      </c>
      <c r="E5155" s="43" t="n">
        <f aca="false">-PERCENTILE(Prices_MTM!I5138:I5387,1-Inputs!$B$9)</f>
        <v>266835.000000001</v>
      </c>
      <c r="F5155" s="43" t="n">
        <f aca="false">NORMSINV(Inputs!$B$9)*STDEV(Prices_MTM!I5138:I5387)</f>
        <v>220627.315836184</v>
      </c>
      <c r="G5155" s="52" t="n">
        <f aca="false">IF(-B5155&gt;C5155,1,0)</f>
        <v>0</v>
      </c>
      <c r="H5155" s="52" t="n">
        <f aca="false">IF(-B5155&gt;D5155,1,0)</f>
        <v>0</v>
      </c>
      <c r="I5155" s="52" t="n">
        <f aca="false">IF(-B5155&gt;E5155,1,0)</f>
        <v>0</v>
      </c>
      <c r="J5155" s="52" t="n">
        <f aca="false">IF(-B5155&gt;F5155,1,0)</f>
        <v>0</v>
      </c>
    </row>
    <row r="5156" customFormat="false" ht="15" hidden="false" customHeight="false" outlineLevel="0" collapsed="false">
      <c r="A5156" s="51" t="n">
        <f aca="false">Prices_MTM!A5389</f>
        <v>45329</v>
      </c>
      <c r="B5156" s="43" t="n">
        <f aca="false">Prices_MTM!I5389</f>
        <v>7000.00000000003</v>
      </c>
      <c r="C5156" s="43" t="n">
        <f aca="false">-PERCENTILE(Prices_MTM!I5139:I5388,1-Inputs!$B$8)</f>
        <v>160549.999999999</v>
      </c>
      <c r="D5156" s="43" t="n">
        <f aca="false">NORMSINV(Inputs!$B$8)*STDEV(Prices_MTM!I5139:I5388)</f>
        <v>155931.999801286</v>
      </c>
      <c r="E5156" s="43" t="n">
        <f aca="false">-PERCENTILE(Prices_MTM!I5139:I5388,1-Inputs!$B$9)</f>
        <v>266835.000000001</v>
      </c>
      <c r="F5156" s="43" t="n">
        <f aca="false">NORMSINV(Inputs!$B$9)*STDEV(Prices_MTM!I5139:I5388)</f>
        <v>220537.603035823</v>
      </c>
      <c r="G5156" s="52" t="n">
        <f aca="false">IF(-B5156&gt;C5156,1,0)</f>
        <v>0</v>
      </c>
      <c r="H5156" s="52" t="n">
        <f aca="false">IF(-B5156&gt;D5156,1,0)</f>
        <v>0</v>
      </c>
      <c r="I5156" s="52" t="n">
        <f aca="false">IF(-B5156&gt;E5156,1,0)</f>
        <v>0</v>
      </c>
      <c r="J5156" s="52" t="n">
        <f aca="false">IF(-B5156&gt;F5156,1,0)</f>
        <v>0</v>
      </c>
    </row>
    <row r="5157" customFormat="false" ht="15" hidden="false" customHeight="false" outlineLevel="0" collapsed="false">
      <c r="A5157" s="51" t="n">
        <f aca="false">Prices_MTM!A5390</f>
        <v>45330</v>
      </c>
      <c r="B5157" s="43" t="n">
        <f aca="false">Prices_MTM!I5390</f>
        <v>149500</v>
      </c>
      <c r="C5157" s="43" t="n">
        <f aca="false">-PERCENTILE(Prices_MTM!I5140:I5389,1-Inputs!$B$8)</f>
        <v>160549.999999999</v>
      </c>
      <c r="D5157" s="43" t="n">
        <f aca="false">NORMSINV(Inputs!$B$8)*STDEV(Prices_MTM!I5140:I5389)</f>
        <v>155127.859910687</v>
      </c>
      <c r="E5157" s="43" t="n">
        <f aca="false">-PERCENTILE(Prices_MTM!I5140:I5389,1-Inputs!$B$9)</f>
        <v>266835.000000001</v>
      </c>
      <c r="F5157" s="43" t="n">
        <f aca="false">NORMSINV(Inputs!$B$9)*STDEV(Prices_MTM!I5140:I5389)</f>
        <v>219400.292642805</v>
      </c>
      <c r="G5157" s="52" t="n">
        <f aca="false">IF(-B5157&gt;C5157,1,0)</f>
        <v>0</v>
      </c>
      <c r="H5157" s="52" t="n">
        <f aca="false">IF(-B5157&gt;D5157,1,0)</f>
        <v>0</v>
      </c>
      <c r="I5157" s="52" t="n">
        <f aca="false">IF(-B5157&gt;E5157,1,0)</f>
        <v>0</v>
      </c>
      <c r="J5157" s="52" t="n">
        <f aca="false">IF(-B5157&gt;F5157,1,0)</f>
        <v>0</v>
      </c>
    </row>
    <row r="5158" customFormat="false" ht="15" hidden="false" customHeight="false" outlineLevel="0" collapsed="false">
      <c r="A5158" s="51" t="n">
        <f aca="false">Prices_MTM!A5391</f>
        <v>45331</v>
      </c>
      <c r="B5158" s="43" t="n">
        <f aca="false">Prices_MTM!I5391</f>
        <v>30500.0000000007</v>
      </c>
      <c r="C5158" s="43" t="n">
        <f aca="false">-PERCENTILE(Prices_MTM!I5141:I5390,1-Inputs!$B$8)</f>
        <v>160549.999999999</v>
      </c>
      <c r="D5158" s="43" t="n">
        <f aca="false">NORMSINV(Inputs!$B$8)*STDEV(Prices_MTM!I5141:I5390)</f>
        <v>154873.07640398</v>
      </c>
      <c r="E5158" s="43" t="n">
        <f aca="false">-PERCENTILE(Prices_MTM!I5141:I5390,1-Inputs!$B$9)</f>
        <v>266835.000000001</v>
      </c>
      <c r="F5158" s="43" t="n">
        <f aca="false">NORMSINV(Inputs!$B$9)*STDEV(Prices_MTM!I5141:I5390)</f>
        <v>219039.947467127</v>
      </c>
      <c r="G5158" s="52" t="n">
        <f aca="false">IF(-B5158&gt;C5158,1,0)</f>
        <v>0</v>
      </c>
      <c r="H5158" s="52" t="n">
        <f aca="false">IF(-B5158&gt;D5158,1,0)</f>
        <v>0</v>
      </c>
      <c r="I5158" s="52" t="n">
        <f aca="false">IF(-B5158&gt;E5158,1,0)</f>
        <v>0</v>
      </c>
      <c r="J5158" s="52" t="n">
        <f aca="false">IF(-B5158&gt;F5158,1,0)</f>
        <v>0</v>
      </c>
    </row>
    <row r="5159" customFormat="false" ht="15" hidden="false" customHeight="false" outlineLevel="0" collapsed="false">
      <c r="A5159" s="51" t="n">
        <f aca="false">Prices_MTM!A5392</f>
        <v>45334</v>
      </c>
      <c r="B5159" s="43" t="n">
        <f aca="false">Prices_MTM!I5392</f>
        <v>-7000.00000000003</v>
      </c>
      <c r="C5159" s="43" t="n">
        <f aca="false">-PERCENTILE(Prices_MTM!I5142:I5391,1-Inputs!$B$8)</f>
        <v>156849.999999999</v>
      </c>
      <c r="D5159" s="43" t="n">
        <f aca="false">NORMSINV(Inputs!$B$8)*STDEV(Prices_MTM!I5142:I5391)</f>
        <v>153888.856924538</v>
      </c>
      <c r="E5159" s="43" t="n">
        <f aca="false">-PERCENTILE(Prices_MTM!I5142:I5391,1-Inputs!$B$9)</f>
        <v>266835.000000001</v>
      </c>
      <c r="F5159" s="43" t="n">
        <f aca="false">NORMSINV(Inputs!$B$9)*STDEV(Prices_MTM!I5142:I5391)</f>
        <v>217647.947075072</v>
      </c>
      <c r="G5159" s="52" t="n">
        <f aca="false">IF(-B5159&gt;C5159,1,0)</f>
        <v>0</v>
      </c>
      <c r="H5159" s="52" t="n">
        <f aca="false">IF(-B5159&gt;D5159,1,0)</f>
        <v>0</v>
      </c>
      <c r="I5159" s="52" t="n">
        <f aca="false">IF(-B5159&gt;E5159,1,0)</f>
        <v>0</v>
      </c>
      <c r="J5159" s="52" t="n">
        <f aca="false">IF(-B5159&gt;F5159,1,0)</f>
        <v>0</v>
      </c>
    </row>
    <row r="5160" customFormat="false" ht="15" hidden="false" customHeight="false" outlineLevel="0" collapsed="false">
      <c r="A5160" s="51" t="n">
        <f aca="false">Prices_MTM!A5393</f>
        <v>45335</v>
      </c>
      <c r="B5160" s="43" t="n">
        <f aca="false">Prices_MTM!I5393</f>
        <v>51999.9999999996</v>
      </c>
      <c r="C5160" s="43" t="n">
        <f aca="false">-PERCENTILE(Prices_MTM!I5143:I5392,1-Inputs!$B$8)</f>
        <v>156849.999999999</v>
      </c>
      <c r="D5160" s="43" t="n">
        <f aca="false">NORMSINV(Inputs!$B$8)*STDEV(Prices_MTM!I5143:I5392)</f>
        <v>153889.661842666</v>
      </c>
      <c r="E5160" s="43" t="n">
        <f aca="false">-PERCENTILE(Prices_MTM!I5143:I5392,1-Inputs!$B$9)</f>
        <v>266835.000000001</v>
      </c>
      <c r="F5160" s="43" t="n">
        <f aca="false">NORMSINV(Inputs!$B$9)*STDEV(Prices_MTM!I5143:I5392)</f>
        <v>217649.085486141</v>
      </c>
      <c r="G5160" s="52" t="n">
        <f aca="false">IF(-B5160&gt;C5160,1,0)</f>
        <v>0</v>
      </c>
      <c r="H5160" s="52" t="n">
        <f aca="false">IF(-B5160&gt;D5160,1,0)</f>
        <v>0</v>
      </c>
      <c r="I5160" s="52" t="n">
        <f aca="false">IF(-B5160&gt;E5160,1,0)</f>
        <v>0</v>
      </c>
      <c r="J5160" s="52" t="n">
        <f aca="false">IF(-B5160&gt;F5160,1,0)</f>
        <v>0</v>
      </c>
    </row>
    <row r="5161" customFormat="false" ht="15" hidden="false" customHeight="false" outlineLevel="0" collapsed="false">
      <c r="A5161" s="51" t="n">
        <f aca="false">Prices_MTM!A5394</f>
        <v>45336</v>
      </c>
      <c r="B5161" s="43" t="n">
        <f aca="false">Prices_MTM!I5394</f>
        <v>-103500</v>
      </c>
      <c r="C5161" s="43" t="n">
        <f aca="false">-PERCENTILE(Prices_MTM!I5144:I5393,1-Inputs!$B$8)</f>
        <v>152775</v>
      </c>
      <c r="D5161" s="43" t="n">
        <f aca="false">NORMSINV(Inputs!$B$8)*STDEV(Prices_MTM!I5144:I5393)</f>
        <v>153062.50755405</v>
      </c>
      <c r="E5161" s="43" t="n">
        <f aca="false">-PERCENTILE(Prices_MTM!I5144:I5393,1-Inputs!$B$9)</f>
        <v>266835.000000001</v>
      </c>
      <c r="F5161" s="43" t="n">
        <f aca="false">NORMSINV(Inputs!$B$9)*STDEV(Prices_MTM!I5144:I5393)</f>
        <v>216479.225390814</v>
      </c>
      <c r="G5161" s="52" t="n">
        <f aca="false">IF(-B5161&gt;C5161,1,0)</f>
        <v>0</v>
      </c>
      <c r="H5161" s="52" t="n">
        <f aca="false">IF(-B5161&gt;D5161,1,0)</f>
        <v>0</v>
      </c>
      <c r="I5161" s="52" t="n">
        <f aca="false">IF(-B5161&gt;E5161,1,0)</f>
        <v>0</v>
      </c>
      <c r="J5161" s="52" t="n">
        <f aca="false">IF(-B5161&gt;F5161,1,0)</f>
        <v>0</v>
      </c>
    </row>
    <row r="5162" customFormat="false" ht="15" hidden="false" customHeight="false" outlineLevel="0" collapsed="false">
      <c r="A5162" s="51" t="n">
        <f aca="false">Prices_MTM!A5395</f>
        <v>45337</v>
      </c>
      <c r="B5162" s="43" t="n">
        <f aca="false">Prices_MTM!I5395</f>
        <v>141999.999999999</v>
      </c>
      <c r="C5162" s="43" t="n">
        <f aca="false">-PERCENTILE(Prices_MTM!I5145:I5394,1-Inputs!$B$8)</f>
        <v>152775</v>
      </c>
      <c r="D5162" s="43" t="n">
        <f aca="false">NORMSINV(Inputs!$B$8)*STDEV(Prices_MTM!I5145:I5394)</f>
        <v>153442.253412784</v>
      </c>
      <c r="E5162" s="43" t="n">
        <f aca="false">-PERCENTILE(Prices_MTM!I5145:I5394,1-Inputs!$B$9)</f>
        <v>266835.000000001</v>
      </c>
      <c r="F5162" s="43" t="n">
        <f aca="false">NORMSINV(Inputs!$B$9)*STDEV(Prices_MTM!I5145:I5394)</f>
        <v>217016.307205672</v>
      </c>
      <c r="G5162" s="52" t="n">
        <f aca="false">IF(-B5162&gt;C5162,1,0)</f>
        <v>0</v>
      </c>
      <c r="H5162" s="52" t="n">
        <f aca="false">IF(-B5162&gt;D5162,1,0)</f>
        <v>0</v>
      </c>
      <c r="I5162" s="52" t="n">
        <f aca="false">IF(-B5162&gt;E5162,1,0)</f>
        <v>0</v>
      </c>
      <c r="J5162" s="52" t="n">
        <f aca="false">IF(-B5162&gt;F5162,1,0)</f>
        <v>0</v>
      </c>
    </row>
    <row r="5163" customFormat="false" ht="15" hidden="false" customHeight="false" outlineLevel="0" collapsed="false">
      <c r="A5163" s="51" t="n">
        <f aca="false">Prices_MTM!A5396</f>
        <v>45338</v>
      </c>
      <c r="B5163" s="43" t="n">
        <f aca="false">Prices_MTM!I5396</f>
        <v>90500.0000000008</v>
      </c>
      <c r="C5163" s="43" t="n">
        <f aca="false">-PERCENTILE(Prices_MTM!I5146:I5395,1-Inputs!$B$8)</f>
        <v>152775</v>
      </c>
      <c r="D5163" s="43" t="n">
        <f aca="false">NORMSINV(Inputs!$B$8)*STDEV(Prices_MTM!I5146:I5395)</f>
        <v>152957.663204754</v>
      </c>
      <c r="E5163" s="43" t="n">
        <f aca="false">-PERCENTILE(Prices_MTM!I5146:I5395,1-Inputs!$B$9)</f>
        <v>266835.000000001</v>
      </c>
      <c r="F5163" s="43" t="n">
        <f aca="false">NORMSINV(Inputs!$B$9)*STDEV(Prices_MTM!I5146:I5395)</f>
        <v>216330.942026815</v>
      </c>
      <c r="G5163" s="52" t="n">
        <f aca="false">IF(-B5163&gt;C5163,1,0)</f>
        <v>0</v>
      </c>
      <c r="H5163" s="52" t="n">
        <f aca="false">IF(-B5163&gt;D5163,1,0)</f>
        <v>0</v>
      </c>
      <c r="I5163" s="52" t="n">
        <f aca="false">IF(-B5163&gt;E5163,1,0)</f>
        <v>0</v>
      </c>
      <c r="J5163" s="52" t="n">
        <f aca="false">IF(-B5163&gt;F5163,1,0)</f>
        <v>0</v>
      </c>
    </row>
    <row r="5164" customFormat="false" ht="15" hidden="false" customHeight="false" outlineLevel="0" collapsed="false">
      <c r="A5164" s="51" t="n">
        <f aca="false">Prices_MTM!A5397</f>
        <v>45342</v>
      </c>
      <c r="B5164" s="43" t="n">
        <f aca="false">Prices_MTM!I5397</f>
        <v>-88000.000000001</v>
      </c>
      <c r="C5164" s="43" t="n">
        <f aca="false">-PERCENTILE(Prices_MTM!I5147:I5396,1-Inputs!$B$8)</f>
        <v>152775</v>
      </c>
      <c r="D5164" s="43" t="n">
        <f aca="false">NORMSINV(Inputs!$B$8)*STDEV(Prices_MTM!I5147:I5396)</f>
        <v>153086.219193383</v>
      </c>
      <c r="E5164" s="43" t="n">
        <f aca="false">-PERCENTILE(Prices_MTM!I5147:I5396,1-Inputs!$B$9)</f>
        <v>266835.000000001</v>
      </c>
      <c r="F5164" s="43" t="n">
        <f aca="false">NORMSINV(Inputs!$B$9)*STDEV(Prices_MTM!I5147:I5396)</f>
        <v>216512.761214821</v>
      </c>
      <c r="G5164" s="52" t="n">
        <f aca="false">IF(-B5164&gt;C5164,1,0)</f>
        <v>0</v>
      </c>
      <c r="H5164" s="52" t="n">
        <f aca="false">IF(-B5164&gt;D5164,1,0)</f>
        <v>0</v>
      </c>
      <c r="I5164" s="52" t="n">
        <f aca="false">IF(-B5164&gt;E5164,1,0)</f>
        <v>0</v>
      </c>
      <c r="J5164" s="52" t="n">
        <f aca="false">IF(-B5164&gt;F5164,1,0)</f>
        <v>0</v>
      </c>
    </row>
    <row r="5165" customFormat="false" ht="15" hidden="false" customHeight="false" outlineLevel="0" collapsed="false">
      <c r="A5165" s="51" t="n">
        <f aca="false">Prices_MTM!A5398</f>
        <v>45343</v>
      </c>
      <c r="B5165" s="43" t="n">
        <f aca="false">Prices_MTM!I5398</f>
        <v>17500.0000000004</v>
      </c>
      <c r="C5165" s="43" t="n">
        <f aca="false">-PERCENTILE(Prices_MTM!I5148:I5397,1-Inputs!$B$8)</f>
        <v>152775</v>
      </c>
      <c r="D5165" s="43" t="n">
        <f aca="false">NORMSINV(Inputs!$B$8)*STDEV(Prices_MTM!I5148:I5397)</f>
        <v>153359.768016142</v>
      </c>
      <c r="E5165" s="43" t="n">
        <f aca="false">-PERCENTILE(Prices_MTM!I5148:I5397,1-Inputs!$B$9)</f>
        <v>266835.000000001</v>
      </c>
      <c r="F5165" s="43" t="n">
        <f aca="false">NORMSINV(Inputs!$B$9)*STDEV(Prices_MTM!I5148:I5397)</f>
        <v>216899.646535098</v>
      </c>
      <c r="G5165" s="52" t="n">
        <f aca="false">IF(-B5165&gt;C5165,1,0)</f>
        <v>0</v>
      </c>
      <c r="H5165" s="52" t="n">
        <f aca="false">IF(-B5165&gt;D5165,1,0)</f>
        <v>0</v>
      </c>
      <c r="I5165" s="52" t="n">
        <f aca="false">IF(-B5165&gt;E5165,1,0)</f>
        <v>0</v>
      </c>
      <c r="J5165" s="52" t="n">
        <f aca="false">IF(-B5165&gt;F5165,1,0)</f>
        <v>0</v>
      </c>
    </row>
    <row r="5166" customFormat="false" ht="15" hidden="false" customHeight="false" outlineLevel="0" collapsed="false">
      <c r="A5166" s="51" t="n">
        <f aca="false">Prices_MTM!A5399</f>
        <v>45344</v>
      </c>
      <c r="B5166" s="43" t="n">
        <f aca="false">Prices_MTM!I5399</f>
        <v>21499.9999999996</v>
      </c>
      <c r="C5166" s="43" t="n">
        <f aca="false">-PERCENTILE(Prices_MTM!I5149:I5398,1-Inputs!$B$8)</f>
        <v>152775</v>
      </c>
      <c r="D5166" s="43" t="n">
        <f aca="false">NORMSINV(Inputs!$B$8)*STDEV(Prices_MTM!I5149:I5398)</f>
        <v>153196.585348439</v>
      </c>
      <c r="E5166" s="43" t="n">
        <f aca="false">-PERCENTILE(Prices_MTM!I5149:I5398,1-Inputs!$B$9)</f>
        <v>266835.000000001</v>
      </c>
      <c r="F5166" s="43" t="n">
        <f aca="false">NORMSINV(Inputs!$B$9)*STDEV(Prices_MTM!I5149:I5398)</f>
        <v>216668.854174081</v>
      </c>
      <c r="G5166" s="52" t="n">
        <f aca="false">IF(-B5166&gt;C5166,1,0)</f>
        <v>0</v>
      </c>
      <c r="H5166" s="52" t="n">
        <f aca="false">IF(-B5166&gt;D5166,1,0)</f>
        <v>0</v>
      </c>
      <c r="I5166" s="52" t="n">
        <f aca="false">IF(-B5166&gt;E5166,1,0)</f>
        <v>0</v>
      </c>
      <c r="J5166" s="52" t="n">
        <f aca="false">IF(-B5166&gt;F5166,1,0)</f>
        <v>0</v>
      </c>
    </row>
    <row r="5167" customFormat="false" ht="15" hidden="false" customHeight="false" outlineLevel="0" collapsed="false">
      <c r="A5167" s="51" t="n">
        <f aca="false">Prices_MTM!A5400</f>
        <v>45345</v>
      </c>
      <c r="B5167" s="43" t="n">
        <f aca="false">Prices_MTM!I5400</f>
        <v>-121000.000000001</v>
      </c>
      <c r="C5167" s="43" t="n">
        <f aca="false">-PERCENTILE(Prices_MTM!I5150:I5399,1-Inputs!$B$8)</f>
        <v>152775</v>
      </c>
      <c r="D5167" s="43" t="n">
        <f aca="false">NORMSINV(Inputs!$B$8)*STDEV(Prices_MTM!I5150:I5399)</f>
        <v>153206.126562265</v>
      </c>
      <c r="E5167" s="43" t="n">
        <f aca="false">-PERCENTILE(Prices_MTM!I5150:I5399,1-Inputs!$B$9)</f>
        <v>266835.000000001</v>
      </c>
      <c r="F5167" s="43" t="n">
        <f aca="false">NORMSINV(Inputs!$B$9)*STDEV(Prices_MTM!I5150:I5399)</f>
        <v>216682.348494875</v>
      </c>
      <c r="G5167" s="52" t="n">
        <f aca="false">IF(-B5167&gt;C5167,1,0)</f>
        <v>0</v>
      </c>
      <c r="H5167" s="52" t="n">
        <f aca="false">IF(-B5167&gt;D5167,1,0)</f>
        <v>0</v>
      </c>
      <c r="I5167" s="52" t="n">
        <f aca="false">IF(-B5167&gt;E5167,1,0)</f>
        <v>0</v>
      </c>
      <c r="J5167" s="52" t="n">
        <f aca="false">IF(-B5167&gt;F5167,1,0)</f>
        <v>0</v>
      </c>
    </row>
    <row r="5168" customFormat="false" ht="15" hidden="false" customHeight="false" outlineLevel="0" collapsed="false">
      <c r="A5168" s="51" t="n">
        <f aca="false">Prices_MTM!A5401</f>
        <v>45348</v>
      </c>
      <c r="B5168" s="43" t="n">
        <f aca="false">Prices_MTM!I5401</f>
        <v>101500.000000001</v>
      </c>
      <c r="C5168" s="43" t="n">
        <f aca="false">-PERCENTILE(Prices_MTM!I5151:I5400,1-Inputs!$B$8)</f>
        <v>152775</v>
      </c>
      <c r="D5168" s="43" t="n">
        <f aca="false">NORMSINV(Inputs!$B$8)*STDEV(Prices_MTM!I5151:I5400)</f>
        <v>153616.068273914</v>
      </c>
      <c r="E5168" s="43" t="n">
        <f aca="false">-PERCENTILE(Prices_MTM!I5151:I5400,1-Inputs!$B$9)</f>
        <v>266835.000000001</v>
      </c>
      <c r="F5168" s="43" t="n">
        <f aca="false">NORMSINV(Inputs!$B$9)*STDEV(Prices_MTM!I5151:I5400)</f>
        <v>217262.136880752</v>
      </c>
      <c r="G5168" s="52" t="n">
        <f aca="false">IF(-B5168&gt;C5168,1,0)</f>
        <v>0</v>
      </c>
      <c r="H5168" s="52" t="n">
        <f aca="false">IF(-B5168&gt;D5168,1,0)</f>
        <v>0</v>
      </c>
      <c r="I5168" s="52" t="n">
        <f aca="false">IF(-B5168&gt;E5168,1,0)</f>
        <v>0</v>
      </c>
      <c r="J5168" s="52" t="n">
        <f aca="false">IF(-B5168&gt;F5168,1,0)</f>
        <v>0</v>
      </c>
    </row>
    <row r="5169" customFormat="false" ht="15" hidden="false" customHeight="false" outlineLevel="0" collapsed="false">
      <c r="A5169" s="51" t="n">
        <f aca="false">Prices_MTM!A5402</f>
        <v>45349</v>
      </c>
      <c r="B5169" s="43" t="n">
        <f aca="false">Prices_MTM!I5402</f>
        <v>137500</v>
      </c>
      <c r="C5169" s="43" t="n">
        <f aca="false">-PERCENTILE(Prices_MTM!I5152:I5401,1-Inputs!$B$8)</f>
        <v>152775</v>
      </c>
      <c r="D5169" s="43" t="n">
        <f aca="false">NORMSINV(Inputs!$B$8)*STDEV(Prices_MTM!I5152:I5401)</f>
        <v>153979.116203975</v>
      </c>
      <c r="E5169" s="43" t="n">
        <f aca="false">-PERCENTILE(Prices_MTM!I5152:I5401,1-Inputs!$B$9)</f>
        <v>266835.000000001</v>
      </c>
      <c r="F5169" s="43" t="n">
        <f aca="false">NORMSINV(Inputs!$B$9)*STDEV(Prices_MTM!I5152:I5401)</f>
        <v>217775.602496436</v>
      </c>
      <c r="G5169" s="52" t="n">
        <f aca="false">IF(-B5169&gt;C5169,1,0)</f>
        <v>0</v>
      </c>
      <c r="H5169" s="52" t="n">
        <f aca="false">IF(-B5169&gt;D5169,1,0)</f>
        <v>0</v>
      </c>
      <c r="I5169" s="52" t="n">
        <f aca="false">IF(-B5169&gt;E5169,1,0)</f>
        <v>0</v>
      </c>
      <c r="J5169" s="52" t="n">
        <f aca="false">IF(-B5169&gt;F5169,1,0)</f>
        <v>0</v>
      </c>
    </row>
    <row r="5170" customFormat="false" ht="15" hidden="false" customHeight="false" outlineLevel="0" collapsed="false">
      <c r="A5170" s="51" t="n">
        <f aca="false">Prices_MTM!A5403</f>
        <v>45350</v>
      </c>
      <c r="B5170" s="43" t="n">
        <f aca="false">Prices_MTM!I5403</f>
        <v>-50000</v>
      </c>
      <c r="C5170" s="43" t="n">
        <f aca="false">-PERCENTILE(Prices_MTM!I5153:I5402,1-Inputs!$B$8)</f>
        <v>152775</v>
      </c>
      <c r="D5170" s="43" t="n">
        <f aca="false">NORMSINV(Inputs!$B$8)*STDEV(Prices_MTM!I5153:I5402)</f>
        <v>154642.026990364</v>
      </c>
      <c r="E5170" s="43" t="n">
        <f aca="false">-PERCENTILE(Prices_MTM!I5153:I5402,1-Inputs!$B$9)</f>
        <v>266835.000000001</v>
      </c>
      <c r="F5170" s="43" t="n">
        <f aca="false">NORMSINV(Inputs!$B$9)*STDEV(Prices_MTM!I5153:I5402)</f>
        <v>218713.169872235</v>
      </c>
      <c r="G5170" s="52" t="n">
        <f aca="false">IF(-B5170&gt;C5170,1,0)</f>
        <v>0</v>
      </c>
      <c r="H5170" s="52" t="n">
        <f aca="false">IF(-B5170&gt;D5170,1,0)</f>
        <v>0</v>
      </c>
      <c r="I5170" s="52" t="n">
        <f aca="false">IF(-B5170&gt;E5170,1,0)</f>
        <v>0</v>
      </c>
      <c r="J5170" s="52" t="n">
        <f aca="false">IF(-B5170&gt;F5170,1,0)</f>
        <v>0</v>
      </c>
    </row>
    <row r="5171" customFormat="false" ht="15" hidden="false" customHeight="false" outlineLevel="0" collapsed="false">
      <c r="A5171" s="51" t="n">
        <f aca="false">Prices_MTM!A5404</f>
        <v>45351</v>
      </c>
      <c r="B5171" s="43" t="n">
        <f aca="false">Prices_MTM!I5404</f>
        <v>-46499.9999999996</v>
      </c>
      <c r="C5171" s="43" t="n">
        <f aca="false">-PERCENTILE(Prices_MTM!I5154:I5403,1-Inputs!$B$8)</f>
        <v>152775</v>
      </c>
      <c r="D5171" s="43" t="n">
        <f aca="false">NORMSINV(Inputs!$B$8)*STDEV(Prices_MTM!I5154:I5403)</f>
        <v>154215.736098827</v>
      </c>
      <c r="E5171" s="43" t="n">
        <f aca="false">-PERCENTILE(Prices_MTM!I5154:I5403,1-Inputs!$B$9)</f>
        <v>266835.000000001</v>
      </c>
      <c r="F5171" s="43" t="n">
        <f aca="false">NORMSINV(Inputs!$B$9)*STDEV(Prices_MTM!I5154:I5403)</f>
        <v>218110.258529244</v>
      </c>
      <c r="G5171" s="52" t="n">
        <f aca="false">IF(-B5171&gt;C5171,1,0)</f>
        <v>0</v>
      </c>
      <c r="H5171" s="52" t="n">
        <f aca="false">IF(-B5171&gt;D5171,1,0)</f>
        <v>0</v>
      </c>
      <c r="I5171" s="52" t="n">
        <f aca="false">IF(-B5171&gt;E5171,1,0)</f>
        <v>0</v>
      </c>
      <c r="J5171" s="52" t="n">
        <f aca="false">IF(-B5171&gt;F5171,1,0)</f>
        <v>0</v>
      </c>
    </row>
    <row r="5172" customFormat="false" ht="15" hidden="false" customHeight="false" outlineLevel="0" collapsed="false">
      <c r="A5172" s="51" t="n">
        <f aca="false">Prices_MTM!A5405</f>
        <v>45352</v>
      </c>
      <c r="B5172" s="43" t="n">
        <f aca="false">Prices_MTM!I5405</f>
        <v>155500.000000001</v>
      </c>
      <c r="C5172" s="43" t="n">
        <f aca="false">-PERCENTILE(Prices_MTM!I5155:I5404,1-Inputs!$B$8)</f>
        <v>152775</v>
      </c>
      <c r="D5172" s="43" t="n">
        <f aca="false">NORMSINV(Inputs!$B$8)*STDEV(Prices_MTM!I5155:I5404)</f>
        <v>154289.10704963</v>
      </c>
      <c r="E5172" s="43" t="n">
        <f aca="false">-PERCENTILE(Prices_MTM!I5155:I5404,1-Inputs!$B$9)</f>
        <v>266835.000000001</v>
      </c>
      <c r="F5172" s="43" t="n">
        <f aca="false">NORMSINV(Inputs!$B$9)*STDEV(Prices_MTM!I5155:I5404)</f>
        <v>218214.028465133</v>
      </c>
      <c r="G5172" s="52" t="n">
        <f aca="false">IF(-B5172&gt;C5172,1,0)</f>
        <v>0</v>
      </c>
      <c r="H5172" s="52" t="n">
        <f aca="false">IF(-B5172&gt;D5172,1,0)</f>
        <v>0</v>
      </c>
      <c r="I5172" s="52" t="n">
        <f aca="false">IF(-B5172&gt;E5172,1,0)</f>
        <v>0</v>
      </c>
      <c r="J5172" s="52" t="n">
        <f aca="false">IF(-B5172&gt;F5172,1,0)</f>
        <v>0</v>
      </c>
    </row>
    <row r="5173" customFormat="false" ht="15" hidden="false" customHeight="false" outlineLevel="0" collapsed="false">
      <c r="A5173" s="51" t="n">
        <f aca="false">Prices_MTM!A5406</f>
        <v>45355</v>
      </c>
      <c r="B5173" s="43" t="n">
        <f aca="false">Prices_MTM!I5406</f>
        <v>-211000.000000001</v>
      </c>
      <c r="C5173" s="43" t="n">
        <f aca="false">-PERCENTILE(Prices_MTM!I5156:I5405,1-Inputs!$B$8)</f>
        <v>152775</v>
      </c>
      <c r="D5173" s="43" t="n">
        <f aca="false">NORMSINV(Inputs!$B$8)*STDEV(Prices_MTM!I5156:I5405)</f>
        <v>154740.647012779</v>
      </c>
      <c r="E5173" s="43" t="n">
        <f aca="false">-PERCENTILE(Prices_MTM!I5156:I5405,1-Inputs!$B$9)</f>
        <v>266835.000000001</v>
      </c>
      <c r="F5173" s="43" t="n">
        <f aca="false">NORMSINV(Inputs!$B$9)*STDEV(Prices_MTM!I5156:I5405)</f>
        <v>218852.650051945</v>
      </c>
      <c r="G5173" s="52" t="n">
        <f aca="false">IF(-B5173&gt;C5173,1,0)</f>
        <v>1</v>
      </c>
      <c r="H5173" s="52" t="n">
        <f aca="false">IF(-B5173&gt;D5173,1,0)</f>
        <v>1</v>
      </c>
      <c r="I5173" s="52" t="n">
        <f aca="false">IF(-B5173&gt;E5173,1,0)</f>
        <v>0</v>
      </c>
      <c r="J5173" s="52" t="n">
        <f aca="false">IF(-B5173&gt;F5173,1,0)</f>
        <v>0</v>
      </c>
    </row>
    <row r="5174" customFormat="false" ht="15" hidden="false" customHeight="false" outlineLevel="0" collapsed="false">
      <c r="A5174" s="51" t="n">
        <f aca="false">Prices_MTM!A5407</f>
        <v>45356</v>
      </c>
      <c r="B5174" s="43" t="n">
        <f aca="false">Prices_MTM!I5407</f>
        <v>-18000</v>
      </c>
      <c r="C5174" s="43" t="n">
        <f aca="false">-PERCENTILE(Prices_MTM!I5157:I5406,1-Inputs!$B$8)</f>
        <v>156849.999999999</v>
      </c>
      <c r="D5174" s="43" t="n">
        <f aca="false">NORMSINV(Inputs!$B$8)*STDEV(Prices_MTM!I5157:I5406)</f>
        <v>156314.623135104</v>
      </c>
      <c r="E5174" s="43" t="n">
        <f aca="false">-PERCENTILE(Prices_MTM!I5157:I5406,1-Inputs!$B$9)</f>
        <v>266835.000000001</v>
      </c>
      <c r="F5174" s="43" t="n">
        <f aca="false">NORMSINV(Inputs!$B$9)*STDEV(Prices_MTM!I5157:I5406)</f>
        <v>221078.754518606</v>
      </c>
      <c r="G5174" s="52" t="n">
        <f aca="false">IF(-B5174&gt;C5174,1,0)</f>
        <v>0</v>
      </c>
      <c r="H5174" s="52" t="n">
        <f aca="false">IF(-B5174&gt;D5174,1,0)</f>
        <v>0</v>
      </c>
      <c r="I5174" s="52" t="n">
        <f aca="false">IF(-B5174&gt;E5174,1,0)</f>
        <v>0</v>
      </c>
      <c r="J5174" s="52" t="n">
        <f aca="false">IF(-B5174&gt;F5174,1,0)</f>
        <v>0</v>
      </c>
    </row>
    <row r="5175" customFormat="false" ht="15" hidden="false" customHeight="false" outlineLevel="0" collapsed="false">
      <c r="A5175" s="51" t="n">
        <f aca="false">Prices_MTM!A5408</f>
        <v>45357</v>
      </c>
      <c r="B5175" s="43" t="n">
        <f aca="false">Prices_MTM!I5408</f>
        <v>58499.9999999994</v>
      </c>
      <c r="C5175" s="43" t="n">
        <f aca="false">-PERCENTILE(Prices_MTM!I5158:I5407,1-Inputs!$B$8)</f>
        <v>156849.999999999</v>
      </c>
      <c r="D5175" s="43" t="n">
        <f aca="false">NORMSINV(Inputs!$B$8)*STDEV(Prices_MTM!I5158:I5407)</f>
        <v>156099.479508787</v>
      </c>
      <c r="E5175" s="43" t="n">
        <f aca="false">-PERCENTILE(Prices_MTM!I5158:I5407,1-Inputs!$B$9)</f>
        <v>266835.000000001</v>
      </c>
      <c r="F5175" s="43" t="n">
        <f aca="false">NORMSINV(Inputs!$B$9)*STDEV(Prices_MTM!I5158:I5407)</f>
        <v>220774.472782229</v>
      </c>
      <c r="G5175" s="52" t="n">
        <f aca="false">IF(-B5175&gt;C5175,1,0)</f>
        <v>0</v>
      </c>
      <c r="H5175" s="52" t="n">
        <f aca="false">IF(-B5175&gt;D5175,1,0)</f>
        <v>0</v>
      </c>
      <c r="I5175" s="52" t="n">
        <f aca="false">IF(-B5175&gt;E5175,1,0)</f>
        <v>0</v>
      </c>
      <c r="J5175" s="52" t="n">
        <f aca="false">IF(-B5175&gt;F5175,1,0)</f>
        <v>0</v>
      </c>
    </row>
    <row r="5176" customFormat="false" ht="15" hidden="false" customHeight="false" outlineLevel="0" collapsed="false">
      <c r="A5176" s="51" t="n">
        <f aca="false">Prices_MTM!A5409</f>
        <v>45358</v>
      </c>
      <c r="B5176" s="43" t="n">
        <f aca="false">Prices_MTM!I5409</f>
        <v>58500.0000000008</v>
      </c>
      <c r="C5176" s="43" t="n">
        <f aca="false">-PERCENTILE(Prices_MTM!I5159:I5408,1-Inputs!$B$8)</f>
        <v>156849.999999999</v>
      </c>
      <c r="D5176" s="43" t="n">
        <f aca="false">NORMSINV(Inputs!$B$8)*STDEV(Prices_MTM!I5159:I5408)</f>
        <v>156213.231794118</v>
      </c>
      <c r="E5176" s="43" t="n">
        <f aca="false">-PERCENTILE(Prices_MTM!I5159:I5408,1-Inputs!$B$9)</f>
        <v>266835.000000001</v>
      </c>
      <c r="F5176" s="43" t="n">
        <f aca="false">NORMSINV(Inputs!$B$9)*STDEV(Prices_MTM!I5159:I5408)</f>
        <v>220935.354810156</v>
      </c>
      <c r="G5176" s="52" t="n">
        <f aca="false">IF(-B5176&gt;C5176,1,0)</f>
        <v>0</v>
      </c>
      <c r="H5176" s="52" t="n">
        <f aca="false">IF(-B5176&gt;D5176,1,0)</f>
        <v>0</v>
      </c>
      <c r="I5176" s="52" t="n">
        <f aca="false">IF(-B5176&gt;E5176,1,0)</f>
        <v>0</v>
      </c>
      <c r="J5176" s="52" t="n">
        <f aca="false">IF(-B5176&gt;F5176,1,0)</f>
        <v>0</v>
      </c>
    </row>
    <row r="5177" customFormat="false" ht="15" hidden="false" customHeight="false" outlineLevel="0" collapsed="false">
      <c r="A5177" s="51" t="n">
        <f aca="false">Prices_MTM!A5410</f>
        <v>45359</v>
      </c>
      <c r="B5177" s="43" t="n">
        <f aca="false">Prices_MTM!I5410</f>
        <v>-55500.0000000014</v>
      </c>
      <c r="C5177" s="43" t="n">
        <f aca="false">-PERCENTILE(Prices_MTM!I5160:I5409,1-Inputs!$B$8)</f>
        <v>156849.999999999</v>
      </c>
      <c r="D5177" s="43" t="n">
        <f aca="false">NORMSINV(Inputs!$B$8)*STDEV(Prices_MTM!I5160:I5409)</f>
        <v>156294.074689048</v>
      </c>
      <c r="E5177" s="43" t="n">
        <f aca="false">-PERCENTILE(Prices_MTM!I5160:I5409,1-Inputs!$B$9)</f>
        <v>266835.000000001</v>
      </c>
      <c r="F5177" s="43" t="n">
        <f aca="false">NORMSINV(Inputs!$B$9)*STDEV(Prices_MTM!I5160:I5409)</f>
        <v>221049.692459215</v>
      </c>
      <c r="G5177" s="52" t="n">
        <f aca="false">IF(-B5177&gt;C5177,1,0)</f>
        <v>0</v>
      </c>
      <c r="H5177" s="52" t="n">
        <f aca="false">IF(-B5177&gt;D5177,1,0)</f>
        <v>0</v>
      </c>
      <c r="I5177" s="52" t="n">
        <f aca="false">IF(-B5177&gt;E5177,1,0)</f>
        <v>0</v>
      </c>
      <c r="J5177" s="52" t="n">
        <f aca="false">IF(-B5177&gt;F5177,1,0)</f>
        <v>0</v>
      </c>
    </row>
    <row r="5178" customFormat="false" ht="15" hidden="false" customHeight="false" outlineLevel="0" collapsed="false">
      <c r="A5178" s="51" t="n">
        <f aca="false">Prices_MTM!A5411</f>
        <v>45362</v>
      </c>
      <c r="B5178" s="43" t="n">
        <f aca="false">Prices_MTM!I5411</f>
        <v>33500.0000000015</v>
      </c>
      <c r="C5178" s="43" t="n">
        <f aca="false">-PERCENTILE(Prices_MTM!I5161:I5410,1-Inputs!$B$8)</f>
        <v>156849.999999999</v>
      </c>
      <c r="D5178" s="43" t="n">
        <f aca="false">NORMSINV(Inputs!$B$8)*STDEV(Prices_MTM!I5161:I5410)</f>
        <v>156333.643230322</v>
      </c>
      <c r="E5178" s="43" t="n">
        <f aca="false">-PERCENTILE(Prices_MTM!I5161:I5410,1-Inputs!$B$9)</f>
        <v>266835.000000001</v>
      </c>
      <c r="F5178" s="43" t="n">
        <f aca="false">NORMSINV(Inputs!$B$9)*STDEV(Prices_MTM!I5161:I5410)</f>
        <v>221105.655002243</v>
      </c>
      <c r="G5178" s="52" t="n">
        <f aca="false">IF(-B5178&gt;C5178,1,0)</f>
        <v>0</v>
      </c>
      <c r="H5178" s="52" t="n">
        <f aca="false">IF(-B5178&gt;D5178,1,0)</f>
        <v>0</v>
      </c>
      <c r="I5178" s="52" t="n">
        <f aca="false">IF(-B5178&gt;E5178,1,0)</f>
        <v>0</v>
      </c>
      <c r="J5178" s="52" t="n">
        <f aca="false">IF(-B5178&gt;F5178,1,0)</f>
        <v>0</v>
      </c>
    </row>
    <row r="5179" customFormat="false" ht="15" hidden="false" customHeight="false" outlineLevel="0" collapsed="false">
      <c r="A5179" s="51" t="n">
        <f aca="false">Prices_MTM!A5412</f>
        <v>45363</v>
      </c>
      <c r="B5179" s="43" t="n">
        <f aca="false">Prices_MTM!I5412</f>
        <v>-46999.9999999999</v>
      </c>
      <c r="C5179" s="43" t="n">
        <f aca="false">-PERCENTILE(Prices_MTM!I5162:I5411,1-Inputs!$B$8)</f>
        <v>156849.999999999</v>
      </c>
      <c r="D5179" s="43" t="n">
        <f aca="false">NORMSINV(Inputs!$B$8)*STDEV(Prices_MTM!I5162:I5411)</f>
        <v>156351.499721075</v>
      </c>
      <c r="E5179" s="43" t="n">
        <f aca="false">-PERCENTILE(Prices_MTM!I5162:I5411,1-Inputs!$B$9)</f>
        <v>266835.000000001</v>
      </c>
      <c r="F5179" s="43" t="n">
        <f aca="false">NORMSINV(Inputs!$B$9)*STDEV(Prices_MTM!I5162:I5411)</f>
        <v>221130.909777877</v>
      </c>
      <c r="G5179" s="52" t="n">
        <f aca="false">IF(-B5179&gt;C5179,1,0)</f>
        <v>0</v>
      </c>
      <c r="H5179" s="52" t="n">
        <f aca="false">IF(-B5179&gt;D5179,1,0)</f>
        <v>0</v>
      </c>
      <c r="I5179" s="52" t="n">
        <f aca="false">IF(-B5179&gt;E5179,1,0)</f>
        <v>0</v>
      </c>
      <c r="J5179" s="52" t="n">
        <f aca="false">IF(-B5179&gt;F5179,1,0)</f>
        <v>0</v>
      </c>
    </row>
    <row r="5180" customFormat="false" ht="15" hidden="false" customHeight="false" outlineLevel="0" collapsed="false">
      <c r="A5180" s="51" t="n">
        <f aca="false">Prices_MTM!A5413</f>
        <v>45364</v>
      </c>
      <c r="B5180" s="43" t="n">
        <f aca="false">Prices_MTM!I5413</f>
        <v>201499.999999999</v>
      </c>
      <c r="C5180" s="43" t="n">
        <f aca="false">-PERCENTILE(Prices_MTM!I5163:I5412,1-Inputs!$B$8)</f>
        <v>156849.999999999</v>
      </c>
      <c r="D5180" s="43" t="n">
        <f aca="false">NORMSINV(Inputs!$B$8)*STDEV(Prices_MTM!I5163:I5412)</f>
        <v>156221.412912755</v>
      </c>
      <c r="E5180" s="43" t="n">
        <f aca="false">-PERCENTILE(Prices_MTM!I5163:I5412,1-Inputs!$B$9)</f>
        <v>266835.000000001</v>
      </c>
      <c r="F5180" s="43" t="n">
        <f aca="false">NORMSINV(Inputs!$B$9)*STDEV(Prices_MTM!I5163:I5412)</f>
        <v>220946.925522369</v>
      </c>
      <c r="G5180" s="52" t="n">
        <f aca="false">IF(-B5180&gt;C5180,1,0)</f>
        <v>0</v>
      </c>
      <c r="H5180" s="52" t="n">
        <f aca="false">IF(-B5180&gt;D5180,1,0)</f>
        <v>0</v>
      </c>
      <c r="I5180" s="52" t="n">
        <f aca="false">IF(-B5180&gt;E5180,1,0)</f>
        <v>0</v>
      </c>
      <c r="J5180" s="52" t="n">
        <f aca="false">IF(-B5180&gt;F5180,1,0)</f>
        <v>0</v>
      </c>
    </row>
    <row r="5181" customFormat="false" ht="15" hidden="false" customHeight="false" outlineLevel="0" collapsed="false">
      <c r="A5181" s="51" t="n">
        <f aca="false">Prices_MTM!A5414</f>
        <v>45365</v>
      </c>
      <c r="B5181" s="43" t="n">
        <f aca="false">Prices_MTM!I5414</f>
        <v>38499.9999999998</v>
      </c>
      <c r="C5181" s="43" t="n">
        <f aca="false">-PERCENTILE(Prices_MTM!I5164:I5413,1-Inputs!$B$8)</f>
        <v>156849.999999999</v>
      </c>
      <c r="D5181" s="43" t="n">
        <f aca="false">NORMSINV(Inputs!$B$8)*STDEV(Prices_MTM!I5164:I5413)</f>
        <v>157451.150175493</v>
      </c>
      <c r="E5181" s="43" t="n">
        <f aca="false">-PERCENTILE(Prices_MTM!I5164:I5413,1-Inputs!$B$9)</f>
        <v>266835.000000001</v>
      </c>
      <c r="F5181" s="43" t="n">
        <f aca="false">NORMSINV(Inputs!$B$9)*STDEV(Prices_MTM!I5164:I5413)</f>
        <v>222686.166400659</v>
      </c>
      <c r="G5181" s="52" t="n">
        <f aca="false">IF(-B5181&gt;C5181,1,0)</f>
        <v>0</v>
      </c>
      <c r="H5181" s="52" t="n">
        <f aca="false">IF(-B5181&gt;D5181,1,0)</f>
        <v>0</v>
      </c>
      <c r="I5181" s="52" t="n">
        <f aca="false">IF(-B5181&gt;E5181,1,0)</f>
        <v>0</v>
      </c>
      <c r="J5181" s="52" t="n">
        <f aca="false">IF(-B5181&gt;F5181,1,0)</f>
        <v>0</v>
      </c>
    </row>
    <row r="5182" customFormat="false" ht="15" hidden="false" customHeight="false" outlineLevel="0" collapsed="false">
      <c r="A5182" s="51" t="n">
        <f aca="false">Prices_MTM!A5415</f>
        <v>45366</v>
      </c>
      <c r="B5182" s="43" t="n">
        <f aca="false">Prices_MTM!I5415</f>
        <v>16499.9999999999</v>
      </c>
      <c r="C5182" s="43" t="n">
        <f aca="false">-PERCENTILE(Prices_MTM!I5165:I5414,1-Inputs!$B$8)</f>
        <v>156849.999999999</v>
      </c>
      <c r="D5182" s="43" t="n">
        <f aca="false">NORMSINV(Inputs!$B$8)*STDEV(Prices_MTM!I5165:I5414)</f>
        <v>156686.4395403</v>
      </c>
      <c r="E5182" s="43" t="n">
        <f aca="false">-PERCENTILE(Prices_MTM!I5165:I5414,1-Inputs!$B$9)</f>
        <v>266835.000000001</v>
      </c>
      <c r="F5182" s="43" t="n">
        <f aca="false">NORMSINV(Inputs!$B$9)*STDEV(Prices_MTM!I5165:I5414)</f>
        <v>221604.621556007</v>
      </c>
      <c r="G5182" s="52" t="n">
        <f aca="false">IF(-B5182&gt;C5182,1,0)</f>
        <v>0</v>
      </c>
      <c r="H5182" s="52" t="n">
        <f aca="false">IF(-B5182&gt;D5182,1,0)</f>
        <v>0</v>
      </c>
      <c r="I5182" s="52" t="n">
        <f aca="false">IF(-B5182&gt;E5182,1,0)</f>
        <v>0</v>
      </c>
      <c r="J5182" s="52" t="n">
        <f aca="false">IF(-B5182&gt;F5182,1,0)</f>
        <v>0</v>
      </c>
    </row>
    <row r="5183" customFormat="false" ht="15" hidden="false" customHeight="false" outlineLevel="0" collapsed="false">
      <c r="A5183" s="51" t="n">
        <f aca="false">Prices_MTM!A5416</f>
        <v>45369</v>
      </c>
      <c r="B5183" s="43" t="n">
        <f aca="false">Prices_MTM!I5416</f>
        <v>120000.000000001</v>
      </c>
      <c r="C5183" s="43" t="n">
        <f aca="false">-PERCENTILE(Prices_MTM!I5166:I5415,1-Inputs!$B$8)</f>
        <v>156849.999999999</v>
      </c>
      <c r="D5183" s="43" t="n">
        <f aca="false">NORMSINV(Inputs!$B$8)*STDEV(Prices_MTM!I5166:I5415)</f>
        <v>156627.610011748</v>
      </c>
      <c r="E5183" s="43" t="n">
        <f aca="false">-PERCENTILE(Prices_MTM!I5166:I5415,1-Inputs!$B$9)</f>
        <v>266835.000000001</v>
      </c>
      <c r="F5183" s="43" t="n">
        <f aca="false">NORMSINV(Inputs!$B$9)*STDEV(Prices_MTM!I5166:I5415)</f>
        <v>221521.417831107</v>
      </c>
      <c r="G5183" s="52" t="n">
        <f aca="false">IF(-B5183&gt;C5183,1,0)</f>
        <v>0</v>
      </c>
      <c r="H5183" s="52" t="n">
        <f aca="false">IF(-B5183&gt;D5183,1,0)</f>
        <v>0</v>
      </c>
      <c r="I5183" s="52" t="n">
        <f aca="false">IF(-B5183&gt;E5183,1,0)</f>
        <v>0</v>
      </c>
      <c r="J5183" s="52" t="n">
        <f aca="false">IF(-B5183&gt;F5183,1,0)</f>
        <v>0</v>
      </c>
    </row>
    <row r="5184" customFormat="false" ht="15" hidden="false" customHeight="false" outlineLevel="0" collapsed="false">
      <c r="A5184" s="51" t="n">
        <f aca="false">Prices_MTM!A5417</f>
        <v>45370</v>
      </c>
      <c r="B5184" s="43" t="n">
        <f aca="false">Prices_MTM!I5417</f>
        <v>26499.9999999993</v>
      </c>
      <c r="C5184" s="43" t="n">
        <f aca="false">-PERCENTILE(Prices_MTM!I5167:I5416,1-Inputs!$B$8)</f>
        <v>156849.999999999</v>
      </c>
      <c r="D5184" s="43" t="n">
        <f aca="false">NORMSINV(Inputs!$B$8)*STDEV(Prices_MTM!I5167:I5416)</f>
        <v>157047.937090191</v>
      </c>
      <c r="E5184" s="43" t="n">
        <f aca="false">-PERCENTILE(Prices_MTM!I5167:I5416,1-Inputs!$B$9)</f>
        <v>266835.000000001</v>
      </c>
      <c r="F5184" s="43" t="n">
        <f aca="false">NORMSINV(Inputs!$B$9)*STDEV(Prices_MTM!I5167:I5416)</f>
        <v>222115.894439429</v>
      </c>
      <c r="G5184" s="52" t="n">
        <f aca="false">IF(-B5184&gt;C5184,1,0)</f>
        <v>0</v>
      </c>
      <c r="H5184" s="52" t="n">
        <f aca="false">IF(-B5184&gt;D5184,1,0)</f>
        <v>0</v>
      </c>
      <c r="I5184" s="52" t="n">
        <f aca="false">IF(-B5184&gt;E5184,1,0)</f>
        <v>0</v>
      </c>
      <c r="J5184" s="52" t="n">
        <f aca="false">IF(-B5184&gt;F5184,1,0)</f>
        <v>0</v>
      </c>
    </row>
    <row r="5185" customFormat="false" ht="15" hidden="false" customHeight="false" outlineLevel="0" collapsed="false">
      <c r="A5185" s="51" t="n">
        <f aca="false">Prices_MTM!A5418</f>
        <v>45371</v>
      </c>
      <c r="B5185" s="43" t="n">
        <f aca="false">Prices_MTM!I5418</f>
        <v>-80499.9999999992</v>
      </c>
      <c r="C5185" s="43" t="n">
        <f aca="false">-PERCENTILE(Prices_MTM!I5168:I5417,1-Inputs!$B$8)</f>
        <v>156849.999999999</v>
      </c>
      <c r="D5185" s="43" t="n">
        <f aca="false">NORMSINV(Inputs!$B$8)*STDEV(Prices_MTM!I5168:I5417)</f>
        <v>157041.612152294</v>
      </c>
      <c r="E5185" s="43" t="n">
        <f aca="false">-PERCENTILE(Prices_MTM!I5168:I5417,1-Inputs!$B$9)</f>
        <v>266835.000000001</v>
      </c>
      <c r="F5185" s="43" t="n">
        <f aca="false">NORMSINV(Inputs!$B$9)*STDEV(Prices_MTM!I5168:I5417)</f>
        <v>222106.94895906</v>
      </c>
      <c r="G5185" s="52" t="n">
        <f aca="false">IF(-B5185&gt;C5185,1,0)</f>
        <v>0</v>
      </c>
      <c r="H5185" s="52" t="n">
        <f aca="false">IF(-B5185&gt;D5185,1,0)</f>
        <v>0</v>
      </c>
      <c r="I5185" s="52" t="n">
        <f aca="false">IF(-B5185&gt;E5185,1,0)</f>
        <v>0</v>
      </c>
      <c r="J5185" s="52" t="n">
        <f aca="false">IF(-B5185&gt;F5185,1,0)</f>
        <v>0</v>
      </c>
    </row>
    <row r="5186" customFormat="false" ht="15" hidden="false" customHeight="false" outlineLevel="0" collapsed="false">
      <c r="A5186" s="51" t="n">
        <f aca="false">Prices_MTM!A5419</f>
        <v>45372</v>
      </c>
      <c r="B5186" s="43" t="n">
        <f aca="false">Prices_MTM!I5419</f>
        <v>-37500.0000000014</v>
      </c>
      <c r="C5186" s="43" t="n">
        <f aca="false">-PERCENTILE(Prices_MTM!I5169:I5418,1-Inputs!$B$8)</f>
        <v>156849.999999999</v>
      </c>
      <c r="D5186" s="43" t="n">
        <f aca="false">NORMSINV(Inputs!$B$8)*STDEV(Prices_MTM!I5169:I5418)</f>
        <v>157162.775101207</v>
      </c>
      <c r="E5186" s="43" t="n">
        <f aca="false">-PERCENTILE(Prices_MTM!I5169:I5418,1-Inputs!$B$9)</f>
        <v>266835.000000001</v>
      </c>
      <c r="F5186" s="43" t="n">
        <f aca="false">NORMSINV(Inputs!$B$9)*STDEV(Prices_MTM!I5169:I5418)</f>
        <v>222278.312029912</v>
      </c>
      <c r="G5186" s="52" t="n">
        <f aca="false">IF(-B5186&gt;C5186,1,0)</f>
        <v>0</v>
      </c>
      <c r="H5186" s="52" t="n">
        <f aca="false">IF(-B5186&gt;D5186,1,0)</f>
        <v>0</v>
      </c>
      <c r="I5186" s="52" t="n">
        <f aca="false">IF(-B5186&gt;E5186,1,0)</f>
        <v>0</v>
      </c>
      <c r="J5186" s="52" t="n">
        <f aca="false">IF(-B5186&gt;F5186,1,0)</f>
        <v>0</v>
      </c>
    </row>
    <row r="5187" customFormat="false" ht="15" hidden="false" customHeight="false" outlineLevel="0" collapsed="false">
      <c r="A5187" s="51" t="n">
        <f aca="false">Prices_MTM!A5420</f>
        <v>45373</v>
      </c>
      <c r="B5187" s="43" t="n">
        <f aca="false">Prices_MTM!I5420</f>
        <v>-86500.0000000002</v>
      </c>
      <c r="C5187" s="43" t="n">
        <f aca="false">-PERCENTILE(Prices_MTM!I5170:I5419,1-Inputs!$B$8)</f>
        <v>152775</v>
      </c>
      <c r="D5187" s="43" t="n">
        <f aca="false">NORMSINV(Inputs!$B$8)*STDEV(Prices_MTM!I5170:I5419)</f>
        <v>155724.765462726</v>
      </c>
      <c r="E5187" s="43" t="n">
        <f aca="false">-PERCENTILE(Prices_MTM!I5170:I5419,1-Inputs!$B$9)</f>
        <v>266835.000000001</v>
      </c>
      <c r="F5187" s="43" t="n">
        <f aca="false">NORMSINV(Inputs!$B$9)*STDEV(Prices_MTM!I5170:I5419)</f>
        <v>220244.507556057</v>
      </c>
      <c r="G5187" s="52" t="n">
        <f aca="false">IF(-B5187&gt;C5187,1,0)</f>
        <v>0</v>
      </c>
      <c r="H5187" s="52" t="n">
        <f aca="false">IF(-B5187&gt;D5187,1,0)</f>
        <v>0</v>
      </c>
      <c r="I5187" s="52" t="n">
        <f aca="false">IF(-B5187&gt;E5187,1,0)</f>
        <v>0</v>
      </c>
      <c r="J5187" s="52" t="n">
        <f aca="false">IF(-B5187&gt;F5187,1,0)</f>
        <v>0</v>
      </c>
    </row>
    <row r="5188" customFormat="false" ht="15" hidden="false" customHeight="false" outlineLevel="0" collapsed="false">
      <c r="A5188" s="51" t="n">
        <f aca="false">Prices_MTM!A5421</f>
        <v>45376</v>
      </c>
      <c r="B5188" s="43" t="n">
        <f aca="false">Prices_MTM!I5421</f>
        <v>65500.0000000001</v>
      </c>
      <c r="C5188" s="43" t="n">
        <f aca="false">-PERCENTILE(Prices_MTM!I5171:I5420,1-Inputs!$B$8)</f>
        <v>152500</v>
      </c>
      <c r="D5188" s="43" t="n">
        <f aca="false">NORMSINV(Inputs!$B$8)*STDEV(Prices_MTM!I5171:I5420)</f>
        <v>153640.550527253</v>
      </c>
      <c r="E5188" s="43" t="n">
        <f aca="false">-PERCENTILE(Prices_MTM!I5171:I5420,1-Inputs!$B$9)</f>
        <v>266835.000000001</v>
      </c>
      <c r="F5188" s="43" t="n">
        <f aca="false">NORMSINV(Inputs!$B$9)*STDEV(Prices_MTM!I5171:I5420)</f>
        <v>217296.762598855</v>
      </c>
      <c r="G5188" s="52" t="n">
        <f aca="false">IF(-B5188&gt;C5188,1,0)</f>
        <v>0</v>
      </c>
      <c r="H5188" s="52" t="n">
        <f aca="false">IF(-B5188&gt;D5188,1,0)</f>
        <v>0</v>
      </c>
      <c r="I5188" s="52" t="n">
        <f aca="false">IF(-B5188&gt;E5188,1,0)</f>
        <v>0</v>
      </c>
      <c r="J5188" s="52" t="n">
        <f aca="false">IF(-B5188&gt;F5188,1,0)</f>
        <v>0</v>
      </c>
    </row>
    <row r="5189" customFormat="false" ht="15" hidden="false" customHeight="false" outlineLevel="0" collapsed="false">
      <c r="A5189" s="51" t="n">
        <f aca="false">Prices_MTM!A5422</f>
        <v>45377</v>
      </c>
      <c r="B5189" s="43" t="n">
        <f aca="false">Prices_MTM!I5422</f>
        <v>13500.0000000005</v>
      </c>
      <c r="C5189" s="43" t="n">
        <f aca="false">-PERCENTILE(Prices_MTM!I5172:I5421,1-Inputs!$B$8)</f>
        <v>152500</v>
      </c>
      <c r="D5189" s="43" t="n">
        <f aca="false">NORMSINV(Inputs!$B$8)*STDEV(Prices_MTM!I5172:I5421)</f>
        <v>153153.57451102</v>
      </c>
      <c r="E5189" s="43" t="n">
        <f aca="false">-PERCENTILE(Prices_MTM!I5172:I5421,1-Inputs!$B$9)</f>
        <v>266835.000000001</v>
      </c>
      <c r="F5189" s="43" t="n">
        <f aca="false">NORMSINV(Inputs!$B$9)*STDEV(Prices_MTM!I5172:I5421)</f>
        <v>216608.023125926</v>
      </c>
      <c r="G5189" s="52" t="n">
        <f aca="false">IF(-B5189&gt;C5189,1,0)</f>
        <v>0</v>
      </c>
      <c r="H5189" s="52" t="n">
        <f aca="false">IF(-B5189&gt;D5189,1,0)</f>
        <v>0</v>
      </c>
      <c r="I5189" s="52" t="n">
        <f aca="false">IF(-B5189&gt;E5189,1,0)</f>
        <v>0</v>
      </c>
      <c r="J5189" s="52" t="n">
        <f aca="false">IF(-B5189&gt;F5189,1,0)</f>
        <v>0</v>
      </c>
    </row>
    <row r="5190" customFormat="false" ht="15" hidden="false" customHeight="false" outlineLevel="0" collapsed="false">
      <c r="A5190" s="51" t="n">
        <f aca="false">Prices_MTM!A5423</f>
        <v>45378</v>
      </c>
      <c r="B5190" s="43" t="n">
        <f aca="false">Prices_MTM!I5423</f>
        <v>22500.0000000009</v>
      </c>
      <c r="C5190" s="43" t="n">
        <f aca="false">-PERCENTILE(Prices_MTM!I5173:I5422,1-Inputs!$B$8)</f>
        <v>152500</v>
      </c>
      <c r="D5190" s="43" t="n">
        <f aca="false">NORMSINV(Inputs!$B$8)*STDEV(Prices_MTM!I5173:I5422)</f>
        <v>153058.709175237</v>
      </c>
      <c r="E5190" s="43" t="n">
        <f aca="false">-PERCENTILE(Prices_MTM!I5173:I5422,1-Inputs!$B$9)</f>
        <v>266835.000000001</v>
      </c>
      <c r="F5190" s="43" t="n">
        <f aca="false">NORMSINV(Inputs!$B$9)*STDEV(Prices_MTM!I5173:I5422)</f>
        <v>216473.853271172</v>
      </c>
      <c r="G5190" s="52" t="n">
        <f aca="false">IF(-B5190&gt;C5190,1,0)</f>
        <v>0</v>
      </c>
      <c r="H5190" s="52" t="n">
        <f aca="false">IF(-B5190&gt;D5190,1,0)</f>
        <v>0</v>
      </c>
      <c r="I5190" s="52" t="n">
        <f aca="false">IF(-B5190&gt;E5190,1,0)</f>
        <v>0</v>
      </c>
      <c r="J5190" s="52" t="n">
        <f aca="false">IF(-B5190&gt;F5190,1,0)</f>
        <v>0</v>
      </c>
    </row>
    <row r="5191" customFormat="false" ht="15" hidden="false" customHeight="false" outlineLevel="0" collapsed="false">
      <c r="A5191" s="51" t="n">
        <f aca="false">Prices_MTM!A5424</f>
        <v>45379</v>
      </c>
      <c r="B5191" s="43" t="n">
        <f aca="false">Prices_MTM!I5424</f>
        <v>119499.999999999</v>
      </c>
      <c r="C5191" s="43" t="n">
        <f aca="false">-PERCENTILE(Prices_MTM!I5174:I5423,1-Inputs!$B$8)</f>
        <v>152500</v>
      </c>
      <c r="D5191" s="43" t="n">
        <f aca="false">NORMSINV(Inputs!$B$8)*STDEV(Prices_MTM!I5174:I5423)</f>
        <v>153054.308726408</v>
      </c>
      <c r="E5191" s="43" t="n">
        <f aca="false">-PERCENTILE(Prices_MTM!I5174:I5423,1-Inputs!$B$9)</f>
        <v>266835.000000001</v>
      </c>
      <c r="F5191" s="43" t="n">
        <f aca="false">NORMSINV(Inputs!$B$9)*STDEV(Prices_MTM!I5174:I5423)</f>
        <v>216467.629632418</v>
      </c>
      <c r="G5191" s="52" t="n">
        <f aca="false">IF(-B5191&gt;C5191,1,0)</f>
        <v>0</v>
      </c>
      <c r="H5191" s="52" t="n">
        <f aca="false">IF(-B5191&gt;D5191,1,0)</f>
        <v>0</v>
      </c>
      <c r="I5191" s="52" t="n">
        <f aca="false">IF(-B5191&gt;E5191,1,0)</f>
        <v>0</v>
      </c>
      <c r="J5191" s="52" t="n">
        <f aca="false">IF(-B5191&gt;F5191,1,0)</f>
        <v>0</v>
      </c>
    </row>
    <row r="5192" customFormat="false" ht="15" hidden="false" customHeight="false" outlineLevel="0" collapsed="false">
      <c r="A5192" s="51" t="n">
        <f aca="false">Prices_MTM!A5425</f>
        <v>45384</v>
      </c>
      <c r="B5192" s="43" t="n">
        <f aca="false">Prices_MTM!I5425</f>
        <v>126000.000000001</v>
      </c>
      <c r="C5192" s="43" t="n">
        <f aca="false">-PERCENTILE(Prices_MTM!I5175:I5424,1-Inputs!$B$8)</f>
        <v>152500</v>
      </c>
      <c r="D5192" s="43" t="n">
        <f aca="false">NORMSINV(Inputs!$B$8)*STDEV(Prices_MTM!I5175:I5424)</f>
        <v>153393.143427513</v>
      </c>
      <c r="E5192" s="43" t="n">
        <f aca="false">-PERCENTILE(Prices_MTM!I5175:I5424,1-Inputs!$B$9)</f>
        <v>266835.000000001</v>
      </c>
      <c r="F5192" s="43" t="n">
        <f aca="false">NORMSINV(Inputs!$B$9)*STDEV(Prices_MTM!I5175:I5424)</f>
        <v>216946.850016317</v>
      </c>
      <c r="G5192" s="52" t="n">
        <f aca="false">IF(-B5192&gt;C5192,1,0)</f>
        <v>0</v>
      </c>
      <c r="H5192" s="52" t="n">
        <f aca="false">IF(-B5192&gt;D5192,1,0)</f>
        <v>0</v>
      </c>
      <c r="I5192" s="52" t="n">
        <f aca="false">IF(-B5192&gt;E5192,1,0)</f>
        <v>0</v>
      </c>
      <c r="J5192" s="52" t="n">
        <f aca="false">IF(-B5192&gt;F5192,1,0)</f>
        <v>0</v>
      </c>
    </row>
    <row r="5193" customFormat="false" ht="15" hidden="false" customHeight="false" outlineLevel="0" collapsed="false">
      <c r="A5193" s="51" t="n">
        <f aca="false">Prices_MTM!A5426</f>
        <v>45385</v>
      </c>
      <c r="B5193" s="43" t="n">
        <f aca="false">Prices_MTM!I5426</f>
        <v>-121500</v>
      </c>
      <c r="C5193" s="43" t="n">
        <f aca="false">-PERCENTILE(Prices_MTM!I5176:I5425,1-Inputs!$B$8)</f>
        <v>152500</v>
      </c>
      <c r="D5193" s="43" t="n">
        <f aca="false">NORMSINV(Inputs!$B$8)*STDEV(Prices_MTM!I5176:I5425)</f>
        <v>153785.072652431</v>
      </c>
      <c r="E5193" s="43" t="n">
        <f aca="false">-PERCENTILE(Prices_MTM!I5176:I5425,1-Inputs!$B$9)</f>
        <v>266835.000000001</v>
      </c>
      <c r="F5193" s="43" t="n">
        <f aca="false">NORMSINV(Inputs!$B$9)*STDEV(Prices_MTM!I5176:I5425)</f>
        <v>217501.162998472</v>
      </c>
      <c r="G5193" s="52" t="n">
        <f aca="false">IF(-B5193&gt;C5193,1,0)</f>
        <v>0</v>
      </c>
      <c r="H5193" s="52" t="n">
        <f aca="false">IF(-B5193&gt;D5193,1,0)</f>
        <v>0</v>
      </c>
      <c r="I5193" s="52" t="n">
        <f aca="false">IF(-B5193&gt;E5193,1,0)</f>
        <v>0</v>
      </c>
      <c r="J5193" s="52" t="n">
        <f aca="false">IF(-B5193&gt;F5193,1,0)</f>
        <v>0</v>
      </c>
    </row>
    <row r="5194" customFormat="false" ht="15" hidden="false" customHeight="false" outlineLevel="0" collapsed="false">
      <c r="A5194" s="51" t="n">
        <f aca="false">Prices_MTM!A5427</f>
        <v>45386</v>
      </c>
      <c r="B5194" s="43" t="n">
        <f aca="false">Prices_MTM!I5427</f>
        <v>129000.000000001</v>
      </c>
      <c r="C5194" s="43" t="n">
        <f aca="false">-PERCENTILE(Prices_MTM!I5177:I5426,1-Inputs!$B$8)</f>
        <v>152500</v>
      </c>
      <c r="D5194" s="43" t="n">
        <f aca="false">NORMSINV(Inputs!$B$8)*STDEV(Prices_MTM!I5177:I5426)</f>
        <v>154333.664982771</v>
      </c>
      <c r="E5194" s="43" t="n">
        <f aca="false">-PERCENTILE(Prices_MTM!I5177:I5426,1-Inputs!$B$9)</f>
        <v>266835.000000001</v>
      </c>
      <c r="F5194" s="43" t="n">
        <f aca="false">NORMSINV(Inputs!$B$9)*STDEV(Prices_MTM!I5177:I5426)</f>
        <v>218277.047600293</v>
      </c>
      <c r="G5194" s="52" t="n">
        <f aca="false">IF(-B5194&gt;C5194,1,0)</f>
        <v>0</v>
      </c>
      <c r="H5194" s="52" t="n">
        <f aca="false">IF(-B5194&gt;D5194,1,0)</f>
        <v>0</v>
      </c>
      <c r="I5194" s="52" t="n">
        <f aca="false">IF(-B5194&gt;E5194,1,0)</f>
        <v>0</v>
      </c>
      <c r="J5194" s="52" t="n">
        <f aca="false">IF(-B5194&gt;F5194,1,0)</f>
        <v>0</v>
      </c>
    </row>
    <row r="5195" customFormat="false" ht="15" hidden="false" customHeight="false" outlineLevel="0" collapsed="false">
      <c r="A5195" s="51" t="n">
        <f aca="false">Prices_MTM!A5428</f>
        <v>45387</v>
      </c>
      <c r="B5195" s="43" t="n">
        <f aca="false">Prices_MTM!I5428</f>
        <v>-92500.0000000011</v>
      </c>
      <c r="C5195" s="43" t="n">
        <f aca="false">-PERCENTILE(Prices_MTM!I5178:I5427,1-Inputs!$B$8)</f>
        <v>152500</v>
      </c>
      <c r="D5195" s="43" t="n">
        <f aca="false">NORMSINV(Inputs!$B$8)*STDEV(Prices_MTM!I5178:I5427)</f>
        <v>154864.769575281</v>
      </c>
      <c r="E5195" s="43" t="n">
        <f aca="false">-PERCENTILE(Prices_MTM!I5178:I5427,1-Inputs!$B$9)</f>
        <v>266835.000000001</v>
      </c>
      <c r="F5195" s="43" t="n">
        <f aca="false">NORMSINV(Inputs!$B$9)*STDEV(Prices_MTM!I5178:I5427)</f>
        <v>219028.198960776</v>
      </c>
      <c r="G5195" s="52" t="n">
        <f aca="false">IF(-B5195&gt;C5195,1,0)</f>
        <v>0</v>
      </c>
      <c r="H5195" s="52" t="n">
        <f aca="false">IF(-B5195&gt;D5195,1,0)</f>
        <v>0</v>
      </c>
      <c r="I5195" s="52" t="n">
        <f aca="false">IF(-B5195&gt;E5195,1,0)</f>
        <v>0</v>
      </c>
      <c r="J5195" s="52" t="n">
        <f aca="false">IF(-B5195&gt;F5195,1,0)</f>
        <v>0</v>
      </c>
    </row>
    <row r="5196" customFormat="false" ht="15" hidden="false" customHeight="false" outlineLevel="0" collapsed="false">
      <c r="A5196" s="51" t="n">
        <f aca="false">Prices_MTM!A5429</f>
        <v>45390</v>
      </c>
      <c r="B5196" s="43" t="n">
        <f aca="false">Prices_MTM!I5429</f>
        <v>8999.99999999963</v>
      </c>
      <c r="C5196" s="43" t="n">
        <f aca="false">-PERCENTILE(Prices_MTM!I5179:I5428,1-Inputs!$B$8)</f>
        <v>152500</v>
      </c>
      <c r="D5196" s="43" t="n">
        <f aca="false">NORMSINV(Inputs!$B$8)*STDEV(Prices_MTM!I5179:I5428)</f>
        <v>153734.605619507</v>
      </c>
      <c r="E5196" s="43" t="n">
        <f aca="false">-PERCENTILE(Prices_MTM!I5179:I5428,1-Inputs!$B$9)</f>
        <v>266835.000000001</v>
      </c>
      <c r="F5196" s="43" t="n">
        <f aca="false">NORMSINV(Inputs!$B$9)*STDEV(Prices_MTM!I5179:I5428)</f>
        <v>217429.786510723</v>
      </c>
      <c r="G5196" s="52" t="n">
        <f aca="false">IF(-B5196&gt;C5196,1,0)</f>
        <v>0</v>
      </c>
      <c r="H5196" s="52" t="n">
        <f aca="false">IF(-B5196&gt;D5196,1,0)</f>
        <v>0</v>
      </c>
      <c r="I5196" s="52" t="n">
        <f aca="false">IF(-B5196&gt;E5196,1,0)</f>
        <v>0</v>
      </c>
      <c r="J5196" s="52" t="n">
        <f aca="false">IF(-B5196&gt;F5196,1,0)</f>
        <v>0</v>
      </c>
    </row>
    <row r="5197" customFormat="false" ht="15" hidden="false" customHeight="false" outlineLevel="0" collapsed="false">
      <c r="A5197" s="51" t="n">
        <f aca="false">Prices_MTM!A5430</f>
        <v>45391</v>
      </c>
      <c r="B5197" s="43" t="n">
        <f aca="false">Prices_MTM!I5430</f>
        <v>-139999.999999998</v>
      </c>
      <c r="C5197" s="43" t="n">
        <f aca="false">-PERCENTILE(Prices_MTM!I5180:I5429,1-Inputs!$B$8)</f>
        <v>152500</v>
      </c>
      <c r="D5197" s="43" t="n">
        <f aca="false">NORMSINV(Inputs!$B$8)*STDEV(Prices_MTM!I5180:I5429)</f>
        <v>153675.604946968</v>
      </c>
      <c r="E5197" s="43" t="n">
        <f aca="false">-PERCENTILE(Prices_MTM!I5180:I5429,1-Inputs!$B$9)</f>
        <v>266835.000000001</v>
      </c>
      <c r="F5197" s="43" t="n">
        <f aca="false">NORMSINV(Inputs!$B$9)*STDEV(Prices_MTM!I5180:I5429)</f>
        <v>217346.340733616</v>
      </c>
      <c r="G5197" s="52" t="n">
        <f aca="false">IF(-B5197&gt;C5197,1,0)</f>
        <v>0</v>
      </c>
      <c r="H5197" s="52" t="n">
        <f aca="false">IF(-B5197&gt;D5197,1,0)</f>
        <v>0</v>
      </c>
      <c r="I5197" s="52" t="n">
        <f aca="false">IF(-B5197&gt;E5197,1,0)</f>
        <v>0</v>
      </c>
      <c r="J5197" s="52" t="n">
        <f aca="false">IF(-B5197&gt;F5197,1,0)</f>
        <v>0</v>
      </c>
    </row>
    <row r="5198" customFormat="false" ht="15" hidden="false" customHeight="false" outlineLevel="0" collapsed="false">
      <c r="A5198" s="51" t="n">
        <f aca="false">Prices_MTM!A5431</f>
        <v>45392</v>
      </c>
      <c r="B5198" s="43" t="n">
        <f aca="false">Prices_MTM!I5431</f>
        <v>122000</v>
      </c>
      <c r="C5198" s="43" t="n">
        <f aca="false">-PERCENTILE(Prices_MTM!I5181:I5430,1-Inputs!$B$8)</f>
        <v>152500</v>
      </c>
      <c r="D5198" s="43" t="n">
        <f aca="false">NORMSINV(Inputs!$B$8)*STDEV(Prices_MTM!I5181:I5430)</f>
        <v>154390.481973761</v>
      </c>
      <c r="E5198" s="43" t="n">
        <f aca="false">-PERCENTILE(Prices_MTM!I5181:I5430,1-Inputs!$B$9)</f>
        <v>266835.000000001</v>
      </c>
      <c r="F5198" s="43" t="n">
        <f aca="false">NORMSINV(Inputs!$B$9)*STDEV(Prices_MTM!I5181:I5430)</f>
        <v>218357.404954913</v>
      </c>
      <c r="G5198" s="52" t="n">
        <f aca="false">IF(-B5198&gt;C5198,1,0)</f>
        <v>0</v>
      </c>
      <c r="H5198" s="52" t="n">
        <f aca="false">IF(-B5198&gt;D5198,1,0)</f>
        <v>0</v>
      </c>
      <c r="I5198" s="52" t="n">
        <f aca="false">IF(-B5198&gt;E5198,1,0)</f>
        <v>0</v>
      </c>
      <c r="J5198" s="52" t="n">
        <f aca="false">IF(-B5198&gt;F5198,1,0)</f>
        <v>0</v>
      </c>
    </row>
    <row r="5199" customFormat="false" ht="15" hidden="false" customHeight="false" outlineLevel="0" collapsed="false">
      <c r="A5199" s="51" t="n">
        <f aca="false">Prices_MTM!A5432</f>
        <v>45393</v>
      </c>
      <c r="B5199" s="43" t="n">
        <f aca="false">Prices_MTM!I5432</f>
        <v>-115000</v>
      </c>
      <c r="C5199" s="43" t="n">
        <f aca="false">-PERCENTILE(Prices_MTM!I5182:I5431,1-Inputs!$B$8)</f>
        <v>152500</v>
      </c>
      <c r="D5199" s="43" t="n">
        <f aca="false">NORMSINV(Inputs!$B$8)*STDEV(Prices_MTM!I5182:I5431)</f>
        <v>154623.675836016</v>
      </c>
      <c r="E5199" s="43" t="n">
        <f aca="false">-PERCENTILE(Prices_MTM!I5182:I5431,1-Inputs!$B$9)</f>
        <v>266835.000000001</v>
      </c>
      <c r="F5199" s="43" t="n">
        <f aca="false">NORMSINV(Inputs!$B$9)*STDEV(Prices_MTM!I5182:I5431)</f>
        <v>218687.215484438</v>
      </c>
      <c r="G5199" s="52" t="n">
        <f aca="false">IF(-B5199&gt;C5199,1,0)</f>
        <v>0</v>
      </c>
      <c r="H5199" s="52" t="n">
        <f aca="false">IF(-B5199&gt;D5199,1,0)</f>
        <v>0</v>
      </c>
      <c r="I5199" s="52" t="n">
        <f aca="false">IF(-B5199&gt;E5199,1,0)</f>
        <v>0</v>
      </c>
      <c r="J5199" s="52" t="n">
        <f aca="false">IF(-B5199&gt;F5199,1,0)</f>
        <v>0</v>
      </c>
    </row>
    <row r="5200" customFormat="false" ht="15" hidden="false" customHeight="false" outlineLevel="0" collapsed="false">
      <c r="A5200" s="51" t="n">
        <f aca="false">Prices_MTM!A5433</f>
        <v>45394</v>
      </c>
      <c r="B5200" s="43" t="n">
        <f aca="false">Prices_MTM!I5433</f>
        <v>-14500.0000000017</v>
      </c>
      <c r="C5200" s="43" t="n">
        <f aca="false">-PERCENTILE(Prices_MTM!I5183:I5432,1-Inputs!$B$8)</f>
        <v>152500</v>
      </c>
      <c r="D5200" s="43" t="n">
        <f aca="false">NORMSINV(Inputs!$B$8)*STDEV(Prices_MTM!I5183:I5432)</f>
        <v>154774.164053883</v>
      </c>
      <c r="E5200" s="43" t="n">
        <f aca="false">-PERCENTILE(Prices_MTM!I5183:I5432,1-Inputs!$B$9)</f>
        <v>266835.000000001</v>
      </c>
      <c r="F5200" s="43" t="n">
        <f aca="false">NORMSINV(Inputs!$B$9)*STDEV(Prices_MTM!I5183:I5432)</f>
        <v>218900.053842798</v>
      </c>
      <c r="G5200" s="52" t="n">
        <f aca="false">IF(-B5200&gt;C5200,1,0)</f>
        <v>0</v>
      </c>
      <c r="H5200" s="52" t="n">
        <f aca="false">IF(-B5200&gt;D5200,1,0)</f>
        <v>0</v>
      </c>
      <c r="I5200" s="52" t="n">
        <f aca="false">IF(-B5200&gt;E5200,1,0)</f>
        <v>0</v>
      </c>
      <c r="J5200" s="52" t="n">
        <f aca="false">IF(-B5200&gt;F5200,1,0)</f>
        <v>0</v>
      </c>
    </row>
    <row r="5201" customFormat="false" ht="15" hidden="false" customHeight="false" outlineLevel="0" collapsed="false">
      <c r="A5201" s="51" t="n">
        <f aca="false">Prices_MTM!A5434</f>
        <v>45397</v>
      </c>
      <c r="B5201" s="43" t="n">
        <f aca="false">Prices_MTM!I5434</f>
        <v>89000.0000000001</v>
      </c>
      <c r="C5201" s="43" t="n">
        <f aca="false">-PERCENTILE(Prices_MTM!I5184:I5433,1-Inputs!$B$8)</f>
        <v>152500</v>
      </c>
      <c r="D5201" s="43" t="n">
        <f aca="false">NORMSINV(Inputs!$B$8)*STDEV(Prices_MTM!I5184:I5433)</f>
        <v>154096.101119225</v>
      </c>
      <c r="E5201" s="43" t="n">
        <f aca="false">-PERCENTILE(Prices_MTM!I5184:I5433,1-Inputs!$B$9)</f>
        <v>266835.000000001</v>
      </c>
      <c r="F5201" s="43" t="n">
        <f aca="false">NORMSINV(Inputs!$B$9)*STDEV(Prices_MTM!I5184:I5433)</f>
        <v>217941.056494547</v>
      </c>
      <c r="G5201" s="52" t="n">
        <f aca="false">IF(-B5201&gt;C5201,1,0)</f>
        <v>0</v>
      </c>
      <c r="H5201" s="52" t="n">
        <f aca="false">IF(-B5201&gt;D5201,1,0)</f>
        <v>0</v>
      </c>
      <c r="I5201" s="52" t="n">
        <f aca="false">IF(-B5201&gt;E5201,1,0)</f>
        <v>0</v>
      </c>
      <c r="J5201" s="52" t="n">
        <f aca="false">IF(-B5201&gt;F5201,1,0)</f>
        <v>0</v>
      </c>
    </row>
    <row r="5202" customFormat="false" ht="15" hidden="false" customHeight="false" outlineLevel="0" collapsed="false">
      <c r="A5202" s="51" t="n">
        <f aca="false">Prices_MTM!A5435</f>
        <v>45398</v>
      </c>
      <c r="B5202" s="43" t="n">
        <f aca="false">Prices_MTM!I5435</f>
        <v>-28499.999999999</v>
      </c>
      <c r="C5202" s="43" t="n">
        <f aca="false">-PERCENTILE(Prices_MTM!I5185:I5434,1-Inputs!$B$8)</f>
        <v>152500</v>
      </c>
      <c r="D5202" s="43" t="n">
        <f aca="false">NORMSINV(Inputs!$B$8)*STDEV(Prices_MTM!I5185:I5434)</f>
        <v>154326.727508424</v>
      </c>
      <c r="E5202" s="43" t="n">
        <f aca="false">-PERCENTILE(Prices_MTM!I5185:I5434,1-Inputs!$B$9)</f>
        <v>266835.000000001</v>
      </c>
      <c r="F5202" s="43" t="n">
        <f aca="false">NORMSINV(Inputs!$B$9)*STDEV(Prices_MTM!I5185:I5434)</f>
        <v>218267.235797933</v>
      </c>
      <c r="G5202" s="52" t="n">
        <f aca="false">IF(-B5202&gt;C5202,1,0)</f>
        <v>0</v>
      </c>
      <c r="H5202" s="52" t="n">
        <f aca="false">IF(-B5202&gt;D5202,1,0)</f>
        <v>0</v>
      </c>
      <c r="I5202" s="52" t="n">
        <f aca="false">IF(-B5202&gt;E5202,1,0)</f>
        <v>0</v>
      </c>
      <c r="J5202" s="52" t="n">
        <f aca="false">IF(-B5202&gt;F5202,1,0)</f>
        <v>0</v>
      </c>
    </row>
    <row r="5203" customFormat="false" ht="15" hidden="false" customHeight="false" outlineLevel="0" collapsed="false">
      <c r="A5203" s="51" t="n">
        <f aca="false">Prices_MTM!A5436</f>
        <v>45399</v>
      </c>
      <c r="B5203" s="43" t="n">
        <f aca="false">Prices_MTM!I5436</f>
        <v>-169500.000000001</v>
      </c>
      <c r="C5203" s="43" t="n">
        <f aca="false">-PERCENTILE(Prices_MTM!I5186:I5435,1-Inputs!$B$8)</f>
        <v>152500</v>
      </c>
      <c r="D5203" s="43" t="n">
        <f aca="false">NORMSINV(Inputs!$B$8)*STDEV(Prices_MTM!I5186:I5435)</f>
        <v>154352.882791031</v>
      </c>
      <c r="E5203" s="43" t="n">
        <f aca="false">-PERCENTILE(Prices_MTM!I5186:I5435,1-Inputs!$B$9)</f>
        <v>266835.000000001</v>
      </c>
      <c r="F5203" s="43" t="n">
        <f aca="false">NORMSINV(Inputs!$B$9)*STDEV(Prices_MTM!I5186:I5435)</f>
        <v>218304.227713256</v>
      </c>
      <c r="G5203" s="52" t="n">
        <f aca="false">IF(-B5203&gt;C5203,1,0)</f>
        <v>1</v>
      </c>
      <c r="H5203" s="52" t="n">
        <f aca="false">IF(-B5203&gt;D5203,1,0)</f>
        <v>1</v>
      </c>
      <c r="I5203" s="52" t="n">
        <f aca="false">IF(-B5203&gt;E5203,1,0)</f>
        <v>0</v>
      </c>
      <c r="J5203" s="52" t="n">
        <f aca="false">IF(-B5203&gt;F5203,1,0)</f>
        <v>0</v>
      </c>
    </row>
    <row r="5204" customFormat="false" ht="15" hidden="false" customHeight="false" outlineLevel="0" collapsed="false">
      <c r="A5204" s="51" t="n">
        <f aca="false">Prices_MTM!A5437</f>
        <v>45400</v>
      </c>
      <c r="B5204" s="43" t="n">
        <f aca="false">Prices_MTM!I5437</f>
        <v>52000.0000000003</v>
      </c>
      <c r="C5204" s="43" t="n">
        <f aca="false">-PERCENTILE(Prices_MTM!I5187:I5436,1-Inputs!$B$8)</f>
        <v>152775</v>
      </c>
      <c r="D5204" s="43" t="n">
        <f aca="false">NORMSINV(Inputs!$B$8)*STDEV(Prices_MTM!I5187:I5436)</f>
        <v>155331.835467171</v>
      </c>
      <c r="E5204" s="43" t="n">
        <f aca="false">-PERCENTILE(Prices_MTM!I5187:I5436,1-Inputs!$B$9)</f>
        <v>266835.000000001</v>
      </c>
      <c r="F5204" s="43" t="n">
        <f aca="false">NORMSINV(Inputs!$B$9)*STDEV(Prices_MTM!I5187:I5436)</f>
        <v>219688.779164893</v>
      </c>
      <c r="G5204" s="52" t="n">
        <f aca="false">IF(-B5204&gt;C5204,1,0)</f>
        <v>0</v>
      </c>
      <c r="H5204" s="52" t="n">
        <f aca="false">IF(-B5204&gt;D5204,1,0)</f>
        <v>0</v>
      </c>
      <c r="I5204" s="52" t="n">
        <f aca="false">IF(-B5204&gt;E5204,1,0)</f>
        <v>0</v>
      </c>
      <c r="J5204" s="52" t="n">
        <f aca="false">IF(-B5204&gt;F5204,1,0)</f>
        <v>0</v>
      </c>
    </row>
    <row r="5205" customFormat="false" ht="15" hidden="false" customHeight="false" outlineLevel="0" collapsed="false">
      <c r="A5205" s="51" t="n">
        <f aca="false">Prices_MTM!A5438</f>
        <v>45401</v>
      </c>
      <c r="B5205" s="43" t="n">
        <f aca="false">Prices_MTM!I5438</f>
        <v>48000.0000000011</v>
      </c>
      <c r="C5205" s="43" t="n">
        <f aca="false">-PERCENTILE(Prices_MTM!I5188:I5437,1-Inputs!$B$8)</f>
        <v>152775</v>
      </c>
      <c r="D5205" s="43" t="n">
        <f aca="false">NORMSINV(Inputs!$B$8)*STDEV(Prices_MTM!I5188:I5437)</f>
        <v>155352.161374098</v>
      </c>
      <c r="E5205" s="43" t="n">
        <f aca="false">-PERCENTILE(Prices_MTM!I5188:I5437,1-Inputs!$B$9)</f>
        <v>266835.000000001</v>
      </c>
      <c r="F5205" s="43" t="n">
        <f aca="false">NORMSINV(Inputs!$B$9)*STDEV(Prices_MTM!I5188:I5437)</f>
        <v>219717.526482947</v>
      </c>
      <c r="G5205" s="52" t="n">
        <f aca="false">IF(-B5205&gt;C5205,1,0)</f>
        <v>0</v>
      </c>
      <c r="H5205" s="52" t="n">
        <f aca="false">IF(-B5205&gt;D5205,1,0)</f>
        <v>0</v>
      </c>
      <c r="I5205" s="52" t="n">
        <f aca="false">IF(-B5205&gt;E5205,1,0)</f>
        <v>0</v>
      </c>
      <c r="J5205" s="52" t="n">
        <f aca="false">IF(-B5205&gt;F5205,1,0)</f>
        <v>0</v>
      </c>
    </row>
    <row r="5206" customFormat="false" ht="15" hidden="false" customHeight="false" outlineLevel="0" collapsed="false">
      <c r="A5206" s="51" t="n">
        <f aca="false">Prices_MTM!A5439</f>
        <v>45404</v>
      </c>
      <c r="B5206" s="43" t="n">
        <f aca="false">Prices_MTM!I5439</f>
        <v>35999.9999999985</v>
      </c>
      <c r="C5206" s="43" t="n">
        <f aca="false">-PERCENTILE(Prices_MTM!I5189:I5438,1-Inputs!$B$8)</f>
        <v>152775</v>
      </c>
      <c r="D5206" s="43" t="n">
        <f aca="false">NORMSINV(Inputs!$B$8)*STDEV(Prices_MTM!I5189:I5438)</f>
        <v>154909.566503906</v>
      </c>
      <c r="E5206" s="43" t="n">
        <f aca="false">-PERCENTILE(Prices_MTM!I5189:I5438,1-Inputs!$B$9)</f>
        <v>266835.000000001</v>
      </c>
      <c r="F5206" s="43" t="n">
        <f aca="false">NORMSINV(Inputs!$B$9)*STDEV(Prices_MTM!I5189:I5438)</f>
        <v>219091.556111809</v>
      </c>
      <c r="G5206" s="52" t="n">
        <f aca="false">IF(-B5206&gt;C5206,1,0)</f>
        <v>0</v>
      </c>
      <c r="H5206" s="52" t="n">
        <f aca="false">IF(-B5206&gt;D5206,1,0)</f>
        <v>0</v>
      </c>
      <c r="I5206" s="52" t="n">
        <f aca="false">IF(-B5206&gt;E5206,1,0)</f>
        <v>0</v>
      </c>
      <c r="J5206" s="52" t="n">
        <f aca="false">IF(-B5206&gt;F5206,1,0)</f>
        <v>0</v>
      </c>
    </row>
    <row r="5207" customFormat="false" ht="15" hidden="false" customHeight="false" outlineLevel="0" collapsed="false">
      <c r="A5207" s="51" t="n">
        <f aca="false">Prices_MTM!A5440</f>
        <v>45405</v>
      </c>
      <c r="B5207" s="43" t="n">
        <f aca="false">Prices_MTM!I5440</f>
        <v>-14499.9999999996</v>
      </c>
      <c r="C5207" s="43" t="n">
        <f aca="false">-PERCENTILE(Prices_MTM!I5190:I5439,1-Inputs!$B$8)</f>
        <v>152775</v>
      </c>
      <c r="D5207" s="43" t="n">
        <f aca="false">NORMSINV(Inputs!$B$8)*STDEV(Prices_MTM!I5190:I5439)</f>
        <v>154939.439542703</v>
      </c>
      <c r="E5207" s="43" t="n">
        <f aca="false">-PERCENTILE(Prices_MTM!I5190:I5439,1-Inputs!$B$9)</f>
        <v>266835.000000001</v>
      </c>
      <c r="F5207" s="43" t="n">
        <f aca="false">NORMSINV(Inputs!$B$9)*STDEV(Prices_MTM!I5190:I5439)</f>
        <v>219133.806120659</v>
      </c>
      <c r="G5207" s="52" t="n">
        <f aca="false">IF(-B5207&gt;C5207,1,0)</f>
        <v>0</v>
      </c>
      <c r="H5207" s="52" t="n">
        <f aca="false">IF(-B5207&gt;D5207,1,0)</f>
        <v>0</v>
      </c>
      <c r="I5207" s="52" t="n">
        <f aca="false">IF(-B5207&gt;E5207,1,0)</f>
        <v>0</v>
      </c>
      <c r="J5207" s="52" t="n">
        <f aca="false">IF(-B5207&gt;F5207,1,0)</f>
        <v>0</v>
      </c>
    </row>
    <row r="5208" customFormat="false" ht="15" hidden="false" customHeight="false" outlineLevel="0" collapsed="false">
      <c r="A5208" s="51" t="n">
        <f aca="false">Prices_MTM!A5441</f>
        <v>45406</v>
      </c>
      <c r="B5208" s="43" t="n">
        <f aca="false">Prices_MTM!I5441</f>
        <v>-44499.9999999993</v>
      </c>
      <c r="C5208" s="43" t="n">
        <f aca="false">-PERCENTILE(Prices_MTM!I5191:I5440,1-Inputs!$B$8)</f>
        <v>152775</v>
      </c>
      <c r="D5208" s="43" t="n">
        <f aca="false">NORMSINV(Inputs!$B$8)*STDEV(Prices_MTM!I5191:I5440)</f>
        <v>154947.218642429</v>
      </c>
      <c r="E5208" s="43" t="n">
        <f aca="false">-PERCENTILE(Prices_MTM!I5191:I5440,1-Inputs!$B$9)</f>
        <v>266835.000000001</v>
      </c>
      <c r="F5208" s="43" t="n">
        <f aca="false">NORMSINV(Inputs!$B$9)*STDEV(Prices_MTM!I5191:I5440)</f>
        <v>219144.808249853</v>
      </c>
      <c r="G5208" s="52" t="n">
        <f aca="false">IF(-B5208&gt;C5208,1,0)</f>
        <v>0</v>
      </c>
      <c r="H5208" s="52" t="n">
        <f aca="false">IF(-B5208&gt;D5208,1,0)</f>
        <v>0</v>
      </c>
      <c r="I5208" s="52" t="n">
        <f aca="false">IF(-B5208&gt;E5208,1,0)</f>
        <v>0</v>
      </c>
      <c r="J5208" s="52" t="n">
        <f aca="false">IF(-B5208&gt;F5208,1,0)</f>
        <v>0</v>
      </c>
    </row>
    <row r="5209" customFormat="false" ht="15" hidden="false" customHeight="false" outlineLevel="0" collapsed="false">
      <c r="A5209" s="51" t="n">
        <f aca="false">Prices_MTM!A5442</f>
        <v>45407</v>
      </c>
      <c r="B5209" s="43" t="n">
        <f aca="false">Prices_MTM!I5442</f>
        <v>129000</v>
      </c>
      <c r="C5209" s="43" t="n">
        <f aca="false">-PERCENTILE(Prices_MTM!I5192:I5441,1-Inputs!$B$8)</f>
        <v>152775</v>
      </c>
      <c r="D5209" s="43" t="n">
        <f aca="false">NORMSINV(Inputs!$B$8)*STDEV(Prices_MTM!I5192:I5441)</f>
        <v>154785.208899442</v>
      </c>
      <c r="E5209" s="43" t="n">
        <f aca="false">-PERCENTILE(Prices_MTM!I5192:I5441,1-Inputs!$B$9)</f>
        <v>266835.000000001</v>
      </c>
      <c r="F5209" s="43" t="n">
        <f aca="false">NORMSINV(Inputs!$B$9)*STDEV(Prices_MTM!I5192:I5441)</f>
        <v>218915.674778646</v>
      </c>
      <c r="G5209" s="52" t="n">
        <f aca="false">IF(-B5209&gt;C5209,1,0)</f>
        <v>0</v>
      </c>
      <c r="H5209" s="52" t="n">
        <f aca="false">IF(-B5209&gt;D5209,1,0)</f>
        <v>0</v>
      </c>
      <c r="I5209" s="52" t="n">
        <f aca="false">IF(-B5209&gt;E5209,1,0)</f>
        <v>0</v>
      </c>
      <c r="J5209" s="52" t="n">
        <f aca="false">IF(-B5209&gt;F5209,1,0)</f>
        <v>0</v>
      </c>
    </row>
    <row r="5210" customFormat="false" ht="15" hidden="false" customHeight="false" outlineLevel="0" collapsed="false">
      <c r="A5210" s="51" t="n">
        <f aca="false">Prices_MTM!A5443</f>
        <v>45408</v>
      </c>
      <c r="B5210" s="43" t="n">
        <f aca="false">Prices_MTM!I5443</f>
        <v>-46500.0000000011</v>
      </c>
      <c r="C5210" s="43" t="n">
        <f aca="false">-PERCENTILE(Prices_MTM!I5193:I5442,1-Inputs!$B$8)</f>
        <v>152775</v>
      </c>
      <c r="D5210" s="43" t="n">
        <f aca="false">NORMSINV(Inputs!$B$8)*STDEV(Prices_MTM!I5193:I5442)</f>
        <v>155360.533062571</v>
      </c>
      <c r="E5210" s="43" t="n">
        <f aca="false">-PERCENTILE(Prices_MTM!I5193:I5442,1-Inputs!$B$9)</f>
        <v>266835.000000001</v>
      </c>
      <c r="F5210" s="43" t="n">
        <f aca="false">NORMSINV(Inputs!$B$9)*STDEV(Prices_MTM!I5193:I5442)</f>
        <v>219729.366721715</v>
      </c>
      <c r="G5210" s="52" t="n">
        <f aca="false">IF(-B5210&gt;C5210,1,0)</f>
        <v>0</v>
      </c>
      <c r="H5210" s="52" t="n">
        <f aca="false">IF(-B5210&gt;D5210,1,0)</f>
        <v>0</v>
      </c>
      <c r="I5210" s="52" t="n">
        <f aca="false">IF(-B5210&gt;E5210,1,0)</f>
        <v>0</v>
      </c>
      <c r="J5210" s="52" t="n">
        <f aca="false">IF(-B5210&gt;F5210,1,0)</f>
        <v>0</v>
      </c>
    </row>
    <row r="5211" customFormat="false" ht="15" hidden="false" customHeight="false" outlineLevel="0" collapsed="false">
      <c r="A5211" s="51" t="n">
        <f aca="false">Prices_MTM!A5444</f>
        <v>45411</v>
      </c>
      <c r="B5211" s="43" t="n">
        <f aca="false">Prices_MTM!I5444</f>
        <v>-36499.9999999988</v>
      </c>
      <c r="C5211" s="43" t="n">
        <f aca="false">-PERCENTILE(Prices_MTM!I5194:I5443,1-Inputs!$B$8)</f>
        <v>152500</v>
      </c>
      <c r="D5211" s="43" t="n">
        <f aca="false">NORMSINV(Inputs!$B$8)*STDEV(Prices_MTM!I5194:I5443)</f>
        <v>154528.140654294</v>
      </c>
      <c r="E5211" s="43" t="n">
        <f aca="false">-PERCENTILE(Prices_MTM!I5194:I5443,1-Inputs!$B$9)</f>
        <v>266835.000000001</v>
      </c>
      <c r="F5211" s="43" t="n">
        <f aca="false">NORMSINV(Inputs!$B$9)*STDEV(Prices_MTM!I5194:I5443)</f>
        <v>218552.09825379</v>
      </c>
      <c r="G5211" s="52" t="n">
        <f aca="false">IF(-B5211&gt;C5211,1,0)</f>
        <v>0</v>
      </c>
      <c r="H5211" s="52" t="n">
        <f aca="false">IF(-B5211&gt;D5211,1,0)</f>
        <v>0</v>
      </c>
      <c r="I5211" s="52" t="n">
        <f aca="false">IF(-B5211&gt;E5211,1,0)</f>
        <v>0</v>
      </c>
      <c r="J5211" s="52" t="n">
        <f aca="false">IF(-B5211&gt;F5211,1,0)</f>
        <v>0</v>
      </c>
    </row>
    <row r="5212" customFormat="false" ht="15" hidden="false" customHeight="false" outlineLevel="0" collapsed="false">
      <c r="A5212" s="51" t="n">
        <f aca="false">Prices_MTM!A5445</f>
        <v>45412</v>
      </c>
      <c r="B5212" s="43" t="n">
        <f aca="false">Prices_MTM!I5445</f>
        <v>-66500.0000000013</v>
      </c>
      <c r="C5212" s="43" t="n">
        <f aca="false">-PERCENTILE(Prices_MTM!I5195:I5444,1-Inputs!$B$8)</f>
        <v>152500</v>
      </c>
      <c r="D5212" s="43" t="n">
        <f aca="false">NORMSINV(Inputs!$B$8)*STDEV(Prices_MTM!I5195:I5444)</f>
        <v>154293.361860475</v>
      </c>
      <c r="E5212" s="43" t="n">
        <f aca="false">-PERCENTILE(Prices_MTM!I5195:I5444,1-Inputs!$B$9)</f>
        <v>266835.000000001</v>
      </c>
      <c r="F5212" s="43" t="n">
        <f aca="false">NORMSINV(Inputs!$B$9)*STDEV(Prices_MTM!I5195:I5444)</f>
        <v>218220.046125308</v>
      </c>
      <c r="G5212" s="52" t="n">
        <f aca="false">IF(-B5212&gt;C5212,1,0)</f>
        <v>0</v>
      </c>
      <c r="H5212" s="52" t="n">
        <f aca="false">IF(-B5212&gt;D5212,1,0)</f>
        <v>0</v>
      </c>
      <c r="I5212" s="52" t="n">
        <f aca="false">IF(-B5212&gt;E5212,1,0)</f>
        <v>0</v>
      </c>
      <c r="J5212" s="52" t="n">
        <f aca="false">IF(-B5212&gt;F5212,1,0)</f>
        <v>0</v>
      </c>
    </row>
    <row r="5213" customFormat="false" ht="15" hidden="false" customHeight="false" outlineLevel="0" collapsed="false">
      <c r="A5213" s="51" t="n">
        <f aca="false">Prices_MTM!A5446</f>
        <v>45413</v>
      </c>
      <c r="B5213" s="43" t="n">
        <f aca="false">Prices_MTM!I5446</f>
        <v>-44999.9999999988</v>
      </c>
      <c r="C5213" s="43" t="n">
        <f aca="false">-PERCENTILE(Prices_MTM!I5196:I5445,1-Inputs!$B$8)</f>
        <v>152500</v>
      </c>
      <c r="D5213" s="43" t="n">
        <f aca="false">NORMSINV(Inputs!$B$8)*STDEV(Prices_MTM!I5196:I5445)</f>
        <v>154353.67941144</v>
      </c>
      <c r="E5213" s="43" t="n">
        <f aca="false">-PERCENTILE(Prices_MTM!I5196:I5445,1-Inputs!$B$9)</f>
        <v>266835.000000001</v>
      </c>
      <c r="F5213" s="43" t="n">
        <f aca="false">NORMSINV(Inputs!$B$9)*STDEV(Prices_MTM!I5196:I5445)</f>
        <v>218305.354388703</v>
      </c>
      <c r="G5213" s="52" t="n">
        <f aca="false">IF(-B5213&gt;C5213,1,0)</f>
        <v>0</v>
      </c>
      <c r="H5213" s="52" t="n">
        <f aca="false">IF(-B5213&gt;D5213,1,0)</f>
        <v>0</v>
      </c>
      <c r="I5213" s="52" t="n">
        <f aca="false">IF(-B5213&gt;E5213,1,0)</f>
        <v>0</v>
      </c>
      <c r="J5213" s="52" t="n">
        <f aca="false">IF(-B5213&gt;F5213,1,0)</f>
        <v>0</v>
      </c>
    </row>
    <row r="5214" customFormat="false" ht="15" hidden="false" customHeight="false" outlineLevel="0" collapsed="false">
      <c r="A5214" s="51" t="n">
        <f aca="false">Prices_MTM!A5447</f>
        <v>45414</v>
      </c>
      <c r="B5214" s="43" t="n">
        <f aca="false">Prices_MTM!I5447</f>
        <v>-74000.0000000002</v>
      </c>
      <c r="C5214" s="43" t="n">
        <f aca="false">-PERCENTILE(Prices_MTM!I5197:I5446,1-Inputs!$B$8)</f>
        <v>152500</v>
      </c>
      <c r="D5214" s="43" t="n">
        <f aca="false">NORMSINV(Inputs!$B$8)*STDEV(Prices_MTM!I5197:I5446)</f>
        <v>154389.318486383</v>
      </c>
      <c r="E5214" s="43" t="n">
        <f aca="false">-PERCENTILE(Prices_MTM!I5197:I5446,1-Inputs!$B$9)</f>
        <v>266835.000000001</v>
      </c>
      <c r="F5214" s="43" t="n">
        <f aca="false">NORMSINV(Inputs!$B$9)*STDEV(Prices_MTM!I5197:I5446)</f>
        <v>218355.75941251</v>
      </c>
      <c r="G5214" s="52" t="n">
        <f aca="false">IF(-B5214&gt;C5214,1,0)</f>
        <v>0</v>
      </c>
      <c r="H5214" s="52" t="n">
        <f aca="false">IF(-B5214&gt;D5214,1,0)</f>
        <v>0</v>
      </c>
      <c r="I5214" s="52" t="n">
        <f aca="false">IF(-B5214&gt;E5214,1,0)</f>
        <v>0</v>
      </c>
      <c r="J5214" s="52" t="n">
        <f aca="false">IF(-B5214&gt;F5214,1,0)</f>
        <v>0</v>
      </c>
    </row>
    <row r="5215" customFormat="false" ht="15" hidden="false" customHeight="false" outlineLevel="0" collapsed="false">
      <c r="A5215" s="51" t="n">
        <f aca="false">Prices_MTM!A5448</f>
        <v>45415</v>
      </c>
      <c r="B5215" s="43" t="n">
        <f aca="false">Prices_MTM!I5448</f>
        <v>-33499.9999999994</v>
      </c>
      <c r="C5215" s="43" t="n">
        <f aca="false">-PERCENTILE(Prices_MTM!I5198:I5447,1-Inputs!$B$8)</f>
        <v>152500</v>
      </c>
      <c r="D5215" s="43" t="n">
        <f aca="false">NORMSINV(Inputs!$B$8)*STDEV(Prices_MTM!I5198:I5447)</f>
        <v>154480.670464606</v>
      </c>
      <c r="E5215" s="43" t="n">
        <f aca="false">-PERCENTILE(Prices_MTM!I5198:I5447,1-Inputs!$B$9)</f>
        <v>266835.000000001</v>
      </c>
      <c r="F5215" s="43" t="n">
        <f aca="false">NORMSINV(Inputs!$B$9)*STDEV(Prices_MTM!I5198:I5447)</f>
        <v>218484.96025862</v>
      </c>
      <c r="G5215" s="52" t="n">
        <f aca="false">IF(-B5215&gt;C5215,1,0)</f>
        <v>0</v>
      </c>
      <c r="H5215" s="52" t="n">
        <f aca="false">IF(-B5215&gt;D5215,1,0)</f>
        <v>0</v>
      </c>
      <c r="I5215" s="52" t="n">
        <f aca="false">IF(-B5215&gt;E5215,1,0)</f>
        <v>0</v>
      </c>
      <c r="J5215" s="52" t="n">
        <f aca="false">IF(-B5215&gt;F5215,1,0)</f>
        <v>0</v>
      </c>
    </row>
    <row r="5216" customFormat="false" ht="15" hidden="false" customHeight="false" outlineLevel="0" collapsed="false">
      <c r="A5216" s="51" t="n">
        <f aca="false">Prices_MTM!A5449</f>
        <v>45419</v>
      </c>
      <c r="B5216" s="43" t="n">
        <f aca="false">Prices_MTM!I5449</f>
        <v>77499.9999999992</v>
      </c>
      <c r="C5216" s="43" t="n">
        <f aca="false">-PERCENTILE(Prices_MTM!I5199:I5448,1-Inputs!$B$8)</f>
        <v>152500</v>
      </c>
      <c r="D5216" s="43" t="n">
        <f aca="false">NORMSINV(Inputs!$B$8)*STDEV(Prices_MTM!I5199:I5448)</f>
        <v>153962.924946468</v>
      </c>
      <c r="E5216" s="43" t="n">
        <f aca="false">-PERCENTILE(Prices_MTM!I5199:I5448,1-Inputs!$B$9)</f>
        <v>266835.000000001</v>
      </c>
      <c r="F5216" s="43" t="n">
        <f aca="false">NORMSINV(Inputs!$B$9)*STDEV(Prices_MTM!I5199:I5448)</f>
        <v>217752.702891959</v>
      </c>
      <c r="G5216" s="52" t="n">
        <f aca="false">IF(-B5216&gt;C5216,1,0)</f>
        <v>0</v>
      </c>
      <c r="H5216" s="52" t="n">
        <f aca="false">IF(-B5216&gt;D5216,1,0)</f>
        <v>0</v>
      </c>
      <c r="I5216" s="52" t="n">
        <f aca="false">IF(-B5216&gt;E5216,1,0)</f>
        <v>0</v>
      </c>
      <c r="J5216" s="52" t="n">
        <f aca="false">IF(-B5216&gt;F5216,1,0)</f>
        <v>0</v>
      </c>
    </row>
    <row r="5217" customFormat="false" ht="15" hidden="false" customHeight="false" outlineLevel="0" collapsed="false">
      <c r="A5217" s="51" t="n">
        <f aca="false">Prices_MTM!A5450</f>
        <v>45420</v>
      </c>
      <c r="B5217" s="43" t="n">
        <f aca="false">Prices_MTM!I5450</f>
        <v>72499.9999999994</v>
      </c>
      <c r="C5217" s="43" t="n">
        <f aca="false">-PERCENTILE(Prices_MTM!I5200:I5449,1-Inputs!$B$8)</f>
        <v>152500</v>
      </c>
      <c r="D5217" s="43" t="n">
        <f aca="false">NORMSINV(Inputs!$B$8)*STDEV(Prices_MTM!I5200:I5449)</f>
        <v>154166.705857943</v>
      </c>
      <c r="E5217" s="43" t="n">
        <f aca="false">-PERCENTILE(Prices_MTM!I5200:I5449,1-Inputs!$B$9)</f>
        <v>266835.000000001</v>
      </c>
      <c r="F5217" s="43" t="n">
        <f aca="false">NORMSINV(Inputs!$B$9)*STDEV(Prices_MTM!I5200:I5449)</f>
        <v>218040.914123896</v>
      </c>
      <c r="G5217" s="52" t="n">
        <f aca="false">IF(-B5217&gt;C5217,1,0)</f>
        <v>0</v>
      </c>
      <c r="H5217" s="52" t="n">
        <f aca="false">IF(-B5217&gt;D5217,1,0)</f>
        <v>0</v>
      </c>
      <c r="I5217" s="52" t="n">
        <f aca="false">IF(-B5217&gt;E5217,1,0)</f>
        <v>0</v>
      </c>
      <c r="J5217" s="52" t="n">
        <f aca="false">IF(-B5217&gt;F5217,1,0)</f>
        <v>0</v>
      </c>
    </row>
    <row r="5218" customFormat="false" ht="15" hidden="false" customHeight="false" outlineLevel="0" collapsed="false">
      <c r="A5218" s="51" t="n">
        <f aca="false">Prices_MTM!A5451</f>
        <v>45421</v>
      </c>
      <c r="B5218" s="43" t="n">
        <f aca="false">Prices_MTM!I5451</f>
        <v>-12499.9999999993</v>
      </c>
      <c r="C5218" s="43" t="n">
        <f aca="false">-PERCENTILE(Prices_MTM!I5201:I5450,1-Inputs!$B$8)</f>
        <v>152500</v>
      </c>
      <c r="D5218" s="43" t="n">
        <f aca="false">NORMSINV(Inputs!$B$8)*STDEV(Prices_MTM!I5201:I5450)</f>
        <v>153662.309990223</v>
      </c>
      <c r="E5218" s="43" t="n">
        <f aca="false">-PERCENTILE(Prices_MTM!I5201:I5450,1-Inputs!$B$9)</f>
        <v>266835.000000001</v>
      </c>
      <c r="F5218" s="43" t="n">
        <f aca="false">NORMSINV(Inputs!$B$9)*STDEV(Prices_MTM!I5201:I5450)</f>
        <v>217327.537422578</v>
      </c>
      <c r="G5218" s="52" t="n">
        <f aca="false">IF(-B5218&gt;C5218,1,0)</f>
        <v>0</v>
      </c>
      <c r="H5218" s="52" t="n">
        <f aca="false">IF(-B5218&gt;D5218,1,0)</f>
        <v>0</v>
      </c>
      <c r="I5218" s="52" t="n">
        <f aca="false">IF(-B5218&gt;E5218,1,0)</f>
        <v>0</v>
      </c>
      <c r="J5218" s="52" t="n">
        <f aca="false">IF(-B5218&gt;F5218,1,0)</f>
        <v>0</v>
      </c>
    </row>
    <row r="5219" customFormat="false" ht="15" hidden="false" customHeight="false" outlineLevel="0" collapsed="false">
      <c r="A5219" s="51" t="n">
        <f aca="false">Prices_MTM!A5452</f>
        <v>45422</v>
      </c>
      <c r="B5219" s="43" t="n">
        <f aca="false">Prices_MTM!I5452</f>
        <v>-111000</v>
      </c>
      <c r="C5219" s="43" t="n">
        <f aca="false">-PERCENTILE(Prices_MTM!I5202:I5451,1-Inputs!$B$8)</f>
        <v>152275</v>
      </c>
      <c r="D5219" s="43" t="n">
        <f aca="false">NORMSINV(Inputs!$B$8)*STDEV(Prices_MTM!I5202:I5451)</f>
        <v>150906.128032466</v>
      </c>
      <c r="E5219" s="43" t="n">
        <f aca="false">-PERCENTILE(Prices_MTM!I5202:I5451,1-Inputs!$B$9)</f>
        <v>237265.000000001</v>
      </c>
      <c r="F5219" s="43" t="n">
        <f aca="false">NORMSINV(Inputs!$B$9)*STDEV(Prices_MTM!I5202:I5451)</f>
        <v>213429.416682326</v>
      </c>
      <c r="G5219" s="52" t="n">
        <f aca="false">IF(-B5219&gt;C5219,1,0)</f>
        <v>0</v>
      </c>
      <c r="H5219" s="52" t="n">
        <f aca="false">IF(-B5219&gt;D5219,1,0)</f>
        <v>0</v>
      </c>
      <c r="I5219" s="52" t="n">
        <f aca="false">IF(-B5219&gt;E5219,1,0)</f>
        <v>0</v>
      </c>
      <c r="J5219" s="52" t="n">
        <f aca="false">IF(-B5219&gt;F5219,1,0)</f>
        <v>0</v>
      </c>
    </row>
    <row r="5220" customFormat="false" ht="15" hidden="false" customHeight="false" outlineLevel="0" collapsed="false">
      <c r="A5220" s="51" t="n">
        <f aca="false">Prices_MTM!A5453</f>
        <v>45425</v>
      </c>
      <c r="B5220" s="43" t="n">
        <f aca="false">Prices_MTM!I5453</f>
        <v>100499.999999999</v>
      </c>
      <c r="C5220" s="43" t="n">
        <f aca="false">-PERCENTILE(Prices_MTM!I5203:I5452,1-Inputs!$B$8)</f>
        <v>152275</v>
      </c>
      <c r="D5220" s="43" t="n">
        <f aca="false">NORMSINV(Inputs!$B$8)*STDEV(Prices_MTM!I5203:I5452)</f>
        <v>150838.508760248</v>
      </c>
      <c r="E5220" s="43" t="n">
        <f aca="false">-PERCENTILE(Prices_MTM!I5203:I5452,1-Inputs!$B$9)</f>
        <v>237265.000000001</v>
      </c>
      <c r="F5220" s="43" t="n">
        <f aca="false">NORMSINV(Inputs!$B$9)*STDEV(Prices_MTM!I5203:I5452)</f>
        <v>213333.781455221</v>
      </c>
      <c r="G5220" s="52" t="n">
        <f aca="false">IF(-B5220&gt;C5220,1,0)</f>
        <v>0</v>
      </c>
      <c r="H5220" s="52" t="n">
        <f aca="false">IF(-B5220&gt;D5220,1,0)</f>
        <v>0</v>
      </c>
      <c r="I5220" s="52" t="n">
        <f aca="false">IF(-B5220&gt;E5220,1,0)</f>
        <v>0</v>
      </c>
      <c r="J5220" s="52" t="n">
        <f aca="false">IF(-B5220&gt;F5220,1,0)</f>
        <v>0</v>
      </c>
    </row>
    <row r="5221" customFormat="false" ht="15" hidden="false" customHeight="false" outlineLevel="0" collapsed="false">
      <c r="A5221" s="51" t="n">
        <f aca="false">Prices_MTM!A5454</f>
        <v>45426</v>
      </c>
      <c r="B5221" s="43" t="n">
        <f aca="false">Prices_MTM!I5454</f>
        <v>1.41153577715158E-009</v>
      </c>
      <c r="C5221" s="43" t="n">
        <f aca="false">-PERCENTILE(Prices_MTM!I5204:I5453,1-Inputs!$B$8)</f>
        <v>152275</v>
      </c>
      <c r="D5221" s="43" t="n">
        <f aca="false">NORMSINV(Inputs!$B$8)*STDEV(Prices_MTM!I5204:I5453)</f>
        <v>151172.729773349</v>
      </c>
      <c r="E5221" s="43" t="n">
        <f aca="false">-PERCENTILE(Prices_MTM!I5204:I5453,1-Inputs!$B$9)</f>
        <v>237265.000000001</v>
      </c>
      <c r="F5221" s="43" t="n">
        <f aca="false">NORMSINV(Inputs!$B$9)*STDEV(Prices_MTM!I5204:I5453)</f>
        <v>213806.476612132</v>
      </c>
      <c r="G5221" s="52" t="n">
        <f aca="false">IF(-B5221&gt;C5221,1,0)</f>
        <v>0</v>
      </c>
      <c r="H5221" s="52" t="n">
        <f aca="false">IF(-B5221&gt;D5221,1,0)</f>
        <v>0</v>
      </c>
      <c r="I5221" s="52" t="n">
        <f aca="false">IF(-B5221&gt;E5221,1,0)</f>
        <v>0</v>
      </c>
      <c r="J5221" s="52" t="n">
        <f aca="false">IF(-B5221&gt;F5221,1,0)</f>
        <v>0</v>
      </c>
    </row>
    <row r="5222" customFormat="false" ht="15" hidden="false" customHeight="false" outlineLevel="0" collapsed="false">
      <c r="A5222" s="51" t="n">
        <f aca="false">Prices_MTM!A5455</f>
        <v>45427</v>
      </c>
      <c r="B5222" s="43" t="n">
        <f aca="false">Prices_MTM!I5455</f>
        <v>112000</v>
      </c>
      <c r="C5222" s="43" t="n">
        <f aca="false">-PERCENTILE(Prices_MTM!I5205:I5454,1-Inputs!$B$8)</f>
        <v>152275</v>
      </c>
      <c r="D5222" s="43" t="n">
        <f aca="false">NORMSINV(Inputs!$B$8)*STDEV(Prices_MTM!I5205:I5454)</f>
        <v>150517.208776634</v>
      </c>
      <c r="E5222" s="43" t="n">
        <f aca="false">-PERCENTILE(Prices_MTM!I5205:I5454,1-Inputs!$B$9)</f>
        <v>237265.000000001</v>
      </c>
      <c r="F5222" s="43" t="n">
        <f aca="false">NORMSINV(Inputs!$B$9)*STDEV(Prices_MTM!I5205:I5454)</f>
        <v>212879.360756891</v>
      </c>
      <c r="G5222" s="52" t="n">
        <f aca="false">IF(-B5222&gt;C5222,1,0)</f>
        <v>0</v>
      </c>
      <c r="H5222" s="52" t="n">
        <f aca="false">IF(-B5222&gt;D5222,1,0)</f>
        <v>0</v>
      </c>
      <c r="I5222" s="52" t="n">
        <f aca="false">IF(-B5222&gt;E5222,1,0)</f>
        <v>0</v>
      </c>
      <c r="J5222" s="52" t="n">
        <f aca="false">IF(-B5222&gt;F5222,1,0)</f>
        <v>0</v>
      </c>
    </row>
    <row r="5223" customFormat="false" ht="15" hidden="false" customHeight="false" outlineLevel="0" collapsed="false">
      <c r="A5223" s="51" t="n">
        <f aca="false">Prices_MTM!A5456</f>
        <v>45428</v>
      </c>
      <c r="B5223" s="43" t="n">
        <f aca="false">Prices_MTM!I5456</f>
        <v>-21500.0000000011</v>
      </c>
      <c r="C5223" s="43" t="n">
        <f aca="false">-PERCENTILE(Prices_MTM!I5206:I5455,1-Inputs!$B$8)</f>
        <v>152275</v>
      </c>
      <c r="D5223" s="43" t="n">
        <f aca="false">NORMSINV(Inputs!$B$8)*STDEV(Prices_MTM!I5206:I5455)</f>
        <v>150261.842432807</v>
      </c>
      <c r="E5223" s="43" t="n">
        <f aca="false">-PERCENTILE(Prices_MTM!I5206:I5455,1-Inputs!$B$9)</f>
        <v>237265.000000001</v>
      </c>
      <c r="F5223" s="43" t="n">
        <f aca="false">NORMSINV(Inputs!$B$9)*STDEV(Prices_MTM!I5206:I5455)</f>
        <v>212518.191263552</v>
      </c>
      <c r="G5223" s="52" t="n">
        <f aca="false">IF(-B5223&gt;C5223,1,0)</f>
        <v>0</v>
      </c>
      <c r="H5223" s="52" t="n">
        <f aca="false">IF(-B5223&gt;D5223,1,0)</f>
        <v>0</v>
      </c>
      <c r="I5223" s="52" t="n">
        <f aca="false">IF(-B5223&gt;E5223,1,0)</f>
        <v>0</v>
      </c>
      <c r="J5223" s="52" t="n">
        <f aca="false">IF(-B5223&gt;F5223,1,0)</f>
        <v>0</v>
      </c>
    </row>
    <row r="5224" customFormat="false" ht="15" hidden="false" customHeight="false" outlineLevel="0" collapsed="false">
      <c r="A5224" s="51" t="n">
        <f aca="false">Prices_MTM!A5457</f>
        <v>45429</v>
      </c>
      <c r="B5224" s="43" t="n">
        <f aca="false">Prices_MTM!I5457</f>
        <v>51500.0000000008</v>
      </c>
      <c r="C5224" s="43" t="n">
        <f aca="false">-PERCENTILE(Prices_MTM!I5207:I5456,1-Inputs!$B$8)</f>
        <v>152275</v>
      </c>
      <c r="D5224" s="43" t="n">
        <f aca="false">NORMSINV(Inputs!$B$8)*STDEV(Prices_MTM!I5207:I5456)</f>
        <v>150132.907793369</v>
      </c>
      <c r="E5224" s="43" t="n">
        <f aca="false">-PERCENTILE(Prices_MTM!I5207:I5456,1-Inputs!$B$9)</f>
        <v>237265.000000001</v>
      </c>
      <c r="F5224" s="43" t="n">
        <f aca="false">NORMSINV(Inputs!$B$9)*STDEV(Prices_MTM!I5207:I5456)</f>
        <v>212335.836542481</v>
      </c>
      <c r="G5224" s="52" t="n">
        <f aca="false">IF(-B5224&gt;C5224,1,0)</f>
        <v>0</v>
      </c>
      <c r="H5224" s="52" t="n">
        <f aca="false">IF(-B5224&gt;D5224,1,0)</f>
        <v>0</v>
      </c>
      <c r="I5224" s="52" t="n">
        <f aca="false">IF(-B5224&gt;E5224,1,0)</f>
        <v>0</v>
      </c>
      <c r="J5224" s="52" t="n">
        <f aca="false">IF(-B5224&gt;F5224,1,0)</f>
        <v>0</v>
      </c>
    </row>
    <row r="5225" customFormat="false" ht="15" hidden="false" customHeight="false" outlineLevel="0" collapsed="false">
      <c r="A5225" s="51" t="n">
        <f aca="false">Prices_MTM!A5458</f>
        <v>45432</v>
      </c>
      <c r="B5225" s="43" t="n">
        <f aca="false">Prices_MTM!I5458</f>
        <v>-10499.9999999997</v>
      </c>
      <c r="C5225" s="43" t="n">
        <f aca="false">-PERCENTILE(Prices_MTM!I5208:I5457,1-Inputs!$B$8)</f>
        <v>152275</v>
      </c>
      <c r="D5225" s="43" t="n">
        <f aca="false">NORMSINV(Inputs!$B$8)*STDEV(Prices_MTM!I5208:I5457)</f>
        <v>149815.044626634</v>
      </c>
      <c r="E5225" s="43" t="n">
        <f aca="false">-PERCENTILE(Prices_MTM!I5208:I5457,1-Inputs!$B$9)</f>
        <v>237265.000000001</v>
      </c>
      <c r="F5225" s="43" t="n">
        <f aca="false">NORMSINV(Inputs!$B$9)*STDEV(Prices_MTM!I5208:I5457)</f>
        <v>211886.276599849</v>
      </c>
      <c r="G5225" s="52" t="n">
        <f aca="false">IF(-B5225&gt;C5225,1,0)</f>
        <v>0</v>
      </c>
      <c r="H5225" s="52" t="n">
        <f aca="false">IF(-B5225&gt;D5225,1,0)</f>
        <v>0</v>
      </c>
      <c r="I5225" s="52" t="n">
        <f aca="false">IF(-B5225&gt;E5225,1,0)</f>
        <v>0</v>
      </c>
      <c r="J5225" s="52" t="n">
        <f aca="false">IF(-B5225&gt;F5225,1,0)</f>
        <v>0</v>
      </c>
    </row>
    <row r="5226" customFormat="false" ht="15" hidden="false" customHeight="false" outlineLevel="0" collapsed="false">
      <c r="A5226" s="51" t="n">
        <f aca="false">Prices_MTM!A5459</f>
        <v>45433</v>
      </c>
      <c r="B5226" s="43" t="n">
        <f aca="false">Prices_MTM!I5459</f>
        <v>-38500.0000000005</v>
      </c>
      <c r="C5226" s="43" t="n">
        <f aca="false">-PERCENTILE(Prices_MTM!I5209:I5458,1-Inputs!$B$8)</f>
        <v>152275</v>
      </c>
      <c r="D5226" s="43" t="n">
        <f aca="false">NORMSINV(Inputs!$B$8)*STDEV(Prices_MTM!I5209:I5458)</f>
        <v>149754.558130917</v>
      </c>
      <c r="E5226" s="43" t="n">
        <f aca="false">-PERCENTILE(Prices_MTM!I5209:I5458,1-Inputs!$B$9)</f>
        <v>237265.000000001</v>
      </c>
      <c r="F5226" s="43" t="n">
        <f aca="false">NORMSINV(Inputs!$B$9)*STDEV(Prices_MTM!I5209:I5458)</f>
        <v>211800.729394666</v>
      </c>
      <c r="G5226" s="52" t="n">
        <f aca="false">IF(-B5226&gt;C5226,1,0)</f>
        <v>0</v>
      </c>
      <c r="H5226" s="52" t="n">
        <f aca="false">IF(-B5226&gt;D5226,1,0)</f>
        <v>0</v>
      </c>
      <c r="I5226" s="52" t="n">
        <f aca="false">IF(-B5226&gt;E5226,1,0)</f>
        <v>0</v>
      </c>
      <c r="J5226" s="52" t="n">
        <f aca="false">IF(-B5226&gt;F5226,1,0)</f>
        <v>0</v>
      </c>
    </row>
    <row r="5227" customFormat="false" ht="15" hidden="false" customHeight="false" outlineLevel="0" collapsed="false">
      <c r="A5227" s="51" t="n">
        <f aca="false">Prices_MTM!A5460</f>
        <v>45434</v>
      </c>
      <c r="B5227" s="43" t="n">
        <f aca="false">Prices_MTM!I5460</f>
        <v>-84999.9999999994</v>
      </c>
      <c r="C5227" s="43" t="n">
        <f aca="false">-PERCENTILE(Prices_MTM!I5210:I5459,1-Inputs!$B$8)</f>
        <v>152275</v>
      </c>
      <c r="D5227" s="43" t="n">
        <f aca="false">NORMSINV(Inputs!$B$8)*STDEV(Prices_MTM!I5210:I5459)</f>
        <v>149702.404833355</v>
      </c>
      <c r="E5227" s="43" t="n">
        <f aca="false">-PERCENTILE(Prices_MTM!I5210:I5459,1-Inputs!$B$9)</f>
        <v>237265.000000001</v>
      </c>
      <c r="F5227" s="43" t="n">
        <f aca="false">NORMSINV(Inputs!$B$9)*STDEV(Prices_MTM!I5210:I5459)</f>
        <v>211726.967990661</v>
      </c>
      <c r="G5227" s="52" t="n">
        <f aca="false">IF(-B5227&gt;C5227,1,0)</f>
        <v>0</v>
      </c>
      <c r="H5227" s="52" t="n">
        <f aca="false">IF(-B5227&gt;D5227,1,0)</f>
        <v>0</v>
      </c>
      <c r="I5227" s="52" t="n">
        <f aca="false">IF(-B5227&gt;E5227,1,0)</f>
        <v>0</v>
      </c>
      <c r="J5227" s="52" t="n">
        <f aca="false">IF(-B5227&gt;F5227,1,0)</f>
        <v>0</v>
      </c>
    </row>
    <row r="5228" customFormat="false" ht="15" hidden="false" customHeight="false" outlineLevel="0" collapsed="false">
      <c r="A5228" s="51" t="n">
        <f aca="false">Prices_MTM!A5461</f>
        <v>45435</v>
      </c>
      <c r="B5228" s="43" t="n">
        <f aca="false">Prices_MTM!I5461</f>
        <v>-135500</v>
      </c>
      <c r="C5228" s="43" t="n">
        <f aca="false">-PERCENTILE(Prices_MTM!I5211:I5460,1-Inputs!$B$8)</f>
        <v>152275</v>
      </c>
      <c r="D5228" s="43" t="n">
        <f aca="false">NORMSINV(Inputs!$B$8)*STDEV(Prices_MTM!I5211:I5460)</f>
        <v>149977.218217208</v>
      </c>
      <c r="E5228" s="43" t="n">
        <f aca="false">-PERCENTILE(Prices_MTM!I5211:I5460,1-Inputs!$B$9)</f>
        <v>237265.000000001</v>
      </c>
      <c r="F5228" s="43" t="n">
        <f aca="false">NORMSINV(Inputs!$B$9)*STDEV(Prices_MTM!I5211:I5460)</f>
        <v>212115.641803826</v>
      </c>
      <c r="G5228" s="52" t="n">
        <f aca="false">IF(-B5228&gt;C5228,1,0)</f>
        <v>0</v>
      </c>
      <c r="H5228" s="52" t="n">
        <f aca="false">IF(-B5228&gt;D5228,1,0)</f>
        <v>0</v>
      </c>
      <c r="I5228" s="52" t="n">
        <f aca="false">IF(-B5228&gt;E5228,1,0)</f>
        <v>0</v>
      </c>
      <c r="J5228" s="52" t="n">
        <f aca="false">IF(-B5228&gt;F5228,1,0)</f>
        <v>0</v>
      </c>
    </row>
    <row r="5229" customFormat="false" ht="15" hidden="false" customHeight="false" outlineLevel="0" collapsed="false">
      <c r="A5229" s="51" t="n">
        <f aca="false">Prices_MTM!A5462</f>
        <v>45436</v>
      </c>
      <c r="B5229" s="43" t="n">
        <f aca="false">Prices_MTM!I5462</f>
        <v>117500</v>
      </c>
      <c r="C5229" s="43" t="n">
        <f aca="false">-PERCENTILE(Prices_MTM!I5212:I5461,1-Inputs!$B$8)</f>
        <v>152275</v>
      </c>
      <c r="D5229" s="43" t="n">
        <f aca="false">NORMSINV(Inputs!$B$8)*STDEV(Prices_MTM!I5212:I5461)</f>
        <v>150301.318267129</v>
      </c>
      <c r="E5229" s="43" t="n">
        <f aca="false">-PERCENTILE(Prices_MTM!I5212:I5461,1-Inputs!$B$9)</f>
        <v>237265.000000001</v>
      </c>
      <c r="F5229" s="43" t="n">
        <f aca="false">NORMSINV(Inputs!$B$9)*STDEV(Prices_MTM!I5212:I5461)</f>
        <v>212574.022689367</v>
      </c>
      <c r="G5229" s="52" t="n">
        <f aca="false">IF(-B5229&gt;C5229,1,0)</f>
        <v>0</v>
      </c>
      <c r="H5229" s="52" t="n">
        <f aca="false">IF(-B5229&gt;D5229,1,0)</f>
        <v>0</v>
      </c>
      <c r="I5229" s="52" t="n">
        <f aca="false">IF(-B5229&gt;E5229,1,0)</f>
        <v>0</v>
      </c>
      <c r="J5229" s="52" t="n">
        <f aca="false">IF(-B5229&gt;F5229,1,0)</f>
        <v>0</v>
      </c>
    </row>
    <row r="5230" customFormat="false" ht="15" hidden="false" customHeight="false" outlineLevel="0" collapsed="false">
      <c r="A5230" s="51" t="n">
        <f aca="false">Prices_MTM!A5463</f>
        <v>45440</v>
      </c>
      <c r="B5230" s="43" t="n">
        <f aca="false">Prices_MTM!I5463</f>
        <v>121000</v>
      </c>
      <c r="C5230" s="43" t="n">
        <f aca="false">-PERCENTILE(Prices_MTM!I5213:I5462,1-Inputs!$B$8)</f>
        <v>152275</v>
      </c>
      <c r="D5230" s="43" t="n">
        <f aca="false">NORMSINV(Inputs!$B$8)*STDEV(Prices_MTM!I5213:I5462)</f>
        <v>150737.738799267</v>
      </c>
      <c r="E5230" s="43" t="n">
        <f aca="false">-PERCENTILE(Prices_MTM!I5213:I5462,1-Inputs!$B$9)</f>
        <v>237265.000000001</v>
      </c>
      <c r="F5230" s="43" t="n">
        <f aca="false">NORMSINV(Inputs!$B$9)*STDEV(Prices_MTM!I5213:I5462)</f>
        <v>213191.260576369</v>
      </c>
      <c r="G5230" s="52" t="n">
        <f aca="false">IF(-B5230&gt;C5230,1,0)</f>
        <v>0</v>
      </c>
      <c r="H5230" s="52" t="n">
        <f aca="false">IF(-B5230&gt;D5230,1,0)</f>
        <v>0</v>
      </c>
      <c r="I5230" s="52" t="n">
        <f aca="false">IF(-B5230&gt;E5230,1,0)</f>
        <v>0</v>
      </c>
      <c r="J5230" s="52" t="n">
        <f aca="false">IF(-B5230&gt;F5230,1,0)</f>
        <v>0</v>
      </c>
    </row>
    <row r="5231" customFormat="false" ht="15" hidden="false" customHeight="false" outlineLevel="0" collapsed="false">
      <c r="A5231" s="51" t="n">
        <f aca="false">Prices_MTM!A5464</f>
        <v>45441</v>
      </c>
      <c r="B5231" s="43" t="n">
        <f aca="false">Prices_MTM!I5464</f>
        <v>-74000.0000000009</v>
      </c>
      <c r="C5231" s="43" t="n">
        <f aca="false">-PERCENTILE(Prices_MTM!I5214:I5463,1-Inputs!$B$8)</f>
        <v>152275</v>
      </c>
      <c r="D5231" s="43" t="n">
        <f aca="false">NORMSINV(Inputs!$B$8)*STDEV(Prices_MTM!I5214:I5463)</f>
        <v>151240.612715896</v>
      </c>
      <c r="E5231" s="43" t="n">
        <f aca="false">-PERCENTILE(Prices_MTM!I5214:I5463,1-Inputs!$B$9)</f>
        <v>237265.000000001</v>
      </c>
      <c r="F5231" s="43" t="n">
        <f aca="false">NORMSINV(Inputs!$B$9)*STDEV(Prices_MTM!I5214:I5463)</f>
        <v>213902.484753215</v>
      </c>
      <c r="G5231" s="52" t="n">
        <f aca="false">IF(-B5231&gt;C5231,1,0)</f>
        <v>0</v>
      </c>
      <c r="H5231" s="52" t="n">
        <f aca="false">IF(-B5231&gt;D5231,1,0)</f>
        <v>0</v>
      </c>
      <c r="I5231" s="52" t="n">
        <f aca="false">IF(-B5231&gt;E5231,1,0)</f>
        <v>0</v>
      </c>
      <c r="J5231" s="52" t="n">
        <f aca="false">IF(-B5231&gt;F5231,1,0)</f>
        <v>0</v>
      </c>
    </row>
    <row r="5232" customFormat="false" ht="15" hidden="false" customHeight="false" outlineLevel="0" collapsed="false">
      <c r="A5232" s="51" t="n">
        <f aca="false">Prices_MTM!A5465</f>
        <v>45442</v>
      </c>
      <c r="B5232" s="43" t="n">
        <f aca="false">Prices_MTM!I5465</f>
        <v>-124000</v>
      </c>
      <c r="C5232" s="43" t="n">
        <f aca="false">-PERCENTILE(Prices_MTM!I5215:I5464,1-Inputs!$B$8)</f>
        <v>152275</v>
      </c>
      <c r="D5232" s="43" t="n">
        <f aca="false">NORMSINV(Inputs!$B$8)*STDEV(Prices_MTM!I5215:I5464)</f>
        <v>151449.462945149</v>
      </c>
      <c r="E5232" s="43" t="n">
        <f aca="false">-PERCENTILE(Prices_MTM!I5215:I5464,1-Inputs!$B$9)</f>
        <v>237265.000000001</v>
      </c>
      <c r="F5232" s="43" t="n">
        <f aca="false">NORMSINV(Inputs!$B$9)*STDEV(Prices_MTM!I5215:I5464)</f>
        <v>214197.865618026</v>
      </c>
      <c r="G5232" s="52" t="n">
        <f aca="false">IF(-B5232&gt;C5232,1,0)</f>
        <v>0</v>
      </c>
      <c r="H5232" s="52" t="n">
        <f aca="false">IF(-B5232&gt;D5232,1,0)</f>
        <v>0</v>
      </c>
      <c r="I5232" s="52" t="n">
        <f aca="false">IF(-B5232&gt;E5232,1,0)</f>
        <v>0</v>
      </c>
      <c r="J5232" s="52" t="n">
        <f aca="false">IF(-B5232&gt;F5232,1,0)</f>
        <v>0</v>
      </c>
    </row>
    <row r="5233" customFormat="false" ht="15" hidden="false" customHeight="false" outlineLevel="0" collapsed="false">
      <c r="A5233" s="51" t="n">
        <f aca="false">Prices_MTM!A5466</f>
        <v>45443</v>
      </c>
      <c r="B5233" s="43" t="n">
        <f aca="false">Prices_MTM!I5466</f>
        <v>1500.00000000077</v>
      </c>
      <c r="C5233" s="43" t="n">
        <f aca="false">-PERCENTILE(Prices_MTM!I5216:I5465,1-Inputs!$B$8)</f>
        <v>152275</v>
      </c>
      <c r="D5233" s="43" t="n">
        <f aca="false">NORMSINV(Inputs!$B$8)*STDEV(Prices_MTM!I5216:I5465)</f>
        <v>151889.404117655</v>
      </c>
      <c r="E5233" s="43" t="n">
        <f aca="false">-PERCENTILE(Prices_MTM!I5216:I5465,1-Inputs!$B$9)</f>
        <v>237265.000000001</v>
      </c>
      <c r="F5233" s="43" t="n">
        <f aca="false">NORMSINV(Inputs!$B$9)*STDEV(Prices_MTM!I5216:I5465)</f>
        <v>214820.082813887</v>
      </c>
      <c r="G5233" s="52" t="n">
        <f aca="false">IF(-B5233&gt;C5233,1,0)</f>
        <v>0</v>
      </c>
      <c r="H5233" s="52" t="n">
        <f aca="false">IF(-B5233&gt;D5233,1,0)</f>
        <v>0</v>
      </c>
      <c r="I5233" s="52" t="n">
        <f aca="false">IF(-B5233&gt;E5233,1,0)</f>
        <v>0</v>
      </c>
      <c r="J5233" s="52" t="n">
        <f aca="false">IF(-B5233&gt;F5233,1,0)</f>
        <v>0</v>
      </c>
    </row>
    <row r="5234" customFormat="false" ht="15" hidden="false" customHeight="false" outlineLevel="0" collapsed="false">
      <c r="A5234" s="51" t="n">
        <f aca="false">Prices_MTM!A5467</f>
        <v>45446</v>
      </c>
      <c r="B5234" s="43" t="n">
        <f aca="false">Prices_MTM!I5467</f>
        <v>-123000</v>
      </c>
      <c r="C5234" s="43" t="n">
        <f aca="false">-PERCENTILE(Prices_MTM!I5217:I5466,1-Inputs!$B$8)</f>
        <v>152275</v>
      </c>
      <c r="D5234" s="43" t="n">
        <f aca="false">NORMSINV(Inputs!$B$8)*STDEV(Prices_MTM!I5217:I5466)</f>
        <v>151647.650132582</v>
      </c>
      <c r="E5234" s="43" t="n">
        <f aca="false">-PERCENTILE(Prices_MTM!I5217:I5466,1-Inputs!$B$9)</f>
        <v>237265.000000001</v>
      </c>
      <c r="F5234" s="43" t="n">
        <f aca="false">NORMSINV(Inputs!$B$9)*STDEV(Prices_MTM!I5217:I5466)</f>
        <v>214478.165539303</v>
      </c>
      <c r="G5234" s="52" t="n">
        <f aca="false">IF(-B5234&gt;C5234,1,0)</f>
        <v>0</v>
      </c>
      <c r="H5234" s="52" t="n">
        <f aca="false">IF(-B5234&gt;D5234,1,0)</f>
        <v>0</v>
      </c>
      <c r="I5234" s="52" t="n">
        <f aca="false">IF(-B5234&gt;E5234,1,0)</f>
        <v>0</v>
      </c>
      <c r="J5234" s="52" t="n">
        <f aca="false">IF(-B5234&gt;F5234,1,0)</f>
        <v>0</v>
      </c>
    </row>
    <row r="5235" customFormat="false" ht="15" hidden="false" customHeight="false" outlineLevel="0" collapsed="false">
      <c r="A5235" s="51" t="n">
        <f aca="false">Prices_MTM!A5468</f>
        <v>45447</v>
      </c>
      <c r="B5235" s="43" t="n">
        <f aca="false">Prices_MTM!I5468</f>
        <v>-43000.0000000007</v>
      </c>
      <c r="C5235" s="43" t="n">
        <f aca="false">-PERCENTILE(Prices_MTM!I5218:I5467,1-Inputs!$B$8)</f>
        <v>151100</v>
      </c>
      <c r="D5235" s="43" t="n">
        <f aca="false">NORMSINV(Inputs!$B$8)*STDEV(Prices_MTM!I5218:I5467)</f>
        <v>151353.636046412</v>
      </c>
      <c r="E5235" s="43" t="n">
        <f aca="false">-PERCENTILE(Prices_MTM!I5218:I5467,1-Inputs!$B$9)</f>
        <v>237265.000000001</v>
      </c>
      <c r="F5235" s="43" t="n">
        <f aca="false">NORMSINV(Inputs!$B$9)*STDEV(Prices_MTM!I5218:I5467)</f>
        <v>214062.335806437</v>
      </c>
      <c r="G5235" s="52" t="n">
        <f aca="false">IF(-B5235&gt;C5235,1,0)</f>
        <v>0</v>
      </c>
      <c r="H5235" s="52" t="n">
        <f aca="false">IF(-B5235&gt;D5235,1,0)</f>
        <v>0</v>
      </c>
      <c r="I5235" s="52" t="n">
        <f aca="false">IF(-B5235&gt;E5235,1,0)</f>
        <v>0</v>
      </c>
      <c r="J5235" s="52" t="n">
        <f aca="false">IF(-B5235&gt;F5235,1,0)</f>
        <v>0</v>
      </c>
    </row>
    <row r="5236" customFormat="false" ht="15" hidden="false" customHeight="false" outlineLevel="0" collapsed="false">
      <c r="A5236" s="51" t="n">
        <f aca="false">Prices_MTM!A5469</f>
        <v>45448</v>
      </c>
      <c r="B5236" s="43" t="n">
        <f aca="false">Prices_MTM!I5469</f>
        <v>77000.0000000003</v>
      </c>
      <c r="C5236" s="43" t="n">
        <f aca="false">-PERCENTILE(Prices_MTM!I5219:I5468,1-Inputs!$B$8)</f>
        <v>151100</v>
      </c>
      <c r="D5236" s="43" t="n">
        <f aca="false">NORMSINV(Inputs!$B$8)*STDEV(Prices_MTM!I5219:I5468)</f>
        <v>151385.875640976</v>
      </c>
      <c r="E5236" s="43" t="n">
        <f aca="false">-PERCENTILE(Prices_MTM!I5219:I5468,1-Inputs!$B$9)</f>
        <v>237265.000000001</v>
      </c>
      <c r="F5236" s="43" t="n">
        <f aca="false">NORMSINV(Inputs!$B$9)*STDEV(Prices_MTM!I5219:I5468)</f>
        <v>214107.93288027</v>
      </c>
      <c r="G5236" s="52" t="n">
        <f aca="false">IF(-B5236&gt;C5236,1,0)</f>
        <v>0</v>
      </c>
      <c r="H5236" s="52" t="n">
        <f aca="false">IF(-B5236&gt;D5236,1,0)</f>
        <v>0</v>
      </c>
      <c r="I5236" s="52" t="n">
        <f aca="false">IF(-B5236&gt;E5236,1,0)</f>
        <v>0</v>
      </c>
      <c r="J5236" s="52" t="n">
        <f aca="false">IF(-B5236&gt;F5236,1,0)</f>
        <v>0</v>
      </c>
    </row>
    <row r="5237" customFormat="false" ht="15" hidden="false" customHeight="false" outlineLevel="0" collapsed="false">
      <c r="A5237" s="51" t="n">
        <f aca="false">Prices_MTM!A5470</f>
        <v>45449</v>
      </c>
      <c r="B5237" s="43" t="n">
        <f aca="false">Prices_MTM!I5470</f>
        <v>33499.9999999994</v>
      </c>
      <c r="C5237" s="43" t="n">
        <f aca="false">-PERCENTILE(Prices_MTM!I5220:I5469,1-Inputs!$B$8)</f>
        <v>151100</v>
      </c>
      <c r="D5237" s="43" t="n">
        <f aca="false">NORMSINV(Inputs!$B$8)*STDEV(Prices_MTM!I5220:I5469)</f>
        <v>150846.789700654</v>
      </c>
      <c r="E5237" s="43" t="n">
        <f aca="false">-PERCENTILE(Prices_MTM!I5220:I5469,1-Inputs!$B$9)</f>
        <v>237265.000000001</v>
      </c>
      <c r="F5237" s="43" t="n">
        <f aca="false">NORMSINV(Inputs!$B$9)*STDEV(Prices_MTM!I5220:I5469)</f>
        <v>213345.493347266</v>
      </c>
      <c r="G5237" s="52" t="n">
        <f aca="false">IF(-B5237&gt;C5237,1,0)</f>
        <v>0</v>
      </c>
      <c r="H5237" s="52" t="n">
        <f aca="false">IF(-B5237&gt;D5237,1,0)</f>
        <v>0</v>
      </c>
      <c r="I5237" s="52" t="n">
        <f aca="false">IF(-B5237&gt;E5237,1,0)</f>
        <v>0</v>
      </c>
      <c r="J5237" s="52" t="n">
        <f aca="false">IF(-B5237&gt;F5237,1,0)</f>
        <v>0</v>
      </c>
    </row>
    <row r="5238" customFormat="false" ht="15" hidden="false" customHeight="false" outlineLevel="0" collapsed="false">
      <c r="A5238" s="51" t="n">
        <f aca="false">Prices_MTM!A5471</f>
        <v>45450</v>
      </c>
      <c r="B5238" s="43" t="n">
        <f aca="false">Prices_MTM!I5471</f>
        <v>-23999.9999999995</v>
      </c>
      <c r="C5238" s="43" t="n">
        <f aca="false">-PERCENTILE(Prices_MTM!I5221:I5470,1-Inputs!$B$8)</f>
        <v>151100</v>
      </c>
      <c r="D5238" s="43" t="n">
        <f aca="false">NORMSINV(Inputs!$B$8)*STDEV(Prices_MTM!I5221:I5470)</f>
        <v>150725.305798059</v>
      </c>
      <c r="E5238" s="43" t="n">
        <f aca="false">-PERCENTILE(Prices_MTM!I5221:I5470,1-Inputs!$B$9)</f>
        <v>237265.000000001</v>
      </c>
      <c r="F5238" s="43" t="n">
        <f aca="false">NORMSINV(Inputs!$B$9)*STDEV(Prices_MTM!I5221:I5470)</f>
        <v>213173.676345498</v>
      </c>
      <c r="G5238" s="52" t="n">
        <f aca="false">IF(-B5238&gt;C5238,1,0)</f>
        <v>0</v>
      </c>
      <c r="H5238" s="52" t="n">
        <f aca="false">IF(-B5238&gt;D5238,1,0)</f>
        <v>0</v>
      </c>
      <c r="I5238" s="52" t="n">
        <f aca="false">IF(-B5238&gt;E5238,1,0)</f>
        <v>0</v>
      </c>
      <c r="J5238" s="52" t="n">
        <f aca="false">IF(-B5238&gt;F5238,1,0)</f>
        <v>0</v>
      </c>
    </row>
    <row r="5239" customFormat="false" ht="15" hidden="false" customHeight="false" outlineLevel="0" collapsed="false">
      <c r="A5239" s="51" t="n">
        <f aca="false">Prices_MTM!A5472</f>
        <v>45453</v>
      </c>
      <c r="B5239" s="43" t="n">
        <f aca="false">Prices_MTM!I5472</f>
        <v>148500</v>
      </c>
      <c r="C5239" s="43" t="n">
        <f aca="false">-PERCENTILE(Prices_MTM!I5222:I5471,1-Inputs!$B$8)</f>
        <v>151100</v>
      </c>
      <c r="D5239" s="43" t="n">
        <f aca="false">NORMSINV(Inputs!$B$8)*STDEV(Prices_MTM!I5222:I5471)</f>
        <v>150482.988867173</v>
      </c>
      <c r="E5239" s="43" t="n">
        <f aca="false">-PERCENTILE(Prices_MTM!I5222:I5471,1-Inputs!$B$9)</f>
        <v>237265.000000001</v>
      </c>
      <c r="F5239" s="43" t="n">
        <f aca="false">NORMSINV(Inputs!$B$9)*STDEV(Prices_MTM!I5222:I5471)</f>
        <v>212830.962885907</v>
      </c>
      <c r="G5239" s="52" t="n">
        <f aca="false">IF(-B5239&gt;C5239,1,0)</f>
        <v>0</v>
      </c>
      <c r="H5239" s="52" t="n">
        <f aca="false">IF(-B5239&gt;D5239,1,0)</f>
        <v>0</v>
      </c>
      <c r="I5239" s="52" t="n">
        <f aca="false">IF(-B5239&gt;E5239,1,0)</f>
        <v>0</v>
      </c>
      <c r="J5239" s="52" t="n">
        <f aca="false">IF(-B5239&gt;F5239,1,0)</f>
        <v>0</v>
      </c>
    </row>
    <row r="5240" customFormat="false" ht="15" hidden="false" customHeight="false" outlineLevel="0" collapsed="false">
      <c r="A5240" s="51" t="n">
        <f aca="false">Prices_MTM!A5473</f>
        <v>45454</v>
      </c>
      <c r="B5240" s="43" t="n">
        <f aca="false">Prices_MTM!I5473</f>
        <v>-15000.0000000006</v>
      </c>
      <c r="C5240" s="43" t="n">
        <f aca="false">-PERCENTILE(Prices_MTM!I5223:I5472,1-Inputs!$B$8)</f>
        <v>151100</v>
      </c>
      <c r="D5240" s="43" t="n">
        <f aca="false">NORMSINV(Inputs!$B$8)*STDEV(Prices_MTM!I5223:I5472)</f>
        <v>151059.379971401</v>
      </c>
      <c r="E5240" s="43" t="n">
        <f aca="false">-PERCENTILE(Prices_MTM!I5223:I5472,1-Inputs!$B$9)</f>
        <v>237265.000000001</v>
      </c>
      <c r="F5240" s="43" t="n">
        <f aca="false">NORMSINV(Inputs!$B$9)*STDEV(Prices_MTM!I5223:I5472)</f>
        <v>213646.163824135</v>
      </c>
      <c r="G5240" s="52" t="n">
        <f aca="false">IF(-B5240&gt;C5240,1,0)</f>
        <v>0</v>
      </c>
      <c r="H5240" s="52" t="n">
        <f aca="false">IF(-B5240&gt;D5240,1,0)</f>
        <v>0</v>
      </c>
      <c r="I5240" s="52" t="n">
        <f aca="false">IF(-B5240&gt;E5240,1,0)</f>
        <v>0</v>
      </c>
      <c r="J5240" s="52" t="n">
        <f aca="false">IF(-B5240&gt;F5240,1,0)</f>
        <v>0</v>
      </c>
    </row>
    <row r="5241" customFormat="false" ht="15" hidden="false" customHeight="false" outlineLevel="0" collapsed="false">
      <c r="A5241" s="51" t="n">
        <f aca="false">Prices_MTM!A5474</f>
        <v>45455</v>
      </c>
      <c r="B5241" s="43" t="n">
        <f aca="false">Prices_MTM!I5474</f>
        <v>49500.0000000012</v>
      </c>
      <c r="C5241" s="43" t="n">
        <f aca="false">-PERCENTILE(Prices_MTM!I5224:I5473,1-Inputs!$B$8)</f>
        <v>151100</v>
      </c>
      <c r="D5241" s="43" t="n">
        <f aca="false">NORMSINV(Inputs!$B$8)*STDEV(Prices_MTM!I5224:I5473)</f>
        <v>151068.738977403</v>
      </c>
      <c r="E5241" s="43" t="n">
        <f aca="false">-PERCENTILE(Prices_MTM!I5224:I5473,1-Inputs!$B$9)</f>
        <v>237265.000000001</v>
      </c>
      <c r="F5241" s="43" t="n">
        <f aca="false">NORMSINV(Inputs!$B$9)*STDEV(Prices_MTM!I5224:I5473)</f>
        <v>213659.400444925</v>
      </c>
      <c r="G5241" s="52" t="n">
        <f aca="false">IF(-B5241&gt;C5241,1,0)</f>
        <v>0</v>
      </c>
      <c r="H5241" s="52" t="n">
        <f aca="false">IF(-B5241&gt;D5241,1,0)</f>
        <v>0</v>
      </c>
      <c r="I5241" s="52" t="n">
        <f aca="false">IF(-B5241&gt;E5241,1,0)</f>
        <v>0</v>
      </c>
      <c r="J5241" s="52" t="n">
        <f aca="false">IF(-B5241&gt;F5241,1,0)</f>
        <v>0</v>
      </c>
    </row>
    <row r="5242" customFormat="false" ht="15" hidden="false" customHeight="false" outlineLevel="0" collapsed="false">
      <c r="A5242" s="51" t="n">
        <f aca="false">Prices_MTM!A5475</f>
        <v>45456</v>
      </c>
      <c r="B5242" s="43" t="n">
        <f aca="false">Prices_MTM!I5475</f>
        <v>-41000.0000000004</v>
      </c>
      <c r="C5242" s="43" t="n">
        <f aca="false">-PERCENTILE(Prices_MTM!I5225:I5474,1-Inputs!$B$8)</f>
        <v>151100</v>
      </c>
      <c r="D5242" s="43" t="n">
        <f aca="false">NORMSINV(Inputs!$B$8)*STDEV(Prices_MTM!I5225:I5474)</f>
        <v>151125.78050389</v>
      </c>
      <c r="E5242" s="43" t="n">
        <f aca="false">-PERCENTILE(Prices_MTM!I5225:I5474,1-Inputs!$B$9)</f>
        <v>237265.000000001</v>
      </c>
      <c r="F5242" s="43" t="n">
        <f aca="false">NORMSINV(Inputs!$B$9)*STDEV(Prices_MTM!I5225:I5474)</f>
        <v>213740.075364384</v>
      </c>
      <c r="G5242" s="52" t="n">
        <f aca="false">IF(-B5242&gt;C5242,1,0)</f>
        <v>0</v>
      </c>
      <c r="H5242" s="52" t="n">
        <f aca="false">IF(-B5242&gt;D5242,1,0)</f>
        <v>0</v>
      </c>
      <c r="I5242" s="52" t="n">
        <f aca="false">IF(-B5242&gt;E5242,1,0)</f>
        <v>0</v>
      </c>
      <c r="J5242" s="52" t="n">
        <f aca="false">IF(-B5242&gt;F5242,1,0)</f>
        <v>0</v>
      </c>
    </row>
    <row r="5243" customFormat="false" ht="15" hidden="false" customHeight="false" outlineLevel="0" collapsed="false">
      <c r="A5243" s="51" t="n">
        <f aca="false">Prices_MTM!A5476</f>
        <v>45457</v>
      </c>
      <c r="B5243" s="43" t="n">
        <f aca="false">Prices_MTM!I5476</f>
        <v>-22500.0000000001</v>
      </c>
      <c r="C5243" s="43" t="n">
        <f aca="false">-PERCENTILE(Prices_MTM!I5226:I5475,1-Inputs!$B$8)</f>
        <v>151100</v>
      </c>
      <c r="D5243" s="43" t="n">
        <f aca="false">NORMSINV(Inputs!$B$8)*STDEV(Prices_MTM!I5226:I5475)</f>
        <v>151111.783802057</v>
      </c>
      <c r="E5243" s="43" t="n">
        <f aca="false">-PERCENTILE(Prices_MTM!I5226:I5475,1-Inputs!$B$9)</f>
        <v>237265.000000001</v>
      </c>
      <c r="F5243" s="43" t="n">
        <f aca="false">NORMSINV(Inputs!$B$9)*STDEV(Prices_MTM!I5226:I5475)</f>
        <v>213720.279561876</v>
      </c>
      <c r="G5243" s="52" t="n">
        <f aca="false">IF(-B5243&gt;C5243,1,0)</f>
        <v>0</v>
      </c>
      <c r="H5243" s="52" t="n">
        <f aca="false">IF(-B5243&gt;D5243,1,0)</f>
        <v>0</v>
      </c>
      <c r="I5243" s="52" t="n">
        <f aca="false">IF(-B5243&gt;E5243,1,0)</f>
        <v>0</v>
      </c>
      <c r="J5243" s="52" t="n">
        <f aca="false">IF(-B5243&gt;F5243,1,0)</f>
        <v>0</v>
      </c>
    </row>
    <row r="5244" customFormat="false" ht="15" hidden="false" customHeight="false" outlineLevel="0" collapsed="false">
      <c r="A5244" s="51" t="n">
        <f aca="false">Prices_MTM!A5477</f>
        <v>45460</v>
      </c>
      <c r="B5244" s="43" t="n">
        <f aca="false">Prices_MTM!I5477</f>
        <v>144000</v>
      </c>
      <c r="C5244" s="43" t="n">
        <f aca="false">-PERCENTILE(Prices_MTM!I5227:I5476,1-Inputs!$B$8)</f>
        <v>151100</v>
      </c>
      <c r="D5244" s="43" t="n">
        <f aca="false">NORMSINV(Inputs!$B$8)*STDEV(Prices_MTM!I5227:I5476)</f>
        <v>150917.208864625</v>
      </c>
      <c r="E5244" s="43" t="n">
        <f aca="false">-PERCENTILE(Prices_MTM!I5227:I5476,1-Inputs!$B$9)</f>
        <v>237265.000000001</v>
      </c>
      <c r="F5244" s="43" t="n">
        <f aca="false">NORMSINV(Inputs!$B$9)*STDEV(Prices_MTM!I5227:I5476)</f>
        <v>213445.088514709</v>
      </c>
      <c r="G5244" s="52" t="n">
        <f aca="false">IF(-B5244&gt;C5244,1,0)</f>
        <v>0</v>
      </c>
      <c r="H5244" s="52" t="n">
        <f aca="false">IF(-B5244&gt;D5244,1,0)</f>
        <v>0</v>
      </c>
      <c r="I5244" s="52" t="n">
        <f aca="false">IF(-B5244&gt;E5244,1,0)</f>
        <v>0</v>
      </c>
      <c r="J5244" s="52" t="n">
        <f aca="false">IF(-B5244&gt;F5244,1,0)</f>
        <v>0</v>
      </c>
    </row>
    <row r="5245" customFormat="false" ht="15" hidden="false" customHeight="false" outlineLevel="0" collapsed="false">
      <c r="A5245" s="51" t="n">
        <f aca="false">Prices_MTM!A5478</f>
        <v>45461</v>
      </c>
      <c r="B5245" s="43" t="n">
        <f aca="false">Prices_MTM!I5478</f>
        <v>17000.0000000002</v>
      </c>
      <c r="C5245" s="43" t="n">
        <f aca="false">-PERCENTILE(Prices_MTM!I5228:I5477,1-Inputs!$B$8)</f>
        <v>151100</v>
      </c>
      <c r="D5245" s="43" t="n">
        <f aca="false">NORMSINV(Inputs!$B$8)*STDEV(Prices_MTM!I5228:I5477)</f>
        <v>151517.368054825</v>
      </c>
      <c r="E5245" s="43" t="n">
        <f aca="false">-PERCENTILE(Prices_MTM!I5228:I5477,1-Inputs!$B$9)</f>
        <v>237265.000000001</v>
      </c>
      <c r="F5245" s="43" t="n">
        <f aca="false">NORMSINV(Inputs!$B$9)*STDEV(Prices_MTM!I5228:I5477)</f>
        <v>214293.905110504</v>
      </c>
      <c r="G5245" s="52" t="n">
        <f aca="false">IF(-B5245&gt;C5245,1,0)</f>
        <v>0</v>
      </c>
      <c r="H5245" s="52" t="n">
        <f aca="false">IF(-B5245&gt;D5245,1,0)</f>
        <v>0</v>
      </c>
      <c r="I5245" s="52" t="n">
        <f aca="false">IF(-B5245&gt;E5245,1,0)</f>
        <v>0</v>
      </c>
      <c r="J5245" s="52" t="n">
        <f aca="false">IF(-B5245&gt;F5245,1,0)</f>
        <v>0</v>
      </c>
    </row>
    <row r="5246" customFormat="false" ht="15" hidden="false" customHeight="false" outlineLevel="0" collapsed="false">
      <c r="A5246" s="51" t="n">
        <f aca="false">Prices_MTM!A5479</f>
        <v>45463</v>
      </c>
      <c r="B5246" s="43" t="n">
        <f aca="false">Prices_MTM!I5479</f>
        <v>10500.0000000004</v>
      </c>
      <c r="C5246" s="43" t="n">
        <f aca="false">-PERCENTILE(Prices_MTM!I5229:I5478,1-Inputs!$B$8)</f>
        <v>147300</v>
      </c>
      <c r="D5246" s="43" t="n">
        <f aca="false">NORMSINV(Inputs!$B$8)*STDEV(Prices_MTM!I5229:I5478)</f>
        <v>150553.344394719</v>
      </c>
      <c r="E5246" s="43" t="n">
        <f aca="false">-PERCENTILE(Prices_MTM!I5229:I5478,1-Inputs!$B$9)</f>
        <v>237265.000000001</v>
      </c>
      <c r="F5246" s="43" t="n">
        <f aca="false">NORMSINV(Inputs!$B$9)*STDEV(Prices_MTM!I5229:I5478)</f>
        <v>212930.468051141</v>
      </c>
      <c r="G5246" s="52" t="n">
        <f aca="false">IF(-B5246&gt;C5246,1,0)</f>
        <v>0</v>
      </c>
      <c r="H5246" s="52" t="n">
        <f aca="false">IF(-B5246&gt;D5246,1,0)</f>
        <v>0</v>
      </c>
      <c r="I5246" s="52" t="n">
        <f aca="false">IF(-B5246&gt;E5246,1,0)</f>
        <v>0</v>
      </c>
      <c r="J5246" s="52" t="n">
        <f aca="false">IF(-B5246&gt;F5246,1,0)</f>
        <v>0</v>
      </c>
    </row>
    <row r="5247" customFormat="false" ht="15" hidden="false" customHeight="false" outlineLevel="0" collapsed="false">
      <c r="A5247" s="51" t="n">
        <f aca="false">Prices_MTM!A5480</f>
        <v>45464</v>
      </c>
      <c r="B5247" s="43" t="n">
        <f aca="false">Prices_MTM!I5480</f>
        <v>-188000.000000001</v>
      </c>
      <c r="C5247" s="43" t="n">
        <f aca="false">-PERCENTILE(Prices_MTM!I5230:I5479,1-Inputs!$B$8)</f>
        <v>147300</v>
      </c>
      <c r="D5247" s="43" t="n">
        <f aca="false">NORMSINV(Inputs!$B$8)*STDEV(Prices_MTM!I5230:I5479)</f>
        <v>150152.517075835</v>
      </c>
      <c r="E5247" s="43" t="n">
        <f aca="false">-PERCENTILE(Prices_MTM!I5230:I5479,1-Inputs!$B$9)</f>
        <v>237265.000000001</v>
      </c>
      <c r="F5247" s="43" t="n">
        <f aca="false">NORMSINV(Inputs!$B$9)*STDEV(Prices_MTM!I5230:I5479)</f>
        <v>212363.570324885</v>
      </c>
      <c r="G5247" s="52" t="n">
        <f aca="false">IF(-B5247&gt;C5247,1,0)</f>
        <v>1</v>
      </c>
      <c r="H5247" s="52" t="n">
        <f aca="false">IF(-B5247&gt;D5247,1,0)</f>
        <v>1</v>
      </c>
      <c r="I5247" s="52" t="n">
        <f aca="false">IF(-B5247&gt;E5247,1,0)</f>
        <v>0</v>
      </c>
      <c r="J5247" s="52" t="n">
        <f aca="false">IF(-B5247&gt;F5247,1,0)</f>
        <v>0</v>
      </c>
    </row>
    <row r="5248" customFormat="false" ht="15" hidden="false" customHeight="false" outlineLevel="0" collapsed="false">
      <c r="A5248" s="51" t="n">
        <f aca="false">Prices_MTM!A5481</f>
        <v>45467</v>
      </c>
      <c r="B5248" s="43" t="n">
        <f aca="false">Prices_MTM!I5481</f>
        <v>75500.0000000003</v>
      </c>
      <c r="C5248" s="43" t="n">
        <f aca="false">-PERCENTILE(Prices_MTM!I5231:I5480,1-Inputs!$B$8)</f>
        <v>151100</v>
      </c>
      <c r="D5248" s="43" t="n">
        <f aca="false">NORMSINV(Inputs!$B$8)*STDEV(Prices_MTM!I5231:I5480)</f>
        <v>151251.273933205</v>
      </c>
      <c r="E5248" s="43" t="n">
        <f aca="false">-PERCENTILE(Prices_MTM!I5231:I5480,1-Inputs!$B$9)</f>
        <v>237265.000000001</v>
      </c>
      <c r="F5248" s="43" t="n">
        <f aca="false">NORMSINV(Inputs!$B$9)*STDEV(Prices_MTM!I5231:I5480)</f>
        <v>213917.563116308</v>
      </c>
      <c r="G5248" s="52" t="n">
        <f aca="false">IF(-B5248&gt;C5248,1,0)</f>
        <v>0</v>
      </c>
      <c r="H5248" s="52" t="n">
        <f aca="false">IF(-B5248&gt;D5248,1,0)</f>
        <v>0</v>
      </c>
      <c r="I5248" s="52" t="n">
        <f aca="false">IF(-B5248&gt;E5248,1,0)</f>
        <v>0</v>
      </c>
      <c r="J5248" s="52" t="n">
        <f aca="false">IF(-B5248&gt;F5248,1,0)</f>
        <v>0</v>
      </c>
    </row>
    <row r="5249" customFormat="false" ht="15" hidden="false" customHeight="false" outlineLevel="0" collapsed="false">
      <c r="A5249" s="51" t="n">
        <f aca="false">Prices_MTM!A5482</f>
        <v>45468</v>
      </c>
      <c r="B5249" s="43" t="n">
        <f aca="false">Prices_MTM!I5482</f>
        <v>-68999.9999999998</v>
      </c>
      <c r="C5249" s="43" t="n">
        <f aca="false">-PERCENTILE(Prices_MTM!I5232:I5481,1-Inputs!$B$8)</f>
        <v>151100</v>
      </c>
      <c r="D5249" s="43" t="n">
        <f aca="false">NORMSINV(Inputs!$B$8)*STDEV(Prices_MTM!I5232:I5481)</f>
        <v>150938.628674692</v>
      </c>
      <c r="E5249" s="43" t="n">
        <f aca="false">-PERCENTILE(Prices_MTM!I5232:I5481,1-Inputs!$B$9)</f>
        <v>237265.000000001</v>
      </c>
      <c r="F5249" s="43" t="n">
        <f aca="false">NORMSINV(Inputs!$B$9)*STDEV(Prices_MTM!I5232:I5481)</f>
        <v>213475.382960851</v>
      </c>
      <c r="G5249" s="52" t="n">
        <f aca="false">IF(-B5249&gt;C5249,1,0)</f>
        <v>0</v>
      </c>
      <c r="H5249" s="52" t="n">
        <f aca="false">IF(-B5249&gt;D5249,1,0)</f>
        <v>0</v>
      </c>
      <c r="I5249" s="52" t="n">
        <f aca="false">IF(-B5249&gt;E5249,1,0)</f>
        <v>0</v>
      </c>
      <c r="J5249" s="52" t="n">
        <f aca="false">IF(-B5249&gt;F5249,1,0)</f>
        <v>0</v>
      </c>
    </row>
    <row r="5250" customFormat="false" ht="15" hidden="false" customHeight="false" outlineLevel="0" collapsed="false">
      <c r="A5250" s="51" t="n">
        <f aca="false">Prices_MTM!A5483</f>
        <v>45469</v>
      </c>
      <c r="B5250" s="43" t="n">
        <f aca="false">Prices_MTM!I5483</f>
        <v>74499.9999999997</v>
      </c>
      <c r="C5250" s="43" t="n">
        <f aca="false">-PERCENTILE(Prices_MTM!I5233:I5482,1-Inputs!$B$8)</f>
        <v>151100</v>
      </c>
      <c r="D5250" s="43" t="n">
        <f aca="false">NORMSINV(Inputs!$B$8)*STDEV(Prices_MTM!I5233:I5482)</f>
        <v>150959.37526707</v>
      </c>
      <c r="E5250" s="43" t="n">
        <f aca="false">-PERCENTILE(Prices_MTM!I5233:I5482,1-Inputs!$B$9)</f>
        <v>237265.000000001</v>
      </c>
      <c r="F5250" s="43" t="n">
        <f aca="false">NORMSINV(Inputs!$B$9)*STDEV(Prices_MTM!I5233:I5482)</f>
        <v>213504.725262367</v>
      </c>
      <c r="G5250" s="52" t="n">
        <f aca="false">IF(-B5250&gt;C5250,1,0)</f>
        <v>0</v>
      </c>
      <c r="H5250" s="52" t="n">
        <f aca="false">IF(-B5250&gt;D5250,1,0)</f>
        <v>0</v>
      </c>
      <c r="I5250" s="52" t="n">
        <f aca="false">IF(-B5250&gt;E5250,1,0)</f>
        <v>0</v>
      </c>
      <c r="J5250" s="52" t="n">
        <f aca="false">IF(-B5250&gt;F5250,1,0)</f>
        <v>0</v>
      </c>
    </row>
    <row r="5251" customFormat="false" ht="15" hidden="false" customHeight="false" outlineLevel="0" collapsed="false">
      <c r="A5251" s="51" t="n">
        <f aca="false">Prices_MTM!A5484</f>
        <v>45470</v>
      </c>
      <c r="B5251" s="43" t="n">
        <f aca="false">Prices_MTM!I5484</f>
        <v>23000.0000000011</v>
      </c>
      <c r="C5251" s="43" t="n">
        <f aca="false">-PERCENTILE(Prices_MTM!I5234:I5483,1-Inputs!$B$8)</f>
        <v>151100</v>
      </c>
      <c r="D5251" s="43" t="n">
        <f aca="false">NORMSINV(Inputs!$B$8)*STDEV(Prices_MTM!I5234:I5483)</f>
        <v>151087.178624261</v>
      </c>
      <c r="E5251" s="43" t="n">
        <f aca="false">-PERCENTILE(Prices_MTM!I5234:I5483,1-Inputs!$B$9)</f>
        <v>237265.000000001</v>
      </c>
      <c r="F5251" s="43" t="n">
        <f aca="false">NORMSINV(Inputs!$B$9)*STDEV(Prices_MTM!I5234:I5483)</f>
        <v>213685.479989369</v>
      </c>
      <c r="G5251" s="52" t="n">
        <f aca="false">IF(-B5251&gt;C5251,1,0)</f>
        <v>0</v>
      </c>
      <c r="H5251" s="52" t="n">
        <f aca="false">IF(-B5251&gt;D5251,1,0)</f>
        <v>0</v>
      </c>
      <c r="I5251" s="52" t="n">
        <f aca="false">IF(-B5251&gt;E5251,1,0)</f>
        <v>0</v>
      </c>
      <c r="J5251" s="52" t="n">
        <f aca="false">IF(-B5251&gt;F5251,1,0)</f>
        <v>0</v>
      </c>
    </row>
    <row r="5252" customFormat="false" ht="15" hidden="false" customHeight="false" outlineLevel="0" collapsed="false">
      <c r="A5252" s="51" t="n">
        <f aca="false">Prices_MTM!A5485</f>
        <v>45471</v>
      </c>
      <c r="B5252" s="43" t="n">
        <f aca="false">Prices_MTM!I5485</f>
        <v>-34000.0000000011</v>
      </c>
      <c r="C5252" s="43" t="n">
        <f aca="false">-PERCENTILE(Prices_MTM!I5235:I5484,1-Inputs!$B$8)</f>
        <v>151100</v>
      </c>
      <c r="D5252" s="43" t="n">
        <f aca="false">NORMSINV(Inputs!$B$8)*STDEV(Prices_MTM!I5235:I5484)</f>
        <v>150726.831337728</v>
      </c>
      <c r="E5252" s="43" t="n">
        <f aca="false">-PERCENTILE(Prices_MTM!I5235:I5484,1-Inputs!$B$9)</f>
        <v>237265.000000001</v>
      </c>
      <c r="F5252" s="43" t="n">
        <f aca="false">NORMSINV(Inputs!$B$9)*STDEV(Prices_MTM!I5235:I5484)</f>
        <v>213175.833945364</v>
      </c>
      <c r="G5252" s="52" t="n">
        <f aca="false">IF(-B5252&gt;C5252,1,0)</f>
        <v>0</v>
      </c>
      <c r="H5252" s="52" t="n">
        <f aca="false">IF(-B5252&gt;D5252,1,0)</f>
        <v>0</v>
      </c>
      <c r="I5252" s="52" t="n">
        <f aca="false">IF(-B5252&gt;E5252,1,0)</f>
        <v>0</v>
      </c>
      <c r="J5252" s="52" t="n">
        <f aca="false">IF(-B5252&gt;F5252,1,0)</f>
        <v>0</v>
      </c>
    </row>
    <row r="5253" customFormat="false" ht="15" hidden="false" customHeight="false" outlineLevel="0" collapsed="false">
      <c r="A5253" s="51" t="n">
        <f aca="false">Prices_MTM!A5486</f>
        <v>45474</v>
      </c>
      <c r="B5253" s="43" t="n">
        <f aca="false">Prices_MTM!I5486</f>
        <v>221500.000000001</v>
      </c>
      <c r="C5253" s="43" t="n">
        <f aca="false">-PERCENTILE(Prices_MTM!I5236:I5485,1-Inputs!$B$8)</f>
        <v>147300</v>
      </c>
      <c r="D5253" s="43" t="n">
        <f aca="false">NORMSINV(Inputs!$B$8)*STDEV(Prices_MTM!I5236:I5485)</f>
        <v>149523.289486661</v>
      </c>
      <c r="E5253" s="43" t="n">
        <f aca="false">-PERCENTILE(Prices_MTM!I5236:I5485,1-Inputs!$B$9)</f>
        <v>237265.000000001</v>
      </c>
      <c r="F5253" s="43" t="n">
        <f aca="false">NORMSINV(Inputs!$B$9)*STDEV(Prices_MTM!I5236:I5485)</f>
        <v>211473.641737697</v>
      </c>
      <c r="G5253" s="52" t="n">
        <f aca="false">IF(-B5253&gt;C5253,1,0)</f>
        <v>0</v>
      </c>
      <c r="H5253" s="52" t="n">
        <f aca="false">IF(-B5253&gt;D5253,1,0)</f>
        <v>0</v>
      </c>
      <c r="I5253" s="52" t="n">
        <f aca="false">IF(-B5253&gt;E5253,1,0)</f>
        <v>0</v>
      </c>
      <c r="J5253" s="52" t="n">
        <f aca="false">IF(-B5253&gt;F5253,1,0)</f>
        <v>0</v>
      </c>
    </row>
    <row r="5254" customFormat="false" ht="15" hidden="false" customHeight="false" outlineLevel="0" collapsed="false">
      <c r="A5254" s="51" t="n">
        <f aca="false">Prices_MTM!A5487</f>
        <v>45475</v>
      </c>
      <c r="B5254" s="43" t="n">
        <f aca="false">Prices_MTM!I5487</f>
        <v>-146500</v>
      </c>
      <c r="C5254" s="43" t="n">
        <f aca="false">-PERCENTILE(Prices_MTM!I5237:I5486,1-Inputs!$B$8)</f>
        <v>147300</v>
      </c>
      <c r="D5254" s="43" t="n">
        <f aca="false">NORMSINV(Inputs!$B$8)*STDEV(Prices_MTM!I5237:I5486)</f>
        <v>151235.255871071</v>
      </c>
      <c r="E5254" s="43" t="n">
        <f aca="false">-PERCENTILE(Prices_MTM!I5237:I5486,1-Inputs!$B$9)</f>
        <v>237265.000000001</v>
      </c>
      <c r="F5254" s="43" t="n">
        <f aca="false">NORMSINV(Inputs!$B$9)*STDEV(Prices_MTM!I5237:I5486)</f>
        <v>213894.908465353</v>
      </c>
      <c r="G5254" s="52" t="n">
        <f aca="false">IF(-B5254&gt;C5254,1,0)</f>
        <v>0</v>
      </c>
      <c r="H5254" s="52" t="n">
        <f aca="false">IF(-B5254&gt;D5254,1,0)</f>
        <v>0</v>
      </c>
      <c r="I5254" s="52" t="n">
        <f aca="false">IF(-B5254&gt;E5254,1,0)</f>
        <v>0</v>
      </c>
      <c r="J5254" s="52" t="n">
        <f aca="false">IF(-B5254&gt;F5254,1,0)</f>
        <v>0</v>
      </c>
    </row>
    <row r="5255" customFormat="false" ht="15" hidden="false" customHeight="false" outlineLevel="0" collapsed="false">
      <c r="A5255" s="51" t="n">
        <f aca="false">Prices_MTM!A5488</f>
        <v>45476</v>
      </c>
      <c r="B5255" s="43" t="n">
        <f aca="false">Prices_MTM!I5488</f>
        <v>111499.999999999</v>
      </c>
      <c r="C5255" s="43" t="n">
        <f aca="false">-PERCENTILE(Prices_MTM!I5238:I5487,1-Inputs!$B$8)</f>
        <v>148425</v>
      </c>
      <c r="D5255" s="43" t="n">
        <f aca="false">NORMSINV(Inputs!$B$8)*STDEV(Prices_MTM!I5238:I5487)</f>
        <v>152040.457017112</v>
      </c>
      <c r="E5255" s="43" t="n">
        <f aca="false">-PERCENTILE(Prices_MTM!I5238:I5487,1-Inputs!$B$9)</f>
        <v>237265.000000001</v>
      </c>
      <c r="F5255" s="43" t="n">
        <f aca="false">NORMSINV(Inputs!$B$9)*STDEV(Prices_MTM!I5238:I5487)</f>
        <v>215033.719812196</v>
      </c>
      <c r="G5255" s="52" t="n">
        <f aca="false">IF(-B5255&gt;C5255,1,0)</f>
        <v>0</v>
      </c>
      <c r="H5255" s="52" t="n">
        <f aca="false">IF(-B5255&gt;D5255,1,0)</f>
        <v>0</v>
      </c>
      <c r="I5255" s="52" t="n">
        <f aca="false">IF(-B5255&gt;E5255,1,0)</f>
        <v>0</v>
      </c>
      <c r="J5255" s="52" t="n">
        <f aca="false">IF(-B5255&gt;F5255,1,0)</f>
        <v>0</v>
      </c>
    </row>
    <row r="5256" customFormat="false" ht="15" hidden="false" customHeight="false" outlineLevel="0" collapsed="false">
      <c r="A5256" s="51" t="n">
        <f aca="false">Prices_MTM!A5489</f>
        <v>45478</v>
      </c>
      <c r="B5256" s="43" t="n">
        <f aca="false">Prices_MTM!I5489</f>
        <v>-95499.9999999998</v>
      </c>
      <c r="C5256" s="43" t="n">
        <f aca="false">-PERCENTILE(Prices_MTM!I5239:I5488,1-Inputs!$B$8)</f>
        <v>148425</v>
      </c>
      <c r="D5256" s="43" t="n">
        <f aca="false">NORMSINV(Inputs!$B$8)*STDEV(Prices_MTM!I5239:I5488)</f>
        <v>152383.724923617</v>
      </c>
      <c r="E5256" s="43" t="n">
        <f aca="false">-PERCENTILE(Prices_MTM!I5239:I5488,1-Inputs!$B$9)</f>
        <v>237265.000000001</v>
      </c>
      <c r="F5256" s="43" t="n">
        <f aca="false">NORMSINV(Inputs!$B$9)*STDEV(Prices_MTM!I5239:I5488)</f>
        <v>215519.210163093</v>
      </c>
      <c r="G5256" s="52" t="n">
        <f aca="false">IF(-B5256&gt;C5256,1,0)</f>
        <v>0</v>
      </c>
      <c r="H5256" s="52" t="n">
        <f aca="false">IF(-B5256&gt;D5256,1,0)</f>
        <v>0</v>
      </c>
      <c r="I5256" s="52" t="n">
        <f aca="false">IF(-B5256&gt;E5256,1,0)</f>
        <v>0</v>
      </c>
      <c r="J5256" s="52" t="n">
        <f aca="false">IF(-B5256&gt;F5256,1,0)</f>
        <v>0</v>
      </c>
    </row>
    <row r="5257" customFormat="false" ht="15" hidden="false" customHeight="false" outlineLevel="0" collapsed="false">
      <c r="A5257" s="51" t="n">
        <f aca="false">Prices_MTM!A5490</f>
        <v>45481</v>
      </c>
      <c r="B5257" s="43" t="n">
        <f aca="false">Prices_MTM!I5490</f>
        <v>-5500.00000000068</v>
      </c>
      <c r="C5257" s="43" t="n">
        <f aca="false">-PERCENTILE(Prices_MTM!I5240:I5489,1-Inputs!$B$8)</f>
        <v>148425</v>
      </c>
      <c r="D5257" s="43" t="n">
        <f aca="false">NORMSINV(Inputs!$B$8)*STDEV(Prices_MTM!I5240:I5489)</f>
        <v>152412.600165665</v>
      </c>
      <c r="E5257" s="43" t="n">
        <f aca="false">-PERCENTILE(Prices_MTM!I5240:I5489,1-Inputs!$B$9)</f>
        <v>237265.000000001</v>
      </c>
      <c r="F5257" s="43" t="n">
        <f aca="false">NORMSINV(Inputs!$B$9)*STDEV(Prices_MTM!I5240:I5489)</f>
        <v>215560.048968961</v>
      </c>
      <c r="G5257" s="52" t="n">
        <f aca="false">IF(-B5257&gt;C5257,1,0)</f>
        <v>0</v>
      </c>
      <c r="H5257" s="52" t="n">
        <f aca="false">IF(-B5257&gt;D5257,1,0)</f>
        <v>0</v>
      </c>
      <c r="I5257" s="52" t="n">
        <f aca="false">IF(-B5257&gt;E5257,1,0)</f>
        <v>0</v>
      </c>
      <c r="J5257" s="52" t="n">
        <f aca="false">IF(-B5257&gt;F5257,1,0)</f>
        <v>0</v>
      </c>
    </row>
    <row r="5258" customFormat="false" ht="15" hidden="false" customHeight="false" outlineLevel="0" collapsed="false">
      <c r="A5258" s="51" t="n">
        <f aca="false">Prices_MTM!A5491</f>
        <v>45482</v>
      </c>
      <c r="B5258" s="43" t="n">
        <f aca="false">Prices_MTM!I5491</f>
        <v>-51499.9999999993</v>
      </c>
      <c r="C5258" s="43" t="n">
        <f aca="false">-PERCENTILE(Prices_MTM!I5241:I5490,1-Inputs!$B$8)</f>
        <v>148425</v>
      </c>
      <c r="D5258" s="43" t="n">
        <f aca="false">NORMSINV(Inputs!$B$8)*STDEV(Prices_MTM!I5241:I5490)</f>
        <v>152404.701103901</v>
      </c>
      <c r="E5258" s="43" t="n">
        <f aca="false">-PERCENTILE(Prices_MTM!I5241:I5490,1-Inputs!$B$9)</f>
        <v>237265.000000001</v>
      </c>
      <c r="F5258" s="43" t="n">
        <f aca="false">NORMSINV(Inputs!$B$9)*STDEV(Prices_MTM!I5241:I5490)</f>
        <v>215548.877175166</v>
      </c>
      <c r="G5258" s="52" t="n">
        <f aca="false">IF(-B5258&gt;C5258,1,0)</f>
        <v>0</v>
      </c>
      <c r="H5258" s="52" t="n">
        <f aca="false">IF(-B5258&gt;D5258,1,0)</f>
        <v>0</v>
      </c>
      <c r="I5258" s="52" t="n">
        <f aca="false">IF(-B5258&gt;E5258,1,0)</f>
        <v>0</v>
      </c>
      <c r="J5258" s="52" t="n">
        <f aca="false">IF(-B5258&gt;F5258,1,0)</f>
        <v>0</v>
      </c>
    </row>
    <row r="5259" customFormat="false" ht="15" hidden="false" customHeight="false" outlineLevel="0" collapsed="false">
      <c r="A5259" s="51" t="n">
        <f aca="false">Prices_MTM!A5492</f>
        <v>45483</v>
      </c>
      <c r="B5259" s="43" t="n">
        <f aca="false">Prices_MTM!I5492</f>
        <v>57500.0000000003</v>
      </c>
      <c r="C5259" s="43" t="n">
        <f aca="false">-PERCENTILE(Prices_MTM!I5242:I5491,1-Inputs!$B$8)</f>
        <v>148425</v>
      </c>
      <c r="D5259" s="43" t="n">
        <f aca="false">NORMSINV(Inputs!$B$8)*STDEV(Prices_MTM!I5242:I5491)</f>
        <v>152434.314015115</v>
      </c>
      <c r="E5259" s="43" t="n">
        <f aca="false">-PERCENTILE(Prices_MTM!I5242:I5491,1-Inputs!$B$9)</f>
        <v>237265.000000001</v>
      </c>
      <c r="F5259" s="43" t="n">
        <f aca="false">NORMSINV(Inputs!$B$9)*STDEV(Prices_MTM!I5242:I5491)</f>
        <v>215590.759280612</v>
      </c>
      <c r="G5259" s="52" t="n">
        <f aca="false">IF(-B5259&gt;C5259,1,0)</f>
        <v>0</v>
      </c>
      <c r="H5259" s="52" t="n">
        <f aca="false">IF(-B5259&gt;D5259,1,0)</f>
        <v>0</v>
      </c>
      <c r="I5259" s="52" t="n">
        <f aca="false">IF(-B5259&gt;E5259,1,0)</f>
        <v>0</v>
      </c>
      <c r="J5259" s="52" t="n">
        <f aca="false">IF(-B5259&gt;F5259,1,0)</f>
        <v>0</v>
      </c>
    </row>
    <row r="5260" customFormat="false" ht="15" hidden="false" customHeight="false" outlineLevel="0" collapsed="false">
      <c r="A5260" s="51" t="n">
        <f aca="false">Prices_MTM!A5493</f>
        <v>45484</v>
      </c>
      <c r="B5260" s="43" t="n">
        <f aca="false">Prices_MTM!I5493</f>
        <v>56000.0000000002</v>
      </c>
      <c r="C5260" s="43" t="n">
        <f aca="false">-PERCENTILE(Prices_MTM!I5243:I5492,1-Inputs!$B$8)</f>
        <v>148425</v>
      </c>
      <c r="D5260" s="43" t="n">
        <f aca="false">NORMSINV(Inputs!$B$8)*STDEV(Prices_MTM!I5243:I5492)</f>
        <v>152196.815333322</v>
      </c>
      <c r="E5260" s="43" t="n">
        <f aca="false">-PERCENTILE(Prices_MTM!I5243:I5492,1-Inputs!$B$9)</f>
        <v>237265.000000001</v>
      </c>
      <c r="F5260" s="43" t="n">
        <f aca="false">NORMSINV(Inputs!$B$9)*STDEV(Prices_MTM!I5243:I5492)</f>
        <v>215254.860362664</v>
      </c>
      <c r="G5260" s="52" t="n">
        <f aca="false">IF(-B5260&gt;C5260,1,0)</f>
        <v>0</v>
      </c>
      <c r="H5260" s="52" t="n">
        <f aca="false">IF(-B5260&gt;D5260,1,0)</f>
        <v>0</v>
      </c>
      <c r="I5260" s="52" t="n">
        <f aca="false">IF(-B5260&gt;E5260,1,0)</f>
        <v>0</v>
      </c>
      <c r="J5260" s="52" t="n">
        <f aca="false">IF(-B5260&gt;F5260,1,0)</f>
        <v>0</v>
      </c>
    </row>
    <row r="5261" customFormat="false" ht="15" hidden="false" customHeight="false" outlineLevel="0" collapsed="false">
      <c r="A5261" s="51" t="n">
        <f aca="false">Prices_MTM!A5494</f>
        <v>45485</v>
      </c>
      <c r="B5261" s="43" t="n">
        <f aca="false">Prices_MTM!I5494</f>
        <v>-86000.0000000007</v>
      </c>
      <c r="C5261" s="43" t="n">
        <f aca="false">-PERCENTILE(Prices_MTM!I5244:I5493,1-Inputs!$B$8)</f>
        <v>148425</v>
      </c>
      <c r="D5261" s="43" t="n">
        <f aca="false">NORMSINV(Inputs!$B$8)*STDEV(Prices_MTM!I5244:I5493)</f>
        <v>151988.167670182</v>
      </c>
      <c r="E5261" s="43" t="n">
        <f aca="false">-PERCENTILE(Prices_MTM!I5244:I5493,1-Inputs!$B$9)</f>
        <v>237265.000000001</v>
      </c>
      <c r="F5261" s="43" t="n">
        <f aca="false">NORMSINV(Inputs!$B$9)*STDEV(Prices_MTM!I5244:I5493)</f>
        <v>214959.765990973</v>
      </c>
      <c r="G5261" s="52" t="n">
        <f aca="false">IF(-B5261&gt;C5261,1,0)</f>
        <v>0</v>
      </c>
      <c r="H5261" s="52" t="n">
        <f aca="false">IF(-B5261&gt;D5261,1,0)</f>
        <v>0</v>
      </c>
      <c r="I5261" s="52" t="n">
        <f aca="false">IF(-B5261&gt;E5261,1,0)</f>
        <v>0</v>
      </c>
      <c r="J5261" s="52" t="n">
        <f aca="false">IF(-B5261&gt;F5261,1,0)</f>
        <v>0</v>
      </c>
    </row>
    <row r="5262" customFormat="false" ht="15" hidden="false" customHeight="false" outlineLevel="0" collapsed="false">
      <c r="A5262" s="51" t="n">
        <f aca="false">Prices_MTM!A5495</f>
        <v>45488</v>
      </c>
      <c r="B5262" s="43" t="n">
        <f aca="false">Prices_MTM!I5495</f>
        <v>19500</v>
      </c>
      <c r="C5262" s="43" t="n">
        <f aca="false">-PERCENTILE(Prices_MTM!I5245:I5494,1-Inputs!$B$8)</f>
        <v>148425</v>
      </c>
      <c r="D5262" s="43" t="n">
        <f aca="false">NORMSINV(Inputs!$B$8)*STDEV(Prices_MTM!I5245:I5494)</f>
        <v>152268.868510342</v>
      </c>
      <c r="E5262" s="43" t="n">
        <f aca="false">-PERCENTILE(Prices_MTM!I5245:I5494,1-Inputs!$B$9)</f>
        <v>237265.000000001</v>
      </c>
      <c r="F5262" s="43" t="n">
        <f aca="false">NORMSINV(Inputs!$B$9)*STDEV(Prices_MTM!I5245:I5494)</f>
        <v>215356.766545945</v>
      </c>
      <c r="G5262" s="52" t="n">
        <f aca="false">IF(-B5262&gt;C5262,1,0)</f>
        <v>0</v>
      </c>
      <c r="H5262" s="52" t="n">
        <f aca="false">IF(-B5262&gt;D5262,1,0)</f>
        <v>0</v>
      </c>
      <c r="I5262" s="52" t="n">
        <f aca="false">IF(-B5262&gt;E5262,1,0)</f>
        <v>0</v>
      </c>
      <c r="J5262" s="52" t="n">
        <f aca="false">IF(-B5262&gt;F5262,1,0)</f>
        <v>0</v>
      </c>
    </row>
    <row r="5263" customFormat="false" ht="15" hidden="false" customHeight="false" outlineLevel="0" collapsed="false">
      <c r="A5263" s="51" t="n">
        <f aca="false">Prices_MTM!A5496</f>
        <v>45489</v>
      </c>
      <c r="B5263" s="43" t="n">
        <f aca="false">Prices_MTM!I5496</f>
        <v>-138999.999999999</v>
      </c>
      <c r="C5263" s="43" t="n">
        <f aca="false">-PERCENTILE(Prices_MTM!I5246:I5495,1-Inputs!$B$8)</f>
        <v>148425</v>
      </c>
      <c r="D5263" s="43" t="n">
        <f aca="false">NORMSINV(Inputs!$B$8)*STDEV(Prices_MTM!I5246:I5495)</f>
        <v>151846.079189904</v>
      </c>
      <c r="E5263" s="43" t="n">
        <f aca="false">-PERCENTILE(Prices_MTM!I5246:I5495,1-Inputs!$B$9)</f>
        <v>237265.000000001</v>
      </c>
      <c r="F5263" s="43" t="n">
        <f aca="false">NORMSINV(Inputs!$B$9)*STDEV(Prices_MTM!I5246:I5495)</f>
        <v>214758.807541781</v>
      </c>
      <c r="G5263" s="52" t="n">
        <f aca="false">IF(-B5263&gt;C5263,1,0)</f>
        <v>0</v>
      </c>
      <c r="H5263" s="52" t="n">
        <f aca="false">IF(-B5263&gt;D5263,1,0)</f>
        <v>0</v>
      </c>
      <c r="I5263" s="52" t="n">
        <f aca="false">IF(-B5263&gt;E5263,1,0)</f>
        <v>0</v>
      </c>
      <c r="J5263" s="52" t="n">
        <f aca="false">IF(-B5263&gt;F5263,1,0)</f>
        <v>0</v>
      </c>
    </row>
    <row r="5264" customFormat="false" ht="15" hidden="false" customHeight="false" outlineLevel="0" collapsed="false">
      <c r="A5264" s="51" t="n">
        <f aca="false">Prices_MTM!A5497</f>
        <v>45490</v>
      </c>
      <c r="B5264" s="43" t="n">
        <f aca="false">Prices_MTM!I5497</f>
        <v>265999.999999999</v>
      </c>
      <c r="C5264" s="43" t="n">
        <f aca="false">-PERCENTILE(Prices_MTM!I5247:I5496,1-Inputs!$B$8)</f>
        <v>148425</v>
      </c>
      <c r="D5264" s="43" t="n">
        <f aca="false">NORMSINV(Inputs!$B$8)*STDEV(Prices_MTM!I5247:I5496)</f>
        <v>152495.814068349</v>
      </c>
      <c r="E5264" s="43" t="n">
        <f aca="false">-PERCENTILE(Prices_MTM!I5247:I5496,1-Inputs!$B$9)</f>
        <v>237265.000000001</v>
      </c>
      <c r="F5264" s="43" t="n">
        <f aca="false">NORMSINV(Inputs!$B$9)*STDEV(Prices_MTM!I5247:I5496)</f>
        <v>215677.739979532</v>
      </c>
      <c r="G5264" s="52" t="n">
        <f aca="false">IF(-B5264&gt;C5264,1,0)</f>
        <v>0</v>
      </c>
      <c r="H5264" s="52" t="n">
        <f aca="false">IF(-B5264&gt;D5264,1,0)</f>
        <v>0</v>
      </c>
      <c r="I5264" s="52" t="n">
        <f aca="false">IF(-B5264&gt;E5264,1,0)</f>
        <v>0</v>
      </c>
      <c r="J5264" s="52" t="n">
        <f aca="false">IF(-B5264&gt;F5264,1,0)</f>
        <v>0</v>
      </c>
    </row>
    <row r="5265" customFormat="false" ht="15" hidden="false" customHeight="false" outlineLevel="0" collapsed="false">
      <c r="A5265" s="51" t="n">
        <f aca="false">Prices_MTM!A5498</f>
        <v>45491</v>
      </c>
      <c r="B5265" s="43" t="n">
        <f aca="false">Prices_MTM!I5498</f>
        <v>-23999.9999999995</v>
      </c>
      <c r="C5265" s="43" t="n">
        <f aca="false">-PERCENTILE(Prices_MTM!I5248:I5497,1-Inputs!$B$8)</f>
        <v>148425</v>
      </c>
      <c r="D5265" s="43" t="n">
        <f aca="false">NORMSINV(Inputs!$B$8)*STDEV(Prices_MTM!I5248:I5497)</f>
        <v>154643.919868113</v>
      </c>
      <c r="E5265" s="43" t="n">
        <f aca="false">-PERCENTILE(Prices_MTM!I5248:I5497,1-Inputs!$B$9)</f>
        <v>237265.000000001</v>
      </c>
      <c r="F5265" s="43" t="n">
        <f aca="false">NORMSINV(Inputs!$B$9)*STDEV(Prices_MTM!I5248:I5497)</f>
        <v>218715.847005359</v>
      </c>
      <c r="G5265" s="52" t="n">
        <f aca="false">IF(-B5265&gt;C5265,1,0)</f>
        <v>0</v>
      </c>
      <c r="H5265" s="52" t="n">
        <f aca="false">IF(-B5265&gt;D5265,1,0)</f>
        <v>0</v>
      </c>
      <c r="I5265" s="52" t="n">
        <f aca="false">IF(-B5265&gt;E5265,1,0)</f>
        <v>0</v>
      </c>
      <c r="J5265" s="52" t="n">
        <f aca="false">IF(-B5265&gt;F5265,1,0)</f>
        <v>0</v>
      </c>
    </row>
    <row r="5266" customFormat="false" ht="15" hidden="false" customHeight="false" outlineLevel="0" collapsed="false">
      <c r="A5266" s="51" t="n">
        <f aca="false">Prices_MTM!A5499</f>
        <v>45492</v>
      </c>
      <c r="B5266" s="43" t="n">
        <f aca="false">Prices_MTM!I5499</f>
        <v>-220499.999999999</v>
      </c>
      <c r="C5266" s="43" t="n">
        <f aca="false">-PERCENTILE(Prices_MTM!I5249:I5498,1-Inputs!$B$8)</f>
        <v>148425</v>
      </c>
      <c r="D5266" s="43" t="n">
        <f aca="false">NORMSINV(Inputs!$B$8)*STDEV(Prices_MTM!I5249:I5498)</f>
        <v>154590.072889859</v>
      </c>
      <c r="E5266" s="43" t="n">
        <f aca="false">-PERCENTILE(Prices_MTM!I5249:I5498,1-Inputs!$B$9)</f>
        <v>237265.000000001</v>
      </c>
      <c r="F5266" s="43" t="n">
        <f aca="false">NORMSINV(Inputs!$B$9)*STDEV(Prices_MTM!I5249:I5498)</f>
        <v>218639.690196429</v>
      </c>
      <c r="G5266" s="52" t="n">
        <f aca="false">IF(-B5266&gt;C5266,1,0)</f>
        <v>1</v>
      </c>
      <c r="H5266" s="52" t="n">
        <f aca="false">IF(-B5266&gt;D5266,1,0)</f>
        <v>1</v>
      </c>
      <c r="I5266" s="52" t="n">
        <f aca="false">IF(-B5266&gt;E5266,1,0)</f>
        <v>0</v>
      </c>
      <c r="J5266" s="52" t="n">
        <f aca="false">IF(-B5266&gt;F5266,1,0)</f>
        <v>1</v>
      </c>
    </row>
    <row r="5267" customFormat="false" ht="15" hidden="false" customHeight="false" outlineLevel="0" collapsed="false">
      <c r="A5267" s="51" t="n">
        <f aca="false">Prices_MTM!A5500</f>
        <v>45495</v>
      </c>
      <c r="B5267" s="43" t="n">
        <f aca="false">Prices_MTM!I5500</f>
        <v>69499.9999999993</v>
      </c>
      <c r="C5267" s="43" t="n">
        <f aca="false">-PERCENTILE(Prices_MTM!I5250:I5499,1-Inputs!$B$8)</f>
        <v>151100</v>
      </c>
      <c r="D5267" s="43" t="n">
        <f aca="false">NORMSINV(Inputs!$B$8)*STDEV(Prices_MTM!I5250:I5499)</f>
        <v>156191.642174108</v>
      </c>
      <c r="E5267" s="43" t="n">
        <f aca="false">-PERCENTILE(Prices_MTM!I5250:I5499,1-Inputs!$B$9)</f>
        <v>241920</v>
      </c>
      <c r="F5267" s="43" t="n">
        <f aca="false">NORMSINV(Inputs!$B$9)*STDEV(Prices_MTM!I5250:I5499)</f>
        <v>220904.820198572</v>
      </c>
      <c r="G5267" s="52" t="n">
        <f aca="false">IF(-B5267&gt;C5267,1,0)</f>
        <v>0</v>
      </c>
      <c r="H5267" s="52" t="n">
        <f aca="false">IF(-B5267&gt;D5267,1,0)</f>
        <v>0</v>
      </c>
      <c r="I5267" s="52" t="n">
        <f aca="false">IF(-B5267&gt;E5267,1,0)</f>
        <v>0</v>
      </c>
      <c r="J5267" s="52" t="n">
        <f aca="false">IF(-B5267&gt;F5267,1,0)</f>
        <v>0</v>
      </c>
    </row>
    <row r="5268" customFormat="false" ht="15" hidden="false" customHeight="false" outlineLevel="0" collapsed="false">
      <c r="A5268" s="51" t="n">
        <f aca="false">Prices_MTM!A5501</f>
        <v>45496</v>
      </c>
      <c r="B5268" s="43" t="n">
        <f aca="false">Prices_MTM!I5501</f>
        <v>-239000.000000001</v>
      </c>
      <c r="C5268" s="43" t="n">
        <f aca="false">-PERCENTILE(Prices_MTM!I5251:I5500,1-Inputs!$B$8)</f>
        <v>151100</v>
      </c>
      <c r="D5268" s="43" t="n">
        <f aca="false">NORMSINV(Inputs!$B$8)*STDEV(Prices_MTM!I5251:I5500)</f>
        <v>156168.746724749</v>
      </c>
      <c r="E5268" s="43" t="n">
        <f aca="false">-PERCENTILE(Prices_MTM!I5251:I5500,1-Inputs!$B$9)</f>
        <v>241920</v>
      </c>
      <c r="F5268" s="43" t="n">
        <f aca="false">NORMSINV(Inputs!$B$9)*STDEV(Prices_MTM!I5251:I5500)</f>
        <v>220872.43872762</v>
      </c>
      <c r="G5268" s="52" t="n">
        <f aca="false">IF(-B5268&gt;C5268,1,0)</f>
        <v>1</v>
      </c>
      <c r="H5268" s="52" t="n">
        <f aca="false">IF(-B5268&gt;D5268,1,0)</f>
        <v>1</v>
      </c>
      <c r="I5268" s="52" t="n">
        <f aca="false">IF(-B5268&gt;E5268,1,0)</f>
        <v>0</v>
      </c>
      <c r="J5268" s="52" t="n">
        <f aca="false">IF(-B5268&gt;F5268,1,0)</f>
        <v>1</v>
      </c>
    </row>
    <row r="5269" customFormat="false" ht="15" hidden="false" customHeight="false" outlineLevel="0" collapsed="false">
      <c r="A5269" s="51" t="n">
        <f aca="false">Prices_MTM!A5502</f>
        <v>45497</v>
      </c>
      <c r="B5269" s="43" t="n">
        <f aca="false">Prices_MTM!I5502</f>
        <v>13500.0000000005</v>
      </c>
      <c r="C5269" s="43" t="n">
        <f aca="false">-PERCENTILE(Prices_MTM!I5252:I5501,1-Inputs!$B$8)</f>
        <v>152275</v>
      </c>
      <c r="D5269" s="43" t="n">
        <f aca="false">NORMSINV(Inputs!$B$8)*STDEV(Prices_MTM!I5252:I5501)</f>
        <v>158144.391115429</v>
      </c>
      <c r="E5269" s="43" t="n">
        <f aca="false">-PERCENTILE(Prices_MTM!I5252:I5501,1-Inputs!$B$9)</f>
        <v>250985.000000001</v>
      </c>
      <c r="F5269" s="43" t="n">
        <f aca="false">NORMSINV(Inputs!$B$9)*STDEV(Prices_MTM!I5252:I5501)</f>
        <v>223666.630291423</v>
      </c>
      <c r="G5269" s="52" t="n">
        <f aca="false">IF(-B5269&gt;C5269,1,0)</f>
        <v>0</v>
      </c>
      <c r="H5269" s="52" t="n">
        <f aca="false">IF(-B5269&gt;D5269,1,0)</f>
        <v>0</v>
      </c>
      <c r="I5269" s="52" t="n">
        <f aca="false">IF(-B5269&gt;E5269,1,0)</f>
        <v>0</v>
      </c>
      <c r="J5269" s="52" t="n">
        <f aca="false">IF(-B5269&gt;F5269,1,0)</f>
        <v>0</v>
      </c>
    </row>
    <row r="5270" customFormat="false" ht="15" hidden="false" customHeight="false" outlineLevel="0" collapsed="false">
      <c r="A5270" s="51" t="n">
        <f aca="false">Prices_MTM!A5503</f>
        <v>45498</v>
      </c>
      <c r="B5270" s="43" t="n">
        <f aca="false">Prices_MTM!I5503</f>
        <v>86500.0000000009</v>
      </c>
      <c r="C5270" s="43" t="n">
        <f aca="false">-PERCENTILE(Prices_MTM!I5253:I5502,1-Inputs!$B$8)</f>
        <v>152275</v>
      </c>
      <c r="D5270" s="43" t="n">
        <f aca="false">NORMSINV(Inputs!$B$8)*STDEV(Prices_MTM!I5253:I5502)</f>
        <v>157975.008852453</v>
      </c>
      <c r="E5270" s="43" t="n">
        <f aca="false">-PERCENTILE(Prices_MTM!I5253:I5502,1-Inputs!$B$9)</f>
        <v>250985.000000001</v>
      </c>
      <c r="F5270" s="43" t="n">
        <f aca="false">NORMSINV(Inputs!$B$9)*STDEV(Prices_MTM!I5253:I5502)</f>
        <v>223427.069724502</v>
      </c>
      <c r="G5270" s="52" t="n">
        <f aca="false">IF(-B5270&gt;C5270,1,0)</f>
        <v>0</v>
      </c>
      <c r="H5270" s="52" t="n">
        <f aca="false">IF(-B5270&gt;D5270,1,0)</f>
        <v>0</v>
      </c>
      <c r="I5270" s="52" t="n">
        <f aca="false">IF(-B5270&gt;E5270,1,0)</f>
        <v>0</v>
      </c>
      <c r="J5270" s="52" t="n">
        <f aca="false">IF(-B5270&gt;F5270,1,0)</f>
        <v>0</v>
      </c>
    </row>
    <row r="5271" customFormat="false" ht="15" hidden="false" customHeight="false" outlineLevel="0" collapsed="false">
      <c r="A5271" s="51" t="n">
        <f aca="false">Prices_MTM!A5504</f>
        <v>45499</v>
      </c>
      <c r="B5271" s="43" t="n">
        <f aca="false">Prices_MTM!I5504</f>
        <v>-23500.0000000007</v>
      </c>
      <c r="C5271" s="43" t="n">
        <f aca="false">-PERCENTILE(Prices_MTM!I5254:I5503,1-Inputs!$B$8)</f>
        <v>152275</v>
      </c>
      <c r="D5271" s="43" t="n">
        <f aca="false">NORMSINV(Inputs!$B$8)*STDEV(Prices_MTM!I5254:I5503)</f>
        <v>158199.353397108</v>
      </c>
      <c r="E5271" s="43" t="n">
        <f aca="false">-PERCENTILE(Prices_MTM!I5254:I5503,1-Inputs!$B$9)</f>
        <v>250985.000000001</v>
      </c>
      <c r="F5271" s="43" t="n">
        <f aca="false">NORMSINV(Inputs!$B$9)*STDEV(Prices_MTM!I5254:I5503)</f>
        <v>223744.364495271</v>
      </c>
      <c r="G5271" s="52" t="n">
        <f aca="false">IF(-B5271&gt;C5271,1,0)</f>
        <v>0</v>
      </c>
      <c r="H5271" s="52" t="n">
        <f aca="false">IF(-B5271&gt;D5271,1,0)</f>
        <v>0</v>
      </c>
      <c r="I5271" s="52" t="n">
        <f aca="false">IF(-B5271&gt;E5271,1,0)</f>
        <v>0</v>
      </c>
      <c r="J5271" s="52" t="n">
        <f aca="false">IF(-B5271&gt;F5271,1,0)</f>
        <v>0</v>
      </c>
    </row>
    <row r="5272" customFormat="false" ht="15" hidden="false" customHeight="false" outlineLevel="0" collapsed="false">
      <c r="A5272" s="51" t="n">
        <f aca="false">Prices_MTM!A5505</f>
        <v>45502</v>
      </c>
      <c r="B5272" s="43" t="n">
        <f aca="false">Prices_MTM!I5505</f>
        <v>-110500</v>
      </c>
      <c r="C5272" s="43" t="n">
        <f aca="false">-PERCENTILE(Prices_MTM!I5255:I5504,1-Inputs!$B$8)</f>
        <v>152275</v>
      </c>
      <c r="D5272" s="43" t="n">
        <f aca="false">NORMSINV(Inputs!$B$8)*STDEV(Prices_MTM!I5255:I5504)</f>
        <v>158214.767798447</v>
      </c>
      <c r="E5272" s="43" t="n">
        <f aca="false">-PERCENTILE(Prices_MTM!I5255:I5504,1-Inputs!$B$9)</f>
        <v>250985.000000001</v>
      </c>
      <c r="F5272" s="43" t="n">
        <f aca="false">NORMSINV(Inputs!$B$9)*STDEV(Prices_MTM!I5255:I5504)</f>
        <v>223766.165377243</v>
      </c>
      <c r="G5272" s="52" t="n">
        <f aca="false">IF(-B5272&gt;C5272,1,0)</f>
        <v>0</v>
      </c>
      <c r="H5272" s="52" t="n">
        <f aca="false">IF(-B5272&gt;D5272,1,0)</f>
        <v>0</v>
      </c>
      <c r="I5272" s="52" t="n">
        <f aca="false">IF(-B5272&gt;E5272,1,0)</f>
        <v>0</v>
      </c>
      <c r="J5272" s="52" t="n">
        <f aca="false">IF(-B5272&gt;F5272,1,0)</f>
        <v>0</v>
      </c>
    </row>
    <row r="5273" customFormat="false" ht="15" hidden="false" customHeight="false" outlineLevel="0" collapsed="false">
      <c r="A5273" s="51" t="n">
        <f aca="false">Prices_MTM!A5506</f>
        <v>45503</v>
      </c>
      <c r="B5273" s="43" t="n">
        <f aca="false">Prices_MTM!I5506</f>
        <v>-25999.9999999998</v>
      </c>
      <c r="C5273" s="43" t="n">
        <f aca="false">-PERCENTILE(Prices_MTM!I5256:I5505,1-Inputs!$B$8)</f>
        <v>152275</v>
      </c>
      <c r="D5273" s="43" t="n">
        <f aca="false">NORMSINV(Inputs!$B$8)*STDEV(Prices_MTM!I5256:I5505)</f>
        <v>158476.10308093</v>
      </c>
      <c r="E5273" s="43" t="n">
        <f aca="false">-PERCENTILE(Prices_MTM!I5256:I5505,1-Inputs!$B$9)</f>
        <v>250985.000000001</v>
      </c>
      <c r="F5273" s="43" t="n">
        <f aca="false">NORMSINV(Inputs!$B$9)*STDEV(Prices_MTM!I5256:I5505)</f>
        <v>224135.776854433</v>
      </c>
      <c r="G5273" s="52" t="n">
        <f aca="false">IF(-B5273&gt;C5273,1,0)</f>
        <v>0</v>
      </c>
      <c r="H5273" s="52" t="n">
        <f aca="false">IF(-B5273&gt;D5273,1,0)</f>
        <v>0</v>
      </c>
      <c r="I5273" s="52" t="n">
        <f aca="false">IF(-B5273&gt;E5273,1,0)</f>
        <v>0</v>
      </c>
      <c r="J5273" s="52" t="n">
        <f aca="false">IF(-B5273&gt;F5273,1,0)</f>
        <v>0</v>
      </c>
    </row>
    <row r="5274" customFormat="false" ht="15" hidden="false" customHeight="false" outlineLevel="0" collapsed="false">
      <c r="A5274" s="51" t="n">
        <f aca="false">Prices_MTM!A5507</f>
        <v>45504</v>
      </c>
      <c r="B5274" s="43" t="n">
        <f aca="false">Prices_MTM!I5507</f>
        <v>212500</v>
      </c>
      <c r="C5274" s="43" t="n">
        <f aca="false">-PERCENTILE(Prices_MTM!I5257:I5506,1-Inputs!$B$8)</f>
        <v>152275</v>
      </c>
      <c r="D5274" s="43" t="n">
        <f aca="false">NORMSINV(Inputs!$B$8)*STDEV(Prices_MTM!I5257:I5506)</f>
        <v>158144.467552016</v>
      </c>
      <c r="E5274" s="43" t="n">
        <f aca="false">-PERCENTILE(Prices_MTM!I5257:I5506,1-Inputs!$B$9)</f>
        <v>250985.000000001</v>
      </c>
      <c r="F5274" s="43" t="n">
        <f aca="false">NORMSINV(Inputs!$B$9)*STDEV(Prices_MTM!I5257:I5506)</f>
        <v>223666.738397147</v>
      </c>
      <c r="G5274" s="52" t="n">
        <f aca="false">IF(-B5274&gt;C5274,1,0)</f>
        <v>0</v>
      </c>
      <c r="H5274" s="52" t="n">
        <f aca="false">IF(-B5274&gt;D5274,1,0)</f>
        <v>0</v>
      </c>
      <c r="I5274" s="52" t="n">
        <f aca="false">IF(-B5274&gt;E5274,1,0)</f>
        <v>0</v>
      </c>
      <c r="J5274" s="52" t="n">
        <f aca="false">IF(-B5274&gt;F5274,1,0)</f>
        <v>0</v>
      </c>
    </row>
    <row r="5275" customFormat="false" ht="15" hidden="false" customHeight="false" outlineLevel="0" collapsed="false">
      <c r="A5275" s="51" t="n">
        <f aca="false">Prices_MTM!A5508</f>
        <v>45505</v>
      </c>
      <c r="B5275" s="43" t="n">
        <f aca="false">Prices_MTM!I5508</f>
        <v>-161000.000000001</v>
      </c>
      <c r="C5275" s="43" t="n">
        <f aca="false">-PERCENTILE(Prices_MTM!I5258:I5507,1-Inputs!$B$8)</f>
        <v>152275</v>
      </c>
      <c r="D5275" s="43" t="n">
        <f aca="false">NORMSINV(Inputs!$B$8)*STDEV(Prices_MTM!I5258:I5507)</f>
        <v>159608.987988986</v>
      </c>
      <c r="E5275" s="43" t="n">
        <f aca="false">-PERCENTILE(Prices_MTM!I5258:I5507,1-Inputs!$B$9)</f>
        <v>250985.000000001</v>
      </c>
      <c r="F5275" s="43" t="n">
        <f aca="false">NORMSINV(Inputs!$B$9)*STDEV(Prices_MTM!I5258:I5507)</f>
        <v>225738.037599221</v>
      </c>
      <c r="G5275" s="52" t="n">
        <f aca="false">IF(-B5275&gt;C5275,1,0)</f>
        <v>1</v>
      </c>
      <c r="H5275" s="52" t="n">
        <f aca="false">IF(-B5275&gt;D5275,1,0)</f>
        <v>1</v>
      </c>
      <c r="I5275" s="52" t="n">
        <f aca="false">IF(-B5275&gt;E5275,1,0)</f>
        <v>0</v>
      </c>
      <c r="J5275" s="52" t="n">
        <f aca="false">IF(-B5275&gt;F5275,1,0)</f>
        <v>0</v>
      </c>
    </row>
    <row r="5276" customFormat="false" ht="15" hidden="false" customHeight="false" outlineLevel="0" collapsed="false">
      <c r="A5276" s="51" t="n">
        <f aca="false">Prices_MTM!A5509</f>
        <v>45506</v>
      </c>
      <c r="B5276" s="43" t="n">
        <f aca="false">Prices_MTM!I5509</f>
        <v>-123999.999999999</v>
      </c>
      <c r="C5276" s="43" t="n">
        <f aca="false">-PERCENTILE(Prices_MTM!I5259:I5508,1-Inputs!$B$8)</f>
        <v>152775</v>
      </c>
      <c r="D5276" s="43" t="n">
        <f aca="false">NORMSINV(Inputs!$B$8)*STDEV(Prices_MTM!I5259:I5508)</f>
        <v>160432.068430277</v>
      </c>
      <c r="E5276" s="43" t="n">
        <f aca="false">-PERCENTILE(Prices_MTM!I5259:I5508,1-Inputs!$B$9)</f>
        <v>250985.000000001</v>
      </c>
      <c r="F5276" s="43" t="n">
        <f aca="false">NORMSINV(Inputs!$B$9)*STDEV(Prices_MTM!I5259:I5508)</f>
        <v>226902.135974535</v>
      </c>
      <c r="G5276" s="52" t="n">
        <f aca="false">IF(-B5276&gt;C5276,1,0)</f>
        <v>0</v>
      </c>
      <c r="H5276" s="52" t="n">
        <f aca="false">IF(-B5276&gt;D5276,1,0)</f>
        <v>0</v>
      </c>
      <c r="I5276" s="52" t="n">
        <f aca="false">IF(-B5276&gt;E5276,1,0)</f>
        <v>0</v>
      </c>
      <c r="J5276" s="52" t="n">
        <f aca="false">IF(-B5276&gt;F5276,1,0)</f>
        <v>0</v>
      </c>
    </row>
    <row r="5277" customFormat="false" ht="15" hidden="false" customHeight="false" outlineLevel="0" collapsed="false">
      <c r="A5277" s="51" t="n">
        <f aca="false">Prices_MTM!A5510</f>
        <v>45509</v>
      </c>
      <c r="B5277" s="43" t="n">
        <f aca="false">Prices_MTM!I5510</f>
        <v>-11000.0000000007</v>
      </c>
      <c r="C5277" s="43" t="n">
        <f aca="false">-PERCENTILE(Prices_MTM!I5260:I5509,1-Inputs!$B$8)</f>
        <v>152775</v>
      </c>
      <c r="D5277" s="43" t="n">
        <f aca="false">NORMSINV(Inputs!$B$8)*STDEV(Prices_MTM!I5260:I5509)</f>
        <v>160888.967439761</v>
      </c>
      <c r="E5277" s="43" t="n">
        <f aca="false">-PERCENTILE(Prices_MTM!I5260:I5509,1-Inputs!$B$9)</f>
        <v>250985.000000001</v>
      </c>
      <c r="F5277" s="43" t="n">
        <f aca="false">NORMSINV(Inputs!$B$9)*STDEV(Prices_MTM!I5260:I5509)</f>
        <v>227548.336962847</v>
      </c>
      <c r="G5277" s="52" t="n">
        <f aca="false">IF(-B5277&gt;C5277,1,0)</f>
        <v>0</v>
      </c>
      <c r="H5277" s="52" t="n">
        <f aca="false">IF(-B5277&gt;D5277,1,0)</f>
        <v>0</v>
      </c>
      <c r="I5277" s="52" t="n">
        <f aca="false">IF(-B5277&gt;E5277,1,0)</f>
        <v>0</v>
      </c>
      <c r="J5277" s="52" t="n">
        <f aca="false">IF(-B5277&gt;F5277,1,0)</f>
        <v>0</v>
      </c>
    </row>
    <row r="5278" customFormat="false" ht="15" hidden="false" customHeight="false" outlineLevel="0" collapsed="false">
      <c r="A5278" s="51" t="n">
        <f aca="false">Prices_MTM!A5511</f>
        <v>45510</v>
      </c>
      <c r="B5278" s="43" t="n">
        <f aca="false">Prices_MTM!I5511</f>
        <v>58500.0000000001</v>
      </c>
      <c r="C5278" s="43" t="n">
        <f aca="false">-PERCENTILE(Prices_MTM!I5261:I5510,1-Inputs!$B$8)</f>
        <v>152775</v>
      </c>
      <c r="D5278" s="43" t="n">
        <f aca="false">NORMSINV(Inputs!$B$8)*STDEV(Prices_MTM!I5261:I5510)</f>
        <v>160865.010958045</v>
      </c>
      <c r="E5278" s="43" t="n">
        <f aca="false">-PERCENTILE(Prices_MTM!I5261:I5510,1-Inputs!$B$9)</f>
        <v>250985.000000001</v>
      </c>
      <c r="F5278" s="43" t="n">
        <f aca="false">NORMSINV(Inputs!$B$9)*STDEV(Prices_MTM!I5261:I5510)</f>
        <v>227514.454853584</v>
      </c>
      <c r="G5278" s="52" t="n">
        <f aca="false">IF(-B5278&gt;C5278,1,0)</f>
        <v>0</v>
      </c>
      <c r="H5278" s="52" t="n">
        <f aca="false">IF(-B5278&gt;D5278,1,0)</f>
        <v>0</v>
      </c>
      <c r="I5278" s="52" t="n">
        <f aca="false">IF(-B5278&gt;E5278,1,0)</f>
        <v>0</v>
      </c>
      <c r="J5278" s="52" t="n">
        <f aca="false">IF(-B5278&gt;F5278,1,0)</f>
        <v>0</v>
      </c>
    </row>
    <row r="5279" customFormat="false" ht="15" hidden="false" customHeight="false" outlineLevel="0" collapsed="false">
      <c r="A5279" s="51" t="n">
        <f aca="false">Prices_MTM!A5512</f>
        <v>45511</v>
      </c>
      <c r="B5279" s="43" t="n">
        <f aca="false">Prices_MTM!I5512</f>
        <v>126000.000000001</v>
      </c>
      <c r="C5279" s="43" t="n">
        <f aca="false">-PERCENTILE(Prices_MTM!I5262:I5511,1-Inputs!$B$8)</f>
        <v>152775</v>
      </c>
      <c r="D5279" s="43" t="n">
        <f aca="false">NORMSINV(Inputs!$B$8)*STDEV(Prices_MTM!I5262:I5511)</f>
        <v>160713.774027544</v>
      </c>
      <c r="E5279" s="43" t="n">
        <f aca="false">-PERCENTILE(Prices_MTM!I5262:I5511,1-Inputs!$B$9)</f>
        <v>250985.000000001</v>
      </c>
      <c r="F5279" s="43" t="n">
        <f aca="false">NORMSINV(Inputs!$B$9)*STDEV(Prices_MTM!I5262:I5511)</f>
        <v>227300.557576657</v>
      </c>
      <c r="G5279" s="52" t="n">
        <f aca="false">IF(-B5279&gt;C5279,1,0)</f>
        <v>0</v>
      </c>
      <c r="H5279" s="52" t="n">
        <f aca="false">IF(-B5279&gt;D5279,1,0)</f>
        <v>0</v>
      </c>
      <c r="I5279" s="52" t="n">
        <f aca="false">IF(-B5279&gt;E5279,1,0)</f>
        <v>0</v>
      </c>
      <c r="J5279" s="52" t="n">
        <f aca="false">IF(-B5279&gt;F5279,1,0)</f>
        <v>0</v>
      </c>
    </row>
    <row r="5280" customFormat="false" ht="15" hidden="false" customHeight="false" outlineLevel="0" collapsed="false">
      <c r="A5280" s="51" t="n">
        <f aca="false">Prices_MTM!A5513</f>
        <v>45512</v>
      </c>
      <c r="B5280" s="43" t="n">
        <f aca="false">Prices_MTM!I5513</f>
        <v>-29000.0000000006</v>
      </c>
      <c r="C5280" s="43" t="n">
        <f aca="false">-PERCENTILE(Prices_MTM!I5263:I5512,1-Inputs!$B$8)</f>
        <v>152775</v>
      </c>
      <c r="D5280" s="43" t="n">
        <f aca="false">NORMSINV(Inputs!$B$8)*STDEV(Prices_MTM!I5263:I5512)</f>
        <v>161178.199580652</v>
      </c>
      <c r="E5280" s="43" t="n">
        <f aca="false">-PERCENTILE(Prices_MTM!I5263:I5512,1-Inputs!$B$9)</f>
        <v>250985.000000001</v>
      </c>
      <c r="F5280" s="43" t="n">
        <f aca="false">NORMSINV(Inputs!$B$9)*STDEV(Prices_MTM!I5263:I5512)</f>
        <v>227957.40349925</v>
      </c>
      <c r="G5280" s="52" t="n">
        <f aca="false">IF(-B5280&gt;C5280,1,0)</f>
        <v>0</v>
      </c>
      <c r="H5280" s="52" t="n">
        <f aca="false">IF(-B5280&gt;D5280,1,0)</f>
        <v>0</v>
      </c>
      <c r="I5280" s="52" t="n">
        <f aca="false">IF(-B5280&gt;E5280,1,0)</f>
        <v>0</v>
      </c>
      <c r="J5280" s="52" t="n">
        <f aca="false">IF(-B5280&gt;F5280,1,0)</f>
        <v>0</v>
      </c>
    </row>
    <row r="5281" customFormat="false" ht="15" hidden="false" customHeight="false" outlineLevel="0" collapsed="false">
      <c r="A5281" s="51" t="n">
        <f aca="false">Prices_MTM!A5514</f>
        <v>45513</v>
      </c>
      <c r="B5281" s="43" t="n">
        <f aca="false">Prices_MTM!I5514</f>
        <v>48500.0000000007</v>
      </c>
      <c r="C5281" s="43" t="n">
        <f aca="false">-PERCENTILE(Prices_MTM!I5264:I5513,1-Inputs!$B$8)</f>
        <v>152775</v>
      </c>
      <c r="D5281" s="43" t="n">
        <f aca="false">NORMSINV(Inputs!$B$8)*STDEV(Prices_MTM!I5264:I5513)</f>
        <v>160718.166533317</v>
      </c>
      <c r="E5281" s="43" t="n">
        <f aca="false">-PERCENTILE(Prices_MTM!I5264:I5513,1-Inputs!$B$9)</f>
        <v>250985.000000001</v>
      </c>
      <c r="F5281" s="43" t="n">
        <f aca="false">NORMSINV(Inputs!$B$9)*STDEV(Prices_MTM!I5264:I5513)</f>
        <v>227306.769981396</v>
      </c>
      <c r="G5281" s="52" t="n">
        <f aca="false">IF(-B5281&gt;C5281,1,0)</f>
        <v>0</v>
      </c>
      <c r="H5281" s="52" t="n">
        <f aca="false">IF(-B5281&gt;D5281,1,0)</f>
        <v>0</v>
      </c>
      <c r="I5281" s="52" t="n">
        <f aca="false">IF(-B5281&gt;E5281,1,0)</f>
        <v>0</v>
      </c>
      <c r="J5281" s="52" t="n">
        <f aca="false">IF(-B5281&gt;F5281,1,0)</f>
        <v>0</v>
      </c>
    </row>
    <row r="5282" customFormat="false" ht="15" hidden="false" customHeight="false" outlineLevel="0" collapsed="false">
      <c r="A5282" s="51" t="n">
        <f aca="false">Prices_MTM!A5515</f>
        <v>45516</v>
      </c>
      <c r="B5282" s="43" t="n">
        <f aca="false">Prices_MTM!I5515</f>
        <v>217500</v>
      </c>
      <c r="C5282" s="43" t="n">
        <f aca="false">-PERCENTILE(Prices_MTM!I5265:I5514,1-Inputs!$B$8)</f>
        <v>152775</v>
      </c>
      <c r="D5282" s="43" t="n">
        <f aca="false">NORMSINV(Inputs!$B$8)*STDEV(Prices_MTM!I5265:I5514)</f>
        <v>160478.819994383</v>
      </c>
      <c r="E5282" s="43" t="n">
        <f aca="false">-PERCENTILE(Prices_MTM!I5265:I5514,1-Inputs!$B$9)</f>
        <v>250985.000000001</v>
      </c>
      <c r="F5282" s="43" t="n">
        <f aca="false">NORMSINV(Inputs!$B$9)*STDEV(Prices_MTM!I5265:I5514)</f>
        <v>226968.25760383</v>
      </c>
      <c r="G5282" s="52" t="n">
        <f aca="false">IF(-B5282&gt;C5282,1,0)</f>
        <v>0</v>
      </c>
      <c r="H5282" s="52" t="n">
        <f aca="false">IF(-B5282&gt;D5282,1,0)</f>
        <v>0</v>
      </c>
      <c r="I5282" s="52" t="n">
        <f aca="false">IF(-B5282&gt;E5282,1,0)</f>
        <v>0</v>
      </c>
      <c r="J5282" s="52" t="n">
        <f aca="false">IF(-B5282&gt;F5282,1,0)</f>
        <v>0</v>
      </c>
    </row>
    <row r="5283" customFormat="false" ht="15" hidden="false" customHeight="false" outlineLevel="0" collapsed="false">
      <c r="A5283" s="51" t="n">
        <f aca="false">Prices_MTM!A5516</f>
        <v>45517</v>
      </c>
      <c r="B5283" s="43" t="n">
        <f aca="false">Prices_MTM!I5516</f>
        <v>-136500</v>
      </c>
      <c r="C5283" s="43" t="n">
        <f aca="false">-PERCENTILE(Prices_MTM!I5266:I5515,1-Inputs!$B$8)</f>
        <v>152775</v>
      </c>
      <c r="D5283" s="43" t="n">
        <f aca="false">NORMSINV(Inputs!$B$8)*STDEV(Prices_MTM!I5266:I5515)</f>
        <v>161949.388774341</v>
      </c>
      <c r="E5283" s="43" t="n">
        <f aca="false">-PERCENTILE(Prices_MTM!I5266:I5515,1-Inputs!$B$9)</f>
        <v>250985.000000001</v>
      </c>
      <c r="F5283" s="43" t="n">
        <f aca="false">NORMSINV(Inputs!$B$9)*STDEV(Prices_MTM!I5266:I5515)</f>
        <v>229048.111092816</v>
      </c>
      <c r="G5283" s="52" t="n">
        <f aca="false">IF(-B5283&gt;C5283,1,0)</f>
        <v>0</v>
      </c>
      <c r="H5283" s="52" t="n">
        <f aca="false">IF(-B5283&gt;D5283,1,0)</f>
        <v>0</v>
      </c>
      <c r="I5283" s="52" t="n">
        <f aca="false">IF(-B5283&gt;E5283,1,0)</f>
        <v>0</v>
      </c>
      <c r="J5283" s="52" t="n">
        <f aca="false">IF(-B5283&gt;F5283,1,0)</f>
        <v>0</v>
      </c>
    </row>
    <row r="5284" customFormat="false" ht="15" hidden="false" customHeight="false" outlineLevel="0" collapsed="false">
      <c r="A5284" s="51" t="n">
        <f aca="false">Prices_MTM!A5517</f>
        <v>45518</v>
      </c>
      <c r="B5284" s="43" t="n">
        <f aca="false">Prices_MTM!I5517</f>
        <v>-116000</v>
      </c>
      <c r="C5284" s="43" t="n">
        <f aca="false">-PERCENTILE(Prices_MTM!I5267:I5516,1-Inputs!$B$8)</f>
        <v>152775</v>
      </c>
      <c r="D5284" s="43" t="n">
        <f aca="false">NORMSINV(Inputs!$B$8)*STDEV(Prices_MTM!I5267:I5516)</f>
        <v>162529.641208182</v>
      </c>
      <c r="E5284" s="43" t="n">
        <f aca="false">-PERCENTILE(Prices_MTM!I5267:I5516,1-Inputs!$B$9)</f>
        <v>250985.000000001</v>
      </c>
      <c r="F5284" s="43" t="n">
        <f aca="false">NORMSINV(Inputs!$B$9)*STDEV(Prices_MTM!I5267:I5516)</f>
        <v>229868.773183203</v>
      </c>
      <c r="G5284" s="52" t="n">
        <f aca="false">IF(-B5284&gt;C5284,1,0)</f>
        <v>0</v>
      </c>
      <c r="H5284" s="52" t="n">
        <f aca="false">IF(-B5284&gt;D5284,1,0)</f>
        <v>0</v>
      </c>
      <c r="I5284" s="52" t="n">
        <f aca="false">IF(-B5284&gt;E5284,1,0)</f>
        <v>0</v>
      </c>
      <c r="J5284" s="52" t="n">
        <f aca="false">IF(-B5284&gt;F5284,1,0)</f>
        <v>0</v>
      </c>
    </row>
    <row r="5285" customFormat="false" ht="15" hidden="false" customHeight="false" outlineLevel="0" collapsed="false">
      <c r="A5285" s="51" t="n">
        <f aca="false">Prices_MTM!A5518</f>
        <v>45519</v>
      </c>
      <c r="B5285" s="43" t="n">
        <f aca="false">Prices_MTM!I5518</f>
        <v>71999.9999999999</v>
      </c>
      <c r="C5285" s="43" t="n">
        <f aca="false">-PERCENTILE(Prices_MTM!I5268:I5517,1-Inputs!$B$8)</f>
        <v>152775</v>
      </c>
      <c r="D5285" s="43" t="n">
        <f aca="false">NORMSINV(Inputs!$B$8)*STDEV(Prices_MTM!I5268:I5517)</f>
        <v>162957.246060774</v>
      </c>
      <c r="E5285" s="43" t="n">
        <f aca="false">-PERCENTILE(Prices_MTM!I5268:I5517,1-Inputs!$B$9)</f>
        <v>250985.000000001</v>
      </c>
      <c r="F5285" s="43" t="n">
        <f aca="false">NORMSINV(Inputs!$B$9)*STDEV(Prices_MTM!I5268:I5517)</f>
        <v>230473.542886389</v>
      </c>
      <c r="G5285" s="52" t="n">
        <f aca="false">IF(-B5285&gt;C5285,1,0)</f>
        <v>0</v>
      </c>
      <c r="H5285" s="52" t="n">
        <f aca="false">IF(-B5285&gt;D5285,1,0)</f>
        <v>0</v>
      </c>
      <c r="I5285" s="52" t="n">
        <f aca="false">IF(-B5285&gt;E5285,1,0)</f>
        <v>0</v>
      </c>
      <c r="J5285" s="52" t="n">
        <f aca="false">IF(-B5285&gt;F5285,1,0)</f>
        <v>0</v>
      </c>
    </row>
    <row r="5286" customFormat="false" ht="15" hidden="false" customHeight="false" outlineLevel="0" collapsed="false">
      <c r="A5286" s="51" t="n">
        <f aca="false">Prices_MTM!A5519</f>
        <v>45520</v>
      </c>
      <c r="B5286" s="43" t="n">
        <f aca="false">Prices_MTM!I5519</f>
        <v>-84499.9999999999</v>
      </c>
      <c r="C5286" s="43" t="n">
        <f aca="false">-PERCENTILE(Prices_MTM!I5269:I5518,1-Inputs!$B$8)</f>
        <v>152775</v>
      </c>
      <c r="D5286" s="43" t="n">
        <f aca="false">NORMSINV(Inputs!$B$8)*STDEV(Prices_MTM!I5269:I5518)</f>
        <v>162939.88806238</v>
      </c>
      <c r="E5286" s="43" t="n">
        <f aca="false">-PERCENTILE(Prices_MTM!I5269:I5518,1-Inputs!$B$9)</f>
        <v>250985.000000001</v>
      </c>
      <c r="F5286" s="43" t="n">
        <f aca="false">NORMSINV(Inputs!$B$9)*STDEV(Prices_MTM!I5269:I5518)</f>
        <v>230448.99313801</v>
      </c>
      <c r="G5286" s="52" t="n">
        <f aca="false">IF(-B5286&gt;C5286,1,0)</f>
        <v>0</v>
      </c>
      <c r="H5286" s="52" t="n">
        <f aca="false">IF(-B5286&gt;D5286,1,0)</f>
        <v>0</v>
      </c>
      <c r="I5286" s="52" t="n">
        <f aca="false">IF(-B5286&gt;E5286,1,0)</f>
        <v>0</v>
      </c>
      <c r="J5286" s="52" t="n">
        <f aca="false">IF(-B5286&gt;F5286,1,0)</f>
        <v>0</v>
      </c>
    </row>
    <row r="5287" customFormat="false" ht="15" hidden="false" customHeight="false" outlineLevel="0" collapsed="false">
      <c r="A5287" s="51" t="n">
        <f aca="false">Prices_MTM!A5520</f>
        <v>45523</v>
      </c>
      <c r="B5287" s="43" t="n">
        <f aca="false">Prices_MTM!I5520</f>
        <v>-199500</v>
      </c>
      <c r="C5287" s="43" t="n">
        <f aca="false">-PERCENTILE(Prices_MTM!I5270:I5519,1-Inputs!$B$8)</f>
        <v>152775</v>
      </c>
      <c r="D5287" s="43" t="n">
        <f aca="false">NORMSINV(Inputs!$B$8)*STDEV(Prices_MTM!I5270:I5519)</f>
        <v>163054.79104261</v>
      </c>
      <c r="E5287" s="43" t="n">
        <f aca="false">-PERCENTILE(Prices_MTM!I5270:I5519,1-Inputs!$B$9)</f>
        <v>250985.000000001</v>
      </c>
      <c r="F5287" s="43" t="n">
        <f aca="false">NORMSINV(Inputs!$B$9)*STDEV(Prices_MTM!I5270:I5519)</f>
        <v>230611.502615692</v>
      </c>
      <c r="G5287" s="52" t="n">
        <f aca="false">IF(-B5287&gt;C5287,1,0)</f>
        <v>1</v>
      </c>
      <c r="H5287" s="52" t="n">
        <f aca="false">IF(-B5287&gt;D5287,1,0)</f>
        <v>1</v>
      </c>
      <c r="I5287" s="52" t="n">
        <f aca="false">IF(-B5287&gt;E5287,1,0)</f>
        <v>0</v>
      </c>
      <c r="J5287" s="52" t="n">
        <f aca="false">IF(-B5287&gt;F5287,1,0)</f>
        <v>0</v>
      </c>
    </row>
    <row r="5288" customFormat="false" ht="15" hidden="false" customHeight="false" outlineLevel="0" collapsed="false">
      <c r="A5288" s="51" t="n">
        <f aca="false">Prices_MTM!A5521</f>
        <v>45524</v>
      </c>
      <c r="B5288" s="43" t="n">
        <f aca="false">Prices_MTM!I5521</f>
        <v>57000.0000000007</v>
      </c>
      <c r="C5288" s="43" t="n">
        <f aca="false">-PERCENTILE(Prices_MTM!I5271:I5520,1-Inputs!$B$8)</f>
        <v>157400</v>
      </c>
      <c r="D5288" s="43" t="n">
        <f aca="false">NORMSINV(Inputs!$B$8)*STDEV(Prices_MTM!I5271:I5520)</f>
        <v>164355.133329701</v>
      </c>
      <c r="E5288" s="43" t="n">
        <f aca="false">-PERCENTILE(Prices_MTM!I5271:I5520,1-Inputs!$B$9)</f>
        <v>250985.000000001</v>
      </c>
      <c r="F5288" s="43" t="n">
        <f aca="false">NORMSINV(Inputs!$B$9)*STDEV(Prices_MTM!I5271:I5520)</f>
        <v>232450.601527311</v>
      </c>
      <c r="G5288" s="52" t="n">
        <f aca="false">IF(-B5288&gt;C5288,1,0)</f>
        <v>0</v>
      </c>
      <c r="H5288" s="52" t="n">
        <f aca="false">IF(-B5288&gt;D5288,1,0)</f>
        <v>0</v>
      </c>
      <c r="I5288" s="52" t="n">
        <f aca="false">IF(-B5288&gt;E5288,1,0)</f>
        <v>0</v>
      </c>
      <c r="J5288" s="52" t="n">
        <f aca="false">IF(-B5288&gt;F5288,1,0)</f>
        <v>0</v>
      </c>
    </row>
    <row r="5289" customFormat="false" ht="15" hidden="false" customHeight="false" outlineLevel="0" collapsed="false">
      <c r="A5289" s="51" t="n">
        <f aca="false">Prices_MTM!A5522</f>
        <v>45525</v>
      </c>
      <c r="B5289" s="43" t="n">
        <f aca="false">Prices_MTM!I5522</f>
        <v>-246999.999999999</v>
      </c>
      <c r="C5289" s="43" t="n">
        <f aca="false">-PERCENTILE(Prices_MTM!I5272:I5521,1-Inputs!$B$8)</f>
        <v>157400</v>
      </c>
      <c r="D5289" s="43" t="n">
        <f aca="false">NORMSINV(Inputs!$B$8)*STDEV(Prices_MTM!I5272:I5521)</f>
        <v>164417.175290991</v>
      </c>
      <c r="E5289" s="43" t="n">
        <f aca="false">-PERCENTILE(Prices_MTM!I5272:I5521,1-Inputs!$B$9)</f>
        <v>250985.000000001</v>
      </c>
      <c r="F5289" s="43" t="n">
        <f aca="false">NORMSINV(Inputs!$B$9)*STDEV(Prices_MTM!I5272:I5521)</f>
        <v>232538.348657137</v>
      </c>
      <c r="G5289" s="52" t="n">
        <f aca="false">IF(-B5289&gt;C5289,1,0)</f>
        <v>1</v>
      </c>
      <c r="H5289" s="52" t="n">
        <f aca="false">IF(-B5289&gt;D5289,1,0)</f>
        <v>1</v>
      </c>
      <c r="I5289" s="52" t="n">
        <f aca="false">IF(-B5289&gt;E5289,1,0)</f>
        <v>0</v>
      </c>
      <c r="J5289" s="52" t="n">
        <f aca="false">IF(-B5289&gt;F5289,1,0)</f>
        <v>1</v>
      </c>
    </row>
    <row r="5290" customFormat="false" ht="15" hidden="false" customHeight="false" outlineLevel="0" collapsed="false">
      <c r="A5290" s="51" t="n">
        <f aca="false">Prices_MTM!A5523</f>
        <v>45526</v>
      </c>
      <c r="B5290" s="43" t="n">
        <f aca="false">Prices_MTM!I5523</f>
        <v>94499.9999999993</v>
      </c>
      <c r="C5290" s="43" t="n">
        <f aca="false">-PERCENTILE(Prices_MTM!I5273:I5522,1-Inputs!$B$8)</f>
        <v>162650.000000001</v>
      </c>
      <c r="D5290" s="43" t="n">
        <f aca="false">NORMSINV(Inputs!$B$8)*STDEV(Prices_MTM!I5273:I5522)</f>
        <v>166152.287805305</v>
      </c>
      <c r="E5290" s="43" t="n">
        <f aca="false">-PERCENTILE(Prices_MTM!I5273:I5522,1-Inputs!$B$9)</f>
        <v>254905</v>
      </c>
      <c r="F5290" s="43" t="n">
        <f aca="false">NORMSINV(Inputs!$B$9)*STDEV(Prices_MTM!I5273:I5522)</f>
        <v>234992.351398023</v>
      </c>
      <c r="G5290" s="52" t="n">
        <f aca="false">IF(-B5290&gt;C5290,1,0)</f>
        <v>0</v>
      </c>
      <c r="H5290" s="52" t="n">
        <f aca="false">IF(-B5290&gt;D5290,1,0)</f>
        <v>0</v>
      </c>
      <c r="I5290" s="52" t="n">
        <f aca="false">IF(-B5290&gt;E5290,1,0)</f>
        <v>0</v>
      </c>
      <c r="J5290" s="52" t="n">
        <f aca="false">IF(-B5290&gt;F5290,1,0)</f>
        <v>0</v>
      </c>
    </row>
    <row r="5291" customFormat="false" ht="15" hidden="false" customHeight="false" outlineLevel="0" collapsed="false">
      <c r="A5291" s="51" t="n">
        <f aca="false">Prices_MTM!A5524</f>
        <v>45527</v>
      </c>
      <c r="B5291" s="43" t="n">
        <f aca="false">Prices_MTM!I5524</f>
        <v>132999.999999999</v>
      </c>
      <c r="C5291" s="43" t="n">
        <f aca="false">-PERCENTILE(Prices_MTM!I5274:I5523,1-Inputs!$B$8)</f>
        <v>162650.000000001</v>
      </c>
      <c r="D5291" s="43" t="n">
        <f aca="false">NORMSINV(Inputs!$B$8)*STDEV(Prices_MTM!I5274:I5523)</f>
        <v>166269.396035377</v>
      </c>
      <c r="E5291" s="43" t="n">
        <f aca="false">-PERCENTILE(Prices_MTM!I5274:I5523,1-Inputs!$B$9)</f>
        <v>254905</v>
      </c>
      <c r="F5291" s="43" t="n">
        <f aca="false">NORMSINV(Inputs!$B$9)*STDEV(Prices_MTM!I5274:I5523)</f>
        <v>235157.97980264</v>
      </c>
      <c r="G5291" s="52" t="n">
        <f aca="false">IF(-B5291&gt;C5291,1,0)</f>
        <v>0</v>
      </c>
      <c r="H5291" s="52" t="n">
        <f aca="false">IF(-B5291&gt;D5291,1,0)</f>
        <v>0</v>
      </c>
      <c r="I5291" s="52" t="n">
        <f aca="false">IF(-B5291&gt;E5291,1,0)</f>
        <v>0</v>
      </c>
      <c r="J5291" s="52" t="n">
        <f aca="false">IF(-B5291&gt;F5291,1,0)</f>
        <v>0</v>
      </c>
    </row>
    <row r="5292" customFormat="false" ht="15" hidden="false" customHeight="false" outlineLevel="0" collapsed="false">
      <c r="A5292" s="51" t="n">
        <f aca="false">Prices_MTM!A5525</f>
        <v>45531</v>
      </c>
      <c r="B5292" s="43" t="n">
        <f aca="false">Prices_MTM!I5525</f>
        <v>9500.0000000006</v>
      </c>
      <c r="C5292" s="43" t="n">
        <f aca="false">-PERCENTILE(Prices_MTM!I5275:I5524,1-Inputs!$B$8)</f>
        <v>162650.000000001</v>
      </c>
      <c r="D5292" s="43" t="n">
        <f aca="false">NORMSINV(Inputs!$B$8)*STDEV(Prices_MTM!I5275:I5524)</f>
        <v>166711.017623971</v>
      </c>
      <c r="E5292" s="43" t="n">
        <f aca="false">-PERCENTILE(Prices_MTM!I5275:I5524,1-Inputs!$B$9)</f>
        <v>254905</v>
      </c>
      <c r="F5292" s="43" t="n">
        <f aca="false">NORMSINV(Inputs!$B$9)*STDEV(Prices_MTM!I5275:I5524)</f>
        <v>235782.573643042</v>
      </c>
      <c r="G5292" s="52" t="n">
        <f aca="false">IF(-B5292&gt;C5292,1,0)</f>
        <v>0</v>
      </c>
      <c r="H5292" s="52" t="n">
        <f aca="false">IF(-B5292&gt;D5292,1,0)</f>
        <v>0</v>
      </c>
      <c r="I5292" s="52" t="n">
        <f aca="false">IF(-B5292&gt;E5292,1,0)</f>
        <v>0</v>
      </c>
      <c r="J5292" s="52" t="n">
        <f aca="false">IF(-B5292&gt;F5292,1,0)</f>
        <v>0</v>
      </c>
    </row>
    <row r="5293" customFormat="false" ht="15" hidden="false" customHeight="false" outlineLevel="0" collapsed="false">
      <c r="A5293" s="51" t="n">
        <f aca="false">Prices_MTM!A5526</f>
        <v>45532</v>
      </c>
      <c r="B5293" s="43" t="n">
        <f aca="false">Prices_MTM!I5526</f>
        <v>-27500.0000000006</v>
      </c>
      <c r="C5293" s="43" t="n">
        <f aca="false">-PERCENTILE(Prices_MTM!I5276:I5525,1-Inputs!$B$8)</f>
        <v>162650.000000001</v>
      </c>
      <c r="D5293" s="43" t="n">
        <f aca="false">NORMSINV(Inputs!$B$8)*STDEV(Prices_MTM!I5276:I5525)</f>
        <v>166636.49751273</v>
      </c>
      <c r="E5293" s="43" t="n">
        <f aca="false">-PERCENTILE(Prices_MTM!I5276:I5525,1-Inputs!$B$9)</f>
        <v>254905</v>
      </c>
      <c r="F5293" s="43" t="n">
        <f aca="false">NORMSINV(Inputs!$B$9)*STDEV(Prices_MTM!I5276:I5525)</f>
        <v>235677.178427615</v>
      </c>
      <c r="G5293" s="52" t="n">
        <f aca="false">IF(-B5293&gt;C5293,1,0)</f>
        <v>0</v>
      </c>
      <c r="H5293" s="52" t="n">
        <f aca="false">IF(-B5293&gt;D5293,1,0)</f>
        <v>0</v>
      </c>
      <c r="I5293" s="52" t="n">
        <f aca="false">IF(-B5293&gt;E5293,1,0)</f>
        <v>0</v>
      </c>
      <c r="J5293" s="52" t="n">
        <f aca="false">IF(-B5293&gt;F5293,1,0)</f>
        <v>0</v>
      </c>
    </row>
    <row r="5294" customFormat="false" ht="15" hidden="false" customHeight="false" outlineLevel="0" collapsed="false">
      <c r="A5294" s="51" t="n">
        <f aca="false">Prices_MTM!A5527</f>
        <v>45533</v>
      </c>
      <c r="B5294" s="43" t="n">
        <f aca="false">Prices_MTM!I5527</f>
        <v>65500.0000000015</v>
      </c>
      <c r="C5294" s="43" t="n">
        <f aca="false">-PERCENTILE(Prices_MTM!I5277:I5526,1-Inputs!$B$8)</f>
        <v>162650.000000001</v>
      </c>
      <c r="D5294" s="43" t="n">
        <f aca="false">NORMSINV(Inputs!$B$8)*STDEV(Prices_MTM!I5277:I5526)</f>
        <v>166631.975930585</v>
      </c>
      <c r="E5294" s="43" t="n">
        <f aca="false">-PERCENTILE(Prices_MTM!I5277:I5526,1-Inputs!$B$9)</f>
        <v>254905</v>
      </c>
      <c r="F5294" s="43" t="n">
        <f aca="false">NORMSINV(Inputs!$B$9)*STDEV(Prices_MTM!I5277:I5526)</f>
        <v>235670.7834677</v>
      </c>
      <c r="G5294" s="52" t="n">
        <f aca="false">IF(-B5294&gt;C5294,1,0)</f>
        <v>0</v>
      </c>
      <c r="H5294" s="52" t="n">
        <f aca="false">IF(-B5294&gt;D5294,1,0)</f>
        <v>0</v>
      </c>
      <c r="I5294" s="52" t="n">
        <f aca="false">IF(-B5294&gt;E5294,1,0)</f>
        <v>0</v>
      </c>
      <c r="J5294" s="52" t="n">
        <f aca="false">IF(-B5294&gt;F5294,1,0)</f>
        <v>0</v>
      </c>
    </row>
    <row r="5295" customFormat="false" ht="15" hidden="false" customHeight="false" outlineLevel="0" collapsed="false">
      <c r="A5295" s="51" t="n">
        <f aca="false">Prices_MTM!A5528</f>
        <v>45534</v>
      </c>
      <c r="B5295" s="43" t="n">
        <f aca="false">Prices_MTM!I5528</f>
        <v>-170500.000000001</v>
      </c>
      <c r="C5295" s="43" t="n">
        <f aca="false">-PERCENTILE(Prices_MTM!I5278:I5527,1-Inputs!$B$8)</f>
        <v>162650.000000001</v>
      </c>
      <c r="D5295" s="43" t="n">
        <f aca="false">NORMSINV(Inputs!$B$8)*STDEV(Prices_MTM!I5278:I5527)</f>
        <v>166773.326062805</v>
      </c>
      <c r="E5295" s="43" t="n">
        <f aca="false">-PERCENTILE(Prices_MTM!I5278:I5527,1-Inputs!$B$9)</f>
        <v>254905</v>
      </c>
      <c r="F5295" s="43" t="n">
        <f aca="false">NORMSINV(Inputs!$B$9)*STDEV(Prices_MTM!I5278:I5527)</f>
        <v>235870.697657144</v>
      </c>
      <c r="G5295" s="52" t="n">
        <f aca="false">IF(-B5295&gt;C5295,1,0)</f>
        <v>1</v>
      </c>
      <c r="H5295" s="52" t="n">
        <f aca="false">IF(-B5295&gt;D5295,1,0)</f>
        <v>1</v>
      </c>
      <c r="I5295" s="52" t="n">
        <f aca="false">IF(-B5295&gt;E5295,1,0)</f>
        <v>0</v>
      </c>
      <c r="J5295" s="52" t="n">
        <f aca="false">IF(-B5295&gt;F5295,1,0)</f>
        <v>0</v>
      </c>
    </row>
    <row r="5296" customFormat="false" ht="15" hidden="false" customHeight="false" outlineLevel="0" collapsed="false">
      <c r="A5296" s="51" t="n">
        <f aca="false">Prices_MTM!A5529</f>
        <v>45538</v>
      </c>
      <c r="B5296" s="43" t="n">
        <f aca="false">Prices_MTM!I5529</f>
        <v>-136999.999999999</v>
      </c>
      <c r="C5296" s="43" t="n">
        <f aca="false">-PERCENTILE(Prices_MTM!I5279:I5528,1-Inputs!$B$8)</f>
        <v>167025.000000001</v>
      </c>
      <c r="D5296" s="43" t="n">
        <f aca="false">NORMSINV(Inputs!$B$8)*STDEV(Prices_MTM!I5279:I5528)</f>
        <v>167414.696616289</v>
      </c>
      <c r="E5296" s="43" t="n">
        <f aca="false">-PERCENTILE(Prices_MTM!I5279:I5528,1-Inputs!$B$9)</f>
        <v>254905</v>
      </c>
      <c r="F5296" s="43" t="n">
        <f aca="false">NORMSINV(Inputs!$B$9)*STDEV(Prices_MTM!I5279:I5528)</f>
        <v>236777.800270484</v>
      </c>
      <c r="G5296" s="52" t="n">
        <f aca="false">IF(-B5296&gt;C5296,1,0)</f>
        <v>0</v>
      </c>
      <c r="H5296" s="52" t="n">
        <f aca="false">IF(-B5296&gt;D5296,1,0)</f>
        <v>0</v>
      </c>
      <c r="I5296" s="52" t="n">
        <f aca="false">IF(-B5296&gt;E5296,1,0)</f>
        <v>0</v>
      </c>
      <c r="J5296" s="52" t="n">
        <f aca="false">IF(-B5296&gt;F5296,1,0)</f>
        <v>0</v>
      </c>
    </row>
    <row r="5297" customFormat="false" ht="15" hidden="false" customHeight="false" outlineLevel="0" collapsed="false">
      <c r="A5297" s="51" t="n">
        <f aca="false">Prices_MTM!A5530</f>
        <v>45539</v>
      </c>
      <c r="B5297" s="43" t="n">
        <f aca="false">Prices_MTM!I5530</f>
        <v>-27500.0000000006</v>
      </c>
      <c r="C5297" s="43" t="n">
        <f aca="false">-PERCENTILE(Prices_MTM!I5280:I5529,1-Inputs!$B$8)</f>
        <v>167025.000000001</v>
      </c>
      <c r="D5297" s="43" t="n">
        <f aca="false">NORMSINV(Inputs!$B$8)*STDEV(Prices_MTM!I5280:I5529)</f>
        <v>167909.366669126</v>
      </c>
      <c r="E5297" s="43" t="n">
        <f aca="false">-PERCENTILE(Prices_MTM!I5280:I5529,1-Inputs!$B$9)</f>
        <v>254905</v>
      </c>
      <c r="F5297" s="43" t="n">
        <f aca="false">NORMSINV(Inputs!$B$9)*STDEV(Prices_MTM!I5280:I5529)</f>
        <v>237477.42156621</v>
      </c>
      <c r="G5297" s="52" t="n">
        <f aca="false">IF(-B5297&gt;C5297,1,0)</f>
        <v>0</v>
      </c>
      <c r="H5297" s="52" t="n">
        <f aca="false">IF(-B5297&gt;D5297,1,0)</f>
        <v>0</v>
      </c>
      <c r="I5297" s="52" t="n">
        <f aca="false">IF(-B5297&gt;E5297,1,0)</f>
        <v>0</v>
      </c>
      <c r="J5297" s="52" t="n">
        <f aca="false">IF(-B5297&gt;F5297,1,0)</f>
        <v>0</v>
      </c>
    </row>
    <row r="5298" customFormat="false" ht="15" hidden="false" customHeight="false" outlineLevel="0" collapsed="false">
      <c r="A5298" s="51" t="n">
        <f aca="false">Prices_MTM!A5531</f>
        <v>45540</v>
      </c>
      <c r="B5298" s="43" t="n">
        <f aca="false">Prices_MTM!I5531</f>
        <v>8000.00000000054</v>
      </c>
      <c r="C5298" s="43" t="n">
        <f aca="false">-PERCENTILE(Prices_MTM!I5281:I5530,1-Inputs!$B$8)</f>
        <v>167025.000000001</v>
      </c>
      <c r="D5298" s="43" t="n">
        <f aca="false">NORMSINV(Inputs!$B$8)*STDEV(Prices_MTM!I5281:I5530)</f>
        <v>167902.661148498</v>
      </c>
      <c r="E5298" s="43" t="n">
        <f aca="false">-PERCENTILE(Prices_MTM!I5281:I5530,1-Inputs!$B$9)</f>
        <v>254905</v>
      </c>
      <c r="F5298" s="43" t="n">
        <f aca="false">NORMSINV(Inputs!$B$9)*STDEV(Prices_MTM!I5281:I5530)</f>
        <v>237467.937820422</v>
      </c>
      <c r="G5298" s="52" t="n">
        <f aca="false">IF(-B5298&gt;C5298,1,0)</f>
        <v>0</v>
      </c>
      <c r="H5298" s="52" t="n">
        <f aca="false">IF(-B5298&gt;D5298,1,0)</f>
        <v>0</v>
      </c>
      <c r="I5298" s="52" t="n">
        <f aca="false">IF(-B5298&gt;E5298,1,0)</f>
        <v>0</v>
      </c>
      <c r="J5298" s="52" t="n">
        <f aca="false">IF(-B5298&gt;F5298,1,0)</f>
        <v>0</v>
      </c>
    </row>
    <row r="5299" customFormat="false" ht="15" hidden="false" customHeight="false" outlineLevel="0" collapsed="false">
      <c r="A5299" s="51" t="n">
        <f aca="false">Prices_MTM!A5532</f>
        <v>45541</v>
      </c>
      <c r="B5299" s="43" t="n">
        <f aca="false">Prices_MTM!I5532</f>
        <v>-68500.0000000002</v>
      </c>
      <c r="C5299" s="43" t="n">
        <f aca="false">-PERCENTILE(Prices_MTM!I5282:I5531,1-Inputs!$B$8)</f>
        <v>167025.000000001</v>
      </c>
      <c r="D5299" s="43" t="n">
        <f aca="false">NORMSINV(Inputs!$B$8)*STDEV(Prices_MTM!I5282:I5531)</f>
        <v>167890.926781382</v>
      </c>
      <c r="E5299" s="43" t="n">
        <f aca="false">-PERCENTILE(Prices_MTM!I5282:I5531,1-Inputs!$B$9)</f>
        <v>254905</v>
      </c>
      <c r="F5299" s="43" t="n">
        <f aca="false">NORMSINV(Inputs!$B$9)*STDEV(Prices_MTM!I5282:I5531)</f>
        <v>237451.341681078</v>
      </c>
      <c r="G5299" s="52" t="n">
        <f aca="false">IF(-B5299&gt;C5299,1,0)</f>
        <v>0</v>
      </c>
      <c r="H5299" s="52" t="n">
        <f aca="false">IF(-B5299&gt;D5299,1,0)</f>
        <v>0</v>
      </c>
      <c r="I5299" s="52" t="n">
        <f aca="false">IF(-B5299&gt;E5299,1,0)</f>
        <v>0</v>
      </c>
      <c r="J5299" s="52" t="n">
        <f aca="false">IF(-B5299&gt;F5299,1,0)</f>
        <v>0</v>
      </c>
    </row>
    <row r="5300" customFormat="false" ht="15" hidden="false" customHeight="false" outlineLevel="0" collapsed="false">
      <c r="A5300" s="51" t="n">
        <f aca="false">Prices_MTM!A5533</f>
        <v>45544</v>
      </c>
      <c r="B5300" s="43" t="n">
        <f aca="false">Prices_MTM!I5533</f>
        <v>129500</v>
      </c>
      <c r="C5300" s="43" t="n">
        <f aca="false">-PERCENTILE(Prices_MTM!I5283:I5532,1-Inputs!$B$8)</f>
        <v>167025.000000001</v>
      </c>
      <c r="D5300" s="43" t="n">
        <f aca="false">NORMSINV(Inputs!$B$8)*STDEV(Prices_MTM!I5283:I5532)</f>
        <v>167981.785503732</v>
      </c>
      <c r="E5300" s="43" t="n">
        <f aca="false">-PERCENTILE(Prices_MTM!I5283:I5532,1-Inputs!$B$9)</f>
        <v>254905</v>
      </c>
      <c r="F5300" s="43" t="n">
        <f aca="false">NORMSINV(Inputs!$B$9)*STDEV(Prices_MTM!I5283:I5532)</f>
        <v>237579.844905994</v>
      </c>
      <c r="G5300" s="52" t="n">
        <f aca="false">IF(-B5300&gt;C5300,1,0)</f>
        <v>0</v>
      </c>
      <c r="H5300" s="52" t="n">
        <f aca="false">IF(-B5300&gt;D5300,1,0)</f>
        <v>0</v>
      </c>
      <c r="I5300" s="52" t="n">
        <f aca="false">IF(-B5300&gt;E5300,1,0)</f>
        <v>0</v>
      </c>
      <c r="J5300" s="52" t="n">
        <f aca="false">IF(-B5300&gt;F5300,1,0)</f>
        <v>0</v>
      </c>
    </row>
    <row r="5301" customFormat="false" ht="15" hidden="false" customHeight="false" outlineLevel="0" collapsed="false">
      <c r="A5301" s="51" t="n">
        <f aca="false">Prices_MTM!A5534</f>
        <v>45545</v>
      </c>
      <c r="B5301" s="43" t="n">
        <f aca="false">Prices_MTM!I5534</f>
        <v>-190500</v>
      </c>
      <c r="C5301" s="43" t="n">
        <f aca="false">-PERCENTILE(Prices_MTM!I5284:I5533,1-Inputs!$B$8)</f>
        <v>167025.000000001</v>
      </c>
      <c r="D5301" s="43" t="n">
        <f aca="false">NORMSINV(Inputs!$B$8)*STDEV(Prices_MTM!I5284:I5533)</f>
        <v>167717.114954363</v>
      </c>
      <c r="E5301" s="43" t="n">
        <f aca="false">-PERCENTILE(Prices_MTM!I5284:I5533,1-Inputs!$B$9)</f>
        <v>254905</v>
      </c>
      <c r="F5301" s="43" t="n">
        <f aca="false">NORMSINV(Inputs!$B$9)*STDEV(Prices_MTM!I5284:I5533)</f>
        <v>237205.516297199</v>
      </c>
      <c r="G5301" s="52" t="n">
        <f aca="false">IF(-B5301&gt;C5301,1,0)</f>
        <v>1</v>
      </c>
      <c r="H5301" s="52" t="n">
        <f aca="false">IF(-B5301&gt;D5301,1,0)</f>
        <v>1</v>
      </c>
      <c r="I5301" s="52" t="n">
        <f aca="false">IF(-B5301&gt;E5301,1,0)</f>
        <v>0</v>
      </c>
      <c r="J5301" s="52" t="n">
        <f aca="false">IF(-B5301&gt;F5301,1,0)</f>
        <v>0</v>
      </c>
    </row>
    <row r="5302" customFormat="false" ht="15" hidden="false" customHeight="false" outlineLevel="0" collapsed="false">
      <c r="A5302" s="51" t="n">
        <f aca="false">Prices_MTM!A5535</f>
        <v>45546</v>
      </c>
      <c r="B5302" s="43" t="n">
        <f aca="false">Prices_MTM!I5535</f>
        <v>153500</v>
      </c>
      <c r="C5302" s="43" t="n">
        <f aca="false">-PERCENTILE(Prices_MTM!I5285:I5534,1-Inputs!$B$8)</f>
        <v>170050.000000001</v>
      </c>
      <c r="D5302" s="43" t="n">
        <f aca="false">NORMSINV(Inputs!$B$8)*STDEV(Prices_MTM!I5285:I5534)</f>
        <v>168712.650810706</v>
      </c>
      <c r="E5302" s="43" t="n">
        <f aca="false">-PERCENTILE(Prices_MTM!I5285:I5534,1-Inputs!$B$9)</f>
        <v>254905</v>
      </c>
      <c r="F5302" s="43" t="n">
        <f aca="false">NORMSINV(Inputs!$B$9)*STDEV(Prices_MTM!I5285:I5534)</f>
        <v>238613.521657061</v>
      </c>
      <c r="G5302" s="52" t="n">
        <f aca="false">IF(-B5302&gt;C5302,1,0)</f>
        <v>0</v>
      </c>
      <c r="H5302" s="52" t="n">
        <f aca="false">IF(-B5302&gt;D5302,1,0)</f>
        <v>0</v>
      </c>
      <c r="I5302" s="52" t="n">
        <f aca="false">IF(-B5302&gt;E5302,1,0)</f>
        <v>0</v>
      </c>
      <c r="J5302" s="52" t="n">
        <f aca="false">IF(-B5302&gt;F5302,1,0)</f>
        <v>0</v>
      </c>
    </row>
    <row r="5303" customFormat="false" ht="15" hidden="false" customHeight="false" outlineLevel="0" collapsed="false">
      <c r="A5303" s="51" t="n">
        <f aca="false">Prices_MTM!A5536</f>
        <v>45547</v>
      </c>
      <c r="B5303" s="43" t="n">
        <f aca="false">Prices_MTM!I5536</f>
        <v>-10999.9999999999</v>
      </c>
      <c r="C5303" s="43" t="n">
        <f aca="false">-PERCENTILE(Prices_MTM!I5286:I5535,1-Inputs!$B$8)</f>
        <v>170050.000000001</v>
      </c>
      <c r="D5303" s="43" t="n">
        <f aca="false">NORMSINV(Inputs!$B$8)*STDEV(Prices_MTM!I5286:I5535)</f>
        <v>169380.658671674</v>
      </c>
      <c r="E5303" s="43" t="n">
        <f aca="false">-PERCENTILE(Prices_MTM!I5286:I5535,1-Inputs!$B$9)</f>
        <v>254905</v>
      </c>
      <c r="F5303" s="43" t="n">
        <f aca="false">NORMSINV(Inputs!$B$9)*STDEV(Prices_MTM!I5286:I5535)</f>
        <v>239558.297922708</v>
      </c>
      <c r="G5303" s="52" t="n">
        <f aca="false">IF(-B5303&gt;C5303,1,0)</f>
        <v>0</v>
      </c>
      <c r="H5303" s="52" t="n">
        <f aca="false">IF(-B5303&gt;D5303,1,0)</f>
        <v>0</v>
      </c>
      <c r="I5303" s="52" t="n">
        <f aca="false">IF(-B5303&gt;E5303,1,0)</f>
        <v>0</v>
      </c>
      <c r="J5303" s="52" t="n">
        <f aca="false">IF(-B5303&gt;F5303,1,0)</f>
        <v>0</v>
      </c>
    </row>
    <row r="5304" customFormat="false" ht="15" hidden="false" customHeight="false" outlineLevel="0" collapsed="false">
      <c r="A5304" s="51" t="n">
        <f aca="false">Prices_MTM!A5537</f>
        <v>45548</v>
      </c>
      <c r="B5304" s="43" t="n">
        <f aca="false">Prices_MTM!I5537</f>
        <v>-23499.9999999999</v>
      </c>
      <c r="C5304" s="43" t="n">
        <f aca="false">-PERCENTILE(Prices_MTM!I5287:I5536,1-Inputs!$B$8)</f>
        <v>170050.000000001</v>
      </c>
      <c r="D5304" s="43" t="n">
        <f aca="false">NORMSINV(Inputs!$B$8)*STDEV(Prices_MTM!I5287:I5536)</f>
        <v>169277.060005708</v>
      </c>
      <c r="E5304" s="43" t="n">
        <f aca="false">-PERCENTILE(Prices_MTM!I5287:I5536,1-Inputs!$B$9)</f>
        <v>254905</v>
      </c>
      <c r="F5304" s="43" t="n">
        <f aca="false">NORMSINV(Inputs!$B$9)*STDEV(Prices_MTM!I5287:I5536)</f>
        <v>239411.776352414</v>
      </c>
      <c r="G5304" s="52" t="n">
        <f aca="false">IF(-B5304&gt;C5304,1,0)</f>
        <v>0</v>
      </c>
      <c r="H5304" s="52" t="n">
        <f aca="false">IF(-B5304&gt;D5304,1,0)</f>
        <v>0</v>
      </c>
      <c r="I5304" s="52" t="n">
        <f aca="false">IF(-B5304&gt;E5304,1,0)</f>
        <v>0</v>
      </c>
      <c r="J5304" s="52" t="n">
        <f aca="false">IF(-B5304&gt;F5304,1,0)</f>
        <v>0</v>
      </c>
    </row>
    <row r="5305" customFormat="false" ht="15" hidden="false" customHeight="false" outlineLevel="0" collapsed="false">
      <c r="A5305" s="51" t="n">
        <f aca="false">Prices_MTM!A5538</f>
        <v>45551</v>
      </c>
      <c r="B5305" s="43" t="n">
        <f aca="false">Prices_MTM!I5538</f>
        <v>137000</v>
      </c>
      <c r="C5305" s="43" t="n">
        <f aca="false">-PERCENTILE(Prices_MTM!I5288:I5537,1-Inputs!$B$8)</f>
        <v>170050.000000001</v>
      </c>
      <c r="D5305" s="43" t="n">
        <f aca="false">NORMSINV(Inputs!$B$8)*STDEV(Prices_MTM!I5288:I5537)</f>
        <v>169254.897227062</v>
      </c>
      <c r="E5305" s="43" t="n">
        <f aca="false">-PERCENTILE(Prices_MTM!I5288:I5537,1-Inputs!$B$9)</f>
        <v>254905</v>
      </c>
      <c r="F5305" s="43" t="n">
        <f aca="false">NORMSINV(Inputs!$B$9)*STDEV(Prices_MTM!I5288:I5537)</f>
        <v>239380.431111633</v>
      </c>
      <c r="G5305" s="52" t="n">
        <f aca="false">IF(-B5305&gt;C5305,1,0)</f>
        <v>0</v>
      </c>
      <c r="H5305" s="52" t="n">
        <f aca="false">IF(-B5305&gt;D5305,1,0)</f>
        <v>0</v>
      </c>
      <c r="I5305" s="52" t="n">
        <f aca="false">IF(-B5305&gt;E5305,1,0)</f>
        <v>0</v>
      </c>
      <c r="J5305" s="52" t="n">
        <f aca="false">IF(-B5305&gt;F5305,1,0)</f>
        <v>0</v>
      </c>
    </row>
    <row r="5306" customFormat="false" ht="15" hidden="false" customHeight="false" outlineLevel="0" collapsed="false">
      <c r="A5306" s="51" t="n">
        <f aca="false">Prices_MTM!A5539</f>
        <v>45552</v>
      </c>
      <c r="B5306" s="43" t="n">
        <f aca="false">Prices_MTM!I5539</f>
        <v>76500.0000000001</v>
      </c>
      <c r="C5306" s="43" t="n">
        <f aca="false">-PERCENTILE(Prices_MTM!I5289:I5538,1-Inputs!$B$8)</f>
        <v>170050.000000001</v>
      </c>
      <c r="D5306" s="43" t="n">
        <f aca="false">NORMSINV(Inputs!$B$8)*STDEV(Prices_MTM!I5289:I5538)</f>
        <v>169850.461989667</v>
      </c>
      <c r="E5306" s="43" t="n">
        <f aca="false">-PERCENTILE(Prices_MTM!I5289:I5538,1-Inputs!$B$9)</f>
        <v>254905</v>
      </c>
      <c r="F5306" s="43" t="n">
        <f aca="false">NORMSINV(Inputs!$B$9)*STDEV(Prices_MTM!I5289:I5538)</f>
        <v>240222.749720801</v>
      </c>
      <c r="G5306" s="52" t="n">
        <f aca="false">IF(-B5306&gt;C5306,1,0)</f>
        <v>0</v>
      </c>
      <c r="H5306" s="52" t="n">
        <f aca="false">IF(-B5306&gt;D5306,1,0)</f>
        <v>0</v>
      </c>
      <c r="I5306" s="52" t="n">
        <f aca="false">IF(-B5306&gt;E5306,1,0)</f>
        <v>0</v>
      </c>
      <c r="J5306" s="52" t="n">
        <f aca="false">IF(-B5306&gt;F5306,1,0)</f>
        <v>0</v>
      </c>
    </row>
    <row r="5307" customFormat="false" ht="15" hidden="false" customHeight="false" outlineLevel="0" collapsed="false">
      <c r="A5307" s="51" t="n">
        <f aca="false">Prices_MTM!A5540</f>
        <v>45553</v>
      </c>
      <c r="B5307" s="43" t="n">
        <f aca="false">Prices_MTM!I5540</f>
        <v>-27499.9999999991</v>
      </c>
      <c r="C5307" s="43" t="n">
        <f aca="false">-PERCENTILE(Prices_MTM!I5290:I5539,1-Inputs!$B$8)</f>
        <v>170050.000000001</v>
      </c>
      <c r="D5307" s="43" t="n">
        <f aca="false">NORMSINV(Inputs!$B$8)*STDEV(Prices_MTM!I5290:I5539)</f>
        <v>170032.635983531</v>
      </c>
      <c r="E5307" s="43" t="n">
        <f aca="false">-PERCENTILE(Prices_MTM!I5290:I5539,1-Inputs!$B$9)</f>
        <v>254905</v>
      </c>
      <c r="F5307" s="43" t="n">
        <f aca="false">NORMSINV(Inputs!$B$9)*STDEV(Prices_MTM!I5290:I5539)</f>
        <v>240480.401876828</v>
      </c>
      <c r="G5307" s="52" t="n">
        <f aca="false">IF(-B5307&gt;C5307,1,0)</f>
        <v>0</v>
      </c>
      <c r="H5307" s="52" t="n">
        <f aca="false">IF(-B5307&gt;D5307,1,0)</f>
        <v>0</v>
      </c>
      <c r="I5307" s="52" t="n">
        <f aca="false">IF(-B5307&gt;E5307,1,0)</f>
        <v>0</v>
      </c>
      <c r="J5307" s="52" t="n">
        <f aca="false">IF(-B5307&gt;F5307,1,0)</f>
        <v>0</v>
      </c>
    </row>
    <row r="5308" customFormat="false" ht="15" hidden="false" customHeight="false" outlineLevel="0" collapsed="false">
      <c r="A5308" s="51" t="n">
        <f aca="false">Prices_MTM!A5541</f>
        <v>45554</v>
      </c>
      <c r="B5308" s="43" t="n">
        <f aca="false">Prices_MTM!I5541</f>
        <v>28499.999999999</v>
      </c>
      <c r="C5308" s="43" t="n">
        <f aca="false">-PERCENTILE(Prices_MTM!I5291:I5540,1-Inputs!$B$8)</f>
        <v>170050.000000001</v>
      </c>
      <c r="D5308" s="43" t="n">
        <f aca="false">NORMSINV(Inputs!$B$8)*STDEV(Prices_MTM!I5291:I5540)</f>
        <v>169851.238061541</v>
      </c>
      <c r="E5308" s="43" t="n">
        <f aca="false">-PERCENTILE(Prices_MTM!I5291:I5540,1-Inputs!$B$9)</f>
        <v>254905</v>
      </c>
      <c r="F5308" s="43" t="n">
        <f aca="false">NORMSINV(Inputs!$B$9)*STDEV(Prices_MTM!I5291:I5540)</f>
        <v>240223.847334063</v>
      </c>
      <c r="G5308" s="52" t="n">
        <f aca="false">IF(-B5308&gt;C5308,1,0)</f>
        <v>0</v>
      </c>
      <c r="H5308" s="52" t="n">
        <f aca="false">IF(-B5308&gt;D5308,1,0)</f>
        <v>0</v>
      </c>
      <c r="I5308" s="52" t="n">
        <f aca="false">IF(-B5308&gt;E5308,1,0)</f>
        <v>0</v>
      </c>
      <c r="J5308" s="52" t="n">
        <f aca="false">IF(-B5308&gt;F5308,1,0)</f>
        <v>0</v>
      </c>
    </row>
    <row r="5309" customFormat="false" ht="15" hidden="false" customHeight="false" outlineLevel="0" collapsed="false">
      <c r="A5309" s="51" t="n">
        <f aca="false">Prices_MTM!A5542</f>
        <v>45555</v>
      </c>
      <c r="B5309" s="43" t="n">
        <f aca="false">Prices_MTM!I5542</f>
        <v>-15499.9999999994</v>
      </c>
      <c r="C5309" s="43" t="n">
        <f aca="false">-PERCENTILE(Prices_MTM!I5292:I5541,1-Inputs!$B$8)</f>
        <v>170050.000000001</v>
      </c>
      <c r="D5309" s="43" t="n">
        <f aca="false">NORMSINV(Inputs!$B$8)*STDEV(Prices_MTM!I5292:I5541)</f>
        <v>169882.711068614</v>
      </c>
      <c r="E5309" s="43" t="n">
        <f aca="false">-PERCENTILE(Prices_MTM!I5292:I5541,1-Inputs!$B$9)</f>
        <v>254905</v>
      </c>
      <c r="F5309" s="43" t="n">
        <f aca="false">NORMSINV(Inputs!$B$9)*STDEV(Prices_MTM!I5292:I5541)</f>
        <v>240268.360208579</v>
      </c>
      <c r="G5309" s="52" t="n">
        <f aca="false">IF(-B5309&gt;C5309,1,0)</f>
        <v>0</v>
      </c>
      <c r="H5309" s="52" t="n">
        <f aca="false">IF(-B5309&gt;D5309,1,0)</f>
        <v>0</v>
      </c>
      <c r="I5309" s="52" t="n">
        <f aca="false">IF(-B5309&gt;E5309,1,0)</f>
        <v>0</v>
      </c>
      <c r="J5309" s="52" t="n">
        <f aca="false">IF(-B5309&gt;F5309,1,0)</f>
        <v>0</v>
      </c>
    </row>
    <row r="5310" customFormat="false" ht="15" hidden="false" customHeight="false" outlineLevel="0" collapsed="false">
      <c r="A5310" s="51" t="n">
        <f aca="false">Prices_MTM!A5543</f>
        <v>45558</v>
      </c>
      <c r="B5310" s="43" t="n">
        <f aca="false">Prices_MTM!I5543</f>
        <v>-88500.0000000005</v>
      </c>
      <c r="C5310" s="43" t="n">
        <f aca="false">-PERCENTILE(Prices_MTM!I5293:I5542,1-Inputs!$B$8)</f>
        <v>170050.000000001</v>
      </c>
      <c r="D5310" s="43" t="n">
        <f aca="false">NORMSINV(Inputs!$B$8)*STDEV(Prices_MTM!I5293:I5542)</f>
        <v>169810.936744698</v>
      </c>
      <c r="E5310" s="43" t="n">
        <f aca="false">-PERCENTILE(Prices_MTM!I5293:I5542,1-Inputs!$B$9)</f>
        <v>254905</v>
      </c>
      <c r="F5310" s="43" t="n">
        <f aca="false">NORMSINV(Inputs!$B$9)*STDEV(Prices_MTM!I5293:I5542)</f>
        <v>240166.848412565</v>
      </c>
      <c r="G5310" s="52" t="n">
        <f aca="false">IF(-B5310&gt;C5310,1,0)</f>
        <v>0</v>
      </c>
      <c r="H5310" s="52" t="n">
        <f aca="false">IF(-B5310&gt;D5310,1,0)</f>
        <v>0</v>
      </c>
      <c r="I5310" s="52" t="n">
        <f aca="false">IF(-B5310&gt;E5310,1,0)</f>
        <v>0</v>
      </c>
      <c r="J5310" s="52" t="n">
        <f aca="false">IF(-B5310&gt;F5310,1,0)</f>
        <v>0</v>
      </c>
    </row>
    <row r="5311" customFormat="false" ht="15" hidden="false" customHeight="false" outlineLevel="0" collapsed="false">
      <c r="A5311" s="51" t="n">
        <f aca="false">Prices_MTM!A5544</f>
        <v>45559</v>
      </c>
      <c r="B5311" s="43" t="n">
        <f aca="false">Prices_MTM!I5544</f>
        <v>84000.0000000003</v>
      </c>
      <c r="C5311" s="43" t="n">
        <f aca="false">-PERCENTILE(Prices_MTM!I5294:I5543,1-Inputs!$B$8)</f>
        <v>170050.000000001</v>
      </c>
      <c r="D5311" s="43" t="n">
        <f aca="false">NORMSINV(Inputs!$B$8)*STDEV(Prices_MTM!I5294:I5543)</f>
        <v>169942.626684301</v>
      </c>
      <c r="E5311" s="43" t="n">
        <f aca="false">-PERCENTILE(Prices_MTM!I5294:I5543,1-Inputs!$B$9)</f>
        <v>254905</v>
      </c>
      <c r="F5311" s="43" t="n">
        <f aca="false">NORMSINV(Inputs!$B$9)*STDEV(Prices_MTM!I5294:I5543)</f>
        <v>240353.100007241</v>
      </c>
      <c r="G5311" s="52" t="n">
        <f aca="false">IF(-B5311&gt;C5311,1,0)</f>
        <v>0</v>
      </c>
      <c r="H5311" s="52" t="n">
        <f aca="false">IF(-B5311&gt;D5311,1,0)</f>
        <v>0</v>
      </c>
      <c r="I5311" s="52" t="n">
        <f aca="false">IF(-B5311&gt;E5311,1,0)</f>
        <v>0</v>
      </c>
      <c r="J5311" s="52" t="n">
        <f aca="false">IF(-B5311&gt;F5311,1,0)</f>
        <v>0</v>
      </c>
    </row>
    <row r="5312" customFormat="false" ht="15" hidden="false" customHeight="false" outlineLevel="0" collapsed="false">
      <c r="A5312" s="51" t="n">
        <f aca="false">Prices_MTM!A5545</f>
        <v>45560</v>
      </c>
      <c r="B5312" s="43" t="n">
        <f aca="false">Prices_MTM!I5545</f>
        <v>-197500</v>
      </c>
      <c r="C5312" s="43" t="n">
        <f aca="false">-PERCENTILE(Prices_MTM!I5295:I5544,1-Inputs!$B$8)</f>
        <v>170050.000000001</v>
      </c>
      <c r="D5312" s="43" t="n">
        <f aca="false">NORMSINV(Inputs!$B$8)*STDEV(Prices_MTM!I5295:I5544)</f>
        <v>170115.424714529</v>
      </c>
      <c r="E5312" s="43" t="n">
        <f aca="false">-PERCENTILE(Prices_MTM!I5295:I5544,1-Inputs!$B$9)</f>
        <v>254905</v>
      </c>
      <c r="F5312" s="43" t="n">
        <f aca="false">NORMSINV(Inputs!$B$9)*STDEV(Prices_MTM!I5295:I5544)</f>
        <v>240597.49155897</v>
      </c>
      <c r="G5312" s="52" t="n">
        <f aca="false">IF(-B5312&gt;C5312,1,0)</f>
        <v>1</v>
      </c>
      <c r="H5312" s="52" t="n">
        <f aca="false">IF(-B5312&gt;D5312,1,0)</f>
        <v>1</v>
      </c>
      <c r="I5312" s="52" t="n">
        <f aca="false">IF(-B5312&gt;E5312,1,0)</f>
        <v>0</v>
      </c>
      <c r="J5312" s="52" t="n">
        <f aca="false">IF(-B5312&gt;F5312,1,0)</f>
        <v>0</v>
      </c>
    </row>
    <row r="5313" customFormat="false" ht="15" hidden="false" customHeight="false" outlineLevel="0" collapsed="false">
      <c r="A5313" s="51" t="n">
        <f aca="false">Prices_MTM!A5546</f>
        <v>45561</v>
      </c>
      <c r="B5313" s="43" t="n">
        <f aca="false">Prices_MTM!I5546</f>
        <v>-96999.9999999999</v>
      </c>
      <c r="C5313" s="43" t="n">
        <f aca="false">-PERCENTILE(Prices_MTM!I5296:I5545,1-Inputs!$B$8)</f>
        <v>175175</v>
      </c>
      <c r="D5313" s="43" t="n">
        <f aca="false">NORMSINV(Inputs!$B$8)*STDEV(Prices_MTM!I5296:I5545)</f>
        <v>171269.79486362</v>
      </c>
      <c r="E5313" s="43" t="n">
        <f aca="false">-PERCENTILE(Prices_MTM!I5296:I5545,1-Inputs!$B$9)</f>
        <v>254905</v>
      </c>
      <c r="F5313" s="43" t="n">
        <f aca="false">NORMSINV(Inputs!$B$9)*STDEV(Prices_MTM!I5296:I5545)</f>
        <v>242230.139290168</v>
      </c>
      <c r="G5313" s="52" t="n">
        <f aca="false">IF(-B5313&gt;C5313,1,0)</f>
        <v>0</v>
      </c>
      <c r="H5313" s="52" t="n">
        <f aca="false">IF(-B5313&gt;D5313,1,0)</f>
        <v>0</v>
      </c>
      <c r="I5313" s="52" t="n">
        <f aca="false">IF(-B5313&gt;E5313,1,0)</f>
        <v>0</v>
      </c>
      <c r="J5313" s="52" t="n">
        <f aca="false">IF(-B5313&gt;F5313,1,0)</f>
        <v>0</v>
      </c>
    </row>
    <row r="5314" customFormat="false" ht="15" hidden="false" customHeight="false" outlineLevel="0" collapsed="false">
      <c r="A5314" s="51" t="n">
        <f aca="false">Prices_MTM!A5547</f>
        <v>45562</v>
      </c>
      <c r="B5314" s="43" t="n">
        <f aca="false">Prices_MTM!I5547</f>
        <v>115500</v>
      </c>
      <c r="C5314" s="43" t="n">
        <f aca="false">-PERCENTILE(Prices_MTM!I5297:I5546,1-Inputs!$B$8)</f>
        <v>175175</v>
      </c>
      <c r="D5314" s="43" t="n">
        <f aca="false">NORMSINV(Inputs!$B$8)*STDEV(Prices_MTM!I5297:I5546)</f>
        <v>171128.373375339</v>
      </c>
      <c r="E5314" s="43" t="n">
        <f aca="false">-PERCENTILE(Prices_MTM!I5297:I5546,1-Inputs!$B$9)</f>
        <v>254905</v>
      </c>
      <c r="F5314" s="43" t="n">
        <f aca="false">NORMSINV(Inputs!$B$9)*STDEV(Prices_MTM!I5297:I5546)</f>
        <v>242030.124180486</v>
      </c>
      <c r="G5314" s="52" t="n">
        <f aca="false">IF(-B5314&gt;C5314,1,0)</f>
        <v>0</v>
      </c>
      <c r="H5314" s="52" t="n">
        <f aca="false">IF(-B5314&gt;D5314,1,0)</f>
        <v>0</v>
      </c>
      <c r="I5314" s="52" t="n">
        <f aca="false">IF(-B5314&gt;E5314,1,0)</f>
        <v>0</v>
      </c>
      <c r="J5314" s="52" t="n">
        <f aca="false">IF(-B5314&gt;F5314,1,0)</f>
        <v>0</v>
      </c>
    </row>
    <row r="5315" customFormat="false" ht="15" hidden="false" customHeight="false" outlineLevel="0" collapsed="false">
      <c r="A5315" s="51" t="n">
        <f aca="false">Prices_MTM!A5548</f>
        <v>45565</v>
      </c>
      <c r="B5315" s="43" t="n">
        <f aca="false">Prices_MTM!I5548</f>
        <v>-32999.9999999998</v>
      </c>
      <c r="C5315" s="43" t="n">
        <f aca="false">-PERCENTILE(Prices_MTM!I5298:I5547,1-Inputs!$B$8)</f>
        <v>175175</v>
      </c>
      <c r="D5315" s="43" t="n">
        <f aca="false">NORMSINV(Inputs!$B$8)*STDEV(Prices_MTM!I5298:I5547)</f>
        <v>171362.851408617</v>
      </c>
      <c r="E5315" s="43" t="n">
        <f aca="false">-PERCENTILE(Prices_MTM!I5298:I5547,1-Inputs!$B$9)</f>
        <v>254905</v>
      </c>
      <c r="F5315" s="43" t="n">
        <f aca="false">NORMSINV(Inputs!$B$9)*STDEV(Prices_MTM!I5298:I5547)</f>
        <v>242361.750937594</v>
      </c>
      <c r="G5315" s="52" t="n">
        <f aca="false">IF(-B5315&gt;C5315,1,0)</f>
        <v>0</v>
      </c>
      <c r="H5315" s="52" t="n">
        <f aca="false">IF(-B5315&gt;D5315,1,0)</f>
        <v>0</v>
      </c>
      <c r="I5315" s="52" t="n">
        <f aca="false">IF(-B5315&gt;E5315,1,0)</f>
        <v>0</v>
      </c>
      <c r="J5315" s="52" t="n">
        <f aca="false">IF(-B5315&gt;F5315,1,0)</f>
        <v>0</v>
      </c>
    </row>
    <row r="5316" customFormat="false" ht="15" hidden="false" customHeight="false" outlineLevel="0" collapsed="false">
      <c r="A5316" s="51" t="n">
        <f aca="false">Prices_MTM!A5549</f>
        <v>45566</v>
      </c>
      <c r="B5316" s="43" t="n">
        <f aca="false">Prices_MTM!I5549</f>
        <v>18499.9999999995</v>
      </c>
      <c r="C5316" s="43" t="n">
        <f aca="false">-PERCENTILE(Prices_MTM!I5299:I5548,1-Inputs!$B$8)</f>
        <v>175175</v>
      </c>
      <c r="D5316" s="43" t="n">
        <f aca="false">NORMSINV(Inputs!$B$8)*STDEV(Prices_MTM!I5299:I5548)</f>
        <v>171353.748272546</v>
      </c>
      <c r="E5316" s="43" t="n">
        <f aca="false">-PERCENTILE(Prices_MTM!I5299:I5548,1-Inputs!$B$9)</f>
        <v>254905</v>
      </c>
      <c r="F5316" s="43" t="n">
        <f aca="false">NORMSINV(Inputs!$B$9)*STDEV(Prices_MTM!I5299:I5548)</f>
        <v>242348.876198532</v>
      </c>
      <c r="G5316" s="52" t="n">
        <f aca="false">IF(-B5316&gt;C5316,1,0)</f>
        <v>0</v>
      </c>
      <c r="H5316" s="52" t="n">
        <f aca="false">IF(-B5316&gt;D5316,1,0)</f>
        <v>0</v>
      </c>
      <c r="I5316" s="52" t="n">
        <f aca="false">IF(-B5316&gt;E5316,1,0)</f>
        <v>0</v>
      </c>
      <c r="J5316" s="52" t="n">
        <f aca="false">IF(-B5316&gt;F5316,1,0)</f>
        <v>0</v>
      </c>
    </row>
    <row r="5317" customFormat="false" ht="15" hidden="false" customHeight="false" outlineLevel="0" collapsed="false">
      <c r="A5317" s="51" t="n">
        <f aca="false">Prices_MTM!A5550</f>
        <v>45567</v>
      </c>
      <c r="B5317" s="43" t="n">
        <f aca="false">Prices_MTM!I5550</f>
        <v>54999.9999999997</v>
      </c>
      <c r="C5317" s="43" t="n">
        <f aca="false">-PERCENTILE(Prices_MTM!I5300:I5549,1-Inputs!$B$8)</f>
        <v>175175</v>
      </c>
      <c r="D5317" s="43" t="n">
        <f aca="false">NORMSINV(Inputs!$B$8)*STDEV(Prices_MTM!I5300:I5549)</f>
        <v>171343.359945335</v>
      </c>
      <c r="E5317" s="43" t="n">
        <f aca="false">-PERCENTILE(Prices_MTM!I5300:I5549,1-Inputs!$B$9)</f>
        <v>254905</v>
      </c>
      <c r="F5317" s="43" t="n">
        <f aca="false">NORMSINV(Inputs!$B$9)*STDEV(Prices_MTM!I5300:I5549)</f>
        <v>242334.183789112</v>
      </c>
      <c r="G5317" s="52" t="n">
        <f aca="false">IF(-B5317&gt;C5317,1,0)</f>
        <v>0</v>
      </c>
      <c r="H5317" s="52" t="n">
        <f aca="false">IF(-B5317&gt;D5317,1,0)</f>
        <v>0</v>
      </c>
      <c r="I5317" s="52" t="n">
        <f aca="false">IF(-B5317&gt;E5317,1,0)</f>
        <v>0</v>
      </c>
      <c r="J5317" s="52" t="n">
        <f aca="false">IF(-B5317&gt;F5317,1,0)</f>
        <v>0</v>
      </c>
    </row>
    <row r="5318" customFormat="false" ht="15" hidden="false" customHeight="false" outlineLevel="0" collapsed="false">
      <c r="A5318" s="51" t="n">
        <f aca="false">Prices_MTM!A5551</f>
        <v>45568</v>
      </c>
      <c r="B5318" s="43" t="n">
        <f aca="false">Prices_MTM!I5551</f>
        <v>223500.000000001</v>
      </c>
      <c r="C5318" s="43" t="n">
        <f aca="false">-PERCENTILE(Prices_MTM!I5301:I5550,1-Inputs!$B$8)</f>
        <v>175175</v>
      </c>
      <c r="D5318" s="43" t="n">
        <f aca="false">NORMSINV(Inputs!$B$8)*STDEV(Prices_MTM!I5301:I5550)</f>
        <v>170674.852478904</v>
      </c>
      <c r="E5318" s="43" t="n">
        <f aca="false">-PERCENTILE(Prices_MTM!I5301:I5550,1-Inputs!$B$9)</f>
        <v>254905</v>
      </c>
      <c r="F5318" s="43" t="n">
        <f aca="false">NORMSINV(Inputs!$B$9)*STDEV(Prices_MTM!I5301:I5550)</f>
        <v>241388.700921925</v>
      </c>
      <c r="G5318" s="52" t="n">
        <f aca="false">IF(-B5318&gt;C5318,1,0)</f>
        <v>0</v>
      </c>
      <c r="H5318" s="52" t="n">
        <f aca="false">IF(-B5318&gt;D5318,1,0)</f>
        <v>0</v>
      </c>
      <c r="I5318" s="52" t="n">
        <f aca="false">IF(-B5318&gt;E5318,1,0)</f>
        <v>0</v>
      </c>
      <c r="J5318" s="52" t="n">
        <f aca="false">IF(-B5318&gt;F5318,1,0)</f>
        <v>0</v>
      </c>
    </row>
    <row r="5319" customFormat="false" ht="15" hidden="false" customHeight="false" outlineLevel="0" collapsed="false">
      <c r="A5319" s="51" t="n">
        <f aca="false">Prices_MTM!A5552</f>
        <v>45569</v>
      </c>
      <c r="B5319" s="43" t="n">
        <f aca="false">Prices_MTM!I5552</f>
        <v>-27499.9999999992</v>
      </c>
      <c r="C5319" s="43" t="n">
        <f aca="false">-PERCENTILE(Prices_MTM!I5302:I5551,1-Inputs!$B$8)</f>
        <v>175175</v>
      </c>
      <c r="D5319" s="43" t="n">
        <f aca="false">NORMSINV(Inputs!$B$8)*STDEV(Prices_MTM!I5302:I5551)</f>
        <v>172024.410821653</v>
      </c>
      <c r="E5319" s="43" t="n">
        <f aca="false">-PERCENTILE(Prices_MTM!I5302:I5551,1-Inputs!$B$9)</f>
        <v>254905</v>
      </c>
      <c r="F5319" s="43" t="n">
        <f aca="false">NORMSINV(Inputs!$B$9)*STDEV(Prices_MTM!I5302:I5551)</f>
        <v>243297.407040272</v>
      </c>
      <c r="G5319" s="52" t="n">
        <f aca="false">IF(-B5319&gt;C5319,1,0)</f>
        <v>0</v>
      </c>
      <c r="H5319" s="52" t="n">
        <f aca="false">IF(-B5319&gt;D5319,1,0)</f>
        <v>0</v>
      </c>
      <c r="I5319" s="52" t="n">
        <f aca="false">IF(-B5319&gt;E5319,1,0)</f>
        <v>0</v>
      </c>
      <c r="J5319" s="52" t="n">
        <f aca="false">IF(-B5319&gt;F5319,1,0)</f>
        <v>0</v>
      </c>
    </row>
    <row r="5320" customFormat="false" ht="15" hidden="false" customHeight="false" outlineLevel="0" collapsed="false">
      <c r="A5320" s="51" t="n">
        <f aca="false">Prices_MTM!A5553</f>
        <v>45572</v>
      </c>
      <c r="B5320" s="43" t="n">
        <f aca="false">Prices_MTM!I5553</f>
        <v>162000</v>
      </c>
      <c r="C5320" s="43" t="n">
        <f aca="false">-PERCENTILE(Prices_MTM!I5303:I5552,1-Inputs!$B$8)</f>
        <v>170050.000000001</v>
      </c>
      <c r="D5320" s="43" t="n">
        <f aca="false">NORMSINV(Inputs!$B$8)*STDEV(Prices_MTM!I5303:I5552)</f>
        <v>171067.475285335</v>
      </c>
      <c r="E5320" s="43" t="n">
        <f aca="false">-PERCENTILE(Prices_MTM!I5303:I5552,1-Inputs!$B$9)</f>
        <v>254905</v>
      </c>
      <c r="F5320" s="43" t="n">
        <f aca="false">NORMSINV(Inputs!$B$9)*STDEV(Prices_MTM!I5303:I5552)</f>
        <v>241943.994849649</v>
      </c>
      <c r="G5320" s="52" t="n">
        <f aca="false">IF(-B5320&gt;C5320,1,0)</f>
        <v>0</v>
      </c>
      <c r="H5320" s="52" t="n">
        <f aca="false">IF(-B5320&gt;D5320,1,0)</f>
        <v>0</v>
      </c>
      <c r="I5320" s="52" t="n">
        <f aca="false">IF(-B5320&gt;E5320,1,0)</f>
        <v>0</v>
      </c>
      <c r="J5320" s="52" t="n">
        <f aca="false">IF(-B5320&gt;F5320,1,0)</f>
        <v>0</v>
      </c>
    </row>
    <row r="5321" customFormat="false" ht="15" hidden="false" customHeight="false" outlineLevel="0" collapsed="false">
      <c r="A5321" s="51" t="n">
        <f aca="false">Prices_MTM!A5554</f>
        <v>45573</v>
      </c>
      <c r="B5321" s="43" t="n">
        <f aca="false">Prices_MTM!I5554</f>
        <v>-172500</v>
      </c>
      <c r="C5321" s="43" t="n">
        <f aca="false">-PERCENTILE(Prices_MTM!I5304:I5553,1-Inputs!$B$8)</f>
        <v>170050.000000001</v>
      </c>
      <c r="D5321" s="43" t="n">
        <f aca="false">NORMSINV(Inputs!$B$8)*STDEV(Prices_MTM!I5304:I5553)</f>
        <v>171860.404034193</v>
      </c>
      <c r="E5321" s="43" t="n">
        <f aca="false">-PERCENTILE(Prices_MTM!I5304:I5553,1-Inputs!$B$9)</f>
        <v>254905</v>
      </c>
      <c r="F5321" s="43" t="n">
        <f aca="false">NORMSINV(Inputs!$B$9)*STDEV(Prices_MTM!I5304:I5553)</f>
        <v>243065.449110956</v>
      </c>
      <c r="G5321" s="52" t="n">
        <f aca="false">IF(-B5321&gt;C5321,1,0)</f>
        <v>1</v>
      </c>
      <c r="H5321" s="52" t="n">
        <f aca="false">IF(-B5321&gt;D5321,1,0)</f>
        <v>1</v>
      </c>
      <c r="I5321" s="52" t="n">
        <f aca="false">IF(-B5321&gt;E5321,1,0)</f>
        <v>0</v>
      </c>
      <c r="J5321" s="52" t="n">
        <f aca="false">IF(-B5321&gt;F5321,1,0)</f>
        <v>0</v>
      </c>
    </row>
    <row r="5322" customFormat="false" ht="15" hidden="false" customHeight="false" outlineLevel="0" collapsed="false">
      <c r="A5322" s="51" t="n">
        <f aca="false">Prices_MTM!A5555</f>
        <v>45574</v>
      </c>
      <c r="B5322" s="43" t="n">
        <f aca="false">Prices_MTM!I5555</f>
        <v>15499.9999999987</v>
      </c>
      <c r="C5322" s="43" t="n">
        <f aca="false">-PERCENTILE(Prices_MTM!I5305:I5554,1-Inputs!$B$8)</f>
        <v>171600.000000001</v>
      </c>
      <c r="D5322" s="43" t="n">
        <f aca="false">NORMSINV(Inputs!$B$8)*STDEV(Prices_MTM!I5305:I5554)</f>
        <v>172719.817234789</v>
      </c>
      <c r="E5322" s="43" t="n">
        <f aca="false">-PERCENTILE(Prices_MTM!I5305:I5554,1-Inputs!$B$9)</f>
        <v>254905</v>
      </c>
      <c r="F5322" s="43" t="n">
        <f aca="false">NORMSINV(Inputs!$B$9)*STDEV(Prices_MTM!I5305:I5554)</f>
        <v>244280.933601108</v>
      </c>
      <c r="G5322" s="52" t="n">
        <f aca="false">IF(-B5322&gt;C5322,1,0)</f>
        <v>0</v>
      </c>
      <c r="H5322" s="52" t="n">
        <f aca="false">IF(-B5322&gt;D5322,1,0)</f>
        <v>0</v>
      </c>
      <c r="I5322" s="52" t="n">
        <f aca="false">IF(-B5322&gt;E5322,1,0)</f>
        <v>0</v>
      </c>
      <c r="J5322" s="52" t="n">
        <f aca="false">IF(-B5322&gt;F5322,1,0)</f>
        <v>0</v>
      </c>
    </row>
    <row r="5323" customFormat="false" ht="15" hidden="false" customHeight="false" outlineLevel="0" collapsed="false">
      <c r="A5323" s="51" t="n">
        <f aca="false">Prices_MTM!A5556</f>
        <v>45575</v>
      </c>
      <c r="B5323" s="43" t="n">
        <f aca="false">Prices_MTM!I5556</f>
        <v>141500</v>
      </c>
      <c r="C5323" s="43" t="n">
        <f aca="false">-PERCENTILE(Prices_MTM!I5306:I5555,1-Inputs!$B$8)</f>
        <v>171600.000000001</v>
      </c>
      <c r="D5323" s="43" t="n">
        <f aca="false">NORMSINV(Inputs!$B$8)*STDEV(Prices_MTM!I5306:I5555)</f>
        <v>172317.3186525</v>
      </c>
      <c r="E5323" s="43" t="n">
        <f aca="false">-PERCENTILE(Prices_MTM!I5306:I5555,1-Inputs!$B$9)</f>
        <v>254905</v>
      </c>
      <c r="F5323" s="43" t="n">
        <f aca="false">NORMSINV(Inputs!$B$9)*STDEV(Prices_MTM!I5306:I5555)</f>
        <v>243711.672175125</v>
      </c>
      <c r="G5323" s="52" t="n">
        <f aca="false">IF(-B5323&gt;C5323,1,0)</f>
        <v>0</v>
      </c>
      <c r="H5323" s="52" t="n">
        <f aca="false">IF(-B5323&gt;D5323,1,0)</f>
        <v>0</v>
      </c>
      <c r="I5323" s="52" t="n">
        <f aca="false">IF(-B5323&gt;E5323,1,0)</f>
        <v>0</v>
      </c>
      <c r="J5323" s="52" t="n">
        <f aca="false">IF(-B5323&gt;F5323,1,0)</f>
        <v>0</v>
      </c>
    </row>
    <row r="5324" customFormat="false" ht="15" hidden="false" customHeight="false" outlineLevel="0" collapsed="false">
      <c r="A5324" s="51" t="n">
        <f aca="false">Prices_MTM!A5557</f>
        <v>45576</v>
      </c>
      <c r="B5324" s="43" t="n">
        <f aca="false">Prices_MTM!I5557</f>
        <v>-75999.9999999991</v>
      </c>
      <c r="C5324" s="43" t="n">
        <f aca="false">-PERCENTILE(Prices_MTM!I5307:I5556,1-Inputs!$B$8)</f>
        <v>170050.000000001</v>
      </c>
      <c r="D5324" s="43" t="n">
        <f aca="false">NORMSINV(Inputs!$B$8)*STDEV(Prices_MTM!I5307:I5556)</f>
        <v>170817.36667622</v>
      </c>
      <c r="E5324" s="43" t="n">
        <f aca="false">-PERCENTILE(Prices_MTM!I5307:I5556,1-Inputs!$B$9)</f>
        <v>243080</v>
      </c>
      <c r="F5324" s="43" t="n">
        <f aca="false">NORMSINV(Inputs!$B$9)*STDEV(Prices_MTM!I5307:I5556)</f>
        <v>241590.261470848</v>
      </c>
      <c r="G5324" s="52" t="n">
        <f aca="false">IF(-B5324&gt;C5324,1,0)</f>
        <v>0</v>
      </c>
      <c r="H5324" s="52" t="n">
        <f aca="false">IF(-B5324&gt;D5324,1,0)</f>
        <v>0</v>
      </c>
      <c r="I5324" s="52" t="n">
        <f aca="false">IF(-B5324&gt;E5324,1,0)</f>
        <v>0</v>
      </c>
      <c r="J5324" s="52" t="n">
        <f aca="false">IF(-B5324&gt;F5324,1,0)</f>
        <v>0</v>
      </c>
    </row>
    <row r="5325" customFormat="false" ht="15" hidden="false" customHeight="false" outlineLevel="0" collapsed="false">
      <c r="A5325" s="51" t="n">
        <f aca="false">Prices_MTM!A5558</f>
        <v>45580</v>
      </c>
      <c r="B5325" s="43" t="n">
        <f aca="false">Prices_MTM!I5558</f>
        <v>-159500.000000001</v>
      </c>
      <c r="C5325" s="43" t="n">
        <f aca="false">-PERCENTILE(Prices_MTM!I5308:I5557,1-Inputs!$B$8)</f>
        <v>170050.000000001</v>
      </c>
      <c r="D5325" s="43" t="n">
        <f aca="false">NORMSINV(Inputs!$B$8)*STDEV(Prices_MTM!I5308:I5557)</f>
        <v>170510.809028339</v>
      </c>
      <c r="E5325" s="43" t="n">
        <f aca="false">-PERCENTILE(Prices_MTM!I5308:I5557,1-Inputs!$B$9)</f>
        <v>243080</v>
      </c>
      <c r="F5325" s="43" t="n">
        <f aca="false">NORMSINV(Inputs!$B$9)*STDEV(Prices_MTM!I5308:I5557)</f>
        <v>241156.691139279</v>
      </c>
      <c r="G5325" s="52" t="n">
        <f aca="false">IF(-B5325&gt;C5325,1,0)</f>
        <v>0</v>
      </c>
      <c r="H5325" s="52" t="n">
        <f aca="false">IF(-B5325&gt;D5325,1,0)</f>
        <v>0</v>
      </c>
      <c r="I5325" s="52" t="n">
        <f aca="false">IF(-B5325&gt;E5325,1,0)</f>
        <v>0</v>
      </c>
      <c r="J5325" s="52" t="n">
        <f aca="false">IF(-B5325&gt;F5325,1,0)</f>
        <v>0</v>
      </c>
    </row>
    <row r="5326" customFormat="false" ht="15" hidden="false" customHeight="false" outlineLevel="0" collapsed="false">
      <c r="A5326" s="51" t="n">
        <f aca="false">Prices_MTM!A5559</f>
        <v>45581</v>
      </c>
      <c r="B5326" s="43" t="n">
        <f aca="false">Prices_MTM!I5559</f>
        <v>-23499.9999999999</v>
      </c>
      <c r="C5326" s="43" t="n">
        <f aca="false">-PERCENTILE(Prices_MTM!I5309:I5558,1-Inputs!$B$8)</f>
        <v>170050.000000001</v>
      </c>
      <c r="D5326" s="43" t="n">
        <f aca="false">NORMSINV(Inputs!$B$8)*STDEV(Prices_MTM!I5309:I5558)</f>
        <v>171125.847562724</v>
      </c>
      <c r="E5326" s="43" t="n">
        <f aca="false">-PERCENTILE(Prices_MTM!I5309:I5558,1-Inputs!$B$9)</f>
        <v>243080</v>
      </c>
      <c r="F5326" s="43" t="n">
        <f aca="false">NORMSINV(Inputs!$B$9)*STDEV(Prices_MTM!I5309:I5558)</f>
        <v>242026.551875503</v>
      </c>
      <c r="G5326" s="52" t="n">
        <f aca="false">IF(-B5326&gt;C5326,1,0)</f>
        <v>0</v>
      </c>
      <c r="H5326" s="52" t="n">
        <f aca="false">IF(-B5326&gt;D5326,1,0)</f>
        <v>0</v>
      </c>
      <c r="I5326" s="52" t="n">
        <f aca="false">IF(-B5326&gt;E5326,1,0)</f>
        <v>0</v>
      </c>
      <c r="J5326" s="52" t="n">
        <f aca="false">IF(-B5326&gt;F5326,1,0)</f>
        <v>0</v>
      </c>
    </row>
    <row r="5327" customFormat="false" ht="15" hidden="false" customHeight="false" outlineLevel="0" collapsed="false">
      <c r="A5327" s="51" t="n">
        <f aca="false">Prices_MTM!A5560</f>
        <v>45582</v>
      </c>
      <c r="B5327" s="43" t="n">
        <f aca="false">Prices_MTM!I5560</f>
        <v>-6999.99999999932</v>
      </c>
      <c r="C5327" s="43" t="n">
        <f aca="false">-PERCENTILE(Prices_MTM!I5310:I5559,1-Inputs!$B$8)</f>
        <v>170050.000000001</v>
      </c>
      <c r="D5327" s="43" t="n">
        <f aca="false">NORMSINV(Inputs!$B$8)*STDEV(Prices_MTM!I5310:I5559)</f>
        <v>170261.326244649</v>
      </c>
      <c r="E5327" s="43" t="n">
        <f aca="false">-PERCENTILE(Prices_MTM!I5310:I5559,1-Inputs!$B$9)</f>
        <v>243080</v>
      </c>
      <c r="F5327" s="43" t="n">
        <f aca="false">NORMSINV(Inputs!$B$9)*STDEV(Prices_MTM!I5310:I5559)</f>
        <v>240803.842877321</v>
      </c>
      <c r="G5327" s="52" t="n">
        <f aca="false">IF(-B5327&gt;C5327,1,0)</f>
        <v>0</v>
      </c>
      <c r="H5327" s="52" t="n">
        <f aca="false">IF(-B5327&gt;D5327,1,0)</f>
        <v>0</v>
      </c>
      <c r="I5327" s="52" t="n">
        <f aca="false">IF(-B5327&gt;E5327,1,0)</f>
        <v>0</v>
      </c>
      <c r="J5327" s="52" t="n">
        <f aca="false">IF(-B5327&gt;F5327,1,0)</f>
        <v>0</v>
      </c>
    </row>
    <row r="5328" customFormat="false" ht="15" hidden="false" customHeight="false" outlineLevel="0" collapsed="false">
      <c r="A5328" s="51" t="n">
        <f aca="false">Prices_MTM!A5561</f>
        <v>45583</v>
      </c>
      <c r="B5328" s="43" t="n">
        <f aca="false">Prices_MTM!I5561</f>
        <v>-67000.0000000002</v>
      </c>
      <c r="C5328" s="43" t="n">
        <f aca="false">-PERCENTILE(Prices_MTM!I5311:I5560,1-Inputs!$B$8)</f>
        <v>170050.000000001</v>
      </c>
      <c r="D5328" s="43" t="n">
        <f aca="false">NORMSINV(Inputs!$B$8)*STDEV(Prices_MTM!I5311:I5560)</f>
        <v>170144.945804632</v>
      </c>
      <c r="E5328" s="43" t="n">
        <f aca="false">-PERCENTILE(Prices_MTM!I5311:I5560,1-Inputs!$B$9)</f>
        <v>243080</v>
      </c>
      <c r="F5328" s="43" t="n">
        <f aca="false">NORMSINV(Inputs!$B$9)*STDEV(Prices_MTM!I5311:I5560)</f>
        <v>240639.243800067</v>
      </c>
      <c r="G5328" s="52" t="n">
        <f aca="false">IF(-B5328&gt;C5328,1,0)</f>
        <v>0</v>
      </c>
      <c r="H5328" s="52" t="n">
        <f aca="false">IF(-B5328&gt;D5328,1,0)</f>
        <v>0</v>
      </c>
      <c r="I5328" s="52" t="n">
        <f aca="false">IF(-B5328&gt;E5328,1,0)</f>
        <v>0</v>
      </c>
      <c r="J5328" s="52" t="n">
        <f aca="false">IF(-B5328&gt;F5328,1,0)</f>
        <v>0</v>
      </c>
    </row>
    <row r="5329" customFormat="false" ht="15" hidden="false" customHeight="false" outlineLevel="0" collapsed="false">
      <c r="A5329" s="51" t="n">
        <f aca="false">Prices_MTM!A5562</f>
        <v>45586</v>
      </c>
      <c r="B5329" s="43" t="n">
        <f aca="false">Prices_MTM!I5562</f>
        <v>110999.999999999</v>
      </c>
      <c r="C5329" s="43" t="n">
        <f aca="false">-PERCENTILE(Prices_MTM!I5312:I5561,1-Inputs!$B$8)</f>
        <v>170050.000000001</v>
      </c>
      <c r="D5329" s="43" t="n">
        <f aca="false">NORMSINV(Inputs!$B$8)*STDEV(Prices_MTM!I5312:I5561)</f>
        <v>169805.059627328</v>
      </c>
      <c r="E5329" s="43" t="n">
        <f aca="false">-PERCENTILE(Prices_MTM!I5312:I5561,1-Inputs!$B$9)</f>
        <v>243080</v>
      </c>
      <c r="F5329" s="43" t="n">
        <f aca="false">NORMSINV(Inputs!$B$9)*STDEV(Prices_MTM!I5312:I5561)</f>
        <v>240158.536293313</v>
      </c>
      <c r="G5329" s="52" t="n">
        <f aca="false">IF(-B5329&gt;C5329,1,0)</f>
        <v>0</v>
      </c>
      <c r="H5329" s="52" t="n">
        <f aca="false">IF(-B5329&gt;D5329,1,0)</f>
        <v>0</v>
      </c>
      <c r="I5329" s="52" t="n">
        <f aca="false">IF(-B5329&gt;E5329,1,0)</f>
        <v>0</v>
      </c>
      <c r="J5329" s="52" t="n">
        <f aca="false">IF(-B5329&gt;F5329,1,0)</f>
        <v>0</v>
      </c>
    </row>
    <row r="5330" customFormat="false" ht="15" hidden="false" customHeight="false" outlineLevel="0" collapsed="false">
      <c r="A5330" s="51" t="n">
        <f aca="false">Prices_MTM!A5563</f>
        <v>45587</v>
      </c>
      <c r="B5330" s="43" t="n">
        <f aca="false">Prices_MTM!I5563</f>
        <v>53000.0000000008</v>
      </c>
      <c r="C5330" s="43" t="n">
        <f aca="false">-PERCENTILE(Prices_MTM!I5313:I5562,1-Inputs!$B$8)</f>
        <v>170050.000000001</v>
      </c>
      <c r="D5330" s="43" t="n">
        <f aca="false">NORMSINV(Inputs!$B$8)*STDEV(Prices_MTM!I5313:I5562)</f>
        <v>169110.073228325</v>
      </c>
      <c r="E5330" s="43" t="n">
        <f aca="false">-PERCENTILE(Prices_MTM!I5313:I5562,1-Inputs!$B$9)</f>
        <v>243080</v>
      </c>
      <c r="F5330" s="43" t="n">
        <f aca="false">NORMSINV(Inputs!$B$9)*STDEV(Prices_MTM!I5313:I5562)</f>
        <v>239175.603766482</v>
      </c>
      <c r="G5330" s="52" t="n">
        <f aca="false">IF(-B5330&gt;C5330,1,0)</f>
        <v>0</v>
      </c>
      <c r="H5330" s="52" t="n">
        <f aca="false">IF(-B5330&gt;D5330,1,0)</f>
        <v>0</v>
      </c>
      <c r="I5330" s="52" t="n">
        <f aca="false">IF(-B5330&gt;E5330,1,0)</f>
        <v>0</v>
      </c>
      <c r="J5330" s="52" t="n">
        <f aca="false">IF(-B5330&gt;F5330,1,0)</f>
        <v>0</v>
      </c>
    </row>
    <row r="5331" customFormat="false" ht="15" hidden="false" customHeight="false" outlineLevel="0" collapsed="false">
      <c r="A5331" s="51" t="n">
        <f aca="false">Prices_MTM!A5564</f>
        <v>45588</v>
      </c>
      <c r="B5331" s="43" t="n">
        <f aca="false">Prices_MTM!I5564</f>
        <v>-101500</v>
      </c>
      <c r="C5331" s="43" t="n">
        <f aca="false">-PERCENTILE(Prices_MTM!I5314:I5563,1-Inputs!$B$8)</f>
        <v>170050.000000001</v>
      </c>
      <c r="D5331" s="43" t="n">
        <f aca="false">NORMSINV(Inputs!$B$8)*STDEV(Prices_MTM!I5314:I5563)</f>
        <v>169062.710406645</v>
      </c>
      <c r="E5331" s="43" t="n">
        <f aca="false">-PERCENTILE(Prices_MTM!I5314:I5563,1-Inputs!$B$9)</f>
        <v>243080</v>
      </c>
      <c r="F5331" s="43" t="n">
        <f aca="false">NORMSINV(Inputs!$B$9)*STDEV(Prices_MTM!I5314:I5563)</f>
        <v>239108.617623935</v>
      </c>
      <c r="G5331" s="52" t="n">
        <f aca="false">IF(-B5331&gt;C5331,1,0)</f>
        <v>0</v>
      </c>
      <c r="H5331" s="52" t="n">
        <f aca="false">IF(-B5331&gt;D5331,1,0)</f>
        <v>0</v>
      </c>
      <c r="I5331" s="52" t="n">
        <f aca="false">IF(-B5331&gt;E5331,1,0)</f>
        <v>0</v>
      </c>
      <c r="J5331" s="52" t="n">
        <f aca="false">IF(-B5331&gt;F5331,1,0)</f>
        <v>0</v>
      </c>
    </row>
    <row r="5332" customFormat="false" ht="15" hidden="false" customHeight="false" outlineLevel="0" collapsed="false">
      <c r="A5332" s="51" t="n">
        <f aca="false">Prices_MTM!A5565</f>
        <v>45589</v>
      </c>
      <c r="B5332" s="43" t="n">
        <f aca="false">Prices_MTM!I5565</f>
        <v>-58500.0000000001</v>
      </c>
      <c r="C5332" s="43" t="n">
        <f aca="false">-PERCENTILE(Prices_MTM!I5315:I5564,1-Inputs!$B$8)</f>
        <v>170050.000000001</v>
      </c>
      <c r="D5332" s="43" t="n">
        <f aca="false">NORMSINV(Inputs!$B$8)*STDEV(Prices_MTM!I5315:I5564)</f>
        <v>169206.363461614</v>
      </c>
      <c r="E5332" s="43" t="n">
        <f aca="false">-PERCENTILE(Prices_MTM!I5315:I5564,1-Inputs!$B$9)</f>
        <v>243080</v>
      </c>
      <c r="F5332" s="43" t="n">
        <f aca="false">NORMSINV(Inputs!$B$9)*STDEV(Prices_MTM!I5315:I5564)</f>
        <v>239311.788880969</v>
      </c>
      <c r="G5332" s="52" t="n">
        <f aca="false">IF(-B5332&gt;C5332,1,0)</f>
        <v>0</v>
      </c>
      <c r="H5332" s="52" t="n">
        <f aca="false">IF(-B5332&gt;D5332,1,0)</f>
        <v>0</v>
      </c>
      <c r="I5332" s="52" t="n">
        <f aca="false">IF(-B5332&gt;E5332,1,0)</f>
        <v>0</v>
      </c>
      <c r="J5332" s="52" t="n">
        <f aca="false">IF(-B5332&gt;F5332,1,0)</f>
        <v>0</v>
      </c>
    </row>
    <row r="5333" customFormat="false" ht="15" hidden="false" customHeight="false" outlineLevel="0" collapsed="false">
      <c r="A5333" s="51" t="n">
        <f aca="false">Prices_MTM!A5566</f>
        <v>45590</v>
      </c>
      <c r="B5333" s="43" t="n">
        <f aca="false">Prices_MTM!I5566</f>
        <v>76499.9999999994</v>
      </c>
      <c r="C5333" s="43" t="n">
        <f aca="false">-PERCENTILE(Prices_MTM!I5316:I5565,1-Inputs!$B$8)</f>
        <v>170050.000000001</v>
      </c>
      <c r="D5333" s="43" t="n">
        <f aca="false">NORMSINV(Inputs!$B$8)*STDEV(Prices_MTM!I5316:I5565)</f>
        <v>168035.182882473</v>
      </c>
      <c r="E5333" s="43" t="n">
        <f aca="false">-PERCENTILE(Prices_MTM!I5316:I5565,1-Inputs!$B$9)</f>
        <v>243080</v>
      </c>
      <c r="F5333" s="43" t="n">
        <f aca="false">NORMSINV(Inputs!$B$9)*STDEV(Prices_MTM!I5316:I5565)</f>
        <v>237655.365837752</v>
      </c>
      <c r="G5333" s="52" t="n">
        <f aca="false">IF(-B5333&gt;C5333,1,0)</f>
        <v>0</v>
      </c>
      <c r="H5333" s="52" t="n">
        <f aca="false">IF(-B5333&gt;D5333,1,0)</f>
        <v>0</v>
      </c>
      <c r="I5333" s="52" t="n">
        <f aca="false">IF(-B5333&gt;E5333,1,0)</f>
        <v>0</v>
      </c>
      <c r="J5333" s="52" t="n">
        <f aca="false">IF(-B5333&gt;F5333,1,0)</f>
        <v>0</v>
      </c>
    </row>
    <row r="5334" customFormat="false" ht="15" hidden="false" customHeight="false" outlineLevel="0" collapsed="false">
      <c r="A5334" s="51" t="n">
        <f aca="false">Prices_MTM!A5567</f>
        <v>45593</v>
      </c>
      <c r="B5334" s="43" t="n">
        <f aca="false">Prices_MTM!I5567</f>
        <v>-249499.999999999</v>
      </c>
      <c r="C5334" s="43" t="n">
        <f aca="false">-PERCENTILE(Prices_MTM!I5317:I5566,1-Inputs!$B$8)</f>
        <v>170050.000000001</v>
      </c>
      <c r="D5334" s="43" t="n">
        <f aca="false">NORMSINV(Inputs!$B$8)*STDEV(Prices_MTM!I5317:I5566)</f>
        <v>168170.625062984</v>
      </c>
      <c r="E5334" s="43" t="n">
        <f aca="false">-PERCENTILE(Prices_MTM!I5317:I5566,1-Inputs!$B$9)</f>
        <v>243080</v>
      </c>
      <c r="F5334" s="43" t="n">
        <f aca="false">NORMSINV(Inputs!$B$9)*STDEV(Prices_MTM!I5317:I5566)</f>
        <v>237846.924298349</v>
      </c>
      <c r="G5334" s="52" t="n">
        <f aca="false">IF(-B5334&gt;C5334,1,0)</f>
        <v>1</v>
      </c>
      <c r="H5334" s="52" t="n">
        <f aca="false">IF(-B5334&gt;D5334,1,0)</f>
        <v>1</v>
      </c>
      <c r="I5334" s="52" t="n">
        <f aca="false">IF(-B5334&gt;E5334,1,0)</f>
        <v>1</v>
      </c>
      <c r="J5334" s="52" t="n">
        <f aca="false">IF(-B5334&gt;F5334,1,0)</f>
        <v>1</v>
      </c>
    </row>
    <row r="5335" customFormat="false" ht="15" hidden="false" customHeight="false" outlineLevel="0" collapsed="false">
      <c r="A5335" s="51" t="n">
        <f aca="false">Prices_MTM!A5568</f>
        <v>45594</v>
      </c>
      <c r="B5335" s="43" t="n">
        <f aca="false">Prices_MTM!I5568</f>
        <v>21999.9999999999</v>
      </c>
      <c r="C5335" s="43" t="n">
        <f aca="false">-PERCENTILE(Prices_MTM!I5318:I5567,1-Inputs!$B$8)</f>
        <v>171600.000000001</v>
      </c>
      <c r="D5335" s="43" t="n">
        <f aca="false">NORMSINV(Inputs!$B$8)*STDEV(Prices_MTM!I5318:I5567)</f>
        <v>170032.034173703</v>
      </c>
      <c r="E5335" s="43" t="n">
        <f aca="false">-PERCENTILE(Prices_MTM!I5318:I5567,1-Inputs!$B$9)</f>
        <v>248274.999999999</v>
      </c>
      <c r="F5335" s="43" t="n">
        <f aca="false">NORMSINV(Inputs!$B$9)*STDEV(Prices_MTM!I5318:I5567)</f>
        <v>240479.550725703</v>
      </c>
      <c r="G5335" s="52" t="n">
        <f aca="false">IF(-B5335&gt;C5335,1,0)</f>
        <v>0</v>
      </c>
      <c r="H5335" s="52" t="n">
        <f aca="false">IF(-B5335&gt;D5335,1,0)</f>
        <v>0</v>
      </c>
      <c r="I5335" s="52" t="n">
        <f aca="false">IF(-B5335&gt;E5335,1,0)</f>
        <v>0</v>
      </c>
      <c r="J5335" s="52" t="n">
        <f aca="false">IF(-B5335&gt;F5335,1,0)</f>
        <v>0</v>
      </c>
    </row>
    <row r="5336" customFormat="false" ht="15" hidden="false" customHeight="false" outlineLevel="0" collapsed="false">
      <c r="A5336" s="51" t="n">
        <f aca="false">Prices_MTM!A5569</f>
        <v>45595</v>
      </c>
      <c r="B5336" s="43" t="n">
        <f aca="false">Prices_MTM!I5569</f>
        <v>36999.9999999998</v>
      </c>
      <c r="C5336" s="43" t="n">
        <f aca="false">-PERCENTILE(Prices_MTM!I5319:I5568,1-Inputs!$B$8)</f>
        <v>170050.000000001</v>
      </c>
      <c r="D5336" s="43" t="n">
        <f aca="false">NORMSINV(Inputs!$B$8)*STDEV(Prices_MTM!I5319:I5568)</f>
        <v>167753.671530847</v>
      </c>
      <c r="E5336" s="43" t="n">
        <f aca="false">-PERCENTILE(Prices_MTM!I5319:I5568,1-Inputs!$B$9)</f>
        <v>243080</v>
      </c>
      <c r="F5336" s="43" t="n">
        <f aca="false">NORMSINV(Inputs!$B$9)*STDEV(Prices_MTM!I5319:I5568)</f>
        <v>237257.218960945</v>
      </c>
      <c r="G5336" s="52" t="n">
        <f aca="false">IF(-B5336&gt;C5336,1,0)</f>
        <v>0</v>
      </c>
      <c r="H5336" s="52" t="n">
        <f aca="false">IF(-B5336&gt;D5336,1,0)</f>
        <v>0</v>
      </c>
      <c r="I5336" s="52" t="n">
        <f aca="false">IF(-B5336&gt;E5336,1,0)</f>
        <v>0</v>
      </c>
      <c r="J5336" s="52" t="n">
        <f aca="false">IF(-B5336&gt;F5336,1,0)</f>
        <v>0</v>
      </c>
    </row>
    <row r="5337" customFormat="false" ht="15" hidden="false" customHeight="false" outlineLevel="0" collapsed="false">
      <c r="A5337" s="51" t="n">
        <f aca="false">Prices_MTM!A5570</f>
        <v>45596</v>
      </c>
      <c r="B5337" s="43" t="n">
        <f aca="false">Prices_MTM!I5570</f>
        <v>64999.9999999999</v>
      </c>
      <c r="C5337" s="43" t="n">
        <f aca="false">-PERCENTILE(Prices_MTM!I5320:I5569,1-Inputs!$B$8)</f>
        <v>170050.000000001</v>
      </c>
      <c r="D5337" s="43" t="n">
        <f aca="false">NORMSINV(Inputs!$B$8)*STDEV(Prices_MTM!I5320:I5569)</f>
        <v>167440.549871005</v>
      </c>
      <c r="E5337" s="43" t="n">
        <f aca="false">-PERCENTILE(Prices_MTM!I5320:I5569,1-Inputs!$B$9)</f>
        <v>243080</v>
      </c>
      <c r="F5337" s="43" t="n">
        <f aca="false">NORMSINV(Inputs!$B$9)*STDEV(Prices_MTM!I5320:I5569)</f>
        <v>236814.365021998</v>
      </c>
      <c r="G5337" s="52" t="n">
        <f aca="false">IF(-B5337&gt;C5337,1,0)</f>
        <v>0</v>
      </c>
      <c r="H5337" s="52" t="n">
        <f aca="false">IF(-B5337&gt;D5337,1,0)</f>
        <v>0</v>
      </c>
      <c r="I5337" s="52" t="n">
        <f aca="false">IF(-B5337&gt;E5337,1,0)</f>
        <v>0</v>
      </c>
      <c r="J5337" s="52" t="n">
        <f aca="false">IF(-B5337&gt;F5337,1,0)</f>
        <v>0</v>
      </c>
    </row>
    <row r="5338" customFormat="false" ht="15" hidden="false" customHeight="false" outlineLevel="0" collapsed="false">
      <c r="A5338" s="51" t="n">
        <f aca="false">Prices_MTM!A5571</f>
        <v>45597</v>
      </c>
      <c r="B5338" s="43" t="n">
        <f aca="false">Prices_MTM!I5571</f>
        <v>4000.00000000062</v>
      </c>
      <c r="C5338" s="43" t="n">
        <f aca="false">-PERCENTILE(Prices_MTM!I5321:I5570,1-Inputs!$B$8)</f>
        <v>170050.000000001</v>
      </c>
      <c r="D5338" s="43" t="n">
        <f aca="false">NORMSINV(Inputs!$B$8)*STDEV(Prices_MTM!I5321:I5570)</f>
        <v>167525.250282747</v>
      </c>
      <c r="E5338" s="43" t="n">
        <f aca="false">-PERCENTILE(Prices_MTM!I5321:I5570,1-Inputs!$B$9)</f>
        <v>243080</v>
      </c>
      <c r="F5338" s="43" t="n">
        <f aca="false">NORMSINV(Inputs!$B$9)*STDEV(Prices_MTM!I5321:I5570)</f>
        <v>236934.158430698</v>
      </c>
      <c r="G5338" s="52" t="n">
        <f aca="false">IF(-B5338&gt;C5338,1,0)</f>
        <v>0</v>
      </c>
      <c r="H5338" s="52" t="n">
        <f aca="false">IF(-B5338&gt;D5338,1,0)</f>
        <v>0</v>
      </c>
      <c r="I5338" s="52" t="n">
        <f aca="false">IF(-B5338&gt;E5338,1,0)</f>
        <v>0</v>
      </c>
      <c r="J5338" s="52" t="n">
        <f aca="false">IF(-B5338&gt;F5338,1,0)</f>
        <v>0</v>
      </c>
    </row>
    <row r="5339" customFormat="false" ht="15" hidden="false" customHeight="false" outlineLevel="0" collapsed="false">
      <c r="A5339" s="51" t="n">
        <f aca="false">Prices_MTM!A5572</f>
        <v>45600</v>
      </c>
      <c r="B5339" s="43" t="n">
        <f aca="false">Prices_MTM!I5572</f>
        <v>138999.999999999</v>
      </c>
      <c r="C5339" s="43" t="n">
        <f aca="false">-PERCENTILE(Prices_MTM!I5322:I5571,1-Inputs!$B$8)</f>
        <v>170050.000000001</v>
      </c>
      <c r="D5339" s="43" t="n">
        <f aca="false">NORMSINV(Inputs!$B$8)*STDEV(Prices_MTM!I5322:I5571)</f>
        <v>166893.843883198</v>
      </c>
      <c r="E5339" s="43" t="n">
        <f aca="false">-PERCENTILE(Prices_MTM!I5322:I5571,1-Inputs!$B$9)</f>
        <v>243080</v>
      </c>
      <c r="F5339" s="43" t="n">
        <f aca="false">NORMSINV(Inputs!$B$9)*STDEV(Prices_MTM!I5322:I5571)</f>
        <v>236041.148310419</v>
      </c>
      <c r="G5339" s="52" t="n">
        <f aca="false">IF(-B5339&gt;C5339,1,0)</f>
        <v>0</v>
      </c>
      <c r="H5339" s="52" t="n">
        <f aca="false">IF(-B5339&gt;D5339,1,0)</f>
        <v>0</v>
      </c>
      <c r="I5339" s="52" t="n">
        <f aca="false">IF(-B5339&gt;E5339,1,0)</f>
        <v>0</v>
      </c>
      <c r="J5339" s="52" t="n">
        <f aca="false">IF(-B5339&gt;F5339,1,0)</f>
        <v>0</v>
      </c>
    </row>
    <row r="5340" customFormat="false" ht="15" hidden="false" customHeight="false" outlineLevel="0" collapsed="false">
      <c r="A5340" s="51" t="n">
        <f aca="false">Prices_MTM!A5573</f>
        <v>45601</v>
      </c>
      <c r="B5340" s="43" t="n">
        <f aca="false">Prices_MTM!I5573</f>
        <v>-61499.9999999995</v>
      </c>
      <c r="C5340" s="43" t="n">
        <f aca="false">-PERCENTILE(Prices_MTM!I5323:I5572,1-Inputs!$B$8)</f>
        <v>170050.000000001</v>
      </c>
      <c r="D5340" s="43" t="n">
        <f aca="false">NORMSINV(Inputs!$B$8)*STDEV(Prices_MTM!I5323:I5572)</f>
        <v>167133.593388229</v>
      </c>
      <c r="E5340" s="43" t="n">
        <f aca="false">-PERCENTILE(Prices_MTM!I5323:I5572,1-Inputs!$B$9)</f>
        <v>243080</v>
      </c>
      <c r="F5340" s="43" t="n">
        <f aca="false">NORMSINV(Inputs!$B$9)*STDEV(Prices_MTM!I5323:I5572)</f>
        <v>236380.230610626</v>
      </c>
      <c r="G5340" s="52" t="n">
        <f aca="false">IF(-B5340&gt;C5340,1,0)</f>
        <v>0</v>
      </c>
      <c r="H5340" s="52" t="n">
        <f aca="false">IF(-B5340&gt;D5340,1,0)</f>
        <v>0</v>
      </c>
      <c r="I5340" s="52" t="n">
        <f aca="false">IF(-B5340&gt;E5340,1,0)</f>
        <v>0</v>
      </c>
      <c r="J5340" s="52" t="n">
        <f aca="false">IF(-B5340&gt;F5340,1,0)</f>
        <v>0</v>
      </c>
    </row>
    <row r="5341" customFormat="false" ht="15" hidden="false" customHeight="false" outlineLevel="0" collapsed="false">
      <c r="A5341" s="51" t="n">
        <f aca="false">Prices_MTM!A5574</f>
        <v>45602</v>
      </c>
      <c r="B5341" s="43" t="n">
        <f aca="false">Prices_MTM!I5574</f>
        <v>-4999.99999999972</v>
      </c>
      <c r="C5341" s="43" t="n">
        <f aca="false">-PERCENTILE(Prices_MTM!I5324:I5573,1-Inputs!$B$8)</f>
        <v>167025.000000001</v>
      </c>
      <c r="D5341" s="43" t="n">
        <f aca="false">NORMSINV(Inputs!$B$8)*STDEV(Prices_MTM!I5324:I5573)</f>
        <v>164319.50256522</v>
      </c>
      <c r="E5341" s="43" t="n">
        <f aca="false">-PERCENTILE(Prices_MTM!I5324:I5573,1-Inputs!$B$9)</f>
        <v>229935</v>
      </c>
      <c r="F5341" s="43" t="n">
        <f aca="false">NORMSINV(Inputs!$B$9)*STDEV(Prices_MTM!I5324:I5573)</f>
        <v>232400.208257148</v>
      </c>
      <c r="G5341" s="52" t="n">
        <f aca="false">IF(-B5341&gt;C5341,1,0)</f>
        <v>0</v>
      </c>
      <c r="H5341" s="52" t="n">
        <f aca="false">IF(-B5341&gt;D5341,1,0)</f>
        <v>0</v>
      </c>
      <c r="I5341" s="52" t="n">
        <f aca="false">IF(-B5341&gt;E5341,1,0)</f>
        <v>0</v>
      </c>
      <c r="J5341" s="52" t="n">
        <f aca="false">IF(-B5341&gt;F5341,1,0)</f>
        <v>0</v>
      </c>
    </row>
    <row r="5342" customFormat="false" ht="15" hidden="false" customHeight="false" outlineLevel="0" collapsed="false">
      <c r="A5342" s="51" t="n">
        <f aca="false">Prices_MTM!A5575</f>
        <v>45603</v>
      </c>
      <c r="B5342" s="43" t="n">
        <f aca="false">Prices_MTM!I5575</f>
        <v>110499.999999999</v>
      </c>
      <c r="C5342" s="43" t="n">
        <f aca="false">-PERCENTILE(Prices_MTM!I5325:I5574,1-Inputs!$B$8)</f>
        <v>167025.000000001</v>
      </c>
      <c r="D5342" s="43" t="n">
        <f aca="false">NORMSINV(Inputs!$B$8)*STDEV(Prices_MTM!I5325:I5574)</f>
        <v>164207.911273919</v>
      </c>
      <c r="E5342" s="43" t="n">
        <f aca="false">-PERCENTILE(Prices_MTM!I5325:I5574,1-Inputs!$B$9)</f>
        <v>229935</v>
      </c>
      <c r="F5342" s="43" t="n">
        <f aca="false">NORMSINV(Inputs!$B$9)*STDEV(Prices_MTM!I5325:I5574)</f>
        <v>232242.382564317</v>
      </c>
      <c r="G5342" s="52" t="n">
        <f aca="false">IF(-B5342&gt;C5342,1,0)</f>
        <v>0</v>
      </c>
      <c r="H5342" s="52" t="n">
        <f aca="false">IF(-B5342&gt;D5342,1,0)</f>
        <v>0</v>
      </c>
      <c r="I5342" s="52" t="n">
        <f aca="false">IF(-B5342&gt;E5342,1,0)</f>
        <v>0</v>
      </c>
      <c r="J5342" s="52" t="n">
        <f aca="false">IF(-B5342&gt;F5342,1,0)</f>
        <v>0</v>
      </c>
    </row>
    <row r="5343" customFormat="false" ht="15" hidden="false" customHeight="false" outlineLevel="0" collapsed="false">
      <c r="A5343" s="51" t="n">
        <f aca="false">Prices_MTM!A5576</f>
        <v>45604</v>
      </c>
      <c r="B5343" s="43" t="n">
        <f aca="false">Prices_MTM!I5576</f>
        <v>-115500</v>
      </c>
      <c r="C5343" s="43" t="n">
        <f aca="false">-PERCENTILE(Prices_MTM!I5326:I5575,1-Inputs!$B$8)</f>
        <v>167025.000000001</v>
      </c>
      <c r="D5343" s="43" t="n">
        <f aca="false">NORMSINV(Inputs!$B$8)*STDEV(Prices_MTM!I5326:I5575)</f>
        <v>164492.924256967</v>
      </c>
      <c r="E5343" s="43" t="n">
        <f aca="false">-PERCENTILE(Prices_MTM!I5326:I5575,1-Inputs!$B$9)</f>
        <v>229935</v>
      </c>
      <c r="F5343" s="43" t="n">
        <f aca="false">NORMSINV(Inputs!$B$9)*STDEV(Prices_MTM!I5326:I5575)</f>
        <v>232645.481865267</v>
      </c>
      <c r="G5343" s="52" t="n">
        <f aca="false">IF(-B5343&gt;C5343,1,0)</f>
        <v>0</v>
      </c>
      <c r="H5343" s="52" t="n">
        <f aca="false">IF(-B5343&gt;D5343,1,0)</f>
        <v>0</v>
      </c>
      <c r="I5343" s="52" t="n">
        <f aca="false">IF(-B5343&gt;E5343,1,0)</f>
        <v>0</v>
      </c>
      <c r="J5343" s="52" t="n">
        <f aca="false">IF(-B5343&gt;F5343,1,0)</f>
        <v>0</v>
      </c>
    </row>
    <row r="5344" customFormat="false" ht="15" hidden="false" customHeight="false" outlineLevel="0" collapsed="false">
      <c r="A5344" s="51" t="n">
        <f aca="false">Prices_MTM!A5577</f>
        <v>45608</v>
      </c>
      <c r="B5344" s="43" t="n">
        <f aca="false">Prices_MTM!I5577</f>
        <v>-151999.999999999</v>
      </c>
      <c r="C5344" s="43" t="n">
        <f aca="false">-PERCENTILE(Prices_MTM!I5327:I5576,1-Inputs!$B$8)</f>
        <v>167025.000000001</v>
      </c>
      <c r="D5344" s="43" t="n">
        <f aca="false">NORMSINV(Inputs!$B$8)*STDEV(Prices_MTM!I5327:I5576)</f>
        <v>164620.535788209</v>
      </c>
      <c r="E5344" s="43" t="n">
        <f aca="false">-PERCENTILE(Prices_MTM!I5327:I5576,1-Inputs!$B$9)</f>
        <v>229935</v>
      </c>
      <c r="F5344" s="43" t="n">
        <f aca="false">NORMSINV(Inputs!$B$9)*STDEV(Prices_MTM!I5327:I5576)</f>
        <v>232825.965289167</v>
      </c>
      <c r="G5344" s="52" t="n">
        <f aca="false">IF(-B5344&gt;C5344,1,0)</f>
        <v>0</v>
      </c>
      <c r="H5344" s="52" t="n">
        <f aca="false">IF(-B5344&gt;D5344,1,0)</f>
        <v>0</v>
      </c>
      <c r="I5344" s="52" t="n">
        <f aca="false">IF(-B5344&gt;E5344,1,0)</f>
        <v>0</v>
      </c>
      <c r="J5344" s="52" t="n">
        <f aca="false">IF(-B5344&gt;F5344,1,0)</f>
        <v>0</v>
      </c>
    </row>
    <row r="5345" customFormat="false" ht="15" hidden="false" customHeight="false" outlineLevel="0" collapsed="false">
      <c r="A5345" s="51" t="n">
        <f aca="false">Prices_MTM!A5578</f>
        <v>45609</v>
      </c>
      <c r="B5345" s="43" t="n">
        <f aca="false">Prices_MTM!I5578</f>
        <v>18000</v>
      </c>
      <c r="C5345" s="43" t="n">
        <f aca="false">-PERCENTILE(Prices_MTM!I5328:I5577,1-Inputs!$B$8)</f>
        <v>167025.000000001</v>
      </c>
      <c r="D5345" s="43" t="n">
        <f aca="false">NORMSINV(Inputs!$B$8)*STDEV(Prices_MTM!I5328:I5577)</f>
        <v>164966.947968485</v>
      </c>
      <c r="E5345" s="43" t="n">
        <f aca="false">-PERCENTILE(Prices_MTM!I5328:I5577,1-Inputs!$B$9)</f>
        <v>229935</v>
      </c>
      <c r="F5345" s="43" t="n">
        <f aca="false">NORMSINV(Inputs!$B$9)*STDEV(Prices_MTM!I5328:I5577)</f>
        <v>233315.902646464</v>
      </c>
      <c r="G5345" s="52" t="n">
        <f aca="false">IF(-B5345&gt;C5345,1,0)</f>
        <v>0</v>
      </c>
      <c r="H5345" s="52" t="n">
        <f aca="false">IF(-B5345&gt;D5345,1,0)</f>
        <v>0</v>
      </c>
      <c r="I5345" s="52" t="n">
        <f aca="false">IF(-B5345&gt;E5345,1,0)</f>
        <v>0</v>
      </c>
      <c r="J5345" s="52" t="n">
        <f aca="false">IF(-B5345&gt;F5345,1,0)</f>
        <v>0</v>
      </c>
    </row>
    <row r="5346" customFormat="false" ht="15" hidden="false" customHeight="false" outlineLevel="0" collapsed="false">
      <c r="A5346" s="51" t="n">
        <f aca="false">Prices_MTM!A5579</f>
        <v>45610</v>
      </c>
      <c r="B5346" s="43" t="n">
        <f aca="false">Prices_MTM!I5579</f>
        <v>-3500.00000000108</v>
      </c>
      <c r="C5346" s="43" t="n">
        <f aca="false">-PERCENTILE(Prices_MTM!I5329:I5578,1-Inputs!$B$8)</f>
        <v>167025.000000001</v>
      </c>
      <c r="D5346" s="43" t="n">
        <f aca="false">NORMSINV(Inputs!$B$8)*STDEV(Prices_MTM!I5329:I5578)</f>
        <v>164900.722950944</v>
      </c>
      <c r="E5346" s="43" t="n">
        <f aca="false">-PERCENTILE(Prices_MTM!I5329:I5578,1-Inputs!$B$9)</f>
        <v>229935</v>
      </c>
      <c r="F5346" s="43" t="n">
        <f aca="false">NORMSINV(Inputs!$B$9)*STDEV(Prices_MTM!I5329:I5578)</f>
        <v>233222.239340354</v>
      </c>
      <c r="G5346" s="52" t="n">
        <f aca="false">IF(-B5346&gt;C5346,1,0)</f>
        <v>0</v>
      </c>
      <c r="H5346" s="52" t="n">
        <f aca="false">IF(-B5346&gt;D5346,1,0)</f>
        <v>0</v>
      </c>
      <c r="I5346" s="52" t="n">
        <f aca="false">IF(-B5346&gt;E5346,1,0)</f>
        <v>0</v>
      </c>
      <c r="J5346" s="52" t="n">
        <f aca="false">IF(-B5346&gt;F5346,1,0)</f>
        <v>0</v>
      </c>
    </row>
    <row r="5347" customFormat="false" ht="15" hidden="false" customHeight="false" outlineLevel="0" collapsed="false">
      <c r="A5347" s="51" t="n">
        <f aca="false">Prices_MTM!A5580</f>
        <v>45611</v>
      </c>
      <c r="B5347" s="43" t="n">
        <f aca="false">Prices_MTM!I5580</f>
        <v>-169000</v>
      </c>
      <c r="C5347" s="43" t="n">
        <f aca="false">-PERCENTILE(Prices_MTM!I5330:I5579,1-Inputs!$B$8)</f>
        <v>165675.000000001</v>
      </c>
      <c r="D5347" s="43" t="n">
        <f aca="false">NORMSINV(Inputs!$B$8)*STDEV(Prices_MTM!I5330:I5579)</f>
        <v>164032.831523716</v>
      </c>
      <c r="E5347" s="43" t="n">
        <f aca="false">-PERCENTILE(Prices_MTM!I5330:I5579,1-Inputs!$B$9)</f>
        <v>229935</v>
      </c>
      <c r="F5347" s="43" t="n">
        <f aca="false">NORMSINV(Inputs!$B$9)*STDEV(Prices_MTM!I5330:I5579)</f>
        <v>231994.763932484</v>
      </c>
      <c r="G5347" s="52" t="n">
        <f aca="false">IF(-B5347&gt;C5347,1,0)</f>
        <v>1</v>
      </c>
      <c r="H5347" s="52" t="n">
        <f aca="false">IF(-B5347&gt;D5347,1,0)</f>
        <v>1</v>
      </c>
      <c r="I5347" s="52" t="n">
        <f aca="false">IF(-B5347&gt;E5347,1,0)</f>
        <v>0</v>
      </c>
      <c r="J5347" s="52" t="n">
        <f aca="false">IF(-B5347&gt;F5347,1,0)</f>
        <v>0</v>
      </c>
    </row>
    <row r="5348" customFormat="false" ht="15" hidden="false" customHeight="false" outlineLevel="0" collapsed="false">
      <c r="A5348" s="51" t="n">
        <f aca="false">Prices_MTM!A5581</f>
        <v>45614</v>
      </c>
      <c r="B5348" s="43" t="n">
        <f aca="false">Prices_MTM!I5581</f>
        <v>168000</v>
      </c>
      <c r="C5348" s="43" t="n">
        <f aca="false">-PERCENTILE(Prices_MTM!I5331:I5580,1-Inputs!$B$8)</f>
        <v>169275</v>
      </c>
      <c r="D5348" s="43" t="n">
        <f aca="false">NORMSINV(Inputs!$B$8)*STDEV(Prices_MTM!I5331:I5580)</f>
        <v>164552.442563418</v>
      </c>
      <c r="E5348" s="43" t="n">
        <f aca="false">-PERCENTILE(Prices_MTM!I5331:I5580,1-Inputs!$B$9)</f>
        <v>229935</v>
      </c>
      <c r="F5348" s="43" t="n">
        <f aca="false">NORMSINV(Inputs!$B$9)*STDEV(Prices_MTM!I5331:I5580)</f>
        <v>232729.659741893</v>
      </c>
      <c r="G5348" s="52" t="n">
        <f aca="false">IF(-B5348&gt;C5348,1,0)</f>
        <v>0</v>
      </c>
      <c r="H5348" s="52" t="n">
        <f aca="false">IF(-B5348&gt;D5348,1,0)</f>
        <v>0</v>
      </c>
      <c r="I5348" s="52" t="n">
        <f aca="false">IF(-B5348&gt;E5348,1,0)</f>
        <v>0</v>
      </c>
      <c r="J5348" s="52" t="n">
        <f aca="false">IF(-B5348&gt;F5348,1,0)</f>
        <v>0</v>
      </c>
    </row>
    <row r="5349" customFormat="false" ht="15" hidden="false" customHeight="false" outlineLevel="0" collapsed="false">
      <c r="A5349" s="51" t="n">
        <f aca="false">Prices_MTM!A5582</f>
        <v>45615</v>
      </c>
      <c r="B5349" s="43" t="n">
        <f aca="false">Prices_MTM!I5582</f>
        <v>30500.0000000007</v>
      </c>
      <c r="C5349" s="43" t="n">
        <f aca="false">-PERCENTILE(Prices_MTM!I5332:I5581,1-Inputs!$B$8)</f>
        <v>169275</v>
      </c>
      <c r="D5349" s="43" t="n">
        <f aca="false">NORMSINV(Inputs!$B$8)*STDEV(Prices_MTM!I5332:I5581)</f>
        <v>165454.884089287</v>
      </c>
      <c r="E5349" s="43" t="n">
        <f aca="false">-PERCENTILE(Prices_MTM!I5332:I5581,1-Inputs!$B$9)</f>
        <v>229935</v>
      </c>
      <c r="F5349" s="43" t="n">
        <f aca="false">NORMSINV(Inputs!$B$9)*STDEV(Prices_MTM!I5332:I5581)</f>
        <v>234006.000013606</v>
      </c>
      <c r="G5349" s="52" t="n">
        <f aca="false">IF(-B5349&gt;C5349,1,0)</f>
        <v>0</v>
      </c>
      <c r="H5349" s="52" t="n">
        <f aca="false">IF(-B5349&gt;D5349,1,0)</f>
        <v>0</v>
      </c>
      <c r="I5349" s="52" t="n">
        <f aca="false">IF(-B5349&gt;E5349,1,0)</f>
        <v>0</v>
      </c>
      <c r="J5349" s="52" t="n">
        <f aca="false">IF(-B5349&gt;F5349,1,0)</f>
        <v>0</v>
      </c>
    </row>
    <row r="5350" customFormat="false" ht="15" hidden="false" customHeight="false" outlineLevel="0" collapsed="false">
      <c r="A5350" s="51" t="n">
        <f aca="false">Prices_MTM!A5583</f>
        <v>45616</v>
      </c>
      <c r="B5350" s="43" t="n">
        <f aca="false">Prices_MTM!I5583</f>
        <v>-50500.0000000003</v>
      </c>
      <c r="C5350" s="43" t="n">
        <f aca="false">-PERCENTILE(Prices_MTM!I5333:I5582,1-Inputs!$B$8)</f>
        <v>169275</v>
      </c>
      <c r="D5350" s="43" t="n">
        <f aca="false">NORMSINV(Inputs!$B$8)*STDEV(Prices_MTM!I5333:I5582)</f>
        <v>164880.304922777</v>
      </c>
      <c r="E5350" s="43" t="n">
        <f aca="false">-PERCENTILE(Prices_MTM!I5333:I5582,1-Inputs!$B$9)</f>
        <v>229935</v>
      </c>
      <c r="F5350" s="43" t="n">
        <f aca="false">NORMSINV(Inputs!$B$9)*STDEV(Prices_MTM!I5333:I5582)</f>
        <v>233193.361733472</v>
      </c>
      <c r="G5350" s="52" t="n">
        <f aca="false">IF(-B5350&gt;C5350,1,0)</f>
        <v>0</v>
      </c>
      <c r="H5350" s="52" t="n">
        <f aca="false">IF(-B5350&gt;D5350,1,0)</f>
        <v>0</v>
      </c>
      <c r="I5350" s="52" t="n">
        <f aca="false">IF(-B5350&gt;E5350,1,0)</f>
        <v>0</v>
      </c>
      <c r="J5350" s="52" t="n">
        <f aca="false">IF(-B5350&gt;F5350,1,0)</f>
        <v>0</v>
      </c>
    </row>
    <row r="5351" customFormat="false" ht="15" hidden="false" customHeight="false" outlineLevel="0" collapsed="false">
      <c r="A5351" s="51" t="n">
        <f aca="false">Prices_MTM!A5584</f>
        <v>45617</v>
      </c>
      <c r="B5351" s="43" t="n">
        <f aca="false">Prices_MTM!I5584</f>
        <v>75999.9999999998</v>
      </c>
      <c r="C5351" s="43" t="n">
        <f aca="false">-PERCENTILE(Prices_MTM!I5334:I5583,1-Inputs!$B$8)</f>
        <v>169275</v>
      </c>
      <c r="D5351" s="43" t="n">
        <f aca="false">NORMSINV(Inputs!$B$8)*STDEV(Prices_MTM!I5334:I5583)</f>
        <v>164958.469538887</v>
      </c>
      <c r="E5351" s="43" t="n">
        <f aca="false">-PERCENTILE(Prices_MTM!I5334:I5583,1-Inputs!$B$9)</f>
        <v>229935</v>
      </c>
      <c r="F5351" s="43" t="n">
        <f aca="false">NORMSINV(Inputs!$B$9)*STDEV(Prices_MTM!I5334:I5583)</f>
        <v>233303.911441685</v>
      </c>
      <c r="G5351" s="52" t="n">
        <f aca="false">IF(-B5351&gt;C5351,1,0)</f>
        <v>0</v>
      </c>
      <c r="H5351" s="52" t="n">
        <f aca="false">IF(-B5351&gt;D5351,1,0)</f>
        <v>0</v>
      </c>
      <c r="I5351" s="52" t="n">
        <f aca="false">IF(-B5351&gt;E5351,1,0)</f>
        <v>0</v>
      </c>
      <c r="J5351" s="52" t="n">
        <f aca="false">IF(-B5351&gt;F5351,1,0)</f>
        <v>0</v>
      </c>
    </row>
    <row r="5352" customFormat="false" ht="15" hidden="false" customHeight="false" outlineLevel="0" collapsed="false">
      <c r="A5352" s="51" t="n">
        <f aca="false">Prices_MTM!A5585</f>
        <v>45618</v>
      </c>
      <c r="B5352" s="43" t="n">
        <f aca="false">Prices_MTM!I5585</f>
        <v>78500.0000000011</v>
      </c>
      <c r="C5352" s="43" t="n">
        <f aca="false">-PERCENTILE(Prices_MTM!I5335:I5584,1-Inputs!$B$8)</f>
        <v>169275</v>
      </c>
      <c r="D5352" s="43" t="n">
        <f aca="false">NORMSINV(Inputs!$B$8)*STDEV(Prices_MTM!I5335:I5584)</f>
        <v>164927.330624492</v>
      </c>
      <c r="E5352" s="43" t="n">
        <f aca="false">-PERCENTILE(Prices_MTM!I5335:I5584,1-Inputs!$B$9)</f>
        <v>229935</v>
      </c>
      <c r="F5352" s="43" t="n">
        <f aca="false">NORMSINV(Inputs!$B$9)*STDEV(Prices_MTM!I5335:I5584)</f>
        <v>233259.87108082</v>
      </c>
      <c r="G5352" s="52" t="n">
        <f aca="false">IF(-B5352&gt;C5352,1,0)</f>
        <v>0</v>
      </c>
      <c r="H5352" s="52" t="n">
        <f aca="false">IF(-B5352&gt;D5352,1,0)</f>
        <v>0</v>
      </c>
      <c r="I5352" s="52" t="n">
        <f aca="false">IF(-B5352&gt;E5352,1,0)</f>
        <v>0</v>
      </c>
      <c r="J5352" s="52" t="n">
        <f aca="false">IF(-B5352&gt;F5352,1,0)</f>
        <v>0</v>
      </c>
    </row>
    <row r="5353" customFormat="false" ht="15" hidden="false" customHeight="false" outlineLevel="0" collapsed="false">
      <c r="A5353" s="51" t="n">
        <f aca="false">Prices_MTM!A5586</f>
        <v>45621</v>
      </c>
      <c r="B5353" s="43" t="n">
        <f aca="false">Prices_MTM!I5586</f>
        <v>-135500.000000001</v>
      </c>
      <c r="C5353" s="43" t="n">
        <f aca="false">-PERCENTILE(Prices_MTM!I5336:I5585,1-Inputs!$B$8)</f>
        <v>169275</v>
      </c>
      <c r="D5353" s="43" t="n">
        <f aca="false">NORMSINV(Inputs!$B$8)*STDEV(Prices_MTM!I5336:I5585)</f>
        <v>164571.689869525</v>
      </c>
      <c r="E5353" s="43" t="n">
        <f aca="false">-PERCENTILE(Prices_MTM!I5336:I5585,1-Inputs!$B$9)</f>
        <v>229935</v>
      </c>
      <c r="F5353" s="43" t="n">
        <f aca="false">NORMSINV(Inputs!$B$9)*STDEV(Prices_MTM!I5336:I5585)</f>
        <v>232756.881574225</v>
      </c>
      <c r="G5353" s="52" t="n">
        <f aca="false">IF(-B5353&gt;C5353,1,0)</f>
        <v>0</v>
      </c>
      <c r="H5353" s="52" t="n">
        <f aca="false">IF(-B5353&gt;D5353,1,0)</f>
        <v>0</v>
      </c>
      <c r="I5353" s="52" t="n">
        <f aca="false">IF(-B5353&gt;E5353,1,0)</f>
        <v>0</v>
      </c>
      <c r="J5353" s="52" t="n">
        <f aca="false">IF(-B5353&gt;F5353,1,0)</f>
        <v>0</v>
      </c>
    </row>
    <row r="5354" customFormat="false" ht="15" hidden="false" customHeight="false" outlineLevel="0" collapsed="false">
      <c r="A5354" s="51" t="n">
        <f aca="false">Prices_MTM!A5587</f>
        <v>45622</v>
      </c>
      <c r="B5354" s="43" t="n">
        <f aca="false">Prices_MTM!I5587</f>
        <v>-50500.0000000003</v>
      </c>
      <c r="C5354" s="43" t="n">
        <f aca="false">-PERCENTILE(Prices_MTM!I5337:I5586,1-Inputs!$B$8)</f>
        <v>169275</v>
      </c>
      <c r="D5354" s="43" t="n">
        <f aca="false">NORMSINV(Inputs!$B$8)*STDEV(Prices_MTM!I5337:I5586)</f>
        <v>164666.746883855</v>
      </c>
      <c r="E5354" s="43" t="n">
        <f aca="false">-PERCENTILE(Prices_MTM!I5337:I5586,1-Inputs!$B$9)</f>
        <v>229935</v>
      </c>
      <c r="F5354" s="43" t="n">
        <f aca="false">NORMSINV(Inputs!$B$9)*STDEV(Prices_MTM!I5337:I5586)</f>
        <v>232891.322523606</v>
      </c>
      <c r="G5354" s="52" t="n">
        <f aca="false">IF(-B5354&gt;C5354,1,0)</f>
        <v>0</v>
      </c>
      <c r="H5354" s="52" t="n">
        <f aca="false">IF(-B5354&gt;D5354,1,0)</f>
        <v>0</v>
      </c>
      <c r="I5354" s="52" t="n">
        <f aca="false">IF(-B5354&gt;E5354,1,0)</f>
        <v>0</v>
      </c>
      <c r="J5354" s="52" t="n">
        <f aca="false">IF(-B5354&gt;F5354,1,0)</f>
        <v>0</v>
      </c>
    </row>
    <row r="5355" customFormat="false" ht="15" hidden="false" customHeight="false" outlineLevel="0" collapsed="false">
      <c r="A5355" s="51" t="n">
        <f aca="false">Prices_MTM!A5588</f>
        <v>45623</v>
      </c>
      <c r="B5355" s="43" t="n">
        <f aca="false">Prices_MTM!I5588</f>
        <v>30500.0000000007</v>
      </c>
      <c r="C5355" s="43" t="n">
        <f aca="false">-PERCENTILE(Prices_MTM!I5338:I5587,1-Inputs!$B$8)</f>
        <v>169275</v>
      </c>
      <c r="D5355" s="43" t="n">
        <f aca="false">NORMSINV(Inputs!$B$8)*STDEV(Prices_MTM!I5338:I5587)</f>
        <v>164613.83798118</v>
      </c>
      <c r="E5355" s="43" t="n">
        <f aca="false">-PERCENTILE(Prices_MTM!I5338:I5587,1-Inputs!$B$9)</f>
        <v>229935</v>
      </c>
      <c r="F5355" s="43" t="n">
        <f aca="false">NORMSINV(Inputs!$B$9)*STDEV(Prices_MTM!I5338:I5587)</f>
        <v>232816.492452869</v>
      </c>
      <c r="G5355" s="52" t="n">
        <f aca="false">IF(-B5355&gt;C5355,1,0)</f>
        <v>0</v>
      </c>
      <c r="H5355" s="52" t="n">
        <f aca="false">IF(-B5355&gt;D5355,1,0)</f>
        <v>0</v>
      </c>
      <c r="I5355" s="52" t="n">
        <f aca="false">IF(-B5355&gt;E5355,1,0)</f>
        <v>0</v>
      </c>
      <c r="J5355" s="52" t="n">
        <f aca="false">IF(-B5355&gt;F5355,1,0)</f>
        <v>0</v>
      </c>
    </row>
    <row r="5356" customFormat="false" ht="15" hidden="false" customHeight="false" outlineLevel="0" collapsed="false">
      <c r="A5356" s="51" t="n">
        <f aca="false">Prices_MTM!A5589</f>
        <v>45625</v>
      </c>
      <c r="B5356" s="43" t="n">
        <f aca="false">Prices_MTM!I5589</f>
        <v>-89499.9999999996</v>
      </c>
      <c r="C5356" s="43" t="n">
        <f aca="false">-PERCENTILE(Prices_MTM!I5339:I5588,1-Inputs!$B$8)</f>
        <v>169275</v>
      </c>
      <c r="D5356" s="43" t="n">
        <f aca="false">NORMSINV(Inputs!$B$8)*STDEV(Prices_MTM!I5339:I5588)</f>
        <v>164493.903194222</v>
      </c>
      <c r="E5356" s="43" t="n">
        <f aca="false">-PERCENTILE(Prices_MTM!I5339:I5588,1-Inputs!$B$9)</f>
        <v>229935</v>
      </c>
      <c r="F5356" s="43" t="n">
        <f aca="false">NORMSINV(Inputs!$B$9)*STDEV(Prices_MTM!I5339:I5588)</f>
        <v>232646.866394908</v>
      </c>
      <c r="G5356" s="52" t="n">
        <f aca="false">IF(-B5356&gt;C5356,1,0)</f>
        <v>0</v>
      </c>
      <c r="H5356" s="52" t="n">
        <f aca="false">IF(-B5356&gt;D5356,1,0)</f>
        <v>0</v>
      </c>
      <c r="I5356" s="52" t="n">
        <f aca="false">IF(-B5356&gt;E5356,1,0)</f>
        <v>0</v>
      </c>
      <c r="J5356" s="52" t="n">
        <f aca="false">IF(-B5356&gt;F5356,1,0)</f>
        <v>0</v>
      </c>
    </row>
    <row r="5357" customFormat="false" ht="15" hidden="false" customHeight="false" outlineLevel="0" collapsed="false">
      <c r="A5357" s="51" t="n">
        <f aca="false">Prices_MTM!A5590</f>
        <v>45628</v>
      </c>
      <c r="B5357" s="43" t="n">
        <f aca="false">Prices_MTM!I5590</f>
        <v>76499.9999999986</v>
      </c>
      <c r="C5357" s="43" t="n">
        <f aca="false">-PERCENTILE(Prices_MTM!I5340:I5589,1-Inputs!$B$8)</f>
        <v>169275</v>
      </c>
      <c r="D5357" s="43" t="n">
        <f aca="false">NORMSINV(Inputs!$B$8)*STDEV(Prices_MTM!I5340:I5589)</f>
        <v>164270.939330324</v>
      </c>
      <c r="E5357" s="43" t="n">
        <f aca="false">-PERCENTILE(Prices_MTM!I5340:I5589,1-Inputs!$B$9)</f>
        <v>229935</v>
      </c>
      <c r="F5357" s="43" t="n">
        <f aca="false">NORMSINV(Inputs!$B$9)*STDEV(Prices_MTM!I5340:I5589)</f>
        <v>232331.524347282</v>
      </c>
      <c r="G5357" s="52" t="n">
        <f aca="false">IF(-B5357&gt;C5357,1,0)</f>
        <v>0</v>
      </c>
      <c r="H5357" s="52" t="n">
        <f aca="false">IF(-B5357&gt;D5357,1,0)</f>
        <v>0</v>
      </c>
      <c r="I5357" s="52" t="n">
        <f aca="false">IF(-B5357&gt;E5357,1,0)</f>
        <v>0</v>
      </c>
      <c r="J5357" s="52" t="n">
        <f aca="false">IF(-B5357&gt;F5357,1,0)</f>
        <v>0</v>
      </c>
    </row>
    <row r="5358" customFormat="false" ht="15" hidden="false" customHeight="false" outlineLevel="0" collapsed="false">
      <c r="A5358" s="51" t="n">
        <f aca="false">Prices_MTM!A5591</f>
        <v>45629</v>
      </c>
      <c r="B5358" s="43" t="n">
        <f aca="false">Prices_MTM!I5591</f>
        <v>80500.0000000014</v>
      </c>
      <c r="C5358" s="43" t="n">
        <f aca="false">-PERCENTILE(Prices_MTM!I5341:I5590,1-Inputs!$B$8)</f>
        <v>169275</v>
      </c>
      <c r="D5358" s="43" t="n">
        <f aca="false">NORMSINV(Inputs!$B$8)*STDEV(Prices_MTM!I5341:I5590)</f>
        <v>164151.734225366</v>
      </c>
      <c r="E5358" s="43" t="n">
        <f aca="false">-PERCENTILE(Prices_MTM!I5341:I5590,1-Inputs!$B$9)</f>
        <v>229935</v>
      </c>
      <c r="F5358" s="43" t="n">
        <f aca="false">NORMSINV(Inputs!$B$9)*STDEV(Prices_MTM!I5341:I5590)</f>
        <v>232162.930292498</v>
      </c>
      <c r="G5358" s="52" t="n">
        <f aca="false">IF(-B5358&gt;C5358,1,0)</f>
        <v>0</v>
      </c>
      <c r="H5358" s="52" t="n">
        <f aca="false">IF(-B5358&gt;D5358,1,0)</f>
        <v>0</v>
      </c>
      <c r="I5358" s="52" t="n">
        <f aca="false">IF(-B5358&gt;E5358,1,0)</f>
        <v>0</v>
      </c>
      <c r="J5358" s="52" t="n">
        <f aca="false">IF(-B5358&gt;F5358,1,0)</f>
        <v>0</v>
      </c>
    </row>
    <row r="5359" customFormat="false" ht="15" hidden="false" customHeight="false" outlineLevel="0" collapsed="false">
      <c r="A5359" s="51" t="n">
        <f aca="false">Prices_MTM!A5592</f>
        <v>45630</v>
      </c>
      <c r="B5359" s="43" t="n">
        <f aca="false">Prices_MTM!I5592</f>
        <v>-128000.000000001</v>
      </c>
      <c r="C5359" s="43" t="n">
        <f aca="false">-PERCENTILE(Prices_MTM!I5342:I5591,1-Inputs!$B$8)</f>
        <v>169275</v>
      </c>
      <c r="D5359" s="43" t="n">
        <f aca="false">NORMSINV(Inputs!$B$8)*STDEV(Prices_MTM!I5342:I5591)</f>
        <v>164358.772585434</v>
      </c>
      <c r="E5359" s="43" t="n">
        <f aca="false">-PERCENTILE(Prices_MTM!I5342:I5591,1-Inputs!$B$9)</f>
        <v>229935</v>
      </c>
      <c r="F5359" s="43" t="n">
        <f aca="false">NORMSINV(Inputs!$B$9)*STDEV(Prices_MTM!I5342:I5591)</f>
        <v>232455.748596143</v>
      </c>
      <c r="G5359" s="52" t="n">
        <f aca="false">IF(-B5359&gt;C5359,1,0)</f>
        <v>0</v>
      </c>
      <c r="H5359" s="52" t="n">
        <f aca="false">IF(-B5359&gt;D5359,1,0)</f>
        <v>0</v>
      </c>
      <c r="I5359" s="52" t="n">
        <f aca="false">IF(-B5359&gt;E5359,1,0)</f>
        <v>0</v>
      </c>
      <c r="J5359" s="52" t="n">
        <f aca="false">IF(-B5359&gt;F5359,1,0)</f>
        <v>0</v>
      </c>
    </row>
    <row r="5360" customFormat="false" ht="15" hidden="false" customHeight="false" outlineLevel="0" collapsed="false">
      <c r="A5360" s="51" t="n">
        <f aca="false">Prices_MTM!A5593</f>
        <v>45631</v>
      </c>
      <c r="B5360" s="43" t="n">
        <f aca="false">Prices_MTM!I5593</f>
        <v>21999.9999999999</v>
      </c>
      <c r="C5360" s="43" t="n">
        <f aca="false">-PERCENTILE(Prices_MTM!I5343:I5592,1-Inputs!$B$8)</f>
        <v>169275</v>
      </c>
      <c r="D5360" s="43" t="n">
        <f aca="false">NORMSINV(Inputs!$B$8)*STDEV(Prices_MTM!I5343:I5592)</f>
        <v>164787.712644841</v>
      </c>
      <c r="E5360" s="43" t="n">
        <f aca="false">-PERCENTILE(Prices_MTM!I5343:I5592,1-Inputs!$B$9)</f>
        <v>229935</v>
      </c>
      <c r="F5360" s="43" t="n">
        <f aca="false">NORMSINV(Inputs!$B$9)*STDEV(Prices_MTM!I5343:I5592)</f>
        <v>233062.406707809</v>
      </c>
      <c r="G5360" s="52" t="n">
        <f aca="false">IF(-B5360&gt;C5360,1,0)</f>
        <v>0</v>
      </c>
      <c r="H5360" s="52" t="n">
        <f aca="false">IF(-B5360&gt;D5360,1,0)</f>
        <v>0</v>
      </c>
      <c r="I5360" s="52" t="n">
        <f aca="false">IF(-B5360&gt;E5360,1,0)</f>
        <v>0</v>
      </c>
      <c r="J5360" s="52" t="n">
        <f aca="false">IF(-B5360&gt;F5360,1,0)</f>
        <v>0</v>
      </c>
    </row>
    <row r="5361" customFormat="false" ht="15" hidden="false" customHeight="false" outlineLevel="0" collapsed="false">
      <c r="A5361" s="51" t="n">
        <f aca="false">Prices_MTM!A5594</f>
        <v>45632</v>
      </c>
      <c r="B5361" s="43" t="n">
        <f aca="false">Prices_MTM!I5594</f>
        <v>0</v>
      </c>
      <c r="C5361" s="43" t="n">
        <f aca="false">-PERCENTILE(Prices_MTM!I5344:I5593,1-Inputs!$B$8)</f>
        <v>169275</v>
      </c>
      <c r="D5361" s="43" t="n">
        <f aca="false">NORMSINV(Inputs!$B$8)*STDEV(Prices_MTM!I5344:I5593)</f>
        <v>164580.875989495</v>
      </c>
      <c r="E5361" s="43" t="n">
        <f aca="false">-PERCENTILE(Prices_MTM!I5344:I5593,1-Inputs!$B$9)</f>
        <v>229935</v>
      </c>
      <c r="F5361" s="43" t="n">
        <f aca="false">NORMSINV(Inputs!$B$9)*STDEV(Prices_MTM!I5344:I5593)</f>
        <v>232769.873679002</v>
      </c>
      <c r="G5361" s="52" t="n">
        <f aca="false">IF(-B5361&gt;C5361,1,0)</f>
        <v>0</v>
      </c>
      <c r="H5361" s="52" t="n">
        <f aca="false">IF(-B5361&gt;D5361,1,0)</f>
        <v>0</v>
      </c>
      <c r="I5361" s="52" t="n">
        <f aca="false">IF(-B5361&gt;E5361,1,0)</f>
        <v>0</v>
      </c>
      <c r="J5361" s="52" t="n">
        <f aca="false">IF(-B5361&gt;F5361,1,0)</f>
        <v>0</v>
      </c>
    </row>
    <row r="5362" customFormat="false" ht="15" hidden="false" customHeight="false" outlineLevel="0" collapsed="false">
      <c r="A5362" s="51" t="n">
        <f aca="false">Prices_MTM!A5595</f>
        <v>45635</v>
      </c>
      <c r="B5362" s="43" t="n">
        <f aca="false">Prices_MTM!I5595</f>
        <v>9500.0000000006</v>
      </c>
      <c r="C5362" s="43" t="n">
        <f aca="false">-PERCENTILE(Prices_MTM!I5345:I5594,1-Inputs!$B$8)</f>
        <v>169275</v>
      </c>
      <c r="D5362" s="43" t="n">
        <f aca="false">NORMSINV(Inputs!$B$8)*STDEV(Prices_MTM!I5345:I5594)</f>
        <v>164060.193771372</v>
      </c>
      <c r="E5362" s="43" t="n">
        <f aca="false">-PERCENTILE(Prices_MTM!I5345:I5594,1-Inputs!$B$9)</f>
        <v>229935</v>
      </c>
      <c r="F5362" s="43" t="n">
        <f aca="false">NORMSINV(Inputs!$B$9)*STDEV(Prices_MTM!I5345:I5594)</f>
        <v>232033.46288151</v>
      </c>
      <c r="G5362" s="52" t="n">
        <f aca="false">IF(-B5362&gt;C5362,1,0)</f>
        <v>0</v>
      </c>
      <c r="H5362" s="52" t="n">
        <f aca="false">IF(-B5362&gt;D5362,1,0)</f>
        <v>0</v>
      </c>
      <c r="I5362" s="52" t="n">
        <f aca="false">IF(-B5362&gt;E5362,1,0)</f>
        <v>0</v>
      </c>
      <c r="J5362" s="52" t="n">
        <f aca="false">IF(-B5362&gt;F5362,1,0)</f>
        <v>0</v>
      </c>
    </row>
    <row r="5363" customFormat="false" ht="15" hidden="false" customHeight="false" outlineLevel="0" collapsed="false">
      <c r="A5363" s="51" t="n">
        <f aca="false">Prices_MTM!A5596</f>
        <v>45636</v>
      </c>
      <c r="B5363" s="43" t="n">
        <f aca="false">Prices_MTM!I5596</f>
        <v>24499.999999999</v>
      </c>
      <c r="C5363" s="43" t="n">
        <f aca="false">-PERCENTILE(Prices_MTM!I5346:I5595,1-Inputs!$B$8)</f>
        <v>169275</v>
      </c>
      <c r="D5363" s="43" t="n">
        <f aca="false">NORMSINV(Inputs!$B$8)*STDEV(Prices_MTM!I5346:I5595)</f>
        <v>163997.264039575</v>
      </c>
      <c r="E5363" s="43" t="n">
        <f aca="false">-PERCENTILE(Prices_MTM!I5346:I5595,1-Inputs!$B$9)</f>
        <v>229935</v>
      </c>
      <c r="F5363" s="43" t="n">
        <f aca="false">NORMSINV(Inputs!$B$9)*STDEV(Prices_MTM!I5346:I5595)</f>
        <v>231944.460160913</v>
      </c>
      <c r="G5363" s="52" t="n">
        <f aca="false">IF(-B5363&gt;C5363,1,0)</f>
        <v>0</v>
      </c>
      <c r="H5363" s="52" t="n">
        <f aca="false">IF(-B5363&gt;D5363,1,0)</f>
        <v>0</v>
      </c>
      <c r="I5363" s="52" t="n">
        <f aca="false">IF(-B5363&gt;E5363,1,0)</f>
        <v>0</v>
      </c>
      <c r="J5363" s="52" t="n">
        <f aca="false">IF(-B5363&gt;F5363,1,0)</f>
        <v>0</v>
      </c>
    </row>
    <row r="5364" customFormat="false" ht="15" hidden="false" customHeight="false" outlineLevel="0" collapsed="false">
      <c r="A5364" s="51" t="n">
        <f aca="false">Prices_MTM!A5597</f>
        <v>45637</v>
      </c>
      <c r="B5364" s="43" t="n">
        <f aca="false">Prices_MTM!I5597</f>
        <v>135000</v>
      </c>
      <c r="C5364" s="43" t="n">
        <f aca="false">-PERCENTILE(Prices_MTM!I5347:I5596,1-Inputs!$B$8)</f>
        <v>169275</v>
      </c>
      <c r="D5364" s="43" t="n">
        <f aca="false">NORMSINV(Inputs!$B$8)*STDEV(Prices_MTM!I5347:I5596)</f>
        <v>163864.547815454</v>
      </c>
      <c r="E5364" s="43" t="n">
        <f aca="false">-PERCENTILE(Prices_MTM!I5347:I5596,1-Inputs!$B$9)</f>
        <v>229935</v>
      </c>
      <c r="F5364" s="43" t="n">
        <f aca="false">NORMSINV(Inputs!$B$9)*STDEV(Prices_MTM!I5347:I5596)</f>
        <v>231756.757072459</v>
      </c>
      <c r="G5364" s="52" t="n">
        <f aca="false">IF(-B5364&gt;C5364,1,0)</f>
        <v>0</v>
      </c>
      <c r="H5364" s="52" t="n">
        <f aca="false">IF(-B5364&gt;D5364,1,0)</f>
        <v>0</v>
      </c>
      <c r="I5364" s="52" t="n">
        <f aca="false">IF(-B5364&gt;E5364,1,0)</f>
        <v>0</v>
      </c>
      <c r="J5364" s="52" t="n">
        <f aca="false">IF(-B5364&gt;F5364,1,0)</f>
        <v>0</v>
      </c>
    </row>
    <row r="5365" customFormat="false" ht="15" hidden="false" customHeight="false" outlineLevel="0" collapsed="false">
      <c r="A5365" s="51" t="n">
        <f aca="false">Prices_MTM!A5598</f>
        <v>45638</v>
      </c>
      <c r="B5365" s="43" t="n">
        <f aca="false">Prices_MTM!I5598</f>
        <v>11000.0000000007</v>
      </c>
      <c r="C5365" s="43" t="n">
        <f aca="false">-PERCENTILE(Prices_MTM!I5348:I5597,1-Inputs!$B$8)</f>
        <v>169275</v>
      </c>
      <c r="D5365" s="43" t="n">
        <f aca="false">NORMSINV(Inputs!$B$8)*STDEV(Prices_MTM!I5348:I5597)</f>
        <v>164434.063039872</v>
      </c>
      <c r="E5365" s="43" t="n">
        <f aca="false">-PERCENTILE(Prices_MTM!I5348:I5597,1-Inputs!$B$9)</f>
        <v>229935</v>
      </c>
      <c r="F5365" s="43" t="n">
        <f aca="false">NORMSINV(Inputs!$B$9)*STDEV(Prices_MTM!I5348:I5597)</f>
        <v>232562.233322656</v>
      </c>
      <c r="G5365" s="52" t="n">
        <f aca="false">IF(-B5365&gt;C5365,1,0)</f>
        <v>0</v>
      </c>
      <c r="H5365" s="52" t="n">
        <f aca="false">IF(-B5365&gt;D5365,1,0)</f>
        <v>0</v>
      </c>
      <c r="I5365" s="52" t="n">
        <f aca="false">IF(-B5365&gt;E5365,1,0)</f>
        <v>0</v>
      </c>
      <c r="J5365" s="52" t="n">
        <f aca="false">IF(-B5365&gt;F5365,1,0)</f>
        <v>0</v>
      </c>
    </row>
    <row r="5366" customFormat="false" ht="15" hidden="false" customHeight="false" outlineLevel="0" collapsed="false">
      <c r="A5366" s="51" t="n">
        <f aca="false">Prices_MTM!A5599</f>
        <v>45639</v>
      </c>
      <c r="B5366" s="43" t="n">
        <f aca="false">Prices_MTM!I5599</f>
        <v>60500.0000000004</v>
      </c>
      <c r="C5366" s="43" t="n">
        <f aca="false">-PERCENTILE(Prices_MTM!I5349:I5598,1-Inputs!$B$8)</f>
        <v>169275</v>
      </c>
      <c r="D5366" s="43" t="n">
        <f aca="false">NORMSINV(Inputs!$B$8)*STDEV(Prices_MTM!I5349:I5598)</f>
        <v>163689.283253093</v>
      </c>
      <c r="E5366" s="43" t="n">
        <f aca="false">-PERCENTILE(Prices_MTM!I5349:I5598,1-Inputs!$B$9)</f>
        <v>229935</v>
      </c>
      <c r="F5366" s="43" t="n">
        <f aca="false">NORMSINV(Inputs!$B$9)*STDEV(Prices_MTM!I5349:I5598)</f>
        <v>231508.877057263</v>
      </c>
      <c r="G5366" s="52" t="n">
        <f aca="false">IF(-B5366&gt;C5366,1,0)</f>
        <v>0</v>
      </c>
      <c r="H5366" s="52" t="n">
        <f aca="false">IF(-B5366&gt;D5366,1,0)</f>
        <v>0</v>
      </c>
      <c r="I5366" s="52" t="n">
        <f aca="false">IF(-B5366&gt;E5366,1,0)</f>
        <v>0</v>
      </c>
      <c r="J5366" s="52" t="n">
        <f aca="false">IF(-B5366&gt;F5366,1,0)</f>
        <v>0</v>
      </c>
    </row>
    <row r="5367" customFormat="false" ht="15" hidden="false" customHeight="false" outlineLevel="0" collapsed="false">
      <c r="A5367" s="51" t="n">
        <f aca="false">Prices_MTM!A5600</f>
        <v>45642</v>
      </c>
      <c r="B5367" s="43" t="n">
        <f aca="false">Prices_MTM!I5600</f>
        <v>-21500.0000000003</v>
      </c>
      <c r="C5367" s="43" t="n">
        <f aca="false">-PERCENTILE(Prices_MTM!I5350:I5599,1-Inputs!$B$8)</f>
        <v>169275</v>
      </c>
      <c r="D5367" s="43" t="n">
        <f aca="false">NORMSINV(Inputs!$B$8)*STDEV(Prices_MTM!I5350:I5599)</f>
        <v>163805.899788495</v>
      </c>
      <c r="E5367" s="43" t="n">
        <f aca="false">-PERCENTILE(Prices_MTM!I5350:I5599,1-Inputs!$B$9)</f>
        <v>229935</v>
      </c>
      <c r="F5367" s="43" t="n">
        <f aca="false">NORMSINV(Inputs!$B$9)*STDEV(Prices_MTM!I5350:I5599)</f>
        <v>231673.810048726</v>
      </c>
      <c r="G5367" s="52" t="n">
        <f aca="false">IF(-B5367&gt;C5367,1,0)</f>
        <v>0</v>
      </c>
      <c r="H5367" s="52" t="n">
        <f aca="false">IF(-B5367&gt;D5367,1,0)</f>
        <v>0</v>
      </c>
      <c r="I5367" s="52" t="n">
        <f aca="false">IF(-B5367&gt;E5367,1,0)</f>
        <v>0</v>
      </c>
      <c r="J5367" s="52" t="n">
        <f aca="false">IF(-B5367&gt;F5367,1,0)</f>
        <v>0</v>
      </c>
    </row>
    <row r="5368" customFormat="false" ht="15" hidden="false" customHeight="false" outlineLevel="0" collapsed="false">
      <c r="A5368" s="51" t="n">
        <f aca="false">Prices_MTM!A5601</f>
        <v>45643</v>
      </c>
      <c r="B5368" s="43" t="n">
        <f aca="false">Prices_MTM!I5601</f>
        <v>-14999.9999999999</v>
      </c>
      <c r="C5368" s="43" t="n">
        <f aca="false">-PERCENTILE(Prices_MTM!I5351:I5600,1-Inputs!$B$8)</f>
        <v>169275</v>
      </c>
      <c r="D5368" s="43" t="n">
        <f aca="false">NORMSINV(Inputs!$B$8)*STDEV(Prices_MTM!I5351:I5600)</f>
        <v>163491.088366236</v>
      </c>
      <c r="E5368" s="43" t="n">
        <f aca="false">-PERCENTILE(Prices_MTM!I5351:I5600,1-Inputs!$B$9)</f>
        <v>229935</v>
      </c>
      <c r="F5368" s="43" t="n">
        <f aca="false">NORMSINV(Inputs!$B$9)*STDEV(Prices_MTM!I5351:I5600)</f>
        <v>231228.566246544</v>
      </c>
      <c r="G5368" s="52" t="n">
        <f aca="false">IF(-B5368&gt;C5368,1,0)</f>
        <v>0</v>
      </c>
      <c r="H5368" s="52" t="n">
        <f aca="false">IF(-B5368&gt;D5368,1,0)</f>
        <v>0</v>
      </c>
      <c r="I5368" s="52" t="n">
        <f aca="false">IF(-B5368&gt;E5368,1,0)</f>
        <v>0</v>
      </c>
      <c r="J5368" s="52" t="n">
        <f aca="false">IF(-B5368&gt;F5368,1,0)</f>
        <v>0</v>
      </c>
    </row>
    <row r="5369" customFormat="false" ht="15" hidden="false" customHeight="false" outlineLevel="0" collapsed="false">
      <c r="A5369" s="51" t="n">
        <f aca="false">Prices_MTM!A5602</f>
        <v>45644</v>
      </c>
      <c r="B5369" s="43" t="n">
        <f aca="false">Prices_MTM!I5602</f>
        <v>-21500.0000000003</v>
      </c>
      <c r="C5369" s="43" t="n">
        <f aca="false">-PERCENTILE(Prices_MTM!I5352:I5601,1-Inputs!$B$8)</f>
        <v>169275</v>
      </c>
      <c r="D5369" s="43" t="n">
        <f aca="false">NORMSINV(Inputs!$B$8)*STDEV(Prices_MTM!I5352:I5601)</f>
        <v>163489.094716812</v>
      </c>
      <c r="E5369" s="43" t="n">
        <f aca="false">-PERCENTILE(Prices_MTM!I5352:I5601,1-Inputs!$B$9)</f>
        <v>229935</v>
      </c>
      <c r="F5369" s="43" t="n">
        <f aca="false">NORMSINV(Inputs!$B$9)*STDEV(Prices_MTM!I5352:I5601)</f>
        <v>231225.746590118</v>
      </c>
      <c r="G5369" s="52" t="n">
        <f aca="false">IF(-B5369&gt;C5369,1,0)</f>
        <v>0</v>
      </c>
      <c r="H5369" s="52" t="n">
        <f aca="false">IF(-B5369&gt;D5369,1,0)</f>
        <v>0</v>
      </c>
      <c r="I5369" s="52" t="n">
        <f aca="false">IF(-B5369&gt;E5369,1,0)</f>
        <v>0</v>
      </c>
      <c r="J5369" s="52" t="n">
        <f aca="false">IF(-B5369&gt;F5369,1,0)</f>
        <v>0</v>
      </c>
    </row>
    <row r="5370" customFormat="false" ht="15" hidden="false" customHeight="false" outlineLevel="0" collapsed="false">
      <c r="A5370" s="51" t="n">
        <f aca="false">Prices_MTM!A5603</f>
        <v>45645</v>
      </c>
      <c r="B5370" s="43" t="n">
        <f aca="false">Prices_MTM!I5603</f>
        <v>-29000.0000000006</v>
      </c>
      <c r="C5370" s="43" t="n">
        <f aca="false">-PERCENTILE(Prices_MTM!I5353:I5602,1-Inputs!$B$8)</f>
        <v>165400</v>
      </c>
      <c r="D5370" s="43" t="n">
        <f aca="false">NORMSINV(Inputs!$B$8)*STDEV(Prices_MTM!I5353:I5602)</f>
        <v>162344.345367151</v>
      </c>
      <c r="E5370" s="43" t="n">
        <f aca="false">-PERCENTILE(Prices_MTM!I5353:I5602,1-Inputs!$B$9)</f>
        <v>229935</v>
      </c>
      <c r="F5370" s="43" t="n">
        <f aca="false">NORMSINV(Inputs!$B$9)*STDEV(Prices_MTM!I5353:I5602)</f>
        <v>229606.705739152</v>
      </c>
      <c r="G5370" s="52" t="n">
        <f aca="false">IF(-B5370&gt;C5370,1,0)</f>
        <v>0</v>
      </c>
      <c r="H5370" s="52" t="n">
        <f aca="false">IF(-B5370&gt;D5370,1,0)</f>
        <v>0</v>
      </c>
      <c r="I5370" s="52" t="n">
        <f aca="false">IF(-B5370&gt;E5370,1,0)</f>
        <v>0</v>
      </c>
      <c r="J5370" s="52" t="n">
        <f aca="false">IF(-B5370&gt;F5370,1,0)</f>
        <v>0</v>
      </c>
    </row>
    <row r="5371" customFormat="false" ht="15" hidden="false" customHeight="false" outlineLevel="0" collapsed="false">
      <c r="A5371" s="51" t="n">
        <f aca="false">Prices_MTM!A5604</f>
        <v>45646</v>
      </c>
      <c r="B5371" s="43" t="n">
        <f aca="false">Prices_MTM!I5604</f>
        <v>-10999.9999999999</v>
      </c>
      <c r="C5371" s="43" t="n">
        <f aca="false">-PERCENTILE(Prices_MTM!I5354:I5603,1-Inputs!$B$8)</f>
        <v>165400</v>
      </c>
      <c r="D5371" s="43" t="n">
        <f aca="false">NORMSINV(Inputs!$B$8)*STDEV(Prices_MTM!I5354:I5603)</f>
        <v>162160.662660412</v>
      </c>
      <c r="E5371" s="43" t="n">
        <f aca="false">-PERCENTILE(Prices_MTM!I5354:I5603,1-Inputs!$B$9)</f>
        <v>229935</v>
      </c>
      <c r="F5371" s="43" t="n">
        <f aca="false">NORMSINV(Inputs!$B$9)*STDEV(Prices_MTM!I5354:I5603)</f>
        <v>229346.919781716</v>
      </c>
      <c r="G5371" s="52" t="n">
        <f aca="false">IF(-B5371&gt;C5371,1,0)</f>
        <v>0</v>
      </c>
      <c r="H5371" s="52" t="n">
        <f aca="false">IF(-B5371&gt;D5371,1,0)</f>
        <v>0</v>
      </c>
      <c r="I5371" s="52" t="n">
        <f aca="false">IF(-B5371&gt;E5371,1,0)</f>
        <v>0</v>
      </c>
      <c r="J5371" s="52" t="n">
        <f aca="false">IF(-B5371&gt;F5371,1,0)</f>
        <v>0</v>
      </c>
    </row>
    <row r="5372" customFormat="false" ht="15" hidden="false" customHeight="false" outlineLevel="0" collapsed="false">
      <c r="A5372" s="51" t="n">
        <f aca="false">Prices_MTM!A5605</f>
        <v>45649</v>
      </c>
      <c r="B5372" s="43" t="n">
        <f aca="false">Prices_MTM!I5605</f>
        <v>32500.0000000003</v>
      </c>
      <c r="C5372" s="43" t="n">
        <f aca="false">-PERCENTILE(Prices_MTM!I5355:I5604,1-Inputs!$B$8)</f>
        <v>165400</v>
      </c>
      <c r="D5372" s="43" t="n">
        <f aca="false">NORMSINV(Inputs!$B$8)*STDEV(Prices_MTM!I5355:I5604)</f>
        <v>162018.194721585</v>
      </c>
      <c r="E5372" s="43" t="n">
        <f aca="false">-PERCENTILE(Prices_MTM!I5355:I5604,1-Inputs!$B$9)</f>
        <v>229935</v>
      </c>
      <c r="F5372" s="43" t="n">
        <f aca="false">NORMSINV(Inputs!$B$9)*STDEV(Prices_MTM!I5355:I5604)</f>
        <v>229145.424657057</v>
      </c>
      <c r="G5372" s="52" t="n">
        <f aca="false">IF(-B5372&gt;C5372,1,0)</f>
        <v>0</v>
      </c>
      <c r="H5372" s="52" t="n">
        <f aca="false">IF(-B5372&gt;D5372,1,0)</f>
        <v>0</v>
      </c>
      <c r="I5372" s="52" t="n">
        <f aca="false">IF(-B5372&gt;E5372,1,0)</f>
        <v>0</v>
      </c>
      <c r="J5372" s="52" t="n">
        <f aca="false">IF(-B5372&gt;F5372,1,0)</f>
        <v>0</v>
      </c>
    </row>
    <row r="5373" customFormat="false" ht="15" hidden="false" customHeight="false" outlineLevel="0" collapsed="false">
      <c r="A5373" s="51" t="n">
        <f aca="false">Prices_MTM!A5606</f>
        <v>45650</v>
      </c>
      <c r="B5373" s="43" t="n">
        <f aca="false">Prices_MTM!I5606</f>
        <v>68000.0000000007</v>
      </c>
      <c r="C5373" s="43" t="n">
        <f aca="false">-PERCENTILE(Prices_MTM!I5356:I5605,1-Inputs!$B$8)</f>
        <v>165400</v>
      </c>
      <c r="D5373" s="43" t="n">
        <f aca="false">NORMSINV(Inputs!$B$8)*STDEV(Prices_MTM!I5356:I5605)</f>
        <v>162051.963173035</v>
      </c>
      <c r="E5373" s="43" t="n">
        <f aca="false">-PERCENTILE(Prices_MTM!I5356:I5605,1-Inputs!$B$9)</f>
        <v>229935</v>
      </c>
      <c r="F5373" s="43" t="n">
        <f aca="false">NORMSINV(Inputs!$B$9)*STDEV(Prices_MTM!I5356:I5605)</f>
        <v>229193.18402236</v>
      </c>
      <c r="G5373" s="52" t="n">
        <f aca="false">IF(-B5373&gt;C5373,1,0)</f>
        <v>0</v>
      </c>
      <c r="H5373" s="52" t="n">
        <f aca="false">IF(-B5373&gt;D5373,1,0)</f>
        <v>0</v>
      </c>
      <c r="I5373" s="52" t="n">
        <f aca="false">IF(-B5373&gt;E5373,1,0)</f>
        <v>0</v>
      </c>
      <c r="J5373" s="52" t="n">
        <f aca="false">IF(-B5373&gt;F5373,1,0)</f>
        <v>0</v>
      </c>
    </row>
    <row r="5374" customFormat="false" ht="15" hidden="false" customHeight="false" outlineLevel="0" collapsed="false">
      <c r="A5374" s="51" t="n">
        <f aca="false">Prices_MTM!A5607</f>
        <v>45653</v>
      </c>
      <c r="B5374" s="43" t="n">
        <f aca="false">Prices_MTM!I5607</f>
        <v>27499.9999999999</v>
      </c>
      <c r="C5374" s="43" t="n">
        <f aca="false">-PERCENTILE(Prices_MTM!I5357:I5606,1-Inputs!$B$8)</f>
        <v>165400</v>
      </c>
      <c r="D5374" s="43" t="n">
        <f aca="false">NORMSINV(Inputs!$B$8)*STDEV(Prices_MTM!I5357:I5606)</f>
        <v>162202.723851335</v>
      </c>
      <c r="E5374" s="43" t="n">
        <f aca="false">-PERCENTILE(Prices_MTM!I5357:I5606,1-Inputs!$B$9)</f>
        <v>229935</v>
      </c>
      <c r="F5374" s="43" t="n">
        <f aca="false">NORMSINV(Inputs!$B$9)*STDEV(Prices_MTM!I5357:I5606)</f>
        <v>229406.40772671</v>
      </c>
      <c r="G5374" s="52" t="n">
        <f aca="false">IF(-B5374&gt;C5374,1,0)</f>
        <v>0</v>
      </c>
      <c r="H5374" s="52" t="n">
        <f aca="false">IF(-B5374&gt;D5374,1,0)</f>
        <v>0</v>
      </c>
      <c r="I5374" s="52" t="n">
        <f aca="false">IF(-B5374&gt;E5374,1,0)</f>
        <v>0</v>
      </c>
      <c r="J5374" s="52" t="n">
        <f aca="false">IF(-B5374&gt;F5374,1,0)</f>
        <v>0</v>
      </c>
    </row>
    <row r="5375" customFormat="false" ht="15" hidden="false" customHeight="false" outlineLevel="0" collapsed="false">
      <c r="A5375" s="51" t="n">
        <f aca="false">Prices_MTM!A5608</f>
        <v>45656</v>
      </c>
      <c r="B5375" s="43" t="n">
        <f aca="false">Prices_MTM!I5608</f>
        <v>21500.0000000003</v>
      </c>
      <c r="C5375" s="43" t="n">
        <f aca="false">-PERCENTILE(Prices_MTM!I5358:I5607,1-Inputs!$B$8)</f>
        <v>165400</v>
      </c>
      <c r="D5375" s="43" t="n">
        <f aca="false">NORMSINV(Inputs!$B$8)*STDEV(Prices_MTM!I5358:I5607)</f>
        <v>162106.525205711</v>
      </c>
      <c r="E5375" s="43" t="n">
        <f aca="false">-PERCENTILE(Prices_MTM!I5358:I5607,1-Inputs!$B$9)</f>
        <v>229935</v>
      </c>
      <c r="F5375" s="43" t="n">
        <f aca="false">NORMSINV(Inputs!$B$9)*STDEV(Prices_MTM!I5358:I5607)</f>
        <v>229270.352146404</v>
      </c>
      <c r="G5375" s="52" t="n">
        <f aca="false">IF(-B5375&gt;C5375,1,0)</f>
        <v>0</v>
      </c>
      <c r="H5375" s="52" t="n">
        <f aca="false">IF(-B5375&gt;D5375,1,0)</f>
        <v>0</v>
      </c>
      <c r="I5375" s="52" t="n">
        <f aca="false">IF(-B5375&gt;E5375,1,0)</f>
        <v>0</v>
      </c>
      <c r="J5375" s="52" t="n">
        <f aca="false">IF(-B5375&gt;F5375,1,0)</f>
        <v>0</v>
      </c>
    </row>
    <row r="5376" customFormat="false" ht="15" hidden="false" customHeight="false" outlineLevel="0" collapsed="false">
      <c r="A5376" s="51" t="n">
        <f aca="false">Prices_MTM!A5609</f>
        <v>45657</v>
      </c>
      <c r="B5376" s="43" t="n">
        <f aca="false">Prices_MTM!I5609</f>
        <v>53999.9999999992</v>
      </c>
      <c r="C5376" s="43" t="n">
        <f aca="false">-PERCENTILE(Prices_MTM!I5359:I5608,1-Inputs!$B$8)</f>
        <v>165400</v>
      </c>
      <c r="D5376" s="43" t="n">
        <f aca="false">NORMSINV(Inputs!$B$8)*STDEV(Prices_MTM!I5359:I5608)</f>
        <v>162121.334680233</v>
      </c>
      <c r="E5376" s="43" t="n">
        <f aca="false">-PERCENTILE(Prices_MTM!I5359:I5608,1-Inputs!$B$9)</f>
        <v>229935</v>
      </c>
      <c r="F5376" s="43" t="n">
        <f aca="false">NORMSINV(Inputs!$B$9)*STDEV(Prices_MTM!I5359:I5608)</f>
        <v>229291.297468836</v>
      </c>
      <c r="G5376" s="52" t="n">
        <f aca="false">IF(-B5376&gt;C5376,1,0)</f>
        <v>0</v>
      </c>
      <c r="H5376" s="52" t="n">
        <f aca="false">IF(-B5376&gt;D5376,1,0)</f>
        <v>0</v>
      </c>
      <c r="I5376" s="52" t="n">
        <f aca="false">IF(-B5376&gt;E5376,1,0)</f>
        <v>0</v>
      </c>
      <c r="J5376" s="52" t="n">
        <f aca="false">IF(-B5376&gt;F5376,1,0)</f>
        <v>0</v>
      </c>
    </row>
    <row r="5377" customFormat="false" ht="15" hidden="false" customHeight="false" outlineLevel="0" collapsed="false">
      <c r="A5377" s="51" t="n">
        <f aca="false">Prices_MTM!A5610</f>
        <v>45659</v>
      </c>
      <c r="B5377" s="43" t="n">
        <f aca="false">Prices_MTM!I5610</f>
        <v>57000.0000000007</v>
      </c>
      <c r="C5377" s="43" t="n">
        <f aca="false">-PERCENTILE(Prices_MTM!I5360:I5609,1-Inputs!$B$8)</f>
        <v>165400</v>
      </c>
      <c r="D5377" s="43" t="n">
        <f aca="false">NORMSINV(Inputs!$B$8)*STDEV(Prices_MTM!I5360:I5609)</f>
        <v>162213.265276667</v>
      </c>
      <c r="E5377" s="43" t="n">
        <f aca="false">-PERCENTILE(Prices_MTM!I5360:I5609,1-Inputs!$B$9)</f>
        <v>229935</v>
      </c>
      <c r="F5377" s="43" t="n">
        <f aca="false">NORMSINV(Inputs!$B$9)*STDEV(Prices_MTM!I5360:I5609)</f>
        <v>229421.316665724</v>
      </c>
      <c r="G5377" s="52" t="n">
        <f aca="false">IF(-B5377&gt;C5377,1,0)</f>
        <v>0</v>
      </c>
      <c r="H5377" s="52" t="n">
        <f aca="false">IF(-B5377&gt;D5377,1,0)</f>
        <v>0</v>
      </c>
      <c r="I5377" s="52" t="n">
        <f aca="false">IF(-B5377&gt;E5377,1,0)</f>
        <v>0</v>
      </c>
      <c r="J5377" s="52" t="n">
        <f aca="false">IF(-B5377&gt;F5377,1,0)</f>
        <v>0</v>
      </c>
    </row>
    <row r="5378" customFormat="false" ht="15" hidden="false" customHeight="false" outlineLevel="0" collapsed="false">
      <c r="A5378" s="51" t="n">
        <f aca="false">Prices_MTM!A5611</f>
        <v>45660</v>
      </c>
      <c r="B5378" s="43" t="n">
        <f aca="false">Prices_MTM!I5611</f>
        <v>55999.9999999995</v>
      </c>
      <c r="C5378" s="43" t="n">
        <f aca="false">-PERCENTILE(Prices_MTM!I5361:I5610,1-Inputs!$B$8)</f>
        <v>165400</v>
      </c>
      <c r="D5378" s="43" t="n">
        <f aca="false">NORMSINV(Inputs!$B$8)*STDEV(Prices_MTM!I5361:I5610)</f>
        <v>162317.496661218</v>
      </c>
      <c r="E5378" s="43" t="n">
        <f aca="false">-PERCENTILE(Prices_MTM!I5361:I5610,1-Inputs!$B$9)</f>
        <v>229935</v>
      </c>
      <c r="F5378" s="43" t="n">
        <f aca="false">NORMSINV(Inputs!$B$9)*STDEV(Prices_MTM!I5361:I5610)</f>
        <v>229568.733101986</v>
      </c>
      <c r="G5378" s="52" t="n">
        <f aca="false">IF(-B5378&gt;C5378,1,0)</f>
        <v>0</v>
      </c>
      <c r="H5378" s="52" t="n">
        <f aca="false">IF(-B5378&gt;D5378,1,0)</f>
        <v>0</v>
      </c>
      <c r="I5378" s="52" t="n">
        <f aca="false">IF(-B5378&gt;E5378,1,0)</f>
        <v>0</v>
      </c>
      <c r="J5378" s="52" t="n">
        <f aca="false">IF(-B5378&gt;F5378,1,0)</f>
        <v>0</v>
      </c>
    </row>
    <row r="5379" customFormat="false" ht="15" hidden="false" customHeight="false" outlineLevel="0" collapsed="false">
      <c r="A5379" s="51" t="n">
        <f aca="false">Prices_MTM!A5612</f>
        <v>45663</v>
      </c>
      <c r="B5379" s="43" t="n">
        <f aca="false">Prices_MTM!I5612</f>
        <v>-60499.9999999997</v>
      </c>
      <c r="C5379" s="43" t="n">
        <f aca="false">-PERCENTILE(Prices_MTM!I5362:I5611,1-Inputs!$B$8)</f>
        <v>165400</v>
      </c>
      <c r="D5379" s="43" t="n">
        <f aca="false">NORMSINV(Inputs!$B$8)*STDEV(Prices_MTM!I5362:I5611)</f>
        <v>162281.64599184</v>
      </c>
      <c r="E5379" s="43" t="n">
        <f aca="false">-PERCENTILE(Prices_MTM!I5362:I5611,1-Inputs!$B$9)</f>
        <v>229935</v>
      </c>
      <c r="F5379" s="43" t="n">
        <f aca="false">NORMSINV(Inputs!$B$9)*STDEV(Prices_MTM!I5362:I5611)</f>
        <v>229518.028816131</v>
      </c>
      <c r="G5379" s="52" t="n">
        <f aca="false">IF(-B5379&gt;C5379,1,0)</f>
        <v>0</v>
      </c>
      <c r="H5379" s="52" t="n">
        <f aca="false">IF(-B5379&gt;D5379,1,0)</f>
        <v>0</v>
      </c>
      <c r="I5379" s="52" t="n">
        <f aca="false">IF(-B5379&gt;E5379,1,0)</f>
        <v>0</v>
      </c>
      <c r="J5379" s="52" t="n">
        <f aca="false">IF(-B5379&gt;F5379,1,0)</f>
        <v>0</v>
      </c>
    </row>
    <row r="5380" customFormat="false" ht="15" hidden="false" customHeight="false" outlineLevel="0" collapsed="false">
      <c r="A5380" s="51" t="n">
        <f aca="false">Prices_MTM!A5613</f>
        <v>45664</v>
      </c>
      <c r="B5380" s="43" t="n">
        <f aca="false">Prices_MTM!I5613</f>
        <v>39499.9999999989</v>
      </c>
      <c r="C5380" s="43" t="n">
        <f aca="false">-PERCENTILE(Prices_MTM!I5363:I5612,1-Inputs!$B$8)</f>
        <v>165400</v>
      </c>
      <c r="D5380" s="43" t="n">
        <f aca="false">NORMSINV(Inputs!$B$8)*STDEV(Prices_MTM!I5363:I5612)</f>
        <v>161810.327065966</v>
      </c>
      <c r="E5380" s="43" t="n">
        <f aca="false">-PERCENTILE(Prices_MTM!I5363:I5612,1-Inputs!$B$9)</f>
        <v>229935</v>
      </c>
      <c r="F5380" s="43" t="n">
        <f aca="false">NORMSINV(Inputs!$B$9)*STDEV(Prices_MTM!I5363:I5612)</f>
        <v>228851.433464887</v>
      </c>
      <c r="G5380" s="52" t="n">
        <f aca="false">IF(-B5380&gt;C5380,1,0)</f>
        <v>0</v>
      </c>
      <c r="H5380" s="52" t="n">
        <f aca="false">IF(-B5380&gt;D5380,1,0)</f>
        <v>0</v>
      </c>
      <c r="I5380" s="52" t="n">
        <f aca="false">IF(-B5380&gt;E5380,1,0)</f>
        <v>0</v>
      </c>
      <c r="J5380" s="52" t="n">
        <f aca="false">IF(-B5380&gt;F5380,1,0)</f>
        <v>0</v>
      </c>
    </row>
    <row r="5381" customFormat="false" ht="15" hidden="false" customHeight="false" outlineLevel="0" collapsed="false">
      <c r="A5381" s="51" t="n">
        <f aca="false">Prices_MTM!A5614</f>
        <v>45665</v>
      </c>
      <c r="B5381" s="43" t="n">
        <f aca="false">Prices_MTM!I5614</f>
        <v>-76500.0000000001</v>
      </c>
      <c r="C5381" s="43" t="n">
        <f aca="false">-PERCENTILE(Prices_MTM!I5364:I5613,1-Inputs!$B$8)</f>
        <v>165400</v>
      </c>
      <c r="D5381" s="43" t="n">
        <f aca="false">NORMSINV(Inputs!$B$8)*STDEV(Prices_MTM!I5364:I5613)</f>
        <v>161764.228430136</v>
      </c>
      <c r="E5381" s="43" t="n">
        <f aca="false">-PERCENTILE(Prices_MTM!I5364:I5613,1-Inputs!$B$9)</f>
        <v>229935</v>
      </c>
      <c r="F5381" s="43" t="n">
        <f aca="false">NORMSINV(Inputs!$B$9)*STDEV(Prices_MTM!I5364:I5613)</f>
        <v>228786.235284513</v>
      </c>
      <c r="G5381" s="52" t="n">
        <f aca="false">IF(-B5381&gt;C5381,1,0)</f>
        <v>0</v>
      </c>
      <c r="H5381" s="52" t="n">
        <f aca="false">IF(-B5381&gt;D5381,1,0)</f>
        <v>0</v>
      </c>
      <c r="I5381" s="52" t="n">
        <f aca="false">IF(-B5381&gt;E5381,1,0)</f>
        <v>0</v>
      </c>
      <c r="J5381" s="52" t="n">
        <f aca="false">IF(-B5381&gt;F5381,1,0)</f>
        <v>0</v>
      </c>
    </row>
    <row r="5382" customFormat="false" ht="15" hidden="false" customHeight="false" outlineLevel="0" collapsed="false">
      <c r="A5382" s="51" t="n">
        <f aca="false">Prices_MTM!A5615</f>
        <v>45667</v>
      </c>
      <c r="B5382" s="43" t="n">
        <f aca="false">Prices_MTM!I5615</f>
        <v>208500</v>
      </c>
      <c r="C5382" s="43" t="n">
        <f aca="false">-PERCENTILE(Prices_MTM!I5365:I5614,1-Inputs!$B$8)</f>
        <v>165400</v>
      </c>
      <c r="D5382" s="43" t="n">
        <f aca="false">NORMSINV(Inputs!$B$8)*STDEV(Prices_MTM!I5365:I5614)</f>
        <v>161862.712859386</v>
      </c>
      <c r="E5382" s="43" t="n">
        <f aca="false">-PERCENTILE(Prices_MTM!I5365:I5614,1-Inputs!$B$9)</f>
        <v>229935</v>
      </c>
      <c r="F5382" s="43" t="n">
        <f aca="false">NORMSINV(Inputs!$B$9)*STDEV(Prices_MTM!I5365:I5614)</f>
        <v>228925.523692221</v>
      </c>
      <c r="G5382" s="52" t="n">
        <f aca="false">IF(-B5382&gt;C5382,1,0)</f>
        <v>0</v>
      </c>
      <c r="H5382" s="52" t="n">
        <f aca="false">IF(-B5382&gt;D5382,1,0)</f>
        <v>0</v>
      </c>
      <c r="I5382" s="52" t="n">
        <f aca="false">IF(-B5382&gt;E5382,1,0)</f>
        <v>0</v>
      </c>
      <c r="J5382" s="52" t="n">
        <f aca="false">IF(-B5382&gt;F5382,1,0)</f>
        <v>0</v>
      </c>
    </row>
    <row r="5383" customFormat="false" ht="15" hidden="false" customHeight="false" outlineLevel="0" collapsed="false">
      <c r="A5383" s="51" t="n">
        <f aca="false">Prices_MTM!A5616</f>
        <v>45670</v>
      </c>
      <c r="B5383" s="43" t="n">
        <f aca="false">Prices_MTM!I5616</f>
        <v>83500.0000000001</v>
      </c>
      <c r="C5383" s="43" t="n">
        <f aca="false">-PERCENTILE(Prices_MTM!I5366:I5615,1-Inputs!$B$8)</f>
        <v>165400</v>
      </c>
      <c r="D5383" s="43" t="n">
        <f aca="false">NORMSINV(Inputs!$B$8)*STDEV(Prices_MTM!I5366:I5615)</f>
        <v>162133.705061037</v>
      </c>
      <c r="E5383" s="43" t="n">
        <f aca="false">-PERCENTILE(Prices_MTM!I5366:I5615,1-Inputs!$B$9)</f>
        <v>229935</v>
      </c>
      <c r="F5383" s="43" t="n">
        <f aca="false">NORMSINV(Inputs!$B$9)*STDEV(Prices_MTM!I5366:I5615)</f>
        <v>229308.793134476</v>
      </c>
      <c r="G5383" s="52" t="n">
        <f aca="false">IF(-B5383&gt;C5383,1,0)</f>
        <v>0</v>
      </c>
      <c r="H5383" s="52" t="n">
        <f aca="false">IF(-B5383&gt;D5383,1,0)</f>
        <v>0</v>
      </c>
      <c r="I5383" s="52" t="n">
        <f aca="false">IF(-B5383&gt;E5383,1,0)</f>
        <v>0</v>
      </c>
      <c r="J5383" s="52" t="n">
        <f aca="false">IF(-B5383&gt;F5383,1,0)</f>
        <v>0</v>
      </c>
    </row>
    <row r="5384" customFormat="false" ht="15" hidden="false" customHeight="false" outlineLevel="0" collapsed="false">
      <c r="A5384" s="51" t="n">
        <f aca="false">Prices_MTM!A5617</f>
        <v>45671</v>
      </c>
      <c r="B5384" s="43" t="n">
        <f aca="false">Prices_MTM!I5617</f>
        <v>-121999.999999999</v>
      </c>
      <c r="C5384" s="43" t="n">
        <f aca="false">-PERCENTILE(Prices_MTM!I5367:I5616,1-Inputs!$B$8)</f>
        <v>165400</v>
      </c>
      <c r="D5384" s="43" t="n">
        <f aca="false">NORMSINV(Inputs!$B$8)*STDEV(Prices_MTM!I5367:I5616)</f>
        <v>162356.880656803</v>
      </c>
      <c r="E5384" s="43" t="n">
        <f aca="false">-PERCENTILE(Prices_MTM!I5367:I5616,1-Inputs!$B$9)</f>
        <v>229935</v>
      </c>
      <c r="F5384" s="43" t="n">
        <f aca="false">NORMSINV(Inputs!$B$9)*STDEV(Prices_MTM!I5367:I5616)</f>
        <v>229624.434638523</v>
      </c>
      <c r="G5384" s="52" t="n">
        <f aca="false">IF(-B5384&gt;C5384,1,0)</f>
        <v>0</v>
      </c>
      <c r="H5384" s="52" t="n">
        <f aca="false">IF(-B5384&gt;D5384,1,0)</f>
        <v>0</v>
      </c>
      <c r="I5384" s="52" t="n">
        <f aca="false">IF(-B5384&gt;E5384,1,0)</f>
        <v>0</v>
      </c>
      <c r="J5384" s="52" t="n">
        <f aca="false">IF(-B5384&gt;F5384,1,0)</f>
        <v>0</v>
      </c>
    </row>
    <row r="5385" customFormat="false" ht="15" hidden="false" customHeight="false" outlineLevel="0" collapsed="false">
      <c r="A5385" s="51" t="n">
        <f aca="false">Prices_MTM!A5618</f>
        <v>45672</v>
      </c>
      <c r="B5385" s="43" t="n">
        <f aca="false">Prices_MTM!I5618</f>
        <v>198500</v>
      </c>
      <c r="C5385" s="43" t="n">
        <f aca="false">-PERCENTILE(Prices_MTM!I5368:I5617,1-Inputs!$B$8)</f>
        <v>165400</v>
      </c>
      <c r="D5385" s="43" t="n">
        <f aca="false">NORMSINV(Inputs!$B$8)*STDEV(Prices_MTM!I5368:I5617)</f>
        <v>162823.37222272</v>
      </c>
      <c r="E5385" s="43" t="n">
        <f aca="false">-PERCENTILE(Prices_MTM!I5368:I5617,1-Inputs!$B$9)</f>
        <v>229935</v>
      </c>
      <c r="F5385" s="43" t="n">
        <f aca="false">NORMSINV(Inputs!$B$9)*STDEV(Prices_MTM!I5368:I5617)</f>
        <v>230284.202562457</v>
      </c>
      <c r="G5385" s="52" t="n">
        <f aca="false">IF(-B5385&gt;C5385,1,0)</f>
        <v>0</v>
      </c>
      <c r="H5385" s="52" t="n">
        <f aca="false">IF(-B5385&gt;D5385,1,0)</f>
        <v>0</v>
      </c>
      <c r="I5385" s="52" t="n">
        <f aca="false">IF(-B5385&gt;E5385,1,0)</f>
        <v>0</v>
      </c>
      <c r="J5385" s="52" t="n">
        <f aca="false">IF(-B5385&gt;F5385,1,0)</f>
        <v>0</v>
      </c>
    </row>
    <row r="5386" customFormat="false" ht="15" hidden="false" customHeight="false" outlineLevel="0" collapsed="false">
      <c r="A5386" s="51" t="n">
        <f aca="false">Prices_MTM!A5619</f>
        <v>45673</v>
      </c>
      <c r="B5386" s="43" t="n">
        <f aca="false">Prices_MTM!I5619</f>
        <v>-83500.0000000008</v>
      </c>
      <c r="C5386" s="43" t="n">
        <f aca="false">-PERCENTILE(Prices_MTM!I5369:I5618,1-Inputs!$B$8)</f>
        <v>165400</v>
      </c>
      <c r="D5386" s="43" t="n">
        <f aca="false">NORMSINV(Inputs!$B$8)*STDEV(Prices_MTM!I5369:I5618)</f>
        <v>163329.792415399</v>
      </c>
      <c r="E5386" s="43" t="n">
        <f aca="false">-PERCENTILE(Prices_MTM!I5369:I5618,1-Inputs!$B$9)</f>
        <v>229935</v>
      </c>
      <c r="F5386" s="43" t="n">
        <f aca="false">NORMSINV(Inputs!$B$9)*STDEV(Prices_MTM!I5369:I5618)</f>
        <v>231000.442305196</v>
      </c>
      <c r="G5386" s="52" t="n">
        <f aca="false">IF(-B5386&gt;C5386,1,0)</f>
        <v>0</v>
      </c>
      <c r="H5386" s="52" t="n">
        <f aca="false">IF(-B5386&gt;D5386,1,0)</f>
        <v>0</v>
      </c>
      <c r="I5386" s="52" t="n">
        <f aca="false">IF(-B5386&gt;E5386,1,0)</f>
        <v>0</v>
      </c>
      <c r="J5386" s="52" t="n">
        <f aca="false">IF(-B5386&gt;F5386,1,0)</f>
        <v>0</v>
      </c>
    </row>
    <row r="5387" customFormat="false" ht="15" hidden="false" customHeight="false" outlineLevel="0" collapsed="false">
      <c r="A5387" s="51" t="n">
        <f aca="false">Prices_MTM!A5620</f>
        <v>45674</v>
      </c>
      <c r="B5387" s="43" t="n">
        <f aca="false">Prices_MTM!I5620</f>
        <v>-110499.999999999</v>
      </c>
      <c r="C5387" s="43" t="n">
        <f aca="false">-PERCENTILE(Prices_MTM!I5370:I5619,1-Inputs!$B$8)</f>
        <v>165400</v>
      </c>
      <c r="D5387" s="43" t="n">
        <f aca="false">NORMSINV(Inputs!$B$8)*STDEV(Prices_MTM!I5370:I5619)</f>
        <v>163569.926011098</v>
      </c>
      <c r="E5387" s="43" t="n">
        <f aca="false">-PERCENTILE(Prices_MTM!I5370:I5619,1-Inputs!$B$9)</f>
        <v>229935</v>
      </c>
      <c r="F5387" s="43" t="n">
        <f aca="false">NORMSINV(Inputs!$B$9)*STDEV(Prices_MTM!I5370:I5619)</f>
        <v>231340.067832165</v>
      </c>
      <c r="G5387" s="52" t="n">
        <f aca="false">IF(-B5387&gt;C5387,1,0)</f>
        <v>0</v>
      </c>
      <c r="H5387" s="52" t="n">
        <f aca="false">IF(-B5387&gt;D5387,1,0)</f>
        <v>0</v>
      </c>
      <c r="I5387" s="52" t="n">
        <f aca="false">IF(-B5387&gt;E5387,1,0)</f>
        <v>0</v>
      </c>
      <c r="J5387" s="52" t="n">
        <f aca="false">IF(-B5387&gt;F5387,1,0)</f>
        <v>0</v>
      </c>
    </row>
    <row r="5388" customFormat="false" ht="15" hidden="false" customHeight="false" outlineLevel="0" collapsed="false">
      <c r="A5388" s="51" t="n">
        <f aca="false">Prices_MTM!A5621</f>
        <v>45678</v>
      </c>
      <c r="B5388" s="43" t="n">
        <f aca="false">Prices_MTM!I5621</f>
        <v>-54499.9999999995</v>
      </c>
      <c r="C5388" s="43" t="n">
        <f aca="false">-PERCENTILE(Prices_MTM!I5371:I5620,1-Inputs!$B$8)</f>
        <v>165400</v>
      </c>
      <c r="D5388" s="43" t="n">
        <f aca="false">NORMSINV(Inputs!$B$8)*STDEV(Prices_MTM!I5371:I5620)</f>
        <v>163569.926011098</v>
      </c>
      <c r="E5388" s="43" t="n">
        <f aca="false">-PERCENTILE(Prices_MTM!I5371:I5620,1-Inputs!$B$9)</f>
        <v>229935</v>
      </c>
      <c r="F5388" s="43" t="n">
        <f aca="false">NORMSINV(Inputs!$B$9)*STDEV(Prices_MTM!I5371:I5620)</f>
        <v>231340.067832165</v>
      </c>
      <c r="G5388" s="52" t="n">
        <f aca="false">IF(-B5388&gt;C5388,1,0)</f>
        <v>0</v>
      </c>
      <c r="H5388" s="52" t="n">
        <f aca="false">IF(-B5388&gt;D5388,1,0)</f>
        <v>0</v>
      </c>
      <c r="I5388" s="52" t="n">
        <f aca="false">IF(-B5388&gt;E5388,1,0)</f>
        <v>0</v>
      </c>
      <c r="J5388" s="52" t="n">
        <f aca="false">IF(-B5388&gt;F5388,1,0)</f>
        <v>0</v>
      </c>
    </row>
    <row r="5389" customFormat="false" ht="15" hidden="false" customHeight="false" outlineLevel="0" collapsed="false">
      <c r="A5389" s="51" t="n">
        <f aca="false">Prices_MTM!A5622</f>
        <v>45679</v>
      </c>
      <c r="B5389" s="43" t="n">
        <f aca="false">Prices_MTM!I5622</f>
        <v>-38500.0000000005</v>
      </c>
      <c r="C5389" s="43" t="n">
        <f aca="false">-PERCENTILE(Prices_MTM!I5372:I5621,1-Inputs!$B$8)</f>
        <v>165400</v>
      </c>
      <c r="D5389" s="43" t="n">
        <f aca="false">NORMSINV(Inputs!$B$8)*STDEV(Prices_MTM!I5372:I5621)</f>
        <v>163642.705032917</v>
      </c>
      <c r="E5389" s="43" t="n">
        <f aca="false">-PERCENTILE(Prices_MTM!I5372:I5621,1-Inputs!$B$9)</f>
        <v>229935</v>
      </c>
      <c r="F5389" s="43" t="n">
        <f aca="false">NORMSINV(Inputs!$B$9)*STDEV(Prices_MTM!I5372:I5621)</f>
        <v>231443.000591596</v>
      </c>
      <c r="G5389" s="52" t="n">
        <f aca="false">IF(-B5389&gt;C5389,1,0)</f>
        <v>0</v>
      </c>
      <c r="H5389" s="52" t="n">
        <f aca="false">IF(-B5389&gt;D5389,1,0)</f>
        <v>0</v>
      </c>
      <c r="I5389" s="52" t="n">
        <f aca="false">IF(-B5389&gt;E5389,1,0)</f>
        <v>0</v>
      </c>
      <c r="J5389" s="52" t="n">
        <f aca="false">IF(-B5389&gt;F5389,1,0)</f>
        <v>0</v>
      </c>
    </row>
    <row r="5390" customFormat="false" ht="15" hidden="false" customHeight="false" outlineLevel="0" collapsed="false">
      <c r="A5390" s="51" t="n">
        <f aca="false">Prices_MTM!A5623</f>
        <v>45680</v>
      </c>
      <c r="B5390" s="43" t="n">
        <f aca="false">Prices_MTM!I5623</f>
        <v>-40000.0000000006</v>
      </c>
      <c r="C5390" s="43" t="n">
        <f aca="false">-PERCENTILE(Prices_MTM!I5373:I5622,1-Inputs!$B$8)</f>
        <v>165400</v>
      </c>
      <c r="D5390" s="43" t="n">
        <f aca="false">NORMSINV(Inputs!$B$8)*STDEV(Prices_MTM!I5373:I5622)</f>
        <v>163405.566423878</v>
      </c>
      <c r="E5390" s="43" t="n">
        <f aca="false">-PERCENTILE(Prices_MTM!I5373:I5622,1-Inputs!$B$9)</f>
        <v>229935</v>
      </c>
      <c r="F5390" s="43" t="n">
        <f aca="false">NORMSINV(Inputs!$B$9)*STDEV(Prices_MTM!I5373:I5622)</f>
        <v>231107.610931416</v>
      </c>
      <c r="G5390" s="52" t="n">
        <f aca="false">IF(-B5390&gt;C5390,1,0)</f>
        <v>0</v>
      </c>
      <c r="H5390" s="52" t="n">
        <f aca="false">IF(-B5390&gt;D5390,1,0)</f>
        <v>0</v>
      </c>
      <c r="I5390" s="52" t="n">
        <f aca="false">IF(-B5390&gt;E5390,1,0)</f>
        <v>0</v>
      </c>
      <c r="J5390" s="52" t="n">
        <f aca="false">IF(-B5390&gt;F5390,1,0)</f>
        <v>0</v>
      </c>
    </row>
    <row r="5391" customFormat="false" ht="15" hidden="false" customHeight="false" outlineLevel="0" collapsed="false">
      <c r="A5391" s="51" t="n">
        <f aca="false">Prices_MTM!A5624</f>
        <v>45681</v>
      </c>
      <c r="B5391" s="43" t="n">
        <f aca="false">Prices_MTM!I5624</f>
        <v>-10499.9999999997</v>
      </c>
      <c r="C5391" s="43" t="n">
        <f aca="false">-PERCENTILE(Prices_MTM!I5374:I5623,1-Inputs!$B$8)</f>
        <v>165400</v>
      </c>
      <c r="D5391" s="43" t="n">
        <f aca="false">NORMSINV(Inputs!$B$8)*STDEV(Prices_MTM!I5374:I5623)</f>
        <v>163394.060273703</v>
      </c>
      <c r="E5391" s="43" t="n">
        <f aca="false">-PERCENTILE(Prices_MTM!I5374:I5623,1-Inputs!$B$9)</f>
        <v>229935</v>
      </c>
      <c r="F5391" s="43" t="n">
        <f aca="false">NORMSINV(Inputs!$B$9)*STDEV(Prices_MTM!I5374:I5623)</f>
        <v>231091.337563646</v>
      </c>
      <c r="G5391" s="52" t="n">
        <f aca="false">IF(-B5391&gt;C5391,1,0)</f>
        <v>0</v>
      </c>
      <c r="H5391" s="52" t="n">
        <f aca="false">IF(-B5391&gt;D5391,1,0)</f>
        <v>0</v>
      </c>
      <c r="I5391" s="52" t="n">
        <f aca="false">IF(-B5391&gt;E5391,1,0)</f>
        <v>0</v>
      </c>
      <c r="J5391" s="52" t="n">
        <f aca="false">IF(-B5391&gt;F5391,1,0)</f>
        <v>0</v>
      </c>
    </row>
    <row r="5392" customFormat="false" ht="15" hidden="false" customHeight="false" outlineLevel="0" collapsed="false">
      <c r="A5392" s="51" t="n">
        <f aca="false">Prices_MTM!A5625</f>
        <v>45684</v>
      </c>
      <c r="B5392" s="43" t="n">
        <f aca="false">Prices_MTM!I5625</f>
        <v>-75499.9999999996</v>
      </c>
      <c r="C5392" s="43" t="n">
        <f aca="false">-PERCENTILE(Prices_MTM!I5375:I5624,1-Inputs!$B$8)</f>
        <v>165400</v>
      </c>
      <c r="D5392" s="43" t="n">
        <f aca="false">NORMSINV(Inputs!$B$8)*STDEV(Prices_MTM!I5375:I5624)</f>
        <v>163193.956216263</v>
      </c>
      <c r="E5392" s="43" t="n">
        <f aca="false">-PERCENTILE(Prices_MTM!I5375:I5624,1-Inputs!$B$9)</f>
        <v>229935</v>
      </c>
      <c r="F5392" s="43" t="n">
        <f aca="false">NORMSINV(Inputs!$B$9)*STDEV(Prices_MTM!I5375:I5624)</f>
        <v>230808.326576538</v>
      </c>
      <c r="G5392" s="52" t="n">
        <f aca="false">IF(-B5392&gt;C5392,1,0)</f>
        <v>0</v>
      </c>
      <c r="H5392" s="52" t="n">
        <f aca="false">IF(-B5392&gt;D5392,1,0)</f>
        <v>0</v>
      </c>
      <c r="I5392" s="52" t="n">
        <f aca="false">IF(-B5392&gt;E5392,1,0)</f>
        <v>0</v>
      </c>
      <c r="J5392" s="52" t="n">
        <f aca="false">IF(-B5392&gt;F5392,1,0)</f>
        <v>0</v>
      </c>
    </row>
    <row r="5393" customFormat="false" ht="15" hidden="false" customHeight="false" outlineLevel="0" collapsed="false">
      <c r="A5393" s="51" t="n">
        <f aca="false">Prices_MTM!A5626</f>
        <v>45685</v>
      </c>
      <c r="B5393" s="43" t="n">
        <f aca="false">Prices_MTM!I5626</f>
        <v>28499.9999999997</v>
      </c>
      <c r="C5393" s="43" t="n">
        <f aca="false">-PERCENTILE(Prices_MTM!I5376:I5625,1-Inputs!$B$8)</f>
        <v>165400</v>
      </c>
      <c r="D5393" s="43" t="n">
        <f aca="false">NORMSINV(Inputs!$B$8)*STDEV(Prices_MTM!I5376:I5625)</f>
        <v>163321.592745007</v>
      </c>
      <c r="E5393" s="43" t="n">
        <f aca="false">-PERCENTILE(Prices_MTM!I5376:I5625,1-Inputs!$B$9)</f>
        <v>229935</v>
      </c>
      <c r="F5393" s="43" t="n">
        <f aca="false">NORMSINV(Inputs!$B$9)*STDEV(Prices_MTM!I5376:I5625)</f>
        <v>230988.845354883</v>
      </c>
      <c r="G5393" s="52" t="n">
        <f aca="false">IF(-B5393&gt;C5393,1,0)</f>
        <v>0</v>
      </c>
      <c r="H5393" s="52" t="n">
        <f aca="false">IF(-B5393&gt;D5393,1,0)</f>
        <v>0</v>
      </c>
      <c r="I5393" s="52" t="n">
        <f aca="false">IF(-B5393&gt;E5393,1,0)</f>
        <v>0</v>
      </c>
      <c r="J5393" s="52" t="n">
        <f aca="false">IF(-B5393&gt;F5393,1,0)</f>
        <v>0</v>
      </c>
    </row>
    <row r="5394" customFormat="false" ht="15" hidden="false" customHeight="false" outlineLevel="0" collapsed="false">
      <c r="A5394" s="51" t="n">
        <f aca="false">Prices_MTM!A5627</f>
        <v>45686</v>
      </c>
      <c r="B5394" s="43" t="n">
        <f aca="false">Prices_MTM!I5627</f>
        <v>-71500.0000000004</v>
      </c>
      <c r="C5394" s="43" t="n">
        <f aca="false">-PERCENTILE(Prices_MTM!I5377:I5626,1-Inputs!$B$8)</f>
        <v>165400</v>
      </c>
      <c r="D5394" s="43" t="n">
        <f aca="false">NORMSINV(Inputs!$B$8)*STDEV(Prices_MTM!I5377:I5626)</f>
        <v>163273.814545954</v>
      </c>
      <c r="E5394" s="43" t="n">
        <f aca="false">-PERCENTILE(Prices_MTM!I5377:I5626,1-Inputs!$B$9)</f>
        <v>229935</v>
      </c>
      <c r="F5394" s="43" t="n">
        <f aca="false">NORMSINV(Inputs!$B$9)*STDEV(Prices_MTM!I5377:I5626)</f>
        <v>230921.271736191</v>
      </c>
      <c r="G5394" s="52" t="n">
        <f aca="false">IF(-B5394&gt;C5394,1,0)</f>
        <v>0</v>
      </c>
      <c r="H5394" s="52" t="n">
        <f aca="false">IF(-B5394&gt;D5394,1,0)</f>
        <v>0</v>
      </c>
      <c r="I5394" s="52" t="n">
        <f aca="false">IF(-B5394&gt;E5394,1,0)</f>
        <v>0</v>
      </c>
      <c r="J5394" s="52" t="n">
        <f aca="false">IF(-B5394&gt;F5394,1,0)</f>
        <v>0</v>
      </c>
    </row>
    <row r="5395" customFormat="false" ht="15" hidden="false" customHeight="false" outlineLevel="0" collapsed="false">
      <c r="A5395" s="51" t="n">
        <f aca="false">Prices_MTM!A5628</f>
        <v>45687</v>
      </c>
      <c r="B5395" s="43" t="n">
        <f aca="false">Prices_MTM!I5628</f>
        <v>-4000.00000000063</v>
      </c>
      <c r="C5395" s="43" t="n">
        <f aca="false">-PERCENTILE(Prices_MTM!I5378:I5627,1-Inputs!$B$8)</f>
        <v>165400</v>
      </c>
      <c r="D5395" s="43" t="n">
        <f aca="false">NORMSINV(Inputs!$B$8)*STDEV(Prices_MTM!I5378:I5627)</f>
        <v>163063.619665063</v>
      </c>
      <c r="E5395" s="43" t="n">
        <f aca="false">-PERCENTILE(Prices_MTM!I5378:I5627,1-Inputs!$B$9)</f>
        <v>229935</v>
      </c>
      <c r="F5395" s="43" t="n">
        <f aca="false">NORMSINV(Inputs!$B$9)*STDEV(Prices_MTM!I5378:I5627)</f>
        <v>230623.989104907</v>
      </c>
      <c r="G5395" s="52" t="n">
        <f aca="false">IF(-B5395&gt;C5395,1,0)</f>
        <v>0</v>
      </c>
      <c r="H5395" s="52" t="n">
        <f aca="false">IF(-B5395&gt;D5395,1,0)</f>
        <v>0</v>
      </c>
      <c r="I5395" s="52" t="n">
        <f aca="false">IF(-B5395&gt;E5395,1,0)</f>
        <v>0</v>
      </c>
      <c r="J5395" s="52" t="n">
        <f aca="false">IF(-B5395&gt;F5395,1,0)</f>
        <v>0</v>
      </c>
    </row>
    <row r="5396" customFormat="false" ht="15" hidden="false" customHeight="false" outlineLevel="0" collapsed="false">
      <c r="A5396" s="51" t="n">
        <f aca="false">Prices_MTM!A5629</f>
        <v>45688</v>
      </c>
      <c r="B5396" s="43" t="n">
        <f aca="false">Prices_MTM!I5629</f>
        <v>-10499.999999999</v>
      </c>
      <c r="C5396" s="43" t="n">
        <f aca="false">-PERCENTILE(Prices_MTM!I5379:I5628,1-Inputs!$B$8)</f>
        <v>165400</v>
      </c>
      <c r="D5396" s="43" t="n">
        <f aca="false">NORMSINV(Inputs!$B$8)*STDEV(Prices_MTM!I5379:I5628)</f>
        <v>162895.480244927</v>
      </c>
      <c r="E5396" s="43" t="n">
        <f aca="false">-PERCENTILE(Prices_MTM!I5379:I5628,1-Inputs!$B$9)</f>
        <v>229935</v>
      </c>
      <c r="F5396" s="43" t="n">
        <f aca="false">NORMSINV(Inputs!$B$9)*STDEV(Prices_MTM!I5379:I5628)</f>
        <v>230386.186314333</v>
      </c>
      <c r="G5396" s="52" t="n">
        <f aca="false">IF(-B5396&gt;C5396,1,0)</f>
        <v>0</v>
      </c>
      <c r="H5396" s="52" t="n">
        <f aca="false">IF(-B5396&gt;D5396,1,0)</f>
        <v>0</v>
      </c>
      <c r="I5396" s="52" t="n">
        <f aca="false">IF(-B5396&gt;E5396,1,0)</f>
        <v>0</v>
      </c>
      <c r="J5396" s="52" t="n">
        <f aca="false">IF(-B5396&gt;F5396,1,0)</f>
        <v>0</v>
      </c>
    </row>
    <row r="5397" customFormat="false" ht="15" hidden="false" customHeight="false" outlineLevel="0" collapsed="false">
      <c r="A5397" s="51" t="n">
        <f aca="false">Prices_MTM!A5630</f>
        <v>45691</v>
      </c>
      <c r="B5397" s="43" t="n">
        <f aca="false">Prices_MTM!I5630</f>
        <v>98999.9999999995</v>
      </c>
      <c r="C5397" s="43" t="n">
        <f aca="false">-PERCENTILE(Prices_MTM!I5380:I5629,1-Inputs!$B$8)</f>
        <v>165400</v>
      </c>
      <c r="D5397" s="43" t="n">
        <f aca="false">NORMSINV(Inputs!$B$8)*STDEV(Prices_MTM!I5380:I5629)</f>
        <v>162733.927495404</v>
      </c>
      <c r="E5397" s="43" t="n">
        <f aca="false">-PERCENTILE(Prices_MTM!I5380:I5629,1-Inputs!$B$9)</f>
        <v>229935</v>
      </c>
      <c r="F5397" s="43" t="n">
        <f aca="false">NORMSINV(Inputs!$B$9)*STDEV(Prices_MTM!I5380:I5629)</f>
        <v>230157.699177702</v>
      </c>
      <c r="G5397" s="52" t="n">
        <f aca="false">IF(-B5397&gt;C5397,1,0)</f>
        <v>0</v>
      </c>
      <c r="H5397" s="52" t="n">
        <f aca="false">IF(-B5397&gt;D5397,1,0)</f>
        <v>0</v>
      </c>
      <c r="I5397" s="52" t="n">
        <f aca="false">IF(-B5397&gt;E5397,1,0)</f>
        <v>0</v>
      </c>
      <c r="J5397" s="52" t="n">
        <f aca="false">IF(-B5397&gt;F5397,1,0)</f>
        <v>0</v>
      </c>
    </row>
    <row r="5398" customFormat="false" ht="15" hidden="false" customHeight="false" outlineLevel="0" collapsed="false">
      <c r="A5398" s="51" t="n">
        <f aca="false">Prices_MTM!A5631</f>
        <v>45692</v>
      </c>
      <c r="B5398" s="43" t="n">
        <f aca="false">Prices_MTM!I5631</f>
        <v>-52499.9999999991</v>
      </c>
      <c r="C5398" s="43" t="n">
        <f aca="false">-PERCENTILE(Prices_MTM!I5381:I5630,1-Inputs!$B$8)</f>
        <v>165400</v>
      </c>
      <c r="D5398" s="43" t="n">
        <f aca="false">NORMSINV(Inputs!$B$8)*STDEV(Prices_MTM!I5381:I5630)</f>
        <v>161223.241351535</v>
      </c>
      <c r="E5398" s="43" t="n">
        <f aca="false">-PERCENTILE(Prices_MTM!I5381:I5630,1-Inputs!$B$9)</f>
        <v>229935</v>
      </c>
      <c r="F5398" s="43" t="n">
        <f aca="false">NORMSINV(Inputs!$B$9)*STDEV(Prices_MTM!I5381:I5630)</f>
        <v>228021.10693536</v>
      </c>
      <c r="G5398" s="52" t="n">
        <f aca="false">IF(-B5398&gt;C5398,1,0)</f>
        <v>0</v>
      </c>
      <c r="H5398" s="52" t="n">
        <f aca="false">IF(-B5398&gt;D5398,1,0)</f>
        <v>0</v>
      </c>
      <c r="I5398" s="52" t="n">
        <f aca="false">IF(-B5398&gt;E5398,1,0)</f>
        <v>0</v>
      </c>
      <c r="J5398" s="52" t="n">
        <f aca="false">IF(-B5398&gt;F5398,1,0)</f>
        <v>0</v>
      </c>
    </row>
    <row r="5399" customFormat="false" ht="15" hidden="false" customHeight="false" outlineLevel="0" collapsed="false">
      <c r="A5399" s="51" t="n">
        <f aca="false">Prices_MTM!A5632</f>
        <v>45693</v>
      </c>
      <c r="B5399" s="43" t="n">
        <f aca="false">Prices_MTM!I5632</f>
        <v>-71500.0000000004</v>
      </c>
      <c r="C5399" s="43" t="n">
        <f aca="false">-PERCENTILE(Prices_MTM!I5382:I5631,1-Inputs!$B$8)</f>
        <v>165400</v>
      </c>
      <c r="D5399" s="43" t="n">
        <f aca="false">NORMSINV(Inputs!$B$8)*STDEV(Prices_MTM!I5382:I5631)</f>
        <v>161313.040366182</v>
      </c>
      <c r="E5399" s="43" t="n">
        <f aca="false">-PERCENTILE(Prices_MTM!I5382:I5631,1-Inputs!$B$9)</f>
        <v>229935</v>
      </c>
      <c r="F5399" s="43" t="n">
        <f aca="false">NORMSINV(Inputs!$B$9)*STDEV(Prices_MTM!I5382:I5631)</f>
        <v>228148.111395448</v>
      </c>
      <c r="G5399" s="52" t="n">
        <f aca="false">IF(-B5399&gt;C5399,1,0)</f>
        <v>0</v>
      </c>
      <c r="H5399" s="52" t="n">
        <f aca="false">IF(-B5399&gt;D5399,1,0)</f>
        <v>0</v>
      </c>
      <c r="I5399" s="52" t="n">
        <f aca="false">IF(-B5399&gt;E5399,1,0)</f>
        <v>0</v>
      </c>
      <c r="J5399" s="52" t="n">
        <f aca="false">IF(-B5399&gt;F5399,1,0)</f>
        <v>0</v>
      </c>
    </row>
    <row r="5400" customFormat="false" ht="15" hidden="false" customHeight="false" outlineLevel="0" collapsed="false">
      <c r="A5400" s="51" t="n">
        <f aca="false">Prices_MTM!A5633</f>
        <v>45694</v>
      </c>
      <c r="B5400" s="43" t="n">
        <f aca="false">Prices_MTM!I5633</f>
        <v>-33500.0000000008</v>
      </c>
      <c r="C5400" s="43" t="n">
        <f aca="false">-PERCENTILE(Prices_MTM!I5383:I5632,1-Inputs!$B$8)</f>
        <v>165400</v>
      </c>
      <c r="D5400" s="43" t="n">
        <f aca="false">NORMSINV(Inputs!$B$8)*STDEV(Prices_MTM!I5383:I5632)</f>
        <v>160704.371557034</v>
      </c>
      <c r="E5400" s="43" t="n">
        <f aca="false">-PERCENTILE(Prices_MTM!I5383:I5632,1-Inputs!$B$9)</f>
        <v>229935</v>
      </c>
      <c r="F5400" s="43" t="n">
        <f aca="false">NORMSINV(Inputs!$B$9)*STDEV(Prices_MTM!I5383:I5632)</f>
        <v>227287.259483184</v>
      </c>
      <c r="G5400" s="52" t="n">
        <f aca="false">IF(-B5400&gt;C5400,1,0)</f>
        <v>0</v>
      </c>
      <c r="H5400" s="52" t="n">
        <f aca="false">IF(-B5400&gt;D5400,1,0)</f>
        <v>0</v>
      </c>
      <c r="I5400" s="52" t="n">
        <f aca="false">IF(-B5400&gt;E5400,1,0)</f>
        <v>0</v>
      </c>
      <c r="J5400" s="52" t="n">
        <f aca="false">IF(-B5400&gt;F5400,1,0)</f>
        <v>0</v>
      </c>
    </row>
    <row r="5401" customFormat="false" ht="15" hidden="false" customHeight="false" outlineLevel="0" collapsed="false">
      <c r="A5401" s="51" t="n">
        <f aca="false">Prices_MTM!A5634</f>
        <v>45695</v>
      </c>
      <c r="B5401" s="43" t="n">
        <f aca="false">Prices_MTM!I5634</f>
        <v>27999.9999999994</v>
      </c>
      <c r="C5401" s="43" t="n">
        <f aca="false">-PERCENTILE(Prices_MTM!I5384:I5633,1-Inputs!$B$8)</f>
        <v>165400</v>
      </c>
      <c r="D5401" s="43" t="n">
        <f aca="false">NORMSINV(Inputs!$B$8)*STDEV(Prices_MTM!I5384:I5633)</f>
        <v>160414.034438195</v>
      </c>
      <c r="E5401" s="43" t="n">
        <f aca="false">-PERCENTILE(Prices_MTM!I5384:I5633,1-Inputs!$B$9)</f>
        <v>229935</v>
      </c>
      <c r="F5401" s="43" t="n">
        <f aca="false">NORMSINV(Inputs!$B$9)*STDEV(Prices_MTM!I5384:I5633)</f>
        <v>226876.630155383</v>
      </c>
      <c r="G5401" s="52" t="n">
        <f aca="false">IF(-B5401&gt;C5401,1,0)</f>
        <v>0</v>
      </c>
      <c r="H5401" s="52" t="n">
        <f aca="false">IF(-B5401&gt;D5401,1,0)</f>
        <v>0</v>
      </c>
      <c r="I5401" s="52" t="n">
        <f aca="false">IF(-B5401&gt;E5401,1,0)</f>
        <v>0</v>
      </c>
      <c r="J5401" s="52" t="n">
        <f aca="false">IF(-B5401&gt;F5401,1,0)</f>
        <v>0</v>
      </c>
    </row>
    <row r="5402" customFormat="false" ht="15" hidden="false" customHeight="false" outlineLevel="0" collapsed="false">
      <c r="A5402" s="51" t="n">
        <f aca="false">Prices_MTM!A5635</f>
        <v>45698</v>
      </c>
      <c r="B5402" s="43" t="n">
        <f aca="false">Prices_MTM!I5635</f>
        <v>63500.0000000012</v>
      </c>
      <c r="C5402" s="43" t="n">
        <f aca="false">-PERCENTILE(Prices_MTM!I5385:I5634,1-Inputs!$B$8)</f>
        <v>165400</v>
      </c>
      <c r="D5402" s="43" t="n">
        <f aca="false">NORMSINV(Inputs!$B$8)*STDEV(Prices_MTM!I5385:I5634)</f>
        <v>159744.696639225</v>
      </c>
      <c r="E5402" s="43" t="n">
        <f aca="false">-PERCENTILE(Prices_MTM!I5385:I5634,1-Inputs!$B$9)</f>
        <v>229935</v>
      </c>
      <c r="F5402" s="43" t="n">
        <f aca="false">NORMSINV(Inputs!$B$9)*STDEV(Prices_MTM!I5385:I5634)</f>
        <v>225929.972933041</v>
      </c>
      <c r="G5402" s="52" t="n">
        <f aca="false">IF(-B5402&gt;C5402,1,0)</f>
        <v>0</v>
      </c>
      <c r="H5402" s="52" t="n">
        <f aca="false">IF(-B5402&gt;D5402,1,0)</f>
        <v>0</v>
      </c>
      <c r="I5402" s="52" t="n">
        <f aca="false">IF(-B5402&gt;E5402,1,0)</f>
        <v>0</v>
      </c>
      <c r="J5402" s="52" t="n">
        <f aca="false">IF(-B5402&gt;F5402,1,0)</f>
        <v>0</v>
      </c>
    </row>
    <row r="5403" customFormat="false" ht="15" hidden="false" customHeight="false" outlineLevel="0" collapsed="false">
      <c r="A5403" s="51" t="n">
        <f aca="false">Prices_MTM!A5636</f>
        <v>45699</v>
      </c>
      <c r="B5403" s="43" t="n">
        <f aca="false">Prices_MTM!I5636</f>
        <v>22999.9999999997</v>
      </c>
      <c r="C5403" s="43" t="n">
        <f aca="false">-PERCENTILE(Prices_MTM!I5386:I5635,1-Inputs!$B$8)</f>
        <v>165400</v>
      </c>
      <c r="D5403" s="43" t="n">
        <f aca="false">NORMSINV(Inputs!$B$8)*STDEV(Prices_MTM!I5386:I5635)</f>
        <v>159082.728665134</v>
      </c>
      <c r="E5403" s="43" t="n">
        <f aca="false">-PERCENTILE(Prices_MTM!I5386:I5635,1-Inputs!$B$9)</f>
        <v>229935</v>
      </c>
      <c r="F5403" s="43" t="n">
        <f aca="false">NORMSINV(Inputs!$B$9)*STDEV(Prices_MTM!I5386:I5635)</f>
        <v>224993.738994667</v>
      </c>
      <c r="G5403" s="52" t="n">
        <f aca="false">IF(-B5403&gt;C5403,1,0)</f>
        <v>0</v>
      </c>
      <c r="H5403" s="52" t="n">
        <f aca="false">IF(-B5403&gt;D5403,1,0)</f>
        <v>0</v>
      </c>
      <c r="I5403" s="52" t="n">
        <f aca="false">IF(-B5403&gt;E5403,1,0)</f>
        <v>0</v>
      </c>
      <c r="J5403" s="52" t="n">
        <f aca="false">IF(-B5403&gt;F5403,1,0)</f>
        <v>0</v>
      </c>
    </row>
    <row r="5404" customFormat="false" ht="15" hidden="false" customHeight="false" outlineLevel="0" collapsed="false">
      <c r="A5404" s="51" t="n">
        <f aca="false">Prices_MTM!A5637</f>
        <v>45700</v>
      </c>
      <c r="B5404" s="43" t="n">
        <f aca="false">Prices_MTM!I5637</f>
        <v>-81499.9999999998</v>
      </c>
      <c r="C5404" s="43" t="n">
        <f aca="false">-PERCENTILE(Prices_MTM!I5387:I5636,1-Inputs!$B$8)</f>
        <v>165400</v>
      </c>
      <c r="D5404" s="43" t="n">
        <f aca="false">NORMSINV(Inputs!$B$8)*STDEV(Prices_MTM!I5387:I5636)</f>
        <v>159065.57715912</v>
      </c>
      <c r="E5404" s="43" t="n">
        <f aca="false">-PERCENTILE(Prices_MTM!I5387:I5636,1-Inputs!$B$9)</f>
        <v>229935</v>
      </c>
      <c r="F5404" s="43" t="n">
        <f aca="false">NORMSINV(Inputs!$B$9)*STDEV(Prices_MTM!I5387:I5636)</f>
        <v>224969.481292401</v>
      </c>
      <c r="G5404" s="52" t="n">
        <f aca="false">IF(-B5404&gt;C5404,1,0)</f>
        <v>0</v>
      </c>
      <c r="H5404" s="52" t="n">
        <f aca="false">IF(-B5404&gt;D5404,1,0)</f>
        <v>0</v>
      </c>
      <c r="I5404" s="52" t="n">
        <f aca="false">IF(-B5404&gt;E5404,1,0)</f>
        <v>0</v>
      </c>
      <c r="J5404" s="52" t="n">
        <f aca="false">IF(-B5404&gt;F5404,1,0)</f>
        <v>0</v>
      </c>
    </row>
    <row r="5405" customFormat="false" ht="15" hidden="false" customHeight="false" outlineLevel="0" collapsed="false">
      <c r="A5405" s="51" t="n">
        <f aca="false">Prices_MTM!A5638</f>
        <v>45701</v>
      </c>
      <c r="B5405" s="43" t="n">
        <f aca="false">Prices_MTM!I5638</f>
        <v>-17500.0000000004</v>
      </c>
      <c r="C5405" s="43" t="n">
        <f aca="false">-PERCENTILE(Prices_MTM!I5388:I5637,1-Inputs!$B$8)</f>
        <v>165400</v>
      </c>
      <c r="D5405" s="43" t="n">
        <f aca="false">NORMSINV(Inputs!$B$8)*STDEV(Prices_MTM!I5388:I5637)</f>
        <v>159169.921214077</v>
      </c>
      <c r="E5405" s="43" t="n">
        <f aca="false">-PERCENTILE(Prices_MTM!I5388:I5637,1-Inputs!$B$9)</f>
        <v>229935</v>
      </c>
      <c r="F5405" s="43" t="n">
        <f aca="false">NORMSINV(Inputs!$B$9)*STDEV(Prices_MTM!I5388:I5637)</f>
        <v>225117.05708057</v>
      </c>
      <c r="G5405" s="52" t="n">
        <f aca="false">IF(-B5405&gt;C5405,1,0)</f>
        <v>0</v>
      </c>
      <c r="H5405" s="52" t="n">
        <f aca="false">IF(-B5405&gt;D5405,1,0)</f>
        <v>0</v>
      </c>
      <c r="I5405" s="52" t="n">
        <f aca="false">IF(-B5405&gt;E5405,1,0)</f>
        <v>0</v>
      </c>
      <c r="J5405" s="52" t="n">
        <f aca="false">IF(-B5405&gt;F5405,1,0)</f>
        <v>0</v>
      </c>
    </row>
    <row r="5406" customFormat="false" ht="15" hidden="false" customHeight="false" outlineLevel="0" collapsed="false">
      <c r="A5406" s="51" t="n">
        <f aca="false">Prices_MTM!A5639</f>
        <v>45702</v>
      </c>
      <c r="B5406" s="43" t="n">
        <f aca="false">Prices_MTM!I5639</f>
        <v>-39999.9999999999</v>
      </c>
      <c r="C5406" s="43" t="n">
        <f aca="false">-PERCENTILE(Prices_MTM!I5389:I5638,1-Inputs!$B$8)</f>
        <v>165400</v>
      </c>
      <c r="D5406" s="43" t="n">
        <f aca="false">NORMSINV(Inputs!$B$8)*STDEV(Prices_MTM!I5389:I5638)</f>
        <v>159180.040575106</v>
      </c>
      <c r="E5406" s="43" t="n">
        <f aca="false">-PERCENTILE(Prices_MTM!I5389:I5638,1-Inputs!$B$9)</f>
        <v>229935</v>
      </c>
      <c r="F5406" s="43" t="n">
        <f aca="false">NORMSINV(Inputs!$B$9)*STDEV(Prices_MTM!I5389:I5638)</f>
        <v>225131.369085984</v>
      </c>
      <c r="G5406" s="52" t="n">
        <f aca="false">IF(-B5406&gt;C5406,1,0)</f>
        <v>0</v>
      </c>
      <c r="H5406" s="52" t="n">
        <f aca="false">IF(-B5406&gt;D5406,1,0)</f>
        <v>0</v>
      </c>
      <c r="I5406" s="52" t="n">
        <f aca="false">IF(-B5406&gt;E5406,1,0)</f>
        <v>0</v>
      </c>
      <c r="J5406" s="52" t="n">
        <f aca="false">IF(-B5406&gt;F5406,1,0)</f>
        <v>0</v>
      </c>
    </row>
    <row r="5407" customFormat="false" ht="15" hidden="false" customHeight="false" outlineLevel="0" collapsed="false">
      <c r="A5407" s="51" t="n">
        <f aca="false">Prices_MTM!A5640</f>
        <v>45706</v>
      </c>
      <c r="B5407" s="43" t="n">
        <f aca="false">Prices_MTM!I5640</f>
        <v>52499.9999999999</v>
      </c>
      <c r="C5407" s="43" t="n">
        <f aca="false">-PERCENTILE(Prices_MTM!I5390:I5639,1-Inputs!$B$8)</f>
        <v>165400</v>
      </c>
      <c r="D5407" s="43" t="n">
        <f aca="false">NORMSINV(Inputs!$B$8)*STDEV(Prices_MTM!I5390:I5639)</f>
        <v>159232.993096431</v>
      </c>
      <c r="E5407" s="43" t="n">
        <f aca="false">-PERCENTILE(Prices_MTM!I5390:I5639,1-Inputs!$B$9)</f>
        <v>229935</v>
      </c>
      <c r="F5407" s="43" t="n">
        <f aca="false">NORMSINV(Inputs!$B$9)*STDEV(Prices_MTM!I5390:I5639)</f>
        <v>225206.26084741</v>
      </c>
      <c r="G5407" s="52" t="n">
        <f aca="false">IF(-B5407&gt;C5407,1,0)</f>
        <v>0</v>
      </c>
      <c r="H5407" s="52" t="n">
        <f aca="false">IF(-B5407&gt;D5407,1,0)</f>
        <v>0</v>
      </c>
      <c r="I5407" s="52" t="n">
        <f aca="false">IF(-B5407&gt;E5407,1,0)</f>
        <v>0</v>
      </c>
      <c r="J5407" s="52" t="n">
        <f aca="false">IF(-B5407&gt;F5407,1,0)</f>
        <v>0</v>
      </c>
    </row>
    <row r="5408" customFormat="false" ht="15" hidden="false" customHeight="false" outlineLevel="0" collapsed="false">
      <c r="A5408" s="51" t="n">
        <f aca="false">Prices_MTM!A5641</f>
        <v>45707</v>
      </c>
      <c r="B5408" s="43" t="n">
        <f aca="false">Prices_MTM!I5641</f>
        <v>43000</v>
      </c>
      <c r="C5408" s="43" t="n">
        <f aca="false">-PERCENTILE(Prices_MTM!I5391:I5640,1-Inputs!$B$8)</f>
        <v>165400</v>
      </c>
      <c r="D5408" s="43" t="n">
        <f aca="false">NORMSINV(Inputs!$B$8)*STDEV(Prices_MTM!I5391:I5640)</f>
        <v>158561.20140251</v>
      </c>
      <c r="E5408" s="43" t="n">
        <f aca="false">-PERCENTILE(Prices_MTM!I5391:I5640,1-Inputs!$B$9)</f>
        <v>229935</v>
      </c>
      <c r="F5408" s="43" t="n">
        <f aca="false">NORMSINV(Inputs!$B$9)*STDEV(Prices_MTM!I5391:I5640)</f>
        <v>224256.13303461</v>
      </c>
      <c r="G5408" s="52" t="n">
        <f aca="false">IF(-B5408&gt;C5408,1,0)</f>
        <v>0</v>
      </c>
      <c r="H5408" s="52" t="n">
        <f aca="false">IF(-B5408&gt;D5408,1,0)</f>
        <v>0</v>
      </c>
      <c r="I5408" s="52" t="n">
        <f aca="false">IF(-B5408&gt;E5408,1,0)</f>
        <v>0</v>
      </c>
      <c r="J5408" s="52" t="n">
        <f aca="false">IF(-B5408&gt;F5408,1,0)</f>
        <v>0</v>
      </c>
    </row>
    <row r="5409" customFormat="false" ht="15" hidden="false" customHeight="false" outlineLevel="0" collapsed="false">
      <c r="A5409" s="51" t="n">
        <f aca="false">Prices_MTM!A5642</f>
        <v>45708</v>
      </c>
      <c r="B5409" s="43" t="n">
        <f aca="false">Prices_MTM!I5642</f>
        <v>-500.000000000255</v>
      </c>
      <c r="C5409" s="43" t="n">
        <f aca="false">-PERCENTILE(Prices_MTM!I5392:I5641,1-Inputs!$B$8)</f>
        <v>165400</v>
      </c>
      <c r="D5409" s="43" t="n">
        <f aca="false">NORMSINV(Inputs!$B$8)*STDEV(Prices_MTM!I5392:I5641)</f>
        <v>158593.062144543</v>
      </c>
      <c r="E5409" s="43" t="n">
        <f aca="false">-PERCENTILE(Prices_MTM!I5392:I5641,1-Inputs!$B$9)</f>
        <v>229935</v>
      </c>
      <c r="F5409" s="43" t="n">
        <f aca="false">NORMSINV(Inputs!$B$9)*STDEV(Prices_MTM!I5392:I5641)</f>
        <v>224301.194290079</v>
      </c>
      <c r="G5409" s="52" t="n">
        <f aca="false">IF(-B5409&gt;C5409,1,0)</f>
        <v>0</v>
      </c>
      <c r="H5409" s="52" t="n">
        <f aca="false">IF(-B5409&gt;D5409,1,0)</f>
        <v>0</v>
      </c>
      <c r="I5409" s="52" t="n">
        <f aca="false">IF(-B5409&gt;E5409,1,0)</f>
        <v>0</v>
      </c>
      <c r="J5409" s="52" t="n">
        <f aca="false">IF(-B5409&gt;F5409,1,0)</f>
        <v>0</v>
      </c>
    </row>
    <row r="5410" customFormat="false" ht="15" hidden="false" customHeight="false" outlineLevel="0" collapsed="false">
      <c r="A5410" s="51" t="n">
        <f aca="false">Prices_MTM!A5643</f>
        <v>45709</v>
      </c>
      <c r="B5410" s="43" t="n">
        <f aca="false">Prices_MTM!I5643</f>
        <v>-112499.999999999</v>
      </c>
      <c r="C5410" s="43" t="n">
        <f aca="false">-PERCENTILE(Prices_MTM!I5393:I5642,1-Inputs!$B$8)</f>
        <v>165400</v>
      </c>
      <c r="D5410" s="43" t="n">
        <f aca="false">NORMSINV(Inputs!$B$8)*STDEV(Prices_MTM!I5393:I5642)</f>
        <v>158591.575172533</v>
      </c>
      <c r="E5410" s="43" t="n">
        <f aca="false">-PERCENTILE(Prices_MTM!I5393:I5642,1-Inputs!$B$9)</f>
        <v>229935</v>
      </c>
      <c r="F5410" s="43" t="n">
        <f aca="false">NORMSINV(Inputs!$B$9)*STDEV(Prices_MTM!I5393:I5642)</f>
        <v>224299.09123719</v>
      </c>
      <c r="G5410" s="52" t="n">
        <f aca="false">IF(-B5410&gt;C5410,1,0)</f>
        <v>0</v>
      </c>
      <c r="H5410" s="52" t="n">
        <f aca="false">IF(-B5410&gt;D5410,1,0)</f>
        <v>0</v>
      </c>
      <c r="I5410" s="52" t="n">
        <f aca="false">IF(-B5410&gt;E5410,1,0)</f>
        <v>0</v>
      </c>
      <c r="J5410" s="52" t="n">
        <f aca="false">IF(-B5410&gt;F5410,1,0)</f>
        <v>0</v>
      </c>
    </row>
    <row r="5411" customFormat="false" ht="15" hidden="false" customHeight="false" outlineLevel="0" collapsed="false">
      <c r="A5411" s="51" t="n">
        <f aca="false">Prices_MTM!A5644</f>
        <v>45712</v>
      </c>
      <c r="B5411" s="43" t="n">
        <f aca="false">Prices_MTM!I5644</f>
        <v>33500.0000000001</v>
      </c>
      <c r="C5411" s="43" t="n">
        <f aca="false">-PERCENTILE(Prices_MTM!I5394:I5643,1-Inputs!$B$8)</f>
        <v>165400</v>
      </c>
      <c r="D5411" s="43" t="n">
        <f aca="false">NORMSINV(Inputs!$B$8)*STDEV(Prices_MTM!I5394:I5643)</f>
        <v>158923.964113929</v>
      </c>
      <c r="E5411" s="43" t="n">
        <f aca="false">-PERCENTILE(Prices_MTM!I5394:I5643,1-Inputs!$B$9)</f>
        <v>229935</v>
      </c>
      <c r="F5411" s="43" t="n">
        <f aca="false">NORMSINV(Inputs!$B$9)*STDEV(Prices_MTM!I5394:I5643)</f>
        <v>224769.195260125</v>
      </c>
      <c r="G5411" s="52" t="n">
        <f aca="false">IF(-B5411&gt;C5411,1,0)</f>
        <v>0</v>
      </c>
      <c r="H5411" s="52" t="n">
        <f aca="false">IF(-B5411&gt;D5411,1,0)</f>
        <v>0</v>
      </c>
      <c r="I5411" s="52" t="n">
        <f aca="false">IF(-B5411&gt;E5411,1,0)</f>
        <v>0</v>
      </c>
      <c r="J5411" s="52" t="n">
        <f aca="false">IF(-B5411&gt;F5411,1,0)</f>
        <v>0</v>
      </c>
    </row>
    <row r="5412" customFormat="false" ht="15" hidden="false" customHeight="false" outlineLevel="0" collapsed="false">
      <c r="A5412" s="51" t="n">
        <f aca="false">Prices_MTM!A5645</f>
        <v>45713</v>
      </c>
      <c r="B5412" s="43" t="n">
        <f aca="false">Prices_MTM!I5645</f>
        <v>-102000</v>
      </c>
      <c r="C5412" s="43" t="n">
        <f aca="false">-PERCENTILE(Prices_MTM!I5395:I5644,1-Inputs!$B$8)</f>
        <v>165400</v>
      </c>
      <c r="D5412" s="43" t="n">
        <f aca="false">NORMSINV(Inputs!$B$8)*STDEV(Prices_MTM!I5395:I5644)</f>
        <v>158603.130723033</v>
      </c>
      <c r="E5412" s="43" t="n">
        <f aca="false">-PERCENTILE(Prices_MTM!I5395:I5644,1-Inputs!$B$9)</f>
        <v>229935</v>
      </c>
      <c r="F5412" s="43" t="n">
        <f aca="false">NORMSINV(Inputs!$B$9)*STDEV(Prices_MTM!I5395:I5644)</f>
        <v>224315.434472781</v>
      </c>
      <c r="G5412" s="52" t="n">
        <f aca="false">IF(-B5412&gt;C5412,1,0)</f>
        <v>0</v>
      </c>
      <c r="H5412" s="52" t="n">
        <f aca="false">IF(-B5412&gt;D5412,1,0)</f>
        <v>0</v>
      </c>
      <c r="I5412" s="52" t="n">
        <f aca="false">IF(-B5412&gt;E5412,1,0)</f>
        <v>0</v>
      </c>
      <c r="J5412" s="52" t="n">
        <f aca="false">IF(-B5412&gt;F5412,1,0)</f>
        <v>0</v>
      </c>
    </row>
    <row r="5413" customFormat="false" ht="15" hidden="false" customHeight="false" outlineLevel="0" collapsed="false">
      <c r="A5413" s="51" t="n">
        <f aca="false">Prices_MTM!A5646</f>
        <v>45714</v>
      </c>
      <c r="B5413" s="43" t="n">
        <f aca="false">Prices_MTM!I5646</f>
        <v>-46999.9999999999</v>
      </c>
      <c r="C5413" s="43" t="n">
        <f aca="false">-PERCENTILE(Prices_MTM!I5396:I5645,1-Inputs!$B$8)</f>
        <v>165400</v>
      </c>
      <c r="D5413" s="43" t="n">
        <f aca="false">NORMSINV(Inputs!$B$8)*STDEV(Prices_MTM!I5396:I5645)</f>
        <v>158251.771691294</v>
      </c>
      <c r="E5413" s="43" t="n">
        <f aca="false">-PERCENTILE(Prices_MTM!I5396:I5645,1-Inputs!$B$9)</f>
        <v>229935</v>
      </c>
      <c r="F5413" s="43" t="n">
        <f aca="false">NORMSINV(Inputs!$B$9)*STDEV(Prices_MTM!I5396:I5645)</f>
        <v>223818.500689059</v>
      </c>
      <c r="G5413" s="52" t="n">
        <f aca="false">IF(-B5413&gt;C5413,1,0)</f>
        <v>0</v>
      </c>
      <c r="H5413" s="52" t="n">
        <f aca="false">IF(-B5413&gt;D5413,1,0)</f>
        <v>0</v>
      </c>
      <c r="I5413" s="52" t="n">
        <f aca="false">IF(-B5413&gt;E5413,1,0)</f>
        <v>0</v>
      </c>
      <c r="J5413" s="52" t="n">
        <f aca="false">IF(-B5413&gt;F5413,1,0)</f>
        <v>0</v>
      </c>
    </row>
    <row r="5414" customFormat="false" ht="15" hidden="false" customHeight="false" outlineLevel="0" collapsed="false">
      <c r="A5414" s="51" t="n">
        <f aca="false">Prices_MTM!A5647</f>
        <v>45715</v>
      </c>
      <c r="B5414" s="43" t="n">
        <f aca="false">Prices_MTM!I5647</f>
        <v>98999.9999999995</v>
      </c>
      <c r="C5414" s="43" t="n">
        <f aca="false">-PERCENTILE(Prices_MTM!I5397:I5646,1-Inputs!$B$8)</f>
        <v>165400</v>
      </c>
      <c r="D5414" s="43" t="n">
        <f aca="false">NORMSINV(Inputs!$B$8)*STDEV(Prices_MTM!I5397:I5646)</f>
        <v>158029.67182145</v>
      </c>
      <c r="E5414" s="43" t="n">
        <f aca="false">-PERCENTILE(Prices_MTM!I5397:I5646,1-Inputs!$B$9)</f>
        <v>229935</v>
      </c>
      <c r="F5414" s="43" t="n">
        <f aca="false">NORMSINV(Inputs!$B$9)*STDEV(Prices_MTM!I5397:I5646)</f>
        <v>223504.380604712</v>
      </c>
      <c r="G5414" s="52" t="n">
        <f aca="false">IF(-B5414&gt;C5414,1,0)</f>
        <v>0</v>
      </c>
      <c r="H5414" s="52" t="n">
        <f aca="false">IF(-B5414&gt;D5414,1,0)</f>
        <v>0</v>
      </c>
      <c r="I5414" s="52" t="n">
        <f aca="false">IF(-B5414&gt;E5414,1,0)</f>
        <v>0</v>
      </c>
      <c r="J5414" s="52" t="n">
        <f aca="false">IF(-B5414&gt;F5414,1,0)</f>
        <v>0</v>
      </c>
    </row>
    <row r="5415" customFormat="false" ht="15" hidden="false" customHeight="false" outlineLevel="0" collapsed="false">
      <c r="A5415" s="51" t="n">
        <f aca="false">Prices_MTM!A5648</f>
        <v>45716</v>
      </c>
      <c r="B5415" s="43" t="n">
        <f aca="false">Prices_MTM!I5648</f>
        <v>-52500.0000000006</v>
      </c>
      <c r="C5415" s="43" t="n">
        <f aca="false">-PERCENTILE(Prices_MTM!I5398:I5647,1-Inputs!$B$8)</f>
        <v>165400</v>
      </c>
      <c r="D5415" s="43" t="n">
        <f aca="false">NORMSINV(Inputs!$B$8)*STDEV(Prices_MTM!I5398:I5647)</f>
        <v>158121.705061862</v>
      </c>
      <c r="E5415" s="43" t="n">
        <f aca="false">-PERCENTILE(Prices_MTM!I5398:I5647,1-Inputs!$B$9)</f>
        <v>229935</v>
      </c>
      <c r="F5415" s="43" t="n">
        <f aca="false">NORMSINV(Inputs!$B$9)*STDEV(Prices_MTM!I5398:I5647)</f>
        <v>223634.544972935</v>
      </c>
      <c r="G5415" s="52" t="n">
        <f aca="false">IF(-B5415&gt;C5415,1,0)</f>
        <v>0</v>
      </c>
      <c r="H5415" s="52" t="n">
        <f aca="false">IF(-B5415&gt;D5415,1,0)</f>
        <v>0</v>
      </c>
      <c r="I5415" s="52" t="n">
        <f aca="false">IF(-B5415&gt;E5415,1,0)</f>
        <v>0</v>
      </c>
      <c r="J5415" s="52" t="n">
        <f aca="false">IF(-B5415&gt;F5415,1,0)</f>
        <v>0</v>
      </c>
    </row>
    <row r="5416" customFormat="false" ht="15" hidden="false" customHeight="false" outlineLevel="0" collapsed="false">
      <c r="A5416" s="51" t="n">
        <f aca="false">Prices_MTM!A5649</f>
        <v>45719</v>
      </c>
      <c r="B5416" s="43" t="n">
        <f aca="false">Prices_MTM!I5649</f>
        <v>-38499.9999999998</v>
      </c>
      <c r="C5416" s="43" t="n">
        <f aca="false">-PERCENTILE(Prices_MTM!I5399:I5648,1-Inputs!$B$8)</f>
        <v>165400</v>
      </c>
      <c r="D5416" s="43" t="n">
        <f aca="false">NORMSINV(Inputs!$B$8)*STDEV(Prices_MTM!I5399:I5648)</f>
        <v>158199.005069923</v>
      </c>
      <c r="E5416" s="43" t="n">
        <f aca="false">-PERCENTILE(Prices_MTM!I5399:I5648,1-Inputs!$B$9)</f>
        <v>229935</v>
      </c>
      <c r="F5416" s="43" t="n">
        <f aca="false">NORMSINV(Inputs!$B$9)*STDEV(Prices_MTM!I5399:I5648)</f>
        <v>223743.871849486</v>
      </c>
      <c r="G5416" s="52" t="n">
        <f aca="false">IF(-B5416&gt;C5416,1,0)</f>
        <v>0</v>
      </c>
      <c r="H5416" s="52" t="n">
        <f aca="false">IF(-B5416&gt;D5416,1,0)</f>
        <v>0</v>
      </c>
      <c r="I5416" s="52" t="n">
        <f aca="false">IF(-B5416&gt;E5416,1,0)</f>
        <v>0</v>
      </c>
      <c r="J5416" s="52" t="n">
        <f aca="false">IF(-B5416&gt;F5416,1,0)</f>
        <v>0</v>
      </c>
    </row>
    <row r="5417" customFormat="false" ht="15" hidden="false" customHeight="false" outlineLevel="0" collapsed="false">
      <c r="A5417" s="51" t="n">
        <f aca="false">Prices_MTM!A5650</f>
        <v>45720</v>
      </c>
      <c r="B5417" s="43" t="n">
        <f aca="false">Prices_MTM!I5650</f>
        <v>10999.9999999999</v>
      </c>
      <c r="C5417" s="43" t="n">
        <f aca="false">-PERCENTILE(Prices_MTM!I5400:I5649,1-Inputs!$B$8)</f>
        <v>165400</v>
      </c>
      <c r="D5417" s="43" t="n">
        <f aca="false">NORMSINV(Inputs!$B$8)*STDEV(Prices_MTM!I5400:I5649)</f>
        <v>158227.08307573</v>
      </c>
      <c r="E5417" s="43" t="n">
        <f aca="false">-PERCENTILE(Prices_MTM!I5400:I5649,1-Inputs!$B$9)</f>
        <v>229935</v>
      </c>
      <c r="F5417" s="43" t="n">
        <f aca="false">NORMSINV(Inputs!$B$9)*STDEV(Prices_MTM!I5400:I5649)</f>
        <v>223783.583108923</v>
      </c>
      <c r="G5417" s="52" t="n">
        <f aca="false">IF(-B5417&gt;C5417,1,0)</f>
        <v>0</v>
      </c>
      <c r="H5417" s="52" t="n">
        <f aca="false">IF(-B5417&gt;D5417,1,0)</f>
        <v>0</v>
      </c>
      <c r="I5417" s="52" t="n">
        <f aca="false">IF(-B5417&gt;E5417,1,0)</f>
        <v>0</v>
      </c>
      <c r="J5417" s="52" t="n">
        <f aca="false">IF(-B5417&gt;F5417,1,0)</f>
        <v>0</v>
      </c>
    </row>
    <row r="5418" customFormat="false" ht="15" hidden="false" customHeight="false" outlineLevel="0" collapsed="false">
      <c r="A5418" s="51" t="n">
        <f aca="false">Prices_MTM!A5651</f>
        <v>45721</v>
      </c>
      <c r="B5418" s="43" t="n">
        <f aca="false">Prices_MTM!I5651</f>
        <v>-119500</v>
      </c>
      <c r="C5418" s="43" t="n">
        <f aca="false">-PERCENTILE(Prices_MTM!I5401:I5650,1-Inputs!$B$8)</f>
        <v>165400</v>
      </c>
      <c r="D5418" s="43" t="n">
        <f aca="false">NORMSINV(Inputs!$B$8)*STDEV(Prices_MTM!I5401:I5650)</f>
        <v>157741.763806721</v>
      </c>
      <c r="E5418" s="43" t="n">
        <f aca="false">-PERCENTILE(Prices_MTM!I5401:I5650,1-Inputs!$B$9)</f>
        <v>229935</v>
      </c>
      <c r="F5418" s="43" t="n">
        <f aca="false">NORMSINV(Inputs!$B$9)*STDEV(Prices_MTM!I5401:I5650)</f>
        <v>223097.186805209</v>
      </c>
      <c r="G5418" s="52" t="n">
        <f aca="false">IF(-B5418&gt;C5418,1,0)</f>
        <v>0</v>
      </c>
      <c r="H5418" s="52" t="n">
        <f aca="false">IF(-B5418&gt;D5418,1,0)</f>
        <v>0</v>
      </c>
      <c r="I5418" s="52" t="n">
        <f aca="false">IF(-B5418&gt;E5418,1,0)</f>
        <v>0</v>
      </c>
      <c r="J5418" s="52" t="n">
        <f aca="false">IF(-B5418&gt;F5418,1,0)</f>
        <v>0</v>
      </c>
    </row>
    <row r="5419" customFormat="false" ht="15" hidden="false" customHeight="false" outlineLevel="0" collapsed="false">
      <c r="A5419" s="51" t="n">
        <f aca="false">Prices_MTM!A5652</f>
        <v>45722</v>
      </c>
      <c r="B5419" s="43" t="n">
        <f aca="false">Prices_MTM!I5652</f>
        <v>-3999.9999999992</v>
      </c>
      <c r="C5419" s="43" t="n">
        <f aca="false">-PERCENTILE(Prices_MTM!I5402:I5651,1-Inputs!$B$8)</f>
        <v>165400</v>
      </c>
      <c r="D5419" s="43" t="n">
        <f aca="false">NORMSINV(Inputs!$B$8)*STDEV(Prices_MTM!I5402:I5651)</f>
        <v>157852.548471398</v>
      </c>
      <c r="E5419" s="43" t="n">
        <f aca="false">-PERCENTILE(Prices_MTM!I5402:I5651,1-Inputs!$B$9)</f>
        <v>229935</v>
      </c>
      <c r="F5419" s="43" t="n">
        <f aca="false">NORMSINV(Inputs!$B$9)*STDEV(Prices_MTM!I5402:I5651)</f>
        <v>223253.871670612</v>
      </c>
      <c r="G5419" s="52" t="n">
        <f aca="false">IF(-B5419&gt;C5419,1,0)</f>
        <v>0</v>
      </c>
      <c r="H5419" s="52" t="n">
        <f aca="false">IF(-B5419&gt;D5419,1,0)</f>
        <v>0</v>
      </c>
      <c r="I5419" s="52" t="n">
        <f aca="false">IF(-B5419&gt;E5419,1,0)</f>
        <v>0</v>
      </c>
      <c r="J5419" s="52" t="n">
        <f aca="false">IF(-B5419&gt;F5419,1,0)</f>
        <v>0</v>
      </c>
    </row>
    <row r="5420" customFormat="false" ht="15" hidden="false" customHeight="false" outlineLevel="0" collapsed="false">
      <c r="A5420" s="51" t="n">
        <f aca="false">Prices_MTM!A5653</f>
        <v>45723</v>
      </c>
      <c r="B5420" s="43" t="n">
        <f aca="false">Prices_MTM!I5653</f>
        <v>-3499.99999999965</v>
      </c>
      <c r="C5420" s="43" t="n">
        <f aca="false">-PERCENTILE(Prices_MTM!I5403:I5652,1-Inputs!$B$8)</f>
        <v>165400</v>
      </c>
      <c r="D5420" s="43" t="n">
        <f aca="false">NORMSINV(Inputs!$B$8)*STDEV(Prices_MTM!I5403:I5652)</f>
        <v>157177.142605199</v>
      </c>
      <c r="E5420" s="43" t="n">
        <f aca="false">-PERCENTILE(Prices_MTM!I5403:I5652,1-Inputs!$B$9)</f>
        <v>229935</v>
      </c>
      <c r="F5420" s="43" t="n">
        <f aca="false">NORMSINV(Inputs!$B$9)*STDEV(Prices_MTM!I5403:I5652)</f>
        <v>222298.632264989</v>
      </c>
      <c r="G5420" s="52" t="n">
        <f aca="false">IF(-B5420&gt;C5420,1,0)</f>
        <v>0</v>
      </c>
      <c r="H5420" s="52" t="n">
        <f aca="false">IF(-B5420&gt;D5420,1,0)</f>
        <v>0</v>
      </c>
      <c r="I5420" s="52" t="n">
        <f aca="false">IF(-B5420&gt;E5420,1,0)</f>
        <v>0</v>
      </c>
      <c r="J5420" s="52" t="n">
        <f aca="false">IF(-B5420&gt;F5420,1,0)</f>
        <v>0</v>
      </c>
    </row>
    <row r="5421" customFormat="false" ht="15" hidden="false" customHeight="false" outlineLevel="0" collapsed="false">
      <c r="A5421" s="51" t="n">
        <f aca="false">Prices_MTM!A5654</f>
        <v>45726</v>
      </c>
      <c r="B5421" s="43" t="n">
        <f aca="false">Prices_MTM!I5654</f>
        <v>-27500.0000000006</v>
      </c>
      <c r="C5421" s="43" t="n">
        <f aca="false">-PERCENTILE(Prices_MTM!I5404:I5653,1-Inputs!$B$8)</f>
        <v>165400</v>
      </c>
      <c r="D5421" s="43" t="n">
        <f aca="false">NORMSINV(Inputs!$B$8)*STDEV(Prices_MTM!I5404:I5653)</f>
        <v>157099.604866449</v>
      </c>
      <c r="E5421" s="43" t="n">
        <f aca="false">-PERCENTILE(Prices_MTM!I5404:I5653,1-Inputs!$B$9)</f>
        <v>229935</v>
      </c>
      <c r="F5421" s="43" t="n">
        <f aca="false">NORMSINV(Inputs!$B$9)*STDEV(Prices_MTM!I5404:I5653)</f>
        <v>222188.96916139</v>
      </c>
      <c r="G5421" s="52" t="n">
        <f aca="false">IF(-B5421&gt;C5421,1,0)</f>
        <v>0</v>
      </c>
      <c r="H5421" s="52" t="n">
        <f aca="false">IF(-B5421&gt;D5421,1,0)</f>
        <v>0</v>
      </c>
      <c r="I5421" s="52" t="n">
        <f aca="false">IF(-B5421&gt;E5421,1,0)</f>
        <v>0</v>
      </c>
      <c r="J5421" s="52" t="n">
        <f aca="false">IF(-B5421&gt;F5421,1,0)</f>
        <v>0</v>
      </c>
    </row>
    <row r="5422" customFormat="false" ht="15" hidden="false" customHeight="false" outlineLevel="0" collapsed="false">
      <c r="A5422" s="51" t="n">
        <f aca="false">Prices_MTM!A5655</f>
        <v>45727</v>
      </c>
      <c r="B5422" s="43" t="n">
        <f aca="false">Prices_MTM!I5655</f>
        <v>-500.000000000968</v>
      </c>
      <c r="C5422" s="43" t="n">
        <f aca="false">-PERCENTILE(Prices_MTM!I5405:I5654,1-Inputs!$B$8)</f>
        <v>165400</v>
      </c>
      <c r="D5422" s="43" t="n">
        <f aca="false">NORMSINV(Inputs!$B$8)*STDEV(Prices_MTM!I5405:I5654)</f>
        <v>157054.266581653</v>
      </c>
      <c r="E5422" s="43" t="n">
        <f aca="false">-PERCENTILE(Prices_MTM!I5405:I5654,1-Inputs!$B$9)</f>
        <v>229935</v>
      </c>
      <c r="F5422" s="43" t="n">
        <f aca="false">NORMSINV(Inputs!$B$9)*STDEV(Prices_MTM!I5405:I5654)</f>
        <v>222124.846359992</v>
      </c>
      <c r="G5422" s="52" t="n">
        <f aca="false">IF(-B5422&gt;C5422,1,0)</f>
        <v>0</v>
      </c>
      <c r="H5422" s="52" t="n">
        <f aca="false">IF(-B5422&gt;D5422,1,0)</f>
        <v>0</v>
      </c>
      <c r="I5422" s="52" t="n">
        <f aca="false">IF(-B5422&gt;E5422,1,0)</f>
        <v>0</v>
      </c>
      <c r="J5422" s="52" t="n">
        <f aca="false">IF(-B5422&gt;F5422,1,0)</f>
        <v>0</v>
      </c>
    </row>
    <row r="5423" customFormat="false" ht="15" hidden="false" customHeight="false" outlineLevel="0" collapsed="false">
      <c r="A5423" s="51" t="n">
        <f aca="false">Prices_MTM!A5656</f>
        <v>45728</v>
      </c>
      <c r="B5423" s="43" t="n">
        <f aca="false">Prices_MTM!I5656</f>
        <v>70500.0000000013</v>
      </c>
      <c r="C5423" s="43" t="n">
        <f aca="false">-PERCENTILE(Prices_MTM!I5406:I5655,1-Inputs!$B$8)</f>
        <v>165400</v>
      </c>
      <c r="D5423" s="43" t="n">
        <f aca="false">NORMSINV(Inputs!$B$8)*STDEV(Prices_MTM!I5406:I5655)</f>
        <v>156185.447228844</v>
      </c>
      <c r="E5423" s="43" t="n">
        <f aca="false">-PERCENTILE(Prices_MTM!I5406:I5655,1-Inputs!$B$9)</f>
        <v>229935</v>
      </c>
      <c r="F5423" s="43" t="n">
        <f aca="false">NORMSINV(Inputs!$B$9)*STDEV(Prices_MTM!I5406:I5655)</f>
        <v>220896.058569265</v>
      </c>
      <c r="G5423" s="52" t="n">
        <f aca="false">IF(-B5423&gt;C5423,1,0)</f>
        <v>0</v>
      </c>
      <c r="H5423" s="52" t="n">
        <f aca="false">IF(-B5423&gt;D5423,1,0)</f>
        <v>0</v>
      </c>
      <c r="I5423" s="52" t="n">
        <f aca="false">IF(-B5423&gt;E5423,1,0)</f>
        <v>0</v>
      </c>
      <c r="J5423" s="52" t="n">
        <f aca="false">IF(-B5423&gt;F5423,1,0)</f>
        <v>0</v>
      </c>
    </row>
    <row r="5424" customFormat="false" ht="15" hidden="false" customHeight="false" outlineLevel="0" collapsed="false">
      <c r="A5424" s="51" t="n">
        <f aca="false">Prices_MTM!A5657</f>
        <v>45729</v>
      </c>
      <c r="B5424" s="43" t="n">
        <f aca="false">Prices_MTM!I5657</f>
        <v>-6000.00000000095</v>
      </c>
      <c r="C5424" s="43" t="n">
        <f aca="false">-PERCENTILE(Prices_MTM!I5407:I5656,1-Inputs!$B$8)</f>
        <v>160325.000000001</v>
      </c>
      <c r="D5424" s="43" t="n">
        <f aca="false">NORMSINV(Inputs!$B$8)*STDEV(Prices_MTM!I5407:I5656)</f>
        <v>154853.506290475</v>
      </c>
      <c r="E5424" s="43" t="n">
        <f aca="false">-PERCENTILE(Prices_MTM!I5407:I5656,1-Inputs!$B$9)</f>
        <v>229935</v>
      </c>
      <c r="F5424" s="43" t="n">
        <f aca="false">NORMSINV(Inputs!$B$9)*STDEV(Prices_MTM!I5407:I5656)</f>
        <v>219012.269082132</v>
      </c>
      <c r="G5424" s="52" t="n">
        <f aca="false">IF(-B5424&gt;C5424,1,0)</f>
        <v>0</v>
      </c>
      <c r="H5424" s="52" t="n">
        <f aca="false">IF(-B5424&gt;D5424,1,0)</f>
        <v>0</v>
      </c>
      <c r="I5424" s="52" t="n">
        <f aca="false">IF(-B5424&gt;E5424,1,0)</f>
        <v>0</v>
      </c>
      <c r="J5424" s="52" t="n">
        <f aca="false">IF(-B5424&gt;F5424,1,0)</f>
        <v>0</v>
      </c>
    </row>
    <row r="5425" customFormat="false" ht="15" hidden="false" customHeight="false" outlineLevel="0" collapsed="false">
      <c r="A5425" s="51" t="n">
        <f aca="false">Prices_MTM!A5658</f>
        <v>45730</v>
      </c>
      <c r="B5425" s="43" t="n">
        <f aca="false">Prices_MTM!I5658</f>
        <v>5000.00000000114</v>
      </c>
      <c r="C5425" s="43" t="n">
        <f aca="false">-PERCENTILE(Prices_MTM!I5408:I5657,1-Inputs!$B$8)</f>
        <v>160325.000000001</v>
      </c>
      <c r="D5425" s="43" t="n">
        <f aca="false">NORMSINV(Inputs!$B$8)*STDEV(Prices_MTM!I5408:I5657)</f>
        <v>154845.035474861</v>
      </c>
      <c r="E5425" s="43" t="n">
        <f aca="false">-PERCENTILE(Prices_MTM!I5408:I5657,1-Inputs!$B$9)</f>
        <v>229935</v>
      </c>
      <c r="F5425" s="43" t="n">
        <f aca="false">NORMSINV(Inputs!$B$9)*STDEV(Prices_MTM!I5408:I5657)</f>
        <v>219000.288645957</v>
      </c>
      <c r="G5425" s="52" t="n">
        <f aca="false">IF(-B5425&gt;C5425,1,0)</f>
        <v>0</v>
      </c>
      <c r="H5425" s="52" t="n">
        <f aca="false">IF(-B5425&gt;D5425,1,0)</f>
        <v>0</v>
      </c>
      <c r="I5425" s="52" t="n">
        <f aca="false">IF(-B5425&gt;E5425,1,0)</f>
        <v>0</v>
      </c>
      <c r="J5425" s="52" t="n">
        <f aca="false">IF(-B5425&gt;F5425,1,0)</f>
        <v>0</v>
      </c>
    </row>
    <row r="5426" customFormat="false" ht="15" hidden="false" customHeight="false" outlineLevel="0" collapsed="false">
      <c r="A5426" s="51" t="n">
        <f aca="false">Prices_MTM!A5659</f>
        <v>45733</v>
      </c>
      <c r="B5426" s="43" t="n">
        <f aca="false">Prices_MTM!I5659</f>
        <v>41499.9999999992</v>
      </c>
      <c r="C5426" s="43" t="n">
        <f aca="false">-PERCENTILE(Prices_MTM!I5409:I5658,1-Inputs!$B$8)</f>
        <v>160325.000000001</v>
      </c>
      <c r="D5426" s="43" t="n">
        <f aca="false">NORMSINV(Inputs!$B$8)*STDEV(Prices_MTM!I5409:I5658)</f>
        <v>154718.194604152</v>
      </c>
      <c r="E5426" s="43" t="n">
        <f aca="false">-PERCENTILE(Prices_MTM!I5409:I5658,1-Inputs!$B$9)</f>
        <v>229935</v>
      </c>
      <c r="F5426" s="43" t="n">
        <f aca="false">NORMSINV(Inputs!$B$9)*STDEV(Prices_MTM!I5409:I5658)</f>
        <v>218820.895181954</v>
      </c>
      <c r="G5426" s="52" t="n">
        <f aca="false">IF(-B5426&gt;C5426,1,0)</f>
        <v>0</v>
      </c>
      <c r="H5426" s="52" t="n">
        <f aca="false">IF(-B5426&gt;D5426,1,0)</f>
        <v>0</v>
      </c>
      <c r="I5426" s="52" t="n">
        <f aca="false">IF(-B5426&gt;E5426,1,0)</f>
        <v>0</v>
      </c>
      <c r="J5426" s="52" t="n">
        <f aca="false">IF(-B5426&gt;F5426,1,0)</f>
        <v>0</v>
      </c>
    </row>
    <row r="5427" customFormat="false" ht="15" hidden="false" customHeight="false" outlineLevel="0" collapsed="false">
      <c r="A5427" s="51" t="n">
        <f aca="false">Prices_MTM!A5660</f>
        <v>45734</v>
      </c>
      <c r="B5427" s="43" t="n">
        <f aca="false">Prices_MTM!I5660</f>
        <v>-35000.0000000009</v>
      </c>
      <c r="C5427" s="43" t="n">
        <f aca="false">-PERCENTILE(Prices_MTM!I5410:I5659,1-Inputs!$B$8)</f>
        <v>160325.000000001</v>
      </c>
      <c r="D5427" s="43" t="n">
        <f aca="false">NORMSINV(Inputs!$B$8)*STDEV(Prices_MTM!I5410:I5659)</f>
        <v>154655.904218662</v>
      </c>
      <c r="E5427" s="43" t="n">
        <f aca="false">-PERCENTILE(Prices_MTM!I5410:I5659,1-Inputs!$B$9)</f>
        <v>229935</v>
      </c>
      <c r="F5427" s="43" t="n">
        <f aca="false">NORMSINV(Inputs!$B$9)*STDEV(Prices_MTM!I5410:I5659)</f>
        <v>218732.796701043</v>
      </c>
      <c r="G5427" s="52" t="n">
        <f aca="false">IF(-B5427&gt;C5427,1,0)</f>
        <v>0</v>
      </c>
      <c r="H5427" s="52" t="n">
        <f aca="false">IF(-B5427&gt;D5427,1,0)</f>
        <v>0</v>
      </c>
      <c r="I5427" s="52" t="n">
        <f aca="false">IF(-B5427&gt;E5427,1,0)</f>
        <v>0</v>
      </c>
      <c r="J5427" s="52" t="n">
        <f aca="false">IF(-B5427&gt;F5427,1,0)</f>
        <v>0</v>
      </c>
    </row>
    <row r="5428" customFormat="false" ht="15" hidden="false" customHeight="false" outlineLevel="0" collapsed="false">
      <c r="A5428" s="51" t="n">
        <f aca="false">Prices_MTM!A5661</f>
        <v>45735</v>
      </c>
      <c r="B5428" s="43" t="n">
        <f aca="false">Prices_MTM!I5661</f>
        <v>-9499.99999999847</v>
      </c>
      <c r="C5428" s="43" t="n">
        <f aca="false">-PERCENTILE(Prices_MTM!I5411:I5660,1-Inputs!$B$8)</f>
        <v>160325.000000001</v>
      </c>
      <c r="D5428" s="43" t="n">
        <f aca="false">NORMSINV(Inputs!$B$8)*STDEV(Prices_MTM!I5411:I5660)</f>
        <v>154593.826403627</v>
      </c>
      <c r="E5428" s="43" t="n">
        <f aca="false">-PERCENTILE(Prices_MTM!I5411:I5660,1-Inputs!$B$9)</f>
        <v>229935</v>
      </c>
      <c r="F5428" s="43" t="n">
        <f aca="false">NORMSINV(Inputs!$B$9)*STDEV(Prices_MTM!I5411:I5660)</f>
        <v>218644.998862581</v>
      </c>
      <c r="G5428" s="52" t="n">
        <f aca="false">IF(-B5428&gt;C5428,1,0)</f>
        <v>0</v>
      </c>
      <c r="H5428" s="52" t="n">
        <f aca="false">IF(-B5428&gt;D5428,1,0)</f>
        <v>0</v>
      </c>
      <c r="I5428" s="52" t="n">
        <f aca="false">IF(-B5428&gt;E5428,1,0)</f>
        <v>0</v>
      </c>
      <c r="J5428" s="52" t="n">
        <f aca="false">IF(-B5428&gt;F5428,1,0)</f>
        <v>0</v>
      </c>
    </row>
    <row r="5429" customFormat="false" ht="15" hidden="false" customHeight="false" outlineLevel="0" collapsed="false">
      <c r="A5429" s="51" t="n">
        <f aca="false">Prices_MTM!A5662</f>
        <v>45736</v>
      </c>
      <c r="B5429" s="43" t="n">
        <f aca="false">Prices_MTM!I5662</f>
        <v>81499.9999999991</v>
      </c>
      <c r="C5429" s="43" t="n">
        <f aca="false">-PERCENTILE(Prices_MTM!I5412:I5661,1-Inputs!$B$8)</f>
        <v>160325.000000001</v>
      </c>
      <c r="D5429" s="43" t="n">
        <f aca="false">NORMSINV(Inputs!$B$8)*STDEV(Prices_MTM!I5412:I5661)</f>
        <v>154550.898341292</v>
      </c>
      <c r="E5429" s="43" t="n">
        <f aca="false">-PERCENTILE(Prices_MTM!I5412:I5661,1-Inputs!$B$9)</f>
        <v>229935</v>
      </c>
      <c r="F5429" s="43" t="n">
        <f aca="false">NORMSINV(Inputs!$B$9)*STDEV(Prices_MTM!I5412:I5661)</f>
        <v>218584.284884805</v>
      </c>
      <c r="G5429" s="52" t="n">
        <f aca="false">IF(-B5429&gt;C5429,1,0)</f>
        <v>0</v>
      </c>
      <c r="H5429" s="52" t="n">
        <f aca="false">IF(-B5429&gt;D5429,1,0)</f>
        <v>0</v>
      </c>
      <c r="I5429" s="52" t="n">
        <f aca="false">IF(-B5429&gt;E5429,1,0)</f>
        <v>0</v>
      </c>
      <c r="J5429" s="52" t="n">
        <f aca="false">IF(-B5429&gt;F5429,1,0)</f>
        <v>0</v>
      </c>
    </row>
    <row r="5430" customFormat="false" ht="15" hidden="false" customHeight="false" outlineLevel="0" collapsed="false">
      <c r="A5430" s="51" t="n">
        <f aca="false">Prices_MTM!A5663</f>
        <v>45737</v>
      </c>
      <c r="B5430" s="43" t="n">
        <f aca="false">Prices_MTM!I5663</f>
        <v>-4500.00000000017</v>
      </c>
      <c r="C5430" s="43" t="n">
        <f aca="false">-PERCENTILE(Prices_MTM!I5413:I5662,1-Inputs!$B$8)</f>
        <v>160325.000000001</v>
      </c>
      <c r="D5430" s="43" t="n">
        <f aca="false">NORMSINV(Inputs!$B$8)*STDEV(Prices_MTM!I5413:I5662)</f>
        <v>154724.9875234</v>
      </c>
      <c r="E5430" s="43" t="n">
        <f aca="false">-PERCENTILE(Prices_MTM!I5413:I5662,1-Inputs!$B$9)</f>
        <v>229935</v>
      </c>
      <c r="F5430" s="43" t="n">
        <f aca="false">NORMSINV(Inputs!$B$9)*STDEV(Prices_MTM!I5413:I5662)</f>
        <v>218830.502537279</v>
      </c>
      <c r="G5430" s="52" t="n">
        <f aca="false">IF(-B5430&gt;C5430,1,0)</f>
        <v>0</v>
      </c>
      <c r="H5430" s="52" t="n">
        <f aca="false">IF(-B5430&gt;D5430,1,0)</f>
        <v>0</v>
      </c>
      <c r="I5430" s="52" t="n">
        <f aca="false">IF(-B5430&gt;E5430,1,0)</f>
        <v>0</v>
      </c>
      <c r="J5430" s="52" t="n">
        <f aca="false">IF(-B5430&gt;F5430,1,0)</f>
        <v>0</v>
      </c>
    </row>
    <row r="5431" customFormat="false" ht="15" hidden="false" customHeight="false" outlineLevel="0" collapsed="false">
      <c r="A5431" s="51" t="n">
        <f aca="false">Prices_MTM!A5664</f>
        <v>45740</v>
      </c>
      <c r="B5431" s="43" t="n">
        <f aca="false">Prices_MTM!I5664</f>
        <v>28000.0000000001</v>
      </c>
      <c r="C5431" s="43" t="n">
        <f aca="false">-PERCENTILE(Prices_MTM!I5414:I5663,1-Inputs!$B$8)</f>
        <v>160325.000000001</v>
      </c>
      <c r="D5431" s="43" t="n">
        <f aca="false">NORMSINV(Inputs!$B$8)*STDEV(Prices_MTM!I5414:I5663)</f>
        <v>153261.497348397</v>
      </c>
      <c r="E5431" s="43" t="n">
        <f aca="false">-PERCENTILE(Prices_MTM!I5414:I5663,1-Inputs!$B$9)</f>
        <v>229935</v>
      </c>
      <c r="F5431" s="43" t="n">
        <f aca="false">NORMSINV(Inputs!$B$9)*STDEV(Prices_MTM!I5414:I5663)</f>
        <v>216760.660454365</v>
      </c>
      <c r="G5431" s="52" t="n">
        <f aca="false">IF(-B5431&gt;C5431,1,0)</f>
        <v>0</v>
      </c>
      <c r="H5431" s="52" t="n">
        <f aca="false">IF(-B5431&gt;D5431,1,0)</f>
        <v>0</v>
      </c>
      <c r="I5431" s="52" t="n">
        <f aca="false">IF(-B5431&gt;E5431,1,0)</f>
        <v>0</v>
      </c>
      <c r="J5431" s="52" t="n">
        <f aca="false">IF(-B5431&gt;F5431,1,0)</f>
        <v>0</v>
      </c>
    </row>
    <row r="5432" customFormat="false" ht="15" hidden="false" customHeight="false" outlineLevel="0" collapsed="false">
      <c r="A5432" s="51" t="n">
        <f aca="false">Prices_MTM!A5665</f>
        <v>45741</v>
      </c>
      <c r="B5432" s="43" t="n">
        <f aca="false">Prices_MTM!I5665</f>
        <v>11000.0000000007</v>
      </c>
      <c r="C5432" s="43" t="n">
        <f aca="false">-PERCENTILE(Prices_MTM!I5415:I5664,1-Inputs!$B$8)</f>
        <v>160325.000000001</v>
      </c>
      <c r="D5432" s="43" t="n">
        <f aca="false">NORMSINV(Inputs!$B$8)*STDEV(Prices_MTM!I5415:I5664)</f>
        <v>153234.79382878</v>
      </c>
      <c r="E5432" s="43" t="n">
        <f aca="false">-PERCENTILE(Prices_MTM!I5415:I5664,1-Inputs!$B$9)</f>
        <v>229935</v>
      </c>
      <c r="F5432" s="43" t="n">
        <f aca="false">NORMSINV(Inputs!$B$9)*STDEV(Prices_MTM!I5415:I5664)</f>
        <v>216722.893156976</v>
      </c>
      <c r="G5432" s="52" t="n">
        <f aca="false">IF(-B5432&gt;C5432,1,0)</f>
        <v>0</v>
      </c>
      <c r="H5432" s="52" t="n">
        <f aca="false">IF(-B5432&gt;D5432,1,0)</f>
        <v>0</v>
      </c>
      <c r="I5432" s="52" t="n">
        <f aca="false">IF(-B5432&gt;E5432,1,0)</f>
        <v>0</v>
      </c>
      <c r="J5432" s="52" t="n">
        <f aca="false">IF(-B5432&gt;F5432,1,0)</f>
        <v>0</v>
      </c>
    </row>
    <row r="5433" customFormat="false" ht="15" hidden="false" customHeight="false" outlineLevel="0" collapsed="false">
      <c r="A5433" s="51" t="n">
        <f aca="false">Prices_MTM!A5666</f>
        <v>45742</v>
      </c>
      <c r="B5433" s="43" t="n">
        <f aca="false">Prices_MTM!I5666</f>
        <v>15999.9999999997</v>
      </c>
      <c r="C5433" s="43" t="n">
        <f aca="false">-PERCENTILE(Prices_MTM!I5416:I5665,1-Inputs!$B$8)</f>
        <v>160325.000000001</v>
      </c>
      <c r="D5433" s="43" t="n">
        <f aca="false">NORMSINV(Inputs!$B$8)*STDEV(Prices_MTM!I5416:I5665)</f>
        <v>153228.397366242</v>
      </c>
      <c r="E5433" s="43" t="n">
        <f aca="false">-PERCENTILE(Prices_MTM!I5416:I5665,1-Inputs!$B$9)</f>
        <v>229935</v>
      </c>
      <c r="F5433" s="43" t="n">
        <f aca="false">NORMSINV(Inputs!$B$9)*STDEV(Prices_MTM!I5416:I5665)</f>
        <v>216713.846517943</v>
      </c>
      <c r="G5433" s="52" t="n">
        <f aca="false">IF(-B5433&gt;C5433,1,0)</f>
        <v>0</v>
      </c>
      <c r="H5433" s="52" t="n">
        <f aca="false">IF(-B5433&gt;D5433,1,0)</f>
        <v>0</v>
      </c>
      <c r="I5433" s="52" t="n">
        <f aca="false">IF(-B5433&gt;E5433,1,0)</f>
        <v>0</v>
      </c>
      <c r="J5433" s="52" t="n">
        <f aca="false">IF(-B5433&gt;F5433,1,0)</f>
        <v>0</v>
      </c>
    </row>
    <row r="5434" customFormat="false" ht="15" hidden="false" customHeight="false" outlineLevel="0" collapsed="false">
      <c r="A5434" s="51" t="n">
        <f aca="false">Prices_MTM!A5667</f>
        <v>45743</v>
      </c>
      <c r="B5434" s="43" t="n">
        <f aca="false">Prices_MTM!I5667</f>
        <v>18999.9999999998</v>
      </c>
      <c r="C5434" s="43" t="n">
        <f aca="false">-PERCENTILE(Prices_MTM!I5417:I5666,1-Inputs!$B$8)</f>
        <v>160325.000000001</v>
      </c>
      <c r="D5434" s="43" t="n">
        <f aca="false">NORMSINV(Inputs!$B$8)*STDEV(Prices_MTM!I5417:I5666)</f>
        <v>152704.852078913</v>
      </c>
      <c r="E5434" s="43" t="n">
        <f aca="false">-PERCENTILE(Prices_MTM!I5417:I5666,1-Inputs!$B$9)</f>
        <v>229935</v>
      </c>
      <c r="F5434" s="43" t="n">
        <f aca="false">NORMSINV(Inputs!$B$9)*STDEV(Prices_MTM!I5417:I5666)</f>
        <v>215973.386427035</v>
      </c>
      <c r="G5434" s="52" t="n">
        <f aca="false">IF(-B5434&gt;C5434,1,0)</f>
        <v>0</v>
      </c>
      <c r="H5434" s="52" t="n">
        <f aca="false">IF(-B5434&gt;D5434,1,0)</f>
        <v>0</v>
      </c>
      <c r="I5434" s="52" t="n">
        <f aca="false">IF(-B5434&gt;E5434,1,0)</f>
        <v>0</v>
      </c>
      <c r="J5434" s="52" t="n">
        <f aca="false">IF(-B5434&gt;F5434,1,0)</f>
        <v>0</v>
      </c>
    </row>
    <row r="5435" customFormat="false" ht="15" hidden="false" customHeight="false" outlineLevel="0" collapsed="false">
      <c r="A5435" s="51" t="n">
        <f aca="false">Prices_MTM!A5668</f>
        <v>45744</v>
      </c>
      <c r="B5435" s="43" t="n">
        <f aca="false">Prices_MTM!I5668</f>
        <v>-54500.0000000002</v>
      </c>
      <c r="C5435" s="43" t="n">
        <f aca="false">-PERCENTILE(Prices_MTM!I5418:I5667,1-Inputs!$B$8)</f>
        <v>160325.000000001</v>
      </c>
      <c r="D5435" s="43" t="n">
        <f aca="false">NORMSINV(Inputs!$B$8)*STDEV(Prices_MTM!I5418:I5667)</f>
        <v>152691.060114321</v>
      </c>
      <c r="E5435" s="43" t="n">
        <f aca="false">-PERCENTILE(Prices_MTM!I5418:I5667,1-Inputs!$B$9)</f>
        <v>229935</v>
      </c>
      <c r="F5435" s="43" t="n">
        <f aca="false">NORMSINV(Inputs!$B$9)*STDEV(Prices_MTM!I5418:I5667)</f>
        <v>215953.880188315</v>
      </c>
      <c r="G5435" s="52" t="n">
        <f aca="false">IF(-B5435&gt;C5435,1,0)</f>
        <v>0</v>
      </c>
      <c r="H5435" s="52" t="n">
        <f aca="false">IF(-B5435&gt;D5435,1,0)</f>
        <v>0</v>
      </c>
      <c r="I5435" s="52" t="n">
        <f aca="false">IF(-B5435&gt;E5435,1,0)</f>
        <v>0</v>
      </c>
      <c r="J5435" s="52" t="n">
        <f aca="false">IF(-B5435&gt;F5435,1,0)</f>
        <v>0</v>
      </c>
    </row>
    <row r="5436" customFormat="false" ht="15" hidden="false" customHeight="false" outlineLevel="0" collapsed="false">
      <c r="A5436" s="51" t="n">
        <f aca="false">Prices_MTM!A5669</f>
        <v>45747</v>
      </c>
      <c r="B5436" s="43" t="n">
        <f aca="false">Prices_MTM!I5669</f>
        <v>86000.0000000007</v>
      </c>
      <c r="C5436" s="43" t="n">
        <f aca="false">-PERCENTILE(Prices_MTM!I5419:I5668,1-Inputs!$B$8)</f>
        <v>160325.000000001</v>
      </c>
      <c r="D5436" s="43" t="n">
        <f aca="false">NORMSINV(Inputs!$B$8)*STDEV(Prices_MTM!I5419:I5668)</f>
        <v>152571.780271487</v>
      </c>
      <c r="E5436" s="43" t="n">
        <f aca="false">-PERCENTILE(Prices_MTM!I5419:I5668,1-Inputs!$B$9)</f>
        <v>229935</v>
      </c>
      <c r="F5436" s="43" t="n">
        <f aca="false">NORMSINV(Inputs!$B$9)*STDEV(Prices_MTM!I5419:I5668)</f>
        <v>215785.180430326</v>
      </c>
      <c r="G5436" s="52" t="n">
        <f aca="false">IF(-B5436&gt;C5436,1,0)</f>
        <v>0</v>
      </c>
      <c r="H5436" s="52" t="n">
        <f aca="false">IF(-B5436&gt;D5436,1,0)</f>
        <v>0</v>
      </c>
      <c r="I5436" s="52" t="n">
        <f aca="false">IF(-B5436&gt;E5436,1,0)</f>
        <v>0</v>
      </c>
      <c r="J5436" s="52" t="n">
        <f aca="false">IF(-B5436&gt;F5436,1,0)</f>
        <v>0</v>
      </c>
    </row>
    <row r="5437" customFormat="false" ht="15" hidden="false" customHeight="false" outlineLevel="0" collapsed="false">
      <c r="A5437" s="51" t="n">
        <f aca="false">Prices_MTM!A5670</f>
        <v>45748</v>
      </c>
      <c r="B5437" s="43" t="n">
        <f aca="false">Prices_MTM!I5670</f>
        <v>-53500.0000000004</v>
      </c>
      <c r="C5437" s="43" t="n">
        <f aca="false">-PERCENTILE(Prices_MTM!I5420:I5669,1-Inputs!$B$8)</f>
        <v>160325.000000001</v>
      </c>
      <c r="D5437" s="43" t="n">
        <f aca="false">NORMSINV(Inputs!$B$8)*STDEV(Prices_MTM!I5420:I5669)</f>
        <v>152809.128820215</v>
      </c>
      <c r="E5437" s="43" t="n">
        <f aca="false">-PERCENTILE(Prices_MTM!I5420:I5669,1-Inputs!$B$9)</f>
        <v>229935</v>
      </c>
      <c r="F5437" s="43" t="n">
        <f aca="false">NORMSINV(Inputs!$B$9)*STDEV(Prices_MTM!I5420:I5669)</f>
        <v>216120.867012216</v>
      </c>
      <c r="G5437" s="52" t="n">
        <f aca="false">IF(-B5437&gt;C5437,1,0)</f>
        <v>0</v>
      </c>
      <c r="H5437" s="52" t="n">
        <f aca="false">IF(-B5437&gt;D5437,1,0)</f>
        <v>0</v>
      </c>
      <c r="I5437" s="52" t="n">
        <f aca="false">IF(-B5437&gt;E5437,1,0)</f>
        <v>0</v>
      </c>
      <c r="J5437" s="52" t="n">
        <f aca="false">IF(-B5437&gt;F5437,1,0)</f>
        <v>0</v>
      </c>
    </row>
    <row r="5438" customFormat="false" ht="15" hidden="false" customHeight="false" outlineLevel="0" collapsed="false">
      <c r="A5438" s="51" t="n">
        <f aca="false">Prices_MTM!A5671</f>
        <v>45749</v>
      </c>
      <c r="B5438" s="43" t="n">
        <f aca="false">Prices_MTM!I5671</f>
        <v>76500.0000000008</v>
      </c>
      <c r="C5438" s="43" t="n">
        <f aca="false">-PERCENTILE(Prices_MTM!I5421:I5670,1-Inputs!$B$8)</f>
        <v>160325.000000001</v>
      </c>
      <c r="D5438" s="43" t="n">
        <f aca="false">NORMSINV(Inputs!$B$8)*STDEV(Prices_MTM!I5421:I5670)</f>
        <v>152650.526633252</v>
      </c>
      <c r="E5438" s="43" t="n">
        <f aca="false">-PERCENTILE(Prices_MTM!I5421:I5670,1-Inputs!$B$9)</f>
        <v>229935</v>
      </c>
      <c r="F5438" s="43" t="n">
        <f aca="false">NORMSINV(Inputs!$B$9)*STDEV(Prices_MTM!I5421:I5670)</f>
        <v>215896.552912521</v>
      </c>
      <c r="G5438" s="52" t="n">
        <f aca="false">IF(-B5438&gt;C5438,1,0)</f>
        <v>0</v>
      </c>
      <c r="H5438" s="52" t="n">
        <f aca="false">IF(-B5438&gt;D5438,1,0)</f>
        <v>0</v>
      </c>
      <c r="I5438" s="52" t="n">
        <f aca="false">IF(-B5438&gt;E5438,1,0)</f>
        <v>0</v>
      </c>
      <c r="J5438" s="52" t="n">
        <f aca="false">IF(-B5438&gt;F5438,1,0)</f>
        <v>0</v>
      </c>
    </row>
    <row r="5439" customFormat="false" ht="15" hidden="false" customHeight="false" outlineLevel="0" collapsed="false">
      <c r="A5439" s="51" t="n">
        <f aca="false">Prices_MTM!A5672</f>
        <v>45750</v>
      </c>
      <c r="B5439" s="43" t="n">
        <f aca="false">Prices_MTM!I5672</f>
        <v>-232500</v>
      </c>
      <c r="C5439" s="43" t="n">
        <f aca="false">-PERCENTILE(Prices_MTM!I5422:I5671,1-Inputs!$B$8)</f>
        <v>160325.000000001</v>
      </c>
      <c r="D5439" s="43" t="n">
        <f aca="false">NORMSINV(Inputs!$B$8)*STDEV(Prices_MTM!I5422:I5671)</f>
        <v>152707.951964101</v>
      </c>
      <c r="E5439" s="43" t="n">
        <f aca="false">-PERCENTILE(Prices_MTM!I5422:I5671,1-Inputs!$B$9)</f>
        <v>229935</v>
      </c>
      <c r="F5439" s="43" t="n">
        <f aca="false">NORMSINV(Inputs!$B$9)*STDEV(Prices_MTM!I5422:I5671)</f>
        <v>215977.770653813</v>
      </c>
      <c r="G5439" s="52" t="n">
        <f aca="false">IF(-B5439&gt;C5439,1,0)</f>
        <v>1</v>
      </c>
      <c r="H5439" s="52" t="n">
        <f aca="false">IF(-B5439&gt;D5439,1,0)</f>
        <v>1</v>
      </c>
      <c r="I5439" s="52" t="n">
        <f aca="false">IF(-B5439&gt;E5439,1,0)</f>
        <v>1</v>
      </c>
      <c r="J5439" s="52" t="n">
        <f aca="false">IF(-B5439&gt;F5439,1,0)</f>
        <v>1</v>
      </c>
    </row>
    <row r="5440" customFormat="false" ht="15" hidden="false" customHeight="false" outlineLevel="0" collapsed="false">
      <c r="A5440" s="51" t="n">
        <f aca="false">Prices_MTM!A5673</f>
        <v>45751</v>
      </c>
      <c r="B5440" s="43" t="n">
        <f aca="false">Prices_MTM!I5673</f>
        <v>-292000</v>
      </c>
      <c r="C5440" s="43" t="n">
        <f aca="false">-PERCENTILE(Prices_MTM!I5423:I5672,1-Inputs!$B$8)</f>
        <v>165400</v>
      </c>
      <c r="D5440" s="43" t="n">
        <f aca="false">NORMSINV(Inputs!$B$8)*STDEV(Prices_MTM!I5423:I5672)</f>
        <v>154563.858623402</v>
      </c>
      <c r="E5440" s="43" t="n">
        <f aca="false">-PERCENTILE(Prices_MTM!I5423:I5672,1-Inputs!$B$9)</f>
        <v>235815.000000001</v>
      </c>
      <c r="F5440" s="43" t="n">
        <f aca="false">NORMSINV(Inputs!$B$9)*STDEV(Prices_MTM!I5423:I5672)</f>
        <v>218602.614859121</v>
      </c>
      <c r="G5440" s="52" t="n">
        <f aca="false">IF(-B5440&gt;C5440,1,0)</f>
        <v>1</v>
      </c>
      <c r="H5440" s="52" t="n">
        <f aca="false">IF(-B5440&gt;D5440,1,0)</f>
        <v>1</v>
      </c>
      <c r="I5440" s="52" t="n">
        <f aca="false">IF(-B5440&gt;E5440,1,0)</f>
        <v>1</v>
      </c>
      <c r="J5440" s="52" t="n">
        <f aca="false">IF(-B5440&gt;F5440,1,0)</f>
        <v>1</v>
      </c>
    </row>
    <row r="5441" customFormat="false" ht="15" hidden="false" customHeight="false" outlineLevel="0" collapsed="false">
      <c r="A5441" s="51" t="n">
        <f aca="false">Prices_MTM!A5674</f>
        <v>45754</v>
      </c>
      <c r="B5441" s="43" t="n">
        <f aca="false">Prices_MTM!I5674</f>
        <v>-25500.0000000003</v>
      </c>
      <c r="C5441" s="43" t="n">
        <f aca="false">-PERCENTILE(Prices_MTM!I5424:I5673,1-Inputs!$B$8)</f>
        <v>169275</v>
      </c>
      <c r="D5441" s="43" t="n">
        <f aca="false">NORMSINV(Inputs!$B$8)*STDEV(Prices_MTM!I5424:I5673)</f>
        <v>157429.214472838</v>
      </c>
      <c r="E5441" s="43" t="n">
        <f aca="false">-PERCENTILE(Prices_MTM!I5424:I5673,1-Inputs!$B$9)</f>
        <v>243080</v>
      </c>
      <c r="F5441" s="43" t="n">
        <f aca="false">NORMSINV(Inputs!$B$9)*STDEV(Prices_MTM!I5424:I5673)</f>
        <v>222655.142317786</v>
      </c>
      <c r="G5441" s="52" t="n">
        <f aca="false">IF(-B5441&gt;C5441,1,0)</f>
        <v>0</v>
      </c>
      <c r="H5441" s="52" t="n">
        <f aca="false">IF(-B5441&gt;D5441,1,0)</f>
        <v>0</v>
      </c>
      <c r="I5441" s="52" t="n">
        <f aca="false">IF(-B5441&gt;E5441,1,0)</f>
        <v>0</v>
      </c>
      <c r="J5441" s="52" t="n">
        <f aca="false">IF(-B5441&gt;F5441,1,0)</f>
        <v>0</v>
      </c>
    </row>
    <row r="5442" customFormat="false" ht="15" hidden="false" customHeight="false" outlineLevel="0" collapsed="false">
      <c r="A5442" s="51" t="n">
        <f aca="false">Prices_MTM!A5675</f>
        <v>45755</v>
      </c>
      <c r="B5442" s="43" t="n">
        <f aca="false">Prices_MTM!I5675</f>
        <v>-37500</v>
      </c>
      <c r="C5442" s="43" t="n">
        <f aca="false">-PERCENTILE(Prices_MTM!I5425:I5674,1-Inputs!$B$8)</f>
        <v>169275</v>
      </c>
      <c r="D5442" s="43" t="n">
        <f aca="false">NORMSINV(Inputs!$B$8)*STDEV(Prices_MTM!I5425:I5674)</f>
        <v>156909.292305547</v>
      </c>
      <c r="E5442" s="43" t="n">
        <f aca="false">-PERCENTILE(Prices_MTM!I5425:I5674,1-Inputs!$B$9)</f>
        <v>243080</v>
      </c>
      <c r="F5442" s="43" t="n">
        <f aca="false">NORMSINV(Inputs!$B$9)*STDEV(Prices_MTM!I5425:I5674)</f>
        <v>221919.806474689</v>
      </c>
      <c r="G5442" s="52" t="n">
        <f aca="false">IF(-B5442&gt;C5442,1,0)</f>
        <v>0</v>
      </c>
      <c r="H5442" s="52" t="n">
        <f aca="false">IF(-B5442&gt;D5442,1,0)</f>
        <v>0</v>
      </c>
      <c r="I5442" s="52" t="n">
        <f aca="false">IF(-B5442&gt;E5442,1,0)</f>
        <v>0</v>
      </c>
      <c r="J5442" s="52" t="n">
        <f aca="false">IF(-B5442&gt;F5442,1,0)</f>
        <v>0</v>
      </c>
    </row>
    <row r="5443" customFormat="false" ht="15" hidden="false" customHeight="false" outlineLevel="0" collapsed="false">
      <c r="A5443" s="51" t="n">
        <f aca="false">Prices_MTM!A5676</f>
        <v>45756</v>
      </c>
      <c r="B5443" s="43" t="n">
        <f aca="false">Prices_MTM!I5676</f>
        <v>137000</v>
      </c>
      <c r="C5443" s="43" t="n">
        <f aca="false">-PERCENTILE(Prices_MTM!I5426:I5675,1-Inputs!$B$8)</f>
        <v>169275</v>
      </c>
      <c r="D5443" s="43" t="n">
        <f aca="false">NORMSINV(Inputs!$B$8)*STDEV(Prices_MTM!I5426:I5675)</f>
        <v>156345.199878847</v>
      </c>
      <c r="E5443" s="43" t="n">
        <f aca="false">-PERCENTILE(Prices_MTM!I5426:I5675,1-Inputs!$B$9)</f>
        <v>243080</v>
      </c>
      <c r="F5443" s="43" t="n">
        <f aca="false">NORMSINV(Inputs!$B$9)*STDEV(Prices_MTM!I5426:I5675)</f>
        <v>221121.999790792</v>
      </c>
      <c r="G5443" s="52" t="n">
        <f aca="false">IF(-B5443&gt;C5443,1,0)</f>
        <v>0</v>
      </c>
      <c r="H5443" s="52" t="n">
        <f aca="false">IF(-B5443&gt;D5443,1,0)</f>
        <v>0</v>
      </c>
      <c r="I5443" s="52" t="n">
        <f aca="false">IF(-B5443&gt;E5443,1,0)</f>
        <v>0</v>
      </c>
      <c r="J5443" s="52" t="n">
        <f aca="false">IF(-B5443&gt;F5443,1,0)</f>
        <v>0</v>
      </c>
    </row>
    <row r="5444" customFormat="false" ht="15" hidden="false" customHeight="false" outlineLevel="0" collapsed="false">
      <c r="A5444" s="51" t="n">
        <f aca="false">Prices_MTM!A5677</f>
        <v>45757</v>
      </c>
      <c r="B5444" s="43" t="n">
        <f aca="false">Prices_MTM!I5677</f>
        <v>-109500.000000001</v>
      </c>
      <c r="C5444" s="43" t="n">
        <f aca="false">-PERCENTILE(Prices_MTM!I5427:I5676,1-Inputs!$B$8)</f>
        <v>169275</v>
      </c>
      <c r="D5444" s="43" t="n">
        <f aca="false">NORMSINV(Inputs!$B$8)*STDEV(Prices_MTM!I5427:I5676)</f>
        <v>156579.344171275</v>
      </c>
      <c r="E5444" s="43" t="n">
        <f aca="false">-PERCENTILE(Prices_MTM!I5427:I5676,1-Inputs!$B$9)</f>
        <v>243080</v>
      </c>
      <c r="F5444" s="43" t="n">
        <f aca="false">NORMSINV(Inputs!$B$9)*STDEV(Prices_MTM!I5427:I5676)</f>
        <v>221453.154531848</v>
      </c>
      <c r="G5444" s="52" t="n">
        <f aca="false">IF(-B5444&gt;C5444,1,0)</f>
        <v>0</v>
      </c>
      <c r="H5444" s="52" t="n">
        <f aca="false">IF(-B5444&gt;D5444,1,0)</f>
        <v>0</v>
      </c>
      <c r="I5444" s="52" t="n">
        <f aca="false">IF(-B5444&gt;E5444,1,0)</f>
        <v>0</v>
      </c>
      <c r="J5444" s="52" t="n">
        <f aca="false">IF(-B5444&gt;F5444,1,0)</f>
        <v>0</v>
      </c>
    </row>
    <row r="5445" customFormat="false" ht="15" hidden="false" customHeight="false" outlineLevel="0" collapsed="false">
      <c r="A5445" s="51" t="n">
        <f aca="false">Prices_MTM!A5678</f>
        <v>45758</v>
      </c>
      <c r="B5445" s="43" t="n">
        <f aca="false">Prices_MTM!I5678</f>
        <v>60999.9999999999</v>
      </c>
      <c r="C5445" s="43" t="n">
        <f aca="false">-PERCENTILE(Prices_MTM!I5428:I5677,1-Inputs!$B$8)</f>
        <v>169275</v>
      </c>
      <c r="D5445" s="43" t="n">
        <f aca="false">NORMSINV(Inputs!$B$8)*STDEV(Prices_MTM!I5428:I5677)</f>
        <v>156330.840988629</v>
      </c>
      <c r="E5445" s="43" t="n">
        <f aca="false">-PERCENTILE(Prices_MTM!I5428:I5677,1-Inputs!$B$9)</f>
        <v>243080</v>
      </c>
      <c r="F5445" s="43" t="n">
        <f aca="false">NORMSINV(Inputs!$B$9)*STDEV(Prices_MTM!I5428:I5677)</f>
        <v>221101.691738339</v>
      </c>
      <c r="G5445" s="52" t="n">
        <f aca="false">IF(-B5445&gt;C5445,1,0)</f>
        <v>0</v>
      </c>
      <c r="H5445" s="52" t="n">
        <f aca="false">IF(-B5445&gt;D5445,1,0)</f>
        <v>0</v>
      </c>
      <c r="I5445" s="52" t="n">
        <f aca="false">IF(-B5445&gt;E5445,1,0)</f>
        <v>0</v>
      </c>
      <c r="J5445" s="52" t="n">
        <f aca="false">IF(-B5445&gt;F5445,1,0)</f>
        <v>0</v>
      </c>
    </row>
    <row r="5446" customFormat="false" ht="15" hidden="false" customHeight="false" outlineLevel="0" collapsed="false">
      <c r="A5446" s="51" t="n">
        <f aca="false">Prices_MTM!A5679</f>
        <v>45761</v>
      </c>
      <c r="B5446" s="43" t="n">
        <f aca="false">Prices_MTM!I5679</f>
        <v>-9499.99999999989</v>
      </c>
      <c r="C5446" s="43" t="n">
        <f aca="false">-PERCENTILE(Prices_MTM!I5429:I5678,1-Inputs!$B$8)</f>
        <v>169275</v>
      </c>
      <c r="D5446" s="43" t="n">
        <f aca="false">NORMSINV(Inputs!$B$8)*STDEV(Prices_MTM!I5429:I5678)</f>
        <v>156220.624599355</v>
      </c>
      <c r="E5446" s="43" t="n">
        <f aca="false">-PERCENTILE(Prices_MTM!I5429:I5678,1-Inputs!$B$9)</f>
        <v>243080</v>
      </c>
      <c r="F5446" s="43" t="n">
        <f aca="false">NORMSINV(Inputs!$B$9)*STDEV(Prices_MTM!I5429:I5678)</f>
        <v>220945.810595682</v>
      </c>
      <c r="G5446" s="52" t="n">
        <f aca="false">IF(-B5446&gt;C5446,1,0)</f>
        <v>0</v>
      </c>
      <c r="H5446" s="52" t="n">
        <f aca="false">IF(-B5446&gt;D5446,1,0)</f>
        <v>0</v>
      </c>
      <c r="I5446" s="52" t="n">
        <f aca="false">IF(-B5446&gt;E5446,1,0)</f>
        <v>0</v>
      </c>
      <c r="J5446" s="52" t="n">
        <f aca="false">IF(-B5446&gt;F5446,1,0)</f>
        <v>0</v>
      </c>
    </row>
    <row r="5447" customFormat="false" ht="15" hidden="false" customHeight="false" outlineLevel="0" collapsed="false">
      <c r="A5447" s="51" t="n">
        <f aca="false">Prices_MTM!A5680</f>
        <v>45762</v>
      </c>
      <c r="B5447" s="43" t="n">
        <f aca="false">Prices_MTM!I5680</f>
        <v>5000.00000000043</v>
      </c>
      <c r="C5447" s="43" t="n">
        <f aca="false">-PERCENTILE(Prices_MTM!I5430:I5679,1-Inputs!$B$8)</f>
        <v>169275</v>
      </c>
      <c r="D5447" s="43" t="n">
        <f aca="false">NORMSINV(Inputs!$B$8)*STDEV(Prices_MTM!I5430:I5679)</f>
        <v>156214.315618814</v>
      </c>
      <c r="E5447" s="43" t="n">
        <f aca="false">-PERCENTILE(Prices_MTM!I5430:I5679,1-Inputs!$B$9)</f>
        <v>243080</v>
      </c>
      <c r="F5447" s="43" t="n">
        <f aca="false">NORMSINV(Inputs!$B$9)*STDEV(Prices_MTM!I5430:I5679)</f>
        <v>220936.887684107</v>
      </c>
      <c r="G5447" s="52" t="n">
        <f aca="false">IF(-B5447&gt;C5447,1,0)</f>
        <v>0</v>
      </c>
      <c r="H5447" s="52" t="n">
        <f aca="false">IF(-B5447&gt;D5447,1,0)</f>
        <v>0</v>
      </c>
      <c r="I5447" s="52" t="n">
        <f aca="false">IF(-B5447&gt;E5447,1,0)</f>
        <v>0</v>
      </c>
      <c r="J5447" s="52" t="n">
        <f aca="false">IF(-B5447&gt;F5447,1,0)</f>
        <v>0</v>
      </c>
    </row>
    <row r="5448" customFormat="false" ht="15" hidden="false" customHeight="false" outlineLevel="0" collapsed="false">
      <c r="A5448" s="51" t="n">
        <f aca="false">Prices_MTM!A5681</f>
        <v>45763</v>
      </c>
      <c r="B5448" s="43" t="n">
        <f aca="false">Prices_MTM!I5681</f>
        <v>46000.0000000001</v>
      </c>
      <c r="C5448" s="43" t="n">
        <f aca="false">-PERCENTILE(Prices_MTM!I5431:I5680,1-Inputs!$B$8)</f>
        <v>169275</v>
      </c>
      <c r="D5448" s="43" t="n">
        <f aca="false">NORMSINV(Inputs!$B$8)*STDEV(Prices_MTM!I5431:I5680)</f>
        <v>155581.675147627</v>
      </c>
      <c r="E5448" s="43" t="n">
        <f aca="false">-PERCENTILE(Prices_MTM!I5431:I5680,1-Inputs!$B$9)</f>
        <v>243080</v>
      </c>
      <c r="F5448" s="43" t="n">
        <f aca="false">NORMSINV(Inputs!$B$9)*STDEV(Prices_MTM!I5431:I5680)</f>
        <v>220042.132192759</v>
      </c>
      <c r="G5448" s="52" t="n">
        <f aca="false">IF(-B5448&gt;C5448,1,0)</f>
        <v>0</v>
      </c>
      <c r="H5448" s="52" t="n">
        <f aca="false">IF(-B5448&gt;D5448,1,0)</f>
        <v>0</v>
      </c>
      <c r="I5448" s="52" t="n">
        <f aca="false">IF(-B5448&gt;E5448,1,0)</f>
        <v>0</v>
      </c>
      <c r="J5448" s="52" t="n">
        <f aca="false">IF(-B5448&gt;F5448,1,0)</f>
        <v>0</v>
      </c>
    </row>
    <row r="5449" customFormat="false" ht="15" hidden="false" customHeight="false" outlineLevel="0" collapsed="false">
      <c r="A5449" s="51" t="n">
        <f aca="false">Prices_MTM!A5682</f>
        <v>45764</v>
      </c>
      <c r="B5449" s="43" t="n">
        <f aca="false">Prices_MTM!I5682</f>
        <v>149499.999999999</v>
      </c>
      <c r="C5449" s="43" t="n">
        <f aca="false">-PERCENTILE(Prices_MTM!I5432:I5681,1-Inputs!$B$8)</f>
        <v>169275</v>
      </c>
      <c r="D5449" s="43" t="n">
        <f aca="false">NORMSINV(Inputs!$B$8)*STDEV(Prices_MTM!I5432:I5681)</f>
        <v>155109.833306274</v>
      </c>
      <c r="E5449" s="43" t="n">
        <f aca="false">-PERCENTILE(Prices_MTM!I5432:I5681,1-Inputs!$B$9)</f>
        <v>243080</v>
      </c>
      <c r="F5449" s="43" t="n">
        <f aca="false">NORMSINV(Inputs!$B$9)*STDEV(Prices_MTM!I5432:I5681)</f>
        <v>219374.797272174</v>
      </c>
      <c r="G5449" s="52" t="n">
        <f aca="false">IF(-B5449&gt;C5449,1,0)</f>
        <v>0</v>
      </c>
      <c r="H5449" s="52" t="n">
        <f aca="false">IF(-B5449&gt;D5449,1,0)</f>
        <v>0</v>
      </c>
      <c r="I5449" s="52" t="n">
        <f aca="false">IF(-B5449&gt;E5449,1,0)</f>
        <v>0</v>
      </c>
      <c r="J5449" s="52" t="n">
        <f aca="false">IF(-B5449&gt;F5449,1,0)</f>
        <v>0</v>
      </c>
    </row>
    <row r="5450" customFormat="false" ht="15" hidden="false" customHeight="false" outlineLevel="0" collapsed="false">
      <c r="A5450" s="51" t="n">
        <f aca="false">Prices_MTM!A5683</f>
        <v>45769</v>
      </c>
      <c r="B5450" s="43" t="n">
        <f aca="false">Prices_MTM!I5683</f>
        <v>-27000.0000000003</v>
      </c>
      <c r="C5450" s="43" t="n">
        <f aca="false">-PERCENTILE(Prices_MTM!I5433:I5682,1-Inputs!$B$8)</f>
        <v>169275</v>
      </c>
      <c r="D5450" s="43" t="n">
        <f aca="false">NORMSINV(Inputs!$B$8)*STDEV(Prices_MTM!I5433:I5682)</f>
        <v>155510.181894569</v>
      </c>
      <c r="E5450" s="43" t="n">
        <f aca="false">-PERCENTILE(Prices_MTM!I5433:I5682,1-Inputs!$B$9)</f>
        <v>243080</v>
      </c>
      <c r="F5450" s="43" t="n">
        <f aca="false">NORMSINV(Inputs!$B$9)*STDEV(Prices_MTM!I5433:I5682)</f>
        <v>219941.017920623</v>
      </c>
      <c r="G5450" s="52" t="n">
        <f aca="false">IF(-B5450&gt;C5450,1,0)</f>
        <v>0</v>
      </c>
      <c r="H5450" s="52" t="n">
        <f aca="false">IF(-B5450&gt;D5450,1,0)</f>
        <v>0</v>
      </c>
      <c r="I5450" s="52" t="n">
        <f aca="false">IF(-B5450&gt;E5450,1,0)</f>
        <v>0</v>
      </c>
      <c r="J5450" s="52" t="n">
        <f aca="false">IF(-B5450&gt;F5450,1,0)</f>
        <v>0</v>
      </c>
    </row>
    <row r="5451" customFormat="false" ht="15" hidden="false" customHeight="false" outlineLevel="0" collapsed="false">
      <c r="A5451" s="51" t="n">
        <f aca="false">Prices_MTM!A5684</f>
        <v>45770</v>
      </c>
      <c r="B5451" s="43" t="n">
        <f aca="false">Prices_MTM!I5684</f>
        <v>-162499.999999999</v>
      </c>
      <c r="C5451" s="43" t="n">
        <f aca="false">-PERCENTILE(Prices_MTM!I5434:I5683,1-Inputs!$B$8)</f>
        <v>169275</v>
      </c>
      <c r="D5451" s="43" t="n">
        <f aca="false">NORMSINV(Inputs!$B$8)*STDEV(Prices_MTM!I5434:I5683)</f>
        <v>155524.914349363</v>
      </c>
      <c r="E5451" s="43" t="n">
        <f aca="false">-PERCENTILE(Prices_MTM!I5434:I5683,1-Inputs!$B$9)</f>
        <v>243080</v>
      </c>
      <c r="F5451" s="43" t="n">
        <f aca="false">NORMSINV(Inputs!$B$9)*STDEV(Prices_MTM!I5434:I5683)</f>
        <v>219961.854312584</v>
      </c>
      <c r="G5451" s="52" t="n">
        <f aca="false">IF(-B5451&gt;C5451,1,0)</f>
        <v>0</v>
      </c>
      <c r="H5451" s="52" t="n">
        <f aca="false">IF(-B5451&gt;D5451,1,0)</f>
        <v>1</v>
      </c>
      <c r="I5451" s="52" t="n">
        <f aca="false">IF(-B5451&gt;E5451,1,0)</f>
        <v>0</v>
      </c>
      <c r="J5451" s="52" t="n">
        <f aca="false">IF(-B5451&gt;F5451,1,0)</f>
        <v>0</v>
      </c>
    </row>
    <row r="5452" customFormat="false" ht="15" hidden="false" customHeight="false" outlineLevel="0" collapsed="false">
      <c r="A5452" s="51" t="n">
        <f aca="false">Prices_MTM!A5685</f>
        <v>45771</v>
      </c>
      <c r="B5452" s="43" t="n">
        <f aca="false">Prices_MTM!I5685</f>
        <v>129000</v>
      </c>
      <c r="C5452" s="43" t="n">
        <f aca="false">-PERCENTILE(Prices_MTM!I5435:I5684,1-Inputs!$B$8)</f>
        <v>169275</v>
      </c>
      <c r="D5452" s="43" t="n">
        <f aca="false">NORMSINV(Inputs!$B$8)*STDEV(Prices_MTM!I5435:I5684)</f>
        <v>156092.139369036</v>
      </c>
      <c r="E5452" s="43" t="n">
        <f aca="false">-PERCENTILE(Prices_MTM!I5435:I5684,1-Inputs!$B$9)</f>
        <v>243080</v>
      </c>
      <c r="F5452" s="43" t="n">
        <f aca="false">NORMSINV(Inputs!$B$9)*STDEV(Prices_MTM!I5435:I5684)</f>
        <v>220764.091482504</v>
      </c>
      <c r="G5452" s="52" t="n">
        <f aca="false">IF(-B5452&gt;C5452,1,0)</f>
        <v>0</v>
      </c>
      <c r="H5452" s="52" t="n">
        <f aca="false">IF(-B5452&gt;D5452,1,0)</f>
        <v>0</v>
      </c>
      <c r="I5452" s="52" t="n">
        <f aca="false">IF(-B5452&gt;E5452,1,0)</f>
        <v>0</v>
      </c>
      <c r="J5452" s="52" t="n">
        <f aca="false">IF(-B5452&gt;F5452,1,0)</f>
        <v>0</v>
      </c>
    </row>
    <row r="5453" customFormat="false" ht="15" hidden="false" customHeight="false" outlineLevel="0" collapsed="false">
      <c r="A5453" s="51" t="n">
        <f aca="false">Prices_MTM!A5686</f>
        <v>45772</v>
      </c>
      <c r="B5453" s="43" t="n">
        <f aca="false">Prices_MTM!I5686</f>
        <v>55500.0000000007</v>
      </c>
      <c r="C5453" s="43" t="n">
        <f aca="false">-PERCENTILE(Prices_MTM!I5436:I5685,1-Inputs!$B$8)</f>
        <v>169275</v>
      </c>
      <c r="D5453" s="43" t="n">
        <f aca="false">NORMSINV(Inputs!$B$8)*STDEV(Prices_MTM!I5436:I5685)</f>
        <v>156692.308213986</v>
      </c>
      <c r="E5453" s="43" t="n">
        <f aca="false">-PERCENTILE(Prices_MTM!I5436:I5685,1-Inputs!$B$9)</f>
        <v>243080</v>
      </c>
      <c r="F5453" s="43" t="n">
        <f aca="false">NORMSINV(Inputs!$B$9)*STDEV(Prices_MTM!I5436:I5685)</f>
        <v>221612.921733194</v>
      </c>
      <c r="G5453" s="52" t="n">
        <f aca="false">IF(-B5453&gt;C5453,1,0)</f>
        <v>0</v>
      </c>
      <c r="H5453" s="52" t="n">
        <f aca="false">IF(-B5453&gt;D5453,1,0)</f>
        <v>0</v>
      </c>
      <c r="I5453" s="52" t="n">
        <f aca="false">IF(-B5453&gt;E5453,1,0)</f>
        <v>0</v>
      </c>
      <c r="J5453" s="52" t="n">
        <f aca="false">IF(-B5453&gt;F5453,1,0)</f>
        <v>0</v>
      </c>
    </row>
    <row r="5454" customFormat="false" ht="15" hidden="false" customHeight="false" outlineLevel="0" collapsed="false">
      <c r="A5454" s="51" t="n">
        <f aca="false">Prices_MTM!A5687</f>
        <v>45775</v>
      </c>
      <c r="B5454" s="43" t="n">
        <f aca="false">Prices_MTM!I5687</f>
        <v>-12000.0000000005</v>
      </c>
      <c r="C5454" s="43" t="n">
        <f aca="false">-PERCENTILE(Prices_MTM!I5437:I5686,1-Inputs!$B$8)</f>
        <v>166074.999999999</v>
      </c>
      <c r="D5454" s="43" t="n">
        <f aca="false">NORMSINV(Inputs!$B$8)*STDEV(Prices_MTM!I5437:I5686)</f>
        <v>155860.55493321</v>
      </c>
      <c r="E5454" s="43" t="n">
        <f aca="false">-PERCENTILE(Prices_MTM!I5437:I5686,1-Inputs!$B$9)</f>
        <v>243080</v>
      </c>
      <c r="F5454" s="43" t="n">
        <f aca="false">NORMSINV(Inputs!$B$9)*STDEV(Prices_MTM!I5437:I5686)</f>
        <v>220436.55719549</v>
      </c>
      <c r="G5454" s="52" t="n">
        <f aca="false">IF(-B5454&gt;C5454,1,0)</f>
        <v>0</v>
      </c>
      <c r="H5454" s="52" t="n">
        <f aca="false">IF(-B5454&gt;D5454,1,0)</f>
        <v>0</v>
      </c>
      <c r="I5454" s="52" t="n">
        <f aca="false">IF(-B5454&gt;E5454,1,0)</f>
        <v>0</v>
      </c>
      <c r="J5454" s="52" t="n">
        <f aca="false">IF(-B5454&gt;F5454,1,0)</f>
        <v>0</v>
      </c>
    </row>
    <row r="5455" customFormat="false" ht="15" hidden="false" customHeight="false" outlineLevel="0" collapsed="false">
      <c r="A5455" s="51" t="n">
        <f aca="false">Prices_MTM!A5688</f>
        <v>45776</v>
      </c>
      <c r="B5455" s="43" t="n">
        <f aca="false">Prices_MTM!I5688</f>
        <v>-41499.9999999999</v>
      </c>
      <c r="C5455" s="43" t="n">
        <f aca="false">-PERCENTILE(Prices_MTM!I5438:I5687,1-Inputs!$B$8)</f>
        <v>166074.999999999</v>
      </c>
      <c r="D5455" s="43" t="n">
        <f aca="false">NORMSINV(Inputs!$B$8)*STDEV(Prices_MTM!I5438:I5687)</f>
        <v>155755.625394068</v>
      </c>
      <c r="E5455" s="43" t="n">
        <f aca="false">-PERCENTILE(Prices_MTM!I5438:I5687,1-Inputs!$B$9)</f>
        <v>243080</v>
      </c>
      <c r="F5455" s="43" t="n">
        <f aca="false">NORMSINV(Inputs!$B$9)*STDEV(Prices_MTM!I5438:I5687)</f>
        <v>220288.153345867</v>
      </c>
      <c r="G5455" s="52" t="n">
        <f aca="false">IF(-B5455&gt;C5455,1,0)</f>
        <v>0</v>
      </c>
      <c r="H5455" s="52" t="n">
        <f aca="false">IF(-B5455&gt;D5455,1,0)</f>
        <v>0</v>
      </c>
      <c r="I5455" s="52" t="n">
        <f aca="false">IF(-B5455&gt;E5455,1,0)</f>
        <v>0</v>
      </c>
      <c r="J5455" s="52" t="n">
        <f aca="false">IF(-B5455&gt;F5455,1,0)</f>
        <v>0</v>
      </c>
    </row>
    <row r="5456" customFormat="false" ht="15" hidden="false" customHeight="false" outlineLevel="0" collapsed="false">
      <c r="A5456" s="51" t="n">
        <f aca="false">Prices_MTM!A5689</f>
        <v>45777</v>
      </c>
      <c r="B5456" s="43" t="n">
        <f aca="false">Prices_MTM!I5689</f>
        <v>-195500</v>
      </c>
      <c r="C5456" s="43" t="n">
        <f aca="false">-PERCENTILE(Prices_MTM!I5439:I5688,1-Inputs!$B$8)</f>
        <v>166074.999999999</v>
      </c>
      <c r="D5456" s="43" t="n">
        <f aca="false">NORMSINV(Inputs!$B$8)*STDEV(Prices_MTM!I5439:I5688)</f>
        <v>155711.495683392</v>
      </c>
      <c r="E5456" s="43" t="n">
        <f aca="false">-PERCENTILE(Prices_MTM!I5439:I5688,1-Inputs!$B$9)</f>
        <v>243080</v>
      </c>
      <c r="F5456" s="43" t="n">
        <f aca="false">NORMSINV(Inputs!$B$9)*STDEV(Prices_MTM!I5439:I5688)</f>
        <v>220225.739853912</v>
      </c>
      <c r="G5456" s="52" t="n">
        <f aca="false">IF(-B5456&gt;C5456,1,0)</f>
        <v>1</v>
      </c>
      <c r="H5456" s="52" t="n">
        <f aca="false">IF(-B5456&gt;D5456,1,0)</f>
        <v>1</v>
      </c>
      <c r="I5456" s="52" t="n">
        <f aca="false">IF(-B5456&gt;E5456,1,0)</f>
        <v>0</v>
      </c>
      <c r="J5456" s="52" t="n">
        <f aca="false">IF(-B5456&gt;F5456,1,0)</f>
        <v>0</v>
      </c>
    </row>
    <row r="5457" customFormat="false" ht="15" hidden="false" customHeight="false" outlineLevel="0" collapsed="false">
      <c r="A5457" s="51" t="n">
        <f aca="false">Prices_MTM!A5690</f>
        <v>45778</v>
      </c>
      <c r="B5457" s="43" t="n">
        <f aca="false">Prices_MTM!I5690</f>
        <v>154000.000000001</v>
      </c>
      <c r="C5457" s="43" t="n">
        <f aca="false">-PERCENTILE(Prices_MTM!I5440:I5689,1-Inputs!$B$8)</f>
        <v>169825.000000001</v>
      </c>
      <c r="D5457" s="43" t="n">
        <f aca="false">NORMSINV(Inputs!$B$8)*STDEV(Prices_MTM!I5440:I5689)</f>
        <v>156923.048244696</v>
      </c>
      <c r="E5457" s="43" t="n">
        <f aca="false">-PERCENTILE(Prices_MTM!I5440:I5689,1-Inputs!$B$9)</f>
        <v>243080</v>
      </c>
      <c r="F5457" s="43" t="n">
        <f aca="false">NORMSINV(Inputs!$B$9)*STDEV(Prices_MTM!I5440:I5689)</f>
        <v>221939.261761939</v>
      </c>
      <c r="G5457" s="52" t="n">
        <f aca="false">IF(-B5457&gt;C5457,1,0)</f>
        <v>0</v>
      </c>
      <c r="H5457" s="52" t="n">
        <f aca="false">IF(-B5457&gt;D5457,1,0)</f>
        <v>0</v>
      </c>
      <c r="I5457" s="52" t="n">
        <f aca="false">IF(-B5457&gt;E5457,1,0)</f>
        <v>0</v>
      </c>
      <c r="J5457" s="52" t="n">
        <f aca="false">IF(-B5457&gt;F5457,1,0)</f>
        <v>0</v>
      </c>
    </row>
    <row r="5458" customFormat="false" ht="15" hidden="false" customHeight="false" outlineLevel="0" collapsed="false">
      <c r="A5458" s="51" t="n">
        <f aca="false">Prices_MTM!A5691</f>
        <v>45779</v>
      </c>
      <c r="B5458" s="43" t="n">
        <f aca="false">Prices_MTM!I5691</f>
        <v>-52000.0000000003</v>
      </c>
      <c r="C5458" s="43" t="n">
        <f aca="false">-PERCENTILE(Prices_MTM!I5441:I5690,1-Inputs!$B$8)</f>
        <v>169825.000000001</v>
      </c>
      <c r="D5458" s="43" t="n">
        <f aca="false">NORMSINV(Inputs!$B$8)*STDEV(Prices_MTM!I5441:I5690)</f>
        <v>157787.949432191</v>
      </c>
      <c r="E5458" s="43" t="n">
        <f aca="false">-PERCENTILE(Prices_MTM!I5441:I5690,1-Inputs!$B$9)</f>
        <v>243080</v>
      </c>
      <c r="F5458" s="43" t="n">
        <f aca="false">NORMSINV(Inputs!$B$9)*STDEV(Prices_MTM!I5441:I5690)</f>
        <v>223162.508016691</v>
      </c>
      <c r="G5458" s="52" t="n">
        <f aca="false">IF(-B5458&gt;C5458,1,0)</f>
        <v>0</v>
      </c>
      <c r="H5458" s="52" t="n">
        <f aca="false">IF(-B5458&gt;D5458,1,0)</f>
        <v>0</v>
      </c>
      <c r="I5458" s="52" t="n">
        <f aca="false">IF(-B5458&gt;E5458,1,0)</f>
        <v>0</v>
      </c>
      <c r="J5458" s="52" t="n">
        <f aca="false">IF(-B5458&gt;F5458,1,0)</f>
        <v>0</v>
      </c>
    </row>
    <row r="5459" customFormat="false" ht="15" hidden="false" customHeight="false" outlineLevel="0" collapsed="false">
      <c r="A5459" s="51" t="n">
        <f aca="false">Prices_MTM!A5692</f>
        <v>45783</v>
      </c>
      <c r="B5459" s="43" t="n">
        <f aca="false">Prices_MTM!I5692</f>
        <v>35000.0000000001</v>
      </c>
      <c r="C5459" s="43" t="n">
        <f aca="false">-PERCENTILE(Prices_MTM!I5442:I5691,1-Inputs!$B$8)</f>
        <v>169825.000000001</v>
      </c>
      <c r="D5459" s="43" t="n">
        <f aca="false">NORMSINV(Inputs!$B$8)*STDEV(Prices_MTM!I5442:I5691)</f>
        <v>157810.665632002</v>
      </c>
      <c r="E5459" s="43" t="n">
        <f aca="false">-PERCENTILE(Prices_MTM!I5442:I5691,1-Inputs!$B$9)</f>
        <v>243080</v>
      </c>
      <c r="F5459" s="43" t="n">
        <f aca="false">NORMSINV(Inputs!$B$9)*STDEV(Prices_MTM!I5442:I5691)</f>
        <v>223194.635971586</v>
      </c>
      <c r="G5459" s="52" t="n">
        <f aca="false">IF(-B5459&gt;C5459,1,0)</f>
        <v>0</v>
      </c>
      <c r="H5459" s="52" t="n">
        <f aca="false">IF(-B5459&gt;D5459,1,0)</f>
        <v>0</v>
      </c>
      <c r="I5459" s="52" t="n">
        <f aca="false">IF(-B5459&gt;E5459,1,0)</f>
        <v>0</v>
      </c>
      <c r="J5459" s="52" t="n">
        <f aca="false">IF(-B5459&gt;F5459,1,0)</f>
        <v>0</v>
      </c>
    </row>
    <row r="5460" customFormat="false" ht="15" hidden="false" customHeight="false" outlineLevel="0" collapsed="false">
      <c r="A5460" s="51" t="n">
        <f aca="false">Prices_MTM!A5693</f>
        <v>45784</v>
      </c>
      <c r="B5460" s="43" t="n">
        <f aca="false">Prices_MTM!I5693</f>
        <v>2999.99999999975</v>
      </c>
      <c r="C5460" s="43" t="n">
        <f aca="false">-PERCENTILE(Prices_MTM!I5443:I5692,1-Inputs!$B$8)</f>
        <v>169825.000000001</v>
      </c>
      <c r="D5460" s="43" t="n">
        <f aca="false">NORMSINV(Inputs!$B$8)*STDEV(Prices_MTM!I5443:I5692)</f>
        <v>157250.051389012</v>
      </c>
      <c r="E5460" s="43" t="n">
        <f aca="false">-PERCENTILE(Prices_MTM!I5443:I5692,1-Inputs!$B$9)</f>
        <v>243080</v>
      </c>
      <c r="F5460" s="43" t="n">
        <f aca="false">NORMSINV(Inputs!$B$9)*STDEV(Prices_MTM!I5443:I5692)</f>
        <v>222401.748549286</v>
      </c>
      <c r="G5460" s="52" t="n">
        <f aca="false">IF(-B5460&gt;C5460,1,0)</f>
        <v>0</v>
      </c>
      <c r="H5460" s="52" t="n">
        <f aca="false">IF(-B5460&gt;D5460,1,0)</f>
        <v>0</v>
      </c>
      <c r="I5460" s="52" t="n">
        <f aca="false">IF(-B5460&gt;E5460,1,0)</f>
        <v>0</v>
      </c>
      <c r="J5460" s="52" t="n">
        <f aca="false">IF(-B5460&gt;F5460,1,0)</f>
        <v>0</v>
      </c>
    </row>
    <row r="5461" customFormat="false" ht="15" hidden="false" customHeight="false" outlineLevel="0" collapsed="false">
      <c r="A5461" s="51" t="n">
        <f aca="false">Prices_MTM!A5694</f>
        <v>45785</v>
      </c>
      <c r="B5461" s="43" t="n">
        <f aca="false">Prices_MTM!I5694</f>
        <v>87500</v>
      </c>
      <c r="C5461" s="43" t="n">
        <f aca="false">-PERCENTILE(Prices_MTM!I5444:I5693,1-Inputs!$B$8)</f>
        <v>169825.000000001</v>
      </c>
      <c r="D5461" s="43" t="n">
        <f aca="false">NORMSINV(Inputs!$B$8)*STDEV(Prices_MTM!I5444:I5693)</f>
        <v>157191.227601098</v>
      </c>
      <c r="E5461" s="43" t="n">
        <f aca="false">-PERCENTILE(Prices_MTM!I5444:I5693,1-Inputs!$B$9)</f>
        <v>243080</v>
      </c>
      <c r="F5461" s="43" t="n">
        <f aca="false">NORMSINV(Inputs!$B$9)*STDEV(Prices_MTM!I5444:I5693)</f>
        <v>222318.552943478</v>
      </c>
      <c r="G5461" s="52" t="n">
        <f aca="false">IF(-B5461&gt;C5461,1,0)</f>
        <v>0</v>
      </c>
      <c r="H5461" s="52" t="n">
        <f aca="false">IF(-B5461&gt;D5461,1,0)</f>
        <v>0</v>
      </c>
      <c r="I5461" s="52" t="n">
        <f aca="false">IF(-B5461&gt;E5461,1,0)</f>
        <v>0</v>
      </c>
      <c r="J5461" s="52" t="n">
        <f aca="false">IF(-B5461&gt;F5461,1,0)</f>
        <v>0</v>
      </c>
    </row>
    <row r="5462" customFormat="false" ht="15" hidden="false" customHeight="false" outlineLevel="0" collapsed="false">
      <c r="A5462" s="51" t="n">
        <f aca="false">Prices_MTM!A5695</f>
        <v>45786</v>
      </c>
      <c r="B5462" s="43" t="n">
        <f aca="false">Prices_MTM!I5695</f>
        <v>9999.99999999943</v>
      </c>
      <c r="C5462" s="43" t="n">
        <f aca="false">-PERCENTILE(Prices_MTM!I5445:I5694,1-Inputs!$B$8)</f>
        <v>169825.000000001</v>
      </c>
      <c r="D5462" s="43" t="n">
        <f aca="false">NORMSINV(Inputs!$B$8)*STDEV(Prices_MTM!I5445:I5694)</f>
        <v>157445.658953651</v>
      </c>
      <c r="E5462" s="43" t="n">
        <f aca="false">-PERCENTILE(Prices_MTM!I5445:I5694,1-Inputs!$B$9)</f>
        <v>243080</v>
      </c>
      <c r="F5462" s="43" t="n">
        <f aca="false">NORMSINV(Inputs!$B$9)*STDEV(Prices_MTM!I5445:I5694)</f>
        <v>222678.400060816</v>
      </c>
      <c r="G5462" s="52" t="n">
        <f aca="false">IF(-B5462&gt;C5462,1,0)</f>
        <v>0</v>
      </c>
      <c r="H5462" s="52" t="n">
        <f aca="false">IF(-B5462&gt;D5462,1,0)</f>
        <v>0</v>
      </c>
      <c r="I5462" s="52" t="n">
        <f aca="false">IF(-B5462&gt;E5462,1,0)</f>
        <v>0</v>
      </c>
      <c r="J5462" s="52" t="n">
        <f aca="false">IF(-B5462&gt;F5462,1,0)</f>
        <v>0</v>
      </c>
    </row>
    <row r="5463" customFormat="false" ht="15" hidden="false" customHeight="false" outlineLevel="0" collapsed="false">
      <c r="A5463" s="51" t="n">
        <f aca="false">Prices_MTM!A5696</f>
        <v>45789</v>
      </c>
      <c r="B5463" s="43" t="n">
        <f aca="false">Prices_MTM!I5696</f>
        <v>44000.0000000005</v>
      </c>
      <c r="C5463" s="43" t="n">
        <f aca="false">-PERCENTILE(Prices_MTM!I5446:I5695,1-Inputs!$B$8)</f>
        <v>169825.000000001</v>
      </c>
      <c r="D5463" s="43" t="n">
        <f aca="false">NORMSINV(Inputs!$B$8)*STDEV(Prices_MTM!I5446:I5695)</f>
        <v>157316.561253613</v>
      </c>
      <c r="E5463" s="43" t="n">
        <f aca="false">-PERCENTILE(Prices_MTM!I5446:I5695,1-Inputs!$B$9)</f>
        <v>243080</v>
      </c>
      <c r="F5463" s="43" t="n">
        <f aca="false">NORMSINV(Inputs!$B$9)*STDEV(Prices_MTM!I5446:I5695)</f>
        <v>222495.814720026</v>
      </c>
      <c r="G5463" s="52" t="n">
        <f aca="false">IF(-B5463&gt;C5463,1,0)</f>
        <v>0</v>
      </c>
      <c r="H5463" s="52" t="n">
        <f aca="false">IF(-B5463&gt;D5463,1,0)</f>
        <v>0</v>
      </c>
      <c r="I5463" s="52" t="n">
        <f aca="false">IF(-B5463&gt;E5463,1,0)</f>
        <v>0</v>
      </c>
      <c r="J5463" s="52" t="n">
        <f aca="false">IF(-B5463&gt;F5463,1,0)</f>
        <v>0</v>
      </c>
    </row>
    <row r="5464" customFormat="false" ht="15" hidden="false" customHeight="false" outlineLevel="0" collapsed="false">
      <c r="A5464" s="51" t="n">
        <f aca="false">Prices_MTM!A5697</f>
        <v>45790</v>
      </c>
      <c r="B5464" s="43" t="n">
        <f aca="false">Prices_MTM!I5697</f>
        <v>89500.0000000003</v>
      </c>
      <c r="C5464" s="43" t="n">
        <f aca="false">-PERCENTILE(Prices_MTM!I5447:I5696,1-Inputs!$B$8)</f>
        <v>169825.000000001</v>
      </c>
      <c r="D5464" s="43" t="n">
        <f aca="false">NORMSINV(Inputs!$B$8)*STDEV(Prices_MTM!I5447:I5696)</f>
        <v>157334.853978641</v>
      </c>
      <c r="E5464" s="43" t="n">
        <f aca="false">-PERCENTILE(Prices_MTM!I5447:I5696,1-Inputs!$B$9)</f>
        <v>243080</v>
      </c>
      <c r="F5464" s="43" t="n">
        <f aca="false">NORMSINV(Inputs!$B$9)*STDEV(Prices_MTM!I5447:I5696)</f>
        <v>222521.686470122</v>
      </c>
      <c r="G5464" s="52" t="n">
        <f aca="false">IF(-B5464&gt;C5464,1,0)</f>
        <v>0</v>
      </c>
      <c r="H5464" s="52" t="n">
        <f aca="false">IF(-B5464&gt;D5464,1,0)</f>
        <v>0</v>
      </c>
      <c r="I5464" s="52" t="n">
        <f aca="false">IF(-B5464&gt;E5464,1,0)</f>
        <v>0</v>
      </c>
      <c r="J5464" s="52" t="n">
        <f aca="false">IF(-B5464&gt;F5464,1,0)</f>
        <v>0</v>
      </c>
    </row>
    <row r="5465" customFormat="false" ht="15" hidden="false" customHeight="false" outlineLevel="0" collapsed="false">
      <c r="A5465" s="51" t="n">
        <f aca="false">Prices_MTM!A5698</f>
        <v>45791</v>
      </c>
      <c r="B5465" s="43" t="n">
        <f aca="false">Prices_MTM!I5698</f>
        <v>-4999.99999999972</v>
      </c>
      <c r="C5465" s="43" t="n">
        <f aca="false">-PERCENTILE(Prices_MTM!I5448:I5697,1-Inputs!$B$8)</f>
        <v>169825.000000001</v>
      </c>
      <c r="D5465" s="43" t="n">
        <f aca="false">NORMSINV(Inputs!$B$8)*STDEV(Prices_MTM!I5448:I5697)</f>
        <v>157455.862596067</v>
      </c>
      <c r="E5465" s="43" t="n">
        <f aca="false">-PERCENTILE(Prices_MTM!I5448:I5697,1-Inputs!$B$9)</f>
        <v>243080</v>
      </c>
      <c r="F5465" s="43" t="n">
        <f aca="false">NORMSINV(Inputs!$B$9)*STDEV(Prices_MTM!I5448:I5697)</f>
        <v>222692.831267007</v>
      </c>
      <c r="G5465" s="52" t="n">
        <f aca="false">IF(-B5465&gt;C5465,1,0)</f>
        <v>0</v>
      </c>
      <c r="H5465" s="52" t="n">
        <f aca="false">IF(-B5465&gt;D5465,1,0)</f>
        <v>0</v>
      </c>
      <c r="I5465" s="52" t="n">
        <f aca="false">IF(-B5465&gt;E5465,1,0)</f>
        <v>0</v>
      </c>
      <c r="J5465" s="52" t="n">
        <f aca="false">IF(-B5465&gt;F5465,1,0)</f>
        <v>0</v>
      </c>
    </row>
    <row r="5466" customFormat="false" ht="15" hidden="false" customHeight="false" outlineLevel="0" collapsed="false">
      <c r="A5466" s="51" t="n">
        <f aca="false">Prices_MTM!A5699</f>
        <v>45792</v>
      </c>
      <c r="B5466" s="43" t="n">
        <f aca="false">Prices_MTM!I5699</f>
        <v>-67500.0000000004</v>
      </c>
      <c r="C5466" s="43" t="n">
        <f aca="false">-PERCENTILE(Prices_MTM!I5449:I5698,1-Inputs!$B$8)</f>
        <v>169825.000000001</v>
      </c>
      <c r="D5466" s="43" t="n">
        <f aca="false">NORMSINV(Inputs!$B$8)*STDEV(Prices_MTM!I5449:I5698)</f>
        <v>157423.087830997</v>
      </c>
      <c r="E5466" s="43" t="n">
        <f aca="false">-PERCENTILE(Prices_MTM!I5449:I5698,1-Inputs!$B$9)</f>
        <v>243080</v>
      </c>
      <c r="F5466" s="43" t="n">
        <f aca="false">NORMSINV(Inputs!$B$9)*STDEV(Prices_MTM!I5449:I5698)</f>
        <v>222646.477291313</v>
      </c>
      <c r="G5466" s="52" t="n">
        <f aca="false">IF(-B5466&gt;C5466,1,0)</f>
        <v>0</v>
      </c>
      <c r="H5466" s="52" t="n">
        <f aca="false">IF(-B5466&gt;D5466,1,0)</f>
        <v>0</v>
      </c>
      <c r="I5466" s="52" t="n">
        <f aca="false">IF(-B5466&gt;E5466,1,0)</f>
        <v>0</v>
      </c>
      <c r="J5466" s="52" t="n">
        <f aca="false">IF(-B5466&gt;F5466,1,0)</f>
        <v>0</v>
      </c>
    </row>
    <row r="5467" customFormat="false" ht="15" hidden="false" customHeight="false" outlineLevel="0" collapsed="false">
      <c r="A5467" s="51" t="n">
        <f aca="false">Prices_MTM!A5700</f>
        <v>45793</v>
      </c>
      <c r="B5467" s="43" t="n">
        <f aca="false">Prices_MTM!I5700</f>
        <v>39000.0000000001</v>
      </c>
      <c r="C5467" s="43" t="n">
        <f aca="false">-PERCENTILE(Prices_MTM!I5450:I5699,1-Inputs!$B$8)</f>
        <v>169825.000000001</v>
      </c>
      <c r="D5467" s="43" t="n">
        <f aca="false">NORMSINV(Inputs!$B$8)*STDEV(Prices_MTM!I5450:I5699)</f>
        <v>157344.804464922</v>
      </c>
      <c r="E5467" s="43" t="n">
        <f aca="false">-PERCENTILE(Prices_MTM!I5450:I5699,1-Inputs!$B$9)</f>
        <v>243080</v>
      </c>
      <c r="F5467" s="43" t="n">
        <f aca="false">NORMSINV(Inputs!$B$9)*STDEV(Prices_MTM!I5450:I5699)</f>
        <v>222535.759632758</v>
      </c>
      <c r="G5467" s="52" t="n">
        <f aca="false">IF(-B5467&gt;C5467,1,0)</f>
        <v>0</v>
      </c>
      <c r="H5467" s="52" t="n">
        <f aca="false">IF(-B5467&gt;D5467,1,0)</f>
        <v>0</v>
      </c>
      <c r="I5467" s="52" t="n">
        <f aca="false">IF(-B5467&gt;E5467,1,0)</f>
        <v>0</v>
      </c>
      <c r="J5467" s="52" t="n">
        <f aca="false">IF(-B5467&gt;F5467,1,0)</f>
        <v>0</v>
      </c>
    </row>
    <row r="5468" customFormat="false" ht="15" hidden="false" customHeight="false" outlineLevel="0" collapsed="false">
      <c r="A5468" s="51" t="n">
        <f aca="false">Prices_MTM!A5701</f>
        <v>45796</v>
      </c>
      <c r="B5468" s="43" t="n">
        <f aca="false">Prices_MTM!I5701</f>
        <v>-38500.0000000005</v>
      </c>
      <c r="C5468" s="43" t="n">
        <f aca="false">-PERCENTILE(Prices_MTM!I5451:I5700,1-Inputs!$B$8)</f>
        <v>169825.000000001</v>
      </c>
      <c r="D5468" s="43" t="n">
        <f aca="false">NORMSINV(Inputs!$B$8)*STDEV(Prices_MTM!I5451:I5700)</f>
        <v>157208.424632377</v>
      </c>
      <c r="E5468" s="43" t="n">
        <f aca="false">-PERCENTILE(Prices_MTM!I5451:I5700,1-Inputs!$B$9)</f>
        <v>243080</v>
      </c>
      <c r="F5468" s="43" t="n">
        <f aca="false">NORMSINV(Inputs!$B$9)*STDEV(Prices_MTM!I5451:I5700)</f>
        <v>222342.875032995</v>
      </c>
      <c r="G5468" s="52" t="n">
        <f aca="false">IF(-B5468&gt;C5468,1,0)</f>
        <v>0</v>
      </c>
      <c r="H5468" s="52" t="n">
        <f aca="false">IF(-B5468&gt;D5468,1,0)</f>
        <v>0</v>
      </c>
      <c r="I5468" s="52" t="n">
        <f aca="false">IF(-B5468&gt;E5468,1,0)</f>
        <v>0</v>
      </c>
      <c r="J5468" s="52" t="n">
        <f aca="false">IF(-B5468&gt;F5468,1,0)</f>
        <v>0</v>
      </c>
    </row>
    <row r="5469" customFormat="false" ht="15" hidden="false" customHeight="false" outlineLevel="0" collapsed="false">
      <c r="A5469" s="51" t="n">
        <f aca="false">Prices_MTM!A5702</f>
        <v>45797</v>
      </c>
      <c r="B5469" s="43" t="n">
        <f aca="false">Prices_MTM!I5702</f>
        <v>-35000.0000000001</v>
      </c>
      <c r="C5469" s="43" t="n">
        <f aca="false">-PERCENTILE(Prices_MTM!I5452:I5701,1-Inputs!$B$8)</f>
        <v>169825.000000001</v>
      </c>
      <c r="D5469" s="43" t="n">
        <f aca="false">NORMSINV(Inputs!$B$8)*STDEV(Prices_MTM!I5452:I5701)</f>
        <v>157248.320582645</v>
      </c>
      <c r="E5469" s="43" t="n">
        <f aca="false">-PERCENTILE(Prices_MTM!I5452:I5701,1-Inputs!$B$9)</f>
        <v>243080</v>
      </c>
      <c r="F5469" s="43" t="n">
        <f aca="false">NORMSINV(Inputs!$B$9)*STDEV(Prices_MTM!I5452:I5701)</f>
        <v>222399.30063681</v>
      </c>
      <c r="G5469" s="52" t="n">
        <f aca="false">IF(-B5469&gt;C5469,1,0)</f>
        <v>0</v>
      </c>
      <c r="H5469" s="52" t="n">
        <f aca="false">IF(-B5469&gt;D5469,1,0)</f>
        <v>0</v>
      </c>
      <c r="I5469" s="52" t="n">
        <f aca="false">IF(-B5469&gt;E5469,1,0)</f>
        <v>0</v>
      </c>
      <c r="J5469" s="52" t="n">
        <f aca="false">IF(-B5469&gt;F5469,1,0)</f>
        <v>0</v>
      </c>
    </row>
    <row r="5470" customFormat="false" ht="15" hidden="false" customHeight="false" outlineLevel="0" collapsed="false">
      <c r="A5470" s="51" t="n">
        <f aca="false">Prices_MTM!A5703</f>
        <v>45798</v>
      </c>
      <c r="B5470" s="43" t="n">
        <f aca="false">Prices_MTM!I5703</f>
        <v>-50499.9999999995</v>
      </c>
      <c r="C5470" s="43" t="n">
        <f aca="false">-PERCENTILE(Prices_MTM!I5453:I5702,1-Inputs!$B$8)</f>
        <v>169825.000000001</v>
      </c>
      <c r="D5470" s="43" t="n">
        <f aca="false">NORMSINV(Inputs!$B$8)*STDEV(Prices_MTM!I5453:I5702)</f>
        <v>156881.317129258</v>
      </c>
      <c r="E5470" s="43" t="n">
        <f aca="false">-PERCENTILE(Prices_MTM!I5453:I5702,1-Inputs!$B$9)</f>
        <v>243080</v>
      </c>
      <c r="F5470" s="43" t="n">
        <f aca="false">NORMSINV(Inputs!$B$9)*STDEV(Prices_MTM!I5453:I5702)</f>
        <v>221880.240649002</v>
      </c>
      <c r="G5470" s="52" t="n">
        <f aca="false">IF(-B5470&gt;C5470,1,0)</f>
        <v>0</v>
      </c>
      <c r="H5470" s="52" t="n">
        <f aca="false">IF(-B5470&gt;D5470,1,0)</f>
        <v>0</v>
      </c>
      <c r="I5470" s="52" t="n">
        <f aca="false">IF(-B5470&gt;E5470,1,0)</f>
        <v>0</v>
      </c>
      <c r="J5470" s="52" t="n">
        <f aca="false">IF(-B5470&gt;F5470,1,0)</f>
        <v>0</v>
      </c>
    </row>
    <row r="5471" customFormat="false" ht="15" hidden="false" customHeight="false" outlineLevel="0" collapsed="false">
      <c r="A5471" s="51" t="n">
        <f aca="false">Prices_MTM!A5704</f>
        <v>45799</v>
      </c>
      <c r="B5471" s="43" t="n">
        <f aca="false">Prices_MTM!I5704</f>
        <v>11499.9999999995</v>
      </c>
      <c r="C5471" s="43" t="n">
        <f aca="false">-PERCENTILE(Prices_MTM!I5454:I5703,1-Inputs!$B$8)</f>
        <v>169825.000000001</v>
      </c>
      <c r="D5471" s="43" t="n">
        <f aca="false">NORMSINV(Inputs!$B$8)*STDEV(Prices_MTM!I5454:I5703)</f>
        <v>156584.585675157</v>
      </c>
      <c r="E5471" s="43" t="n">
        <f aca="false">-PERCENTILE(Prices_MTM!I5454:I5703,1-Inputs!$B$9)</f>
        <v>243080</v>
      </c>
      <c r="F5471" s="43" t="n">
        <f aca="false">NORMSINV(Inputs!$B$9)*STDEV(Prices_MTM!I5454:I5703)</f>
        <v>221460.567690813</v>
      </c>
      <c r="G5471" s="52" t="n">
        <f aca="false">IF(-B5471&gt;C5471,1,0)</f>
        <v>0</v>
      </c>
      <c r="H5471" s="52" t="n">
        <f aca="false">IF(-B5471&gt;D5471,1,0)</f>
        <v>0</v>
      </c>
      <c r="I5471" s="52" t="n">
        <f aca="false">IF(-B5471&gt;E5471,1,0)</f>
        <v>0</v>
      </c>
      <c r="J5471" s="52" t="n">
        <f aca="false">IF(-B5471&gt;F5471,1,0)</f>
        <v>0</v>
      </c>
    </row>
    <row r="5472" customFormat="false" ht="15" hidden="false" customHeight="false" outlineLevel="0" collapsed="false">
      <c r="A5472" s="51" t="n">
        <f aca="false">Prices_MTM!A5705</f>
        <v>45800</v>
      </c>
      <c r="B5472" s="43" t="n">
        <f aca="false">Prices_MTM!I5705</f>
        <v>7000.00000000074</v>
      </c>
      <c r="C5472" s="43" t="n">
        <f aca="false">-PERCENTILE(Prices_MTM!I5455:I5704,1-Inputs!$B$8)</f>
        <v>169825.000000001</v>
      </c>
      <c r="D5472" s="43" t="n">
        <f aca="false">NORMSINV(Inputs!$B$8)*STDEV(Prices_MTM!I5455:I5704)</f>
        <v>156592.066765532</v>
      </c>
      <c r="E5472" s="43" t="n">
        <f aca="false">-PERCENTILE(Prices_MTM!I5455:I5704,1-Inputs!$B$9)</f>
        <v>243080</v>
      </c>
      <c r="F5472" s="43" t="n">
        <f aca="false">NORMSINV(Inputs!$B$9)*STDEV(Prices_MTM!I5455:I5704)</f>
        <v>221471.148339697</v>
      </c>
      <c r="G5472" s="52" t="n">
        <f aca="false">IF(-B5472&gt;C5472,1,0)</f>
        <v>0</v>
      </c>
      <c r="H5472" s="52" t="n">
        <f aca="false">IF(-B5472&gt;D5472,1,0)</f>
        <v>0</v>
      </c>
      <c r="I5472" s="52" t="n">
        <f aca="false">IF(-B5472&gt;E5472,1,0)</f>
        <v>0</v>
      </c>
      <c r="J5472" s="52" t="n">
        <f aca="false">IF(-B5472&gt;F5472,1,0)</f>
        <v>0</v>
      </c>
    </row>
    <row r="5473" customFormat="false" ht="15" hidden="false" customHeight="false" outlineLevel="0" collapsed="false">
      <c r="A5473" s="51" t="n">
        <f aca="false">Prices_MTM!A5706</f>
        <v>45804</v>
      </c>
      <c r="B5473" s="43" t="n">
        <f aca="false">Prices_MTM!I5706</f>
        <v>-73499.9999999999</v>
      </c>
      <c r="C5473" s="43" t="n">
        <f aca="false">-PERCENTILE(Prices_MTM!I5456:I5705,1-Inputs!$B$8)</f>
        <v>169825.000000001</v>
      </c>
      <c r="D5473" s="43" t="n">
        <f aca="false">NORMSINV(Inputs!$B$8)*STDEV(Prices_MTM!I5456:I5705)</f>
        <v>156130.109486734</v>
      </c>
      <c r="E5473" s="43" t="n">
        <f aca="false">-PERCENTILE(Prices_MTM!I5456:I5705,1-Inputs!$B$9)</f>
        <v>243080</v>
      </c>
      <c r="F5473" s="43" t="n">
        <f aca="false">NORMSINV(Inputs!$B$9)*STDEV(Prices_MTM!I5456:I5705)</f>
        <v>220817.793344564</v>
      </c>
      <c r="G5473" s="52" t="n">
        <f aca="false">IF(-B5473&gt;C5473,1,0)</f>
        <v>0</v>
      </c>
      <c r="H5473" s="52" t="n">
        <f aca="false">IF(-B5473&gt;D5473,1,0)</f>
        <v>0</v>
      </c>
      <c r="I5473" s="52" t="n">
        <f aca="false">IF(-B5473&gt;E5473,1,0)</f>
        <v>0</v>
      </c>
      <c r="J5473" s="52" t="n">
        <f aca="false">IF(-B5473&gt;F5473,1,0)</f>
        <v>0</v>
      </c>
    </row>
    <row r="5474" customFormat="false" ht="15" hidden="false" customHeight="false" outlineLevel="0" collapsed="false">
      <c r="A5474" s="51" t="n">
        <f aca="false">Prices_MTM!A5707</f>
        <v>45805</v>
      </c>
      <c r="B5474" s="43" t="n">
        <f aca="false">Prices_MTM!I5707</f>
        <v>22999.9999999997</v>
      </c>
      <c r="C5474" s="43" t="n">
        <f aca="false">-PERCENTILE(Prices_MTM!I5457:I5706,1-Inputs!$B$8)</f>
        <v>169825.000000001</v>
      </c>
      <c r="D5474" s="43" t="n">
        <f aca="false">NORMSINV(Inputs!$B$8)*STDEV(Prices_MTM!I5457:I5706)</f>
        <v>156286.995120968</v>
      </c>
      <c r="E5474" s="43" t="n">
        <f aca="false">-PERCENTILE(Prices_MTM!I5457:I5706,1-Inputs!$B$9)</f>
        <v>243080</v>
      </c>
      <c r="F5474" s="43" t="n">
        <f aca="false">NORMSINV(Inputs!$B$9)*STDEV(Prices_MTM!I5457:I5706)</f>
        <v>221039.679690977</v>
      </c>
      <c r="G5474" s="52" t="n">
        <f aca="false">IF(-B5474&gt;C5474,1,0)</f>
        <v>0</v>
      </c>
      <c r="H5474" s="52" t="n">
        <f aca="false">IF(-B5474&gt;D5474,1,0)</f>
        <v>0</v>
      </c>
      <c r="I5474" s="52" t="n">
        <f aca="false">IF(-B5474&gt;E5474,1,0)</f>
        <v>0</v>
      </c>
      <c r="J5474" s="52" t="n">
        <f aca="false">IF(-B5474&gt;F5474,1,0)</f>
        <v>0</v>
      </c>
    </row>
    <row r="5475" customFormat="false" ht="15" hidden="false" customHeight="false" outlineLevel="0" collapsed="false">
      <c r="A5475" s="51" t="n">
        <f aca="false">Prices_MTM!A5708</f>
        <v>45806</v>
      </c>
      <c r="B5475" s="43" t="n">
        <f aca="false">Prices_MTM!I5708</f>
        <v>-32000</v>
      </c>
      <c r="C5475" s="43" t="n">
        <f aca="false">-PERCENTILE(Prices_MTM!I5458:I5707,1-Inputs!$B$8)</f>
        <v>169825.000000001</v>
      </c>
      <c r="D5475" s="43" t="n">
        <f aca="false">NORMSINV(Inputs!$B$8)*STDEV(Prices_MTM!I5458:I5707)</f>
        <v>156204.671074525</v>
      </c>
      <c r="E5475" s="43" t="n">
        <f aca="false">-PERCENTILE(Prices_MTM!I5458:I5707,1-Inputs!$B$9)</f>
        <v>243080</v>
      </c>
      <c r="F5475" s="43" t="n">
        <f aca="false">NORMSINV(Inputs!$B$9)*STDEV(Prices_MTM!I5458:I5707)</f>
        <v>220923.247221068</v>
      </c>
      <c r="G5475" s="52" t="n">
        <f aca="false">IF(-B5475&gt;C5475,1,0)</f>
        <v>0</v>
      </c>
      <c r="H5475" s="52" t="n">
        <f aca="false">IF(-B5475&gt;D5475,1,0)</f>
        <v>0</v>
      </c>
      <c r="I5475" s="52" t="n">
        <f aca="false">IF(-B5475&gt;E5475,1,0)</f>
        <v>0</v>
      </c>
      <c r="J5475" s="52" t="n">
        <f aca="false">IF(-B5475&gt;F5475,1,0)</f>
        <v>0</v>
      </c>
    </row>
    <row r="5476" customFormat="false" ht="15" hidden="false" customHeight="false" outlineLevel="0" collapsed="false">
      <c r="A5476" s="51" t="n">
        <f aca="false">Prices_MTM!A5709</f>
        <v>45807</v>
      </c>
      <c r="B5476" s="43" t="n">
        <f aca="false">Prices_MTM!I5709</f>
        <v>-5999.99999999952</v>
      </c>
      <c r="C5476" s="43" t="n">
        <f aca="false">-PERCENTILE(Prices_MTM!I5459:I5708,1-Inputs!$B$8)</f>
        <v>169825.000000001</v>
      </c>
      <c r="D5476" s="43" t="n">
        <f aca="false">NORMSINV(Inputs!$B$8)*STDEV(Prices_MTM!I5459:I5708)</f>
        <v>156229.888421573</v>
      </c>
      <c r="E5476" s="43" t="n">
        <f aca="false">-PERCENTILE(Prices_MTM!I5459:I5708,1-Inputs!$B$9)</f>
        <v>243080</v>
      </c>
      <c r="F5476" s="43" t="n">
        <f aca="false">NORMSINV(Inputs!$B$9)*STDEV(Prices_MTM!I5459:I5708)</f>
        <v>220958.912596232</v>
      </c>
      <c r="G5476" s="52" t="n">
        <f aca="false">IF(-B5476&gt;C5476,1,0)</f>
        <v>0</v>
      </c>
      <c r="H5476" s="52" t="n">
        <f aca="false">IF(-B5476&gt;D5476,1,0)</f>
        <v>0</v>
      </c>
      <c r="I5476" s="52" t="n">
        <f aca="false">IF(-B5476&gt;E5476,1,0)</f>
        <v>0</v>
      </c>
      <c r="J5476" s="52" t="n">
        <f aca="false">IF(-B5476&gt;F5476,1,0)</f>
        <v>0</v>
      </c>
    </row>
    <row r="5477" customFormat="false" ht="15" hidden="false" customHeight="false" outlineLevel="0" collapsed="false">
      <c r="A5477" s="51" t="n">
        <f aca="false">Prices_MTM!A5710</f>
        <v>45810</v>
      </c>
      <c r="B5477" s="43" t="n">
        <f aca="false">Prices_MTM!I5710</f>
        <v>69500</v>
      </c>
      <c r="C5477" s="43" t="n">
        <f aca="false">-PERCENTILE(Prices_MTM!I5460:I5709,1-Inputs!$B$8)</f>
        <v>169825.000000001</v>
      </c>
      <c r="D5477" s="43" t="n">
        <f aca="false">NORMSINV(Inputs!$B$8)*STDEV(Prices_MTM!I5460:I5709)</f>
        <v>156189.456949903</v>
      </c>
      <c r="E5477" s="43" t="n">
        <f aca="false">-PERCENTILE(Prices_MTM!I5460:I5709,1-Inputs!$B$9)</f>
        <v>243080</v>
      </c>
      <c r="F5477" s="43" t="n">
        <f aca="false">NORMSINV(Inputs!$B$9)*STDEV(Prices_MTM!I5460:I5709)</f>
        <v>220901.729594278</v>
      </c>
      <c r="G5477" s="52" t="n">
        <f aca="false">IF(-B5477&gt;C5477,1,0)</f>
        <v>0</v>
      </c>
      <c r="H5477" s="52" t="n">
        <f aca="false">IF(-B5477&gt;D5477,1,0)</f>
        <v>0</v>
      </c>
      <c r="I5477" s="52" t="n">
        <f aca="false">IF(-B5477&gt;E5477,1,0)</f>
        <v>0</v>
      </c>
      <c r="J5477" s="52" t="n">
        <f aca="false">IF(-B5477&gt;F5477,1,0)</f>
        <v>0</v>
      </c>
    </row>
    <row r="5478" customFormat="false" ht="15" hidden="false" customHeight="false" outlineLevel="0" collapsed="false">
      <c r="A5478" s="51" t="n">
        <f aca="false">Prices_MTM!A5711</f>
        <v>45811</v>
      </c>
      <c r="B5478" s="43" t="n">
        <f aca="false">Prices_MTM!I5711</f>
        <v>36499.9999999988</v>
      </c>
      <c r="C5478" s="43" t="n">
        <f aca="false">-PERCENTILE(Prices_MTM!I5461:I5710,1-Inputs!$B$8)</f>
        <v>169825.000000001</v>
      </c>
      <c r="D5478" s="43" t="n">
        <f aca="false">NORMSINV(Inputs!$B$8)*STDEV(Prices_MTM!I5461:I5710)</f>
        <v>156149.049593127</v>
      </c>
      <c r="E5478" s="43" t="n">
        <f aca="false">-PERCENTILE(Prices_MTM!I5461:I5710,1-Inputs!$B$9)</f>
        <v>243080</v>
      </c>
      <c r="F5478" s="43" t="n">
        <f aca="false">NORMSINV(Inputs!$B$9)*STDEV(Prices_MTM!I5461:I5710)</f>
        <v>220844.580698478</v>
      </c>
      <c r="G5478" s="52" t="n">
        <f aca="false">IF(-B5478&gt;C5478,1,0)</f>
        <v>0</v>
      </c>
      <c r="H5478" s="52" t="n">
        <f aca="false">IF(-B5478&gt;D5478,1,0)</f>
        <v>0</v>
      </c>
      <c r="I5478" s="52" t="n">
        <f aca="false">IF(-B5478&gt;E5478,1,0)</f>
        <v>0</v>
      </c>
      <c r="J5478" s="52" t="n">
        <f aca="false">IF(-B5478&gt;F5478,1,0)</f>
        <v>0</v>
      </c>
    </row>
    <row r="5479" customFormat="false" ht="15" hidden="false" customHeight="false" outlineLevel="0" collapsed="false">
      <c r="A5479" s="51" t="n">
        <f aca="false">Prices_MTM!A5712</f>
        <v>45812</v>
      </c>
      <c r="B5479" s="43" t="n">
        <f aca="false">Prices_MTM!I5712</f>
        <v>-13499.9999999991</v>
      </c>
      <c r="C5479" s="43" t="n">
        <f aca="false">-PERCENTILE(Prices_MTM!I5462:I5711,1-Inputs!$B$8)</f>
        <v>169825.000000001</v>
      </c>
      <c r="D5479" s="43" t="n">
        <f aca="false">NORMSINV(Inputs!$B$8)*STDEV(Prices_MTM!I5462:I5711)</f>
        <v>155595.573005353</v>
      </c>
      <c r="E5479" s="43" t="n">
        <f aca="false">-PERCENTILE(Prices_MTM!I5462:I5711,1-Inputs!$B$9)</f>
        <v>243080</v>
      </c>
      <c r="F5479" s="43" t="n">
        <f aca="false">NORMSINV(Inputs!$B$9)*STDEV(Prices_MTM!I5462:I5711)</f>
        <v>220061.788198159</v>
      </c>
      <c r="G5479" s="52" t="n">
        <f aca="false">IF(-B5479&gt;C5479,1,0)</f>
        <v>0</v>
      </c>
      <c r="H5479" s="52" t="n">
        <f aca="false">IF(-B5479&gt;D5479,1,0)</f>
        <v>0</v>
      </c>
      <c r="I5479" s="52" t="n">
        <f aca="false">IF(-B5479&gt;E5479,1,0)</f>
        <v>0</v>
      </c>
      <c r="J5479" s="52" t="n">
        <f aca="false">IF(-B5479&gt;F5479,1,0)</f>
        <v>0</v>
      </c>
    </row>
    <row r="5480" customFormat="false" ht="15" hidden="false" customHeight="false" outlineLevel="0" collapsed="false">
      <c r="A5480" s="51" t="n">
        <f aca="false">Prices_MTM!A5713</f>
        <v>45813</v>
      </c>
      <c r="B5480" s="43" t="n">
        <f aca="false">Prices_MTM!I5713</f>
        <v>26500.0000000001</v>
      </c>
      <c r="C5480" s="43" t="n">
        <f aca="false">-PERCENTILE(Prices_MTM!I5463:I5712,1-Inputs!$B$8)</f>
        <v>169825.000000001</v>
      </c>
      <c r="D5480" s="43" t="n">
        <f aca="false">NORMSINV(Inputs!$B$8)*STDEV(Prices_MTM!I5463:I5712)</f>
        <v>155089.263777116</v>
      </c>
      <c r="E5480" s="43" t="n">
        <f aca="false">-PERCENTILE(Prices_MTM!I5463:I5712,1-Inputs!$B$9)</f>
        <v>243080</v>
      </c>
      <c r="F5480" s="43" t="n">
        <f aca="false">NORMSINV(Inputs!$B$9)*STDEV(Prices_MTM!I5463:I5712)</f>
        <v>219345.70539455</v>
      </c>
      <c r="G5480" s="52" t="n">
        <f aca="false">IF(-B5480&gt;C5480,1,0)</f>
        <v>0</v>
      </c>
      <c r="H5480" s="52" t="n">
        <f aca="false">IF(-B5480&gt;D5480,1,0)</f>
        <v>0</v>
      </c>
      <c r="I5480" s="52" t="n">
        <f aca="false">IF(-B5480&gt;E5480,1,0)</f>
        <v>0</v>
      </c>
      <c r="J5480" s="52" t="n">
        <f aca="false">IF(-B5480&gt;F5480,1,0)</f>
        <v>0</v>
      </c>
    </row>
    <row r="5481" customFormat="false" ht="15" hidden="false" customHeight="false" outlineLevel="0" collapsed="false">
      <c r="A5481" s="51" t="n">
        <f aca="false">Prices_MTM!A5714</f>
        <v>45814</v>
      </c>
      <c r="B5481" s="43" t="n">
        <f aca="false">Prices_MTM!I5714</f>
        <v>79999.9999999997</v>
      </c>
      <c r="C5481" s="43" t="n">
        <f aca="false">-PERCENTILE(Prices_MTM!I5464:I5713,1-Inputs!$B$8)</f>
        <v>169825.000000001</v>
      </c>
      <c r="D5481" s="43" t="n">
        <f aca="false">NORMSINV(Inputs!$B$8)*STDEV(Prices_MTM!I5464:I5713)</f>
        <v>154575.591977986</v>
      </c>
      <c r="E5481" s="43" t="n">
        <f aca="false">-PERCENTILE(Prices_MTM!I5464:I5713,1-Inputs!$B$9)</f>
        <v>243080</v>
      </c>
      <c r="F5481" s="43" t="n">
        <f aca="false">NORMSINV(Inputs!$B$9)*STDEV(Prices_MTM!I5464:I5713)</f>
        <v>218619.209566421</v>
      </c>
      <c r="G5481" s="52" t="n">
        <f aca="false">IF(-B5481&gt;C5481,1,0)</f>
        <v>0</v>
      </c>
      <c r="H5481" s="52" t="n">
        <f aca="false">IF(-B5481&gt;D5481,1,0)</f>
        <v>0</v>
      </c>
      <c r="I5481" s="52" t="n">
        <f aca="false">IF(-B5481&gt;E5481,1,0)</f>
        <v>0</v>
      </c>
      <c r="J5481" s="52" t="n">
        <f aca="false">IF(-B5481&gt;F5481,1,0)</f>
        <v>0</v>
      </c>
    </row>
    <row r="5482" customFormat="false" ht="15" hidden="false" customHeight="false" outlineLevel="0" collapsed="false">
      <c r="A5482" s="51" t="n">
        <f aca="false">Prices_MTM!A5715</f>
        <v>45817</v>
      </c>
      <c r="B5482" s="43" t="n">
        <f aca="false">Prices_MTM!I5715</f>
        <v>33499.9999999994</v>
      </c>
      <c r="C5482" s="43" t="n">
        <f aca="false">-PERCENTILE(Prices_MTM!I5465:I5714,1-Inputs!$B$8)</f>
        <v>169825.000000001</v>
      </c>
      <c r="D5482" s="43" t="n">
        <f aca="false">NORMSINV(Inputs!$B$8)*STDEV(Prices_MTM!I5465:I5714)</f>
        <v>154646.891794013</v>
      </c>
      <c r="E5482" s="43" t="n">
        <f aca="false">-PERCENTILE(Prices_MTM!I5465:I5714,1-Inputs!$B$9)</f>
        <v>243080</v>
      </c>
      <c r="F5482" s="43" t="n">
        <f aca="false">NORMSINV(Inputs!$B$9)*STDEV(Prices_MTM!I5465:I5714)</f>
        <v>218720.050256873</v>
      </c>
      <c r="G5482" s="52" t="n">
        <f aca="false">IF(-B5482&gt;C5482,1,0)</f>
        <v>0</v>
      </c>
      <c r="H5482" s="52" t="n">
        <f aca="false">IF(-B5482&gt;D5482,1,0)</f>
        <v>0</v>
      </c>
      <c r="I5482" s="52" t="n">
        <f aca="false">IF(-B5482&gt;E5482,1,0)</f>
        <v>0</v>
      </c>
      <c r="J5482" s="52" t="n">
        <f aca="false">IF(-B5482&gt;F5482,1,0)</f>
        <v>0</v>
      </c>
    </row>
    <row r="5483" customFormat="false" ht="15" hidden="false" customHeight="false" outlineLevel="0" collapsed="false">
      <c r="A5483" s="51" t="n">
        <f aca="false">Prices_MTM!A5716</f>
        <v>45818</v>
      </c>
      <c r="B5483" s="43" t="n">
        <f aca="false">Prices_MTM!I5716</f>
        <v>-16999.9999999995</v>
      </c>
      <c r="C5483" s="43" t="n">
        <f aca="false">-PERCENTILE(Prices_MTM!I5466:I5715,1-Inputs!$B$8)</f>
        <v>169825.000000001</v>
      </c>
      <c r="D5483" s="43" t="n">
        <f aca="false">NORMSINV(Inputs!$B$8)*STDEV(Prices_MTM!I5466:I5715)</f>
        <v>154178.251741216</v>
      </c>
      <c r="E5483" s="43" t="n">
        <f aca="false">-PERCENTILE(Prices_MTM!I5466:I5715,1-Inputs!$B$9)</f>
        <v>243080</v>
      </c>
      <c r="F5483" s="43" t="n">
        <f aca="false">NORMSINV(Inputs!$B$9)*STDEV(Prices_MTM!I5466:I5715)</f>
        <v>218057.243686944</v>
      </c>
      <c r="G5483" s="52" t="n">
        <f aca="false">IF(-B5483&gt;C5483,1,0)</f>
        <v>0</v>
      </c>
      <c r="H5483" s="52" t="n">
        <f aca="false">IF(-B5483&gt;D5483,1,0)</f>
        <v>0</v>
      </c>
      <c r="I5483" s="52" t="n">
        <f aca="false">IF(-B5483&gt;E5483,1,0)</f>
        <v>0</v>
      </c>
      <c r="J5483" s="52" t="n">
        <f aca="false">IF(-B5483&gt;F5483,1,0)</f>
        <v>0</v>
      </c>
    </row>
    <row r="5484" customFormat="false" ht="15" hidden="false" customHeight="false" outlineLevel="0" collapsed="false">
      <c r="A5484" s="51" t="n">
        <f aca="false">Prices_MTM!A5717</f>
        <v>45819</v>
      </c>
      <c r="B5484" s="43" t="n">
        <f aca="false">Prices_MTM!I5717</f>
        <v>181000</v>
      </c>
      <c r="C5484" s="43" t="n">
        <f aca="false">-PERCENTILE(Prices_MTM!I5467:I5716,1-Inputs!$B$8)</f>
        <v>169825.000000001</v>
      </c>
      <c r="D5484" s="43" t="n">
        <f aca="false">NORMSINV(Inputs!$B$8)*STDEV(Prices_MTM!I5467:I5716)</f>
        <v>154184.852629897</v>
      </c>
      <c r="E5484" s="43" t="n">
        <f aca="false">-PERCENTILE(Prices_MTM!I5467:I5716,1-Inputs!$B$9)</f>
        <v>243080</v>
      </c>
      <c r="F5484" s="43" t="n">
        <f aca="false">NORMSINV(Inputs!$B$9)*STDEV(Prices_MTM!I5467:I5716)</f>
        <v>218066.579449773</v>
      </c>
      <c r="G5484" s="52" t="n">
        <f aca="false">IF(-B5484&gt;C5484,1,0)</f>
        <v>0</v>
      </c>
      <c r="H5484" s="52" t="n">
        <f aca="false">IF(-B5484&gt;D5484,1,0)</f>
        <v>0</v>
      </c>
      <c r="I5484" s="52" t="n">
        <f aca="false">IF(-B5484&gt;E5484,1,0)</f>
        <v>0</v>
      </c>
      <c r="J5484" s="52" t="n">
        <f aca="false">IF(-B5484&gt;F5484,1,0)</f>
        <v>0</v>
      </c>
    </row>
    <row r="5485" customFormat="false" ht="15" hidden="false" customHeight="false" outlineLevel="0" collapsed="false">
      <c r="A5485" s="51" t="n">
        <f aca="false">Prices_MTM!A5718</f>
        <v>45820</v>
      </c>
      <c r="B5485" s="43" t="n">
        <f aca="false">Prices_MTM!I5718</f>
        <v>4500.00000000088</v>
      </c>
      <c r="C5485" s="43" t="n">
        <f aca="false">-PERCENTILE(Prices_MTM!I5468:I5717,1-Inputs!$B$8)</f>
        <v>169825.000000001</v>
      </c>
      <c r="D5485" s="43" t="n">
        <f aca="false">NORMSINV(Inputs!$B$8)*STDEV(Prices_MTM!I5468:I5717)</f>
        <v>154850.026239107</v>
      </c>
      <c r="E5485" s="43" t="n">
        <f aca="false">-PERCENTILE(Prices_MTM!I5468:I5717,1-Inputs!$B$9)</f>
        <v>243080</v>
      </c>
      <c r="F5485" s="43" t="n">
        <f aca="false">NORMSINV(Inputs!$B$9)*STDEV(Prices_MTM!I5468:I5717)</f>
        <v>219007.347179071</v>
      </c>
      <c r="G5485" s="52" t="n">
        <f aca="false">IF(-B5485&gt;C5485,1,0)</f>
        <v>0</v>
      </c>
      <c r="H5485" s="52" t="n">
        <f aca="false">IF(-B5485&gt;D5485,1,0)</f>
        <v>0</v>
      </c>
      <c r="I5485" s="52" t="n">
        <f aca="false">IF(-B5485&gt;E5485,1,0)</f>
        <v>0</v>
      </c>
      <c r="J5485" s="52" t="n">
        <f aca="false">IF(-B5485&gt;F5485,1,0)</f>
        <v>0</v>
      </c>
    </row>
    <row r="5486" customFormat="false" ht="15" hidden="false" customHeight="false" outlineLevel="0" collapsed="false">
      <c r="A5486" s="51" t="n">
        <f aca="false">Prices_MTM!A5719</f>
        <v>45821</v>
      </c>
      <c r="B5486" s="43" t="n">
        <f aca="false">Prices_MTM!I5719</f>
        <v>253000</v>
      </c>
      <c r="C5486" s="43" t="n">
        <f aca="false">-PERCENTILE(Prices_MTM!I5469:I5718,1-Inputs!$B$8)</f>
        <v>169825.000000001</v>
      </c>
      <c r="D5486" s="43" t="n">
        <f aca="false">NORMSINV(Inputs!$B$8)*STDEV(Prices_MTM!I5469:I5718)</f>
        <v>154790.563803006</v>
      </c>
      <c r="E5486" s="43" t="n">
        <f aca="false">-PERCENTILE(Prices_MTM!I5469:I5718,1-Inputs!$B$9)</f>
        <v>243080</v>
      </c>
      <c r="F5486" s="43" t="n">
        <f aca="false">NORMSINV(Inputs!$B$9)*STDEV(Prices_MTM!I5469:I5718)</f>
        <v>218923.248320946</v>
      </c>
      <c r="G5486" s="52" t="n">
        <f aca="false">IF(-B5486&gt;C5486,1,0)</f>
        <v>0</v>
      </c>
      <c r="H5486" s="52" t="n">
        <f aca="false">IF(-B5486&gt;D5486,1,0)</f>
        <v>0</v>
      </c>
      <c r="I5486" s="52" t="n">
        <f aca="false">IF(-B5486&gt;E5486,1,0)</f>
        <v>0</v>
      </c>
      <c r="J5486" s="52" t="n">
        <f aca="false">IF(-B5486&gt;F5486,1,0)</f>
        <v>0</v>
      </c>
    </row>
    <row r="5487" customFormat="false" ht="15" hidden="false" customHeight="false" outlineLevel="0" collapsed="false">
      <c r="A5487" s="51" t="n">
        <f aca="false">Prices_MTM!A5720</f>
        <v>45824</v>
      </c>
      <c r="B5487" s="43" t="n">
        <f aca="false">Prices_MTM!I5720</f>
        <v>-83500.0000000001</v>
      </c>
      <c r="C5487" s="43" t="n">
        <f aca="false">-PERCENTILE(Prices_MTM!I5470:I5719,1-Inputs!$B$8)</f>
        <v>169825.000000001</v>
      </c>
      <c r="D5487" s="43" t="n">
        <f aca="false">NORMSINV(Inputs!$B$8)*STDEV(Prices_MTM!I5470:I5719)</f>
        <v>156827.578781319</v>
      </c>
      <c r="E5487" s="43" t="n">
        <f aca="false">-PERCENTILE(Prices_MTM!I5470:I5719,1-Inputs!$B$9)</f>
        <v>243080</v>
      </c>
      <c r="F5487" s="43" t="n">
        <f aca="false">NORMSINV(Inputs!$B$9)*STDEV(Prices_MTM!I5470:I5719)</f>
        <v>221804.237478</v>
      </c>
      <c r="G5487" s="52" t="n">
        <f aca="false">IF(-B5487&gt;C5487,1,0)</f>
        <v>0</v>
      </c>
      <c r="H5487" s="52" t="n">
        <f aca="false">IF(-B5487&gt;D5487,1,0)</f>
        <v>0</v>
      </c>
      <c r="I5487" s="52" t="n">
        <f aca="false">IF(-B5487&gt;E5487,1,0)</f>
        <v>0</v>
      </c>
      <c r="J5487" s="52" t="n">
        <f aca="false">IF(-B5487&gt;F5487,1,0)</f>
        <v>0</v>
      </c>
    </row>
    <row r="5488" customFormat="false" ht="15" hidden="false" customHeight="false" outlineLevel="0" collapsed="false">
      <c r="A5488" s="51" t="n">
        <f aca="false">Prices_MTM!A5721</f>
        <v>45825</v>
      </c>
      <c r="B5488" s="43" t="n">
        <f aca="false">Prices_MTM!I5721</f>
        <v>126500</v>
      </c>
      <c r="C5488" s="43" t="n">
        <f aca="false">-PERCENTILE(Prices_MTM!I5471:I5720,1-Inputs!$B$8)</f>
        <v>169825.000000001</v>
      </c>
      <c r="D5488" s="43" t="n">
        <f aca="false">NORMSINV(Inputs!$B$8)*STDEV(Prices_MTM!I5471:I5720)</f>
        <v>157023.238245723</v>
      </c>
      <c r="E5488" s="43" t="n">
        <f aca="false">-PERCENTILE(Prices_MTM!I5471:I5720,1-Inputs!$B$9)</f>
        <v>243080</v>
      </c>
      <c r="F5488" s="43" t="n">
        <f aca="false">NORMSINV(Inputs!$B$9)*STDEV(Prices_MTM!I5471:I5720)</f>
        <v>222080.962392359</v>
      </c>
      <c r="G5488" s="52" t="n">
        <f aca="false">IF(-B5488&gt;C5488,1,0)</f>
        <v>0</v>
      </c>
      <c r="H5488" s="52" t="n">
        <f aca="false">IF(-B5488&gt;D5488,1,0)</f>
        <v>0</v>
      </c>
      <c r="I5488" s="52" t="n">
        <f aca="false">IF(-B5488&gt;E5488,1,0)</f>
        <v>0</v>
      </c>
      <c r="J5488" s="52" t="n">
        <f aca="false">IF(-B5488&gt;F5488,1,0)</f>
        <v>0</v>
      </c>
    </row>
    <row r="5489" customFormat="false" ht="15" hidden="false" customHeight="false" outlineLevel="0" collapsed="false">
      <c r="A5489" s="51" t="n">
        <f aca="false">Prices_MTM!A5722</f>
        <v>45826</v>
      </c>
      <c r="B5489" s="43" t="n">
        <f aca="false">Prices_MTM!I5722</f>
        <v>43000</v>
      </c>
      <c r="C5489" s="43" t="n">
        <f aca="false">-PERCENTILE(Prices_MTM!I5472:I5721,1-Inputs!$B$8)</f>
        <v>169825.000000001</v>
      </c>
      <c r="D5489" s="43" t="n">
        <f aca="false">NORMSINV(Inputs!$B$8)*STDEV(Prices_MTM!I5472:I5721)</f>
        <v>157564.170028472</v>
      </c>
      <c r="E5489" s="43" t="n">
        <f aca="false">-PERCENTILE(Prices_MTM!I5472:I5721,1-Inputs!$B$9)</f>
        <v>243080</v>
      </c>
      <c r="F5489" s="43" t="n">
        <f aca="false">NORMSINV(Inputs!$B$9)*STDEV(Prices_MTM!I5472:I5721)</f>
        <v>222846.012535534</v>
      </c>
      <c r="G5489" s="52" t="n">
        <f aca="false">IF(-B5489&gt;C5489,1,0)</f>
        <v>0</v>
      </c>
      <c r="H5489" s="52" t="n">
        <f aca="false">IF(-B5489&gt;D5489,1,0)</f>
        <v>0</v>
      </c>
      <c r="I5489" s="52" t="n">
        <f aca="false">IF(-B5489&gt;E5489,1,0)</f>
        <v>0</v>
      </c>
      <c r="J5489" s="52" t="n">
        <f aca="false">IF(-B5489&gt;F5489,1,0)</f>
        <v>0</v>
      </c>
    </row>
    <row r="5490" customFormat="false" ht="15" hidden="false" customHeight="false" outlineLevel="0" collapsed="false">
      <c r="A5490" s="51" t="n">
        <f aca="false">Prices_MTM!A5723</f>
        <v>45828</v>
      </c>
      <c r="B5490" s="43" t="n">
        <f aca="false">Prices_MTM!I5723</f>
        <v>-34500.0000000006</v>
      </c>
      <c r="C5490" s="43" t="n">
        <f aca="false">-PERCENTILE(Prices_MTM!I5473:I5722,1-Inputs!$B$8)</f>
        <v>169825.000000001</v>
      </c>
      <c r="D5490" s="43" t="n">
        <f aca="false">NORMSINV(Inputs!$B$8)*STDEV(Prices_MTM!I5473:I5722)</f>
        <v>156860.964832832</v>
      </c>
      <c r="E5490" s="43" t="n">
        <f aca="false">-PERCENTILE(Prices_MTM!I5473:I5722,1-Inputs!$B$9)</f>
        <v>243080</v>
      </c>
      <c r="F5490" s="43" t="n">
        <f aca="false">NORMSINV(Inputs!$B$9)*STDEV(Prices_MTM!I5473:I5722)</f>
        <v>221851.456007775</v>
      </c>
      <c r="G5490" s="52" t="n">
        <f aca="false">IF(-B5490&gt;C5490,1,0)</f>
        <v>0</v>
      </c>
      <c r="H5490" s="52" t="n">
        <f aca="false">IF(-B5490&gt;D5490,1,0)</f>
        <v>0</v>
      </c>
      <c r="I5490" s="52" t="n">
        <f aca="false">IF(-B5490&gt;E5490,1,0)</f>
        <v>0</v>
      </c>
      <c r="J5490" s="52" t="n">
        <f aca="false">IF(-B5490&gt;F5490,1,0)</f>
        <v>0</v>
      </c>
    </row>
    <row r="5491" customFormat="false" ht="15" hidden="false" customHeight="false" outlineLevel="0" collapsed="false">
      <c r="A5491" s="51" t="n">
        <f aca="false">Prices_MTM!A5724</f>
        <v>45831</v>
      </c>
      <c r="B5491" s="43" t="n">
        <f aca="false">Prices_MTM!I5724</f>
        <v>-416500</v>
      </c>
      <c r="C5491" s="43" t="n">
        <f aca="false">-PERCENTILE(Prices_MTM!I5474:I5723,1-Inputs!$B$8)</f>
        <v>169825.000000001</v>
      </c>
      <c r="D5491" s="43" t="n">
        <f aca="false">NORMSINV(Inputs!$B$8)*STDEV(Prices_MTM!I5474:I5723)</f>
        <v>156893.12153755</v>
      </c>
      <c r="E5491" s="43" t="n">
        <f aca="false">-PERCENTILE(Prices_MTM!I5474:I5723,1-Inputs!$B$9)</f>
        <v>243080</v>
      </c>
      <c r="F5491" s="43" t="n">
        <f aca="false">NORMSINV(Inputs!$B$9)*STDEV(Prices_MTM!I5474:I5723)</f>
        <v>221896.935848918</v>
      </c>
      <c r="G5491" s="52" t="n">
        <f aca="false">IF(-B5491&gt;C5491,1,0)</f>
        <v>1</v>
      </c>
      <c r="H5491" s="52" t="n">
        <f aca="false">IF(-B5491&gt;D5491,1,0)</f>
        <v>1</v>
      </c>
      <c r="I5491" s="52" t="n">
        <f aca="false">IF(-B5491&gt;E5491,1,0)</f>
        <v>1</v>
      </c>
      <c r="J5491" s="52" t="n">
        <f aca="false">IF(-B5491&gt;F5491,1,0)</f>
        <v>1</v>
      </c>
    </row>
    <row r="5492" customFormat="false" ht="15" hidden="false" customHeight="false" outlineLevel="0" collapsed="false">
      <c r="A5492" s="51" t="n">
        <f aca="false">Prices_MTM!A5725</f>
        <v>45832</v>
      </c>
      <c r="B5492" s="43" t="n">
        <f aca="false">Prices_MTM!I5725</f>
        <v>-130499.999999999</v>
      </c>
      <c r="C5492" s="43" t="n">
        <f aca="false">-PERCENTILE(Prices_MTM!I5475:I5724,1-Inputs!$B$8)</f>
        <v>171600.000000001</v>
      </c>
      <c r="D5492" s="43" t="n">
        <f aca="false">NORMSINV(Inputs!$B$8)*STDEV(Prices_MTM!I5475:I5724)</f>
        <v>162647.93898947</v>
      </c>
      <c r="E5492" s="43" t="n">
        <f aca="false">-PERCENTILE(Prices_MTM!I5475:I5724,1-Inputs!$B$9)</f>
        <v>248274.999999999</v>
      </c>
      <c r="F5492" s="43" t="n">
        <f aca="false">NORMSINV(Inputs!$B$9)*STDEV(Prices_MTM!I5475:I5724)</f>
        <v>230036.083992805</v>
      </c>
      <c r="G5492" s="52" t="n">
        <f aca="false">IF(-B5492&gt;C5492,1,0)</f>
        <v>0</v>
      </c>
      <c r="H5492" s="52" t="n">
        <f aca="false">IF(-B5492&gt;D5492,1,0)</f>
        <v>0</v>
      </c>
      <c r="I5492" s="52" t="n">
        <f aca="false">IF(-B5492&gt;E5492,1,0)</f>
        <v>0</v>
      </c>
      <c r="J5492" s="52" t="n">
        <f aca="false">IF(-B5492&gt;F5492,1,0)</f>
        <v>0</v>
      </c>
    </row>
    <row r="5493" customFormat="false" ht="15" hidden="false" customHeight="false" outlineLevel="0" collapsed="false">
      <c r="A5493" s="51" t="n">
        <f aca="false">Prices_MTM!A5726</f>
        <v>45833</v>
      </c>
      <c r="B5493" s="43" t="n">
        <f aca="false">Prices_MTM!I5726</f>
        <v>89499.9999999996</v>
      </c>
      <c r="C5493" s="43" t="n">
        <f aca="false">-PERCENTILE(Prices_MTM!I5476:I5725,1-Inputs!$B$8)</f>
        <v>171600.000000001</v>
      </c>
      <c r="D5493" s="43" t="n">
        <f aca="false">NORMSINV(Inputs!$B$8)*STDEV(Prices_MTM!I5476:I5725)</f>
        <v>163141.81513609</v>
      </c>
      <c r="E5493" s="43" t="n">
        <f aca="false">-PERCENTILE(Prices_MTM!I5476:I5725,1-Inputs!$B$9)</f>
        <v>248274.999999999</v>
      </c>
      <c r="F5493" s="43" t="n">
        <f aca="false">NORMSINV(Inputs!$B$9)*STDEV(Prices_MTM!I5476:I5725)</f>
        <v>230734.582451818</v>
      </c>
      <c r="G5493" s="52" t="n">
        <f aca="false">IF(-B5493&gt;C5493,1,0)</f>
        <v>0</v>
      </c>
      <c r="H5493" s="52" t="n">
        <f aca="false">IF(-B5493&gt;D5493,1,0)</f>
        <v>0</v>
      </c>
      <c r="I5493" s="52" t="n">
        <f aca="false">IF(-B5493&gt;E5493,1,0)</f>
        <v>0</v>
      </c>
      <c r="J5493" s="52" t="n">
        <f aca="false">IF(-B5493&gt;F5493,1,0)</f>
        <v>0</v>
      </c>
    </row>
    <row r="5494" customFormat="false" ht="15" hidden="false" customHeight="false" outlineLevel="0" collapsed="false">
      <c r="A5494" s="51" t="n">
        <f aca="false">Prices_MTM!A5727</f>
        <v>45834</v>
      </c>
      <c r="B5494" s="43" t="n">
        <f aca="false">Prices_MTM!I5727</f>
        <v>37500</v>
      </c>
      <c r="C5494" s="43" t="n">
        <f aca="false">-PERCENTILE(Prices_MTM!I5477:I5726,1-Inputs!$B$8)</f>
        <v>171600.000000001</v>
      </c>
      <c r="D5494" s="43" t="n">
        <f aca="false">NORMSINV(Inputs!$B$8)*STDEV(Prices_MTM!I5477:I5726)</f>
        <v>163413.695089905</v>
      </c>
      <c r="E5494" s="43" t="n">
        <f aca="false">-PERCENTILE(Prices_MTM!I5477:I5726,1-Inputs!$B$9)</f>
        <v>248274.999999999</v>
      </c>
      <c r="F5494" s="43" t="n">
        <f aca="false">NORMSINV(Inputs!$B$9)*STDEV(Prices_MTM!I5477:I5726)</f>
        <v>231119.1074589</v>
      </c>
      <c r="G5494" s="52" t="n">
        <f aca="false">IF(-B5494&gt;C5494,1,0)</f>
        <v>0</v>
      </c>
      <c r="H5494" s="52" t="n">
        <f aca="false">IF(-B5494&gt;D5494,1,0)</f>
        <v>0</v>
      </c>
      <c r="I5494" s="52" t="n">
        <f aca="false">IF(-B5494&gt;E5494,1,0)</f>
        <v>0</v>
      </c>
      <c r="J5494" s="52" t="n">
        <f aca="false">IF(-B5494&gt;F5494,1,0)</f>
        <v>0</v>
      </c>
    </row>
    <row r="5495" customFormat="false" ht="15" hidden="false" customHeight="false" outlineLevel="0" collapsed="false">
      <c r="A5495" s="51" t="n">
        <f aca="false">Prices_MTM!A5728</f>
        <v>45835</v>
      </c>
      <c r="B5495" s="43" t="n">
        <f aca="false">Prices_MTM!I5728</f>
        <v>-18000.0000000007</v>
      </c>
      <c r="C5495" s="43" t="n">
        <f aca="false">-PERCENTILE(Prices_MTM!I5478:I5727,1-Inputs!$B$8)</f>
        <v>171600.000000001</v>
      </c>
      <c r="D5495" s="43" t="n">
        <f aca="false">NORMSINV(Inputs!$B$8)*STDEV(Prices_MTM!I5478:I5727)</f>
        <v>162748.69873948</v>
      </c>
      <c r="E5495" s="43" t="n">
        <f aca="false">-PERCENTILE(Prices_MTM!I5478:I5727,1-Inputs!$B$9)</f>
        <v>248274.999999999</v>
      </c>
      <c r="F5495" s="43" t="n">
        <f aca="false">NORMSINV(Inputs!$B$9)*STDEV(Prices_MTM!I5478:I5727)</f>
        <v>230178.590430085</v>
      </c>
      <c r="G5495" s="52" t="n">
        <f aca="false">IF(-B5495&gt;C5495,1,0)</f>
        <v>0</v>
      </c>
      <c r="H5495" s="52" t="n">
        <f aca="false">IF(-B5495&gt;D5495,1,0)</f>
        <v>0</v>
      </c>
      <c r="I5495" s="52" t="n">
        <f aca="false">IF(-B5495&gt;E5495,1,0)</f>
        <v>0</v>
      </c>
      <c r="J5495" s="52" t="n">
        <f aca="false">IF(-B5495&gt;F5495,1,0)</f>
        <v>0</v>
      </c>
    </row>
    <row r="5496" customFormat="false" ht="15" hidden="false" customHeight="false" outlineLevel="0" collapsed="false">
      <c r="A5496" s="51" t="n">
        <f aca="false">Prices_MTM!A5729</f>
        <v>45838</v>
      </c>
      <c r="B5496" s="43" t="n">
        <f aca="false">Prices_MTM!I5729</f>
        <v>25000</v>
      </c>
      <c r="C5496" s="43" t="n">
        <f aca="false">-PERCENTILE(Prices_MTM!I5479:I5728,1-Inputs!$B$8)</f>
        <v>171600.000000001</v>
      </c>
      <c r="D5496" s="43" t="n">
        <f aca="false">NORMSINV(Inputs!$B$8)*STDEV(Prices_MTM!I5479:I5728)</f>
        <v>162742.272647258</v>
      </c>
      <c r="E5496" s="43" t="n">
        <f aca="false">-PERCENTILE(Prices_MTM!I5479:I5728,1-Inputs!$B$9)</f>
        <v>248274.999999999</v>
      </c>
      <c r="F5496" s="43" t="n">
        <f aca="false">NORMSINV(Inputs!$B$9)*STDEV(Prices_MTM!I5479:I5728)</f>
        <v>230169.501885223</v>
      </c>
      <c r="G5496" s="52" t="n">
        <f aca="false">IF(-B5496&gt;C5496,1,0)</f>
        <v>0</v>
      </c>
      <c r="H5496" s="52" t="n">
        <f aca="false">IF(-B5496&gt;D5496,1,0)</f>
        <v>0</v>
      </c>
      <c r="I5496" s="52" t="n">
        <f aca="false">IF(-B5496&gt;E5496,1,0)</f>
        <v>0</v>
      </c>
      <c r="J5496" s="52" t="n">
        <f aca="false">IF(-B5496&gt;F5496,1,0)</f>
        <v>0</v>
      </c>
    </row>
    <row r="5497" customFormat="false" ht="15" hidden="false" customHeight="false" outlineLevel="0" collapsed="false">
      <c r="A5497" s="51" t="n">
        <f aca="false">Prices_MTM!A5730</f>
        <v>45839</v>
      </c>
      <c r="B5497" s="43" t="n">
        <f aca="false">Prices_MTM!I5730</f>
        <v>60000.0000000009</v>
      </c>
      <c r="C5497" s="43" t="n">
        <f aca="false">-PERCENTILE(Prices_MTM!I5480:I5729,1-Inputs!$B$8)</f>
        <v>171600.000000001</v>
      </c>
      <c r="D5497" s="43" t="n">
        <f aca="false">NORMSINV(Inputs!$B$8)*STDEV(Prices_MTM!I5480:I5729)</f>
        <v>162762.64128534</v>
      </c>
      <c r="E5497" s="43" t="n">
        <f aca="false">-PERCENTILE(Prices_MTM!I5480:I5729,1-Inputs!$B$9)</f>
        <v>248274.999999999</v>
      </c>
      <c r="F5497" s="43" t="n">
        <f aca="false">NORMSINV(Inputs!$B$9)*STDEV(Prices_MTM!I5480:I5729)</f>
        <v>230198.309638767</v>
      </c>
      <c r="G5497" s="52" t="n">
        <f aca="false">IF(-B5497&gt;C5497,1,0)</f>
        <v>0</v>
      </c>
      <c r="H5497" s="52" t="n">
        <f aca="false">IF(-B5497&gt;D5497,1,0)</f>
        <v>0</v>
      </c>
      <c r="I5497" s="52" t="n">
        <f aca="false">IF(-B5497&gt;E5497,1,0)</f>
        <v>0</v>
      </c>
      <c r="J5497" s="52" t="n">
        <f aca="false">IF(-B5497&gt;F5497,1,0)</f>
        <v>0</v>
      </c>
    </row>
    <row r="5498" customFormat="false" ht="15" hidden="false" customHeight="false" outlineLevel="0" collapsed="false">
      <c r="A5498" s="51" t="n">
        <f aca="false">Prices_MTM!A5731</f>
        <v>45840</v>
      </c>
      <c r="B5498" s="43" t="n">
        <f aca="false">Prices_MTM!I5731</f>
        <v>43499.9999999995</v>
      </c>
      <c r="C5498" s="43" t="n">
        <f aca="false">-PERCENTILE(Prices_MTM!I5481:I5730,1-Inputs!$B$8)</f>
        <v>169825.000000001</v>
      </c>
      <c r="D5498" s="43" t="n">
        <f aca="false">NORMSINV(Inputs!$B$8)*STDEV(Prices_MTM!I5481:I5730)</f>
        <v>161745.681844055</v>
      </c>
      <c r="E5498" s="43" t="n">
        <f aca="false">-PERCENTILE(Prices_MTM!I5481:I5730,1-Inputs!$B$9)</f>
        <v>248274.999999999</v>
      </c>
      <c r="F5498" s="43" t="n">
        <f aca="false">NORMSINV(Inputs!$B$9)*STDEV(Prices_MTM!I5481:I5730)</f>
        <v>228760.004493886</v>
      </c>
      <c r="G5498" s="52" t="n">
        <f aca="false">IF(-B5498&gt;C5498,1,0)</f>
        <v>0</v>
      </c>
      <c r="H5498" s="52" t="n">
        <f aca="false">IF(-B5498&gt;D5498,1,0)</f>
        <v>0</v>
      </c>
      <c r="I5498" s="52" t="n">
        <f aca="false">IF(-B5498&gt;E5498,1,0)</f>
        <v>0</v>
      </c>
      <c r="J5498" s="52" t="n">
        <f aca="false">IF(-B5498&gt;F5498,1,0)</f>
        <v>0</v>
      </c>
    </row>
    <row r="5499" customFormat="false" ht="15" hidden="false" customHeight="false" outlineLevel="0" collapsed="false">
      <c r="A5499" s="51" t="n">
        <f aca="false">Prices_MTM!A5732</f>
        <v>45841</v>
      </c>
      <c r="B5499" s="43" t="n">
        <f aca="false">Prices_MTM!I5732</f>
        <v>-34000.0000000003</v>
      </c>
      <c r="C5499" s="43" t="n">
        <f aca="false">-PERCENTILE(Prices_MTM!I5482:I5731,1-Inputs!$B$8)</f>
        <v>169825.000000001</v>
      </c>
      <c r="D5499" s="43" t="n">
        <f aca="false">NORMSINV(Inputs!$B$8)*STDEV(Prices_MTM!I5482:I5731)</f>
        <v>161612.704286003</v>
      </c>
      <c r="E5499" s="43" t="n">
        <f aca="false">-PERCENTILE(Prices_MTM!I5482:I5731,1-Inputs!$B$9)</f>
        <v>248274.999999999</v>
      </c>
      <c r="F5499" s="43" t="n">
        <f aca="false">NORMSINV(Inputs!$B$9)*STDEV(Prices_MTM!I5482:I5731)</f>
        <v>228571.931795866</v>
      </c>
      <c r="G5499" s="52" t="n">
        <f aca="false">IF(-B5499&gt;C5499,1,0)</f>
        <v>0</v>
      </c>
      <c r="H5499" s="52" t="n">
        <f aca="false">IF(-B5499&gt;D5499,1,0)</f>
        <v>0</v>
      </c>
      <c r="I5499" s="52" t="n">
        <f aca="false">IF(-B5499&gt;E5499,1,0)</f>
        <v>0</v>
      </c>
      <c r="J5499" s="52" t="n">
        <f aca="false">IF(-B5499&gt;F5499,1,0)</f>
        <v>0</v>
      </c>
    </row>
    <row r="5500" customFormat="false" ht="15" hidden="false" customHeight="false" outlineLevel="0" collapsed="false">
      <c r="A5500" s="51" t="n">
        <f aca="false">Prices_MTM!A5733</f>
        <v>45845</v>
      </c>
      <c r="B5500" s="43" t="n">
        <f aca="false">Prices_MTM!I5733</f>
        <v>26500.0000000001</v>
      </c>
      <c r="C5500" s="43" t="n">
        <f aca="false">-PERCENTILE(Prices_MTM!I5483:I5732,1-Inputs!$B$8)</f>
        <v>169825.000000001</v>
      </c>
      <c r="D5500" s="43" t="n">
        <f aca="false">NORMSINV(Inputs!$B$8)*STDEV(Prices_MTM!I5483:I5732)</f>
        <v>161496.954248841</v>
      </c>
      <c r="E5500" s="43" t="n">
        <f aca="false">-PERCENTILE(Prices_MTM!I5483:I5732,1-Inputs!$B$9)</f>
        <v>248274.999999999</v>
      </c>
      <c r="F5500" s="43" t="n">
        <f aca="false">NORMSINV(Inputs!$B$9)*STDEV(Prices_MTM!I5483:I5732)</f>
        <v>228408.224309401</v>
      </c>
      <c r="G5500" s="52" t="n">
        <f aca="false">IF(-B5500&gt;C5500,1,0)</f>
        <v>0</v>
      </c>
      <c r="H5500" s="52" t="n">
        <f aca="false">IF(-B5500&gt;D5500,1,0)</f>
        <v>0</v>
      </c>
      <c r="I5500" s="52" t="n">
        <f aca="false">IF(-B5500&gt;E5500,1,0)</f>
        <v>0</v>
      </c>
      <c r="J5500" s="52" t="n">
        <f aca="false">IF(-B5500&gt;F5500,1,0)</f>
        <v>0</v>
      </c>
    </row>
    <row r="5501" customFormat="false" ht="15" hidden="false" customHeight="false" outlineLevel="0" collapsed="false">
      <c r="A5501" s="51" t="n">
        <f aca="false">Prices_MTM!A5734</f>
        <v>45846</v>
      </c>
      <c r="B5501" s="43" t="n">
        <f aca="false">Prices_MTM!I5734</f>
        <v>11500.0000000002</v>
      </c>
      <c r="C5501" s="43" t="n">
        <f aca="false">-PERCENTILE(Prices_MTM!I5484:I5733,1-Inputs!$B$8)</f>
        <v>169825.000000001</v>
      </c>
      <c r="D5501" s="43" t="n">
        <f aca="false">NORMSINV(Inputs!$B$8)*STDEV(Prices_MTM!I5484:I5733)</f>
        <v>161326.173222458</v>
      </c>
      <c r="E5501" s="43" t="n">
        <f aca="false">-PERCENTILE(Prices_MTM!I5484:I5733,1-Inputs!$B$9)</f>
        <v>248274.999999999</v>
      </c>
      <c r="F5501" s="43" t="n">
        <f aca="false">NORMSINV(Inputs!$B$9)*STDEV(Prices_MTM!I5484:I5733)</f>
        <v>228166.6854447</v>
      </c>
      <c r="G5501" s="52" t="n">
        <f aca="false">IF(-B5501&gt;C5501,1,0)</f>
        <v>0</v>
      </c>
      <c r="H5501" s="52" t="n">
        <f aca="false">IF(-B5501&gt;D5501,1,0)</f>
        <v>0</v>
      </c>
      <c r="I5501" s="52" t="n">
        <f aca="false">IF(-B5501&gt;E5501,1,0)</f>
        <v>0</v>
      </c>
      <c r="J5501" s="52" t="n">
        <f aca="false">IF(-B5501&gt;F5501,1,0)</f>
        <v>0</v>
      </c>
    </row>
    <row r="5502" customFormat="false" ht="15" hidden="false" customHeight="false" outlineLevel="0" collapsed="false">
      <c r="A5502" s="51" t="n">
        <f aca="false">Prices_MTM!A5735</f>
        <v>45847</v>
      </c>
      <c r="B5502" s="43" t="n">
        <f aca="false">Prices_MTM!I5735</f>
        <v>32000</v>
      </c>
      <c r="C5502" s="43" t="n">
        <f aca="false">-PERCENTILE(Prices_MTM!I5485:I5734,1-Inputs!$B$8)</f>
        <v>169825.000000001</v>
      </c>
      <c r="D5502" s="43" t="n">
        <f aca="false">NORMSINV(Inputs!$B$8)*STDEV(Prices_MTM!I5485:I5734)</f>
        <v>161310.896094608</v>
      </c>
      <c r="E5502" s="43" t="n">
        <f aca="false">-PERCENTILE(Prices_MTM!I5485:I5734,1-Inputs!$B$9)</f>
        <v>248274.999999999</v>
      </c>
      <c r="F5502" s="43" t="n">
        <f aca="false">NORMSINV(Inputs!$B$9)*STDEV(Prices_MTM!I5485:I5734)</f>
        <v>228145.078711241</v>
      </c>
      <c r="G5502" s="52" t="n">
        <f aca="false">IF(-B5502&gt;C5502,1,0)</f>
        <v>0</v>
      </c>
      <c r="H5502" s="52" t="n">
        <f aca="false">IF(-B5502&gt;D5502,1,0)</f>
        <v>0</v>
      </c>
      <c r="I5502" s="52" t="n">
        <f aca="false">IF(-B5502&gt;E5502,1,0)</f>
        <v>0</v>
      </c>
      <c r="J5502" s="52" t="n">
        <f aca="false">IF(-B5502&gt;F5502,1,0)</f>
        <v>0</v>
      </c>
    </row>
    <row r="5503" customFormat="false" ht="15" hidden="false" customHeight="false" outlineLevel="0" collapsed="false">
      <c r="A5503" s="51" t="n">
        <f aca="false">Prices_MTM!A5736</f>
        <v>45848</v>
      </c>
      <c r="B5503" s="43" t="n">
        <f aca="false">Prices_MTM!I5736</f>
        <v>-102999.999999999</v>
      </c>
      <c r="C5503" s="43" t="n">
        <f aca="false">-PERCENTILE(Prices_MTM!I5486:I5735,1-Inputs!$B$8)</f>
        <v>169825.000000001</v>
      </c>
      <c r="D5503" s="43" t="n">
        <f aca="false">NORMSINV(Inputs!$B$8)*STDEV(Prices_MTM!I5486:I5735)</f>
        <v>161316.959849053</v>
      </c>
      <c r="E5503" s="43" t="n">
        <f aca="false">-PERCENTILE(Prices_MTM!I5486:I5735,1-Inputs!$B$9)</f>
        <v>248274.999999999</v>
      </c>
      <c r="F5503" s="43" t="n">
        <f aca="false">NORMSINV(Inputs!$B$9)*STDEV(Prices_MTM!I5486:I5735)</f>
        <v>228153.654794871</v>
      </c>
      <c r="G5503" s="52" t="n">
        <f aca="false">IF(-B5503&gt;C5503,1,0)</f>
        <v>0</v>
      </c>
      <c r="H5503" s="52" t="n">
        <f aca="false">IF(-B5503&gt;D5503,1,0)</f>
        <v>0</v>
      </c>
      <c r="I5503" s="52" t="n">
        <f aca="false">IF(-B5503&gt;E5503,1,0)</f>
        <v>0</v>
      </c>
      <c r="J5503" s="52" t="n">
        <f aca="false">IF(-B5503&gt;F5503,1,0)</f>
        <v>0</v>
      </c>
    </row>
    <row r="5504" customFormat="false" ht="15" hidden="false" customHeight="false" outlineLevel="0" collapsed="false">
      <c r="A5504" s="51" t="n">
        <f aca="false">Prices_MTM!A5737</f>
        <v>45849</v>
      </c>
      <c r="B5504" s="43" t="n">
        <f aca="false">Prices_MTM!I5737</f>
        <v>100999.999999999</v>
      </c>
      <c r="C5504" s="43" t="n">
        <f aca="false">-PERCENTILE(Prices_MTM!I5487:I5736,1-Inputs!$B$8)</f>
        <v>169825.000000001</v>
      </c>
      <c r="D5504" s="43" t="n">
        <f aca="false">NORMSINV(Inputs!$B$8)*STDEV(Prices_MTM!I5487:I5736)</f>
        <v>159953.200260188</v>
      </c>
      <c r="E5504" s="43" t="n">
        <f aca="false">-PERCENTILE(Prices_MTM!I5487:I5736,1-Inputs!$B$9)</f>
        <v>248274.999999999</v>
      </c>
      <c r="F5504" s="43" t="n">
        <f aca="false">NORMSINV(Inputs!$B$9)*STDEV(Prices_MTM!I5487:I5736)</f>
        <v>226224.863583133</v>
      </c>
      <c r="G5504" s="52" t="n">
        <f aca="false">IF(-B5504&gt;C5504,1,0)</f>
        <v>0</v>
      </c>
      <c r="H5504" s="52" t="n">
        <f aca="false">IF(-B5504&gt;D5504,1,0)</f>
        <v>0</v>
      </c>
      <c r="I5504" s="52" t="n">
        <f aca="false">IF(-B5504&gt;E5504,1,0)</f>
        <v>0</v>
      </c>
      <c r="J5504" s="52" t="n">
        <f aca="false">IF(-B5504&gt;F5504,1,0)</f>
        <v>0</v>
      </c>
    </row>
    <row r="5505" customFormat="false" ht="15" hidden="false" customHeight="false" outlineLevel="0" collapsed="false">
      <c r="A5505" s="51" t="n">
        <f aca="false">Prices_MTM!A5738</f>
        <v>45852</v>
      </c>
      <c r="B5505" s="43" t="n">
        <f aca="false">Prices_MTM!I5738</f>
        <v>-88999.9999999993</v>
      </c>
      <c r="C5505" s="43" t="n">
        <f aca="false">-PERCENTILE(Prices_MTM!I5488:I5737,1-Inputs!$B$8)</f>
        <v>169825.000000001</v>
      </c>
      <c r="D5505" s="43" t="n">
        <f aca="false">NORMSINV(Inputs!$B$8)*STDEV(Prices_MTM!I5488:I5737)</f>
        <v>159621.393751413</v>
      </c>
      <c r="E5505" s="43" t="n">
        <f aca="false">-PERCENTILE(Prices_MTM!I5488:I5737,1-Inputs!$B$9)</f>
        <v>248274.999999999</v>
      </c>
      <c r="F5505" s="43" t="n">
        <f aca="false">NORMSINV(Inputs!$B$9)*STDEV(Prices_MTM!I5488:I5737)</f>
        <v>225755.583305767</v>
      </c>
      <c r="G5505" s="52" t="n">
        <f aca="false">IF(-B5505&gt;C5505,1,0)</f>
        <v>0</v>
      </c>
      <c r="H5505" s="52" t="n">
        <f aca="false">IF(-B5505&gt;D5505,1,0)</f>
        <v>0</v>
      </c>
      <c r="I5505" s="52" t="n">
        <f aca="false">IF(-B5505&gt;E5505,1,0)</f>
        <v>0</v>
      </c>
      <c r="J5505" s="52" t="n">
        <f aca="false">IF(-B5505&gt;F5505,1,0)</f>
        <v>0</v>
      </c>
    </row>
    <row r="5506" customFormat="false" ht="15" hidden="false" customHeight="false" outlineLevel="0" collapsed="false">
      <c r="A5506" s="51" t="n">
        <f aca="false">Prices_MTM!A5739</f>
        <v>45853</v>
      </c>
      <c r="B5506" s="43" t="n">
        <f aca="false">Prices_MTM!I5739</f>
        <v>-8499.99999999937</v>
      </c>
      <c r="C5506" s="43" t="n">
        <f aca="false">-PERCENTILE(Prices_MTM!I5489:I5738,1-Inputs!$B$8)</f>
        <v>169825.000000001</v>
      </c>
      <c r="D5506" s="43" t="n">
        <f aca="false">NORMSINV(Inputs!$B$8)*STDEV(Prices_MTM!I5489:I5738)</f>
        <v>159427.593128209</v>
      </c>
      <c r="E5506" s="43" t="n">
        <f aca="false">-PERCENTILE(Prices_MTM!I5489:I5738,1-Inputs!$B$9)</f>
        <v>248274.999999999</v>
      </c>
      <c r="F5506" s="43" t="n">
        <f aca="false">NORMSINV(Inputs!$B$9)*STDEV(Prices_MTM!I5489:I5738)</f>
        <v>225481.487385989</v>
      </c>
      <c r="G5506" s="52" t="n">
        <f aca="false">IF(-B5506&gt;C5506,1,0)</f>
        <v>0</v>
      </c>
      <c r="H5506" s="52" t="n">
        <f aca="false">IF(-B5506&gt;D5506,1,0)</f>
        <v>0</v>
      </c>
      <c r="I5506" s="52" t="n">
        <f aca="false">IF(-B5506&gt;E5506,1,0)</f>
        <v>0</v>
      </c>
      <c r="J5506" s="52" t="n">
        <f aca="false">IF(-B5506&gt;F5506,1,0)</f>
        <v>0</v>
      </c>
    </row>
    <row r="5507" customFormat="false" ht="15" hidden="false" customHeight="false" outlineLevel="0" collapsed="false">
      <c r="A5507" s="51" t="n">
        <f aca="false">Prices_MTM!A5740</f>
        <v>45854</v>
      </c>
      <c r="B5507" s="43" t="n">
        <f aca="false">Prices_MTM!I5740</f>
        <v>-33000.0000000013</v>
      </c>
      <c r="C5507" s="43" t="n">
        <f aca="false">-PERCENTILE(Prices_MTM!I5490:I5739,1-Inputs!$B$8)</f>
        <v>169825.000000001</v>
      </c>
      <c r="D5507" s="43" t="n">
        <f aca="false">NORMSINV(Inputs!$B$8)*STDEV(Prices_MTM!I5490:I5739)</f>
        <v>159137.785140157</v>
      </c>
      <c r="E5507" s="43" t="n">
        <f aca="false">-PERCENTILE(Prices_MTM!I5490:I5739,1-Inputs!$B$9)</f>
        <v>248274.999999999</v>
      </c>
      <c r="F5507" s="43" t="n">
        <f aca="false">NORMSINV(Inputs!$B$9)*STDEV(Prices_MTM!I5490:I5739)</f>
        <v>225071.606417958</v>
      </c>
      <c r="G5507" s="52" t="n">
        <f aca="false">IF(-B5507&gt;C5507,1,0)</f>
        <v>0</v>
      </c>
      <c r="H5507" s="52" t="n">
        <f aca="false">IF(-B5507&gt;D5507,1,0)</f>
        <v>0</v>
      </c>
      <c r="I5507" s="52" t="n">
        <f aca="false">IF(-B5507&gt;E5507,1,0)</f>
        <v>0</v>
      </c>
      <c r="J5507" s="52" t="n">
        <f aca="false">IF(-B5507&gt;F5507,1,0)</f>
        <v>0</v>
      </c>
    </row>
    <row r="5508" customFormat="false" ht="15" hidden="false" customHeight="false" outlineLevel="0" collapsed="false">
      <c r="A5508" s="51" t="n">
        <f aca="false">Prices_MTM!A5741</f>
        <v>45855</v>
      </c>
      <c r="B5508" s="43" t="n">
        <f aca="false">Prices_MTM!I5741</f>
        <v>80500.0000000014</v>
      </c>
      <c r="C5508" s="43" t="n">
        <f aca="false">-PERCENTILE(Prices_MTM!I5491:I5740,1-Inputs!$B$8)</f>
        <v>169825.000000001</v>
      </c>
      <c r="D5508" s="43" t="n">
        <f aca="false">NORMSINV(Inputs!$B$8)*STDEV(Prices_MTM!I5491:I5740)</f>
        <v>159168.202034588</v>
      </c>
      <c r="E5508" s="43" t="n">
        <f aca="false">-PERCENTILE(Prices_MTM!I5491:I5740,1-Inputs!$B$9)</f>
        <v>248274.999999999</v>
      </c>
      <c r="F5508" s="43" t="n">
        <f aca="false">NORMSINV(Inputs!$B$9)*STDEV(Prices_MTM!I5491:I5740)</f>
        <v>225114.62561221</v>
      </c>
      <c r="G5508" s="52" t="n">
        <f aca="false">IF(-B5508&gt;C5508,1,0)</f>
        <v>0</v>
      </c>
      <c r="H5508" s="52" t="n">
        <f aca="false">IF(-B5508&gt;D5508,1,0)</f>
        <v>0</v>
      </c>
      <c r="I5508" s="52" t="n">
        <f aca="false">IF(-B5508&gt;E5508,1,0)</f>
        <v>0</v>
      </c>
      <c r="J5508" s="52" t="n">
        <f aca="false">IF(-B5508&gt;F5508,1,0)</f>
        <v>0</v>
      </c>
    </row>
    <row r="5509" customFormat="false" ht="15" hidden="false" customHeight="false" outlineLevel="0" collapsed="false">
      <c r="A5509" s="51" t="n">
        <f aca="false">Prices_MTM!A5742</f>
        <v>45856</v>
      </c>
      <c r="B5509" s="43" t="n">
        <f aca="false">Prices_MTM!I5742</f>
        <v>-10000.0000000009</v>
      </c>
      <c r="C5509" s="43" t="n">
        <f aca="false">-PERCENTILE(Prices_MTM!I5492:I5741,1-Inputs!$B$8)</f>
        <v>169825.000000001</v>
      </c>
      <c r="D5509" s="43" t="n">
        <f aca="false">NORMSINV(Inputs!$B$8)*STDEV(Prices_MTM!I5492:I5741)</f>
        <v>159324.376083621</v>
      </c>
      <c r="E5509" s="43" t="n">
        <f aca="false">-PERCENTILE(Prices_MTM!I5492:I5741,1-Inputs!$B$9)</f>
        <v>248274.999999999</v>
      </c>
      <c r="F5509" s="43" t="n">
        <f aca="false">NORMSINV(Inputs!$B$9)*STDEV(Prices_MTM!I5492:I5741)</f>
        <v>225335.505550093</v>
      </c>
      <c r="G5509" s="52" t="n">
        <f aca="false">IF(-B5509&gt;C5509,1,0)</f>
        <v>0</v>
      </c>
      <c r="H5509" s="52" t="n">
        <f aca="false">IF(-B5509&gt;D5509,1,0)</f>
        <v>0</v>
      </c>
      <c r="I5509" s="52" t="n">
        <f aca="false">IF(-B5509&gt;E5509,1,0)</f>
        <v>0</v>
      </c>
      <c r="J5509" s="52" t="n">
        <f aca="false">IF(-B5509&gt;F5509,1,0)</f>
        <v>0</v>
      </c>
    </row>
    <row r="5510" customFormat="false" ht="15" hidden="false" customHeight="false" outlineLevel="0" collapsed="false">
      <c r="A5510" s="51" t="n">
        <f aca="false">Prices_MTM!A5743</f>
        <v>45859</v>
      </c>
      <c r="B5510" s="43" t="n">
        <f aca="false">Prices_MTM!I5743</f>
        <v>-57000</v>
      </c>
      <c r="C5510" s="43" t="n">
        <f aca="false">-PERCENTILE(Prices_MTM!I5493:I5742,1-Inputs!$B$8)</f>
        <v>169825.000000001</v>
      </c>
      <c r="D5510" s="43" t="n">
        <f aca="false">NORMSINV(Inputs!$B$8)*STDEV(Prices_MTM!I5493:I5742)</f>
        <v>159202.519477319</v>
      </c>
      <c r="E5510" s="43" t="n">
        <f aca="false">-PERCENTILE(Prices_MTM!I5493:I5742,1-Inputs!$B$9)</f>
        <v>248274.999999999</v>
      </c>
      <c r="F5510" s="43" t="n">
        <f aca="false">NORMSINV(Inputs!$B$9)*STDEV(Prices_MTM!I5493:I5742)</f>
        <v>225163.161426359</v>
      </c>
      <c r="G5510" s="52" t="n">
        <f aca="false">IF(-B5510&gt;C5510,1,0)</f>
        <v>0</v>
      </c>
      <c r="H5510" s="52" t="n">
        <f aca="false">IF(-B5510&gt;D5510,1,0)</f>
        <v>0</v>
      </c>
      <c r="I5510" s="52" t="n">
        <f aca="false">IF(-B5510&gt;E5510,1,0)</f>
        <v>0</v>
      </c>
      <c r="J5510" s="52" t="n">
        <f aca="false">IF(-B5510&gt;F5510,1,0)</f>
        <v>0</v>
      </c>
    </row>
    <row r="5511" customFormat="false" ht="15" hidden="false" customHeight="false" outlineLevel="0" collapsed="false">
      <c r="A5511" s="51" t="n">
        <f aca="false">Prices_MTM!A5744</f>
        <v>45860</v>
      </c>
      <c r="B5511" s="43" t="n">
        <f aca="false">Prices_MTM!I5744</f>
        <v>28500.0000000004</v>
      </c>
      <c r="C5511" s="43" t="n">
        <f aca="false">-PERCENTILE(Prices_MTM!I5494:I5743,1-Inputs!$B$8)</f>
        <v>169825.000000001</v>
      </c>
      <c r="D5511" s="43" t="n">
        <f aca="false">NORMSINV(Inputs!$B$8)*STDEV(Prices_MTM!I5494:I5743)</f>
        <v>159182.682216838</v>
      </c>
      <c r="E5511" s="43" t="n">
        <f aca="false">-PERCENTILE(Prices_MTM!I5494:I5743,1-Inputs!$B$9)</f>
        <v>248274.999999999</v>
      </c>
      <c r="F5511" s="43" t="n">
        <f aca="false">NORMSINV(Inputs!$B$9)*STDEV(Prices_MTM!I5494:I5743)</f>
        <v>225135.105210297</v>
      </c>
      <c r="G5511" s="52" t="n">
        <f aca="false">IF(-B5511&gt;C5511,1,0)</f>
        <v>0</v>
      </c>
      <c r="H5511" s="52" t="n">
        <f aca="false">IF(-B5511&gt;D5511,1,0)</f>
        <v>0</v>
      </c>
      <c r="I5511" s="52" t="n">
        <f aca="false">IF(-B5511&gt;E5511,1,0)</f>
        <v>0</v>
      </c>
      <c r="J5511" s="52" t="n">
        <f aca="false">IF(-B5511&gt;F5511,1,0)</f>
        <v>0</v>
      </c>
    </row>
    <row r="5512" customFormat="false" ht="15" hidden="false" customHeight="false" outlineLevel="0" collapsed="false">
      <c r="A5512" s="51" t="n">
        <f aca="false">Prices_MTM!A5745</f>
        <v>45861</v>
      </c>
      <c r="B5512" s="43" t="n">
        <f aca="false">Prices_MTM!I5745</f>
        <v>-125000.000000001</v>
      </c>
      <c r="C5512" s="43" t="n">
        <f aca="false">-PERCENTILE(Prices_MTM!I5495:I5744,1-Inputs!$B$8)</f>
        <v>169825.000000001</v>
      </c>
      <c r="D5512" s="43" t="n">
        <f aca="false">NORMSINV(Inputs!$B$8)*STDEV(Prices_MTM!I5495:I5744)</f>
        <v>158981.841933128</v>
      </c>
      <c r="E5512" s="43" t="n">
        <f aca="false">-PERCENTILE(Prices_MTM!I5495:I5744,1-Inputs!$B$9)</f>
        <v>248274.999999999</v>
      </c>
      <c r="F5512" s="43" t="n">
        <f aca="false">NORMSINV(Inputs!$B$9)*STDEV(Prices_MTM!I5495:I5744)</f>
        <v>224851.052964327</v>
      </c>
      <c r="G5512" s="52" t="n">
        <f aca="false">IF(-B5512&gt;C5512,1,0)</f>
        <v>0</v>
      </c>
      <c r="H5512" s="52" t="n">
        <f aca="false">IF(-B5512&gt;D5512,1,0)</f>
        <v>0</v>
      </c>
      <c r="I5512" s="52" t="n">
        <f aca="false">IF(-B5512&gt;E5512,1,0)</f>
        <v>0</v>
      </c>
      <c r="J5512" s="52" t="n">
        <f aca="false">IF(-B5512&gt;F5512,1,0)</f>
        <v>0</v>
      </c>
    </row>
    <row r="5513" customFormat="false" ht="15" hidden="false" customHeight="false" outlineLevel="0" collapsed="false">
      <c r="A5513" s="51" t="n">
        <f aca="false">Prices_MTM!A5746</f>
        <v>45862</v>
      </c>
      <c r="B5513" s="43" t="n">
        <f aca="false">Prices_MTM!I5746</f>
        <v>48499.9999999999</v>
      </c>
      <c r="C5513" s="43" t="n">
        <f aca="false">-PERCENTILE(Prices_MTM!I5496:I5745,1-Inputs!$B$8)</f>
        <v>169825.000000001</v>
      </c>
      <c r="D5513" s="43" t="n">
        <f aca="false">NORMSINV(Inputs!$B$8)*STDEV(Prices_MTM!I5496:I5745)</f>
        <v>159471.139664399</v>
      </c>
      <c r="E5513" s="43" t="n">
        <f aca="false">-PERCENTILE(Prices_MTM!I5496:I5745,1-Inputs!$B$9)</f>
        <v>248274.999999999</v>
      </c>
      <c r="F5513" s="43" t="n">
        <f aca="false">NORMSINV(Inputs!$B$9)*STDEV(Prices_MTM!I5496:I5745)</f>
        <v>225543.07608314</v>
      </c>
      <c r="G5513" s="52" t="n">
        <f aca="false">IF(-B5513&gt;C5513,1,0)</f>
        <v>0</v>
      </c>
      <c r="H5513" s="52" t="n">
        <f aca="false">IF(-B5513&gt;D5513,1,0)</f>
        <v>0</v>
      </c>
      <c r="I5513" s="52" t="n">
        <f aca="false">IF(-B5513&gt;E5513,1,0)</f>
        <v>0</v>
      </c>
      <c r="J5513" s="52" t="n">
        <f aca="false">IF(-B5513&gt;F5513,1,0)</f>
        <v>0</v>
      </c>
    </row>
    <row r="5514" customFormat="false" ht="15" hidden="false" customHeight="false" outlineLevel="0" collapsed="false">
      <c r="A5514" s="51" t="n">
        <f aca="false">Prices_MTM!A5747</f>
        <v>45863</v>
      </c>
      <c r="B5514" s="43" t="n">
        <f aca="false">Prices_MTM!I5747</f>
        <v>-18500.0000000002</v>
      </c>
      <c r="C5514" s="43" t="n">
        <f aca="false">-PERCENTILE(Prices_MTM!I5497:I5746,1-Inputs!$B$8)</f>
        <v>169825.000000001</v>
      </c>
      <c r="D5514" s="43" t="n">
        <f aca="false">NORMSINV(Inputs!$B$8)*STDEV(Prices_MTM!I5497:I5746)</f>
        <v>158931.01386495</v>
      </c>
      <c r="E5514" s="43" t="n">
        <f aca="false">-PERCENTILE(Prices_MTM!I5497:I5746,1-Inputs!$B$9)</f>
        <v>248274.999999999</v>
      </c>
      <c r="F5514" s="43" t="n">
        <f aca="false">NORMSINV(Inputs!$B$9)*STDEV(Prices_MTM!I5497:I5746)</f>
        <v>224779.165857528</v>
      </c>
      <c r="G5514" s="52" t="n">
        <f aca="false">IF(-B5514&gt;C5514,1,0)</f>
        <v>0</v>
      </c>
      <c r="H5514" s="52" t="n">
        <f aca="false">IF(-B5514&gt;D5514,1,0)</f>
        <v>0</v>
      </c>
      <c r="I5514" s="52" t="n">
        <f aca="false">IF(-B5514&gt;E5514,1,0)</f>
        <v>0</v>
      </c>
      <c r="J5514" s="52" t="n">
        <f aca="false">IF(-B5514&gt;F5514,1,0)</f>
        <v>0</v>
      </c>
    </row>
    <row r="5515" customFormat="false" ht="15" hidden="false" customHeight="false" outlineLevel="0" collapsed="false">
      <c r="A5515" s="51" t="n">
        <f aca="false">Prices_MTM!A5748</f>
        <v>45866</v>
      </c>
      <c r="B5515" s="43" t="n">
        <f aca="false">Prices_MTM!I5748</f>
        <v>61000.0000000006</v>
      </c>
      <c r="C5515" s="43" t="n">
        <f aca="false">-PERCENTILE(Prices_MTM!I5498:I5747,1-Inputs!$B$8)</f>
        <v>169825.000000001</v>
      </c>
      <c r="D5515" s="43" t="n">
        <f aca="false">NORMSINV(Inputs!$B$8)*STDEV(Prices_MTM!I5498:I5747)</f>
        <v>156441.567560665</v>
      </c>
      <c r="E5515" s="43" t="n">
        <f aca="false">-PERCENTILE(Prices_MTM!I5498:I5747,1-Inputs!$B$9)</f>
        <v>248274.999999999</v>
      </c>
      <c r="F5515" s="43" t="n">
        <f aca="false">NORMSINV(Inputs!$B$9)*STDEV(Prices_MTM!I5498:I5747)</f>
        <v>221258.294442213</v>
      </c>
      <c r="G5515" s="52" t="n">
        <f aca="false">IF(-B5515&gt;C5515,1,0)</f>
        <v>0</v>
      </c>
      <c r="H5515" s="52" t="n">
        <f aca="false">IF(-B5515&gt;D5515,1,0)</f>
        <v>0</v>
      </c>
      <c r="I5515" s="52" t="n">
        <f aca="false">IF(-B5515&gt;E5515,1,0)</f>
        <v>0</v>
      </c>
      <c r="J5515" s="52" t="n">
        <f aca="false">IF(-B5515&gt;F5515,1,0)</f>
        <v>0</v>
      </c>
    </row>
    <row r="5516" customFormat="false" ht="15" hidden="false" customHeight="false" outlineLevel="0" collapsed="false">
      <c r="A5516" s="51" t="n">
        <f aca="false">Prices_MTM!A5749</f>
        <v>45867</v>
      </c>
      <c r="B5516" s="43" t="n">
        <f aca="false">Prices_MTM!I5749</f>
        <v>129000</v>
      </c>
      <c r="C5516" s="43" t="n">
        <f aca="false">-PERCENTILE(Prices_MTM!I5499:I5748,1-Inputs!$B$8)</f>
        <v>169825.000000001</v>
      </c>
      <c r="D5516" s="43" t="n">
        <f aca="false">NORMSINV(Inputs!$B$8)*STDEV(Prices_MTM!I5499:I5748)</f>
        <v>156572.196619784</v>
      </c>
      <c r="E5516" s="43" t="n">
        <f aca="false">-PERCENTILE(Prices_MTM!I5499:I5748,1-Inputs!$B$9)</f>
        <v>248274.999999999</v>
      </c>
      <c r="F5516" s="43" t="n">
        <f aca="false">NORMSINV(Inputs!$B$9)*STDEV(Prices_MTM!I5499:I5748)</f>
        <v>221443.045613374</v>
      </c>
      <c r="G5516" s="52" t="n">
        <f aca="false">IF(-B5516&gt;C5516,1,0)</f>
        <v>0</v>
      </c>
      <c r="H5516" s="52" t="n">
        <f aca="false">IF(-B5516&gt;D5516,1,0)</f>
        <v>0</v>
      </c>
      <c r="I5516" s="52" t="n">
        <f aca="false">IF(-B5516&gt;E5516,1,0)</f>
        <v>0</v>
      </c>
      <c r="J5516" s="52" t="n">
        <f aca="false">IF(-B5516&gt;F5516,1,0)</f>
        <v>0</v>
      </c>
    </row>
    <row r="5517" customFormat="false" ht="15" hidden="false" customHeight="false" outlineLevel="0" collapsed="false">
      <c r="A5517" s="51" t="n">
        <f aca="false">Prices_MTM!A5750</f>
        <v>45868</v>
      </c>
      <c r="B5517" s="43" t="n">
        <f aca="false">Prices_MTM!I5750</f>
        <v>43500.0000000002</v>
      </c>
      <c r="C5517" s="43" t="n">
        <f aca="false">-PERCENTILE(Prices_MTM!I5500:I5749,1-Inputs!$B$8)</f>
        <v>166074.999999999</v>
      </c>
      <c r="D5517" s="43" t="n">
        <f aca="false">NORMSINV(Inputs!$B$8)*STDEV(Prices_MTM!I5500:I5749)</f>
        <v>155526.182485695</v>
      </c>
      <c r="E5517" s="43" t="n">
        <f aca="false">-PERCENTILE(Prices_MTM!I5500:I5749,1-Inputs!$B$9)</f>
        <v>248274.999999999</v>
      </c>
      <c r="F5517" s="43" t="n">
        <f aca="false">NORMSINV(Inputs!$B$9)*STDEV(Prices_MTM!I5500:I5749)</f>
        <v>219963.647861998</v>
      </c>
      <c r="G5517" s="52" t="n">
        <f aca="false">IF(-B5517&gt;C5517,1,0)</f>
        <v>0</v>
      </c>
      <c r="H5517" s="52" t="n">
        <f aca="false">IF(-B5517&gt;D5517,1,0)</f>
        <v>0</v>
      </c>
      <c r="I5517" s="52" t="n">
        <f aca="false">IF(-B5517&gt;E5517,1,0)</f>
        <v>0</v>
      </c>
      <c r="J5517" s="52" t="n">
        <f aca="false">IF(-B5517&gt;F5517,1,0)</f>
        <v>0</v>
      </c>
    </row>
    <row r="5518" customFormat="false" ht="15" hidden="false" customHeight="false" outlineLevel="0" collapsed="false">
      <c r="A5518" s="51" t="n">
        <f aca="false">Prices_MTM!A5751</f>
        <v>45869</v>
      </c>
      <c r="B5518" s="43" t="n">
        <f aca="false">Prices_MTM!I5751</f>
        <v>-45500.0000000005</v>
      </c>
      <c r="C5518" s="43" t="n">
        <f aca="false">-PERCENTILE(Prices_MTM!I5501:I5750,1-Inputs!$B$8)</f>
        <v>166074.999999999</v>
      </c>
      <c r="D5518" s="43" t="n">
        <f aca="false">NORMSINV(Inputs!$B$8)*STDEV(Prices_MTM!I5501:I5750)</f>
        <v>155419.665329681</v>
      </c>
      <c r="E5518" s="43" t="n">
        <f aca="false">-PERCENTILE(Prices_MTM!I5501:I5750,1-Inputs!$B$9)</f>
        <v>248274.999999999</v>
      </c>
      <c r="F5518" s="43" t="n">
        <f aca="false">NORMSINV(Inputs!$B$9)*STDEV(Prices_MTM!I5501:I5750)</f>
        <v>219812.998615535</v>
      </c>
      <c r="G5518" s="52" t="n">
        <f aca="false">IF(-B5518&gt;C5518,1,0)</f>
        <v>0</v>
      </c>
      <c r="H5518" s="52" t="n">
        <f aca="false">IF(-B5518&gt;D5518,1,0)</f>
        <v>0</v>
      </c>
      <c r="I5518" s="52" t="n">
        <f aca="false">IF(-B5518&gt;E5518,1,0)</f>
        <v>0</v>
      </c>
      <c r="J5518" s="52" t="n">
        <f aca="false">IF(-B5518&gt;F5518,1,0)</f>
        <v>0</v>
      </c>
    </row>
    <row r="5519" customFormat="false" ht="15" hidden="false" customHeight="false" outlineLevel="0" collapsed="false">
      <c r="A5519" s="51" t="n">
        <f aca="false">Prices_MTM!A5752</f>
        <v>45870</v>
      </c>
      <c r="B5519" s="43" t="n">
        <f aca="false">Prices_MTM!I5752</f>
        <v>-52999.9999999994</v>
      </c>
      <c r="C5519" s="43" t="n">
        <f aca="false">-PERCENTILE(Prices_MTM!I5502:I5751,1-Inputs!$B$8)</f>
        <v>161825</v>
      </c>
      <c r="D5519" s="43" t="n">
        <f aca="false">NORMSINV(Inputs!$B$8)*STDEV(Prices_MTM!I5502:I5751)</f>
        <v>153507.709472569</v>
      </c>
      <c r="E5519" s="43" t="n">
        <f aca="false">-PERCENTILE(Prices_MTM!I5502:I5751,1-Inputs!$B$9)</f>
        <v>248274.999999999</v>
      </c>
      <c r="F5519" s="43" t="n">
        <f aca="false">NORMSINV(Inputs!$B$9)*STDEV(Prices_MTM!I5502:I5751)</f>
        <v>217108.882960153</v>
      </c>
      <c r="G5519" s="52" t="n">
        <f aca="false">IF(-B5519&gt;C5519,1,0)</f>
        <v>0</v>
      </c>
      <c r="H5519" s="52" t="n">
        <f aca="false">IF(-B5519&gt;D5519,1,0)</f>
        <v>0</v>
      </c>
      <c r="I5519" s="52" t="n">
        <f aca="false">IF(-B5519&gt;E5519,1,0)</f>
        <v>0</v>
      </c>
      <c r="J5519" s="52" t="n">
        <f aca="false">IF(-B5519&gt;F5519,1,0)</f>
        <v>0</v>
      </c>
    </row>
    <row r="5520" customFormat="false" ht="15" hidden="false" customHeight="false" outlineLevel="0" collapsed="false">
      <c r="A5520" s="51" t="n">
        <f aca="false">Prices_MTM!A5753</f>
        <v>45873</v>
      </c>
      <c r="B5520" s="43" t="n">
        <f aca="false">Prices_MTM!I5753</f>
        <v>-56500.0000000005</v>
      </c>
      <c r="C5520" s="43" t="n">
        <f aca="false">-PERCENTILE(Prices_MTM!I5503:I5752,1-Inputs!$B$8)</f>
        <v>161825</v>
      </c>
      <c r="D5520" s="43" t="n">
        <f aca="false">NORMSINV(Inputs!$B$8)*STDEV(Prices_MTM!I5503:I5752)</f>
        <v>153593.442842965</v>
      </c>
      <c r="E5520" s="43" t="n">
        <f aca="false">-PERCENTILE(Prices_MTM!I5503:I5752,1-Inputs!$B$9)</f>
        <v>248274.999999999</v>
      </c>
      <c r="F5520" s="43" t="n">
        <f aca="false">NORMSINV(Inputs!$B$9)*STDEV(Prices_MTM!I5503:I5752)</f>
        <v>217230.13730199</v>
      </c>
      <c r="G5520" s="52" t="n">
        <f aca="false">IF(-B5520&gt;C5520,1,0)</f>
        <v>0</v>
      </c>
      <c r="H5520" s="52" t="n">
        <f aca="false">IF(-B5520&gt;D5520,1,0)</f>
        <v>0</v>
      </c>
      <c r="I5520" s="52" t="n">
        <f aca="false">IF(-B5520&gt;E5520,1,0)</f>
        <v>0</v>
      </c>
      <c r="J5520" s="52" t="n">
        <f aca="false">IF(-B5520&gt;F5520,1,0)</f>
        <v>0</v>
      </c>
    </row>
    <row r="5521" customFormat="false" ht="15" hidden="false" customHeight="false" outlineLevel="0" collapsed="false">
      <c r="A5521" s="51" t="n">
        <f aca="false">Prices_MTM!A5754</f>
        <v>45874</v>
      </c>
      <c r="B5521" s="43" t="n">
        <f aca="false">Prices_MTM!I5754</f>
        <v>-91999.9999999995</v>
      </c>
      <c r="C5521" s="43" t="n">
        <f aca="false">-PERCENTILE(Prices_MTM!I5504:I5753,1-Inputs!$B$8)</f>
        <v>161825</v>
      </c>
      <c r="D5521" s="43" t="n">
        <f aca="false">NORMSINV(Inputs!$B$8)*STDEV(Prices_MTM!I5504:I5753)</f>
        <v>153421.876989443</v>
      </c>
      <c r="E5521" s="43" t="n">
        <f aca="false">-PERCENTILE(Prices_MTM!I5504:I5753,1-Inputs!$B$9)</f>
        <v>248274.999999999</v>
      </c>
      <c r="F5521" s="43" t="n">
        <f aca="false">NORMSINV(Inputs!$B$9)*STDEV(Prices_MTM!I5504:I5753)</f>
        <v>216987.48844129</v>
      </c>
      <c r="G5521" s="52" t="n">
        <f aca="false">IF(-B5521&gt;C5521,1,0)</f>
        <v>0</v>
      </c>
      <c r="H5521" s="52" t="n">
        <f aca="false">IF(-B5521&gt;D5521,1,0)</f>
        <v>0</v>
      </c>
      <c r="I5521" s="52" t="n">
        <f aca="false">IF(-B5521&gt;E5521,1,0)</f>
        <v>0</v>
      </c>
      <c r="J5521" s="52" t="n">
        <f aca="false">IF(-B5521&gt;F5521,1,0)</f>
        <v>0</v>
      </c>
    </row>
    <row r="5522" customFormat="false" ht="15" hidden="false" customHeight="false" outlineLevel="0" collapsed="false">
      <c r="A5522" s="51" t="n">
        <f aca="false">Prices_MTM!A5755</f>
        <v>45875</v>
      </c>
      <c r="B5522" s="43" t="n">
        <f aca="false">Prices_MTM!I5755</f>
        <v>-23500.0000000007</v>
      </c>
      <c r="C5522" s="43" t="n">
        <f aca="false">-PERCENTILE(Prices_MTM!I5505:I5754,1-Inputs!$B$8)</f>
        <v>161825</v>
      </c>
      <c r="D5522" s="43" t="n">
        <f aca="false">NORMSINV(Inputs!$B$8)*STDEV(Prices_MTM!I5505:I5754)</f>
        <v>153690.292823596</v>
      </c>
      <c r="E5522" s="43" t="n">
        <f aca="false">-PERCENTILE(Prices_MTM!I5505:I5754,1-Inputs!$B$9)</f>
        <v>248274.999999999</v>
      </c>
      <c r="F5522" s="43" t="n">
        <f aca="false">NORMSINV(Inputs!$B$9)*STDEV(Prices_MTM!I5505:I5754)</f>
        <v>217367.114077826</v>
      </c>
      <c r="G5522" s="52" t="n">
        <f aca="false">IF(-B5522&gt;C5522,1,0)</f>
        <v>0</v>
      </c>
      <c r="H5522" s="52" t="n">
        <f aca="false">IF(-B5522&gt;D5522,1,0)</f>
        <v>0</v>
      </c>
      <c r="I5522" s="52" t="n">
        <f aca="false">IF(-B5522&gt;E5522,1,0)</f>
        <v>0</v>
      </c>
      <c r="J5522" s="52" t="n">
        <f aca="false">IF(-B5522&gt;F5522,1,0)</f>
        <v>0</v>
      </c>
    </row>
    <row r="5523" customFormat="false" ht="15" hidden="false" customHeight="false" outlineLevel="0" collapsed="false">
      <c r="A5523" s="51" t="n">
        <f aca="false">Prices_MTM!A5756</f>
        <v>45876</v>
      </c>
      <c r="B5523" s="43" t="n">
        <f aca="false">Prices_MTM!I5756</f>
        <v>1000.00000000122</v>
      </c>
      <c r="C5523" s="43" t="n">
        <f aca="false">-PERCENTILE(Prices_MTM!I5506:I5755,1-Inputs!$B$8)</f>
        <v>161825</v>
      </c>
      <c r="D5523" s="43" t="n">
        <f aca="false">NORMSINV(Inputs!$B$8)*STDEV(Prices_MTM!I5506:I5755)</f>
        <v>153292.04483441</v>
      </c>
      <c r="E5523" s="43" t="n">
        <f aca="false">-PERCENTILE(Prices_MTM!I5506:I5755,1-Inputs!$B$9)</f>
        <v>248274.999999999</v>
      </c>
      <c r="F5523" s="43" t="n">
        <f aca="false">NORMSINV(Inputs!$B$9)*STDEV(Prices_MTM!I5506:I5755)</f>
        <v>216803.864346784</v>
      </c>
      <c r="G5523" s="52" t="n">
        <f aca="false">IF(-B5523&gt;C5523,1,0)</f>
        <v>0</v>
      </c>
      <c r="H5523" s="52" t="n">
        <f aca="false">IF(-B5523&gt;D5523,1,0)</f>
        <v>0</v>
      </c>
      <c r="I5523" s="52" t="n">
        <f aca="false">IF(-B5523&gt;E5523,1,0)</f>
        <v>0</v>
      </c>
      <c r="J5523" s="52" t="n">
        <f aca="false">IF(-B5523&gt;F5523,1,0)</f>
        <v>0</v>
      </c>
    </row>
    <row r="5524" customFormat="false" ht="15" hidden="false" customHeight="false" outlineLevel="0" collapsed="false">
      <c r="A5524" s="51" t="n">
        <f aca="false">Prices_MTM!A5757</f>
        <v>45877</v>
      </c>
      <c r="B5524" s="43" t="n">
        <f aca="false">Prices_MTM!I5757</f>
        <v>-5000.00000000114</v>
      </c>
      <c r="C5524" s="43" t="n">
        <f aca="false">-PERCENTILE(Prices_MTM!I5507:I5756,1-Inputs!$B$8)</f>
        <v>161825</v>
      </c>
      <c r="D5524" s="43" t="n">
        <f aca="false">NORMSINV(Inputs!$B$8)*STDEV(Prices_MTM!I5507:I5756)</f>
        <v>153272.155207946</v>
      </c>
      <c r="E5524" s="43" t="n">
        <f aca="false">-PERCENTILE(Prices_MTM!I5507:I5756,1-Inputs!$B$9)</f>
        <v>248274.999999999</v>
      </c>
      <c r="F5524" s="43" t="n">
        <f aca="false">NORMSINV(Inputs!$B$9)*STDEV(Prices_MTM!I5507:I5756)</f>
        <v>216775.734068515</v>
      </c>
      <c r="G5524" s="52" t="n">
        <f aca="false">IF(-B5524&gt;C5524,1,0)</f>
        <v>0</v>
      </c>
      <c r="H5524" s="52" t="n">
        <f aca="false">IF(-B5524&gt;D5524,1,0)</f>
        <v>0</v>
      </c>
      <c r="I5524" s="52" t="n">
        <f aca="false">IF(-B5524&gt;E5524,1,0)</f>
        <v>0</v>
      </c>
      <c r="J5524" s="52" t="n">
        <f aca="false">IF(-B5524&gt;F5524,1,0)</f>
        <v>0</v>
      </c>
    </row>
    <row r="5525" customFormat="false" ht="15" hidden="false" customHeight="false" outlineLevel="0" collapsed="false">
      <c r="A5525" s="51" t="n">
        <f aca="false">Prices_MTM!A5758</f>
        <v>45880</v>
      </c>
      <c r="B5525" s="43" t="n">
        <f aca="false">Prices_MTM!I5758</f>
        <v>-499.999999999545</v>
      </c>
      <c r="C5525" s="43" t="n">
        <f aca="false">-PERCENTILE(Prices_MTM!I5508:I5757,1-Inputs!$B$8)</f>
        <v>161825</v>
      </c>
      <c r="D5525" s="43" t="n">
        <f aca="false">NORMSINV(Inputs!$B$8)*STDEV(Prices_MTM!I5508:I5757)</f>
        <v>151625.226870599</v>
      </c>
      <c r="E5525" s="43" t="n">
        <f aca="false">-PERCENTILE(Prices_MTM!I5508:I5757,1-Inputs!$B$9)</f>
        <v>248274.999999999</v>
      </c>
      <c r="F5525" s="43" t="n">
        <f aca="false">NORMSINV(Inputs!$B$9)*STDEV(Prices_MTM!I5508:I5757)</f>
        <v>214446.451891968</v>
      </c>
      <c r="G5525" s="52" t="n">
        <f aca="false">IF(-B5525&gt;C5525,1,0)</f>
        <v>0</v>
      </c>
      <c r="H5525" s="52" t="n">
        <f aca="false">IF(-B5525&gt;D5525,1,0)</f>
        <v>0</v>
      </c>
      <c r="I5525" s="52" t="n">
        <f aca="false">IF(-B5525&gt;E5525,1,0)</f>
        <v>0</v>
      </c>
      <c r="J5525" s="52" t="n">
        <f aca="false">IF(-B5525&gt;F5525,1,0)</f>
        <v>0</v>
      </c>
    </row>
    <row r="5526" customFormat="false" ht="15" hidden="false" customHeight="false" outlineLevel="0" collapsed="false">
      <c r="A5526" s="51" t="n">
        <f aca="false">Prices_MTM!A5759</f>
        <v>45881</v>
      </c>
      <c r="B5526" s="43" t="n">
        <f aca="false">Prices_MTM!I5759</f>
        <v>-53000.0000000001</v>
      </c>
      <c r="C5526" s="43" t="n">
        <f aca="false">-PERCENTILE(Prices_MTM!I5509:I5758,1-Inputs!$B$8)</f>
        <v>161150</v>
      </c>
      <c r="D5526" s="43" t="n">
        <f aca="false">NORMSINV(Inputs!$B$8)*STDEV(Prices_MTM!I5509:I5758)</f>
        <v>150723.730392895</v>
      </c>
      <c r="E5526" s="43" t="n">
        <f aca="false">-PERCENTILE(Prices_MTM!I5509:I5758,1-Inputs!$B$9)</f>
        <v>248274.999999999</v>
      </c>
      <c r="F5526" s="43" t="n">
        <f aca="false">NORMSINV(Inputs!$B$9)*STDEV(Prices_MTM!I5509:I5758)</f>
        <v>213171.448219909</v>
      </c>
      <c r="G5526" s="52" t="n">
        <f aca="false">IF(-B5526&gt;C5526,1,0)</f>
        <v>0</v>
      </c>
      <c r="H5526" s="52" t="n">
        <f aca="false">IF(-B5526&gt;D5526,1,0)</f>
        <v>0</v>
      </c>
      <c r="I5526" s="52" t="n">
        <f aca="false">IF(-B5526&gt;E5526,1,0)</f>
        <v>0</v>
      </c>
      <c r="J5526" s="52" t="n">
        <f aca="false">IF(-B5526&gt;F5526,1,0)</f>
        <v>0</v>
      </c>
    </row>
    <row r="5527" customFormat="false" ht="15" hidden="false" customHeight="false" outlineLevel="0" collapsed="false">
      <c r="A5527" s="51" t="n">
        <f aca="false">Prices_MTM!A5760</f>
        <v>45882</v>
      </c>
      <c r="B5527" s="43" t="n">
        <f aca="false">Prices_MTM!I5760</f>
        <v>-26500.0000000001</v>
      </c>
      <c r="C5527" s="43" t="n">
        <f aca="false">-PERCENTILE(Prices_MTM!I5510:I5759,1-Inputs!$B$8)</f>
        <v>161150</v>
      </c>
      <c r="D5527" s="43" t="n">
        <f aca="false">NORMSINV(Inputs!$B$8)*STDEV(Prices_MTM!I5510:I5759)</f>
        <v>150281.057691808</v>
      </c>
      <c r="E5527" s="43" t="n">
        <f aca="false">-PERCENTILE(Prices_MTM!I5510:I5759,1-Inputs!$B$9)</f>
        <v>248274.999999999</v>
      </c>
      <c r="F5527" s="43" t="n">
        <f aca="false">NORMSINV(Inputs!$B$9)*STDEV(Prices_MTM!I5510:I5759)</f>
        <v>212545.36777105</v>
      </c>
      <c r="G5527" s="52" t="n">
        <f aca="false">IF(-B5527&gt;C5527,1,0)</f>
        <v>0</v>
      </c>
      <c r="H5527" s="52" t="n">
        <f aca="false">IF(-B5527&gt;D5527,1,0)</f>
        <v>0</v>
      </c>
      <c r="I5527" s="52" t="n">
        <f aca="false">IF(-B5527&gt;E5527,1,0)</f>
        <v>0</v>
      </c>
      <c r="J5527" s="52" t="n">
        <f aca="false">IF(-B5527&gt;F5527,1,0)</f>
        <v>0</v>
      </c>
    </row>
    <row r="5528" customFormat="false" ht="15" hidden="false" customHeight="false" outlineLevel="0" collapsed="false">
      <c r="A5528" s="51" t="n">
        <f aca="false">Prices_MTM!A5761</f>
        <v>45883</v>
      </c>
      <c r="B5528" s="43" t="n">
        <f aca="false">Prices_MTM!I5761</f>
        <v>37499.9999999993</v>
      </c>
      <c r="C5528" s="43" t="n">
        <f aca="false">-PERCENTILE(Prices_MTM!I5511:I5760,1-Inputs!$B$8)</f>
        <v>161150</v>
      </c>
      <c r="D5528" s="43" t="n">
        <f aca="false">NORMSINV(Inputs!$B$8)*STDEV(Prices_MTM!I5511:I5760)</f>
        <v>150299.795457088</v>
      </c>
      <c r="E5528" s="43" t="n">
        <f aca="false">-PERCENTILE(Prices_MTM!I5511:I5760,1-Inputs!$B$9)</f>
        <v>248274.999999999</v>
      </c>
      <c r="F5528" s="43" t="n">
        <f aca="false">NORMSINV(Inputs!$B$9)*STDEV(Prices_MTM!I5511:I5760)</f>
        <v>212571.868950066</v>
      </c>
      <c r="G5528" s="52" t="n">
        <f aca="false">IF(-B5528&gt;C5528,1,0)</f>
        <v>0</v>
      </c>
      <c r="H5528" s="52" t="n">
        <f aca="false">IF(-B5528&gt;D5528,1,0)</f>
        <v>0</v>
      </c>
      <c r="I5528" s="52" t="n">
        <f aca="false">IF(-B5528&gt;E5528,1,0)</f>
        <v>0</v>
      </c>
      <c r="J5528" s="52" t="n">
        <f aca="false">IF(-B5528&gt;F5528,1,0)</f>
        <v>0</v>
      </c>
    </row>
    <row r="5529" customFormat="false" ht="15" hidden="false" customHeight="false" outlineLevel="0" collapsed="false">
      <c r="A5529" s="51" t="n">
        <f aca="false">Prices_MTM!A5762</f>
        <v>45884</v>
      </c>
      <c r="B5529" s="43" t="n">
        <f aca="false">Prices_MTM!I5762</f>
        <v>-79999.999999999</v>
      </c>
      <c r="C5529" s="43" t="n">
        <f aca="false">-PERCENTILE(Prices_MTM!I5512:I5761,1-Inputs!$B$8)</f>
        <v>161150</v>
      </c>
      <c r="D5529" s="43" t="n">
        <f aca="false">NORMSINV(Inputs!$B$8)*STDEV(Prices_MTM!I5512:I5761)</f>
        <v>150223.713606395</v>
      </c>
      <c r="E5529" s="43" t="n">
        <f aca="false">-PERCENTILE(Prices_MTM!I5512:I5761,1-Inputs!$B$9)</f>
        <v>248274.999999999</v>
      </c>
      <c r="F5529" s="43" t="n">
        <f aca="false">NORMSINV(Inputs!$B$9)*STDEV(Prices_MTM!I5512:I5761)</f>
        <v>212464.26493673</v>
      </c>
      <c r="G5529" s="52" t="n">
        <f aca="false">IF(-B5529&gt;C5529,1,0)</f>
        <v>0</v>
      </c>
      <c r="H5529" s="52" t="n">
        <f aca="false">IF(-B5529&gt;D5529,1,0)</f>
        <v>0</v>
      </c>
      <c r="I5529" s="52" t="n">
        <f aca="false">IF(-B5529&gt;E5529,1,0)</f>
        <v>0</v>
      </c>
      <c r="J5529" s="52" t="n">
        <f aca="false">IF(-B5529&gt;F5529,1,0)</f>
        <v>0</v>
      </c>
    </row>
    <row r="5530" customFormat="false" ht="15" hidden="false" customHeight="false" outlineLevel="0" collapsed="false">
      <c r="A5530" s="51" t="n">
        <f aca="false">Prices_MTM!A5763</f>
        <v>45887</v>
      </c>
      <c r="B5530" s="43" t="n">
        <f aca="false">Prices_MTM!I5763</f>
        <v>28999.9999999999</v>
      </c>
      <c r="C5530" s="43" t="n">
        <f aca="false">-PERCENTILE(Prices_MTM!I5513:I5762,1-Inputs!$B$8)</f>
        <v>161150</v>
      </c>
      <c r="D5530" s="43" t="n">
        <f aca="false">NORMSINV(Inputs!$B$8)*STDEV(Prices_MTM!I5513:I5762)</f>
        <v>149842.447464384</v>
      </c>
      <c r="E5530" s="43" t="n">
        <f aca="false">-PERCENTILE(Prices_MTM!I5513:I5762,1-Inputs!$B$9)</f>
        <v>248274.999999999</v>
      </c>
      <c r="F5530" s="43" t="n">
        <f aca="false">NORMSINV(Inputs!$B$9)*STDEV(Prices_MTM!I5513:I5762)</f>
        <v>211925.032956219</v>
      </c>
      <c r="G5530" s="52" t="n">
        <f aca="false">IF(-B5530&gt;C5530,1,0)</f>
        <v>0</v>
      </c>
      <c r="H5530" s="52" t="n">
        <f aca="false">IF(-B5530&gt;D5530,1,0)</f>
        <v>0</v>
      </c>
      <c r="I5530" s="52" t="n">
        <f aca="false">IF(-B5530&gt;E5530,1,0)</f>
        <v>0</v>
      </c>
      <c r="J5530" s="52" t="n">
        <f aca="false">IF(-B5530&gt;F5530,1,0)</f>
        <v>0</v>
      </c>
    </row>
    <row r="5531" customFormat="false" ht="15" hidden="false" customHeight="false" outlineLevel="0" collapsed="false">
      <c r="A5531" s="51" t="n">
        <f aca="false">Prices_MTM!A5764</f>
        <v>45888</v>
      </c>
      <c r="B5531" s="43" t="n">
        <f aca="false">Prices_MTM!I5764</f>
        <v>-35000.0000000001</v>
      </c>
      <c r="C5531" s="43" t="n">
        <f aca="false">-PERCENTILE(Prices_MTM!I5514:I5763,1-Inputs!$B$8)</f>
        <v>161150</v>
      </c>
      <c r="D5531" s="43" t="n">
        <f aca="false">NORMSINV(Inputs!$B$8)*STDEV(Prices_MTM!I5514:I5763)</f>
        <v>149854.441917234</v>
      </c>
      <c r="E5531" s="43" t="n">
        <f aca="false">-PERCENTILE(Prices_MTM!I5514:I5763,1-Inputs!$B$9)</f>
        <v>248274.999999999</v>
      </c>
      <c r="F5531" s="43" t="n">
        <f aca="false">NORMSINV(Inputs!$B$9)*STDEV(Prices_MTM!I5514:I5763)</f>
        <v>211941.99693978</v>
      </c>
      <c r="G5531" s="52" t="n">
        <f aca="false">IF(-B5531&gt;C5531,1,0)</f>
        <v>0</v>
      </c>
      <c r="H5531" s="52" t="n">
        <f aca="false">IF(-B5531&gt;D5531,1,0)</f>
        <v>0</v>
      </c>
      <c r="I5531" s="52" t="n">
        <f aca="false">IF(-B5531&gt;E5531,1,0)</f>
        <v>0</v>
      </c>
      <c r="J5531" s="52" t="n">
        <f aca="false">IF(-B5531&gt;F5531,1,0)</f>
        <v>0</v>
      </c>
    </row>
    <row r="5532" customFormat="false" ht="15" hidden="false" customHeight="false" outlineLevel="0" collapsed="false">
      <c r="A5532" s="51" t="n">
        <f aca="false">Prices_MTM!A5765</f>
        <v>45889</v>
      </c>
      <c r="B5532" s="43" t="n">
        <f aca="false">Prices_MTM!I5765</f>
        <v>31499.9999999998</v>
      </c>
      <c r="C5532" s="43" t="n">
        <f aca="false">-PERCENTILE(Prices_MTM!I5515:I5764,1-Inputs!$B$8)</f>
        <v>161150</v>
      </c>
      <c r="D5532" s="43" t="n">
        <f aca="false">NORMSINV(Inputs!$B$8)*STDEV(Prices_MTM!I5515:I5764)</f>
        <v>149795.987270564</v>
      </c>
      <c r="E5532" s="43" t="n">
        <f aca="false">-PERCENTILE(Prices_MTM!I5515:I5764,1-Inputs!$B$9)</f>
        <v>248274.999999999</v>
      </c>
      <c r="F5532" s="43" t="n">
        <f aca="false">NORMSINV(Inputs!$B$9)*STDEV(Prices_MTM!I5515:I5764)</f>
        <v>211859.323417479</v>
      </c>
      <c r="G5532" s="52" t="n">
        <f aca="false">IF(-B5532&gt;C5532,1,0)</f>
        <v>0</v>
      </c>
      <c r="H5532" s="52" t="n">
        <f aca="false">IF(-B5532&gt;D5532,1,0)</f>
        <v>0</v>
      </c>
      <c r="I5532" s="52" t="n">
        <f aca="false">IF(-B5532&gt;E5532,1,0)</f>
        <v>0</v>
      </c>
      <c r="J5532" s="52" t="n">
        <f aca="false">IF(-B5532&gt;F5532,1,0)</f>
        <v>0</v>
      </c>
    </row>
    <row r="5533" customFormat="false" ht="15" hidden="false" customHeight="false" outlineLevel="0" collapsed="false">
      <c r="A5533" s="51" t="n">
        <f aca="false">Prices_MTM!A5766</f>
        <v>45890</v>
      </c>
      <c r="B5533" s="43" t="n">
        <f aca="false">Prices_MTM!I5766</f>
        <v>-2999.9999999994</v>
      </c>
      <c r="C5533" s="43" t="n">
        <f aca="false">-PERCENTILE(Prices_MTM!I5516:I5765,1-Inputs!$B$8)</f>
        <v>161150</v>
      </c>
      <c r="D5533" s="43" t="n">
        <f aca="false">NORMSINV(Inputs!$B$8)*STDEV(Prices_MTM!I5516:I5765)</f>
        <v>148059.765292021</v>
      </c>
      <c r="E5533" s="43" t="n">
        <f aca="false">-PERCENTILE(Prices_MTM!I5516:I5765,1-Inputs!$B$9)</f>
        <v>248274.999999999</v>
      </c>
      <c r="F5533" s="43" t="n">
        <f aca="false">NORMSINV(Inputs!$B$9)*STDEV(Prices_MTM!I5516:I5765)</f>
        <v>209403.751540161</v>
      </c>
      <c r="G5533" s="52" t="n">
        <f aca="false">IF(-B5533&gt;C5533,1,0)</f>
        <v>0</v>
      </c>
      <c r="H5533" s="52" t="n">
        <f aca="false">IF(-B5533&gt;D5533,1,0)</f>
        <v>0</v>
      </c>
      <c r="I5533" s="52" t="n">
        <f aca="false">IF(-B5533&gt;E5533,1,0)</f>
        <v>0</v>
      </c>
      <c r="J5533" s="52" t="n">
        <f aca="false">IF(-B5533&gt;F5533,1,0)</f>
        <v>0</v>
      </c>
    </row>
    <row r="5534" customFormat="false" ht="15" hidden="false" customHeight="false" outlineLevel="0" collapsed="false">
      <c r="A5534" s="51" t="n">
        <f aca="false">Prices_MTM!A5767</f>
        <v>45891</v>
      </c>
      <c r="B5534" s="43" t="n">
        <f aca="false">Prices_MTM!I5767</f>
        <v>-42000.0000000009</v>
      </c>
      <c r="C5534" s="43" t="n">
        <f aca="false">-PERCENTILE(Prices_MTM!I5517:I5766,1-Inputs!$B$8)</f>
        <v>161150</v>
      </c>
      <c r="D5534" s="43" t="n">
        <f aca="false">NORMSINV(Inputs!$B$8)*STDEV(Prices_MTM!I5517:I5766)</f>
        <v>147409.738233278</v>
      </c>
      <c r="E5534" s="43" t="n">
        <f aca="false">-PERCENTILE(Prices_MTM!I5517:I5766,1-Inputs!$B$9)</f>
        <v>248274.999999999</v>
      </c>
      <c r="F5534" s="43" t="n">
        <f aca="false">NORMSINV(Inputs!$B$9)*STDEV(Prices_MTM!I5517:I5766)</f>
        <v>208484.405866238</v>
      </c>
      <c r="G5534" s="52" t="n">
        <f aca="false">IF(-B5534&gt;C5534,1,0)</f>
        <v>0</v>
      </c>
      <c r="H5534" s="52" t="n">
        <f aca="false">IF(-B5534&gt;D5534,1,0)</f>
        <v>0</v>
      </c>
      <c r="I5534" s="52" t="n">
        <f aca="false">IF(-B5534&gt;E5534,1,0)</f>
        <v>0</v>
      </c>
      <c r="J5534" s="52" t="n">
        <f aca="false">IF(-B5534&gt;F5534,1,0)</f>
        <v>0</v>
      </c>
    </row>
    <row r="5535" customFormat="false" ht="15" hidden="false" customHeight="false" outlineLevel="0" collapsed="false">
      <c r="A5535" s="51" t="n">
        <f aca="false">Prices_MTM!A5768</f>
        <v>45895</v>
      </c>
      <c r="B5535" s="43" t="n">
        <f aca="false">Prices_MTM!I5768</f>
        <v>22000.0000000006</v>
      </c>
      <c r="C5535" s="43" t="n">
        <f aca="false">-PERCENTILE(Prices_MTM!I5518:I5767,1-Inputs!$B$8)</f>
        <v>161150</v>
      </c>
      <c r="D5535" s="43" t="n">
        <f aca="false">NORMSINV(Inputs!$B$8)*STDEV(Prices_MTM!I5518:I5767)</f>
        <v>146995.328222627</v>
      </c>
      <c r="E5535" s="43" t="n">
        <f aca="false">-PERCENTILE(Prices_MTM!I5518:I5767,1-Inputs!$B$9)</f>
        <v>248274.999999999</v>
      </c>
      <c r="F5535" s="43" t="n">
        <f aca="false">NORMSINV(Inputs!$B$9)*STDEV(Prices_MTM!I5518:I5767)</f>
        <v>207898.29787981</v>
      </c>
      <c r="G5535" s="52" t="n">
        <f aca="false">IF(-B5535&gt;C5535,1,0)</f>
        <v>0</v>
      </c>
      <c r="H5535" s="52" t="n">
        <f aca="false">IF(-B5535&gt;D5535,1,0)</f>
        <v>0</v>
      </c>
      <c r="I5535" s="52" t="n">
        <f aca="false">IF(-B5535&gt;E5535,1,0)</f>
        <v>0</v>
      </c>
      <c r="J5535" s="52" t="n">
        <f aca="false">IF(-B5535&gt;F5535,1,0)</f>
        <v>0</v>
      </c>
    </row>
    <row r="5536" customFormat="false" ht="15" hidden="false" customHeight="false" outlineLevel="0" collapsed="false">
      <c r="A5536" s="51" t="n">
        <f aca="false">Prices_MTM!A5769</f>
        <v>45896</v>
      </c>
      <c r="B5536" s="43" t="n">
        <f aca="false">Prices_MTM!I5769</f>
        <v>45999.9999999994</v>
      </c>
      <c r="C5536" s="43" t="n">
        <f aca="false">-PERCENTILE(Prices_MTM!I5519:I5768,1-Inputs!$B$8)</f>
        <v>161150</v>
      </c>
      <c r="D5536" s="43" t="n">
        <f aca="false">NORMSINV(Inputs!$B$8)*STDEV(Prices_MTM!I5519:I5768)</f>
        <v>146810.105463225</v>
      </c>
      <c r="E5536" s="43" t="n">
        <f aca="false">-PERCENTILE(Prices_MTM!I5519:I5768,1-Inputs!$B$9)</f>
        <v>248274.999999999</v>
      </c>
      <c r="F5536" s="43" t="n">
        <f aca="false">NORMSINV(Inputs!$B$9)*STDEV(Prices_MTM!I5519:I5768)</f>
        <v>207636.333796503</v>
      </c>
      <c r="G5536" s="52" t="n">
        <f aca="false">IF(-B5536&gt;C5536,1,0)</f>
        <v>0</v>
      </c>
      <c r="H5536" s="52" t="n">
        <f aca="false">IF(-B5536&gt;D5536,1,0)</f>
        <v>0</v>
      </c>
      <c r="I5536" s="52" t="n">
        <f aca="false">IF(-B5536&gt;E5536,1,0)</f>
        <v>0</v>
      </c>
      <c r="J5536" s="52" t="n">
        <f aca="false">IF(-B5536&gt;F5536,1,0)</f>
        <v>0</v>
      </c>
    </row>
    <row r="5537" customFormat="false" ht="15" hidden="false" customHeight="false" outlineLevel="0" collapsed="false">
      <c r="A5537" s="51" t="n">
        <f aca="false">Prices_MTM!A5770</f>
        <v>45897</v>
      </c>
      <c r="B5537" s="43" t="n">
        <f aca="false">Prices_MTM!I5770</f>
        <v>3999.99999999991</v>
      </c>
      <c r="C5537" s="43" t="n">
        <f aca="false">-PERCENTILE(Prices_MTM!I5520:I5769,1-Inputs!$B$8)</f>
        <v>161150</v>
      </c>
      <c r="D5537" s="43" t="n">
        <f aca="false">NORMSINV(Inputs!$B$8)*STDEV(Prices_MTM!I5520:I5769)</f>
        <v>146652.326334121</v>
      </c>
      <c r="E5537" s="43" t="n">
        <f aca="false">-PERCENTILE(Prices_MTM!I5520:I5769,1-Inputs!$B$9)</f>
        <v>248274.999999999</v>
      </c>
      <c r="F5537" s="43" t="n">
        <f aca="false">NORMSINV(Inputs!$B$9)*STDEV(Prices_MTM!I5520:I5769)</f>
        <v>207413.183763246</v>
      </c>
      <c r="G5537" s="52" t="n">
        <f aca="false">IF(-B5537&gt;C5537,1,0)</f>
        <v>0</v>
      </c>
      <c r="H5537" s="52" t="n">
        <f aca="false">IF(-B5537&gt;D5537,1,0)</f>
        <v>0</v>
      </c>
      <c r="I5537" s="52" t="n">
        <f aca="false">IF(-B5537&gt;E5537,1,0)</f>
        <v>0</v>
      </c>
      <c r="J5537" s="52" t="n">
        <f aca="false">IF(-B5537&gt;F5537,1,0)</f>
        <v>0</v>
      </c>
    </row>
    <row r="5538" customFormat="false" ht="15" hidden="false" customHeight="false" outlineLevel="0" collapsed="false">
      <c r="A5538" s="51" t="n">
        <f aca="false">Prices_MTM!A5771</f>
        <v>45898</v>
      </c>
      <c r="B5538" s="43" t="n">
        <f aca="false">Prices_MTM!I5771</f>
        <v>-20999.9999999994</v>
      </c>
      <c r="C5538" s="43" t="n">
        <f aca="false">-PERCENTILE(Prices_MTM!I5521:I5770,1-Inputs!$B$8)</f>
        <v>156125</v>
      </c>
      <c r="D5538" s="43" t="n">
        <f aca="false">NORMSINV(Inputs!$B$8)*STDEV(Prices_MTM!I5521:I5770)</f>
        <v>145205.357834516</v>
      </c>
      <c r="E5538" s="43" t="n">
        <f aca="false">-PERCENTILE(Prices_MTM!I5521:I5770,1-Inputs!$B$9)</f>
        <v>248274.999999999</v>
      </c>
      <c r="F5538" s="43" t="n">
        <f aca="false">NORMSINV(Inputs!$B$9)*STDEV(Prices_MTM!I5521:I5770)</f>
        <v>205366.708601137</v>
      </c>
      <c r="G5538" s="52" t="n">
        <f aca="false">IF(-B5538&gt;C5538,1,0)</f>
        <v>0</v>
      </c>
      <c r="H5538" s="52" t="n">
        <f aca="false">IF(-B5538&gt;D5538,1,0)</f>
        <v>0</v>
      </c>
      <c r="I5538" s="52" t="n">
        <f aca="false">IF(-B5538&gt;E5538,1,0)</f>
        <v>0</v>
      </c>
      <c r="J5538" s="52" t="n">
        <f aca="false">IF(-B5538&gt;F5538,1,0)</f>
        <v>0</v>
      </c>
    </row>
    <row r="5539" customFormat="false" ht="15" hidden="false" customHeight="false" outlineLevel="0" collapsed="false">
      <c r="A5539" s="51" t="n">
        <f aca="false">Prices_MTM!A5772</f>
        <v>45902</v>
      </c>
      <c r="B5539" s="43" t="n">
        <f aca="false">Prices_MTM!I5772</f>
        <v>146000</v>
      </c>
      <c r="C5539" s="43" t="n">
        <f aca="false">-PERCENTILE(Prices_MTM!I5522:I5771,1-Inputs!$B$8)</f>
        <v>156125</v>
      </c>
      <c r="D5539" s="43" t="n">
        <f aca="false">NORMSINV(Inputs!$B$8)*STDEV(Prices_MTM!I5522:I5771)</f>
        <v>145088.553574167</v>
      </c>
      <c r="E5539" s="43" t="n">
        <f aca="false">-PERCENTILE(Prices_MTM!I5522:I5771,1-Inputs!$B$9)</f>
        <v>248274.999999999</v>
      </c>
      <c r="F5539" s="43" t="n">
        <f aca="false">NORMSINV(Inputs!$B$9)*STDEV(Prices_MTM!I5522:I5771)</f>
        <v>205201.510106699</v>
      </c>
      <c r="G5539" s="52" t="n">
        <f aca="false">IF(-B5539&gt;C5539,1,0)</f>
        <v>0</v>
      </c>
      <c r="H5539" s="52" t="n">
        <f aca="false">IF(-B5539&gt;D5539,1,0)</f>
        <v>0</v>
      </c>
      <c r="I5539" s="52" t="n">
        <f aca="false">IF(-B5539&gt;E5539,1,0)</f>
        <v>0</v>
      </c>
      <c r="J5539" s="52" t="n">
        <f aca="false">IF(-B5539&gt;F5539,1,0)</f>
        <v>0</v>
      </c>
    </row>
    <row r="5540" customFormat="false" ht="15" hidden="false" customHeight="false" outlineLevel="0" collapsed="false">
      <c r="A5540" s="51" t="n">
        <f aca="false">Prices_MTM!A5773</f>
        <v>45903</v>
      </c>
      <c r="B5540" s="43" t="n">
        <f aca="false">Prices_MTM!I5773</f>
        <v>-142500</v>
      </c>
      <c r="C5540" s="43" t="n">
        <f aca="false">-PERCENTILE(Prices_MTM!I5523:I5772,1-Inputs!$B$8)</f>
        <v>145249.999999999</v>
      </c>
      <c r="D5540" s="43" t="n">
        <f aca="false">NORMSINV(Inputs!$B$8)*STDEV(Prices_MTM!I5523:I5772)</f>
        <v>143635.417534261</v>
      </c>
      <c r="E5540" s="43" t="n">
        <f aca="false">-PERCENTILE(Prices_MTM!I5523:I5772,1-Inputs!$B$9)</f>
        <v>241170</v>
      </c>
      <c r="F5540" s="43" t="n">
        <f aca="false">NORMSINV(Inputs!$B$9)*STDEV(Prices_MTM!I5523:I5772)</f>
        <v>203146.312074646</v>
      </c>
      <c r="G5540" s="52" t="n">
        <f aca="false">IF(-B5540&gt;C5540,1,0)</f>
        <v>0</v>
      </c>
      <c r="H5540" s="52" t="n">
        <f aca="false">IF(-B5540&gt;D5540,1,0)</f>
        <v>0</v>
      </c>
      <c r="I5540" s="52" t="n">
        <f aca="false">IF(-B5540&gt;E5540,1,0)</f>
        <v>0</v>
      </c>
      <c r="J5540" s="52" t="n">
        <f aca="false">IF(-B5540&gt;F5540,1,0)</f>
        <v>0</v>
      </c>
    </row>
    <row r="5541" customFormat="false" ht="15" hidden="false" customHeight="false" outlineLevel="0" collapsed="false">
      <c r="A5541" s="51" t="n">
        <f aca="false">Prices_MTM!A5774</f>
        <v>45904</v>
      </c>
      <c r="B5541" s="43" t="n">
        <f aca="false">Prices_MTM!I5774</f>
        <v>12500.0000000007</v>
      </c>
      <c r="C5541" s="43" t="n">
        <f aca="false">-PERCENTILE(Prices_MTM!I5524:I5773,1-Inputs!$B$8)</f>
        <v>147724.999999999</v>
      </c>
      <c r="D5541" s="43" t="n">
        <f aca="false">NORMSINV(Inputs!$B$8)*STDEV(Prices_MTM!I5524:I5773)</f>
        <v>144046.072555057</v>
      </c>
      <c r="E5541" s="43" t="n">
        <f aca="false">-PERCENTILE(Prices_MTM!I5524:I5773,1-Inputs!$B$9)</f>
        <v>241170</v>
      </c>
      <c r="F5541" s="43" t="n">
        <f aca="false">NORMSINV(Inputs!$B$9)*STDEV(Prices_MTM!I5524:I5773)</f>
        <v>203727.109307263</v>
      </c>
      <c r="G5541" s="52" t="n">
        <f aca="false">IF(-B5541&gt;C5541,1,0)</f>
        <v>0</v>
      </c>
      <c r="H5541" s="52" t="n">
        <f aca="false">IF(-B5541&gt;D5541,1,0)</f>
        <v>0</v>
      </c>
      <c r="I5541" s="52" t="n">
        <f aca="false">IF(-B5541&gt;E5541,1,0)</f>
        <v>0</v>
      </c>
      <c r="J5541" s="52" t="n">
        <f aca="false">IF(-B5541&gt;F5541,1,0)</f>
        <v>0</v>
      </c>
    </row>
    <row r="5542" customFormat="false" ht="15" hidden="false" customHeight="false" outlineLevel="0" collapsed="false">
      <c r="A5542" s="51" t="n">
        <f aca="false">Prices_MTM!A5775</f>
        <v>45905</v>
      </c>
      <c r="B5542" s="43" t="n">
        <f aca="false">Prices_MTM!I5775</f>
        <v>-84500.0000000006</v>
      </c>
      <c r="C5542" s="43" t="n">
        <f aca="false">-PERCENTILE(Prices_MTM!I5525:I5774,1-Inputs!$B$8)</f>
        <v>147724.999999999</v>
      </c>
      <c r="D5542" s="43" t="n">
        <f aca="false">NORMSINV(Inputs!$B$8)*STDEV(Prices_MTM!I5525:I5774)</f>
        <v>143367.057749619</v>
      </c>
      <c r="E5542" s="43" t="n">
        <f aca="false">-PERCENTILE(Prices_MTM!I5525:I5774,1-Inputs!$B$9)</f>
        <v>241170</v>
      </c>
      <c r="F5542" s="43" t="n">
        <f aca="false">NORMSINV(Inputs!$B$9)*STDEV(Prices_MTM!I5525:I5774)</f>
        <v>202766.765710002</v>
      </c>
      <c r="G5542" s="52" t="n">
        <f aca="false">IF(-B5542&gt;C5542,1,0)</f>
        <v>0</v>
      </c>
      <c r="H5542" s="52" t="n">
        <f aca="false">IF(-B5542&gt;D5542,1,0)</f>
        <v>0</v>
      </c>
      <c r="I5542" s="52" t="n">
        <f aca="false">IF(-B5542&gt;E5542,1,0)</f>
        <v>0</v>
      </c>
      <c r="J5542" s="52" t="n">
        <f aca="false">IF(-B5542&gt;F5542,1,0)</f>
        <v>0</v>
      </c>
    </row>
    <row r="5543" customFormat="false" ht="15" hidden="false" customHeight="false" outlineLevel="0" collapsed="false">
      <c r="A5543" s="51" t="n">
        <f aca="false">Prices_MTM!A5776</f>
        <v>45908</v>
      </c>
      <c r="B5543" s="43" t="n">
        <f aca="false">Prices_MTM!I5776</f>
        <v>12000.0000000005</v>
      </c>
      <c r="C5543" s="43" t="n">
        <f aca="false">-PERCENTILE(Prices_MTM!I5526:I5775,1-Inputs!$B$8)</f>
        <v>147724.999999999</v>
      </c>
      <c r="D5543" s="43" t="n">
        <f aca="false">NORMSINV(Inputs!$B$8)*STDEV(Prices_MTM!I5526:I5775)</f>
        <v>143618.277738234</v>
      </c>
      <c r="E5543" s="43" t="n">
        <f aca="false">-PERCENTILE(Prices_MTM!I5526:I5775,1-Inputs!$B$9)</f>
        <v>241170</v>
      </c>
      <c r="F5543" s="43" t="n">
        <f aca="false">NORMSINV(Inputs!$B$9)*STDEV(Prices_MTM!I5526:I5775)</f>
        <v>203122.070934038</v>
      </c>
      <c r="G5543" s="52" t="n">
        <f aca="false">IF(-B5543&gt;C5543,1,0)</f>
        <v>0</v>
      </c>
      <c r="H5543" s="52" t="n">
        <f aca="false">IF(-B5543&gt;D5543,1,0)</f>
        <v>0</v>
      </c>
      <c r="I5543" s="52" t="n">
        <f aca="false">IF(-B5543&gt;E5543,1,0)</f>
        <v>0</v>
      </c>
      <c r="J5543" s="52" t="n">
        <f aca="false">IF(-B5543&gt;F5543,1,0)</f>
        <v>0</v>
      </c>
    </row>
    <row r="5544" customFormat="false" ht="15" hidden="false" customHeight="false" outlineLevel="0" collapsed="false">
      <c r="A5544" s="51" t="n">
        <f aca="false">Prices_MTM!A5777</f>
        <v>45909</v>
      </c>
      <c r="B5544" s="43" t="n">
        <f aca="false">Prices_MTM!I5777</f>
        <v>-89500.0000000003</v>
      </c>
      <c r="C5544" s="43" t="n">
        <f aca="false">-PERCENTILE(Prices_MTM!I5527:I5776,1-Inputs!$B$8)</f>
        <v>147724.999999999</v>
      </c>
      <c r="D5544" s="43" t="n">
        <f aca="false">NORMSINV(Inputs!$B$8)*STDEV(Prices_MTM!I5527:I5776)</f>
        <v>143602.034722841</v>
      </c>
      <c r="E5544" s="43" t="n">
        <f aca="false">-PERCENTILE(Prices_MTM!I5527:I5776,1-Inputs!$B$9)</f>
        <v>241170</v>
      </c>
      <c r="F5544" s="43" t="n">
        <f aca="false">NORMSINV(Inputs!$B$9)*STDEV(Prices_MTM!I5527:I5776)</f>
        <v>203099.098127396</v>
      </c>
      <c r="G5544" s="52" t="n">
        <f aca="false">IF(-B5544&gt;C5544,1,0)</f>
        <v>0</v>
      </c>
      <c r="H5544" s="52" t="n">
        <f aca="false">IF(-B5544&gt;D5544,1,0)</f>
        <v>0</v>
      </c>
      <c r="I5544" s="52" t="n">
        <f aca="false">IF(-B5544&gt;E5544,1,0)</f>
        <v>0</v>
      </c>
      <c r="J5544" s="52" t="n">
        <f aca="false">IF(-B5544&gt;F5544,1,0)</f>
        <v>0</v>
      </c>
    </row>
    <row r="5545" customFormat="false" ht="15" hidden="false" customHeight="false" outlineLevel="0" collapsed="false">
      <c r="A5545" s="51" t="n">
        <f aca="false">Prices_MTM!A5778</f>
        <v>45910</v>
      </c>
      <c r="B5545" s="43" t="n">
        <f aca="false">Prices_MTM!I5778</f>
        <v>121500</v>
      </c>
      <c r="C5545" s="43" t="n">
        <f aca="false">-PERCENTILE(Prices_MTM!I5528:I5777,1-Inputs!$B$8)</f>
        <v>147724.999999999</v>
      </c>
      <c r="D5545" s="43" t="n">
        <f aca="false">NORMSINV(Inputs!$B$8)*STDEV(Prices_MTM!I5528:I5777)</f>
        <v>143712.869053718</v>
      </c>
      <c r="E5545" s="43" t="n">
        <f aca="false">-PERCENTILE(Prices_MTM!I5528:I5777,1-Inputs!$B$9)</f>
        <v>241170</v>
      </c>
      <c r="F5545" s="43" t="n">
        <f aca="false">NORMSINV(Inputs!$B$9)*STDEV(Prices_MTM!I5528:I5777)</f>
        <v>203255.853236654</v>
      </c>
      <c r="G5545" s="52" t="n">
        <f aca="false">IF(-B5545&gt;C5545,1,0)</f>
        <v>0</v>
      </c>
      <c r="H5545" s="52" t="n">
        <f aca="false">IF(-B5545&gt;D5545,1,0)</f>
        <v>0</v>
      </c>
      <c r="I5545" s="52" t="n">
        <f aca="false">IF(-B5545&gt;E5545,1,0)</f>
        <v>0</v>
      </c>
      <c r="J5545" s="52" t="n">
        <f aca="false">IF(-B5545&gt;F5545,1,0)</f>
        <v>0</v>
      </c>
    </row>
    <row r="5546" customFormat="false" ht="15" hidden="false" customHeight="false" outlineLevel="0" collapsed="false">
      <c r="A5546" s="51" t="n">
        <f aca="false">Prices_MTM!A5779</f>
        <v>45911</v>
      </c>
      <c r="B5546" s="43" t="n">
        <f aca="false">Prices_MTM!I5779</f>
        <v>-111500</v>
      </c>
      <c r="C5546" s="43" t="n">
        <f aca="false">-PERCENTILE(Prices_MTM!I5529:I5778,1-Inputs!$B$8)</f>
        <v>140025</v>
      </c>
      <c r="D5546" s="43" t="n">
        <f aca="false">NORMSINV(Inputs!$B$8)*STDEV(Prices_MTM!I5529:I5778)</f>
        <v>143221.298187321</v>
      </c>
      <c r="E5546" s="43" t="n">
        <f aca="false">-PERCENTILE(Prices_MTM!I5529:I5778,1-Inputs!$B$9)</f>
        <v>241170</v>
      </c>
      <c r="F5546" s="43" t="n">
        <f aca="false">NORMSINV(Inputs!$B$9)*STDEV(Prices_MTM!I5529:I5778)</f>
        <v>202560.615179452</v>
      </c>
      <c r="G5546" s="52" t="n">
        <f aca="false">IF(-B5546&gt;C5546,1,0)</f>
        <v>0</v>
      </c>
      <c r="H5546" s="52" t="n">
        <f aca="false">IF(-B5546&gt;D5546,1,0)</f>
        <v>0</v>
      </c>
      <c r="I5546" s="52" t="n">
        <f aca="false">IF(-B5546&gt;E5546,1,0)</f>
        <v>0</v>
      </c>
      <c r="J5546" s="52" t="n">
        <f aca="false">IF(-B5546&gt;F5546,1,0)</f>
        <v>0</v>
      </c>
    </row>
    <row r="5547" customFormat="false" ht="15" hidden="false" customHeight="false" outlineLevel="0" collapsed="false">
      <c r="A5547" s="51" t="n">
        <f aca="false">Prices_MTM!A5780</f>
        <v>45912</v>
      </c>
      <c r="B5547" s="43" t="n">
        <f aca="false">Prices_MTM!I5780</f>
        <v>0</v>
      </c>
      <c r="C5547" s="43" t="n">
        <f aca="false">-PERCENTILE(Prices_MTM!I5530:I5779,1-Inputs!$B$8)</f>
        <v>139350.000000001</v>
      </c>
      <c r="D5547" s="43" t="n">
        <f aca="false">NORMSINV(Inputs!$B$8)*STDEV(Prices_MTM!I5530:I5779)</f>
        <v>142983.896200336</v>
      </c>
      <c r="E5547" s="43" t="n">
        <f aca="false">-PERCENTILE(Prices_MTM!I5530:I5779,1-Inputs!$B$9)</f>
        <v>241170</v>
      </c>
      <c r="F5547" s="43" t="n">
        <f aca="false">NORMSINV(Inputs!$B$9)*STDEV(Prices_MTM!I5530:I5779)</f>
        <v>202224.853018816</v>
      </c>
      <c r="G5547" s="52" t="n">
        <f aca="false">IF(-B5547&gt;C5547,1,0)</f>
        <v>0</v>
      </c>
      <c r="H5547" s="52" t="n">
        <f aca="false">IF(-B5547&gt;D5547,1,0)</f>
        <v>0</v>
      </c>
      <c r="I5547" s="52" t="n">
        <f aca="false">IF(-B5547&gt;E5547,1,0)</f>
        <v>0</v>
      </c>
      <c r="J5547" s="52" t="n">
        <f aca="false">IF(-B5547&gt;F5547,1,0)</f>
        <v>0</v>
      </c>
    </row>
    <row r="5548" customFormat="false" ht="15" hidden="false" customHeight="false" outlineLevel="0" collapsed="false">
      <c r="A5548" s="51" t="n">
        <f aca="false">Prices_MTM!A5781</f>
        <v>45915</v>
      </c>
      <c r="B5548" s="43" t="n">
        <f aca="false">Prices_MTM!I5781</f>
        <v>63499.9999999998</v>
      </c>
      <c r="C5548" s="43" t="n">
        <f aca="false">-PERCENTILE(Prices_MTM!I5531:I5780,1-Inputs!$B$8)</f>
        <v>139350.000000001</v>
      </c>
      <c r="D5548" s="43" t="n">
        <f aca="false">NORMSINV(Inputs!$B$8)*STDEV(Prices_MTM!I5531:I5780)</f>
        <v>142958.358888313</v>
      </c>
      <c r="E5548" s="43" t="n">
        <f aca="false">-PERCENTILE(Prices_MTM!I5531:I5780,1-Inputs!$B$9)</f>
        <v>241170</v>
      </c>
      <c r="F5548" s="43" t="n">
        <f aca="false">NORMSINV(Inputs!$B$9)*STDEV(Prices_MTM!I5531:I5780)</f>
        <v>202188.735111083</v>
      </c>
      <c r="G5548" s="52" t="n">
        <f aca="false">IF(-B5548&gt;C5548,1,0)</f>
        <v>0</v>
      </c>
      <c r="H5548" s="52" t="n">
        <f aca="false">IF(-B5548&gt;D5548,1,0)</f>
        <v>0</v>
      </c>
      <c r="I5548" s="52" t="n">
        <f aca="false">IF(-B5548&gt;E5548,1,0)</f>
        <v>0</v>
      </c>
      <c r="J5548" s="52" t="n">
        <f aca="false">IF(-B5548&gt;F5548,1,0)</f>
        <v>0</v>
      </c>
    </row>
    <row r="5549" customFormat="false" ht="15" hidden="false" customHeight="false" outlineLevel="0" collapsed="false">
      <c r="A5549" s="51" t="n">
        <f aca="false">Prices_MTM!A5782</f>
        <v>45916</v>
      </c>
      <c r="B5549" s="43" t="n">
        <f aca="false">Prices_MTM!I5782</f>
        <v>32500.0000000003</v>
      </c>
      <c r="C5549" s="43" t="n">
        <f aca="false">-PERCENTILE(Prices_MTM!I5532:I5781,1-Inputs!$B$8)</f>
        <v>139350.000000001</v>
      </c>
      <c r="D5549" s="43" t="n">
        <f aca="false">NORMSINV(Inputs!$B$8)*STDEV(Prices_MTM!I5532:I5781)</f>
        <v>143114.835864162</v>
      </c>
      <c r="E5549" s="43" t="n">
        <f aca="false">-PERCENTILE(Prices_MTM!I5532:I5781,1-Inputs!$B$9)</f>
        <v>241170</v>
      </c>
      <c r="F5549" s="43" t="n">
        <f aca="false">NORMSINV(Inputs!$B$9)*STDEV(Prices_MTM!I5532:I5781)</f>
        <v>202410.043484142</v>
      </c>
      <c r="G5549" s="52" t="n">
        <f aca="false">IF(-B5549&gt;C5549,1,0)</f>
        <v>0</v>
      </c>
      <c r="H5549" s="52" t="n">
        <f aca="false">IF(-B5549&gt;D5549,1,0)</f>
        <v>0</v>
      </c>
      <c r="I5549" s="52" t="n">
        <f aca="false">IF(-B5549&gt;E5549,1,0)</f>
        <v>0</v>
      </c>
      <c r="J5549" s="52" t="n">
        <f aca="false">IF(-B5549&gt;F5549,1,0)</f>
        <v>0</v>
      </c>
    </row>
    <row r="5550" customFormat="false" ht="15" hidden="false" customHeight="false" outlineLevel="0" collapsed="false">
      <c r="A5550" s="51" t="n">
        <f aca="false">Prices_MTM!A5783</f>
        <v>45917</v>
      </c>
      <c r="B5550" s="43" t="n">
        <f aca="false">Prices_MTM!I5783</f>
        <v>-23000.0000000004</v>
      </c>
      <c r="C5550" s="43" t="n">
        <f aca="false">-PERCENTILE(Prices_MTM!I5533:I5782,1-Inputs!$B$8)</f>
        <v>139350.000000001</v>
      </c>
      <c r="D5550" s="43" t="n">
        <f aca="false">NORMSINV(Inputs!$B$8)*STDEV(Prices_MTM!I5533:I5782)</f>
        <v>142984.816612827</v>
      </c>
      <c r="E5550" s="43" t="n">
        <f aca="false">-PERCENTILE(Prices_MTM!I5533:I5782,1-Inputs!$B$9)</f>
        <v>241170</v>
      </c>
      <c r="F5550" s="43" t="n">
        <f aca="false">NORMSINV(Inputs!$B$9)*STDEV(Prices_MTM!I5533:I5782)</f>
        <v>202226.154775767</v>
      </c>
      <c r="G5550" s="52" t="n">
        <f aca="false">IF(-B5550&gt;C5550,1,0)</f>
        <v>0</v>
      </c>
      <c r="H5550" s="52" t="n">
        <f aca="false">IF(-B5550&gt;D5550,1,0)</f>
        <v>0</v>
      </c>
      <c r="I5550" s="52" t="n">
        <f aca="false">IF(-B5550&gt;E5550,1,0)</f>
        <v>0</v>
      </c>
      <c r="J5550" s="52" t="n">
        <f aca="false">IF(-B5550&gt;F5550,1,0)</f>
        <v>0</v>
      </c>
    </row>
    <row r="5551" customFormat="false" ht="15" hidden="false" customHeight="false" outlineLevel="0" collapsed="false">
      <c r="A5551" s="51" t="n">
        <f aca="false">Prices_MTM!A5784</f>
        <v>45918</v>
      </c>
      <c r="B5551" s="43" t="n">
        <f aca="false">Prices_MTM!I5784</f>
        <v>18000</v>
      </c>
      <c r="C5551" s="43" t="n">
        <f aca="false">-PERCENTILE(Prices_MTM!I5534:I5783,1-Inputs!$B$8)</f>
        <v>139350.000000001</v>
      </c>
      <c r="D5551" s="43" t="n">
        <f aca="false">NORMSINV(Inputs!$B$8)*STDEV(Prices_MTM!I5534:I5783)</f>
        <v>142352.936651103</v>
      </c>
      <c r="E5551" s="43" t="n">
        <f aca="false">-PERCENTILE(Prices_MTM!I5534:I5783,1-Inputs!$B$9)</f>
        <v>241170</v>
      </c>
      <c r="F5551" s="43" t="n">
        <f aca="false">NORMSINV(Inputs!$B$9)*STDEV(Prices_MTM!I5534:I5783)</f>
        <v>201332.474887465</v>
      </c>
      <c r="G5551" s="52" t="n">
        <f aca="false">IF(-B5551&gt;C5551,1,0)</f>
        <v>0</v>
      </c>
      <c r="H5551" s="52" t="n">
        <f aca="false">IF(-B5551&gt;D5551,1,0)</f>
        <v>0</v>
      </c>
      <c r="I5551" s="52" t="n">
        <f aca="false">IF(-B5551&gt;E5551,1,0)</f>
        <v>0</v>
      </c>
      <c r="J5551" s="52" t="n">
        <f aca="false">IF(-B5551&gt;F5551,1,0)</f>
        <v>0</v>
      </c>
    </row>
    <row r="5552" customFormat="false" ht="15" hidden="false" customHeight="false" outlineLevel="0" collapsed="false">
      <c r="A5552" s="51" t="n">
        <f aca="false">Prices_MTM!A5785</f>
        <v>45919</v>
      </c>
      <c r="B5552" s="43" t="n">
        <f aca="false">Prices_MTM!I5785</f>
        <v>-49999.9999999993</v>
      </c>
      <c r="C5552" s="43" t="n">
        <f aca="false">-PERCENTILE(Prices_MTM!I5535:I5784,1-Inputs!$B$8)</f>
        <v>133250</v>
      </c>
      <c r="D5552" s="43" t="n">
        <f aca="false">NORMSINV(Inputs!$B$8)*STDEV(Prices_MTM!I5535:I5784)</f>
        <v>140990.383294332</v>
      </c>
      <c r="E5552" s="43" t="n">
        <f aca="false">-PERCENTILE(Prices_MTM!I5535:I5784,1-Inputs!$B$9)</f>
        <v>241170</v>
      </c>
      <c r="F5552" s="43" t="n">
        <f aca="false">NORMSINV(Inputs!$B$9)*STDEV(Prices_MTM!I5535:I5784)</f>
        <v>199405.389672798</v>
      </c>
      <c r="G5552" s="52" t="n">
        <f aca="false">IF(-B5552&gt;C5552,1,0)</f>
        <v>0</v>
      </c>
      <c r="H5552" s="52" t="n">
        <f aca="false">IF(-B5552&gt;D5552,1,0)</f>
        <v>0</v>
      </c>
      <c r="I5552" s="52" t="n">
        <f aca="false">IF(-B5552&gt;E5552,1,0)</f>
        <v>0</v>
      </c>
      <c r="J5552" s="52" t="n">
        <f aca="false">IF(-B5552&gt;F5552,1,0)</f>
        <v>0</v>
      </c>
    </row>
    <row r="5553" customFormat="false" ht="15" hidden="false" customHeight="false" outlineLevel="0" collapsed="false">
      <c r="A5553" s="51" t="n">
        <f aca="false">Prices_MTM!A5786</f>
        <v>45922</v>
      </c>
      <c r="B5553" s="43" t="n">
        <f aca="false">Prices_MTM!I5786</f>
        <v>5999.99999999952</v>
      </c>
      <c r="C5553" s="43" t="n">
        <f aca="false">-PERCENTILE(Prices_MTM!I5536:I5785,1-Inputs!$B$8)</f>
        <v>133250</v>
      </c>
      <c r="D5553" s="43" t="n">
        <f aca="false">NORMSINV(Inputs!$B$8)*STDEV(Prices_MTM!I5536:I5785)</f>
        <v>140160.141201625</v>
      </c>
      <c r="E5553" s="43" t="n">
        <f aca="false">-PERCENTILE(Prices_MTM!I5536:I5785,1-Inputs!$B$9)</f>
        <v>241170</v>
      </c>
      <c r="F5553" s="43" t="n">
        <f aca="false">NORMSINV(Inputs!$B$9)*STDEV(Prices_MTM!I5536:I5785)</f>
        <v>198231.162437218</v>
      </c>
      <c r="G5553" s="52" t="n">
        <f aca="false">IF(-B5553&gt;C5553,1,0)</f>
        <v>0</v>
      </c>
      <c r="H5553" s="52" t="n">
        <f aca="false">IF(-B5553&gt;D5553,1,0)</f>
        <v>0</v>
      </c>
      <c r="I5553" s="52" t="n">
        <f aca="false">IF(-B5553&gt;E5553,1,0)</f>
        <v>0</v>
      </c>
      <c r="J5553" s="52" t="n">
        <f aca="false">IF(-B5553&gt;F5553,1,0)</f>
        <v>0</v>
      </c>
    </row>
    <row r="5554" customFormat="false" ht="15" hidden="false" customHeight="false" outlineLevel="0" collapsed="false">
      <c r="A5554" s="51" t="n">
        <f aca="false">Prices_MTM!A5787</f>
        <v>45923</v>
      </c>
      <c r="B5554" s="43" t="n">
        <f aca="false">Prices_MTM!I5787</f>
        <v>22500.0000000001</v>
      </c>
      <c r="C5554" s="43" t="n">
        <f aca="false">-PERCENTILE(Prices_MTM!I5537:I5786,1-Inputs!$B$8)</f>
        <v>133250</v>
      </c>
      <c r="D5554" s="43" t="n">
        <f aca="false">NORMSINV(Inputs!$B$8)*STDEV(Prices_MTM!I5537:I5786)</f>
        <v>140158.699421225</v>
      </c>
      <c r="E5554" s="43" t="n">
        <f aca="false">-PERCENTILE(Prices_MTM!I5537:I5786,1-Inputs!$B$9)</f>
        <v>241170</v>
      </c>
      <c r="F5554" s="43" t="n">
        <f aca="false">NORMSINV(Inputs!$B$9)*STDEV(Prices_MTM!I5537:I5786)</f>
        <v>198229.123299685</v>
      </c>
      <c r="G5554" s="52" t="n">
        <f aca="false">IF(-B5554&gt;C5554,1,0)</f>
        <v>0</v>
      </c>
      <c r="H5554" s="52" t="n">
        <f aca="false">IF(-B5554&gt;D5554,1,0)</f>
        <v>0</v>
      </c>
      <c r="I5554" s="52" t="n">
        <f aca="false">IF(-B5554&gt;E5554,1,0)</f>
        <v>0</v>
      </c>
      <c r="J5554" s="52" t="n">
        <f aca="false">IF(-B5554&gt;F5554,1,0)</f>
        <v>0</v>
      </c>
    </row>
    <row r="5555" customFormat="false" ht="15" hidden="false" customHeight="false" outlineLevel="0" collapsed="false">
      <c r="A5555" s="51" t="n">
        <f aca="false">Prices_MTM!A5788</f>
        <v>45924</v>
      </c>
      <c r="B5555" s="43" t="n">
        <f aca="false">Prices_MTM!I5788</f>
        <v>80000.0000000004</v>
      </c>
      <c r="C5555" s="43" t="n">
        <f aca="false">-PERCENTILE(Prices_MTM!I5538:I5787,1-Inputs!$B$8)</f>
        <v>133250</v>
      </c>
      <c r="D5555" s="43" t="n">
        <f aca="false">NORMSINV(Inputs!$B$8)*STDEV(Prices_MTM!I5538:I5787)</f>
        <v>140161.480947922</v>
      </c>
      <c r="E5555" s="43" t="n">
        <f aca="false">-PERCENTILE(Prices_MTM!I5538:I5787,1-Inputs!$B$9)</f>
        <v>241170</v>
      </c>
      <c r="F5555" s="43" t="n">
        <f aca="false">NORMSINV(Inputs!$B$9)*STDEV(Prices_MTM!I5538:I5787)</f>
        <v>198233.057265973</v>
      </c>
      <c r="G5555" s="52" t="n">
        <f aca="false">IF(-B5555&gt;C5555,1,0)</f>
        <v>0</v>
      </c>
      <c r="H5555" s="52" t="n">
        <f aca="false">IF(-B5555&gt;D5555,1,0)</f>
        <v>0</v>
      </c>
      <c r="I5555" s="52" t="n">
        <f aca="false">IF(-B5555&gt;E5555,1,0)</f>
        <v>0</v>
      </c>
      <c r="J5555" s="52" t="n">
        <f aca="false">IF(-B5555&gt;F5555,1,0)</f>
        <v>0</v>
      </c>
    </row>
    <row r="5556" customFormat="false" ht="15" hidden="false" customHeight="false" outlineLevel="0" collapsed="false">
      <c r="A5556" s="51" t="n">
        <f aca="false">Prices_MTM!A5789</f>
        <v>45925</v>
      </c>
      <c r="B5556" s="43" t="n">
        <f aca="false">Prices_MTM!I5789</f>
        <v>-31000.0000000002</v>
      </c>
      <c r="C5556" s="43" t="n">
        <f aca="false">-PERCENTILE(Prices_MTM!I5539:I5788,1-Inputs!$B$8)</f>
        <v>133250</v>
      </c>
      <c r="D5556" s="43" t="n">
        <f aca="false">NORMSINV(Inputs!$B$8)*STDEV(Prices_MTM!I5539:I5788)</f>
        <v>139675.448525077</v>
      </c>
      <c r="E5556" s="43" t="n">
        <f aca="false">-PERCENTILE(Prices_MTM!I5539:I5788,1-Inputs!$B$9)</f>
        <v>241170</v>
      </c>
      <c r="F5556" s="43" t="n">
        <f aca="false">NORMSINV(Inputs!$B$9)*STDEV(Prices_MTM!I5539:I5788)</f>
        <v>197545.652335179</v>
      </c>
      <c r="G5556" s="52" t="n">
        <f aca="false">IF(-B5556&gt;C5556,1,0)</f>
        <v>0</v>
      </c>
      <c r="H5556" s="52" t="n">
        <f aca="false">IF(-B5556&gt;D5556,1,0)</f>
        <v>0</v>
      </c>
      <c r="I5556" s="52" t="n">
        <f aca="false">IF(-B5556&gt;E5556,1,0)</f>
        <v>0</v>
      </c>
      <c r="J5556" s="52" t="n">
        <f aca="false">IF(-B5556&gt;F5556,1,0)</f>
        <v>0</v>
      </c>
    </row>
    <row r="5557" customFormat="false" ht="15" hidden="false" customHeight="false" outlineLevel="0" collapsed="false">
      <c r="A5557" s="51" t="n">
        <f aca="false">Prices_MTM!A5790</f>
        <v>45926</v>
      </c>
      <c r="B5557" s="43" t="n">
        <f aca="false">Prices_MTM!I5790</f>
        <v>65499.9999999994</v>
      </c>
      <c r="C5557" s="43" t="n">
        <f aca="false">-PERCENTILE(Prices_MTM!I5540:I5789,1-Inputs!$B$8)</f>
        <v>133250</v>
      </c>
      <c r="D5557" s="43" t="n">
        <f aca="false">NORMSINV(Inputs!$B$8)*STDEV(Prices_MTM!I5540:I5789)</f>
        <v>139471.409896264</v>
      </c>
      <c r="E5557" s="43" t="n">
        <f aca="false">-PERCENTILE(Prices_MTM!I5540:I5789,1-Inputs!$B$9)</f>
        <v>241170</v>
      </c>
      <c r="F5557" s="43" t="n">
        <f aca="false">NORMSINV(Inputs!$B$9)*STDEV(Prices_MTM!I5540:I5789)</f>
        <v>197257.076608693</v>
      </c>
      <c r="G5557" s="52" t="n">
        <f aca="false">IF(-B5557&gt;C5557,1,0)</f>
        <v>0</v>
      </c>
      <c r="H5557" s="52" t="n">
        <f aca="false">IF(-B5557&gt;D5557,1,0)</f>
        <v>0</v>
      </c>
      <c r="I5557" s="52" t="n">
        <f aca="false">IF(-B5557&gt;E5557,1,0)</f>
        <v>0</v>
      </c>
      <c r="J5557" s="52" t="n">
        <f aca="false">IF(-B5557&gt;F5557,1,0)</f>
        <v>0</v>
      </c>
    </row>
    <row r="5558" customFormat="false" ht="15" hidden="false" customHeight="false" outlineLevel="0" collapsed="false">
      <c r="A5558" s="51" t="n">
        <f aca="false">Prices_MTM!A5791</f>
        <v>45929</v>
      </c>
      <c r="B5558" s="43" t="n">
        <f aca="false">Prices_MTM!I5791</f>
        <v>-115500</v>
      </c>
      <c r="C5558" s="43" t="n">
        <f aca="false">-PERCENTILE(Prices_MTM!I5541:I5790,1-Inputs!$B$8)</f>
        <v>133250</v>
      </c>
      <c r="D5558" s="43" t="n">
        <f aca="false">NORMSINV(Inputs!$B$8)*STDEV(Prices_MTM!I5541:I5790)</f>
        <v>139621.016366583</v>
      </c>
      <c r="E5558" s="43" t="n">
        <f aca="false">-PERCENTILE(Prices_MTM!I5541:I5790,1-Inputs!$B$9)</f>
        <v>241170</v>
      </c>
      <c r="F5558" s="43" t="n">
        <f aca="false">NORMSINV(Inputs!$B$9)*STDEV(Prices_MTM!I5541:I5790)</f>
        <v>197468.667894668</v>
      </c>
      <c r="G5558" s="52" t="n">
        <f aca="false">IF(-B5558&gt;C5558,1,0)</f>
        <v>0</v>
      </c>
      <c r="H5558" s="52" t="n">
        <f aca="false">IF(-B5558&gt;D5558,1,0)</f>
        <v>0</v>
      </c>
      <c r="I5558" s="52" t="n">
        <f aca="false">IF(-B5558&gt;E5558,1,0)</f>
        <v>0</v>
      </c>
      <c r="J5558" s="52" t="n">
        <f aca="false">IF(-B5558&gt;F5558,1,0)</f>
        <v>0</v>
      </c>
    </row>
    <row r="5559" customFormat="false" ht="15" hidden="false" customHeight="false" outlineLevel="0" collapsed="false">
      <c r="A5559" s="51" t="n">
        <f aca="false">Prices_MTM!A5792</f>
        <v>45930</v>
      </c>
      <c r="B5559" s="43" t="n">
        <f aca="false">Prices_MTM!I5792</f>
        <v>-85999.9999999992</v>
      </c>
      <c r="C5559" s="43" t="n">
        <f aca="false">-PERCENTILE(Prices_MTM!I5542:I5791,1-Inputs!$B$8)</f>
        <v>133250</v>
      </c>
      <c r="D5559" s="43" t="n">
        <f aca="false">NORMSINV(Inputs!$B$8)*STDEV(Prices_MTM!I5542:I5791)</f>
        <v>140087.969045214</v>
      </c>
      <c r="E5559" s="43" t="n">
        <f aca="false">-PERCENTILE(Prices_MTM!I5542:I5791,1-Inputs!$B$9)</f>
        <v>241170</v>
      </c>
      <c r="F5559" s="43" t="n">
        <f aca="false">NORMSINV(Inputs!$B$9)*STDEV(Prices_MTM!I5542:I5791)</f>
        <v>198129.087979114</v>
      </c>
      <c r="G5559" s="52" t="n">
        <f aca="false">IF(-B5559&gt;C5559,1,0)</f>
        <v>0</v>
      </c>
      <c r="H5559" s="52" t="n">
        <f aca="false">IF(-B5559&gt;D5559,1,0)</f>
        <v>0</v>
      </c>
      <c r="I5559" s="52" t="n">
        <f aca="false">IF(-B5559&gt;E5559,1,0)</f>
        <v>0</v>
      </c>
      <c r="J5559" s="52" t="n">
        <f aca="false">IF(-B5559&gt;F5559,1,0)</f>
        <v>0</v>
      </c>
    </row>
    <row r="5560" customFormat="false" ht="15" hidden="false" customHeight="false" outlineLevel="0" collapsed="false">
      <c r="A5560" s="51" t="n">
        <f aca="false">Prices_MTM!A5793</f>
        <v>45931</v>
      </c>
      <c r="B5560" s="43" t="n">
        <f aca="false">Prices_MTM!I5793</f>
        <v>34499.9999999999</v>
      </c>
      <c r="C5560" s="43" t="n">
        <f aca="false">-PERCENTILE(Prices_MTM!I5543:I5792,1-Inputs!$B$8)</f>
        <v>133250</v>
      </c>
      <c r="D5560" s="43" t="n">
        <f aca="false">NORMSINV(Inputs!$B$8)*STDEV(Prices_MTM!I5543:I5792)</f>
        <v>140353.247617225</v>
      </c>
      <c r="E5560" s="43" t="n">
        <f aca="false">-PERCENTILE(Prices_MTM!I5543:I5792,1-Inputs!$B$9)</f>
        <v>241170</v>
      </c>
      <c r="F5560" s="43" t="n">
        <f aca="false">NORMSINV(Inputs!$B$9)*STDEV(Prices_MTM!I5543:I5792)</f>
        <v>198504.276525933</v>
      </c>
      <c r="G5560" s="52" t="n">
        <f aca="false">IF(-B5560&gt;C5560,1,0)</f>
        <v>0</v>
      </c>
      <c r="H5560" s="52" t="n">
        <f aca="false">IF(-B5560&gt;D5560,1,0)</f>
        <v>0</v>
      </c>
      <c r="I5560" s="52" t="n">
        <f aca="false">IF(-B5560&gt;E5560,1,0)</f>
        <v>0</v>
      </c>
      <c r="J5560" s="52" t="n">
        <f aca="false">IF(-B5560&gt;F5560,1,0)</f>
        <v>0</v>
      </c>
    </row>
    <row r="5561" customFormat="false" ht="15" hidden="false" customHeight="false" outlineLevel="0" collapsed="false">
      <c r="A5561" s="51" t="n">
        <f aca="false">Prices_MTM!A5794</f>
        <v>45932</v>
      </c>
      <c r="B5561" s="43" t="n">
        <f aca="false">Prices_MTM!I5794</f>
        <v>-69500</v>
      </c>
      <c r="C5561" s="43" t="n">
        <f aca="false">-PERCENTILE(Prices_MTM!I5544:I5793,1-Inputs!$B$8)</f>
        <v>133250</v>
      </c>
      <c r="D5561" s="43" t="n">
        <f aca="false">NORMSINV(Inputs!$B$8)*STDEV(Prices_MTM!I5544:I5793)</f>
        <v>140115.810408675</v>
      </c>
      <c r="E5561" s="43" t="n">
        <f aca="false">-PERCENTILE(Prices_MTM!I5544:I5793,1-Inputs!$B$9)</f>
        <v>241170</v>
      </c>
      <c r="F5561" s="43" t="n">
        <f aca="false">NORMSINV(Inputs!$B$9)*STDEV(Prices_MTM!I5544:I5793)</f>
        <v>198168.464550765</v>
      </c>
      <c r="G5561" s="52" t="n">
        <f aca="false">IF(-B5561&gt;C5561,1,0)</f>
        <v>0</v>
      </c>
      <c r="H5561" s="52" t="n">
        <f aca="false">IF(-B5561&gt;D5561,1,0)</f>
        <v>0</v>
      </c>
      <c r="I5561" s="52" t="n">
        <f aca="false">IF(-B5561&gt;E5561,1,0)</f>
        <v>0</v>
      </c>
      <c r="J5561" s="52" t="n">
        <f aca="false">IF(-B5561&gt;F5561,1,0)</f>
        <v>0</v>
      </c>
    </row>
    <row r="5562" customFormat="false" ht="15" hidden="false" customHeight="false" outlineLevel="0" collapsed="false">
      <c r="A5562" s="51" t="n">
        <f aca="false">Prices_MTM!A5795</f>
        <v>45933</v>
      </c>
      <c r="B5562" s="43" t="n">
        <f aca="false">Prices_MTM!I5795</f>
        <v>2499.99999999986</v>
      </c>
      <c r="C5562" s="43" t="n">
        <f aca="false">-PERCENTILE(Prices_MTM!I5545:I5794,1-Inputs!$B$8)</f>
        <v>133250</v>
      </c>
      <c r="D5562" s="43" t="n">
        <f aca="false">NORMSINV(Inputs!$B$8)*STDEV(Prices_MTM!I5545:I5794)</f>
        <v>140003.908089445</v>
      </c>
      <c r="E5562" s="43" t="n">
        <f aca="false">-PERCENTILE(Prices_MTM!I5545:I5794,1-Inputs!$B$9)</f>
        <v>241170</v>
      </c>
      <c r="F5562" s="43" t="n">
        <f aca="false">NORMSINV(Inputs!$B$9)*STDEV(Prices_MTM!I5545:I5794)</f>
        <v>198010.198965199</v>
      </c>
      <c r="G5562" s="52" t="n">
        <f aca="false">IF(-B5562&gt;C5562,1,0)</f>
        <v>0</v>
      </c>
      <c r="H5562" s="52" t="n">
        <f aca="false">IF(-B5562&gt;D5562,1,0)</f>
        <v>0</v>
      </c>
      <c r="I5562" s="52" t="n">
        <f aca="false">IF(-B5562&gt;E5562,1,0)</f>
        <v>0</v>
      </c>
      <c r="J5562" s="52" t="n">
        <f aca="false">IF(-B5562&gt;F5562,1,0)</f>
        <v>0</v>
      </c>
    </row>
    <row r="5563" customFormat="false" ht="15" hidden="false" customHeight="false" outlineLevel="0" collapsed="false">
      <c r="A5563" s="51" t="n">
        <f aca="false">Prices_MTM!A5796</f>
        <v>45936</v>
      </c>
      <c r="B5563" s="43" t="n">
        <f aca="false">Prices_MTM!I5796</f>
        <v>35999.9999999999</v>
      </c>
      <c r="C5563" s="43" t="n">
        <f aca="false">-PERCENTILE(Prices_MTM!I5546:I5795,1-Inputs!$B$8)</f>
        <v>129375</v>
      </c>
      <c r="D5563" s="43" t="n">
        <f aca="false">NORMSINV(Inputs!$B$8)*STDEV(Prices_MTM!I5546:I5795)</f>
        <v>138514.481802595</v>
      </c>
      <c r="E5563" s="43" t="n">
        <f aca="false">-PERCENTILE(Prices_MTM!I5546:I5795,1-Inputs!$B$9)</f>
        <v>241170</v>
      </c>
      <c r="F5563" s="43" t="n">
        <f aca="false">NORMSINV(Inputs!$B$9)*STDEV(Prices_MTM!I5546:I5795)</f>
        <v>195903.67494435</v>
      </c>
      <c r="G5563" s="52" t="n">
        <f aca="false">IF(-B5563&gt;C5563,1,0)</f>
        <v>0</v>
      </c>
      <c r="H5563" s="52" t="n">
        <f aca="false">IF(-B5563&gt;D5563,1,0)</f>
        <v>0</v>
      </c>
      <c r="I5563" s="52" t="n">
        <f aca="false">IF(-B5563&gt;E5563,1,0)</f>
        <v>0</v>
      </c>
      <c r="J5563" s="52" t="n">
        <f aca="false">IF(-B5563&gt;F5563,1,0)</f>
        <v>0</v>
      </c>
    </row>
    <row r="5564" customFormat="false" ht="15" hidden="false" customHeight="false" outlineLevel="0" collapsed="false">
      <c r="A5564" s="51" t="n">
        <f aca="false">Prices_MTM!A5797</f>
        <v>45937</v>
      </c>
      <c r="B5564" s="43" t="n">
        <f aca="false">Prices_MTM!I5797</f>
        <v>2500.00000000057</v>
      </c>
      <c r="C5564" s="43" t="n">
        <f aca="false">-PERCENTILE(Prices_MTM!I5547:I5796,1-Inputs!$B$8)</f>
        <v>129375</v>
      </c>
      <c r="D5564" s="43" t="n">
        <f aca="false">NORMSINV(Inputs!$B$8)*STDEV(Prices_MTM!I5547:I5796)</f>
        <v>138210.420884634</v>
      </c>
      <c r="E5564" s="43" t="n">
        <f aca="false">-PERCENTILE(Prices_MTM!I5547:I5796,1-Inputs!$B$9)</f>
        <v>241170</v>
      </c>
      <c r="F5564" s="43" t="n">
        <f aca="false">NORMSINV(Inputs!$B$9)*STDEV(Prices_MTM!I5547:I5796)</f>
        <v>195473.635785554</v>
      </c>
      <c r="G5564" s="52" t="n">
        <f aca="false">IF(-B5564&gt;C5564,1,0)</f>
        <v>0</v>
      </c>
      <c r="H5564" s="52" t="n">
        <f aca="false">IF(-B5564&gt;D5564,1,0)</f>
        <v>0</v>
      </c>
      <c r="I5564" s="52" t="n">
        <f aca="false">IF(-B5564&gt;E5564,1,0)</f>
        <v>0</v>
      </c>
      <c r="J5564" s="52" t="n">
        <f aca="false">IF(-B5564&gt;F5564,1,0)</f>
        <v>0</v>
      </c>
    </row>
    <row r="5565" customFormat="false" ht="15" hidden="false" customHeight="false" outlineLevel="0" collapsed="false">
      <c r="A5565" s="51" t="n">
        <f aca="false">Prices_MTM!A5798</f>
        <v>45938</v>
      </c>
      <c r="B5565" s="43" t="n">
        <f aca="false">Prices_MTM!I5798</f>
        <v>68999.9999999991</v>
      </c>
      <c r="C5565" s="43" t="n">
        <f aca="false">-PERCENTILE(Prices_MTM!I5548:I5797,1-Inputs!$B$8)</f>
        <v>129375</v>
      </c>
      <c r="D5565" s="43" t="n">
        <f aca="false">NORMSINV(Inputs!$B$8)*STDEV(Prices_MTM!I5548:I5797)</f>
        <v>137673.264839157</v>
      </c>
      <c r="E5565" s="43" t="n">
        <f aca="false">-PERCENTILE(Prices_MTM!I5548:I5797,1-Inputs!$B$9)</f>
        <v>241170</v>
      </c>
      <c r="F5565" s="43" t="n">
        <f aca="false">NORMSINV(Inputs!$B$9)*STDEV(Prices_MTM!I5548:I5797)</f>
        <v>194713.925739658</v>
      </c>
      <c r="G5565" s="52" t="n">
        <f aca="false">IF(-B5565&gt;C5565,1,0)</f>
        <v>0</v>
      </c>
      <c r="H5565" s="52" t="n">
        <f aca="false">IF(-B5565&gt;D5565,1,0)</f>
        <v>0</v>
      </c>
      <c r="I5565" s="52" t="n">
        <f aca="false">IF(-B5565&gt;E5565,1,0)</f>
        <v>0</v>
      </c>
      <c r="J5565" s="52" t="n">
        <f aca="false">IF(-B5565&gt;F5565,1,0)</f>
        <v>0</v>
      </c>
    </row>
    <row r="5566" customFormat="false" ht="15" hidden="false" customHeight="false" outlineLevel="0" collapsed="false">
      <c r="A5566" s="51" t="n">
        <f aca="false">Prices_MTM!A5799</f>
        <v>45939</v>
      </c>
      <c r="B5566" s="43" t="n">
        <f aca="false">Prices_MTM!I5799</f>
        <v>-91499.9999999999</v>
      </c>
      <c r="C5566" s="43" t="n">
        <f aca="false">-PERCENTILE(Prices_MTM!I5549:I5798,1-Inputs!$B$8)</f>
        <v>129375</v>
      </c>
      <c r="D5566" s="43" t="n">
        <f aca="false">NORMSINV(Inputs!$B$8)*STDEV(Prices_MTM!I5549:I5798)</f>
        <v>137829.108668103</v>
      </c>
      <c r="E5566" s="43" t="n">
        <f aca="false">-PERCENTILE(Prices_MTM!I5549:I5798,1-Inputs!$B$9)</f>
        <v>241170</v>
      </c>
      <c r="F5566" s="43" t="n">
        <f aca="false">NORMSINV(Inputs!$B$9)*STDEV(Prices_MTM!I5549:I5798)</f>
        <v>194934.33864097</v>
      </c>
      <c r="G5566" s="52" t="n">
        <f aca="false">IF(-B5566&gt;C5566,1,0)</f>
        <v>0</v>
      </c>
      <c r="H5566" s="52" t="n">
        <f aca="false">IF(-B5566&gt;D5566,1,0)</f>
        <v>0</v>
      </c>
      <c r="I5566" s="52" t="n">
        <f aca="false">IF(-B5566&gt;E5566,1,0)</f>
        <v>0</v>
      </c>
      <c r="J5566" s="52" t="n">
        <f aca="false">IF(-B5566&gt;F5566,1,0)</f>
        <v>0</v>
      </c>
    </row>
    <row r="5567" customFormat="false" ht="15" hidden="false" customHeight="false" outlineLevel="0" collapsed="false">
      <c r="A5567" s="51" t="n">
        <f aca="false">Prices_MTM!A5800</f>
        <v>45940</v>
      </c>
      <c r="B5567" s="43" t="n">
        <f aca="false">Prices_MTM!I5800</f>
        <v>-120000</v>
      </c>
      <c r="C5567" s="43" t="n">
        <f aca="false">-PERCENTILE(Prices_MTM!I5550:I5799,1-Inputs!$B$8)</f>
        <v>129375</v>
      </c>
      <c r="D5567" s="43" t="n">
        <f aca="false">NORMSINV(Inputs!$B$8)*STDEV(Prices_MTM!I5550:I5799)</f>
        <v>138133.272988045</v>
      </c>
      <c r="E5567" s="43" t="n">
        <f aca="false">-PERCENTILE(Prices_MTM!I5550:I5799,1-Inputs!$B$9)</f>
        <v>241170</v>
      </c>
      <c r="F5567" s="43" t="n">
        <f aca="false">NORMSINV(Inputs!$B$9)*STDEV(Prices_MTM!I5550:I5799)</f>
        <v>195364.524043162</v>
      </c>
      <c r="G5567" s="52" t="n">
        <f aca="false">IF(-B5567&gt;C5567,1,0)</f>
        <v>0</v>
      </c>
      <c r="H5567" s="52" t="n">
        <f aca="false">IF(-B5567&gt;D5567,1,0)</f>
        <v>0</v>
      </c>
      <c r="I5567" s="52" t="n">
        <f aca="false">IF(-B5567&gt;E5567,1,0)</f>
        <v>0</v>
      </c>
      <c r="J5567" s="52" t="n">
        <f aca="false">IF(-B5567&gt;F5567,1,0)</f>
        <v>0</v>
      </c>
    </row>
    <row r="5568" customFormat="false" ht="15" hidden="false" customHeight="false" outlineLevel="0" collapsed="false">
      <c r="A5568" s="51" t="n">
        <f aca="false">Prices_MTM!A5801</f>
        <v>45944</v>
      </c>
      <c r="B5568" s="43" t="n">
        <f aca="false">Prices_MTM!I5801</f>
        <v>47500.0000000001</v>
      </c>
      <c r="C5568" s="43" t="n">
        <f aca="false">-PERCENTILE(Prices_MTM!I5551:I5800,1-Inputs!$B$8)</f>
        <v>129375</v>
      </c>
      <c r="D5568" s="43" t="n">
        <f aca="false">NORMSINV(Inputs!$B$8)*STDEV(Prices_MTM!I5551:I5800)</f>
        <v>138553.091287608</v>
      </c>
      <c r="E5568" s="43" t="n">
        <f aca="false">-PERCENTILE(Prices_MTM!I5551:I5800,1-Inputs!$B$9)</f>
        <v>241170</v>
      </c>
      <c r="F5568" s="43" t="n">
        <f aca="false">NORMSINV(Inputs!$B$9)*STDEV(Prices_MTM!I5551:I5800)</f>
        <v>195958.281075805</v>
      </c>
      <c r="G5568" s="52" t="n">
        <f aca="false">IF(-B5568&gt;C5568,1,0)</f>
        <v>0</v>
      </c>
      <c r="H5568" s="52" t="n">
        <f aca="false">IF(-B5568&gt;D5568,1,0)</f>
        <v>0</v>
      </c>
      <c r="I5568" s="52" t="n">
        <f aca="false">IF(-B5568&gt;E5568,1,0)</f>
        <v>0</v>
      </c>
      <c r="J5568" s="52" t="n">
        <f aca="false">IF(-B5568&gt;F5568,1,0)</f>
        <v>0</v>
      </c>
    </row>
    <row r="5569" customFormat="false" ht="15" hidden="false" customHeight="false" outlineLevel="0" collapsed="false">
      <c r="A5569" s="51" t="n">
        <f aca="false">Prices_MTM!A5802</f>
        <v>45945</v>
      </c>
      <c r="B5569" s="43" t="n">
        <f aca="false">Prices_MTM!I5802</f>
        <v>-10500.0000000004</v>
      </c>
      <c r="C5569" s="43" t="n">
        <f aca="false">-PERCENTILE(Prices_MTM!I5552:I5801,1-Inputs!$B$8)</f>
        <v>129375</v>
      </c>
      <c r="D5569" s="43" t="n">
        <f aca="false">NORMSINV(Inputs!$B$8)*STDEV(Prices_MTM!I5552:I5801)</f>
        <v>136632.886415417</v>
      </c>
      <c r="E5569" s="43" t="n">
        <f aca="false">-PERCENTILE(Prices_MTM!I5552:I5801,1-Inputs!$B$9)</f>
        <v>241170</v>
      </c>
      <c r="F5569" s="43" t="n">
        <f aca="false">NORMSINV(Inputs!$B$9)*STDEV(Prices_MTM!I5552:I5801)</f>
        <v>193242.498680977</v>
      </c>
      <c r="G5569" s="52" t="n">
        <f aca="false">IF(-B5569&gt;C5569,1,0)</f>
        <v>0</v>
      </c>
      <c r="H5569" s="52" t="n">
        <f aca="false">IF(-B5569&gt;D5569,1,0)</f>
        <v>0</v>
      </c>
      <c r="I5569" s="52" t="n">
        <f aca="false">IF(-B5569&gt;E5569,1,0)</f>
        <v>0</v>
      </c>
      <c r="J5569" s="52" t="n">
        <f aca="false">IF(-B5569&gt;F5569,1,0)</f>
        <v>0</v>
      </c>
    </row>
    <row r="5570" customFormat="false" ht="15" hidden="false" customHeight="false" outlineLevel="0" collapsed="false">
      <c r="A5570" s="51" t="n">
        <f aca="false">Prices_MTM!A5803</f>
        <v>45946</v>
      </c>
      <c r="B5570" s="43" t="n">
        <f aca="false">Prices_MTM!I5803</f>
        <v>-16499.9999999999</v>
      </c>
      <c r="C5570" s="43" t="n">
        <f aca="false">-PERCENTILE(Prices_MTM!I5553:I5802,1-Inputs!$B$8)</f>
        <v>129375</v>
      </c>
      <c r="D5570" s="43" t="n">
        <f aca="false">NORMSINV(Inputs!$B$8)*STDEV(Prices_MTM!I5553:I5802)</f>
        <v>136611.221638884</v>
      </c>
      <c r="E5570" s="43" t="n">
        <f aca="false">-PERCENTILE(Prices_MTM!I5553:I5802,1-Inputs!$B$9)</f>
        <v>241170</v>
      </c>
      <c r="F5570" s="43" t="n">
        <f aca="false">NORMSINV(Inputs!$B$9)*STDEV(Prices_MTM!I5553:I5802)</f>
        <v>193211.857774087</v>
      </c>
      <c r="G5570" s="52" t="n">
        <f aca="false">IF(-B5570&gt;C5570,1,0)</f>
        <v>0</v>
      </c>
      <c r="H5570" s="52" t="n">
        <f aca="false">IF(-B5570&gt;D5570,1,0)</f>
        <v>0</v>
      </c>
      <c r="I5570" s="52" t="n">
        <f aca="false">IF(-B5570&gt;E5570,1,0)</f>
        <v>0</v>
      </c>
      <c r="J5570" s="52" t="n">
        <f aca="false">IF(-B5570&gt;F5570,1,0)</f>
        <v>0</v>
      </c>
    </row>
    <row r="5571" customFormat="false" ht="15" hidden="false" customHeight="false" outlineLevel="0" collapsed="false">
      <c r="A5571" s="51" t="n">
        <f aca="false">Prices_MTM!A5804</f>
        <v>45947</v>
      </c>
      <c r="B5571" s="43" t="n">
        <f aca="false">Prices_MTM!I5804</f>
        <v>-6500.00000000013</v>
      </c>
      <c r="C5571" s="43" t="n">
        <f aca="false">-PERCENTILE(Prices_MTM!I5554:I5803,1-Inputs!$B$8)</f>
        <v>129375</v>
      </c>
      <c r="D5571" s="43" t="n">
        <f aca="false">NORMSINV(Inputs!$B$8)*STDEV(Prices_MTM!I5554:I5803)</f>
        <v>135527.227372665</v>
      </c>
      <c r="E5571" s="43" t="n">
        <f aca="false">-PERCENTILE(Prices_MTM!I5554:I5803,1-Inputs!$B$9)</f>
        <v>241170</v>
      </c>
      <c r="F5571" s="43" t="n">
        <f aca="false">NORMSINV(Inputs!$B$9)*STDEV(Prices_MTM!I5554:I5803)</f>
        <v>191678.74399705</v>
      </c>
      <c r="G5571" s="52" t="n">
        <f aca="false">IF(-B5571&gt;C5571,1,0)</f>
        <v>0</v>
      </c>
      <c r="H5571" s="52" t="n">
        <f aca="false">IF(-B5571&gt;D5571,1,0)</f>
        <v>0</v>
      </c>
      <c r="I5571" s="52" t="n">
        <f aca="false">IF(-B5571&gt;E5571,1,0)</f>
        <v>0</v>
      </c>
      <c r="J5571" s="52" t="n">
        <f aca="false">IF(-B5571&gt;F5571,1,0)</f>
        <v>0</v>
      </c>
    </row>
    <row r="5572" customFormat="false" ht="15" hidden="false" customHeight="false" outlineLevel="0" collapsed="false">
      <c r="A5572" s="51" t="n">
        <f aca="false">Prices_MTM!A5805</f>
        <v>45950</v>
      </c>
      <c r="B5572" s="43" t="n">
        <f aca="false">Prices_MTM!I5805</f>
        <v>30000.0000000004</v>
      </c>
      <c r="C5572" s="43" t="n">
        <f aca="false">-PERCENTILE(Prices_MTM!I5555:I5804,1-Inputs!$B$8)</f>
        <v>126650.000000001</v>
      </c>
      <c r="D5572" s="43" t="n">
        <f aca="false">NORMSINV(Inputs!$B$8)*STDEV(Prices_MTM!I5555:I5804)</f>
        <v>134375.439753905</v>
      </c>
      <c r="E5572" s="43" t="n">
        <f aca="false">-PERCENTILE(Prices_MTM!I5555:I5804,1-Inputs!$B$9)</f>
        <v>241170</v>
      </c>
      <c r="F5572" s="43" t="n">
        <f aca="false">NORMSINV(Inputs!$B$9)*STDEV(Prices_MTM!I5555:I5804)</f>
        <v>190049.748787782</v>
      </c>
      <c r="G5572" s="52" t="n">
        <f aca="false">IF(-B5572&gt;C5572,1,0)</f>
        <v>0</v>
      </c>
      <c r="H5572" s="52" t="n">
        <f aca="false">IF(-B5572&gt;D5572,1,0)</f>
        <v>0</v>
      </c>
      <c r="I5572" s="52" t="n">
        <f aca="false">IF(-B5572&gt;E5572,1,0)</f>
        <v>0</v>
      </c>
      <c r="J5572" s="52" t="n">
        <f aca="false">IF(-B5572&gt;F5572,1,0)</f>
        <v>0</v>
      </c>
    </row>
    <row r="5573" customFormat="false" ht="15" hidden="false" customHeight="false" outlineLevel="0" collapsed="false">
      <c r="A5573" s="51" t="n">
        <f aca="false">Prices_MTM!A5806</f>
        <v>45951</v>
      </c>
      <c r="B5573" s="43" t="n">
        <f aca="false">Prices_MTM!I5806</f>
        <v>17499.9999999994</v>
      </c>
      <c r="C5573" s="43" t="n">
        <f aca="false">-PERCENTILE(Prices_MTM!I5556:I5805,1-Inputs!$B$8)</f>
        <v>126650.000000001</v>
      </c>
      <c r="D5573" s="43" t="n">
        <f aca="false">NORMSINV(Inputs!$B$8)*STDEV(Prices_MTM!I5556:I5805)</f>
        <v>134405.584200139</v>
      </c>
      <c r="E5573" s="43" t="n">
        <f aca="false">-PERCENTILE(Prices_MTM!I5556:I5805,1-Inputs!$B$9)</f>
        <v>241170</v>
      </c>
      <c r="F5573" s="43" t="n">
        <f aca="false">NORMSINV(Inputs!$B$9)*STDEV(Prices_MTM!I5556:I5805)</f>
        <v>190092.382653351</v>
      </c>
      <c r="G5573" s="52" t="n">
        <f aca="false">IF(-B5573&gt;C5573,1,0)</f>
        <v>0</v>
      </c>
      <c r="H5573" s="52" t="n">
        <f aca="false">IF(-B5573&gt;D5573,1,0)</f>
        <v>0</v>
      </c>
      <c r="I5573" s="52" t="n">
        <f aca="false">IF(-B5573&gt;E5573,1,0)</f>
        <v>0</v>
      </c>
      <c r="J5573" s="52" t="n">
        <f aca="false">IF(-B5573&gt;F5573,1,0)</f>
        <v>0</v>
      </c>
    </row>
    <row r="5574" customFormat="false" ht="15" hidden="false" customHeight="false" outlineLevel="0" collapsed="false">
      <c r="A5574" s="51" t="n">
        <f aca="false">Prices_MTM!A5807</f>
        <v>45952</v>
      </c>
      <c r="B5574" s="43" t="n">
        <f aca="false">Prices_MTM!I5807</f>
        <v>0</v>
      </c>
      <c r="C5574" s="43" t="n">
        <f aca="false">-PERCENTILE(Prices_MTM!I5557:I5806,1-Inputs!$B$8)</f>
        <v>126650.000000001</v>
      </c>
      <c r="D5574" s="43" t="n">
        <f aca="false">NORMSINV(Inputs!$B$8)*STDEV(Prices_MTM!I5557:I5806)</f>
        <v>133574.173075692</v>
      </c>
      <c r="E5574" s="43" t="n">
        <f aca="false">-PERCENTILE(Prices_MTM!I5557:I5806,1-Inputs!$B$9)</f>
        <v>241170</v>
      </c>
      <c r="F5574" s="43" t="n">
        <f aca="false">NORMSINV(Inputs!$B$9)*STDEV(Prices_MTM!I5557:I5806)</f>
        <v>188916.502033872</v>
      </c>
      <c r="G5574" s="52" t="n">
        <f aca="false">IF(-B5574&gt;C5574,1,0)</f>
        <v>0</v>
      </c>
      <c r="H5574" s="52" t="n">
        <f aca="false">IF(-B5574&gt;D5574,1,0)</f>
        <v>0</v>
      </c>
      <c r="I5574" s="52" t="n">
        <f aca="false">IF(-B5574&gt;E5574,1,0)</f>
        <v>0</v>
      </c>
      <c r="J5574" s="52" t="n">
        <f aca="false">IF(-B5574&gt;F5574,1,0)</f>
        <v>0</v>
      </c>
    </row>
    <row r="5575" customFormat="false" ht="15" hidden="false" customHeight="false" outlineLevel="0" collapsed="false">
      <c r="A5575" s="51" t="n">
        <f aca="false">Prices_MTM!A5808</f>
        <v>45953</v>
      </c>
      <c r="B5575" s="43" t="n">
        <f aca="false">Prices_MTM!I5808</f>
        <v>112000</v>
      </c>
      <c r="C5575" s="43" t="n">
        <f aca="false">-PERCENTILE(Prices_MTM!I5558:I5807,1-Inputs!$B$8)</f>
        <v>126650.000000001</v>
      </c>
      <c r="D5575" s="43" t="n">
        <f aca="false">NORMSINV(Inputs!$B$8)*STDEV(Prices_MTM!I5558:I5807)</f>
        <v>133359.340376818</v>
      </c>
      <c r="E5575" s="43" t="n">
        <f aca="false">-PERCENTILE(Prices_MTM!I5558:I5807,1-Inputs!$B$9)</f>
        <v>241170</v>
      </c>
      <c r="F5575" s="43" t="n">
        <f aca="false">NORMSINV(Inputs!$B$9)*STDEV(Prices_MTM!I5558:I5807)</f>
        <v>188612.660048111</v>
      </c>
      <c r="G5575" s="52" t="n">
        <f aca="false">IF(-B5575&gt;C5575,1,0)</f>
        <v>0</v>
      </c>
      <c r="H5575" s="52" t="n">
        <f aca="false">IF(-B5575&gt;D5575,1,0)</f>
        <v>0</v>
      </c>
      <c r="I5575" s="52" t="n">
        <f aca="false">IF(-B5575&gt;E5575,1,0)</f>
        <v>0</v>
      </c>
      <c r="J5575" s="52" t="n">
        <f aca="false">IF(-B5575&gt;F5575,1,0)</f>
        <v>0</v>
      </c>
    </row>
    <row r="5576" customFormat="false" ht="15" hidden="false" customHeight="false" outlineLevel="0" collapsed="false">
      <c r="A5576" s="51" t="n">
        <f aca="false">Prices_MTM!A5809</f>
        <v>45954</v>
      </c>
      <c r="B5576" s="43" t="n">
        <f aca="false">Prices_MTM!I5809</f>
        <v>9000.00000000034</v>
      </c>
      <c r="C5576" s="43" t="n">
        <f aca="false">-PERCENTILE(Prices_MTM!I5559:I5808,1-Inputs!$B$8)</f>
        <v>123650</v>
      </c>
      <c r="D5576" s="43" t="n">
        <f aca="false">NORMSINV(Inputs!$B$8)*STDEV(Prices_MTM!I5559:I5808)</f>
        <v>132890.283721328</v>
      </c>
      <c r="E5576" s="43" t="n">
        <f aca="false">-PERCENTILE(Prices_MTM!I5559:I5808,1-Inputs!$B$9)</f>
        <v>241170</v>
      </c>
      <c r="F5576" s="43" t="n">
        <f aca="false">NORMSINV(Inputs!$B$9)*STDEV(Prices_MTM!I5559:I5808)</f>
        <v>187949.264269043</v>
      </c>
      <c r="G5576" s="52" t="n">
        <f aca="false">IF(-B5576&gt;C5576,1,0)</f>
        <v>0</v>
      </c>
      <c r="H5576" s="52" t="n">
        <f aca="false">IF(-B5576&gt;D5576,1,0)</f>
        <v>0</v>
      </c>
      <c r="I5576" s="52" t="n">
        <f aca="false">IF(-B5576&gt;E5576,1,0)</f>
        <v>0</v>
      </c>
      <c r="J5576" s="52" t="n">
        <f aca="false">IF(-B5576&gt;F5576,1,0)</f>
        <v>0</v>
      </c>
    </row>
    <row r="5577" customFormat="false" ht="15" hidden="false" customHeight="false" outlineLevel="0" collapsed="false">
      <c r="A5577" s="51" t="n">
        <f aca="false">Prices_MTM!A5810</f>
        <v>45957</v>
      </c>
      <c r="B5577" s="43" t="n">
        <f aca="false">Prices_MTM!I5810</f>
        <v>0</v>
      </c>
      <c r="C5577" s="43" t="n">
        <f aca="false">-PERCENTILE(Prices_MTM!I5560:I5809,1-Inputs!$B$8)</f>
        <v>123650</v>
      </c>
      <c r="D5577" s="43" t="n">
        <f aca="false">NORMSINV(Inputs!$B$8)*STDEV(Prices_MTM!I5560:I5809)</f>
        <v>132876.265572402</v>
      </c>
      <c r="E5577" s="43" t="n">
        <f aca="false">-PERCENTILE(Prices_MTM!I5560:I5809,1-Inputs!$B$9)</f>
        <v>241170</v>
      </c>
      <c r="F5577" s="43" t="n">
        <f aca="false">NORMSINV(Inputs!$B$9)*STDEV(Prices_MTM!I5560:I5809)</f>
        <v>187929.438133503</v>
      </c>
      <c r="G5577" s="52" t="n">
        <f aca="false">IF(-B5577&gt;C5577,1,0)</f>
        <v>0</v>
      </c>
      <c r="H5577" s="52" t="n">
        <f aca="false">IF(-B5577&gt;D5577,1,0)</f>
        <v>0</v>
      </c>
      <c r="I5577" s="52" t="n">
        <f aca="false">IF(-B5577&gt;E5577,1,0)</f>
        <v>0</v>
      </c>
      <c r="J5577" s="52" t="n">
        <f aca="false">IF(-B5577&gt;F5577,1,0)</f>
        <v>0</v>
      </c>
    </row>
    <row r="5578" customFormat="false" ht="15" hidden="false" customHeight="false" outlineLevel="0" collapsed="false">
      <c r="A5578" s="51" t="n">
        <f aca="false">Prices_MTM!A5811</f>
        <v>45958</v>
      </c>
      <c r="B5578" s="43" t="n">
        <f aca="false">Prices_MTM!I5811</f>
        <v>-41500.0000000006</v>
      </c>
      <c r="C5578" s="43" t="n">
        <f aca="false">-PERCENTILE(Prices_MTM!I5561:I5810,1-Inputs!$B$8)</f>
        <v>123650</v>
      </c>
      <c r="D5578" s="43" t="n">
        <f aca="false">NORMSINV(Inputs!$B$8)*STDEV(Prices_MTM!I5561:I5810)</f>
        <v>132875.347426592</v>
      </c>
      <c r="E5578" s="43" t="n">
        <f aca="false">-PERCENTILE(Prices_MTM!I5561:I5810,1-Inputs!$B$9)</f>
        <v>241170</v>
      </c>
      <c r="F5578" s="43" t="n">
        <f aca="false">NORMSINV(Inputs!$B$9)*STDEV(Prices_MTM!I5561:I5810)</f>
        <v>187928.139582362</v>
      </c>
      <c r="G5578" s="52" t="n">
        <f aca="false">IF(-B5578&gt;C5578,1,0)</f>
        <v>0</v>
      </c>
      <c r="H5578" s="52" t="n">
        <f aca="false">IF(-B5578&gt;D5578,1,0)</f>
        <v>0</v>
      </c>
      <c r="I5578" s="52" t="n">
        <f aca="false">IF(-B5578&gt;E5578,1,0)</f>
        <v>0</v>
      </c>
      <c r="J5578" s="52" t="n">
        <f aca="false">IF(-B5578&gt;F5578,1,0)</f>
        <v>0</v>
      </c>
    </row>
    <row r="5579" customFormat="false" ht="15" hidden="false" customHeight="false" outlineLevel="0" collapsed="false">
      <c r="A5579" s="51" t="n">
        <f aca="false">Prices_MTM!A5812</f>
        <v>45959</v>
      </c>
      <c r="B5579" s="43" t="n">
        <f aca="false">Prices_MTM!I5812</f>
        <v>-20000.0000000003</v>
      </c>
      <c r="C5579" s="43" t="n">
        <f aca="false">-PERCENTILE(Prices_MTM!I5562:I5811,1-Inputs!$B$8)</f>
        <v>123650</v>
      </c>
      <c r="D5579" s="43" t="n">
        <f aca="false">NORMSINV(Inputs!$B$8)*STDEV(Prices_MTM!I5562:I5811)</f>
        <v>132765.99752317</v>
      </c>
      <c r="E5579" s="43" t="n">
        <f aca="false">-PERCENTILE(Prices_MTM!I5562:I5811,1-Inputs!$B$9)</f>
        <v>241170</v>
      </c>
      <c r="F5579" s="43" t="n">
        <f aca="false">NORMSINV(Inputs!$B$9)*STDEV(Prices_MTM!I5562:I5811)</f>
        <v>187773.483927182</v>
      </c>
      <c r="G5579" s="52" t="n">
        <f aca="false">IF(-B5579&gt;C5579,1,0)</f>
        <v>0</v>
      </c>
      <c r="H5579" s="52" t="n">
        <f aca="false">IF(-B5579&gt;D5579,1,0)</f>
        <v>0</v>
      </c>
      <c r="I5579" s="52" t="n">
        <f aca="false">IF(-B5579&gt;E5579,1,0)</f>
        <v>0</v>
      </c>
      <c r="J5579" s="52" t="n">
        <f aca="false">IF(-B5579&gt;F5579,1,0)</f>
        <v>0</v>
      </c>
    </row>
    <row r="5580" customFormat="false" ht="15" hidden="false" customHeight="false" outlineLevel="0" collapsed="false">
      <c r="A5580" s="51" t="n">
        <f aca="false">Prices_MTM!A5813</f>
        <v>45960</v>
      </c>
      <c r="B5580" s="43" t="n">
        <f aca="false">Prices_MTM!I5813</f>
        <v>5000.00000000043</v>
      </c>
      <c r="C5580" s="43" t="n">
        <f aca="false">-PERCENTILE(Prices_MTM!I5563:I5812,1-Inputs!$B$8)</f>
        <v>123650</v>
      </c>
      <c r="D5580" s="43" t="n">
        <f aca="false">NORMSINV(Inputs!$B$8)*STDEV(Prices_MTM!I5563:I5812)</f>
        <v>132255.312514609</v>
      </c>
      <c r="E5580" s="43" t="n">
        <f aca="false">-PERCENTILE(Prices_MTM!I5563:I5812,1-Inputs!$B$9)</f>
        <v>241170</v>
      </c>
      <c r="F5580" s="43" t="n">
        <f aca="false">NORMSINV(Inputs!$B$9)*STDEV(Prices_MTM!I5563:I5812)</f>
        <v>187051.212373954</v>
      </c>
      <c r="G5580" s="52" t="n">
        <f aca="false">IF(-B5580&gt;C5580,1,0)</f>
        <v>0</v>
      </c>
      <c r="H5580" s="52" t="n">
        <f aca="false">IF(-B5580&gt;D5580,1,0)</f>
        <v>0</v>
      </c>
      <c r="I5580" s="52" t="n">
        <f aca="false">IF(-B5580&gt;E5580,1,0)</f>
        <v>0</v>
      </c>
      <c r="J5580" s="52" t="n">
        <f aca="false">IF(-B5580&gt;F5580,1,0)</f>
        <v>0</v>
      </c>
    </row>
    <row r="5581" customFormat="false" ht="15" hidden="false" customHeight="false" outlineLevel="0" collapsed="false">
      <c r="A5581" s="51" t="n">
        <f aca="false">Prices_MTM!A5814</f>
        <v>45961</v>
      </c>
      <c r="B5581" s="43" t="n">
        <f aca="false">Prices_MTM!I5814</f>
        <v>22500.0000000001</v>
      </c>
      <c r="C5581" s="43" t="n">
        <f aca="false">-PERCENTILE(Prices_MTM!I5564:I5813,1-Inputs!$B$8)</f>
        <v>123650</v>
      </c>
      <c r="D5581" s="43" t="n">
        <f aca="false">NORMSINV(Inputs!$B$8)*STDEV(Prices_MTM!I5564:I5813)</f>
        <v>132131.428184546</v>
      </c>
      <c r="E5581" s="43" t="n">
        <f aca="false">-PERCENTILE(Prices_MTM!I5564:I5813,1-Inputs!$B$9)</f>
        <v>241170</v>
      </c>
      <c r="F5581" s="43" t="n">
        <f aca="false">NORMSINV(Inputs!$B$9)*STDEV(Prices_MTM!I5564:I5813)</f>
        <v>186876.000401808</v>
      </c>
      <c r="G5581" s="52" t="n">
        <f aca="false">IF(-B5581&gt;C5581,1,0)</f>
        <v>0</v>
      </c>
      <c r="H5581" s="52" t="n">
        <f aca="false">IF(-B5581&gt;D5581,1,0)</f>
        <v>0</v>
      </c>
      <c r="I5581" s="52" t="n">
        <f aca="false">IF(-B5581&gt;E5581,1,0)</f>
        <v>0</v>
      </c>
      <c r="J5581" s="52" t="n">
        <f aca="false">IF(-B5581&gt;F5581,1,0)</f>
        <v>0</v>
      </c>
    </row>
    <row r="5582" customFormat="false" ht="15" hidden="false" customHeight="false" outlineLevel="0" collapsed="false">
      <c r="A5582" s="51" t="n">
        <f aca="false">Prices_MTM!A5815</f>
        <v>45964</v>
      </c>
      <c r="B5582" s="43" t="n">
        <f aca="false">Prices_MTM!I5815</f>
        <v>-13500.0000000005</v>
      </c>
      <c r="C5582" s="43" t="n">
        <f aca="false">-PERCENTILE(Prices_MTM!I5565:I5814,1-Inputs!$B$8)</f>
        <v>123650</v>
      </c>
      <c r="D5582" s="43" t="n">
        <f aca="false">NORMSINV(Inputs!$B$8)*STDEV(Prices_MTM!I5565:I5814)</f>
        <v>131751.023434437</v>
      </c>
      <c r="E5582" s="43" t="n">
        <f aca="false">-PERCENTILE(Prices_MTM!I5565:I5814,1-Inputs!$B$9)</f>
        <v>241170</v>
      </c>
      <c r="F5582" s="43" t="n">
        <f aca="false">NORMSINV(Inputs!$B$9)*STDEV(Prices_MTM!I5565:I5814)</f>
        <v>186337.986704303</v>
      </c>
      <c r="G5582" s="52" t="n">
        <f aca="false">IF(-B5582&gt;C5582,1,0)</f>
        <v>0</v>
      </c>
      <c r="H5582" s="52" t="n">
        <f aca="false">IF(-B5582&gt;D5582,1,0)</f>
        <v>0</v>
      </c>
      <c r="I5582" s="52" t="n">
        <f aca="false">IF(-B5582&gt;E5582,1,0)</f>
        <v>0</v>
      </c>
      <c r="J5582" s="52" t="n">
        <f aca="false">IF(-B5582&gt;F5582,1,0)</f>
        <v>0</v>
      </c>
    </row>
    <row r="5583" customFormat="false" ht="15" hidden="false" customHeight="false" outlineLevel="0" collapsed="false">
      <c r="A5583" s="51" t="n">
        <f aca="false">Prices_MTM!A5816</f>
        <v>45965</v>
      </c>
      <c r="B5583" s="43" t="n">
        <f aca="false">Prices_MTM!I5816</f>
        <v>-3499.99999999966</v>
      </c>
      <c r="C5583" s="43" t="n">
        <f aca="false">-PERCENTILE(Prices_MTM!I5566:I5815,1-Inputs!$B$8)</f>
        <v>123650</v>
      </c>
      <c r="D5583" s="43" t="n">
        <f aca="false">NORMSINV(Inputs!$B$8)*STDEV(Prices_MTM!I5566:I5815)</f>
        <v>131624.448022014</v>
      </c>
      <c r="E5583" s="43" t="n">
        <f aca="false">-PERCENTILE(Prices_MTM!I5566:I5815,1-Inputs!$B$9)</f>
        <v>241170</v>
      </c>
      <c r="F5583" s="43" t="n">
        <f aca="false">NORMSINV(Inputs!$B$9)*STDEV(Prices_MTM!I5566:I5815)</f>
        <v>186158.968683021</v>
      </c>
      <c r="G5583" s="52" t="n">
        <f aca="false">IF(-B5583&gt;C5583,1,0)</f>
        <v>0</v>
      </c>
      <c r="H5583" s="52" t="n">
        <f aca="false">IF(-B5583&gt;D5583,1,0)</f>
        <v>0</v>
      </c>
      <c r="I5583" s="52" t="n">
        <f aca="false">IF(-B5583&gt;E5583,1,0)</f>
        <v>0</v>
      </c>
      <c r="J5583" s="52" t="n">
        <f aca="false">IF(-B5583&gt;F5583,1,0)</f>
        <v>0</v>
      </c>
    </row>
    <row r="5584" customFormat="false" ht="15" hidden="false" customHeight="false" outlineLevel="0" collapsed="false">
      <c r="A5584" s="51" t="n">
        <f aca="false">Prices_MTM!A5817</f>
        <v>45966</v>
      </c>
      <c r="B5584" s="43" t="n">
        <f aca="false">Prices_MTM!I5817</f>
        <v>-23000</v>
      </c>
      <c r="C5584" s="43" t="n">
        <f aca="false">-PERCENTILE(Prices_MTM!I5567:I5816,1-Inputs!$B$8)</f>
        <v>123650</v>
      </c>
      <c r="D5584" s="43" t="n">
        <f aca="false">NORMSINV(Inputs!$B$8)*STDEV(Prices_MTM!I5567:I5816)</f>
        <v>131370.079421257</v>
      </c>
      <c r="E5584" s="43" t="n">
        <f aca="false">-PERCENTILE(Prices_MTM!I5567:I5816,1-Inputs!$B$9)</f>
        <v>241170</v>
      </c>
      <c r="F5584" s="43" t="n">
        <f aca="false">NORMSINV(Inputs!$B$9)*STDEV(Prices_MTM!I5567:I5816)</f>
        <v>185799.210316746</v>
      </c>
      <c r="G5584" s="52" t="n">
        <f aca="false">IF(-B5584&gt;C5584,1,0)</f>
        <v>0</v>
      </c>
      <c r="H5584" s="52" t="n">
        <f aca="false">IF(-B5584&gt;D5584,1,0)</f>
        <v>0</v>
      </c>
      <c r="I5584" s="52" t="n">
        <f aca="false">IF(-B5584&gt;E5584,1,0)</f>
        <v>0</v>
      </c>
      <c r="J5584" s="52" t="n">
        <f aca="false">IF(-B5584&gt;F5584,1,0)</f>
        <v>0</v>
      </c>
    </row>
    <row r="5585" customFormat="false" ht="15" hidden="false" customHeight="false" outlineLevel="0" collapsed="false">
      <c r="A5585" s="51" t="n">
        <f aca="false">Prices_MTM!A5818</f>
        <v>45967</v>
      </c>
      <c r="B5585" s="43" t="n">
        <f aca="false">Prices_MTM!I5818</f>
        <v>-9499.99999999953</v>
      </c>
      <c r="C5585" s="43" t="n">
        <f aca="false">-PERCENTILE(Prices_MTM!I5568:I5817,1-Inputs!$B$8)</f>
        <v>121099.999999999</v>
      </c>
      <c r="D5585" s="43" t="n">
        <f aca="false">NORMSINV(Inputs!$B$8)*STDEV(Prices_MTM!I5568:I5817)</f>
        <v>128824.5347272</v>
      </c>
      <c r="E5585" s="43" t="n">
        <f aca="false">-PERCENTILE(Prices_MTM!I5568:I5817,1-Inputs!$B$9)</f>
        <v>214370</v>
      </c>
      <c r="F5585" s="43" t="n">
        <f aca="false">NORMSINV(Inputs!$B$9)*STDEV(Prices_MTM!I5568:I5817)</f>
        <v>182198.997878226</v>
      </c>
      <c r="G5585" s="52" t="n">
        <f aca="false">IF(-B5585&gt;C5585,1,0)</f>
        <v>0</v>
      </c>
      <c r="H5585" s="52" t="n">
        <f aca="false">IF(-B5585&gt;D5585,1,0)</f>
        <v>0</v>
      </c>
      <c r="I5585" s="52" t="n">
        <f aca="false">IF(-B5585&gt;E5585,1,0)</f>
        <v>0</v>
      </c>
      <c r="J5585" s="52" t="n">
        <f aca="false">IF(-B5585&gt;F5585,1,0)</f>
        <v>0</v>
      </c>
    </row>
    <row r="5586" customFormat="false" ht="15" hidden="false" customHeight="false" outlineLevel="0" collapsed="false">
      <c r="A5586" s="51" t="n">
        <f aca="false">Prices_MTM!A5819</f>
        <v>45968</v>
      </c>
      <c r="B5586" s="43" t="n">
        <f aca="false">Prices_MTM!I5819</f>
        <v>14499.9999999996</v>
      </c>
      <c r="C5586" s="43" t="n">
        <f aca="false">-PERCENTILE(Prices_MTM!I5569:I5818,1-Inputs!$B$8)</f>
        <v>121099.999999999</v>
      </c>
      <c r="D5586" s="43" t="n">
        <f aca="false">NORMSINV(Inputs!$B$8)*STDEV(Prices_MTM!I5569:I5818)</f>
        <v>128804.481914836</v>
      </c>
      <c r="E5586" s="43" t="n">
        <f aca="false">-PERCENTILE(Prices_MTM!I5569:I5818,1-Inputs!$B$9)</f>
        <v>214370</v>
      </c>
      <c r="F5586" s="43" t="n">
        <f aca="false">NORMSINV(Inputs!$B$9)*STDEV(Prices_MTM!I5569:I5818)</f>
        <v>182170.636803023</v>
      </c>
      <c r="G5586" s="52" t="n">
        <f aca="false">IF(-B5586&gt;C5586,1,0)</f>
        <v>0</v>
      </c>
      <c r="H5586" s="52" t="n">
        <f aca="false">IF(-B5586&gt;D5586,1,0)</f>
        <v>0</v>
      </c>
      <c r="I5586" s="52" t="n">
        <f aca="false">IF(-B5586&gt;E5586,1,0)</f>
        <v>0</v>
      </c>
      <c r="J5586" s="52" t="n">
        <f aca="false">IF(-B5586&gt;F5586,1,0)</f>
        <v>0</v>
      </c>
    </row>
    <row r="5587" customFormat="false" ht="15" hidden="false" customHeight="false" outlineLevel="0" collapsed="false">
      <c r="A5587" s="51" t="n">
        <f aca="false">Prices_MTM!A5820</f>
        <v>45971</v>
      </c>
      <c r="B5587" s="43" t="n">
        <f aca="false">Prices_MTM!I5820</f>
        <v>75499.9999999999</v>
      </c>
      <c r="C5587" s="43" t="n">
        <f aca="false">-PERCENTILE(Prices_MTM!I5570:I5819,1-Inputs!$B$8)</f>
        <v>121099.999999999</v>
      </c>
      <c r="D5587" s="43" t="n">
        <f aca="false">NORMSINV(Inputs!$B$8)*STDEV(Prices_MTM!I5570:I5819)</f>
        <v>128752.930162215</v>
      </c>
      <c r="E5587" s="43" t="n">
        <f aca="false">-PERCENTILE(Prices_MTM!I5570:I5819,1-Inputs!$B$9)</f>
        <v>214370</v>
      </c>
      <c r="F5587" s="43" t="n">
        <f aca="false">NORMSINV(Inputs!$B$9)*STDEV(Prices_MTM!I5570:I5819)</f>
        <v>182097.726175506</v>
      </c>
      <c r="G5587" s="52" t="n">
        <f aca="false">IF(-B5587&gt;C5587,1,0)</f>
        <v>0</v>
      </c>
      <c r="H5587" s="52" t="n">
        <f aca="false">IF(-B5587&gt;D5587,1,0)</f>
        <v>0</v>
      </c>
      <c r="I5587" s="52" t="n">
        <f aca="false">IF(-B5587&gt;E5587,1,0)</f>
        <v>0</v>
      </c>
      <c r="J5587" s="52" t="n">
        <f aca="false">IF(-B5587&gt;F5587,1,0)</f>
        <v>0</v>
      </c>
    </row>
    <row r="5588" customFormat="false" ht="15" hidden="false" customHeight="false" outlineLevel="0" collapsed="false">
      <c r="A5588" s="51" t="n">
        <f aca="false">Prices_MTM!A5821</f>
        <v>45973</v>
      </c>
      <c r="B5588" s="43" t="n">
        <f aca="false">Prices_MTM!I5821</f>
        <v>-107500</v>
      </c>
      <c r="C5588" s="43" t="n">
        <f aca="false">-PERCENTILE(Prices_MTM!I5571:I5820,1-Inputs!$B$8)</f>
        <v>121099.999999999</v>
      </c>
      <c r="D5588" s="43" t="n">
        <f aca="false">NORMSINV(Inputs!$B$8)*STDEV(Prices_MTM!I5571:I5820)</f>
        <v>128816.429939199</v>
      </c>
      <c r="E5588" s="43" t="n">
        <f aca="false">-PERCENTILE(Prices_MTM!I5571:I5820,1-Inputs!$B$9)</f>
        <v>214370</v>
      </c>
      <c r="F5588" s="43" t="n">
        <f aca="false">NORMSINV(Inputs!$B$9)*STDEV(Prices_MTM!I5571:I5820)</f>
        <v>182187.535121888</v>
      </c>
      <c r="G5588" s="52" t="n">
        <f aca="false">IF(-B5588&gt;C5588,1,0)</f>
        <v>0</v>
      </c>
      <c r="H5588" s="52" t="n">
        <f aca="false">IF(-B5588&gt;D5588,1,0)</f>
        <v>0</v>
      </c>
      <c r="I5588" s="52" t="n">
        <f aca="false">IF(-B5588&gt;E5588,1,0)</f>
        <v>0</v>
      </c>
      <c r="J5588" s="52" t="n">
        <f aca="false">IF(-B5588&gt;F5588,1,0)</f>
        <v>0</v>
      </c>
    </row>
    <row r="5589" customFormat="false" ht="15" hidden="false" customHeight="false" outlineLevel="0" collapsed="false">
      <c r="A5589" s="51" t="n">
        <f aca="false">Prices_MTM!A5822</f>
        <v>45974</v>
      </c>
      <c r="B5589" s="43" t="n">
        <f aca="false">Prices_MTM!I5822</f>
        <v>11000.0000000003</v>
      </c>
      <c r="C5589" s="43" t="n">
        <f aca="false">-PERCENTILE(Prices_MTM!I5572:I5821,1-Inputs!$B$8)</f>
        <v>121099.999999999</v>
      </c>
      <c r="D5589" s="43" t="n">
        <f aca="false">NORMSINV(Inputs!$B$8)*STDEV(Prices_MTM!I5572:I5821)</f>
        <v>129286.939824203</v>
      </c>
      <c r="E5589" s="43" t="n">
        <f aca="false">-PERCENTILE(Prices_MTM!I5572:I5821,1-Inputs!$B$9)</f>
        <v>214370</v>
      </c>
      <c r="F5589" s="43" t="n">
        <f aca="false">NORMSINV(Inputs!$B$9)*STDEV(Prices_MTM!I5572:I5821)</f>
        <v>182852.98623119</v>
      </c>
      <c r="G5589" s="52" t="n">
        <f aca="false">IF(-B5589&gt;C5589,1,0)</f>
        <v>0</v>
      </c>
      <c r="H5589" s="52" t="n">
        <f aca="false">IF(-B5589&gt;D5589,1,0)</f>
        <v>0</v>
      </c>
      <c r="I5589" s="52" t="n">
        <f aca="false">IF(-B5589&gt;E5589,1,0)</f>
        <v>0</v>
      </c>
      <c r="J5589" s="52" t="n">
        <f aca="false">IF(-B5589&gt;F5589,1,0)</f>
        <v>0</v>
      </c>
    </row>
    <row r="5590" customFormat="false" ht="15" hidden="false" customHeight="false" outlineLevel="0" collapsed="false">
      <c r="A5590" s="51" t="n">
        <f aca="false">Prices_MTM!A5823</f>
        <v>45975</v>
      </c>
      <c r="B5590" s="43" t="n">
        <f aca="false">Prices_MTM!I5823</f>
        <v>67499.9999999997</v>
      </c>
      <c r="C5590" s="43" t="n">
        <f aca="false">-PERCENTILE(Prices_MTM!I5573:I5822,1-Inputs!$B$8)</f>
        <v>121099.999999999</v>
      </c>
      <c r="D5590" s="43" t="n">
        <f aca="false">NORMSINV(Inputs!$B$8)*STDEV(Prices_MTM!I5573:I5822)</f>
        <v>128454.752379282</v>
      </c>
      <c r="E5590" s="43" t="n">
        <f aca="false">-PERCENTILE(Prices_MTM!I5573:I5822,1-Inputs!$B$9)</f>
        <v>214370</v>
      </c>
      <c r="F5590" s="43" t="n">
        <f aca="false">NORMSINV(Inputs!$B$9)*STDEV(Prices_MTM!I5573:I5822)</f>
        <v>181676.007646851</v>
      </c>
      <c r="G5590" s="52" t="n">
        <f aca="false">IF(-B5590&gt;C5590,1,0)</f>
        <v>0</v>
      </c>
      <c r="H5590" s="52" t="n">
        <f aca="false">IF(-B5590&gt;D5590,1,0)</f>
        <v>0</v>
      </c>
      <c r="I5590" s="52" t="n">
        <f aca="false">IF(-B5590&gt;E5590,1,0)</f>
        <v>0</v>
      </c>
      <c r="J5590" s="52" t="n">
        <f aca="false">IF(-B5590&gt;F5590,1,0)</f>
        <v>0</v>
      </c>
    </row>
    <row r="5591" customFormat="false" ht="15" hidden="false" customHeight="false" outlineLevel="0" collapsed="false">
      <c r="A5591" s="51" t="n">
        <f aca="false">Prices_MTM!A5824</f>
        <v>45978</v>
      </c>
      <c r="B5591" s="43" t="n">
        <f aca="false">Prices_MTM!I5824</f>
        <v>-6499.99999999977</v>
      </c>
      <c r="C5591" s="43" t="n">
        <f aca="false">-PERCENTILE(Prices_MTM!I5574:I5823,1-Inputs!$B$8)</f>
        <v>121099.999999999</v>
      </c>
      <c r="D5591" s="43" t="n">
        <f aca="false">NORMSINV(Inputs!$B$8)*STDEV(Prices_MTM!I5574:I5823)</f>
        <v>128510.477548802</v>
      </c>
      <c r="E5591" s="43" t="n">
        <f aca="false">-PERCENTILE(Prices_MTM!I5574:I5823,1-Inputs!$B$9)</f>
        <v>214370</v>
      </c>
      <c r="F5591" s="43" t="n">
        <f aca="false">NORMSINV(Inputs!$B$9)*STDEV(Prices_MTM!I5574:I5823)</f>
        <v>181754.820817529</v>
      </c>
      <c r="G5591" s="52" t="n">
        <f aca="false">IF(-B5591&gt;C5591,1,0)</f>
        <v>0</v>
      </c>
      <c r="H5591" s="52" t="n">
        <f aca="false">IF(-B5591&gt;D5591,1,0)</f>
        <v>0</v>
      </c>
      <c r="I5591" s="52" t="n">
        <f aca="false">IF(-B5591&gt;E5591,1,0)</f>
        <v>0</v>
      </c>
      <c r="J5591" s="52" t="n">
        <f aca="false">IF(-B5591&gt;F5591,1,0)</f>
        <v>0</v>
      </c>
    </row>
    <row r="5592" customFormat="false" ht="15" hidden="false" customHeight="false" outlineLevel="0" collapsed="false">
      <c r="A5592" s="51" t="n">
        <f aca="false">Prices_MTM!A5825</f>
        <v>45979</v>
      </c>
      <c r="B5592" s="43" t="n">
        <f aca="false">Prices_MTM!I5825</f>
        <v>0</v>
      </c>
      <c r="C5592" s="43" t="n">
        <f aca="false">-PERCENTILE(Prices_MTM!I5575:I5824,1-Inputs!$B$8)</f>
        <v>121099.999999999</v>
      </c>
      <c r="D5592" s="43" t="n">
        <f aca="false">NORMSINV(Inputs!$B$8)*STDEV(Prices_MTM!I5575:I5824)</f>
        <v>128510.97178831</v>
      </c>
      <c r="E5592" s="43" t="n">
        <f aca="false">-PERCENTILE(Prices_MTM!I5575:I5824,1-Inputs!$B$9)</f>
        <v>214370</v>
      </c>
      <c r="F5592" s="43" t="n">
        <f aca="false">NORMSINV(Inputs!$B$9)*STDEV(Prices_MTM!I5575:I5824)</f>
        <v>181755.519829898</v>
      </c>
      <c r="G5592" s="52" t="n">
        <f aca="false">IF(-B5592&gt;C5592,1,0)</f>
        <v>0</v>
      </c>
      <c r="H5592" s="52" t="n">
        <f aca="false">IF(-B5592&gt;D5592,1,0)</f>
        <v>0</v>
      </c>
      <c r="I5592" s="52" t="n">
        <f aca="false">IF(-B5592&gt;E5592,1,0)</f>
        <v>0</v>
      </c>
      <c r="J5592" s="52" t="n">
        <f aca="false">IF(-B5592&gt;F5592,1,0)</f>
        <v>0</v>
      </c>
    </row>
    <row r="5593" customFormat="false" ht="15" hidden="false" customHeight="false" outlineLevel="0" collapsed="false">
      <c r="A5593" s="51" t="n">
        <f aca="false">Prices_MTM!A5826</f>
        <v>45980</v>
      </c>
      <c r="B5593" s="43" t="n">
        <f aca="false">Prices_MTM!I5826</f>
        <v>-69999.9999999996</v>
      </c>
      <c r="C5593" s="43" t="n">
        <f aca="false">-PERCENTILE(Prices_MTM!I5576:I5825,1-Inputs!$B$8)</f>
        <v>121099.999999999</v>
      </c>
      <c r="D5593" s="43" t="n">
        <f aca="false">NORMSINV(Inputs!$B$8)*STDEV(Prices_MTM!I5576:I5825)</f>
        <v>127974.256089976</v>
      </c>
      <c r="E5593" s="43" t="n">
        <f aca="false">-PERCENTILE(Prices_MTM!I5576:I5825,1-Inputs!$B$9)</f>
        <v>214370</v>
      </c>
      <c r="F5593" s="43" t="n">
        <f aca="false">NORMSINV(Inputs!$B$9)*STDEV(Prices_MTM!I5576:I5825)</f>
        <v>180996.43257537</v>
      </c>
      <c r="G5593" s="52" t="n">
        <f aca="false">IF(-B5593&gt;C5593,1,0)</f>
        <v>0</v>
      </c>
      <c r="H5593" s="52" t="n">
        <f aca="false">IF(-B5593&gt;D5593,1,0)</f>
        <v>0</v>
      </c>
      <c r="I5593" s="52" t="n">
        <f aca="false">IF(-B5593&gt;E5593,1,0)</f>
        <v>0</v>
      </c>
      <c r="J5593" s="52" t="n">
        <f aca="false">IF(-B5593&gt;F5593,1,0)</f>
        <v>0</v>
      </c>
    </row>
    <row r="5594" customFormat="false" ht="15" hidden="false" customHeight="false" outlineLevel="0" collapsed="false">
      <c r="A5594" s="51" t="n">
        <f aca="false">Prices_MTM!A5827</f>
        <v>45981</v>
      </c>
      <c r="B5594" s="43" t="n">
        <f aca="false">Prices_MTM!I5827</f>
        <v>-13000.0000000003</v>
      </c>
      <c r="C5594" s="43" t="n">
        <f aca="false">-PERCENTILE(Prices_MTM!I5577:I5826,1-Inputs!$B$8)</f>
        <v>121099.999999999</v>
      </c>
      <c r="D5594" s="43" t="n">
        <f aca="false">NORMSINV(Inputs!$B$8)*STDEV(Prices_MTM!I5577:I5826)</f>
        <v>127623.993654367</v>
      </c>
      <c r="E5594" s="43" t="n">
        <f aca="false">-PERCENTILE(Prices_MTM!I5577:I5826,1-Inputs!$B$9)</f>
        <v>214370</v>
      </c>
      <c r="F5594" s="43" t="n">
        <f aca="false">NORMSINV(Inputs!$B$9)*STDEV(Prices_MTM!I5577:I5826)</f>
        <v>180501.04972848</v>
      </c>
      <c r="G5594" s="52" t="n">
        <f aca="false">IF(-B5594&gt;C5594,1,0)</f>
        <v>0</v>
      </c>
      <c r="H5594" s="52" t="n">
        <f aca="false">IF(-B5594&gt;D5594,1,0)</f>
        <v>0</v>
      </c>
      <c r="I5594" s="52" t="n">
        <f aca="false">IF(-B5594&gt;E5594,1,0)</f>
        <v>0</v>
      </c>
      <c r="J5594" s="52" t="n">
        <f aca="false">IF(-B5594&gt;F5594,1,0)</f>
        <v>0</v>
      </c>
    </row>
    <row r="5595" customFormat="false" ht="15" hidden="false" customHeight="false" outlineLevel="0" collapsed="false">
      <c r="A5595" s="51" t="n">
        <f aca="false">Prices_MTM!A5828</f>
        <v>45982</v>
      </c>
      <c r="B5595" s="43" t="n">
        <f aca="false">Prices_MTM!I5828</f>
        <v>-78000.0000000001</v>
      </c>
      <c r="C5595" s="43" t="n">
        <f aca="false">-PERCENTILE(Prices_MTM!I5578:I5827,1-Inputs!$B$8)</f>
        <v>119775</v>
      </c>
      <c r="D5595" s="43" t="n">
        <f aca="false">NORMSINV(Inputs!$B$8)*STDEV(Prices_MTM!I5578:I5827)</f>
        <v>126665.829391156</v>
      </c>
      <c r="E5595" s="43" t="n">
        <f aca="false">-PERCENTILE(Prices_MTM!I5578:I5827,1-Inputs!$B$9)</f>
        <v>214370</v>
      </c>
      <c r="F5595" s="43" t="n">
        <f aca="false">NORMSINV(Inputs!$B$9)*STDEV(Prices_MTM!I5578:I5827)</f>
        <v>179145.899725963</v>
      </c>
      <c r="G5595" s="52" t="n">
        <f aca="false">IF(-B5595&gt;C5595,1,0)</f>
        <v>0</v>
      </c>
      <c r="H5595" s="52" t="n">
        <f aca="false">IF(-B5595&gt;D5595,1,0)</f>
        <v>0</v>
      </c>
      <c r="I5595" s="52" t="n">
        <f aca="false">IF(-B5595&gt;E5595,1,0)</f>
        <v>0</v>
      </c>
      <c r="J5595" s="52" t="n">
        <f aca="false">IF(-B5595&gt;F5595,1,0)</f>
        <v>0</v>
      </c>
    </row>
    <row r="5596" customFormat="false" ht="15" hidden="false" customHeight="false" outlineLevel="0" collapsed="false">
      <c r="A5596" s="51" t="n">
        <f aca="false">Prices_MTM!A5829</f>
        <v>45985</v>
      </c>
      <c r="B5596" s="43" t="n">
        <f aca="false">Prices_MTM!I5829</f>
        <v>-77499.9999999999</v>
      </c>
      <c r="C5596" s="43" t="n">
        <f aca="false">-PERCENTILE(Prices_MTM!I5579:I5828,1-Inputs!$B$8)</f>
        <v>119775</v>
      </c>
      <c r="D5596" s="43" t="n">
        <f aca="false">NORMSINV(Inputs!$B$8)*STDEV(Prices_MTM!I5579:I5828)</f>
        <v>126898.240234337</v>
      </c>
      <c r="E5596" s="43" t="n">
        <f aca="false">-PERCENTILE(Prices_MTM!I5579:I5828,1-Inputs!$B$9)</f>
        <v>214370</v>
      </c>
      <c r="F5596" s="43" t="n">
        <f aca="false">NORMSINV(Inputs!$B$9)*STDEV(Prices_MTM!I5579:I5828)</f>
        <v>179474.60281667</v>
      </c>
      <c r="G5596" s="52" t="n">
        <f aca="false">IF(-B5596&gt;C5596,1,0)</f>
        <v>0</v>
      </c>
      <c r="H5596" s="52" t="n">
        <f aca="false">IF(-B5596&gt;D5596,1,0)</f>
        <v>0</v>
      </c>
      <c r="I5596" s="52" t="n">
        <f aca="false">IF(-B5596&gt;E5596,1,0)</f>
        <v>0</v>
      </c>
      <c r="J5596" s="52" t="n">
        <f aca="false">IF(-B5596&gt;F5596,1,0)</f>
        <v>0</v>
      </c>
    </row>
    <row r="5597" customFormat="false" ht="15" hidden="false" customHeight="false" outlineLevel="0" collapsed="false">
      <c r="A5597" s="51" t="n">
        <f aca="false">Prices_MTM!A5830</f>
        <v>45986</v>
      </c>
      <c r="B5597" s="43" t="n">
        <f aca="false">Prices_MTM!I5830</f>
        <v>-44000.0000000001</v>
      </c>
      <c r="C5597" s="43" t="n">
        <f aca="false">-PERCENTILE(Prices_MTM!I5580:I5829,1-Inputs!$B$8)</f>
        <v>119775</v>
      </c>
      <c r="D5597" s="43" t="n">
        <f aca="false">NORMSINV(Inputs!$B$8)*STDEV(Prices_MTM!I5580:I5829)</f>
        <v>127141.369443846</v>
      </c>
      <c r="E5597" s="43" t="n">
        <f aca="false">-PERCENTILE(Prices_MTM!I5580:I5829,1-Inputs!$B$9)</f>
        <v>214370</v>
      </c>
      <c r="F5597" s="43" t="n">
        <f aca="false">NORMSINV(Inputs!$B$9)*STDEV(Prices_MTM!I5580:I5829)</f>
        <v>179818.465097417</v>
      </c>
      <c r="G5597" s="52" t="n">
        <f aca="false">IF(-B5597&gt;C5597,1,0)</f>
        <v>0</v>
      </c>
      <c r="H5597" s="52" t="n">
        <f aca="false">IF(-B5597&gt;D5597,1,0)</f>
        <v>0</v>
      </c>
      <c r="I5597" s="52" t="n">
        <f aca="false">IF(-B5597&gt;E5597,1,0)</f>
        <v>0</v>
      </c>
      <c r="J5597" s="52" t="n">
        <f aca="false">IF(-B5597&gt;F5597,1,0)</f>
        <v>0</v>
      </c>
    </row>
    <row r="5598" customFormat="false" ht="15" hidden="false" customHeight="false" outlineLevel="0" collapsed="false">
      <c r="A5598" s="51" t="n">
        <f aca="false">Prices_MTM!A5831</f>
        <v>45987</v>
      </c>
      <c r="B5598" s="43" t="n">
        <f aca="false">Prices_MTM!I5831</f>
        <v>15000.0000000002</v>
      </c>
      <c r="C5598" s="43" t="n">
        <f aca="false">-PERCENTILE(Prices_MTM!I5581:I5830,1-Inputs!$B$8)</f>
        <v>117700</v>
      </c>
      <c r="D5598" s="43" t="n">
        <f aca="false">NORMSINV(Inputs!$B$8)*STDEV(Prices_MTM!I5581:I5830)</f>
        <v>126019.982185417</v>
      </c>
      <c r="E5598" s="43" t="n">
        <f aca="false">-PERCENTILE(Prices_MTM!I5581:I5830,1-Inputs!$B$9)</f>
        <v>214370</v>
      </c>
      <c r="F5598" s="43" t="n">
        <f aca="false">NORMSINV(Inputs!$B$9)*STDEV(Prices_MTM!I5581:I5830)</f>
        <v>178232.465697909</v>
      </c>
      <c r="G5598" s="52" t="n">
        <f aca="false">IF(-B5598&gt;C5598,1,0)</f>
        <v>0</v>
      </c>
      <c r="H5598" s="52" t="n">
        <f aca="false">IF(-B5598&gt;D5598,1,0)</f>
        <v>0</v>
      </c>
      <c r="I5598" s="52" t="n">
        <f aca="false">IF(-B5598&gt;E5598,1,0)</f>
        <v>0</v>
      </c>
      <c r="J5598" s="52" t="n">
        <f aca="false">IF(-B5598&gt;F5598,1,0)</f>
        <v>0</v>
      </c>
    </row>
    <row r="5599" customFormat="false" ht="15" hidden="false" customHeight="false" outlineLevel="0" collapsed="false">
      <c r="A5599" s="51" t="n">
        <f aca="false">Prices_MTM!A5832</f>
        <v>45989</v>
      </c>
      <c r="B5599" s="43" t="n">
        <f aca="false">Prices_MTM!I5832</f>
        <v>14000.0000000001</v>
      </c>
      <c r="C5599" s="43" t="n">
        <f aca="false">-PERCENTILE(Prices_MTM!I5582:I5831,1-Inputs!$B$8)</f>
        <v>117700</v>
      </c>
      <c r="D5599" s="43" t="n">
        <f aca="false">NORMSINV(Inputs!$B$8)*STDEV(Prices_MTM!I5582:I5831)</f>
        <v>124779.831076048</v>
      </c>
      <c r="E5599" s="43" t="n">
        <f aca="false">-PERCENTILE(Prices_MTM!I5582:I5831,1-Inputs!$B$9)</f>
        <v>214370</v>
      </c>
      <c r="F5599" s="43" t="n">
        <f aca="false">NORMSINV(Inputs!$B$9)*STDEV(Prices_MTM!I5582:I5831)</f>
        <v>176478.496317596</v>
      </c>
      <c r="G5599" s="52" t="n">
        <f aca="false">IF(-B5599&gt;C5599,1,0)</f>
        <v>0</v>
      </c>
      <c r="H5599" s="52" t="n">
        <f aca="false">IF(-B5599&gt;D5599,1,0)</f>
        <v>0</v>
      </c>
      <c r="I5599" s="52" t="n">
        <f aca="false">IF(-B5599&gt;E5599,1,0)</f>
        <v>0</v>
      </c>
      <c r="J5599" s="52" t="n">
        <f aca="false">IF(-B5599&gt;F5599,1,0)</f>
        <v>0</v>
      </c>
    </row>
    <row r="5600" customFormat="false" ht="15" hidden="false" customHeight="false" outlineLevel="0" collapsed="false">
      <c r="A5600" s="51" t="n">
        <f aca="false">Prices_MTM!A5833</f>
        <v>45992</v>
      </c>
      <c r="B5600" s="43" t="n">
        <f aca="false">Prices_MTM!I5833</f>
        <v>81499.9999999998</v>
      </c>
      <c r="C5600" s="43" t="n">
        <f aca="false">-PERCENTILE(Prices_MTM!I5583:I5832,1-Inputs!$B$8)</f>
        <v>117700</v>
      </c>
      <c r="D5600" s="43" t="n">
        <f aca="false">NORMSINV(Inputs!$B$8)*STDEV(Prices_MTM!I5583:I5832)</f>
        <v>124744.430616996</v>
      </c>
      <c r="E5600" s="43" t="n">
        <f aca="false">-PERCENTILE(Prices_MTM!I5583:I5832,1-Inputs!$B$9)</f>
        <v>214370</v>
      </c>
      <c r="F5600" s="43" t="n">
        <f aca="false">NORMSINV(Inputs!$B$9)*STDEV(Prices_MTM!I5583:I5832)</f>
        <v>176428.428772797</v>
      </c>
      <c r="G5600" s="52" t="n">
        <f aca="false">IF(-B5600&gt;C5600,1,0)</f>
        <v>0</v>
      </c>
      <c r="H5600" s="52" t="n">
        <f aca="false">IF(-B5600&gt;D5600,1,0)</f>
        <v>0</v>
      </c>
      <c r="I5600" s="52" t="n">
        <f aca="false">IF(-B5600&gt;E5600,1,0)</f>
        <v>0</v>
      </c>
      <c r="J5600" s="52" t="n">
        <f aca="false">IF(-B5600&gt;F5600,1,0)</f>
        <v>0</v>
      </c>
    </row>
    <row r="5601" customFormat="false" ht="15" hidden="false" customHeight="false" outlineLevel="0" collapsed="false">
      <c r="A5601" s="51" t="n">
        <f aca="false">Prices_MTM!A5834</f>
        <v>45993</v>
      </c>
      <c r="B5601" s="43" t="n">
        <f aca="false">Prices_MTM!I5834</f>
        <v>-23499.9999999996</v>
      </c>
      <c r="C5601" s="43" t="n">
        <f aca="false">-PERCENTILE(Prices_MTM!I5584:I5833,1-Inputs!$B$8)</f>
        <v>117700</v>
      </c>
      <c r="D5601" s="43" t="n">
        <f aca="false">NORMSINV(Inputs!$B$8)*STDEV(Prices_MTM!I5584:I5833)</f>
        <v>124947.244720571</v>
      </c>
      <c r="E5601" s="43" t="n">
        <f aca="false">-PERCENTILE(Prices_MTM!I5584:I5833,1-Inputs!$B$9)</f>
        <v>214370</v>
      </c>
      <c r="F5601" s="43" t="n">
        <f aca="false">NORMSINV(Inputs!$B$9)*STDEV(Prices_MTM!I5584:I5833)</f>
        <v>176715.27262987</v>
      </c>
      <c r="G5601" s="52" t="n">
        <f aca="false">IF(-B5601&gt;C5601,1,0)</f>
        <v>0</v>
      </c>
      <c r="H5601" s="52" t="n">
        <f aca="false">IF(-B5601&gt;D5601,1,0)</f>
        <v>0</v>
      </c>
      <c r="I5601" s="52" t="n">
        <f aca="false">IF(-B5601&gt;E5601,1,0)</f>
        <v>0</v>
      </c>
      <c r="J5601" s="52" t="n">
        <f aca="false">IF(-B5601&gt;F5601,1,0)</f>
        <v>0</v>
      </c>
    </row>
    <row r="5602" customFormat="false" ht="15" hidden="false" customHeight="false" outlineLevel="0" collapsed="false">
      <c r="A5602" s="51" t="n">
        <f aca="false">Prices_MTM!A5835</f>
        <v>45994</v>
      </c>
      <c r="B5602" s="43" t="n">
        <f aca="false">Prices_MTM!I5835</f>
        <v>8999.99999999999</v>
      </c>
      <c r="C5602" s="43" t="n">
        <f aca="false">-PERCENTILE(Prices_MTM!I5585:I5834,1-Inputs!$B$8)</f>
        <v>117700</v>
      </c>
      <c r="D5602" s="43" t="n">
        <f aca="false">NORMSINV(Inputs!$B$8)*STDEV(Prices_MTM!I5585:I5834)</f>
        <v>124701.794817715</v>
      </c>
      <c r="E5602" s="43" t="n">
        <f aca="false">-PERCENTILE(Prices_MTM!I5585:I5834,1-Inputs!$B$9)</f>
        <v>214370</v>
      </c>
      <c r="F5602" s="43" t="n">
        <f aca="false">NORMSINV(Inputs!$B$9)*STDEV(Prices_MTM!I5585:I5834)</f>
        <v>176368.128148236</v>
      </c>
      <c r="G5602" s="52" t="n">
        <f aca="false">IF(-B5602&gt;C5602,1,0)</f>
        <v>0</v>
      </c>
      <c r="H5602" s="52" t="n">
        <f aca="false">IF(-B5602&gt;D5602,1,0)</f>
        <v>0</v>
      </c>
      <c r="I5602" s="52" t="n">
        <f aca="false">IF(-B5602&gt;E5602,1,0)</f>
        <v>0</v>
      </c>
      <c r="J5602" s="52" t="n">
        <f aca="false">IF(-B5602&gt;F5602,1,0)</f>
        <v>0</v>
      </c>
    </row>
    <row r="5603" customFormat="false" ht="15" hidden="false" customHeight="false" outlineLevel="0" collapsed="false">
      <c r="A5603" s="51" t="n">
        <f aca="false">Prices_MTM!A5836</f>
        <v>45995</v>
      </c>
      <c r="B5603" s="43" t="n">
        <f aca="false">Prices_MTM!I5836</f>
        <v>52999.9999999994</v>
      </c>
      <c r="C5603" s="43" t="n">
        <f aca="false">-PERCENTILE(Prices_MTM!I5586:I5835,1-Inputs!$B$8)</f>
        <v>117700</v>
      </c>
      <c r="D5603" s="43" t="n">
        <f aca="false">NORMSINV(Inputs!$B$8)*STDEV(Prices_MTM!I5586:I5835)</f>
        <v>124421.844643979</v>
      </c>
      <c r="E5603" s="43" t="n">
        <f aca="false">-PERCENTILE(Prices_MTM!I5586:I5835,1-Inputs!$B$9)</f>
        <v>214370</v>
      </c>
      <c r="F5603" s="43" t="n">
        <f aca="false">NORMSINV(Inputs!$B$9)*STDEV(Prices_MTM!I5586:I5835)</f>
        <v>175972.189275113</v>
      </c>
      <c r="G5603" s="52" t="n">
        <f aca="false">IF(-B5603&gt;C5603,1,0)</f>
        <v>0</v>
      </c>
      <c r="H5603" s="52" t="n">
        <f aca="false">IF(-B5603&gt;D5603,1,0)</f>
        <v>0</v>
      </c>
      <c r="I5603" s="52" t="n">
        <f aca="false">IF(-B5603&gt;E5603,1,0)</f>
        <v>0</v>
      </c>
      <c r="J5603" s="52" t="n">
        <f aca="false">IF(-B5603&gt;F5603,1,0)</f>
        <v>0</v>
      </c>
    </row>
    <row r="5604" customFormat="false" ht="15" hidden="false" customHeight="false" outlineLevel="0" collapsed="false">
      <c r="A5604" s="51" t="n">
        <f aca="false">Prices_MTM!A5837</f>
        <v>45996</v>
      </c>
      <c r="B5604" s="43" t="n">
        <f aca="false">Prices_MTM!I5837</f>
        <v>27499.9999999999</v>
      </c>
      <c r="C5604" s="43" t="n">
        <f aca="false">-PERCENTILE(Prices_MTM!I5587:I5836,1-Inputs!$B$8)</f>
        <v>114150</v>
      </c>
      <c r="D5604" s="43" t="n">
        <f aca="false">NORMSINV(Inputs!$B$8)*STDEV(Prices_MTM!I5587:I5836)</f>
        <v>123777.171142918</v>
      </c>
      <c r="E5604" s="43" t="n">
        <f aca="false">-PERCENTILE(Prices_MTM!I5587:I5836,1-Inputs!$B$9)</f>
        <v>214370</v>
      </c>
      <c r="F5604" s="43" t="n">
        <f aca="false">NORMSINV(Inputs!$B$9)*STDEV(Prices_MTM!I5587:I5836)</f>
        <v>175060.415239983</v>
      </c>
      <c r="G5604" s="52" t="n">
        <f aca="false">IF(-B5604&gt;C5604,1,0)</f>
        <v>0</v>
      </c>
      <c r="H5604" s="52" t="n">
        <f aca="false">IF(-B5604&gt;D5604,1,0)</f>
        <v>0</v>
      </c>
      <c r="I5604" s="52" t="n">
        <f aca="false">IF(-B5604&gt;E5604,1,0)</f>
        <v>0</v>
      </c>
      <c r="J5604" s="52" t="n">
        <f aca="false">IF(-B5604&gt;F5604,1,0)</f>
        <v>0</v>
      </c>
    </row>
    <row r="5605" customFormat="false" ht="15" hidden="false" customHeight="false" outlineLevel="0" collapsed="false">
      <c r="A5605" s="51" t="n">
        <f aca="false">Prices_MTM!A5838</f>
        <v>45999</v>
      </c>
      <c r="B5605" s="43" t="n">
        <f aca="false">Prices_MTM!I5838</f>
        <v>-62999.9999999995</v>
      </c>
      <c r="C5605" s="43" t="n">
        <f aca="false">-PERCENTILE(Prices_MTM!I5588:I5837,1-Inputs!$B$8)</f>
        <v>114150</v>
      </c>
      <c r="D5605" s="43" t="n">
        <f aca="false">NORMSINV(Inputs!$B$8)*STDEV(Prices_MTM!I5588:I5837)</f>
        <v>123709.749533112</v>
      </c>
      <c r="E5605" s="43" t="n">
        <f aca="false">-PERCENTILE(Prices_MTM!I5588:I5837,1-Inputs!$B$9)</f>
        <v>214370</v>
      </c>
      <c r="F5605" s="43" t="n">
        <f aca="false">NORMSINV(Inputs!$B$9)*STDEV(Prices_MTM!I5588:I5837)</f>
        <v>174965.059570598</v>
      </c>
      <c r="G5605" s="52" t="n">
        <f aca="false">IF(-B5605&gt;C5605,1,0)</f>
        <v>0</v>
      </c>
      <c r="H5605" s="52" t="n">
        <f aca="false">IF(-B5605&gt;D5605,1,0)</f>
        <v>0</v>
      </c>
      <c r="I5605" s="52" t="n">
        <f aca="false">IF(-B5605&gt;E5605,1,0)</f>
        <v>0</v>
      </c>
      <c r="J5605" s="52" t="n">
        <f aca="false">IF(-B5605&gt;F5605,1,0)</f>
        <v>0</v>
      </c>
    </row>
    <row r="5606" customFormat="false" ht="15" hidden="false" customHeight="false" outlineLevel="0" collapsed="false">
      <c r="A5606" s="51" t="n">
        <f aca="false">Prices_MTM!A5839</f>
        <v>46000</v>
      </c>
      <c r="B5606" s="43" t="n">
        <f aca="false">Prices_MTM!I5839</f>
        <v>-30000.0000000001</v>
      </c>
      <c r="C5606" s="43" t="n">
        <f aca="false">-PERCENTILE(Prices_MTM!I5589:I5838,1-Inputs!$B$8)</f>
        <v>114150</v>
      </c>
      <c r="D5606" s="43" t="n">
        <f aca="false">NORMSINV(Inputs!$B$8)*STDEV(Prices_MTM!I5589:I5838)</f>
        <v>123829.286966381</v>
      </c>
      <c r="E5606" s="43" t="n">
        <f aca="false">-PERCENTILE(Prices_MTM!I5589:I5838,1-Inputs!$B$9)</f>
        <v>214370</v>
      </c>
      <c r="F5606" s="43" t="n">
        <f aca="false">NORMSINV(Inputs!$B$9)*STDEV(Prices_MTM!I5589:I5838)</f>
        <v>175134.123643655</v>
      </c>
      <c r="G5606" s="52" t="n">
        <f aca="false">IF(-B5606&gt;C5606,1,0)</f>
        <v>0</v>
      </c>
      <c r="H5606" s="52" t="n">
        <f aca="false">IF(-B5606&gt;D5606,1,0)</f>
        <v>0</v>
      </c>
      <c r="I5606" s="52" t="n">
        <f aca="false">IF(-B5606&gt;E5606,1,0)</f>
        <v>0</v>
      </c>
      <c r="J5606" s="52" t="n">
        <f aca="false">IF(-B5606&gt;F5606,1,0)</f>
        <v>0</v>
      </c>
    </row>
    <row r="5607" customFormat="false" ht="15" hidden="false" customHeight="false" outlineLevel="0" collapsed="false">
      <c r="A5607" s="51" t="n">
        <f aca="false">Prices_MTM!A5840</f>
        <v>46001</v>
      </c>
      <c r="B5607" s="43" t="n">
        <f aca="false">Prices_MTM!I5840</f>
        <v>2000.00000000031</v>
      </c>
      <c r="C5607" s="43" t="n">
        <f aca="false">-PERCENTILE(Prices_MTM!I5590:I5839,1-Inputs!$B$8)</f>
        <v>114150</v>
      </c>
      <c r="D5607" s="43" t="n">
        <f aca="false">NORMSINV(Inputs!$B$8)*STDEV(Prices_MTM!I5590:I5839)</f>
        <v>123526.127412328</v>
      </c>
      <c r="E5607" s="43" t="n">
        <f aca="false">-PERCENTILE(Prices_MTM!I5590:I5839,1-Inputs!$B$9)</f>
        <v>214370</v>
      </c>
      <c r="F5607" s="43" t="n">
        <f aca="false">NORMSINV(Inputs!$B$9)*STDEV(Prices_MTM!I5590:I5839)</f>
        <v>174705.359301034</v>
      </c>
      <c r="G5607" s="52" t="n">
        <f aca="false">IF(-B5607&gt;C5607,1,0)</f>
        <v>0</v>
      </c>
      <c r="H5607" s="52" t="n">
        <f aca="false">IF(-B5607&gt;D5607,1,0)</f>
        <v>0</v>
      </c>
      <c r="I5607" s="52" t="n">
        <f aca="false">IF(-B5607&gt;E5607,1,0)</f>
        <v>0</v>
      </c>
      <c r="J5607" s="52" t="n">
        <f aca="false">IF(-B5607&gt;F5607,1,0)</f>
        <v>0</v>
      </c>
    </row>
    <row r="5608" customFormat="false" ht="15" hidden="false" customHeight="false" outlineLevel="0" collapsed="false">
      <c r="A5608" s="51" t="n">
        <f aca="false">Prices_MTM!A5841</f>
        <v>46002</v>
      </c>
      <c r="B5608" s="43" t="n">
        <f aca="false">Prices_MTM!I5841</f>
        <v>-28500.0000000004</v>
      </c>
      <c r="C5608" s="43" t="n">
        <f aca="false">-PERCENTILE(Prices_MTM!I5591:I5840,1-Inputs!$B$8)</f>
        <v>114150</v>
      </c>
      <c r="D5608" s="43" t="n">
        <f aca="false">NORMSINV(Inputs!$B$8)*STDEV(Prices_MTM!I5591:I5840)</f>
        <v>123256.924011021</v>
      </c>
      <c r="E5608" s="43" t="n">
        <f aca="false">-PERCENTILE(Prices_MTM!I5591:I5840,1-Inputs!$B$9)</f>
        <v>214370</v>
      </c>
      <c r="F5608" s="43" t="n">
        <f aca="false">NORMSINV(Inputs!$B$9)*STDEV(Prices_MTM!I5591:I5840)</f>
        <v>174324.619793243</v>
      </c>
      <c r="G5608" s="52" t="n">
        <f aca="false">IF(-B5608&gt;C5608,1,0)</f>
        <v>0</v>
      </c>
      <c r="H5608" s="52" t="n">
        <f aca="false">IF(-B5608&gt;D5608,1,0)</f>
        <v>0</v>
      </c>
      <c r="I5608" s="52" t="n">
        <f aca="false">IF(-B5608&gt;E5608,1,0)</f>
        <v>0</v>
      </c>
      <c r="J5608" s="52" t="n">
        <f aca="false">IF(-B5608&gt;F5608,1,0)</f>
        <v>0</v>
      </c>
    </row>
    <row r="5609" customFormat="false" ht="15" hidden="false" customHeight="false" outlineLevel="0" collapsed="false">
      <c r="A5609" s="51" t="n">
        <f aca="false">Prices_MTM!A5842</f>
        <v>46003</v>
      </c>
      <c r="B5609" s="43" t="n">
        <f aca="false">Prices_MTM!I5842</f>
        <v>-27000</v>
      </c>
      <c r="C5609" s="43" t="n">
        <f aca="false">-PERCENTILE(Prices_MTM!I5592:I5841,1-Inputs!$B$8)</f>
        <v>114150</v>
      </c>
      <c r="D5609" s="43" t="n">
        <f aca="false">NORMSINV(Inputs!$B$8)*STDEV(Prices_MTM!I5592:I5841)</f>
        <v>122986.118845093</v>
      </c>
      <c r="E5609" s="43" t="n">
        <f aca="false">-PERCENTILE(Prices_MTM!I5592:I5841,1-Inputs!$B$9)</f>
        <v>214370</v>
      </c>
      <c r="F5609" s="43" t="n">
        <f aca="false">NORMSINV(Inputs!$B$9)*STDEV(Prices_MTM!I5592:I5841)</f>
        <v>173941.614879181</v>
      </c>
      <c r="G5609" s="52" t="n">
        <f aca="false">IF(-B5609&gt;C5609,1,0)</f>
        <v>0</v>
      </c>
      <c r="H5609" s="52" t="n">
        <f aca="false">IF(-B5609&gt;D5609,1,0)</f>
        <v>0</v>
      </c>
      <c r="I5609" s="52" t="n">
        <f aca="false">IF(-B5609&gt;E5609,1,0)</f>
        <v>0</v>
      </c>
      <c r="J5609" s="52" t="n">
        <f aca="false">IF(-B5609&gt;F5609,1,0)</f>
        <v>0</v>
      </c>
    </row>
    <row r="5610" customFormat="false" ht="15" hidden="false" customHeight="false" outlineLevel="0" collapsed="false">
      <c r="A5610" s="51" t="n">
        <f aca="false">Prices_MTM!A5843</f>
        <v>46006</v>
      </c>
      <c r="B5610" s="43" t="n">
        <f aca="false">Prices_MTM!I5843</f>
        <v>-35999.9999999999</v>
      </c>
      <c r="C5610" s="43" t="n">
        <f aca="false">-PERCENTILE(Prices_MTM!I5593:I5842,1-Inputs!$B$8)</f>
        <v>112050</v>
      </c>
      <c r="D5610" s="43" t="n">
        <f aca="false">NORMSINV(Inputs!$B$8)*STDEV(Prices_MTM!I5593:I5842)</f>
        <v>122312.069497089</v>
      </c>
      <c r="E5610" s="43" t="n">
        <f aca="false">-PERCENTILE(Prices_MTM!I5593:I5842,1-Inputs!$B$9)</f>
        <v>214370</v>
      </c>
      <c r="F5610" s="43" t="n">
        <f aca="false">NORMSINV(Inputs!$B$9)*STDEV(Prices_MTM!I5593:I5842)</f>
        <v>172988.294023128</v>
      </c>
      <c r="G5610" s="52" t="n">
        <f aca="false">IF(-B5610&gt;C5610,1,0)</f>
        <v>0</v>
      </c>
      <c r="H5610" s="52" t="n">
        <f aca="false">IF(-B5610&gt;D5610,1,0)</f>
        <v>0</v>
      </c>
      <c r="I5610" s="52" t="n">
        <f aca="false">IF(-B5610&gt;E5610,1,0)</f>
        <v>0</v>
      </c>
      <c r="J5610" s="52" t="n">
        <f aca="false">IF(-B5610&gt;F5610,1,0)</f>
        <v>0</v>
      </c>
    </row>
    <row r="5611" customFormat="false" ht="15" hidden="false" customHeight="false" outlineLevel="0" collapsed="false">
      <c r="A5611" s="51" t="n">
        <f aca="false">Prices_MTM!A5844</f>
        <v>46007</v>
      </c>
      <c r="B5611" s="43" t="n">
        <f aca="false">Prices_MTM!I5844</f>
        <v>-72000.0000000003</v>
      </c>
      <c r="C5611" s="43" t="n">
        <f aca="false">-PERCENTILE(Prices_MTM!I5594:I5843,1-Inputs!$B$8)</f>
        <v>112050</v>
      </c>
      <c r="D5611" s="43" t="n">
        <f aca="false">NORMSINV(Inputs!$B$8)*STDEV(Prices_MTM!I5594:I5843)</f>
        <v>122337.406625355</v>
      </c>
      <c r="E5611" s="43" t="n">
        <f aca="false">-PERCENTILE(Prices_MTM!I5594:I5843,1-Inputs!$B$9)</f>
        <v>214370</v>
      </c>
      <c r="F5611" s="43" t="n">
        <f aca="false">NORMSINV(Inputs!$B$9)*STDEV(Prices_MTM!I5594:I5843)</f>
        <v>173024.128807154</v>
      </c>
      <c r="G5611" s="52" t="n">
        <f aca="false">IF(-B5611&gt;C5611,1,0)</f>
        <v>0</v>
      </c>
      <c r="H5611" s="52" t="n">
        <f aca="false">IF(-B5611&gt;D5611,1,0)</f>
        <v>0</v>
      </c>
      <c r="I5611" s="52" t="n">
        <f aca="false">IF(-B5611&gt;E5611,1,0)</f>
        <v>0</v>
      </c>
      <c r="J5611" s="52" t="n">
        <f aca="false">IF(-B5611&gt;F5611,1,0)</f>
        <v>0</v>
      </c>
    </row>
    <row r="5612" customFormat="false" ht="15" hidden="false" customHeight="false" outlineLevel="0" collapsed="false">
      <c r="A5612" s="51" t="n">
        <f aca="false">Prices_MTM!A5845</f>
        <v>46008</v>
      </c>
      <c r="B5612" s="43" t="n">
        <f aca="false">Prices_MTM!I5845</f>
        <v>29000.0000000003</v>
      </c>
      <c r="C5612" s="43" t="n">
        <f aca="false">-PERCENTILE(Prices_MTM!I5595:I5844,1-Inputs!$B$8)</f>
        <v>112050</v>
      </c>
      <c r="D5612" s="43" t="n">
        <f aca="false">NORMSINV(Inputs!$B$8)*STDEV(Prices_MTM!I5595:I5844)</f>
        <v>122552.454502493</v>
      </c>
      <c r="E5612" s="43" t="n">
        <f aca="false">-PERCENTILE(Prices_MTM!I5595:I5844,1-Inputs!$B$9)</f>
        <v>214370</v>
      </c>
      <c r="F5612" s="43" t="n">
        <f aca="false">NORMSINV(Inputs!$B$9)*STDEV(Prices_MTM!I5595:I5844)</f>
        <v>173328.275123639</v>
      </c>
      <c r="G5612" s="52" t="n">
        <f aca="false">IF(-B5612&gt;C5612,1,0)</f>
        <v>0</v>
      </c>
      <c r="H5612" s="52" t="n">
        <f aca="false">IF(-B5612&gt;D5612,1,0)</f>
        <v>0</v>
      </c>
      <c r="I5612" s="52" t="n">
        <f aca="false">IF(-B5612&gt;E5612,1,0)</f>
        <v>0</v>
      </c>
      <c r="J5612" s="52" t="n">
        <f aca="false">IF(-B5612&gt;F5612,1,0)</f>
        <v>0</v>
      </c>
    </row>
    <row r="5613" customFormat="false" ht="15" hidden="false" customHeight="false" outlineLevel="0" collapsed="false">
      <c r="A5613" s="51" t="n">
        <f aca="false">Prices_MTM!A5846</f>
        <v>46009</v>
      </c>
      <c r="B5613" s="43" t="n">
        <f aca="false">Prices_MTM!I5846</f>
        <v>10999.9999999999</v>
      </c>
      <c r="C5613" s="43" t="n">
        <f aca="false">-PERCENTILE(Prices_MTM!I5596:I5845,1-Inputs!$B$8)</f>
        <v>112050</v>
      </c>
      <c r="D5613" s="43" t="n">
        <f aca="false">NORMSINV(Inputs!$B$8)*STDEV(Prices_MTM!I5596:I5845)</f>
        <v>122589.960524339</v>
      </c>
      <c r="E5613" s="43" t="n">
        <f aca="false">-PERCENTILE(Prices_MTM!I5596:I5845,1-Inputs!$B$9)</f>
        <v>214370</v>
      </c>
      <c r="F5613" s="43" t="n">
        <f aca="false">NORMSINV(Inputs!$B$9)*STDEV(Prices_MTM!I5596:I5845)</f>
        <v>173381.32060608</v>
      </c>
      <c r="G5613" s="52" t="n">
        <f aca="false">IF(-B5613&gt;C5613,1,0)</f>
        <v>0</v>
      </c>
      <c r="H5613" s="52" t="n">
        <f aca="false">IF(-B5613&gt;D5613,1,0)</f>
        <v>0</v>
      </c>
      <c r="I5613" s="52" t="n">
        <f aca="false">IF(-B5613&gt;E5613,1,0)</f>
        <v>0</v>
      </c>
      <c r="J5613" s="52" t="n">
        <f aca="false">IF(-B5613&gt;F5613,1,0)</f>
        <v>0</v>
      </c>
    </row>
    <row r="5614" customFormat="false" ht="15" hidden="false" customHeight="false" outlineLevel="0" collapsed="false">
      <c r="A5614" s="51" t="n">
        <f aca="false">Prices_MTM!A5847</f>
        <v>46010</v>
      </c>
      <c r="B5614" s="43" t="n">
        <f aca="false">Prices_MTM!I5847</f>
        <v>24999.9999999997</v>
      </c>
      <c r="C5614" s="43" t="n">
        <f aca="false">-PERCENTILE(Prices_MTM!I5597:I5846,1-Inputs!$B$8)</f>
        <v>112050</v>
      </c>
      <c r="D5614" s="43" t="n">
        <f aca="false">NORMSINV(Inputs!$B$8)*STDEV(Prices_MTM!I5597:I5846)</f>
        <v>122565.805606091</v>
      </c>
      <c r="E5614" s="43" t="n">
        <f aca="false">-PERCENTILE(Prices_MTM!I5597:I5846,1-Inputs!$B$9)</f>
        <v>214370</v>
      </c>
      <c r="F5614" s="43" t="n">
        <f aca="false">NORMSINV(Inputs!$B$9)*STDEV(Prices_MTM!I5597:I5846)</f>
        <v>173347.157844243</v>
      </c>
      <c r="G5614" s="52" t="n">
        <f aca="false">IF(-B5614&gt;C5614,1,0)</f>
        <v>0</v>
      </c>
      <c r="H5614" s="52" t="n">
        <f aca="false">IF(-B5614&gt;D5614,1,0)</f>
        <v>0</v>
      </c>
      <c r="I5614" s="52" t="n">
        <f aca="false">IF(-B5614&gt;E5614,1,0)</f>
        <v>0</v>
      </c>
      <c r="J5614" s="52" t="n">
        <f aca="false">IF(-B5614&gt;F5614,1,0)</f>
        <v>0</v>
      </c>
    </row>
    <row r="5615" customFormat="false" ht="15" hidden="false" customHeight="false" outlineLevel="0" collapsed="false">
      <c r="A5615" s="51" t="n">
        <f aca="false">Prices_MTM!A5848</f>
        <v>46013</v>
      </c>
      <c r="B5615" s="43" t="n">
        <f aca="false">Prices_MTM!I5848</f>
        <v>94500.0000000004</v>
      </c>
      <c r="C5615" s="43" t="n">
        <f aca="false">-PERCENTILE(Prices_MTM!I5598:I5847,1-Inputs!$B$8)</f>
        <v>112050</v>
      </c>
      <c r="D5615" s="43" t="n">
        <f aca="false">NORMSINV(Inputs!$B$8)*STDEV(Prices_MTM!I5598:I5847)</f>
        <v>121756.849268626</v>
      </c>
      <c r="E5615" s="43" t="n">
        <f aca="false">-PERCENTILE(Prices_MTM!I5598:I5847,1-Inputs!$B$9)</f>
        <v>214370</v>
      </c>
      <c r="F5615" s="43" t="n">
        <f aca="false">NORMSINV(Inputs!$B$9)*STDEV(Prices_MTM!I5598:I5847)</f>
        <v>172203.035458508</v>
      </c>
      <c r="G5615" s="52" t="n">
        <f aca="false">IF(-B5615&gt;C5615,1,0)</f>
        <v>0</v>
      </c>
      <c r="H5615" s="52" t="n">
        <f aca="false">IF(-B5615&gt;D5615,1,0)</f>
        <v>0</v>
      </c>
      <c r="I5615" s="52" t="n">
        <f aca="false">IF(-B5615&gt;E5615,1,0)</f>
        <v>0</v>
      </c>
      <c r="J5615" s="52" t="n">
        <f aca="false">IF(-B5615&gt;F5615,1,0)</f>
        <v>0</v>
      </c>
    </row>
    <row r="5616" customFormat="false" ht="15" hidden="false" customHeight="false" outlineLevel="0" collapsed="false">
      <c r="A5616" s="51" t="n">
        <f aca="false">Prices_MTM!A5849</f>
        <v>46014</v>
      </c>
      <c r="B5616" s="43" t="n">
        <f aca="false">Prices_MTM!I5849</f>
        <v>-37000.0000000005</v>
      </c>
      <c r="C5616" s="43" t="n">
        <f aca="false">-PERCENTILE(Prices_MTM!I5599:I5848,1-Inputs!$B$8)</f>
        <v>112050</v>
      </c>
      <c r="D5616" s="43" t="n">
        <f aca="false">NORMSINV(Inputs!$B$8)*STDEV(Prices_MTM!I5599:I5848)</f>
        <v>122169.60045782</v>
      </c>
      <c r="E5616" s="43" t="n">
        <f aca="false">-PERCENTILE(Prices_MTM!I5599:I5848,1-Inputs!$B$9)</f>
        <v>214370</v>
      </c>
      <c r="F5616" s="43" t="n">
        <f aca="false">NORMSINV(Inputs!$B$9)*STDEV(Prices_MTM!I5599:I5848)</f>
        <v>172786.797342092</v>
      </c>
      <c r="G5616" s="52" t="n">
        <f aca="false">IF(-B5616&gt;C5616,1,0)</f>
        <v>0</v>
      </c>
      <c r="H5616" s="52" t="n">
        <f aca="false">IF(-B5616&gt;D5616,1,0)</f>
        <v>0</v>
      </c>
      <c r="I5616" s="52" t="n">
        <f aca="false">IF(-B5616&gt;E5616,1,0)</f>
        <v>0</v>
      </c>
      <c r="J5616" s="52" t="n">
        <f aca="false">IF(-B5616&gt;F5616,1,0)</f>
        <v>0</v>
      </c>
    </row>
    <row r="5617" customFormat="false" ht="15" hidden="false" customHeight="false" outlineLevel="0" collapsed="false">
      <c r="A5617" s="51" t="n">
        <f aca="false">Prices_MTM!A5850</f>
        <v>46015</v>
      </c>
      <c r="B5617" s="43" t="n">
        <f aca="false">Prices_MTM!I5850</f>
        <v>17000.0000000002</v>
      </c>
      <c r="C5617" s="43" t="n">
        <f aca="false">-PERCENTILE(Prices_MTM!I5600:I5849,1-Inputs!$B$8)</f>
        <v>112050</v>
      </c>
      <c r="D5617" s="43" t="n">
        <f aca="false">NORMSINV(Inputs!$B$8)*STDEV(Prices_MTM!I5600:I5849)</f>
        <v>122043.685395117</v>
      </c>
      <c r="E5617" s="43" t="n">
        <f aca="false">-PERCENTILE(Prices_MTM!I5600:I5849,1-Inputs!$B$9)</f>
        <v>214370</v>
      </c>
      <c r="F5617" s="43" t="n">
        <f aca="false">NORMSINV(Inputs!$B$9)*STDEV(Prices_MTM!I5600:I5849)</f>
        <v>172608.71326602</v>
      </c>
      <c r="G5617" s="52" t="n">
        <f aca="false">IF(-B5617&gt;C5617,1,0)</f>
        <v>0</v>
      </c>
      <c r="H5617" s="52" t="n">
        <f aca="false">IF(-B5617&gt;D5617,1,0)</f>
        <v>0</v>
      </c>
      <c r="I5617" s="52" t="n">
        <f aca="false">IF(-B5617&gt;E5617,1,0)</f>
        <v>0</v>
      </c>
      <c r="J5617" s="52" t="n">
        <f aca="false">IF(-B5617&gt;F5617,1,0)</f>
        <v>0</v>
      </c>
    </row>
    <row r="5618" customFormat="false" ht="15" hidden="false" customHeight="false" outlineLevel="0" collapsed="false">
      <c r="A5618" s="51" t="n">
        <f aca="false">Prices_MTM!A5851</f>
        <v>46020</v>
      </c>
      <c r="B5618" s="43" t="n">
        <f aca="false">Prices_MTM!I5851</f>
        <v>-52999.9999999998</v>
      </c>
      <c r="C5618" s="43" t="n">
        <f aca="false">-PERCENTILE(Prices_MTM!I5601:I5850,1-Inputs!$B$8)</f>
        <v>112050</v>
      </c>
      <c r="D5618" s="43" t="n">
        <f aca="false">NORMSINV(Inputs!$B$8)*STDEV(Prices_MTM!I5601:I5850)</f>
        <v>122045.848243585</v>
      </c>
      <c r="E5618" s="43" t="n">
        <f aca="false">-PERCENTILE(Prices_MTM!I5601:I5850,1-Inputs!$B$9)</f>
        <v>214370</v>
      </c>
      <c r="F5618" s="43" t="n">
        <f aca="false">NORMSINV(Inputs!$B$9)*STDEV(Prices_MTM!I5601:I5850)</f>
        <v>172611.772223883</v>
      </c>
      <c r="G5618" s="52" t="n">
        <f aca="false">IF(-B5618&gt;C5618,1,0)</f>
        <v>0</v>
      </c>
      <c r="H5618" s="52" t="n">
        <f aca="false">IF(-B5618&gt;D5618,1,0)</f>
        <v>0</v>
      </c>
      <c r="I5618" s="52" t="n">
        <f aca="false">IF(-B5618&gt;E5618,1,0)</f>
        <v>0</v>
      </c>
      <c r="J5618" s="52" t="n">
        <f aca="false">IF(-B5618&gt;F5618,1,0)</f>
        <v>0</v>
      </c>
    </row>
    <row r="5619" customFormat="false" ht="15" hidden="false" customHeight="false" outlineLevel="0" collapsed="false">
      <c r="A5619" s="51" t="n">
        <f aca="false">Prices_MTM!A5852</f>
        <v>46021</v>
      </c>
      <c r="B5619" s="43" t="n">
        <f aca="false">Prices_MTM!I5852</f>
        <v>30000.0000000001</v>
      </c>
      <c r="C5619" s="43" t="n">
        <f aca="false">-PERCENTILE(Prices_MTM!I5602:I5851,1-Inputs!$B$8)</f>
        <v>112050</v>
      </c>
      <c r="D5619" s="43" t="n">
        <f aca="false">NORMSINV(Inputs!$B$8)*STDEV(Prices_MTM!I5602:I5851)</f>
        <v>122151.08516656</v>
      </c>
      <c r="E5619" s="43" t="n">
        <f aca="false">-PERCENTILE(Prices_MTM!I5602:I5851,1-Inputs!$B$9)</f>
        <v>214370</v>
      </c>
      <c r="F5619" s="43" t="n">
        <f aca="false">NORMSINV(Inputs!$B$9)*STDEV(Prices_MTM!I5602:I5851)</f>
        <v>172760.610812328</v>
      </c>
      <c r="G5619" s="52" t="n">
        <f aca="false">IF(-B5619&gt;C5619,1,0)</f>
        <v>0</v>
      </c>
      <c r="H5619" s="52" t="n">
        <f aca="false">IF(-B5619&gt;D5619,1,0)</f>
        <v>0</v>
      </c>
      <c r="I5619" s="52" t="n">
        <f aca="false">IF(-B5619&gt;E5619,1,0)</f>
        <v>0</v>
      </c>
      <c r="J5619" s="52" t="n">
        <f aca="false">IF(-B5619&gt;F5619,1,0)</f>
        <v>0</v>
      </c>
    </row>
    <row r="5620" customFormat="false" ht="15" hidden="false" customHeight="false" outlineLevel="0" collapsed="false">
      <c r="A5620" s="51" t="n">
        <f aca="false">Prices_MTM!A5853</f>
        <v>46022</v>
      </c>
      <c r="B5620" s="43" t="n">
        <f aca="false">Prices_MTM!I5853</f>
        <v>-5500.00000000033</v>
      </c>
      <c r="C5620" s="43" t="n">
        <f aca="false">-PERCENTILE(Prices_MTM!I5603:I5852,1-Inputs!$B$8)</f>
        <v>112050</v>
      </c>
      <c r="D5620" s="43" t="n">
        <f aca="false">NORMSINV(Inputs!$B$8)*STDEV(Prices_MTM!I5603:I5852)</f>
        <v>122183.620034443</v>
      </c>
      <c r="E5620" s="43" t="n">
        <f aca="false">-PERCENTILE(Prices_MTM!I5603:I5852,1-Inputs!$B$9)</f>
        <v>214370</v>
      </c>
      <c r="F5620" s="43" t="n">
        <f aca="false">NORMSINV(Inputs!$B$9)*STDEV(Prices_MTM!I5603:I5852)</f>
        <v>172806.625496852</v>
      </c>
      <c r="G5620" s="52" t="n">
        <f aca="false">IF(-B5620&gt;C5620,1,0)</f>
        <v>0</v>
      </c>
      <c r="H5620" s="52" t="n">
        <f aca="false">IF(-B5620&gt;D5620,1,0)</f>
        <v>0</v>
      </c>
      <c r="I5620" s="52" t="n">
        <f aca="false">IF(-B5620&gt;E5620,1,0)</f>
        <v>0</v>
      </c>
      <c r="J5620" s="52" t="n">
        <f aca="false">IF(-B5620&gt;F5620,1,0)</f>
        <v>0</v>
      </c>
    </row>
    <row r="5621" customFormat="false" ht="15" hidden="false" customHeight="false" outlineLevel="0" collapsed="false">
      <c r="A5621" s="51" t="n">
        <f aca="false">Prices_MTM!A5854</f>
        <v>46024</v>
      </c>
      <c r="B5621" s="43" t="n">
        <f aca="false">Prices_MTM!I5854</f>
        <v>-36499.9999999995</v>
      </c>
      <c r="C5621" s="43" t="n">
        <f aca="false">-PERCENTILE(Prices_MTM!I5604:I5853,1-Inputs!$B$8)</f>
        <v>112050</v>
      </c>
      <c r="D5621" s="43" t="n">
        <f aca="false">NORMSINV(Inputs!$B$8)*STDEV(Prices_MTM!I5604:I5853)</f>
        <v>122153.215558781</v>
      </c>
      <c r="E5621" s="43" t="n">
        <f aca="false">-PERCENTILE(Prices_MTM!I5604:I5853,1-Inputs!$B$9)</f>
        <v>214370</v>
      </c>
      <c r="F5621" s="43" t="n">
        <f aca="false">NORMSINV(Inputs!$B$9)*STDEV(Prices_MTM!I5604:I5853)</f>
        <v>172763.6238667</v>
      </c>
      <c r="G5621" s="52" t="n">
        <f aca="false">IF(-B5621&gt;C5621,1,0)</f>
        <v>0</v>
      </c>
      <c r="H5621" s="52" t="n">
        <f aca="false">IF(-B5621&gt;D5621,1,0)</f>
        <v>0</v>
      </c>
      <c r="I5621" s="52" t="n">
        <f aca="false">IF(-B5621&gt;E5621,1,0)</f>
        <v>0</v>
      </c>
      <c r="J5621" s="52" t="n">
        <f aca="false">IF(-B5621&gt;F5621,1,0)</f>
        <v>0</v>
      </c>
    </row>
    <row r="5622" customFormat="false" ht="15" hidden="false" customHeight="false" outlineLevel="0" collapsed="false">
      <c r="A5622" s="51" t="n">
        <f aca="false">Prices_MTM!A5855</f>
        <v>46027</v>
      </c>
      <c r="B5622" s="43" t="n">
        <f aca="false">Prices_MTM!I5855</f>
        <v>37999.9999999999</v>
      </c>
      <c r="C5622" s="43" t="n">
        <f aca="false">-PERCENTILE(Prices_MTM!I5605:I5854,1-Inputs!$B$8)</f>
        <v>112050</v>
      </c>
      <c r="D5622" s="43" t="n">
        <f aca="false">NORMSINV(Inputs!$B$8)*STDEV(Prices_MTM!I5605:I5854)</f>
        <v>122200.936969542</v>
      </c>
      <c r="E5622" s="43" t="n">
        <f aca="false">-PERCENTILE(Prices_MTM!I5605:I5854,1-Inputs!$B$9)</f>
        <v>214370</v>
      </c>
      <c r="F5622" s="43" t="n">
        <f aca="false">NORMSINV(Inputs!$B$9)*STDEV(Prices_MTM!I5605:I5854)</f>
        <v>172831.117168628</v>
      </c>
      <c r="G5622" s="52" t="n">
        <f aca="false">IF(-B5622&gt;C5622,1,0)</f>
        <v>0</v>
      </c>
      <c r="H5622" s="52" t="n">
        <f aca="false">IF(-B5622&gt;D5622,1,0)</f>
        <v>0</v>
      </c>
      <c r="I5622" s="52" t="n">
        <f aca="false">IF(-B5622&gt;E5622,1,0)</f>
        <v>0</v>
      </c>
      <c r="J5622" s="52" t="n">
        <f aca="false">IF(-B5622&gt;F5622,1,0)</f>
        <v>0</v>
      </c>
    </row>
    <row r="5623" customFormat="false" ht="15" hidden="false" customHeight="false" outlineLevel="0" collapsed="false">
      <c r="A5623" s="51" t="n">
        <f aca="false">Prices_MTM!A5856</f>
        <v>46028</v>
      </c>
      <c r="B5623" s="43" t="n">
        <f aca="false">Prices_MTM!I5856</f>
        <v>-68000.0000000003</v>
      </c>
      <c r="C5623" s="43" t="n">
        <f aca="false">-PERCENTILE(Prices_MTM!I5606:I5855,1-Inputs!$B$8)</f>
        <v>112050</v>
      </c>
      <c r="D5623" s="43" t="n">
        <f aca="false">NORMSINV(Inputs!$B$8)*STDEV(Prices_MTM!I5606:I5855)</f>
        <v>122219.51756437</v>
      </c>
      <c r="E5623" s="43" t="n">
        <f aca="false">-PERCENTILE(Prices_MTM!I5606:I5855,1-Inputs!$B$9)</f>
        <v>214370</v>
      </c>
      <c r="F5623" s="43" t="n">
        <f aca="false">NORMSINV(Inputs!$B$9)*STDEV(Prices_MTM!I5606:I5855)</f>
        <v>172857.396058474</v>
      </c>
      <c r="G5623" s="52" t="n">
        <f aca="false">IF(-B5623&gt;C5623,1,0)</f>
        <v>0</v>
      </c>
      <c r="H5623" s="52" t="n">
        <f aca="false">IF(-B5623&gt;D5623,1,0)</f>
        <v>0</v>
      </c>
      <c r="I5623" s="52" t="n">
        <f aca="false">IF(-B5623&gt;E5623,1,0)</f>
        <v>0</v>
      </c>
      <c r="J5623" s="52" t="n">
        <f aca="false">IF(-B5623&gt;F5623,1,0)</f>
        <v>0</v>
      </c>
    </row>
    <row r="5624" customFormat="false" ht="15" hidden="false" customHeight="false" outlineLevel="0" collapsed="false">
      <c r="A5624" s="51" t="n">
        <f aca="false">Prices_MTM!A5857</f>
        <v>46029</v>
      </c>
      <c r="B5624" s="43" t="n">
        <f aca="false">Prices_MTM!I5857</f>
        <v>-44999.9999999999</v>
      </c>
      <c r="C5624" s="43" t="n">
        <f aca="false">-PERCENTILE(Prices_MTM!I5607:I5856,1-Inputs!$B$8)</f>
        <v>112050</v>
      </c>
      <c r="D5624" s="43" t="n">
        <f aca="false">NORMSINV(Inputs!$B$8)*STDEV(Prices_MTM!I5607:I5856)</f>
        <v>122183.143153101</v>
      </c>
      <c r="E5624" s="43" t="n">
        <f aca="false">-PERCENTILE(Prices_MTM!I5607:I5856,1-Inputs!$B$9)</f>
        <v>214370</v>
      </c>
      <c r="F5624" s="43" t="n">
        <f aca="false">NORMSINV(Inputs!$B$9)*STDEV(Prices_MTM!I5607:I5856)</f>
        <v>172805.951034469</v>
      </c>
      <c r="G5624" s="52" t="n">
        <f aca="false">IF(-B5624&gt;C5624,1,0)</f>
        <v>0</v>
      </c>
      <c r="H5624" s="52" t="n">
        <f aca="false">IF(-B5624&gt;D5624,1,0)</f>
        <v>0</v>
      </c>
      <c r="I5624" s="52" t="n">
        <f aca="false">IF(-B5624&gt;E5624,1,0)</f>
        <v>0</v>
      </c>
      <c r="J5624" s="52" t="n">
        <f aca="false">IF(-B5624&gt;F5624,1,0)</f>
        <v>0</v>
      </c>
    </row>
    <row r="5625" customFormat="false" ht="15" hidden="false" customHeight="false" outlineLevel="0" collapsed="false">
      <c r="A5625" s="51" t="n">
        <f aca="false">Prices_MTM!A5858</f>
        <v>46030</v>
      </c>
      <c r="B5625" s="43" t="n">
        <f aca="false">Prices_MTM!I5858</f>
        <v>60000.0000000001</v>
      </c>
      <c r="C5625" s="43" t="n">
        <f aca="false">-PERCENTILE(Prices_MTM!I5608:I5857,1-Inputs!$B$8)</f>
        <v>112050</v>
      </c>
      <c r="D5625" s="43" t="n">
        <f aca="false">NORMSINV(Inputs!$B$8)*STDEV(Prices_MTM!I5608:I5857)</f>
        <v>122217.470519755</v>
      </c>
      <c r="E5625" s="43" t="n">
        <f aca="false">-PERCENTILE(Prices_MTM!I5608:I5857,1-Inputs!$B$9)</f>
        <v>214370</v>
      </c>
      <c r="F5625" s="43" t="n">
        <f aca="false">NORMSINV(Inputs!$B$9)*STDEV(Prices_MTM!I5608:I5857)</f>
        <v>172854.500884211</v>
      </c>
      <c r="G5625" s="52" t="n">
        <f aca="false">IF(-B5625&gt;C5625,1,0)</f>
        <v>0</v>
      </c>
      <c r="H5625" s="52" t="n">
        <f aca="false">IF(-B5625&gt;D5625,1,0)</f>
        <v>0</v>
      </c>
      <c r="I5625" s="52" t="n">
        <f aca="false">IF(-B5625&gt;E5625,1,0)</f>
        <v>0</v>
      </c>
      <c r="J5625" s="52" t="n">
        <f aca="false">IF(-B5625&gt;F5625,1,0)</f>
        <v>0</v>
      </c>
    </row>
    <row r="5626" customFormat="false" ht="15" hidden="false" customHeight="false" outlineLevel="0" collapsed="false">
      <c r="A5626" s="51" t="n">
        <f aca="false">Prices_MTM!A5859</f>
        <v>46031</v>
      </c>
      <c r="B5626" s="43" t="n">
        <f aca="false">Prices_MTM!I5859</f>
        <v>33500.0000000001</v>
      </c>
      <c r="C5626" s="43" t="n">
        <f aca="false">-PERCENTILE(Prices_MTM!I5609:I5858,1-Inputs!$B$8)</f>
        <v>112050</v>
      </c>
      <c r="D5626" s="43" t="n">
        <f aca="false">NORMSINV(Inputs!$B$8)*STDEV(Prices_MTM!I5609:I5858)</f>
        <v>122368.812134314</v>
      </c>
      <c r="E5626" s="43" t="n">
        <f aca="false">-PERCENTILE(Prices_MTM!I5609:I5858,1-Inputs!$B$9)</f>
        <v>214370</v>
      </c>
      <c r="F5626" s="43" t="n">
        <f aca="false">NORMSINV(Inputs!$B$9)*STDEV(Prices_MTM!I5609:I5858)</f>
        <v>173068.546217798</v>
      </c>
      <c r="G5626" s="52" t="n">
        <f aca="false">IF(-B5626&gt;C5626,1,0)</f>
        <v>0</v>
      </c>
      <c r="H5626" s="52" t="n">
        <f aca="false">IF(-B5626&gt;D5626,1,0)</f>
        <v>0</v>
      </c>
      <c r="I5626" s="52" t="n">
        <f aca="false">IF(-B5626&gt;E5626,1,0)</f>
        <v>0</v>
      </c>
      <c r="J5626" s="52" t="n">
        <f aca="false">IF(-B5626&gt;F5626,1,0)</f>
        <v>0</v>
      </c>
    </row>
    <row r="5627" customFormat="false" ht="15" hidden="false" customHeight="false" outlineLevel="0" collapsed="false">
      <c r="A5627" s="51" t="n">
        <f aca="false">Prices_MTM!A5860</f>
        <v>46034</v>
      </c>
      <c r="B5627" s="43" t="n">
        <f aca="false">Prices_MTM!I5860</f>
        <v>28499.9999999997</v>
      </c>
      <c r="C5627" s="43" t="n">
        <f aca="false">-PERCENTILE(Prices_MTM!I5610:I5859,1-Inputs!$B$8)</f>
        <v>112050</v>
      </c>
      <c r="D5627" s="43" t="n">
        <f aca="false">NORMSINV(Inputs!$B$8)*STDEV(Prices_MTM!I5610:I5859)</f>
        <v>122282.851967224</v>
      </c>
      <c r="E5627" s="43" t="n">
        <f aca="false">-PERCENTILE(Prices_MTM!I5610:I5859,1-Inputs!$B$9)</f>
        <v>214370</v>
      </c>
      <c r="F5627" s="43" t="n">
        <f aca="false">NORMSINV(Inputs!$B$9)*STDEV(Prices_MTM!I5610:I5859)</f>
        <v>172946.971113068</v>
      </c>
      <c r="G5627" s="52" t="n">
        <f aca="false">IF(-B5627&gt;C5627,1,0)</f>
        <v>0</v>
      </c>
      <c r="H5627" s="52" t="n">
        <f aca="false">IF(-B5627&gt;D5627,1,0)</f>
        <v>0</v>
      </c>
      <c r="I5627" s="52" t="n">
        <f aca="false">IF(-B5627&gt;E5627,1,0)</f>
        <v>0</v>
      </c>
      <c r="J5627" s="52" t="n">
        <f aca="false">IF(-B5627&gt;F5627,1,0)</f>
        <v>0</v>
      </c>
    </row>
    <row r="5628" customFormat="false" ht="15" hidden="false" customHeight="false" outlineLevel="0" collapsed="false">
      <c r="A5628" s="51" t="n">
        <f aca="false">Prices_MTM!A5861</f>
        <v>46035</v>
      </c>
      <c r="B5628" s="43" t="n">
        <f aca="false">Prices_MTM!I5861</f>
        <v>37000.0000000005</v>
      </c>
      <c r="C5628" s="43" t="n">
        <f aca="false">-PERCENTILE(Prices_MTM!I5611:I5860,1-Inputs!$B$8)</f>
        <v>112050</v>
      </c>
      <c r="D5628" s="43" t="n">
        <f aca="false">NORMSINV(Inputs!$B$8)*STDEV(Prices_MTM!I5611:I5860)</f>
        <v>122165.532322374</v>
      </c>
      <c r="E5628" s="43" t="n">
        <f aca="false">-PERCENTILE(Prices_MTM!I5611:I5860,1-Inputs!$B$9)</f>
        <v>214370</v>
      </c>
      <c r="F5628" s="43" t="n">
        <f aca="false">NORMSINV(Inputs!$B$9)*STDEV(Prices_MTM!I5611:I5860)</f>
        <v>172781.043700497</v>
      </c>
      <c r="G5628" s="52" t="n">
        <f aca="false">IF(-B5628&gt;C5628,1,0)</f>
        <v>0</v>
      </c>
      <c r="H5628" s="52" t="n">
        <f aca="false">IF(-B5628&gt;D5628,1,0)</f>
        <v>0</v>
      </c>
      <c r="I5628" s="52" t="n">
        <f aca="false">IF(-B5628&gt;E5628,1,0)</f>
        <v>0</v>
      </c>
      <c r="J5628" s="52" t="n">
        <f aca="false">IF(-B5628&gt;F5628,1,0)</f>
        <v>0</v>
      </c>
    </row>
    <row r="5629" customFormat="false" ht="15" hidden="false" customHeight="false" outlineLevel="0" collapsed="false">
      <c r="A5629" s="51" t="n">
        <f aca="false">Prices_MTM!A5862</f>
        <v>46036</v>
      </c>
      <c r="B5629" s="43" t="n">
        <f aca="false">Prices_MTM!I5862</f>
        <v>34499.9999999999</v>
      </c>
      <c r="C5629" s="43" t="n">
        <f aca="false">-PERCENTILE(Prices_MTM!I5612:I5861,1-Inputs!$B$8)</f>
        <v>112050</v>
      </c>
      <c r="D5629" s="43" t="n">
        <f aca="false">NORMSINV(Inputs!$B$8)*STDEV(Prices_MTM!I5612:I5861)</f>
        <v>122080.754602822</v>
      </c>
      <c r="E5629" s="43" t="n">
        <f aca="false">-PERCENTILE(Prices_MTM!I5612:I5861,1-Inputs!$B$9)</f>
        <v>214370</v>
      </c>
      <c r="F5629" s="43" t="n">
        <f aca="false">NORMSINV(Inputs!$B$9)*STDEV(Prices_MTM!I5612:I5861)</f>
        <v>172661.140953884</v>
      </c>
      <c r="G5629" s="52" t="n">
        <f aca="false">IF(-B5629&gt;C5629,1,0)</f>
        <v>0</v>
      </c>
      <c r="H5629" s="52" t="n">
        <f aca="false">IF(-B5629&gt;D5629,1,0)</f>
        <v>0</v>
      </c>
      <c r="I5629" s="52" t="n">
        <f aca="false">IF(-B5629&gt;E5629,1,0)</f>
        <v>0</v>
      </c>
      <c r="J5629" s="52" t="n">
        <f aca="false">IF(-B5629&gt;F5629,1,0)</f>
        <v>0</v>
      </c>
    </row>
    <row r="5630" customFormat="false" ht="15" hidden="false" customHeight="false" outlineLevel="0" collapsed="false">
      <c r="A5630" s="51" t="n">
        <f aca="false">Prices_MTM!A5863</f>
        <v>46037</v>
      </c>
      <c r="B5630" s="43" t="n">
        <f aca="false">Prices_MTM!I5863</f>
        <v>-135500</v>
      </c>
      <c r="C5630" s="43" t="n">
        <f aca="false">-PERCENTILE(Prices_MTM!I5613:I5862,1-Inputs!$B$8)</f>
        <v>112050</v>
      </c>
      <c r="D5630" s="43" t="n">
        <f aca="false">NORMSINV(Inputs!$B$8)*STDEV(Prices_MTM!I5613:I5862)</f>
        <v>122000.385416684</v>
      </c>
      <c r="E5630" s="43" t="n">
        <f aca="false">-PERCENTILE(Prices_MTM!I5613:I5862,1-Inputs!$B$9)</f>
        <v>214370</v>
      </c>
      <c r="F5630" s="43" t="n">
        <f aca="false">NORMSINV(Inputs!$B$9)*STDEV(Prices_MTM!I5613:I5862)</f>
        <v>172547.47328021</v>
      </c>
      <c r="G5630" s="52" t="n">
        <f aca="false">IF(-B5630&gt;C5630,1,0)</f>
        <v>1</v>
      </c>
      <c r="H5630" s="52" t="n">
        <f aca="false">IF(-B5630&gt;D5630,1,0)</f>
        <v>1</v>
      </c>
      <c r="I5630" s="52" t="n">
        <f aca="false">IF(-B5630&gt;E5630,1,0)</f>
        <v>0</v>
      </c>
      <c r="J5630" s="52" t="n">
        <f aca="false">IF(-B5630&gt;F5630,1,0)</f>
        <v>0</v>
      </c>
    </row>
    <row r="5631" customFormat="false" ht="15" hidden="false" customHeight="false" outlineLevel="0" collapsed="false">
      <c r="A5631" s="51" t="n">
        <f aca="false">Prices_MTM!A5864</f>
        <v>46038</v>
      </c>
      <c r="B5631" s="43" t="n">
        <f aca="false">Prices_MTM!I5864</f>
        <v>-13500.0000000005</v>
      </c>
      <c r="C5631" s="43" t="n">
        <f aca="false">-PERCENTILE(Prices_MTM!I5614:I5863,1-Inputs!$B$8)</f>
        <v>114150</v>
      </c>
      <c r="D5631" s="43" t="n">
        <f aca="false">NORMSINV(Inputs!$B$8)*STDEV(Prices_MTM!I5614:I5863)</f>
        <v>122689.549100419</v>
      </c>
      <c r="E5631" s="43" t="n">
        <f aca="false">-PERCENTILE(Prices_MTM!I5614:I5863,1-Inputs!$B$9)</f>
        <v>214370</v>
      </c>
      <c r="F5631" s="43" t="n">
        <f aca="false">NORMSINV(Inputs!$B$9)*STDEV(Prices_MTM!I5614:I5863)</f>
        <v>173522.170629721</v>
      </c>
      <c r="G5631" s="52" t="n">
        <f aca="false">IF(-B5631&gt;C5631,1,0)</f>
        <v>0</v>
      </c>
      <c r="H5631" s="52" t="n">
        <f aca="false">IF(-B5631&gt;D5631,1,0)</f>
        <v>0</v>
      </c>
      <c r="I5631" s="52" t="n">
        <f aca="false">IF(-B5631&gt;E5631,1,0)</f>
        <v>0</v>
      </c>
      <c r="J5631" s="52" t="n">
        <f aca="false">IF(-B5631&gt;F5631,1,0)</f>
        <v>0</v>
      </c>
    </row>
    <row r="5632" customFormat="false" ht="15" hidden="false" customHeight="false" outlineLevel="0" collapsed="false">
      <c r="A5632" s="51" t="n">
        <f aca="false">Prices_MTM!A5865</f>
        <v>46042</v>
      </c>
      <c r="B5632" s="43" t="n">
        <f aca="false">Prices_MTM!I5865</f>
        <v>54499.9999999995</v>
      </c>
      <c r="C5632" s="43" t="n">
        <f aca="false">-PERCENTILE(Prices_MTM!I5615:I5864,1-Inputs!$B$8)</f>
        <v>114150</v>
      </c>
      <c r="D5632" s="43" t="n">
        <f aca="false">NORMSINV(Inputs!$B$8)*STDEV(Prices_MTM!I5615:I5864)</f>
        <v>122459.920099343</v>
      </c>
      <c r="E5632" s="43" t="n">
        <f aca="false">-PERCENTILE(Prices_MTM!I5615:I5864,1-Inputs!$B$9)</f>
        <v>214370</v>
      </c>
      <c r="F5632" s="43" t="n">
        <f aca="false">NORMSINV(Inputs!$B$9)*STDEV(Prices_MTM!I5615:I5864)</f>
        <v>173197.401951391</v>
      </c>
      <c r="G5632" s="52" t="n">
        <f aca="false">IF(-B5632&gt;C5632,1,0)</f>
        <v>0</v>
      </c>
      <c r="H5632" s="52" t="n">
        <f aca="false">IF(-B5632&gt;D5632,1,0)</f>
        <v>0</v>
      </c>
      <c r="I5632" s="52" t="n">
        <f aca="false">IF(-B5632&gt;E5632,1,0)</f>
        <v>0</v>
      </c>
      <c r="J5632" s="52" t="n">
        <f aca="false">IF(-B5632&gt;F5632,1,0)</f>
        <v>0</v>
      </c>
    </row>
    <row r="5633" customFormat="false" ht="15" hidden="false" customHeight="false" outlineLevel="0" collapsed="false">
      <c r="A5633" s="51" t="n">
        <f aca="false">Prices_MTM!A5866</f>
        <v>46043</v>
      </c>
      <c r="B5633" s="43" t="n">
        <f aca="false">Prices_MTM!I5866</f>
        <v>56000.0000000009</v>
      </c>
      <c r="C5633" s="43" t="n">
        <f aca="false">-PERCENTILE(Prices_MTM!I5616:I5865,1-Inputs!$B$8)</f>
        <v>114150</v>
      </c>
      <c r="D5633" s="43" t="n">
        <f aca="false">NORMSINV(Inputs!$B$8)*STDEV(Prices_MTM!I5616:I5865)</f>
        <v>120593.330575903</v>
      </c>
      <c r="E5633" s="43" t="n">
        <f aca="false">-PERCENTILE(Prices_MTM!I5616:I5865,1-Inputs!$B$9)</f>
        <v>214370</v>
      </c>
      <c r="F5633" s="43" t="n">
        <f aca="false">NORMSINV(Inputs!$B$9)*STDEV(Prices_MTM!I5616:I5865)</f>
        <v>170557.448767465</v>
      </c>
      <c r="G5633" s="52" t="n">
        <f aca="false">IF(-B5633&gt;C5633,1,0)</f>
        <v>0</v>
      </c>
      <c r="H5633" s="52" t="n">
        <f aca="false">IF(-B5633&gt;D5633,1,0)</f>
        <v>0</v>
      </c>
      <c r="I5633" s="52" t="n">
        <f aca="false">IF(-B5633&gt;E5633,1,0)</f>
        <v>0</v>
      </c>
      <c r="J5633" s="52" t="n">
        <f aca="false">IF(-B5633&gt;F5633,1,0)</f>
        <v>0</v>
      </c>
    </row>
    <row r="5634" customFormat="false" ht="15" hidden="false" customHeight="false" outlineLevel="0" collapsed="false">
      <c r="A5634" s="51" t="n">
        <f aca="false">Prices_MTM!A5867</f>
        <v>46044</v>
      </c>
      <c r="B5634" s="43" t="n">
        <f aca="false">Prices_MTM!I5867</f>
        <v>-50999.9999999998</v>
      </c>
      <c r="C5634" s="43" t="n">
        <f aca="false">-PERCENTILE(Prices_MTM!I5617:I5866,1-Inputs!$B$8)</f>
        <v>114150</v>
      </c>
      <c r="D5634" s="43" t="n">
        <f aca="false">NORMSINV(Inputs!$B$8)*STDEV(Prices_MTM!I5617:I5866)</f>
        <v>120409.395241511</v>
      </c>
      <c r="E5634" s="43" t="n">
        <f aca="false">-PERCENTILE(Prices_MTM!I5617:I5866,1-Inputs!$B$9)</f>
        <v>214370</v>
      </c>
      <c r="F5634" s="43" t="n">
        <f aca="false">NORMSINV(Inputs!$B$9)*STDEV(Prices_MTM!I5617:I5866)</f>
        <v>170297.305513918</v>
      </c>
      <c r="G5634" s="52" t="n">
        <f aca="false">IF(-B5634&gt;C5634,1,0)</f>
        <v>0</v>
      </c>
      <c r="H5634" s="52" t="n">
        <f aca="false">IF(-B5634&gt;D5634,1,0)</f>
        <v>0</v>
      </c>
      <c r="I5634" s="52" t="n">
        <f aca="false">IF(-B5634&gt;E5634,1,0)</f>
        <v>0</v>
      </c>
      <c r="J5634" s="52" t="n">
        <f aca="false">IF(-B5634&gt;F5634,1,0)</f>
        <v>0</v>
      </c>
    </row>
    <row r="5635" customFormat="false" ht="15" hidden="false" customHeight="false" outlineLevel="0" collapsed="false">
      <c r="A5635" s="51" t="n">
        <f aca="false">Prices_MTM!A5868</f>
        <v>46045</v>
      </c>
      <c r="B5635" s="43" t="n">
        <f aca="false">Prices_MTM!I5868</f>
        <v>10999.9999999999</v>
      </c>
      <c r="C5635" s="43" t="n">
        <f aca="false">-PERCENTILE(Prices_MTM!I5618:I5867,1-Inputs!$B$8)</f>
        <v>112050</v>
      </c>
      <c r="D5635" s="43" t="n">
        <f aca="false">NORMSINV(Inputs!$B$8)*STDEV(Prices_MTM!I5618:I5867)</f>
        <v>119881.842350587</v>
      </c>
      <c r="E5635" s="43" t="n">
        <f aca="false">-PERCENTILE(Prices_MTM!I5618:I5867,1-Inputs!$B$9)</f>
        <v>214370</v>
      </c>
      <c r="F5635" s="43" t="n">
        <f aca="false">NORMSINV(Inputs!$B$9)*STDEV(Prices_MTM!I5618:I5867)</f>
        <v>169551.177392769</v>
      </c>
      <c r="G5635" s="52" t="n">
        <f aca="false">IF(-B5635&gt;C5635,1,0)</f>
        <v>0</v>
      </c>
      <c r="H5635" s="52" t="n">
        <f aca="false">IF(-B5635&gt;D5635,1,0)</f>
        <v>0</v>
      </c>
      <c r="I5635" s="52" t="n">
        <f aca="false">IF(-B5635&gt;E5635,1,0)</f>
        <v>0</v>
      </c>
      <c r="J5635" s="52" t="n">
        <f aca="false">IF(-B5635&gt;F5635,1,0)</f>
        <v>0</v>
      </c>
    </row>
    <row r="5636" customFormat="false" ht="15" hidden="false" customHeight="false" outlineLevel="0" collapsed="false">
      <c r="A5636" s="51" t="n">
        <f aca="false">Prices_MTM!A5869</f>
        <v>46048</v>
      </c>
      <c r="B5636" s="43" t="n">
        <f aca="false">Prices_MTM!I5869</f>
        <v>-1000.00000000051</v>
      </c>
      <c r="C5636" s="43" t="n">
        <f aca="false">-PERCENTILE(Prices_MTM!I5619:I5868,1-Inputs!$B$8)</f>
        <v>112050</v>
      </c>
      <c r="D5636" s="43" t="n">
        <f aca="false">NORMSINV(Inputs!$B$8)*STDEV(Prices_MTM!I5619:I5868)</f>
        <v>118009.351912791</v>
      </c>
      <c r="E5636" s="43" t="n">
        <f aca="false">-PERCENTILE(Prices_MTM!I5619:I5868,1-Inputs!$B$9)</f>
        <v>214370</v>
      </c>
      <c r="F5636" s="43" t="n">
        <f aca="false">NORMSINV(Inputs!$B$9)*STDEV(Prices_MTM!I5619:I5868)</f>
        <v>166902.87843306</v>
      </c>
      <c r="G5636" s="52" t="n">
        <f aca="false">IF(-B5636&gt;C5636,1,0)</f>
        <v>0</v>
      </c>
      <c r="H5636" s="52" t="n">
        <f aca="false">IF(-B5636&gt;D5636,1,0)</f>
        <v>0</v>
      </c>
      <c r="I5636" s="52" t="n">
        <f aca="false">IF(-B5636&gt;E5636,1,0)</f>
        <v>0</v>
      </c>
      <c r="J5636" s="52" t="n">
        <f aca="false">IF(-B5636&gt;F5636,1,0)</f>
        <v>0</v>
      </c>
    </row>
    <row r="5637" customFormat="false" ht="15" hidden="false" customHeight="false" outlineLevel="0" collapsed="false">
      <c r="A5637" s="51" t="n">
        <f aca="false">Prices_MTM!A5870</f>
        <v>46049</v>
      </c>
      <c r="B5637" s="43" t="n">
        <f aca="false">Prices_MTM!I5870</f>
        <v>28999.9999999999</v>
      </c>
      <c r="C5637" s="43" t="n">
        <f aca="false">-PERCENTILE(Prices_MTM!I5620:I5869,1-Inputs!$B$8)</f>
        <v>112050</v>
      </c>
      <c r="D5637" s="43" t="n">
        <f aca="false">NORMSINV(Inputs!$B$8)*STDEV(Prices_MTM!I5620:I5869)</f>
        <v>117724.403490857</v>
      </c>
      <c r="E5637" s="43" t="n">
        <f aca="false">-PERCENTILE(Prices_MTM!I5620:I5869,1-Inputs!$B$9)</f>
        <v>214370</v>
      </c>
      <c r="F5637" s="43" t="n">
        <f aca="false">NORMSINV(Inputs!$B$9)*STDEV(Prices_MTM!I5620:I5869)</f>
        <v>166499.870442126</v>
      </c>
      <c r="G5637" s="52" t="n">
        <f aca="false">IF(-B5637&gt;C5637,1,0)</f>
        <v>0</v>
      </c>
      <c r="H5637" s="52" t="n">
        <f aca="false">IF(-B5637&gt;D5637,1,0)</f>
        <v>0</v>
      </c>
      <c r="I5637" s="52" t="n">
        <f aca="false">IF(-B5637&gt;E5637,1,0)</f>
        <v>0</v>
      </c>
      <c r="J5637" s="52" t="n">
        <f aca="false">IF(-B5637&gt;F5637,1,0)</f>
        <v>0</v>
      </c>
    </row>
    <row r="5638" customFormat="false" ht="15" hidden="false" customHeight="false" outlineLevel="0" collapsed="false">
      <c r="A5638" s="51" t="n">
        <f aca="false">Prices_MTM!A5871</f>
        <v>46050</v>
      </c>
      <c r="B5638" s="43" t="n">
        <f aca="false">Prices_MTM!I5871</f>
        <v>39999.9999999999</v>
      </c>
      <c r="C5638" s="43" t="n">
        <f aca="false">-PERCENTILE(Prices_MTM!I5621:I5870,1-Inputs!$B$8)</f>
        <v>112050</v>
      </c>
      <c r="D5638" s="43" t="n">
        <f aca="false">NORMSINV(Inputs!$B$8)*STDEV(Prices_MTM!I5621:I5870)</f>
        <v>117254.657792362</v>
      </c>
      <c r="E5638" s="43" t="n">
        <f aca="false">-PERCENTILE(Prices_MTM!I5621:I5870,1-Inputs!$B$9)</f>
        <v>214370</v>
      </c>
      <c r="F5638" s="43" t="n">
        <f aca="false">NORMSINV(Inputs!$B$9)*STDEV(Prices_MTM!I5621:I5870)</f>
        <v>165835.500136387</v>
      </c>
      <c r="G5638" s="52" t="n">
        <f aca="false">IF(-B5638&gt;C5638,1,0)</f>
        <v>0</v>
      </c>
      <c r="H5638" s="52" t="n">
        <f aca="false">IF(-B5638&gt;D5638,1,0)</f>
        <v>0</v>
      </c>
      <c r="I5638" s="52" t="n">
        <f aca="false">IF(-B5638&gt;E5638,1,0)</f>
        <v>0</v>
      </c>
      <c r="J5638" s="52" t="n">
        <f aca="false">IF(-B5638&gt;F5638,1,0)</f>
        <v>0</v>
      </c>
    </row>
    <row r="5639" customFormat="false" ht="15" hidden="false" customHeight="false" outlineLevel="0" collapsed="false">
      <c r="A5639" s="51" t="n">
        <f aca="false">Prices_MTM!A5872</f>
        <v>46051</v>
      </c>
      <c r="B5639" s="43" t="n">
        <f aca="false">Prices_MTM!I5872</f>
        <v>197000</v>
      </c>
      <c r="C5639" s="43" t="n">
        <f aca="false">-PERCENTILE(Prices_MTM!I5622:I5871,1-Inputs!$B$8)</f>
        <v>112050</v>
      </c>
      <c r="D5639" s="43" t="n">
        <f aca="false">NORMSINV(Inputs!$B$8)*STDEV(Prices_MTM!I5622:I5871)</f>
        <v>117225.064051117</v>
      </c>
      <c r="E5639" s="43" t="n">
        <f aca="false">-PERCENTILE(Prices_MTM!I5622:I5871,1-Inputs!$B$9)</f>
        <v>214370</v>
      </c>
      <c r="F5639" s="43" t="n">
        <f aca="false">NORMSINV(Inputs!$B$9)*STDEV(Prices_MTM!I5622:I5871)</f>
        <v>165793.645143395</v>
      </c>
      <c r="G5639" s="52" t="n">
        <f aca="false">IF(-B5639&gt;C5639,1,0)</f>
        <v>0</v>
      </c>
      <c r="H5639" s="52" t="n">
        <f aca="false">IF(-B5639&gt;D5639,1,0)</f>
        <v>0</v>
      </c>
      <c r="I5639" s="52" t="n">
        <f aca="false">IF(-B5639&gt;E5639,1,0)</f>
        <v>0</v>
      </c>
      <c r="J5639" s="52" t="n">
        <f aca="false">IF(-B5639&gt;F5639,1,0)</f>
        <v>0</v>
      </c>
    </row>
    <row r="5640" customFormat="false" ht="15" hidden="false" customHeight="false" outlineLevel="0" collapsed="false">
      <c r="A5640" s="51" t="n">
        <f aca="false">Prices_MTM!A5873</f>
        <v>46052</v>
      </c>
      <c r="B5640" s="43" t="n">
        <f aca="false">Prices_MTM!I5873</f>
        <v>-89499.9999999996</v>
      </c>
      <c r="C5640" s="43" t="n">
        <f aca="false">-PERCENTILE(Prices_MTM!I5623:I5872,1-Inputs!$B$8)</f>
        <v>112050</v>
      </c>
      <c r="D5640" s="43" t="n">
        <f aca="false">NORMSINV(Inputs!$B$8)*STDEV(Prices_MTM!I5623:I5872)</f>
        <v>119011.45959883</v>
      </c>
      <c r="E5640" s="43" t="n">
        <f aca="false">-PERCENTILE(Prices_MTM!I5623:I5872,1-Inputs!$B$9)</f>
        <v>214370</v>
      </c>
      <c r="F5640" s="43" t="n">
        <f aca="false">NORMSINV(Inputs!$B$9)*STDEV(Prices_MTM!I5623:I5872)</f>
        <v>168320.178457073</v>
      </c>
      <c r="G5640" s="52" t="n">
        <f aca="false">IF(-B5640&gt;C5640,1,0)</f>
        <v>0</v>
      </c>
      <c r="H5640" s="52" t="n">
        <f aca="false">IF(-B5640&gt;D5640,1,0)</f>
        <v>0</v>
      </c>
      <c r="I5640" s="52" t="n">
        <f aca="false">IF(-B5640&gt;E5640,1,0)</f>
        <v>0</v>
      </c>
      <c r="J5640" s="52" t="n">
        <f aca="false">IF(-B5640&gt;F5640,1,0)</f>
        <v>0</v>
      </c>
    </row>
    <row r="5641" customFormat="false" ht="15" hidden="false" customHeight="false" outlineLevel="0" collapsed="false">
      <c r="A5641" s="51" t="n">
        <f aca="false">Prices_MTM!A5874</f>
        <v>46055</v>
      </c>
      <c r="B5641" s="43" t="n">
        <f aca="false">Prices_MTM!I5874</f>
        <v>-63499.9999999998</v>
      </c>
      <c r="C5641" s="43" t="n">
        <f aca="false">-PERCENTILE(Prices_MTM!I5624:I5873,1-Inputs!$B$8)</f>
        <v>112050</v>
      </c>
      <c r="D5641" s="43" t="n">
        <f aca="false">NORMSINV(Inputs!$B$8)*STDEV(Prices_MTM!I5624:I5873)</f>
        <v>119290.926120602</v>
      </c>
      <c r="E5641" s="43" t="n">
        <f aca="false">-PERCENTILE(Prices_MTM!I5624:I5873,1-Inputs!$B$9)</f>
        <v>214370</v>
      </c>
      <c r="F5641" s="43" t="n">
        <f aca="false">NORMSINV(Inputs!$B$9)*STDEV(Prices_MTM!I5624:I5873)</f>
        <v>168715.433291994</v>
      </c>
      <c r="G5641" s="52" t="n">
        <f aca="false">IF(-B5641&gt;C5641,1,0)</f>
        <v>0</v>
      </c>
      <c r="H5641" s="52" t="n">
        <f aca="false">IF(-B5641&gt;D5641,1,0)</f>
        <v>0</v>
      </c>
      <c r="I5641" s="52" t="n">
        <f aca="false">IF(-B5641&gt;E5641,1,0)</f>
        <v>0</v>
      </c>
      <c r="J5641" s="52" t="n">
        <f aca="false">IF(-B5641&gt;F5641,1,0)</f>
        <v>0</v>
      </c>
    </row>
    <row r="5642" customFormat="false" ht="15" hidden="false" customHeight="false" outlineLevel="0" collapsed="false">
      <c r="A5642" s="51" t="n">
        <f aca="false">Prices_MTM!A5875</f>
        <v>46056</v>
      </c>
      <c r="B5642" s="43" t="n">
        <f aca="false">Prices_MTM!I5875</f>
        <v>-12500.0000000007</v>
      </c>
      <c r="C5642" s="43" t="n">
        <f aca="false">-PERCENTILE(Prices_MTM!I5625:I5874,1-Inputs!$B$8)</f>
        <v>112050</v>
      </c>
      <c r="D5642" s="43" t="n">
        <f aca="false">NORMSINV(Inputs!$B$8)*STDEV(Prices_MTM!I5625:I5874)</f>
        <v>119454.736745057</v>
      </c>
      <c r="E5642" s="43" t="n">
        <f aca="false">-PERCENTILE(Prices_MTM!I5625:I5874,1-Inputs!$B$9)</f>
        <v>214370</v>
      </c>
      <c r="F5642" s="43" t="n">
        <f aca="false">NORMSINV(Inputs!$B$9)*STDEV(Prices_MTM!I5625:I5874)</f>
        <v>168947.113784229</v>
      </c>
      <c r="G5642" s="52" t="n">
        <f aca="false">IF(-B5642&gt;C5642,1,0)</f>
        <v>0</v>
      </c>
      <c r="H5642" s="52" t="n">
        <f aca="false">IF(-B5642&gt;D5642,1,0)</f>
        <v>0</v>
      </c>
      <c r="I5642" s="52" t="n">
        <f aca="false">IF(-B5642&gt;E5642,1,0)</f>
        <v>0</v>
      </c>
      <c r="J5642" s="52" t="n">
        <f aca="false">IF(-B5642&gt;F5642,1,0)</f>
        <v>0</v>
      </c>
    </row>
    <row r="5643" customFormat="false" ht="15" hidden="false" customHeight="false" outlineLevel="0" collapsed="false">
      <c r="A5643" s="51" t="n">
        <f aca="false">Prices_MTM!A5876</f>
        <v>46057</v>
      </c>
      <c r="B5643" s="43" t="n">
        <f aca="false">Prices_MTM!I5876</f>
        <v>137000</v>
      </c>
      <c r="C5643" s="43" t="n">
        <f aca="false">-PERCENTILE(Prices_MTM!I5626:I5875,1-Inputs!$B$8)</f>
        <v>112050</v>
      </c>
      <c r="D5643" s="43" t="n">
        <f aca="false">NORMSINV(Inputs!$B$8)*STDEV(Prices_MTM!I5626:I5875)</f>
        <v>119219.692631168</v>
      </c>
      <c r="E5643" s="43" t="n">
        <f aca="false">-PERCENTILE(Prices_MTM!I5626:I5875,1-Inputs!$B$9)</f>
        <v>214370</v>
      </c>
      <c r="F5643" s="43" t="n">
        <f aca="false">NORMSINV(Inputs!$B$9)*STDEV(Prices_MTM!I5626:I5875)</f>
        <v>168614.686408508</v>
      </c>
      <c r="G5643" s="52" t="n">
        <f aca="false">IF(-B5643&gt;C5643,1,0)</f>
        <v>0</v>
      </c>
      <c r="H5643" s="52" t="n">
        <f aca="false">IF(-B5643&gt;D5643,1,0)</f>
        <v>0</v>
      </c>
      <c r="I5643" s="52" t="n">
        <f aca="false">IF(-B5643&gt;E5643,1,0)</f>
        <v>0</v>
      </c>
      <c r="J5643" s="52" t="n">
        <f aca="false">IF(-B5643&gt;F5643,1,0)</f>
        <v>0</v>
      </c>
    </row>
    <row r="5644" customFormat="false" ht="15" hidden="false" customHeight="false" outlineLevel="0" collapsed="false">
      <c r="A5644" s="51" t="n">
        <f aca="false">Prices_MTM!A5877</f>
        <v>46058</v>
      </c>
      <c r="B5644" s="43" t="n">
        <f aca="false">Prices_MTM!I5877</f>
        <v>-102000</v>
      </c>
      <c r="C5644" s="43" t="n">
        <f aca="false">-PERCENTILE(Prices_MTM!I5627:I5876,1-Inputs!$B$8)</f>
        <v>112050</v>
      </c>
      <c r="D5644" s="43" t="n">
        <f aca="false">NORMSINV(Inputs!$B$8)*STDEV(Prices_MTM!I5627:I5876)</f>
        <v>120061.51758218</v>
      </c>
      <c r="E5644" s="43" t="n">
        <f aca="false">-PERCENTILE(Prices_MTM!I5627:I5876,1-Inputs!$B$9)</f>
        <v>214370</v>
      </c>
      <c r="F5644" s="43" t="n">
        <f aca="false">NORMSINV(Inputs!$B$9)*STDEV(Prices_MTM!I5627:I5876)</f>
        <v>169805.295501629</v>
      </c>
      <c r="G5644" s="52" t="n">
        <f aca="false">IF(-B5644&gt;C5644,1,0)</f>
        <v>0</v>
      </c>
      <c r="H5644" s="52" t="n">
        <f aca="false">IF(-B5644&gt;D5644,1,0)</f>
        <v>0</v>
      </c>
      <c r="I5644" s="52" t="n">
        <f aca="false">IF(-B5644&gt;E5644,1,0)</f>
        <v>0</v>
      </c>
      <c r="J5644" s="52" t="n">
        <f aca="false">IF(-B5644&gt;F5644,1,0)</f>
        <v>0</v>
      </c>
    </row>
    <row r="5645" customFormat="false" ht="15" hidden="false" customHeight="false" outlineLevel="0" collapsed="false">
      <c r="A5645" s="51" t="n">
        <f aca="false">Prices_MTM!A5878</f>
        <v>46059</v>
      </c>
      <c r="B5645" s="43" t="n">
        <f aca="false">Prices_MTM!I5878</f>
        <v>58000.0000000005</v>
      </c>
      <c r="C5645" s="43" t="n">
        <f aca="false">-PERCENTILE(Prices_MTM!I5628:I5877,1-Inputs!$B$8)</f>
        <v>112050</v>
      </c>
      <c r="D5645" s="43" t="n">
        <f aca="false">NORMSINV(Inputs!$B$8)*STDEV(Prices_MTM!I5628:I5877)</f>
        <v>120293.776462929</v>
      </c>
      <c r="E5645" s="43" t="n">
        <f aca="false">-PERCENTILE(Prices_MTM!I5628:I5877,1-Inputs!$B$9)</f>
        <v>214370</v>
      </c>
      <c r="F5645" s="43" t="n">
        <f aca="false">NORMSINV(Inputs!$B$9)*STDEV(Prices_MTM!I5628:I5877)</f>
        <v>170133.783668968</v>
      </c>
      <c r="G5645" s="52" t="n">
        <f aca="false">IF(-B5645&gt;C5645,1,0)</f>
        <v>0</v>
      </c>
      <c r="H5645" s="52" t="n">
        <f aca="false">IF(-B5645&gt;D5645,1,0)</f>
        <v>0</v>
      </c>
      <c r="I5645" s="52" t="n">
        <f aca="false">IF(-B5645&gt;E5645,1,0)</f>
        <v>0</v>
      </c>
      <c r="J5645" s="52" t="n">
        <f aca="false">IF(-B5645&gt;F5645,1,0)</f>
        <v>0</v>
      </c>
    </row>
    <row r="5646" customFormat="false" ht="15" hidden="false" customHeight="false" outlineLevel="0" collapsed="false">
      <c r="A5646" s="51" t="n">
        <f aca="false">Prices_MTM!A5879</f>
        <v>46062</v>
      </c>
      <c r="B5646" s="43" t="n">
        <f aca="false">Prices_MTM!I5879</f>
        <v>39000.0000000001</v>
      </c>
      <c r="C5646" s="43" t="n">
        <f aca="false">-PERCENTILE(Prices_MTM!I5629:I5878,1-Inputs!$B$8)</f>
        <v>112050</v>
      </c>
      <c r="D5646" s="43" t="n">
        <f aca="false">NORMSINV(Inputs!$B$8)*STDEV(Prices_MTM!I5629:I5878)</f>
        <v>120458.656619797</v>
      </c>
      <c r="E5646" s="43" t="n">
        <f aca="false">-PERCENTILE(Prices_MTM!I5629:I5878,1-Inputs!$B$9)</f>
        <v>214370</v>
      </c>
      <c r="F5646" s="43" t="n">
        <f aca="false">NORMSINV(Inputs!$B$9)*STDEV(Prices_MTM!I5629:I5878)</f>
        <v>170366.976821305</v>
      </c>
      <c r="G5646" s="52" t="n">
        <f aca="false">IF(-B5646&gt;C5646,1,0)</f>
        <v>0</v>
      </c>
      <c r="H5646" s="52" t="n">
        <f aca="false">IF(-B5646&gt;D5646,1,0)</f>
        <v>0</v>
      </c>
      <c r="I5646" s="52" t="n">
        <f aca="false">IF(-B5646&gt;E5646,1,0)</f>
        <v>0</v>
      </c>
      <c r="J5646" s="52" t="n">
        <f aca="false">IF(-B5646&gt;F5646,1,0)</f>
        <v>0</v>
      </c>
    </row>
    <row r="5647" customFormat="false" ht="15" hidden="false" customHeight="false" outlineLevel="0" collapsed="false">
      <c r="A5647" s="51" t="n">
        <f aca="false">Prices_MTM!A5880</f>
        <v>46063</v>
      </c>
      <c r="B5647" s="43" t="n">
        <f aca="false">Prices_MTM!I5880</f>
        <v>-24000.0000000002</v>
      </c>
      <c r="C5647" s="43" t="n">
        <f aca="false">-PERCENTILE(Prices_MTM!I5630:I5879,1-Inputs!$B$8)</f>
        <v>112050</v>
      </c>
      <c r="D5647" s="43" t="n">
        <f aca="false">NORMSINV(Inputs!$B$8)*STDEV(Prices_MTM!I5630:I5879)</f>
        <v>120532.257669743</v>
      </c>
      <c r="E5647" s="43" t="n">
        <f aca="false">-PERCENTILE(Prices_MTM!I5630:I5879,1-Inputs!$B$9)</f>
        <v>214370</v>
      </c>
      <c r="F5647" s="43" t="n">
        <f aca="false">NORMSINV(Inputs!$B$9)*STDEV(Prices_MTM!I5630:I5879)</f>
        <v>170471.072190803</v>
      </c>
      <c r="G5647" s="52" t="n">
        <f aca="false">IF(-B5647&gt;C5647,1,0)</f>
        <v>0</v>
      </c>
      <c r="H5647" s="52" t="n">
        <f aca="false">IF(-B5647&gt;D5647,1,0)</f>
        <v>0</v>
      </c>
      <c r="I5647" s="52" t="n">
        <f aca="false">IF(-B5647&gt;E5647,1,0)</f>
        <v>0</v>
      </c>
      <c r="J5647" s="52" t="n">
        <f aca="false">IF(-B5647&gt;F5647,1,0)</f>
        <v>0</v>
      </c>
    </row>
    <row r="5648" customFormat="false" ht="15" hidden="false" customHeight="false" outlineLevel="0" collapsed="false">
      <c r="A5648" s="51" t="n">
        <f aca="false">Prices_MTM!A5881</f>
        <v>46064</v>
      </c>
      <c r="B5648" s="43" t="n">
        <f aca="false">Prices_MTM!I5881</f>
        <v>34499.9999999999</v>
      </c>
      <c r="C5648" s="43" t="n">
        <f aca="false">-PERCENTILE(Prices_MTM!I5631:I5880,1-Inputs!$B$8)</f>
        <v>112050</v>
      </c>
      <c r="D5648" s="43" t="n">
        <f aca="false">NORMSINV(Inputs!$B$8)*STDEV(Prices_MTM!I5631:I5880)</f>
        <v>120089.183497395</v>
      </c>
      <c r="E5648" s="43" t="n">
        <f aca="false">-PERCENTILE(Prices_MTM!I5631:I5880,1-Inputs!$B$9)</f>
        <v>214370</v>
      </c>
      <c r="F5648" s="43" t="n">
        <f aca="false">NORMSINV(Inputs!$B$9)*STDEV(Prices_MTM!I5631:I5880)</f>
        <v>169844.423933478</v>
      </c>
      <c r="G5648" s="52" t="n">
        <f aca="false">IF(-B5648&gt;C5648,1,0)</f>
        <v>0</v>
      </c>
      <c r="H5648" s="52" t="n">
        <f aca="false">IF(-B5648&gt;D5648,1,0)</f>
        <v>0</v>
      </c>
      <c r="I5648" s="52" t="n">
        <f aca="false">IF(-B5648&gt;E5648,1,0)</f>
        <v>0</v>
      </c>
      <c r="J5648" s="52" t="n">
        <f aca="false">IF(-B5648&gt;F5648,1,0)</f>
        <v>0</v>
      </c>
    </row>
    <row r="5649" customFormat="false" ht="15" hidden="false" customHeight="false" outlineLevel="0" collapsed="false">
      <c r="A5649" s="51" t="n">
        <f aca="false">Prices_MTM!A5882</f>
        <v>46065</v>
      </c>
      <c r="B5649" s="43" t="n">
        <f aca="false">Prices_MTM!I5882</f>
        <v>-85999.9999999999</v>
      </c>
      <c r="C5649" s="43" t="n">
        <f aca="false">-PERCENTILE(Prices_MTM!I5632:I5881,1-Inputs!$B$8)</f>
        <v>112050</v>
      </c>
      <c r="D5649" s="43" t="n">
        <f aca="false">NORMSINV(Inputs!$B$8)*STDEV(Prices_MTM!I5632:I5881)</f>
        <v>120037.675553449</v>
      </c>
      <c r="E5649" s="43" t="n">
        <f aca="false">-PERCENTILE(Prices_MTM!I5632:I5881,1-Inputs!$B$9)</f>
        <v>214370</v>
      </c>
      <c r="F5649" s="43" t="n">
        <f aca="false">NORMSINV(Inputs!$B$9)*STDEV(Prices_MTM!I5632:I5881)</f>
        <v>169771.575265408</v>
      </c>
      <c r="G5649" s="52" t="n">
        <f aca="false">IF(-B5649&gt;C5649,1,0)</f>
        <v>0</v>
      </c>
      <c r="H5649" s="52" t="n">
        <f aca="false">IF(-B5649&gt;D5649,1,0)</f>
        <v>0</v>
      </c>
      <c r="I5649" s="52" t="n">
        <f aca="false">IF(-B5649&gt;E5649,1,0)</f>
        <v>0</v>
      </c>
      <c r="J5649" s="52" t="n">
        <f aca="false">IF(-B5649&gt;F5649,1,0)</f>
        <v>0</v>
      </c>
    </row>
    <row r="5650" customFormat="false" ht="15" hidden="false" customHeight="false" outlineLevel="0" collapsed="false">
      <c r="A5650" s="51" t="n">
        <f aca="false">Prices_MTM!A5883</f>
        <v>46066</v>
      </c>
      <c r="B5650" s="43" t="n">
        <f aca="false">Prices_MTM!I5883</f>
        <v>-10999.9999999999</v>
      </c>
      <c r="C5650" s="43" t="n">
        <f aca="false">-PERCENTILE(Prices_MTM!I5633:I5882,1-Inputs!$B$8)</f>
        <v>112050</v>
      </c>
      <c r="D5650" s="43" t="n">
        <f aca="false">NORMSINV(Inputs!$B$8)*STDEV(Prices_MTM!I5633:I5882)</f>
        <v>120137.958676791</v>
      </c>
      <c r="E5650" s="43" t="n">
        <f aca="false">-PERCENTILE(Prices_MTM!I5633:I5882,1-Inputs!$B$9)</f>
        <v>214370</v>
      </c>
      <c r="F5650" s="43" t="n">
        <f aca="false">NORMSINV(Inputs!$B$9)*STDEV(Prices_MTM!I5633:I5882)</f>
        <v>169913.407600495</v>
      </c>
      <c r="G5650" s="52" t="n">
        <f aca="false">IF(-B5650&gt;C5650,1,0)</f>
        <v>0</v>
      </c>
      <c r="H5650" s="52" t="n">
        <f aca="false">IF(-B5650&gt;D5650,1,0)</f>
        <v>0</v>
      </c>
      <c r="I5650" s="52" t="n">
        <f aca="false">IF(-B5650&gt;E5650,1,0)</f>
        <v>0</v>
      </c>
      <c r="J5650" s="52" t="n">
        <f aca="false">IF(-B5650&gt;F5650,1,0)</f>
        <v>0</v>
      </c>
    </row>
    <row r="5651" customFormat="false" ht="15" hidden="false" customHeight="false" outlineLevel="0" collapsed="false">
      <c r="A5651" s="51" t="n">
        <f aca="false">Prices_MTM!A5884</f>
        <v>46070</v>
      </c>
      <c r="B5651" s="43" t="n">
        <f aca="false">Prices_MTM!I5884</f>
        <v>-42499.9999999997</v>
      </c>
      <c r="C5651" s="43" t="n">
        <f aca="false">-PERCENTILE(Prices_MTM!I5634:I5883,1-Inputs!$B$8)</f>
        <v>112050</v>
      </c>
      <c r="D5651" s="43" t="n">
        <f aca="false">NORMSINV(Inputs!$B$8)*STDEV(Prices_MTM!I5634:I5883)</f>
        <v>120097.348110279</v>
      </c>
      <c r="E5651" s="43" t="n">
        <f aca="false">-PERCENTILE(Prices_MTM!I5634:I5883,1-Inputs!$B$9)</f>
        <v>214370</v>
      </c>
      <c r="F5651" s="43" t="n">
        <f aca="false">NORMSINV(Inputs!$B$9)*STDEV(Prices_MTM!I5634:I5883)</f>
        <v>169855.971301289</v>
      </c>
      <c r="G5651" s="52" t="n">
        <f aca="false">IF(-B5651&gt;C5651,1,0)</f>
        <v>0</v>
      </c>
      <c r="H5651" s="52" t="n">
        <f aca="false">IF(-B5651&gt;D5651,1,0)</f>
        <v>0</v>
      </c>
      <c r="I5651" s="52" t="n">
        <f aca="false">IF(-B5651&gt;E5651,1,0)</f>
        <v>0</v>
      </c>
      <c r="J5651" s="52" t="n">
        <f aca="false">IF(-B5651&gt;F5651,1,0)</f>
        <v>0</v>
      </c>
    </row>
    <row r="5652" customFormat="false" ht="15" hidden="false" customHeight="false" outlineLevel="0" collapsed="false">
      <c r="A5652" s="51" t="n">
        <f aca="false">Prices_MTM!A5885</f>
        <v>46071</v>
      </c>
      <c r="B5652" s="43" t="n">
        <f aca="false">Prices_MTM!I5885</f>
        <v>179499.999999999</v>
      </c>
      <c r="C5652" s="43" t="n">
        <f aca="false">-PERCENTILE(Prices_MTM!I5635:I5884,1-Inputs!$B$8)</f>
        <v>112050</v>
      </c>
      <c r="D5652" s="43" t="n">
        <f aca="false">NORMSINV(Inputs!$B$8)*STDEV(Prices_MTM!I5635:I5884)</f>
        <v>120128.323941236</v>
      </c>
      <c r="E5652" s="43" t="n">
        <f aca="false">-PERCENTILE(Prices_MTM!I5635:I5884,1-Inputs!$B$9)</f>
        <v>214370</v>
      </c>
      <c r="F5652" s="43" t="n">
        <f aca="false">NORMSINV(Inputs!$B$9)*STDEV(Prices_MTM!I5635:I5884)</f>
        <v>169899.781010137</v>
      </c>
      <c r="G5652" s="52" t="n">
        <f aca="false">IF(-B5652&gt;C5652,1,0)</f>
        <v>0</v>
      </c>
      <c r="H5652" s="52" t="n">
        <f aca="false">IF(-B5652&gt;D5652,1,0)</f>
        <v>0</v>
      </c>
      <c r="I5652" s="52" t="n">
        <f aca="false">IF(-B5652&gt;E5652,1,0)</f>
        <v>0</v>
      </c>
      <c r="J5652" s="52" t="n">
        <f aca="false">IF(-B5652&gt;F5652,1,0)</f>
        <v>0</v>
      </c>
    </row>
    <row r="5653" customFormat="false" ht="15" hidden="false" customHeight="false" outlineLevel="0" collapsed="false">
      <c r="A5653" s="51" t="n">
        <f aca="false">Prices_MTM!A5886</f>
        <v>46072</v>
      </c>
      <c r="B5653" s="43" t="n">
        <f aca="false">Prices_MTM!I5886</f>
        <v>63499.9999999998</v>
      </c>
      <c r="C5653" s="43" t="n">
        <f aca="false">-PERCENTILE(Prices_MTM!I5636:I5885,1-Inputs!$B$8)</f>
        <v>112050</v>
      </c>
      <c r="D5653" s="43" t="n">
        <f aca="false">NORMSINV(Inputs!$B$8)*STDEV(Prices_MTM!I5636:I5885)</f>
        <v>121420.334853417</v>
      </c>
      <c r="E5653" s="43" t="n">
        <f aca="false">-PERCENTILE(Prices_MTM!I5636:I5885,1-Inputs!$B$9)</f>
        <v>214370</v>
      </c>
      <c r="F5653" s="43" t="n">
        <f aca="false">NORMSINV(Inputs!$B$9)*STDEV(Prices_MTM!I5636:I5885)</f>
        <v>171727.096699229</v>
      </c>
      <c r="G5653" s="52" t="n">
        <f aca="false">IF(-B5653&gt;C5653,1,0)</f>
        <v>0</v>
      </c>
      <c r="H5653" s="52" t="n">
        <f aca="false">IF(-B5653&gt;D5653,1,0)</f>
        <v>0</v>
      </c>
      <c r="I5653" s="52" t="n">
        <f aca="false">IF(-B5653&gt;E5653,1,0)</f>
        <v>0</v>
      </c>
      <c r="J5653" s="52" t="n">
        <f aca="false">IF(-B5653&gt;F5653,1,0)</f>
        <v>0</v>
      </c>
    </row>
    <row r="5654" customFormat="false" ht="15" hidden="false" customHeight="false" outlineLevel="0" collapsed="false">
      <c r="A5654" s="51" t="n">
        <f aca="false">Prices_MTM!A5887</f>
        <v>46073</v>
      </c>
      <c r="B5654" s="43" t="n">
        <f aca="false">Prices_MTM!I5887</f>
        <v>24000.0000000002</v>
      </c>
      <c r="C5654" s="43" t="n">
        <f aca="false">-PERCENTILE(Prices_MTM!I5637:I5886,1-Inputs!$B$8)</f>
        <v>112050</v>
      </c>
      <c r="D5654" s="43" t="n">
        <f aca="false">NORMSINV(Inputs!$B$8)*STDEV(Prices_MTM!I5637:I5886)</f>
        <v>121584.181982316</v>
      </c>
      <c r="E5654" s="43" t="n">
        <f aca="false">-PERCENTILE(Prices_MTM!I5637:I5886,1-Inputs!$B$9)</f>
        <v>214370</v>
      </c>
      <c r="F5654" s="43" t="n">
        <f aca="false">NORMSINV(Inputs!$B$9)*STDEV(Prices_MTM!I5637:I5886)</f>
        <v>171958.828820396</v>
      </c>
      <c r="G5654" s="52" t="n">
        <f aca="false">IF(-B5654&gt;C5654,1,0)</f>
        <v>0</v>
      </c>
      <c r="H5654" s="52" t="n">
        <f aca="false">IF(-B5654&gt;D5654,1,0)</f>
        <v>0</v>
      </c>
      <c r="I5654" s="52" t="n">
        <f aca="false">IF(-B5654&gt;E5654,1,0)</f>
        <v>0</v>
      </c>
      <c r="J5654" s="52" t="n">
        <f aca="false">IF(-B5654&gt;F5654,1,0)</f>
        <v>0</v>
      </c>
    </row>
    <row r="5655" customFormat="false" ht="15" hidden="false" customHeight="false" outlineLevel="0" collapsed="false">
      <c r="A5655" s="51" t="n">
        <f aca="false">Prices_MTM!A5888</f>
        <v>46076</v>
      </c>
      <c r="B5655" s="43" t="n">
        <f aca="false">Prices_MTM!I5888</f>
        <v>9499.99999999988</v>
      </c>
      <c r="C5655" s="43" t="n">
        <f aca="false">-PERCENTILE(Prices_MTM!I5638:I5887,1-Inputs!$B$8)</f>
        <v>112050</v>
      </c>
      <c r="D5655" s="43" t="n">
        <f aca="false">NORMSINV(Inputs!$B$8)*STDEV(Prices_MTM!I5638:I5887)</f>
        <v>121328.851752352</v>
      </c>
      <c r="E5655" s="43" t="n">
        <f aca="false">-PERCENTILE(Prices_MTM!I5638:I5887,1-Inputs!$B$9)</f>
        <v>214370</v>
      </c>
      <c r="F5655" s="43" t="n">
        <f aca="false">NORMSINV(Inputs!$B$9)*STDEV(Prices_MTM!I5638:I5887)</f>
        <v>171597.710403582</v>
      </c>
      <c r="G5655" s="52" t="n">
        <f aca="false">IF(-B5655&gt;C5655,1,0)</f>
        <v>0</v>
      </c>
      <c r="H5655" s="52" t="n">
        <f aca="false">IF(-B5655&gt;D5655,1,0)</f>
        <v>0</v>
      </c>
      <c r="I5655" s="52" t="n">
        <f aca="false">IF(-B5655&gt;E5655,1,0)</f>
        <v>0</v>
      </c>
      <c r="J5655" s="52" t="n">
        <f aca="false">IF(-B5655&gt;F5655,1,0)</f>
        <v>0</v>
      </c>
    </row>
    <row r="5656" customFormat="false" ht="15" hidden="false" customHeight="false" outlineLevel="0" collapsed="false">
      <c r="A5656" s="51" t="n">
        <f aca="false">Prices_MTM!A5889</f>
        <v>46077</v>
      </c>
      <c r="B5656" s="43" t="n">
        <f aca="false">Prices_MTM!I5889</f>
        <v>-39499.9999999989</v>
      </c>
      <c r="C5656" s="43" t="n">
        <f aca="false">-PERCENTILE(Prices_MTM!I5639:I5888,1-Inputs!$B$8)</f>
        <v>112050</v>
      </c>
      <c r="D5656" s="43" t="n">
        <f aca="false">NORMSINV(Inputs!$B$8)*STDEV(Prices_MTM!I5639:I5888)</f>
        <v>121322.64219023</v>
      </c>
      <c r="E5656" s="43" t="n">
        <f aca="false">-PERCENTILE(Prices_MTM!I5639:I5888,1-Inputs!$B$9)</f>
        <v>214370</v>
      </c>
      <c r="F5656" s="43" t="n">
        <f aca="false">NORMSINV(Inputs!$B$9)*STDEV(Prices_MTM!I5639:I5888)</f>
        <v>171588.928101374</v>
      </c>
      <c r="G5656" s="52" t="n">
        <f aca="false">IF(-B5656&gt;C5656,1,0)</f>
        <v>0</v>
      </c>
      <c r="H5656" s="52" t="n">
        <f aca="false">IF(-B5656&gt;D5656,1,0)</f>
        <v>0</v>
      </c>
      <c r="I5656" s="52" t="n">
        <f aca="false">IF(-B5656&gt;E5656,1,0)</f>
        <v>0</v>
      </c>
      <c r="J5656" s="52" t="n">
        <f aca="false">IF(-B5656&gt;F5656,1,0)</f>
        <v>0</v>
      </c>
    </row>
    <row r="5657" customFormat="false" ht="15" hidden="false" customHeight="false" outlineLevel="0" collapsed="false">
      <c r="A5657" s="51" t="n">
        <f aca="false">Prices_MTM!A5890</f>
        <v>46078</v>
      </c>
      <c r="B5657" s="43" t="n">
        <f aca="false">Prices_MTM!I5890</f>
        <v>-6000.00000000094</v>
      </c>
      <c r="C5657" s="43" t="n">
        <f aca="false">-PERCENTILE(Prices_MTM!I5640:I5889,1-Inputs!$B$8)</f>
        <v>112050</v>
      </c>
      <c r="D5657" s="43" t="n">
        <f aca="false">NORMSINV(Inputs!$B$8)*STDEV(Prices_MTM!I5640:I5889)</f>
        <v>121320.923838201</v>
      </c>
      <c r="E5657" s="43" t="n">
        <f aca="false">-PERCENTILE(Prices_MTM!I5640:I5889,1-Inputs!$B$9)</f>
        <v>214370</v>
      </c>
      <c r="F5657" s="43" t="n">
        <f aca="false">NORMSINV(Inputs!$B$9)*STDEV(Prices_MTM!I5640:I5889)</f>
        <v>171586.497803307</v>
      </c>
      <c r="G5657" s="52" t="n">
        <f aca="false">IF(-B5657&gt;C5657,1,0)</f>
        <v>0</v>
      </c>
      <c r="H5657" s="52" t="n">
        <f aca="false">IF(-B5657&gt;D5657,1,0)</f>
        <v>0</v>
      </c>
      <c r="I5657" s="52" t="n">
        <f aca="false">IF(-B5657&gt;E5657,1,0)</f>
        <v>0</v>
      </c>
      <c r="J5657" s="52" t="n">
        <f aca="false">IF(-B5657&gt;F5657,1,0)</f>
        <v>0</v>
      </c>
    </row>
    <row r="5658" customFormat="false" ht="15" hidden="false" customHeight="false" outlineLevel="0" collapsed="false">
      <c r="A5658" s="51" t="n">
        <f aca="false">Prices_MTM!A5891</f>
        <v>46079</v>
      </c>
      <c r="B5658" s="43" t="n">
        <f aca="false">Prices_MTM!I5891</f>
        <v>-68500.0000000002</v>
      </c>
      <c r="C5658" s="43" t="n">
        <f aca="false">-PERCENTILE(Prices_MTM!I5641:I5890,1-Inputs!$B$8)</f>
        <v>112050</v>
      </c>
      <c r="D5658" s="43" t="n">
        <f aca="false">NORMSINV(Inputs!$B$8)*STDEV(Prices_MTM!I5641:I5890)</f>
        <v>121191.217888987</v>
      </c>
      <c r="E5658" s="43" t="n">
        <f aca="false">-PERCENTILE(Prices_MTM!I5641:I5890,1-Inputs!$B$9)</f>
        <v>214370</v>
      </c>
      <c r="F5658" s="43" t="n">
        <f aca="false">NORMSINV(Inputs!$B$9)*STDEV(Prices_MTM!I5641:I5890)</f>
        <v>171403.0522041</v>
      </c>
      <c r="G5658" s="52" t="n">
        <f aca="false">IF(-B5658&gt;C5658,1,0)</f>
        <v>0</v>
      </c>
      <c r="H5658" s="52" t="n">
        <f aca="false">IF(-B5658&gt;D5658,1,0)</f>
        <v>0</v>
      </c>
      <c r="I5658" s="52" t="n">
        <f aca="false">IF(-B5658&gt;E5658,1,0)</f>
        <v>0</v>
      </c>
      <c r="J5658" s="52" t="n">
        <f aca="false">IF(-B5658&gt;F5658,1,0)</f>
        <v>0</v>
      </c>
    </row>
    <row r="5659" customFormat="false" ht="15" hidden="false" customHeight="false" outlineLevel="0" collapsed="false">
      <c r="A5659" s="51" t="n">
        <f aca="false">Prices_MTM!A5892</f>
        <v>46080</v>
      </c>
      <c r="B5659" s="43" t="n">
        <f aca="false">Prices_MTM!I5892</f>
        <v>203000</v>
      </c>
      <c r="C5659" s="43" t="n">
        <f aca="false">-PERCENTILE(Prices_MTM!I5642:I5891,1-Inputs!$B$8)</f>
        <v>112050</v>
      </c>
      <c r="D5659" s="43" t="n">
        <f aca="false">NORMSINV(Inputs!$B$8)*STDEV(Prices_MTM!I5642:I5891)</f>
        <v>121300.303327519</v>
      </c>
      <c r="E5659" s="43" t="n">
        <f aca="false">-PERCENTILE(Prices_MTM!I5642:I5891,1-Inputs!$B$9)</f>
        <v>214370</v>
      </c>
      <c r="F5659" s="43" t="n">
        <f aca="false">NORMSINV(Inputs!$B$9)*STDEV(Prices_MTM!I5642:I5891)</f>
        <v>171557.333821539</v>
      </c>
      <c r="G5659" s="52" t="n">
        <f aca="false">IF(-B5659&gt;C5659,1,0)</f>
        <v>0</v>
      </c>
      <c r="H5659" s="52" t="n">
        <f aca="false">IF(-B5659&gt;D5659,1,0)</f>
        <v>0</v>
      </c>
      <c r="I5659" s="52" t="n">
        <f aca="false">IF(-B5659&gt;E5659,1,0)</f>
        <v>0</v>
      </c>
      <c r="J5659" s="52" t="n">
        <f aca="false">IF(-B5659&gt;F5659,1,0)</f>
        <v>0</v>
      </c>
    </row>
    <row r="5660" customFormat="false" ht="15" hidden="false" customHeight="false" outlineLevel="0" collapsed="false">
      <c r="A5660" s="51" t="n">
        <f aca="false">Prices_MTM!A5893</f>
        <v>46083</v>
      </c>
      <c r="B5660" s="43" t="n">
        <f aca="false">Prices_MTM!I5893</f>
        <v>121000</v>
      </c>
      <c r="C5660" s="43" t="n">
        <f aca="false">-PERCENTILE(Prices_MTM!I5643:I5892,1-Inputs!$B$8)</f>
        <v>112050</v>
      </c>
      <c r="D5660" s="43" t="n">
        <f aca="false">NORMSINV(Inputs!$B$8)*STDEV(Prices_MTM!I5643:I5892)</f>
        <v>123161.744367147</v>
      </c>
      <c r="E5660" s="43" t="n">
        <f aca="false">-PERCENTILE(Prices_MTM!I5643:I5892,1-Inputs!$B$9)</f>
        <v>214370</v>
      </c>
      <c r="F5660" s="43" t="n">
        <f aca="false">NORMSINV(Inputs!$B$9)*STDEV(Prices_MTM!I5643:I5892)</f>
        <v>174190.005406558</v>
      </c>
      <c r="G5660" s="52" t="n">
        <f aca="false">IF(-B5660&gt;C5660,1,0)</f>
        <v>0</v>
      </c>
      <c r="H5660" s="52" t="n">
        <f aca="false">IF(-B5660&gt;D5660,1,0)</f>
        <v>0</v>
      </c>
      <c r="I5660" s="52" t="n">
        <f aca="false">IF(-B5660&gt;E5660,1,0)</f>
        <v>0</v>
      </c>
      <c r="J5660" s="52" t="n">
        <f aca="false">IF(-B5660&gt;F5660,1,0)</f>
        <v>0</v>
      </c>
    </row>
    <row r="5661" customFormat="false" ht="15" hidden="false" customHeight="false" outlineLevel="0" collapsed="false">
      <c r="A5661" s="51" t="n">
        <f aca="false">Prices_MTM!A5894</f>
        <v>46084</v>
      </c>
      <c r="B5661" s="43" t="n">
        <f aca="false">Prices_MTM!I5894</f>
        <v>33000.0000000006</v>
      </c>
      <c r="C5661" s="43" t="n">
        <f aca="false">-PERCENTILE(Prices_MTM!I5644:I5893,1-Inputs!$B$8)</f>
        <v>110600</v>
      </c>
      <c r="D5661" s="43" t="n">
        <f aca="false">NORMSINV(Inputs!$B$8)*STDEV(Prices_MTM!I5644:I5893)</f>
        <v>123265.215664306</v>
      </c>
      <c r="E5661" s="43" t="n">
        <f aca="false">-PERCENTILE(Prices_MTM!I5644:I5893,1-Inputs!$B$9)</f>
        <v>214370</v>
      </c>
      <c r="F5661" s="43" t="n">
        <f aca="false">NORMSINV(Inputs!$B$9)*STDEV(Prices_MTM!I5644:I5893)</f>
        <v>174336.346836717</v>
      </c>
      <c r="G5661" s="52" t="n">
        <f aca="false">IF(-B5661&gt;C5661,1,0)</f>
        <v>0</v>
      </c>
      <c r="H5661" s="52" t="n">
        <f aca="false">IF(-B5661&gt;D5661,1,0)</f>
        <v>0</v>
      </c>
      <c r="I5661" s="52" t="n">
        <f aca="false">IF(-B5661&gt;E5661,1,0)</f>
        <v>0</v>
      </c>
      <c r="J5661" s="52" t="n">
        <f aca="false">IF(-B5661&gt;F5661,1,0)</f>
        <v>0</v>
      </c>
    </row>
    <row r="5662" customFormat="false" ht="15" hidden="false" customHeight="false" outlineLevel="0" collapsed="false">
      <c r="A5662" s="51" t="n">
        <f aca="false">Prices_MTM!A5895</f>
        <v>46085</v>
      </c>
      <c r="B5662" s="43" t="n">
        <f aca="false">Prices_MTM!I5895</f>
        <v>95999.9999999994</v>
      </c>
      <c r="C5662" s="43" t="n">
        <f aca="false">-PERCENTILE(Prices_MTM!I5645:I5894,1-Inputs!$B$8)</f>
        <v>110600</v>
      </c>
      <c r="D5662" s="43" t="n">
        <f aca="false">NORMSINV(Inputs!$B$8)*STDEV(Prices_MTM!I5645:I5894)</f>
        <v>123263.736568697</v>
      </c>
      <c r="E5662" s="43" t="n">
        <f aca="false">-PERCENTILE(Prices_MTM!I5645:I5894,1-Inputs!$B$9)</f>
        <v>214370</v>
      </c>
      <c r="F5662" s="43" t="n">
        <f aca="false">NORMSINV(Inputs!$B$9)*STDEV(Prices_MTM!I5645:I5894)</f>
        <v>174334.254923571</v>
      </c>
      <c r="G5662" s="52" t="n">
        <f aca="false">IF(-B5662&gt;C5662,1,0)</f>
        <v>0</v>
      </c>
      <c r="H5662" s="52" t="n">
        <f aca="false">IF(-B5662&gt;D5662,1,0)</f>
        <v>0</v>
      </c>
      <c r="I5662" s="52" t="n">
        <f aca="false">IF(-B5662&gt;E5662,1,0)</f>
        <v>0</v>
      </c>
      <c r="J5662" s="52" t="n">
        <f aca="false">IF(-B5662&gt;F5662,1,0)</f>
        <v>0</v>
      </c>
    </row>
    <row r="5663" customFormat="false" ht="15" hidden="false" customHeight="false" outlineLevel="0" collapsed="false">
      <c r="A5663" s="51" t="n">
        <f aca="false">Prices_MTM!A5896</f>
        <v>46086</v>
      </c>
      <c r="B5663" s="43" t="n">
        <f aca="false">Prices_MTM!I5896</f>
        <v>278500</v>
      </c>
      <c r="C5663" s="43" t="n">
        <f aca="false">-PERCENTILE(Prices_MTM!I5646:I5895,1-Inputs!$B$8)</f>
        <v>110600</v>
      </c>
      <c r="D5663" s="43" t="n">
        <f aca="false">NORMSINV(Inputs!$B$8)*STDEV(Prices_MTM!I5646:I5895)</f>
        <v>123209.862984939</v>
      </c>
      <c r="E5663" s="43" t="n">
        <f aca="false">-PERCENTILE(Prices_MTM!I5646:I5895,1-Inputs!$B$9)</f>
        <v>214370</v>
      </c>
      <c r="F5663" s="43" t="n">
        <f aca="false">NORMSINV(Inputs!$B$9)*STDEV(Prices_MTM!I5646:I5895)</f>
        <v>174258.060485969</v>
      </c>
      <c r="G5663" s="52" t="n">
        <f aca="false">IF(-B5663&gt;C5663,1,0)</f>
        <v>0</v>
      </c>
      <c r="H5663" s="52" t="n">
        <f aca="false">IF(-B5663&gt;D5663,1,0)</f>
        <v>0</v>
      </c>
      <c r="I5663" s="52" t="n">
        <f aca="false">IF(-B5663&gt;E5663,1,0)</f>
        <v>0</v>
      </c>
      <c r="J5663" s="52" t="n">
        <f aca="false">IF(-B5663&gt;F5663,1,0)</f>
        <v>0</v>
      </c>
    </row>
    <row r="5664" customFormat="false" ht="15" hidden="false" customHeight="false" outlineLevel="0" collapsed="false">
      <c r="A5664" s="51" t="n">
        <f aca="false">Prices_MTM!A5897</f>
        <v>46087</v>
      </c>
      <c r="B5664" s="43" t="n">
        <f aca="false">Prices_MTM!I5897</f>
        <v>631500.000000001</v>
      </c>
      <c r="C5664" s="43" t="n">
        <f aca="false">-PERCENTILE(Prices_MTM!I5647:I5896,1-Inputs!$B$8)</f>
        <v>110600</v>
      </c>
      <c r="D5664" s="43" t="n">
        <f aca="false">NORMSINV(Inputs!$B$8)*STDEV(Prices_MTM!I5647:I5896)</f>
        <v>126457.174732337</v>
      </c>
      <c r="E5664" s="43" t="n">
        <f aca="false">-PERCENTILE(Prices_MTM!I5647:I5896,1-Inputs!$B$9)</f>
        <v>214370</v>
      </c>
      <c r="F5664" s="43" t="n">
        <f aca="false">NORMSINV(Inputs!$B$9)*STDEV(Prices_MTM!I5647:I5896)</f>
        <v>178850.795460149</v>
      </c>
      <c r="G5664" s="52" t="n">
        <f aca="false">IF(-B5664&gt;C5664,1,0)</f>
        <v>0</v>
      </c>
      <c r="H5664" s="52" t="n">
        <f aca="false">IF(-B5664&gt;D5664,1,0)</f>
        <v>0</v>
      </c>
      <c r="I5664" s="52" t="n">
        <f aca="false">IF(-B5664&gt;E5664,1,0)</f>
        <v>0</v>
      </c>
      <c r="J5664" s="52" t="n">
        <f aca="false">IF(-B5664&gt;F5664,1,0)</f>
        <v>0</v>
      </c>
    </row>
    <row r="5665" customFormat="false" ht="15" hidden="false" customHeight="false" outlineLevel="0" collapsed="false">
      <c r="A5665" s="51" t="n">
        <f aca="false">Prices_MTM!A5898</f>
        <v>46090</v>
      </c>
      <c r="B5665" s="43" t="n">
        <f aca="false">Prices_MTM!I5898</f>
        <v>457500.000000001</v>
      </c>
      <c r="C5665" s="43" t="n">
        <f aca="false">-PERCENTILE(Prices_MTM!I5648:I5897,1-Inputs!$B$8)</f>
        <v>110600</v>
      </c>
      <c r="D5665" s="43" t="n">
        <f aca="false">NORMSINV(Inputs!$B$8)*STDEV(Prices_MTM!I5648:I5897)</f>
        <v>142074.227644754</v>
      </c>
      <c r="E5665" s="43" t="n">
        <f aca="false">-PERCENTILE(Prices_MTM!I5648:I5897,1-Inputs!$B$9)</f>
        <v>214370</v>
      </c>
      <c r="F5665" s="43" t="n">
        <f aca="false">NORMSINV(Inputs!$B$9)*STDEV(Prices_MTM!I5648:I5897)</f>
        <v>200938.291421064</v>
      </c>
      <c r="G5665" s="52" t="n">
        <f aca="false">IF(-B5665&gt;C5665,1,0)</f>
        <v>0</v>
      </c>
      <c r="H5665" s="52" t="n">
        <f aca="false">IF(-B5665&gt;D5665,1,0)</f>
        <v>0</v>
      </c>
      <c r="I5665" s="52" t="n">
        <f aca="false">IF(-B5665&gt;E5665,1,0)</f>
        <v>0</v>
      </c>
      <c r="J5665" s="52" t="n">
        <f aca="false">IF(-B5665&gt;F5665,1,0)</f>
        <v>0</v>
      </c>
    </row>
    <row r="5666" customFormat="false" ht="15" hidden="false" customHeight="false" outlineLevel="0" collapsed="false">
      <c r="A5666" s="51" t="n">
        <f aca="false">Prices_MTM!A5899</f>
        <v>46091</v>
      </c>
      <c r="B5666" s="43" t="n">
        <f aca="false">Prices_MTM!I5899</f>
        <v>-868500.000000002</v>
      </c>
      <c r="C5666" s="43" t="n">
        <f aca="false">-PERCENTILE(Prices_MTM!I5649:I5898,1-Inputs!$B$8)</f>
        <v>110600</v>
      </c>
      <c r="D5666" s="43" t="n">
        <f aca="false">NORMSINV(Inputs!$B$8)*STDEV(Prices_MTM!I5649:I5898)</f>
        <v>149581.750493113</v>
      </c>
      <c r="E5666" s="43" t="n">
        <f aca="false">-PERCENTILE(Prices_MTM!I5649:I5898,1-Inputs!$B$9)</f>
        <v>214370</v>
      </c>
      <c r="F5666" s="43" t="n">
        <f aca="false">NORMSINV(Inputs!$B$9)*STDEV(Prices_MTM!I5649:I5898)</f>
        <v>211556.324254758</v>
      </c>
      <c r="G5666" s="52" t="n">
        <f aca="false">IF(-B5666&gt;C5666,1,0)</f>
        <v>1</v>
      </c>
      <c r="H5666" s="52" t="n">
        <f aca="false">IF(-B5666&gt;D5666,1,0)</f>
        <v>1</v>
      </c>
      <c r="I5666" s="52" t="n">
        <f aca="false">IF(-B5666&gt;E5666,1,0)</f>
        <v>1</v>
      </c>
      <c r="J5666" s="52" t="n">
        <f aca="false">IF(-B5666&gt;F5666,1,0)</f>
        <v>1</v>
      </c>
    </row>
    <row r="5667" customFormat="false" ht="15" hidden="false" customHeight="false" outlineLevel="0" collapsed="false">
      <c r="A5667" s="51" t="n">
        <f aca="false">Prices_MTM!A5900</f>
        <v>46092</v>
      </c>
      <c r="B5667" s="43" t="n">
        <f aca="false">Prices_MTM!I5900</f>
        <v>252000</v>
      </c>
      <c r="C5667" s="43" t="n">
        <f aca="false">-PERCENTILE(Prices_MTM!I5650:I5899,1-Inputs!$B$8)</f>
        <v>113700</v>
      </c>
      <c r="D5667" s="43" t="n">
        <f aca="false">NORMSINV(Inputs!$B$8)*STDEV(Prices_MTM!I5650:I5899)</f>
        <v>175019.743117012</v>
      </c>
      <c r="E5667" s="43" t="n">
        <f aca="false">-PERCENTILE(Prices_MTM!I5650:I5899,1-Inputs!$B$9)</f>
        <v>262845</v>
      </c>
      <c r="F5667" s="43" t="n">
        <f aca="false">NORMSINV(Inputs!$B$9)*STDEV(Prices_MTM!I5650:I5899)</f>
        <v>247533.762666803</v>
      </c>
      <c r="G5667" s="52" t="n">
        <f aca="false">IF(-B5667&gt;C5667,1,0)</f>
        <v>0</v>
      </c>
      <c r="H5667" s="52" t="n">
        <f aca="false">IF(-B5667&gt;D5667,1,0)</f>
        <v>0</v>
      </c>
      <c r="I5667" s="52" t="n">
        <f aca="false">IF(-B5667&gt;E5667,1,0)</f>
        <v>0</v>
      </c>
      <c r="J5667" s="52" t="n">
        <f aca="false">IF(-B5667&gt;F5667,1,0)</f>
        <v>0</v>
      </c>
    </row>
    <row r="5668" customFormat="false" ht="15" hidden="false" customHeight="false" outlineLevel="0" collapsed="false">
      <c r="A5668" s="51" t="n">
        <f aca="false">Prices_MTM!A5901</f>
        <v>46093</v>
      </c>
      <c r="B5668" s="43" t="n">
        <f aca="false">Prices_MTM!I5901</f>
        <v>311000.000000001</v>
      </c>
      <c r="C5668" s="43" t="n">
        <f aca="false">-PERCENTILE(Prices_MTM!I5651:I5900,1-Inputs!$B$8)</f>
        <v>113700</v>
      </c>
      <c r="D5668" s="43" t="n">
        <f aca="false">NORMSINV(Inputs!$B$8)*STDEV(Prices_MTM!I5651:I5900)</f>
        <v>176930.177981675</v>
      </c>
      <c r="E5668" s="43" t="n">
        <f aca="false">-PERCENTILE(Prices_MTM!I5651:I5900,1-Inputs!$B$9)</f>
        <v>262845</v>
      </c>
      <c r="F5668" s="43" t="n">
        <f aca="false">NORMSINV(Inputs!$B$9)*STDEV(Prices_MTM!I5651:I5900)</f>
        <v>250235.727153539</v>
      </c>
      <c r="G5668" s="52" t="n">
        <f aca="false">IF(-B5668&gt;C5668,1,0)</f>
        <v>0</v>
      </c>
      <c r="H5668" s="52" t="n">
        <f aca="false">IF(-B5668&gt;D5668,1,0)</f>
        <v>0</v>
      </c>
      <c r="I5668" s="52" t="n">
        <f aca="false">IF(-B5668&gt;E5668,1,0)</f>
        <v>0</v>
      </c>
      <c r="J5668" s="52" t="n">
        <f aca="false">IF(-B5668&gt;F5668,1,0)</f>
        <v>0</v>
      </c>
    </row>
    <row r="5669" customFormat="false" ht="15" hidden="false" customHeight="false" outlineLevel="0" collapsed="false">
      <c r="A5669" s="51" t="n">
        <f aca="false">Prices_MTM!A5902</f>
        <v>46094</v>
      </c>
      <c r="B5669" s="43" t="n">
        <f aca="false">Prices_MTM!I5902</f>
        <v>244500</v>
      </c>
      <c r="C5669" s="43" t="n">
        <f aca="false">-PERCENTILE(Prices_MTM!I5652:I5901,1-Inputs!$B$8)</f>
        <v>110600</v>
      </c>
      <c r="D5669" s="43" t="n">
        <f aca="false">NORMSINV(Inputs!$B$8)*STDEV(Prices_MTM!I5652:I5901)</f>
        <v>179327.476286455</v>
      </c>
      <c r="E5669" s="43" t="n">
        <f aca="false">-PERCENTILE(Prices_MTM!I5652:I5901,1-Inputs!$B$9)</f>
        <v>262845</v>
      </c>
      <c r="F5669" s="43" t="n">
        <f aca="false">NORMSINV(Inputs!$B$9)*STDEV(Prices_MTM!I5652:I5901)</f>
        <v>253626.271894655</v>
      </c>
      <c r="G5669" s="52" t="n">
        <f aca="false">IF(-B5669&gt;C5669,1,0)</f>
        <v>0</v>
      </c>
      <c r="H5669" s="52" t="n">
        <f aca="false">IF(-B5669&gt;D5669,1,0)</f>
        <v>0</v>
      </c>
      <c r="I5669" s="52" t="n">
        <f aca="false">IF(-B5669&gt;E5669,1,0)</f>
        <v>0</v>
      </c>
      <c r="J5669" s="52" t="n">
        <f aca="false">IF(-B5669&gt;F5669,1,0)</f>
        <v>0</v>
      </c>
    </row>
    <row r="5670" customFormat="false" ht="15" hidden="false" customHeight="false" outlineLevel="0" collapsed="false">
      <c r="A5670" s="51" t="n">
        <f aca="false">Prices_MTM!A5903</f>
        <v>46097</v>
      </c>
      <c r="B5670" s="43" t="n">
        <f aca="false">Prices_MTM!I5903</f>
        <v>-399500</v>
      </c>
      <c r="C5670" s="43" t="n">
        <f aca="false">-PERCENTILE(Prices_MTM!I5653:I5902,1-Inputs!$B$8)</f>
        <v>110600</v>
      </c>
      <c r="D5670" s="43" t="n">
        <f aca="false">NORMSINV(Inputs!$B$8)*STDEV(Prices_MTM!I5653:I5902)</f>
        <v>181042.280343759</v>
      </c>
      <c r="E5670" s="43" t="n">
        <f aca="false">-PERCENTILE(Prices_MTM!I5653:I5902,1-Inputs!$B$9)</f>
        <v>262845</v>
      </c>
      <c r="F5670" s="43" t="n">
        <f aca="false">NORMSINV(Inputs!$B$9)*STDEV(Prices_MTM!I5653:I5902)</f>
        <v>256051.551997238</v>
      </c>
      <c r="G5670" s="52" t="n">
        <f aca="false">IF(-B5670&gt;C5670,1,0)</f>
        <v>1</v>
      </c>
      <c r="H5670" s="52" t="n">
        <f aca="false">IF(-B5670&gt;D5670,1,0)</f>
        <v>1</v>
      </c>
      <c r="I5670" s="52" t="n">
        <f aca="false">IF(-B5670&gt;E5670,1,0)</f>
        <v>1</v>
      </c>
      <c r="J5670" s="52" t="n">
        <f aca="false">IF(-B5670&gt;F5670,1,0)</f>
        <v>1</v>
      </c>
    </row>
    <row r="5671" customFormat="false" ht="15" hidden="false" customHeight="false" outlineLevel="0" collapsed="false">
      <c r="A5671" s="51" t="n">
        <f aca="false">Prices_MTM!A5904</f>
        <v>46098</v>
      </c>
      <c r="B5671" s="43" t="n">
        <f aca="false">Prices_MTM!I5904</f>
        <v>-105499.999999999</v>
      </c>
      <c r="C5671" s="43" t="n">
        <f aca="false">-PERCENTILE(Prices_MTM!I5654:I5903,1-Inputs!$B$8)</f>
        <v>113700</v>
      </c>
      <c r="D5671" s="43" t="n">
        <f aca="false">NORMSINV(Inputs!$B$8)*STDEV(Prices_MTM!I5654:I5903)</f>
        <v>185897.424626109</v>
      </c>
      <c r="E5671" s="43" t="n">
        <f aca="false">-PERCENTILE(Prices_MTM!I5654:I5903,1-Inputs!$B$9)</f>
        <v>346825</v>
      </c>
      <c r="F5671" s="43" t="n">
        <f aca="false">NORMSINV(Inputs!$B$9)*STDEV(Prices_MTM!I5654:I5903)</f>
        <v>262918.275208554</v>
      </c>
      <c r="G5671" s="52" t="n">
        <f aca="false">IF(-B5671&gt;C5671,1,0)</f>
        <v>0</v>
      </c>
      <c r="H5671" s="52" t="n">
        <f aca="false">IF(-B5671&gt;D5671,1,0)</f>
        <v>0</v>
      </c>
      <c r="I5671" s="52" t="n">
        <f aca="false">IF(-B5671&gt;E5671,1,0)</f>
        <v>0</v>
      </c>
      <c r="J5671" s="52" t="n">
        <f aca="false">IF(-B5671&gt;F5671,1,0)</f>
        <v>0</v>
      </c>
    </row>
    <row r="5672" customFormat="false" ht="15" hidden="false" customHeight="false" outlineLevel="0" collapsed="false">
      <c r="A5672" s="51" t="n">
        <f aca="false">Prices_MTM!A5905</f>
        <v>46099</v>
      </c>
      <c r="B5672" s="43" t="n">
        <f aca="false">Prices_MTM!I5905</f>
        <v>-474000</v>
      </c>
      <c r="C5672" s="43" t="n">
        <f aca="false">-PERCENTILE(Prices_MTM!I5655:I5904,1-Inputs!$B$8)</f>
        <v>113700</v>
      </c>
      <c r="D5672" s="43" t="n">
        <f aca="false">NORMSINV(Inputs!$B$8)*STDEV(Prices_MTM!I5655:I5904)</f>
        <v>186221.174155544</v>
      </c>
      <c r="E5672" s="43" t="n">
        <f aca="false">-PERCENTILE(Prices_MTM!I5655:I5904,1-Inputs!$B$9)</f>
        <v>346825</v>
      </c>
      <c r="F5672" s="43" t="n">
        <f aca="false">NORMSINV(Inputs!$B$9)*STDEV(Prices_MTM!I5655:I5904)</f>
        <v>263376.160346286</v>
      </c>
      <c r="G5672" s="52" t="n">
        <f aca="false">IF(-B5672&gt;C5672,1,0)</f>
        <v>1</v>
      </c>
      <c r="H5672" s="52" t="n">
        <f aca="false">IF(-B5672&gt;D5672,1,0)</f>
        <v>1</v>
      </c>
      <c r="I5672" s="52" t="n">
        <f aca="false">IF(-B5672&gt;E5672,1,0)</f>
        <v>1</v>
      </c>
      <c r="J5672" s="52" t="n">
        <f aca="false">IF(-B5672&gt;F5672,1,0)</f>
        <v>1</v>
      </c>
    </row>
    <row r="5673" customFormat="false" ht="15" hidden="false" customHeight="false" outlineLevel="0" collapsed="false">
      <c r="A5673" s="51" t="n">
        <f aca="false">Prices_MTM!A5906</f>
        <v>46100</v>
      </c>
      <c r="B5673" s="43" t="n">
        <f aca="false">Prices_MTM!I5906</f>
        <v>351000</v>
      </c>
      <c r="C5673" s="43" t="n">
        <f aca="false">-PERCENTILE(Prices_MTM!I5656:I5905,1-Inputs!$B$8)</f>
        <v>117975</v>
      </c>
      <c r="D5673" s="43" t="n">
        <f aca="false">NORMSINV(Inputs!$B$8)*STDEV(Prices_MTM!I5656:I5905)</f>
        <v>192757.065892384</v>
      </c>
      <c r="E5673" s="43" t="n">
        <f aca="false">-PERCENTILE(Prices_MTM!I5656:I5905,1-Inputs!$B$9)</f>
        <v>408170</v>
      </c>
      <c r="F5673" s="43" t="n">
        <f aca="false">NORMSINV(Inputs!$B$9)*STDEV(Prices_MTM!I5656:I5905)</f>
        <v>272619.996756907</v>
      </c>
      <c r="G5673" s="52" t="n">
        <f aca="false">IF(-B5673&gt;C5673,1,0)</f>
        <v>0</v>
      </c>
      <c r="H5673" s="52" t="n">
        <f aca="false">IF(-B5673&gt;D5673,1,0)</f>
        <v>0</v>
      </c>
      <c r="I5673" s="52" t="n">
        <f aca="false">IF(-B5673&gt;E5673,1,0)</f>
        <v>0</v>
      </c>
      <c r="J5673" s="52" t="n">
        <f aca="false">IF(-B5673&gt;F5673,1,0)</f>
        <v>0</v>
      </c>
    </row>
    <row r="5674" customFormat="false" ht="15" hidden="false" customHeight="false" outlineLevel="0" collapsed="false">
      <c r="A5674" s="51" t="n">
        <f aca="false">Prices_MTM!A5907</f>
        <v>46101</v>
      </c>
      <c r="B5674" s="43" t="n">
        <f aca="false">Prices_MTM!I5907</f>
        <v>-108500.000000001</v>
      </c>
      <c r="C5674" s="43" t="n">
        <f aca="false">-PERCENTILE(Prices_MTM!I5657:I5906,1-Inputs!$B$8)</f>
        <v>117975</v>
      </c>
      <c r="D5674" s="43" t="n">
        <f aca="false">NORMSINV(Inputs!$B$8)*STDEV(Prices_MTM!I5657:I5906)</f>
        <v>196013.095975397</v>
      </c>
      <c r="E5674" s="43" t="n">
        <f aca="false">-PERCENTILE(Prices_MTM!I5657:I5906,1-Inputs!$B$9)</f>
        <v>408170</v>
      </c>
      <c r="F5674" s="43" t="n">
        <f aca="false">NORMSINV(Inputs!$B$9)*STDEV(Prices_MTM!I5657:I5906)</f>
        <v>277225.062239524</v>
      </c>
      <c r="G5674" s="52" t="n">
        <f aca="false">IF(-B5674&gt;C5674,1,0)</f>
        <v>0</v>
      </c>
      <c r="H5674" s="52" t="n">
        <f aca="false">IF(-B5674&gt;D5674,1,0)</f>
        <v>0</v>
      </c>
      <c r="I5674" s="52" t="n">
        <f aca="false">IF(-B5674&gt;E5674,1,0)</f>
        <v>0</v>
      </c>
      <c r="J5674" s="52" t="n">
        <f aca="false">IF(-B5674&gt;F5674,1,0)</f>
        <v>0</v>
      </c>
    </row>
    <row r="5675" customFormat="false" ht="15" hidden="false" customHeight="false" outlineLevel="0" collapsed="false">
      <c r="A5675" s="51" t="n">
        <f aca="false">Prices_MTM!A5908</f>
        <v>46104</v>
      </c>
      <c r="B5675" s="43" t="n">
        <f aca="false">Prices_MTM!I5908</f>
        <v>-206500</v>
      </c>
      <c r="C5675" s="43" t="n">
        <f aca="false">-PERCENTILE(Prices_MTM!I5658:I5907,1-Inputs!$B$8)</f>
        <v>117975</v>
      </c>
      <c r="D5675" s="43" t="n">
        <f aca="false">NORMSINV(Inputs!$B$8)*STDEV(Prices_MTM!I5658:I5907)</f>
        <v>196357.633650514</v>
      </c>
      <c r="E5675" s="43" t="n">
        <f aca="false">-PERCENTILE(Prices_MTM!I5658:I5907,1-Inputs!$B$9)</f>
        <v>408170</v>
      </c>
      <c r="F5675" s="43" t="n">
        <f aca="false">NORMSINV(Inputs!$B$9)*STDEV(Prices_MTM!I5658:I5907)</f>
        <v>277712.348448401</v>
      </c>
      <c r="G5675" s="52" t="n">
        <f aca="false">IF(-B5675&gt;C5675,1,0)</f>
        <v>1</v>
      </c>
      <c r="H5675" s="52" t="n">
        <f aca="false">IF(-B5675&gt;D5675,1,0)</f>
        <v>1</v>
      </c>
      <c r="I5675" s="52" t="n">
        <f aca="false">IF(-B5675&gt;E5675,1,0)</f>
        <v>0</v>
      </c>
      <c r="J5675" s="52" t="n">
        <f aca="false">IF(-B5675&gt;F5675,1,0)</f>
        <v>0</v>
      </c>
    </row>
    <row r="5676" customFormat="false" ht="15" hidden="false" customHeight="false" outlineLevel="0" collapsed="false">
      <c r="A5676" s="51" t="n">
        <f aca="false">Prices_MTM!A5909</f>
        <v>46105</v>
      </c>
      <c r="B5676" s="43" t="n">
        <f aca="false">Prices_MTM!I5909</f>
        <v>153500.000000001</v>
      </c>
      <c r="C5676" s="43" t="n">
        <f aca="false">-PERCENTILE(Prices_MTM!I5659:I5908,1-Inputs!$B$8)</f>
        <v>122750</v>
      </c>
      <c r="D5676" s="43" t="n">
        <f aca="false">NORMSINV(Inputs!$B$8)*STDEV(Prices_MTM!I5659:I5908)</f>
        <v>197565.970865207</v>
      </c>
      <c r="E5676" s="43" t="n">
        <f aca="false">-PERCENTILE(Prices_MTM!I5659:I5908,1-Inputs!$B$9)</f>
        <v>408170</v>
      </c>
      <c r="F5676" s="43" t="n">
        <f aca="false">NORMSINV(Inputs!$B$9)*STDEV(Prices_MTM!I5659:I5908)</f>
        <v>279421.322830356</v>
      </c>
      <c r="G5676" s="52" t="n">
        <f aca="false">IF(-B5676&gt;C5676,1,0)</f>
        <v>0</v>
      </c>
      <c r="H5676" s="52" t="n">
        <f aca="false">IF(-B5676&gt;D5676,1,0)</f>
        <v>0</v>
      </c>
      <c r="I5676" s="52" t="n">
        <f aca="false">IF(-B5676&gt;E5676,1,0)</f>
        <v>0</v>
      </c>
      <c r="J5676" s="52" t="n">
        <f aca="false">IF(-B5676&gt;F5676,1,0)</f>
        <v>0</v>
      </c>
    </row>
    <row r="5677" customFormat="false" ht="15" hidden="false" customHeight="false" outlineLevel="0" collapsed="false">
      <c r="A5677" s="51" t="n">
        <f aca="false">Prices_MTM!A5910</f>
        <v>46106</v>
      </c>
      <c r="B5677" s="43" t="n">
        <f aca="false">Prices_MTM!I5910</f>
        <v>-203000</v>
      </c>
      <c r="C5677" s="43" t="n">
        <f aca="false">-PERCENTILE(Prices_MTM!I5660:I5909,1-Inputs!$B$8)</f>
        <v>122750</v>
      </c>
      <c r="D5677" s="43" t="n">
        <f aca="false">NORMSINV(Inputs!$B$8)*STDEV(Prices_MTM!I5660:I5909)</f>
        <v>198149.580168118</v>
      </c>
      <c r="E5677" s="43" t="n">
        <f aca="false">-PERCENTILE(Prices_MTM!I5660:I5909,1-Inputs!$B$9)</f>
        <v>408170</v>
      </c>
      <c r="F5677" s="43" t="n">
        <f aca="false">NORMSINV(Inputs!$B$9)*STDEV(Prices_MTM!I5660:I5909)</f>
        <v>280246.732604729</v>
      </c>
      <c r="G5677" s="52" t="n">
        <f aca="false">IF(-B5677&gt;C5677,1,0)</f>
        <v>1</v>
      </c>
      <c r="H5677" s="52" t="n">
        <f aca="false">IF(-B5677&gt;D5677,1,0)</f>
        <v>1</v>
      </c>
      <c r="I5677" s="52" t="n">
        <f aca="false">IF(-B5677&gt;E5677,1,0)</f>
        <v>0</v>
      </c>
      <c r="J5677" s="52" t="n">
        <f aca="false">IF(-B5677&gt;F5677,1,0)</f>
        <v>0</v>
      </c>
    </row>
    <row r="5678" customFormat="false" ht="15" hidden="false" customHeight="false" outlineLevel="0" collapsed="false">
      <c r="A5678" s="51" t="n">
        <f aca="false">Prices_MTM!A5911</f>
        <v>46107</v>
      </c>
      <c r="B5678" s="43" t="n">
        <f aca="false">Prices_MTM!I5911</f>
        <v>254500</v>
      </c>
      <c r="C5678" s="43" t="n">
        <f aca="false">-PERCENTILE(Prices_MTM!I5661:I5910,1-Inputs!$B$8)</f>
        <v>128025</v>
      </c>
      <c r="D5678" s="43" t="n">
        <f aca="false">NORMSINV(Inputs!$B$8)*STDEV(Prices_MTM!I5661:I5910)</f>
        <v>199265.757623693</v>
      </c>
      <c r="E5678" s="43" t="n">
        <f aca="false">-PERCENTILE(Prices_MTM!I5661:I5910,1-Inputs!$B$9)</f>
        <v>408170</v>
      </c>
      <c r="F5678" s="43" t="n">
        <f aca="false">NORMSINV(Inputs!$B$9)*STDEV(Prices_MTM!I5661:I5910)</f>
        <v>281825.363680639</v>
      </c>
      <c r="G5678" s="52" t="n">
        <f aca="false">IF(-B5678&gt;C5678,1,0)</f>
        <v>0</v>
      </c>
      <c r="H5678" s="52" t="n">
        <f aca="false">IF(-B5678&gt;D5678,1,0)</f>
        <v>0</v>
      </c>
      <c r="I5678" s="52" t="n">
        <f aca="false">IF(-B5678&gt;E5678,1,0)</f>
        <v>0</v>
      </c>
      <c r="J5678" s="52" t="n">
        <f aca="false">IF(-B5678&gt;F5678,1,0)</f>
        <v>0</v>
      </c>
    </row>
    <row r="5679" customFormat="false" ht="15" hidden="false" customHeight="false" outlineLevel="0" collapsed="false">
      <c r="A5679" s="51" t="n">
        <f aca="false">Prices_MTM!A5912</f>
        <v>46108</v>
      </c>
      <c r="B5679" s="43" t="n">
        <f aca="false">Prices_MTM!I5912</f>
        <v>104000</v>
      </c>
      <c r="C5679" s="43" t="n">
        <f aca="false">-PERCENTILE(Prices_MTM!I5662:I5911,1-Inputs!$B$8)</f>
        <v>128025</v>
      </c>
      <c r="D5679" s="43" t="n">
        <f aca="false">NORMSINV(Inputs!$B$8)*STDEV(Prices_MTM!I5662:I5911)</f>
        <v>200983.02389099</v>
      </c>
      <c r="E5679" s="43" t="n">
        <f aca="false">-PERCENTILE(Prices_MTM!I5662:I5911,1-Inputs!$B$9)</f>
        <v>408170</v>
      </c>
      <c r="F5679" s="43" t="n">
        <f aca="false">NORMSINV(Inputs!$B$9)*STDEV(Prices_MTM!I5662:I5911)</f>
        <v>284254.126133801</v>
      </c>
      <c r="G5679" s="52" t="n">
        <f aca="false">IF(-B5679&gt;C5679,1,0)</f>
        <v>0</v>
      </c>
      <c r="H5679" s="52" t="n">
        <f aca="false">IF(-B5679&gt;D5679,1,0)</f>
        <v>0</v>
      </c>
      <c r="I5679" s="52" t="n">
        <f aca="false">IF(-B5679&gt;E5679,1,0)</f>
        <v>0</v>
      </c>
      <c r="J5679" s="52" t="n">
        <f aca="false">IF(-B5679&gt;F5679,1,0)</f>
        <v>0</v>
      </c>
    </row>
    <row r="5680" customFormat="false" ht="15" hidden="false" customHeight="false" outlineLevel="0" collapsed="false">
      <c r="A5680" s="51" t="n">
        <f aca="false">Prices_MTM!A5913</f>
        <v>46111</v>
      </c>
      <c r="B5680" s="43" t="n">
        <f aca="false">Prices_MTM!I5913</f>
        <v>322499.999999999</v>
      </c>
      <c r="C5680" s="43" t="n">
        <f aca="false">-PERCENTILE(Prices_MTM!I5663:I5912,1-Inputs!$B$8)</f>
        <v>128025</v>
      </c>
      <c r="D5680" s="43" t="n">
        <f aca="false">NORMSINV(Inputs!$B$8)*STDEV(Prices_MTM!I5663:I5912)</f>
        <v>201091.842028963</v>
      </c>
      <c r="E5680" s="43" t="n">
        <f aca="false">-PERCENTILE(Prices_MTM!I5663:I5912,1-Inputs!$B$9)</f>
        <v>408170</v>
      </c>
      <c r="F5680" s="43" t="n">
        <f aca="false">NORMSINV(Inputs!$B$9)*STDEV(Prices_MTM!I5663:I5912)</f>
        <v>284408.02970296</v>
      </c>
      <c r="G5680" s="52" t="n">
        <f aca="false">IF(-B5680&gt;C5680,1,0)</f>
        <v>0</v>
      </c>
      <c r="H5680" s="52" t="n">
        <f aca="false">IF(-B5680&gt;D5680,1,0)</f>
        <v>0</v>
      </c>
      <c r="I5680" s="52" t="n">
        <f aca="false">IF(-B5680&gt;E5680,1,0)</f>
        <v>0</v>
      </c>
      <c r="J5680" s="52" t="n">
        <f aca="false">IF(-B5680&gt;F5680,1,0)</f>
        <v>0</v>
      </c>
    </row>
    <row r="5681" customFormat="false" ht="15" hidden="false" customHeight="false" outlineLevel="0" collapsed="false">
      <c r="A5681" s="51" t="n">
        <f aca="false">Prices_MTM!A5914</f>
        <v>46112</v>
      </c>
      <c r="B5681" s="43" t="n">
        <f aca="false">Prices_MTM!I5914</f>
        <v>-423500</v>
      </c>
      <c r="C5681" s="43" t="n">
        <f aca="false">-PERCENTILE(Prices_MTM!I5664:I5913,1-Inputs!$B$8)</f>
        <v>128025</v>
      </c>
      <c r="D5681" s="43" t="n">
        <f aca="false">NORMSINV(Inputs!$B$8)*STDEV(Prices_MTM!I5664:I5913)</f>
        <v>203812.708379263</v>
      </c>
      <c r="E5681" s="43" t="n">
        <f aca="false">-PERCENTILE(Prices_MTM!I5664:I5913,1-Inputs!$B$9)</f>
        <v>408170</v>
      </c>
      <c r="F5681" s="43" t="n">
        <f aca="false">NORMSINV(Inputs!$B$9)*STDEV(Prices_MTM!I5664:I5913)</f>
        <v>288256.202905641</v>
      </c>
      <c r="G5681" s="52" t="n">
        <f aca="false">IF(-B5681&gt;C5681,1,0)</f>
        <v>1</v>
      </c>
      <c r="H5681" s="52" t="n">
        <f aca="false">IF(-B5681&gt;D5681,1,0)</f>
        <v>1</v>
      </c>
      <c r="I5681" s="52" t="n">
        <f aca="false">IF(-B5681&gt;E5681,1,0)</f>
        <v>1</v>
      </c>
      <c r="J5681" s="52" t="n">
        <f aca="false">IF(-B5681&gt;F5681,1,0)</f>
        <v>1</v>
      </c>
    </row>
    <row r="5682" customFormat="false" ht="15" hidden="false" customHeight="false" outlineLevel="0" collapsed="false">
      <c r="A5682" s="51" t="n">
        <f aca="false">Prices_MTM!A5915</f>
        <v>46113</v>
      </c>
      <c r="B5682" s="43" t="n">
        <f aca="false">Prices_MTM!I5915</f>
        <v>260500</v>
      </c>
      <c r="C5682" s="43" t="n">
        <f aca="false">-PERCENTILE(Prices_MTM!I5665:I5914,1-Inputs!$B$8)</f>
        <v>133249.999999999</v>
      </c>
      <c r="D5682" s="43" t="n">
        <f aca="false">NORMSINV(Inputs!$B$8)*STDEV(Prices_MTM!I5665:I5914)</f>
        <v>208605.723179377</v>
      </c>
      <c r="E5682" s="43" t="n">
        <f aca="false">-PERCENTILE(Prices_MTM!I5665:I5914,1-Inputs!$B$9)</f>
        <v>420070</v>
      </c>
      <c r="F5682" s="43" t="n">
        <f aca="false">NORMSINV(Inputs!$B$9)*STDEV(Prices_MTM!I5665:I5914)</f>
        <v>295035.055204589</v>
      </c>
      <c r="G5682" s="52" t="n">
        <f aca="false">IF(-B5682&gt;C5682,1,0)</f>
        <v>0</v>
      </c>
      <c r="H5682" s="52" t="n">
        <f aca="false">IF(-B5682&gt;D5682,1,0)</f>
        <v>0</v>
      </c>
      <c r="I5682" s="52" t="n">
        <f aca="false">IF(-B5682&gt;E5682,1,0)</f>
        <v>0</v>
      </c>
      <c r="J5682" s="52" t="n">
        <f aca="false">IF(-B5682&gt;F5682,1,0)</f>
        <v>0</v>
      </c>
    </row>
    <row r="5683" customFormat="false" ht="15" hidden="false" customHeight="false" outlineLevel="0" collapsed="false">
      <c r="A5683" s="51" t="n">
        <f aca="false">Prices_MTM!A5916</f>
        <v>46114</v>
      </c>
      <c r="B5683" s="43" t="n">
        <f aca="false">Prices_MTM!I5916</f>
        <v>730500</v>
      </c>
      <c r="C5683" s="43" t="n">
        <f aca="false">-PERCENTILE(Prices_MTM!I5666:I5915,1-Inputs!$B$8)</f>
        <v>133249.999999999</v>
      </c>
      <c r="D5683" s="43" t="n">
        <f aca="false">NORMSINV(Inputs!$B$8)*STDEV(Prices_MTM!I5666:I5915)</f>
        <v>210319.791917769</v>
      </c>
      <c r="E5683" s="43" t="n">
        <f aca="false">-PERCENTILE(Prices_MTM!I5666:I5915,1-Inputs!$B$9)</f>
        <v>420070</v>
      </c>
      <c r="F5683" s="43" t="n">
        <f aca="false">NORMSINV(Inputs!$B$9)*STDEV(Prices_MTM!I5666:I5915)</f>
        <v>297459.295331602</v>
      </c>
      <c r="G5683" s="52" t="n">
        <f aca="false">IF(-B5683&gt;C5683,1,0)</f>
        <v>0</v>
      </c>
      <c r="H5683" s="52" t="n">
        <f aca="false">IF(-B5683&gt;D5683,1,0)</f>
        <v>0</v>
      </c>
      <c r="I5683" s="52" t="n">
        <f aca="false">IF(-B5683&gt;E5683,1,0)</f>
        <v>0</v>
      </c>
      <c r="J5683" s="52" t="n">
        <f aca="false">IF(-B5683&gt;F5683,1,0)</f>
        <v>0</v>
      </c>
    </row>
    <row r="5684" customFormat="false" ht="15" hidden="false" customHeight="false" outlineLevel="0" collapsed="false">
      <c r="A5684" s="51" t="n">
        <f aca="false">Prices_MTM!A5917</f>
        <v>46119</v>
      </c>
      <c r="B5684" s="43" t="n">
        <f aca="false">Prices_MTM!I5917</f>
        <v>-395000.000000001</v>
      </c>
      <c r="C5684" s="43" t="n">
        <f aca="false">-PERCENTILE(Prices_MTM!I5667:I5916,1-Inputs!$B$8)</f>
        <v>133249.999999999</v>
      </c>
      <c r="D5684" s="43" t="n">
        <f aca="false">NORMSINV(Inputs!$B$8)*STDEV(Prices_MTM!I5667:I5916)</f>
        <v>223491.584942589</v>
      </c>
      <c r="E5684" s="43" t="n">
        <f aca="false">-PERCENTILE(Prices_MTM!I5667:I5916,1-Inputs!$B$9)</f>
        <v>420070</v>
      </c>
      <c r="F5684" s="43" t="n">
        <f aca="false">NORMSINV(Inputs!$B$9)*STDEV(Prices_MTM!I5667:I5916)</f>
        <v>316088.41356955</v>
      </c>
      <c r="G5684" s="52" t="n">
        <f aca="false">IF(-B5684&gt;C5684,1,0)</f>
        <v>1</v>
      </c>
      <c r="H5684" s="52" t="n">
        <f aca="false">IF(-B5684&gt;D5684,1,0)</f>
        <v>1</v>
      </c>
      <c r="I5684" s="52" t="n">
        <f aca="false">IF(-B5684&gt;E5684,1,0)</f>
        <v>0</v>
      </c>
      <c r="J5684" s="52" t="n">
        <f aca="false">IF(-B5684&gt;F5684,1,0)</f>
        <v>1</v>
      </c>
    </row>
    <row r="5685" customFormat="false" ht="15" hidden="false" customHeight="false" outlineLevel="0" collapsed="false">
      <c r="A5685" s="51" t="n">
        <f aca="false">Prices_MTM!A5918</f>
        <v>46120</v>
      </c>
      <c r="B5685" s="43" t="n">
        <f aca="false">Prices_MTM!I5918</f>
        <v>-1036000</v>
      </c>
      <c r="C5685" s="43" t="n">
        <f aca="false">-PERCENTILE(Prices_MTM!I5668:I5917,1-Inputs!$B$8)</f>
        <v>139350</v>
      </c>
      <c r="D5685" s="43" t="n">
        <f aca="false">NORMSINV(Inputs!$B$8)*STDEV(Prices_MTM!I5668:I5917)</f>
        <v>227359.706091938</v>
      </c>
      <c r="E5685" s="43" t="n">
        <f aca="false">-PERCENTILE(Prices_MTM!I5668:I5917,1-Inputs!$B$9)</f>
        <v>420070</v>
      </c>
      <c r="F5685" s="43" t="n">
        <f aca="false">NORMSINV(Inputs!$B$9)*STDEV(Prices_MTM!I5668:I5917)</f>
        <v>321559.17112808</v>
      </c>
      <c r="G5685" s="52" t="n">
        <f aca="false">IF(-B5685&gt;C5685,1,0)</f>
        <v>1</v>
      </c>
      <c r="H5685" s="52" t="n">
        <f aca="false">IF(-B5685&gt;D5685,1,0)</f>
        <v>1</v>
      </c>
      <c r="I5685" s="52" t="n">
        <f aca="false">IF(-B5685&gt;E5685,1,0)</f>
        <v>1</v>
      </c>
      <c r="J5685" s="52" t="n">
        <f aca="false">IF(-B5685&gt;F5685,1,0)</f>
        <v>1</v>
      </c>
    </row>
    <row r="5686" customFormat="false" ht="15" hidden="false" customHeight="false" outlineLevel="0" collapsed="false">
      <c r="A5686" s="51" t="n">
        <f aca="false">Prices_MTM!A5919</f>
        <v>46121</v>
      </c>
      <c r="B5686" s="43" t="n">
        <f aca="false">Prices_MTM!I5919</f>
        <v>499000</v>
      </c>
      <c r="C5686" s="43" t="n">
        <f aca="false">-PERCENTILE(Prices_MTM!I5669:I5918,1-Inputs!$B$8)</f>
        <v>153500</v>
      </c>
      <c r="D5686" s="43" t="n">
        <f aca="false">NORMSINV(Inputs!$B$8)*STDEV(Prices_MTM!I5669:I5918)</f>
        <v>251768.309893049</v>
      </c>
      <c r="E5686" s="43" t="n">
        <f aca="false">-PERCENTILE(Prices_MTM!I5669:I5918,1-Inputs!$B$9)</f>
        <v>449255</v>
      </c>
      <c r="F5686" s="43" t="n">
        <f aca="false">NORMSINV(Inputs!$B$9)*STDEV(Prices_MTM!I5669:I5918)</f>
        <v>356080.725283788</v>
      </c>
      <c r="G5686" s="52" t="n">
        <f aca="false">IF(-B5686&gt;C5686,1,0)</f>
        <v>0</v>
      </c>
      <c r="H5686" s="52" t="n">
        <f aca="false">IF(-B5686&gt;D5686,1,0)</f>
        <v>0</v>
      </c>
      <c r="I5686" s="52" t="n">
        <f aca="false">IF(-B5686&gt;E5686,1,0)</f>
        <v>0</v>
      </c>
      <c r="J5686" s="52" t="n">
        <f aca="false">IF(-B5686&gt;F5686,1,0)</f>
        <v>0</v>
      </c>
    </row>
    <row r="5687" customFormat="false" ht="15" hidden="false" customHeight="false" outlineLevel="0" collapsed="false">
      <c r="A5687" s="51" t="n">
        <f aca="false">Prices_MTM!A5920</f>
        <v>46122</v>
      </c>
      <c r="B5687" s="43" t="n">
        <f aca="false">Prices_MTM!I5920</f>
        <v>-130000</v>
      </c>
      <c r="C5687" s="43" t="n">
        <f aca="false">-PERCENTILE(Prices_MTM!I5670:I5919,1-Inputs!$B$8)</f>
        <v>153500</v>
      </c>
      <c r="D5687" s="43" t="n">
        <f aca="false">NORMSINV(Inputs!$B$8)*STDEV(Prices_MTM!I5670:I5919)</f>
        <v>256895.49579484</v>
      </c>
      <c r="E5687" s="43" t="n">
        <f aca="false">-PERCENTILE(Prices_MTM!I5670:I5919,1-Inputs!$B$9)</f>
        <v>449255</v>
      </c>
      <c r="F5687" s="43" t="n">
        <f aca="false">NORMSINV(Inputs!$B$9)*STDEV(Prices_MTM!I5670:I5919)</f>
        <v>363332.202148968</v>
      </c>
      <c r="G5687" s="52" t="n">
        <f aca="false">IF(-B5687&gt;C5687,1,0)</f>
        <v>0</v>
      </c>
      <c r="H5687" s="52" t="n">
        <f aca="false">IF(-B5687&gt;D5687,1,0)</f>
        <v>0</v>
      </c>
      <c r="I5687" s="52" t="n">
        <f aca="false">IF(-B5687&gt;E5687,1,0)</f>
        <v>0</v>
      </c>
      <c r="J5687" s="52" t="n">
        <f aca="false">IF(-B5687&gt;F5687,1,0)</f>
        <v>0</v>
      </c>
    </row>
    <row r="5688" customFormat="false" ht="15" hidden="false" customHeight="false" outlineLevel="0" collapsed="false">
      <c r="A5688" s="51" t="n">
        <f aca="false">Prices_MTM!A5921</f>
        <v>46125</v>
      </c>
      <c r="B5688" s="43" t="n">
        <f aca="false">Prices_MTM!I5921</f>
        <v>27499.9999999991</v>
      </c>
      <c r="C5688" s="43" t="n">
        <f aca="false">-PERCENTILE(Prices_MTM!I5671:I5920,1-Inputs!$B$8)</f>
        <v>153500</v>
      </c>
      <c r="D5688" s="43" t="n">
        <f aca="false">NORMSINV(Inputs!$B$8)*STDEV(Prices_MTM!I5671:I5920)</f>
        <v>257200.555180017</v>
      </c>
      <c r="E5688" s="43" t="n">
        <f aca="false">-PERCENTILE(Prices_MTM!I5671:I5920,1-Inputs!$B$9)</f>
        <v>449255</v>
      </c>
      <c r="F5688" s="43" t="n">
        <f aca="false">NORMSINV(Inputs!$B$9)*STDEV(Prices_MTM!I5671:I5920)</f>
        <v>363763.653459002</v>
      </c>
      <c r="G5688" s="52" t="n">
        <f aca="false">IF(-B5688&gt;C5688,1,0)</f>
        <v>0</v>
      </c>
      <c r="H5688" s="52" t="n">
        <f aca="false">IF(-B5688&gt;D5688,1,0)</f>
        <v>0</v>
      </c>
      <c r="I5688" s="52" t="n">
        <f aca="false">IF(-B5688&gt;E5688,1,0)</f>
        <v>0</v>
      </c>
      <c r="J5688" s="52" t="n">
        <f aca="false">IF(-B5688&gt;F5688,1,0)</f>
        <v>0</v>
      </c>
    </row>
    <row r="5689" customFormat="false" ht="15" hidden="false" customHeight="false" outlineLevel="0" collapsed="false">
      <c r="A5689" s="51" t="n">
        <f aca="false">Prices_MTM!A5922</f>
        <v>46126</v>
      </c>
      <c r="B5689" s="43" t="n">
        <f aca="false">Prices_MTM!I5922</f>
        <v>-535500.000000001</v>
      </c>
      <c r="C5689" s="43" t="n">
        <f aca="false">-PERCENTILE(Prices_MTM!I5672:I5921,1-Inputs!$B$8)</f>
        <v>153500</v>
      </c>
      <c r="D5689" s="43" t="n">
        <f aca="false">NORMSINV(Inputs!$B$8)*STDEV(Prices_MTM!I5672:I5921)</f>
        <v>257097.728014874</v>
      </c>
      <c r="E5689" s="43" t="n">
        <f aca="false">-PERCENTILE(Prices_MTM!I5672:I5921,1-Inputs!$B$9)</f>
        <v>449255</v>
      </c>
      <c r="F5689" s="43" t="n">
        <f aca="false">NORMSINV(Inputs!$B$9)*STDEV(Prices_MTM!I5672:I5921)</f>
        <v>363618.223037045</v>
      </c>
      <c r="G5689" s="52" t="n">
        <f aca="false">IF(-B5689&gt;C5689,1,0)</f>
        <v>1</v>
      </c>
      <c r="H5689" s="52" t="n">
        <f aca="false">IF(-B5689&gt;D5689,1,0)</f>
        <v>1</v>
      </c>
      <c r="I5689" s="52" t="n">
        <f aca="false">IF(-B5689&gt;E5689,1,0)</f>
        <v>1</v>
      </c>
      <c r="J5689" s="52" t="n">
        <f aca="false">IF(-B5689&gt;F5689,1,0)</f>
        <v>1</v>
      </c>
    </row>
    <row r="5690" customFormat="false" ht="15" hidden="false" customHeight="false" outlineLevel="0" collapsed="false">
      <c r="A5690" s="51" t="n">
        <f aca="false">Prices_MTM!A5923</f>
        <v>46127</v>
      </c>
      <c r="B5690" s="43" t="n">
        <f aca="false">Prices_MTM!I5923</f>
        <v>185000.000000001</v>
      </c>
      <c r="C5690" s="43" t="n">
        <f aca="false">-PERCENTILE(Prices_MTM!I5673:I5922,1-Inputs!$B$8)</f>
        <v>153500</v>
      </c>
      <c r="D5690" s="43" t="n">
        <f aca="false">NORMSINV(Inputs!$B$8)*STDEV(Prices_MTM!I5673:I5922)</f>
        <v>261989.436469851</v>
      </c>
      <c r="E5690" s="43" t="n">
        <f aca="false">-PERCENTILE(Prices_MTM!I5673:I5922,1-Inputs!$B$9)</f>
        <v>505365</v>
      </c>
      <c r="F5690" s="43" t="n">
        <f aca="false">NORMSINV(Inputs!$B$9)*STDEV(Prices_MTM!I5673:I5922)</f>
        <v>370536.659655478</v>
      </c>
      <c r="G5690" s="52" t="n">
        <f aca="false">IF(-B5690&gt;C5690,1,0)</f>
        <v>0</v>
      </c>
      <c r="H5690" s="52" t="n">
        <f aca="false">IF(-B5690&gt;D5690,1,0)</f>
        <v>0</v>
      </c>
      <c r="I5690" s="52" t="n">
        <f aca="false">IF(-B5690&gt;E5690,1,0)</f>
        <v>0</v>
      </c>
      <c r="J5690" s="52" t="n">
        <f aca="false">IF(-B5690&gt;F5690,1,0)</f>
        <v>0</v>
      </c>
    </row>
    <row r="5691" customFormat="false" ht="15" hidden="false" customHeight="false" outlineLevel="0" collapsed="false">
      <c r="A5691" s="51" t="n">
        <f aca="false">Prices_MTM!A5924</f>
        <v>46128</v>
      </c>
      <c r="B5691" s="43" t="n">
        <f aca="false">Prices_MTM!I5924</f>
        <v>256999.999999999</v>
      </c>
      <c r="C5691" s="43" t="n">
        <f aca="false">-PERCENTILE(Prices_MTM!I5674:I5923,1-Inputs!$B$8)</f>
        <v>139350</v>
      </c>
      <c r="D5691" s="43" t="n">
        <f aca="false">NORMSINV(Inputs!$B$8)*STDEV(Prices_MTM!I5674:I5923)</f>
        <v>260889.572979991</v>
      </c>
      <c r="E5691" s="43" t="n">
        <f aca="false">-PERCENTILE(Prices_MTM!I5674:I5923,1-Inputs!$B$9)</f>
        <v>505365</v>
      </c>
      <c r="F5691" s="43" t="n">
        <f aca="false">NORMSINV(Inputs!$B$9)*STDEV(Prices_MTM!I5674:I5923)</f>
        <v>368981.101732605</v>
      </c>
      <c r="G5691" s="52" t="n">
        <f aca="false">IF(-B5691&gt;C5691,1,0)</f>
        <v>0</v>
      </c>
      <c r="H5691" s="52" t="n">
        <f aca="false">IF(-B5691&gt;D5691,1,0)</f>
        <v>0</v>
      </c>
      <c r="I5691" s="52" t="n">
        <f aca="false">IF(-B5691&gt;E5691,1,0)</f>
        <v>0</v>
      </c>
      <c r="J5691" s="52" t="n">
        <f aca="false">IF(-B5691&gt;F5691,1,0)</f>
        <v>0</v>
      </c>
    </row>
    <row r="5692" customFormat="false" ht="15" hidden="false" customHeight="false" outlineLevel="0" collapsed="false">
      <c r="A5692" s="51" t="n">
        <f aca="false">Prices_MTM!A5925</f>
        <v>46129</v>
      </c>
      <c r="B5692" s="43" t="n">
        <f aca="false">Prices_MTM!I5925</f>
        <v>-155000</v>
      </c>
      <c r="C5692" s="43" t="n">
        <f aca="false">-PERCENTILE(Prices_MTM!I5675:I5924,1-Inputs!$B$8)</f>
        <v>139350</v>
      </c>
      <c r="D5692" s="43" t="n">
        <f aca="false">NORMSINV(Inputs!$B$8)*STDEV(Prices_MTM!I5675:I5924)</f>
        <v>262206.955798048</v>
      </c>
      <c r="E5692" s="43" t="n">
        <f aca="false">-PERCENTILE(Prices_MTM!I5675:I5924,1-Inputs!$B$9)</f>
        <v>505365</v>
      </c>
      <c r="F5692" s="43" t="n">
        <f aca="false">NORMSINV(Inputs!$B$9)*STDEV(Prices_MTM!I5675:I5924)</f>
        <v>370844.301392361</v>
      </c>
      <c r="G5692" s="52" t="n">
        <f aca="false">IF(-B5692&gt;C5692,1,0)</f>
        <v>1</v>
      </c>
      <c r="H5692" s="52" t="n">
        <f aca="false">IF(-B5692&gt;D5692,1,0)</f>
        <v>0</v>
      </c>
      <c r="I5692" s="52" t="n">
        <f aca="false">IF(-B5692&gt;E5692,1,0)</f>
        <v>0</v>
      </c>
      <c r="J5692" s="52" t="n">
        <f aca="false">IF(-B5692&gt;F5692,1,0)</f>
        <v>0</v>
      </c>
    </row>
    <row r="5693" customFormat="false" ht="15" hidden="false" customHeight="false" outlineLevel="0" collapsed="false">
      <c r="A5693" s="51" t="n">
        <f aca="false">Prices_MTM!A5926</f>
        <v>46132</v>
      </c>
      <c r="B5693" s="43" t="n">
        <f aca="false">Prices_MTM!I5926</f>
        <v>276500</v>
      </c>
      <c r="C5693" s="43" t="n">
        <f aca="false">-PERCENTILE(Prices_MTM!I5676:I5925,1-Inputs!$B$8)</f>
        <v>149375</v>
      </c>
      <c r="D5693" s="43" t="n">
        <f aca="false">NORMSINV(Inputs!$B$8)*STDEV(Prices_MTM!I5676:I5925)</f>
        <v>262693.798640016</v>
      </c>
      <c r="E5693" s="43" t="n">
        <f aca="false">-PERCENTILE(Prices_MTM!I5676:I5925,1-Inputs!$B$9)</f>
        <v>505365</v>
      </c>
      <c r="F5693" s="43" t="n">
        <f aca="false">NORMSINV(Inputs!$B$9)*STDEV(Prices_MTM!I5676:I5925)</f>
        <v>371532.852514386</v>
      </c>
      <c r="G5693" s="52" t="n">
        <f aca="false">IF(-B5693&gt;C5693,1,0)</f>
        <v>0</v>
      </c>
      <c r="H5693" s="52" t="n">
        <f aca="false">IF(-B5693&gt;D5693,1,0)</f>
        <v>0</v>
      </c>
      <c r="I5693" s="52" t="n">
        <f aca="false">IF(-B5693&gt;E5693,1,0)</f>
        <v>0</v>
      </c>
      <c r="J5693" s="52" t="n">
        <f aca="false">IF(-B5693&gt;F5693,1,0)</f>
        <v>0</v>
      </c>
    </row>
    <row r="5694" customFormat="false" ht="15" hidden="false" customHeight="false" outlineLevel="0" collapsed="false">
      <c r="A5694" s="51" t="n">
        <f aca="false">Prices_MTM!A5927</f>
        <v>46133</v>
      </c>
      <c r="B5694" s="43" t="n">
        <f aca="false">Prices_MTM!I5927</f>
        <v>121000</v>
      </c>
      <c r="C5694" s="43" t="n">
        <f aca="false">-PERCENTILE(Prices_MTM!I5677:I5926,1-Inputs!$B$8)</f>
        <v>149375</v>
      </c>
      <c r="D5694" s="43" t="n">
        <f aca="false">NORMSINV(Inputs!$B$8)*STDEV(Prices_MTM!I5677:I5926)</f>
        <v>263861.812345976</v>
      </c>
      <c r="E5694" s="43" t="n">
        <f aca="false">-PERCENTILE(Prices_MTM!I5677:I5926,1-Inputs!$B$9)</f>
        <v>505365</v>
      </c>
      <c r="F5694" s="43" t="n">
        <f aca="false">NORMSINV(Inputs!$B$9)*STDEV(Prices_MTM!I5677:I5926)</f>
        <v>373184.796588429</v>
      </c>
      <c r="G5694" s="52" t="n">
        <f aca="false">IF(-B5694&gt;C5694,1,0)</f>
        <v>0</v>
      </c>
      <c r="H5694" s="52" t="n">
        <f aca="false">IF(-B5694&gt;D5694,1,0)</f>
        <v>0</v>
      </c>
      <c r="I5694" s="52" t="n">
        <f aca="false">IF(-B5694&gt;E5694,1,0)</f>
        <v>0</v>
      </c>
      <c r="J5694" s="52" t="n">
        <f aca="false">IF(-B5694&gt;F5694,1,0)</f>
        <v>0</v>
      </c>
    </row>
    <row r="5695" customFormat="false" ht="15" hidden="false" customHeight="false" outlineLevel="0" collapsed="false">
      <c r="A5695" s="51" t="n">
        <f aca="false">Prices_MTM!A5928</f>
        <v>46134</v>
      </c>
      <c r="B5695" s="43" t="n">
        <f aca="false">Prices_MTM!I5928</f>
        <v>-252999.999999999</v>
      </c>
      <c r="C5695" s="43" t="n">
        <f aca="false">-PERCENTILE(Prices_MTM!I5678:I5927,1-Inputs!$B$8)</f>
        <v>149375</v>
      </c>
      <c r="D5695" s="43" t="n">
        <f aca="false">NORMSINV(Inputs!$B$8)*STDEV(Prices_MTM!I5678:I5927)</f>
        <v>263872.604326144</v>
      </c>
      <c r="E5695" s="43" t="n">
        <f aca="false">-PERCENTILE(Prices_MTM!I5678:I5927,1-Inputs!$B$9)</f>
        <v>505365</v>
      </c>
      <c r="F5695" s="43" t="n">
        <f aca="false">NORMSINV(Inputs!$B$9)*STDEV(Prices_MTM!I5678:I5927)</f>
        <v>373200.059891928</v>
      </c>
      <c r="G5695" s="52" t="n">
        <f aca="false">IF(-B5695&gt;C5695,1,0)</f>
        <v>1</v>
      </c>
      <c r="H5695" s="52" t="n">
        <f aca="false">IF(-B5695&gt;D5695,1,0)</f>
        <v>0</v>
      </c>
      <c r="I5695" s="52" t="n">
        <f aca="false">IF(-B5695&gt;E5695,1,0)</f>
        <v>0</v>
      </c>
      <c r="J5695" s="52" t="n">
        <f aca="false">IF(-B5695&gt;F5695,1,0)</f>
        <v>0</v>
      </c>
    </row>
    <row r="5696" customFormat="false" ht="15" hidden="false" customHeight="false" outlineLevel="0" collapsed="false">
      <c r="A5696" s="51" t="n">
        <f aca="false">Prices_MTM!A5929</f>
        <v>46135</v>
      </c>
      <c r="B5696" s="43" t="n">
        <f aca="false">Prices_MTM!I5929</f>
        <v>460499.999999999</v>
      </c>
      <c r="C5696" s="43" t="n">
        <f aca="false">-PERCENTILE(Prices_MTM!I5679:I5928,1-Inputs!$B$8)</f>
        <v>159124.999999999</v>
      </c>
      <c r="D5696" s="43" t="n">
        <f aca="false">NORMSINV(Inputs!$B$8)*STDEV(Prices_MTM!I5679:I5928)</f>
        <v>265168.166663613</v>
      </c>
      <c r="E5696" s="43" t="n">
        <f aca="false">-PERCENTILE(Prices_MTM!I5679:I5928,1-Inputs!$B$9)</f>
        <v>505365</v>
      </c>
      <c r="F5696" s="43" t="n">
        <f aca="false">NORMSINV(Inputs!$B$9)*STDEV(Prices_MTM!I5679:I5928)</f>
        <v>375032.39842958</v>
      </c>
      <c r="G5696" s="52" t="n">
        <f aca="false">IF(-B5696&gt;C5696,1,0)</f>
        <v>0</v>
      </c>
      <c r="H5696" s="52" t="n">
        <f aca="false">IF(-B5696&gt;D5696,1,0)</f>
        <v>0</v>
      </c>
      <c r="I5696" s="52" t="n">
        <f aca="false">IF(-B5696&gt;E5696,1,0)</f>
        <v>0</v>
      </c>
      <c r="J5696" s="52" t="n">
        <f aca="false">IF(-B5696&gt;F5696,1,0)</f>
        <v>0</v>
      </c>
    </row>
    <row r="5697" customFormat="false" ht="15" hidden="false" customHeight="false" outlineLevel="0" collapsed="false">
      <c r="A5697" s="51" t="n">
        <f aca="false">Prices_MTM!A5930</f>
        <v>46136</v>
      </c>
      <c r="B5697" s="43" t="n">
        <f aca="false">Prices_MTM!I5930</f>
        <v>-15499.9999999994</v>
      </c>
      <c r="C5697" s="43" t="n">
        <f aca="false">-PERCENTILE(Prices_MTM!I5680:I5929,1-Inputs!$B$8)</f>
        <v>159124.999999999</v>
      </c>
      <c r="D5697" s="43" t="n">
        <f aca="false">NORMSINV(Inputs!$B$8)*STDEV(Prices_MTM!I5680:I5929)</f>
        <v>269385.87337761</v>
      </c>
      <c r="E5697" s="43" t="n">
        <f aca="false">-PERCENTILE(Prices_MTM!I5680:I5929,1-Inputs!$B$9)</f>
        <v>505365</v>
      </c>
      <c r="F5697" s="43" t="n">
        <f aca="false">NORMSINV(Inputs!$B$9)*STDEV(Prices_MTM!I5680:I5929)</f>
        <v>380997.581523482</v>
      </c>
      <c r="G5697" s="52" t="n">
        <f aca="false">IF(-B5697&gt;C5697,1,0)</f>
        <v>0</v>
      </c>
      <c r="H5697" s="52" t="n">
        <f aca="false">IF(-B5697&gt;D5697,1,0)</f>
        <v>0</v>
      </c>
      <c r="I5697" s="52" t="n">
        <f aca="false">IF(-B5697&gt;E5697,1,0)</f>
        <v>0</v>
      </c>
      <c r="J5697" s="52" t="n">
        <f aca="false">IF(-B5697&gt;F5697,1,0)</f>
        <v>0</v>
      </c>
    </row>
    <row r="5698" customFormat="false" ht="15" hidden="false" customHeight="false" outlineLevel="0" collapsed="false">
      <c r="A5698" s="51" t="n">
        <f aca="false">Prices_MTM!A5931</f>
        <v>46139</v>
      </c>
      <c r="B5698" s="43" t="n">
        <f aca="false">Prices_MTM!I5931</f>
        <v>45499.9999999998</v>
      </c>
      <c r="C5698" s="43" t="n">
        <f aca="false">-PERCENTILE(Prices_MTM!I5681:I5930,1-Inputs!$B$8)</f>
        <v>159124.999999999</v>
      </c>
      <c r="D5698" s="43" t="n">
        <f aca="false">NORMSINV(Inputs!$B$8)*STDEV(Prices_MTM!I5681:I5930)</f>
        <v>269394.891834915</v>
      </c>
      <c r="E5698" s="43" t="n">
        <f aca="false">-PERCENTILE(Prices_MTM!I5681:I5930,1-Inputs!$B$9)</f>
        <v>505365</v>
      </c>
      <c r="F5698" s="43" t="n">
        <f aca="false">NORMSINV(Inputs!$B$9)*STDEV(Prices_MTM!I5681:I5930)</f>
        <v>381010.336499751</v>
      </c>
      <c r="G5698" s="52" t="n">
        <f aca="false">IF(-B5698&gt;C5698,1,0)</f>
        <v>0</v>
      </c>
      <c r="H5698" s="52" t="n">
        <f aca="false">IF(-B5698&gt;D5698,1,0)</f>
        <v>0</v>
      </c>
      <c r="I5698" s="52" t="n">
        <f aca="false">IF(-B5698&gt;E5698,1,0)</f>
        <v>0</v>
      </c>
      <c r="J5698" s="52" t="n">
        <f aca="false">IF(-B5698&gt;F5698,1,0)</f>
        <v>0</v>
      </c>
    </row>
    <row r="5699" customFormat="false" ht="15" hidden="false" customHeight="false" outlineLevel="0" collapsed="false">
      <c r="A5699" s="51" t="n">
        <f aca="false">Prices_MTM!A5932</f>
        <v>46140</v>
      </c>
      <c r="B5699" s="43" t="n">
        <f aca="false">Prices_MTM!I5932</f>
        <v>169500</v>
      </c>
      <c r="C5699" s="43" t="n">
        <f aca="false">-PERCENTILE(Prices_MTM!I5682:I5931,1-Inputs!$B$8)</f>
        <v>159124.999999999</v>
      </c>
      <c r="D5699" s="43" t="n">
        <f aca="false">NORMSINV(Inputs!$B$8)*STDEV(Prices_MTM!I5682:I5931)</f>
        <v>269394.082441375</v>
      </c>
      <c r="E5699" s="43" t="n">
        <f aca="false">-PERCENTILE(Prices_MTM!I5682:I5931,1-Inputs!$B$9)</f>
        <v>505365</v>
      </c>
      <c r="F5699" s="43" t="n">
        <f aca="false">NORMSINV(Inputs!$B$9)*STDEV(Prices_MTM!I5682:I5931)</f>
        <v>381009.191759021</v>
      </c>
      <c r="G5699" s="52" t="n">
        <f aca="false">IF(-B5699&gt;C5699,1,0)</f>
        <v>0</v>
      </c>
      <c r="H5699" s="52" t="n">
        <f aca="false">IF(-B5699&gt;D5699,1,0)</f>
        <v>0</v>
      </c>
      <c r="I5699" s="52" t="n">
        <f aca="false">IF(-B5699&gt;E5699,1,0)</f>
        <v>0</v>
      </c>
      <c r="J5699" s="52" t="n">
        <f aca="false">IF(-B5699&gt;F5699,1,0)</f>
        <v>0</v>
      </c>
    </row>
    <row r="5700" customFormat="false" ht="15" hidden="false" customHeight="false" outlineLevel="0" collapsed="false">
      <c r="A5700" s="51" t="n">
        <f aca="false">Prices_MTM!A5933</f>
        <v>46141</v>
      </c>
      <c r="B5700" s="43" t="n">
        <f aca="false">Prices_MTM!I5933</f>
        <v>375000</v>
      </c>
      <c r="C5700" s="43" t="n">
        <f aca="false">-PERCENTILE(Prices_MTM!I5683:I5932,1-Inputs!$B$8)</f>
        <v>159124.999999999</v>
      </c>
      <c r="D5700" s="43" t="n">
        <f aca="false">NORMSINV(Inputs!$B$8)*STDEV(Prices_MTM!I5683:I5932)</f>
        <v>269518.157165893</v>
      </c>
      <c r="E5700" s="43" t="n">
        <f aca="false">-PERCENTILE(Prices_MTM!I5683:I5932,1-Inputs!$B$9)</f>
        <v>505365</v>
      </c>
      <c r="F5700" s="43" t="n">
        <f aca="false">NORMSINV(Inputs!$B$9)*STDEV(Prices_MTM!I5683:I5932)</f>
        <v>381184.673009678</v>
      </c>
      <c r="G5700" s="52" t="n">
        <f aca="false">IF(-B5700&gt;C5700,1,0)</f>
        <v>0</v>
      </c>
      <c r="H5700" s="52" t="n">
        <f aca="false">IF(-B5700&gt;D5700,1,0)</f>
        <v>0</v>
      </c>
      <c r="I5700" s="52" t="n">
        <f aca="false">IF(-B5700&gt;E5700,1,0)</f>
        <v>0</v>
      </c>
      <c r="J5700" s="52" t="n">
        <f aca="false">IF(-B5700&gt;F5700,1,0)</f>
        <v>0</v>
      </c>
    </row>
    <row r="5701" customFormat="false" ht="15" hidden="false" customHeight="false" outlineLevel="0" collapsed="false">
      <c r="A5701" s="51" t="n">
        <f aca="false">Prices_MTM!A5934</f>
        <v>46142</v>
      </c>
      <c r="B5701" s="43" t="n">
        <f aca="false">Prices_MTM!I5934</f>
        <v>-187000</v>
      </c>
      <c r="C5701" s="43" t="n">
        <f aca="false">-PERCENTILE(Prices_MTM!I5684:I5933,1-Inputs!$B$8)</f>
        <v>159124.999999999</v>
      </c>
      <c r="D5701" s="43" t="n">
        <f aca="false">NORMSINV(Inputs!$B$8)*STDEV(Prices_MTM!I5684:I5933)</f>
        <v>272219.267802428</v>
      </c>
      <c r="E5701" s="43" t="n">
        <f aca="false">-PERCENTILE(Prices_MTM!I5684:I5933,1-Inputs!$B$9)</f>
        <v>505365</v>
      </c>
      <c r="F5701" s="43" t="n">
        <f aca="false">NORMSINV(Inputs!$B$9)*STDEV(Prices_MTM!I5684:I5933)</f>
        <v>385004.905329376</v>
      </c>
      <c r="G5701" s="52" t="n">
        <f aca="false">IF(-B5701&gt;C5701,1,0)</f>
        <v>1</v>
      </c>
      <c r="H5701" s="52" t="n">
        <f aca="false">IF(-B5701&gt;D5701,1,0)</f>
        <v>0</v>
      </c>
      <c r="I5701" s="52" t="n">
        <f aca="false">IF(-B5701&gt;E5701,1,0)</f>
        <v>0</v>
      </c>
      <c r="J5701" s="52" t="n">
        <f aca="false">IF(-B5701&gt;F5701,1,0)</f>
        <v>0</v>
      </c>
    </row>
    <row r="5702" customFormat="false" ht="15" hidden="false" customHeight="false" outlineLevel="0" collapsed="false">
      <c r="A5702" s="51" t="n">
        <f aca="false">Prices_MTM!A5935</f>
        <v>46143</v>
      </c>
      <c r="B5702" s="43" t="n">
        <f aca="false">Prices_MTM!I5935</f>
        <v>-27000.000000001</v>
      </c>
      <c r="C5702" s="43" t="n">
        <f aca="false">-PERCENTILE(Prices_MTM!I5685:I5934,1-Inputs!$B$8)</f>
        <v>172599.999999999</v>
      </c>
      <c r="D5702" s="43" t="n">
        <f aca="false">NORMSINV(Inputs!$B$8)*STDEV(Prices_MTM!I5685:I5934)</f>
        <v>272397.193644158</v>
      </c>
      <c r="E5702" s="43" t="n">
        <f aca="false">-PERCENTILE(Prices_MTM!I5685:I5934,1-Inputs!$B$9)</f>
        <v>505365</v>
      </c>
      <c r="F5702" s="43" t="n">
        <f aca="false">NORMSINV(Inputs!$B$9)*STDEV(Prices_MTM!I5685:I5934)</f>
        <v>385256.54924277</v>
      </c>
      <c r="G5702" s="52" t="n">
        <f aca="false">IF(-B5702&gt;C5702,1,0)</f>
        <v>0</v>
      </c>
      <c r="H5702" s="52" t="n">
        <f aca="false">IF(-B5702&gt;D5702,1,0)</f>
        <v>0</v>
      </c>
      <c r="I5702" s="52" t="n">
        <f aca="false">IF(-B5702&gt;E5702,1,0)</f>
        <v>0</v>
      </c>
      <c r="J5702" s="52" t="n">
        <f aca="false">IF(-B5702&gt;F5702,1,0)</f>
        <v>0</v>
      </c>
    </row>
    <row r="5703" customFormat="false" ht="15" hidden="false" customHeight="false" outlineLevel="0" collapsed="false">
      <c r="A5703" s="51" t="n">
        <f aca="false">Prices_MTM!A5936</f>
        <v>46147</v>
      </c>
      <c r="B5703" s="43" t="n">
        <f aca="false">Prices_MTM!I5936</f>
        <v>215500</v>
      </c>
      <c r="C5703" s="43" t="n">
        <f aca="false">-PERCENTILE(Prices_MTM!I5686:I5935,1-Inputs!$B$8)</f>
        <v>172599.999999999</v>
      </c>
      <c r="D5703" s="43" t="n">
        <f aca="false">NORMSINV(Inputs!$B$8)*STDEV(Prices_MTM!I5686:I5935)</f>
        <v>272122.5854661</v>
      </c>
      <c r="E5703" s="43" t="n">
        <f aca="false">-PERCENTILE(Prices_MTM!I5686:I5935,1-Inputs!$B$9)</f>
        <v>505365</v>
      </c>
      <c r="F5703" s="43" t="n">
        <f aca="false">NORMSINV(Inputs!$B$9)*STDEV(Prices_MTM!I5686:I5935)</f>
        <v>384868.165656078</v>
      </c>
      <c r="G5703" s="52" t="n">
        <f aca="false">IF(-B5703&gt;C5703,1,0)</f>
        <v>0</v>
      </c>
      <c r="H5703" s="52" t="n">
        <f aca="false">IF(-B5703&gt;D5703,1,0)</f>
        <v>0</v>
      </c>
      <c r="I5703" s="52" t="n">
        <f aca="false">IF(-B5703&gt;E5703,1,0)</f>
        <v>0</v>
      </c>
      <c r="J5703" s="52" t="n">
        <f aca="false">IF(-B5703&gt;F5703,1,0)</f>
        <v>0</v>
      </c>
    </row>
    <row r="5704" customFormat="false" ht="15" hidden="false" customHeight="false" outlineLevel="0" collapsed="false">
      <c r="A5704" s="51" t="n">
        <f aca="false">Prices_MTM!A5937</f>
        <v>46148</v>
      </c>
      <c r="B5704" s="43" t="n">
        <f aca="false">Prices_MTM!I5937</f>
        <v>-150500</v>
      </c>
      <c r="C5704" s="43" t="n">
        <f aca="false">-PERCENTILE(Prices_MTM!I5687:I5936,1-Inputs!$B$8)</f>
        <v>172599.999999999</v>
      </c>
      <c r="D5704" s="43" t="n">
        <f aca="false">NORMSINV(Inputs!$B$8)*STDEV(Prices_MTM!I5687:I5936)</f>
        <v>272942.932109108</v>
      </c>
      <c r="E5704" s="43" t="n">
        <f aca="false">-PERCENTILE(Prices_MTM!I5687:I5936,1-Inputs!$B$9)</f>
        <v>505365</v>
      </c>
      <c r="F5704" s="43" t="n">
        <f aca="false">NORMSINV(Inputs!$B$9)*STDEV(Prices_MTM!I5687:I5936)</f>
        <v>386028.397568308</v>
      </c>
      <c r="G5704" s="52" t="n">
        <f aca="false">IF(-B5704&gt;C5704,1,0)</f>
        <v>0</v>
      </c>
      <c r="H5704" s="52" t="n">
        <f aca="false">IF(-B5704&gt;D5704,1,0)</f>
        <v>0</v>
      </c>
      <c r="I5704" s="52" t="n">
        <f aca="false">IF(-B5704&gt;E5704,1,0)</f>
        <v>0</v>
      </c>
      <c r="J5704" s="52" t="n">
        <f aca="false">IF(-B5704&gt;F5704,1,0)</f>
        <v>0</v>
      </c>
    </row>
    <row r="5705" customFormat="false" ht="15" hidden="false" customHeight="false" outlineLevel="0" collapsed="false">
      <c r="A5705" s="51" t="n">
        <f aca="false">Prices_MTM!A5938</f>
        <v>46149</v>
      </c>
      <c r="B5705" s="43" t="n">
        <f aca="false">Prices_MTM!I5938</f>
        <v>57000</v>
      </c>
      <c r="C5705" s="43" t="n">
        <f aca="false">-PERCENTILE(Prices_MTM!I5688:I5937,1-Inputs!$B$8)</f>
        <v>172599.999999999</v>
      </c>
      <c r="D5705" s="43" t="n">
        <f aca="false">NORMSINV(Inputs!$B$8)*STDEV(Prices_MTM!I5688:I5937)</f>
        <v>273428.75823157</v>
      </c>
      <c r="E5705" s="43" t="n">
        <f aca="false">-PERCENTILE(Prices_MTM!I5688:I5937,1-Inputs!$B$9)</f>
        <v>505365</v>
      </c>
      <c r="F5705" s="43" t="n">
        <f aca="false">NORMSINV(Inputs!$B$9)*STDEV(Prices_MTM!I5688:I5937)</f>
        <v>386715.510724534</v>
      </c>
      <c r="G5705" s="52" t="n">
        <f aca="false">IF(-B5705&gt;C5705,1,0)</f>
        <v>0</v>
      </c>
      <c r="H5705" s="52" t="n">
        <f aca="false">IF(-B5705&gt;D5705,1,0)</f>
        <v>0</v>
      </c>
      <c r="I5705" s="52" t="n">
        <f aca="false">IF(-B5705&gt;E5705,1,0)</f>
        <v>0</v>
      </c>
      <c r="J5705" s="52" t="n">
        <f aca="false">IF(-B5705&gt;F5705,1,0)</f>
        <v>0</v>
      </c>
    </row>
    <row r="5706" customFormat="false" ht="15" hidden="false" customHeight="false" outlineLevel="0" collapsed="false">
      <c r="A5706" s="51" t="n">
        <f aca="false">Prices_MTM!A5939</f>
        <v>46150</v>
      </c>
      <c r="B5706" s="43" t="n">
        <f aca="false">Prices_MTM!I5939</f>
        <v>-33999.9999999996</v>
      </c>
      <c r="C5706" s="43" t="n">
        <f aca="false">-PERCENTILE(Prices_MTM!I5689:I5938,1-Inputs!$B$8)</f>
        <v>172599.999999999</v>
      </c>
      <c r="D5706" s="43" t="n">
        <f aca="false">NORMSINV(Inputs!$B$8)*STDEV(Prices_MTM!I5689:I5938)</f>
        <v>273432.230138458</v>
      </c>
      <c r="E5706" s="43" t="n">
        <f aca="false">-PERCENTILE(Prices_MTM!I5689:I5938,1-Inputs!$B$9)</f>
        <v>505365</v>
      </c>
      <c r="F5706" s="43" t="n">
        <f aca="false">NORMSINV(Inputs!$B$9)*STDEV(Prices_MTM!I5689:I5938)</f>
        <v>386720.421108702</v>
      </c>
      <c r="G5706" s="52" t="n">
        <f aca="false">IF(-B5706&gt;C5706,1,0)</f>
        <v>0</v>
      </c>
      <c r="H5706" s="52" t="n">
        <f aca="false">IF(-B5706&gt;D5706,1,0)</f>
        <v>0</v>
      </c>
      <c r="I5706" s="52" t="n">
        <f aca="false">IF(-B5706&gt;E5706,1,0)</f>
        <v>0</v>
      </c>
      <c r="J5706" s="52" t="n">
        <f aca="false">IF(-B5706&gt;F5706,1,0)</f>
        <v>0</v>
      </c>
    </row>
    <row r="5707" customFormat="false" ht="15" hidden="false" customHeight="false" outlineLevel="0" collapsed="false">
      <c r="A5707" s="51" t="n">
        <f aca="false">Prices_MTM!A5940</f>
        <v>46153</v>
      </c>
      <c r="B5707" s="43" t="n">
        <f aca="false">Prices_MTM!I5940</f>
        <v>137500</v>
      </c>
      <c r="C5707" s="43" t="n">
        <f aca="false">-PERCENTILE(Prices_MTM!I5690:I5939,1-Inputs!$B$8)</f>
        <v>152975</v>
      </c>
      <c r="D5707" s="43" t="n">
        <f aca="false">NORMSINV(Inputs!$B$8)*STDEV(Prices_MTM!I5690:I5939)</f>
        <v>272647.293100709</v>
      </c>
      <c r="E5707" s="43" t="n">
        <f aca="false">-PERCENTILE(Prices_MTM!I5690:I5939,1-Inputs!$B$9)</f>
        <v>505365</v>
      </c>
      <c r="F5707" s="43" t="n">
        <f aca="false">NORMSINV(Inputs!$B$9)*STDEV(Prices_MTM!I5690:I5939)</f>
        <v>385610.269676925</v>
      </c>
      <c r="G5707" s="52" t="n">
        <f aca="false">IF(-B5707&gt;C5707,1,0)</f>
        <v>0</v>
      </c>
      <c r="H5707" s="52" t="n">
        <f aca="false">IF(-B5707&gt;D5707,1,0)</f>
        <v>0</v>
      </c>
      <c r="I5707" s="52" t="n">
        <f aca="false">IF(-B5707&gt;E5707,1,0)</f>
        <v>0</v>
      </c>
      <c r="J5707" s="52" t="n">
        <f aca="false">IF(-B5707&gt;F5707,1,0)</f>
        <v>0</v>
      </c>
    </row>
    <row r="5708" customFormat="false" ht="15" hidden="false" customHeight="false" outlineLevel="0" collapsed="false">
      <c r="A5708" s="51" t="n">
        <f aca="false">Prices_MTM!A5941</f>
        <v>46154</v>
      </c>
      <c r="B5708" s="43" t="n">
        <f aca="false">Prices_MTM!I5941</f>
        <v>159000</v>
      </c>
      <c r="C5708" s="43" t="n">
        <f aca="false">-PERCENTILE(Prices_MTM!I5691:I5940,1-Inputs!$B$8)</f>
        <v>152975</v>
      </c>
      <c r="D5708" s="43" t="n">
        <f aca="false">NORMSINV(Inputs!$B$8)*STDEV(Prices_MTM!I5691:I5940)</f>
        <v>272556.483536111</v>
      </c>
      <c r="E5708" s="43" t="n">
        <f aca="false">-PERCENTILE(Prices_MTM!I5691:I5940,1-Inputs!$B$9)</f>
        <v>505365</v>
      </c>
      <c r="F5708" s="43" t="n">
        <f aca="false">NORMSINV(Inputs!$B$9)*STDEV(Prices_MTM!I5691:I5940)</f>
        <v>385481.835976756</v>
      </c>
      <c r="G5708" s="52" t="n">
        <f aca="false">IF(-B5708&gt;C5708,1,0)</f>
        <v>0</v>
      </c>
      <c r="H5708" s="52" t="n">
        <f aca="false">IF(-B5708&gt;D5708,1,0)</f>
        <v>0</v>
      </c>
      <c r="I5708" s="52" t="n">
        <f aca="false">IF(-B5708&gt;E5708,1,0)</f>
        <v>0</v>
      </c>
      <c r="J5708" s="52" t="n">
        <f aca="false">IF(-B5708&gt;F5708,1,0)</f>
        <v>0</v>
      </c>
    </row>
    <row r="5709" customFormat="false" ht="15" hidden="false" customHeight="false" outlineLevel="0" collapsed="false">
      <c r="A5709" s="51" t="n">
        <f aca="false">Prices_MTM!A5942</f>
        <v>46155</v>
      </c>
      <c r="B5709" s="43" t="n">
        <f aca="false">Prices_MTM!I5942</f>
        <v>-71500.0000000004</v>
      </c>
      <c r="C5709" s="43" t="n">
        <f aca="false">-PERCENTILE(Prices_MTM!I5692:I5941,1-Inputs!$B$8)</f>
        <v>152975</v>
      </c>
      <c r="D5709" s="43" t="n">
        <f aca="false">NORMSINV(Inputs!$B$8)*STDEV(Prices_MTM!I5692:I5941)</f>
        <v>272938.424397966</v>
      </c>
      <c r="E5709" s="43" t="n">
        <f aca="false">-PERCENTILE(Prices_MTM!I5692:I5941,1-Inputs!$B$9)</f>
        <v>505365</v>
      </c>
      <c r="F5709" s="43" t="n">
        <f aca="false">NORMSINV(Inputs!$B$9)*STDEV(Prices_MTM!I5692:I5941)</f>
        <v>386022.022226417</v>
      </c>
      <c r="G5709" s="52" t="n">
        <f aca="false">IF(-B5709&gt;C5709,1,0)</f>
        <v>0</v>
      </c>
      <c r="H5709" s="52" t="n">
        <f aca="false">IF(-B5709&gt;D5709,1,0)</f>
        <v>0</v>
      </c>
      <c r="I5709" s="52" t="n">
        <f aca="false">IF(-B5709&gt;E5709,1,0)</f>
        <v>0</v>
      </c>
      <c r="J5709" s="52" t="n">
        <f aca="false">IF(-B5709&gt;F5709,1,0)</f>
        <v>0</v>
      </c>
    </row>
    <row r="5710" customFormat="false" ht="15" hidden="false" customHeight="false" outlineLevel="0" collapsed="false">
      <c r="A5710" s="51" t="n">
        <f aca="false">Prices_MTM!A5943</f>
        <v>46156</v>
      </c>
      <c r="B5710" s="43" t="n">
        <f aca="false">Prices_MTM!I5943</f>
        <v>-17499.9999999997</v>
      </c>
      <c r="C5710" s="43" t="n">
        <f aca="false">-PERCENTILE(Prices_MTM!I5693:I5942,1-Inputs!$B$8)</f>
        <v>152975</v>
      </c>
      <c r="D5710" s="43" t="n">
        <f aca="false">NORMSINV(Inputs!$B$8)*STDEV(Prices_MTM!I5693:I5942)</f>
        <v>273050.843615763</v>
      </c>
      <c r="E5710" s="43" t="n">
        <f aca="false">-PERCENTILE(Prices_MTM!I5693:I5942,1-Inputs!$B$9)</f>
        <v>505365</v>
      </c>
      <c r="F5710" s="43" t="n">
        <f aca="false">NORMSINV(Inputs!$B$9)*STDEV(Prices_MTM!I5693:I5942)</f>
        <v>386181.018871492</v>
      </c>
      <c r="G5710" s="52" t="n">
        <f aca="false">IF(-B5710&gt;C5710,1,0)</f>
        <v>0</v>
      </c>
      <c r="H5710" s="52" t="n">
        <f aca="false">IF(-B5710&gt;D5710,1,0)</f>
        <v>0</v>
      </c>
      <c r="I5710" s="52" t="n">
        <f aca="false">IF(-B5710&gt;E5710,1,0)</f>
        <v>0</v>
      </c>
      <c r="J5710" s="52" t="n">
        <f aca="false">IF(-B5710&gt;F5710,1,0)</f>
        <v>0</v>
      </c>
    </row>
    <row r="5711" customFormat="false" ht="15" hidden="false" customHeight="false" outlineLevel="0" collapsed="false">
      <c r="A5711" s="51" t="n">
        <f aca="false">Prices_MTM!A5944</f>
        <v>46157</v>
      </c>
      <c r="B5711" s="43" t="n">
        <f aca="false">Prices_MTM!I5944</f>
        <v>280500</v>
      </c>
      <c r="C5711" s="43" t="n">
        <f aca="false">-PERCENTILE(Prices_MTM!I5694:I5943,1-Inputs!$B$8)</f>
        <v>152975</v>
      </c>
      <c r="D5711" s="43" t="n">
        <f aca="false">NORMSINV(Inputs!$B$8)*STDEV(Prices_MTM!I5694:I5943)</f>
        <v>273063.297628523</v>
      </c>
      <c r="E5711" s="43" t="n">
        <f aca="false">-PERCENTILE(Prices_MTM!I5694:I5943,1-Inputs!$B$9)</f>
        <v>505365</v>
      </c>
      <c r="F5711" s="43" t="n">
        <f aca="false">NORMSINV(Inputs!$B$9)*STDEV(Prices_MTM!I5694:I5943)</f>
        <v>386198.632819404</v>
      </c>
      <c r="G5711" s="52" t="n">
        <f aca="false">IF(-B5711&gt;C5711,1,0)</f>
        <v>0</v>
      </c>
      <c r="H5711" s="52" t="n">
        <f aca="false">IF(-B5711&gt;D5711,1,0)</f>
        <v>0</v>
      </c>
      <c r="I5711" s="52" t="n">
        <f aca="false">IF(-B5711&gt;E5711,1,0)</f>
        <v>0</v>
      </c>
      <c r="J5711" s="52" t="n">
        <f aca="false">IF(-B5711&gt;F5711,1,0)</f>
        <v>0</v>
      </c>
    </row>
    <row r="5712" customFormat="false" ht="15" hidden="false" customHeight="false" outlineLevel="0" collapsed="false">
      <c r="A5712" s="51" t="n">
        <f aca="false">Prices_MTM!A5945</f>
        <v>46160</v>
      </c>
      <c r="B5712" s="43" t="n">
        <f aca="false">Prices_MTM!I5945</f>
        <v>187500</v>
      </c>
      <c r="C5712" s="43" t="n">
        <f aca="false">-PERCENTILE(Prices_MTM!I5695:I5944,1-Inputs!$B$8)</f>
        <v>152975</v>
      </c>
      <c r="D5712" s="43" t="n">
        <f aca="false">NORMSINV(Inputs!$B$8)*STDEV(Prices_MTM!I5695:I5944)</f>
        <v>274408.844803772</v>
      </c>
      <c r="E5712" s="43" t="n">
        <f aca="false">-PERCENTILE(Prices_MTM!I5695:I5944,1-Inputs!$B$9)</f>
        <v>505365</v>
      </c>
      <c r="F5712" s="43" t="n">
        <f aca="false">NORMSINV(Inputs!$B$9)*STDEV(Prices_MTM!I5695:I5944)</f>
        <v>388101.665867009</v>
      </c>
      <c r="G5712" s="52" t="n">
        <f aca="false">IF(-B5712&gt;C5712,1,0)</f>
        <v>0</v>
      </c>
      <c r="H5712" s="52" t="n">
        <f aca="false">IF(-B5712&gt;D5712,1,0)</f>
        <v>0</v>
      </c>
      <c r="I5712" s="52" t="n">
        <f aca="false">IF(-B5712&gt;E5712,1,0)</f>
        <v>0</v>
      </c>
      <c r="J5712" s="52" t="n">
        <f aca="false">IF(-B5712&gt;F5712,1,0)</f>
        <v>0</v>
      </c>
    </row>
    <row r="5713" customFormat="false" ht="15" hidden="false" customHeight="false" outlineLevel="0" collapsed="false">
      <c r="A5713" s="51" t="n">
        <f aca="false">Prices_MTM!A5946</f>
        <v>46161</v>
      </c>
      <c r="B5713" s="43" t="n">
        <f aca="false">Prices_MTM!I5946</f>
        <v>88500.0000000005</v>
      </c>
      <c r="C5713" s="43" t="n">
        <f aca="false">-PERCENTILE(Prices_MTM!I5696:I5945,1-Inputs!$B$8)</f>
        <v>152975</v>
      </c>
      <c r="D5713" s="43" t="n">
        <f aca="false">NORMSINV(Inputs!$B$8)*STDEV(Prices_MTM!I5696:I5945)</f>
        <v>275038.19654928</v>
      </c>
      <c r="E5713" s="43" t="n">
        <f aca="false">-PERCENTILE(Prices_MTM!I5696:I5945,1-Inputs!$B$9)</f>
        <v>505365</v>
      </c>
      <c r="F5713" s="43" t="n">
        <f aca="false">NORMSINV(Inputs!$B$9)*STDEV(Prices_MTM!I5696:I5945)</f>
        <v>388991.770050869</v>
      </c>
      <c r="G5713" s="52" t="n">
        <f aca="false">IF(-B5713&gt;C5713,1,0)</f>
        <v>0</v>
      </c>
      <c r="H5713" s="52" t="n">
        <f aca="false">IF(-B5713&gt;D5713,1,0)</f>
        <v>0</v>
      </c>
      <c r="I5713" s="52" t="n">
        <f aca="false">IF(-B5713&gt;E5713,1,0)</f>
        <v>0</v>
      </c>
      <c r="J5713" s="52" t="n">
        <f aca="false">IF(-B5713&gt;F5713,1,0)</f>
        <v>0</v>
      </c>
    </row>
    <row r="5714" customFormat="false" ht="15" hidden="false" customHeight="false" outlineLevel="0" collapsed="false">
      <c r="A5714" s="51" t="n">
        <f aca="false">Prices_MTM!A5947</f>
        <v>46162</v>
      </c>
      <c r="B5714" s="43" t="n">
        <f aca="false">Prices_MTM!I5947</f>
        <v>-754500.000000001</v>
      </c>
      <c r="C5714" s="43" t="n">
        <f aca="false">-PERCENTILE(Prices_MTM!I5697:I5946,1-Inputs!$B$8)</f>
        <v>152975</v>
      </c>
      <c r="D5714" s="43" t="n">
        <f aca="false">NORMSINV(Inputs!$B$8)*STDEV(Prices_MTM!I5697:I5946)</f>
        <v>275137.863121341</v>
      </c>
      <c r="E5714" s="43" t="n">
        <f aca="false">-PERCENTILE(Prices_MTM!I5697:I5946,1-Inputs!$B$9)</f>
        <v>505365</v>
      </c>
      <c r="F5714" s="43" t="n">
        <f aca="false">NORMSINV(Inputs!$B$9)*STDEV(Prices_MTM!I5697:I5946)</f>
        <v>389132.730385715</v>
      </c>
      <c r="G5714" s="52" t="n">
        <f aca="false">IF(-B5714&gt;C5714,1,0)</f>
        <v>1</v>
      </c>
      <c r="H5714" s="52" t="n">
        <f aca="false">IF(-B5714&gt;D5714,1,0)</f>
        <v>1</v>
      </c>
      <c r="I5714" s="52" t="n">
        <f aca="false">IF(-B5714&gt;E5714,1,0)</f>
        <v>1</v>
      </c>
      <c r="J5714" s="52" t="n">
        <f aca="false">IF(-B5714&gt;F5714,1,0)</f>
        <v>1</v>
      </c>
    </row>
    <row r="5715" customFormat="false" ht="15" hidden="false" customHeight="false" outlineLevel="0" collapsed="false">
      <c r="A5715" s="51" t="n">
        <f aca="false">Prices_MTM!A5948</f>
        <v>46163</v>
      </c>
      <c r="B5715" s="43" t="n">
        <f aca="false">Prices_MTM!I5948</f>
        <v>5500.0000000007</v>
      </c>
      <c r="C5715" s="43" t="n">
        <f aca="false">-PERCENTILE(Prices_MTM!I5698:I5947,1-Inputs!$B$8)</f>
        <v>172599.999999999</v>
      </c>
      <c r="D5715" s="43" t="n">
        <f aca="false">NORMSINV(Inputs!$B$8)*STDEV(Prices_MTM!I5698:I5947)</f>
        <v>286260.487316624</v>
      </c>
      <c r="E5715" s="43" t="n">
        <f aca="false">-PERCENTILE(Prices_MTM!I5698:I5947,1-Inputs!$B$9)</f>
        <v>647190</v>
      </c>
      <c r="F5715" s="43" t="n">
        <f aca="false">NORMSINV(Inputs!$B$9)*STDEV(Prices_MTM!I5698:I5947)</f>
        <v>404863.670042885</v>
      </c>
      <c r="G5715" s="52" t="n">
        <f aca="false">IF(-B5715&gt;C5715,1,0)</f>
        <v>0</v>
      </c>
      <c r="H5715" s="52" t="n">
        <f aca="false">IF(-B5715&gt;D5715,1,0)</f>
        <v>0</v>
      </c>
      <c r="I5715" s="52" t="n">
        <f aca="false">IF(-B5715&gt;E5715,1,0)</f>
        <v>0</v>
      </c>
      <c r="J5715" s="52" t="n">
        <f aca="false">IF(-B5715&gt;F5715,1,0)</f>
        <v>0</v>
      </c>
    </row>
    <row r="5716" customFormat="false" ht="15" hidden="false" customHeight="false" outlineLevel="0" collapsed="false">
      <c r="A5716" s="51" t="n">
        <f aca="false">Prices_MTM!A5949</f>
        <v>46164</v>
      </c>
      <c r="B5716" s="43" t="n">
        <f aca="false">Prices_MTM!I5949</f>
        <v>-38000.000000001</v>
      </c>
      <c r="C5716" s="43" t="n">
        <f aca="false">-PERCENTILE(Prices_MTM!I5699:I5948,1-Inputs!$B$8)</f>
        <v>172599.999999999</v>
      </c>
      <c r="D5716" s="43" t="n">
        <f aca="false">NORMSINV(Inputs!$B$8)*STDEV(Prices_MTM!I5699:I5948)</f>
        <v>286258.083650122</v>
      </c>
      <c r="E5716" s="43" t="n">
        <f aca="false">-PERCENTILE(Prices_MTM!I5699:I5948,1-Inputs!$B$9)</f>
        <v>647190</v>
      </c>
      <c r="F5716" s="43" t="n">
        <f aca="false">NORMSINV(Inputs!$B$9)*STDEV(Prices_MTM!I5699:I5948)</f>
        <v>404860.270491481</v>
      </c>
      <c r="G5716" s="52" t="n">
        <f aca="false">IF(-B5716&gt;C5716,1,0)</f>
        <v>0</v>
      </c>
      <c r="H5716" s="52" t="n">
        <f aca="false">IF(-B5716&gt;D5716,1,0)</f>
        <v>0</v>
      </c>
      <c r="I5716" s="52" t="n">
        <f aca="false">IF(-B5716&gt;E5716,1,0)</f>
        <v>0</v>
      </c>
      <c r="J5716" s="52" t="n">
        <f aca="false">IF(-B5716&gt;F5716,1,0)</f>
        <v>0</v>
      </c>
    </row>
    <row r="5717" customFormat="false" ht="15" hidden="false" customHeight="false" outlineLevel="0" collapsed="false">
      <c r="A5717" s="51" t="n">
        <f aca="false">Prices_MTM!A5950</f>
        <v>46168</v>
      </c>
      <c r="B5717" s="43" t="n">
        <f aca="false">Prices_MTM!I5950</f>
        <v>-64499.9999999996</v>
      </c>
      <c r="C5717" s="43" t="n">
        <f aca="false">-PERCENTILE(Prices_MTM!I5700:I5949,1-Inputs!$B$8)</f>
        <v>172599.999999999</v>
      </c>
      <c r="D5717" s="43" t="n">
        <f aca="false">NORMSINV(Inputs!$B$8)*STDEV(Prices_MTM!I5700:I5949)</f>
        <v>286191.886705078</v>
      </c>
      <c r="E5717" s="43" t="n">
        <f aca="false">-PERCENTILE(Prices_MTM!I5700:I5949,1-Inputs!$B$9)</f>
        <v>647190</v>
      </c>
      <c r="F5717" s="43" t="n">
        <f aca="false">NORMSINV(Inputs!$B$9)*STDEV(Prices_MTM!I5700:I5949)</f>
        <v>404766.646888841</v>
      </c>
      <c r="G5717" s="52" t="n">
        <f aca="false">IF(-B5717&gt;C5717,1,0)</f>
        <v>0</v>
      </c>
      <c r="H5717" s="52" t="n">
        <f aca="false">IF(-B5717&gt;D5717,1,0)</f>
        <v>0</v>
      </c>
      <c r="I5717" s="52" t="n">
        <f aca="false">IF(-B5717&gt;E5717,1,0)</f>
        <v>0</v>
      </c>
      <c r="J5717" s="52" t="n">
        <f aca="false">IF(-B5717&gt;F5717,1,0)</f>
        <v>0</v>
      </c>
    </row>
    <row r="5718" customFormat="false" ht="15" hidden="false" customHeight="false" outlineLevel="0" collapsed="false">
      <c r="A5718" s="51" t="n">
        <f aca="false">Prices_MTM!A5951</f>
        <v>46169</v>
      </c>
      <c r="B5718" s="43" t="n">
        <f aca="false">Prices_MTM!I5951</f>
        <v>-246000</v>
      </c>
      <c r="C5718" s="43" t="n">
        <f aca="false">-PERCENTILE(Prices_MTM!I5701:I5950,1-Inputs!$B$8)</f>
        <v>172599.999999999</v>
      </c>
      <c r="D5718" s="43" t="n">
        <f aca="false">NORMSINV(Inputs!$B$8)*STDEV(Prices_MTM!I5701:I5950)</f>
        <v>286266.392270756</v>
      </c>
      <c r="E5718" s="43" t="n">
        <f aca="false">-PERCENTILE(Prices_MTM!I5701:I5950,1-Inputs!$B$9)</f>
        <v>647190</v>
      </c>
      <c r="F5718" s="43" t="n">
        <f aca="false">NORMSINV(Inputs!$B$9)*STDEV(Prices_MTM!I5701:I5950)</f>
        <v>404872.0215322</v>
      </c>
      <c r="G5718" s="52" t="n">
        <f aca="false">IF(-B5718&gt;C5718,1,0)</f>
        <v>1</v>
      </c>
      <c r="H5718" s="52" t="n">
        <f aca="false">IF(-B5718&gt;D5718,1,0)</f>
        <v>0</v>
      </c>
      <c r="I5718" s="52" t="n">
        <f aca="false">IF(-B5718&gt;E5718,1,0)</f>
        <v>0</v>
      </c>
      <c r="J5718" s="52" t="n">
        <f aca="false">IF(-B5718&gt;F5718,1,0)</f>
        <v>0</v>
      </c>
    </row>
    <row r="5719" customFormat="false" ht="15" hidden="false" customHeight="false" outlineLevel="0" collapsed="false">
      <c r="A5719" s="51" t="n">
        <f aca="false">Prices_MTM!A5952</f>
        <v>46170</v>
      </c>
      <c r="B5719" s="43" t="n">
        <f aca="false">Prices_MTM!I5952</f>
        <v>112000.000000001</v>
      </c>
      <c r="C5719" s="43" t="n">
        <f aca="false">-PERCENTILE(Prices_MTM!I5702:I5951,1-Inputs!$B$8)</f>
        <v>195800</v>
      </c>
      <c r="D5719" s="43" t="n">
        <f aca="false">NORMSINV(Inputs!$B$8)*STDEV(Prices_MTM!I5702:I5951)</f>
        <v>287428.421976746</v>
      </c>
      <c r="E5719" s="43" t="n">
        <f aca="false">-PERCENTILE(Prices_MTM!I5702:I5951,1-Inputs!$B$9)</f>
        <v>647190</v>
      </c>
      <c r="F5719" s="43" t="n">
        <f aca="false">NORMSINV(Inputs!$B$9)*STDEV(Prices_MTM!I5702:I5951)</f>
        <v>406515.502320891</v>
      </c>
      <c r="G5719" s="52" t="n">
        <f aca="false">IF(-B5719&gt;C5719,1,0)</f>
        <v>0</v>
      </c>
      <c r="H5719" s="52" t="n">
        <f aca="false">IF(-B5719&gt;D5719,1,0)</f>
        <v>0</v>
      </c>
      <c r="I5719" s="52" t="n">
        <f aca="false">IF(-B5719&gt;E5719,1,0)</f>
        <v>0</v>
      </c>
      <c r="J5719" s="52" t="n">
        <f aca="false">IF(-B5719&gt;F5719,1,0)</f>
        <v>0</v>
      </c>
    </row>
    <row r="5720" customFormat="false" ht="15" hidden="false" customHeight="false" outlineLevel="0" collapsed="false">
      <c r="A5720" s="51" t="n">
        <f aca="false">Prices_MTM!A5953</f>
        <v>46171</v>
      </c>
      <c r="B5720" s="43" t="n">
        <f aca="false">Prices_MTM!I5953</f>
        <v>-19500.0000000007</v>
      </c>
      <c r="C5720" s="43" t="n">
        <f aca="false">-PERCENTILE(Prices_MTM!I5703:I5952,1-Inputs!$B$8)</f>
        <v>195800</v>
      </c>
      <c r="D5720" s="43" t="n">
        <f aca="false">NORMSINV(Inputs!$B$8)*STDEV(Prices_MTM!I5703:I5952)</f>
        <v>287611.912129762</v>
      </c>
      <c r="E5720" s="43" t="n">
        <f aca="false">-PERCENTILE(Prices_MTM!I5703:I5952,1-Inputs!$B$9)</f>
        <v>647190</v>
      </c>
      <c r="F5720" s="43" t="n">
        <f aca="false">NORMSINV(Inputs!$B$9)*STDEV(Prices_MTM!I5703:I5952)</f>
        <v>406775.015945922</v>
      </c>
      <c r="G5720" s="52" t="n">
        <f aca="false">IF(-B5720&gt;C5720,1,0)</f>
        <v>0</v>
      </c>
      <c r="H5720" s="52" t="n">
        <f aca="false">IF(-B5720&gt;D5720,1,0)</f>
        <v>0</v>
      </c>
      <c r="I5720" s="52" t="n">
        <f aca="false">IF(-B5720&gt;E5720,1,0)</f>
        <v>0</v>
      </c>
      <c r="J5720" s="52" t="n">
        <f aca="false">IF(-B5720&gt;F5720,1,0)</f>
        <v>0</v>
      </c>
    </row>
    <row r="5721" customFormat="false" ht="15" hidden="false" customHeight="false" outlineLevel="0" collapsed="false">
      <c r="A5721" s="51" t="n">
        <f aca="false">Prices_MTM!A5954</f>
        <v>46174</v>
      </c>
      <c r="B5721" s="43" t="n">
        <f aca="false">Prices_MTM!I5954</f>
        <v>209499.999999999</v>
      </c>
      <c r="C5721" s="43" t="n">
        <f aca="false">-PERCENTILE(Prices_MTM!I5704:I5953,1-Inputs!$B$8)</f>
        <v>195800</v>
      </c>
      <c r="D5721" s="43" t="n">
        <f aca="false">NORMSINV(Inputs!$B$8)*STDEV(Prices_MTM!I5704:I5953)</f>
        <v>287564.095063676</v>
      </c>
      <c r="E5721" s="43" t="n">
        <f aca="false">-PERCENTILE(Prices_MTM!I5704:I5953,1-Inputs!$B$9)</f>
        <v>647190</v>
      </c>
      <c r="F5721" s="43" t="n">
        <f aca="false">NORMSINV(Inputs!$B$9)*STDEV(Prices_MTM!I5704:I5953)</f>
        <v>406707.387356843</v>
      </c>
      <c r="G5721" s="52" t="n">
        <f aca="false">IF(-B5721&gt;C5721,1,0)</f>
        <v>0</v>
      </c>
      <c r="H5721" s="52" t="n">
        <f aca="false">IF(-B5721&gt;D5721,1,0)</f>
        <v>0</v>
      </c>
      <c r="I5721" s="52" t="n">
        <f aca="false">IF(-B5721&gt;E5721,1,0)</f>
        <v>0</v>
      </c>
      <c r="J5721" s="52" t="n">
        <f aca="false">IF(-B5721&gt;F5721,1,0)</f>
        <v>0</v>
      </c>
    </row>
    <row r="5722" customFormat="false" ht="15" hidden="false" customHeight="false" outlineLevel="0" collapsed="false">
      <c r="A5722" s="51" t="n">
        <f aca="false">Prices_MTM!A5955</f>
        <v>46175</v>
      </c>
      <c r="B5722" s="43" t="n">
        <f aca="false">Prices_MTM!I5955</f>
        <v>141000.000000001</v>
      </c>
      <c r="C5722" s="43" t="n">
        <f aca="false">-PERCENTILE(Prices_MTM!I5705:I5954,1-Inputs!$B$8)</f>
        <v>195800</v>
      </c>
      <c r="D5722" s="43" t="n">
        <f aca="false">NORMSINV(Inputs!$B$8)*STDEV(Prices_MTM!I5705:I5954)</f>
        <v>288342.727567019</v>
      </c>
      <c r="E5722" s="43" t="n">
        <f aca="false">-PERCENTILE(Prices_MTM!I5705:I5954,1-Inputs!$B$9)</f>
        <v>647190</v>
      </c>
      <c r="F5722" s="43" t="n">
        <f aca="false">NORMSINV(Inputs!$B$9)*STDEV(Prices_MTM!I5705:I5954)</f>
        <v>407808.622165298</v>
      </c>
      <c r="G5722" s="52" t="n">
        <f aca="false">IF(-B5722&gt;C5722,1,0)</f>
        <v>0</v>
      </c>
      <c r="H5722" s="52" t="n">
        <f aca="false">IF(-B5722&gt;D5722,1,0)</f>
        <v>0</v>
      </c>
      <c r="I5722" s="52" t="n">
        <f aca="false">IF(-B5722&gt;E5722,1,0)</f>
        <v>0</v>
      </c>
      <c r="J5722" s="52" t="n">
        <f aca="false">IF(-B5722&gt;F5722,1,0)</f>
        <v>0</v>
      </c>
    </row>
    <row r="5723" customFormat="false" ht="15" hidden="false" customHeight="false" outlineLevel="0" collapsed="false">
      <c r="A5723" s="51" t="n">
        <f aca="false">Prices_MTM!A5956</f>
        <v>46176</v>
      </c>
      <c r="B5723" s="43" t="n">
        <f aca="false">Prices_MTM!I5956</f>
        <v>69000.0000000005</v>
      </c>
      <c r="C5723" s="43" t="n">
        <f aca="false">-PERCENTILE(Prices_MTM!I5706:I5955,1-Inputs!$B$8)</f>
        <v>195800</v>
      </c>
      <c r="D5723" s="43" t="n">
        <f aca="false">NORMSINV(Inputs!$B$8)*STDEV(Prices_MTM!I5706:I5955)</f>
        <v>288681.110103882</v>
      </c>
      <c r="E5723" s="43" t="n">
        <f aca="false">-PERCENTILE(Prices_MTM!I5706:I5955,1-Inputs!$B$9)</f>
        <v>647190</v>
      </c>
      <c r="F5723" s="43" t="n">
        <f aca="false">NORMSINV(Inputs!$B$9)*STDEV(Prices_MTM!I5706:I5955)</f>
        <v>408287.203044681</v>
      </c>
      <c r="G5723" s="52" t="n">
        <f aca="false">IF(-B5723&gt;C5723,1,0)</f>
        <v>0</v>
      </c>
      <c r="H5723" s="52" t="n">
        <f aca="false">IF(-B5723&gt;D5723,1,0)</f>
        <v>0</v>
      </c>
      <c r="I5723" s="52" t="n">
        <f aca="false">IF(-B5723&gt;E5723,1,0)</f>
        <v>0</v>
      </c>
      <c r="J5723" s="52" t="n">
        <f aca="false">IF(-B5723&gt;F5723,1,0)</f>
        <v>0</v>
      </c>
    </row>
    <row r="5724" customFormat="false" ht="15" hidden="false" customHeight="false" outlineLevel="0" collapsed="false">
      <c r="A5724" s="51" t="n">
        <f aca="false">Prices_MTM!A5957</f>
        <v>46177</v>
      </c>
      <c r="B5724" s="43" t="n">
        <f aca="false">Prices_MTM!I5957</f>
        <v>-157500.000000001</v>
      </c>
      <c r="C5724" s="43" t="n">
        <f aca="false">-PERCENTILE(Prices_MTM!I5707:I5956,1-Inputs!$B$8)</f>
        <v>195800</v>
      </c>
      <c r="D5724" s="43" t="n">
        <f aca="false">NORMSINV(Inputs!$B$8)*STDEV(Prices_MTM!I5707:I5956)</f>
        <v>288628.805470041</v>
      </c>
      <c r="E5724" s="43" t="n">
        <f aca="false">-PERCENTILE(Prices_MTM!I5707:I5956,1-Inputs!$B$9)</f>
        <v>647190</v>
      </c>
      <c r="F5724" s="43" t="n">
        <f aca="false">NORMSINV(Inputs!$B$9)*STDEV(Prices_MTM!I5707:I5956)</f>
        <v>408213.227602889</v>
      </c>
      <c r="G5724" s="52" t="n">
        <f aca="false">IF(-B5724&gt;C5724,1,0)</f>
        <v>0</v>
      </c>
      <c r="H5724" s="52" t="n">
        <f aca="false">IF(-B5724&gt;D5724,1,0)</f>
        <v>0</v>
      </c>
      <c r="I5724" s="52" t="n">
        <f aca="false">IF(-B5724&gt;E5724,1,0)</f>
        <v>0</v>
      </c>
      <c r="J5724" s="52" t="n">
        <f aca="false">IF(-B5724&gt;F5724,1,0)</f>
        <v>0</v>
      </c>
    </row>
    <row r="5725" customFormat="false" ht="15" hidden="false" customHeight="false" outlineLevel="0" collapsed="false">
      <c r="A5725" s="51" t="n">
        <f aca="false">Prices_MTM!A5958</f>
        <v>46178</v>
      </c>
      <c r="B5725" s="43" t="n">
        <f aca="false">Prices_MTM!I5958</f>
        <v>-166500.000000001</v>
      </c>
      <c r="C5725" s="43" t="n">
        <f aca="false">-PERCENTILE(Prices_MTM!I5708:I5957,1-Inputs!$B$8)</f>
        <v>195800</v>
      </c>
      <c r="D5725" s="43" t="n">
        <f aca="false">NORMSINV(Inputs!$B$8)*STDEV(Prices_MTM!I5708:I5957)</f>
        <v>289135.780630439</v>
      </c>
      <c r="E5725" s="43" t="n">
        <f aca="false">-PERCENTILE(Prices_MTM!I5708:I5957,1-Inputs!$B$9)</f>
        <v>647190</v>
      </c>
      <c r="F5725" s="43" t="n">
        <f aca="false">NORMSINV(Inputs!$B$9)*STDEV(Prices_MTM!I5708:I5957)</f>
        <v>408930.252247062</v>
      </c>
      <c r="G5725" s="52" t="n">
        <f aca="false">IF(-B5725&gt;C5725,1,0)</f>
        <v>0</v>
      </c>
      <c r="H5725" s="52" t="n">
        <f aca="false">IF(-B5725&gt;D5725,1,0)</f>
        <v>0</v>
      </c>
      <c r="I5725" s="52" t="n">
        <f aca="false">IF(-B5725&gt;E5725,1,0)</f>
        <v>0</v>
      </c>
      <c r="J5725" s="52" t="n">
        <f aca="false">IF(-B5725&gt;F5725,1,0)</f>
        <v>0</v>
      </c>
    </row>
    <row r="5726" customFormat="false" ht="15" hidden="false" customHeight="false" outlineLevel="0" collapsed="false">
      <c r="A5726" s="51" t="n">
        <f aca="false">Prices_MTM!A5959</f>
        <v>46181</v>
      </c>
      <c r="B5726" s="43" t="n">
        <f aca="false">Prices_MTM!I5959</f>
        <v>59500.0000000013</v>
      </c>
      <c r="C5726" s="43" t="n">
        <f aca="false">-PERCENTILE(Prices_MTM!I5709:I5958,1-Inputs!$B$8)</f>
        <v>195800</v>
      </c>
      <c r="D5726" s="43" t="n">
        <f aca="false">NORMSINV(Inputs!$B$8)*STDEV(Prices_MTM!I5709:I5958)</f>
        <v>289671.285985551</v>
      </c>
      <c r="E5726" s="43" t="n">
        <f aca="false">-PERCENTILE(Prices_MTM!I5709:I5958,1-Inputs!$B$9)</f>
        <v>647190</v>
      </c>
      <c r="F5726" s="43" t="n">
        <f aca="false">NORMSINV(Inputs!$B$9)*STDEV(Prices_MTM!I5709:I5958)</f>
        <v>409687.627690074</v>
      </c>
      <c r="G5726" s="52" t="n">
        <f aca="false">IF(-B5726&gt;C5726,1,0)</f>
        <v>0</v>
      </c>
      <c r="H5726" s="52" t="n">
        <f aca="false">IF(-B5726&gt;D5726,1,0)</f>
        <v>0</v>
      </c>
      <c r="I5726" s="52" t="n">
        <f aca="false">IF(-B5726&gt;E5726,1,0)</f>
        <v>0</v>
      </c>
      <c r="J5726" s="52" t="n">
        <f aca="false">IF(-B5726&gt;F5726,1,0)</f>
        <v>0</v>
      </c>
    </row>
    <row r="5727" customFormat="false" ht="15" hidden="false" customHeight="false" outlineLevel="0" collapsed="false">
      <c r="A5727" s="51" t="n">
        <f aca="false">Prices_MTM!A5960</f>
        <v>46182</v>
      </c>
      <c r="B5727" s="43" t="n">
        <f aca="false">Prices_MTM!I5960</f>
        <v>-144500</v>
      </c>
      <c r="C5727" s="43" t="n">
        <f aca="false">-PERCENTILE(Prices_MTM!I5710:I5959,1-Inputs!$B$8)</f>
        <v>195800</v>
      </c>
      <c r="D5727" s="43" t="n">
        <f aca="false">NORMSINV(Inputs!$B$8)*STDEV(Prices_MTM!I5710:I5959)</f>
        <v>289720.648673577</v>
      </c>
      <c r="E5727" s="43" t="n">
        <f aca="false">-PERCENTILE(Prices_MTM!I5710:I5959,1-Inputs!$B$9)</f>
        <v>647190</v>
      </c>
      <c r="F5727" s="43" t="n">
        <f aca="false">NORMSINV(Inputs!$B$9)*STDEV(Prices_MTM!I5710:I5959)</f>
        <v>409757.442281759</v>
      </c>
      <c r="G5727" s="52" t="n">
        <f aca="false">IF(-B5727&gt;C5727,1,0)</f>
        <v>0</v>
      </c>
      <c r="H5727" s="52" t="n">
        <f aca="false">IF(-B5727&gt;D5727,1,0)</f>
        <v>0</v>
      </c>
      <c r="I5727" s="52" t="n">
        <f aca="false">IF(-B5727&gt;E5727,1,0)</f>
        <v>0</v>
      </c>
      <c r="J5727" s="52" t="n">
        <f aca="false">IF(-B5727&gt;F5727,1,0)</f>
        <v>0</v>
      </c>
    </row>
    <row r="5728" customFormat="false" ht="15" hidden="false" customHeight="false" outlineLevel="0" collapsed="false">
      <c r="A5728" s="51" t="n">
        <f aca="false">Prices_MTM!A5961</f>
        <v>46183</v>
      </c>
      <c r="B5728" s="43" t="n">
        <f aca="false">Prices_MTM!I5961</f>
        <v>99000.0000000002</v>
      </c>
      <c r="C5728" s="43" t="n">
        <f aca="false">-PERCENTILE(Prices_MTM!I5711:I5960,1-Inputs!$B$8)</f>
        <v>195800</v>
      </c>
      <c r="D5728" s="43" t="n">
        <f aca="false">NORMSINV(Inputs!$B$8)*STDEV(Prices_MTM!I5711:I5960)</f>
        <v>290072.447610719</v>
      </c>
      <c r="E5728" s="43" t="n">
        <f aca="false">-PERCENTILE(Prices_MTM!I5711:I5960,1-Inputs!$B$9)</f>
        <v>647190</v>
      </c>
      <c r="F5728" s="43" t="n">
        <f aca="false">NORMSINV(Inputs!$B$9)*STDEV(Prices_MTM!I5711:I5960)</f>
        <v>410254.998232089</v>
      </c>
      <c r="G5728" s="52" t="n">
        <f aca="false">IF(-B5728&gt;C5728,1,0)</f>
        <v>0</v>
      </c>
      <c r="H5728" s="52" t="n">
        <f aca="false">IF(-B5728&gt;D5728,1,0)</f>
        <v>0</v>
      </c>
      <c r="I5728" s="52" t="n">
        <f aca="false">IF(-B5728&gt;E5728,1,0)</f>
        <v>0</v>
      </c>
      <c r="J5728" s="52" t="n">
        <f aca="false">IF(-B5728&gt;F5728,1,0)</f>
        <v>0</v>
      </c>
    </row>
    <row r="5729" customFormat="false" ht="15" hidden="false" customHeight="false" outlineLevel="0" collapsed="false">
      <c r="A5729" s="51" t="n">
        <f aca="false">Prices_MTM!A5962</f>
        <v>46184</v>
      </c>
      <c r="B5729" s="43" t="n">
        <f aca="false">Prices_MTM!I5962</f>
        <v>-65500.0000000008</v>
      </c>
      <c r="C5729" s="43" t="n">
        <f aca="false">-PERCENTILE(Prices_MTM!I5712:I5961,1-Inputs!$B$8)</f>
        <v>195800</v>
      </c>
      <c r="D5729" s="43" t="n">
        <f aca="false">NORMSINV(Inputs!$B$8)*STDEV(Prices_MTM!I5712:I5961)</f>
        <v>290216.844059545</v>
      </c>
      <c r="E5729" s="43" t="n">
        <f aca="false">-PERCENTILE(Prices_MTM!I5712:I5961,1-Inputs!$B$9)</f>
        <v>647190</v>
      </c>
      <c r="F5729" s="43" t="n">
        <f aca="false">NORMSINV(Inputs!$B$9)*STDEV(Prices_MTM!I5712:I5961)</f>
        <v>410459.220885242</v>
      </c>
      <c r="G5729" s="52" t="n">
        <f aca="false">IF(-B5729&gt;C5729,1,0)</f>
        <v>0</v>
      </c>
      <c r="H5729" s="52" t="n">
        <f aca="false">IF(-B5729&gt;D5729,1,0)</f>
        <v>0</v>
      </c>
      <c r="I5729" s="52" t="n">
        <f aca="false">IF(-B5729&gt;E5729,1,0)</f>
        <v>0</v>
      </c>
      <c r="J5729" s="52" t="n">
        <f aca="false">IF(-B5729&gt;F5729,1,0)</f>
        <v>0</v>
      </c>
    </row>
    <row r="5730" customFormat="false" ht="15" hidden="false" customHeight="false" outlineLevel="0" collapsed="false">
      <c r="A5730" s="51" t="n">
        <f aca="false">Prices_MTM!A5963</f>
        <v>46185</v>
      </c>
      <c r="B5730" s="43" t="n">
        <f aca="false">Prices_MTM!I5963</f>
        <v>-85999.9999999992</v>
      </c>
      <c r="C5730" s="43" t="n">
        <f aca="false">-PERCENTILE(Prices_MTM!I5713:I5962,1-Inputs!$B$8)</f>
        <v>195800</v>
      </c>
      <c r="D5730" s="43" t="n">
        <f aca="false">NORMSINV(Inputs!$B$8)*STDEV(Prices_MTM!I5713:I5962)</f>
        <v>290305.564723084</v>
      </c>
      <c r="E5730" s="43" t="n">
        <f aca="false">-PERCENTILE(Prices_MTM!I5713:I5962,1-Inputs!$B$9)</f>
        <v>647190</v>
      </c>
      <c r="F5730" s="43" t="n">
        <f aca="false">NORMSINV(Inputs!$B$9)*STDEV(Prices_MTM!I5713:I5962)</f>
        <v>410584.700212779</v>
      </c>
      <c r="G5730" s="52" t="n">
        <f aca="false">IF(-B5730&gt;C5730,1,0)</f>
        <v>0</v>
      </c>
      <c r="H5730" s="52" t="n">
        <f aca="false">IF(-B5730&gt;D5730,1,0)</f>
        <v>0</v>
      </c>
      <c r="I5730" s="52" t="n">
        <f aca="false">IF(-B5730&gt;E5730,1,0)</f>
        <v>0</v>
      </c>
      <c r="J5730" s="52" t="n">
        <f aca="false">IF(-B5730&gt;F5730,1,0)</f>
        <v>0</v>
      </c>
    </row>
    <row r="5731" customFormat="false" ht="15" hidden="false" customHeight="false" outlineLevel="0" collapsed="false">
      <c r="A5731" s="51" t="n">
        <f aca="false">Prices_MTM!A5964</f>
        <v>46188</v>
      </c>
      <c r="B5731" s="43" t="n">
        <f aca="false">Prices_MTM!I5964</f>
        <v>-183000</v>
      </c>
      <c r="C5731" s="43" t="n">
        <f aca="false">-PERCENTILE(Prices_MTM!I5714:I5963,1-Inputs!$B$8)</f>
        <v>195800</v>
      </c>
      <c r="D5731" s="43" t="n">
        <f aca="false">NORMSINV(Inputs!$B$8)*STDEV(Prices_MTM!I5714:I5963)</f>
        <v>290455.00122198</v>
      </c>
      <c r="E5731" s="43" t="n">
        <f aca="false">-PERCENTILE(Prices_MTM!I5714:I5963,1-Inputs!$B$9)</f>
        <v>647190</v>
      </c>
      <c r="F5731" s="43" t="n">
        <f aca="false">NORMSINV(Inputs!$B$9)*STDEV(Prices_MTM!I5714:I5963)</f>
        <v>410796.051104929</v>
      </c>
      <c r="G5731" s="52" t="n">
        <f aca="false">IF(-B5731&gt;C5731,1,0)</f>
        <v>0</v>
      </c>
      <c r="H5731" s="52" t="n">
        <f aca="false">IF(-B5731&gt;D5731,1,0)</f>
        <v>0</v>
      </c>
      <c r="I5731" s="52" t="n">
        <f aca="false">IF(-B5731&gt;E5731,1,0)</f>
        <v>0</v>
      </c>
      <c r="J5731" s="52" t="n">
        <f aca="false">IF(-B5731&gt;F5731,1,0)</f>
        <v>0</v>
      </c>
    </row>
    <row r="5732" customFormat="false" ht="15" hidden="false" customHeight="false" outlineLevel="0" collapsed="false">
      <c r="A5732" s="51" t="n">
        <f aca="false">Prices_MTM!A5965</f>
        <v>46189</v>
      </c>
      <c r="B5732" s="43" t="n">
        <f aca="false">Prices_MTM!I5965</f>
        <v>-292000.000000001</v>
      </c>
      <c r="C5732" s="43" t="n">
        <f aca="false">-PERCENTILE(Prices_MTM!I5715:I5964,1-Inputs!$B$8)</f>
        <v>195800</v>
      </c>
      <c r="D5732" s="43" t="n">
        <f aca="false">NORMSINV(Inputs!$B$8)*STDEV(Prices_MTM!I5715:I5964)</f>
        <v>291010.329973436</v>
      </c>
      <c r="E5732" s="43" t="n">
        <f aca="false">-PERCENTILE(Prices_MTM!I5715:I5964,1-Inputs!$B$9)</f>
        <v>647190</v>
      </c>
      <c r="F5732" s="43" t="n">
        <f aca="false">NORMSINV(Inputs!$B$9)*STDEV(Prices_MTM!I5715:I5964)</f>
        <v>411581.463155688</v>
      </c>
      <c r="G5732" s="52" t="n">
        <f aca="false">IF(-B5732&gt;C5732,1,0)</f>
        <v>1</v>
      </c>
      <c r="H5732" s="52" t="n">
        <f aca="false">IF(-B5732&gt;D5732,1,0)</f>
        <v>1</v>
      </c>
      <c r="I5732" s="52" t="n">
        <f aca="false">IF(-B5732&gt;E5732,1,0)</f>
        <v>0</v>
      </c>
      <c r="J5732" s="52" t="n">
        <f aca="false">IF(-B5732&gt;F5732,1,0)</f>
        <v>0</v>
      </c>
    </row>
    <row r="5733" customFormat="false" ht="15" hidden="false" customHeight="false" outlineLevel="0" collapsed="false">
      <c r="A5733" s="51" t="n">
        <f aca="false">Prices_MTM!A5966</f>
        <v>46190</v>
      </c>
      <c r="B5733" s="43" t="n">
        <f aca="false">Prices_MTM!I5966</f>
        <v>93500.000000001</v>
      </c>
      <c r="C5733" s="43" t="n">
        <f aca="false">-PERCENTILE(Prices_MTM!I5716:I5965,1-Inputs!$B$8)</f>
        <v>204925</v>
      </c>
      <c r="D5733" s="43" t="n">
        <f aca="false">NORMSINV(Inputs!$B$8)*STDEV(Prices_MTM!I5716:I5965)</f>
        <v>292623.12582047</v>
      </c>
      <c r="E5733" s="43" t="n">
        <f aca="false">-PERCENTILE(Prices_MTM!I5716:I5965,1-Inputs!$B$9)</f>
        <v>647190</v>
      </c>
      <c r="F5733" s="43" t="n">
        <f aca="false">NORMSINV(Inputs!$B$9)*STDEV(Prices_MTM!I5716:I5965)</f>
        <v>413862.47109982</v>
      </c>
      <c r="G5733" s="52" t="n">
        <f aca="false">IF(-B5733&gt;C5733,1,0)</f>
        <v>0</v>
      </c>
      <c r="H5733" s="52" t="n">
        <f aca="false">IF(-B5733&gt;D5733,1,0)</f>
        <v>0</v>
      </c>
      <c r="I5733" s="52" t="n">
        <f aca="false">IF(-B5733&gt;E5733,1,0)</f>
        <v>0</v>
      </c>
      <c r="J5733" s="52" t="n">
        <f aca="false">IF(-B5733&gt;F5733,1,0)</f>
        <v>0</v>
      </c>
    </row>
    <row r="5734" customFormat="false" ht="15" hidden="false" customHeight="false" outlineLevel="0" collapsed="false">
      <c r="A5734" s="51" t="n">
        <f aca="false">Prices_MTM!A5967</f>
        <v>46191</v>
      </c>
      <c r="B5734" s="43" t="n">
        <f aca="false">Prices_MTM!I5967</f>
        <v>18999.9999999991</v>
      </c>
      <c r="C5734" s="43" t="n">
        <f aca="false">-PERCENTILE(Prices_MTM!I5717:I5966,1-Inputs!$B$8)</f>
        <v>204925</v>
      </c>
      <c r="D5734" s="43" t="n">
        <f aca="false">NORMSINV(Inputs!$B$8)*STDEV(Prices_MTM!I5717:I5966)</f>
        <v>292766.119757917</v>
      </c>
      <c r="E5734" s="43" t="n">
        <f aca="false">-PERCENTILE(Prices_MTM!I5717:I5966,1-Inputs!$B$9)</f>
        <v>647190</v>
      </c>
      <c r="F5734" s="43" t="n">
        <f aca="false">NORMSINV(Inputs!$B$9)*STDEV(Prices_MTM!I5717:I5966)</f>
        <v>414064.710154364</v>
      </c>
      <c r="G5734" s="52" t="n">
        <f aca="false">IF(-B5734&gt;C5734,1,0)</f>
        <v>0</v>
      </c>
      <c r="H5734" s="52" t="n">
        <f aca="false">IF(-B5734&gt;D5734,1,0)</f>
        <v>0</v>
      </c>
      <c r="I5734" s="52" t="n">
        <f aca="false">IF(-B5734&gt;E5734,1,0)</f>
        <v>0</v>
      </c>
      <c r="J5734" s="52" t="n">
        <f aca="false">IF(-B5734&gt;F5734,1,0)</f>
        <v>0</v>
      </c>
    </row>
    <row r="5735" customFormat="false" ht="15" hidden="false" customHeight="false" outlineLevel="0" collapsed="false">
      <c r="A5735" s="51" t="n">
        <f aca="false">Prices_MTM!A5968</f>
        <v>46195</v>
      </c>
      <c r="B5735" s="43" t="n">
        <f aca="false">Prices_MTM!I5968</f>
        <v>2000.00000000032</v>
      </c>
      <c r="C5735" s="43" t="n">
        <f aca="false">-PERCENTILE(Prices_MTM!I5718:I5967,1-Inputs!$B$8)</f>
        <v>204925</v>
      </c>
      <c r="D5735" s="43" t="n">
        <f aca="false">NORMSINV(Inputs!$B$8)*STDEV(Prices_MTM!I5718:I5967)</f>
        <v>292184.067931138</v>
      </c>
      <c r="E5735" s="43" t="n">
        <f aca="false">-PERCENTILE(Prices_MTM!I5718:I5967,1-Inputs!$B$9)</f>
        <v>647190</v>
      </c>
      <c r="F5735" s="43" t="n">
        <f aca="false">NORMSINV(Inputs!$B$9)*STDEV(Prices_MTM!I5718:I5967)</f>
        <v>413241.503148207</v>
      </c>
      <c r="G5735" s="52" t="n">
        <f aca="false">IF(-B5735&gt;C5735,1,0)</f>
        <v>0</v>
      </c>
      <c r="H5735" s="52" t="n">
        <f aca="false">IF(-B5735&gt;D5735,1,0)</f>
        <v>0</v>
      </c>
      <c r="I5735" s="52" t="n">
        <f aca="false">IF(-B5735&gt;E5735,1,0)</f>
        <v>0</v>
      </c>
      <c r="J5735" s="52" t="n">
        <f aca="false">IF(-B5735&gt;F5735,1,0)</f>
        <v>0</v>
      </c>
    </row>
    <row r="5736" customFormat="false" ht="15" hidden="false" customHeight="false" outlineLevel="0" collapsed="false">
      <c r="A5736" s="51" t="n">
        <f aca="false">Prices_MTM!A5969</f>
        <v>46196</v>
      </c>
      <c r="B5736" s="43" t="n">
        <f aca="false">Prices_MTM!I5969</f>
        <v>-391999.999999999</v>
      </c>
      <c r="C5736" s="43" t="n">
        <f aca="false">-PERCENTILE(Prices_MTM!I5719:I5968,1-Inputs!$B$8)</f>
        <v>204925</v>
      </c>
      <c r="D5736" s="43" t="n">
        <f aca="false">NORMSINV(Inputs!$B$8)*STDEV(Prices_MTM!I5719:I5968)</f>
        <v>292184.040877127</v>
      </c>
      <c r="E5736" s="43" t="n">
        <f aca="false">-PERCENTILE(Prices_MTM!I5719:I5968,1-Inputs!$B$9)</f>
        <v>647190</v>
      </c>
      <c r="F5736" s="43" t="n">
        <f aca="false">NORMSINV(Inputs!$B$9)*STDEV(Prices_MTM!I5719:I5968)</f>
        <v>413241.464885204</v>
      </c>
      <c r="G5736" s="52" t="n">
        <f aca="false">IF(-B5736&gt;C5736,1,0)</f>
        <v>1</v>
      </c>
      <c r="H5736" s="52" t="n">
        <f aca="false">IF(-B5736&gt;D5736,1,0)</f>
        <v>1</v>
      </c>
      <c r="I5736" s="52" t="n">
        <f aca="false">IF(-B5736&gt;E5736,1,0)</f>
        <v>0</v>
      </c>
      <c r="J5736" s="52" t="n">
        <f aca="false">IF(-B5736&gt;F5736,1,0)</f>
        <v>0</v>
      </c>
    </row>
    <row r="5737" customFormat="false" ht="15" hidden="false" customHeight="false" outlineLevel="0" collapsed="false">
      <c r="A5737" s="51" t="n">
        <f aca="false">Prices_MTM!A5970</f>
        <v>46197</v>
      </c>
      <c r="B5737" s="43" t="n">
        <f aca="false">Prices_MTM!I5970</f>
        <v>-140000.000000001</v>
      </c>
      <c r="C5737" s="43" t="n">
        <f aca="false">-PERCENTILE(Prices_MTM!I5720:I5969,1-Inputs!$B$8)</f>
        <v>228225</v>
      </c>
      <c r="D5737" s="43" t="n">
        <f aca="false">NORMSINV(Inputs!$B$8)*STDEV(Prices_MTM!I5720:I5969)</f>
        <v>293886.025716936</v>
      </c>
      <c r="E5737" s="43" t="n">
        <f aca="false">-PERCENTILE(Prices_MTM!I5720:I5969,1-Inputs!$B$9)</f>
        <v>647190</v>
      </c>
      <c r="F5737" s="43" t="n">
        <f aca="false">NORMSINV(Inputs!$B$9)*STDEV(Prices_MTM!I5720:I5969)</f>
        <v>415648.614523848</v>
      </c>
      <c r="G5737" s="52" t="n">
        <f aca="false">IF(-B5737&gt;C5737,1,0)</f>
        <v>0</v>
      </c>
      <c r="H5737" s="52" t="n">
        <f aca="false">IF(-B5737&gt;D5737,1,0)</f>
        <v>0</v>
      </c>
      <c r="I5737" s="52" t="n">
        <f aca="false">IF(-B5737&gt;E5737,1,0)</f>
        <v>0</v>
      </c>
      <c r="J5737" s="52" t="n">
        <f aca="false">IF(-B5737&gt;F5737,1,0)</f>
        <v>0</v>
      </c>
    </row>
    <row r="5738" customFormat="false" ht="15" hidden="false" customHeight="false" outlineLevel="0" collapsed="false">
      <c r="A5738" s="51" t="n">
        <f aca="false">Prices_MTM!A5971</f>
        <v>46198</v>
      </c>
      <c r="B5738" s="43" t="n">
        <f aca="false">Prices_MTM!I5971</f>
        <v>42500.0000000004</v>
      </c>
      <c r="C5738" s="43" t="n">
        <f aca="false">-PERCENTILE(Prices_MTM!I5721:I5970,1-Inputs!$B$8)</f>
        <v>228225</v>
      </c>
      <c r="D5738" s="43" t="n">
        <f aca="false">NORMSINV(Inputs!$B$8)*STDEV(Prices_MTM!I5721:I5970)</f>
        <v>294119.916210169</v>
      </c>
      <c r="E5738" s="43" t="n">
        <f aca="false">-PERCENTILE(Prices_MTM!I5721:I5970,1-Inputs!$B$9)</f>
        <v>647190</v>
      </c>
      <c r="F5738" s="43" t="n">
        <f aca="false">NORMSINV(Inputs!$B$9)*STDEV(Prices_MTM!I5721:I5970)</f>
        <v>415979.410311859</v>
      </c>
      <c r="G5738" s="52" t="n">
        <f aca="false">IF(-B5738&gt;C5738,1,0)</f>
        <v>0</v>
      </c>
      <c r="H5738" s="52" t="n">
        <f aca="false">IF(-B5738&gt;D5738,1,0)</f>
        <v>0</v>
      </c>
      <c r="I5738" s="52" t="n">
        <f aca="false">IF(-B5738&gt;E5738,1,0)</f>
        <v>0</v>
      </c>
      <c r="J5738" s="52" t="n">
        <f aca="false">IF(-B5738&gt;F5738,1,0)</f>
        <v>0</v>
      </c>
    </row>
    <row r="5739" customFormat="false" ht="15" hidden="false" customHeight="false" outlineLevel="0" collapsed="false">
      <c r="A5739" s="51" t="n">
        <f aca="false">Prices_MTM!A5972</f>
        <v>46199</v>
      </c>
      <c r="B5739" s="43" t="n">
        <f aca="false">Prices_MTM!I5972</f>
        <v>-58000.0000000006</v>
      </c>
      <c r="C5739" s="43" t="n">
        <f aca="false">-PERCENTILE(Prices_MTM!I5722:I5971,1-Inputs!$B$8)</f>
        <v>228225</v>
      </c>
      <c r="D5739" s="43" t="n">
        <f aca="false">NORMSINV(Inputs!$B$8)*STDEV(Prices_MTM!I5722:I5971)</f>
        <v>293857.516543555</v>
      </c>
      <c r="E5739" s="43" t="n">
        <f aca="false">-PERCENTILE(Prices_MTM!I5722:I5971,1-Inputs!$B$9)</f>
        <v>647190</v>
      </c>
      <c r="F5739" s="43" t="n">
        <f aca="false">NORMSINV(Inputs!$B$9)*STDEV(Prices_MTM!I5722:I5971)</f>
        <v>415608.293455883</v>
      </c>
      <c r="G5739" s="52" t="n">
        <f aca="false">IF(-B5739&gt;C5739,1,0)</f>
        <v>0</v>
      </c>
      <c r="H5739" s="52" t="n">
        <f aca="false">IF(-B5739&gt;D5739,1,0)</f>
        <v>0</v>
      </c>
      <c r="I5739" s="52" t="n">
        <f aca="false">IF(-B5739&gt;E5739,1,0)</f>
        <v>0</v>
      </c>
      <c r="J5739" s="52" t="n">
        <f aca="false">IF(-B5739&gt;F5739,1,0)</f>
        <v>0</v>
      </c>
    </row>
    <row r="5740" customFormat="false" ht="15" hidden="false" customHeight="false" outlineLevel="0" collapsed="false">
      <c r="A5740" s="51" t="n">
        <f aca="false">Prices_MTM!A5973</f>
        <v>46202</v>
      </c>
      <c r="B5740" s="43" t="n">
        <f aca="false">Prices_MTM!I5973</f>
        <v>85500.0000000004</v>
      </c>
      <c r="C5740" s="43" t="n">
        <f aca="false">-PERCENTILE(Prices_MTM!I5723:I5972,1-Inputs!$B$8)</f>
        <v>228225</v>
      </c>
      <c r="D5740" s="43" t="n">
        <f aca="false">NORMSINV(Inputs!$B$8)*STDEV(Prices_MTM!I5723:I5972)</f>
        <v>293884.06808366</v>
      </c>
      <c r="E5740" s="43" t="n">
        <f aca="false">-PERCENTILE(Prices_MTM!I5723:I5972,1-Inputs!$B$9)</f>
        <v>647190</v>
      </c>
      <c r="F5740" s="43" t="n">
        <f aca="false">NORMSINV(Inputs!$B$9)*STDEV(Prices_MTM!I5723:I5972)</f>
        <v>415645.845805748</v>
      </c>
      <c r="G5740" s="52" t="n">
        <f aca="false">IF(-B5740&gt;C5740,1,0)</f>
        <v>0</v>
      </c>
      <c r="H5740" s="52" t="n">
        <f aca="false">IF(-B5740&gt;D5740,1,0)</f>
        <v>0</v>
      </c>
      <c r="I5740" s="52" t="n">
        <f aca="false">IF(-B5740&gt;E5740,1,0)</f>
        <v>0</v>
      </c>
      <c r="J5740" s="52" t="n">
        <f aca="false">IF(-B5740&gt;F5740,1,0)</f>
        <v>0</v>
      </c>
    </row>
    <row r="5741" customFormat="false" ht="15" hidden="false" customHeight="false" outlineLevel="0" collapsed="false">
      <c r="A5741" s="51" t="n">
        <f aca="false">Prices_MTM!A5974</f>
        <v>46203</v>
      </c>
      <c r="B5741" s="43" t="n">
        <f aca="false">Prices_MTM!I5974</f>
        <v>-74499.9999999998</v>
      </c>
      <c r="C5741" s="43" t="n">
        <f aca="false">-PERCENTILE(Prices_MTM!I5724:I5973,1-Inputs!$B$8)</f>
        <v>228225</v>
      </c>
      <c r="D5741" s="43" t="n">
        <f aca="false">NORMSINV(Inputs!$B$8)*STDEV(Prices_MTM!I5724:I5973)</f>
        <v>293998.743359382</v>
      </c>
      <c r="E5741" s="43" t="n">
        <f aca="false">-PERCENTILE(Prices_MTM!I5724:I5973,1-Inputs!$B$9)</f>
        <v>647190</v>
      </c>
      <c r="F5741" s="43" t="n">
        <f aca="false">NORMSINV(Inputs!$B$9)*STDEV(Prices_MTM!I5724:I5973)</f>
        <v>415808.033236599</v>
      </c>
      <c r="G5741" s="52" t="n">
        <f aca="false">IF(-B5741&gt;C5741,1,0)</f>
        <v>0</v>
      </c>
      <c r="H5741" s="52" t="n">
        <f aca="false">IF(-B5741&gt;D5741,1,0)</f>
        <v>0</v>
      </c>
      <c r="I5741" s="52" t="n">
        <f aca="false">IF(-B5741&gt;E5741,1,0)</f>
        <v>0</v>
      </c>
      <c r="J5741" s="52" t="n">
        <f aca="false">IF(-B5741&gt;F5741,1,0)</f>
        <v>0</v>
      </c>
    </row>
    <row r="5742" customFormat="false" ht="15" hidden="false" customHeight="false" outlineLevel="0" collapsed="false">
      <c r="A5742" s="51" t="n">
        <f aca="false">Prices_MTM!A5975</f>
        <v>46204</v>
      </c>
      <c r="B5742" s="43" t="n">
        <f aca="false">Prices_MTM!I5975</f>
        <v>-21000.0000000008</v>
      </c>
      <c r="C5742" s="43" t="n">
        <f aca="false">-PERCENTILE(Prices_MTM!I5725:I5974,1-Inputs!$B$8)</f>
        <v>204925</v>
      </c>
      <c r="D5742" s="43" t="n">
        <f aca="false">NORMSINV(Inputs!$B$8)*STDEV(Prices_MTM!I5725:I5974)</f>
        <v>290871.845576793</v>
      </c>
      <c r="E5742" s="43" t="n">
        <f aca="false">-PERCENTILE(Prices_MTM!I5725:I5974,1-Inputs!$B$9)</f>
        <v>647190</v>
      </c>
      <c r="F5742" s="43" t="n">
        <f aca="false">NORMSINV(Inputs!$B$9)*STDEV(Prices_MTM!I5725:I5974)</f>
        <v>411385.602030758</v>
      </c>
      <c r="G5742" s="52" t="n">
        <f aca="false">IF(-B5742&gt;C5742,1,0)</f>
        <v>0</v>
      </c>
      <c r="H5742" s="52" t="n">
        <f aca="false">IF(-B5742&gt;D5742,1,0)</f>
        <v>0</v>
      </c>
      <c r="I5742" s="52" t="n">
        <f aca="false">IF(-B5742&gt;E5742,1,0)</f>
        <v>0</v>
      </c>
      <c r="J5742" s="52" t="n">
        <f aca="false">IF(-B5742&gt;F5742,1,0)</f>
        <v>0</v>
      </c>
    </row>
    <row r="5743" customFormat="false" ht="15" hidden="false" customHeight="false" outlineLevel="0" collapsed="false">
      <c r="A5743" s="51" t="n">
        <f aca="false">Prices_MTM!A5976</f>
        <v>46205</v>
      </c>
      <c r="B5743" s="43" t="n">
        <f aca="false">Prices_MTM!I5976</f>
        <v>34500.0000000006</v>
      </c>
      <c r="C5743" s="43" t="n">
        <f aca="false">-PERCENTILE(Prices_MTM!I5726:I5975,1-Inputs!$B$8)</f>
        <v>204925</v>
      </c>
      <c r="D5743" s="43" t="n">
        <f aca="false">NORMSINV(Inputs!$B$8)*STDEV(Prices_MTM!I5726:I5975)</f>
        <v>290555.791405107</v>
      </c>
      <c r="E5743" s="43" t="n">
        <f aca="false">-PERCENTILE(Prices_MTM!I5726:I5975,1-Inputs!$B$9)</f>
        <v>647190</v>
      </c>
      <c r="F5743" s="43" t="n">
        <f aca="false">NORMSINV(Inputs!$B$9)*STDEV(Prices_MTM!I5726:I5975)</f>
        <v>410938.600584347</v>
      </c>
      <c r="G5743" s="52" t="n">
        <f aca="false">IF(-B5743&gt;C5743,1,0)</f>
        <v>0</v>
      </c>
      <c r="H5743" s="52" t="n">
        <f aca="false">IF(-B5743&gt;D5743,1,0)</f>
        <v>0</v>
      </c>
      <c r="I5743" s="52" t="n">
        <f aca="false">IF(-B5743&gt;E5743,1,0)</f>
        <v>0</v>
      </c>
      <c r="J5743" s="52" t="n">
        <f aca="false">IF(-B5743&gt;F5743,1,0)</f>
        <v>0</v>
      </c>
    </row>
    <row r="5744" customFormat="false" ht="15" hidden="false" customHeight="false" outlineLevel="0" collapsed="false">
      <c r="A5744" s="51" t="n">
        <f aca="false">Prices_MTM!A5977</f>
        <v>46209</v>
      </c>
      <c r="B5744" s="43" t="n">
        <f aca="false">Prices_MTM!I5977</f>
        <v>-64500.000000001</v>
      </c>
      <c r="C5744" s="43" t="n">
        <f aca="false">-PERCENTILE(Prices_MTM!I5727:I5976,1-Inputs!$B$8)</f>
        <v>204925</v>
      </c>
      <c r="D5744" s="43" t="n">
        <f aca="false">NORMSINV(Inputs!$B$8)*STDEV(Prices_MTM!I5727:I5976)</f>
        <v>290431.502264373</v>
      </c>
      <c r="E5744" s="43" t="n">
        <f aca="false">-PERCENTILE(Prices_MTM!I5727:I5976,1-Inputs!$B$9)</f>
        <v>647190</v>
      </c>
      <c r="F5744" s="43" t="n">
        <f aca="false">NORMSINV(Inputs!$B$9)*STDEV(Prices_MTM!I5727:I5976)</f>
        <v>410762.816080743</v>
      </c>
      <c r="G5744" s="52" t="n">
        <f aca="false">IF(-B5744&gt;C5744,1,0)</f>
        <v>0</v>
      </c>
      <c r="H5744" s="52" t="n">
        <f aca="false">IF(-B5744&gt;D5744,1,0)</f>
        <v>0</v>
      </c>
      <c r="I5744" s="52" t="n">
        <f aca="false">IF(-B5744&gt;E5744,1,0)</f>
        <v>0</v>
      </c>
      <c r="J5744" s="52" t="n">
        <f aca="false">IF(-B5744&gt;F5744,1,0)</f>
        <v>0</v>
      </c>
    </row>
    <row r="5745" customFormat="false" ht="15" hidden="false" customHeight="false" outlineLevel="0" collapsed="false">
      <c r="A5745" s="51" t="n">
        <f aca="false">Prices_MTM!A5978</f>
        <v>46210</v>
      </c>
      <c r="B5745" s="43" t="n">
        <f aca="false">Prices_MTM!I5978</f>
        <v>82000.0000000007</v>
      </c>
      <c r="C5745" s="43" t="n">
        <f aca="false">-PERCENTILE(Prices_MTM!I5728:I5977,1-Inputs!$B$8)</f>
        <v>204925</v>
      </c>
      <c r="D5745" s="43" t="n">
        <f aca="false">NORMSINV(Inputs!$B$8)*STDEV(Prices_MTM!I5728:I5977)</f>
        <v>290487.859538311</v>
      </c>
      <c r="E5745" s="43" t="n">
        <f aca="false">-PERCENTILE(Prices_MTM!I5728:I5977,1-Inputs!$B$9)</f>
        <v>647190</v>
      </c>
      <c r="F5745" s="43" t="n">
        <f aca="false">NORMSINV(Inputs!$B$9)*STDEV(Prices_MTM!I5728:I5977)</f>
        <v>410842.523248764</v>
      </c>
      <c r="G5745" s="52" t="n">
        <f aca="false">IF(-B5745&gt;C5745,1,0)</f>
        <v>0</v>
      </c>
      <c r="H5745" s="52" t="n">
        <f aca="false">IF(-B5745&gt;D5745,1,0)</f>
        <v>0</v>
      </c>
      <c r="I5745" s="52" t="n">
        <f aca="false">IF(-B5745&gt;E5745,1,0)</f>
        <v>0</v>
      </c>
      <c r="J5745" s="52" t="n">
        <f aca="false">IF(-B5745&gt;F5745,1,0)</f>
        <v>0</v>
      </c>
    </row>
    <row r="5746" customFormat="false" ht="15" hidden="false" customHeight="false" outlineLevel="0" collapsed="false">
      <c r="A5746" s="51" t="n">
        <f aca="false">Prices_MTM!A5979</f>
        <v>46211</v>
      </c>
      <c r="B5746" s="43" t="n">
        <f aca="false">Prices_MTM!I5979</f>
        <v>67000.0000000002</v>
      </c>
      <c r="C5746" s="43" t="n">
        <f aca="false">-PERCENTILE(Prices_MTM!I5729:I5978,1-Inputs!$B$8)</f>
        <v>204925</v>
      </c>
      <c r="D5746" s="43" t="n">
        <f aca="false">NORMSINV(Inputs!$B$8)*STDEV(Prices_MTM!I5729:I5978)</f>
        <v>290602.796670538</v>
      </c>
      <c r="E5746" s="43" t="n">
        <f aca="false">-PERCENTILE(Prices_MTM!I5729:I5978,1-Inputs!$B$9)</f>
        <v>647190</v>
      </c>
      <c r="F5746" s="43" t="n">
        <f aca="false">NORMSINV(Inputs!$B$9)*STDEV(Prices_MTM!I5729:I5978)</f>
        <v>411005.081028268</v>
      </c>
      <c r="G5746" s="52" t="n">
        <f aca="false">IF(-B5746&gt;C5746,1,0)</f>
        <v>0</v>
      </c>
      <c r="H5746" s="52" t="n">
        <f aca="false">IF(-B5746&gt;D5746,1,0)</f>
        <v>0</v>
      </c>
      <c r="I5746" s="52" t="n">
        <f aca="false">IF(-B5746&gt;E5746,1,0)</f>
        <v>0</v>
      </c>
      <c r="J5746" s="52" t="n">
        <f aca="false">IF(-B5746&gt;F5746,1,0)</f>
        <v>0</v>
      </c>
    </row>
    <row r="5747" customFormat="false" ht="15" hidden="false" customHeight="false" outlineLevel="0" collapsed="false">
      <c r="A5747" s="51" t="n">
        <f aca="false">Prices_MTM!A5980</f>
        <v>46212</v>
      </c>
      <c r="B5747" s="43" t="n">
        <f aca="false">Prices_MTM!I5980</f>
        <v>-38999.9999999993</v>
      </c>
      <c r="C5747" s="43" t="n">
        <f aca="false">-PERCENTILE(Prices_MTM!I5730:I5979,1-Inputs!$B$8)</f>
        <v>204925</v>
      </c>
      <c r="D5747" s="43" t="n">
        <f aca="false">NORMSINV(Inputs!$B$8)*STDEV(Prices_MTM!I5730:I5979)</f>
        <v>290672.591665926</v>
      </c>
      <c r="E5747" s="43" t="n">
        <f aca="false">-PERCENTILE(Prices_MTM!I5730:I5979,1-Inputs!$B$9)</f>
        <v>647190</v>
      </c>
      <c r="F5747" s="43" t="n">
        <f aca="false">NORMSINV(Inputs!$B$9)*STDEV(Prices_MTM!I5730:I5979)</f>
        <v>411103.793422172</v>
      </c>
      <c r="G5747" s="52" t="n">
        <f aca="false">IF(-B5747&gt;C5747,1,0)</f>
        <v>0</v>
      </c>
      <c r="H5747" s="52" t="n">
        <f aca="false">IF(-B5747&gt;D5747,1,0)</f>
        <v>0</v>
      </c>
      <c r="I5747" s="52" t="n">
        <f aca="false">IF(-B5747&gt;E5747,1,0)</f>
        <v>0</v>
      </c>
      <c r="J5747" s="52" t="n">
        <f aca="false">IF(-B5747&gt;F5747,1,0)</f>
        <v>0</v>
      </c>
    </row>
    <row r="5748" customFormat="false" ht="15" hidden="false" customHeight="false" outlineLevel="0" collapsed="false">
      <c r="A5748" s="51" t="n">
        <f aca="false">Prices_MTM!A5981</f>
        <v>46213</v>
      </c>
      <c r="B5748" s="43" t="n">
        <f aca="false">Prices_MTM!I5981</f>
        <v>-64000.0000000008</v>
      </c>
      <c r="C5748" s="43" t="n">
        <f aca="false">-PERCENTILE(Prices_MTM!I5731:I5980,1-Inputs!$B$8)</f>
        <v>204925</v>
      </c>
      <c r="D5748" s="43" t="n">
        <f aca="false">NORMSINV(Inputs!$B$8)*STDEV(Prices_MTM!I5731:I5980)</f>
        <v>290639.046400248</v>
      </c>
      <c r="E5748" s="43" t="n">
        <f aca="false">-PERCENTILE(Prices_MTM!I5731:I5980,1-Inputs!$B$9)</f>
        <v>647190</v>
      </c>
      <c r="F5748" s="43" t="n">
        <f aca="false">NORMSINV(Inputs!$B$9)*STDEV(Prices_MTM!I5731:I5980)</f>
        <v>411056.349712764</v>
      </c>
      <c r="G5748" s="52" t="n">
        <f aca="false">IF(-B5748&gt;C5748,1,0)</f>
        <v>0</v>
      </c>
      <c r="H5748" s="52" t="n">
        <f aca="false">IF(-B5748&gt;D5748,1,0)</f>
        <v>0</v>
      </c>
      <c r="I5748" s="52" t="n">
        <f aca="false">IF(-B5748&gt;E5748,1,0)</f>
        <v>0</v>
      </c>
      <c r="J5748" s="52" t="n">
        <f aca="false">IF(-B5748&gt;F5748,1,0)</f>
        <v>0</v>
      </c>
    </row>
    <row r="5749" customFormat="false" ht="15" hidden="false" customHeight="false" outlineLevel="0" collapsed="false">
      <c r="A5749" s="51" t="n">
        <f aca="false">Prices_MTM!A5982</f>
        <v>46216</v>
      </c>
      <c r="B5749" s="43" t="n">
        <f aca="false">Prices_MTM!I5982</f>
        <v>311000</v>
      </c>
      <c r="C5749" s="43" t="n">
        <f aca="false">-PERCENTILE(Prices_MTM!I5732:I5981,1-Inputs!$B$8)</f>
        <v>204925</v>
      </c>
      <c r="D5749" s="43" t="n">
        <f aca="false">NORMSINV(Inputs!$B$8)*STDEV(Prices_MTM!I5732:I5981)</f>
        <v>290684.348187114</v>
      </c>
      <c r="E5749" s="43" t="n">
        <f aca="false">-PERCENTILE(Prices_MTM!I5732:I5981,1-Inputs!$B$9)</f>
        <v>647190</v>
      </c>
      <c r="F5749" s="43" t="n">
        <f aca="false">NORMSINV(Inputs!$B$9)*STDEV(Prices_MTM!I5732:I5981)</f>
        <v>411120.420894443</v>
      </c>
      <c r="G5749" s="52" t="n">
        <f aca="false">IF(-B5749&gt;C5749,1,0)</f>
        <v>0</v>
      </c>
      <c r="H5749" s="52" t="n">
        <f aca="false">IF(-B5749&gt;D5749,1,0)</f>
        <v>0</v>
      </c>
      <c r="I5749" s="52" t="n">
        <f aca="false">IF(-B5749&gt;E5749,1,0)</f>
        <v>0</v>
      </c>
      <c r="J5749" s="52" t="n">
        <f aca="false">IF(-B5749&gt;F5749,1,0)</f>
        <v>0</v>
      </c>
    </row>
    <row r="5750" customFormat="false" ht="15" hidden="false" customHeight="false" outlineLevel="0" collapsed="false">
      <c r="A5750" s="51" t="n">
        <f aca="false">Prices_MTM!A5983</f>
        <v>46217</v>
      </c>
      <c r="B5750" s="43" t="n">
        <f aca="false">Prices_MTM!I5983</f>
        <v>20499.9999999998</v>
      </c>
      <c r="C5750" s="43" t="n">
        <f aca="false">-PERCENTILE(Prices_MTM!I5733:I5982,1-Inputs!$B$8)</f>
        <v>204925</v>
      </c>
      <c r="D5750" s="43" t="n">
        <f aca="false">NORMSINV(Inputs!$B$8)*STDEV(Prices_MTM!I5733:I5982)</f>
        <v>292445.779386246</v>
      </c>
      <c r="E5750" s="43" t="n">
        <f aca="false">-PERCENTILE(Prices_MTM!I5733:I5982,1-Inputs!$B$9)</f>
        <v>647190</v>
      </c>
      <c r="F5750" s="43" t="n">
        <f aca="false">NORMSINV(Inputs!$B$9)*STDEV(Prices_MTM!I5733:I5982)</f>
        <v>413611.646653519</v>
      </c>
      <c r="G5750" s="52" t="n">
        <f aca="false">IF(-B5750&gt;C5750,1,0)</f>
        <v>0</v>
      </c>
      <c r="H5750" s="52" t="n">
        <f aca="false">IF(-B5750&gt;D5750,1,0)</f>
        <v>0</v>
      </c>
      <c r="I5750" s="52" t="n">
        <f aca="false">IF(-B5750&gt;E5750,1,0)</f>
        <v>0</v>
      </c>
      <c r="J5750" s="52" t="n">
        <f aca="false">IF(-B5750&gt;F5750,1,0)</f>
        <v>0</v>
      </c>
    </row>
    <row r="5751" customFormat="false" ht="15" hidden="false" customHeight="false" outlineLevel="0" collapsed="false">
      <c r="A5751" s="51" t="n">
        <f aca="false">Prices_MTM!A5984</f>
        <v>46218</v>
      </c>
      <c r="B5751" s="43" t="n">
        <f aca="false">Prices_MTM!I5984</f>
        <v>59500.0000000006</v>
      </c>
      <c r="C5751" s="43" t="n">
        <f aca="false">-PERCENTILE(Prices_MTM!I5734:I5983,1-Inputs!$B$8)</f>
        <v>204925</v>
      </c>
      <c r="D5751" s="43" t="n">
        <f aca="false">NORMSINV(Inputs!$B$8)*STDEV(Prices_MTM!I5734:I5983)</f>
        <v>292441.025669915</v>
      </c>
      <c r="E5751" s="43" t="n">
        <f aca="false">-PERCENTILE(Prices_MTM!I5734:I5983,1-Inputs!$B$9)</f>
        <v>647190</v>
      </c>
      <c r="F5751" s="43" t="n">
        <f aca="false">NORMSINV(Inputs!$B$9)*STDEV(Prices_MTM!I5734:I5983)</f>
        <v>413604.923381794</v>
      </c>
      <c r="G5751" s="52" t="n">
        <f aca="false">IF(-B5751&gt;C5751,1,0)</f>
        <v>0</v>
      </c>
      <c r="H5751" s="52" t="n">
        <f aca="false">IF(-B5751&gt;D5751,1,0)</f>
        <v>0</v>
      </c>
      <c r="I5751" s="52" t="n">
        <f aca="false">IF(-B5751&gt;E5751,1,0)</f>
        <v>0</v>
      </c>
      <c r="J5751" s="52" t="n">
        <f aca="false">IF(-B5751&gt;F5751,1,0)</f>
        <v>0</v>
      </c>
    </row>
    <row r="5752" customFormat="false" ht="15" hidden="false" customHeight="false" outlineLevel="0" collapsed="false">
      <c r="A5752" s="51" t="n">
        <f aca="false">Prices_MTM!A5985</f>
        <v>46219</v>
      </c>
      <c r="B5752" s="43" t="n">
        <f aca="false">Prices_MTM!I5985</f>
        <v>22499.9999999994</v>
      </c>
      <c r="C5752" s="43" t="n">
        <f aca="false">-PERCENTILE(Prices_MTM!I5735:I5984,1-Inputs!$B$8)</f>
        <v>204925</v>
      </c>
      <c r="D5752" s="43" t="n">
        <f aca="false">NORMSINV(Inputs!$B$8)*STDEV(Prices_MTM!I5735:I5984)</f>
        <v>292500.30115391</v>
      </c>
      <c r="E5752" s="43" t="n">
        <f aca="false">-PERCENTILE(Prices_MTM!I5735:I5984,1-Inputs!$B$9)</f>
        <v>647190</v>
      </c>
      <c r="F5752" s="43" t="n">
        <f aca="false">NORMSINV(Inputs!$B$9)*STDEV(Prices_MTM!I5735:I5984)</f>
        <v>413688.757829987</v>
      </c>
      <c r="G5752" s="52" t="n">
        <f aca="false">IF(-B5752&gt;C5752,1,0)</f>
        <v>0</v>
      </c>
      <c r="H5752" s="52" t="n">
        <f aca="false">IF(-B5752&gt;D5752,1,0)</f>
        <v>0</v>
      </c>
      <c r="I5752" s="52" t="n">
        <f aca="false">IF(-B5752&gt;E5752,1,0)</f>
        <v>0</v>
      </c>
      <c r="J5752" s="52" t="n">
        <f aca="false">IF(-B5752&gt;F5752,1,0)</f>
        <v>0</v>
      </c>
    </row>
    <row r="5753" customFormat="false" ht="15" hidden="false" customHeight="false" outlineLevel="0" collapsed="false">
      <c r="A5753" s="51" t="n">
        <f aca="false">Prices_MTM!A5986</f>
        <v>46220</v>
      </c>
      <c r="B5753" s="43" t="n">
        <f aca="false">Prices_MTM!I5986</f>
        <v>151000.000000001</v>
      </c>
      <c r="C5753" s="43" t="n">
        <f aca="false">-PERCENTILE(Prices_MTM!I5736:I5985,1-Inputs!$B$8)</f>
        <v>204925</v>
      </c>
      <c r="D5753" s="43" t="n">
        <f aca="false">NORMSINV(Inputs!$B$8)*STDEV(Prices_MTM!I5736:I5985)</f>
        <v>292491.509207965</v>
      </c>
      <c r="E5753" s="43" t="n">
        <f aca="false">-PERCENTILE(Prices_MTM!I5736:I5985,1-Inputs!$B$9)</f>
        <v>647190</v>
      </c>
      <c r="F5753" s="43" t="n">
        <f aca="false">NORMSINV(Inputs!$B$9)*STDEV(Prices_MTM!I5736:I5985)</f>
        <v>413676.323213057</v>
      </c>
      <c r="G5753" s="52" t="n">
        <f aca="false">IF(-B5753&gt;C5753,1,0)</f>
        <v>0</v>
      </c>
      <c r="H5753" s="52" t="n">
        <f aca="false">IF(-B5753&gt;D5753,1,0)</f>
        <v>0</v>
      </c>
      <c r="I5753" s="52" t="n">
        <f aca="false">IF(-B5753&gt;E5753,1,0)</f>
        <v>0</v>
      </c>
      <c r="J5753" s="52" t="n">
        <f aca="false">IF(-B5753&gt;F5753,1,0)</f>
        <v>0</v>
      </c>
    </row>
    <row r="5754" customFormat="false" ht="15" hidden="false" customHeight="false" outlineLevel="0" collapsed="false">
      <c r="A5754" s="51" t="n">
        <f aca="false">Prices_MTM!A5987</f>
        <v>46223</v>
      </c>
      <c r="B5754" s="43" t="n">
        <f aca="false">Prices_MTM!I5987</f>
        <v>-4000.00000000063</v>
      </c>
      <c r="C5754" s="43" t="n">
        <f aca="false">-PERCENTILE(Prices_MTM!I5737:I5986,1-Inputs!$B$8)</f>
        <v>204925</v>
      </c>
      <c r="D5754" s="43" t="n">
        <f aca="false">NORMSINV(Inputs!$B$8)*STDEV(Prices_MTM!I5737:I5986)</f>
        <v>292691.233218199</v>
      </c>
      <c r="E5754" s="43" t="n">
        <f aca="false">-PERCENTILE(Prices_MTM!I5737:I5986,1-Inputs!$B$9)</f>
        <v>647190</v>
      </c>
      <c r="F5754" s="43" t="n">
        <f aca="false">NORMSINV(Inputs!$B$9)*STDEV(Prices_MTM!I5737:I5986)</f>
        <v>413958.79669215</v>
      </c>
      <c r="G5754" s="52" t="n">
        <f aca="false">IF(-B5754&gt;C5754,1,0)</f>
        <v>0</v>
      </c>
      <c r="H5754" s="52" t="n">
        <f aca="false">IF(-B5754&gt;D5754,1,0)</f>
        <v>0</v>
      </c>
      <c r="I5754" s="52" t="n">
        <f aca="false">IF(-B5754&gt;E5754,1,0)</f>
        <v>0</v>
      </c>
      <c r="J5754" s="52" t="n">
        <f aca="false">IF(-B5754&gt;F5754,1,0)</f>
        <v>0</v>
      </c>
    </row>
    <row r="5755" customFormat="false" ht="15" hidden="false" customHeight="false" outlineLevel="0" collapsed="false">
      <c r="A5755" s="51" t="n">
        <f aca="false">Prices_MTM!A5988</f>
        <v>46224</v>
      </c>
      <c r="B5755" s="43" t="n">
        <f aca="false">Prices_MTM!I5988</f>
        <v>-176999.999999999</v>
      </c>
      <c r="C5755" s="43" t="n">
        <f aca="false">-PERCENTILE(Prices_MTM!I5738:I5987,1-Inputs!$B$8)</f>
        <v>204925</v>
      </c>
      <c r="D5755" s="43" t="n">
        <f aca="false">NORMSINV(Inputs!$B$8)*STDEV(Prices_MTM!I5738:I5987)</f>
        <v>292514.306980913</v>
      </c>
      <c r="E5755" s="43" t="n">
        <f aca="false">-PERCENTILE(Prices_MTM!I5738:I5987,1-Inputs!$B$9)</f>
        <v>647190</v>
      </c>
      <c r="F5755" s="43" t="n">
        <f aca="false">NORMSINV(Inputs!$B$9)*STDEV(Prices_MTM!I5738:I5987)</f>
        <v>413708.566538397</v>
      </c>
      <c r="G5755" s="52" t="n">
        <f aca="false">IF(-B5755&gt;C5755,1,0)</f>
        <v>0</v>
      </c>
      <c r="H5755" s="52" t="n">
        <f aca="false">IF(-B5755&gt;D5755,1,0)</f>
        <v>0</v>
      </c>
      <c r="I5755" s="52" t="n">
        <f aca="false">IF(-B5755&gt;E5755,1,0)</f>
        <v>0</v>
      </c>
      <c r="J5755" s="52" t="n">
        <f aca="false">IF(-B5755&gt;F5755,1,0)</f>
        <v>0</v>
      </c>
    </row>
    <row r="5756" customFormat="false" ht="15" hidden="false" customHeight="false" outlineLevel="0" collapsed="false">
      <c r="A5756" s="51" t="n">
        <f aca="false">Prices_MTM!A5989</f>
        <v>46225</v>
      </c>
      <c r="B5756" s="43" t="n">
        <f aca="false">Prices_MTM!I5989</f>
        <v>148499.999999999</v>
      </c>
      <c r="C5756" s="43" t="n">
        <f aca="false">-PERCENTILE(Prices_MTM!I5739:I5988,1-Inputs!$B$8)</f>
        <v>204925</v>
      </c>
      <c r="D5756" s="43" t="n">
        <f aca="false">NORMSINV(Inputs!$B$8)*STDEV(Prices_MTM!I5739:I5988)</f>
        <v>292957.673776019</v>
      </c>
      <c r="E5756" s="43" t="n">
        <f aca="false">-PERCENTILE(Prices_MTM!I5739:I5988,1-Inputs!$B$9)</f>
        <v>647190</v>
      </c>
      <c r="F5756" s="43" t="n">
        <f aca="false">NORMSINV(Inputs!$B$9)*STDEV(Prices_MTM!I5739:I5988)</f>
        <v>414335.628657674</v>
      </c>
      <c r="G5756" s="52" t="n">
        <f aca="false">IF(-B5756&gt;C5756,1,0)</f>
        <v>0</v>
      </c>
      <c r="H5756" s="52" t="n">
        <f aca="false">IF(-B5756&gt;D5756,1,0)</f>
        <v>0</v>
      </c>
      <c r="I5756" s="52" t="n">
        <f aca="false">IF(-B5756&gt;E5756,1,0)</f>
        <v>0</v>
      </c>
      <c r="J5756" s="52" t="n">
        <f aca="false">IF(-B5756&gt;F5756,1,0)</f>
        <v>0</v>
      </c>
    </row>
    <row r="5757" customFormat="false" ht="15" hidden="false" customHeight="false" outlineLevel="0" collapsed="false">
      <c r="A5757" s="51" t="n">
        <f aca="false">Prices_MTM!A5990</f>
        <v>46226</v>
      </c>
      <c r="B5757" s="43" t="n">
        <f aca="false">Prices_MTM!I5990</f>
        <v>-17999.9999999993</v>
      </c>
      <c r="C5757" s="43" t="n">
        <f aca="false">-PERCENTILE(Prices_MTM!I5740:I5989,1-Inputs!$B$8)</f>
        <v>204925</v>
      </c>
      <c r="D5757" s="43" t="n">
        <f aca="false">NORMSINV(Inputs!$B$8)*STDEV(Prices_MTM!I5740:I5989)</f>
        <v>293348.279262814</v>
      </c>
      <c r="E5757" s="43" t="n">
        <f aca="false">-PERCENTILE(Prices_MTM!I5740:I5989,1-Inputs!$B$9)</f>
        <v>647190</v>
      </c>
      <c r="F5757" s="43" t="n">
        <f aca="false">NORMSINV(Inputs!$B$9)*STDEV(Prices_MTM!I5740:I5989)</f>
        <v>414888.069451739</v>
      </c>
      <c r="G5757" s="52" t="n">
        <f aca="false">IF(-B5757&gt;C5757,1,0)</f>
        <v>0</v>
      </c>
      <c r="H5757" s="52" t="n">
        <f aca="false">IF(-B5757&gt;D5757,1,0)</f>
        <v>0</v>
      </c>
      <c r="I5757" s="52" t="n">
        <f aca="false">IF(-B5757&gt;E5757,1,0)</f>
        <v>0</v>
      </c>
      <c r="J5757" s="52" t="n">
        <f aca="false">IF(-B5757&gt;F5757,1,0)</f>
        <v>0</v>
      </c>
    </row>
    <row r="5758" customFormat="false" ht="15" hidden="false" customHeight="false" outlineLevel="0" collapsed="false">
      <c r="A5758" s="51" t="n">
        <f aca="false">Prices_MTM!A5991</f>
        <v>46227</v>
      </c>
      <c r="B5758" s="43" t="n">
        <f aca="false">Prices_MTM!I5991</f>
        <v>116499.999999999</v>
      </c>
      <c r="C5758" s="43" t="n">
        <f aca="false">-PERCENTILE(Prices_MTM!I5741:I5990,1-Inputs!$B$8)</f>
        <v>204925</v>
      </c>
      <c r="D5758" s="43" t="n">
        <f aca="false">NORMSINV(Inputs!$B$8)*STDEV(Prices_MTM!I5741:I5990)</f>
        <v>293332.321973158</v>
      </c>
      <c r="E5758" s="43" t="n">
        <f aca="false">-PERCENTILE(Prices_MTM!I5741:I5990,1-Inputs!$B$9)</f>
        <v>647190</v>
      </c>
      <c r="F5758" s="43" t="n">
        <f aca="false">NORMSINV(Inputs!$B$9)*STDEV(Prices_MTM!I5741:I5990)</f>
        <v>414865.500752459</v>
      </c>
      <c r="G5758" s="52" t="n">
        <f aca="false">IF(-B5758&gt;C5758,1,0)</f>
        <v>0</v>
      </c>
      <c r="H5758" s="52" t="n">
        <f aca="false">IF(-B5758&gt;D5758,1,0)</f>
        <v>0</v>
      </c>
      <c r="I5758" s="52" t="n">
        <f aca="false">IF(-B5758&gt;E5758,1,0)</f>
        <v>0</v>
      </c>
      <c r="J5758" s="52" t="n">
        <f aca="false">IF(-B5758&gt;F5758,1,0)</f>
        <v>0</v>
      </c>
    </row>
    <row r="5759" customFormat="false" ht="15" hidden="false" customHeight="false" outlineLevel="0" collapsed="false">
      <c r="A5759" s="51" t="n">
        <f aca="false">Prices_MTM!A5992</f>
        <v>46230</v>
      </c>
      <c r="B5759" s="43" t="n">
        <f aca="false">Prices_MTM!I5992</f>
        <v>-324499.999999999</v>
      </c>
      <c r="C5759" s="43" t="n">
        <f aca="false">-PERCENTILE(Prices_MTM!I5742:I5991,1-Inputs!$B$8)</f>
        <v>204925</v>
      </c>
      <c r="D5759" s="43" t="n">
        <f aca="false">NORMSINV(Inputs!$B$8)*STDEV(Prices_MTM!I5742:I5991)</f>
        <v>293459.215770906</v>
      </c>
      <c r="E5759" s="43" t="n">
        <f aca="false">-PERCENTILE(Prices_MTM!I5742:I5991,1-Inputs!$B$9)</f>
        <v>647190</v>
      </c>
      <c r="F5759" s="43" t="n">
        <f aca="false">NORMSINV(Inputs!$B$9)*STDEV(Prices_MTM!I5742:I5991)</f>
        <v>415044.969072182</v>
      </c>
      <c r="G5759" s="52" t="n">
        <f aca="false">IF(-B5759&gt;C5759,1,0)</f>
        <v>1</v>
      </c>
      <c r="H5759" s="52" t="n">
        <f aca="false">IF(-B5759&gt;D5759,1,0)</f>
        <v>1</v>
      </c>
      <c r="I5759" s="52" t="n">
        <f aca="false">IF(-B5759&gt;E5759,1,0)</f>
        <v>0</v>
      </c>
      <c r="J5759" s="52" t="n">
        <f aca="false">IF(-B5759&gt;F5759,1,0)</f>
        <v>0</v>
      </c>
    </row>
    <row r="5760" customFormat="false" ht="15" hidden="false" customHeight="false" outlineLevel="0" collapsed="false">
      <c r="A5760" s="51" t="n">
        <f aca="false">Prices_MTM!A5993</f>
        <v>46231</v>
      </c>
      <c r="B5760" s="43" t="n">
        <f aca="false">Prices_MTM!I5993</f>
        <v>-18500.0000000009</v>
      </c>
      <c r="C5760" s="43" t="n">
        <f aca="false">-PERCENTILE(Prices_MTM!I5743:I5992,1-Inputs!$B$8)</f>
        <v>228225</v>
      </c>
      <c r="D5760" s="43" t="n">
        <f aca="false">NORMSINV(Inputs!$B$8)*STDEV(Prices_MTM!I5743:I5992)</f>
        <v>295432.354921266</v>
      </c>
      <c r="E5760" s="43" t="n">
        <f aca="false">-PERCENTILE(Prices_MTM!I5743:I5992,1-Inputs!$B$9)</f>
        <v>647190</v>
      </c>
      <c r="F5760" s="43" t="n">
        <f aca="false">NORMSINV(Inputs!$B$9)*STDEV(Prices_MTM!I5743:I5992)</f>
        <v>417835.617426791</v>
      </c>
      <c r="G5760" s="52" t="n">
        <f aca="false">IF(-B5760&gt;C5760,1,0)</f>
        <v>0</v>
      </c>
      <c r="H5760" s="52" t="n">
        <f aca="false">IF(-B5760&gt;D5760,1,0)</f>
        <v>0</v>
      </c>
      <c r="I5760" s="52" t="n">
        <f aca="false">IF(-B5760&gt;E5760,1,0)</f>
        <v>0</v>
      </c>
      <c r="J5760" s="52" t="n">
        <f aca="false">IF(-B5760&gt;F5760,1,0)</f>
        <v>0</v>
      </c>
    </row>
    <row r="5761" customFormat="false" ht="15" hidden="false" customHeight="false" outlineLevel="0" collapsed="false">
      <c r="A5761" s="51" t="n">
        <f aca="false">Prices_MTM!A5994</f>
        <v>46232</v>
      </c>
      <c r="B5761" s="43" t="n">
        <f aca="false">Prices_MTM!I5994</f>
        <v>195000</v>
      </c>
      <c r="C5761" s="43" t="n">
        <f aca="false">-PERCENTILE(Prices_MTM!I5744:I5993,1-Inputs!$B$8)</f>
        <v>228225</v>
      </c>
      <c r="D5761" s="43" t="n">
        <f aca="false">NORMSINV(Inputs!$B$8)*STDEV(Prices_MTM!I5744:I5993)</f>
        <v>295375.762598302</v>
      </c>
      <c r="E5761" s="43" t="n">
        <f aca="false">-PERCENTILE(Prices_MTM!I5744:I5993,1-Inputs!$B$9)</f>
        <v>647190</v>
      </c>
      <c r="F5761" s="43" t="n">
        <f aca="false">NORMSINV(Inputs!$B$9)*STDEV(Prices_MTM!I5744:I5993)</f>
        <v>417755.577824448</v>
      </c>
      <c r="G5761" s="52" t="n">
        <f aca="false">IF(-B5761&gt;C5761,1,0)</f>
        <v>0</v>
      </c>
      <c r="H5761" s="52" t="n">
        <f aca="false">IF(-B5761&gt;D5761,1,0)</f>
        <v>0</v>
      </c>
      <c r="I5761" s="52" t="n">
        <f aca="false">IF(-B5761&gt;E5761,1,0)</f>
        <v>0</v>
      </c>
      <c r="J5761" s="52" t="n">
        <f aca="false">IF(-B5761&gt;F5761,1,0)</f>
        <v>0</v>
      </c>
    </row>
    <row r="5762" customFormat="false" ht="15" hidden="false" customHeight="false" outlineLevel="0" collapsed="false">
      <c r="A5762" s="51" t="n">
        <f aca="false">Prices_MTM!A5995</f>
        <v>46233</v>
      </c>
      <c r="B5762" s="43" t="n">
        <f aca="false">Prices_MTM!I5995</f>
        <v>-90999.999999999</v>
      </c>
      <c r="C5762" s="43" t="n">
        <f aca="false">-PERCENTILE(Prices_MTM!I5745:I5994,1-Inputs!$B$8)</f>
        <v>228225</v>
      </c>
      <c r="D5762" s="43" t="n">
        <f aca="false">NORMSINV(Inputs!$B$8)*STDEV(Prices_MTM!I5745:I5994)</f>
        <v>296043.393191236</v>
      </c>
      <c r="E5762" s="43" t="n">
        <f aca="false">-PERCENTILE(Prices_MTM!I5745:I5994,1-Inputs!$B$9)</f>
        <v>647190</v>
      </c>
      <c r="F5762" s="43" t="n">
        <f aca="false">NORMSINV(Inputs!$B$9)*STDEV(Prices_MTM!I5745:I5994)</f>
        <v>418699.820512715</v>
      </c>
      <c r="G5762" s="52" t="n">
        <f aca="false">IF(-B5762&gt;C5762,1,0)</f>
        <v>0</v>
      </c>
      <c r="H5762" s="52" t="n">
        <f aca="false">IF(-B5762&gt;D5762,1,0)</f>
        <v>0</v>
      </c>
      <c r="I5762" s="52" t="n">
        <f aca="false">IF(-B5762&gt;E5762,1,0)</f>
        <v>0</v>
      </c>
      <c r="J5762" s="52" t="n">
        <f aca="false">IF(-B5762&gt;F5762,1,0)</f>
        <v>0</v>
      </c>
    </row>
    <row r="5763" customFormat="false" ht="15" hidden="false" customHeight="false" outlineLevel="0" collapsed="false">
      <c r="A5763" s="51" t="n">
        <f aca="false">Prices_MTM!A5996</f>
        <v>46234</v>
      </c>
      <c r="B5763" s="43" t="n">
        <f aca="false">Prices_MTM!I5996</f>
        <v>-151000.000000001</v>
      </c>
      <c r="C5763" s="43" t="n">
        <f aca="false">-PERCENTILE(Prices_MTM!I5746:I5995,1-Inputs!$B$8)</f>
        <v>228225</v>
      </c>
      <c r="D5763" s="43" t="n">
        <f aca="false">NORMSINV(Inputs!$B$8)*STDEV(Prices_MTM!I5746:I5995)</f>
        <v>295904.814249791</v>
      </c>
      <c r="E5763" s="43" t="n">
        <f aca="false">-PERCENTILE(Prices_MTM!I5746:I5995,1-Inputs!$B$9)</f>
        <v>647190</v>
      </c>
      <c r="F5763" s="43" t="n">
        <f aca="false">NORMSINV(Inputs!$B$9)*STDEV(Prices_MTM!I5746:I5995)</f>
        <v>418503.825671268</v>
      </c>
      <c r="G5763" s="52" t="n">
        <f aca="false">IF(-B5763&gt;C5763,1,0)</f>
        <v>0</v>
      </c>
      <c r="H5763" s="52" t="n">
        <f aca="false">IF(-B5763&gt;D5763,1,0)</f>
        <v>0</v>
      </c>
      <c r="I5763" s="52" t="n">
        <f aca="false">IF(-B5763&gt;E5763,1,0)</f>
        <v>0</v>
      </c>
      <c r="J5763" s="52" t="n">
        <f aca="false">IF(-B5763&gt;F5763,1,0)</f>
        <v>0</v>
      </c>
    </row>
    <row r="5764" customFormat="false" ht="15" hidden="false" customHeight="false" outlineLevel="0" collapsed="false">
      <c r="A5764" s="51" t="n">
        <f aca="false">Prices_MTM!A5997</f>
        <v>46237</v>
      </c>
      <c r="B5764" s="43" t="n">
        <f aca="false">Prices_MTM!I5997</f>
        <v>-17500.0000000004</v>
      </c>
      <c r="C5764" s="43" t="n">
        <f aca="false">-PERCENTILE(Prices_MTM!I5747:I5996,1-Inputs!$B$8)</f>
        <v>228225</v>
      </c>
      <c r="D5764" s="43" t="n">
        <f aca="false">NORMSINV(Inputs!$B$8)*STDEV(Prices_MTM!I5747:I5996)</f>
        <v>296299.718157287</v>
      </c>
      <c r="E5764" s="43" t="n">
        <f aca="false">-PERCENTILE(Prices_MTM!I5747:I5996,1-Inputs!$B$9)</f>
        <v>647190</v>
      </c>
      <c r="F5764" s="43" t="n">
        <f aca="false">NORMSINV(Inputs!$B$9)*STDEV(Prices_MTM!I5747:I5996)</f>
        <v>419062.345803759</v>
      </c>
      <c r="G5764" s="52" t="n">
        <f aca="false">IF(-B5764&gt;C5764,1,0)</f>
        <v>0</v>
      </c>
      <c r="H5764" s="52" t="n">
        <f aca="false">IF(-B5764&gt;D5764,1,0)</f>
        <v>0</v>
      </c>
      <c r="I5764" s="52" t="n">
        <f aca="false">IF(-B5764&gt;E5764,1,0)</f>
        <v>0</v>
      </c>
      <c r="J5764" s="52" t="n">
        <f aca="false">IF(-B5764&gt;F5764,1,0)</f>
        <v>0</v>
      </c>
    </row>
    <row r="5765" customFormat="false" ht="15" hidden="false" customHeight="false" outlineLevel="0" collapsed="false">
      <c r="A5765" s="51" t="n">
        <f aca="false">Prices_MTM!A5998</f>
        <v>46238</v>
      </c>
      <c r="B5765" s="43" t="n">
        <f aca="false">Prices_MTM!I5998</f>
        <v>-341499.999999999</v>
      </c>
      <c r="C5765" s="43" t="n">
        <f aca="false">-PERCENTILE(Prices_MTM!I5748:I5997,1-Inputs!$B$8)</f>
        <v>228225</v>
      </c>
      <c r="D5765" s="43" t="n">
        <f aca="false">NORMSINV(Inputs!$B$8)*STDEV(Prices_MTM!I5748:I5997)</f>
        <v>296298.973879722</v>
      </c>
      <c r="E5765" s="43" t="n">
        <f aca="false">-PERCENTILE(Prices_MTM!I5748:I5997,1-Inputs!$B$9)</f>
        <v>647190</v>
      </c>
      <c r="F5765" s="43" t="n">
        <f aca="false">NORMSINV(Inputs!$B$9)*STDEV(Prices_MTM!I5748:I5997)</f>
        <v>419061.293157796</v>
      </c>
      <c r="G5765" s="52" t="n">
        <f aca="false">IF(-B5765&gt;C5765,1,0)</f>
        <v>1</v>
      </c>
      <c r="H5765" s="52" t="n">
        <f aca="false">IF(-B5765&gt;D5765,1,0)</f>
        <v>1</v>
      </c>
      <c r="I5765" s="52" t="n">
        <f aca="false">IF(-B5765&gt;E5765,1,0)</f>
        <v>0</v>
      </c>
      <c r="J5765" s="52" t="n">
        <f aca="false">IF(-B5765&gt;F5765,1,0)</f>
        <v>0</v>
      </c>
    </row>
    <row r="5766" customFormat="false" ht="15" hidden="false" customHeight="false" outlineLevel="0" collapsed="false">
      <c r="A5766" s="51" t="n">
        <f aca="false">Prices_MTM!A5999</f>
        <v>46239</v>
      </c>
      <c r="B5766" s="43" t="n">
        <f aca="false">Prices_MTM!I5999</f>
        <v>-64000.0000000001</v>
      </c>
      <c r="C5766" s="43" t="n">
        <f aca="false">-PERCENTILE(Prices_MTM!I5749:I5998,1-Inputs!$B$8)</f>
        <v>249850</v>
      </c>
      <c r="D5766" s="43" t="n">
        <f aca="false">NORMSINV(Inputs!$B$8)*STDEV(Prices_MTM!I5749:I5998)</f>
        <v>298383.78789324</v>
      </c>
      <c r="E5766" s="43" t="n">
        <f aca="false">-PERCENTILE(Prices_MTM!I5749:I5998,1-Inputs!$B$9)</f>
        <v>647190</v>
      </c>
      <c r="F5766" s="43" t="n">
        <f aca="false">NORMSINV(Inputs!$B$9)*STDEV(Prices_MTM!I5749:I5998)</f>
        <v>422009.88540251</v>
      </c>
      <c r="G5766" s="52" t="n">
        <f aca="false">IF(-B5766&gt;C5766,1,0)</f>
        <v>0</v>
      </c>
      <c r="H5766" s="52" t="n">
        <f aca="false">IF(-B5766&gt;D5766,1,0)</f>
        <v>0</v>
      </c>
      <c r="I5766" s="52" t="n">
        <f aca="false">IF(-B5766&gt;E5766,1,0)</f>
        <v>0</v>
      </c>
      <c r="J5766" s="52" t="n">
        <f aca="false">IF(-B5766&gt;F5766,1,0)</f>
        <v>0</v>
      </c>
    </row>
    <row r="5767" customFormat="false" ht="15" hidden="false" customHeight="false" outlineLevel="0" collapsed="false">
      <c r="A5767" s="51" t="n">
        <f aca="false">Prices_MTM!A6000</f>
        <v>46240</v>
      </c>
      <c r="B5767" s="43" t="n">
        <f aca="false">Prices_MTM!I6000</f>
        <v>59999.9999999994</v>
      </c>
      <c r="C5767" s="43" t="n">
        <f aca="false">-PERCENTILE(Prices_MTM!I5750:I5999,1-Inputs!$B$8)</f>
        <v>249850</v>
      </c>
      <c r="D5767" s="43" t="n">
        <f aca="false">NORMSINV(Inputs!$B$8)*STDEV(Prices_MTM!I5750:I5999)</f>
        <v>298157.41161058</v>
      </c>
      <c r="E5767" s="43" t="n">
        <f aca="false">-PERCENTILE(Prices_MTM!I5750:I5999,1-Inputs!$B$9)</f>
        <v>647190</v>
      </c>
      <c r="F5767" s="43" t="n">
        <f aca="false">NORMSINV(Inputs!$B$9)*STDEV(Prices_MTM!I5750:I5999)</f>
        <v>421689.717105908</v>
      </c>
      <c r="G5767" s="52" t="n">
        <f aca="false">IF(-B5767&gt;C5767,1,0)</f>
        <v>0</v>
      </c>
      <c r="H5767" s="52" t="n">
        <f aca="false">IF(-B5767&gt;D5767,1,0)</f>
        <v>0</v>
      </c>
      <c r="I5767" s="52" t="n">
        <f aca="false">IF(-B5767&gt;E5767,1,0)</f>
        <v>0</v>
      </c>
      <c r="J5767" s="52" t="n">
        <f aca="false">IF(-B5767&gt;F5767,1,0)</f>
        <v>0</v>
      </c>
    </row>
    <row r="5768" customFormat="false" ht="15" hidden="false" customHeight="false" outlineLevel="0" collapsed="false">
      <c r="A5768" s="51" t="n">
        <f aca="false">Prices_MTM!A6001</f>
        <v>46241</v>
      </c>
      <c r="B5768" s="43" t="n">
        <f aca="false">Prices_MTM!I6001</f>
        <v>190500</v>
      </c>
      <c r="C5768" s="43" t="n">
        <f aca="false">-PERCENTILE(Prices_MTM!I5751:I6000,1-Inputs!$B$8)</f>
        <v>249850</v>
      </c>
      <c r="D5768" s="43" t="n">
        <f aca="false">NORMSINV(Inputs!$B$8)*STDEV(Prices_MTM!I5751:I6000)</f>
        <v>298188.558089817</v>
      </c>
      <c r="E5768" s="43" t="n">
        <f aca="false">-PERCENTILE(Prices_MTM!I5751:I6000,1-Inputs!$B$9)</f>
        <v>647190</v>
      </c>
      <c r="F5768" s="43" t="n">
        <f aca="false">NORMSINV(Inputs!$B$9)*STDEV(Prices_MTM!I5751:I6000)</f>
        <v>421733.768165874</v>
      </c>
      <c r="G5768" s="52" t="n">
        <f aca="false">IF(-B5768&gt;C5768,1,0)</f>
        <v>0</v>
      </c>
      <c r="H5768" s="52" t="n">
        <f aca="false">IF(-B5768&gt;D5768,1,0)</f>
        <v>0</v>
      </c>
      <c r="I5768" s="52" t="n">
        <f aca="false">IF(-B5768&gt;E5768,1,0)</f>
        <v>0</v>
      </c>
      <c r="J5768" s="52" t="n">
        <f aca="false">IF(-B5768&gt;F5768,1,0)</f>
        <v>0</v>
      </c>
    </row>
    <row r="5769" customFormat="false" ht="15" hidden="false" customHeight="false" outlineLevel="0" collapsed="false">
      <c r="A5769" s="51" t="n">
        <f aca="false">Prices_MTM!A6002</f>
        <v>46244</v>
      </c>
      <c r="B5769" s="43" t="n">
        <f aca="false">Prices_MTM!I6002</f>
        <v>143000.000000001</v>
      </c>
      <c r="C5769" s="43" t="n">
        <f aca="false">-PERCENTILE(Prices_MTM!I5752:I6001,1-Inputs!$B$8)</f>
        <v>249850</v>
      </c>
      <c r="D5769" s="43" t="n">
        <f aca="false">NORMSINV(Inputs!$B$8)*STDEV(Prices_MTM!I5752:I6001)</f>
        <v>298807.479619405</v>
      </c>
      <c r="E5769" s="43" t="n">
        <f aca="false">-PERCENTILE(Prices_MTM!I5752:I6001,1-Inputs!$B$9)</f>
        <v>647190</v>
      </c>
      <c r="F5769" s="43" t="n">
        <f aca="false">NORMSINV(Inputs!$B$9)*STDEV(Prices_MTM!I5752:I6001)</f>
        <v>422609.120696314</v>
      </c>
      <c r="G5769" s="52" t="n">
        <f aca="false">IF(-B5769&gt;C5769,1,0)</f>
        <v>0</v>
      </c>
      <c r="H5769" s="52" t="n">
        <f aca="false">IF(-B5769&gt;D5769,1,0)</f>
        <v>0</v>
      </c>
      <c r="I5769" s="52" t="n">
        <f aca="false">IF(-B5769&gt;E5769,1,0)</f>
        <v>0</v>
      </c>
      <c r="J5769" s="52" t="n">
        <f aca="false">IF(-B5769&gt;F5769,1,0)</f>
        <v>0</v>
      </c>
    </row>
    <row r="5770" customFormat="false" ht="15" hidden="false" customHeight="false" outlineLevel="0" collapsed="false">
      <c r="A5770" s="51" t="n">
        <f aca="false">Prices_MTM!A6003</f>
        <v>46245</v>
      </c>
      <c r="B5770" s="43" t="n">
        <f aca="false">Prices_MTM!I6003</f>
        <v>74999.9999999986</v>
      </c>
      <c r="C5770" s="43" t="n">
        <f aca="false">-PERCENTILE(Prices_MTM!I5753:I6002,1-Inputs!$B$8)</f>
        <v>249850</v>
      </c>
      <c r="D5770" s="43" t="n">
        <f aca="false">NORMSINV(Inputs!$B$8)*STDEV(Prices_MTM!I5753:I6002)</f>
        <v>299118.648542186</v>
      </c>
      <c r="E5770" s="43" t="n">
        <f aca="false">-PERCENTILE(Prices_MTM!I5753:I6002,1-Inputs!$B$9)</f>
        <v>647190</v>
      </c>
      <c r="F5770" s="43" t="n">
        <f aca="false">NORMSINV(Inputs!$B$9)*STDEV(Prices_MTM!I5753:I6002)</f>
        <v>423049.212841972</v>
      </c>
      <c r="G5770" s="52" t="n">
        <f aca="false">IF(-B5770&gt;C5770,1,0)</f>
        <v>0</v>
      </c>
      <c r="H5770" s="52" t="n">
        <f aca="false">IF(-B5770&gt;D5770,1,0)</f>
        <v>0</v>
      </c>
      <c r="I5770" s="52" t="n">
        <f aca="false">IF(-B5770&gt;E5770,1,0)</f>
        <v>0</v>
      </c>
      <c r="J5770" s="52" t="n">
        <f aca="false">IF(-B5770&gt;F5770,1,0)</f>
        <v>0</v>
      </c>
    </row>
    <row r="5771" customFormat="false" ht="15" hidden="false" customHeight="false" outlineLevel="0" collapsed="false">
      <c r="A5771" s="51" t="n">
        <f aca="false">Prices_MTM!A6004</f>
        <v>46246</v>
      </c>
      <c r="B5771" s="43" t="n">
        <f aca="false">Prices_MTM!I6004</f>
        <v>57000.0000000007</v>
      </c>
      <c r="C5771" s="43" t="n">
        <f aca="false">-PERCENTILE(Prices_MTM!I5754:I6003,1-Inputs!$B$8)</f>
        <v>249850</v>
      </c>
      <c r="D5771" s="43" t="n">
        <f aca="false">NORMSINV(Inputs!$B$8)*STDEV(Prices_MTM!I5754:I6003)</f>
        <v>299153.407325941</v>
      </c>
      <c r="E5771" s="43" t="n">
        <f aca="false">-PERCENTILE(Prices_MTM!I5754:I6003,1-Inputs!$B$9)</f>
        <v>647190</v>
      </c>
      <c r="F5771" s="43" t="n">
        <f aca="false">NORMSINV(Inputs!$B$9)*STDEV(Prices_MTM!I5754:I6003)</f>
        <v>423098.372853154</v>
      </c>
      <c r="G5771" s="52" t="n">
        <f aca="false">IF(-B5771&gt;C5771,1,0)</f>
        <v>0</v>
      </c>
      <c r="H5771" s="52" t="n">
        <f aca="false">IF(-B5771&gt;D5771,1,0)</f>
        <v>0</v>
      </c>
      <c r="I5771" s="52" t="n">
        <f aca="false">IF(-B5771&gt;E5771,1,0)</f>
        <v>0</v>
      </c>
      <c r="J5771" s="52" t="n">
        <f aca="false">IF(-B5771&gt;F5771,1,0)</f>
        <v>0</v>
      </c>
    </row>
    <row r="5772" customFormat="false" ht="15" hidden="false" customHeight="false" outlineLevel="0" collapsed="false">
      <c r="A5772" s="51" t="n">
        <f aca="false">Prices_MTM!A6005</f>
        <v>46247</v>
      </c>
      <c r="B5772" s="43" t="n">
        <f aca="false">Prices_MTM!I6005</f>
        <v>-195500.000000001</v>
      </c>
      <c r="C5772" s="43" t="n">
        <f aca="false">-PERCENTILE(Prices_MTM!I5755:I6004,1-Inputs!$B$8)</f>
        <v>249850</v>
      </c>
      <c r="D5772" s="43" t="n">
        <f aca="false">NORMSINV(Inputs!$B$8)*STDEV(Prices_MTM!I5755:I6004)</f>
        <v>299044.966236478</v>
      </c>
      <c r="E5772" s="43" t="n">
        <f aca="false">-PERCENTILE(Prices_MTM!I5755:I6004,1-Inputs!$B$9)</f>
        <v>647190</v>
      </c>
      <c r="F5772" s="43" t="n">
        <f aca="false">NORMSINV(Inputs!$B$9)*STDEV(Prices_MTM!I5755:I6004)</f>
        <v>422945.002550899</v>
      </c>
      <c r="G5772" s="52" t="n">
        <f aca="false">IF(-B5772&gt;C5772,1,0)</f>
        <v>0</v>
      </c>
      <c r="H5772" s="52" t="n">
        <f aca="false">IF(-B5772&gt;D5772,1,0)</f>
        <v>0</v>
      </c>
      <c r="I5772" s="52" t="n">
        <f aca="false">IF(-B5772&gt;E5772,1,0)</f>
        <v>0</v>
      </c>
      <c r="J5772" s="52" t="n">
        <f aca="false">IF(-B5772&gt;F5772,1,0)</f>
        <v>0</v>
      </c>
    </row>
    <row r="5773" customFormat="false" ht="15" hidden="false" customHeight="false" outlineLevel="0" collapsed="false">
      <c r="A5773" s="51" t="n">
        <f aca="false">Prices_MTM!A6006</f>
        <v>46248</v>
      </c>
      <c r="B5773" s="43" t="n">
        <f aca="false">Prices_MTM!I6006</f>
        <v>122500</v>
      </c>
      <c r="C5773" s="43" t="n">
        <f aca="false">-PERCENTILE(Prices_MTM!I5756:I6005,1-Inputs!$B$8)</f>
        <v>249850</v>
      </c>
      <c r="D5773" s="43" t="n">
        <f aca="false">NORMSINV(Inputs!$B$8)*STDEV(Prices_MTM!I5756:I6005)</f>
        <v>299744.021151011</v>
      </c>
      <c r="E5773" s="43" t="n">
        <f aca="false">-PERCENTILE(Prices_MTM!I5756:I6005,1-Inputs!$B$9)</f>
        <v>647190</v>
      </c>
      <c r="F5773" s="43" t="n">
        <f aca="false">NORMSINV(Inputs!$B$9)*STDEV(Prices_MTM!I5756:I6005)</f>
        <v>423933.689256886</v>
      </c>
      <c r="G5773" s="52" t="n">
        <f aca="false">IF(-B5773&gt;C5773,1,0)</f>
        <v>0</v>
      </c>
      <c r="H5773" s="52" t="n">
        <f aca="false">IF(-B5773&gt;D5773,1,0)</f>
        <v>0</v>
      </c>
      <c r="I5773" s="52" t="n">
        <f aca="false">IF(-B5773&gt;E5773,1,0)</f>
        <v>0</v>
      </c>
      <c r="J5773" s="52" t="n">
        <f aca="false">IF(-B5773&gt;F5773,1,0)</f>
        <v>0</v>
      </c>
    </row>
    <row r="5774" customFormat="false" ht="15" hidden="false" customHeight="false" outlineLevel="0" collapsed="false">
      <c r="A5774" s="51" t="n">
        <f aca="false">Prices_MTM!A6007</f>
        <v>46251</v>
      </c>
      <c r="B5774" s="43" t="n">
        <f aca="false">Prices_MTM!I6007</f>
        <v>184500.000000001</v>
      </c>
      <c r="C5774" s="43" t="n">
        <f aca="false">-PERCENTILE(Prices_MTM!I5757:I6006,1-Inputs!$B$8)</f>
        <v>249850</v>
      </c>
      <c r="D5774" s="43" t="n">
        <f aca="false">NORMSINV(Inputs!$B$8)*STDEV(Prices_MTM!I5757:I6006)</f>
        <v>300005.362104105</v>
      </c>
      <c r="E5774" s="43" t="n">
        <f aca="false">-PERCENTILE(Prices_MTM!I5757:I6006,1-Inputs!$B$9)</f>
        <v>647190</v>
      </c>
      <c r="F5774" s="43" t="n">
        <f aca="false">NORMSINV(Inputs!$B$9)*STDEV(Prices_MTM!I5757:I6006)</f>
        <v>424303.308754128</v>
      </c>
      <c r="G5774" s="52" t="n">
        <f aca="false">IF(-B5774&gt;C5774,1,0)</f>
        <v>0</v>
      </c>
      <c r="H5774" s="52" t="n">
        <f aca="false">IF(-B5774&gt;D5774,1,0)</f>
        <v>0</v>
      </c>
      <c r="I5774" s="52" t="n">
        <f aca="false">IF(-B5774&gt;E5774,1,0)</f>
        <v>0</v>
      </c>
      <c r="J5774" s="52" t="n">
        <f aca="false">IF(-B5774&gt;F5774,1,0)</f>
        <v>0</v>
      </c>
    </row>
    <row r="5775" customFormat="false" ht="15" hidden="false" customHeight="false" outlineLevel="0" collapsed="false">
      <c r="A5775" s="51" t="n">
        <f aca="false">Prices_MTM!A6008</f>
        <v>46252</v>
      </c>
      <c r="B5775" s="43" t="n">
        <f aca="false">Prices_MTM!I6008</f>
        <v>-99000.0000000002</v>
      </c>
      <c r="C5775" s="43" t="n">
        <f aca="false">-PERCENTILE(Prices_MTM!I5758:I6007,1-Inputs!$B$8)</f>
        <v>249850</v>
      </c>
      <c r="D5775" s="43" t="n">
        <f aca="false">NORMSINV(Inputs!$B$8)*STDEV(Prices_MTM!I5758:I6007)</f>
        <v>300600.10535135</v>
      </c>
      <c r="E5775" s="43" t="n">
        <f aca="false">-PERCENTILE(Prices_MTM!I5758:I6007,1-Inputs!$B$9)</f>
        <v>647190</v>
      </c>
      <c r="F5775" s="43" t="n">
        <f aca="false">NORMSINV(Inputs!$B$9)*STDEV(Prices_MTM!I5758:I6007)</f>
        <v>425144.465478446</v>
      </c>
      <c r="G5775" s="52" t="n">
        <f aca="false">IF(-B5775&gt;C5775,1,0)</f>
        <v>0</v>
      </c>
      <c r="H5775" s="52" t="n">
        <f aca="false">IF(-B5775&gt;D5775,1,0)</f>
        <v>0</v>
      </c>
      <c r="I5775" s="52" t="n">
        <f aca="false">IF(-B5775&gt;E5775,1,0)</f>
        <v>0</v>
      </c>
      <c r="J5775" s="52" t="n">
        <f aca="false">IF(-B5775&gt;F5775,1,0)</f>
        <v>0</v>
      </c>
    </row>
    <row r="5776" customFormat="false" ht="15" hidden="false" customHeight="false" outlineLevel="0" collapsed="false">
      <c r="A5776" s="51" t="n">
        <f aca="false">Prices_MTM!A6009</f>
        <v>46253</v>
      </c>
      <c r="B5776" s="43" t="n">
        <f aca="false">Prices_MTM!I6009</f>
        <v>226000</v>
      </c>
      <c r="C5776" s="43" t="n">
        <f aca="false">-PERCENTILE(Prices_MTM!I5759:I6008,1-Inputs!$B$8)</f>
        <v>249850</v>
      </c>
      <c r="D5776" s="43" t="n">
        <f aca="false">NORMSINV(Inputs!$B$8)*STDEV(Prices_MTM!I5759:I6008)</f>
        <v>300788.53893592</v>
      </c>
      <c r="E5776" s="43" t="n">
        <f aca="false">-PERCENTILE(Prices_MTM!I5759:I6008,1-Inputs!$B$9)</f>
        <v>647190</v>
      </c>
      <c r="F5776" s="43" t="n">
        <f aca="false">NORMSINV(Inputs!$B$9)*STDEV(Prices_MTM!I5759:I6008)</f>
        <v>425410.970693061</v>
      </c>
      <c r="G5776" s="52" t="n">
        <f aca="false">IF(-B5776&gt;C5776,1,0)</f>
        <v>0</v>
      </c>
      <c r="H5776" s="52" t="n">
        <f aca="false">IF(-B5776&gt;D5776,1,0)</f>
        <v>0</v>
      </c>
      <c r="I5776" s="52" t="n">
        <f aca="false">IF(-B5776&gt;E5776,1,0)</f>
        <v>0</v>
      </c>
      <c r="J5776" s="52" t="n">
        <f aca="false">IF(-B5776&gt;F5776,1,0)</f>
        <v>0</v>
      </c>
    </row>
    <row r="5777" customFormat="false" ht="15" hidden="false" customHeight="false" outlineLevel="0" collapsed="false">
      <c r="A5777" s="51" t="n">
        <f aca="false">Prices_MTM!A6010</f>
        <v>46254</v>
      </c>
      <c r="B5777" s="43" t="n">
        <f aca="false">Prices_MTM!I6010</f>
        <v>165500</v>
      </c>
      <c r="C5777" s="43" t="n">
        <f aca="false">-PERCENTILE(Prices_MTM!I5760:I6009,1-Inputs!$B$8)</f>
        <v>249850</v>
      </c>
      <c r="D5777" s="43" t="n">
        <f aca="false">NORMSINV(Inputs!$B$8)*STDEV(Prices_MTM!I5760:I6009)</f>
        <v>301623.376017779</v>
      </c>
      <c r="E5777" s="43" t="n">
        <f aca="false">-PERCENTILE(Prices_MTM!I5760:I6009,1-Inputs!$B$9)</f>
        <v>647190</v>
      </c>
      <c r="F5777" s="43" t="n">
        <f aca="false">NORMSINV(Inputs!$B$9)*STDEV(Prices_MTM!I5760:I6009)</f>
        <v>426591.696709486</v>
      </c>
      <c r="G5777" s="52" t="n">
        <f aca="false">IF(-B5777&gt;C5777,1,0)</f>
        <v>0</v>
      </c>
      <c r="H5777" s="52" t="n">
        <f aca="false">IF(-B5777&gt;D5777,1,0)</f>
        <v>0</v>
      </c>
      <c r="I5777" s="52" t="n">
        <f aca="false">IF(-B5777&gt;E5777,1,0)</f>
        <v>0</v>
      </c>
      <c r="J5777" s="52" t="n">
        <f aca="false">IF(-B5777&gt;F5777,1,0)</f>
        <v>0</v>
      </c>
    </row>
    <row r="5778" customFormat="false" ht="15" hidden="false" customHeight="false" outlineLevel="0" collapsed="false">
      <c r="A5778" s="51" t="n">
        <f aca="false">Prices_MTM!A6011</f>
        <v>46255</v>
      </c>
      <c r="B5778" s="43" t="n">
        <f aca="false">Prices_MTM!I6011</f>
        <v>-400000.000000001</v>
      </c>
      <c r="C5778" s="43" t="n">
        <f aca="false">-PERCENTILE(Prices_MTM!I5761:I6010,1-Inputs!$B$8)</f>
        <v>249850</v>
      </c>
      <c r="D5778" s="43" t="n">
        <f aca="false">NORMSINV(Inputs!$B$8)*STDEV(Prices_MTM!I5761:I6010)</f>
        <v>302072.660594069</v>
      </c>
      <c r="E5778" s="43" t="n">
        <f aca="false">-PERCENTILE(Prices_MTM!I5761:I6010,1-Inputs!$B$9)</f>
        <v>647190</v>
      </c>
      <c r="F5778" s="43" t="n">
        <f aca="false">NORMSINV(Inputs!$B$9)*STDEV(Prices_MTM!I5761:I6010)</f>
        <v>427227.128459623</v>
      </c>
      <c r="G5778" s="52" t="n">
        <f aca="false">IF(-B5778&gt;C5778,1,0)</f>
        <v>1</v>
      </c>
      <c r="H5778" s="52" t="n">
        <f aca="false">IF(-B5778&gt;D5778,1,0)</f>
        <v>1</v>
      </c>
      <c r="I5778" s="52" t="n">
        <f aca="false">IF(-B5778&gt;E5778,1,0)</f>
        <v>0</v>
      </c>
      <c r="J5778" s="52" t="n">
        <f aca="false">IF(-B5778&gt;F5778,1,0)</f>
        <v>0</v>
      </c>
    </row>
    <row r="5779" customFormat="false" ht="15" hidden="false" customHeight="false" outlineLevel="0" collapsed="false">
      <c r="A5779" s="51" t="n">
        <f aca="false">Prices_MTM!A6012</f>
        <v>46258</v>
      </c>
      <c r="B5779" s="43" t="n">
        <f aca="false">Prices_MTM!I6012</f>
        <v>123500.000000001</v>
      </c>
      <c r="C5779" s="43" t="n">
        <f aca="false">-PERCENTILE(Prices_MTM!I5762:I6011,1-Inputs!$B$8)</f>
        <v>274450</v>
      </c>
      <c r="D5779" s="43" t="n">
        <f aca="false">NORMSINV(Inputs!$B$8)*STDEV(Prices_MTM!I5762:I6011)</f>
        <v>304974.052248221</v>
      </c>
      <c r="E5779" s="43" t="n">
        <f aca="false">-PERCENTILE(Prices_MTM!I5762:I6011,1-Inputs!$B$9)</f>
        <v>647190</v>
      </c>
      <c r="F5779" s="43" t="n">
        <f aca="false">NORMSINV(Inputs!$B$9)*STDEV(Prices_MTM!I5762:I6011)</f>
        <v>431330.622044584</v>
      </c>
      <c r="G5779" s="52" t="n">
        <f aca="false">IF(-B5779&gt;C5779,1,0)</f>
        <v>0</v>
      </c>
      <c r="H5779" s="52" t="n">
        <f aca="false">IF(-B5779&gt;D5779,1,0)</f>
        <v>0</v>
      </c>
      <c r="I5779" s="52" t="n">
        <f aca="false">IF(-B5779&gt;E5779,1,0)</f>
        <v>0</v>
      </c>
      <c r="J5779" s="52" t="n">
        <f aca="false">IF(-B5779&gt;F5779,1,0)</f>
        <v>0</v>
      </c>
    </row>
    <row r="5780" customFormat="false" ht="15" hidden="false" customHeight="false" outlineLevel="0" collapsed="false">
      <c r="A5780" s="51" t="n">
        <f aca="false">Prices_MTM!A6013</f>
        <v>46259</v>
      </c>
      <c r="B5780" s="43" t="n">
        <f aca="false">Prices_MTM!I6013</f>
        <v>-20499.9999999998</v>
      </c>
      <c r="C5780" s="43" t="n">
        <f aca="false">-PERCENTILE(Prices_MTM!I5763:I6012,1-Inputs!$B$8)</f>
        <v>274450</v>
      </c>
      <c r="D5780" s="43" t="n">
        <f aca="false">NORMSINV(Inputs!$B$8)*STDEV(Prices_MTM!I5763:I6012)</f>
        <v>305106.088097562</v>
      </c>
      <c r="E5780" s="43" t="n">
        <f aca="false">-PERCENTILE(Prices_MTM!I5763:I6012,1-Inputs!$B$9)</f>
        <v>647190</v>
      </c>
      <c r="F5780" s="43" t="n">
        <f aca="false">NORMSINV(Inputs!$B$9)*STDEV(Prices_MTM!I5763:I6012)</f>
        <v>431517.362866003</v>
      </c>
      <c r="G5780" s="52" t="n">
        <f aca="false">IF(-B5780&gt;C5780,1,0)</f>
        <v>0</v>
      </c>
      <c r="H5780" s="52" t="n">
        <f aca="false">IF(-B5780&gt;D5780,1,0)</f>
        <v>0</v>
      </c>
      <c r="I5780" s="52" t="n">
        <f aca="false">IF(-B5780&gt;E5780,1,0)</f>
        <v>0</v>
      </c>
      <c r="J5780" s="52" t="n">
        <f aca="false">IF(-B5780&gt;F5780,1,0)</f>
        <v>0</v>
      </c>
    </row>
    <row r="5781" customFormat="false" ht="15" hidden="false" customHeight="false" outlineLevel="0" collapsed="false">
      <c r="A5781" s="51" t="n">
        <f aca="false">Prices_MTM!A6014</f>
        <v>46260</v>
      </c>
      <c r="B5781" s="43" t="n">
        <f aca="false">Prices_MTM!I6014</f>
        <v>-20500.0000000013</v>
      </c>
      <c r="C5781" s="43" t="n">
        <f aca="false">-PERCENTILE(Prices_MTM!I5764:I6013,1-Inputs!$B$8)</f>
        <v>274450</v>
      </c>
      <c r="D5781" s="43" t="n">
        <f aca="false">NORMSINV(Inputs!$B$8)*STDEV(Prices_MTM!I5764:I6013)</f>
        <v>305105.370626463</v>
      </c>
      <c r="E5781" s="43" t="n">
        <f aca="false">-PERCENTILE(Prices_MTM!I5764:I6013,1-Inputs!$B$9)</f>
        <v>647190</v>
      </c>
      <c r="F5781" s="43" t="n">
        <f aca="false">NORMSINV(Inputs!$B$9)*STDEV(Prices_MTM!I5764:I6013)</f>
        <v>431516.348132936</v>
      </c>
      <c r="G5781" s="52" t="n">
        <f aca="false">IF(-B5781&gt;C5781,1,0)</f>
        <v>0</v>
      </c>
      <c r="H5781" s="52" t="n">
        <f aca="false">IF(-B5781&gt;D5781,1,0)</f>
        <v>0</v>
      </c>
      <c r="I5781" s="52" t="n">
        <f aca="false">IF(-B5781&gt;E5781,1,0)</f>
        <v>0</v>
      </c>
      <c r="J5781" s="52" t="n">
        <f aca="false">IF(-B5781&gt;F5781,1,0)</f>
        <v>0</v>
      </c>
    </row>
    <row r="5782" customFormat="false" ht="15" hidden="false" customHeight="false" outlineLevel="0" collapsed="false">
      <c r="A5782" s="51" t="n">
        <f aca="false">Prices_MTM!A6015</f>
        <v>46261</v>
      </c>
      <c r="B5782" s="43" t="n">
        <f aca="false">Prices_MTM!I6015</f>
        <v>14500.0000000003</v>
      </c>
      <c r="C5782" s="43" t="n">
        <f aca="false">-PERCENTILE(Prices_MTM!I5765:I6014,1-Inputs!$B$8)</f>
        <v>274450</v>
      </c>
      <c r="D5782" s="43" t="n">
        <f aca="false">NORMSINV(Inputs!$B$8)*STDEV(Prices_MTM!I5765:I6014)</f>
        <v>305089.092199172</v>
      </c>
      <c r="E5782" s="43" t="n">
        <f aca="false">-PERCENTILE(Prices_MTM!I5765:I6014,1-Inputs!$B$9)</f>
        <v>647190</v>
      </c>
      <c r="F5782" s="43" t="n">
        <f aca="false">NORMSINV(Inputs!$B$9)*STDEV(Prices_MTM!I5765:I6014)</f>
        <v>431493.325242572</v>
      </c>
      <c r="G5782" s="52" t="n">
        <f aca="false">IF(-B5782&gt;C5782,1,0)</f>
        <v>0</v>
      </c>
      <c r="H5782" s="52" t="n">
        <f aca="false">IF(-B5782&gt;D5782,1,0)</f>
        <v>0</v>
      </c>
      <c r="I5782" s="52" t="n">
        <f aca="false">IF(-B5782&gt;E5782,1,0)</f>
        <v>0</v>
      </c>
      <c r="J5782" s="52" t="n">
        <f aca="false">IF(-B5782&gt;F5782,1,0)</f>
        <v>0</v>
      </c>
    </row>
    <row r="5783" customFormat="false" ht="15" hidden="false" customHeight="false" outlineLevel="0" collapsed="false">
      <c r="A5783" s="51" t="n">
        <f aca="false">Prices_MTM!A6016</f>
        <v>46262</v>
      </c>
      <c r="B5783" s="43" t="n">
        <f aca="false">Prices_MTM!I6016</f>
        <v>-2500.00000000057</v>
      </c>
      <c r="C5783" s="43" t="n">
        <f aca="false">-PERCENTILE(Prices_MTM!I5766:I6015,1-Inputs!$B$8)</f>
        <v>274450</v>
      </c>
      <c r="D5783" s="43" t="n">
        <f aca="false">NORMSINV(Inputs!$B$8)*STDEV(Prices_MTM!I5766:I6015)</f>
        <v>305077.447986058</v>
      </c>
      <c r="E5783" s="43" t="n">
        <f aca="false">-PERCENTILE(Prices_MTM!I5766:I6015,1-Inputs!$B$9)</f>
        <v>647190</v>
      </c>
      <c r="F5783" s="43" t="n">
        <f aca="false">NORMSINV(Inputs!$B$9)*STDEV(Prices_MTM!I5766:I6015)</f>
        <v>431476.856609752</v>
      </c>
      <c r="G5783" s="52" t="n">
        <f aca="false">IF(-B5783&gt;C5783,1,0)</f>
        <v>0</v>
      </c>
      <c r="H5783" s="52" t="n">
        <f aca="false">IF(-B5783&gt;D5783,1,0)</f>
        <v>0</v>
      </c>
      <c r="I5783" s="52" t="n">
        <f aca="false">IF(-B5783&gt;E5783,1,0)</f>
        <v>0</v>
      </c>
      <c r="J5783" s="52" t="n">
        <f aca="false">IF(-B5783&gt;F5783,1,0)</f>
        <v>0</v>
      </c>
    </row>
    <row r="5784" customFormat="false" ht="15" hidden="false" customHeight="false" outlineLevel="0" collapsed="false">
      <c r="A5784" s="51" t="n">
        <f aca="false">Prices_MTM!A6017</f>
        <v>46266</v>
      </c>
      <c r="B5784" s="43" t="n">
        <f aca="false">Prices_MTM!I6017</f>
        <v>377500.000000001</v>
      </c>
      <c r="C5784" s="43" t="n">
        <f aca="false">-PERCENTILE(Prices_MTM!I5767:I6016,1-Inputs!$B$8)</f>
        <v>274450</v>
      </c>
      <c r="D5784" s="43" t="n">
        <f aca="false">NORMSINV(Inputs!$B$8)*STDEV(Prices_MTM!I5767:I6016)</f>
        <v>305077.332501177</v>
      </c>
      <c r="E5784" s="43" t="n">
        <f aca="false">-PERCENTILE(Prices_MTM!I5767:I6016,1-Inputs!$B$9)</f>
        <v>647190</v>
      </c>
      <c r="F5784" s="43" t="n">
        <f aca="false">NORMSINV(Inputs!$B$9)*STDEV(Prices_MTM!I5767:I6016)</f>
        <v>431476.693277282</v>
      </c>
      <c r="G5784" s="52" t="n">
        <f aca="false">IF(-B5784&gt;C5784,1,0)</f>
        <v>0</v>
      </c>
      <c r="H5784" s="52" t="n">
        <f aca="false">IF(-B5784&gt;D5784,1,0)</f>
        <v>0</v>
      </c>
      <c r="I5784" s="52" t="n">
        <f aca="false">IF(-B5784&gt;E5784,1,0)</f>
        <v>0</v>
      </c>
      <c r="J5784" s="52" t="n">
        <f aca="false">IF(-B5784&gt;F5784,1,0)</f>
        <v>0</v>
      </c>
    </row>
    <row r="5785" customFormat="false" ht="15" hidden="false" customHeight="false" outlineLevel="0" collapsed="false">
      <c r="A5785" s="51" t="n">
        <f aca="false">Prices_MTM!A6018</f>
        <v>46267</v>
      </c>
      <c r="B5785" s="43" t="n">
        <f aca="false">Prices_MTM!I6018</f>
        <v>-11500.0000000002</v>
      </c>
      <c r="C5785" s="43" t="n">
        <f aca="false">-PERCENTILE(Prices_MTM!I5768:I6017,1-Inputs!$B$8)</f>
        <v>274450</v>
      </c>
      <c r="D5785" s="43" t="n">
        <f aca="false">NORMSINV(Inputs!$B$8)*STDEV(Prices_MTM!I5768:I6017)</f>
        <v>307505.651956232</v>
      </c>
      <c r="E5785" s="43" t="n">
        <f aca="false">-PERCENTILE(Prices_MTM!I5768:I6017,1-Inputs!$B$9)</f>
        <v>647190</v>
      </c>
      <c r="F5785" s="43" t="n">
        <f aca="false">NORMSINV(Inputs!$B$9)*STDEV(Prices_MTM!I5768:I6017)</f>
        <v>434911.111823222</v>
      </c>
      <c r="G5785" s="52" t="n">
        <f aca="false">IF(-B5785&gt;C5785,1,0)</f>
        <v>0</v>
      </c>
      <c r="H5785" s="52" t="n">
        <f aca="false">IF(-B5785&gt;D5785,1,0)</f>
        <v>0</v>
      </c>
      <c r="I5785" s="52" t="n">
        <f aca="false">IF(-B5785&gt;E5785,1,0)</f>
        <v>0</v>
      </c>
      <c r="J5785" s="52" t="n">
        <f aca="false">IF(-B5785&gt;F5785,1,0)</f>
        <v>0</v>
      </c>
    </row>
    <row r="5786" customFormat="false" ht="15" hidden="false" customHeight="false" outlineLevel="0" collapsed="false">
      <c r="A5786" s="51" t="n">
        <f aca="false">Prices_MTM!A6019</f>
        <v>46268</v>
      </c>
      <c r="B5786" s="43" t="n">
        <f aca="false">Prices_MTM!I6019</f>
        <v>-106500</v>
      </c>
      <c r="C5786" s="43" t="n">
        <f aca="false">-PERCENTILE(Prices_MTM!I5769:I6018,1-Inputs!$B$8)</f>
        <v>274450</v>
      </c>
      <c r="D5786" s="43" t="n">
        <f aca="false">NORMSINV(Inputs!$B$8)*STDEV(Prices_MTM!I5769:I6018)</f>
        <v>307505.766776492</v>
      </c>
      <c r="E5786" s="43" t="n">
        <f aca="false">-PERCENTILE(Prices_MTM!I5769:I6018,1-Inputs!$B$9)</f>
        <v>647190</v>
      </c>
      <c r="F5786" s="43" t="n">
        <f aca="false">NORMSINV(Inputs!$B$9)*STDEV(Prices_MTM!I5769:I6018)</f>
        <v>434911.274215706</v>
      </c>
      <c r="G5786" s="52" t="n">
        <f aca="false">IF(-B5786&gt;C5786,1,0)</f>
        <v>0</v>
      </c>
      <c r="H5786" s="52" t="n">
        <f aca="false">IF(-B5786&gt;D5786,1,0)</f>
        <v>0</v>
      </c>
      <c r="I5786" s="52" t="n">
        <f aca="false">IF(-B5786&gt;E5786,1,0)</f>
        <v>0</v>
      </c>
      <c r="J5786" s="52" t="n">
        <f aca="false">IF(-B5786&gt;F5786,1,0)</f>
        <v>0</v>
      </c>
    </row>
    <row r="5787" customFormat="false" ht="15" hidden="false" customHeight="false" outlineLevel="0" collapsed="false">
      <c r="A5787" s="51" t="n">
        <f aca="false">Prices_MTM!A6020</f>
        <v>46269</v>
      </c>
      <c r="B5787" s="43" t="n">
        <f aca="false">Prices_MTM!I6020</f>
        <v>-71999.9999999999</v>
      </c>
      <c r="C5787" s="43" t="n">
        <f aca="false">-PERCENTILE(Prices_MTM!I5770:I6019,1-Inputs!$B$8)</f>
        <v>274450</v>
      </c>
      <c r="D5787" s="43" t="n">
        <f aca="false">NORMSINV(Inputs!$B$8)*STDEV(Prices_MTM!I5770:I6019)</f>
        <v>307695.519829678</v>
      </c>
      <c r="E5787" s="43" t="n">
        <f aca="false">-PERCENTILE(Prices_MTM!I5770:I6019,1-Inputs!$B$9)</f>
        <v>647190</v>
      </c>
      <c r="F5787" s="43" t="n">
        <f aca="false">NORMSINV(Inputs!$B$9)*STDEV(Prices_MTM!I5770:I6019)</f>
        <v>435179.645579966</v>
      </c>
      <c r="G5787" s="52" t="n">
        <f aca="false">IF(-B5787&gt;C5787,1,0)</f>
        <v>0</v>
      </c>
      <c r="H5787" s="52" t="n">
        <f aca="false">IF(-B5787&gt;D5787,1,0)</f>
        <v>0</v>
      </c>
      <c r="I5787" s="52" t="n">
        <f aca="false">IF(-B5787&gt;E5787,1,0)</f>
        <v>0</v>
      </c>
      <c r="J5787" s="52" t="n">
        <f aca="false">IF(-B5787&gt;F5787,1,0)</f>
        <v>0</v>
      </c>
    </row>
    <row r="5788" customFormat="false" ht="15" hidden="false" customHeight="false" outlineLevel="0" collapsed="false">
      <c r="A5788" s="51" t="n">
        <f aca="false">Prices_MTM!A6021</f>
        <v>46273</v>
      </c>
      <c r="B5788" s="43" t="n">
        <f aca="false">Prices_MTM!I6021</f>
        <v>-42000.0000000009</v>
      </c>
      <c r="C5788" s="43" t="n">
        <f aca="false">-PERCENTILE(Prices_MTM!I5771:I6020,1-Inputs!$B$8)</f>
        <v>274450</v>
      </c>
      <c r="D5788" s="43" t="n">
        <f aca="false">NORMSINV(Inputs!$B$8)*STDEV(Prices_MTM!I5771:I6020)</f>
        <v>307798.876469078</v>
      </c>
      <c r="E5788" s="43" t="n">
        <f aca="false">-PERCENTILE(Prices_MTM!I5771:I6020,1-Inputs!$B$9)</f>
        <v>647190</v>
      </c>
      <c r="F5788" s="43" t="n">
        <f aca="false">NORMSINV(Inputs!$B$9)*STDEV(Prices_MTM!I5771:I6020)</f>
        <v>435325.824847468</v>
      </c>
      <c r="G5788" s="52" t="n">
        <f aca="false">IF(-B5788&gt;C5788,1,0)</f>
        <v>0</v>
      </c>
      <c r="H5788" s="52" t="n">
        <f aca="false">IF(-B5788&gt;D5788,1,0)</f>
        <v>0</v>
      </c>
      <c r="I5788" s="52" t="n">
        <f aca="false">IF(-B5788&gt;E5788,1,0)</f>
        <v>0</v>
      </c>
      <c r="J5788" s="52" t="n">
        <f aca="false">IF(-B5788&gt;F5788,1,0)</f>
        <v>0</v>
      </c>
    </row>
    <row r="5789" customFormat="false" ht="15" hidden="false" customHeight="false" outlineLevel="0" collapsed="false">
      <c r="A5789" s="51" t="n">
        <f aca="false">Prices_MTM!A6022</f>
        <v>46274</v>
      </c>
      <c r="B5789" s="43" t="n">
        <f aca="false">Prices_MTM!I6022</f>
        <v>135500.000000001</v>
      </c>
      <c r="C5789" s="43" t="n">
        <f aca="false">-PERCENTILE(Prices_MTM!I5772:I6021,1-Inputs!$B$8)</f>
        <v>274450</v>
      </c>
      <c r="D5789" s="43" t="n">
        <f aca="false">NORMSINV(Inputs!$B$8)*STDEV(Prices_MTM!I5772:I6021)</f>
        <v>307825.432475976</v>
      </c>
      <c r="E5789" s="43" t="n">
        <f aca="false">-PERCENTILE(Prices_MTM!I5772:I6021,1-Inputs!$B$9)</f>
        <v>647190</v>
      </c>
      <c r="F5789" s="43" t="n">
        <f aca="false">NORMSINV(Inputs!$B$9)*STDEV(Prices_MTM!I5772:I6021)</f>
        <v>435363.383514803</v>
      </c>
      <c r="G5789" s="52" t="n">
        <f aca="false">IF(-B5789&gt;C5789,1,0)</f>
        <v>0</v>
      </c>
      <c r="H5789" s="52" t="n">
        <f aca="false">IF(-B5789&gt;D5789,1,0)</f>
        <v>0</v>
      </c>
      <c r="I5789" s="52" t="n">
        <f aca="false">IF(-B5789&gt;E5789,1,0)</f>
        <v>0</v>
      </c>
      <c r="J5789" s="52" t="n">
        <f aca="false">IF(-B5789&gt;F5789,1,0)</f>
        <v>0</v>
      </c>
    </row>
    <row r="5790" customFormat="false" ht="15" hidden="false" customHeight="false" outlineLevel="0" collapsed="false">
      <c r="A5790" s="51" t="n">
        <f aca="false">Prices_MTM!A6023</f>
        <v>46275</v>
      </c>
      <c r="B5790" s="43" t="n">
        <f aca="false">Prices_MTM!I6023</f>
        <v>57499.9999999988</v>
      </c>
      <c r="C5790" s="43" t="n">
        <f aca="false">-PERCENTILE(Prices_MTM!I5773:I6022,1-Inputs!$B$8)</f>
        <v>274450</v>
      </c>
      <c r="D5790" s="43" t="n">
        <f aca="false">NORMSINV(Inputs!$B$8)*STDEV(Prices_MTM!I5773:I6022)</f>
        <v>307774.841470762</v>
      </c>
      <c r="E5790" s="43" t="n">
        <f aca="false">-PERCENTILE(Prices_MTM!I5773:I6022,1-Inputs!$B$9)</f>
        <v>647190</v>
      </c>
      <c r="F5790" s="43" t="n">
        <f aca="false">NORMSINV(Inputs!$B$9)*STDEV(Prices_MTM!I5773:I6022)</f>
        <v>435291.831690679</v>
      </c>
      <c r="G5790" s="52" t="n">
        <f aca="false">IF(-B5790&gt;C5790,1,0)</f>
        <v>0</v>
      </c>
      <c r="H5790" s="52" t="n">
        <f aca="false">IF(-B5790&gt;D5790,1,0)</f>
        <v>0</v>
      </c>
      <c r="I5790" s="52" t="n">
        <f aca="false">IF(-B5790&gt;E5790,1,0)</f>
        <v>0</v>
      </c>
      <c r="J5790" s="52" t="n">
        <f aca="false">IF(-B5790&gt;F5790,1,0)</f>
        <v>0</v>
      </c>
    </row>
    <row r="5791" customFormat="false" ht="15" hidden="false" customHeight="false" outlineLevel="0" collapsed="false">
      <c r="A5791" s="51" t="n">
        <f aca="false">Prices_MTM!A6024</f>
        <v>46276</v>
      </c>
      <c r="B5791" s="43" t="n">
        <f aca="false">Prices_MTM!I6024</f>
        <v>-83999.9999999996</v>
      </c>
      <c r="C5791" s="43" t="n">
        <f aca="false">-PERCENTILE(Prices_MTM!I5774:I6023,1-Inputs!$B$8)</f>
        <v>274450</v>
      </c>
      <c r="D5791" s="43" t="n">
        <f aca="false">NORMSINV(Inputs!$B$8)*STDEV(Prices_MTM!I5774:I6023)</f>
        <v>307441.816614321</v>
      </c>
      <c r="E5791" s="43" t="n">
        <f aca="false">-PERCENTILE(Prices_MTM!I5774:I6023,1-Inputs!$B$9)</f>
        <v>647190</v>
      </c>
      <c r="F5791" s="43" t="n">
        <f aca="false">NORMSINV(Inputs!$B$9)*STDEV(Prices_MTM!I5774:I6023)</f>
        <v>434820.82828096</v>
      </c>
      <c r="G5791" s="52" t="n">
        <f aca="false">IF(-B5791&gt;C5791,1,0)</f>
        <v>0</v>
      </c>
      <c r="H5791" s="52" t="n">
        <f aca="false">IF(-B5791&gt;D5791,1,0)</f>
        <v>0</v>
      </c>
      <c r="I5791" s="52" t="n">
        <f aca="false">IF(-B5791&gt;E5791,1,0)</f>
        <v>0</v>
      </c>
      <c r="J5791" s="52" t="n">
        <f aca="false">IF(-B5791&gt;F5791,1,0)</f>
        <v>0</v>
      </c>
    </row>
    <row r="5792" customFormat="false" ht="15" hidden="false" customHeight="false" outlineLevel="0" collapsed="false">
      <c r="A5792" s="51" t="n">
        <f aca="false">Prices_MTM!A6025</f>
        <v>46279</v>
      </c>
      <c r="B5792" s="43" t="n">
        <f aca="false">Prices_MTM!I6025</f>
        <v>-44499.9999999993</v>
      </c>
      <c r="C5792" s="43" t="n">
        <f aca="false">-PERCENTILE(Prices_MTM!I5775:I6024,1-Inputs!$B$8)</f>
        <v>274450</v>
      </c>
      <c r="D5792" s="43" t="n">
        <f aca="false">NORMSINV(Inputs!$B$8)*STDEV(Prices_MTM!I5775:I6024)</f>
        <v>307580.241994369</v>
      </c>
      <c r="E5792" s="43" t="n">
        <f aca="false">-PERCENTILE(Prices_MTM!I5775:I6024,1-Inputs!$B$9)</f>
        <v>647190</v>
      </c>
      <c r="F5792" s="43" t="n">
        <f aca="false">NORMSINV(Inputs!$B$9)*STDEV(Prices_MTM!I5775:I6024)</f>
        <v>435016.605937592</v>
      </c>
      <c r="G5792" s="52" t="n">
        <f aca="false">IF(-B5792&gt;C5792,1,0)</f>
        <v>0</v>
      </c>
      <c r="H5792" s="52" t="n">
        <f aca="false">IF(-B5792&gt;D5792,1,0)</f>
        <v>0</v>
      </c>
      <c r="I5792" s="52" t="n">
        <f aca="false">IF(-B5792&gt;E5792,1,0)</f>
        <v>0</v>
      </c>
      <c r="J5792" s="52" t="n">
        <f aca="false">IF(-B5792&gt;F5792,1,0)</f>
        <v>0</v>
      </c>
    </row>
    <row r="5793" customFormat="false" ht="15" hidden="false" customHeight="false" outlineLevel="0" collapsed="false">
      <c r="A5793" s="51" t="n">
        <f aca="false">Prices_MTM!A6026</f>
        <v>46280</v>
      </c>
      <c r="B5793" s="43" t="n">
        <f aca="false">Prices_MTM!I6026</f>
        <v>-17500.0000000012</v>
      </c>
      <c r="C5793" s="43" t="n">
        <f aca="false">-PERCENTILE(Prices_MTM!I5776:I6025,1-Inputs!$B$8)</f>
        <v>274450</v>
      </c>
      <c r="D5793" s="43" t="n">
        <f aca="false">NORMSINV(Inputs!$B$8)*STDEV(Prices_MTM!I5776:I6025)</f>
        <v>307482.395508888</v>
      </c>
      <c r="E5793" s="43" t="n">
        <f aca="false">-PERCENTILE(Prices_MTM!I5776:I6025,1-Inputs!$B$9)</f>
        <v>647190</v>
      </c>
      <c r="F5793" s="43" t="n">
        <f aca="false">NORMSINV(Inputs!$B$9)*STDEV(Prices_MTM!I5776:I6025)</f>
        <v>434878.219785931</v>
      </c>
      <c r="G5793" s="52" t="n">
        <f aca="false">IF(-B5793&gt;C5793,1,0)</f>
        <v>0</v>
      </c>
      <c r="H5793" s="52" t="n">
        <f aca="false">IF(-B5793&gt;D5793,1,0)</f>
        <v>0</v>
      </c>
      <c r="I5793" s="52" t="n">
        <f aca="false">IF(-B5793&gt;E5793,1,0)</f>
        <v>0</v>
      </c>
      <c r="J5793" s="52" t="n">
        <f aca="false">IF(-B5793&gt;F5793,1,0)</f>
        <v>0</v>
      </c>
    </row>
    <row r="5794" customFormat="false" ht="15" hidden="false" customHeight="false" outlineLevel="0" collapsed="false">
      <c r="A5794" s="51" t="n">
        <f aca="false">Prices_MTM!A6027</f>
        <v>46281</v>
      </c>
      <c r="B5794" s="43" t="n">
        <f aca="false">Prices_MTM!I6027</f>
        <v>-191999.999999999</v>
      </c>
      <c r="C5794" s="43" t="n">
        <f aca="false">-PERCENTILE(Prices_MTM!I5777:I6026,1-Inputs!$B$8)</f>
        <v>274450</v>
      </c>
      <c r="D5794" s="43" t="n">
        <f aca="false">NORMSINV(Inputs!$B$8)*STDEV(Prices_MTM!I5777:I6026)</f>
        <v>307490.219027105</v>
      </c>
      <c r="E5794" s="43" t="n">
        <f aca="false">-PERCENTILE(Prices_MTM!I5777:I6026,1-Inputs!$B$9)</f>
        <v>647190</v>
      </c>
      <c r="F5794" s="43" t="n">
        <f aca="false">NORMSINV(Inputs!$B$9)*STDEV(Prices_MTM!I5777:I6026)</f>
        <v>434889.284737044</v>
      </c>
      <c r="G5794" s="52" t="n">
        <f aca="false">IF(-B5794&gt;C5794,1,0)</f>
        <v>0</v>
      </c>
      <c r="H5794" s="52" t="n">
        <f aca="false">IF(-B5794&gt;D5794,1,0)</f>
        <v>0</v>
      </c>
      <c r="I5794" s="52" t="n">
        <f aca="false">IF(-B5794&gt;E5794,1,0)</f>
        <v>0</v>
      </c>
      <c r="J5794" s="52" t="n">
        <f aca="false">IF(-B5794&gt;F5794,1,0)</f>
        <v>0</v>
      </c>
    </row>
    <row r="5795" customFormat="false" ht="15" hidden="false" customHeight="false" outlineLevel="0" collapsed="false">
      <c r="A5795" s="51" t="n">
        <f aca="false">Prices_MTM!A6028</f>
        <v>46282</v>
      </c>
      <c r="B5795" s="43" t="n">
        <f aca="false">Prices_MTM!I6028</f>
        <v>291999.999999999</v>
      </c>
      <c r="C5795" s="43" t="n">
        <f aca="false">-PERCENTILE(Prices_MTM!I5778:I6027,1-Inputs!$B$8)</f>
        <v>274450</v>
      </c>
      <c r="D5795" s="43" t="n">
        <f aca="false">NORMSINV(Inputs!$B$8)*STDEV(Prices_MTM!I5778:I6027)</f>
        <v>308015.831825179</v>
      </c>
      <c r="E5795" s="43" t="n">
        <f aca="false">-PERCENTILE(Prices_MTM!I5778:I6027,1-Inputs!$B$9)</f>
        <v>647190</v>
      </c>
      <c r="F5795" s="43" t="n">
        <f aca="false">NORMSINV(Inputs!$B$9)*STDEV(Prices_MTM!I5778:I6027)</f>
        <v>435632.668947853</v>
      </c>
      <c r="G5795" s="52" t="n">
        <f aca="false">IF(-B5795&gt;C5795,1,0)</f>
        <v>0</v>
      </c>
      <c r="H5795" s="52" t="n">
        <f aca="false">IF(-B5795&gt;D5795,1,0)</f>
        <v>0</v>
      </c>
      <c r="I5795" s="52" t="n">
        <f aca="false">IF(-B5795&gt;E5795,1,0)</f>
        <v>0</v>
      </c>
      <c r="J5795" s="52" t="n">
        <f aca="false">IF(-B5795&gt;F5795,1,0)</f>
        <v>0</v>
      </c>
    </row>
    <row r="5796" customFormat="false" ht="15" hidden="false" customHeight="false" outlineLevel="0" collapsed="false">
      <c r="A5796" s="51" t="n">
        <f aca="false">Prices_MTM!A6029</f>
        <v>46283</v>
      </c>
      <c r="B5796" s="43" t="n">
        <f aca="false">Prices_MTM!I6029</f>
        <v>-100999.999999999</v>
      </c>
      <c r="C5796" s="43" t="n">
        <f aca="false">-PERCENTILE(Prices_MTM!I5779:I6028,1-Inputs!$B$8)</f>
        <v>274450</v>
      </c>
      <c r="D5796" s="43" t="n">
        <f aca="false">NORMSINV(Inputs!$B$8)*STDEV(Prices_MTM!I5779:I6028)</f>
        <v>309229.130510401</v>
      </c>
      <c r="E5796" s="43" t="n">
        <f aca="false">-PERCENTILE(Prices_MTM!I5779:I6028,1-Inputs!$B$9)</f>
        <v>647190</v>
      </c>
      <c r="F5796" s="43" t="n">
        <f aca="false">NORMSINV(Inputs!$B$9)*STDEV(Prices_MTM!I5779:I6028)</f>
        <v>437348.660432259</v>
      </c>
      <c r="G5796" s="52" t="n">
        <f aca="false">IF(-B5796&gt;C5796,1,0)</f>
        <v>0</v>
      </c>
      <c r="H5796" s="52" t="n">
        <f aca="false">IF(-B5796&gt;D5796,1,0)</f>
        <v>0</v>
      </c>
      <c r="I5796" s="52" t="n">
        <f aca="false">IF(-B5796&gt;E5796,1,0)</f>
        <v>0</v>
      </c>
      <c r="J5796" s="52" t="n">
        <f aca="false">IF(-B5796&gt;F5796,1,0)</f>
        <v>0</v>
      </c>
    </row>
    <row r="5797" customFormat="false" ht="15" hidden="false" customHeight="false" outlineLevel="0" collapsed="false">
      <c r="A5797" s="51" t="n">
        <f aca="false">Prices_MTM!A6030</f>
        <v>46286</v>
      </c>
      <c r="B5797" s="43" t="n">
        <f aca="false">Prices_MTM!I6030</f>
        <v>-271500</v>
      </c>
      <c r="C5797" s="43" t="n">
        <f aca="false">-PERCENTILE(Prices_MTM!I5780:I6029,1-Inputs!$B$8)</f>
        <v>274450</v>
      </c>
      <c r="D5797" s="43" t="n">
        <f aca="false">NORMSINV(Inputs!$B$8)*STDEV(Prices_MTM!I5780:I6029)</f>
        <v>309188.086483341</v>
      </c>
      <c r="E5797" s="43" t="n">
        <f aca="false">-PERCENTILE(Prices_MTM!I5780:I6029,1-Inputs!$B$9)</f>
        <v>647190</v>
      </c>
      <c r="F5797" s="43" t="n">
        <f aca="false">NORMSINV(Inputs!$B$9)*STDEV(Prices_MTM!I5780:I6029)</f>
        <v>437290.611081528</v>
      </c>
      <c r="G5797" s="52" t="n">
        <f aca="false">IF(-B5797&gt;C5797,1,0)</f>
        <v>0</v>
      </c>
      <c r="H5797" s="52" t="n">
        <f aca="false">IF(-B5797&gt;D5797,1,0)</f>
        <v>0</v>
      </c>
      <c r="I5797" s="52" t="n">
        <f aca="false">IF(-B5797&gt;E5797,1,0)</f>
        <v>0</v>
      </c>
      <c r="J5797" s="52" t="n">
        <f aca="false">IF(-B5797&gt;F5797,1,0)</f>
        <v>0</v>
      </c>
    </row>
    <row r="5798" customFormat="false" ht="15" hidden="false" customHeight="false" outlineLevel="0" collapsed="false">
      <c r="A5798" s="51" t="n">
        <f aca="false">Prices_MTM!A6031</f>
        <v>46287</v>
      </c>
      <c r="B5798" s="43" t="n">
        <f aca="false">Prices_MTM!I6031</f>
        <v>7000.00000000003</v>
      </c>
      <c r="C5798" s="43" t="n">
        <f aca="false">-PERCENTILE(Prices_MTM!I5781:I6030,1-Inputs!$B$8)</f>
        <v>282775</v>
      </c>
      <c r="D5798" s="43" t="n">
        <f aca="false">NORMSINV(Inputs!$B$8)*STDEV(Prices_MTM!I5781:I6030)</f>
        <v>310523.040704316</v>
      </c>
      <c r="E5798" s="43" t="n">
        <f aca="false">-PERCENTILE(Prices_MTM!I5781:I6030,1-Inputs!$B$9)</f>
        <v>647190</v>
      </c>
      <c r="F5798" s="43" t="n">
        <f aca="false">NORMSINV(Inputs!$B$9)*STDEV(Prices_MTM!I5781:I6030)</f>
        <v>439178.662311754</v>
      </c>
      <c r="G5798" s="52" t="n">
        <f aca="false">IF(-B5798&gt;C5798,1,0)</f>
        <v>0</v>
      </c>
      <c r="H5798" s="52" t="n">
        <f aca="false">IF(-B5798&gt;D5798,1,0)</f>
        <v>0</v>
      </c>
      <c r="I5798" s="52" t="n">
        <f aca="false">IF(-B5798&gt;E5798,1,0)</f>
        <v>0</v>
      </c>
      <c r="J5798" s="52" t="n">
        <f aca="false">IF(-B5798&gt;F5798,1,0)</f>
        <v>0</v>
      </c>
    </row>
    <row r="5799" customFormat="false" ht="15" hidden="false" customHeight="false" outlineLevel="0" collapsed="false">
      <c r="A5799" s="51" t="n">
        <f aca="false">Prices_MTM!A6032</f>
        <v>46288</v>
      </c>
      <c r="B5799" s="43" t="n">
        <f aca="false">Prices_MTM!I6032</f>
        <v>-431000</v>
      </c>
      <c r="C5799" s="43" t="n">
        <f aca="false">-PERCENTILE(Prices_MTM!I5782:I6031,1-Inputs!$B$8)</f>
        <v>282775</v>
      </c>
      <c r="D5799" s="43" t="n">
        <f aca="false">NORMSINV(Inputs!$B$8)*STDEV(Prices_MTM!I5782:I6031)</f>
        <v>310460.879133678</v>
      </c>
      <c r="E5799" s="43" t="n">
        <f aca="false">-PERCENTILE(Prices_MTM!I5782:I6031,1-Inputs!$B$9)</f>
        <v>647190</v>
      </c>
      <c r="F5799" s="43" t="n">
        <f aca="false">NORMSINV(Inputs!$B$9)*STDEV(Prices_MTM!I5782:I6031)</f>
        <v>439090.746016144</v>
      </c>
      <c r="G5799" s="52" t="n">
        <f aca="false">IF(-B5799&gt;C5799,1,0)</f>
        <v>1</v>
      </c>
      <c r="H5799" s="52" t="n">
        <f aca="false">IF(-B5799&gt;D5799,1,0)</f>
        <v>1</v>
      </c>
      <c r="I5799" s="52" t="n">
        <f aca="false">IF(-B5799&gt;E5799,1,0)</f>
        <v>0</v>
      </c>
      <c r="J5799" s="52" t="n">
        <f aca="false">IF(-B5799&gt;F5799,1,0)</f>
        <v>0</v>
      </c>
    </row>
    <row r="5800" customFormat="false" ht="15" hidden="false" customHeight="false" outlineLevel="0" collapsed="false">
      <c r="A5800" s="51" t="n">
        <f aca="false">Prices_MTM!A6033</f>
        <v>46289</v>
      </c>
      <c r="B5800" s="43" t="n">
        <f aca="false">Prices_MTM!I6033</f>
        <v>76500.0000000001</v>
      </c>
      <c r="C5800" s="43" t="n">
        <f aca="false">-PERCENTILE(Prices_MTM!I5783:I6032,1-Inputs!$B$8)</f>
        <v>309875</v>
      </c>
      <c r="D5800" s="43" t="n">
        <f aca="false">NORMSINV(Inputs!$B$8)*STDEV(Prices_MTM!I5783:I6032)</f>
        <v>313720.899630702</v>
      </c>
      <c r="E5800" s="43" t="n">
        <f aca="false">-PERCENTILE(Prices_MTM!I5783:I6032,1-Inputs!$B$9)</f>
        <v>647190</v>
      </c>
      <c r="F5800" s="43" t="n">
        <f aca="false">NORMSINV(Inputs!$B$9)*STDEV(Prices_MTM!I5783:I6032)</f>
        <v>443701.455217447</v>
      </c>
      <c r="G5800" s="52" t="n">
        <f aca="false">IF(-B5800&gt;C5800,1,0)</f>
        <v>0</v>
      </c>
      <c r="H5800" s="52" t="n">
        <f aca="false">IF(-B5800&gt;D5800,1,0)</f>
        <v>0</v>
      </c>
      <c r="I5800" s="52" t="n">
        <f aca="false">IF(-B5800&gt;E5800,1,0)</f>
        <v>0</v>
      </c>
      <c r="J5800" s="52" t="n">
        <f aca="false">IF(-B5800&gt;F5800,1,0)</f>
        <v>0</v>
      </c>
    </row>
    <row r="5801" customFormat="false" ht="15" hidden="false" customHeight="false" outlineLevel="0" collapsed="false">
      <c r="A5801" s="51" t="n">
        <f aca="false">Prices_MTM!A6034</f>
        <v>46290</v>
      </c>
      <c r="B5801" s="43" t="n">
        <f aca="false">Prices_MTM!I6034</f>
        <v>-819499.999999999</v>
      </c>
      <c r="C5801" s="43" t="n">
        <f aca="false">-PERCENTILE(Prices_MTM!I5784:I6033,1-Inputs!$B$8)</f>
        <v>309875</v>
      </c>
      <c r="D5801" s="43" t="n">
        <f aca="false">NORMSINV(Inputs!$B$8)*STDEV(Prices_MTM!I5784:I6033)</f>
        <v>313806.032229047</v>
      </c>
      <c r="E5801" s="43" t="n">
        <f aca="false">-PERCENTILE(Prices_MTM!I5784:I6033,1-Inputs!$B$9)</f>
        <v>647190</v>
      </c>
      <c r="F5801" s="43" t="n">
        <f aca="false">NORMSINV(Inputs!$B$9)*STDEV(Prices_MTM!I5784:I6033)</f>
        <v>443821.859875908</v>
      </c>
      <c r="G5801" s="52" t="n">
        <f aca="false">IF(-B5801&gt;C5801,1,0)</f>
        <v>1</v>
      </c>
      <c r="H5801" s="52" t="n">
        <f aca="false">IF(-B5801&gt;D5801,1,0)</f>
        <v>1</v>
      </c>
      <c r="I5801" s="52" t="n">
        <f aca="false">IF(-B5801&gt;E5801,1,0)</f>
        <v>1</v>
      </c>
      <c r="J5801" s="52" t="n">
        <f aca="false">IF(-B5801&gt;F5801,1,0)</f>
        <v>1</v>
      </c>
    </row>
    <row r="5802" customFormat="false" ht="15" hidden="false" customHeight="false" outlineLevel="0" collapsed="false">
      <c r="A5802" s="51" t="n">
        <f aca="false">Prices_MTM!A6035</f>
        <v>46293</v>
      </c>
      <c r="B5802" s="43" t="n">
        <f aca="false">Prices_MTM!I6035</f>
        <v>1216000</v>
      </c>
      <c r="C5802" s="43" t="n">
        <f aca="false">-PERCENTILE(Prices_MTM!I5785:I6034,1-Inputs!$B$8)</f>
        <v>333849.999999999</v>
      </c>
      <c r="D5802" s="43" t="n">
        <f aca="false">NORMSINV(Inputs!$B$8)*STDEV(Prices_MTM!I5785:I6034)</f>
        <v>325235.563166048</v>
      </c>
      <c r="E5802" s="43" t="n">
        <f aca="false">-PERCENTILE(Prices_MTM!I5785:I6034,1-Inputs!$B$9)</f>
        <v>787650</v>
      </c>
      <c r="F5802" s="43" t="n">
        <f aca="false">NORMSINV(Inputs!$B$9)*STDEV(Prices_MTM!I5785:I6034)</f>
        <v>459986.863594723</v>
      </c>
      <c r="G5802" s="52" t="n">
        <f aca="false">IF(-B5802&gt;C5802,1,0)</f>
        <v>0</v>
      </c>
      <c r="H5802" s="52" t="n">
        <f aca="false">IF(-B5802&gt;D5802,1,0)</f>
        <v>0</v>
      </c>
      <c r="I5802" s="52" t="n">
        <f aca="false">IF(-B5802&gt;E5802,1,0)</f>
        <v>0</v>
      </c>
      <c r="J5802" s="52" t="n">
        <f aca="false">IF(-B5802&gt;F5802,1,0)</f>
        <v>0</v>
      </c>
    </row>
    <row r="5803" customFormat="false" ht="15" hidden="false" customHeight="false" outlineLevel="0" collapsed="false">
      <c r="A5803" s="51" t="n">
        <f aca="false">Prices_MTM!A6036</f>
        <v>46294</v>
      </c>
      <c r="B5803" s="43" t="n">
        <f aca="false">Prices_MTM!I6036</f>
        <v>-20500.0000000006</v>
      </c>
      <c r="C5803" s="43" t="n">
        <f aca="false">-PERCENTILE(Prices_MTM!I5786:I6035,1-Inputs!$B$8)</f>
        <v>333849.999999999</v>
      </c>
      <c r="D5803" s="43" t="n">
        <f aca="false">NORMSINV(Inputs!$B$8)*STDEV(Prices_MTM!I5786:I6035)</f>
        <v>348967.575952985</v>
      </c>
      <c r="E5803" s="43" t="n">
        <f aca="false">-PERCENTILE(Prices_MTM!I5786:I6035,1-Inputs!$B$9)</f>
        <v>787650</v>
      </c>
      <c r="F5803" s="43" t="n">
        <f aca="false">NORMSINV(Inputs!$B$9)*STDEV(Prices_MTM!I5786:I6035)</f>
        <v>493551.502167411</v>
      </c>
      <c r="G5803" s="52" t="n">
        <f aca="false">IF(-B5803&gt;C5803,1,0)</f>
        <v>0</v>
      </c>
      <c r="H5803" s="52" t="n">
        <f aca="false">IF(-B5803&gt;D5803,1,0)</f>
        <v>0</v>
      </c>
      <c r="I5803" s="52" t="n">
        <f aca="false">IF(-B5803&gt;E5803,1,0)</f>
        <v>0</v>
      </c>
      <c r="J5803" s="52" t="n">
        <f aca="false">IF(-B5803&gt;F5803,1,0)</f>
        <v>0</v>
      </c>
    </row>
  </sheetData>
  <conditionalFormatting sqref="B12:B14">
    <cfRule type="cellIs" priority="2" operator="equal" aboveAverage="0" equalAverage="0" bottom="0" percent="0" rank="0" text="" dxfId="0">
      <formula>"Pass"</formula>
    </cfRule>
    <cfRule type="cellIs" priority="3" operator="equal" aboveAverage="0" equalAverage="0" bottom="0" percent="0" rank="0" text="" dxfId="0">
      <formula>"Green"</formula>
    </cfRule>
    <cfRule type="cellIs" priority="4" operator="equal" aboveAverage="0" equalAverage="0" bottom="0" percent="0" rank="0" text="" dxfId="1">
      <formula>"Reject"</formula>
    </cfRule>
    <cfRule type="cellIs" priority="5" operator="equal" aboveAverage="0" equalAverage="0" bottom="0" percent="0" rank="0" text="" dxfId="1">
      <formula>"Red"</formula>
    </cfRule>
    <cfRule type="cellIs" priority="6" operator="equal" aboveAverage="0" equalAverage="0" bottom="0" percent="0" rank="0" text="" dxfId="2">
      <formula>"Yellow"</formula>
    </cfRule>
  </conditionalFormatting>
  <conditionalFormatting sqref="C12:C14">
    <cfRule type="cellIs" priority="7" operator="equal" aboveAverage="0" equalAverage="0" bottom="0" percent="0" rank="0" text="" dxfId="0">
      <formula>"Pass"</formula>
    </cfRule>
    <cfRule type="cellIs" priority="8" operator="equal" aboveAverage="0" equalAverage="0" bottom="0" percent="0" rank="0" text="" dxfId="0">
      <formula>"Green"</formula>
    </cfRule>
    <cfRule type="cellIs" priority="9" operator="equal" aboveAverage="0" equalAverage="0" bottom="0" percent="0" rank="0" text="" dxfId="1">
      <formula>"Reject"</formula>
    </cfRule>
    <cfRule type="cellIs" priority="10" operator="equal" aboveAverage="0" equalAverage="0" bottom="0" percent="0" rank="0" text="" dxfId="1">
      <formula>"Red"</formula>
    </cfRule>
    <cfRule type="cellIs" priority="11" operator="equal" aboveAverage="0" equalAverage="0" bottom="0" percent="0" rank="0" text="" dxfId="2">
      <formula>"Yellow"</formula>
    </cfRule>
  </conditionalFormatting>
  <conditionalFormatting sqref="D12:D14">
    <cfRule type="cellIs" priority="12" operator="equal" aboveAverage="0" equalAverage="0" bottom="0" percent="0" rank="0" text="" dxfId="0">
      <formula>"Pass"</formula>
    </cfRule>
    <cfRule type="cellIs" priority="13" operator="equal" aboveAverage="0" equalAverage="0" bottom="0" percent="0" rank="0" text="" dxfId="0">
      <formula>"Green"</formula>
    </cfRule>
    <cfRule type="cellIs" priority="14" operator="equal" aboveAverage="0" equalAverage="0" bottom="0" percent="0" rank="0" text="" dxfId="1">
      <formula>"Reject"</formula>
    </cfRule>
    <cfRule type="cellIs" priority="15" operator="equal" aboveAverage="0" equalAverage="0" bottom="0" percent="0" rank="0" text="" dxfId="1">
      <formula>"Red"</formula>
    </cfRule>
    <cfRule type="cellIs" priority="16" operator="equal" aboveAverage="0" equalAverage="0" bottom="0" percent="0" rank="0" text="" dxfId="2">
      <formula>"Yellow"</formula>
    </cfRule>
  </conditionalFormatting>
  <conditionalFormatting sqref="E12:E14">
    <cfRule type="cellIs" priority="17" operator="equal" aboveAverage="0" equalAverage="0" bottom="0" percent="0" rank="0" text="" dxfId="0">
      <formula>"Pass"</formula>
    </cfRule>
    <cfRule type="cellIs" priority="18" operator="equal" aboveAverage="0" equalAverage="0" bottom="0" percent="0" rank="0" text="" dxfId="0">
      <formula>"Green"</formula>
    </cfRule>
    <cfRule type="cellIs" priority="19" operator="equal" aboveAverage="0" equalAverage="0" bottom="0" percent="0" rank="0" text="" dxfId="1">
      <formula>"Reject"</formula>
    </cfRule>
    <cfRule type="cellIs" priority="20" operator="equal" aboveAverage="0" equalAverage="0" bottom="0" percent="0" rank="0" text="" dxfId="1">
      <formula>"Red"</formula>
    </cfRule>
    <cfRule type="cellIs" priority="21" operator="equal" aboveAverage="0" equalAverage="0" bottom="0" percent="0" rank="0" text="" dxfId="2">
      <formula>"Yellow"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3"/>
    <col collapsed="false" customWidth="true" hidden="false" outlineLevel="0" max="8" min="3" style="0" width="12"/>
    <col collapsed="false" customWidth="true" hidden="false" outlineLevel="0" max="10" min="9" style="0" width="14"/>
    <col collapsed="false" customWidth="true" hidden="false" outlineLevel="0" max="12" min="11" style="0" width="15"/>
    <col collapsed="false" customWidth="true" hidden="false" outlineLevel="0" max="13" min="13" style="0" width="11"/>
    <col collapsed="false" customWidth="true" hidden="false" outlineLevel="0" max="14" min="14" style="0" width="44"/>
  </cols>
  <sheetData>
    <row r="1" customFormat="false" ht="17.35" hidden="false" customHeight="false" outlineLevel="0" collapsed="false">
      <c r="A1" s="1" t="s">
        <v>163</v>
      </c>
    </row>
    <row r="2" customFormat="false" ht="15" hidden="false" customHeight="false" outlineLevel="0" collapsed="false">
      <c r="A2" s="2" t="s">
        <v>164</v>
      </c>
    </row>
    <row r="4" customFormat="false" ht="15" hidden="false" customHeight="false" outlineLevel="0" collapsed="false">
      <c r="A4" s="20" t="s">
        <v>165</v>
      </c>
      <c r="B4" s="53" t="n">
        <f aca="false">VaR!B11</f>
        <v>96.16</v>
      </c>
    </row>
    <row r="5" customFormat="false" ht="15" hidden="false" customHeight="false" outlineLevel="0" collapsed="false">
      <c r="A5" s="20" t="s">
        <v>166</v>
      </c>
      <c r="B5" s="53" t="n">
        <f aca="false">VaR!B12</f>
        <v>113.96</v>
      </c>
    </row>
    <row r="6" customFormat="false" ht="15" hidden="false" customHeight="false" outlineLevel="0" collapsed="false">
      <c r="A6" s="20" t="s">
        <v>167</v>
      </c>
      <c r="B6" s="54" t="n">
        <f aca="false">VaR!D29</f>
        <v>474615</v>
      </c>
    </row>
    <row r="7" customFormat="false" ht="15" hidden="false" customHeight="false" outlineLevel="0" collapsed="false">
      <c r="A7" s="2" t="s">
        <v>168</v>
      </c>
    </row>
    <row r="9" customFormat="false" ht="15" hidden="false" customHeight="false" outlineLevel="0" collapsed="false">
      <c r="A9" s="10" t="s">
        <v>21</v>
      </c>
      <c r="B9" s="10" t="s">
        <v>169</v>
      </c>
      <c r="C9" s="10" t="s">
        <v>170</v>
      </c>
      <c r="D9" s="10" t="s">
        <v>171</v>
      </c>
      <c r="E9" s="10" t="s">
        <v>172</v>
      </c>
      <c r="F9" s="10" t="s">
        <v>173</v>
      </c>
      <c r="G9" s="10" t="s">
        <v>174</v>
      </c>
      <c r="H9" s="10" t="s">
        <v>22</v>
      </c>
      <c r="I9" s="10" t="s">
        <v>23</v>
      </c>
      <c r="J9" s="10" t="s">
        <v>59</v>
      </c>
      <c r="K9" s="10" t="s">
        <v>60</v>
      </c>
      <c r="L9" s="10" t="s">
        <v>175</v>
      </c>
      <c r="M9" s="10" t="s">
        <v>25</v>
      </c>
      <c r="N9" s="10" t="s">
        <v>31</v>
      </c>
    </row>
    <row r="10" customFormat="false" ht="15" hidden="false" customHeight="false" outlineLevel="0" collapsed="false">
      <c r="A10" s="4" t="s">
        <v>176</v>
      </c>
      <c r="B10" s="55" t="n">
        <v>43938</v>
      </c>
      <c r="C10" s="55" t="n">
        <v>43941</v>
      </c>
      <c r="D10" s="56" t="s">
        <v>177</v>
      </c>
      <c r="E10" s="57" t="n">
        <f aca="false">IF(D10="%",INDEX(Prices_MTM!B:B,MATCH($C10,Prices_MTM!$A:$A,0))/INDEX(Prices_MTM!B:B,MATCH($B10,Prices_MTM!$A:$A,0))-1,INDEX(Prices_MTM!B:B,MATCH($C10,Prices_MTM!$A:$A,0))-INDEX(Prices_MTM!B:B,MATCH($B10,Prices_MTM!$A:$A,0)))</f>
        <v>-55.29</v>
      </c>
      <c r="F10" s="56" t="s">
        <v>177</v>
      </c>
      <c r="G10" s="57" t="n">
        <f aca="false">IF(F10="%",INDEX(Prices_MTM!C:C,MATCH($C10,Prices_MTM!$A:$A,0))/INDEX(Prices_MTM!C:C,MATCH($B10,Prices_MTM!$A:$A,0))-1,INDEX(Prices_MTM!C:C,MATCH($C10,Prices_MTM!$A:$A,0))-INDEX(Prices_MTM!C:C,MATCH($B10,Prices_MTM!$A:$A,0)))</f>
        <v>-2.39</v>
      </c>
      <c r="H10" s="57" t="n">
        <f aca="false">IF(D10="%",$B$4*(1+E10),IF(D10="$",$B$4+E10,E10))</f>
        <v>40.87</v>
      </c>
      <c r="I10" s="57" t="n">
        <f aca="false">IF(F10="%",$B$5*(1+G10),IF(F10="$",$B$5+G10,G10))</f>
        <v>111.57</v>
      </c>
      <c r="J10" s="34" t="n">
        <f aca="false">Inputs!$B$5*(H10-$B$4)</f>
        <v>-5529000</v>
      </c>
      <c r="K10" s="34" t="n">
        <f aca="false">Inputs!$B$6*(I10-$B$5)</f>
        <v>119500</v>
      </c>
      <c r="L10" s="58" t="n">
        <f aca="false">J10+K10</f>
        <v>-5409500</v>
      </c>
      <c r="M10" s="59" t="n">
        <f aca="false">L10/$B$6</f>
        <v>-11.3976591553154</v>
      </c>
      <c r="N10" s="22" t="s">
        <v>178</v>
      </c>
    </row>
    <row r="11" customFormat="false" ht="15" hidden="false" customHeight="false" outlineLevel="0" collapsed="false">
      <c r="A11" s="4" t="s">
        <v>179</v>
      </c>
      <c r="B11" s="55" t="n">
        <v>43896</v>
      </c>
      <c r="C11" s="55" t="n">
        <v>43899</v>
      </c>
      <c r="D11" s="56" t="s">
        <v>180</v>
      </c>
      <c r="E11" s="60" t="n">
        <f aca="false">IF(D11="%",INDEX(Prices_MTM!B:B,MATCH($C11,Prices_MTM!$A:$A,0))/INDEX(Prices_MTM!B:B,MATCH($B11,Prices_MTM!$A:$A,0))-1,INDEX(Prices_MTM!B:B,MATCH($C11,Prices_MTM!$A:$A,0))-INDEX(Prices_MTM!B:B,MATCH($B11,Prices_MTM!$A:$A,0)))</f>
        <v>-0.245260087506077</v>
      </c>
      <c r="F11" s="56" t="s">
        <v>180</v>
      </c>
      <c r="G11" s="60" t="n">
        <f aca="false">IF(F11="%",INDEX(Prices_MTM!C:C,MATCH($C11,Prices_MTM!$A:$A,0))/INDEX(Prices_MTM!C:C,MATCH($B11,Prices_MTM!$A:$A,0))-1,INDEX(Prices_MTM!C:C,MATCH($C11,Prices_MTM!$A:$A,0))-INDEX(Prices_MTM!C:C,MATCH($B11,Prices_MTM!$A:$A,0)))</f>
        <v>-0.225219298245614</v>
      </c>
      <c r="H11" s="57" t="n">
        <f aca="false">IF(D11="%",$B$4*(1+E11),IF(D11="$",$B$4+E11,E11))</f>
        <v>72.5757899854157</v>
      </c>
      <c r="I11" s="57" t="n">
        <f aca="false">IF(F11="%",$B$5*(1+G11),IF(F11="$",$B$5+G11,G11))</f>
        <v>88.2940087719298</v>
      </c>
      <c r="J11" s="34" t="n">
        <f aca="false">Inputs!$B$5*(H11-$B$4)</f>
        <v>-2358421.00145843</v>
      </c>
      <c r="K11" s="34" t="n">
        <f aca="false">Inputs!$B$6*(I11-$B$5)</f>
        <v>1283299.56140351</v>
      </c>
      <c r="L11" s="58" t="n">
        <f aca="false">J11+K11</f>
        <v>-1075121.44005493</v>
      </c>
      <c r="M11" s="59" t="n">
        <f aca="false">L11/$B$6</f>
        <v>-2.26524960242497</v>
      </c>
      <c r="N11" s="22" t="s">
        <v>181</v>
      </c>
    </row>
    <row r="12" customFormat="false" ht="15" hidden="false" customHeight="false" outlineLevel="0" collapsed="false">
      <c r="A12" s="4" t="s">
        <v>182</v>
      </c>
      <c r="B12" s="55" t="n">
        <v>44615</v>
      </c>
      <c r="C12" s="55" t="n">
        <v>44628</v>
      </c>
      <c r="D12" s="56" t="s">
        <v>180</v>
      </c>
      <c r="E12" s="60" t="n">
        <f aca="false">IF(D12="%",INDEX(Prices_MTM!B:B,MATCH($C12,Prices_MTM!$A:$A,0))/INDEX(Prices_MTM!B:B,MATCH($B12,Prices_MTM!$A:$A,0))-1,INDEX(Prices_MTM!B:B,MATCH($C12,Prices_MTM!$A:$A,0))-INDEX(Prices_MTM!B:B,MATCH($B12,Prices_MTM!$A:$A,0)))</f>
        <v>0.341871065769481</v>
      </c>
      <c r="F12" s="56" t="s">
        <v>180</v>
      </c>
      <c r="G12" s="60" t="n">
        <f aca="false">IF(F12="%",INDEX(Prices_MTM!C:C,MATCH($C12,Prices_MTM!$A:$A,0))/INDEX(Prices_MTM!C:C,MATCH($B12,Prices_MTM!$A:$A,0))-1,INDEX(Prices_MTM!C:C,MATCH($C12,Prices_MTM!$A:$A,0))-INDEX(Prices_MTM!C:C,MATCH($B12,Prices_MTM!$A:$A,0)))</f>
        <v>0.341323396112398</v>
      </c>
      <c r="H12" s="57" t="n">
        <f aca="false">IF(D12="%",$B$4*(1+E12),IF(D12="$",$B$4+E12,E12))</f>
        <v>129.034321684393</v>
      </c>
      <c r="I12" s="57" t="n">
        <f aca="false">IF(F12="%",$B$5*(1+G12),IF(F12="$",$B$5+G12,G12))</f>
        <v>152.857214220969</v>
      </c>
      <c r="J12" s="34" t="n">
        <f aca="false">Inputs!$B$5*(H12-$B$4)</f>
        <v>3287432.16843933</v>
      </c>
      <c r="K12" s="34" t="n">
        <f aca="false">Inputs!$B$6*(I12-$B$5)</f>
        <v>-1944860.71104844</v>
      </c>
      <c r="L12" s="58" t="n">
        <f aca="false">J12+K12</f>
        <v>1342571.45739089</v>
      </c>
      <c r="M12" s="59" t="n">
        <f aca="false">L12/$B$6</f>
        <v>2.82875900970447</v>
      </c>
      <c r="N12" s="22" t="s">
        <v>183</v>
      </c>
    </row>
    <row r="13" customFormat="false" ht="15" hidden="false" customHeight="false" outlineLevel="0" collapsed="false">
      <c r="A13" s="4" t="s">
        <v>184</v>
      </c>
      <c r="B13" s="55" t="n">
        <v>44628</v>
      </c>
      <c r="C13" s="55" t="n">
        <v>44629</v>
      </c>
      <c r="D13" s="56" t="s">
        <v>180</v>
      </c>
      <c r="E13" s="60" t="n">
        <f aca="false">IF(D13="%",INDEX(Prices_MTM!B:B,MATCH($C13,Prices_MTM!$A:$A,0))/INDEX(Prices_MTM!B:B,MATCH($B13,Prices_MTM!$A:$A,0))-1,INDEX(Prices_MTM!B:B,MATCH($C13,Prices_MTM!$A:$A,0))-INDEX(Prices_MTM!B:B,MATCH($B13,Prices_MTM!$A:$A,0)))</f>
        <v>-0.119945001617599</v>
      </c>
      <c r="F13" s="56" t="s">
        <v>180</v>
      </c>
      <c r="G13" s="60" t="n">
        <f aca="false">IF(F13="%",INDEX(Prices_MTM!C:C,MATCH($C13,Prices_MTM!$A:$A,0))/INDEX(Prices_MTM!C:C,MATCH($B13,Prices_MTM!$A:$A,0))-1,INDEX(Prices_MTM!C:C,MATCH($C13,Prices_MTM!$A:$A,0))-INDEX(Prices_MTM!C:C,MATCH($B13,Prices_MTM!$A:$A,0)))</f>
        <v>-0.124643339840817</v>
      </c>
      <c r="H13" s="57" t="n">
        <f aca="false">IF(D13="%",$B$4*(1+E13),IF(D13="$",$B$4+E13,E13))</f>
        <v>84.6260886444516</v>
      </c>
      <c r="I13" s="57" t="n">
        <f aca="false">IF(F13="%",$B$5*(1+G13),IF(F13="$",$B$5+G13,G13))</f>
        <v>99.7556449917405</v>
      </c>
      <c r="J13" s="34" t="n">
        <f aca="false">Inputs!$B$5*(H13-$B$4)</f>
        <v>-1153391.13555484</v>
      </c>
      <c r="K13" s="34" t="n">
        <f aca="false">Inputs!$B$6*(I13-$B$5)</f>
        <v>710217.750412975</v>
      </c>
      <c r="L13" s="58" t="n">
        <f aca="false">J13+K13</f>
        <v>-443173.385141862</v>
      </c>
      <c r="M13" s="59" t="n">
        <f aca="false">L13/$B$6</f>
        <v>-0.933753432027774</v>
      </c>
      <c r="N13" s="22" t="s">
        <v>185</v>
      </c>
    </row>
    <row r="14" customFormat="false" ht="15" hidden="false" customHeight="false" outlineLevel="0" collapsed="false">
      <c r="A14" s="4" t="s">
        <v>186</v>
      </c>
      <c r="B14" s="55" t="n">
        <v>39632</v>
      </c>
      <c r="C14" s="55" t="n">
        <v>39801</v>
      </c>
      <c r="D14" s="56" t="s">
        <v>180</v>
      </c>
      <c r="E14" s="60" t="n">
        <f aca="false">IF(D14="%",INDEX(Prices_MTM!B:B,MATCH($C14,Prices_MTM!$A:$A,0))/INDEX(Prices_MTM!B:B,MATCH($B14,Prices_MTM!$A:$A,0))-1,INDEX(Prices_MTM!B:B,MATCH($C14,Prices_MTM!$A:$A,0))-INDEX(Prices_MTM!B:B,MATCH($B14,Prices_MTM!$A:$A,0)))</f>
        <v>-0.771729406097309</v>
      </c>
      <c r="F14" s="56" t="s">
        <v>180</v>
      </c>
      <c r="G14" s="60" t="n">
        <f aca="false">IF(F14="%",INDEX(Prices_MTM!C:C,MATCH($C14,Prices_MTM!$A:$A,0))/INDEX(Prices_MTM!C:C,MATCH($B14,Prices_MTM!$A:$A,0))-1,INDEX(Prices_MTM!C:C,MATCH($C14,Prices_MTM!$A:$A,0))-INDEX(Prices_MTM!C:C,MATCH($B14,Prices_MTM!$A:$A,0)))</f>
        <v>-0.725460229246266</v>
      </c>
      <c r="H14" s="57" t="n">
        <f aca="false">IF(D14="%",$B$4*(1+E14),IF(D14="$",$B$4+E14,E14))</f>
        <v>21.9505003096827</v>
      </c>
      <c r="I14" s="57" t="n">
        <f aca="false">IF(F14="%",$B$5*(1+G14),IF(F14="$",$B$5+G14,G14))</f>
        <v>31.2865522750955</v>
      </c>
      <c r="J14" s="34" t="n">
        <f aca="false">Inputs!$B$5*(H14-$B$4)</f>
        <v>-7420949.96903172</v>
      </c>
      <c r="K14" s="34" t="n">
        <f aca="false">Inputs!$B$6*(I14-$B$5)</f>
        <v>4133672.38624522</v>
      </c>
      <c r="L14" s="58" t="n">
        <f aca="false">J14+K14</f>
        <v>-3287277.5827865</v>
      </c>
      <c r="M14" s="59" t="n">
        <f aca="false">L14/$B$6</f>
        <v>-6.92619825076431</v>
      </c>
      <c r="N14" s="22" t="s">
        <v>187</v>
      </c>
    </row>
    <row r="15" customFormat="false" ht="15" hidden="false" customHeight="false" outlineLevel="0" collapsed="false">
      <c r="A15" s="4" t="s">
        <v>188</v>
      </c>
      <c r="B15" s="55" t="n">
        <v>41810</v>
      </c>
      <c r="C15" s="55" t="n">
        <v>42017</v>
      </c>
      <c r="D15" s="56" t="s">
        <v>180</v>
      </c>
      <c r="E15" s="60" t="n">
        <f aca="false">IF(D15="%",INDEX(Prices_MTM!B:B,MATCH($C15,Prices_MTM!$A:$A,0))/INDEX(Prices_MTM!B:B,MATCH($B15,Prices_MTM!$A:$A,0))-1,INDEX(Prices_MTM!B:B,MATCH($C15,Prices_MTM!$A:$A,0))-INDEX(Prices_MTM!B:B,MATCH($B15,Prices_MTM!$A:$A,0)))</f>
        <v>-0.574617878647522</v>
      </c>
      <c r="F15" s="56" t="s">
        <v>180</v>
      </c>
      <c r="G15" s="60" t="n">
        <f aca="false">IF(F15="%",INDEX(Prices_MTM!C:C,MATCH($C15,Prices_MTM!$A:$A,0))/INDEX(Prices_MTM!C:C,MATCH($B15,Prices_MTM!$A:$A,0))-1,INDEX(Prices_MTM!C:C,MATCH($C15,Prices_MTM!$A:$A,0))-INDEX(Prices_MTM!C:C,MATCH($B15,Prices_MTM!$A:$A,0)))</f>
        <v>-0.606023570493234</v>
      </c>
      <c r="H15" s="57" t="n">
        <f aca="false">IF(D15="%",$B$4*(1+E15),IF(D15="$",$B$4+E15,E15))</f>
        <v>40.9047447892543</v>
      </c>
      <c r="I15" s="57" t="n">
        <f aca="false">IF(F15="%",$B$5*(1+G15),IF(F15="$",$B$5+G15,G15))</f>
        <v>44.897553906591</v>
      </c>
      <c r="J15" s="34" t="n">
        <f aca="false">Inputs!$B$5*(H15-$B$4)</f>
        <v>-5525525.52107457</v>
      </c>
      <c r="K15" s="34" t="n">
        <f aca="false">Inputs!$B$6*(I15-$B$5)</f>
        <v>3453122.30467045</v>
      </c>
      <c r="L15" s="58" t="n">
        <f aca="false">J15+K15</f>
        <v>-2072403.21640412</v>
      </c>
      <c r="M15" s="59" t="n">
        <f aca="false">L15/$B$6</f>
        <v>-4.36649329752351</v>
      </c>
      <c r="N15" s="22" t="s">
        <v>189</v>
      </c>
    </row>
    <row r="16" customFormat="false" ht="15" hidden="false" customHeight="false" outlineLevel="0" collapsed="false">
      <c r="A16" s="4" t="s">
        <v>190</v>
      </c>
      <c r="B16" s="4"/>
      <c r="C16" s="4"/>
      <c r="D16" s="56" t="s">
        <v>180</v>
      </c>
      <c r="E16" s="61" t="n">
        <v>-0.3</v>
      </c>
      <c r="F16" s="56" t="s">
        <v>180</v>
      </c>
      <c r="G16" s="61" t="n">
        <v>-0.3</v>
      </c>
      <c r="H16" s="57" t="n">
        <f aca="false">IF(D16="%",$B$4*(1+E16),IF(D16="$",$B$4+E16,E16))</f>
        <v>67.312</v>
      </c>
      <c r="I16" s="57" t="n">
        <f aca="false">IF(F16="%",$B$5*(1+G16),IF(F16="$",$B$5+G16,G16))</f>
        <v>79.772</v>
      </c>
      <c r="J16" s="34" t="n">
        <f aca="false">Inputs!$B$5*(H16-$B$4)</f>
        <v>-2884800</v>
      </c>
      <c r="K16" s="34" t="n">
        <f aca="false">Inputs!$B$6*(I16-$B$5)</f>
        <v>1709400</v>
      </c>
      <c r="L16" s="58" t="n">
        <f aca="false">J16+K16</f>
        <v>-1175400</v>
      </c>
      <c r="M16" s="59" t="n">
        <f aca="false">L16/$B$6</f>
        <v>-2.47653361145349</v>
      </c>
      <c r="N16" s="22" t="s">
        <v>191</v>
      </c>
    </row>
    <row r="17" customFormat="false" ht="15" hidden="false" customHeight="false" outlineLevel="0" collapsed="false">
      <c r="A17" s="4" t="s">
        <v>192</v>
      </c>
      <c r="B17" s="4"/>
      <c r="C17" s="4"/>
      <c r="D17" s="56" t="s">
        <v>180</v>
      </c>
      <c r="E17" s="61" t="n">
        <v>0.3</v>
      </c>
      <c r="F17" s="56" t="s">
        <v>180</v>
      </c>
      <c r="G17" s="61" t="n">
        <v>0.3</v>
      </c>
      <c r="H17" s="57" t="n">
        <f aca="false">IF(D17="%",$B$4*(1+E17),IF(D17="$",$B$4+E17,E17))</f>
        <v>125.008</v>
      </c>
      <c r="I17" s="57" t="n">
        <f aca="false">IF(F17="%",$B$5*(1+G17),IF(F17="$",$B$5+G17,G17))</f>
        <v>148.148</v>
      </c>
      <c r="J17" s="34" t="n">
        <f aca="false">Inputs!$B$5*(H17-$B$4)</f>
        <v>2884800</v>
      </c>
      <c r="K17" s="34" t="n">
        <f aca="false">Inputs!$B$6*(I17-$B$5)</f>
        <v>-1709400</v>
      </c>
      <c r="L17" s="58" t="n">
        <f aca="false">J17+K17</f>
        <v>1175400</v>
      </c>
      <c r="M17" s="59" t="n">
        <f aca="false">L17/$B$6</f>
        <v>2.47653361145349</v>
      </c>
      <c r="N17" s="22" t="s">
        <v>191</v>
      </c>
    </row>
    <row r="18" customFormat="false" ht="15" hidden="false" customHeight="false" outlineLevel="0" collapsed="false">
      <c r="A18" s="4" t="s">
        <v>193</v>
      </c>
      <c r="B18" s="4"/>
      <c r="C18" s="4"/>
      <c r="D18" s="56" t="s">
        <v>177</v>
      </c>
      <c r="E18" s="62" t="n">
        <v>-5</v>
      </c>
      <c r="F18" s="56" t="s">
        <v>177</v>
      </c>
      <c r="G18" s="62" t="n">
        <v>10</v>
      </c>
      <c r="H18" s="57" t="n">
        <f aca="false">IF(D18="%",$B$4*(1+E18),IF(D18="$",$B$4+E18,E18))</f>
        <v>91.16</v>
      </c>
      <c r="I18" s="57" t="n">
        <f aca="false">IF(F18="%",$B$5*(1+G18),IF(F18="$",$B$5+G18,G18))</f>
        <v>123.96</v>
      </c>
      <c r="J18" s="34" t="n">
        <f aca="false">Inputs!$B$5*(H18-$B$4)</f>
        <v>-500000</v>
      </c>
      <c r="K18" s="34" t="n">
        <f aca="false">Inputs!$B$6*(I18-$B$5)</f>
        <v>-500000</v>
      </c>
      <c r="L18" s="58" t="n">
        <f aca="false">J18+K18</f>
        <v>-1000000</v>
      </c>
      <c r="M18" s="59" t="n">
        <f aca="false">L18/$B$6</f>
        <v>-2.10697091326654</v>
      </c>
      <c r="N18" s="22" t="s">
        <v>194</v>
      </c>
    </row>
    <row r="19" customFormat="false" ht="15" hidden="false" customHeight="false" outlineLevel="0" collapsed="false">
      <c r="A19" s="4" t="s">
        <v>195</v>
      </c>
      <c r="B19" s="4"/>
      <c r="C19" s="4"/>
      <c r="D19" s="56" t="s">
        <v>196</v>
      </c>
      <c r="E19" s="62" t="n">
        <v>-40</v>
      </c>
      <c r="F19" s="56" t="s">
        <v>180</v>
      </c>
      <c r="G19" s="61" t="n">
        <v>-0.2</v>
      </c>
      <c r="H19" s="57" t="n">
        <f aca="false">IF(D19="%",$B$4*(1+E19),IF(D19="$",$B$4+E19,E19))</f>
        <v>-40</v>
      </c>
      <c r="I19" s="57" t="n">
        <f aca="false">IF(F19="%",$B$5*(1+G19),IF(F19="$",$B$5+G19,G19))</f>
        <v>91.168</v>
      </c>
      <c r="J19" s="34" t="n">
        <f aca="false">Inputs!$B$5*(H19-$B$4)</f>
        <v>-13616000</v>
      </c>
      <c r="K19" s="34" t="n">
        <f aca="false">Inputs!$B$6*(I19-$B$5)</f>
        <v>1139600</v>
      </c>
      <c r="L19" s="58" t="n">
        <f aca="false">J19+K19</f>
        <v>-12476400</v>
      </c>
      <c r="M19" s="59" t="n">
        <f aca="false">L19/$B$6</f>
        <v>-26.2874119022787</v>
      </c>
      <c r="N19" s="22" t="s">
        <v>197</v>
      </c>
    </row>
    <row r="21" customFormat="false" ht="15" hidden="false" customHeight="false" outlineLevel="0" collapsed="false">
      <c r="A21" s="25" t="s">
        <v>198</v>
      </c>
      <c r="L21" s="37" t="n">
        <f aca="false">MIN(L10:L19)</f>
        <v>-12476400</v>
      </c>
    </row>
    <row r="22" customFormat="false" ht="15" hidden="false" customHeight="false" outlineLevel="0" collapsed="false">
      <c r="A22" s="25" t="s">
        <v>199</v>
      </c>
      <c r="L22" s="25" t="str">
        <f aca="false">INDEX(A10:A19,MATCH(L21,L10:L19,0))</f>
        <v>WTI to -$40 at expiry, Brent -20%</v>
      </c>
    </row>
  </sheetData>
  <conditionalFormatting sqref="L10:L19">
    <cfRule type="cellIs" priority="2" operator="lessThan" aboveAverage="0" equalAverage="0" bottom="0" percent="0" rank="0" text="" dxfId="3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2026-10-01T17:38:30Z</dcterms:created>
  <dc:creator>openpyxl</dc:creator>
  <dc:description/>
  <dc:language>en-US</dc:language>
  <cp:lastModifiedBy/>
  <dcterms:modified xsi:type="dcterms:W3CDTF">2026-10-01T10:38:42Z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